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4.xml" ContentType="application/vnd.openxmlformats-officedocument.drawing+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24226"/>
  <mc:AlternateContent xmlns:mc="http://schemas.openxmlformats.org/markup-compatibility/2006">
    <mc:Choice Requires="x15">
      <x15ac:absPath xmlns:x15ac="http://schemas.microsoft.com/office/spreadsheetml/2010/11/ac" url="C:\Users\mikee.SAFMC\SAFMC\Oct\Prelim Docs\"/>
    </mc:Choice>
  </mc:AlternateContent>
  <xr:revisionPtr revIDLastSave="0" documentId="10_ncr:100000_{7769310B-77FA-41CB-AB64-279DAD78499F}" xr6:coauthVersionLast="31" xr6:coauthVersionMax="31" xr10:uidLastSave="{00000000-0000-0000-0000-000000000000}"/>
  <bookViews>
    <workbookView xWindow="90" yWindow="135" windowWidth="19965" windowHeight="9630" activeTab="5" xr2:uid="{00000000-000D-0000-FFFF-FFFF00000000}"/>
  </bookViews>
  <sheets>
    <sheet name="MRIP Trips 13-14" sheetId="29" r:id="rId1"/>
    <sheet name="Pivot MRIP 13&quot;" sheetId="30" r:id="rId2"/>
    <sheet name="Pivot MRIP 12&quot;" sheetId="31" r:id="rId3"/>
    <sheet name="Pivot MRIP 11&quot;" sheetId="34" r:id="rId4"/>
    <sheet name="Prelim Analyses" sheetId="3" r:id="rId5"/>
    <sheet name="MRIP Selectivity" sheetId="26" r:id="rId6"/>
    <sheet name="MRIP 13" sheetId="10" r:id="rId7"/>
    <sheet name="MRIP 12" sheetId="32" r:id="rId8"/>
    <sheet name="MRIP 11" sheetId="35" r:id="rId9"/>
    <sheet name="Bag-Size Lim Analysis" sheetId="11" r:id="rId10"/>
  </sheets>
  <definedNames>
    <definedName name="_xlnm._FilterDatabase" localSheetId="0" hidden="1">'MRIP Trips 13-14'!$A$1:$BB$1911</definedName>
    <definedName name="solver_adj" localSheetId="5" hidden="1">'MRIP Selectivity'!#REF!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'MRIP Selectivity'!#REF!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2</definedName>
    <definedName name="solver_val" localSheetId="5" hidden="1">0</definedName>
    <definedName name="solver_ver" localSheetId="5" hidden="1">3</definedName>
  </definedNames>
  <calcPr calcId="179017"/>
  <pivotCaches>
    <pivotCache cacheId="0" r:id="rId11"/>
    <pivotCache cacheId="1" r:id="rId12"/>
    <pivotCache cacheId="2" r:id="rId13"/>
    <pivotCache cacheId="3" r:id="rId14"/>
    <pivotCache cacheId="4" r:id="rId15"/>
    <pivotCache cacheId="5" r:id="rId16"/>
    <pivotCache cacheId="6" r:id="rId17"/>
  </pivotCaches>
</workbook>
</file>

<file path=xl/calcChain.xml><?xml version="1.0" encoding="utf-8"?>
<calcChain xmlns="http://schemas.openxmlformats.org/spreadsheetml/2006/main">
  <c r="A1889" i="35" l="1"/>
  <c r="B1889" i="35"/>
  <c r="C1889" i="35"/>
  <c r="D1889" i="35"/>
  <c r="E1889" i="35"/>
  <c r="F1889" i="35"/>
  <c r="G1889" i="35"/>
  <c r="H1889" i="35" s="1"/>
  <c r="A1890" i="35"/>
  <c r="B1890" i="35"/>
  <c r="C1890" i="35"/>
  <c r="D1890" i="35"/>
  <c r="E1890" i="35"/>
  <c r="F1890" i="35"/>
  <c r="G1890" i="35"/>
  <c r="H1890" i="35" s="1"/>
  <c r="A1891" i="35"/>
  <c r="B1891" i="35"/>
  <c r="C1891" i="35"/>
  <c r="D1891" i="35"/>
  <c r="E1891" i="35"/>
  <c r="F1891" i="35"/>
  <c r="G1891" i="35"/>
  <c r="A1892" i="35"/>
  <c r="B1892" i="35"/>
  <c r="C1892" i="35"/>
  <c r="D1892" i="35"/>
  <c r="E1892" i="35"/>
  <c r="F1892" i="35"/>
  <c r="G1892" i="35"/>
  <c r="A1893" i="35"/>
  <c r="B1893" i="35"/>
  <c r="C1893" i="35"/>
  <c r="D1893" i="35"/>
  <c r="E1893" i="35"/>
  <c r="F1893" i="35"/>
  <c r="G1893" i="35"/>
  <c r="A1894" i="35"/>
  <c r="B1894" i="35"/>
  <c r="C1894" i="35"/>
  <c r="D1894" i="35"/>
  <c r="E1894" i="35"/>
  <c r="F1894" i="35"/>
  <c r="G1894" i="35"/>
  <c r="A1885" i="35"/>
  <c r="B1885" i="35"/>
  <c r="C1885" i="35"/>
  <c r="D1885" i="35"/>
  <c r="E1885" i="35"/>
  <c r="F1885" i="35"/>
  <c r="G1885" i="35"/>
  <c r="A1886" i="35"/>
  <c r="B1886" i="35"/>
  <c r="C1886" i="35"/>
  <c r="D1886" i="35"/>
  <c r="E1886" i="35"/>
  <c r="F1886" i="35"/>
  <c r="G1886" i="35"/>
  <c r="A1887" i="35"/>
  <c r="B1887" i="35"/>
  <c r="C1887" i="35"/>
  <c r="D1887" i="35"/>
  <c r="E1887" i="35"/>
  <c r="F1887" i="35"/>
  <c r="G1887" i="35"/>
  <c r="A1888" i="35"/>
  <c r="B1888" i="35"/>
  <c r="C1888" i="35"/>
  <c r="D1888" i="35"/>
  <c r="E1888" i="35"/>
  <c r="F1888" i="35"/>
  <c r="G1888" i="35"/>
  <c r="H1888" i="35" s="1"/>
  <c r="A1893" i="32"/>
  <c r="B1893" i="32"/>
  <c r="C1893" i="32"/>
  <c r="D1893" i="32"/>
  <c r="E1893" i="32"/>
  <c r="F1893" i="32"/>
  <c r="G1893" i="32"/>
  <c r="A1894" i="32"/>
  <c r="B1894" i="32"/>
  <c r="C1894" i="32"/>
  <c r="D1894" i="32"/>
  <c r="E1894" i="32"/>
  <c r="F1894" i="32"/>
  <c r="G1894" i="32"/>
  <c r="A1892" i="32"/>
  <c r="B1892" i="32"/>
  <c r="C1892" i="32"/>
  <c r="D1892" i="32"/>
  <c r="E1892" i="32"/>
  <c r="F1892" i="32"/>
  <c r="G1892" i="32"/>
  <c r="AD3" i="35"/>
  <c r="AE3" i="35"/>
  <c r="AF3" i="35"/>
  <c r="AG3" i="35"/>
  <c r="AH3" i="35"/>
  <c r="AY3" i="35" s="1"/>
  <c r="AI3" i="35"/>
  <c r="AJ3" i="35"/>
  <c r="AS3" i="35" s="1"/>
  <c r="AK3" i="35"/>
  <c r="AL3" i="35"/>
  <c r="AM3" i="35"/>
  <c r="AD4" i="35"/>
  <c r="AE4" i="35"/>
  <c r="AF4" i="35"/>
  <c r="AG4" i="35"/>
  <c r="AH4" i="35"/>
  <c r="BI4" i="35" s="1"/>
  <c r="AI4" i="35"/>
  <c r="AQ4" i="35" s="1"/>
  <c r="AJ4" i="35"/>
  <c r="AK4" i="35"/>
  <c r="AL4" i="35"/>
  <c r="AM4" i="35"/>
  <c r="AD5" i="35"/>
  <c r="AE5" i="35"/>
  <c r="AF5" i="35"/>
  <c r="AG5" i="35"/>
  <c r="AH5" i="35"/>
  <c r="AI5" i="35"/>
  <c r="AQ5" i="35" s="1"/>
  <c r="AJ5" i="35"/>
  <c r="AK5" i="35"/>
  <c r="AN5" i="35" s="1"/>
  <c r="AL5" i="35"/>
  <c r="AM5" i="35"/>
  <c r="AD6" i="35"/>
  <c r="AE6" i="35"/>
  <c r="AF6" i="35"/>
  <c r="AG6" i="35"/>
  <c r="AH6" i="35"/>
  <c r="AI6" i="35"/>
  <c r="AQ6" i="35" s="1"/>
  <c r="AJ6" i="35"/>
  <c r="AK6" i="35"/>
  <c r="AL6" i="35"/>
  <c r="AM6" i="35"/>
  <c r="AD7" i="35"/>
  <c r="AE7" i="35"/>
  <c r="AF7" i="35"/>
  <c r="AG7" i="35"/>
  <c r="AH7" i="35"/>
  <c r="AY7" i="35" s="1"/>
  <c r="AI7" i="35"/>
  <c r="AJ7" i="35"/>
  <c r="AS7" i="35" s="1"/>
  <c r="AK7" i="35"/>
  <c r="AL7" i="35"/>
  <c r="AM7" i="35"/>
  <c r="AD8" i="35"/>
  <c r="AE8" i="35"/>
  <c r="AF8" i="35"/>
  <c r="AG8" i="35"/>
  <c r="AH8" i="35"/>
  <c r="BD8" i="35" s="1"/>
  <c r="AI8" i="35"/>
  <c r="AJ8" i="35"/>
  <c r="AK8" i="35"/>
  <c r="AN8" i="35" s="1"/>
  <c r="AL8" i="35"/>
  <c r="AM8" i="35"/>
  <c r="AD9" i="35"/>
  <c r="AE9" i="35"/>
  <c r="AF9" i="35"/>
  <c r="AS9" i="35" s="1"/>
  <c r="AG9" i="35"/>
  <c r="AH9" i="35"/>
  <c r="AI9" i="35"/>
  <c r="AQ9" i="35" s="1"/>
  <c r="AJ9" i="35"/>
  <c r="AK9" i="35"/>
  <c r="AL9" i="35"/>
  <c r="AM9" i="35"/>
  <c r="AD10" i="35"/>
  <c r="AE10" i="35"/>
  <c r="AF10" i="35"/>
  <c r="AG10" i="35"/>
  <c r="AH10" i="35"/>
  <c r="AI10" i="35"/>
  <c r="AQ10" i="35" s="1"/>
  <c r="AJ10" i="35"/>
  <c r="AK10" i="35"/>
  <c r="AL10" i="35"/>
  <c r="AM10" i="35"/>
  <c r="AD11" i="35"/>
  <c r="AE11" i="35"/>
  <c r="AF11" i="35"/>
  <c r="AG11" i="35"/>
  <c r="AH11" i="35"/>
  <c r="AY11" i="35" s="1"/>
  <c r="AI11" i="35"/>
  <c r="AJ11" i="35"/>
  <c r="AS11" i="35" s="1"/>
  <c r="AK11" i="35"/>
  <c r="AL11" i="35"/>
  <c r="AM11" i="35"/>
  <c r="AD12" i="35"/>
  <c r="AE12" i="35"/>
  <c r="AF12" i="35"/>
  <c r="AG12" i="35"/>
  <c r="AH12" i="35"/>
  <c r="AP12" i="35" s="1"/>
  <c r="AI12" i="35"/>
  <c r="AJ12" i="35"/>
  <c r="AK12" i="35"/>
  <c r="AL12" i="35"/>
  <c r="AM12" i="35"/>
  <c r="AD13" i="35"/>
  <c r="AE13" i="35"/>
  <c r="AF13" i="35"/>
  <c r="AS13" i="35" s="1"/>
  <c r="AG13" i="35"/>
  <c r="AH13" i="35"/>
  <c r="AY13" i="35" s="1"/>
  <c r="AI13" i="35"/>
  <c r="AJ13" i="35"/>
  <c r="AK13" i="35"/>
  <c r="AL13" i="35"/>
  <c r="AM13" i="35"/>
  <c r="AD14" i="35"/>
  <c r="AE14" i="35"/>
  <c r="AF14" i="35"/>
  <c r="AG14" i="35"/>
  <c r="AH14" i="35"/>
  <c r="AI14" i="35"/>
  <c r="AQ14" i="35" s="1"/>
  <c r="AJ14" i="35"/>
  <c r="AK14" i="35"/>
  <c r="AL14" i="35"/>
  <c r="AM14" i="35"/>
  <c r="AD15" i="35"/>
  <c r="AE15" i="35"/>
  <c r="AF15" i="35"/>
  <c r="AG15" i="35"/>
  <c r="AH15" i="35"/>
  <c r="AT15" i="35" s="1"/>
  <c r="AI15" i="35"/>
  <c r="AJ15" i="35"/>
  <c r="AS15" i="35" s="1"/>
  <c r="AK15" i="35"/>
  <c r="AL15" i="35"/>
  <c r="AM15" i="35"/>
  <c r="AD16" i="35"/>
  <c r="AE16" i="35"/>
  <c r="AF16" i="35"/>
  <c r="AG16" i="35"/>
  <c r="AH16" i="35"/>
  <c r="BI16" i="35" s="1"/>
  <c r="AI16" i="35"/>
  <c r="AQ16" i="35" s="1"/>
  <c r="AJ16" i="35"/>
  <c r="AK16" i="35"/>
  <c r="AL16" i="35"/>
  <c r="AM16" i="35"/>
  <c r="AD17" i="35"/>
  <c r="AE17" i="35"/>
  <c r="AF17" i="35"/>
  <c r="AS17" i="35" s="1"/>
  <c r="AG17" i="35"/>
  <c r="AH17" i="35"/>
  <c r="AI17" i="35"/>
  <c r="AQ17" i="35" s="1"/>
  <c r="AJ17" i="35"/>
  <c r="AK17" i="35"/>
  <c r="AL17" i="35"/>
  <c r="AM17" i="35"/>
  <c r="AD18" i="35"/>
  <c r="AE18" i="35"/>
  <c r="AF18" i="35"/>
  <c r="AG18" i="35"/>
  <c r="AH18" i="35"/>
  <c r="AI18" i="35"/>
  <c r="AJ18" i="35"/>
  <c r="AK18" i="35"/>
  <c r="AL18" i="35"/>
  <c r="AM18" i="35"/>
  <c r="AE2" i="35"/>
  <c r="AF2" i="35"/>
  <c r="AG2" i="35"/>
  <c r="AH2" i="35"/>
  <c r="BD2" i="35" s="1"/>
  <c r="AI2" i="35"/>
  <c r="AQ2" i="35" s="1"/>
  <c r="AJ2" i="35"/>
  <c r="AK2" i="35"/>
  <c r="AL2" i="35"/>
  <c r="AM2" i="35"/>
  <c r="AD2" i="35"/>
  <c r="A3" i="35"/>
  <c r="B3" i="35"/>
  <c r="C3" i="35"/>
  <c r="D3" i="35"/>
  <c r="E3" i="35"/>
  <c r="F3" i="35"/>
  <c r="G3" i="35"/>
  <c r="A4" i="35"/>
  <c r="B4" i="35"/>
  <c r="C4" i="35"/>
  <c r="D4" i="35"/>
  <c r="E4" i="35"/>
  <c r="F4" i="35"/>
  <c r="G4" i="35"/>
  <c r="A5" i="35"/>
  <c r="B5" i="35"/>
  <c r="C5" i="35"/>
  <c r="D5" i="35"/>
  <c r="E5" i="35"/>
  <c r="F5" i="35"/>
  <c r="G5" i="35"/>
  <c r="A6" i="35"/>
  <c r="B6" i="35"/>
  <c r="C6" i="35"/>
  <c r="D6" i="35"/>
  <c r="E6" i="35"/>
  <c r="F6" i="35"/>
  <c r="G6" i="35"/>
  <c r="A7" i="35"/>
  <c r="B7" i="35"/>
  <c r="C7" i="35"/>
  <c r="D7" i="35"/>
  <c r="E7" i="35"/>
  <c r="F7" i="35"/>
  <c r="G7" i="35"/>
  <c r="A8" i="35"/>
  <c r="B8" i="35"/>
  <c r="C8" i="35"/>
  <c r="D8" i="35"/>
  <c r="E8" i="35"/>
  <c r="F8" i="35"/>
  <c r="G8" i="35"/>
  <c r="A9" i="35"/>
  <c r="B9" i="35"/>
  <c r="C9" i="35"/>
  <c r="D9" i="35"/>
  <c r="E9" i="35"/>
  <c r="F9" i="35"/>
  <c r="G9" i="35"/>
  <c r="A10" i="35"/>
  <c r="B10" i="35"/>
  <c r="C10" i="35"/>
  <c r="D10" i="35"/>
  <c r="E10" i="35"/>
  <c r="F10" i="35"/>
  <c r="G10" i="35"/>
  <c r="A11" i="35"/>
  <c r="B11" i="35"/>
  <c r="C11" i="35"/>
  <c r="D11" i="35"/>
  <c r="E11" i="35"/>
  <c r="F11" i="35"/>
  <c r="G11" i="35"/>
  <c r="A12" i="35"/>
  <c r="B12" i="35"/>
  <c r="C12" i="35"/>
  <c r="D12" i="35"/>
  <c r="E12" i="35"/>
  <c r="F12" i="35"/>
  <c r="G12" i="35"/>
  <c r="A13" i="35"/>
  <c r="B13" i="35"/>
  <c r="C13" i="35"/>
  <c r="D13" i="35"/>
  <c r="E13" i="35"/>
  <c r="F13" i="35"/>
  <c r="G13" i="35"/>
  <c r="A14" i="35"/>
  <c r="B14" i="35"/>
  <c r="C14" i="35"/>
  <c r="D14" i="35"/>
  <c r="E14" i="35"/>
  <c r="F14" i="35"/>
  <c r="G14" i="35"/>
  <c r="A15" i="35"/>
  <c r="B15" i="35"/>
  <c r="C15" i="35"/>
  <c r="D15" i="35"/>
  <c r="E15" i="35"/>
  <c r="F15" i="35"/>
  <c r="G15" i="35"/>
  <c r="A16" i="35"/>
  <c r="B16" i="35"/>
  <c r="C16" i="35"/>
  <c r="D16" i="35"/>
  <c r="E16" i="35"/>
  <c r="F16" i="35"/>
  <c r="G16" i="35"/>
  <c r="A17" i="35"/>
  <c r="B17" i="35"/>
  <c r="C17" i="35"/>
  <c r="D17" i="35"/>
  <c r="E17" i="35"/>
  <c r="F17" i="35"/>
  <c r="G17" i="35"/>
  <c r="A18" i="35"/>
  <c r="B18" i="35"/>
  <c r="C18" i="35"/>
  <c r="D18" i="35"/>
  <c r="E18" i="35"/>
  <c r="F18" i="35"/>
  <c r="G18" i="35"/>
  <c r="A19" i="35"/>
  <c r="B19" i="35"/>
  <c r="C19" i="35"/>
  <c r="D19" i="35"/>
  <c r="E19" i="35"/>
  <c r="F19" i="35"/>
  <c r="G19" i="35"/>
  <c r="A20" i="35"/>
  <c r="B20" i="35"/>
  <c r="C20" i="35"/>
  <c r="D20" i="35"/>
  <c r="E20" i="35"/>
  <c r="F20" i="35"/>
  <c r="G20" i="35"/>
  <c r="A21" i="35"/>
  <c r="B21" i="35"/>
  <c r="C21" i="35"/>
  <c r="D21" i="35"/>
  <c r="E21" i="35"/>
  <c r="F21" i="35"/>
  <c r="G21" i="35"/>
  <c r="A22" i="35"/>
  <c r="B22" i="35"/>
  <c r="C22" i="35"/>
  <c r="D22" i="35"/>
  <c r="E22" i="35"/>
  <c r="F22" i="35"/>
  <c r="G22" i="35"/>
  <c r="A23" i="35"/>
  <c r="B23" i="35"/>
  <c r="C23" i="35"/>
  <c r="D23" i="35"/>
  <c r="E23" i="35"/>
  <c r="F23" i="35"/>
  <c r="G23" i="35"/>
  <c r="A24" i="35"/>
  <c r="B24" i="35"/>
  <c r="C24" i="35"/>
  <c r="D24" i="35"/>
  <c r="E24" i="35"/>
  <c r="F24" i="35"/>
  <c r="G24" i="35"/>
  <c r="A25" i="35"/>
  <c r="B25" i="35"/>
  <c r="C25" i="35"/>
  <c r="D25" i="35"/>
  <c r="E25" i="35"/>
  <c r="F25" i="35"/>
  <c r="G25" i="35"/>
  <c r="A26" i="35"/>
  <c r="B26" i="35"/>
  <c r="C26" i="35"/>
  <c r="D26" i="35"/>
  <c r="E26" i="35"/>
  <c r="F26" i="35"/>
  <c r="G26" i="35"/>
  <c r="A27" i="35"/>
  <c r="B27" i="35"/>
  <c r="C27" i="35"/>
  <c r="D27" i="35"/>
  <c r="E27" i="35"/>
  <c r="F27" i="35"/>
  <c r="G27" i="35"/>
  <c r="A28" i="35"/>
  <c r="B28" i="35"/>
  <c r="C28" i="35"/>
  <c r="D28" i="35"/>
  <c r="E28" i="35"/>
  <c r="F28" i="35"/>
  <c r="G28" i="35"/>
  <c r="A29" i="35"/>
  <c r="B29" i="35"/>
  <c r="C29" i="35"/>
  <c r="D29" i="35"/>
  <c r="E29" i="35"/>
  <c r="F29" i="35"/>
  <c r="G29" i="35"/>
  <c r="A30" i="35"/>
  <c r="B30" i="35"/>
  <c r="C30" i="35"/>
  <c r="D30" i="35"/>
  <c r="E30" i="35"/>
  <c r="F30" i="35"/>
  <c r="G30" i="35"/>
  <c r="A31" i="35"/>
  <c r="B31" i="35"/>
  <c r="C31" i="35"/>
  <c r="D31" i="35"/>
  <c r="E31" i="35"/>
  <c r="F31" i="35"/>
  <c r="G31" i="35"/>
  <c r="A32" i="35"/>
  <c r="B32" i="35"/>
  <c r="C32" i="35"/>
  <c r="D32" i="35"/>
  <c r="E32" i="35"/>
  <c r="F32" i="35"/>
  <c r="G32" i="35"/>
  <c r="A33" i="35"/>
  <c r="B33" i="35"/>
  <c r="C33" i="35"/>
  <c r="D33" i="35"/>
  <c r="E33" i="35"/>
  <c r="F33" i="35"/>
  <c r="G33" i="35"/>
  <c r="A34" i="35"/>
  <c r="B34" i="35"/>
  <c r="C34" i="35"/>
  <c r="D34" i="35"/>
  <c r="E34" i="35"/>
  <c r="F34" i="35"/>
  <c r="G34" i="35"/>
  <c r="A35" i="35"/>
  <c r="B35" i="35"/>
  <c r="C35" i="35"/>
  <c r="D35" i="35"/>
  <c r="E35" i="35"/>
  <c r="F35" i="35"/>
  <c r="G35" i="35"/>
  <c r="A36" i="35"/>
  <c r="B36" i="35"/>
  <c r="C36" i="35"/>
  <c r="D36" i="35"/>
  <c r="E36" i="35"/>
  <c r="F36" i="35"/>
  <c r="G36" i="35"/>
  <c r="A37" i="35"/>
  <c r="B37" i="35"/>
  <c r="C37" i="35"/>
  <c r="D37" i="35"/>
  <c r="E37" i="35"/>
  <c r="F37" i="35"/>
  <c r="G37" i="35"/>
  <c r="A38" i="35"/>
  <c r="B38" i="35"/>
  <c r="C38" i="35"/>
  <c r="D38" i="35"/>
  <c r="E38" i="35"/>
  <c r="F38" i="35"/>
  <c r="G38" i="35"/>
  <c r="A39" i="35"/>
  <c r="B39" i="35"/>
  <c r="C39" i="35"/>
  <c r="D39" i="35"/>
  <c r="E39" i="35"/>
  <c r="F39" i="35"/>
  <c r="G39" i="35"/>
  <c r="A40" i="35"/>
  <c r="B40" i="35"/>
  <c r="C40" i="35"/>
  <c r="D40" i="35"/>
  <c r="E40" i="35"/>
  <c r="F40" i="35"/>
  <c r="G40" i="35"/>
  <c r="A41" i="35"/>
  <c r="B41" i="35"/>
  <c r="C41" i="35"/>
  <c r="D41" i="35"/>
  <c r="E41" i="35"/>
  <c r="F41" i="35"/>
  <c r="G41" i="35"/>
  <c r="A42" i="35"/>
  <c r="B42" i="35"/>
  <c r="C42" i="35"/>
  <c r="D42" i="35"/>
  <c r="E42" i="35"/>
  <c r="F42" i="35"/>
  <c r="G42" i="35"/>
  <c r="A43" i="35"/>
  <c r="B43" i="35"/>
  <c r="C43" i="35"/>
  <c r="D43" i="35"/>
  <c r="E43" i="35"/>
  <c r="F43" i="35"/>
  <c r="G43" i="35"/>
  <c r="A44" i="35"/>
  <c r="B44" i="35"/>
  <c r="C44" i="35"/>
  <c r="D44" i="35"/>
  <c r="E44" i="35"/>
  <c r="F44" i="35"/>
  <c r="G44" i="35"/>
  <c r="A45" i="35"/>
  <c r="B45" i="35"/>
  <c r="C45" i="35"/>
  <c r="D45" i="35"/>
  <c r="E45" i="35"/>
  <c r="F45" i="35"/>
  <c r="G45" i="35"/>
  <c r="A46" i="35"/>
  <c r="B46" i="35"/>
  <c r="C46" i="35"/>
  <c r="D46" i="35"/>
  <c r="E46" i="35"/>
  <c r="F46" i="35"/>
  <c r="G46" i="35"/>
  <c r="A47" i="35"/>
  <c r="B47" i="35"/>
  <c r="C47" i="35"/>
  <c r="D47" i="35"/>
  <c r="E47" i="35"/>
  <c r="F47" i="35"/>
  <c r="G47" i="35"/>
  <c r="A48" i="35"/>
  <c r="B48" i="35"/>
  <c r="C48" i="35"/>
  <c r="D48" i="35"/>
  <c r="E48" i="35"/>
  <c r="F48" i="35"/>
  <c r="G48" i="35"/>
  <c r="A49" i="35"/>
  <c r="B49" i="35"/>
  <c r="C49" i="35"/>
  <c r="D49" i="35"/>
  <c r="E49" i="35"/>
  <c r="F49" i="35"/>
  <c r="G49" i="35"/>
  <c r="A50" i="35"/>
  <c r="B50" i="35"/>
  <c r="C50" i="35"/>
  <c r="D50" i="35"/>
  <c r="E50" i="35"/>
  <c r="F50" i="35"/>
  <c r="G50" i="35"/>
  <c r="A51" i="35"/>
  <c r="B51" i="35"/>
  <c r="C51" i="35"/>
  <c r="D51" i="35"/>
  <c r="E51" i="35"/>
  <c r="F51" i="35"/>
  <c r="G51" i="35"/>
  <c r="A52" i="35"/>
  <c r="B52" i="35"/>
  <c r="C52" i="35"/>
  <c r="D52" i="35"/>
  <c r="E52" i="35"/>
  <c r="F52" i="35"/>
  <c r="G52" i="35"/>
  <c r="A53" i="35"/>
  <c r="B53" i="35"/>
  <c r="C53" i="35"/>
  <c r="D53" i="35"/>
  <c r="E53" i="35"/>
  <c r="F53" i="35"/>
  <c r="G53" i="35"/>
  <c r="A54" i="35"/>
  <c r="B54" i="35"/>
  <c r="C54" i="35"/>
  <c r="D54" i="35"/>
  <c r="E54" i="35"/>
  <c r="F54" i="35"/>
  <c r="G54" i="35"/>
  <c r="A55" i="35"/>
  <c r="B55" i="35"/>
  <c r="C55" i="35"/>
  <c r="D55" i="35"/>
  <c r="E55" i="35"/>
  <c r="F55" i="35"/>
  <c r="G55" i="35"/>
  <c r="A56" i="35"/>
  <c r="B56" i="35"/>
  <c r="C56" i="35"/>
  <c r="D56" i="35"/>
  <c r="E56" i="35"/>
  <c r="F56" i="35"/>
  <c r="G56" i="35"/>
  <c r="A57" i="35"/>
  <c r="B57" i="35"/>
  <c r="C57" i="35"/>
  <c r="D57" i="35"/>
  <c r="E57" i="35"/>
  <c r="F57" i="35"/>
  <c r="G57" i="35"/>
  <c r="A58" i="35"/>
  <c r="B58" i="35"/>
  <c r="C58" i="35"/>
  <c r="D58" i="35"/>
  <c r="E58" i="35"/>
  <c r="F58" i="35"/>
  <c r="G58" i="35"/>
  <c r="A59" i="35"/>
  <c r="B59" i="35"/>
  <c r="C59" i="35"/>
  <c r="D59" i="35"/>
  <c r="E59" i="35"/>
  <c r="F59" i="35"/>
  <c r="G59" i="35"/>
  <c r="A60" i="35"/>
  <c r="B60" i="35"/>
  <c r="C60" i="35"/>
  <c r="D60" i="35"/>
  <c r="E60" i="35"/>
  <c r="F60" i="35"/>
  <c r="G60" i="35"/>
  <c r="A61" i="35"/>
  <c r="B61" i="35"/>
  <c r="C61" i="35"/>
  <c r="D61" i="35"/>
  <c r="E61" i="35"/>
  <c r="F61" i="35"/>
  <c r="G61" i="35"/>
  <c r="A62" i="35"/>
  <c r="B62" i="35"/>
  <c r="C62" i="35"/>
  <c r="D62" i="35"/>
  <c r="E62" i="35"/>
  <c r="F62" i="35"/>
  <c r="G62" i="35"/>
  <c r="A63" i="35"/>
  <c r="B63" i="35"/>
  <c r="C63" i="35"/>
  <c r="D63" i="35"/>
  <c r="E63" i="35"/>
  <c r="F63" i="35"/>
  <c r="G63" i="35"/>
  <c r="A64" i="35"/>
  <c r="B64" i="35"/>
  <c r="C64" i="35"/>
  <c r="D64" i="35"/>
  <c r="E64" i="35"/>
  <c r="F64" i="35"/>
  <c r="G64" i="35"/>
  <c r="A65" i="35"/>
  <c r="B65" i="35"/>
  <c r="C65" i="35"/>
  <c r="D65" i="35"/>
  <c r="E65" i="35"/>
  <c r="F65" i="35"/>
  <c r="G65" i="35"/>
  <c r="A66" i="35"/>
  <c r="B66" i="35"/>
  <c r="C66" i="35"/>
  <c r="D66" i="35"/>
  <c r="E66" i="35"/>
  <c r="F66" i="35"/>
  <c r="G66" i="35"/>
  <c r="A67" i="35"/>
  <c r="B67" i="35"/>
  <c r="C67" i="35"/>
  <c r="D67" i="35"/>
  <c r="E67" i="35"/>
  <c r="F67" i="35"/>
  <c r="G67" i="35"/>
  <c r="A68" i="35"/>
  <c r="B68" i="35"/>
  <c r="C68" i="35"/>
  <c r="D68" i="35"/>
  <c r="E68" i="35"/>
  <c r="F68" i="35"/>
  <c r="G68" i="35"/>
  <c r="A69" i="35"/>
  <c r="B69" i="35"/>
  <c r="C69" i="35"/>
  <c r="D69" i="35"/>
  <c r="E69" i="35"/>
  <c r="F69" i="35"/>
  <c r="G69" i="35"/>
  <c r="H69" i="35" s="1"/>
  <c r="A70" i="35"/>
  <c r="B70" i="35"/>
  <c r="C70" i="35"/>
  <c r="D70" i="35"/>
  <c r="E70" i="35"/>
  <c r="F70" i="35"/>
  <c r="G70" i="35"/>
  <c r="A71" i="35"/>
  <c r="B71" i="35"/>
  <c r="C71" i="35"/>
  <c r="D71" i="35"/>
  <c r="E71" i="35"/>
  <c r="F71" i="35"/>
  <c r="G71" i="35"/>
  <c r="A72" i="35"/>
  <c r="B72" i="35"/>
  <c r="C72" i="35"/>
  <c r="D72" i="35"/>
  <c r="E72" i="35"/>
  <c r="F72" i="35"/>
  <c r="G72" i="35"/>
  <c r="A73" i="35"/>
  <c r="B73" i="35"/>
  <c r="C73" i="35"/>
  <c r="D73" i="35"/>
  <c r="E73" i="35"/>
  <c r="F73" i="35"/>
  <c r="G73" i="35"/>
  <c r="A74" i="35"/>
  <c r="B74" i="35"/>
  <c r="C74" i="35"/>
  <c r="D74" i="35"/>
  <c r="E74" i="35"/>
  <c r="F74" i="35"/>
  <c r="G74" i="35"/>
  <c r="A75" i="35"/>
  <c r="B75" i="35"/>
  <c r="C75" i="35"/>
  <c r="D75" i="35"/>
  <c r="E75" i="35"/>
  <c r="F75" i="35"/>
  <c r="G75" i="35"/>
  <c r="A76" i="35"/>
  <c r="B76" i="35"/>
  <c r="C76" i="35"/>
  <c r="D76" i="35"/>
  <c r="E76" i="35"/>
  <c r="F76" i="35"/>
  <c r="G76" i="35"/>
  <c r="A77" i="35"/>
  <c r="B77" i="35"/>
  <c r="C77" i="35"/>
  <c r="D77" i="35"/>
  <c r="E77" i="35"/>
  <c r="F77" i="35"/>
  <c r="G77" i="35"/>
  <c r="A78" i="35"/>
  <c r="B78" i="35"/>
  <c r="C78" i="35"/>
  <c r="D78" i="35"/>
  <c r="E78" i="35"/>
  <c r="F78" i="35"/>
  <c r="G78" i="35"/>
  <c r="A79" i="35"/>
  <c r="B79" i="35"/>
  <c r="C79" i="35"/>
  <c r="D79" i="35"/>
  <c r="E79" i="35"/>
  <c r="F79" i="35"/>
  <c r="G79" i="35"/>
  <c r="A80" i="35"/>
  <c r="B80" i="35"/>
  <c r="C80" i="35"/>
  <c r="D80" i="35"/>
  <c r="E80" i="35"/>
  <c r="F80" i="35"/>
  <c r="G80" i="35"/>
  <c r="A81" i="35"/>
  <c r="B81" i="35"/>
  <c r="C81" i="35"/>
  <c r="D81" i="35"/>
  <c r="E81" i="35"/>
  <c r="F81" i="35"/>
  <c r="G81" i="35"/>
  <c r="A82" i="35"/>
  <c r="B82" i="35"/>
  <c r="C82" i="35"/>
  <c r="D82" i="35"/>
  <c r="E82" i="35"/>
  <c r="F82" i="35"/>
  <c r="G82" i="35"/>
  <c r="A83" i="35"/>
  <c r="B83" i="35"/>
  <c r="C83" i="35"/>
  <c r="D83" i="35"/>
  <c r="E83" i="35"/>
  <c r="F83" i="35"/>
  <c r="G83" i="35"/>
  <c r="A84" i="35"/>
  <c r="B84" i="35"/>
  <c r="C84" i="35"/>
  <c r="D84" i="35"/>
  <c r="E84" i="35"/>
  <c r="F84" i="35"/>
  <c r="G84" i="35"/>
  <c r="A85" i="35"/>
  <c r="B85" i="35"/>
  <c r="C85" i="35"/>
  <c r="D85" i="35"/>
  <c r="E85" i="35"/>
  <c r="F85" i="35"/>
  <c r="G85" i="35"/>
  <c r="A86" i="35"/>
  <c r="B86" i="35"/>
  <c r="C86" i="35"/>
  <c r="D86" i="35"/>
  <c r="E86" i="35"/>
  <c r="F86" i="35"/>
  <c r="G86" i="35"/>
  <c r="A87" i="35"/>
  <c r="B87" i="35"/>
  <c r="C87" i="35"/>
  <c r="D87" i="35"/>
  <c r="E87" i="35"/>
  <c r="F87" i="35"/>
  <c r="G87" i="35"/>
  <c r="A88" i="35"/>
  <c r="B88" i="35"/>
  <c r="C88" i="35"/>
  <c r="D88" i="35"/>
  <c r="E88" i="35"/>
  <c r="F88" i="35"/>
  <c r="G88" i="35"/>
  <c r="A89" i="35"/>
  <c r="B89" i="35"/>
  <c r="C89" i="35"/>
  <c r="D89" i="35"/>
  <c r="E89" i="35"/>
  <c r="F89" i="35"/>
  <c r="G89" i="35"/>
  <c r="A90" i="35"/>
  <c r="B90" i="35"/>
  <c r="C90" i="35"/>
  <c r="D90" i="35"/>
  <c r="E90" i="35"/>
  <c r="F90" i="35"/>
  <c r="G90" i="35"/>
  <c r="A91" i="35"/>
  <c r="B91" i="35"/>
  <c r="C91" i="35"/>
  <c r="D91" i="35"/>
  <c r="E91" i="35"/>
  <c r="F91" i="35"/>
  <c r="G91" i="35"/>
  <c r="A92" i="35"/>
  <c r="B92" i="35"/>
  <c r="C92" i="35"/>
  <c r="D92" i="35"/>
  <c r="E92" i="35"/>
  <c r="F92" i="35"/>
  <c r="G92" i="35"/>
  <c r="A93" i="35"/>
  <c r="B93" i="35"/>
  <c r="C93" i="35"/>
  <c r="D93" i="35"/>
  <c r="E93" i="35"/>
  <c r="F93" i="35"/>
  <c r="G93" i="35"/>
  <c r="A94" i="35"/>
  <c r="B94" i="35"/>
  <c r="C94" i="35"/>
  <c r="D94" i="35"/>
  <c r="E94" i="35"/>
  <c r="F94" i="35"/>
  <c r="G94" i="35"/>
  <c r="A95" i="35"/>
  <c r="B95" i="35"/>
  <c r="C95" i="35"/>
  <c r="D95" i="35"/>
  <c r="E95" i="35"/>
  <c r="F95" i="35"/>
  <c r="G95" i="35"/>
  <c r="A96" i="35"/>
  <c r="B96" i="35"/>
  <c r="C96" i="35"/>
  <c r="D96" i="35"/>
  <c r="E96" i="35"/>
  <c r="F96" i="35"/>
  <c r="G96" i="35"/>
  <c r="A97" i="35"/>
  <c r="B97" i="35"/>
  <c r="C97" i="35"/>
  <c r="D97" i="35"/>
  <c r="E97" i="35"/>
  <c r="F97" i="35"/>
  <c r="G97" i="35"/>
  <c r="A98" i="35"/>
  <c r="B98" i="35"/>
  <c r="C98" i="35"/>
  <c r="D98" i="35"/>
  <c r="E98" i="35"/>
  <c r="F98" i="35"/>
  <c r="G98" i="35"/>
  <c r="A99" i="35"/>
  <c r="B99" i="35"/>
  <c r="C99" i="35"/>
  <c r="D99" i="35"/>
  <c r="E99" i="35"/>
  <c r="F99" i="35"/>
  <c r="G99" i="35"/>
  <c r="A100" i="35"/>
  <c r="B100" i="35"/>
  <c r="C100" i="35"/>
  <c r="D100" i="35"/>
  <c r="E100" i="35"/>
  <c r="F100" i="35"/>
  <c r="G100" i="35"/>
  <c r="A101" i="35"/>
  <c r="B101" i="35"/>
  <c r="C101" i="35"/>
  <c r="D101" i="35"/>
  <c r="E101" i="35"/>
  <c r="F101" i="35"/>
  <c r="G101" i="35"/>
  <c r="A102" i="35"/>
  <c r="B102" i="35"/>
  <c r="C102" i="35"/>
  <c r="D102" i="35"/>
  <c r="E102" i="35"/>
  <c r="F102" i="35"/>
  <c r="G102" i="35"/>
  <c r="A103" i="35"/>
  <c r="B103" i="35"/>
  <c r="C103" i="35"/>
  <c r="D103" i="35"/>
  <c r="E103" i="35"/>
  <c r="F103" i="35"/>
  <c r="G103" i="35"/>
  <c r="A104" i="35"/>
  <c r="B104" i="35"/>
  <c r="C104" i="35"/>
  <c r="D104" i="35"/>
  <c r="E104" i="35"/>
  <c r="F104" i="35"/>
  <c r="G104" i="35"/>
  <c r="A105" i="35"/>
  <c r="B105" i="35"/>
  <c r="C105" i="35"/>
  <c r="D105" i="35"/>
  <c r="E105" i="35"/>
  <c r="F105" i="35"/>
  <c r="G105" i="35"/>
  <c r="A106" i="35"/>
  <c r="B106" i="35"/>
  <c r="C106" i="35"/>
  <c r="D106" i="35"/>
  <c r="E106" i="35"/>
  <c r="F106" i="35"/>
  <c r="G106" i="35"/>
  <c r="A107" i="35"/>
  <c r="B107" i="35"/>
  <c r="C107" i="35"/>
  <c r="D107" i="35"/>
  <c r="E107" i="35"/>
  <c r="F107" i="35"/>
  <c r="G107" i="35"/>
  <c r="A108" i="35"/>
  <c r="B108" i="35"/>
  <c r="C108" i="35"/>
  <c r="D108" i="35"/>
  <c r="E108" i="35"/>
  <c r="F108" i="35"/>
  <c r="G108" i="35"/>
  <c r="A109" i="35"/>
  <c r="B109" i="35"/>
  <c r="C109" i="35"/>
  <c r="D109" i="35"/>
  <c r="E109" i="35"/>
  <c r="F109" i="35"/>
  <c r="G109" i="35"/>
  <c r="A110" i="35"/>
  <c r="B110" i="35"/>
  <c r="C110" i="35"/>
  <c r="D110" i="35"/>
  <c r="E110" i="35"/>
  <c r="F110" i="35"/>
  <c r="G110" i="35"/>
  <c r="A111" i="35"/>
  <c r="B111" i="35"/>
  <c r="C111" i="35"/>
  <c r="D111" i="35"/>
  <c r="E111" i="35"/>
  <c r="F111" i="35"/>
  <c r="G111" i="35"/>
  <c r="A112" i="35"/>
  <c r="B112" i="35"/>
  <c r="C112" i="35"/>
  <c r="D112" i="35"/>
  <c r="E112" i="35"/>
  <c r="F112" i="35"/>
  <c r="G112" i="35"/>
  <c r="A113" i="35"/>
  <c r="B113" i="35"/>
  <c r="C113" i="35"/>
  <c r="D113" i="35"/>
  <c r="E113" i="35"/>
  <c r="F113" i="35"/>
  <c r="G113" i="35"/>
  <c r="A114" i="35"/>
  <c r="B114" i="35"/>
  <c r="C114" i="35"/>
  <c r="D114" i="35"/>
  <c r="E114" i="35"/>
  <c r="F114" i="35"/>
  <c r="G114" i="35"/>
  <c r="A115" i="35"/>
  <c r="B115" i="35"/>
  <c r="C115" i="35"/>
  <c r="D115" i="35"/>
  <c r="E115" i="35"/>
  <c r="F115" i="35"/>
  <c r="G115" i="35"/>
  <c r="A116" i="35"/>
  <c r="B116" i="35"/>
  <c r="C116" i="35"/>
  <c r="D116" i="35"/>
  <c r="E116" i="35"/>
  <c r="F116" i="35"/>
  <c r="G116" i="35"/>
  <c r="A117" i="35"/>
  <c r="B117" i="35"/>
  <c r="C117" i="35"/>
  <c r="D117" i="35"/>
  <c r="E117" i="35"/>
  <c r="F117" i="35"/>
  <c r="G117" i="35"/>
  <c r="A118" i="35"/>
  <c r="B118" i="35"/>
  <c r="C118" i="35"/>
  <c r="D118" i="35"/>
  <c r="E118" i="35"/>
  <c r="F118" i="35"/>
  <c r="G118" i="35"/>
  <c r="A119" i="35"/>
  <c r="B119" i="35"/>
  <c r="C119" i="35"/>
  <c r="D119" i="35"/>
  <c r="E119" i="35"/>
  <c r="F119" i="35"/>
  <c r="G119" i="35"/>
  <c r="A120" i="35"/>
  <c r="B120" i="35"/>
  <c r="C120" i="35"/>
  <c r="D120" i="35"/>
  <c r="E120" i="35"/>
  <c r="F120" i="35"/>
  <c r="G120" i="35"/>
  <c r="A121" i="35"/>
  <c r="B121" i="35"/>
  <c r="C121" i="35"/>
  <c r="D121" i="35"/>
  <c r="E121" i="35"/>
  <c r="F121" i="35"/>
  <c r="G121" i="35"/>
  <c r="A122" i="35"/>
  <c r="B122" i="35"/>
  <c r="C122" i="35"/>
  <c r="D122" i="35"/>
  <c r="E122" i="35"/>
  <c r="F122" i="35"/>
  <c r="G122" i="35"/>
  <c r="A123" i="35"/>
  <c r="B123" i="35"/>
  <c r="C123" i="35"/>
  <c r="D123" i="35"/>
  <c r="E123" i="35"/>
  <c r="F123" i="35"/>
  <c r="G123" i="35"/>
  <c r="A124" i="35"/>
  <c r="B124" i="35"/>
  <c r="C124" i="35"/>
  <c r="D124" i="35"/>
  <c r="E124" i="35"/>
  <c r="F124" i="35"/>
  <c r="G124" i="35"/>
  <c r="A125" i="35"/>
  <c r="B125" i="35"/>
  <c r="C125" i="35"/>
  <c r="D125" i="35"/>
  <c r="E125" i="35"/>
  <c r="F125" i="35"/>
  <c r="G125" i="35"/>
  <c r="A126" i="35"/>
  <c r="B126" i="35"/>
  <c r="C126" i="35"/>
  <c r="D126" i="35"/>
  <c r="E126" i="35"/>
  <c r="F126" i="35"/>
  <c r="G126" i="35"/>
  <c r="A127" i="35"/>
  <c r="B127" i="35"/>
  <c r="C127" i="35"/>
  <c r="D127" i="35"/>
  <c r="E127" i="35"/>
  <c r="F127" i="35"/>
  <c r="G127" i="35"/>
  <c r="A128" i="35"/>
  <c r="B128" i="35"/>
  <c r="C128" i="35"/>
  <c r="D128" i="35"/>
  <c r="E128" i="35"/>
  <c r="F128" i="35"/>
  <c r="G128" i="35"/>
  <c r="A129" i="35"/>
  <c r="B129" i="35"/>
  <c r="C129" i="35"/>
  <c r="D129" i="35"/>
  <c r="E129" i="35"/>
  <c r="F129" i="35"/>
  <c r="G129" i="35"/>
  <c r="A130" i="35"/>
  <c r="B130" i="35"/>
  <c r="C130" i="35"/>
  <c r="D130" i="35"/>
  <c r="E130" i="35"/>
  <c r="F130" i="35"/>
  <c r="G130" i="35"/>
  <c r="A131" i="35"/>
  <c r="B131" i="35"/>
  <c r="C131" i="35"/>
  <c r="D131" i="35"/>
  <c r="E131" i="35"/>
  <c r="F131" i="35"/>
  <c r="G131" i="35"/>
  <c r="A132" i="35"/>
  <c r="B132" i="35"/>
  <c r="C132" i="35"/>
  <c r="D132" i="35"/>
  <c r="E132" i="35"/>
  <c r="F132" i="35"/>
  <c r="G132" i="35"/>
  <c r="A133" i="35"/>
  <c r="B133" i="35"/>
  <c r="C133" i="35"/>
  <c r="D133" i="35"/>
  <c r="E133" i="35"/>
  <c r="F133" i="35"/>
  <c r="G133" i="35"/>
  <c r="A134" i="35"/>
  <c r="B134" i="35"/>
  <c r="C134" i="35"/>
  <c r="D134" i="35"/>
  <c r="E134" i="35"/>
  <c r="F134" i="35"/>
  <c r="G134" i="35"/>
  <c r="A135" i="35"/>
  <c r="B135" i="35"/>
  <c r="C135" i="35"/>
  <c r="D135" i="35"/>
  <c r="E135" i="35"/>
  <c r="F135" i="35"/>
  <c r="G135" i="35"/>
  <c r="A136" i="35"/>
  <c r="B136" i="35"/>
  <c r="C136" i="35"/>
  <c r="D136" i="35"/>
  <c r="E136" i="35"/>
  <c r="F136" i="35"/>
  <c r="G136" i="35"/>
  <c r="A137" i="35"/>
  <c r="B137" i="35"/>
  <c r="C137" i="35"/>
  <c r="D137" i="35"/>
  <c r="E137" i="35"/>
  <c r="F137" i="35"/>
  <c r="G137" i="35"/>
  <c r="A138" i="35"/>
  <c r="B138" i="35"/>
  <c r="C138" i="35"/>
  <c r="D138" i="35"/>
  <c r="E138" i="35"/>
  <c r="F138" i="35"/>
  <c r="G138" i="35"/>
  <c r="A139" i="35"/>
  <c r="B139" i="35"/>
  <c r="C139" i="35"/>
  <c r="D139" i="35"/>
  <c r="E139" i="35"/>
  <c r="F139" i="35"/>
  <c r="G139" i="35"/>
  <c r="A140" i="35"/>
  <c r="B140" i="35"/>
  <c r="C140" i="35"/>
  <c r="D140" i="35"/>
  <c r="E140" i="35"/>
  <c r="F140" i="35"/>
  <c r="G140" i="35"/>
  <c r="A141" i="35"/>
  <c r="B141" i="35"/>
  <c r="C141" i="35"/>
  <c r="D141" i="35"/>
  <c r="E141" i="35"/>
  <c r="F141" i="35"/>
  <c r="G141" i="35"/>
  <c r="A142" i="35"/>
  <c r="B142" i="35"/>
  <c r="C142" i="35"/>
  <c r="D142" i="35"/>
  <c r="E142" i="35"/>
  <c r="F142" i="35"/>
  <c r="G142" i="35"/>
  <c r="A143" i="35"/>
  <c r="B143" i="35"/>
  <c r="C143" i="35"/>
  <c r="D143" i="35"/>
  <c r="E143" i="35"/>
  <c r="F143" i="35"/>
  <c r="G143" i="35"/>
  <c r="A144" i="35"/>
  <c r="B144" i="35"/>
  <c r="C144" i="35"/>
  <c r="D144" i="35"/>
  <c r="E144" i="35"/>
  <c r="F144" i="35"/>
  <c r="G144" i="35"/>
  <c r="A145" i="35"/>
  <c r="B145" i="35"/>
  <c r="C145" i="35"/>
  <c r="D145" i="35"/>
  <c r="E145" i="35"/>
  <c r="F145" i="35"/>
  <c r="G145" i="35"/>
  <c r="A146" i="35"/>
  <c r="B146" i="35"/>
  <c r="C146" i="35"/>
  <c r="D146" i="35"/>
  <c r="E146" i="35"/>
  <c r="F146" i="35"/>
  <c r="G146" i="35"/>
  <c r="A147" i="35"/>
  <c r="B147" i="35"/>
  <c r="C147" i="35"/>
  <c r="D147" i="35"/>
  <c r="E147" i="35"/>
  <c r="F147" i="35"/>
  <c r="G147" i="35"/>
  <c r="A148" i="35"/>
  <c r="B148" i="35"/>
  <c r="C148" i="35"/>
  <c r="D148" i="35"/>
  <c r="E148" i="35"/>
  <c r="F148" i="35"/>
  <c r="G148" i="35"/>
  <c r="A149" i="35"/>
  <c r="B149" i="35"/>
  <c r="C149" i="35"/>
  <c r="D149" i="35"/>
  <c r="E149" i="35"/>
  <c r="F149" i="35"/>
  <c r="G149" i="35"/>
  <c r="A150" i="35"/>
  <c r="B150" i="35"/>
  <c r="C150" i="35"/>
  <c r="D150" i="35"/>
  <c r="E150" i="35"/>
  <c r="F150" i="35"/>
  <c r="G150" i="35"/>
  <c r="A151" i="35"/>
  <c r="B151" i="35"/>
  <c r="C151" i="35"/>
  <c r="D151" i="35"/>
  <c r="E151" i="35"/>
  <c r="F151" i="35"/>
  <c r="G151" i="35"/>
  <c r="A152" i="35"/>
  <c r="B152" i="35"/>
  <c r="C152" i="35"/>
  <c r="D152" i="35"/>
  <c r="E152" i="35"/>
  <c r="F152" i="35"/>
  <c r="G152" i="35"/>
  <c r="A153" i="35"/>
  <c r="B153" i="35"/>
  <c r="C153" i="35"/>
  <c r="D153" i="35"/>
  <c r="E153" i="35"/>
  <c r="F153" i="35"/>
  <c r="G153" i="35"/>
  <c r="A154" i="35"/>
  <c r="B154" i="35"/>
  <c r="C154" i="35"/>
  <c r="D154" i="35"/>
  <c r="E154" i="35"/>
  <c r="F154" i="35"/>
  <c r="G154" i="35"/>
  <c r="A155" i="35"/>
  <c r="B155" i="35"/>
  <c r="C155" i="35"/>
  <c r="D155" i="35"/>
  <c r="E155" i="35"/>
  <c r="F155" i="35"/>
  <c r="G155" i="35"/>
  <c r="A156" i="35"/>
  <c r="B156" i="35"/>
  <c r="C156" i="35"/>
  <c r="D156" i="35"/>
  <c r="E156" i="35"/>
  <c r="F156" i="35"/>
  <c r="G156" i="35"/>
  <c r="A157" i="35"/>
  <c r="B157" i="35"/>
  <c r="C157" i="35"/>
  <c r="D157" i="35"/>
  <c r="E157" i="35"/>
  <c r="F157" i="35"/>
  <c r="G157" i="35"/>
  <c r="A158" i="35"/>
  <c r="B158" i="35"/>
  <c r="C158" i="35"/>
  <c r="D158" i="35"/>
  <c r="E158" i="35"/>
  <c r="F158" i="35"/>
  <c r="G158" i="35"/>
  <c r="A159" i="35"/>
  <c r="B159" i="35"/>
  <c r="C159" i="35"/>
  <c r="D159" i="35"/>
  <c r="E159" i="35"/>
  <c r="F159" i="35"/>
  <c r="G159" i="35"/>
  <c r="A160" i="35"/>
  <c r="B160" i="35"/>
  <c r="C160" i="35"/>
  <c r="D160" i="35"/>
  <c r="E160" i="35"/>
  <c r="F160" i="35"/>
  <c r="G160" i="35"/>
  <c r="A161" i="35"/>
  <c r="B161" i="35"/>
  <c r="C161" i="35"/>
  <c r="D161" i="35"/>
  <c r="E161" i="35"/>
  <c r="F161" i="35"/>
  <c r="G161" i="35"/>
  <c r="A162" i="35"/>
  <c r="B162" i="35"/>
  <c r="C162" i="35"/>
  <c r="D162" i="35"/>
  <c r="E162" i="35"/>
  <c r="F162" i="35"/>
  <c r="G162" i="35"/>
  <c r="A163" i="35"/>
  <c r="B163" i="35"/>
  <c r="C163" i="35"/>
  <c r="D163" i="35"/>
  <c r="E163" i="35"/>
  <c r="F163" i="35"/>
  <c r="G163" i="35"/>
  <c r="A164" i="35"/>
  <c r="B164" i="35"/>
  <c r="C164" i="35"/>
  <c r="D164" i="35"/>
  <c r="E164" i="35"/>
  <c r="F164" i="35"/>
  <c r="G164" i="35"/>
  <c r="A165" i="35"/>
  <c r="B165" i="35"/>
  <c r="C165" i="35"/>
  <c r="D165" i="35"/>
  <c r="E165" i="35"/>
  <c r="F165" i="35"/>
  <c r="G165" i="35"/>
  <c r="A166" i="35"/>
  <c r="B166" i="35"/>
  <c r="C166" i="35"/>
  <c r="D166" i="35"/>
  <c r="E166" i="35"/>
  <c r="F166" i="35"/>
  <c r="G166" i="35"/>
  <c r="A167" i="35"/>
  <c r="B167" i="35"/>
  <c r="C167" i="35"/>
  <c r="D167" i="35"/>
  <c r="E167" i="35"/>
  <c r="F167" i="35"/>
  <c r="G167" i="35"/>
  <c r="A168" i="35"/>
  <c r="B168" i="35"/>
  <c r="C168" i="35"/>
  <c r="D168" i="35"/>
  <c r="E168" i="35"/>
  <c r="F168" i="35"/>
  <c r="G168" i="35"/>
  <c r="A169" i="35"/>
  <c r="B169" i="35"/>
  <c r="C169" i="35"/>
  <c r="D169" i="35"/>
  <c r="E169" i="35"/>
  <c r="F169" i="35"/>
  <c r="G169" i="35"/>
  <c r="A170" i="35"/>
  <c r="B170" i="35"/>
  <c r="C170" i="35"/>
  <c r="D170" i="35"/>
  <c r="E170" i="35"/>
  <c r="F170" i="35"/>
  <c r="G170" i="35"/>
  <c r="A171" i="35"/>
  <c r="B171" i="35"/>
  <c r="C171" i="35"/>
  <c r="D171" i="35"/>
  <c r="E171" i="35"/>
  <c r="F171" i="35"/>
  <c r="G171" i="35"/>
  <c r="A172" i="35"/>
  <c r="B172" i="35"/>
  <c r="C172" i="35"/>
  <c r="D172" i="35"/>
  <c r="E172" i="35"/>
  <c r="F172" i="35"/>
  <c r="G172" i="35"/>
  <c r="A173" i="35"/>
  <c r="B173" i="35"/>
  <c r="C173" i="35"/>
  <c r="D173" i="35"/>
  <c r="E173" i="35"/>
  <c r="F173" i="35"/>
  <c r="G173" i="35"/>
  <c r="A174" i="35"/>
  <c r="B174" i="35"/>
  <c r="C174" i="35"/>
  <c r="D174" i="35"/>
  <c r="E174" i="35"/>
  <c r="F174" i="35"/>
  <c r="G174" i="35"/>
  <c r="A175" i="35"/>
  <c r="B175" i="35"/>
  <c r="C175" i="35"/>
  <c r="D175" i="35"/>
  <c r="E175" i="35"/>
  <c r="F175" i="35"/>
  <c r="G175" i="35"/>
  <c r="A176" i="35"/>
  <c r="B176" i="35"/>
  <c r="C176" i="35"/>
  <c r="D176" i="35"/>
  <c r="E176" i="35"/>
  <c r="F176" i="35"/>
  <c r="G176" i="35"/>
  <c r="A177" i="35"/>
  <c r="B177" i="35"/>
  <c r="C177" i="35"/>
  <c r="D177" i="35"/>
  <c r="E177" i="35"/>
  <c r="F177" i="35"/>
  <c r="G177" i="35"/>
  <c r="A178" i="35"/>
  <c r="B178" i="35"/>
  <c r="C178" i="35"/>
  <c r="D178" i="35"/>
  <c r="E178" i="35"/>
  <c r="F178" i="35"/>
  <c r="G178" i="35"/>
  <c r="A179" i="35"/>
  <c r="B179" i="35"/>
  <c r="C179" i="35"/>
  <c r="D179" i="35"/>
  <c r="E179" i="35"/>
  <c r="F179" i="35"/>
  <c r="G179" i="35"/>
  <c r="A180" i="35"/>
  <c r="B180" i="35"/>
  <c r="C180" i="35"/>
  <c r="D180" i="35"/>
  <c r="E180" i="35"/>
  <c r="F180" i="35"/>
  <c r="G180" i="35"/>
  <c r="A181" i="35"/>
  <c r="B181" i="35"/>
  <c r="C181" i="35"/>
  <c r="D181" i="35"/>
  <c r="E181" i="35"/>
  <c r="F181" i="35"/>
  <c r="G181" i="35"/>
  <c r="A182" i="35"/>
  <c r="B182" i="35"/>
  <c r="C182" i="35"/>
  <c r="D182" i="35"/>
  <c r="E182" i="35"/>
  <c r="F182" i="35"/>
  <c r="G182" i="35"/>
  <c r="A183" i="35"/>
  <c r="B183" i="35"/>
  <c r="C183" i="35"/>
  <c r="D183" i="35"/>
  <c r="E183" i="35"/>
  <c r="F183" i="35"/>
  <c r="G183" i="35"/>
  <c r="A184" i="35"/>
  <c r="B184" i="35"/>
  <c r="C184" i="35"/>
  <c r="D184" i="35"/>
  <c r="E184" i="35"/>
  <c r="F184" i="35"/>
  <c r="G184" i="35"/>
  <c r="A185" i="35"/>
  <c r="B185" i="35"/>
  <c r="C185" i="35"/>
  <c r="D185" i="35"/>
  <c r="E185" i="35"/>
  <c r="F185" i="35"/>
  <c r="G185" i="35"/>
  <c r="A186" i="35"/>
  <c r="B186" i="35"/>
  <c r="C186" i="35"/>
  <c r="D186" i="35"/>
  <c r="E186" i="35"/>
  <c r="F186" i="35"/>
  <c r="G186" i="35"/>
  <c r="A187" i="35"/>
  <c r="B187" i="35"/>
  <c r="C187" i="35"/>
  <c r="D187" i="35"/>
  <c r="E187" i="35"/>
  <c r="F187" i="35"/>
  <c r="G187" i="35"/>
  <c r="A188" i="35"/>
  <c r="B188" i="35"/>
  <c r="C188" i="35"/>
  <c r="D188" i="35"/>
  <c r="E188" i="35"/>
  <c r="F188" i="35"/>
  <c r="G188" i="35"/>
  <c r="A189" i="35"/>
  <c r="B189" i="35"/>
  <c r="C189" i="35"/>
  <c r="D189" i="35"/>
  <c r="E189" i="35"/>
  <c r="F189" i="35"/>
  <c r="G189" i="35"/>
  <c r="A190" i="35"/>
  <c r="B190" i="35"/>
  <c r="C190" i="35"/>
  <c r="D190" i="35"/>
  <c r="E190" i="35"/>
  <c r="F190" i="35"/>
  <c r="G190" i="35"/>
  <c r="A191" i="35"/>
  <c r="B191" i="35"/>
  <c r="C191" i="35"/>
  <c r="D191" i="35"/>
  <c r="E191" i="35"/>
  <c r="F191" i="35"/>
  <c r="G191" i="35"/>
  <c r="A192" i="35"/>
  <c r="B192" i="35"/>
  <c r="C192" i="35"/>
  <c r="D192" i="35"/>
  <c r="E192" i="35"/>
  <c r="F192" i="35"/>
  <c r="G192" i="35"/>
  <c r="A193" i="35"/>
  <c r="B193" i="35"/>
  <c r="C193" i="35"/>
  <c r="D193" i="35"/>
  <c r="E193" i="35"/>
  <c r="F193" i="35"/>
  <c r="G193" i="35"/>
  <c r="A194" i="35"/>
  <c r="B194" i="35"/>
  <c r="C194" i="35"/>
  <c r="D194" i="35"/>
  <c r="E194" i="35"/>
  <c r="F194" i="35"/>
  <c r="G194" i="35"/>
  <c r="A195" i="35"/>
  <c r="B195" i="35"/>
  <c r="C195" i="35"/>
  <c r="D195" i="35"/>
  <c r="E195" i="35"/>
  <c r="F195" i="35"/>
  <c r="G195" i="35"/>
  <c r="A196" i="35"/>
  <c r="B196" i="35"/>
  <c r="C196" i="35"/>
  <c r="D196" i="35"/>
  <c r="E196" i="35"/>
  <c r="F196" i="35"/>
  <c r="G196" i="35"/>
  <c r="A197" i="35"/>
  <c r="B197" i="35"/>
  <c r="C197" i="35"/>
  <c r="D197" i="35"/>
  <c r="E197" i="35"/>
  <c r="F197" i="35"/>
  <c r="G197" i="35"/>
  <c r="A198" i="35"/>
  <c r="B198" i="35"/>
  <c r="C198" i="35"/>
  <c r="D198" i="35"/>
  <c r="E198" i="35"/>
  <c r="F198" i="35"/>
  <c r="G198" i="35"/>
  <c r="A199" i="35"/>
  <c r="B199" i="35"/>
  <c r="C199" i="35"/>
  <c r="D199" i="35"/>
  <c r="E199" i="35"/>
  <c r="F199" i="35"/>
  <c r="G199" i="35"/>
  <c r="A200" i="35"/>
  <c r="B200" i="35"/>
  <c r="C200" i="35"/>
  <c r="D200" i="35"/>
  <c r="E200" i="35"/>
  <c r="F200" i="35"/>
  <c r="G200" i="35"/>
  <c r="A201" i="35"/>
  <c r="B201" i="35"/>
  <c r="C201" i="35"/>
  <c r="D201" i="35"/>
  <c r="E201" i="35"/>
  <c r="F201" i="35"/>
  <c r="G201" i="35"/>
  <c r="A202" i="35"/>
  <c r="B202" i="35"/>
  <c r="C202" i="35"/>
  <c r="D202" i="35"/>
  <c r="E202" i="35"/>
  <c r="F202" i="35"/>
  <c r="G202" i="35"/>
  <c r="A203" i="35"/>
  <c r="B203" i="35"/>
  <c r="C203" i="35"/>
  <c r="D203" i="35"/>
  <c r="E203" i="35"/>
  <c r="F203" i="35"/>
  <c r="G203" i="35"/>
  <c r="A204" i="35"/>
  <c r="B204" i="35"/>
  <c r="C204" i="35"/>
  <c r="D204" i="35"/>
  <c r="E204" i="35"/>
  <c r="F204" i="35"/>
  <c r="G204" i="35"/>
  <c r="A205" i="35"/>
  <c r="B205" i="35"/>
  <c r="C205" i="35"/>
  <c r="D205" i="35"/>
  <c r="E205" i="35"/>
  <c r="F205" i="35"/>
  <c r="G205" i="35"/>
  <c r="A206" i="35"/>
  <c r="B206" i="35"/>
  <c r="C206" i="35"/>
  <c r="D206" i="35"/>
  <c r="E206" i="35"/>
  <c r="F206" i="35"/>
  <c r="G206" i="35"/>
  <c r="A207" i="35"/>
  <c r="B207" i="35"/>
  <c r="C207" i="35"/>
  <c r="D207" i="35"/>
  <c r="E207" i="35"/>
  <c r="F207" i="35"/>
  <c r="G207" i="35"/>
  <c r="A208" i="35"/>
  <c r="B208" i="35"/>
  <c r="C208" i="35"/>
  <c r="D208" i="35"/>
  <c r="E208" i="35"/>
  <c r="F208" i="35"/>
  <c r="G208" i="35"/>
  <c r="A209" i="35"/>
  <c r="B209" i="35"/>
  <c r="C209" i="35"/>
  <c r="D209" i="35"/>
  <c r="E209" i="35"/>
  <c r="F209" i="35"/>
  <c r="G209" i="35"/>
  <c r="A210" i="35"/>
  <c r="B210" i="35"/>
  <c r="C210" i="35"/>
  <c r="D210" i="35"/>
  <c r="E210" i="35"/>
  <c r="F210" i="35"/>
  <c r="G210" i="35"/>
  <c r="A211" i="35"/>
  <c r="B211" i="35"/>
  <c r="C211" i="35"/>
  <c r="D211" i="35"/>
  <c r="E211" i="35"/>
  <c r="F211" i="35"/>
  <c r="G211" i="35"/>
  <c r="A212" i="35"/>
  <c r="B212" i="35"/>
  <c r="C212" i="35"/>
  <c r="D212" i="35"/>
  <c r="E212" i="35"/>
  <c r="F212" i="35"/>
  <c r="G212" i="35"/>
  <c r="A213" i="35"/>
  <c r="B213" i="35"/>
  <c r="C213" i="35"/>
  <c r="D213" i="35"/>
  <c r="E213" i="35"/>
  <c r="F213" i="35"/>
  <c r="G213" i="35"/>
  <c r="A214" i="35"/>
  <c r="B214" i="35"/>
  <c r="C214" i="35"/>
  <c r="D214" i="35"/>
  <c r="E214" i="35"/>
  <c r="F214" i="35"/>
  <c r="G214" i="35"/>
  <c r="A215" i="35"/>
  <c r="B215" i="35"/>
  <c r="C215" i="35"/>
  <c r="D215" i="35"/>
  <c r="E215" i="35"/>
  <c r="F215" i="35"/>
  <c r="G215" i="35"/>
  <c r="A216" i="35"/>
  <c r="B216" i="35"/>
  <c r="C216" i="35"/>
  <c r="D216" i="35"/>
  <c r="E216" i="35"/>
  <c r="F216" i="35"/>
  <c r="G216" i="35"/>
  <c r="A217" i="35"/>
  <c r="B217" i="35"/>
  <c r="C217" i="35"/>
  <c r="D217" i="35"/>
  <c r="E217" i="35"/>
  <c r="F217" i="35"/>
  <c r="G217" i="35"/>
  <c r="A218" i="35"/>
  <c r="B218" i="35"/>
  <c r="C218" i="35"/>
  <c r="D218" i="35"/>
  <c r="E218" i="35"/>
  <c r="F218" i="35"/>
  <c r="G218" i="35"/>
  <c r="A219" i="35"/>
  <c r="B219" i="35"/>
  <c r="C219" i="35"/>
  <c r="D219" i="35"/>
  <c r="E219" i="35"/>
  <c r="F219" i="35"/>
  <c r="G219" i="35"/>
  <c r="A220" i="35"/>
  <c r="B220" i="35"/>
  <c r="C220" i="35"/>
  <c r="D220" i="35"/>
  <c r="E220" i="35"/>
  <c r="F220" i="35"/>
  <c r="G220" i="35"/>
  <c r="A221" i="35"/>
  <c r="B221" i="35"/>
  <c r="C221" i="35"/>
  <c r="D221" i="35"/>
  <c r="E221" i="35"/>
  <c r="F221" i="35"/>
  <c r="G221" i="35"/>
  <c r="A222" i="35"/>
  <c r="B222" i="35"/>
  <c r="C222" i="35"/>
  <c r="D222" i="35"/>
  <c r="E222" i="35"/>
  <c r="F222" i="35"/>
  <c r="G222" i="35"/>
  <c r="A223" i="35"/>
  <c r="B223" i="35"/>
  <c r="C223" i="35"/>
  <c r="D223" i="35"/>
  <c r="E223" i="35"/>
  <c r="F223" i="35"/>
  <c r="G223" i="35"/>
  <c r="A224" i="35"/>
  <c r="B224" i="35"/>
  <c r="C224" i="35"/>
  <c r="D224" i="35"/>
  <c r="E224" i="35"/>
  <c r="F224" i="35"/>
  <c r="G224" i="35"/>
  <c r="A225" i="35"/>
  <c r="B225" i="35"/>
  <c r="C225" i="35"/>
  <c r="D225" i="35"/>
  <c r="E225" i="35"/>
  <c r="F225" i="35"/>
  <c r="G225" i="35"/>
  <c r="A226" i="35"/>
  <c r="B226" i="35"/>
  <c r="C226" i="35"/>
  <c r="D226" i="35"/>
  <c r="E226" i="35"/>
  <c r="F226" i="35"/>
  <c r="G226" i="35"/>
  <c r="A227" i="35"/>
  <c r="B227" i="35"/>
  <c r="C227" i="35"/>
  <c r="D227" i="35"/>
  <c r="E227" i="35"/>
  <c r="F227" i="35"/>
  <c r="G227" i="35"/>
  <c r="A228" i="35"/>
  <c r="B228" i="35"/>
  <c r="C228" i="35"/>
  <c r="D228" i="35"/>
  <c r="E228" i="35"/>
  <c r="F228" i="35"/>
  <c r="G228" i="35"/>
  <c r="A229" i="35"/>
  <c r="B229" i="35"/>
  <c r="C229" i="35"/>
  <c r="D229" i="35"/>
  <c r="E229" i="35"/>
  <c r="F229" i="35"/>
  <c r="G229" i="35"/>
  <c r="A230" i="35"/>
  <c r="B230" i="35"/>
  <c r="C230" i="35"/>
  <c r="D230" i="35"/>
  <c r="E230" i="35"/>
  <c r="F230" i="35"/>
  <c r="G230" i="35"/>
  <c r="A231" i="35"/>
  <c r="B231" i="35"/>
  <c r="C231" i="35"/>
  <c r="D231" i="35"/>
  <c r="E231" i="35"/>
  <c r="F231" i="35"/>
  <c r="G231" i="35"/>
  <c r="A232" i="35"/>
  <c r="B232" i="35"/>
  <c r="C232" i="35"/>
  <c r="D232" i="35"/>
  <c r="E232" i="35"/>
  <c r="F232" i="35"/>
  <c r="G232" i="35"/>
  <c r="A233" i="35"/>
  <c r="B233" i="35"/>
  <c r="C233" i="35"/>
  <c r="D233" i="35"/>
  <c r="E233" i="35"/>
  <c r="F233" i="35"/>
  <c r="G233" i="35"/>
  <c r="A234" i="35"/>
  <c r="B234" i="35"/>
  <c r="C234" i="35"/>
  <c r="D234" i="35"/>
  <c r="E234" i="35"/>
  <c r="F234" i="35"/>
  <c r="G234" i="35"/>
  <c r="A235" i="35"/>
  <c r="B235" i="35"/>
  <c r="C235" i="35"/>
  <c r="D235" i="35"/>
  <c r="E235" i="35"/>
  <c r="F235" i="35"/>
  <c r="G235" i="35"/>
  <c r="A236" i="35"/>
  <c r="B236" i="35"/>
  <c r="C236" i="35"/>
  <c r="D236" i="35"/>
  <c r="E236" i="35"/>
  <c r="F236" i="35"/>
  <c r="G236" i="35"/>
  <c r="A237" i="35"/>
  <c r="B237" i="35"/>
  <c r="C237" i="35"/>
  <c r="D237" i="35"/>
  <c r="E237" i="35"/>
  <c r="F237" i="35"/>
  <c r="G237" i="35"/>
  <c r="A238" i="35"/>
  <c r="B238" i="35"/>
  <c r="C238" i="35"/>
  <c r="D238" i="35"/>
  <c r="E238" i="35"/>
  <c r="F238" i="35"/>
  <c r="G238" i="35"/>
  <c r="A239" i="35"/>
  <c r="B239" i="35"/>
  <c r="C239" i="35"/>
  <c r="D239" i="35"/>
  <c r="E239" i="35"/>
  <c r="F239" i="35"/>
  <c r="G239" i="35"/>
  <c r="A240" i="35"/>
  <c r="B240" i="35"/>
  <c r="C240" i="35"/>
  <c r="D240" i="35"/>
  <c r="E240" i="35"/>
  <c r="F240" i="35"/>
  <c r="G240" i="35"/>
  <c r="A241" i="35"/>
  <c r="B241" i="35"/>
  <c r="C241" i="35"/>
  <c r="D241" i="35"/>
  <c r="E241" i="35"/>
  <c r="F241" i="35"/>
  <c r="G241" i="35"/>
  <c r="A242" i="35"/>
  <c r="B242" i="35"/>
  <c r="C242" i="35"/>
  <c r="D242" i="35"/>
  <c r="E242" i="35"/>
  <c r="F242" i="35"/>
  <c r="G242" i="35"/>
  <c r="H242" i="35" s="1"/>
  <c r="A243" i="35"/>
  <c r="B243" i="35"/>
  <c r="C243" i="35"/>
  <c r="D243" i="35"/>
  <c r="E243" i="35"/>
  <c r="F243" i="35"/>
  <c r="G243" i="35"/>
  <c r="A244" i="35"/>
  <c r="B244" i="35"/>
  <c r="C244" i="35"/>
  <c r="D244" i="35"/>
  <c r="E244" i="35"/>
  <c r="F244" i="35"/>
  <c r="G244" i="35"/>
  <c r="A245" i="35"/>
  <c r="B245" i="35"/>
  <c r="C245" i="35"/>
  <c r="D245" i="35"/>
  <c r="E245" i="35"/>
  <c r="F245" i="35"/>
  <c r="G245" i="35"/>
  <c r="A246" i="35"/>
  <c r="B246" i="35"/>
  <c r="C246" i="35"/>
  <c r="D246" i="35"/>
  <c r="E246" i="35"/>
  <c r="F246" i="35"/>
  <c r="G246" i="35"/>
  <c r="A247" i="35"/>
  <c r="B247" i="35"/>
  <c r="C247" i="35"/>
  <c r="D247" i="35"/>
  <c r="E247" i="35"/>
  <c r="F247" i="35"/>
  <c r="G247" i="35"/>
  <c r="A248" i="35"/>
  <c r="B248" i="35"/>
  <c r="C248" i="35"/>
  <c r="D248" i="35"/>
  <c r="E248" i="35"/>
  <c r="F248" i="35"/>
  <c r="G248" i="35"/>
  <c r="A249" i="35"/>
  <c r="B249" i="35"/>
  <c r="C249" i="35"/>
  <c r="D249" i="35"/>
  <c r="E249" i="35"/>
  <c r="F249" i="35"/>
  <c r="G249" i="35"/>
  <c r="A250" i="35"/>
  <c r="B250" i="35"/>
  <c r="C250" i="35"/>
  <c r="D250" i="35"/>
  <c r="E250" i="35"/>
  <c r="F250" i="35"/>
  <c r="G250" i="35"/>
  <c r="A251" i="35"/>
  <c r="B251" i="35"/>
  <c r="C251" i="35"/>
  <c r="D251" i="35"/>
  <c r="E251" i="35"/>
  <c r="F251" i="35"/>
  <c r="G251" i="35"/>
  <c r="A252" i="35"/>
  <c r="B252" i="35"/>
  <c r="C252" i="35"/>
  <c r="D252" i="35"/>
  <c r="E252" i="35"/>
  <c r="F252" i="35"/>
  <c r="G252" i="35"/>
  <c r="A253" i="35"/>
  <c r="B253" i="35"/>
  <c r="C253" i="35"/>
  <c r="D253" i="35"/>
  <c r="E253" i="35"/>
  <c r="F253" i="35"/>
  <c r="G253" i="35"/>
  <c r="A254" i="35"/>
  <c r="B254" i="35"/>
  <c r="C254" i="35"/>
  <c r="D254" i="35"/>
  <c r="E254" i="35"/>
  <c r="F254" i="35"/>
  <c r="G254" i="35"/>
  <c r="A255" i="35"/>
  <c r="B255" i="35"/>
  <c r="C255" i="35"/>
  <c r="D255" i="35"/>
  <c r="E255" i="35"/>
  <c r="F255" i="35"/>
  <c r="G255" i="35"/>
  <c r="A256" i="35"/>
  <c r="B256" i="35"/>
  <c r="C256" i="35"/>
  <c r="D256" i="35"/>
  <c r="E256" i="35"/>
  <c r="F256" i="35"/>
  <c r="G256" i="35"/>
  <c r="A257" i="35"/>
  <c r="B257" i="35"/>
  <c r="C257" i="35"/>
  <c r="D257" i="35"/>
  <c r="E257" i="35"/>
  <c r="F257" i="35"/>
  <c r="G257" i="35"/>
  <c r="A258" i="35"/>
  <c r="B258" i="35"/>
  <c r="C258" i="35"/>
  <c r="D258" i="35"/>
  <c r="E258" i="35"/>
  <c r="F258" i="35"/>
  <c r="G258" i="35"/>
  <c r="A259" i="35"/>
  <c r="B259" i="35"/>
  <c r="C259" i="35"/>
  <c r="D259" i="35"/>
  <c r="E259" i="35"/>
  <c r="F259" i="35"/>
  <c r="G259" i="35"/>
  <c r="A260" i="35"/>
  <c r="B260" i="35"/>
  <c r="C260" i="35"/>
  <c r="D260" i="35"/>
  <c r="E260" i="35"/>
  <c r="F260" i="35"/>
  <c r="G260" i="35"/>
  <c r="A261" i="35"/>
  <c r="B261" i="35"/>
  <c r="C261" i="35"/>
  <c r="D261" i="35"/>
  <c r="E261" i="35"/>
  <c r="F261" i="35"/>
  <c r="G261" i="35"/>
  <c r="A262" i="35"/>
  <c r="B262" i="35"/>
  <c r="C262" i="35"/>
  <c r="D262" i="35"/>
  <c r="E262" i="35"/>
  <c r="F262" i="35"/>
  <c r="G262" i="35"/>
  <c r="A263" i="35"/>
  <c r="B263" i="35"/>
  <c r="C263" i="35"/>
  <c r="D263" i="35"/>
  <c r="E263" i="35"/>
  <c r="F263" i="35"/>
  <c r="G263" i="35"/>
  <c r="A264" i="35"/>
  <c r="B264" i="35"/>
  <c r="C264" i="35"/>
  <c r="D264" i="35"/>
  <c r="E264" i="35"/>
  <c r="F264" i="35"/>
  <c r="G264" i="35"/>
  <c r="A265" i="35"/>
  <c r="B265" i="35"/>
  <c r="C265" i="35"/>
  <c r="D265" i="35"/>
  <c r="E265" i="35"/>
  <c r="F265" i="35"/>
  <c r="G265" i="35"/>
  <c r="A266" i="35"/>
  <c r="B266" i="35"/>
  <c r="C266" i="35"/>
  <c r="D266" i="35"/>
  <c r="E266" i="35"/>
  <c r="F266" i="35"/>
  <c r="G266" i="35"/>
  <c r="A267" i="35"/>
  <c r="B267" i="35"/>
  <c r="C267" i="35"/>
  <c r="D267" i="35"/>
  <c r="E267" i="35"/>
  <c r="F267" i="35"/>
  <c r="G267" i="35"/>
  <c r="A268" i="35"/>
  <c r="B268" i="35"/>
  <c r="C268" i="35"/>
  <c r="D268" i="35"/>
  <c r="E268" i="35"/>
  <c r="F268" i="35"/>
  <c r="G268" i="35"/>
  <c r="A269" i="35"/>
  <c r="B269" i="35"/>
  <c r="C269" i="35"/>
  <c r="D269" i="35"/>
  <c r="E269" i="35"/>
  <c r="F269" i="35"/>
  <c r="G269" i="35"/>
  <c r="A270" i="35"/>
  <c r="B270" i="35"/>
  <c r="C270" i="35"/>
  <c r="D270" i="35"/>
  <c r="E270" i="35"/>
  <c r="F270" i="35"/>
  <c r="G270" i="35"/>
  <c r="A271" i="35"/>
  <c r="B271" i="35"/>
  <c r="C271" i="35"/>
  <c r="D271" i="35"/>
  <c r="E271" i="35"/>
  <c r="F271" i="35"/>
  <c r="G271" i="35"/>
  <c r="A272" i="35"/>
  <c r="B272" i="35"/>
  <c r="C272" i="35"/>
  <c r="D272" i="35"/>
  <c r="E272" i="35"/>
  <c r="F272" i="35"/>
  <c r="G272" i="35"/>
  <c r="A273" i="35"/>
  <c r="B273" i="35"/>
  <c r="C273" i="35"/>
  <c r="D273" i="35"/>
  <c r="E273" i="35"/>
  <c r="F273" i="35"/>
  <c r="G273" i="35"/>
  <c r="A274" i="35"/>
  <c r="B274" i="35"/>
  <c r="C274" i="35"/>
  <c r="D274" i="35"/>
  <c r="E274" i="35"/>
  <c r="F274" i="35"/>
  <c r="G274" i="35"/>
  <c r="A275" i="35"/>
  <c r="B275" i="35"/>
  <c r="C275" i="35"/>
  <c r="D275" i="35"/>
  <c r="E275" i="35"/>
  <c r="F275" i="35"/>
  <c r="G275" i="35"/>
  <c r="A276" i="35"/>
  <c r="B276" i="35"/>
  <c r="C276" i="35"/>
  <c r="D276" i="35"/>
  <c r="E276" i="35"/>
  <c r="F276" i="35"/>
  <c r="G276" i="35"/>
  <c r="A277" i="35"/>
  <c r="B277" i="35"/>
  <c r="C277" i="35"/>
  <c r="D277" i="35"/>
  <c r="E277" i="35"/>
  <c r="F277" i="35"/>
  <c r="G277" i="35"/>
  <c r="A278" i="35"/>
  <c r="B278" i="35"/>
  <c r="C278" i="35"/>
  <c r="D278" i="35"/>
  <c r="E278" i="35"/>
  <c r="F278" i="35"/>
  <c r="G278" i="35"/>
  <c r="A279" i="35"/>
  <c r="B279" i="35"/>
  <c r="C279" i="35"/>
  <c r="D279" i="35"/>
  <c r="E279" i="35"/>
  <c r="F279" i="35"/>
  <c r="G279" i="35"/>
  <c r="A280" i="35"/>
  <c r="B280" i="35"/>
  <c r="C280" i="35"/>
  <c r="D280" i="35"/>
  <c r="E280" i="35"/>
  <c r="F280" i="35"/>
  <c r="G280" i="35"/>
  <c r="A281" i="35"/>
  <c r="B281" i="35"/>
  <c r="C281" i="35"/>
  <c r="D281" i="35"/>
  <c r="E281" i="35"/>
  <c r="F281" i="35"/>
  <c r="G281" i="35"/>
  <c r="A282" i="35"/>
  <c r="B282" i="35"/>
  <c r="C282" i="35"/>
  <c r="D282" i="35"/>
  <c r="E282" i="35"/>
  <c r="F282" i="35"/>
  <c r="G282" i="35"/>
  <c r="A283" i="35"/>
  <c r="B283" i="35"/>
  <c r="C283" i="35"/>
  <c r="D283" i="35"/>
  <c r="E283" i="35"/>
  <c r="F283" i="35"/>
  <c r="G283" i="35"/>
  <c r="A284" i="35"/>
  <c r="B284" i="35"/>
  <c r="C284" i="35"/>
  <c r="D284" i="35"/>
  <c r="E284" i="35"/>
  <c r="F284" i="35"/>
  <c r="G284" i="35"/>
  <c r="A285" i="35"/>
  <c r="B285" i="35"/>
  <c r="C285" i="35"/>
  <c r="D285" i="35"/>
  <c r="E285" i="35"/>
  <c r="F285" i="35"/>
  <c r="G285" i="35"/>
  <c r="A286" i="35"/>
  <c r="B286" i="35"/>
  <c r="C286" i="35"/>
  <c r="D286" i="35"/>
  <c r="E286" i="35"/>
  <c r="F286" i="35"/>
  <c r="G286" i="35"/>
  <c r="A287" i="35"/>
  <c r="B287" i="35"/>
  <c r="C287" i="35"/>
  <c r="D287" i="35"/>
  <c r="E287" i="35"/>
  <c r="F287" i="35"/>
  <c r="G287" i="35"/>
  <c r="A288" i="35"/>
  <c r="B288" i="35"/>
  <c r="C288" i="35"/>
  <c r="D288" i="35"/>
  <c r="E288" i="35"/>
  <c r="F288" i="35"/>
  <c r="G288" i="35"/>
  <c r="A289" i="35"/>
  <c r="B289" i="35"/>
  <c r="C289" i="35"/>
  <c r="D289" i="35"/>
  <c r="E289" i="35"/>
  <c r="F289" i="35"/>
  <c r="G289" i="35"/>
  <c r="A290" i="35"/>
  <c r="B290" i="35"/>
  <c r="C290" i="35"/>
  <c r="D290" i="35"/>
  <c r="E290" i="35"/>
  <c r="F290" i="35"/>
  <c r="G290" i="35"/>
  <c r="A291" i="35"/>
  <c r="B291" i="35"/>
  <c r="C291" i="35"/>
  <c r="D291" i="35"/>
  <c r="E291" i="35"/>
  <c r="F291" i="35"/>
  <c r="G291" i="35"/>
  <c r="A292" i="35"/>
  <c r="B292" i="35"/>
  <c r="C292" i="35"/>
  <c r="D292" i="35"/>
  <c r="E292" i="35"/>
  <c r="F292" i="35"/>
  <c r="G292" i="35"/>
  <c r="A293" i="35"/>
  <c r="B293" i="35"/>
  <c r="C293" i="35"/>
  <c r="D293" i="35"/>
  <c r="E293" i="35"/>
  <c r="F293" i="35"/>
  <c r="G293" i="35"/>
  <c r="A294" i="35"/>
  <c r="B294" i="35"/>
  <c r="C294" i="35"/>
  <c r="D294" i="35"/>
  <c r="E294" i="35"/>
  <c r="F294" i="35"/>
  <c r="G294" i="35"/>
  <c r="A295" i="35"/>
  <c r="B295" i="35"/>
  <c r="C295" i="35"/>
  <c r="D295" i="35"/>
  <c r="E295" i="35"/>
  <c r="F295" i="35"/>
  <c r="G295" i="35"/>
  <c r="A296" i="35"/>
  <c r="B296" i="35"/>
  <c r="C296" i="35"/>
  <c r="D296" i="35"/>
  <c r="E296" i="35"/>
  <c r="F296" i="35"/>
  <c r="G296" i="35"/>
  <c r="A297" i="35"/>
  <c r="B297" i="35"/>
  <c r="C297" i="35"/>
  <c r="D297" i="35"/>
  <c r="E297" i="35"/>
  <c r="F297" i="35"/>
  <c r="G297" i="35"/>
  <c r="A298" i="35"/>
  <c r="B298" i="35"/>
  <c r="C298" i="35"/>
  <c r="D298" i="35"/>
  <c r="E298" i="35"/>
  <c r="F298" i="35"/>
  <c r="G298" i="35"/>
  <c r="A299" i="35"/>
  <c r="B299" i="35"/>
  <c r="C299" i="35"/>
  <c r="D299" i="35"/>
  <c r="E299" i="35"/>
  <c r="F299" i="35"/>
  <c r="G299" i="35"/>
  <c r="A300" i="35"/>
  <c r="B300" i="35"/>
  <c r="C300" i="35"/>
  <c r="D300" i="35"/>
  <c r="E300" i="35"/>
  <c r="F300" i="35"/>
  <c r="G300" i="35"/>
  <c r="A301" i="35"/>
  <c r="B301" i="35"/>
  <c r="C301" i="35"/>
  <c r="D301" i="35"/>
  <c r="E301" i="35"/>
  <c r="F301" i="35"/>
  <c r="G301" i="35"/>
  <c r="A302" i="35"/>
  <c r="B302" i="35"/>
  <c r="C302" i="35"/>
  <c r="D302" i="35"/>
  <c r="E302" i="35"/>
  <c r="F302" i="35"/>
  <c r="G302" i="35"/>
  <c r="A303" i="35"/>
  <c r="B303" i="35"/>
  <c r="C303" i="35"/>
  <c r="H303" i="35" s="1"/>
  <c r="D303" i="35"/>
  <c r="E303" i="35"/>
  <c r="F303" i="35"/>
  <c r="G303" i="35"/>
  <c r="A304" i="35"/>
  <c r="B304" i="35"/>
  <c r="C304" i="35"/>
  <c r="D304" i="35"/>
  <c r="E304" i="35"/>
  <c r="F304" i="35"/>
  <c r="G304" i="35"/>
  <c r="A305" i="35"/>
  <c r="B305" i="35"/>
  <c r="C305" i="35"/>
  <c r="D305" i="35"/>
  <c r="E305" i="35"/>
  <c r="F305" i="35"/>
  <c r="G305" i="35"/>
  <c r="A306" i="35"/>
  <c r="B306" i="35"/>
  <c r="C306" i="35"/>
  <c r="D306" i="35"/>
  <c r="E306" i="35"/>
  <c r="F306" i="35"/>
  <c r="G306" i="35"/>
  <c r="A307" i="35"/>
  <c r="B307" i="35"/>
  <c r="C307" i="35"/>
  <c r="D307" i="35"/>
  <c r="E307" i="35"/>
  <c r="F307" i="35"/>
  <c r="G307" i="35"/>
  <c r="A308" i="35"/>
  <c r="B308" i="35"/>
  <c r="C308" i="35"/>
  <c r="D308" i="35"/>
  <c r="E308" i="35"/>
  <c r="F308" i="35"/>
  <c r="G308" i="35"/>
  <c r="A309" i="35"/>
  <c r="B309" i="35"/>
  <c r="C309" i="35"/>
  <c r="D309" i="35"/>
  <c r="E309" i="35"/>
  <c r="F309" i="35"/>
  <c r="G309" i="35"/>
  <c r="A310" i="35"/>
  <c r="B310" i="35"/>
  <c r="C310" i="35"/>
  <c r="D310" i="35"/>
  <c r="E310" i="35"/>
  <c r="F310" i="35"/>
  <c r="G310" i="35"/>
  <c r="A311" i="35"/>
  <c r="B311" i="35"/>
  <c r="C311" i="35"/>
  <c r="D311" i="35"/>
  <c r="E311" i="35"/>
  <c r="F311" i="35"/>
  <c r="G311" i="35"/>
  <c r="A312" i="35"/>
  <c r="B312" i="35"/>
  <c r="C312" i="35"/>
  <c r="D312" i="35"/>
  <c r="E312" i="35"/>
  <c r="F312" i="35"/>
  <c r="G312" i="35"/>
  <c r="A313" i="35"/>
  <c r="B313" i="35"/>
  <c r="C313" i="35"/>
  <c r="D313" i="35"/>
  <c r="E313" i="35"/>
  <c r="F313" i="35"/>
  <c r="G313" i="35"/>
  <c r="A314" i="35"/>
  <c r="B314" i="35"/>
  <c r="C314" i="35"/>
  <c r="D314" i="35"/>
  <c r="E314" i="35"/>
  <c r="F314" i="35"/>
  <c r="G314" i="35"/>
  <c r="A315" i="35"/>
  <c r="B315" i="35"/>
  <c r="C315" i="35"/>
  <c r="D315" i="35"/>
  <c r="E315" i="35"/>
  <c r="F315" i="35"/>
  <c r="G315" i="35"/>
  <c r="A316" i="35"/>
  <c r="B316" i="35"/>
  <c r="C316" i="35"/>
  <c r="D316" i="35"/>
  <c r="E316" i="35"/>
  <c r="F316" i="35"/>
  <c r="G316" i="35"/>
  <c r="A317" i="35"/>
  <c r="B317" i="35"/>
  <c r="C317" i="35"/>
  <c r="D317" i="35"/>
  <c r="E317" i="35"/>
  <c r="F317" i="35"/>
  <c r="G317" i="35"/>
  <c r="A318" i="35"/>
  <c r="B318" i="35"/>
  <c r="C318" i="35"/>
  <c r="D318" i="35"/>
  <c r="E318" i="35"/>
  <c r="F318" i="35"/>
  <c r="G318" i="35"/>
  <c r="A319" i="35"/>
  <c r="B319" i="35"/>
  <c r="C319" i="35"/>
  <c r="D319" i="35"/>
  <c r="E319" i="35"/>
  <c r="F319" i="35"/>
  <c r="G319" i="35"/>
  <c r="A320" i="35"/>
  <c r="B320" i="35"/>
  <c r="C320" i="35"/>
  <c r="D320" i="35"/>
  <c r="E320" i="35"/>
  <c r="F320" i="35"/>
  <c r="G320" i="35"/>
  <c r="A321" i="35"/>
  <c r="B321" i="35"/>
  <c r="C321" i="35"/>
  <c r="D321" i="35"/>
  <c r="E321" i="35"/>
  <c r="F321" i="35"/>
  <c r="G321" i="35"/>
  <c r="A322" i="35"/>
  <c r="B322" i="35"/>
  <c r="C322" i="35"/>
  <c r="D322" i="35"/>
  <c r="E322" i="35"/>
  <c r="F322" i="35"/>
  <c r="G322" i="35"/>
  <c r="A323" i="35"/>
  <c r="B323" i="35"/>
  <c r="C323" i="35"/>
  <c r="D323" i="35"/>
  <c r="E323" i="35"/>
  <c r="F323" i="35"/>
  <c r="G323" i="35"/>
  <c r="A324" i="35"/>
  <c r="B324" i="35"/>
  <c r="C324" i="35"/>
  <c r="D324" i="35"/>
  <c r="E324" i="35"/>
  <c r="F324" i="35"/>
  <c r="G324" i="35"/>
  <c r="A325" i="35"/>
  <c r="B325" i="35"/>
  <c r="C325" i="35"/>
  <c r="D325" i="35"/>
  <c r="E325" i="35"/>
  <c r="F325" i="35"/>
  <c r="G325" i="35"/>
  <c r="A326" i="35"/>
  <c r="B326" i="35"/>
  <c r="C326" i="35"/>
  <c r="D326" i="35"/>
  <c r="E326" i="35"/>
  <c r="F326" i="35"/>
  <c r="G326" i="35"/>
  <c r="A327" i="35"/>
  <c r="B327" i="35"/>
  <c r="C327" i="35"/>
  <c r="D327" i="35"/>
  <c r="E327" i="35"/>
  <c r="F327" i="35"/>
  <c r="G327" i="35"/>
  <c r="A328" i="35"/>
  <c r="B328" i="35"/>
  <c r="C328" i="35"/>
  <c r="D328" i="35"/>
  <c r="E328" i="35"/>
  <c r="F328" i="35"/>
  <c r="G328" i="35"/>
  <c r="A329" i="35"/>
  <c r="B329" i="35"/>
  <c r="C329" i="35"/>
  <c r="D329" i="35"/>
  <c r="E329" i="35"/>
  <c r="F329" i="35"/>
  <c r="G329" i="35"/>
  <c r="A330" i="35"/>
  <c r="B330" i="35"/>
  <c r="C330" i="35"/>
  <c r="D330" i="35"/>
  <c r="E330" i="35"/>
  <c r="F330" i="35"/>
  <c r="G330" i="35"/>
  <c r="A331" i="35"/>
  <c r="B331" i="35"/>
  <c r="C331" i="35"/>
  <c r="D331" i="35"/>
  <c r="E331" i="35"/>
  <c r="F331" i="35"/>
  <c r="G331" i="35"/>
  <c r="A332" i="35"/>
  <c r="B332" i="35"/>
  <c r="C332" i="35"/>
  <c r="D332" i="35"/>
  <c r="E332" i="35"/>
  <c r="F332" i="35"/>
  <c r="G332" i="35"/>
  <c r="A333" i="35"/>
  <c r="B333" i="35"/>
  <c r="C333" i="35"/>
  <c r="D333" i="35"/>
  <c r="E333" i="35"/>
  <c r="F333" i="35"/>
  <c r="G333" i="35"/>
  <c r="A334" i="35"/>
  <c r="B334" i="35"/>
  <c r="C334" i="35"/>
  <c r="D334" i="35"/>
  <c r="E334" i="35"/>
  <c r="F334" i="35"/>
  <c r="G334" i="35"/>
  <c r="A335" i="35"/>
  <c r="B335" i="35"/>
  <c r="C335" i="35"/>
  <c r="D335" i="35"/>
  <c r="E335" i="35"/>
  <c r="F335" i="35"/>
  <c r="G335" i="35"/>
  <c r="A336" i="35"/>
  <c r="B336" i="35"/>
  <c r="C336" i="35"/>
  <c r="D336" i="35"/>
  <c r="E336" i="35"/>
  <c r="F336" i="35"/>
  <c r="G336" i="35"/>
  <c r="A337" i="35"/>
  <c r="B337" i="35"/>
  <c r="C337" i="35"/>
  <c r="D337" i="35"/>
  <c r="E337" i="35"/>
  <c r="F337" i="35"/>
  <c r="G337" i="35"/>
  <c r="A338" i="35"/>
  <c r="B338" i="35"/>
  <c r="C338" i="35"/>
  <c r="D338" i="35"/>
  <c r="E338" i="35"/>
  <c r="F338" i="35"/>
  <c r="G338" i="35"/>
  <c r="A339" i="35"/>
  <c r="B339" i="35"/>
  <c r="C339" i="35"/>
  <c r="D339" i="35"/>
  <c r="E339" i="35"/>
  <c r="F339" i="35"/>
  <c r="G339" i="35"/>
  <c r="A340" i="35"/>
  <c r="B340" i="35"/>
  <c r="C340" i="35"/>
  <c r="D340" i="35"/>
  <c r="E340" i="35"/>
  <c r="F340" i="35"/>
  <c r="G340" i="35"/>
  <c r="A341" i="35"/>
  <c r="B341" i="35"/>
  <c r="C341" i="35"/>
  <c r="D341" i="35"/>
  <c r="E341" i="35"/>
  <c r="F341" i="35"/>
  <c r="G341" i="35"/>
  <c r="A342" i="35"/>
  <c r="B342" i="35"/>
  <c r="C342" i="35"/>
  <c r="D342" i="35"/>
  <c r="E342" i="35"/>
  <c r="F342" i="35"/>
  <c r="G342" i="35"/>
  <c r="A343" i="35"/>
  <c r="B343" i="35"/>
  <c r="C343" i="35"/>
  <c r="D343" i="35"/>
  <c r="E343" i="35"/>
  <c r="F343" i="35"/>
  <c r="G343" i="35"/>
  <c r="A344" i="35"/>
  <c r="B344" i="35"/>
  <c r="C344" i="35"/>
  <c r="D344" i="35"/>
  <c r="E344" i="35"/>
  <c r="F344" i="35"/>
  <c r="G344" i="35"/>
  <c r="A345" i="35"/>
  <c r="B345" i="35"/>
  <c r="C345" i="35"/>
  <c r="D345" i="35"/>
  <c r="E345" i="35"/>
  <c r="F345" i="35"/>
  <c r="G345" i="35"/>
  <c r="A346" i="35"/>
  <c r="B346" i="35"/>
  <c r="C346" i="35"/>
  <c r="D346" i="35"/>
  <c r="E346" i="35"/>
  <c r="F346" i="35"/>
  <c r="G346" i="35"/>
  <c r="A347" i="35"/>
  <c r="B347" i="35"/>
  <c r="C347" i="35"/>
  <c r="D347" i="35"/>
  <c r="E347" i="35"/>
  <c r="F347" i="35"/>
  <c r="G347" i="35"/>
  <c r="A348" i="35"/>
  <c r="B348" i="35"/>
  <c r="C348" i="35"/>
  <c r="D348" i="35"/>
  <c r="E348" i="35"/>
  <c r="F348" i="35"/>
  <c r="G348" i="35"/>
  <c r="A349" i="35"/>
  <c r="B349" i="35"/>
  <c r="C349" i="35"/>
  <c r="D349" i="35"/>
  <c r="E349" i="35"/>
  <c r="F349" i="35"/>
  <c r="G349" i="35"/>
  <c r="A350" i="35"/>
  <c r="B350" i="35"/>
  <c r="C350" i="35"/>
  <c r="D350" i="35"/>
  <c r="E350" i="35"/>
  <c r="F350" i="35"/>
  <c r="G350" i="35"/>
  <c r="A351" i="35"/>
  <c r="B351" i="35"/>
  <c r="C351" i="35"/>
  <c r="D351" i="35"/>
  <c r="E351" i="35"/>
  <c r="F351" i="35"/>
  <c r="G351" i="35"/>
  <c r="A352" i="35"/>
  <c r="B352" i="35"/>
  <c r="C352" i="35"/>
  <c r="D352" i="35"/>
  <c r="E352" i="35"/>
  <c r="F352" i="35"/>
  <c r="G352" i="35"/>
  <c r="A353" i="35"/>
  <c r="B353" i="35"/>
  <c r="C353" i="35"/>
  <c r="D353" i="35"/>
  <c r="E353" i="35"/>
  <c r="F353" i="35"/>
  <c r="G353" i="35"/>
  <c r="A354" i="35"/>
  <c r="B354" i="35"/>
  <c r="C354" i="35"/>
  <c r="D354" i="35"/>
  <c r="E354" i="35"/>
  <c r="F354" i="35"/>
  <c r="G354" i="35"/>
  <c r="A355" i="35"/>
  <c r="B355" i="35"/>
  <c r="C355" i="35"/>
  <c r="D355" i="35"/>
  <c r="E355" i="35"/>
  <c r="F355" i="35"/>
  <c r="G355" i="35"/>
  <c r="A356" i="35"/>
  <c r="B356" i="35"/>
  <c r="C356" i="35"/>
  <c r="D356" i="35"/>
  <c r="E356" i="35"/>
  <c r="F356" i="35"/>
  <c r="G356" i="35"/>
  <c r="A357" i="35"/>
  <c r="B357" i="35"/>
  <c r="C357" i="35"/>
  <c r="D357" i="35"/>
  <c r="E357" i="35"/>
  <c r="F357" i="35"/>
  <c r="G357" i="35"/>
  <c r="A358" i="35"/>
  <c r="B358" i="35"/>
  <c r="C358" i="35"/>
  <c r="D358" i="35"/>
  <c r="E358" i="35"/>
  <c r="F358" i="35"/>
  <c r="G358" i="35"/>
  <c r="A359" i="35"/>
  <c r="B359" i="35"/>
  <c r="C359" i="35"/>
  <c r="D359" i="35"/>
  <c r="E359" i="35"/>
  <c r="F359" i="35"/>
  <c r="G359" i="35"/>
  <c r="A360" i="35"/>
  <c r="B360" i="35"/>
  <c r="C360" i="35"/>
  <c r="D360" i="35"/>
  <c r="E360" i="35"/>
  <c r="F360" i="35"/>
  <c r="G360" i="35"/>
  <c r="A361" i="35"/>
  <c r="B361" i="35"/>
  <c r="C361" i="35"/>
  <c r="D361" i="35"/>
  <c r="E361" i="35"/>
  <c r="F361" i="35"/>
  <c r="G361" i="35"/>
  <c r="A362" i="35"/>
  <c r="B362" i="35"/>
  <c r="C362" i="35"/>
  <c r="D362" i="35"/>
  <c r="E362" i="35"/>
  <c r="F362" i="35"/>
  <c r="G362" i="35"/>
  <c r="A363" i="35"/>
  <c r="B363" i="35"/>
  <c r="C363" i="35"/>
  <c r="D363" i="35"/>
  <c r="E363" i="35"/>
  <c r="F363" i="35"/>
  <c r="G363" i="35"/>
  <c r="A364" i="35"/>
  <c r="B364" i="35"/>
  <c r="C364" i="35"/>
  <c r="D364" i="35"/>
  <c r="E364" i="35"/>
  <c r="F364" i="35"/>
  <c r="G364" i="35"/>
  <c r="A365" i="35"/>
  <c r="B365" i="35"/>
  <c r="C365" i="35"/>
  <c r="D365" i="35"/>
  <c r="E365" i="35"/>
  <c r="F365" i="35"/>
  <c r="G365" i="35"/>
  <c r="A366" i="35"/>
  <c r="B366" i="35"/>
  <c r="C366" i="35"/>
  <c r="D366" i="35"/>
  <c r="E366" i="35"/>
  <c r="F366" i="35"/>
  <c r="G366" i="35"/>
  <c r="A367" i="35"/>
  <c r="B367" i="35"/>
  <c r="C367" i="35"/>
  <c r="D367" i="35"/>
  <c r="E367" i="35"/>
  <c r="F367" i="35"/>
  <c r="G367" i="35"/>
  <c r="A368" i="35"/>
  <c r="B368" i="35"/>
  <c r="C368" i="35"/>
  <c r="D368" i="35"/>
  <c r="E368" i="35"/>
  <c r="F368" i="35"/>
  <c r="G368" i="35"/>
  <c r="A369" i="35"/>
  <c r="B369" i="35"/>
  <c r="C369" i="35"/>
  <c r="D369" i="35"/>
  <c r="E369" i="35"/>
  <c r="F369" i="35"/>
  <c r="G369" i="35"/>
  <c r="A370" i="35"/>
  <c r="B370" i="35"/>
  <c r="C370" i="35"/>
  <c r="D370" i="35"/>
  <c r="E370" i="35"/>
  <c r="F370" i="35"/>
  <c r="G370" i="35"/>
  <c r="A371" i="35"/>
  <c r="B371" i="35"/>
  <c r="C371" i="35"/>
  <c r="D371" i="35"/>
  <c r="E371" i="35"/>
  <c r="F371" i="35"/>
  <c r="G371" i="35"/>
  <c r="A372" i="35"/>
  <c r="B372" i="35"/>
  <c r="C372" i="35"/>
  <c r="D372" i="35"/>
  <c r="E372" i="35"/>
  <c r="F372" i="35"/>
  <c r="G372" i="35"/>
  <c r="A373" i="35"/>
  <c r="B373" i="35"/>
  <c r="C373" i="35"/>
  <c r="D373" i="35"/>
  <c r="E373" i="35"/>
  <c r="F373" i="35"/>
  <c r="G373" i="35"/>
  <c r="A374" i="35"/>
  <c r="B374" i="35"/>
  <c r="C374" i="35"/>
  <c r="D374" i="35"/>
  <c r="E374" i="35"/>
  <c r="F374" i="35"/>
  <c r="G374" i="35"/>
  <c r="A375" i="35"/>
  <c r="B375" i="35"/>
  <c r="C375" i="35"/>
  <c r="D375" i="35"/>
  <c r="E375" i="35"/>
  <c r="F375" i="35"/>
  <c r="G375" i="35"/>
  <c r="A376" i="35"/>
  <c r="B376" i="35"/>
  <c r="C376" i="35"/>
  <c r="D376" i="35"/>
  <c r="E376" i="35"/>
  <c r="F376" i="35"/>
  <c r="G376" i="35"/>
  <c r="A377" i="35"/>
  <c r="B377" i="35"/>
  <c r="C377" i="35"/>
  <c r="D377" i="35"/>
  <c r="E377" i="35"/>
  <c r="F377" i="35"/>
  <c r="G377" i="35"/>
  <c r="A378" i="35"/>
  <c r="B378" i="35"/>
  <c r="C378" i="35"/>
  <c r="D378" i="35"/>
  <c r="E378" i="35"/>
  <c r="F378" i="35"/>
  <c r="G378" i="35"/>
  <c r="A379" i="35"/>
  <c r="B379" i="35"/>
  <c r="C379" i="35"/>
  <c r="D379" i="35"/>
  <c r="E379" i="35"/>
  <c r="F379" i="35"/>
  <c r="G379" i="35"/>
  <c r="A380" i="35"/>
  <c r="B380" i="35"/>
  <c r="C380" i="35"/>
  <c r="D380" i="35"/>
  <c r="E380" i="35"/>
  <c r="F380" i="35"/>
  <c r="G380" i="35"/>
  <c r="A381" i="35"/>
  <c r="B381" i="35"/>
  <c r="C381" i="35"/>
  <c r="D381" i="35"/>
  <c r="E381" i="35"/>
  <c r="F381" i="35"/>
  <c r="G381" i="35"/>
  <c r="A382" i="35"/>
  <c r="B382" i="35"/>
  <c r="C382" i="35"/>
  <c r="D382" i="35"/>
  <c r="E382" i="35"/>
  <c r="F382" i="35"/>
  <c r="G382" i="35"/>
  <c r="A383" i="35"/>
  <c r="B383" i="35"/>
  <c r="C383" i="35"/>
  <c r="D383" i="35"/>
  <c r="E383" i="35"/>
  <c r="F383" i="35"/>
  <c r="G383" i="35"/>
  <c r="A384" i="35"/>
  <c r="B384" i="35"/>
  <c r="C384" i="35"/>
  <c r="D384" i="35"/>
  <c r="E384" i="35"/>
  <c r="F384" i="35"/>
  <c r="G384" i="35"/>
  <c r="A385" i="35"/>
  <c r="B385" i="35"/>
  <c r="C385" i="35"/>
  <c r="D385" i="35"/>
  <c r="E385" i="35"/>
  <c r="F385" i="35"/>
  <c r="G385" i="35"/>
  <c r="A386" i="35"/>
  <c r="B386" i="35"/>
  <c r="C386" i="35"/>
  <c r="D386" i="35"/>
  <c r="E386" i="35"/>
  <c r="F386" i="35"/>
  <c r="G386" i="35"/>
  <c r="A387" i="35"/>
  <c r="B387" i="35"/>
  <c r="C387" i="35"/>
  <c r="D387" i="35"/>
  <c r="E387" i="35"/>
  <c r="F387" i="35"/>
  <c r="G387" i="35"/>
  <c r="A388" i="35"/>
  <c r="B388" i="35"/>
  <c r="C388" i="35"/>
  <c r="D388" i="35"/>
  <c r="E388" i="35"/>
  <c r="F388" i="35"/>
  <c r="G388" i="35"/>
  <c r="A389" i="35"/>
  <c r="B389" i="35"/>
  <c r="C389" i="35"/>
  <c r="D389" i="35"/>
  <c r="E389" i="35"/>
  <c r="F389" i="35"/>
  <c r="G389" i="35"/>
  <c r="A390" i="35"/>
  <c r="B390" i="35"/>
  <c r="C390" i="35"/>
  <c r="D390" i="35"/>
  <c r="E390" i="35"/>
  <c r="F390" i="35"/>
  <c r="G390" i="35"/>
  <c r="A391" i="35"/>
  <c r="B391" i="35"/>
  <c r="C391" i="35"/>
  <c r="D391" i="35"/>
  <c r="E391" i="35"/>
  <c r="F391" i="35"/>
  <c r="G391" i="35"/>
  <c r="A392" i="35"/>
  <c r="B392" i="35"/>
  <c r="C392" i="35"/>
  <c r="D392" i="35"/>
  <c r="E392" i="35"/>
  <c r="F392" i="35"/>
  <c r="G392" i="35"/>
  <c r="A393" i="35"/>
  <c r="B393" i="35"/>
  <c r="C393" i="35"/>
  <c r="D393" i="35"/>
  <c r="E393" i="35"/>
  <c r="F393" i="35"/>
  <c r="G393" i="35"/>
  <c r="A394" i="35"/>
  <c r="B394" i="35"/>
  <c r="C394" i="35"/>
  <c r="D394" i="35"/>
  <c r="E394" i="35"/>
  <c r="F394" i="35"/>
  <c r="G394" i="35"/>
  <c r="A395" i="35"/>
  <c r="B395" i="35"/>
  <c r="C395" i="35"/>
  <c r="D395" i="35"/>
  <c r="E395" i="35"/>
  <c r="F395" i="35"/>
  <c r="G395" i="35"/>
  <c r="A396" i="35"/>
  <c r="B396" i="35"/>
  <c r="C396" i="35"/>
  <c r="D396" i="35"/>
  <c r="E396" i="35"/>
  <c r="F396" i="35"/>
  <c r="G396" i="35"/>
  <c r="A397" i="35"/>
  <c r="B397" i="35"/>
  <c r="C397" i="35"/>
  <c r="D397" i="35"/>
  <c r="E397" i="35"/>
  <c r="F397" i="35"/>
  <c r="G397" i="35"/>
  <c r="A398" i="35"/>
  <c r="B398" i="35"/>
  <c r="C398" i="35"/>
  <c r="D398" i="35"/>
  <c r="E398" i="35"/>
  <c r="F398" i="35"/>
  <c r="G398" i="35"/>
  <c r="A399" i="35"/>
  <c r="B399" i="35"/>
  <c r="C399" i="35"/>
  <c r="D399" i="35"/>
  <c r="E399" i="35"/>
  <c r="F399" i="35"/>
  <c r="G399" i="35"/>
  <c r="A400" i="35"/>
  <c r="B400" i="35"/>
  <c r="C400" i="35"/>
  <c r="D400" i="35"/>
  <c r="E400" i="35"/>
  <c r="F400" i="35"/>
  <c r="G400" i="35"/>
  <c r="A401" i="35"/>
  <c r="B401" i="35"/>
  <c r="C401" i="35"/>
  <c r="D401" i="35"/>
  <c r="E401" i="35"/>
  <c r="F401" i="35"/>
  <c r="G401" i="35"/>
  <c r="A402" i="35"/>
  <c r="B402" i="35"/>
  <c r="C402" i="35"/>
  <c r="D402" i="35"/>
  <c r="E402" i="35"/>
  <c r="F402" i="35"/>
  <c r="G402" i="35"/>
  <c r="A403" i="35"/>
  <c r="B403" i="35"/>
  <c r="C403" i="35"/>
  <c r="D403" i="35"/>
  <c r="E403" i="35"/>
  <c r="F403" i="35"/>
  <c r="G403" i="35"/>
  <c r="A404" i="35"/>
  <c r="B404" i="35"/>
  <c r="C404" i="35"/>
  <c r="D404" i="35"/>
  <c r="E404" i="35"/>
  <c r="F404" i="35"/>
  <c r="G404" i="35"/>
  <c r="A405" i="35"/>
  <c r="B405" i="35"/>
  <c r="C405" i="35"/>
  <c r="D405" i="35"/>
  <c r="E405" i="35"/>
  <c r="F405" i="35"/>
  <c r="G405" i="35"/>
  <c r="A406" i="35"/>
  <c r="B406" i="35"/>
  <c r="C406" i="35"/>
  <c r="D406" i="35"/>
  <c r="E406" i="35"/>
  <c r="F406" i="35"/>
  <c r="G406" i="35"/>
  <c r="A407" i="35"/>
  <c r="B407" i="35"/>
  <c r="C407" i="35"/>
  <c r="D407" i="35"/>
  <c r="E407" i="35"/>
  <c r="F407" i="35"/>
  <c r="G407" i="35"/>
  <c r="A408" i="35"/>
  <c r="B408" i="35"/>
  <c r="C408" i="35"/>
  <c r="D408" i="35"/>
  <c r="E408" i="35"/>
  <c r="F408" i="35"/>
  <c r="G408" i="35"/>
  <c r="A409" i="35"/>
  <c r="B409" i="35"/>
  <c r="C409" i="35"/>
  <c r="D409" i="35"/>
  <c r="E409" i="35"/>
  <c r="F409" i="35"/>
  <c r="G409" i="35"/>
  <c r="A410" i="35"/>
  <c r="B410" i="35"/>
  <c r="C410" i="35"/>
  <c r="D410" i="35"/>
  <c r="E410" i="35"/>
  <c r="F410" i="35"/>
  <c r="G410" i="35"/>
  <c r="A411" i="35"/>
  <c r="B411" i="35"/>
  <c r="C411" i="35"/>
  <c r="D411" i="35"/>
  <c r="E411" i="35"/>
  <c r="F411" i="35"/>
  <c r="G411" i="35"/>
  <c r="A412" i="35"/>
  <c r="B412" i="35"/>
  <c r="C412" i="35"/>
  <c r="D412" i="35"/>
  <c r="E412" i="35"/>
  <c r="F412" i="35"/>
  <c r="G412" i="35"/>
  <c r="A413" i="35"/>
  <c r="B413" i="35"/>
  <c r="C413" i="35"/>
  <c r="D413" i="35"/>
  <c r="E413" i="35"/>
  <c r="F413" i="35"/>
  <c r="G413" i="35"/>
  <c r="A414" i="35"/>
  <c r="B414" i="35"/>
  <c r="C414" i="35"/>
  <c r="D414" i="35"/>
  <c r="E414" i="35"/>
  <c r="F414" i="35"/>
  <c r="G414" i="35"/>
  <c r="A415" i="35"/>
  <c r="B415" i="35"/>
  <c r="C415" i="35"/>
  <c r="D415" i="35"/>
  <c r="E415" i="35"/>
  <c r="F415" i="35"/>
  <c r="G415" i="35"/>
  <c r="A416" i="35"/>
  <c r="B416" i="35"/>
  <c r="C416" i="35"/>
  <c r="D416" i="35"/>
  <c r="E416" i="35"/>
  <c r="F416" i="35"/>
  <c r="G416" i="35"/>
  <c r="A417" i="35"/>
  <c r="B417" i="35"/>
  <c r="C417" i="35"/>
  <c r="D417" i="35"/>
  <c r="E417" i="35"/>
  <c r="F417" i="35"/>
  <c r="G417" i="35"/>
  <c r="A418" i="35"/>
  <c r="B418" i="35"/>
  <c r="C418" i="35"/>
  <c r="D418" i="35"/>
  <c r="E418" i="35"/>
  <c r="F418" i="35"/>
  <c r="G418" i="35"/>
  <c r="A419" i="35"/>
  <c r="B419" i="35"/>
  <c r="C419" i="35"/>
  <c r="D419" i="35"/>
  <c r="E419" i="35"/>
  <c r="F419" i="35"/>
  <c r="G419" i="35"/>
  <c r="A420" i="35"/>
  <c r="B420" i="35"/>
  <c r="C420" i="35"/>
  <c r="D420" i="35"/>
  <c r="E420" i="35"/>
  <c r="F420" i="35"/>
  <c r="G420" i="35"/>
  <c r="A421" i="35"/>
  <c r="B421" i="35"/>
  <c r="C421" i="35"/>
  <c r="D421" i="35"/>
  <c r="E421" i="35"/>
  <c r="F421" i="35"/>
  <c r="G421" i="35"/>
  <c r="A422" i="35"/>
  <c r="B422" i="35"/>
  <c r="C422" i="35"/>
  <c r="D422" i="35"/>
  <c r="E422" i="35"/>
  <c r="F422" i="35"/>
  <c r="G422" i="35"/>
  <c r="A423" i="35"/>
  <c r="B423" i="35"/>
  <c r="C423" i="35"/>
  <c r="D423" i="35"/>
  <c r="E423" i="35"/>
  <c r="F423" i="35"/>
  <c r="G423" i="35"/>
  <c r="A424" i="35"/>
  <c r="B424" i="35"/>
  <c r="C424" i="35"/>
  <c r="D424" i="35"/>
  <c r="E424" i="35"/>
  <c r="F424" i="35"/>
  <c r="G424" i="35"/>
  <c r="A425" i="35"/>
  <c r="B425" i="35"/>
  <c r="C425" i="35"/>
  <c r="D425" i="35"/>
  <c r="E425" i="35"/>
  <c r="F425" i="35"/>
  <c r="G425" i="35"/>
  <c r="A426" i="35"/>
  <c r="B426" i="35"/>
  <c r="C426" i="35"/>
  <c r="D426" i="35"/>
  <c r="E426" i="35"/>
  <c r="F426" i="35"/>
  <c r="G426" i="35"/>
  <c r="A427" i="35"/>
  <c r="B427" i="35"/>
  <c r="C427" i="35"/>
  <c r="D427" i="35"/>
  <c r="E427" i="35"/>
  <c r="F427" i="35"/>
  <c r="G427" i="35"/>
  <c r="A428" i="35"/>
  <c r="B428" i="35"/>
  <c r="C428" i="35"/>
  <c r="D428" i="35"/>
  <c r="E428" i="35"/>
  <c r="F428" i="35"/>
  <c r="G428" i="35"/>
  <c r="A429" i="35"/>
  <c r="B429" i="35"/>
  <c r="C429" i="35"/>
  <c r="D429" i="35"/>
  <c r="E429" i="35"/>
  <c r="F429" i="35"/>
  <c r="G429" i="35"/>
  <c r="A430" i="35"/>
  <c r="B430" i="35"/>
  <c r="C430" i="35"/>
  <c r="D430" i="35"/>
  <c r="E430" i="35"/>
  <c r="F430" i="35"/>
  <c r="G430" i="35"/>
  <c r="A431" i="35"/>
  <c r="B431" i="35"/>
  <c r="C431" i="35"/>
  <c r="D431" i="35"/>
  <c r="E431" i="35"/>
  <c r="F431" i="35"/>
  <c r="G431" i="35"/>
  <c r="A432" i="35"/>
  <c r="B432" i="35"/>
  <c r="C432" i="35"/>
  <c r="D432" i="35"/>
  <c r="E432" i="35"/>
  <c r="F432" i="35"/>
  <c r="G432" i="35"/>
  <c r="A433" i="35"/>
  <c r="B433" i="35"/>
  <c r="C433" i="35"/>
  <c r="D433" i="35"/>
  <c r="E433" i="35"/>
  <c r="F433" i="35"/>
  <c r="G433" i="35"/>
  <c r="A434" i="35"/>
  <c r="B434" i="35"/>
  <c r="C434" i="35"/>
  <c r="D434" i="35"/>
  <c r="E434" i="35"/>
  <c r="F434" i="35"/>
  <c r="G434" i="35"/>
  <c r="A435" i="35"/>
  <c r="B435" i="35"/>
  <c r="C435" i="35"/>
  <c r="D435" i="35"/>
  <c r="E435" i="35"/>
  <c r="F435" i="35"/>
  <c r="G435" i="35"/>
  <c r="A436" i="35"/>
  <c r="B436" i="35"/>
  <c r="C436" i="35"/>
  <c r="D436" i="35"/>
  <c r="E436" i="35"/>
  <c r="F436" i="35"/>
  <c r="G436" i="35"/>
  <c r="A437" i="35"/>
  <c r="B437" i="35"/>
  <c r="C437" i="35"/>
  <c r="D437" i="35"/>
  <c r="E437" i="35"/>
  <c r="F437" i="35"/>
  <c r="G437" i="35"/>
  <c r="A438" i="35"/>
  <c r="B438" i="35"/>
  <c r="C438" i="35"/>
  <c r="D438" i="35"/>
  <c r="E438" i="35"/>
  <c r="F438" i="35"/>
  <c r="G438" i="35"/>
  <c r="A439" i="35"/>
  <c r="B439" i="35"/>
  <c r="C439" i="35"/>
  <c r="D439" i="35"/>
  <c r="E439" i="35"/>
  <c r="F439" i="35"/>
  <c r="G439" i="35"/>
  <c r="A440" i="35"/>
  <c r="B440" i="35"/>
  <c r="C440" i="35"/>
  <c r="D440" i="35"/>
  <c r="E440" i="35"/>
  <c r="F440" i="35"/>
  <c r="G440" i="35"/>
  <c r="A441" i="35"/>
  <c r="B441" i="35"/>
  <c r="C441" i="35"/>
  <c r="D441" i="35"/>
  <c r="E441" i="35"/>
  <c r="F441" i="35"/>
  <c r="G441" i="35"/>
  <c r="A442" i="35"/>
  <c r="B442" i="35"/>
  <c r="C442" i="35"/>
  <c r="D442" i="35"/>
  <c r="E442" i="35"/>
  <c r="F442" i="35"/>
  <c r="G442" i="35"/>
  <c r="A443" i="35"/>
  <c r="B443" i="35"/>
  <c r="C443" i="35"/>
  <c r="D443" i="35"/>
  <c r="E443" i="35"/>
  <c r="F443" i="35"/>
  <c r="G443" i="35"/>
  <c r="A444" i="35"/>
  <c r="B444" i="35"/>
  <c r="C444" i="35"/>
  <c r="D444" i="35"/>
  <c r="E444" i="35"/>
  <c r="F444" i="35"/>
  <c r="G444" i="35"/>
  <c r="A445" i="35"/>
  <c r="B445" i="35"/>
  <c r="C445" i="35"/>
  <c r="D445" i="35"/>
  <c r="E445" i="35"/>
  <c r="F445" i="35"/>
  <c r="G445" i="35"/>
  <c r="A446" i="35"/>
  <c r="B446" i="35"/>
  <c r="C446" i="35"/>
  <c r="D446" i="35"/>
  <c r="E446" i="35"/>
  <c r="F446" i="35"/>
  <c r="G446" i="35"/>
  <c r="A447" i="35"/>
  <c r="B447" i="35"/>
  <c r="C447" i="35"/>
  <c r="D447" i="35"/>
  <c r="E447" i="35"/>
  <c r="F447" i="35"/>
  <c r="G447" i="35"/>
  <c r="A448" i="35"/>
  <c r="B448" i="35"/>
  <c r="C448" i="35"/>
  <c r="D448" i="35"/>
  <c r="E448" i="35"/>
  <c r="F448" i="35"/>
  <c r="G448" i="35"/>
  <c r="A449" i="35"/>
  <c r="B449" i="35"/>
  <c r="C449" i="35"/>
  <c r="D449" i="35"/>
  <c r="E449" i="35"/>
  <c r="F449" i="35"/>
  <c r="G449" i="35"/>
  <c r="A450" i="35"/>
  <c r="B450" i="35"/>
  <c r="C450" i="35"/>
  <c r="D450" i="35"/>
  <c r="E450" i="35"/>
  <c r="F450" i="35"/>
  <c r="G450" i="35"/>
  <c r="A451" i="35"/>
  <c r="B451" i="35"/>
  <c r="C451" i="35"/>
  <c r="D451" i="35"/>
  <c r="E451" i="35"/>
  <c r="F451" i="35"/>
  <c r="G451" i="35"/>
  <c r="A452" i="35"/>
  <c r="B452" i="35"/>
  <c r="C452" i="35"/>
  <c r="D452" i="35"/>
  <c r="E452" i="35"/>
  <c r="F452" i="35"/>
  <c r="G452" i="35"/>
  <c r="A453" i="35"/>
  <c r="B453" i="35"/>
  <c r="C453" i="35"/>
  <c r="D453" i="35"/>
  <c r="E453" i="35"/>
  <c r="F453" i="35"/>
  <c r="G453" i="35"/>
  <c r="A454" i="35"/>
  <c r="B454" i="35"/>
  <c r="C454" i="35"/>
  <c r="D454" i="35"/>
  <c r="E454" i="35"/>
  <c r="F454" i="35"/>
  <c r="G454" i="35"/>
  <c r="A455" i="35"/>
  <c r="B455" i="35"/>
  <c r="C455" i="35"/>
  <c r="D455" i="35"/>
  <c r="E455" i="35"/>
  <c r="F455" i="35"/>
  <c r="G455" i="35"/>
  <c r="A456" i="35"/>
  <c r="B456" i="35"/>
  <c r="C456" i="35"/>
  <c r="D456" i="35"/>
  <c r="E456" i="35"/>
  <c r="F456" i="35"/>
  <c r="G456" i="35"/>
  <c r="A457" i="35"/>
  <c r="B457" i="35"/>
  <c r="C457" i="35"/>
  <c r="D457" i="35"/>
  <c r="E457" i="35"/>
  <c r="F457" i="35"/>
  <c r="G457" i="35"/>
  <c r="A458" i="35"/>
  <c r="B458" i="35"/>
  <c r="C458" i="35"/>
  <c r="D458" i="35"/>
  <c r="E458" i="35"/>
  <c r="F458" i="35"/>
  <c r="G458" i="35"/>
  <c r="A459" i="35"/>
  <c r="B459" i="35"/>
  <c r="C459" i="35"/>
  <c r="D459" i="35"/>
  <c r="E459" i="35"/>
  <c r="F459" i="35"/>
  <c r="G459" i="35"/>
  <c r="A460" i="35"/>
  <c r="B460" i="35"/>
  <c r="C460" i="35"/>
  <c r="D460" i="35"/>
  <c r="E460" i="35"/>
  <c r="F460" i="35"/>
  <c r="G460" i="35"/>
  <c r="A461" i="35"/>
  <c r="B461" i="35"/>
  <c r="C461" i="35"/>
  <c r="D461" i="35"/>
  <c r="E461" i="35"/>
  <c r="F461" i="35"/>
  <c r="G461" i="35"/>
  <c r="A462" i="35"/>
  <c r="B462" i="35"/>
  <c r="C462" i="35"/>
  <c r="D462" i="35"/>
  <c r="E462" i="35"/>
  <c r="F462" i="35"/>
  <c r="G462" i="35"/>
  <c r="A463" i="35"/>
  <c r="B463" i="35"/>
  <c r="C463" i="35"/>
  <c r="D463" i="35"/>
  <c r="E463" i="35"/>
  <c r="F463" i="35"/>
  <c r="G463" i="35"/>
  <c r="A464" i="35"/>
  <c r="B464" i="35"/>
  <c r="C464" i="35"/>
  <c r="D464" i="35"/>
  <c r="E464" i="35"/>
  <c r="F464" i="35"/>
  <c r="G464" i="35"/>
  <c r="A465" i="35"/>
  <c r="B465" i="35"/>
  <c r="C465" i="35"/>
  <c r="D465" i="35"/>
  <c r="E465" i="35"/>
  <c r="F465" i="35"/>
  <c r="G465" i="35"/>
  <c r="A466" i="35"/>
  <c r="B466" i="35"/>
  <c r="C466" i="35"/>
  <c r="D466" i="35"/>
  <c r="E466" i="35"/>
  <c r="F466" i="35"/>
  <c r="G466" i="35"/>
  <c r="A467" i="35"/>
  <c r="B467" i="35"/>
  <c r="C467" i="35"/>
  <c r="D467" i="35"/>
  <c r="E467" i="35"/>
  <c r="F467" i="35"/>
  <c r="G467" i="35"/>
  <c r="A468" i="35"/>
  <c r="B468" i="35"/>
  <c r="C468" i="35"/>
  <c r="D468" i="35"/>
  <c r="E468" i="35"/>
  <c r="F468" i="35"/>
  <c r="G468" i="35"/>
  <c r="A469" i="35"/>
  <c r="B469" i="35"/>
  <c r="C469" i="35"/>
  <c r="D469" i="35"/>
  <c r="E469" i="35"/>
  <c r="F469" i="35"/>
  <c r="G469" i="35"/>
  <c r="A470" i="35"/>
  <c r="B470" i="35"/>
  <c r="C470" i="35"/>
  <c r="D470" i="35"/>
  <c r="E470" i="35"/>
  <c r="F470" i="35"/>
  <c r="G470" i="35"/>
  <c r="A471" i="35"/>
  <c r="B471" i="35"/>
  <c r="C471" i="35"/>
  <c r="D471" i="35"/>
  <c r="E471" i="35"/>
  <c r="F471" i="35"/>
  <c r="G471" i="35"/>
  <c r="A472" i="35"/>
  <c r="B472" i="35"/>
  <c r="C472" i="35"/>
  <c r="D472" i="35"/>
  <c r="E472" i="35"/>
  <c r="F472" i="35"/>
  <c r="G472" i="35"/>
  <c r="A473" i="35"/>
  <c r="B473" i="35"/>
  <c r="C473" i="35"/>
  <c r="D473" i="35"/>
  <c r="E473" i="35"/>
  <c r="F473" i="35"/>
  <c r="G473" i="35"/>
  <c r="A474" i="35"/>
  <c r="B474" i="35"/>
  <c r="C474" i="35"/>
  <c r="D474" i="35"/>
  <c r="E474" i="35"/>
  <c r="F474" i="35"/>
  <c r="G474" i="35"/>
  <c r="A475" i="35"/>
  <c r="B475" i="35"/>
  <c r="C475" i="35"/>
  <c r="D475" i="35"/>
  <c r="E475" i="35"/>
  <c r="F475" i="35"/>
  <c r="G475" i="35"/>
  <c r="A476" i="35"/>
  <c r="B476" i="35"/>
  <c r="C476" i="35"/>
  <c r="D476" i="35"/>
  <c r="E476" i="35"/>
  <c r="F476" i="35"/>
  <c r="G476" i="35"/>
  <c r="A477" i="35"/>
  <c r="B477" i="35"/>
  <c r="C477" i="35"/>
  <c r="D477" i="35"/>
  <c r="E477" i="35"/>
  <c r="F477" i="35"/>
  <c r="G477" i="35"/>
  <c r="A478" i="35"/>
  <c r="B478" i="35"/>
  <c r="C478" i="35"/>
  <c r="D478" i="35"/>
  <c r="E478" i="35"/>
  <c r="F478" i="35"/>
  <c r="G478" i="35"/>
  <c r="A479" i="35"/>
  <c r="B479" i="35"/>
  <c r="C479" i="35"/>
  <c r="D479" i="35"/>
  <c r="E479" i="35"/>
  <c r="F479" i="35"/>
  <c r="G479" i="35"/>
  <c r="A480" i="35"/>
  <c r="B480" i="35"/>
  <c r="C480" i="35"/>
  <c r="D480" i="35"/>
  <c r="E480" i="35"/>
  <c r="F480" i="35"/>
  <c r="G480" i="35"/>
  <c r="A481" i="35"/>
  <c r="B481" i="35"/>
  <c r="C481" i="35"/>
  <c r="D481" i="35"/>
  <c r="E481" i="35"/>
  <c r="F481" i="35"/>
  <c r="G481" i="35"/>
  <c r="A482" i="35"/>
  <c r="B482" i="35"/>
  <c r="C482" i="35"/>
  <c r="D482" i="35"/>
  <c r="E482" i="35"/>
  <c r="F482" i="35"/>
  <c r="G482" i="35"/>
  <c r="A483" i="35"/>
  <c r="B483" i="35"/>
  <c r="C483" i="35"/>
  <c r="D483" i="35"/>
  <c r="E483" i="35"/>
  <c r="F483" i="35"/>
  <c r="G483" i="35"/>
  <c r="A484" i="35"/>
  <c r="B484" i="35"/>
  <c r="C484" i="35"/>
  <c r="D484" i="35"/>
  <c r="E484" i="35"/>
  <c r="F484" i="35"/>
  <c r="G484" i="35"/>
  <c r="A485" i="35"/>
  <c r="B485" i="35"/>
  <c r="C485" i="35"/>
  <c r="D485" i="35"/>
  <c r="E485" i="35"/>
  <c r="F485" i="35"/>
  <c r="G485" i="35"/>
  <c r="A486" i="35"/>
  <c r="B486" i="35"/>
  <c r="C486" i="35"/>
  <c r="D486" i="35"/>
  <c r="E486" i="35"/>
  <c r="F486" i="35"/>
  <c r="G486" i="35"/>
  <c r="A487" i="35"/>
  <c r="B487" i="35"/>
  <c r="C487" i="35"/>
  <c r="D487" i="35"/>
  <c r="E487" i="35"/>
  <c r="F487" i="35"/>
  <c r="G487" i="35"/>
  <c r="A488" i="35"/>
  <c r="B488" i="35"/>
  <c r="C488" i="35"/>
  <c r="D488" i="35"/>
  <c r="E488" i="35"/>
  <c r="F488" i="35"/>
  <c r="G488" i="35"/>
  <c r="A489" i="35"/>
  <c r="B489" i="35"/>
  <c r="C489" i="35"/>
  <c r="D489" i="35"/>
  <c r="E489" i="35"/>
  <c r="F489" i="35"/>
  <c r="G489" i="35"/>
  <c r="A490" i="35"/>
  <c r="B490" i="35"/>
  <c r="C490" i="35"/>
  <c r="D490" i="35"/>
  <c r="E490" i="35"/>
  <c r="F490" i="35"/>
  <c r="G490" i="35"/>
  <c r="A491" i="35"/>
  <c r="B491" i="35"/>
  <c r="C491" i="35"/>
  <c r="D491" i="35"/>
  <c r="E491" i="35"/>
  <c r="F491" i="35"/>
  <c r="G491" i="35"/>
  <c r="A492" i="35"/>
  <c r="B492" i="35"/>
  <c r="C492" i="35"/>
  <c r="D492" i="35"/>
  <c r="E492" i="35"/>
  <c r="F492" i="35"/>
  <c r="G492" i="35"/>
  <c r="A493" i="35"/>
  <c r="B493" i="35"/>
  <c r="C493" i="35"/>
  <c r="D493" i="35"/>
  <c r="E493" i="35"/>
  <c r="F493" i="35"/>
  <c r="G493" i="35"/>
  <c r="A494" i="35"/>
  <c r="B494" i="35"/>
  <c r="C494" i="35"/>
  <c r="D494" i="35"/>
  <c r="E494" i="35"/>
  <c r="F494" i="35"/>
  <c r="G494" i="35"/>
  <c r="A495" i="35"/>
  <c r="B495" i="35"/>
  <c r="C495" i="35"/>
  <c r="D495" i="35"/>
  <c r="E495" i="35"/>
  <c r="F495" i="35"/>
  <c r="G495" i="35"/>
  <c r="A496" i="35"/>
  <c r="B496" i="35"/>
  <c r="C496" i="35"/>
  <c r="D496" i="35"/>
  <c r="E496" i="35"/>
  <c r="F496" i="35"/>
  <c r="G496" i="35"/>
  <c r="A497" i="35"/>
  <c r="B497" i="35"/>
  <c r="C497" i="35"/>
  <c r="D497" i="35"/>
  <c r="E497" i="35"/>
  <c r="F497" i="35"/>
  <c r="G497" i="35"/>
  <c r="A498" i="35"/>
  <c r="B498" i="35"/>
  <c r="C498" i="35"/>
  <c r="D498" i="35"/>
  <c r="E498" i="35"/>
  <c r="F498" i="35"/>
  <c r="G498" i="35"/>
  <c r="A499" i="35"/>
  <c r="B499" i="35"/>
  <c r="C499" i="35"/>
  <c r="D499" i="35"/>
  <c r="E499" i="35"/>
  <c r="F499" i="35"/>
  <c r="G499" i="35"/>
  <c r="A500" i="35"/>
  <c r="B500" i="35"/>
  <c r="C500" i="35"/>
  <c r="D500" i="35"/>
  <c r="E500" i="35"/>
  <c r="F500" i="35"/>
  <c r="G500" i="35"/>
  <c r="A501" i="35"/>
  <c r="B501" i="35"/>
  <c r="C501" i="35"/>
  <c r="D501" i="35"/>
  <c r="E501" i="35"/>
  <c r="F501" i="35"/>
  <c r="G501" i="35"/>
  <c r="A502" i="35"/>
  <c r="B502" i="35"/>
  <c r="C502" i="35"/>
  <c r="D502" i="35"/>
  <c r="E502" i="35"/>
  <c r="F502" i="35"/>
  <c r="G502" i="35"/>
  <c r="A503" i="35"/>
  <c r="B503" i="35"/>
  <c r="C503" i="35"/>
  <c r="D503" i="35"/>
  <c r="E503" i="35"/>
  <c r="F503" i="35"/>
  <c r="G503" i="35"/>
  <c r="A504" i="35"/>
  <c r="B504" i="35"/>
  <c r="C504" i="35"/>
  <c r="D504" i="35"/>
  <c r="E504" i="35"/>
  <c r="F504" i="35"/>
  <c r="G504" i="35"/>
  <c r="A505" i="35"/>
  <c r="B505" i="35"/>
  <c r="C505" i="35"/>
  <c r="D505" i="35"/>
  <c r="E505" i="35"/>
  <c r="F505" i="35"/>
  <c r="G505" i="35"/>
  <c r="A506" i="35"/>
  <c r="B506" i="35"/>
  <c r="C506" i="35"/>
  <c r="D506" i="35"/>
  <c r="E506" i="35"/>
  <c r="F506" i="35"/>
  <c r="G506" i="35"/>
  <c r="A507" i="35"/>
  <c r="B507" i="35"/>
  <c r="C507" i="35"/>
  <c r="D507" i="35"/>
  <c r="E507" i="35"/>
  <c r="F507" i="35"/>
  <c r="G507" i="35"/>
  <c r="A508" i="35"/>
  <c r="B508" i="35"/>
  <c r="C508" i="35"/>
  <c r="D508" i="35"/>
  <c r="E508" i="35"/>
  <c r="F508" i="35"/>
  <c r="G508" i="35"/>
  <c r="A509" i="35"/>
  <c r="B509" i="35"/>
  <c r="C509" i="35"/>
  <c r="D509" i="35"/>
  <c r="E509" i="35"/>
  <c r="F509" i="35"/>
  <c r="G509" i="35"/>
  <c r="A510" i="35"/>
  <c r="B510" i="35"/>
  <c r="C510" i="35"/>
  <c r="D510" i="35"/>
  <c r="E510" i="35"/>
  <c r="F510" i="35"/>
  <c r="G510" i="35"/>
  <c r="A511" i="35"/>
  <c r="B511" i="35"/>
  <c r="C511" i="35"/>
  <c r="D511" i="35"/>
  <c r="E511" i="35"/>
  <c r="F511" i="35"/>
  <c r="G511" i="35"/>
  <c r="A512" i="35"/>
  <c r="B512" i="35"/>
  <c r="C512" i="35"/>
  <c r="D512" i="35"/>
  <c r="E512" i="35"/>
  <c r="F512" i="35"/>
  <c r="G512" i="35"/>
  <c r="A513" i="35"/>
  <c r="B513" i="35"/>
  <c r="C513" i="35"/>
  <c r="D513" i="35"/>
  <c r="E513" i="35"/>
  <c r="F513" i="35"/>
  <c r="G513" i="35"/>
  <c r="A514" i="35"/>
  <c r="B514" i="35"/>
  <c r="C514" i="35"/>
  <c r="D514" i="35"/>
  <c r="E514" i="35"/>
  <c r="F514" i="35"/>
  <c r="G514" i="35"/>
  <c r="A515" i="35"/>
  <c r="B515" i="35"/>
  <c r="C515" i="35"/>
  <c r="D515" i="35"/>
  <c r="E515" i="35"/>
  <c r="F515" i="35"/>
  <c r="G515" i="35"/>
  <c r="A516" i="35"/>
  <c r="B516" i="35"/>
  <c r="C516" i="35"/>
  <c r="D516" i="35"/>
  <c r="E516" i="35"/>
  <c r="F516" i="35"/>
  <c r="G516" i="35"/>
  <c r="A517" i="35"/>
  <c r="B517" i="35"/>
  <c r="C517" i="35"/>
  <c r="D517" i="35"/>
  <c r="E517" i="35"/>
  <c r="F517" i="35"/>
  <c r="G517" i="35"/>
  <c r="A518" i="35"/>
  <c r="B518" i="35"/>
  <c r="C518" i="35"/>
  <c r="D518" i="35"/>
  <c r="E518" i="35"/>
  <c r="F518" i="35"/>
  <c r="G518" i="35"/>
  <c r="A519" i="35"/>
  <c r="B519" i="35"/>
  <c r="C519" i="35"/>
  <c r="D519" i="35"/>
  <c r="E519" i="35"/>
  <c r="F519" i="35"/>
  <c r="G519" i="35"/>
  <c r="A520" i="35"/>
  <c r="B520" i="35"/>
  <c r="C520" i="35"/>
  <c r="D520" i="35"/>
  <c r="E520" i="35"/>
  <c r="F520" i="35"/>
  <c r="G520" i="35"/>
  <c r="A521" i="35"/>
  <c r="B521" i="35"/>
  <c r="C521" i="35"/>
  <c r="D521" i="35"/>
  <c r="E521" i="35"/>
  <c r="F521" i="35"/>
  <c r="G521" i="35"/>
  <c r="A522" i="35"/>
  <c r="B522" i="35"/>
  <c r="C522" i="35"/>
  <c r="D522" i="35"/>
  <c r="E522" i="35"/>
  <c r="F522" i="35"/>
  <c r="G522" i="35"/>
  <c r="A523" i="35"/>
  <c r="B523" i="35"/>
  <c r="C523" i="35"/>
  <c r="D523" i="35"/>
  <c r="E523" i="35"/>
  <c r="F523" i="35"/>
  <c r="G523" i="35"/>
  <c r="A524" i="35"/>
  <c r="B524" i="35"/>
  <c r="C524" i="35"/>
  <c r="D524" i="35"/>
  <c r="E524" i="35"/>
  <c r="F524" i="35"/>
  <c r="G524" i="35"/>
  <c r="A525" i="35"/>
  <c r="B525" i="35"/>
  <c r="C525" i="35"/>
  <c r="D525" i="35"/>
  <c r="E525" i="35"/>
  <c r="F525" i="35"/>
  <c r="G525" i="35"/>
  <c r="A526" i="35"/>
  <c r="B526" i="35"/>
  <c r="C526" i="35"/>
  <c r="D526" i="35"/>
  <c r="E526" i="35"/>
  <c r="F526" i="35"/>
  <c r="G526" i="35"/>
  <c r="A527" i="35"/>
  <c r="B527" i="35"/>
  <c r="C527" i="35"/>
  <c r="D527" i="35"/>
  <c r="E527" i="35"/>
  <c r="F527" i="35"/>
  <c r="G527" i="35"/>
  <c r="A528" i="35"/>
  <c r="B528" i="35"/>
  <c r="C528" i="35"/>
  <c r="D528" i="35"/>
  <c r="E528" i="35"/>
  <c r="F528" i="35"/>
  <c r="G528" i="35"/>
  <c r="A529" i="35"/>
  <c r="B529" i="35"/>
  <c r="C529" i="35"/>
  <c r="D529" i="35"/>
  <c r="E529" i="35"/>
  <c r="F529" i="35"/>
  <c r="G529" i="35"/>
  <c r="A530" i="35"/>
  <c r="B530" i="35"/>
  <c r="C530" i="35"/>
  <c r="D530" i="35"/>
  <c r="E530" i="35"/>
  <c r="F530" i="35"/>
  <c r="G530" i="35"/>
  <c r="A531" i="35"/>
  <c r="B531" i="35"/>
  <c r="C531" i="35"/>
  <c r="D531" i="35"/>
  <c r="E531" i="35"/>
  <c r="F531" i="35"/>
  <c r="G531" i="35"/>
  <c r="A532" i="35"/>
  <c r="B532" i="35"/>
  <c r="C532" i="35"/>
  <c r="D532" i="35"/>
  <c r="E532" i="35"/>
  <c r="F532" i="35"/>
  <c r="G532" i="35"/>
  <c r="A533" i="35"/>
  <c r="B533" i="35"/>
  <c r="C533" i="35"/>
  <c r="D533" i="35"/>
  <c r="E533" i="35"/>
  <c r="F533" i="35"/>
  <c r="G533" i="35"/>
  <c r="A534" i="35"/>
  <c r="B534" i="35"/>
  <c r="C534" i="35"/>
  <c r="D534" i="35"/>
  <c r="E534" i="35"/>
  <c r="F534" i="35"/>
  <c r="G534" i="35"/>
  <c r="A535" i="35"/>
  <c r="B535" i="35"/>
  <c r="C535" i="35"/>
  <c r="D535" i="35"/>
  <c r="E535" i="35"/>
  <c r="F535" i="35"/>
  <c r="G535" i="35"/>
  <c r="A536" i="35"/>
  <c r="B536" i="35"/>
  <c r="C536" i="35"/>
  <c r="D536" i="35"/>
  <c r="E536" i="35"/>
  <c r="F536" i="35"/>
  <c r="G536" i="35"/>
  <c r="A537" i="35"/>
  <c r="B537" i="35"/>
  <c r="C537" i="35"/>
  <c r="D537" i="35"/>
  <c r="E537" i="35"/>
  <c r="F537" i="35"/>
  <c r="G537" i="35"/>
  <c r="A538" i="35"/>
  <c r="B538" i="35"/>
  <c r="C538" i="35"/>
  <c r="D538" i="35"/>
  <c r="E538" i="35"/>
  <c r="F538" i="35"/>
  <c r="G538" i="35"/>
  <c r="A539" i="35"/>
  <c r="B539" i="35"/>
  <c r="C539" i="35"/>
  <c r="D539" i="35"/>
  <c r="E539" i="35"/>
  <c r="F539" i="35"/>
  <c r="G539" i="35"/>
  <c r="A540" i="35"/>
  <c r="B540" i="35"/>
  <c r="C540" i="35"/>
  <c r="D540" i="35"/>
  <c r="E540" i="35"/>
  <c r="F540" i="35"/>
  <c r="G540" i="35"/>
  <c r="A541" i="35"/>
  <c r="B541" i="35"/>
  <c r="C541" i="35"/>
  <c r="D541" i="35"/>
  <c r="E541" i="35"/>
  <c r="F541" i="35"/>
  <c r="G541" i="35"/>
  <c r="A542" i="35"/>
  <c r="B542" i="35"/>
  <c r="C542" i="35"/>
  <c r="D542" i="35"/>
  <c r="E542" i="35"/>
  <c r="F542" i="35"/>
  <c r="G542" i="35"/>
  <c r="A543" i="35"/>
  <c r="B543" i="35"/>
  <c r="C543" i="35"/>
  <c r="D543" i="35"/>
  <c r="E543" i="35"/>
  <c r="F543" i="35"/>
  <c r="G543" i="35"/>
  <c r="A544" i="35"/>
  <c r="B544" i="35"/>
  <c r="C544" i="35"/>
  <c r="D544" i="35"/>
  <c r="E544" i="35"/>
  <c r="F544" i="35"/>
  <c r="G544" i="35"/>
  <c r="A545" i="35"/>
  <c r="B545" i="35"/>
  <c r="C545" i="35"/>
  <c r="D545" i="35"/>
  <c r="E545" i="35"/>
  <c r="F545" i="35"/>
  <c r="G545" i="35"/>
  <c r="A546" i="35"/>
  <c r="B546" i="35"/>
  <c r="C546" i="35"/>
  <c r="D546" i="35"/>
  <c r="E546" i="35"/>
  <c r="F546" i="35"/>
  <c r="G546" i="35"/>
  <c r="A547" i="35"/>
  <c r="B547" i="35"/>
  <c r="C547" i="35"/>
  <c r="D547" i="35"/>
  <c r="E547" i="35"/>
  <c r="F547" i="35"/>
  <c r="G547" i="35"/>
  <c r="A548" i="35"/>
  <c r="B548" i="35"/>
  <c r="C548" i="35"/>
  <c r="D548" i="35"/>
  <c r="E548" i="35"/>
  <c r="F548" i="35"/>
  <c r="G548" i="35"/>
  <c r="A549" i="35"/>
  <c r="B549" i="35"/>
  <c r="C549" i="35"/>
  <c r="D549" i="35"/>
  <c r="E549" i="35"/>
  <c r="F549" i="35"/>
  <c r="G549" i="35"/>
  <c r="A550" i="35"/>
  <c r="B550" i="35"/>
  <c r="C550" i="35"/>
  <c r="D550" i="35"/>
  <c r="E550" i="35"/>
  <c r="F550" i="35"/>
  <c r="G550" i="35"/>
  <c r="A551" i="35"/>
  <c r="B551" i="35"/>
  <c r="C551" i="35"/>
  <c r="D551" i="35"/>
  <c r="E551" i="35"/>
  <c r="F551" i="35"/>
  <c r="G551" i="35"/>
  <c r="A552" i="35"/>
  <c r="B552" i="35"/>
  <c r="C552" i="35"/>
  <c r="D552" i="35"/>
  <c r="E552" i="35"/>
  <c r="F552" i="35"/>
  <c r="G552" i="35"/>
  <c r="A553" i="35"/>
  <c r="B553" i="35"/>
  <c r="C553" i="35"/>
  <c r="D553" i="35"/>
  <c r="E553" i="35"/>
  <c r="F553" i="35"/>
  <c r="G553" i="35"/>
  <c r="A554" i="35"/>
  <c r="B554" i="35"/>
  <c r="C554" i="35"/>
  <c r="D554" i="35"/>
  <c r="E554" i="35"/>
  <c r="F554" i="35"/>
  <c r="G554" i="35"/>
  <c r="A555" i="35"/>
  <c r="B555" i="35"/>
  <c r="C555" i="35"/>
  <c r="D555" i="35"/>
  <c r="E555" i="35"/>
  <c r="F555" i="35"/>
  <c r="G555" i="35"/>
  <c r="A556" i="35"/>
  <c r="B556" i="35"/>
  <c r="C556" i="35"/>
  <c r="D556" i="35"/>
  <c r="E556" i="35"/>
  <c r="F556" i="35"/>
  <c r="G556" i="35"/>
  <c r="A557" i="35"/>
  <c r="B557" i="35"/>
  <c r="C557" i="35"/>
  <c r="D557" i="35"/>
  <c r="E557" i="35"/>
  <c r="F557" i="35"/>
  <c r="G557" i="35"/>
  <c r="A558" i="35"/>
  <c r="B558" i="35"/>
  <c r="C558" i="35"/>
  <c r="D558" i="35"/>
  <c r="E558" i="35"/>
  <c r="F558" i="35"/>
  <c r="G558" i="35"/>
  <c r="A559" i="35"/>
  <c r="B559" i="35"/>
  <c r="C559" i="35"/>
  <c r="D559" i="35"/>
  <c r="E559" i="35"/>
  <c r="F559" i="35"/>
  <c r="G559" i="35"/>
  <c r="A560" i="35"/>
  <c r="B560" i="35"/>
  <c r="C560" i="35"/>
  <c r="D560" i="35"/>
  <c r="E560" i="35"/>
  <c r="F560" i="35"/>
  <c r="G560" i="35"/>
  <c r="A561" i="35"/>
  <c r="B561" i="35"/>
  <c r="C561" i="35"/>
  <c r="D561" i="35"/>
  <c r="E561" i="35"/>
  <c r="F561" i="35"/>
  <c r="G561" i="35"/>
  <c r="A562" i="35"/>
  <c r="B562" i="35"/>
  <c r="C562" i="35"/>
  <c r="D562" i="35"/>
  <c r="E562" i="35"/>
  <c r="F562" i="35"/>
  <c r="G562" i="35"/>
  <c r="A563" i="35"/>
  <c r="B563" i="35"/>
  <c r="C563" i="35"/>
  <c r="D563" i="35"/>
  <c r="E563" i="35"/>
  <c r="F563" i="35"/>
  <c r="G563" i="35"/>
  <c r="A564" i="35"/>
  <c r="B564" i="35"/>
  <c r="C564" i="35"/>
  <c r="D564" i="35"/>
  <c r="E564" i="35"/>
  <c r="F564" i="35"/>
  <c r="G564" i="35"/>
  <c r="A565" i="35"/>
  <c r="B565" i="35"/>
  <c r="C565" i="35"/>
  <c r="D565" i="35"/>
  <c r="E565" i="35"/>
  <c r="F565" i="35"/>
  <c r="G565" i="35"/>
  <c r="A566" i="35"/>
  <c r="B566" i="35"/>
  <c r="C566" i="35"/>
  <c r="D566" i="35"/>
  <c r="E566" i="35"/>
  <c r="F566" i="35"/>
  <c r="G566" i="35"/>
  <c r="A567" i="35"/>
  <c r="B567" i="35"/>
  <c r="C567" i="35"/>
  <c r="D567" i="35"/>
  <c r="E567" i="35"/>
  <c r="F567" i="35"/>
  <c r="G567" i="35"/>
  <c r="A568" i="35"/>
  <c r="B568" i="35"/>
  <c r="C568" i="35"/>
  <c r="D568" i="35"/>
  <c r="E568" i="35"/>
  <c r="F568" i="35"/>
  <c r="G568" i="35"/>
  <c r="A569" i="35"/>
  <c r="B569" i="35"/>
  <c r="C569" i="35"/>
  <c r="D569" i="35"/>
  <c r="E569" i="35"/>
  <c r="F569" i="35"/>
  <c r="G569" i="35"/>
  <c r="A570" i="35"/>
  <c r="B570" i="35"/>
  <c r="C570" i="35"/>
  <c r="D570" i="35"/>
  <c r="E570" i="35"/>
  <c r="F570" i="35"/>
  <c r="G570" i="35"/>
  <c r="A571" i="35"/>
  <c r="B571" i="35"/>
  <c r="C571" i="35"/>
  <c r="D571" i="35"/>
  <c r="E571" i="35"/>
  <c r="F571" i="35"/>
  <c r="G571" i="35"/>
  <c r="A572" i="35"/>
  <c r="B572" i="35"/>
  <c r="C572" i="35"/>
  <c r="D572" i="35"/>
  <c r="E572" i="35"/>
  <c r="F572" i="35"/>
  <c r="G572" i="35"/>
  <c r="A573" i="35"/>
  <c r="B573" i="35"/>
  <c r="C573" i="35"/>
  <c r="D573" i="35"/>
  <c r="E573" i="35"/>
  <c r="F573" i="35"/>
  <c r="G573" i="35"/>
  <c r="A574" i="35"/>
  <c r="B574" i="35"/>
  <c r="C574" i="35"/>
  <c r="D574" i="35"/>
  <c r="E574" i="35"/>
  <c r="F574" i="35"/>
  <c r="G574" i="35"/>
  <c r="A575" i="35"/>
  <c r="B575" i="35"/>
  <c r="C575" i="35"/>
  <c r="D575" i="35"/>
  <c r="E575" i="35"/>
  <c r="F575" i="35"/>
  <c r="G575" i="35"/>
  <c r="A576" i="35"/>
  <c r="B576" i="35"/>
  <c r="C576" i="35"/>
  <c r="D576" i="35"/>
  <c r="E576" i="35"/>
  <c r="F576" i="35"/>
  <c r="G576" i="35"/>
  <c r="A577" i="35"/>
  <c r="B577" i="35"/>
  <c r="C577" i="35"/>
  <c r="D577" i="35"/>
  <c r="E577" i="35"/>
  <c r="F577" i="35"/>
  <c r="G577" i="35"/>
  <c r="A578" i="35"/>
  <c r="B578" i="35"/>
  <c r="C578" i="35"/>
  <c r="D578" i="35"/>
  <c r="E578" i="35"/>
  <c r="F578" i="35"/>
  <c r="G578" i="35"/>
  <c r="A579" i="35"/>
  <c r="B579" i="35"/>
  <c r="C579" i="35"/>
  <c r="D579" i="35"/>
  <c r="E579" i="35"/>
  <c r="F579" i="35"/>
  <c r="G579" i="35"/>
  <c r="A580" i="35"/>
  <c r="B580" i="35"/>
  <c r="C580" i="35"/>
  <c r="D580" i="35"/>
  <c r="E580" i="35"/>
  <c r="F580" i="35"/>
  <c r="G580" i="35"/>
  <c r="A581" i="35"/>
  <c r="B581" i="35"/>
  <c r="C581" i="35"/>
  <c r="D581" i="35"/>
  <c r="E581" i="35"/>
  <c r="F581" i="35"/>
  <c r="G581" i="35"/>
  <c r="A582" i="35"/>
  <c r="B582" i="35"/>
  <c r="C582" i="35"/>
  <c r="H582" i="35" s="1"/>
  <c r="D582" i="35"/>
  <c r="E582" i="35"/>
  <c r="F582" i="35"/>
  <c r="G582" i="35"/>
  <c r="A583" i="35"/>
  <c r="B583" i="35"/>
  <c r="C583" i="35"/>
  <c r="D583" i="35"/>
  <c r="E583" i="35"/>
  <c r="F583" i="35"/>
  <c r="G583" i="35"/>
  <c r="A584" i="35"/>
  <c r="B584" i="35"/>
  <c r="C584" i="35"/>
  <c r="D584" i="35"/>
  <c r="E584" i="35"/>
  <c r="F584" i="35"/>
  <c r="G584" i="35"/>
  <c r="A585" i="35"/>
  <c r="B585" i="35"/>
  <c r="C585" i="35"/>
  <c r="D585" i="35"/>
  <c r="E585" i="35"/>
  <c r="F585" i="35"/>
  <c r="G585" i="35"/>
  <c r="A586" i="35"/>
  <c r="B586" i="35"/>
  <c r="C586" i="35"/>
  <c r="D586" i="35"/>
  <c r="E586" i="35"/>
  <c r="F586" i="35"/>
  <c r="G586" i="35"/>
  <c r="A587" i="35"/>
  <c r="B587" i="35"/>
  <c r="C587" i="35"/>
  <c r="D587" i="35"/>
  <c r="E587" i="35"/>
  <c r="F587" i="35"/>
  <c r="G587" i="35"/>
  <c r="A588" i="35"/>
  <c r="B588" i="35"/>
  <c r="C588" i="35"/>
  <c r="D588" i="35"/>
  <c r="E588" i="35"/>
  <c r="F588" i="35"/>
  <c r="G588" i="35"/>
  <c r="A589" i="35"/>
  <c r="B589" i="35"/>
  <c r="C589" i="35"/>
  <c r="D589" i="35"/>
  <c r="E589" i="35"/>
  <c r="F589" i="35"/>
  <c r="G589" i="35"/>
  <c r="A590" i="35"/>
  <c r="B590" i="35"/>
  <c r="C590" i="35"/>
  <c r="D590" i="35"/>
  <c r="E590" i="35"/>
  <c r="F590" i="35"/>
  <c r="G590" i="35"/>
  <c r="A591" i="35"/>
  <c r="B591" i="35"/>
  <c r="C591" i="35"/>
  <c r="D591" i="35"/>
  <c r="E591" i="35"/>
  <c r="F591" i="35"/>
  <c r="G591" i="35"/>
  <c r="A592" i="35"/>
  <c r="B592" i="35"/>
  <c r="C592" i="35"/>
  <c r="D592" i="35"/>
  <c r="E592" i="35"/>
  <c r="F592" i="35"/>
  <c r="G592" i="35"/>
  <c r="A593" i="35"/>
  <c r="B593" i="35"/>
  <c r="C593" i="35"/>
  <c r="D593" i="35"/>
  <c r="E593" i="35"/>
  <c r="F593" i="35"/>
  <c r="G593" i="35"/>
  <c r="A594" i="35"/>
  <c r="B594" i="35"/>
  <c r="C594" i="35"/>
  <c r="D594" i="35"/>
  <c r="E594" i="35"/>
  <c r="F594" i="35"/>
  <c r="G594" i="35"/>
  <c r="A595" i="35"/>
  <c r="B595" i="35"/>
  <c r="C595" i="35"/>
  <c r="D595" i="35"/>
  <c r="E595" i="35"/>
  <c r="F595" i="35"/>
  <c r="G595" i="35"/>
  <c r="A596" i="35"/>
  <c r="B596" i="35"/>
  <c r="C596" i="35"/>
  <c r="D596" i="35"/>
  <c r="E596" i="35"/>
  <c r="F596" i="35"/>
  <c r="G596" i="35"/>
  <c r="A597" i="35"/>
  <c r="B597" i="35"/>
  <c r="C597" i="35"/>
  <c r="D597" i="35"/>
  <c r="E597" i="35"/>
  <c r="F597" i="35"/>
  <c r="G597" i="35"/>
  <c r="A598" i="35"/>
  <c r="B598" i="35"/>
  <c r="C598" i="35"/>
  <c r="D598" i="35"/>
  <c r="E598" i="35"/>
  <c r="F598" i="35"/>
  <c r="G598" i="35"/>
  <c r="A599" i="35"/>
  <c r="B599" i="35"/>
  <c r="C599" i="35"/>
  <c r="D599" i="35"/>
  <c r="E599" i="35"/>
  <c r="F599" i="35"/>
  <c r="G599" i="35"/>
  <c r="A600" i="35"/>
  <c r="B600" i="35"/>
  <c r="C600" i="35"/>
  <c r="D600" i="35"/>
  <c r="E600" i="35"/>
  <c r="F600" i="35"/>
  <c r="G600" i="35"/>
  <c r="A601" i="35"/>
  <c r="B601" i="35"/>
  <c r="C601" i="35"/>
  <c r="D601" i="35"/>
  <c r="E601" i="35"/>
  <c r="F601" i="35"/>
  <c r="G601" i="35"/>
  <c r="A602" i="35"/>
  <c r="B602" i="35"/>
  <c r="C602" i="35"/>
  <c r="D602" i="35"/>
  <c r="E602" i="35"/>
  <c r="F602" i="35"/>
  <c r="G602" i="35"/>
  <c r="A603" i="35"/>
  <c r="B603" i="35"/>
  <c r="C603" i="35"/>
  <c r="D603" i="35"/>
  <c r="E603" i="35"/>
  <c r="F603" i="35"/>
  <c r="G603" i="35"/>
  <c r="A604" i="35"/>
  <c r="B604" i="35"/>
  <c r="C604" i="35"/>
  <c r="D604" i="35"/>
  <c r="E604" i="35"/>
  <c r="F604" i="35"/>
  <c r="G604" i="35"/>
  <c r="A605" i="35"/>
  <c r="B605" i="35"/>
  <c r="C605" i="35"/>
  <c r="D605" i="35"/>
  <c r="E605" i="35"/>
  <c r="F605" i="35"/>
  <c r="G605" i="35"/>
  <c r="A606" i="35"/>
  <c r="B606" i="35"/>
  <c r="C606" i="35"/>
  <c r="D606" i="35"/>
  <c r="E606" i="35"/>
  <c r="F606" i="35"/>
  <c r="G606" i="35"/>
  <c r="A607" i="35"/>
  <c r="B607" i="35"/>
  <c r="C607" i="35"/>
  <c r="D607" i="35"/>
  <c r="E607" i="35"/>
  <c r="F607" i="35"/>
  <c r="G607" i="35"/>
  <c r="A608" i="35"/>
  <c r="B608" i="35"/>
  <c r="C608" i="35"/>
  <c r="D608" i="35"/>
  <c r="E608" i="35"/>
  <c r="F608" i="35"/>
  <c r="G608" i="35"/>
  <c r="A609" i="35"/>
  <c r="B609" i="35"/>
  <c r="C609" i="35"/>
  <c r="D609" i="35"/>
  <c r="E609" i="35"/>
  <c r="F609" i="35"/>
  <c r="G609" i="35"/>
  <c r="A610" i="35"/>
  <c r="B610" i="35"/>
  <c r="C610" i="35"/>
  <c r="D610" i="35"/>
  <c r="E610" i="35"/>
  <c r="F610" i="35"/>
  <c r="G610" i="35"/>
  <c r="A611" i="35"/>
  <c r="B611" i="35"/>
  <c r="C611" i="35"/>
  <c r="D611" i="35"/>
  <c r="E611" i="35"/>
  <c r="F611" i="35"/>
  <c r="G611" i="35"/>
  <c r="A612" i="35"/>
  <c r="B612" i="35"/>
  <c r="C612" i="35"/>
  <c r="D612" i="35"/>
  <c r="E612" i="35"/>
  <c r="F612" i="35"/>
  <c r="G612" i="35"/>
  <c r="A613" i="35"/>
  <c r="B613" i="35"/>
  <c r="C613" i="35"/>
  <c r="D613" i="35"/>
  <c r="E613" i="35"/>
  <c r="F613" i="35"/>
  <c r="G613" i="35"/>
  <c r="A614" i="35"/>
  <c r="B614" i="35"/>
  <c r="C614" i="35"/>
  <c r="D614" i="35"/>
  <c r="E614" i="35"/>
  <c r="F614" i="35"/>
  <c r="G614" i="35"/>
  <c r="A615" i="35"/>
  <c r="B615" i="35"/>
  <c r="C615" i="35"/>
  <c r="D615" i="35"/>
  <c r="E615" i="35"/>
  <c r="F615" i="35"/>
  <c r="G615" i="35"/>
  <c r="A616" i="35"/>
  <c r="B616" i="35"/>
  <c r="C616" i="35"/>
  <c r="D616" i="35"/>
  <c r="E616" i="35"/>
  <c r="F616" i="35"/>
  <c r="G616" i="35"/>
  <c r="A617" i="35"/>
  <c r="B617" i="35"/>
  <c r="C617" i="35"/>
  <c r="D617" i="35"/>
  <c r="E617" i="35"/>
  <c r="F617" i="35"/>
  <c r="G617" i="35"/>
  <c r="A618" i="35"/>
  <c r="B618" i="35"/>
  <c r="C618" i="35"/>
  <c r="D618" i="35"/>
  <c r="E618" i="35"/>
  <c r="F618" i="35"/>
  <c r="G618" i="35"/>
  <c r="A619" i="35"/>
  <c r="B619" i="35"/>
  <c r="C619" i="35"/>
  <c r="D619" i="35"/>
  <c r="E619" i="35"/>
  <c r="F619" i="35"/>
  <c r="G619" i="35"/>
  <c r="A620" i="35"/>
  <c r="B620" i="35"/>
  <c r="C620" i="35"/>
  <c r="D620" i="35"/>
  <c r="E620" i="35"/>
  <c r="F620" i="35"/>
  <c r="G620" i="35"/>
  <c r="A621" i="35"/>
  <c r="B621" i="35"/>
  <c r="C621" i="35"/>
  <c r="D621" i="35"/>
  <c r="E621" i="35"/>
  <c r="F621" i="35"/>
  <c r="G621" i="35"/>
  <c r="A622" i="35"/>
  <c r="B622" i="35"/>
  <c r="C622" i="35"/>
  <c r="D622" i="35"/>
  <c r="E622" i="35"/>
  <c r="F622" i="35"/>
  <c r="G622" i="35"/>
  <c r="A623" i="35"/>
  <c r="B623" i="35"/>
  <c r="C623" i="35"/>
  <c r="D623" i="35"/>
  <c r="E623" i="35"/>
  <c r="F623" i="35"/>
  <c r="G623" i="35"/>
  <c r="A624" i="35"/>
  <c r="B624" i="35"/>
  <c r="C624" i="35"/>
  <c r="D624" i="35"/>
  <c r="E624" i="35"/>
  <c r="F624" i="35"/>
  <c r="G624" i="35"/>
  <c r="A625" i="35"/>
  <c r="B625" i="35"/>
  <c r="C625" i="35"/>
  <c r="D625" i="35"/>
  <c r="E625" i="35"/>
  <c r="F625" i="35"/>
  <c r="G625" i="35"/>
  <c r="A626" i="35"/>
  <c r="B626" i="35"/>
  <c r="C626" i="35"/>
  <c r="D626" i="35"/>
  <c r="E626" i="35"/>
  <c r="F626" i="35"/>
  <c r="G626" i="35"/>
  <c r="A627" i="35"/>
  <c r="B627" i="35"/>
  <c r="C627" i="35"/>
  <c r="D627" i="35"/>
  <c r="E627" i="35"/>
  <c r="F627" i="35"/>
  <c r="G627" i="35"/>
  <c r="A628" i="35"/>
  <c r="B628" i="35"/>
  <c r="C628" i="35"/>
  <c r="D628" i="35"/>
  <c r="E628" i="35"/>
  <c r="F628" i="35"/>
  <c r="G628" i="35"/>
  <c r="A629" i="35"/>
  <c r="B629" i="35"/>
  <c r="C629" i="35"/>
  <c r="D629" i="35"/>
  <c r="E629" i="35"/>
  <c r="F629" i="35"/>
  <c r="G629" i="35"/>
  <c r="A630" i="35"/>
  <c r="B630" i="35"/>
  <c r="C630" i="35"/>
  <c r="D630" i="35"/>
  <c r="E630" i="35"/>
  <c r="F630" i="35"/>
  <c r="G630" i="35"/>
  <c r="A631" i="35"/>
  <c r="B631" i="35"/>
  <c r="C631" i="35"/>
  <c r="D631" i="35"/>
  <c r="E631" i="35"/>
  <c r="F631" i="35"/>
  <c r="G631" i="35"/>
  <c r="A632" i="35"/>
  <c r="B632" i="35"/>
  <c r="C632" i="35"/>
  <c r="D632" i="35"/>
  <c r="E632" i="35"/>
  <c r="F632" i="35"/>
  <c r="G632" i="35"/>
  <c r="A633" i="35"/>
  <c r="B633" i="35"/>
  <c r="C633" i="35"/>
  <c r="D633" i="35"/>
  <c r="E633" i="35"/>
  <c r="F633" i="35"/>
  <c r="G633" i="35"/>
  <c r="A634" i="35"/>
  <c r="B634" i="35"/>
  <c r="C634" i="35"/>
  <c r="D634" i="35"/>
  <c r="E634" i="35"/>
  <c r="F634" i="35"/>
  <c r="G634" i="35"/>
  <c r="A635" i="35"/>
  <c r="B635" i="35"/>
  <c r="C635" i="35"/>
  <c r="D635" i="35"/>
  <c r="E635" i="35"/>
  <c r="F635" i="35"/>
  <c r="G635" i="35"/>
  <c r="A636" i="35"/>
  <c r="B636" i="35"/>
  <c r="C636" i="35"/>
  <c r="D636" i="35"/>
  <c r="E636" i="35"/>
  <c r="F636" i="35"/>
  <c r="G636" i="35"/>
  <c r="A637" i="35"/>
  <c r="B637" i="35"/>
  <c r="C637" i="35"/>
  <c r="D637" i="35"/>
  <c r="E637" i="35"/>
  <c r="F637" i="35"/>
  <c r="G637" i="35"/>
  <c r="A638" i="35"/>
  <c r="B638" i="35"/>
  <c r="C638" i="35"/>
  <c r="D638" i="35"/>
  <c r="E638" i="35"/>
  <c r="F638" i="35"/>
  <c r="G638" i="35"/>
  <c r="A639" i="35"/>
  <c r="B639" i="35"/>
  <c r="C639" i="35"/>
  <c r="D639" i="35"/>
  <c r="E639" i="35"/>
  <c r="F639" i="35"/>
  <c r="G639" i="35"/>
  <c r="A640" i="35"/>
  <c r="B640" i="35"/>
  <c r="C640" i="35"/>
  <c r="D640" i="35"/>
  <c r="E640" i="35"/>
  <c r="F640" i="35"/>
  <c r="G640" i="35"/>
  <c r="A641" i="35"/>
  <c r="B641" i="35"/>
  <c r="C641" i="35"/>
  <c r="D641" i="35"/>
  <c r="E641" i="35"/>
  <c r="F641" i="35"/>
  <c r="G641" i="35"/>
  <c r="A642" i="35"/>
  <c r="B642" i="35"/>
  <c r="C642" i="35"/>
  <c r="D642" i="35"/>
  <c r="E642" i="35"/>
  <c r="F642" i="35"/>
  <c r="G642" i="35"/>
  <c r="A643" i="35"/>
  <c r="B643" i="35"/>
  <c r="C643" i="35"/>
  <c r="D643" i="35"/>
  <c r="E643" i="35"/>
  <c r="F643" i="35"/>
  <c r="G643" i="35"/>
  <c r="A644" i="35"/>
  <c r="B644" i="35"/>
  <c r="C644" i="35"/>
  <c r="D644" i="35"/>
  <c r="E644" i="35"/>
  <c r="F644" i="35"/>
  <c r="G644" i="35"/>
  <c r="A645" i="35"/>
  <c r="B645" i="35"/>
  <c r="C645" i="35"/>
  <c r="D645" i="35"/>
  <c r="E645" i="35"/>
  <c r="F645" i="35"/>
  <c r="G645" i="35"/>
  <c r="A646" i="35"/>
  <c r="B646" i="35"/>
  <c r="C646" i="35"/>
  <c r="D646" i="35"/>
  <c r="E646" i="35"/>
  <c r="F646" i="35"/>
  <c r="G646" i="35"/>
  <c r="A647" i="35"/>
  <c r="B647" i="35"/>
  <c r="C647" i="35"/>
  <c r="D647" i="35"/>
  <c r="E647" i="35"/>
  <c r="F647" i="35"/>
  <c r="G647" i="35"/>
  <c r="A648" i="35"/>
  <c r="B648" i="35"/>
  <c r="C648" i="35"/>
  <c r="D648" i="35"/>
  <c r="E648" i="35"/>
  <c r="F648" i="35"/>
  <c r="G648" i="35"/>
  <c r="A649" i="35"/>
  <c r="B649" i="35"/>
  <c r="C649" i="35"/>
  <c r="D649" i="35"/>
  <c r="E649" i="35"/>
  <c r="F649" i="35"/>
  <c r="G649" i="35"/>
  <c r="A650" i="35"/>
  <c r="B650" i="35"/>
  <c r="C650" i="35"/>
  <c r="D650" i="35"/>
  <c r="E650" i="35"/>
  <c r="F650" i="35"/>
  <c r="G650" i="35"/>
  <c r="A651" i="35"/>
  <c r="B651" i="35"/>
  <c r="C651" i="35"/>
  <c r="D651" i="35"/>
  <c r="E651" i="35"/>
  <c r="F651" i="35"/>
  <c r="G651" i="35"/>
  <c r="A652" i="35"/>
  <c r="B652" i="35"/>
  <c r="C652" i="35"/>
  <c r="D652" i="35"/>
  <c r="E652" i="35"/>
  <c r="F652" i="35"/>
  <c r="G652" i="35"/>
  <c r="A653" i="35"/>
  <c r="B653" i="35"/>
  <c r="C653" i="35"/>
  <c r="D653" i="35"/>
  <c r="E653" i="35"/>
  <c r="F653" i="35"/>
  <c r="G653" i="35"/>
  <c r="A654" i="35"/>
  <c r="B654" i="35"/>
  <c r="C654" i="35"/>
  <c r="D654" i="35"/>
  <c r="E654" i="35"/>
  <c r="F654" i="35"/>
  <c r="G654" i="35"/>
  <c r="A655" i="35"/>
  <c r="B655" i="35"/>
  <c r="C655" i="35"/>
  <c r="D655" i="35"/>
  <c r="E655" i="35"/>
  <c r="F655" i="35"/>
  <c r="G655" i="35"/>
  <c r="A656" i="35"/>
  <c r="B656" i="35"/>
  <c r="C656" i="35"/>
  <c r="D656" i="35"/>
  <c r="E656" i="35"/>
  <c r="F656" i="35"/>
  <c r="G656" i="35"/>
  <c r="A657" i="35"/>
  <c r="B657" i="35"/>
  <c r="C657" i="35"/>
  <c r="D657" i="35"/>
  <c r="E657" i="35"/>
  <c r="F657" i="35"/>
  <c r="G657" i="35"/>
  <c r="A658" i="35"/>
  <c r="B658" i="35"/>
  <c r="C658" i="35"/>
  <c r="D658" i="35"/>
  <c r="E658" i="35"/>
  <c r="F658" i="35"/>
  <c r="G658" i="35"/>
  <c r="A659" i="35"/>
  <c r="B659" i="35"/>
  <c r="C659" i="35"/>
  <c r="D659" i="35"/>
  <c r="E659" i="35"/>
  <c r="F659" i="35"/>
  <c r="G659" i="35"/>
  <c r="A660" i="35"/>
  <c r="B660" i="35"/>
  <c r="C660" i="35"/>
  <c r="D660" i="35"/>
  <c r="E660" i="35"/>
  <c r="F660" i="35"/>
  <c r="G660" i="35"/>
  <c r="A661" i="35"/>
  <c r="B661" i="35"/>
  <c r="C661" i="35"/>
  <c r="D661" i="35"/>
  <c r="E661" i="35"/>
  <c r="F661" i="35"/>
  <c r="G661" i="35"/>
  <c r="A662" i="35"/>
  <c r="B662" i="35"/>
  <c r="C662" i="35"/>
  <c r="D662" i="35"/>
  <c r="E662" i="35"/>
  <c r="F662" i="35"/>
  <c r="G662" i="35"/>
  <c r="A663" i="35"/>
  <c r="B663" i="35"/>
  <c r="C663" i="35"/>
  <c r="D663" i="35"/>
  <c r="E663" i="35"/>
  <c r="F663" i="35"/>
  <c r="G663" i="35"/>
  <c r="A664" i="35"/>
  <c r="B664" i="35"/>
  <c r="C664" i="35"/>
  <c r="D664" i="35"/>
  <c r="E664" i="35"/>
  <c r="F664" i="35"/>
  <c r="G664" i="35"/>
  <c r="A665" i="35"/>
  <c r="B665" i="35"/>
  <c r="C665" i="35"/>
  <c r="D665" i="35"/>
  <c r="E665" i="35"/>
  <c r="F665" i="35"/>
  <c r="G665" i="35"/>
  <c r="A666" i="35"/>
  <c r="B666" i="35"/>
  <c r="C666" i="35"/>
  <c r="D666" i="35"/>
  <c r="E666" i="35"/>
  <c r="F666" i="35"/>
  <c r="G666" i="35"/>
  <c r="A667" i="35"/>
  <c r="B667" i="35"/>
  <c r="C667" i="35"/>
  <c r="D667" i="35"/>
  <c r="E667" i="35"/>
  <c r="F667" i="35"/>
  <c r="G667" i="35"/>
  <c r="A668" i="35"/>
  <c r="B668" i="35"/>
  <c r="C668" i="35"/>
  <c r="D668" i="35"/>
  <c r="E668" i="35"/>
  <c r="F668" i="35"/>
  <c r="G668" i="35"/>
  <c r="A669" i="35"/>
  <c r="B669" i="35"/>
  <c r="C669" i="35"/>
  <c r="D669" i="35"/>
  <c r="E669" i="35"/>
  <c r="F669" i="35"/>
  <c r="G669" i="35"/>
  <c r="A670" i="35"/>
  <c r="B670" i="35"/>
  <c r="C670" i="35"/>
  <c r="D670" i="35"/>
  <c r="E670" i="35"/>
  <c r="F670" i="35"/>
  <c r="G670" i="35"/>
  <c r="A671" i="35"/>
  <c r="B671" i="35"/>
  <c r="C671" i="35"/>
  <c r="D671" i="35"/>
  <c r="E671" i="35"/>
  <c r="F671" i="35"/>
  <c r="G671" i="35"/>
  <c r="A672" i="35"/>
  <c r="B672" i="35"/>
  <c r="C672" i="35"/>
  <c r="D672" i="35"/>
  <c r="E672" i="35"/>
  <c r="F672" i="35"/>
  <c r="G672" i="35"/>
  <c r="A673" i="35"/>
  <c r="B673" i="35"/>
  <c r="C673" i="35"/>
  <c r="D673" i="35"/>
  <c r="E673" i="35"/>
  <c r="F673" i="35"/>
  <c r="G673" i="35"/>
  <c r="A674" i="35"/>
  <c r="B674" i="35"/>
  <c r="C674" i="35"/>
  <c r="D674" i="35"/>
  <c r="E674" i="35"/>
  <c r="F674" i="35"/>
  <c r="G674" i="35"/>
  <c r="A675" i="35"/>
  <c r="B675" i="35"/>
  <c r="C675" i="35"/>
  <c r="D675" i="35"/>
  <c r="E675" i="35"/>
  <c r="F675" i="35"/>
  <c r="G675" i="35"/>
  <c r="A676" i="35"/>
  <c r="B676" i="35"/>
  <c r="C676" i="35"/>
  <c r="D676" i="35"/>
  <c r="E676" i="35"/>
  <c r="F676" i="35"/>
  <c r="G676" i="35"/>
  <c r="A677" i="35"/>
  <c r="B677" i="35"/>
  <c r="C677" i="35"/>
  <c r="D677" i="35"/>
  <c r="E677" i="35"/>
  <c r="F677" i="35"/>
  <c r="G677" i="35"/>
  <c r="A678" i="35"/>
  <c r="B678" i="35"/>
  <c r="C678" i="35"/>
  <c r="D678" i="35"/>
  <c r="E678" i="35"/>
  <c r="F678" i="35"/>
  <c r="G678" i="35"/>
  <c r="A679" i="35"/>
  <c r="B679" i="35"/>
  <c r="C679" i="35"/>
  <c r="D679" i="35"/>
  <c r="E679" i="35"/>
  <c r="F679" i="35"/>
  <c r="G679" i="35"/>
  <c r="A680" i="35"/>
  <c r="B680" i="35"/>
  <c r="C680" i="35"/>
  <c r="D680" i="35"/>
  <c r="E680" i="35"/>
  <c r="F680" i="35"/>
  <c r="G680" i="35"/>
  <c r="A681" i="35"/>
  <c r="B681" i="35"/>
  <c r="C681" i="35"/>
  <c r="D681" i="35"/>
  <c r="E681" i="35"/>
  <c r="F681" i="35"/>
  <c r="G681" i="35"/>
  <c r="A682" i="35"/>
  <c r="B682" i="35"/>
  <c r="C682" i="35"/>
  <c r="D682" i="35"/>
  <c r="E682" i="35"/>
  <c r="F682" i="35"/>
  <c r="G682" i="35"/>
  <c r="A683" i="35"/>
  <c r="B683" i="35"/>
  <c r="C683" i="35"/>
  <c r="D683" i="35"/>
  <c r="E683" i="35"/>
  <c r="F683" i="35"/>
  <c r="G683" i="35"/>
  <c r="A684" i="35"/>
  <c r="B684" i="35"/>
  <c r="C684" i="35"/>
  <c r="D684" i="35"/>
  <c r="E684" i="35"/>
  <c r="F684" i="35"/>
  <c r="G684" i="35"/>
  <c r="A685" i="35"/>
  <c r="B685" i="35"/>
  <c r="C685" i="35"/>
  <c r="D685" i="35"/>
  <c r="E685" i="35"/>
  <c r="F685" i="35"/>
  <c r="G685" i="35"/>
  <c r="A686" i="35"/>
  <c r="B686" i="35"/>
  <c r="C686" i="35"/>
  <c r="D686" i="35"/>
  <c r="E686" i="35"/>
  <c r="F686" i="35"/>
  <c r="G686" i="35"/>
  <c r="A687" i="35"/>
  <c r="B687" i="35"/>
  <c r="C687" i="35"/>
  <c r="D687" i="35"/>
  <c r="E687" i="35"/>
  <c r="F687" i="35"/>
  <c r="G687" i="35"/>
  <c r="A688" i="35"/>
  <c r="B688" i="35"/>
  <c r="C688" i="35"/>
  <c r="D688" i="35"/>
  <c r="E688" i="35"/>
  <c r="F688" i="35"/>
  <c r="G688" i="35"/>
  <c r="A689" i="35"/>
  <c r="B689" i="35"/>
  <c r="C689" i="35"/>
  <c r="D689" i="35"/>
  <c r="E689" i="35"/>
  <c r="F689" i="35"/>
  <c r="G689" i="35"/>
  <c r="A690" i="35"/>
  <c r="B690" i="35"/>
  <c r="C690" i="35"/>
  <c r="D690" i="35"/>
  <c r="E690" i="35"/>
  <c r="F690" i="35"/>
  <c r="G690" i="35"/>
  <c r="A691" i="35"/>
  <c r="B691" i="35"/>
  <c r="C691" i="35"/>
  <c r="D691" i="35"/>
  <c r="E691" i="35"/>
  <c r="F691" i="35"/>
  <c r="G691" i="35"/>
  <c r="A692" i="35"/>
  <c r="B692" i="35"/>
  <c r="C692" i="35"/>
  <c r="D692" i="35"/>
  <c r="E692" i="35"/>
  <c r="F692" i="35"/>
  <c r="G692" i="35"/>
  <c r="A693" i="35"/>
  <c r="B693" i="35"/>
  <c r="C693" i="35"/>
  <c r="D693" i="35"/>
  <c r="E693" i="35"/>
  <c r="F693" i="35"/>
  <c r="G693" i="35"/>
  <c r="A694" i="35"/>
  <c r="B694" i="35"/>
  <c r="C694" i="35"/>
  <c r="D694" i="35"/>
  <c r="E694" i="35"/>
  <c r="F694" i="35"/>
  <c r="G694" i="35"/>
  <c r="A695" i="35"/>
  <c r="B695" i="35"/>
  <c r="C695" i="35"/>
  <c r="D695" i="35"/>
  <c r="E695" i="35"/>
  <c r="F695" i="35"/>
  <c r="G695" i="35"/>
  <c r="A696" i="35"/>
  <c r="B696" i="35"/>
  <c r="C696" i="35"/>
  <c r="D696" i="35"/>
  <c r="E696" i="35"/>
  <c r="F696" i="35"/>
  <c r="G696" i="35"/>
  <c r="A697" i="35"/>
  <c r="B697" i="35"/>
  <c r="C697" i="35"/>
  <c r="D697" i="35"/>
  <c r="E697" i="35"/>
  <c r="F697" i="35"/>
  <c r="G697" i="35"/>
  <c r="A698" i="35"/>
  <c r="B698" i="35"/>
  <c r="C698" i="35"/>
  <c r="D698" i="35"/>
  <c r="E698" i="35"/>
  <c r="F698" i="35"/>
  <c r="G698" i="35"/>
  <c r="A699" i="35"/>
  <c r="B699" i="35"/>
  <c r="C699" i="35"/>
  <c r="D699" i="35"/>
  <c r="E699" i="35"/>
  <c r="F699" i="35"/>
  <c r="G699" i="35"/>
  <c r="A700" i="35"/>
  <c r="B700" i="35"/>
  <c r="C700" i="35"/>
  <c r="D700" i="35"/>
  <c r="E700" i="35"/>
  <c r="F700" i="35"/>
  <c r="G700" i="35"/>
  <c r="A701" i="35"/>
  <c r="B701" i="35"/>
  <c r="C701" i="35"/>
  <c r="D701" i="35"/>
  <c r="E701" i="35"/>
  <c r="F701" i="35"/>
  <c r="G701" i="35"/>
  <c r="A702" i="35"/>
  <c r="B702" i="35"/>
  <c r="C702" i="35"/>
  <c r="D702" i="35"/>
  <c r="E702" i="35"/>
  <c r="F702" i="35"/>
  <c r="G702" i="35"/>
  <c r="A703" i="35"/>
  <c r="B703" i="35"/>
  <c r="C703" i="35"/>
  <c r="D703" i="35"/>
  <c r="E703" i="35"/>
  <c r="F703" i="35"/>
  <c r="G703" i="35"/>
  <c r="A704" i="35"/>
  <c r="B704" i="35"/>
  <c r="C704" i="35"/>
  <c r="D704" i="35"/>
  <c r="E704" i="35"/>
  <c r="F704" i="35"/>
  <c r="G704" i="35"/>
  <c r="A705" i="35"/>
  <c r="B705" i="35"/>
  <c r="C705" i="35"/>
  <c r="D705" i="35"/>
  <c r="E705" i="35"/>
  <c r="F705" i="35"/>
  <c r="G705" i="35"/>
  <c r="A706" i="35"/>
  <c r="B706" i="35"/>
  <c r="C706" i="35"/>
  <c r="D706" i="35"/>
  <c r="E706" i="35"/>
  <c r="F706" i="35"/>
  <c r="G706" i="35"/>
  <c r="A707" i="35"/>
  <c r="B707" i="35"/>
  <c r="C707" i="35"/>
  <c r="D707" i="35"/>
  <c r="E707" i="35"/>
  <c r="F707" i="35"/>
  <c r="G707" i="35"/>
  <c r="A708" i="35"/>
  <c r="B708" i="35"/>
  <c r="C708" i="35"/>
  <c r="D708" i="35"/>
  <c r="E708" i="35"/>
  <c r="F708" i="35"/>
  <c r="G708" i="35"/>
  <c r="A709" i="35"/>
  <c r="B709" i="35"/>
  <c r="C709" i="35"/>
  <c r="D709" i="35"/>
  <c r="E709" i="35"/>
  <c r="F709" i="35"/>
  <c r="G709" i="35"/>
  <c r="A710" i="35"/>
  <c r="B710" i="35"/>
  <c r="C710" i="35"/>
  <c r="D710" i="35"/>
  <c r="E710" i="35"/>
  <c r="F710" i="35"/>
  <c r="G710" i="35"/>
  <c r="A711" i="35"/>
  <c r="B711" i="35"/>
  <c r="C711" i="35"/>
  <c r="D711" i="35"/>
  <c r="E711" i="35"/>
  <c r="F711" i="35"/>
  <c r="G711" i="35"/>
  <c r="A712" i="35"/>
  <c r="B712" i="35"/>
  <c r="C712" i="35"/>
  <c r="D712" i="35"/>
  <c r="E712" i="35"/>
  <c r="F712" i="35"/>
  <c r="G712" i="35"/>
  <c r="A713" i="35"/>
  <c r="B713" i="35"/>
  <c r="C713" i="35"/>
  <c r="D713" i="35"/>
  <c r="E713" i="35"/>
  <c r="F713" i="35"/>
  <c r="G713" i="35"/>
  <c r="A714" i="35"/>
  <c r="B714" i="35"/>
  <c r="C714" i="35"/>
  <c r="D714" i="35"/>
  <c r="E714" i="35"/>
  <c r="F714" i="35"/>
  <c r="G714" i="35"/>
  <c r="A715" i="35"/>
  <c r="B715" i="35"/>
  <c r="C715" i="35"/>
  <c r="D715" i="35"/>
  <c r="E715" i="35"/>
  <c r="F715" i="35"/>
  <c r="G715" i="35"/>
  <c r="A716" i="35"/>
  <c r="B716" i="35"/>
  <c r="C716" i="35"/>
  <c r="D716" i="35"/>
  <c r="E716" i="35"/>
  <c r="F716" i="35"/>
  <c r="G716" i="35"/>
  <c r="A717" i="35"/>
  <c r="B717" i="35"/>
  <c r="C717" i="35"/>
  <c r="D717" i="35"/>
  <c r="E717" i="35"/>
  <c r="F717" i="35"/>
  <c r="G717" i="35"/>
  <c r="A718" i="35"/>
  <c r="B718" i="35"/>
  <c r="C718" i="35"/>
  <c r="D718" i="35"/>
  <c r="E718" i="35"/>
  <c r="F718" i="35"/>
  <c r="G718" i="35"/>
  <c r="A719" i="35"/>
  <c r="B719" i="35"/>
  <c r="C719" i="35"/>
  <c r="D719" i="35"/>
  <c r="E719" i="35"/>
  <c r="F719" i="35"/>
  <c r="G719" i="35"/>
  <c r="A720" i="35"/>
  <c r="B720" i="35"/>
  <c r="C720" i="35"/>
  <c r="D720" i="35"/>
  <c r="E720" i="35"/>
  <c r="F720" i="35"/>
  <c r="G720" i="35"/>
  <c r="A721" i="35"/>
  <c r="B721" i="35"/>
  <c r="C721" i="35"/>
  <c r="D721" i="35"/>
  <c r="E721" i="35"/>
  <c r="F721" i="35"/>
  <c r="G721" i="35"/>
  <c r="A722" i="35"/>
  <c r="B722" i="35"/>
  <c r="C722" i="35"/>
  <c r="D722" i="35"/>
  <c r="E722" i="35"/>
  <c r="F722" i="35"/>
  <c r="G722" i="35"/>
  <c r="A723" i="35"/>
  <c r="B723" i="35"/>
  <c r="C723" i="35"/>
  <c r="D723" i="35"/>
  <c r="E723" i="35"/>
  <c r="F723" i="35"/>
  <c r="G723" i="35"/>
  <c r="A724" i="35"/>
  <c r="B724" i="35"/>
  <c r="C724" i="35"/>
  <c r="D724" i="35"/>
  <c r="E724" i="35"/>
  <c r="F724" i="35"/>
  <c r="G724" i="35"/>
  <c r="A725" i="35"/>
  <c r="B725" i="35"/>
  <c r="C725" i="35"/>
  <c r="D725" i="35"/>
  <c r="E725" i="35"/>
  <c r="F725" i="35"/>
  <c r="G725" i="35"/>
  <c r="A726" i="35"/>
  <c r="B726" i="35"/>
  <c r="C726" i="35"/>
  <c r="D726" i="35"/>
  <c r="E726" i="35"/>
  <c r="F726" i="35"/>
  <c r="G726" i="35"/>
  <c r="A727" i="35"/>
  <c r="B727" i="35"/>
  <c r="C727" i="35"/>
  <c r="D727" i="35"/>
  <c r="E727" i="35"/>
  <c r="F727" i="35"/>
  <c r="G727" i="35"/>
  <c r="A728" i="35"/>
  <c r="B728" i="35"/>
  <c r="C728" i="35"/>
  <c r="D728" i="35"/>
  <c r="E728" i="35"/>
  <c r="F728" i="35"/>
  <c r="G728" i="35"/>
  <c r="A729" i="35"/>
  <c r="B729" i="35"/>
  <c r="C729" i="35"/>
  <c r="D729" i="35"/>
  <c r="E729" i="35"/>
  <c r="F729" i="35"/>
  <c r="G729" i="35"/>
  <c r="A730" i="35"/>
  <c r="B730" i="35"/>
  <c r="C730" i="35"/>
  <c r="D730" i="35"/>
  <c r="E730" i="35"/>
  <c r="F730" i="35"/>
  <c r="G730" i="35"/>
  <c r="A731" i="35"/>
  <c r="B731" i="35"/>
  <c r="C731" i="35"/>
  <c r="D731" i="35"/>
  <c r="E731" i="35"/>
  <c r="F731" i="35"/>
  <c r="G731" i="35"/>
  <c r="A732" i="35"/>
  <c r="B732" i="35"/>
  <c r="C732" i="35"/>
  <c r="D732" i="35"/>
  <c r="E732" i="35"/>
  <c r="F732" i="35"/>
  <c r="G732" i="35"/>
  <c r="A733" i="35"/>
  <c r="B733" i="35"/>
  <c r="C733" i="35"/>
  <c r="D733" i="35"/>
  <c r="E733" i="35"/>
  <c r="F733" i="35"/>
  <c r="G733" i="35"/>
  <c r="A734" i="35"/>
  <c r="B734" i="35"/>
  <c r="C734" i="35"/>
  <c r="D734" i="35"/>
  <c r="E734" i="35"/>
  <c r="F734" i="35"/>
  <c r="G734" i="35"/>
  <c r="A735" i="35"/>
  <c r="B735" i="35"/>
  <c r="C735" i="35"/>
  <c r="D735" i="35"/>
  <c r="E735" i="35"/>
  <c r="F735" i="35"/>
  <c r="G735" i="35"/>
  <c r="A736" i="35"/>
  <c r="B736" i="35"/>
  <c r="C736" i="35"/>
  <c r="D736" i="35"/>
  <c r="E736" i="35"/>
  <c r="F736" i="35"/>
  <c r="G736" i="35"/>
  <c r="A737" i="35"/>
  <c r="B737" i="35"/>
  <c r="C737" i="35"/>
  <c r="D737" i="35"/>
  <c r="E737" i="35"/>
  <c r="F737" i="35"/>
  <c r="G737" i="35"/>
  <c r="A738" i="35"/>
  <c r="B738" i="35"/>
  <c r="C738" i="35"/>
  <c r="D738" i="35"/>
  <c r="E738" i="35"/>
  <c r="F738" i="35"/>
  <c r="G738" i="35"/>
  <c r="A739" i="35"/>
  <c r="B739" i="35"/>
  <c r="C739" i="35"/>
  <c r="D739" i="35"/>
  <c r="E739" i="35"/>
  <c r="F739" i="35"/>
  <c r="G739" i="35"/>
  <c r="A740" i="35"/>
  <c r="B740" i="35"/>
  <c r="C740" i="35"/>
  <c r="D740" i="35"/>
  <c r="E740" i="35"/>
  <c r="F740" i="35"/>
  <c r="G740" i="35"/>
  <c r="A741" i="35"/>
  <c r="B741" i="35"/>
  <c r="C741" i="35"/>
  <c r="D741" i="35"/>
  <c r="E741" i="35"/>
  <c r="F741" i="35"/>
  <c r="G741" i="35"/>
  <c r="A742" i="35"/>
  <c r="B742" i="35"/>
  <c r="C742" i="35"/>
  <c r="D742" i="35"/>
  <c r="E742" i="35"/>
  <c r="F742" i="35"/>
  <c r="G742" i="35"/>
  <c r="A743" i="35"/>
  <c r="B743" i="35"/>
  <c r="C743" i="35"/>
  <c r="D743" i="35"/>
  <c r="E743" i="35"/>
  <c r="F743" i="35"/>
  <c r="G743" i="35"/>
  <c r="A744" i="35"/>
  <c r="B744" i="35"/>
  <c r="C744" i="35"/>
  <c r="D744" i="35"/>
  <c r="E744" i="35"/>
  <c r="F744" i="35"/>
  <c r="G744" i="35"/>
  <c r="A745" i="35"/>
  <c r="B745" i="35"/>
  <c r="C745" i="35"/>
  <c r="D745" i="35"/>
  <c r="E745" i="35"/>
  <c r="F745" i="35"/>
  <c r="G745" i="35"/>
  <c r="A746" i="35"/>
  <c r="B746" i="35"/>
  <c r="C746" i="35"/>
  <c r="D746" i="35"/>
  <c r="E746" i="35"/>
  <c r="F746" i="35"/>
  <c r="G746" i="35"/>
  <c r="A747" i="35"/>
  <c r="B747" i="35"/>
  <c r="C747" i="35"/>
  <c r="D747" i="35"/>
  <c r="E747" i="35"/>
  <c r="F747" i="35"/>
  <c r="G747" i="35"/>
  <c r="A748" i="35"/>
  <c r="B748" i="35"/>
  <c r="C748" i="35"/>
  <c r="D748" i="35"/>
  <c r="E748" i="35"/>
  <c r="F748" i="35"/>
  <c r="G748" i="35"/>
  <c r="A749" i="35"/>
  <c r="B749" i="35"/>
  <c r="C749" i="35"/>
  <c r="D749" i="35"/>
  <c r="E749" i="35"/>
  <c r="F749" i="35"/>
  <c r="G749" i="35"/>
  <c r="A750" i="35"/>
  <c r="B750" i="35"/>
  <c r="C750" i="35"/>
  <c r="D750" i="35"/>
  <c r="E750" i="35"/>
  <c r="F750" i="35"/>
  <c r="G750" i="35"/>
  <c r="A751" i="35"/>
  <c r="B751" i="35"/>
  <c r="C751" i="35"/>
  <c r="D751" i="35"/>
  <c r="E751" i="35"/>
  <c r="F751" i="35"/>
  <c r="G751" i="35"/>
  <c r="A752" i="35"/>
  <c r="B752" i="35"/>
  <c r="C752" i="35"/>
  <c r="D752" i="35"/>
  <c r="E752" i="35"/>
  <c r="F752" i="35"/>
  <c r="G752" i="35"/>
  <c r="A753" i="35"/>
  <c r="B753" i="35"/>
  <c r="C753" i="35"/>
  <c r="D753" i="35"/>
  <c r="E753" i="35"/>
  <c r="F753" i="35"/>
  <c r="G753" i="35"/>
  <c r="A754" i="35"/>
  <c r="B754" i="35"/>
  <c r="C754" i="35"/>
  <c r="D754" i="35"/>
  <c r="E754" i="35"/>
  <c r="F754" i="35"/>
  <c r="G754" i="35"/>
  <c r="A755" i="35"/>
  <c r="B755" i="35"/>
  <c r="C755" i="35"/>
  <c r="D755" i="35"/>
  <c r="E755" i="35"/>
  <c r="F755" i="35"/>
  <c r="G755" i="35"/>
  <c r="A756" i="35"/>
  <c r="B756" i="35"/>
  <c r="C756" i="35"/>
  <c r="D756" i="35"/>
  <c r="E756" i="35"/>
  <c r="F756" i="35"/>
  <c r="G756" i="35"/>
  <c r="A757" i="35"/>
  <c r="B757" i="35"/>
  <c r="C757" i="35"/>
  <c r="D757" i="35"/>
  <c r="E757" i="35"/>
  <c r="F757" i="35"/>
  <c r="G757" i="35"/>
  <c r="A758" i="35"/>
  <c r="B758" i="35"/>
  <c r="C758" i="35"/>
  <c r="H758" i="35" s="1"/>
  <c r="D758" i="35"/>
  <c r="E758" i="35"/>
  <c r="F758" i="35"/>
  <c r="G758" i="35"/>
  <c r="A759" i="35"/>
  <c r="B759" i="35"/>
  <c r="C759" i="35"/>
  <c r="D759" i="35"/>
  <c r="E759" i="35"/>
  <c r="F759" i="35"/>
  <c r="G759" i="35"/>
  <c r="A760" i="35"/>
  <c r="B760" i="35"/>
  <c r="C760" i="35"/>
  <c r="D760" i="35"/>
  <c r="E760" i="35"/>
  <c r="F760" i="35"/>
  <c r="G760" i="35"/>
  <c r="A761" i="35"/>
  <c r="B761" i="35"/>
  <c r="C761" i="35"/>
  <c r="D761" i="35"/>
  <c r="E761" i="35"/>
  <c r="F761" i="35"/>
  <c r="G761" i="35"/>
  <c r="A762" i="35"/>
  <c r="B762" i="35"/>
  <c r="C762" i="35"/>
  <c r="D762" i="35"/>
  <c r="E762" i="35"/>
  <c r="F762" i="35"/>
  <c r="G762" i="35"/>
  <c r="A763" i="35"/>
  <c r="B763" i="35"/>
  <c r="C763" i="35"/>
  <c r="D763" i="35"/>
  <c r="E763" i="35"/>
  <c r="F763" i="35"/>
  <c r="G763" i="35"/>
  <c r="A764" i="35"/>
  <c r="B764" i="35"/>
  <c r="C764" i="35"/>
  <c r="D764" i="35"/>
  <c r="E764" i="35"/>
  <c r="F764" i="35"/>
  <c r="G764" i="35"/>
  <c r="A765" i="35"/>
  <c r="B765" i="35"/>
  <c r="C765" i="35"/>
  <c r="D765" i="35"/>
  <c r="E765" i="35"/>
  <c r="F765" i="35"/>
  <c r="G765" i="35"/>
  <c r="A766" i="35"/>
  <c r="B766" i="35"/>
  <c r="C766" i="35"/>
  <c r="D766" i="35"/>
  <c r="E766" i="35"/>
  <c r="F766" i="35"/>
  <c r="G766" i="35"/>
  <c r="A767" i="35"/>
  <c r="B767" i="35"/>
  <c r="C767" i="35"/>
  <c r="D767" i="35"/>
  <c r="E767" i="35"/>
  <c r="F767" i="35"/>
  <c r="G767" i="35"/>
  <c r="A768" i="35"/>
  <c r="B768" i="35"/>
  <c r="C768" i="35"/>
  <c r="D768" i="35"/>
  <c r="E768" i="35"/>
  <c r="F768" i="35"/>
  <c r="G768" i="35"/>
  <c r="A769" i="35"/>
  <c r="B769" i="35"/>
  <c r="C769" i="35"/>
  <c r="D769" i="35"/>
  <c r="E769" i="35"/>
  <c r="F769" i="35"/>
  <c r="G769" i="35"/>
  <c r="A770" i="35"/>
  <c r="B770" i="35"/>
  <c r="C770" i="35"/>
  <c r="D770" i="35"/>
  <c r="E770" i="35"/>
  <c r="F770" i="35"/>
  <c r="G770" i="35"/>
  <c r="A771" i="35"/>
  <c r="B771" i="35"/>
  <c r="C771" i="35"/>
  <c r="D771" i="35"/>
  <c r="E771" i="35"/>
  <c r="F771" i="35"/>
  <c r="G771" i="35"/>
  <c r="A772" i="35"/>
  <c r="B772" i="35"/>
  <c r="C772" i="35"/>
  <c r="D772" i="35"/>
  <c r="E772" i="35"/>
  <c r="F772" i="35"/>
  <c r="G772" i="35"/>
  <c r="A773" i="35"/>
  <c r="B773" i="35"/>
  <c r="C773" i="35"/>
  <c r="D773" i="35"/>
  <c r="E773" i="35"/>
  <c r="F773" i="35"/>
  <c r="G773" i="35"/>
  <c r="A774" i="35"/>
  <c r="B774" i="35"/>
  <c r="C774" i="35"/>
  <c r="D774" i="35"/>
  <c r="E774" i="35"/>
  <c r="F774" i="35"/>
  <c r="G774" i="35"/>
  <c r="A775" i="35"/>
  <c r="B775" i="35"/>
  <c r="C775" i="35"/>
  <c r="D775" i="35"/>
  <c r="E775" i="35"/>
  <c r="F775" i="35"/>
  <c r="G775" i="35"/>
  <c r="A776" i="35"/>
  <c r="B776" i="35"/>
  <c r="C776" i="35"/>
  <c r="D776" i="35"/>
  <c r="E776" i="35"/>
  <c r="F776" i="35"/>
  <c r="G776" i="35"/>
  <c r="A777" i="35"/>
  <c r="B777" i="35"/>
  <c r="C777" i="35"/>
  <c r="D777" i="35"/>
  <c r="E777" i="35"/>
  <c r="F777" i="35"/>
  <c r="G777" i="35"/>
  <c r="A778" i="35"/>
  <c r="B778" i="35"/>
  <c r="C778" i="35"/>
  <c r="D778" i="35"/>
  <c r="E778" i="35"/>
  <c r="F778" i="35"/>
  <c r="G778" i="35"/>
  <c r="A779" i="35"/>
  <c r="B779" i="35"/>
  <c r="C779" i="35"/>
  <c r="D779" i="35"/>
  <c r="E779" i="35"/>
  <c r="F779" i="35"/>
  <c r="G779" i="35"/>
  <c r="A780" i="35"/>
  <c r="B780" i="35"/>
  <c r="C780" i="35"/>
  <c r="D780" i="35"/>
  <c r="E780" i="35"/>
  <c r="F780" i="35"/>
  <c r="G780" i="35"/>
  <c r="A781" i="35"/>
  <c r="B781" i="35"/>
  <c r="C781" i="35"/>
  <c r="D781" i="35"/>
  <c r="E781" i="35"/>
  <c r="F781" i="35"/>
  <c r="G781" i="35"/>
  <c r="A782" i="35"/>
  <c r="B782" i="35"/>
  <c r="C782" i="35"/>
  <c r="D782" i="35"/>
  <c r="E782" i="35"/>
  <c r="F782" i="35"/>
  <c r="G782" i="35"/>
  <c r="A783" i="35"/>
  <c r="B783" i="35"/>
  <c r="C783" i="35"/>
  <c r="D783" i="35"/>
  <c r="E783" i="35"/>
  <c r="F783" i="35"/>
  <c r="G783" i="35"/>
  <c r="A784" i="35"/>
  <c r="B784" i="35"/>
  <c r="C784" i="35"/>
  <c r="D784" i="35"/>
  <c r="E784" i="35"/>
  <c r="F784" i="35"/>
  <c r="G784" i="35"/>
  <c r="A785" i="35"/>
  <c r="B785" i="35"/>
  <c r="C785" i="35"/>
  <c r="D785" i="35"/>
  <c r="E785" i="35"/>
  <c r="F785" i="35"/>
  <c r="G785" i="35"/>
  <c r="A786" i="35"/>
  <c r="B786" i="35"/>
  <c r="C786" i="35"/>
  <c r="D786" i="35"/>
  <c r="E786" i="35"/>
  <c r="F786" i="35"/>
  <c r="G786" i="35"/>
  <c r="A787" i="35"/>
  <c r="B787" i="35"/>
  <c r="C787" i="35"/>
  <c r="D787" i="35"/>
  <c r="E787" i="35"/>
  <c r="F787" i="35"/>
  <c r="G787" i="35"/>
  <c r="A788" i="35"/>
  <c r="B788" i="35"/>
  <c r="C788" i="35"/>
  <c r="D788" i="35"/>
  <c r="E788" i="35"/>
  <c r="F788" i="35"/>
  <c r="G788" i="35"/>
  <c r="A789" i="35"/>
  <c r="B789" i="35"/>
  <c r="C789" i="35"/>
  <c r="D789" i="35"/>
  <c r="E789" i="35"/>
  <c r="F789" i="35"/>
  <c r="G789" i="35"/>
  <c r="A790" i="35"/>
  <c r="B790" i="35"/>
  <c r="C790" i="35"/>
  <c r="D790" i="35"/>
  <c r="E790" i="35"/>
  <c r="F790" i="35"/>
  <c r="G790" i="35"/>
  <c r="A791" i="35"/>
  <c r="B791" i="35"/>
  <c r="C791" i="35"/>
  <c r="D791" i="35"/>
  <c r="E791" i="35"/>
  <c r="F791" i="35"/>
  <c r="G791" i="35"/>
  <c r="A792" i="35"/>
  <c r="B792" i="35"/>
  <c r="C792" i="35"/>
  <c r="D792" i="35"/>
  <c r="E792" i="35"/>
  <c r="F792" i="35"/>
  <c r="G792" i="35"/>
  <c r="A793" i="35"/>
  <c r="B793" i="35"/>
  <c r="C793" i="35"/>
  <c r="D793" i="35"/>
  <c r="E793" i="35"/>
  <c r="F793" i="35"/>
  <c r="G793" i="35"/>
  <c r="A794" i="35"/>
  <c r="B794" i="35"/>
  <c r="C794" i="35"/>
  <c r="D794" i="35"/>
  <c r="E794" i="35"/>
  <c r="F794" i="35"/>
  <c r="G794" i="35"/>
  <c r="A795" i="35"/>
  <c r="B795" i="35"/>
  <c r="C795" i="35"/>
  <c r="D795" i="35"/>
  <c r="E795" i="35"/>
  <c r="F795" i="35"/>
  <c r="G795" i="35"/>
  <c r="A796" i="35"/>
  <c r="B796" i="35"/>
  <c r="C796" i="35"/>
  <c r="D796" i="35"/>
  <c r="E796" i="35"/>
  <c r="F796" i="35"/>
  <c r="G796" i="35"/>
  <c r="A797" i="35"/>
  <c r="B797" i="35"/>
  <c r="C797" i="35"/>
  <c r="D797" i="35"/>
  <c r="E797" i="35"/>
  <c r="F797" i="35"/>
  <c r="G797" i="35"/>
  <c r="A798" i="35"/>
  <c r="B798" i="35"/>
  <c r="C798" i="35"/>
  <c r="D798" i="35"/>
  <c r="E798" i="35"/>
  <c r="F798" i="35"/>
  <c r="G798" i="35"/>
  <c r="A799" i="35"/>
  <c r="B799" i="35"/>
  <c r="C799" i="35"/>
  <c r="D799" i="35"/>
  <c r="E799" i="35"/>
  <c r="F799" i="35"/>
  <c r="G799" i="35"/>
  <c r="A800" i="35"/>
  <c r="B800" i="35"/>
  <c r="C800" i="35"/>
  <c r="D800" i="35"/>
  <c r="E800" i="35"/>
  <c r="F800" i="35"/>
  <c r="G800" i="35"/>
  <c r="A801" i="35"/>
  <c r="B801" i="35"/>
  <c r="C801" i="35"/>
  <c r="D801" i="35"/>
  <c r="E801" i="35"/>
  <c r="F801" i="35"/>
  <c r="G801" i="35"/>
  <c r="A802" i="35"/>
  <c r="B802" i="35"/>
  <c r="C802" i="35"/>
  <c r="D802" i="35"/>
  <c r="E802" i="35"/>
  <c r="F802" i="35"/>
  <c r="G802" i="35"/>
  <c r="A803" i="35"/>
  <c r="B803" i="35"/>
  <c r="C803" i="35"/>
  <c r="D803" i="35"/>
  <c r="E803" i="35"/>
  <c r="F803" i="35"/>
  <c r="G803" i="35"/>
  <c r="A804" i="35"/>
  <c r="B804" i="35"/>
  <c r="C804" i="35"/>
  <c r="D804" i="35"/>
  <c r="E804" i="35"/>
  <c r="F804" i="35"/>
  <c r="G804" i="35"/>
  <c r="A805" i="35"/>
  <c r="B805" i="35"/>
  <c r="C805" i="35"/>
  <c r="D805" i="35"/>
  <c r="E805" i="35"/>
  <c r="F805" i="35"/>
  <c r="G805" i="35"/>
  <c r="A806" i="35"/>
  <c r="B806" i="35"/>
  <c r="C806" i="35"/>
  <c r="D806" i="35"/>
  <c r="E806" i="35"/>
  <c r="F806" i="35"/>
  <c r="G806" i="35"/>
  <c r="A807" i="35"/>
  <c r="B807" i="35"/>
  <c r="C807" i="35"/>
  <c r="D807" i="35"/>
  <c r="E807" i="35"/>
  <c r="F807" i="35"/>
  <c r="G807" i="35"/>
  <c r="A808" i="35"/>
  <c r="B808" i="35"/>
  <c r="C808" i="35"/>
  <c r="D808" i="35"/>
  <c r="E808" i="35"/>
  <c r="F808" i="35"/>
  <c r="G808" i="35"/>
  <c r="A809" i="35"/>
  <c r="B809" i="35"/>
  <c r="C809" i="35"/>
  <c r="D809" i="35"/>
  <c r="E809" i="35"/>
  <c r="F809" i="35"/>
  <c r="G809" i="35"/>
  <c r="A810" i="35"/>
  <c r="B810" i="35"/>
  <c r="C810" i="35"/>
  <c r="D810" i="35"/>
  <c r="E810" i="35"/>
  <c r="F810" i="35"/>
  <c r="G810" i="35"/>
  <c r="A811" i="35"/>
  <c r="B811" i="35"/>
  <c r="C811" i="35"/>
  <c r="D811" i="35"/>
  <c r="E811" i="35"/>
  <c r="F811" i="35"/>
  <c r="G811" i="35"/>
  <c r="A812" i="35"/>
  <c r="B812" i="35"/>
  <c r="C812" i="35"/>
  <c r="D812" i="35"/>
  <c r="E812" i="35"/>
  <c r="F812" i="35"/>
  <c r="G812" i="35"/>
  <c r="A813" i="35"/>
  <c r="B813" i="35"/>
  <c r="C813" i="35"/>
  <c r="D813" i="35"/>
  <c r="E813" i="35"/>
  <c r="F813" i="35"/>
  <c r="G813" i="35"/>
  <c r="A814" i="35"/>
  <c r="B814" i="35"/>
  <c r="C814" i="35"/>
  <c r="D814" i="35"/>
  <c r="E814" i="35"/>
  <c r="F814" i="35"/>
  <c r="G814" i="35"/>
  <c r="A815" i="35"/>
  <c r="B815" i="35"/>
  <c r="C815" i="35"/>
  <c r="D815" i="35"/>
  <c r="E815" i="35"/>
  <c r="F815" i="35"/>
  <c r="G815" i="35"/>
  <c r="A816" i="35"/>
  <c r="B816" i="35"/>
  <c r="C816" i="35"/>
  <c r="D816" i="35"/>
  <c r="E816" i="35"/>
  <c r="F816" i="35"/>
  <c r="G816" i="35"/>
  <c r="A817" i="35"/>
  <c r="B817" i="35"/>
  <c r="C817" i="35"/>
  <c r="D817" i="35"/>
  <c r="E817" i="35"/>
  <c r="F817" i="35"/>
  <c r="G817" i="35"/>
  <c r="A818" i="35"/>
  <c r="B818" i="35"/>
  <c r="C818" i="35"/>
  <c r="D818" i="35"/>
  <c r="E818" i="35"/>
  <c r="F818" i="35"/>
  <c r="G818" i="35"/>
  <c r="A819" i="35"/>
  <c r="B819" i="35"/>
  <c r="C819" i="35"/>
  <c r="D819" i="35"/>
  <c r="E819" i="35"/>
  <c r="F819" i="35"/>
  <c r="G819" i="35"/>
  <c r="A820" i="35"/>
  <c r="B820" i="35"/>
  <c r="C820" i="35"/>
  <c r="D820" i="35"/>
  <c r="E820" i="35"/>
  <c r="F820" i="35"/>
  <c r="G820" i="35"/>
  <c r="A821" i="35"/>
  <c r="B821" i="35"/>
  <c r="C821" i="35"/>
  <c r="D821" i="35"/>
  <c r="E821" i="35"/>
  <c r="F821" i="35"/>
  <c r="G821" i="35"/>
  <c r="A822" i="35"/>
  <c r="B822" i="35"/>
  <c r="C822" i="35"/>
  <c r="D822" i="35"/>
  <c r="E822" i="35"/>
  <c r="F822" i="35"/>
  <c r="G822" i="35"/>
  <c r="A823" i="35"/>
  <c r="B823" i="35"/>
  <c r="C823" i="35"/>
  <c r="D823" i="35"/>
  <c r="E823" i="35"/>
  <c r="F823" i="35"/>
  <c r="G823" i="35"/>
  <c r="A824" i="35"/>
  <c r="B824" i="35"/>
  <c r="C824" i="35"/>
  <c r="D824" i="35"/>
  <c r="E824" i="35"/>
  <c r="F824" i="35"/>
  <c r="G824" i="35"/>
  <c r="A825" i="35"/>
  <c r="B825" i="35"/>
  <c r="C825" i="35"/>
  <c r="D825" i="35"/>
  <c r="E825" i="35"/>
  <c r="F825" i="35"/>
  <c r="G825" i="35"/>
  <c r="A826" i="35"/>
  <c r="B826" i="35"/>
  <c r="C826" i="35"/>
  <c r="D826" i="35"/>
  <c r="E826" i="35"/>
  <c r="F826" i="35"/>
  <c r="G826" i="35"/>
  <c r="A827" i="35"/>
  <c r="B827" i="35"/>
  <c r="C827" i="35"/>
  <c r="D827" i="35"/>
  <c r="E827" i="35"/>
  <c r="F827" i="35"/>
  <c r="G827" i="35"/>
  <c r="A828" i="35"/>
  <c r="B828" i="35"/>
  <c r="C828" i="35"/>
  <c r="D828" i="35"/>
  <c r="E828" i="35"/>
  <c r="F828" i="35"/>
  <c r="G828" i="35"/>
  <c r="A829" i="35"/>
  <c r="B829" i="35"/>
  <c r="C829" i="35"/>
  <c r="D829" i="35"/>
  <c r="E829" i="35"/>
  <c r="F829" i="35"/>
  <c r="G829" i="35"/>
  <c r="A830" i="35"/>
  <c r="B830" i="35"/>
  <c r="C830" i="35"/>
  <c r="D830" i="35"/>
  <c r="E830" i="35"/>
  <c r="F830" i="35"/>
  <c r="G830" i="35"/>
  <c r="A831" i="35"/>
  <c r="B831" i="35"/>
  <c r="C831" i="35"/>
  <c r="D831" i="35"/>
  <c r="E831" i="35"/>
  <c r="F831" i="35"/>
  <c r="G831" i="35"/>
  <c r="A832" i="35"/>
  <c r="B832" i="35"/>
  <c r="C832" i="35"/>
  <c r="D832" i="35"/>
  <c r="E832" i="35"/>
  <c r="F832" i="35"/>
  <c r="G832" i="35"/>
  <c r="A833" i="35"/>
  <c r="B833" i="35"/>
  <c r="C833" i="35"/>
  <c r="D833" i="35"/>
  <c r="E833" i="35"/>
  <c r="F833" i="35"/>
  <c r="G833" i="35"/>
  <c r="A834" i="35"/>
  <c r="B834" i="35"/>
  <c r="C834" i="35"/>
  <c r="D834" i="35"/>
  <c r="E834" i="35"/>
  <c r="F834" i="35"/>
  <c r="G834" i="35"/>
  <c r="A835" i="35"/>
  <c r="B835" i="35"/>
  <c r="C835" i="35"/>
  <c r="D835" i="35"/>
  <c r="E835" i="35"/>
  <c r="F835" i="35"/>
  <c r="G835" i="35"/>
  <c r="A836" i="35"/>
  <c r="B836" i="35"/>
  <c r="C836" i="35"/>
  <c r="D836" i="35"/>
  <c r="E836" i="35"/>
  <c r="F836" i="35"/>
  <c r="G836" i="35"/>
  <c r="A837" i="35"/>
  <c r="B837" i="35"/>
  <c r="C837" i="35"/>
  <c r="D837" i="35"/>
  <c r="E837" i="35"/>
  <c r="F837" i="35"/>
  <c r="G837" i="35"/>
  <c r="A838" i="35"/>
  <c r="B838" i="35"/>
  <c r="C838" i="35"/>
  <c r="D838" i="35"/>
  <c r="E838" i="35"/>
  <c r="F838" i="35"/>
  <c r="G838" i="35"/>
  <c r="A839" i="35"/>
  <c r="B839" i="35"/>
  <c r="C839" i="35"/>
  <c r="D839" i="35"/>
  <c r="E839" i="35"/>
  <c r="F839" i="35"/>
  <c r="G839" i="35"/>
  <c r="A840" i="35"/>
  <c r="B840" i="35"/>
  <c r="C840" i="35"/>
  <c r="D840" i="35"/>
  <c r="E840" i="35"/>
  <c r="F840" i="35"/>
  <c r="G840" i="35"/>
  <c r="A841" i="35"/>
  <c r="B841" i="35"/>
  <c r="C841" i="35"/>
  <c r="D841" i="35"/>
  <c r="E841" i="35"/>
  <c r="F841" i="35"/>
  <c r="G841" i="35"/>
  <c r="A842" i="35"/>
  <c r="B842" i="35"/>
  <c r="C842" i="35"/>
  <c r="D842" i="35"/>
  <c r="E842" i="35"/>
  <c r="F842" i="35"/>
  <c r="G842" i="35"/>
  <c r="A843" i="35"/>
  <c r="B843" i="35"/>
  <c r="C843" i="35"/>
  <c r="D843" i="35"/>
  <c r="E843" i="35"/>
  <c r="F843" i="35"/>
  <c r="G843" i="35"/>
  <c r="A844" i="35"/>
  <c r="B844" i="35"/>
  <c r="C844" i="35"/>
  <c r="D844" i="35"/>
  <c r="E844" i="35"/>
  <c r="F844" i="35"/>
  <c r="G844" i="35"/>
  <c r="A845" i="35"/>
  <c r="B845" i="35"/>
  <c r="C845" i="35"/>
  <c r="D845" i="35"/>
  <c r="E845" i="35"/>
  <c r="F845" i="35"/>
  <c r="G845" i="35"/>
  <c r="A846" i="35"/>
  <c r="B846" i="35"/>
  <c r="C846" i="35"/>
  <c r="D846" i="35"/>
  <c r="E846" i="35"/>
  <c r="F846" i="35"/>
  <c r="G846" i="35"/>
  <c r="A847" i="35"/>
  <c r="B847" i="35"/>
  <c r="C847" i="35"/>
  <c r="D847" i="35"/>
  <c r="E847" i="35"/>
  <c r="F847" i="35"/>
  <c r="G847" i="35"/>
  <c r="A848" i="35"/>
  <c r="B848" i="35"/>
  <c r="C848" i="35"/>
  <c r="D848" i="35"/>
  <c r="E848" i="35"/>
  <c r="F848" i="35"/>
  <c r="G848" i="35"/>
  <c r="A849" i="35"/>
  <c r="B849" i="35"/>
  <c r="C849" i="35"/>
  <c r="D849" i="35"/>
  <c r="E849" i="35"/>
  <c r="F849" i="35"/>
  <c r="G849" i="35"/>
  <c r="A850" i="35"/>
  <c r="B850" i="35"/>
  <c r="C850" i="35"/>
  <c r="D850" i="35"/>
  <c r="E850" i="35"/>
  <c r="F850" i="35"/>
  <c r="G850" i="35"/>
  <c r="A851" i="35"/>
  <c r="B851" i="35"/>
  <c r="C851" i="35"/>
  <c r="D851" i="35"/>
  <c r="E851" i="35"/>
  <c r="F851" i="35"/>
  <c r="G851" i="35"/>
  <c r="A852" i="35"/>
  <c r="B852" i="35"/>
  <c r="C852" i="35"/>
  <c r="D852" i="35"/>
  <c r="E852" i="35"/>
  <c r="F852" i="35"/>
  <c r="G852" i="35"/>
  <c r="A853" i="35"/>
  <c r="B853" i="35"/>
  <c r="C853" i="35"/>
  <c r="D853" i="35"/>
  <c r="E853" i="35"/>
  <c r="F853" i="35"/>
  <c r="G853" i="35"/>
  <c r="A854" i="35"/>
  <c r="B854" i="35"/>
  <c r="C854" i="35"/>
  <c r="D854" i="35"/>
  <c r="E854" i="35"/>
  <c r="F854" i="35"/>
  <c r="G854" i="35"/>
  <c r="A855" i="35"/>
  <c r="B855" i="35"/>
  <c r="C855" i="35"/>
  <c r="D855" i="35"/>
  <c r="E855" i="35"/>
  <c r="F855" i="35"/>
  <c r="G855" i="35"/>
  <c r="A856" i="35"/>
  <c r="B856" i="35"/>
  <c r="C856" i="35"/>
  <c r="D856" i="35"/>
  <c r="E856" i="35"/>
  <c r="F856" i="35"/>
  <c r="G856" i="35"/>
  <c r="A857" i="35"/>
  <c r="B857" i="35"/>
  <c r="C857" i="35"/>
  <c r="D857" i="35"/>
  <c r="E857" i="35"/>
  <c r="F857" i="35"/>
  <c r="G857" i="35"/>
  <c r="A858" i="35"/>
  <c r="B858" i="35"/>
  <c r="C858" i="35"/>
  <c r="D858" i="35"/>
  <c r="E858" i="35"/>
  <c r="F858" i="35"/>
  <c r="G858" i="35"/>
  <c r="A859" i="35"/>
  <c r="B859" i="35"/>
  <c r="C859" i="35"/>
  <c r="D859" i="35"/>
  <c r="E859" i="35"/>
  <c r="F859" i="35"/>
  <c r="G859" i="35"/>
  <c r="A860" i="35"/>
  <c r="B860" i="35"/>
  <c r="C860" i="35"/>
  <c r="D860" i="35"/>
  <c r="E860" i="35"/>
  <c r="F860" i="35"/>
  <c r="G860" i="35"/>
  <c r="A861" i="35"/>
  <c r="B861" i="35"/>
  <c r="C861" i="35"/>
  <c r="D861" i="35"/>
  <c r="E861" i="35"/>
  <c r="F861" i="35"/>
  <c r="G861" i="35"/>
  <c r="A862" i="35"/>
  <c r="B862" i="35"/>
  <c r="C862" i="35"/>
  <c r="D862" i="35"/>
  <c r="E862" i="35"/>
  <c r="F862" i="35"/>
  <c r="G862" i="35"/>
  <c r="A863" i="35"/>
  <c r="B863" i="35"/>
  <c r="C863" i="35"/>
  <c r="D863" i="35"/>
  <c r="E863" i="35"/>
  <c r="F863" i="35"/>
  <c r="G863" i="35"/>
  <c r="A864" i="35"/>
  <c r="B864" i="35"/>
  <c r="C864" i="35"/>
  <c r="D864" i="35"/>
  <c r="E864" i="35"/>
  <c r="F864" i="35"/>
  <c r="G864" i="35"/>
  <c r="A865" i="35"/>
  <c r="B865" i="35"/>
  <c r="C865" i="35"/>
  <c r="D865" i="35"/>
  <c r="E865" i="35"/>
  <c r="F865" i="35"/>
  <c r="G865" i="35"/>
  <c r="A866" i="35"/>
  <c r="B866" i="35"/>
  <c r="C866" i="35"/>
  <c r="D866" i="35"/>
  <c r="E866" i="35"/>
  <c r="F866" i="35"/>
  <c r="G866" i="35"/>
  <c r="A867" i="35"/>
  <c r="B867" i="35"/>
  <c r="C867" i="35"/>
  <c r="D867" i="35"/>
  <c r="E867" i="35"/>
  <c r="F867" i="35"/>
  <c r="G867" i="35"/>
  <c r="A868" i="35"/>
  <c r="B868" i="35"/>
  <c r="C868" i="35"/>
  <c r="D868" i="35"/>
  <c r="E868" i="35"/>
  <c r="F868" i="35"/>
  <c r="G868" i="35"/>
  <c r="A869" i="35"/>
  <c r="B869" i="35"/>
  <c r="C869" i="35"/>
  <c r="D869" i="35"/>
  <c r="E869" i="35"/>
  <c r="F869" i="35"/>
  <c r="G869" i="35"/>
  <c r="A870" i="35"/>
  <c r="B870" i="35"/>
  <c r="C870" i="35"/>
  <c r="D870" i="35"/>
  <c r="E870" i="35"/>
  <c r="F870" i="35"/>
  <c r="G870" i="35"/>
  <c r="A871" i="35"/>
  <c r="B871" i="35"/>
  <c r="C871" i="35"/>
  <c r="D871" i="35"/>
  <c r="E871" i="35"/>
  <c r="F871" i="35"/>
  <c r="G871" i="35"/>
  <c r="A872" i="35"/>
  <c r="B872" i="35"/>
  <c r="C872" i="35"/>
  <c r="D872" i="35"/>
  <c r="E872" i="35"/>
  <c r="F872" i="35"/>
  <c r="G872" i="35"/>
  <c r="A873" i="35"/>
  <c r="B873" i="35"/>
  <c r="C873" i="35"/>
  <c r="D873" i="35"/>
  <c r="E873" i="35"/>
  <c r="F873" i="35"/>
  <c r="G873" i="35"/>
  <c r="A874" i="35"/>
  <c r="B874" i="35"/>
  <c r="C874" i="35"/>
  <c r="D874" i="35"/>
  <c r="E874" i="35"/>
  <c r="F874" i="35"/>
  <c r="G874" i="35"/>
  <c r="A875" i="35"/>
  <c r="B875" i="35"/>
  <c r="C875" i="35"/>
  <c r="D875" i="35"/>
  <c r="E875" i="35"/>
  <c r="F875" i="35"/>
  <c r="G875" i="35"/>
  <c r="A876" i="35"/>
  <c r="B876" i="35"/>
  <c r="C876" i="35"/>
  <c r="D876" i="35"/>
  <c r="E876" i="35"/>
  <c r="F876" i="35"/>
  <c r="G876" i="35"/>
  <c r="A877" i="35"/>
  <c r="B877" i="35"/>
  <c r="C877" i="35"/>
  <c r="D877" i="35"/>
  <c r="E877" i="35"/>
  <c r="F877" i="35"/>
  <c r="G877" i="35"/>
  <c r="A878" i="35"/>
  <c r="B878" i="35"/>
  <c r="C878" i="35"/>
  <c r="D878" i="35"/>
  <c r="E878" i="35"/>
  <c r="F878" i="35"/>
  <c r="G878" i="35"/>
  <c r="A879" i="35"/>
  <c r="B879" i="35"/>
  <c r="C879" i="35"/>
  <c r="D879" i="35"/>
  <c r="E879" i="35"/>
  <c r="F879" i="35"/>
  <c r="G879" i="35"/>
  <c r="A880" i="35"/>
  <c r="B880" i="35"/>
  <c r="C880" i="35"/>
  <c r="D880" i="35"/>
  <c r="E880" i="35"/>
  <c r="F880" i="35"/>
  <c r="G880" i="35"/>
  <c r="A881" i="35"/>
  <c r="B881" i="35"/>
  <c r="C881" i="35"/>
  <c r="D881" i="35"/>
  <c r="E881" i="35"/>
  <c r="F881" i="35"/>
  <c r="G881" i="35"/>
  <c r="A882" i="35"/>
  <c r="B882" i="35"/>
  <c r="C882" i="35"/>
  <c r="D882" i="35"/>
  <c r="E882" i="35"/>
  <c r="F882" i="35"/>
  <c r="G882" i="35"/>
  <c r="A883" i="35"/>
  <c r="B883" i="35"/>
  <c r="C883" i="35"/>
  <c r="D883" i="35"/>
  <c r="E883" i="35"/>
  <c r="F883" i="35"/>
  <c r="G883" i="35"/>
  <c r="A884" i="35"/>
  <c r="B884" i="35"/>
  <c r="C884" i="35"/>
  <c r="D884" i="35"/>
  <c r="E884" i="35"/>
  <c r="F884" i="35"/>
  <c r="G884" i="35"/>
  <c r="A885" i="35"/>
  <c r="B885" i="35"/>
  <c r="C885" i="35"/>
  <c r="D885" i="35"/>
  <c r="E885" i="35"/>
  <c r="F885" i="35"/>
  <c r="G885" i="35"/>
  <c r="A886" i="35"/>
  <c r="B886" i="35"/>
  <c r="C886" i="35"/>
  <c r="D886" i="35"/>
  <c r="E886" i="35"/>
  <c r="F886" i="35"/>
  <c r="G886" i="35"/>
  <c r="A887" i="35"/>
  <c r="B887" i="35"/>
  <c r="C887" i="35"/>
  <c r="D887" i="35"/>
  <c r="E887" i="35"/>
  <c r="F887" i="35"/>
  <c r="G887" i="35"/>
  <c r="A888" i="35"/>
  <c r="B888" i="35"/>
  <c r="C888" i="35"/>
  <c r="D888" i="35"/>
  <c r="E888" i="35"/>
  <c r="F888" i="35"/>
  <c r="G888" i="35"/>
  <c r="A889" i="35"/>
  <c r="B889" i="35"/>
  <c r="C889" i="35"/>
  <c r="D889" i="35"/>
  <c r="E889" i="35"/>
  <c r="F889" i="35"/>
  <c r="G889" i="35"/>
  <c r="A890" i="35"/>
  <c r="B890" i="35"/>
  <c r="C890" i="35"/>
  <c r="D890" i="35"/>
  <c r="E890" i="35"/>
  <c r="F890" i="35"/>
  <c r="G890" i="35"/>
  <c r="A891" i="35"/>
  <c r="B891" i="35"/>
  <c r="C891" i="35"/>
  <c r="D891" i="35"/>
  <c r="E891" i="35"/>
  <c r="F891" i="35"/>
  <c r="G891" i="35"/>
  <c r="A892" i="35"/>
  <c r="B892" i="35"/>
  <c r="C892" i="35"/>
  <c r="D892" i="35"/>
  <c r="E892" i="35"/>
  <c r="F892" i="35"/>
  <c r="G892" i="35"/>
  <c r="A893" i="35"/>
  <c r="B893" i="35"/>
  <c r="C893" i="35"/>
  <c r="D893" i="35"/>
  <c r="E893" i="35"/>
  <c r="F893" i="35"/>
  <c r="G893" i="35"/>
  <c r="A894" i="35"/>
  <c r="B894" i="35"/>
  <c r="C894" i="35"/>
  <c r="D894" i="35"/>
  <c r="E894" i="35"/>
  <c r="F894" i="35"/>
  <c r="G894" i="35"/>
  <c r="A895" i="35"/>
  <c r="B895" i="35"/>
  <c r="C895" i="35"/>
  <c r="D895" i="35"/>
  <c r="E895" i="35"/>
  <c r="F895" i="35"/>
  <c r="G895" i="35"/>
  <c r="A896" i="35"/>
  <c r="B896" i="35"/>
  <c r="C896" i="35"/>
  <c r="D896" i="35"/>
  <c r="E896" i="35"/>
  <c r="F896" i="35"/>
  <c r="G896" i="35"/>
  <c r="A897" i="35"/>
  <c r="B897" i="35"/>
  <c r="C897" i="35"/>
  <c r="D897" i="35"/>
  <c r="E897" i="35"/>
  <c r="F897" i="35"/>
  <c r="G897" i="35"/>
  <c r="A898" i="35"/>
  <c r="B898" i="35"/>
  <c r="C898" i="35"/>
  <c r="D898" i="35"/>
  <c r="E898" i="35"/>
  <c r="F898" i="35"/>
  <c r="G898" i="35"/>
  <c r="A899" i="35"/>
  <c r="B899" i="35"/>
  <c r="C899" i="35"/>
  <c r="D899" i="35"/>
  <c r="E899" i="35"/>
  <c r="F899" i="35"/>
  <c r="G899" i="35"/>
  <c r="A900" i="35"/>
  <c r="B900" i="35"/>
  <c r="C900" i="35"/>
  <c r="D900" i="35"/>
  <c r="E900" i="35"/>
  <c r="F900" i="35"/>
  <c r="G900" i="35"/>
  <c r="A901" i="35"/>
  <c r="B901" i="35"/>
  <c r="C901" i="35"/>
  <c r="D901" i="35"/>
  <c r="E901" i="35"/>
  <c r="F901" i="35"/>
  <c r="G901" i="35"/>
  <c r="A902" i="35"/>
  <c r="B902" i="35"/>
  <c r="C902" i="35"/>
  <c r="D902" i="35"/>
  <c r="E902" i="35"/>
  <c r="F902" i="35"/>
  <c r="G902" i="35"/>
  <c r="A903" i="35"/>
  <c r="B903" i="35"/>
  <c r="C903" i="35"/>
  <c r="D903" i="35"/>
  <c r="E903" i="35"/>
  <c r="F903" i="35"/>
  <c r="G903" i="35"/>
  <c r="A904" i="35"/>
  <c r="B904" i="35"/>
  <c r="C904" i="35"/>
  <c r="D904" i="35"/>
  <c r="E904" i="35"/>
  <c r="F904" i="35"/>
  <c r="G904" i="35"/>
  <c r="A905" i="35"/>
  <c r="B905" i="35"/>
  <c r="C905" i="35"/>
  <c r="D905" i="35"/>
  <c r="E905" i="35"/>
  <c r="F905" i="35"/>
  <c r="G905" i="35"/>
  <c r="A906" i="35"/>
  <c r="B906" i="35"/>
  <c r="C906" i="35"/>
  <c r="D906" i="35"/>
  <c r="E906" i="35"/>
  <c r="F906" i="35"/>
  <c r="G906" i="35"/>
  <c r="A907" i="35"/>
  <c r="B907" i="35"/>
  <c r="C907" i="35"/>
  <c r="D907" i="35"/>
  <c r="E907" i="35"/>
  <c r="F907" i="35"/>
  <c r="G907" i="35"/>
  <c r="A908" i="35"/>
  <c r="B908" i="35"/>
  <c r="C908" i="35"/>
  <c r="D908" i="35"/>
  <c r="E908" i="35"/>
  <c r="F908" i="35"/>
  <c r="G908" i="35"/>
  <c r="A909" i="35"/>
  <c r="B909" i="35"/>
  <c r="C909" i="35"/>
  <c r="D909" i="35"/>
  <c r="E909" i="35"/>
  <c r="F909" i="35"/>
  <c r="G909" i="35"/>
  <c r="A910" i="35"/>
  <c r="B910" i="35"/>
  <c r="C910" i="35"/>
  <c r="D910" i="35"/>
  <c r="E910" i="35"/>
  <c r="F910" i="35"/>
  <c r="G910" i="35"/>
  <c r="A911" i="35"/>
  <c r="B911" i="35"/>
  <c r="C911" i="35"/>
  <c r="D911" i="35"/>
  <c r="E911" i="35"/>
  <c r="F911" i="35"/>
  <c r="G911" i="35"/>
  <c r="A912" i="35"/>
  <c r="B912" i="35"/>
  <c r="C912" i="35"/>
  <c r="D912" i="35"/>
  <c r="E912" i="35"/>
  <c r="F912" i="35"/>
  <c r="G912" i="35"/>
  <c r="A913" i="35"/>
  <c r="B913" i="35"/>
  <c r="C913" i="35"/>
  <c r="D913" i="35"/>
  <c r="E913" i="35"/>
  <c r="F913" i="35"/>
  <c r="G913" i="35"/>
  <c r="A914" i="35"/>
  <c r="B914" i="35"/>
  <c r="C914" i="35"/>
  <c r="D914" i="35"/>
  <c r="E914" i="35"/>
  <c r="F914" i="35"/>
  <c r="G914" i="35"/>
  <c r="A915" i="35"/>
  <c r="B915" i="35"/>
  <c r="C915" i="35"/>
  <c r="D915" i="35"/>
  <c r="E915" i="35"/>
  <c r="F915" i="35"/>
  <c r="G915" i="35"/>
  <c r="A916" i="35"/>
  <c r="B916" i="35"/>
  <c r="C916" i="35"/>
  <c r="D916" i="35"/>
  <c r="E916" i="35"/>
  <c r="F916" i="35"/>
  <c r="G916" i="35"/>
  <c r="A917" i="35"/>
  <c r="B917" i="35"/>
  <c r="C917" i="35"/>
  <c r="D917" i="35"/>
  <c r="E917" i="35"/>
  <c r="F917" i="35"/>
  <c r="G917" i="35"/>
  <c r="A918" i="35"/>
  <c r="B918" i="35"/>
  <c r="C918" i="35"/>
  <c r="D918" i="35"/>
  <c r="E918" i="35"/>
  <c r="F918" i="35"/>
  <c r="G918" i="35"/>
  <c r="A919" i="35"/>
  <c r="B919" i="35"/>
  <c r="C919" i="35"/>
  <c r="D919" i="35"/>
  <c r="E919" i="35"/>
  <c r="F919" i="35"/>
  <c r="G919" i="35"/>
  <c r="A920" i="35"/>
  <c r="B920" i="35"/>
  <c r="C920" i="35"/>
  <c r="D920" i="35"/>
  <c r="E920" i="35"/>
  <c r="F920" i="35"/>
  <c r="G920" i="35"/>
  <c r="A921" i="35"/>
  <c r="B921" i="35"/>
  <c r="C921" i="35"/>
  <c r="D921" i="35"/>
  <c r="E921" i="35"/>
  <c r="F921" i="35"/>
  <c r="G921" i="35"/>
  <c r="A922" i="35"/>
  <c r="B922" i="35"/>
  <c r="C922" i="35"/>
  <c r="D922" i="35"/>
  <c r="E922" i="35"/>
  <c r="F922" i="35"/>
  <c r="G922" i="35"/>
  <c r="A923" i="35"/>
  <c r="B923" i="35"/>
  <c r="C923" i="35"/>
  <c r="D923" i="35"/>
  <c r="E923" i="35"/>
  <c r="F923" i="35"/>
  <c r="G923" i="35"/>
  <c r="A924" i="35"/>
  <c r="B924" i="35"/>
  <c r="C924" i="35"/>
  <c r="D924" i="35"/>
  <c r="E924" i="35"/>
  <c r="F924" i="35"/>
  <c r="G924" i="35"/>
  <c r="A925" i="35"/>
  <c r="B925" i="35"/>
  <c r="C925" i="35"/>
  <c r="D925" i="35"/>
  <c r="E925" i="35"/>
  <c r="F925" i="35"/>
  <c r="G925" i="35"/>
  <c r="A926" i="35"/>
  <c r="B926" i="35"/>
  <c r="C926" i="35"/>
  <c r="D926" i="35"/>
  <c r="E926" i="35"/>
  <c r="F926" i="35"/>
  <c r="G926" i="35"/>
  <c r="A927" i="35"/>
  <c r="B927" i="35"/>
  <c r="C927" i="35"/>
  <c r="D927" i="35"/>
  <c r="E927" i="35"/>
  <c r="F927" i="35"/>
  <c r="G927" i="35"/>
  <c r="A928" i="35"/>
  <c r="B928" i="35"/>
  <c r="C928" i="35"/>
  <c r="D928" i="35"/>
  <c r="E928" i="35"/>
  <c r="F928" i="35"/>
  <c r="G928" i="35"/>
  <c r="A929" i="35"/>
  <c r="B929" i="35"/>
  <c r="C929" i="35"/>
  <c r="D929" i="35"/>
  <c r="E929" i="35"/>
  <c r="F929" i="35"/>
  <c r="G929" i="35"/>
  <c r="A930" i="35"/>
  <c r="B930" i="35"/>
  <c r="C930" i="35"/>
  <c r="D930" i="35"/>
  <c r="E930" i="35"/>
  <c r="F930" i="35"/>
  <c r="G930" i="35"/>
  <c r="A931" i="35"/>
  <c r="B931" i="35"/>
  <c r="C931" i="35"/>
  <c r="D931" i="35"/>
  <c r="E931" i="35"/>
  <c r="F931" i="35"/>
  <c r="G931" i="35"/>
  <c r="A932" i="35"/>
  <c r="B932" i="35"/>
  <c r="C932" i="35"/>
  <c r="D932" i="35"/>
  <c r="E932" i="35"/>
  <c r="F932" i="35"/>
  <c r="G932" i="35"/>
  <c r="A933" i="35"/>
  <c r="B933" i="35"/>
  <c r="C933" i="35"/>
  <c r="D933" i="35"/>
  <c r="E933" i="35"/>
  <c r="F933" i="35"/>
  <c r="G933" i="35"/>
  <c r="A934" i="35"/>
  <c r="B934" i="35"/>
  <c r="C934" i="35"/>
  <c r="D934" i="35"/>
  <c r="E934" i="35"/>
  <c r="F934" i="35"/>
  <c r="G934" i="35"/>
  <c r="A935" i="35"/>
  <c r="B935" i="35"/>
  <c r="C935" i="35"/>
  <c r="D935" i="35"/>
  <c r="E935" i="35"/>
  <c r="F935" i="35"/>
  <c r="G935" i="35"/>
  <c r="A936" i="35"/>
  <c r="B936" i="35"/>
  <c r="C936" i="35"/>
  <c r="D936" i="35"/>
  <c r="E936" i="35"/>
  <c r="F936" i="35"/>
  <c r="G936" i="35"/>
  <c r="A937" i="35"/>
  <c r="B937" i="35"/>
  <c r="C937" i="35"/>
  <c r="D937" i="35"/>
  <c r="E937" i="35"/>
  <c r="F937" i="35"/>
  <c r="G937" i="35"/>
  <c r="A938" i="35"/>
  <c r="B938" i="35"/>
  <c r="C938" i="35"/>
  <c r="D938" i="35"/>
  <c r="E938" i="35"/>
  <c r="F938" i="35"/>
  <c r="G938" i="35"/>
  <c r="A939" i="35"/>
  <c r="B939" i="35"/>
  <c r="C939" i="35"/>
  <c r="D939" i="35"/>
  <c r="E939" i="35"/>
  <c r="F939" i="35"/>
  <c r="G939" i="35"/>
  <c r="A940" i="35"/>
  <c r="B940" i="35"/>
  <c r="C940" i="35"/>
  <c r="D940" i="35"/>
  <c r="E940" i="35"/>
  <c r="F940" i="35"/>
  <c r="G940" i="35"/>
  <c r="A941" i="35"/>
  <c r="B941" i="35"/>
  <c r="C941" i="35"/>
  <c r="D941" i="35"/>
  <c r="E941" i="35"/>
  <c r="F941" i="35"/>
  <c r="G941" i="35"/>
  <c r="A942" i="35"/>
  <c r="B942" i="35"/>
  <c r="C942" i="35"/>
  <c r="D942" i="35"/>
  <c r="E942" i="35"/>
  <c r="F942" i="35"/>
  <c r="G942" i="35"/>
  <c r="A943" i="35"/>
  <c r="B943" i="35"/>
  <c r="C943" i="35"/>
  <c r="D943" i="35"/>
  <c r="E943" i="35"/>
  <c r="F943" i="35"/>
  <c r="G943" i="35"/>
  <c r="A944" i="35"/>
  <c r="B944" i="35"/>
  <c r="C944" i="35"/>
  <c r="D944" i="35"/>
  <c r="E944" i="35"/>
  <c r="F944" i="35"/>
  <c r="G944" i="35"/>
  <c r="A945" i="35"/>
  <c r="B945" i="35"/>
  <c r="C945" i="35"/>
  <c r="D945" i="35"/>
  <c r="E945" i="35"/>
  <c r="F945" i="35"/>
  <c r="G945" i="35"/>
  <c r="A946" i="35"/>
  <c r="B946" i="35"/>
  <c r="C946" i="35"/>
  <c r="D946" i="35"/>
  <c r="E946" i="35"/>
  <c r="F946" i="35"/>
  <c r="G946" i="35"/>
  <c r="A947" i="35"/>
  <c r="B947" i="35"/>
  <c r="C947" i="35"/>
  <c r="D947" i="35"/>
  <c r="E947" i="35"/>
  <c r="F947" i="35"/>
  <c r="G947" i="35"/>
  <c r="A948" i="35"/>
  <c r="B948" i="35"/>
  <c r="C948" i="35"/>
  <c r="D948" i="35"/>
  <c r="E948" i="35"/>
  <c r="F948" i="35"/>
  <c r="G948" i="35"/>
  <c r="A949" i="35"/>
  <c r="B949" i="35"/>
  <c r="C949" i="35"/>
  <c r="D949" i="35"/>
  <c r="E949" i="35"/>
  <c r="F949" i="35"/>
  <c r="G949" i="35"/>
  <c r="A950" i="35"/>
  <c r="B950" i="35"/>
  <c r="C950" i="35"/>
  <c r="D950" i="35"/>
  <c r="E950" i="35"/>
  <c r="F950" i="35"/>
  <c r="G950" i="35"/>
  <c r="A951" i="35"/>
  <c r="B951" i="35"/>
  <c r="C951" i="35"/>
  <c r="D951" i="35"/>
  <c r="E951" i="35"/>
  <c r="F951" i="35"/>
  <c r="G951" i="35"/>
  <c r="A952" i="35"/>
  <c r="B952" i="35"/>
  <c r="C952" i="35"/>
  <c r="D952" i="35"/>
  <c r="E952" i="35"/>
  <c r="F952" i="35"/>
  <c r="G952" i="35"/>
  <c r="A953" i="35"/>
  <c r="B953" i="35"/>
  <c r="C953" i="35"/>
  <c r="D953" i="35"/>
  <c r="E953" i="35"/>
  <c r="F953" i="35"/>
  <c r="G953" i="35"/>
  <c r="A954" i="35"/>
  <c r="B954" i="35"/>
  <c r="C954" i="35"/>
  <c r="D954" i="35"/>
  <c r="E954" i="35"/>
  <c r="F954" i="35"/>
  <c r="G954" i="35"/>
  <c r="A955" i="35"/>
  <c r="B955" i="35"/>
  <c r="C955" i="35"/>
  <c r="D955" i="35"/>
  <c r="E955" i="35"/>
  <c r="F955" i="35"/>
  <c r="G955" i="35"/>
  <c r="A956" i="35"/>
  <c r="B956" i="35"/>
  <c r="C956" i="35"/>
  <c r="D956" i="35"/>
  <c r="E956" i="35"/>
  <c r="F956" i="35"/>
  <c r="G956" i="35"/>
  <c r="A957" i="35"/>
  <c r="B957" i="35"/>
  <c r="C957" i="35"/>
  <c r="D957" i="35"/>
  <c r="E957" i="35"/>
  <c r="F957" i="35"/>
  <c r="G957" i="35"/>
  <c r="A958" i="35"/>
  <c r="B958" i="35"/>
  <c r="C958" i="35"/>
  <c r="D958" i="35"/>
  <c r="E958" i="35"/>
  <c r="F958" i="35"/>
  <c r="G958" i="35"/>
  <c r="A959" i="35"/>
  <c r="B959" i="35"/>
  <c r="C959" i="35"/>
  <c r="D959" i="35"/>
  <c r="E959" i="35"/>
  <c r="F959" i="35"/>
  <c r="G959" i="35"/>
  <c r="A960" i="35"/>
  <c r="B960" i="35"/>
  <c r="C960" i="35"/>
  <c r="D960" i="35"/>
  <c r="E960" i="35"/>
  <c r="F960" i="35"/>
  <c r="G960" i="35"/>
  <c r="A961" i="35"/>
  <c r="B961" i="35"/>
  <c r="C961" i="35"/>
  <c r="D961" i="35"/>
  <c r="E961" i="35"/>
  <c r="F961" i="35"/>
  <c r="G961" i="35"/>
  <c r="A962" i="35"/>
  <c r="B962" i="35"/>
  <c r="C962" i="35"/>
  <c r="D962" i="35"/>
  <c r="E962" i="35"/>
  <c r="F962" i="35"/>
  <c r="G962" i="35"/>
  <c r="A963" i="35"/>
  <c r="B963" i="35"/>
  <c r="C963" i="35"/>
  <c r="D963" i="35"/>
  <c r="E963" i="35"/>
  <c r="F963" i="35"/>
  <c r="G963" i="35"/>
  <c r="A964" i="35"/>
  <c r="B964" i="35"/>
  <c r="C964" i="35"/>
  <c r="D964" i="35"/>
  <c r="E964" i="35"/>
  <c r="F964" i="35"/>
  <c r="G964" i="35"/>
  <c r="A965" i="35"/>
  <c r="B965" i="35"/>
  <c r="C965" i="35"/>
  <c r="D965" i="35"/>
  <c r="E965" i="35"/>
  <c r="F965" i="35"/>
  <c r="G965" i="35"/>
  <c r="A966" i="35"/>
  <c r="B966" i="35"/>
  <c r="C966" i="35"/>
  <c r="D966" i="35"/>
  <c r="E966" i="35"/>
  <c r="F966" i="35"/>
  <c r="G966" i="35"/>
  <c r="A967" i="35"/>
  <c r="B967" i="35"/>
  <c r="C967" i="35"/>
  <c r="D967" i="35"/>
  <c r="E967" i="35"/>
  <c r="F967" i="35"/>
  <c r="G967" i="35"/>
  <c r="A968" i="35"/>
  <c r="B968" i="35"/>
  <c r="C968" i="35"/>
  <c r="D968" i="35"/>
  <c r="E968" i="35"/>
  <c r="F968" i="35"/>
  <c r="G968" i="35"/>
  <c r="A969" i="35"/>
  <c r="B969" i="35"/>
  <c r="C969" i="35"/>
  <c r="D969" i="35"/>
  <c r="E969" i="35"/>
  <c r="F969" i="35"/>
  <c r="G969" i="35"/>
  <c r="A970" i="35"/>
  <c r="B970" i="35"/>
  <c r="C970" i="35"/>
  <c r="D970" i="35"/>
  <c r="E970" i="35"/>
  <c r="F970" i="35"/>
  <c r="G970" i="35"/>
  <c r="A971" i="35"/>
  <c r="B971" i="35"/>
  <c r="C971" i="35"/>
  <c r="D971" i="35"/>
  <c r="E971" i="35"/>
  <c r="F971" i="35"/>
  <c r="G971" i="35"/>
  <c r="A972" i="35"/>
  <c r="B972" i="35"/>
  <c r="C972" i="35"/>
  <c r="D972" i="35"/>
  <c r="E972" i="35"/>
  <c r="F972" i="35"/>
  <c r="G972" i="35"/>
  <c r="A973" i="35"/>
  <c r="B973" i="35"/>
  <c r="C973" i="35"/>
  <c r="D973" i="35"/>
  <c r="E973" i="35"/>
  <c r="F973" i="35"/>
  <c r="G973" i="35"/>
  <c r="A974" i="35"/>
  <c r="B974" i="35"/>
  <c r="C974" i="35"/>
  <c r="D974" i="35"/>
  <c r="E974" i="35"/>
  <c r="F974" i="35"/>
  <c r="G974" i="35"/>
  <c r="A975" i="35"/>
  <c r="B975" i="35"/>
  <c r="C975" i="35"/>
  <c r="D975" i="35"/>
  <c r="E975" i="35"/>
  <c r="F975" i="35"/>
  <c r="G975" i="35"/>
  <c r="A976" i="35"/>
  <c r="B976" i="35"/>
  <c r="C976" i="35"/>
  <c r="D976" i="35"/>
  <c r="E976" i="35"/>
  <c r="F976" i="35"/>
  <c r="G976" i="35"/>
  <c r="A977" i="35"/>
  <c r="B977" i="35"/>
  <c r="C977" i="35"/>
  <c r="D977" i="35"/>
  <c r="E977" i="35"/>
  <c r="F977" i="35"/>
  <c r="G977" i="35"/>
  <c r="A978" i="35"/>
  <c r="B978" i="35"/>
  <c r="C978" i="35"/>
  <c r="D978" i="35"/>
  <c r="E978" i="35"/>
  <c r="F978" i="35"/>
  <c r="G978" i="35"/>
  <c r="A979" i="35"/>
  <c r="B979" i="35"/>
  <c r="C979" i="35"/>
  <c r="D979" i="35"/>
  <c r="E979" i="35"/>
  <c r="F979" i="35"/>
  <c r="G979" i="35"/>
  <c r="A980" i="35"/>
  <c r="B980" i="35"/>
  <c r="C980" i="35"/>
  <c r="D980" i="35"/>
  <c r="E980" i="35"/>
  <c r="F980" i="35"/>
  <c r="G980" i="35"/>
  <c r="A981" i="35"/>
  <c r="B981" i="35"/>
  <c r="C981" i="35"/>
  <c r="D981" i="35"/>
  <c r="E981" i="35"/>
  <c r="F981" i="35"/>
  <c r="G981" i="35"/>
  <c r="A982" i="35"/>
  <c r="B982" i="35"/>
  <c r="C982" i="35"/>
  <c r="D982" i="35"/>
  <c r="E982" i="35"/>
  <c r="F982" i="35"/>
  <c r="G982" i="35"/>
  <c r="A983" i="35"/>
  <c r="B983" i="35"/>
  <c r="C983" i="35"/>
  <c r="D983" i="35"/>
  <c r="E983" i="35"/>
  <c r="F983" i="35"/>
  <c r="G983" i="35"/>
  <c r="A984" i="35"/>
  <c r="B984" i="35"/>
  <c r="C984" i="35"/>
  <c r="D984" i="35"/>
  <c r="E984" i="35"/>
  <c r="F984" i="35"/>
  <c r="G984" i="35"/>
  <c r="A985" i="35"/>
  <c r="B985" i="35"/>
  <c r="C985" i="35"/>
  <c r="D985" i="35"/>
  <c r="E985" i="35"/>
  <c r="F985" i="35"/>
  <c r="G985" i="35"/>
  <c r="A986" i="35"/>
  <c r="B986" i="35"/>
  <c r="C986" i="35"/>
  <c r="D986" i="35"/>
  <c r="E986" i="35"/>
  <c r="F986" i="35"/>
  <c r="G986" i="35"/>
  <c r="A987" i="35"/>
  <c r="B987" i="35"/>
  <c r="C987" i="35"/>
  <c r="D987" i="35"/>
  <c r="E987" i="35"/>
  <c r="F987" i="35"/>
  <c r="G987" i="35"/>
  <c r="A988" i="35"/>
  <c r="B988" i="35"/>
  <c r="C988" i="35"/>
  <c r="D988" i="35"/>
  <c r="E988" i="35"/>
  <c r="F988" i="35"/>
  <c r="G988" i="35"/>
  <c r="A989" i="35"/>
  <c r="B989" i="35"/>
  <c r="C989" i="35"/>
  <c r="D989" i="35"/>
  <c r="E989" i="35"/>
  <c r="F989" i="35"/>
  <c r="G989" i="35"/>
  <c r="A990" i="35"/>
  <c r="B990" i="35"/>
  <c r="C990" i="35"/>
  <c r="D990" i="35"/>
  <c r="E990" i="35"/>
  <c r="F990" i="35"/>
  <c r="G990" i="35"/>
  <c r="A991" i="35"/>
  <c r="B991" i="35"/>
  <c r="C991" i="35"/>
  <c r="D991" i="35"/>
  <c r="E991" i="35"/>
  <c r="F991" i="35"/>
  <c r="G991" i="35"/>
  <c r="A992" i="35"/>
  <c r="B992" i="35"/>
  <c r="C992" i="35"/>
  <c r="D992" i="35"/>
  <c r="E992" i="35"/>
  <c r="F992" i="35"/>
  <c r="G992" i="35"/>
  <c r="A993" i="35"/>
  <c r="B993" i="35"/>
  <c r="C993" i="35"/>
  <c r="D993" i="35"/>
  <c r="E993" i="35"/>
  <c r="F993" i="35"/>
  <c r="G993" i="35"/>
  <c r="A994" i="35"/>
  <c r="B994" i="35"/>
  <c r="C994" i="35"/>
  <c r="D994" i="35"/>
  <c r="E994" i="35"/>
  <c r="F994" i="35"/>
  <c r="G994" i="35"/>
  <c r="A995" i="35"/>
  <c r="B995" i="35"/>
  <c r="C995" i="35"/>
  <c r="D995" i="35"/>
  <c r="E995" i="35"/>
  <c r="F995" i="35"/>
  <c r="G995" i="35"/>
  <c r="A996" i="35"/>
  <c r="B996" i="35"/>
  <c r="C996" i="35"/>
  <c r="D996" i="35"/>
  <c r="E996" i="35"/>
  <c r="F996" i="35"/>
  <c r="G996" i="35"/>
  <c r="A997" i="35"/>
  <c r="B997" i="35"/>
  <c r="C997" i="35"/>
  <c r="D997" i="35"/>
  <c r="E997" i="35"/>
  <c r="F997" i="35"/>
  <c r="G997" i="35"/>
  <c r="A998" i="35"/>
  <c r="B998" i="35"/>
  <c r="C998" i="35"/>
  <c r="D998" i="35"/>
  <c r="E998" i="35"/>
  <c r="F998" i="35"/>
  <c r="G998" i="35"/>
  <c r="A999" i="35"/>
  <c r="B999" i="35"/>
  <c r="C999" i="35"/>
  <c r="D999" i="35"/>
  <c r="E999" i="35"/>
  <c r="F999" i="35"/>
  <c r="G999" i="35"/>
  <c r="A1000" i="35"/>
  <c r="B1000" i="35"/>
  <c r="C1000" i="35"/>
  <c r="D1000" i="35"/>
  <c r="E1000" i="35"/>
  <c r="F1000" i="35"/>
  <c r="G1000" i="35"/>
  <c r="A1001" i="35"/>
  <c r="B1001" i="35"/>
  <c r="C1001" i="35"/>
  <c r="D1001" i="35"/>
  <c r="E1001" i="35"/>
  <c r="F1001" i="35"/>
  <c r="G1001" i="35"/>
  <c r="A1002" i="35"/>
  <c r="B1002" i="35"/>
  <c r="C1002" i="35"/>
  <c r="D1002" i="35"/>
  <c r="E1002" i="35"/>
  <c r="F1002" i="35"/>
  <c r="G1002" i="35"/>
  <c r="A1003" i="35"/>
  <c r="B1003" i="35"/>
  <c r="C1003" i="35"/>
  <c r="D1003" i="35"/>
  <c r="E1003" i="35"/>
  <c r="F1003" i="35"/>
  <c r="G1003" i="35"/>
  <c r="A1004" i="35"/>
  <c r="B1004" i="35"/>
  <c r="C1004" i="35"/>
  <c r="D1004" i="35"/>
  <c r="E1004" i="35"/>
  <c r="F1004" i="35"/>
  <c r="G1004" i="35"/>
  <c r="A1005" i="35"/>
  <c r="B1005" i="35"/>
  <c r="C1005" i="35"/>
  <c r="D1005" i="35"/>
  <c r="E1005" i="35"/>
  <c r="F1005" i="35"/>
  <c r="G1005" i="35"/>
  <c r="A1006" i="35"/>
  <c r="B1006" i="35"/>
  <c r="C1006" i="35"/>
  <c r="D1006" i="35"/>
  <c r="E1006" i="35"/>
  <c r="F1006" i="35"/>
  <c r="G1006" i="35"/>
  <c r="A1007" i="35"/>
  <c r="B1007" i="35"/>
  <c r="C1007" i="35"/>
  <c r="D1007" i="35"/>
  <c r="E1007" i="35"/>
  <c r="F1007" i="35"/>
  <c r="G1007" i="35"/>
  <c r="A1008" i="35"/>
  <c r="B1008" i="35"/>
  <c r="C1008" i="35"/>
  <c r="D1008" i="35"/>
  <c r="E1008" i="35"/>
  <c r="F1008" i="35"/>
  <c r="G1008" i="35"/>
  <c r="A1009" i="35"/>
  <c r="B1009" i="35"/>
  <c r="C1009" i="35"/>
  <c r="D1009" i="35"/>
  <c r="E1009" i="35"/>
  <c r="F1009" i="35"/>
  <c r="G1009" i="35"/>
  <c r="A1010" i="35"/>
  <c r="B1010" i="35"/>
  <c r="C1010" i="35"/>
  <c r="D1010" i="35"/>
  <c r="E1010" i="35"/>
  <c r="F1010" i="35"/>
  <c r="G1010" i="35"/>
  <c r="A1011" i="35"/>
  <c r="B1011" i="35"/>
  <c r="C1011" i="35"/>
  <c r="D1011" i="35"/>
  <c r="E1011" i="35"/>
  <c r="F1011" i="35"/>
  <c r="G1011" i="35"/>
  <c r="A1012" i="35"/>
  <c r="B1012" i="35"/>
  <c r="C1012" i="35"/>
  <c r="D1012" i="35"/>
  <c r="E1012" i="35"/>
  <c r="F1012" i="35"/>
  <c r="G1012" i="35"/>
  <c r="A1013" i="35"/>
  <c r="B1013" i="35"/>
  <c r="C1013" i="35"/>
  <c r="D1013" i="35"/>
  <c r="E1013" i="35"/>
  <c r="F1013" i="35"/>
  <c r="G1013" i="35"/>
  <c r="A1014" i="35"/>
  <c r="B1014" i="35"/>
  <c r="C1014" i="35"/>
  <c r="D1014" i="35"/>
  <c r="E1014" i="35"/>
  <c r="F1014" i="35"/>
  <c r="G1014" i="35"/>
  <c r="A1015" i="35"/>
  <c r="B1015" i="35"/>
  <c r="C1015" i="35"/>
  <c r="D1015" i="35"/>
  <c r="E1015" i="35"/>
  <c r="F1015" i="35"/>
  <c r="G1015" i="35"/>
  <c r="A1016" i="35"/>
  <c r="B1016" i="35"/>
  <c r="C1016" i="35"/>
  <c r="D1016" i="35"/>
  <c r="E1016" i="35"/>
  <c r="F1016" i="35"/>
  <c r="G1016" i="35"/>
  <c r="A1017" i="35"/>
  <c r="B1017" i="35"/>
  <c r="C1017" i="35"/>
  <c r="D1017" i="35"/>
  <c r="E1017" i="35"/>
  <c r="F1017" i="35"/>
  <c r="G1017" i="35"/>
  <c r="A1018" i="35"/>
  <c r="B1018" i="35"/>
  <c r="C1018" i="35"/>
  <c r="D1018" i="35"/>
  <c r="E1018" i="35"/>
  <c r="F1018" i="35"/>
  <c r="G1018" i="35"/>
  <c r="A1019" i="35"/>
  <c r="B1019" i="35"/>
  <c r="C1019" i="35"/>
  <c r="D1019" i="35"/>
  <c r="E1019" i="35"/>
  <c r="F1019" i="35"/>
  <c r="G1019" i="35"/>
  <c r="A1020" i="35"/>
  <c r="B1020" i="35"/>
  <c r="C1020" i="35"/>
  <c r="D1020" i="35"/>
  <c r="E1020" i="35"/>
  <c r="F1020" i="35"/>
  <c r="G1020" i="35"/>
  <c r="A1021" i="35"/>
  <c r="B1021" i="35"/>
  <c r="C1021" i="35"/>
  <c r="D1021" i="35"/>
  <c r="E1021" i="35"/>
  <c r="F1021" i="35"/>
  <c r="G1021" i="35"/>
  <c r="A1022" i="35"/>
  <c r="B1022" i="35"/>
  <c r="C1022" i="35"/>
  <c r="D1022" i="35"/>
  <c r="E1022" i="35"/>
  <c r="F1022" i="35"/>
  <c r="G1022" i="35"/>
  <c r="A1023" i="35"/>
  <c r="B1023" i="35"/>
  <c r="C1023" i="35"/>
  <c r="D1023" i="35"/>
  <c r="E1023" i="35"/>
  <c r="F1023" i="35"/>
  <c r="G1023" i="35"/>
  <c r="A1024" i="35"/>
  <c r="B1024" i="35"/>
  <c r="C1024" i="35"/>
  <c r="D1024" i="35"/>
  <c r="E1024" i="35"/>
  <c r="F1024" i="35"/>
  <c r="G1024" i="35"/>
  <c r="A1025" i="35"/>
  <c r="B1025" i="35"/>
  <c r="C1025" i="35"/>
  <c r="D1025" i="35"/>
  <c r="E1025" i="35"/>
  <c r="F1025" i="35"/>
  <c r="G1025" i="35"/>
  <c r="A1026" i="35"/>
  <c r="B1026" i="35"/>
  <c r="C1026" i="35"/>
  <c r="D1026" i="35"/>
  <c r="E1026" i="35"/>
  <c r="F1026" i="35"/>
  <c r="G1026" i="35"/>
  <c r="A1027" i="35"/>
  <c r="B1027" i="35"/>
  <c r="C1027" i="35"/>
  <c r="D1027" i="35"/>
  <c r="E1027" i="35"/>
  <c r="F1027" i="35"/>
  <c r="G1027" i="35"/>
  <c r="A1028" i="35"/>
  <c r="B1028" i="35"/>
  <c r="C1028" i="35"/>
  <c r="D1028" i="35"/>
  <c r="E1028" i="35"/>
  <c r="F1028" i="35"/>
  <c r="G1028" i="35"/>
  <c r="A1029" i="35"/>
  <c r="B1029" i="35"/>
  <c r="C1029" i="35"/>
  <c r="D1029" i="35"/>
  <c r="E1029" i="35"/>
  <c r="F1029" i="35"/>
  <c r="G1029" i="35"/>
  <c r="A1030" i="35"/>
  <c r="B1030" i="35"/>
  <c r="C1030" i="35"/>
  <c r="D1030" i="35"/>
  <c r="E1030" i="35"/>
  <c r="F1030" i="35"/>
  <c r="G1030" i="35"/>
  <c r="A1031" i="35"/>
  <c r="B1031" i="35"/>
  <c r="C1031" i="35"/>
  <c r="D1031" i="35"/>
  <c r="E1031" i="35"/>
  <c r="F1031" i="35"/>
  <c r="G1031" i="35"/>
  <c r="A1032" i="35"/>
  <c r="B1032" i="35"/>
  <c r="C1032" i="35"/>
  <c r="D1032" i="35"/>
  <c r="E1032" i="35"/>
  <c r="F1032" i="35"/>
  <c r="G1032" i="35"/>
  <c r="A1033" i="35"/>
  <c r="B1033" i="35"/>
  <c r="C1033" i="35"/>
  <c r="D1033" i="35"/>
  <c r="E1033" i="35"/>
  <c r="F1033" i="35"/>
  <c r="G1033" i="35"/>
  <c r="A1034" i="35"/>
  <c r="B1034" i="35"/>
  <c r="C1034" i="35"/>
  <c r="D1034" i="35"/>
  <c r="E1034" i="35"/>
  <c r="F1034" i="35"/>
  <c r="G1034" i="35"/>
  <c r="A1035" i="35"/>
  <c r="B1035" i="35"/>
  <c r="C1035" i="35"/>
  <c r="D1035" i="35"/>
  <c r="E1035" i="35"/>
  <c r="F1035" i="35"/>
  <c r="G1035" i="35"/>
  <c r="A1036" i="35"/>
  <c r="B1036" i="35"/>
  <c r="C1036" i="35"/>
  <c r="D1036" i="35"/>
  <c r="E1036" i="35"/>
  <c r="F1036" i="35"/>
  <c r="G1036" i="35"/>
  <c r="A1037" i="35"/>
  <c r="B1037" i="35"/>
  <c r="C1037" i="35"/>
  <c r="D1037" i="35"/>
  <c r="E1037" i="35"/>
  <c r="F1037" i="35"/>
  <c r="G1037" i="35"/>
  <c r="A1038" i="35"/>
  <c r="B1038" i="35"/>
  <c r="C1038" i="35"/>
  <c r="D1038" i="35"/>
  <c r="E1038" i="35"/>
  <c r="F1038" i="35"/>
  <c r="G1038" i="35"/>
  <c r="A1039" i="35"/>
  <c r="B1039" i="35"/>
  <c r="C1039" i="35"/>
  <c r="D1039" i="35"/>
  <c r="E1039" i="35"/>
  <c r="F1039" i="35"/>
  <c r="G1039" i="35"/>
  <c r="A1040" i="35"/>
  <c r="B1040" i="35"/>
  <c r="C1040" i="35"/>
  <c r="D1040" i="35"/>
  <c r="E1040" i="35"/>
  <c r="F1040" i="35"/>
  <c r="G1040" i="35"/>
  <c r="A1041" i="35"/>
  <c r="B1041" i="35"/>
  <c r="C1041" i="35"/>
  <c r="D1041" i="35"/>
  <c r="E1041" i="35"/>
  <c r="F1041" i="35"/>
  <c r="G1041" i="35"/>
  <c r="A1042" i="35"/>
  <c r="B1042" i="35"/>
  <c r="C1042" i="35"/>
  <c r="D1042" i="35"/>
  <c r="E1042" i="35"/>
  <c r="F1042" i="35"/>
  <c r="G1042" i="35"/>
  <c r="A1043" i="35"/>
  <c r="B1043" i="35"/>
  <c r="C1043" i="35"/>
  <c r="D1043" i="35"/>
  <c r="E1043" i="35"/>
  <c r="F1043" i="35"/>
  <c r="G1043" i="35"/>
  <c r="A1044" i="35"/>
  <c r="B1044" i="35"/>
  <c r="C1044" i="35"/>
  <c r="D1044" i="35"/>
  <c r="E1044" i="35"/>
  <c r="F1044" i="35"/>
  <c r="G1044" i="35"/>
  <c r="A1045" i="35"/>
  <c r="B1045" i="35"/>
  <c r="C1045" i="35"/>
  <c r="D1045" i="35"/>
  <c r="E1045" i="35"/>
  <c r="F1045" i="35"/>
  <c r="G1045" i="35"/>
  <c r="A1046" i="35"/>
  <c r="B1046" i="35"/>
  <c r="C1046" i="35"/>
  <c r="D1046" i="35"/>
  <c r="E1046" i="35"/>
  <c r="F1046" i="35"/>
  <c r="G1046" i="35"/>
  <c r="A1047" i="35"/>
  <c r="B1047" i="35"/>
  <c r="C1047" i="35"/>
  <c r="D1047" i="35"/>
  <c r="E1047" i="35"/>
  <c r="F1047" i="35"/>
  <c r="G1047" i="35"/>
  <c r="A1048" i="35"/>
  <c r="B1048" i="35"/>
  <c r="C1048" i="35"/>
  <c r="D1048" i="35"/>
  <c r="E1048" i="35"/>
  <c r="F1048" i="35"/>
  <c r="G1048" i="35"/>
  <c r="A1049" i="35"/>
  <c r="B1049" i="35"/>
  <c r="C1049" i="35"/>
  <c r="D1049" i="35"/>
  <c r="E1049" i="35"/>
  <c r="F1049" i="35"/>
  <c r="G1049" i="35"/>
  <c r="A1050" i="35"/>
  <c r="B1050" i="35"/>
  <c r="C1050" i="35"/>
  <c r="D1050" i="35"/>
  <c r="E1050" i="35"/>
  <c r="F1050" i="35"/>
  <c r="G1050" i="35"/>
  <c r="A1051" i="35"/>
  <c r="B1051" i="35"/>
  <c r="C1051" i="35"/>
  <c r="D1051" i="35"/>
  <c r="E1051" i="35"/>
  <c r="F1051" i="35"/>
  <c r="G1051" i="35"/>
  <c r="A1052" i="35"/>
  <c r="B1052" i="35"/>
  <c r="C1052" i="35"/>
  <c r="D1052" i="35"/>
  <c r="E1052" i="35"/>
  <c r="F1052" i="35"/>
  <c r="G1052" i="35"/>
  <c r="A1053" i="35"/>
  <c r="B1053" i="35"/>
  <c r="C1053" i="35"/>
  <c r="D1053" i="35"/>
  <c r="E1053" i="35"/>
  <c r="F1053" i="35"/>
  <c r="G1053" i="35"/>
  <c r="A1054" i="35"/>
  <c r="B1054" i="35"/>
  <c r="C1054" i="35"/>
  <c r="D1054" i="35"/>
  <c r="E1054" i="35"/>
  <c r="F1054" i="35"/>
  <c r="G1054" i="35"/>
  <c r="A1055" i="35"/>
  <c r="B1055" i="35"/>
  <c r="C1055" i="35"/>
  <c r="D1055" i="35"/>
  <c r="E1055" i="35"/>
  <c r="F1055" i="35"/>
  <c r="G1055" i="35"/>
  <c r="A1056" i="35"/>
  <c r="B1056" i="35"/>
  <c r="C1056" i="35"/>
  <c r="D1056" i="35"/>
  <c r="E1056" i="35"/>
  <c r="F1056" i="35"/>
  <c r="G1056" i="35"/>
  <c r="A1057" i="35"/>
  <c r="B1057" i="35"/>
  <c r="C1057" i="35"/>
  <c r="D1057" i="35"/>
  <c r="E1057" i="35"/>
  <c r="F1057" i="35"/>
  <c r="G1057" i="35"/>
  <c r="A1058" i="35"/>
  <c r="B1058" i="35"/>
  <c r="C1058" i="35"/>
  <c r="D1058" i="35"/>
  <c r="E1058" i="35"/>
  <c r="F1058" i="35"/>
  <c r="G1058" i="35"/>
  <c r="A1059" i="35"/>
  <c r="B1059" i="35"/>
  <c r="C1059" i="35"/>
  <c r="D1059" i="35"/>
  <c r="E1059" i="35"/>
  <c r="F1059" i="35"/>
  <c r="G1059" i="35"/>
  <c r="A1060" i="35"/>
  <c r="B1060" i="35"/>
  <c r="C1060" i="35"/>
  <c r="D1060" i="35"/>
  <c r="E1060" i="35"/>
  <c r="F1060" i="35"/>
  <c r="G1060" i="35"/>
  <c r="A1061" i="35"/>
  <c r="B1061" i="35"/>
  <c r="C1061" i="35"/>
  <c r="D1061" i="35"/>
  <c r="E1061" i="35"/>
  <c r="F1061" i="35"/>
  <c r="G1061" i="35"/>
  <c r="A1062" i="35"/>
  <c r="B1062" i="35"/>
  <c r="C1062" i="35"/>
  <c r="D1062" i="35"/>
  <c r="E1062" i="35"/>
  <c r="F1062" i="35"/>
  <c r="G1062" i="35"/>
  <c r="A1063" i="35"/>
  <c r="B1063" i="35"/>
  <c r="C1063" i="35"/>
  <c r="D1063" i="35"/>
  <c r="E1063" i="35"/>
  <c r="F1063" i="35"/>
  <c r="G1063" i="35"/>
  <c r="A1064" i="35"/>
  <c r="B1064" i="35"/>
  <c r="C1064" i="35"/>
  <c r="D1064" i="35"/>
  <c r="E1064" i="35"/>
  <c r="F1064" i="35"/>
  <c r="G1064" i="35"/>
  <c r="A1065" i="35"/>
  <c r="B1065" i="35"/>
  <c r="C1065" i="35"/>
  <c r="D1065" i="35"/>
  <c r="E1065" i="35"/>
  <c r="F1065" i="35"/>
  <c r="G1065" i="35"/>
  <c r="A1066" i="35"/>
  <c r="B1066" i="35"/>
  <c r="C1066" i="35"/>
  <c r="D1066" i="35"/>
  <c r="E1066" i="35"/>
  <c r="F1066" i="35"/>
  <c r="G1066" i="35"/>
  <c r="A1067" i="35"/>
  <c r="B1067" i="35"/>
  <c r="C1067" i="35"/>
  <c r="D1067" i="35"/>
  <c r="E1067" i="35"/>
  <c r="F1067" i="35"/>
  <c r="G1067" i="35"/>
  <c r="A1068" i="35"/>
  <c r="B1068" i="35"/>
  <c r="C1068" i="35"/>
  <c r="D1068" i="35"/>
  <c r="E1068" i="35"/>
  <c r="F1068" i="35"/>
  <c r="G1068" i="35"/>
  <c r="A1069" i="35"/>
  <c r="B1069" i="35"/>
  <c r="C1069" i="35"/>
  <c r="D1069" i="35"/>
  <c r="E1069" i="35"/>
  <c r="F1069" i="35"/>
  <c r="G1069" i="35"/>
  <c r="A1070" i="35"/>
  <c r="B1070" i="35"/>
  <c r="C1070" i="35"/>
  <c r="D1070" i="35"/>
  <c r="E1070" i="35"/>
  <c r="F1070" i="35"/>
  <c r="G1070" i="35"/>
  <c r="A1071" i="35"/>
  <c r="B1071" i="35"/>
  <c r="C1071" i="35"/>
  <c r="D1071" i="35"/>
  <c r="E1071" i="35"/>
  <c r="F1071" i="35"/>
  <c r="G1071" i="35"/>
  <c r="A1072" i="35"/>
  <c r="B1072" i="35"/>
  <c r="C1072" i="35"/>
  <c r="D1072" i="35"/>
  <c r="E1072" i="35"/>
  <c r="F1072" i="35"/>
  <c r="G1072" i="35"/>
  <c r="A1073" i="35"/>
  <c r="B1073" i="35"/>
  <c r="C1073" i="35"/>
  <c r="D1073" i="35"/>
  <c r="E1073" i="35"/>
  <c r="F1073" i="35"/>
  <c r="G1073" i="35"/>
  <c r="A1074" i="35"/>
  <c r="B1074" i="35"/>
  <c r="C1074" i="35"/>
  <c r="D1074" i="35"/>
  <c r="E1074" i="35"/>
  <c r="F1074" i="35"/>
  <c r="G1074" i="35"/>
  <c r="A1075" i="35"/>
  <c r="B1075" i="35"/>
  <c r="C1075" i="35"/>
  <c r="D1075" i="35"/>
  <c r="E1075" i="35"/>
  <c r="F1075" i="35"/>
  <c r="G1075" i="35"/>
  <c r="A1076" i="35"/>
  <c r="B1076" i="35"/>
  <c r="C1076" i="35"/>
  <c r="D1076" i="35"/>
  <c r="E1076" i="35"/>
  <c r="F1076" i="35"/>
  <c r="G1076" i="35"/>
  <c r="A1077" i="35"/>
  <c r="B1077" i="35"/>
  <c r="C1077" i="35"/>
  <c r="D1077" i="35"/>
  <c r="E1077" i="35"/>
  <c r="F1077" i="35"/>
  <c r="G1077" i="35"/>
  <c r="A1078" i="35"/>
  <c r="B1078" i="35"/>
  <c r="C1078" i="35"/>
  <c r="D1078" i="35"/>
  <c r="E1078" i="35"/>
  <c r="F1078" i="35"/>
  <c r="G1078" i="35"/>
  <c r="A1079" i="35"/>
  <c r="B1079" i="35"/>
  <c r="C1079" i="35"/>
  <c r="D1079" i="35"/>
  <c r="E1079" i="35"/>
  <c r="F1079" i="35"/>
  <c r="G1079" i="35"/>
  <c r="A1080" i="35"/>
  <c r="B1080" i="35"/>
  <c r="C1080" i="35"/>
  <c r="D1080" i="35"/>
  <c r="E1080" i="35"/>
  <c r="F1080" i="35"/>
  <c r="G1080" i="35"/>
  <c r="A1081" i="35"/>
  <c r="B1081" i="35"/>
  <c r="C1081" i="35"/>
  <c r="D1081" i="35"/>
  <c r="E1081" i="35"/>
  <c r="F1081" i="35"/>
  <c r="G1081" i="35"/>
  <c r="A1082" i="35"/>
  <c r="B1082" i="35"/>
  <c r="C1082" i="35"/>
  <c r="D1082" i="35"/>
  <c r="E1082" i="35"/>
  <c r="F1082" i="35"/>
  <c r="G1082" i="35"/>
  <c r="A1083" i="35"/>
  <c r="B1083" i="35"/>
  <c r="C1083" i="35"/>
  <c r="D1083" i="35"/>
  <c r="E1083" i="35"/>
  <c r="F1083" i="35"/>
  <c r="G1083" i="35"/>
  <c r="A1084" i="35"/>
  <c r="B1084" i="35"/>
  <c r="C1084" i="35"/>
  <c r="D1084" i="35"/>
  <c r="E1084" i="35"/>
  <c r="F1084" i="35"/>
  <c r="G1084" i="35"/>
  <c r="A1085" i="35"/>
  <c r="B1085" i="35"/>
  <c r="C1085" i="35"/>
  <c r="D1085" i="35"/>
  <c r="E1085" i="35"/>
  <c r="F1085" i="35"/>
  <c r="G1085" i="35"/>
  <c r="A1086" i="35"/>
  <c r="B1086" i="35"/>
  <c r="C1086" i="35"/>
  <c r="D1086" i="35"/>
  <c r="E1086" i="35"/>
  <c r="F1086" i="35"/>
  <c r="G1086" i="35"/>
  <c r="A1087" i="35"/>
  <c r="B1087" i="35"/>
  <c r="C1087" i="35"/>
  <c r="D1087" i="35"/>
  <c r="E1087" i="35"/>
  <c r="F1087" i="35"/>
  <c r="G1087" i="35"/>
  <c r="A1088" i="35"/>
  <c r="B1088" i="35"/>
  <c r="C1088" i="35"/>
  <c r="D1088" i="35"/>
  <c r="E1088" i="35"/>
  <c r="F1088" i="35"/>
  <c r="G1088" i="35"/>
  <c r="A1089" i="35"/>
  <c r="B1089" i="35"/>
  <c r="C1089" i="35"/>
  <c r="D1089" i="35"/>
  <c r="E1089" i="35"/>
  <c r="F1089" i="35"/>
  <c r="G1089" i="35"/>
  <c r="A1090" i="35"/>
  <c r="B1090" i="35"/>
  <c r="C1090" i="35"/>
  <c r="D1090" i="35"/>
  <c r="E1090" i="35"/>
  <c r="F1090" i="35"/>
  <c r="G1090" i="35"/>
  <c r="A1091" i="35"/>
  <c r="B1091" i="35"/>
  <c r="C1091" i="35"/>
  <c r="D1091" i="35"/>
  <c r="E1091" i="35"/>
  <c r="F1091" i="35"/>
  <c r="G1091" i="35"/>
  <c r="A1092" i="35"/>
  <c r="B1092" i="35"/>
  <c r="C1092" i="35"/>
  <c r="D1092" i="35"/>
  <c r="E1092" i="35"/>
  <c r="F1092" i="35"/>
  <c r="G1092" i="35"/>
  <c r="A1093" i="35"/>
  <c r="B1093" i="35"/>
  <c r="C1093" i="35"/>
  <c r="D1093" i="35"/>
  <c r="E1093" i="35"/>
  <c r="F1093" i="35"/>
  <c r="G1093" i="35"/>
  <c r="A1094" i="35"/>
  <c r="B1094" i="35"/>
  <c r="C1094" i="35"/>
  <c r="D1094" i="35"/>
  <c r="E1094" i="35"/>
  <c r="F1094" i="35"/>
  <c r="G1094" i="35"/>
  <c r="A1095" i="35"/>
  <c r="B1095" i="35"/>
  <c r="C1095" i="35"/>
  <c r="D1095" i="35"/>
  <c r="E1095" i="35"/>
  <c r="F1095" i="35"/>
  <c r="G1095" i="35"/>
  <c r="A1096" i="35"/>
  <c r="B1096" i="35"/>
  <c r="C1096" i="35"/>
  <c r="D1096" i="35"/>
  <c r="E1096" i="35"/>
  <c r="F1096" i="35"/>
  <c r="G1096" i="35"/>
  <c r="A1097" i="35"/>
  <c r="B1097" i="35"/>
  <c r="C1097" i="35"/>
  <c r="D1097" i="35"/>
  <c r="E1097" i="35"/>
  <c r="F1097" i="35"/>
  <c r="G1097" i="35"/>
  <c r="A1098" i="35"/>
  <c r="B1098" i="35"/>
  <c r="C1098" i="35"/>
  <c r="D1098" i="35"/>
  <c r="E1098" i="35"/>
  <c r="F1098" i="35"/>
  <c r="G1098" i="35"/>
  <c r="A1099" i="35"/>
  <c r="B1099" i="35"/>
  <c r="C1099" i="35"/>
  <c r="D1099" i="35"/>
  <c r="E1099" i="35"/>
  <c r="F1099" i="35"/>
  <c r="G1099" i="35"/>
  <c r="A1100" i="35"/>
  <c r="B1100" i="35"/>
  <c r="C1100" i="35"/>
  <c r="D1100" i="35"/>
  <c r="E1100" i="35"/>
  <c r="F1100" i="35"/>
  <c r="G1100" i="35"/>
  <c r="A1101" i="35"/>
  <c r="B1101" i="35"/>
  <c r="C1101" i="35"/>
  <c r="D1101" i="35"/>
  <c r="E1101" i="35"/>
  <c r="F1101" i="35"/>
  <c r="G1101" i="35"/>
  <c r="A1102" i="35"/>
  <c r="B1102" i="35"/>
  <c r="C1102" i="35"/>
  <c r="D1102" i="35"/>
  <c r="E1102" i="35"/>
  <c r="F1102" i="35"/>
  <c r="G1102" i="35"/>
  <c r="A1103" i="35"/>
  <c r="B1103" i="35"/>
  <c r="C1103" i="35"/>
  <c r="D1103" i="35"/>
  <c r="E1103" i="35"/>
  <c r="F1103" i="35"/>
  <c r="G1103" i="35"/>
  <c r="A1104" i="35"/>
  <c r="B1104" i="35"/>
  <c r="C1104" i="35"/>
  <c r="D1104" i="35"/>
  <c r="E1104" i="35"/>
  <c r="F1104" i="35"/>
  <c r="G1104" i="35"/>
  <c r="A1105" i="35"/>
  <c r="B1105" i="35"/>
  <c r="C1105" i="35"/>
  <c r="D1105" i="35"/>
  <c r="E1105" i="35"/>
  <c r="F1105" i="35"/>
  <c r="G1105" i="35"/>
  <c r="A1106" i="35"/>
  <c r="B1106" i="35"/>
  <c r="C1106" i="35"/>
  <c r="D1106" i="35"/>
  <c r="E1106" i="35"/>
  <c r="F1106" i="35"/>
  <c r="G1106" i="35"/>
  <c r="A1107" i="35"/>
  <c r="B1107" i="35"/>
  <c r="C1107" i="35"/>
  <c r="D1107" i="35"/>
  <c r="E1107" i="35"/>
  <c r="F1107" i="35"/>
  <c r="G1107" i="35"/>
  <c r="A1108" i="35"/>
  <c r="B1108" i="35"/>
  <c r="C1108" i="35"/>
  <c r="D1108" i="35"/>
  <c r="E1108" i="35"/>
  <c r="F1108" i="35"/>
  <c r="G1108" i="35"/>
  <c r="A1109" i="35"/>
  <c r="B1109" i="35"/>
  <c r="C1109" i="35"/>
  <c r="D1109" i="35"/>
  <c r="E1109" i="35"/>
  <c r="F1109" i="35"/>
  <c r="G1109" i="35"/>
  <c r="A1110" i="35"/>
  <c r="B1110" i="35"/>
  <c r="C1110" i="35"/>
  <c r="D1110" i="35"/>
  <c r="E1110" i="35"/>
  <c r="F1110" i="35"/>
  <c r="G1110" i="35"/>
  <c r="A1111" i="35"/>
  <c r="B1111" i="35"/>
  <c r="C1111" i="35"/>
  <c r="D1111" i="35"/>
  <c r="E1111" i="35"/>
  <c r="F1111" i="35"/>
  <c r="G1111" i="35"/>
  <c r="A1112" i="35"/>
  <c r="B1112" i="35"/>
  <c r="C1112" i="35"/>
  <c r="D1112" i="35"/>
  <c r="E1112" i="35"/>
  <c r="F1112" i="35"/>
  <c r="G1112" i="35"/>
  <c r="A1113" i="35"/>
  <c r="B1113" i="35"/>
  <c r="C1113" i="35"/>
  <c r="D1113" i="35"/>
  <c r="E1113" i="35"/>
  <c r="F1113" i="35"/>
  <c r="G1113" i="35"/>
  <c r="A1114" i="35"/>
  <c r="B1114" i="35"/>
  <c r="C1114" i="35"/>
  <c r="D1114" i="35"/>
  <c r="E1114" i="35"/>
  <c r="F1114" i="35"/>
  <c r="G1114" i="35"/>
  <c r="A1115" i="35"/>
  <c r="B1115" i="35"/>
  <c r="C1115" i="35"/>
  <c r="D1115" i="35"/>
  <c r="E1115" i="35"/>
  <c r="F1115" i="35"/>
  <c r="G1115" i="35"/>
  <c r="A1116" i="35"/>
  <c r="B1116" i="35"/>
  <c r="C1116" i="35"/>
  <c r="D1116" i="35"/>
  <c r="E1116" i="35"/>
  <c r="F1116" i="35"/>
  <c r="G1116" i="35"/>
  <c r="A1117" i="35"/>
  <c r="B1117" i="35"/>
  <c r="C1117" i="35"/>
  <c r="D1117" i="35"/>
  <c r="E1117" i="35"/>
  <c r="F1117" i="35"/>
  <c r="G1117" i="35"/>
  <c r="A1118" i="35"/>
  <c r="B1118" i="35"/>
  <c r="C1118" i="35"/>
  <c r="D1118" i="35"/>
  <c r="E1118" i="35"/>
  <c r="F1118" i="35"/>
  <c r="G1118" i="35"/>
  <c r="A1119" i="35"/>
  <c r="B1119" i="35"/>
  <c r="C1119" i="35"/>
  <c r="D1119" i="35"/>
  <c r="E1119" i="35"/>
  <c r="F1119" i="35"/>
  <c r="G1119" i="35"/>
  <c r="A1120" i="35"/>
  <c r="B1120" i="35"/>
  <c r="C1120" i="35"/>
  <c r="D1120" i="35"/>
  <c r="E1120" i="35"/>
  <c r="F1120" i="35"/>
  <c r="G1120" i="35"/>
  <c r="A1121" i="35"/>
  <c r="B1121" i="35"/>
  <c r="C1121" i="35"/>
  <c r="D1121" i="35"/>
  <c r="E1121" i="35"/>
  <c r="F1121" i="35"/>
  <c r="G1121" i="35"/>
  <c r="A1122" i="35"/>
  <c r="B1122" i="35"/>
  <c r="C1122" i="35"/>
  <c r="D1122" i="35"/>
  <c r="E1122" i="35"/>
  <c r="F1122" i="35"/>
  <c r="G1122" i="35"/>
  <c r="A1123" i="35"/>
  <c r="B1123" i="35"/>
  <c r="C1123" i="35"/>
  <c r="D1123" i="35"/>
  <c r="E1123" i="35"/>
  <c r="F1123" i="35"/>
  <c r="G1123" i="35"/>
  <c r="A1124" i="35"/>
  <c r="B1124" i="35"/>
  <c r="C1124" i="35"/>
  <c r="D1124" i="35"/>
  <c r="E1124" i="35"/>
  <c r="F1124" i="35"/>
  <c r="G1124" i="35"/>
  <c r="A1125" i="35"/>
  <c r="B1125" i="35"/>
  <c r="C1125" i="35"/>
  <c r="D1125" i="35"/>
  <c r="E1125" i="35"/>
  <c r="F1125" i="35"/>
  <c r="G1125" i="35"/>
  <c r="A1126" i="35"/>
  <c r="B1126" i="35"/>
  <c r="C1126" i="35"/>
  <c r="D1126" i="35"/>
  <c r="E1126" i="35"/>
  <c r="F1126" i="35"/>
  <c r="G1126" i="35"/>
  <c r="A1127" i="35"/>
  <c r="B1127" i="35"/>
  <c r="C1127" i="35"/>
  <c r="D1127" i="35"/>
  <c r="E1127" i="35"/>
  <c r="F1127" i="35"/>
  <c r="G1127" i="35"/>
  <c r="A1128" i="35"/>
  <c r="B1128" i="35"/>
  <c r="C1128" i="35"/>
  <c r="D1128" i="35"/>
  <c r="E1128" i="35"/>
  <c r="F1128" i="35"/>
  <c r="G1128" i="35"/>
  <c r="A1129" i="35"/>
  <c r="B1129" i="35"/>
  <c r="C1129" i="35"/>
  <c r="D1129" i="35"/>
  <c r="E1129" i="35"/>
  <c r="F1129" i="35"/>
  <c r="G1129" i="35"/>
  <c r="A1130" i="35"/>
  <c r="B1130" i="35"/>
  <c r="C1130" i="35"/>
  <c r="D1130" i="35"/>
  <c r="E1130" i="35"/>
  <c r="F1130" i="35"/>
  <c r="G1130" i="35"/>
  <c r="A1131" i="35"/>
  <c r="B1131" i="35"/>
  <c r="C1131" i="35"/>
  <c r="D1131" i="35"/>
  <c r="E1131" i="35"/>
  <c r="F1131" i="35"/>
  <c r="G1131" i="35"/>
  <c r="A1132" i="35"/>
  <c r="B1132" i="35"/>
  <c r="C1132" i="35"/>
  <c r="D1132" i="35"/>
  <c r="E1132" i="35"/>
  <c r="F1132" i="35"/>
  <c r="G1132" i="35"/>
  <c r="A1133" i="35"/>
  <c r="B1133" i="35"/>
  <c r="C1133" i="35"/>
  <c r="D1133" i="35"/>
  <c r="E1133" i="35"/>
  <c r="F1133" i="35"/>
  <c r="G1133" i="35"/>
  <c r="A1134" i="35"/>
  <c r="B1134" i="35"/>
  <c r="C1134" i="35"/>
  <c r="D1134" i="35"/>
  <c r="E1134" i="35"/>
  <c r="F1134" i="35"/>
  <c r="G1134" i="35"/>
  <c r="A1135" i="35"/>
  <c r="B1135" i="35"/>
  <c r="C1135" i="35"/>
  <c r="D1135" i="35"/>
  <c r="E1135" i="35"/>
  <c r="F1135" i="35"/>
  <c r="G1135" i="35"/>
  <c r="A1136" i="35"/>
  <c r="B1136" i="35"/>
  <c r="C1136" i="35"/>
  <c r="D1136" i="35"/>
  <c r="E1136" i="35"/>
  <c r="F1136" i="35"/>
  <c r="G1136" i="35"/>
  <c r="A1137" i="35"/>
  <c r="B1137" i="35"/>
  <c r="C1137" i="35"/>
  <c r="D1137" i="35"/>
  <c r="E1137" i="35"/>
  <c r="F1137" i="35"/>
  <c r="G1137" i="35"/>
  <c r="A1138" i="35"/>
  <c r="B1138" i="35"/>
  <c r="C1138" i="35"/>
  <c r="D1138" i="35"/>
  <c r="E1138" i="35"/>
  <c r="F1138" i="35"/>
  <c r="G1138" i="35"/>
  <c r="A1139" i="35"/>
  <c r="B1139" i="35"/>
  <c r="C1139" i="35"/>
  <c r="D1139" i="35"/>
  <c r="E1139" i="35"/>
  <c r="F1139" i="35"/>
  <c r="G1139" i="35"/>
  <c r="A1140" i="35"/>
  <c r="B1140" i="35"/>
  <c r="C1140" i="35"/>
  <c r="D1140" i="35"/>
  <c r="E1140" i="35"/>
  <c r="F1140" i="35"/>
  <c r="G1140" i="35"/>
  <c r="A1141" i="35"/>
  <c r="B1141" i="35"/>
  <c r="C1141" i="35"/>
  <c r="D1141" i="35"/>
  <c r="E1141" i="35"/>
  <c r="F1141" i="35"/>
  <c r="G1141" i="35"/>
  <c r="A1142" i="35"/>
  <c r="B1142" i="35"/>
  <c r="C1142" i="35"/>
  <c r="D1142" i="35"/>
  <c r="E1142" i="35"/>
  <c r="F1142" i="35"/>
  <c r="G1142" i="35"/>
  <c r="A1143" i="35"/>
  <c r="B1143" i="35"/>
  <c r="C1143" i="35"/>
  <c r="D1143" i="35"/>
  <c r="E1143" i="35"/>
  <c r="F1143" i="35"/>
  <c r="G1143" i="35"/>
  <c r="A1144" i="35"/>
  <c r="B1144" i="35"/>
  <c r="C1144" i="35"/>
  <c r="D1144" i="35"/>
  <c r="E1144" i="35"/>
  <c r="F1144" i="35"/>
  <c r="G1144" i="35"/>
  <c r="A1145" i="35"/>
  <c r="B1145" i="35"/>
  <c r="C1145" i="35"/>
  <c r="D1145" i="35"/>
  <c r="E1145" i="35"/>
  <c r="F1145" i="35"/>
  <c r="G1145" i="35"/>
  <c r="A1146" i="35"/>
  <c r="B1146" i="35"/>
  <c r="C1146" i="35"/>
  <c r="D1146" i="35"/>
  <c r="E1146" i="35"/>
  <c r="F1146" i="35"/>
  <c r="G1146" i="35"/>
  <c r="A1147" i="35"/>
  <c r="B1147" i="35"/>
  <c r="C1147" i="35"/>
  <c r="D1147" i="35"/>
  <c r="E1147" i="35"/>
  <c r="F1147" i="35"/>
  <c r="G1147" i="35"/>
  <c r="A1148" i="35"/>
  <c r="B1148" i="35"/>
  <c r="C1148" i="35"/>
  <c r="D1148" i="35"/>
  <c r="E1148" i="35"/>
  <c r="F1148" i="35"/>
  <c r="G1148" i="35"/>
  <c r="A1149" i="35"/>
  <c r="B1149" i="35"/>
  <c r="C1149" i="35"/>
  <c r="D1149" i="35"/>
  <c r="E1149" i="35"/>
  <c r="F1149" i="35"/>
  <c r="G1149" i="35"/>
  <c r="A1150" i="35"/>
  <c r="B1150" i="35"/>
  <c r="C1150" i="35"/>
  <c r="D1150" i="35"/>
  <c r="E1150" i="35"/>
  <c r="F1150" i="35"/>
  <c r="G1150" i="35"/>
  <c r="A1151" i="35"/>
  <c r="B1151" i="35"/>
  <c r="C1151" i="35"/>
  <c r="D1151" i="35"/>
  <c r="E1151" i="35"/>
  <c r="F1151" i="35"/>
  <c r="G1151" i="35"/>
  <c r="A1152" i="35"/>
  <c r="B1152" i="35"/>
  <c r="C1152" i="35"/>
  <c r="D1152" i="35"/>
  <c r="E1152" i="35"/>
  <c r="F1152" i="35"/>
  <c r="G1152" i="35"/>
  <c r="A1153" i="35"/>
  <c r="B1153" i="35"/>
  <c r="C1153" i="35"/>
  <c r="D1153" i="35"/>
  <c r="E1153" i="35"/>
  <c r="F1153" i="35"/>
  <c r="G1153" i="35"/>
  <c r="A1154" i="35"/>
  <c r="B1154" i="35"/>
  <c r="C1154" i="35"/>
  <c r="D1154" i="35"/>
  <c r="E1154" i="35"/>
  <c r="F1154" i="35"/>
  <c r="G1154" i="35"/>
  <c r="A1155" i="35"/>
  <c r="B1155" i="35"/>
  <c r="C1155" i="35"/>
  <c r="D1155" i="35"/>
  <c r="E1155" i="35"/>
  <c r="F1155" i="35"/>
  <c r="G1155" i="35"/>
  <c r="A1156" i="35"/>
  <c r="B1156" i="35"/>
  <c r="C1156" i="35"/>
  <c r="D1156" i="35"/>
  <c r="E1156" i="35"/>
  <c r="F1156" i="35"/>
  <c r="G1156" i="35"/>
  <c r="A1157" i="35"/>
  <c r="B1157" i="35"/>
  <c r="C1157" i="35"/>
  <c r="D1157" i="35"/>
  <c r="E1157" i="35"/>
  <c r="F1157" i="35"/>
  <c r="G1157" i="35"/>
  <c r="A1158" i="35"/>
  <c r="B1158" i="35"/>
  <c r="C1158" i="35"/>
  <c r="D1158" i="35"/>
  <c r="E1158" i="35"/>
  <c r="F1158" i="35"/>
  <c r="G1158" i="35"/>
  <c r="A1159" i="35"/>
  <c r="B1159" i="35"/>
  <c r="C1159" i="35"/>
  <c r="D1159" i="35"/>
  <c r="E1159" i="35"/>
  <c r="F1159" i="35"/>
  <c r="G1159" i="35"/>
  <c r="A1160" i="35"/>
  <c r="B1160" i="35"/>
  <c r="C1160" i="35"/>
  <c r="D1160" i="35"/>
  <c r="E1160" i="35"/>
  <c r="F1160" i="35"/>
  <c r="G1160" i="35"/>
  <c r="A1161" i="35"/>
  <c r="B1161" i="35"/>
  <c r="C1161" i="35"/>
  <c r="D1161" i="35"/>
  <c r="E1161" i="35"/>
  <c r="F1161" i="35"/>
  <c r="G1161" i="35"/>
  <c r="A1162" i="35"/>
  <c r="B1162" i="35"/>
  <c r="C1162" i="35"/>
  <c r="D1162" i="35"/>
  <c r="E1162" i="35"/>
  <c r="F1162" i="35"/>
  <c r="G1162" i="35"/>
  <c r="A1163" i="35"/>
  <c r="B1163" i="35"/>
  <c r="C1163" i="35"/>
  <c r="D1163" i="35"/>
  <c r="E1163" i="35"/>
  <c r="F1163" i="35"/>
  <c r="G1163" i="35"/>
  <c r="A1164" i="35"/>
  <c r="B1164" i="35"/>
  <c r="C1164" i="35"/>
  <c r="D1164" i="35"/>
  <c r="E1164" i="35"/>
  <c r="F1164" i="35"/>
  <c r="G1164" i="35"/>
  <c r="A1165" i="35"/>
  <c r="B1165" i="35"/>
  <c r="C1165" i="35"/>
  <c r="D1165" i="35"/>
  <c r="E1165" i="35"/>
  <c r="F1165" i="35"/>
  <c r="G1165" i="35"/>
  <c r="A1166" i="35"/>
  <c r="B1166" i="35"/>
  <c r="C1166" i="35"/>
  <c r="D1166" i="35"/>
  <c r="E1166" i="35"/>
  <c r="F1166" i="35"/>
  <c r="G1166" i="35"/>
  <c r="A1167" i="35"/>
  <c r="B1167" i="35"/>
  <c r="C1167" i="35"/>
  <c r="D1167" i="35"/>
  <c r="E1167" i="35"/>
  <c r="F1167" i="35"/>
  <c r="G1167" i="35"/>
  <c r="A1168" i="35"/>
  <c r="B1168" i="35"/>
  <c r="C1168" i="35"/>
  <c r="D1168" i="35"/>
  <c r="E1168" i="35"/>
  <c r="F1168" i="35"/>
  <c r="G1168" i="35"/>
  <c r="A1169" i="35"/>
  <c r="B1169" i="35"/>
  <c r="C1169" i="35"/>
  <c r="D1169" i="35"/>
  <c r="E1169" i="35"/>
  <c r="F1169" i="35"/>
  <c r="G1169" i="35"/>
  <c r="A1170" i="35"/>
  <c r="B1170" i="35"/>
  <c r="C1170" i="35"/>
  <c r="D1170" i="35"/>
  <c r="E1170" i="35"/>
  <c r="F1170" i="35"/>
  <c r="G1170" i="35"/>
  <c r="A1171" i="35"/>
  <c r="B1171" i="35"/>
  <c r="C1171" i="35"/>
  <c r="D1171" i="35"/>
  <c r="E1171" i="35"/>
  <c r="F1171" i="35"/>
  <c r="G1171" i="35"/>
  <c r="A1172" i="35"/>
  <c r="B1172" i="35"/>
  <c r="C1172" i="35"/>
  <c r="D1172" i="35"/>
  <c r="E1172" i="35"/>
  <c r="F1172" i="35"/>
  <c r="G1172" i="35"/>
  <c r="A1173" i="35"/>
  <c r="B1173" i="35"/>
  <c r="C1173" i="35"/>
  <c r="D1173" i="35"/>
  <c r="E1173" i="35"/>
  <c r="F1173" i="35"/>
  <c r="G1173" i="35"/>
  <c r="A1174" i="35"/>
  <c r="B1174" i="35"/>
  <c r="C1174" i="35"/>
  <c r="D1174" i="35"/>
  <c r="E1174" i="35"/>
  <c r="F1174" i="35"/>
  <c r="G1174" i="35"/>
  <c r="A1175" i="35"/>
  <c r="B1175" i="35"/>
  <c r="C1175" i="35"/>
  <c r="D1175" i="35"/>
  <c r="E1175" i="35"/>
  <c r="F1175" i="35"/>
  <c r="G1175" i="35"/>
  <c r="A1176" i="35"/>
  <c r="B1176" i="35"/>
  <c r="C1176" i="35"/>
  <c r="D1176" i="35"/>
  <c r="E1176" i="35"/>
  <c r="F1176" i="35"/>
  <c r="G1176" i="35"/>
  <c r="A1177" i="35"/>
  <c r="B1177" i="35"/>
  <c r="C1177" i="35"/>
  <c r="D1177" i="35"/>
  <c r="E1177" i="35"/>
  <c r="F1177" i="35"/>
  <c r="G1177" i="35"/>
  <c r="A1178" i="35"/>
  <c r="B1178" i="35"/>
  <c r="C1178" i="35"/>
  <c r="D1178" i="35"/>
  <c r="E1178" i="35"/>
  <c r="F1178" i="35"/>
  <c r="G1178" i="35"/>
  <c r="A1179" i="35"/>
  <c r="B1179" i="35"/>
  <c r="C1179" i="35"/>
  <c r="D1179" i="35"/>
  <c r="E1179" i="35"/>
  <c r="F1179" i="35"/>
  <c r="G1179" i="35"/>
  <c r="A1180" i="35"/>
  <c r="B1180" i="35"/>
  <c r="C1180" i="35"/>
  <c r="D1180" i="35"/>
  <c r="E1180" i="35"/>
  <c r="F1180" i="35"/>
  <c r="G1180" i="35"/>
  <c r="A1181" i="35"/>
  <c r="B1181" i="35"/>
  <c r="C1181" i="35"/>
  <c r="D1181" i="35"/>
  <c r="E1181" i="35"/>
  <c r="F1181" i="35"/>
  <c r="G1181" i="35"/>
  <c r="A1182" i="35"/>
  <c r="B1182" i="35"/>
  <c r="C1182" i="35"/>
  <c r="D1182" i="35"/>
  <c r="E1182" i="35"/>
  <c r="F1182" i="35"/>
  <c r="G1182" i="35"/>
  <c r="A1183" i="35"/>
  <c r="B1183" i="35"/>
  <c r="C1183" i="35"/>
  <c r="D1183" i="35"/>
  <c r="E1183" i="35"/>
  <c r="F1183" i="35"/>
  <c r="G1183" i="35"/>
  <c r="A1184" i="35"/>
  <c r="B1184" i="35"/>
  <c r="C1184" i="35"/>
  <c r="D1184" i="35"/>
  <c r="E1184" i="35"/>
  <c r="F1184" i="35"/>
  <c r="G1184" i="35"/>
  <c r="A1185" i="35"/>
  <c r="B1185" i="35"/>
  <c r="C1185" i="35"/>
  <c r="D1185" i="35"/>
  <c r="E1185" i="35"/>
  <c r="F1185" i="35"/>
  <c r="G1185" i="35"/>
  <c r="A1186" i="35"/>
  <c r="B1186" i="35"/>
  <c r="C1186" i="35"/>
  <c r="D1186" i="35"/>
  <c r="E1186" i="35"/>
  <c r="F1186" i="35"/>
  <c r="G1186" i="35"/>
  <c r="A1187" i="35"/>
  <c r="B1187" i="35"/>
  <c r="C1187" i="35"/>
  <c r="D1187" i="35"/>
  <c r="E1187" i="35"/>
  <c r="F1187" i="35"/>
  <c r="G1187" i="35"/>
  <c r="A1188" i="35"/>
  <c r="B1188" i="35"/>
  <c r="C1188" i="35"/>
  <c r="D1188" i="35"/>
  <c r="E1188" i="35"/>
  <c r="F1188" i="35"/>
  <c r="G1188" i="35"/>
  <c r="A1189" i="35"/>
  <c r="B1189" i="35"/>
  <c r="C1189" i="35"/>
  <c r="D1189" i="35"/>
  <c r="E1189" i="35"/>
  <c r="F1189" i="35"/>
  <c r="G1189" i="35"/>
  <c r="A1190" i="35"/>
  <c r="B1190" i="35"/>
  <c r="C1190" i="35"/>
  <c r="D1190" i="35"/>
  <c r="E1190" i="35"/>
  <c r="F1190" i="35"/>
  <c r="G1190" i="35"/>
  <c r="A1191" i="35"/>
  <c r="B1191" i="35"/>
  <c r="C1191" i="35"/>
  <c r="D1191" i="35"/>
  <c r="E1191" i="35"/>
  <c r="F1191" i="35"/>
  <c r="G1191" i="35"/>
  <c r="A1192" i="35"/>
  <c r="B1192" i="35"/>
  <c r="C1192" i="35"/>
  <c r="D1192" i="35"/>
  <c r="E1192" i="35"/>
  <c r="F1192" i="35"/>
  <c r="G1192" i="35"/>
  <c r="A1193" i="35"/>
  <c r="B1193" i="35"/>
  <c r="C1193" i="35"/>
  <c r="D1193" i="35"/>
  <c r="E1193" i="35"/>
  <c r="F1193" i="35"/>
  <c r="G1193" i="35"/>
  <c r="A1194" i="35"/>
  <c r="B1194" i="35"/>
  <c r="C1194" i="35"/>
  <c r="D1194" i="35"/>
  <c r="E1194" i="35"/>
  <c r="F1194" i="35"/>
  <c r="G1194" i="35"/>
  <c r="A1195" i="35"/>
  <c r="B1195" i="35"/>
  <c r="C1195" i="35"/>
  <c r="D1195" i="35"/>
  <c r="E1195" i="35"/>
  <c r="F1195" i="35"/>
  <c r="G1195" i="35"/>
  <c r="A1196" i="35"/>
  <c r="B1196" i="35"/>
  <c r="C1196" i="35"/>
  <c r="D1196" i="35"/>
  <c r="E1196" i="35"/>
  <c r="F1196" i="35"/>
  <c r="G1196" i="35"/>
  <c r="A1197" i="35"/>
  <c r="B1197" i="35"/>
  <c r="C1197" i="35"/>
  <c r="D1197" i="35"/>
  <c r="E1197" i="35"/>
  <c r="F1197" i="35"/>
  <c r="G1197" i="35"/>
  <c r="A1198" i="35"/>
  <c r="B1198" i="35"/>
  <c r="C1198" i="35"/>
  <c r="D1198" i="35"/>
  <c r="E1198" i="35"/>
  <c r="F1198" i="35"/>
  <c r="G1198" i="35"/>
  <c r="A1199" i="35"/>
  <c r="B1199" i="35"/>
  <c r="C1199" i="35"/>
  <c r="D1199" i="35"/>
  <c r="E1199" i="35"/>
  <c r="F1199" i="35"/>
  <c r="G1199" i="35"/>
  <c r="A1200" i="35"/>
  <c r="B1200" i="35"/>
  <c r="C1200" i="35"/>
  <c r="D1200" i="35"/>
  <c r="E1200" i="35"/>
  <c r="F1200" i="35"/>
  <c r="G1200" i="35"/>
  <c r="A1201" i="35"/>
  <c r="B1201" i="35"/>
  <c r="C1201" i="35"/>
  <c r="D1201" i="35"/>
  <c r="E1201" i="35"/>
  <c r="F1201" i="35"/>
  <c r="G1201" i="35"/>
  <c r="A1202" i="35"/>
  <c r="B1202" i="35"/>
  <c r="C1202" i="35"/>
  <c r="D1202" i="35"/>
  <c r="E1202" i="35"/>
  <c r="F1202" i="35"/>
  <c r="G1202" i="35"/>
  <c r="A1203" i="35"/>
  <c r="B1203" i="35"/>
  <c r="C1203" i="35"/>
  <c r="D1203" i="35"/>
  <c r="E1203" i="35"/>
  <c r="F1203" i="35"/>
  <c r="G1203" i="35"/>
  <c r="A1204" i="35"/>
  <c r="B1204" i="35"/>
  <c r="C1204" i="35"/>
  <c r="D1204" i="35"/>
  <c r="E1204" i="35"/>
  <c r="F1204" i="35"/>
  <c r="G1204" i="35"/>
  <c r="A1205" i="35"/>
  <c r="B1205" i="35"/>
  <c r="C1205" i="35"/>
  <c r="D1205" i="35"/>
  <c r="E1205" i="35"/>
  <c r="F1205" i="35"/>
  <c r="G1205" i="35"/>
  <c r="A1206" i="35"/>
  <c r="B1206" i="35"/>
  <c r="C1206" i="35"/>
  <c r="D1206" i="35"/>
  <c r="E1206" i="35"/>
  <c r="F1206" i="35"/>
  <c r="G1206" i="35"/>
  <c r="A1207" i="35"/>
  <c r="B1207" i="35"/>
  <c r="C1207" i="35"/>
  <c r="D1207" i="35"/>
  <c r="E1207" i="35"/>
  <c r="F1207" i="35"/>
  <c r="G1207" i="35"/>
  <c r="A1208" i="35"/>
  <c r="B1208" i="35"/>
  <c r="C1208" i="35"/>
  <c r="D1208" i="35"/>
  <c r="E1208" i="35"/>
  <c r="F1208" i="35"/>
  <c r="G1208" i="35"/>
  <c r="A1209" i="35"/>
  <c r="B1209" i="35"/>
  <c r="C1209" i="35"/>
  <c r="D1209" i="35"/>
  <c r="E1209" i="35"/>
  <c r="F1209" i="35"/>
  <c r="G1209" i="35"/>
  <c r="A1210" i="35"/>
  <c r="B1210" i="35"/>
  <c r="C1210" i="35"/>
  <c r="D1210" i="35"/>
  <c r="E1210" i="35"/>
  <c r="F1210" i="35"/>
  <c r="G1210" i="35"/>
  <c r="A1211" i="35"/>
  <c r="B1211" i="35"/>
  <c r="C1211" i="35"/>
  <c r="D1211" i="35"/>
  <c r="E1211" i="35"/>
  <c r="F1211" i="35"/>
  <c r="G1211" i="35"/>
  <c r="A1212" i="35"/>
  <c r="B1212" i="35"/>
  <c r="C1212" i="35"/>
  <c r="D1212" i="35"/>
  <c r="E1212" i="35"/>
  <c r="F1212" i="35"/>
  <c r="G1212" i="35"/>
  <c r="A1213" i="35"/>
  <c r="B1213" i="35"/>
  <c r="C1213" i="35"/>
  <c r="D1213" i="35"/>
  <c r="E1213" i="35"/>
  <c r="F1213" i="35"/>
  <c r="G1213" i="35"/>
  <c r="A1214" i="35"/>
  <c r="B1214" i="35"/>
  <c r="C1214" i="35"/>
  <c r="D1214" i="35"/>
  <c r="E1214" i="35"/>
  <c r="F1214" i="35"/>
  <c r="G1214" i="35"/>
  <c r="A1215" i="35"/>
  <c r="B1215" i="35"/>
  <c r="C1215" i="35"/>
  <c r="D1215" i="35"/>
  <c r="E1215" i="35"/>
  <c r="F1215" i="35"/>
  <c r="G1215" i="35"/>
  <c r="A1216" i="35"/>
  <c r="B1216" i="35"/>
  <c r="C1216" i="35"/>
  <c r="D1216" i="35"/>
  <c r="E1216" i="35"/>
  <c r="F1216" i="35"/>
  <c r="G1216" i="35"/>
  <c r="A1217" i="35"/>
  <c r="B1217" i="35"/>
  <c r="C1217" i="35"/>
  <c r="D1217" i="35"/>
  <c r="E1217" i="35"/>
  <c r="F1217" i="35"/>
  <c r="G1217" i="35"/>
  <c r="A1218" i="35"/>
  <c r="B1218" i="35"/>
  <c r="C1218" i="35"/>
  <c r="D1218" i="35"/>
  <c r="E1218" i="35"/>
  <c r="F1218" i="35"/>
  <c r="G1218" i="35"/>
  <c r="A1219" i="35"/>
  <c r="B1219" i="35"/>
  <c r="C1219" i="35"/>
  <c r="D1219" i="35"/>
  <c r="E1219" i="35"/>
  <c r="F1219" i="35"/>
  <c r="G1219" i="35"/>
  <c r="A1220" i="35"/>
  <c r="B1220" i="35"/>
  <c r="C1220" i="35"/>
  <c r="D1220" i="35"/>
  <c r="E1220" i="35"/>
  <c r="F1220" i="35"/>
  <c r="G1220" i="35"/>
  <c r="A1221" i="35"/>
  <c r="B1221" i="35"/>
  <c r="C1221" i="35"/>
  <c r="D1221" i="35"/>
  <c r="E1221" i="35"/>
  <c r="F1221" i="35"/>
  <c r="G1221" i="35"/>
  <c r="A1222" i="35"/>
  <c r="B1222" i="35"/>
  <c r="C1222" i="35"/>
  <c r="D1222" i="35"/>
  <c r="E1222" i="35"/>
  <c r="F1222" i="35"/>
  <c r="G1222" i="35"/>
  <c r="A1223" i="35"/>
  <c r="B1223" i="35"/>
  <c r="C1223" i="35"/>
  <c r="D1223" i="35"/>
  <c r="E1223" i="35"/>
  <c r="F1223" i="35"/>
  <c r="G1223" i="35"/>
  <c r="A1224" i="35"/>
  <c r="B1224" i="35"/>
  <c r="C1224" i="35"/>
  <c r="D1224" i="35"/>
  <c r="E1224" i="35"/>
  <c r="F1224" i="35"/>
  <c r="G1224" i="35"/>
  <c r="A1225" i="35"/>
  <c r="B1225" i="35"/>
  <c r="C1225" i="35"/>
  <c r="D1225" i="35"/>
  <c r="E1225" i="35"/>
  <c r="F1225" i="35"/>
  <c r="G1225" i="35"/>
  <c r="A1226" i="35"/>
  <c r="B1226" i="35"/>
  <c r="C1226" i="35"/>
  <c r="D1226" i="35"/>
  <c r="E1226" i="35"/>
  <c r="F1226" i="35"/>
  <c r="G1226" i="35"/>
  <c r="A1227" i="35"/>
  <c r="B1227" i="35"/>
  <c r="C1227" i="35"/>
  <c r="D1227" i="35"/>
  <c r="E1227" i="35"/>
  <c r="F1227" i="35"/>
  <c r="G1227" i="35"/>
  <c r="A1228" i="35"/>
  <c r="B1228" i="35"/>
  <c r="C1228" i="35"/>
  <c r="D1228" i="35"/>
  <c r="E1228" i="35"/>
  <c r="F1228" i="35"/>
  <c r="G1228" i="35"/>
  <c r="A1229" i="35"/>
  <c r="B1229" i="35"/>
  <c r="C1229" i="35"/>
  <c r="D1229" i="35"/>
  <c r="E1229" i="35"/>
  <c r="F1229" i="35"/>
  <c r="G1229" i="35"/>
  <c r="A1230" i="35"/>
  <c r="B1230" i="35"/>
  <c r="C1230" i="35"/>
  <c r="D1230" i="35"/>
  <c r="E1230" i="35"/>
  <c r="F1230" i="35"/>
  <c r="G1230" i="35"/>
  <c r="A1231" i="35"/>
  <c r="B1231" i="35"/>
  <c r="C1231" i="35"/>
  <c r="D1231" i="35"/>
  <c r="E1231" i="35"/>
  <c r="F1231" i="35"/>
  <c r="G1231" i="35"/>
  <c r="A1232" i="35"/>
  <c r="B1232" i="35"/>
  <c r="C1232" i="35"/>
  <c r="D1232" i="35"/>
  <c r="E1232" i="35"/>
  <c r="F1232" i="35"/>
  <c r="G1232" i="35"/>
  <c r="A1233" i="35"/>
  <c r="B1233" i="35"/>
  <c r="C1233" i="35"/>
  <c r="D1233" i="35"/>
  <c r="E1233" i="35"/>
  <c r="F1233" i="35"/>
  <c r="G1233" i="35"/>
  <c r="A1234" i="35"/>
  <c r="B1234" i="35"/>
  <c r="C1234" i="35"/>
  <c r="D1234" i="35"/>
  <c r="E1234" i="35"/>
  <c r="F1234" i="35"/>
  <c r="G1234" i="35"/>
  <c r="A1235" i="35"/>
  <c r="B1235" i="35"/>
  <c r="C1235" i="35"/>
  <c r="D1235" i="35"/>
  <c r="E1235" i="35"/>
  <c r="F1235" i="35"/>
  <c r="G1235" i="35"/>
  <c r="A1236" i="35"/>
  <c r="B1236" i="35"/>
  <c r="C1236" i="35"/>
  <c r="D1236" i="35"/>
  <c r="E1236" i="35"/>
  <c r="F1236" i="35"/>
  <c r="G1236" i="35"/>
  <c r="A1237" i="35"/>
  <c r="B1237" i="35"/>
  <c r="C1237" i="35"/>
  <c r="D1237" i="35"/>
  <c r="E1237" i="35"/>
  <c r="F1237" i="35"/>
  <c r="G1237" i="35"/>
  <c r="A1238" i="35"/>
  <c r="B1238" i="35"/>
  <c r="C1238" i="35"/>
  <c r="D1238" i="35"/>
  <c r="E1238" i="35"/>
  <c r="F1238" i="35"/>
  <c r="G1238" i="35"/>
  <c r="A1239" i="35"/>
  <c r="B1239" i="35"/>
  <c r="C1239" i="35"/>
  <c r="D1239" i="35"/>
  <c r="E1239" i="35"/>
  <c r="F1239" i="35"/>
  <c r="G1239" i="35"/>
  <c r="A1240" i="35"/>
  <c r="B1240" i="35"/>
  <c r="C1240" i="35"/>
  <c r="D1240" i="35"/>
  <c r="E1240" i="35"/>
  <c r="F1240" i="35"/>
  <c r="G1240" i="35"/>
  <c r="A1241" i="35"/>
  <c r="B1241" i="35"/>
  <c r="C1241" i="35"/>
  <c r="D1241" i="35"/>
  <c r="E1241" i="35"/>
  <c r="F1241" i="35"/>
  <c r="G1241" i="35"/>
  <c r="A1242" i="35"/>
  <c r="B1242" i="35"/>
  <c r="C1242" i="35"/>
  <c r="D1242" i="35"/>
  <c r="E1242" i="35"/>
  <c r="F1242" i="35"/>
  <c r="G1242" i="35"/>
  <c r="A1243" i="35"/>
  <c r="B1243" i="35"/>
  <c r="C1243" i="35"/>
  <c r="D1243" i="35"/>
  <c r="E1243" i="35"/>
  <c r="F1243" i="35"/>
  <c r="G1243" i="35"/>
  <c r="A1244" i="35"/>
  <c r="B1244" i="35"/>
  <c r="C1244" i="35"/>
  <c r="D1244" i="35"/>
  <c r="E1244" i="35"/>
  <c r="F1244" i="35"/>
  <c r="G1244" i="35"/>
  <c r="A1245" i="35"/>
  <c r="B1245" i="35"/>
  <c r="C1245" i="35"/>
  <c r="D1245" i="35"/>
  <c r="E1245" i="35"/>
  <c r="F1245" i="35"/>
  <c r="G1245" i="35"/>
  <c r="A1246" i="35"/>
  <c r="B1246" i="35"/>
  <c r="C1246" i="35"/>
  <c r="D1246" i="35"/>
  <c r="E1246" i="35"/>
  <c r="F1246" i="35"/>
  <c r="G1246" i="35"/>
  <c r="A1247" i="35"/>
  <c r="B1247" i="35"/>
  <c r="C1247" i="35"/>
  <c r="D1247" i="35"/>
  <c r="E1247" i="35"/>
  <c r="F1247" i="35"/>
  <c r="G1247" i="35"/>
  <c r="A1248" i="35"/>
  <c r="B1248" i="35"/>
  <c r="C1248" i="35"/>
  <c r="D1248" i="35"/>
  <c r="E1248" i="35"/>
  <c r="F1248" i="35"/>
  <c r="G1248" i="35"/>
  <c r="A1249" i="35"/>
  <c r="B1249" i="35"/>
  <c r="C1249" i="35"/>
  <c r="D1249" i="35"/>
  <c r="E1249" i="35"/>
  <c r="F1249" i="35"/>
  <c r="G1249" i="35"/>
  <c r="A1250" i="35"/>
  <c r="B1250" i="35"/>
  <c r="C1250" i="35"/>
  <c r="D1250" i="35"/>
  <c r="E1250" i="35"/>
  <c r="F1250" i="35"/>
  <c r="G1250" i="35"/>
  <c r="A1251" i="35"/>
  <c r="B1251" i="35"/>
  <c r="C1251" i="35"/>
  <c r="D1251" i="35"/>
  <c r="E1251" i="35"/>
  <c r="F1251" i="35"/>
  <c r="G1251" i="35"/>
  <c r="A1252" i="35"/>
  <c r="B1252" i="35"/>
  <c r="C1252" i="35"/>
  <c r="D1252" i="35"/>
  <c r="E1252" i="35"/>
  <c r="F1252" i="35"/>
  <c r="G1252" i="35"/>
  <c r="A1253" i="35"/>
  <c r="B1253" i="35"/>
  <c r="C1253" i="35"/>
  <c r="D1253" i="35"/>
  <c r="E1253" i="35"/>
  <c r="F1253" i="35"/>
  <c r="G1253" i="35"/>
  <c r="A1254" i="35"/>
  <c r="B1254" i="35"/>
  <c r="C1254" i="35"/>
  <c r="D1254" i="35"/>
  <c r="E1254" i="35"/>
  <c r="F1254" i="35"/>
  <c r="G1254" i="35"/>
  <c r="A1255" i="35"/>
  <c r="B1255" i="35"/>
  <c r="C1255" i="35"/>
  <c r="D1255" i="35"/>
  <c r="E1255" i="35"/>
  <c r="F1255" i="35"/>
  <c r="G1255" i="35"/>
  <c r="A1256" i="35"/>
  <c r="B1256" i="35"/>
  <c r="C1256" i="35"/>
  <c r="D1256" i="35"/>
  <c r="E1256" i="35"/>
  <c r="F1256" i="35"/>
  <c r="G1256" i="35"/>
  <c r="A1257" i="35"/>
  <c r="B1257" i="35"/>
  <c r="C1257" i="35"/>
  <c r="D1257" i="35"/>
  <c r="E1257" i="35"/>
  <c r="F1257" i="35"/>
  <c r="G1257" i="35"/>
  <c r="A1258" i="35"/>
  <c r="B1258" i="35"/>
  <c r="C1258" i="35"/>
  <c r="D1258" i="35"/>
  <c r="E1258" i="35"/>
  <c r="F1258" i="35"/>
  <c r="G1258" i="35"/>
  <c r="A1259" i="35"/>
  <c r="B1259" i="35"/>
  <c r="C1259" i="35"/>
  <c r="D1259" i="35"/>
  <c r="E1259" i="35"/>
  <c r="F1259" i="35"/>
  <c r="G1259" i="35"/>
  <c r="A1260" i="35"/>
  <c r="B1260" i="35"/>
  <c r="C1260" i="35"/>
  <c r="D1260" i="35"/>
  <c r="E1260" i="35"/>
  <c r="F1260" i="35"/>
  <c r="G1260" i="35"/>
  <c r="A1261" i="35"/>
  <c r="B1261" i="35"/>
  <c r="C1261" i="35"/>
  <c r="D1261" i="35"/>
  <c r="E1261" i="35"/>
  <c r="F1261" i="35"/>
  <c r="G1261" i="35"/>
  <c r="A1262" i="35"/>
  <c r="B1262" i="35"/>
  <c r="C1262" i="35"/>
  <c r="D1262" i="35"/>
  <c r="E1262" i="35"/>
  <c r="F1262" i="35"/>
  <c r="G1262" i="35"/>
  <c r="A1263" i="35"/>
  <c r="B1263" i="35"/>
  <c r="C1263" i="35"/>
  <c r="D1263" i="35"/>
  <c r="E1263" i="35"/>
  <c r="F1263" i="35"/>
  <c r="G1263" i="35"/>
  <c r="A1264" i="35"/>
  <c r="B1264" i="35"/>
  <c r="C1264" i="35"/>
  <c r="D1264" i="35"/>
  <c r="E1264" i="35"/>
  <c r="F1264" i="35"/>
  <c r="G1264" i="35"/>
  <c r="A1265" i="35"/>
  <c r="B1265" i="35"/>
  <c r="C1265" i="35"/>
  <c r="D1265" i="35"/>
  <c r="E1265" i="35"/>
  <c r="F1265" i="35"/>
  <c r="G1265" i="35"/>
  <c r="A1266" i="35"/>
  <c r="B1266" i="35"/>
  <c r="C1266" i="35"/>
  <c r="D1266" i="35"/>
  <c r="E1266" i="35"/>
  <c r="F1266" i="35"/>
  <c r="G1266" i="35"/>
  <c r="A1267" i="35"/>
  <c r="B1267" i="35"/>
  <c r="C1267" i="35"/>
  <c r="D1267" i="35"/>
  <c r="E1267" i="35"/>
  <c r="F1267" i="35"/>
  <c r="G1267" i="35"/>
  <c r="A1268" i="35"/>
  <c r="B1268" i="35"/>
  <c r="C1268" i="35"/>
  <c r="D1268" i="35"/>
  <c r="E1268" i="35"/>
  <c r="F1268" i="35"/>
  <c r="G1268" i="35"/>
  <c r="A1269" i="35"/>
  <c r="B1269" i="35"/>
  <c r="C1269" i="35"/>
  <c r="D1269" i="35"/>
  <c r="E1269" i="35"/>
  <c r="F1269" i="35"/>
  <c r="G1269" i="35"/>
  <c r="A1270" i="35"/>
  <c r="B1270" i="35"/>
  <c r="C1270" i="35"/>
  <c r="D1270" i="35"/>
  <c r="E1270" i="35"/>
  <c r="F1270" i="35"/>
  <c r="G1270" i="35"/>
  <c r="A1271" i="35"/>
  <c r="B1271" i="35"/>
  <c r="C1271" i="35"/>
  <c r="D1271" i="35"/>
  <c r="E1271" i="35"/>
  <c r="F1271" i="35"/>
  <c r="G1271" i="35"/>
  <c r="A1272" i="35"/>
  <c r="B1272" i="35"/>
  <c r="C1272" i="35"/>
  <c r="D1272" i="35"/>
  <c r="E1272" i="35"/>
  <c r="F1272" i="35"/>
  <c r="G1272" i="35"/>
  <c r="A1273" i="35"/>
  <c r="B1273" i="35"/>
  <c r="C1273" i="35"/>
  <c r="D1273" i="35"/>
  <c r="E1273" i="35"/>
  <c r="F1273" i="35"/>
  <c r="G1273" i="35"/>
  <c r="A1274" i="35"/>
  <c r="B1274" i="35"/>
  <c r="C1274" i="35"/>
  <c r="D1274" i="35"/>
  <c r="E1274" i="35"/>
  <c r="F1274" i="35"/>
  <c r="G1274" i="35"/>
  <c r="A1275" i="35"/>
  <c r="B1275" i="35"/>
  <c r="C1275" i="35"/>
  <c r="D1275" i="35"/>
  <c r="E1275" i="35"/>
  <c r="F1275" i="35"/>
  <c r="G1275" i="35"/>
  <c r="A1276" i="35"/>
  <c r="B1276" i="35"/>
  <c r="C1276" i="35"/>
  <c r="D1276" i="35"/>
  <c r="E1276" i="35"/>
  <c r="F1276" i="35"/>
  <c r="G1276" i="35"/>
  <c r="A1277" i="35"/>
  <c r="B1277" i="35"/>
  <c r="C1277" i="35"/>
  <c r="D1277" i="35"/>
  <c r="E1277" i="35"/>
  <c r="F1277" i="35"/>
  <c r="G1277" i="35"/>
  <c r="A1278" i="35"/>
  <c r="B1278" i="35"/>
  <c r="C1278" i="35"/>
  <c r="D1278" i="35"/>
  <c r="E1278" i="35"/>
  <c r="F1278" i="35"/>
  <c r="G1278" i="35"/>
  <c r="A1279" i="35"/>
  <c r="B1279" i="35"/>
  <c r="C1279" i="35"/>
  <c r="D1279" i="35"/>
  <c r="E1279" i="35"/>
  <c r="F1279" i="35"/>
  <c r="G1279" i="35"/>
  <c r="A1280" i="35"/>
  <c r="B1280" i="35"/>
  <c r="C1280" i="35"/>
  <c r="D1280" i="35"/>
  <c r="E1280" i="35"/>
  <c r="F1280" i="35"/>
  <c r="G1280" i="35"/>
  <c r="A1281" i="35"/>
  <c r="B1281" i="35"/>
  <c r="C1281" i="35"/>
  <c r="D1281" i="35"/>
  <c r="E1281" i="35"/>
  <c r="F1281" i="35"/>
  <c r="G1281" i="35"/>
  <c r="A1282" i="35"/>
  <c r="B1282" i="35"/>
  <c r="C1282" i="35"/>
  <c r="D1282" i="35"/>
  <c r="E1282" i="35"/>
  <c r="F1282" i="35"/>
  <c r="G1282" i="35"/>
  <c r="A1283" i="35"/>
  <c r="B1283" i="35"/>
  <c r="C1283" i="35"/>
  <c r="D1283" i="35"/>
  <c r="E1283" i="35"/>
  <c r="F1283" i="35"/>
  <c r="G1283" i="35"/>
  <c r="A1284" i="35"/>
  <c r="B1284" i="35"/>
  <c r="C1284" i="35"/>
  <c r="D1284" i="35"/>
  <c r="E1284" i="35"/>
  <c r="F1284" i="35"/>
  <c r="G1284" i="35"/>
  <c r="A1285" i="35"/>
  <c r="B1285" i="35"/>
  <c r="C1285" i="35"/>
  <c r="D1285" i="35"/>
  <c r="E1285" i="35"/>
  <c r="F1285" i="35"/>
  <c r="G1285" i="35"/>
  <c r="A1286" i="35"/>
  <c r="B1286" i="35"/>
  <c r="C1286" i="35"/>
  <c r="D1286" i="35"/>
  <c r="E1286" i="35"/>
  <c r="F1286" i="35"/>
  <c r="G1286" i="35"/>
  <c r="A1287" i="35"/>
  <c r="B1287" i="35"/>
  <c r="C1287" i="35"/>
  <c r="D1287" i="35"/>
  <c r="E1287" i="35"/>
  <c r="F1287" i="35"/>
  <c r="G1287" i="35"/>
  <c r="A1288" i="35"/>
  <c r="B1288" i="35"/>
  <c r="C1288" i="35"/>
  <c r="D1288" i="35"/>
  <c r="E1288" i="35"/>
  <c r="F1288" i="35"/>
  <c r="G1288" i="35"/>
  <c r="A1289" i="35"/>
  <c r="B1289" i="35"/>
  <c r="C1289" i="35"/>
  <c r="D1289" i="35"/>
  <c r="E1289" i="35"/>
  <c r="F1289" i="35"/>
  <c r="G1289" i="35"/>
  <c r="A1290" i="35"/>
  <c r="B1290" i="35"/>
  <c r="C1290" i="35"/>
  <c r="D1290" i="35"/>
  <c r="E1290" i="35"/>
  <c r="F1290" i="35"/>
  <c r="G1290" i="35"/>
  <c r="A1291" i="35"/>
  <c r="B1291" i="35"/>
  <c r="C1291" i="35"/>
  <c r="D1291" i="35"/>
  <c r="E1291" i="35"/>
  <c r="F1291" i="35"/>
  <c r="G1291" i="35"/>
  <c r="A1292" i="35"/>
  <c r="B1292" i="35"/>
  <c r="C1292" i="35"/>
  <c r="D1292" i="35"/>
  <c r="E1292" i="35"/>
  <c r="F1292" i="35"/>
  <c r="G1292" i="35"/>
  <c r="A1293" i="35"/>
  <c r="B1293" i="35"/>
  <c r="C1293" i="35"/>
  <c r="D1293" i="35"/>
  <c r="E1293" i="35"/>
  <c r="F1293" i="35"/>
  <c r="G1293" i="35"/>
  <c r="A1294" i="35"/>
  <c r="B1294" i="35"/>
  <c r="C1294" i="35"/>
  <c r="D1294" i="35"/>
  <c r="E1294" i="35"/>
  <c r="F1294" i="35"/>
  <c r="G1294" i="35"/>
  <c r="A1295" i="35"/>
  <c r="B1295" i="35"/>
  <c r="C1295" i="35"/>
  <c r="D1295" i="35"/>
  <c r="E1295" i="35"/>
  <c r="F1295" i="35"/>
  <c r="G1295" i="35"/>
  <c r="A1296" i="35"/>
  <c r="B1296" i="35"/>
  <c r="C1296" i="35"/>
  <c r="D1296" i="35"/>
  <c r="E1296" i="35"/>
  <c r="F1296" i="35"/>
  <c r="G1296" i="35"/>
  <c r="A1297" i="35"/>
  <c r="B1297" i="35"/>
  <c r="C1297" i="35"/>
  <c r="D1297" i="35"/>
  <c r="E1297" i="35"/>
  <c r="F1297" i="35"/>
  <c r="G1297" i="35"/>
  <c r="A1298" i="35"/>
  <c r="B1298" i="35"/>
  <c r="C1298" i="35"/>
  <c r="D1298" i="35"/>
  <c r="E1298" i="35"/>
  <c r="F1298" i="35"/>
  <c r="G1298" i="35"/>
  <c r="A1299" i="35"/>
  <c r="B1299" i="35"/>
  <c r="C1299" i="35"/>
  <c r="D1299" i="35"/>
  <c r="E1299" i="35"/>
  <c r="F1299" i="35"/>
  <c r="G1299" i="35"/>
  <c r="A1300" i="35"/>
  <c r="B1300" i="35"/>
  <c r="C1300" i="35"/>
  <c r="D1300" i="35"/>
  <c r="E1300" i="35"/>
  <c r="F1300" i="35"/>
  <c r="G1300" i="35"/>
  <c r="A1301" i="35"/>
  <c r="B1301" i="35"/>
  <c r="C1301" i="35"/>
  <c r="D1301" i="35"/>
  <c r="E1301" i="35"/>
  <c r="F1301" i="35"/>
  <c r="G1301" i="35"/>
  <c r="A1302" i="35"/>
  <c r="B1302" i="35"/>
  <c r="C1302" i="35"/>
  <c r="D1302" i="35"/>
  <c r="E1302" i="35"/>
  <c r="F1302" i="35"/>
  <c r="G1302" i="35"/>
  <c r="A1303" i="35"/>
  <c r="B1303" i="35"/>
  <c r="C1303" i="35"/>
  <c r="D1303" i="35"/>
  <c r="E1303" i="35"/>
  <c r="F1303" i="35"/>
  <c r="G1303" i="35"/>
  <c r="A1304" i="35"/>
  <c r="B1304" i="35"/>
  <c r="C1304" i="35"/>
  <c r="D1304" i="35"/>
  <c r="E1304" i="35"/>
  <c r="F1304" i="35"/>
  <c r="G1304" i="35"/>
  <c r="A1305" i="35"/>
  <c r="B1305" i="35"/>
  <c r="C1305" i="35"/>
  <c r="D1305" i="35"/>
  <c r="E1305" i="35"/>
  <c r="F1305" i="35"/>
  <c r="G1305" i="35"/>
  <c r="A1306" i="35"/>
  <c r="B1306" i="35"/>
  <c r="C1306" i="35"/>
  <c r="D1306" i="35"/>
  <c r="E1306" i="35"/>
  <c r="F1306" i="35"/>
  <c r="G1306" i="35"/>
  <c r="A1307" i="35"/>
  <c r="B1307" i="35"/>
  <c r="C1307" i="35"/>
  <c r="D1307" i="35"/>
  <c r="E1307" i="35"/>
  <c r="F1307" i="35"/>
  <c r="G1307" i="35"/>
  <c r="A1308" i="35"/>
  <c r="B1308" i="35"/>
  <c r="C1308" i="35"/>
  <c r="D1308" i="35"/>
  <c r="E1308" i="35"/>
  <c r="F1308" i="35"/>
  <c r="G1308" i="35"/>
  <c r="A1309" i="35"/>
  <c r="B1309" i="35"/>
  <c r="C1309" i="35"/>
  <c r="D1309" i="35"/>
  <c r="E1309" i="35"/>
  <c r="F1309" i="35"/>
  <c r="G1309" i="35"/>
  <c r="A1310" i="35"/>
  <c r="B1310" i="35"/>
  <c r="C1310" i="35"/>
  <c r="D1310" i="35"/>
  <c r="E1310" i="35"/>
  <c r="F1310" i="35"/>
  <c r="G1310" i="35"/>
  <c r="A1311" i="35"/>
  <c r="B1311" i="35"/>
  <c r="C1311" i="35"/>
  <c r="D1311" i="35"/>
  <c r="E1311" i="35"/>
  <c r="F1311" i="35"/>
  <c r="G1311" i="35"/>
  <c r="A1312" i="35"/>
  <c r="B1312" i="35"/>
  <c r="C1312" i="35"/>
  <c r="D1312" i="35"/>
  <c r="E1312" i="35"/>
  <c r="F1312" i="35"/>
  <c r="G1312" i="35"/>
  <c r="A1313" i="35"/>
  <c r="B1313" i="35"/>
  <c r="C1313" i="35"/>
  <c r="D1313" i="35"/>
  <c r="E1313" i="35"/>
  <c r="F1313" i="35"/>
  <c r="G1313" i="35"/>
  <c r="A1314" i="35"/>
  <c r="B1314" i="35"/>
  <c r="C1314" i="35"/>
  <c r="D1314" i="35"/>
  <c r="E1314" i="35"/>
  <c r="F1314" i="35"/>
  <c r="G1314" i="35"/>
  <c r="A1315" i="35"/>
  <c r="B1315" i="35"/>
  <c r="C1315" i="35"/>
  <c r="D1315" i="35"/>
  <c r="E1315" i="35"/>
  <c r="F1315" i="35"/>
  <c r="G1315" i="35"/>
  <c r="A1316" i="35"/>
  <c r="B1316" i="35"/>
  <c r="C1316" i="35"/>
  <c r="D1316" i="35"/>
  <c r="E1316" i="35"/>
  <c r="F1316" i="35"/>
  <c r="G1316" i="35"/>
  <c r="A1317" i="35"/>
  <c r="B1317" i="35"/>
  <c r="C1317" i="35"/>
  <c r="D1317" i="35"/>
  <c r="E1317" i="35"/>
  <c r="F1317" i="35"/>
  <c r="G1317" i="35"/>
  <c r="A1318" i="35"/>
  <c r="B1318" i="35"/>
  <c r="C1318" i="35"/>
  <c r="D1318" i="35"/>
  <c r="E1318" i="35"/>
  <c r="F1318" i="35"/>
  <c r="G1318" i="35"/>
  <c r="A1319" i="35"/>
  <c r="B1319" i="35"/>
  <c r="C1319" i="35"/>
  <c r="D1319" i="35"/>
  <c r="E1319" i="35"/>
  <c r="F1319" i="35"/>
  <c r="G1319" i="35"/>
  <c r="A1320" i="35"/>
  <c r="B1320" i="35"/>
  <c r="C1320" i="35"/>
  <c r="D1320" i="35"/>
  <c r="E1320" i="35"/>
  <c r="F1320" i="35"/>
  <c r="G1320" i="35"/>
  <c r="A1321" i="35"/>
  <c r="B1321" i="35"/>
  <c r="C1321" i="35"/>
  <c r="D1321" i="35"/>
  <c r="E1321" i="35"/>
  <c r="F1321" i="35"/>
  <c r="G1321" i="35"/>
  <c r="A1322" i="35"/>
  <c r="B1322" i="35"/>
  <c r="C1322" i="35"/>
  <c r="D1322" i="35"/>
  <c r="E1322" i="35"/>
  <c r="F1322" i="35"/>
  <c r="G1322" i="35"/>
  <c r="A1323" i="35"/>
  <c r="B1323" i="35"/>
  <c r="C1323" i="35"/>
  <c r="D1323" i="35"/>
  <c r="E1323" i="35"/>
  <c r="F1323" i="35"/>
  <c r="G1323" i="35"/>
  <c r="A1324" i="35"/>
  <c r="B1324" i="35"/>
  <c r="C1324" i="35"/>
  <c r="D1324" i="35"/>
  <c r="E1324" i="35"/>
  <c r="F1324" i="35"/>
  <c r="G1324" i="35"/>
  <c r="A1325" i="35"/>
  <c r="B1325" i="35"/>
  <c r="C1325" i="35"/>
  <c r="D1325" i="35"/>
  <c r="E1325" i="35"/>
  <c r="F1325" i="35"/>
  <c r="G1325" i="35"/>
  <c r="A1326" i="35"/>
  <c r="B1326" i="35"/>
  <c r="C1326" i="35"/>
  <c r="H1326" i="35" s="1"/>
  <c r="D1326" i="35"/>
  <c r="E1326" i="35"/>
  <c r="F1326" i="35"/>
  <c r="G1326" i="35"/>
  <c r="A1327" i="35"/>
  <c r="B1327" i="35"/>
  <c r="C1327" i="35"/>
  <c r="D1327" i="35"/>
  <c r="E1327" i="35"/>
  <c r="F1327" i="35"/>
  <c r="G1327" i="35"/>
  <c r="A1328" i="35"/>
  <c r="B1328" i="35"/>
  <c r="C1328" i="35"/>
  <c r="D1328" i="35"/>
  <c r="E1328" i="35"/>
  <c r="F1328" i="35"/>
  <c r="G1328" i="35"/>
  <c r="A1329" i="35"/>
  <c r="B1329" i="35"/>
  <c r="C1329" i="35"/>
  <c r="D1329" i="35"/>
  <c r="E1329" i="35"/>
  <c r="F1329" i="35"/>
  <c r="G1329" i="35"/>
  <c r="A1330" i="35"/>
  <c r="B1330" i="35"/>
  <c r="C1330" i="35"/>
  <c r="D1330" i="35"/>
  <c r="E1330" i="35"/>
  <c r="F1330" i="35"/>
  <c r="G1330" i="35"/>
  <c r="A1331" i="35"/>
  <c r="B1331" i="35"/>
  <c r="C1331" i="35"/>
  <c r="D1331" i="35"/>
  <c r="E1331" i="35"/>
  <c r="F1331" i="35"/>
  <c r="G1331" i="35"/>
  <c r="A1332" i="35"/>
  <c r="B1332" i="35"/>
  <c r="C1332" i="35"/>
  <c r="D1332" i="35"/>
  <c r="E1332" i="35"/>
  <c r="F1332" i="35"/>
  <c r="G1332" i="35"/>
  <c r="A1333" i="35"/>
  <c r="B1333" i="35"/>
  <c r="C1333" i="35"/>
  <c r="D1333" i="35"/>
  <c r="E1333" i="35"/>
  <c r="F1333" i="35"/>
  <c r="G1333" i="35"/>
  <c r="A1334" i="35"/>
  <c r="B1334" i="35"/>
  <c r="C1334" i="35"/>
  <c r="D1334" i="35"/>
  <c r="E1334" i="35"/>
  <c r="F1334" i="35"/>
  <c r="G1334" i="35"/>
  <c r="A1335" i="35"/>
  <c r="B1335" i="35"/>
  <c r="C1335" i="35"/>
  <c r="D1335" i="35"/>
  <c r="E1335" i="35"/>
  <c r="F1335" i="35"/>
  <c r="G1335" i="35"/>
  <c r="A1336" i="35"/>
  <c r="B1336" i="35"/>
  <c r="C1336" i="35"/>
  <c r="D1336" i="35"/>
  <c r="E1336" i="35"/>
  <c r="F1336" i="35"/>
  <c r="G1336" i="35"/>
  <c r="A1337" i="35"/>
  <c r="B1337" i="35"/>
  <c r="C1337" i="35"/>
  <c r="D1337" i="35"/>
  <c r="E1337" i="35"/>
  <c r="F1337" i="35"/>
  <c r="G1337" i="35"/>
  <c r="A1338" i="35"/>
  <c r="B1338" i="35"/>
  <c r="C1338" i="35"/>
  <c r="D1338" i="35"/>
  <c r="E1338" i="35"/>
  <c r="F1338" i="35"/>
  <c r="G1338" i="35"/>
  <c r="A1339" i="35"/>
  <c r="B1339" i="35"/>
  <c r="C1339" i="35"/>
  <c r="D1339" i="35"/>
  <c r="E1339" i="35"/>
  <c r="F1339" i="35"/>
  <c r="G1339" i="35"/>
  <c r="A1340" i="35"/>
  <c r="B1340" i="35"/>
  <c r="C1340" i="35"/>
  <c r="D1340" i="35"/>
  <c r="E1340" i="35"/>
  <c r="F1340" i="35"/>
  <c r="G1340" i="35"/>
  <c r="A1341" i="35"/>
  <c r="B1341" i="35"/>
  <c r="C1341" i="35"/>
  <c r="D1341" i="35"/>
  <c r="E1341" i="35"/>
  <c r="F1341" i="35"/>
  <c r="G1341" i="35"/>
  <c r="A1342" i="35"/>
  <c r="B1342" i="35"/>
  <c r="C1342" i="35"/>
  <c r="D1342" i="35"/>
  <c r="E1342" i="35"/>
  <c r="F1342" i="35"/>
  <c r="G1342" i="35"/>
  <c r="A1343" i="35"/>
  <c r="B1343" i="35"/>
  <c r="C1343" i="35"/>
  <c r="D1343" i="35"/>
  <c r="E1343" i="35"/>
  <c r="F1343" i="35"/>
  <c r="G1343" i="35"/>
  <c r="A1344" i="35"/>
  <c r="B1344" i="35"/>
  <c r="C1344" i="35"/>
  <c r="D1344" i="35"/>
  <c r="E1344" i="35"/>
  <c r="F1344" i="35"/>
  <c r="G1344" i="35"/>
  <c r="A1345" i="35"/>
  <c r="B1345" i="35"/>
  <c r="C1345" i="35"/>
  <c r="D1345" i="35"/>
  <c r="E1345" i="35"/>
  <c r="F1345" i="35"/>
  <c r="G1345" i="35"/>
  <c r="A1346" i="35"/>
  <c r="B1346" i="35"/>
  <c r="C1346" i="35"/>
  <c r="D1346" i="35"/>
  <c r="E1346" i="35"/>
  <c r="F1346" i="35"/>
  <c r="G1346" i="35"/>
  <c r="A1347" i="35"/>
  <c r="B1347" i="35"/>
  <c r="C1347" i="35"/>
  <c r="D1347" i="35"/>
  <c r="E1347" i="35"/>
  <c r="F1347" i="35"/>
  <c r="G1347" i="35"/>
  <c r="A1348" i="35"/>
  <c r="B1348" i="35"/>
  <c r="C1348" i="35"/>
  <c r="D1348" i="35"/>
  <c r="E1348" i="35"/>
  <c r="F1348" i="35"/>
  <c r="G1348" i="35"/>
  <c r="A1349" i="35"/>
  <c r="B1349" i="35"/>
  <c r="C1349" i="35"/>
  <c r="D1349" i="35"/>
  <c r="E1349" i="35"/>
  <c r="F1349" i="35"/>
  <c r="G1349" i="35"/>
  <c r="A1350" i="35"/>
  <c r="B1350" i="35"/>
  <c r="C1350" i="35"/>
  <c r="D1350" i="35"/>
  <c r="E1350" i="35"/>
  <c r="F1350" i="35"/>
  <c r="G1350" i="35"/>
  <c r="A1351" i="35"/>
  <c r="B1351" i="35"/>
  <c r="C1351" i="35"/>
  <c r="D1351" i="35"/>
  <c r="E1351" i="35"/>
  <c r="F1351" i="35"/>
  <c r="G1351" i="35"/>
  <c r="A1352" i="35"/>
  <c r="B1352" i="35"/>
  <c r="C1352" i="35"/>
  <c r="D1352" i="35"/>
  <c r="E1352" i="35"/>
  <c r="F1352" i="35"/>
  <c r="G1352" i="35"/>
  <c r="A1353" i="35"/>
  <c r="B1353" i="35"/>
  <c r="C1353" i="35"/>
  <c r="D1353" i="35"/>
  <c r="E1353" i="35"/>
  <c r="F1353" i="35"/>
  <c r="G1353" i="35"/>
  <c r="A1354" i="35"/>
  <c r="B1354" i="35"/>
  <c r="C1354" i="35"/>
  <c r="D1354" i="35"/>
  <c r="E1354" i="35"/>
  <c r="F1354" i="35"/>
  <c r="G1354" i="35"/>
  <c r="A1355" i="35"/>
  <c r="B1355" i="35"/>
  <c r="C1355" i="35"/>
  <c r="D1355" i="35"/>
  <c r="E1355" i="35"/>
  <c r="F1355" i="35"/>
  <c r="G1355" i="35"/>
  <c r="A1356" i="35"/>
  <c r="B1356" i="35"/>
  <c r="C1356" i="35"/>
  <c r="D1356" i="35"/>
  <c r="E1356" i="35"/>
  <c r="F1356" i="35"/>
  <c r="G1356" i="35"/>
  <c r="A1357" i="35"/>
  <c r="B1357" i="35"/>
  <c r="C1357" i="35"/>
  <c r="D1357" i="35"/>
  <c r="E1357" i="35"/>
  <c r="F1357" i="35"/>
  <c r="G1357" i="35"/>
  <c r="A1358" i="35"/>
  <c r="B1358" i="35"/>
  <c r="C1358" i="35"/>
  <c r="D1358" i="35"/>
  <c r="E1358" i="35"/>
  <c r="F1358" i="35"/>
  <c r="G1358" i="35"/>
  <c r="A1359" i="35"/>
  <c r="B1359" i="35"/>
  <c r="C1359" i="35"/>
  <c r="D1359" i="35"/>
  <c r="E1359" i="35"/>
  <c r="F1359" i="35"/>
  <c r="G1359" i="35"/>
  <c r="A1360" i="35"/>
  <c r="B1360" i="35"/>
  <c r="C1360" i="35"/>
  <c r="D1360" i="35"/>
  <c r="E1360" i="35"/>
  <c r="F1360" i="35"/>
  <c r="G1360" i="35"/>
  <c r="A1361" i="35"/>
  <c r="B1361" i="35"/>
  <c r="C1361" i="35"/>
  <c r="D1361" i="35"/>
  <c r="E1361" i="35"/>
  <c r="F1361" i="35"/>
  <c r="G1361" i="35"/>
  <c r="A1362" i="35"/>
  <c r="B1362" i="35"/>
  <c r="C1362" i="35"/>
  <c r="D1362" i="35"/>
  <c r="E1362" i="35"/>
  <c r="F1362" i="35"/>
  <c r="G1362" i="35"/>
  <c r="A1363" i="35"/>
  <c r="B1363" i="35"/>
  <c r="C1363" i="35"/>
  <c r="D1363" i="35"/>
  <c r="E1363" i="35"/>
  <c r="F1363" i="35"/>
  <c r="G1363" i="35"/>
  <c r="A1364" i="35"/>
  <c r="B1364" i="35"/>
  <c r="C1364" i="35"/>
  <c r="D1364" i="35"/>
  <c r="E1364" i="35"/>
  <c r="F1364" i="35"/>
  <c r="G1364" i="35"/>
  <c r="A1365" i="35"/>
  <c r="B1365" i="35"/>
  <c r="C1365" i="35"/>
  <c r="D1365" i="35"/>
  <c r="E1365" i="35"/>
  <c r="F1365" i="35"/>
  <c r="G1365" i="35"/>
  <c r="A1366" i="35"/>
  <c r="B1366" i="35"/>
  <c r="C1366" i="35"/>
  <c r="D1366" i="35"/>
  <c r="E1366" i="35"/>
  <c r="F1366" i="35"/>
  <c r="G1366" i="35"/>
  <c r="A1367" i="35"/>
  <c r="B1367" i="35"/>
  <c r="C1367" i="35"/>
  <c r="D1367" i="35"/>
  <c r="E1367" i="35"/>
  <c r="F1367" i="35"/>
  <c r="G1367" i="35"/>
  <c r="A1368" i="35"/>
  <c r="B1368" i="35"/>
  <c r="C1368" i="35"/>
  <c r="D1368" i="35"/>
  <c r="E1368" i="35"/>
  <c r="F1368" i="35"/>
  <c r="G1368" i="35"/>
  <c r="A1369" i="35"/>
  <c r="B1369" i="35"/>
  <c r="C1369" i="35"/>
  <c r="D1369" i="35"/>
  <c r="E1369" i="35"/>
  <c r="F1369" i="35"/>
  <c r="G1369" i="35"/>
  <c r="A1370" i="35"/>
  <c r="B1370" i="35"/>
  <c r="C1370" i="35"/>
  <c r="D1370" i="35"/>
  <c r="E1370" i="35"/>
  <c r="F1370" i="35"/>
  <c r="G1370" i="35"/>
  <c r="A1371" i="35"/>
  <c r="B1371" i="35"/>
  <c r="C1371" i="35"/>
  <c r="D1371" i="35"/>
  <c r="E1371" i="35"/>
  <c r="F1371" i="35"/>
  <c r="G1371" i="35"/>
  <c r="A1372" i="35"/>
  <c r="B1372" i="35"/>
  <c r="C1372" i="35"/>
  <c r="D1372" i="35"/>
  <c r="E1372" i="35"/>
  <c r="F1372" i="35"/>
  <c r="G1372" i="35"/>
  <c r="A1373" i="35"/>
  <c r="B1373" i="35"/>
  <c r="C1373" i="35"/>
  <c r="D1373" i="35"/>
  <c r="E1373" i="35"/>
  <c r="F1373" i="35"/>
  <c r="G1373" i="35"/>
  <c r="A1374" i="35"/>
  <c r="B1374" i="35"/>
  <c r="C1374" i="35"/>
  <c r="D1374" i="35"/>
  <c r="E1374" i="35"/>
  <c r="F1374" i="35"/>
  <c r="G1374" i="35"/>
  <c r="A1375" i="35"/>
  <c r="B1375" i="35"/>
  <c r="C1375" i="35"/>
  <c r="D1375" i="35"/>
  <c r="E1375" i="35"/>
  <c r="F1375" i="35"/>
  <c r="G1375" i="35"/>
  <c r="A1376" i="35"/>
  <c r="B1376" i="35"/>
  <c r="C1376" i="35"/>
  <c r="D1376" i="35"/>
  <c r="E1376" i="35"/>
  <c r="F1376" i="35"/>
  <c r="G1376" i="35"/>
  <c r="A1377" i="35"/>
  <c r="B1377" i="35"/>
  <c r="C1377" i="35"/>
  <c r="D1377" i="35"/>
  <c r="E1377" i="35"/>
  <c r="F1377" i="35"/>
  <c r="G1377" i="35"/>
  <c r="A1378" i="35"/>
  <c r="B1378" i="35"/>
  <c r="C1378" i="35"/>
  <c r="D1378" i="35"/>
  <c r="E1378" i="35"/>
  <c r="F1378" i="35"/>
  <c r="G1378" i="35"/>
  <c r="A1379" i="35"/>
  <c r="B1379" i="35"/>
  <c r="C1379" i="35"/>
  <c r="D1379" i="35"/>
  <c r="E1379" i="35"/>
  <c r="F1379" i="35"/>
  <c r="G1379" i="35"/>
  <c r="A1380" i="35"/>
  <c r="B1380" i="35"/>
  <c r="C1380" i="35"/>
  <c r="D1380" i="35"/>
  <c r="E1380" i="35"/>
  <c r="F1380" i="35"/>
  <c r="G1380" i="35"/>
  <c r="A1381" i="35"/>
  <c r="B1381" i="35"/>
  <c r="C1381" i="35"/>
  <c r="D1381" i="35"/>
  <c r="E1381" i="35"/>
  <c r="F1381" i="35"/>
  <c r="G1381" i="35"/>
  <c r="A1382" i="35"/>
  <c r="B1382" i="35"/>
  <c r="C1382" i="35"/>
  <c r="D1382" i="35"/>
  <c r="E1382" i="35"/>
  <c r="F1382" i="35"/>
  <c r="G1382" i="35"/>
  <c r="A1383" i="35"/>
  <c r="B1383" i="35"/>
  <c r="C1383" i="35"/>
  <c r="D1383" i="35"/>
  <c r="E1383" i="35"/>
  <c r="F1383" i="35"/>
  <c r="G1383" i="35"/>
  <c r="A1384" i="35"/>
  <c r="B1384" i="35"/>
  <c r="C1384" i="35"/>
  <c r="D1384" i="35"/>
  <c r="E1384" i="35"/>
  <c r="F1384" i="35"/>
  <c r="G1384" i="35"/>
  <c r="A1385" i="35"/>
  <c r="B1385" i="35"/>
  <c r="C1385" i="35"/>
  <c r="D1385" i="35"/>
  <c r="E1385" i="35"/>
  <c r="F1385" i="35"/>
  <c r="G1385" i="35"/>
  <c r="A1386" i="35"/>
  <c r="B1386" i="35"/>
  <c r="C1386" i="35"/>
  <c r="D1386" i="35"/>
  <c r="E1386" i="35"/>
  <c r="F1386" i="35"/>
  <c r="G1386" i="35"/>
  <c r="A1387" i="35"/>
  <c r="B1387" i="35"/>
  <c r="C1387" i="35"/>
  <c r="D1387" i="35"/>
  <c r="E1387" i="35"/>
  <c r="F1387" i="35"/>
  <c r="G1387" i="35"/>
  <c r="A1388" i="35"/>
  <c r="B1388" i="35"/>
  <c r="C1388" i="35"/>
  <c r="D1388" i="35"/>
  <c r="E1388" i="35"/>
  <c r="F1388" i="35"/>
  <c r="G1388" i="35"/>
  <c r="A1389" i="35"/>
  <c r="B1389" i="35"/>
  <c r="C1389" i="35"/>
  <c r="D1389" i="35"/>
  <c r="E1389" i="35"/>
  <c r="F1389" i="35"/>
  <c r="G1389" i="35"/>
  <c r="A1390" i="35"/>
  <c r="B1390" i="35"/>
  <c r="C1390" i="35"/>
  <c r="D1390" i="35"/>
  <c r="E1390" i="35"/>
  <c r="F1390" i="35"/>
  <c r="G1390" i="35"/>
  <c r="A1391" i="35"/>
  <c r="B1391" i="35"/>
  <c r="C1391" i="35"/>
  <c r="D1391" i="35"/>
  <c r="E1391" i="35"/>
  <c r="F1391" i="35"/>
  <c r="G1391" i="35"/>
  <c r="A1392" i="35"/>
  <c r="B1392" i="35"/>
  <c r="C1392" i="35"/>
  <c r="D1392" i="35"/>
  <c r="E1392" i="35"/>
  <c r="F1392" i="35"/>
  <c r="G1392" i="35"/>
  <c r="A1393" i="35"/>
  <c r="B1393" i="35"/>
  <c r="C1393" i="35"/>
  <c r="D1393" i="35"/>
  <c r="E1393" i="35"/>
  <c r="F1393" i="35"/>
  <c r="G1393" i="35"/>
  <c r="A1394" i="35"/>
  <c r="B1394" i="35"/>
  <c r="C1394" i="35"/>
  <c r="D1394" i="35"/>
  <c r="E1394" i="35"/>
  <c r="F1394" i="35"/>
  <c r="G1394" i="35"/>
  <c r="A1395" i="35"/>
  <c r="B1395" i="35"/>
  <c r="C1395" i="35"/>
  <c r="D1395" i="35"/>
  <c r="E1395" i="35"/>
  <c r="F1395" i="35"/>
  <c r="G1395" i="35"/>
  <c r="A1396" i="35"/>
  <c r="B1396" i="35"/>
  <c r="C1396" i="35"/>
  <c r="D1396" i="35"/>
  <c r="E1396" i="35"/>
  <c r="F1396" i="35"/>
  <c r="G1396" i="35"/>
  <c r="A1397" i="35"/>
  <c r="B1397" i="35"/>
  <c r="C1397" i="35"/>
  <c r="D1397" i="35"/>
  <c r="E1397" i="35"/>
  <c r="F1397" i="35"/>
  <c r="G1397" i="35"/>
  <c r="A1398" i="35"/>
  <c r="B1398" i="35"/>
  <c r="C1398" i="35"/>
  <c r="D1398" i="35"/>
  <c r="E1398" i="35"/>
  <c r="F1398" i="35"/>
  <c r="G1398" i="35"/>
  <c r="A1399" i="35"/>
  <c r="B1399" i="35"/>
  <c r="C1399" i="35"/>
  <c r="D1399" i="35"/>
  <c r="E1399" i="35"/>
  <c r="F1399" i="35"/>
  <c r="G1399" i="35"/>
  <c r="A1400" i="35"/>
  <c r="B1400" i="35"/>
  <c r="C1400" i="35"/>
  <c r="D1400" i="35"/>
  <c r="E1400" i="35"/>
  <c r="F1400" i="35"/>
  <c r="G1400" i="35"/>
  <c r="A1401" i="35"/>
  <c r="B1401" i="35"/>
  <c r="C1401" i="35"/>
  <c r="D1401" i="35"/>
  <c r="E1401" i="35"/>
  <c r="F1401" i="35"/>
  <c r="G1401" i="35"/>
  <c r="A1402" i="35"/>
  <c r="B1402" i="35"/>
  <c r="C1402" i="35"/>
  <c r="D1402" i="35"/>
  <c r="E1402" i="35"/>
  <c r="F1402" i="35"/>
  <c r="G1402" i="35"/>
  <c r="A1403" i="35"/>
  <c r="B1403" i="35"/>
  <c r="C1403" i="35"/>
  <c r="D1403" i="35"/>
  <c r="E1403" i="35"/>
  <c r="F1403" i="35"/>
  <c r="G1403" i="35"/>
  <c r="A1404" i="35"/>
  <c r="B1404" i="35"/>
  <c r="C1404" i="35"/>
  <c r="D1404" i="35"/>
  <c r="E1404" i="35"/>
  <c r="F1404" i="35"/>
  <c r="G1404" i="35"/>
  <c r="A1405" i="35"/>
  <c r="B1405" i="35"/>
  <c r="C1405" i="35"/>
  <c r="D1405" i="35"/>
  <c r="E1405" i="35"/>
  <c r="F1405" i="35"/>
  <c r="G1405" i="35"/>
  <c r="A1406" i="35"/>
  <c r="B1406" i="35"/>
  <c r="C1406" i="35"/>
  <c r="H1406" i="35" s="1"/>
  <c r="D1406" i="35"/>
  <c r="E1406" i="35"/>
  <c r="F1406" i="35"/>
  <c r="G1406" i="35"/>
  <c r="A1407" i="35"/>
  <c r="B1407" i="35"/>
  <c r="C1407" i="35"/>
  <c r="D1407" i="35"/>
  <c r="E1407" i="35"/>
  <c r="F1407" i="35"/>
  <c r="G1407" i="35"/>
  <c r="A1408" i="35"/>
  <c r="B1408" i="35"/>
  <c r="C1408" i="35"/>
  <c r="D1408" i="35"/>
  <c r="E1408" i="35"/>
  <c r="F1408" i="35"/>
  <c r="G1408" i="35"/>
  <c r="A1409" i="35"/>
  <c r="B1409" i="35"/>
  <c r="C1409" i="35"/>
  <c r="D1409" i="35"/>
  <c r="E1409" i="35"/>
  <c r="F1409" i="35"/>
  <c r="G1409" i="35"/>
  <c r="A1410" i="35"/>
  <c r="B1410" i="35"/>
  <c r="C1410" i="35"/>
  <c r="D1410" i="35"/>
  <c r="E1410" i="35"/>
  <c r="F1410" i="35"/>
  <c r="G1410" i="35"/>
  <c r="A1411" i="35"/>
  <c r="B1411" i="35"/>
  <c r="C1411" i="35"/>
  <c r="D1411" i="35"/>
  <c r="E1411" i="35"/>
  <c r="F1411" i="35"/>
  <c r="G1411" i="35"/>
  <c r="A1412" i="35"/>
  <c r="B1412" i="35"/>
  <c r="C1412" i="35"/>
  <c r="D1412" i="35"/>
  <c r="E1412" i="35"/>
  <c r="F1412" i="35"/>
  <c r="G1412" i="35"/>
  <c r="A1413" i="35"/>
  <c r="B1413" i="35"/>
  <c r="C1413" i="35"/>
  <c r="D1413" i="35"/>
  <c r="E1413" i="35"/>
  <c r="F1413" i="35"/>
  <c r="G1413" i="35"/>
  <c r="A1414" i="35"/>
  <c r="B1414" i="35"/>
  <c r="C1414" i="35"/>
  <c r="D1414" i="35"/>
  <c r="E1414" i="35"/>
  <c r="F1414" i="35"/>
  <c r="G1414" i="35"/>
  <c r="A1415" i="35"/>
  <c r="B1415" i="35"/>
  <c r="C1415" i="35"/>
  <c r="D1415" i="35"/>
  <c r="E1415" i="35"/>
  <c r="F1415" i="35"/>
  <c r="G1415" i="35"/>
  <c r="A1416" i="35"/>
  <c r="B1416" i="35"/>
  <c r="C1416" i="35"/>
  <c r="D1416" i="35"/>
  <c r="E1416" i="35"/>
  <c r="F1416" i="35"/>
  <c r="G1416" i="35"/>
  <c r="A1417" i="35"/>
  <c r="B1417" i="35"/>
  <c r="C1417" i="35"/>
  <c r="D1417" i="35"/>
  <c r="E1417" i="35"/>
  <c r="F1417" i="35"/>
  <c r="G1417" i="35"/>
  <c r="A1418" i="35"/>
  <c r="B1418" i="35"/>
  <c r="C1418" i="35"/>
  <c r="D1418" i="35"/>
  <c r="E1418" i="35"/>
  <c r="F1418" i="35"/>
  <c r="G1418" i="35"/>
  <c r="A1419" i="35"/>
  <c r="B1419" i="35"/>
  <c r="C1419" i="35"/>
  <c r="D1419" i="35"/>
  <c r="E1419" i="35"/>
  <c r="F1419" i="35"/>
  <c r="G1419" i="35"/>
  <c r="A1420" i="35"/>
  <c r="B1420" i="35"/>
  <c r="C1420" i="35"/>
  <c r="D1420" i="35"/>
  <c r="E1420" i="35"/>
  <c r="F1420" i="35"/>
  <c r="G1420" i="35"/>
  <c r="A1421" i="35"/>
  <c r="B1421" i="35"/>
  <c r="C1421" i="35"/>
  <c r="D1421" i="35"/>
  <c r="E1421" i="35"/>
  <c r="F1421" i="35"/>
  <c r="G1421" i="35"/>
  <c r="A1422" i="35"/>
  <c r="B1422" i="35"/>
  <c r="C1422" i="35"/>
  <c r="D1422" i="35"/>
  <c r="E1422" i="35"/>
  <c r="F1422" i="35"/>
  <c r="G1422" i="35"/>
  <c r="A1423" i="35"/>
  <c r="B1423" i="35"/>
  <c r="C1423" i="35"/>
  <c r="D1423" i="35"/>
  <c r="E1423" i="35"/>
  <c r="F1423" i="35"/>
  <c r="G1423" i="35"/>
  <c r="A1424" i="35"/>
  <c r="B1424" i="35"/>
  <c r="C1424" i="35"/>
  <c r="D1424" i="35"/>
  <c r="E1424" i="35"/>
  <c r="F1424" i="35"/>
  <c r="G1424" i="35"/>
  <c r="A1425" i="35"/>
  <c r="B1425" i="35"/>
  <c r="C1425" i="35"/>
  <c r="D1425" i="35"/>
  <c r="E1425" i="35"/>
  <c r="F1425" i="35"/>
  <c r="G1425" i="35"/>
  <c r="A1426" i="35"/>
  <c r="B1426" i="35"/>
  <c r="C1426" i="35"/>
  <c r="D1426" i="35"/>
  <c r="E1426" i="35"/>
  <c r="F1426" i="35"/>
  <c r="G1426" i="35"/>
  <c r="A1427" i="35"/>
  <c r="B1427" i="35"/>
  <c r="C1427" i="35"/>
  <c r="D1427" i="35"/>
  <c r="E1427" i="35"/>
  <c r="F1427" i="35"/>
  <c r="G1427" i="35"/>
  <c r="A1428" i="35"/>
  <c r="B1428" i="35"/>
  <c r="C1428" i="35"/>
  <c r="D1428" i="35"/>
  <c r="E1428" i="35"/>
  <c r="F1428" i="35"/>
  <c r="G1428" i="35"/>
  <c r="A1429" i="35"/>
  <c r="B1429" i="35"/>
  <c r="C1429" i="35"/>
  <c r="D1429" i="35"/>
  <c r="E1429" i="35"/>
  <c r="F1429" i="35"/>
  <c r="G1429" i="35"/>
  <c r="A1430" i="35"/>
  <c r="B1430" i="35"/>
  <c r="C1430" i="35"/>
  <c r="D1430" i="35"/>
  <c r="E1430" i="35"/>
  <c r="F1430" i="35"/>
  <c r="G1430" i="35"/>
  <c r="A1431" i="35"/>
  <c r="B1431" i="35"/>
  <c r="C1431" i="35"/>
  <c r="D1431" i="35"/>
  <c r="E1431" i="35"/>
  <c r="F1431" i="35"/>
  <c r="G1431" i="35"/>
  <c r="A1432" i="35"/>
  <c r="B1432" i="35"/>
  <c r="C1432" i="35"/>
  <c r="D1432" i="35"/>
  <c r="E1432" i="35"/>
  <c r="F1432" i="35"/>
  <c r="G1432" i="35"/>
  <c r="A1433" i="35"/>
  <c r="B1433" i="35"/>
  <c r="C1433" i="35"/>
  <c r="D1433" i="35"/>
  <c r="E1433" i="35"/>
  <c r="F1433" i="35"/>
  <c r="G1433" i="35"/>
  <c r="A1434" i="35"/>
  <c r="B1434" i="35"/>
  <c r="C1434" i="35"/>
  <c r="D1434" i="35"/>
  <c r="E1434" i="35"/>
  <c r="F1434" i="35"/>
  <c r="G1434" i="35"/>
  <c r="A1435" i="35"/>
  <c r="B1435" i="35"/>
  <c r="C1435" i="35"/>
  <c r="D1435" i="35"/>
  <c r="E1435" i="35"/>
  <c r="F1435" i="35"/>
  <c r="G1435" i="35"/>
  <c r="A1436" i="35"/>
  <c r="B1436" i="35"/>
  <c r="C1436" i="35"/>
  <c r="D1436" i="35"/>
  <c r="E1436" i="35"/>
  <c r="F1436" i="35"/>
  <c r="G1436" i="35"/>
  <c r="A1437" i="35"/>
  <c r="B1437" i="35"/>
  <c r="C1437" i="35"/>
  <c r="D1437" i="35"/>
  <c r="E1437" i="35"/>
  <c r="F1437" i="35"/>
  <c r="G1437" i="35"/>
  <c r="A1438" i="35"/>
  <c r="B1438" i="35"/>
  <c r="C1438" i="35"/>
  <c r="D1438" i="35"/>
  <c r="E1438" i="35"/>
  <c r="F1438" i="35"/>
  <c r="G1438" i="35"/>
  <c r="A1439" i="35"/>
  <c r="B1439" i="35"/>
  <c r="C1439" i="35"/>
  <c r="D1439" i="35"/>
  <c r="E1439" i="35"/>
  <c r="F1439" i="35"/>
  <c r="G1439" i="35"/>
  <c r="A1440" i="35"/>
  <c r="B1440" i="35"/>
  <c r="C1440" i="35"/>
  <c r="D1440" i="35"/>
  <c r="E1440" i="35"/>
  <c r="F1440" i="35"/>
  <c r="G1440" i="35"/>
  <c r="A1441" i="35"/>
  <c r="B1441" i="35"/>
  <c r="C1441" i="35"/>
  <c r="D1441" i="35"/>
  <c r="E1441" i="35"/>
  <c r="F1441" i="35"/>
  <c r="G1441" i="35"/>
  <c r="A1442" i="35"/>
  <c r="B1442" i="35"/>
  <c r="C1442" i="35"/>
  <c r="D1442" i="35"/>
  <c r="E1442" i="35"/>
  <c r="F1442" i="35"/>
  <c r="G1442" i="35"/>
  <c r="A1443" i="35"/>
  <c r="B1443" i="35"/>
  <c r="C1443" i="35"/>
  <c r="D1443" i="35"/>
  <c r="E1443" i="35"/>
  <c r="F1443" i="35"/>
  <c r="G1443" i="35"/>
  <c r="A1444" i="35"/>
  <c r="B1444" i="35"/>
  <c r="C1444" i="35"/>
  <c r="D1444" i="35"/>
  <c r="E1444" i="35"/>
  <c r="F1444" i="35"/>
  <c r="G1444" i="35"/>
  <c r="A1445" i="35"/>
  <c r="B1445" i="35"/>
  <c r="C1445" i="35"/>
  <c r="D1445" i="35"/>
  <c r="E1445" i="35"/>
  <c r="F1445" i="35"/>
  <c r="G1445" i="35"/>
  <c r="A1446" i="35"/>
  <c r="B1446" i="35"/>
  <c r="C1446" i="35"/>
  <c r="D1446" i="35"/>
  <c r="E1446" i="35"/>
  <c r="F1446" i="35"/>
  <c r="G1446" i="35"/>
  <c r="A1447" i="35"/>
  <c r="B1447" i="35"/>
  <c r="C1447" i="35"/>
  <c r="D1447" i="35"/>
  <c r="E1447" i="35"/>
  <c r="F1447" i="35"/>
  <c r="G1447" i="35"/>
  <c r="A1448" i="35"/>
  <c r="B1448" i="35"/>
  <c r="C1448" i="35"/>
  <c r="D1448" i="35"/>
  <c r="E1448" i="35"/>
  <c r="F1448" i="35"/>
  <c r="G1448" i="35"/>
  <c r="A1449" i="35"/>
  <c r="B1449" i="35"/>
  <c r="C1449" i="35"/>
  <c r="D1449" i="35"/>
  <c r="E1449" i="35"/>
  <c r="F1449" i="35"/>
  <c r="G1449" i="35"/>
  <c r="A1450" i="35"/>
  <c r="B1450" i="35"/>
  <c r="C1450" i="35"/>
  <c r="D1450" i="35"/>
  <c r="E1450" i="35"/>
  <c r="F1450" i="35"/>
  <c r="G1450" i="35"/>
  <c r="A1451" i="35"/>
  <c r="B1451" i="35"/>
  <c r="C1451" i="35"/>
  <c r="D1451" i="35"/>
  <c r="E1451" i="35"/>
  <c r="F1451" i="35"/>
  <c r="G1451" i="35"/>
  <c r="A1452" i="35"/>
  <c r="B1452" i="35"/>
  <c r="C1452" i="35"/>
  <c r="D1452" i="35"/>
  <c r="E1452" i="35"/>
  <c r="F1452" i="35"/>
  <c r="G1452" i="35"/>
  <c r="A1453" i="35"/>
  <c r="B1453" i="35"/>
  <c r="C1453" i="35"/>
  <c r="D1453" i="35"/>
  <c r="E1453" i="35"/>
  <c r="F1453" i="35"/>
  <c r="G1453" i="35"/>
  <c r="A1454" i="35"/>
  <c r="B1454" i="35"/>
  <c r="C1454" i="35"/>
  <c r="D1454" i="35"/>
  <c r="E1454" i="35"/>
  <c r="F1454" i="35"/>
  <c r="G1454" i="35"/>
  <c r="A1455" i="35"/>
  <c r="B1455" i="35"/>
  <c r="C1455" i="35"/>
  <c r="D1455" i="35"/>
  <c r="E1455" i="35"/>
  <c r="F1455" i="35"/>
  <c r="G1455" i="35"/>
  <c r="A1456" i="35"/>
  <c r="B1456" i="35"/>
  <c r="C1456" i="35"/>
  <c r="D1456" i="35"/>
  <c r="E1456" i="35"/>
  <c r="F1456" i="35"/>
  <c r="G1456" i="35"/>
  <c r="A1457" i="35"/>
  <c r="B1457" i="35"/>
  <c r="C1457" i="35"/>
  <c r="D1457" i="35"/>
  <c r="E1457" i="35"/>
  <c r="F1457" i="35"/>
  <c r="G1457" i="35"/>
  <c r="A1458" i="35"/>
  <c r="B1458" i="35"/>
  <c r="C1458" i="35"/>
  <c r="D1458" i="35"/>
  <c r="E1458" i="35"/>
  <c r="F1458" i="35"/>
  <c r="G1458" i="35"/>
  <c r="A1459" i="35"/>
  <c r="B1459" i="35"/>
  <c r="C1459" i="35"/>
  <c r="D1459" i="35"/>
  <c r="E1459" i="35"/>
  <c r="F1459" i="35"/>
  <c r="G1459" i="35"/>
  <c r="A1460" i="35"/>
  <c r="B1460" i="35"/>
  <c r="C1460" i="35"/>
  <c r="D1460" i="35"/>
  <c r="E1460" i="35"/>
  <c r="F1460" i="35"/>
  <c r="G1460" i="35"/>
  <c r="A1461" i="35"/>
  <c r="B1461" i="35"/>
  <c r="C1461" i="35"/>
  <c r="D1461" i="35"/>
  <c r="E1461" i="35"/>
  <c r="F1461" i="35"/>
  <c r="G1461" i="35"/>
  <c r="A1462" i="35"/>
  <c r="B1462" i="35"/>
  <c r="C1462" i="35"/>
  <c r="D1462" i="35"/>
  <c r="E1462" i="35"/>
  <c r="F1462" i="35"/>
  <c r="G1462" i="35"/>
  <c r="A1463" i="35"/>
  <c r="B1463" i="35"/>
  <c r="C1463" i="35"/>
  <c r="D1463" i="35"/>
  <c r="E1463" i="35"/>
  <c r="F1463" i="35"/>
  <c r="G1463" i="35"/>
  <c r="A1464" i="35"/>
  <c r="B1464" i="35"/>
  <c r="C1464" i="35"/>
  <c r="D1464" i="35"/>
  <c r="E1464" i="35"/>
  <c r="F1464" i="35"/>
  <c r="G1464" i="35"/>
  <c r="A1465" i="35"/>
  <c r="B1465" i="35"/>
  <c r="C1465" i="35"/>
  <c r="D1465" i="35"/>
  <c r="E1465" i="35"/>
  <c r="F1465" i="35"/>
  <c r="G1465" i="35"/>
  <c r="A1466" i="35"/>
  <c r="B1466" i="35"/>
  <c r="C1466" i="35"/>
  <c r="D1466" i="35"/>
  <c r="E1466" i="35"/>
  <c r="F1466" i="35"/>
  <c r="G1466" i="35"/>
  <c r="A1467" i="35"/>
  <c r="B1467" i="35"/>
  <c r="C1467" i="35"/>
  <c r="D1467" i="35"/>
  <c r="E1467" i="35"/>
  <c r="F1467" i="35"/>
  <c r="G1467" i="35"/>
  <c r="A1468" i="35"/>
  <c r="B1468" i="35"/>
  <c r="C1468" i="35"/>
  <c r="D1468" i="35"/>
  <c r="E1468" i="35"/>
  <c r="F1468" i="35"/>
  <c r="G1468" i="35"/>
  <c r="A1469" i="35"/>
  <c r="B1469" i="35"/>
  <c r="C1469" i="35"/>
  <c r="D1469" i="35"/>
  <c r="E1469" i="35"/>
  <c r="F1469" i="35"/>
  <c r="G1469" i="35"/>
  <c r="A1470" i="35"/>
  <c r="B1470" i="35"/>
  <c r="C1470" i="35"/>
  <c r="D1470" i="35"/>
  <c r="E1470" i="35"/>
  <c r="F1470" i="35"/>
  <c r="G1470" i="35"/>
  <c r="A1471" i="35"/>
  <c r="B1471" i="35"/>
  <c r="C1471" i="35"/>
  <c r="D1471" i="35"/>
  <c r="E1471" i="35"/>
  <c r="F1471" i="35"/>
  <c r="G1471" i="35"/>
  <c r="A1472" i="35"/>
  <c r="B1472" i="35"/>
  <c r="C1472" i="35"/>
  <c r="D1472" i="35"/>
  <c r="E1472" i="35"/>
  <c r="F1472" i="35"/>
  <c r="G1472" i="35"/>
  <c r="A1473" i="35"/>
  <c r="B1473" i="35"/>
  <c r="C1473" i="35"/>
  <c r="D1473" i="35"/>
  <c r="E1473" i="35"/>
  <c r="F1473" i="35"/>
  <c r="G1473" i="35"/>
  <c r="A1474" i="35"/>
  <c r="B1474" i="35"/>
  <c r="C1474" i="35"/>
  <c r="D1474" i="35"/>
  <c r="E1474" i="35"/>
  <c r="F1474" i="35"/>
  <c r="G1474" i="35"/>
  <c r="A1475" i="35"/>
  <c r="B1475" i="35"/>
  <c r="C1475" i="35"/>
  <c r="D1475" i="35"/>
  <c r="E1475" i="35"/>
  <c r="F1475" i="35"/>
  <c r="G1475" i="35"/>
  <c r="A1476" i="35"/>
  <c r="B1476" i="35"/>
  <c r="C1476" i="35"/>
  <c r="D1476" i="35"/>
  <c r="E1476" i="35"/>
  <c r="F1476" i="35"/>
  <c r="G1476" i="35"/>
  <c r="A1477" i="35"/>
  <c r="B1477" i="35"/>
  <c r="C1477" i="35"/>
  <c r="D1477" i="35"/>
  <c r="E1477" i="35"/>
  <c r="F1477" i="35"/>
  <c r="G1477" i="35"/>
  <c r="A1478" i="35"/>
  <c r="B1478" i="35"/>
  <c r="C1478" i="35"/>
  <c r="D1478" i="35"/>
  <c r="E1478" i="35"/>
  <c r="F1478" i="35"/>
  <c r="G1478" i="35"/>
  <c r="A1479" i="35"/>
  <c r="B1479" i="35"/>
  <c r="C1479" i="35"/>
  <c r="D1479" i="35"/>
  <c r="E1479" i="35"/>
  <c r="F1479" i="35"/>
  <c r="G1479" i="35"/>
  <c r="A1480" i="35"/>
  <c r="B1480" i="35"/>
  <c r="C1480" i="35"/>
  <c r="D1480" i="35"/>
  <c r="E1480" i="35"/>
  <c r="F1480" i="35"/>
  <c r="G1480" i="35"/>
  <c r="A1481" i="35"/>
  <c r="B1481" i="35"/>
  <c r="C1481" i="35"/>
  <c r="D1481" i="35"/>
  <c r="E1481" i="35"/>
  <c r="F1481" i="35"/>
  <c r="G1481" i="35"/>
  <c r="A1482" i="35"/>
  <c r="B1482" i="35"/>
  <c r="C1482" i="35"/>
  <c r="D1482" i="35"/>
  <c r="E1482" i="35"/>
  <c r="F1482" i="35"/>
  <c r="G1482" i="35"/>
  <c r="A1483" i="35"/>
  <c r="B1483" i="35"/>
  <c r="C1483" i="35"/>
  <c r="D1483" i="35"/>
  <c r="E1483" i="35"/>
  <c r="F1483" i="35"/>
  <c r="G1483" i="35"/>
  <c r="A1484" i="35"/>
  <c r="B1484" i="35"/>
  <c r="C1484" i="35"/>
  <c r="D1484" i="35"/>
  <c r="E1484" i="35"/>
  <c r="F1484" i="35"/>
  <c r="G1484" i="35"/>
  <c r="A1485" i="35"/>
  <c r="B1485" i="35"/>
  <c r="C1485" i="35"/>
  <c r="D1485" i="35"/>
  <c r="E1485" i="35"/>
  <c r="F1485" i="35"/>
  <c r="G1485" i="35"/>
  <c r="A1486" i="35"/>
  <c r="B1486" i="35"/>
  <c r="C1486" i="35"/>
  <c r="D1486" i="35"/>
  <c r="E1486" i="35"/>
  <c r="F1486" i="35"/>
  <c r="G1486" i="35"/>
  <c r="A1487" i="35"/>
  <c r="B1487" i="35"/>
  <c r="C1487" i="35"/>
  <c r="D1487" i="35"/>
  <c r="E1487" i="35"/>
  <c r="F1487" i="35"/>
  <c r="G1487" i="35"/>
  <c r="A1488" i="35"/>
  <c r="B1488" i="35"/>
  <c r="C1488" i="35"/>
  <c r="D1488" i="35"/>
  <c r="E1488" i="35"/>
  <c r="F1488" i="35"/>
  <c r="G1488" i="35"/>
  <c r="A1489" i="35"/>
  <c r="B1489" i="35"/>
  <c r="C1489" i="35"/>
  <c r="D1489" i="35"/>
  <c r="E1489" i="35"/>
  <c r="F1489" i="35"/>
  <c r="G1489" i="35"/>
  <c r="A1490" i="35"/>
  <c r="B1490" i="35"/>
  <c r="C1490" i="35"/>
  <c r="D1490" i="35"/>
  <c r="E1490" i="35"/>
  <c r="F1490" i="35"/>
  <c r="G1490" i="35"/>
  <c r="A1491" i="35"/>
  <c r="B1491" i="35"/>
  <c r="C1491" i="35"/>
  <c r="D1491" i="35"/>
  <c r="E1491" i="35"/>
  <c r="F1491" i="35"/>
  <c r="G1491" i="35"/>
  <c r="A1492" i="35"/>
  <c r="B1492" i="35"/>
  <c r="C1492" i="35"/>
  <c r="D1492" i="35"/>
  <c r="E1492" i="35"/>
  <c r="F1492" i="35"/>
  <c r="G1492" i="35"/>
  <c r="A1493" i="35"/>
  <c r="B1493" i="35"/>
  <c r="C1493" i="35"/>
  <c r="D1493" i="35"/>
  <c r="E1493" i="35"/>
  <c r="F1493" i="35"/>
  <c r="G1493" i="35"/>
  <c r="A1494" i="35"/>
  <c r="B1494" i="35"/>
  <c r="C1494" i="35"/>
  <c r="D1494" i="35"/>
  <c r="E1494" i="35"/>
  <c r="F1494" i="35"/>
  <c r="G1494" i="35"/>
  <c r="A1495" i="35"/>
  <c r="B1495" i="35"/>
  <c r="C1495" i="35"/>
  <c r="D1495" i="35"/>
  <c r="E1495" i="35"/>
  <c r="F1495" i="35"/>
  <c r="G1495" i="35"/>
  <c r="A1496" i="35"/>
  <c r="B1496" i="35"/>
  <c r="C1496" i="35"/>
  <c r="D1496" i="35"/>
  <c r="E1496" i="35"/>
  <c r="F1496" i="35"/>
  <c r="G1496" i="35"/>
  <c r="A1497" i="35"/>
  <c r="B1497" i="35"/>
  <c r="C1497" i="35"/>
  <c r="D1497" i="35"/>
  <c r="E1497" i="35"/>
  <c r="F1497" i="35"/>
  <c r="G1497" i="35"/>
  <c r="A1498" i="35"/>
  <c r="B1498" i="35"/>
  <c r="C1498" i="35"/>
  <c r="D1498" i="35"/>
  <c r="E1498" i="35"/>
  <c r="F1498" i="35"/>
  <c r="G1498" i="35"/>
  <c r="A1499" i="35"/>
  <c r="B1499" i="35"/>
  <c r="C1499" i="35"/>
  <c r="D1499" i="35"/>
  <c r="E1499" i="35"/>
  <c r="F1499" i="35"/>
  <c r="G1499" i="35"/>
  <c r="A1500" i="35"/>
  <c r="B1500" i="35"/>
  <c r="C1500" i="35"/>
  <c r="D1500" i="35"/>
  <c r="E1500" i="35"/>
  <c r="F1500" i="35"/>
  <c r="G1500" i="35"/>
  <c r="A1501" i="35"/>
  <c r="B1501" i="35"/>
  <c r="C1501" i="35"/>
  <c r="D1501" i="35"/>
  <c r="E1501" i="35"/>
  <c r="F1501" i="35"/>
  <c r="G1501" i="35"/>
  <c r="A1502" i="35"/>
  <c r="B1502" i="35"/>
  <c r="C1502" i="35"/>
  <c r="D1502" i="35"/>
  <c r="E1502" i="35"/>
  <c r="F1502" i="35"/>
  <c r="G1502" i="35"/>
  <c r="A1503" i="35"/>
  <c r="B1503" i="35"/>
  <c r="C1503" i="35"/>
  <c r="D1503" i="35"/>
  <c r="E1503" i="35"/>
  <c r="F1503" i="35"/>
  <c r="G1503" i="35"/>
  <c r="A1504" i="35"/>
  <c r="B1504" i="35"/>
  <c r="C1504" i="35"/>
  <c r="D1504" i="35"/>
  <c r="E1504" i="35"/>
  <c r="F1504" i="35"/>
  <c r="G1504" i="35"/>
  <c r="A1505" i="35"/>
  <c r="B1505" i="35"/>
  <c r="C1505" i="35"/>
  <c r="D1505" i="35"/>
  <c r="E1505" i="35"/>
  <c r="F1505" i="35"/>
  <c r="G1505" i="35"/>
  <c r="A1506" i="35"/>
  <c r="B1506" i="35"/>
  <c r="C1506" i="35"/>
  <c r="D1506" i="35"/>
  <c r="E1506" i="35"/>
  <c r="F1506" i="35"/>
  <c r="G1506" i="35"/>
  <c r="A1507" i="35"/>
  <c r="B1507" i="35"/>
  <c r="C1507" i="35"/>
  <c r="D1507" i="35"/>
  <c r="E1507" i="35"/>
  <c r="F1507" i="35"/>
  <c r="G1507" i="35"/>
  <c r="A1508" i="35"/>
  <c r="B1508" i="35"/>
  <c r="C1508" i="35"/>
  <c r="D1508" i="35"/>
  <c r="E1508" i="35"/>
  <c r="F1508" i="35"/>
  <c r="G1508" i="35"/>
  <c r="A1509" i="35"/>
  <c r="B1509" i="35"/>
  <c r="C1509" i="35"/>
  <c r="D1509" i="35"/>
  <c r="E1509" i="35"/>
  <c r="F1509" i="35"/>
  <c r="G1509" i="35"/>
  <c r="A1510" i="35"/>
  <c r="B1510" i="35"/>
  <c r="C1510" i="35"/>
  <c r="D1510" i="35"/>
  <c r="E1510" i="35"/>
  <c r="F1510" i="35"/>
  <c r="G1510" i="35"/>
  <c r="A1511" i="35"/>
  <c r="B1511" i="35"/>
  <c r="C1511" i="35"/>
  <c r="D1511" i="35"/>
  <c r="E1511" i="35"/>
  <c r="F1511" i="35"/>
  <c r="G1511" i="35"/>
  <c r="A1512" i="35"/>
  <c r="B1512" i="35"/>
  <c r="C1512" i="35"/>
  <c r="D1512" i="35"/>
  <c r="E1512" i="35"/>
  <c r="F1512" i="35"/>
  <c r="G1512" i="35"/>
  <c r="A1513" i="35"/>
  <c r="B1513" i="35"/>
  <c r="C1513" i="35"/>
  <c r="D1513" i="35"/>
  <c r="E1513" i="35"/>
  <c r="F1513" i="35"/>
  <c r="G1513" i="35"/>
  <c r="A1514" i="35"/>
  <c r="B1514" i="35"/>
  <c r="C1514" i="35"/>
  <c r="D1514" i="35"/>
  <c r="E1514" i="35"/>
  <c r="F1514" i="35"/>
  <c r="G1514" i="35"/>
  <c r="A1515" i="35"/>
  <c r="B1515" i="35"/>
  <c r="C1515" i="35"/>
  <c r="D1515" i="35"/>
  <c r="E1515" i="35"/>
  <c r="F1515" i="35"/>
  <c r="G1515" i="35"/>
  <c r="A1516" i="35"/>
  <c r="B1516" i="35"/>
  <c r="C1516" i="35"/>
  <c r="D1516" i="35"/>
  <c r="E1516" i="35"/>
  <c r="F1516" i="35"/>
  <c r="G1516" i="35"/>
  <c r="A1517" i="35"/>
  <c r="B1517" i="35"/>
  <c r="C1517" i="35"/>
  <c r="D1517" i="35"/>
  <c r="E1517" i="35"/>
  <c r="F1517" i="35"/>
  <c r="G1517" i="35"/>
  <c r="A1518" i="35"/>
  <c r="B1518" i="35"/>
  <c r="C1518" i="35"/>
  <c r="D1518" i="35"/>
  <c r="E1518" i="35"/>
  <c r="F1518" i="35"/>
  <c r="G1518" i="35"/>
  <c r="A1519" i="35"/>
  <c r="B1519" i="35"/>
  <c r="C1519" i="35"/>
  <c r="D1519" i="35"/>
  <c r="E1519" i="35"/>
  <c r="F1519" i="35"/>
  <c r="G1519" i="35"/>
  <c r="A1520" i="35"/>
  <c r="B1520" i="35"/>
  <c r="C1520" i="35"/>
  <c r="D1520" i="35"/>
  <c r="E1520" i="35"/>
  <c r="F1520" i="35"/>
  <c r="G1520" i="35"/>
  <c r="A1521" i="35"/>
  <c r="B1521" i="35"/>
  <c r="C1521" i="35"/>
  <c r="D1521" i="35"/>
  <c r="E1521" i="35"/>
  <c r="F1521" i="35"/>
  <c r="G1521" i="35"/>
  <c r="A1522" i="35"/>
  <c r="B1522" i="35"/>
  <c r="C1522" i="35"/>
  <c r="D1522" i="35"/>
  <c r="E1522" i="35"/>
  <c r="F1522" i="35"/>
  <c r="G1522" i="35"/>
  <c r="A1523" i="35"/>
  <c r="B1523" i="35"/>
  <c r="C1523" i="35"/>
  <c r="D1523" i="35"/>
  <c r="E1523" i="35"/>
  <c r="F1523" i="35"/>
  <c r="G1523" i="35"/>
  <c r="A1524" i="35"/>
  <c r="B1524" i="35"/>
  <c r="C1524" i="35"/>
  <c r="D1524" i="35"/>
  <c r="E1524" i="35"/>
  <c r="F1524" i="35"/>
  <c r="G1524" i="35"/>
  <c r="A1525" i="35"/>
  <c r="B1525" i="35"/>
  <c r="C1525" i="35"/>
  <c r="D1525" i="35"/>
  <c r="E1525" i="35"/>
  <c r="F1525" i="35"/>
  <c r="G1525" i="35"/>
  <c r="A1526" i="35"/>
  <c r="B1526" i="35"/>
  <c r="C1526" i="35"/>
  <c r="D1526" i="35"/>
  <c r="E1526" i="35"/>
  <c r="F1526" i="35"/>
  <c r="G1526" i="35"/>
  <c r="A1527" i="35"/>
  <c r="B1527" i="35"/>
  <c r="C1527" i="35"/>
  <c r="D1527" i="35"/>
  <c r="E1527" i="35"/>
  <c r="F1527" i="35"/>
  <c r="G1527" i="35"/>
  <c r="A1528" i="35"/>
  <c r="B1528" i="35"/>
  <c r="C1528" i="35"/>
  <c r="D1528" i="35"/>
  <c r="E1528" i="35"/>
  <c r="F1528" i="35"/>
  <c r="G1528" i="35"/>
  <c r="A1529" i="35"/>
  <c r="B1529" i="35"/>
  <c r="C1529" i="35"/>
  <c r="D1529" i="35"/>
  <c r="E1529" i="35"/>
  <c r="F1529" i="35"/>
  <c r="G1529" i="35"/>
  <c r="A1530" i="35"/>
  <c r="B1530" i="35"/>
  <c r="C1530" i="35"/>
  <c r="D1530" i="35"/>
  <c r="E1530" i="35"/>
  <c r="F1530" i="35"/>
  <c r="G1530" i="35"/>
  <c r="A1531" i="35"/>
  <c r="B1531" i="35"/>
  <c r="C1531" i="35"/>
  <c r="D1531" i="35"/>
  <c r="E1531" i="35"/>
  <c r="F1531" i="35"/>
  <c r="G1531" i="35"/>
  <c r="A1532" i="35"/>
  <c r="B1532" i="35"/>
  <c r="C1532" i="35"/>
  <c r="D1532" i="35"/>
  <c r="E1532" i="35"/>
  <c r="F1532" i="35"/>
  <c r="G1532" i="35"/>
  <c r="A1533" i="35"/>
  <c r="B1533" i="35"/>
  <c r="C1533" i="35"/>
  <c r="D1533" i="35"/>
  <c r="E1533" i="35"/>
  <c r="F1533" i="35"/>
  <c r="G1533" i="35"/>
  <c r="A1534" i="35"/>
  <c r="B1534" i="35"/>
  <c r="C1534" i="35"/>
  <c r="D1534" i="35"/>
  <c r="E1534" i="35"/>
  <c r="F1534" i="35"/>
  <c r="G1534" i="35"/>
  <c r="A1535" i="35"/>
  <c r="B1535" i="35"/>
  <c r="C1535" i="35"/>
  <c r="D1535" i="35"/>
  <c r="E1535" i="35"/>
  <c r="F1535" i="35"/>
  <c r="G1535" i="35"/>
  <c r="A1536" i="35"/>
  <c r="B1536" i="35"/>
  <c r="C1536" i="35"/>
  <c r="D1536" i="35"/>
  <c r="E1536" i="35"/>
  <c r="F1536" i="35"/>
  <c r="G1536" i="35"/>
  <c r="A1537" i="35"/>
  <c r="B1537" i="35"/>
  <c r="C1537" i="35"/>
  <c r="D1537" i="35"/>
  <c r="E1537" i="35"/>
  <c r="F1537" i="35"/>
  <c r="G1537" i="35"/>
  <c r="A1538" i="35"/>
  <c r="B1538" i="35"/>
  <c r="C1538" i="35"/>
  <c r="D1538" i="35"/>
  <c r="E1538" i="35"/>
  <c r="F1538" i="35"/>
  <c r="G1538" i="35"/>
  <c r="A1539" i="35"/>
  <c r="B1539" i="35"/>
  <c r="C1539" i="35"/>
  <c r="D1539" i="35"/>
  <c r="E1539" i="35"/>
  <c r="F1539" i="35"/>
  <c r="G1539" i="35"/>
  <c r="A1540" i="35"/>
  <c r="B1540" i="35"/>
  <c r="C1540" i="35"/>
  <c r="D1540" i="35"/>
  <c r="E1540" i="35"/>
  <c r="F1540" i="35"/>
  <c r="G1540" i="35"/>
  <c r="A1541" i="35"/>
  <c r="B1541" i="35"/>
  <c r="C1541" i="35"/>
  <c r="D1541" i="35"/>
  <c r="E1541" i="35"/>
  <c r="F1541" i="35"/>
  <c r="G1541" i="35"/>
  <c r="A1542" i="35"/>
  <c r="B1542" i="35"/>
  <c r="C1542" i="35"/>
  <c r="D1542" i="35"/>
  <c r="E1542" i="35"/>
  <c r="F1542" i="35"/>
  <c r="G1542" i="35"/>
  <c r="A1543" i="35"/>
  <c r="B1543" i="35"/>
  <c r="C1543" i="35"/>
  <c r="D1543" i="35"/>
  <c r="E1543" i="35"/>
  <c r="F1543" i="35"/>
  <c r="G1543" i="35"/>
  <c r="A1544" i="35"/>
  <c r="B1544" i="35"/>
  <c r="C1544" i="35"/>
  <c r="D1544" i="35"/>
  <c r="E1544" i="35"/>
  <c r="F1544" i="35"/>
  <c r="G1544" i="35"/>
  <c r="A1545" i="35"/>
  <c r="B1545" i="35"/>
  <c r="C1545" i="35"/>
  <c r="D1545" i="35"/>
  <c r="E1545" i="35"/>
  <c r="F1545" i="35"/>
  <c r="G1545" i="35"/>
  <c r="A1546" i="35"/>
  <c r="B1546" i="35"/>
  <c r="C1546" i="35"/>
  <c r="D1546" i="35"/>
  <c r="E1546" i="35"/>
  <c r="F1546" i="35"/>
  <c r="G1546" i="35"/>
  <c r="A1547" i="35"/>
  <c r="B1547" i="35"/>
  <c r="C1547" i="35"/>
  <c r="D1547" i="35"/>
  <c r="E1547" i="35"/>
  <c r="F1547" i="35"/>
  <c r="G1547" i="35"/>
  <c r="A1548" i="35"/>
  <c r="B1548" i="35"/>
  <c r="C1548" i="35"/>
  <c r="D1548" i="35"/>
  <c r="E1548" i="35"/>
  <c r="F1548" i="35"/>
  <c r="G1548" i="35"/>
  <c r="A1549" i="35"/>
  <c r="B1549" i="35"/>
  <c r="C1549" i="35"/>
  <c r="D1549" i="35"/>
  <c r="E1549" i="35"/>
  <c r="F1549" i="35"/>
  <c r="G1549" i="35"/>
  <c r="A1550" i="35"/>
  <c r="B1550" i="35"/>
  <c r="C1550" i="35"/>
  <c r="D1550" i="35"/>
  <c r="E1550" i="35"/>
  <c r="F1550" i="35"/>
  <c r="G1550" i="35"/>
  <c r="A1551" i="35"/>
  <c r="B1551" i="35"/>
  <c r="C1551" i="35"/>
  <c r="D1551" i="35"/>
  <c r="E1551" i="35"/>
  <c r="F1551" i="35"/>
  <c r="G1551" i="35"/>
  <c r="A1552" i="35"/>
  <c r="B1552" i="35"/>
  <c r="C1552" i="35"/>
  <c r="D1552" i="35"/>
  <c r="E1552" i="35"/>
  <c r="F1552" i="35"/>
  <c r="G1552" i="35"/>
  <c r="A1553" i="35"/>
  <c r="B1553" i="35"/>
  <c r="C1553" i="35"/>
  <c r="D1553" i="35"/>
  <c r="E1553" i="35"/>
  <c r="F1553" i="35"/>
  <c r="G1553" i="35"/>
  <c r="A1554" i="35"/>
  <c r="B1554" i="35"/>
  <c r="C1554" i="35"/>
  <c r="D1554" i="35"/>
  <c r="E1554" i="35"/>
  <c r="F1554" i="35"/>
  <c r="G1554" i="35"/>
  <c r="A1555" i="35"/>
  <c r="B1555" i="35"/>
  <c r="C1555" i="35"/>
  <c r="D1555" i="35"/>
  <c r="E1555" i="35"/>
  <c r="F1555" i="35"/>
  <c r="G1555" i="35"/>
  <c r="A1556" i="35"/>
  <c r="B1556" i="35"/>
  <c r="C1556" i="35"/>
  <c r="D1556" i="35"/>
  <c r="E1556" i="35"/>
  <c r="F1556" i="35"/>
  <c r="G1556" i="35"/>
  <c r="A1557" i="35"/>
  <c r="B1557" i="35"/>
  <c r="C1557" i="35"/>
  <c r="D1557" i="35"/>
  <c r="E1557" i="35"/>
  <c r="F1557" i="35"/>
  <c r="G1557" i="35"/>
  <c r="A1558" i="35"/>
  <c r="B1558" i="35"/>
  <c r="C1558" i="35"/>
  <c r="D1558" i="35"/>
  <c r="E1558" i="35"/>
  <c r="F1558" i="35"/>
  <c r="G1558" i="35"/>
  <c r="A1559" i="35"/>
  <c r="B1559" i="35"/>
  <c r="C1559" i="35"/>
  <c r="D1559" i="35"/>
  <c r="E1559" i="35"/>
  <c r="F1559" i="35"/>
  <c r="G1559" i="35"/>
  <c r="A1560" i="35"/>
  <c r="B1560" i="35"/>
  <c r="C1560" i="35"/>
  <c r="D1560" i="35"/>
  <c r="E1560" i="35"/>
  <c r="F1560" i="35"/>
  <c r="G1560" i="35"/>
  <c r="A1561" i="35"/>
  <c r="B1561" i="35"/>
  <c r="C1561" i="35"/>
  <c r="D1561" i="35"/>
  <c r="E1561" i="35"/>
  <c r="F1561" i="35"/>
  <c r="G1561" i="35"/>
  <c r="A1562" i="35"/>
  <c r="B1562" i="35"/>
  <c r="C1562" i="35"/>
  <c r="D1562" i="35"/>
  <c r="E1562" i="35"/>
  <c r="F1562" i="35"/>
  <c r="G1562" i="35"/>
  <c r="A1563" i="35"/>
  <c r="B1563" i="35"/>
  <c r="C1563" i="35"/>
  <c r="D1563" i="35"/>
  <c r="E1563" i="35"/>
  <c r="F1563" i="35"/>
  <c r="G1563" i="35"/>
  <c r="A1564" i="35"/>
  <c r="B1564" i="35"/>
  <c r="C1564" i="35"/>
  <c r="D1564" i="35"/>
  <c r="E1564" i="35"/>
  <c r="F1564" i="35"/>
  <c r="G1564" i="35"/>
  <c r="A1565" i="35"/>
  <c r="B1565" i="35"/>
  <c r="C1565" i="35"/>
  <c r="D1565" i="35"/>
  <c r="E1565" i="35"/>
  <c r="F1565" i="35"/>
  <c r="G1565" i="35"/>
  <c r="A1566" i="35"/>
  <c r="B1566" i="35"/>
  <c r="C1566" i="35"/>
  <c r="D1566" i="35"/>
  <c r="E1566" i="35"/>
  <c r="F1566" i="35"/>
  <c r="G1566" i="35"/>
  <c r="A1567" i="35"/>
  <c r="B1567" i="35"/>
  <c r="C1567" i="35"/>
  <c r="D1567" i="35"/>
  <c r="E1567" i="35"/>
  <c r="F1567" i="35"/>
  <c r="G1567" i="35"/>
  <c r="A1568" i="35"/>
  <c r="B1568" i="35"/>
  <c r="C1568" i="35"/>
  <c r="D1568" i="35"/>
  <c r="E1568" i="35"/>
  <c r="F1568" i="35"/>
  <c r="G1568" i="35"/>
  <c r="A1569" i="35"/>
  <c r="B1569" i="35"/>
  <c r="C1569" i="35"/>
  <c r="D1569" i="35"/>
  <c r="E1569" i="35"/>
  <c r="F1569" i="35"/>
  <c r="G1569" i="35"/>
  <c r="A1570" i="35"/>
  <c r="B1570" i="35"/>
  <c r="C1570" i="35"/>
  <c r="D1570" i="35"/>
  <c r="E1570" i="35"/>
  <c r="F1570" i="35"/>
  <c r="G1570" i="35"/>
  <c r="A1571" i="35"/>
  <c r="B1571" i="35"/>
  <c r="C1571" i="35"/>
  <c r="D1571" i="35"/>
  <c r="E1571" i="35"/>
  <c r="F1571" i="35"/>
  <c r="G1571" i="35"/>
  <c r="A1572" i="35"/>
  <c r="B1572" i="35"/>
  <c r="C1572" i="35"/>
  <c r="D1572" i="35"/>
  <c r="E1572" i="35"/>
  <c r="F1572" i="35"/>
  <c r="G1572" i="35"/>
  <c r="A1573" i="35"/>
  <c r="B1573" i="35"/>
  <c r="C1573" i="35"/>
  <c r="D1573" i="35"/>
  <c r="E1573" i="35"/>
  <c r="F1573" i="35"/>
  <c r="G1573" i="35"/>
  <c r="A1574" i="35"/>
  <c r="B1574" i="35"/>
  <c r="C1574" i="35"/>
  <c r="D1574" i="35"/>
  <c r="E1574" i="35"/>
  <c r="F1574" i="35"/>
  <c r="G1574" i="35"/>
  <c r="A1575" i="35"/>
  <c r="B1575" i="35"/>
  <c r="C1575" i="35"/>
  <c r="D1575" i="35"/>
  <c r="E1575" i="35"/>
  <c r="F1575" i="35"/>
  <c r="G1575" i="35"/>
  <c r="A1576" i="35"/>
  <c r="B1576" i="35"/>
  <c r="C1576" i="35"/>
  <c r="D1576" i="35"/>
  <c r="E1576" i="35"/>
  <c r="F1576" i="35"/>
  <c r="G1576" i="35"/>
  <c r="A1577" i="35"/>
  <c r="B1577" i="35"/>
  <c r="C1577" i="35"/>
  <c r="D1577" i="35"/>
  <c r="E1577" i="35"/>
  <c r="F1577" i="35"/>
  <c r="G1577" i="35"/>
  <c r="A1578" i="35"/>
  <c r="B1578" i="35"/>
  <c r="C1578" i="35"/>
  <c r="D1578" i="35"/>
  <c r="E1578" i="35"/>
  <c r="F1578" i="35"/>
  <c r="G1578" i="35"/>
  <c r="A1579" i="35"/>
  <c r="B1579" i="35"/>
  <c r="C1579" i="35"/>
  <c r="D1579" i="35"/>
  <c r="E1579" i="35"/>
  <c r="F1579" i="35"/>
  <c r="G1579" i="35"/>
  <c r="A1580" i="35"/>
  <c r="B1580" i="35"/>
  <c r="C1580" i="35"/>
  <c r="D1580" i="35"/>
  <c r="E1580" i="35"/>
  <c r="F1580" i="35"/>
  <c r="G1580" i="35"/>
  <c r="A1581" i="35"/>
  <c r="B1581" i="35"/>
  <c r="C1581" i="35"/>
  <c r="D1581" i="35"/>
  <c r="E1581" i="35"/>
  <c r="F1581" i="35"/>
  <c r="G1581" i="35"/>
  <c r="A1582" i="35"/>
  <c r="B1582" i="35"/>
  <c r="C1582" i="35"/>
  <c r="D1582" i="35"/>
  <c r="E1582" i="35"/>
  <c r="F1582" i="35"/>
  <c r="G1582" i="35"/>
  <c r="A1583" i="35"/>
  <c r="B1583" i="35"/>
  <c r="C1583" i="35"/>
  <c r="D1583" i="35"/>
  <c r="E1583" i="35"/>
  <c r="F1583" i="35"/>
  <c r="G1583" i="35"/>
  <c r="A1584" i="35"/>
  <c r="B1584" i="35"/>
  <c r="C1584" i="35"/>
  <c r="D1584" i="35"/>
  <c r="E1584" i="35"/>
  <c r="F1584" i="35"/>
  <c r="G1584" i="35"/>
  <c r="A1585" i="35"/>
  <c r="B1585" i="35"/>
  <c r="C1585" i="35"/>
  <c r="D1585" i="35"/>
  <c r="E1585" i="35"/>
  <c r="F1585" i="35"/>
  <c r="G1585" i="35"/>
  <c r="A1586" i="35"/>
  <c r="B1586" i="35"/>
  <c r="C1586" i="35"/>
  <c r="D1586" i="35"/>
  <c r="E1586" i="35"/>
  <c r="F1586" i="35"/>
  <c r="G1586" i="35"/>
  <c r="A1587" i="35"/>
  <c r="B1587" i="35"/>
  <c r="C1587" i="35"/>
  <c r="D1587" i="35"/>
  <c r="E1587" i="35"/>
  <c r="F1587" i="35"/>
  <c r="G1587" i="35"/>
  <c r="A1588" i="35"/>
  <c r="B1588" i="35"/>
  <c r="C1588" i="35"/>
  <c r="D1588" i="35"/>
  <c r="E1588" i="35"/>
  <c r="F1588" i="35"/>
  <c r="G1588" i="35"/>
  <c r="A1589" i="35"/>
  <c r="B1589" i="35"/>
  <c r="C1589" i="35"/>
  <c r="D1589" i="35"/>
  <c r="E1589" i="35"/>
  <c r="F1589" i="35"/>
  <c r="G1589" i="35"/>
  <c r="A1590" i="35"/>
  <c r="B1590" i="35"/>
  <c r="C1590" i="35"/>
  <c r="D1590" i="35"/>
  <c r="E1590" i="35"/>
  <c r="F1590" i="35"/>
  <c r="G1590" i="35"/>
  <c r="A1591" i="35"/>
  <c r="B1591" i="35"/>
  <c r="C1591" i="35"/>
  <c r="D1591" i="35"/>
  <c r="E1591" i="35"/>
  <c r="F1591" i="35"/>
  <c r="G1591" i="35"/>
  <c r="A1592" i="35"/>
  <c r="B1592" i="35"/>
  <c r="C1592" i="35"/>
  <c r="D1592" i="35"/>
  <c r="E1592" i="35"/>
  <c r="F1592" i="35"/>
  <c r="G1592" i="35"/>
  <c r="A1593" i="35"/>
  <c r="B1593" i="35"/>
  <c r="C1593" i="35"/>
  <c r="D1593" i="35"/>
  <c r="E1593" i="35"/>
  <c r="F1593" i="35"/>
  <c r="G1593" i="35"/>
  <c r="A1594" i="35"/>
  <c r="B1594" i="35"/>
  <c r="C1594" i="35"/>
  <c r="D1594" i="35"/>
  <c r="E1594" i="35"/>
  <c r="F1594" i="35"/>
  <c r="G1594" i="35"/>
  <c r="A1595" i="35"/>
  <c r="B1595" i="35"/>
  <c r="C1595" i="35"/>
  <c r="D1595" i="35"/>
  <c r="E1595" i="35"/>
  <c r="F1595" i="35"/>
  <c r="G1595" i="35"/>
  <c r="A1596" i="35"/>
  <c r="B1596" i="35"/>
  <c r="C1596" i="35"/>
  <c r="D1596" i="35"/>
  <c r="E1596" i="35"/>
  <c r="F1596" i="35"/>
  <c r="G1596" i="35"/>
  <c r="A1597" i="35"/>
  <c r="B1597" i="35"/>
  <c r="C1597" i="35"/>
  <c r="D1597" i="35"/>
  <c r="E1597" i="35"/>
  <c r="F1597" i="35"/>
  <c r="G1597" i="35"/>
  <c r="A1598" i="35"/>
  <c r="B1598" i="35"/>
  <c r="C1598" i="35"/>
  <c r="D1598" i="35"/>
  <c r="E1598" i="35"/>
  <c r="F1598" i="35"/>
  <c r="G1598" i="35"/>
  <c r="A1599" i="35"/>
  <c r="B1599" i="35"/>
  <c r="C1599" i="35"/>
  <c r="D1599" i="35"/>
  <c r="E1599" i="35"/>
  <c r="F1599" i="35"/>
  <c r="G1599" i="35"/>
  <c r="A1600" i="35"/>
  <c r="B1600" i="35"/>
  <c r="C1600" i="35"/>
  <c r="D1600" i="35"/>
  <c r="E1600" i="35"/>
  <c r="F1600" i="35"/>
  <c r="G1600" i="35"/>
  <c r="A1601" i="35"/>
  <c r="B1601" i="35"/>
  <c r="C1601" i="35"/>
  <c r="D1601" i="35"/>
  <c r="E1601" i="35"/>
  <c r="F1601" i="35"/>
  <c r="G1601" i="35"/>
  <c r="A1602" i="35"/>
  <c r="B1602" i="35"/>
  <c r="C1602" i="35"/>
  <c r="D1602" i="35"/>
  <c r="E1602" i="35"/>
  <c r="F1602" i="35"/>
  <c r="G1602" i="35"/>
  <c r="A1603" i="35"/>
  <c r="B1603" i="35"/>
  <c r="C1603" i="35"/>
  <c r="D1603" i="35"/>
  <c r="E1603" i="35"/>
  <c r="F1603" i="35"/>
  <c r="G1603" i="35"/>
  <c r="A1604" i="35"/>
  <c r="B1604" i="35"/>
  <c r="C1604" i="35"/>
  <c r="D1604" i="35"/>
  <c r="E1604" i="35"/>
  <c r="F1604" i="35"/>
  <c r="G1604" i="35"/>
  <c r="A1605" i="35"/>
  <c r="B1605" i="35"/>
  <c r="C1605" i="35"/>
  <c r="D1605" i="35"/>
  <c r="E1605" i="35"/>
  <c r="F1605" i="35"/>
  <c r="G1605" i="35"/>
  <c r="A1606" i="35"/>
  <c r="B1606" i="35"/>
  <c r="C1606" i="35"/>
  <c r="D1606" i="35"/>
  <c r="E1606" i="35"/>
  <c r="F1606" i="35"/>
  <c r="G1606" i="35"/>
  <c r="A1607" i="35"/>
  <c r="B1607" i="35"/>
  <c r="C1607" i="35"/>
  <c r="D1607" i="35"/>
  <c r="E1607" i="35"/>
  <c r="F1607" i="35"/>
  <c r="G1607" i="35"/>
  <c r="A1608" i="35"/>
  <c r="B1608" i="35"/>
  <c r="C1608" i="35"/>
  <c r="D1608" i="35"/>
  <c r="E1608" i="35"/>
  <c r="F1608" i="35"/>
  <c r="G1608" i="35"/>
  <c r="A1609" i="35"/>
  <c r="B1609" i="35"/>
  <c r="C1609" i="35"/>
  <c r="D1609" i="35"/>
  <c r="E1609" i="35"/>
  <c r="F1609" i="35"/>
  <c r="G1609" i="35"/>
  <c r="A1610" i="35"/>
  <c r="B1610" i="35"/>
  <c r="C1610" i="35"/>
  <c r="D1610" i="35"/>
  <c r="E1610" i="35"/>
  <c r="F1610" i="35"/>
  <c r="G1610" i="35"/>
  <c r="A1611" i="35"/>
  <c r="B1611" i="35"/>
  <c r="C1611" i="35"/>
  <c r="D1611" i="35"/>
  <c r="E1611" i="35"/>
  <c r="F1611" i="35"/>
  <c r="G1611" i="35"/>
  <c r="A1612" i="35"/>
  <c r="B1612" i="35"/>
  <c r="C1612" i="35"/>
  <c r="D1612" i="35"/>
  <c r="E1612" i="35"/>
  <c r="F1612" i="35"/>
  <c r="G1612" i="35"/>
  <c r="A1613" i="35"/>
  <c r="B1613" i="35"/>
  <c r="C1613" i="35"/>
  <c r="D1613" i="35"/>
  <c r="E1613" i="35"/>
  <c r="F1613" i="35"/>
  <c r="G1613" i="35"/>
  <c r="A1614" i="35"/>
  <c r="B1614" i="35"/>
  <c r="C1614" i="35"/>
  <c r="D1614" i="35"/>
  <c r="E1614" i="35"/>
  <c r="F1614" i="35"/>
  <c r="G1614" i="35"/>
  <c r="A1615" i="35"/>
  <c r="B1615" i="35"/>
  <c r="C1615" i="35"/>
  <c r="D1615" i="35"/>
  <c r="E1615" i="35"/>
  <c r="F1615" i="35"/>
  <c r="G1615" i="35"/>
  <c r="A1616" i="35"/>
  <c r="B1616" i="35"/>
  <c r="C1616" i="35"/>
  <c r="D1616" i="35"/>
  <c r="E1616" i="35"/>
  <c r="F1616" i="35"/>
  <c r="G1616" i="35"/>
  <c r="A1617" i="35"/>
  <c r="B1617" i="35"/>
  <c r="C1617" i="35"/>
  <c r="D1617" i="35"/>
  <c r="E1617" i="35"/>
  <c r="F1617" i="35"/>
  <c r="G1617" i="35"/>
  <c r="A1618" i="35"/>
  <c r="B1618" i="35"/>
  <c r="C1618" i="35"/>
  <c r="D1618" i="35"/>
  <c r="E1618" i="35"/>
  <c r="F1618" i="35"/>
  <c r="G1618" i="35"/>
  <c r="A1619" i="35"/>
  <c r="B1619" i="35"/>
  <c r="C1619" i="35"/>
  <c r="D1619" i="35"/>
  <c r="E1619" i="35"/>
  <c r="F1619" i="35"/>
  <c r="G1619" i="35"/>
  <c r="A1620" i="35"/>
  <c r="B1620" i="35"/>
  <c r="C1620" i="35"/>
  <c r="D1620" i="35"/>
  <c r="E1620" i="35"/>
  <c r="F1620" i="35"/>
  <c r="G1620" i="35"/>
  <c r="A1621" i="35"/>
  <c r="B1621" i="35"/>
  <c r="C1621" i="35"/>
  <c r="D1621" i="35"/>
  <c r="E1621" i="35"/>
  <c r="F1621" i="35"/>
  <c r="G1621" i="35"/>
  <c r="A1622" i="35"/>
  <c r="B1622" i="35"/>
  <c r="C1622" i="35"/>
  <c r="D1622" i="35"/>
  <c r="E1622" i="35"/>
  <c r="F1622" i="35"/>
  <c r="G1622" i="35"/>
  <c r="A1623" i="35"/>
  <c r="B1623" i="35"/>
  <c r="C1623" i="35"/>
  <c r="D1623" i="35"/>
  <c r="E1623" i="35"/>
  <c r="F1623" i="35"/>
  <c r="G1623" i="35"/>
  <c r="A1624" i="35"/>
  <c r="B1624" i="35"/>
  <c r="C1624" i="35"/>
  <c r="D1624" i="35"/>
  <c r="E1624" i="35"/>
  <c r="F1624" i="35"/>
  <c r="G1624" i="35"/>
  <c r="A1625" i="35"/>
  <c r="B1625" i="35"/>
  <c r="C1625" i="35"/>
  <c r="D1625" i="35"/>
  <c r="E1625" i="35"/>
  <c r="F1625" i="35"/>
  <c r="G1625" i="35"/>
  <c r="A1626" i="35"/>
  <c r="B1626" i="35"/>
  <c r="C1626" i="35"/>
  <c r="D1626" i="35"/>
  <c r="E1626" i="35"/>
  <c r="F1626" i="35"/>
  <c r="G1626" i="35"/>
  <c r="A1627" i="35"/>
  <c r="B1627" i="35"/>
  <c r="C1627" i="35"/>
  <c r="D1627" i="35"/>
  <c r="E1627" i="35"/>
  <c r="F1627" i="35"/>
  <c r="G1627" i="35"/>
  <c r="A1628" i="35"/>
  <c r="B1628" i="35"/>
  <c r="C1628" i="35"/>
  <c r="D1628" i="35"/>
  <c r="E1628" i="35"/>
  <c r="F1628" i="35"/>
  <c r="G1628" i="35"/>
  <c r="A1629" i="35"/>
  <c r="B1629" i="35"/>
  <c r="C1629" i="35"/>
  <c r="D1629" i="35"/>
  <c r="E1629" i="35"/>
  <c r="F1629" i="35"/>
  <c r="G1629" i="35"/>
  <c r="A1630" i="35"/>
  <c r="B1630" i="35"/>
  <c r="C1630" i="35"/>
  <c r="D1630" i="35"/>
  <c r="E1630" i="35"/>
  <c r="F1630" i="35"/>
  <c r="G1630" i="35"/>
  <c r="A1631" i="35"/>
  <c r="B1631" i="35"/>
  <c r="C1631" i="35"/>
  <c r="D1631" i="35"/>
  <c r="E1631" i="35"/>
  <c r="F1631" i="35"/>
  <c r="G1631" i="35"/>
  <c r="A1632" i="35"/>
  <c r="B1632" i="35"/>
  <c r="C1632" i="35"/>
  <c r="D1632" i="35"/>
  <c r="E1632" i="35"/>
  <c r="F1632" i="35"/>
  <c r="G1632" i="35"/>
  <c r="A1633" i="35"/>
  <c r="B1633" i="35"/>
  <c r="C1633" i="35"/>
  <c r="D1633" i="35"/>
  <c r="E1633" i="35"/>
  <c r="F1633" i="35"/>
  <c r="G1633" i="35"/>
  <c r="A1634" i="35"/>
  <c r="B1634" i="35"/>
  <c r="C1634" i="35"/>
  <c r="D1634" i="35"/>
  <c r="E1634" i="35"/>
  <c r="F1634" i="35"/>
  <c r="G1634" i="35"/>
  <c r="A1635" i="35"/>
  <c r="B1635" i="35"/>
  <c r="C1635" i="35"/>
  <c r="D1635" i="35"/>
  <c r="E1635" i="35"/>
  <c r="F1635" i="35"/>
  <c r="G1635" i="35"/>
  <c r="A1636" i="35"/>
  <c r="B1636" i="35"/>
  <c r="C1636" i="35"/>
  <c r="D1636" i="35"/>
  <c r="E1636" i="35"/>
  <c r="F1636" i="35"/>
  <c r="G1636" i="35"/>
  <c r="A1637" i="35"/>
  <c r="B1637" i="35"/>
  <c r="C1637" i="35"/>
  <c r="D1637" i="35"/>
  <c r="E1637" i="35"/>
  <c r="F1637" i="35"/>
  <c r="G1637" i="35"/>
  <c r="A1638" i="35"/>
  <c r="B1638" i="35"/>
  <c r="C1638" i="35"/>
  <c r="D1638" i="35"/>
  <c r="E1638" i="35"/>
  <c r="F1638" i="35"/>
  <c r="G1638" i="35"/>
  <c r="A1639" i="35"/>
  <c r="B1639" i="35"/>
  <c r="C1639" i="35"/>
  <c r="D1639" i="35"/>
  <c r="E1639" i="35"/>
  <c r="F1639" i="35"/>
  <c r="G1639" i="35"/>
  <c r="A1640" i="35"/>
  <c r="B1640" i="35"/>
  <c r="C1640" i="35"/>
  <c r="D1640" i="35"/>
  <c r="E1640" i="35"/>
  <c r="F1640" i="35"/>
  <c r="G1640" i="35"/>
  <c r="A1641" i="35"/>
  <c r="B1641" i="35"/>
  <c r="C1641" i="35"/>
  <c r="D1641" i="35"/>
  <c r="E1641" i="35"/>
  <c r="F1641" i="35"/>
  <c r="G1641" i="35"/>
  <c r="A1642" i="35"/>
  <c r="B1642" i="35"/>
  <c r="C1642" i="35"/>
  <c r="D1642" i="35"/>
  <c r="E1642" i="35"/>
  <c r="F1642" i="35"/>
  <c r="G1642" i="35"/>
  <c r="A1643" i="35"/>
  <c r="B1643" i="35"/>
  <c r="C1643" i="35"/>
  <c r="D1643" i="35"/>
  <c r="E1643" i="35"/>
  <c r="F1643" i="35"/>
  <c r="G1643" i="35"/>
  <c r="A1644" i="35"/>
  <c r="B1644" i="35"/>
  <c r="C1644" i="35"/>
  <c r="D1644" i="35"/>
  <c r="E1644" i="35"/>
  <c r="F1644" i="35"/>
  <c r="G1644" i="35"/>
  <c r="A1645" i="35"/>
  <c r="B1645" i="35"/>
  <c r="C1645" i="35"/>
  <c r="D1645" i="35"/>
  <c r="E1645" i="35"/>
  <c r="F1645" i="35"/>
  <c r="G1645" i="35"/>
  <c r="A1646" i="35"/>
  <c r="B1646" i="35"/>
  <c r="C1646" i="35"/>
  <c r="D1646" i="35"/>
  <c r="E1646" i="35"/>
  <c r="F1646" i="35"/>
  <c r="G1646" i="35"/>
  <c r="A1647" i="35"/>
  <c r="B1647" i="35"/>
  <c r="C1647" i="35"/>
  <c r="D1647" i="35"/>
  <c r="E1647" i="35"/>
  <c r="F1647" i="35"/>
  <c r="G1647" i="35"/>
  <c r="A1648" i="35"/>
  <c r="B1648" i="35"/>
  <c r="C1648" i="35"/>
  <c r="D1648" i="35"/>
  <c r="E1648" i="35"/>
  <c r="F1648" i="35"/>
  <c r="G1648" i="35"/>
  <c r="A1649" i="35"/>
  <c r="B1649" i="35"/>
  <c r="C1649" i="35"/>
  <c r="D1649" i="35"/>
  <c r="E1649" i="35"/>
  <c r="F1649" i="35"/>
  <c r="G1649" i="35"/>
  <c r="A1650" i="35"/>
  <c r="B1650" i="35"/>
  <c r="C1650" i="35"/>
  <c r="D1650" i="35"/>
  <c r="E1650" i="35"/>
  <c r="F1650" i="35"/>
  <c r="G1650" i="35"/>
  <c r="A1651" i="35"/>
  <c r="B1651" i="35"/>
  <c r="C1651" i="35"/>
  <c r="D1651" i="35"/>
  <c r="E1651" i="35"/>
  <c r="F1651" i="35"/>
  <c r="G1651" i="35"/>
  <c r="A1652" i="35"/>
  <c r="B1652" i="35"/>
  <c r="C1652" i="35"/>
  <c r="D1652" i="35"/>
  <c r="E1652" i="35"/>
  <c r="F1652" i="35"/>
  <c r="G1652" i="35"/>
  <c r="A1653" i="35"/>
  <c r="B1653" i="35"/>
  <c r="C1653" i="35"/>
  <c r="D1653" i="35"/>
  <c r="E1653" i="35"/>
  <c r="F1653" i="35"/>
  <c r="G1653" i="35"/>
  <c r="A1654" i="35"/>
  <c r="B1654" i="35"/>
  <c r="C1654" i="35"/>
  <c r="D1654" i="35"/>
  <c r="E1654" i="35"/>
  <c r="F1654" i="35"/>
  <c r="G1654" i="35"/>
  <c r="A1655" i="35"/>
  <c r="B1655" i="35"/>
  <c r="C1655" i="35"/>
  <c r="D1655" i="35"/>
  <c r="E1655" i="35"/>
  <c r="F1655" i="35"/>
  <c r="G1655" i="35"/>
  <c r="A1656" i="35"/>
  <c r="B1656" i="35"/>
  <c r="C1656" i="35"/>
  <c r="D1656" i="35"/>
  <c r="E1656" i="35"/>
  <c r="F1656" i="35"/>
  <c r="G1656" i="35"/>
  <c r="A1657" i="35"/>
  <c r="B1657" i="35"/>
  <c r="C1657" i="35"/>
  <c r="D1657" i="35"/>
  <c r="E1657" i="35"/>
  <c r="F1657" i="35"/>
  <c r="G1657" i="35"/>
  <c r="A1658" i="35"/>
  <c r="B1658" i="35"/>
  <c r="C1658" i="35"/>
  <c r="D1658" i="35"/>
  <c r="E1658" i="35"/>
  <c r="F1658" i="35"/>
  <c r="G1658" i="35"/>
  <c r="A1659" i="35"/>
  <c r="B1659" i="35"/>
  <c r="C1659" i="35"/>
  <c r="D1659" i="35"/>
  <c r="E1659" i="35"/>
  <c r="F1659" i="35"/>
  <c r="G1659" i="35"/>
  <c r="A1660" i="35"/>
  <c r="B1660" i="35"/>
  <c r="C1660" i="35"/>
  <c r="D1660" i="35"/>
  <c r="E1660" i="35"/>
  <c r="F1660" i="35"/>
  <c r="G1660" i="35"/>
  <c r="A1661" i="35"/>
  <c r="B1661" i="35"/>
  <c r="C1661" i="35"/>
  <c r="D1661" i="35"/>
  <c r="E1661" i="35"/>
  <c r="F1661" i="35"/>
  <c r="G1661" i="35"/>
  <c r="A1662" i="35"/>
  <c r="B1662" i="35"/>
  <c r="C1662" i="35"/>
  <c r="D1662" i="35"/>
  <c r="E1662" i="35"/>
  <c r="F1662" i="35"/>
  <c r="G1662" i="35"/>
  <c r="A1663" i="35"/>
  <c r="B1663" i="35"/>
  <c r="C1663" i="35"/>
  <c r="D1663" i="35"/>
  <c r="E1663" i="35"/>
  <c r="F1663" i="35"/>
  <c r="G1663" i="35"/>
  <c r="A1664" i="35"/>
  <c r="B1664" i="35"/>
  <c r="C1664" i="35"/>
  <c r="D1664" i="35"/>
  <c r="E1664" i="35"/>
  <c r="F1664" i="35"/>
  <c r="G1664" i="35"/>
  <c r="A1665" i="35"/>
  <c r="B1665" i="35"/>
  <c r="C1665" i="35"/>
  <c r="D1665" i="35"/>
  <c r="E1665" i="35"/>
  <c r="F1665" i="35"/>
  <c r="G1665" i="35"/>
  <c r="A1666" i="35"/>
  <c r="B1666" i="35"/>
  <c r="C1666" i="35"/>
  <c r="D1666" i="35"/>
  <c r="E1666" i="35"/>
  <c r="F1666" i="35"/>
  <c r="G1666" i="35"/>
  <c r="A1667" i="35"/>
  <c r="B1667" i="35"/>
  <c r="C1667" i="35"/>
  <c r="D1667" i="35"/>
  <c r="E1667" i="35"/>
  <c r="F1667" i="35"/>
  <c r="G1667" i="35"/>
  <c r="A1668" i="35"/>
  <c r="B1668" i="35"/>
  <c r="C1668" i="35"/>
  <c r="D1668" i="35"/>
  <c r="E1668" i="35"/>
  <c r="F1668" i="35"/>
  <c r="G1668" i="35"/>
  <c r="A1669" i="35"/>
  <c r="B1669" i="35"/>
  <c r="C1669" i="35"/>
  <c r="D1669" i="35"/>
  <c r="E1669" i="35"/>
  <c r="F1669" i="35"/>
  <c r="G1669" i="35"/>
  <c r="A1670" i="35"/>
  <c r="B1670" i="35"/>
  <c r="C1670" i="35"/>
  <c r="D1670" i="35"/>
  <c r="E1670" i="35"/>
  <c r="F1670" i="35"/>
  <c r="G1670" i="35"/>
  <c r="A1671" i="35"/>
  <c r="B1671" i="35"/>
  <c r="C1671" i="35"/>
  <c r="D1671" i="35"/>
  <c r="E1671" i="35"/>
  <c r="F1671" i="35"/>
  <c r="G1671" i="35"/>
  <c r="A1672" i="35"/>
  <c r="B1672" i="35"/>
  <c r="C1672" i="35"/>
  <c r="D1672" i="35"/>
  <c r="E1672" i="35"/>
  <c r="F1672" i="35"/>
  <c r="G1672" i="35"/>
  <c r="A1673" i="35"/>
  <c r="B1673" i="35"/>
  <c r="C1673" i="35"/>
  <c r="D1673" i="35"/>
  <c r="E1673" i="35"/>
  <c r="F1673" i="35"/>
  <c r="G1673" i="35"/>
  <c r="A1674" i="35"/>
  <c r="B1674" i="35"/>
  <c r="C1674" i="35"/>
  <c r="D1674" i="35"/>
  <c r="E1674" i="35"/>
  <c r="F1674" i="35"/>
  <c r="G1674" i="35"/>
  <c r="A1675" i="35"/>
  <c r="B1675" i="35"/>
  <c r="C1675" i="35"/>
  <c r="D1675" i="35"/>
  <c r="E1675" i="35"/>
  <c r="F1675" i="35"/>
  <c r="G1675" i="35"/>
  <c r="A1676" i="35"/>
  <c r="B1676" i="35"/>
  <c r="C1676" i="35"/>
  <c r="D1676" i="35"/>
  <c r="E1676" i="35"/>
  <c r="F1676" i="35"/>
  <c r="G1676" i="35"/>
  <c r="A1677" i="35"/>
  <c r="B1677" i="35"/>
  <c r="C1677" i="35"/>
  <c r="D1677" i="35"/>
  <c r="E1677" i="35"/>
  <c r="F1677" i="35"/>
  <c r="G1677" i="35"/>
  <c r="A1678" i="35"/>
  <c r="B1678" i="35"/>
  <c r="C1678" i="35"/>
  <c r="D1678" i="35"/>
  <c r="E1678" i="35"/>
  <c r="F1678" i="35"/>
  <c r="G1678" i="35"/>
  <c r="A1679" i="35"/>
  <c r="B1679" i="35"/>
  <c r="C1679" i="35"/>
  <c r="D1679" i="35"/>
  <c r="E1679" i="35"/>
  <c r="F1679" i="35"/>
  <c r="G1679" i="35"/>
  <c r="A1680" i="35"/>
  <c r="B1680" i="35"/>
  <c r="C1680" i="35"/>
  <c r="D1680" i="35"/>
  <c r="E1680" i="35"/>
  <c r="F1680" i="35"/>
  <c r="G1680" i="35"/>
  <c r="A1681" i="35"/>
  <c r="B1681" i="35"/>
  <c r="C1681" i="35"/>
  <c r="D1681" i="35"/>
  <c r="E1681" i="35"/>
  <c r="F1681" i="35"/>
  <c r="G1681" i="35"/>
  <c r="A1682" i="35"/>
  <c r="B1682" i="35"/>
  <c r="C1682" i="35"/>
  <c r="D1682" i="35"/>
  <c r="E1682" i="35"/>
  <c r="F1682" i="35"/>
  <c r="G1682" i="35"/>
  <c r="A1683" i="35"/>
  <c r="B1683" i="35"/>
  <c r="C1683" i="35"/>
  <c r="D1683" i="35"/>
  <c r="E1683" i="35"/>
  <c r="F1683" i="35"/>
  <c r="G1683" i="35"/>
  <c r="A1684" i="35"/>
  <c r="B1684" i="35"/>
  <c r="C1684" i="35"/>
  <c r="D1684" i="35"/>
  <c r="E1684" i="35"/>
  <c r="F1684" i="35"/>
  <c r="G1684" i="35"/>
  <c r="A1685" i="35"/>
  <c r="B1685" i="35"/>
  <c r="C1685" i="35"/>
  <c r="D1685" i="35"/>
  <c r="E1685" i="35"/>
  <c r="F1685" i="35"/>
  <c r="G1685" i="35"/>
  <c r="A1686" i="35"/>
  <c r="B1686" i="35"/>
  <c r="C1686" i="35"/>
  <c r="D1686" i="35"/>
  <c r="E1686" i="35"/>
  <c r="F1686" i="35"/>
  <c r="G1686" i="35"/>
  <c r="A1687" i="35"/>
  <c r="B1687" i="35"/>
  <c r="C1687" i="35"/>
  <c r="D1687" i="35"/>
  <c r="E1687" i="35"/>
  <c r="F1687" i="35"/>
  <c r="G1687" i="35"/>
  <c r="A1688" i="35"/>
  <c r="B1688" i="35"/>
  <c r="C1688" i="35"/>
  <c r="D1688" i="35"/>
  <c r="E1688" i="35"/>
  <c r="F1688" i="35"/>
  <c r="G1688" i="35"/>
  <c r="A1689" i="35"/>
  <c r="B1689" i="35"/>
  <c r="C1689" i="35"/>
  <c r="D1689" i="35"/>
  <c r="E1689" i="35"/>
  <c r="F1689" i="35"/>
  <c r="G1689" i="35"/>
  <c r="A1690" i="35"/>
  <c r="B1690" i="35"/>
  <c r="C1690" i="35"/>
  <c r="D1690" i="35"/>
  <c r="E1690" i="35"/>
  <c r="F1690" i="35"/>
  <c r="G1690" i="35"/>
  <c r="A1691" i="35"/>
  <c r="B1691" i="35"/>
  <c r="C1691" i="35"/>
  <c r="D1691" i="35"/>
  <c r="E1691" i="35"/>
  <c r="F1691" i="35"/>
  <c r="G1691" i="35"/>
  <c r="A1692" i="35"/>
  <c r="B1692" i="35"/>
  <c r="C1692" i="35"/>
  <c r="D1692" i="35"/>
  <c r="E1692" i="35"/>
  <c r="F1692" i="35"/>
  <c r="G1692" i="35"/>
  <c r="A1693" i="35"/>
  <c r="B1693" i="35"/>
  <c r="C1693" i="35"/>
  <c r="D1693" i="35"/>
  <c r="E1693" i="35"/>
  <c r="F1693" i="35"/>
  <c r="G1693" i="35"/>
  <c r="A1694" i="35"/>
  <c r="B1694" i="35"/>
  <c r="C1694" i="35"/>
  <c r="D1694" i="35"/>
  <c r="E1694" i="35"/>
  <c r="F1694" i="35"/>
  <c r="G1694" i="35"/>
  <c r="A1695" i="35"/>
  <c r="B1695" i="35"/>
  <c r="C1695" i="35"/>
  <c r="D1695" i="35"/>
  <c r="E1695" i="35"/>
  <c r="F1695" i="35"/>
  <c r="G1695" i="35"/>
  <c r="A1696" i="35"/>
  <c r="B1696" i="35"/>
  <c r="C1696" i="35"/>
  <c r="D1696" i="35"/>
  <c r="E1696" i="35"/>
  <c r="F1696" i="35"/>
  <c r="G1696" i="35"/>
  <c r="A1697" i="35"/>
  <c r="B1697" i="35"/>
  <c r="C1697" i="35"/>
  <c r="D1697" i="35"/>
  <c r="E1697" i="35"/>
  <c r="F1697" i="35"/>
  <c r="G1697" i="35"/>
  <c r="A1698" i="35"/>
  <c r="B1698" i="35"/>
  <c r="C1698" i="35"/>
  <c r="D1698" i="35"/>
  <c r="E1698" i="35"/>
  <c r="F1698" i="35"/>
  <c r="G1698" i="35"/>
  <c r="A1699" i="35"/>
  <c r="B1699" i="35"/>
  <c r="C1699" i="35"/>
  <c r="D1699" i="35"/>
  <c r="E1699" i="35"/>
  <c r="F1699" i="35"/>
  <c r="G1699" i="35"/>
  <c r="A1700" i="35"/>
  <c r="B1700" i="35"/>
  <c r="C1700" i="35"/>
  <c r="D1700" i="35"/>
  <c r="E1700" i="35"/>
  <c r="F1700" i="35"/>
  <c r="G1700" i="35"/>
  <c r="A1701" i="35"/>
  <c r="B1701" i="35"/>
  <c r="C1701" i="35"/>
  <c r="D1701" i="35"/>
  <c r="E1701" i="35"/>
  <c r="F1701" i="35"/>
  <c r="G1701" i="35"/>
  <c r="A1702" i="35"/>
  <c r="B1702" i="35"/>
  <c r="C1702" i="35"/>
  <c r="D1702" i="35"/>
  <c r="E1702" i="35"/>
  <c r="F1702" i="35"/>
  <c r="G1702" i="35"/>
  <c r="A1703" i="35"/>
  <c r="B1703" i="35"/>
  <c r="C1703" i="35"/>
  <c r="D1703" i="35"/>
  <c r="E1703" i="35"/>
  <c r="F1703" i="35"/>
  <c r="G1703" i="35"/>
  <c r="A1704" i="35"/>
  <c r="B1704" i="35"/>
  <c r="C1704" i="35"/>
  <c r="D1704" i="35"/>
  <c r="E1704" i="35"/>
  <c r="F1704" i="35"/>
  <c r="G1704" i="35"/>
  <c r="A1705" i="35"/>
  <c r="B1705" i="35"/>
  <c r="C1705" i="35"/>
  <c r="D1705" i="35"/>
  <c r="E1705" i="35"/>
  <c r="F1705" i="35"/>
  <c r="G1705" i="35"/>
  <c r="A1706" i="35"/>
  <c r="B1706" i="35"/>
  <c r="C1706" i="35"/>
  <c r="D1706" i="35"/>
  <c r="E1706" i="35"/>
  <c r="F1706" i="35"/>
  <c r="G1706" i="35"/>
  <c r="A1707" i="35"/>
  <c r="B1707" i="35"/>
  <c r="C1707" i="35"/>
  <c r="D1707" i="35"/>
  <c r="E1707" i="35"/>
  <c r="F1707" i="35"/>
  <c r="G1707" i="35"/>
  <c r="A1708" i="35"/>
  <c r="B1708" i="35"/>
  <c r="C1708" i="35"/>
  <c r="D1708" i="35"/>
  <c r="E1708" i="35"/>
  <c r="F1708" i="35"/>
  <c r="G1708" i="35"/>
  <c r="A1709" i="35"/>
  <c r="B1709" i="35"/>
  <c r="C1709" i="35"/>
  <c r="D1709" i="35"/>
  <c r="E1709" i="35"/>
  <c r="F1709" i="35"/>
  <c r="G1709" i="35"/>
  <c r="A1710" i="35"/>
  <c r="B1710" i="35"/>
  <c r="C1710" i="35"/>
  <c r="D1710" i="35"/>
  <c r="E1710" i="35"/>
  <c r="F1710" i="35"/>
  <c r="G1710" i="35"/>
  <c r="A1711" i="35"/>
  <c r="B1711" i="35"/>
  <c r="C1711" i="35"/>
  <c r="D1711" i="35"/>
  <c r="E1711" i="35"/>
  <c r="F1711" i="35"/>
  <c r="G1711" i="35"/>
  <c r="A1712" i="35"/>
  <c r="B1712" i="35"/>
  <c r="C1712" i="35"/>
  <c r="D1712" i="35"/>
  <c r="E1712" i="35"/>
  <c r="F1712" i="35"/>
  <c r="G1712" i="35"/>
  <c r="A1713" i="35"/>
  <c r="B1713" i="35"/>
  <c r="C1713" i="35"/>
  <c r="D1713" i="35"/>
  <c r="E1713" i="35"/>
  <c r="F1713" i="35"/>
  <c r="G1713" i="35"/>
  <c r="A1714" i="35"/>
  <c r="B1714" i="35"/>
  <c r="C1714" i="35"/>
  <c r="D1714" i="35"/>
  <c r="E1714" i="35"/>
  <c r="F1714" i="35"/>
  <c r="G1714" i="35"/>
  <c r="A1715" i="35"/>
  <c r="B1715" i="35"/>
  <c r="C1715" i="35"/>
  <c r="D1715" i="35"/>
  <c r="E1715" i="35"/>
  <c r="F1715" i="35"/>
  <c r="G1715" i="35"/>
  <c r="A1716" i="35"/>
  <c r="B1716" i="35"/>
  <c r="C1716" i="35"/>
  <c r="D1716" i="35"/>
  <c r="E1716" i="35"/>
  <c r="F1716" i="35"/>
  <c r="G1716" i="35"/>
  <c r="A1717" i="35"/>
  <c r="B1717" i="35"/>
  <c r="C1717" i="35"/>
  <c r="D1717" i="35"/>
  <c r="E1717" i="35"/>
  <c r="F1717" i="35"/>
  <c r="G1717" i="35"/>
  <c r="A1718" i="35"/>
  <c r="B1718" i="35"/>
  <c r="C1718" i="35"/>
  <c r="D1718" i="35"/>
  <c r="E1718" i="35"/>
  <c r="F1718" i="35"/>
  <c r="G1718" i="35"/>
  <c r="A1719" i="35"/>
  <c r="B1719" i="35"/>
  <c r="C1719" i="35"/>
  <c r="D1719" i="35"/>
  <c r="E1719" i="35"/>
  <c r="F1719" i="35"/>
  <c r="G1719" i="35"/>
  <c r="A1720" i="35"/>
  <c r="B1720" i="35"/>
  <c r="C1720" i="35"/>
  <c r="D1720" i="35"/>
  <c r="E1720" i="35"/>
  <c r="F1720" i="35"/>
  <c r="G1720" i="35"/>
  <c r="A1721" i="35"/>
  <c r="B1721" i="35"/>
  <c r="C1721" i="35"/>
  <c r="D1721" i="35"/>
  <c r="E1721" i="35"/>
  <c r="F1721" i="35"/>
  <c r="G1721" i="35"/>
  <c r="A1722" i="35"/>
  <c r="B1722" i="35"/>
  <c r="C1722" i="35"/>
  <c r="D1722" i="35"/>
  <c r="E1722" i="35"/>
  <c r="F1722" i="35"/>
  <c r="G1722" i="35"/>
  <c r="H1722" i="35" s="1"/>
  <c r="A1723" i="35"/>
  <c r="B1723" i="35"/>
  <c r="C1723" i="35"/>
  <c r="D1723" i="35"/>
  <c r="E1723" i="35"/>
  <c r="F1723" i="35"/>
  <c r="G1723" i="35"/>
  <c r="A1724" i="35"/>
  <c r="B1724" i="35"/>
  <c r="C1724" i="35"/>
  <c r="D1724" i="35"/>
  <c r="E1724" i="35"/>
  <c r="F1724" i="35"/>
  <c r="G1724" i="35"/>
  <c r="A1725" i="35"/>
  <c r="B1725" i="35"/>
  <c r="C1725" i="35"/>
  <c r="D1725" i="35"/>
  <c r="E1725" i="35"/>
  <c r="F1725" i="35"/>
  <c r="G1725" i="35"/>
  <c r="A1726" i="35"/>
  <c r="B1726" i="35"/>
  <c r="C1726" i="35"/>
  <c r="D1726" i="35"/>
  <c r="E1726" i="35"/>
  <c r="F1726" i="35"/>
  <c r="G1726" i="35"/>
  <c r="A1727" i="35"/>
  <c r="B1727" i="35"/>
  <c r="C1727" i="35"/>
  <c r="D1727" i="35"/>
  <c r="E1727" i="35"/>
  <c r="F1727" i="35"/>
  <c r="G1727" i="35"/>
  <c r="A1728" i="35"/>
  <c r="B1728" i="35"/>
  <c r="C1728" i="35"/>
  <c r="D1728" i="35"/>
  <c r="E1728" i="35"/>
  <c r="F1728" i="35"/>
  <c r="G1728" i="35"/>
  <c r="A1729" i="35"/>
  <c r="B1729" i="35"/>
  <c r="C1729" i="35"/>
  <c r="D1729" i="35"/>
  <c r="E1729" i="35"/>
  <c r="F1729" i="35"/>
  <c r="G1729" i="35"/>
  <c r="A1730" i="35"/>
  <c r="B1730" i="35"/>
  <c r="C1730" i="35"/>
  <c r="D1730" i="35"/>
  <c r="E1730" i="35"/>
  <c r="F1730" i="35"/>
  <c r="G1730" i="35"/>
  <c r="A1731" i="35"/>
  <c r="B1731" i="35"/>
  <c r="C1731" i="35"/>
  <c r="D1731" i="35"/>
  <c r="E1731" i="35"/>
  <c r="F1731" i="35"/>
  <c r="G1731" i="35"/>
  <c r="A1732" i="35"/>
  <c r="B1732" i="35"/>
  <c r="C1732" i="35"/>
  <c r="D1732" i="35"/>
  <c r="E1732" i="35"/>
  <c r="F1732" i="35"/>
  <c r="G1732" i="35"/>
  <c r="A1733" i="35"/>
  <c r="B1733" i="35"/>
  <c r="C1733" i="35"/>
  <c r="D1733" i="35"/>
  <c r="E1733" i="35"/>
  <c r="F1733" i="35"/>
  <c r="G1733" i="35"/>
  <c r="A1734" i="35"/>
  <c r="B1734" i="35"/>
  <c r="C1734" i="35"/>
  <c r="D1734" i="35"/>
  <c r="E1734" i="35"/>
  <c r="F1734" i="35"/>
  <c r="G1734" i="35"/>
  <c r="A1735" i="35"/>
  <c r="B1735" i="35"/>
  <c r="C1735" i="35"/>
  <c r="D1735" i="35"/>
  <c r="E1735" i="35"/>
  <c r="F1735" i="35"/>
  <c r="G1735" i="35"/>
  <c r="A1736" i="35"/>
  <c r="B1736" i="35"/>
  <c r="C1736" i="35"/>
  <c r="D1736" i="35"/>
  <c r="E1736" i="35"/>
  <c r="F1736" i="35"/>
  <c r="G1736" i="35"/>
  <c r="A1737" i="35"/>
  <c r="B1737" i="35"/>
  <c r="C1737" i="35"/>
  <c r="D1737" i="35"/>
  <c r="E1737" i="35"/>
  <c r="F1737" i="35"/>
  <c r="G1737" i="35"/>
  <c r="A1738" i="35"/>
  <c r="B1738" i="35"/>
  <c r="C1738" i="35"/>
  <c r="D1738" i="35"/>
  <c r="E1738" i="35"/>
  <c r="F1738" i="35"/>
  <c r="G1738" i="35"/>
  <c r="A1739" i="35"/>
  <c r="B1739" i="35"/>
  <c r="C1739" i="35"/>
  <c r="D1739" i="35"/>
  <c r="E1739" i="35"/>
  <c r="F1739" i="35"/>
  <c r="G1739" i="35"/>
  <c r="A1740" i="35"/>
  <c r="B1740" i="35"/>
  <c r="C1740" i="35"/>
  <c r="D1740" i="35"/>
  <c r="E1740" i="35"/>
  <c r="F1740" i="35"/>
  <c r="G1740" i="35"/>
  <c r="A1741" i="35"/>
  <c r="B1741" i="35"/>
  <c r="C1741" i="35"/>
  <c r="D1741" i="35"/>
  <c r="E1741" i="35"/>
  <c r="F1741" i="35"/>
  <c r="G1741" i="35"/>
  <c r="A1742" i="35"/>
  <c r="B1742" i="35"/>
  <c r="C1742" i="35"/>
  <c r="D1742" i="35"/>
  <c r="E1742" i="35"/>
  <c r="F1742" i="35"/>
  <c r="G1742" i="35"/>
  <c r="A1743" i="35"/>
  <c r="B1743" i="35"/>
  <c r="C1743" i="35"/>
  <c r="D1743" i="35"/>
  <c r="E1743" i="35"/>
  <c r="F1743" i="35"/>
  <c r="G1743" i="35"/>
  <c r="A1744" i="35"/>
  <c r="B1744" i="35"/>
  <c r="C1744" i="35"/>
  <c r="D1744" i="35"/>
  <c r="E1744" i="35"/>
  <c r="F1744" i="35"/>
  <c r="G1744" i="35"/>
  <c r="A1745" i="35"/>
  <c r="B1745" i="35"/>
  <c r="C1745" i="35"/>
  <c r="D1745" i="35"/>
  <c r="E1745" i="35"/>
  <c r="F1745" i="35"/>
  <c r="G1745" i="35"/>
  <c r="A1746" i="35"/>
  <c r="B1746" i="35"/>
  <c r="C1746" i="35"/>
  <c r="D1746" i="35"/>
  <c r="E1746" i="35"/>
  <c r="F1746" i="35"/>
  <c r="G1746" i="35"/>
  <c r="A1747" i="35"/>
  <c r="B1747" i="35"/>
  <c r="C1747" i="35"/>
  <c r="D1747" i="35"/>
  <c r="E1747" i="35"/>
  <c r="F1747" i="35"/>
  <c r="G1747" i="35"/>
  <c r="A1748" i="35"/>
  <c r="B1748" i="35"/>
  <c r="C1748" i="35"/>
  <c r="D1748" i="35"/>
  <c r="E1748" i="35"/>
  <c r="F1748" i="35"/>
  <c r="G1748" i="35"/>
  <c r="A1749" i="35"/>
  <c r="B1749" i="35"/>
  <c r="C1749" i="35"/>
  <c r="D1749" i="35"/>
  <c r="E1749" i="35"/>
  <c r="F1749" i="35"/>
  <c r="G1749" i="35"/>
  <c r="A1750" i="35"/>
  <c r="B1750" i="35"/>
  <c r="C1750" i="35"/>
  <c r="D1750" i="35"/>
  <c r="E1750" i="35"/>
  <c r="F1750" i="35"/>
  <c r="G1750" i="35"/>
  <c r="A1751" i="35"/>
  <c r="B1751" i="35"/>
  <c r="C1751" i="35"/>
  <c r="D1751" i="35"/>
  <c r="E1751" i="35"/>
  <c r="F1751" i="35"/>
  <c r="G1751" i="35"/>
  <c r="A1752" i="35"/>
  <c r="B1752" i="35"/>
  <c r="C1752" i="35"/>
  <c r="D1752" i="35"/>
  <c r="E1752" i="35"/>
  <c r="F1752" i="35"/>
  <c r="G1752" i="35"/>
  <c r="A1753" i="35"/>
  <c r="B1753" i="35"/>
  <c r="C1753" i="35"/>
  <c r="D1753" i="35"/>
  <c r="E1753" i="35"/>
  <c r="F1753" i="35"/>
  <c r="G1753" i="35"/>
  <c r="A1754" i="35"/>
  <c r="B1754" i="35"/>
  <c r="C1754" i="35"/>
  <c r="D1754" i="35"/>
  <c r="E1754" i="35"/>
  <c r="F1754" i="35"/>
  <c r="G1754" i="35"/>
  <c r="A1755" i="35"/>
  <c r="B1755" i="35"/>
  <c r="C1755" i="35"/>
  <c r="D1755" i="35"/>
  <c r="E1755" i="35"/>
  <c r="F1755" i="35"/>
  <c r="G1755" i="35"/>
  <c r="A1756" i="35"/>
  <c r="B1756" i="35"/>
  <c r="C1756" i="35"/>
  <c r="D1756" i="35"/>
  <c r="E1756" i="35"/>
  <c r="F1756" i="35"/>
  <c r="G1756" i="35"/>
  <c r="A1757" i="35"/>
  <c r="B1757" i="35"/>
  <c r="C1757" i="35"/>
  <c r="D1757" i="35"/>
  <c r="E1757" i="35"/>
  <c r="F1757" i="35"/>
  <c r="G1757" i="35"/>
  <c r="A1758" i="35"/>
  <c r="B1758" i="35"/>
  <c r="C1758" i="35"/>
  <c r="D1758" i="35"/>
  <c r="E1758" i="35"/>
  <c r="F1758" i="35"/>
  <c r="G1758" i="35"/>
  <c r="A1759" i="35"/>
  <c r="B1759" i="35"/>
  <c r="C1759" i="35"/>
  <c r="D1759" i="35"/>
  <c r="E1759" i="35"/>
  <c r="F1759" i="35"/>
  <c r="G1759" i="35"/>
  <c r="A1760" i="35"/>
  <c r="B1760" i="35"/>
  <c r="C1760" i="35"/>
  <c r="D1760" i="35"/>
  <c r="E1760" i="35"/>
  <c r="F1760" i="35"/>
  <c r="G1760" i="35"/>
  <c r="A1761" i="35"/>
  <c r="B1761" i="35"/>
  <c r="C1761" i="35"/>
  <c r="D1761" i="35"/>
  <c r="E1761" i="35"/>
  <c r="F1761" i="35"/>
  <c r="G1761" i="35"/>
  <c r="A1762" i="35"/>
  <c r="B1762" i="35"/>
  <c r="C1762" i="35"/>
  <c r="D1762" i="35"/>
  <c r="E1762" i="35"/>
  <c r="F1762" i="35"/>
  <c r="G1762" i="35"/>
  <c r="A1763" i="35"/>
  <c r="B1763" i="35"/>
  <c r="C1763" i="35"/>
  <c r="D1763" i="35"/>
  <c r="E1763" i="35"/>
  <c r="F1763" i="35"/>
  <c r="G1763" i="35"/>
  <c r="A1764" i="35"/>
  <c r="B1764" i="35"/>
  <c r="C1764" i="35"/>
  <c r="D1764" i="35"/>
  <c r="E1764" i="35"/>
  <c r="F1764" i="35"/>
  <c r="G1764" i="35"/>
  <c r="A1765" i="35"/>
  <c r="B1765" i="35"/>
  <c r="C1765" i="35"/>
  <c r="D1765" i="35"/>
  <c r="E1765" i="35"/>
  <c r="F1765" i="35"/>
  <c r="G1765" i="35"/>
  <c r="A1766" i="35"/>
  <c r="B1766" i="35"/>
  <c r="C1766" i="35"/>
  <c r="D1766" i="35"/>
  <c r="E1766" i="35"/>
  <c r="F1766" i="35"/>
  <c r="G1766" i="35"/>
  <c r="A1767" i="35"/>
  <c r="B1767" i="35"/>
  <c r="C1767" i="35"/>
  <c r="D1767" i="35"/>
  <c r="E1767" i="35"/>
  <c r="F1767" i="35"/>
  <c r="G1767" i="35"/>
  <c r="A1768" i="35"/>
  <c r="B1768" i="35"/>
  <c r="C1768" i="35"/>
  <c r="D1768" i="35"/>
  <c r="E1768" i="35"/>
  <c r="F1768" i="35"/>
  <c r="G1768" i="35"/>
  <c r="A1769" i="35"/>
  <c r="B1769" i="35"/>
  <c r="C1769" i="35"/>
  <c r="D1769" i="35"/>
  <c r="E1769" i="35"/>
  <c r="F1769" i="35"/>
  <c r="G1769" i="35"/>
  <c r="A1770" i="35"/>
  <c r="B1770" i="35"/>
  <c r="C1770" i="35"/>
  <c r="D1770" i="35"/>
  <c r="E1770" i="35"/>
  <c r="F1770" i="35"/>
  <c r="G1770" i="35"/>
  <c r="A1771" i="35"/>
  <c r="B1771" i="35"/>
  <c r="C1771" i="35"/>
  <c r="D1771" i="35"/>
  <c r="E1771" i="35"/>
  <c r="F1771" i="35"/>
  <c r="G1771" i="35"/>
  <c r="A1772" i="35"/>
  <c r="B1772" i="35"/>
  <c r="C1772" i="35"/>
  <c r="D1772" i="35"/>
  <c r="E1772" i="35"/>
  <c r="F1772" i="35"/>
  <c r="G1772" i="35"/>
  <c r="A1773" i="35"/>
  <c r="B1773" i="35"/>
  <c r="C1773" i="35"/>
  <c r="D1773" i="35"/>
  <c r="E1773" i="35"/>
  <c r="F1773" i="35"/>
  <c r="G1773" i="35"/>
  <c r="A1774" i="35"/>
  <c r="B1774" i="35"/>
  <c r="C1774" i="35"/>
  <c r="D1774" i="35"/>
  <c r="E1774" i="35"/>
  <c r="F1774" i="35"/>
  <c r="G1774" i="35"/>
  <c r="A1775" i="35"/>
  <c r="B1775" i="35"/>
  <c r="C1775" i="35"/>
  <c r="D1775" i="35"/>
  <c r="E1775" i="35"/>
  <c r="F1775" i="35"/>
  <c r="G1775" i="35"/>
  <c r="A1776" i="35"/>
  <c r="B1776" i="35"/>
  <c r="C1776" i="35"/>
  <c r="D1776" i="35"/>
  <c r="E1776" i="35"/>
  <c r="F1776" i="35"/>
  <c r="G1776" i="35"/>
  <c r="A1777" i="35"/>
  <c r="B1777" i="35"/>
  <c r="C1777" i="35"/>
  <c r="D1777" i="35"/>
  <c r="E1777" i="35"/>
  <c r="F1777" i="35"/>
  <c r="G1777" i="35"/>
  <c r="A1778" i="35"/>
  <c r="B1778" i="35"/>
  <c r="C1778" i="35"/>
  <c r="D1778" i="35"/>
  <c r="E1778" i="35"/>
  <c r="F1778" i="35"/>
  <c r="G1778" i="35"/>
  <c r="A1779" i="35"/>
  <c r="B1779" i="35"/>
  <c r="C1779" i="35"/>
  <c r="D1779" i="35"/>
  <c r="E1779" i="35"/>
  <c r="F1779" i="35"/>
  <c r="G1779" i="35"/>
  <c r="A1780" i="35"/>
  <c r="B1780" i="35"/>
  <c r="C1780" i="35"/>
  <c r="D1780" i="35"/>
  <c r="E1780" i="35"/>
  <c r="F1780" i="35"/>
  <c r="G1780" i="35"/>
  <c r="A1781" i="35"/>
  <c r="B1781" i="35"/>
  <c r="C1781" i="35"/>
  <c r="D1781" i="35"/>
  <c r="E1781" i="35"/>
  <c r="F1781" i="35"/>
  <c r="G1781" i="35"/>
  <c r="A1782" i="35"/>
  <c r="B1782" i="35"/>
  <c r="C1782" i="35"/>
  <c r="D1782" i="35"/>
  <c r="E1782" i="35"/>
  <c r="F1782" i="35"/>
  <c r="G1782" i="35"/>
  <c r="A1783" i="35"/>
  <c r="B1783" i="35"/>
  <c r="C1783" i="35"/>
  <c r="D1783" i="35"/>
  <c r="E1783" i="35"/>
  <c r="F1783" i="35"/>
  <c r="G1783" i="35"/>
  <c r="A1784" i="35"/>
  <c r="B1784" i="35"/>
  <c r="C1784" i="35"/>
  <c r="D1784" i="35"/>
  <c r="E1784" i="35"/>
  <c r="F1784" i="35"/>
  <c r="G1784" i="35"/>
  <c r="A1785" i="35"/>
  <c r="B1785" i="35"/>
  <c r="C1785" i="35"/>
  <c r="D1785" i="35"/>
  <c r="E1785" i="35"/>
  <c r="F1785" i="35"/>
  <c r="G1785" i="35"/>
  <c r="A1786" i="35"/>
  <c r="B1786" i="35"/>
  <c r="C1786" i="35"/>
  <c r="D1786" i="35"/>
  <c r="E1786" i="35"/>
  <c r="F1786" i="35"/>
  <c r="G1786" i="35"/>
  <c r="A1787" i="35"/>
  <c r="B1787" i="35"/>
  <c r="C1787" i="35"/>
  <c r="D1787" i="35"/>
  <c r="E1787" i="35"/>
  <c r="F1787" i="35"/>
  <c r="G1787" i="35"/>
  <c r="A1788" i="35"/>
  <c r="B1788" i="35"/>
  <c r="C1788" i="35"/>
  <c r="D1788" i="35"/>
  <c r="E1788" i="35"/>
  <c r="F1788" i="35"/>
  <c r="G1788" i="35"/>
  <c r="A1789" i="35"/>
  <c r="B1789" i="35"/>
  <c r="C1789" i="35"/>
  <c r="D1789" i="35"/>
  <c r="E1789" i="35"/>
  <c r="F1789" i="35"/>
  <c r="G1789" i="35"/>
  <c r="A1790" i="35"/>
  <c r="B1790" i="35"/>
  <c r="C1790" i="35"/>
  <c r="D1790" i="35"/>
  <c r="E1790" i="35"/>
  <c r="F1790" i="35"/>
  <c r="G1790" i="35"/>
  <c r="A1791" i="35"/>
  <c r="B1791" i="35"/>
  <c r="C1791" i="35"/>
  <c r="D1791" i="35"/>
  <c r="E1791" i="35"/>
  <c r="F1791" i="35"/>
  <c r="G1791" i="35"/>
  <c r="A1792" i="35"/>
  <c r="B1792" i="35"/>
  <c r="C1792" i="35"/>
  <c r="D1792" i="35"/>
  <c r="E1792" i="35"/>
  <c r="F1792" i="35"/>
  <c r="G1792" i="35"/>
  <c r="A1793" i="35"/>
  <c r="B1793" i="35"/>
  <c r="C1793" i="35"/>
  <c r="D1793" i="35"/>
  <c r="E1793" i="35"/>
  <c r="F1793" i="35"/>
  <c r="G1793" i="35"/>
  <c r="A1794" i="35"/>
  <c r="B1794" i="35"/>
  <c r="C1794" i="35"/>
  <c r="D1794" i="35"/>
  <c r="E1794" i="35"/>
  <c r="F1794" i="35"/>
  <c r="G1794" i="35"/>
  <c r="A1795" i="35"/>
  <c r="B1795" i="35"/>
  <c r="C1795" i="35"/>
  <c r="D1795" i="35"/>
  <c r="E1795" i="35"/>
  <c r="F1795" i="35"/>
  <c r="G1795" i="35"/>
  <c r="A1796" i="35"/>
  <c r="B1796" i="35"/>
  <c r="C1796" i="35"/>
  <c r="D1796" i="35"/>
  <c r="E1796" i="35"/>
  <c r="F1796" i="35"/>
  <c r="G1796" i="35"/>
  <c r="A1797" i="35"/>
  <c r="B1797" i="35"/>
  <c r="C1797" i="35"/>
  <c r="D1797" i="35"/>
  <c r="E1797" i="35"/>
  <c r="F1797" i="35"/>
  <c r="G1797" i="35"/>
  <c r="A1798" i="35"/>
  <c r="B1798" i="35"/>
  <c r="C1798" i="35"/>
  <c r="D1798" i="35"/>
  <c r="E1798" i="35"/>
  <c r="F1798" i="35"/>
  <c r="G1798" i="35"/>
  <c r="A1799" i="35"/>
  <c r="B1799" i="35"/>
  <c r="C1799" i="35"/>
  <c r="D1799" i="35"/>
  <c r="E1799" i="35"/>
  <c r="F1799" i="35"/>
  <c r="G1799" i="35"/>
  <c r="A1800" i="35"/>
  <c r="B1800" i="35"/>
  <c r="C1800" i="35"/>
  <c r="D1800" i="35"/>
  <c r="E1800" i="35"/>
  <c r="F1800" i="35"/>
  <c r="G1800" i="35"/>
  <c r="A1801" i="35"/>
  <c r="B1801" i="35"/>
  <c r="C1801" i="35"/>
  <c r="D1801" i="35"/>
  <c r="E1801" i="35"/>
  <c r="F1801" i="35"/>
  <c r="G1801" i="35"/>
  <c r="A1802" i="35"/>
  <c r="B1802" i="35"/>
  <c r="C1802" i="35"/>
  <c r="D1802" i="35"/>
  <c r="E1802" i="35"/>
  <c r="F1802" i="35"/>
  <c r="G1802" i="35"/>
  <c r="A1803" i="35"/>
  <c r="B1803" i="35"/>
  <c r="C1803" i="35"/>
  <c r="D1803" i="35"/>
  <c r="E1803" i="35"/>
  <c r="F1803" i="35"/>
  <c r="G1803" i="35"/>
  <c r="A1804" i="35"/>
  <c r="B1804" i="35"/>
  <c r="C1804" i="35"/>
  <c r="D1804" i="35"/>
  <c r="E1804" i="35"/>
  <c r="F1804" i="35"/>
  <c r="G1804" i="35"/>
  <c r="A1805" i="35"/>
  <c r="B1805" i="35"/>
  <c r="C1805" i="35"/>
  <c r="D1805" i="35"/>
  <c r="E1805" i="35"/>
  <c r="F1805" i="35"/>
  <c r="G1805" i="35"/>
  <c r="A1806" i="35"/>
  <c r="B1806" i="35"/>
  <c r="C1806" i="35"/>
  <c r="D1806" i="35"/>
  <c r="E1806" i="35"/>
  <c r="F1806" i="35"/>
  <c r="G1806" i="35"/>
  <c r="A1807" i="35"/>
  <c r="B1807" i="35"/>
  <c r="C1807" i="35"/>
  <c r="D1807" i="35"/>
  <c r="E1807" i="35"/>
  <c r="F1807" i="35"/>
  <c r="G1807" i="35"/>
  <c r="A1808" i="35"/>
  <c r="B1808" i="35"/>
  <c r="C1808" i="35"/>
  <c r="D1808" i="35"/>
  <c r="E1808" i="35"/>
  <c r="F1808" i="35"/>
  <c r="G1808" i="35"/>
  <c r="A1809" i="35"/>
  <c r="B1809" i="35"/>
  <c r="C1809" i="35"/>
  <c r="D1809" i="35"/>
  <c r="E1809" i="35"/>
  <c r="F1809" i="35"/>
  <c r="G1809" i="35"/>
  <c r="A1810" i="35"/>
  <c r="B1810" i="35"/>
  <c r="C1810" i="35"/>
  <c r="D1810" i="35"/>
  <c r="E1810" i="35"/>
  <c r="F1810" i="35"/>
  <c r="G1810" i="35"/>
  <c r="A1811" i="35"/>
  <c r="B1811" i="35"/>
  <c r="C1811" i="35"/>
  <c r="D1811" i="35"/>
  <c r="E1811" i="35"/>
  <c r="F1811" i="35"/>
  <c r="G1811" i="35"/>
  <c r="A1812" i="35"/>
  <c r="B1812" i="35"/>
  <c r="C1812" i="35"/>
  <c r="D1812" i="35"/>
  <c r="E1812" i="35"/>
  <c r="F1812" i="35"/>
  <c r="G1812" i="35"/>
  <c r="A1813" i="35"/>
  <c r="B1813" i="35"/>
  <c r="C1813" i="35"/>
  <c r="D1813" i="35"/>
  <c r="E1813" i="35"/>
  <c r="F1813" i="35"/>
  <c r="G1813" i="35"/>
  <c r="A1814" i="35"/>
  <c r="B1814" i="35"/>
  <c r="C1814" i="35"/>
  <c r="D1814" i="35"/>
  <c r="E1814" i="35"/>
  <c r="F1814" i="35"/>
  <c r="G1814" i="35"/>
  <c r="A1815" i="35"/>
  <c r="B1815" i="35"/>
  <c r="C1815" i="35"/>
  <c r="D1815" i="35"/>
  <c r="E1815" i="35"/>
  <c r="F1815" i="35"/>
  <c r="G1815" i="35"/>
  <c r="A1816" i="35"/>
  <c r="B1816" i="35"/>
  <c r="C1816" i="35"/>
  <c r="D1816" i="35"/>
  <c r="E1816" i="35"/>
  <c r="F1816" i="35"/>
  <c r="G1816" i="35"/>
  <c r="A1817" i="35"/>
  <c r="B1817" i="35"/>
  <c r="C1817" i="35"/>
  <c r="D1817" i="35"/>
  <c r="E1817" i="35"/>
  <c r="F1817" i="35"/>
  <c r="G1817" i="35"/>
  <c r="A1818" i="35"/>
  <c r="B1818" i="35"/>
  <c r="C1818" i="35"/>
  <c r="D1818" i="35"/>
  <c r="E1818" i="35"/>
  <c r="F1818" i="35"/>
  <c r="G1818" i="35"/>
  <c r="A1819" i="35"/>
  <c r="B1819" i="35"/>
  <c r="C1819" i="35"/>
  <c r="D1819" i="35"/>
  <c r="E1819" i="35"/>
  <c r="F1819" i="35"/>
  <c r="G1819" i="35"/>
  <c r="A1820" i="35"/>
  <c r="B1820" i="35"/>
  <c r="C1820" i="35"/>
  <c r="D1820" i="35"/>
  <c r="E1820" i="35"/>
  <c r="F1820" i="35"/>
  <c r="G1820" i="35"/>
  <c r="A1821" i="35"/>
  <c r="B1821" i="35"/>
  <c r="C1821" i="35"/>
  <c r="D1821" i="35"/>
  <c r="E1821" i="35"/>
  <c r="F1821" i="35"/>
  <c r="G1821" i="35"/>
  <c r="A1822" i="35"/>
  <c r="B1822" i="35"/>
  <c r="C1822" i="35"/>
  <c r="D1822" i="35"/>
  <c r="E1822" i="35"/>
  <c r="F1822" i="35"/>
  <c r="G1822" i="35"/>
  <c r="A1823" i="35"/>
  <c r="B1823" i="35"/>
  <c r="C1823" i="35"/>
  <c r="D1823" i="35"/>
  <c r="E1823" i="35"/>
  <c r="F1823" i="35"/>
  <c r="G1823" i="35"/>
  <c r="A1824" i="35"/>
  <c r="B1824" i="35"/>
  <c r="C1824" i="35"/>
  <c r="D1824" i="35"/>
  <c r="E1824" i="35"/>
  <c r="F1824" i="35"/>
  <c r="G1824" i="35"/>
  <c r="A1825" i="35"/>
  <c r="B1825" i="35"/>
  <c r="C1825" i="35"/>
  <c r="D1825" i="35"/>
  <c r="E1825" i="35"/>
  <c r="F1825" i="35"/>
  <c r="G1825" i="35"/>
  <c r="A1826" i="35"/>
  <c r="B1826" i="35"/>
  <c r="C1826" i="35"/>
  <c r="D1826" i="35"/>
  <c r="E1826" i="35"/>
  <c r="F1826" i="35"/>
  <c r="G1826" i="35"/>
  <c r="A1827" i="35"/>
  <c r="B1827" i="35"/>
  <c r="C1827" i="35"/>
  <c r="D1827" i="35"/>
  <c r="E1827" i="35"/>
  <c r="F1827" i="35"/>
  <c r="G1827" i="35"/>
  <c r="A1828" i="35"/>
  <c r="B1828" i="35"/>
  <c r="C1828" i="35"/>
  <c r="D1828" i="35"/>
  <c r="E1828" i="35"/>
  <c r="F1828" i="35"/>
  <c r="G1828" i="35"/>
  <c r="A1829" i="35"/>
  <c r="B1829" i="35"/>
  <c r="C1829" i="35"/>
  <c r="D1829" i="35"/>
  <c r="E1829" i="35"/>
  <c r="F1829" i="35"/>
  <c r="G1829" i="35"/>
  <c r="A1830" i="35"/>
  <c r="B1830" i="35"/>
  <c r="C1830" i="35"/>
  <c r="D1830" i="35"/>
  <c r="E1830" i="35"/>
  <c r="F1830" i="35"/>
  <c r="G1830" i="35"/>
  <c r="A1831" i="35"/>
  <c r="B1831" i="35"/>
  <c r="C1831" i="35"/>
  <c r="D1831" i="35"/>
  <c r="E1831" i="35"/>
  <c r="F1831" i="35"/>
  <c r="G1831" i="35"/>
  <c r="A1832" i="35"/>
  <c r="B1832" i="35"/>
  <c r="C1832" i="35"/>
  <c r="D1832" i="35"/>
  <c r="E1832" i="35"/>
  <c r="F1832" i="35"/>
  <c r="G1832" i="35"/>
  <c r="A1833" i="35"/>
  <c r="B1833" i="35"/>
  <c r="C1833" i="35"/>
  <c r="D1833" i="35"/>
  <c r="E1833" i="35"/>
  <c r="F1833" i="35"/>
  <c r="G1833" i="35"/>
  <c r="A1834" i="35"/>
  <c r="B1834" i="35"/>
  <c r="C1834" i="35"/>
  <c r="D1834" i="35"/>
  <c r="E1834" i="35"/>
  <c r="F1834" i="35"/>
  <c r="G1834" i="35"/>
  <c r="A1835" i="35"/>
  <c r="B1835" i="35"/>
  <c r="C1835" i="35"/>
  <c r="D1835" i="35"/>
  <c r="E1835" i="35"/>
  <c r="F1835" i="35"/>
  <c r="G1835" i="35"/>
  <c r="A1836" i="35"/>
  <c r="B1836" i="35"/>
  <c r="C1836" i="35"/>
  <c r="D1836" i="35"/>
  <c r="E1836" i="35"/>
  <c r="F1836" i="35"/>
  <c r="G1836" i="35"/>
  <c r="A1837" i="35"/>
  <c r="B1837" i="35"/>
  <c r="C1837" i="35"/>
  <c r="D1837" i="35"/>
  <c r="E1837" i="35"/>
  <c r="F1837" i="35"/>
  <c r="G1837" i="35"/>
  <c r="A1838" i="35"/>
  <c r="B1838" i="35"/>
  <c r="C1838" i="35"/>
  <c r="D1838" i="35"/>
  <c r="E1838" i="35"/>
  <c r="F1838" i="35"/>
  <c r="G1838" i="35"/>
  <c r="A1839" i="35"/>
  <c r="B1839" i="35"/>
  <c r="C1839" i="35"/>
  <c r="D1839" i="35"/>
  <c r="E1839" i="35"/>
  <c r="F1839" i="35"/>
  <c r="G1839" i="35"/>
  <c r="A1840" i="35"/>
  <c r="B1840" i="35"/>
  <c r="C1840" i="35"/>
  <c r="D1840" i="35"/>
  <c r="E1840" i="35"/>
  <c r="F1840" i="35"/>
  <c r="G1840" i="35"/>
  <c r="A1841" i="35"/>
  <c r="B1841" i="35"/>
  <c r="C1841" i="35"/>
  <c r="D1841" i="35"/>
  <c r="E1841" i="35"/>
  <c r="F1841" i="35"/>
  <c r="G1841" i="35"/>
  <c r="A1842" i="35"/>
  <c r="B1842" i="35"/>
  <c r="C1842" i="35"/>
  <c r="D1842" i="35"/>
  <c r="E1842" i="35"/>
  <c r="F1842" i="35"/>
  <c r="G1842" i="35"/>
  <c r="A1843" i="35"/>
  <c r="B1843" i="35"/>
  <c r="C1843" i="35"/>
  <c r="D1843" i="35"/>
  <c r="E1843" i="35"/>
  <c r="F1843" i="35"/>
  <c r="G1843" i="35"/>
  <c r="A1844" i="35"/>
  <c r="B1844" i="35"/>
  <c r="C1844" i="35"/>
  <c r="D1844" i="35"/>
  <c r="E1844" i="35"/>
  <c r="F1844" i="35"/>
  <c r="G1844" i="35"/>
  <c r="A1845" i="35"/>
  <c r="B1845" i="35"/>
  <c r="C1845" i="35"/>
  <c r="D1845" i="35"/>
  <c r="E1845" i="35"/>
  <c r="F1845" i="35"/>
  <c r="G1845" i="35"/>
  <c r="A1846" i="35"/>
  <c r="B1846" i="35"/>
  <c r="C1846" i="35"/>
  <c r="D1846" i="35"/>
  <c r="E1846" i="35"/>
  <c r="F1846" i="35"/>
  <c r="G1846" i="35"/>
  <c r="A1847" i="35"/>
  <c r="B1847" i="35"/>
  <c r="C1847" i="35"/>
  <c r="D1847" i="35"/>
  <c r="E1847" i="35"/>
  <c r="F1847" i="35"/>
  <c r="G1847" i="35"/>
  <c r="A1848" i="35"/>
  <c r="B1848" i="35"/>
  <c r="C1848" i="35"/>
  <c r="D1848" i="35"/>
  <c r="E1848" i="35"/>
  <c r="F1848" i="35"/>
  <c r="G1848" i="35"/>
  <c r="A1849" i="35"/>
  <c r="B1849" i="35"/>
  <c r="C1849" i="35"/>
  <c r="D1849" i="35"/>
  <c r="E1849" i="35"/>
  <c r="F1849" i="35"/>
  <c r="G1849" i="35"/>
  <c r="A1850" i="35"/>
  <c r="B1850" i="35"/>
  <c r="C1850" i="35"/>
  <c r="D1850" i="35"/>
  <c r="E1850" i="35"/>
  <c r="F1850" i="35"/>
  <c r="G1850" i="35"/>
  <c r="A1851" i="35"/>
  <c r="B1851" i="35"/>
  <c r="C1851" i="35"/>
  <c r="D1851" i="35"/>
  <c r="E1851" i="35"/>
  <c r="F1851" i="35"/>
  <c r="G1851" i="35"/>
  <c r="A1852" i="35"/>
  <c r="B1852" i="35"/>
  <c r="C1852" i="35"/>
  <c r="D1852" i="35"/>
  <c r="E1852" i="35"/>
  <c r="F1852" i="35"/>
  <c r="G1852" i="35"/>
  <c r="A1853" i="35"/>
  <c r="B1853" i="35"/>
  <c r="C1853" i="35"/>
  <c r="D1853" i="35"/>
  <c r="E1853" i="35"/>
  <c r="F1853" i="35"/>
  <c r="G1853" i="35"/>
  <c r="A1854" i="35"/>
  <c r="B1854" i="35"/>
  <c r="C1854" i="35"/>
  <c r="D1854" i="35"/>
  <c r="E1854" i="35"/>
  <c r="F1854" i="35"/>
  <c r="G1854" i="35"/>
  <c r="A1855" i="35"/>
  <c r="B1855" i="35"/>
  <c r="C1855" i="35"/>
  <c r="D1855" i="35"/>
  <c r="E1855" i="35"/>
  <c r="F1855" i="35"/>
  <c r="G1855" i="35"/>
  <c r="A1856" i="35"/>
  <c r="B1856" i="35"/>
  <c r="C1856" i="35"/>
  <c r="D1856" i="35"/>
  <c r="E1856" i="35"/>
  <c r="F1856" i="35"/>
  <c r="G1856" i="35"/>
  <c r="A1857" i="35"/>
  <c r="B1857" i="35"/>
  <c r="C1857" i="35"/>
  <c r="D1857" i="35"/>
  <c r="E1857" i="35"/>
  <c r="F1857" i="35"/>
  <c r="G1857" i="35"/>
  <c r="A1858" i="35"/>
  <c r="B1858" i="35"/>
  <c r="C1858" i="35"/>
  <c r="D1858" i="35"/>
  <c r="E1858" i="35"/>
  <c r="F1858" i="35"/>
  <c r="G1858" i="35"/>
  <c r="A1859" i="35"/>
  <c r="B1859" i="35"/>
  <c r="C1859" i="35"/>
  <c r="D1859" i="35"/>
  <c r="E1859" i="35"/>
  <c r="F1859" i="35"/>
  <c r="G1859" i="35"/>
  <c r="A1860" i="35"/>
  <c r="B1860" i="35"/>
  <c r="C1860" i="35"/>
  <c r="D1860" i="35"/>
  <c r="E1860" i="35"/>
  <c r="F1860" i="35"/>
  <c r="G1860" i="35"/>
  <c r="A1861" i="35"/>
  <c r="B1861" i="35"/>
  <c r="C1861" i="35"/>
  <c r="D1861" i="35"/>
  <c r="E1861" i="35"/>
  <c r="F1861" i="35"/>
  <c r="G1861" i="35"/>
  <c r="A1862" i="35"/>
  <c r="B1862" i="35"/>
  <c r="C1862" i="35"/>
  <c r="D1862" i="35"/>
  <c r="E1862" i="35"/>
  <c r="F1862" i="35"/>
  <c r="G1862" i="35"/>
  <c r="A1863" i="35"/>
  <c r="B1863" i="35"/>
  <c r="C1863" i="35"/>
  <c r="D1863" i="35"/>
  <c r="E1863" i="35"/>
  <c r="F1863" i="35"/>
  <c r="G1863" i="35"/>
  <c r="A1864" i="35"/>
  <c r="B1864" i="35"/>
  <c r="C1864" i="35"/>
  <c r="D1864" i="35"/>
  <c r="E1864" i="35"/>
  <c r="F1864" i="35"/>
  <c r="G1864" i="35"/>
  <c r="A1865" i="35"/>
  <c r="B1865" i="35"/>
  <c r="C1865" i="35"/>
  <c r="D1865" i="35"/>
  <c r="E1865" i="35"/>
  <c r="F1865" i="35"/>
  <c r="G1865" i="35"/>
  <c r="A1866" i="35"/>
  <c r="B1866" i="35"/>
  <c r="C1866" i="35"/>
  <c r="D1866" i="35"/>
  <c r="E1866" i="35"/>
  <c r="F1866" i="35"/>
  <c r="G1866" i="35"/>
  <c r="A1867" i="35"/>
  <c r="B1867" i="35"/>
  <c r="C1867" i="35"/>
  <c r="D1867" i="35"/>
  <c r="E1867" i="35"/>
  <c r="F1867" i="35"/>
  <c r="G1867" i="35"/>
  <c r="A1868" i="35"/>
  <c r="B1868" i="35"/>
  <c r="C1868" i="35"/>
  <c r="D1868" i="35"/>
  <c r="E1868" i="35"/>
  <c r="F1868" i="35"/>
  <c r="G1868" i="35"/>
  <c r="A1869" i="35"/>
  <c r="B1869" i="35"/>
  <c r="C1869" i="35"/>
  <c r="D1869" i="35"/>
  <c r="E1869" i="35"/>
  <c r="F1869" i="35"/>
  <c r="G1869" i="35"/>
  <c r="A1870" i="35"/>
  <c r="B1870" i="35"/>
  <c r="C1870" i="35"/>
  <c r="D1870" i="35"/>
  <c r="E1870" i="35"/>
  <c r="F1870" i="35"/>
  <c r="G1870" i="35"/>
  <c r="A1871" i="35"/>
  <c r="B1871" i="35"/>
  <c r="C1871" i="35"/>
  <c r="D1871" i="35"/>
  <c r="E1871" i="35"/>
  <c r="F1871" i="35"/>
  <c r="G1871" i="35"/>
  <c r="A1872" i="35"/>
  <c r="B1872" i="35"/>
  <c r="C1872" i="35"/>
  <c r="D1872" i="35"/>
  <c r="E1872" i="35"/>
  <c r="F1872" i="35"/>
  <c r="G1872" i="35"/>
  <c r="A1873" i="35"/>
  <c r="B1873" i="35"/>
  <c r="C1873" i="35"/>
  <c r="D1873" i="35"/>
  <c r="E1873" i="35"/>
  <c r="F1873" i="35"/>
  <c r="G1873" i="35"/>
  <c r="A1874" i="35"/>
  <c r="B1874" i="35"/>
  <c r="C1874" i="35"/>
  <c r="D1874" i="35"/>
  <c r="E1874" i="35"/>
  <c r="F1874" i="35"/>
  <c r="G1874" i="35"/>
  <c r="A1875" i="35"/>
  <c r="B1875" i="35"/>
  <c r="C1875" i="35"/>
  <c r="D1875" i="35"/>
  <c r="E1875" i="35"/>
  <c r="F1875" i="35"/>
  <c r="G1875" i="35"/>
  <c r="A1876" i="35"/>
  <c r="B1876" i="35"/>
  <c r="C1876" i="35"/>
  <c r="D1876" i="35"/>
  <c r="E1876" i="35"/>
  <c r="F1876" i="35"/>
  <c r="G1876" i="35"/>
  <c r="A1877" i="35"/>
  <c r="B1877" i="35"/>
  <c r="C1877" i="35"/>
  <c r="D1877" i="35"/>
  <c r="E1877" i="35"/>
  <c r="F1877" i="35"/>
  <c r="G1877" i="35"/>
  <c r="A1878" i="35"/>
  <c r="B1878" i="35"/>
  <c r="C1878" i="35"/>
  <c r="D1878" i="35"/>
  <c r="E1878" i="35"/>
  <c r="F1878" i="35"/>
  <c r="G1878" i="35"/>
  <c r="A1879" i="35"/>
  <c r="B1879" i="35"/>
  <c r="C1879" i="35"/>
  <c r="D1879" i="35"/>
  <c r="E1879" i="35"/>
  <c r="F1879" i="35"/>
  <c r="G1879" i="35"/>
  <c r="A1880" i="35"/>
  <c r="B1880" i="35"/>
  <c r="C1880" i="35"/>
  <c r="D1880" i="35"/>
  <c r="E1880" i="35"/>
  <c r="F1880" i="35"/>
  <c r="G1880" i="35"/>
  <c r="A1881" i="35"/>
  <c r="B1881" i="35"/>
  <c r="C1881" i="35"/>
  <c r="D1881" i="35"/>
  <c r="E1881" i="35"/>
  <c r="F1881" i="35"/>
  <c r="G1881" i="35"/>
  <c r="A1882" i="35"/>
  <c r="B1882" i="35"/>
  <c r="C1882" i="35"/>
  <c r="D1882" i="35"/>
  <c r="E1882" i="35"/>
  <c r="F1882" i="35"/>
  <c r="G1882" i="35"/>
  <c r="A1883" i="35"/>
  <c r="B1883" i="35"/>
  <c r="C1883" i="35"/>
  <c r="D1883" i="35"/>
  <c r="E1883" i="35"/>
  <c r="F1883" i="35"/>
  <c r="G1883" i="35"/>
  <c r="A1884" i="35"/>
  <c r="B1884" i="35"/>
  <c r="C1884" i="35"/>
  <c r="D1884" i="35"/>
  <c r="E1884" i="35"/>
  <c r="F1884" i="35"/>
  <c r="G1884" i="35"/>
  <c r="B2" i="35"/>
  <c r="C2" i="35"/>
  <c r="D2" i="35"/>
  <c r="E2" i="35"/>
  <c r="F2" i="35"/>
  <c r="G2" i="35"/>
  <c r="A2" i="35"/>
  <c r="H1050" i="35"/>
  <c r="H834" i="35"/>
  <c r="H434" i="35"/>
  <c r="H384" i="35"/>
  <c r="H354" i="35"/>
  <c r="H214" i="35"/>
  <c r="H137" i="35"/>
  <c r="H130" i="35"/>
  <c r="H100" i="35"/>
  <c r="H66" i="35"/>
  <c r="H50" i="35"/>
  <c r="Q33" i="35"/>
  <c r="P33" i="35"/>
  <c r="O33" i="35"/>
  <c r="N33" i="35"/>
  <c r="M33" i="35"/>
  <c r="L33" i="35"/>
  <c r="Q32" i="35"/>
  <c r="P32" i="35"/>
  <c r="O32" i="35"/>
  <c r="N32" i="35"/>
  <c r="M32" i="35"/>
  <c r="L32" i="35"/>
  <c r="U30" i="35"/>
  <c r="T30" i="35"/>
  <c r="U29" i="35"/>
  <c r="T29" i="35"/>
  <c r="Q27" i="35"/>
  <c r="P27" i="35"/>
  <c r="O27" i="35"/>
  <c r="N27" i="35"/>
  <c r="M27" i="35"/>
  <c r="L27" i="35"/>
  <c r="Q26" i="35"/>
  <c r="P26" i="35"/>
  <c r="O26" i="35"/>
  <c r="N26" i="35"/>
  <c r="M26" i="35"/>
  <c r="L26" i="35"/>
  <c r="BD18" i="35"/>
  <c r="BE18" i="35" s="1"/>
  <c r="AT18" i="35"/>
  <c r="AQ18" i="35"/>
  <c r="BI18" i="35"/>
  <c r="AY16" i="35"/>
  <c r="AQ15" i="35"/>
  <c r="AR15" i="35" s="1"/>
  <c r="BD14" i="35"/>
  <c r="AT14" i="35"/>
  <c r="AU14" i="35" s="1"/>
  <c r="AN14" i="35"/>
  <c r="BI14" i="35"/>
  <c r="AN13" i="35"/>
  <c r="BI10" i="35"/>
  <c r="BD10" i="35"/>
  <c r="AY10" i="35"/>
  <c r="AT10" i="35"/>
  <c r="BN10" i="35"/>
  <c r="BI6" i="35"/>
  <c r="BD6" i="35"/>
  <c r="AY6" i="35"/>
  <c r="AT6" i="35"/>
  <c r="BN6" i="35"/>
  <c r="AS5" i="35"/>
  <c r="O4" i="35"/>
  <c r="N4" i="35"/>
  <c r="M4" i="35"/>
  <c r="C5" i="11" s="1"/>
  <c r="L4" i="35"/>
  <c r="B5" i="11" s="1"/>
  <c r="O3" i="35"/>
  <c r="N3" i="35"/>
  <c r="N5" i="35" s="1"/>
  <c r="M3" i="35"/>
  <c r="L3" i="35"/>
  <c r="H600" i="35" l="1"/>
  <c r="H548" i="35"/>
  <c r="H436" i="35"/>
  <c r="H152" i="35"/>
  <c r="I152" i="35" s="1"/>
  <c r="H44" i="35"/>
  <c r="H32" i="35"/>
  <c r="I32" i="35" s="1"/>
  <c r="H113" i="35"/>
  <c r="H29" i="35"/>
  <c r="H5" i="35"/>
  <c r="AN18" i="35"/>
  <c r="H1891" i="35"/>
  <c r="H1119" i="35"/>
  <c r="H999" i="35"/>
  <c r="H611" i="35"/>
  <c r="H575" i="35"/>
  <c r="I575" i="35" s="1"/>
  <c r="H555" i="35"/>
  <c r="H475" i="35"/>
  <c r="I475" i="35" s="1"/>
  <c r="H439" i="35"/>
  <c r="H423" i="35"/>
  <c r="I423" i="35" s="1"/>
  <c r="H407" i="35"/>
  <c r="I407" i="35" s="1"/>
  <c r="H371" i="35"/>
  <c r="H319" i="35"/>
  <c r="I319" i="35" s="1"/>
  <c r="H287" i="35"/>
  <c r="H219" i="35"/>
  <c r="H139" i="35"/>
  <c r="I139" i="35" s="1"/>
  <c r="H111" i="35"/>
  <c r="I111" i="35" s="1"/>
  <c r="H67" i="35"/>
  <c r="H51" i="35"/>
  <c r="H31" i="35"/>
  <c r="AR2" i="35"/>
  <c r="BN3" i="35"/>
  <c r="H305" i="35"/>
  <c r="H1893" i="35"/>
  <c r="I1893" i="35" s="1"/>
  <c r="BI15" i="35"/>
  <c r="H1887" i="35"/>
  <c r="AT3" i="35"/>
  <c r="AU3" i="35" s="1"/>
  <c r="H1771" i="35"/>
  <c r="I1771" i="35" s="1"/>
  <c r="H1587" i="35"/>
  <c r="H1575" i="35"/>
  <c r="H1571" i="35"/>
  <c r="H1567" i="35"/>
  <c r="H1547" i="35"/>
  <c r="H1543" i="35"/>
  <c r="I1543" i="35" s="1"/>
  <c r="H1519" i="35"/>
  <c r="I1519" i="35" s="1"/>
  <c r="H1515" i="35"/>
  <c r="I1515" i="35" s="1"/>
  <c r="H1503" i="35"/>
  <c r="H1491" i="35"/>
  <c r="H1487" i="35"/>
  <c r="H1479" i="35"/>
  <c r="H1463" i="35"/>
  <c r="H1459" i="35"/>
  <c r="H1447" i="35"/>
  <c r="I1447" i="35" s="1"/>
  <c r="H1443" i="35"/>
  <c r="H1439" i="35"/>
  <c r="H1419" i="35"/>
  <c r="H1415" i="35"/>
  <c r="H1411" i="35"/>
  <c r="H1371" i="35"/>
  <c r="H1359" i="35"/>
  <c r="I1359" i="35" s="1"/>
  <c r="H1355" i="35"/>
  <c r="I1355" i="35" s="1"/>
  <c r="H1351" i="35"/>
  <c r="H1303" i="35"/>
  <c r="H1279" i="35"/>
  <c r="H1267" i="35"/>
  <c r="H1259" i="35"/>
  <c r="H1243" i="35"/>
  <c r="H1231" i="35"/>
  <c r="I1231" i="35" s="1"/>
  <c r="H1211" i="35"/>
  <c r="I1211" i="35" s="1"/>
  <c r="H1195" i="35"/>
  <c r="I1195" i="35" s="1"/>
  <c r="H1191" i="35"/>
  <c r="H1187" i="35"/>
  <c r="H1179" i="35"/>
  <c r="H1175" i="35"/>
  <c r="H1171" i="35"/>
  <c r="H1167" i="35"/>
  <c r="I1167" i="35" s="1"/>
  <c r="H1163" i="35"/>
  <c r="I1163" i="35" s="1"/>
  <c r="H1155" i="35"/>
  <c r="I1155" i="35" s="1"/>
  <c r="H1151" i="35"/>
  <c r="H1147" i="35"/>
  <c r="H1143" i="35"/>
  <c r="H1139" i="35"/>
  <c r="H1131" i="35"/>
  <c r="H1127" i="35"/>
  <c r="I1127" i="35" s="1"/>
  <c r="H1123" i="35"/>
  <c r="I1123" i="35" s="1"/>
  <c r="H1115" i="35"/>
  <c r="I1115" i="35" s="1"/>
  <c r="H1107" i="35"/>
  <c r="H1103" i="35"/>
  <c r="H1099" i="35"/>
  <c r="H1095" i="35"/>
  <c r="H1091" i="35"/>
  <c r="H1087" i="35"/>
  <c r="I1087" i="35" s="1"/>
  <c r="H1083" i="35"/>
  <c r="I1083" i="35" s="1"/>
  <c r="H1079" i="35"/>
  <c r="I1079" i="35" s="1"/>
  <c r="H1075" i="35"/>
  <c r="H1071" i="35"/>
  <c r="H1067" i="35"/>
  <c r="L5" i="35"/>
  <c r="B6" i="11" s="1"/>
  <c r="BN7" i="35"/>
  <c r="BN11" i="35"/>
  <c r="BO11" i="35" s="1"/>
  <c r="BP11" i="35" s="1"/>
  <c r="BQ11" i="35" s="1"/>
  <c r="AY15" i="35"/>
  <c r="AZ15" i="35" s="1"/>
  <c r="BA15" i="35" s="1"/>
  <c r="BB15" i="35" s="1"/>
  <c r="I384" i="35"/>
  <c r="AT7" i="35"/>
  <c r="AT11" i="35"/>
  <c r="I600" i="35"/>
  <c r="H1063" i="35"/>
  <c r="H1059" i="35"/>
  <c r="H1055" i="35"/>
  <c r="I1055" i="35" s="1"/>
  <c r="H1051" i="35"/>
  <c r="I1051" i="35" s="1"/>
  <c r="H1047" i="35"/>
  <c r="I1047" i="35" s="1"/>
  <c r="H1043" i="35"/>
  <c r="H1039" i="35"/>
  <c r="H1035" i="35"/>
  <c r="H1031" i="35"/>
  <c r="H1027" i="35"/>
  <c r="H1023" i="35"/>
  <c r="I1023" i="35" s="1"/>
  <c r="H1019" i="35"/>
  <c r="H1015" i="35"/>
  <c r="H1011" i="35"/>
  <c r="H1007" i="35"/>
  <c r="H1003" i="35"/>
  <c r="H995" i="35"/>
  <c r="H991" i="35"/>
  <c r="H987" i="35"/>
  <c r="I987" i="35" s="1"/>
  <c r="H983" i="35"/>
  <c r="I983" i="35" s="1"/>
  <c r="H979" i="35"/>
  <c r="I979" i="35" s="1"/>
  <c r="H975" i="35"/>
  <c r="H971" i="35"/>
  <c r="H967" i="35"/>
  <c r="H963" i="35"/>
  <c r="H959" i="35"/>
  <c r="H955" i="35"/>
  <c r="I955" i="35" s="1"/>
  <c r="H951" i="35"/>
  <c r="H947" i="35"/>
  <c r="I947" i="35" s="1"/>
  <c r="H943" i="35"/>
  <c r="H939" i="35"/>
  <c r="H935" i="35"/>
  <c r="H931" i="35"/>
  <c r="H927" i="35"/>
  <c r="H923" i="35"/>
  <c r="I923" i="35" s="1"/>
  <c r="H919" i="35"/>
  <c r="I919" i="35" s="1"/>
  <c r="H915" i="35"/>
  <c r="I915" i="35" s="1"/>
  <c r="H911" i="35"/>
  <c r="H907" i="35"/>
  <c r="H903" i="35"/>
  <c r="H899" i="35"/>
  <c r="H895" i="35"/>
  <c r="H891" i="35"/>
  <c r="I891" i="35" s="1"/>
  <c r="H887" i="35"/>
  <c r="I887" i="35" s="1"/>
  <c r="H883" i="35"/>
  <c r="H879" i="35"/>
  <c r="H875" i="35"/>
  <c r="H871" i="35"/>
  <c r="H867" i="35"/>
  <c r="H863" i="35"/>
  <c r="H859" i="35"/>
  <c r="I859" i="35" s="1"/>
  <c r="H855" i="35"/>
  <c r="I855" i="35" s="1"/>
  <c r="H851" i="35"/>
  <c r="I851" i="35" s="1"/>
  <c r="H847" i="35"/>
  <c r="I847" i="35" s="1"/>
  <c r="H843" i="35"/>
  <c r="H839" i="35"/>
  <c r="H835" i="35"/>
  <c r="H831" i="35"/>
  <c r="H827" i="35"/>
  <c r="I827" i="35" s="1"/>
  <c r="H823" i="35"/>
  <c r="I823" i="35" s="1"/>
  <c r="H819" i="35"/>
  <c r="H815" i="35"/>
  <c r="H811" i="35"/>
  <c r="H807" i="35"/>
  <c r="H803" i="35"/>
  <c r="H799" i="35"/>
  <c r="H795" i="35"/>
  <c r="I795" i="35" s="1"/>
  <c r="H791" i="35"/>
  <c r="I791" i="35" s="1"/>
  <c r="H787" i="35"/>
  <c r="I787" i="35" s="1"/>
  <c r="H783" i="35"/>
  <c r="H779" i="35"/>
  <c r="H775" i="35"/>
  <c r="H771" i="35"/>
  <c r="H767" i="35"/>
  <c r="H763" i="35"/>
  <c r="I763" i="35" s="1"/>
  <c r="H759" i="35"/>
  <c r="I759" i="35" s="1"/>
  <c r="H755" i="35"/>
  <c r="I755" i="35" s="1"/>
  <c r="H751" i="35"/>
  <c r="H747" i="35"/>
  <c r="H743" i="35"/>
  <c r="H739" i="35"/>
  <c r="H735" i="35"/>
  <c r="H723" i="35"/>
  <c r="I723" i="35" s="1"/>
  <c r="H707" i="35"/>
  <c r="I707" i="35" s="1"/>
  <c r="H703" i="35"/>
  <c r="I703" i="35" s="1"/>
  <c r="H691" i="35"/>
  <c r="H687" i="35"/>
  <c r="H675" i="35"/>
  <c r="H663" i="35"/>
  <c r="H651" i="35"/>
  <c r="H647" i="35"/>
  <c r="I647" i="35" s="1"/>
  <c r="H635" i="35"/>
  <c r="I635" i="35" s="1"/>
  <c r="H631" i="35"/>
  <c r="I631" i="35" s="1"/>
  <c r="H627" i="35"/>
  <c r="H623" i="35"/>
  <c r="H619" i="35"/>
  <c r="H615" i="35"/>
  <c r="H607" i="35"/>
  <c r="H603" i="35"/>
  <c r="I603" i="35" s="1"/>
  <c r="H599" i="35"/>
  <c r="I599" i="35" s="1"/>
  <c r="H595" i="35"/>
  <c r="I595" i="35" s="1"/>
  <c r="H587" i="35"/>
  <c r="H583" i="35"/>
  <c r="H579" i="35"/>
  <c r="H571" i="35"/>
  <c r="H567" i="35"/>
  <c r="H559" i="35"/>
  <c r="I559" i="35" s="1"/>
  <c r="H547" i="35"/>
  <c r="I547" i="35" s="1"/>
  <c r="H543" i="35"/>
  <c r="I543" i="35" s="1"/>
  <c r="H539" i="35"/>
  <c r="H535" i="35"/>
  <c r="H531" i="35"/>
  <c r="H527" i="35"/>
  <c r="H523" i="35"/>
  <c r="H519" i="35"/>
  <c r="I519" i="35" s="1"/>
  <c r="H515" i="35"/>
  <c r="I515" i="35" s="1"/>
  <c r="H511" i="35"/>
  <c r="I511" i="35" s="1"/>
  <c r="H507" i="35"/>
  <c r="H503" i="35"/>
  <c r="H499" i="35"/>
  <c r="H495" i="35"/>
  <c r="H491" i="35"/>
  <c r="H487" i="35"/>
  <c r="I487" i="35" s="1"/>
  <c r="H483" i="35"/>
  <c r="I483" i="35" s="1"/>
  <c r="H479" i="35"/>
  <c r="I479" i="35" s="1"/>
  <c r="H471" i="35"/>
  <c r="H467" i="35"/>
  <c r="H463" i="35"/>
  <c r="H455" i="35"/>
  <c r="H451" i="35"/>
  <c r="H447" i="35"/>
  <c r="I447" i="35" s="1"/>
  <c r="H431" i="35"/>
  <c r="I431" i="35" s="1"/>
  <c r="H427" i="35"/>
  <c r="I427" i="35" s="1"/>
  <c r="H415" i="35"/>
  <c r="H411" i="35"/>
  <c r="H399" i="35"/>
  <c r="I399" i="35" s="1"/>
  <c r="H395" i="35"/>
  <c r="H391" i="35"/>
  <c r="I391" i="35" s="1"/>
  <c r="H383" i="35"/>
  <c r="I383" i="35" s="1"/>
  <c r="H375" i="35"/>
  <c r="I375" i="35" s="1"/>
  <c r="H367" i="35"/>
  <c r="I367" i="35" s="1"/>
  <c r="H359" i="35"/>
  <c r="I359" i="35" s="1"/>
  <c r="H355" i="35"/>
  <c r="H351" i="35"/>
  <c r="I351" i="35" s="1"/>
  <c r="H347" i="35"/>
  <c r="H343" i="35"/>
  <c r="I343" i="35" s="1"/>
  <c r="H339" i="35"/>
  <c r="I339" i="35" s="1"/>
  <c r="H335" i="35"/>
  <c r="I335" i="35" s="1"/>
  <c r="H327" i="35"/>
  <c r="I327" i="35" s="1"/>
  <c r="H323" i="35"/>
  <c r="H311" i="35"/>
  <c r="H307" i="35"/>
  <c r="H299" i="35"/>
  <c r="H295" i="35"/>
  <c r="H291" i="35"/>
  <c r="I291" i="35" s="1"/>
  <c r="H283" i="35"/>
  <c r="I283" i="35" s="1"/>
  <c r="H279" i="35"/>
  <c r="I279" i="35" s="1"/>
  <c r="H271" i="35"/>
  <c r="H267" i="35"/>
  <c r="H263" i="35"/>
  <c r="I263" i="35" s="1"/>
  <c r="H259" i="35"/>
  <c r="H255" i="35"/>
  <c r="H251" i="35"/>
  <c r="H247" i="35"/>
  <c r="I247" i="35" s="1"/>
  <c r="H243" i="35"/>
  <c r="I243" i="35" s="1"/>
  <c r="H239" i="35"/>
  <c r="H235" i="35"/>
  <c r="H231" i="35"/>
  <c r="H223" i="35"/>
  <c r="I223" i="35" s="1"/>
  <c r="H215" i="35"/>
  <c r="I215" i="35" s="1"/>
  <c r="I1887" i="35"/>
  <c r="H1892" i="35"/>
  <c r="I1892" i="35" s="1"/>
  <c r="H1894" i="35"/>
  <c r="I1894" i="35" s="1"/>
  <c r="I1889" i="35"/>
  <c r="H207" i="35"/>
  <c r="I207" i="35" s="1"/>
  <c r="H203" i="35"/>
  <c r="H199" i="35"/>
  <c r="I199" i="35" s="1"/>
  <c r="H195" i="35"/>
  <c r="I195" i="35" s="1"/>
  <c r="H191" i="35"/>
  <c r="I191" i="35" s="1"/>
  <c r="H187" i="35"/>
  <c r="I187" i="35" s="1"/>
  <c r="H183" i="35"/>
  <c r="I183" i="35" s="1"/>
  <c r="H179" i="35"/>
  <c r="H175" i="35"/>
  <c r="I175" i="35" s="1"/>
  <c r="H171" i="35"/>
  <c r="H167" i="35"/>
  <c r="I167" i="35" s="1"/>
  <c r="H163" i="35"/>
  <c r="I163" i="35" s="1"/>
  <c r="H159" i="35"/>
  <c r="I159" i="35" s="1"/>
  <c r="H155" i="35"/>
  <c r="I155" i="35" s="1"/>
  <c r="H151" i="35"/>
  <c r="I151" i="35" s="1"/>
  <c r="H147" i="35"/>
  <c r="H143" i="35"/>
  <c r="I143" i="35" s="1"/>
  <c r="H135" i="35"/>
  <c r="I135" i="35" s="1"/>
  <c r="H131" i="35"/>
  <c r="H127" i="35"/>
  <c r="I127" i="35" s="1"/>
  <c r="H123" i="35"/>
  <c r="I123" i="35" s="1"/>
  <c r="H119" i="35"/>
  <c r="I119" i="35" s="1"/>
  <c r="H115" i="35"/>
  <c r="H107" i="35"/>
  <c r="H103" i="35"/>
  <c r="I103" i="35" s="1"/>
  <c r="H99" i="35"/>
  <c r="H95" i="35"/>
  <c r="I95" i="35" s="1"/>
  <c r="H91" i="35"/>
  <c r="I91" i="35" s="1"/>
  <c r="H87" i="35"/>
  <c r="I87" i="35" s="1"/>
  <c r="H83" i="35"/>
  <c r="I83" i="35" s="1"/>
  <c r="H79" i="35"/>
  <c r="I79" i="35" s="1"/>
  <c r="H75" i="35"/>
  <c r="H71" i="35"/>
  <c r="I71" i="35" s="1"/>
  <c r="H63" i="35"/>
  <c r="I63" i="35" s="1"/>
  <c r="H59" i="35"/>
  <c r="H55" i="35"/>
  <c r="I55" i="35" s="1"/>
  <c r="H47" i="35"/>
  <c r="I47" i="35" s="1"/>
  <c r="H43" i="35"/>
  <c r="I43" i="35" s="1"/>
  <c r="H39" i="35"/>
  <c r="I39" i="35" s="1"/>
  <c r="H35" i="35"/>
  <c r="H27" i="35"/>
  <c r="H23" i="35"/>
  <c r="I23" i="35" s="1"/>
  <c r="H19" i="35"/>
  <c r="H15" i="35"/>
  <c r="I15" i="35" s="1"/>
  <c r="H11" i="35"/>
  <c r="I11" i="35" s="1"/>
  <c r="H7" i="35"/>
  <c r="I7" i="35" s="1"/>
  <c r="H3" i="35"/>
  <c r="AN7" i="35"/>
  <c r="H1885" i="35"/>
  <c r="I1891" i="35"/>
  <c r="H1892" i="32"/>
  <c r="I1892" i="32" s="1"/>
  <c r="H1886" i="35"/>
  <c r="I1886" i="35" s="1"/>
  <c r="I69" i="35"/>
  <c r="I29" i="35"/>
  <c r="I5" i="35"/>
  <c r="I1888" i="35"/>
  <c r="I1890" i="35"/>
  <c r="I1885" i="35"/>
  <c r="BN4" i="35"/>
  <c r="BO4" i="35" s="1"/>
  <c r="AT4" i="35"/>
  <c r="AY4" i="35"/>
  <c r="AZ4" i="35" s="1"/>
  <c r="I439" i="35"/>
  <c r="I758" i="35"/>
  <c r="BD4" i="35"/>
  <c r="BE4" i="35" s="1"/>
  <c r="H1814" i="35"/>
  <c r="I1814" i="35" s="1"/>
  <c r="H1806" i="35"/>
  <c r="I1806" i="35" s="1"/>
  <c r="H1766" i="35"/>
  <c r="H1754" i="35"/>
  <c r="I1754" i="35" s="1"/>
  <c r="I582" i="35"/>
  <c r="I214" i="35"/>
  <c r="I1071" i="35"/>
  <c r="I943" i="35"/>
  <c r="I927" i="35"/>
  <c r="I895" i="35"/>
  <c r="I863" i="35"/>
  <c r="I831" i="35"/>
  <c r="I807" i="35"/>
  <c r="H1750" i="35"/>
  <c r="H1726" i="35"/>
  <c r="I1726" i="35" s="1"/>
  <c r="H1714" i="35"/>
  <c r="H1702" i="35"/>
  <c r="H1698" i="35"/>
  <c r="H1682" i="35"/>
  <c r="I1682" i="35" s="1"/>
  <c r="H1678" i="35"/>
  <c r="I1678" i="35" s="1"/>
  <c r="H1666" i="35"/>
  <c r="H1658" i="35"/>
  <c r="H1654" i="35"/>
  <c r="I1654" i="35" s="1"/>
  <c r="H1638" i="35"/>
  <c r="I1638" i="35" s="1"/>
  <c r="H1634" i="35"/>
  <c r="H1626" i="35"/>
  <c r="H1622" i="35"/>
  <c r="I1622" i="35" s="1"/>
  <c r="H1618" i="35"/>
  <c r="I1618" i="35" s="1"/>
  <c r="H1614" i="35"/>
  <c r="I1614" i="35" s="1"/>
  <c r="H1602" i="35"/>
  <c r="H1594" i="35"/>
  <c r="I1594" i="35" s="1"/>
  <c r="H1590" i="35"/>
  <c r="I1590" i="35" s="1"/>
  <c r="H1586" i="35"/>
  <c r="H1582" i="35"/>
  <c r="H1578" i="35"/>
  <c r="H1566" i="35"/>
  <c r="I1566" i="35" s="1"/>
  <c r="H1562" i="35"/>
  <c r="I1562" i="35" s="1"/>
  <c r="H1558" i="35"/>
  <c r="H1554" i="35"/>
  <c r="I1554" i="35" s="1"/>
  <c r="H1550" i="35"/>
  <c r="I1550" i="35" s="1"/>
  <c r="H1534" i="35"/>
  <c r="H1530" i="35"/>
  <c r="H1526" i="35"/>
  <c r="H1522" i="35"/>
  <c r="I1522" i="35" s="1"/>
  <c r="H1518" i="35"/>
  <c r="I1518" i="35" s="1"/>
  <c r="H1502" i="35"/>
  <c r="H1498" i="35"/>
  <c r="I1498" i="35" s="1"/>
  <c r="H1494" i="35"/>
  <c r="I1494" i="35" s="1"/>
  <c r="H1490" i="35"/>
  <c r="H1482" i="35"/>
  <c r="H1474" i="35"/>
  <c r="I1474" i="35" s="1"/>
  <c r="H1470" i="35"/>
  <c r="I1470" i="35" s="1"/>
  <c r="H1466" i="35"/>
  <c r="I1466" i="35" s="1"/>
  <c r="H1458" i="35"/>
  <c r="H1454" i="35"/>
  <c r="I1454" i="35" s="1"/>
  <c r="H1450" i="35"/>
  <c r="I1450" i="35" s="1"/>
  <c r="H1442" i="35"/>
  <c r="H1438" i="35"/>
  <c r="H1430" i="35"/>
  <c r="H1426" i="35"/>
  <c r="I1426" i="35" s="1"/>
  <c r="H1422" i="35"/>
  <c r="I1422" i="35" s="1"/>
  <c r="H1414" i="35"/>
  <c r="H1402" i="35"/>
  <c r="I1402" i="35" s="1"/>
  <c r="H1398" i="35"/>
  <c r="I1398" i="35" s="1"/>
  <c r="H1394" i="35"/>
  <c r="H1386" i="35"/>
  <c r="H1378" i="35"/>
  <c r="H1374" i="35"/>
  <c r="I1374" i="35" s="1"/>
  <c r="H1370" i="35"/>
  <c r="I1370" i="35" s="1"/>
  <c r="H1366" i="35"/>
  <c r="H1362" i="35"/>
  <c r="I1362" i="35" s="1"/>
  <c r="H1358" i="35"/>
  <c r="I1358" i="35" s="1"/>
  <c r="H1346" i="35"/>
  <c r="H1342" i="35"/>
  <c r="H1338" i="35"/>
  <c r="I1338" i="35" s="1"/>
  <c r="H1334" i="35"/>
  <c r="I1334" i="35" s="1"/>
  <c r="H1330" i="35"/>
  <c r="I1330" i="35" s="1"/>
  <c r="H1322" i="35"/>
  <c r="H1314" i="35"/>
  <c r="I1314" i="35" s="1"/>
  <c r="H1310" i="35"/>
  <c r="H1306" i="35"/>
  <c r="H1302" i="35"/>
  <c r="H1298" i="35"/>
  <c r="I1298" i="35" s="1"/>
  <c r="H1290" i="35"/>
  <c r="I1290" i="35" s="1"/>
  <c r="H1282" i="35"/>
  <c r="I1282" i="35" s="1"/>
  <c r="H1278" i="35"/>
  <c r="H1274" i="35"/>
  <c r="I1274" i="35" s="1"/>
  <c r="H1266" i="35"/>
  <c r="I1266" i="35" s="1"/>
  <c r="H1258" i="35"/>
  <c r="H1254" i="35"/>
  <c r="H1250" i="35"/>
  <c r="H1246" i="35"/>
  <c r="I1246" i="35" s="1"/>
  <c r="H1242" i="35"/>
  <c r="I1242" i="35" s="1"/>
  <c r="H1234" i="35"/>
  <c r="H1230" i="35"/>
  <c r="I1230" i="35" s="1"/>
  <c r="H1222" i="35"/>
  <c r="I1222" i="35" s="1"/>
  <c r="H1218" i="35"/>
  <c r="H1214" i="35"/>
  <c r="H1206" i="35"/>
  <c r="I1206" i="35" s="1"/>
  <c r="H1202" i="35"/>
  <c r="I1202" i="35" s="1"/>
  <c r="H1198" i="35"/>
  <c r="I1198" i="35" s="1"/>
  <c r="H1194" i="35"/>
  <c r="H1190" i="35"/>
  <c r="I1190" i="35" s="1"/>
  <c r="H1186" i="35"/>
  <c r="I1186" i="35" s="1"/>
  <c r="H1182" i="35"/>
  <c r="H1178" i="35"/>
  <c r="H1174" i="35"/>
  <c r="I1174" i="35" s="1"/>
  <c r="H1170" i="35"/>
  <c r="I1170" i="35" s="1"/>
  <c r="H1166" i="35"/>
  <c r="I1166" i="35" s="1"/>
  <c r="H1162" i="35"/>
  <c r="H1154" i="35"/>
  <c r="I1154" i="35" s="1"/>
  <c r="H1150" i="35"/>
  <c r="I1150" i="35" s="1"/>
  <c r="H1146" i="35"/>
  <c r="H1142" i="35"/>
  <c r="H1138" i="35"/>
  <c r="I1138" i="35" s="1"/>
  <c r="H1130" i="35"/>
  <c r="I1130" i="35" s="1"/>
  <c r="H1126" i="35"/>
  <c r="I1126" i="35" s="1"/>
  <c r="H1122" i="35"/>
  <c r="H1118" i="35"/>
  <c r="I1118" i="35" s="1"/>
  <c r="H1114" i="35"/>
  <c r="H1110" i="35"/>
  <c r="I1110" i="35" s="1"/>
  <c r="H1102" i="35"/>
  <c r="H1094" i="35"/>
  <c r="I1094" i="35" s="1"/>
  <c r="H1090" i="35"/>
  <c r="I1090" i="35" s="1"/>
  <c r="H1086" i="35"/>
  <c r="I1086" i="35" s="1"/>
  <c r="H1082" i="35"/>
  <c r="H1078" i="35"/>
  <c r="I1078" i="35" s="1"/>
  <c r="H1070" i="35"/>
  <c r="I1070" i="35" s="1"/>
  <c r="H1066" i="35"/>
  <c r="H1062" i="35"/>
  <c r="H1054" i="35"/>
  <c r="I1054" i="35" s="1"/>
  <c r="H1046" i="35"/>
  <c r="I1046" i="35" s="1"/>
  <c r="H1042" i="35"/>
  <c r="I1042" i="35" s="1"/>
  <c r="H1038" i="35"/>
  <c r="H1034" i="35"/>
  <c r="H1030" i="35"/>
  <c r="I1030" i="35" s="1"/>
  <c r="H1018" i="35"/>
  <c r="H1014" i="35"/>
  <c r="H1010" i="35"/>
  <c r="I1010" i="35" s="1"/>
  <c r="H1002" i="35"/>
  <c r="I1002" i="35" s="1"/>
  <c r="H998" i="35"/>
  <c r="I998" i="35" s="1"/>
  <c r="H994" i="35"/>
  <c r="H990" i="35"/>
  <c r="I990" i="35" s="1"/>
  <c r="H982" i="35"/>
  <c r="I982" i="35" s="1"/>
  <c r="H978" i="35"/>
  <c r="H970" i="35"/>
  <c r="H962" i="35"/>
  <c r="H958" i="35"/>
  <c r="I958" i="35" s="1"/>
  <c r="H950" i="35"/>
  <c r="I950" i="35" s="1"/>
  <c r="H942" i="35"/>
  <c r="I942" i="35" s="1"/>
  <c r="H938" i="35"/>
  <c r="I938" i="35" s="1"/>
  <c r="H934" i="35"/>
  <c r="I934" i="35" s="1"/>
  <c r="H922" i="35"/>
  <c r="H918" i="35"/>
  <c r="I918" i="35" s="1"/>
  <c r="H910" i="35"/>
  <c r="I910" i="35" s="1"/>
  <c r="H906" i="35"/>
  <c r="I906" i="35" s="1"/>
  <c r="H902" i="35"/>
  <c r="I902" i="35" s="1"/>
  <c r="H894" i="35"/>
  <c r="I894" i="35" s="1"/>
  <c r="H890" i="35"/>
  <c r="I890" i="35" s="1"/>
  <c r="H886" i="35"/>
  <c r="I886" i="35" s="1"/>
  <c r="H882" i="35"/>
  <c r="H878" i="35"/>
  <c r="I878" i="35" s="1"/>
  <c r="H874" i="35"/>
  <c r="I874" i="35" s="1"/>
  <c r="H866" i="35"/>
  <c r="I866" i="35" s="1"/>
  <c r="H862" i="35"/>
  <c r="I862" i="35" s="1"/>
  <c r="H854" i="35"/>
  <c r="I854" i="35" s="1"/>
  <c r="H850" i="35"/>
  <c r="I850" i="35" s="1"/>
  <c r="H846" i="35"/>
  <c r="I846" i="35" s="1"/>
  <c r="H838" i="35"/>
  <c r="I838" i="35" s="1"/>
  <c r="H826" i="35"/>
  <c r="H822" i="35"/>
  <c r="I822" i="35" s="1"/>
  <c r="H818" i="35"/>
  <c r="I818" i="35" s="1"/>
  <c r="H814" i="35"/>
  <c r="I814" i="35" s="1"/>
  <c r="H810" i="35"/>
  <c r="H802" i="35"/>
  <c r="H798" i="35"/>
  <c r="I798" i="35" s="1"/>
  <c r="H794" i="35"/>
  <c r="H786" i="35"/>
  <c r="H782" i="35"/>
  <c r="I782" i="35" s="1"/>
  <c r="H778" i="35"/>
  <c r="I778" i="35" s="1"/>
  <c r="H774" i="35"/>
  <c r="I774" i="35" s="1"/>
  <c r="H770" i="35"/>
  <c r="H766" i="35"/>
  <c r="I766" i="35" s="1"/>
  <c r="I735" i="35"/>
  <c r="I687" i="35"/>
  <c r="I663" i="35"/>
  <c r="I623" i="35"/>
  <c r="I615" i="35"/>
  <c r="I607" i="35"/>
  <c r="I583" i="35"/>
  <c r="I567" i="35"/>
  <c r="I535" i="35"/>
  <c r="I527" i="35"/>
  <c r="I503" i="35"/>
  <c r="I495" i="35"/>
  <c r="I471" i="35"/>
  <c r="I463" i="35"/>
  <c r="I455" i="35"/>
  <c r="I415" i="35"/>
  <c r="H593" i="35"/>
  <c r="I593" i="35" s="1"/>
  <c r="H477" i="35"/>
  <c r="I477" i="35" s="1"/>
  <c r="H417" i="35"/>
  <c r="H762" i="35"/>
  <c r="I762" i="35" s="1"/>
  <c r="H754" i="35"/>
  <c r="H750" i="35"/>
  <c r="I750" i="35" s="1"/>
  <c r="H742" i="35"/>
  <c r="I742" i="35" s="1"/>
  <c r="H738" i="35"/>
  <c r="I738" i="35" s="1"/>
  <c r="H730" i="35"/>
  <c r="I730" i="35" s="1"/>
  <c r="H722" i="35"/>
  <c r="I722" i="35" s="1"/>
  <c r="H718" i="35"/>
  <c r="I718" i="35" s="1"/>
  <c r="H710" i="35"/>
  <c r="I710" i="35" s="1"/>
  <c r="H706" i="35"/>
  <c r="H698" i="35"/>
  <c r="H694" i="35"/>
  <c r="I694" i="35" s="1"/>
  <c r="H686" i="35"/>
  <c r="I686" i="35" s="1"/>
  <c r="H682" i="35"/>
  <c r="I682" i="35" s="1"/>
  <c r="H678" i="35"/>
  <c r="I678" i="35" s="1"/>
  <c r="H670" i="35"/>
  <c r="I670" i="35" s="1"/>
  <c r="H666" i="35"/>
  <c r="I666" i="35" s="1"/>
  <c r="H662" i="35"/>
  <c r="I662" i="35" s="1"/>
  <c r="H650" i="35"/>
  <c r="H642" i="35"/>
  <c r="H638" i="35"/>
  <c r="I638" i="35" s="1"/>
  <c r="H634" i="35"/>
  <c r="I634" i="35" s="1"/>
  <c r="H630" i="35"/>
  <c r="I630" i="35" s="1"/>
  <c r="H622" i="35"/>
  <c r="I622" i="35" s="1"/>
  <c r="H618" i="35"/>
  <c r="I618" i="35" s="1"/>
  <c r="H606" i="35"/>
  <c r="I606" i="35" s="1"/>
  <c r="H598" i="35"/>
  <c r="I598" i="35" s="1"/>
  <c r="H594" i="35"/>
  <c r="H590" i="35"/>
  <c r="I590" i="35" s="1"/>
  <c r="H586" i="35"/>
  <c r="I586" i="35" s="1"/>
  <c r="H574" i="35"/>
  <c r="I574" i="35" s="1"/>
  <c r="H570" i="35"/>
  <c r="H562" i="35"/>
  <c r="H558" i="35"/>
  <c r="I558" i="35" s="1"/>
  <c r="H550" i="35"/>
  <c r="I550" i="35" s="1"/>
  <c r="H546" i="35"/>
  <c r="H542" i="35"/>
  <c r="I542" i="35" s="1"/>
  <c r="H538" i="35"/>
  <c r="I538" i="35" s="1"/>
  <c r="H534" i="35"/>
  <c r="I534" i="35" s="1"/>
  <c r="H530" i="35"/>
  <c r="H526" i="35"/>
  <c r="I526" i="35" s="1"/>
  <c r="H522" i="35"/>
  <c r="H518" i="35"/>
  <c r="I518" i="35" s="1"/>
  <c r="H514" i="35"/>
  <c r="H510" i="35"/>
  <c r="I510" i="35" s="1"/>
  <c r="H506" i="35"/>
  <c r="I506" i="35" s="1"/>
  <c r="H502" i="35"/>
  <c r="I502" i="35" s="1"/>
  <c r="H498" i="35"/>
  <c r="H494" i="35"/>
  <c r="I494" i="35" s="1"/>
  <c r="H490" i="35"/>
  <c r="H486" i="35"/>
  <c r="I486" i="35" s="1"/>
  <c r="H482" i="35"/>
  <c r="H478" i="35"/>
  <c r="I478" i="35" s="1"/>
  <c r="H474" i="35"/>
  <c r="I474" i="35" s="1"/>
  <c r="H470" i="35"/>
  <c r="I470" i="35" s="1"/>
  <c r="H466" i="35"/>
  <c r="H462" i="35"/>
  <c r="I462" i="35" s="1"/>
  <c r="H458" i="35"/>
  <c r="H454" i="35"/>
  <c r="I454" i="35" s="1"/>
  <c r="H450" i="35"/>
  <c r="H446" i="35"/>
  <c r="I446" i="35" s="1"/>
  <c r="H442" i="35"/>
  <c r="I442" i="35" s="1"/>
  <c r="H438" i="35"/>
  <c r="I438" i="35" s="1"/>
  <c r="H430" i="35"/>
  <c r="I430" i="35" s="1"/>
  <c r="H426" i="35"/>
  <c r="H422" i="35"/>
  <c r="I422" i="35" s="1"/>
  <c r="H418" i="35"/>
  <c r="H414" i="35"/>
  <c r="I414" i="35" s="1"/>
  <c r="H410" i="35"/>
  <c r="I410" i="35" s="1"/>
  <c r="H406" i="35"/>
  <c r="I406" i="35" s="1"/>
  <c r="H402" i="35"/>
  <c r="I402" i="35" s="1"/>
  <c r="H398" i="35"/>
  <c r="I398" i="35" s="1"/>
  <c r="H394" i="35"/>
  <c r="I394" i="35" s="1"/>
  <c r="H390" i="35"/>
  <c r="I390" i="35" s="1"/>
  <c r="H386" i="35"/>
  <c r="H382" i="35"/>
  <c r="I382" i="35" s="1"/>
  <c r="H378" i="35"/>
  <c r="H374" i="35"/>
  <c r="I374" i="35" s="1"/>
  <c r="H370" i="35"/>
  <c r="I370" i="35" s="1"/>
  <c r="H366" i="35"/>
  <c r="I366" i="35" s="1"/>
  <c r="H362" i="35"/>
  <c r="I362" i="35" s="1"/>
  <c r="H358" i="35"/>
  <c r="I358" i="35" s="1"/>
  <c r="H350" i="35"/>
  <c r="I350" i="35" s="1"/>
  <c r="H346" i="35"/>
  <c r="H342" i="35"/>
  <c r="I342" i="35" s="1"/>
  <c r="H1893" i="32"/>
  <c r="H1894" i="32"/>
  <c r="H338" i="35"/>
  <c r="H334" i="35"/>
  <c r="I334" i="35" s="1"/>
  <c r="H330" i="35"/>
  <c r="H326" i="35"/>
  <c r="I326" i="35" s="1"/>
  <c r="H322" i="35"/>
  <c r="I322" i="35" s="1"/>
  <c r="H318" i="35"/>
  <c r="I318" i="35" s="1"/>
  <c r="H314" i="35"/>
  <c r="H310" i="35"/>
  <c r="I310" i="35" s="1"/>
  <c r="H306" i="35"/>
  <c r="H302" i="35"/>
  <c r="I302" i="35" s="1"/>
  <c r="H298" i="35"/>
  <c r="H294" i="35"/>
  <c r="I294" i="35" s="1"/>
  <c r="H290" i="35"/>
  <c r="I290" i="35" s="1"/>
  <c r="H286" i="35"/>
  <c r="I286" i="35" s="1"/>
  <c r="H282" i="35"/>
  <c r="H278" i="35"/>
  <c r="I278" i="35" s="1"/>
  <c r="H274" i="35"/>
  <c r="H270" i="35"/>
  <c r="I270" i="35" s="1"/>
  <c r="H266" i="35"/>
  <c r="H262" i="35"/>
  <c r="I262" i="35" s="1"/>
  <c r="H258" i="35"/>
  <c r="I258" i="35" s="1"/>
  <c r="H254" i="35"/>
  <c r="I254" i="35" s="1"/>
  <c r="H250" i="35"/>
  <c r="H246" i="35"/>
  <c r="I246" i="35" s="1"/>
  <c r="H238" i="35"/>
  <c r="I238" i="35" s="1"/>
  <c r="H234" i="35"/>
  <c r="H230" i="35"/>
  <c r="I230" i="35" s="1"/>
  <c r="H226" i="35"/>
  <c r="I226" i="35" s="1"/>
  <c r="H222" i="35"/>
  <c r="I222" i="35" s="1"/>
  <c r="H218" i="35"/>
  <c r="I218" i="35" s="1"/>
  <c r="H210" i="35"/>
  <c r="H206" i="35"/>
  <c r="I206" i="35" s="1"/>
  <c r="H202" i="35"/>
  <c r="H198" i="35"/>
  <c r="I198" i="35" s="1"/>
  <c r="H194" i="35"/>
  <c r="H190" i="35"/>
  <c r="I190" i="35" s="1"/>
  <c r="H186" i="35"/>
  <c r="I186" i="35" s="1"/>
  <c r="H182" i="35"/>
  <c r="I182" i="35" s="1"/>
  <c r="H178" i="35"/>
  <c r="H174" i="35"/>
  <c r="I174" i="35" s="1"/>
  <c r="H170" i="35"/>
  <c r="H166" i="35"/>
  <c r="I166" i="35" s="1"/>
  <c r="H162" i="35"/>
  <c r="H158" i="35"/>
  <c r="I158" i="35" s="1"/>
  <c r="H154" i="35"/>
  <c r="I154" i="35" s="1"/>
  <c r="H150" i="35"/>
  <c r="I150" i="35" s="1"/>
  <c r="H146" i="35"/>
  <c r="H142" i="35"/>
  <c r="I142" i="35" s="1"/>
  <c r="H138" i="35"/>
  <c r="H134" i="35"/>
  <c r="I134" i="35" s="1"/>
  <c r="H126" i="35"/>
  <c r="I126" i="35" s="1"/>
  <c r="H122" i="35"/>
  <c r="I122" i="35" s="1"/>
  <c r="H118" i="35"/>
  <c r="I118" i="35" s="1"/>
  <c r="H114" i="35"/>
  <c r="I114" i="35" s="1"/>
  <c r="H110" i="35"/>
  <c r="I110" i="35" s="1"/>
  <c r="H106" i="35"/>
  <c r="I106" i="35" s="1"/>
  <c r="H102" i="35"/>
  <c r="I102" i="35" s="1"/>
  <c r="H98" i="35"/>
  <c r="H94" i="35"/>
  <c r="I94" i="35" s="1"/>
  <c r="H90" i="35"/>
  <c r="I90" i="35" s="1"/>
  <c r="H86" i="35"/>
  <c r="I86" i="35" s="1"/>
  <c r="H82" i="35"/>
  <c r="I82" i="35" s="1"/>
  <c r="H78" i="35"/>
  <c r="I78" i="35" s="1"/>
  <c r="H74" i="35"/>
  <c r="I74" i="35" s="1"/>
  <c r="H70" i="35"/>
  <c r="I70" i="35" s="1"/>
  <c r="H62" i="35"/>
  <c r="I62" i="35" s="1"/>
  <c r="H58" i="35"/>
  <c r="H54" i="35"/>
  <c r="I54" i="35" s="1"/>
  <c r="H46" i="35"/>
  <c r="I46" i="35" s="1"/>
  <c r="H42" i="35"/>
  <c r="I42" i="35" s="1"/>
  <c r="H38" i="35"/>
  <c r="I38" i="35" s="1"/>
  <c r="H34" i="35"/>
  <c r="I34" i="35" s="1"/>
  <c r="H30" i="35"/>
  <c r="I30" i="35" s="1"/>
  <c r="H26" i="35"/>
  <c r="H22" i="35"/>
  <c r="H18" i="35"/>
  <c r="I18" i="35" s="1"/>
  <c r="H14" i="35"/>
  <c r="I14" i="35" s="1"/>
  <c r="H10" i="35"/>
  <c r="I10" i="35" s="1"/>
  <c r="H6" i="35"/>
  <c r="I6" i="35" s="1"/>
  <c r="AS16" i="35"/>
  <c r="AS12" i="35"/>
  <c r="AS10" i="35"/>
  <c r="AS8" i="35"/>
  <c r="AS6" i="35"/>
  <c r="AS4" i="35"/>
  <c r="I1893" i="32"/>
  <c r="I1894" i="32"/>
  <c r="BD5" i="35"/>
  <c r="AT5" i="35"/>
  <c r="AU5" i="35" s="1"/>
  <c r="AV5" i="35" s="1"/>
  <c r="AW5" i="35" s="1"/>
  <c r="AY17" i="35"/>
  <c r="AP17" i="35"/>
  <c r="BD13" i="35"/>
  <c r="BN13" i="35"/>
  <c r="BO13" i="35" s="1"/>
  <c r="BR13" i="35" s="1"/>
  <c r="BD9" i="35"/>
  <c r="BE9" i="35" s="1"/>
  <c r="AT9" i="35"/>
  <c r="AU9" i="35" s="1"/>
  <c r="I548" i="35"/>
  <c r="I44" i="35"/>
  <c r="I100" i="35"/>
  <c r="AR18" i="35"/>
  <c r="AX14" i="35"/>
  <c r="H1854" i="35"/>
  <c r="I1854" i="35" s="1"/>
  <c r="H1798" i="35"/>
  <c r="I1798" i="35" s="1"/>
  <c r="H1794" i="35"/>
  <c r="I1794" i="35" s="1"/>
  <c r="H1790" i="35"/>
  <c r="H1786" i="35"/>
  <c r="I1786" i="35" s="1"/>
  <c r="H1758" i="35"/>
  <c r="AR14" i="35"/>
  <c r="AR6" i="35"/>
  <c r="I147" i="35"/>
  <c r="I19" i="35"/>
  <c r="AN17" i="35"/>
  <c r="AN9" i="35"/>
  <c r="H1742" i="35"/>
  <c r="I1742" i="35" s="1"/>
  <c r="H1738" i="35"/>
  <c r="I1738" i="35" s="1"/>
  <c r="H1734" i="35"/>
  <c r="I1734" i="35" s="1"/>
  <c r="H1694" i="35"/>
  <c r="H1646" i="35"/>
  <c r="I1646" i="35" s="1"/>
  <c r="H1630" i="35"/>
  <c r="H1610" i="35"/>
  <c r="H1606" i="35"/>
  <c r="H1598" i="35"/>
  <c r="I1598" i="35" s="1"/>
  <c r="H1006" i="35"/>
  <c r="I1006" i="35" s="1"/>
  <c r="H974" i="35"/>
  <c r="I974" i="35" s="1"/>
  <c r="H966" i="35"/>
  <c r="H946" i="35"/>
  <c r="I946" i="35" s="1"/>
  <c r="H930" i="35"/>
  <c r="H926" i="35"/>
  <c r="H914" i="35"/>
  <c r="H870" i="35"/>
  <c r="I870" i="35" s="1"/>
  <c r="H806" i="35"/>
  <c r="I806" i="35" s="1"/>
  <c r="H746" i="35"/>
  <c r="I746" i="35" s="1"/>
  <c r="H734" i="35"/>
  <c r="H726" i="35"/>
  <c r="H690" i="35"/>
  <c r="H674" i="35"/>
  <c r="H658" i="35"/>
  <c r="H654" i="35"/>
  <c r="I654" i="35" s="1"/>
  <c r="H646" i="35"/>
  <c r="I646" i="35" s="1"/>
  <c r="H626" i="35"/>
  <c r="I626" i="35" s="1"/>
  <c r="H614" i="35"/>
  <c r="H610" i="35"/>
  <c r="H602" i="35"/>
  <c r="H578" i="35"/>
  <c r="I113" i="35"/>
  <c r="I305" i="35"/>
  <c r="AO2" i="35"/>
  <c r="BE13" i="35"/>
  <c r="BH13" i="35" s="1"/>
  <c r="I137" i="35"/>
  <c r="AZ16" i="35"/>
  <c r="BC16" i="35" s="1"/>
  <c r="I1214" i="35"/>
  <c r="I1278" i="35"/>
  <c r="I1310" i="35"/>
  <c r="I1534" i="35"/>
  <c r="I1582" i="35"/>
  <c r="H1788" i="35"/>
  <c r="I1788" i="35" s="1"/>
  <c r="H1784" i="35"/>
  <c r="I1784" i="35" s="1"/>
  <c r="H1780" i="35"/>
  <c r="H1776" i="35"/>
  <c r="I1776" i="35" s="1"/>
  <c r="H1772" i="35"/>
  <c r="H1768" i="35"/>
  <c r="I1768" i="35" s="1"/>
  <c r="H1764" i="35"/>
  <c r="H1760" i="35"/>
  <c r="I1760" i="35" s="1"/>
  <c r="H1756" i="35"/>
  <c r="I1756" i="35" s="1"/>
  <c r="H1752" i="35"/>
  <c r="I1752" i="35" s="1"/>
  <c r="H1748" i="35"/>
  <c r="H1744" i="35"/>
  <c r="I1744" i="35" s="1"/>
  <c r="H1740" i="35"/>
  <c r="I1740" i="35" s="1"/>
  <c r="H1736" i="35"/>
  <c r="I1736" i="35" s="1"/>
  <c r="H1732" i="35"/>
  <c r="H1728" i="35"/>
  <c r="I1728" i="35" s="1"/>
  <c r="H1724" i="35"/>
  <c r="I1724" i="35" s="1"/>
  <c r="H1720" i="35"/>
  <c r="I1720" i="35" s="1"/>
  <c r="H1716" i="35"/>
  <c r="I1038" i="35"/>
  <c r="I1062" i="35"/>
  <c r="I1254" i="35"/>
  <c r="H1846" i="35"/>
  <c r="H1838" i="35"/>
  <c r="I1838" i="35" s="1"/>
  <c r="I1014" i="35"/>
  <c r="I1102" i="35"/>
  <c r="I1406" i="35"/>
  <c r="I1750" i="35"/>
  <c r="H1712" i="35"/>
  <c r="I1712" i="35" s="1"/>
  <c r="H1708" i="35"/>
  <c r="I1708" i="35" s="1"/>
  <c r="H1704" i="35"/>
  <c r="I1704" i="35" s="1"/>
  <c r="H1700" i="35"/>
  <c r="H1696" i="35"/>
  <c r="I1696" i="35" s="1"/>
  <c r="H1692" i="35"/>
  <c r="H1688" i="35"/>
  <c r="I1688" i="35" s="1"/>
  <c r="H1684" i="35"/>
  <c r="I1684" i="35" s="1"/>
  <c r="H1680" i="35"/>
  <c r="I1680" i="35" s="1"/>
  <c r="H1676" i="35"/>
  <c r="I1676" i="35" s="1"/>
  <c r="H1672" i="35"/>
  <c r="I1672" i="35" s="1"/>
  <c r="H1668" i="35"/>
  <c r="H1664" i="35"/>
  <c r="I1664" i="35" s="1"/>
  <c r="H1660" i="35"/>
  <c r="H1656" i="35"/>
  <c r="I1656" i="35" s="1"/>
  <c r="H1652" i="35"/>
  <c r="I1652" i="35" s="1"/>
  <c r="H1648" i="35"/>
  <c r="I1648" i="35" s="1"/>
  <c r="H1644" i="35"/>
  <c r="H1640" i="35"/>
  <c r="I1640" i="35" s="1"/>
  <c r="H1636" i="35"/>
  <c r="H1632" i="35"/>
  <c r="I1632" i="35" s="1"/>
  <c r="H1628" i="35"/>
  <c r="H1624" i="35"/>
  <c r="I1624" i="35" s="1"/>
  <c r="H1620" i="35"/>
  <c r="I1620" i="35" s="1"/>
  <c r="H1616" i="35"/>
  <c r="I1616" i="35" s="1"/>
  <c r="H1612" i="35"/>
  <c r="I1612" i="35" s="1"/>
  <c r="H1608" i="35"/>
  <c r="I1608" i="35" s="1"/>
  <c r="H1604" i="35"/>
  <c r="H1600" i="35"/>
  <c r="I1600" i="35" s="1"/>
  <c r="H1596" i="35"/>
  <c r="H1592" i="35"/>
  <c r="I1592" i="35" s="1"/>
  <c r="H1588" i="35"/>
  <c r="I1588" i="35" s="1"/>
  <c r="H1584" i="35"/>
  <c r="I1584" i="35" s="1"/>
  <c r="H1580" i="35"/>
  <c r="I1580" i="35" s="1"/>
  <c r="H1576" i="35"/>
  <c r="I1576" i="35" s="1"/>
  <c r="H1572" i="35"/>
  <c r="H1568" i="35"/>
  <c r="I1568" i="35" s="1"/>
  <c r="H1564" i="35"/>
  <c r="H1560" i="35"/>
  <c r="I1560" i="35" s="1"/>
  <c r="H1556" i="35"/>
  <c r="I1556" i="35" s="1"/>
  <c r="H1552" i="35"/>
  <c r="I1552" i="35" s="1"/>
  <c r="H1544" i="35"/>
  <c r="I1544" i="35" s="1"/>
  <c r="H1540" i="35"/>
  <c r="I1540" i="35" s="1"/>
  <c r="H1536" i="35"/>
  <c r="I1536" i="35" s="1"/>
  <c r="H1532" i="35"/>
  <c r="I1532" i="35" s="1"/>
  <c r="H1528" i="35"/>
  <c r="H1520" i="35"/>
  <c r="I1520" i="35" s="1"/>
  <c r="H1512" i="35"/>
  <c r="I1512" i="35" s="1"/>
  <c r="H1508" i="35"/>
  <c r="H1504" i="35"/>
  <c r="I1504" i="35" s="1"/>
  <c r="H1500" i="35"/>
  <c r="I1500" i="35" s="1"/>
  <c r="H1496" i="35"/>
  <c r="H1488" i="35"/>
  <c r="I1488" i="35" s="1"/>
  <c r="H1480" i="35"/>
  <c r="I1480" i="35" s="1"/>
  <c r="H1476" i="35"/>
  <c r="I1476" i="35" s="1"/>
  <c r="H1472" i="35"/>
  <c r="I1472" i="35" s="1"/>
  <c r="H1468" i="35"/>
  <c r="H1464" i="35"/>
  <c r="I1464" i="35" s="1"/>
  <c r="H1456" i="35"/>
  <c r="I1456" i="35" s="1"/>
  <c r="H1448" i="35"/>
  <c r="H1444" i="35"/>
  <c r="I1444" i="35" s="1"/>
  <c r="H1440" i="35"/>
  <c r="I1440" i="35" s="1"/>
  <c r="H1436" i="35"/>
  <c r="I1436" i="35" s="1"/>
  <c r="H1432" i="35"/>
  <c r="I1432" i="35" s="1"/>
  <c r="H1424" i="35"/>
  <c r="I1424" i="35" s="1"/>
  <c r="H1416" i="35"/>
  <c r="I1416" i="35" s="1"/>
  <c r="H1412" i="35"/>
  <c r="I1412" i="35" s="1"/>
  <c r="H1408" i="35"/>
  <c r="I1408" i="35" s="1"/>
  <c r="H1404" i="35"/>
  <c r="H1400" i="35"/>
  <c r="H1392" i="35"/>
  <c r="I1392" i="35" s="1"/>
  <c r="H1384" i="35"/>
  <c r="I1384" i="35" s="1"/>
  <c r="H1380" i="35"/>
  <c r="I1380" i="35" s="1"/>
  <c r="H1376" i="35"/>
  <c r="I1376" i="35" s="1"/>
  <c r="H1372" i="35"/>
  <c r="I1372" i="35" s="1"/>
  <c r="H1368" i="35"/>
  <c r="H1360" i="35"/>
  <c r="I1360" i="35" s="1"/>
  <c r="H1352" i="35"/>
  <c r="H1348" i="35"/>
  <c r="I1348" i="35" s="1"/>
  <c r="H1344" i="35"/>
  <c r="I1344" i="35" s="1"/>
  <c r="H1328" i="35"/>
  <c r="I1328" i="35" s="1"/>
  <c r="H1324" i="35"/>
  <c r="I1324" i="35" s="1"/>
  <c r="H1320" i="35"/>
  <c r="I1320" i="35" s="1"/>
  <c r="H1316" i="35"/>
  <c r="H1312" i="35"/>
  <c r="I1312" i="35" s="1"/>
  <c r="H1185" i="35"/>
  <c r="H1169" i="35"/>
  <c r="I1169" i="35" s="1"/>
  <c r="H1009" i="35"/>
  <c r="I1009" i="35" s="1"/>
  <c r="H1574" i="35"/>
  <c r="I1574" i="35" s="1"/>
  <c r="H1546" i="35"/>
  <c r="I1546" i="35" s="1"/>
  <c r="H1542" i="35"/>
  <c r="I1542" i="35" s="1"/>
  <c r="H1510" i="35"/>
  <c r="H1486" i="35"/>
  <c r="H1478" i="35"/>
  <c r="H1462" i="35"/>
  <c r="I1462" i="35" s="1"/>
  <c r="H1446" i="35"/>
  <c r="I1446" i="35" s="1"/>
  <c r="H1390" i="35"/>
  <c r="I1390" i="35" s="1"/>
  <c r="H1382" i="35"/>
  <c r="I1382" i="35" s="1"/>
  <c r="H1350" i="35"/>
  <c r="I1350" i="35" s="1"/>
  <c r="H1318" i="35"/>
  <c r="H1294" i="35"/>
  <c r="I1294" i="35" s="1"/>
  <c r="H1022" i="35"/>
  <c r="H993" i="35"/>
  <c r="I993" i="35" s="1"/>
  <c r="H985" i="35"/>
  <c r="I985" i="35" s="1"/>
  <c r="H961" i="35"/>
  <c r="H953" i="35"/>
  <c r="I953" i="35" s="1"/>
  <c r="H949" i="35"/>
  <c r="I949" i="35" s="1"/>
  <c r="H945" i="35"/>
  <c r="H941" i="35"/>
  <c r="I941" i="35" s="1"/>
  <c r="H937" i="35"/>
  <c r="H933" i="35"/>
  <c r="I933" i="35" s="1"/>
  <c r="H929" i="35"/>
  <c r="I929" i="35" s="1"/>
  <c r="H925" i="35"/>
  <c r="I925" i="35" s="1"/>
  <c r="H921" i="35"/>
  <c r="I921" i="35" s="1"/>
  <c r="H917" i="35"/>
  <c r="I917" i="35" s="1"/>
  <c r="H913" i="35"/>
  <c r="H909" i="35"/>
  <c r="I909" i="35" s="1"/>
  <c r="H905" i="35"/>
  <c r="I905" i="35" s="1"/>
  <c r="H901" i="35"/>
  <c r="I901" i="35" s="1"/>
  <c r="H897" i="35"/>
  <c r="I897" i="35" s="1"/>
  <c r="H889" i="35"/>
  <c r="H885" i="35"/>
  <c r="I885" i="35" s="1"/>
  <c r="H881" i="35"/>
  <c r="I881" i="35" s="1"/>
  <c r="H877" i="35"/>
  <c r="I877" i="35" s="1"/>
  <c r="H873" i="35"/>
  <c r="I873" i="35" s="1"/>
  <c r="H869" i="35"/>
  <c r="I869" i="35" s="1"/>
  <c r="H865" i="35"/>
  <c r="I865" i="35" s="1"/>
  <c r="H861" i="35"/>
  <c r="I861" i="35" s="1"/>
  <c r="H857" i="35"/>
  <c r="I857" i="35" s="1"/>
  <c r="H853" i="35"/>
  <c r="I853" i="35" s="1"/>
  <c r="H849" i="35"/>
  <c r="I849" i="35" s="1"/>
  <c r="H841" i="35"/>
  <c r="H837" i="35"/>
  <c r="I837" i="35" s="1"/>
  <c r="H833" i="35"/>
  <c r="H825" i="35"/>
  <c r="I825" i="35" s="1"/>
  <c r="H821" i="35"/>
  <c r="I821" i="35" s="1"/>
  <c r="H817" i="35"/>
  <c r="I817" i="35" s="1"/>
  <c r="H813" i="35"/>
  <c r="I813" i="35" s="1"/>
  <c r="H809" i="35"/>
  <c r="I809" i="35" s="1"/>
  <c r="H805" i="35"/>
  <c r="H801" i="35"/>
  <c r="I801" i="35" s="1"/>
  <c r="H797" i="35"/>
  <c r="I797" i="35" s="1"/>
  <c r="H793" i="35"/>
  <c r="I793" i="35" s="1"/>
  <c r="H789" i="35"/>
  <c r="I789" i="35" s="1"/>
  <c r="H785" i="35"/>
  <c r="I785" i="35" s="1"/>
  <c r="H781" i="35"/>
  <c r="I781" i="35" s="1"/>
  <c r="H777" i="35"/>
  <c r="I777" i="35" s="1"/>
  <c r="H773" i="35"/>
  <c r="H769" i="35"/>
  <c r="I769" i="35" s="1"/>
  <c r="H765" i="35"/>
  <c r="H761" i="35"/>
  <c r="I761" i="35" s="1"/>
  <c r="H757" i="35"/>
  <c r="I757" i="35" s="1"/>
  <c r="H753" i="35"/>
  <c r="I753" i="35" s="1"/>
  <c r="H749" i="35"/>
  <c r="I749" i="35" s="1"/>
  <c r="H745" i="35"/>
  <c r="I745" i="35" s="1"/>
  <c r="H741" i="35"/>
  <c r="H737" i="35"/>
  <c r="I737" i="35" s="1"/>
  <c r="H733" i="35"/>
  <c r="H729" i="35"/>
  <c r="I729" i="35" s="1"/>
  <c r="H725" i="35"/>
  <c r="I725" i="35" s="1"/>
  <c r="H721" i="35"/>
  <c r="I721" i="35" s="1"/>
  <c r="H717" i="35"/>
  <c r="I717" i="35" s="1"/>
  <c r="H713" i="35"/>
  <c r="I713" i="35" s="1"/>
  <c r="H709" i="35"/>
  <c r="H705" i="35"/>
  <c r="I705" i="35" s="1"/>
  <c r="H701" i="35"/>
  <c r="H697" i="35"/>
  <c r="I697" i="35" s="1"/>
  <c r="H693" i="35"/>
  <c r="I693" i="35" s="1"/>
  <c r="H689" i="35"/>
  <c r="I689" i="35" s="1"/>
  <c r="H685" i="35"/>
  <c r="I685" i="35" s="1"/>
  <c r="H681" i="35"/>
  <c r="I681" i="35" s="1"/>
  <c r="H673" i="35"/>
  <c r="H669" i="35"/>
  <c r="I669" i="35" s="1"/>
  <c r="H665" i="35"/>
  <c r="I665" i="35" s="1"/>
  <c r="H657" i="35"/>
  <c r="I657" i="35" s="1"/>
  <c r="H653" i="35"/>
  <c r="I653" i="35" s="1"/>
  <c r="H649" i="35"/>
  <c r="I649" i="35" s="1"/>
  <c r="H645" i="35"/>
  <c r="I645" i="35" s="1"/>
  <c r="H641" i="35"/>
  <c r="I641" i="35" s="1"/>
  <c r="H637" i="35"/>
  <c r="I637" i="35" s="1"/>
  <c r="H633" i="35"/>
  <c r="I633" i="35" s="1"/>
  <c r="H625" i="35"/>
  <c r="I625" i="35" s="1"/>
  <c r="H621" i="35"/>
  <c r="I621" i="35" s="1"/>
  <c r="H617" i="35"/>
  <c r="I617" i="35" s="1"/>
  <c r="H613" i="35"/>
  <c r="I613" i="35" s="1"/>
  <c r="H609" i="35"/>
  <c r="I609" i="35" s="1"/>
  <c r="H605" i="35"/>
  <c r="I605" i="35" s="1"/>
  <c r="H601" i="35"/>
  <c r="I601" i="35" s="1"/>
  <c r="H589" i="35"/>
  <c r="I589" i="35" s="1"/>
  <c r="H585" i="35"/>
  <c r="I585" i="35" s="1"/>
  <c r="H577" i="35"/>
  <c r="I577" i="35" s="1"/>
  <c r="H573" i="35"/>
  <c r="I573" i="35" s="1"/>
  <c r="H569" i="35"/>
  <c r="I569" i="35" s="1"/>
  <c r="H561" i="35"/>
  <c r="I561" i="35" s="1"/>
  <c r="H557" i="35"/>
  <c r="I557" i="35" s="1"/>
  <c r="H553" i="35"/>
  <c r="I553" i="35" s="1"/>
  <c r="H545" i="35"/>
  <c r="I545" i="35" s="1"/>
  <c r="H541" i="35"/>
  <c r="I541" i="35" s="1"/>
  <c r="H537" i="35"/>
  <c r="I537" i="35" s="1"/>
  <c r="H529" i="35"/>
  <c r="I529" i="35" s="1"/>
  <c r="H525" i="35"/>
  <c r="I525" i="35" s="1"/>
  <c r="H521" i="35"/>
  <c r="I521" i="35" s="1"/>
  <c r="H513" i="35"/>
  <c r="I513" i="35" s="1"/>
  <c r="H509" i="35"/>
  <c r="I509" i="35" s="1"/>
  <c r="H505" i="35"/>
  <c r="I505" i="35" s="1"/>
  <c r="H497" i="35"/>
  <c r="I497" i="35" s="1"/>
  <c r="H493" i="35"/>
  <c r="I493" i="35" s="1"/>
  <c r="H489" i="35"/>
  <c r="I489" i="35" s="1"/>
  <c r="H481" i="35"/>
  <c r="I481" i="35" s="1"/>
  <c r="H469" i="35"/>
  <c r="I469" i="35" s="1"/>
  <c r="H465" i="35"/>
  <c r="I465" i="35" s="1"/>
  <c r="H461" i="35"/>
  <c r="I461" i="35" s="1"/>
  <c r="H457" i="35"/>
  <c r="I457" i="35" s="1"/>
  <c r="H453" i="35"/>
  <c r="I453" i="35" s="1"/>
  <c r="H441" i="35"/>
  <c r="I441" i="35" s="1"/>
  <c r="H429" i="35"/>
  <c r="I429" i="35" s="1"/>
  <c r="H373" i="35"/>
  <c r="I373" i="35" s="1"/>
  <c r="H361" i="35"/>
  <c r="I361" i="35" s="1"/>
  <c r="H349" i="35"/>
  <c r="I349" i="35" s="1"/>
  <c r="H317" i="35"/>
  <c r="I317" i="35" s="1"/>
  <c r="H293" i="35"/>
  <c r="I293" i="35" s="1"/>
  <c r="H261" i="35"/>
  <c r="I261" i="35" s="1"/>
  <c r="H249" i="35"/>
  <c r="I249" i="35" s="1"/>
  <c r="H229" i="35"/>
  <c r="I229" i="35" s="1"/>
  <c r="H217" i="35"/>
  <c r="I217" i="35" s="1"/>
  <c r="H205" i="35"/>
  <c r="I205" i="35" s="1"/>
  <c r="H193" i="35"/>
  <c r="I193" i="35" s="1"/>
  <c r="H181" i="35"/>
  <c r="H161" i="35"/>
  <c r="I161" i="35" s="1"/>
  <c r="H153" i="35"/>
  <c r="I153" i="35" s="1"/>
  <c r="H149" i="35"/>
  <c r="I149" i="35" s="1"/>
  <c r="H145" i="35"/>
  <c r="I145" i="35" s="1"/>
  <c r="H141" i="35"/>
  <c r="I141" i="35" s="1"/>
  <c r="H129" i="35"/>
  <c r="I129" i="35" s="1"/>
  <c r="H121" i="35"/>
  <c r="I121" i="35" s="1"/>
  <c r="H117" i="35"/>
  <c r="I117" i="35" s="1"/>
  <c r="H109" i="35"/>
  <c r="I109" i="35" s="1"/>
  <c r="H105" i="35"/>
  <c r="I105" i="35" s="1"/>
  <c r="H97" i="35"/>
  <c r="I97" i="35" s="1"/>
  <c r="H89" i="35"/>
  <c r="I89" i="35" s="1"/>
  <c r="H85" i="35"/>
  <c r="I85" i="35" s="1"/>
  <c r="H81" i="35"/>
  <c r="I81" i="35" s="1"/>
  <c r="H77" i="35"/>
  <c r="H73" i="35"/>
  <c r="I73" i="35" s="1"/>
  <c r="H65" i="35"/>
  <c r="I65" i="35" s="1"/>
  <c r="H61" i="35"/>
  <c r="I61" i="35" s="1"/>
  <c r="H57" i="35"/>
  <c r="I57" i="35" s="1"/>
  <c r="H53" i="35"/>
  <c r="I53" i="35" s="1"/>
  <c r="H49" i="35"/>
  <c r="I49" i="35" s="1"/>
  <c r="H45" i="35"/>
  <c r="I45" i="35" s="1"/>
  <c r="H41" i="35"/>
  <c r="I41" i="35" s="1"/>
  <c r="H37" i="35"/>
  <c r="H33" i="35"/>
  <c r="I33" i="35" s="1"/>
  <c r="H25" i="35"/>
  <c r="I25" i="35" s="1"/>
  <c r="H21" i="35"/>
  <c r="I21" i="35" s="1"/>
  <c r="H17" i="35"/>
  <c r="I17" i="35" s="1"/>
  <c r="H13" i="35"/>
  <c r="H9" i="35"/>
  <c r="I9" i="35" s="1"/>
  <c r="AO13" i="35"/>
  <c r="I3" i="35"/>
  <c r="AO17" i="35"/>
  <c r="I499" i="35"/>
  <c r="AQ13" i="35"/>
  <c r="I35" i="35"/>
  <c r="H731" i="35"/>
  <c r="I731" i="35" s="1"/>
  <c r="H727" i="35"/>
  <c r="I727" i="35" s="1"/>
  <c r="H719" i="35"/>
  <c r="I719" i="35" s="1"/>
  <c r="H715" i="35"/>
  <c r="I715" i="35" s="1"/>
  <c r="H711" i="35"/>
  <c r="I711" i="35" s="1"/>
  <c r="H699" i="35"/>
  <c r="H695" i="35"/>
  <c r="H683" i="35"/>
  <c r="H679" i="35"/>
  <c r="I679" i="35" s="1"/>
  <c r="H671" i="35"/>
  <c r="I671" i="35" s="1"/>
  <c r="H667" i="35"/>
  <c r="I667" i="35" s="1"/>
  <c r="H659" i="35"/>
  <c r="I659" i="35" s="1"/>
  <c r="H655" i="35"/>
  <c r="I655" i="35" s="1"/>
  <c r="H643" i="35"/>
  <c r="H639" i="35"/>
  <c r="H591" i="35"/>
  <c r="H563" i="35"/>
  <c r="I563" i="35" s="1"/>
  <c r="H551" i="35"/>
  <c r="I551" i="35" s="1"/>
  <c r="BE2" i="35"/>
  <c r="BF2" i="35" s="1"/>
  <c r="BG2" i="35" s="1"/>
  <c r="I27" i="35"/>
  <c r="I523" i="35"/>
  <c r="H1286" i="35"/>
  <c r="I1286" i="35" s="1"/>
  <c r="H830" i="35"/>
  <c r="I830" i="35" s="1"/>
  <c r="BO3" i="35"/>
  <c r="I115" i="35"/>
  <c r="I371" i="35"/>
  <c r="AN2" i="35"/>
  <c r="BE8" i="35"/>
  <c r="BH8" i="35" s="1"/>
  <c r="L28" i="35"/>
  <c r="K3" i="11" s="1"/>
  <c r="I959" i="35"/>
  <c r="I951" i="35"/>
  <c r="I935" i="35"/>
  <c r="I911" i="35"/>
  <c r="I903" i="35"/>
  <c r="I879" i="35"/>
  <c r="I871" i="35"/>
  <c r="I839" i="35"/>
  <c r="I815" i="35"/>
  <c r="I799" i="35"/>
  <c r="I783" i="35"/>
  <c r="I775" i="35"/>
  <c r="I767" i="35"/>
  <c r="I751" i="35"/>
  <c r="I743" i="35"/>
  <c r="I695" i="35"/>
  <c r="I639" i="35"/>
  <c r="I591" i="35"/>
  <c r="H1308" i="35"/>
  <c r="I1308" i="35" s="1"/>
  <c r="H1304" i="35"/>
  <c r="I1304" i="35" s="1"/>
  <c r="H1300" i="35"/>
  <c r="I1300" i="35" s="1"/>
  <c r="H1296" i="35"/>
  <c r="I1296" i="35" s="1"/>
  <c r="H1878" i="35"/>
  <c r="H449" i="35"/>
  <c r="I449" i="35" s="1"/>
  <c r="H445" i="35"/>
  <c r="I445" i="35" s="1"/>
  <c r="H437" i="35"/>
  <c r="I437" i="35" s="1"/>
  <c r="H433" i="35"/>
  <c r="I433" i="35" s="1"/>
  <c r="H425" i="35"/>
  <c r="I425" i="35" s="1"/>
  <c r="H421" i="35"/>
  <c r="I421" i="35" s="1"/>
  <c r="H413" i="35"/>
  <c r="I413" i="35" s="1"/>
  <c r="H409" i="35"/>
  <c r="I409" i="35" s="1"/>
  <c r="H405" i="35"/>
  <c r="I405" i="35" s="1"/>
  <c r="H401" i="35"/>
  <c r="I401" i="35" s="1"/>
  <c r="H397" i="35"/>
  <c r="I397" i="35" s="1"/>
  <c r="H393" i="35"/>
  <c r="I393" i="35" s="1"/>
  <c r="H389" i="35"/>
  <c r="I389" i="35" s="1"/>
  <c r="H385" i="35"/>
  <c r="I385" i="35" s="1"/>
  <c r="H381" i="35"/>
  <c r="I381" i="35" s="1"/>
  <c r="H377" i="35"/>
  <c r="I377" i="35" s="1"/>
  <c r="H369" i="35"/>
  <c r="I369" i="35" s="1"/>
  <c r="H365" i="35"/>
  <c r="I365" i="35" s="1"/>
  <c r="H357" i="35"/>
  <c r="I357" i="35" s="1"/>
  <c r="H353" i="35"/>
  <c r="I353" i="35" s="1"/>
  <c r="H345" i="35"/>
  <c r="I345" i="35" s="1"/>
  <c r="H341" i="35"/>
  <c r="I341" i="35" s="1"/>
  <c r="H337" i="35"/>
  <c r="I337" i="35" s="1"/>
  <c r="H333" i="35"/>
  <c r="I333" i="35" s="1"/>
  <c r="H329" i="35"/>
  <c r="I329" i="35" s="1"/>
  <c r="H325" i="35"/>
  <c r="I325" i="35" s="1"/>
  <c r="H321" i="35"/>
  <c r="I321" i="35" s="1"/>
  <c r="H313" i="35"/>
  <c r="I313" i="35" s="1"/>
  <c r="H309" i="35"/>
  <c r="I309" i="35" s="1"/>
  <c r="H301" i="35"/>
  <c r="I301" i="35" s="1"/>
  <c r="H297" i="35"/>
  <c r="I297" i="35" s="1"/>
  <c r="H289" i="35"/>
  <c r="I289" i="35" s="1"/>
  <c r="H285" i="35"/>
  <c r="I285" i="35" s="1"/>
  <c r="H281" i="35"/>
  <c r="I281" i="35" s="1"/>
  <c r="H277" i="35"/>
  <c r="I277" i="35" s="1"/>
  <c r="H273" i="35"/>
  <c r="I273" i="35" s="1"/>
  <c r="H269" i="35"/>
  <c r="I269" i="35" s="1"/>
  <c r="H265" i="35"/>
  <c r="I265" i="35" s="1"/>
  <c r="H257" i="35"/>
  <c r="H253" i="35"/>
  <c r="I253" i="35" s="1"/>
  <c r="H245" i="35"/>
  <c r="I245" i="35" s="1"/>
  <c r="H241" i="35"/>
  <c r="I241" i="35" s="1"/>
  <c r="H237" i="35"/>
  <c r="I237" i="35" s="1"/>
  <c r="H233" i="35"/>
  <c r="I233" i="35" s="1"/>
  <c r="H225" i="35"/>
  <c r="I225" i="35" s="1"/>
  <c r="H221" i="35"/>
  <c r="I221" i="35" s="1"/>
  <c r="H213" i="35"/>
  <c r="I213" i="35" s="1"/>
  <c r="H209" i="35"/>
  <c r="I209" i="35" s="1"/>
  <c r="H201" i="35"/>
  <c r="I201" i="35" s="1"/>
  <c r="H197" i="35"/>
  <c r="I197" i="35" s="1"/>
  <c r="H185" i="35"/>
  <c r="I185" i="35" s="1"/>
  <c r="H177" i="35"/>
  <c r="I177" i="35" s="1"/>
  <c r="H173" i="35"/>
  <c r="I173" i="35" s="1"/>
  <c r="H169" i="35"/>
  <c r="I169" i="35" s="1"/>
  <c r="AO18" i="35"/>
  <c r="I771" i="35"/>
  <c r="I579" i="35"/>
  <c r="I619" i="35"/>
  <c r="I651" i="35"/>
  <c r="I691" i="35"/>
  <c r="H1774" i="35"/>
  <c r="I1774" i="35" s="1"/>
  <c r="H1270" i="35"/>
  <c r="I1270" i="35" s="1"/>
  <c r="H1262" i="35"/>
  <c r="I1262" i="35" s="1"/>
  <c r="H1238" i="35"/>
  <c r="H1158" i="35"/>
  <c r="I1158" i="35" s="1"/>
  <c r="H1134" i="35"/>
  <c r="I1134" i="35" s="1"/>
  <c r="H790" i="35"/>
  <c r="I467" i="35"/>
  <c r="I491" i="35"/>
  <c r="I675" i="35"/>
  <c r="I539" i="35"/>
  <c r="I299" i="35"/>
  <c r="I555" i="35"/>
  <c r="I611" i="35"/>
  <c r="H1761" i="35"/>
  <c r="I1761" i="35" s="1"/>
  <c r="H1721" i="35"/>
  <c r="I1721" i="35" s="1"/>
  <c r="H1677" i="35"/>
  <c r="I1677" i="35" s="1"/>
  <c r="H1401" i="35"/>
  <c r="I1401" i="35" s="1"/>
  <c r="H1285" i="35"/>
  <c r="I1285" i="35" s="1"/>
  <c r="H1221" i="35"/>
  <c r="H1205" i="35"/>
  <c r="I1205" i="35" s="1"/>
  <c r="H1181" i="35"/>
  <c r="H1173" i="35"/>
  <c r="I1173" i="35" s="1"/>
  <c r="H1117" i="35"/>
  <c r="I1117" i="35" s="1"/>
  <c r="H1105" i="35"/>
  <c r="I1105" i="35" s="1"/>
  <c r="H1097" i="35"/>
  <c r="I1097" i="35" s="1"/>
  <c r="H1069" i="35"/>
  <c r="I1069" i="35" s="1"/>
  <c r="H1057" i="35"/>
  <c r="H1033" i="35"/>
  <c r="I1033" i="35" s="1"/>
  <c r="H1017" i="35"/>
  <c r="I1017" i="35" s="1"/>
  <c r="I507" i="35"/>
  <c r="I571" i="35"/>
  <c r="I627" i="35"/>
  <c r="I1419" i="35"/>
  <c r="I179" i="35"/>
  <c r="I347" i="35"/>
  <c r="I531" i="35"/>
  <c r="I587" i="35"/>
  <c r="I1587" i="35"/>
  <c r="H1315" i="35"/>
  <c r="I1315" i="35" s="1"/>
  <c r="H1307" i="35"/>
  <c r="H1299" i="35"/>
  <c r="I1299" i="35" s="1"/>
  <c r="H1291" i="35"/>
  <c r="I1291" i="35" s="1"/>
  <c r="H1283" i="35"/>
  <c r="I1283" i="35" s="1"/>
  <c r="H1275" i="35"/>
  <c r="I1275" i="35" s="1"/>
  <c r="H1255" i="35"/>
  <c r="I1255" i="35" s="1"/>
  <c r="H1251" i="35"/>
  <c r="H1235" i="35"/>
  <c r="I1235" i="35" s="1"/>
  <c r="H1227" i="35"/>
  <c r="H1219" i="35"/>
  <c r="I1219" i="35" s="1"/>
  <c r="H1215" i="35"/>
  <c r="I1215" i="35" s="1"/>
  <c r="H1207" i="35"/>
  <c r="I1207" i="35" s="1"/>
  <c r="H1203" i="35"/>
  <c r="I1203" i="35" s="1"/>
  <c r="I1139" i="35"/>
  <c r="I1091" i="35"/>
  <c r="I1075" i="35"/>
  <c r="I995" i="35"/>
  <c r="I899" i="35"/>
  <c r="I867" i="35"/>
  <c r="I835" i="35"/>
  <c r="I779" i="35"/>
  <c r="I747" i="35"/>
  <c r="I739" i="35"/>
  <c r="I699" i="35"/>
  <c r="I683" i="35"/>
  <c r="I975" i="35"/>
  <c r="I1039" i="35"/>
  <c r="I1302" i="35"/>
  <c r="I1558" i="35"/>
  <c r="I1766" i="35"/>
  <c r="H1793" i="35"/>
  <c r="I1793" i="35" s="1"/>
  <c r="H1709" i="35"/>
  <c r="I1709" i="35" s="1"/>
  <c r="H1665" i="35"/>
  <c r="I1665" i="35" s="1"/>
  <c r="H1553" i="35"/>
  <c r="I1553" i="35" s="1"/>
  <c r="H1525" i="35"/>
  <c r="H1497" i="35"/>
  <c r="H1469" i="35"/>
  <c r="I1469" i="35" s="1"/>
  <c r="H1449" i="35"/>
  <c r="H1381" i="35"/>
  <c r="I1381" i="35" s="1"/>
  <c r="H1361" i="35"/>
  <c r="I1361" i="35" s="1"/>
  <c r="H1297" i="35"/>
  <c r="I1297" i="35" s="1"/>
  <c r="I1414" i="35"/>
  <c r="I1694" i="35"/>
  <c r="I1630" i="35"/>
  <c r="I1510" i="35"/>
  <c r="I1486" i="35"/>
  <c r="I1478" i="35"/>
  <c r="I1318" i="35"/>
  <c r="I999" i="35"/>
  <c r="I1342" i="35"/>
  <c r="I1526" i="35"/>
  <c r="H1883" i="35"/>
  <c r="I1883" i="35" s="1"/>
  <c r="H1879" i="35"/>
  <c r="I1879" i="35" s="1"/>
  <c r="H1875" i="35"/>
  <c r="I1875" i="35" s="1"/>
  <c r="H1867" i="35"/>
  <c r="I1867" i="35" s="1"/>
  <c r="H1863" i="35"/>
  <c r="H1859" i="35"/>
  <c r="I1859" i="35" s="1"/>
  <c r="H1855" i="35"/>
  <c r="I1855" i="35" s="1"/>
  <c r="H1851" i="35"/>
  <c r="I1851" i="35" s="1"/>
  <c r="H1843" i="35"/>
  <c r="I1843" i="35" s="1"/>
  <c r="H1839" i="35"/>
  <c r="I1839" i="35" s="1"/>
  <c r="H1835" i="35"/>
  <c r="I1835" i="35" s="1"/>
  <c r="H1827" i="35"/>
  <c r="I1827" i="35" s="1"/>
  <c r="H1819" i="35"/>
  <c r="I1819" i="35" s="1"/>
  <c r="H1815" i="35"/>
  <c r="I1815" i="35" s="1"/>
  <c r="H1811" i="35"/>
  <c r="I1811" i="35" s="1"/>
  <c r="H1803" i="35"/>
  <c r="I1803" i="35" s="1"/>
  <c r="H1799" i="35"/>
  <c r="H1795" i="35"/>
  <c r="I1795" i="35" s="1"/>
  <c r="H1791" i="35"/>
  <c r="I1791" i="35" s="1"/>
  <c r="H1787" i="35"/>
  <c r="I1787" i="35" s="1"/>
  <c r="I1430" i="35"/>
  <c r="H1834" i="35"/>
  <c r="H1690" i="35"/>
  <c r="I1690" i="35" s="1"/>
  <c r="H1642" i="35"/>
  <c r="I1642" i="35" s="1"/>
  <c r="H1538" i="35"/>
  <c r="I1538" i="35" s="1"/>
  <c r="H1506" i="35"/>
  <c r="H1418" i="35"/>
  <c r="I1418" i="35" s="1"/>
  <c r="H1354" i="35"/>
  <c r="I1354" i="35" s="1"/>
  <c r="M5" i="35"/>
  <c r="C6" i="11" s="1"/>
  <c r="C4" i="11"/>
  <c r="I967" i="35"/>
  <c r="I1326" i="35"/>
  <c r="I1366" i="35"/>
  <c r="I1438" i="35"/>
  <c r="I1502" i="35"/>
  <c r="I1702" i="35"/>
  <c r="I1758" i="35"/>
  <c r="I1567" i="35"/>
  <c r="I1351" i="35"/>
  <c r="H1292" i="35"/>
  <c r="I1292" i="35" s="1"/>
  <c r="H1288" i="35"/>
  <c r="I1288" i="35" s="1"/>
  <c r="H1284" i="35"/>
  <c r="I1284" i="35" s="1"/>
  <c r="H1280" i="35"/>
  <c r="I1280" i="35" s="1"/>
  <c r="H1276" i="35"/>
  <c r="H1272" i="35"/>
  <c r="I1272" i="35" s="1"/>
  <c r="H1268" i="35"/>
  <c r="I1268" i="35" s="1"/>
  <c r="H1264" i="35"/>
  <c r="I1264" i="35" s="1"/>
  <c r="H1260" i="35"/>
  <c r="I1260" i="35" s="1"/>
  <c r="H1256" i="35"/>
  <c r="I1256" i="35" s="1"/>
  <c r="H1252" i="35"/>
  <c r="I1252" i="35" s="1"/>
  <c r="H1248" i="35"/>
  <c r="I1248" i="35" s="1"/>
  <c r="H1244" i="35"/>
  <c r="H1240" i="35"/>
  <c r="I1240" i="35" s="1"/>
  <c r="H1236" i="35"/>
  <c r="I1236" i="35" s="1"/>
  <c r="H1232" i="35"/>
  <c r="I1232" i="35" s="1"/>
  <c r="H1228" i="35"/>
  <c r="I1228" i="35" s="1"/>
  <c r="H1224" i="35"/>
  <c r="I1224" i="35" s="1"/>
  <c r="H1220" i="35"/>
  <c r="I1220" i="35" s="1"/>
  <c r="H1216" i="35"/>
  <c r="I1216" i="35" s="1"/>
  <c r="H1212" i="35"/>
  <c r="H1208" i="35"/>
  <c r="I1208" i="35" s="1"/>
  <c r="H1204" i="35"/>
  <c r="I1204" i="35" s="1"/>
  <c r="H1200" i="35"/>
  <c r="I1200" i="35" s="1"/>
  <c r="H1196" i="35"/>
  <c r="I1196" i="35" s="1"/>
  <c r="H1192" i="35"/>
  <c r="I1192" i="35" s="1"/>
  <c r="H1188" i="35"/>
  <c r="I1188" i="35" s="1"/>
  <c r="H1184" i="35"/>
  <c r="I1184" i="35" s="1"/>
  <c r="H1180" i="35"/>
  <c r="H1176" i="35"/>
  <c r="I1176" i="35" s="1"/>
  <c r="H1172" i="35"/>
  <c r="I1172" i="35" s="1"/>
  <c r="H1168" i="35"/>
  <c r="I1168" i="35" s="1"/>
  <c r="H1164" i="35"/>
  <c r="I1164" i="35" s="1"/>
  <c r="H1160" i="35"/>
  <c r="I1160" i="35" s="1"/>
  <c r="H1156" i="35"/>
  <c r="I1156" i="35" s="1"/>
  <c r="H1152" i="35"/>
  <c r="I1152" i="35" s="1"/>
  <c r="H1148" i="35"/>
  <c r="H1144" i="35"/>
  <c r="I1144" i="35" s="1"/>
  <c r="H1140" i="35"/>
  <c r="I1140" i="35" s="1"/>
  <c r="H1136" i="35"/>
  <c r="I1136" i="35" s="1"/>
  <c r="H1132" i="35"/>
  <c r="I1132" i="35" s="1"/>
  <c r="H1128" i="35"/>
  <c r="I1128" i="35" s="1"/>
  <c r="H1124" i="35"/>
  <c r="I1124" i="35" s="1"/>
  <c r="H1120" i="35"/>
  <c r="I1120" i="35" s="1"/>
  <c r="H1116" i="35"/>
  <c r="H1112" i="35"/>
  <c r="I1112" i="35" s="1"/>
  <c r="H1108" i="35"/>
  <c r="I1108" i="35" s="1"/>
  <c r="H1104" i="35"/>
  <c r="I1104" i="35" s="1"/>
  <c r="H1100" i="35"/>
  <c r="H1096" i="35"/>
  <c r="I1096" i="35" s="1"/>
  <c r="H1092" i="35"/>
  <c r="I1092" i="35" s="1"/>
  <c r="H1088" i="35"/>
  <c r="I1088" i="35" s="1"/>
  <c r="H1084" i="35"/>
  <c r="H1080" i="35"/>
  <c r="I1080" i="35" s="1"/>
  <c r="H1076" i="35"/>
  <c r="I1076" i="35" s="1"/>
  <c r="H1072" i="35"/>
  <c r="I1072" i="35" s="1"/>
  <c r="H1068" i="35"/>
  <c r="I1068" i="35" s="1"/>
  <c r="H1064" i="35"/>
  <c r="I1064" i="35" s="1"/>
  <c r="H1060" i="35"/>
  <c r="I1060" i="35" s="1"/>
  <c r="H1056" i="35"/>
  <c r="I1056" i="35" s="1"/>
  <c r="H1052" i="35"/>
  <c r="H1048" i="35"/>
  <c r="I1048" i="35" s="1"/>
  <c r="H1044" i="35"/>
  <c r="I1044" i="35" s="1"/>
  <c r="H1040" i="35"/>
  <c r="I1040" i="35" s="1"/>
  <c r="H1036" i="35"/>
  <c r="I1036" i="35" s="1"/>
  <c r="H1032" i="35"/>
  <c r="I1032" i="35" s="1"/>
  <c r="H1028" i="35"/>
  <c r="I1028" i="35" s="1"/>
  <c r="H1024" i="35"/>
  <c r="I1024" i="35" s="1"/>
  <c r="H1020" i="35"/>
  <c r="H1016" i="35"/>
  <c r="I1016" i="35" s="1"/>
  <c r="H1012" i="35"/>
  <c r="I1012" i="35" s="1"/>
  <c r="H1008" i="35"/>
  <c r="I1008" i="35" s="1"/>
  <c r="H1004" i="35"/>
  <c r="I1004" i="35" s="1"/>
  <c r="H1000" i="35"/>
  <c r="I1000" i="35" s="1"/>
  <c r="H996" i="35"/>
  <c r="H992" i="35"/>
  <c r="I992" i="35" s="1"/>
  <c r="H988" i="35"/>
  <c r="H984" i="35"/>
  <c r="I984" i="35" s="1"/>
  <c r="H980" i="35"/>
  <c r="I980" i="35" s="1"/>
  <c r="H976" i="35"/>
  <c r="I976" i="35" s="1"/>
  <c r="H972" i="35"/>
  <c r="I972" i="35" s="1"/>
  <c r="H968" i="35"/>
  <c r="I968" i="35" s="1"/>
  <c r="H964" i="35"/>
  <c r="I964" i="35" s="1"/>
  <c r="H960" i="35"/>
  <c r="I960" i="35" s="1"/>
  <c r="H956" i="35"/>
  <c r="H1253" i="35"/>
  <c r="I1253" i="35" s="1"/>
  <c r="H1233" i="35"/>
  <c r="I1233" i="35" s="1"/>
  <c r="H1229" i="35"/>
  <c r="I1229" i="35" s="1"/>
  <c r="H1225" i="35"/>
  <c r="I1225" i="35" s="1"/>
  <c r="H1217" i="35"/>
  <c r="I1217" i="35" s="1"/>
  <c r="H1213" i="35"/>
  <c r="H1209" i="35"/>
  <c r="I1209" i="35" s="1"/>
  <c r="H1201" i="35"/>
  <c r="H1197" i="35"/>
  <c r="I1197" i="35" s="1"/>
  <c r="H1193" i="35"/>
  <c r="I1193" i="35" s="1"/>
  <c r="H1189" i="35"/>
  <c r="I1189" i="35" s="1"/>
  <c r="H1177" i="35"/>
  <c r="I1177" i="35" s="1"/>
  <c r="H1165" i="35"/>
  <c r="I1165" i="35" s="1"/>
  <c r="H1161" i="35"/>
  <c r="I1161" i="35" s="1"/>
  <c r="H1157" i="35"/>
  <c r="I1157" i="35" s="1"/>
  <c r="H1153" i="35"/>
  <c r="H1149" i="35"/>
  <c r="H1145" i="35"/>
  <c r="H1141" i="35"/>
  <c r="I1141" i="35" s="1"/>
  <c r="H1137" i="35"/>
  <c r="I1137" i="35" s="1"/>
  <c r="H1133" i="35"/>
  <c r="I1133" i="35" s="1"/>
  <c r="H1129" i="35"/>
  <c r="H1125" i="35"/>
  <c r="I1125" i="35" s="1"/>
  <c r="H1121" i="35"/>
  <c r="H1113" i="35"/>
  <c r="H1109" i="35"/>
  <c r="I1109" i="35" s="1"/>
  <c r="H1101" i="35"/>
  <c r="I1101" i="35" s="1"/>
  <c r="H1093" i="35"/>
  <c r="I1093" i="35" s="1"/>
  <c r="H1089" i="35"/>
  <c r="I1089" i="35" s="1"/>
  <c r="H1081" i="35"/>
  <c r="I1081" i="35" s="1"/>
  <c r="H1077" i="35"/>
  <c r="I1077" i="35" s="1"/>
  <c r="H1073" i="35"/>
  <c r="H1065" i="35"/>
  <c r="I1065" i="35" s="1"/>
  <c r="H1049" i="35"/>
  <c r="I1049" i="35" s="1"/>
  <c r="H1045" i="35"/>
  <c r="I1045" i="35" s="1"/>
  <c r="H1041" i="35"/>
  <c r="I1041" i="35" s="1"/>
  <c r="H1037" i="35"/>
  <c r="I1037" i="35" s="1"/>
  <c r="H1025" i="35"/>
  <c r="I1025" i="35" s="1"/>
  <c r="H1013" i="35"/>
  <c r="I1013" i="35" s="1"/>
  <c r="H1005" i="35"/>
  <c r="I1005" i="35" s="1"/>
  <c r="H1001" i="35"/>
  <c r="I1001" i="35" s="1"/>
  <c r="H997" i="35"/>
  <c r="I997" i="35" s="1"/>
  <c r="H989" i="35"/>
  <c r="I989" i="35" s="1"/>
  <c r="H977" i="35"/>
  <c r="I977" i="35" s="1"/>
  <c r="H969" i="35"/>
  <c r="I969" i="35" s="1"/>
  <c r="I1022" i="35"/>
  <c r="I966" i="35"/>
  <c r="H1106" i="35"/>
  <c r="H1026" i="35"/>
  <c r="I1026" i="35" s="1"/>
  <c r="H986" i="35"/>
  <c r="I986" i="35" s="1"/>
  <c r="I1175" i="35"/>
  <c r="I1151" i="35"/>
  <c r="I1103" i="35"/>
  <c r="I1063" i="35"/>
  <c r="I1031" i="35"/>
  <c r="I1015" i="35"/>
  <c r="I1007" i="35"/>
  <c r="I991" i="35"/>
  <c r="I926" i="35"/>
  <c r="I790" i="35"/>
  <c r="I734" i="35"/>
  <c r="I726" i="35"/>
  <c r="H702" i="35"/>
  <c r="I702" i="35" s="1"/>
  <c r="I614" i="35"/>
  <c r="H566" i="35"/>
  <c r="I566" i="35" s="1"/>
  <c r="H554" i="35"/>
  <c r="I554" i="35" s="1"/>
  <c r="AO14" i="35"/>
  <c r="H952" i="35"/>
  <c r="I952" i="35" s="1"/>
  <c r="H948" i="35"/>
  <c r="H944" i="35"/>
  <c r="I944" i="35" s="1"/>
  <c r="H940" i="35"/>
  <c r="I940" i="35" s="1"/>
  <c r="H936" i="35"/>
  <c r="I936" i="35" s="1"/>
  <c r="H932" i="35"/>
  <c r="I932" i="35" s="1"/>
  <c r="H928" i="35"/>
  <c r="I928" i="35" s="1"/>
  <c r="H924" i="35"/>
  <c r="I924" i="35" s="1"/>
  <c r="H920" i="35"/>
  <c r="I920" i="35" s="1"/>
  <c r="H916" i="35"/>
  <c r="H912" i="35"/>
  <c r="I912" i="35" s="1"/>
  <c r="H908" i="35"/>
  <c r="I908" i="35" s="1"/>
  <c r="H904" i="35"/>
  <c r="I904" i="35" s="1"/>
  <c r="H900" i="35"/>
  <c r="I900" i="35" s="1"/>
  <c r="H896" i="35"/>
  <c r="I896" i="35" s="1"/>
  <c r="H892" i="35"/>
  <c r="I892" i="35" s="1"/>
  <c r="H888" i="35"/>
  <c r="I888" i="35" s="1"/>
  <c r="H884" i="35"/>
  <c r="H880" i="35"/>
  <c r="I880" i="35" s="1"/>
  <c r="H876" i="35"/>
  <c r="I876" i="35" s="1"/>
  <c r="H872" i="35"/>
  <c r="I872" i="35" s="1"/>
  <c r="H868" i="35"/>
  <c r="I868" i="35" s="1"/>
  <c r="H864" i="35"/>
  <c r="I864" i="35" s="1"/>
  <c r="H860" i="35"/>
  <c r="I860" i="35" s="1"/>
  <c r="H856" i="35"/>
  <c r="I856" i="35" s="1"/>
  <c r="H852" i="35"/>
  <c r="H848" i="35"/>
  <c r="I848" i="35" s="1"/>
  <c r="H844" i="35"/>
  <c r="I844" i="35" s="1"/>
  <c r="H840" i="35"/>
  <c r="I840" i="35" s="1"/>
  <c r="H832" i="35"/>
  <c r="I832" i="35" s="1"/>
  <c r="H828" i="35"/>
  <c r="I828" i="35" s="1"/>
  <c r="H824" i="35"/>
  <c r="I824" i="35" s="1"/>
  <c r="H820" i="35"/>
  <c r="I820" i="35" s="1"/>
  <c r="H816" i="35"/>
  <c r="I816" i="35" s="1"/>
  <c r="H812" i="35"/>
  <c r="I812" i="35" s="1"/>
  <c r="H808" i="35"/>
  <c r="I808" i="35" s="1"/>
  <c r="H804" i="35"/>
  <c r="I804" i="35" s="1"/>
  <c r="H800" i="35"/>
  <c r="I800" i="35" s="1"/>
  <c r="H796" i="35"/>
  <c r="I796" i="35" s="1"/>
  <c r="H792" i="35"/>
  <c r="I792" i="35" s="1"/>
  <c r="H788" i="35"/>
  <c r="I788" i="35" s="1"/>
  <c r="H784" i="35"/>
  <c r="H780" i="35"/>
  <c r="I780" i="35" s="1"/>
  <c r="H776" i="35"/>
  <c r="I776" i="35" s="1"/>
  <c r="H772" i="35"/>
  <c r="I772" i="35" s="1"/>
  <c r="H768" i="35"/>
  <c r="I768" i="35" s="1"/>
  <c r="H764" i="35"/>
  <c r="I764" i="35" s="1"/>
  <c r="H760" i="35"/>
  <c r="I760" i="35" s="1"/>
  <c r="H756" i="35"/>
  <c r="I756" i="35" s="1"/>
  <c r="H752" i="35"/>
  <c r="H748" i="35"/>
  <c r="I748" i="35" s="1"/>
  <c r="H744" i="35"/>
  <c r="I744" i="35" s="1"/>
  <c r="H740" i="35"/>
  <c r="I740" i="35" s="1"/>
  <c r="H736" i="35"/>
  <c r="H732" i="35"/>
  <c r="I732" i="35" s="1"/>
  <c r="H728" i="35"/>
  <c r="I728" i="35" s="1"/>
  <c r="H724" i="35"/>
  <c r="I724" i="35" s="1"/>
  <c r="H720" i="35"/>
  <c r="H716" i="35"/>
  <c r="I716" i="35" s="1"/>
  <c r="H712" i="35"/>
  <c r="I712" i="35" s="1"/>
  <c r="H708" i="35"/>
  <c r="I708" i="35" s="1"/>
  <c r="H704" i="35"/>
  <c r="I704" i="35" s="1"/>
  <c r="H700" i="35"/>
  <c r="I700" i="35" s="1"/>
  <c r="H696" i="35"/>
  <c r="I696" i="35" s="1"/>
  <c r="H692" i="35"/>
  <c r="I692" i="35" s="1"/>
  <c r="H688" i="35"/>
  <c r="H684" i="35"/>
  <c r="I684" i="35" s="1"/>
  <c r="H680" i="35"/>
  <c r="I680" i="35" s="1"/>
  <c r="H676" i="35"/>
  <c r="I676" i="35" s="1"/>
  <c r="H672" i="35"/>
  <c r="I672" i="35" s="1"/>
  <c r="H668" i="35"/>
  <c r="I668" i="35" s="1"/>
  <c r="H664" i="35"/>
  <c r="I664" i="35" s="1"/>
  <c r="H660" i="35"/>
  <c r="I660" i="35" s="1"/>
  <c r="H656" i="35"/>
  <c r="H652" i="35"/>
  <c r="I652" i="35" s="1"/>
  <c r="H648" i="35"/>
  <c r="I648" i="35" s="1"/>
  <c r="H644" i="35"/>
  <c r="H640" i="35"/>
  <c r="I640" i="35" s="1"/>
  <c r="H636" i="35"/>
  <c r="I636" i="35" s="1"/>
  <c r="H632" i="35"/>
  <c r="I632" i="35" s="1"/>
  <c r="H628" i="35"/>
  <c r="I628" i="35" s="1"/>
  <c r="B4" i="11"/>
  <c r="Q34" i="35"/>
  <c r="P9" i="11" s="1"/>
  <c r="H1874" i="35"/>
  <c r="I1874" i="35" s="1"/>
  <c r="H1866" i="35"/>
  <c r="I1866" i="35" s="1"/>
  <c r="H1862" i="35"/>
  <c r="I1862" i="35" s="1"/>
  <c r="H1858" i="35"/>
  <c r="I1858" i="35" s="1"/>
  <c r="H1850" i="35"/>
  <c r="I1850" i="35" s="1"/>
  <c r="H1842" i="35"/>
  <c r="I1842" i="35" s="1"/>
  <c r="H1830" i="35"/>
  <c r="I1830" i="35" s="1"/>
  <c r="H1826" i="35"/>
  <c r="H1822" i="35"/>
  <c r="I1822" i="35" s="1"/>
  <c r="H1818" i="35"/>
  <c r="I1818" i="35" s="1"/>
  <c r="H1810" i="35"/>
  <c r="I1810" i="35" s="1"/>
  <c r="H1802" i="35"/>
  <c r="I1802" i="35" s="1"/>
  <c r="H1782" i="35"/>
  <c r="I1782" i="35" s="1"/>
  <c r="H1778" i="35"/>
  <c r="I1778" i="35" s="1"/>
  <c r="H1770" i="35"/>
  <c r="I1770" i="35" s="1"/>
  <c r="H1762" i="35"/>
  <c r="I1762" i="35" s="1"/>
  <c r="H1746" i="35"/>
  <c r="I1746" i="35" s="1"/>
  <c r="H1730" i="35"/>
  <c r="I1730" i="35" s="1"/>
  <c r="H1718" i="35"/>
  <c r="I1718" i="35" s="1"/>
  <c r="H1710" i="35"/>
  <c r="I1710" i="35" s="1"/>
  <c r="H1706" i="35"/>
  <c r="I1706" i="35" s="1"/>
  <c r="H1686" i="35"/>
  <c r="I1686" i="35" s="1"/>
  <c r="H1674" i="35"/>
  <c r="H1670" i="35"/>
  <c r="I1670" i="35" s="1"/>
  <c r="H1662" i="35"/>
  <c r="I1662" i="35" s="1"/>
  <c r="H1650" i="35"/>
  <c r="I1650" i="35" s="1"/>
  <c r="H1570" i="35"/>
  <c r="I1570" i="35" s="1"/>
  <c r="H1514" i="35"/>
  <c r="I1514" i="35" s="1"/>
  <c r="H1434" i="35"/>
  <c r="I1434" i="35" s="1"/>
  <c r="H1410" i="35"/>
  <c r="I1410" i="35" s="1"/>
  <c r="H1226" i="35"/>
  <c r="H1210" i="35"/>
  <c r="I1210" i="35" s="1"/>
  <c r="H1098" i="35"/>
  <c r="I1098" i="35" s="1"/>
  <c r="H1074" i="35"/>
  <c r="I1074" i="35" s="1"/>
  <c r="H1058" i="35"/>
  <c r="I1058" i="35" s="1"/>
  <c r="H954" i="35"/>
  <c r="I954" i="35" s="1"/>
  <c r="H898" i="35"/>
  <c r="I898" i="35" s="1"/>
  <c r="H858" i="35"/>
  <c r="I858" i="35" s="1"/>
  <c r="H842" i="35"/>
  <c r="H714" i="35"/>
  <c r="I714" i="35" s="1"/>
  <c r="I1371" i="35"/>
  <c r="I913" i="35"/>
  <c r="H1844" i="35"/>
  <c r="I1844" i="35" s="1"/>
  <c r="H1840" i="35"/>
  <c r="I1840" i="35" s="1"/>
  <c r="H1836" i="35"/>
  <c r="I1836" i="35" s="1"/>
  <c r="H1832" i="35"/>
  <c r="I1832" i="35" s="1"/>
  <c r="H1828" i="35"/>
  <c r="I1828" i="35" s="1"/>
  <c r="H1824" i="35"/>
  <c r="I1824" i="35" s="1"/>
  <c r="H1820" i="35"/>
  <c r="I1820" i="35" s="1"/>
  <c r="H1816" i="35"/>
  <c r="I1816" i="35" s="1"/>
  <c r="H1812" i="35"/>
  <c r="I1812" i="35" s="1"/>
  <c r="H1808" i="35"/>
  <c r="I1808" i="35" s="1"/>
  <c r="H1804" i="35"/>
  <c r="I1804" i="35" s="1"/>
  <c r="H1800" i="35"/>
  <c r="H1796" i="35"/>
  <c r="I1796" i="35" s="1"/>
  <c r="H1792" i="35"/>
  <c r="I1792" i="35" s="1"/>
  <c r="I1780" i="35"/>
  <c r="I1772" i="35"/>
  <c r="I1764" i="35"/>
  <c r="I1748" i="35"/>
  <c r="I1732" i="35"/>
  <c r="I1716" i="35"/>
  <c r="I1692" i="35"/>
  <c r="I1668" i="35"/>
  <c r="I1660" i="35"/>
  <c r="I1644" i="35"/>
  <c r="I1636" i="35"/>
  <c r="I1604" i="35"/>
  <c r="I1596" i="35"/>
  <c r="I1586" i="35"/>
  <c r="I1572" i="35"/>
  <c r="I1508" i="35"/>
  <c r="I1468" i="35"/>
  <c r="I1404" i="35"/>
  <c r="I1316" i="35"/>
  <c r="I1276" i="35"/>
  <c r="I1116" i="35"/>
  <c r="I1084" i="35"/>
  <c r="I1052" i="35"/>
  <c r="I988" i="35"/>
  <c r="I956" i="35"/>
  <c r="I916" i="35"/>
  <c r="I884" i="35"/>
  <c r="I852" i="35"/>
  <c r="I644" i="35"/>
  <c r="N34" i="35"/>
  <c r="M9" i="11" s="1"/>
  <c r="AO12" i="35"/>
  <c r="H624" i="35"/>
  <c r="I624" i="35" s="1"/>
  <c r="H620" i="35"/>
  <c r="I620" i="35" s="1"/>
  <c r="H616" i="35"/>
  <c r="I616" i="35" s="1"/>
  <c r="H612" i="35"/>
  <c r="I612" i="35" s="1"/>
  <c r="H608" i="35"/>
  <c r="I608" i="35" s="1"/>
  <c r="H604" i="35"/>
  <c r="I604" i="35" s="1"/>
  <c r="H596" i="35"/>
  <c r="I596" i="35" s="1"/>
  <c r="H592" i="35"/>
  <c r="I592" i="35" s="1"/>
  <c r="H588" i="35"/>
  <c r="I588" i="35" s="1"/>
  <c r="H584" i="35"/>
  <c r="I584" i="35" s="1"/>
  <c r="H580" i="35"/>
  <c r="I580" i="35" s="1"/>
  <c r="H576" i="35"/>
  <c r="I576" i="35" s="1"/>
  <c r="H572" i="35"/>
  <c r="I572" i="35" s="1"/>
  <c r="H568" i="35"/>
  <c r="H564" i="35"/>
  <c r="I564" i="35" s="1"/>
  <c r="H560" i="35"/>
  <c r="I560" i="35" s="1"/>
  <c r="H556" i="35"/>
  <c r="I556" i="35" s="1"/>
  <c r="H552" i="35"/>
  <c r="I552" i="35" s="1"/>
  <c r="H544" i="35"/>
  <c r="I544" i="35" s="1"/>
  <c r="H540" i="35"/>
  <c r="I540" i="35" s="1"/>
  <c r="H536" i="35"/>
  <c r="I536" i="35" s="1"/>
  <c r="H532" i="35"/>
  <c r="I532" i="35" s="1"/>
  <c r="H528" i="35"/>
  <c r="I528" i="35" s="1"/>
  <c r="H524" i="35"/>
  <c r="I524" i="35" s="1"/>
  <c r="H520" i="35"/>
  <c r="H516" i="35"/>
  <c r="I516" i="35" s="1"/>
  <c r="H512" i="35"/>
  <c r="I512" i="35" s="1"/>
  <c r="H508" i="35"/>
  <c r="I508" i="35" s="1"/>
  <c r="H504" i="35"/>
  <c r="I504" i="35" s="1"/>
  <c r="H500" i="35"/>
  <c r="I500" i="35" s="1"/>
  <c r="H496" i="35"/>
  <c r="I496" i="35" s="1"/>
  <c r="H492" i="35"/>
  <c r="I492" i="35" s="1"/>
  <c r="H488" i="35"/>
  <c r="I488" i="35" s="1"/>
  <c r="H484" i="35"/>
  <c r="I484" i="35" s="1"/>
  <c r="H480" i="35"/>
  <c r="I480" i="35" s="1"/>
  <c r="H476" i="35"/>
  <c r="I476" i="35" s="1"/>
  <c r="H472" i="35"/>
  <c r="I472" i="35" s="1"/>
  <c r="H468" i="35"/>
  <c r="I468" i="35" s="1"/>
  <c r="H464" i="35"/>
  <c r="I464" i="35" s="1"/>
  <c r="H460" i="35"/>
  <c r="I460" i="35" s="1"/>
  <c r="H456" i="35"/>
  <c r="I456" i="35" s="1"/>
  <c r="H452" i="35"/>
  <c r="I452" i="35" s="1"/>
  <c r="H448" i="35"/>
  <c r="I448" i="35" s="1"/>
  <c r="H444" i="35"/>
  <c r="I444" i="35" s="1"/>
  <c r="H440" i="35"/>
  <c r="I440" i="35" s="1"/>
  <c r="H432" i="35"/>
  <c r="I432" i="35" s="1"/>
  <c r="H428" i="35"/>
  <c r="I428" i="35" s="1"/>
  <c r="H424" i="35"/>
  <c r="I424" i="35" s="1"/>
  <c r="H420" i="35"/>
  <c r="I420" i="35" s="1"/>
  <c r="H416" i="35"/>
  <c r="I416" i="35" s="1"/>
  <c r="H412" i="35"/>
  <c r="I412" i="35" s="1"/>
  <c r="H408" i="35"/>
  <c r="I408" i="35" s="1"/>
  <c r="H404" i="35"/>
  <c r="I404" i="35" s="1"/>
  <c r="H400" i="35"/>
  <c r="I400" i="35" s="1"/>
  <c r="H396" i="35"/>
  <c r="I396" i="35" s="1"/>
  <c r="H392" i="35"/>
  <c r="I392" i="35" s="1"/>
  <c r="H388" i="35"/>
  <c r="I388" i="35" s="1"/>
  <c r="H380" i="35"/>
  <c r="I380" i="35" s="1"/>
  <c r="H376" i="35"/>
  <c r="I376" i="35" s="1"/>
  <c r="H372" i="35"/>
  <c r="I372" i="35" s="1"/>
  <c r="H368" i="35"/>
  <c r="I368" i="35" s="1"/>
  <c r="H364" i="35"/>
  <c r="I364" i="35" s="1"/>
  <c r="H360" i="35"/>
  <c r="I360" i="35" s="1"/>
  <c r="H356" i="35"/>
  <c r="I356" i="35" s="1"/>
  <c r="H352" i="35"/>
  <c r="I352" i="35" s="1"/>
  <c r="H348" i="35"/>
  <c r="I348" i="35" s="1"/>
  <c r="H344" i="35"/>
  <c r="I344" i="35" s="1"/>
  <c r="H336" i="35"/>
  <c r="I336" i="35" s="1"/>
  <c r="H328" i="35"/>
  <c r="I328" i="35" s="1"/>
  <c r="H324" i="35"/>
  <c r="H320" i="35"/>
  <c r="I320" i="35" s="1"/>
  <c r="H316" i="35"/>
  <c r="I316" i="35" s="1"/>
  <c r="H312" i="35"/>
  <c r="I312" i="35" s="1"/>
  <c r="H308" i="35"/>
  <c r="H304" i="35"/>
  <c r="I304" i="35" s="1"/>
  <c r="H300" i="35"/>
  <c r="I300" i="35" s="1"/>
  <c r="H296" i="35"/>
  <c r="I296" i="35" s="1"/>
  <c r="H292" i="35"/>
  <c r="H288" i="35"/>
  <c r="I288" i="35" s="1"/>
  <c r="H284" i="35"/>
  <c r="I284" i="35" s="1"/>
  <c r="H280" i="35"/>
  <c r="I280" i="35" s="1"/>
  <c r="H272" i="35"/>
  <c r="I272" i="35" s="1"/>
  <c r="H268" i="35"/>
  <c r="I268" i="35" s="1"/>
  <c r="H264" i="35"/>
  <c r="I264" i="35" s="1"/>
  <c r="H256" i="35"/>
  <c r="I256" i="35" s="1"/>
  <c r="H252" i="35"/>
  <c r="H248" i="35"/>
  <c r="I248" i="35" s="1"/>
  <c r="H240" i="35"/>
  <c r="I240" i="35" s="1"/>
  <c r="H236" i="35"/>
  <c r="I236" i="35" s="1"/>
  <c r="H232" i="35"/>
  <c r="I232" i="35" s="1"/>
  <c r="H224" i="35"/>
  <c r="I224" i="35" s="1"/>
  <c r="H220" i="35"/>
  <c r="I220" i="35" s="1"/>
  <c r="H216" i="35"/>
  <c r="I216" i="35" s="1"/>
  <c r="H208" i="35"/>
  <c r="H204" i="35"/>
  <c r="I204" i="35" s="1"/>
  <c r="H200" i="35"/>
  <c r="I200" i="35" s="1"/>
  <c r="H192" i="35"/>
  <c r="I192" i="35" s="1"/>
  <c r="H188" i="35"/>
  <c r="I188" i="35" s="1"/>
  <c r="H184" i="35"/>
  <c r="I184" i="35" s="1"/>
  <c r="H180" i="35"/>
  <c r="I180" i="35" s="1"/>
  <c r="H176" i="35"/>
  <c r="I176" i="35" s="1"/>
  <c r="H172" i="35"/>
  <c r="H168" i="35"/>
  <c r="I168" i="35" s="1"/>
  <c r="H164" i="35"/>
  <c r="I164" i="35" s="1"/>
  <c r="H160" i="35"/>
  <c r="I160" i="35" s="1"/>
  <c r="H156" i="35"/>
  <c r="I156" i="35" s="1"/>
  <c r="H148" i="35"/>
  <c r="I148" i="35" s="1"/>
  <c r="H144" i="35"/>
  <c r="I144" i="35" s="1"/>
  <c r="H140" i="35"/>
  <c r="I140" i="35" s="1"/>
  <c r="H136" i="35"/>
  <c r="I136" i="35" s="1"/>
  <c r="H132" i="35"/>
  <c r="I132" i="35" s="1"/>
  <c r="H128" i="35"/>
  <c r="I128" i="35" s="1"/>
  <c r="H124" i="35"/>
  <c r="I124" i="35" s="1"/>
  <c r="H120" i="35"/>
  <c r="I120" i="35" s="1"/>
  <c r="H116" i="35"/>
  <c r="I116" i="35" s="1"/>
  <c r="H112" i="35"/>
  <c r="I112" i="35" s="1"/>
  <c r="H108" i="35"/>
  <c r="I108" i="35" s="1"/>
  <c r="H104" i="35"/>
  <c r="I104" i="35" s="1"/>
  <c r="H96" i="35"/>
  <c r="I96" i="35" s="1"/>
  <c r="H92" i="35"/>
  <c r="I92" i="35" s="1"/>
  <c r="H88" i="35"/>
  <c r="I88" i="35" s="1"/>
  <c r="H84" i="35"/>
  <c r="H80" i="35"/>
  <c r="I80" i="35" s="1"/>
  <c r="H76" i="35"/>
  <c r="I76" i="35" s="1"/>
  <c r="H72" i="35"/>
  <c r="I72" i="35" s="1"/>
  <c r="H68" i="35"/>
  <c r="I68" i="35" s="1"/>
  <c r="Q28" i="35"/>
  <c r="P3" i="11" s="1"/>
  <c r="I833" i="35"/>
  <c r="I673" i="35"/>
  <c r="I1057" i="35"/>
  <c r="I1185" i="35"/>
  <c r="H1870" i="35"/>
  <c r="I1870" i="35" s="1"/>
  <c r="M28" i="35"/>
  <c r="L3" i="11" s="1"/>
  <c r="O34" i="35"/>
  <c r="N9" i="11" s="1"/>
  <c r="I937" i="35"/>
  <c r="H1884" i="35"/>
  <c r="I1884" i="35" s="1"/>
  <c r="H1880" i="35"/>
  <c r="I1880" i="35" s="1"/>
  <c r="H1876" i="35"/>
  <c r="I1876" i="35" s="1"/>
  <c r="H1872" i="35"/>
  <c r="I1872" i="35" s="1"/>
  <c r="H1868" i="35"/>
  <c r="I1868" i="35" s="1"/>
  <c r="H1864" i="35"/>
  <c r="I1864" i="35" s="1"/>
  <c r="H1860" i="35"/>
  <c r="I1860" i="35" s="1"/>
  <c r="H1856" i="35"/>
  <c r="I1856" i="35" s="1"/>
  <c r="H1852" i="35"/>
  <c r="I1852" i="35" s="1"/>
  <c r="H1848" i="35"/>
  <c r="I1848" i="35" s="1"/>
  <c r="I1658" i="35"/>
  <c r="I1626" i="35"/>
  <c r="I1530" i="35"/>
  <c r="H64" i="35"/>
  <c r="I64" i="35" s="1"/>
  <c r="H60" i="35"/>
  <c r="I60" i="35" s="1"/>
  <c r="H56" i="35"/>
  <c r="I56" i="35" s="1"/>
  <c r="I1525" i="35"/>
  <c r="I1497" i="35"/>
  <c r="I1449" i="35"/>
  <c r="I1201" i="35"/>
  <c r="I1153" i="35"/>
  <c r="I1145" i="35"/>
  <c r="I1129" i="35"/>
  <c r="I1121" i="35"/>
  <c r="I1113" i="35"/>
  <c r="H1779" i="35"/>
  <c r="I1779" i="35" s="1"/>
  <c r="H1775" i="35"/>
  <c r="I1775" i="35" s="1"/>
  <c r="H1763" i="35"/>
  <c r="I1763" i="35" s="1"/>
  <c r="H1759" i="35"/>
  <c r="I1759" i="35" s="1"/>
  <c r="H1755" i="35"/>
  <c r="I1755" i="35" s="1"/>
  <c r="H1751" i="35"/>
  <c r="I1751" i="35" s="1"/>
  <c r="H1747" i="35"/>
  <c r="I1747" i="35" s="1"/>
  <c r="H1739" i="35"/>
  <c r="I1739" i="35" s="1"/>
  <c r="H1735" i="35"/>
  <c r="I1735" i="35" s="1"/>
  <c r="H1731" i="35"/>
  <c r="I1731" i="35" s="1"/>
  <c r="H1723" i="35"/>
  <c r="I1723" i="35" s="1"/>
  <c r="H1719" i="35"/>
  <c r="I1719" i="35" s="1"/>
  <c r="H1715" i="35"/>
  <c r="I1715" i="35" s="1"/>
  <c r="H1707" i="35"/>
  <c r="I1707" i="35" s="1"/>
  <c r="H1703" i="35"/>
  <c r="I1703" i="35" s="1"/>
  <c r="H1699" i="35"/>
  <c r="I1699" i="35" s="1"/>
  <c r="H1691" i="35"/>
  <c r="I1691" i="35" s="1"/>
  <c r="H1687" i="35"/>
  <c r="H1683" i="35"/>
  <c r="I1683" i="35" s="1"/>
  <c r="H1675" i="35"/>
  <c r="I1675" i="35" s="1"/>
  <c r="H1667" i="35"/>
  <c r="I1667" i="35" s="1"/>
  <c r="H1663" i="35"/>
  <c r="I1663" i="35" s="1"/>
  <c r="H1659" i="35"/>
  <c r="I1659" i="35" s="1"/>
  <c r="H1651" i="35"/>
  <c r="I1651" i="35" s="1"/>
  <c r="H1647" i="35"/>
  <c r="I1647" i="35" s="1"/>
  <c r="H1643" i="35"/>
  <c r="I1643" i="35" s="1"/>
  <c r="H1635" i="35"/>
  <c r="I1635" i="35" s="1"/>
  <c r="H1631" i="35"/>
  <c r="I1631" i="35" s="1"/>
  <c r="H1627" i="35"/>
  <c r="I1627" i="35" s="1"/>
  <c r="H1619" i="35"/>
  <c r="I1619" i="35" s="1"/>
  <c r="H1611" i="35"/>
  <c r="H1607" i="35"/>
  <c r="I1607" i="35" s="1"/>
  <c r="H1603" i="35"/>
  <c r="I1603" i="35" s="1"/>
  <c r="H1595" i="35"/>
  <c r="I1595" i="35" s="1"/>
  <c r="H1591" i="35"/>
  <c r="I1591" i="35" s="1"/>
  <c r="H1579" i="35"/>
  <c r="I1579" i="35" s="1"/>
  <c r="H1563" i="35"/>
  <c r="I1563" i="35" s="1"/>
  <c r="H1551" i="35"/>
  <c r="I1551" i="35" s="1"/>
  <c r="H1539" i="35"/>
  <c r="H1535" i="35"/>
  <c r="I1535" i="35" s="1"/>
  <c r="H1531" i="35"/>
  <c r="I1531" i="35" s="1"/>
  <c r="H1527" i="35"/>
  <c r="I1527" i="35" s="1"/>
  <c r="H1523" i="35"/>
  <c r="H1511" i="35"/>
  <c r="I1511" i="35" s="1"/>
  <c r="H1507" i="35"/>
  <c r="I1507" i="35" s="1"/>
  <c r="H1499" i="35"/>
  <c r="I1499" i="35" s="1"/>
  <c r="H1495" i="35"/>
  <c r="H1483" i="35"/>
  <c r="I1483" i="35" s="1"/>
  <c r="H1475" i="35"/>
  <c r="I1475" i="35" s="1"/>
  <c r="H1471" i="35"/>
  <c r="I1471" i="35" s="1"/>
  <c r="H1467" i="35"/>
  <c r="I1467" i="35" s="1"/>
  <c r="H1455" i="35"/>
  <c r="I1455" i="35" s="1"/>
  <c r="H1451" i="35"/>
  <c r="I1451" i="35" s="1"/>
  <c r="H1435" i="35"/>
  <c r="I1435" i="35" s="1"/>
  <c r="H1431" i="35"/>
  <c r="I1431" i="35" s="1"/>
  <c r="H1427" i="35"/>
  <c r="I1427" i="35" s="1"/>
  <c r="H1423" i="35"/>
  <c r="I1423" i="35" s="1"/>
  <c r="H1407" i="35"/>
  <c r="I1407" i="35" s="1"/>
  <c r="H1403" i="35"/>
  <c r="I1403" i="35" s="1"/>
  <c r="H1399" i="35"/>
  <c r="I1399" i="35" s="1"/>
  <c r="H1395" i="35"/>
  <c r="I1395" i="35" s="1"/>
  <c r="H1391" i="35"/>
  <c r="I1391" i="35" s="1"/>
  <c r="H1387" i="35"/>
  <c r="I1387" i="35" s="1"/>
  <c r="H1383" i="35"/>
  <c r="I1383" i="35" s="1"/>
  <c r="H1379" i="35"/>
  <c r="I1379" i="35" s="1"/>
  <c r="H1375" i="35"/>
  <c r="I1375" i="35" s="1"/>
  <c r="H1367" i="35"/>
  <c r="I1367" i="35" s="1"/>
  <c r="H1347" i="35"/>
  <c r="I1347" i="35" s="1"/>
  <c r="H1343" i="35"/>
  <c r="I1343" i="35" s="1"/>
  <c r="H1335" i="35"/>
  <c r="I1335" i="35" s="1"/>
  <c r="H1331" i="35"/>
  <c r="I1331" i="35" s="1"/>
  <c r="H1323" i="35"/>
  <c r="I1323" i="35" s="1"/>
  <c r="H1319" i="35"/>
  <c r="I1319" i="35" s="1"/>
  <c r="AR16" i="35"/>
  <c r="L34" i="35"/>
  <c r="K9" i="11" s="1"/>
  <c r="T31" i="35"/>
  <c r="M34" i="35"/>
  <c r="L9" i="11" s="1"/>
  <c r="H1849" i="35"/>
  <c r="I1849" i="35" s="1"/>
  <c r="U31" i="35"/>
  <c r="P34" i="35"/>
  <c r="O9" i="11" s="1"/>
  <c r="I1442" i="35"/>
  <c r="I1386" i="35"/>
  <c r="P28" i="35"/>
  <c r="O3" i="11" s="1"/>
  <c r="I931" i="35"/>
  <c r="I1099" i="35"/>
  <c r="I1243" i="35"/>
  <c r="I1547" i="35"/>
  <c r="I1043" i="35"/>
  <c r="I1259" i="35"/>
  <c r="I1571" i="35"/>
  <c r="H1881" i="35"/>
  <c r="I1881" i="35" s="1"/>
  <c r="H1877" i="35"/>
  <c r="I1877" i="35" s="1"/>
  <c r="H1873" i="35"/>
  <c r="I1873" i="35" s="1"/>
  <c r="H1869" i="35"/>
  <c r="I1869" i="35" s="1"/>
  <c r="H1865" i="35"/>
  <c r="I1865" i="35" s="1"/>
  <c r="H1861" i="35"/>
  <c r="I1861" i="35" s="1"/>
  <c r="H1857" i="35"/>
  <c r="I1857" i="35" s="1"/>
  <c r="H1853" i="35"/>
  <c r="H1845" i="35"/>
  <c r="I1845" i="35" s="1"/>
  <c r="H1841" i="35"/>
  <c r="I1841" i="35" s="1"/>
  <c r="H1837" i="35"/>
  <c r="I1837" i="35" s="1"/>
  <c r="H1833" i="35"/>
  <c r="I1833" i="35" s="1"/>
  <c r="H1829" i="35"/>
  <c r="I1829" i="35" s="1"/>
  <c r="H1825" i="35"/>
  <c r="I1825" i="35" s="1"/>
  <c r="H1821" i="35"/>
  <c r="I1821" i="35" s="1"/>
  <c r="H1817" i="35"/>
  <c r="I1817" i="35" s="1"/>
  <c r="H1813" i="35"/>
  <c r="I1813" i="35" s="1"/>
  <c r="H1809" i="35"/>
  <c r="I1809" i="35" s="1"/>
  <c r="H1805" i="35"/>
  <c r="I1805" i="35" s="1"/>
  <c r="H1801" i="35"/>
  <c r="I1801" i="35" s="1"/>
  <c r="H1797" i="35"/>
  <c r="I1797" i="35" s="1"/>
  <c r="H1789" i="35"/>
  <c r="I1789" i="35" s="1"/>
  <c r="H1785" i="35"/>
  <c r="I1785" i="35" s="1"/>
  <c r="H1781" i="35"/>
  <c r="I1781" i="35" s="1"/>
  <c r="H1777" i="35"/>
  <c r="I1777" i="35" s="1"/>
  <c r="H1773" i="35"/>
  <c r="I1773" i="35" s="1"/>
  <c r="H1769" i="35"/>
  <c r="I1769" i="35" s="1"/>
  <c r="H1765" i="35"/>
  <c r="I1765" i="35" s="1"/>
  <c r="H1757" i="35"/>
  <c r="I1757" i="35" s="1"/>
  <c r="H1753" i="35"/>
  <c r="I1753" i="35" s="1"/>
  <c r="H1749" i="35"/>
  <c r="I1749" i="35" s="1"/>
  <c r="H1745" i="35"/>
  <c r="I1745" i="35" s="1"/>
  <c r="H1741" i="35"/>
  <c r="I1741" i="35" s="1"/>
  <c r="H1737" i="35"/>
  <c r="I1737" i="35" s="1"/>
  <c r="H1733" i="35"/>
  <c r="I1733" i="35" s="1"/>
  <c r="H1729" i="35"/>
  <c r="I1729" i="35" s="1"/>
  <c r="H1725" i="35"/>
  <c r="I1725" i="35" s="1"/>
  <c r="H1717" i="35"/>
  <c r="I1717" i="35" s="1"/>
  <c r="H1713" i="35"/>
  <c r="I1713" i="35" s="1"/>
  <c r="H1705" i="35"/>
  <c r="I1705" i="35" s="1"/>
  <c r="H1701" i="35"/>
  <c r="I1701" i="35" s="1"/>
  <c r="H1697" i="35"/>
  <c r="I1697" i="35" s="1"/>
  <c r="H1693" i="35"/>
  <c r="I1693" i="35" s="1"/>
  <c r="H1689" i="35"/>
  <c r="I1689" i="35" s="1"/>
  <c r="H1685" i="35"/>
  <c r="I1685" i="35" s="1"/>
  <c r="H1681" i="35"/>
  <c r="I1681" i="35" s="1"/>
  <c r="H1673" i="35"/>
  <c r="I1673" i="35" s="1"/>
  <c r="H1669" i="35"/>
  <c r="I1669" i="35" s="1"/>
  <c r="H1661" i="35"/>
  <c r="I1661" i="35" s="1"/>
  <c r="H1657" i="35"/>
  <c r="I1657" i="35" s="1"/>
  <c r="H1653" i="35"/>
  <c r="I1653" i="35" s="1"/>
  <c r="H1649" i="35"/>
  <c r="I1649" i="35" s="1"/>
  <c r="H1645" i="35"/>
  <c r="I1645" i="35" s="1"/>
  <c r="H1641" i="35"/>
  <c r="I1641" i="35" s="1"/>
  <c r="H1637" i="35"/>
  <c r="H1633" i="35"/>
  <c r="I1633" i="35" s="1"/>
  <c r="H1629" i="35"/>
  <c r="I1629" i="35" s="1"/>
  <c r="H1625" i="35"/>
  <c r="I1625" i="35" s="1"/>
  <c r="H1621" i="35"/>
  <c r="I1621" i="35" s="1"/>
  <c r="H1617" i="35"/>
  <c r="I1617" i="35" s="1"/>
  <c r="H1613" i="35"/>
  <c r="I1613" i="35" s="1"/>
  <c r="H1609" i="35"/>
  <c r="I1609" i="35" s="1"/>
  <c r="H1605" i="35"/>
  <c r="I1605" i="35" s="1"/>
  <c r="I1011" i="35"/>
  <c r="I1035" i="35"/>
  <c r="I1147" i="35"/>
  <c r="I1179" i="35"/>
  <c r="I1411" i="35"/>
  <c r="H2" i="35"/>
  <c r="I2" i="35" s="1"/>
  <c r="H1882" i="35"/>
  <c r="I1882" i="35" s="1"/>
  <c r="AS2" i="35"/>
  <c r="I1611" i="35"/>
  <c r="I1539" i="35"/>
  <c r="H1601" i="35"/>
  <c r="I1601" i="35" s="1"/>
  <c r="H1597" i="35"/>
  <c r="I1597" i="35" s="1"/>
  <c r="H1593" i="35"/>
  <c r="I1593" i="35" s="1"/>
  <c r="H1589" i="35"/>
  <c r="H1585" i="35"/>
  <c r="I1585" i="35" s="1"/>
  <c r="H1581" i="35"/>
  <c r="I1581" i="35" s="1"/>
  <c r="H1577" i="35"/>
  <c r="I1577" i="35" s="1"/>
  <c r="H1573" i="35"/>
  <c r="I1573" i="35" s="1"/>
  <c r="H1569" i="35"/>
  <c r="I1569" i="35" s="1"/>
  <c r="H1565" i="35"/>
  <c r="H1561" i="35"/>
  <c r="I1561" i="35" s="1"/>
  <c r="H1549" i="35"/>
  <c r="H1545" i="35"/>
  <c r="I1545" i="35" s="1"/>
  <c r="H1541" i="35"/>
  <c r="I1541" i="35" s="1"/>
  <c r="H1537" i="35"/>
  <c r="I1537" i="35" s="1"/>
  <c r="H1533" i="35"/>
  <c r="I1533" i="35" s="1"/>
  <c r="H1529" i="35"/>
  <c r="I1529" i="35" s="1"/>
  <c r="H1521" i="35"/>
  <c r="I1521" i="35" s="1"/>
  <c r="H1517" i="35"/>
  <c r="I1517" i="35" s="1"/>
  <c r="H1513" i="35"/>
  <c r="I1513" i="35" s="1"/>
  <c r="H1509" i="35"/>
  <c r="I1509" i="35" s="1"/>
  <c r="H1505" i="35"/>
  <c r="I1505" i="35" s="1"/>
  <c r="H1501" i="35"/>
  <c r="H1493" i="35"/>
  <c r="I1493" i="35" s="1"/>
  <c r="H1489" i="35"/>
  <c r="I1489" i="35" s="1"/>
  <c r="H1485" i="35"/>
  <c r="I1485" i="35" s="1"/>
  <c r="H1481" i="35"/>
  <c r="I1481" i="35" s="1"/>
  <c r="H1477" i="35"/>
  <c r="I1477" i="35" s="1"/>
  <c r="H1473" i="35"/>
  <c r="I1473" i="35" s="1"/>
  <c r="H1465" i="35"/>
  <c r="I1465" i="35" s="1"/>
  <c r="H1461" i="35"/>
  <c r="I1461" i="35" s="1"/>
  <c r="H1457" i="35"/>
  <c r="I1457" i="35" s="1"/>
  <c r="H1453" i="35"/>
  <c r="I1453" i="35" s="1"/>
  <c r="H1445" i="35"/>
  <c r="I1445" i="35" s="1"/>
  <c r="H1441" i="35"/>
  <c r="I1441" i="35" s="1"/>
  <c r="I1439" i="35"/>
  <c r="H1437" i="35"/>
  <c r="I1437" i="35" s="1"/>
  <c r="H1433" i="35"/>
  <c r="I1433" i="35" s="1"/>
  <c r="H1429" i="35"/>
  <c r="I1429" i="35" s="1"/>
  <c r="H1425" i="35"/>
  <c r="I1425" i="35" s="1"/>
  <c r="H1421" i="35"/>
  <c r="I1421" i="35" s="1"/>
  <c r="H1417" i="35"/>
  <c r="I1417" i="35" s="1"/>
  <c r="H1413" i="35"/>
  <c r="I1413" i="35" s="1"/>
  <c r="H1409" i="35"/>
  <c r="I1409" i="35" s="1"/>
  <c r="H1405" i="35"/>
  <c r="I1405" i="35" s="1"/>
  <c r="H1397" i="35"/>
  <c r="I1397" i="35" s="1"/>
  <c r="H1393" i="35"/>
  <c r="I1393" i="35" s="1"/>
  <c r="H1389" i="35"/>
  <c r="I1389" i="35" s="1"/>
  <c r="H1385" i="35"/>
  <c r="I1385" i="35" s="1"/>
  <c r="H1377" i="35"/>
  <c r="I1377" i="35" s="1"/>
  <c r="H1373" i="35"/>
  <c r="I1373" i="35" s="1"/>
  <c r="H1369" i="35"/>
  <c r="I1369" i="35" s="1"/>
  <c r="H1365" i="35"/>
  <c r="I1365" i="35" s="1"/>
  <c r="H1357" i="35"/>
  <c r="I1357" i="35" s="1"/>
  <c r="H1353" i="35"/>
  <c r="I1353" i="35" s="1"/>
  <c r="H1349" i="35"/>
  <c r="I1349" i="35" s="1"/>
  <c r="H1345" i="35"/>
  <c r="I1345" i="35" s="1"/>
  <c r="H1341" i="35"/>
  <c r="I1341" i="35" s="1"/>
  <c r="H1337" i="35"/>
  <c r="I1337" i="35" s="1"/>
  <c r="H1333" i="35"/>
  <c r="I1333" i="35" s="1"/>
  <c r="H1329" i="35"/>
  <c r="I1329" i="35" s="1"/>
  <c r="H1325" i="35"/>
  <c r="I1325" i="35" s="1"/>
  <c r="H1321" i="35"/>
  <c r="I1321" i="35" s="1"/>
  <c r="H1317" i="35"/>
  <c r="I1317" i="35" s="1"/>
  <c r="H1313" i="35"/>
  <c r="I1313" i="35" s="1"/>
  <c r="H1309" i="35"/>
  <c r="I1309" i="35" s="1"/>
  <c r="H1305" i="35"/>
  <c r="I1305" i="35" s="1"/>
  <c r="H1301" i="35"/>
  <c r="I1301" i="35" s="1"/>
  <c r="H1293" i="35"/>
  <c r="H1289" i="35"/>
  <c r="I1289" i="35" s="1"/>
  <c r="H1281" i="35"/>
  <c r="I1281" i="35" s="1"/>
  <c r="H1277" i="35"/>
  <c r="I1277" i="35" s="1"/>
  <c r="H1273" i="35"/>
  <c r="I1273" i="35" s="1"/>
  <c r="H1269" i="35"/>
  <c r="I1269" i="35" s="1"/>
  <c r="H1265" i="35"/>
  <c r="I1265" i="35" s="1"/>
  <c r="H1261" i="35"/>
  <c r="H1257" i="35"/>
  <c r="I1257" i="35" s="1"/>
  <c r="H1249" i="35"/>
  <c r="I1249" i="35" s="1"/>
  <c r="H1245" i="35"/>
  <c r="I1245" i="35" s="1"/>
  <c r="H1241" i="35"/>
  <c r="I1241" i="35" s="1"/>
  <c r="H1237" i="35"/>
  <c r="I1237" i="35" s="1"/>
  <c r="I1549" i="35"/>
  <c r="I1501" i="35"/>
  <c r="I1303" i="35"/>
  <c r="I1503" i="35"/>
  <c r="N28" i="35"/>
  <c r="M3" i="11" s="1"/>
  <c r="O28" i="35"/>
  <c r="N3" i="11" s="1"/>
  <c r="I1415" i="35"/>
  <c r="I1463" i="35"/>
  <c r="I1714" i="35"/>
  <c r="I1674" i="35"/>
  <c r="I1602" i="35"/>
  <c r="I1506" i="35"/>
  <c r="I1378" i="35"/>
  <c r="I1258" i="35"/>
  <c r="I1250" i="35"/>
  <c r="I1218" i="35"/>
  <c r="I1178" i="35"/>
  <c r="I1082" i="35"/>
  <c r="I1066" i="35"/>
  <c r="I1050" i="35"/>
  <c r="I1034" i="35"/>
  <c r="I978" i="35"/>
  <c r="I970" i="35"/>
  <c r="I962" i="35"/>
  <c r="I882" i="35"/>
  <c r="I842" i="35"/>
  <c r="I826" i="35"/>
  <c r="I810" i="35"/>
  <c r="I802" i="35"/>
  <c r="O5" i="35"/>
  <c r="I1279" i="35"/>
  <c r="BJ15" i="35"/>
  <c r="BM15" i="35" s="1"/>
  <c r="AU11" i="35"/>
  <c r="AV11" i="35" s="1"/>
  <c r="AW11" i="35" s="1"/>
  <c r="AZ10" i="35"/>
  <c r="BA10" i="35" s="1"/>
  <c r="BB10" i="35" s="1"/>
  <c r="AO8" i="35"/>
  <c r="AO7" i="35"/>
  <c r="AZ6" i="35"/>
  <c r="BA6" i="35" s="1"/>
  <c r="BB6" i="35" s="1"/>
  <c r="AN3" i="35"/>
  <c r="I794" i="35"/>
  <c r="I786" i="35"/>
  <c r="I770" i="35"/>
  <c r="I754" i="35"/>
  <c r="I706" i="35"/>
  <c r="I698" i="35"/>
  <c r="I690" i="35"/>
  <c r="I674" i="35"/>
  <c r="I642" i="35"/>
  <c r="I602" i="35"/>
  <c r="I594" i="35"/>
  <c r="I578" i="35"/>
  <c r="I562" i="35"/>
  <c r="I546" i="35"/>
  <c r="I530" i="35"/>
  <c r="I514" i="35"/>
  <c r="I498" i="35"/>
  <c r="I482" i="35"/>
  <c r="I466" i="35"/>
  <c r="I458" i="35"/>
  <c r="I426" i="35"/>
  <c r="I418" i="35"/>
  <c r="I386" i="35"/>
  <c r="I346" i="35"/>
  <c r="I338" i="35"/>
  <c r="I314" i="35"/>
  <c r="I298" i="35"/>
  <c r="I274" i="35"/>
  <c r="I242" i="35"/>
  <c r="I210" i="35"/>
  <c r="I194" i="35"/>
  <c r="I178" i="35"/>
  <c r="I146" i="35"/>
  <c r="I66" i="35"/>
  <c r="I58" i="35"/>
  <c r="H52" i="35"/>
  <c r="I52" i="35" s="1"/>
  <c r="H48" i="35"/>
  <c r="I48" i="35" s="1"/>
  <c r="H40" i="35"/>
  <c r="I40" i="35" s="1"/>
  <c r="H36" i="35"/>
  <c r="H28" i="35"/>
  <c r="I28" i="35" s="1"/>
  <c r="H24" i="35"/>
  <c r="I24" i="35" s="1"/>
  <c r="H20" i="35"/>
  <c r="I20" i="35" s="1"/>
  <c r="H16" i="35"/>
  <c r="I16" i="35" s="1"/>
  <c r="H12" i="35"/>
  <c r="I12" i="35" s="1"/>
  <c r="H8" i="35"/>
  <c r="I8" i="35" s="1"/>
  <c r="H4" i="35"/>
  <c r="I4" i="35" s="1"/>
  <c r="AO3" i="35"/>
  <c r="AQ12" i="35"/>
  <c r="AR12" i="35" s="1"/>
  <c r="AZ7" i="35"/>
  <c r="BA7" i="35" s="1"/>
  <c r="BB7" i="35" s="1"/>
  <c r="AO11" i="35"/>
  <c r="AU15" i="35"/>
  <c r="AX15" i="35" s="1"/>
  <c r="AQ8" i="35"/>
  <c r="AR8" i="35" s="1"/>
  <c r="AN11" i="35"/>
  <c r="BE14" i="35"/>
  <c r="BH14" i="35" s="1"/>
  <c r="AU18" i="35"/>
  <c r="AX18" i="35" s="1"/>
  <c r="AZ3" i="35"/>
  <c r="BC3" i="35" s="1"/>
  <c r="BO7" i="35"/>
  <c r="BP7" i="35" s="1"/>
  <c r="BQ7" i="35" s="1"/>
  <c r="AZ11" i="35"/>
  <c r="BC11" i="35" s="1"/>
  <c r="I610" i="35"/>
  <c r="I26" i="35"/>
  <c r="I1834" i="35"/>
  <c r="I1106" i="35"/>
  <c r="I1698" i="35"/>
  <c r="I1826" i="35"/>
  <c r="I1122" i="35"/>
  <c r="AX11" i="35"/>
  <c r="AR4" i="35"/>
  <c r="AR10" i="35"/>
  <c r="BF13" i="35"/>
  <c r="BG13" i="35" s="1"/>
  <c r="BP3" i="35"/>
  <c r="BQ3" i="35" s="1"/>
  <c r="BR3" i="35"/>
  <c r="BH18" i="35"/>
  <c r="BF18" i="35"/>
  <c r="BG18" i="35" s="1"/>
  <c r="BN2" i="35"/>
  <c r="BO2" i="35" s="1"/>
  <c r="AY2" i="35"/>
  <c r="AZ2" i="35" s="1"/>
  <c r="BI3" i="35"/>
  <c r="BJ3" i="35" s="1"/>
  <c r="AU4" i="35"/>
  <c r="AO5" i="35"/>
  <c r="BE5" i="35"/>
  <c r="AU6" i="35"/>
  <c r="BI7" i="35"/>
  <c r="BJ7" i="35" s="1"/>
  <c r="AY8" i="35"/>
  <c r="AZ8" i="35" s="1"/>
  <c r="AO9" i="35"/>
  <c r="AU10" i="35"/>
  <c r="BI11" i="35"/>
  <c r="BJ11" i="35" s="1"/>
  <c r="AY12" i="35"/>
  <c r="AZ12" i="35" s="1"/>
  <c r="AR13" i="35"/>
  <c r="I67" i="35"/>
  <c r="H93" i="35"/>
  <c r="I93" i="35" s="1"/>
  <c r="H125" i="35"/>
  <c r="I125" i="35" s="1"/>
  <c r="H157" i="35"/>
  <c r="I157" i="35" s="1"/>
  <c r="H189" i="35"/>
  <c r="I189" i="35" s="1"/>
  <c r="BJ4" i="35"/>
  <c r="AP8" i="35"/>
  <c r="BN8" i="35"/>
  <c r="BO8" i="35" s="1"/>
  <c r="AN4" i="35"/>
  <c r="AP5" i="35"/>
  <c r="BN5" i="35"/>
  <c r="BO5" i="35" s="1"/>
  <c r="AN6" i="35"/>
  <c r="AP9" i="35"/>
  <c r="BN9" i="35"/>
  <c r="BO9" i="35" s="1"/>
  <c r="AN10" i="35"/>
  <c r="BI12" i="35"/>
  <c r="BJ12" i="35" s="1"/>
  <c r="AN16" i="35"/>
  <c r="BJ16" i="35"/>
  <c r="I31" i="35"/>
  <c r="I77" i="35"/>
  <c r="AQ3" i="35"/>
  <c r="AR3" i="35" s="1"/>
  <c r="AQ7" i="35"/>
  <c r="AR7" i="35" s="1"/>
  <c r="AQ11" i="35"/>
  <c r="AR11" i="35" s="1"/>
  <c r="BD17" i="35"/>
  <c r="BE17" i="35" s="1"/>
  <c r="AT17" i="35"/>
  <c r="AU17" i="35" s="1"/>
  <c r="BI17" i="35"/>
  <c r="BJ17" i="35" s="1"/>
  <c r="BI2" i="35"/>
  <c r="BJ2" i="35" s="1"/>
  <c r="AO4" i="35"/>
  <c r="AY5" i="35"/>
  <c r="AZ5" i="35" s="1"/>
  <c r="AO6" i="35"/>
  <c r="BE6" i="35"/>
  <c r="AU7" i="35"/>
  <c r="BI8" i="35"/>
  <c r="BJ8" i="35" s="1"/>
  <c r="AY9" i="35"/>
  <c r="AO10" i="35"/>
  <c r="BE10" i="35"/>
  <c r="AT13" i="35"/>
  <c r="AU13" i="35" s="1"/>
  <c r="BI13" i="35"/>
  <c r="BJ13" i="35" s="1"/>
  <c r="AP13" i="35"/>
  <c r="AV14" i="35"/>
  <c r="AW14" i="35" s="1"/>
  <c r="I22" i="35"/>
  <c r="I37" i="35"/>
  <c r="I51" i="35"/>
  <c r="I99" i="35"/>
  <c r="H101" i="35"/>
  <c r="I101" i="35" s="1"/>
  <c r="I131" i="35"/>
  <c r="H133" i="35"/>
  <c r="I133" i="35" s="1"/>
  <c r="H165" i="35"/>
  <c r="I165" i="35" s="1"/>
  <c r="BJ10" i="35"/>
  <c r="AT2" i="35"/>
  <c r="AU2" i="35" s="1"/>
  <c r="BD3" i="35"/>
  <c r="BE3" i="35" s="1"/>
  <c r="AP4" i="35"/>
  <c r="AR5" i="35"/>
  <c r="AP6" i="35"/>
  <c r="BD7" i="35"/>
  <c r="BE7" i="35" s="1"/>
  <c r="AT8" i="35"/>
  <c r="AU8" i="35" s="1"/>
  <c r="AR9" i="35"/>
  <c r="AZ9" i="35"/>
  <c r="AP10" i="35"/>
  <c r="BD11" i="35"/>
  <c r="BE11" i="35" s="1"/>
  <c r="AT12" i="35"/>
  <c r="AU12" i="35" s="1"/>
  <c r="BN12" i="35"/>
  <c r="BO12" i="35" s="1"/>
  <c r="I13" i="35"/>
  <c r="AS14" i="35"/>
  <c r="AS18" i="35"/>
  <c r="I36" i="35"/>
  <c r="I50" i="35"/>
  <c r="I75" i="35"/>
  <c r="I98" i="35"/>
  <c r="I130" i="35"/>
  <c r="I162" i="35"/>
  <c r="I172" i="35"/>
  <c r="BJ6" i="35"/>
  <c r="BI5" i="35"/>
  <c r="BJ5" i="35" s="1"/>
  <c r="BO6" i="35"/>
  <c r="BI9" i="35"/>
  <c r="BJ9" i="35" s="1"/>
  <c r="BO10" i="35"/>
  <c r="BD12" i="35"/>
  <c r="BE12" i="35" s="1"/>
  <c r="BN17" i="35"/>
  <c r="BO17" i="35" s="1"/>
  <c r="I107" i="35"/>
  <c r="I171" i="35"/>
  <c r="I181" i="35"/>
  <c r="AP2" i="35"/>
  <c r="AP3" i="35"/>
  <c r="AP7" i="35"/>
  <c r="AP11" i="35"/>
  <c r="AN12" i="35"/>
  <c r="AR17" i="35"/>
  <c r="I59" i="35"/>
  <c r="I84" i="35"/>
  <c r="I138" i="35"/>
  <c r="I170" i="35"/>
  <c r="I231" i="35"/>
  <c r="AZ13" i="35"/>
  <c r="AP14" i="35"/>
  <c r="BN14" i="35"/>
  <c r="BO14" i="35" s="1"/>
  <c r="AN15" i="35"/>
  <c r="BD15" i="35"/>
  <c r="BE15" i="35" s="1"/>
  <c r="AT16" i="35"/>
  <c r="AU16" i="35" s="1"/>
  <c r="AZ17" i="35"/>
  <c r="AP18" i="35"/>
  <c r="BN18" i="35"/>
  <c r="BO18" i="35" s="1"/>
  <c r="I259" i="35"/>
  <c r="I292" i="35"/>
  <c r="I295" i="35"/>
  <c r="AY14" i="35"/>
  <c r="AZ14" i="35" s="1"/>
  <c r="AO15" i="35"/>
  <c r="AY18" i="35"/>
  <c r="AZ18" i="35" s="1"/>
  <c r="H196" i="35"/>
  <c r="I196" i="35" s="1"/>
  <c r="H212" i="35"/>
  <c r="I212" i="35" s="1"/>
  <c r="H228" i="35"/>
  <c r="I228" i="35" s="1"/>
  <c r="H244" i="35"/>
  <c r="I244" i="35" s="1"/>
  <c r="H260" i="35"/>
  <c r="I260" i="35" s="1"/>
  <c r="H276" i="35"/>
  <c r="I276" i="35" s="1"/>
  <c r="H340" i="35"/>
  <c r="I340" i="35" s="1"/>
  <c r="H387" i="35"/>
  <c r="I387" i="35" s="1"/>
  <c r="I436" i="35"/>
  <c r="H443" i="35"/>
  <c r="I443" i="35" s="1"/>
  <c r="AP15" i="35"/>
  <c r="BN15" i="35"/>
  <c r="BO15" i="35" s="1"/>
  <c r="BD16" i="35"/>
  <c r="BE16" i="35" s="1"/>
  <c r="H211" i="35"/>
  <c r="I211" i="35" s="1"/>
  <c r="H227" i="35"/>
  <c r="I227" i="35" s="1"/>
  <c r="I257" i="35"/>
  <c r="H275" i="35"/>
  <c r="I275" i="35" s="1"/>
  <c r="I308" i="35"/>
  <c r="I311" i="35"/>
  <c r="H315" i="35"/>
  <c r="I315" i="35" s="1"/>
  <c r="H363" i="35"/>
  <c r="I363" i="35" s="1"/>
  <c r="AO16" i="35"/>
  <c r="I208" i="35"/>
  <c r="I239" i="35"/>
  <c r="I252" i="35"/>
  <c r="I255" i="35"/>
  <c r="I271" i="35"/>
  <c r="I287" i="35"/>
  <c r="I307" i="35"/>
  <c r="I330" i="35"/>
  <c r="H332" i="35"/>
  <c r="I332" i="35" s="1"/>
  <c r="I355" i="35"/>
  <c r="I378" i="35"/>
  <c r="H403" i="35"/>
  <c r="I403" i="35" s="1"/>
  <c r="I417" i="35"/>
  <c r="H419" i="35"/>
  <c r="I419" i="35" s="1"/>
  <c r="I434" i="35"/>
  <c r="H459" i="35"/>
  <c r="I459" i="35" s="1"/>
  <c r="BJ14" i="35"/>
  <c r="AP16" i="35"/>
  <c r="BN16" i="35"/>
  <c r="BO16" i="35" s="1"/>
  <c r="BJ18" i="35"/>
  <c r="I203" i="35"/>
  <c r="I219" i="35"/>
  <c r="I235" i="35"/>
  <c r="I251" i="35"/>
  <c r="I267" i="35"/>
  <c r="I306" i="35"/>
  <c r="I324" i="35"/>
  <c r="H331" i="35"/>
  <c r="I331" i="35" s="1"/>
  <c r="I354" i="35"/>
  <c r="H379" i="35"/>
  <c r="I379" i="35" s="1"/>
  <c r="I395" i="35"/>
  <c r="H435" i="35"/>
  <c r="I435" i="35" s="1"/>
  <c r="I451" i="35"/>
  <c r="I202" i="35"/>
  <c r="I234" i="35"/>
  <c r="I250" i="35"/>
  <c r="I266" i="35"/>
  <c r="I282" i="35"/>
  <c r="I303" i="35"/>
  <c r="I323" i="35"/>
  <c r="I411" i="35"/>
  <c r="I450" i="35"/>
  <c r="I650" i="35"/>
  <c r="I709" i="35"/>
  <c r="I741" i="35"/>
  <c r="I773" i="35"/>
  <c r="I805" i="35"/>
  <c r="I819" i="35"/>
  <c r="I490" i="35"/>
  <c r="I522" i="35"/>
  <c r="I570" i="35"/>
  <c r="I520" i="35"/>
  <c r="I568" i="35"/>
  <c r="H661" i="35"/>
  <c r="I661" i="35" s="1"/>
  <c r="H677" i="35"/>
  <c r="I677" i="35" s="1"/>
  <c r="I803" i="35"/>
  <c r="H473" i="35"/>
  <c r="I473" i="35" s="1"/>
  <c r="I658" i="35"/>
  <c r="I688" i="35"/>
  <c r="I720" i="35"/>
  <c r="I736" i="35"/>
  <c r="I752" i="35"/>
  <c r="I784" i="35"/>
  <c r="I643" i="35"/>
  <c r="I656" i="35"/>
  <c r="I701" i="35"/>
  <c r="I733" i="35"/>
  <c r="I765" i="35"/>
  <c r="H485" i="35"/>
  <c r="I485" i="35" s="1"/>
  <c r="H501" i="35"/>
  <c r="I501" i="35" s="1"/>
  <c r="H517" i="35"/>
  <c r="I517" i="35" s="1"/>
  <c r="H533" i="35"/>
  <c r="I533" i="35" s="1"/>
  <c r="H549" i="35"/>
  <c r="I549" i="35" s="1"/>
  <c r="H565" i="35"/>
  <c r="I565" i="35" s="1"/>
  <c r="H581" i="35"/>
  <c r="I581" i="35" s="1"/>
  <c r="H597" i="35"/>
  <c r="I597" i="35" s="1"/>
  <c r="H629" i="35"/>
  <c r="I629" i="35" s="1"/>
  <c r="I811" i="35"/>
  <c r="H829" i="35"/>
  <c r="I829" i="35" s="1"/>
  <c r="I843" i="35"/>
  <c r="H845" i="35"/>
  <c r="I845" i="35" s="1"/>
  <c r="I883" i="35"/>
  <c r="I922" i="35"/>
  <c r="I945" i="35"/>
  <c r="I963" i="35"/>
  <c r="H965" i="35"/>
  <c r="I965" i="35" s="1"/>
  <c r="I1027" i="35"/>
  <c r="H1029" i="35"/>
  <c r="I1029" i="35" s="1"/>
  <c r="I1059" i="35"/>
  <c r="H1061" i="35"/>
  <c r="I1061" i="35" s="1"/>
  <c r="I907" i="35"/>
  <c r="I939" i="35"/>
  <c r="I1003" i="35"/>
  <c r="I841" i="35"/>
  <c r="I961" i="35"/>
  <c r="H981" i="35"/>
  <c r="I981" i="35" s="1"/>
  <c r="I1020" i="35"/>
  <c r="H1053" i="35"/>
  <c r="I1053" i="35" s="1"/>
  <c r="H1085" i="35"/>
  <c r="I1085" i="35" s="1"/>
  <c r="H893" i="35"/>
  <c r="I893" i="35" s="1"/>
  <c r="H957" i="35"/>
  <c r="I957" i="35" s="1"/>
  <c r="I996" i="35"/>
  <c r="I1019" i="35"/>
  <c r="H1021" i="35"/>
  <c r="I1021" i="35" s="1"/>
  <c r="I1018" i="35"/>
  <c r="I834" i="35"/>
  <c r="H836" i="35"/>
  <c r="I836" i="35" s="1"/>
  <c r="I875" i="35"/>
  <c r="I889" i="35"/>
  <c r="I914" i="35"/>
  <c r="I930" i="35"/>
  <c r="I948" i="35"/>
  <c r="I971" i="35"/>
  <c r="H973" i="35"/>
  <c r="I973" i="35" s="1"/>
  <c r="I994" i="35"/>
  <c r="I1073" i="35"/>
  <c r="I1067" i="35"/>
  <c r="I1114" i="35"/>
  <c r="I1149" i="35"/>
  <c r="I1162" i="35"/>
  <c r="I1213" i="35"/>
  <c r="I1226" i="35"/>
  <c r="I1227" i="35"/>
  <c r="I1238" i="35"/>
  <c r="I1293" i="35"/>
  <c r="H1295" i="35"/>
  <c r="I1295" i="35" s="1"/>
  <c r="I1100" i="35"/>
  <c r="I1148" i="35"/>
  <c r="I1187" i="35"/>
  <c r="I1212" i="35"/>
  <c r="H1239" i="35"/>
  <c r="I1239" i="35" s="1"/>
  <c r="I1251" i="35"/>
  <c r="H1271" i="35"/>
  <c r="I1271" i="35" s="1"/>
  <c r="H1135" i="35"/>
  <c r="I1135" i="35" s="1"/>
  <c r="I1146" i="35"/>
  <c r="H1199" i="35"/>
  <c r="I1199" i="35" s="1"/>
  <c r="H1311" i="35"/>
  <c r="I1311" i="35" s="1"/>
  <c r="H1327" i="35"/>
  <c r="I1327" i="35" s="1"/>
  <c r="I1095" i="35"/>
  <c r="H1111" i="35"/>
  <c r="I1111" i="35" s="1"/>
  <c r="I1143" i="35"/>
  <c r="H1159" i="35"/>
  <c r="I1159" i="35" s="1"/>
  <c r="I1171" i="35"/>
  <c r="I1182" i="35"/>
  <c r="I1221" i="35"/>
  <c r="H1223" i="35"/>
  <c r="I1223" i="35" s="1"/>
  <c r="I1234" i="35"/>
  <c r="I1267" i="35"/>
  <c r="H1287" i="35"/>
  <c r="I1287" i="35" s="1"/>
  <c r="I1306" i="35"/>
  <c r="I1307" i="35"/>
  <c r="I1322" i="35"/>
  <c r="I1119" i="35"/>
  <c r="I1131" i="35"/>
  <c r="I1142" i="35"/>
  <c r="I1181" i="35"/>
  <c r="H1183" i="35"/>
  <c r="I1183" i="35" s="1"/>
  <c r="I1194" i="35"/>
  <c r="H1247" i="35"/>
  <c r="I1247" i="35" s="1"/>
  <c r="I1261" i="35"/>
  <c r="H1263" i="35"/>
  <c r="I1263" i="35" s="1"/>
  <c r="I1107" i="35"/>
  <c r="I1180" i="35"/>
  <c r="I1191" i="35"/>
  <c r="I1244" i="35"/>
  <c r="H1332" i="35"/>
  <c r="I1332" i="35" s="1"/>
  <c r="I1368" i="35"/>
  <c r="I1400" i="35"/>
  <c r="I1459" i="35"/>
  <c r="I1491" i="35"/>
  <c r="I1495" i="35"/>
  <c r="I1496" i="35"/>
  <c r="I1523" i="35"/>
  <c r="I1528" i="35"/>
  <c r="H1340" i="35"/>
  <c r="I1340" i="35" s="1"/>
  <c r="H1364" i="35"/>
  <c r="I1364" i="35" s="1"/>
  <c r="I1394" i="35"/>
  <c r="H1396" i="35"/>
  <c r="I1396" i="35" s="1"/>
  <c r="H1428" i="35"/>
  <c r="I1428" i="35" s="1"/>
  <c r="I1458" i="35"/>
  <c r="H1460" i="35"/>
  <c r="I1460" i="35" s="1"/>
  <c r="I1490" i="35"/>
  <c r="H1492" i="35"/>
  <c r="I1492" i="35" s="1"/>
  <c r="H1524" i="35"/>
  <c r="I1524" i="35" s="1"/>
  <c r="H1336" i="35"/>
  <c r="I1336" i="35" s="1"/>
  <c r="H1339" i="35"/>
  <c r="I1339" i="35" s="1"/>
  <c r="H1363" i="35"/>
  <c r="I1363" i="35" s="1"/>
  <c r="I1487" i="35"/>
  <c r="H1356" i="35"/>
  <c r="I1356" i="35" s="1"/>
  <c r="H1388" i="35"/>
  <c r="I1388" i="35" s="1"/>
  <c r="H1420" i="35"/>
  <c r="I1420" i="35" s="1"/>
  <c r="H1452" i="35"/>
  <c r="I1452" i="35" s="1"/>
  <c r="I1482" i="35"/>
  <c r="H1484" i="35"/>
  <c r="I1484" i="35" s="1"/>
  <c r="H1516" i="35"/>
  <c r="I1516" i="35" s="1"/>
  <c r="H1548" i="35"/>
  <c r="I1548" i="35" s="1"/>
  <c r="I1443" i="35"/>
  <c r="I1448" i="35"/>
  <c r="I1479" i="35"/>
  <c r="I1352" i="35"/>
  <c r="I1346" i="35"/>
  <c r="H1615" i="35"/>
  <c r="I1615" i="35" s="1"/>
  <c r="I1637" i="35"/>
  <c r="H1823" i="35"/>
  <c r="I1823" i="35" s="1"/>
  <c r="I1846" i="35"/>
  <c r="H1559" i="35"/>
  <c r="I1559" i="35" s="1"/>
  <c r="H1599" i="35"/>
  <c r="I1599" i="35" s="1"/>
  <c r="H1639" i="35"/>
  <c r="I1639" i="35" s="1"/>
  <c r="H1679" i="35"/>
  <c r="I1679" i="35" s="1"/>
  <c r="H1711" i="35"/>
  <c r="I1711" i="35" s="1"/>
  <c r="H1727" i="35"/>
  <c r="I1727" i="35" s="1"/>
  <c r="H1767" i="35"/>
  <c r="I1767" i="35" s="1"/>
  <c r="H1783" i="35"/>
  <c r="I1783" i="35" s="1"/>
  <c r="H1847" i="35"/>
  <c r="I1847" i="35" s="1"/>
  <c r="H1555" i="35"/>
  <c r="I1555" i="35" s="1"/>
  <c r="H1557" i="35"/>
  <c r="I1557" i="35" s="1"/>
  <c r="H1583" i="35"/>
  <c r="I1583" i="35" s="1"/>
  <c r="I1610" i="35"/>
  <c r="H1623" i="35"/>
  <c r="I1623" i="35" s="1"/>
  <c r="I1634" i="35"/>
  <c r="H1655" i="35"/>
  <c r="I1655" i="35" s="1"/>
  <c r="H1695" i="35"/>
  <c r="I1695" i="35" s="1"/>
  <c r="I1722" i="35"/>
  <c r="H1743" i="35"/>
  <c r="I1743" i="35" s="1"/>
  <c r="H1807" i="35"/>
  <c r="I1807" i="35" s="1"/>
  <c r="H1871" i="35"/>
  <c r="I1871" i="35" s="1"/>
  <c r="I1687" i="35"/>
  <c r="I1790" i="35"/>
  <c r="H1831" i="35"/>
  <c r="I1831" i="35" s="1"/>
  <c r="I1565" i="35"/>
  <c r="I1578" i="35"/>
  <c r="I1606" i="35"/>
  <c r="I1666" i="35"/>
  <c r="H1671" i="35"/>
  <c r="I1671" i="35" s="1"/>
  <c r="I1800" i="35"/>
  <c r="I1853" i="35"/>
  <c r="I1878" i="35"/>
  <c r="I1564" i="35"/>
  <c r="I1575" i="35"/>
  <c r="I1589" i="35"/>
  <c r="I1628" i="35"/>
  <c r="I1700" i="35"/>
  <c r="I1799" i="35"/>
  <c r="I1863" i="35"/>
  <c r="BF8" i="35" l="1"/>
  <c r="BG8" i="35" s="1"/>
  <c r="AX5" i="35"/>
  <c r="BA4" i="35"/>
  <c r="BB4" i="35" s="1"/>
  <c r="BC4" i="35"/>
  <c r="BC10" i="35"/>
  <c r="BA16" i="35"/>
  <c r="BB16" i="35" s="1"/>
  <c r="AV9" i="35"/>
  <c r="AW9" i="35" s="1"/>
  <c r="AX9" i="35"/>
  <c r="BP13" i="35"/>
  <c r="BQ13" i="35" s="1"/>
  <c r="AV18" i="35"/>
  <c r="AW18" i="35" s="1"/>
  <c r="BC6" i="35"/>
  <c r="BR11" i="35"/>
  <c r="BH2" i="35"/>
  <c r="BF14" i="35"/>
  <c r="BG14" i="35" s="1"/>
  <c r="BA3" i="35"/>
  <c r="BB3" i="35" s="1"/>
  <c r="BC15" i="35"/>
  <c r="BC7" i="35"/>
  <c r="BR7" i="35"/>
  <c r="BK15" i="35"/>
  <c r="BL15" i="35" s="1"/>
  <c r="AV15" i="35"/>
  <c r="AW15" i="35" s="1"/>
  <c r="BA11" i="35"/>
  <c r="BB11" i="35" s="1"/>
  <c r="BR16" i="35"/>
  <c r="BP16" i="35"/>
  <c r="BQ16" i="35" s="1"/>
  <c r="BM2" i="35"/>
  <c r="BK2" i="35"/>
  <c r="BL2" i="35" s="1"/>
  <c r="AX16" i="35"/>
  <c r="AV16" i="35"/>
  <c r="AW16" i="35" s="1"/>
  <c r="BK9" i="35"/>
  <c r="BL9" i="35" s="1"/>
  <c r="BM9" i="35"/>
  <c r="AV2" i="35"/>
  <c r="AW2" i="35" s="1"/>
  <c r="AX2" i="35"/>
  <c r="BM17" i="35"/>
  <c r="BK17" i="35"/>
  <c r="BL17" i="35" s="1"/>
  <c r="AV8" i="35"/>
  <c r="AW8" i="35" s="1"/>
  <c r="AX8" i="35"/>
  <c r="BK5" i="35"/>
  <c r="BL5" i="35" s="1"/>
  <c r="BM5" i="35"/>
  <c r="BR12" i="35"/>
  <c r="BP12" i="35"/>
  <c r="BQ12" i="35" s="1"/>
  <c r="BC18" i="35"/>
  <c r="BA18" i="35"/>
  <c r="BB18" i="35" s="1"/>
  <c r="BR14" i="35"/>
  <c r="BP14" i="35"/>
  <c r="BQ14" i="35" s="1"/>
  <c r="AV12" i="35"/>
  <c r="AW12" i="35" s="1"/>
  <c r="AX12" i="35"/>
  <c r="BR8" i="35"/>
  <c r="BP8" i="35"/>
  <c r="BQ8" i="35" s="1"/>
  <c r="BF16" i="35"/>
  <c r="BG16" i="35" s="1"/>
  <c r="BH16" i="35"/>
  <c r="BC14" i="35"/>
  <c r="BA14" i="35"/>
  <c r="BB14" i="35" s="1"/>
  <c r="BC12" i="35"/>
  <c r="BA12" i="35"/>
  <c r="BB12" i="35" s="1"/>
  <c r="BP15" i="35"/>
  <c r="BQ15" i="35" s="1"/>
  <c r="BR15" i="35"/>
  <c r="AV13" i="35"/>
  <c r="AW13" i="35" s="1"/>
  <c r="AX13" i="35"/>
  <c r="BM8" i="35"/>
  <c r="BK8" i="35"/>
  <c r="BL8" i="35" s="1"/>
  <c r="BH6" i="35"/>
  <c r="BF6" i="35"/>
  <c r="BG6" i="35" s="1"/>
  <c r="AX6" i="35"/>
  <c r="AV6" i="35"/>
  <c r="AW6" i="35" s="1"/>
  <c r="BF12" i="35"/>
  <c r="BG12" i="35" s="1"/>
  <c r="BH12" i="35"/>
  <c r="BP6" i="35"/>
  <c r="BQ6" i="35" s="1"/>
  <c r="BR6" i="35"/>
  <c r="BM12" i="35"/>
  <c r="BK12" i="35"/>
  <c r="BL12" i="35" s="1"/>
  <c r="BM16" i="35"/>
  <c r="BK16" i="35"/>
  <c r="BL16" i="35" s="1"/>
  <c r="BM11" i="35"/>
  <c r="BK11" i="35"/>
  <c r="BL11" i="35" s="1"/>
  <c r="BH5" i="35"/>
  <c r="BF5" i="35"/>
  <c r="BG5" i="35" s="1"/>
  <c r="BK14" i="35"/>
  <c r="BL14" i="35" s="1"/>
  <c r="BM14" i="35"/>
  <c r="BR18" i="35"/>
  <c r="BP18" i="35"/>
  <c r="BQ18" i="35" s="1"/>
  <c r="BC13" i="35"/>
  <c r="BA13" i="35"/>
  <c r="BB13" i="35" s="1"/>
  <c r="BR17" i="35"/>
  <c r="BP17" i="35"/>
  <c r="BQ17" i="35" s="1"/>
  <c r="BF7" i="35"/>
  <c r="BG7" i="35" s="1"/>
  <c r="BH7" i="35"/>
  <c r="BM10" i="35"/>
  <c r="BK10" i="35"/>
  <c r="BL10" i="35" s="1"/>
  <c r="BH10" i="35"/>
  <c r="BF10" i="35"/>
  <c r="BG10" i="35" s="1"/>
  <c r="BR5" i="35"/>
  <c r="BP5" i="35"/>
  <c r="BQ5" i="35" s="1"/>
  <c r="BH17" i="35"/>
  <c r="BF17" i="35"/>
  <c r="BG17" i="35" s="1"/>
  <c r="AX10" i="35"/>
  <c r="AV10" i="35"/>
  <c r="AW10" i="35" s="1"/>
  <c r="BP4" i="35"/>
  <c r="BQ4" i="35" s="1"/>
  <c r="BR4" i="35"/>
  <c r="AV17" i="35"/>
  <c r="AW17" i="35" s="1"/>
  <c r="AX17" i="35"/>
  <c r="BH9" i="35"/>
  <c r="BF9" i="35"/>
  <c r="BG9" i="35" s="1"/>
  <c r="AX4" i="35"/>
  <c r="AV4" i="35"/>
  <c r="AW4" i="35" s="1"/>
  <c r="BH15" i="35"/>
  <c r="BF15" i="35"/>
  <c r="BG15" i="35" s="1"/>
  <c r="BC17" i="35"/>
  <c r="BA17" i="35"/>
  <c r="BB17" i="35" s="1"/>
  <c r="BM6" i="35"/>
  <c r="BK6" i="35"/>
  <c r="BL6" i="35" s="1"/>
  <c r="BF11" i="35"/>
  <c r="BG11" i="35" s="1"/>
  <c r="BH11" i="35"/>
  <c r="BC5" i="35"/>
  <c r="BA5" i="35"/>
  <c r="BB5" i="35" s="1"/>
  <c r="BR9" i="35"/>
  <c r="BP9" i="35"/>
  <c r="BQ9" i="35" s="1"/>
  <c r="BH4" i="35"/>
  <c r="BF4" i="35"/>
  <c r="BG4" i="35" s="1"/>
  <c r="BM3" i="35"/>
  <c r="BK3" i="35"/>
  <c r="BL3" i="35" s="1"/>
  <c r="BR2" i="35"/>
  <c r="BP2" i="35"/>
  <c r="BQ2" i="35" s="1"/>
  <c r="BA9" i="35"/>
  <c r="BB9" i="35" s="1"/>
  <c r="BC9" i="35"/>
  <c r="AX3" i="35"/>
  <c r="AV3" i="35"/>
  <c r="AW3" i="35" s="1"/>
  <c r="BM4" i="35"/>
  <c r="BK4" i="35"/>
  <c r="BL4" i="35" s="1"/>
  <c r="BC8" i="35"/>
  <c r="BA8" i="35"/>
  <c r="BB8" i="35" s="1"/>
  <c r="BK18" i="35"/>
  <c r="BL18" i="35" s="1"/>
  <c r="BM18" i="35"/>
  <c r="BM13" i="35"/>
  <c r="BK13" i="35"/>
  <c r="BL13" i="35" s="1"/>
  <c r="BP10" i="35"/>
  <c r="BQ10" i="35" s="1"/>
  <c r="BR10" i="35"/>
  <c r="BF3" i="35"/>
  <c r="BG3" i="35" s="1"/>
  <c r="BH3" i="35"/>
  <c r="AX7" i="35"/>
  <c r="AV7" i="35"/>
  <c r="AW7" i="35" s="1"/>
  <c r="BC2" i="35"/>
  <c r="BA2" i="35"/>
  <c r="BB2" i="35" s="1"/>
  <c r="BM7" i="35"/>
  <c r="BK7" i="35"/>
  <c r="BL7" i="35" s="1"/>
  <c r="F24" i="26" l="1"/>
  <c r="K24" i="26" s="1"/>
  <c r="F25" i="26"/>
  <c r="K25" i="26" s="1"/>
  <c r="F26" i="26"/>
  <c r="K26" i="26" s="1"/>
  <c r="F23" i="26"/>
  <c r="K23" i="26" s="1"/>
  <c r="E24" i="26"/>
  <c r="E25" i="26"/>
  <c r="E26" i="26"/>
  <c r="E23" i="26"/>
  <c r="D24" i="26"/>
  <c r="D25" i="26"/>
  <c r="D26" i="26"/>
  <c r="D23" i="26"/>
  <c r="AD3" i="10" l="1"/>
  <c r="AE3" i="10"/>
  <c r="AF3" i="10"/>
  <c r="AG3" i="10"/>
  <c r="AH3" i="10"/>
  <c r="AI3" i="10"/>
  <c r="AJ3" i="10"/>
  <c r="AK3" i="10"/>
  <c r="AL3" i="10"/>
  <c r="AM3" i="10"/>
  <c r="AN3" i="10"/>
  <c r="AD4" i="10"/>
  <c r="AE4" i="10"/>
  <c r="AF4" i="10"/>
  <c r="AG4" i="10"/>
  <c r="AH4" i="10"/>
  <c r="AI4" i="10"/>
  <c r="AJ4" i="10"/>
  <c r="AK4" i="10"/>
  <c r="AL4" i="10"/>
  <c r="AM4" i="10"/>
  <c r="AN4" i="10"/>
  <c r="AD5" i="10"/>
  <c r="AE5" i="10"/>
  <c r="AF5" i="10"/>
  <c r="AG5" i="10"/>
  <c r="AH5" i="10"/>
  <c r="AI5" i="10"/>
  <c r="AJ5" i="10"/>
  <c r="AK5" i="10"/>
  <c r="AL5" i="10"/>
  <c r="AM5" i="10"/>
  <c r="AN5" i="10"/>
  <c r="AD6" i="10"/>
  <c r="AE6" i="10"/>
  <c r="AF6" i="10"/>
  <c r="AG6" i="10"/>
  <c r="AH6" i="10"/>
  <c r="AI6" i="10"/>
  <c r="AJ6" i="10"/>
  <c r="AK6" i="10"/>
  <c r="AL6" i="10"/>
  <c r="AM6" i="10"/>
  <c r="AN6" i="10"/>
  <c r="AD7" i="10"/>
  <c r="AE7" i="10"/>
  <c r="AF7" i="10"/>
  <c r="AG7" i="10"/>
  <c r="AH7" i="10"/>
  <c r="AI7" i="10"/>
  <c r="AJ7" i="10"/>
  <c r="AK7" i="10"/>
  <c r="AL7" i="10"/>
  <c r="AM7" i="10"/>
  <c r="AN7" i="10"/>
  <c r="AD8" i="10"/>
  <c r="AE8" i="10"/>
  <c r="AF8" i="10"/>
  <c r="AG8" i="10"/>
  <c r="AH8" i="10"/>
  <c r="AI8" i="10"/>
  <c r="AJ8" i="10"/>
  <c r="AK8" i="10"/>
  <c r="AL8" i="10"/>
  <c r="AM8" i="10"/>
  <c r="AN8" i="10"/>
  <c r="AD9" i="10"/>
  <c r="AE9" i="10"/>
  <c r="AF9" i="10"/>
  <c r="AG9" i="10"/>
  <c r="AH9" i="10"/>
  <c r="AI9" i="10"/>
  <c r="AJ9" i="10"/>
  <c r="AK9" i="10"/>
  <c r="AL9" i="10"/>
  <c r="AM9" i="10"/>
  <c r="AN9" i="10"/>
  <c r="AD10" i="10"/>
  <c r="AE10" i="10"/>
  <c r="AF10" i="10"/>
  <c r="AG10" i="10"/>
  <c r="AH10" i="10"/>
  <c r="AI10" i="10"/>
  <c r="AJ10" i="10"/>
  <c r="AK10" i="10"/>
  <c r="AL10" i="10"/>
  <c r="AM10" i="10"/>
  <c r="AN10" i="10"/>
  <c r="AD11" i="10"/>
  <c r="AE11" i="10"/>
  <c r="AF11" i="10"/>
  <c r="AG11" i="10"/>
  <c r="AH11" i="10"/>
  <c r="AI11" i="10"/>
  <c r="AJ11" i="10"/>
  <c r="AK11" i="10"/>
  <c r="AL11" i="10"/>
  <c r="AM11" i="10"/>
  <c r="AN11" i="10"/>
  <c r="AD12" i="10"/>
  <c r="AE12" i="10"/>
  <c r="AF12" i="10"/>
  <c r="AG12" i="10"/>
  <c r="AH12" i="10"/>
  <c r="AI12" i="10"/>
  <c r="AJ12" i="10"/>
  <c r="AK12" i="10"/>
  <c r="AL12" i="10"/>
  <c r="AM12" i="10"/>
  <c r="AN12" i="10"/>
  <c r="AD13" i="10"/>
  <c r="AE13" i="10"/>
  <c r="AF13" i="10"/>
  <c r="AG13" i="10"/>
  <c r="AH13" i="10"/>
  <c r="AI13" i="10"/>
  <c r="AJ13" i="10"/>
  <c r="AK13" i="10"/>
  <c r="AL13" i="10"/>
  <c r="AM13" i="10"/>
  <c r="AN13" i="10"/>
  <c r="AD14" i="10"/>
  <c r="AE14" i="10"/>
  <c r="AF14" i="10"/>
  <c r="AG14" i="10"/>
  <c r="AH14" i="10"/>
  <c r="AI14" i="10"/>
  <c r="AJ14" i="10"/>
  <c r="AK14" i="10"/>
  <c r="AL14" i="10"/>
  <c r="AM14" i="10"/>
  <c r="AN14" i="10"/>
  <c r="AD15" i="10"/>
  <c r="AE15" i="10"/>
  <c r="AF15" i="10"/>
  <c r="AG15" i="10"/>
  <c r="AH15" i="10"/>
  <c r="AI15" i="10"/>
  <c r="AJ15" i="10"/>
  <c r="AK15" i="10"/>
  <c r="AL15" i="10"/>
  <c r="AM15" i="10"/>
  <c r="AN15" i="10"/>
  <c r="AD16" i="10"/>
  <c r="AE16" i="10"/>
  <c r="AF16" i="10"/>
  <c r="AG16" i="10"/>
  <c r="AH16" i="10"/>
  <c r="AI16" i="10"/>
  <c r="AJ16" i="10"/>
  <c r="AK16" i="10"/>
  <c r="AL16" i="10"/>
  <c r="AM16" i="10"/>
  <c r="AN16" i="10"/>
  <c r="AD17" i="10"/>
  <c r="AE17" i="10"/>
  <c r="AF17" i="10"/>
  <c r="AG17" i="10"/>
  <c r="AH17" i="10"/>
  <c r="AI17" i="10"/>
  <c r="AJ17" i="10"/>
  <c r="AK17" i="10"/>
  <c r="AL17" i="10"/>
  <c r="AM17" i="10"/>
  <c r="AN17" i="10"/>
  <c r="AD18" i="10"/>
  <c r="AE18" i="10"/>
  <c r="AF18" i="10"/>
  <c r="AG18" i="10"/>
  <c r="AH18" i="10"/>
  <c r="AI18" i="10"/>
  <c r="AJ18" i="10"/>
  <c r="AK18" i="10"/>
  <c r="AL18" i="10"/>
  <c r="AM18" i="10"/>
  <c r="AN18" i="10"/>
  <c r="AN2" i="10"/>
  <c r="AE2" i="10"/>
  <c r="AF2" i="10"/>
  <c r="AG2" i="10"/>
  <c r="AH2" i="10"/>
  <c r="AI2" i="10"/>
  <c r="AJ2" i="10"/>
  <c r="AK2" i="10"/>
  <c r="AL2" i="10"/>
  <c r="AM2" i="10"/>
  <c r="AD3" i="32"/>
  <c r="AE3" i="32"/>
  <c r="AF3" i="32"/>
  <c r="AG3" i="32"/>
  <c r="AH3" i="32"/>
  <c r="AI3" i="32"/>
  <c r="AJ3" i="32"/>
  <c r="AK3" i="32"/>
  <c r="AL3" i="32"/>
  <c r="AM3" i="32"/>
  <c r="AD4" i="32"/>
  <c r="AE4" i="32"/>
  <c r="AF4" i="32"/>
  <c r="AG4" i="32"/>
  <c r="AH4" i="32"/>
  <c r="AI4" i="32"/>
  <c r="AJ4" i="32"/>
  <c r="AK4" i="32"/>
  <c r="AL4" i="32"/>
  <c r="AM4" i="32"/>
  <c r="AD5" i="32"/>
  <c r="AE5" i="32"/>
  <c r="AF5" i="32"/>
  <c r="AG5" i="32"/>
  <c r="AH5" i="32"/>
  <c r="AI5" i="32"/>
  <c r="AJ5" i="32"/>
  <c r="AK5" i="32"/>
  <c r="AL5" i="32"/>
  <c r="AM5" i="32"/>
  <c r="AD6" i="32"/>
  <c r="AE6" i="32"/>
  <c r="AF6" i="32"/>
  <c r="AG6" i="32"/>
  <c r="AH6" i="32"/>
  <c r="AI6" i="32"/>
  <c r="AJ6" i="32"/>
  <c r="AK6" i="32"/>
  <c r="AL6" i="32"/>
  <c r="AM6" i="32"/>
  <c r="AD7" i="32"/>
  <c r="AE7" i="32"/>
  <c r="AF7" i="32"/>
  <c r="AG7" i="32"/>
  <c r="AH7" i="32"/>
  <c r="AI7" i="32"/>
  <c r="AJ7" i="32"/>
  <c r="AK7" i="32"/>
  <c r="AL7" i="32"/>
  <c r="AM7" i="32"/>
  <c r="AD8" i="32"/>
  <c r="AE8" i="32"/>
  <c r="AF8" i="32"/>
  <c r="AG8" i="32"/>
  <c r="AH8" i="32"/>
  <c r="AI8" i="32"/>
  <c r="AJ8" i="32"/>
  <c r="AK8" i="32"/>
  <c r="AL8" i="32"/>
  <c r="AM8" i="32"/>
  <c r="AD9" i="32"/>
  <c r="AE9" i="32"/>
  <c r="AF9" i="32"/>
  <c r="AG9" i="32"/>
  <c r="AH9" i="32"/>
  <c r="AI9" i="32"/>
  <c r="AJ9" i="32"/>
  <c r="AK9" i="32"/>
  <c r="AL9" i="32"/>
  <c r="AM9" i="32"/>
  <c r="AD10" i="32"/>
  <c r="AE10" i="32"/>
  <c r="AF10" i="32"/>
  <c r="AG10" i="32"/>
  <c r="AH10" i="32"/>
  <c r="AI10" i="32"/>
  <c r="AJ10" i="32"/>
  <c r="AK10" i="32"/>
  <c r="AL10" i="32"/>
  <c r="AM10" i="32"/>
  <c r="AD11" i="32"/>
  <c r="AE11" i="32"/>
  <c r="AF11" i="32"/>
  <c r="AG11" i="32"/>
  <c r="AH11" i="32"/>
  <c r="AI11" i="32"/>
  <c r="AJ11" i="32"/>
  <c r="AK11" i="32"/>
  <c r="AL11" i="32"/>
  <c r="AM11" i="32"/>
  <c r="AD12" i="32"/>
  <c r="AE12" i="32"/>
  <c r="AF12" i="32"/>
  <c r="AG12" i="32"/>
  <c r="AH12" i="32"/>
  <c r="AI12" i="32"/>
  <c r="AJ12" i="32"/>
  <c r="AK12" i="32"/>
  <c r="AL12" i="32"/>
  <c r="AM12" i="32"/>
  <c r="AD13" i="32"/>
  <c r="AE13" i="32"/>
  <c r="AF13" i="32"/>
  <c r="AG13" i="32"/>
  <c r="AH13" i="32"/>
  <c r="AI13" i="32"/>
  <c r="AJ13" i="32"/>
  <c r="AK13" i="32"/>
  <c r="AL13" i="32"/>
  <c r="AM13" i="32"/>
  <c r="AD14" i="32"/>
  <c r="AE14" i="32"/>
  <c r="AF14" i="32"/>
  <c r="AG14" i="32"/>
  <c r="AH14" i="32"/>
  <c r="AI14" i="32"/>
  <c r="AJ14" i="32"/>
  <c r="AK14" i="32"/>
  <c r="AL14" i="32"/>
  <c r="AM14" i="32"/>
  <c r="AD15" i="32"/>
  <c r="AE15" i="32"/>
  <c r="AF15" i="32"/>
  <c r="AG15" i="32"/>
  <c r="AH15" i="32"/>
  <c r="AI15" i="32"/>
  <c r="AJ15" i="32"/>
  <c r="AK15" i="32"/>
  <c r="AN15" i="32" s="1"/>
  <c r="AL15" i="32"/>
  <c r="AM15" i="32"/>
  <c r="AD16" i="32"/>
  <c r="AE16" i="32"/>
  <c r="AF16" i="32"/>
  <c r="AG16" i="32"/>
  <c r="AH16" i="32"/>
  <c r="AI16" i="32"/>
  <c r="AJ16" i="32"/>
  <c r="AK16" i="32"/>
  <c r="AL16" i="32"/>
  <c r="AM16" i="32"/>
  <c r="AD17" i="32"/>
  <c r="AE17" i="32"/>
  <c r="AF17" i="32"/>
  <c r="AG17" i="32"/>
  <c r="AH17" i="32"/>
  <c r="AI17" i="32"/>
  <c r="AJ17" i="32"/>
  <c r="AK17" i="32"/>
  <c r="AL17" i="32"/>
  <c r="AM17" i="32"/>
  <c r="AD18" i="32"/>
  <c r="AE18" i="32"/>
  <c r="AF18" i="32"/>
  <c r="AG18" i="32"/>
  <c r="AH18" i="32"/>
  <c r="AI18" i="32"/>
  <c r="AJ18" i="32"/>
  <c r="AK18" i="32"/>
  <c r="AL18" i="32"/>
  <c r="AM18" i="32"/>
  <c r="AE2" i="32"/>
  <c r="AF2" i="32"/>
  <c r="AG2" i="32"/>
  <c r="AH2" i="32"/>
  <c r="AI2" i="32"/>
  <c r="AJ2" i="32"/>
  <c r="AK2" i="32"/>
  <c r="AL2" i="32"/>
  <c r="AM2" i="32"/>
  <c r="AD2" i="32"/>
  <c r="AN4" i="32" l="1"/>
  <c r="AN13" i="32"/>
  <c r="AN5" i="32"/>
  <c r="AS2" i="10"/>
  <c r="AN16" i="32"/>
  <c r="AN12" i="32"/>
  <c r="AN8" i="32"/>
  <c r="AS11" i="32"/>
  <c r="AS3" i="32"/>
  <c r="AN3" i="32"/>
  <c r="AN2" i="32"/>
  <c r="AS2" i="32"/>
  <c r="AN18" i="32"/>
  <c r="AN14" i="32"/>
  <c r="AN10" i="32"/>
  <c r="AN6" i="32"/>
  <c r="AO15" i="32"/>
  <c r="AO11" i="32"/>
  <c r="AO7" i="32"/>
  <c r="AS17" i="32"/>
  <c r="AS13" i="32"/>
  <c r="AS15" i="32"/>
  <c r="AO3" i="32"/>
  <c r="AS9" i="32"/>
  <c r="AS5" i="32"/>
  <c r="AO16" i="32"/>
  <c r="AN11" i="32"/>
  <c r="AO8" i="32"/>
  <c r="AN7" i="32"/>
  <c r="AS7" i="32"/>
  <c r="AS18" i="32"/>
  <c r="AS14" i="32"/>
  <c r="AS10" i="32"/>
  <c r="AS6" i="32"/>
  <c r="AO2" i="32"/>
  <c r="AN17" i="32"/>
  <c r="AN9" i="32"/>
  <c r="AO18" i="32"/>
  <c r="AO14" i="32"/>
  <c r="AO10" i="32"/>
  <c r="AO6" i="32"/>
  <c r="AO17" i="32"/>
  <c r="AO13" i="32"/>
  <c r="AO9" i="32"/>
  <c r="AO5" i="32"/>
  <c r="AS16" i="32"/>
  <c r="AS12" i="32"/>
  <c r="AS8" i="32"/>
  <c r="AS4" i="32"/>
  <c r="AO12" i="32"/>
  <c r="AO4" i="32"/>
  <c r="AS7" i="10"/>
  <c r="AS10" i="10"/>
  <c r="AS15" i="10"/>
  <c r="BN2" i="32"/>
  <c r="AQ2" i="32"/>
  <c r="BD3" i="32"/>
  <c r="AQ3" i="32"/>
  <c r="BN4" i="32"/>
  <c r="AQ4" i="32"/>
  <c r="AY5" i="32"/>
  <c r="BD6" i="32"/>
  <c r="AQ6" i="32"/>
  <c r="AY7" i="32"/>
  <c r="AQ7" i="32"/>
  <c r="AR7" i="32" s="1"/>
  <c r="AP8" i="32"/>
  <c r="AQ8" i="32"/>
  <c r="AT9" i="32"/>
  <c r="BD10" i="32"/>
  <c r="AQ10" i="32"/>
  <c r="AY11" i="32"/>
  <c r="AQ11" i="32"/>
  <c r="AP12" i="32"/>
  <c r="AQ12" i="32"/>
  <c r="AY13" i="32"/>
  <c r="AP14" i="32"/>
  <c r="AQ14" i="32"/>
  <c r="BI15" i="32"/>
  <c r="AQ15" i="32"/>
  <c r="AY16" i="32"/>
  <c r="AQ16" i="32"/>
  <c r="AP17" i="32"/>
  <c r="BI18" i="32"/>
  <c r="AQ18" i="32"/>
  <c r="A3" i="32"/>
  <c r="B3" i="32"/>
  <c r="C3" i="32"/>
  <c r="D3" i="32"/>
  <c r="E3" i="32"/>
  <c r="F3" i="32"/>
  <c r="G3" i="32"/>
  <c r="A4" i="32"/>
  <c r="B4" i="32"/>
  <c r="C4" i="32"/>
  <c r="D4" i="32"/>
  <c r="E4" i="32"/>
  <c r="F4" i="32"/>
  <c r="G4" i="32"/>
  <c r="A5" i="32"/>
  <c r="B5" i="32"/>
  <c r="C5" i="32"/>
  <c r="D5" i="32"/>
  <c r="E5" i="32"/>
  <c r="F5" i="32"/>
  <c r="G5" i="32"/>
  <c r="A6" i="32"/>
  <c r="B6" i="32"/>
  <c r="C6" i="32"/>
  <c r="D6" i="32"/>
  <c r="E6" i="32"/>
  <c r="F6" i="32"/>
  <c r="G6" i="32"/>
  <c r="A7" i="32"/>
  <c r="B7" i="32"/>
  <c r="C7" i="32"/>
  <c r="D7" i="32"/>
  <c r="E7" i="32"/>
  <c r="F7" i="32"/>
  <c r="G7" i="32"/>
  <c r="A8" i="32"/>
  <c r="B8" i="32"/>
  <c r="C8" i="32"/>
  <c r="D8" i="32"/>
  <c r="E8" i="32"/>
  <c r="F8" i="32"/>
  <c r="G8" i="32"/>
  <c r="A9" i="32"/>
  <c r="B9" i="32"/>
  <c r="C9" i="32"/>
  <c r="D9" i="32"/>
  <c r="E9" i="32"/>
  <c r="F9" i="32"/>
  <c r="G9" i="32"/>
  <c r="A10" i="32"/>
  <c r="B10" i="32"/>
  <c r="C10" i="32"/>
  <c r="D10" i="32"/>
  <c r="E10" i="32"/>
  <c r="F10" i="32"/>
  <c r="G10" i="32"/>
  <c r="A11" i="32"/>
  <c r="B11" i="32"/>
  <c r="C11" i="32"/>
  <c r="D11" i="32"/>
  <c r="E11" i="32"/>
  <c r="F11" i="32"/>
  <c r="G11" i="32"/>
  <c r="A12" i="32"/>
  <c r="B12" i="32"/>
  <c r="C12" i="32"/>
  <c r="D12" i="32"/>
  <c r="E12" i="32"/>
  <c r="F12" i="32"/>
  <c r="G12" i="32"/>
  <c r="A13" i="32"/>
  <c r="B13" i="32"/>
  <c r="C13" i="32"/>
  <c r="D13" i="32"/>
  <c r="E13" i="32"/>
  <c r="F13" i="32"/>
  <c r="G13" i="32"/>
  <c r="A14" i="32"/>
  <c r="B14" i="32"/>
  <c r="C14" i="32"/>
  <c r="D14" i="32"/>
  <c r="E14" i="32"/>
  <c r="F14" i="32"/>
  <c r="G14" i="32"/>
  <c r="A15" i="32"/>
  <c r="B15" i="32"/>
  <c r="C15" i="32"/>
  <c r="D15" i="32"/>
  <c r="E15" i="32"/>
  <c r="F15" i="32"/>
  <c r="G15" i="32"/>
  <c r="A16" i="32"/>
  <c r="B16" i="32"/>
  <c r="C16" i="32"/>
  <c r="D16" i="32"/>
  <c r="E16" i="32"/>
  <c r="F16" i="32"/>
  <c r="G16" i="32"/>
  <c r="A17" i="32"/>
  <c r="B17" i="32"/>
  <c r="C17" i="32"/>
  <c r="D17" i="32"/>
  <c r="E17" i="32"/>
  <c r="F17" i="32"/>
  <c r="G17" i="32"/>
  <c r="A18" i="32"/>
  <c r="B18" i="32"/>
  <c r="C18" i="32"/>
  <c r="D18" i="32"/>
  <c r="E18" i="32"/>
  <c r="F18" i="32"/>
  <c r="G18" i="32"/>
  <c r="A19" i="32"/>
  <c r="B19" i="32"/>
  <c r="C19" i="32"/>
  <c r="D19" i="32"/>
  <c r="E19" i="32"/>
  <c r="F19" i="32"/>
  <c r="G19" i="32"/>
  <c r="A20" i="32"/>
  <c r="B20" i="32"/>
  <c r="C20" i="32"/>
  <c r="D20" i="32"/>
  <c r="E20" i="32"/>
  <c r="F20" i="32"/>
  <c r="G20" i="32"/>
  <c r="A21" i="32"/>
  <c r="B21" i="32"/>
  <c r="C21" i="32"/>
  <c r="D21" i="32"/>
  <c r="E21" i="32"/>
  <c r="F21" i="32"/>
  <c r="G21" i="32"/>
  <c r="A22" i="32"/>
  <c r="B22" i="32"/>
  <c r="C22" i="32"/>
  <c r="D22" i="32"/>
  <c r="E22" i="32"/>
  <c r="F22" i="32"/>
  <c r="G22" i="32"/>
  <c r="A23" i="32"/>
  <c r="B23" i="32"/>
  <c r="C23" i="32"/>
  <c r="D23" i="32"/>
  <c r="E23" i="32"/>
  <c r="F23" i="32"/>
  <c r="G23" i="32"/>
  <c r="A24" i="32"/>
  <c r="B24" i="32"/>
  <c r="C24" i="32"/>
  <c r="D24" i="32"/>
  <c r="E24" i="32"/>
  <c r="F24" i="32"/>
  <c r="G24" i="32"/>
  <c r="A25" i="32"/>
  <c r="B25" i="32"/>
  <c r="C25" i="32"/>
  <c r="D25" i="32"/>
  <c r="E25" i="32"/>
  <c r="F25" i="32"/>
  <c r="G25" i="32"/>
  <c r="A26" i="32"/>
  <c r="B26" i="32"/>
  <c r="C26" i="32"/>
  <c r="D26" i="32"/>
  <c r="E26" i="32"/>
  <c r="F26" i="32"/>
  <c r="G26" i="32"/>
  <c r="A27" i="32"/>
  <c r="B27" i="32"/>
  <c r="C27" i="32"/>
  <c r="D27" i="32"/>
  <c r="E27" i="32"/>
  <c r="F27" i="32"/>
  <c r="G27" i="32"/>
  <c r="A28" i="32"/>
  <c r="B28" i="32"/>
  <c r="C28" i="32"/>
  <c r="D28" i="32"/>
  <c r="E28" i="32"/>
  <c r="F28" i="32"/>
  <c r="G28" i="32"/>
  <c r="A29" i="32"/>
  <c r="B29" i="32"/>
  <c r="C29" i="32"/>
  <c r="D29" i="32"/>
  <c r="E29" i="32"/>
  <c r="F29" i="32"/>
  <c r="G29" i="32"/>
  <c r="A30" i="32"/>
  <c r="B30" i="32"/>
  <c r="C30" i="32"/>
  <c r="D30" i="32"/>
  <c r="E30" i="32"/>
  <c r="F30" i="32"/>
  <c r="G30" i="32"/>
  <c r="A31" i="32"/>
  <c r="B31" i="32"/>
  <c r="C31" i="32"/>
  <c r="D31" i="32"/>
  <c r="E31" i="32"/>
  <c r="F31" i="32"/>
  <c r="G31" i="32"/>
  <c r="A32" i="32"/>
  <c r="B32" i="32"/>
  <c r="C32" i="32"/>
  <c r="D32" i="32"/>
  <c r="E32" i="32"/>
  <c r="F32" i="32"/>
  <c r="G32" i="32"/>
  <c r="A33" i="32"/>
  <c r="B33" i="32"/>
  <c r="C33" i="32"/>
  <c r="D33" i="32"/>
  <c r="E33" i="32"/>
  <c r="F33" i="32"/>
  <c r="G33" i="32"/>
  <c r="A34" i="32"/>
  <c r="B34" i="32"/>
  <c r="C34" i="32"/>
  <c r="D34" i="32"/>
  <c r="E34" i="32"/>
  <c r="F34" i="32"/>
  <c r="G34" i="32"/>
  <c r="A35" i="32"/>
  <c r="B35" i="32"/>
  <c r="C35" i="32"/>
  <c r="D35" i="32"/>
  <c r="E35" i="32"/>
  <c r="F35" i="32"/>
  <c r="G35" i="32"/>
  <c r="A36" i="32"/>
  <c r="B36" i="32"/>
  <c r="C36" i="32"/>
  <c r="D36" i="32"/>
  <c r="E36" i="32"/>
  <c r="F36" i="32"/>
  <c r="G36" i="32"/>
  <c r="A37" i="32"/>
  <c r="B37" i="32"/>
  <c r="C37" i="32"/>
  <c r="D37" i="32"/>
  <c r="E37" i="32"/>
  <c r="F37" i="32"/>
  <c r="G37" i="32"/>
  <c r="A38" i="32"/>
  <c r="B38" i="32"/>
  <c r="C38" i="32"/>
  <c r="D38" i="32"/>
  <c r="E38" i="32"/>
  <c r="F38" i="32"/>
  <c r="G38" i="32"/>
  <c r="A39" i="32"/>
  <c r="B39" i="32"/>
  <c r="C39" i="32"/>
  <c r="D39" i="32"/>
  <c r="E39" i="32"/>
  <c r="F39" i="32"/>
  <c r="G39" i="32"/>
  <c r="A40" i="32"/>
  <c r="B40" i="32"/>
  <c r="C40" i="32"/>
  <c r="D40" i="32"/>
  <c r="E40" i="32"/>
  <c r="F40" i="32"/>
  <c r="G40" i="32"/>
  <c r="A41" i="32"/>
  <c r="B41" i="32"/>
  <c r="C41" i="32"/>
  <c r="D41" i="32"/>
  <c r="E41" i="32"/>
  <c r="F41" i="32"/>
  <c r="G41" i="32"/>
  <c r="A42" i="32"/>
  <c r="B42" i="32"/>
  <c r="C42" i="32"/>
  <c r="D42" i="32"/>
  <c r="E42" i="32"/>
  <c r="F42" i="32"/>
  <c r="G42" i="32"/>
  <c r="A43" i="32"/>
  <c r="B43" i="32"/>
  <c r="C43" i="32"/>
  <c r="D43" i="32"/>
  <c r="E43" i="32"/>
  <c r="F43" i="32"/>
  <c r="G43" i="32"/>
  <c r="A44" i="32"/>
  <c r="B44" i="32"/>
  <c r="C44" i="32"/>
  <c r="D44" i="32"/>
  <c r="E44" i="32"/>
  <c r="F44" i="32"/>
  <c r="G44" i="32"/>
  <c r="A45" i="32"/>
  <c r="B45" i="32"/>
  <c r="C45" i="32"/>
  <c r="D45" i="32"/>
  <c r="E45" i="32"/>
  <c r="F45" i="32"/>
  <c r="G45" i="32"/>
  <c r="A46" i="32"/>
  <c r="B46" i="32"/>
  <c r="C46" i="32"/>
  <c r="D46" i="32"/>
  <c r="E46" i="32"/>
  <c r="F46" i="32"/>
  <c r="G46" i="32"/>
  <c r="A47" i="32"/>
  <c r="B47" i="32"/>
  <c r="C47" i="32"/>
  <c r="D47" i="32"/>
  <c r="E47" i="32"/>
  <c r="F47" i="32"/>
  <c r="G47" i="32"/>
  <c r="A48" i="32"/>
  <c r="B48" i="32"/>
  <c r="C48" i="32"/>
  <c r="D48" i="32"/>
  <c r="E48" i="32"/>
  <c r="F48" i="32"/>
  <c r="G48" i="32"/>
  <c r="A49" i="32"/>
  <c r="B49" i="32"/>
  <c r="C49" i="32"/>
  <c r="D49" i="32"/>
  <c r="E49" i="32"/>
  <c r="F49" i="32"/>
  <c r="G49" i="32"/>
  <c r="A50" i="32"/>
  <c r="B50" i="32"/>
  <c r="C50" i="32"/>
  <c r="D50" i="32"/>
  <c r="E50" i="32"/>
  <c r="F50" i="32"/>
  <c r="G50" i="32"/>
  <c r="A51" i="32"/>
  <c r="B51" i="32"/>
  <c r="C51" i="32"/>
  <c r="D51" i="32"/>
  <c r="E51" i="32"/>
  <c r="F51" i="32"/>
  <c r="G51" i="32"/>
  <c r="A52" i="32"/>
  <c r="B52" i="32"/>
  <c r="C52" i="32"/>
  <c r="D52" i="32"/>
  <c r="E52" i="32"/>
  <c r="F52" i="32"/>
  <c r="G52" i="32"/>
  <c r="A53" i="32"/>
  <c r="B53" i="32"/>
  <c r="C53" i="32"/>
  <c r="D53" i="32"/>
  <c r="E53" i="32"/>
  <c r="F53" i="32"/>
  <c r="G53" i="32"/>
  <c r="A54" i="32"/>
  <c r="B54" i="32"/>
  <c r="C54" i="32"/>
  <c r="D54" i="32"/>
  <c r="E54" i="32"/>
  <c r="F54" i="32"/>
  <c r="G54" i="32"/>
  <c r="A55" i="32"/>
  <c r="B55" i="32"/>
  <c r="C55" i="32"/>
  <c r="D55" i="32"/>
  <c r="E55" i="32"/>
  <c r="F55" i="32"/>
  <c r="G55" i="32"/>
  <c r="A56" i="32"/>
  <c r="B56" i="32"/>
  <c r="C56" i="32"/>
  <c r="D56" i="32"/>
  <c r="E56" i="32"/>
  <c r="F56" i="32"/>
  <c r="G56" i="32"/>
  <c r="A57" i="32"/>
  <c r="B57" i="32"/>
  <c r="C57" i="32"/>
  <c r="D57" i="32"/>
  <c r="E57" i="32"/>
  <c r="F57" i="32"/>
  <c r="G57" i="32"/>
  <c r="A58" i="32"/>
  <c r="B58" i="32"/>
  <c r="C58" i="32"/>
  <c r="D58" i="32"/>
  <c r="E58" i="32"/>
  <c r="F58" i="32"/>
  <c r="G58" i="32"/>
  <c r="A59" i="32"/>
  <c r="B59" i="32"/>
  <c r="C59" i="32"/>
  <c r="D59" i="32"/>
  <c r="E59" i="32"/>
  <c r="F59" i="32"/>
  <c r="G59" i="32"/>
  <c r="A60" i="32"/>
  <c r="B60" i="32"/>
  <c r="C60" i="32"/>
  <c r="D60" i="32"/>
  <c r="E60" i="32"/>
  <c r="F60" i="32"/>
  <c r="G60" i="32"/>
  <c r="A61" i="32"/>
  <c r="B61" i="32"/>
  <c r="C61" i="32"/>
  <c r="D61" i="32"/>
  <c r="E61" i="32"/>
  <c r="F61" i="32"/>
  <c r="G61" i="32"/>
  <c r="A62" i="32"/>
  <c r="B62" i="32"/>
  <c r="C62" i="32"/>
  <c r="D62" i="32"/>
  <c r="E62" i="32"/>
  <c r="F62" i="32"/>
  <c r="G62" i="32"/>
  <c r="A63" i="32"/>
  <c r="B63" i="32"/>
  <c r="C63" i="32"/>
  <c r="D63" i="32"/>
  <c r="E63" i="32"/>
  <c r="F63" i="32"/>
  <c r="G63" i="32"/>
  <c r="A64" i="32"/>
  <c r="B64" i="32"/>
  <c r="C64" i="32"/>
  <c r="D64" i="32"/>
  <c r="E64" i="32"/>
  <c r="F64" i="32"/>
  <c r="G64" i="32"/>
  <c r="A65" i="32"/>
  <c r="B65" i="32"/>
  <c r="C65" i="32"/>
  <c r="D65" i="32"/>
  <c r="E65" i="32"/>
  <c r="F65" i="32"/>
  <c r="G65" i="32"/>
  <c r="A66" i="32"/>
  <c r="B66" i="32"/>
  <c r="C66" i="32"/>
  <c r="D66" i="32"/>
  <c r="E66" i="32"/>
  <c r="F66" i="32"/>
  <c r="G66" i="32"/>
  <c r="A67" i="32"/>
  <c r="B67" i="32"/>
  <c r="C67" i="32"/>
  <c r="D67" i="32"/>
  <c r="E67" i="32"/>
  <c r="F67" i="32"/>
  <c r="G67" i="32"/>
  <c r="A68" i="32"/>
  <c r="B68" i="32"/>
  <c r="C68" i="32"/>
  <c r="D68" i="32"/>
  <c r="E68" i="32"/>
  <c r="F68" i="32"/>
  <c r="G68" i="32"/>
  <c r="A69" i="32"/>
  <c r="B69" i="32"/>
  <c r="C69" i="32"/>
  <c r="D69" i="32"/>
  <c r="E69" i="32"/>
  <c r="F69" i="32"/>
  <c r="G69" i="32"/>
  <c r="A70" i="32"/>
  <c r="B70" i="32"/>
  <c r="C70" i="32"/>
  <c r="D70" i="32"/>
  <c r="E70" i="32"/>
  <c r="F70" i="32"/>
  <c r="G70" i="32"/>
  <c r="A71" i="32"/>
  <c r="B71" i="32"/>
  <c r="C71" i="32"/>
  <c r="D71" i="32"/>
  <c r="E71" i="32"/>
  <c r="F71" i="32"/>
  <c r="G71" i="32"/>
  <c r="A72" i="32"/>
  <c r="B72" i="32"/>
  <c r="C72" i="32"/>
  <c r="D72" i="32"/>
  <c r="E72" i="32"/>
  <c r="F72" i="32"/>
  <c r="G72" i="32"/>
  <c r="A73" i="32"/>
  <c r="B73" i="32"/>
  <c r="C73" i="32"/>
  <c r="D73" i="32"/>
  <c r="E73" i="32"/>
  <c r="F73" i="32"/>
  <c r="G73" i="32"/>
  <c r="A74" i="32"/>
  <c r="B74" i="32"/>
  <c r="C74" i="32"/>
  <c r="D74" i="32"/>
  <c r="E74" i="32"/>
  <c r="F74" i="32"/>
  <c r="G74" i="32"/>
  <c r="A75" i="32"/>
  <c r="B75" i="32"/>
  <c r="C75" i="32"/>
  <c r="D75" i="32"/>
  <c r="E75" i="32"/>
  <c r="F75" i="32"/>
  <c r="G75" i="32"/>
  <c r="A76" i="32"/>
  <c r="B76" i="32"/>
  <c r="C76" i="32"/>
  <c r="D76" i="32"/>
  <c r="E76" i="32"/>
  <c r="F76" i="32"/>
  <c r="G76" i="32"/>
  <c r="A77" i="32"/>
  <c r="B77" i="32"/>
  <c r="C77" i="32"/>
  <c r="D77" i="32"/>
  <c r="E77" i="32"/>
  <c r="F77" i="32"/>
  <c r="G77" i="32"/>
  <c r="A78" i="32"/>
  <c r="B78" i="32"/>
  <c r="C78" i="32"/>
  <c r="D78" i="32"/>
  <c r="E78" i="32"/>
  <c r="F78" i="32"/>
  <c r="G78" i="32"/>
  <c r="A79" i="32"/>
  <c r="B79" i="32"/>
  <c r="C79" i="32"/>
  <c r="D79" i="32"/>
  <c r="E79" i="32"/>
  <c r="F79" i="32"/>
  <c r="G79" i="32"/>
  <c r="A80" i="32"/>
  <c r="B80" i="32"/>
  <c r="C80" i="32"/>
  <c r="D80" i="32"/>
  <c r="E80" i="32"/>
  <c r="F80" i="32"/>
  <c r="G80" i="32"/>
  <c r="A81" i="32"/>
  <c r="B81" i="32"/>
  <c r="C81" i="32"/>
  <c r="D81" i="32"/>
  <c r="E81" i="32"/>
  <c r="F81" i="32"/>
  <c r="G81" i="32"/>
  <c r="A82" i="32"/>
  <c r="B82" i="32"/>
  <c r="C82" i="32"/>
  <c r="D82" i="32"/>
  <c r="E82" i="32"/>
  <c r="F82" i="32"/>
  <c r="G82" i="32"/>
  <c r="A83" i="32"/>
  <c r="B83" i="32"/>
  <c r="C83" i="32"/>
  <c r="D83" i="32"/>
  <c r="E83" i="32"/>
  <c r="F83" i="32"/>
  <c r="G83" i="32"/>
  <c r="A84" i="32"/>
  <c r="B84" i="32"/>
  <c r="C84" i="32"/>
  <c r="D84" i="32"/>
  <c r="E84" i="32"/>
  <c r="F84" i="32"/>
  <c r="G84" i="32"/>
  <c r="A85" i="32"/>
  <c r="B85" i="32"/>
  <c r="C85" i="32"/>
  <c r="D85" i="32"/>
  <c r="E85" i="32"/>
  <c r="F85" i="32"/>
  <c r="G85" i="32"/>
  <c r="A86" i="32"/>
  <c r="B86" i="32"/>
  <c r="C86" i="32"/>
  <c r="D86" i="32"/>
  <c r="E86" i="32"/>
  <c r="F86" i="32"/>
  <c r="G86" i="32"/>
  <c r="A87" i="32"/>
  <c r="B87" i="32"/>
  <c r="C87" i="32"/>
  <c r="D87" i="32"/>
  <c r="E87" i="32"/>
  <c r="F87" i="32"/>
  <c r="G87" i="32"/>
  <c r="A88" i="32"/>
  <c r="B88" i="32"/>
  <c r="C88" i="32"/>
  <c r="D88" i="32"/>
  <c r="E88" i="32"/>
  <c r="F88" i="32"/>
  <c r="G88" i="32"/>
  <c r="A89" i="32"/>
  <c r="B89" i="32"/>
  <c r="C89" i="32"/>
  <c r="D89" i="32"/>
  <c r="E89" i="32"/>
  <c r="F89" i="32"/>
  <c r="G89" i="32"/>
  <c r="A90" i="32"/>
  <c r="B90" i="32"/>
  <c r="C90" i="32"/>
  <c r="D90" i="32"/>
  <c r="E90" i="32"/>
  <c r="F90" i="32"/>
  <c r="G90" i="32"/>
  <c r="A91" i="32"/>
  <c r="B91" i="32"/>
  <c r="C91" i="32"/>
  <c r="D91" i="32"/>
  <c r="E91" i="32"/>
  <c r="F91" i="32"/>
  <c r="G91" i="32"/>
  <c r="A92" i="32"/>
  <c r="B92" i="32"/>
  <c r="C92" i="32"/>
  <c r="D92" i="32"/>
  <c r="E92" i="32"/>
  <c r="F92" i="32"/>
  <c r="G92" i="32"/>
  <c r="A93" i="32"/>
  <c r="B93" i="32"/>
  <c r="C93" i="32"/>
  <c r="D93" i="32"/>
  <c r="E93" i="32"/>
  <c r="F93" i="32"/>
  <c r="G93" i="32"/>
  <c r="A94" i="32"/>
  <c r="B94" i="32"/>
  <c r="C94" i="32"/>
  <c r="D94" i="32"/>
  <c r="E94" i="32"/>
  <c r="F94" i="32"/>
  <c r="G94" i="32"/>
  <c r="A95" i="32"/>
  <c r="B95" i="32"/>
  <c r="C95" i="32"/>
  <c r="D95" i="32"/>
  <c r="E95" i="32"/>
  <c r="F95" i="32"/>
  <c r="G95" i="32"/>
  <c r="A96" i="32"/>
  <c r="B96" i="32"/>
  <c r="C96" i="32"/>
  <c r="D96" i="32"/>
  <c r="E96" i="32"/>
  <c r="F96" i="32"/>
  <c r="G96" i="32"/>
  <c r="A97" i="32"/>
  <c r="B97" i="32"/>
  <c r="C97" i="32"/>
  <c r="D97" i="32"/>
  <c r="E97" i="32"/>
  <c r="F97" i="32"/>
  <c r="G97" i="32"/>
  <c r="A98" i="32"/>
  <c r="B98" i="32"/>
  <c r="C98" i="32"/>
  <c r="D98" i="32"/>
  <c r="E98" i="32"/>
  <c r="F98" i="32"/>
  <c r="G98" i="32"/>
  <c r="A99" i="32"/>
  <c r="B99" i="32"/>
  <c r="C99" i="32"/>
  <c r="D99" i="32"/>
  <c r="E99" i="32"/>
  <c r="F99" i="32"/>
  <c r="G99" i="32"/>
  <c r="A100" i="32"/>
  <c r="B100" i="32"/>
  <c r="C100" i="32"/>
  <c r="D100" i="32"/>
  <c r="E100" i="32"/>
  <c r="F100" i="32"/>
  <c r="G100" i="32"/>
  <c r="A101" i="32"/>
  <c r="B101" i="32"/>
  <c r="C101" i="32"/>
  <c r="D101" i="32"/>
  <c r="E101" i="32"/>
  <c r="F101" i="32"/>
  <c r="G101" i="32"/>
  <c r="A102" i="32"/>
  <c r="B102" i="32"/>
  <c r="C102" i="32"/>
  <c r="D102" i="32"/>
  <c r="E102" i="32"/>
  <c r="F102" i="32"/>
  <c r="G102" i="32"/>
  <c r="A103" i="32"/>
  <c r="B103" i="32"/>
  <c r="C103" i="32"/>
  <c r="D103" i="32"/>
  <c r="E103" i="32"/>
  <c r="F103" i="32"/>
  <c r="G103" i="32"/>
  <c r="A104" i="32"/>
  <c r="B104" i="32"/>
  <c r="C104" i="32"/>
  <c r="D104" i="32"/>
  <c r="E104" i="32"/>
  <c r="F104" i="32"/>
  <c r="G104" i="32"/>
  <c r="A105" i="32"/>
  <c r="B105" i="32"/>
  <c r="C105" i="32"/>
  <c r="D105" i="32"/>
  <c r="E105" i="32"/>
  <c r="F105" i="32"/>
  <c r="G105" i="32"/>
  <c r="A106" i="32"/>
  <c r="B106" i="32"/>
  <c r="C106" i="32"/>
  <c r="D106" i="32"/>
  <c r="E106" i="32"/>
  <c r="F106" i="32"/>
  <c r="G106" i="32"/>
  <c r="A107" i="32"/>
  <c r="B107" i="32"/>
  <c r="C107" i="32"/>
  <c r="D107" i="32"/>
  <c r="E107" i="32"/>
  <c r="F107" i="32"/>
  <c r="G107" i="32"/>
  <c r="A108" i="32"/>
  <c r="B108" i="32"/>
  <c r="C108" i="32"/>
  <c r="D108" i="32"/>
  <c r="E108" i="32"/>
  <c r="F108" i="32"/>
  <c r="G108" i="32"/>
  <c r="A109" i="32"/>
  <c r="B109" i="32"/>
  <c r="C109" i="32"/>
  <c r="D109" i="32"/>
  <c r="E109" i="32"/>
  <c r="F109" i="32"/>
  <c r="G109" i="32"/>
  <c r="A110" i="32"/>
  <c r="B110" i="32"/>
  <c r="C110" i="32"/>
  <c r="D110" i="32"/>
  <c r="E110" i="32"/>
  <c r="F110" i="32"/>
  <c r="G110" i="32"/>
  <c r="A111" i="32"/>
  <c r="B111" i="32"/>
  <c r="C111" i="32"/>
  <c r="D111" i="32"/>
  <c r="E111" i="32"/>
  <c r="F111" i="32"/>
  <c r="G111" i="32"/>
  <c r="A112" i="32"/>
  <c r="B112" i="32"/>
  <c r="C112" i="32"/>
  <c r="D112" i="32"/>
  <c r="E112" i="32"/>
  <c r="F112" i="32"/>
  <c r="G112" i="32"/>
  <c r="A113" i="32"/>
  <c r="B113" i="32"/>
  <c r="C113" i="32"/>
  <c r="D113" i="32"/>
  <c r="E113" i="32"/>
  <c r="F113" i="32"/>
  <c r="G113" i="32"/>
  <c r="A114" i="32"/>
  <c r="B114" i="32"/>
  <c r="C114" i="32"/>
  <c r="D114" i="32"/>
  <c r="E114" i="32"/>
  <c r="F114" i="32"/>
  <c r="G114" i="32"/>
  <c r="A115" i="32"/>
  <c r="B115" i="32"/>
  <c r="C115" i="32"/>
  <c r="D115" i="32"/>
  <c r="E115" i="32"/>
  <c r="F115" i="32"/>
  <c r="G115" i="32"/>
  <c r="A116" i="32"/>
  <c r="B116" i="32"/>
  <c r="C116" i="32"/>
  <c r="D116" i="32"/>
  <c r="E116" i="32"/>
  <c r="F116" i="32"/>
  <c r="G116" i="32"/>
  <c r="A117" i="32"/>
  <c r="B117" i="32"/>
  <c r="C117" i="32"/>
  <c r="D117" i="32"/>
  <c r="E117" i="32"/>
  <c r="F117" i="32"/>
  <c r="G117" i="32"/>
  <c r="A118" i="32"/>
  <c r="B118" i="32"/>
  <c r="C118" i="32"/>
  <c r="D118" i="32"/>
  <c r="E118" i="32"/>
  <c r="F118" i="32"/>
  <c r="G118" i="32"/>
  <c r="A119" i="32"/>
  <c r="B119" i="32"/>
  <c r="C119" i="32"/>
  <c r="D119" i="32"/>
  <c r="E119" i="32"/>
  <c r="F119" i="32"/>
  <c r="G119" i="32"/>
  <c r="A120" i="32"/>
  <c r="B120" i="32"/>
  <c r="C120" i="32"/>
  <c r="D120" i="32"/>
  <c r="E120" i="32"/>
  <c r="F120" i="32"/>
  <c r="G120" i="32"/>
  <c r="A121" i="32"/>
  <c r="B121" i="32"/>
  <c r="C121" i="32"/>
  <c r="D121" i="32"/>
  <c r="E121" i="32"/>
  <c r="F121" i="32"/>
  <c r="G121" i="32"/>
  <c r="A122" i="32"/>
  <c r="B122" i="32"/>
  <c r="C122" i="32"/>
  <c r="D122" i="32"/>
  <c r="E122" i="32"/>
  <c r="F122" i="32"/>
  <c r="G122" i="32"/>
  <c r="A123" i="32"/>
  <c r="B123" i="32"/>
  <c r="C123" i="32"/>
  <c r="D123" i="32"/>
  <c r="E123" i="32"/>
  <c r="F123" i="32"/>
  <c r="G123" i="32"/>
  <c r="A124" i="32"/>
  <c r="B124" i="32"/>
  <c r="C124" i="32"/>
  <c r="D124" i="32"/>
  <c r="E124" i="32"/>
  <c r="F124" i="32"/>
  <c r="G124" i="32"/>
  <c r="A125" i="32"/>
  <c r="B125" i="32"/>
  <c r="C125" i="32"/>
  <c r="D125" i="32"/>
  <c r="E125" i="32"/>
  <c r="F125" i="32"/>
  <c r="G125" i="32"/>
  <c r="A126" i="32"/>
  <c r="B126" i="32"/>
  <c r="C126" i="32"/>
  <c r="D126" i="32"/>
  <c r="E126" i="32"/>
  <c r="F126" i="32"/>
  <c r="G126" i="32"/>
  <c r="A127" i="32"/>
  <c r="B127" i="32"/>
  <c r="C127" i="32"/>
  <c r="D127" i="32"/>
  <c r="E127" i="32"/>
  <c r="F127" i="32"/>
  <c r="G127" i="32"/>
  <c r="A128" i="32"/>
  <c r="B128" i="32"/>
  <c r="C128" i="32"/>
  <c r="D128" i="32"/>
  <c r="E128" i="32"/>
  <c r="F128" i="32"/>
  <c r="G128" i="32"/>
  <c r="A129" i="32"/>
  <c r="B129" i="32"/>
  <c r="C129" i="32"/>
  <c r="D129" i="32"/>
  <c r="E129" i="32"/>
  <c r="F129" i="32"/>
  <c r="G129" i="32"/>
  <c r="A130" i="32"/>
  <c r="B130" i="32"/>
  <c r="C130" i="32"/>
  <c r="D130" i="32"/>
  <c r="E130" i="32"/>
  <c r="F130" i="32"/>
  <c r="G130" i="32"/>
  <c r="A131" i="32"/>
  <c r="B131" i="32"/>
  <c r="C131" i="32"/>
  <c r="D131" i="32"/>
  <c r="E131" i="32"/>
  <c r="F131" i="32"/>
  <c r="G131" i="32"/>
  <c r="A132" i="32"/>
  <c r="B132" i="32"/>
  <c r="C132" i="32"/>
  <c r="D132" i="32"/>
  <c r="E132" i="32"/>
  <c r="F132" i="32"/>
  <c r="G132" i="32"/>
  <c r="A133" i="32"/>
  <c r="B133" i="32"/>
  <c r="C133" i="32"/>
  <c r="D133" i="32"/>
  <c r="E133" i="32"/>
  <c r="F133" i="32"/>
  <c r="G133" i="32"/>
  <c r="A134" i="32"/>
  <c r="B134" i="32"/>
  <c r="C134" i="32"/>
  <c r="D134" i="32"/>
  <c r="E134" i="32"/>
  <c r="F134" i="32"/>
  <c r="G134" i="32"/>
  <c r="A135" i="32"/>
  <c r="B135" i="32"/>
  <c r="C135" i="32"/>
  <c r="D135" i="32"/>
  <c r="E135" i="32"/>
  <c r="F135" i="32"/>
  <c r="G135" i="32"/>
  <c r="A136" i="32"/>
  <c r="B136" i="32"/>
  <c r="C136" i="32"/>
  <c r="D136" i="32"/>
  <c r="E136" i="32"/>
  <c r="F136" i="32"/>
  <c r="G136" i="32"/>
  <c r="A137" i="32"/>
  <c r="B137" i="32"/>
  <c r="C137" i="32"/>
  <c r="D137" i="32"/>
  <c r="E137" i="32"/>
  <c r="F137" i="32"/>
  <c r="G137" i="32"/>
  <c r="A138" i="32"/>
  <c r="B138" i="32"/>
  <c r="C138" i="32"/>
  <c r="D138" i="32"/>
  <c r="E138" i="32"/>
  <c r="F138" i="32"/>
  <c r="G138" i="32"/>
  <c r="A139" i="32"/>
  <c r="B139" i="32"/>
  <c r="C139" i="32"/>
  <c r="D139" i="32"/>
  <c r="E139" i="32"/>
  <c r="F139" i="32"/>
  <c r="G139" i="32"/>
  <c r="A140" i="32"/>
  <c r="B140" i="32"/>
  <c r="C140" i="32"/>
  <c r="D140" i="32"/>
  <c r="E140" i="32"/>
  <c r="F140" i="32"/>
  <c r="G140" i="32"/>
  <c r="A141" i="32"/>
  <c r="B141" i="32"/>
  <c r="C141" i="32"/>
  <c r="D141" i="32"/>
  <c r="E141" i="32"/>
  <c r="F141" i="32"/>
  <c r="G141" i="32"/>
  <c r="A142" i="32"/>
  <c r="B142" i="32"/>
  <c r="C142" i="32"/>
  <c r="D142" i="32"/>
  <c r="E142" i="32"/>
  <c r="F142" i="32"/>
  <c r="G142" i="32"/>
  <c r="A143" i="32"/>
  <c r="B143" i="32"/>
  <c r="C143" i="32"/>
  <c r="D143" i="32"/>
  <c r="E143" i="32"/>
  <c r="F143" i="32"/>
  <c r="G143" i="32"/>
  <c r="A144" i="32"/>
  <c r="B144" i="32"/>
  <c r="C144" i="32"/>
  <c r="D144" i="32"/>
  <c r="E144" i="32"/>
  <c r="F144" i="32"/>
  <c r="G144" i="32"/>
  <c r="A145" i="32"/>
  <c r="B145" i="32"/>
  <c r="C145" i="32"/>
  <c r="D145" i="32"/>
  <c r="E145" i="32"/>
  <c r="F145" i="32"/>
  <c r="G145" i="32"/>
  <c r="A146" i="32"/>
  <c r="B146" i="32"/>
  <c r="C146" i="32"/>
  <c r="D146" i="32"/>
  <c r="E146" i="32"/>
  <c r="F146" i="32"/>
  <c r="G146" i="32"/>
  <c r="A147" i="32"/>
  <c r="B147" i="32"/>
  <c r="C147" i="32"/>
  <c r="D147" i="32"/>
  <c r="E147" i="32"/>
  <c r="F147" i="32"/>
  <c r="G147" i="32"/>
  <c r="A148" i="32"/>
  <c r="B148" i="32"/>
  <c r="C148" i="32"/>
  <c r="D148" i="32"/>
  <c r="E148" i="32"/>
  <c r="F148" i="32"/>
  <c r="G148" i="32"/>
  <c r="A149" i="32"/>
  <c r="B149" i="32"/>
  <c r="C149" i="32"/>
  <c r="D149" i="32"/>
  <c r="E149" i="32"/>
  <c r="F149" i="32"/>
  <c r="G149" i="32"/>
  <c r="A150" i="32"/>
  <c r="B150" i="32"/>
  <c r="C150" i="32"/>
  <c r="D150" i="32"/>
  <c r="E150" i="32"/>
  <c r="F150" i="32"/>
  <c r="G150" i="32"/>
  <c r="A151" i="32"/>
  <c r="B151" i="32"/>
  <c r="C151" i="32"/>
  <c r="D151" i="32"/>
  <c r="E151" i="32"/>
  <c r="F151" i="32"/>
  <c r="G151" i="32"/>
  <c r="A152" i="32"/>
  <c r="B152" i="32"/>
  <c r="C152" i="32"/>
  <c r="D152" i="32"/>
  <c r="E152" i="32"/>
  <c r="F152" i="32"/>
  <c r="G152" i="32"/>
  <c r="A153" i="32"/>
  <c r="B153" i="32"/>
  <c r="C153" i="32"/>
  <c r="D153" i="32"/>
  <c r="E153" i="32"/>
  <c r="F153" i="32"/>
  <c r="G153" i="32"/>
  <c r="A154" i="32"/>
  <c r="B154" i="32"/>
  <c r="C154" i="32"/>
  <c r="D154" i="32"/>
  <c r="E154" i="32"/>
  <c r="F154" i="32"/>
  <c r="G154" i="32"/>
  <c r="A155" i="32"/>
  <c r="B155" i="32"/>
  <c r="C155" i="32"/>
  <c r="D155" i="32"/>
  <c r="E155" i="32"/>
  <c r="F155" i="32"/>
  <c r="G155" i="32"/>
  <c r="A156" i="32"/>
  <c r="B156" i="32"/>
  <c r="C156" i="32"/>
  <c r="D156" i="32"/>
  <c r="E156" i="32"/>
  <c r="F156" i="32"/>
  <c r="G156" i="32"/>
  <c r="A157" i="32"/>
  <c r="B157" i="32"/>
  <c r="C157" i="32"/>
  <c r="D157" i="32"/>
  <c r="E157" i="32"/>
  <c r="F157" i="32"/>
  <c r="G157" i="32"/>
  <c r="A158" i="32"/>
  <c r="B158" i="32"/>
  <c r="C158" i="32"/>
  <c r="D158" i="32"/>
  <c r="E158" i="32"/>
  <c r="F158" i="32"/>
  <c r="G158" i="32"/>
  <c r="A159" i="32"/>
  <c r="B159" i="32"/>
  <c r="C159" i="32"/>
  <c r="D159" i="32"/>
  <c r="E159" i="32"/>
  <c r="F159" i="32"/>
  <c r="G159" i="32"/>
  <c r="A160" i="32"/>
  <c r="B160" i="32"/>
  <c r="C160" i="32"/>
  <c r="D160" i="32"/>
  <c r="E160" i="32"/>
  <c r="F160" i="32"/>
  <c r="G160" i="32"/>
  <c r="A161" i="32"/>
  <c r="B161" i="32"/>
  <c r="C161" i="32"/>
  <c r="D161" i="32"/>
  <c r="E161" i="32"/>
  <c r="F161" i="32"/>
  <c r="G161" i="32"/>
  <c r="A162" i="32"/>
  <c r="B162" i="32"/>
  <c r="C162" i="32"/>
  <c r="D162" i="32"/>
  <c r="E162" i="32"/>
  <c r="F162" i="32"/>
  <c r="G162" i="32"/>
  <c r="A163" i="32"/>
  <c r="B163" i="32"/>
  <c r="C163" i="32"/>
  <c r="D163" i="32"/>
  <c r="E163" i="32"/>
  <c r="F163" i="32"/>
  <c r="G163" i="32"/>
  <c r="A164" i="32"/>
  <c r="B164" i="32"/>
  <c r="C164" i="32"/>
  <c r="D164" i="32"/>
  <c r="E164" i="32"/>
  <c r="F164" i="32"/>
  <c r="G164" i="32"/>
  <c r="A165" i="32"/>
  <c r="B165" i="32"/>
  <c r="C165" i="32"/>
  <c r="D165" i="32"/>
  <c r="E165" i="32"/>
  <c r="F165" i="32"/>
  <c r="G165" i="32"/>
  <c r="A166" i="32"/>
  <c r="B166" i="32"/>
  <c r="C166" i="32"/>
  <c r="D166" i="32"/>
  <c r="E166" i="32"/>
  <c r="F166" i="32"/>
  <c r="G166" i="32"/>
  <c r="A167" i="32"/>
  <c r="B167" i="32"/>
  <c r="C167" i="32"/>
  <c r="D167" i="32"/>
  <c r="E167" i="32"/>
  <c r="F167" i="32"/>
  <c r="G167" i="32"/>
  <c r="A168" i="32"/>
  <c r="B168" i="32"/>
  <c r="C168" i="32"/>
  <c r="D168" i="32"/>
  <c r="E168" i="32"/>
  <c r="F168" i="32"/>
  <c r="G168" i="32"/>
  <c r="A169" i="32"/>
  <c r="B169" i="32"/>
  <c r="C169" i="32"/>
  <c r="D169" i="32"/>
  <c r="E169" i="32"/>
  <c r="F169" i="32"/>
  <c r="G169" i="32"/>
  <c r="A170" i="32"/>
  <c r="B170" i="32"/>
  <c r="C170" i="32"/>
  <c r="D170" i="32"/>
  <c r="E170" i="32"/>
  <c r="F170" i="32"/>
  <c r="G170" i="32"/>
  <c r="A171" i="32"/>
  <c r="B171" i="32"/>
  <c r="C171" i="32"/>
  <c r="D171" i="32"/>
  <c r="E171" i="32"/>
  <c r="F171" i="32"/>
  <c r="G171" i="32"/>
  <c r="A172" i="32"/>
  <c r="B172" i="32"/>
  <c r="C172" i="32"/>
  <c r="D172" i="32"/>
  <c r="E172" i="32"/>
  <c r="F172" i="32"/>
  <c r="G172" i="32"/>
  <c r="A173" i="32"/>
  <c r="B173" i="32"/>
  <c r="C173" i="32"/>
  <c r="D173" i="32"/>
  <c r="E173" i="32"/>
  <c r="F173" i="32"/>
  <c r="G173" i="32"/>
  <c r="A174" i="32"/>
  <c r="B174" i="32"/>
  <c r="C174" i="32"/>
  <c r="D174" i="32"/>
  <c r="E174" i="32"/>
  <c r="F174" i="32"/>
  <c r="G174" i="32"/>
  <c r="A175" i="32"/>
  <c r="B175" i="32"/>
  <c r="C175" i="32"/>
  <c r="D175" i="32"/>
  <c r="E175" i="32"/>
  <c r="F175" i="32"/>
  <c r="G175" i="32"/>
  <c r="A176" i="32"/>
  <c r="B176" i="32"/>
  <c r="C176" i="32"/>
  <c r="D176" i="32"/>
  <c r="E176" i="32"/>
  <c r="F176" i="32"/>
  <c r="G176" i="32"/>
  <c r="A177" i="32"/>
  <c r="B177" i="32"/>
  <c r="C177" i="32"/>
  <c r="D177" i="32"/>
  <c r="E177" i="32"/>
  <c r="F177" i="32"/>
  <c r="G177" i="32"/>
  <c r="A178" i="32"/>
  <c r="B178" i="32"/>
  <c r="C178" i="32"/>
  <c r="D178" i="32"/>
  <c r="E178" i="32"/>
  <c r="F178" i="32"/>
  <c r="G178" i="32"/>
  <c r="A179" i="32"/>
  <c r="B179" i="32"/>
  <c r="C179" i="32"/>
  <c r="D179" i="32"/>
  <c r="E179" i="32"/>
  <c r="F179" i="32"/>
  <c r="G179" i="32"/>
  <c r="A180" i="32"/>
  <c r="B180" i="32"/>
  <c r="C180" i="32"/>
  <c r="D180" i="32"/>
  <c r="E180" i="32"/>
  <c r="F180" i="32"/>
  <c r="G180" i="32"/>
  <c r="A181" i="32"/>
  <c r="B181" i="32"/>
  <c r="C181" i="32"/>
  <c r="D181" i="32"/>
  <c r="E181" i="32"/>
  <c r="F181" i="32"/>
  <c r="G181" i="32"/>
  <c r="A182" i="32"/>
  <c r="B182" i="32"/>
  <c r="C182" i="32"/>
  <c r="D182" i="32"/>
  <c r="E182" i="32"/>
  <c r="F182" i="32"/>
  <c r="G182" i="32"/>
  <c r="A183" i="32"/>
  <c r="B183" i="32"/>
  <c r="C183" i="32"/>
  <c r="D183" i="32"/>
  <c r="E183" i="32"/>
  <c r="F183" i="32"/>
  <c r="G183" i="32"/>
  <c r="A184" i="32"/>
  <c r="B184" i="32"/>
  <c r="C184" i="32"/>
  <c r="D184" i="32"/>
  <c r="E184" i="32"/>
  <c r="F184" i="32"/>
  <c r="G184" i="32"/>
  <c r="A185" i="32"/>
  <c r="B185" i="32"/>
  <c r="C185" i="32"/>
  <c r="D185" i="32"/>
  <c r="E185" i="32"/>
  <c r="F185" i="32"/>
  <c r="G185" i="32"/>
  <c r="A186" i="32"/>
  <c r="B186" i="32"/>
  <c r="C186" i="32"/>
  <c r="D186" i="32"/>
  <c r="E186" i="32"/>
  <c r="F186" i="32"/>
  <c r="G186" i="32"/>
  <c r="A187" i="32"/>
  <c r="B187" i="32"/>
  <c r="C187" i="32"/>
  <c r="D187" i="32"/>
  <c r="E187" i="32"/>
  <c r="F187" i="32"/>
  <c r="G187" i="32"/>
  <c r="A188" i="32"/>
  <c r="B188" i="32"/>
  <c r="C188" i="32"/>
  <c r="D188" i="32"/>
  <c r="E188" i="32"/>
  <c r="F188" i="32"/>
  <c r="G188" i="32"/>
  <c r="A189" i="32"/>
  <c r="B189" i="32"/>
  <c r="C189" i="32"/>
  <c r="D189" i="32"/>
  <c r="E189" i="32"/>
  <c r="F189" i="32"/>
  <c r="G189" i="32"/>
  <c r="A190" i="32"/>
  <c r="B190" i="32"/>
  <c r="C190" i="32"/>
  <c r="D190" i="32"/>
  <c r="E190" i="32"/>
  <c r="F190" i="32"/>
  <c r="G190" i="32"/>
  <c r="A191" i="32"/>
  <c r="B191" i="32"/>
  <c r="C191" i="32"/>
  <c r="D191" i="32"/>
  <c r="E191" i="32"/>
  <c r="F191" i="32"/>
  <c r="G191" i="32"/>
  <c r="A192" i="32"/>
  <c r="B192" i="32"/>
  <c r="C192" i="32"/>
  <c r="D192" i="32"/>
  <c r="E192" i="32"/>
  <c r="F192" i="32"/>
  <c r="G192" i="32"/>
  <c r="A193" i="32"/>
  <c r="B193" i="32"/>
  <c r="C193" i="32"/>
  <c r="D193" i="32"/>
  <c r="E193" i="32"/>
  <c r="F193" i="32"/>
  <c r="G193" i="32"/>
  <c r="A194" i="32"/>
  <c r="B194" i="32"/>
  <c r="C194" i="32"/>
  <c r="D194" i="32"/>
  <c r="E194" i="32"/>
  <c r="F194" i="32"/>
  <c r="G194" i="32"/>
  <c r="A195" i="32"/>
  <c r="B195" i="32"/>
  <c r="C195" i="32"/>
  <c r="D195" i="32"/>
  <c r="E195" i="32"/>
  <c r="F195" i="32"/>
  <c r="G195" i="32"/>
  <c r="A196" i="32"/>
  <c r="B196" i="32"/>
  <c r="C196" i="32"/>
  <c r="D196" i="32"/>
  <c r="E196" i="32"/>
  <c r="F196" i="32"/>
  <c r="G196" i="32"/>
  <c r="A197" i="32"/>
  <c r="B197" i="32"/>
  <c r="C197" i="32"/>
  <c r="D197" i="32"/>
  <c r="E197" i="32"/>
  <c r="F197" i="32"/>
  <c r="G197" i="32"/>
  <c r="A198" i="32"/>
  <c r="B198" i="32"/>
  <c r="C198" i="32"/>
  <c r="D198" i="32"/>
  <c r="E198" i="32"/>
  <c r="F198" i="32"/>
  <c r="G198" i="32"/>
  <c r="A199" i="32"/>
  <c r="B199" i="32"/>
  <c r="C199" i="32"/>
  <c r="D199" i="32"/>
  <c r="E199" i="32"/>
  <c r="F199" i="32"/>
  <c r="G199" i="32"/>
  <c r="A200" i="32"/>
  <c r="B200" i="32"/>
  <c r="C200" i="32"/>
  <c r="D200" i="32"/>
  <c r="E200" i="32"/>
  <c r="F200" i="32"/>
  <c r="G200" i="32"/>
  <c r="A201" i="32"/>
  <c r="B201" i="32"/>
  <c r="C201" i="32"/>
  <c r="D201" i="32"/>
  <c r="E201" i="32"/>
  <c r="F201" i="32"/>
  <c r="G201" i="32"/>
  <c r="A202" i="32"/>
  <c r="B202" i="32"/>
  <c r="C202" i="32"/>
  <c r="D202" i="32"/>
  <c r="E202" i="32"/>
  <c r="F202" i="32"/>
  <c r="G202" i="32"/>
  <c r="A203" i="32"/>
  <c r="B203" i="32"/>
  <c r="C203" i="32"/>
  <c r="D203" i="32"/>
  <c r="E203" i="32"/>
  <c r="F203" i="32"/>
  <c r="G203" i="32"/>
  <c r="A204" i="32"/>
  <c r="B204" i="32"/>
  <c r="C204" i="32"/>
  <c r="D204" i="32"/>
  <c r="E204" i="32"/>
  <c r="F204" i="32"/>
  <c r="G204" i="32"/>
  <c r="A205" i="32"/>
  <c r="B205" i="32"/>
  <c r="C205" i="32"/>
  <c r="D205" i="32"/>
  <c r="E205" i="32"/>
  <c r="F205" i="32"/>
  <c r="G205" i="32"/>
  <c r="A206" i="32"/>
  <c r="B206" i="32"/>
  <c r="C206" i="32"/>
  <c r="D206" i="32"/>
  <c r="E206" i="32"/>
  <c r="F206" i="32"/>
  <c r="G206" i="32"/>
  <c r="A207" i="32"/>
  <c r="B207" i="32"/>
  <c r="C207" i="32"/>
  <c r="D207" i="32"/>
  <c r="E207" i="32"/>
  <c r="F207" i="32"/>
  <c r="G207" i="32"/>
  <c r="A208" i="32"/>
  <c r="B208" i="32"/>
  <c r="C208" i="32"/>
  <c r="D208" i="32"/>
  <c r="E208" i="32"/>
  <c r="F208" i="32"/>
  <c r="G208" i="32"/>
  <c r="A209" i="32"/>
  <c r="B209" i="32"/>
  <c r="C209" i="32"/>
  <c r="D209" i="32"/>
  <c r="E209" i="32"/>
  <c r="F209" i="32"/>
  <c r="G209" i="32"/>
  <c r="A210" i="32"/>
  <c r="B210" i="32"/>
  <c r="C210" i="32"/>
  <c r="D210" i="32"/>
  <c r="E210" i="32"/>
  <c r="F210" i="32"/>
  <c r="G210" i="32"/>
  <c r="A211" i="32"/>
  <c r="B211" i="32"/>
  <c r="C211" i="32"/>
  <c r="D211" i="32"/>
  <c r="E211" i="32"/>
  <c r="F211" i="32"/>
  <c r="G211" i="32"/>
  <c r="A212" i="32"/>
  <c r="B212" i="32"/>
  <c r="C212" i="32"/>
  <c r="D212" i="32"/>
  <c r="E212" i="32"/>
  <c r="F212" i="32"/>
  <c r="G212" i="32"/>
  <c r="A213" i="32"/>
  <c r="B213" i="32"/>
  <c r="C213" i="32"/>
  <c r="D213" i="32"/>
  <c r="E213" i="32"/>
  <c r="F213" i="32"/>
  <c r="G213" i="32"/>
  <c r="A214" i="32"/>
  <c r="B214" i="32"/>
  <c r="C214" i="32"/>
  <c r="D214" i="32"/>
  <c r="E214" i="32"/>
  <c r="F214" i="32"/>
  <c r="G214" i="32"/>
  <c r="A215" i="32"/>
  <c r="B215" i="32"/>
  <c r="C215" i="32"/>
  <c r="D215" i="32"/>
  <c r="E215" i="32"/>
  <c r="F215" i="32"/>
  <c r="G215" i="32"/>
  <c r="A216" i="32"/>
  <c r="B216" i="32"/>
  <c r="C216" i="32"/>
  <c r="D216" i="32"/>
  <c r="E216" i="32"/>
  <c r="F216" i="32"/>
  <c r="G216" i="32"/>
  <c r="A217" i="32"/>
  <c r="B217" i="32"/>
  <c r="C217" i="32"/>
  <c r="D217" i="32"/>
  <c r="E217" i="32"/>
  <c r="F217" i="32"/>
  <c r="G217" i="32"/>
  <c r="A218" i="32"/>
  <c r="B218" i="32"/>
  <c r="C218" i="32"/>
  <c r="D218" i="32"/>
  <c r="E218" i="32"/>
  <c r="F218" i="32"/>
  <c r="G218" i="32"/>
  <c r="A219" i="32"/>
  <c r="B219" i="32"/>
  <c r="C219" i="32"/>
  <c r="D219" i="32"/>
  <c r="E219" i="32"/>
  <c r="F219" i="32"/>
  <c r="G219" i="32"/>
  <c r="A220" i="32"/>
  <c r="B220" i="32"/>
  <c r="C220" i="32"/>
  <c r="D220" i="32"/>
  <c r="E220" i="32"/>
  <c r="F220" i="32"/>
  <c r="G220" i="32"/>
  <c r="A221" i="32"/>
  <c r="B221" i="32"/>
  <c r="C221" i="32"/>
  <c r="D221" i="32"/>
  <c r="E221" i="32"/>
  <c r="F221" i="32"/>
  <c r="G221" i="32"/>
  <c r="A222" i="32"/>
  <c r="B222" i="32"/>
  <c r="C222" i="32"/>
  <c r="D222" i="32"/>
  <c r="E222" i="32"/>
  <c r="F222" i="32"/>
  <c r="G222" i="32"/>
  <c r="A223" i="32"/>
  <c r="B223" i="32"/>
  <c r="C223" i="32"/>
  <c r="D223" i="32"/>
  <c r="E223" i="32"/>
  <c r="F223" i="32"/>
  <c r="G223" i="32"/>
  <c r="A224" i="32"/>
  <c r="B224" i="32"/>
  <c r="C224" i="32"/>
  <c r="D224" i="32"/>
  <c r="E224" i="32"/>
  <c r="F224" i="32"/>
  <c r="G224" i="32"/>
  <c r="A225" i="32"/>
  <c r="B225" i="32"/>
  <c r="C225" i="32"/>
  <c r="D225" i="32"/>
  <c r="E225" i="32"/>
  <c r="F225" i="32"/>
  <c r="G225" i="32"/>
  <c r="A226" i="32"/>
  <c r="B226" i="32"/>
  <c r="C226" i="32"/>
  <c r="D226" i="32"/>
  <c r="E226" i="32"/>
  <c r="F226" i="32"/>
  <c r="G226" i="32"/>
  <c r="A227" i="32"/>
  <c r="B227" i="32"/>
  <c r="C227" i="32"/>
  <c r="D227" i="32"/>
  <c r="E227" i="32"/>
  <c r="F227" i="32"/>
  <c r="G227" i="32"/>
  <c r="A228" i="32"/>
  <c r="B228" i="32"/>
  <c r="C228" i="32"/>
  <c r="D228" i="32"/>
  <c r="E228" i="32"/>
  <c r="F228" i="32"/>
  <c r="G228" i="32"/>
  <c r="A229" i="32"/>
  <c r="B229" i="32"/>
  <c r="C229" i="32"/>
  <c r="D229" i="32"/>
  <c r="E229" i="32"/>
  <c r="F229" i="32"/>
  <c r="G229" i="32"/>
  <c r="A230" i="32"/>
  <c r="B230" i="32"/>
  <c r="C230" i="32"/>
  <c r="D230" i="32"/>
  <c r="E230" i="32"/>
  <c r="F230" i="32"/>
  <c r="G230" i="32"/>
  <c r="A231" i="32"/>
  <c r="B231" i="32"/>
  <c r="C231" i="32"/>
  <c r="D231" i="32"/>
  <c r="E231" i="32"/>
  <c r="F231" i="32"/>
  <c r="G231" i="32"/>
  <c r="A232" i="32"/>
  <c r="B232" i="32"/>
  <c r="C232" i="32"/>
  <c r="D232" i="32"/>
  <c r="E232" i="32"/>
  <c r="F232" i="32"/>
  <c r="G232" i="32"/>
  <c r="A233" i="32"/>
  <c r="B233" i="32"/>
  <c r="C233" i="32"/>
  <c r="D233" i="32"/>
  <c r="E233" i="32"/>
  <c r="F233" i="32"/>
  <c r="G233" i="32"/>
  <c r="A234" i="32"/>
  <c r="B234" i="32"/>
  <c r="C234" i="32"/>
  <c r="D234" i="32"/>
  <c r="E234" i="32"/>
  <c r="F234" i="32"/>
  <c r="G234" i="32"/>
  <c r="A235" i="32"/>
  <c r="B235" i="32"/>
  <c r="C235" i="32"/>
  <c r="D235" i="32"/>
  <c r="E235" i="32"/>
  <c r="F235" i="32"/>
  <c r="G235" i="32"/>
  <c r="A236" i="32"/>
  <c r="B236" i="32"/>
  <c r="C236" i="32"/>
  <c r="D236" i="32"/>
  <c r="E236" i="32"/>
  <c r="F236" i="32"/>
  <c r="G236" i="32"/>
  <c r="A237" i="32"/>
  <c r="B237" i="32"/>
  <c r="C237" i="32"/>
  <c r="D237" i="32"/>
  <c r="E237" i="32"/>
  <c r="F237" i="32"/>
  <c r="G237" i="32"/>
  <c r="A238" i="32"/>
  <c r="B238" i="32"/>
  <c r="C238" i="32"/>
  <c r="D238" i="32"/>
  <c r="E238" i="32"/>
  <c r="F238" i="32"/>
  <c r="G238" i="32"/>
  <c r="A239" i="32"/>
  <c r="B239" i="32"/>
  <c r="C239" i="32"/>
  <c r="D239" i="32"/>
  <c r="E239" i="32"/>
  <c r="F239" i="32"/>
  <c r="G239" i="32"/>
  <c r="A240" i="32"/>
  <c r="B240" i="32"/>
  <c r="C240" i="32"/>
  <c r="D240" i="32"/>
  <c r="E240" i="32"/>
  <c r="F240" i="32"/>
  <c r="G240" i="32"/>
  <c r="A241" i="32"/>
  <c r="B241" i="32"/>
  <c r="C241" i="32"/>
  <c r="D241" i="32"/>
  <c r="E241" i="32"/>
  <c r="F241" i="32"/>
  <c r="G241" i="32"/>
  <c r="A242" i="32"/>
  <c r="B242" i="32"/>
  <c r="C242" i="32"/>
  <c r="D242" i="32"/>
  <c r="E242" i="32"/>
  <c r="F242" i="32"/>
  <c r="G242" i="32"/>
  <c r="A243" i="32"/>
  <c r="B243" i="32"/>
  <c r="C243" i="32"/>
  <c r="D243" i="32"/>
  <c r="E243" i="32"/>
  <c r="F243" i="32"/>
  <c r="G243" i="32"/>
  <c r="A244" i="32"/>
  <c r="B244" i="32"/>
  <c r="C244" i="32"/>
  <c r="D244" i="32"/>
  <c r="E244" i="32"/>
  <c r="F244" i="32"/>
  <c r="G244" i="32"/>
  <c r="A245" i="32"/>
  <c r="B245" i="32"/>
  <c r="C245" i="32"/>
  <c r="D245" i="32"/>
  <c r="E245" i="32"/>
  <c r="F245" i="32"/>
  <c r="G245" i="32"/>
  <c r="A246" i="32"/>
  <c r="B246" i="32"/>
  <c r="C246" i="32"/>
  <c r="D246" i="32"/>
  <c r="E246" i="32"/>
  <c r="F246" i="32"/>
  <c r="G246" i="32"/>
  <c r="A247" i="32"/>
  <c r="B247" i="32"/>
  <c r="C247" i="32"/>
  <c r="D247" i="32"/>
  <c r="E247" i="32"/>
  <c r="F247" i="32"/>
  <c r="G247" i="32"/>
  <c r="A248" i="32"/>
  <c r="B248" i="32"/>
  <c r="C248" i="32"/>
  <c r="D248" i="32"/>
  <c r="E248" i="32"/>
  <c r="F248" i="32"/>
  <c r="G248" i="32"/>
  <c r="A249" i="32"/>
  <c r="B249" i="32"/>
  <c r="C249" i="32"/>
  <c r="D249" i="32"/>
  <c r="E249" i="32"/>
  <c r="F249" i="32"/>
  <c r="G249" i="32"/>
  <c r="A250" i="32"/>
  <c r="B250" i="32"/>
  <c r="C250" i="32"/>
  <c r="D250" i="32"/>
  <c r="E250" i="32"/>
  <c r="F250" i="32"/>
  <c r="G250" i="32"/>
  <c r="A251" i="32"/>
  <c r="B251" i="32"/>
  <c r="C251" i="32"/>
  <c r="D251" i="32"/>
  <c r="E251" i="32"/>
  <c r="F251" i="32"/>
  <c r="G251" i="32"/>
  <c r="A252" i="32"/>
  <c r="B252" i="32"/>
  <c r="C252" i="32"/>
  <c r="D252" i="32"/>
  <c r="E252" i="32"/>
  <c r="F252" i="32"/>
  <c r="G252" i="32"/>
  <c r="A253" i="32"/>
  <c r="B253" i="32"/>
  <c r="C253" i="32"/>
  <c r="D253" i="32"/>
  <c r="E253" i="32"/>
  <c r="F253" i="32"/>
  <c r="G253" i="32"/>
  <c r="A254" i="32"/>
  <c r="B254" i="32"/>
  <c r="C254" i="32"/>
  <c r="D254" i="32"/>
  <c r="E254" i="32"/>
  <c r="F254" i="32"/>
  <c r="G254" i="32"/>
  <c r="A255" i="32"/>
  <c r="B255" i="32"/>
  <c r="C255" i="32"/>
  <c r="D255" i="32"/>
  <c r="E255" i="32"/>
  <c r="F255" i="32"/>
  <c r="G255" i="32"/>
  <c r="A256" i="32"/>
  <c r="B256" i="32"/>
  <c r="C256" i="32"/>
  <c r="D256" i="32"/>
  <c r="E256" i="32"/>
  <c r="F256" i="32"/>
  <c r="G256" i="32"/>
  <c r="A257" i="32"/>
  <c r="B257" i="32"/>
  <c r="C257" i="32"/>
  <c r="D257" i="32"/>
  <c r="E257" i="32"/>
  <c r="F257" i="32"/>
  <c r="G257" i="32"/>
  <c r="A258" i="32"/>
  <c r="B258" i="32"/>
  <c r="C258" i="32"/>
  <c r="D258" i="32"/>
  <c r="E258" i="32"/>
  <c r="F258" i="32"/>
  <c r="G258" i="32"/>
  <c r="A259" i="32"/>
  <c r="B259" i="32"/>
  <c r="C259" i="32"/>
  <c r="D259" i="32"/>
  <c r="E259" i="32"/>
  <c r="F259" i="32"/>
  <c r="G259" i="32"/>
  <c r="A260" i="32"/>
  <c r="B260" i="32"/>
  <c r="C260" i="32"/>
  <c r="D260" i="32"/>
  <c r="E260" i="32"/>
  <c r="F260" i="32"/>
  <c r="G260" i="32"/>
  <c r="A261" i="32"/>
  <c r="B261" i="32"/>
  <c r="C261" i="32"/>
  <c r="D261" i="32"/>
  <c r="E261" i="32"/>
  <c r="F261" i="32"/>
  <c r="G261" i="32"/>
  <c r="A262" i="32"/>
  <c r="B262" i="32"/>
  <c r="C262" i="32"/>
  <c r="D262" i="32"/>
  <c r="E262" i="32"/>
  <c r="F262" i="32"/>
  <c r="G262" i="32"/>
  <c r="A263" i="32"/>
  <c r="B263" i="32"/>
  <c r="C263" i="32"/>
  <c r="D263" i="32"/>
  <c r="E263" i="32"/>
  <c r="F263" i="32"/>
  <c r="G263" i="32"/>
  <c r="A264" i="32"/>
  <c r="B264" i="32"/>
  <c r="C264" i="32"/>
  <c r="D264" i="32"/>
  <c r="E264" i="32"/>
  <c r="F264" i="32"/>
  <c r="G264" i="32"/>
  <c r="A265" i="32"/>
  <c r="B265" i="32"/>
  <c r="C265" i="32"/>
  <c r="D265" i="32"/>
  <c r="E265" i="32"/>
  <c r="F265" i="32"/>
  <c r="G265" i="32"/>
  <c r="A266" i="32"/>
  <c r="B266" i="32"/>
  <c r="C266" i="32"/>
  <c r="D266" i="32"/>
  <c r="E266" i="32"/>
  <c r="F266" i="32"/>
  <c r="G266" i="32"/>
  <c r="A267" i="32"/>
  <c r="B267" i="32"/>
  <c r="C267" i="32"/>
  <c r="D267" i="32"/>
  <c r="E267" i="32"/>
  <c r="F267" i="32"/>
  <c r="G267" i="32"/>
  <c r="A268" i="32"/>
  <c r="B268" i="32"/>
  <c r="C268" i="32"/>
  <c r="D268" i="32"/>
  <c r="E268" i="32"/>
  <c r="F268" i="32"/>
  <c r="G268" i="32"/>
  <c r="A269" i="32"/>
  <c r="B269" i="32"/>
  <c r="C269" i="32"/>
  <c r="D269" i="32"/>
  <c r="E269" i="32"/>
  <c r="F269" i="32"/>
  <c r="G269" i="32"/>
  <c r="A270" i="32"/>
  <c r="B270" i="32"/>
  <c r="C270" i="32"/>
  <c r="D270" i="32"/>
  <c r="E270" i="32"/>
  <c r="F270" i="32"/>
  <c r="G270" i="32"/>
  <c r="A271" i="32"/>
  <c r="B271" i="32"/>
  <c r="C271" i="32"/>
  <c r="D271" i="32"/>
  <c r="E271" i="32"/>
  <c r="F271" i="32"/>
  <c r="G271" i="32"/>
  <c r="A272" i="32"/>
  <c r="B272" i="32"/>
  <c r="C272" i="32"/>
  <c r="D272" i="32"/>
  <c r="E272" i="32"/>
  <c r="F272" i="32"/>
  <c r="G272" i="32"/>
  <c r="A273" i="32"/>
  <c r="B273" i="32"/>
  <c r="C273" i="32"/>
  <c r="D273" i="32"/>
  <c r="E273" i="32"/>
  <c r="F273" i="32"/>
  <c r="G273" i="32"/>
  <c r="A274" i="32"/>
  <c r="B274" i="32"/>
  <c r="C274" i="32"/>
  <c r="D274" i="32"/>
  <c r="E274" i="32"/>
  <c r="F274" i="32"/>
  <c r="G274" i="32"/>
  <c r="A275" i="32"/>
  <c r="B275" i="32"/>
  <c r="C275" i="32"/>
  <c r="D275" i="32"/>
  <c r="E275" i="32"/>
  <c r="F275" i="32"/>
  <c r="G275" i="32"/>
  <c r="A276" i="32"/>
  <c r="B276" i="32"/>
  <c r="C276" i="32"/>
  <c r="D276" i="32"/>
  <c r="E276" i="32"/>
  <c r="F276" i="32"/>
  <c r="G276" i="32"/>
  <c r="A277" i="32"/>
  <c r="B277" i="32"/>
  <c r="C277" i="32"/>
  <c r="D277" i="32"/>
  <c r="E277" i="32"/>
  <c r="F277" i="32"/>
  <c r="G277" i="32"/>
  <c r="A278" i="32"/>
  <c r="B278" i="32"/>
  <c r="C278" i="32"/>
  <c r="D278" i="32"/>
  <c r="E278" i="32"/>
  <c r="F278" i="32"/>
  <c r="G278" i="32"/>
  <c r="A279" i="32"/>
  <c r="B279" i="32"/>
  <c r="C279" i="32"/>
  <c r="D279" i="32"/>
  <c r="E279" i="32"/>
  <c r="F279" i="32"/>
  <c r="G279" i="32"/>
  <c r="A280" i="32"/>
  <c r="B280" i="32"/>
  <c r="C280" i="32"/>
  <c r="D280" i="32"/>
  <c r="E280" i="32"/>
  <c r="F280" i="32"/>
  <c r="G280" i="32"/>
  <c r="A281" i="32"/>
  <c r="B281" i="32"/>
  <c r="C281" i="32"/>
  <c r="D281" i="32"/>
  <c r="E281" i="32"/>
  <c r="F281" i="32"/>
  <c r="G281" i="32"/>
  <c r="A282" i="32"/>
  <c r="B282" i="32"/>
  <c r="C282" i="32"/>
  <c r="D282" i="32"/>
  <c r="E282" i="32"/>
  <c r="F282" i="32"/>
  <c r="G282" i="32"/>
  <c r="A283" i="32"/>
  <c r="B283" i="32"/>
  <c r="C283" i="32"/>
  <c r="D283" i="32"/>
  <c r="E283" i="32"/>
  <c r="F283" i="32"/>
  <c r="G283" i="32"/>
  <c r="A284" i="32"/>
  <c r="B284" i="32"/>
  <c r="C284" i="32"/>
  <c r="D284" i="32"/>
  <c r="E284" i="32"/>
  <c r="F284" i="32"/>
  <c r="G284" i="32"/>
  <c r="A285" i="32"/>
  <c r="B285" i="32"/>
  <c r="C285" i="32"/>
  <c r="D285" i="32"/>
  <c r="E285" i="32"/>
  <c r="F285" i="32"/>
  <c r="G285" i="32"/>
  <c r="A286" i="32"/>
  <c r="B286" i="32"/>
  <c r="C286" i="32"/>
  <c r="D286" i="32"/>
  <c r="E286" i="32"/>
  <c r="F286" i="32"/>
  <c r="G286" i="32"/>
  <c r="A287" i="32"/>
  <c r="B287" i="32"/>
  <c r="C287" i="32"/>
  <c r="D287" i="32"/>
  <c r="E287" i="32"/>
  <c r="F287" i="32"/>
  <c r="G287" i="32"/>
  <c r="A288" i="32"/>
  <c r="B288" i="32"/>
  <c r="C288" i="32"/>
  <c r="D288" i="32"/>
  <c r="E288" i="32"/>
  <c r="F288" i="32"/>
  <c r="G288" i="32"/>
  <c r="A289" i="32"/>
  <c r="B289" i="32"/>
  <c r="C289" i="32"/>
  <c r="D289" i="32"/>
  <c r="E289" i="32"/>
  <c r="F289" i="32"/>
  <c r="G289" i="32"/>
  <c r="A290" i="32"/>
  <c r="B290" i="32"/>
  <c r="C290" i="32"/>
  <c r="D290" i="32"/>
  <c r="E290" i="32"/>
  <c r="F290" i="32"/>
  <c r="G290" i="32"/>
  <c r="A291" i="32"/>
  <c r="B291" i="32"/>
  <c r="C291" i="32"/>
  <c r="D291" i="32"/>
  <c r="E291" i="32"/>
  <c r="F291" i="32"/>
  <c r="G291" i="32"/>
  <c r="A292" i="32"/>
  <c r="B292" i="32"/>
  <c r="C292" i="32"/>
  <c r="D292" i="32"/>
  <c r="E292" i="32"/>
  <c r="F292" i="32"/>
  <c r="G292" i="32"/>
  <c r="A293" i="32"/>
  <c r="B293" i="32"/>
  <c r="C293" i="32"/>
  <c r="D293" i="32"/>
  <c r="E293" i="32"/>
  <c r="F293" i="32"/>
  <c r="G293" i="32"/>
  <c r="A294" i="32"/>
  <c r="B294" i="32"/>
  <c r="C294" i="32"/>
  <c r="D294" i="32"/>
  <c r="E294" i="32"/>
  <c r="F294" i="32"/>
  <c r="G294" i="32"/>
  <c r="A295" i="32"/>
  <c r="B295" i="32"/>
  <c r="C295" i="32"/>
  <c r="D295" i="32"/>
  <c r="E295" i="32"/>
  <c r="F295" i="32"/>
  <c r="G295" i="32"/>
  <c r="A296" i="32"/>
  <c r="B296" i="32"/>
  <c r="C296" i="32"/>
  <c r="D296" i="32"/>
  <c r="E296" i="32"/>
  <c r="F296" i="32"/>
  <c r="G296" i="32"/>
  <c r="A297" i="32"/>
  <c r="B297" i="32"/>
  <c r="C297" i="32"/>
  <c r="D297" i="32"/>
  <c r="E297" i="32"/>
  <c r="F297" i="32"/>
  <c r="G297" i="32"/>
  <c r="A298" i="32"/>
  <c r="B298" i="32"/>
  <c r="C298" i="32"/>
  <c r="D298" i="32"/>
  <c r="E298" i="32"/>
  <c r="F298" i="32"/>
  <c r="G298" i="32"/>
  <c r="A299" i="32"/>
  <c r="B299" i="32"/>
  <c r="C299" i="32"/>
  <c r="D299" i="32"/>
  <c r="E299" i="32"/>
  <c r="F299" i="32"/>
  <c r="G299" i="32"/>
  <c r="A300" i="32"/>
  <c r="B300" i="32"/>
  <c r="C300" i="32"/>
  <c r="D300" i="32"/>
  <c r="E300" i="32"/>
  <c r="F300" i="32"/>
  <c r="G300" i="32"/>
  <c r="A301" i="32"/>
  <c r="B301" i="32"/>
  <c r="C301" i="32"/>
  <c r="D301" i="32"/>
  <c r="E301" i="32"/>
  <c r="F301" i="32"/>
  <c r="G301" i="32"/>
  <c r="A302" i="32"/>
  <c r="B302" i="32"/>
  <c r="C302" i="32"/>
  <c r="D302" i="32"/>
  <c r="E302" i="32"/>
  <c r="F302" i="32"/>
  <c r="G302" i="32"/>
  <c r="A303" i="32"/>
  <c r="B303" i="32"/>
  <c r="C303" i="32"/>
  <c r="D303" i="32"/>
  <c r="E303" i="32"/>
  <c r="F303" i="32"/>
  <c r="G303" i="32"/>
  <c r="A304" i="32"/>
  <c r="B304" i="32"/>
  <c r="C304" i="32"/>
  <c r="D304" i="32"/>
  <c r="E304" i="32"/>
  <c r="F304" i="32"/>
  <c r="G304" i="32"/>
  <c r="A305" i="32"/>
  <c r="B305" i="32"/>
  <c r="C305" i="32"/>
  <c r="D305" i="32"/>
  <c r="E305" i="32"/>
  <c r="F305" i="32"/>
  <c r="G305" i="32"/>
  <c r="A306" i="32"/>
  <c r="B306" i="32"/>
  <c r="C306" i="32"/>
  <c r="D306" i="32"/>
  <c r="E306" i="32"/>
  <c r="F306" i="32"/>
  <c r="G306" i="32"/>
  <c r="A307" i="32"/>
  <c r="B307" i="32"/>
  <c r="C307" i="32"/>
  <c r="D307" i="32"/>
  <c r="E307" i="32"/>
  <c r="F307" i="32"/>
  <c r="G307" i="32"/>
  <c r="A308" i="32"/>
  <c r="B308" i="32"/>
  <c r="C308" i="32"/>
  <c r="D308" i="32"/>
  <c r="E308" i="32"/>
  <c r="F308" i="32"/>
  <c r="G308" i="32"/>
  <c r="A309" i="32"/>
  <c r="B309" i="32"/>
  <c r="C309" i="32"/>
  <c r="D309" i="32"/>
  <c r="E309" i="32"/>
  <c r="F309" i="32"/>
  <c r="G309" i="32"/>
  <c r="A310" i="32"/>
  <c r="B310" i="32"/>
  <c r="C310" i="32"/>
  <c r="D310" i="32"/>
  <c r="E310" i="32"/>
  <c r="F310" i="32"/>
  <c r="G310" i="32"/>
  <c r="A311" i="32"/>
  <c r="B311" i="32"/>
  <c r="C311" i="32"/>
  <c r="D311" i="32"/>
  <c r="E311" i="32"/>
  <c r="F311" i="32"/>
  <c r="G311" i="32"/>
  <c r="A312" i="32"/>
  <c r="B312" i="32"/>
  <c r="C312" i="32"/>
  <c r="D312" i="32"/>
  <c r="E312" i="32"/>
  <c r="F312" i="32"/>
  <c r="G312" i="32"/>
  <c r="A313" i="32"/>
  <c r="B313" i="32"/>
  <c r="C313" i="32"/>
  <c r="D313" i="32"/>
  <c r="E313" i="32"/>
  <c r="F313" i="32"/>
  <c r="G313" i="32"/>
  <c r="A314" i="32"/>
  <c r="B314" i="32"/>
  <c r="C314" i="32"/>
  <c r="D314" i="32"/>
  <c r="E314" i="32"/>
  <c r="F314" i="32"/>
  <c r="G314" i="32"/>
  <c r="A315" i="32"/>
  <c r="B315" i="32"/>
  <c r="C315" i="32"/>
  <c r="D315" i="32"/>
  <c r="E315" i="32"/>
  <c r="F315" i="32"/>
  <c r="G315" i="32"/>
  <c r="A316" i="32"/>
  <c r="B316" i="32"/>
  <c r="C316" i="32"/>
  <c r="D316" i="32"/>
  <c r="E316" i="32"/>
  <c r="F316" i="32"/>
  <c r="G316" i="32"/>
  <c r="A317" i="32"/>
  <c r="B317" i="32"/>
  <c r="C317" i="32"/>
  <c r="D317" i="32"/>
  <c r="E317" i="32"/>
  <c r="F317" i="32"/>
  <c r="G317" i="32"/>
  <c r="A318" i="32"/>
  <c r="B318" i="32"/>
  <c r="C318" i="32"/>
  <c r="D318" i="32"/>
  <c r="E318" i="32"/>
  <c r="F318" i="32"/>
  <c r="G318" i="32"/>
  <c r="A319" i="32"/>
  <c r="B319" i="32"/>
  <c r="C319" i="32"/>
  <c r="D319" i="32"/>
  <c r="E319" i="32"/>
  <c r="F319" i="32"/>
  <c r="G319" i="32"/>
  <c r="A320" i="32"/>
  <c r="B320" i="32"/>
  <c r="C320" i="32"/>
  <c r="D320" i="32"/>
  <c r="E320" i="32"/>
  <c r="F320" i="32"/>
  <c r="G320" i="32"/>
  <c r="A321" i="32"/>
  <c r="B321" i="32"/>
  <c r="C321" i="32"/>
  <c r="D321" i="32"/>
  <c r="E321" i="32"/>
  <c r="F321" i="32"/>
  <c r="G321" i="32"/>
  <c r="A322" i="32"/>
  <c r="B322" i="32"/>
  <c r="C322" i="32"/>
  <c r="D322" i="32"/>
  <c r="E322" i="32"/>
  <c r="F322" i="32"/>
  <c r="G322" i="32"/>
  <c r="A323" i="32"/>
  <c r="B323" i="32"/>
  <c r="C323" i="32"/>
  <c r="D323" i="32"/>
  <c r="E323" i="32"/>
  <c r="F323" i="32"/>
  <c r="G323" i="32"/>
  <c r="A324" i="32"/>
  <c r="B324" i="32"/>
  <c r="C324" i="32"/>
  <c r="D324" i="32"/>
  <c r="E324" i="32"/>
  <c r="F324" i="32"/>
  <c r="G324" i="32"/>
  <c r="A325" i="32"/>
  <c r="B325" i="32"/>
  <c r="C325" i="32"/>
  <c r="D325" i="32"/>
  <c r="E325" i="32"/>
  <c r="F325" i="32"/>
  <c r="G325" i="32"/>
  <c r="A326" i="32"/>
  <c r="B326" i="32"/>
  <c r="C326" i="32"/>
  <c r="D326" i="32"/>
  <c r="E326" i="32"/>
  <c r="F326" i="32"/>
  <c r="G326" i="32"/>
  <c r="A327" i="32"/>
  <c r="B327" i="32"/>
  <c r="C327" i="32"/>
  <c r="D327" i="32"/>
  <c r="E327" i="32"/>
  <c r="F327" i="32"/>
  <c r="G327" i="32"/>
  <c r="A328" i="32"/>
  <c r="B328" i="32"/>
  <c r="C328" i="32"/>
  <c r="D328" i="32"/>
  <c r="E328" i="32"/>
  <c r="F328" i="32"/>
  <c r="G328" i="32"/>
  <c r="A329" i="32"/>
  <c r="B329" i="32"/>
  <c r="C329" i="32"/>
  <c r="D329" i="32"/>
  <c r="E329" i="32"/>
  <c r="F329" i="32"/>
  <c r="G329" i="32"/>
  <c r="A330" i="32"/>
  <c r="B330" i="32"/>
  <c r="C330" i="32"/>
  <c r="D330" i="32"/>
  <c r="E330" i="32"/>
  <c r="F330" i="32"/>
  <c r="G330" i="32"/>
  <c r="A331" i="32"/>
  <c r="B331" i="32"/>
  <c r="C331" i="32"/>
  <c r="D331" i="32"/>
  <c r="E331" i="32"/>
  <c r="F331" i="32"/>
  <c r="G331" i="32"/>
  <c r="A332" i="32"/>
  <c r="B332" i="32"/>
  <c r="C332" i="32"/>
  <c r="D332" i="32"/>
  <c r="E332" i="32"/>
  <c r="F332" i="32"/>
  <c r="G332" i="32"/>
  <c r="A333" i="32"/>
  <c r="B333" i="32"/>
  <c r="C333" i="32"/>
  <c r="D333" i="32"/>
  <c r="E333" i="32"/>
  <c r="F333" i="32"/>
  <c r="G333" i="32"/>
  <c r="A334" i="32"/>
  <c r="B334" i="32"/>
  <c r="C334" i="32"/>
  <c r="D334" i="32"/>
  <c r="E334" i="32"/>
  <c r="F334" i="32"/>
  <c r="G334" i="32"/>
  <c r="A335" i="32"/>
  <c r="B335" i="32"/>
  <c r="C335" i="32"/>
  <c r="D335" i="32"/>
  <c r="E335" i="32"/>
  <c r="F335" i="32"/>
  <c r="G335" i="32"/>
  <c r="A336" i="32"/>
  <c r="B336" i="32"/>
  <c r="C336" i="32"/>
  <c r="D336" i="32"/>
  <c r="E336" i="32"/>
  <c r="F336" i="32"/>
  <c r="G336" i="32"/>
  <c r="A337" i="32"/>
  <c r="B337" i="32"/>
  <c r="C337" i="32"/>
  <c r="D337" i="32"/>
  <c r="E337" i="32"/>
  <c r="F337" i="32"/>
  <c r="G337" i="32"/>
  <c r="A338" i="32"/>
  <c r="B338" i="32"/>
  <c r="C338" i="32"/>
  <c r="D338" i="32"/>
  <c r="E338" i="32"/>
  <c r="F338" i="32"/>
  <c r="G338" i="32"/>
  <c r="A339" i="32"/>
  <c r="B339" i="32"/>
  <c r="C339" i="32"/>
  <c r="D339" i="32"/>
  <c r="E339" i="32"/>
  <c r="F339" i="32"/>
  <c r="G339" i="32"/>
  <c r="A340" i="32"/>
  <c r="B340" i="32"/>
  <c r="C340" i="32"/>
  <c r="D340" i="32"/>
  <c r="E340" i="32"/>
  <c r="F340" i="32"/>
  <c r="G340" i="32"/>
  <c r="A341" i="32"/>
  <c r="B341" i="32"/>
  <c r="C341" i="32"/>
  <c r="D341" i="32"/>
  <c r="E341" i="32"/>
  <c r="F341" i="32"/>
  <c r="G341" i="32"/>
  <c r="A342" i="32"/>
  <c r="B342" i="32"/>
  <c r="C342" i="32"/>
  <c r="D342" i="32"/>
  <c r="E342" i="32"/>
  <c r="F342" i="32"/>
  <c r="G342" i="32"/>
  <c r="A343" i="32"/>
  <c r="B343" i="32"/>
  <c r="C343" i="32"/>
  <c r="D343" i="32"/>
  <c r="E343" i="32"/>
  <c r="F343" i="32"/>
  <c r="G343" i="32"/>
  <c r="A344" i="32"/>
  <c r="B344" i="32"/>
  <c r="C344" i="32"/>
  <c r="D344" i="32"/>
  <c r="E344" i="32"/>
  <c r="F344" i="32"/>
  <c r="G344" i="32"/>
  <c r="A345" i="32"/>
  <c r="B345" i="32"/>
  <c r="C345" i="32"/>
  <c r="D345" i="32"/>
  <c r="E345" i="32"/>
  <c r="F345" i="32"/>
  <c r="G345" i="32"/>
  <c r="A346" i="32"/>
  <c r="B346" i="32"/>
  <c r="C346" i="32"/>
  <c r="D346" i="32"/>
  <c r="E346" i="32"/>
  <c r="F346" i="32"/>
  <c r="G346" i="32"/>
  <c r="A347" i="32"/>
  <c r="B347" i="32"/>
  <c r="C347" i="32"/>
  <c r="D347" i="32"/>
  <c r="E347" i="32"/>
  <c r="F347" i="32"/>
  <c r="G347" i="32"/>
  <c r="A348" i="32"/>
  <c r="B348" i="32"/>
  <c r="C348" i="32"/>
  <c r="D348" i="32"/>
  <c r="E348" i="32"/>
  <c r="F348" i="32"/>
  <c r="G348" i="32"/>
  <c r="A349" i="32"/>
  <c r="B349" i="32"/>
  <c r="C349" i="32"/>
  <c r="D349" i="32"/>
  <c r="E349" i="32"/>
  <c r="F349" i="32"/>
  <c r="G349" i="32"/>
  <c r="A350" i="32"/>
  <c r="B350" i="32"/>
  <c r="C350" i="32"/>
  <c r="D350" i="32"/>
  <c r="E350" i="32"/>
  <c r="F350" i="32"/>
  <c r="G350" i="32"/>
  <c r="A351" i="32"/>
  <c r="B351" i="32"/>
  <c r="C351" i="32"/>
  <c r="D351" i="32"/>
  <c r="E351" i="32"/>
  <c r="F351" i="32"/>
  <c r="G351" i="32"/>
  <c r="A352" i="32"/>
  <c r="B352" i="32"/>
  <c r="C352" i="32"/>
  <c r="D352" i="32"/>
  <c r="E352" i="32"/>
  <c r="F352" i="32"/>
  <c r="G352" i="32"/>
  <c r="A353" i="32"/>
  <c r="B353" i="32"/>
  <c r="C353" i="32"/>
  <c r="D353" i="32"/>
  <c r="E353" i="32"/>
  <c r="F353" i="32"/>
  <c r="G353" i="32"/>
  <c r="A354" i="32"/>
  <c r="B354" i="32"/>
  <c r="C354" i="32"/>
  <c r="D354" i="32"/>
  <c r="E354" i="32"/>
  <c r="F354" i="32"/>
  <c r="G354" i="32"/>
  <c r="A355" i="32"/>
  <c r="B355" i="32"/>
  <c r="C355" i="32"/>
  <c r="D355" i="32"/>
  <c r="E355" i="32"/>
  <c r="F355" i="32"/>
  <c r="G355" i="32"/>
  <c r="A356" i="32"/>
  <c r="B356" i="32"/>
  <c r="C356" i="32"/>
  <c r="D356" i="32"/>
  <c r="E356" i="32"/>
  <c r="F356" i="32"/>
  <c r="G356" i="32"/>
  <c r="A357" i="32"/>
  <c r="B357" i="32"/>
  <c r="C357" i="32"/>
  <c r="D357" i="32"/>
  <c r="E357" i="32"/>
  <c r="F357" i="32"/>
  <c r="G357" i="32"/>
  <c r="A358" i="32"/>
  <c r="B358" i="32"/>
  <c r="C358" i="32"/>
  <c r="D358" i="32"/>
  <c r="E358" i="32"/>
  <c r="F358" i="32"/>
  <c r="G358" i="32"/>
  <c r="A359" i="32"/>
  <c r="B359" i="32"/>
  <c r="C359" i="32"/>
  <c r="D359" i="32"/>
  <c r="E359" i="32"/>
  <c r="F359" i="32"/>
  <c r="G359" i="32"/>
  <c r="A360" i="32"/>
  <c r="B360" i="32"/>
  <c r="C360" i="32"/>
  <c r="D360" i="32"/>
  <c r="E360" i="32"/>
  <c r="F360" i="32"/>
  <c r="G360" i="32"/>
  <c r="A361" i="32"/>
  <c r="B361" i="32"/>
  <c r="C361" i="32"/>
  <c r="D361" i="32"/>
  <c r="E361" i="32"/>
  <c r="F361" i="32"/>
  <c r="G361" i="32"/>
  <c r="A362" i="32"/>
  <c r="B362" i="32"/>
  <c r="C362" i="32"/>
  <c r="D362" i="32"/>
  <c r="E362" i="32"/>
  <c r="F362" i="32"/>
  <c r="G362" i="32"/>
  <c r="A363" i="32"/>
  <c r="B363" i="32"/>
  <c r="C363" i="32"/>
  <c r="D363" i="32"/>
  <c r="E363" i="32"/>
  <c r="F363" i="32"/>
  <c r="G363" i="32"/>
  <c r="A364" i="32"/>
  <c r="B364" i="32"/>
  <c r="C364" i="32"/>
  <c r="D364" i="32"/>
  <c r="E364" i="32"/>
  <c r="F364" i="32"/>
  <c r="G364" i="32"/>
  <c r="A365" i="32"/>
  <c r="B365" i="32"/>
  <c r="C365" i="32"/>
  <c r="D365" i="32"/>
  <c r="E365" i="32"/>
  <c r="F365" i="32"/>
  <c r="G365" i="32"/>
  <c r="A366" i="32"/>
  <c r="B366" i="32"/>
  <c r="C366" i="32"/>
  <c r="D366" i="32"/>
  <c r="E366" i="32"/>
  <c r="F366" i="32"/>
  <c r="G366" i="32"/>
  <c r="A367" i="32"/>
  <c r="B367" i="32"/>
  <c r="C367" i="32"/>
  <c r="D367" i="32"/>
  <c r="E367" i="32"/>
  <c r="F367" i="32"/>
  <c r="G367" i="32"/>
  <c r="A368" i="32"/>
  <c r="B368" i="32"/>
  <c r="C368" i="32"/>
  <c r="D368" i="32"/>
  <c r="E368" i="32"/>
  <c r="F368" i="32"/>
  <c r="G368" i="32"/>
  <c r="A369" i="32"/>
  <c r="B369" i="32"/>
  <c r="C369" i="32"/>
  <c r="D369" i="32"/>
  <c r="E369" i="32"/>
  <c r="F369" i="32"/>
  <c r="G369" i="32"/>
  <c r="A370" i="32"/>
  <c r="B370" i="32"/>
  <c r="C370" i="32"/>
  <c r="D370" i="32"/>
  <c r="E370" i="32"/>
  <c r="F370" i="32"/>
  <c r="G370" i="32"/>
  <c r="A371" i="32"/>
  <c r="B371" i="32"/>
  <c r="C371" i="32"/>
  <c r="D371" i="32"/>
  <c r="E371" i="32"/>
  <c r="F371" i="32"/>
  <c r="G371" i="32"/>
  <c r="A372" i="32"/>
  <c r="B372" i="32"/>
  <c r="C372" i="32"/>
  <c r="D372" i="32"/>
  <c r="E372" i="32"/>
  <c r="F372" i="32"/>
  <c r="G372" i="32"/>
  <c r="A373" i="32"/>
  <c r="B373" i="32"/>
  <c r="C373" i="32"/>
  <c r="D373" i="32"/>
  <c r="E373" i="32"/>
  <c r="F373" i="32"/>
  <c r="G373" i="32"/>
  <c r="A374" i="32"/>
  <c r="B374" i="32"/>
  <c r="C374" i="32"/>
  <c r="D374" i="32"/>
  <c r="E374" i="32"/>
  <c r="F374" i="32"/>
  <c r="G374" i="32"/>
  <c r="A375" i="32"/>
  <c r="B375" i="32"/>
  <c r="C375" i="32"/>
  <c r="D375" i="32"/>
  <c r="E375" i="32"/>
  <c r="F375" i="32"/>
  <c r="G375" i="32"/>
  <c r="A376" i="32"/>
  <c r="B376" i="32"/>
  <c r="C376" i="32"/>
  <c r="D376" i="32"/>
  <c r="E376" i="32"/>
  <c r="F376" i="32"/>
  <c r="G376" i="32"/>
  <c r="A377" i="32"/>
  <c r="B377" i="32"/>
  <c r="C377" i="32"/>
  <c r="D377" i="32"/>
  <c r="E377" i="32"/>
  <c r="F377" i="32"/>
  <c r="G377" i="32"/>
  <c r="A378" i="32"/>
  <c r="B378" i="32"/>
  <c r="C378" i="32"/>
  <c r="D378" i="32"/>
  <c r="E378" i="32"/>
  <c r="F378" i="32"/>
  <c r="G378" i="32"/>
  <c r="A379" i="32"/>
  <c r="B379" i="32"/>
  <c r="C379" i="32"/>
  <c r="D379" i="32"/>
  <c r="E379" i="32"/>
  <c r="F379" i="32"/>
  <c r="G379" i="32"/>
  <c r="A380" i="32"/>
  <c r="B380" i="32"/>
  <c r="C380" i="32"/>
  <c r="D380" i="32"/>
  <c r="E380" i="32"/>
  <c r="F380" i="32"/>
  <c r="G380" i="32"/>
  <c r="A381" i="32"/>
  <c r="B381" i="32"/>
  <c r="C381" i="32"/>
  <c r="D381" i="32"/>
  <c r="E381" i="32"/>
  <c r="F381" i="32"/>
  <c r="G381" i="32"/>
  <c r="A382" i="32"/>
  <c r="B382" i="32"/>
  <c r="C382" i="32"/>
  <c r="D382" i="32"/>
  <c r="E382" i="32"/>
  <c r="F382" i="32"/>
  <c r="G382" i="32"/>
  <c r="A383" i="32"/>
  <c r="B383" i="32"/>
  <c r="C383" i="32"/>
  <c r="D383" i="32"/>
  <c r="E383" i="32"/>
  <c r="F383" i="32"/>
  <c r="G383" i="32"/>
  <c r="A384" i="32"/>
  <c r="B384" i="32"/>
  <c r="C384" i="32"/>
  <c r="D384" i="32"/>
  <c r="E384" i="32"/>
  <c r="F384" i="32"/>
  <c r="G384" i="32"/>
  <c r="A385" i="32"/>
  <c r="B385" i="32"/>
  <c r="C385" i="32"/>
  <c r="D385" i="32"/>
  <c r="E385" i="32"/>
  <c r="F385" i="32"/>
  <c r="G385" i="32"/>
  <c r="A386" i="32"/>
  <c r="B386" i="32"/>
  <c r="C386" i="32"/>
  <c r="D386" i="32"/>
  <c r="E386" i="32"/>
  <c r="F386" i="32"/>
  <c r="G386" i="32"/>
  <c r="A387" i="32"/>
  <c r="B387" i="32"/>
  <c r="C387" i="32"/>
  <c r="D387" i="32"/>
  <c r="E387" i="32"/>
  <c r="F387" i="32"/>
  <c r="G387" i="32"/>
  <c r="A388" i="32"/>
  <c r="B388" i="32"/>
  <c r="C388" i="32"/>
  <c r="D388" i="32"/>
  <c r="E388" i="32"/>
  <c r="F388" i="32"/>
  <c r="G388" i="32"/>
  <c r="A389" i="32"/>
  <c r="B389" i="32"/>
  <c r="C389" i="32"/>
  <c r="D389" i="32"/>
  <c r="E389" i="32"/>
  <c r="F389" i="32"/>
  <c r="G389" i="32"/>
  <c r="A390" i="32"/>
  <c r="B390" i="32"/>
  <c r="C390" i="32"/>
  <c r="D390" i="32"/>
  <c r="E390" i="32"/>
  <c r="F390" i="32"/>
  <c r="G390" i="32"/>
  <c r="A391" i="32"/>
  <c r="B391" i="32"/>
  <c r="C391" i="32"/>
  <c r="D391" i="32"/>
  <c r="E391" i="32"/>
  <c r="F391" i="32"/>
  <c r="G391" i="32"/>
  <c r="A392" i="32"/>
  <c r="B392" i="32"/>
  <c r="C392" i="32"/>
  <c r="D392" i="32"/>
  <c r="E392" i="32"/>
  <c r="F392" i="32"/>
  <c r="G392" i="32"/>
  <c r="A393" i="32"/>
  <c r="B393" i="32"/>
  <c r="C393" i="32"/>
  <c r="D393" i="32"/>
  <c r="E393" i="32"/>
  <c r="F393" i="32"/>
  <c r="G393" i="32"/>
  <c r="A394" i="32"/>
  <c r="B394" i="32"/>
  <c r="C394" i="32"/>
  <c r="D394" i="32"/>
  <c r="E394" i="32"/>
  <c r="F394" i="32"/>
  <c r="G394" i="32"/>
  <c r="A395" i="32"/>
  <c r="B395" i="32"/>
  <c r="C395" i="32"/>
  <c r="D395" i="32"/>
  <c r="E395" i="32"/>
  <c r="F395" i="32"/>
  <c r="G395" i="32"/>
  <c r="A396" i="32"/>
  <c r="B396" i="32"/>
  <c r="C396" i="32"/>
  <c r="D396" i="32"/>
  <c r="E396" i="32"/>
  <c r="F396" i="32"/>
  <c r="G396" i="32"/>
  <c r="A397" i="32"/>
  <c r="B397" i="32"/>
  <c r="C397" i="32"/>
  <c r="D397" i="32"/>
  <c r="E397" i="32"/>
  <c r="F397" i="32"/>
  <c r="G397" i="32"/>
  <c r="A398" i="32"/>
  <c r="B398" i="32"/>
  <c r="C398" i="32"/>
  <c r="D398" i="32"/>
  <c r="E398" i="32"/>
  <c r="F398" i="32"/>
  <c r="G398" i="32"/>
  <c r="A399" i="32"/>
  <c r="B399" i="32"/>
  <c r="C399" i="32"/>
  <c r="D399" i="32"/>
  <c r="E399" i="32"/>
  <c r="F399" i="32"/>
  <c r="G399" i="32"/>
  <c r="A400" i="32"/>
  <c r="B400" i="32"/>
  <c r="C400" i="32"/>
  <c r="D400" i="32"/>
  <c r="E400" i="32"/>
  <c r="F400" i="32"/>
  <c r="G400" i="32"/>
  <c r="A401" i="32"/>
  <c r="B401" i="32"/>
  <c r="C401" i="32"/>
  <c r="D401" i="32"/>
  <c r="E401" i="32"/>
  <c r="F401" i="32"/>
  <c r="G401" i="32"/>
  <c r="A402" i="32"/>
  <c r="B402" i="32"/>
  <c r="C402" i="32"/>
  <c r="D402" i="32"/>
  <c r="E402" i="32"/>
  <c r="F402" i="32"/>
  <c r="G402" i="32"/>
  <c r="A403" i="32"/>
  <c r="B403" i="32"/>
  <c r="C403" i="32"/>
  <c r="D403" i="32"/>
  <c r="E403" i="32"/>
  <c r="F403" i="32"/>
  <c r="G403" i="32"/>
  <c r="A404" i="32"/>
  <c r="B404" i="32"/>
  <c r="C404" i="32"/>
  <c r="D404" i="32"/>
  <c r="E404" i="32"/>
  <c r="F404" i="32"/>
  <c r="G404" i="32"/>
  <c r="A405" i="32"/>
  <c r="B405" i="32"/>
  <c r="C405" i="32"/>
  <c r="D405" i="32"/>
  <c r="E405" i="32"/>
  <c r="F405" i="32"/>
  <c r="G405" i="32"/>
  <c r="A406" i="32"/>
  <c r="B406" i="32"/>
  <c r="C406" i="32"/>
  <c r="D406" i="32"/>
  <c r="E406" i="32"/>
  <c r="F406" i="32"/>
  <c r="G406" i="32"/>
  <c r="A407" i="32"/>
  <c r="B407" i="32"/>
  <c r="C407" i="32"/>
  <c r="D407" i="32"/>
  <c r="E407" i="32"/>
  <c r="F407" i="32"/>
  <c r="G407" i="32"/>
  <c r="A408" i="32"/>
  <c r="B408" i="32"/>
  <c r="C408" i="32"/>
  <c r="D408" i="32"/>
  <c r="E408" i="32"/>
  <c r="F408" i="32"/>
  <c r="G408" i="32"/>
  <c r="A409" i="32"/>
  <c r="B409" i="32"/>
  <c r="C409" i="32"/>
  <c r="D409" i="32"/>
  <c r="E409" i="32"/>
  <c r="F409" i="32"/>
  <c r="G409" i="32"/>
  <c r="A410" i="32"/>
  <c r="B410" i="32"/>
  <c r="C410" i="32"/>
  <c r="D410" i="32"/>
  <c r="E410" i="32"/>
  <c r="F410" i="32"/>
  <c r="G410" i="32"/>
  <c r="A411" i="32"/>
  <c r="B411" i="32"/>
  <c r="C411" i="32"/>
  <c r="D411" i="32"/>
  <c r="E411" i="32"/>
  <c r="F411" i="32"/>
  <c r="G411" i="32"/>
  <c r="A412" i="32"/>
  <c r="B412" i="32"/>
  <c r="C412" i="32"/>
  <c r="D412" i="32"/>
  <c r="E412" i="32"/>
  <c r="F412" i="32"/>
  <c r="G412" i="32"/>
  <c r="A413" i="32"/>
  <c r="B413" i="32"/>
  <c r="C413" i="32"/>
  <c r="D413" i="32"/>
  <c r="E413" i="32"/>
  <c r="F413" i="32"/>
  <c r="G413" i="32"/>
  <c r="A414" i="32"/>
  <c r="B414" i="32"/>
  <c r="C414" i="32"/>
  <c r="D414" i="32"/>
  <c r="E414" i="32"/>
  <c r="F414" i="32"/>
  <c r="G414" i="32"/>
  <c r="A415" i="32"/>
  <c r="B415" i="32"/>
  <c r="C415" i="32"/>
  <c r="D415" i="32"/>
  <c r="E415" i="32"/>
  <c r="F415" i="32"/>
  <c r="G415" i="32"/>
  <c r="A416" i="32"/>
  <c r="B416" i="32"/>
  <c r="C416" i="32"/>
  <c r="D416" i="32"/>
  <c r="E416" i="32"/>
  <c r="F416" i="32"/>
  <c r="G416" i="32"/>
  <c r="A417" i="32"/>
  <c r="B417" i="32"/>
  <c r="C417" i="32"/>
  <c r="D417" i="32"/>
  <c r="E417" i="32"/>
  <c r="F417" i="32"/>
  <c r="G417" i="32"/>
  <c r="A418" i="32"/>
  <c r="B418" i="32"/>
  <c r="C418" i="32"/>
  <c r="D418" i="32"/>
  <c r="E418" i="32"/>
  <c r="F418" i="32"/>
  <c r="G418" i="32"/>
  <c r="A419" i="32"/>
  <c r="B419" i="32"/>
  <c r="C419" i="32"/>
  <c r="D419" i="32"/>
  <c r="E419" i="32"/>
  <c r="F419" i="32"/>
  <c r="G419" i="32"/>
  <c r="A420" i="32"/>
  <c r="B420" i="32"/>
  <c r="C420" i="32"/>
  <c r="D420" i="32"/>
  <c r="E420" i="32"/>
  <c r="F420" i="32"/>
  <c r="G420" i="32"/>
  <c r="A421" i="32"/>
  <c r="B421" i="32"/>
  <c r="C421" i="32"/>
  <c r="D421" i="32"/>
  <c r="E421" i="32"/>
  <c r="F421" i="32"/>
  <c r="G421" i="32"/>
  <c r="A422" i="32"/>
  <c r="B422" i="32"/>
  <c r="C422" i="32"/>
  <c r="D422" i="32"/>
  <c r="E422" i="32"/>
  <c r="F422" i="32"/>
  <c r="G422" i="32"/>
  <c r="A423" i="32"/>
  <c r="B423" i="32"/>
  <c r="C423" i="32"/>
  <c r="D423" i="32"/>
  <c r="E423" i="32"/>
  <c r="F423" i="32"/>
  <c r="G423" i="32"/>
  <c r="A424" i="32"/>
  <c r="B424" i="32"/>
  <c r="C424" i="32"/>
  <c r="D424" i="32"/>
  <c r="E424" i="32"/>
  <c r="F424" i="32"/>
  <c r="G424" i="32"/>
  <c r="A425" i="32"/>
  <c r="B425" i="32"/>
  <c r="C425" i="32"/>
  <c r="D425" i="32"/>
  <c r="E425" i="32"/>
  <c r="F425" i="32"/>
  <c r="G425" i="32"/>
  <c r="A426" i="32"/>
  <c r="B426" i="32"/>
  <c r="C426" i="32"/>
  <c r="D426" i="32"/>
  <c r="E426" i="32"/>
  <c r="F426" i="32"/>
  <c r="G426" i="32"/>
  <c r="A427" i="32"/>
  <c r="B427" i="32"/>
  <c r="C427" i="32"/>
  <c r="D427" i="32"/>
  <c r="E427" i="32"/>
  <c r="F427" i="32"/>
  <c r="G427" i="32"/>
  <c r="A428" i="32"/>
  <c r="B428" i="32"/>
  <c r="C428" i="32"/>
  <c r="D428" i="32"/>
  <c r="E428" i="32"/>
  <c r="F428" i="32"/>
  <c r="G428" i="32"/>
  <c r="A429" i="32"/>
  <c r="B429" i="32"/>
  <c r="C429" i="32"/>
  <c r="D429" i="32"/>
  <c r="E429" i="32"/>
  <c r="F429" i="32"/>
  <c r="G429" i="32"/>
  <c r="A430" i="32"/>
  <c r="B430" i="32"/>
  <c r="C430" i="32"/>
  <c r="D430" i="32"/>
  <c r="E430" i="32"/>
  <c r="F430" i="32"/>
  <c r="G430" i="32"/>
  <c r="A431" i="32"/>
  <c r="B431" i="32"/>
  <c r="C431" i="32"/>
  <c r="D431" i="32"/>
  <c r="E431" i="32"/>
  <c r="F431" i="32"/>
  <c r="G431" i="32"/>
  <c r="A432" i="32"/>
  <c r="B432" i="32"/>
  <c r="C432" i="32"/>
  <c r="D432" i="32"/>
  <c r="E432" i="32"/>
  <c r="F432" i="32"/>
  <c r="G432" i="32"/>
  <c r="A433" i="32"/>
  <c r="B433" i="32"/>
  <c r="C433" i="32"/>
  <c r="D433" i="32"/>
  <c r="E433" i="32"/>
  <c r="F433" i="32"/>
  <c r="G433" i="32"/>
  <c r="A434" i="32"/>
  <c r="B434" i="32"/>
  <c r="C434" i="32"/>
  <c r="D434" i="32"/>
  <c r="E434" i="32"/>
  <c r="F434" i="32"/>
  <c r="G434" i="32"/>
  <c r="A435" i="32"/>
  <c r="B435" i="32"/>
  <c r="C435" i="32"/>
  <c r="D435" i="32"/>
  <c r="E435" i="32"/>
  <c r="F435" i="32"/>
  <c r="G435" i="32"/>
  <c r="A436" i="32"/>
  <c r="B436" i="32"/>
  <c r="C436" i="32"/>
  <c r="D436" i="32"/>
  <c r="E436" i="32"/>
  <c r="F436" i="32"/>
  <c r="G436" i="32"/>
  <c r="A437" i="32"/>
  <c r="B437" i="32"/>
  <c r="C437" i="32"/>
  <c r="D437" i="32"/>
  <c r="E437" i="32"/>
  <c r="F437" i="32"/>
  <c r="G437" i="32"/>
  <c r="A438" i="32"/>
  <c r="B438" i="32"/>
  <c r="C438" i="32"/>
  <c r="D438" i="32"/>
  <c r="E438" i="32"/>
  <c r="F438" i="32"/>
  <c r="G438" i="32"/>
  <c r="A439" i="32"/>
  <c r="B439" i="32"/>
  <c r="C439" i="32"/>
  <c r="D439" i="32"/>
  <c r="E439" i="32"/>
  <c r="F439" i="32"/>
  <c r="G439" i="32"/>
  <c r="A440" i="32"/>
  <c r="B440" i="32"/>
  <c r="C440" i="32"/>
  <c r="D440" i="32"/>
  <c r="E440" i="32"/>
  <c r="F440" i="32"/>
  <c r="G440" i="32"/>
  <c r="A441" i="32"/>
  <c r="B441" i="32"/>
  <c r="C441" i="32"/>
  <c r="D441" i="32"/>
  <c r="E441" i="32"/>
  <c r="F441" i="32"/>
  <c r="G441" i="32"/>
  <c r="A442" i="32"/>
  <c r="B442" i="32"/>
  <c r="C442" i="32"/>
  <c r="D442" i="32"/>
  <c r="E442" i="32"/>
  <c r="F442" i="32"/>
  <c r="G442" i="32"/>
  <c r="A443" i="32"/>
  <c r="B443" i="32"/>
  <c r="C443" i="32"/>
  <c r="D443" i="32"/>
  <c r="E443" i="32"/>
  <c r="F443" i="32"/>
  <c r="G443" i="32"/>
  <c r="A444" i="32"/>
  <c r="B444" i="32"/>
  <c r="C444" i="32"/>
  <c r="D444" i="32"/>
  <c r="E444" i="32"/>
  <c r="F444" i="32"/>
  <c r="G444" i="32"/>
  <c r="A445" i="32"/>
  <c r="B445" i="32"/>
  <c r="C445" i="32"/>
  <c r="D445" i="32"/>
  <c r="E445" i="32"/>
  <c r="F445" i="32"/>
  <c r="G445" i="32"/>
  <c r="A446" i="32"/>
  <c r="B446" i="32"/>
  <c r="C446" i="32"/>
  <c r="D446" i="32"/>
  <c r="E446" i="32"/>
  <c r="F446" i="32"/>
  <c r="G446" i="32"/>
  <c r="A447" i="32"/>
  <c r="B447" i="32"/>
  <c r="C447" i="32"/>
  <c r="D447" i="32"/>
  <c r="E447" i="32"/>
  <c r="F447" i="32"/>
  <c r="G447" i="32"/>
  <c r="A448" i="32"/>
  <c r="B448" i="32"/>
  <c r="C448" i="32"/>
  <c r="D448" i="32"/>
  <c r="E448" i="32"/>
  <c r="F448" i="32"/>
  <c r="G448" i="32"/>
  <c r="A449" i="32"/>
  <c r="B449" i="32"/>
  <c r="C449" i="32"/>
  <c r="D449" i="32"/>
  <c r="E449" i="32"/>
  <c r="F449" i="32"/>
  <c r="G449" i="32"/>
  <c r="A450" i="32"/>
  <c r="B450" i="32"/>
  <c r="C450" i="32"/>
  <c r="D450" i="32"/>
  <c r="E450" i="32"/>
  <c r="F450" i="32"/>
  <c r="G450" i="32"/>
  <c r="A451" i="32"/>
  <c r="B451" i="32"/>
  <c r="C451" i="32"/>
  <c r="D451" i="32"/>
  <c r="E451" i="32"/>
  <c r="F451" i="32"/>
  <c r="G451" i="32"/>
  <c r="A452" i="32"/>
  <c r="B452" i="32"/>
  <c r="C452" i="32"/>
  <c r="D452" i="32"/>
  <c r="E452" i="32"/>
  <c r="F452" i="32"/>
  <c r="G452" i="32"/>
  <c r="A453" i="32"/>
  <c r="B453" i="32"/>
  <c r="C453" i="32"/>
  <c r="D453" i="32"/>
  <c r="E453" i="32"/>
  <c r="F453" i="32"/>
  <c r="G453" i="32"/>
  <c r="A454" i="32"/>
  <c r="B454" i="32"/>
  <c r="C454" i="32"/>
  <c r="D454" i="32"/>
  <c r="E454" i="32"/>
  <c r="F454" i="32"/>
  <c r="G454" i="32"/>
  <c r="A455" i="32"/>
  <c r="B455" i="32"/>
  <c r="C455" i="32"/>
  <c r="D455" i="32"/>
  <c r="E455" i="32"/>
  <c r="F455" i="32"/>
  <c r="G455" i="32"/>
  <c r="A456" i="32"/>
  <c r="B456" i="32"/>
  <c r="C456" i="32"/>
  <c r="D456" i="32"/>
  <c r="E456" i="32"/>
  <c r="F456" i="32"/>
  <c r="G456" i="32"/>
  <c r="A457" i="32"/>
  <c r="B457" i="32"/>
  <c r="C457" i="32"/>
  <c r="D457" i="32"/>
  <c r="E457" i="32"/>
  <c r="F457" i="32"/>
  <c r="G457" i="32"/>
  <c r="A458" i="32"/>
  <c r="B458" i="32"/>
  <c r="C458" i="32"/>
  <c r="D458" i="32"/>
  <c r="E458" i="32"/>
  <c r="F458" i="32"/>
  <c r="G458" i="32"/>
  <c r="A459" i="32"/>
  <c r="B459" i="32"/>
  <c r="C459" i="32"/>
  <c r="D459" i="32"/>
  <c r="E459" i="32"/>
  <c r="F459" i="32"/>
  <c r="G459" i="32"/>
  <c r="A460" i="32"/>
  <c r="B460" i="32"/>
  <c r="C460" i="32"/>
  <c r="D460" i="32"/>
  <c r="E460" i="32"/>
  <c r="F460" i="32"/>
  <c r="G460" i="32"/>
  <c r="A461" i="32"/>
  <c r="B461" i="32"/>
  <c r="C461" i="32"/>
  <c r="D461" i="32"/>
  <c r="E461" i="32"/>
  <c r="F461" i="32"/>
  <c r="G461" i="32"/>
  <c r="A462" i="32"/>
  <c r="B462" i="32"/>
  <c r="C462" i="32"/>
  <c r="D462" i="32"/>
  <c r="E462" i="32"/>
  <c r="F462" i="32"/>
  <c r="G462" i="32"/>
  <c r="A463" i="32"/>
  <c r="B463" i="32"/>
  <c r="C463" i="32"/>
  <c r="D463" i="32"/>
  <c r="E463" i="32"/>
  <c r="F463" i="32"/>
  <c r="G463" i="32"/>
  <c r="A464" i="32"/>
  <c r="B464" i="32"/>
  <c r="C464" i="32"/>
  <c r="D464" i="32"/>
  <c r="E464" i="32"/>
  <c r="F464" i="32"/>
  <c r="G464" i="32"/>
  <c r="A465" i="32"/>
  <c r="B465" i="32"/>
  <c r="C465" i="32"/>
  <c r="D465" i="32"/>
  <c r="E465" i="32"/>
  <c r="F465" i="32"/>
  <c r="G465" i="32"/>
  <c r="A466" i="32"/>
  <c r="B466" i="32"/>
  <c r="C466" i="32"/>
  <c r="D466" i="32"/>
  <c r="E466" i="32"/>
  <c r="F466" i="32"/>
  <c r="G466" i="32"/>
  <c r="A467" i="32"/>
  <c r="B467" i="32"/>
  <c r="C467" i="32"/>
  <c r="D467" i="32"/>
  <c r="E467" i="32"/>
  <c r="F467" i="32"/>
  <c r="G467" i="32"/>
  <c r="A468" i="32"/>
  <c r="B468" i="32"/>
  <c r="C468" i="32"/>
  <c r="D468" i="32"/>
  <c r="E468" i="32"/>
  <c r="F468" i="32"/>
  <c r="G468" i="32"/>
  <c r="A469" i="32"/>
  <c r="B469" i="32"/>
  <c r="C469" i="32"/>
  <c r="D469" i="32"/>
  <c r="E469" i="32"/>
  <c r="F469" i="32"/>
  <c r="G469" i="32"/>
  <c r="A470" i="32"/>
  <c r="B470" i="32"/>
  <c r="C470" i="32"/>
  <c r="D470" i="32"/>
  <c r="E470" i="32"/>
  <c r="F470" i="32"/>
  <c r="G470" i="32"/>
  <c r="A471" i="32"/>
  <c r="B471" i="32"/>
  <c r="C471" i="32"/>
  <c r="D471" i="32"/>
  <c r="E471" i="32"/>
  <c r="F471" i="32"/>
  <c r="G471" i="32"/>
  <c r="A472" i="32"/>
  <c r="B472" i="32"/>
  <c r="C472" i="32"/>
  <c r="D472" i="32"/>
  <c r="E472" i="32"/>
  <c r="F472" i="32"/>
  <c r="G472" i="32"/>
  <c r="A473" i="32"/>
  <c r="B473" i="32"/>
  <c r="C473" i="32"/>
  <c r="D473" i="32"/>
  <c r="E473" i="32"/>
  <c r="F473" i="32"/>
  <c r="G473" i="32"/>
  <c r="A474" i="32"/>
  <c r="B474" i="32"/>
  <c r="C474" i="32"/>
  <c r="D474" i="32"/>
  <c r="E474" i="32"/>
  <c r="F474" i="32"/>
  <c r="G474" i="32"/>
  <c r="A475" i="32"/>
  <c r="B475" i="32"/>
  <c r="C475" i="32"/>
  <c r="D475" i="32"/>
  <c r="E475" i="32"/>
  <c r="F475" i="32"/>
  <c r="G475" i="32"/>
  <c r="A476" i="32"/>
  <c r="B476" i="32"/>
  <c r="C476" i="32"/>
  <c r="D476" i="32"/>
  <c r="E476" i="32"/>
  <c r="F476" i="32"/>
  <c r="G476" i="32"/>
  <c r="A477" i="32"/>
  <c r="B477" i="32"/>
  <c r="C477" i="32"/>
  <c r="D477" i="32"/>
  <c r="E477" i="32"/>
  <c r="F477" i="32"/>
  <c r="G477" i="32"/>
  <c r="A478" i="32"/>
  <c r="B478" i="32"/>
  <c r="C478" i="32"/>
  <c r="D478" i="32"/>
  <c r="E478" i="32"/>
  <c r="F478" i="32"/>
  <c r="G478" i="32"/>
  <c r="A479" i="32"/>
  <c r="B479" i="32"/>
  <c r="C479" i="32"/>
  <c r="D479" i="32"/>
  <c r="E479" i="32"/>
  <c r="F479" i="32"/>
  <c r="G479" i="32"/>
  <c r="A480" i="32"/>
  <c r="B480" i="32"/>
  <c r="C480" i="32"/>
  <c r="D480" i="32"/>
  <c r="E480" i="32"/>
  <c r="F480" i="32"/>
  <c r="G480" i="32"/>
  <c r="A481" i="32"/>
  <c r="B481" i="32"/>
  <c r="C481" i="32"/>
  <c r="D481" i="32"/>
  <c r="E481" i="32"/>
  <c r="F481" i="32"/>
  <c r="G481" i="32"/>
  <c r="A482" i="32"/>
  <c r="B482" i="32"/>
  <c r="C482" i="32"/>
  <c r="D482" i="32"/>
  <c r="E482" i="32"/>
  <c r="F482" i="32"/>
  <c r="G482" i="32"/>
  <c r="A483" i="32"/>
  <c r="B483" i="32"/>
  <c r="C483" i="32"/>
  <c r="D483" i="32"/>
  <c r="E483" i="32"/>
  <c r="F483" i="32"/>
  <c r="G483" i="32"/>
  <c r="A484" i="32"/>
  <c r="B484" i="32"/>
  <c r="C484" i="32"/>
  <c r="D484" i="32"/>
  <c r="E484" i="32"/>
  <c r="F484" i="32"/>
  <c r="G484" i="32"/>
  <c r="A485" i="32"/>
  <c r="B485" i="32"/>
  <c r="C485" i="32"/>
  <c r="D485" i="32"/>
  <c r="E485" i="32"/>
  <c r="F485" i="32"/>
  <c r="G485" i="32"/>
  <c r="A486" i="32"/>
  <c r="B486" i="32"/>
  <c r="C486" i="32"/>
  <c r="D486" i="32"/>
  <c r="E486" i="32"/>
  <c r="F486" i="32"/>
  <c r="G486" i="32"/>
  <c r="A487" i="32"/>
  <c r="B487" i="32"/>
  <c r="C487" i="32"/>
  <c r="D487" i="32"/>
  <c r="E487" i="32"/>
  <c r="F487" i="32"/>
  <c r="G487" i="32"/>
  <c r="A488" i="32"/>
  <c r="B488" i="32"/>
  <c r="C488" i="32"/>
  <c r="D488" i="32"/>
  <c r="E488" i="32"/>
  <c r="F488" i="32"/>
  <c r="G488" i="32"/>
  <c r="A489" i="32"/>
  <c r="B489" i="32"/>
  <c r="C489" i="32"/>
  <c r="D489" i="32"/>
  <c r="E489" i="32"/>
  <c r="F489" i="32"/>
  <c r="G489" i="32"/>
  <c r="A490" i="32"/>
  <c r="B490" i="32"/>
  <c r="C490" i="32"/>
  <c r="D490" i="32"/>
  <c r="E490" i="32"/>
  <c r="F490" i="32"/>
  <c r="G490" i="32"/>
  <c r="A491" i="32"/>
  <c r="B491" i="32"/>
  <c r="C491" i="32"/>
  <c r="D491" i="32"/>
  <c r="E491" i="32"/>
  <c r="F491" i="32"/>
  <c r="G491" i="32"/>
  <c r="A492" i="32"/>
  <c r="B492" i="32"/>
  <c r="C492" i="32"/>
  <c r="D492" i="32"/>
  <c r="E492" i="32"/>
  <c r="F492" i="32"/>
  <c r="G492" i="32"/>
  <c r="A493" i="32"/>
  <c r="B493" i="32"/>
  <c r="C493" i="32"/>
  <c r="D493" i="32"/>
  <c r="E493" i="32"/>
  <c r="F493" i="32"/>
  <c r="G493" i="32"/>
  <c r="A494" i="32"/>
  <c r="B494" i="32"/>
  <c r="C494" i="32"/>
  <c r="D494" i="32"/>
  <c r="E494" i="32"/>
  <c r="F494" i="32"/>
  <c r="G494" i="32"/>
  <c r="A495" i="32"/>
  <c r="B495" i="32"/>
  <c r="C495" i="32"/>
  <c r="D495" i="32"/>
  <c r="E495" i="32"/>
  <c r="F495" i="32"/>
  <c r="G495" i="32"/>
  <c r="A496" i="32"/>
  <c r="B496" i="32"/>
  <c r="C496" i="32"/>
  <c r="D496" i="32"/>
  <c r="E496" i="32"/>
  <c r="F496" i="32"/>
  <c r="G496" i="32"/>
  <c r="A497" i="32"/>
  <c r="B497" i="32"/>
  <c r="C497" i="32"/>
  <c r="D497" i="32"/>
  <c r="E497" i="32"/>
  <c r="F497" i="32"/>
  <c r="G497" i="32"/>
  <c r="A498" i="32"/>
  <c r="B498" i="32"/>
  <c r="C498" i="32"/>
  <c r="D498" i="32"/>
  <c r="E498" i="32"/>
  <c r="F498" i="32"/>
  <c r="G498" i="32"/>
  <c r="A499" i="32"/>
  <c r="B499" i="32"/>
  <c r="C499" i="32"/>
  <c r="D499" i="32"/>
  <c r="E499" i="32"/>
  <c r="F499" i="32"/>
  <c r="G499" i="32"/>
  <c r="A500" i="32"/>
  <c r="B500" i="32"/>
  <c r="C500" i="32"/>
  <c r="D500" i="32"/>
  <c r="E500" i="32"/>
  <c r="F500" i="32"/>
  <c r="G500" i="32"/>
  <c r="A501" i="32"/>
  <c r="B501" i="32"/>
  <c r="C501" i="32"/>
  <c r="D501" i="32"/>
  <c r="E501" i="32"/>
  <c r="F501" i="32"/>
  <c r="G501" i="32"/>
  <c r="A502" i="32"/>
  <c r="B502" i="32"/>
  <c r="C502" i="32"/>
  <c r="D502" i="32"/>
  <c r="E502" i="32"/>
  <c r="F502" i="32"/>
  <c r="G502" i="32"/>
  <c r="A503" i="32"/>
  <c r="B503" i="32"/>
  <c r="C503" i="32"/>
  <c r="D503" i="32"/>
  <c r="E503" i="32"/>
  <c r="F503" i="32"/>
  <c r="G503" i="32"/>
  <c r="A504" i="32"/>
  <c r="B504" i="32"/>
  <c r="C504" i="32"/>
  <c r="D504" i="32"/>
  <c r="E504" i="32"/>
  <c r="F504" i="32"/>
  <c r="G504" i="32"/>
  <c r="A505" i="32"/>
  <c r="B505" i="32"/>
  <c r="C505" i="32"/>
  <c r="D505" i="32"/>
  <c r="E505" i="32"/>
  <c r="F505" i="32"/>
  <c r="G505" i="32"/>
  <c r="A506" i="32"/>
  <c r="B506" i="32"/>
  <c r="C506" i="32"/>
  <c r="D506" i="32"/>
  <c r="E506" i="32"/>
  <c r="F506" i="32"/>
  <c r="G506" i="32"/>
  <c r="A507" i="32"/>
  <c r="B507" i="32"/>
  <c r="C507" i="32"/>
  <c r="D507" i="32"/>
  <c r="E507" i="32"/>
  <c r="F507" i="32"/>
  <c r="G507" i="32"/>
  <c r="A508" i="32"/>
  <c r="B508" i="32"/>
  <c r="C508" i="32"/>
  <c r="D508" i="32"/>
  <c r="E508" i="32"/>
  <c r="F508" i="32"/>
  <c r="G508" i="32"/>
  <c r="A509" i="32"/>
  <c r="B509" i="32"/>
  <c r="C509" i="32"/>
  <c r="D509" i="32"/>
  <c r="E509" i="32"/>
  <c r="F509" i="32"/>
  <c r="G509" i="32"/>
  <c r="A510" i="32"/>
  <c r="B510" i="32"/>
  <c r="C510" i="32"/>
  <c r="D510" i="32"/>
  <c r="E510" i="32"/>
  <c r="F510" i="32"/>
  <c r="G510" i="32"/>
  <c r="A511" i="32"/>
  <c r="B511" i="32"/>
  <c r="C511" i="32"/>
  <c r="D511" i="32"/>
  <c r="E511" i="32"/>
  <c r="F511" i="32"/>
  <c r="G511" i="32"/>
  <c r="A512" i="32"/>
  <c r="B512" i="32"/>
  <c r="C512" i="32"/>
  <c r="D512" i="32"/>
  <c r="E512" i="32"/>
  <c r="F512" i="32"/>
  <c r="G512" i="32"/>
  <c r="A513" i="32"/>
  <c r="B513" i="32"/>
  <c r="C513" i="32"/>
  <c r="D513" i="32"/>
  <c r="E513" i="32"/>
  <c r="F513" i="32"/>
  <c r="G513" i="32"/>
  <c r="A514" i="32"/>
  <c r="B514" i="32"/>
  <c r="C514" i="32"/>
  <c r="D514" i="32"/>
  <c r="E514" i="32"/>
  <c r="F514" i="32"/>
  <c r="G514" i="32"/>
  <c r="A515" i="32"/>
  <c r="B515" i="32"/>
  <c r="C515" i="32"/>
  <c r="D515" i="32"/>
  <c r="E515" i="32"/>
  <c r="F515" i="32"/>
  <c r="G515" i="32"/>
  <c r="A516" i="32"/>
  <c r="B516" i="32"/>
  <c r="C516" i="32"/>
  <c r="D516" i="32"/>
  <c r="E516" i="32"/>
  <c r="F516" i="32"/>
  <c r="G516" i="32"/>
  <c r="A517" i="32"/>
  <c r="B517" i="32"/>
  <c r="C517" i="32"/>
  <c r="D517" i="32"/>
  <c r="E517" i="32"/>
  <c r="F517" i="32"/>
  <c r="G517" i="32"/>
  <c r="A518" i="32"/>
  <c r="B518" i="32"/>
  <c r="C518" i="32"/>
  <c r="D518" i="32"/>
  <c r="E518" i="32"/>
  <c r="F518" i="32"/>
  <c r="G518" i="32"/>
  <c r="A519" i="32"/>
  <c r="B519" i="32"/>
  <c r="C519" i="32"/>
  <c r="D519" i="32"/>
  <c r="E519" i="32"/>
  <c r="F519" i="32"/>
  <c r="G519" i="32"/>
  <c r="A520" i="32"/>
  <c r="B520" i="32"/>
  <c r="C520" i="32"/>
  <c r="D520" i="32"/>
  <c r="E520" i="32"/>
  <c r="F520" i="32"/>
  <c r="G520" i="32"/>
  <c r="A521" i="32"/>
  <c r="B521" i="32"/>
  <c r="C521" i="32"/>
  <c r="D521" i="32"/>
  <c r="E521" i="32"/>
  <c r="F521" i="32"/>
  <c r="G521" i="32"/>
  <c r="A522" i="32"/>
  <c r="B522" i="32"/>
  <c r="C522" i="32"/>
  <c r="D522" i="32"/>
  <c r="E522" i="32"/>
  <c r="F522" i="32"/>
  <c r="G522" i="32"/>
  <c r="A523" i="32"/>
  <c r="B523" i="32"/>
  <c r="C523" i="32"/>
  <c r="D523" i="32"/>
  <c r="E523" i="32"/>
  <c r="F523" i="32"/>
  <c r="G523" i="32"/>
  <c r="A524" i="32"/>
  <c r="B524" i="32"/>
  <c r="C524" i="32"/>
  <c r="D524" i="32"/>
  <c r="E524" i="32"/>
  <c r="F524" i="32"/>
  <c r="G524" i="32"/>
  <c r="A525" i="32"/>
  <c r="B525" i="32"/>
  <c r="C525" i="32"/>
  <c r="D525" i="32"/>
  <c r="E525" i="32"/>
  <c r="F525" i="32"/>
  <c r="G525" i="32"/>
  <c r="A526" i="32"/>
  <c r="B526" i="32"/>
  <c r="C526" i="32"/>
  <c r="D526" i="32"/>
  <c r="E526" i="32"/>
  <c r="F526" i="32"/>
  <c r="G526" i="32"/>
  <c r="A527" i="32"/>
  <c r="B527" i="32"/>
  <c r="C527" i="32"/>
  <c r="D527" i="32"/>
  <c r="E527" i="32"/>
  <c r="F527" i="32"/>
  <c r="G527" i="32"/>
  <c r="A528" i="32"/>
  <c r="B528" i="32"/>
  <c r="C528" i="32"/>
  <c r="D528" i="32"/>
  <c r="E528" i="32"/>
  <c r="F528" i="32"/>
  <c r="G528" i="32"/>
  <c r="A529" i="32"/>
  <c r="B529" i="32"/>
  <c r="C529" i="32"/>
  <c r="D529" i="32"/>
  <c r="E529" i="32"/>
  <c r="F529" i="32"/>
  <c r="G529" i="32"/>
  <c r="A530" i="32"/>
  <c r="B530" i="32"/>
  <c r="C530" i="32"/>
  <c r="D530" i="32"/>
  <c r="E530" i="32"/>
  <c r="F530" i="32"/>
  <c r="G530" i="32"/>
  <c r="A531" i="32"/>
  <c r="B531" i="32"/>
  <c r="C531" i="32"/>
  <c r="D531" i="32"/>
  <c r="E531" i="32"/>
  <c r="F531" i="32"/>
  <c r="G531" i="32"/>
  <c r="A532" i="32"/>
  <c r="B532" i="32"/>
  <c r="C532" i="32"/>
  <c r="D532" i="32"/>
  <c r="E532" i="32"/>
  <c r="F532" i="32"/>
  <c r="G532" i="32"/>
  <c r="A533" i="32"/>
  <c r="B533" i="32"/>
  <c r="C533" i="32"/>
  <c r="D533" i="32"/>
  <c r="E533" i="32"/>
  <c r="F533" i="32"/>
  <c r="G533" i="32"/>
  <c r="A534" i="32"/>
  <c r="B534" i="32"/>
  <c r="C534" i="32"/>
  <c r="D534" i="32"/>
  <c r="E534" i="32"/>
  <c r="F534" i="32"/>
  <c r="G534" i="32"/>
  <c r="A535" i="32"/>
  <c r="B535" i="32"/>
  <c r="C535" i="32"/>
  <c r="D535" i="32"/>
  <c r="E535" i="32"/>
  <c r="F535" i="32"/>
  <c r="G535" i="32"/>
  <c r="A536" i="32"/>
  <c r="B536" i="32"/>
  <c r="C536" i="32"/>
  <c r="D536" i="32"/>
  <c r="E536" i="32"/>
  <c r="F536" i="32"/>
  <c r="G536" i="32"/>
  <c r="A537" i="32"/>
  <c r="B537" i="32"/>
  <c r="C537" i="32"/>
  <c r="D537" i="32"/>
  <c r="E537" i="32"/>
  <c r="F537" i="32"/>
  <c r="G537" i="32"/>
  <c r="A538" i="32"/>
  <c r="B538" i="32"/>
  <c r="C538" i="32"/>
  <c r="D538" i="32"/>
  <c r="E538" i="32"/>
  <c r="F538" i="32"/>
  <c r="G538" i="32"/>
  <c r="A539" i="32"/>
  <c r="B539" i="32"/>
  <c r="C539" i="32"/>
  <c r="D539" i="32"/>
  <c r="E539" i="32"/>
  <c r="F539" i="32"/>
  <c r="G539" i="32"/>
  <c r="A540" i="32"/>
  <c r="B540" i="32"/>
  <c r="C540" i="32"/>
  <c r="D540" i="32"/>
  <c r="E540" i="32"/>
  <c r="F540" i="32"/>
  <c r="G540" i="32"/>
  <c r="A541" i="32"/>
  <c r="B541" i="32"/>
  <c r="C541" i="32"/>
  <c r="D541" i="32"/>
  <c r="E541" i="32"/>
  <c r="F541" i="32"/>
  <c r="G541" i="32"/>
  <c r="A542" i="32"/>
  <c r="B542" i="32"/>
  <c r="C542" i="32"/>
  <c r="D542" i="32"/>
  <c r="E542" i="32"/>
  <c r="F542" i="32"/>
  <c r="G542" i="32"/>
  <c r="A543" i="32"/>
  <c r="B543" i="32"/>
  <c r="C543" i="32"/>
  <c r="D543" i="32"/>
  <c r="E543" i="32"/>
  <c r="F543" i="32"/>
  <c r="G543" i="32"/>
  <c r="A544" i="32"/>
  <c r="B544" i="32"/>
  <c r="C544" i="32"/>
  <c r="D544" i="32"/>
  <c r="E544" i="32"/>
  <c r="F544" i="32"/>
  <c r="G544" i="32"/>
  <c r="A545" i="32"/>
  <c r="B545" i="32"/>
  <c r="C545" i="32"/>
  <c r="D545" i="32"/>
  <c r="E545" i="32"/>
  <c r="F545" i="32"/>
  <c r="G545" i="32"/>
  <c r="A546" i="32"/>
  <c r="B546" i="32"/>
  <c r="C546" i="32"/>
  <c r="D546" i="32"/>
  <c r="E546" i="32"/>
  <c r="F546" i="32"/>
  <c r="G546" i="32"/>
  <c r="A547" i="32"/>
  <c r="B547" i="32"/>
  <c r="C547" i="32"/>
  <c r="D547" i="32"/>
  <c r="E547" i="32"/>
  <c r="F547" i="32"/>
  <c r="G547" i="32"/>
  <c r="A548" i="32"/>
  <c r="B548" i="32"/>
  <c r="C548" i="32"/>
  <c r="D548" i="32"/>
  <c r="E548" i="32"/>
  <c r="F548" i="32"/>
  <c r="G548" i="32"/>
  <c r="A549" i="32"/>
  <c r="B549" i="32"/>
  <c r="C549" i="32"/>
  <c r="D549" i="32"/>
  <c r="E549" i="32"/>
  <c r="F549" i="32"/>
  <c r="G549" i="32"/>
  <c r="A550" i="32"/>
  <c r="B550" i="32"/>
  <c r="C550" i="32"/>
  <c r="D550" i="32"/>
  <c r="E550" i="32"/>
  <c r="F550" i="32"/>
  <c r="G550" i="32"/>
  <c r="A551" i="32"/>
  <c r="B551" i="32"/>
  <c r="C551" i="32"/>
  <c r="D551" i="32"/>
  <c r="E551" i="32"/>
  <c r="F551" i="32"/>
  <c r="G551" i="32"/>
  <c r="A552" i="32"/>
  <c r="B552" i="32"/>
  <c r="C552" i="32"/>
  <c r="D552" i="32"/>
  <c r="E552" i="32"/>
  <c r="F552" i="32"/>
  <c r="G552" i="32"/>
  <c r="A553" i="32"/>
  <c r="B553" i="32"/>
  <c r="C553" i="32"/>
  <c r="D553" i="32"/>
  <c r="E553" i="32"/>
  <c r="F553" i="32"/>
  <c r="G553" i="32"/>
  <c r="A554" i="32"/>
  <c r="B554" i="32"/>
  <c r="C554" i="32"/>
  <c r="D554" i="32"/>
  <c r="E554" i="32"/>
  <c r="F554" i="32"/>
  <c r="G554" i="32"/>
  <c r="A555" i="32"/>
  <c r="B555" i="32"/>
  <c r="C555" i="32"/>
  <c r="D555" i="32"/>
  <c r="E555" i="32"/>
  <c r="F555" i="32"/>
  <c r="G555" i="32"/>
  <c r="A556" i="32"/>
  <c r="B556" i="32"/>
  <c r="C556" i="32"/>
  <c r="D556" i="32"/>
  <c r="E556" i="32"/>
  <c r="F556" i="32"/>
  <c r="G556" i="32"/>
  <c r="A557" i="32"/>
  <c r="B557" i="32"/>
  <c r="C557" i="32"/>
  <c r="D557" i="32"/>
  <c r="E557" i="32"/>
  <c r="F557" i="32"/>
  <c r="G557" i="32"/>
  <c r="A558" i="32"/>
  <c r="B558" i="32"/>
  <c r="C558" i="32"/>
  <c r="D558" i="32"/>
  <c r="E558" i="32"/>
  <c r="F558" i="32"/>
  <c r="G558" i="32"/>
  <c r="A559" i="32"/>
  <c r="B559" i="32"/>
  <c r="C559" i="32"/>
  <c r="D559" i="32"/>
  <c r="E559" i="32"/>
  <c r="F559" i="32"/>
  <c r="G559" i="32"/>
  <c r="A560" i="32"/>
  <c r="B560" i="32"/>
  <c r="C560" i="32"/>
  <c r="D560" i="32"/>
  <c r="E560" i="32"/>
  <c r="F560" i="32"/>
  <c r="G560" i="32"/>
  <c r="A561" i="32"/>
  <c r="B561" i="32"/>
  <c r="C561" i="32"/>
  <c r="D561" i="32"/>
  <c r="E561" i="32"/>
  <c r="F561" i="32"/>
  <c r="G561" i="32"/>
  <c r="A562" i="32"/>
  <c r="B562" i="32"/>
  <c r="C562" i="32"/>
  <c r="D562" i="32"/>
  <c r="E562" i="32"/>
  <c r="F562" i="32"/>
  <c r="G562" i="32"/>
  <c r="A563" i="32"/>
  <c r="B563" i="32"/>
  <c r="C563" i="32"/>
  <c r="D563" i="32"/>
  <c r="E563" i="32"/>
  <c r="F563" i="32"/>
  <c r="G563" i="32"/>
  <c r="A564" i="32"/>
  <c r="B564" i="32"/>
  <c r="C564" i="32"/>
  <c r="D564" i="32"/>
  <c r="E564" i="32"/>
  <c r="F564" i="32"/>
  <c r="G564" i="32"/>
  <c r="A565" i="32"/>
  <c r="B565" i="32"/>
  <c r="C565" i="32"/>
  <c r="D565" i="32"/>
  <c r="E565" i="32"/>
  <c r="F565" i="32"/>
  <c r="G565" i="32"/>
  <c r="A566" i="32"/>
  <c r="B566" i="32"/>
  <c r="C566" i="32"/>
  <c r="D566" i="32"/>
  <c r="E566" i="32"/>
  <c r="F566" i="32"/>
  <c r="G566" i="32"/>
  <c r="A567" i="32"/>
  <c r="B567" i="32"/>
  <c r="C567" i="32"/>
  <c r="D567" i="32"/>
  <c r="E567" i="32"/>
  <c r="F567" i="32"/>
  <c r="G567" i="32"/>
  <c r="A568" i="32"/>
  <c r="B568" i="32"/>
  <c r="C568" i="32"/>
  <c r="D568" i="32"/>
  <c r="E568" i="32"/>
  <c r="F568" i="32"/>
  <c r="G568" i="32"/>
  <c r="A569" i="32"/>
  <c r="B569" i="32"/>
  <c r="C569" i="32"/>
  <c r="D569" i="32"/>
  <c r="E569" i="32"/>
  <c r="F569" i="32"/>
  <c r="G569" i="32"/>
  <c r="A570" i="32"/>
  <c r="B570" i="32"/>
  <c r="C570" i="32"/>
  <c r="D570" i="32"/>
  <c r="E570" i="32"/>
  <c r="F570" i="32"/>
  <c r="G570" i="32"/>
  <c r="A571" i="32"/>
  <c r="B571" i="32"/>
  <c r="C571" i="32"/>
  <c r="D571" i="32"/>
  <c r="E571" i="32"/>
  <c r="F571" i="32"/>
  <c r="G571" i="32"/>
  <c r="A572" i="32"/>
  <c r="B572" i="32"/>
  <c r="C572" i="32"/>
  <c r="D572" i="32"/>
  <c r="E572" i="32"/>
  <c r="F572" i="32"/>
  <c r="G572" i="32"/>
  <c r="A573" i="32"/>
  <c r="B573" i="32"/>
  <c r="C573" i="32"/>
  <c r="D573" i="32"/>
  <c r="E573" i="32"/>
  <c r="F573" i="32"/>
  <c r="G573" i="32"/>
  <c r="A574" i="32"/>
  <c r="B574" i="32"/>
  <c r="C574" i="32"/>
  <c r="D574" i="32"/>
  <c r="E574" i="32"/>
  <c r="F574" i="32"/>
  <c r="G574" i="32"/>
  <c r="A575" i="32"/>
  <c r="B575" i="32"/>
  <c r="C575" i="32"/>
  <c r="D575" i="32"/>
  <c r="E575" i="32"/>
  <c r="F575" i="32"/>
  <c r="G575" i="32"/>
  <c r="A576" i="32"/>
  <c r="B576" i="32"/>
  <c r="C576" i="32"/>
  <c r="D576" i="32"/>
  <c r="E576" i="32"/>
  <c r="F576" i="32"/>
  <c r="G576" i="32"/>
  <c r="A577" i="32"/>
  <c r="B577" i="32"/>
  <c r="C577" i="32"/>
  <c r="D577" i="32"/>
  <c r="E577" i="32"/>
  <c r="F577" i="32"/>
  <c r="G577" i="32"/>
  <c r="A578" i="32"/>
  <c r="B578" i="32"/>
  <c r="C578" i="32"/>
  <c r="D578" i="32"/>
  <c r="E578" i="32"/>
  <c r="F578" i="32"/>
  <c r="G578" i="32"/>
  <c r="A579" i="32"/>
  <c r="B579" i="32"/>
  <c r="C579" i="32"/>
  <c r="D579" i="32"/>
  <c r="E579" i="32"/>
  <c r="F579" i="32"/>
  <c r="G579" i="32"/>
  <c r="A580" i="32"/>
  <c r="B580" i="32"/>
  <c r="C580" i="32"/>
  <c r="D580" i="32"/>
  <c r="E580" i="32"/>
  <c r="F580" i="32"/>
  <c r="G580" i="32"/>
  <c r="A581" i="32"/>
  <c r="B581" i="32"/>
  <c r="C581" i="32"/>
  <c r="D581" i="32"/>
  <c r="E581" i="32"/>
  <c r="F581" i="32"/>
  <c r="G581" i="32"/>
  <c r="A582" i="32"/>
  <c r="B582" i="32"/>
  <c r="C582" i="32"/>
  <c r="D582" i="32"/>
  <c r="E582" i="32"/>
  <c r="F582" i="32"/>
  <c r="G582" i="32"/>
  <c r="A583" i="32"/>
  <c r="B583" i="32"/>
  <c r="C583" i="32"/>
  <c r="D583" i="32"/>
  <c r="E583" i="32"/>
  <c r="F583" i="32"/>
  <c r="G583" i="32"/>
  <c r="A584" i="32"/>
  <c r="B584" i="32"/>
  <c r="C584" i="32"/>
  <c r="D584" i="32"/>
  <c r="E584" i="32"/>
  <c r="F584" i="32"/>
  <c r="G584" i="32"/>
  <c r="A585" i="32"/>
  <c r="B585" i="32"/>
  <c r="C585" i="32"/>
  <c r="D585" i="32"/>
  <c r="E585" i="32"/>
  <c r="F585" i="32"/>
  <c r="G585" i="32"/>
  <c r="A586" i="32"/>
  <c r="B586" i="32"/>
  <c r="C586" i="32"/>
  <c r="D586" i="32"/>
  <c r="E586" i="32"/>
  <c r="F586" i="32"/>
  <c r="G586" i="32"/>
  <c r="A587" i="32"/>
  <c r="B587" i="32"/>
  <c r="C587" i="32"/>
  <c r="D587" i="32"/>
  <c r="E587" i="32"/>
  <c r="F587" i="32"/>
  <c r="G587" i="32"/>
  <c r="A588" i="32"/>
  <c r="B588" i="32"/>
  <c r="C588" i="32"/>
  <c r="D588" i="32"/>
  <c r="E588" i="32"/>
  <c r="F588" i="32"/>
  <c r="G588" i="32"/>
  <c r="A589" i="32"/>
  <c r="B589" i="32"/>
  <c r="C589" i="32"/>
  <c r="D589" i="32"/>
  <c r="E589" i="32"/>
  <c r="F589" i="32"/>
  <c r="G589" i="32"/>
  <c r="A590" i="32"/>
  <c r="B590" i="32"/>
  <c r="C590" i="32"/>
  <c r="D590" i="32"/>
  <c r="E590" i="32"/>
  <c r="F590" i="32"/>
  <c r="G590" i="32"/>
  <c r="A591" i="32"/>
  <c r="B591" i="32"/>
  <c r="C591" i="32"/>
  <c r="D591" i="32"/>
  <c r="E591" i="32"/>
  <c r="F591" i="32"/>
  <c r="G591" i="32"/>
  <c r="A592" i="32"/>
  <c r="B592" i="32"/>
  <c r="C592" i="32"/>
  <c r="D592" i="32"/>
  <c r="E592" i="32"/>
  <c r="F592" i="32"/>
  <c r="G592" i="32"/>
  <c r="A593" i="32"/>
  <c r="B593" i="32"/>
  <c r="C593" i="32"/>
  <c r="D593" i="32"/>
  <c r="E593" i="32"/>
  <c r="F593" i="32"/>
  <c r="G593" i="32"/>
  <c r="A594" i="32"/>
  <c r="B594" i="32"/>
  <c r="C594" i="32"/>
  <c r="D594" i="32"/>
  <c r="E594" i="32"/>
  <c r="F594" i="32"/>
  <c r="G594" i="32"/>
  <c r="A595" i="32"/>
  <c r="B595" i="32"/>
  <c r="C595" i="32"/>
  <c r="D595" i="32"/>
  <c r="E595" i="32"/>
  <c r="F595" i="32"/>
  <c r="G595" i="32"/>
  <c r="A596" i="32"/>
  <c r="B596" i="32"/>
  <c r="C596" i="32"/>
  <c r="D596" i="32"/>
  <c r="E596" i="32"/>
  <c r="F596" i="32"/>
  <c r="G596" i="32"/>
  <c r="A597" i="32"/>
  <c r="B597" i="32"/>
  <c r="C597" i="32"/>
  <c r="D597" i="32"/>
  <c r="E597" i="32"/>
  <c r="F597" i="32"/>
  <c r="G597" i="32"/>
  <c r="A598" i="32"/>
  <c r="B598" i="32"/>
  <c r="C598" i="32"/>
  <c r="D598" i="32"/>
  <c r="E598" i="32"/>
  <c r="F598" i="32"/>
  <c r="G598" i="32"/>
  <c r="A599" i="32"/>
  <c r="B599" i="32"/>
  <c r="C599" i="32"/>
  <c r="D599" i="32"/>
  <c r="E599" i="32"/>
  <c r="F599" i="32"/>
  <c r="G599" i="32"/>
  <c r="A600" i="32"/>
  <c r="B600" i="32"/>
  <c r="C600" i="32"/>
  <c r="D600" i="32"/>
  <c r="E600" i="32"/>
  <c r="F600" i="32"/>
  <c r="G600" i="32"/>
  <c r="A601" i="32"/>
  <c r="B601" i="32"/>
  <c r="C601" i="32"/>
  <c r="D601" i="32"/>
  <c r="E601" i="32"/>
  <c r="F601" i="32"/>
  <c r="G601" i="32"/>
  <c r="A602" i="32"/>
  <c r="B602" i="32"/>
  <c r="C602" i="32"/>
  <c r="D602" i="32"/>
  <c r="E602" i="32"/>
  <c r="F602" i="32"/>
  <c r="G602" i="32"/>
  <c r="A603" i="32"/>
  <c r="B603" i="32"/>
  <c r="C603" i="32"/>
  <c r="D603" i="32"/>
  <c r="E603" i="32"/>
  <c r="F603" i="32"/>
  <c r="G603" i="32"/>
  <c r="A604" i="32"/>
  <c r="B604" i="32"/>
  <c r="C604" i="32"/>
  <c r="D604" i="32"/>
  <c r="E604" i="32"/>
  <c r="F604" i="32"/>
  <c r="G604" i="32"/>
  <c r="A605" i="32"/>
  <c r="B605" i="32"/>
  <c r="C605" i="32"/>
  <c r="D605" i="32"/>
  <c r="E605" i="32"/>
  <c r="F605" i="32"/>
  <c r="G605" i="32"/>
  <c r="A606" i="32"/>
  <c r="B606" i="32"/>
  <c r="C606" i="32"/>
  <c r="D606" i="32"/>
  <c r="E606" i="32"/>
  <c r="F606" i="32"/>
  <c r="G606" i="32"/>
  <c r="A607" i="32"/>
  <c r="B607" i="32"/>
  <c r="C607" i="32"/>
  <c r="D607" i="32"/>
  <c r="E607" i="32"/>
  <c r="F607" i="32"/>
  <c r="G607" i="32"/>
  <c r="A608" i="32"/>
  <c r="B608" i="32"/>
  <c r="C608" i="32"/>
  <c r="D608" i="32"/>
  <c r="E608" i="32"/>
  <c r="F608" i="32"/>
  <c r="G608" i="32"/>
  <c r="A609" i="32"/>
  <c r="B609" i="32"/>
  <c r="C609" i="32"/>
  <c r="D609" i="32"/>
  <c r="E609" i="32"/>
  <c r="F609" i="32"/>
  <c r="G609" i="32"/>
  <c r="A610" i="32"/>
  <c r="B610" i="32"/>
  <c r="C610" i="32"/>
  <c r="D610" i="32"/>
  <c r="E610" i="32"/>
  <c r="F610" i="32"/>
  <c r="G610" i="32"/>
  <c r="A611" i="32"/>
  <c r="B611" i="32"/>
  <c r="C611" i="32"/>
  <c r="D611" i="32"/>
  <c r="E611" i="32"/>
  <c r="F611" i="32"/>
  <c r="G611" i="32"/>
  <c r="A612" i="32"/>
  <c r="B612" i="32"/>
  <c r="C612" i="32"/>
  <c r="D612" i="32"/>
  <c r="E612" i="32"/>
  <c r="F612" i="32"/>
  <c r="G612" i="32"/>
  <c r="A613" i="32"/>
  <c r="B613" i="32"/>
  <c r="C613" i="32"/>
  <c r="D613" i="32"/>
  <c r="E613" i="32"/>
  <c r="F613" i="32"/>
  <c r="G613" i="32"/>
  <c r="A614" i="32"/>
  <c r="B614" i="32"/>
  <c r="C614" i="32"/>
  <c r="D614" i="32"/>
  <c r="E614" i="32"/>
  <c r="F614" i="32"/>
  <c r="G614" i="32"/>
  <c r="A615" i="32"/>
  <c r="B615" i="32"/>
  <c r="C615" i="32"/>
  <c r="D615" i="32"/>
  <c r="E615" i="32"/>
  <c r="F615" i="32"/>
  <c r="G615" i="32"/>
  <c r="A616" i="32"/>
  <c r="B616" i="32"/>
  <c r="C616" i="32"/>
  <c r="D616" i="32"/>
  <c r="E616" i="32"/>
  <c r="F616" i="32"/>
  <c r="G616" i="32"/>
  <c r="A617" i="32"/>
  <c r="B617" i="32"/>
  <c r="C617" i="32"/>
  <c r="D617" i="32"/>
  <c r="E617" i="32"/>
  <c r="F617" i="32"/>
  <c r="G617" i="32"/>
  <c r="A618" i="32"/>
  <c r="B618" i="32"/>
  <c r="C618" i="32"/>
  <c r="D618" i="32"/>
  <c r="E618" i="32"/>
  <c r="F618" i="32"/>
  <c r="G618" i="32"/>
  <c r="A619" i="32"/>
  <c r="B619" i="32"/>
  <c r="C619" i="32"/>
  <c r="D619" i="32"/>
  <c r="E619" i="32"/>
  <c r="F619" i="32"/>
  <c r="G619" i="32"/>
  <c r="A620" i="32"/>
  <c r="B620" i="32"/>
  <c r="C620" i="32"/>
  <c r="D620" i="32"/>
  <c r="E620" i="32"/>
  <c r="F620" i="32"/>
  <c r="G620" i="32"/>
  <c r="A621" i="32"/>
  <c r="B621" i="32"/>
  <c r="C621" i="32"/>
  <c r="D621" i="32"/>
  <c r="E621" i="32"/>
  <c r="F621" i="32"/>
  <c r="G621" i="32"/>
  <c r="A622" i="32"/>
  <c r="B622" i="32"/>
  <c r="C622" i="32"/>
  <c r="D622" i="32"/>
  <c r="E622" i="32"/>
  <c r="F622" i="32"/>
  <c r="G622" i="32"/>
  <c r="A623" i="32"/>
  <c r="B623" i="32"/>
  <c r="C623" i="32"/>
  <c r="D623" i="32"/>
  <c r="E623" i="32"/>
  <c r="F623" i="32"/>
  <c r="G623" i="32"/>
  <c r="A624" i="32"/>
  <c r="B624" i="32"/>
  <c r="C624" i="32"/>
  <c r="D624" i="32"/>
  <c r="E624" i="32"/>
  <c r="F624" i="32"/>
  <c r="G624" i="32"/>
  <c r="A625" i="32"/>
  <c r="B625" i="32"/>
  <c r="C625" i="32"/>
  <c r="D625" i="32"/>
  <c r="E625" i="32"/>
  <c r="F625" i="32"/>
  <c r="G625" i="32"/>
  <c r="A626" i="32"/>
  <c r="B626" i="32"/>
  <c r="C626" i="32"/>
  <c r="D626" i="32"/>
  <c r="E626" i="32"/>
  <c r="F626" i="32"/>
  <c r="G626" i="32"/>
  <c r="A627" i="32"/>
  <c r="B627" i="32"/>
  <c r="C627" i="32"/>
  <c r="D627" i="32"/>
  <c r="E627" i="32"/>
  <c r="F627" i="32"/>
  <c r="G627" i="32"/>
  <c r="A628" i="32"/>
  <c r="B628" i="32"/>
  <c r="C628" i="32"/>
  <c r="D628" i="32"/>
  <c r="E628" i="32"/>
  <c r="F628" i="32"/>
  <c r="G628" i="32"/>
  <c r="A629" i="32"/>
  <c r="B629" i="32"/>
  <c r="C629" i="32"/>
  <c r="D629" i="32"/>
  <c r="E629" i="32"/>
  <c r="F629" i="32"/>
  <c r="G629" i="32"/>
  <c r="A630" i="32"/>
  <c r="B630" i="32"/>
  <c r="C630" i="32"/>
  <c r="D630" i="32"/>
  <c r="E630" i="32"/>
  <c r="F630" i="32"/>
  <c r="G630" i="32"/>
  <c r="A631" i="32"/>
  <c r="B631" i="32"/>
  <c r="C631" i="32"/>
  <c r="D631" i="32"/>
  <c r="E631" i="32"/>
  <c r="F631" i="32"/>
  <c r="G631" i="32"/>
  <c r="A632" i="32"/>
  <c r="B632" i="32"/>
  <c r="C632" i="32"/>
  <c r="D632" i="32"/>
  <c r="E632" i="32"/>
  <c r="F632" i="32"/>
  <c r="G632" i="32"/>
  <c r="A633" i="32"/>
  <c r="B633" i="32"/>
  <c r="C633" i="32"/>
  <c r="D633" i="32"/>
  <c r="E633" i="32"/>
  <c r="F633" i="32"/>
  <c r="G633" i="32"/>
  <c r="A634" i="32"/>
  <c r="B634" i="32"/>
  <c r="C634" i="32"/>
  <c r="D634" i="32"/>
  <c r="E634" i="32"/>
  <c r="F634" i="32"/>
  <c r="G634" i="32"/>
  <c r="A635" i="32"/>
  <c r="B635" i="32"/>
  <c r="C635" i="32"/>
  <c r="D635" i="32"/>
  <c r="E635" i="32"/>
  <c r="F635" i="32"/>
  <c r="G635" i="32"/>
  <c r="A636" i="32"/>
  <c r="B636" i="32"/>
  <c r="C636" i="32"/>
  <c r="D636" i="32"/>
  <c r="E636" i="32"/>
  <c r="F636" i="32"/>
  <c r="G636" i="32"/>
  <c r="A637" i="32"/>
  <c r="B637" i="32"/>
  <c r="C637" i="32"/>
  <c r="D637" i="32"/>
  <c r="E637" i="32"/>
  <c r="F637" i="32"/>
  <c r="G637" i="32"/>
  <c r="A638" i="32"/>
  <c r="B638" i="32"/>
  <c r="C638" i="32"/>
  <c r="D638" i="32"/>
  <c r="E638" i="32"/>
  <c r="F638" i="32"/>
  <c r="G638" i="32"/>
  <c r="A639" i="32"/>
  <c r="B639" i="32"/>
  <c r="C639" i="32"/>
  <c r="D639" i="32"/>
  <c r="E639" i="32"/>
  <c r="F639" i="32"/>
  <c r="G639" i="32"/>
  <c r="A640" i="32"/>
  <c r="B640" i="32"/>
  <c r="C640" i="32"/>
  <c r="D640" i="32"/>
  <c r="E640" i="32"/>
  <c r="F640" i="32"/>
  <c r="G640" i="32"/>
  <c r="A641" i="32"/>
  <c r="B641" i="32"/>
  <c r="C641" i="32"/>
  <c r="D641" i="32"/>
  <c r="E641" i="32"/>
  <c r="F641" i="32"/>
  <c r="G641" i="32"/>
  <c r="A642" i="32"/>
  <c r="B642" i="32"/>
  <c r="C642" i="32"/>
  <c r="D642" i="32"/>
  <c r="E642" i="32"/>
  <c r="F642" i="32"/>
  <c r="G642" i="32"/>
  <c r="A643" i="32"/>
  <c r="B643" i="32"/>
  <c r="C643" i="32"/>
  <c r="D643" i="32"/>
  <c r="E643" i="32"/>
  <c r="F643" i="32"/>
  <c r="G643" i="32"/>
  <c r="A644" i="32"/>
  <c r="B644" i="32"/>
  <c r="C644" i="32"/>
  <c r="D644" i="32"/>
  <c r="E644" i="32"/>
  <c r="F644" i="32"/>
  <c r="G644" i="32"/>
  <c r="A645" i="32"/>
  <c r="B645" i="32"/>
  <c r="C645" i="32"/>
  <c r="D645" i="32"/>
  <c r="E645" i="32"/>
  <c r="F645" i="32"/>
  <c r="G645" i="32"/>
  <c r="A646" i="32"/>
  <c r="B646" i="32"/>
  <c r="C646" i="32"/>
  <c r="D646" i="32"/>
  <c r="E646" i="32"/>
  <c r="F646" i="32"/>
  <c r="G646" i="32"/>
  <c r="A647" i="32"/>
  <c r="B647" i="32"/>
  <c r="C647" i="32"/>
  <c r="D647" i="32"/>
  <c r="E647" i="32"/>
  <c r="F647" i="32"/>
  <c r="G647" i="32"/>
  <c r="A648" i="32"/>
  <c r="B648" i="32"/>
  <c r="C648" i="32"/>
  <c r="D648" i="32"/>
  <c r="E648" i="32"/>
  <c r="F648" i="32"/>
  <c r="G648" i="32"/>
  <c r="A649" i="32"/>
  <c r="B649" i="32"/>
  <c r="C649" i="32"/>
  <c r="D649" i="32"/>
  <c r="E649" i="32"/>
  <c r="F649" i="32"/>
  <c r="G649" i="32"/>
  <c r="A650" i="32"/>
  <c r="B650" i="32"/>
  <c r="C650" i="32"/>
  <c r="D650" i="32"/>
  <c r="E650" i="32"/>
  <c r="F650" i="32"/>
  <c r="G650" i="32"/>
  <c r="A651" i="32"/>
  <c r="B651" i="32"/>
  <c r="C651" i="32"/>
  <c r="D651" i="32"/>
  <c r="E651" i="32"/>
  <c r="F651" i="32"/>
  <c r="G651" i="32"/>
  <c r="A652" i="32"/>
  <c r="B652" i="32"/>
  <c r="C652" i="32"/>
  <c r="D652" i="32"/>
  <c r="E652" i="32"/>
  <c r="F652" i="32"/>
  <c r="G652" i="32"/>
  <c r="A653" i="32"/>
  <c r="B653" i="32"/>
  <c r="C653" i="32"/>
  <c r="D653" i="32"/>
  <c r="E653" i="32"/>
  <c r="F653" i="32"/>
  <c r="G653" i="32"/>
  <c r="A654" i="32"/>
  <c r="B654" i="32"/>
  <c r="C654" i="32"/>
  <c r="D654" i="32"/>
  <c r="E654" i="32"/>
  <c r="F654" i="32"/>
  <c r="G654" i="32"/>
  <c r="A655" i="32"/>
  <c r="B655" i="32"/>
  <c r="C655" i="32"/>
  <c r="D655" i="32"/>
  <c r="E655" i="32"/>
  <c r="F655" i="32"/>
  <c r="G655" i="32"/>
  <c r="A656" i="32"/>
  <c r="B656" i="32"/>
  <c r="C656" i="32"/>
  <c r="D656" i="32"/>
  <c r="E656" i="32"/>
  <c r="F656" i="32"/>
  <c r="G656" i="32"/>
  <c r="A657" i="32"/>
  <c r="B657" i="32"/>
  <c r="C657" i="32"/>
  <c r="D657" i="32"/>
  <c r="E657" i="32"/>
  <c r="F657" i="32"/>
  <c r="G657" i="32"/>
  <c r="A658" i="32"/>
  <c r="B658" i="32"/>
  <c r="C658" i="32"/>
  <c r="D658" i="32"/>
  <c r="E658" i="32"/>
  <c r="F658" i="32"/>
  <c r="G658" i="32"/>
  <c r="A659" i="32"/>
  <c r="B659" i="32"/>
  <c r="C659" i="32"/>
  <c r="D659" i="32"/>
  <c r="E659" i="32"/>
  <c r="F659" i="32"/>
  <c r="G659" i="32"/>
  <c r="A660" i="32"/>
  <c r="B660" i="32"/>
  <c r="C660" i="32"/>
  <c r="D660" i="32"/>
  <c r="E660" i="32"/>
  <c r="F660" i="32"/>
  <c r="G660" i="32"/>
  <c r="A661" i="32"/>
  <c r="B661" i="32"/>
  <c r="C661" i="32"/>
  <c r="D661" i="32"/>
  <c r="E661" i="32"/>
  <c r="F661" i="32"/>
  <c r="G661" i="32"/>
  <c r="A662" i="32"/>
  <c r="B662" i="32"/>
  <c r="C662" i="32"/>
  <c r="D662" i="32"/>
  <c r="E662" i="32"/>
  <c r="F662" i="32"/>
  <c r="G662" i="32"/>
  <c r="A663" i="32"/>
  <c r="B663" i="32"/>
  <c r="C663" i="32"/>
  <c r="D663" i="32"/>
  <c r="E663" i="32"/>
  <c r="F663" i="32"/>
  <c r="G663" i="32"/>
  <c r="A664" i="32"/>
  <c r="B664" i="32"/>
  <c r="C664" i="32"/>
  <c r="D664" i="32"/>
  <c r="E664" i="32"/>
  <c r="F664" i="32"/>
  <c r="G664" i="32"/>
  <c r="A665" i="32"/>
  <c r="B665" i="32"/>
  <c r="C665" i="32"/>
  <c r="D665" i="32"/>
  <c r="E665" i="32"/>
  <c r="F665" i="32"/>
  <c r="G665" i="32"/>
  <c r="A666" i="32"/>
  <c r="B666" i="32"/>
  <c r="C666" i="32"/>
  <c r="D666" i="32"/>
  <c r="E666" i="32"/>
  <c r="F666" i="32"/>
  <c r="G666" i="32"/>
  <c r="A667" i="32"/>
  <c r="B667" i="32"/>
  <c r="C667" i="32"/>
  <c r="D667" i="32"/>
  <c r="E667" i="32"/>
  <c r="F667" i="32"/>
  <c r="G667" i="32"/>
  <c r="A668" i="32"/>
  <c r="B668" i="32"/>
  <c r="C668" i="32"/>
  <c r="D668" i="32"/>
  <c r="E668" i="32"/>
  <c r="F668" i="32"/>
  <c r="G668" i="32"/>
  <c r="A669" i="32"/>
  <c r="B669" i="32"/>
  <c r="C669" i="32"/>
  <c r="D669" i="32"/>
  <c r="E669" i="32"/>
  <c r="F669" i="32"/>
  <c r="G669" i="32"/>
  <c r="A670" i="32"/>
  <c r="B670" i="32"/>
  <c r="C670" i="32"/>
  <c r="D670" i="32"/>
  <c r="E670" i="32"/>
  <c r="F670" i="32"/>
  <c r="G670" i="32"/>
  <c r="A671" i="32"/>
  <c r="B671" i="32"/>
  <c r="C671" i="32"/>
  <c r="D671" i="32"/>
  <c r="E671" i="32"/>
  <c r="F671" i="32"/>
  <c r="G671" i="32"/>
  <c r="A672" i="32"/>
  <c r="B672" i="32"/>
  <c r="C672" i="32"/>
  <c r="D672" i="32"/>
  <c r="E672" i="32"/>
  <c r="F672" i="32"/>
  <c r="G672" i="32"/>
  <c r="A673" i="32"/>
  <c r="B673" i="32"/>
  <c r="C673" i="32"/>
  <c r="D673" i="32"/>
  <c r="E673" i="32"/>
  <c r="F673" i="32"/>
  <c r="G673" i="32"/>
  <c r="A674" i="32"/>
  <c r="B674" i="32"/>
  <c r="C674" i="32"/>
  <c r="D674" i="32"/>
  <c r="E674" i="32"/>
  <c r="F674" i="32"/>
  <c r="G674" i="32"/>
  <c r="A675" i="32"/>
  <c r="B675" i="32"/>
  <c r="C675" i="32"/>
  <c r="D675" i="32"/>
  <c r="E675" i="32"/>
  <c r="F675" i="32"/>
  <c r="G675" i="32"/>
  <c r="A676" i="32"/>
  <c r="B676" i="32"/>
  <c r="C676" i="32"/>
  <c r="D676" i="32"/>
  <c r="E676" i="32"/>
  <c r="F676" i="32"/>
  <c r="G676" i="32"/>
  <c r="A677" i="32"/>
  <c r="B677" i="32"/>
  <c r="C677" i="32"/>
  <c r="D677" i="32"/>
  <c r="E677" i="32"/>
  <c r="F677" i="32"/>
  <c r="G677" i="32"/>
  <c r="A678" i="32"/>
  <c r="B678" i="32"/>
  <c r="C678" i="32"/>
  <c r="D678" i="32"/>
  <c r="E678" i="32"/>
  <c r="F678" i="32"/>
  <c r="G678" i="32"/>
  <c r="A679" i="32"/>
  <c r="B679" i="32"/>
  <c r="C679" i="32"/>
  <c r="D679" i="32"/>
  <c r="E679" i="32"/>
  <c r="F679" i="32"/>
  <c r="G679" i="32"/>
  <c r="A680" i="32"/>
  <c r="B680" i="32"/>
  <c r="C680" i="32"/>
  <c r="D680" i="32"/>
  <c r="E680" i="32"/>
  <c r="F680" i="32"/>
  <c r="G680" i="32"/>
  <c r="A681" i="32"/>
  <c r="B681" i="32"/>
  <c r="C681" i="32"/>
  <c r="D681" i="32"/>
  <c r="E681" i="32"/>
  <c r="F681" i="32"/>
  <c r="G681" i="32"/>
  <c r="A682" i="32"/>
  <c r="B682" i="32"/>
  <c r="C682" i="32"/>
  <c r="D682" i="32"/>
  <c r="E682" i="32"/>
  <c r="F682" i="32"/>
  <c r="G682" i="32"/>
  <c r="A683" i="32"/>
  <c r="B683" i="32"/>
  <c r="C683" i="32"/>
  <c r="D683" i="32"/>
  <c r="E683" i="32"/>
  <c r="F683" i="32"/>
  <c r="G683" i="32"/>
  <c r="A684" i="32"/>
  <c r="B684" i="32"/>
  <c r="C684" i="32"/>
  <c r="D684" i="32"/>
  <c r="E684" i="32"/>
  <c r="F684" i="32"/>
  <c r="G684" i="32"/>
  <c r="A685" i="32"/>
  <c r="B685" i="32"/>
  <c r="C685" i="32"/>
  <c r="D685" i="32"/>
  <c r="E685" i="32"/>
  <c r="F685" i="32"/>
  <c r="G685" i="32"/>
  <c r="A686" i="32"/>
  <c r="B686" i="32"/>
  <c r="C686" i="32"/>
  <c r="D686" i="32"/>
  <c r="E686" i="32"/>
  <c r="F686" i="32"/>
  <c r="G686" i="32"/>
  <c r="A687" i="32"/>
  <c r="B687" i="32"/>
  <c r="C687" i="32"/>
  <c r="D687" i="32"/>
  <c r="E687" i="32"/>
  <c r="F687" i="32"/>
  <c r="G687" i="32"/>
  <c r="A688" i="32"/>
  <c r="B688" i="32"/>
  <c r="C688" i="32"/>
  <c r="D688" i="32"/>
  <c r="E688" i="32"/>
  <c r="F688" i="32"/>
  <c r="G688" i="32"/>
  <c r="A689" i="32"/>
  <c r="B689" i="32"/>
  <c r="C689" i="32"/>
  <c r="D689" i="32"/>
  <c r="E689" i="32"/>
  <c r="F689" i="32"/>
  <c r="G689" i="32"/>
  <c r="A690" i="32"/>
  <c r="B690" i="32"/>
  <c r="C690" i="32"/>
  <c r="D690" i="32"/>
  <c r="E690" i="32"/>
  <c r="F690" i="32"/>
  <c r="G690" i="32"/>
  <c r="A691" i="32"/>
  <c r="B691" i="32"/>
  <c r="C691" i="32"/>
  <c r="D691" i="32"/>
  <c r="E691" i="32"/>
  <c r="F691" i="32"/>
  <c r="G691" i="32"/>
  <c r="A692" i="32"/>
  <c r="B692" i="32"/>
  <c r="C692" i="32"/>
  <c r="D692" i="32"/>
  <c r="E692" i="32"/>
  <c r="F692" i="32"/>
  <c r="G692" i="32"/>
  <c r="A693" i="32"/>
  <c r="B693" i="32"/>
  <c r="C693" i="32"/>
  <c r="D693" i="32"/>
  <c r="E693" i="32"/>
  <c r="F693" i="32"/>
  <c r="G693" i="32"/>
  <c r="A694" i="32"/>
  <c r="B694" i="32"/>
  <c r="C694" i="32"/>
  <c r="D694" i="32"/>
  <c r="E694" i="32"/>
  <c r="F694" i="32"/>
  <c r="G694" i="32"/>
  <c r="A695" i="32"/>
  <c r="B695" i="32"/>
  <c r="C695" i="32"/>
  <c r="D695" i="32"/>
  <c r="E695" i="32"/>
  <c r="F695" i="32"/>
  <c r="G695" i="32"/>
  <c r="A696" i="32"/>
  <c r="B696" i="32"/>
  <c r="C696" i="32"/>
  <c r="D696" i="32"/>
  <c r="E696" i="32"/>
  <c r="F696" i="32"/>
  <c r="G696" i="32"/>
  <c r="A697" i="32"/>
  <c r="B697" i="32"/>
  <c r="C697" i="32"/>
  <c r="D697" i="32"/>
  <c r="E697" i="32"/>
  <c r="F697" i="32"/>
  <c r="G697" i="32"/>
  <c r="A698" i="32"/>
  <c r="B698" i="32"/>
  <c r="C698" i="32"/>
  <c r="D698" i="32"/>
  <c r="E698" i="32"/>
  <c r="F698" i="32"/>
  <c r="G698" i="32"/>
  <c r="A699" i="32"/>
  <c r="B699" i="32"/>
  <c r="C699" i="32"/>
  <c r="D699" i="32"/>
  <c r="E699" i="32"/>
  <c r="F699" i="32"/>
  <c r="G699" i="32"/>
  <c r="A700" i="32"/>
  <c r="B700" i="32"/>
  <c r="C700" i="32"/>
  <c r="D700" i="32"/>
  <c r="E700" i="32"/>
  <c r="F700" i="32"/>
  <c r="G700" i="32"/>
  <c r="A701" i="32"/>
  <c r="B701" i="32"/>
  <c r="C701" i="32"/>
  <c r="D701" i="32"/>
  <c r="E701" i="32"/>
  <c r="F701" i="32"/>
  <c r="G701" i="32"/>
  <c r="A702" i="32"/>
  <c r="B702" i="32"/>
  <c r="C702" i="32"/>
  <c r="D702" i="32"/>
  <c r="E702" i="32"/>
  <c r="F702" i="32"/>
  <c r="G702" i="32"/>
  <c r="A703" i="32"/>
  <c r="B703" i="32"/>
  <c r="C703" i="32"/>
  <c r="D703" i="32"/>
  <c r="E703" i="32"/>
  <c r="F703" i="32"/>
  <c r="G703" i="32"/>
  <c r="A704" i="32"/>
  <c r="B704" i="32"/>
  <c r="C704" i="32"/>
  <c r="D704" i="32"/>
  <c r="E704" i="32"/>
  <c r="F704" i="32"/>
  <c r="G704" i="32"/>
  <c r="A705" i="32"/>
  <c r="B705" i="32"/>
  <c r="C705" i="32"/>
  <c r="D705" i="32"/>
  <c r="E705" i="32"/>
  <c r="F705" i="32"/>
  <c r="G705" i="32"/>
  <c r="A706" i="32"/>
  <c r="B706" i="32"/>
  <c r="C706" i="32"/>
  <c r="D706" i="32"/>
  <c r="E706" i="32"/>
  <c r="F706" i="32"/>
  <c r="G706" i="32"/>
  <c r="A707" i="32"/>
  <c r="B707" i="32"/>
  <c r="C707" i="32"/>
  <c r="D707" i="32"/>
  <c r="E707" i="32"/>
  <c r="F707" i="32"/>
  <c r="G707" i="32"/>
  <c r="A708" i="32"/>
  <c r="B708" i="32"/>
  <c r="C708" i="32"/>
  <c r="D708" i="32"/>
  <c r="E708" i="32"/>
  <c r="F708" i="32"/>
  <c r="G708" i="32"/>
  <c r="A709" i="32"/>
  <c r="B709" i="32"/>
  <c r="C709" i="32"/>
  <c r="D709" i="32"/>
  <c r="E709" i="32"/>
  <c r="F709" i="32"/>
  <c r="G709" i="32"/>
  <c r="A710" i="32"/>
  <c r="B710" i="32"/>
  <c r="C710" i="32"/>
  <c r="D710" i="32"/>
  <c r="E710" i="32"/>
  <c r="F710" i="32"/>
  <c r="G710" i="32"/>
  <c r="A711" i="32"/>
  <c r="B711" i="32"/>
  <c r="C711" i="32"/>
  <c r="D711" i="32"/>
  <c r="E711" i="32"/>
  <c r="F711" i="32"/>
  <c r="G711" i="32"/>
  <c r="A712" i="32"/>
  <c r="B712" i="32"/>
  <c r="C712" i="32"/>
  <c r="D712" i="32"/>
  <c r="E712" i="32"/>
  <c r="F712" i="32"/>
  <c r="G712" i="32"/>
  <c r="A713" i="32"/>
  <c r="B713" i="32"/>
  <c r="C713" i="32"/>
  <c r="D713" i="32"/>
  <c r="E713" i="32"/>
  <c r="F713" i="32"/>
  <c r="G713" i="32"/>
  <c r="A714" i="32"/>
  <c r="B714" i="32"/>
  <c r="C714" i="32"/>
  <c r="D714" i="32"/>
  <c r="E714" i="32"/>
  <c r="F714" i="32"/>
  <c r="G714" i="32"/>
  <c r="A715" i="32"/>
  <c r="B715" i="32"/>
  <c r="C715" i="32"/>
  <c r="D715" i="32"/>
  <c r="E715" i="32"/>
  <c r="F715" i="32"/>
  <c r="G715" i="32"/>
  <c r="A716" i="32"/>
  <c r="B716" i="32"/>
  <c r="C716" i="32"/>
  <c r="D716" i="32"/>
  <c r="E716" i="32"/>
  <c r="F716" i="32"/>
  <c r="G716" i="32"/>
  <c r="A717" i="32"/>
  <c r="B717" i="32"/>
  <c r="C717" i="32"/>
  <c r="D717" i="32"/>
  <c r="E717" i="32"/>
  <c r="F717" i="32"/>
  <c r="G717" i="32"/>
  <c r="A718" i="32"/>
  <c r="B718" i="32"/>
  <c r="C718" i="32"/>
  <c r="D718" i="32"/>
  <c r="E718" i="32"/>
  <c r="F718" i="32"/>
  <c r="G718" i="32"/>
  <c r="A719" i="32"/>
  <c r="B719" i="32"/>
  <c r="C719" i="32"/>
  <c r="D719" i="32"/>
  <c r="E719" i="32"/>
  <c r="F719" i="32"/>
  <c r="G719" i="32"/>
  <c r="A720" i="32"/>
  <c r="B720" i="32"/>
  <c r="C720" i="32"/>
  <c r="D720" i="32"/>
  <c r="E720" i="32"/>
  <c r="F720" i="32"/>
  <c r="G720" i="32"/>
  <c r="A721" i="32"/>
  <c r="B721" i="32"/>
  <c r="C721" i="32"/>
  <c r="D721" i="32"/>
  <c r="E721" i="32"/>
  <c r="F721" i="32"/>
  <c r="G721" i="32"/>
  <c r="A722" i="32"/>
  <c r="B722" i="32"/>
  <c r="C722" i="32"/>
  <c r="D722" i="32"/>
  <c r="E722" i="32"/>
  <c r="F722" i="32"/>
  <c r="G722" i="32"/>
  <c r="A723" i="32"/>
  <c r="B723" i="32"/>
  <c r="C723" i="32"/>
  <c r="D723" i="32"/>
  <c r="E723" i="32"/>
  <c r="F723" i="32"/>
  <c r="G723" i="32"/>
  <c r="A724" i="32"/>
  <c r="B724" i="32"/>
  <c r="C724" i="32"/>
  <c r="D724" i="32"/>
  <c r="E724" i="32"/>
  <c r="F724" i="32"/>
  <c r="G724" i="32"/>
  <c r="A725" i="32"/>
  <c r="B725" i="32"/>
  <c r="C725" i="32"/>
  <c r="D725" i="32"/>
  <c r="E725" i="32"/>
  <c r="F725" i="32"/>
  <c r="G725" i="32"/>
  <c r="A726" i="32"/>
  <c r="B726" i="32"/>
  <c r="C726" i="32"/>
  <c r="D726" i="32"/>
  <c r="E726" i="32"/>
  <c r="F726" i="32"/>
  <c r="G726" i="32"/>
  <c r="A727" i="32"/>
  <c r="B727" i="32"/>
  <c r="C727" i="32"/>
  <c r="D727" i="32"/>
  <c r="E727" i="32"/>
  <c r="F727" i="32"/>
  <c r="G727" i="32"/>
  <c r="A728" i="32"/>
  <c r="B728" i="32"/>
  <c r="C728" i="32"/>
  <c r="D728" i="32"/>
  <c r="E728" i="32"/>
  <c r="F728" i="32"/>
  <c r="G728" i="32"/>
  <c r="A729" i="32"/>
  <c r="B729" i="32"/>
  <c r="C729" i="32"/>
  <c r="D729" i="32"/>
  <c r="E729" i="32"/>
  <c r="F729" i="32"/>
  <c r="G729" i="32"/>
  <c r="A730" i="32"/>
  <c r="B730" i="32"/>
  <c r="C730" i="32"/>
  <c r="D730" i="32"/>
  <c r="E730" i="32"/>
  <c r="F730" i="32"/>
  <c r="G730" i="32"/>
  <c r="A731" i="32"/>
  <c r="B731" i="32"/>
  <c r="C731" i="32"/>
  <c r="D731" i="32"/>
  <c r="E731" i="32"/>
  <c r="F731" i="32"/>
  <c r="G731" i="32"/>
  <c r="A732" i="32"/>
  <c r="B732" i="32"/>
  <c r="C732" i="32"/>
  <c r="D732" i="32"/>
  <c r="E732" i="32"/>
  <c r="F732" i="32"/>
  <c r="G732" i="32"/>
  <c r="A733" i="32"/>
  <c r="B733" i="32"/>
  <c r="C733" i="32"/>
  <c r="D733" i="32"/>
  <c r="E733" i="32"/>
  <c r="F733" i="32"/>
  <c r="G733" i="32"/>
  <c r="A734" i="32"/>
  <c r="B734" i="32"/>
  <c r="C734" i="32"/>
  <c r="D734" i="32"/>
  <c r="E734" i="32"/>
  <c r="F734" i="32"/>
  <c r="G734" i="32"/>
  <c r="A735" i="32"/>
  <c r="B735" i="32"/>
  <c r="C735" i="32"/>
  <c r="D735" i="32"/>
  <c r="E735" i="32"/>
  <c r="F735" i="32"/>
  <c r="G735" i="32"/>
  <c r="A736" i="32"/>
  <c r="B736" i="32"/>
  <c r="C736" i="32"/>
  <c r="D736" i="32"/>
  <c r="E736" i="32"/>
  <c r="F736" i="32"/>
  <c r="G736" i="32"/>
  <c r="A737" i="32"/>
  <c r="B737" i="32"/>
  <c r="C737" i="32"/>
  <c r="D737" i="32"/>
  <c r="E737" i="32"/>
  <c r="F737" i="32"/>
  <c r="G737" i="32"/>
  <c r="A738" i="32"/>
  <c r="B738" i="32"/>
  <c r="C738" i="32"/>
  <c r="D738" i="32"/>
  <c r="E738" i="32"/>
  <c r="F738" i="32"/>
  <c r="G738" i="32"/>
  <c r="A739" i="32"/>
  <c r="B739" i="32"/>
  <c r="C739" i="32"/>
  <c r="D739" i="32"/>
  <c r="E739" i="32"/>
  <c r="F739" i="32"/>
  <c r="G739" i="32"/>
  <c r="A740" i="32"/>
  <c r="B740" i="32"/>
  <c r="C740" i="32"/>
  <c r="D740" i="32"/>
  <c r="E740" i="32"/>
  <c r="F740" i="32"/>
  <c r="G740" i="32"/>
  <c r="A741" i="32"/>
  <c r="B741" i="32"/>
  <c r="C741" i="32"/>
  <c r="D741" i="32"/>
  <c r="E741" i="32"/>
  <c r="F741" i="32"/>
  <c r="G741" i="32"/>
  <c r="A742" i="32"/>
  <c r="B742" i="32"/>
  <c r="C742" i="32"/>
  <c r="D742" i="32"/>
  <c r="E742" i="32"/>
  <c r="F742" i="32"/>
  <c r="G742" i="32"/>
  <c r="A743" i="32"/>
  <c r="B743" i="32"/>
  <c r="C743" i="32"/>
  <c r="D743" i="32"/>
  <c r="E743" i="32"/>
  <c r="F743" i="32"/>
  <c r="G743" i="32"/>
  <c r="A744" i="32"/>
  <c r="B744" i="32"/>
  <c r="C744" i="32"/>
  <c r="D744" i="32"/>
  <c r="E744" i="32"/>
  <c r="F744" i="32"/>
  <c r="G744" i="32"/>
  <c r="A745" i="32"/>
  <c r="B745" i="32"/>
  <c r="C745" i="32"/>
  <c r="D745" i="32"/>
  <c r="E745" i="32"/>
  <c r="F745" i="32"/>
  <c r="G745" i="32"/>
  <c r="A746" i="32"/>
  <c r="B746" i="32"/>
  <c r="C746" i="32"/>
  <c r="D746" i="32"/>
  <c r="E746" i="32"/>
  <c r="F746" i="32"/>
  <c r="G746" i="32"/>
  <c r="A747" i="32"/>
  <c r="B747" i="32"/>
  <c r="C747" i="32"/>
  <c r="D747" i="32"/>
  <c r="E747" i="32"/>
  <c r="F747" i="32"/>
  <c r="G747" i="32"/>
  <c r="A748" i="32"/>
  <c r="B748" i="32"/>
  <c r="C748" i="32"/>
  <c r="D748" i="32"/>
  <c r="E748" i="32"/>
  <c r="F748" i="32"/>
  <c r="G748" i="32"/>
  <c r="A749" i="32"/>
  <c r="B749" i="32"/>
  <c r="C749" i="32"/>
  <c r="D749" i="32"/>
  <c r="E749" i="32"/>
  <c r="F749" i="32"/>
  <c r="G749" i="32"/>
  <c r="A750" i="32"/>
  <c r="B750" i="32"/>
  <c r="C750" i="32"/>
  <c r="D750" i="32"/>
  <c r="E750" i="32"/>
  <c r="F750" i="32"/>
  <c r="G750" i="32"/>
  <c r="A751" i="32"/>
  <c r="B751" i="32"/>
  <c r="C751" i="32"/>
  <c r="D751" i="32"/>
  <c r="E751" i="32"/>
  <c r="F751" i="32"/>
  <c r="G751" i="32"/>
  <c r="A752" i="32"/>
  <c r="B752" i="32"/>
  <c r="C752" i="32"/>
  <c r="D752" i="32"/>
  <c r="E752" i="32"/>
  <c r="F752" i="32"/>
  <c r="G752" i="32"/>
  <c r="A753" i="32"/>
  <c r="B753" i="32"/>
  <c r="C753" i="32"/>
  <c r="D753" i="32"/>
  <c r="E753" i="32"/>
  <c r="F753" i="32"/>
  <c r="G753" i="32"/>
  <c r="A754" i="32"/>
  <c r="B754" i="32"/>
  <c r="C754" i="32"/>
  <c r="D754" i="32"/>
  <c r="E754" i="32"/>
  <c r="F754" i="32"/>
  <c r="G754" i="32"/>
  <c r="A755" i="32"/>
  <c r="B755" i="32"/>
  <c r="C755" i="32"/>
  <c r="D755" i="32"/>
  <c r="E755" i="32"/>
  <c r="F755" i="32"/>
  <c r="G755" i="32"/>
  <c r="A756" i="32"/>
  <c r="B756" i="32"/>
  <c r="C756" i="32"/>
  <c r="D756" i="32"/>
  <c r="E756" i="32"/>
  <c r="F756" i="32"/>
  <c r="G756" i="32"/>
  <c r="A757" i="32"/>
  <c r="B757" i="32"/>
  <c r="C757" i="32"/>
  <c r="D757" i="32"/>
  <c r="E757" i="32"/>
  <c r="F757" i="32"/>
  <c r="G757" i="32"/>
  <c r="A758" i="32"/>
  <c r="B758" i="32"/>
  <c r="C758" i="32"/>
  <c r="D758" i="32"/>
  <c r="E758" i="32"/>
  <c r="F758" i="32"/>
  <c r="G758" i="32"/>
  <c r="A759" i="32"/>
  <c r="B759" i="32"/>
  <c r="C759" i="32"/>
  <c r="D759" i="32"/>
  <c r="E759" i="32"/>
  <c r="F759" i="32"/>
  <c r="G759" i="32"/>
  <c r="A760" i="32"/>
  <c r="B760" i="32"/>
  <c r="C760" i="32"/>
  <c r="D760" i="32"/>
  <c r="E760" i="32"/>
  <c r="F760" i="32"/>
  <c r="G760" i="32"/>
  <c r="A761" i="32"/>
  <c r="B761" i="32"/>
  <c r="C761" i="32"/>
  <c r="D761" i="32"/>
  <c r="E761" i="32"/>
  <c r="F761" i="32"/>
  <c r="G761" i="32"/>
  <c r="A762" i="32"/>
  <c r="B762" i="32"/>
  <c r="C762" i="32"/>
  <c r="D762" i="32"/>
  <c r="E762" i="32"/>
  <c r="F762" i="32"/>
  <c r="G762" i="32"/>
  <c r="A763" i="32"/>
  <c r="B763" i="32"/>
  <c r="C763" i="32"/>
  <c r="D763" i="32"/>
  <c r="E763" i="32"/>
  <c r="F763" i="32"/>
  <c r="G763" i="32"/>
  <c r="A764" i="32"/>
  <c r="B764" i="32"/>
  <c r="C764" i="32"/>
  <c r="D764" i="32"/>
  <c r="E764" i="32"/>
  <c r="F764" i="32"/>
  <c r="G764" i="32"/>
  <c r="A765" i="32"/>
  <c r="B765" i="32"/>
  <c r="C765" i="32"/>
  <c r="D765" i="32"/>
  <c r="E765" i="32"/>
  <c r="F765" i="32"/>
  <c r="G765" i="32"/>
  <c r="A766" i="32"/>
  <c r="B766" i="32"/>
  <c r="C766" i="32"/>
  <c r="D766" i="32"/>
  <c r="E766" i="32"/>
  <c r="F766" i="32"/>
  <c r="G766" i="32"/>
  <c r="A767" i="32"/>
  <c r="B767" i="32"/>
  <c r="C767" i="32"/>
  <c r="D767" i="32"/>
  <c r="E767" i="32"/>
  <c r="F767" i="32"/>
  <c r="G767" i="32"/>
  <c r="A768" i="32"/>
  <c r="B768" i="32"/>
  <c r="C768" i="32"/>
  <c r="D768" i="32"/>
  <c r="E768" i="32"/>
  <c r="F768" i="32"/>
  <c r="G768" i="32"/>
  <c r="A769" i="32"/>
  <c r="B769" i="32"/>
  <c r="C769" i="32"/>
  <c r="D769" i="32"/>
  <c r="E769" i="32"/>
  <c r="F769" i="32"/>
  <c r="G769" i="32"/>
  <c r="A770" i="32"/>
  <c r="B770" i="32"/>
  <c r="C770" i="32"/>
  <c r="D770" i="32"/>
  <c r="E770" i="32"/>
  <c r="F770" i="32"/>
  <c r="G770" i="32"/>
  <c r="A771" i="32"/>
  <c r="B771" i="32"/>
  <c r="C771" i="32"/>
  <c r="D771" i="32"/>
  <c r="E771" i="32"/>
  <c r="F771" i="32"/>
  <c r="G771" i="32"/>
  <c r="A772" i="32"/>
  <c r="B772" i="32"/>
  <c r="C772" i="32"/>
  <c r="D772" i="32"/>
  <c r="E772" i="32"/>
  <c r="F772" i="32"/>
  <c r="G772" i="32"/>
  <c r="A773" i="32"/>
  <c r="B773" i="32"/>
  <c r="C773" i="32"/>
  <c r="D773" i="32"/>
  <c r="E773" i="32"/>
  <c r="F773" i="32"/>
  <c r="G773" i="32"/>
  <c r="A774" i="32"/>
  <c r="B774" i="32"/>
  <c r="C774" i="32"/>
  <c r="D774" i="32"/>
  <c r="E774" i="32"/>
  <c r="F774" i="32"/>
  <c r="G774" i="32"/>
  <c r="A775" i="32"/>
  <c r="B775" i="32"/>
  <c r="C775" i="32"/>
  <c r="D775" i="32"/>
  <c r="E775" i="32"/>
  <c r="F775" i="32"/>
  <c r="G775" i="32"/>
  <c r="A776" i="32"/>
  <c r="B776" i="32"/>
  <c r="C776" i="32"/>
  <c r="D776" i="32"/>
  <c r="E776" i="32"/>
  <c r="F776" i="32"/>
  <c r="G776" i="32"/>
  <c r="A777" i="32"/>
  <c r="B777" i="32"/>
  <c r="C777" i="32"/>
  <c r="D777" i="32"/>
  <c r="E777" i="32"/>
  <c r="F777" i="32"/>
  <c r="G777" i="32"/>
  <c r="A778" i="32"/>
  <c r="B778" i="32"/>
  <c r="C778" i="32"/>
  <c r="D778" i="32"/>
  <c r="E778" i="32"/>
  <c r="F778" i="32"/>
  <c r="G778" i="32"/>
  <c r="A779" i="32"/>
  <c r="B779" i="32"/>
  <c r="C779" i="32"/>
  <c r="D779" i="32"/>
  <c r="E779" i="32"/>
  <c r="F779" i="32"/>
  <c r="G779" i="32"/>
  <c r="A780" i="32"/>
  <c r="B780" i="32"/>
  <c r="C780" i="32"/>
  <c r="D780" i="32"/>
  <c r="E780" i="32"/>
  <c r="F780" i="32"/>
  <c r="G780" i="32"/>
  <c r="A781" i="32"/>
  <c r="B781" i="32"/>
  <c r="C781" i="32"/>
  <c r="D781" i="32"/>
  <c r="E781" i="32"/>
  <c r="F781" i="32"/>
  <c r="G781" i="32"/>
  <c r="A782" i="32"/>
  <c r="B782" i="32"/>
  <c r="C782" i="32"/>
  <c r="D782" i="32"/>
  <c r="E782" i="32"/>
  <c r="F782" i="32"/>
  <c r="G782" i="32"/>
  <c r="A783" i="32"/>
  <c r="B783" i="32"/>
  <c r="C783" i="32"/>
  <c r="D783" i="32"/>
  <c r="E783" i="32"/>
  <c r="F783" i="32"/>
  <c r="G783" i="32"/>
  <c r="A784" i="32"/>
  <c r="B784" i="32"/>
  <c r="C784" i="32"/>
  <c r="D784" i="32"/>
  <c r="E784" i="32"/>
  <c r="F784" i="32"/>
  <c r="G784" i="32"/>
  <c r="A785" i="32"/>
  <c r="B785" i="32"/>
  <c r="C785" i="32"/>
  <c r="D785" i="32"/>
  <c r="E785" i="32"/>
  <c r="F785" i="32"/>
  <c r="G785" i="32"/>
  <c r="A786" i="32"/>
  <c r="B786" i="32"/>
  <c r="C786" i="32"/>
  <c r="D786" i="32"/>
  <c r="E786" i="32"/>
  <c r="F786" i="32"/>
  <c r="G786" i="32"/>
  <c r="A787" i="32"/>
  <c r="B787" i="32"/>
  <c r="C787" i="32"/>
  <c r="D787" i="32"/>
  <c r="E787" i="32"/>
  <c r="F787" i="32"/>
  <c r="G787" i="32"/>
  <c r="A788" i="32"/>
  <c r="B788" i="32"/>
  <c r="C788" i="32"/>
  <c r="D788" i="32"/>
  <c r="E788" i="32"/>
  <c r="F788" i="32"/>
  <c r="G788" i="32"/>
  <c r="A789" i="32"/>
  <c r="B789" i="32"/>
  <c r="C789" i="32"/>
  <c r="D789" i="32"/>
  <c r="E789" i="32"/>
  <c r="F789" i="32"/>
  <c r="G789" i="32"/>
  <c r="A790" i="32"/>
  <c r="B790" i="32"/>
  <c r="C790" i="32"/>
  <c r="D790" i="32"/>
  <c r="E790" i="32"/>
  <c r="F790" i="32"/>
  <c r="G790" i="32"/>
  <c r="A791" i="32"/>
  <c r="B791" i="32"/>
  <c r="C791" i="32"/>
  <c r="D791" i="32"/>
  <c r="E791" i="32"/>
  <c r="F791" i="32"/>
  <c r="G791" i="32"/>
  <c r="A792" i="32"/>
  <c r="B792" i="32"/>
  <c r="C792" i="32"/>
  <c r="D792" i="32"/>
  <c r="E792" i="32"/>
  <c r="F792" i="32"/>
  <c r="G792" i="32"/>
  <c r="A793" i="32"/>
  <c r="B793" i="32"/>
  <c r="C793" i="32"/>
  <c r="D793" i="32"/>
  <c r="E793" i="32"/>
  <c r="F793" i="32"/>
  <c r="G793" i="32"/>
  <c r="A794" i="32"/>
  <c r="B794" i="32"/>
  <c r="C794" i="32"/>
  <c r="D794" i="32"/>
  <c r="E794" i="32"/>
  <c r="F794" i="32"/>
  <c r="G794" i="32"/>
  <c r="A795" i="32"/>
  <c r="B795" i="32"/>
  <c r="C795" i="32"/>
  <c r="D795" i="32"/>
  <c r="E795" i="32"/>
  <c r="F795" i="32"/>
  <c r="G795" i="32"/>
  <c r="A796" i="32"/>
  <c r="B796" i="32"/>
  <c r="C796" i="32"/>
  <c r="D796" i="32"/>
  <c r="E796" i="32"/>
  <c r="F796" i="32"/>
  <c r="G796" i="32"/>
  <c r="A797" i="32"/>
  <c r="B797" i="32"/>
  <c r="C797" i="32"/>
  <c r="D797" i="32"/>
  <c r="E797" i="32"/>
  <c r="F797" i="32"/>
  <c r="G797" i="32"/>
  <c r="A798" i="32"/>
  <c r="B798" i="32"/>
  <c r="C798" i="32"/>
  <c r="D798" i="32"/>
  <c r="E798" i="32"/>
  <c r="F798" i="32"/>
  <c r="G798" i="32"/>
  <c r="A799" i="32"/>
  <c r="B799" i="32"/>
  <c r="C799" i="32"/>
  <c r="D799" i="32"/>
  <c r="E799" i="32"/>
  <c r="F799" i="32"/>
  <c r="G799" i="32"/>
  <c r="A800" i="32"/>
  <c r="B800" i="32"/>
  <c r="C800" i="32"/>
  <c r="D800" i="32"/>
  <c r="E800" i="32"/>
  <c r="F800" i="32"/>
  <c r="G800" i="32"/>
  <c r="A801" i="32"/>
  <c r="B801" i="32"/>
  <c r="C801" i="32"/>
  <c r="D801" i="32"/>
  <c r="E801" i="32"/>
  <c r="F801" i="32"/>
  <c r="G801" i="32"/>
  <c r="A802" i="32"/>
  <c r="B802" i="32"/>
  <c r="C802" i="32"/>
  <c r="D802" i="32"/>
  <c r="E802" i="32"/>
  <c r="F802" i="32"/>
  <c r="G802" i="32"/>
  <c r="A803" i="32"/>
  <c r="B803" i="32"/>
  <c r="C803" i="32"/>
  <c r="D803" i="32"/>
  <c r="E803" i="32"/>
  <c r="F803" i="32"/>
  <c r="G803" i="32"/>
  <c r="A804" i="32"/>
  <c r="B804" i="32"/>
  <c r="C804" i="32"/>
  <c r="D804" i="32"/>
  <c r="E804" i="32"/>
  <c r="F804" i="32"/>
  <c r="G804" i="32"/>
  <c r="A805" i="32"/>
  <c r="B805" i="32"/>
  <c r="C805" i="32"/>
  <c r="D805" i="32"/>
  <c r="E805" i="32"/>
  <c r="F805" i="32"/>
  <c r="G805" i="32"/>
  <c r="A806" i="32"/>
  <c r="B806" i="32"/>
  <c r="C806" i="32"/>
  <c r="D806" i="32"/>
  <c r="E806" i="32"/>
  <c r="F806" i="32"/>
  <c r="G806" i="32"/>
  <c r="A807" i="32"/>
  <c r="B807" i="32"/>
  <c r="C807" i="32"/>
  <c r="D807" i="32"/>
  <c r="E807" i="32"/>
  <c r="F807" i="32"/>
  <c r="G807" i="32"/>
  <c r="A808" i="32"/>
  <c r="B808" i="32"/>
  <c r="C808" i="32"/>
  <c r="D808" i="32"/>
  <c r="E808" i="32"/>
  <c r="F808" i="32"/>
  <c r="G808" i="32"/>
  <c r="A809" i="32"/>
  <c r="B809" i="32"/>
  <c r="C809" i="32"/>
  <c r="D809" i="32"/>
  <c r="E809" i="32"/>
  <c r="F809" i="32"/>
  <c r="G809" i="32"/>
  <c r="A810" i="32"/>
  <c r="B810" i="32"/>
  <c r="C810" i="32"/>
  <c r="D810" i="32"/>
  <c r="E810" i="32"/>
  <c r="F810" i="32"/>
  <c r="G810" i="32"/>
  <c r="A811" i="32"/>
  <c r="B811" i="32"/>
  <c r="C811" i="32"/>
  <c r="D811" i="32"/>
  <c r="E811" i="32"/>
  <c r="F811" i="32"/>
  <c r="G811" i="32"/>
  <c r="A812" i="32"/>
  <c r="B812" i="32"/>
  <c r="C812" i="32"/>
  <c r="D812" i="32"/>
  <c r="E812" i="32"/>
  <c r="F812" i="32"/>
  <c r="G812" i="32"/>
  <c r="A813" i="32"/>
  <c r="B813" i="32"/>
  <c r="C813" i="32"/>
  <c r="D813" i="32"/>
  <c r="E813" i="32"/>
  <c r="F813" i="32"/>
  <c r="G813" i="32"/>
  <c r="A814" i="32"/>
  <c r="B814" i="32"/>
  <c r="C814" i="32"/>
  <c r="D814" i="32"/>
  <c r="E814" i="32"/>
  <c r="F814" i="32"/>
  <c r="G814" i="32"/>
  <c r="A815" i="32"/>
  <c r="B815" i="32"/>
  <c r="C815" i="32"/>
  <c r="D815" i="32"/>
  <c r="E815" i="32"/>
  <c r="F815" i="32"/>
  <c r="G815" i="32"/>
  <c r="A816" i="32"/>
  <c r="B816" i="32"/>
  <c r="C816" i="32"/>
  <c r="D816" i="32"/>
  <c r="E816" i="32"/>
  <c r="F816" i="32"/>
  <c r="G816" i="32"/>
  <c r="A817" i="32"/>
  <c r="B817" i="32"/>
  <c r="C817" i="32"/>
  <c r="D817" i="32"/>
  <c r="E817" i="32"/>
  <c r="F817" i="32"/>
  <c r="G817" i="32"/>
  <c r="A818" i="32"/>
  <c r="B818" i="32"/>
  <c r="C818" i="32"/>
  <c r="D818" i="32"/>
  <c r="E818" i="32"/>
  <c r="F818" i="32"/>
  <c r="G818" i="32"/>
  <c r="A819" i="32"/>
  <c r="B819" i="32"/>
  <c r="C819" i="32"/>
  <c r="D819" i="32"/>
  <c r="E819" i="32"/>
  <c r="F819" i="32"/>
  <c r="G819" i="32"/>
  <c r="A820" i="32"/>
  <c r="B820" i="32"/>
  <c r="C820" i="32"/>
  <c r="D820" i="32"/>
  <c r="E820" i="32"/>
  <c r="F820" i="32"/>
  <c r="G820" i="32"/>
  <c r="A821" i="32"/>
  <c r="B821" i="32"/>
  <c r="C821" i="32"/>
  <c r="D821" i="32"/>
  <c r="E821" i="32"/>
  <c r="F821" i="32"/>
  <c r="G821" i="32"/>
  <c r="A822" i="32"/>
  <c r="B822" i="32"/>
  <c r="C822" i="32"/>
  <c r="D822" i="32"/>
  <c r="E822" i="32"/>
  <c r="F822" i="32"/>
  <c r="G822" i="32"/>
  <c r="A823" i="32"/>
  <c r="B823" i="32"/>
  <c r="C823" i="32"/>
  <c r="D823" i="32"/>
  <c r="E823" i="32"/>
  <c r="F823" i="32"/>
  <c r="G823" i="32"/>
  <c r="A824" i="32"/>
  <c r="B824" i="32"/>
  <c r="C824" i="32"/>
  <c r="D824" i="32"/>
  <c r="E824" i="32"/>
  <c r="F824" i="32"/>
  <c r="G824" i="32"/>
  <c r="A825" i="32"/>
  <c r="B825" i="32"/>
  <c r="C825" i="32"/>
  <c r="D825" i="32"/>
  <c r="E825" i="32"/>
  <c r="F825" i="32"/>
  <c r="G825" i="32"/>
  <c r="A826" i="32"/>
  <c r="B826" i="32"/>
  <c r="C826" i="32"/>
  <c r="D826" i="32"/>
  <c r="E826" i="32"/>
  <c r="F826" i="32"/>
  <c r="G826" i="32"/>
  <c r="A827" i="32"/>
  <c r="B827" i="32"/>
  <c r="C827" i="32"/>
  <c r="D827" i="32"/>
  <c r="E827" i="32"/>
  <c r="F827" i="32"/>
  <c r="G827" i="32"/>
  <c r="A828" i="32"/>
  <c r="B828" i="32"/>
  <c r="C828" i="32"/>
  <c r="D828" i="32"/>
  <c r="E828" i="32"/>
  <c r="F828" i="32"/>
  <c r="G828" i="32"/>
  <c r="A829" i="32"/>
  <c r="B829" i="32"/>
  <c r="C829" i="32"/>
  <c r="D829" i="32"/>
  <c r="E829" i="32"/>
  <c r="F829" i="32"/>
  <c r="G829" i="32"/>
  <c r="A830" i="32"/>
  <c r="B830" i="32"/>
  <c r="C830" i="32"/>
  <c r="D830" i="32"/>
  <c r="E830" i="32"/>
  <c r="F830" i="32"/>
  <c r="G830" i="32"/>
  <c r="A831" i="32"/>
  <c r="B831" i="32"/>
  <c r="C831" i="32"/>
  <c r="D831" i="32"/>
  <c r="E831" i="32"/>
  <c r="F831" i="32"/>
  <c r="G831" i="32"/>
  <c r="A832" i="32"/>
  <c r="B832" i="32"/>
  <c r="C832" i="32"/>
  <c r="D832" i="32"/>
  <c r="E832" i="32"/>
  <c r="F832" i="32"/>
  <c r="G832" i="32"/>
  <c r="A833" i="32"/>
  <c r="B833" i="32"/>
  <c r="C833" i="32"/>
  <c r="D833" i="32"/>
  <c r="E833" i="32"/>
  <c r="F833" i="32"/>
  <c r="G833" i="32"/>
  <c r="A834" i="32"/>
  <c r="B834" i="32"/>
  <c r="C834" i="32"/>
  <c r="D834" i="32"/>
  <c r="E834" i="32"/>
  <c r="F834" i="32"/>
  <c r="G834" i="32"/>
  <c r="A835" i="32"/>
  <c r="B835" i="32"/>
  <c r="C835" i="32"/>
  <c r="D835" i="32"/>
  <c r="E835" i="32"/>
  <c r="F835" i="32"/>
  <c r="G835" i="32"/>
  <c r="A836" i="32"/>
  <c r="B836" i="32"/>
  <c r="C836" i="32"/>
  <c r="D836" i="32"/>
  <c r="E836" i="32"/>
  <c r="F836" i="32"/>
  <c r="G836" i="32"/>
  <c r="A837" i="32"/>
  <c r="B837" i="32"/>
  <c r="C837" i="32"/>
  <c r="D837" i="32"/>
  <c r="E837" i="32"/>
  <c r="F837" i="32"/>
  <c r="G837" i="32"/>
  <c r="A838" i="32"/>
  <c r="B838" i="32"/>
  <c r="C838" i="32"/>
  <c r="D838" i="32"/>
  <c r="E838" i="32"/>
  <c r="F838" i="32"/>
  <c r="G838" i="32"/>
  <c r="A839" i="32"/>
  <c r="B839" i="32"/>
  <c r="C839" i="32"/>
  <c r="D839" i="32"/>
  <c r="E839" i="32"/>
  <c r="F839" i="32"/>
  <c r="G839" i="32"/>
  <c r="A840" i="32"/>
  <c r="B840" i="32"/>
  <c r="C840" i="32"/>
  <c r="D840" i="32"/>
  <c r="E840" i="32"/>
  <c r="F840" i="32"/>
  <c r="G840" i="32"/>
  <c r="A841" i="32"/>
  <c r="B841" i="32"/>
  <c r="C841" i="32"/>
  <c r="D841" i="32"/>
  <c r="E841" i="32"/>
  <c r="F841" i="32"/>
  <c r="G841" i="32"/>
  <c r="A842" i="32"/>
  <c r="B842" i="32"/>
  <c r="C842" i="32"/>
  <c r="D842" i="32"/>
  <c r="E842" i="32"/>
  <c r="F842" i="32"/>
  <c r="G842" i="32"/>
  <c r="A843" i="32"/>
  <c r="B843" i="32"/>
  <c r="C843" i="32"/>
  <c r="D843" i="32"/>
  <c r="E843" i="32"/>
  <c r="F843" i="32"/>
  <c r="G843" i="32"/>
  <c r="A844" i="32"/>
  <c r="B844" i="32"/>
  <c r="C844" i="32"/>
  <c r="D844" i="32"/>
  <c r="E844" i="32"/>
  <c r="F844" i="32"/>
  <c r="G844" i="32"/>
  <c r="A845" i="32"/>
  <c r="B845" i="32"/>
  <c r="C845" i="32"/>
  <c r="D845" i="32"/>
  <c r="E845" i="32"/>
  <c r="F845" i="32"/>
  <c r="G845" i="32"/>
  <c r="A846" i="32"/>
  <c r="B846" i="32"/>
  <c r="C846" i="32"/>
  <c r="D846" i="32"/>
  <c r="E846" i="32"/>
  <c r="F846" i="32"/>
  <c r="G846" i="32"/>
  <c r="A847" i="32"/>
  <c r="B847" i="32"/>
  <c r="C847" i="32"/>
  <c r="D847" i="32"/>
  <c r="E847" i="32"/>
  <c r="F847" i="32"/>
  <c r="G847" i="32"/>
  <c r="A848" i="32"/>
  <c r="B848" i="32"/>
  <c r="C848" i="32"/>
  <c r="D848" i="32"/>
  <c r="E848" i="32"/>
  <c r="F848" i="32"/>
  <c r="G848" i="32"/>
  <c r="A849" i="32"/>
  <c r="B849" i="32"/>
  <c r="C849" i="32"/>
  <c r="D849" i="32"/>
  <c r="E849" i="32"/>
  <c r="F849" i="32"/>
  <c r="G849" i="32"/>
  <c r="A850" i="32"/>
  <c r="B850" i="32"/>
  <c r="C850" i="32"/>
  <c r="D850" i="32"/>
  <c r="E850" i="32"/>
  <c r="F850" i="32"/>
  <c r="G850" i="32"/>
  <c r="A851" i="32"/>
  <c r="B851" i="32"/>
  <c r="C851" i="32"/>
  <c r="D851" i="32"/>
  <c r="E851" i="32"/>
  <c r="F851" i="32"/>
  <c r="G851" i="32"/>
  <c r="A852" i="32"/>
  <c r="B852" i="32"/>
  <c r="C852" i="32"/>
  <c r="D852" i="32"/>
  <c r="E852" i="32"/>
  <c r="F852" i="32"/>
  <c r="G852" i="32"/>
  <c r="A853" i="32"/>
  <c r="B853" i="32"/>
  <c r="C853" i="32"/>
  <c r="D853" i="32"/>
  <c r="E853" i="32"/>
  <c r="F853" i="32"/>
  <c r="G853" i="32"/>
  <c r="A854" i="32"/>
  <c r="B854" i="32"/>
  <c r="C854" i="32"/>
  <c r="D854" i="32"/>
  <c r="E854" i="32"/>
  <c r="F854" i="32"/>
  <c r="G854" i="32"/>
  <c r="A855" i="32"/>
  <c r="B855" i="32"/>
  <c r="C855" i="32"/>
  <c r="D855" i="32"/>
  <c r="E855" i="32"/>
  <c r="F855" i="32"/>
  <c r="G855" i="32"/>
  <c r="A856" i="32"/>
  <c r="B856" i="32"/>
  <c r="C856" i="32"/>
  <c r="D856" i="32"/>
  <c r="E856" i="32"/>
  <c r="F856" i="32"/>
  <c r="G856" i="32"/>
  <c r="A857" i="32"/>
  <c r="B857" i="32"/>
  <c r="C857" i="32"/>
  <c r="D857" i="32"/>
  <c r="E857" i="32"/>
  <c r="F857" i="32"/>
  <c r="G857" i="32"/>
  <c r="A858" i="32"/>
  <c r="B858" i="32"/>
  <c r="C858" i="32"/>
  <c r="D858" i="32"/>
  <c r="E858" i="32"/>
  <c r="F858" i="32"/>
  <c r="G858" i="32"/>
  <c r="A859" i="32"/>
  <c r="B859" i="32"/>
  <c r="C859" i="32"/>
  <c r="D859" i="32"/>
  <c r="E859" i="32"/>
  <c r="F859" i="32"/>
  <c r="G859" i="32"/>
  <c r="A860" i="32"/>
  <c r="B860" i="32"/>
  <c r="C860" i="32"/>
  <c r="D860" i="32"/>
  <c r="E860" i="32"/>
  <c r="F860" i="32"/>
  <c r="G860" i="32"/>
  <c r="A861" i="32"/>
  <c r="B861" i="32"/>
  <c r="C861" i="32"/>
  <c r="D861" i="32"/>
  <c r="E861" i="32"/>
  <c r="F861" i="32"/>
  <c r="G861" i="32"/>
  <c r="A862" i="32"/>
  <c r="B862" i="32"/>
  <c r="C862" i="32"/>
  <c r="D862" i="32"/>
  <c r="E862" i="32"/>
  <c r="F862" i="32"/>
  <c r="G862" i="32"/>
  <c r="A863" i="32"/>
  <c r="B863" i="32"/>
  <c r="C863" i="32"/>
  <c r="D863" i="32"/>
  <c r="E863" i="32"/>
  <c r="F863" i="32"/>
  <c r="G863" i="32"/>
  <c r="A864" i="32"/>
  <c r="B864" i="32"/>
  <c r="C864" i="32"/>
  <c r="D864" i="32"/>
  <c r="E864" i="32"/>
  <c r="F864" i="32"/>
  <c r="G864" i="32"/>
  <c r="A865" i="32"/>
  <c r="B865" i="32"/>
  <c r="C865" i="32"/>
  <c r="D865" i="32"/>
  <c r="E865" i="32"/>
  <c r="F865" i="32"/>
  <c r="G865" i="32"/>
  <c r="A866" i="32"/>
  <c r="B866" i="32"/>
  <c r="C866" i="32"/>
  <c r="D866" i="32"/>
  <c r="E866" i="32"/>
  <c r="F866" i="32"/>
  <c r="G866" i="32"/>
  <c r="A867" i="32"/>
  <c r="B867" i="32"/>
  <c r="C867" i="32"/>
  <c r="D867" i="32"/>
  <c r="E867" i="32"/>
  <c r="F867" i="32"/>
  <c r="G867" i="32"/>
  <c r="A868" i="32"/>
  <c r="B868" i="32"/>
  <c r="C868" i="32"/>
  <c r="D868" i="32"/>
  <c r="E868" i="32"/>
  <c r="F868" i="32"/>
  <c r="G868" i="32"/>
  <c r="A869" i="32"/>
  <c r="B869" i="32"/>
  <c r="C869" i="32"/>
  <c r="D869" i="32"/>
  <c r="E869" i="32"/>
  <c r="F869" i="32"/>
  <c r="G869" i="32"/>
  <c r="A870" i="32"/>
  <c r="B870" i="32"/>
  <c r="C870" i="32"/>
  <c r="D870" i="32"/>
  <c r="E870" i="32"/>
  <c r="F870" i="32"/>
  <c r="G870" i="32"/>
  <c r="A871" i="32"/>
  <c r="B871" i="32"/>
  <c r="C871" i="32"/>
  <c r="D871" i="32"/>
  <c r="E871" i="32"/>
  <c r="F871" i="32"/>
  <c r="G871" i="32"/>
  <c r="A872" i="32"/>
  <c r="B872" i="32"/>
  <c r="C872" i="32"/>
  <c r="D872" i="32"/>
  <c r="E872" i="32"/>
  <c r="F872" i="32"/>
  <c r="G872" i="32"/>
  <c r="A873" i="32"/>
  <c r="B873" i="32"/>
  <c r="C873" i="32"/>
  <c r="D873" i="32"/>
  <c r="E873" i="32"/>
  <c r="F873" i="32"/>
  <c r="G873" i="32"/>
  <c r="A874" i="32"/>
  <c r="B874" i="32"/>
  <c r="C874" i="32"/>
  <c r="D874" i="32"/>
  <c r="E874" i="32"/>
  <c r="F874" i="32"/>
  <c r="G874" i="32"/>
  <c r="A875" i="32"/>
  <c r="B875" i="32"/>
  <c r="C875" i="32"/>
  <c r="D875" i="32"/>
  <c r="E875" i="32"/>
  <c r="F875" i="32"/>
  <c r="G875" i="32"/>
  <c r="A876" i="32"/>
  <c r="B876" i="32"/>
  <c r="C876" i="32"/>
  <c r="D876" i="32"/>
  <c r="E876" i="32"/>
  <c r="F876" i="32"/>
  <c r="G876" i="32"/>
  <c r="A877" i="32"/>
  <c r="B877" i="32"/>
  <c r="C877" i="32"/>
  <c r="D877" i="32"/>
  <c r="E877" i="32"/>
  <c r="F877" i="32"/>
  <c r="G877" i="32"/>
  <c r="A878" i="32"/>
  <c r="B878" i="32"/>
  <c r="C878" i="32"/>
  <c r="D878" i="32"/>
  <c r="E878" i="32"/>
  <c r="F878" i="32"/>
  <c r="G878" i="32"/>
  <c r="A879" i="32"/>
  <c r="B879" i="32"/>
  <c r="C879" i="32"/>
  <c r="D879" i="32"/>
  <c r="E879" i="32"/>
  <c r="F879" i="32"/>
  <c r="G879" i="32"/>
  <c r="A880" i="32"/>
  <c r="B880" i="32"/>
  <c r="C880" i="32"/>
  <c r="D880" i="32"/>
  <c r="E880" i="32"/>
  <c r="F880" i="32"/>
  <c r="G880" i="32"/>
  <c r="A881" i="32"/>
  <c r="B881" i="32"/>
  <c r="C881" i="32"/>
  <c r="D881" i="32"/>
  <c r="E881" i="32"/>
  <c r="F881" i="32"/>
  <c r="G881" i="32"/>
  <c r="A882" i="32"/>
  <c r="B882" i="32"/>
  <c r="C882" i="32"/>
  <c r="D882" i="32"/>
  <c r="E882" i="32"/>
  <c r="F882" i="32"/>
  <c r="G882" i="32"/>
  <c r="A883" i="32"/>
  <c r="B883" i="32"/>
  <c r="C883" i="32"/>
  <c r="D883" i="32"/>
  <c r="E883" i="32"/>
  <c r="F883" i="32"/>
  <c r="G883" i="32"/>
  <c r="A884" i="32"/>
  <c r="B884" i="32"/>
  <c r="C884" i="32"/>
  <c r="D884" i="32"/>
  <c r="E884" i="32"/>
  <c r="F884" i="32"/>
  <c r="G884" i="32"/>
  <c r="A885" i="32"/>
  <c r="B885" i="32"/>
  <c r="C885" i="32"/>
  <c r="D885" i="32"/>
  <c r="E885" i="32"/>
  <c r="F885" i="32"/>
  <c r="G885" i="32"/>
  <c r="A886" i="32"/>
  <c r="B886" i="32"/>
  <c r="C886" i="32"/>
  <c r="D886" i="32"/>
  <c r="E886" i="32"/>
  <c r="F886" i="32"/>
  <c r="G886" i="32"/>
  <c r="A887" i="32"/>
  <c r="B887" i="32"/>
  <c r="C887" i="32"/>
  <c r="D887" i="32"/>
  <c r="E887" i="32"/>
  <c r="F887" i="32"/>
  <c r="G887" i="32"/>
  <c r="A888" i="32"/>
  <c r="B888" i="32"/>
  <c r="C888" i="32"/>
  <c r="D888" i="32"/>
  <c r="E888" i="32"/>
  <c r="F888" i="32"/>
  <c r="G888" i="32"/>
  <c r="A889" i="32"/>
  <c r="B889" i="32"/>
  <c r="C889" i="32"/>
  <c r="D889" i="32"/>
  <c r="E889" i="32"/>
  <c r="F889" i="32"/>
  <c r="G889" i="32"/>
  <c r="A890" i="32"/>
  <c r="B890" i="32"/>
  <c r="C890" i="32"/>
  <c r="D890" i="32"/>
  <c r="E890" i="32"/>
  <c r="F890" i="32"/>
  <c r="G890" i="32"/>
  <c r="A891" i="32"/>
  <c r="B891" i="32"/>
  <c r="C891" i="32"/>
  <c r="D891" i="32"/>
  <c r="E891" i="32"/>
  <c r="F891" i="32"/>
  <c r="G891" i="32"/>
  <c r="A892" i="32"/>
  <c r="B892" i="32"/>
  <c r="C892" i="32"/>
  <c r="D892" i="32"/>
  <c r="E892" i="32"/>
  <c r="F892" i="32"/>
  <c r="G892" i="32"/>
  <c r="A893" i="32"/>
  <c r="B893" i="32"/>
  <c r="C893" i="32"/>
  <c r="D893" i="32"/>
  <c r="E893" i="32"/>
  <c r="F893" i="32"/>
  <c r="G893" i="32"/>
  <c r="A894" i="32"/>
  <c r="B894" i="32"/>
  <c r="C894" i="32"/>
  <c r="D894" i="32"/>
  <c r="E894" i="32"/>
  <c r="F894" i="32"/>
  <c r="G894" i="32"/>
  <c r="A895" i="32"/>
  <c r="B895" i="32"/>
  <c r="C895" i="32"/>
  <c r="D895" i="32"/>
  <c r="E895" i="32"/>
  <c r="F895" i="32"/>
  <c r="G895" i="32"/>
  <c r="A896" i="32"/>
  <c r="B896" i="32"/>
  <c r="C896" i="32"/>
  <c r="D896" i="32"/>
  <c r="E896" i="32"/>
  <c r="F896" i="32"/>
  <c r="G896" i="32"/>
  <c r="A897" i="32"/>
  <c r="B897" i="32"/>
  <c r="C897" i="32"/>
  <c r="D897" i="32"/>
  <c r="E897" i="32"/>
  <c r="F897" i="32"/>
  <c r="G897" i="32"/>
  <c r="A898" i="32"/>
  <c r="B898" i="32"/>
  <c r="C898" i="32"/>
  <c r="D898" i="32"/>
  <c r="E898" i="32"/>
  <c r="F898" i="32"/>
  <c r="G898" i="32"/>
  <c r="A899" i="32"/>
  <c r="B899" i="32"/>
  <c r="C899" i="32"/>
  <c r="D899" i="32"/>
  <c r="E899" i="32"/>
  <c r="F899" i="32"/>
  <c r="G899" i="32"/>
  <c r="A900" i="32"/>
  <c r="B900" i="32"/>
  <c r="C900" i="32"/>
  <c r="D900" i="32"/>
  <c r="E900" i="32"/>
  <c r="F900" i="32"/>
  <c r="G900" i="32"/>
  <c r="A901" i="32"/>
  <c r="B901" i="32"/>
  <c r="C901" i="32"/>
  <c r="D901" i="32"/>
  <c r="E901" i="32"/>
  <c r="F901" i="32"/>
  <c r="G901" i="32"/>
  <c r="A902" i="32"/>
  <c r="B902" i="32"/>
  <c r="C902" i="32"/>
  <c r="D902" i="32"/>
  <c r="E902" i="32"/>
  <c r="F902" i="32"/>
  <c r="G902" i="32"/>
  <c r="A903" i="32"/>
  <c r="B903" i="32"/>
  <c r="C903" i="32"/>
  <c r="D903" i="32"/>
  <c r="E903" i="32"/>
  <c r="F903" i="32"/>
  <c r="G903" i="32"/>
  <c r="A904" i="32"/>
  <c r="B904" i="32"/>
  <c r="C904" i="32"/>
  <c r="D904" i="32"/>
  <c r="E904" i="32"/>
  <c r="F904" i="32"/>
  <c r="G904" i="32"/>
  <c r="A905" i="32"/>
  <c r="B905" i="32"/>
  <c r="C905" i="32"/>
  <c r="D905" i="32"/>
  <c r="E905" i="32"/>
  <c r="F905" i="32"/>
  <c r="G905" i="32"/>
  <c r="A906" i="32"/>
  <c r="B906" i="32"/>
  <c r="C906" i="32"/>
  <c r="D906" i="32"/>
  <c r="E906" i="32"/>
  <c r="F906" i="32"/>
  <c r="G906" i="32"/>
  <c r="A907" i="32"/>
  <c r="B907" i="32"/>
  <c r="C907" i="32"/>
  <c r="D907" i="32"/>
  <c r="E907" i="32"/>
  <c r="F907" i="32"/>
  <c r="G907" i="32"/>
  <c r="A908" i="32"/>
  <c r="B908" i="32"/>
  <c r="C908" i="32"/>
  <c r="D908" i="32"/>
  <c r="E908" i="32"/>
  <c r="F908" i="32"/>
  <c r="G908" i="32"/>
  <c r="A909" i="32"/>
  <c r="B909" i="32"/>
  <c r="C909" i="32"/>
  <c r="D909" i="32"/>
  <c r="E909" i="32"/>
  <c r="F909" i="32"/>
  <c r="G909" i="32"/>
  <c r="A910" i="32"/>
  <c r="B910" i="32"/>
  <c r="C910" i="32"/>
  <c r="D910" i="32"/>
  <c r="E910" i="32"/>
  <c r="F910" i="32"/>
  <c r="G910" i="32"/>
  <c r="A911" i="32"/>
  <c r="B911" i="32"/>
  <c r="C911" i="32"/>
  <c r="D911" i="32"/>
  <c r="E911" i="32"/>
  <c r="F911" i="32"/>
  <c r="G911" i="32"/>
  <c r="A912" i="32"/>
  <c r="B912" i="32"/>
  <c r="C912" i="32"/>
  <c r="D912" i="32"/>
  <c r="E912" i="32"/>
  <c r="F912" i="32"/>
  <c r="G912" i="32"/>
  <c r="A913" i="32"/>
  <c r="B913" i="32"/>
  <c r="C913" i="32"/>
  <c r="D913" i="32"/>
  <c r="E913" i="32"/>
  <c r="F913" i="32"/>
  <c r="G913" i="32"/>
  <c r="A914" i="32"/>
  <c r="B914" i="32"/>
  <c r="C914" i="32"/>
  <c r="D914" i="32"/>
  <c r="E914" i="32"/>
  <c r="F914" i="32"/>
  <c r="G914" i="32"/>
  <c r="A915" i="32"/>
  <c r="B915" i="32"/>
  <c r="C915" i="32"/>
  <c r="D915" i="32"/>
  <c r="E915" i="32"/>
  <c r="F915" i="32"/>
  <c r="G915" i="32"/>
  <c r="A916" i="32"/>
  <c r="B916" i="32"/>
  <c r="C916" i="32"/>
  <c r="D916" i="32"/>
  <c r="E916" i="32"/>
  <c r="F916" i="32"/>
  <c r="G916" i="32"/>
  <c r="A917" i="32"/>
  <c r="B917" i="32"/>
  <c r="C917" i="32"/>
  <c r="D917" i="32"/>
  <c r="E917" i="32"/>
  <c r="F917" i="32"/>
  <c r="G917" i="32"/>
  <c r="A918" i="32"/>
  <c r="B918" i="32"/>
  <c r="C918" i="32"/>
  <c r="D918" i="32"/>
  <c r="E918" i="32"/>
  <c r="F918" i="32"/>
  <c r="G918" i="32"/>
  <c r="A919" i="32"/>
  <c r="B919" i="32"/>
  <c r="C919" i="32"/>
  <c r="D919" i="32"/>
  <c r="E919" i="32"/>
  <c r="F919" i="32"/>
  <c r="G919" i="32"/>
  <c r="A920" i="32"/>
  <c r="B920" i="32"/>
  <c r="C920" i="32"/>
  <c r="D920" i="32"/>
  <c r="E920" i="32"/>
  <c r="F920" i="32"/>
  <c r="G920" i="32"/>
  <c r="A921" i="32"/>
  <c r="B921" i="32"/>
  <c r="C921" i="32"/>
  <c r="D921" i="32"/>
  <c r="E921" i="32"/>
  <c r="F921" i="32"/>
  <c r="G921" i="32"/>
  <c r="A922" i="32"/>
  <c r="B922" i="32"/>
  <c r="C922" i="32"/>
  <c r="D922" i="32"/>
  <c r="E922" i="32"/>
  <c r="F922" i="32"/>
  <c r="G922" i="32"/>
  <c r="A923" i="32"/>
  <c r="B923" i="32"/>
  <c r="C923" i="32"/>
  <c r="D923" i="32"/>
  <c r="E923" i="32"/>
  <c r="F923" i="32"/>
  <c r="G923" i="32"/>
  <c r="A924" i="32"/>
  <c r="B924" i="32"/>
  <c r="C924" i="32"/>
  <c r="D924" i="32"/>
  <c r="E924" i="32"/>
  <c r="F924" i="32"/>
  <c r="G924" i="32"/>
  <c r="A925" i="32"/>
  <c r="B925" i="32"/>
  <c r="C925" i="32"/>
  <c r="D925" i="32"/>
  <c r="E925" i="32"/>
  <c r="F925" i="32"/>
  <c r="G925" i="32"/>
  <c r="A926" i="32"/>
  <c r="B926" i="32"/>
  <c r="C926" i="32"/>
  <c r="D926" i="32"/>
  <c r="E926" i="32"/>
  <c r="F926" i="32"/>
  <c r="G926" i="32"/>
  <c r="A927" i="32"/>
  <c r="B927" i="32"/>
  <c r="C927" i="32"/>
  <c r="D927" i="32"/>
  <c r="E927" i="32"/>
  <c r="F927" i="32"/>
  <c r="G927" i="32"/>
  <c r="A928" i="32"/>
  <c r="B928" i="32"/>
  <c r="C928" i="32"/>
  <c r="D928" i="32"/>
  <c r="E928" i="32"/>
  <c r="F928" i="32"/>
  <c r="G928" i="32"/>
  <c r="A929" i="32"/>
  <c r="B929" i="32"/>
  <c r="C929" i="32"/>
  <c r="D929" i="32"/>
  <c r="E929" i="32"/>
  <c r="F929" i="32"/>
  <c r="G929" i="32"/>
  <c r="A930" i="32"/>
  <c r="B930" i="32"/>
  <c r="C930" i="32"/>
  <c r="D930" i="32"/>
  <c r="E930" i="32"/>
  <c r="F930" i="32"/>
  <c r="G930" i="32"/>
  <c r="A931" i="32"/>
  <c r="B931" i="32"/>
  <c r="C931" i="32"/>
  <c r="D931" i="32"/>
  <c r="E931" i="32"/>
  <c r="F931" i="32"/>
  <c r="G931" i="32"/>
  <c r="A932" i="32"/>
  <c r="B932" i="32"/>
  <c r="C932" i="32"/>
  <c r="D932" i="32"/>
  <c r="E932" i="32"/>
  <c r="F932" i="32"/>
  <c r="G932" i="32"/>
  <c r="A933" i="32"/>
  <c r="B933" i="32"/>
  <c r="C933" i="32"/>
  <c r="D933" i="32"/>
  <c r="E933" i="32"/>
  <c r="F933" i="32"/>
  <c r="G933" i="32"/>
  <c r="A934" i="32"/>
  <c r="B934" i="32"/>
  <c r="C934" i="32"/>
  <c r="D934" i="32"/>
  <c r="E934" i="32"/>
  <c r="F934" i="32"/>
  <c r="G934" i="32"/>
  <c r="A935" i="32"/>
  <c r="B935" i="32"/>
  <c r="C935" i="32"/>
  <c r="D935" i="32"/>
  <c r="E935" i="32"/>
  <c r="F935" i="32"/>
  <c r="G935" i="32"/>
  <c r="A936" i="32"/>
  <c r="B936" i="32"/>
  <c r="C936" i="32"/>
  <c r="D936" i="32"/>
  <c r="E936" i="32"/>
  <c r="F936" i="32"/>
  <c r="G936" i="32"/>
  <c r="A937" i="32"/>
  <c r="B937" i="32"/>
  <c r="C937" i="32"/>
  <c r="D937" i="32"/>
  <c r="E937" i="32"/>
  <c r="F937" i="32"/>
  <c r="G937" i="32"/>
  <c r="A938" i="32"/>
  <c r="B938" i="32"/>
  <c r="C938" i="32"/>
  <c r="D938" i="32"/>
  <c r="E938" i="32"/>
  <c r="F938" i="32"/>
  <c r="G938" i="32"/>
  <c r="A939" i="32"/>
  <c r="B939" i="32"/>
  <c r="C939" i="32"/>
  <c r="D939" i="32"/>
  <c r="E939" i="32"/>
  <c r="F939" i="32"/>
  <c r="G939" i="32"/>
  <c r="A940" i="32"/>
  <c r="B940" i="32"/>
  <c r="C940" i="32"/>
  <c r="D940" i="32"/>
  <c r="E940" i="32"/>
  <c r="F940" i="32"/>
  <c r="G940" i="32"/>
  <c r="A941" i="32"/>
  <c r="B941" i="32"/>
  <c r="C941" i="32"/>
  <c r="D941" i="32"/>
  <c r="E941" i="32"/>
  <c r="F941" i="32"/>
  <c r="G941" i="32"/>
  <c r="A942" i="32"/>
  <c r="B942" i="32"/>
  <c r="C942" i="32"/>
  <c r="D942" i="32"/>
  <c r="E942" i="32"/>
  <c r="F942" i="32"/>
  <c r="G942" i="32"/>
  <c r="A943" i="32"/>
  <c r="B943" i="32"/>
  <c r="C943" i="32"/>
  <c r="D943" i="32"/>
  <c r="E943" i="32"/>
  <c r="F943" i="32"/>
  <c r="G943" i="32"/>
  <c r="A944" i="32"/>
  <c r="B944" i="32"/>
  <c r="C944" i="32"/>
  <c r="D944" i="32"/>
  <c r="E944" i="32"/>
  <c r="F944" i="32"/>
  <c r="G944" i="32"/>
  <c r="A945" i="32"/>
  <c r="B945" i="32"/>
  <c r="C945" i="32"/>
  <c r="D945" i="32"/>
  <c r="E945" i="32"/>
  <c r="F945" i="32"/>
  <c r="G945" i="32"/>
  <c r="A946" i="32"/>
  <c r="B946" i="32"/>
  <c r="C946" i="32"/>
  <c r="D946" i="32"/>
  <c r="E946" i="32"/>
  <c r="F946" i="32"/>
  <c r="G946" i="32"/>
  <c r="A947" i="32"/>
  <c r="B947" i="32"/>
  <c r="C947" i="32"/>
  <c r="D947" i="32"/>
  <c r="E947" i="32"/>
  <c r="F947" i="32"/>
  <c r="G947" i="32"/>
  <c r="A948" i="32"/>
  <c r="B948" i="32"/>
  <c r="C948" i="32"/>
  <c r="D948" i="32"/>
  <c r="E948" i="32"/>
  <c r="F948" i="32"/>
  <c r="G948" i="32"/>
  <c r="A949" i="32"/>
  <c r="B949" i="32"/>
  <c r="C949" i="32"/>
  <c r="D949" i="32"/>
  <c r="E949" i="32"/>
  <c r="F949" i="32"/>
  <c r="G949" i="32"/>
  <c r="A950" i="32"/>
  <c r="B950" i="32"/>
  <c r="C950" i="32"/>
  <c r="D950" i="32"/>
  <c r="E950" i="32"/>
  <c r="F950" i="32"/>
  <c r="G950" i="32"/>
  <c r="A951" i="32"/>
  <c r="B951" i="32"/>
  <c r="C951" i="32"/>
  <c r="D951" i="32"/>
  <c r="E951" i="32"/>
  <c r="F951" i="32"/>
  <c r="G951" i="32"/>
  <c r="A952" i="32"/>
  <c r="B952" i="32"/>
  <c r="C952" i="32"/>
  <c r="D952" i="32"/>
  <c r="E952" i="32"/>
  <c r="F952" i="32"/>
  <c r="G952" i="32"/>
  <c r="A953" i="32"/>
  <c r="B953" i="32"/>
  <c r="C953" i="32"/>
  <c r="D953" i="32"/>
  <c r="E953" i="32"/>
  <c r="F953" i="32"/>
  <c r="G953" i="32"/>
  <c r="A954" i="32"/>
  <c r="B954" i="32"/>
  <c r="C954" i="32"/>
  <c r="D954" i="32"/>
  <c r="E954" i="32"/>
  <c r="F954" i="32"/>
  <c r="G954" i="32"/>
  <c r="A955" i="32"/>
  <c r="B955" i="32"/>
  <c r="C955" i="32"/>
  <c r="D955" i="32"/>
  <c r="E955" i="32"/>
  <c r="F955" i="32"/>
  <c r="G955" i="32"/>
  <c r="A956" i="32"/>
  <c r="B956" i="32"/>
  <c r="C956" i="32"/>
  <c r="D956" i="32"/>
  <c r="E956" i="32"/>
  <c r="F956" i="32"/>
  <c r="G956" i="32"/>
  <c r="A957" i="32"/>
  <c r="B957" i="32"/>
  <c r="C957" i="32"/>
  <c r="D957" i="32"/>
  <c r="E957" i="32"/>
  <c r="F957" i="32"/>
  <c r="G957" i="32"/>
  <c r="A958" i="32"/>
  <c r="B958" i="32"/>
  <c r="C958" i="32"/>
  <c r="D958" i="32"/>
  <c r="E958" i="32"/>
  <c r="F958" i="32"/>
  <c r="G958" i="32"/>
  <c r="A959" i="32"/>
  <c r="B959" i="32"/>
  <c r="C959" i="32"/>
  <c r="D959" i="32"/>
  <c r="E959" i="32"/>
  <c r="F959" i="32"/>
  <c r="G959" i="32"/>
  <c r="A960" i="32"/>
  <c r="B960" i="32"/>
  <c r="C960" i="32"/>
  <c r="D960" i="32"/>
  <c r="E960" i="32"/>
  <c r="F960" i="32"/>
  <c r="G960" i="32"/>
  <c r="A961" i="32"/>
  <c r="B961" i="32"/>
  <c r="C961" i="32"/>
  <c r="D961" i="32"/>
  <c r="E961" i="32"/>
  <c r="F961" i="32"/>
  <c r="G961" i="32"/>
  <c r="A962" i="32"/>
  <c r="B962" i="32"/>
  <c r="C962" i="32"/>
  <c r="D962" i="32"/>
  <c r="E962" i="32"/>
  <c r="F962" i="32"/>
  <c r="G962" i="32"/>
  <c r="A963" i="32"/>
  <c r="B963" i="32"/>
  <c r="C963" i="32"/>
  <c r="D963" i="32"/>
  <c r="E963" i="32"/>
  <c r="F963" i="32"/>
  <c r="G963" i="32"/>
  <c r="A964" i="32"/>
  <c r="B964" i="32"/>
  <c r="C964" i="32"/>
  <c r="D964" i="32"/>
  <c r="E964" i="32"/>
  <c r="F964" i="32"/>
  <c r="G964" i="32"/>
  <c r="A965" i="32"/>
  <c r="B965" i="32"/>
  <c r="C965" i="32"/>
  <c r="D965" i="32"/>
  <c r="E965" i="32"/>
  <c r="F965" i="32"/>
  <c r="G965" i="32"/>
  <c r="A966" i="32"/>
  <c r="B966" i="32"/>
  <c r="C966" i="32"/>
  <c r="D966" i="32"/>
  <c r="E966" i="32"/>
  <c r="F966" i="32"/>
  <c r="G966" i="32"/>
  <c r="A967" i="32"/>
  <c r="B967" i="32"/>
  <c r="C967" i="32"/>
  <c r="D967" i="32"/>
  <c r="E967" i="32"/>
  <c r="F967" i="32"/>
  <c r="G967" i="32"/>
  <c r="A968" i="32"/>
  <c r="B968" i="32"/>
  <c r="C968" i="32"/>
  <c r="D968" i="32"/>
  <c r="E968" i="32"/>
  <c r="F968" i="32"/>
  <c r="G968" i="32"/>
  <c r="A969" i="32"/>
  <c r="B969" i="32"/>
  <c r="C969" i="32"/>
  <c r="D969" i="32"/>
  <c r="E969" i="32"/>
  <c r="F969" i="32"/>
  <c r="G969" i="32"/>
  <c r="A970" i="32"/>
  <c r="B970" i="32"/>
  <c r="C970" i="32"/>
  <c r="D970" i="32"/>
  <c r="E970" i="32"/>
  <c r="F970" i="32"/>
  <c r="G970" i="32"/>
  <c r="A971" i="32"/>
  <c r="B971" i="32"/>
  <c r="C971" i="32"/>
  <c r="D971" i="32"/>
  <c r="E971" i="32"/>
  <c r="F971" i="32"/>
  <c r="G971" i="32"/>
  <c r="A972" i="32"/>
  <c r="B972" i="32"/>
  <c r="C972" i="32"/>
  <c r="D972" i="32"/>
  <c r="E972" i="32"/>
  <c r="F972" i="32"/>
  <c r="G972" i="32"/>
  <c r="A973" i="32"/>
  <c r="B973" i="32"/>
  <c r="C973" i="32"/>
  <c r="D973" i="32"/>
  <c r="E973" i="32"/>
  <c r="F973" i="32"/>
  <c r="G973" i="32"/>
  <c r="A974" i="32"/>
  <c r="B974" i="32"/>
  <c r="C974" i="32"/>
  <c r="D974" i="32"/>
  <c r="E974" i="32"/>
  <c r="F974" i="32"/>
  <c r="G974" i="32"/>
  <c r="A975" i="32"/>
  <c r="B975" i="32"/>
  <c r="C975" i="32"/>
  <c r="D975" i="32"/>
  <c r="E975" i="32"/>
  <c r="F975" i="32"/>
  <c r="G975" i="32"/>
  <c r="A976" i="32"/>
  <c r="B976" i="32"/>
  <c r="C976" i="32"/>
  <c r="D976" i="32"/>
  <c r="E976" i="32"/>
  <c r="F976" i="32"/>
  <c r="G976" i="32"/>
  <c r="A977" i="32"/>
  <c r="B977" i="32"/>
  <c r="C977" i="32"/>
  <c r="D977" i="32"/>
  <c r="E977" i="32"/>
  <c r="F977" i="32"/>
  <c r="G977" i="32"/>
  <c r="A978" i="32"/>
  <c r="B978" i="32"/>
  <c r="C978" i="32"/>
  <c r="D978" i="32"/>
  <c r="E978" i="32"/>
  <c r="F978" i="32"/>
  <c r="G978" i="32"/>
  <c r="A979" i="32"/>
  <c r="B979" i="32"/>
  <c r="C979" i="32"/>
  <c r="D979" i="32"/>
  <c r="E979" i="32"/>
  <c r="F979" i="32"/>
  <c r="G979" i="32"/>
  <c r="A980" i="32"/>
  <c r="B980" i="32"/>
  <c r="C980" i="32"/>
  <c r="D980" i="32"/>
  <c r="E980" i="32"/>
  <c r="F980" i="32"/>
  <c r="G980" i="32"/>
  <c r="A981" i="32"/>
  <c r="B981" i="32"/>
  <c r="C981" i="32"/>
  <c r="D981" i="32"/>
  <c r="E981" i="32"/>
  <c r="F981" i="32"/>
  <c r="G981" i="32"/>
  <c r="A982" i="32"/>
  <c r="B982" i="32"/>
  <c r="C982" i="32"/>
  <c r="D982" i="32"/>
  <c r="E982" i="32"/>
  <c r="F982" i="32"/>
  <c r="G982" i="32"/>
  <c r="A983" i="32"/>
  <c r="B983" i="32"/>
  <c r="C983" i="32"/>
  <c r="D983" i="32"/>
  <c r="E983" i="32"/>
  <c r="F983" i="32"/>
  <c r="G983" i="32"/>
  <c r="A984" i="32"/>
  <c r="B984" i="32"/>
  <c r="C984" i="32"/>
  <c r="D984" i="32"/>
  <c r="E984" i="32"/>
  <c r="F984" i="32"/>
  <c r="G984" i="32"/>
  <c r="A985" i="32"/>
  <c r="B985" i="32"/>
  <c r="C985" i="32"/>
  <c r="D985" i="32"/>
  <c r="E985" i="32"/>
  <c r="F985" i="32"/>
  <c r="G985" i="32"/>
  <c r="A986" i="32"/>
  <c r="B986" i="32"/>
  <c r="C986" i="32"/>
  <c r="D986" i="32"/>
  <c r="E986" i="32"/>
  <c r="F986" i="32"/>
  <c r="G986" i="32"/>
  <c r="A987" i="32"/>
  <c r="B987" i="32"/>
  <c r="C987" i="32"/>
  <c r="D987" i="32"/>
  <c r="E987" i="32"/>
  <c r="F987" i="32"/>
  <c r="G987" i="32"/>
  <c r="A988" i="32"/>
  <c r="B988" i="32"/>
  <c r="C988" i="32"/>
  <c r="D988" i="32"/>
  <c r="E988" i="32"/>
  <c r="F988" i="32"/>
  <c r="G988" i="32"/>
  <c r="A989" i="32"/>
  <c r="B989" i="32"/>
  <c r="C989" i="32"/>
  <c r="D989" i="32"/>
  <c r="E989" i="32"/>
  <c r="F989" i="32"/>
  <c r="G989" i="32"/>
  <c r="A990" i="32"/>
  <c r="B990" i="32"/>
  <c r="C990" i="32"/>
  <c r="D990" i="32"/>
  <c r="E990" i="32"/>
  <c r="F990" i="32"/>
  <c r="G990" i="32"/>
  <c r="A991" i="32"/>
  <c r="B991" i="32"/>
  <c r="C991" i="32"/>
  <c r="D991" i="32"/>
  <c r="E991" i="32"/>
  <c r="F991" i="32"/>
  <c r="G991" i="32"/>
  <c r="A992" i="32"/>
  <c r="B992" i="32"/>
  <c r="C992" i="32"/>
  <c r="D992" i="32"/>
  <c r="E992" i="32"/>
  <c r="F992" i="32"/>
  <c r="G992" i="32"/>
  <c r="A993" i="32"/>
  <c r="B993" i="32"/>
  <c r="C993" i="32"/>
  <c r="D993" i="32"/>
  <c r="E993" i="32"/>
  <c r="F993" i="32"/>
  <c r="G993" i="32"/>
  <c r="A994" i="32"/>
  <c r="B994" i="32"/>
  <c r="C994" i="32"/>
  <c r="D994" i="32"/>
  <c r="E994" i="32"/>
  <c r="F994" i="32"/>
  <c r="G994" i="32"/>
  <c r="A995" i="32"/>
  <c r="B995" i="32"/>
  <c r="C995" i="32"/>
  <c r="D995" i="32"/>
  <c r="E995" i="32"/>
  <c r="F995" i="32"/>
  <c r="G995" i="32"/>
  <c r="A996" i="32"/>
  <c r="B996" i="32"/>
  <c r="C996" i="32"/>
  <c r="D996" i="32"/>
  <c r="E996" i="32"/>
  <c r="F996" i="32"/>
  <c r="G996" i="32"/>
  <c r="A997" i="32"/>
  <c r="B997" i="32"/>
  <c r="C997" i="32"/>
  <c r="D997" i="32"/>
  <c r="E997" i="32"/>
  <c r="F997" i="32"/>
  <c r="G997" i="32"/>
  <c r="A998" i="32"/>
  <c r="B998" i="32"/>
  <c r="C998" i="32"/>
  <c r="D998" i="32"/>
  <c r="E998" i="32"/>
  <c r="F998" i="32"/>
  <c r="G998" i="32"/>
  <c r="A999" i="32"/>
  <c r="B999" i="32"/>
  <c r="C999" i="32"/>
  <c r="D999" i="32"/>
  <c r="E999" i="32"/>
  <c r="F999" i="32"/>
  <c r="G999" i="32"/>
  <c r="A1000" i="32"/>
  <c r="B1000" i="32"/>
  <c r="C1000" i="32"/>
  <c r="D1000" i="32"/>
  <c r="E1000" i="32"/>
  <c r="F1000" i="32"/>
  <c r="G1000" i="32"/>
  <c r="A1001" i="32"/>
  <c r="B1001" i="32"/>
  <c r="C1001" i="32"/>
  <c r="D1001" i="32"/>
  <c r="E1001" i="32"/>
  <c r="F1001" i="32"/>
  <c r="G1001" i="32"/>
  <c r="A1002" i="32"/>
  <c r="B1002" i="32"/>
  <c r="C1002" i="32"/>
  <c r="D1002" i="32"/>
  <c r="E1002" i="32"/>
  <c r="F1002" i="32"/>
  <c r="G1002" i="32"/>
  <c r="A1003" i="32"/>
  <c r="B1003" i="32"/>
  <c r="C1003" i="32"/>
  <c r="D1003" i="32"/>
  <c r="E1003" i="32"/>
  <c r="F1003" i="32"/>
  <c r="G1003" i="32"/>
  <c r="A1004" i="32"/>
  <c r="B1004" i="32"/>
  <c r="C1004" i="32"/>
  <c r="D1004" i="32"/>
  <c r="E1004" i="32"/>
  <c r="F1004" i="32"/>
  <c r="G1004" i="32"/>
  <c r="A1005" i="32"/>
  <c r="B1005" i="32"/>
  <c r="C1005" i="32"/>
  <c r="D1005" i="32"/>
  <c r="E1005" i="32"/>
  <c r="F1005" i="32"/>
  <c r="G1005" i="32"/>
  <c r="A1006" i="32"/>
  <c r="B1006" i="32"/>
  <c r="C1006" i="32"/>
  <c r="D1006" i="32"/>
  <c r="E1006" i="32"/>
  <c r="F1006" i="32"/>
  <c r="G1006" i="32"/>
  <c r="A1007" i="32"/>
  <c r="B1007" i="32"/>
  <c r="C1007" i="32"/>
  <c r="D1007" i="32"/>
  <c r="E1007" i="32"/>
  <c r="F1007" i="32"/>
  <c r="G1007" i="32"/>
  <c r="A1008" i="32"/>
  <c r="B1008" i="32"/>
  <c r="C1008" i="32"/>
  <c r="D1008" i="32"/>
  <c r="E1008" i="32"/>
  <c r="F1008" i="32"/>
  <c r="G1008" i="32"/>
  <c r="A1009" i="32"/>
  <c r="B1009" i="32"/>
  <c r="C1009" i="32"/>
  <c r="D1009" i="32"/>
  <c r="E1009" i="32"/>
  <c r="F1009" i="32"/>
  <c r="G1009" i="32"/>
  <c r="A1010" i="32"/>
  <c r="B1010" i="32"/>
  <c r="C1010" i="32"/>
  <c r="D1010" i="32"/>
  <c r="E1010" i="32"/>
  <c r="F1010" i="32"/>
  <c r="G1010" i="32"/>
  <c r="A1011" i="32"/>
  <c r="B1011" i="32"/>
  <c r="C1011" i="32"/>
  <c r="D1011" i="32"/>
  <c r="E1011" i="32"/>
  <c r="F1011" i="32"/>
  <c r="G1011" i="32"/>
  <c r="A1012" i="32"/>
  <c r="B1012" i="32"/>
  <c r="C1012" i="32"/>
  <c r="D1012" i="32"/>
  <c r="E1012" i="32"/>
  <c r="F1012" i="32"/>
  <c r="G1012" i="32"/>
  <c r="A1013" i="32"/>
  <c r="B1013" i="32"/>
  <c r="C1013" i="32"/>
  <c r="D1013" i="32"/>
  <c r="E1013" i="32"/>
  <c r="F1013" i="32"/>
  <c r="G1013" i="32"/>
  <c r="A1014" i="32"/>
  <c r="B1014" i="32"/>
  <c r="C1014" i="32"/>
  <c r="D1014" i="32"/>
  <c r="E1014" i="32"/>
  <c r="F1014" i="32"/>
  <c r="G1014" i="32"/>
  <c r="A1015" i="32"/>
  <c r="B1015" i="32"/>
  <c r="C1015" i="32"/>
  <c r="D1015" i="32"/>
  <c r="E1015" i="32"/>
  <c r="F1015" i="32"/>
  <c r="G1015" i="32"/>
  <c r="A1016" i="32"/>
  <c r="B1016" i="32"/>
  <c r="C1016" i="32"/>
  <c r="D1016" i="32"/>
  <c r="E1016" i="32"/>
  <c r="F1016" i="32"/>
  <c r="G1016" i="32"/>
  <c r="A1017" i="32"/>
  <c r="B1017" i="32"/>
  <c r="C1017" i="32"/>
  <c r="D1017" i="32"/>
  <c r="E1017" i="32"/>
  <c r="F1017" i="32"/>
  <c r="G1017" i="32"/>
  <c r="A1018" i="32"/>
  <c r="B1018" i="32"/>
  <c r="C1018" i="32"/>
  <c r="D1018" i="32"/>
  <c r="E1018" i="32"/>
  <c r="F1018" i="32"/>
  <c r="G1018" i="32"/>
  <c r="A1019" i="32"/>
  <c r="B1019" i="32"/>
  <c r="C1019" i="32"/>
  <c r="D1019" i="32"/>
  <c r="E1019" i="32"/>
  <c r="F1019" i="32"/>
  <c r="G1019" i="32"/>
  <c r="A1020" i="32"/>
  <c r="B1020" i="32"/>
  <c r="C1020" i="32"/>
  <c r="D1020" i="32"/>
  <c r="E1020" i="32"/>
  <c r="F1020" i="32"/>
  <c r="G1020" i="32"/>
  <c r="A1021" i="32"/>
  <c r="B1021" i="32"/>
  <c r="C1021" i="32"/>
  <c r="D1021" i="32"/>
  <c r="E1021" i="32"/>
  <c r="F1021" i="32"/>
  <c r="G1021" i="32"/>
  <c r="A1022" i="32"/>
  <c r="B1022" i="32"/>
  <c r="C1022" i="32"/>
  <c r="D1022" i="32"/>
  <c r="E1022" i="32"/>
  <c r="F1022" i="32"/>
  <c r="G1022" i="32"/>
  <c r="A1023" i="32"/>
  <c r="B1023" i="32"/>
  <c r="C1023" i="32"/>
  <c r="D1023" i="32"/>
  <c r="E1023" i="32"/>
  <c r="F1023" i="32"/>
  <c r="G1023" i="32"/>
  <c r="A1024" i="32"/>
  <c r="B1024" i="32"/>
  <c r="C1024" i="32"/>
  <c r="D1024" i="32"/>
  <c r="E1024" i="32"/>
  <c r="F1024" i="32"/>
  <c r="G1024" i="32"/>
  <c r="A1025" i="32"/>
  <c r="B1025" i="32"/>
  <c r="C1025" i="32"/>
  <c r="D1025" i="32"/>
  <c r="E1025" i="32"/>
  <c r="F1025" i="32"/>
  <c r="G1025" i="32"/>
  <c r="A1026" i="32"/>
  <c r="B1026" i="32"/>
  <c r="C1026" i="32"/>
  <c r="D1026" i="32"/>
  <c r="E1026" i="32"/>
  <c r="F1026" i="32"/>
  <c r="G1026" i="32"/>
  <c r="A1027" i="32"/>
  <c r="B1027" i="32"/>
  <c r="C1027" i="32"/>
  <c r="D1027" i="32"/>
  <c r="E1027" i="32"/>
  <c r="F1027" i="32"/>
  <c r="G1027" i="32"/>
  <c r="A1028" i="32"/>
  <c r="B1028" i="32"/>
  <c r="C1028" i="32"/>
  <c r="D1028" i="32"/>
  <c r="E1028" i="32"/>
  <c r="F1028" i="32"/>
  <c r="G1028" i="32"/>
  <c r="A1029" i="32"/>
  <c r="B1029" i="32"/>
  <c r="C1029" i="32"/>
  <c r="D1029" i="32"/>
  <c r="E1029" i="32"/>
  <c r="F1029" i="32"/>
  <c r="G1029" i="32"/>
  <c r="A1030" i="32"/>
  <c r="B1030" i="32"/>
  <c r="C1030" i="32"/>
  <c r="D1030" i="32"/>
  <c r="E1030" i="32"/>
  <c r="F1030" i="32"/>
  <c r="G1030" i="32"/>
  <c r="A1031" i="32"/>
  <c r="B1031" i="32"/>
  <c r="C1031" i="32"/>
  <c r="D1031" i="32"/>
  <c r="E1031" i="32"/>
  <c r="F1031" i="32"/>
  <c r="G1031" i="32"/>
  <c r="A1032" i="32"/>
  <c r="B1032" i="32"/>
  <c r="C1032" i="32"/>
  <c r="D1032" i="32"/>
  <c r="E1032" i="32"/>
  <c r="F1032" i="32"/>
  <c r="G1032" i="32"/>
  <c r="A1033" i="32"/>
  <c r="B1033" i="32"/>
  <c r="C1033" i="32"/>
  <c r="D1033" i="32"/>
  <c r="E1033" i="32"/>
  <c r="F1033" i="32"/>
  <c r="G1033" i="32"/>
  <c r="A1034" i="32"/>
  <c r="B1034" i="32"/>
  <c r="C1034" i="32"/>
  <c r="D1034" i="32"/>
  <c r="E1034" i="32"/>
  <c r="F1034" i="32"/>
  <c r="G1034" i="32"/>
  <c r="A1035" i="32"/>
  <c r="B1035" i="32"/>
  <c r="C1035" i="32"/>
  <c r="D1035" i="32"/>
  <c r="E1035" i="32"/>
  <c r="F1035" i="32"/>
  <c r="G1035" i="32"/>
  <c r="A1036" i="32"/>
  <c r="B1036" i="32"/>
  <c r="C1036" i="32"/>
  <c r="D1036" i="32"/>
  <c r="E1036" i="32"/>
  <c r="F1036" i="32"/>
  <c r="G1036" i="32"/>
  <c r="A1037" i="32"/>
  <c r="B1037" i="32"/>
  <c r="C1037" i="32"/>
  <c r="D1037" i="32"/>
  <c r="E1037" i="32"/>
  <c r="F1037" i="32"/>
  <c r="G1037" i="32"/>
  <c r="A1038" i="32"/>
  <c r="B1038" i="32"/>
  <c r="C1038" i="32"/>
  <c r="D1038" i="32"/>
  <c r="E1038" i="32"/>
  <c r="F1038" i="32"/>
  <c r="G1038" i="32"/>
  <c r="A1039" i="32"/>
  <c r="B1039" i="32"/>
  <c r="C1039" i="32"/>
  <c r="D1039" i="32"/>
  <c r="E1039" i="32"/>
  <c r="F1039" i="32"/>
  <c r="G1039" i="32"/>
  <c r="A1040" i="32"/>
  <c r="B1040" i="32"/>
  <c r="C1040" i="32"/>
  <c r="D1040" i="32"/>
  <c r="E1040" i="32"/>
  <c r="F1040" i="32"/>
  <c r="G1040" i="32"/>
  <c r="A1041" i="32"/>
  <c r="B1041" i="32"/>
  <c r="C1041" i="32"/>
  <c r="D1041" i="32"/>
  <c r="E1041" i="32"/>
  <c r="F1041" i="32"/>
  <c r="G1041" i="32"/>
  <c r="A1042" i="32"/>
  <c r="B1042" i="32"/>
  <c r="C1042" i="32"/>
  <c r="D1042" i="32"/>
  <c r="E1042" i="32"/>
  <c r="F1042" i="32"/>
  <c r="G1042" i="32"/>
  <c r="A1043" i="32"/>
  <c r="B1043" i="32"/>
  <c r="C1043" i="32"/>
  <c r="D1043" i="32"/>
  <c r="E1043" i="32"/>
  <c r="F1043" i="32"/>
  <c r="G1043" i="32"/>
  <c r="A1044" i="32"/>
  <c r="B1044" i="32"/>
  <c r="C1044" i="32"/>
  <c r="D1044" i="32"/>
  <c r="E1044" i="32"/>
  <c r="F1044" i="32"/>
  <c r="G1044" i="32"/>
  <c r="A1045" i="32"/>
  <c r="B1045" i="32"/>
  <c r="C1045" i="32"/>
  <c r="D1045" i="32"/>
  <c r="E1045" i="32"/>
  <c r="F1045" i="32"/>
  <c r="G1045" i="32"/>
  <c r="A1046" i="32"/>
  <c r="B1046" i="32"/>
  <c r="C1046" i="32"/>
  <c r="D1046" i="32"/>
  <c r="E1046" i="32"/>
  <c r="F1046" i="32"/>
  <c r="G1046" i="32"/>
  <c r="A1047" i="32"/>
  <c r="B1047" i="32"/>
  <c r="C1047" i="32"/>
  <c r="D1047" i="32"/>
  <c r="E1047" i="32"/>
  <c r="F1047" i="32"/>
  <c r="G1047" i="32"/>
  <c r="A1048" i="32"/>
  <c r="B1048" i="32"/>
  <c r="C1048" i="32"/>
  <c r="D1048" i="32"/>
  <c r="E1048" i="32"/>
  <c r="F1048" i="32"/>
  <c r="G1048" i="32"/>
  <c r="A1049" i="32"/>
  <c r="B1049" i="32"/>
  <c r="C1049" i="32"/>
  <c r="D1049" i="32"/>
  <c r="E1049" i="32"/>
  <c r="F1049" i="32"/>
  <c r="G1049" i="32"/>
  <c r="A1050" i="32"/>
  <c r="B1050" i="32"/>
  <c r="C1050" i="32"/>
  <c r="D1050" i="32"/>
  <c r="E1050" i="32"/>
  <c r="F1050" i="32"/>
  <c r="G1050" i="32"/>
  <c r="A1051" i="32"/>
  <c r="B1051" i="32"/>
  <c r="C1051" i="32"/>
  <c r="D1051" i="32"/>
  <c r="E1051" i="32"/>
  <c r="F1051" i="32"/>
  <c r="G1051" i="32"/>
  <c r="A1052" i="32"/>
  <c r="B1052" i="32"/>
  <c r="C1052" i="32"/>
  <c r="D1052" i="32"/>
  <c r="E1052" i="32"/>
  <c r="F1052" i="32"/>
  <c r="G1052" i="32"/>
  <c r="A1053" i="32"/>
  <c r="B1053" i="32"/>
  <c r="C1053" i="32"/>
  <c r="D1053" i="32"/>
  <c r="E1053" i="32"/>
  <c r="F1053" i="32"/>
  <c r="G1053" i="32"/>
  <c r="A1054" i="32"/>
  <c r="B1054" i="32"/>
  <c r="C1054" i="32"/>
  <c r="D1054" i="32"/>
  <c r="E1054" i="32"/>
  <c r="F1054" i="32"/>
  <c r="G1054" i="32"/>
  <c r="A1055" i="32"/>
  <c r="B1055" i="32"/>
  <c r="C1055" i="32"/>
  <c r="D1055" i="32"/>
  <c r="E1055" i="32"/>
  <c r="F1055" i="32"/>
  <c r="G1055" i="32"/>
  <c r="A1056" i="32"/>
  <c r="B1056" i="32"/>
  <c r="C1056" i="32"/>
  <c r="D1056" i="32"/>
  <c r="E1056" i="32"/>
  <c r="F1056" i="32"/>
  <c r="G1056" i="32"/>
  <c r="A1057" i="32"/>
  <c r="B1057" i="32"/>
  <c r="C1057" i="32"/>
  <c r="D1057" i="32"/>
  <c r="E1057" i="32"/>
  <c r="F1057" i="32"/>
  <c r="G1057" i="32"/>
  <c r="A1058" i="32"/>
  <c r="B1058" i="32"/>
  <c r="C1058" i="32"/>
  <c r="D1058" i="32"/>
  <c r="E1058" i="32"/>
  <c r="F1058" i="32"/>
  <c r="G1058" i="32"/>
  <c r="A1059" i="32"/>
  <c r="B1059" i="32"/>
  <c r="C1059" i="32"/>
  <c r="D1059" i="32"/>
  <c r="E1059" i="32"/>
  <c r="F1059" i="32"/>
  <c r="G1059" i="32"/>
  <c r="A1060" i="32"/>
  <c r="B1060" i="32"/>
  <c r="C1060" i="32"/>
  <c r="D1060" i="32"/>
  <c r="E1060" i="32"/>
  <c r="F1060" i="32"/>
  <c r="G1060" i="32"/>
  <c r="A1061" i="32"/>
  <c r="B1061" i="32"/>
  <c r="C1061" i="32"/>
  <c r="D1061" i="32"/>
  <c r="E1061" i="32"/>
  <c r="F1061" i="32"/>
  <c r="G1061" i="32"/>
  <c r="A1062" i="32"/>
  <c r="B1062" i="32"/>
  <c r="C1062" i="32"/>
  <c r="D1062" i="32"/>
  <c r="E1062" i="32"/>
  <c r="F1062" i="32"/>
  <c r="G1062" i="32"/>
  <c r="A1063" i="32"/>
  <c r="B1063" i="32"/>
  <c r="C1063" i="32"/>
  <c r="D1063" i="32"/>
  <c r="E1063" i="32"/>
  <c r="F1063" i="32"/>
  <c r="G1063" i="32"/>
  <c r="A1064" i="32"/>
  <c r="B1064" i="32"/>
  <c r="C1064" i="32"/>
  <c r="D1064" i="32"/>
  <c r="E1064" i="32"/>
  <c r="F1064" i="32"/>
  <c r="G1064" i="32"/>
  <c r="A1065" i="32"/>
  <c r="B1065" i="32"/>
  <c r="C1065" i="32"/>
  <c r="D1065" i="32"/>
  <c r="E1065" i="32"/>
  <c r="F1065" i="32"/>
  <c r="G1065" i="32"/>
  <c r="A1066" i="32"/>
  <c r="B1066" i="32"/>
  <c r="C1066" i="32"/>
  <c r="D1066" i="32"/>
  <c r="E1066" i="32"/>
  <c r="F1066" i="32"/>
  <c r="G1066" i="32"/>
  <c r="A1067" i="32"/>
  <c r="B1067" i="32"/>
  <c r="C1067" i="32"/>
  <c r="D1067" i="32"/>
  <c r="E1067" i="32"/>
  <c r="F1067" i="32"/>
  <c r="G1067" i="32"/>
  <c r="A1068" i="32"/>
  <c r="B1068" i="32"/>
  <c r="C1068" i="32"/>
  <c r="D1068" i="32"/>
  <c r="E1068" i="32"/>
  <c r="F1068" i="32"/>
  <c r="G1068" i="32"/>
  <c r="A1069" i="32"/>
  <c r="B1069" i="32"/>
  <c r="C1069" i="32"/>
  <c r="D1069" i="32"/>
  <c r="E1069" i="32"/>
  <c r="F1069" i="32"/>
  <c r="G1069" i="32"/>
  <c r="A1070" i="32"/>
  <c r="B1070" i="32"/>
  <c r="C1070" i="32"/>
  <c r="D1070" i="32"/>
  <c r="E1070" i="32"/>
  <c r="F1070" i="32"/>
  <c r="G1070" i="32"/>
  <c r="A1071" i="32"/>
  <c r="B1071" i="32"/>
  <c r="C1071" i="32"/>
  <c r="D1071" i="32"/>
  <c r="E1071" i="32"/>
  <c r="F1071" i="32"/>
  <c r="G1071" i="32"/>
  <c r="A1072" i="32"/>
  <c r="B1072" i="32"/>
  <c r="C1072" i="32"/>
  <c r="D1072" i="32"/>
  <c r="E1072" i="32"/>
  <c r="F1072" i="32"/>
  <c r="G1072" i="32"/>
  <c r="A1073" i="32"/>
  <c r="B1073" i="32"/>
  <c r="C1073" i="32"/>
  <c r="D1073" i="32"/>
  <c r="E1073" i="32"/>
  <c r="F1073" i="32"/>
  <c r="G1073" i="32"/>
  <c r="A1074" i="32"/>
  <c r="B1074" i="32"/>
  <c r="C1074" i="32"/>
  <c r="D1074" i="32"/>
  <c r="E1074" i="32"/>
  <c r="F1074" i="32"/>
  <c r="G1074" i="32"/>
  <c r="A1075" i="32"/>
  <c r="B1075" i="32"/>
  <c r="C1075" i="32"/>
  <c r="D1075" i="32"/>
  <c r="E1075" i="32"/>
  <c r="F1075" i="32"/>
  <c r="G1075" i="32"/>
  <c r="A1076" i="32"/>
  <c r="B1076" i="32"/>
  <c r="C1076" i="32"/>
  <c r="D1076" i="32"/>
  <c r="E1076" i="32"/>
  <c r="F1076" i="32"/>
  <c r="G1076" i="32"/>
  <c r="A1077" i="32"/>
  <c r="B1077" i="32"/>
  <c r="C1077" i="32"/>
  <c r="D1077" i="32"/>
  <c r="E1077" i="32"/>
  <c r="F1077" i="32"/>
  <c r="G1077" i="32"/>
  <c r="A1078" i="32"/>
  <c r="B1078" i="32"/>
  <c r="C1078" i="32"/>
  <c r="D1078" i="32"/>
  <c r="E1078" i="32"/>
  <c r="F1078" i="32"/>
  <c r="G1078" i="32"/>
  <c r="A1079" i="32"/>
  <c r="B1079" i="32"/>
  <c r="C1079" i="32"/>
  <c r="D1079" i="32"/>
  <c r="E1079" i="32"/>
  <c r="F1079" i="32"/>
  <c r="G1079" i="32"/>
  <c r="A1080" i="32"/>
  <c r="B1080" i="32"/>
  <c r="C1080" i="32"/>
  <c r="D1080" i="32"/>
  <c r="E1080" i="32"/>
  <c r="F1080" i="32"/>
  <c r="G1080" i="32"/>
  <c r="A1081" i="32"/>
  <c r="B1081" i="32"/>
  <c r="C1081" i="32"/>
  <c r="D1081" i="32"/>
  <c r="E1081" i="32"/>
  <c r="F1081" i="32"/>
  <c r="G1081" i="32"/>
  <c r="A1082" i="32"/>
  <c r="B1082" i="32"/>
  <c r="C1082" i="32"/>
  <c r="D1082" i="32"/>
  <c r="E1082" i="32"/>
  <c r="F1082" i="32"/>
  <c r="G1082" i="32"/>
  <c r="A1083" i="32"/>
  <c r="B1083" i="32"/>
  <c r="C1083" i="32"/>
  <c r="D1083" i="32"/>
  <c r="E1083" i="32"/>
  <c r="F1083" i="32"/>
  <c r="G1083" i="32"/>
  <c r="A1084" i="32"/>
  <c r="B1084" i="32"/>
  <c r="C1084" i="32"/>
  <c r="D1084" i="32"/>
  <c r="E1084" i="32"/>
  <c r="F1084" i="32"/>
  <c r="G1084" i="32"/>
  <c r="A1085" i="32"/>
  <c r="B1085" i="32"/>
  <c r="C1085" i="32"/>
  <c r="D1085" i="32"/>
  <c r="E1085" i="32"/>
  <c r="F1085" i="32"/>
  <c r="G1085" i="32"/>
  <c r="A1086" i="32"/>
  <c r="B1086" i="32"/>
  <c r="C1086" i="32"/>
  <c r="D1086" i="32"/>
  <c r="E1086" i="32"/>
  <c r="F1086" i="32"/>
  <c r="G1086" i="32"/>
  <c r="A1087" i="32"/>
  <c r="B1087" i="32"/>
  <c r="C1087" i="32"/>
  <c r="D1087" i="32"/>
  <c r="E1087" i="32"/>
  <c r="F1087" i="32"/>
  <c r="G1087" i="32"/>
  <c r="A1088" i="32"/>
  <c r="B1088" i="32"/>
  <c r="C1088" i="32"/>
  <c r="D1088" i="32"/>
  <c r="E1088" i="32"/>
  <c r="F1088" i="32"/>
  <c r="G1088" i="32"/>
  <c r="A1089" i="32"/>
  <c r="B1089" i="32"/>
  <c r="C1089" i="32"/>
  <c r="D1089" i="32"/>
  <c r="E1089" i="32"/>
  <c r="F1089" i="32"/>
  <c r="G1089" i="32"/>
  <c r="A1090" i="32"/>
  <c r="B1090" i="32"/>
  <c r="C1090" i="32"/>
  <c r="D1090" i="32"/>
  <c r="E1090" i="32"/>
  <c r="F1090" i="32"/>
  <c r="G1090" i="32"/>
  <c r="A1091" i="32"/>
  <c r="B1091" i="32"/>
  <c r="C1091" i="32"/>
  <c r="D1091" i="32"/>
  <c r="E1091" i="32"/>
  <c r="F1091" i="32"/>
  <c r="G1091" i="32"/>
  <c r="A1092" i="32"/>
  <c r="B1092" i="32"/>
  <c r="C1092" i="32"/>
  <c r="D1092" i="32"/>
  <c r="E1092" i="32"/>
  <c r="F1092" i="32"/>
  <c r="G1092" i="32"/>
  <c r="A1093" i="32"/>
  <c r="B1093" i="32"/>
  <c r="C1093" i="32"/>
  <c r="D1093" i="32"/>
  <c r="E1093" i="32"/>
  <c r="F1093" i="32"/>
  <c r="G1093" i="32"/>
  <c r="A1094" i="32"/>
  <c r="B1094" i="32"/>
  <c r="C1094" i="32"/>
  <c r="D1094" i="32"/>
  <c r="E1094" i="32"/>
  <c r="F1094" i="32"/>
  <c r="G1094" i="32"/>
  <c r="A1095" i="32"/>
  <c r="B1095" i="32"/>
  <c r="C1095" i="32"/>
  <c r="D1095" i="32"/>
  <c r="E1095" i="32"/>
  <c r="F1095" i="32"/>
  <c r="G1095" i="32"/>
  <c r="A1096" i="32"/>
  <c r="B1096" i="32"/>
  <c r="C1096" i="32"/>
  <c r="D1096" i="32"/>
  <c r="E1096" i="32"/>
  <c r="F1096" i="32"/>
  <c r="G1096" i="32"/>
  <c r="A1097" i="32"/>
  <c r="B1097" i="32"/>
  <c r="C1097" i="32"/>
  <c r="D1097" i="32"/>
  <c r="E1097" i="32"/>
  <c r="F1097" i="32"/>
  <c r="G1097" i="32"/>
  <c r="A1098" i="32"/>
  <c r="B1098" i="32"/>
  <c r="C1098" i="32"/>
  <c r="D1098" i="32"/>
  <c r="E1098" i="32"/>
  <c r="F1098" i="32"/>
  <c r="G1098" i="32"/>
  <c r="A1099" i="32"/>
  <c r="B1099" i="32"/>
  <c r="C1099" i="32"/>
  <c r="D1099" i="32"/>
  <c r="E1099" i="32"/>
  <c r="F1099" i="32"/>
  <c r="G1099" i="32"/>
  <c r="A1100" i="32"/>
  <c r="B1100" i="32"/>
  <c r="C1100" i="32"/>
  <c r="D1100" i="32"/>
  <c r="E1100" i="32"/>
  <c r="F1100" i="32"/>
  <c r="G1100" i="32"/>
  <c r="A1101" i="32"/>
  <c r="B1101" i="32"/>
  <c r="C1101" i="32"/>
  <c r="D1101" i="32"/>
  <c r="E1101" i="32"/>
  <c r="F1101" i="32"/>
  <c r="G1101" i="32"/>
  <c r="A1102" i="32"/>
  <c r="B1102" i="32"/>
  <c r="C1102" i="32"/>
  <c r="D1102" i="32"/>
  <c r="E1102" i="32"/>
  <c r="F1102" i="32"/>
  <c r="G1102" i="32"/>
  <c r="A1103" i="32"/>
  <c r="B1103" i="32"/>
  <c r="C1103" i="32"/>
  <c r="D1103" i="32"/>
  <c r="E1103" i="32"/>
  <c r="F1103" i="32"/>
  <c r="G1103" i="32"/>
  <c r="A1104" i="32"/>
  <c r="B1104" i="32"/>
  <c r="C1104" i="32"/>
  <c r="D1104" i="32"/>
  <c r="E1104" i="32"/>
  <c r="F1104" i="32"/>
  <c r="G1104" i="32"/>
  <c r="A1105" i="32"/>
  <c r="B1105" i="32"/>
  <c r="C1105" i="32"/>
  <c r="D1105" i="32"/>
  <c r="E1105" i="32"/>
  <c r="F1105" i="32"/>
  <c r="G1105" i="32"/>
  <c r="A1106" i="32"/>
  <c r="B1106" i="32"/>
  <c r="C1106" i="32"/>
  <c r="D1106" i="32"/>
  <c r="E1106" i="32"/>
  <c r="F1106" i="32"/>
  <c r="G1106" i="32"/>
  <c r="A1107" i="32"/>
  <c r="B1107" i="32"/>
  <c r="C1107" i="32"/>
  <c r="D1107" i="32"/>
  <c r="E1107" i="32"/>
  <c r="F1107" i="32"/>
  <c r="G1107" i="32"/>
  <c r="A1108" i="32"/>
  <c r="B1108" i="32"/>
  <c r="C1108" i="32"/>
  <c r="D1108" i="32"/>
  <c r="E1108" i="32"/>
  <c r="F1108" i="32"/>
  <c r="G1108" i="32"/>
  <c r="A1109" i="32"/>
  <c r="B1109" i="32"/>
  <c r="C1109" i="32"/>
  <c r="D1109" i="32"/>
  <c r="E1109" i="32"/>
  <c r="F1109" i="32"/>
  <c r="G1109" i="32"/>
  <c r="A1110" i="32"/>
  <c r="B1110" i="32"/>
  <c r="C1110" i="32"/>
  <c r="D1110" i="32"/>
  <c r="E1110" i="32"/>
  <c r="F1110" i="32"/>
  <c r="G1110" i="32"/>
  <c r="A1111" i="32"/>
  <c r="B1111" i="32"/>
  <c r="C1111" i="32"/>
  <c r="D1111" i="32"/>
  <c r="E1111" i="32"/>
  <c r="F1111" i="32"/>
  <c r="G1111" i="32"/>
  <c r="A1112" i="32"/>
  <c r="B1112" i="32"/>
  <c r="C1112" i="32"/>
  <c r="D1112" i="32"/>
  <c r="E1112" i="32"/>
  <c r="F1112" i="32"/>
  <c r="G1112" i="32"/>
  <c r="A1113" i="32"/>
  <c r="B1113" i="32"/>
  <c r="C1113" i="32"/>
  <c r="D1113" i="32"/>
  <c r="E1113" i="32"/>
  <c r="F1113" i="32"/>
  <c r="G1113" i="32"/>
  <c r="A1114" i="32"/>
  <c r="B1114" i="32"/>
  <c r="C1114" i="32"/>
  <c r="D1114" i="32"/>
  <c r="E1114" i="32"/>
  <c r="F1114" i="32"/>
  <c r="G1114" i="32"/>
  <c r="A1115" i="32"/>
  <c r="B1115" i="32"/>
  <c r="C1115" i="32"/>
  <c r="D1115" i="32"/>
  <c r="E1115" i="32"/>
  <c r="F1115" i="32"/>
  <c r="G1115" i="32"/>
  <c r="A1116" i="32"/>
  <c r="B1116" i="32"/>
  <c r="C1116" i="32"/>
  <c r="D1116" i="32"/>
  <c r="E1116" i="32"/>
  <c r="F1116" i="32"/>
  <c r="G1116" i="32"/>
  <c r="A1117" i="32"/>
  <c r="B1117" i="32"/>
  <c r="C1117" i="32"/>
  <c r="D1117" i="32"/>
  <c r="E1117" i="32"/>
  <c r="F1117" i="32"/>
  <c r="G1117" i="32"/>
  <c r="A1118" i="32"/>
  <c r="B1118" i="32"/>
  <c r="C1118" i="32"/>
  <c r="D1118" i="32"/>
  <c r="E1118" i="32"/>
  <c r="F1118" i="32"/>
  <c r="G1118" i="32"/>
  <c r="A1119" i="32"/>
  <c r="B1119" i="32"/>
  <c r="C1119" i="32"/>
  <c r="D1119" i="32"/>
  <c r="E1119" i="32"/>
  <c r="F1119" i="32"/>
  <c r="G1119" i="32"/>
  <c r="A1120" i="32"/>
  <c r="B1120" i="32"/>
  <c r="C1120" i="32"/>
  <c r="D1120" i="32"/>
  <c r="E1120" i="32"/>
  <c r="F1120" i="32"/>
  <c r="G1120" i="32"/>
  <c r="A1121" i="32"/>
  <c r="B1121" i="32"/>
  <c r="C1121" i="32"/>
  <c r="D1121" i="32"/>
  <c r="E1121" i="32"/>
  <c r="F1121" i="32"/>
  <c r="G1121" i="32"/>
  <c r="A1122" i="32"/>
  <c r="B1122" i="32"/>
  <c r="C1122" i="32"/>
  <c r="D1122" i="32"/>
  <c r="E1122" i="32"/>
  <c r="F1122" i="32"/>
  <c r="G1122" i="32"/>
  <c r="A1123" i="32"/>
  <c r="B1123" i="32"/>
  <c r="C1123" i="32"/>
  <c r="D1123" i="32"/>
  <c r="E1123" i="32"/>
  <c r="F1123" i="32"/>
  <c r="G1123" i="32"/>
  <c r="A1124" i="32"/>
  <c r="B1124" i="32"/>
  <c r="C1124" i="32"/>
  <c r="D1124" i="32"/>
  <c r="E1124" i="32"/>
  <c r="F1124" i="32"/>
  <c r="G1124" i="32"/>
  <c r="A1125" i="32"/>
  <c r="B1125" i="32"/>
  <c r="C1125" i="32"/>
  <c r="D1125" i="32"/>
  <c r="E1125" i="32"/>
  <c r="F1125" i="32"/>
  <c r="G1125" i="32"/>
  <c r="A1126" i="32"/>
  <c r="B1126" i="32"/>
  <c r="C1126" i="32"/>
  <c r="D1126" i="32"/>
  <c r="E1126" i="32"/>
  <c r="F1126" i="32"/>
  <c r="G1126" i="32"/>
  <c r="A1127" i="32"/>
  <c r="B1127" i="32"/>
  <c r="C1127" i="32"/>
  <c r="D1127" i="32"/>
  <c r="E1127" i="32"/>
  <c r="F1127" i="32"/>
  <c r="G1127" i="32"/>
  <c r="A1128" i="32"/>
  <c r="B1128" i="32"/>
  <c r="C1128" i="32"/>
  <c r="D1128" i="32"/>
  <c r="E1128" i="32"/>
  <c r="F1128" i="32"/>
  <c r="G1128" i="32"/>
  <c r="A1129" i="32"/>
  <c r="B1129" i="32"/>
  <c r="C1129" i="32"/>
  <c r="D1129" i="32"/>
  <c r="E1129" i="32"/>
  <c r="F1129" i="32"/>
  <c r="G1129" i="32"/>
  <c r="A1130" i="32"/>
  <c r="B1130" i="32"/>
  <c r="C1130" i="32"/>
  <c r="D1130" i="32"/>
  <c r="E1130" i="32"/>
  <c r="F1130" i="32"/>
  <c r="G1130" i="32"/>
  <c r="A1131" i="32"/>
  <c r="B1131" i="32"/>
  <c r="C1131" i="32"/>
  <c r="D1131" i="32"/>
  <c r="E1131" i="32"/>
  <c r="F1131" i="32"/>
  <c r="G1131" i="32"/>
  <c r="A1132" i="32"/>
  <c r="B1132" i="32"/>
  <c r="C1132" i="32"/>
  <c r="D1132" i="32"/>
  <c r="E1132" i="32"/>
  <c r="F1132" i="32"/>
  <c r="G1132" i="32"/>
  <c r="A1133" i="32"/>
  <c r="B1133" i="32"/>
  <c r="C1133" i="32"/>
  <c r="D1133" i="32"/>
  <c r="E1133" i="32"/>
  <c r="F1133" i="32"/>
  <c r="G1133" i="32"/>
  <c r="A1134" i="32"/>
  <c r="B1134" i="32"/>
  <c r="C1134" i="32"/>
  <c r="D1134" i="32"/>
  <c r="E1134" i="32"/>
  <c r="F1134" i="32"/>
  <c r="G1134" i="32"/>
  <c r="A1135" i="32"/>
  <c r="B1135" i="32"/>
  <c r="C1135" i="32"/>
  <c r="D1135" i="32"/>
  <c r="E1135" i="32"/>
  <c r="F1135" i="32"/>
  <c r="G1135" i="32"/>
  <c r="A1136" i="32"/>
  <c r="B1136" i="32"/>
  <c r="C1136" i="32"/>
  <c r="D1136" i="32"/>
  <c r="E1136" i="32"/>
  <c r="F1136" i="32"/>
  <c r="G1136" i="32"/>
  <c r="A1137" i="32"/>
  <c r="B1137" i="32"/>
  <c r="C1137" i="32"/>
  <c r="D1137" i="32"/>
  <c r="E1137" i="32"/>
  <c r="F1137" i="32"/>
  <c r="G1137" i="32"/>
  <c r="A1138" i="32"/>
  <c r="B1138" i="32"/>
  <c r="C1138" i="32"/>
  <c r="D1138" i="32"/>
  <c r="E1138" i="32"/>
  <c r="F1138" i="32"/>
  <c r="G1138" i="32"/>
  <c r="A1139" i="32"/>
  <c r="B1139" i="32"/>
  <c r="C1139" i="32"/>
  <c r="D1139" i="32"/>
  <c r="E1139" i="32"/>
  <c r="F1139" i="32"/>
  <c r="G1139" i="32"/>
  <c r="A1140" i="32"/>
  <c r="B1140" i="32"/>
  <c r="C1140" i="32"/>
  <c r="D1140" i="32"/>
  <c r="E1140" i="32"/>
  <c r="F1140" i="32"/>
  <c r="G1140" i="32"/>
  <c r="A1141" i="32"/>
  <c r="B1141" i="32"/>
  <c r="C1141" i="32"/>
  <c r="D1141" i="32"/>
  <c r="E1141" i="32"/>
  <c r="F1141" i="32"/>
  <c r="G1141" i="32"/>
  <c r="A1142" i="32"/>
  <c r="B1142" i="32"/>
  <c r="C1142" i="32"/>
  <c r="D1142" i="32"/>
  <c r="E1142" i="32"/>
  <c r="F1142" i="32"/>
  <c r="G1142" i="32"/>
  <c r="A1143" i="32"/>
  <c r="B1143" i="32"/>
  <c r="C1143" i="32"/>
  <c r="D1143" i="32"/>
  <c r="E1143" i="32"/>
  <c r="F1143" i="32"/>
  <c r="G1143" i="32"/>
  <c r="A1144" i="32"/>
  <c r="B1144" i="32"/>
  <c r="C1144" i="32"/>
  <c r="D1144" i="32"/>
  <c r="E1144" i="32"/>
  <c r="F1144" i="32"/>
  <c r="G1144" i="32"/>
  <c r="A1145" i="32"/>
  <c r="B1145" i="32"/>
  <c r="C1145" i="32"/>
  <c r="D1145" i="32"/>
  <c r="E1145" i="32"/>
  <c r="F1145" i="32"/>
  <c r="G1145" i="32"/>
  <c r="A1146" i="32"/>
  <c r="B1146" i="32"/>
  <c r="C1146" i="32"/>
  <c r="D1146" i="32"/>
  <c r="E1146" i="32"/>
  <c r="F1146" i="32"/>
  <c r="G1146" i="32"/>
  <c r="A1147" i="32"/>
  <c r="B1147" i="32"/>
  <c r="C1147" i="32"/>
  <c r="D1147" i="32"/>
  <c r="E1147" i="32"/>
  <c r="F1147" i="32"/>
  <c r="G1147" i="32"/>
  <c r="A1148" i="32"/>
  <c r="B1148" i="32"/>
  <c r="C1148" i="32"/>
  <c r="D1148" i="32"/>
  <c r="E1148" i="32"/>
  <c r="F1148" i="32"/>
  <c r="G1148" i="32"/>
  <c r="A1149" i="32"/>
  <c r="B1149" i="32"/>
  <c r="C1149" i="32"/>
  <c r="D1149" i="32"/>
  <c r="E1149" i="32"/>
  <c r="F1149" i="32"/>
  <c r="G1149" i="32"/>
  <c r="A1150" i="32"/>
  <c r="B1150" i="32"/>
  <c r="C1150" i="32"/>
  <c r="D1150" i="32"/>
  <c r="E1150" i="32"/>
  <c r="F1150" i="32"/>
  <c r="G1150" i="32"/>
  <c r="A1151" i="32"/>
  <c r="B1151" i="32"/>
  <c r="C1151" i="32"/>
  <c r="D1151" i="32"/>
  <c r="E1151" i="32"/>
  <c r="F1151" i="32"/>
  <c r="G1151" i="32"/>
  <c r="A1152" i="32"/>
  <c r="B1152" i="32"/>
  <c r="C1152" i="32"/>
  <c r="D1152" i="32"/>
  <c r="E1152" i="32"/>
  <c r="F1152" i="32"/>
  <c r="G1152" i="32"/>
  <c r="A1153" i="32"/>
  <c r="B1153" i="32"/>
  <c r="C1153" i="32"/>
  <c r="D1153" i="32"/>
  <c r="E1153" i="32"/>
  <c r="F1153" i="32"/>
  <c r="G1153" i="32"/>
  <c r="A1154" i="32"/>
  <c r="B1154" i="32"/>
  <c r="C1154" i="32"/>
  <c r="D1154" i="32"/>
  <c r="E1154" i="32"/>
  <c r="F1154" i="32"/>
  <c r="G1154" i="32"/>
  <c r="A1155" i="32"/>
  <c r="B1155" i="32"/>
  <c r="C1155" i="32"/>
  <c r="D1155" i="32"/>
  <c r="E1155" i="32"/>
  <c r="F1155" i="32"/>
  <c r="G1155" i="32"/>
  <c r="A1156" i="32"/>
  <c r="B1156" i="32"/>
  <c r="C1156" i="32"/>
  <c r="D1156" i="32"/>
  <c r="E1156" i="32"/>
  <c r="F1156" i="32"/>
  <c r="G1156" i="32"/>
  <c r="A1157" i="32"/>
  <c r="B1157" i="32"/>
  <c r="C1157" i="32"/>
  <c r="D1157" i="32"/>
  <c r="E1157" i="32"/>
  <c r="F1157" i="32"/>
  <c r="G1157" i="32"/>
  <c r="A1158" i="32"/>
  <c r="B1158" i="32"/>
  <c r="C1158" i="32"/>
  <c r="D1158" i="32"/>
  <c r="E1158" i="32"/>
  <c r="F1158" i="32"/>
  <c r="G1158" i="32"/>
  <c r="A1159" i="32"/>
  <c r="B1159" i="32"/>
  <c r="C1159" i="32"/>
  <c r="D1159" i="32"/>
  <c r="E1159" i="32"/>
  <c r="F1159" i="32"/>
  <c r="G1159" i="32"/>
  <c r="A1160" i="32"/>
  <c r="B1160" i="32"/>
  <c r="C1160" i="32"/>
  <c r="D1160" i="32"/>
  <c r="E1160" i="32"/>
  <c r="F1160" i="32"/>
  <c r="G1160" i="32"/>
  <c r="A1161" i="32"/>
  <c r="B1161" i="32"/>
  <c r="C1161" i="32"/>
  <c r="D1161" i="32"/>
  <c r="E1161" i="32"/>
  <c r="F1161" i="32"/>
  <c r="G1161" i="32"/>
  <c r="A1162" i="32"/>
  <c r="B1162" i="32"/>
  <c r="C1162" i="32"/>
  <c r="D1162" i="32"/>
  <c r="E1162" i="32"/>
  <c r="F1162" i="32"/>
  <c r="G1162" i="32"/>
  <c r="A1163" i="32"/>
  <c r="B1163" i="32"/>
  <c r="C1163" i="32"/>
  <c r="D1163" i="32"/>
  <c r="E1163" i="32"/>
  <c r="F1163" i="32"/>
  <c r="G1163" i="32"/>
  <c r="A1164" i="32"/>
  <c r="B1164" i="32"/>
  <c r="C1164" i="32"/>
  <c r="D1164" i="32"/>
  <c r="E1164" i="32"/>
  <c r="F1164" i="32"/>
  <c r="G1164" i="32"/>
  <c r="A1165" i="32"/>
  <c r="B1165" i="32"/>
  <c r="C1165" i="32"/>
  <c r="D1165" i="32"/>
  <c r="E1165" i="32"/>
  <c r="F1165" i="32"/>
  <c r="G1165" i="32"/>
  <c r="A1166" i="32"/>
  <c r="B1166" i="32"/>
  <c r="C1166" i="32"/>
  <c r="D1166" i="32"/>
  <c r="E1166" i="32"/>
  <c r="F1166" i="32"/>
  <c r="G1166" i="32"/>
  <c r="A1167" i="32"/>
  <c r="B1167" i="32"/>
  <c r="C1167" i="32"/>
  <c r="D1167" i="32"/>
  <c r="E1167" i="32"/>
  <c r="F1167" i="32"/>
  <c r="G1167" i="32"/>
  <c r="A1168" i="32"/>
  <c r="B1168" i="32"/>
  <c r="C1168" i="32"/>
  <c r="D1168" i="32"/>
  <c r="E1168" i="32"/>
  <c r="F1168" i="32"/>
  <c r="G1168" i="32"/>
  <c r="A1169" i="32"/>
  <c r="B1169" i="32"/>
  <c r="C1169" i="32"/>
  <c r="D1169" i="32"/>
  <c r="E1169" i="32"/>
  <c r="F1169" i="32"/>
  <c r="G1169" i="32"/>
  <c r="A1170" i="32"/>
  <c r="B1170" i="32"/>
  <c r="C1170" i="32"/>
  <c r="D1170" i="32"/>
  <c r="E1170" i="32"/>
  <c r="F1170" i="32"/>
  <c r="G1170" i="32"/>
  <c r="A1171" i="32"/>
  <c r="B1171" i="32"/>
  <c r="C1171" i="32"/>
  <c r="D1171" i="32"/>
  <c r="E1171" i="32"/>
  <c r="F1171" i="32"/>
  <c r="G1171" i="32"/>
  <c r="A1172" i="32"/>
  <c r="B1172" i="32"/>
  <c r="C1172" i="32"/>
  <c r="D1172" i="32"/>
  <c r="E1172" i="32"/>
  <c r="F1172" i="32"/>
  <c r="G1172" i="32"/>
  <c r="A1173" i="32"/>
  <c r="B1173" i="32"/>
  <c r="C1173" i="32"/>
  <c r="D1173" i="32"/>
  <c r="E1173" i="32"/>
  <c r="F1173" i="32"/>
  <c r="G1173" i="32"/>
  <c r="A1174" i="32"/>
  <c r="B1174" i="32"/>
  <c r="C1174" i="32"/>
  <c r="D1174" i="32"/>
  <c r="E1174" i="32"/>
  <c r="F1174" i="32"/>
  <c r="G1174" i="32"/>
  <c r="A1175" i="32"/>
  <c r="B1175" i="32"/>
  <c r="C1175" i="32"/>
  <c r="D1175" i="32"/>
  <c r="E1175" i="32"/>
  <c r="F1175" i="32"/>
  <c r="G1175" i="32"/>
  <c r="A1176" i="32"/>
  <c r="B1176" i="32"/>
  <c r="C1176" i="32"/>
  <c r="D1176" i="32"/>
  <c r="E1176" i="32"/>
  <c r="F1176" i="32"/>
  <c r="G1176" i="32"/>
  <c r="A1177" i="32"/>
  <c r="B1177" i="32"/>
  <c r="C1177" i="32"/>
  <c r="D1177" i="32"/>
  <c r="E1177" i="32"/>
  <c r="F1177" i="32"/>
  <c r="G1177" i="32"/>
  <c r="A1178" i="32"/>
  <c r="B1178" i="32"/>
  <c r="C1178" i="32"/>
  <c r="D1178" i="32"/>
  <c r="E1178" i="32"/>
  <c r="F1178" i="32"/>
  <c r="G1178" i="32"/>
  <c r="A1179" i="32"/>
  <c r="B1179" i="32"/>
  <c r="C1179" i="32"/>
  <c r="D1179" i="32"/>
  <c r="E1179" i="32"/>
  <c r="F1179" i="32"/>
  <c r="G1179" i="32"/>
  <c r="A1180" i="32"/>
  <c r="B1180" i="32"/>
  <c r="C1180" i="32"/>
  <c r="D1180" i="32"/>
  <c r="E1180" i="32"/>
  <c r="F1180" i="32"/>
  <c r="G1180" i="32"/>
  <c r="A1181" i="32"/>
  <c r="B1181" i="32"/>
  <c r="C1181" i="32"/>
  <c r="D1181" i="32"/>
  <c r="E1181" i="32"/>
  <c r="F1181" i="32"/>
  <c r="G1181" i="32"/>
  <c r="A1182" i="32"/>
  <c r="B1182" i="32"/>
  <c r="C1182" i="32"/>
  <c r="D1182" i="32"/>
  <c r="E1182" i="32"/>
  <c r="F1182" i="32"/>
  <c r="G1182" i="32"/>
  <c r="A1183" i="32"/>
  <c r="B1183" i="32"/>
  <c r="C1183" i="32"/>
  <c r="D1183" i="32"/>
  <c r="E1183" i="32"/>
  <c r="F1183" i="32"/>
  <c r="G1183" i="32"/>
  <c r="A1184" i="32"/>
  <c r="B1184" i="32"/>
  <c r="C1184" i="32"/>
  <c r="D1184" i="32"/>
  <c r="E1184" i="32"/>
  <c r="F1184" i="32"/>
  <c r="G1184" i="32"/>
  <c r="A1185" i="32"/>
  <c r="B1185" i="32"/>
  <c r="C1185" i="32"/>
  <c r="D1185" i="32"/>
  <c r="E1185" i="32"/>
  <c r="F1185" i="32"/>
  <c r="G1185" i="32"/>
  <c r="A1186" i="32"/>
  <c r="B1186" i="32"/>
  <c r="C1186" i="32"/>
  <c r="D1186" i="32"/>
  <c r="E1186" i="32"/>
  <c r="F1186" i="32"/>
  <c r="G1186" i="32"/>
  <c r="A1187" i="32"/>
  <c r="B1187" i="32"/>
  <c r="C1187" i="32"/>
  <c r="D1187" i="32"/>
  <c r="E1187" i="32"/>
  <c r="F1187" i="32"/>
  <c r="G1187" i="32"/>
  <c r="A1188" i="32"/>
  <c r="B1188" i="32"/>
  <c r="C1188" i="32"/>
  <c r="D1188" i="32"/>
  <c r="E1188" i="32"/>
  <c r="F1188" i="32"/>
  <c r="G1188" i="32"/>
  <c r="A1189" i="32"/>
  <c r="B1189" i="32"/>
  <c r="C1189" i="32"/>
  <c r="D1189" i="32"/>
  <c r="E1189" i="32"/>
  <c r="F1189" i="32"/>
  <c r="G1189" i="32"/>
  <c r="A1190" i="32"/>
  <c r="B1190" i="32"/>
  <c r="C1190" i="32"/>
  <c r="D1190" i="32"/>
  <c r="E1190" i="32"/>
  <c r="F1190" i="32"/>
  <c r="G1190" i="32"/>
  <c r="A1191" i="32"/>
  <c r="B1191" i="32"/>
  <c r="C1191" i="32"/>
  <c r="D1191" i="32"/>
  <c r="E1191" i="32"/>
  <c r="F1191" i="32"/>
  <c r="G1191" i="32"/>
  <c r="A1192" i="32"/>
  <c r="B1192" i="32"/>
  <c r="C1192" i="32"/>
  <c r="D1192" i="32"/>
  <c r="E1192" i="32"/>
  <c r="F1192" i="32"/>
  <c r="G1192" i="32"/>
  <c r="A1193" i="32"/>
  <c r="B1193" i="32"/>
  <c r="C1193" i="32"/>
  <c r="D1193" i="32"/>
  <c r="E1193" i="32"/>
  <c r="F1193" i="32"/>
  <c r="G1193" i="32"/>
  <c r="A1194" i="32"/>
  <c r="B1194" i="32"/>
  <c r="C1194" i="32"/>
  <c r="D1194" i="32"/>
  <c r="E1194" i="32"/>
  <c r="F1194" i="32"/>
  <c r="G1194" i="32"/>
  <c r="A1195" i="32"/>
  <c r="B1195" i="32"/>
  <c r="C1195" i="32"/>
  <c r="D1195" i="32"/>
  <c r="E1195" i="32"/>
  <c r="F1195" i="32"/>
  <c r="G1195" i="32"/>
  <c r="A1196" i="32"/>
  <c r="B1196" i="32"/>
  <c r="C1196" i="32"/>
  <c r="D1196" i="32"/>
  <c r="E1196" i="32"/>
  <c r="F1196" i="32"/>
  <c r="G1196" i="32"/>
  <c r="A1197" i="32"/>
  <c r="B1197" i="32"/>
  <c r="C1197" i="32"/>
  <c r="D1197" i="32"/>
  <c r="E1197" i="32"/>
  <c r="F1197" i="32"/>
  <c r="G1197" i="32"/>
  <c r="A1198" i="32"/>
  <c r="B1198" i="32"/>
  <c r="C1198" i="32"/>
  <c r="D1198" i="32"/>
  <c r="E1198" i="32"/>
  <c r="F1198" i="32"/>
  <c r="G1198" i="32"/>
  <c r="A1199" i="32"/>
  <c r="B1199" i="32"/>
  <c r="C1199" i="32"/>
  <c r="D1199" i="32"/>
  <c r="E1199" i="32"/>
  <c r="F1199" i="32"/>
  <c r="G1199" i="32"/>
  <c r="A1200" i="32"/>
  <c r="B1200" i="32"/>
  <c r="C1200" i="32"/>
  <c r="D1200" i="32"/>
  <c r="E1200" i="32"/>
  <c r="F1200" i="32"/>
  <c r="G1200" i="32"/>
  <c r="A1201" i="32"/>
  <c r="B1201" i="32"/>
  <c r="C1201" i="32"/>
  <c r="D1201" i="32"/>
  <c r="E1201" i="32"/>
  <c r="F1201" i="32"/>
  <c r="G1201" i="32"/>
  <c r="A1202" i="32"/>
  <c r="B1202" i="32"/>
  <c r="C1202" i="32"/>
  <c r="D1202" i="32"/>
  <c r="E1202" i="32"/>
  <c r="F1202" i="32"/>
  <c r="G1202" i="32"/>
  <c r="A1203" i="32"/>
  <c r="B1203" i="32"/>
  <c r="C1203" i="32"/>
  <c r="D1203" i="32"/>
  <c r="E1203" i="32"/>
  <c r="F1203" i="32"/>
  <c r="G1203" i="32"/>
  <c r="A1204" i="32"/>
  <c r="B1204" i="32"/>
  <c r="C1204" i="32"/>
  <c r="D1204" i="32"/>
  <c r="E1204" i="32"/>
  <c r="F1204" i="32"/>
  <c r="G1204" i="32"/>
  <c r="A1205" i="32"/>
  <c r="B1205" i="32"/>
  <c r="C1205" i="32"/>
  <c r="D1205" i="32"/>
  <c r="E1205" i="32"/>
  <c r="F1205" i="32"/>
  <c r="G1205" i="32"/>
  <c r="A1206" i="32"/>
  <c r="B1206" i="32"/>
  <c r="C1206" i="32"/>
  <c r="D1206" i="32"/>
  <c r="E1206" i="32"/>
  <c r="F1206" i="32"/>
  <c r="G1206" i="32"/>
  <c r="A1207" i="32"/>
  <c r="B1207" i="32"/>
  <c r="C1207" i="32"/>
  <c r="D1207" i="32"/>
  <c r="E1207" i="32"/>
  <c r="F1207" i="32"/>
  <c r="G1207" i="32"/>
  <c r="A1208" i="32"/>
  <c r="B1208" i="32"/>
  <c r="C1208" i="32"/>
  <c r="D1208" i="32"/>
  <c r="E1208" i="32"/>
  <c r="F1208" i="32"/>
  <c r="G1208" i="32"/>
  <c r="A1209" i="32"/>
  <c r="B1209" i="32"/>
  <c r="C1209" i="32"/>
  <c r="D1209" i="32"/>
  <c r="E1209" i="32"/>
  <c r="F1209" i="32"/>
  <c r="G1209" i="32"/>
  <c r="A1210" i="32"/>
  <c r="B1210" i="32"/>
  <c r="C1210" i="32"/>
  <c r="D1210" i="32"/>
  <c r="E1210" i="32"/>
  <c r="F1210" i="32"/>
  <c r="G1210" i="32"/>
  <c r="A1211" i="32"/>
  <c r="B1211" i="32"/>
  <c r="C1211" i="32"/>
  <c r="D1211" i="32"/>
  <c r="E1211" i="32"/>
  <c r="F1211" i="32"/>
  <c r="G1211" i="32"/>
  <c r="A1212" i="32"/>
  <c r="B1212" i="32"/>
  <c r="C1212" i="32"/>
  <c r="D1212" i="32"/>
  <c r="E1212" i="32"/>
  <c r="F1212" i="32"/>
  <c r="G1212" i="32"/>
  <c r="A1213" i="32"/>
  <c r="B1213" i="32"/>
  <c r="C1213" i="32"/>
  <c r="D1213" i="32"/>
  <c r="E1213" i="32"/>
  <c r="F1213" i="32"/>
  <c r="G1213" i="32"/>
  <c r="A1214" i="32"/>
  <c r="B1214" i="32"/>
  <c r="C1214" i="32"/>
  <c r="D1214" i="32"/>
  <c r="E1214" i="32"/>
  <c r="F1214" i="32"/>
  <c r="G1214" i="32"/>
  <c r="A1215" i="32"/>
  <c r="B1215" i="32"/>
  <c r="C1215" i="32"/>
  <c r="D1215" i="32"/>
  <c r="E1215" i="32"/>
  <c r="F1215" i="32"/>
  <c r="G1215" i="32"/>
  <c r="A1216" i="32"/>
  <c r="B1216" i="32"/>
  <c r="C1216" i="32"/>
  <c r="D1216" i="32"/>
  <c r="E1216" i="32"/>
  <c r="F1216" i="32"/>
  <c r="G1216" i="32"/>
  <c r="A1217" i="32"/>
  <c r="B1217" i="32"/>
  <c r="C1217" i="32"/>
  <c r="D1217" i="32"/>
  <c r="E1217" i="32"/>
  <c r="F1217" i="32"/>
  <c r="G1217" i="32"/>
  <c r="A1218" i="32"/>
  <c r="B1218" i="32"/>
  <c r="C1218" i="32"/>
  <c r="D1218" i="32"/>
  <c r="E1218" i="32"/>
  <c r="F1218" i="32"/>
  <c r="G1218" i="32"/>
  <c r="A1219" i="32"/>
  <c r="B1219" i="32"/>
  <c r="C1219" i="32"/>
  <c r="D1219" i="32"/>
  <c r="E1219" i="32"/>
  <c r="F1219" i="32"/>
  <c r="G1219" i="32"/>
  <c r="A1220" i="32"/>
  <c r="B1220" i="32"/>
  <c r="C1220" i="32"/>
  <c r="D1220" i="32"/>
  <c r="E1220" i="32"/>
  <c r="F1220" i="32"/>
  <c r="G1220" i="32"/>
  <c r="A1221" i="32"/>
  <c r="B1221" i="32"/>
  <c r="C1221" i="32"/>
  <c r="D1221" i="32"/>
  <c r="E1221" i="32"/>
  <c r="F1221" i="32"/>
  <c r="G1221" i="32"/>
  <c r="A1222" i="32"/>
  <c r="B1222" i="32"/>
  <c r="C1222" i="32"/>
  <c r="D1222" i="32"/>
  <c r="E1222" i="32"/>
  <c r="F1222" i="32"/>
  <c r="G1222" i="32"/>
  <c r="A1223" i="32"/>
  <c r="B1223" i="32"/>
  <c r="C1223" i="32"/>
  <c r="D1223" i="32"/>
  <c r="E1223" i="32"/>
  <c r="F1223" i="32"/>
  <c r="G1223" i="32"/>
  <c r="A1224" i="32"/>
  <c r="B1224" i="32"/>
  <c r="C1224" i="32"/>
  <c r="D1224" i="32"/>
  <c r="E1224" i="32"/>
  <c r="F1224" i="32"/>
  <c r="G1224" i="32"/>
  <c r="A1225" i="32"/>
  <c r="B1225" i="32"/>
  <c r="C1225" i="32"/>
  <c r="D1225" i="32"/>
  <c r="E1225" i="32"/>
  <c r="F1225" i="32"/>
  <c r="G1225" i="32"/>
  <c r="A1226" i="32"/>
  <c r="B1226" i="32"/>
  <c r="C1226" i="32"/>
  <c r="D1226" i="32"/>
  <c r="E1226" i="32"/>
  <c r="F1226" i="32"/>
  <c r="G1226" i="32"/>
  <c r="A1227" i="32"/>
  <c r="B1227" i="32"/>
  <c r="C1227" i="32"/>
  <c r="D1227" i="32"/>
  <c r="E1227" i="32"/>
  <c r="F1227" i="32"/>
  <c r="G1227" i="32"/>
  <c r="A1228" i="32"/>
  <c r="B1228" i="32"/>
  <c r="C1228" i="32"/>
  <c r="D1228" i="32"/>
  <c r="E1228" i="32"/>
  <c r="F1228" i="32"/>
  <c r="G1228" i="32"/>
  <c r="A1229" i="32"/>
  <c r="B1229" i="32"/>
  <c r="C1229" i="32"/>
  <c r="D1229" i="32"/>
  <c r="E1229" i="32"/>
  <c r="F1229" i="32"/>
  <c r="G1229" i="32"/>
  <c r="A1230" i="32"/>
  <c r="B1230" i="32"/>
  <c r="C1230" i="32"/>
  <c r="D1230" i="32"/>
  <c r="E1230" i="32"/>
  <c r="F1230" i="32"/>
  <c r="G1230" i="32"/>
  <c r="A1231" i="32"/>
  <c r="B1231" i="32"/>
  <c r="C1231" i="32"/>
  <c r="D1231" i="32"/>
  <c r="E1231" i="32"/>
  <c r="F1231" i="32"/>
  <c r="G1231" i="32"/>
  <c r="A1232" i="32"/>
  <c r="B1232" i="32"/>
  <c r="C1232" i="32"/>
  <c r="D1232" i="32"/>
  <c r="E1232" i="32"/>
  <c r="F1232" i="32"/>
  <c r="G1232" i="32"/>
  <c r="A1233" i="32"/>
  <c r="B1233" i="32"/>
  <c r="C1233" i="32"/>
  <c r="D1233" i="32"/>
  <c r="E1233" i="32"/>
  <c r="F1233" i="32"/>
  <c r="G1233" i="32"/>
  <c r="A1234" i="32"/>
  <c r="B1234" i="32"/>
  <c r="C1234" i="32"/>
  <c r="D1234" i="32"/>
  <c r="E1234" i="32"/>
  <c r="F1234" i="32"/>
  <c r="G1234" i="32"/>
  <c r="A1235" i="32"/>
  <c r="B1235" i="32"/>
  <c r="C1235" i="32"/>
  <c r="D1235" i="32"/>
  <c r="E1235" i="32"/>
  <c r="F1235" i="32"/>
  <c r="G1235" i="32"/>
  <c r="A1236" i="32"/>
  <c r="B1236" i="32"/>
  <c r="C1236" i="32"/>
  <c r="D1236" i="32"/>
  <c r="E1236" i="32"/>
  <c r="F1236" i="32"/>
  <c r="G1236" i="32"/>
  <c r="A1237" i="32"/>
  <c r="B1237" i="32"/>
  <c r="C1237" i="32"/>
  <c r="D1237" i="32"/>
  <c r="E1237" i="32"/>
  <c r="F1237" i="32"/>
  <c r="G1237" i="32"/>
  <c r="A1238" i="32"/>
  <c r="B1238" i="32"/>
  <c r="C1238" i="32"/>
  <c r="D1238" i="32"/>
  <c r="E1238" i="32"/>
  <c r="F1238" i="32"/>
  <c r="G1238" i="32"/>
  <c r="A1239" i="32"/>
  <c r="B1239" i="32"/>
  <c r="C1239" i="32"/>
  <c r="D1239" i="32"/>
  <c r="E1239" i="32"/>
  <c r="F1239" i="32"/>
  <c r="G1239" i="32"/>
  <c r="A1240" i="32"/>
  <c r="B1240" i="32"/>
  <c r="C1240" i="32"/>
  <c r="D1240" i="32"/>
  <c r="E1240" i="32"/>
  <c r="F1240" i="32"/>
  <c r="G1240" i="32"/>
  <c r="A1241" i="32"/>
  <c r="B1241" i="32"/>
  <c r="C1241" i="32"/>
  <c r="D1241" i="32"/>
  <c r="E1241" i="32"/>
  <c r="F1241" i="32"/>
  <c r="G1241" i="32"/>
  <c r="A1242" i="32"/>
  <c r="B1242" i="32"/>
  <c r="C1242" i="32"/>
  <c r="D1242" i="32"/>
  <c r="E1242" i="32"/>
  <c r="F1242" i="32"/>
  <c r="G1242" i="32"/>
  <c r="A1243" i="32"/>
  <c r="B1243" i="32"/>
  <c r="C1243" i="32"/>
  <c r="D1243" i="32"/>
  <c r="E1243" i="32"/>
  <c r="F1243" i="32"/>
  <c r="G1243" i="32"/>
  <c r="A1244" i="32"/>
  <c r="B1244" i="32"/>
  <c r="C1244" i="32"/>
  <c r="D1244" i="32"/>
  <c r="E1244" i="32"/>
  <c r="F1244" i="32"/>
  <c r="G1244" i="32"/>
  <c r="A1245" i="32"/>
  <c r="B1245" i="32"/>
  <c r="C1245" i="32"/>
  <c r="D1245" i="32"/>
  <c r="E1245" i="32"/>
  <c r="F1245" i="32"/>
  <c r="G1245" i="32"/>
  <c r="A1246" i="32"/>
  <c r="B1246" i="32"/>
  <c r="C1246" i="32"/>
  <c r="D1246" i="32"/>
  <c r="E1246" i="32"/>
  <c r="F1246" i="32"/>
  <c r="G1246" i="32"/>
  <c r="A1247" i="32"/>
  <c r="B1247" i="32"/>
  <c r="C1247" i="32"/>
  <c r="D1247" i="32"/>
  <c r="E1247" i="32"/>
  <c r="F1247" i="32"/>
  <c r="G1247" i="32"/>
  <c r="A1248" i="32"/>
  <c r="B1248" i="32"/>
  <c r="C1248" i="32"/>
  <c r="D1248" i="32"/>
  <c r="E1248" i="32"/>
  <c r="F1248" i="32"/>
  <c r="G1248" i="32"/>
  <c r="A1249" i="32"/>
  <c r="B1249" i="32"/>
  <c r="C1249" i="32"/>
  <c r="D1249" i="32"/>
  <c r="E1249" i="32"/>
  <c r="F1249" i="32"/>
  <c r="G1249" i="32"/>
  <c r="A1250" i="32"/>
  <c r="B1250" i="32"/>
  <c r="C1250" i="32"/>
  <c r="D1250" i="32"/>
  <c r="E1250" i="32"/>
  <c r="F1250" i="32"/>
  <c r="G1250" i="32"/>
  <c r="A1251" i="32"/>
  <c r="B1251" i="32"/>
  <c r="C1251" i="32"/>
  <c r="D1251" i="32"/>
  <c r="E1251" i="32"/>
  <c r="F1251" i="32"/>
  <c r="G1251" i="32"/>
  <c r="A1252" i="32"/>
  <c r="B1252" i="32"/>
  <c r="C1252" i="32"/>
  <c r="D1252" i="32"/>
  <c r="E1252" i="32"/>
  <c r="F1252" i="32"/>
  <c r="G1252" i="32"/>
  <c r="A1253" i="32"/>
  <c r="B1253" i="32"/>
  <c r="C1253" i="32"/>
  <c r="D1253" i="32"/>
  <c r="E1253" i="32"/>
  <c r="F1253" i="32"/>
  <c r="G1253" i="32"/>
  <c r="A1254" i="32"/>
  <c r="B1254" i="32"/>
  <c r="C1254" i="32"/>
  <c r="D1254" i="32"/>
  <c r="E1254" i="32"/>
  <c r="F1254" i="32"/>
  <c r="G1254" i="32"/>
  <c r="A1255" i="32"/>
  <c r="B1255" i="32"/>
  <c r="C1255" i="32"/>
  <c r="D1255" i="32"/>
  <c r="E1255" i="32"/>
  <c r="F1255" i="32"/>
  <c r="G1255" i="32"/>
  <c r="A1256" i="32"/>
  <c r="B1256" i="32"/>
  <c r="C1256" i="32"/>
  <c r="D1256" i="32"/>
  <c r="E1256" i="32"/>
  <c r="F1256" i="32"/>
  <c r="G1256" i="32"/>
  <c r="A1257" i="32"/>
  <c r="B1257" i="32"/>
  <c r="C1257" i="32"/>
  <c r="D1257" i="32"/>
  <c r="E1257" i="32"/>
  <c r="F1257" i="32"/>
  <c r="G1257" i="32"/>
  <c r="A1258" i="32"/>
  <c r="B1258" i="32"/>
  <c r="C1258" i="32"/>
  <c r="D1258" i="32"/>
  <c r="E1258" i="32"/>
  <c r="F1258" i="32"/>
  <c r="G1258" i="32"/>
  <c r="A1259" i="32"/>
  <c r="B1259" i="32"/>
  <c r="C1259" i="32"/>
  <c r="D1259" i="32"/>
  <c r="E1259" i="32"/>
  <c r="F1259" i="32"/>
  <c r="G1259" i="32"/>
  <c r="A1260" i="32"/>
  <c r="B1260" i="32"/>
  <c r="C1260" i="32"/>
  <c r="D1260" i="32"/>
  <c r="E1260" i="32"/>
  <c r="F1260" i="32"/>
  <c r="G1260" i="32"/>
  <c r="A1261" i="32"/>
  <c r="B1261" i="32"/>
  <c r="C1261" i="32"/>
  <c r="D1261" i="32"/>
  <c r="E1261" i="32"/>
  <c r="F1261" i="32"/>
  <c r="G1261" i="32"/>
  <c r="A1262" i="32"/>
  <c r="B1262" i="32"/>
  <c r="C1262" i="32"/>
  <c r="D1262" i="32"/>
  <c r="E1262" i="32"/>
  <c r="F1262" i="32"/>
  <c r="G1262" i="32"/>
  <c r="A1263" i="32"/>
  <c r="B1263" i="32"/>
  <c r="C1263" i="32"/>
  <c r="D1263" i="32"/>
  <c r="E1263" i="32"/>
  <c r="F1263" i="32"/>
  <c r="G1263" i="32"/>
  <c r="A1264" i="32"/>
  <c r="B1264" i="32"/>
  <c r="C1264" i="32"/>
  <c r="D1264" i="32"/>
  <c r="E1264" i="32"/>
  <c r="F1264" i="32"/>
  <c r="G1264" i="32"/>
  <c r="A1265" i="32"/>
  <c r="B1265" i="32"/>
  <c r="C1265" i="32"/>
  <c r="D1265" i="32"/>
  <c r="E1265" i="32"/>
  <c r="F1265" i="32"/>
  <c r="G1265" i="32"/>
  <c r="A1266" i="32"/>
  <c r="B1266" i="32"/>
  <c r="C1266" i="32"/>
  <c r="D1266" i="32"/>
  <c r="E1266" i="32"/>
  <c r="F1266" i="32"/>
  <c r="G1266" i="32"/>
  <c r="A1267" i="32"/>
  <c r="B1267" i="32"/>
  <c r="C1267" i="32"/>
  <c r="D1267" i="32"/>
  <c r="E1267" i="32"/>
  <c r="F1267" i="32"/>
  <c r="G1267" i="32"/>
  <c r="A1268" i="32"/>
  <c r="B1268" i="32"/>
  <c r="C1268" i="32"/>
  <c r="D1268" i="32"/>
  <c r="E1268" i="32"/>
  <c r="F1268" i="32"/>
  <c r="G1268" i="32"/>
  <c r="A1269" i="32"/>
  <c r="B1269" i="32"/>
  <c r="C1269" i="32"/>
  <c r="D1269" i="32"/>
  <c r="E1269" i="32"/>
  <c r="F1269" i="32"/>
  <c r="G1269" i="32"/>
  <c r="A1270" i="32"/>
  <c r="B1270" i="32"/>
  <c r="C1270" i="32"/>
  <c r="D1270" i="32"/>
  <c r="E1270" i="32"/>
  <c r="F1270" i="32"/>
  <c r="G1270" i="32"/>
  <c r="A1271" i="32"/>
  <c r="B1271" i="32"/>
  <c r="C1271" i="32"/>
  <c r="D1271" i="32"/>
  <c r="E1271" i="32"/>
  <c r="F1271" i="32"/>
  <c r="G1271" i="32"/>
  <c r="A1272" i="32"/>
  <c r="B1272" i="32"/>
  <c r="C1272" i="32"/>
  <c r="D1272" i="32"/>
  <c r="E1272" i="32"/>
  <c r="F1272" i="32"/>
  <c r="G1272" i="32"/>
  <c r="A1273" i="32"/>
  <c r="B1273" i="32"/>
  <c r="C1273" i="32"/>
  <c r="D1273" i="32"/>
  <c r="E1273" i="32"/>
  <c r="F1273" i="32"/>
  <c r="G1273" i="32"/>
  <c r="A1274" i="32"/>
  <c r="B1274" i="32"/>
  <c r="C1274" i="32"/>
  <c r="D1274" i="32"/>
  <c r="E1274" i="32"/>
  <c r="F1274" i="32"/>
  <c r="G1274" i="32"/>
  <c r="A1275" i="32"/>
  <c r="B1275" i="32"/>
  <c r="C1275" i="32"/>
  <c r="D1275" i="32"/>
  <c r="E1275" i="32"/>
  <c r="F1275" i="32"/>
  <c r="G1275" i="32"/>
  <c r="A1276" i="32"/>
  <c r="B1276" i="32"/>
  <c r="C1276" i="32"/>
  <c r="D1276" i="32"/>
  <c r="E1276" i="32"/>
  <c r="F1276" i="32"/>
  <c r="G1276" i="32"/>
  <c r="A1277" i="32"/>
  <c r="B1277" i="32"/>
  <c r="C1277" i="32"/>
  <c r="D1277" i="32"/>
  <c r="E1277" i="32"/>
  <c r="F1277" i="32"/>
  <c r="G1277" i="32"/>
  <c r="A1278" i="32"/>
  <c r="B1278" i="32"/>
  <c r="C1278" i="32"/>
  <c r="D1278" i="32"/>
  <c r="E1278" i="32"/>
  <c r="F1278" i="32"/>
  <c r="G1278" i="32"/>
  <c r="A1279" i="32"/>
  <c r="B1279" i="32"/>
  <c r="C1279" i="32"/>
  <c r="D1279" i="32"/>
  <c r="E1279" i="32"/>
  <c r="F1279" i="32"/>
  <c r="G1279" i="32"/>
  <c r="A1280" i="32"/>
  <c r="B1280" i="32"/>
  <c r="C1280" i="32"/>
  <c r="D1280" i="32"/>
  <c r="E1280" i="32"/>
  <c r="F1280" i="32"/>
  <c r="G1280" i="32"/>
  <c r="A1281" i="32"/>
  <c r="B1281" i="32"/>
  <c r="C1281" i="32"/>
  <c r="D1281" i="32"/>
  <c r="E1281" i="32"/>
  <c r="F1281" i="32"/>
  <c r="G1281" i="32"/>
  <c r="A1282" i="32"/>
  <c r="B1282" i="32"/>
  <c r="C1282" i="32"/>
  <c r="D1282" i="32"/>
  <c r="E1282" i="32"/>
  <c r="F1282" i="32"/>
  <c r="G1282" i="32"/>
  <c r="A1283" i="32"/>
  <c r="B1283" i="32"/>
  <c r="C1283" i="32"/>
  <c r="D1283" i="32"/>
  <c r="E1283" i="32"/>
  <c r="F1283" i="32"/>
  <c r="G1283" i="32"/>
  <c r="A1284" i="32"/>
  <c r="B1284" i="32"/>
  <c r="C1284" i="32"/>
  <c r="D1284" i="32"/>
  <c r="E1284" i="32"/>
  <c r="F1284" i="32"/>
  <c r="G1284" i="32"/>
  <c r="A1285" i="32"/>
  <c r="B1285" i="32"/>
  <c r="C1285" i="32"/>
  <c r="D1285" i="32"/>
  <c r="E1285" i="32"/>
  <c r="F1285" i="32"/>
  <c r="G1285" i="32"/>
  <c r="A1286" i="32"/>
  <c r="B1286" i="32"/>
  <c r="C1286" i="32"/>
  <c r="D1286" i="32"/>
  <c r="E1286" i="32"/>
  <c r="F1286" i="32"/>
  <c r="G1286" i="32"/>
  <c r="A1287" i="32"/>
  <c r="B1287" i="32"/>
  <c r="C1287" i="32"/>
  <c r="D1287" i="32"/>
  <c r="E1287" i="32"/>
  <c r="F1287" i="32"/>
  <c r="G1287" i="32"/>
  <c r="A1288" i="32"/>
  <c r="B1288" i="32"/>
  <c r="C1288" i="32"/>
  <c r="D1288" i="32"/>
  <c r="E1288" i="32"/>
  <c r="F1288" i="32"/>
  <c r="G1288" i="32"/>
  <c r="A1289" i="32"/>
  <c r="B1289" i="32"/>
  <c r="C1289" i="32"/>
  <c r="D1289" i="32"/>
  <c r="E1289" i="32"/>
  <c r="F1289" i="32"/>
  <c r="G1289" i="32"/>
  <c r="A1290" i="32"/>
  <c r="B1290" i="32"/>
  <c r="C1290" i="32"/>
  <c r="D1290" i="32"/>
  <c r="E1290" i="32"/>
  <c r="F1290" i="32"/>
  <c r="G1290" i="32"/>
  <c r="A1291" i="32"/>
  <c r="B1291" i="32"/>
  <c r="C1291" i="32"/>
  <c r="D1291" i="32"/>
  <c r="E1291" i="32"/>
  <c r="F1291" i="32"/>
  <c r="G1291" i="32"/>
  <c r="A1292" i="32"/>
  <c r="B1292" i="32"/>
  <c r="C1292" i="32"/>
  <c r="D1292" i="32"/>
  <c r="E1292" i="32"/>
  <c r="F1292" i="32"/>
  <c r="G1292" i="32"/>
  <c r="A1293" i="32"/>
  <c r="B1293" i="32"/>
  <c r="C1293" i="32"/>
  <c r="D1293" i="32"/>
  <c r="E1293" i="32"/>
  <c r="F1293" i="32"/>
  <c r="G1293" i="32"/>
  <c r="A1294" i="32"/>
  <c r="B1294" i="32"/>
  <c r="C1294" i="32"/>
  <c r="D1294" i="32"/>
  <c r="E1294" i="32"/>
  <c r="F1294" i="32"/>
  <c r="G1294" i="32"/>
  <c r="A1295" i="32"/>
  <c r="B1295" i="32"/>
  <c r="C1295" i="32"/>
  <c r="D1295" i="32"/>
  <c r="E1295" i="32"/>
  <c r="F1295" i="32"/>
  <c r="G1295" i="32"/>
  <c r="A1296" i="32"/>
  <c r="B1296" i="32"/>
  <c r="C1296" i="32"/>
  <c r="D1296" i="32"/>
  <c r="E1296" i="32"/>
  <c r="F1296" i="32"/>
  <c r="G1296" i="32"/>
  <c r="A1297" i="32"/>
  <c r="B1297" i="32"/>
  <c r="C1297" i="32"/>
  <c r="D1297" i="32"/>
  <c r="E1297" i="32"/>
  <c r="F1297" i="32"/>
  <c r="G1297" i="32"/>
  <c r="A1298" i="32"/>
  <c r="B1298" i="32"/>
  <c r="C1298" i="32"/>
  <c r="D1298" i="32"/>
  <c r="E1298" i="32"/>
  <c r="F1298" i="32"/>
  <c r="G1298" i="32"/>
  <c r="A1299" i="32"/>
  <c r="B1299" i="32"/>
  <c r="C1299" i="32"/>
  <c r="D1299" i="32"/>
  <c r="E1299" i="32"/>
  <c r="F1299" i="32"/>
  <c r="G1299" i="32"/>
  <c r="A1300" i="32"/>
  <c r="B1300" i="32"/>
  <c r="C1300" i="32"/>
  <c r="D1300" i="32"/>
  <c r="E1300" i="32"/>
  <c r="F1300" i="32"/>
  <c r="G1300" i="32"/>
  <c r="A1301" i="32"/>
  <c r="B1301" i="32"/>
  <c r="C1301" i="32"/>
  <c r="D1301" i="32"/>
  <c r="E1301" i="32"/>
  <c r="F1301" i="32"/>
  <c r="G1301" i="32"/>
  <c r="A1302" i="32"/>
  <c r="B1302" i="32"/>
  <c r="C1302" i="32"/>
  <c r="D1302" i="32"/>
  <c r="E1302" i="32"/>
  <c r="F1302" i="32"/>
  <c r="G1302" i="32"/>
  <c r="A1303" i="32"/>
  <c r="B1303" i="32"/>
  <c r="C1303" i="32"/>
  <c r="D1303" i="32"/>
  <c r="E1303" i="32"/>
  <c r="F1303" i="32"/>
  <c r="G1303" i="32"/>
  <c r="A1304" i="32"/>
  <c r="B1304" i="32"/>
  <c r="C1304" i="32"/>
  <c r="D1304" i="32"/>
  <c r="E1304" i="32"/>
  <c r="F1304" i="32"/>
  <c r="G1304" i="32"/>
  <c r="A1305" i="32"/>
  <c r="B1305" i="32"/>
  <c r="C1305" i="32"/>
  <c r="D1305" i="32"/>
  <c r="E1305" i="32"/>
  <c r="F1305" i="32"/>
  <c r="G1305" i="32"/>
  <c r="A1306" i="32"/>
  <c r="B1306" i="32"/>
  <c r="C1306" i="32"/>
  <c r="D1306" i="32"/>
  <c r="E1306" i="32"/>
  <c r="F1306" i="32"/>
  <c r="G1306" i="32"/>
  <c r="A1307" i="32"/>
  <c r="B1307" i="32"/>
  <c r="C1307" i="32"/>
  <c r="D1307" i="32"/>
  <c r="E1307" i="32"/>
  <c r="F1307" i="32"/>
  <c r="G1307" i="32"/>
  <c r="A1308" i="32"/>
  <c r="B1308" i="32"/>
  <c r="C1308" i="32"/>
  <c r="D1308" i="32"/>
  <c r="E1308" i="32"/>
  <c r="F1308" i="32"/>
  <c r="G1308" i="32"/>
  <c r="A1309" i="32"/>
  <c r="B1309" i="32"/>
  <c r="C1309" i="32"/>
  <c r="D1309" i="32"/>
  <c r="E1309" i="32"/>
  <c r="F1309" i="32"/>
  <c r="G1309" i="32"/>
  <c r="A1310" i="32"/>
  <c r="B1310" i="32"/>
  <c r="C1310" i="32"/>
  <c r="D1310" i="32"/>
  <c r="E1310" i="32"/>
  <c r="F1310" i="32"/>
  <c r="G1310" i="32"/>
  <c r="A1311" i="32"/>
  <c r="B1311" i="32"/>
  <c r="C1311" i="32"/>
  <c r="D1311" i="32"/>
  <c r="E1311" i="32"/>
  <c r="F1311" i="32"/>
  <c r="G1311" i="32"/>
  <c r="A1312" i="32"/>
  <c r="B1312" i="32"/>
  <c r="C1312" i="32"/>
  <c r="D1312" i="32"/>
  <c r="E1312" i="32"/>
  <c r="F1312" i="32"/>
  <c r="G1312" i="32"/>
  <c r="A1313" i="32"/>
  <c r="B1313" i="32"/>
  <c r="C1313" i="32"/>
  <c r="D1313" i="32"/>
  <c r="E1313" i="32"/>
  <c r="F1313" i="32"/>
  <c r="G1313" i="32"/>
  <c r="A1314" i="32"/>
  <c r="B1314" i="32"/>
  <c r="C1314" i="32"/>
  <c r="D1314" i="32"/>
  <c r="E1314" i="32"/>
  <c r="F1314" i="32"/>
  <c r="G1314" i="32"/>
  <c r="A1315" i="32"/>
  <c r="B1315" i="32"/>
  <c r="C1315" i="32"/>
  <c r="D1315" i="32"/>
  <c r="E1315" i="32"/>
  <c r="F1315" i="32"/>
  <c r="G1315" i="32"/>
  <c r="A1316" i="32"/>
  <c r="B1316" i="32"/>
  <c r="C1316" i="32"/>
  <c r="D1316" i="32"/>
  <c r="E1316" i="32"/>
  <c r="F1316" i="32"/>
  <c r="G1316" i="32"/>
  <c r="A1317" i="32"/>
  <c r="B1317" i="32"/>
  <c r="C1317" i="32"/>
  <c r="D1317" i="32"/>
  <c r="E1317" i="32"/>
  <c r="F1317" i="32"/>
  <c r="G1317" i="32"/>
  <c r="A1318" i="32"/>
  <c r="B1318" i="32"/>
  <c r="C1318" i="32"/>
  <c r="D1318" i="32"/>
  <c r="E1318" i="32"/>
  <c r="F1318" i="32"/>
  <c r="G1318" i="32"/>
  <c r="A1319" i="32"/>
  <c r="B1319" i="32"/>
  <c r="C1319" i="32"/>
  <c r="D1319" i="32"/>
  <c r="E1319" i="32"/>
  <c r="F1319" i="32"/>
  <c r="G1319" i="32"/>
  <c r="A1320" i="32"/>
  <c r="B1320" i="32"/>
  <c r="C1320" i="32"/>
  <c r="D1320" i="32"/>
  <c r="E1320" i="32"/>
  <c r="F1320" i="32"/>
  <c r="G1320" i="32"/>
  <c r="A1321" i="32"/>
  <c r="B1321" i="32"/>
  <c r="C1321" i="32"/>
  <c r="D1321" i="32"/>
  <c r="E1321" i="32"/>
  <c r="F1321" i="32"/>
  <c r="G1321" i="32"/>
  <c r="A1322" i="32"/>
  <c r="B1322" i="32"/>
  <c r="C1322" i="32"/>
  <c r="D1322" i="32"/>
  <c r="E1322" i="32"/>
  <c r="F1322" i="32"/>
  <c r="G1322" i="32"/>
  <c r="A1323" i="32"/>
  <c r="B1323" i="32"/>
  <c r="C1323" i="32"/>
  <c r="D1323" i="32"/>
  <c r="E1323" i="32"/>
  <c r="F1323" i="32"/>
  <c r="G1323" i="32"/>
  <c r="A1324" i="32"/>
  <c r="B1324" i="32"/>
  <c r="C1324" i="32"/>
  <c r="D1324" i="32"/>
  <c r="E1324" i="32"/>
  <c r="F1324" i="32"/>
  <c r="G1324" i="32"/>
  <c r="A1325" i="32"/>
  <c r="B1325" i="32"/>
  <c r="C1325" i="32"/>
  <c r="D1325" i="32"/>
  <c r="E1325" i="32"/>
  <c r="F1325" i="32"/>
  <c r="G1325" i="32"/>
  <c r="A1326" i="32"/>
  <c r="B1326" i="32"/>
  <c r="C1326" i="32"/>
  <c r="D1326" i="32"/>
  <c r="E1326" i="32"/>
  <c r="F1326" i="32"/>
  <c r="G1326" i="32"/>
  <c r="A1327" i="32"/>
  <c r="B1327" i="32"/>
  <c r="C1327" i="32"/>
  <c r="D1327" i="32"/>
  <c r="E1327" i="32"/>
  <c r="F1327" i="32"/>
  <c r="G1327" i="32"/>
  <c r="A1328" i="32"/>
  <c r="B1328" i="32"/>
  <c r="C1328" i="32"/>
  <c r="D1328" i="32"/>
  <c r="E1328" i="32"/>
  <c r="F1328" i="32"/>
  <c r="G1328" i="32"/>
  <c r="A1329" i="32"/>
  <c r="B1329" i="32"/>
  <c r="C1329" i="32"/>
  <c r="D1329" i="32"/>
  <c r="E1329" i="32"/>
  <c r="F1329" i="32"/>
  <c r="G1329" i="32"/>
  <c r="A1330" i="32"/>
  <c r="B1330" i="32"/>
  <c r="C1330" i="32"/>
  <c r="D1330" i="32"/>
  <c r="E1330" i="32"/>
  <c r="F1330" i="32"/>
  <c r="G1330" i="32"/>
  <c r="A1331" i="32"/>
  <c r="B1331" i="32"/>
  <c r="C1331" i="32"/>
  <c r="D1331" i="32"/>
  <c r="E1331" i="32"/>
  <c r="F1331" i="32"/>
  <c r="G1331" i="32"/>
  <c r="A1332" i="32"/>
  <c r="B1332" i="32"/>
  <c r="C1332" i="32"/>
  <c r="D1332" i="32"/>
  <c r="E1332" i="32"/>
  <c r="F1332" i="32"/>
  <c r="G1332" i="32"/>
  <c r="A1333" i="32"/>
  <c r="B1333" i="32"/>
  <c r="C1333" i="32"/>
  <c r="D1333" i="32"/>
  <c r="E1333" i="32"/>
  <c r="F1333" i="32"/>
  <c r="G1333" i="32"/>
  <c r="A1334" i="32"/>
  <c r="B1334" i="32"/>
  <c r="C1334" i="32"/>
  <c r="D1334" i="32"/>
  <c r="E1334" i="32"/>
  <c r="F1334" i="32"/>
  <c r="G1334" i="32"/>
  <c r="A1335" i="32"/>
  <c r="B1335" i="32"/>
  <c r="C1335" i="32"/>
  <c r="D1335" i="32"/>
  <c r="E1335" i="32"/>
  <c r="F1335" i="32"/>
  <c r="G1335" i="32"/>
  <c r="A1336" i="32"/>
  <c r="B1336" i="32"/>
  <c r="C1336" i="32"/>
  <c r="D1336" i="32"/>
  <c r="E1336" i="32"/>
  <c r="F1336" i="32"/>
  <c r="G1336" i="32"/>
  <c r="A1337" i="32"/>
  <c r="B1337" i="32"/>
  <c r="C1337" i="32"/>
  <c r="D1337" i="32"/>
  <c r="E1337" i="32"/>
  <c r="F1337" i="32"/>
  <c r="G1337" i="32"/>
  <c r="A1338" i="32"/>
  <c r="B1338" i="32"/>
  <c r="C1338" i="32"/>
  <c r="D1338" i="32"/>
  <c r="E1338" i="32"/>
  <c r="F1338" i="32"/>
  <c r="G1338" i="32"/>
  <c r="A1339" i="32"/>
  <c r="B1339" i="32"/>
  <c r="C1339" i="32"/>
  <c r="D1339" i="32"/>
  <c r="E1339" i="32"/>
  <c r="F1339" i="32"/>
  <c r="G1339" i="32"/>
  <c r="A1340" i="32"/>
  <c r="B1340" i="32"/>
  <c r="C1340" i="32"/>
  <c r="D1340" i="32"/>
  <c r="E1340" i="32"/>
  <c r="F1340" i="32"/>
  <c r="G1340" i="32"/>
  <c r="A1341" i="32"/>
  <c r="B1341" i="32"/>
  <c r="C1341" i="32"/>
  <c r="D1341" i="32"/>
  <c r="E1341" i="32"/>
  <c r="F1341" i="32"/>
  <c r="G1341" i="32"/>
  <c r="A1342" i="32"/>
  <c r="B1342" i="32"/>
  <c r="C1342" i="32"/>
  <c r="D1342" i="32"/>
  <c r="E1342" i="32"/>
  <c r="F1342" i="32"/>
  <c r="G1342" i="32"/>
  <c r="A1343" i="32"/>
  <c r="B1343" i="32"/>
  <c r="C1343" i="32"/>
  <c r="D1343" i="32"/>
  <c r="E1343" i="32"/>
  <c r="F1343" i="32"/>
  <c r="G1343" i="32"/>
  <c r="A1344" i="32"/>
  <c r="B1344" i="32"/>
  <c r="C1344" i="32"/>
  <c r="D1344" i="32"/>
  <c r="E1344" i="32"/>
  <c r="F1344" i="32"/>
  <c r="G1344" i="32"/>
  <c r="A1345" i="32"/>
  <c r="B1345" i="32"/>
  <c r="C1345" i="32"/>
  <c r="D1345" i="32"/>
  <c r="E1345" i="32"/>
  <c r="F1345" i="32"/>
  <c r="G1345" i="32"/>
  <c r="A1346" i="32"/>
  <c r="B1346" i="32"/>
  <c r="C1346" i="32"/>
  <c r="D1346" i="32"/>
  <c r="E1346" i="32"/>
  <c r="F1346" i="32"/>
  <c r="G1346" i="32"/>
  <c r="A1347" i="32"/>
  <c r="B1347" i="32"/>
  <c r="C1347" i="32"/>
  <c r="D1347" i="32"/>
  <c r="E1347" i="32"/>
  <c r="F1347" i="32"/>
  <c r="G1347" i="32"/>
  <c r="A1348" i="32"/>
  <c r="B1348" i="32"/>
  <c r="C1348" i="32"/>
  <c r="D1348" i="32"/>
  <c r="E1348" i="32"/>
  <c r="F1348" i="32"/>
  <c r="G1348" i="32"/>
  <c r="A1349" i="32"/>
  <c r="B1349" i="32"/>
  <c r="C1349" i="32"/>
  <c r="D1349" i="32"/>
  <c r="E1349" i="32"/>
  <c r="F1349" i="32"/>
  <c r="G1349" i="32"/>
  <c r="A1350" i="32"/>
  <c r="B1350" i="32"/>
  <c r="C1350" i="32"/>
  <c r="D1350" i="32"/>
  <c r="E1350" i="32"/>
  <c r="F1350" i="32"/>
  <c r="G1350" i="32"/>
  <c r="A1351" i="32"/>
  <c r="B1351" i="32"/>
  <c r="C1351" i="32"/>
  <c r="D1351" i="32"/>
  <c r="E1351" i="32"/>
  <c r="F1351" i="32"/>
  <c r="G1351" i="32"/>
  <c r="A1352" i="32"/>
  <c r="B1352" i="32"/>
  <c r="C1352" i="32"/>
  <c r="D1352" i="32"/>
  <c r="E1352" i="32"/>
  <c r="F1352" i="32"/>
  <c r="G1352" i="32"/>
  <c r="A1353" i="32"/>
  <c r="B1353" i="32"/>
  <c r="C1353" i="32"/>
  <c r="D1353" i="32"/>
  <c r="E1353" i="32"/>
  <c r="F1353" i="32"/>
  <c r="G1353" i="32"/>
  <c r="A1354" i="32"/>
  <c r="B1354" i="32"/>
  <c r="C1354" i="32"/>
  <c r="D1354" i="32"/>
  <c r="E1354" i="32"/>
  <c r="F1354" i="32"/>
  <c r="G1354" i="32"/>
  <c r="A1355" i="32"/>
  <c r="B1355" i="32"/>
  <c r="C1355" i="32"/>
  <c r="D1355" i="32"/>
  <c r="E1355" i="32"/>
  <c r="F1355" i="32"/>
  <c r="G1355" i="32"/>
  <c r="A1356" i="32"/>
  <c r="B1356" i="32"/>
  <c r="C1356" i="32"/>
  <c r="D1356" i="32"/>
  <c r="E1356" i="32"/>
  <c r="F1356" i="32"/>
  <c r="G1356" i="32"/>
  <c r="A1357" i="32"/>
  <c r="B1357" i="32"/>
  <c r="C1357" i="32"/>
  <c r="D1357" i="32"/>
  <c r="E1357" i="32"/>
  <c r="F1357" i="32"/>
  <c r="G1357" i="32"/>
  <c r="A1358" i="32"/>
  <c r="B1358" i="32"/>
  <c r="C1358" i="32"/>
  <c r="D1358" i="32"/>
  <c r="E1358" i="32"/>
  <c r="F1358" i="32"/>
  <c r="G1358" i="32"/>
  <c r="A1359" i="32"/>
  <c r="B1359" i="32"/>
  <c r="C1359" i="32"/>
  <c r="D1359" i="32"/>
  <c r="E1359" i="32"/>
  <c r="F1359" i="32"/>
  <c r="G1359" i="32"/>
  <c r="A1360" i="32"/>
  <c r="B1360" i="32"/>
  <c r="C1360" i="32"/>
  <c r="D1360" i="32"/>
  <c r="E1360" i="32"/>
  <c r="F1360" i="32"/>
  <c r="G1360" i="32"/>
  <c r="A1361" i="32"/>
  <c r="B1361" i="32"/>
  <c r="C1361" i="32"/>
  <c r="D1361" i="32"/>
  <c r="E1361" i="32"/>
  <c r="F1361" i="32"/>
  <c r="G1361" i="32"/>
  <c r="A1362" i="32"/>
  <c r="B1362" i="32"/>
  <c r="C1362" i="32"/>
  <c r="D1362" i="32"/>
  <c r="E1362" i="32"/>
  <c r="F1362" i="32"/>
  <c r="G1362" i="32"/>
  <c r="A1363" i="32"/>
  <c r="B1363" i="32"/>
  <c r="C1363" i="32"/>
  <c r="D1363" i="32"/>
  <c r="E1363" i="32"/>
  <c r="F1363" i="32"/>
  <c r="G1363" i="32"/>
  <c r="A1364" i="32"/>
  <c r="B1364" i="32"/>
  <c r="C1364" i="32"/>
  <c r="D1364" i="32"/>
  <c r="E1364" i="32"/>
  <c r="F1364" i="32"/>
  <c r="G1364" i="32"/>
  <c r="A1365" i="32"/>
  <c r="B1365" i="32"/>
  <c r="C1365" i="32"/>
  <c r="D1365" i="32"/>
  <c r="E1365" i="32"/>
  <c r="F1365" i="32"/>
  <c r="G1365" i="32"/>
  <c r="A1366" i="32"/>
  <c r="B1366" i="32"/>
  <c r="C1366" i="32"/>
  <c r="D1366" i="32"/>
  <c r="E1366" i="32"/>
  <c r="F1366" i="32"/>
  <c r="G1366" i="32"/>
  <c r="A1367" i="32"/>
  <c r="B1367" i="32"/>
  <c r="C1367" i="32"/>
  <c r="D1367" i="32"/>
  <c r="E1367" i="32"/>
  <c r="F1367" i="32"/>
  <c r="G1367" i="32"/>
  <c r="A1368" i="32"/>
  <c r="B1368" i="32"/>
  <c r="C1368" i="32"/>
  <c r="D1368" i="32"/>
  <c r="E1368" i="32"/>
  <c r="F1368" i="32"/>
  <c r="G1368" i="32"/>
  <c r="A1369" i="32"/>
  <c r="B1369" i="32"/>
  <c r="C1369" i="32"/>
  <c r="D1369" i="32"/>
  <c r="E1369" i="32"/>
  <c r="F1369" i="32"/>
  <c r="G1369" i="32"/>
  <c r="A1370" i="32"/>
  <c r="B1370" i="32"/>
  <c r="C1370" i="32"/>
  <c r="D1370" i="32"/>
  <c r="E1370" i="32"/>
  <c r="F1370" i="32"/>
  <c r="G1370" i="32"/>
  <c r="A1371" i="32"/>
  <c r="B1371" i="32"/>
  <c r="C1371" i="32"/>
  <c r="D1371" i="32"/>
  <c r="E1371" i="32"/>
  <c r="F1371" i="32"/>
  <c r="G1371" i="32"/>
  <c r="A1372" i="32"/>
  <c r="B1372" i="32"/>
  <c r="C1372" i="32"/>
  <c r="D1372" i="32"/>
  <c r="E1372" i="32"/>
  <c r="F1372" i="32"/>
  <c r="G1372" i="32"/>
  <c r="A1373" i="32"/>
  <c r="B1373" i="32"/>
  <c r="C1373" i="32"/>
  <c r="D1373" i="32"/>
  <c r="E1373" i="32"/>
  <c r="F1373" i="32"/>
  <c r="G1373" i="32"/>
  <c r="A1374" i="32"/>
  <c r="B1374" i="32"/>
  <c r="C1374" i="32"/>
  <c r="D1374" i="32"/>
  <c r="E1374" i="32"/>
  <c r="F1374" i="32"/>
  <c r="G1374" i="32"/>
  <c r="A1375" i="32"/>
  <c r="B1375" i="32"/>
  <c r="C1375" i="32"/>
  <c r="D1375" i="32"/>
  <c r="E1375" i="32"/>
  <c r="F1375" i="32"/>
  <c r="G1375" i="32"/>
  <c r="A1376" i="32"/>
  <c r="B1376" i="32"/>
  <c r="C1376" i="32"/>
  <c r="D1376" i="32"/>
  <c r="E1376" i="32"/>
  <c r="F1376" i="32"/>
  <c r="G1376" i="32"/>
  <c r="A1377" i="32"/>
  <c r="B1377" i="32"/>
  <c r="C1377" i="32"/>
  <c r="D1377" i="32"/>
  <c r="E1377" i="32"/>
  <c r="F1377" i="32"/>
  <c r="G1377" i="32"/>
  <c r="A1378" i="32"/>
  <c r="B1378" i="32"/>
  <c r="C1378" i="32"/>
  <c r="D1378" i="32"/>
  <c r="E1378" i="32"/>
  <c r="F1378" i="32"/>
  <c r="G1378" i="32"/>
  <c r="A1379" i="32"/>
  <c r="B1379" i="32"/>
  <c r="C1379" i="32"/>
  <c r="D1379" i="32"/>
  <c r="E1379" i="32"/>
  <c r="F1379" i="32"/>
  <c r="G1379" i="32"/>
  <c r="A1380" i="32"/>
  <c r="B1380" i="32"/>
  <c r="C1380" i="32"/>
  <c r="D1380" i="32"/>
  <c r="E1380" i="32"/>
  <c r="F1380" i="32"/>
  <c r="G1380" i="32"/>
  <c r="A1381" i="32"/>
  <c r="B1381" i="32"/>
  <c r="C1381" i="32"/>
  <c r="D1381" i="32"/>
  <c r="E1381" i="32"/>
  <c r="F1381" i="32"/>
  <c r="G1381" i="32"/>
  <c r="A1382" i="32"/>
  <c r="B1382" i="32"/>
  <c r="C1382" i="32"/>
  <c r="D1382" i="32"/>
  <c r="E1382" i="32"/>
  <c r="F1382" i="32"/>
  <c r="G1382" i="32"/>
  <c r="A1383" i="32"/>
  <c r="B1383" i="32"/>
  <c r="C1383" i="32"/>
  <c r="D1383" i="32"/>
  <c r="E1383" i="32"/>
  <c r="F1383" i="32"/>
  <c r="G1383" i="32"/>
  <c r="A1384" i="32"/>
  <c r="B1384" i="32"/>
  <c r="C1384" i="32"/>
  <c r="D1384" i="32"/>
  <c r="E1384" i="32"/>
  <c r="F1384" i="32"/>
  <c r="G1384" i="32"/>
  <c r="A1385" i="32"/>
  <c r="B1385" i="32"/>
  <c r="C1385" i="32"/>
  <c r="D1385" i="32"/>
  <c r="E1385" i="32"/>
  <c r="F1385" i="32"/>
  <c r="G1385" i="32"/>
  <c r="A1386" i="32"/>
  <c r="B1386" i="32"/>
  <c r="C1386" i="32"/>
  <c r="D1386" i="32"/>
  <c r="E1386" i="32"/>
  <c r="F1386" i="32"/>
  <c r="G1386" i="32"/>
  <c r="A1387" i="32"/>
  <c r="B1387" i="32"/>
  <c r="C1387" i="32"/>
  <c r="D1387" i="32"/>
  <c r="E1387" i="32"/>
  <c r="F1387" i="32"/>
  <c r="G1387" i="32"/>
  <c r="A1388" i="32"/>
  <c r="B1388" i="32"/>
  <c r="C1388" i="32"/>
  <c r="D1388" i="32"/>
  <c r="E1388" i="32"/>
  <c r="F1388" i="32"/>
  <c r="G1388" i="32"/>
  <c r="A1389" i="32"/>
  <c r="B1389" i="32"/>
  <c r="C1389" i="32"/>
  <c r="D1389" i="32"/>
  <c r="E1389" i="32"/>
  <c r="F1389" i="32"/>
  <c r="G1389" i="32"/>
  <c r="A1390" i="32"/>
  <c r="B1390" i="32"/>
  <c r="C1390" i="32"/>
  <c r="D1390" i="32"/>
  <c r="E1390" i="32"/>
  <c r="F1390" i="32"/>
  <c r="G1390" i="32"/>
  <c r="A1391" i="32"/>
  <c r="B1391" i="32"/>
  <c r="C1391" i="32"/>
  <c r="D1391" i="32"/>
  <c r="E1391" i="32"/>
  <c r="F1391" i="32"/>
  <c r="G1391" i="32"/>
  <c r="A1392" i="32"/>
  <c r="B1392" i="32"/>
  <c r="C1392" i="32"/>
  <c r="D1392" i="32"/>
  <c r="E1392" i="32"/>
  <c r="F1392" i="32"/>
  <c r="G1392" i="32"/>
  <c r="A1393" i="32"/>
  <c r="B1393" i="32"/>
  <c r="C1393" i="32"/>
  <c r="D1393" i="32"/>
  <c r="E1393" i="32"/>
  <c r="F1393" i="32"/>
  <c r="G1393" i="32"/>
  <c r="A1394" i="32"/>
  <c r="B1394" i="32"/>
  <c r="C1394" i="32"/>
  <c r="D1394" i="32"/>
  <c r="E1394" i="32"/>
  <c r="F1394" i="32"/>
  <c r="G1394" i="32"/>
  <c r="A1395" i="32"/>
  <c r="B1395" i="32"/>
  <c r="C1395" i="32"/>
  <c r="D1395" i="32"/>
  <c r="E1395" i="32"/>
  <c r="F1395" i="32"/>
  <c r="G1395" i="32"/>
  <c r="A1396" i="32"/>
  <c r="B1396" i="32"/>
  <c r="C1396" i="32"/>
  <c r="D1396" i="32"/>
  <c r="E1396" i="32"/>
  <c r="F1396" i="32"/>
  <c r="G1396" i="32"/>
  <c r="A1397" i="32"/>
  <c r="B1397" i="32"/>
  <c r="C1397" i="32"/>
  <c r="D1397" i="32"/>
  <c r="E1397" i="32"/>
  <c r="F1397" i="32"/>
  <c r="G1397" i="32"/>
  <c r="A1398" i="32"/>
  <c r="B1398" i="32"/>
  <c r="C1398" i="32"/>
  <c r="D1398" i="32"/>
  <c r="E1398" i="32"/>
  <c r="F1398" i="32"/>
  <c r="G1398" i="32"/>
  <c r="A1399" i="32"/>
  <c r="B1399" i="32"/>
  <c r="C1399" i="32"/>
  <c r="D1399" i="32"/>
  <c r="E1399" i="32"/>
  <c r="F1399" i="32"/>
  <c r="G1399" i="32"/>
  <c r="A1400" i="32"/>
  <c r="B1400" i="32"/>
  <c r="C1400" i="32"/>
  <c r="D1400" i="32"/>
  <c r="E1400" i="32"/>
  <c r="F1400" i="32"/>
  <c r="G1400" i="32"/>
  <c r="A1401" i="32"/>
  <c r="B1401" i="32"/>
  <c r="C1401" i="32"/>
  <c r="D1401" i="32"/>
  <c r="E1401" i="32"/>
  <c r="F1401" i="32"/>
  <c r="G1401" i="32"/>
  <c r="A1402" i="32"/>
  <c r="B1402" i="32"/>
  <c r="C1402" i="32"/>
  <c r="D1402" i="32"/>
  <c r="E1402" i="32"/>
  <c r="F1402" i="32"/>
  <c r="G1402" i="32"/>
  <c r="A1403" i="32"/>
  <c r="B1403" i="32"/>
  <c r="C1403" i="32"/>
  <c r="D1403" i="32"/>
  <c r="E1403" i="32"/>
  <c r="F1403" i="32"/>
  <c r="G1403" i="32"/>
  <c r="A1404" i="32"/>
  <c r="B1404" i="32"/>
  <c r="C1404" i="32"/>
  <c r="D1404" i="32"/>
  <c r="E1404" i="32"/>
  <c r="F1404" i="32"/>
  <c r="G1404" i="32"/>
  <c r="A1405" i="32"/>
  <c r="B1405" i="32"/>
  <c r="C1405" i="32"/>
  <c r="D1405" i="32"/>
  <c r="E1405" i="32"/>
  <c r="F1405" i="32"/>
  <c r="G1405" i="32"/>
  <c r="A1406" i="32"/>
  <c r="B1406" i="32"/>
  <c r="C1406" i="32"/>
  <c r="D1406" i="32"/>
  <c r="E1406" i="32"/>
  <c r="F1406" i="32"/>
  <c r="G1406" i="32"/>
  <c r="A1407" i="32"/>
  <c r="B1407" i="32"/>
  <c r="C1407" i="32"/>
  <c r="D1407" i="32"/>
  <c r="E1407" i="32"/>
  <c r="F1407" i="32"/>
  <c r="G1407" i="32"/>
  <c r="A1408" i="32"/>
  <c r="B1408" i="32"/>
  <c r="C1408" i="32"/>
  <c r="D1408" i="32"/>
  <c r="E1408" i="32"/>
  <c r="F1408" i="32"/>
  <c r="G1408" i="32"/>
  <c r="A1409" i="32"/>
  <c r="B1409" i="32"/>
  <c r="C1409" i="32"/>
  <c r="D1409" i="32"/>
  <c r="E1409" i="32"/>
  <c r="F1409" i="32"/>
  <c r="G1409" i="32"/>
  <c r="A1410" i="32"/>
  <c r="B1410" i="32"/>
  <c r="C1410" i="32"/>
  <c r="D1410" i="32"/>
  <c r="E1410" i="32"/>
  <c r="F1410" i="32"/>
  <c r="G1410" i="32"/>
  <c r="A1411" i="32"/>
  <c r="B1411" i="32"/>
  <c r="C1411" i="32"/>
  <c r="D1411" i="32"/>
  <c r="E1411" i="32"/>
  <c r="F1411" i="32"/>
  <c r="G1411" i="32"/>
  <c r="A1412" i="32"/>
  <c r="B1412" i="32"/>
  <c r="C1412" i="32"/>
  <c r="D1412" i="32"/>
  <c r="E1412" i="32"/>
  <c r="F1412" i="32"/>
  <c r="G1412" i="32"/>
  <c r="A1413" i="32"/>
  <c r="B1413" i="32"/>
  <c r="C1413" i="32"/>
  <c r="D1413" i="32"/>
  <c r="E1413" i="32"/>
  <c r="F1413" i="32"/>
  <c r="G1413" i="32"/>
  <c r="A1414" i="32"/>
  <c r="B1414" i="32"/>
  <c r="C1414" i="32"/>
  <c r="D1414" i="32"/>
  <c r="E1414" i="32"/>
  <c r="F1414" i="32"/>
  <c r="G1414" i="32"/>
  <c r="A1415" i="32"/>
  <c r="B1415" i="32"/>
  <c r="C1415" i="32"/>
  <c r="D1415" i="32"/>
  <c r="E1415" i="32"/>
  <c r="F1415" i="32"/>
  <c r="G1415" i="32"/>
  <c r="A1416" i="32"/>
  <c r="B1416" i="32"/>
  <c r="C1416" i="32"/>
  <c r="D1416" i="32"/>
  <c r="E1416" i="32"/>
  <c r="F1416" i="32"/>
  <c r="G1416" i="32"/>
  <c r="A1417" i="32"/>
  <c r="B1417" i="32"/>
  <c r="C1417" i="32"/>
  <c r="D1417" i="32"/>
  <c r="E1417" i="32"/>
  <c r="F1417" i="32"/>
  <c r="G1417" i="32"/>
  <c r="A1418" i="32"/>
  <c r="B1418" i="32"/>
  <c r="C1418" i="32"/>
  <c r="D1418" i="32"/>
  <c r="E1418" i="32"/>
  <c r="F1418" i="32"/>
  <c r="G1418" i="32"/>
  <c r="A1419" i="32"/>
  <c r="B1419" i="32"/>
  <c r="C1419" i="32"/>
  <c r="D1419" i="32"/>
  <c r="E1419" i="32"/>
  <c r="F1419" i="32"/>
  <c r="G1419" i="32"/>
  <c r="A1420" i="32"/>
  <c r="B1420" i="32"/>
  <c r="C1420" i="32"/>
  <c r="D1420" i="32"/>
  <c r="E1420" i="32"/>
  <c r="F1420" i="32"/>
  <c r="G1420" i="32"/>
  <c r="A1421" i="32"/>
  <c r="B1421" i="32"/>
  <c r="C1421" i="32"/>
  <c r="D1421" i="32"/>
  <c r="E1421" i="32"/>
  <c r="F1421" i="32"/>
  <c r="G1421" i="32"/>
  <c r="A1422" i="32"/>
  <c r="B1422" i="32"/>
  <c r="C1422" i="32"/>
  <c r="D1422" i="32"/>
  <c r="E1422" i="32"/>
  <c r="F1422" i="32"/>
  <c r="G1422" i="32"/>
  <c r="A1423" i="32"/>
  <c r="B1423" i="32"/>
  <c r="C1423" i="32"/>
  <c r="D1423" i="32"/>
  <c r="E1423" i="32"/>
  <c r="F1423" i="32"/>
  <c r="G1423" i="32"/>
  <c r="A1424" i="32"/>
  <c r="B1424" i="32"/>
  <c r="C1424" i="32"/>
  <c r="D1424" i="32"/>
  <c r="E1424" i="32"/>
  <c r="F1424" i="32"/>
  <c r="G1424" i="32"/>
  <c r="A1425" i="32"/>
  <c r="B1425" i="32"/>
  <c r="C1425" i="32"/>
  <c r="D1425" i="32"/>
  <c r="E1425" i="32"/>
  <c r="F1425" i="32"/>
  <c r="G1425" i="32"/>
  <c r="A1426" i="32"/>
  <c r="B1426" i="32"/>
  <c r="C1426" i="32"/>
  <c r="D1426" i="32"/>
  <c r="E1426" i="32"/>
  <c r="F1426" i="32"/>
  <c r="G1426" i="32"/>
  <c r="A1427" i="32"/>
  <c r="B1427" i="32"/>
  <c r="C1427" i="32"/>
  <c r="D1427" i="32"/>
  <c r="E1427" i="32"/>
  <c r="F1427" i="32"/>
  <c r="G1427" i="32"/>
  <c r="A1428" i="32"/>
  <c r="B1428" i="32"/>
  <c r="C1428" i="32"/>
  <c r="D1428" i="32"/>
  <c r="E1428" i="32"/>
  <c r="F1428" i="32"/>
  <c r="G1428" i="32"/>
  <c r="A1429" i="32"/>
  <c r="B1429" i="32"/>
  <c r="C1429" i="32"/>
  <c r="D1429" i="32"/>
  <c r="E1429" i="32"/>
  <c r="F1429" i="32"/>
  <c r="G1429" i="32"/>
  <c r="A1430" i="32"/>
  <c r="B1430" i="32"/>
  <c r="C1430" i="32"/>
  <c r="D1430" i="32"/>
  <c r="E1430" i="32"/>
  <c r="F1430" i="32"/>
  <c r="G1430" i="32"/>
  <c r="A1431" i="32"/>
  <c r="B1431" i="32"/>
  <c r="C1431" i="32"/>
  <c r="D1431" i="32"/>
  <c r="E1431" i="32"/>
  <c r="F1431" i="32"/>
  <c r="G1431" i="32"/>
  <c r="A1432" i="32"/>
  <c r="B1432" i="32"/>
  <c r="C1432" i="32"/>
  <c r="D1432" i="32"/>
  <c r="E1432" i="32"/>
  <c r="F1432" i="32"/>
  <c r="G1432" i="32"/>
  <c r="A1433" i="32"/>
  <c r="B1433" i="32"/>
  <c r="C1433" i="32"/>
  <c r="D1433" i="32"/>
  <c r="E1433" i="32"/>
  <c r="F1433" i="32"/>
  <c r="G1433" i="32"/>
  <c r="A1434" i="32"/>
  <c r="B1434" i="32"/>
  <c r="C1434" i="32"/>
  <c r="D1434" i="32"/>
  <c r="E1434" i="32"/>
  <c r="F1434" i="32"/>
  <c r="G1434" i="32"/>
  <c r="A1435" i="32"/>
  <c r="B1435" i="32"/>
  <c r="C1435" i="32"/>
  <c r="D1435" i="32"/>
  <c r="E1435" i="32"/>
  <c r="F1435" i="32"/>
  <c r="G1435" i="32"/>
  <c r="A1436" i="32"/>
  <c r="B1436" i="32"/>
  <c r="C1436" i="32"/>
  <c r="D1436" i="32"/>
  <c r="E1436" i="32"/>
  <c r="F1436" i="32"/>
  <c r="G1436" i="32"/>
  <c r="A1437" i="32"/>
  <c r="B1437" i="32"/>
  <c r="C1437" i="32"/>
  <c r="D1437" i="32"/>
  <c r="E1437" i="32"/>
  <c r="F1437" i="32"/>
  <c r="G1437" i="32"/>
  <c r="A1438" i="32"/>
  <c r="B1438" i="32"/>
  <c r="C1438" i="32"/>
  <c r="D1438" i="32"/>
  <c r="E1438" i="32"/>
  <c r="F1438" i="32"/>
  <c r="G1438" i="32"/>
  <c r="A1439" i="32"/>
  <c r="B1439" i="32"/>
  <c r="C1439" i="32"/>
  <c r="D1439" i="32"/>
  <c r="E1439" i="32"/>
  <c r="F1439" i="32"/>
  <c r="G1439" i="32"/>
  <c r="A1440" i="32"/>
  <c r="B1440" i="32"/>
  <c r="C1440" i="32"/>
  <c r="D1440" i="32"/>
  <c r="E1440" i="32"/>
  <c r="F1440" i="32"/>
  <c r="G1440" i="32"/>
  <c r="A1441" i="32"/>
  <c r="B1441" i="32"/>
  <c r="C1441" i="32"/>
  <c r="D1441" i="32"/>
  <c r="E1441" i="32"/>
  <c r="F1441" i="32"/>
  <c r="G1441" i="32"/>
  <c r="A1442" i="32"/>
  <c r="B1442" i="32"/>
  <c r="C1442" i="32"/>
  <c r="D1442" i="32"/>
  <c r="E1442" i="32"/>
  <c r="F1442" i="32"/>
  <c r="G1442" i="32"/>
  <c r="A1443" i="32"/>
  <c r="B1443" i="32"/>
  <c r="C1443" i="32"/>
  <c r="D1443" i="32"/>
  <c r="E1443" i="32"/>
  <c r="F1443" i="32"/>
  <c r="G1443" i="32"/>
  <c r="A1444" i="32"/>
  <c r="B1444" i="32"/>
  <c r="C1444" i="32"/>
  <c r="D1444" i="32"/>
  <c r="E1444" i="32"/>
  <c r="F1444" i="32"/>
  <c r="G1444" i="32"/>
  <c r="A1445" i="32"/>
  <c r="B1445" i="32"/>
  <c r="C1445" i="32"/>
  <c r="D1445" i="32"/>
  <c r="E1445" i="32"/>
  <c r="F1445" i="32"/>
  <c r="G1445" i="32"/>
  <c r="A1446" i="32"/>
  <c r="B1446" i="32"/>
  <c r="C1446" i="32"/>
  <c r="D1446" i="32"/>
  <c r="E1446" i="32"/>
  <c r="F1446" i="32"/>
  <c r="G1446" i="32"/>
  <c r="A1447" i="32"/>
  <c r="B1447" i="32"/>
  <c r="C1447" i="32"/>
  <c r="D1447" i="32"/>
  <c r="E1447" i="32"/>
  <c r="F1447" i="32"/>
  <c r="G1447" i="32"/>
  <c r="A1448" i="32"/>
  <c r="B1448" i="32"/>
  <c r="C1448" i="32"/>
  <c r="D1448" i="32"/>
  <c r="E1448" i="32"/>
  <c r="F1448" i="32"/>
  <c r="G1448" i="32"/>
  <c r="A1449" i="32"/>
  <c r="B1449" i="32"/>
  <c r="C1449" i="32"/>
  <c r="D1449" i="32"/>
  <c r="E1449" i="32"/>
  <c r="F1449" i="32"/>
  <c r="G1449" i="32"/>
  <c r="A1450" i="32"/>
  <c r="B1450" i="32"/>
  <c r="C1450" i="32"/>
  <c r="D1450" i="32"/>
  <c r="E1450" i="32"/>
  <c r="F1450" i="32"/>
  <c r="G1450" i="32"/>
  <c r="A1451" i="32"/>
  <c r="B1451" i="32"/>
  <c r="C1451" i="32"/>
  <c r="D1451" i="32"/>
  <c r="E1451" i="32"/>
  <c r="F1451" i="32"/>
  <c r="G1451" i="32"/>
  <c r="A1452" i="32"/>
  <c r="B1452" i="32"/>
  <c r="C1452" i="32"/>
  <c r="D1452" i="32"/>
  <c r="E1452" i="32"/>
  <c r="F1452" i="32"/>
  <c r="G1452" i="32"/>
  <c r="A1453" i="32"/>
  <c r="B1453" i="32"/>
  <c r="C1453" i="32"/>
  <c r="D1453" i="32"/>
  <c r="E1453" i="32"/>
  <c r="F1453" i="32"/>
  <c r="G1453" i="32"/>
  <c r="A1454" i="32"/>
  <c r="B1454" i="32"/>
  <c r="C1454" i="32"/>
  <c r="D1454" i="32"/>
  <c r="E1454" i="32"/>
  <c r="F1454" i="32"/>
  <c r="G1454" i="32"/>
  <c r="A1455" i="32"/>
  <c r="B1455" i="32"/>
  <c r="C1455" i="32"/>
  <c r="D1455" i="32"/>
  <c r="E1455" i="32"/>
  <c r="F1455" i="32"/>
  <c r="G1455" i="32"/>
  <c r="A1456" i="32"/>
  <c r="B1456" i="32"/>
  <c r="C1456" i="32"/>
  <c r="D1456" i="32"/>
  <c r="E1456" i="32"/>
  <c r="F1456" i="32"/>
  <c r="G1456" i="32"/>
  <c r="A1457" i="32"/>
  <c r="B1457" i="32"/>
  <c r="C1457" i="32"/>
  <c r="D1457" i="32"/>
  <c r="E1457" i="32"/>
  <c r="F1457" i="32"/>
  <c r="G1457" i="32"/>
  <c r="A1458" i="32"/>
  <c r="B1458" i="32"/>
  <c r="C1458" i="32"/>
  <c r="D1458" i="32"/>
  <c r="E1458" i="32"/>
  <c r="F1458" i="32"/>
  <c r="G1458" i="32"/>
  <c r="A1459" i="32"/>
  <c r="B1459" i="32"/>
  <c r="C1459" i="32"/>
  <c r="D1459" i="32"/>
  <c r="E1459" i="32"/>
  <c r="F1459" i="32"/>
  <c r="G1459" i="32"/>
  <c r="A1460" i="32"/>
  <c r="B1460" i="32"/>
  <c r="C1460" i="32"/>
  <c r="D1460" i="32"/>
  <c r="E1460" i="32"/>
  <c r="F1460" i="32"/>
  <c r="G1460" i="32"/>
  <c r="A1461" i="32"/>
  <c r="B1461" i="32"/>
  <c r="C1461" i="32"/>
  <c r="D1461" i="32"/>
  <c r="E1461" i="32"/>
  <c r="F1461" i="32"/>
  <c r="G1461" i="32"/>
  <c r="A1462" i="32"/>
  <c r="B1462" i="32"/>
  <c r="C1462" i="32"/>
  <c r="D1462" i="32"/>
  <c r="E1462" i="32"/>
  <c r="F1462" i="32"/>
  <c r="G1462" i="32"/>
  <c r="A1463" i="32"/>
  <c r="B1463" i="32"/>
  <c r="C1463" i="32"/>
  <c r="D1463" i="32"/>
  <c r="E1463" i="32"/>
  <c r="F1463" i="32"/>
  <c r="G1463" i="32"/>
  <c r="A1464" i="32"/>
  <c r="B1464" i="32"/>
  <c r="C1464" i="32"/>
  <c r="D1464" i="32"/>
  <c r="E1464" i="32"/>
  <c r="F1464" i="32"/>
  <c r="G1464" i="32"/>
  <c r="A1465" i="32"/>
  <c r="B1465" i="32"/>
  <c r="C1465" i="32"/>
  <c r="D1465" i="32"/>
  <c r="E1465" i="32"/>
  <c r="F1465" i="32"/>
  <c r="G1465" i="32"/>
  <c r="A1466" i="32"/>
  <c r="B1466" i="32"/>
  <c r="C1466" i="32"/>
  <c r="D1466" i="32"/>
  <c r="E1466" i="32"/>
  <c r="F1466" i="32"/>
  <c r="G1466" i="32"/>
  <c r="A1467" i="32"/>
  <c r="B1467" i="32"/>
  <c r="C1467" i="32"/>
  <c r="D1467" i="32"/>
  <c r="E1467" i="32"/>
  <c r="F1467" i="32"/>
  <c r="G1467" i="32"/>
  <c r="A1468" i="32"/>
  <c r="B1468" i="32"/>
  <c r="C1468" i="32"/>
  <c r="D1468" i="32"/>
  <c r="E1468" i="32"/>
  <c r="F1468" i="32"/>
  <c r="G1468" i="32"/>
  <c r="A1469" i="32"/>
  <c r="B1469" i="32"/>
  <c r="C1469" i="32"/>
  <c r="D1469" i="32"/>
  <c r="E1469" i="32"/>
  <c r="F1469" i="32"/>
  <c r="G1469" i="32"/>
  <c r="A1470" i="32"/>
  <c r="B1470" i="32"/>
  <c r="C1470" i="32"/>
  <c r="D1470" i="32"/>
  <c r="E1470" i="32"/>
  <c r="F1470" i="32"/>
  <c r="G1470" i="32"/>
  <c r="A1471" i="32"/>
  <c r="B1471" i="32"/>
  <c r="C1471" i="32"/>
  <c r="D1471" i="32"/>
  <c r="E1471" i="32"/>
  <c r="F1471" i="32"/>
  <c r="G1471" i="32"/>
  <c r="A1472" i="32"/>
  <c r="B1472" i="32"/>
  <c r="C1472" i="32"/>
  <c r="D1472" i="32"/>
  <c r="E1472" i="32"/>
  <c r="F1472" i="32"/>
  <c r="G1472" i="32"/>
  <c r="A1473" i="32"/>
  <c r="B1473" i="32"/>
  <c r="C1473" i="32"/>
  <c r="D1473" i="32"/>
  <c r="E1473" i="32"/>
  <c r="F1473" i="32"/>
  <c r="G1473" i="32"/>
  <c r="A1474" i="32"/>
  <c r="B1474" i="32"/>
  <c r="C1474" i="32"/>
  <c r="D1474" i="32"/>
  <c r="E1474" i="32"/>
  <c r="F1474" i="32"/>
  <c r="G1474" i="32"/>
  <c r="A1475" i="32"/>
  <c r="B1475" i="32"/>
  <c r="C1475" i="32"/>
  <c r="D1475" i="32"/>
  <c r="E1475" i="32"/>
  <c r="F1475" i="32"/>
  <c r="G1475" i="32"/>
  <c r="A1476" i="32"/>
  <c r="B1476" i="32"/>
  <c r="C1476" i="32"/>
  <c r="D1476" i="32"/>
  <c r="E1476" i="32"/>
  <c r="F1476" i="32"/>
  <c r="G1476" i="32"/>
  <c r="A1477" i="32"/>
  <c r="B1477" i="32"/>
  <c r="C1477" i="32"/>
  <c r="D1477" i="32"/>
  <c r="E1477" i="32"/>
  <c r="F1477" i="32"/>
  <c r="G1477" i="32"/>
  <c r="A1478" i="32"/>
  <c r="B1478" i="32"/>
  <c r="C1478" i="32"/>
  <c r="D1478" i="32"/>
  <c r="E1478" i="32"/>
  <c r="F1478" i="32"/>
  <c r="G1478" i="32"/>
  <c r="A1479" i="32"/>
  <c r="B1479" i="32"/>
  <c r="C1479" i="32"/>
  <c r="D1479" i="32"/>
  <c r="E1479" i="32"/>
  <c r="F1479" i="32"/>
  <c r="G1479" i="32"/>
  <c r="A1480" i="32"/>
  <c r="B1480" i="32"/>
  <c r="C1480" i="32"/>
  <c r="D1480" i="32"/>
  <c r="E1480" i="32"/>
  <c r="F1480" i="32"/>
  <c r="G1480" i="32"/>
  <c r="A1481" i="32"/>
  <c r="B1481" i="32"/>
  <c r="C1481" i="32"/>
  <c r="D1481" i="32"/>
  <c r="E1481" i="32"/>
  <c r="F1481" i="32"/>
  <c r="G1481" i="32"/>
  <c r="A1482" i="32"/>
  <c r="B1482" i="32"/>
  <c r="C1482" i="32"/>
  <c r="D1482" i="32"/>
  <c r="E1482" i="32"/>
  <c r="F1482" i="32"/>
  <c r="G1482" i="32"/>
  <c r="A1483" i="32"/>
  <c r="B1483" i="32"/>
  <c r="C1483" i="32"/>
  <c r="D1483" i="32"/>
  <c r="E1483" i="32"/>
  <c r="F1483" i="32"/>
  <c r="G1483" i="32"/>
  <c r="A1484" i="32"/>
  <c r="B1484" i="32"/>
  <c r="C1484" i="32"/>
  <c r="D1484" i="32"/>
  <c r="E1484" i="32"/>
  <c r="F1484" i="32"/>
  <c r="G1484" i="32"/>
  <c r="A1485" i="32"/>
  <c r="B1485" i="32"/>
  <c r="C1485" i="32"/>
  <c r="D1485" i="32"/>
  <c r="E1485" i="32"/>
  <c r="F1485" i="32"/>
  <c r="G1485" i="32"/>
  <c r="A1486" i="32"/>
  <c r="B1486" i="32"/>
  <c r="C1486" i="32"/>
  <c r="D1486" i="32"/>
  <c r="E1486" i="32"/>
  <c r="F1486" i="32"/>
  <c r="G1486" i="32"/>
  <c r="A1487" i="32"/>
  <c r="B1487" i="32"/>
  <c r="C1487" i="32"/>
  <c r="D1487" i="32"/>
  <c r="E1487" i="32"/>
  <c r="F1487" i="32"/>
  <c r="G1487" i="32"/>
  <c r="A1488" i="32"/>
  <c r="B1488" i="32"/>
  <c r="C1488" i="32"/>
  <c r="D1488" i="32"/>
  <c r="E1488" i="32"/>
  <c r="F1488" i="32"/>
  <c r="G1488" i="32"/>
  <c r="A1489" i="32"/>
  <c r="B1489" i="32"/>
  <c r="C1489" i="32"/>
  <c r="D1489" i="32"/>
  <c r="E1489" i="32"/>
  <c r="F1489" i="32"/>
  <c r="G1489" i="32"/>
  <c r="A1490" i="32"/>
  <c r="B1490" i="32"/>
  <c r="C1490" i="32"/>
  <c r="D1490" i="32"/>
  <c r="E1490" i="32"/>
  <c r="F1490" i="32"/>
  <c r="G1490" i="32"/>
  <c r="A1491" i="32"/>
  <c r="B1491" i="32"/>
  <c r="C1491" i="32"/>
  <c r="D1491" i="32"/>
  <c r="E1491" i="32"/>
  <c r="F1491" i="32"/>
  <c r="G1491" i="32"/>
  <c r="A1492" i="32"/>
  <c r="B1492" i="32"/>
  <c r="C1492" i="32"/>
  <c r="D1492" i="32"/>
  <c r="E1492" i="32"/>
  <c r="F1492" i="32"/>
  <c r="G1492" i="32"/>
  <c r="A1493" i="32"/>
  <c r="B1493" i="32"/>
  <c r="C1493" i="32"/>
  <c r="D1493" i="32"/>
  <c r="E1493" i="32"/>
  <c r="F1493" i="32"/>
  <c r="G1493" i="32"/>
  <c r="A1494" i="32"/>
  <c r="B1494" i="32"/>
  <c r="C1494" i="32"/>
  <c r="D1494" i="32"/>
  <c r="E1494" i="32"/>
  <c r="F1494" i="32"/>
  <c r="G1494" i="32"/>
  <c r="A1495" i="32"/>
  <c r="B1495" i="32"/>
  <c r="C1495" i="32"/>
  <c r="D1495" i="32"/>
  <c r="E1495" i="32"/>
  <c r="F1495" i="32"/>
  <c r="G1495" i="32"/>
  <c r="A1496" i="32"/>
  <c r="B1496" i="32"/>
  <c r="C1496" i="32"/>
  <c r="D1496" i="32"/>
  <c r="E1496" i="32"/>
  <c r="F1496" i="32"/>
  <c r="G1496" i="32"/>
  <c r="A1497" i="32"/>
  <c r="B1497" i="32"/>
  <c r="C1497" i="32"/>
  <c r="D1497" i="32"/>
  <c r="E1497" i="32"/>
  <c r="F1497" i="32"/>
  <c r="G1497" i="32"/>
  <c r="A1498" i="32"/>
  <c r="B1498" i="32"/>
  <c r="C1498" i="32"/>
  <c r="D1498" i="32"/>
  <c r="E1498" i="32"/>
  <c r="F1498" i="32"/>
  <c r="G1498" i="32"/>
  <c r="A1499" i="32"/>
  <c r="B1499" i="32"/>
  <c r="C1499" i="32"/>
  <c r="D1499" i="32"/>
  <c r="E1499" i="32"/>
  <c r="F1499" i="32"/>
  <c r="G1499" i="32"/>
  <c r="A1500" i="32"/>
  <c r="B1500" i="32"/>
  <c r="C1500" i="32"/>
  <c r="D1500" i="32"/>
  <c r="E1500" i="32"/>
  <c r="F1500" i="32"/>
  <c r="G1500" i="32"/>
  <c r="A1501" i="32"/>
  <c r="B1501" i="32"/>
  <c r="C1501" i="32"/>
  <c r="D1501" i="32"/>
  <c r="E1501" i="32"/>
  <c r="F1501" i="32"/>
  <c r="G1501" i="32"/>
  <c r="A1502" i="32"/>
  <c r="B1502" i="32"/>
  <c r="C1502" i="32"/>
  <c r="D1502" i="32"/>
  <c r="E1502" i="32"/>
  <c r="F1502" i="32"/>
  <c r="G1502" i="32"/>
  <c r="A1503" i="32"/>
  <c r="B1503" i="32"/>
  <c r="C1503" i="32"/>
  <c r="D1503" i="32"/>
  <c r="E1503" i="32"/>
  <c r="F1503" i="32"/>
  <c r="G1503" i="32"/>
  <c r="A1504" i="32"/>
  <c r="B1504" i="32"/>
  <c r="C1504" i="32"/>
  <c r="D1504" i="32"/>
  <c r="E1504" i="32"/>
  <c r="F1504" i="32"/>
  <c r="G1504" i="32"/>
  <c r="A1505" i="32"/>
  <c r="B1505" i="32"/>
  <c r="C1505" i="32"/>
  <c r="D1505" i="32"/>
  <c r="E1505" i="32"/>
  <c r="F1505" i="32"/>
  <c r="G1505" i="32"/>
  <c r="A1506" i="32"/>
  <c r="B1506" i="32"/>
  <c r="C1506" i="32"/>
  <c r="D1506" i="32"/>
  <c r="E1506" i="32"/>
  <c r="F1506" i="32"/>
  <c r="G1506" i="32"/>
  <c r="A1507" i="32"/>
  <c r="B1507" i="32"/>
  <c r="C1507" i="32"/>
  <c r="D1507" i="32"/>
  <c r="E1507" i="32"/>
  <c r="F1507" i="32"/>
  <c r="G1507" i="32"/>
  <c r="A1508" i="32"/>
  <c r="B1508" i="32"/>
  <c r="C1508" i="32"/>
  <c r="D1508" i="32"/>
  <c r="E1508" i="32"/>
  <c r="F1508" i="32"/>
  <c r="G1508" i="32"/>
  <c r="A1509" i="32"/>
  <c r="B1509" i="32"/>
  <c r="C1509" i="32"/>
  <c r="D1509" i="32"/>
  <c r="E1509" i="32"/>
  <c r="F1509" i="32"/>
  <c r="G1509" i="32"/>
  <c r="A1510" i="32"/>
  <c r="B1510" i="32"/>
  <c r="C1510" i="32"/>
  <c r="D1510" i="32"/>
  <c r="E1510" i="32"/>
  <c r="F1510" i="32"/>
  <c r="G1510" i="32"/>
  <c r="A1511" i="32"/>
  <c r="B1511" i="32"/>
  <c r="C1511" i="32"/>
  <c r="D1511" i="32"/>
  <c r="E1511" i="32"/>
  <c r="F1511" i="32"/>
  <c r="G1511" i="32"/>
  <c r="A1512" i="32"/>
  <c r="B1512" i="32"/>
  <c r="C1512" i="32"/>
  <c r="D1512" i="32"/>
  <c r="E1512" i="32"/>
  <c r="F1512" i="32"/>
  <c r="G1512" i="32"/>
  <c r="A1513" i="32"/>
  <c r="B1513" i="32"/>
  <c r="C1513" i="32"/>
  <c r="D1513" i="32"/>
  <c r="E1513" i="32"/>
  <c r="F1513" i="32"/>
  <c r="G1513" i="32"/>
  <c r="A1514" i="32"/>
  <c r="B1514" i="32"/>
  <c r="C1514" i="32"/>
  <c r="D1514" i="32"/>
  <c r="E1514" i="32"/>
  <c r="F1514" i="32"/>
  <c r="G1514" i="32"/>
  <c r="A1515" i="32"/>
  <c r="B1515" i="32"/>
  <c r="C1515" i="32"/>
  <c r="D1515" i="32"/>
  <c r="E1515" i="32"/>
  <c r="F1515" i="32"/>
  <c r="G1515" i="32"/>
  <c r="A1516" i="32"/>
  <c r="B1516" i="32"/>
  <c r="C1516" i="32"/>
  <c r="D1516" i="32"/>
  <c r="E1516" i="32"/>
  <c r="F1516" i="32"/>
  <c r="G1516" i="32"/>
  <c r="A1517" i="32"/>
  <c r="B1517" i="32"/>
  <c r="C1517" i="32"/>
  <c r="D1517" i="32"/>
  <c r="E1517" i="32"/>
  <c r="F1517" i="32"/>
  <c r="G1517" i="32"/>
  <c r="A1518" i="32"/>
  <c r="B1518" i="32"/>
  <c r="C1518" i="32"/>
  <c r="D1518" i="32"/>
  <c r="E1518" i="32"/>
  <c r="F1518" i="32"/>
  <c r="G1518" i="32"/>
  <c r="A1519" i="32"/>
  <c r="B1519" i="32"/>
  <c r="C1519" i="32"/>
  <c r="D1519" i="32"/>
  <c r="E1519" i="32"/>
  <c r="F1519" i="32"/>
  <c r="G1519" i="32"/>
  <c r="A1520" i="32"/>
  <c r="B1520" i="32"/>
  <c r="C1520" i="32"/>
  <c r="D1520" i="32"/>
  <c r="E1520" i="32"/>
  <c r="F1520" i="32"/>
  <c r="G1520" i="32"/>
  <c r="A1521" i="32"/>
  <c r="B1521" i="32"/>
  <c r="C1521" i="32"/>
  <c r="D1521" i="32"/>
  <c r="E1521" i="32"/>
  <c r="F1521" i="32"/>
  <c r="G1521" i="32"/>
  <c r="A1522" i="32"/>
  <c r="B1522" i="32"/>
  <c r="C1522" i="32"/>
  <c r="D1522" i="32"/>
  <c r="E1522" i="32"/>
  <c r="F1522" i="32"/>
  <c r="G1522" i="32"/>
  <c r="A1523" i="32"/>
  <c r="B1523" i="32"/>
  <c r="C1523" i="32"/>
  <c r="D1523" i="32"/>
  <c r="E1523" i="32"/>
  <c r="F1523" i="32"/>
  <c r="G1523" i="32"/>
  <c r="A1524" i="32"/>
  <c r="B1524" i="32"/>
  <c r="C1524" i="32"/>
  <c r="D1524" i="32"/>
  <c r="E1524" i="32"/>
  <c r="F1524" i="32"/>
  <c r="G1524" i="32"/>
  <c r="A1525" i="32"/>
  <c r="B1525" i="32"/>
  <c r="C1525" i="32"/>
  <c r="D1525" i="32"/>
  <c r="E1525" i="32"/>
  <c r="F1525" i="32"/>
  <c r="G1525" i="32"/>
  <c r="A1526" i="32"/>
  <c r="B1526" i="32"/>
  <c r="C1526" i="32"/>
  <c r="D1526" i="32"/>
  <c r="E1526" i="32"/>
  <c r="F1526" i="32"/>
  <c r="G1526" i="32"/>
  <c r="A1527" i="32"/>
  <c r="B1527" i="32"/>
  <c r="C1527" i="32"/>
  <c r="D1527" i="32"/>
  <c r="E1527" i="32"/>
  <c r="F1527" i="32"/>
  <c r="G1527" i="32"/>
  <c r="A1528" i="32"/>
  <c r="B1528" i="32"/>
  <c r="C1528" i="32"/>
  <c r="D1528" i="32"/>
  <c r="E1528" i="32"/>
  <c r="F1528" i="32"/>
  <c r="G1528" i="32"/>
  <c r="A1529" i="32"/>
  <c r="B1529" i="32"/>
  <c r="C1529" i="32"/>
  <c r="D1529" i="32"/>
  <c r="E1529" i="32"/>
  <c r="F1529" i="32"/>
  <c r="G1529" i="32"/>
  <c r="A1530" i="32"/>
  <c r="B1530" i="32"/>
  <c r="C1530" i="32"/>
  <c r="D1530" i="32"/>
  <c r="E1530" i="32"/>
  <c r="F1530" i="32"/>
  <c r="G1530" i="32"/>
  <c r="A1531" i="32"/>
  <c r="B1531" i="32"/>
  <c r="C1531" i="32"/>
  <c r="D1531" i="32"/>
  <c r="E1531" i="32"/>
  <c r="F1531" i="32"/>
  <c r="G1531" i="32"/>
  <c r="A1532" i="32"/>
  <c r="B1532" i="32"/>
  <c r="C1532" i="32"/>
  <c r="D1532" i="32"/>
  <c r="E1532" i="32"/>
  <c r="F1532" i="32"/>
  <c r="G1532" i="32"/>
  <c r="A1533" i="32"/>
  <c r="B1533" i="32"/>
  <c r="C1533" i="32"/>
  <c r="D1533" i="32"/>
  <c r="E1533" i="32"/>
  <c r="F1533" i="32"/>
  <c r="G1533" i="32"/>
  <c r="A1534" i="32"/>
  <c r="B1534" i="32"/>
  <c r="C1534" i="32"/>
  <c r="D1534" i="32"/>
  <c r="E1534" i="32"/>
  <c r="F1534" i="32"/>
  <c r="G1534" i="32"/>
  <c r="A1535" i="32"/>
  <c r="B1535" i="32"/>
  <c r="C1535" i="32"/>
  <c r="D1535" i="32"/>
  <c r="E1535" i="32"/>
  <c r="F1535" i="32"/>
  <c r="G1535" i="32"/>
  <c r="A1536" i="32"/>
  <c r="B1536" i="32"/>
  <c r="C1536" i="32"/>
  <c r="D1536" i="32"/>
  <c r="E1536" i="32"/>
  <c r="F1536" i="32"/>
  <c r="G1536" i="32"/>
  <c r="A1537" i="32"/>
  <c r="B1537" i="32"/>
  <c r="C1537" i="32"/>
  <c r="D1537" i="32"/>
  <c r="E1537" i="32"/>
  <c r="F1537" i="32"/>
  <c r="G1537" i="32"/>
  <c r="A1538" i="32"/>
  <c r="B1538" i="32"/>
  <c r="C1538" i="32"/>
  <c r="D1538" i="32"/>
  <c r="E1538" i="32"/>
  <c r="F1538" i="32"/>
  <c r="G1538" i="32"/>
  <c r="A1539" i="32"/>
  <c r="B1539" i="32"/>
  <c r="C1539" i="32"/>
  <c r="D1539" i="32"/>
  <c r="E1539" i="32"/>
  <c r="F1539" i="32"/>
  <c r="G1539" i="32"/>
  <c r="A1540" i="32"/>
  <c r="B1540" i="32"/>
  <c r="C1540" i="32"/>
  <c r="D1540" i="32"/>
  <c r="E1540" i="32"/>
  <c r="F1540" i="32"/>
  <c r="G1540" i="32"/>
  <c r="A1541" i="32"/>
  <c r="B1541" i="32"/>
  <c r="C1541" i="32"/>
  <c r="D1541" i="32"/>
  <c r="E1541" i="32"/>
  <c r="F1541" i="32"/>
  <c r="G1541" i="32"/>
  <c r="A1542" i="32"/>
  <c r="B1542" i="32"/>
  <c r="C1542" i="32"/>
  <c r="D1542" i="32"/>
  <c r="E1542" i="32"/>
  <c r="F1542" i="32"/>
  <c r="G1542" i="32"/>
  <c r="A1543" i="32"/>
  <c r="B1543" i="32"/>
  <c r="C1543" i="32"/>
  <c r="D1543" i="32"/>
  <c r="E1543" i="32"/>
  <c r="F1543" i="32"/>
  <c r="G1543" i="32"/>
  <c r="A1544" i="32"/>
  <c r="B1544" i="32"/>
  <c r="C1544" i="32"/>
  <c r="D1544" i="32"/>
  <c r="E1544" i="32"/>
  <c r="F1544" i="32"/>
  <c r="G1544" i="32"/>
  <c r="A1545" i="32"/>
  <c r="B1545" i="32"/>
  <c r="C1545" i="32"/>
  <c r="D1545" i="32"/>
  <c r="E1545" i="32"/>
  <c r="F1545" i="32"/>
  <c r="G1545" i="32"/>
  <c r="A1546" i="32"/>
  <c r="B1546" i="32"/>
  <c r="C1546" i="32"/>
  <c r="D1546" i="32"/>
  <c r="E1546" i="32"/>
  <c r="F1546" i="32"/>
  <c r="G1546" i="32"/>
  <c r="A1547" i="32"/>
  <c r="B1547" i="32"/>
  <c r="C1547" i="32"/>
  <c r="D1547" i="32"/>
  <c r="E1547" i="32"/>
  <c r="F1547" i="32"/>
  <c r="G1547" i="32"/>
  <c r="A1548" i="32"/>
  <c r="B1548" i="32"/>
  <c r="C1548" i="32"/>
  <c r="D1548" i="32"/>
  <c r="E1548" i="32"/>
  <c r="F1548" i="32"/>
  <c r="G1548" i="32"/>
  <c r="A1549" i="32"/>
  <c r="B1549" i="32"/>
  <c r="C1549" i="32"/>
  <c r="D1549" i="32"/>
  <c r="E1549" i="32"/>
  <c r="F1549" i="32"/>
  <c r="G1549" i="32"/>
  <c r="A1550" i="32"/>
  <c r="B1550" i="32"/>
  <c r="C1550" i="32"/>
  <c r="D1550" i="32"/>
  <c r="E1550" i="32"/>
  <c r="F1550" i="32"/>
  <c r="G1550" i="32"/>
  <c r="A1551" i="32"/>
  <c r="B1551" i="32"/>
  <c r="C1551" i="32"/>
  <c r="D1551" i="32"/>
  <c r="E1551" i="32"/>
  <c r="F1551" i="32"/>
  <c r="G1551" i="32"/>
  <c r="A1552" i="32"/>
  <c r="B1552" i="32"/>
  <c r="C1552" i="32"/>
  <c r="D1552" i="32"/>
  <c r="E1552" i="32"/>
  <c r="F1552" i="32"/>
  <c r="G1552" i="32"/>
  <c r="A1553" i="32"/>
  <c r="B1553" i="32"/>
  <c r="C1553" i="32"/>
  <c r="D1553" i="32"/>
  <c r="E1553" i="32"/>
  <c r="F1553" i="32"/>
  <c r="G1553" i="32"/>
  <c r="A1554" i="32"/>
  <c r="B1554" i="32"/>
  <c r="C1554" i="32"/>
  <c r="D1554" i="32"/>
  <c r="E1554" i="32"/>
  <c r="F1554" i="32"/>
  <c r="G1554" i="32"/>
  <c r="A1555" i="32"/>
  <c r="B1555" i="32"/>
  <c r="C1555" i="32"/>
  <c r="D1555" i="32"/>
  <c r="E1555" i="32"/>
  <c r="F1555" i="32"/>
  <c r="G1555" i="32"/>
  <c r="A1556" i="32"/>
  <c r="B1556" i="32"/>
  <c r="C1556" i="32"/>
  <c r="D1556" i="32"/>
  <c r="E1556" i="32"/>
  <c r="F1556" i="32"/>
  <c r="G1556" i="32"/>
  <c r="A1557" i="32"/>
  <c r="B1557" i="32"/>
  <c r="C1557" i="32"/>
  <c r="D1557" i="32"/>
  <c r="E1557" i="32"/>
  <c r="F1557" i="32"/>
  <c r="G1557" i="32"/>
  <c r="A1558" i="32"/>
  <c r="B1558" i="32"/>
  <c r="C1558" i="32"/>
  <c r="D1558" i="32"/>
  <c r="E1558" i="32"/>
  <c r="F1558" i="32"/>
  <c r="G1558" i="32"/>
  <c r="A1559" i="32"/>
  <c r="B1559" i="32"/>
  <c r="C1559" i="32"/>
  <c r="D1559" i="32"/>
  <c r="E1559" i="32"/>
  <c r="F1559" i="32"/>
  <c r="G1559" i="32"/>
  <c r="A1560" i="32"/>
  <c r="B1560" i="32"/>
  <c r="C1560" i="32"/>
  <c r="D1560" i="32"/>
  <c r="E1560" i="32"/>
  <c r="F1560" i="32"/>
  <c r="G1560" i="32"/>
  <c r="A1561" i="32"/>
  <c r="B1561" i="32"/>
  <c r="C1561" i="32"/>
  <c r="D1561" i="32"/>
  <c r="E1561" i="32"/>
  <c r="F1561" i="32"/>
  <c r="G1561" i="32"/>
  <c r="A1562" i="32"/>
  <c r="B1562" i="32"/>
  <c r="C1562" i="32"/>
  <c r="D1562" i="32"/>
  <c r="E1562" i="32"/>
  <c r="F1562" i="32"/>
  <c r="G1562" i="32"/>
  <c r="A1563" i="32"/>
  <c r="B1563" i="32"/>
  <c r="C1563" i="32"/>
  <c r="D1563" i="32"/>
  <c r="E1563" i="32"/>
  <c r="F1563" i="32"/>
  <c r="G1563" i="32"/>
  <c r="A1564" i="32"/>
  <c r="B1564" i="32"/>
  <c r="C1564" i="32"/>
  <c r="D1564" i="32"/>
  <c r="E1564" i="32"/>
  <c r="F1564" i="32"/>
  <c r="G1564" i="32"/>
  <c r="A1565" i="32"/>
  <c r="B1565" i="32"/>
  <c r="C1565" i="32"/>
  <c r="D1565" i="32"/>
  <c r="E1565" i="32"/>
  <c r="F1565" i="32"/>
  <c r="G1565" i="32"/>
  <c r="A1566" i="32"/>
  <c r="B1566" i="32"/>
  <c r="C1566" i="32"/>
  <c r="D1566" i="32"/>
  <c r="E1566" i="32"/>
  <c r="F1566" i="32"/>
  <c r="G1566" i="32"/>
  <c r="A1567" i="32"/>
  <c r="B1567" i="32"/>
  <c r="C1567" i="32"/>
  <c r="D1567" i="32"/>
  <c r="E1567" i="32"/>
  <c r="F1567" i="32"/>
  <c r="G1567" i="32"/>
  <c r="A1568" i="32"/>
  <c r="B1568" i="32"/>
  <c r="C1568" i="32"/>
  <c r="D1568" i="32"/>
  <c r="E1568" i="32"/>
  <c r="F1568" i="32"/>
  <c r="G1568" i="32"/>
  <c r="A1569" i="32"/>
  <c r="B1569" i="32"/>
  <c r="C1569" i="32"/>
  <c r="D1569" i="32"/>
  <c r="E1569" i="32"/>
  <c r="F1569" i="32"/>
  <c r="G1569" i="32"/>
  <c r="A1570" i="32"/>
  <c r="B1570" i="32"/>
  <c r="C1570" i="32"/>
  <c r="D1570" i="32"/>
  <c r="E1570" i="32"/>
  <c r="F1570" i="32"/>
  <c r="G1570" i="32"/>
  <c r="A1571" i="32"/>
  <c r="B1571" i="32"/>
  <c r="C1571" i="32"/>
  <c r="D1571" i="32"/>
  <c r="E1571" i="32"/>
  <c r="F1571" i="32"/>
  <c r="G1571" i="32"/>
  <c r="A1572" i="32"/>
  <c r="B1572" i="32"/>
  <c r="C1572" i="32"/>
  <c r="D1572" i="32"/>
  <c r="E1572" i="32"/>
  <c r="F1572" i="32"/>
  <c r="G1572" i="32"/>
  <c r="A1573" i="32"/>
  <c r="B1573" i="32"/>
  <c r="C1573" i="32"/>
  <c r="D1573" i="32"/>
  <c r="E1573" i="32"/>
  <c r="F1573" i="32"/>
  <c r="G1573" i="32"/>
  <c r="A1574" i="32"/>
  <c r="B1574" i="32"/>
  <c r="C1574" i="32"/>
  <c r="D1574" i="32"/>
  <c r="E1574" i="32"/>
  <c r="F1574" i="32"/>
  <c r="G1574" i="32"/>
  <c r="A1575" i="32"/>
  <c r="B1575" i="32"/>
  <c r="C1575" i="32"/>
  <c r="D1575" i="32"/>
  <c r="E1575" i="32"/>
  <c r="F1575" i="32"/>
  <c r="G1575" i="32"/>
  <c r="A1576" i="32"/>
  <c r="B1576" i="32"/>
  <c r="C1576" i="32"/>
  <c r="D1576" i="32"/>
  <c r="E1576" i="32"/>
  <c r="F1576" i="32"/>
  <c r="G1576" i="32"/>
  <c r="A1577" i="32"/>
  <c r="B1577" i="32"/>
  <c r="C1577" i="32"/>
  <c r="D1577" i="32"/>
  <c r="E1577" i="32"/>
  <c r="F1577" i="32"/>
  <c r="G1577" i="32"/>
  <c r="A1578" i="32"/>
  <c r="B1578" i="32"/>
  <c r="C1578" i="32"/>
  <c r="D1578" i="32"/>
  <c r="E1578" i="32"/>
  <c r="F1578" i="32"/>
  <c r="G1578" i="32"/>
  <c r="A1579" i="32"/>
  <c r="B1579" i="32"/>
  <c r="C1579" i="32"/>
  <c r="D1579" i="32"/>
  <c r="E1579" i="32"/>
  <c r="F1579" i="32"/>
  <c r="G1579" i="32"/>
  <c r="A1580" i="32"/>
  <c r="B1580" i="32"/>
  <c r="C1580" i="32"/>
  <c r="D1580" i="32"/>
  <c r="E1580" i="32"/>
  <c r="F1580" i="32"/>
  <c r="G1580" i="32"/>
  <c r="A1581" i="32"/>
  <c r="B1581" i="32"/>
  <c r="C1581" i="32"/>
  <c r="D1581" i="32"/>
  <c r="E1581" i="32"/>
  <c r="F1581" i="32"/>
  <c r="G1581" i="32"/>
  <c r="A1582" i="32"/>
  <c r="B1582" i="32"/>
  <c r="C1582" i="32"/>
  <c r="D1582" i="32"/>
  <c r="E1582" i="32"/>
  <c r="F1582" i="32"/>
  <c r="G1582" i="32"/>
  <c r="A1583" i="32"/>
  <c r="B1583" i="32"/>
  <c r="C1583" i="32"/>
  <c r="D1583" i="32"/>
  <c r="E1583" i="32"/>
  <c r="F1583" i="32"/>
  <c r="G1583" i="32"/>
  <c r="A1584" i="32"/>
  <c r="B1584" i="32"/>
  <c r="C1584" i="32"/>
  <c r="D1584" i="32"/>
  <c r="E1584" i="32"/>
  <c r="F1584" i="32"/>
  <c r="G1584" i="32"/>
  <c r="A1585" i="32"/>
  <c r="B1585" i="32"/>
  <c r="C1585" i="32"/>
  <c r="D1585" i="32"/>
  <c r="E1585" i="32"/>
  <c r="F1585" i="32"/>
  <c r="G1585" i="32"/>
  <c r="A1586" i="32"/>
  <c r="B1586" i="32"/>
  <c r="C1586" i="32"/>
  <c r="D1586" i="32"/>
  <c r="E1586" i="32"/>
  <c r="F1586" i="32"/>
  <c r="G1586" i="32"/>
  <c r="A1587" i="32"/>
  <c r="B1587" i="32"/>
  <c r="C1587" i="32"/>
  <c r="D1587" i="32"/>
  <c r="E1587" i="32"/>
  <c r="F1587" i="32"/>
  <c r="G1587" i="32"/>
  <c r="A1588" i="32"/>
  <c r="B1588" i="32"/>
  <c r="C1588" i="32"/>
  <c r="D1588" i="32"/>
  <c r="E1588" i="32"/>
  <c r="F1588" i="32"/>
  <c r="G1588" i="32"/>
  <c r="A1589" i="32"/>
  <c r="B1589" i="32"/>
  <c r="C1589" i="32"/>
  <c r="D1589" i="32"/>
  <c r="E1589" i="32"/>
  <c r="F1589" i="32"/>
  <c r="G1589" i="32"/>
  <c r="A1590" i="32"/>
  <c r="B1590" i="32"/>
  <c r="C1590" i="32"/>
  <c r="D1590" i="32"/>
  <c r="E1590" i="32"/>
  <c r="F1590" i="32"/>
  <c r="G1590" i="32"/>
  <c r="A1591" i="32"/>
  <c r="B1591" i="32"/>
  <c r="C1591" i="32"/>
  <c r="D1591" i="32"/>
  <c r="E1591" i="32"/>
  <c r="F1591" i="32"/>
  <c r="G1591" i="32"/>
  <c r="A1592" i="32"/>
  <c r="B1592" i="32"/>
  <c r="C1592" i="32"/>
  <c r="D1592" i="32"/>
  <c r="E1592" i="32"/>
  <c r="F1592" i="32"/>
  <c r="G1592" i="32"/>
  <c r="A1593" i="32"/>
  <c r="B1593" i="32"/>
  <c r="C1593" i="32"/>
  <c r="D1593" i="32"/>
  <c r="E1593" i="32"/>
  <c r="F1593" i="32"/>
  <c r="G1593" i="32"/>
  <c r="A1594" i="32"/>
  <c r="B1594" i="32"/>
  <c r="C1594" i="32"/>
  <c r="D1594" i="32"/>
  <c r="E1594" i="32"/>
  <c r="F1594" i="32"/>
  <c r="G1594" i="32"/>
  <c r="A1595" i="32"/>
  <c r="B1595" i="32"/>
  <c r="C1595" i="32"/>
  <c r="D1595" i="32"/>
  <c r="E1595" i="32"/>
  <c r="F1595" i="32"/>
  <c r="G1595" i="32"/>
  <c r="A1596" i="32"/>
  <c r="B1596" i="32"/>
  <c r="C1596" i="32"/>
  <c r="D1596" i="32"/>
  <c r="E1596" i="32"/>
  <c r="F1596" i="32"/>
  <c r="G1596" i="32"/>
  <c r="A1597" i="32"/>
  <c r="B1597" i="32"/>
  <c r="C1597" i="32"/>
  <c r="D1597" i="32"/>
  <c r="E1597" i="32"/>
  <c r="F1597" i="32"/>
  <c r="G1597" i="32"/>
  <c r="A1598" i="32"/>
  <c r="B1598" i="32"/>
  <c r="C1598" i="32"/>
  <c r="D1598" i="32"/>
  <c r="E1598" i="32"/>
  <c r="F1598" i="32"/>
  <c r="G1598" i="32"/>
  <c r="A1599" i="32"/>
  <c r="B1599" i="32"/>
  <c r="C1599" i="32"/>
  <c r="D1599" i="32"/>
  <c r="E1599" i="32"/>
  <c r="F1599" i="32"/>
  <c r="G1599" i="32"/>
  <c r="A1600" i="32"/>
  <c r="B1600" i="32"/>
  <c r="C1600" i="32"/>
  <c r="D1600" i="32"/>
  <c r="E1600" i="32"/>
  <c r="F1600" i="32"/>
  <c r="G1600" i="32"/>
  <c r="A1601" i="32"/>
  <c r="B1601" i="32"/>
  <c r="C1601" i="32"/>
  <c r="D1601" i="32"/>
  <c r="E1601" i="32"/>
  <c r="F1601" i="32"/>
  <c r="G1601" i="32"/>
  <c r="A1602" i="32"/>
  <c r="B1602" i="32"/>
  <c r="C1602" i="32"/>
  <c r="D1602" i="32"/>
  <c r="E1602" i="32"/>
  <c r="F1602" i="32"/>
  <c r="G1602" i="32"/>
  <c r="A1603" i="32"/>
  <c r="B1603" i="32"/>
  <c r="C1603" i="32"/>
  <c r="D1603" i="32"/>
  <c r="E1603" i="32"/>
  <c r="F1603" i="32"/>
  <c r="G1603" i="32"/>
  <c r="A1604" i="32"/>
  <c r="B1604" i="32"/>
  <c r="C1604" i="32"/>
  <c r="D1604" i="32"/>
  <c r="E1604" i="32"/>
  <c r="F1604" i="32"/>
  <c r="G1604" i="32"/>
  <c r="A1605" i="32"/>
  <c r="B1605" i="32"/>
  <c r="C1605" i="32"/>
  <c r="D1605" i="32"/>
  <c r="E1605" i="32"/>
  <c r="F1605" i="32"/>
  <c r="G1605" i="32"/>
  <c r="A1606" i="32"/>
  <c r="B1606" i="32"/>
  <c r="C1606" i="32"/>
  <c r="D1606" i="32"/>
  <c r="E1606" i="32"/>
  <c r="F1606" i="32"/>
  <c r="G1606" i="32"/>
  <c r="A1607" i="32"/>
  <c r="B1607" i="32"/>
  <c r="C1607" i="32"/>
  <c r="D1607" i="32"/>
  <c r="E1607" i="32"/>
  <c r="F1607" i="32"/>
  <c r="G1607" i="32"/>
  <c r="A1608" i="32"/>
  <c r="B1608" i="32"/>
  <c r="C1608" i="32"/>
  <c r="D1608" i="32"/>
  <c r="E1608" i="32"/>
  <c r="F1608" i="32"/>
  <c r="G1608" i="32"/>
  <c r="A1609" i="32"/>
  <c r="B1609" i="32"/>
  <c r="C1609" i="32"/>
  <c r="D1609" i="32"/>
  <c r="E1609" i="32"/>
  <c r="F1609" i="32"/>
  <c r="G1609" i="32"/>
  <c r="A1610" i="32"/>
  <c r="B1610" i="32"/>
  <c r="C1610" i="32"/>
  <c r="D1610" i="32"/>
  <c r="E1610" i="32"/>
  <c r="F1610" i="32"/>
  <c r="G1610" i="32"/>
  <c r="A1611" i="32"/>
  <c r="B1611" i="32"/>
  <c r="C1611" i="32"/>
  <c r="D1611" i="32"/>
  <c r="E1611" i="32"/>
  <c r="F1611" i="32"/>
  <c r="G1611" i="32"/>
  <c r="A1612" i="32"/>
  <c r="B1612" i="32"/>
  <c r="C1612" i="32"/>
  <c r="D1612" i="32"/>
  <c r="E1612" i="32"/>
  <c r="F1612" i="32"/>
  <c r="G1612" i="32"/>
  <c r="A1613" i="32"/>
  <c r="B1613" i="32"/>
  <c r="C1613" i="32"/>
  <c r="D1613" i="32"/>
  <c r="E1613" i="32"/>
  <c r="F1613" i="32"/>
  <c r="G1613" i="32"/>
  <c r="A1614" i="32"/>
  <c r="B1614" i="32"/>
  <c r="C1614" i="32"/>
  <c r="D1614" i="32"/>
  <c r="E1614" i="32"/>
  <c r="F1614" i="32"/>
  <c r="G1614" i="32"/>
  <c r="A1615" i="32"/>
  <c r="B1615" i="32"/>
  <c r="C1615" i="32"/>
  <c r="D1615" i="32"/>
  <c r="E1615" i="32"/>
  <c r="F1615" i="32"/>
  <c r="G1615" i="32"/>
  <c r="A1616" i="32"/>
  <c r="B1616" i="32"/>
  <c r="C1616" i="32"/>
  <c r="D1616" i="32"/>
  <c r="E1616" i="32"/>
  <c r="F1616" i="32"/>
  <c r="G1616" i="32"/>
  <c r="A1617" i="32"/>
  <c r="B1617" i="32"/>
  <c r="C1617" i="32"/>
  <c r="D1617" i="32"/>
  <c r="E1617" i="32"/>
  <c r="F1617" i="32"/>
  <c r="G1617" i="32"/>
  <c r="A1618" i="32"/>
  <c r="B1618" i="32"/>
  <c r="C1618" i="32"/>
  <c r="D1618" i="32"/>
  <c r="E1618" i="32"/>
  <c r="F1618" i="32"/>
  <c r="G1618" i="32"/>
  <c r="A1619" i="32"/>
  <c r="B1619" i="32"/>
  <c r="C1619" i="32"/>
  <c r="D1619" i="32"/>
  <c r="E1619" i="32"/>
  <c r="F1619" i="32"/>
  <c r="G1619" i="32"/>
  <c r="A1620" i="32"/>
  <c r="B1620" i="32"/>
  <c r="C1620" i="32"/>
  <c r="D1620" i="32"/>
  <c r="E1620" i="32"/>
  <c r="F1620" i="32"/>
  <c r="G1620" i="32"/>
  <c r="A1621" i="32"/>
  <c r="B1621" i="32"/>
  <c r="C1621" i="32"/>
  <c r="D1621" i="32"/>
  <c r="E1621" i="32"/>
  <c r="F1621" i="32"/>
  <c r="G1621" i="32"/>
  <c r="A1622" i="32"/>
  <c r="B1622" i="32"/>
  <c r="C1622" i="32"/>
  <c r="D1622" i="32"/>
  <c r="E1622" i="32"/>
  <c r="F1622" i="32"/>
  <c r="G1622" i="32"/>
  <c r="A1623" i="32"/>
  <c r="B1623" i="32"/>
  <c r="C1623" i="32"/>
  <c r="D1623" i="32"/>
  <c r="E1623" i="32"/>
  <c r="F1623" i="32"/>
  <c r="G1623" i="32"/>
  <c r="A1624" i="32"/>
  <c r="B1624" i="32"/>
  <c r="C1624" i="32"/>
  <c r="D1624" i="32"/>
  <c r="E1624" i="32"/>
  <c r="F1624" i="32"/>
  <c r="G1624" i="32"/>
  <c r="A1625" i="32"/>
  <c r="B1625" i="32"/>
  <c r="C1625" i="32"/>
  <c r="D1625" i="32"/>
  <c r="E1625" i="32"/>
  <c r="F1625" i="32"/>
  <c r="G1625" i="32"/>
  <c r="A1626" i="32"/>
  <c r="B1626" i="32"/>
  <c r="C1626" i="32"/>
  <c r="D1626" i="32"/>
  <c r="E1626" i="32"/>
  <c r="F1626" i="32"/>
  <c r="G1626" i="32"/>
  <c r="A1627" i="32"/>
  <c r="B1627" i="32"/>
  <c r="C1627" i="32"/>
  <c r="D1627" i="32"/>
  <c r="E1627" i="32"/>
  <c r="F1627" i="32"/>
  <c r="G1627" i="32"/>
  <c r="A1628" i="32"/>
  <c r="B1628" i="32"/>
  <c r="C1628" i="32"/>
  <c r="D1628" i="32"/>
  <c r="E1628" i="32"/>
  <c r="F1628" i="32"/>
  <c r="G1628" i="32"/>
  <c r="A1629" i="32"/>
  <c r="B1629" i="32"/>
  <c r="C1629" i="32"/>
  <c r="D1629" i="32"/>
  <c r="E1629" i="32"/>
  <c r="F1629" i="32"/>
  <c r="G1629" i="32"/>
  <c r="A1630" i="32"/>
  <c r="B1630" i="32"/>
  <c r="C1630" i="32"/>
  <c r="D1630" i="32"/>
  <c r="E1630" i="32"/>
  <c r="F1630" i="32"/>
  <c r="G1630" i="32"/>
  <c r="A1631" i="32"/>
  <c r="B1631" i="32"/>
  <c r="C1631" i="32"/>
  <c r="D1631" i="32"/>
  <c r="E1631" i="32"/>
  <c r="F1631" i="32"/>
  <c r="G1631" i="32"/>
  <c r="A1632" i="32"/>
  <c r="B1632" i="32"/>
  <c r="C1632" i="32"/>
  <c r="D1632" i="32"/>
  <c r="E1632" i="32"/>
  <c r="F1632" i="32"/>
  <c r="G1632" i="32"/>
  <c r="A1633" i="32"/>
  <c r="B1633" i="32"/>
  <c r="C1633" i="32"/>
  <c r="D1633" i="32"/>
  <c r="E1633" i="32"/>
  <c r="F1633" i="32"/>
  <c r="G1633" i="32"/>
  <c r="A1634" i="32"/>
  <c r="B1634" i="32"/>
  <c r="C1634" i="32"/>
  <c r="D1634" i="32"/>
  <c r="E1634" i="32"/>
  <c r="F1634" i="32"/>
  <c r="G1634" i="32"/>
  <c r="A1635" i="32"/>
  <c r="B1635" i="32"/>
  <c r="C1635" i="32"/>
  <c r="D1635" i="32"/>
  <c r="E1635" i="32"/>
  <c r="F1635" i="32"/>
  <c r="G1635" i="32"/>
  <c r="A1636" i="32"/>
  <c r="B1636" i="32"/>
  <c r="C1636" i="32"/>
  <c r="D1636" i="32"/>
  <c r="E1636" i="32"/>
  <c r="F1636" i="32"/>
  <c r="G1636" i="32"/>
  <c r="A1637" i="32"/>
  <c r="B1637" i="32"/>
  <c r="C1637" i="32"/>
  <c r="D1637" i="32"/>
  <c r="E1637" i="32"/>
  <c r="F1637" i="32"/>
  <c r="G1637" i="32"/>
  <c r="A1638" i="32"/>
  <c r="B1638" i="32"/>
  <c r="C1638" i="32"/>
  <c r="D1638" i="32"/>
  <c r="E1638" i="32"/>
  <c r="F1638" i="32"/>
  <c r="G1638" i="32"/>
  <c r="A1639" i="32"/>
  <c r="B1639" i="32"/>
  <c r="C1639" i="32"/>
  <c r="D1639" i="32"/>
  <c r="E1639" i="32"/>
  <c r="F1639" i="32"/>
  <c r="G1639" i="32"/>
  <c r="A1640" i="32"/>
  <c r="B1640" i="32"/>
  <c r="C1640" i="32"/>
  <c r="D1640" i="32"/>
  <c r="E1640" i="32"/>
  <c r="F1640" i="32"/>
  <c r="G1640" i="32"/>
  <c r="A1641" i="32"/>
  <c r="B1641" i="32"/>
  <c r="C1641" i="32"/>
  <c r="D1641" i="32"/>
  <c r="E1641" i="32"/>
  <c r="F1641" i="32"/>
  <c r="G1641" i="32"/>
  <c r="A1642" i="32"/>
  <c r="B1642" i="32"/>
  <c r="C1642" i="32"/>
  <c r="D1642" i="32"/>
  <c r="E1642" i="32"/>
  <c r="F1642" i="32"/>
  <c r="G1642" i="32"/>
  <c r="A1643" i="32"/>
  <c r="B1643" i="32"/>
  <c r="C1643" i="32"/>
  <c r="D1643" i="32"/>
  <c r="E1643" i="32"/>
  <c r="F1643" i="32"/>
  <c r="G1643" i="32"/>
  <c r="A1644" i="32"/>
  <c r="B1644" i="32"/>
  <c r="C1644" i="32"/>
  <c r="D1644" i="32"/>
  <c r="E1644" i="32"/>
  <c r="F1644" i="32"/>
  <c r="G1644" i="32"/>
  <c r="A1645" i="32"/>
  <c r="B1645" i="32"/>
  <c r="C1645" i="32"/>
  <c r="D1645" i="32"/>
  <c r="E1645" i="32"/>
  <c r="F1645" i="32"/>
  <c r="G1645" i="32"/>
  <c r="A1646" i="32"/>
  <c r="B1646" i="32"/>
  <c r="C1646" i="32"/>
  <c r="D1646" i="32"/>
  <c r="E1646" i="32"/>
  <c r="F1646" i="32"/>
  <c r="G1646" i="32"/>
  <c r="A1647" i="32"/>
  <c r="B1647" i="32"/>
  <c r="C1647" i="32"/>
  <c r="D1647" i="32"/>
  <c r="E1647" i="32"/>
  <c r="F1647" i="32"/>
  <c r="G1647" i="32"/>
  <c r="A1648" i="32"/>
  <c r="B1648" i="32"/>
  <c r="C1648" i="32"/>
  <c r="D1648" i="32"/>
  <c r="E1648" i="32"/>
  <c r="F1648" i="32"/>
  <c r="G1648" i="32"/>
  <c r="A1649" i="32"/>
  <c r="B1649" i="32"/>
  <c r="C1649" i="32"/>
  <c r="D1649" i="32"/>
  <c r="E1649" i="32"/>
  <c r="F1649" i="32"/>
  <c r="G1649" i="32"/>
  <c r="A1650" i="32"/>
  <c r="B1650" i="32"/>
  <c r="C1650" i="32"/>
  <c r="D1650" i="32"/>
  <c r="E1650" i="32"/>
  <c r="F1650" i="32"/>
  <c r="G1650" i="32"/>
  <c r="A1651" i="32"/>
  <c r="B1651" i="32"/>
  <c r="C1651" i="32"/>
  <c r="D1651" i="32"/>
  <c r="E1651" i="32"/>
  <c r="F1651" i="32"/>
  <c r="G1651" i="32"/>
  <c r="A1652" i="32"/>
  <c r="B1652" i="32"/>
  <c r="C1652" i="32"/>
  <c r="D1652" i="32"/>
  <c r="E1652" i="32"/>
  <c r="F1652" i="32"/>
  <c r="G1652" i="32"/>
  <c r="A1653" i="32"/>
  <c r="B1653" i="32"/>
  <c r="C1653" i="32"/>
  <c r="D1653" i="32"/>
  <c r="E1653" i="32"/>
  <c r="F1653" i="32"/>
  <c r="G1653" i="32"/>
  <c r="A1654" i="32"/>
  <c r="B1654" i="32"/>
  <c r="C1654" i="32"/>
  <c r="D1654" i="32"/>
  <c r="E1654" i="32"/>
  <c r="F1654" i="32"/>
  <c r="G1654" i="32"/>
  <c r="A1655" i="32"/>
  <c r="B1655" i="32"/>
  <c r="C1655" i="32"/>
  <c r="D1655" i="32"/>
  <c r="E1655" i="32"/>
  <c r="F1655" i="32"/>
  <c r="G1655" i="32"/>
  <c r="A1656" i="32"/>
  <c r="B1656" i="32"/>
  <c r="C1656" i="32"/>
  <c r="D1656" i="32"/>
  <c r="E1656" i="32"/>
  <c r="F1656" i="32"/>
  <c r="G1656" i="32"/>
  <c r="A1657" i="32"/>
  <c r="B1657" i="32"/>
  <c r="C1657" i="32"/>
  <c r="D1657" i="32"/>
  <c r="E1657" i="32"/>
  <c r="F1657" i="32"/>
  <c r="G1657" i="32"/>
  <c r="A1658" i="32"/>
  <c r="B1658" i="32"/>
  <c r="C1658" i="32"/>
  <c r="D1658" i="32"/>
  <c r="E1658" i="32"/>
  <c r="F1658" i="32"/>
  <c r="G1658" i="32"/>
  <c r="A1659" i="32"/>
  <c r="B1659" i="32"/>
  <c r="C1659" i="32"/>
  <c r="D1659" i="32"/>
  <c r="E1659" i="32"/>
  <c r="F1659" i="32"/>
  <c r="G1659" i="32"/>
  <c r="A1660" i="32"/>
  <c r="B1660" i="32"/>
  <c r="C1660" i="32"/>
  <c r="D1660" i="32"/>
  <c r="E1660" i="32"/>
  <c r="F1660" i="32"/>
  <c r="G1660" i="32"/>
  <c r="A1661" i="32"/>
  <c r="B1661" i="32"/>
  <c r="C1661" i="32"/>
  <c r="D1661" i="32"/>
  <c r="E1661" i="32"/>
  <c r="F1661" i="32"/>
  <c r="G1661" i="32"/>
  <c r="A1662" i="32"/>
  <c r="B1662" i="32"/>
  <c r="C1662" i="32"/>
  <c r="D1662" i="32"/>
  <c r="E1662" i="32"/>
  <c r="F1662" i="32"/>
  <c r="G1662" i="32"/>
  <c r="A1663" i="32"/>
  <c r="B1663" i="32"/>
  <c r="C1663" i="32"/>
  <c r="D1663" i="32"/>
  <c r="E1663" i="32"/>
  <c r="F1663" i="32"/>
  <c r="G1663" i="32"/>
  <c r="A1664" i="32"/>
  <c r="B1664" i="32"/>
  <c r="C1664" i="32"/>
  <c r="D1664" i="32"/>
  <c r="E1664" i="32"/>
  <c r="F1664" i="32"/>
  <c r="G1664" i="32"/>
  <c r="A1665" i="32"/>
  <c r="B1665" i="32"/>
  <c r="C1665" i="32"/>
  <c r="D1665" i="32"/>
  <c r="E1665" i="32"/>
  <c r="F1665" i="32"/>
  <c r="G1665" i="32"/>
  <c r="A1666" i="32"/>
  <c r="B1666" i="32"/>
  <c r="C1666" i="32"/>
  <c r="D1666" i="32"/>
  <c r="E1666" i="32"/>
  <c r="F1666" i="32"/>
  <c r="G1666" i="32"/>
  <c r="A1667" i="32"/>
  <c r="B1667" i="32"/>
  <c r="C1667" i="32"/>
  <c r="D1667" i="32"/>
  <c r="E1667" i="32"/>
  <c r="F1667" i="32"/>
  <c r="G1667" i="32"/>
  <c r="A1668" i="32"/>
  <c r="B1668" i="32"/>
  <c r="C1668" i="32"/>
  <c r="D1668" i="32"/>
  <c r="E1668" i="32"/>
  <c r="F1668" i="32"/>
  <c r="G1668" i="32"/>
  <c r="A1669" i="32"/>
  <c r="B1669" i="32"/>
  <c r="C1669" i="32"/>
  <c r="D1669" i="32"/>
  <c r="E1669" i="32"/>
  <c r="F1669" i="32"/>
  <c r="G1669" i="32"/>
  <c r="A1670" i="32"/>
  <c r="B1670" i="32"/>
  <c r="C1670" i="32"/>
  <c r="D1670" i="32"/>
  <c r="E1670" i="32"/>
  <c r="F1670" i="32"/>
  <c r="G1670" i="32"/>
  <c r="A1671" i="32"/>
  <c r="B1671" i="32"/>
  <c r="C1671" i="32"/>
  <c r="D1671" i="32"/>
  <c r="E1671" i="32"/>
  <c r="F1671" i="32"/>
  <c r="G1671" i="32"/>
  <c r="A1672" i="32"/>
  <c r="B1672" i="32"/>
  <c r="C1672" i="32"/>
  <c r="D1672" i="32"/>
  <c r="E1672" i="32"/>
  <c r="F1672" i="32"/>
  <c r="G1672" i="32"/>
  <c r="A1673" i="32"/>
  <c r="B1673" i="32"/>
  <c r="C1673" i="32"/>
  <c r="D1673" i="32"/>
  <c r="E1673" i="32"/>
  <c r="F1673" i="32"/>
  <c r="G1673" i="32"/>
  <c r="A1674" i="32"/>
  <c r="B1674" i="32"/>
  <c r="C1674" i="32"/>
  <c r="D1674" i="32"/>
  <c r="E1674" i="32"/>
  <c r="F1674" i="32"/>
  <c r="G1674" i="32"/>
  <c r="A1675" i="32"/>
  <c r="B1675" i="32"/>
  <c r="C1675" i="32"/>
  <c r="D1675" i="32"/>
  <c r="E1675" i="32"/>
  <c r="F1675" i="32"/>
  <c r="G1675" i="32"/>
  <c r="A1676" i="32"/>
  <c r="B1676" i="32"/>
  <c r="C1676" i="32"/>
  <c r="D1676" i="32"/>
  <c r="E1676" i="32"/>
  <c r="F1676" i="32"/>
  <c r="G1676" i="32"/>
  <c r="A1677" i="32"/>
  <c r="B1677" i="32"/>
  <c r="C1677" i="32"/>
  <c r="D1677" i="32"/>
  <c r="E1677" i="32"/>
  <c r="F1677" i="32"/>
  <c r="G1677" i="32"/>
  <c r="A1678" i="32"/>
  <c r="B1678" i="32"/>
  <c r="C1678" i="32"/>
  <c r="D1678" i="32"/>
  <c r="E1678" i="32"/>
  <c r="F1678" i="32"/>
  <c r="G1678" i="32"/>
  <c r="A1679" i="32"/>
  <c r="B1679" i="32"/>
  <c r="C1679" i="32"/>
  <c r="D1679" i="32"/>
  <c r="E1679" i="32"/>
  <c r="F1679" i="32"/>
  <c r="G1679" i="32"/>
  <c r="A1680" i="32"/>
  <c r="B1680" i="32"/>
  <c r="C1680" i="32"/>
  <c r="D1680" i="32"/>
  <c r="E1680" i="32"/>
  <c r="F1680" i="32"/>
  <c r="G1680" i="32"/>
  <c r="A1681" i="32"/>
  <c r="B1681" i="32"/>
  <c r="C1681" i="32"/>
  <c r="D1681" i="32"/>
  <c r="E1681" i="32"/>
  <c r="F1681" i="32"/>
  <c r="G1681" i="32"/>
  <c r="A1682" i="32"/>
  <c r="B1682" i="32"/>
  <c r="C1682" i="32"/>
  <c r="D1682" i="32"/>
  <c r="E1682" i="32"/>
  <c r="F1682" i="32"/>
  <c r="G1682" i="32"/>
  <c r="A1683" i="32"/>
  <c r="B1683" i="32"/>
  <c r="C1683" i="32"/>
  <c r="D1683" i="32"/>
  <c r="E1683" i="32"/>
  <c r="F1683" i="32"/>
  <c r="G1683" i="32"/>
  <c r="A1684" i="32"/>
  <c r="B1684" i="32"/>
  <c r="C1684" i="32"/>
  <c r="D1684" i="32"/>
  <c r="E1684" i="32"/>
  <c r="F1684" i="32"/>
  <c r="G1684" i="32"/>
  <c r="A1685" i="32"/>
  <c r="B1685" i="32"/>
  <c r="C1685" i="32"/>
  <c r="D1685" i="32"/>
  <c r="E1685" i="32"/>
  <c r="F1685" i="32"/>
  <c r="G1685" i="32"/>
  <c r="A1686" i="32"/>
  <c r="B1686" i="32"/>
  <c r="C1686" i="32"/>
  <c r="D1686" i="32"/>
  <c r="E1686" i="32"/>
  <c r="F1686" i="32"/>
  <c r="G1686" i="32"/>
  <c r="A1687" i="32"/>
  <c r="B1687" i="32"/>
  <c r="C1687" i="32"/>
  <c r="D1687" i="32"/>
  <c r="E1687" i="32"/>
  <c r="F1687" i="32"/>
  <c r="G1687" i="32"/>
  <c r="A1688" i="32"/>
  <c r="B1688" i="32"/>
  <c r="C1688" i="32"/>
  <c r="D1688" i="32"/>
  <c r="E1688" i="32"/>
  <c r="F1688" i="32"/>
  <c r="G1688" i="32"/>
  <c r="A1689" i="32"/>
  <c r="B1689" i="32"/>
  <c r="C1689" i="32"/>
  <c r="D1689" i="32"/>
  <c r="E1689" i="32"/>
  <c r="F1689" i="32"/>
  <c r="G1689" i="32"/>
  <c r="A1690" i="32"/>
  <c r="B1690" i="32"/>
  <c r="C1690" i="32"/>
  <c r="D1690" i="32"/>
  <c r="E1690" i="32"/>
  <c r="F1690" i="32"/>
  <c r="G1690" i="32"/>
  <c r="A1691" i="32"/>
  <c r="B1691" i="32"/>
  <c r="C1691" i="32"/>
  <c r="D1691" i="32"/>
  <c r="E1691" i="32"/>
  <c r="F1691" i="32"/>
  <c r="G1691" i="32"/>
  <c r="A1692" i="32"/>
  <c r="B1692" i="32"/>
  <c r="C1692" i="32"/>
  <c r="D1692" i="32"/>
  <c r="E1692" i="32"/>
  <c r="F1692" i="32"/>
  <c r="G1692" i="32"/>
  <c r="A1693" i="32"/>
  <c r="B1693" i="32"/>
  <c r="C1693" i="32"/>
  <c r="D1693" i="32"/>
  <c r="E1693" i="32"/>
  <c r="F1693" i="32"/>
  <c r="G1693" i="32"/>
  <c r="A1694" i="32"/>
  <c r="B1694" i="32"/>
  <c r="C1694" i="32"/>
  <c r="D1694" i="32"/>
  <c r="E1694" i="32"/>
  <c r="F1694" i="32"/>
  <c r="G1694" i="32"/>
  <c r="A1695" i="32"/>
  <c r="B1695" i="32"/>
  <c r="C1695" i="32"/>
  <c r="D1695" i="32"/>
  <c r="E1695" i="32"/>
  <c r="F1695" i="32"/>
  <c r="G1695" i="32"/>
  <c r="A1696" i="32"/>
  <c r="B1696" i="32"/>
  <c r="C1696" i="32"/>
  <c r="D1696" i="32"/>
  <c r="E1696" i="32"/>
  <c r="F1696" i="32"/>
  <c r="G1696" i="32"/>
  <c r="A1697" i="32"/>
  <c r="B1697" i="32"/>
  <c r="C1697" i="32"/>
  <c r="D1697" i="32"/>
  <c r="E1697" i="32"/>
  <c r="F1697" i="32"/>
  <c r="G1697" i="32"/>
  <c r="A1698" i="32"/>
  <c r="B1698" i="32"/>
  <c r="C1698" i="32"/>
  <c r="D1698" i="32"/>
  <c r="E1698" i="32"/>
  <c r="F1698" i="32"/>
  <c r="G1698" i="32"/>
  <c r="A1699" i="32"/>
  <c r="B1699" i="32"/>
  <c r="C1699" i="32"/>
  <c r="D1699" i="32"/>
  <c r="E1699" i="32"/>
  <c r="F1699" i="32"/>
  <c r="G1699" i="32"/>
  <c r="A1700" i="32"/>
  <c r="B1700" i="32"/>
  <c r="C1700" i="32"/>
  <c r="D1700" i="32"/>
  <c r="E1700" i="32"/>
  <c r="F1700" i="32"/>
  <c r="G1700" i="32"/>
  <c r="A1701" i="32"/>
  <c r="B1701" i="32"/>
  <c r="C1701" i="32"/>
  <c r="D1701" i="32"/>
  <c r="E1701" i="32"/>
  <c r="F1701" i="32"/>
  <c r="G1701" i="32"/>
  <c r="A1702" i="32"/>
  <c r="B1702" i="32"/>
  <c r="C1702" i="32"/>
  <c r="D1702" i="32"/>
  <c r="E1702" i="32"/>
  <c r="F1702" i="32"/>
  <c r="G1702" i="32"/>
  <c r="A1703" i="32"/>
  <c r="B1703" i="32"/>
  <c r="C1703" i="32"/>
  <c r="D1703" i="32"/>
  <c r="E1703" i="32"/>
  <c r="F1703" i="32"/>
  <c r="G1703" i="32"/>
  <c r="A1704" i="32"/>
  <c r="B1704" i="32"/>
  <c r="C1704" i="32"/>
  <c r="D1704" i="32"/>
  <c r="E1704" i="32"/>
  <c r="F1704" i="32"/>
  <c r="G1704" i="32"/>
  <c r="A1705" i="32"/>
  <c r="B1705" i="32"/>
  <c r="C1705" i="32"/>
  <c r="D1705" i="32"/>
  <c r="E1705" i="32"/>
  <c r="F1705" i="32"/>
  <c r="G1705" i="32"/>
  <c r="A1706" i="32"/>
  <c r="B1706" i="32"/>
  <c r="C1706" i="32"/>
  <c r="D1706" i="32"/>
  <c r="E1706" i="32"/>
  <c r="F1706" i="32"/>
  <c r="G1706" i="32"/>
  <c r="A1707" i="32"/>
  <c r="B1707" i="32"/>
  <c r="C1707" i="32"/>
  <c r="D1707" i="32"/>
  <c r="E1707" i="32"/>
  <c r="F1707" i="32"/>
  <c r="G1707" i="32"/>
  <c r="A1708" i="32"/>
  <c r="B1708" i="32"/>
  <c r="C1708" i="32"/>
  <c r="D1708" i="32"/>
  <c r="E1708" i="32"/>
  <c r="F1708" i="32"/>
  <c r="G1708" i="32"/>
  <c r="A1709" i="32"/>
  <c r="B1709" i="32"/>
  <c r="C1709" i="32"/>
  <c r="D1709" i="32"/>
  <c r="E1709" i="32"/>
  <c r="F1709" i="32"/>
  <c r="G1709" i="32"/>
  <c r="A1710" i="32"/>
  <c r="B1710" i="32"/>
  <c r="C1710" i="32"/>
  <c r="D1710" i="32"/>
  <c r="E1710" i="32"/>
  <c r="F1710" i="32"/>
  <c r="G1710" i="32"/>
  <c r="A1711" i="32"/>
  <c r="B1711" i="32"/>
  <c r="C1711" i="32"/>
  <c r="D1711" i="32"/>
  <c r="E1711" i="32"/>
  <c r="F1711" i="32"/>
  <c r="G1711" i="32"/>
  <c r="A1712" i="32"/>
  <c r="B1712" i="32"/>
  <c r="C1712" i="32"/>
  <c r="D1712" i="32"/>
  <c r="E1712" i="32"/>
  <c r="F1712" i="32"/>
  <c r="G1712" i="32"/>
  <c r="A1713" i="32"/>
  <c r="B1713" i="32"/>
  <c r="C1713" i="32"/>
  <c r="D1713" i="32"/>
  <c r="E1713" i="32"/>
  <c r="F1713" i="32"/>
  <c r="G1713" i="32"/>
  <c r="A1714" i="32"/>
  <c r="B1714" i="32"/>
  <c r="C1714" i="32"/>
  <c r="D1714" i="32"/>
  <c r="E1714" i="32"/>
  <c r="F1714" i="32"/>
  <c r="G1714" i="32"/>
  <c r="A1715" i="32"/>
  <c r="B1715" i="32"/>
  <c r="C1715" i="32"/>
  <c r="D1715" i="32"/>
  <c r="E1715" i="32"/>
  <c r="F1715" i="32"/>
  <c r="G1715" i="32"/>
  <c r="A1716" i="32"/>
  <c r="B1716" i="32"/>
  <c r="C1716" i="32"/>
  <c r="D1716" i="32"/>
  <c r="E1716" i="32"/>
  <c r="F1716" i="32"/>
  <c r="G1716" i="32"/>
  <c r="A1717" i="32"/>
  <c r="B1717" i="32"/>
  <c r="C1717" i="32"/>
  <c r="D1717" i="32"/>
  <c r="E1717" i="32"/>
  <c r="F1717" i="32"/>
  <c r="G1717" i="32"/>
  <c r="A1718" i="32"/>
  <c r="B1718" i="32"/>
  <c r="C1718" i="32"/>
  <c r="D1718" i="32"/>
  <c r="E1718" i="32"/>
  <c r="F1718" i="32"/>
  <c r="G1718" i="32"/>
  <c r="A1719" i="32"/>
  <c r="B1719" i="32"/>
  <c r="C1719" i="32"/>
  <c r="D1719" i="32"/>
  <c r="E1719" i="32"/>
  <c r="F1719" i="32"/>
  <c r="G1719" i="32"/>
  <c r="A1720" i="32"/>
  <c r="B1720" i="32"/>
  <c r="C1720" i="32"/>
  <c r="D1720" i="32"/>
  <c r="E1720" i="32"/>
  <c r="F1720" i="32"/>
  <c r="G1720" i="32"/>
  <c r="A1721" i="32"/>
  <c r="B1721" i="32"/>
  <c r="C1721" i="32"/>
  <c r="D1721" i="32"/>
  <c r="E1721" i="32"/>
  <c r="F1721" i="32"/>
  <c r="G1721" i="32"/>
  <c r="A1722" i="32"/>
  <c r="B1722" i="32"/>
  <c r="C1722" i="32"/>
  <c r="D1722" i="32"/>
  <c r="E1722" i="32"/>
  <c r="F1722" i="32"/>
  <c r="G1722" i="32"/>
  <c r="A1723" i="32"/>
  <c r="B1723" i="32"/>
  <c r="C1723" i="32"/>
  <c r="D1723" i="32"/>
  <c r="E1723" i="32"/>
  <c r="F1723" i="32"/>
  <c r="G1723" i="32"/>
  <c r="A1724" i="32"/>
  <c r="B1724" i="32"/>
  <c r="C1724" i="32"/>
  <c r="D1724" i="32"/>
  <c r="E1724" i="32"/>
  <c r="F1724" i="32"/>
  <c r="G1724" i="32"/>
  <c r="A1725" i="32"/>
  <c r="B1725" i="32"/>
  <c r="C1725" i="32"/>
  <c r="D1725" i="32"/>
  <c r="E1725" i="32"/>
  <c r="F1725" i="32"/>
  <c r="G1725" i="32"/>
  <c r="A1726" i="32"/>
  <c r="B1726" i="32"/>
  <c r="C1726" i="32"/>
  <c r="D1726" i="32"/>
  <c r="E1726" i="32"/>
  <c r="F1726" i="32"/>
  <c r="G1726" i="32"/>
  <c r="A1727" i="32"/>
  <c r="B1727" i="32"/>
  <c r="C1727" i="32"/>
  <c r="D1727" i="32"/>
  <c r="E1727" i="32"/>
  <c r="F1727" i="32"/>
  <c r="G1727" i="32"/>
  <c r="A1728" i="32"/>
  <c r="B1728" i="32"/>
  <c r="C1728" i="32"/>
  <c r="D1728" i="32"/>
  <c r="E1728" i="32"/>
  <c r="F1728" i="32"/>
  <c r="G1728" i="32"/>
  <c r="A1729" i="32"/>
  <c r="B1729" i="32"/>
  <c r="C1729" i="32"/>
  <c r="D1729" i="32"/>
  <c r="E1729" i="32"/>
  <c r="F1729" i="32"/>
  <c r="G1729" i="32"/>
  <c r="A1730" i="32"/>
  <c r="B1730" i="32"/>
  <c r="C1730" i="32"/>
  <c r="D1730" i="32"/>
  <c r="E1730" i="32"/>
  <c r="F1730" i="32"/>
  <c r="G1730" i="32"/>
  <c r="A1731" i="32"/>
  <c r="B1731" i="32"/>
  <c r="C1731" i="32"/>
  <c r="D1731" i="32"/>
  <c r="E1731" i="32"/>
  <c r="F1731" i="32"/>
  <c r="G1731" i="32"/>
  <c r="A1732" i="32"/>
  <c r="B1732" i="32"/>
  <c r="C1732" i="32"/>
  <c r="D1732" i="32"/>
  <c r="E1732" i="32"/>
  <c r="F1732" i="32"/>
  <c r="G1732" i="32"/>
  <c r="A1733" i="32"/>
  <c r="B1733" i="32"/>
  <c r="C1733" i="32"/>
  <c r="D1733" i="32"/>
  <c r="E1733" i="32"/>
  <c r="F1733" i="32"/>
  <c r="G1733" i="32"/>
  <c r="A1734" i="32"/>
  <c r="B1734" i="32"/>
  <c r="C1734" i="32"/>
  <c r="D1734" i="32"/>
  <c r="E1734" i="32"/>
  <c r="F1734" i="32"/>
  <c r="G1734" i="32"/>
  <c r="A1735" i="32"/>
  <c r="B1735" i="32"/>
  <c r="C1735" i="32"/>
  <c r="D1735" i="32"/>
  <c r="E1735" i="32"/>
  <c r="F1735" i="32"/>
  <c r="G1735" i="32"/>
  <c r="A1736" i="32"/>
  <c r="B1736" i="32"/>
  <c r="C1736" i="32"/>
  <c r="D1736" i="32"/>
  <c r="E1736" i="32"/>
  <c r="F1736" i="32"/>
  <c r="G1736" i="32"/>
  <c r="A1737" i="32"/>
  <c r="B1737" i="32"/>
  <c r="C1737" i="32"/>
  <c r="D1737" i="32"/>
  <c r="E1737" i="32"/>
  <c r="F1737" i="32"/>
  <c r="G1737" i="32"/>
  <c r="A1738" i="32"/>
  <c r="B1738" i="32"/>
  <c r="C1738" i="32"/>
  <c r="D1738" i="32"/>
  <c r="E1738" i="32"/>
  <c r="F1738" i="32"/>
  <c r="G1738" i="32"/>
  <c r="A1739" i="32"/>
  <c r="B1739" i="32"/>
  <c r="C1739" i="32"/>
  <c r="D1739" i="32"/>
  <c r="E1739" i="32"/>
  <c r="F1739" i="32"/>
  <c r="G1739" i="32"/>
  <c r="A1740" i="32"/>
  <c r="B1740" i="32"/>
  <c r="C1740" i="32"/>
  <c r="D1740" i="32"/>
  <c r="E1740" i="32"/>
  <c r="F1740" i="32"/>
  <c r="G1740" i="32"/>
  <c r="A1741" i="32"/>
  <c r="B1741" i="32"/>
  <c r="C1741" i="32"/>
  <c r="D1741" i="32"/>
  <c r="E1741" i="32"/>
  <c r="F1741" i="32"/>
  <c r="G1741" i="32"/>
  <c r="A1742" i="32"/>
  <c r="B1742" i="32"/>
  <c r="C1742" i="32"/>
  <c r="D1742" i="32"/>
  <c r="E1742" i="32"/>
  <c r="F1742" i="32"/>
  <c r="G1742" i="32"/>
  <c r="A1743" i="32"/>
  <c r="B1743" i="32"/>
  <c r="C1743" i="32"/>
  <c r="D1743" i="32"/>
  <c r="E1743" i="32"/>
  <c r="F1743" i="32"/>
  <c r="G1743" i="32"/>
  <c r="A1744" i="32"/>
  <c r="B1744" i="32"/>
  <c r="C1744" i="32"/>
  <c r="D1744" i="32"/>
  <c r="E1744" i="32"/>
  <c r="F1744" i="32"/>
  <c r="G1744" i="32"/>
  <c r="A1745" i="32"/>
  <c r="B1745" i="32"/>
  <c r="C1745" i="32"/>
  <c r="D1745" i="32"/>
  <c r="E1745" i="32"/>
  <c r="F1745" i="32"/>
  <c r="G1745" i="32"/>
  <c r="A1746" i="32"/>
  <c r="B1746" i="32"/>
  <c r="C1746" i="32"/>
  <c r="D1746" i="32"/>
  <c r="E1746" i="32"/>
  <c r="F1746" i="32"/>
  <c r="G1746" i="32"/>
  <c r="A1747" i="32"/>
  <c r="B1747" i="32"/>
  <c r="C1747" i="32"/>
  <c r="D1747" i="32"/>
  <c r="E1747" i="32"/>
  <c r="F1747" i="32"/>
  <c r="G1747" i="32"/>
  <c r="A1748" i="32"/>
  <c r="B1748" i="32"/>
  <c r="C1748" i="32"/>
  <c r="D1748" i="32"/>
  <c r="E1748" i="32"/>
  <c r="F1748" i="32"/>
  <c r="G1748" i="32"/>
  <c r="A1749" i="32"/>
  <c r="B1749" i="32"/>
  <c r="C1749" i="32"/>
  <c r="D1749" i="32"/>
  <c r="E1749" i="32"/>
  <c r="F1749" i="32"/>
  <c r="G1749" i="32"/>
  <c r="A1750" i="32"/>
  <c r="B1750" i="32"/>
  <c r="C1750" i="32"/>
  <c r="D1750" i="32"/>
  <c r="E1750" i="32"/>
  <c r="F1750" i="32"/>
  <c r="G1750" i="32"/>
  <c r="A1751" i="32"/>
  <c r="B1751" i="32"/>
  <c r="C1751" i="32"/>
  <c r="D1751" i="32"/>
  <c r="E1751" i="32"/>
  <c r="F1751" i="32"/>
  <c r="G1751" i="32"/>
  <c r="A1752" i="32"/>
  <c r="B1752" i="32"/>
  <c r="C1752" i="32"/>
  <c r="D1752" i="32"/>
  <c r="E1752" i="32"/>
  <c r="F1752" i="32"/>
  <c r="G1752" i="32"/>
  <c r="A1753" i="32"/>
  <c r="B1753" i="32"/>
  <c r="C1753" i="32"/>
  <c r="D1753" i="32"/>
  <c r="E1753" i="32"/>
  <c r="F1753" i="32"/>
  <c r="G1753" i="32"/>
  <c r="A1754" i="32"/>
  <c r="B1754" i="32"/>
  <c r="C1754" i="32"/>
  <c r="D1754" i="32"/>
  <c r="E1754" i="32"/>
  <c r="F1754" i="32"/>
  <c r="G1754" i="32"/>
  <c r="A1755" i="32"/>
  <c r="B1755" i="32"/>
  <c r="C1755" i="32"/>
  <c r="D1755" i="32"/>
  <c r="E1755" i="32"/>
  <c r="F1755" i="32"/>
  <c r="G1755" i="32"/>
  <c r="A1756" i="32"/>
  <c r="B1756" i="32"/>
  <c r="C1756" i="32"/>
  <c r="D1756" i="32"/>
  <c r="E1756" i="32"/>
  <c r="F1756" i="32"/>
  <c r="G1756" i="32"/>
  <c r="A1757" i="32"/>
  <c r="B1757" i="32"/>
  <c r="C1757" i="32"/>
  <c r="D1757" i="32"/>
  <c r="E1757" i="32"/>
  <c r="F1757" i="32"/>
  <c r="G1757" i="32"/>
  <c r="A1758" i="32"/>
  <c r="B1758" i="32"/>
  <c r="C1758" i="32"/>
  <c r="D1758" i="32"/>
  <c r="E1758" i="32"/>
  <c r="F1758" i="32"/>
  <c r="G1758" i="32"/>
  <c r="A1759" i="32"/>
  <c r="B1759" i="32"/>
  <c r="C1759" i="32"/>
  <c r="D1759" i="32"/>
  <c r="E1759" i="32"/>
  <c r="F1759" i="32"/>
  <c r="G1759" i="32"/>
  <c r="A1760" i="32"/>
  <c r="B1760" i="32"/>
  <c r="C1760" i="32"/>
  <c r="D1760" i="32"/>
  <c r="E1760" i="32"/>
  <c r="F1760" i="32"/>
  <c r="G1760" i="32"/>
  <c r="A1761" i="32"/>
  <c r="B1761" i="32"/>
  <c r="C1761" i="32"/>
  <c r="D1761" i="32"/>
  <c r="E1761" i="32"/>
  <c r="F1761" i="32"/>
  <c r="G1761" i="32"/>
  <c r="A1762" i="32"/>
  <c r="B1762" i="32"/>
  <c r="C1762" i="32"/>
  <c r="D1762" i="32"/>
  <c r="E1762" i="32"/>
  <c r="F1762" i="32"/>
  <c r="G1762" i="32"/>
  <c r="A1763" i="32"/>
  <c r="B1763" i="32"/>
  <c r="C1763" i="32"/>
  <c r="D1763" i="32"/>
  <c r="E1763" i="32"/>
  <c r="F1763" i="32"/>
  <c r="G1763" i="32"/>
  <c r="A1764" i="32"/>
  <c r="B1764" i="32"/>
  <c r="C1764" i="32"/>
  <c r="D1764" i="32"/>
  <c r="E1764" i="32"/>
  <c r="F1764" i="32"/>
  <c r="G1764" i="32"/>
  <c r="A1765" i="32"/>
  <c r="B1765" i="32"/>
  <c r="C1765" i="32"/>
  <c r="D1765" i="32"/>
  <c r="E1765" i="32"/>
  <c r="F1765" i="32"/>
  <c r="G1765" i="32"/>
  <c r="A1766" i="32"/>
  <c r="B1766" i="32"/>
  <c r="C1766" i="32"/>
  <c r="D1766" i="32"/>
  <c r="E1766" i="32"/>
  <c r="F1766" i="32"/>
  <c r="G1766" i="32"/>
  <c r="A1767" i="32"/>
  <c r="B1767" i="32"/>
  <c r="C1767" i="32"/>
  <c r="D1767" i="32"/>
  <c r="E1767" i="32"/>
  <c r="F1767" i="32"/>
  <c r="G1767" i="32"/>
  <c r="A1768" i="32"/>
  <c r="B1768" i="32"/>
  <c r="C1768" i="32"/>
  <c r="D1768" i="32"/>
  <c r="E1768" i="32"/>
  <c r="F1768" i="32"/>
  <c r="G1768" i="32"/>
  <c r="A1769" i="32"/>
  <c r="B1769" i="32"/>
  <c r="C1769" i="32"/>
  <c r="D1769" i="32"/>
  <c r="E1769" i="32"/>
  <c r="F1769" i="32"/>
  <c r="G1769" i="32"/>
  <c r="A1770" i="32"/>
  <c r="B1770" i="32"/>
  <c r="C1770" i="32"/>
  <c r="D1770" i="32"/>
  <c r="E1770" i="32"/>
  <c r="F1770" i="32"/>
  <c r="G1770" i="32"/>
  <c r="A1771" i="32"/>
  <c r="B1771" i="32"/>
  <c r="C1771" i="32"/>
  <c r="D1771" i="32"/>
  <c r="E1771" i="32"/>
  <c r="F1771" i="32"/>
  <c r="G1771" i="32"/>
  <c r="A1772" i="32"/>
  <c r="B1772" i="32"/>
  <c r="C1772" i="32"/>
  <c r="D1772" i="32"/>
  <c r="E1772" i="32"/>
  <c r="F1772" i="32"/>
  <c r="G1772" i="32"/>
  <c r="A1773" i="32"/>
  <c r="B1773" i="32"/>
  <c r="C1773" i="32"/>
  <c r="D1773" i="32"/>
  <c r="E1773" i="32"/>
  <c r="F1773" i="32"/>
  <c r="G1773" i="32"/>
  <c r="A1774" i="32"/>
  <c r="B1774" i="32"/>
  <c r="C1774" i="32"/>
  <c r="D1774" i="32"/>
  <c r="E1774" i="32"/>
  <c r="F1774" i="32"/>
  <c r="G1774" i="32"/>
  <c r="A1775" i="32"/>
  <c r="B1775" i="32"/>
  <c r="C1775" i="32"/>
  <c r="D1775" i="32"/>
  <c r="E1775" i="32"/>
  <c r="F1775" i="32"/>
  <c r="G1775" i="32"/>
  <c r="A1776" i="32"/>
  <c r="B1776" i="32"/>
  <c r="C1776" i="32"/>
  <c r="D1776" i="32"/>
  <c r="E1776" i="32"/>
  <c r="F1776" i="32"/>
  <c r="G1776" i="32"/>
  <c r="A1777" i="32"/>
  <c r="B1777" i="32"/>
  <c r="C1777" i="32"/>
  <c r="D1777" i="32"/>
  <c r="E1777" i="32"/>
  <c r="F1777" i="32"/>
  <c r="G1777" i="32"/>
  <c r="A1778" i="32"/>
  <c r="B1778" i="32"/>
  <c r="C1778" i="32"/>
  <c r="D1778" i="32"/>
  <c r="E1778" i="32"/>
  <c r="F1778" i="32"/>
  <c r="G1778" i="32"/>
  <c r="A1779" i="32"/>
  <c r="B1779" i="32"/>
  <c r="C1779" i="32"/>
  <c r="D1779" i="32"/>
  <c r="E1779" i="32"/>
  <c r="F1779" i="32"/>
  <c r="G1779" i="32"/>
  <c r="A1780" i="32"/>
  <c r="B1780" i="32"/>
  <c r="C1780" i="32"/>
  <c r="D1780" i="32"/>
  <c r="E1780" i="32"/>
  <c r="F1780" i="32"/>
  <c r="G1780" i="32"/>
  <c r="A1781" i="32"/>
  <c r="B1781" i="32"/>
  <c r="C1781" i="32"/>
  <c r="D1781" i="32"/>
  <c r="E1781" i="32"/>
  <c r="F1781" i="32"/>
  <c r="G1781" i="32"/>
  <c r="A1782" i="32"/>
  <c r="B1782" i="32"/>
  <c r="C1782" i="32"/>
  <c r="D1782" i="32"/>
  <c r="E1782" i="32"/>
  <c r="F1782" i="32"/>
  <c r="G1782" i="32"/>
  <c r="A1783" i="32"/>
  <c r="B1783" i="32"/>
  <c r="C1783" i="32"/>
  <c r="D1783" i="32"/>
  <c r="E1783" i="32"/>
  <c r="F1783" i="32"/>
  <c r="G1783" i="32"/>
  <c r="A1784" i="32"/>
  <c r="B1784" i="32"/>
  <c r="C1784" i="32"/>
  <c r="D1784" i="32"/>
  <c r="E1784" i="32"/>
  <c r="F1784" i="32"/>
  <c r="G1784" i="32"/>
  <c r="A1785" i="32"/>
  <c r="B1785" i="32"/>
  <c r="C1785" i="32"/>
  <c r="D1785" i="32"/>
  <c r="E1785" i="32"/>
  <c r="F1785" i="32"/>
  <c r="G1785" i="32"/>
  <c r="A1786" i="32"/>
  <c r="B1786" i="32"/>
  <c r="C1786" i="32"/>
  <c r="D1786" i="32"/>
  <c r="E1786" i="32"/>
  <c r="F1786" i="32"/>
  <c r="G1786" i="32"/>
  <c r="A1787" i="32"/>
  <c r="B1787" i="32"/>
  <c r="C1787" i="32"/>
  <c r="D1787" i="32"/>
  <c r="E1787" i="32"/>
  <c r="F1787" i="32"/>
  <c r="G1787" i="32"/>
  <c r="A1788" i="32"/>
  <c r="B1788" i="32"/>
  <c r="C1788" i="32"/>
  <c r="D1788" i="32"/>
  <c r="E1788" i="32"/>
  <c r="F1788" i="32"/>
  <c r="G1788" i="32"/>
  <c r="A1789" i="32"/>
  <c r="B1789" i="32"/>
  <c r="C1789" i="32"/>
  <c r="D1789" i="32"/>
  <c r="E1789" i="32"/>
  <c r="F1789" i="32"/>
  <c r="G1789" i="32"/>
  <c r="A1790" i="32"/>
  <c r="B1790" i="32"/>
  <c r="C1790" i="32"/>
  <c r="D1790" i="32"/>
  <c r="E1790" i="32"/>
  <c r="F1790" i="32"/>
  <c r="G1790" i="32"/>
  <c r="A1791" i="32"/>
  <c r="B1791" i="32"/>
  <c r="C1791" i="32"/>
  <c r="D1791" i="32"/>
  <c r="E1791" i="32"/>
  <c r="F1791" i="32"/>
  <c r="G1791" i="32"/>
  <c r="A1792" i="32"/>
  <c r="B1792" i="32"/>
  <c r="C1792" i="32"/>
  <c r="D1792" i="32"/>
  <c r="E1792" i="32"/>
  <c r="F1792" i="32"/>
  <c r="G1792" i="32"/>
  <c r="A1793" i="32"/>
  <c r="B1793" i="32"/>
  <c r="C1793" i="32"/>
  <c r="D1793" i="32"/>
  <c r="E1793" i="32"/>
  <c r="F1793" i="32"/>
  <c r="G1793" i="32"/>
  <c r="A1794" i="32"/>
  <c r="B1794" i="32"/>
  <c r="C1794" i="32"/>
  <c r="D1794" i="32"/>
  <c r="E1794" i="32"/>
  <c r="F1794" i="32"/>
  <c r="G1794" i="32"/>
  <c r="A1795" i="32"/>
  <c r="B1795" i="32"/>
  <c r="C1795" i="32"/>
  <c r="D1795" i="32"/>
  <c r="E1795" i="32"/>
  <c r="F1795" i="32"/>
  <c r="G1795" i="32"/>
  <c r="A1796" i="32"/>
  <c r="B1796" i="32"/>
  <c r="C1796" i="32"/>
  <c r="D1796" i="32"/>
  <c r="E1796" i="32"/>
  <c r="F1796" i="32"/>
  <c r="G1796" i="32"/>
  <c r="A1797" i="32"/>
  <c r="B1797" i="32"/>
  <c r="C1797" i="32"/>
  <c r="D1797" i="32"/>
  <c r="E1797" i="32"/>
  <c r="F1797" i="32"/>
  <c r="G1797" i="32"/>
  <c r="A1798" i="32"/>
  <c r="B1798" i="32"/>
  <c r="C1798" i="32"/>
  <c r="D1798" i="32"/>
  <c r="E1798" i="32"/>
  <c r="F1798" i="32"/>
  <c r="G1798" i="32"/>
  <c r="A1799" i="32"/>
  <c r="B1799" i="32"/>
  <c r="C1799" i="32"/>
  <c r="D1799" i="32"/>
  <c r="E1799" i="32"/>
  <c r="F1799" i="32"/>
  <c r="G1799" i="32"/>
  <c r="A1800" i="32"/>
  <c r="B1800" i="32"/>
  <c r="C1800" i="32"/>
  <c r="D1800" i="32"/>
  <c r="E1800" i="32"/>
  <c r="F1800" i="32"/>
  <c r="G1800" i="32"/>
  <c r="A1801" i="32"/>
  <c r="B1801" i="32"/>
  <c r="C1801" i="32"/>
  <c r="D1801" i="32"/>
  <c r="E1801" i="32"/>
  <c r="F1801" i="32"/>
  <c r="G1801" i="32"/>
  <c r="A1802" i="32"/>
  <c r="B1802" i="32"/>
  <c r="C1802" i="32"/>
  <c r="D1802" i="32"/>
  <c r="E1802" i="32"/>
  <c r="F1802" i="32"/>
  <c r="G1802" i="32"/>
  <c r="A1803" i="32"/>
  <c r="B1803" i="32"/>
  <c r="C1803" i="32"/>
  <c r="D1803" i="32"/>
  <c r="E1803" i="32"/>
  <c r="F1803" i="32"/>
  <c r="G1803" i="32"/>
  <c r="A1804" i="32"/>
  <c r="B1804" i="32"/>
  <c r="C1804" i="32"/>
  <c r="D1804" i="32"/>
  <c r="E1804" i="32"/>
  <c r="F1804" i="32"/>
  <c r="G1804" i="32"/>
  <c r="A1805" i="32"/>
  <c r="B1805" i="32"/>
  <c r="C1805" i="32"/>
  <c r="D1805" i="32"/>
  <c r="E1805" i="32"/>
  <c r="F1805" i="32"/>
  <c r="G1805" i="32"/>
  <c r="A1806" i="32"/>
  <c r="B1806" i="32"/>
  <c r="C1806" i="32"/>
  <c r="D1806" i="32"/>
  <c r="E1806" i="32"/>
  <c r="F1806" i="32"/>
  <c r="G1806" i="32"/>
  <c r="A1807" i="32"/>
  <c r="B1807" i="32"/>
  <c r="C1807" i="32"/>
  <c r="D1807" i="32"/>
  <c r="E1807" i="32"/>
  <c r="F1807" i="32"/>
  <c r="G1807" i="32"/>
  <c r="A1808" i="32"/>
  <c r="B1808" i="32"/>
  <c r="C1808" i="32"/>
  <c r="D1808" i="32"/>
  <c r="E1808" i="32"/>
  <c r="F1808" i="32"/>
  <c r="G1808" i="32"/>
  <c r="A1809" i="32"/>
  <c r="B1809" i="32"/>
  <c r="C1809" i="32"/>
  <c r="D1809" i="32"/>
  <c r="E1809" i="32"/>
  <c r="F1809" i="32"/>
  <c r="G1809" i="32"/>
  <c r="A1810" i="32"/>
  <c r="B1810" i="32"/>
  <c r="C1810" i="32"/>
  <c r="D1810" i="32"/>
  <c r="E1810" i="32"/>
  <c r="F1810" i="32"/>
  <c r="G1810" i="32"/>
  <c r="A1811" i="32"/>
  <c r="B1811" i="32"/>
  <c r="C1811" i="32"/>
  <c r="D1811" i="32"/>
  <c r="E1811" i="32"/>
  <c r="F1811" i="32"/>
  <c r="G1811" i="32"/>
  <c r="A1812" i="32"/>
  <c r="B1812" i="32"/>
  <c r="C1812" i="32"/>
  <c r="D1812" i="32"/>
  <c r="E1812" i="32"/>
  <c r="F1812" i="32"/>
  <c r="G1812" i="32"/>
  <c r="A1813" i="32"/>
  <c r="B1813" i="32"/>
  <c r="C1813" i="32"/>
  <c r="D1813" i="32"/>
  <c r="E1813" i="32"/>
  <c r="F1813" i="32"/>
  <c r="G1813" i="32"/>
  <c r="A1814" i="32"/>
  <c r="B1814" i="32"/>
  <c r="C1814" i="32"/>
  <c r="D1814" i="32"/>
  <c r="E1814" i="32"/>
  <c r="F1814" i="32"/>
  <c r="G1814" i="32"/>
  <c r="A1815" i="32"/>
  <c r="B1815" i="32"/>
  <c r="C1815" i="32"/>
  <c r="D1815" i="32"/>
  <c r="E1815" i="32"/>
  <c r="F1815" i="32"/>
  <c r="G1815" i="32"/>
  <c r="A1816" i="32"/>
  <c r="B1816" i="32"/>
  <c r="C1816" i="32"/>
  <c r="D1816" i="32"/>
  <c r="E1816" i="32"/>
  <c r="F1816" i="32"/>
  <c r="G1816" i="32"/>
  <c r="A1817" i="32"/>
  <c r="B1817" i="32"/>
  <c r="C1817" i="32"/>
  <c r="D1817" i="32"/>
  <c r="E1817" i="32"/>
  <c r="F1817" i="32"/>
  <c r="G1817" i="32"/>
  <c r="A1818" i="32"/>
  <c r="B1818" i="32"/>
  <c r="C1818" i="32"/>
  <c r="D1818" i="32"/>
  <c r="E1818" i="32"/>
  <c r="F1818" i="32"/>
  <c r="G1818" i="32"/>
  <c r="A1819" i="32"/>
  <c r="B1819" i="32"/>
  <c r="C1819" i="32"/>
  <c r="D1819" i="32"/>
  <c r="E1819" i="32"/>
  <c r="F1819" i="32"/>
  <c r="G1819" i="32"/>
  <c r="A1820" i="32"/>
  <c r="B1820" i="32"/>
  <c r="C1820" i="32"/>
  <c r="D1820" i="32"/>
  <c r="E1820" i="32"/>
  <c r="F1820" i="32"/>
  <c r="G1820" i="32"/>
  <c r="A1821" i="32"/>
  <c r="B1821" i="32"/>
  <c r="C1821" i="32"/>
  <c r="D1821" i="32"/>
  <c r="E1821" i="32"/>
  <c r="F1821" i="32"/>
  <c r="G1821" i="32"/>
  <c r="A1822" i="32"/>
  <c r="B1822" i="32"/>
  <c r="C1822" i="32"/>
  <c r="D1822" i="32"/>
  <c r="E1822" i="32"/>
  <c r="F1822" i="32"/>
  <c r="G1822" i="32"/>
  <c r="A1823" i="32"/>
  <c r="B1823" i="32"/>
  <c r="C1823" i="32"/>
  <c r="D1823" i="32"/>
  <c r="E1823" i="32"/>
  <c r="F1823" i="32"/>
  <c r="G1823" i="32"/>
  <c r="A1824" i="32"/>
  <c r="B1824" i="32"/>
  <c r="C1824" i="32"/>
  <c r="D1824" i="32"/>
  <c r="E1824" i="32"/>
  <c r="F1824" i="32"/>
  <c r="G1824" i="32"/>
  <c r="A1825" i="32"/>
  <c r="B1825" i="32"/>
  <c r="C1825" i="32"/>
  <c r="D1825" i="32"/>
  <c r="E1825" i="32"/>
  <c r="F1825" i="32"/>
  <c r="G1825" i="32"/>
  <c r="A1826" i="32"/>
  <c r="B1826" i="32"/>
  <c r="C1826" i="32"/>
  <c r="D1826" i="32"/>
  <c r="E1826" i="32"/>
  <c r="F1826" i="32"/>
  <c r="G1826" i="32"/>
  <c r="A1827" i="32"/>
  <c r="B1827" i="32"/>
  <c r="C1827" i="32"/>
  <c r="D1827" i="32"/>
  <c r="E1827" i="32"/>
  <c r="F1827" i="32"/>
  <c r="G1827" i="32"/>
  <c r="A1828" i="32"/>
  <c r="B1828" i="32"/>
  <c r="C1828" i="32"/>
  <c r="D1828" i="32"/>
  <c r="E1828" i="32"/>
  <c r="F1828" i="32"/>
  <c r="G1828" i="32"/>
  <c r="A1829" i="32"/>
  <c r="B1829" i="32"/>
  <c r="C1829" i="32"/>
  <c r="D1829" i="32"/>
  <c r="E1829" i="32"/>
  <c r="F1829" i="32"/>
  <c r="G1829" i="32"/>
  <c r="A1830" i="32"/>
  <c r="B1830" i="32"/>
  <c r="C1830" i="32"/>
  <c r="D1830" i="32"/>
  <c r="E1830" i="32"/>
  <c r="F1830" i="32"/>
  <c r="G1830" i="32"/>
  <c r="A1831" i="32"/>
  <c r="B1831" i="32"/>
  <c r="C1831" i="32"/>
  <c r="D1831" i="32"/>
  <c r="E1831" i="32"/>
  <c r="F1831" i="32"/>
  <c r="G1831" i="32"/>
  <c r="A1832" i="32"/>
  <c r="B1832" i="32"/>
  <c r="C1832" i="32"/>
  <c r="D1832" i="32"/>
  <c r="E1832" i="32"/>
  <c r="F1832" i="32"/>
  <c r="G1832" i="32"/>
  <c r="A1833" i="32"/>
  <c r="B1833" i="32"/>
  <c r="C1833" i="32"/>
  <c r="D1833" i="32"/>
  <c r="E1833" i="32"/>
  <c r="F1833" i="32"/>
  <c r="G1833" i="32"/>
  <c r="A1834" i="32"/>
  <c r="B1834" i="32"/>
  <c r="C1834" i="32"/>
  <c r="D1834" i="32"/>
  <c r="E1834" i="32"/>
  <c r="F1834" i="32"/>
  <c r="G1834" i="32"/>
  <c r="A1835" i="32"/>
  <c r="B1835" i="32"/>
  <c r="C1835" i="32"/>
  <c r="D1835" i="32"/>
  <c r="E1835" i="32"/>
  <c r="F1835" i="32"/>
  <c r="G1835" i="32"/>
  <c r="A1836" i="32"/>
  <c r="B1836" i="32"/>
  <c r="C1836" i="32"/>
  <c r="D1836" i="32"/>
  <c r="E1836" i="32"/>
  <c r="F1836" i="32"/>
  <c r="G1836" i="32"/>
  <c r="A1837" i="32"/>
  <c r="B1837" i="32"/>
  <c r="C1837" i="32"/>
  <c r="D1837" i="32"/>
  <c r="E1837" i="32"/>
  <c r="F1837" i="32"/>
  <c r="G1837" i="32"/>
  <c r="A1838" i="32"/>
  <c r="B1838" i="32"/>
  <c r="C1838" i="32"/>
  <c r="D1838" i="32"/>
  <c r="E1838" i="32"/>
  <c r="F1838" i="32"/>
  <c r="G1838" i="32"/>
  <c r="A1839" i="32"/>
  <c r="B1839" i="32"/>
  <c r="C1839" i="32"/>
  <c r="D1839" i="32"/>
  <c r="E1839" i="32"/>
  <c r="F1839" i="32"/>
  <c r="G1839" i="32"/>
  <c r="A1840" i="32"/>
  <c r="B1840" i="32"/>
  <c r="C1840" i="32"/>
  <c r="D1840" i="32"/>
  <c r="E1840" i="32"/>
  <c r="F1840" i="32"/>
  <c r="G1840" i="32"/>
  <c r="A1841" i="32"/>
  <c r="B1841" i="32"/>
  <c r="C1841" i="32"/>
  <c r="D1841" i="32"/>
  <c r="E1841" i="32"/>
  <c r="F1841" i="32"/>
  <c r="G1841" i="32"/>
  <c r="A1842" i="32"/>
  <c r="B1842" i="32"/>
  <c r="C1842" i="32"/>
  <c r="D1842" i="32"/>
  <c r="E1842" i="32"/>
  <c r="F1842" i="32"/>
  <c r="G1842" i="32"/>
  <c r="A1843" i="32"/>
  <c r="B1843" i="32"/>
  <c r="C1843" i="32"/>
  <c r="D1843" i="32"/>
  <c r="E1843" i="32"/>
  <c r="F1843" i="32"/>
  <c r="G1843" i="32"/>
  <c r="A1844" i="32"/>
  <c r="B1844" i="32"/>
  <c r="C1844" i="32"/>
  <c r="D1844" i="32"/>
  <c r="E1844" i="32"/>
  <c r="F1844" i="32"/>
  <c r="G1844" i="32"/>
  <c r="A1845" i="32"/>
  <c r="B1845" i="32"/>
  <c r="C1845" i="32"/>
  <c r="D1845" i="32"/>
  <c r="E1845" i="32"/>
  <c r="F1845" i="32"/>
  <c r="G1845" i="32"/>
  <c r="A1846" i="32"/>
  <c r="B1846" i="32"/>
  <c r="C1846" i="32"/>
  <c r="D1846" i="32"/>
  <c r="E1846" i="32"/>
  <c r="F1846" i="32"/>
  <c r="G1846" i="32"/>
  <c r="A1847" i="32"/>
  <c r="B1847" i="32"/>
  <c r="C1847" i="32"/>
  <c r="D1847" i="32"/>
  <c r="E1847" i="32"/>
  <c r="F1847" i="32"/>
  <c r="G1847" i="32"/>
  <c r="A1848" i="32"/>
  <c r="B1848" i="32"/>
  <c r="C1848" i="32"/>
  <c r="D1848" i="32"/>
  <c r="E1848" i="32"/>
  <c r="F1848" i="32"/>
  <c r="G1848" i="32"/>
  <c r="A1849" i="32"/>
  <c r="B1849" i="32"/>
  <c r="C1849" i="32"/>
  <c r="D1849" i="32"/>
  <c r="E1849" i="32"/>
  <c r="F1849" i="32"/>
  <c r="G1849" i="32"/>
  <c r="A1850" i="32"/>
  <c r="B1850" i="32"/>
  <c r="C1850" i="32"/>
  <c r="D1850" i="32"/>
  <c r="E1850" i="32"/>
  <c r="F1850" i="32"/>
  <c r="G1850" i="32"/>
  <c r="A1851" i="32"/>
  <c r="B1851" i="32"/>
  <c r="C1851" i="32"/>
  <c r="D1851" i="32"/>
  <c r="E1851" i="32"/>
  <c r="F1851" i="32"/>
  <c r="G1851" i="32"/>
  <c r="A1852" i="32"/>
  <c r="B1852" i="32"/>
  <c r="C1852" i="32"/>
  <c r="D1852" i="32"/>
  <c r="E1852" i="32"/>
  <c r="F1852" i="32"/>
  <c r="G1852" i="32"/>
  <c r="A1853" i="32"/>
  <c r="B1853" i="32"/>
  <c r="C1853" i="32"/>
  <c r="D1853" i="32"/>
  <c r="E1853" i="32"/>
  <c r="F1853" i="32"/>
  <c r="G1853" i="32"/>
  <c r="A1854" i="32"/>
  <c r="B1854" i="32"/>
  <c r="C1854" i="32"/>
  <c r="D1854" i="32"/>
  <c r="E1854" i="32"/>
  <c r="F1854" i="32"/>
  <c r="G1854" i="32"/>
  <c r="A1855" i="32"/>
  <c r="B1855" i="32"/>
  <c r="C1855" i="32"/>
  <c r="D1855" i="32"/>
  <c r="E1855" i="32"/>
  <c r="F1855" i="32"/>
  <c r="G1855" i="32"/>
  <c r="A1856" i="32"/>
  <c r="B1856" i="32"/>
  <c r="C1856" i="32"/>
  <c r="D1856" i="32"/>
  <c r="E1856" i="32"/>
  <c r="F1856" i="32"/>
  <c r="G1856" i="32"/>
  <c r="A1857" i="32"/>
  <c r="B1857" i="32"/>
  <c r="C1857" i="32"/>
  <c r="D1857" i="32"/>
  <c r="E1857" i="32"/>
  <c r="F1857" i="32"/>
  <c r="G1857" i="32"/>
  <c r="A1858" i="32"/>
  <c r="B1858" i="32"/>
  <c r="C1858" i="32"/>
  <c r="D1858" i="32"/>
  <c r="E1858" i="32"/>
  <c r="F1858" i="32"/>
  <c r="G1858" i="32"/>
  <c r="A1859" i="32"/>
  <c r="B1859" i="32"/>
  <c r="C1859" i="32"/>
  <c r="D1859" i="32"/>
  <c r="E1859" i="32"/>
  <c r="F1859" i="32"/>
  <c r="G1859" i="32"/>
  <c r="A1860" i="32"/>
  <c r="B1860" i="32"/>
  <c r="C1860" i="32"/>
  <c r="D1860" i="32"/>
  <c r="E1860" i="32"/>
  <c r="F1860" i="32"/>
  <c r="G1860" i="32"/>
  <c r="A1861" i="32"/>
  <c r="B1861" i="32"/>
  <c r="C1861" i="32"/>
  <c r="D1861" i="32"/>
  <c r="E1861" i="32"/>
  <c r="F1861" i="32"/>
  <c r="G1861" i="32"/>
  <c r="A1862" i="32"/>
  <c r="B1862" i="32"/>
  <c r="C1862" i="32"/>
  <c r="D1862" i="32"/>
  <c r="E1862" i="32"/>
  <c r="F1862" i="32"/>
  <c r="G1862" i="32"/>
  <c r="A1863" i="32"/>
  <c r="B1863" i="32"/>
  <c r="C1863" i="32"/>
  <c r="D1863" i="32"/>
  <c r="E1863" i="32"/>
  <c r="F1863" i="32"/>
  <c r="G1863" i="32"/>
  <c r="A1864" i="32"/>
  <c r="B1864" i="32"/>
  <c r="C1864" i="32"/>
  <c r="D1864" i="32"/>
  <c r="E1864" i="32"/>
  <c r="F1864" i="32"/>
  <c r="G1864" i="32"/>
  <c r="A1865" i="32"/>
  <c r="B1865" i="32"/>
  <c r="C1865" i="32"/>
  <c r="D1865" i="32"/>
  <c r="E1865" i="32"/>
  <c r="F1865" i="32"/>
  <c r="G1865" i="32"/>
  <c r="A1866" i="32"/>
  <c r="B1866" i="32"/>
  <c r="C1866" i="32"/>
  <c r="D1866" i="32"/>
  <c r="E1866" i="32"/>
  <c r="F1866" i="32"/>
  <c r="G1866" i="32"/>
  <c r="A1867" i="32"/>
  <c r="B1867" i="32"/>
  <c r="C1867" i="32"/>
  <c r="D1867" i="32"/>
  <c r="E1867" i="32"/>
  <c r="F1867" i="32"/>
  <c r="G1867" i="32"/>
  <c r="A1868" i="32"/>
  <c r="B1868" i="32"/>
  <c r="C1868" i="32"/>
  <c r="D1868" i="32"/>
  <c r="E1868" i="32"/>
  <c r="F1868" i="32"/>
  <c r="G1868" i="32"/>
  <c r="A1869" i="32"/>
  <c r="B1869" i="32"/>
  <c r="C1869" i="32"/>
  <c r="D1869" i="32"/>
  <c r="E1869" i="32"/>
  <c r="F1869" i="32"/>
  <c r="G1869" i="32"/>
  <c r="A1870" i="32"/>
  <c r="B1870" i="32"/>
  <c r="C1870" i="32"/>
  <c r="D1870" i="32"/>
  <c r="E1870" i="32"/>
  <c r="F1870" i="32"/>
  <c r="G1870" i="32"/>
  <c r="A1871" i="32"/>
  <c r="B1871" i="32"/>
  <c r="C1871" i="32"/>
  <c r="D1871" i="32"/>
  <c r="E1871" i="32"/>
  <c r="F1871" i="32"/>
  <c r="G1871" i="32"/>
  <c r="A1872" i="32"/>
  <c r="B1872" i="32"/>
  <c r="C1872" i="32"/>
  <c r="D1872" i="32"/>
  <c r="E1872" i="32"/>
  <c r="F1872" i="32"/>
  <c r="G1872" i="32"/>
  <c r="A1873" i="32"/>
  <c r="B1873" i="32"/>
  <c r="C1873" i="32"/>
  <c r="D1873" i="32"/>
  <c r="E1873" i="32"/>
  <c r="F1873" i="32"/>
  <c r="G1873" i="32"/>
  <c r="A1874" i="32"/>
  <c r="B1874" i="32"/>
  <c r="C1874" i="32"/>
  <c r="D1874" i="32"/>
  <c r="E1874" i="32"/>
  <c r="F1874" i="32"/>
  <c r="G1874" i="32"/>
  <c r="A1875" i="32"/>
  <c r="B1875" i="32"/>
  <c r="C1875" i="32"/>
  <c r="D1875" i="32"/>
  <c r="E1875" i="32"/>
  <c r="F1875" i="32"/>
  <c r="G1875" i="32"/>
  <c r="A1876" i="32"/>
  <c r="B1876" i="32"/>
  <c r="C1876" i="32"/>
  <c r="D1876" i="32"/>
  <c r="E1876" i="32"/>
  <c r="F1876" i="32"/>
  <c r="G1876" i="32"/>
  <c r="A1877" i="32"/>
  <c r="B1877" i="32"/>
  <c r="C1877" i="32"/>
  <c r="D1877" i="32"/>
  <c r="E1877" i="32"/>
  <c r="F1877" i="32"/>
  <c r="G1877" i="32"/>
  <c r="A1878" i="32"/>
  <c r="B1878" i="32"/>
  <c r="C1878" i="32"/>
  <c r="D1878" i="32"/>
  <c r="E1878" i="32"/>
  <c r="F1878" i="32"/>
  <c r="G1878" i="32"/>
  <c r="A1879" i="32"/>
  <c r="B1879" i="32"/>
  <c r="C1879" i="32"/>
  <c r="D1879" i="32"/>
  <c r="E1879" i="32"/>
  <c r="F1879" i="32"/>
  <c r="G1879" i="32"/>
  <c r="A1880" i="32"/>
  <c r="B1880" i="32"/>
  <c r="C1880" i="32"/>
  <c r="D1880" i="32"/>
  <c r="E1880" i="32"/>
  <c r="F1880" i="32"/>
  <c r="G1880" i="32"/>
  <c r="A1881" i="32"/>
  <c r="B1881" i="32"/>
  <c r="C1881" i="32"/>
  <c r="D1881" i="32"/>
  <c r="E1881" i="32"/>
  <c r="F1881" i="32"/>
  <c r="G1881" i="32"/>
  <c r="A1882" i="32"/>
  <c r="B1882" i="32"/>
  <c r="C1882" i="32"/>
  <c r="D1882" i="32"/>
  <c r="E1882" i="32"/>
  <c r="F1882" i="32"/>
  <c r="G1882" i="32"/>
  <c r="A1883" i="32"/>
  <c r="B1883" i="32"/>
  <c r="C1883" i="32"/>
  <c r="D1883" i="32"/>
  <c r="E1883" i="32"/>
  <c r="F1883" i="32"/>
  <c r="G1883" i="32"/>
  <c r="A1884" i="32"/>
  <c r="B1884" i="32"/>
  <c r="C1884" i="32"/>
  <c r="D1884" i="32"/>
  <c r="E1884" i="32"/>
  <c r="F1884" i="32"/>
  <c r="G1884" i="32"/>
  <c r="A1885" i="32"/>
  <c r="B1885" i="32"/>
  <c r="C1885" i="32"/>
  <c r="D1885" i="32"/>
  <c r="E1885" i="32"/>
  <c r="F1885" i="32"/>
  <c r="G1885" i="32"/>
  <c r="A1886" i="32"/>
  <c r="B1886" i="32"/>
  <c r="C1886" i="32"/>
  <c r="D1886" i="32"/>
  <c r="E1886" i="32"/>
  <c r="F1886" i="32"/>
  <c r="G1886" i="32"/>
  <c r="A1887" i="32"/>
  <c r="B1887" i="32"/>
  <c r="C1887" i="32"/>
  <c r="D1887" i="32"/>
  <c r="E1887" i="32"/>
  <c r="F1887" i="32"/>
  <c r="G1887" i="32"/>
  <c r="A1888" i="32"/>
  <c r="B1888" i="32"/>
  <c r="C1888" i="32"/>
  <c r="D1888" i="32"/>
  <c r="E1888" i="32"/>
  <c r="F1888" i="32"/>
  <c r="G1888" i="32"/>
  <c r="A1889" i="32"/>
  <c r="B1889" i="32"/>
  <c r="C1889" i="32"/>
  <c r="D1889" i="32"/>
  <c r="E1889" i="32"/>
  <c r="F1889" i="32"/>
  <c r="G1889" i="32"/>
  <c r="A1890" i="32"/>
  <c r="B1890" i="32"/>
  <c r="C1890" i="32"/>
  <c r="D1890" i="32"/>
  <c r="E1890" i="32"/>
  <c r="F1890" i="32"/>
  <c r="G1890" i="32"/>
  <c r="A1891" i="32"/>
  <c r="B1891" i="32"/>
  <c r="C1891" i="32"/>
  <c r="D1891" i="32"/>
  <c r="E1891" i="32"/>
  <c r="F1891" i="32"/>
  <c r="G1891" i="32"/>
  <c r="B2" i="32"/>
  <c r="C2" i="32"/>
  <c r="D2" i="32"/>
  <c r="E2" i="32"/>
  <c r="F2" i="32"/>
  <c r="G2" i="32"/>
  <c r="A2" i="32"/>
  <c r="Q33" i="32"/>
  <c r="P33" i="32"/>
  <c r="O33" i="32"/>
  <c r="N33" i="32"/>
  <c r="M33" i="32"/>
  <c r="L33" i="32"/>
  <c r="Q32" i="32"/>
  <c r="P32" i="32"/>
  <c r="O32" i="32"/>
  <c r="N32" i="32"/>
  <c r="M32" i="32"/>
  <c r="L32" i="32"/>
  <c r="U30" i="32"/>
  <c r="T30" i="32"/>
  <c r="U29" i="32"/>
  <c r="T29" i="32"/>
  <c r="Q27" i="32"/>
  <c r="P27" i="32"/>
  <c r="O27" i="32"/>
  <c r="N27" i="32"/>
  <c r="M27" i="32"/>
  <c r="L27" i="32"/>
  <c r="Q26" i="32"/>
  <c r="P26" i="32"/>
  <c r="O26" i="32"/>
  <c r="N26" i="32"/>
  <c r="M26" i="32"/>
  <c r="L26" i="32"/>
  <c r="O4" i="32"/>
  <c r="N4" i="32"/>
  <c r="M4" i="32"/>
  <c r="E5" i="11" s="1"/>
  <c r="L4" i="32"/>
  <c r="D5" i="11" s="1"/>
  <c r="O3" i="32"/>
  <c r="N3" i="32"/>
  <c r="M3" i="32"/>
  <c r="E4" i="11" s="1"/>
  <c r="L3" i="32"/>
  <c r="D4" i="11" s="1"/>
  <c r="O4" i="10"/>
  <c r="N4" i="10"/>
  <c r="M4" i="10"/>
  <c r="L4" i="10"/>
  <c r="O3" i="10"/>
  <c r="N3" i="10"/>
  <c r="M3" i="10"/>
  <c r="L3" i="10"/>
  <c r="F4" i="11" s="1"/>
  <c r="U29" i="10"/>
  <c r="U30" i="10"/>
  <c r="T30" i="10"/>
  <c r="T29" i="10"/>
  <c r="M26" i="10"/>
  <c r="N26" i="10"/>
  <c r="O26" i="10"/>
  <c r="P26" i="10"/>
  <c r="Q26" i="10"/>
  <c r="M27" i="10"/>
  <c r="N27" i="10"/>
  <c r="O27" i="10"/>
  <c r="P27" i="10"/>
  <c r="Q27" i="10"/>
  <c r="L27" i="10"/>
  <c r="L26" i="10"/>
  <c r="M32" i="10"/>
  <c r="N32" i="10"/>
  <c r="O32" i="10"/>
  <c r="P32" i="10"/>
  <c r="Q32" i="10"/>
  <c r="M33" i="10"/>
  <c r="N33" i="10"/>
  <c r="O33" i="10"/>
  <c r="P33" i="10"/>
  <c r="Q33" i="10"/>
  <c r="L33" i="10"/>
  <c r="L32" i="10"/>
  <c r="AS3" i="10"/>
  <c r="AS13" i="10"/>
  <c r="AD2" i="10"/>
  <c r="D3" i="10"/>
  <c r="E3" i="10"/>
  <c r="F3" i="10"/>
  <c r="G3" i="10"/>
  <c r="D4" i="10"/>
  <c r="E4" i="10"/>
  <c r="F4" i="10"/>
  <c r="G4" i="10"/>
  <c r="D5" i="10"/>
  <c r="E5" i="10"/>
  <c r="F5" i="10"/>
  <c r="G5" i="10"/>
  <c r="D6" i="10"/>
  <c r="E6" i="10"/>
  <c r="F6" i="10"/>
  <c r="G6" i="10"/>
  <c r="D7" i="10"/>
  <c r="E7" i="10"/>
  <c r="F7" i="10"/>
  <c r="G7" i="10"/>
  <c r="D8" i="10"/>
  <c r="E8" i="10"/>
  <c r="F8" i="10"/>
  <c r="G8" i="10"/>
  <c r="D9" i="10"/>
  <c r="E9" i="10"/>
  <c r="F9" i="10"/>
  <c r="G9" i="10"/>
  <c r="D10" i="10"/>
  <c r="E10" i="10"/>
  <c r="F10" i="10"/>
  <c r="G10" i="10"/>
  <c r="D11" i="10"/>
  <c r="E11" i="10"/>
  <c r="F11" i="10"/>
  <c r="G11" i="10"/>
  <c r="D12" i="10"/>
  <c r="E12" i="10"/>
  <c r="F12" i="10"/>
  <c r="G12" i="10"/>
  <c r="D13" i="10"/>
  <c r="E13" i="10"/>
  <c r="F13" i="10"/>
  <c r="G13" i="10"/>
  <c r="D14" i="10"/>
  <c r="E14" i="10"/>
  <c r="F14" i="10"/>
  <c r="G14" i="10"/>
  <c r="D15" i="10"/>
  <c r="E15" i="10"/>
  <c r="F15" i="10"/>
  <c r="G15" i="10"/>
  <c r="D16" i="10"/>
  <c r="E16" i="10"/>
  <c r="F16" i="10"/>
  <c r="G16" i="10"/>
  <c r="D17" i="10"/>
  <c r="E17" i="10"/>
  <c r="F17" i="10"/>
  <c r="G17" i="10"/>
  <c r="D18" i="10"/>
  <c r="E18" i="10"/>
  <c r="F18" i="10"/>
  <c r="G18" i="10"/>
  <c r="D19" i="10"/>
  <c r="E19" i="10"/>
  <c r="F19" i="10"/>
  <c r="G19" i="10"/>
  <c r="D20" i="10"/>
  <c r="E20" i="10"/>
  <c r="F20" i="10"/>
  <c r="G20" i="10"/>
  <c r="D21" i="10"/>
  <c r="E21" i="10"/>
  <c r="F21" i="10"/>
  <c r="G21" i="10"/>
  <c r="D22" i="10"/>
  <c r="E22" i="10"/>
  <c r="F22" i="10"/>
  <c r="G22" i="10"/>
  <c r="D23" i="10"/>
  <c r="E23" i="10"/>
  <c r="F23" i="10"/>
  <c r="G23" i="10"/>
  <c r="D24" i="10"/>
  <c r="E24" i="10"/>
  <c r="F24" i="10"/>
  <c r="G24" i="10"/>
  <c r="D25" i="10"/>
  <c r="E25" i="10"/>
  <c r="F25" i="10"/>
  <c r="G25" i="10"/>
  <c r="D26" i="10"/>
  <c r="E26" i="10"/>
  <c r="F26" i="10"/>
  <c r="G26" i="10"/>
  <c r="D27" i="10"/>
  <c r="E27" i="10"/>
  <c r="F27" i="10"/>
  <c r="G27" i="10"/>
  <c r="D28" i="10"/>
  <c r="E28" i="10"/>
  <c r="F28" i="10"/>
  <c r="G28" i="10"/>
  <c r="D29" i="10"/>
  <c r="E29" i="10"/>
  <c r="F29" i="10"/>
  <c r="G29" i="10"/>
  <c r="D30" i="10"/>
  <c r="E30" i="10"/>
  <c r="F30" i="10"/>
  <c r="G30" i="10"/>
  <c r="D31" i="10"/>
  <c r="E31" i="10"/>
  <c r="F31" i="10"/>
  <c r="G31" i="10"/>
  <c r="D32" i="10"/>
  <c r="E32" i="10"/>
  <c r="F32" i="10"/>
  <c r="G32" i="10"/>
  <c r="D33" i="10"/>
  <c r="E33" i="10"/>
  <c r="F33" i="10"/>
  <c r="G33" i="10"/>
  <c r="D34" i="10"/>
  <c r="E34" i="10"/>
  <c r="F34" i="10"/>
  <c r="G34" i="10"/>
  <c r="D35" i="10"/>
  <c r="E35" i="10"/>
  <c r="F35" i="10"/>
  <c r="G35" i="10"/>
  <c r="D36" i="10"/>
  <c r="E36" i="10"/>
  <c r="F36" i="10"/>
  <c r="G36" i="10"/>
  <c r="D37" i="10"/>
  <c r="E37" i="10"/>
  <c r="F37" i="10"/>
  <c r="G37" i="10"/>
  <c r="D38" i="10"/>
  <c r="E38" i="10"/>
  <c r="F38" i="10"/>
  <c r="G38" i="10"/>
  <c r="D39" i="10"/>
  <c r="E39" i="10"/>
  <c r="F39" i="10"/>
  <c r="G39" i="10"/>
  <c r="D40" i="10"/>
  <c r="E40" i="10"/>
  <c r="F40" i="10"/>
  <c r="G40" i="10"/>
  <c r="D41" i="10"/>
  <c r="E41" i="10"/>
  <c r="F41" i="10"/>
  <c r="G41" i="10"/>
  <c r="D42" i="10"/>
  <c r="E42" i="10"/>
  <c r="F42" i="10"/>
  <c r="G42" i="10"/>
  <c r="D43" i="10"/>
  <c r="E43" i="10"/>
  <c r="F43" i="10"/>
  <c r="G43" i="10"/>
  <c r="D44" i="10"/>
  <c r="E44" i="10"/>
  <c r="F44" i="10"/>
  <c r="G44" i="10"/>
  <c r="D45" i="10"/>
  <c r="E45" i="10"/>
  <c r="F45" i="10"/>
  <c r="G45" i="10"/>
  <c r="D46" i="10"/>
  <c r="E46" i="10"/>
  <c r="F46" i="10"/>
  <c r="G46" i="10"/>
  <c r="D47" i="10"/>
  <c r="E47" i="10"/>
  <c r="F47" i="10"/>
  <c r="G47" i="10"/>
  <c r="D48" i="10"/>
  <c r="E48" i="10"/>
  <c r="F48" i="10"/>
  <c r="G48" i="10"/>
  <c r="D49" i="10"/>
  <c r="E49" i="10"/>
  <c r="F49" i="10"/>
  <c r="G49" i="10"/>
  <c r="D50" i="10"/>
  <c r="E50" i="10"/>
  <c r="F50" i="10"/>
  <c r="G50" i="10"/>
  <c r="D51" i="10"/>
  <c r="E51" i="10"/>
  <c r="F51" i="10"/>
  <c r="G51" i="10"/>
  <c r="D52" i="10"/>
  <c r="E52" i="10"/>
  <c r="F52" i="10"/>
  <c r="G52" i="10"/>
  <c r="D53" i="10"/>
  <c r="E53" i="10"/>
  <c r="F53" i="10"/>
  <c r="G53" i="10"/>
  <c r="D54" i="10"/>
  <c r="E54" i="10"/>
  <c r="F54" i="10"/>
  <c r="G54" i="10"/>
  <c r="D55" i="10"/>
  <c r="E55" i="10"/>
  <c r="F55" i="10"/>
  <c r="G55" i="10"/>
  <c r="D56" i="10"/>
  <c r="E56" i="10"/>
  <c r="F56" i="10"/>
  <c r="G56" i="10"/>
  <c r="D57" i="10"/>
  <c r="E57" i="10"/>
  <c r="F57" i="10"/>
  <c r="G57" i="10"/>
  <c r="D58" i="10"/>
  <c r="E58" i="10"/>
  <c r="F58" i="10"/>
  <c r="G58" i="10"/>
  <c r="D59" i="10"/>
  <c r="E59" i="10"/>
  <c r="F59" i="10"/>
  <c r="G59" i="10"/>
  <c r="D60" i="10"/>
  <c r="E60" i="10"/>
  <c r="F60" i="10"/>
  <c r="G60" i="10"/>
  <c r="D61" i="10"/>
  <c r="E61" i="10"/>
  <c r="F61" i="10"/>
  <c r="G61" i="10"/>
  <c r="D62" i="10"/>
  <c r="E62" i="10"/>
  <c r="F62" i="10"/>
  <c r="G62" i="10"/>
  <c r="D63" i="10"/>
  <c r="E63" i="10"/>
  <c r="F63" i="10"/>
  <c r="G63" i="10"/>
  <c r="D64" i="10"/>
  <c r="E64" i="10"/>
  <c r="F64" i="10"/>
  <c r="G64" i="10"/>
  <c r="D65" i="10"/>
  <c r="E65" i="10"/>
  <c r="F65" i="10"/>
  <c r="G65" i="10"/>
  <c r="D66" i="10"/>
  <c r="E66" i="10"/>
  <c r="F66" i="10"/>
  <c r="G66" i="10"/>
  <c r="D67" i="10"/>
  <c r="E67" i="10"/>
  <c r="F67" i="10"/>
  <c r="G67" i="10"/>
  <c r="D68" i="10"/>
  <c r="E68" i="10"/>
  <c r="F68" i="10"/>
  <c r="G68" i="10"/>
  <c r="D69" i="10"/>
  <c r="E69" i="10"/>
  <c r="F69" i="10"/>
  <c r="G69" i="10"/>
  <c r="D70" i="10"/>
  <c r="E70" i="10"/>
  <c r="F70" i="10"/>
  <c r="G70" i="10"/>
  <c r="D71" i="10"/>
  <c r="E71" i="10"/>
  <c r="F71" i="10"/>
  <c r="G71" i="10"/>
  <c r="D72" i="10"/>
  <c r="E72" i="10"/>
  <c r="F72" i="10"/>
  <c r="G72" i="10"/>
  <c r="D73" i="10"/>
  <c r="E73" i="10"/>
  <c r="F73" i="10"/>
  <c r="G73" i="10"/>
  <c r="D74" i="10"/>
  <c r="E74" i="10"/>
  <c r="F74" i="10"/>
  <c r="G74" i="10"/>
  <c r="D75" i="10"/>
  <c r="E75" i="10"/>
  <c r="F75" i="10"/>
  <c r="G75" i="10"/>
  <c r="D76" i="10"/>
  <c r="E76" i="10"/>
  <c r="F76" i="10"/>
  <c r="G76" i="10"/>
  <c r="D77" i="10"/>
  <c r="E77" i="10"/>
  <c r="F77" i="10"/>
  <c r="G77" i="10"/>
  <c r="D78" i="10"/>
  <c r="E78" i="10"/>
  <c r="F78" i="10"/>
  <c r="G78" i="10"/>
  <c r="D79" i="10"/>
  <c r="E79" i="10"/>
  <c r="F79" i="10"/>
  <c r="G79" i="10"/>
  <c r="D80" i="10"/>
  <c r="E80" i="10"/>
  <c r="F80" i="10"/>
  <c r="G80" i="10"/>
  <c r="D81" i="10"/>
  <c r="E81" i="10"/>
  <c r="F81" i="10"/>
  <c r="G81" i="10"/>
  <c r="D82" i="10"/>
  <c r="E82" i="10"/>
  <c r="F82" i="10"/>
  <c r="G82" i="10"/>
  <c r="D83" i="10"/>
  <c r="E83" i="10"/>
  <c r="F83" i="10"/>
  <c r="G83" i="10"/>
  <c r="D84" i="10"/>
  <c r="E84" i="10"/>
  <c r="F84" i="10"/>
  <c r="G84" i="10"/>
  <c r="D85" i="10"/>
  <c r="E85" i="10"/>
  <c r="F85" i="10"/>
  <c r="G85" i="10"/>
  <c r="D86" i="10"/>
  <c r="E86" i="10"/>
  <c r="F86" i="10"/>
  <c r="G86" i="10"/>
  <c r="D87" i="10"/>
  <c r="E87" i="10"/>
  <c r="F87" i="10"/>
  <c r="G87" i="10"/>
  <c r="D88" i="10"/>
  <c r="E88" i="10"/>
  <c r="F88" i="10"/>
  <c r="G88" i="10"/>
  <c r="D89" i="10"/>
  <c r="E89" i="10"/>
  <c r="F89" i="10"/>
  <c r="G89" i="10"/>
  <c r="D90" i="10"/>
  <c r="E90" i="10"/>
  <c r="F90" i="10"/>
  <c r="G90" i="10"/>
  <c r="D91" i="10"/>
  <c r="E91" i="10"/>
  <c r="F91" i="10"/>
  <c r="G91" i="10"/>
  <c r="D92" i="10"/>
  <c r="E92" i="10"/>
  <c r="F92" i="10"/>
  <c r="G92" i="10"/>
  <c r="D93" i="10"/>
  <c r="E93" i="10"/>
  <c r="F93" i="10"/>
  <c r="G93" i="10"/>
  <c r="D94" i="10"/>
  <c r="E94" i="10"/>
  <c r="F94" i="10"/>
  <c r="G94" i="10"/>
  <c r="D95" i="10"/>
  <c r="E95" i="10"/>
  <c r="F95" i="10"/>
  <c r="G95" i="10"/>
  <c r="D96" i="10"/>
  <c r="E96" i="10"/>
  <c r="F96" i="10"/>
  <c r="G96" i="10"/>
  <c r="D97" i="10"/>
  <c r="E97" i="10"/>
  <c r="F97" i="10"/>
  <c r="G97" i="10"/>
  <c r="D98" i="10"/>
  <c r="E98" i="10"/>
  <c r="F98" i="10"/>
  <c r="G98" i="10"/>
  <c r="D99" i="10"/>
  <c r="E99" i="10"/>
  <c r="F99" i="10"/>
  <c r="G99" i="10"/>
  <c r="D100" i="10"/>
  <c r="E100" i="10"/>
  <c r="F100" i="10"/>
  <c r="G100" i="10"/>
  <c r="D101" i="10"/>
  <c r="E101" i="10"/>
  <c r="F101" i="10"/>
  <c r="G101" i="10"/>
  <c r="D102" i="10"/>
  <c r="E102" i="10"/>
  <c r="F102" i="10"/>
  <c r="G102" i="10"/>
  <c r="D103" i="10"/>
  <c r="E103" i="10"/>
  <c r="F103" i="10"/>
  <c r="G103" i="10"/>
  <c r="D104" i="10"/>
  <c r="E104" i="10"/>
  <c r="F104" i="10"/>
  <c r="G104" i="10"/>
  <c r="D105" i="10"/>
  <c r="E105" i="10"/>
  <c r="F105" i="10"/>
  <c r="G105" i="10"/>
  <c r="D106" i="10"/>
  <c r="E106" i="10"/>
  <c r="F106" i="10"/>
  <c r="G106" i="10"/>
  <c r="D107" i="10"/>
  <c r="E107" i="10"/>
  <c r="F107" i="10"/>
  <c r="G107" i="10"/>
  <c r="D108" i="10"/>
  <c r="E108" i="10"/>
  <c r="F108" i="10"/>
  <c r="G108" i="10"/>
  <c r="D109" i="10"/>
  <c r="E109" i="10"/>
  <c r="F109" i="10"/>
  <c r="G109" i="10"/>
  <c r="D110" i="10"/>
  <c r="E110" i="10"/>
  <c r="F110" i="10"/>
  <c r="G110" i="10"/>
  <c r="D111" i="10"/>
  <c r="E111" i="10"/>
  <c r="F111" i="10"/>
  <c r="G111" i="10"/>
  <c r="D112" i="10"/>
  <c r="E112" i="10"/>
  <c r="F112" i="10"/>
  <c r="G112" i="10"/>
  <c r="D113" i="10"/>
  <c r="E113" i="10"/>
  <c r="F113" i="10"/>
  <c r="G113" i="10"/>
  <c r="D114" i="10"/>
  <c r="E114" i="10"/>
  <c r="F114" i="10"/>
  <c r="G114" i="10"/>
  <c r="D115" i="10"/>
  <c r="E115" i="10"/>
  <c r="F115" i="10"/>
  <c r="G115" i="10"/>
  <c r="D116" i="10"/>
  <c r="E116" i="10"/>
  <c r="F116" i="10"/>
  <c r="G116" i="10"/>
  <c r="D117" i="10"/>
  <c r="E117" i="10"/>
  <c r="F117" i="10"/>
  <c r="G117" i="10"/>
  <c r="D118" i="10"/>
  <c r="E118" i="10"/>
  <c r="F118" i="10"/>
  <c r="G118" i="10"/>
  <c r="D119" i="10"/>
  <c r="E119" i="10"/>
  <c r="F119" i="10"/>
  <c r="G119" i="10"/>
  <c r="D120" i="10"/>
  <c r="E120" i="10"/>
  <c r="F120" i="10"/>
  <c r="G120" i="10"/>
  <c r="D121" i="10"/>
  <c r="E121" i="10"/>
  <c r="F121" i="10"/>
  <c r="G121" i="10"/>
  <c r="D122" i="10"/>
  <c r="E122" i="10"/>
  <c r="F122" i="10"/>
  <c r="G122" i="10"/>
  <c r="D123" i="10"/>
  <c r="E123" i="10"/>
  <c r="F123" i="10"/>
  <c r="G123" i="10"/>
  <c r="D124" i="10"/>
  <c r="E124" i="10"/>
  <c r="F124" i="10"/>
  <c r="G124" i="10"/>
  <c r="D125" i="10"/>
  <c r="E125" i="10"/>
  <c r="F125" i="10"/>
  <c r="G125" i="10"/>
  <c r="D126" i="10"/>
  <c r="E126" i="10"/>
  <c r="F126" i="10"/>
  <c r="G126" i="10"/>
  <c r="D127" i="10"/>
  <c r="E127" i="10"/>
  <c r="F127" i="10"/>
  <c r="G127" i="10"/>
  <c r="D128" i="10"/>
  <c r="E128" i="10"/>
  <c r="F128" i="10"/>
  <c r="G128" i="10"/>
  <c r="D129" i="10"/>
  <c r="E129" i="10"/>
  <c r="F129" i="10"/>
  <c r="G129" i="10"/>
  <c r="D130" i="10"/>
  <c r="E130" i="10"/>
  <c r="F130" i="10"/>
  <c r="G130" i="10"/>
  <c r="D131" i="10"/>
  <c r="E131" i="10"/>
  <c r="F131" i="10"/>
  <c r="G131" i="10"/>
  <c r="D132" i="10"/>
  <c r="E132" i="10"/>
  <c r="F132" i="10"/>
  <c r="G132" i="10"/>
  <c r="D133" i="10"/>
  <c r="E133" i="10"/>
  <c r="F133" i="10"/>
  <c r="G133" i="10"/>
  <c r="D134" i="10"/>
  <c r="E134" i="10"/>
  <c r="F134" i="10"/>
  <c r="G134" i="10"/>
  <c r="D135" i="10"/>
  <c r="E135" i="10"/>
  <c r="F135" i="10"/>
  <c r="G135" i="10"/>
  <c r="D136" i="10"/>
  <c r="E136" i="10"/>
  <c r="F136" i="10"/>
  <c r="G136" i="10"/>
  <c r="D137" i="10"/>
  <c r="E137" i="10"/>
  <c r="F137" i="10"/>
  <c r="G137" i="10"/>
  <c r="D138" i="10"/>
  <c r="E138" i="10"/>
  <c r="F138" i="10"/>
  <c r="G138" i="10"/>
  <c r="D139" i="10"/>
  <c r="E139" i="10"/>
  <c r="F139" i="10"/>
  <c r="G139" i="10"/>
  <c r="D140" i="10"/>
  <c r="E140" i="10"/>
  <c r="F140" i="10"/>
  <c r="G140" i="10"/>
  <c r="D141" i="10"/>
  <c r="E141" i="10"/>
  <c r="F141" i="10"/>
  <c r="G141" i="10"/>
  <c r="D142" i="10"/>
  <c r="E142" i="10"/>
  <c r="F142" i="10"/>
  <c r="G142" i="10"/>
  <c r="D143" i="10"/>
  <c r="E143" i="10"/>
  <c r="F143" i="10"/>
  <c r="G143" i="10"/>
  <c r="D144" i="10"/>
  <c r="E144" i="10"/>
  <c r="F144" i="10"/>
  <c r="G144" i="10"/>
  <c r="D145" i="10"/>
  <c r="E145" i="10"/>
  <c r="F145" i="10"/>
  <c r="G145" i="10"/>
  <c r="D146" i="10"/>
  <c r="E146" i="10"/>
  <c r="F146" i="10"/>
  <c r="G146" i="10"/>
  <c r="D147" i="10"/>
  <c r="E147" i="10"/>
  <c r="F147" i="10"/>
  <c r="G147" i="10"/>
  <c r="D148" i="10"/>
  <c r="E148" i="10"/>
  <c r="F148" i="10"/>
  <c r="G148" i="10"/>
  <c r="D149" i="10"/>
  <c r="E149" i="10"/>
  <c r="F149" i="10"/>
  <c r="G149" i="10"/>
  <c r="D150" i="10"/>
  <c r="E150" i="10"/>
  <c r="F150" i="10"/>
  <c r="G150" i="10"/>
  <c r="D151" i="10"/>
  <c r="E151" i="10"/>
  <c r="F151" i="10"/>
  <c r="G151" i="10"/>
  <c r="D152" i="10"/>
  <c r="E152" i="10"/>
  <c r="F152" i="10"/>
  <c r="G152" i="10"/>
  <c r="D153" i="10"/>
  <c r="E153" i="10"/>
  <c r="F153" i="10"/>
  <c r="G153" i="10"/>
  <c r="D154" i="10"/>
  <c r="E154" i="10"/>
  <c r="F154" i="10"/>
  <c r="G154" i="10"/>
  <c r="D155" i="10"/>
  <c r="E155" i="10"/>
  <c r="F155" i="10"/>
  <c r="G155" i="10"/>
  <c r="D156" i="10"/>
  <c r="E156" i="10"/>
  <c r="F156" i="10"/>
  <c r="G156" i="10"/>
  <c r="D157" i="10"/>
  <c r="E157" i="10"/>
  <c r="F157" i="10"/>
  <c r="G157" i="10"/>
  <c r="D158" i="10"/>
  <c r="E158" i="10"/>
  <c r="F158" i="10"/>
  <c r="G158" i="10"/>
  <c r="D159" i="10"/>
  <c r="E159" i="10"/>
  <c r="F159" i="10"/>
  <c r="G159" i="10"/>
  <c r="D160" i="10"/>
  <c r="E160" i="10"/>
  <c r="F160" i="10"/>
  <c r="G160" i="10"/>
  <c r="D161" i="10"/>
  <c r="E161" i="10"/>
  <c r="F161" i="10"/>
  <c r="G161" i="10"/>
  <c r="D162" i="10"/>
  <c r="E162" i="10"/>
  <c r="F162" i="10"/>
  <c r="G162" i="10"/>
  <c r="D163" i="10"/>
  <c r="E163" i="10"/>
  <c r="F163" i="10"/>
  <c r="G163" i="10"/>
  <c r="D164" i="10"/>
  <c r="E164" i="10"/>
  <c r="F164" i="10"/>
  <c r="G164" i="10"/>
  <c r="D165" i="10"/>
  <c r="E165" i="10"/>
  <c r="F165" i="10"/>
  <c r="G165" i="10"/>
  <c r="D166" i="10"/>
  <c r="E166" i="10"/>
  <c r="F166" i="10"/>
  <c r="G166" i="10"/>
  <c r="D167" i="10"/>
  <c r="E167" i="10"/>
  <c r="F167" i="10"/>
  <c r="G167" i="10"/>
  <c r="D168" i="10"/>
  <c r="E168" i="10"/>
  <c r="F168" i="10"/>
  <c r="G168" i="10"/>
  <c r="D169" i="10"/>
  <c r="E169" i="10"/>
  <c r="F169" i="10"/>
  <c r="G169" i="10"/>
  <c r="D170" i="10"/>
  <c r="E170" i="10"/>
  <c r="F170" i="10"/>
  <c r="G170" i="10"/>
  <c r="D171" i="10"/>
  <c r="E171" i="10"/>
  <c r="F171" i="10"/>
  <c r="G171" i="10"/>
  <c r="D172" i="10"/>
  <c r="E172" i="10"/>
  <c r="F172" i="10"/>
  <c r="G172" i="10"/>
  <c r="D173" i="10"/>
  <c r="E173" i="10"/>
  <c r="F173" i="10"/>
  <c r="G173" i="10"/>
  <c r="D174" i="10"/>
  <c r="E174" i="10"/>
  <c r="F174" i="10"/>
  <c r="G174" i="10"/>
  <c r="D175" i="10"/>
  <c r="E175" i="10"/>
  <c r="F175" i="10"/>
  <c r="G175" i="10"/>
  <c r="D176" i="10"/>
  <c r="E176" i="10"/>
  <c r="F176" i="10"/>
  <c r="G176" i="10"/>
  <c r="D177" i="10"/>
  <c r="E177" i="10"/>
  <c r="F177" i="10"/>
  <c r="G177" i="10"/>
  <c r="D178" i="10"/>
  <c r="E178" i="10"/>
  <c r="F178" i="10"/>
  <c r="G178" i="10"/>
  <c r="D179" i="10"/>
  <c r="E179" i="10"/>
  <c r="F179" i="10"/>
  <c r="G179" i="10"/>
  <c r="D180" i="10"/>
  <c r="E180" i="10"/>
  <c r="F180" i="10"/>
  <c r="G180" i="10"/>
  <c r="D181" i="10"/>
  <c r="E181" i="10"/>
  <c r="F181" i="10"/>
  <c r="G181" i="10"/>
  <c r="D182" i="10"/>
  <c r="E182" i="10"/>
  <c r="F182" i="10"/>
  <c r="G182" i="10"/>
  <c r="D183" i="10"/>
  <c r="E183" i="10"/>
  <c r="F183" i="10"/>
  <c r="G183" i="10"/>
  <c r="D184" i="10"/>
  <c r="E184" i="10"/>
  <c r="F184" i="10"/>
  <c r="G184" i="10"/>
  <c r="D185" i="10"/>
  <c r="E185" i="10"/>
  <c r="F185" i="10"/>
  <c r="G185" i="10"/>
  <c r="D186" i="10"/>
  <c r="E186" i="10"/>
  <c r="F186" i="10"/>
  <c r="G186" i="10"/>
  <c r="D187" i="10"/>
  <c r="E187" i="10"/>
  <c r="F187" i="10"/>
  <c r="G187" i="10"/>
  <c r="D188" i="10"/>
  <c r="E188" i="10"/>
  <c r="F188" i="10"/>
  <c r="G188" i="10"/>
  <c r="D189" i="10"/>
  <c r="E189" i="10"/>
  <c r="F189" i="10"/>
  <c r="G189" i="10"/>
  <c r="D190" i="10"/>
  <c r="E190" i="10"/>
  <c r="F190" i="10"/>
  <c r="G190" i="10"/>
  <c r="D191" i="10"/>
  <c r="E191" i="10"/>
  <c r="F191" i="10"/>
  <c r="G191" i="10"/>
  <c r="D192" i="10"/>
  <c r="E192" i="10"/>
  <c r="F192" i="10"/>
  <c r="G192" i="10"/>
  <c r="D193" i="10"/>
  <c r="E193" i="10"/>
  <c r="F193" i="10"/>
  <c r="G193" i="10"/>
  <c r="D194" i="10"/>
  <c r="E194" i="10"/>
  <c r="F194" i="10"/>
  <c r="G194" i="10"/>
  <c r="D195" i="10"/>
  <c r="E195" i="10"/>
  <c r="F195" i="10"/>
  <c r="G195" i="10"/>
  <c r="D196" i="10"/>
  <c r="E196" i="10"/>
  <c r="F196" i="10"/>
  <c r="G196" i="10"/>
  <c r="D197" i="10"/>
  <c r="E197" i="10"/>
  <c r="F197" i="10"/>
  <c r="G197" i="10"/>
  <c r="D198" i="10"/>
  <c r="E198" i="10"/>
  <c r="F198" i="10"/>
  <c r="G198" i="10"/>
  <c r="D199" i="10"/>
  <c r="E199" i="10"/>
  <c r="F199" i="10"/>
  <c r="G199" i="10"/>
  <c r="D200" i="10"/>
  <c r="E200" i="10"/>
  <c r="F200" i="10"/>
  <c r="G200" i="10"/>
  <c r="D201" i="10"/>
  <c r="E201" i="10"/>
  <c r="F201" i="10"/>
  <c r="G201" i="10"/>
  <c r="D202" i="10"/>
  <c r="E202" i="10"/>
  <c r="F202" i="10"/>
  <c r="G202" i="10"/>
  <c r="D203" i="10"/>
  <c r="E203" i="10"/>
  <c r="F203" i="10"/>
  <c r="G203" i="10"/>
  <c r="D204" i="10"/>
  <c r="E204" i="10"/>
  <c r="F204" i="10"/>
  <c r="G204" i="10"/>
  <c r="D205" i="10"/>
  <c r="E205" i="10"/>
  <c r="F205" i="10"/>
  <c r="G205" i="10"/>
  <c r="D206" i="10"/>
  <c r="E206" i="10"/>
  <c r="F206" i="10"/>
  <c r="G206" i="10"/>
  <c r="D207" i="10"/>
  <c r="E207" i="10"/>
  <c r="F207" i="10"/>
  <c r="G207" i="10"/>
  <c r="D208" i="10"/>
  <c r="E208" i="10"/>
  <c r="F208" i="10"/>
  <c r="G208" i="10"/>
  <c r="D209" i="10"/>
  <c r="E209" i="10"/>
  <c r="F209" i="10"/>
  <c r="G209" i="10"/>
  <c r="D210" i="10"/>
  <c r="E210" i="10"/>
  <c r="F210" i="10"/>
  <c r="G210" i="10"/>
  <c r="D211" i="10"/>
  <c r="E211" i="10"/>
  <c r="F211" i="10"/>
  <c r="G211" i="10"/>
  <c r="D212" i="10"/>
  <c r="E212" i="10"/>
  <c r="F212" i="10"/>
  <c r="G212" i="10"/>
  <c r="D213" i="10"/>
  <c r="E213" i="10"/>
  <c r="F213" i="10"/>
  <c r="G213" i="10"/>
  <c r="D214" i="10"/>
  <c r="E214" i="10"/>
  <c r="F214" i="10"/>
  <c r="G214" i="10"/>
  <c r="D215" i="10"/>
  <c r="E215" i="10"/>
  <c r="F215" i="10"/>
  <c r="G215" i="10"/>
  <c r="D216" i="10"/>
  <c r="E216" i="10"/>
  <c r="F216" i="10"/>
  <c r="G216" i="10"/>
  <c r="D217" i="10"/>
  <c r="E217" i="10"/>
  <c r="F217" i="10"/>
  <c r="G217" i="10"/>
  <c r="D218" i="10"/>
  <c r="E218" i="10"/>
  <c r="F218" i="10"/>
  <c r="G218" i="10"/>
  <c r="D219" i="10"/>
  <c r="E219" i="10"/>
  <c r="F219" i="10"/>
  <c r="G219" i="10"/>
  <c r="D220" i="10"/>
  <c r="E220" i="10"/>
  <c r="F220" i="10"/>
  <c r="G220" i="10"/>
  <c r="D221" i="10"/>
  <c r="E221" i="10"/>
  <c r="F221" i="10"/>
  <c r="G221" i="10"/>
  <c r="D222" i="10"/>
  <c r="E222" i="10"/>
  <c r="F222" i="10"/>
  <c r="G222" i="10"/>
  <c r="D223" i="10"/>
  <c r="E223" i="10"/>
  <c r="F223" i="10"/>
  <c r="G223" i="10"/>
  <c r="D224" i="10"/>
  <c r="E224" i="10"/>
  <c r="F224" i="10"/>
  <c r="G224" i="10"/>
  <c r="D225" i="10"/>
  <c r="E225" i="10"/>
  <c r="F225" i="10"/>
  <c r="G225" i="10"/>
  <c r="D226" i="10"/>
  <c r="E226" i="10"/>
  <c r="F226" i="10"/>
  <c r="G226" i="10"/>
  <c r="D227" i="10"/>
  <c r="E227" i="10"/>
  <c r="F227" i="10"/>
  <c r="G227" i="10"/>
  <c r="D228" i="10"/>
  <c r="E228" i="10"/>
  <c r="F228" i="10"/>
  <c r="G228" i="10"/>
  <c r="D229" i="10"/>
  <c r="E229" i="10"/>
  <c r="F229" i="10"/>
  <c r="G229" i="10"/>
  <c r="D230" i="10"/>
  <c r="E230" i="10"/>
  <c r="F230" i="10"/>
  <c r="G230" i="10"/>
  <c r="D231" i="10"/>
  <c r="E231" i="10"/>
  <c r="F231" i="10"/>
  <c r="G231" i="10"/>
  <c r="D232" i="10"/>
  <c r="E232" i="10"/>
  <c r="F232" i="10"/>
  <c r="G232" i="10"/>
  <c r="D233" i="10"/>
  <c r="E233" i="10"/>
  <c r="F233" i="10"/>
  <c r="G233" i="10"/>
  <c r="D234" i="10"/>
  <c r="E234" i="10"/>
  <c r="F234" i="10"/>
  <c r="G234" i="10"/>
  <c r="D235" i="10"/>
  <c r="E235" i="10"/>
  <c r="F235" i="10"/>
  <c r="G235" i="10"/>
  <c r="D236" i="10"/>
  <c r="E236" i="10"/>
  <c r="F236" i="10"/>
  <c r="G236" i="10"/>
  <c r="D237" i="10"/>
  <c r="E237" i="10"/>
  <c r="F237" i="10"/>
  <c r="G237" i="10"/>
  <c r="D238" i="10"/>
  <c r="E238" i="10"/>
  <c r="F238" i="10"/>
  <c r="G238" i="10"/>
  <c r="D239" i="10"/>
  <c r="E239" i="10"/>
  <c r="F239" i="10"/>
  <c r="G239" i="10"/>
  <c r="D240" i="10"/>
  <c r="E240" i="10"/>
  <c r="F240" i="10"/>
  <c r="G240" i="10"/>
  <c r="D241" i="10"/>
  <c r="E241" i="10"/>
  <c r="F241" i="10"/>
  <c r="G241" i="10"/>
  <c r="D242" i="10"/>
  <c r="E242" i="10"/>
  <c r="F242" i="10"/>
  <c r="G242" i="10"/>
  <c r="D243" i="10"/>
  <c r="E243" i="10"/>
  <c r="F243" i="10"/>
  <c r="G243" i="10"/>
  <c r="D244" i="10"/>
  <c r="E244" i="10"/>
  <c r="F244" i="10"/>
  <c r="G244" i="10"/>
  <c r="D245" i="10"/>
  <c r="E245" i="10"/>
  <c r="F245" i="10"/>
  <c r="G245" i="10"/>
  <c r="D246" i="10"/>
  <c r="E246" i="10"/>
  <c r="F246" i="10"/>
  <c r="G246" i="10"/>
  <c r="D247" i="10"/>
  <c r="E247" i="10"/>
  <c r="F247" i="10"/>
  <c r="G247" i="10"/>
  <c r="D248" i="10"/>
  <c r="E248" i="10"/>
  <c r="F248" i="10"/>
  <c r="G248" i="10"/>
  <c r="D249" i="10"/>
  <c r="E249" i="10"/>
  <c r="F249" i="10"/>
  <c r="G249" i="10"/>
  <c r="D250" i="10"/>
  <c r="E250" i="10"/>
  <c r="F250" i="10"/>
  <c r="G250" i="10"/>
  <c r="D251" i="10"/>
  <c r="E251" i="10"/>
  <c r="F251" i="10"/>
  <c r="G251" i="10"/>
  <c r="D252" i="10"/>
  <c r="E252" i="10"/>
  <c r="F252" i="10"/>
  <c r="G252" i="10"/>
  <c r="D253" i="10"/>
  <c r="E253" i="10"/>
  <c r="F253" i="10"/>
  <c r="G253" i="10"/>
  <c r="D254" i="10"/>
  <c r="E254" i="10"/>
  <c r="F254" i="10"/>
  <c r="G254" i="10"/>
  <c r="D255" i="10"/>
  <c r="E255" i="10"/>
  <c r="F255" i="10"/>
  <c r="G255" i="10"/>
  <c r="D256" i="10"/>
  <c r="E256" i="10"/>
  <c r="F256" i="10"/>
  <c r="G256" i="10"/>
  <c r="D257" i="10"/>
  <c r="E257" i="10"/>
  <c r="F257" i="10"/>
  <c r="G257" i="10"/>
  <c r="D258" i="10"/>
  <c r="E258" i="10"/>
  <c r="F258" i="10"/>
  <c r="G258" i="10"/>
  <c r="D259" i="10"/>
  <c r="E259" i="10"/>
  <c r="F259" i="10"/>
  <c r="G259" i="10"/>
  <c r="D260" i="10"/>
  <c r="E260" i="10"/>
  <c r="F260" i="10"/>
  <c r="G260" i="10"/>
  <c r="D261" i="10"/>
  <c r="E261" i="10"/>
  <c r="F261" i="10"/>
  <c r="G261" i="10"/>
  <c r="D262" i="10"/>
  <c r="E262" i="10"/>
  <c r="F262" i="10"/>
  <c r="G262" i="10"/>
  <c r="D263" i="10"/>
  <c r="E263" i="10"/>
  <c r="F263" i="10"/>
  <c r="G263" i="10"/>
  <c r="D264" i="10"/>
  <c r="E264" i="10"/>
  <c r="F264" i="10"/>
  <c r="G264" i="10"/>
  <c r="D265" i="10"/>
  <c r="E265" i="10"/>
  <c r="F265" i="10"/>
  <c r="G265" i="10"/>
  <c r="D266" i="10"/>
  <c r="E266" i="10"/>
  <c r="F266" i="10"/>
  <c r="G266" i="10"/>
  <c r="D267" i="10"/>
  <c r="E267" i="10"/>
  <c r="F267" i="10"/>
  <c r="G267" i="10"/>
  <c r="D268" i="10"/>
  <c r="E268" i="10"/>
  <c r="F268" i="10"/>
  <c r="G268" i="10"/>
  <c r="D269" i="10"/>
  <c r="E269" i="10"/>
  <c r="F269" i="10"/>
  <c r="G269" i="10"/>
  <c r="D270" i="10"/>
  <c r="E270" i="10"/>
  <c r="F270" i="10"/>
  <c r="G270" i="10"/>
  <c r="D271" i="10"/>
  <c r="E271" i="10"/>
  <c r="F271" i="10"/>
  <c r="G271" i="10"/>
  <c r="D272" i="10"/>
  <c r="E272" i="10"/>
  <c r="F272" i="10"/>
  <c r="G272" i="10"/>
  <c r="D273" i="10"/>
  <c r="E273" i="10"/>
  <c r="F273" i="10"/>
  <c r="G273" i="10"/>
  <c r="D274" i="10"/>
  <c r="E274" i="10"/>
  <c r="F274" i="10"/>
  <c r="G274" i="10"/>
  <c r="D275" i="10"/>
  <c r="E275" i="10"/>
  <c r="F275" i="10"/>
  <c r="G275" i="10"/>
  <c r="D276" i="10"/>
  <c r="E276" i="10"/>
  <c r="F276" i="10"/>
  <c r="G276" i="10"/>
  <c r="D277" i="10"/>
  <c r="E277" i="10"/>
  <c r="F277" i="10"/>
  <c r="G277" i="10"/>
  <c r="D278" i="10"/>
  <c r="E278" i="10"/>
  <c r="F278" i="10"/>
  <c r="G278" i="10"/>
  <c r="D279" i="10"/>
  <c r="E279" i="10"/>
  <c r="F279" i="10"/>
  <c r="G279" i="10"/>
  <c r="D280" i="10"/>
  <c r="E280" i="10"/>
  <c r="F280" i="10"/>
  <c r="G280" i="10"/>
  <c r="D281" i="10"/>
  <c r="E281" i="10"/>
  <c r="F281" i="10"/>
  <c r="G281" i="10"/>
  <c r="D282" i="10"/>
  <c r="E282" i="10"/>
  <c r="F282" i="10"/>
  <c r="G282" i="10"/>
  <c r="D283" i="10"/>
  <c r="E283" i="10"/>
  <c r="F283" i="10"/>
  <c r="G283" i="10"/>
  <c r="D284" i="10"/>
  <c r="E284" i="10"/>
  <c r="F284" i="10"/>
  <c r="G284" i="10"/>
  <c r="D285" i="10"/>
  <c r="E285" i="10"/>
  <c r="F285" i="10"/>
  <c r="G285" i="10"/>
  <c r="D286" i="10"/>
  <c r="E286" i="10"/>
  <c r="F286" i="10"/>
  <c r="G286" i="10"/>
  <c r="D287" i="10"/>
  <c r="E287" i="10"/>
  <c r="F287" i="10"/>
  <c r="G287" i="10"/>
  <c r="D288" i="10"/>
  <c r="E288" i="10"/>
  <c r="F288" i="10"/>
  <c r="G288" i="10"/>
  <c r="D289" i="10"/>
  <c r="E289" i="10"/>
  <c r="F289" i="10"/>
  <c r="G289" i="10"/>
  <c r="D290" i="10"/>
  <c r="E290" i="10"/>
  <c r="F290" i="10"/>
  <c r="G290" i="10"/>
  <c r="D291" i="10"/>
  <c r="E291" i="10"/>
  <c r="F291" i="10"/>
  <c r="G291" i="10"/>
  <c r="D292" i="10"/>
  <c r="E292" i="10"/>
  <c r="F292" i="10"/>
  <c r="G292" i="10"/>
  <c r="D293" i="10"/>
  <c r="E293" i="10"/>
  <c r="F293" i="10"/>
  <c r="G293" i="10"/>
  <c r="D294" i="10"/>
  <c r="E294" i="10"/>
  <c r="F294" i="10"/>
  <c r="G294" i="10"/>
  <c r="D295" i="10"/>
  <c r="E295" i="10"/>
  <c r="F295" i="10"/>
  <c r="G295" i="10"/>
  <c r="D296" i="10"/>
  <c r="E296" i="10"/>
  <c r="F296" i="10"/>
  <c r="G296" i="10"/>
  <c r="D297" i="10"/>
  <c r="E297" i="10"/>
  <c r="F297" i="10"/>
  <c r="G297" i="10"/>
  <c r="D298" i="10"/>
  <c r="E298" i="10"/>
  <c r="F298" i="10"/>
  <c r="G298" i="10"/>
  <c r="D299" i="10"/>
  <c r="E299" i="10"/>
  <c r="F299" i="10"/>
  <c r="G299" i="10"/>
  <c r="D300" i="10"/>
  <c r="E300" i="10"/>
  <c r="F300" i="10"/>
  <c r="G300" i="10"/>
  <c r="D301" i="10"/>
  <c r="E301" i="10"/>
  <c r="F301" i="10"/>
  <c r="G301" i="10"/>
  <c r="D302" i="10"/>
  <c r="E302" i="10"/>
  <c r="F302" i="10"/>
  <c r="G302" i="10"/>
  <c r="D303" i="10"/>
  <c r="E303" i="10"/>
  <c r="F303" i="10"/>
  <c r="G303" i="10"/>
  <c r="D304" i="10"/>
  <c r="E304" i="10"/>
  <c r="F304" i="10"/>
  <c r="G304" i="10"/>
  <c r="D305" i="10"/>
  <c r="E305" i="10"/>
  <c r="F305" i="10"/>
  <c r="G305" i="10"/>
  <c r="D306" i="10"/>
  <c r="E306" i="10"/>
  <c r="F306" i="10"/>
  <c r="G306" i="10"/>
  <c r="D307" i="10"/>
  <c r="E307" i="10"/>
  <c r="F307" i="10"/>
  <c r="G307" i="10"/>
  <c r="D308" i="10"/>
  <c r="E308" i="10"/>
  <c r="F308" i="10"/>
  <c r="G308" i="10"/>
  <c r="D309" i="10"/>
  <c r="E309" i="10"/>
  <c r="F309" i="10"/>
  <c r="G309" i="10"/>
  <c r="D310" i="10"/>
  <c r="E310" i="10"/>
  <c r="F310" i="10"/>
  <c r="G310" i="10"/>
  <c r="D311" i="10"/>
  <c r="E311" i="10"/>
  <c r="F311" i="10"/>
  <c r="G311" i="10"/>
  <c r="D312" i="10"/>
  <c r="E312" i="10"/>
  <c r="F312" i="10"/>
  <c r="G312" i="10"/>
  <c r="D313" i="10"/>
  <c r="E313" i="10"/>
  <c r="F313" i="10"/>
  <c r="G313" i="10"/>
  <c r="D314" i="10"/>
  <c r="E314" i="10"/>
  <c r="F314" i="10"/>
  <c r="G314" i="10"/>
  <c r="D315" i="10"/>
  <c r="E315" i="10"/>
  <c r="F315" i="10"/>
  <c r="G315" i="10"/>
  <c r="D316" i="10"/>
  <c r="E316" i="10"/>
  <c r="F316" i="10"/>
  <c r="G316" i="10"/>
  <c r="D317" i="10"/>
  <c r="E317" i="10"/>
  <c r="F317" i="10"/>
  <c r="G317" i="10"/>
  <c r="D318" i="10"/>
  <c r="E318" i="10"/>
  <c r="F318" i="10"/>
  <c r="G318" i="10"/>
  <c r="D319" i="10"/>
  <c r="E319" i="10"/>
  <c r="F319" i="10"/>
  <c r="G319" i="10"/>
  <c r="D320" i="10"/>
  <c r="E320" i="10"/>
  <c r="F320" i="10"/>
  <c r="G320" i="10"/>
  <c r="D321" i="10"/>
  <c r="E321" i="10"/>
  <c r="F321" i="10"/>
  <c r="G321" i="10"/>
  <c r="D322" i="10"/>
  <c r="E322" i="10"/>
  <c r="F322" i="10"/>
  <c r="G322" i="10"/>
  <c r="D323" i="10"/>
  <c r="E323" i="10"/>
  <c r="F323" i="10"/>
  <c r="G323" i="10"/>
  <c r="D324" i="10"/>
  <c r="E324" i="10"/>
  <c r="F324" i="10"/>
  <c r="G324" i="10"/>
  <c r="D325" i="10"/>
  <c r="E325" i="10"/>
  <c r="F325" i="10"/>
  <c r="G325" i="10"/>
  <c r="D326" i="10"/>
  <c r="E326" i="10"/>
  <c r="F326" i="10"/>
  <c r="G326" i="10"/>
  <c r="D327" i="10"/>
  <c r="E327" i="10"/>
  <c r="F327" i="10"/>
  <c r="G327" i="10"/>
  <c r="D328" i="10"/>
  <c r="E328" i="10"/>
  <c r="F328" i="10"/>
  <c r="G328" i="10"/>
  <c r="D329" i="10"/>
  <c r="E329" i="10"/>
  <c r="F329" i="10"/>
  <c r="G329" i="10"/>
  <c r="D330" i="10"/>
  <c r="E330" i="10"/>
  <c r="F330" i="10"/>
  <c r="G330" i="10"/>
  <c r="D331" i="10"/>
  <c r="E331" i="10"/>
  <c r="F331" i="10"/>
  <c r="G331" i="10"/>
  <c r="D332" i="10"/>
  <c r="E332" i="10"/>
  <c r="F332" i="10"/>
  <c r="G332" i="10"/>
  <c r="D333" i="10"/>
  <c r="E333" i="10"/>
  <c r="F333" i="10"/>
  <c r="G333" i="10"/>
  <c r="D334" i="10"/>
  <c r="E334" i="10"/>
  <c r="F334" i="10"/>
  <c r="G334" i="10"/>
  <c r="D335" i="10"/>
  <c r="E335" i="10"/>
  <c r="F335" i="10"/>
  <c r="G335" i="10"/>
  <c r="D336" i="10"/>
  <c r="E336" i="10"/>
  <c r="F336" i="10"/>
  <c r="G336" i="10"/>
  <c r="D337" i="10"/>
  <c r="E337" i="10"/>
  <c r="F337" i="10"/>
  <c r="G337" i="10"/>
  <c r="D338" i="10"/>
  <c r="E338" i="10"/>
  <c r="F338" i="10"/>
  <c r="G338" i="10"/>
  <c r="D339" i="10"/>
  <c r="E339" i="10"/>
  <c r="F339" i="10"/>
  <c r="G339" i="10"/>
  <c r="D340" i="10"/>
  <c r="E340" i="10"/>
  <c r="F340" i="10"/>
  <c r="G340" i="10"/>
  <c r="D341" i="10"/>
  <c r="E341" i="10"/>
  <c r="F341" i="10"/>
  <c r="G341" i="10"/>
  <c r="D342" i="10"/>
  <c r="E342" i="10"/>
  <c r="F342" i="10"/>
  <c r="G342" i="10"/>
  <c r="D343" i="10"/>
  <c r="E343" i="10"/>
  <c r="F343" i="10"/>
  <c r="G343" i="10"/>
  <c r="D344" i="10"/>
  <c r="E344" i="10"/>
  <c r="F344" i="10"/>
  <c r="G344" i="10"/>
  <c r="D345" i="10"/>
  <c r="E345" i="10"/>
  <c r="F345" i="10"/>
  <c r="G345" i="10"/>
  <c r="D346" i="10"/>
  <c r="E346" i="10"/>
  <c r="F346" i="10"/>
  <c r="G346" i="10"/>
  <c r="D347" i="10"/>
  <c r="E347" i="10"/>
  <c r="F347" i="10"/>
  <c r="G347" i="10"/>
  <c r="D348" i="10"/>
  <c r="E348" i="10"/>
  <c r="F348" i="10"/>
  <c r="G348" i="10"/>
  <c r="D349" i="10"/>
  <c r="E349" i="10"/>
  <c r="F349" i="10"/>
  <c r="G349" i="10"/>
  <c r="D350" i="10"/>
  <c r="E350" i="10"/>
  <c r="F350" i="10"/>
  <c r="G350" i="10"/>
  <c r="D351" i="10"/>
  <c r="E351" i="10"/>
  <c r="F351" i="10"/>
  <c r="G351" i="10"/>
  <c r="D352" i="10"/>
  <c r="E352" i="10"/>
  <c r="F352" i="10"/>
  <c r="G352" i="10"/>
  <c r="D353" i="10"/>
  <c r="E353" i="10"/>
  <c r="F353" i="10"/>
  <c r="G353" i="10"/>
  <c r="D354" i="10"/>
  <c r="E354" i="10"/>
  <c r="F354" i="10"/>
  <c r="G354" i="10"/>
  <c r="D355" i="10"/>
  <c r="E355" i="10"/>
  <c r="F355" i="10"/>
  <c r="G355" i="10"/>
  <c r="D356" i="10"/>
  <c r="E356" i="10"/>
  <c r="F356" i="10"/>
  <c r="G356" i="10"/>
  <c r="D357" i="10"/>
  <c r="E357" i="10"/>
  <c r="F357" i="10"/>
  <c r="G357" i="10"/>
  <c r="D358" i="10"/>
  <c r="E358" i="10"/>
  <c r="F358" i="10"/>
  <c r="G358" i="10"/>
  <c r="D359" i="10"/>
  <c r="E359" i="10"/>
  <c r="F359" i="10"/>
  <c r="G359" i="10"/>
  <c r="D360" i="10"/>
  <c r="E360" i="10"/>
  <c r="F360" i="10"/>
  <c r="G360" i="10"/>
  <c r="D361" i="10"/>
  <c r="E361" i="10"/>
  <c r="F361" i="10"/>
  <c r="G361" i="10"/>
  <c r="D362" i="10"/>
  <c r="E362" i="10"/>
  <c r="F362" i="10"/>
  <c r="G362" i="10"/>
  <c r="D363" i="10"/>
  <c r="E363" i="10"/>
  <c r="F363" i="10"/>
  <c r="G363" i="10"/>
  <c r="D364" i="10"/>
  <c r="E364" i="10"/>
  <c r="F364" i="10"/>
  <c r="G364" i="10"/>
  <c r="D365" i="10"/>
  <c r="E365" i="10"/>
  <c r="F365" i="10"/>
  <c r="G365" i="10"/>
  <c r="D366" i="10"/>
  <c r="E366" i="10"/>
  <c r="F366" i="10"/>
  <c r="G366" i="10"/>
  <c r="D367" i="10"/>
  <c r="E367" i="10"/>
  <c r="F367" i="10"/>
  <c r="G367" i="10"/>
  <c r="D368" i="10"/>
  <c r="E368" i="10"/>
  <c r="F368" i="10"/>
  <c r="G368" i="10"/>
  <c r="D369" i="10"/>
  <c r="E369" i="10"/>
  <c r="F369" i="10"/>
  <c r="G369" i="10"/>
  <c r="D370" i="10"/>
  <c r="E370" i="10"/>
  <c r="F370" i="10"/>
  <c r="G370" i="10"/>
  <c r="D371" i="10"/>
  <c r="E371" i="10"/>
  <c r="F371" i="10"/>
  <c r="G371" i="10"/>
  <c r="D372" i="10"/>
  <c r="E372" i="10"/>
  <c r="F372" i="10"/>
  <c r="G372" i="10"/>
  <c r="D373" i="10"/>
  <c r="E373" i="10"/>
  <c r="F373" i="10"/>
  <c r="G373" i="10"/>
  <c r="D374" i="10"/>
  <c r="E374" i="10"/>
  <c r="F374" i="10"/>
  <c r="G374" i="10"/>
  <c r="D375" i="10"/>
  <c r="E375" i="10"/>
  <c r="F375" i="10"/>
  <c r="G375" i="10"/>
  <c r="D376" i="10"/>
  <c r="E376" i="10"/>
  <c r="F376" i="10"/>
  <c r="G376" i="10"/>
  <c r="D377" i="10"/>
  <c r="E377" i="10"/>
  <c r="F377" i="10"/>
  <c r="G377" i="10"/>
  <c r="D378" i="10"/>
  <c r="E378" i="10"/>
  <c r="F378" i="10"/>
  <c r="G378" i="10"/>
  <c r="D379" i="10"/>
  <c r="E379" i="10"/>
  <c r="F379" i="10"/>
  <c r="G379" i="10"/>
  <c r="D380" i="10"/>
  <c r="E380" i="10"/>
  <c r="F380" i="10"/>
  <c r="G380" i="10"/>
  <c r="D381" i="10"/>
  <c r="E381" i="10"/>
  <c r="F381" i="10"/>
  <c r="G381" i="10"/>
  <c r="D382" i="10"/>
  <c r="E382" i="10"/>
  <c r="F382" i="10"/>
  <c r="G382" i="10"/>
  <c r="D383" i="10"/>
  <c r="E383" i="10"/>
  <c r="F383" i="10"/>
  <c r="G383" i="10"/>
  <c r="D384" i="10"/>
  <c r="E384" i="10"/>
  <c r="F384" i="10"/>
  <c r="G384" i="10"/>
  <c r="D385" i="10"/>
  <c r="E385" i="10"/>
  <c r="F385" i="10"/>
  <c r="G385" i="10"/>
  <c r="D386" i="10"/>
  <c r="E386" i="10"/>
  <c r="F386" i="10"/>
  <c r="G386" i="10"/>
  <c r="D387" i="10"/>
  <c r="E387" i="10"/>
  <c r="F387" i="10"/>
  <c r="G387" i="10"/>
  <c r="D388" i="10"/>
  <c r="E388" i="10"/>
  <c r="F388" i="10"/>
  <c r="G388" i="10"/>
  <c r="D389" i="10"/>
  <c r="E389" i="10"/>
  <c r="F389" i="10"/>
  <c r="G389" i="10"/>
  <c r="D390" i="10"/>
  <c r="E390" i="10"/>
  <c r="F390" i="10"/>
  <c r="G390" i="10"/>
  <c r="D391" i="10"/>
  <c r="E391" i="10"/>
  <c r="F391" i="10"/>
  <c r="G391" i="10"/>
  <c r="D392" i="10"/>
  <c r="E392" i="10"/>
  <c r="F392" i="10"/>
  <c r="G392" i="10"/>
  <c r="D393" i="10"/>
  <c r="E393" i="10"/>
  <c r="F393" i="10"/>
  <c r="G393" i="10"/>
  <c r="D394" i="10"/>
  <c r="E394" i="10"/>
  <c r="F394" i="10"/>
  <c r="G394" i="10"/>
  <c r="D395" i="10"/>
  <c r="E395" i="10"/>
  <c r="F395" i="10"/>
  <c r="G395" i="10"/>
  <c r="D396" i="10"/>
  <c r="E396" i="10"/>
  <c r="F396" i="10"/>
  <c r="G396" i="10"/>
  <c r="D397" i="10"/>
  <c r="E397" i="10"/>
  <c r="F397" i="10"/>
  <c r="G397" i="10"/>
  <c r="D398" i="10"/>
  <c r="E398" i="10"/>
  <c r="F398" i="10"/>
  <c r="G398" i="10"/>
  <c r="D399" i="10"/>
  <c r="E399" i="10"/>
  <c r="F399" i="10"/>
  <c r="G399" i="10"/>
  <c r="D400" i="10"/>
  <c r="E400" i="10"/>
  <c r="F400" i="10"/>
  <c r="G400" i="10"/>
  <c r="D401" i="10"/>
  <c r="E401" i="10"/>
  <c r="F401" i="10"/>
  <c r="G401" i="10"/>
  <c r="D402" i="10"/>
  <c r="E402" i="10"/>
  <c r="F402" i="10"/>
  <c r="G402" i="10"/>
  <c r="D403" i="10"/>
  <c r="E403" i="10"/>
  <c r="F403" i="10"/>
  <c r="G403" i="10"/>
  <c r="D404" i="10"/>
  <c r="E404" i="10"/>
  <c r="F404" i="10"/>
  <c r="G404" i="10"/>
  <c r="D405" i="10"/>
  <c r="E405" i="10"/>
  <c r="F405" i="10"/>
  <c r="G405" i="10"/>
  <c r="D406" i="10"/>
  <c r="E406" i="10"/>
  <c r="F406" i="10"/>
  <c r="G406" i="10"/>
  <c r="D407" i="10"/>
  <c r="E407" i="10"/>
  <c r="F407" i="10"/>
  <c r="G407" i="10"/>
  <c r="D408" i="10"/>
  <c r="E408" i="10"/>
  <c r="F408" i="10"/>
  <c r="G408" i="10"/>
  <c r="D409" i="10"/>
  <c r="E409" i="10"/>
  <c r="F409" i="10"/>
  <c r="G409" i="10"/>
  <c r="D410" i="10"/>
  <c r="E410" i="10"/>
  <c r="F410" i="10"/>
  <c r="G410" i="10"/>
  <c r="D411" i="10"/>
  <c r="E411" i="10"/>
  <c r="F411" i="10"/>
  <c r="G411" i="10"/>
  <c r="D412" i="10"/>
  <c r="E412" i="10"/>
  <c r="F412" i="10"/>
  <c r="G412" i="10"/>
  <c r="D413" i="10"/>
  <c r="E413" i="10"/>
  <c r="F413" i="10"/>
  <c r="G413" i="10"/>
  <c r="D414" i="10"/>
  <c r="E414" i="10"/>
  <c r="F414" i="10"/>
  <c r="G414" i="10"/>
  <c r="D415" i="10"/>
  <c r="E415" i="10"/>
  <c r="F415" i="10"/>
  <c r="G415" i="10"/>
  <c r="D416" i="10"/>
  <c r="E416" i="10"/>
  <c r="F416" i="10"/>
  <c r="G416" i="10"/>
  <c r="D417" i="10"/>
  <c r="E417" i="10"/>
  <c r="F417" i="10"/>
  <c r="G417" i="10"/>
  <c r="D418" i="10"/>
  <c r="E418" i="10"/>
  <c r="F418" i="10"/>
  <c r="G418" i="10"/>
  <c r="D419" i="10"/>
  <c r="E419" i="10"/>
  <c r="F419" i="10"/>
  <c r="G419" i="10"/>
  <c r="D420" i="10"/>
  <c r="E420" i="10"/>
  <c r="F420" i="10"/>
  <c r="G420" i="10"/>
  <c r="D421" i="10"/>
  <c r="E421" i="10"/>
  <c r="F421" i="10"/>
  <c r="G421" i="10"/>
  <c r="D422" i="10"/>
  <c r="E422" i="10"/>
  <c r="F422" i="10"/>
  <c r="G422" i="10"/>
  <c r="D423" i="10"/>
  <c r="E423" i="10"/>
  <c r="F423" i="10"/>
  <c r="G423" i="10"/>
  <c r="D424" i="10"/>
  <c r="E424" i="10"/>
  <c r="F424" i="10"/>
  <c r="G424" i="10"/>
  <c r="D425" i="10"/>
  <c r="E425" i="10"/>
  <c r="F425" i="10"/>
  <c r="G425" i="10"/>
  <c r="D426" i="10"/>
  <c r="E426" i="10"/>
  <c r="F426" i="10"/>
  <c r="G426" i="10"/>
  <c r="D427" i="10"/>
  <c r="E427" i="10"/>
  <c r="F427" i="10"/>
  <c r="G427" i="10"/>
  <c r="D428" i="10"/>
  <c r="E428" i="10"/>
  <c r="F428" i="10"/>
  <c r="G428" i="10"/>
  <c r="D429" i="10"/>
  <c r="E429" i="10"/>
  <c r="F429" i="10"/>
  <c r="G429" i="10"/>
  <c r="D430" i="10"/>
  <c r="E430" i="10"/>
  <c r="F430" i="10"/>
  <c r="G430" i="10"/>
  <c r="D431" i="10"/>
  <c r="E431" i="10"/>
  <c r="F431" i="10"/>
  <c r="G431" i="10"/>
  <c r="D432" i="10"/>
  <c r="E432" i="10"/>
  <c r="F432" i="10"/>
  <c r="G432" i="10"/>
  <c r="D433" i="10"/>
  <c r="E433" i="10"/>
  <c r="F433" i="10"/>
  <c r="G433" i="10"/>
  <c r="D434" i="10"/>
  <c r="E434" i="10"/>
  <c r="F434" i="10"/>
  <c r="G434" i="10"/>
  <c r="D435" i="10"/>
  <c r="E435" i="10"/>
  <c r="F435" i="10"/>
  <c r="G435" i="10"/>
  <c r="D436" i="10"/>
  <c r="E436" i="10"/>
  <c r="F436" i="10"/>
  <c r="G436" i="10"/>
  <c r="D437" i="10"/>
  <c r="E437" i="10"/>
  <c r="F437" i="10"/>
  <c r="G437" i="10"/>
  <c r="D438" i="10"/>
  <c r="E438" i="10"/>
  <c r="F438" i="10"/>
  <c r="G438" i="10"/>
  <c r="D439" i="10"/>
  <c r="E439" i="10"/>
  <c r="F439" i="10"/>
  <c r="G439" i="10"/>
  <c r="D440" i="10"/>
  <c r="E440" i="10"/>
  <c r="F440" i="10"/>
  <c r="G440" i="10"/>
  <c r="D441" i="10"/>
  <c r="E441" i="10"/>
  <c r="F441" i="10"/>
  <c r="G441" i="10"/>
  <c r="D442" i="10"/>
  <c r="E442" i="10"/>
  <c r="F442" i="10"/>
  <c r="G442" i="10"/>
  <c r="D443" i="10"/>
  <c r="E443" i="10"/>
  <c r="F443" i="10"/>
  <c r="G443" i="10"/>
  <c r="D444" i="10"/>
  <c r="E444" i="10"/>
  <c r="F444" i="10"/>
  <c r="G444" i="10"/>
  <c r="D445" i="10"/>
  <c r="E445" i="10"/>
  <c r="F445" i="10"/>
  <c r="G445" i="10"/>
  <c r="D446" i="10"/>
  <c r="E446" i="10"/>
  <c r="F446" i="10"/>
  <c r="G446" i="10"/>
  <c r="D447" i="10"/>
  <c r="E447" i="10"/>
  <c r="F447" i="10"/>
  <c r="G447" i="10"/>
  <c r="D448" i="10"/>
  <c r="E448" i="10"/>
  <c r="F448" i="10"/>
  <c r="G448" i="10"/>
  <c r="D449" i="10"/>
  <c r="E449" i="10"/>
  <c r="F449" i="10"/>
  <c r="G449" i="10"/>
  <c r="D450" i="10"/>
  <c r="E450" i="10"/>
  <c r="F450" i="10"/>
  <c r="G450" i="10"/>
  <c r="D451" i="10"/>
  <c r="E451" i="10"/>
  <c r="F451" i="10"/>
  <c r="G451" i="10"/>
  <c r="D452" i="10"/>
  <c r="E452" i="10"/>
  <c r="F452" i="10"/>
  <c r="G452" i="10"/>
  <c r="D453" i="10"/>
  <c r="E453" i="10"/>
  <c r="F453" i="10"/>
  <c r="G453" i="10"/>
  <c r="D454" i="10"/>
  <c r="E454" i="10"/>
  <c r="F454" i="10"/>
  <c r="G454" i="10"/>
  <c r="D455" i="10"/>
  <c r="E455" i="10"/>
  <c r="F455" i="10"/>
  <c r="G455" i="10"/>
  <c r="D456" i="10"/>
  <c r="E456" i="10"/>
  <c r="F456" i="10"/>
  <c r="G456" i="10"/>
  <c r="D457" i="10"/>
  <c r="E457" i="10"/>
  <c r="F457" i="10"/>
  <c r="G457" i="10"/>
  <c r="D458" i="10"/>
  <c r="E458" i="10"/>
  <c r="F458" i="10"/>
  <c r="G458" i="10"/>
  <c r="D459" i="10"/>
  <c r="E459" i="10"/>
  <c r="F459" i="10"/>
  <c r="G459" i="10"/>
  <c r="D460" i="10"/>
  <c r="E460" i="10"/>
  <c r="F460" i="10"/>
  <c r="G460" i="10"/>
  <c r="D461" i="10"/>
  <c r="E461" i="10"/>
  <c r="F461" i="10"/>
  <c r="G461" i="10"/>
  <c r="D462" i="10"/>
  <c r="E462" i="10"/>
  <c r="F462" i="10"/>
  <c r="G462" i="10"/>
  <c r="D463" i="10"/>
  <c r="E463" i="10"/>
  <c r="F463" i="10"/>
  <c r="G463" i="10"/>
  <c r="D464" i="10"/>
  <c r="E464" i="10"/>
  <c r="F464" i="10"/>
  <c r="G464" i="10"/>
  <c r="D465" i="10"/>
  <c r="E465" i="10"/>
  <c r="F465" i="10"/>
  <c r="G465" i="10"/>
  <c r="D466" i="10"/>
  <c r="E466" i="10"/>
  <c r="F466" i="10"/>
  <c r="G466" i="10"/>
  <c r="D467" i="10"/>
  <c r="E467" i="10"/>
  <c r="F467" i="10"/>
  <c r="G467" i="10"/>
  <c r="D468" i="10"/>
  <c r="E468" i="10"/>
  <c r="F468" i="10"/>
  <c r="G468" i="10"/>
  <c r="D469" i="10"/>
  <c r="E469" i="10"/>
  <c r="F469" i="10"/>
  <c r="G469" i="10"/>
  <c r="D470" i="10"/>
  <c r="E470" i="10"/>
  <c r="F470" i="10"/>
  <c r="G470" i="10"/>
  <c r="D471" i="10"/>
  <c r="E471" i="10"/>
  <c r="F471" i="10"/>
  <c r="G471" i="10"/>
  <c r="D472" i="10"/>
  <c r="E472" i="10"/>
  <c r="F472" i="10"/>
  <c r="G472" i="10"/>
  <c r="D473" i="10"/>
  <c r="E473" i="10"/>
  <c r="F473" i="10"/>
  <c r="G473" i="10"/>
  <c r="D474" i="10"/>
  <c r="E474" i="10"/>
  <c r="F474" i="10"/>
  <c r="G474" i="10"/>
  <c r="D475" i="10"/>
  <c r="E475" i="10"/>
  <c r="F475" i="10"/>
  <c r="G475" i="10"/>
  <c r="D476" i="10"/>
  <c r="E476" i="10"/>
  <c r="F476" i="10"/>
  <c r="G476" i="10"/>
  <c r="D477" i="10"/>
  <c r="E477" i="10"/>
  <c r="F477" i="10"/>
  <c r="G477" i="10"/>
  <c r="D478" i="10"/>
  <c r="E478" i="10"/>
  <c r="F478" i="10"/>
  <c r="G478" i="10"/>
  <c r="D479" i="10"/>
  <c r="E479" i="10"/>
  <c r="F479" i="10"/>
  <c r="G479" i="10"/>
  <c r="D480" i="10"/>
  <c r="E480" i="10"/>
  <c r="F480" i="10"/>
  <c r="G480" i="10"/>
  <c r="D481" i="10"/>
  <c r="E481" i="10"/>
  <c r="F481" i="10"/>
  <c r="G481" i="10"/>
  <c r="D482" i="10"/>
  <c r="E482" i="10"/>
  <c r="F482" i="10"/>
  <c r="G482" i="10"/>
  <c r="D483" i="10"/>
  <c r="E483" i="10"/>
  <c r="F483" i="10"/>
  <c r="G483" i="10"/>
  <c r="D484" i="10"/>
  <c r="E484" i="10"/>
  <c r="F484" i="10"/>
  <c r="G484" i="10"/>
  <c r="D485" i="10"/>
  <c r="E485" i="10"/>
  <c r="F485" i="10"/>
  <c r="G485" i="10"/>
  <c r="D486" i="10"/>
  <c r="E486" i="10"/>
  <c r="F486" i="10"/>
  <c r="G486" i="10"/>
  <c r="D487" i="10"/>
  <c r="E487" i="10"/>
  <c r="F487" i="10"/>
  <c r="G487" i="10"/>
  <c r="D488" i="10"/>
  <c r="E488" i="10"/>
  <c r="F488" i="10"/>
  <c r="G488" i="10"/>
  <c r="D489" i="10"/>
  <c r="E489" i="10"/>
  <c r="F489" i="10"/>
  <c r="G489" i="10"/>
  <c r="D490" i="10"/>
  <c r="E490" i="10"/>
  <c r="F490" i="10"/>
  <c r="G490" i="10"/>
  <c r="D491" i="10"/>
  <c r="E491" i="10"/>
  <c r="F491" i="10"/>
  <c r="G491" i="10"/>
  <c r="D492" i="10"/>
  <c r="E492" i="10"/>
  <c r="F492" i="10"/>
  <c r="G492" i="10"/>
  <c r="D493" i="10"/>
  <c r="E493" i="10"/>
  <c r="F493" i="10"/>
  <c r="G493" i="10"/>
  <c r="D494" i="10"/>
  <c r="E494" i="10"/>
  <c r="F494" i="10"/>
  <c r="G494" i="10"/>
  <c r="D495" i="10"/>
  <c r="E495" i="10"/>
  <c r="F495" i="10"/>
  <c r="G495" i="10"/>
  <c r="D496" i="10"/>
  <c r="E496" i="10"/>
  <c r="F496" i="10"/>
  <c r="G496" i="10"/>
  <c r="D497" i="10"/>
  <c r="E497" i="10"/>
  <c r="F497" i="10"/>
  <c r="G497" i="10"/>
  <c r="D498" i="10"/>
  <c r="E498" i="10"/>
  <c r="F498" i="10"/>
  <c r="G498" i="10"/>
  <c r="D499" i="10"/>
  <c r="E499" i="10"/>
  <c r="F499" i="10"/>
  <c r="G499" i="10"/>
  <c r="D500" i="10"/>
  <c r="E500" i="10"/>
  <c r="F500" i="10"/>
  <c r="G500" i="10"/>
  <c r="D501" i="10"/>
  <c r="E501" i="10"/>
  <c r="F501" i="10"/>
  <c r="G501" i="10"/>
  <c r="D502" i="10"/>
  <c r="E502" i="10"/>
  <c r="F502" i="10"/>
  <c r="G502" i="10"/>
  <c r="D503" i="10"/>
  <c r="E503" i="10"/>
  <c r="F503" i="10"/>
  <c r="G503" i="10"/>
  <c r="D504" i="10"/>
  <c r="E504" i="10"/>
  <c r="F504" i="10"/>
  <c r="G504" i="10"/>
  <c r="D505" i="10"/>
  <c r="E505" i="10"/>
  <c r="F505" i="10"/>
  <c r="G505" i="10"/>
  <c r="D506" i="10"/>
  <c r="E506" i="10"/>
  <c r="F506" i="10"/>
  <c r="G506" i="10"/>
  <c r="D507" i="10"/>
  <c r="E507" i="10"/>
  <c r="F507" i="10"/>
  <c r="G507" i="10"/>
  <c r="D508" i="10"/>
  <c r="E508" i="10"/>
  <c r="F508" i="10"/>
  <c r="G508" i="10"/>
  <c r="D509" i="10"/>
  <c r="E509" i="10"/>
  <c r="F509" i="10"/>
  <c r="G509" i="10"/>
  <c r="D510" i="10"/>
  <c r="E510" i="10"/>
  <c r="F510" i="10"/>
  <c r="G510" i="10"/>
  <c r="D511" i="10"/>
  <c r="E511" i="10"/>
  <c r="F511" i="10"/>
  <c r="G511" i="10"/>
  <c r="D512" i="10"/>
  <c r="E512" i="10"/>
  <c r="F512" i="10"/>
  <c r="G512" i="10"/>
  <c r="D513" i="10"/>
  <c r="E513" i="10"/>
  <c r="F513" i="10"/>
  <c r="G513" i="10"/>
  <c r="D514" i="10"/>
  <c r="E514" i="10"/>
  <c r="F514" i="10"/>
  <c r="G514" i="10"/>
  <c r="D515" i="10"/>
  <c r="E515" i="10"/>
  <c r="F515" i="10"/>
  <c r="G515" i="10"/>
  <c r="D516" i="10"/>
  <c r="E516" i="10"/>
  <c r="F516" i="10"/>
  <c r="G516" i="10"/>
  <c r="D517" i="10"/>
  <c r="E517" i="10"/>
  <c r="F517" i="10"/>
  <c r="G517" i="10"/>
  <c r="D518" i="10"/>
  <c r="E518" i="10"/>
  <c r="F518" i="10"/>
  <c r="G518" i="10"/>
  <c r="D519" i="10"/>
  <c r="E519" i="10"/>
  <c r="F519" i="10"/>
  <c r="G519" i="10"/>
  <c r="D520" i="10"/>
  <c r="E520" i="10"/>
  <c r="F520" i="10"/>
  <c r="G520" i="10"/>
  <c r="D521" i="10"/>
  <c r="E521" i="10"/>
  <c r="F521" i="10"/>
  <c r="G521" i="10"/>
  <c r="D522" i="10"/>
  <c r="E522" i="10"/>
  <c r="F522" i="10"/>
  <c r="G522" i="10"/>
  <c r="D523" i="10"/>
  <c r="E523" i="10"/>
  <c r="F523" i="10"/>
  <c r="G523" i="10"/>
  <c r="D524" i="10"/>
  <c r="E524" i="10"/>
  <c r="F524" i="10"/>
  <c r="G524" i="10"/>
  <c r="D525" i="10"/>
  <c r="E525" i="10"/>
  <c r="F525" i="10"/>
  <c r="G525" i="10"/>
  <c r="D526" i="10"/>
  <c r="E526" i="10"/>
  <c r="F526" i="10"/>
  <c r="G526" i="10"/>
  <c r="D527" i="10"/>
  <c r="E527" i="10"/>
  <c r="F527" i="10"/>
  <c r="G527" i="10"/>
  <c r="D528" i="10"/>
  <c r="E528" i="10"/>
  <c r="F528" i="10"/>
  <c r="G528" i="10"/>
  <c r="D529" i="10"/>
  <c r="E529" i="10"/>
  <c r="F529" i="10"/>
  <c r="G529" i="10"/>
  <c r="D530" i="10"/>
  <c r="E530" i="10"/>
  <c r="F530" i="10"/>
  <c r="G530" i="10"/>
  <c r="D531" i="10"/>
  <c r="E531" i="10"/>
  <c r="F531" i="10"/>
  <c r="G531" i="10"/>
  <c r="D532" i="10"/>
  <c r="E532" i="10"/>
  <c r="F532" i="10"/>
  <c r="G532" i="10"/>
  <c r="D533" i="10"/>
  <c r="E533" i="10"/>
  <c r="F533" i="10"/>
  <c r="G533" i="10"/>
  <c r="D534" i="10"/>
  <c r="E534" i="10"/>
  <c r="F534" i="10"/>
  <c r="G534" i="10"/>
  <c r="D535" i="10"/>
  <c r="E535" i="10"/>
  <c r="F535" i="10"/>
  <c r="G535" i="10"/>
  <c r="D536" i="10"/>
  <c r="E536" i="10"/>
  <c r="F536" i="10"/>
  <c r="G536" i="10"/>
  <c r="D537" i="10"/>
  <c r="E537" i="10"/>
  <c r="F537" i="10"/>
  <c r="G537" i="10"/>
  <c r="D538" i="10"/>
  <c r="E538" i="10"/>
  <c r="F538" i="10"/>
  <c r="G538" i="10"/>
  <c r="D539" i="10"/>
  <c r="E539" i="10"/>
  <c r="F539" i="10"/>
  <c r="G539" i="10"/>
  <c r="D540" i="10"/>
  <c r="E540" i="10"/>
  <c r="F540" i="10"/>
  <c r="G540" i="10"/>
  <c r="D541" i="10"/>
  <c r="E541" i="10"/>
  <c r="F541" i="10"/>
  <c r="G541" i="10"/>
  <c r="D542" i="10"/>
  <c r="E542" i="10"/>
  <c r="F542" i="10"/>
  <c r="G542" i="10"/>
  <c r="D543" i="10"/>
  <c r="E543" i="10"/>
  <c r="F543" i="10"/>
  <c r="G543" i="10"/>
  <c r="D544" i="10"/>
  <c r="E544" i="10"/>
  <c r="F544" i="10"/>
  <c r="G544" i="10"/>
  <c r="D545" i="10"/>
  <c r="E545" i="10"/>
  <c r="F545" i="10"/>
  <c r="G545" i="10"/>
  <c r="D546" i="10"/>
  <c r="E546" i="10"/>
  <c r="F546" i="10"/>
  <c r="G546" i="10"/>
  <c r="D547" i="10"/>
  <c r="E547" i="10"/>
  <c r="F547" i="10"/>
  <c r="G547" i="10"/>
  <c r="D548" i="10"/>
  <c r="E548" i="10"/>
  <c r="F548" i="10"/>
  <c r="G548" i="10"/>
  <c r="D549" i="10"/>
  <c r="E549" i="10"/>
  <c r="F549" i="10"/>
  <c r="G549" i="10"/>
  <c r="D550" i="10"/>
  <c r="E550" i="10"/>
  <c r="F550" i="10"/>
  <c r="G550" i="10"/>
  <c r="D551" i="10"/>
  <c r="E551" i="10"/>
  <c r="F551" i="10"/>
  <c r="G551" i="10"/>
  <c r="D552" i="10"/>
  <c r="E552" i="10"/>
  <c r="F552" i="10"/>
  <c r="G552" i="10"/>
  <c r="D553" i="10"/>
  <c r="E553" i="10"/>
  <c r="F553" i="10"/>
  <c r="G553" i="10"/>
  <c r="D554" i="10"/>
  <c r="E554" i="10"/>
  <c r="F554" i="10"/>
  <c r="G554" i="10"/>
  <c r="D555" i="10"/>
  <c r="E555" i="10"/>
  <c r="F555" i="10"/>
  <c r="G555" i="10"/>
  <c r="D556" i="10"/>
  <c r="E556" i="10"/>
  <c r="F556" i="10"/>
  <c r="G556" i="10"/>
  <c r="D557" i="10"/>
  <c r="E557" i="10"/>
  <c r="F557" i="10"/>
  <c r="G557" i="10"/>
  <c r="D558" i="10"/>
  <c r="E558" i="10"/>
  <c r="F558" i="10"/>
  <c r="G558" i="10"/>
  <c r="D559" i="10"/>
  <c r="E559" i="10"/>
  <c r="F559" i="10"/>
  <c r="G559" i="10"/>
  <c r="D560" i="10"/>
  <c r="E560" i="10"/>
  <c r="F560" i="10"/>
  <c r="G560" i="10"/>
  <c r="D561" i="10"/>
  <c r="E561" i="10"/>
  <c r="F561" i="10"/>
  <c r="G561" i="10"/>
  <c r="D562" i="10"/>
  <c r="E562" i="10"/>
  <c r="F562" i="10"/>
  <c r="G562" i="10"/>
  <c r="D563" i="10"/>
  <c r="E563" i="10"/>
  <c r="F563" i="10"/>
  <c r="G563" i="10"/>
  <c r="D564" i="10"/>
  <c r="E564" i="10"/>
  <c r="F564" i="10"/>
  <c r="G564" i="10"/>
  <c r="D565" i="10"/>
  <c r="E565" i="10"/>
  <c r="F565" i="10"/>
  <c r="G565" i="10"/>
  <c r="D566" i="10"/>
  <c r="E566" i="10"/>
  <c r="F566" i="10"/>
  <c r="G566" i="10"/>
  <c r="D567" i="10"/>
  <c r="E567" i="10"/>
  <c r="F567" i="10"/>
  <c r="G567" i="10"/>
  <c r="D568" i="10"/>
  <c r="E568" i="10"/>
  <c r="F568" i="10"/>
  <c r="G568" i="10"/>
  <c r="D569" i="10"/>
  <c r="E569" i="10"/>
  <c r="F569" i="10"/>
  <c r="G569" i="10"/>
  <c r="D570" i="10"/>
  <c r="E570" i="10"/>
  <c r="F570" i="10"/>
  <c r="G570" i="10"/>
  <c r="D571" i="10"/>
  <c r="E571" i="10"/>
  <c r="F571" i="10"/>
  <c r="G571" i="10"/>
  <c r="D572" i="10"/>
  <c r="E572" i="10"/>
  <c r="F572" i="10"/>
  <c r="G572" i="10"/>
  <c r="D573" i="10"/>
  <c r="E573" i="10"/>
  <c r="F573" i="10"/>
  <c r="G573" i="10"/>
  <c r="D574" i="10"/>
  <c r="E574" i="10"/>
  <c r="F574" i="10"/>
  <c r="G574" i="10"/>
  <c r="D575" i="10"/>
  <c r="E575" i="10"/>
  <c r="F575" i="10"/>
  <c r="G575" i="10"/>
  <c r="D576" i="10"/>
  <c r="E576" i="10"/>
  <c r="F576" i="10"/>
  <c r="G576" i="10"/>
  <c r="D577" i="10"/>
  <c r="E577" i="10"/>
  <c r="F577" i="10"/>
  <c r="G577" i="10"/>
  <c r="D578" i="10"/>
  <c r="E578" i="10"/>
  <c r="F578" i="10"/>
  <c r="G578" i="10"/>
  <c r="D579" i="10"/>
  <c r="E579" i="10"/>
  <c r="F579" i="10"/>
  <c r="G579" i="10"/>
  <c r="D580" i="10"/>
  <c r="E580" i="10"/>
  <c r="F580" i="10"/>
  <c r="G580" i="10"/>
  <c r="D581" i="10"/>
  <c r="E581" i="10"/>
  <c r="F581" i="10"/>
  <c r="G581" i="10"/>
  <c r="D582" i="10"/>
  <c r="E582" i="10"/>
  <c r="F582" i="10"/>
  <c r="G582" i="10"/>
  <c r="D583" i="10"/>
  <c r="E583" i="10"/>
  <c r="F583" i="10"/>
  <c r="G583" i="10"/>
  <c r="D584" i="10"/>
  <c r="E584" i="10"/>
  <c r="F584" i="10"/>
  <c r="G584" i="10"/>
  <c r="D585" i="10"/>
  <c r="E585" i="10"/>
  <c r="F585" i="10"/>
  <c r="G585" i="10"/>
  <c r="D586" i="10"/>
  <c r="E586" i="10"/>
  <c r="F586" i="10"/>
  <c r="G586" i="10"/>
  <c r="D587" i="10"/>
  <c r="E587" i="10"/>
  <c r="F587" i="10"/>
  <c r="G587" i="10"/>
  <c r="D588" i="10"/>
  <c r="E588" i="10"/>
  <c r="F588" i="10"/>
  <c r="G588" i="10"/>
  <c r="D589" i="10"/>
  <c r="E589" i="10"/>
  <c r="F589" i="10"/>
  <c r="G589" i="10"/>
  <c r="D590" i="10"/>
  <c r="E590" i="10"/>
  <c r="F590" i="10"/>
  <c r="G590" i="10"/>
  <c r="D591" i="10"/>
  <c r="E591" i="10"/>
  <c r="F591" i="10"/>
  <c r="G591" i="10"/>
  <c r="D592" i="10"/>
  <c r="E592" i="10"/>
  <c r="F592" i="10"/>
  <c r="G592" i="10"/>
  <c r="D593" i="10"/>
  <c r="E593" i="10"/>
  <c r="F593" i="10"/>
  <c r="G593" i="10"/>
  <c r="D594" i="10"/>
  <c r="E594" i="10"/>
  <c r="F594" i="10"/>
  <c r="G594" i="10"/>
  <c r="D595" i="10"/>
  <c r="E595" i="10"/>
  <c r="F595" i="10"/>
  <c r="G595" i="10"/>
  <c r="D596" i="10"/>
  <c r="E596" i="10"/>
  <c r="F596" i="10"/>
  <c r="G596" i="10"/>
  <c r="D597" i="10"/>
  <c r="E597" i="10"/>
  <c r="F597" i="10"/>
  <c r="G597" i="10"/>
  <c r="D598" i="10"/>
  <c r="E598" i="10"/>
  <c r="F598" i="10"/>
  <c r="G598" i="10"/>
  <c r="D599" i="10"/>
  <c r="E599" i="10"/>
  <c r="F599" i="10"/>
  <c r="G599" i="10"/>
  <c r="D600" i="10"/>
  <c r="E600" i="10"/>
  <c r="F600" i="10"/>
  <c r="G600" i="10"/>
  <c r="D601" i="10"/>
  <c r="E601" i="10"/>
  <c r="F601" i="10"/>
  <c r="G601" i="10"/>
  <c r="D602" i="10"/>
  <c r="E602" i="10"/>
  <c r="F602" i="10"/>
  <c r="G602" i="10"/>
  <c r="D603" i="10"/>
  <c r="E603" i="10"/>
  <c r="F603" i="10"/>
  <c r="G603" i="10"/>
  <c r="D604" i="10"/>
  <c r="E604" i="10"/>
  <c r="F604" i="10"/>
  <c r="G604" i="10"/>
  <c r="D605" i="10"/>
  <c r="E605" i="10"/>
  <c r="F605" i="10"/>
  <c r="G605" i="10"/>
  <c r="D606" i="10"/>
  <c r="E606" i="10"/>
  <c r="F606" i="10"/>
  <c r="G606" i="10"/>
  <c r="D607" i="10"/>
  <c r="E607" i="10"/>
  <c r="F607" i="10"/>
  <c r="G607" i="10"/>
  <c r="D608" i="10"/>
  <c r="E608" i="10"/>
  <c r="F608" i="10"/>
  <c r="G608" i="10"/>
  <c r="D609" i="10"/>
  <c r="E609" i="10"/>
  <c r="F609" i="10"/>
  <c r="G609" i="10"/>
  <c r="D610" i="10"/>
  <c r="E610" i="10"/>
  <c r="F610" i="10"/>
  <c r="G610" i="10"/>
  <c r="D611" i="10"/>
  <c r="E611" i="10"/>
  <c r="F611" i="10"/>
  <c r="G611" i="10"/>
  <c r="D612" i="10"/>
  <c r="E612" i="10"/>
  <c r="F612" i="10"/>
  <c r="G612" i="10"/>
  <c r="D613" i="10"/>
  <c r="E613" i="10"/>
  <c r="F613" i="10"/>
  <c r="G613" i="10"/>
  <c r="D614" i="10"/>
  <c r="E614" i="10"/>
  <c r="F614" i="10"/>
  <c r="G614" i="10"/>
  <c r="D615" i="10"/>
  <c r="E615" i="10"/>
  <c r="F615" i="10"/>
  <c r="G615" i="10"/>
  <c r="D616" i="10"/>
  <c r="E616" i="10"/>
  <c r="F616" i="10"/>
  <c r="G616" i="10"/>
  <c r="D617" i="10"/>
  <c r="E617" i="10"/>
  <c r="F617" i="10"/>
  <c r="G617" i="10"/>
  <c r="D618" i="10"/>
  <c r="E618" i="10"/>
  <c r="F618" i="10"/>
  <c r="G618" i="10"/>
  <c r="D619" i="10"/>
  <c r="E619" i="10"/>
  <c r="F619" i="10"/>
  <c r="G619" i="10"/>
  <c r="D620" i="10"/>
  <c r="E620" i="10"/>
  <c r="F620" i="10"/>
  <c r="G620" i="10"/>
  <c r="D621" i="10"/>
  <c r="E621" i="10"/>
  <c r="F621" i="10"/>
  <c r="G621" i="10"/>
  <c r="D622" i="10"/>
  <c r="E622" i="10"/>
  <c r="F622" i="10"/>
  <c r="G622" i="10"/>
  <c r="D623" i="10"/>
  <c r="E623" i="10"/>
  <c r="F623" i="10"/>
  <c r="G623" i="10"/>
  <c r="D624" i="10"/>
  <c r="E624" i="10"/>
  <c r="F624" i="10"/>
  <c r="G624" i="10"/>
  <c r="D625" i="10"/>
  <c r="E625" i="10"/>
  <c r="F625" i="10"/>
  <c r="G625" i="10"/>
  <c r="D626" i="10"/>
  <c r="E626" i="10"/>
  <c r="F626" i="10"/>
  <c r="G626" i="10"/>
  <c r="D627" i="10"/>
  <c r="E627" i="10"/>
  <c r="F627" i="10"/>
  <c r="G627" i="10"/>
  <c r="D628" i="10"/>
  <c r="E628" i="10"/>
  <c r="F628" i="10"/>
  <c r="G628" i="10"/>
  <c r="D629" i="10"/>
  <c r="E629" i="10"/>
  <c r="F629" i="10"/>
  <c r="G629" i="10"/>
  <c r="D630" i="10"/>
  <c r="E630" i="10"/>
  <c r="F630" i="10"/>
  <c r="G630" i="10"/>
  <c r="D631" i="10"/>
  <c r="E631" i="10"/>
  <c r="F631" i="10"/>
  <c r="G631" i="10"/>
  <c r="D632" i="10"/>
  <c r="E632" i="10"/>
  <c r="F632" i="10"/>
  <c r="G632" i="10"/>
  <c r="D633" i="10"/>
  <c r="E633" i="10"/>
  <c r="F633" i="10"/>
  <c r="G633" i="10"/>
  <c r="D634" i="10"/>
  <c r="E634" i="10"/>
  <c r="F634" i="10"/>
  <c r="G634" i="10"/>
  <c r="D635" i="10"/>
  <c r="E635" i="10"/>
  <c r="F635" i="10"/>
  <c r="G635" i="10"/>
  <c r="D636" i="10"/>
  <c r="E636" i="10"/>
  <c r="F636" i="10"/>
  <c r="G636" i="10"/>
  <c r="D637" i="10"/>
  <c r="E637" i="10"/>
  <c r="F637" i="10"/>
  <c r="G637" i="10"/>
  <c r="D638" i="10"/>
  <c r="E638" i="10"/>
  <c r="F638" i="10"/>
  <c r="G638" i="10"/>
  <c r="D639" i="10"/>
  <c r="E639" i="10"/>
  <c r="F639" i="10"/>
  <c r="G639" i="10"/>
  <c r="D640" i="10"/>
  <c r="E640" i="10"/>
  <c r="F640" i="10"/>
  <c r="G640" i="10"/>
  <c r="D641" i="10"/>
  <c r="E641" i="10"/>
  <c r="F641" i="10"/>
  <c r="G641" i="10"/>
  <c r="D642" i="10"/>
  <c r="E642" i="10"/>
  <c r="F642" i="10"/>
  <c r="G642" i="10"/>
  <c r="D643" i="10"/>
  <c r="E643" i="10"/>
  <c r="F643" i="10"/>
  <c r="G643" i="10"/>
  <c r="D644" i="10"/>
  <c r="E644" i="10"/>
  <c r="F644" i="10"/>
  <c r="G644" i="10"/>
  <c r="D645" i="10"/>
  <c r="E645" i="10"/>
  <c r="F645" i="10"/>
  <c r="G645" i="10"/>
  <c r="D646" i="10"/>
  <c r="E646" i="10"/>
  <c r="F646" i="10"/>
  <c r="G646" i="10"/>
  <c r="D647" i="10"/>
  <c r="E647" i="10"/>
  <c r="F647" i="10"/>
  <c r="G647" i="10"/>
  <c r="D648" i="10"/>
  <c r="E648" i="10"/>
  <c r="F648" i="10"/>
  <c r="G648" i="10"/>
  <c r="D649" i="10"/>
  <c r="E649" i="10"/>
  <c r="F649" i="10"/>
  <c r="G649" i="10"/>
  <c r="D650" i="10"/>
  <c r="E650" i="10"/>
  <c r="F650" i="10"/>
  <c r="G650" i="10"/>
  <c r="D651" i="10"/>
  <c r="E651" i="10"/>
  <c r="F651" i="10"/>
  <c r="G651" i="10"/>
  <c r="D652" i="10"/>
  <c r="E652" i="10"/>
  <c r="F652" i="10"/>
  <c r="G652" i="10"/>
  <c r="D653" i="10"/>
  <c r="E653" i="10"/>
  <c r="F653" i="10"/>
  <c r="G653" i="10"/>
  <c r="D654" i="10"/>
  <c r="E654" i="10"/>
  <c r="F654" i="10"/>
  <c r="G654" i="10"/>
  <c r="D655" i="10"/>
  <c r="E655" i="10"/>
  <c r="F655" i="10"/>
  <c r="G655" i="10"/>
  <c r="D656" i="10"/>
  <c r="E656" i="10"/>
  <c r="F656" i="10"/>
  <c r="G656" i="10"/>
  <c r="D657" i="10"/>
  <c r="E657" i="10"/>
  <c r="F657" i="10"/>
  <c r="G657" i="10"/>
  <c r="D658" i="10"/>
  <c r="E658" i="10"/>
  <c r="F658" i="10"/>
  <c r="G658" i="10"/>
  <c r="D659" i="10"/>
  <c r="E659" i="10"/>
  <c r="F659" i="10"/>
  <c r="G659" i="10"/>
  <c r="D660" i="10"/>
  <c r="E660" i="10"/>
  <c r="F660" i="10"/>
  <c r="G660" i="10"/>
  <c r="D661" i="10"/>
  <c r="E661" i="10"/>
  <c r="F661" i="10"/>
  <c r="G661" i="10"/>
  <c r="D662" i="10"/>
  <c r="E662" i="10"/>
  <c r="F662" i="10"/>
  <c r="G662" i="10"/>
  <c r="D663" i="10"/>
  <c r="E663" i="10"/>
  <c r="F663" i="10"/>
  <c r="G663" i="10"/>
  <c r="D664" i="10"/>
  <c r="E664" i="10"/>
  <c r="F664" i="10"/>
  <c r="G664" i="10"/>
  <c r="D665" i="10"/>
  <c r="E665" i="10"/>
  <c r="F665" i="10"/>
  <c r="G665" i="10"/>
  <c r="D666" i="10"/>
  <c r="E666" i="10"/>
  <c r="F666" i="10"/>
  <c r="G666" i="10"/>
  <c r="D667" i="10"/>
  <c r="E667" i="10"/>
  <c r="F667" i="10"/>
  <c r="G667" i="10"/>
  <c r="D668" i="10"/>
  <c r="E668" i="10"/>
  <c r="F668" i="10"/>
  <c r="G668" i="10"/>
  <c r="D669" i="10"/>
  <c r="E669" i="10"/>
  <c r="F669" i="10"/>
  <c r="G669" i="10"/>
  <c r="D670" i="10"/>
  <c r="E670" i="10"/>
  <c r="F670" i="10"/>
  <c r="G670" i="10"/>
  <c r="D671" i="10"/>
  <c r="E671" i="10"/>
  <c r="F671" i="10"/>
  <c r="G671" i="10"/>
  <c r="D672" i="10"/>
  <c r="E672" i="10"/>
  <c r="F672" i="10"/>
  <c r="G672" i="10"/>
  <c r="D673" i="10"/>
  <c r="E673" i="10"/>
  <c r="F673" i="10"/>
  <c r="G673" i="10"/>
  <c r="D674" i="10"/>
  <c r="E674" i="10"/>
  <c r="F674" i="10"/>
  <c r="G674" i="10"/>
  <c r="D675" i="10"/>
  <c r="E675" i="10"/>
  <c r="F675" i="10"/>
  <c r="G675" i="10"/>
  <c r="D676" i="10"/>
  <c r="E676" i="10"/>
  <c r="F676" i="10"/>
  <c r="G676" i="10"/>
  <c r="D677" i="10"/>
  <c r="E677" i="10"/>
  <c r="F677" i="10"/>
  <c r="G677" i="10"/>
  <c r="D678" i="10"/>
  <c r="E678" i="10"/>
  <c r="F678" i="10"/>
  <c r="G678" i="10"/>
  <c r="D679" i="10"/>
  <c r="E679" i="10"/>
  <c r="F679" i="10"/>
  <c r="G679" i="10"/>
  <c r="D680" i="10"/>
  <c r="E680" i="10"/>
  <c r="F680" i="10"/>
  <c r="G680" i="10"/>
  <c r="D681" i="10"/>
  <c r="E681" i="10"/>
  <c r="F681" i="10"/>
  <c r="G681" i="10"/>
  <c r="D682" i="10"/>
  <c r="E682" i="10"/>
  <c r="F682" i="10"/>
  <c r="G682" i="10"/>
  <c r="D683" i="10"/>
  <c r="E683" i="10"/>
  <c r="F683" i="10"/>
  <c r="G683" i="10"/>
  <c r="D684" i="10"/>
  <c r="E684" i="10"/>
  <c r="F684" i="10"/>
  <c r="G684" i="10"/>
  <c r="D685" i="10"/>
  <c r="E685" i="10"/>
  <c r="F685" i="10"/>
  <c r="G685" i="10"/>
  <c r="D686" i="10"/>
  <c r="E686" i="10"/>
  <c r="F686" i="10"/>
  <c r="G686" i="10"/>
  <c r="D687" i="10"/>
  <c r="E687" i="10"/>
  <c r="F687" i="10"/>
  <c r="G687" i="10"/>
  <c r="D688" i="10"/>
  <c r="E688" i="10"/>
  <c r="F688" i="10"/>
  <c r="G688" i="10"/>
  <c r="D689" i="10"/>
  <c r="E689" i="10"/>
  <c r="F689" i="10"/>
  <c r="G689" i="10"/>
  <c r="D690" i="10"/>
  <c r="E690" i="10"/>
  <c r="F690" i="10"/>
  <c r="G690" i="10"/>
  <c r="D691" i="10"/>
  <c r="E691" i="10"/>
  <c r="F691" i="10"/>
  <c r="G691" i="10"/>
  <c r="D692" i="10"/>
  <c r="E692" i="10"/>
  <c r="F692" i="10"/>
  <c r="G692" i="10"/>
  <c r="D693" i="10"/>
  <c r="E693" i="10"/>
  <c r="F693" i="10"/>
  <c r="G693" i="10"/>
  <c r="D694" i="10"/>
  <c r="E694" i="10"/>
  <c r="F694" i="10"/>
  <c r="G694" i="10"/>
  <c r="D695" i="10"/>
  <c r="E695" i="10"/>
  <c r="F695" i="10"/>
  <c r="G695" i="10"/>
  <c r="D696" i="10"/>
  <c r="E696" i="10"/>
  <c r="F696" i="10"/>
  <c r="G696" i="10"/>
  <c r="D697" i="10"/>
  <c r="E697" i="10"/>
  <c r="F697" i="10"/>
  <c r="G697" i="10"/>
  <c r="D698" i="10"/>
  <c r="E698" i="10"/>
  <c r="F698" i="10"/>
  <c r="G698" i="10"/>
  <c r="D699" i="10"/>
  <c r="E699" i="10"/>
  <c r="F699" i="10"/>
  <c r="G699" i="10"/>
  <c r="D700" i="10"/>
  <c r="E700" i="10"/>
  <c r="F700" i="10"/>
  <c r="G700" i="10"/>
  <c r="D701" i="10"/>
  <c r="E701" i="10"/>
  <c r="F701" i="10"/>
  <c r="G701" i="10"/>
  <c r="D702" i="10"/>
  <c r="E702" i="10"/>
  <c r="F702" i="10"/>
  <c r="G702" i="10"/>
  <c r="D703" i="10"/>
  <c r="E703" i="10"/>
  <c r="F703" i="10"/>
  <c r="G703" i="10"/>
  <c r="D704" i="10"/>
  <c r="E704" i="10"/>
  <c r="F704" i="10"/>
  <c r="G704" i="10"/>
  <c r="D705" i="10"/>
  <c r="E705" i="10"/>
  <c r="F705" i="10"/>
  <c r="G705" i="10"/>
  <c r="D706" i="10"/>
  <c r="E706" i="10"/>
  <c r="F706" i="10"/>
  <c r="G706" i="10"/>
  <c r="D707" i="10"/>
  <c r="E707" i="10"/>
  <c r="F707" i="10"/>
  <c r="G707" i="10"/>
  <c r="D708" i="10"/>
  <c r="E708" i="10"/>
  <c r="F708" i="10"/>
  <c r="G708" i="10"/>
  <c r="D709" i="10"/>
  <c r="E709" i="10"/>
  <c r="F709" i="10"/>
  <c r="G709" i="10"/>
  <c r="D710" i="10"/>
  <c r="E710" i="10"/>
  <c r="F710" i="10"/>
  <c r="G710" i="10"/>
  <c r="D711" i="10"/>
  <c r="E711" i="10"/>
  <c r="F711" i="10"/>
  <c r="G711" i="10"/>
  <c r="D712" i="10"/>
  <c r="E712" i="10"/>
  <c r="F712" i="10"/>
  <c r="G712" i="10"/>
  <c r="D713" i="10"/>
  <c r="E713" i="10"/>
  <c r="F713" i="10"/>
  <c r="G713" i="10"/>
  <c r="D714" i="10"/>
  <c r="E714" i="10"/>
  <c r="F714" i="10"/>
  <c r="G714" i="10"/>
  <c r="D715" i="10"/>
  <c r="E715" i="10"/>
  <c r="F715" i="10"/>
  <c r="G715" i="10"/>
  <c r="D716" i="10"/>
  <c r="E716" i="10"/>
  <c r="F716" i="10"/>
  <c r="G716" i="10"/>
  <c r="D717" i="10"/>
  <c r="E717" i="10"/>
  <c r="F717" i="10"/>
  <c r="G717" i="10"/>
  <c r="D718" i="10"/>
  <c r="E718" i="10"/>
  <c r="F718" i="10"/>
  <c r="G718" i="10"/>
  <c r="D719" i="10"/>
  <c r="E719" i="10"/>
  <c r="F719" i="10"/>
  <c r="G719" i="10"/>
  <c r="D720" i="10"/>
  <c r="E720" i="10"/>
  <c r="F720" i="10"/>
  <c r="G720" i="10"/>
  <c r="D721" i="10"/>
  <c r="E721" i="10"/>
  <c r="F721" i="10"/>
  <c r="G721" i="10"/>
  <c r="D722" i="10"/>
  <c r="E722" i="10"/>
  <c r="F722" i="10"/>
  <c r="G722" i="10"/>
  <c r="D723" i="10"/>
  <c r="E723" i="10"/>
  <c r="F723" i="10"/>
  <c r="G723" i="10"/>
  <c r="D724" i="10"/>
  <c r="E724" i="10"/>
  <c r="F724" i="10"/>
  <c r="G724" i="10"/>
  <c r="D725" i="10"/>
  <c r="E725" i="10"/>
  <c r="F725" i="10"/>
  <c r="G725" i="10"/>
  <c r="D726" i="10"/>
  <c r="E726" i="10"/>
  <c r="F726" i="10"/>
  <c r="G726" i="10"/>
  <c r="D727" i="10"/>
  <c r="E727" i="10"/>
  <c r="F727" i="10"/>
  <c r="G727" i="10"/>
  <c r="D728" i="10"/>
  <c r="E728" i="10"/>
  <c r="F728" i="10"/>
  <c r="G728" i="10"/>
  <c r="D729" i="10"/>
  <c r="E729" i="10"/>
  <c r="F729" i="10"/>
  <c r="G729" i="10"/>
  <c r="D730" i="10"/>
  <c r="E730" i="10"/>
  <c r="F730" i="10"/>
  <c r="G730" i="10"/>
  <c r="D731" i="10"/>
  <c r="E731" i="10"/>
  <c r="F731" i="10"/>
  <c r="G731" i="10"/>
  <c r="D732" i="10"/>
  <c r="E732" i="10"/>
  <c r="F732" i="10"/>
  <c r="G732" i="10"/>
  <c r="D733" i="10"/>
  <c r="E733" i="10"/>
  <c r="F733" i="10"/>
  <c r="G733" i="10"/>
  <c r="D734" i="10"/>
  <c r="E734" i="10"/>
  <c r="F734" i="10"/>
  <c r="G734" i="10"/>
  <c r="D735" i="10"/>
  <c r="E735" i="10"/>
  <c r="F735" i="10"/>
  <c r="G735" i="10"/>
  <c r="D736" i="10"/>
  <c r="E736" i="10"/>
  <c r="F736" i="10"/>
  <c r="G736" i="10"/>
  <c r="D737" i="10"/>
  <c r="E737" i="10"/>
  <c r="F737" i="10"/>
  <c r="G737" i="10"/>
  <c r="D738" i="10"/>
  <c r="E738" i="10"/>
  <c r="F738" i="10"/>
  <c r="G738" i="10"/>
  <c r="D739" i="10"/>
  <c r="E739" i="10"/>
  <c r="F739" i="10"/>
  <c r="G739" i="10"/>
  <c r="D740" i="10"/>
  <c r="E740" i="10"/>
  <c r="F740" i="10"/>
  <c r="G740" i="10"/>
  <c r="D741" i="10"/>
  <c r="E741" i="10"/>
  <c r="F741" i="10"/>
  <c r="G741" i="10"/>
  <c r="D742" i="10"/>
  <c r="E742" i="10"/>
  <c r="F742" i="10"/>
  <c r="G742" i="10"/>
  <c r="D743" i="10"/>
  <c r="E743" i="10"/>
  <c r="F743" i="10"/>
  <c r="G743" i="10"/>
  <c r="D744" i="10"/>
  <c r="E744" i="10"/>
  <c r="F744" i="10"/>
  <c r="G744" i="10"/>
  <c r="D745" i="10"/>
  <c r="E745" i="10"/>
  <c r="F745" i="10"/>
  <c r="G745" i="10"/>
  <c r="D746" i="10"/>
  <c r="E746" i="10"/>
  <c r="F746" i="10"/>
  <c r="G746" i="10"/>
  <c r="D747" i="10"/>
  <c r="E747" i="10"/>
  <c r="F747" i="10"/>
  <c r="G747" i="10"/>
  <c r="D748" i="10"/>
  <c r="E748" i="10"/>
  <c r="F748" i="10"/>
  <c r="G748" i="10"/>
  <c r="D749" i="10"/>
  <c r="E749" i="10"/>
  <c r="F749" i="10"/>
  <c r="G749" i="10"/>
  <c r="D750" i="10"/>
  <c r="E750" i="10"/>
  <c r="F750" i="10"/>
  <c r="G750" i="10"/>
  <c r="D751" i="10"/>
  <c r="E751" i="10"/>
  <c r="F751" i="10"/>
  <c r="G751" i="10"/>
  <c r="D752" i="10"/>
  <c r="E752" i="10"/>
  <c r="F752" i="10"/>
  <c r="G752" i="10"/>
  <c r="D753" i="10"/>
  <c r="E753" i="10"/>
  <c r="F753" i="10"/>
  <c r="G753" i="10"/>
  <c r="D754" i="10"/>
  <c r="E754" i="10"/>
  <c r="F754" i="10"/>
  <c r="G754" i="10"/>
  <c r="D755" i="10"/>
  <c r="E755" i="10"/>
  <c r="F755" i="10"/>
  <c r="G755" i="10"/>
  <c r="D756" i="10"/>
  <c r="E756" i="10"/>
  <c r="F756" i="10"/>
  <c r="G756" i="10"/>
  <c r="D757" i="10"/>
  <c r="E757" i="10"/>
  <c r="F757" i="10"/>
  <c r="G757" i="10"/>
  <c r="D758" i="10"/>
  <c r="E758" i="10"/>
  <c r="F758" i="10"/>
  <c r="G758" i="10"/>
  <c r="D759" i="10"/>
  <c r="E759" i="10"/>
  <c r="F759" i="10"/>
  <c r="G759" i="10"/>
  <c r="D760" i="10"/>
  <c r="E760" i="10"/>
  <c r="F760" i="10"/>
  <c r="G760" i="10"/>
  <c r="D761" i="10"/>
  <c r="E761" i="10"/>
  <c r="F761" i="10"/>
  <c r="G761" i="10"/>
  <c r="D762" i="10"/>
  <c r="E762" i="10"/>
  <c r="F762" i="10"/>
  <c r="G762" i="10"/>
  <c r="D763" i="10"/>
  <c r="E763" i="10"/>
  <c r="F763" i="10"/>
  <c r="G763" i="10"/>
  <c r="D764" i="10"/>
  <c r="E764" i="10"/>
  <c r="F764" i="10"/>
  <c r="G764" i="10"/>
  <c r="D765" i="10"/>
  <c r="E765" i="10"/>
  <c r="F765" i="10"/>
  <c r="G765" i="10"/>
  <c r="D766" i="10"/>
  <c r="E766" i="10"/>
  <c r="F766" i="10"/>
  <c r="G766" i="10"/>
  <c r="D767" i="10"/>
  <c r="E767" i="10"/>
  <c r="F767" i="10"/>
  <c r="G767" i="10"/>
  <c r="D768" i="10"/>
  <c r="E768" i="10"/>
  <c r="F768" i="10"/>
  <c r="G768" i="10"/>
  <c r="D769" i="10"/>
  <c r="E769" i="10"/>
  <c r="F769" i="10"/>
  <c r="G769" i="10"/>
  <c r="D770" i="10"/>
  <c r="E770" i="10"/>
  <c r="F770" i="10"/>
  <c r="G770" i="10"/>
  <c r="D771" i="10"/>
  <c r="E771" i="10"/>
  <c r="F771" i="10"/>
  <c r="G771" i="10"/>
  <c r="D772" i="10"/>
  <c r="E772" i="10"/>
  <c r="F772" i="10"/>
  <c r="G772" i="10"/>
  <c r="D773" i="10"/>
  <c r="E773" i="10"/>
  <c r="F773" i="10"/>
  <c r="G773" i="10"/>
  <c r="D774" i="10"/>
  <c r="E774" i="10"/>
  <c r="F774" i="10"/>
  <c r="G774" i="10"/>
  <c r="D775" i="10"/>
  <c r="E775" i="10"/>
  <c r="F775" i="10"/>
  <c r="G775" i="10"/>
  <c r="D776" i="10"/>
  <c r="E776" i="10"/>
  <c r="F776" i="10"/>
  <c r="G776" i="10"/>
  <c r="D777" i="10"/>
  <c r="E777" i="10"/>
  <c r="F777" i="10"/>
  <c r="G777" i="10"/>
  <c r="D778" i="10"/>
  <c r="E778" i="10"/>
  <c r="F778" i="10"/>
  <c r="G778" i="10"/>
  <c r="D779" i="10"/>
  <c r="E779" i="10"/>
  <c r="F779" i="10"/>
  <c r="G779" i="10"/>
  <c r="D780" i="10"/>
  <c r="E780" i="10"/>
  <c r="F780" i="10"/>
  <c r="G780" i="10"/>
  <c r="D781" i="10"/>
  <c r="E781" i="10"/>
  <c r="F781" i="10"/>
  <c r="G781" i="10"/>
  <c r="D782" i="10"/>
  <c r="E782" i="10"/>
  <c r="F782" i="10"/>
  <c r="G782" i="10"/>
  <c r="D783" i="10"/>
  <c r="E783" i="10"/>
  <c r="F783" i="10"/>
  <c r="G783" i="10"/>
  <c r="D784" i="10"/>
  <c r="E784" i="10"/>
  <c r="F784" i="10"/>
  <c r="G784" i="10"/>
  <c r="D785" i="10"/>
  <c r="E785" i="10"/>
  <c r="F785" i="10"/>
  <c r="G785" i="10"/>
  <c r="D786" i="10"/>
  <c r="E786" i="10"/>
  <c r="F786" i="10"/>
  <c r="G786" i="10"/>
  <c r="D787" i="10"/>
  <c r="E787" i="10"/>
  <c r="F787" i="10"/>
  <c r="G787" i="10"/>
  <c r="D788" i="10"/>
  <c r="E788" i="10"/>
  <c r="F788" i="10"/>
  <c r="G788" i="10"/>
  <c r="D789" i="10"/>
  <c r="E789" i="10"/>
  <c r="F789" i="10"/>
  <c r="G789" i="10"/>
  <c r="D790" i="10"/>
  <c r="E790" i="10"/>
  <c r="F790" i="10"/>
  <c r="G790" i="10"/>
  <c r="D791" i="10"/>
  <c r="E791" i="10"/>
  <c r="F791" i="10"/>
  <c r="G791" i="10"/>
  <c r="D792" i="10"/>
  <c r="E792" i="10"/>
  <c r="F792" i="10"/>
  <c r="G792" i="10"/>
  <c r="D793" i="10"/>
  <c r="E793" i="10"/>
  <c r="F793" i="10"/>
  <c r="G793" i="10"/>
  <c r="D794" i="10"/>
  <c r="E794" i="10"/>
  <c r="F794" i="10"/>
  <c r="G794" i="10"/>
  <c r="D795" i="10"/>
  <c r="E795" i="10"/>
  <c r="F795" i="10"/>
  <c r="G795" i="10"/>
  <c r="D796" i="10"/>
  <c r="E796" i="10"/>
  <c r="F796" i="10"/>
  <c r="G796" i="10"/>
  <c r="D797" i="10"/>
  <c r="E797" i="10"/>
  <c r="F797" i="10"/>
  <c r="G797" i="10"/>
  <c r="D798" i="10"/>
  <c r="E798" i="10"/>
  <c r="F798" i="10"/>
  <c r="G798" i="10"/>
  <c r="D799" i="10"/>
  <c r="E799" i="10"/>
  <c r="F799" i="10"/>
  <c r="G799" i="10"/>
  <c r="D800" i="10"/>
  <c r="E800" i="10"/>
  <c r="F800" i="10"/>
  <c r="G800" i="10"/>
  <c r="D801" i="10"/>
  <c r="E801" i="10"/>
  <c r="F801" i="10"/>
  <c r="G801" i="10"/>
  <c r="D802" i="10"/>
  <c r="E802" i="10"/>
  <c r="F802" i="10"/>
  <c r="G802" i="10"/>
  <c r="D803" i="10"/>
  <c r="E803" i="10"/>
  <c r="F803" i="10"/>
  <c r="G803" i="10"/>
  <c r="D804" i="10"/>
  <c r="E804" i="10"/>
  <c r="F804" i="10"/>
  <c r="G804" i="10"/>
  <c r="D805" i="10"/>
  <c r="E805" i="10"/>
  <c r="F805" i="10"/>
  <c r="G805" i="10"/>
  <c r="D806" i="10"/>
  <c r="E806" i="10"/>
  <c r="F806" i="10"/>
  <c r="G806" i="10"/>
  <c r="D807" i="10"/>
  <c r="E807" i="10"/>
  <c r="F807" i="10"/>
  <c r="G807" i="10"/>
  <c r="D808" i="10"/>
  <c r="E808" i="10"/>
  <c r="F808" i="10"/>
  <c r="G808" i="10"/>
  <c r="D809" i="10"/>
  <c r="E809" i="10"/>
  <c r="F809" i="10"/>
  <c r="G809" i="10"/>
  <c r="D810" i="10"/>
  <c r="E810" i="10"/>
  <c r="F810" i="10"/>
  <c r="G810" i="10"/>
  <c r="D811" i="10"/>
  <c r="E811" i="10"/>
  <c r="F811" i="10"/>
  <c r="G811" i="10"/>
  <c r="D812" i="10"/>
  <c r="E812" i="10"/>
  <c r="F812" i="10"/>
  <c r="G812" i="10"/>
  <c r="D813" i="10"/>
  <c r="E813" i="10"/>
  <c r="F813" i="10"/>
  <c r="G813" i="10"/>
  <c r="D814" i="10"/>
  <c r="E814" i="10"/>
  <c r="F814" i="10"/>
  <c r="G814" i="10"/>
  <c r="D815" i="10"/>
  <c r="E815" i="10"/>
  <c r="F815" i="10"/>
  <c r="G815" i="10"/>
  <c r="D816" i="10"/>
  <c r="E816" i="10"/>
  <c r="F816" i="10"/>
  <c r="G816" i="10"/>
  <c r="D817" i="10"/>
  <c r="E817" i="10"/>
  <c r="F817" i="10"/>
  <c r="G817" i="10"/>
  <c r="D818" i="10"/>
  <c r="E818" i="10"/>
  <c r="F818" i="10"/>
  <c r="G818" i="10"/>
  <c r="D819" i="10"/>
  <c r="E819" i="10"/>
  <c r="F819" i="10"/>
  <c r="G819" i="10"/>
  <c r="D820" i="10"/>
  <c r="E820" i="10"/>
  <c r="F820" i="10"/>
  <c r="G820" i="10"/>
  <c r="D821" i="10"/>
  <c r="E821" i="10"/>
  <c r="F821" i="10"/>
  <c r="G821" i="10"/>
  <c r="D822" i="10"/>
  <c r="E822" i="10"/>
  <c r="F822" i="10"/>
  <c r="G822" i="10"/>
  <c r="D823" i="10"/>
  <c r="E823" i="10"/>
  <c r="F823" i="10"/>
  <c r="G823" i="10"/>
  <c r="D824" i="10"/>
  <c r="E824" i="10"/>
  <c r="F824" i="10"/>
  <c r="G824" i="10"/>
  <c r="D825" i="10"/>
  <c r="E825" i="10"/>
  <c r="F825" i="10"/>
  <c r="G825" i="10"/>
  <c r="D826" i="10"/>
  <c r="E826" i="10"/>
  <c r="F826" i="10"/>
  <c r="G826" i="10"/>
  <c r="D827" i="10"/>
  <c r="E827" i="10"/>
  <c r="F827" i="10"/>
  <c r="G827" i="10"/>
  <c r="D828" i="10"/>
  <c r="E828" i="10"/>
  <c r="F828" i="10"/>
  <c r="G828" i="10"/>
  <c r="D829" i="10"/>
  <c r="E829" i="10"/>
  <c r="F829" i="10"/>
  <c r="G829" i="10"/>
  <c r="D830" i="10"/>
  <c r="E830" i="10"/>
  <c r="F830" i="10"/>
  <c r="G830" i="10"/>
  <c r="D831" i="10"/>
  <c r="E831" i="10"/>
  <c r="F831" i="10"/>
  <c r="G831" i="10"/>
  <c r="D832" i="10"/>
  <c r="E832" i="10"/>
  <c r="F832" i="10"/>
  <c r="G832" i="10"/>
  <c r="D833" i="10"/>
  <c r="E833" i="10"/>
  <c r="F833" i="10"/>
  <c r="G833" i="10"/>
  <c r="D834" i="10"/>
  <c r="E834" i="10"/>
  <c r="F834" i="10"/>
  <c r="G834" i="10"/>
  <c r="D835" i="10"/>
  <c r="E835" i="10"/>
  <c r="F835" i="10"/>
  <c r="G835" i="10"/>
  <c r="D836" i="10"/>
  <c r="E836" i="10"/>
  <c r="F836" i="10"/>
  <c r="G836" i="10"/>
  <c r="D837" i="10"/>
  <c r="E837" i="10"/>
  <c r="F837" i="10"/>
  <c r="G837" i="10"/>
  <c r="D838" i="10"/>
  <c r="E838" i="10"/>
  <c r="F838" i="10"/>
  <c r="G838" i="10"/>
  <c r="D839" i="10"/>
  <c r="E839" i="10"/>
  <c r="F839" i="10"/>
  <c r="G839" i="10"/>
  <c r="D840" i="10"/>
  <c r="E840" i="10"/>
  <c r="F840" i="10"/>
  <c r="G840" i="10"/>
  <c r="D841" i="10"/>
  <c r="E841" i="10"/>
  <c r="F841" i="10"/>
  <c r="G841" i="10"/>
  <c r="D842" i="10"/>
  <c r="E842" i="10"/>
  <c r="F842" i="10"/>
  <c r="G842" i="10"/>
  <c r="D843" i="10"/>
  <c r="E843" i="10"/>
  <c r="F843" i="10"/>
  <c r="G843" i="10"/>
  <c r="D844" i="10"/>
  <c r="E844" i="10"/>
  <c r="F844" i="10"/>
  <c r="G844" i="10"/>
  <c r="D845" i="10"/>
  <c r="E845" i="10"/>
  <c r="F845" i="10"/>
  <c r="G845" i="10"/>
  <c r="D846" i="10"/>
  <c r="E846" i="10"/>
  <c r="F846" i="10"/>
  <c r="G846" i="10"/>
  <c r="D847" i="10"/>
  <c r="E847" i="10"/>
  <c r="F847" i="10"/>
  <c r="G847" i="10"/>
  <c r="D848" i="10"/>
  <c r="E848" i="10"/>
  <c r="F848" i="10"/>
  <c r="G848" i="10"/>
  <c r="D849" i="10"/>
  <c r="E849" i="10"/>
  <c r="F849" i="10"/>
  <c r="G849" i="10"/>
  <c r="D850" i="10"/>
  <c r="E850" i="10"/>
  <c r="F850" i="10"/>
  <c r="G850" i="10"/>
  <c r="D851" i="10"/>
  <c r="E851" i="10"/>
  <c r="F851" i="10"/>
  <c r="G851" i="10"/>
  <c r="D852" i="10"/>
  <c r="E852" i="10"/>
  <c r="F852" i="10"/>
  <c r="G852" i="10"/>
  <c r="D853" i="10"/>
  <c r="E853" i="10"/>
  <c r="F853" i="10"/>
  <c r="G853" i="10"/>
  <c r="D854" i="10"/>
  <c r="E854" i="10"/>
  <c r="F854" i="10"/>
  <c r="G854" i="10"/>
  <c r="D855" i="10"/>
  <c r="E855" i="10"/>
  <c r="F855" i="10"/>
  <c r="G855" i="10"/>
  <c r="D856" i="10"/>
  <c r="E856" i="10"/>
  <c r="F856" i="10"/>
  <c r="G856" i="10"/>
  <c r="D857" i="10"/>
  <c r="E857" i="10"/>
  <c r="F857" i="10"/>
  <c r="G857" i="10"/>
  <c r="D858" i="10"/>
  <c r="E858" i="10"/>
  <c r="F858" i="10"/>
  <c r="G858" i="10"/>
  <c r="D859" i="10"/>
  <c r="E859" i="10"/>
  <c r="F859" i="10"/>
  <c r="G859" i="10"/>
  <c r="D860" i="10"/>
  <c r="E860" i="10"/>
  <c r="F860" i="10"/>
  <c r="G860" i="10"/>
  <c r="D861" i="10"/>
  <c r="E861" i="10"/>
  <c r="F861" i="10"/>
  <c r="G861" i="10"/>
  <c r="D862" i="10"/>
  <c r="E862" i="10"/>
  <c r="F862" i="10"/>
  <c r="G862" i="10"/>
  <c r="D863" i="10"/>
  <c r="E863" i="10"/>
  <c r="F863" i="10"/>
  <c r="G863" i="10"/>
  <c r="D864" i="10"/>
  <c r="E864" i="10"/>
  <c r="F864" i="10"/>
  <c r="G864" i="10"/>
  <c r="D865" i="10"/>
  <c r="E865" i="10"/>
  <c r="F865" i="10"/>
  <c r="G865" i="10"/>
  <c r="D866" i="10"/>
  <c r="E866" i="10"/>
  <c r="F866" i="10"/>
  <c r="G866" i="10"/>
  <c r="D867" i="10"/>
  <c r="E867" i="10"/>
  <c r="F867" i="10"/>
  <c r="G867" i="10"/>
  <c r="D868" i="10"/>
  <c r="E868" i="10"/>
  <c r="F868" i="10"/>
  <c r="G868" i="10"/>
  <c r="D869" i="10"/>
  <c r="E869" i="10"/>
  <c r="F869" i="10"/>
  <c r="G869" i="10"/>
  <c r="D870" i="10"/>
  <c r="E870" i="10"/>
  <c r="F870" i="10"/>
  <c r="G870" i="10"/>
  <c r="D871" i="10"/>
  <c r="E871" i="10"/>
  <c r="F871" i="10"/>
  <c r="G871" i="10"/>
  <c r="D872" i="10"/>
  <c r="E872" i="10"/>
  <c r="F872" i="10"/>
  <c r="G872" i="10"/>
  <c r="D873" i="10"/>
  <c r="E873" i="10"/>
  <c r="F873" i="10"/>
  <c r="G873" i="10"/>
  <c r="D874" i="10"/>
  <c r="E874" i="10"/>
  <c r="F874" i="10"/>
  <c r="G874" i="10"/>
  <c r="D875" i="10"/>
  <c r="E875" i="10"/>
  <c r="F875" i="10"/>
  <c r="G875" i="10"/>
  <c r="D876" i="10"/>
  <c r="E876" i="10"/>
  <c r="F876" i="10"/>
  <c r="G876" i="10"/>
  <c r="D877" i="10"/>
  <c r="E877" i="10"/>
  <c r="F877" i="10"/>
  <c r="G877" i="10"/>
  <c r="D878" i="10"/>
  <c r="E878" i="10"/>
  <c r="F878" i="10"/>
  <c r="G878" i="10"/>
  <c r="D879" i="10"/>
  <c r="E879" i="10"/>
  <c r="F879" i="10"/>
  <c r="G879" i="10"/>
  <c r="D880" i="10"/>
  <c r="E880" i="10"/>
  <c r="F880" i="10"/>
  <c r="G880" i="10"/>
  <c r="D881" i="10"/>
  <c r="E881" i="10"/>
  <c r="F881" i="10"/>
  <c r="G881" i="10"/>
  <c r="D882" i="10"/>
  <c r="E882" i="10"/>
  <c r="F882" i="10"/>
  <c r="G882" i="10"/>
  <c r="D883" i="10"/>
  <c r="E883" i="10"/>
  <c r="F883" i="10"/>
  <c r="G883" i="10"/>
  <c r="D884" i="10"/>
  <c r="E884" i="10"/>
  <c r="F884" i="10"/>
  <c r="G884" i="10"/>
  <c r="D885" i="10"/>
  <c r="E885" i="10"/>
  <c r="F885" i="10"/>
  <c r="G885" i="10"/>
  <c r="D886" i="10"/>
  <c r="E886" i="10"/>
  <c r="F886" i="10"/>
  <c r="G886" i="10"/>
  <c r="D887" i="10"/>
  <c r="E887" i="10"/>
  <c r="F887" i="10"/>
  <c r="G887" i="10"/>
  <c r="D888" i="10"/>
  <c r="E888" i="10"/>
  <c r="F888" i="10"/>
  <c r="G888" i="10"/>
  <c r="D889" i="10"/>
  <c r="E889" i="10"/>
  <c r="F889" i="10"/>
  <c r="G889" i="10"/>
  <c r="D890" i="10"/>
  <c r="E890" i="10"/>
  <c r="F890" i="10"/>
  <c r="G890" i="10"/>
  <c r="D891" i="10"/>
  <c r="E891" i="10"/>
  <c r="F891" i="10"/>
  <c r="G891" i="10"/>
  <c r="D892" i="10"/>
  <c r="E892" i="10"/>
  <c r="F892" i="10"/>
  <c r="G892" i="10"/>
  <c r="D893" i="10"/>
  <c r="E893" i="10"/>
  <c r="F893" i="10"/>
  <c r="G893" i="10"/>
  <c r="D894" i="10"/>
  <c r="E894" i="10"/>
  <c r="F894" i="10"/>
  <c r="G894" i="10"/>
  <c r="D895" i="10"/>
  <c r="E895" i="10"/>
  <c r="F895" i="10"/>
  <c r="G895" i="10"/>
  <c r="D896" i="10"/>
  <c r="E896" i="10"/>
  <c r="F896" i="10"/>
  <c r="G896" i="10"/>
  <c r="D897" i="10"/>
  <c r="E897" i="10"/>
  <c r="F897" i="10"/>
  <c r="G897" i="10"/>
  <c r="D898" i="10"/>
  <c r="E898" i="10"/>
  <c r="F898" i="10"/>
  <c r="G898" i="10"/>
  <c r="D899" i="10"/>
  <c r="E899" i="10"/>
  <c r="F899" i="10"/>
  <c r="G899" i="10"/>
  <c r="D900" i="10"/>
  <c r="E900" i="10"/>
  <c r="F900" i="10"/>
  <c r="G900" i="10"/>
  <c r="D901" i="10"/>
  <c r="E901" i="10"/>
  <c r="F901" i="10"/>
  <c r="G901" i="10"/>
  <c r="D902" i="10"/>
  <c r="E902" i="10"/>
  <c r="F902" i="10"/>
  <c r="G902" i="10"/>
  <c r="D903" i="10"/>
  <c r="E903" i="10"/>
  <c r="F903" i="10"/>
  <c r="G903" i="10"/>
  <c r="D904" i="10"/>
  <c r="E904" i="10"/>
  <c r="F904" i="10"/>
  <c r="G904" i="10"/>
  <c r="D905" i="10"/>
  <c r="E905" i="10"/>
  <c r="F905" i="10"/>
  <c r="G905" i="10"/>
  <c r="D906" i="10"/>
  <c r="E906" i="10"/>
  <c r="F906" i="10"/>
  <c r="G906" i="10"/>
  <c r="D907" i="10"/>
  <c r="E907" i="10"/>
  <c r="F907" i="10"/>
  <c r="G907" i="10"/>
  <c r="D908" i="10"/>
  <c r="E908" i="10"/>
  <c r="F908" i="10"/>
  <c r="G908" i="10"/>
  <c r="D909" i="10"/>
  <c r="E909" i="10"/>
  <c r="F909" i="10"/>
  <c r="G909" i="10"/>
  <c r="D910" i="10"/>
  <c r="E910" i="10"/>
  <c r="F910" i="10"/>
  <c r="G910" i="10"/>
  <c r="D911" i="10"/>
  <c r="E911" i="10"/>
  <c r="F911" i="10"/>
  <c r="G911" i="10"/>
  <c r="D912" i="10"/>
  <c r="E912" i="10"/>
  <c r="F912" i="10"/>
  <c r="G912" i="10"/>
  <c r="D913" i="10"/>
  <c r="E913" i="10"/>
  <c r="F913" i="10"/>
  <c r="G913" i="10"/>
  <c r="D914" i="10"/>
  <c r="E914" i="10"/>
  <c r="F914" i="10"/>
  <c r="G914" i="10"/>
  <c r="D915" i="10"/>
  <c r="E915" i="10"/>
  <c r="F915" i="10"/>
  <c r="G915" i="10"/>
  <c r="D916" i="10"/>
  <c r="E916" i="10"/>
  <c r="F916" i="10"/>
  <c r="G916" i="10"/>
  <c r="D917" i="10"/>
  <c r="E917" i="10"/>
  <c r="F917" i="10"/>
  <c r="G917" i="10"/>
  <c r="D918" i="10"/>
  <c r="E918" i="10"/>
  <c r="F918" i="10"/>
  <c r="G918" i="10"/>
  <c r="D919" i="10"/>
  <c r="E919" i="10"/>
  <c r="F919" i="10"/>
  <c r="G919" i="10"/>
  <c r="D920" i="10"/>
  <c r="E920" i="10"/>
  <c r="F920" i="10"/>
  <c r="G920" i="10"/>
  <c r="D921" i="10"/>
  <c r="E921" i="10"/>
  <c r="F921" i="10"/>
  <c r="G921" i="10"/>
  <c r="D922" i="10"/>
  <c r="E922" i="10"/>
  <c r="F922" i="10"/>
  <c r="G922" i="10"/>
  <c r="D923" i="10"/>
  <c r="E923" i="10"/>
  <c r="F923" i="10"/>
  <c r="G923" i="10"/>
  <c r="D924" i="10"/>
  <c r="E924" i="10"/>
  <c r="F924" i="10"/>
  <c r="G924" i="10"/>
  <c r="D925" i="10"/>
  <c r="E925" i="10"/>
  <c r="F925" i="10"/>
  <c r="G925" i="10"/>
  <c r="D926" i="10"/>
  <c r="E926" i="10"/>
  <c r="F926" i="10"/>
  <c r="G926" i="10"/>
  <c r="D927" i="10"/>
  <c r="E927" i="10"/>
  <c r="F927" i="10"/>
  <c r="G927" i="10"/>
  <c r="D928" i="10"/>
  <c r="E928" i="10"/>
  <c r="F928" i="10"/>
  <c r="G928" i="10"/>
  <c r="D929" i="10"/>
  <c r="E929" i="10"/>
  <c r="F929" i="10"/>
  <c r="G929" i="10"/>
  <c r="D930" i="10"/>
  <c r="E930" i="10"/>
  <c r="F930" i="10"/>
  <c r="G930" i="10"/>
  <c r="D931" i="10"/>
  <c r="E931" i="10"/>
  <c r="F931" i="10"/>
  <c r="G931" i="10"/>
  <c r="D932" i="10"/>
  <c r="E932" i="10"/>
  <c r="F932" i="10"/>
  <c r="G932" i="10"/>
  <c r="D933" i="10"/>
  <c r="E933" i="10"/>
  <c r="F933" i="10"/>
  <c r="G933" i="10"/>
  <c r="D934" i="10"/>
  <c r="E934" i="10"/>
  <c r="F934" i="10"/>
  <c r="G934" i="10"/>
  <c r="D935" i="10"/>
  <c r="E935" i="10"/>
  <c r="F935" i="10"/>
  <c r="G935" i="10"/>
  <c r="D936" i="10"/>
  <c r="E936" i="10"/>
  <c r="F936" i="10"/>
  <c r="G936" i="10"/>
  <c r="D937" i="10"/>
  <c r="E937" i="10"/>
  <c r="F937" i="10"/>
  <c r="G937" i="10"/>
  <c r="D938" i="10"/>
  <c r="E938" i="10"/>
  <c r="F938" i="10"/>
  <c r="G938" i="10"/>
  <c r="D939" i="10"/>
  <c r="E939" i="10"/>
  <c r="F939" i="10"/>
  <c r="G939" i="10"/>
  <c r="D940" i="10"/>
  <c r="E940" i="10"/>
  <c r="F940" i="10"/>
  <c r="G940" i="10"/>
  <c r="D941" i="10"/>
  <c r="E941" i="10"/>
  <c r="F941" i="10"/>
  <c r="G941" i="10"/>
  <c r="D942" i="10"/>
  <c r="E942" i="10"/>
  <c r="F942" i="10"/>
  <c r="G942" i="10"/>
  <c r="D943" i="10"/>
  <c r="E943" i="10"/>
  <c r="F943" i="10"/>
  <c r="G943" i="10"/>
  <c r="D944" i="10"/>
  <c r="E944" i="10"/>
  <c r="F944" i="10"/>
  <c r="G944" i="10"/>
  <c r="D945" i="10"/>
  <c r="E945" i="10"/>
  <c r="F945" i="10"/>
  <c r="G945" i="10"/>
  <c r="D946" i="10"/>
  <c r="E946" i="10"/>
  <c r="F946" i="10"/>
  <c r="G946" i="10"/>
  <c r="D947" i="10"/>
  <c r="E947" i="10"/>
  <c r="F947" i="10"/>
  <c r="G947" i="10"/>
  <c r="D948" i="10"/>
  <c r="E948" i="10"/>
  <c r="F948" i="10"/>
  <c r="G948" i="10"/>
  <c r="D949" i="10"/>
  <c r="E949" i="10"/>
  <c r="F949" i="10"/>
  <c r="G949" i="10"/>
  <c r="D950" i="10"/>
  <c r="E950" i="10"/>
  <c r="F950" i="10"/>
  <c r="G950" i="10"/>
  <c r="D951" i="10"/>
  <c r="E951" i="10"/>
  <c r="F951" i="10"/>
  <c r="G951" i="10"/>
  <c r="D952" i="10"/>
  <c r="E952" i="10"/>
  <c r="F952" i="10"/>
  <c r="G952" i="10"/>
  <c r="D953" i="10"/>
  <c r="E953" i="10"/>
  <c r="F953" i="10"/>
  <c r="G953" i="10"/>
  <c r="D954" i="10"/>
  <c r="E954" i="10"/>
  <c r="F954" i="10"/>
  <c r="G954" i="10"/>
  <c r="D955" i="10"/>
  <c r="E955" i="10"/>
  <c r="F955" i="10"/>
  <c r="G955" i="10"/>
  <c r="D956" i="10"/>
  <c r="E956" i="10"/>
  <c r="F956" i="10"/>
  <c r="G956" i="10"/>
  <c r="D957" i="10"/>
  <c r="E957" i="10"/>
  <c r="F957" i="10"/>
  <c r="G957" i="10"/>
  <c r="D958" i="10"/>
  <c r="E958" i="10"/>
  <c r="F958" i="10"/>
  <c r="G958" i="10"/>
  <c r="D959" i="10"/>
  <c r="E959" i="10"/>
  <c r="F959" i="10"/>
  <c r="G959" i="10"/>
  <c r="D960" i="10"/>
  <c r="E960" i="10"/>
  <c r="F960" i="10"/>
  <c r="G960" i="10"/>
  <c r="D961" i="10"/>
  <c r="E961" i="10"/>
  <c r="F961" i="10"/>
  <c r="G961" i="10"/>
  <c r="D962" i="10"/>
  <c r="E962" i="10"/>
  <c r="F962" i="10"/>
  <c r="G962" i="10"/>
  <c r="D963" i="10"/>
  <c r="E963" i="10"/>
  <c r="F963" i="10"/>
  <c r="G963" i="10"/>
  <c r="D964" i="10"/>
  <c r="E964" i="10"/>
  <c r="F964" i="10"/>
  <c r="G964" i="10"/>
  <c r="D965" i="10"/>
  <c r="E965" i="10"/>
  <c r="F965" i="10"/>
  <c r="G965" i="10"/>
  <c r="D966" i="10"/>
  <c r="E966" i="10"/>
  <c r="F966" i="10"/>
  <c r="G966" i="10"/>
  <c r="D967" i="10"/>
  <c r="E967" i="10"/>
  <c r="F967" i="10"/>
  <c r="G967" i="10"/>
  <c r="D968" i="10"/>
  <c r="E968" i="10"/>
  <c r="F968" i="10"/>
  <c r="G968" i="10"/>
  <c r="D969" i="10"/>
  <c r="E969" i="10"/>
  <c r="F969" i="10"/>
  <c r="G969" i="10"/>
  <c r="D970" i="10"/>
  <c r="E970" i="10"/>
  <c r="F970" i="10"/>
  <c r="G970" i="10"/>
  <c r="D971" i="10"/>
  <c r="E971" i="10"/>
  <c r="F971" i="10"/>
  <c r="G971" i="10"/>
  <c r="D972" i="10"/>
  <c r="E972" i="10"/>
  <c r="F972" i="10"/>
  <c r="G972" i="10"/>
  <c r="D973" i="10"/>
  <c r="E973" i="10"/>
  <c r="F973" i="10"/>
  <c r="G973" i="10"/>
  <c r="D974" i="10"/>
  <c r="E974" i="10"/>
  <c r="F974" i="10"/>
  <c r="G974" i="10"/>
  <c r="D975" i="10"/>
  <c r="E975" i="10"/>
  <c r="F975" i="10"/>
  <c r="G975" i="10"/>
  <c r="D976" i="10"/>
  <c r="E976" i="10"/>
  <c r="F976" i="10"/>
  <c r="G976" i="10"/>
  <c r="D977" i="10"/>
  <c r="E977" i="10"/>
  <c r="F977" i="10"/>
  <c r="G977" i="10"/>
  <c r="D978" i="10"/>
  <c r="E978" i="10"/>
  <c r="F978" i="10"/>
  <c r="G978" i="10"/>
  <c r="D979" i="10"/>
  <c r="E979" i="10"/>
  <c r="F979" i="10"/>
  <c r="G979" i="10"/>
  <c r="D980" i="10"/>
  <c r="E980" i="10"/>
  <c r="F980" i="10"/>
  <c r="G980" i="10"/>
  <c r="D981" i="10"/>
  <c r="E981" i="10"/>
  <c r="F981" i="10"/>
  <c r="G981" i="10"/>
  <c r="D982" i="10"/>
  <c r="E982" i="10"/>
  <c r="F982" i="10"/>
  <c r="G982" i="10"/>
  <c r="D983" i="10"/>
  <c r="E983" i="10"/>
  <c r="F983" i="10"/>
  <c r="G983" i="10"/>
  <c r="D984" i="10"/>
  <c r="E984" i="10"/>
  <c r="F984" i="10"/>
  <c r="G984" i="10"/>
  <c r="D985" i="10"/>
  <c r="E985" i="10"/>
  <c r="F985" i="10"/>
  <c r="G985" i="10"/>
  <c r="D986" i="10"/>
  <c r="E986" i="10"/>
  <c r="F986" i="10"/>
  <c r="G986" i="10"/>
  <c r="D987" i="10"/>
  <c r="E987" i="10"/>
  <c r="F987" i="10"/>
  <c r="G987" i="10"/>
  <c r="D988" i="10"/>
  <c r="E988" i="10"/>
  <c r="F988" i="10"/>
  <c r="G988" i="10"/>
  <c r="D989" i="10"/>
  <c r="E989" i="10"/>
  <c r="F989" i="10"/>
  <c r="G989" i="10"/>
  <c r="D990" i="10"/>
  <c r="E990" i="10"/>
  <c r="F990" i="10"/>
  <c r="G990" i="10"/>
  <c r="D991" i="10"/>
  <c r="E991" i="10"/>
  <c r="F991" i="10"/>
  <c r="G991" i="10"/>
  <c r="D992" i="10"/>
  <c r="E992" i="10"/>
  <c r="F992" i="10"/>
  <c r="G992" i="10"/>
  <c r="D993" i="10"/>
  <c r="E993" i="10"/>
  <c r="F993" i="10"/>
  <c r="G993" i="10"/>
  <c r="D994" i="10"/>
  <c r="E994" i="10"/>
  <c r="F994" i="10"/>
  <c r="G994" i="10"/>
  <c r="D995" i="10"/>
  <c r="E995" i="10"/>
  <c r="F995" i="10"/>
  <c r="G995" i="10"/>
  <c r="D996" i="10"/>
  <c r="E996" i="10"/>
  <c r="F996" i="10"/>
  <c r="G996" i="10"/>
  <c r="D997" i="10"/>
  <c r="E997" i="10"/>
  <c r="F997" i="10"/>
  <c r="G997" i="10"/>
  <c r="D998" i="10"/>
  <c r="E998" i="10"/>
  <c r="F998" i="10"/>
  <c r="G998" i="10"/>
  <c r="D999" i="10"/>
  <c r="E999" i="10"/>
  <c r="F999" i="10"/>
  <c r="G999" i="10"/>
  <c r="D1000" i="10"/>
  <c r="E1000" i="10"/>
  <c r="F1000" i="10"/>
  <c r="G1000" i="10"/>
  <c r="D1001" i="10"/>
  <c r="E1001" i="10"/>
  <c r="F1001" i="10"/>
  <c r="G1001" i="10"/>
  <c r="D1002" i="10"/>
  <c r="E1002" i="10"/>
  <c r="F1002" i="10"/>
  <c r="G1002" i="10"/>
  <c r="D1003" i="10"/>
  <c r="E1003" i="10"/>
  <c r="F1003" i="10"/>
  <c r="G1003" i="10"/>
  <c r="D1004" i="10"/>
  <c r="E1004" i="10"/>
  <c r="F1004" i="10"/>
  <c r="G1004" i="10"/>
  <c r="D1005" i="10"/>
  <c r="E1005" i="10"/>
  <c r="F1005" i="10"/>
  <c r="G1005" i="10"/>
  <c r="D1006" i="10"/>
  <c r="E1006" i="10"/>
  <c r="F1006" i="10"/>
  <c r="G1006" i="10"/>
  <c r="D1007" i="10"/>
  <c r="E1007" i="10"/>
  <c r="F1007" i="10"/>
  <c r="G1007" i="10"/>
  <c r="D1008" i="10"/>
  <c r="E1008" i="10"/>
  <c r="F1008" i="10"/>
  <c r="G1008" i="10"/>
  <c r="D1009" i="10"/>
  <c r="E1009" i="10"/>
  <c r="F1009" i="10"/>
  <c r="G1009" i="10"/>
  <c r="D1010" i="10"/>
  <c r="E1010" i="10"/>
  <c r="F1010" i="10"/>
  <c r="G1010" i="10"/>
  <c r="D1011" i="10"/>
  <c r="E1011" i="10"/>
  <c r="F1011" i="10"/>
  <c r="G1011" i="10"/>
  <c r="D1012" i="10"/>
  <c r="E1012" i="10"/>
  <c r="F1012" i="10"/>
  <c r="G1012" i="10"/>
  <c r="D1013" i="10"/>
  <c r="E1013" i="10"/>
  <c r="F1013" i="10"/>
  <c r="G1013" i="10"/>
  <c r="D1014" i="10"/>
  <c r="E1014" i="10"/>
  <c r="F1014" i="10"/>
  <c r="G1014" i="10"/>
  <c r="D1015" i="10"/>
  <c r="E1015" i="10"/>
  <c r="F1015" i="10"/>
  <c r="G1015" i="10"/>
  <c r="D1016" i="10"/>
  <c r="E1016" i="10"/>
  <c r="F1016" i="10"/>
  <c r="G1016" i="10"/>
  <c r="D1017" i="10"/>
  <c r="E1017" i="10"/>
  <c r="F1017" i="10"/>
  <c r="G1017" i="10"/>
  <c r="D1018" i="10"/>
  <c r="E1018" i="10"/>
  <c r="F1018" i="10"/>
  <c r="G1018" i="10"/>
  <c r="D1019" i="10"/>
  <c r="E1019" i="10"/>
  <c r="F1019" i="10"/>
  <c r="G1019" i="10"/>
  <c r="D1020" i="10"/>
  <c r="E1020" i="10"/>
  <c r="F1020" i="10"/>
  <c r="G1020" i="10"/>
  <c r="D1021" i="10"/>
  <c r="E1021" i="10"/>
  <c r="F1021" i="10"/>
  <c r="G1021" i="10"/>
  <c r="D1022" i="10"/>
  <c r="E1022" i="10"/>
  <c r="F1022" i="10"/>
  <c r="G1022" i="10"/>
  <c r="D1023" i="10"/>
  <c r="E1023" i="10"/>
  <c r="F1023" i="10"/>
  <c r="G1023" i="10"/>
  <c r="D1024" i="10"/>
  <c r="E1024" i="10"/>
  <c r="F1024" i="10"/>
  <c r="G1024" i="10"/>
  <c r="D1025" i="10"/>
  <c r="E1025" i="10"/>
  <c r="F1025" i="10"/>
  <c r="G1025" i="10"/>
  <c r="D1026" i="10"/>
  <c r="E1026" i="10"/>
  <c r="F1026" i="10"/>
  <c r="G1026" i="10"/>
  <c r="D1027" i="10"/>
  <c r="E1027" i="10"/>
  <c r="F1027" i="10"/>
  <c r="G1027" i="10"/>
  <c r="D1028" i="10"/>
  <c r="E1028" i="10"/>
  <c r="F1028" i="10"/>
  <c r="G1028" i="10"/>
  <c r="D1029" i="10"/>
  <c r="E1029" i="10"/>
  <c r="F1029" i="10"/>
  <c r="G1029" i="10"/>
  <c r="D1030" i="10"/>
  <c r="E1030" i="10"/>
  <c r="F1030" i="10"/>
  <c r="G1030" i="10"/>
  <c r="D1031" i="10"/>
  <c r="E1031" i="10"/>
  <c r="F1031" i="10"/>
  <c r="G1031" i="10"/>
  <c r="D1032" i="10"/>
  <c r="E1032" i="10"/>
  <c r="F1032" i="10"/>
  <c r="G1032" i="10"/>
  <c r="D1033" i="10"/>
  <c r="E1033" i="10"/>
  <c r="F1033" i="10"/>
  <c r="G1033" i="10"/>
  <c r="D1034" i="10"/>
  <c r="E1034" i="10"/>
  <c r="F1034" i="10"/>
  <c r="G1034" i="10"/>
  <c r="D1035" i="10"/>
  <c r="E1035" i="10"/>
  <c r="F1035" i="10"/>
  <c r="G1035" i="10"/>
  <c r="D1036" i="10"/>
  <c r="E1036" i="10"/>
  <c r="F1036" i="10"/>
  <c r="G1036" i="10"/>
  <c r="D1037" i="10"/>
  <c r="E1037" i="10"/>
  <c r="F1037" i="10"/>
  <c r="G1037" i="10"/>
  <c r="D1038" i="10"/>
  <c r="E1038" i="10"/>
  <c r="F1038" i="10"/>
  <c r="G1038" i="10"/>
  <c r="D1039" i="10"/>
  <c r="E1039" i="10"/>
  <c r="F1039" i="10"/>
  <c r="G1039" i="10"/>
  <c r="D1040" i="10"/>
  <c r="E1040" i="10"/>
  <c r="F1040" i="10"/>
  <c r="G1040" i="10"/>
  <c r="D1041" i="10"/>
  <c r="E1041" i="10"/>
  <c r="F1041" i="10"/>
  <c r="G1041" i="10"/>
  <c r="D1042" i="10"/>
  <c r="E1042" i="10"/>
  <c r="F1042" i="10"/>
  <c r="G1042" i="10"/>
  <c r="D1043" i="10"/>
  <c r="E1043" i="10"/>
  <c r="F1043" i="10"/>
  <c r="G1043" i="10"/>
  <c r="D1044" i="10"/>
  <c r="E1044" i="10"/>
  <c r="F1044" i="10"/>
  <c r="G1044" i="10"/>
  <c r="D1045" i="10"/>
  <c r="E1045" i="10"/>
  <c r="F1045" i="10"/>
  <c r="G1045" i="10"/>
  <c r="D1046" i="10"/>
  <c r="E1046" i="10"/>
  <c r="F1046" i="10"/>
  <c r="G1046" i="10"/>
  <c r="D1047" i="10"/>
  <c r="E1047" i="10"/>
  <c r="F1047" i="10"/>
  <c r="G1047" i="10"/>
  <c r="D1048" i="10"/>
  <c r="E1048" i="10"/>
  <c r="F1048" i="10"/>
  <c r="G1048" i="10"/>
  <c r="D1049" i="10"/>
  <c r="E1049" i="10"/>
  <c r="F1049" i="10"/>
  <c r="G1049" i="10"/>
  <c r="D1050" i="10"/>
  <c r="E1050" i="10"/>
  <c r="F1050" i="10"/>
  <c r="G1050" i="10"/>
  <c r="D1051" i="10"/>
  <c r="E1051" i="10"/>
  <c r="F1051" i="10"/>
  <c r="G1051" i="10"/>
  <c r="D1052" i="10"/>
  <c r="E1052" i="10"/>
  <c r="F1052" i="10"/>
  <c r="G1052" i="10"/>
  <c r="D1053" i="10"/>
  <c r="E1053" i="10"/>
  <c r="F1053" i="10"/>
  <c r="G1053" i="10"/>
  <c r="D1054" i="10"/>
  <c r="E1054" i="10"/>
  <c r="F1054" i="10"/>
  <c r="G1054" i="10"/>
  <c r="D1055" i="10"/>
  <c r="E1055" i="10"/>
  <c r="F1055" i="10"/>
  <c r="G1055" i="10"/>
  <c r="D1056" i="10"/>
  <c r="E1056" i="10"/>
  <c r="F1056" i="10"/>
  <c r="G1056" i="10"/>
  <c r="D1057" i="10"/>
  <c r="E1057" i="10"/>
  <c r="F1057" i="10"/>
  <c r="G1057" i="10"/>
  <c r="D1058" i="10"/>
  <c r="E1058" i="10"/>
  <c r="F1058" i="10"/>
  <c r="G1058" i="10"/>
  <c r="D1059" i="10"/>
  <c r="E1059" i="10"/>
  <c r="F1059" i="10"/>
  <c r="G1059" i="10"/>
  <c r="D1060" i="10"/>
  <c r="E1060" i="10"/>
  <c r="F1060" i="10"/>
  <c r="G1060" i="10"/>
  <c r="D1061" i="10"/>
  <c r="E1061" i="10"/>
  <c r="F1061" i="10"/>
  <c r="G1061" i="10"/>
  <c r="D1062" i="10"/>
  <c r="E1062" i="10"/>
  <c r="F1062" i="10"/>
  <c r="G1062" i="10"/>
  <c r="D1063" i="10"/>
  <c r="E1063" i="10"/>
  <c r="F1063" i="10"/>
  <c r="G1063" i="10"/>
  <c r="D1064" i="10"/>
  <c r="E1064" i="10"/>
  <c r="F1064" i="10"/>
  <c r="G1064" i="10"/>
  <c r="D1065" i="10"/>
  <c r="E1065" i="10"/>
  <c r="F1065" i="10"/>
  <c r="G1065" i="10"/>
  <c r="D1066" i="10"/>
  <c r="E1066" i="10"/>
  <c r="F1066" i="10"/>
  <c r="G1066" i="10"/>
  <c r="D1067" i="10"/>
  <c r="E1067" i="10"/>
  <c r="F1067" i="10"/>
  <c r="G1067" i="10"/>
  <c r="D1068" i="10"/>
  <c r="E1068" i="10"/>
  <c r="F1068" i="10"/>
  <c r="G1068" i="10"/>
  <c r="D1069" i="10"/>
  <c r="E1069" i="10"/>
  <c r="F1069" i="10"/>
  <c r="G1069" i="10"/>
  <c r="D1070" i="10"/>
  <c r="E1070" i="10"/>
  <c r="F1070" i="10"/>
  <c r="G1070" i="10"/>
  <c r="D1071" i="10"/>
  <c r="E1071" i="10"/>
  <c r="F1071" i="10"/>
  <c r="G1071" i="10"/>
  <c r="D1072" i="10"/>
  <c r="E1072" i="10"/>
  <c r="F1072" i="10"/>
  <c r="G1072" i="10"/>
  <c r="D1073" i="10"/>
  <c r="E1073" i="10"/>
  <c r="F1073" i="10"/>
  <c r="G1073" i="10"/>
  <c r="D1074" i="10"/>
  <c r="E1074" i="10"/>
  <c r="F1074" i="10"/>
  <c r="G1074" i="10"/>
  <c r="D1075" i="10"/>
  <c r="E1075" i="10"/>
  <c r="F1075" i="10"/>
  <c r="G1075" i="10"/>
  <c r="D1076" i="10"/>
  <c r="E1076" i="10"/>
  <c r="F1076" i="10"/>
  <c r="G1076" i="10"/>
  <c r="D1077" i="10"/>
  <c r="E1077" i="10"/>
  <c r="F1077" i="10"/>
  <c r="G1077" i="10"/>
  <c r="D1078" i="10"/>
  <c r="E1078" i="10"/>
  <c r="F1078" i="10"/>
  <c r="G1078" i="10"/>
  <c r="D1079" i="10"/>
  <c r="E1079" i="10"/>
  <c r="F1079" i="10"/>
  <c r="G1079" i="10"/>
  <c r="D1080" i="10"/>
  <c r="E1080" i="10"/>
  <c r="F1080" i="10"/>
  <c r="G1080" i="10"/>
  <c r="D1081" i="10"/>
  <c r="E1081" i="10"/>
  <c r="F1081" i="10"/>
  <c r="G1081" i="10"/>
  <c r="D1082" i="10"/>
  <c r="E1082" i="10"/>
  <c r="F1082" i="10"/>
  <c r="G1082" i="10"/>
  <c r="D1083" i="10"/>
  <c r="E1083" i="10"/>
  <c r="F1083" i="10"/>
  <c r="G1083" i="10"/>
  <c r="D1084" i="10"/>
  <c r="E1084" i="10"/>
  <c r="F1084" i="10"/>
  <c r="G1084" i="10"/>
  <c r="D1085" i="10"/>
  <c r="E1085" i="10"/>
  <c r="F1085" i="10"/>
  <c r="G1085" i="10"/>
  <c r="D1086" i="10"/>
  <c r="E1086" i="10"/>
  <c r="F1086" i="10"/>
  <c r="G1086" i="10"/>
  <c r="D1087" i="10"/>
  <c r="E1087" i="10"/>
  <c r="F1087" i="10"/>
  <c r="G1087" i="10"/>
  <c r="D1088" i="10"/>
  <c r="E1088" i="10"/>
  <c r="F1088" i="10"/>
  <c r="G1088" i="10"/>
  <c r="D1089" i="10"/>
  <c r="E1089" i="10"/>
  <c r="F1089" i="10"/>
  <c r="G1089" i="10"/>
  <c r="D1090" i="10"/>
  <c r="E1090" i="10"/>
  <c r="F1090" i="10"/>
  <c r="G1090" i="10"/>
  <c r="D1091" i="10"/>
  <c r="E1091" i="10"/>
  <c r="F1091" i="10"/>
  <c r="G1091" i="10"/>
  <c r="D1092" i="10"/>
  <c r="E1092" i="10"/>
  <c r="F1092" i="10"/>
  <c r="G1092" i="10"/>
  <c r="D1093" i="10"/>
  <c r="E1093" i="10"/>
  <c r="F1093" i="10"/>
  <c r="G1093" i="10"/>
  <c r="D1094" i="10"/>
  <c r="E1094" i="10"/>
  <c r="F1094" i="10"/>
  <c r="G1094" i="10"/>
  <c r="D1095" i="10"/>
  <c r="E1095" i="10"/>
  <c r="F1095" i="10"/>
  <c r="G1095" i="10"/>
  <c r="D1096" i="10"/>
  <c r="E1096" i="10"/>
  <c r="F1096" i="10"/>
  <c r="G1096" i="10"/>
  <c r="D1097" i="10"/>
  <c r="E1097" i="10"/>
  <c r="F1097" i="10"/>
  <c r="G1097" i="10"/>
  <c r="D1098" i="10"/>
  <c r="E1098" i="10"/>
  <c r="F1098" i="10"/>
  <c r="G1098" i="10"/>
  <c r="D1099" i="10"/>
  <c r="E1099" i="10"/>
  <c r="F1099" i="10"/>
  <c r="G1099" i="10"/>
  <c r="D1100" i="10"/>
  <c r="E1100" i="10"/>
  <c r="F1100" i="10"/>
  <c r="G1100" i="10"/>
  <c r="D1101" i="10"/>
  <c r="E1101" i="10"/>
  <c r="F1101" i="10"/>
  <c r="G1101" i="10"/>
  <c r="D1102" i="10"/>
  <c r="E1102" i="10"/>
  <c r="F1102" i="10"/>
  <c r="G1102" i="10"/>
  <c r="D1103" i="10"/>
  <c r="E1103" i="10"/>
  <c r="F1103" i="10"/>
  <c r="G1103" i="10"/>
  <c r="D1104" i="10"/>
  <c r="E1104" i="10"/>
  <c r="F1104" i="10"/>
  <c r="G1104" i="10"/>
  <c r="D1105" i="10"/>
  <c r="E1105" i="10"/>
  <c r="F1105" i="10"/>
  <c r="G1105" i="10"/>
  <c r="D1106" i="10"/>
  <c r="E1106" i="10"/>
  <c r="F1106" i="10"/>
  <c r="G1106" i="10"/>
  <c r="D1107" i="10"/>
  <c r="E1107" i="10"/>
  <c r="F1107" i="10"/>
  <c r="G1107" i="10"/>
  <c r="D1108" i="10"/>
  <c r="E1108" i="10"/>
  <c r="F1108" i="10"/>
  <c r="G1108" i="10"/>
  <c r="D1109" i="10"/>
  <c r="E1109" i="10"/>
  <c r="F1109" i="10"/>
  <c r="G1109" i="10"/>
  <c r="D1110" i="10"/>
  <c r="E1110" i="10"/>
  <c r="F1110" i="10"/>
  <c r="G1110" i="10"/>
  <c r="D1111" i="10"/>
  <c r="E1111" i="10"/>
  <c r="F1111" i="10"/>
  <c r="G1111" i="10"/>
  <c r="D1112" i="10"/>
  <c r="E1112" i="10"/>
  <c r="F1112" i="10"/>
  <c r="G1112" i="10"/>
  <c r="D1113" i="10"/>
  <c r="E1113" i="10"/>
  <c r="F1113" i="10"/>
  <c r="G1113" i="10"/>
  <c r="D1114" i="10"/>
  <c r="E1114" i="10"/>
  <c r="F1114" i="10"/>
  <c r="G1114" i="10"/>
  <c r="D1115" i="10"/>
  <c r="E1115" i="10"/>
  <c r="F1115" i="10"/>
  <c r="G1115" i="10"/>
  <c r="D1116" i="10"/>
  <c r="E1116" i="10"/>
  <c r="F1116" i="10"/>
  <c r="G1116" i="10"/>
  <c r="D1117" i="10"/>
  <c r="E1117" i="10"/>
  <c r="F1117" i="10"/>
  <c r="G1117" i="10"/>
  <c r="D1118" i="10"/>
  <c r="E1118" i="10"/>
  <c r="F1118" i="10"/>
  <c r="G1118" i="10"/>
  <c r="D1119" i="10"/>
  <c r="E1119" i="10"/>
  <c r="F1119" i="10"/>
  <c r="G1119" i="10"/>
  <c r="D1120" i="10"/>
  <c r="E1120" i="10"/>
  <c r="F1120" i="10"/>
  <c r="G1120" i="10"/>
  <c r="D1121" i="10"/>
  <c r="E1121" i="10"/>
  <c r="F1121" i="10"/>
  <c r="G1121" i="10"/>
  <c r="D1122" i="10"/>
  <c r="E1122" i="10"/>
  <c r="F1122" i="10"/>
  <c r="G1122" i="10"/>
  <c r="D1123" i="10"/>
  <c r="E1123" i="10"/>
  <c r="F1123" i="10"/>
  <c r="G1123" i="10"/>
  <c r="D1124" i="10"/>
  <c r="E1124" i="10"/>
  <c r="F1124" i="10"/>
  <c r="G1124" i="10"/>
  <c r="D1125" i="10"/>
  <c r="E1125" i="10"/>
  <c r="F1125" i="10"/>
  <c r="G1125" i="10"/>
  <c r="D1126" i="10"/>
  <c r="E1126" i="10"/>
  <c r="F1126" i="10"/>
  <c r="G1126" i="10"/>
  <c r="D1127" i="10"/>
  <c r="E1127" i="10"/>
  <c r="F1127" i="10"/>
  <c r="G1127" i="10"/>
  <c r="D1128" i="10"/>
  <c r="E1128" i="10"/>
  <c r="F1128" i="10"/>
  <c r="G1128" i="10"/>
  <c r="D1129" i="10"/>
  <c r="E1129" i="10"/>
  <c r="F1129" i="10"/>
  <c r="G1129" i="10"/>
  <c r="D1130" i="10"/>
  <c r="E1130" i="10"/>
  <c r="F1130" i="10"/>
  <c r="G1130" i="10"/>
  <c r="D1131" i="10"/>
  <c r="E1131" i="10"/>
  <c r="F1131" i="10"/>
  <c r="G1131" i="10"/>
  <c r="D1132" i="10"/>
  <c r="E1132" i="10"/>
  <c r="F1132" i="10"/>
  <c r="G1132" i="10"/>
  <c r="D1133" i="10"/>
  <c r="E1133" i="10"/>
  <c r="F1133" i="10"/>
  <c r="G1133" i="10"/>
  <c r="D1134" i="10"/>
  <c r="E1134" i="10"/>
  <c r="F1134" i="10"/>
  <c r="G1134" i="10"/>
  <c r="D1135" i="10"/>
  <c r="E1135" i="10"/>
  <c r="F1135" i="10"/>
  <c r="G1135" i="10"/>
  <c r="D1136" i="10"/>
  <c r="E1136" i="10"/>
  <c r="F1136" i="10"/>
  <c r="G1136" i="10"/>
  <c r="D1137" i="10"/>
  <c r="E1137" i="10"/>
  <c r="F1137" i="10"/>
  <c r="G1137" i="10"/>
  <c r="D1138" i="10"/>
  <c r="E1138" i="10"/>
  <c r="F1138" i="10"/>
  <c r="G1138" i="10"/>
  <c r="D1139" i="10"/>
  <c r="E1139" i="10"/>
  <c r="F1139" i="10"/>
  <c r="G1139" i="10"/>
  <c r="D1140" i="10"/>
  <c r="E1140" i="10"/>
  <c r="F1140" i="10"/>
  <c r="G1140" i="10"/>
  <c r="D1141" i="10"/>
  <c r="E1141" i="10"/>
  <c r="F1141" i="10"/>
  <c r="G1141" i="10"/>
  <c r="D1142" i="10"/>
  <c r="E1142" i="10"/>
  <c r="F1142" i="10"/>
  <c r="G1142" i="10"/>
  <c r="D1143" i="10"/>
  <c r="E1143" i="10"/>
  <c r="F1143" i="10"/>
  <c r="G1143" i="10"/>
  <c r="D1144" i="10"/>
  <c r="E1144" i="10"/>
  <c r="F1144" i="10"/>
  <c r="G1144" i="10"/>
  <c r="D1145" i="10"/>
  <c r="E1145" i="10"/>
  <c r="F1145" i="10"/>
  <c r="G1145" i="10"/>
  <c r="D1146" i="10"/>
  <c r="E1146" i="10"/>
  <c r="F1146" i="10"/>
  <c r="G1146" i="10"/>
  <c r="D1147" i="10"/>
  <c r="E1147" i="10"/>
  <c r="F1147" i="10"/>
  <c r="G1147" i="10"/>
  <c r="D1148" i="10"/>
  <c r="E1148" i="10"/>
  <c r="F1148" i="10"/>
  <c r="G1148" i="10"/>
  <c r="D1149" i="10"/>
  <c r="E1149" i="10"/>
  <c r="F1149" i="10"/>
  <c r="G1149" i="10"/>
  <c r="D1150" i="10"/>
  <c r="E1150" i="10"/>
  <c r="F1150" i="10"/>
  <c r="G1150" i="10"/>
  <c r="D1151" i="10"/>
  <c r="E1151" i="10"/>
  <c r="F1151" i="10"/>
  <c r="G1151" i="10"/>
  <c r="D1152" i="10"/>
  <c r="E1152" i="10"/>
  <c r="F1152" i="10"/>
  <c r="G1152" i="10"/>
  <c r="D1153" i="10"/>
  <c r="E1153" i="10"/>
  <c r="F1153" i="10"/>
  <c r="G1153" i="10"/>
  <c r="D1154" i="10"/>
  <c r="E1154" i="10"/>
  <c r="F1154" i="10"/>
  <c r="G1154" i="10"/>
  <c r="D1155" i="10"/>
  <c r="E1155" i="10"/>
  <c r="F1155" i="10"/>
  <c r="G1155" i="10"/>
  <c r="D1156" i="10"/>
  <c r="E1156" i="10"/>
  <c r="F1156" i="10"/>
  <c r="G1156" i="10"/>
  <c r="D1157" i="10"/>
  <c r="E1157" i="10"/>
  <c r="F1157" i="10"/>
  <c r="G1157" i="10"/>
  <c r="D1158" i="10"/>
  <c r="E1158" i="10"/>
  <c r="F1158" i="10"/>
  <c r="G1158" i="10"/>
  <c r="D1159" i="10"/>
  <c r="E1159" i="10"/>
  <c r="F1159" i="10"/>
  <c r="G1159" i="10"/>
  <c r="D1160" i="10"/>
  <c r="E1160" i="10"/>
  <c r="F1160" i="10"/>
  <c r="G1160" i="10"/>
  <c r="D1161" i="10"/>
  <c r="E1161" i="10"/>
  <c r="F1161" i="10"/>
  <c r="G1161" i="10"/>
  <c r="D1162" i="10"/>
  <c r="E1162" i="10"/>
  <c r="F1162" i="10"/>
  <c r="G1162" i="10"/>
  <c r="D1163" i="10"/>
  <c r="E1163" i="10"/>
  <c r="F1163" i="10"/>
  <c r="G1163" i="10"/>
  <c r="D1164" i="10"/>
  <c r="E1164" i="10"/>
  <c r="F1164" i="10"/>
  <c r="G1164" i="10"/>
  <c r="D1165" i="10"/>
  <c r="E1165" i="10"/>
  <c r="F1165" i="10"/>
  <c r="G1165" i="10"/>
  <c r="D1166" i="10"/>
  <c r="E1166" i="10"/>
  <c r="F1166" i="10"/>
  <c r="G1166" i="10"/>
  <c r="D1167" i="10"/>
  <c r="E1167" i="10"/>
  <c r="F1167" i="10"/>
  <c r="G1167" i="10"/>
  <c r="D1168" i="10"/>
  <c r="E1168" i="10"/>
  <c r="F1168" i="10"/>
  <c r="G1168" i="10"/>
  <c r="D1169" i="10"/>
  <c r="E1169" i="10"/>
  <c r="F1169" i="10"/>
  <c r="G1169" i="10"/>
  <c r="D1170" i="10"/>
  <c r="E1170" i="10"/>
  <c r="F1170" i="10"/>
  <c r="G1170" i="10"/>
  <c r="D1171" i="10"/>
  <c r="E1171" i="10"/>
  <c r="F1171" i="10"/>
  <c r="G1171" i="10"/>
  <c r="D1172" i="10"/>
  <c r="E1172" i="10"/>
  <c r="F1172" i="10"/>
  <c r="G1172" i="10"/>
  <c r="D1173" i="10"/>
  <c r="E1173" i="10"/>
  <c r="F1173" i="10"/>
  <c r="G1173" i="10"/>
  <c r="D1174" i="10"/>
  <c r="E1174" i="10"/>
  <c r="F1174" i="10"/>
  <c r="G1174" i="10"/>
  <c r="D1175" i="10"/>
  <c r="E1175" i="10"/>
  <c r="F1175" i="10"/>
  <c r="G1175" i="10"/>
  <c r="D1176" i="10"/>
  <c r="E1176" i="10"/>
  <c r="F1176" i="10"/>
  <c r="G1176" i="10"/>
  <c r="D1177" i="10"/>
  <c r="E1177" i="10"/>
  <c r="F1177" i="10"/>
  <c r="G1177" i="10"/>
  <c r="D1178" i="10"/>
  <c r="E1178" i="10"/>
  <c r="F1178" i="10"/>
  <c r="G1178" i="10"/>
  <c r="D1179" i="10"/>
  <c r="E1179" i="10"/>
  <c r="F1179" i="10"/>
  <c r="G1179" i="10"/>
  <c r="D1180" i="10"/>
  <c r="E1180" i="10"/>
  <c r="F1180" i="10"/>
  <c r="G1180" i="10"/>
  <c r="D1181" i="10"/>
  <c r="E1181" i="10"/>
  <c r="F1181" i="10"/>
  <c r="G1181" i="10"/>
  <c r="D1182" i="10"/>
  <c r="E1182" i="10"/>
  <c r="F1182" i="10"/>
  <c r="G1182" i="10"/>
  <c r="D1183" i="10"/>
  <c r="E1183" i="10"/>
  <c r="F1183" i="10"/>
  <c r="G1183" i="10"/>
  <c r="D1184" i="10"/>
  <c r="E1184" i="10"/>
  <c r="F1184" i="10"/>
  <c r="G1184" i="10"/>
  <c r="D1185" i="10"/>
  <c r="E1185" i="10"/>
  <c r="F1185" i="10"/>
  <c r="G1185" i="10"/>
  <c r="D1186" i="10"/>
  <c r="E1186" i="10"/>
  <c r="F1186" i="10"/>
  <c r="G1186" i="10"/>
  <c r="D1187" i="10"/>
  <c r="E1187" i="10"/>
  <c r="F1187" i="10"/>
  <c r="G1187" i="10"/>
  <c r="D1188" i="10"/>
  <c r="E1188" i="10"/>
  <c r="F1188" i="10"/>
  <c r="G1188" i="10"/>
  <c r="D1189" i="10"/>
  <c r="E1189" i="10"/>
  <c r="F1189" i="10"/>
  <c r="G1189" i="10"/>
  <c r="D1190" i="10"/>
  <c r="E1190" i="10"/>
  <c r="F1190" i="10"/>
  <c r="G1190" i="10"/>
  <c r="D1191" i="10"/>
  <c r="E1191" i="10"/>
  <c r="F1191" i="10"/>
  <c r="G1191" i="10"/>
  <c r="D1192" i="10"/>
  <c r="E1192" i="10"/>
  <c r="F1192" i="10"/>
  <c r="G1192" i="10"/>
  <c r="D1193" i="10"/>
  <c r="E1193" i="10"/>
  <c r="F1193" i="10"/>
  <c r="G1193" i="10"/>
  <c r="D1194" i="10"/>
  <c r="E1194" i="10"/>
  <c r="F1194" i="10"/>
  <c r="G1194" i="10"/>
  <c r="D1195" i="10"/>
  <c r="E1195" i="10"/>
  <c r="F1195" i="10"/>
  <c r="G1195" i="10"/>
  <c r="D1196" i="10"/>
  <c r="E1196" i="10"/>
  <c r="F1196" i="10"/>
  <c r="G1196" i="10"/>
  <c r="D1197" i="10"/>
  <c r="E1197" i="10"/>
  <c r="F1197" i="10"/>
  <c r="G1197" i="10"/>
  <c r="D1198" i="10"/>
  <c r="E1198" i="10"/>
  <c r="F1198" i="10"/>
  <c r="G1198" i="10"/>
  <c r="D1199" i="10"/>
  <c r="E1199" i="10"/>
  <c r="F1199" i="10"/>
  <c r="G1199" i="10"/>
  <c r="D1200" i="10"/>
  <c r="E1200" i="10"/>
  <c r="F1200" i="10"/>
  <c r="G1200" i="10"/>
  <c r="D1201" i="10"/>
  <c r="E1201" i="10"/>
  <c r="F1201" i="10"/>
  <c r="G1201" i="10"/>
  <c r="D1202" i="10"/>
  <c r="E1202" i="10"/>
  <c r="F1202" i="10"/>
  <c r="G1202" i="10"/>
  <c r="D1203" i="10"/>
  <c r="E1203" i="10"/>
  <c r="F1203" i="10"/>
  <c r="G1203" i="10"/>
  <c r="D1204" i="10"/>
  <c r="E1204" i="10"/>
  <c r="F1204" i="10"/>
  <c r="G1204" i="10"/>
  <c r="D1205" i="10"/>
  <c r="E1205" i="10"/>
  <c r="F1205" i="10"/>
  <c r="G1205" i="10"/>
  <c r="D1206" i="10"/>
  <c r="E1206" i="10"/>
  <c r="F1206" i="10"/>
  <c r="G1206" i="10"/>
  <c r="D1207" i="10"/>
  <c r="E1207" i="10"/>
  <c r="F1207" i="10"/>
  <c r="G1207" i="10"/>
  <c r="D1208" i="10"/>
  <c r="E1208" i="10"/>
  <c r="F1208" i="10"/>
  <c r="G1208" i="10"/>
  <c r="D1209" i="10"/>
  <c r="E1209" i="10"/>
  <c r="F1209" i="10"/>
  <c r="G1209" i="10"/>
  <c r="D1210" i="10"/>
  <c r="E1210" i="10"/>
  <c r="F1210" i="10"/>
  <c r="G1210" i="10"/>
  <c r="D1211" i="10"/>
  <c r="E1211" i="10"/>
  <c r="F1211" i="10"/>
  <c r="G1211" i="10"/>
  <c r="D1212" i="10"/>
  <c r="E1212" i="10"/>
  <c r="F1212" i="10"/>
  <c r="G1212" i="10"/>
  <c r="D1213" i="10"/>
  <c r="E1213" i="10"/>
  <c r="F1213" i="10"/>
  <c r="G1213" i="10"/>
  <c r="D1214" i="10"/>
  <c r="E1214" i="10"/>
  <c r="F1214" i="10"/>
  <c r="G1214" i="10"/>
  <c r="D1215" i="10"/>
  <c r="E1215" i="10"/>
  <c r="F1215" i="10"/>
  <c r="G1215" i="10"/>
  <c r="D1216" i="10"/>
  <c r="E1216" i="10"/>
  <c r="F1216" i="10"/>
  <c r="G1216" i="10"/>
  <c r="D1217" i="10"/>
  <c r="E1217" i="10"/>
  <c r="F1217" i="10"/>
  <c r="G1217" i="10"/>
  <c r="D1218" i="10"/>
  <c r="E1218" i="10"/>
  <c r="F1218" i="10"/>
  <c r="G1218" i="10"/>
  <c r="D1219" i="10"/>
  <c r="E1219" i="10"/>
  <c r="F1219" i="10"/>
  <c r="G1219" i="10"/>
  <c r="D1220" i="10"/>
  <c r="E1220" i="10"/>
  <c r="F1220" i="10"/>
  <c r="G1220" i="10"/>
  <c r="D1221" i="10"/>
  <c r="E1221" i="10"/>
  <c r="F1221" i="10"/>
  <c r="G1221" i="10"/>
  <c r="D1222" i="10"/>
  <c r="E1222" i="10"/>
  <c r="F1222" i="10"/>
  <c r="G1222" i="10"/>
  <c r="D1223" i="10"/>
  <c r="E1223" i="10"/>
  <c r="F1223" i="10"/>
  <c r="G1223" i="10"/>
  <c r="D1224" i="10"/>
  <c r="E1224" i="10"/>
  <c r="F1224" i="10"/>
  <c r="G1224" i="10"/>
  <c r="D1225" i="10"/>
  <c r="E1225" i="10"/>
  <c r="F1225" i="10"/>
  <c r="G1225" i="10"/>
  <c r="D1226" i="10"/>
  <c r="E1226" i="10"/>
  <c r="F1226" i="10"/>
  <c r="G1226" i="10"/>
  <c r="D1227" i="10"/>
  <c r="E1227" i="10"/>
  <c r="F1227" i="10"/>
  <c r="G1227" i="10"/>
  <c r="D1228" i="10"/>
  <c r="E1228" i="10"/>
  <c r="F1228" i="10"/>
  <c r="G1228" i="10"/>
  <c r="D1229" i="10"/>
  <c r="E1229" i="10"/>
  <c r="F1229" i="10"/>
  <c r="G1229" i="10"/>
  <c r="D1230" i="10"/>
  <c r="E1230" i="10"/>
  <c r="F1230" i="10"/>
  <c r="G1230" i="10"/>
  <c r="D1231" i="10"/>
  <c r="E1231" i="10"/>
  <c r="F1231" i="10"/>
  <c r="G1231" i="10"/>
  <c r="D1232" i="10"/>
  <c r="E1232" i="10"/>
  <c r="F1232" i="10"/>
  <c r="G1232" i="10"/>
  <c r="D1233" i="10"/>
  <c r="E1233" i="10"/>
  <c r="F1233" i="10"/>
  <c r="G1233" i="10"/>
  <c r="D1234" i="10"/>
  <c r="E1234" i="10"/>
  <c r="F1234" i="10"/>
  <c r="G1234" i="10"/>
  <c r="D1235" i="10"/>
  <c r="E1235" i="10"/>
  <c r="F1235" i="10"/>
  <c r="G1235" i="10"/>
  <c r="D1236" i="10"/>
  <c r="E1236" i="10"/>
  <c r="F1236" i="10"/>
  <c r="G1236" i="10"/>
  <c r="D1237" i="10"/>
  <c r="E1237" i="10"/>
  <c r="F1237" i="10"/>
  <c r="G1237" i="10"/>
  <c r="D1238" i="10"/>
  <c r="E1238" i="10"/>
  <c r="F1238" i="10"/>
  <c r="G1238" i="10"/>
  <c r="D1239" i="10"/>
  <c r="E1239" i="10"/>
  <c r="F1239" i="10"/>
  <c r="G1239" i="10"/>
  <c r="D1240" i="10"/>
  <c r="E1240" i="10"/>
  <c r="F1240" i="10"/>
  <c r="G1240" i="10"/>
  <c r="D1241" i="10"/>
  <c r="E1241" i="10"/>
  <c r="F1241" i="10"/>
  <c r="G1241" i="10"/>
  <c r="D1242" i="10"/>
  <c r="E1242" i="10"/>
  <c r="F1242" i="10"/>
  <c r="G1242" i="10"/>
  <c r="D1243" i="10"/>
  <c r="E1243" i="10"/>
  <c r="F1243" i="10"/>
  <c r="G1243" i="10"/>
  <c r="D1244" i="10"/>
  <c r="E1244" i="10"/>
  <c r="F1244" i="10"/>
  <c r="G1244" i="10"/>
  <c r="D1245" i="10"/>
  <c r="E1245" i="10"/>
  <c r="F1245" i="10"/>
  <c r="G1245" i="10"/>
  <c r="D1246" i="10"/>
  <c r="E1246" i="10"/>
  <c r="F1246" i="10"/>
  <c r="G1246" i="10"/>
  <c r="D1247" i="10"/>
  <c r="E1247" i="10"/>
  <c r="F1247" i="10"/>
  <c r="G1247" i="10"/>
  <c r="D1248" i="10"/>
  <c r="E1248" i="10"/>
  <c r="F1248" i="10"/>
  <c r="G1248" i="10"/>
  <c r="D1249" i="10"/>
  <c r="E1249" i="10"/>
  <c r="F1249" i="10"/>
  <c r="G1249" i="10"/>
  <c r="D1250" i="10"/>
  <c r="E1250" i="10"/>
  <c r="F1250" i="10"/>
  <c r="G1250" i="10"/>
  <c r="D1251" i="10"/>
  <c r="E1251" i="10"/>
  <c r="F1251" i="10"/>
  <c r="G1251" i="10"/>
  <c r="D1252" i="10"/>
  <c r="E1252" i="10"/>
  <c r="F1252" i="10"/>
  <c r="G1252" i="10"/>
  <c r="D1253" i="10"/>
  <c r="E1253" i="10"/>
  <c r="F1253" i="10"/>
  <c r="G1253" i="10"/>
  <c r="D1254" i="10"/>
  <c r="E1254" i="10"/>
  <c r="F1254" i="10"/>
  <c r="G1254" i="10"/>
  <c r="D1255" i="10"/>
  <c r="E1255" i="10"/>
  <c r="F1255" i="10"/>
  <c r="G1255" i="10"/>
  <c r="D1256" i="10"/>
  <c r="E1256" i="10"/>
  <c r="F1256" i="10"/>
  <c r="G1256" i="10"/>
  <c r="D1257" i="10"/>
  <c r="E1257" i="10"/>
  <c r="F1257" i="10"/>
  <c r="G1257" i="10"/>
  <c r="D1258" i="10"/>
  <c r="E1258" i="10"/>
  <c r="F1258" i="10"/>
  <c r="G1258" i="10"/>
  <c r="D1259" i="10"/>
  <c r="E1259" i="10"/>
  <c r="F1259" i="10"/>
  <c r="G1259" i="10"/>
  <c r="D1260" i="10"/>
  <c r="E1260" i="10"/>
  <c r="F1260" i="10"/>
  <c r="G1260" i="10"/>
  <c r="D1261" i="10"/>
  <c r="E1261" i="10"/>
  <c r="F1261" i="10"/>
  <c r="G1261" i="10"/>
  <c r="D1262" i="10"/>
  <c r="E1262" i="10"/>
  <c r="F1262" i="10"/>
  <c r="G1262" i="10"/>
  <c r="D1263" i="10"/>
  <c r="E1263" i="10"/>
  <c r="F1263" i="10"/>
  <c r="G1263" i="10"/>
  <c r="D1264" i="10"/>
  <c r="E1264" i="10"/>
  <c r="F1264" i="10"/>
  <c r="G1264" i="10"/>
  <c r="D1265" i="10"/>
  <c r="E1265" i="10"/>
  <c r="F1265" i="10"/>
  <c r="G1265" i="10"/>
  <c r="D1266" i="10"/>
  <c r="E1266" i="10"/>
  <c r="F1266" i="10"/>
  <c r="G1266" i="10"/>
  <c r="D1267" i="10"/>
  <c r="E1267" i="10"/>
  <c r="F1267" i="10"/>
  <c r="G1267" i="10"/>
  <c r="D1268" i="10"/>
  <c r="E1268" i="10"/>
  <c r="F1268" i="10"/>
  <c r="G1268" i="10"/>
  <c r="D1269" i="10"/>
  <c r="E1269" i="10"/>
  <c r="F1269" i="10"/>
  <c r="G1269" i="10"/>
  <c r="D1270" i="10"/>
  <c r="E1270" i="10"/>
  <c r="F1270" i="10"/>
  <c r="G1270" i="10"/>
  <c r="D1271" i="10"/>
  <c r="E1271" i="10"/>
  <c r="F1271" i="10"/>
  <c r="G1271" i="10"/>
  <c r="D1272" i="10"/>
  <c r="E1272" i="10"/>
  <c r="F1272" i="10"/>
  <c r="G1272" i="10"/>
  <c r="D1273" i="10"/>
  <c r="E1273" i="10"/>
  <c r="F1273" i="10"/>
  <c r="G1273" i="10"/>
  <c r="D1274" i="10"/>
  <c r="E1274" i="10"/>
  <c r="F1274" i="10"/>
  <c r="G1274" i="10"/>
  <c r="D1275" i="10"/>
  <c r="E1275" i="10"/>
  <c r="F1275" i="10"/>
  <c r="G1275" i="10"/>
  <c r="D1276" i="10"/>
  <c r="E1276" i="10"/>
  <c r="F1276" i="10"/>
  <c r="G1276" i="10"/>
  <c r="D1277" i="10"/>
  <c r="E1277" i="10"/>
  <c r="F1277" i="10"/>
  <c r="G1277" i="10"/>
  <c r="D1278" i="10"/>
  <c r="E1278" i="10"/>
  <c r="F1278" i="10"/>
  <c r="G1278" i="10"/>
  <c r="D1279" i="10"/>
  <c r="E1279" i="10"/>
  <c r="F1279" i="10"/>
  <c r="G1279" i="10"/>
  <c r="D1280" i="10"/>
  <c r="E1280" i="10"/>
  <c r="F1280" i="10"/>
  <c r="G1280" i="10"/>
  <c r="D1281" i="10"/>
  <c r="E1281" i="10"/>
  <c r="F1281" i="10"/>
  <c r="G1281" i="10"/>
  <c r="D1282" i="10"/>
  <c r="E1282" i="10"/>
  <c r="F1282" i="10"/>
  <c r="G1282" i="10"/>
  <c r="D1283" i="10"/>
  <c r="E1283" i="10"/>
  <c r="F1283" i="10"/>
  <c r="G1283" i="10"/>
  <c r="D1284" i="10"/>
  <c r="E1284" i="10"/>
  <c r="F1284" i="10"/>
  <c r="G1284" i="10"/>
  <c r="D1285" i="10"/>
  <c r="E1285" i="10"/>
  <c r="F1285" i="10"/>
  <c r="G1285" i="10"/>
  <c r="D1286" i="10"/>
  <c r="E1286" i="10"/>
  <c r="F1286" i="10"/>
  <c r="G1286" i="10"/>
  <c r="D1287" i="10"/>
  <c r="E1287" i="10"/>
  <c r="F1287" i="10"/>
  <c r="G1287" i="10"/>
  <c r="D1288" i="10"/>
  <c r="E1288" i="10"/>
  <c r="F1288" i="10"/>
  <c r="G1288" i="10"/>
  <c r="D1289" i="10"/>
  <c r="E1289" i="10"/>
  <c r="F1289" i="10"/>
  <c r="G1289" i="10"/>
  <c r="D1290" i="10"/>
  <c r="E1290" i="10"/>
  <c r="F1290" i="10"/>
  <c r="G1290" i="10"/>
  <c r="D1291" i="10"/>
  <c r="E1291" i="10"/>
  <c r="F1291" i="10"/>
  <c r="G1291" i="10"/>
  <c r="D1292" i="10"/>
  <c r="E1292" i="10"/>
  <c r="F1292" i="10"/>
  <c r="G1292" i="10"/>
  <c r="D1293" i="10"/>
  <c r="E1293" i="10"/>
  <c r="F1293" i="10"/>
  <c r="G1293" i="10"/>
  <c r="D1294" i="10"/>
  <c r="E1294" i="10"/>
  <c r="F1294" i="10"/>
  <c r="G1294" i="10"/>
  <c r="D1295" i="10"/>
  <c r="E1295" i="10"/>
  <c r="F1295" i="10"/>
  <c r="G1295" i="10"/>
  <c r="D1296" i="10"/>
  <c r="E1296" i="10"/>
  <c r="F1296" i="10"/>
  <c r="G1296" i="10"/>
  <c r="D1297" i="10"/>
  <c r="E1297" i="10"/>
  <c r="F1297" i="10"/>
  <c r="G1297" i="10"/>
  <c r="D1298" i="10"/>
  <c r="E1298" i="10"/>
  <c r="F1298" i="10"/>
  <c r="G1298" i="10"/>
  <c r="D1299" i="10"/>
  <c r="E1299" i="10"/>
  <c r="F1299" i="10"/>
  <c r="G1299" i="10"/>
  <c r="D1300" i="10"/>
  <c r="E1300" i="10"/>
  <c r="F1300" i="10"/>
  <c r="G1300" i="10"/>
  <c r="D1301" i="10"/>
  <c r="E1301" i="10"/>
  <c r="F1301" i="10"/>
  <c r="G1301" i="10"/>
  <c r="D1302" i="10"/>
  <c r="E1302" i="10"/>
  <c r="F1302" i="10"/>
  <c r="G1302" i="10"/>
  <c r="D1303" i="10"/>
  <c r="E1303" i="10"/>
  <c r="F1303" i="10"/>
  <c r="G1303" i="10"/>
  <c r="D1304" i="10"/>
  <c r="E1304" i="10"/>
  <c r="F1304" i="10"/>
  <c r="G1304" i="10"/>
  <c r="D1305" i="10"/>
  <c r="E1305" i="10"/>
  <c r="F1305" i="10"/>
  <c r="G1305" i="10"/>
  <c r="D1306" i="10"/>
  <c r="E1306" i="10"/>
  <c r="F1306" i="10"/>
  <c r="G1306" i="10"/>
  <c r="D1307" i="10"/>
  <c r="E1307" i="10"/>
  <c r="F1307" i="10"/>
  <c r="G1307" i="10"/>
  <c r="D1308" i="10"/>
  <c r="E1308" i="10"/>
  <c r="F1308" i="10"/>
  <c r="G1308" i="10"/>
  <c r="D1309" i="10"/>
  <c r="E1309" i="10"/>
  <c r="F1309" i="10"/>
  <c r="G1309" i="10"/>
  <c r="D1310" i="10"/>
  <c r="E1310" i="10"/>
  <c r="F1310" i="10"/>
  <c r="G1310" i="10"/>
  <c r="D1311" i="10"/>
  <c r="E1311" i="10"/>
  <c r="F1311" i="10"/>
  <c r="G1311" i="10"/>
  <c r="D1312" i="10"/>
  <c r="E1312" i="10"/>
  <c r="F1312" i="10"/>
  <c r="G1312" i="10"/>
  <c r="D1313" i="10"/>
  <c r="E1313" i="10"/>
  <c r="F1313" i="10"/>
  <c r="G1313" i="10"/>
  <c r="D1314" i="10"/>
  <c r="E1314" i="10"/>
  <c r="F1314" i="10"/>
  <c r="G1314" i="10"/>
  <c r="D1315" i="10"/>
  <c r="E1315" i="10"/>
  <c r="F1315" i="10"/>
  <c r="G1315" i="10"/>
  <c r="D1316" i="10"/>
  <c r="E1316" i="10"/>
  <c r="F1316" i="10"/>
  <c r="G1316" i="10"/>
  <c r="D1317" i="10"/>
  <c r="E1317" i="10"/>
  <c r="F1317" i="10"/>
  <c r="G1317" i="10"/>
  <c r="D1318" i="10"/>
  <c r="E1318" i="10"/>
  <c r="F1318" i="10"/>
  <c r="G1318" i="10"/>
  <c r="D1319" i="10"/>
  <c r="E1319" i="10"/>
  <c r="F1319" i="10"/>
  <c r="G1319" i="10"/>
  <c r="D1320" i="10"/>
  <c r="E1320" i="10"/>
  <c r="F1320" i="10"/>
  <c r="G1320" i="10"/>
  <c r="D1321" i="10"/>
  <c r="E1321" i="10"/>
  <c r="F1321" i="10"/>
  <c r="G1321" i="10"/>
  <c r="D1322" i="10"/>
  <c r="E1322" i="10"/>
  <c r="F1322" i="10"/>
  <c r="G1322" i="10"/>
  <c r="D1323" i="10"/>
  <c r="E1323" i="10"/>
  <c r="F1323" i="10"/>
  <c r="G1323" i="10"/>
  <c r="D1324" i="10"/>
  <c r="E1324" i="10"/>
  <c r="F1324" i="10"/>
  <c r="G1324" i="10"/>
  <c r="D1325" i="10"/>
  <c r="E1325" i="10"/>
  <c r="F1325" i="10"/>
  <c r="G1325" i="10"/>
  <c r="D1326" i="10"/>
  <c r="E1326" i="10"/>
  <c r="F1326" i="10"/>
  <c r="G1326" i="10"/>
  <c r="D1327" i="10"/>
  <c r="E1327" i="10"/>
  <c r="F1327" i="10"/>
  <c r="G1327" i="10"/>
  <c r="D1328" i="10"/>
  <c r="E1328" i="10"/>
  <c r="F1328" i="10"/>
  <c r="G1328" i="10"/>
  <c r="D1329" i="10"/>
  <c r="E1329" i="10"/>
  <c r="F1329" i="10"/>
  <c r="G1329" i="10"/>
  <c r="D1330" i="10"/>
  <c r="E1330" i="10"/>
  <c r="F1330" i="10"/>
  <c r="G1330" i="10"/>
  <c r="D1331" i="10"/>
  <c r="E1331" i="10"/>
  <c r="F1331" i="10"/>
  <c r="G1331" i="10"/>
  <c r="D1332" i="10"/>
  <c r="E1332" i="10"/>
  <c r="F1332" i="10"/>
  <c r="G1332" i="10"/>
  <c r="D1333" i="10"/>
  <c r="E1333" i="10"/>
  <c r="F1333" i="10"/>
  <c r="G1333" i="10"/>
  <c r="D1334" i="10"/>
  <c r="E1334" i="10"/>
  <c r="F1334" i="10"/>
  <c r="G1334" i="10"/>
  <c r="D1335" i="10"/>
  <c r="E1335" i="10"/>
  <c r="F1335" i="10"/>
  <c r="G1335" i="10"/>
  <c r="D1336" i="10"/>
  <c r="E1336" i="10"/>
  <c r="F1336" i="10"/>
  <c r="G1336" i="10"/>
  <c r="D1337" i="10"/>
  <c r="E1337" i="10"/>
  <c r="F1337" i="10"/>
  <c r="G1337" i="10"/>
  <c r="D1338" i="10"/>
  <c r="E1338" i="10"/>
  <c r="F1338" i="10"/>
  <c r="G1338" i="10"/>
  <c r="D1339" i="10"/>
  <c r="E1339" i="10"/>
  <c r="F1339" i="10"/>
  <c r="G1339" i="10"/>
  <c r="D1340" i="10"/>
  <c r="E1340" i="10"/>
  <c r="F1340" i="10"/>
  <c r="G1340" i="10"/>
  <c r="D1341" i="10"/>
  <c r="E1341" i="10"/>
  <c r="F1341" i="10"/>
  <c r="G1341" i="10"/>
  <c r="D1342" i="10"/>
  <c r="E1342" i="10"/>
  <c r="F1342" i="10"/>
  <c r="G1342" i="10"/>
  <c r="D1343" i="10"/>
  <c r="E1343" i="10"/>
  <c r="F1343" i="10"/>
  <c r="G1343" i="10"/>
  <c r="D1344" i="10"/>
  <c r="E1344" i="10"/>
  <c r="F1344" i="10"/>
  <c r="G1344" i="10"/>
  <c r="D1345" i="10"/>
  <c r="E1345" i="10"/>
  <c r="F1345" i="10"/>
  <c r="G1345" i="10"/>
  <c r="D1346" i="10"/>
  <c r="E1346" i="10"/>
  <c r="F1346" i="10"/>
  <c r="G1346" i="10"/>
  <c r="D1347" i="10"/>
  <c r="E1347" i="10"/>
  <c r="F1347" i="10"/>
  <c r="G1347" i="10"/>
  <c r="D1348" i="10"/>
  <c r="E1348" i="10"/>
  <c r="F1348" i="10"/>
  <c r="G1348" i="10"/>
  <c r="D1349" i="10"/>
  <c r="E1349" i="10"/>
  <c r="F1349" i="10"/>
  <c r="G1349" i="10"/>
  <c r="D1350" i="10"/>
  <c r="E1350" i="10"/>
  <c r="F1350" i="10"/>
  <c r="G1350" i="10"/>
  <c r="D1351" i="10"/>
  <c r="E1351" i="10"/>
  <c r="F1351" i="10"/>
  <c r="G1351" i="10"/>
  <c r="D1352" i="10"/>
  <c r="E1352" i="10"/>
  <c r="F1352" i="10"/>
  <c r="G1352" i="10"/>
  <c r="D1353" i="10"/>
  <c r="E1353" i="10"/>
  <c r="F1353" i="10"/>
  <c r="G1353" i="10"/>
  <c r="D1354" i="10"/>
  <c r="E1354" i="10"/>
  <c r="F1354" i="10"/>
  <c r="G1354" i="10"/>
  <c r="D1355" i="10"/>
  <c r="E1355" i="10"/>
  <c r="F1355" i="10"/>
  <c r="G1355" i="10"/>
  <c r="D1356" i="10"/>
  <c r="E1356" i="10"/>
  <c r="F1356" i="10"/>
  <c r="G1356" i="10"/>
  <c r="D1357" i="10"/>
  <c r="E1357" i="10"/>
  <c r="F1357" i="10"/>
  <c r="G1357" i="10"/>
  <c r="D1358" i="10"/>
  <c r="E1358" i="10"/>
  <c r="F1358" i="10"/>
  <c r="G1358" i="10"/>
  <c r="D1359" i="10"/>
  <c r="E1359" i="10"/>
  <c r="F1359" i="10"/>
  <c r="G1359" i="10"/>
  <c r="D1360" i="10"/>
  <c r="E1360" i="10"/>
  <c r="F1360" i="10"/>
  <c r="G1360" i="10"/>
  <c r="D1361" i="10"/>
  <c r="E1361" i="10"/>
  <c r="F1361" i="10"/>
  <c r="G1361" i="10"/>
  <c r="D1362" i="10"/>
  <c r="E1362" i="10"/>
  <c r="F1362" i="10"/>
  <c r="G1362" i="10"/>
  <c r="D1363" i="10"/>
  <c r="E1363" i="10"/>
  <c r="F1363" i="10"/>
  <c r="G1363" i="10"/>
  <c r="D1364" i="10"/>
  <c r="E1364" i="10"/>
  <c r="F1364" i="10"/>
  <c r="G1364" i="10"/>
  <c r="D1365" i="10"/>
  <c r="E1365" i="10"/>
  <c r="F1365" i="10"/>
  <c r="G1365" i="10"/>
  <c r="D1366" i="10"/>
  <c r="E1366" i="10"/>
  <c r="F1366" i="10"/>
  <c r="G1366" i="10"/>
  <c r="D1367" i="10"/>
  <c r="E1367" i="10"/>
  <c r="F1367" i="10"/>
  <c r="G1367" i="10"/>
  <c r="D1368" i="10"/>
  <c r="E1368" i="10"/>
  <c r="F1368" i="10"/>
  <c r="G1368" i="10"/>
  <c r="D1369" i="10"/>
  <c r="E1369" i="10"/>
  <c r="F1369" i="10"/>
  <c r="G1369" i="10"/>
  <c r="D1370" i="10"/>
  <c r="E1370" i="10"/>
  <c r="F1370" i="10"/>
  <c r="G1370" i="10"/>
  <c r="D1371" i="10"/>
  <c r="E1371" i="10"/>
  <c r="F1371" i="10"/>
  <c r="G1371" i="10"/>
  <c r="D1372" i="10"/>
  <c r="E1372" i="10"/>
  <c r="F1372" i="10"/>
  <c r="G1372" i="10"/>
  <c r="D1373" i="10"/>
  <c r="E1373" i="10"/>
  <c r="F1373" i="10"/>
  <c r="G1373" i="10"/>
  <c r="D1374" i="10"/>
  <c r="E1374" i="10"/>
  <c r="F1374" i="10"/>
  <c r="G1374" i="10"/>
  <c r="D1375" i="10"/>
  <c r="E1375" i="10"/>
  <c r="F1375" i="10"/>
  <c r="G1375" i="10"/>
  <c r="D1376" i="10"/>
  <c r="E1376" i="10"/>
  <c r="F1376" i="10"/>
  <c r="G1376" i="10"/>
  <c r="D1377" i="10"/>
  <c r="E1377" i="10"/>
  <c r="F1377" i="10"/>
  <c r="G1377" i="10"/>
  <c r="D1378" i="10"/>
  <c r="E1378" i="10"/>
  <c r="F1378" i="10"/>
  <c r="G1378" i="10"/>
  <c r="D1379" i="10"/>
  <c r="E1379" i="10"/>
  <c r="F1379" i="10"/>
  <c r="G1379" i="10"/>
  <c r="D1380" i="10"/>
  <c r="E1380" i="10"/>
  <c r="F1380" i="10"/>
  <c r="G1380" i="10"/>
  <c r="D1381" i="10"/>
  <c r="E1381" i="10"/>
  <c r="F1381" i="10"/>
  <c r="G1381" i="10"/>
  <c r="D1382" i="10"/>
  <c r="E1382" i="10"/>
  <c r="F1382" i="10"/>
  <c r="G1382" i="10"/>
  <c r="D1383" i="10"/>
  <c r="E1383" i="10"/>
  <c r="F1383" i="10"/>
  <c r="G1383" i="10"/>
  <c r="D1384" i="10"/>
  <c r="E1384" i="10"/>
  <c r="F1384" i="10"/>
  <c r="G1384" i="10"/>
  <c r="D1385" i="10"/>
  <c r="E1385" i="10"/>
  <c r="F1385" i="10"/>
  <c r="G1385" i="10"/>
  <c r="D1386" i="10"/>
  <c r="E1386" i="10"/>
  <c r="F1386" i="10"/>
  <c r="G1386" i="10"/>
  <c r="D1387" i="10"/>
  <c r="E1387" i="10"/>
  <c r="F1387" i="10"/>
  <c r="G1387" i="10"/>
  <c r="D1388" i="10"/>
  <c r="E1388" i="10"/>
  <c r="F1388" i="10"/>
  <c r="G1388" i="10"/>
  <c r="D1389" i="10"/>
  <c r="E1389" i="10"/>
  <c r="F1389" i="10"/>
  <c r="G1389" i="10"/>
  <c r="D1390" i="10"/>
  <c r="E1390" i="10"/>
  <c r="F1390" i="10"/>
  <c r="G1390" i="10"/>
  <c r="D1391" i="10"/>
  <c r="E1391" i="10"/>
  <c r="F1391" i="10"/>
  <c r="G1391" i="10"/>
  <c r="D1392" i="10"/>
  <c r="E1392" i="10"/>
  <c r="F1392" i="10"/>
  <c r="G1392" i="10"/>
  <c r="D1393" i="10"/>
  <c r="E1393" i="10"/>
  <c r="F1393" i="10"/>
  <c r="G1393" i="10"/>
  <c r="D1394" i="10"/>
  <c r="E1394" i="10"/>
  <c r="F1394" i="10"/>
  <c r="G1394" i="10"/>
  <c r="D1395" i="10"/>
  <c r="E1395" i="10"/>
  <c r="F1395" i="10"/>
  <c r="G1395" i="10"/>
  <c r="D1396" i="10"/>
  <c r="E1396" i="10"/>
  <c r="F1396" i="10"/>
  <c r="G1396" i="10"/>
  <c r="D1397" i="10"/>
  <c r="E1397" i="10"/>
  <c r="F1397" i="10"/>
  <c r="G1397" i="10"/>
  <c r="D1398" i="10"/>
  <c r="E1398" i="10"/>
  <c r="F1398" i="10"/>
  <c r="G1398" i="10"/>
  <c r="D1399" i="10"/>
  <c r="E1399" i="10"/>
  <c r="F1399" i="10"/>
  <c r="G1399" i="10"/>
  <c r="D1400" i="10"/>
  <c r="E1400" i="10"/>
  <c r="F1400" i="10"/>
  <c r="G1400" i="10"/>
  <c r="D1401" i="10"/>
  <c r="E1401" i="10"/>
  <c r="F1401" i="10"/>
  <c r="G1401" i="10"/>
  <c r="D1402" i="10"/>
  <c r="E1402" i="10"/>
  <c r="F1402" i="10"/>
  <c r="G1402" i="10"/>
  <c r="D1403" i="10"/>
  <c r="E1403" i="10"/>
  <c r="F1403" i="10"/>
  <c r="G1403" i="10"/>
  <c r="D1404" i="10"/>
  <c r="E1404" i="10"/>
  <c r="F1404" i="10"/>
  <c r="G1404" i="10"/>
  <c r="D1405" i="10"/>
  <c r="E1405" i="10"/>
  <c r="F1405" i="10"/>
  <c r="G1405" i="10"/>
  <c r="D1406" i="10"/>
  <c r="E1406" i="10"/>
  <c r="F1406" i="10"/>
  <c r="G1406" i="10"/>
  <c r="D1407" i="10"/>
  <c r="E1407" i="10"/>
  <c r="F1407" i="10"/>
  <c r="G1407" i="10"/>
  <c r="D1408" i="10"/>
  <c r="E1408" i="10"/>
  <c r="F1408" i="10"/>
  <c r="G1408" i="10"/>
  <c r="D1409" i="10"/>
  <c r="E1409" i="10"/>
  <c r="F1409" i="10"/>
  <c r="G1409" i="10"/>
  <c r="D1410" i="10"/>
  <c r="E1410" i="10"/>
  <c r="F1410" i="10"/>
  <c r="G1410" i="10"/>
  <c r="D1411" i="10"/>
  <c r="E1411" i="10"/>
  <c r="F1411" i="10"/>
  <c r="G1411" i="10"/>
  <c r="D1412" i="10"/>
  <c r="E1412" i="10"/>
  <c r="F1412" i="10"/>
  <c r="G1412" i="10"/>
  <c r="D1413" i="10"/>
  <c r="E1413" i="10"/>
  <c r="F1413" i="10"/>
  <c r="G1413" i="10"/>
  <c r="D1414" i="10"/>
  <c r="E1414" i="10"/>
  <c r="F1414" i="10"/>
  <c r="G1414" i="10"/>
  <c r="D1415" i="10"/>
  <c r="E1415" i="10"/>
  <c r="F1415" i="10"/>
  <c r="G1415" i="10"/>
  <c r="D1416" i="10"/>
  <c r="E1416" i="10"/>
  <c r="F1416" i="10"/>
  <c r="G1416" i="10"/>
  <c r="D1417" i="10"/>
  <c r="E1417" i="10"/>
  <c r="F1417" i="10"/>
  <c r="G1417" i="10"/>
  <c r="D1418" i="10"/>
  <c r="E1418" i="10"/>
  <c r="F1418" i="10"/>
  <c r="G1418" i="10"/>
  <c r="D1419" i="10"/>
  <c r="E1419" i="10"/>
  <c r="F1419" i="10"/>
  <c r="G1419" i="10"/>
  <c r="D1420" i="10"/>
  <c r="E1420" i="10"/>
  <c r="F1420" i="10"/>
  <c r="G1420" i="10"/>
  <c r="D1421" i="10"/>
  <c r="E1421" i="10"/>
  <c r="F1421" i="10"/>
  <c r="G1421" i="10"/>
  <c r="D1422" i="10"/>
  <c r="E1422" i="10"/>
  <c r="F1422" i="10"/>
  <c r="G1422" i="10"/>
  <c r="D1423" i="10"/>
  <c r="E1423" i="10"/>
  <c r="F1423" i="10"/>
  <c r="G1423" i="10"/>
  <c r="D1424" i="10"/>
  <c r="E1424" i="10"/>
  <c r="F1424" i="10"/>
  <c r="G1424" i="10"/>
  <c r="D1425" i="10"/>
  <c r="E1425" i="10"/>
  <c r="F1425" i="10"/>
  <c r="G1425" i="10"/>
  <c r="D1426" i="10"/>
  <c r="E1426" i="10"/>
  <c r="F1426" i="10"/>
  <c r="G1426" i="10"/>
  <c r="D1427" i="10"/>
  <c r="E1427" i="10"/>
  <c r="F1427" i="10"/>
  <c r="G1427" i="10"/>
  <c r="D1428" i="10"/>
  <c r="E1428" i="10"/>
  <c r="F1428" i="10"/>
  <c r="G1428" i="10"/>
  <c r="D1429" i="10"/>
  <c r="E1429" i="10"/>
  <c r="F1429" i="10"/>
  <c r="G1429" i="10"/>
  <c r="D1430" i="10"/>
  <c r="E1430" i="10"/>
  <c r="F1430" i="10"/>
  <c r="G1430" i="10"/>
  <c r="D1431" i="10"/>
  <c r="E1431" i="10"/>
  <c r="F1431" i="10"/>
  <c r="G1431" i="10"/>
  <c r="D1432" i="10"/>
  <c r="E1432" i="10"/>
  <c r="F1432" i="10"/>
  <c r="G1432" i="10"/>
  <c r="D1433" i="10"/>
  <c r="E1433" i="10"/>
  <c r="F1433" i="10"/>
  <c r="G1433" i="10"/>
  <c r="D1434" i="10"/>
  <c r="E1434" i="10"/>
  <c r="F1434" i="10"/>
  <c r="G1434" i="10"/>
  <c r="D1435" i="10"/>
  <c r="E1435" i="10"/>
  <c r="F1435" i="10"/>
  <c r="G1435" i="10"/>
  <c r="D1436" i="10"/>
  <c r="E1436" i="10"/>
  <c r="F1436" i="10"/>
  <c r="G1436" i="10"/>
  <c r="D1437" i="10"/>
  <c r="E1437" i="10"/>
  <c r="F1437" i="10"/>
  <c r="G1437" i="10"/>
  <c r="D1438" i="10"/>
  <c r="E1438" i="10"/>
  <c r="F1438" i="10"/>
  <c r="G1438" i="10"/>
  <c r="D1439" i="10"/>
  <c r="E1439" i="10"/>
  <c r="F1439" i="10"/>
  <c r="G1439" i="10"/>
  <c r="D1440" i="10"/>
  <c r="E1440" i="10"/>
  <c r="F1440" i="10"/>
  <c r="G1440" i="10"/>
  <c r="D1441" i="10"/>
  <c r="E1441" i="10"/>
  <c r="F1441" i="10"/>
  <c r="G1441" i="10"/>
  <c r="D1442" i="10"/>
  <c r="E1442" i="10"/>
  <c r="F1442" i="10"/>
  <c r="G1442" i="10"/>
  <c r="D1443" i="10"/>
  <c r="E1443" i="10"/>
  <c r="F1443" i="10"/>
  <c r="G1443" i="10"/>
  <c r="D1444" i="10"/>
  <c r="E1444" i="10"/>
  <c r="F1444" i="10"/>
  <c r="G1444" i="10"/>
  <c r="D1445" i="10"/>
  <c r="E1445" i="10"/>
  <c r="F1445" i="10"/>
  <c r="G1445" i="10"/>
  <c r="D1446" i="10"/>
  <c r="E1446" i="10"/>
  <c r="F1446" i="10"/>
  <c r="G1446" i="10"/>
  <c r="D1447" i="10"/>
  <c r="E1447" i="10"/>
  <c r="F1447" i="10"/>
  <c r="G1447" i="10"/>
  <c r="D1448" i="10"/>
  <c r="E1448" i="10"/>
  <c r="F1448" i="10"/>
  <c r="G1448" i="10"/>
  <c r="D1449" i="10"/>
  <c r="E1449" i="10"/>
  <c r="F1449" i="10"/>
  <c r="G1449" i="10"/>
  <c r="D1450" i="10"/>
  <c r="E1450" i="10"/>
  <c r="F1450" i="10"/>
  <c r="G1450" i="10"/>
  <c r="D1451" i="10"/>
  <c r="E1451" i="10"/>
  <c r="F1451" i="10"/>
  <c r="G1451" i="10"/>
  <c r="D1452" i="10"/>
  <c r="E1452" i="10"/>
  <c r="F1452" i="10"/>
  <c r="G1452" i="10"/>
  <c r="D1453" i="10"/>
  <c r="E1453" i="10"/>
  <c r="F1453" i="10"/>
  <c r="G1453" i="10"/>
  <c r="D1454" i="10"/>
  <c r="E1454" i="10"/>
  <c r="F1454" i="10"/>
  <c r="G1454" i="10"/>
  <c r="D1455" i="10"/>
  <c r="E1455" i="10"/>
  <c r="F1455" i="10"/>
  <c r="G1455" i="10"/>
  <c r="D1456" i="10"/>
  <c r="E1456" i="10"/>
  <c r="F1456" i="10"/>
  <c r="G1456" i="10"/>
  <c r="D1457" i="10"/>
  <c r="E1457" i="10"/>
  <c r="F1457" i="10"/>
  <c r="G1457" i="10"/>
  <c r="D1458" i="10"/>
  <c r="E1458" i="10"/>
  <c r="F1458" i="10"/>
  <c r="G1458" i="10"/>
  <c r="D1459" i="10"/>
  <c r="E1459" i="10"/>
  <c r="F1459" i="10"/>
  <c r="G1459" i="10"/>
  <c r="D1460" i="10"/>
  <c r="E1460" i="10"/>
  <c r="F1460" i="10"/>
  <c r="G1460" i="10"/>
  <c r="D1461" i="10"/>
  <c r="E1461" i="10"/>
  <c r="F1461" i="10"/>
  <c r="G1461" i="10"/>
  <c r="D1462" i="10"/>
  <c r="E1462" i="10"/>
  <c r="F1462" i="10"/>
  <c r="G1462" i="10"/>
  <c r="D1463" i="10"/>
  <c r="E1463" i="10"/>
  <c r="F1463" i="10"/>
  <c r="G1463" i="10"/>
  <c r="D1464" i="10"/>
  <c r="E1464" i="10"/>
  <c r="F1464" i="10"/>
  <c r="G1464" i="10"/>
  <c r="D1465" i="10"/>
  <c r="E1465" i="10"/>
  <c r="F1465" i="10"/>
  <c r="G1465" i="10"/>
  <c r="D1466" i="10"/>
  <c r="E1466" i="10"/>
  <c r="F1466" i="10"/>
  <c r="G1466" i="10"/>
  <c r="D1467" i="10"/>
  <c r="E1467" i="10"/>
  <c r="F1467" i="10"/>
  <c r="G1467" i="10"/>
  <c r="D1468" i="10"/>
  <c r="E1468" i="10"/>
  <c r="F1468" i="10"/>
  <c r="G1468" i="10"/>
  <c r="D1469" i="10"/>
  <c r="E1469" i="10"/>
  <c r="F1469" i="10"/>
  <c r="G1469" i="10"/>
  <c r="D1470" i="10"/>
  <c r="E1470" i="10"/>
  <c r="F1470" i="10"/>
  <c r="G1470" i="10"/>
  <c r="D1471" i="10"/>
  <c r="E1471" i="10"/>
  <c r="F1471" i="10"/>
  <c r="G1471" i="10"/>
  <c r="D1472" i="10"/>
  <c r="E1472" i="10"/>
  <c r="F1472" i="10"/>
  <c r="G1472" i="10"/>
  <c r="D1473" i="10"/>
  <c r="E1473" i="10"/>
  <c r="F1473" i="10"/>
  <c r="G1473" i="10"/>
  <c r="D1474" i="10"/>
  <c r="E1474" i="10"/>
  <c r="F1474" i="10"/>
  <c r="G1474" i="10"/>
  <c r="D1475" i="10"/>
  <c r="E1475" i="10"/>
  <c r="F1475" i="10"/>
  <c r="G1475" i="10"/>
  <c r="D1476" i="10"/>
  <c r="E1476" i="10"/>
  <c r="F1476" i="10"/>
  <c r="G1476" i="10"/>
  <c r="D1477" i="10"/>
  <c r="E1477" i="10"/>
  <c r="F1477" i="10"/>
  <c r="G1477" i="10"/>
  <c r="D1478" i="10"/>
  <c r="E1478" i="10"/>
  <c r="F1478" i="10"/>
  <c r="G1478" i="10"/>
  <c r="D1479" i="10"/>
  <c r="E1479" i="10"/>
  <c r="F1479" i="10"/>
  <c r="G1479" i="10"/>
  <c r="D1480" i="10"/>
  <c r="E1480" i="10"/>
  <c r="F1480" i="10"/>
  <c r="G1480" i="10"/>
  <c r="D1481" i="10"/>
  <c r="E1481" i="10"/>
  <c r="F1481" i="10"/>
  <c r="G1481" i="10"/>
  <c r="D1482" i="10"/>
  <c r="E1482" i="10"/>
  <c r="F1482" i="10"/>
  <c r="G1482" i="10"/>
  <c r="D1483" i="10"/>
  <c r="E1483" i="10"/>
  <c r="F1483" i="10"/>
  <c r="G1483" i="10"/>
  <c r="D1484" i="10"/>
  <c r="E1484" i="10"/>
  <c r="F1484" i="10"/>
  <c r="G1484" i="10"/>
  <c r="D1485" i="10"/>
  <c r="E1485" i="10"/>
  <c r="F1485" i="10"/>
  <c r="G1485" i="10"/>
  <c r="D1486" i="10"/>
  <c r="E1486" i="10"/>
  <c r="F1486" i="10"/>
  <c r="G1486" i="10"/>
  <c r="D1487" i="10"/>
  <c r="E1487" i="10"/>
  <c r="F1487" i="10"/>
  <c r="G1487" i="10"/>
  <c r="D1488" i="10"/>
  <c r="E1488" i="10"/>
  <c r="F1488" i="10"/>
  <c r="G1488" i="10"/>
  <c r="D1489" i="10"/>
  <c r="E1489" i="10"/>
  <c r="F1489" i="10"/>
  <c r="G1489" i="10"/>
  <c r="D1490" i="10"/>
  <c r="E1490" i="10"/>
  <c r="F1490" i="10"/>
  <c r="G1490" i="10"/>
  <c r="D1491" i="10"/>
  <c r="E1491" i="10"/>
  <c r="F1491" i="10"/>
  <c r="G1491" i="10"/>
  <c r="D1492" i="10"/>
  <c r="E1492" i="10"/>
  <c r="F1492" i="10"/>
  <c r="G1492" i="10"/>
  <c r="D1493" i="10"/>
  <c r="E1493" i="10"/>
  <c r="F1493" i="10"/>
  <c r="G1493" i="10"/>
  <c r="D1494" i="10"/>
  <c r="E1494" i="10"/>
  <c r="F1494" i="10"/>
  <c r="G1494" i="10"/>
  <c r="D1495" i="10"/>
  <c r="E1495" i="10"/>
  <c r="F1495" i="10"/>
  <c r="G1495" i="10"/>
  <c r="D1496" i="10"/>
  <c r="E1496" i="10"/>
  <c r="F1496" i="10"/>
  <c r="G1496" i="10"/>
  <c r="D1497" i="10"/>
  <c r="E1497" i="10"/>
  <c r="F1497" i="10"/>
  <c r="G1497" i="10"/>
  <c r="D1498" i="10"/>
  <c r="E1498" i="10"/>
  <c r="F1498" i="10"/>
  <c r="G1498" i="10"/>
  <c r="D1499" i="10"/>
  <c r="E1499" i="10"/>
  <c r="F1499" i="10"/>
  <c r="G1499" i="10"/>
  <c r="D1500" i="10"/>
  <c r="E1500" i="10"/>
  <c r="F1500" i="10"/>
  <c r="G1500" i="10"/>
  <c r="D1501" i="10"/>
  <c r="E1501" i="10"/>
  <c r="F1501" i="10"/>
  <c r="G1501" i="10"/>
  <c r="D1502" i="10"/>
  <c r="E1502" i="10"/>
  <c r="F1502" i="10"/>
  <c r="G1502" i="10"/>
  <c r="D1503" i="10"/>
  <c r="E1503" i="10"/>
  <c r="F1503" i="10"/>
  <c r="G1503" i="10"/>
  <c r="D1504" i="10"/>
  <c r="E1504" i="10"/>
  <c r="F1504" i="10"/>
  <c r="G1504" i="10"/>
  <c r="D1505" i="10"/>
  <c r="E1505" i="10"/>
  <c r="F1505" i="10"/>
  <c r="G1505" i="10"/>
  <c r="D1506" i="10"/>
  <c r="E1506" i="10"/>
  <c r="F1506" i="10"/>
  <c r="G1506" i="10"/>
  <c r="D1507" i="10"/>
  <c r="E1507" i="10"/>
  <c r="F1507" i="10"/>
  <c r="G1507" i="10"/>
  <c r="D1508" i="10"/>
  <c r="E1508" i="10"/>
  <c r="F1508" i="10"/>
  <c r="G1508" i="10"/>
  <c r="D1509" i="10"/>
  <c r="E1509" i="10"/>
  <c r="F1509" i="10"/>
  <c r="G1509" i="10"/>
  <c r="D1510" i="10"/>
  <c r="E1510" i="10"/>
  <c r="F1510" i="10"/>
  <c r="G1510" i="10"/>
  <c r="D1511" i="10"/>
  <c r="E1511" i="10"/>
  <c r="F1511" i="10"/>
  <c r="G1511" i="10"/>
  <c r="D1512" i="10"/>
  <c r="E1512" i="10"/>
  <c r="F1512" i="10"/>
  <c r="G1512" i="10"/>
  <c r="D1513" i="10"/>
  <c r="E1513" i="10"/>
  <c r="F1513" i="10"/>
  <c r="G1513" i="10"/>
  <c r="D1514" i="10"/>
  <c r="E1514" i="10"/>
  <c r="F1514" i="10"/>
  <c r="G1514" i="10"/>
  <c r="D1515" i="10"/>
  <c r="E1515" i="10"/>
  <c r="F1515" i="10"/>
  <c r="G1515" i="10"/>
  <c r="D1516" i="10"/>
  <c r="E1516" i="10"/>
  <c r="F1516" i="10"/>
  <c r="G1516" i="10"/>
  <c r="D1517" i="10"/>
  <c r="E1517" i="10"/>
  <c r="F1517" i="10"/>
  <c r="G1517" i="10"/>
  <c r="D1518" i="10"/>
  <c r="E1518" i="10"/>
  <c r="F1518" i="10"/>
  <c r="G1518" i="10"/>
  <c r="D1519" i="10"/>
  <c r="E1519" i="10"/>
  <c r="F1519" i="10"/>
  <c r="G1519" i="10"/>
  <c r="D1520" i="10"/>
  <c r="E1520" i="10"/>
  <c r="F1520" i="10"/>
  <c r="G1520" i="10"/>
  <c r="D1521" i="10"/>
  <c r="E1521" i="10"/>
  <c r="F1521" i="10"/>
  <c r="G1521" i="10"/>
  <c r="D1522" i="10"/>
  <c r="E1522" i="10"/>
  <c r="F1522" i="10"/>
  <c r="G1522" i="10"/>
  <c r="D1523" i="10"/>
  <c r="E1523" i="10"/>
  <c r="F1523" i="10"/>
  <c r="G1523" i="10"/>
  <c r="D1524" i="10"/>
  <c r="E1524" i="10"/>
  <c r="F1524" i="10"/>
  <c r="G1524" i="10"/>
  <c r="D1525" i="10"/>
  <c r="E1525" i="10"/>
  <c r="F1525" i="10"/>
  <c r="G1525" i="10"/>
  <c r="D1526" i="10"/>
  <c r="E1526" i="10"/>
  <c r="F1526" i="10"/>
  <c r="G1526" i="10"/>
  <c r="D1527" i="10"/>
  <c r="E1527" i="10"/>
  <c r="F1527" i="10"/>
  <c r="G1527" i="10"/>
  <c r="D1528" i="10"/>
  <c r="E1528" i="10"/>
  <c r="F1528" i="10"/>
  <c r="G1528" i="10"/>
  <c r="D1529" i="10"/>
  <c r="E1529" i="10"/>
  <c r="F1529" i="10"/>
  <c r="G1529" i="10"/>
  <c r="D1530" i="10"/>
  <c r="E1530" i="10"/>
  <c r="F1530" i="10"/>
  <c r="G1530" i="10"/>
  <c r="D1531" i="10"/>
  <c r="E1531" i="10"/>
  <c r="F1531" i="10"/>
  <c r="G1531" i="10"/>
  <c r="D1532" i="10"/>
  <c r="E1532" i="10"/>
  <c r="F1532" i="10"/>
  <c r="G1532" i="10"/>
  <c r="D1533" i="10"/>
  <c r="E1533" i="10"/>
  <c r="F1533" i="10"/>
  <c r="G1533" i="10"/>
  <c r="D1534" i="10"/>
  <c r="E1534" i="10"/>
  <c r="F1534" i="10"/>
  <c r="G1534" i="10"/>
  <c r="D1535" i="10"/>
  <c r="E1535" i="10"/>
  <c r="F1535" i="10"/>
  <c r="G1535" i="10"/>
  <c r="D1536" i="10"/>
  <c r="E1536" i="10"/>
  <c r="F1536" i="10"/>
  <c r="G1536" i="10"/>
  <c r="D1537" i="10"/>
  <c r="E1537" i="10"/>
  <c r="F1537" i="10"/>
  <c r="G1537" i="10"/>
  <c r="D1538" i="10"/>
  <c r="E1538" i="10"/>
  <c r="F1538" i="10"/>
  <c r="G1538" i="10"/>
  <c r="D1539" i="10"/>
  <c r="E1539" i="10"/>
  <c r="F1539" i="10"/>
  <c r="G1539" i="10"/>
  <c r="D1540" i="10"/>
  <c r="E1540" i="10"/>
  <c r="F1540" i="10"/>
  <c r="G1540" i="10"/>
  <c r="D1541" i="10"/>
  <c r="E1541" i="10"/>
  <c r="F1541" i="10"/>
  <c r="G1541" i="10"/>
  <c r="D1542" i="10"/>
  <c r="E1542" i="10"/>
  <c r="F1542" i="10"/>
  <c r="G1542" i="10"/>
  <c r="D1543" i="10"/>
  <c r="E1543" i="10"/>
  <c r="F1543" i="10"/>
  <c r="G1543" i="10"/>
  <c r="D1544" i="10"/>
  <c r="E1544" i="10"/>
  <c r="F1544" i="10"/>
  <c r="G1544" i="10"/>
  <c r="D1545" i="10"/>
  <c r="E1545" i="10"/>
  <c r="F1545" i="10"/>
  <c r="G1545" i="10"/>
  <c r="D1546" i="10"/>
  <c r="E1546" i="10"/>
  <c r="F1546" i="10"/>
  <c r="G1546" i="10"/>
  <c r="D1547" i="10"/>
  <c r="E1547" i="10"/>
  <c r="F1547" i="10"/>
  <c r="G1547" i="10"/>
  <c r="D1548" i="10"/>
  <c r="E1548" i="10"/>
  <c r="F1548" i="10"/>
  <c r="G1548" i="10"/>
  <c r="D1549" i="10"/>
  <c r="E1549" i="10"/>
  <c r="F1549" i="10"/>
  <c r="G1549" i="10"/>
  <c r="D1550" i="10"/>
  <c r="E1550" i="10"/>
  <c r="F1550" i="10"/>
  <c r="G1550" i="10"/>
  <c r="D1551" i="10"/>
  <c r="E1551" i="10"/>
  <c r="F1551" i="10"/>
  <c r="G1551" i="10"/>
  <c r="D1552" i="10"/>
  <c r="E1552" i="10"/>
  <c r="F1552" i="10"/>
  <c r="G1552" i="10"/>
  <c r="D1553" i="10"/>
  <c r="E1553" i="10"/>
  <c r="F1553" i="10"/>
  <c r="G1553" i="10"/>
  <c r="D1554" i="10"/>
  <c r="E1554" i="10"/>
  <c r="F1554" i="10"/>
  <c r="G1554" i="10"/>
  <c r="D1555" i="10"/>
  <c r="E1555" i="10"/>
  <c r="F1555" i="10"/>
  <c r="G1555" i="10"/>
  <c r="D1556" i="10"/>
  <c r="E1556" i="10"/>
  <c r="F1556" i="10"/>
  <c r="G1556" i="10"/>
  <c r="D1557" i="10"/>
  <c r="E1557" i="10"/>
  <c r="F1557" i="10"/>
  <c r="G1557" i="10"/>
  <c r="D1558" i="10"/>
  <c r="E1558" i="10"/>
  <c r="F1558" i="10"/>
  <c r="G1558" i="10"/>
  <c r="D1559" i="10"/>
  <c r="E1559" i="10"/>
  <c r="F1559" i="10"/>
  <c r="G1559" i="10"/>
  <c r="D1560" i="10"/>
  <c r="E1560" i="10"/>
  <c r="F1560" i="10"/>
  <c r="G1560" i="10"/>
  <c r="D1561" i="10"/>
  <c r="E1561" i="10"/>
  <c r="F1561" i="10"/>
  <c r="G1561" i="10"/>
  <c r="D1562" i="10"/>
  <c r="E1562" i="10"/>
  <c r="F1562" i="10"/>
  <c r="G1562" i="10"/>
  <c r="D1563" i="10"/>
  <c r="E1563" i="10"/>
  <c r="F1563" i="10"/>
  <c r="G1563" i="10"/>
  <c r="D1564" i="10"/>
  <c r="E1564" i="10"/>
  <c r="F1564" i="10"/>
  <c r="G1564" i="10"/>
  <c r="D1565" i="10"/>
  <c r="E1565" i="10"/>
  <c r="F1565" i="10"/>
  <c r="G1565" i="10"/>
  <c r="D1566" i="10"/>
  <c r="E1566" i="10"/>
  <c r="F1566" i="10"/>
  <c r="G1566" i="10"/>
  <c r="D1567" i="10"/>
  <c r="E1567" i="10"/>
  <c r="F1567" i="10"/>
  <c r="G1567" i="10"/>
  <c r="D1568" i="10"/>
  <c r="E1568" i="10"/>
  <c r="F1568" i="10"/>
  <c r="G1568" i="10"/>
  <c r="D1569" i="10"/>
  <c r="E1569" i="10"/>
  <c r="F1569" i="10"/>
  <c r="G1569" i="10"/>
  <c r="D1570" i="10"/>
  <c r="E1570" i="10"/>
  <c r="F1570" i="10"/>
  <c r="G1570" i="10"/>
  <c r="D1571" i="10"/>
  <c r="E1571" i="10"/>
  <c r="F1571" i="10"/>
  <c r="G1571" i="10"/>
  <c r="D1572" i="10"/>
  <c r="E1572" i="10"/>
  <c r="F1572" i="10"/>
  <c r="G1572" i="10"/>
  <c r="D1573" i="10"/>
  <c r="E1573" i="10"/>
  <c r="F1573" i="10"/>
  <c r="G1573" i="10"/>
  <c r="D1574" i="10"/>
  <c r="E1574" i="10"/>
  <c r="F1574" i="10"/>
  <c r="G1574" i="10"/>
  <c r="D1575" i="10"/>
  <c r="E1575" i="10"/>
  <c r="F1575" i="10"/>
  <c r="G1575" i="10"/>
  <c r="D1576" i="10"/>
  <c r="E1576" i="10"/>
  <c r="F1576" i="10"/>
  <c r="G1576" i="10"/>
  <c r="D1577" i="10"/>
  <c r="E1577" i="10"/>
  <c r="F1577" i="10"/>
  <c r="G1577" i="10"/>
  <c r="D1578" i="10"/>
  <c r="E1578" i="10"/>
  <c r="F1578" i="10"/>
  <c r="G1578" i="10"/>
  <c r="D1579" i="10"/>
  <c r="E1579" i="10"/>
  <c r="F1579" i="10"/>
  <c r="G1579" i="10"/>
  <c r="D1580" i="10"/>
  <c r="E1580" i="10"/>
  <c r="F1580" i="10"/>
  <c r="G1580" i="10"/>
  <c r="D1581" i="10"/>
  <c r="E1581" i="10"/>
  <c r="F1581" i="10"/>
  <c r="G1581" i="10"/>
  <c r="D1582" i="10"/>
  <c r="E1582" i="10"/>
  <c r="F1582" i="10"/>
  <c r="G1582" i="10"/>
  <c r="D1583" i="10"/>
  <c r="E1583" i="10"/>
  <c r="F1583" i="10"/>
  <c r="G1583" i="10"/>
  <c r="D1584" i="10"/>
  <c r="E1584" i="10"/>
  <c r="F1584" i="10"/>
  <c r="G1584" i="10"/>
  <c r="D1585" i="10"/>
  <c r="E1585" i="10"/>
  <c r="F1585" i="10"/>
  <c r="G1585" i="10"/>
  <c r="D1586" i="10"/>
  <c r="E1586" i="10"/>
  <c r="F1586" i="10"/>
  <c r="G1586" i="10"/>
  <c r="D1587" i="10"/>
  <c r="E1587" i="10"/>
  <c r="F1587" i="10"/>
  <c r="G1587" i="10"/>
  <c r="D1588" i="10"/>
  <c r="E1588" i="10"/>
  <c r="F1588" i="10"/>
  <c r="G1588" i="10"/>
  <c r="D1589" i="10"/>
  <c r="E1589" i="10"/>
  <c r="F1589" i="10"/>
  <c r="G1589" i="10"/>
  <c r="D1590" i="10"/>
  <c r="E1590" i="10"/>
  <c r="F1590" i="10"/>
  <c r="G1590" i="10"/>
  <c r="D1591" i="10"/>
  <c r="E1591" i="10"/>
  <c r="F1591" i="10"/>
  <c r="G1591" i="10"/>
  <c r="D1592" i="10"/>
  <c r="E1592" i="10"/>
  <c r="F1592" i="10"/>
  <c r="G1592" i="10"/>
  <c r="D1593" i="10"/>
  <c r="E1593" i="10"/>
  <c r="F1593" i="10"/>
  <c r="G1593" i="10"/>
  <c r="D1594" i="10"/>
  <c r="E1594" i="10"/>
  <c r="F1594" i="10"/>
  <c r="G1594" i="10"/>
  <c r="D1595" i="10"/>
  <c r="E1595" i="10"/>
  <c r="F1595" i="10"/>
  <c r="G1595" i="10"/>
  <c r="D1596" i="10"/>
  <c r="E1596" i="10"/>
  <c r="F1596" i="10"/>
  <c r="G1596" i="10"/>
  <c r="D1597" i="10"/>
  <c r="E1597" i="10"/>
  <c r="F1597" i="10"/>
  <c r="G1597" i="10"/>
  <c r="D1598" i="10"/>
  <c r="E1598" i="10"/>
  <c r="F1598" i="10"/>
  <c r="G1598" i="10"/>
  <c r="D1599" i="10"/>
  <c r="E1599" i="10"/>
  <c r="F1599" i="10"/>
  <c r="G1599" i="10"/>
  <c r="D1600" i="10"/>
  <c r="E1600" i="10"/>
  <c r="F1600" i="10"/>
  <c r="G1600" i="10"/>
  <c r="D1601" i="10"/>
  <c r="E1601" i="10"/>
  <c r="F1601" i="10"/>
  <c r="G1601" i="10"/>
  <c r="D1602" i="10"/>
  <c r="E1602" i="10"/>
  <c r="F1602" i="10"/>
  <c r="G1602" i="10"/>
  <c r="D1603" i="10"/>
  <c r="E1603" i="10"/>
  <c r="F1603" i="10"/>
  <c r="G1603" i="10"/>
  <c r="D1604" i="10"/>
  <c r="E1604" i="10"/>
  <c r="F1604" i="10"/>
  <c r="G1604" i="10"/>
  <c r="D1605" i="10"/>
  <c r="E1605" i="10"/>
  <c r="F1605" i="10"/>
  <c r="G1605" i="10"/>
  <c r="D1606" i="10"/>
  <c r="E1606" i="10"/>
  <c r="F1606" i="10"/>
  <c r="G1606" i="10"/>
  <c r="D1607" i="10"/>
  <c r="E1607" i="10"/>
  <c r="F1607" i="10"/>
  <c r="G1607" i="10"/>
  <c r="D1608" i="10"/>
  <c r="E1608" i="10"/>
  <c r="F1608" i="10"/>
  <c r="G1608" i="10"/>
  <c r="D1609" i="10"/>
  <c r="E1609" i="10"/>
  <c r="F1609" i="10"/>
  <c r="G1609" i="10"/>
  <c r="D1610" i="10"/>
  <c r="E1610" i="10"/>
  <c r="F1610" i="10"/>
  <c r="G1610" i="10"/>
  <c r="D1611" i="10"/>
  <c r="E1611" i="10"/>
  <c r="F1611" i="10"/>
  <c r="G1611" i="10"/>
  <c r="D1612" i="10"/>
  <c r="E1612" i="10"/>
  <c r="F1612" i="10"/>
  <c r="G1612" i="10"/>
  <c r="D1613" i="10"/>
  <c r="E1613" i="10"/>
  <c r="F1613" i="10"/>
  <c r="G1613" i="10"/>
  <c r="D1614" i="10"/>
  <c r="E1614" i="10"/>
  <c r="F1614" i="10"/>
  <c r="G1614" i="10"/>
  <c r="D1615" i="10"/>
  <c r="E1615" i="10"/>
  <c r="F1615" i="10"/>
  <c r="G1615" i="10"/>
  <c r="D1616" i="10"/>
  <c r="E1616" i="10"/>
  <c r="F1616" i="10"/>
  <c r="G1616" i="10"/>
  <c r="D1617" i="10"/>
  <c r="E1617" i="10"/>
  <c r="F1617" i="10"/>
  <c r="G1617" i="10"/>
  <c r="D1618" i="10"/>
  <c r="E1618" i="10"/>
  <c r="F1618" i="10"/>
  <c r="G1618" i="10"/>
  <c r="D1619" i="10"/>
  <c r="E1619" i="10"/>
  <c r="F1619" i="10"/>
  <c r="G1619" i="10"/>
  <c r="D1620" i="10"/>
  <c r="E1620" i="10"/>
  <c r="F1620" i="10"/>
  <c r="G1620" i="10"/>
  <c r="D1621" i="10"/>
  <c r="E1621" i="10"/>
  <c r="F1621" i="10"/>
  <c r="G1621" i="10"/>
  <c r="D1622" i="10"/>
  <c r="E1622" i="10"/>
  <c r="F1622" i="10"/>
  <c r="G1622" i="10"/>
  <c r="D1623" i="10"/>
  <c r="E1623" i="10"/>
  <c r="F1623" i="10"/>
  <c r="G1623" i="10"/>
  <c r="D1624" i="10"/>
  <c r="E1624" i="10"/>
  <c r="F1624" i="10"/>
  <c r="G1624" i="10"/>
  <c r="D1625" i="10"/>
  <c r="E1625" i="10"/>
  <c r="F1625" i="10"/>
  <c r="G1625" i="10"/>
  <c r="D1626" i="10"/>
  <c r="E1626" i="10"/>
  <c r="F1626" i="10"/>
  <c r="G1626" i="10"/>
  <c r="D1627" i="10"/>
  <c r="E1627" i="10"/>
  <c r="F1627" i="10"/>
  <c r="G1627" i="10"/>
  <c r="D1628" i="10"/>
  <c r="E1628" i="10"/>
  <c r="F1628" i="10"/>
  <c r="G1628" i="10"/>
  <c r="D1629" i="10"/>
  <c r="E1629" i="10"/>
  <c r="F1629" i="10"/>
  <c r="G1629" i="10"/>
  <c r="D1630" i="10"/>
  <c r="E1630" i="10"/>
  <c r="F1630" i="10"/>
  <c r="G1630" i="10"/>
  <c r="D1631" i="10"/>
  <c r="E1631" i="10"/>
  <c r="F1631" i="10"/>
  <c r="G1631" i="10"/>
  <c r="D1632" i="10"/>
  <c r="E1632" i="10"/>
  <c r="F1632" i="10"/>
  <c r="G1632" i="10"/>
  <c r="D1633" i="10"/>
  <c r="E1633" i="10"/>
  <c r="F1633" i="10"/>
  <c r="G1633" i="10"/>
  <c r="D1634" i="10"/>
  <c r="E1634" i="10"/>
  <c r="F1634" i="10"/>
  <c r="G1634" i="10"/>
  <c r="D1635" i="10"/>
  <c r="E1635" i="10"/>
  <c r="F1635" i="10"/>
  <c r="G1635" i="10"/>
  <c r="D1636" i="10"/>
  <c r="E1636" i="10"/>
  <c r="F1636" i="10"/>
  <c r="G1636" i="10"/>
  <c r="D1637" i="10"/>
  <c r="E1637" i="10"/>
  <c r="F1637" i="10"/>
  <c r="G1637" i="10"/>
  <c r="D1638" i="10"/>
  <c r="E1638" i="10"/>
  <c r="F1638" i="10"/>
  <c r="G1638" i="10"/>
  <c r="D1639" i="10"/>
  <c r="E1639" i="10"/>
  <c r="F1639" i="10"/>
  <c r="G1639" i="10"/>
  <c r="D1640" i="10"/>
  <c r="E1640" i="10"/>
  <c r="F1640" i="10"/>
  <c r="G1640" i="10"/>
  <c r="D1641" i="10"/>
  <c r="E1641" i="10"/>
  <c r="F1641" i="10"/>
  <c r="G1641" i="10"/>
  <c r="D1642" i="10"/>
  <c r="E1642" i="10"/>
  <c r="F1642" i="10"/>
  <c r="G1642" i="10"/>
  <c r="D1643" i="10"/>
  <c r="E1643" i="10"/>
  <c r="F1643" i="10"/>
  <c r="G1643" i="10"/>
  <c r="D1644" i="10"/>
  <c r="E1644" i="10"/>
  <c r="F1644" i="10"/>
  <c r="G1644" i="10"/>
  <c r="D1645" i="10"/>
  <c r="E1645" i="10"/>
  <c r="F1645" i="10"/>
  <c r="G1645" i="10"/>
  <c r="D1646" i="10"/>
  <c r="E1646" i="10"/>
  <c r="F1646" i="10"/>
  <c r="G1646" i="10"/>
  <c r="D1647" i="10"/>
  <c r="E1647" i="10"/>
  <c r="F1647" i="10"/>
  <c r="G1647" i="10"/>
  <c r="D1648" i="10"/>
  <c r="E1648" i="10"/>
  <c r="F1648" i="10"/>
  <c r="G1648" i="10"/>
  <c r="D1649" i="10"/>
  <c r="E1649" i="10"/>
  <c r="F1649" i="10"/>
  <c r="G1649" i="10"/>
  <c r="D1650" i="10"/>
  <c r="E1650" i="10"/>
  <c r="F1650" i="10"/>
  <c r="G1650" i="10"/>
  <c r="D1651" i="10"/>
  <c r="E1651" i="10"/>
  <c r="F1651" i="10"/>
  <c r="G1651" i="10"/>
  <c r="D1652" i="10"/>
  <c r="E1652" i="10"/>
  <c r="F1652" i="10"/>
  <c r="G1652" i="10"/>
  <c r="D1653" i="10"/>
  <c r="E1653" i="10"/>
  <c r="F1653" i="10"/>
  <c r="G1653" i="10"/>
  <c r="D1654" i="10"/>
  <c r="E1654" i="10"/>
  <c r="F1654" i="10"/>
  <c r="G1654" i="10"/>
  <c r="D1655" i="10"/>
  <c r="E1655" i="10"/>
  <c r="F1655" i="10"/>
  <c r="G1655" i="10"/>
  <c r="D1656" i="10"/>
  <c r="E1656" i="10"/>
  <c r="F1656" i="10"/>
  <c r="G1656" i="10"/>
  <c r="D1657" i="10"/>
  <c r="E1657" i="10"/>
  <c r="F1657" i="10"/>
  <c r="G1657" i="10"/>
  <c r="D1658" i="10"/>
  <c r="E1658" i="10"/>
  <c r="F1658" i="10"/>
  <c r="G1658" i="10"/>
  <c r="D1659" i="10"/>
  <c r="E1659" i="10"/>
  <c r="F1659" i="10"/>
  <c r="G1659" i="10"/>
  <c r="D1660" i="10"/>
  <c r="E1660" i="10"/>
  <c r="F1660" i="10"/>
  <c r="G1660" i="10"/>
  <c r="D1661" i="10"/>
  <c r="E1661" i="10"/>
  <c r="F1661" i="10"/>
  <c r="G1661" i="10"/>
  <c r="D1662" i="10"/>
  <c r="E1662" i="10"/>
  <c r="F1662" i="10"/>
  <c r="G1662" i="10"/>
  <c r="D1663" i="10"/>
  <c r="E1663" i="10"/>
  <c r="F1663" i="10"/>
  <c r="G1663" i="10"/>
  <c r="D1664" i="10"/>
  <c r="E1664" i="10"/>
  <c r="F1664" i="10"/>
  <c r="G1664" i="10"/>
  <c r="D1665" i="10"/>
  <c r="E1665" i="10"/>
  <c r="F1665" i="10"/>
  <c r="G1665" i="10"/>
  <c r="D1666" i="10"/>
  <c r="E1666" i="10"/>
  <c r="F1666" i="10"/>
  <c r="G1666" i="10"/>
  <c r="D1667" i="10"/>
  <c r="E1667" i="10"/>
  <c r="F1667" i="10"/>
  <c r="G1667" i="10"/>
  <c r="D1668" i="10"/>
  <c r="E1668" i="10"/>
  <c r="F1668" i="10"/>
  <c r="G1668" i="10"/>
  <c r="D1669" i="10"/>
  <c r="E1669" i="10"/>
  <c r="F1669" i="10"/>
  <c r="G1669" i="10"/>
  <c r="D1670" i="10"/>
  <c r="E1670" i="10"/>
  <c r="F1670" i="10"/>
  <c r="G1670" i="10"/>
  <c r="D1671" i="10"/>
  <c r="E1671" i="10"/>
  <c r="F1671" i="10"/>
  <c r="G1671" i="10"/>
  <c r="D1672" i="10"/>
  <c r="E1672" i="10"/>
  <c r="F1672" i="10"/>
  <c r="G1672" i="10"/>
  <c r="D1673" i="10"/>
  <c r="E1673" i="10"/>
  <c r="F1673" i="10"/>
  <c r="G1673" i="10"/>
  <c r="D1674" i="10"/>
  <c r="E1674" i="10"/>
  <c r="F1674" i="10"/>
  <c r="G1674" i="10"/>
  <c r="D1675" i="10"/>
  <c r="E1675" i="10"/>
  <c r="F1675" i="10"/>
  <c r="G1675" i="10"/>
  <c r="D1676" i="10"/>
  <c r="E1676" i="10"/>
  <c r="F1676" i="10"/>
  <c r="G1676" i="10"/>
  <c r="D1677" i="10"/>
  <c r="E1677" i="10"/>
  <c r="F1677" i="10"/>
  <c r="G1677" i="10"/>
  <c r="D1678" i="10"/>
  <c r="E1678" i="10"/>
  <c r="F1678" i="10"/>
  <c r="G1678" i="10"/>
  <c r="D1679" i="10"/>
  <c r="E1679" i="10"/>
  <c r="F1679" i="10"/>
  <c r="G1679" i="10"/>
  <c r="D1680" i="10"/>
  <c r="E1680" i="10"/>
  <c r="F1680" i="10"/>
  <c r="G1680" i="10"/>
  <c r="D1681" i="10"/>
  <c r="E1681" i="10"/>
  <c r="F1681" i="10"/>
  <c r="G1681" i="10"/>
  <c r="D1682" i="10"/>
  <c r="E1682" i="10"/>
  <c r="F1682" i="10"/>
  <c r="G1682" i="10"/>
  <c r="D1683" i="10"/>
  <c r="E1683" i="10"/>
  <c r="F1683" i="10"/>
  <c r="G1683" i="10"/>
  <c r="D1684" i="10"/>
  <c r="E1684" i="10"/>
  <c r="F1684" i="10"/>
  <c r="G1684" i="10"/>
  <c r="D1685" i="10"/>
  <c r="E1685" i="10"/>
  <c r="F1685" i="10"/>
  <c r="G1685" i="10"/>
  <c r="D1686" i="10"/>
  <c r="E1686" i="10"/>
  <c r="F1686" i="10"/>
  <c r="G1686" i="10"/>
  <c r="D1687" i="10"/>
  <c r="E1687" i="10"/>
  <c r="F1687" i="10"/>
  <c r="G1687" i="10"/>
  <c r="D1688" i="10"/>
  <c r="E1688" i="10"/>
  <c r="F1688" i="10"/>
  <c r="G1688" i="10"/>
  <c r="D1689" i="10"/>
  <c r="E1689" i="10"/>
  <c r="F1689" i="10"/>
  <c r="G1689" i="10"/>
  <c r="D1690" i="10"/>
  <c r="E1690" i="10"/>
  <c r="F1690" i="10"/>
  <c r="G1690" i="10"/>
  <c r="D1691" i="10"/>
  <c r="E1691" i="10"/>
  <c r="F1691" i="10"/>
  <c r="G1691" i="10"/>
  <c r="D1692" i="10"/>
  <c r="E1692" i="10"/>
  <c r="F1692" i="10"/>
  <c r="G1692" i="10"/>
  <c r="D1693" i="10"/>
  <c r="E1693" i="10"/>
  <c r="F1693" i="10"/>
  <c r="G1693" i="10"/>
  <c r="D1694" i="10"/>
  <c r="E1694" i="10"/>
  <c r="F1694" i="10"/>
  <c r="G1694" i="10"/>
  <c r="D1695" i="10"/>
  <c r="E1695" i="10"/>
  <c r="F1695" i="10"/>
  <c r="G1695" i="10"/>
  <c r="D1696" i="10"/>
  <c r="E1696" i="10"/>
  <c r="F1696" i="10"/>
  <c r="G1696" i="10"/>
  <c r="D1697" i="10"/>
  <c r="E1697" i="10"/>
  <c r="F1697" i="10"/>
  <c r="G1697" i="10"/>
  <c r="D1698" i="10"/>
  <c r="E1698" i="10"/>
  <c r="F1698" i="10"/>
  <c r="G1698" i="10"/>
  <c r="D1699" i="10"/>
  <c r="E1699" i="10"/>
  <c r="F1699" i="10"/>
  <c r="G1699" i="10"/>
  <c r="D1700" i="10"/>
  <c r="E1700" i="10"/>
  <c r="F1700" i="10"/>
  <c r="G1700" i="10"/>
  <c r="D1701" i="10"/>
  <c r="E1701" i="10"/>
  <c r="F1701" i="10"/>
  <c r="G1701" i="10"/>
  <c r="D1702" i="10"/>
  <c r="E1702" i="10"/>
  <c r="F1702" i="10"/>
  <c r="G1702" i="10"/>
  <c r="D1703" i="10"/>
  <c r="E1703" i="10"/>
  <c r="F1703" i="10"/>
  <c r="G1703" i="10"/>
  <c r="D1704" i="10"/>
  <c r="E1704" i="10"/>
  <c r="F1704" i="10"/>
  <c r="G1704" i="10"/>
  <c r="D1705" i="10"/>
  <c r="E1705" i="10"/>
  <c r="F1705" i="10"/>
  <c r="G1705" i="10"/>
  <c r="D1706" i="10"/>
  <c r="E1706" i="10"/>
  <c r="F1706" i="10"/>
  <c r="G1706" i="10"/>
  <c r="D1707" i="10"/>
  <c r="E1707" i="10"/>
  <c r="F1707" i="10"/>
  <c r="G1707" i="10"/>
  <c r="D1708" i="10"/>
  <c r="E1708" i="10"/>
  <c r="F1708" i="10"/>
  <c r="G1708" i="10"/>
  <c r="D1709" i="10"/>
  <c r="E1709" i="10"/>
  <c r="F1709" i="10"/>
  <c r="G1709" i="10"/>
  <c r="D1710" i="10"/>
  <c r="E1710" i="10"/>
  <c r="F1710" i="10"/>
  <c r="G1710" i="10"/>
  <c r="D1711" i="10"/>
  <c r="E1711" i="10"/>
  <c r="F1711" i="10"/>
  <c r="G1711" i="10"/>
  <c r="D1712" i="10"/>
  <c r="E1712" i="10"/>
  <c r="F1712" i="10"/>
  <c r="G1712" i="10"/>
  <c r="D1713" i="10"/>
  <c r="E1713" i="10"/>
  <c r="F1713" i="10"/>
  <c r="G1713" i="10"/>
  <c r="D1714" i="10"/>
  <c r="E1714" i="10"/>
  <c r="F1714" i="10"/>
  <c r="G1714" i="10"/>
  <c r="D1715" i="10"/>
  <c r="E1715" i="10"/>
  <c r="F1715" i="10"/>
  <c r="G1715" i="10"/>
  <c r="D1716" i="10"/>
  <c r="E1716" i="10"/>
  <c r="F1716" i="10"/>
  <c r="G1716" i="10"/>
  <c r="D1717" i="10"/>
  <c r="E1717" i="10"/>
  <c r="F1717" i="10"/>
  <c r="G1717" i="10"/>
  <c r="D1718" i="10"/>
  <c r="E1718" i="10"/>
  <c r="F1718" i="10"/>
  <c r="G1718" i="10"/>
  <c r="D1719" i="10"/>
  <c r="E1719" i="10"/>
  <c r="F1719" i="10"/>
  <c r="G1719" i="10"/>
  <c r="D1720" i="10"/>
  <c r="E1720" i="10"/>
  <c r="F1720" i="10"/>
  <c r="G1720" i="10"/>
  <c r="D1721" i="10"/>
  <c r="E1721" i="10"/>
  <c r="F1721" i="10"/>
  <c r="G1721" i="10"/>
  <c r="D1722" i="10"/>
  <c r="E1722" i="10"/>
  <c r="F1722" i="10"/>
  <c r="G1722" i="10"/>
  <c r="D1723" i="10"/>
  <c r="E1723" i="10"/>
  <c r="F1723" i="10"/>
  <c r="G1723" i="10"/>
  <c r="D1724" i="10"/>
  <c r="E1724" i="10"/>
  <c r="F1724" i="10"/>
  <c r="G1724" i="10"/>
  <c r="D1725" i="10"/>
  <c r="E1725" i="10"/>
  <c r="F1725" i="10"/>
  <c r="G1725" i="10"/>
  <c r="D1726" i="10"/>
  <c r="E1726" i="10"/>
  <c r="F1726" i="10"/>
  <c r="G1726" i="10"/>
  <c r="D1727" i="10"/>
  <c r="E1727" i="10"/>
  <c r="F1727" i="10"/>
  <c r="G1727" i="10"/>
  <c r="D1728" i="10"/>
  <c r="E1728" i="10"/>
  <c r="F1728" i="10"/>
  <c r="G1728" i="10"/>
  <c r="D1729" i="10"/>
  <c r="E1729" i="10"/>
  <c r="F1729" i="10"/>
  <c r="G1729" i="10"/>
  <c r="D1730" i="10"/>
  <c r="E1730" i="10"/>
  <c r="F1730" i="10"/>
  <c r="G1730" i="10"/>
  <c r="D1731" i="10"/>
  <c r="E1731" i="10"/>
  <c r="F1731" i="10"/>
  <c r="G1731" i="10"/>
  <c r="D1732" i="10"/>
  <c r="E1732" i="10"/>
  <c r="F1732" i="10"/>
  <c r="G1732" i="10"/>
  <c r="D1733" i="10"/>
  <c r="E1733" i="10"/>
  <c r="F1733" i="10"/>
  <c r="G1733" i="10"/>
  <c r="D1734" i="10"/>
  <c r="E1734" i="10"/>
  <c r="F1734" i="10"/>
  <c r="G1734" i="10"/>
  <c r="D1735" i="10"/>
  <c r="E1735" i="10"/>
  <c r="F1735" i="10"/>
  <c r="G1735" i="10"/>
  <c r="D1736" i="10"/>
  <c r="E1736" i="10"/>
  <c r="F1736" i="10"/>
  <c r="G1736" i="10"/>
  <c r="D1737" i="10"/>
  <c r="E1737" i="10"/>
  <c r="F1737" i="10"/>
  <c r="G1737" i="10"/>
  <c r="D1738" i="10"/>
  <c r="E1738" i="10"/>
  <c r="F1738" i="10"/>
  <c r="G1738" i="10"/>
  <c r="D1739" i="10"/>
  <c r="E1739" i="10"/>
  <c r="F1739" i="10"/>
  <c r="G1739" i="10"/>
  <c r="D1740" i="10"/>
  <c r="E1740" i="10"/>
  <c r="F1740" i="10"/>
  <c r="G1740" i="10"/>
  <c r="D1741" i="10"/>
  <c r="E1741" i="10"/>
  <c r="F1741" i="10"/>
  <c r="G1741" i="10"/>
  <c r="D1742" i="10"/>
  <c r="E1742" i="10"/>
  <c r="F1742" i="10"/>
  <c r="G1742" i="10"/>
  <c r="D1743" i="10"/>
  <c r="E1743" i="10"/>
  <c r="F1743" i="10"/>
  <c r="G1743" i="10"/>
  <c r="D1744" i="10"/>
  <c r="E1744" i="10"/>
  <c r="F1744" i="10"/>
  <c r="G1744" i="10"/>
  <c r="D1745" i="10"/>
  <c r="E1745" i="10"/>
  <c r="F1745" i="10"/>
  <c r="G1745" i="10"/>
  <c r="D1746" i="10"/>
  <c r="E1746" i="10"/>
  <c r="F1746" i="10"/>
  <c r="G1746" i="10"/>
  <c r="D1747" i="10"/>
  <c r="E1747" i="10"/>
  <c r="F1747" i="10"/>
  <c r="G1747" i="10"/>
  <c r="D1748" i="10"/>
  <c r="E1748" i="10"/>
  <c r="F1748" i="10"/>
  <c r="G1748" i="10"/>
  <c r="D1749" i="10"/>
  <c r="E1749" i="10"/>
  <c r="F1749" i="10"/>
  <c r="G1749" i="10"/>
  <c r="D1750" i="10"/>
  <c r="E1750" i="10"/>
  <c r="F1750" i="10"/>
  <c r="G1750" i="10"/>
  <c r="D1751" i="10"/>
  <c r="E1751" i="10"/>
  <c r="F1751" i="10"/>
  <c r="G1751" i="10"/>
  <c r="D1752" i="10"/>
  <c r="E1752" i="10"/>
  <c r="F1752" i="10"/>
  <c r="G1752" i="10"/>
  <c r="D1753" i="10"/>
  <c r="E1753" i="10"/>
  <c r="F1753" i="10"/>
  <c r="G1753" i="10"/>
  <c r="D1754" i="10"/>
  <c r="E1754" i="10"/>
  <c r="F1754" i="10"/>
  <c r="G1754" i="10"/>
  <c r="D1755" i="10"/>
  <c r="E1755" i="10"/>
  <c r="F1755" i="10"/>
  <c r="G1755" i="10"/>
  <c r="D1756" i="10"/>
  <c r="E1756" i="10"/>
  <c r="F1756" i="10"/>
  <c r="G1756" i="10"/>
  <c r="D1757" i="10"/>
  <c r="E1757" i="10"/>
  <c r="F1757" i="10"/>
  <c r="G1757" i="10"/>
  <c r="D1758" i="10"/>
  <c r="E1758" i="10"/>
  <c r="F1758" i="10"/>
  <c r="G1758" i="10"/>
  <c r="D1759" i="10"/>
  <c r="E1759" i="10"/>
  <c r="F1759" i="10"/>
  <c r="G1759" i="10"/>
  <c r="D1760" i="10"/>
  <c r="E1760" i="10"/>
  <c r="F1760" i="10"/>
  <c r="G1760" i="10"/>
  <c r="D1761" i="10"/>
  <c r="E1761" i="10"/>
  <c r="F1761" i="10"/>
  <c r="G1761" i="10"/>
  <c r="D1762" i="10"/>
  <c r="E1762" i="10"/>
  <c r="F1762" i="10"/>
  <c r="G1762" i="10"/>
  <c r="D1763" i="10"/>
  <c r="E1763" i="10"/>
  <c r="F1763" i="10"/>
  <c r="G1763" i="10"/>
  <c r="D1764" i="10"/>
  <c r="E1764" i="10"/>
  <c r="F1764" i="10"/>
  <c r="G1764" i="10"/>
  <c r="D1765" i="10"/>
  <c r="E1765" i="10"/>
  <c r="F1765" i="10"/>
  <c r="G1765" i="10"/>
  <c r="D1766" i="10"/>
  <c r="E1766" i="10"/>
  <c r="F1766" i="10"/>
  <c r="G1766" i="10"/>
  <c r="D1767" i="10"/>
  <c r="E1767" i="10"/>
  <c r="F1767" i="10"/>
  <c r="G1767" i="10"/>
  <c r="D1768" i="10"/>
  <c r="E1768" i="10"/>
  <c r="F1768" i="10"/>
  <c r="G1768" i="10"/>
  <c r="D1769" i="10"/>
  <c r="E1769" i="10"/>
  <c r="F1769" i="10"/>
  <c r="G1769" i="10"/>
  <c r="D1770" i="10"/>
  <c r="E1770" i="10"/>
  <c r="F1770" i="10"/>
  <c r="G1770" i="10"/>
  <c r="D1771" i="10"/>
  <c r="E1771" i="10"/>
  <c r="F1771" i="10"/>
  <c r="G1771" i="10"/>
  <c r="D1772" i="10"/>
  <c r="E1772" i="10"/>
  <c r="F1772" i="10"/>
  <c r="G1772" i="10"/>
  <c r="D1773" i="10"/>
  <c r="E1773" i="10"/>
  <c r="F1773" i="10"/>
  <c r="G1773" i="10"/>
  <c r="D1774" i="10"/>
  <c r="E1774" i="10"/>
  <c r="F1774" i="10"/>
  <c r="G1774" i="10"/>
  <c r="D1775" i="10"/>
  <c r="E1775" i="10"/>
  <c r="F1775" i="10"/>
  <c r="G1775" i="10"/>
  <c r="D1776" i="10"/>
  <c r="E1776" i="10"/>
  <c r="F1776" i="10"/>
  <c r="G1776" i="10"/>
  <c r="D1777" i="10"/>
  <c r="E1777" i="10"/>
  <c r="F1777" i="10"/>
  <c r="G1777" i="10"/>
  <c r="D1778" i="10"/>
  <c r="E1778" i="10"/>
  <c r="F1778" i="10"/>
  <c r="G1778" i="10"/>
  <c r="D1779" i="10"/>
  <c r="E1779" i="10"/>
  <c r="F1779" i="10"/>
  <c r="G1779" i="10"/>
  <c r="D1780" i="10"/>
  <c r="E1780" i="10"/>
  <c r="F1780" i="10"/>
  <c r="G1780" i="10"/>
  <c r="D1781" i="10"/>
  <c r="E1781" i="10"/>
  <c r="F1781" i="10"/>
  <c r="G1781" i="10"/>
  <c r="D1782" i="10"/>
  <c r="E1782" i="10"/>
  <c r="F1782" i="10"/>
  <c r="G1782" i="10"/>
  <c r="D1783" i="10"/>
  <c r="E1783" i="10"/>
  <c r="F1783" i="10"/>
  <c r="G1783" i="10"/>
  <c r="D1784" i="10"/>
  <c r="E1784" i="10"/>
  <c r="F1784" i="10"/>
  <c r="G1784" i="10"/>
  <c r="D1785" i="10"/>
  <c r="E1785" i="10"/>
  <c r="F1785" i="10"/>
  <c r="G1785" i="10"/>
  <c r="D1786" i="10"/>
  <c r="E1786" i="10"/>
  <c r="F1786" i="10"/>
  <c r="G1786" i="10"/>
  <c r="D1787" i="10"/>
  <c r="E1787" i="10"/>
  <c r="F1787" i="10"/>
  <c r="G1787" i="10"/>
  <c r="D1788" i="10"/>
  <c r="E1788" i="10"/>
  <c r="F1788" i="10"/>
  <c r="G1788" i="10"/>
  <c r="D1789" i="10"/>
  <c r="E1789" i="10"/>
  <c r="F1789" i="10"/>
  <c r="G1789" i="10"/>
  <c r="D1790" i="10"/>
  <c r="E1790" i="10"/>
  <c r="F1790" i="10"/>
  <c r="G1790" i="10"/>
  <c r="D1791" i="10"/>
  <c r="E1791" i="10"/>
  <c r="F1791" i="10"/>
  <c r="G1791" i="10"/>
  <c r="D1792" i="10"/>
  <c r="E1792" i="10"/>
  <c r="F1792" i="10"/>
  <c r="G1792" i="10"/>
  <c r="D1793" i="10"/>
  <c r="E1793" i="10"/>
  <c r="F1793" i="10"/>
  <c r="G1793" i="10"/>
  <c r="D1794" i="10"/>
  <c r="E1794" i="10"/>
  <c r="F1794" i="10"/>
  <c r="G1794" i="10"/>
  <c r="D1795" i="10"/>
  <c r="E1795" i="10"/>
  <c r="F1795" i="10"/>
  <c r="G1795" i="10"/>
  <c r="D1796" i="10"/>
  <c r="E1796" i="10"/>
  <c r="F1796" i="10"/>
  <c r="G1796" i="10"/>
  <c r="D1797" i="10"/>
  <c r="E1797" i="10"/>
  <c r="F1797" i="10"/>
  <c r="G1797" i="10"/>
  <c r="D1798" i="10"/>
  <c r="E1798" i="10"/>
  <c r="F1798" i="10"/>
  <c r="G1798" i="10"/>
  <c r="D1799" i="10"/>
  <c r="E1799" i="10"/>
  <c r="F1799" i="10"/>
  <c r="G1799" i="10"/>
  <c r="D1800" i="10"/>
  <c r="E1800" i="10"/>
  <c r="F1800" i="10"/>
  <c r="G1800" i="10"/>
  <c r="D1801" i="10"/>
  <c r="E1801" i="10"/>
  <c r="F1801" i="10"/>
  <c r="G1801" i="10"/>
  <c r="D1802" i="10"/>
  <c r="E1802" i="10"/>
  <c r="F1802" i="10"/>
  <c r="G1802" i="10"/>
  <c r="D1803" i="10"/>
  <c r="E1803" i="10"/>
  <c r="F1803" i="10"/>
  <c r="G1803" i="10"/>
  <c r="D1804" i="10"/>
  <c r="E1804" i="10"/>
  <c r="F1804" i="10"/>
  <c r="G1804" i="10"/>
  <c r="D1805" i="10"/>
  <c r="E1805" i="10"/>
  <c r="F1805" i="10"/>
  <c r="G1805" i="10"/>
  <c r="D1806" i="10"/>
  <c r="E1806" i="10"/>
  <c r="F1806" i="10"/>
  <c r="G1806" i="10"/>
  <c r="D1807" i="10"/>
  <c r="E1807" i="10"/>
  <c r="F1807" i="10"/>
  <c r="G1807" i="10"/>
  <c r="D1808" i="10"/>
  <c r="E1808" i="10"/>
  <c r="F1808" i="10"/>
  <c r="G1808" i="10"/>
  <c r="D1809" i="10"/>
  <c r="E1809" i="10"/>
  <c r="F1809" i="10"/>
  <c r="G1809" i="10"/>
  <c r="D1810" i="10"/>
  <c r="E1810" i="10"/>
  <c r="F1810" i="10"/>
  <c r="G1810" i="10"/>
  <c r="D1811" i="10"/>
  <c r="E1811" i="10"/>
  <c r="F1811" i="10"/>
  <c r="G1811" i="10"/>
  <c r="D1812" i="10"/>
  <c r="E1812" i="10"/>
  <c r="F1812" i="10"/>
  <c r="G1812" i="10"/>
  <c r="D1813" i="10"/>
  <c r="E1813" i="10"/>
  <c r="F1813" i="10"/>
  <c r="G1813" i="10"/>
  <c r="D1814" i="10"/>
  <c r="E1814" i="10"/>
  <c r="F1814" i="10"/>
  <c r="G1814" i="10"/>
  <c r="D1815" i="10"/>
  <c r="E1815" i="10"/>
  <c r="F1815" i="10"/>
  <c r="G1815" i="10"/>
  <c r="D1816" i="10"/>
  <c r="E1816" i="10"/>
  <c r="F1816" i="10"/>
  <c r="G1816" i="10"/>
  <c r="D1817" i="10"/>
  <c r="E1817" i="10"/>
  <c r="F1817" i="10"/>
  <c r="G1817" i="10"/>
  <c r="D1818" i="10"/>
  <c r="E1818" i="10"/>
  <c r="F1818" i="10"/>
  <c r="G1818" i="10"/>
  <c r="D1819" i="10"/>
  <c r="E1819" i="10"/>
  <c r="F1819" i="10"/>
  <c r="G1819" i="10"/>
  <c r="D1820" i="10"/>
  <c r="E1820" i="10"/>
  <c r="F1820" i="10"/>
  <c r="G1820" i="10"/>
  <c r="D1821" i="10"/>
  <c r="E1821" i="10"/>
  <c r="F1821" i="10"/>
  <c r="G1821" i="10"/>
  <c r="D1822" i="10"/>
  <c r="E1822" i="10"/>
  <c r="F1822" i="10"/>
  <c r="G1822" i="10"/>
  <c r="D1823" i="10"/>
  <c r="E1823" i="10"/>
  <c r="F1823" i="10"/>
  <c r="G1823" i="10"/>
  <c r="D1824" i="10"/>
  <c r="E1824" i="10"/>
  <c r="F1824" i="10"/>
  <c r="G1824" i="10"/>
  <c r="D1825" i="10"/>
  <c r="E1825" i="10"/>
  <c r="F1825" i="10"/>
  <c r="G1825" i="10"/>
  <c r="D1826" i="10"/>
  <c r="E1826" i="10"/>
  <c r="F1826" i="10"/>
  <c r="G1826" i="10"/>
  <c r="D1827" i="10"/>
  <c r="E1827" i="10"/>
  <c r="F1827" i="10"/>
  <c r="G1827" i="10"/>
  <c r="D1828" i="10"/>
  <c r="E1828" i="10"/>
  <c r="F1828" i="10"/>
  <c r="G1828" i="10"/>
  <c r="D1829" i="10"/>
  <c r="E1829" i="10"/>
  <c r="F1829" i="10"/>
  <c r="G1829" i="10"/>
  <c r="D1830" i="10"/>
  <c r="E1830" i="10"/>
  <c r="F1830" i="10"/>
  <c r="G1830" i="10"/>
  <c r="D1831" i="10"/>
  <c r="E1831" i="10"/>
  <c r="F1831" i="10"/>
  <c r="G1831" i="10"/>
  <c r="D1832" i="10"/>
  <c r="E1832" i="10"/>
  <c r="F1832" i="10"/>
  <c r="G1832" i="10"/>
  <c r="D1833" i="10"/>
  <c r="E1833" i="10"/>
  <c r="F1833" i="10"/>
  <c r="G1833" i="10"/>
  <c r="D1834" i="10"/>
  <c r="E1834" i="10"/>
  <c r="F1834" i="10"/>
  <c r="G1834" i="10"/>
  <c r="D1835" i="10"/>
  <c r="E1835" i="10"/>
  <c r="F1835" i="10"/>
  <c r="G1835" i="10"/>
  <c r="D1836" i="10"/>
  <c r="E1836" i="10"/>
  <c r="F1836" i="10"/>
  <c r="G1836" i="10"/>
  <c r="D1837" i="10"/>
  <c r="E1837" i="10"/>
  <c r="F1837" i="10"/>
  <c r="G1837" i="10"/>
  <c r="D1838" i="10"/>
  <c r="E1838" i="10"/>
  <c r="F1838" i="10"/>
  <c r="G1838" i="10"/>
  <c r="D1839" i="10"/>
  <c r="E1839" i="10"/>
  <c r="F1839" i="10"/>
  <c r="G1839" i="10"/>
  <c r="D1840" i="10"/>
  <c r="E1840" i="10"/>
  <c r="F1840" i="10"/>
  <c r="G1840" i="10"/>
  <c r="D1841" i="10"/>
  <c r="E1841" i="10"/>
  <c r="F1841" i="10"/>
  <c r="G1841" i="10"/>
  <c r="D1842" i="10"/>
  <c r="E1842" i="10"/>
  <c r="F1842" i="10"/>
  <c r="G1842" i="10"/>
  <c r="D1843" i="10"/>
  <c r="E1843" i="10"/>
  <c r="F1843" i="10"/>
  <c r="G1843" i="10"/>
  <c r="D1844" i="10"/>
  <c r="E1844" i="10"/>
  <c r="F1844" i="10"/>
  <c r="G1844" i="10"/>
  <c r="D1845" i="10"/>
  <c r="E1845" i="10"/>
  <c r="F1845" i="10"/>
  <c r="G1845" i="10"/>
  <c r="D1846" i="10"/>
  <c r="E1846" i="10"/>
  <c r="F1846" i="10"/>
  <c r="G1846" i="10"/>
  <c r="D1847" i="10"/>
  <c r="E1847" i="10"/>
  <c r="F1847" i="10"/>
  <c r="G1847" i="10"/>
  <c r="D1848" i="10"/>
  <c r="E1848" i="10"/>
  <c r="F1848" i="10"/>
  <c r="G1848" i="10"/>
  <c r="D1849" i="10"/>
  <c r="E1849" i="10"/>
  <c r="F1849" i="10"/>
  <c r="G1849" i="10"/>
  <c r="D1850" i="10"/>
  <c r="E1850" i="10"/>
  <c r="F1850" i="10"/>
  <c r="G1850" i="10"/>
  <c r="D1851" i="10"/>
  <c r="E1851" i="10"/>
  <c r="F1851" i="10"/>
  <c r="G1851" i="10"/>
  <c r="D1852" i="10"/>
  <c r="E1852" i="10"/>
  <c r="F1852" i="10"/>
  <c r="G1852" i="10"/>
  <c r="D1853" i="10"/>
  <c r="E1853" i="10"/>
  <c r="F1853" i="10"/>
  <c r="G1853" i="10"/>
  <c r="D1854" i="10"/>
  <c r="E1854" i="10"/>
  <c r="F1854" i="10"/>
  <c r="G1854" i="10"/>
  <c r="D1855" i="10"/>
  <c r="E1855" i="10"/>
  <c r="F1855" i="10"/>
  <c r="G1855" i="10"/>
  <c r="D1856" i="10"/>
  <c r="E1856" i="10"/>
  <c r="F1856" i="10"/>
  <c r="G1856" i="10"/>
  <c r="D1857" i="10"/>
  <c r="E1857" i="10"/>
  <c r="F1857" i="10"/>
  <c r="G1857" i="10"/>
  <c r="D1858" i="10"/>
  <c r="E1858" i="10"/>
  <c r="F1858" i="10"/>
  <c r="G1858" i="10"/>
  <c r="D1859" i="10"/>
  <c r="E1859" i="10"/>
  <c r="F1859" i="10"/>
  <c r="G1859" i="10"/>
  <c r="D1860" i="10"/>
  <c r="E1860" i="10"/>
  <c r="F1860" i="10"/>
  <c r="G1860" i="10"/>
  <c r="D1861" i="10"/>
  <c r="E1861" i="10"/>
  <c r="F1861" i="10"/>
  <c r="G1861" i="10"/>
  <c r="D1862" i="10"/>
  <c r="E1862" i="10"/>
  <c r="F1862" i="10"/>
  <c r="G1862" i="10"/>
  <c r="D1863" i="10"/>
  <c r="E1863" i="10"/>
  <c r="F1863" i="10"/>
  <c r="G1863" i="10"/>
  <c r="D1864" i="10"/>
  <c r="E1864" i="10"/>
  <c r="F1864" i="10"/>
  <c r="G1864" i="10"/>
  <c r="D1865" i="10"/>
  <c r="E1865" i="10"/>
  <c r="F1865" i="10"/>
  <c r="G1865" i="10"/>
  <c r="D1866" i="10"/>
  <c r="E1866" i="10"/>
  <c r="F1866" i="10"/>
  <c r="G1866" i="10"/>
  <c r="D1867" i="10"/>
  <c r="E1867" i="10"/>
  <c r="F1867" i="10"/>
  <c r="G1867" i="10"/>
  <c r="D1868" i="10"/>
  <c r="E1868" i="10"/>
  <c r="F1868" i="10"/>
  <c r="G1868" i="10"/>
  <c r="D1869" i="10"/>
  <c r="E1869" i="10"/>
  <c r="F1869" i="10"/>
  <c r="G1869" i="10"/>
  <c r="D1870" i="10"/>
  <c r="E1870" i="10"/>
  <c r="F1870" i="10"/>
  <c r="G1870" i="10"/>
  <c r="D1871" i="10"/>
  <c r="E1871" i="10"/>
  <c r="F1871" i="10"/>
  <c r="G1871" i="10"/>
  <c r="D1872" i="10"/>
  <c r="E1872" i="10"/>
  <c r="F1872" i="10"/>
  <c r="G1872" i="10"/>
  <c r="D1873" i="10"/>
  <c r="E1873" i="10"/>
  <c r="F1873" i="10"/>
  <c r="G1873" i="10"/>
  <c r="D1874" i="10"/>
  <c r="E1874" i="10"/>
  <c r="F1874" i="10"/>
  <c r="G1874" i="10"/>
  <c r="D1875" i="10"/>
  <c r="E1875" i="10"/>
  <c r="F1875" i="10"/>
  <c r="G1875" i="10"/>
  <c r="D1876" i="10"/>
  <c r="E1876" i="10"/>
  <c r="F1876" i="10"/>
  <c r="G1876" i="10"/>
  <c r="D1877" i="10"/>
  <c r="E1877" i="10"/>
  <c r="F1877" i="10"/>
  <c r="G1877" i="10"/>
  <c r="D1878" i="10"/>
  <c r="E1878" i="10"/>
  <c r="F1878" i="10"/>
  <c r="G1878" i="10"/>
  <c r="D1879" i="10"/>
  <c r="E1879" i="10"/>
  <c r="F1879" i="10"/>
  <c r="G1879" i="10"/>
  <c r="D1880" i="10"/>
  <c r="E1880" i="10"/>
  <c r="F1880" i="10"/>
  <c r="G1880" i="10"/>
  <c r="D1881" i="10"/>
  <c r="E1881" i="10"/>
  <c r="F1881" i="10"/>
  <c r="G1881" i="10"/>
  <c r="D1882" i="10"/>
  <c r="E1882" i="10"/>
  <c r="F1882" i="10"/>
  <c r="G1882" i="10"/>
  <c r="D1883" i="10"/>
  <c r="E1883" i="10"/>
  <c r="F1883" i="10"/>
  <c r="G1883" i="10"/>
  <c r="D1884" i="10"/>
  <c r="E1884" i="10"/>
  <c r="F1884" i="10"/>
  <c r="G1884" i="10"/>
  <c r="D1885" i="10"/>
  <c r="E1885" i="10"/>
  <c r="F1885" i="10"/>
  <c r="G1885" i="10"/>
  <c r="D1886" i="10"/>
  <c r="E1886" i="10"/>
  <c r="F1886" i="10"/>
  <c r="G1886" i="10"/>
  <c r="D1887" i="10"/>
  <c r="E1887" i="10"/>
  <c r="F1887" i="10"/>
  <c r="G1887" i="10"/>
  <c r="D1888" i="10"/>
  <c r="E1888" i="10"/>
  <c r="F1888" i="10"/>
  <c r="G1888" i="10"/>
  <c r="D1889" i="10"/>
  <c r="E1889" i="10"/>
  <c r="F1889" i="10"/>
  <c r="G1889" i="10"/>
  <c r="D1890" i="10"/>
  <c r="E1890" i="10"/>
  <c r="F1890" i="10"/>
  <c r="G1890" i="10"/>
  <c r="D1891" i="10"/>
  <c r="E1891" i="10"/>
  <c r="F1891" i="10"/>
  <c r="G1891" i="10"/>
  <c r="D1892" i="10"/>
  <c r="E1892" i="10"/>
  <c r="F1892" i="10"/>
  <c r="G1892" i="10"/>
  <c r="D1893" i="10"/>
  <c r="E1893" i="10"/>
  <c r="F1893" i="10"/>
  <c r="G1893" i="10"/>
  <c r="D1894" i="10"/>
  <c r="E1894" i="10"/>
  <c r="F1894" i="10"/>
  <c r="G1894" i="10"/>
  <c r="D2" i="10"/>
  <c r="E2" i="10"/>
  <c r="F2" i="10"/>
  <c r="G2" i="10"/>
  <c r="C1894" i="10"/>
  <c r="B1894" i="10"/>
  <c r="A1894" i="10"/>
  <c r="C1893" i="10"/>
  <c r="B1893" i="10"/>
  <c r="A1893" i="10"/>
  <c r="C1892" i="10"/>
  <c r="B1892" i="10"/>
  <c r="A1892" i="10"/>
  <c r="C1891" i="10"/>
  <c r="B1891" i="10"/>
  <c r="A1891" i="10"/>
  <c r="C1890" i="10"/>
  <c r="B1890" i="10"/>
  <c r="A1890" i="10"/>
  <c r="C1889" i="10"/>
  <c r="B1889" i="10"/>
  <c r="A1889" i="10"/>
  <c r="C1888" i="10"/>
  <c r="B1888" i="10"/>
  <c r="A1888" i="10"/>
  <c r="C1887" i="10"/>
  <c r="B1887" i="10"/>
  <c r="A1887" i="10"/>
  <c r="C1886" i="10"/>
  <c r="B1886" i="10"/>
  <c r="A1886" i="10"/>
  <c r="C1885" i="10"/>
  <c r="B1885" i="10"/>
  <c r="A1885" i="10"/>
  <c r="C1884" i="10"/>
  <c r="B1884" i="10"/>
  <c r="A1884" i="10"/>
  <c r="C1883" i="10"/>
  <c r="B1883" i="10"/>
  <c r="A1883" i="10"/>
  <c r="C1882" i="10"/>
  <c r="B1882" i="10"/>
  <c r="A1882" i="10"/>
  <c r="C1881" i="10"/>
  <c r="B1881" i="10"/>
  <c r="A1881" i="10"/>
  <c r="C1880" i="10"/>
  <c r="B1880" i="10"/>
  <c r="A1880" i="10"/>
  <c r="C1879" i="10"/>
  <c r="B1879" i="10"/>
  <c r="A1879" i="10"/>
  <c r="C1878" i="10"/>
  <c r="B1878" i="10"/>
  <c r="A1878" i="10"/>
  <c r="C1877" i="10"/>
  <c r="B1877" i="10"/>
  <c r="A1877" i="10"/>
  <c r="C1876" i="10"/>
  <c r="B1876" i="10"/>
  <c r="A1876" i="10"/>
  <c r="C1875" i="10"/>
  <c r="B1875" i="10"/>
  <c r="A1875" i="10"/>
  <c r="C1874" i="10"/>
  <c r="B1874" i="10"/>
  <c r="A1874" i="10"/>
  <c r="C1873" i="10"/>
  <c r="B1873" i="10"/>
  <c r="A1873" i="10"/>
  <c r="C1872" i="10"/>
  <c r="B1872" i="10"/>
  <c r="A1872" i="10"/>
  <c r="C1871" i="10"/>
  <c r="B1871" i="10"/>
  <c r="A1871" i="10"/>
  <c r="C1870" i="10"/>
  <c r="B1870" i="10"/>
  <c r="A1870" i="10"/>
  <c r="C1869" i="10"/>
  <c r="B1869" i="10"/>
  <c r="A1869" i="10"/>
  <c r="C1868" i="10"/>
  <c r="B1868" i="10"/>
  <c r="A1868" i="10"/>
  <c r="C1867" i="10"/>
  <c r="B1867" i="10"/>
  <c r="A1867" i="10"/>
  <c r="C1866" i="10"/>
  <c r="B1866" i="10"/>
  <c r="A1866" i="10"/>
  <c r="C1865" i="10"/>
  <c r="B1865" i="10"/>
  <c r="A1865" i="10"/>
  <c r="C1864" i="10"/>
  <c r="B1864" i="10"/>
  <c r="A1864" i="10"/>
  <c r="C1863" i="10"/>
  <c r="B1863" i="10"/>
  <c r="A1863" i="10"/>
  <c r="C1862" i="10"/>
  <c r="B1862" i="10"/>
  <c r="A1862" i="10"/>
  <c r="C1861" i="10"/>
  <c r="B1861" i="10"/>
  <c r="A1861" i="10"/>
  <c r="C1860" i="10"/>
  <c r="B1860" i="10"/>
  <c r="A1860" i="10"/>
  <c r="C1859" i="10"/>
  <c r="B1859" i="10"/>
  <c r="A1859" i="10"/>
  <c r="C1858" i="10"/>
  <c r="B1858" i="10"/>
  <c r="A1858" i="10"/>
  <c r="C1857" i="10"/>
  <c r="B1857" i="10"/>
  <c r="A1857" i="10"/>
  <c r="C1856" i="10"/>
  <c r="B1856" i="10"/>
  <c r="A1856" i="10"/>
  <c r="C1855" i="10"/>
  <c r="B1855" i="10"/>
  <c r="A1855" i="10"/>
  <c r="C1854" i="10"/>
  <c r="B1854" i="10"/>
  <c r="A1854" i="10"/>
  <c r="C1853" i="10"/>
  <c r="B1853" i="10"/>
  <c r="A1853" i="10"/>
  <c r="C1852" i="10"/>
  <c r="B1852" i="10"/>
  <c r="A1852" i="10"/>
  <c r="C1851" i="10"/>
  <c r="B1851" i="10"/>
  <c r="A1851" i="10"/>
  <c r="C1850" i="10"/>
  <c r="B1850" i="10"/>
  <c r="A1850" i="10"/>
  <c r="C1849" i="10"/>
  <c r="B1849" i="10"/>
  <c r="A1849" i="10"/>
  <c r="C1848" i="10"/>
  <c r="B1848" i="10"/>
  <c r="A1848" i="10"/>
  <c r="C1847" i="10"/>
  <c r="B1847" i="10"/>
  <c r="A1847" i="10"/>
  <c r="C1846" i="10"/>
  <c r="B1846" i="10"/>
  <c r="A1846" i="10"/>
  <c r="C1845" i="10"/>
  <c r="B1845" i="10"/>
  <c r="A1845" i="10"/>
  <c r="C1844" i="10"/>
  <c r="B1844" i="10"/>
  <c r="A1844" i="10"/>
  <c r="C1843" i="10"/>
  <c r="B1843" i="10"/>
  <c r="A1843" i="10"/>
  <c r="C1842" i="10"/>
  <c r="B1842" i="10"/>
  <c r="A1842" i="10"/>
  <c r="C1841" i="10"/>
  <c r="B1841" i="10"/>
  <c r="A1841" i="10"/>
  <c r="C1840" i="10"/>
  <c r="B1840" i="10"/>
  <c r="A1840" i="10"/>
  <c r="C1839" i="10"/>
  <c r="B1839" i="10"/>
  <c r="A1839" i="10"/>
  <c r="C1838" i="10"/>
  <c r="B1838" i="10"/>
  <c r="A1838" i="10"/>
  <c r="C1837" i="10"/>
  <c r="B1837" i="10"/>
  <c r="A1837" i="10"/>
  <c r="C1836" i="10"/>
  <c r="B1836" i="10"/>
  <c r="A1836" i="10"/>
  <c r="C1835" i="10"/>
  <c r="B1835" i="10"/>
  <c r="A1835" i="10"/>
  <c r="C1834" i="10"/>
  <c r="B1834" i="10"/>
  <c r="A1834" i="10"/>
  <c r="C1833" i="10"/>
  <c r="B1833" i="10"/>
  <c r="A1833" i="10"/>
  <c r="C1832" i="10"/>
  <c r="B1832" i="10"/>
  <c r="A1832" i="10"/>
  <c r="C1831" i="10"/>
  <c r="B1831" i="10"/>
  <c r="A1831" i="10"/>
  <c r="C1830" i="10"/>
  <c r="B1830" i="10"/>
  <c r="A1830" i="10"/>
  <c r="C1829" i="10"/>
  <c r="B1829" i="10"/>
  <c r="A1829" i="10"/>
  <c r="C1828" i="10"/>
  <c r="B1828" i="10"/>
  <c r="A1828" i="10"/>
  <c r="C1827" i="10"/>
  <c r="B1827" i="10"/>
  <c r="A1827" i="10"/>
  <c r="C1826" i="10"/>
  <c r="B1826" i="10"/>
  <c r="A1826" i="10"/>
  <c r="C1825" i="10"/>
  <c r="B1825" i="10"/>
  <c r="A1825" i="10"/>
  <c r="C1824" i="10"/>
  <c r="B1824" i="10"/>
  <c r="A1824" i="10"/>
  <c r="C1823" i="10"/>
  <c r="B1823" i="10"/>
  <c r="A1823" i="10"/>
  <c r="C1822" i="10"/>
  <c r="B1822" i="10"/>
  <c r="A1822" i="10"/>
  <c r="C1821" i="10"/>
  <c r="B1821" i="10"/>
  <c r="A1821" i="10"/>
  <c r="C1820" i="10"/>
  <c r="B1820" i="10"/>
  <c r="A1820" i="10"/>
  <c r="C1819" i="10"/>
  <c r="B1819" i="10"/>
  <c r="A1819" i="10"/>
  <c r="C1818" i="10"/>
  <c r="B1818" i="10"/>
  <c r="A1818" i="10"/>
  <c r="C1817" i="10"/>
  <c r="B1817" i="10"/>
  <c r="A1817" i="10"/>
  <c r="C1816" i="10"/>
  <c r="B1816" i="10"/>
  <c r="A1816" i="10"/>
  <c r="C1815" i="10"/>
  <c r="B1815" i="10"/>
  <c r="A1815" i="10"/>
  <c r="C1814" i="10"/>
  <c r="B1814" i="10"/>
  <c r="A1814" i="10"/>
  <c r="C1813" i="10"/>
  <c r="B1813" i="10"/>
  <c r="A1813" i="10"/>
  <c r="C1812" i="10"/>
  <c r="B1812" i="10"/>
  <c r="A1812" i="10"/>
  <c r="C1811" i="10"/>
  <c r="B1811" i="10"/>
  <c r="A1811" i="10"/>
  <c r="C1810" i="10"/>
  <c r="B1810" i="10"/>
  <c r="A1810" i="10"/>
  <c r="C1809" i="10"/>
  <c r="B1809" i="10"/>
  <c r="A1809" i="10"/>
  <c r="C1808" i="10"/>
  <c r="B1808" i="10"/>
  <c r="A1808" i="10"/>
  <c r="C1807" i="10"/>
  <c r="B1807" i="10"/>
  <c r="A1807" i="10"/>
  <c r="C1806" i="10"/>
  <c r="B1806" i="10"/>
  <c r="A1806" i="10"/>
  <c r="C1805" i="10"/>
  <c r="B1805" i="10"/>
  <c r="A1805" i="10"/>
  <c r="C1804" i="10"/>
  <c r="B1804" i="10"/>
  <c r="A1804" i="10"/>
  <c r="C1803" i="10"/>
  <c r="B1803" i="10"/>
  <c r="A1803" i="10"/>
  <c r="C1802" i="10"/>
  <c r="B1802" i="10"/>
  <c r="A1802" i="10"/>
  <c r="C1801" i="10"/>
  <c r="B1801" i="10"/>
  <c r="A1801" i="10"/>
  <c r="C1800" i="10"/>
  <c r="B1800" i="10"/>
  <c r="A1800" i="10"/>
  <c r="C1799" i="10"/>
  <c r="B1799" i="10"/>
  <c r="A1799" i="10"/>
  <c r="C1798" i="10"/>
  <c r="B1798" i="10"/>
  <c r="A1798" i="10"/>
  <c r="C1797" i="10"/>
  <c r="B1797" i="10"/>
  <c r="A1797" i="10"/>
  <c r="C1796" i="10"/>
  <c r="B1796" i="10"/>
  <c r="A1796" i="10"/>
  <c r="C1795" i="10"/>
  <c r="B1795" i="10"/>
  <c r="A1795" i="10"/>
  <c r="C1794" i="10"/>
  <c r="B1794" i="10"/>
  <c r="A1794" i="10"/>
  <c r="C1793" i="10"/>
  <c r="B1793" i="10"/>
  <c r="A1793" i="10"/>
  <c r="C1792" i="10"/>
  <c r="B1792" i="10"/>
  <c r="A1792" i="10"/>
  <c r="C1791" i="10"/>
  <c r="B1791" i="10"/>
  <c r="A1791" i="10"/>
  <c r="C1790" i="10"/>
  <c r="B1790" i="10"/>
  <c r="A1790" i="10"/>
  <c r="C1789" i="10"/>
  <c r="B1789" i="10"/>
  <c r="A1789" i="10"/>
  <c r="C1788" i="10"/>
  <c r="B1788" i="10"/>
  <c r="A1788" i="10"/>
  <c r="C1787" i="10"/>
  <c r="B1787" i="10"/>
  <c r="A1787" i="10"/>
  <c r="C1786" i="10"/>
  <c r="B1786" i="10"/>
  <c r="A1786" i="10"/>
  <c r="C1785" i="10"/>
  <c r="B1785" i="10"/>
  <c r="A1785" i="10"/>
  <c r="C1784" i="10"/>
  <c r="B1784" i="10"/>
  <c r="A1784" i="10"/>
  <c r="C1783" i="10"/>
  <c r="B1783" i="10"/>
  <c r="A1783" i="10"/>
  <c r="C1782" i="10"/>
  <c r="B1782" i="10"/>
  <c r="A1782" i="10"/>
  <c r="C1781" i="10"/>
  <c r="B1781" i="10"/>
  <c r="A1781" i="10"/>
  <c r="C1780" i="10"/>
  <c r="B1780" i="10"/>
  <c r="A1780" i="10"/>
  <c r="C1779" i="10"/>
  <c r="B1779" i="10"/>
  <c r="A1779" i="10"/>
  <c r="C1778" i="10"/>
  <c r="B1778" i="10"/>
  <c r="A1778" i="10"/>
  <c r="C1777" i="10"/>
  <c r="B1777" i="10"/>
  <c r="A1777" i="10"/>
  <c r="C1776" i="10"/>
  <c r="B1776" i="10"/>
  <c r="A1776" i="10"/>
  <c r="C1775" i="10"/>
  <c r="B1775" i="10"/>
  <c r="A1775" i="10"/>
  <c r="C1774" i="10"/>
  <c r="B1774" i="10"/>
  <c r="A1774" i="10"/>
  <c r="C1773" i="10"/>
  <c r="B1773" i="10"/>
  <c r="A1773" i="10"/>
  <c r="C1772" i="10"/>
  <c r="B1772" i="10"/>
  <c r="A1772" i="10"/>
  <c r="C1771" i="10"/>
  <c r="B1771" i="10"/>
  <c r="A1771" i="10"/>
  <c r="C1770" i="10"/>
  <c r="B1770" i="10"/>
  <c r="A1770" i="10"/>
  <c r="C1769" i="10"/>
  <c r="B1769" i="10"/>
  <c r="A1769" i="10"/>
  <c r="C1768" i="10"/>
  <c r="B1768" i="10"/>
  <c r="A1768" i="10"/>
  <c r="C1767" i="10"/>
  <c r="B1767" i="10"/>
  <c r="A1767" i="10"/>
  <c r="C1766" i="10"/>
  <c r="B1766" i="10"/>
  <c r="A1766" i="10"/>
  <c r="C1765" i="10"/>
  <c r="B1765" i="10"/>
  <c r="A1765" i="10"/>
  <c r="C1764" i="10"/>
  <c r="B1764" i="10"/>
  <c r="A1764" i="10"/>
  <c r="C1763" i="10"/>
  <c r="B1763" i="10"/>
  <c r="A1763" i="10"/>
  <c r="C1762" i="10"/>
  <c r="B1762" i="10"/>
  <c r="A1762" i="10"/>
  <c r="C1761" i="10"/>
  <c r="B1761" i="10"/>
  <c r="A1761" i="10"/>
  <c r="C1760" i="10"/>
  <c r="B1760" i="10"/>
  <c r="A1760" i="10"/>
  <c r="C1759" i="10"/>
  <c r="B1759" i="10"/>
  <c r="A1759" i="10"/>
  <c r="C1758" i="10"/>
  <c r="B1758" i="10"/>
  <c r="A1758" i="10"/>
  <c r="C1757" i="10"/>
  <c r="B1757" i="10"/>
  <c r="A1757" i="10"/>
  <c r="C1756" i="10"/>
  <c r="B1756" i="10"/>
  <c r="A1756" i="10"/>
  <c r="C1755" i="10"/>
  <c r="B1755" i="10"/>
  <c r="A1755" i="10"/>
  <c r="C1754" i="10"/>
  <c r="B1754" i="10"/>
  <c r="A1754" i="10"/>
  <c r="C1753" i="10"/>
  <c r="B1753" i="10"/>
  <c r="A1753" i="10"/>
  <c r="C1752" i="10"/>
  <c r="B1752" i="10"/>
  <c r="A1752" i="10"/>
  <c r="C1751" i="10"/>
  <c r="B1751" i="10"/>
  <c r="A1751" i="10"/>
  <c r="C1750" i="10"/>
  <c r="B1750" i="10"/>
  <c r="A1750" i="10"/>
  <c r="C1749" i="10"/>
  <c r="B1749" i="10"/>
  <c r="A1749" i="10"/>
  <c r="C1748" i="10"/>
  <c r="B1748" i="10"/>
  <c r="A1748" i="10"/>
  <c r="C1747" i="10"/>
  <c r="B1747" i="10"/>
  <c r="A1747" i="10"/>
  <c r="C1746" i="10"/>
  <c r="B1746" i="10"/>
  <c r="A1746" i="10"/>
  <c r="C1745" i="10"/>
  <c r="B1745" i="10"/>
  <c r="A1745" i="10"/>
  <c r="C1744" i="10"/>
  <c r="B1744" i="10"/>
  <c r="A1744" i="10"/>
  <c r="C1743" i="10"/>
  <c r="B1743" i="10"/>
  <c r="A1743" i="10"/>
  <c r="C1742" i="10"/>
  <c r="B1742" i="10"/>
  <c r="A1742" i="10"/>
  <c r="C1741" i="10"/>
  <c r="B1741" i="10"/>
  <c r="A1741" i="10"/>
  <c r="C1740" i="10"/>
  <c r="B1740" i="10"/>
  <c r="A1740" i="10"/>
  <c r="C1739" i="10"/>
  <c r="B1739" i="10"/>
  <c r="A1739" i="10"/>
  <c r="C1738" i="10"/>
  <c r="B1738" i="10"/>
  <c r="A1738" i="10"/>
  <c r="C1737" i="10"/>
  <c r="B1737" i="10"/>
  <c r="A1737" i="10"/>
  <c r="C1736" i="10"/>
  <c r="B1736" i="10"/>
  <c r="A1736" i="10"/>
  <c r="C1735" i="10"/>
  <c r="B1735" i="10"/>
  <c r="A1735" i="10"/>
  <c r="C1734" i="10"/>
  <c r="B1734" i="10"/>
  <c r="A1734" i="10"/>
  <c r="C1733" i="10"/>
  <c r="B1733" i="10"/>
  <c r="A1733" i="10"/>
  <c r="C1732" i="10"/>
  <c r="B1732" i="10"/>
  <c r="A1732" i="10"/>
  <c r="C1731" i="10"/>
  <c r="B1731" i="10"/>
  <c r="A1731" i="10"/>
  <c r="C1730" i="10"/>
  <c r="B1730" i="10"/>
  <c r="A1730" i="10"/>
  <c r="C1729" i="10"/>
  <c r="B1729" i="10"/>
  <c r="A1729" i="10"/>
  <c r="C1728" i="10"/>
  <c r="B1728" i="10"/>
  <c r="A1728" i="10"/>
  <c r="C1727" i="10"/>
  <c r="B1727" i="10"/>
  <c r="A1727" i="10"/>
  <c r="C1726" i="10"/>
  <c r="B1726" i="10"/>
  <c r="A1726" i="10"/>
  <c r="C1725" i="10"/>
  <c r="B1725" i="10"/>
  <c r="A1725" i="10"/>
  <c r="C1724" i="10"/>
  <c r="B1724" i="10"/>
  <c r="A1724" i="10"/>
  <c r="C1723" i="10"/>
  <c r="B1723" i="10"/>
  <c r="A1723" i="10"/>
  <c r="C1722" i="10"/>
  <c r="B1722" i="10"/>
  <c r="A1722" i="10"/>
  <c r="C1721" i="10"/>
  <c r="B1721" i="10"/>
  <c r="A1721" i="10"/>
  <c r="C1720" i="10"/>
  <c r="B1720" i="10"/>
  <c r="A1720" i="10"/>
  <c r="C1719" i="10"/>
  <c r="B1719" i="10"/>
  <c r="A1719" i="10"/>
  <c r="C1718" i="10"/>
  <c r="B1718" i="10"/>
  <c r="A1718" i="10"/>
  <c r="C1717" i="10"/>
  <c r="B1717" i="10"/>
  <c r="A1717" i="10"/>
  <c r="C1716" i="10"/>
  <c r="B1716" i="10"/>
  <c r="A1716" i="10"/>
  <c r="C1715" i="10"/>
  <c r="B1715" i="10"/>
  <c r="A1715" i="10"/>
  <c r="C1714" i="10"/>
  <c r="B1714" i="10"/>
  <c r="A1714" i="10"/>
  <c r="C1713" i="10"/>
  <c r="B1713" i="10"/>
  <c r="A1713" i="10"/>
  <c r="C1712" i="10"/>
  <c r="B1712" i="10"/>
  <c r="A1712" i="10"/>
  <c r="C1711" i="10"/>
  <c r="B1711" i="10"/>
  <c r="A1711" i="10"/>
  <c r="C1710" i="10"/>
  <c r="B1710" i="10"/>
  <c r="A1710" i="10"/>
  <c r="C1709" i="10"/>
  <c r="B1709" i="10"/>
  <c r="A1709" i="10"/>
  <c r="C1708" i="10"/>
  <c r="B1708" i="10"/>
  <c r="A1708" i="10"/>
  <c r="C1707" i="10"/>
  <c r="B1707" i="10"/>
  <c r="A1707" i="10"/>
  <c r="C1706" i="10"/>
  <c r="B1706" i="10"/>
  <c r="A1706" i="10"/>
  <c r="C1705" i="10"/>
  <c r="B1705" i="10"/>
  <c r="A1705" i="10"/>
  <c r="C1704" i="10"/>
  <c r="B1704" i="10"/>
  <c r="A1704" i="10"/>
  <c r="C1703" i="10"/>
  <c r="B1703" i="10"/>
  <c r="A1703" i="10"/>
  <c r="C1702" i="10"/>
  <c r="B1702" i="10"/>
  <c r="A1702" i="10"/>
  <c r="C1701" i="10"/>
  <c r="B1701" i="10"/>
  <c r="A1701" i="10"/>
  <c r="C1700" i="10"/>
  <c r="B1700" i="10"/>
  <c r="A1700" i="10"/>
  <c r="C1699" i="10"/>
  <c r="B1699" i="10"/>
  <c r="A1699" i="10"/>
  <c r="C1698" i="10"/>
  <c r="B1698" i="10"/>
  <c r="A1698" i="10"/>
  <c r="C1697" i="10"/>
  <c r="B1697" i="10"/>
  <c r="A1697" i="10"/>
  <c r="C1696" i="10"/>
  <c r="B1696" i="10"/>
  <c r="A1696" i="10"/>
  <c r="C1695" i="10"/>
  <c r="B1695" i="10"/>
  <c r="A1695" i="10"/>
  <c r="C1694" i="10"/>
  <c r="B1694" i="10"/>
  <c r="A1694" i="10"/>
  <c r="C1693" i="10"/>
  <c r="B1693" i="10"/>
  <c r="A1693" i="10"/>
  <c r="C1692" i="10"/>
  <c r="B1692" i="10"/>
  <c r="A1692" i="10"/>
  <c r="C1691" i="10"/>
  <c r="B1691" i="10"/>
  <c r="A1691" i="10"/>
  <c r="C1690" i="10"/>
  <c r="B1690" i="10"/>
  <c r="A1690" i="10"/>
  <c r="C1689" i="10"/>
  <c r="B1689" i="10"/>
  <c r="A1689" i="10"/>
  <c r="C1688" i="10"/>
  <c r="B1688" i="10"/>
  <c r="A1688" i="10"/>
  <c r="C1687" i="10"/>
  <c r="B1687" i="10"/>
  <c r="A1687" i="10"/>
  <c r="C1686" i="10"/>
  <c r="B1686" i="10"/>
  <c r="A1686" i="10"/>
  <c r="C1685" i="10"/>
  <c r="B1685" i="10"/>
  <c r="A1685" i="10"/>
  <c r="C1684" i="10"/>
  <c r="B1684" i="10"/>
  <c r="A1684" i="10"/>
  <c r="C1683" i="10"/>
  <c r="B1683" i="10"/>
  <c r="A1683" i="10"/>
  <c r="C1682" i="10"/>
  <c r="B1682" i="10"/>
  <c r="A1682" i="10"/>
  <c r="C1681" i="10"/>
  <c r="B1681" i="10"/>
  <c r="A1681" i="10"/>
  <c r="C1680" i="10"/>
  <c r="B1680" i="10"/>
  <c r="A1680" i="10"/>
  <c r="C1679" i="10"/>
  <c r="B1679" i="10"/>
  <c r="A1679" i="10"/>
  <c r="C1678" i="10"/>
  <c r="B1678" i="10"/>
  <c r="A1678" i="10"/>
  <c r="C1677" i="10"/>
  <c r="B1677" i="10"/>
  <c r="A1677" i="10"/>
  <c r="C1676" i="10"/>
  <c r="B1676" i="10"/>
  <c r="A1676" i="10"/>
  <c r="C1675" i="10"/>
  <c r="B1675" i="10"/>
  <c r="A1675" i="10"/>
  <c r="C1674" i="10"/>
  <c r="B1674" i="10"/>
  <c r="A1674" i="10"/>
  <c r="C1673" i="10"/>
  <c r="B1673" i="10"/>
  <c r="A1673" i="10"/>
  <c r="C1672" i="10"/>
  <c r="B1672" i="10"/>
  <c r="A1672" i="10"/>
  <c r="C1671" i="10"/>
  <c r="B1671" i="10"/>
  <c r="A1671" i="10"/>
  <c r="C1670" i="10"/>
  <c r="B1670" i="10"/>
  <c r="A1670" i="10"/>
  <c r="C1669" i="10"/>
  <c r="B1669" i="10"/>
  <c r="A1669" i="10"/>
  <c r="C1668" i="10"/>
  <c r="B1668" i="10"/>
  <c r="A1668" i="10"/>
  <c r="C1667" i="10"/>
  <c r="B1667" i="10"/>
  <c r="A1667" i="10"/>
  <c r="C1666" i="10"/>
  <c r="B1666" i="10"/>
  <c r="A1666" i="10"/>
  <c r="C1665" i="10"/>
  <c r="B1665" i="10"/>
  <c r="A1665" i="10"/>
  <c r="C1664" i="10"/>
  <c r="B1664" i="10"/>
  <c r="A1664" i="10"/>
  <c r="C1663" i="10"/>
  <c r="B1663" i="10"/>
  <c r="A1663" i="10"/>
  <c r="C1662" i="10"/>
  <c r="B1662" i="10"/>
  <c r="A1662" i="10"/>
  <c r="C1661" i="10"/>
  <c r="B1661" i="10"/>
  <c r="A1661" i="10"/>
  <c r="C1660" i="10"/>
  <c r="B1660" i="10"/>
  <c r="A1660" i="10"/>
  <c r="C1659" i="10"/>
  <c r="B1659" i="10"/>
  <c r="A1659" i="10"/>
  <c r="C1658" i="10"/>
  <c r="B1658" i="10"/>
  <c r="A1658" i="10"/>
  <c r="C1657" i="10"/>
  <c r="B1657" i="10"/>
  <c r="A1657" i="10"/>
  <c r="C1656" i="10"/>
  <c r="B1656" i="10"/>
  <c r="A1656" i="10"/>
  <c r="C1655" i="10"/>
  <c r="B1655" i="10"/>
  <c r="A1655" i="10"/>
  <c r="C1654" i="10"/>
  <c r="B1654" i="10"/>
  <c r="A1654" i="10"/>
  <c r="C1653" i="10"/>
  <c r="B1653" i="10"/>
  <c r="A1653" i="10"/>
  <c r="C1652" i="10"/>
  <c r="B1652" i="10"/>
  <c r="A1652" i="10"/>
  <c r="C1651" i="10"/>
  <c r="B1651" i="10"/>
  <c r="A1651" i="10"/>
  <c r="C1650" i="10"/>
  <c r="B1650" i="10"/>
  <c r="A1650" i="10"/>
  <c r="C1649" i="10"/>
  <c r="B1649" i="10"/>
  <c r="A1649" i="10"/>
  <c r="C1648" i="10"/>
  <c r="B1648" i="10"/>
  <c r="A1648" i="10"/>
  <c r="C1647" i="10"/>
  <c r="B1647" i="10"/>
  <c r="A1647" i="10"/>
  <c r="C1646" i="10"/>
  <c r="B1646" i="10"/>
  <c r="A1646" i="10"/>
  <c r="C1645" i="10"/>
  <c r="B1645" i="10"/>
  <c r="A1645" i="10"/>
  <c r="C1644" i="10"/>
  <c r="B1644" i="10"/>
  <c r="A1644" i="10"/>
  <c r="C1643" i="10"/>
  <c r="B1643" i="10"/>
  <c r="A1643" i="10"/>
  <c r="C1642" i="10"/>
  <c r="B1642" i="10"/>
  <c r="A1642" i="10"/>
  <c r="C1641" i="10"/>
  <c r="B1641" i="10"/>
  <c r="A1641" i="10"/>
  <c r="C1640" i="10"/>
  <c r="B1640" i="10"/>
  <c r="A1640" i="10"/>
  <c r="C1639" i="10"/>
  <c r="B1639" i="10"/>
  <c r="A1639" i="10"/>
  <c r="C1638" i="10"/>
  <c r="B1638" i="10"/>
  <c r="A1638" i="10"/>
  <c r="C1637" i="10"/>
  <c r="B1637" i="10"/>
  <c r="A1637" i="10"/>
  <c r="C1636" i="10"/>
  <c r="B1636" i="10"/>
  <c r="A1636" i="10"/>
  <c r="C1635" i="10"/>
  <c r="B1635" i="10"/>
  <c r="A1635" i="10"/>
  <c r="C1634" i="10"/>
  <c r="B1634" i="10"/>
  <c r="A1634" i="10"/>
  <c r="C1633" i="10"/>
  <c r="B1633" i="10"/>
  <c r="A1633" i="10"/>
  <c r="C1632" i="10"/>
  <c r="B1632" i="10"/>
  <c r="A1632" i="10"/>
  <c r="C1631" i="10"/>
  <c r="B1631" i="10"/>
  <c r="A1631" i="10"/>
  <c r="C1630" i="10"/>
  <c r="B1630" i="10"/>
  <c r="A1630" i="10"/>
  <c r="C1629" i="10"/>
  <c r="B1629" i="10"/>
  <c r="A1629" i="10"/>
  <c r="C1628" i="10"/>
  <c r="B1628" i="10"/>
  <c r="A1628" i="10"/>
  <c r="C1627" i="10"/>
  <c r="B1627" i="10"/>
  <c r="A1627" i="10"/>
  <c r="C1626" i="10"/>
  <c r="B1626" i="10"/>
  <c r="A1626" i="10"/>
  <c r="C1625" i="10"/>
  <c r="B1625" i="10"/>
  <c r="A1625" i="10"/>
  <c r="C1624" i="10"/>
  <c r="B1624" i="10"/>
  <c r="A1624" i="10"/>
  <c r="C1623" i="10"/>
  <c r="B1623" i="10"/>
  <c r="A1623" i="10"/>
  <c r="C1622" i="10"/>
  <c r="B1622" i="10"/>
  <c r="A1622" i="10"/>
  <c r="C1621" i="10"/>
  <c r="B1621" i="10"/>
  <c r="A1621" i="10"/>
  <c r="C1620" i="10"/>
  <c r="B1620" i="10"/>
  <c r="A1620" i="10"/>
  <c r="C1619" i="10"/>
  <c r="B1619" i="10"/>
  <c r="A1619" i="10"/>
  <c r="C1618" i="10"/>
  <c r="B1618" i="10"/>
  <c r="A1618" i="10"/>
  <c r="C1617" i="10"/>
  <c r="B1617" i="10"/>
  <c r="A1617" i="10"/>
  <c r="C1616" i="10"/>
  <c r="B1616" i="10"/>
  <c r="A1616" i="10"/>
  <c r="C1615" i="10"/>
  <c r="B1615" i="10"/>
  <c r="A1615" i="10"/>
  <c r="C1614" i="10"/>
  <c r="B1614" i="10"/>
  <c r="A1614" i="10"/>
  <c r="C1613" i="10"/>
  <c r="B1613" i="10"/>
  <c r="A1613" i="10"/>
  <c r="C1612" i="10"/>
  <c r="B1612" i="10"/>
  <c r="A1612" i="10"/>
  <c r="C1611" i="10"/>
  <c r="B1611" i="10"/>
  <c r="A1611" i="10"/>
  <c r="C1610" i="10"/>
  <c r="B1610" i="10"/>
  <c r="A1610" i="10"/>
  <c r="C1609" i="10"/>
  <c r="B1609" i="10"/>
  <c r="A1609" i="10"/>
  <c r="C1608" i="10"/>
  <c r="B1608" i="10"/>
  <c r="A1608" i="10"/>
  <c r="C1607" i="10"/>
  <c r="B1607" i="10"/>
  <c r="A1607" i="10"/>
  <c r="C1606" i="10"/>
  <c r="B1606" i="10"/>
  <c r="A1606" i="10"/>
  <c r="C1605" i="10"/>
  <c r="B1605" i="10"/>
  <c r="A1605" i="10"/>
  <c r="C1604" i="10"/>
  <c r="B1604" i="10"/>
  <c r="A1604" i="10"/>
  <c r="C1603" i="10"/>
  <c r="B1603" i="10"/>
  <c r="A1603" i="10"/>
  <c r="C1602" i="10"/>
  <c r="B1602" i="10"/>
  <c r="A1602" i="10"/>
  <c r="C1601" i="10"/>
  <c r="B1601" i="10"/>
  <c r="A1601" i="10"/>
  <c r="C1600" i="10"/>
  <c r="B1600" i="10"/>
  <c r="A1600" i="10"/>
  <c r="C1599" i="10"/>
  <c r="B1599" i="10"/>
  <c r="A1599" i="10"/>
  <c r="C1598" i="10"/>
  <c r="B1598" i="10"/>
  <c r="A1598" i="10"/>
  <c r="C1597" i="10"/>
  <c r="B1597" i="10"/>
  <c r="A1597" i="10"/>
  <c r="C1596" i="10"/>
  <c r="B1596" i="10"/>
  <c r="A1596" i="10"/>
  <c r="C1595" i="10"/>
  <c r="B1595" i="10"/>
  <c r="A1595" i="10"/>
  <c r="C1594" i="10"/>
  <c r="B1594" i="10"/>
  <c r="A1594" i="10"/>
  <c r="C1593" i="10"/>
  <c r="B1593" i="10"/>
  <c r="A1593" i="10"/>
  <c r="C1592" i="10"/>
  <c r="B1592" i="10"/>
  <c r="A1592" i="10"/>
  <c r="C1591" i="10"/>
  <c r="B1591" i="10"/>
  <c r="A1591" i="10"/>
  <c r="C1590" i="10"/>
  <c r="B1590" i="10"/>
  <c r="A1590" i="10"/>
  <c r="C1589" i="10"/>
  <c r="B1589" i="10"/>
  <c r="A1589" i="10"/>
  <c r="C1588" i="10"/>
  <c r="B1588" i="10"/>
  <c r="A1588" i="10"/>
  <c r="C1587" i="10"/>
  <c r="B1587" i="10"/>
  <c r="A1587" i="10"/>
  <c r="C1586" i="10"/>
  <c r="B1586" i="10"/>
  <c r="A1586" i="10"/>
  <c r="C1585" i="10"/>
  <c r="B1585" i="10"/>
  <c r="A1585" i="10"/>
  <c r="C1584" i="10"/>
  <c r="B1584" i="10"/>
  <c r="A1584" i="10"/>
  <c r="C1583" i="10"/>
  <c r="B1583" i="10"/>
  <c r="A1583" i="10"/>
  <c r="C1582" i="10"/>
  <c r="B1582" i="10"/>
  <c r="A1582" i="10"/>
  <c r="C1581" i="10"/>
  <c r="B1581" i="10"/>
  <c r="A1581" i="10"/>
  <c r="C1580" i="10"/>
  <c r="B1580" i="10"/>
  <c r="A1580" i="10"/>
  <c r="C1579" i="10"/>
  <c r="B1579" i="10"/>
  <c r="A1579" i="10"/>
  <c r="C1578" i="10"/>
  <c r="B1578" i="10"/>
  <c r="A1578" i="10"/>
  <c r="C1577" i="10"/>
  <c r="B1577" i="10"/>
  <c r="A1577" i="10"/>
  <c r="C1576" i="10"/>
  <c r="B1576" i="10"/>
  <c r="A1576" i="10"/>
  <c r="C1575" i="10"/>
  <c r="B1575" i="10"/>
  <c r="A1575" i="10"/>
  <c r="C1574" i="10"/>
  <c r="B1574" i="10"/>
  <c r="A1574" i="10"/>
  <c r="C1573" i="10"/>
  <c r="B1573" i="10"/>
  <c r="A1573" i="10"/>
  <c r="C1572" i="10"/>
  <c r="B1572" i="10"/>
  <c r="A1572" i="10"/>
  <c r="C1571" i="10"/>
  <c r="B1571" i="10"/>
  <c r="A1571" i="10"/>
  <c r="C1570" i="10"/>
  <c r="B1570" i="10"/>
  <c r="A1570" i="10"/>
  <c r="C1569" i="10"/>
  <c r="B1569" i="10"/>
  <c r="A1569" i="10"/>
  <c r="C1568" i="10"/>
  <c r="B1568" i="10"/>
  <c r="A1568" i="10"/>
  <c r="C1567" i="10"/>
  <c r="B1567" i="10"/>
  <c r="A1567" i="10"/>
  <c r="C1566" i="10"/>
  <c r="B1566" i="10"/>
  <c r="A1566" i="10"/>
  <c r="C1565" i="10"/>
  <c r="B1565" i="10"/>
  <c r="A1565" i="10"/>
  <c r="C1564" i="10"/>
  <c r="B1564" i="10"/>
  <c r="A1564" i="10"/>
  <c r="C1563" i="10"/>
  <c r="B1563" i="10"/>
  <c r="A1563" i="10"/>
  <c r="C1562" i="10"/>
  <c r="B1562" i="10"/>
  <c r="A1562" i="10"/>
  <c r="C1561" i="10"/>
  <c r="B1561" i="10"/>
  <c r="A1561" i="10"/>
  <c r="C1560" i="10"/>
  <c r="B1560" i="10"/>
  <c r="A1560" i="10"/>
  <c r="C1559" i="10"/>
  <c r="B1559" i="10"/>
  <c r="A1559" i="10"/>
  <c r="C1558" i="10"/>
  <c r="B1558" i="10"/>
  <c r="A1558" i="10"/>
  <c r="C1557" i="10"/>
  <c r="B1557" i="10"/>
  <c r="A1557" i="10"/>
  <c r="C1556" i="10"/>
  <c r="B1556" i="10"/>
  <c r="A1556" i="10"/>
  <c r="C1555" i="10"/>
  <c r="B1555" i="10"/>
  <c r="A1555" i="10"/>
  <c r="C1554" i="10"/>
  <c r="B1554" i="10"/>
  <c r="A1554" i="10"/>
  <c r="C1553" i="10"/>
  <c r="B1553" i="10"/>
  <c r="A1553" i="10"/>
  <c r="C1552" i="10"/>
  <c r="B1552" i="10"/>
  <c r="A1552" i="10"/>
  <c r="C1551" i="10"/>
  <c r="B1551" i="10"/>
  <c r="A1551" i="10"/>
  <c r="C1550" i="10"/>
  <c r="B1550" i="10"/>
  <c r="A1550" i="10"/>
  <c r="C1549" i="10"/>
  <c r="B1549" i="10"/>
  <c r="A1549" i="10"/>
  <c r="C1548" i="10"/>
  <c r="B1548" i="10"/>
  <c r="A1548" i="10"/>
  <c r="C1547" i="10"/>
  <c r="B1547" i="10"/>
  <c r="A1547" i="10"/>
  <c r="C1546" i="10"/>
  <c r="B1546" i="10"/>
  <c r="A1546" i="10"/>
  <c r="C1545" i="10"/>
  <c r="B1545" i="10"/>
  <c r="A1545" i="10"/>
  <c r="C1544" i="10"/>
  <c r="B1544" i="10"/>
  <c r="A1544" i="10"/>
  <c r="C1543" i="10"/>
  <c r="B1543" i="10"/>
  <c r="A1543" i="10"/>
  <c r="C1542" i="10"/>
  <c r="B1542" i="10"/>
  <c r="A1542" i="10"/>
  <c r="C1541" i="10"/>
  <c r="B1541" i="10"/>
  <c r="A1541" i="10"/>
  <c r="C1540" i="10"/>
  <c r="B1540" i="10"/>
  <c r="A1540" i="10"/>
  <c r="C1539" i="10"/>
  <c r="B1539" i="10"/>
  <c r="A1539" i="10"/>
  <c r="C1538" i="10"/>
  <c r="B1538" i="10"/>
  <c r="A1538" i="10"/>
  <c r="C1537" i="10"/>
  <c r="B1537" i="10"/>
  <c r="A1537" i="10"/>
  <c r="C1536" i="10"/>
  <c r="B1536" i="10"/>
  <c r="A1536" i="10"/>
  <c r="C1535" i="10"/>
  <c r="B1535" i="10"/>
  <c r="A1535" i="10"/>
  <c r="C1534" i="10"/>
  <c r="B1534" i="10"/>
  <c r="A1534" i="10"/>
  <c r="C1533" i="10"/>
  <c r="B1533" i="10"/>
  <c r="A1533" i="10"/>
  <c r="C1532" i="10"/>
  <c r="B1532" i="10"/>
  <c r="A1532" i="10"/>
  <c r="C1531" i="10"/>
  <c r="B1531" i="10"/>
  <c r="A1531" i="10"/>
  <c r="C1530" i="10"/>
  <c r="B1530" i="10"/>
  <c r="A1530" i="10"/>
  <c r="C1529" i="10"/>
  <c r="B1529" i="10"/>
  <c r="A1529" i="10"/>
  <c r="C1528" i="10"/>
  <c r="B1528" i="10"/>
  <c r="A1528" i="10"/>
  <c r="C1527" i="10"/>
  <c r="B1527" i="10"/>
  <c r="A1527" i="10"/>
  <c r="C1526" i="10"/>
  <c r="B1526" i="10"/>
  <c r="A1526" i="10"/>
  <c r="C1525" i="10"/>
  <c r="B1525" i="10"/>
  <c r="A1525" i="10"/>
  <c r="C1524" i="10"/>
  <c r="B1524" i="10"/>
  <c r="A1524" i="10"/>
  <c r="C1523" i="10"/>
  <c r="B1523" i="10"/>
  <c r="A1523" i="10"/>
  <c r="C1522" i="10"/>
  <c r="B1522" i="10"/>
  <c r="A1522" i="10"/>
  <c r="C1521" i="10"/>
  <c r="B1521" i="10"/>
  <c r="A1521" i="10"/>
  <c r="C1520" i="10"/>
  <c r="B1520" i="10"/>
  <c r="A1520" i="10"/>
  <c r="C1519" i="10"/>
  <c r="B1519" i="10"/>
  <c r="A1519" i="10"/>
  <c r="C1518" i="10"/>
  <c r="B1518" i="10"/>
  <c r="A1518" i="10"/>
  <c r="C1517" i="10"/>
  <c r="B1517" i="10"/>
  <c r="A1517" i="10"/>
  <c r="C1516" i="10"/>
  <c r="B1516" i="10"/>
  <c r="A1516" i="10"/>
  <c r="C1515" i="10"/>
  <c r="B1515" i="10"/>
  <c r="A1515" i="10"/>
  <c r="C1514" i="10"/>
  <c r="B1514" i="10"/>
  <c r="A1514" i="10"/>
  <c r="C1513" i="10"/>
  <c r="B1513" i="10"/>
  <c r="A1513" i="10"/>
  <c r="C1512" i="10"/>
  <c r="B1512" i="10"/>
  <c r="A1512" i="10"/>
  <c r="C1511" i="10"/>
  <c r="B1511" i="10"/>
  <c r="A1511" i="10"/>
  <c r="C1510" i="10"/>
  <c r="B1510" i="10"/>
  <c r="A1510" i="10"/>
  <c r="C1509" i="10"/>
  <c r="B1509" i="10"/>
  <c r="A1509" i="10"/>
  <c r="C1508" i="10"/>
  <c r="B1508" i="10"/>
  <c r="A1508" i="10"/>
  <c r="C1507" i="10"/>
  <c r="B1507" i="10"/>
  <c r="A1507" i="10"/>
  <c r="C1506" i="10"/>
  <c r="B1506" i="10"/>
  <c r="A1506" i="10"/>
  <c r="C1505" i="10"/>
  <c r="B1505" i="10"/>
  <c r="A1505" i="10"/>
  <c r="C1504" i="10"/>
  <c r="B1504" i="10"/>
  <c r="A1504" i="10"/>
  <c r="C1503" i="10"/>
  <c r="B1503" i="10"/>
  <c r="A1503" i="10"/>
  <c r="C1502" i="10"/>
  <c r="B1502" i="10"/>
  <c r="A1502" i="10"/>
  <c r="C1501" i="10"/>
  <c r="B1501" i="10"/>
  <c r="A1501" i="10"/>
  <c r="C1500" i="10"/>
  <c r="B1500" i="10"/>
  <c r="A1500" i="10"/>
  <c r="C1499" i="10"/>
  <c r="B1499" i="10"/>
  <c r="A1499" i="10"/>
  <c r="C1498" i="10"/>
  <c r="B1498" i="10"/>
  <c r="A1498" i="10"/>
  <c r="C1497" i="10"/>
  <c r="B1497" i="10"/>
  <c r="A1497" i="10"/>
  <c r="C1496" i="10"/>
  <c r="B1496" i="10"/>
  <c r="A1496" i="10"/>
  <c r="C1495" i="10"/>
  <c r="B1495" i="10"/>
  <c r="A1495" i="10"/>
  <c r="C1494" i="10"/>
  <c r="B1494" i="10"/>
  <c r="A1494" i="10"/>
  <c r="C1493" i="10"/>
  <c r="B1493" i="10"/>
  <c r="A1493" i="10"/>
  <c r="C1492" i="10"/>
  <c r="B1492" i="10"/>
  <c r="A1492" i="10"/>
  <c r="C1491" i="10"/>
  <c r="B1491" i="10"/>
  <c r="A1491" i="10"/>
  <c r="C1490" i="10"/>
  <c r="B1490" i="10"/>
  <c r="A1490" i="10"/>
  <c r="C1489" i="10"/>
  <c r="B1489" i="10"/>
  <c r="A1489" i="10"/>
  <c r="C1488" i="10"/>
  <c r="B1488" i="10"/>
  <c r="A1488" i="10"/>
  <c r="C1487" i="10"/>
  <c r="B1487" i="10"/>
  <c r="A1487" i="10"/>
  <c r="C1486" i="10"/>
  <c r="B1486" i="10"/>
  <c r="A1486" i="10"/>
  <c r="C1485" i="10"/>
  <c r="B1485" i="10"/>
  <c r="A1485" i="10"/>
  <c r="C1484" i="10"/>
  <c r="B1484" i="10"/>
  <c r="A1484" i="10"/>
  <c r="C1483" i="10"/>
  <c r="B1483" i="10"/>
  <c r="A1483" i="10"/>
  <c r="C1482" i="10"/>
  <c r="B1482" i="10"/>
  <c r="A1482" i="10"/>
  <c r="C1481" i="10"/>
  <c r="B1481" i="10"/>
  <c r="A1481" i="10"/>
  <c r="C1480" i="10"/>
  <c r="B1480" i="10"/>
  <c r="A1480" i="10"/>
  <c r="C1479" i="10"/>
  <c r="B1479" i="10"/>
  <c r="A1479" i="10"/>
  <c r="C1478" i="10"/>
  <c r="B1478" i="10"/>
  <c r="A1478" i="10"/>
  <c r="C1477" i="10"/>
  <c r="B1477" i="10"/>
  <c r="A1477" i="10"/>
  <c r="C1476" i="10"/>
  <c r="B1476" i="10"/>
  <c r="A1476" i="10"/>
  <c r="C1475" i="10"/>
  <c r="B1475" i="10"/>
  <c r="A1475" i="10"/>
  <c r="C1474" i="10"/>
  <c r="B1474" i="10"/>
  <c r="A1474" i="10"/>
  <c r="C1473" i="10"/>
  <c r="B1473" i="10"/>
  <c r="A1473" i="10"/>
  <c r="C1472" i="10"/>
  <c r="B1472" i="10"/>
  <c r="A1472" i="10"/>
  <c r="C1471" i="10"/>
  <c r="B1471" i="10"/>
  <c r="A1471" i="10"/>
  <c r="C1470" i="10"/>
  <c r="B1470" i="10"/>
  <c r="A1470" i="10"/>
  <c r="C1469" i="10"/>
  <c r="B1469" i="10"/>
  <c r="A1469" i="10"/>
  <c r="C1468" i="10"/>
  <c r="B1468" i="10"/>
  <c r="A1468" i="10"/>
  <c r="C1467" i="10"/>
  <c r="B1467" i="10"/>
  <c r="A1467" i="10"/>
  <c r="C1466" i="10"/>
  <c r="B1466" i="10"/>
  <c r="A1466" i="10"/>
  <c r="C1465" i="10"/>
  <c r="B1465" i="10"/>
  <c r="A1465" i="10"/>
  <c r="C1464" i="10"/>
  <c r="B1464" i="10"/>
  <c r="A1464" i="10"/>
  <c r="C1463" i="10"/>
  <c r="B1463" i="10"/>
  <c r="A1463" i="10"/>
  <c r="C1462" i="10"/>
  <c r="B1462" i="10"/>
  <c r="A1462" i="10"/>
  <c r="C1461" i="10"/>
  <c r="B1461" i="10"/>
  <c r="A1461" i="10"/>
  <c r="C1460" i="10"/>
  <c r="B1460" i="10"/>
  <c r="A1460" i="10"/>
  <c r="C1459" i="10"/>
  <c r="B1459" i="10"/>
  <c r="A1459" i="10"/>
  <c r="C1458" i="10"/>
  <c r="B1458" i="10"/>
  <c r="A1458" i="10"/>
  <c r="C1457" i="10"/>
  <c r="B1457" i="10"/>
  <c r="A1457" i="10"/>
  <c r="C1456" i="10"/>
  <c r="B1456" i="10"/>
  <c r="A1456" i="10"/>
  <c r="C1455" i="10"/>
  <c r="B1455" i="10"/>
  <c r="A1455" i="10"/>
  <c r="C1454" i="10"/>
  <c r="B1454" i="10"/>
  <c r="A1454" i="10"/>
  <c r="C1453" i="10"/>
  <c r="B1453" i="10"/>
  <c r="A1453" i="10"/>
  <c r="C1452" i="10"/>
  <c r="B1452" i="10"/>
  <c r="A1452" i="10"/>
  <c r="C1451" i="10"/>
  <c r="B1451" i="10"/>
  <c r="A1451" i="10"/>
  <c r="C1450" i="10"/>
  <c r="B1450" i="10"/>
  <c r="A1450" i="10"/>
  <c r="C1449" i="10"/>
  <c r="B1449" i="10"/>
  <c r="A1449" i="10"/>
  <c r="C1448" i="10"/>
  <c r="B1448" i="10"/>
  <c r="A1448" i="10"/>
  <c r="C1447" i="10"/>
  <c r="B1447" i="10"/>
  <c r="A1447" i="10"/>
  <c r="C1446" i="10"/>
  <c r="B1446" i="10"/>
  <c r="A1446" i="10"/>
  <c r="C1445" i="10"/>
  <c r="B1445" i="10"/>
  <c r="A1445" i="10"/>
  <c r="C1444" i="10"/>
  <c r="B1444" i="10"/>
  <c r="A1444" i="10"/>
  <c r="C1443" i="10"/>
  <c r="B1443" i="10"/>
  <c r="A1443" i="10"/>
  <c r="C1442" i="10"/>
  <c r="B1442" i="10"/>
  <c r="A1442" i="10"/>
  <c r="C1441" i="10"/>
  <c r="B1441" i="10"/>
  <c r="A1441" i="10"/>
  <c r="C1440" i="10"/>
  <c r="B1440" i="10"/>
  <c r="A1440" i="10"/>
  <c r="C1439" i="10"/>
  <c r="B1439" i="10"/>
  <c r="A1439" i="10"/>
  <c r="C1438" i="10"/>
  <c r="B1438" i="10"/>
  <c r="A1438" i="10"/>
  <c r="C1437" i="10"/>
  <c r="B1437" i="10"/>
  <c r="A1437" i="10"/>
  <c r="C1436" i="10"/>
  <c r="B1436" i="10"/>
  <c r="A1436" i="10"/>
  <c r="C1435" i="10"/>
  <c r="B1435" i="10"/>
  <c r="A1435" i="10"/>
  <c r="C1434" i="10"/>
  <c r="B1434" i="10"/>
  <c r="A1434" i="10"/>
  <c r="C1433" i="10"/>
  <c r="B1433" i="10"/>
  <c r="A1433" i="10"/>
  <c r="C1432" i="10"/>
  <c r="B1432" i="10"/>
  <c r="A1432" i="10"/>
  <c r="C1431" i="10"/>
  <c r="B1431" i="10"/>
  <c r="A1431" i="10"/>
  <c r="C1430" i="10"/>
  <c r="B1430" i="10"/>
  <c r="A1430" i="10"/>
  <c r="C1429" i="10"/>
  <c r="B1429" i="10"/>
  <c r="A1429" i="10"/>
  <c r="C1428" i="10"/>
  <c r="B1428" i="10"/>
  <c r="A1428" i="10"/>
  <c r="C1427" i="10"/>
  <c r="B1427" i="10"/>
  <c r="A1427" i="10"/>
  <c r="C1426" i="10"/>
  <c r="B1426" i="10"/>
  <c r="A1426" i="10"/>
  <c r="C1425" i="10"/>
  <c r="B1425" i="10"/>
  <c r="A1425" i="10"/>
  <c r="C1424" i="10"/>
  <c r="B1424" i="10"/>
  <c r="A1424" i="10"/>
  <c r="C1423" i="10"/>
  <c r="B1423" i="10"/>
  <c r="A1423" i="10"/>
  <c r="C1422" i="10"/>
  <c r="B1422" i="10"/>
  <c r="A1422" i="10"/>
  <c r="C1421" i="10"/>
  <c r="B1421" i="10"/>
  <c r="A1421" i="10"/>
  <c r="C1420" i="10"/>
  <c r="B1420" i="10"/>
  <c r="A1420" i="10"/>
  <c r="C1419" i="10"/>
  <c r="B1419" i="10"/>
  <c r="A1419" i="10"/>
  <c r="C1418" i="10"/>
  <c r="B1418" i="10"/>
  <c r="A1418" i="10"/>
  <c r="C1417" i="10"/>
  <c r="B1417" i="10"/>
  <c r="A1417" i="10"/>
  <c r="C1416" i="10"/>
  <c r="B1416" i="10"/>
  <c r="A1416" i="10"/>
  <c r="C1415" i="10"/>
  <c r="B1415" i="10"/>
  <c r="A1415" i="10"/>
  <c r="C1414" i="10"/>
  <c r="B1414" i="10"/>
  <c r="A1414" i="10"/>
  <c r="C1413" i="10"/>
  <c r="B1413" i="10"/>
  <c r="A1413" i="10"/>
  <c r="C1412" i="10"/>
  <c r="B1412" i="10"/>
  <c r="A1412" i="10"/>
  <c r="C1411" i="10"/>
  <c r="B1411" i="10"/>
  <c r="A1411" i="10"/>
  <c r="C1410" i="10"/>
  <c r="B1410" i="10"/>
  <c r="A1410" i="10"/>
  <c r="C1409" i="10"/>
  <c r="B1409" i="10"/>
  <c r="A1409" i="10"/>
  <c r="C1408" i="10"/>
  <c r="B1408" i="10"/>
  <c r="A1408" i="10"/>
  <c r="C1407" i="10"/>
  <c r="B1407" i="10"/>
  <c r="A1407" i="10"/>
  <c r="C1406" i="10"/>
  <c r="B1406" i="10"/>
  <c r="A1406" i="10"/>
  <c r="C1405" i="10"/>
  <c r="B1405" i="10"/>
  <c r="A1405" i="10"/>
  <c r="C1404" i="10"/>
  <c r="B1404" i="10"/>
  <c r="A1404" i="10"/>
  <c r="C1403" i="10"/>
  <c r="B1403" i="10"/>
  <c r="A1403" i="10"/>
  <c r="C1402" i="10"/>
  <c r="B1402" i="10"/>
  <c r="A1402" i="10"/>
  <c r="C1401" i="10"/>
  <c r="B1401" i="10"/>
  <c r="A1401" i="10"/>
  <c r="C1400" i="10"/>
  <c r="B1400" i="10"/>
  <c r="A1400" i="10"/>
  <c r="C1399" i="10"/>
  <c r="B1399" i="10"/>
  <c r="A1399" i="10"/>
  <c r="C1398" i="10"/>
  <c r="B1398" i="10"/>
  <c r="A1398" i="10"/>
  <c r="C1397" i="10"/>
  <c r="B1397" i="10"/>
  <c r="A1397" i="10"/>
  <c r="C1396" i="10"/>
  <c r="B1396" i="10"/>
  <c r="A1396" i="10"/>
  <c r="C1395" i="10"/>
  <c r="B1395" i="10"/>
  <c r="A1395" i="10"/>
  <c r="C1394" i="10"/>
  <c r="B1394" i="10"/>
  <c r="A1394" i="10"/>
  <c r="C1393" i="10"/>
  <c r="B1393" i="10"/>
  <c r="A1393" i="10"/>
  <c r="C1392" i="10"/>
  <c r="B1392" i="10"/>
  <c r="A1392" i="10"/>
  <c r="C1391" i="10"/>
  <c r="B1391" i="10"/>
  <c r="A1391" i="10"/>
  <c r="C1390" i="10"/>
  <c r="B1390" i="10"/>
  <c r="A1390" i="10"/>
  <c r="C1389" i="10"/>
  <c r="B1389" i="10"/>
  <c r="A1389" i="10"/>
  <c r="C1388" i="10"/>
  <c r="B1388" i="10"/>
  <c r="A1388" i="10"/>
  <c r="C1387" i="10"/>
  <c r="B1387" i="10"/>
  <c r="A1387" i="10"/>
  <c r="C1386" i="10"/>
  <c r="B1386" i="10"/>
  <c r="A1386" i="10"/>
  <c r="C1385" i="10"/>
  <c r="B1385" i="10"/>
  <c r="A1385" i="10"/>
  <c r="C1384" i="10"/>
  <c r="B1384" i="10"/>
  <c r="A1384" i="10"/>
  <c r="C1383" i="10"/>
  <c r="B1383" i="10"/>
  <c r="A1383" i="10"/>
  <c r="C1382" i="10"/>
  <c r="B1382" i="10"/>
  <c r="A1382" i="10"/>
  <c r="C1381" i="10"/>
  <c r="B1381" i="10"/>
  <c r="A1381" i="10"/>
  <c r="C1380" i="10"/>
  <c r="B1380" i="10"/>
  <c r="A1380" i="10"/>
  <c r="C1379" i="10"/>
  <c r="B1379" i="10"/>
  <c r="A1379" i="10"/>
  <c r="C1378" i="10"/>
  <c r="B1378" i="10"/>
  <c r="A1378" i="10"/>
  <c r="C1377" i="10"/>
  <c r="B1377" i="10"/>
  <c r="A1377" i="10"/>
  <c r="C1376" i="10"/>
  <c r="B1376" i="10"/>
  <c r="A1376" i="10"/>
  <c r="C1375" i="10"/>
  <c r="B1375" i="10"/>
  <c r="A1375" i="10"/>
  <c r="C1374" i="10"/>
  <c r="B1374" i="10"/>
  <c r="A1374" i="10"/>
  <c r="C1373" i="10"/>
  <c r="B1373" i="10"/>
  <c r="A1373" i="10"/>
  <c r="C1372" i="10"/>
  <c r="B1372" i="10"/>
  <c r="A1372" i="10"/>
  <c r="C1371" i="10"/>
  <c r="B1371" i="10"/>
  <c r="A1371" i="10"/>
  <c r="C1370" i="10"/>
  <c r="B1370" i="10"/>
  <c r="A1370" i="10"/>
  <c r="C1369" i="10"/>
  <c r="B1369" i="10"/>
  <c r="A1369" i="10"/>
  <c r="C1368" i="10"/>
  <c r="B1368" i="10"/>
  <c r="A1368" i="10"/>
  <c r="C1367" i="10"/>
  <c r="B1367" i="10"/>
  <c r="A1367" i="10"/>
  <c r="C1366" i="10"/>
  <c r="B1366" i="10"/>
  <c r="A1366" i="10"/>
  <c r="C1365" i="10"/>
  <c r="B1365" i="10"/>
  <c r="A1365" i="10"/>
  <c r="C1364" i="10"/>
  <c r="B1364" i="10"/>
  <c r="A1364" i="10"/>
  <c r="C1363" i="10"/>
  <c r="B1363" i="10"/>
  <c r="A1363" i="10"/>
  <c r="C1362" i="10"/>
  <c r="B1362" i="10"/>
  <c r="A1362" i="10"/>
  <c r="C1361" i="10"/>
  <c r="B1361" i="10"/>
  <c r="A1361" i="10"/>
  <c r="C1360" i="10"/>
  <c r="B1360" i="10"/>
  <c r="A1360" i="10"/>
  <c r="C1359" i="10"/>
  <c r="B1359" i="10"/>
  <c r="A1359" i="10"/>
  <c r="C1358" i="10"/>
  <c r="B1358" i="10"/>
  <c r="A1358" i="10"/>
  <c r="C1357" i="10"/>
  <c r="B1357" i="10"/>
  <c r="A1357" i="10"/>
  <c r="C1356" i="10"/>
  <c r="B1356" i="10"/>
  <c r="A1356" i="10"/>
  <c r="C1355" i="10"/>
  <c r="B1355" i="10"/>
  <c r="A1355" i="10"/>
  <c r="C1354" i="10"/>
  <c r="B1354" i="10"/>
  <c r="A1354" i="10"/>
  <c r="C1353" i="10"/>
  <c r="B1353" i="10"/>
  <c r="A1353" i="10"/>
  <c r="C1352" i="10"/>
  <c r="B1352" i="10"/>
  <c r="A1352" i="10"/>
  <c r="C1351" i="10"/>
  <c r="B1351" i="10"/>
  <c r="A1351" i="10"/>
  <c r="C1350" i="10"/>
  <c r="B1350" i="10"/>
  <c r="A1350" i="10"/>
  <c r="C1349" i="10"/>
  <c r="B1349" i="10"/>
  <c r="A1349" i="10"/>
  <c r="C1348" i="10"/>
  <c r="B1348" i="10"/>
  <c r="A1348" i="10"/>
  <c r="C1347" i="10"/>
  <c r="B1347" i="10"/>
  <c r="A1347" i="10"/>
  <c r="C1346" i="10"/>
  <c r="B1346" i="10"/>
  <c r="A1346" i="10"/>
  <c r="C1345" i="10"/>
  <c r="B1345" i="10"/>
  <c r="A1345" i="10"/>
  <c r="C1344" i="10"/>
  <c r="B1344" i="10"/>
  <c r="A1344" i="10"/>
  <c r="C1343" i="10"/>
  <c r="B1343" i="10"/>
  <c r="A1343" i="10"/>
  <c r="C1342" i="10"/>
  <c r="B1342" i="10"/>
  <c r="A1342" i="10"/>
  <c r="C1341" i="10"/>
  <c r="B1341" i="10"/>
  <c r="A1341" i="10"/>
  <c r="C1340" i="10"/>
  <c r="B1340" i="10"/>
  <c r="A1340" i="10"/>
  <c r="C1339" i="10"/>
  <c r="B1339" i="10"/>
  <c r="A1339" i="10"/>
  <c r="C1338" i="10"/>
  <c r="B1338" i="10"/>
  <c r="A1338" i="10"/>
  <c r="C1337" i="10"/>
  <c r="B1337" i="10"/>
  <c r="A1337" i="10"/>
  <c r="C1336" i="10"/>
  <c r="B1336" i="10"/>
  <c r="A1336" i="10"/>
  <c r="C1335" i="10"/>
  <c r="B1335" i="10"/>
  <c r="A1335" i="10"/>
  <c r="C1334" i="10"/>
  <c r="B1334" i="10"/>
  <c r="A1334" i="10"/>
  <c r="C1333" i="10"/>
  <c r="B1333" i="10"/>
  <c r="A1333" i="10"/>
  <c r="C1332" i="10"/>
  <c r="B1332" i="10"/>
  <c r="A1332" i="10"/>
  <c r="C1331" i="10"/>
  <c r="B1331" i="10"/>
  <c r="A1331" i="10"/>
  <c r="C1330" i="10"/>
  <c r="B1330" i="10"/>
  <c r="A1330" i="10"/>
  <c r="C1329" i="10"/>
  <c r="B1329" i="10"/>
  <c r="A1329" i="10"/>
  <c r="C1328" i="10"/>
  <c r="B1328" i="10"/>
  <c r="A1328" i="10"/>
  <c r="C1327" i="10"/>
  <c r="B1327" i="10"/>
  <c r="A1327" i="10"/>
  <c r="C1326" i="10"/>
  <c r="B1326" i="10"/>
  <c r="A1326" i="10"/>
  <c r="C1325" i="10"/>
  <c r="B1325" i="10"/>
  <c r="A1325" i="10"/>
  <c r="C1324" i="10"/>
  <c r="B1324" i="10"/>
  <c r="A1324" i="10"/>
  <c r="C1323" i="10"/>
  <c r="B1323" i="10"/>
  <c r="A1323" i="10"/>
  <c r="C1322" i="10"/>
  <c r="B1322" i="10"/>
  <c r="A1322" i="10"/>
  <c r="C1321" i="10"/>
  <c r="B1321" i="10"/>
  <c r="A1321" i="10"/>
  <c r="C1320" i="10"/>
  <c r="B1320" i="10"/>
  <c r="A1320" i="10"/>
  <c r="C1319" i="10"/>
  <c r="B1319" i="10"/>
  <c r="A1319" i="10"/>
  <c r="C1318" i="10"/>
  <c r="B1318" i="10"/>
  <c r="A1318" i="10"/>
  <c r="C1317" i="10"/>
  <c r="B1317" i="10"/>
  <c r="A1317" i="10"/>
  <c r="C1316" i="10"/>
  <c r="B1316" i="10"/>
  <c r="A1316" i="10"/>
  <c r="C1315" i="10"/>
  <c r="B1315" i="10"/>
  <c r="A1315" i="10"/>
  <c r="C1314" i="10"/>
  <c r="B1314" i="10"/>
  <c r="A1314" i="10"/>
  <c r="C1313" i="10"/>
  <c r="B1313" i="10"/>
  <c r="A1313" i="10"/>
  <c r="C1312" i="10"/>
  <c r="B1312" i="10"/>
  <c r="A1312" i="10"/>
  <c r="C1311" i="10"/>
  <c r="B1311" i="10"/>
  <c r="A1311" i="10"/>
  <c r="C1310" i="10"/>
  <c r="B1310" i="10"/>
  <c r="A1310" i="10"/>
  <c r="C1309" i="10"/>
  <c r="B1309" i="10"/>
  <c r="A1309" i="10"/>
  <c r="C1308" i="10"/>
  <c r="B1308" i="10"/>
  <c r="A1308" i="10"/>
  <c r="C1307" i="10"/>
  <c r="B1307" i="10"/>
  <c r="A1307" i="10"/>
  <c r="C1306" i="10"/>
  <c r="B1306" i="10"/>
  <c r="A1306" i="10"/>
  <c r="C1305" i="10"/>
  <c r="B1305" i="10"/>
  <c r="A1305" i="10"/>
  <c r="C1304" i="10"/>
  <c r="B1304" i="10"/>
  <c r="A1304" i="10"/>
  <c r="C1303" i="10"/>
  <c r="B1303" i="10"/>
  <c r="A1303" i="10"/>
  <c r="C1302" i="10"/>
  <c r="B1302" i="10"/>
  <c r="A1302" i="10"/>
  <c r="C1301" i="10"/>
  <c r="B1301" i="10"/>
  <c r="A1301" i="10"/>
  <c r="C1300" i="10"/>
  <c r="B1300" i="10"/>
  <c r="A1300" i="10"/>
  <c r="C1299" i="10"/>
  <c r="B1299" i="10"/>
  <c r="A1299" i="10"/>
  <c r="C1298" i="10"/>
  <c r="B1298" i="10"/>
  <c r="A1298" i="10"/>
  <c r="C1297" i="10"/>
  <c r="B1297" i="10"/>
  <c r="A1297" i="10"/>
  <c r="C1296" i="10"/>
  <c r="B1296" i="10"/>
  <c r="A1296" i="10"/>
  <c r="C1295" i="10"/>
  <c r="B1295" i="10"/>
  <c r="A1295" i="10"/>
  <c r="C1294" i="10"/>
  <c r="B1294" i="10"/>
  <c r="A1294" i="10"/>
  <c r="C1293" i="10"/>
  <c r="B1293" i="10"/>
  <c r="A1293" i="10"/>
  <c r="C1292" i="10"/>
  <c r="B1292" i="10"/>
  <c r="A1292" i="10"/>
  <c r="C1291" i="10"/>
  <c r="B1291" i="10"/>
  <c r="A1291" i="10"/>
  <c r="C1290" i="10"/>
  <c r="B1290" i="10"/>
  <c r="A1290" i="10"/>
  <c r="C1289" i="10"/>
  <c r="B1289" i="10"/>
  <c r="A1289" i="10"/>
  <c r="C1288" i="10"/>
  <c r="B1288" i="10"/>
  <c r="A1288" i="10"/>
  <c r="C1287" i="10"/>
  <c r="B1287" i="10"/>
  <c r="A1287" i="10"/>
  <c r="C1286" i="10"/>
  <c r="B1286" i="10"/>
  <c r="A1286" i="10"/>
  <c r="C1285" i="10"/>
  <c r="B1285" i="10"/>
  <c r="A1285" i="10"/>
  <c r="C1284" i="10"/>
  <c r="B1284" i="10"/>
  <c r="A1284" i="10"/>
  <c r="C1283" i="10"/>
  <c r="B1283" i="10"/>
  <c r="A1283" i="10"/>
  <c r="C1282" i="10"/>
  <c r="B1282" i="10"/>
  <c r="A1282" i="10"/>
  <c r="C1281" i="10"/>
  <c r="B1281" i="10"/>
  <c r="A1281" i="10"/>
  <c r="C1280" i="10"/>
  <c r="B1280" i="10"/>
  <c r="A1280" i="10"/>
  <c r="C1279" i="10"/>
  <c r="B1279" i="10"/>
  <c r="A1279" i="10"/>
  <c r="C1278" i="10"/>
  <c r="B1278" i="10"/>
  <c r="A1278" i="10"/>
  <c r="C1277" i="10"/>
  <c r="B1277" i="10"/>
  <c r="A1277" i="10"/>
  <c r="C1276" i="10"/>
  <c r="B1276" i="10"/>
  <c r="A1276" i="10"/>
  <c r="C1275" i="10"/>
  <c r="B1275" i="10"/>
  <c r="A1275" i="10"/>
  <c r="C1274" i="10"/>
  <c r="B1274" i="10"/>
  <c r="A1274" i="10"/>
  <c r="C1273" i="10"/>
  <c r="B1273" i="10"/>
  <c r="A1273" i="10"/>
  <c r="C1272" i="10"/>
  <c r="B1272" i="10"/>
  <c r="A1272" i="10"/>
  <c r="C1271" i="10"/>
  <c r="B1271" i="10"/>
  <c r="A1271" i="10"/>
  <c r="C1270" i="10"/>
  <c r="B1270" i="10"/>
  <c r="A1270" i="10"/>
  <c r="C1269" i="10"/>
  <c r="B1269" i="10"/>
  <c r="A1269" i="10"/>
  <c r="C1268" i="10"/>
  <c r="B1268" i="10"/>
  <c r="A1268" i="10"/>
  <c r="C1267" i="10"/>
  <c r="B1267" i="10"/>
  <c r="A1267" i="10"/>
  <c r="C1266" i="10"/>
  <c r="B1266" i="10"/>
  <c r="A1266" i="10"/>
  <c r="C1265" i="10"/>
  <c r="B1265" i="10"/>
  <c r="A1265" i="10"/>
  <c r="C1264" i="10"/>
  <c r="B1264" i="10"/>
  <c r="A1264" i="10"/>
  <c r="C1263" i="10"/>
  <c r="B1263" i="10"/>
  <c r="A1263" i="10"/>
  <c r="C1262" i="10"/>
  <c r="B1262" i="10"/>
  <c r="A1262" i="10"/>
  <c r="C1261" i="10"/>
  <c r="B1261" i="10"/>
  <c r="A1261" i="10"/>
  <c r="C1260" i="10"/>
  <c r="B1260" i="10"/>
  <c r="A1260" i="10"/>
  <c r="C1259" i="10"/>
  <c r="B1259" i="10"/>
  <c r="A1259" i="10"/>
  <c r="C1258" i="10"/>
  <c r="B1258" i="10"/>
  <c r="A1258" i="10"/>
  <c r="C1257" i="10"/>
  <c r="B1257" i="10"/>
  <c r="A1257" i="10"/>
  <c r="C1256" i="10"/>
  <c r="B1256" i="10"/>
  <c r="A1256" i="10"/>
  <c r="C1255" i="10"/>
  <c r="B1255" i="10"/>
  <c r="A1255" i="10"/>
  <c r="C1254" i="10"/>
  <c r="B1254" i="10"/>
  <c r="A1254" i="10"/>
  <c r="C1253" i="10"/>
  <c r="B1253" i="10"/>
  <c r="A1253" i="10"/>
  <c r="C1252" i="10"/>
  <c r="B1252" i="10"/>
  <c r="A1252" i="10"/>
  <c r="C1251" i="10"/>
  <c r="B1251" i="10"/>
  <c r="A1251" i="10"/>
  <c r="C1250" i="10"/>
  <c r="B1250" i="10"/>
  <c r="A1250" i="10"/>
  <c r="C1249" i="10"/>
  <c r="B1249" i="10"/>
  <c r="A1249" i="10"/>
  <c r="C1248" i="10"/>
  <c r="B1248" i="10"/>
  <c r="A1248" i="10"/>
  <c r="C1247" i="10"/>
  <c r="B1247" i="10"/>
  <c r="A1247" i="10"/>
  <c r="C1246" i="10"/>
  <c r="B1246" i="10"/>
  <c r="A1246" i="10"/>
  <c r="C1245" i="10"/>
  <c r="B1245" i="10"/>
  <c r="A1245" i="10"/>
  <c r="C1244" i="10"/>
  <c r="B1244" i="10"/>
  <c r="A1244" i="10"/>
  <c r="C1243" i="10"/>
  <c r="B1243" i="10"/>
  <c r="A1243" i="10"/>
  <c r="C1242" i="10"/>
  <c r="B1242" i="10"/>
  <c r="A1242" i="10"/>
  <c r="C1241" i="10"/>
  <c r="B1241" i="10"/>
  <c r="A1241" i="10"/>
  <c r="C1240" i="10"/>
  <c r="B1240" i="10"/>
  <c r="A1240" i="10"/>
  <c r="C1239" i="10"/>
  <c r="B1239" i="10"/>
  <c r="A1239" i="10"/>
  <c r="C1238" i="10"/>
  <c r="B1238" i="10"/>
  <c r="A1238" i="10"/>
  <c r="C1237" i="10"/>
  <c r="B1237" i="10"/>
  <c r="A1237" i="10"/>
  <c r="C1236" i="10"/>
  <c r="B1236" i="10"/>
  <c r="A1236" i="10"/>
  <c r="C1235" i="10"/>
  <c r="B1235" i="10"/>
  <c r="A1235" i="10"/>
  <c r="C1234" i="10"/>
  <c r="B1234" i="10"/>
  <c r="A1234" i="10"/>
  <c r="C1233" i="10"/>
  <c r="B1233" i="10"/>
  <c r="A1233" i="10"/>
  <c r="C1232" i="10"/>
  <c r="B1232" i="10"/>
  <c r="A1232" i="10"/>
  <c r="C1231" i="10"/>
  <c r="B1231" i="10"/>
  <c r="A1231" i="10"/>
  <c r="C1230" i="10"/>
  <c r="B1230" i="10"/>
  <c r="A1230" i="10"/>
  <c r="C1229" i="10"/>
  <c r="B1229" i="10"/>
  <c r="A1229" i="10"/>
  <c r="C1228" i="10"/>
  <c r="B1228" i="10"/>
  <c r="A1228" i="10"/>
  <c r="C1227" i="10"/>
  <c r="B1227" i="10"/>
  <c r="A1227" i="10"/>
  <c r="C1226" i="10"/>
  <c r="B1226" i="10"/>
  <c r="A1226" i="10"/>
  <c r="C1225" i="10"/>
  <c r="B1225" i="10"/>
  <c r="A1225" i="10"/>
  <c r="C1224" i="10"/>
  <c r="B1224" i="10"/>
  <c r="A1224" i="10"/>
  <c r="C1223" i="10"/>
  <c r="B1223" i="10"/>
  <c r="A1223" i="10"/>
  <c r="C1222" i="10"/>
  <c r="B1222" i="10"/>
  <c r="A1222" i="10"/>
  <c r="C1221" i="10"/>
  <c r="B1221" i="10"/>
  <c r="A1221" i="10"/>
  <c r="C1220" i="10"/>
  <c r="B1220" i="10"/>
  <c r="A1220" i="10"/>
  <c r="C1219" i="10"/>
  <c r="B1219" i="10"/>
  <c r="A1219" i="10"/>
  <c r="C1218" i="10"/>
  <c r="B1218" i="10"/>
  <c r="A1218" i="10"/>
  <c r="C1217" i="10"/>
  <c r="B1217" i="10"/>
  <c r="A1217" i="10"/>
  <c r="C1216" i="10"/>
  <c r="B1216" i="10"/>
  <c r="A1216" i="10"/>
  <c r="C1215" i="10"/>
  <c r="B1215" i="10"/>
  <c r="A1215" i="10"/>
  <c r="C1214" i="10"/>
  <c r="B1214" i="10"/>
  <c r="A1214" i="10"/>
  <c r="C1213" i="10"/>
  <c r="B1213" i="10"/>
  <c r="A1213" i="10"/>
  <c r="C1212" i="10"/>
  <c r="B1212" i="10"/>
  <c r="A1212" i="10"/>
  <c r="C1211" i="10"/>
  <c r="B1211" i="10"/>
  <c r="A1211" i="10"/>
  <c r="C1210" i="10"/>
  <c r="B1210" i="10"/>
  <c r="A1210" i="10"/>
  <c r="C1209" i="10"/>
  <c r="B1209" i="10"/>
  <c r="A1209" i="10"/>
  <c r="C1208" i="10"/>
  <c r="B1208" i="10"/>
  <c r="A1208" i="10"/>
  <c r="C1207" i="10"/>
  <c r="B1207" i="10"/>
  <c r="A1207" i="10"/>
  <c r="C1206" i="10"/>
  <c r="B1206" i="10"/>
  <c r="A1206" i="10"/>
  <c r="C1205" i="10"/>
  <c r="B1205" i="10"/>
  <c r="A1205" i="10"/>
  <c r="C1204" i="10"/>
  <c r="B1204" i="10"/>
  <c r="A1204" i="10"/>
  <c r="C1203" i="10"/>
  <c r="B1203" i="10"/>
  <c r="A1203" i="10"/>
  <c r="C1202" i="10"/>
  <c r="B1202" i="10"/>
  <c r="A1202" i="10"/>
  <c r="C1201" i="10"/>
  <c r="B1201" i="10"/>
  <c r="A1201" i="10"/>
  <c r="C1200" i="10"/>
  <c r="B1200" i="10"/>
  <c r="A1200" i="10"/>
  <c r="C1199" i="10"/>
  <c r="B1199" i="10"/>
  <c r="A1199" i="10"/>
  <c r="C1198" i="10"/>
  <c r="B1198" i="10"/>
  <c r="A1198" i="10"/>
  <c r="C1197" i="10"/>
  <c r="B1197" i="10"/>
  <c r="A1197" i="10"/>
  <c r="C1196" i="10"/>
  <c r="B1196" i="10"/>
  <c r="A1196" i="10"/>
  <c r="C1195" i="10"/>
  <c r="B1195" i="10"/>
  <c r="A1195" i="10"/>
  <c r="C1194" i="10"/>
  <c r="B1194" i="10"/>
  <c r="A1194" i="10"/>
  <c r="C1193" i="10"/>
  <c r="B1193" i="10"/>
  <c r="A1193" i="10"/>
  <c r="C1192" i="10"/>
  <c r="B1192" i="10"/>
  <c r="A1192" i="10"/>
  <c r="C1191" i="10"/>
  <c r="B1191" i="10"/>
  <c r="A1191" i="10"/>
  <c r="C1190" i="10"/>
  <c r="B1190" i="10"/>
  <c r="A1190" i="10"/>
  <c r="C1189" i="10"/>
  <c r="B1189" i="10"/>
  <c r="A1189" i="10"/>
  <c r="C1188" i="10"/>
  <c r="B1188" i="10"/>
  <c r="A1188" i="10"/>
  <c r="C1187" i="10"/>
  <c r="B1187" i="10"/>
  <c r="A1187" i="10"/>
  <c r="C1186" i="10"/>
  <c r="B1186" i="10"/>
  <c r="A1186" i="10"/>
  <c r="C1185" i="10"/>
  <c r="B1185" i="10"/>
  <c r="A1185" i="10"/>
  <c r="C1184" i="10"/>
  <c r="B1184" i="10"/>
  <c r="A1184" i="10"/>
  <c r="C1183" i="10"/>
  <c r="B1183" i="10"/>
  <c r="A1183" i="10"/>
  <c r="C1182" i="10"/>
  <c r="B1182" i="10"/>
  <c r="A1182" i="10"/>
  <c r="C1181" i="10"/>
  <c r="B1181" i="10"/>
  <c r="A1181" i="10"/>
  <c r="C1180" i="10"/>
  <c r="B1180" i="10"/>
  <c r="A1180" i="10"/>
  <c r="C1179" i="10"/>
  <c r="B1179" i="10"/>
  <c r="A1179" i="10"/>
  <c r="C1178" i="10"/>
  <c r="B1178" i="10"/>
  <c r="A1178" i="10"/>
  <c r="C1177" i="10"/>
  <c r="B1177" i="10"/>
  <c r="A1177" i="10"/>
  <c r="C1176" i="10"/>
  <c r="B1176" i="10"/>
  <c r="A1176" i="10"/>
  <c r="C1175" i="10"/>
  <c r="B1175" i="10"/>
  <c r="A1175" i="10"/>
  <c r="C1174" i="10"/>
  <c r="B1174" i="10"/>
  <c r="A1174" i="10"/>
  <c r="C1173" i="10"/>
  <c r="B1173" i="10"/>
  <c r="A1173" i="10"/>
  <c r="C1172" i="10"/>
  <c r="B1172" i="10"/>
  <c r="A1172" i="10"/>
  <c r="C1171" i="10"/>
  <c r="B1171" i="10"/>
  <c r="A1171" i="10"/>
  <c r="C1170" i="10"/>
  <c r="B1170" i="10"/>
  <c r="A1170" i="10"/>
  <c r="C1169" i="10"/>
  <c r="B1169" i="10"/>
  <c r="A1169" i="10"/>
  <c r="C1168" i="10"/>
  <c r="B1168" i="10"/>
  <c r="A1168" i="10"/>
  <c r="C1167" i="10"/>
  <c r="B1167" i="10"/>
  <c r="A1167" i="10"/>
  <c r="C1166" i="10"/>
  <c r="B1166" i="10"/>
  <c r="A1166" i="10"/>
  <c r="C1165" i="10"/>
  <c r="B1165" i="10"/>
  <c r="A1165" i="10"/>
  <c r="C1164" i="10"/>
  <c r="B1164" i="10"/>
  <c r="A1164" i="10"/>
  <c r="C1163" i="10"/>
  <c r="B1163" i="10"/>
  <c r="A1163" i="10"/>
  <c r="C1162" i="10"/>
  <c r="B1162" i="10"/>
  <c r="A1162" i="10"/>
  <c r="C1161" i="10"/>
  <c r="B1161" i="10"/>
  <c r="A1161" i="10"/>
  <c r="C1160" i="10"/>
  <c r="B1160" i="10"/>
  <c r="A1160" i="10"/>
  <c r="C1159" i="10"/>
  <c r="B1159" i="10"/>
  <c r="A1159" i="10"/>
  <c r="C1158" i="10"/>
  <c r="B1158" i="10"/>
  <c r="A1158" i="10"/>
  <c r="C1157" i="10"/>
  <c r="B1157" i="10"/>
  <c r="A1157" i="10"/>
  <c r="C1156" i="10"/>
  <c r="B1156" i="10"/>
  <c r="A1156" i="10"/>
  <c r="C1155" i="10"/>
  <c r="B1155" i="10"/>
  <c r="A1155" i="10"/>
  <c r="C1154" i="10"/>
  <c r="B1154" i="10"/>
  <c r="A1154" i="10"/>
  <c r="C1153" i="10"/>
  <c r="B1153" i="10"/>
  <c r="A1153" i="10"/>
  <c r="C1152" i="10"/>
  <c r="B1152" i="10"/>
  <c r="A1152" i="10"/>
  <c r="C1151" i="10"/>
  <c r="B1151" i="10"/>
  <c r="A1151" i="10"/>
  <c r="C1150" i="10"/>
  <c r="B1150" i="10"/>
  <c r="A1150" i="10"/>
  <c r="C1149" i="10"/>
  <c r="B1149" i="10"/>
  <c r="A1149" i="10"/>
  <c r="C1148" i="10"/>
  <c r="B1148" i="10"/>
  <c r="A1148" i="10"/>
  <c r="C1147" i="10"/>
  <c r="B1147" i="10"/>
  <c r="A1147" i="10"/>
  <c r="C1146" i="10"/>
  <c r="B1146" i="10"/>
  <c r="A1146" i="10"/>
  <c r="C1145" i="10"/>
  <c r="B1145" i="10"/>
  <c r="A1145" i="10"/>
  <c r="C1144" i="10"/>
  <c r="B1144" i="10"/>
  <c r="A1144" i="10"/>
  <c r="C1143" i="10"/>
  <c r="B1143" i="10"/>
  <c r="A1143" i="10"/>
  <c r="C1142" i="10"/>
  <c r="B1142" i="10"/>
  <c r="A1142" i="10"/>
  <c r="C1141" i="10"/>
  <c r="B1141" i="10"/>
  <c r="A1141" i="10"/>
  <c r="C1140" i="10"/>
  <c r="B1140" i="10"/>
  <c r="A1140" i="10"/>
  <c r="C1139" i="10"/>
  <c r="B1139" i="10"/>
  <c r="A1139" i="10"/>
  <c r="C1138" i="10"/>
  <c r="B1138" i="10"/>
  <c r="A1138" i="10"/>
  <c r="C1137" i="10"/>
  <c r="B1137" i="10"/>
  <c r="A1137" i="10"/>
  <c r="C1136" i="10"/>
  <c r="B1136" i="10"/>
  <c r="A1136" i="10"/>
  <c r="C1135" i="10"/>
  <c r="B1135" i="10"/>
  <c r="A1135" i="10"/>
  <c r="C1134" i="10"/>
  <c r="B1134" i="10"/>
  <c r="A1134" i="10"/>
  <c r="C1133" i="10"/>
  <c r="B1133" i="10"/>
  <c r="A1133" i="10"/>
  <c r="C1132" i="10"/>
  <c r="B1132" i="10"/>
  <c r="A1132" i="10"/>
  <c r="C1131" i="10"/>
  <c r="B1131" i="10"/>
  <c r="A1131" i="10"/>
  <c r="C1130" i="10"/>
  <c r="B1130" i="10"/>
  <c r="A1130" i="10"/>
  <c r="C1129" i="10"/>
  <c r="B1129" i="10"/>
  <c r="A1129" i="10"/>
  <c r="C1128" i="10"/>
  <c r="B1128" i="10"/>
  <c r="A1128" i="10"/>
  <c r="C1127" i="10"/>
  <c r="B1127" i="10"/>
  <c r="A1127" i="10"/>
  <c r="C1126" i="10"/>
  <c r="B1126" i="10"/>
  <c r="A1126" i="10"/>
  <c r="C1125" i="10"/>
  <c r="B1125" i="10"/>
  <c r="A1125" i="10"/>
  <c r="C1124" i="10"/>
  <c r="B1124" i="10"/>
  <c r="A1124" i="10"/>
  <c r="C1123" i="10"/>
  <c r="B1123" i="10"/>
  <c r="A1123" i="10"/>
  <c r="C1122" i="10"/>
  <c r="B1122" i="10"/>
  <c r="A1122" i="10"/>
  <c r="C1121" i="10"/>
  <c r="B1121" i="10"/>
  <c r="A1121" i="10"/>
  <c r="C1120" i="10"/>
  <c r="B1120" i="10"/>
  <c r="A1120" i="10"/>
  <c r="C1119" i="10"/>
  <c r="B1119" i="10"/>
  <c r="A1119" i="10"/>
  <c r="C1118" i="10"/>
  <c r="B1118" i="10"/>
  <c r="A1118" i="10"/>
  <c r="C1117" i="10"/>
  <c r="B1117" i="10"/>
  <c r="A1117" i="10"/>
  <c r="C1116" i="10"/>
  <c r="B1116" i="10"/>
  <c r="A1116" i="10"/>
  <c r="C1115" i="10"/>
  <c r="B1115" i="10"/>
  <c r="A1115" i="10"/>
  <c r="C1114" i="10"/>
  <c r="B1114" i="10"/>
  <c r="A1114" i="10"/>
  <c r="C1113" i="10"/>
  <c r="B1113" i="10"/>
  <c r="A1113" i="10"/>
  <c r="C1112" i="10"/>
  <c r="B1112" i="10"/>
  <c r="A1112" i="10"/>
  <c r="C1111" i="10"/>
  <c r="B1111" i="10"/>
  <c r="A1111" i="10"/>
  <c r="C1110" i="10"/>
  <c r="B1110" i="10"/>
  <c r="A1110" i="10"/>
  <c r="C1109" i="10"/>
  <c r="B1109" i="10"/>
  <c r="A1109" i="10"/>
  <c r="C1108" i="10"/>
  <c r="B1108" i="10"/>
  <c r="A1108" i="10"/>
  <c r="C1107" i="10"/>
  <c r="B1107" i="10"/>
  <c r="A1107" i="10"/>
  <c r="C1106" i="10"/>
  <c r="B1106" i="10"/>
  <c r="A1106" i="10"/>
  <c r="C1105" i="10"/>
  <c r="B1105" i="10"/>
  <c r="A1105" i="10"/>
  <c r="C1104" i="10"/>
  <c r="B1104" i="10"/>
  <c r="A1104" i="10"/>
  <c r="C1103" i="10"/>
  <c r="B1103" i="10"/>
  <c r="A1103" i="10"/>
  <c r="C1102" i="10"/>
  <c r="B1102" i="10"/>
  <c r="A1102" i="10"/>
  <c r="C1101" i="10"/>
  <c r="B1101" i="10"/>
  <c r="A1101" i="10"/>
  <c r="C1100" i="10"/>
  <c r="B1100" i="10"/>
  <c r="A1100" i="10"/>
  <c r="C1099" i="10"/>
  <c r="B1099" i="10"/>
  <c r="A1099" i="10"/>
  <c r="C1098" i="10"/>
  <c r="B1098" i="10"/>
  <c r="A1098" i="10"/>
  <c r="C1097" i="10"/>
  <c r="B1097" i="10"/>
  <c r="A1097" i="10"/>
  <c r="C1096" i="10"/>
  <c r="B1096" i="10"/>
  <c r="A1096" i="10"/>
  <c r="C1095" i="10"/>
  <c r="B1095" i="10"/>
  <c r="A1095" i="10"/>
  <c r="C1094" i="10"/>
  <c r="B1094" i="10"/>
  <c r="A1094" i="10"/>
  <c r="C1093" i="10"/>
  <c r="B1093" i="10"/>
  <c r="A1093" i="10"/>
  <c r="C1092" i="10"/>
  <c r="B1092" i="10"/>
  <c r="A1092" i="10"/>
  <c r="C1091" i="10"/>
  <c r="B1091" i="10"/>
  <c r="A1091" i="10"/>
  <c r="C1090" i="10"/>
  <c r="B1090" i="10"/>
  <c r="A1090" i="10"/>
  <c r="C1089" i="10"/>
  <c r="B1089" i="10"/>
  <c r="A1089" i="10"/>
  <c r="C1088" i="10"/>
  <c r="B1088" i="10"/>
  <c r="A1088" i="10"/>
  <c r="C1087" i="10"/>
  <c r="B1087" i="10"/>
  <c r="A1087" i="10"/>
  <c r="C1086" i="10"/>
  <c r="B1086" i="10"/>
  <c r="A1086" i="10"/>
  <c r="C1085" i="10"/>
  <c r="B1085" i="10"/>
  <c r="A1085" i="10"/>
  <c r="C1084" i="10"/>
  <c r="B1084" i="10"/>
  <c r="A1084" i="10"/>
  <c r="C1083" i="10"/>
  <c r="B1083" i="10"/>
  <c r="A1083" i="10"/>
  <c r="C1082" i="10"/>
  <c r="B1082" i="10"/>
  <c r="A1082" i="10"/>
  <c r="C1081" i="10"/>
  <c r="B1081" i="10"/>
  <c r="A1081" i="10"/>
  <c r="C1080" i="10"/>
  <c r="B1080" i="10"/>
  <c r="A1080" i="10"/>
  <c r="C1079" i="10"/>
  <c r="B1079" i="10"/>
  <c r="A1079" i="10"/>
  <c r="C1078" i="10"/>
  <c r="B1078" i="10"/>
  <c r="A1078" i="10"/>
  <c r="C1077" i="10"/>
  <c r="B1077" i="10"/>
  <c r="A1077" i="10"/>
  <c r="C1076" i="10"/>
  <c r="B1076" i="10"/>
  <c r="A1076" i="10"/>
  <c r="C1075" i="10"/>
  <c r="B1075" i="10"/>
  <c r="A1075" i="10"/>
  <c r="C1074" i="10"/>
  <c r="B1074" i="10"/>
  <c r="A1074" i="10"/>
  <c r="C1073" i="10"/>
  <c r="B1073" i="10"/>
  <c r="A1073" i="10"/>
  <c r="C1072" i="10"/>
  <c r="B1072" i="10"/>
  <c r="A1072" i="10"/>
  <c r="C1071" i="10"/>
  <c r="B1071" i="10"/>
  <c r="A1071" i="10"/>
  <c r="C1070" i="10"/>
  <c r="B1070" i="10"/>
  <c r="A1070" i="10"/>
  <c r="C1069" i="10"/>
  <c r="B1069" i="10"/>
  <c r="A1069" i="10"/>
  <c r="C1068" i="10"/>
  <c r="B1068" i="10"/>
  <c r="A1068" i="10"/>
  <c r="C1067" i="10"/>
  <c r="B1067" i="10"/>
  <c r="A1067" i="10"/>
  <c r="C1066" i="10"/>
  <c r="B1066" i="10"/>
  <c r="A1066" i="10"/>
  <c r="C1065" i="10"/>
  <c r="B1065" i="10"/>
  <c r="A1065" i="10"/>
  <c r="C1064" i="10"/>
  <c r="B1064" i="10"/>
  <c r="A1064" i="10"/>
  <c r="C1063" i="10"/>
  <c r="B1063" i="10"/>
  <c r="A1063" i="10"/>
  <c r="C1062" i="10"/>
  <c r="B1062" i="10"/>
  <c r="A1062" i="10"/>
  <c r="C1061" i="10"/>
  <c r="B1061" i="10"/>
  <c r="A1061" i="10"/>
  <c r="C1060" i="10"/>
  <c r="B1060" i="10"/>
  <c r="A1060" i="10"/>
  <c r="C1059" i="10"/>
  <c r="B1059" i="10"/>
  <c r="A1059" i="10"/>
  <c r="C1058" i="10"/>
  <c r="B1058" i="10"/>
  <c r="A1058" i="10"/>
  <c r="C1057" i="10"/>
  <c r="B1057" i="10"/>
  <c r="A1057" i="10"/>
  <c r="C1056" i="10"/>
  <c r="B1056" i="10"/>
  <c r="A1056" i="10"/>
  <c r="C1055" i="10"/>
  <c r="B1055" i="10"/>
  <c r="A1055" i="10"/>
  <c r="C1054" i="10"/>
  <c r="B1054" i="10"/>
  <c r="A1054" i="10"/>
  <c r="C1053" i="10"/>
  <c r="B1053" i="10"/>
  <c r="A1053" i="10"/>
  <c r="C1052" i="10"/>
  <c r="B1052" i="10"/>
  <c r="A1052" i="10"/>
  <c r="C1051" i="10"/>
  <c r="B1051" i="10"/>
  <c r="A1051" i="10"/>
  <c r="C1050" i="10"/>
  <c r="B1050" i="10"/>
  <c r="A1050" i="10"/>
  <c r="C1049" i="10"/>
  <c r="B1049" i="10"/>
  <c r="A1049" i="10"/>
  <c r="C1048" i="10"/>
  <c r="B1048" i="10"/>
  <c r="A1048" i="10"/>
  <c r="C1047" i="10"/>
  <c r="B1047" i="10"/>
  <c r="A1047" i="10"/>
  <c r="C1046" i="10"/>
  <c r="B1046" i="10"/>
  <c r="A1046" i="10"/>
  <c r="C1045" i="10"/>
  <c r="B1045" i="10"/>
  <c r="A1045" i="10"/>
  <c r="C1044" i="10"/>
  <c r="B1044" i="10"/>
  <c r="A1044" i="10"/>
  <c r="C1043" i="10"/>
  <c r="B1043" i="10"/>
  <c r="A1043" i="10"/>
  <c r="C1042" i="10"/>
  <c r="B1042" i="10"/>
  <c r="A1042" i="10"/>
  <c r="C1041" i="10"/>
  <c r="B1041" i="10"/>
  <c r="A1041" i="10"/>
  <c r="C1040" i="10"/>
  <c r="B1040" i="10"/>
  <c r="A1040" i="10"/>
  <c r="C1039" i="10"/>
  <c r="B1039" i="10"/>
  <c r="A1039" i="10"/>
  <c r="C1038" i="10"/>
  <c r="B1038" i="10"/>
  <c r="A1038" i="10"/>
  <c r="C1037" i="10"/>
  <c r="B1037" i="10"/>
  <c r="A1037" i="10"/>
  <c r="C1036" i="10"/>
  <c r="B1036" i="10"/>
  <c r="A1036" i="10"/>
  <c r="C1035" i="10"/>
  <c r="B1035" i="10"/>
  <c r="A1035" i="10"/>
  <c r="C1034" i="10"/>
  <c r="B1034" i="10"/>
  <c r="A1034" i="10"/>
  <c r="C1033" i="10"/>
  <c r="B1033" i="10"/>
  <c r="A1033" i="10"/>
  <c r="C1032" i="10"/>
  <c r="B1032" i="10"/>
  <c r="A1032" i="10"/>
  <c r="C1031" i="10"/>
  <c r="B1031" i="10"/>
  <c r="A1031" i="10"/>
  <c r="C1030" i="10"/>
  <c r="B1030" i="10"/>
  <c r="A1030" i="10"/>
  <c r="C1029" i="10"/>
  <c r="B1029" i="10"/>
  <c r="A1029" i="10"/>
  <c r="C1028" i="10"/>
  <c r="B1028" i="10"/>
  <c r="A1028" i="10"/>
  <c r="C1027" i="10"/>
  <c r="B1027" i="10"/>
  <c r="A1027" i="10"/>
  <c r="C1026" i="10"/>
  <c r="B1026" i="10"/>
  <c r="A1026" i="10"/>
  <c r="C1025" i="10"/>
  <c r="B1025" i="10"/>
  <c r="A1025" i="10"/>
  <c r="C1024" i="10"/>
  <c r="B1024" i="10"/>
  <c r="A1024" i="10"/>
  <c r="C1023" i="10"/>
  <c r="B1023" i="10"/>
  <c r="A1023" i="10"/>
  <c r="C1022" i="10"/>
  <c r="B1022" i="10"/>
  <c r="A1022" i="10"/>
  <c r="C1021" i="10"/>
  <c r="B1021" i="10"/>
  <c r="A1021" i="10"/>
  <c r="C1020" i="10"/>
  <c r="B1020" i="10"/>
  <c r="A1020" i="10"/>
  <c r="C1019" i="10"/>
  <c r="B1019" i="10"/>
  <c r="A1019" i="10"/>
  <c r="C1018" i="10"/>
  <c r="B1018" i="10"/>
  <c r="A1018" i="10"/>
  <c r="C1017" i="10"/>
  <c r="B1017" i="10"/>
  <c r="A1017" i="10"/>
  <c r="C1016" i="10"/>
  <c r="B1016" i="10"/>
  <c r="A1016" i="10"/>
  <c r="C1015" i="10"/>
  <c r="B1015" i="10"/>
  <c r="A1015" i="10"/>
  <c r="C1014" i="10"/>
  <c r="B1014" i="10"/>
  <c r="A1014" i="10"/>
  <c r="C1013" i="10"/>
  <c r="B1013" i="10"/>
  <c r="A1013" i="10"/>
  <c r="C1012" i="10"/>
  <c r="B1012" i="10"/>
  <c r="A1012" i="10"/>
  <c r="C1011" i="10"/>
  <c r="B1011" i="10"/>
  <c r="A1011" i="10"/>
  <c r="C1010" i="10"/>
  <c r="B1010" i="10"/>
  <c r="A1010" i="10"/>
  <c r="C1009" i="10"/>
  <c r="B1009" i="10"/>
  <c r="A1009" i="10"/>
  <c r="C1008" i="10"/>
  <c r="B1008" i="10"/>
  <c r="A1008" i="10"/>
  <c r="C1007" i="10"/>
  <c r="B1007" i="10"/>
  <c r="A1007" i="10"/>
  <c r="C1006" i="10"/>
  <c r="B1006" i="10"/>
  <c r="A1006" i="10"/>
  <c r="C1005" i="10"/>
  <c r="B1005" i="10"/>
  <c r="A1005" i="10"/>
  <c r="C1004" i="10"/>
  <c r="B1004" i="10"/>
  <c r="A1004" i="10"/>
  <c r="C1003" i="10"/>
  <c r="B1003" i="10"/>
  <c r="A1003" i="10"/>
  <c r="C1002" i="10"/>
  <c r="B1002" i="10"/>
  <c r="A1002" i="10"/>
  <c r="C1001" i="10"/>
  <c r="B1001" i="10"/>
  <c r="A1001" i="10"/>
  <c r="C1000" i="10"/>
  <c r="B1000" i="10"/>
  <c r="A1000" i="10"/>
  <c r="C999" i="10"/>
  <c r="B999" i="10"/>
  <c r="A999" i="10"/>
  <c r="C998" i="10"/>
  <c r="B998" i="10"/>
  <c r="A998" i="10"/>
  <c r="C997" i="10"/>
  <c r="B997" i="10"/>
  <c r="A997" i="10"/>
  <c r="C996" i="10"/>
  <c r="B996" i="10"/>
  <c r="A996" i="10"/>
  <c r="C995" i="10"/>
  <c r="B995" i="10"/>
  <c r="A995" i="10"/>
  <c r="C994" i="10"/>
  <c r="B994" i="10"/>
  <c r="A994" i="10"/>
  <c r="C993" i="10"/>
  <c r="B993" i="10"/>
  <c r="A993" i="10"/>
  <c r="C992" i="10"/>
  <c r="B992" i="10"/>
  <c r="A992" i="10"/>
  <c r="C991" i="10"/>
  <c r="B991" i="10"/>
  <c r="A991" i="10"/>
  <c r="C990" i="10"/>
  <c r="B990" i="10"/>
  <c r="A990" i="10"/>
  <c r="C989" i="10"/>
  <c r="B989" i="10"/>
  <c r="A989" i="10"/>
  <c r="C988" i="10"/>
  <c r="B988" i="10"/>
  <c r="A988" i="10"/>
  <c r="C987" i="10"/>
  <c r="B987" i="10"/>
  <c r="A987" i="10"/>
  <c r="C986" i="10"/>
  <c r="B986" i="10"/>
  <c r="A986" i="10"/>
  <c r="C985" i="10"/>
  <c r="B985" i="10"/>
  <c r="A985" i="10"/>
  <c r="C984" i="10"/>
  <c r="B984" i="10"/>
  <c r="A984" i="10"/>
  <c r="C983" i="10"/>
  <c r="B983" i="10"/>
  <c r="A983" i="10"/>
  <c r="C982" i="10"/>
  <c r="B982" i="10"/>
  <c r="A982" i="10"/>
  <c r="C981" i="10"/>
  <c r="B981" i="10"/>
  <c r="A981" i="10"/>
  <c r="C980" i="10"/>
  <c r="B980" i="10"/>
  <c r="A980" i="10"/>
  <c r="C979" i="10"/>
  <c r="B979" i="10"/>
  <c r="A979" i="10"/>
  <c r="C978" i="10"/>
  <c r="B978" i="10"/>
  <c r="A978" i="10"/>
  <c r="C977" i="10"/>
  <c r="B977" i="10"/>
  <c r="A977" i="10"/>
  <c r="C976" i="10"/>
  <c r="B976" i="10"/>
  <c r="A976" i="10"/>
  <c r="C975" i="10"/>
  <c r="B975" i="10"/>
  <c r="A975" i="10"/>
  <c r="C974" i="10"/>
  <c r="B974" i="10"/>
  <c r="A974" i="10"/>
  <c r="C973" i="10"/>
  <c r="B973" i="10"/>
  <c r="A973" i="10"/>
  <c r="C972" i="10"/>
  <c r="B972" i="10"/>
  <c r="A972" i="10"/>
  <c r="C971" i="10"/>
  <c r="B971" i="10"/>
  <c r="A971" i="10"/>
  <c r="C970" i="10"/>
  <c r="B970" i="10"/>
  <c r="A970" i="10"/>
  <c r="C969" i="10"/>
  <c r="B969" i="10"/>
  <c r="A969" i="10"/>
  <c r="C968" i="10"/>
  <c r="B968" i="10"/>
  <c r="A968" i="10"/>
  <c r="C967" i="10"/>
  <c r="B967" i="10"/>
  <c r="A967" i="10"/>
  <c r="C966" i="10"/>
  <c r="B966" i="10"/>
  <c r="A966" i="10"/>
  <c r="C965" i="10"/>
  <c r="B965" i="10"/>
  <c r="A965" i="10"/>
  <c r="C964" i="10"/>
  <c r="B964" i="10"/>
  <c r="A964" i="10"/>
  <c r="C963" i="10"/>
  <c r="B963" i="10"/>
  <c r="A963" i="10"/>
  <c r="C962" i="10"/>
  <c r="B962" i="10"/>
  <c r="A962" i="10"/>
  <c r="C961" i="10"/>
  <c r="B961" i="10"/>
  <c r="A961" i="10"/>
  <c r="C960" i="10"/>
  <c r="B960" i="10"/>
  <c r="A960" i="10"/>
  <c r="C959" i="10"/>
  <c r="B959" i="10"/>
  <c r="A959" i="10"/>
  <c r="C958" i="10"/>
  <c r="B958" i="10"/>
  <c r="A958" i="10"/>
  <c r="C957" i="10"/>
  <c r="B957" i="10"/>
  <c r="A957" i="10"/>
  <c r="C956" i="10"/>
  <c r="B956" i="10"/>
  <c r="A956" i="10"/>
  <c r="C955" i="10"/>
  <c r="B955" i="10"/>
  <c r="A955" i="10"/>
  <c r="C954" i="10"/>
  <c r="B954" i="10"/>
  <c r="A954" i="10"/>
  <c r="C953" i="10"/>
  <c r="B953" i="10"/>
  <c r="A953" i="10"/>
  <c r="C952" i="10"/>
  <c r="B952" i="10"/>
  <c r="A952" i="10"/>
  <c r="C951" i="10"/>
  <c r="B951" i="10"/>
  <c r="A951" i="10"/>
  <c r="C950" i="10"/>
  <c r="B950" i="10"/>
  <c r="A950" i="10"/>
  <c r="C949" i="10"/>
  <c r="B949" i="10"/>
  <c r="A949" i="10"/>
  <c r="C948" i="10"/>
  <c r="B948" i="10"/>
  <c r="A948" i="10"/>
  <c r="C947" i="10"/>
  <c r="B947" i="10"/>
  <c r="A947" i="10"/>
  <c r="C946" i="10"/>
  <c r="B946" i="10"/>
  <c r="A946" i="10"/>
  <c r="C945" i="10"/>
  <c r="B945" i="10"/>
  <c r="A945" i="10"/>
  <c r="C944" i="10"/>
  <c r="B944" i="10"/>
  <c r="A944" i="10"/>
  <c r="C943" i="10"/>
  <c r="B943" i="10"/>
  <c r="A943" i="10"/>
  <c r="C942" i="10"/>
  <c r="B942" i="10"/>
  <c r="A942" i="10"/>
  <c r="C941" i="10"/>
  <c r="B941" i="10"/>
  <c r="A941" i="10"/>
  <c r="C940" i="10"/>
  <c r="B940" i="10"/>
  <c r="A940" i="10"/>
  <c r="C939" i="10"/>
  <c r="B939" i="10"/>
  <c r="A939" i="10"/>
  <c r="C938" i="10"/>
  <c r="B938" i="10"/>
  <c r="A938" i="10"/>
  <c r="C937" i="10"/>
  <c r="B937" i="10"/>
  <c r="A937" i="10"/>
  <c r="C936" i="10"/>
  <c r="B936" i="10"/>
  <c r="A936" i="10"/>
  <c r="C935" i="10"/>
  <c r="B935" i="10"/>
  <c r="A935" i="10"/>
  <c r="C934" i="10"/>
  <c r="B934" i="10"/>
  <c r="A934" i="10"/>
  <c r="C933" i="10"/>
  <c r="B933" i="10"/>
  <c r="A933" i="10"/>
  <c r="C932" i="10"/>
  <c r="B932" i="10"/>
  <c r="A932" i="10"/>
  <c r="C931" i="10"/>
  <c r="B931" i="10"/>
  <c r="A931" i="10"/>
  <c r="C930" i="10"/>
  <c r="B930" i="10"/>
  <c r="A930" i="10"/>
  <c r="C929" i="10"/>
  <c r="B929" i="10"/>
  <c r="A929" i="10"/>
  <c r="C928" i="10"/>
  <c r="B928" i="10"/>
  <c r="A928" i="10"/>
  <c r="C927" i="10"/>
  <c r="B927" i="10"/>
  <c r="A927" i="10"/>
  <c r="C926" i="10"/>
  <c r="B926" i="10"/>
  <c r="A926" i="10"/>
  <c r="C925" i="10"/>
  <c r="B925" i="10"/>
  <c r="A925" i="10"/>
  <c r="C924" i="10"/>
  <c r="B924" i="10"/>
  <c r="A924" i="10"/>
  <c r="C923" i="10"/>
  <c r="B923" i="10"/>
  <c r="A923" i="10"/>
  <c r="C922" i="10"/>
  <c r="B922" i="10"/>
  <c r="A922" i="10"/>
  <c r="C921" i="10"/>
  <c r="B921" i="10"/>
  <c r="A921" i="10"/>
  <c r="C920" i="10"/>
  <c r="B920" i="10"/>
  <c r="A920" i="10"/>
  <c r="C919" i="10"/>
  <c r="B919" i="10"/>
  <c r="A919" i="10"/>
  <c r="C918" i="10"/>
  <c r="B918" i="10"/>
  <c r="A918" i="10"/>
  <c r="C917" i="10"/>
  <c r="B917" i="10"/>
  <c r="A917" i="10"/>
  <c r="C916" i="10"/>
  <c r="B916" i="10"/>
  <c r="A916" i="10"/>
  <c r="C915" i="10"/>
  <c r="B915" i="10"/>
  <c r="A915" i="10"/>
  <c r="C914" i="10"/>
  <c r="B914" i="10"/>
  <c r="A914" i="10"/>
  <c r="C913" i="10"/>
  <c r="B913" i="10"/>
  <c r="A913" i="10"/>
  <c r="C912" i="10"/>
  <c r="B912" i="10"/>
  <c r="A912" i="10"/>
  <c r="C911" i="10"/>
  <c r="B911" i="10"/>
  <c r="A911" i="10"/>
  <c r="C910" i="10"/>
  <c r="B910" i="10"/>
  <c r="A910" i="10"/>
  <c r="C909" i="10"/>
  <c r="B909" i="10"/>
  <c r="A909" i="10"/>
  <c r="C908" i="10"/>
  <c r="B908" i="10"/>
  <c r="A908" i="10"/>
  <c r="C907" i="10"/>
  <c r="B907" i="10"/>
  <c r="A907" i="10"/>
  <c r="C906" i="10"/>
  <c r="B906" i="10"/>
  <c r="A906" i="10"/>
  <c r="C905" i="10"/>
  <c r="B905" i="10"/>
  <c r="A905" i="10"/>
  <c r="C904" i="10"/>
  <c r="B904" i="10"/>
  <c r="A904" i="10"/>
  <c r="C903" i="10"/>
  <c r="B903" i="10"/>
  <c r="A903" i="10"/>
  <c r="C902" i="10"/>
  <c r="B902" i="10"/>
  <c r="A902" i="10"/>
  <c r="C901" i="10"/>
  <c r="B901" i="10"/>
  <c r="A901" i="10"/>
  <c r="C900" i="10"/>
  <c r="B900" i="10"/>
  <c r="A900" i="10"/>
  <c r="C899" i="10"/>
  <c r="B899" i="10"/>
  <c r="A899" i="10"/>
  <c r="C898" i="10"/>
  <c r="B898" i="10"/>
  <c r="A898" i="10"/>
  <c r="C897" i="10"/>
  <c r="B897" i="10"/>
  <c r="A897" i="10"/>
  <c r="C896" i="10"/>
  <c r="B896" i="10"/>
  <c r="A896" i="10"/>
  <c r="C895" i="10"/>
  <c r="B895" i="10"/>
  <c r="A895" i="10"/>
  <c r="C894" i="10"/>
  <c r="B894" i="10"/>
  <c r="A894" i="10"/>
  <c r="C893" i="10"/>
  <c r="B893" i="10"/>
  <c r="A893" i="10"/>
  <c r="C892" i="10"/>
  <c r="B892" i="10"/>
  <c r="A892" i="10"/>
  <c r="C891" i="10"/>
  <c r="B891" i="10"/>
  <c r="A891" i="10"/>
  <c r="C890" i="10"/>
  <c r="B890" i="10"/>
  <c r="A890" i="10"/>
  <c r="C889" i="10"/>
  <c r="B889" i="10"/>
  <c r="A889" i="10"/>
  <c r="C888" i="10"/>
  <c r="B888" i="10"/>
  <c r="A888" i="10"/>
  <c r="C887" i="10"/>
  <c r="B887" i="10"/>
  <c r="A887" i="10"/>
  <c r="C886" i="10"/>
  <c r="B886" i="10"/>
  <c r="A886" i="10"/>
  <c r="C885" i="10"/>
  <c r="B885" i="10"/>
  <c r="A885" i="10"/>
  <c r="C884" i="10"/>
  <c r="B884" i="10"/>
  <c r="A884" i="10"/>
  <c r="C883" i="10"/>
  <c r="B883" i="10"/>
  <c r="A883" i="10"/>
  <c r="C882" i="10"/>
  <c r="B882" i="10"/>
  <c r="A882" i="10"/>
  <c r="C881" i="10"/>
  <c r="B881" i="10"/>
  <c r="A881" i="10"/>
  <c r="C880" i="10"/>
  <c r="B880" i="10"/>
  <c r="A880" i="10"/>
  <c r="C879" i="10"/>
  <c r="B879" i="10"/>
  <c r="A879" i="10"/>
  <c r="C878" i="10"/>
  <c r="B878" i="10"/>
  <c r="A878" i="10"/>
  <c r="C877" i="10"/>
  <c r="B877" i="10"/>
  <c r="A877" i="10"/>
  <c r="C876" i="10"/>
  <c r="B876" i="10"/>
  <c r="A876" i="10"/>
  <c r="C875" i="10"/>
  <c r="B875" i="10"/>
  <c r="A875" i="10"/>
  <c r="C874" i="10"/>
  <c r="B874" i="10"/>
  <c r="A874" i="10"/>
  <c r="C873" i="10"/>
  <c r="B873" i="10"/>
  <c r="A873" i="10"/>
  <c r="C872" i="10"/>
  <c r="B872" i="10"/>
  <c r="A872" i="10"/>
  <c r="C871" i="10"/>
  <c r="B871" i="10"/>
  <c r="A871" i="10"/>
  <c r="C870" i="10"/>
  <c r="B870" i="10"/>
  <c r="A870" i="10"/>
  <c r="C869" i="10"/>
  <c r="B869" i="10"/>
  <c r="A869" i="10"/>
  <c r="C868" i="10"/>
  <c r="B868" i="10"/>
  <c r="A868" i="10"/>
  <c r="C867" i="10"/>
  <c r="B867" i="10"/>
  <c r="A867" i="10"/>
  <c r="C866" i="10"/>
  <c r="B866" i="10"/>
  <c r="A866" i="10"/>
  <c r="C865" i="10"/>
  <c r="B865" i="10"/>
  <c r="A865" i="10"/>
  <c r="C864" i="10"/>
  <c r="B864" i="10"/>
  <c r="A864" i="10"/>
  <c r="C863" i="10"/>
  <c r="B863" i="10"/>
  <c r="A863" i="10"/>
  <c r="C862" i="10"/>
  <c r="B862" i="10"/>
  <c r="A862" i="10"/>
  <c r="C861" i="10"/>
  <c r="B861" i="10"/>
  <c r="A861" i="10"/>
  <c r="C860" i="10"/>
  <c r="B860" i="10"/>
  <c r="A860" i="10"/>
  <c r="C859" i="10"/>
  <c r="B859" i="10"/>
  <c r="A859" i="10"/>
  <c r="C858" i="10"/>
  <c r="B858" i="10"/>
  <c r="A858" i="10"/>
  <c r="C857" i="10"/>
  <c r="B857" i="10"/>
  <c r="A857" i="10"/>
  <c r="C856" i="10"/>
  <c r="B856" i="10"/>
  <c r="A856" i="10"/>
  <c r="C855" i="10"/>
  <c r="B855" i="10"/>
  <c r="A855" i="10"/>
  <c r="C854" i="10"/>
  <c r="B854" i="10"/>
  <c r="A854" i="10"/>
  <c r="C853" i="10"/>
  <c r="B853" i="10"/>
  <c r="A853" i="10"/>
  <c r="C852" i="10"/>
  <c r="B852" i="10"/>
  <c r="A852" i="10"/>
  <c r="C851" i="10"/>
  <c r="B851" i="10"/>
  <c r="A851" i="10"/>
  <c r="C850" i="10"/>
  <c r="B850" i="10"/>
  <c r="A850" i="10"/>
  <c r="C849" i="10"/>
  <c r="B849" i="10"/>
  <c r="A849" i="10"/>
  <c r="C848" i="10"/>
  <c r="B848" i="10"/>
  <c r="A848" i="10"/>
  <c r="C847" i="10"/>
  <c r="B847" i="10"/>
  <c r="A847" i="10"/>
  <c r="C846" i="10"/>
  <c r="B846" i="10"/>
  <c r="A846" i="10"/>
  <c r="C845" i="10"/>
  <c r="B845" i="10"/>
  <c r="A845" i="10"/>
  <c r="C844" i="10"/>
  <c r="B844" i="10"/>
  <c r="A844" i="10"/>
  <c r="C843" i="10"/>
  <c r="B843" i="10"/>
  <c r="A843" i="10"/>
  <c r="C842" i="10"/>
  <c r="B842" i="10"/>
  <c r="A842" i="10"/>
  <c r="C841" i="10"/>
  <c r="B841" i="10"/>
  <c r="A841" i="10"/>
  <c r="C840" i="10"/>
  <c r="B840" i="10"/>
  <c r="A840" i="10"/>
  <c r="C839" i="10"/>
  <c r="B839" i="10"/>
  <c r="A839" i="10"/>
  <c r="C838" i="10"/>
  <c r="B838" i="10"/>
  <c r="A838" i="10"/>
  <c r="C837" i="10"/>
  <c r="B837" i="10"/>
  <c r="A837" i="10"/>
  <c r="C836" i="10"/>
  <c r="B836" i="10"/>
  <c r="A836" i="10"/>
  <c r="C835" i="10"/>
  <c r="B835" i="10"/>
  <c r="A835" i="10"/>
  <c r="C834" i="10"/>
  <c r="B834" i="10"/>
  <c r="A834" i="10"/>
  <c r="C833" i="10"/>
  <c r="B833" i="10"/>
  <c r="A833" i="10"/>
  <c r="C832" i="10"/>
  <c r="B832" i="10"/>
  <c r="A832" i="10"/>
  <c r="C831" i="10"/>
  <c r="B831" i="10"/>
  <c r="A831" i="10"/>
  <c r="C830" i="10"/>
  <c r="B830" i="10"/>
  <c r="A830" i="10"/>
  <c r="C829" i="10"/>
  <c r="B829" i="10"/>
  <c r="A829" i="10"/>
  <c r="C828" i="10"/>
  <c r="B828" i="10"/>
  <c r="A828" i="10"/>
  <c r="C827" i="10"/>
  <c r="B827" i="10"/>
  <c r="A827" i="10"/>
  <c r="C826" i="10"/>
  <c r="B826" i="10"/>
  <c r="A826" i="10"/>
  <c r="C825" i="10"/>
  <c r="B825" i="10"/>
  <c r="A825" i="10"/>
  <c r="C824" i="10"/>
  <c r="B824" i="10"/>
  <c r="A824" i="10"/>
  <c r="C823" i="10"/>
  <c r="B823" i="10"/>
  <c r="A823" i="10"/>
  <c r="C822" i="10"/>
  <c r="B822" i="10"/>
  <c r="A822" i="10"/>
  <c r="C821" i="10"/>
  <c r="B821" i="10"/>
  <c r="A821" i="10"/>
  <c r="C820" i="10"/>
  <c r="B820" i="10"/>
  <c r="A820" i="10"/>
  <c r="C819" i="10"/>
  <c r="B819" i="10"/>
  <c r="A819" i="10"/>
  <c r="C818" i="10"/>
  <c r="B818" i="10"/>
  <c r="A818" i="10"/>
  <c r="C817" i="10"/>
  <c r="B817" i="10"/>
  <c r="A817" i="10"/>
  <c r="C816" i="10"/>
  <c r="B816" i="10"/>
  <c r="A816" i="10"/>
  <c r="C815" i="10"/>
  <c r="B815" i="10"/>
  <c r="A815" i="10"/>
  <c r="C814" i="10"/>
  <c r="B814" i="10"/>
  <c r="A814" i="10"/>
  <c r="C813" i="10"/>
  <c r="B813" i="10"/>
  <c r="A813" i="10"/>
  <c r="C812" i="10"/>
  <c r="B812" i="10"/>
  <c r="A812" i="10"/>
  <c r="C811" i="10"/>
  <c r="B811" i="10"/>
  <c r="A811" i="10"/>
  <c r="C810" i="10"/>
  <c r="B810" i="10"/>
  <c r="A810" i="10"/>
  <c r="C809" i="10"/>
  <c r="B809" i="10"/>
  <c r="A809" i="10"/>
  <c r="C808" i="10"/>
  <c r="B808" i="10"/>
  <c r="A808" i="10"/>
  <c r="C807" i="10"/>
  <c r="B807" i="10"/>
  <c r="A807" i="10"/>
  <c r="C806" i="10"/>
  <c r="B806" i="10"/>
  <c r="A806" i="10"/>
  <c r="C805" i="10"/>
  <c r="B805" i="10"/>
  <c r="A805" i="10"/>
  <c r="C804" i="10"/>
  <c r="B804" i="10"/>
  <c r="A804" i="10"/>
  <c r="C803" i="10"/>
  <c r="B803" i="10"/>
  <c r="A803" i="10"/>
  <c r="C802" i="10"/>
  <c r="B802" i="10"/>
  <c r="A802" i="10"/>
  <c r="C801" i="10"/>
  <c r="B801" i="10"/>
  <c r="A801" i="10"/>
  <c r="C800" i="10"/>
  <c r="B800" i="10"/>
  <c r="A800" i="10"/>
  <c r="C799" i="10"/>
  <c r="B799" i="10"/>
  <c r="A799" i="10"/>
  <c r="C798" i="10"/>
  <c r="B798" i="10"/>
  <c r="A798" i="10"/>
  <c r="C797" i="10"/>
  <c r="B797" i="10"/>
  <c r="A797" i="10"/>
  <c r="C796" i="10"/>
  <c r="B796" i="10"/>
  <c r="A796" i="10"/>
  <c r="C795" i="10"/>
  <c r="B795" i="10"/>
  <c r="A795" i="10"/>
  <c r="C794" i="10"/>
  <c r="B794" i="10"/>
  <c r="A794" i="10"/>
  <c r="C793" i="10"/>
  <c r="B793" i="10"/>
  <c r="A793" i="10"/>
  <c r="C792" i="10"/>
  <c r="B792" i="10"/>
  <c r="A792" i="10"/>
  <c r="C791" i="10"/>
  <c r="B791" i="10"/>
  <c r="A791" i="10"/>
  <c r="C790" i="10"/>
  <c r="B790" i="10"/>
  <c r="A790" i="10"/>
  <c r="C789" i="10"/>
  <c r="B789" i="10"/>
  <c r="A789" i="10"/>
  <c r="C788" i="10"/>
  <c r="B788" i="10"/>
  <c r="A788" i="10"/>
  <c r="C787" i="10"/>
  <c r="B787" i="10"/>
  <c r="A787" i="10"/>
  <c r="C786" i="10"/>
  <c r="B786" i="10"/>
  <c r="A786" i="10"/>
  <c r="C785" i="10"/>
  <c r="B785" i="10"/>
  <c r="A785" i="10"/>
  <c r="C784" i="10"/>
  <c r="B784" i="10"/>
  <c r="A784" i="10"/>
  <c r="C783" i="10"/>
  <c r="B783" i="10"/>
  <c r="A783" i="10"/>
  <c r="C782" i="10"/>
  <c r="B782" i="10"/>
  <c r="A782" i="10"/>
  <c r="C781" i="10"/>
  <c r="B781" i="10"/>
  <c r="A781" i="10"/>
  <c r="C780" i="10"/>
  <c r="B780" i="10"/>
  <c r="A780" i="10"/>
  <c r="C779" i="10"/>
  <c r="B779" i="10"/>
  <c r="A779" i="10"/>
  <c r="C778" i="10"/>
  <c r="B778" i="10"/>
  <c r="A778" i="10"/>
  <c r="C777" i="10"/>
  <c r="B777" i="10"/>
  <c r="A777" i="10"/>
  <c r="C776" i="10"/>
  <c r="B776" i="10"/>
  <c r="A776" i="10"/>
  <c r="C775" i="10"/>
  <c r="B775" i="10"/>
  <c r="A775" i="10"/>
  <c r="C774" i="10"/>
  <c r="B774" i="10"/>
  <c r="A774" i="10"/>
  <c r="C773" i="10"/>
  <c r="B773" i="10"/>
  <c r="A773" i="10"/>
  <c r="C772" i="10"/>
  <c r="B772" i="10"/>
  <c r="A772" i="10"/>
  <c r="C771" i="10"/>
  <c r="B771" i="10"/>
  <c r="A771" i="10"/>
  <c r="C770" i="10"/>
  <c r="B770" i="10"/>
  <c r="A770" i="10"/>
  <c r="C769" i="10"/>
  <c r="B769" i="10"/>
  <c r="A769" i="10"/>
  <c r="C768" i="10"/>
  <c r="B768" i="10"/>
  <c r="A768" i="10"/>
  <c r="C767" i="10"/>
  <c r="B767" i="10"/>
  <c r="A767" i="10"/>
  <c r="C766" i="10"/>
  <c r="B766" i="10"/>
  <c r="A766" i="10"/>
  <c r="C765" i="10"/>
  <c r="B765" i="10"/>
  <c r="A765" i="10"/>
  <c r="C764" i="10"/>
  <c r="B764" i="10"/>
  <c r="A764" i="10"/>
  <c r="C763" i="10"/>
  <c r="B763" i="10"/>
  <c r="A763" i="10"/>
  <c r="C762" i="10"/>
  <c r="B762" i="10"/>
  <c r="A762" i="10"/>
  <c r="C761" i="10"/>
  <c r="B761" i="10"/>
  <c r="A761" i="10"/>
  <c r="C760" i="10"/>
  <c r="B760" i="10"/>
  <c r="A760" i="10"/>
  <c r="C759" i="10"/>
  <c r="B759" i="10"/>
  <c r="A759" i="10"/>
  <c r="C758" i="10"/>
  <c r="B758" i="10"/>
  <c r="A758" i="10"/>
  <c r="C757" i="10"/>
  <c r="B757" i="10"/>
  <c r="A757" i="10"/>
  <c r="C756" i="10"/>
  <c r="B756" i="10"/>
  <c r="A756" i="10"/>
  <c r="C755" i="10"/>
  <c r="B755" i="10"/>
  <c r="A755" i="10"/>
  <c r="C754" i="10"/>
  <c r="B754" i="10"/>
  <c r="A754" i="10"/>
  <c r="C753" i="10"/>
  <c r="B753" i="10"/>
  <c r="A753" i="10"/>
  <c r="C752" i="10"/>
  <c r="B752" i="10"/>
  <c r="A752" i="10"/>
  <c r="C751" i="10"/>
  <c r="B751" i="10"/>
  <c r="A751" i="10"/>
  <c r="C750" i="10"/>
  <c r="B750" i="10"/>
  <c r="A750" i="10"/>
  <c r="C749" i="10"/>
  <c r="B749" i="10"/>
  <c r="A749" i="10"/>
  <c r="C748" i="10"/>
  <c r="B748" i="10"/>
  <c r="A748" i="10"/>
  <c r="C747" i="10"/>
  <c r="B747" i="10"/>
  <c r="A747" i="10"/>
  <c r="C746" i="10"/>
  <c r="B746" i="10"/>
  <c r="A746" i="10"/>
  <c r="C745" i="10"/>
  <c r="B745" i="10"/>
  <c r="A745" i="10"/>
  <c r="C744" i="10"/>
  <c r="B744" i="10"/>
  <c r="A744" i="10"/>
  <c r="C743" i="10"/>
  <c r="B743" i="10"/>
  <c r="A743" i="10"/>
  <c r="C742" i="10"/>
  <c r="B742" i="10"/>
  <c r="A742" i="10"/>
  <c r="C741" i="10"/>
  <c r="B741" i="10"/>
  <c r="A741" i="10"/>
  <c r="C740" i="10"/>
  <c r="B740" i="10"/>
  <c r="A740" i="10"/>
  <c r="C739" i="10"/>
  <c r="B739" i="10"/>
  <c r="A739" i="10"/>
  <c r="C738" i="10"/>
  <c r="B738" i="10"/>
  <c r="A738" i="10"/>
  <c r="C737" i="10"/>
  <c r="B737" i="10"/>
  <c r="A737" i="10"/>
  <c r="C736" i="10"/>
  <c r="B736" i="10"/>
  <c r="A736" i="10"/>
  <c r="C735" i="10"/>
  <c r="B735" i="10"/>
  <c r="A735" i="10"/>
  <c r="C734" i="10"/>
  <c r="B734" i="10"/>
  <c r="A734" i="10"/>
  <c r="C733" i="10"/>
  <c r="B733" i="10"/>
  <c r="A733" i="10"/>
  <c r="C732" i="10"/>
  <c r="B732" i="10"/>
  <c r="A732" i="10"/>
  <c r="C731" i="10"/>
  <c r="B731" i="10"/>
  <c r="A731" i="10"/>
  <c r="C730" i="10"/>
  <c r="B730" i="10"/>
  <c r="A730" i="10"/>
  <c r="C729" i="10"/>
  <c r="B729" i="10"/>
  <c r="A729" i="10"/>
  <c r="C728" i="10"/>
  <c r="B728" i="10"/>
  <c r="A728" i="10"/>
  <c r="C727" i="10"/>
  <c r="B727" i="10"/>
  <c r="A727" i="10"/>
  <c r="C726" i="10"/>
  <c r="B726" i="10"/>
  <c r="A726" i="10"/>
  <c r="C725" i="10"/>
  <c r="B725" i="10"/>
  <c r="A725" i="10"/>
  <c r="C724" i="10"/>
  <c r="B724" i="10"/>
  <c r="A724" i="10"/>
  <c r="C723" i="10"/>
  <c r="B723" i="10"/>
  <c r="A723" i="10"/>
  <c r="C722" i="10"/>
  <c r="B722" i="10"/>
  <c r="A722" i="10"/>
  <c r="C721" i="10"/>
  <c r="B721" i="10"/>
  <c r="A721" i="10"/>
  <c r="C720" i="10"/>
  <c r="B720" i="10"/>
  <c r="A720" i="10"/>
  <c r="C719" i="10"/>
  <c r="B719" i="10"/>
  <c r="A719" i="10"/>
  <c r="C718" i="10"/>
  <c r="B718" i="10"/>
  <c r="A718" i="10"/>
  <c r="C717" i="10"/>
  <c r="B717" i="10"/>
  <c r="A717" i="10"/>
  <c r="C716" i="10"/>
  <c r="B716" i="10"/>
  <c r="A716" i="10"/>
  <c r="C715" i="10"/>
  <c r="B715" i="10"/>
  <c r="A715" i="10"/>
  <c r="C714" i="10"/>
  <c r="B714" i="10"/>
  <c r="A714" i="10"/>
  <c r="C713" i="10"/>
  <c r="B713" i="10"/>
  <c r="A713" i="10"/>
  <c r="C712" i="10"/>
  <c r="B712" i="10"/>
  <c r="A712" i="10"/>
  <c r="C711" i="10"/>
  <c r="B711" i="10"/>
  <c r="A711" i="10"/>
  <c r="C710" i="10"/>
  <c r="B710" i="10"/>
  <c r="A710" i="10"/>
  <c r="C709" i="10"/>
  <c r="B709" i="10"/>
  <c r="A709" i="10"/>
  <c r="C708" i="10"/>
  <c r="B708" i="10"/>
  <c r="A708" i="10"/>
  <c r="C707" i="10"/>
  <c r="B707" i="10"/>
  <c r="A707" i="10"/>
  <c r="C706" i="10"/>
  <c r="B706" i="10"/>
  <c r="A706" i="10"/>
  <c r="C705" i="10"/>
  <c r="B705" i="10"/>
  <c r="A705" i="10"/>
  <c r="C704" i="10"/>
  <c r="B704" i="10"/>
  <c r="A704" i="10"/>
  <c r="C703" i="10"/>
  <c r="B703" i="10"/>
  <c r="A703" i="10"/>
  <c r="C702" i="10"/>
  <c r="B702" i="10"/>
  <c r="A702" i="10"/>
  <c r="C701" i="10"/>
  <c r="B701" i="10"/>
  <c r="A701" i="10"/>
  <c r="C700" i="10"/>
  <c r="B700" i="10"/>
  <c r="A700" i="10"/>
  <c r="C699" i="10"/>
  <c r="B699" i="10"/>
  <c r="A699" i="10"/>
  <c r="C698" i="10"/>
  <c r="B698" i="10"/>
  <c r="A698" i="10"/>
  <c r="C697" i="10"/>
  <c r="B697" i="10"/>
  <c r="A697" i="10"/>
  <c r="C696" i="10"/>
  <c r="B696" i="10"/>
  <c r="A696" i="10"/>
  <c r="C695" i="10"/>
  <c r="B695" i="10"/>
  <c r="A695" i="10"/>
  <c r="C694" i="10"/>
  <c r="B694" i="10"/>
  <c r="A694" i="10"/>
  <c r="C693" i="10"/>
  <c r="B693" i="10"/>
  <c r="A693" i="10"/>
  <c r="C692" i="10"/>
  <c r="B692" i="10"/>
  <c r="A692" i="10"/>
  <c r="C691" i="10"/>
  <c r="B691" i="10"/>
  <c r="A691" i="10"/>
  <c r="C690" i="10"/>
  <c r="B690" i="10"/>
  <c r="A690" i="10"/>
  <c r="C689" i="10"/>
  <c r="B689" i="10"/>
  <c r="A689" i="10"/>
  <c r="C688" i="10"/>
  <c r="B688" i="10"/>
  <c r="A688" i="10"/>
  <c r="C687" i="10"/>
  <c r="B687" i="10"/>
  <c r="A687" i="10"/>
  <c r="C686" i="10"/>
  <c r="B686" i="10"/>
  <c r="A686" i="10"/>
  <c r="C685" i="10"/>
  <c r="B685" i="10"/>
  <c r="A685" i="10"/>
  <c r="C684" i="10"/>
  <c r="B684" i="10"/>
  <c r="A684" i="10"/>
  <c r="C683" i="10"/>
  <c r="B683" i="10"/>
  <c r="A683" i="10"/>
  <c r="C682" i="10"/>
  <c r="B682" i="10"/>
  <c r="A682" i="10"/>
  <c r="C681" i="10"/>
  <c r="B681" i="10"/>
  <c r="A681" i="10"/>
  <c r="C680" i="10"/>
  <c r="B680" i="10"/>
  <c r="A680" i="10"/>
  <c r="C679" i="10"/>
  <c r="B679" i="10"/>
  <c r="A679" i="10"/>
  <c r="C678" i="10"/>
  <c r="B678" i="10"/>
  <c r="A678" i="10"/>
  <c r="C677" i="10"/>
  <c r="B677" i="10"/>
  <c r="A677" i="10"/>
  <c r="C676" i="10"/>
  <c r="B676" i="10"/>
  <c r="A676" i="10"/>
  <c r="C675" i="10"/>
  <c r="B675" i="10"/>
  <c r="A675" i="10"/>
  <c r="C674" i="10"/>
  <c r="B674" i="10"/>
  <c r="A674" i="10"/>
  <c r="C673" i="10"/>
  <c r="B673" i="10"/>
  <c r="A673" i="10"/>
  <c r="C672" i="10"/>
  <c r="B672" i="10"/>
  <c r="A672" i="10"/>
  <c r="C671" i="10"/>
  <c r="B671" i="10"/>
  <c r="A671" i="10"/>
  <c r="C670" i="10"/>
  <c r="B670" i="10"/>
  <c r="A670" i="10"/>
  <c r="C669" i="10"/>
  <c r="B669" i="10"/>
  <c r="A669" i="10"/>
  <c r="C668" i="10"/>
  <c r="B668" i="10"/>
  <c r="A668" i="10"/>
  <c r="C667" i="10"/>
  <c r="B667" i="10"/>
  <c r="A667" i="10"/>
  <c r="C666" i="10"/>
  <c r="B666" i="10"/>
  <c r="A666" i="10"/>
  <c r="C665" i="10"/>
  <c r="B665" i="10"/>
  <c r="A665" i="10"/>
  <c r="C664" i="10"/>
  <c r="B664" i="10"/>
  <c r="A664" i="10"/>
  <c r="C663" i="10"/>
  <c r="B663" i="10"/>
  <c r="A663" i="10"/>
  <c r="C662" i="10"/>
  <c r="B662" i="10"/>
  <c r="A662" i="10"/>
  <c r="C661" i="10"/>
  <c r="B661" i="10"/>
  <c r="A661" i="10"/>
  <c r="C660" i="10"/>
  <c r="B660" i="10"/>
  <c r="A660" i="10"/>
  <c r="C659" i="10"/>
  <c r="B659" i="10"/>
  <c r="A659" i="10"/>
  <c r="C658" i="10"/>
  <c r="B658" i="10"/>
  <c r="A658" i="10"/>
  <c r="C657" i="10"/>
  <c r="B657" i="10"/>
  <c r="A657" i="10"/>
  <c r="C656" i="10"/>
  <c r="B656" i="10"/>
  <c r="A656" i="10"/>
  <c r="C655" i="10"/>
  <c r="B655" i="10"/>
  <c r="A655" i="10"/>
  <c r="C654" i="10"/>
  <c r="B654" i="10"/>
  <c r="A654" i="10"/>
  <c r="C653" i="10"/>
  <c r="B653" i="10"/>
  <c r="A653" i="10"/>
  <c r="C652" i="10"/>
  <c r="B652" i="10"/>
  <c r="A652" i="10"/>
  <c r="C651" i="10"/>
  <c r="B651" i="10"/>
  <c r="A651" i="10"/>
  <c r="C650" i="10"/>
  <c r="B650" i="10"/>
  <c r="A650" i="10"/>
  <c r="C649" i="10"/>
  <c r="B649" i="10"/>
  <c r="A649" i="10"/>
  <c r="C648" i="10"/>
  <c r="B648" i="10"/>
  <c r="A648" i="10"/>
  <c r="C647" i="10"/>
  <c r="B647" i="10"/>
  <c r="A647" i="10"/>
  <c r="C646" i="10"/>
  <c r="B646" i="10"/>
  <c r="A646" i="10"/>
  <c r="C645" i="10"/>
  <c r="B645" i="10"/>
  <c r="A645" i="10"/>
  <c r="C644" i="10"/>
  <c r="B644" i="10"/>
  <c r="A644" i="10"/>
  <c r="C643" i="10"/>
  <c r="B643" i="10"/>
  <c r="A643" i="10"/>
  <c r="C642" i="10"/>
  <c r="B642" i="10"/>
  <c r="A642" i="10"/>
  <c r="C641" i="10"/>
  <c r="B641" i="10"/>
  <c r="A641" i="10"/>
  <c r="C640" i="10"/>
  <c r="B640" i="10"/>
  <c r="A640" i="10"/>
  <c r="C639" i="10"/>
  <c r="B639" i="10"/>
  <c r="A639" i="10"/>
  <c r="C638" i="10"/>
  <c r="B638" i="10"/>
  <c r="A638" i="10"/>
  <c r="C637" i="10"/>
  <c r="B637" i="10"/>
  <c r="A637" i="10"/>
  <c r="C636" i="10"/>
  <c r="B636" i="10"/>
  <c r="A636" i="10"/>
  <c r="C635" i="10"/>
  <c r="B635" i="10"/>
  <c r="A635" i="10"/>
  <c r="C634" i="10"/>
  <c r="B634" i="10"/>
  <c r="A634" i="10"/>
  <c r="C633" i="10"/>
  <c r="B633" i="10"/>
  <c r="A633" i="10"/>
  <c r="C632" i="10"/>
  <c r="B632" i="10"/>
  <c r="A632" i="10"/>
  <c r="C631" i="10"/>
  <c r="B631" i="10"/>
  <c r="A631" i="10"/>
  <c r="C630" i="10"/>
  <c r="B630" i="10"/>
  <c r="A630" i="10"/>
  <c r="C629" i="10"/>
  <c r="B629" i="10"/>
  <c r="A629" i="10"/>
  <c r="C628" i="10"/>
  <c r="B628" i="10"/>
  <c r="A628" i="10"/>
  <c r="C627" i="10"/>
  <c r="B627" i="10"/>
  <c r="A627" i="10"/>
  <c r="C626" i="10"/>
  <c r="B626" i="10"/>
  <c r="A626" i="10"/>
  <c r="C625" i="10"/>
  <c r="B625" i="10"/>
  <c r="A625" i="10"/>
  <c r="C624" i="10"/>
  <c r="B624" i="10"/>
  <c r="A624" i="10"/>
  <c r="C623" i="10"/>
  <c r="B623" i="10"/>
  <c r="A623" i="10"/>
  <c r="C622" i="10"/>
  <c r="B622" i="10"/>
  <c r="A622" i="10"/>
  <c r="C621" i="10"/>
  <c r="B621" i="10"/>
  <c r="A621" i="10"/>
  <c r="C620" i="10"/>
  <c r="B620" i="10"/>
  <c r="A620" i="10"/>
  <c r="C619" i="10"/>
  <c r="B619" i="10"/>
  <c r="A619" i="10"/>
  <c r="C618" i="10"/>
  <c r="B618" i="10"/>
  <c r="A618" i="10"/>
  <c r="C617" i="10"/>
  <c r="B617" i="10"/>
  <c r="A617" i="10"/>
  <c r="C616" i="10"/>
  <c r="B616" i="10"/>
  <c r="A616" i="10"/>
  <c r="C615" i="10"/>
  <c r="B615" i="10"/>
  <c r="A615" i="10"/>
  <c r="C614" i="10"/>
  <c r="B614" i="10"/>
  <c r="A614" i="10"/>
  <c r="C613" i="10"/>
  <c r="B613" i="10"/>
  <c r="A613" i="10"/>
  <c r="C612" i="10"/>
  <c r="B612" i="10"/>
  <c r="A612" i="10"/>
  <c r="C611" i="10"/>
  <c r="B611" i="10"/>
  <c r="A611" i="10"/>
  <c r="C610" i="10"/>
  <c r="B610" i="10"/>
  <c r="A610" i="10"/>
  <c r="C609" i="10"/>
  <c r="B609" i="10"/>
  <c r="A609" i="10"/>
  <c r="C608" i="10"/>
  <c r="B608" i="10"/>
  <c r="A608" i="10"/>
  <c r="C607" i="10"/>
  <c r="B607" i="10"/>
  <c r="A607" i="10"/>
  <c r="C606" i="10"/>
  <c r="B606" i="10"/>
  <c r="A606" i="10"/>
  <c r="C605" i="10"/>
  <c r="B605" i="10"/>
  <c r="A605" i="10"/>
  <c r="C604" i="10"/>
  <c r="B604" i="10"/>
  <c r="A604" i="10"/>
  <c r="C603" i="10"/>
  <c r="B603" i="10"/>
  <c r="A603" i="10"/>
  <c r="C602" i="10"/>
  <c r="B602" i="10"/>
  <c r="A602" i="10"/>
  <c r="C601" i="10"/>
  <c r="B601" i="10"/>
  <c r="A601" i="10"/>
  <c r="C600" i="10"/>
  <c r="B600" i="10"/>
  <c r="A600" i="10"/>
  <c r="C599" i="10"/>
  <c r="B599" i="10"/>
  <c r="A599" i="10"/>
  <c r="C598" i="10"/>
  <c r="B598" i="10"/>
  <c r="A598" i="10"/>
  <c r="C597" i="10"/>
  <c r="B597" i="10"/>
  <c r="A597" i="10"/>
  <c r="C596" i="10"/>
  <c r="B596" i="10"/>
  <c r="A596" i="10"/>
  <c r="C595" i="10"/>
  <c r="B595" i="10"/>
  <c r="A595" i="10"/>
  <c r="C594" i="10"/>
  <c r="B594" i="10"/>
  <c r="A594" i="10"/>
  <c r="C593" i="10"/>
  <c r="B593" i="10"/>
  <c r="A593" i="10"/>
  <c r="C592" i="10"/>
  <c r="B592" i="10"/>
  <c r="A592" i="10"/>
  <c r="C591" i="10"/>
  <c r="B591" i="10"/>
  <c r="A591" i="10"/>
  <c r="C590" i="10"/>
  <c r="B590" i="10"/>
  <c r="A590" i="10"/>
  <c r="C589" i="10"/>
  <c r="B589" i="10"/>
  <c r="A589" i="10"/>
  <c r="C588" i="10"/>
  <c r="B588" i="10"/>
  <c r="A588" i="10"/>
  <c r="C587" i="10"/>
  <c r="B587" i="10"/>
  <c r="A587" i="10"/>
  <c r="C586" i="10"/>
  <c r="B586" i="10"/>
  <c r="A586" i="10"/>
  <c r="C585" i="10"/>
  <c r="B585" i="10"/>
  <c r="A585" i="10"/>
  <c r="C584" i="10"/>
  <c r="B584" i="10"/>
  <c r="A584" i="10"/>
  <c r="C583" i="10"/>
  <c r="B583" i="10"/>
  <c r="A583" i="10"/>
  <c r="C582" i="10"/>
  <c r="B582" i="10"/>
  <c r="A582" i="10"/>
  <c r="C581" i="10"/>
  <c r="B581" i="10"/>
  <c r="A581" i="10"/>
  <c r="C580" i="10"/>
  <c r="B580" i="10"/>
  <c r="A580" i="10"/>
  <c r="C579" i="10"/>
  <c r="B579" i="10"/>
  <c r="A579" i="10"/>
  <c r="C578" i="10"/>
  <c r="B578" i="10"/>
  <c r="A578" i="10"/>
  <c r="C577" i="10"/>
  <c r="B577" i="10"/>
  <c r="A577" i="10"/>
  <c r="C576" i="10"/>
  <c r="B576" i="10"/>
  <c r="A576" i="10"/>
  <c r="C575" i="10"/>
  <c r="B575" i="10"/>
  <c r="A575" i="10"/>
  <c r="C574" i="10"/>
  <c r="B574" i="10"/>
  <c r="A574" i="10"/>
  <c r="C573" i="10"/>
  <c r="B573" i="10"/>
  <c r="A573" i="10"/>
  <c r="C572" i="10"/>
  <c r="B572" i="10"/>
  <c r="A572" i="10"/>
  <c r="C571" i="10"/>
  <c r="B571" i="10"/>
  <c r="A571" i="10"/>
  <c r="C570" i="10"/>
  <c r="B570" i="10"/>
  <c r="A570" i="10"/>
  <c r="C569" i="10"/>
  <c r="B569" i="10"/>
  <c r="A569" i="10"/>
  <c r="C568" i="10"/>
  <c r="B568" i="10"/>
  <c r="A568" i="10"/>
  <c r="C567" i="10"/>
  <c r="B567" i="10"/>
  <c r="A567" i="10"/>
  <c r="C566" i="10"/>
  <c r="B566" i="10"/>
  <c r="A566" i="10"/>
  <c r="C565" i="10"/>
  <c r="B565" i="10"/>
  <c r="A565" i="10"/>
  <c r="C564" i="10"/>
  <c r="B564" i="10"/>
  <c r="A564" i="10"/>
  <c r="C563" i="10"/>
  <c r="B563" i="10"/>
  <c r="A563" i="10"/>
  <c r="C562" i="10"/>
  <c r="B562" i="10"/>
  <c r="A562" i="10"/>
  <c r="C561" i="10"/>
  <c r="B561" i="10"/>
  <c r="A561" i="10"/>
  <c r="C560" i="10"/>
  <c r="B560" i="10"/>
  <c r="A560" i="10"/>
  <c r="C559" i="10"/>
  <c r="B559" i="10"/>
  <c r="A559" i="10"/>
  <c r="C558" i="10"/>
  <c r="B558" i="10"/>
  <c r="A558" i="10"/>
  <c r="C557" i="10"/>
  <c r="B557" i="10"/>
  <c r="A557" i="10"/>
  <c r="C556" i="10"/>
  <c r="B556" i="10"/>
  <c r="A556" i="10"/>
  <c r="C555" i="10"/>
  <c r="B555" i="10"/>
  <c r="A555" i="10"/>
  <c r="C554" i="10"/>
  <c r="B554" i="10"/>
  <c r="A554" i="10"/>
  <c r="C553" i="10"/>
  <c r="B553" i="10"/>
  <c r="A553" i="10"/>
  <c r="C552" i="10"/>
  <c r="B552" i="10"/>
  <c r="A552" i="10"/>
  <c r="C551" i="10"/>
  <c r="B551" i="10"/>
  <c r="A551" i="10"/>
  <c r="C550" i="10"/>
  <c r="B550" i="10"/>
  <c r="A550" i="10"/>
  <c r="C549" i="10"/>
  <c r="B549" i="10"/>
  <c r="A549" i="10"/>
  <c r="C548" i="10"/>
  <c r="B548" i="10"/>
  <c r="A548" i="10"/>
  <c r="C547" i="10"/>
  <c r="B547" i="10"/>
  <c r="A547" i="10"/>
  <c r="C546" i="10"/>
  <c r="B546" i="10"/>
  <c r="A546" i="10"/>
  <c r="C545" i="10"/>
  <c r="B545" i="10"/>
  <c r="A545" i="10"/>
  <c r="C544" i="10"/>
  <c r="B544" i="10"/>
  <c r="A544" i="10"/>
  <c r="C543" i="10"/>
  <c r="B543" i="10"/>
  <c r="A543" i="10"/>
  <c r="C542" i="10"/>
  <c r="B542" i="10"/>
  <c r="A542" i="10"/>
  <c r="C541" i="10"/>
  <c r="B541" i="10"/>
  <c r="A541" i="10"/>
  <c r="C540" i="10"/>
  <c r="B540" i="10"/>
  <c r="A540" i="10"/>
  <c r="C539" i="10"/>
  <c r="B539" i="10"/>
  <c r="A539" i="10"/>
  <c r="C538" i="10"/>
  <c r="B538" i="10"/>
  <c r="A538" i="10"/>
  <c r="C537" i="10"/>
  <c r="B537" i="10"/>
  <c r="A537" i="10"/>
  <c r="C536" i="10"/>
  <c r="B536" i="10"/>
  <c r="A536" i="10"/>
  <c r="C535" i="10"/>
  <c r="B535" i="10"/>
  <c r="A535" i="10"/>
  <c r="C534" i="10"/>
  <c r="B534" i="10"/>
  <c r="A534" i="10"/>
  <c r="C533" i="10"/>
  <c r="B533" i="10"/>
  <c r="A533" i="10"/>
  <c r="C532" i="10"/>
  <c r="B532" i="10"/>
  <c r="A532" i="10"/>
  <c r="C531" i="10"/>
  <c r="B531" i="10"/>
  <c r="A531" i="10"/>
  <c r="C530" i="10"/>
  <c r="B530" i="10"/>
  <c r="A530" i="10"/>
  <c r="C529" i="10"/>
  <c r="B529" i="10"/>
  <c r="A529" i="10"/>
  <c r="C528" i="10"/>
  <c r="B528" i="10"/>
  <c r="A528" i="10"/>
  <c r="C527" i="10"/>
  <c r="B527" i="10"/>
  <c r="A527" i="10"/>
  <c r="C526" i="10"/>
  <c r="B526" i="10"/>
  <c r="A526" i="10"/>
  <c r="C525" i="10"/>
  <c r="B525" i="10"/>
  <c r="A525" i="10"/>
  <c r="C524" i="10"/>
  <c r="B524" i="10"/>
  <c r="A524" i="10"/>
  <c r="C523" i="10"/>
  <c r="B523" i="10"/>
  <c r="A523" i="10"/>
  <c r="C522" i="10"/>
  <c r="B522" i="10"/>
  <c r="A522" i="10"/>
  <c r="C521" i="10"/>
  <c r="B521" i="10"/>
  <c r="A521" i="10"/>
  <c r="C520" i="10"/>
  <c r="B520" i="10"/>
  <c r="A520" i="10"/>
  <c r="C519" i="10"/>
  <c r="B519" i="10"/>
  <c r="A519" i="10"/>
  <c r="C518" i="10"/>
  <c r="B518" i="10"/>
  <c r="A518" i="10"/>
  <c r="C517" i="10"/>
  <c r="B517" i="10"/>
  <c r="A517" i="10"/>
  <c r="C516" i="10"/>
  <c r="B516" i="10"/>
  <c r="A516" i="10"/>
  <c r="C515" i="10"/>
  <c r="B515" i="10"/>
  <c r="A515" i="10"/>
  <c r="C514" i="10"/>
  <c r="B514" i="10"/>
  <c r="A514" i="10"/>
  <c r="C513" i="10"/>
  <c r="B513" i="10"/>
  <c r="A513" i="10"/>
  <c r="C512" i="10"/>
  <c r="B512" i="10"/>
  <c r="A512" i="10"/>
  <c r="C511" i="10"/>
  <c r="B511" i="10"/>
  <c r="A511" i="10"/>
  <c r="C510" i="10"/>
  <c r="B510" i="10"/>
  <c r="A510" i="10"/>
  <c r="C509" i="10"/>
  <c r="B509" i="10"/>
  <c r="A509" i="10"/>
  <c r="C508" i="10"/>
  <c r="B508" i="10"/>
  <c r="A508" i="10"/>
  <c r="C507" i="10"/>
  <c r="B507" i="10"/>
  <c r="A507" i="10"/>
  <c r="C506" i="10"/>
  <c r="B506" i="10"/>
  <c r="A506" i="10"/>
  <c r="C505" i="10"/>
  <c r="B505" i="10"/>
  <c r="A505" i="10"/>
  <c r="C504" i="10"/>
  <c r="B504" i="10"/>
  <c r="A504" i="10"/>
  <c r="C503" i="10"/>
  <c r="B503" i="10"/>
  <c r="A503" i="10"/>
  <c r="C502" i="10"/>
  <c r="B502" i="10"/>
  <c r="A502" i="10"/>
  <c r="C501" i="10"/>
  <c r="B501" i="10"/>
  <c r="A501" i="10"/>
  <c r="C500" i="10"/>
  <c r="B500" i="10"/>
  <c r="A500" i="10"/>
  <c r="C499" i="10"/>
  <c r="B499" i="10"/>
  <c r="A499" i="10"/>
  <c r="C498" i="10"/>
  <c r="B498" i="10"/>
  <c r="A498" i="10"/>
  <c r="C497" i="10"/>
  <c r="B497" i="10"/>
  <c r="A497" i="10"/>
  <c r="C496" i="10"/>
  <c r="B496" i="10"/>
  <c r="A496" i="10"/>
  <c r="C495" i="10"/>
  <c r="B495" i="10"/>
  <c r="A495" i="10"/>
  <c r="C494" i="10"/>
  <c r="B494" i="10"/>
  <c r="A494" i="10"/>
  <c r="C493" i="10"/>
  <c r="B493" i="10"/>
  <c r="A493" i="10"/>
  <c r="C492" i="10"/>
  <c r="B492" i="10"/>
  <c r="A492" i="10"/>
  <c r="C491" i="10"/>
  <c r="B491" i="10"/>
  <c r="A491" i="10"/>
  <c r="C490" i="10"/>
  <c r="B490" i="10"/>
  <c r="A490" i="10"/>
  <c r="C489" i="10"/>
  <c r="B489" i="10"/>
  <c r="A489" i="10"/>
  <c r="C488" i="10"/>
  <c r="B488" i="10"/>
  <c r="A488" i="10"/>
  <c r="C487" i="10"/>
  <c r="B487" i="10"/>
  <c r="A487" i="10"/>
  <c r="C486" i="10"/>
  <c r="B486" i="10"/>
  <c r="A486" i="10"/>
  <c r="C485" i="10"/>
  <c r="B485" i="10"/>
  <c r="A485" i="10"/>
  <c r="C484" i="10"/>
  <c r="B484" i="10"/>
  <c r="A484" i="10"/>
  <c r="C483" i="10"/>
  <c r="B483" i="10"/>
  <c r="A483" i="10"/>
  <c r="C482" i="10"/>
  <c r="B482" i="10"/>
  <c r="A482" i="10"/>
  <c r="C481" i="10"/>
  <c r="B481" i="10"/>
  <c r="A481" i="10"/>
  <c r="C480" i="10"/>
  <c r="B480" i="10"/>
  <c r="A480" i="10"/>
  <c r="C479" i="10"/>
  <c r="B479" i="10"/>
  <c r="A479" i="10"/>
  <c r="C478" i="10"/>
  <c r="B478" i="10"/>
  <c r="A478" i="10"/>
  <c r="C477" i="10"/>
  <c r="B477" i="10"/>
  <c r="A477" i="10"/>
  <c r="C476" i="10"/>
  <c r="B476" i="10"/>
  <c r="A476" i="10"/>
  <c r="C475" i="10"/>
  <c r="B475" i="10"/>
  <c r="A475" i="10"/>
  <c r="C474" i="10"/>
  <c r="B474" i="10"/>
  <c r="A474" i="10"/>
  <c r="C473" i="10"/>
  <c r="B473" i="10"/>
  <c r="A473" i="10"/>
  <c r="C472" i="10"/>
  <c r="B472" i="10"/>
  <c r="A472" i="10"/>
  <c r="C471" i="10"/>
  <c r="B471" i="10"/>
  <c r="A471" i="10"/>
  <c r="C470" i="10"/>
  <c r="B470" i="10"/>
  <c r="A470" i="10"/>
  <c r="C469" i="10"/>
  <c r="B469" i="10"/>
  <c r="A469" i="10"/>
  <c r="C468" i="10"/>
  <c r="B468" i="10"/>
  <c r="A468" i="10"/>
  <c r="C467" i="10"/>
  <c r="B467" i="10"/>
  <c r="A467" i="10"/>
  <c r="C466" i="10"/>
  <c r="B466" i="10"/>
  <c r="A466" i="10"/>
  <c r="C465" i="10"/>
  <c r="B465" i="10"/>
  <c r="A465" i="10"/>
  <c r="C464" i="10"/>
  <c r="B464" i="10"/>
  <c r="A464" i="10"/>
  <c r="C463" i="10"/>
  <c r="B463" i="10"/>
  <c r="A463" i="10"/>
  <c r="C462" i="10"/>
  <c r="B462" i="10"/>
  <c r="A462" i="10"/>
  <c r="C461" i="10"/>
  <c r="B461" i="10"/>
  <c r="A461" i="10"/>
  <c r="C460" i="10"/>
  <c r="B460" i="10"/>
  <c r="A460" i="10"/>
  <c r="C459" i="10"/>
  <c r="B459" i="10"/>
  <c r="A459" i="10"/>
  <c r="C458" i="10"/>
  <c r="B458" i="10"/>
  <c r="A458" i="10"/>
  <c r="C457" i="10"/>
  <c r="B457" i="10"/>
  <c r="A457" i="10"/>
  <c r="C456" i="10"/>
  <c r="B456" i="10"/>
  <c r="A456" i="10"/>
  <c r="C455" i="10"/>
  <c r="B455" i="10"/>
  <c r="A455" i="10"/>
  <c r="C454" i="10"/>
  <c r="B454" i="10"/>
  <c r="A454" i="10"/>
  <c r="C453" i="10"/>
  <c r="B453" i="10"/>
  <c r="A453" i="10"/>
  <c r="C452" i="10"/>
  <c r="B452" i="10"/>
  <c r="A452" i="10"/>
  <c r="C451" i="10"/>
  <c r="B451" i="10"/>
  <c r="A451" i="10"/>
  <c r="C450" i="10"/>
  <c r="B450" i="10"/>
  <c r="A450" i="10"/>
  <c r="C449" i="10"/>
  <c r="B449" i="10"/>
  <c r="A449" i="10"/>
  <c r="C448" i="10"/>
  <c r="B448" i="10"/>
  <c r="A448" i="10"/>
  <c r="C447" i="10"/>
  <c r="B447" i="10"/>
  <c r="A447" i="10"/>
  <c r="C446" i="10"/>
  <c r="B446" i="10"/>
  <c r="A446" i="10"/>
  <c r="C445" i="10"/>
  <c r="B445" i="10"/>
  <c r="A445" i="10"/>
  <c r="C444" i="10"/>
  <c r="B444" i="10"/>
  <c r="A444" i="10"/>
  <c r="C443" i="10"/>
  <c r="B443" i="10"/>
  <c r="A443" i="10"/>
  <c r="C442" i="10"/>
  <c r="B442" i="10"/>
  <c r="A442" i="10"/>
  <c r="C441" i="10"/>
  <c r="B441" i="10"/>
  <c r="A441" i="10"/>
  <c r="C440" i="10"/>
  <c r="B440" i="10"/>
  <c r="A440" i="10"/>
  <c r="C439" i="10"/>
  <c r="B439" i="10"/>
  <c r="A439" i="10"/>
  <c r="C438" i="10"/>
  <c r="B438" i="10"/>
  <c r="A438" i="10"/>
  <c r="C437" i="10"/>
  <c r="B437" i="10"/>
  <c r="A437" i="10"/>
  <c r="C436" i="10"/>
  <c r="B436" i="10"/>
  <c r="A436" i="10"/>
  <c r="C435" i="10"/>
  <c r="B435" i="10"/>
  <c r="A435" i="10"/>
  <c r="C434" i="10"/>
  <c r="B434" i="10"/>
  <c r="A434" i="10"/>
  <c r="C433" i="10"/>
  <c r="B433" i="10"/>
  <c r="A433" i="10"/>
  <c r="C432" i="10"/>
  <c r="B432" i="10"/>
  <c r="A432" i="10"/>
  <c r="C431" i="10"/>
  <c r="B431" i="10"/>
  <c r="A431" i="10"/>
  <c r="C430" i="10"/>
  <c r="B430" i="10"/>
  <c r="A430" i="10"/>
  <c r="C429" i="10"/>
  <c r="B429" i="10"/>
  <c r="A429" i="10"/>
  <c r="C428" i="10"/>
  <c r="B428" i="10"/>
  <c r="A428" i="10"/>
  <c r="C427" i="10"/>
  <c r="B427" i="10"/>
  <c r="A427" i="10"/>
  <c r="C426" i="10"/>
  <c r="B426" i="10"/>
  <c r="A426" i="10"/>
  <c r="C425" i="10"/>
  <c r="B425" i="10"/>
  <c r="A425" i="10"/>
  <c r="C424" i="10"/>
  <c r="B424" i="10"/>
  <c r="A424" i="10"/>
  <c r="C423" i="10"/>
  <c r="B423" i="10"/>
  <c r="A423" i="10"/>
  <c r="C422" i="10"/>
  <c r="B422" i="10"/>
  <c r="A422" i="10"/>
  <c r="C421" i="10"/>
  <c r="B421" i="10"/>
  <c r="A421" i="10"/>
  <c r="C420" i="10"/>
  <c r="B420" i="10"/>
  <c r="A420" i="10"/>
  <c r="C419" i="10"/>
  <c r="B419" i="10"/>
  <c r="A419" i="10"/>
  <c r="C418" i="10"/>
  <c r="B418" i="10"/>
  <c r="A418" i="10"/>
  <c r="C417" i="10"/>
  <c r="B417" i="10"/>
  <c r="A417" i="10"/>
  <c r="C416" i="10"/>
  <c r="B416" i="10"/>
  <c r="A416" i="10"/>
  <c r="C415" i="10"/>
  <c r="B415" i="10"/>
  <c r="A415" i="10"/>
  <c r="C414" i="10"/>
  <c r="B414" i="10"/>
  <c r="A414" i="10"/>
  <c r="C413" i="10"/>
  <c r="B413" i="10"/>
  <c r="A413" i="10"/>
  <c r="C412" i="10"/>
  <c r="B412" i="10"/>
  <c r="A412" i="10"/>
  <c r="C411" i="10"/>
  <c r="B411" i="10"/>
  <c r="A411" i="10"/>
  <c r="C410" i="10"/>
  <c r="B410" i="10"/>
  <c r="A410" i="10"/>
  <c r="C409" i="10"/>
  <c r="B409" i="10"/>
  <c r="A409" i="10"/>
  <c r="C408" i="10"/>
  <c r="B408" i="10"/>
  <c r="A408" i="10"/>
  <c r="C407" i="10"/>
  <c r="B407" i="10"/>
  <c r="A407" i="10"/>
  <c r="C406" i="10"/>
  <c r="B406" i="10"/>
  <c r="A406" i="10"/>
  <c r="C405" i="10"/>
  <c r="B405" i="10"/>
  <c r="A405" i="10"/>
  <c r="C404" i="10"/>
  <c r="B404" i="10"/>
  <c r="A404" i="10"/>
  <c r="C403" i="10"/>
  <c r="B403" i="10"/>
  <c r="A403" i="10"/>
  <c r="C402" i="10"/>
  <c r="B402" i="10"/>
  <c r="A402" i="10"/>
  <c r="C401" i="10"/>
  <c r="B401" i="10"/>
  <c r="A401" i="10"/>
  <c r="C400" i="10"/>
  <c r="B400" i="10"/>
  <c r="A400" i="10"/>
  <c r="C399" i="10"/>
  <c r="B399" i="10"/>
  <c r="A399" i="10"/>
  <c r="C398" i="10"/>
  <c r="B398" i="10"/>
  <c r="A398" i="10"/>
  <c r="C397" i="10"/>
  <c r="B397" i="10"/>
  <c r="A397" i="10"/>
  <c r="C396" i="10"/>
  <c r="B396" i="10"/>
  <c r="A396" i="10"/>
  <c r="C395" i="10"/>
  <c r="B395" i="10"/>
  <c r="A395" i="10"/>
  <c r="C394" i="10"/>
  <c r="B394" i="10"/>
  <c r="A394" i="10"/>
  <c r="C393" i="10"/>
  <c r="B393" i="10"/>
  <c r="A393" i="10"/>
  <c r="C392" i="10"/>
  <c r="B392" i="10"/>
  <c r="A392" i="10"/>
  <c r="C391" i="10"/>
  <c r="B391" i="10"/>
  <c r="A391" i="10"/>
  <c r="C390" i="10"/>
  <c r="B390" i="10"/>
  <c r="A390" i="10"/>
  <c r="C389" i="10"/>
  <c r="B389" i="10"/>
  <c r="A389" i="10"/>
  <c r="C388" i="10"/>
  <c r="B388" i="10"/>
  <c r="A388" i="10"/>
  <c r="C387" i="10"/>
  <c r="B387" i="10"/>
  <c r="A387" i="10"/>
  <c r="C386" i="10"/>
  <c r="B386" i="10"/>
  <c r="A386" i="10"/>
  <c r="C385" i="10"/>
  <c r="B385" i="10"/>
  <c r="A385" i="10"/>
  <c r="C384" i="10"/>
  <c r="B384" i="10"/>
  <c r="A384" i="10"/>
  <c r="C383" i="10"/>
  <c r="B383" i="10"/>
  <c r="A383" i="10"/>
  <c r="C382" i="10"/>
  <c r="B382" i="10"/>
  <c r="A382" i="10"/>
  <c r="C381" i="10"/>
  <c r="B381" i="10"/>
  <c r="A381" i="10"/>
  <c r="C380" i="10"/>
  <c r="B380" i="10"/>
  <c r="A380" i="10"/>
  <c r="C379" i="10"/>
  <c r="B379" i="10"/>
  <c r="A379" i="10"/>
  <c r="C378" i="10"/>
  <c r="B378" i="10"/>
  <c r="A378" i="10"/>
  <c r="C377" i="10"/>
  <c r="B377" i="10"/>
  <c r="A377" i="10"/>
  <c r="C376" i="10"/>
  <c r="B376" i="10"/>
  <c r="A376" i="10"/>
  <c r="C375" i="10"/>
  <c r="B375" i="10"/>
  <c r="A375" i="10"/>
  <c r="C374" i="10"/>
  <c r="B374" i="10"/>
  <c r="A374" i="10"/>
  <c r="C373" i="10"/>
  <c r="B373" i="10"/>
  <c r="A373" i="10"/>
  <c r="C372" i="10"/>
  <c r="B372" i="10"/>
  <c r="A372" i="10"/>
  <c r="C371" i="10"/>
  <c r="B371" i="10"/>
  <c r="A371" i="10"/>
  <c r="C370" i="10"/>
  <c r="B370" i="10"/>
  <c r="A370" i="10"/>
  <c r="C369" i="10"/>
  <c r="B369" i="10"/>
  <c r="A369" i="10"/>
  <c r="C368" i="10"/>
  <c r="B368" i="10"/>
  <c r="A368" i="10"/>
  <c r="C367" i="10"/>
  <c r="B367" i="10"/>
  <c r="A367" i="10"/>
  <c r="C366" i="10"/>
  <c r="B366" i="10"/>
  <c r="A366" i="10"/>
  <c r="C365" i="10"/>
  <c r="B365" i="10"/>
  <c r="A365" i="10"/>
  <c r="C364" i="10"/>
  <c r="B364" i="10"/>
  <c r="A364" i="10"/>
  <c r="C363" i="10"/>
  <c r="B363" i="10"/>
  <c r="A363" i="10"/>
  <c r="C362" i="10"/>
  <c r="B362" i="10"/>
  <c r="A362" i="10"/>
  <c r="C361" i="10"/>
  <c r="B361" i="10"/>
  <c r="A361" i="10"/>
  <c r="C360" i="10"/>
  <c r="B360" i="10"/>
  <c r="A360" i="10"/>
  <c r="C359" i="10"/>
  <c r="B359" i="10"/>
  <c r="A359" i="10"/>
  <c r="C358" i="10"/>
  <c r="B358" i="10"/>
  <c r="A358" i="10"/>
  <c r="C357" i="10"/>
  <c r="B357" i="10"/>
  <c r="A357" i="10"/>
  <c r="C356" i="10"/>
  <c r="B356" i="10"/>
  <c r="A356" i="10"/>
  <c r="C355" i="10"/>
  <c r="B355" i="10"/>
  <c r="A355" i="10"/>
  <c r="C354" i="10"/>
  <c r="B354" i="10"/>
  <c r="A354" i="10"/>
  <c r="C353" i="10"/>
  <c r="B353" i="10"/>
  <c r="A353" i="10"/>
  <c r="C352" i="10"/>
  <c r="B352" i="10"/>
  <c r="A352" i="10"/>
  <c r="C351" i="10"/>
  <c r="B351" i="10"/>
  <c r="A351" i="10"/>
  <c r="C350" i="10"/>
  <c r="B350" i="10"/>
  <c r="A350" i="10"/>
  <c r="C349" i="10"/>
  <c r="B349" i="10"/>
  <c r="A349" i="10"/>
  <c r="C348" i="10"/>
  <c r="B348" i="10"/>
  <c r="A348" i="10"/>
  <c r="C347" i="10"/>
  <c r="B347" i="10"/>
  <c r="A347" i="10"/>
  <c r="C346" i="10"/>
  <c r="B346" i="10"/>
  <c r="A346" i="10"/>
  <c r="C345" i="10"/>
  <c r="B345" i="10"/>
  <c r="A345" i="10"/>
  <c r="C344" i="10"/>
  <c r="B344" i="10"/>
  <c r="A344" i="10"/>
  <c r="C343" i="10"/>
  <c r="B343" i="10"/>
  <c r="A343" i="10"/>
  <c r="C342" i="10"/>
  <c r="B342" i="10"/>
  <c r="A342" i="10"/>
  <c r="C341" i="10"/>
  <c r="B341" i="10"/>
  <c r="A341" i="10"/>
  <c r="C340" i="10"/>
  <c r="B340" i="10"/>
  <c r="A340" i="10"/>
  <c r="C339" i="10"/>
  <c r="B339" i="10"/>
  <c r="A339" i="10"/>
  <c r="C338" i="10"/>
  <c r="B338" i="10"/>
  <c r="A338" i="10"/>
  <c r="C337" i="10"/>
  <c r="B337" i="10"/>
  <c r="A337" i="10"/>
  <c r="C336" i="10"/>
  <c r="B336" i="10"/>
  <c r="A336" i="10"/>
  <c r="C335" i="10"/>
  <c r="B335" i="10"/>
  <c r="A335" i="10"/>
  <c r="C334" i="10"/>
  <c r="B334" i="10"/>
  <c r="A334" i="10"/>
  <c r="C333" i="10"/>
  <c r="B333" i="10"/>
  <c r="A333" i="10"/>
  <c r="C332" i="10"/>
  <c r="B332" i="10"/>
  <c r="A332" i="10"/>
  <c r="C331" i="10"/>
  <c r="B331" i="10"/>
  <c r="A331" i="10"/>
  <c r="C330" i="10"/>
  <c r="B330" i="10"/>
  <c r="A330" i="10"/>
  <c r="C329" i="10"/>
  <c r="B329" i="10"/>
  <c r="A329" i="10"/>
  <c r="C328" i="10"/>
  <c r="B328" i="10"/>
  <c r="A328" i="10"/>
  <c r="C327" i="10"/>
  <c r="B327" i="10"/>
  <c r="A327" i="10"/>
  <c r="C326" i="10"/>
  <c r="B326" i="10"/>
  <c r="A326" i="10"/>
  <c r="C325" i="10"/>
  <c r="B325" i="10"/>
  <c r="A325" i="10"/>
  <c r="C324" i="10"/>
  <c r="B324" i="10"/>
  <c r="A324" i="10"/>
  <c r="C323" i="10"/>
  <c r="B323" i="10"/>
  <c r="A323" i="10"/>
  <c r="C322" i="10"/>
  <c r="B322" i="10"/>
  <c r="A322" i="10"/>
  <c r="C321" i="10"/>
  <c r="B321" i="10"/>
  <c r="A321" i="10"/>
  <c r="C320" i="10"/>
  <c r="B320" i="10"/>
  <c r="A320" i="10"/>
  <c r="C319" i="10"/>
  <c r="B319" i="10"/>
  <c r="A319" i="10"/>
  <c r="C318" i="10"/>
  <c r="B318" i="10"/>
  <c r="A318" i="10"/>
  <c r="C317" i="10"/>
  <c r="B317" i="10"/>
  <c r="A317" i="10"/>
  <c r="C316" i="10"/>
  <c r="B316" i="10"/>
  <c r="A316" i="10"/>
  <c r="C315" i="10"/>
  <c r="B315" i="10"/>
  <c r="A315" i="10"/>
  <c r="C314" i="10"/>
  <c r="B314" i="10"/>
  <c r="A314" i="10"/>
  <c r="C313" i="10"/>
  <c r="B313" i="10"/>
  <c r="A313" i="10"/>
  <c r="C312" i="10"/>
  <c r="B312" i="10"/>
  <c r="A312" i="10"/>
  <c r="C311" i="10"/>
  <c r="B311" i="10"/>
  <c r="A311" i="10"/>
  <c r="C310" i="10"/>
  <c r="B310" i="10"/>
  <c r="A310" i="10"/>
  <c r="C309" i="10"/>
  <c r="B309" i="10"/>
  <c r="A309" i="10"/>
  <c r="C308" i="10"/>
  <c r="B308" i="10"/>
  <c r="A308" i="10"/>
  <c r="C307" i="10"/>
  <c r="B307" i="10"/>
  <c r="A307" i="10"/>
  <c r="C306" i="10"/>
  <c r="B306" i="10"/>
  <c r="A306" i="10"/>
  <c r="C305" i="10"/>
  <c r="B305" i="10"/>
  <c r="A305" i="10"/>
  <c r="C304" i="10"/>
  <c r="B304" i="10"/>
  <c r="A304" i="10"/>
  <c r="C303" i="10"/>
  <c r="B303" i="10"/>
  <c r="A303" i="10"/>
  <c r="C302" i="10"/>
  <c r="B302" i="10"/>
  <c r="A302" i="10"/>
  <c r="C301" i="10"/>
  <c r="B301" i="10"/>
  <c r="A301" i="10"/>
  <c r="C300" i="10"/>
  <c r="B300" i="10"/>
  <c r="A300" i="10"/>
  <c r="C299" i="10"/>
  <c r="B299" i="10"/>
  <c r="A299" i="10"/>
  <c r="C298" i="10"/>
  <c r="B298" i="10"/>
  <c r="A298" i="10"/>
  <c r="C297" i="10"/>
  <c r="B297" i="10"/>
  <c r="A297" i="10"/>
  <c r="C296" i="10"/>
  <c r="B296" i="10"/>
  <c r="A296" i="10"/>
  <c r="C295" i="10"/>
  <c r="B295" i="10"/>
  <c r="A295" i="10"/>
  <c r="C294" i="10"/>
  <c r="B294" i="10"/>
  <c r="A294" i="10"/>
  <c r="C293" i="10"/>
  <c r="B293" i="10"/>
  <c r="A293" i="10"/>
  <c r="C292" i="10"/>
  <c r="B292" i="10"/>
  <c r="A292" i="10"/>
  <c r="C291" i="10"/>
  <c r="B291" i="10"/>
  <c r="A291" i="10"/>
  <c r="C290" i="10"/>
  <c r="B290" i="10"/>
  <c r="A290" i="10"/>
  <c r="C289" i="10"/>
  <c r="B289" i="10"/>
  <c r="A289" i="10"/>
  <c r="C288" i="10"/>
  <c r="B288" i="10"/>
  <c r="A288" i="10"/>
  <c r="C287" i="10"/>
  <c r="B287" i="10"/>
  <c r="A287" i="10"/>
  <c r="C286" i="10"/>
  <c r="B286" i="10"/>
  <c r="A286" i="10"/>
  <c r="C285" i="10"/>
  <c r="B285" i="10"/>
  <c r="A285" i="10"/>
  <c r="C284" i="10"/>
  <c r="B284" i="10"/>
  <c r="A284" i="10"/>
  <c r="C283" i="10"/>
  <c r="B283" i="10"/>
  <c r="A283" i="10"/>
  <c r="C282" i="10"/>
  <c r="B282" i="10"/>
  <c r="A282" i="10"/>
  <c r="C281" i="10"/>
  <c r="B281" i="10"/>
  <c r="A281" i="10"/>
  <c r="C280" i="10"/>
  <c r="B280" i="10"/>
  <c r="A280" i="10"/>
  <c r="C279" i="10"/>
  <c r="B279" i="10"/>
  <c r="A279" i="10"/>
  <c r="C278" i="10"/>
  <c r="B278" i="10"/>
  <c r="A278" i="10"/>
  <c r="C277" i="10"/>
  <c r="B277" i="10"/>
  <c r="A277" i="10"/>
  <c r="C276" i="10"/>
  <c r="B276" i="10"/>
  <c r="A276" i="10"/>
  <c r="C275" i="10"/>
  <c r="B275" i="10"/>
  <c r="A275" i="10"/>
  <c r="C274" i="10"/>
  <c r="B274" i="10"/>
  <c r="A274" i="10"/>
  <c r="C273" i="10"/>
  <c r="B273" i="10"/>
  <c r="A273" i="10"/>
  <c r="C272" i="10"/>
  <c r="B272" i="10"/>
  <c r="A272" i="10"/>
  <c r="C271" i="10"/>
  <c r="B271" i="10"/>
  <c r="A271" i="10"/>
  <c r="C270" i="10"/>
  <c r="B270" i="10"/>
  <c r="A270" i="10"/>
  <c r="C269" i="10"/>
  <c r="B269" i="10"/>
  <c r="A269" i="10"/>
  <c r="C268" i="10"/>
  <c r="B268" i="10"/>
  <c r="A268" i="10"/>
  <c r="C267" i="10"/>
  <c r="B267" i="10"/>
  <c r="A267" i="10"/>
  <c r="C266" i="10"/>
  <c r="B266" i="10"/>
  <c r="A266" i="10"/>
  <c r="C265" i="10"/>
  <c r="B265" i="10"/>
  <c r="A265" i="10"/>
  <c r="C264" i="10"/>
  <c r="B264" i="10"/>
  <c r="A264" i="10"/>
  <c r="C263" i="10"/>
  <c r="B263" i="10"/>
  <c r="A263" i="10"/>
  <c r="C262" i="10"/>
  <c r="B262" i="10"/>
  <c r="A262" i="10"/>
  <c r="C261" i="10"/>
  <c r="B261" i="10"/>
  <c r="A261" i="10"/>
  <c r="C260" i="10"/>
  <c r="B260" i="10"/>
  <c r="A260" i="10"/>
  <c r="C259" i="10"/>
  <c r="B259" i="10"/>
  <c r="A259" i="10"/>
  <c r="C258" i="10"/>
  <c r="B258" i="10"/>
  <c r="A258" i="10"/>
  <c r="C257" i="10"/>
  <c r="B257" i="10"/>
  <c r="A257" i="10"/>
  <c r="C256" i="10"/>
  <c r="B256" i="10"/>
  <c r="A256" i="10"/>
  <c r="C255" i="10"/>
  <c r="B255" i="10"/>
  <c r="A255" i="10"/>
  <c r="C254" i="10"/>
  <c r="B254" i="10"/>
  <c r="A254" i="10"/>
  <c r="C253" i="10"/>
  <c r="B253" i="10"/>
  <c r="A253" i="10"/>
  <c r="C252" i="10"/>
  <c r="B252" i="10"/>
  <c r="A252" i="10"/>
  <c r="C251" i="10"/>
  <c r="B251" i="10"/>
  <c r="A251" i="10"/>
  <c r="C250" i="10"/>
  <c r="B250" i="10"/>
  <c r="A250" i="10"/>
  <c r="C249" i="10"/>
  <c r="B249" i="10"/>
  <c r="A249" i="10"/>
  <c r="C248" i="10"/>
  <c r="B248" i="10"/>
  <c r="A248" i="10"/>
  <c r="C247" i="10"/>
  <c r="B247" i="10"/>
  <c r="A247" i="10"/>
  <c r="C246" i="10"/>
  <c r="B246" i="10"/>
  <c r="A246" i="10"/>
  <c r="C245" i="10"/>
  <c r="B245" i="10"/>
  <c r="A245" i="10"/>
  <c r="C244" i="10"/>
  <c r="B244" i="10"/>
  <c r="A244" i="10"/>
  <c r="C243" i="10"/>
  <c r="B243" i="10"/>
  <c r="A243" i="10"/>
  <c r="C242" i="10"/>
  <c r="B242" i="10"/>
  <c r="A242" i="10"/>
  <c r="C241" i="10"/>
  <c r="B241" i="10"/>
  <c r="A241" i="10"/>
  <c r="C240" i="10"/>
  <c r="B240" i="10"/>
  <c r="A240" i="10"/>
  <c r="C239" i="10"/>
  <c r="B239" i="10"/>
  <c r="A239" i="10"/>
  <c r="C238" i="10"/>
  <c r="B238" i="10"/>
  <c r="A238" i="10"/>
  <c r="C237" i="10"/>
  <c r="B237" i="10"/>
  <c r="A237" i="10"/>
  <c r="C236" i="10"/>
  <c r="B236" i="10"/>
  <c r="A236" i="10"/>
  <c r="C235" i="10"/>
  <c r="B235" i="10"/>
  <c r="A235" i="10"/>
  <c r="C234" i="10"/>
  <c r="B234" i="10"/>
  <c r="A234" i="10"/>
  <c r="C233" i="10"/>
  <c r="B233" i="10"/>
  <c r="A233" i="10"/>
  <c r="C232" i="10"/>
  <c r="B232" i="10"/>
  <c r="A232" i="10"/>
  <c r="C231" i="10"/>
  <c r="B231" i="10"/>
  <c r="A231" i="10"/>
  <c r="C230" i="10"/>
  <c r="B230" i="10"/>
  <c r="A230" i="10"/>
  <c r="C229" i="10"/>
  <c r="B229" i="10"/>
  <c r="A229" i="10"/>
  <c r="C228" i="10"/>
  <c r="B228" i="10"/>
  <c r="A228" i="10"/>
  <c r="C227" i="10"/>
  <c r="B227" i="10"/>
  <c r="A227" i="10"/>
  <c r="C226" i="10"/>
  <c r="B226" i="10"/>
  <c r="A226" i="10"/>
  <c r="C225" i="10"/>
  <c r="B225" i="10"/>
  <c r="A225" i="10"/>
  <c r="C224" i="10"/>
  <c r="B224" i="10"/>
  <c r="A224" i="10"/>
  <c r="C223" i="10"/>
  <c r="B223" i="10"/>
  <c r="A223" i="10"/>
  <c r="C222" i="10"/>
  <c r="B222" i="10"/>
  <c r="A222" i="10"/>
  <c r="C221" i="10"/>
  <c r="B221" i="10"/>
  <c r="A221" i="10"/>
  <c r="C220" i="10"/>
  <c r="B220" i="10"/>
  <c r="A220" i="10"/>
  <c r="C219" i="10"/>
  <c r="B219" i="10"/>
  <c r="A219" i="10"/>
  <c r="C218" i="10"/>
  <c r="B218" i="10"/>
  <c r="A218" i="10"/>
  <c r="C217" i="10"/>
  <c r="B217" i="10"/>
  <c r="A217" i="10"/>
  <c r="C216" i="10"/>
  <c r="B216" i="10"/>
  <c r="A216" i="10"/>
  <c r="C215" i="10"/>
  <c r="B215" i="10"/>
  <c r="A215" i="10"/>
  <c r="C214" i="10"/>
  <c r="B214" i="10"/>
  <c r="A214" i="10"/>
  <c r="C213" i="10"/>
  <c r="B213" i="10"/>
  <c r="A213" i="10"/>
  <c r="C212" i="10"/>
  <c r="B212" i="10"/>
  <c r="A212" i="10"/>
  <c r="C211" i="10"/>
  <c r="B211" i="10"/>
  <c r="A211" i="10"/>
  <c r="C210" i="10"/>
  <c r="B210" i="10"/>
  <c r="A210" i="10"/>
  <c r="C209" i="10"/>
  <c r="B209" i="10"/>
  <c r="A209" i="10"/>
  <c r="C208" i="10"/>
  <c r="B208" i="10"/>
  <c r="A208" i="10"/>
  <c r="C207" i="10"/>
  <c r="B207" i="10"/>
  <c r="A207" i="10"/>
  <c r="C206" i="10"/>
  <c r="B206" i="10"/>
  <c r="A206" i="10"/>
  <c r="C205" i="10"/>
  <c r="B205" i="10"/>
  <c r="A205" i="10"/>
  <c r="C204" i="10"/>
  <c r="B204" i="10"/>
  <c r="A204" i="10"/>
  <c r="C203" i="10"/>
  <c r="B203" i="10"/>
  <c r="A203" i="10"/>
  <c r="C202" i="10"/>
  <c r="B202" i="10"/>
  <c r="A202" i="10"/>
  <c r="C201" i="10"/>
  <c r="B201" i="10"/>
  <c r="A201" i="10"/>
  <c r="C200" i="10"/>
  <c r="B200" i="10"/>
  <c r="A200" i="10"/>
  <c r="C199" i="10"/>
  <c r="B199" i="10"/>
  <c r="A199" i="10"/>
  <c r="C198" i="10"/>
  <c r="B198" i="10"/>
  <c r="A198" i="10"/>
  <c r="C197" i="10"/>
  <c r="B197" i="10"/>
  <c r="A197" i="10"/>
  <c r="C196" i="10"/>
  <c r="B196" i="10"/>
  <c r="A196" i="10"/>
  <c r="C195" i="10"/>
  <c r="B195" i="10"/>
  <c r="A195" i="10"/>
  <c r="C194" i="10"/>
  <c r="B194" i="10"/>
  <c r="A194" i="10"/>
  <c r="C193" i="10"/>
  <c r="B193" i="10"/>
  <c r="A193" i="10"/>
  <c r="C192" i="10"/>
  <c r="B192" i="10"/>
  <c r="A192" i="10"/>
  <c r="C191" i="10"/>
  <c r="B191" i="10"/>
  <c r="A191" i="10"/>
  <c r="C190" i="10"/>
  <c r="B190" i="10"/>
  <c r="A190" i="10"/>
  <c r="C189" i="10"/>
  <c r="B189" i="10"/>
  <c r="A189" i="10"/>
  <c r="C188" i="10"/>
  <c r="B188" i="10"/>
  <c r="A188" i="10"/>
  <c r="C187" i="10"/>
  <c r="B187" i="10"/>
  <c r="A187" i="10"/>
  <c r="C186" i="10"/>
  <c r="B186" i="10"/>
  <c r="A186" i="10"/>
  <c r="C185" i="10"/>
  <c r="B185" i="10"/>
  <c r="A185" i="10"/>
  <c r="C184" i="10"/>
  <c r="B184" i="10"/>
  <c r="A184" i="10"/>
  <c r="C183" i="10"/>
  <c r="B183" i="10"/>
  <c r="A183" i="10"/>
  <c r="C182" i="10"/>
  <c r="B182" i="10"/>
  <c r="A182" i="10"/>
  <c r="C181" i="10"/>
  <c r="B181" i="10"/>
  <c r="A181" i="10"/>
  <c r="C180" i="10"/>
  <c r="B180" i="10"/>
  <c r="A180" i="10"/>
  <c r="C179" i="10"/>
  <c r="B179" i="10"/>
  <c r="A179" i="10"/>
  <c r="C178" i="10"/>
  <c r="B178" i="10"/>
  <c r="A178" i="10"/>
  <c r="C177" i="10"/>
  <c r="B177" i="10"/>
  <c r="A177" i="10"/>
  <c r="C176" i="10"/>
  <c r="B176" i="10"/>
  <c r="A176" i="10"/>
  <c r="C175" i="10"/>
  <c r="B175" i="10"/>
  <c r="A175" i="10"/>
  <c r="C174" i="10"/>
  <c r="B174" i="10"/>
  <c r="A174" i="10"/>
  <c r="C173" i="10"/>
  <c r="B173" i="10"/>
  <c r="A173" i="10"/>
  <c r="C172" i="10"/>
  <c r="B172" i="10"/>
  <c r="A172" i="10"/>
  <c r="C171" i="10"/>
  <c r="B171" i="10"/>
  <c r="A171" i="10"/>
  <c r="C170" i="10"/>
  <c r="B170" i="10"/>
  <c r="A170" i="10"/>
  <c r="C169" i="10"/>
  <c r="B169" i="10"/>
  <c r="A169" i="10"/>
  <c r="C168" i="10"/>
  <c r="B168" i="10"/>
  <c r="A168" i="10"/>
  <c r="C167" i="10"/>
  <c r="B167" i="10"/>
  <c r="A167" i="10"/>
  <c r="C166" i="10"/>
  <c r="B166" i="10"/>
  <c r="A166" i="10"/>
  <c r="C165" i="10"/>
  <c r="B165" i="10"/>
  <c r="A165" i="10"/>
  <c r="C164" i="10"/>
  <c r="B164" i="10"/>
  <c r="A164" i="10"/>
  <c r="C163" i="10"/>
  <c r="B163" i="10"/>
  <c r="A163" i="10"/>
  <c r="C162" i="10"/>
  <c r="B162" i="10"/>
  <c r="A162" i="10"/>
  <c r="C161" i="10"/>
  <c r="B161" i="10"/>
  <c r="A161" i="10"/>
  <c r="C160" i="10"/>
  <c r="B160" i="10"/>
  <c r="A160" i="10"/>
  <c r="C159" i="10"/>
  <c r="B159" i="10"/>
  <c r="A159" i="10"/>
  <c r="C158" i="10"/>
  <c r="B158" i="10"/>
  <c r="A158" i="10"/>
  <c r="C157" i="10"/>
  <c r="B157" i="10"/>
  <c r="A157" i="10"/>
  <c r="C156" i="10"/>
  <c r="B156" i="10"/>
  <c r="A156" i="10"/>
  <c r="C155" i="10"/>
  <c r="B155" i="10"/>
  <c r="A155" i="10"/>
  <c r="C154" i="10"/>
  <c r="B154" i="10"/>
  <c r="A154" i="10"/>
  <c r="C153" i="10"/>
  <c r="B153" i="10"/>
  <c r="A153" i="10"/>
  <c r="C152" i="10"/>
  <c r="B152" i="10"/>
  <c r="A152" i="10"/>
  <c r="C151" i="10"/>
  <c r="B151" i="10"/>
  <c r="A151" i="10"/>
  <c r="C150" i="10"/>
  <c r="B150" i="10"/>
  <c r="A150" i="10"/>
  <c r="C149" i="10"/>
  <c r="B149" i="10"/>
  <c r="A149" i="10"/>
  <c r="C148" i="10"/>
  <c r="B148" i="10"/>
  <c r="A148" i="10"/>
  <c r="C147" i="10"/>
  <c r="B147" i="10"/>
  <c r="A147" i="10"/>
  <c r="C146" i="10"/>
  <c r="B146" i="10"/>
  <c r="A146" i="10"/>
  <c r="C145" i="10"/>
  <c r="B145" i="10"/>
  <c r="A145" i="10"/>
  <c r="C144" i="10"/>
  <c r="B144" i="10"/>
  <c r="A144" i="10"/>
  <c r="C143" i="10"/>
  <c r="B143" i="10"/>
  <c r="A143" i="10"/>
  <c r="C142" i="10"/>
  <c r="B142" i="10"/>
  <c r="A142" i="10"/>
  <c r="C141" i="10"/>
  <c r="B141" i="10"/>
  <c r="A141" i="10"/>
  <c r="C140" i="10"/>
  <c r="B140" i="10"/>
  <c r="A140" i="10"/>
  <c r="C139" i="10"/>
  <c r="B139" i="10"/>
  <c r="A139" i="10"/>
  <c r="C138" i="10"/>
  <c r="B138" i="10"/>
  <c r="A138" i="10"/>
  <c r="C137" i="10"/>
  <c r="B137" i="10"/>
  <c r="A137" i="10"/>
  <c r="C136" i="10"/>
  <c r="B136" i="10"/>
  <c r="A136" i="10"/>
  <c r="C135" i="10"/>
  <c r="B135" i="10"/>
  <c r="A135" i="10"/>
  <c r="C134" i="10"/>
  <c r="B134" i="10"/>
  <c r="A134" i="10"/>
  <c r="C133" i="10"/>
  <c r="B133" i="10"/>
  <c r="A133" i="10"/>
  <c r="C132" i="10"/>
  <c r="B132" i="10"/>
  <c r="A132" i="10"/>
  <c r="C131" i="10"/>
  <c r="B131" i="10"/>
  <c r="A131" i="10"/>
  <c r="C130" i="10"/>
  <c r="B130" i="10"/>
  <c r="A130" i="10"/>
  <c r="C129" i="10"/>
  <c r="B129" i="10"/>
  <c r="A129" i="10"/>
  <c r="C128" i="10"/>
  <c r="B128" i="10"/>
  <c r="A128" i="10"/>
  <c r="C127" i="10"/>
  <c r="B127" i="10"/>
  <c r="A127" i="10"/>
  <c r="C126" i="10"/>
  <c r="B126" i="10"/>
  <c r="A126" i="10"/>
  <c r="C125" i="10"/>
  <c r="B125" i="10"/>
  <c r="A125" i="10"/>
  <c r="C124" i="10"/>
  <c r="B124" i="10"/>
  <c r="A124" i="10"/>
  <c r="C123" i="10"/>
  <c r="B123" i="10"/>
  <c r="A123" i="10"/>
  <c r="C122" i="10"/>
  <c r="B122" i="10"/>
  <c r="A122" i="10"/>
  <c r="C121" i="10"/>
  <c r="B121" i="10"/>
  <c r="A121" i="10"/>
  <c r="C120" i="10"/>
  <c r="B120" i="10"/>
  <c r="A120" i="10"/>
  <c r="C119" i="10"/>
  <c r="B119" i="10"/>
  <c r="A119" i="10"/>
  <c r="C118" i="10"/>
  <c r="B118" i="10"/>
  <c r="A118" i="10"/>
  <c r="C117" i="10"/>
  <c r="B117" i="10"/>
  <c r="A117" i="10"/>
  <c r="C116" i="10"/>
  <c r="B116" i="10"/>
  <c r="A116" i="10"/>
  <c r="C115" i="10"/>
  <c r="B115" i="10"/>
  <c r="A115" i="10"/>
  <c r="C114" i="10"/>
  <c r="B114" i="10"/>
  <c r="A114" i="10"/>
  <c r="C113" i="10"/>
  <c r="B113" i="10"/>
  <c r="A113" i="10"/>
  <c r="C112" i="10"/>
  <c r="B112" i="10"/>
  <c r="A112" i="10"/>
  <c r="C111" i="10"/>
  <c r="B111" i="10"/>
  <c r="A111" i="10"/>
  <c r="C110" i="10"/>
  <c r="B110" i="10"/>
  <c r="A110" i="10"/>
  <c r="C109" i="10"/>
  <c r="B109" i="10"/>
  <c r="A109" i="10"/>
  <c r="C108" i="10"/>
  <c r="B108" i="10"/>
  <c r="A108" i="10"/>
  <c r="C107" i="10"/>
  <c r="B107" i="10"/>
  <c r="A107" i="10"/>
  <c r="C106" i="10"/>
  <c r="B106" i="10"/>
  <c r="A106" i="10"/>
  <c r="C105" i="10"/>
  <c r="B105" i="10"/>
  <c r="A105" i="10"/>
  <c r="C104" i="10"/>
  <c r="B104" i="10"/>
  <c r="A104" i="10"/>
  <c r="C103" i="10"/>
  <c r="B103" i="10"/>
  <c r="A103" i="10"/>
  <c r="C102" i="10"/>
  <c r="B102" i="10"/>
  <c r="A102" i="10"/>
  <c r="C101" i="10"/>
  <c r="B101" i="10"/>
  <c r="A101" i="10"/>
  <c r="C100" i="10"/>
  <c r="B100" i="10"/>
  <c r="A100" i="10"/>
  <c r="C99" i="10"/>
  <c r="B99" i="10"/>
  <c r="A99" i="10"/>
  <c r="C98" i="10"/>
  <c r="B98" i="10"/>
  <c r="A98" i="10"/>
  <c r="C97" i="10"/>
  <c r="B97" i="10"/>
  <c r="A97" i="10"/>
  <c r="C96" i="10"/>
  <c r="B96" i="10"/>
  <c r="A96" i="10"/>
  <c r="C95" i="10"/>
  <c r="B95" i="10"/>
  <c r="A95" i="10"/>
  <c r="C94" i="10"/>
  <c r="B94" i="10"/>
  <c r="A94" i="10"/>
  <c r="C93" i="10"/>
  <c r="B93" i="10"/>
  <c r="A93" i="10"/>
  <c r="C92" i="10"/>
  <c r="B92" i="10"/>
  <c r="A92" i="10"/>
  <c r="C91" i="10"/>
  <c r="B91" i="10"/>
  <c r="A91" i="10"/>
  <c r="C90" i="10"/>
  <c r="B90" i="10"/>
  <c r="A90" i="10"/>
  <c r="C89" i="10"/>
  <c r="B89" i="10"/>
  <c r="A89" i="10"/>
  <c r="C88" i="10"/>
  <c r="B88" i="10"/>
  <c r="A88" i="10"/>
  <c r="C87" i="10"/>
  <c r="B87" i="10"/>
  <c r="A87" i="10"/>
  <c r="C86" i="10"/>
  <c r="B86" i="10"/>
  <c r="A86" i="10"/>
  <c r="C85" i="10"/>
  <c r="B85" i="10"/>
  <c r="A85" i="10"/>
  <c r="C84" i="10"/>
  <c r="B84" i="10"/>
  <c r="A84" i="10"/>
  <c r="C83" i="10"/>
  <c r="B83" i="10"/>
  <c r="A83" i="10"/>
  <c r="C82" i="10"/>
  <c r="B82" i="10"/>
  <c r="A82" i="10"/>
  <c r="C81" i="10"/>
  <c r="B81" i="10"/>
  <c r="A81" i="10"/>
  <c r="C80" i="10"/>
  <c r="B80" i="10"/>
  <c r="A80" i="10"/>
  <c r="C79" i="10"/>
  <c r="B79" i="10"/>
  <c r="A79" i="10"/>
  <c r="C78" i="10"/>
  <c r="B78" i="10"/>
  <c r="A78" i="10"/>
  <c r="C77" i="10"/>
  <c r="B77" i="10"/>
  <c r="A77" i="10"/>
  <c r="C76" i="10"/>
  <c r="B76" i="10"/>
  <c r="A76" i="10"/>
  <c r="C75" i="10"/>
  <c r="B75" i="10"/>
  <c r="A75" i="10"/>
  <c r="C74" i="10"/>
  <c r="B74" i="10"/>
  <c r="A74" i="10"/>
  <c r="C73" i="10"/>
  <c r="B73" i="10"/>
  <c r="A73" i="10"/>
  <c r="C72" i="10"/>
  <c r="B72" i="10"/>
  <c r="A72" i="10"/>
  <c r="C71" i="10"/>
  <c r="B71" i="10"/>
  <c r="A71" i="10"/>
  <c r="C70" i="10"/>
  <c r="B70" i="10"/>
  <c r="A70" i="10"/>
  <c r="C69" i="10"/>
  <c r="B69" i="10"/>
  <c r="A69" i="10"/>
  <c r="C68" i="10"/>
  <c r="B68" i="10"/>
  <c r="A68" i="10"/>
  <c r="C67" i="10"/>
  <c r="B67" i="10"/>
  <c r="A67" i="10"/>
  <c r="C66" i="10"/>
  <c r="B66" i="10"/>
  <c r="A66" i="10"/>
  <c r="C65" i="10"/>
  <c r="B65" i="10"/>
  <c r="A65" i="10"/>
  <c r="C64" i="10"/>
  <c r="B64" i="10"/>
  <c r="A64" i="10"/>
  <c r="C63" i="10"/>
  <c r="B63" i="10"/>
  <c r="A63" i="10"/>
  <c r="C62" i="10"/>
  <c r="B62" i="10"/>
  <c r="A62" i="10"/>
  <c r="C61" i="10"/>
  <c r="B61" i="10"/>
  <c r="A61" i="10"/>
  <c r="C60" i="10"/>
  <c r="B60" i="10"/>
  <c r="A60" i="10"/>
  <c r="C59" i="10"/>
  <c r="B59" i="10"/>
  <c r="A59" i="10"/>
  <c r="C58" i="10"/>
  <c r="B58" i="10"/>
  <c r="A58" i="10"/>
  <c r="C57" i="10"/>
  <c r="B57" i="10"/>
  <c r="A57" i="10"/>
  <c r="C56" i="10"/>
  <c r="B56" i="10"/>
  <c r="A56" i="10"/>
  <c r="C55" i="10"/>
  <c r="B55" i="10"/>
  <c r="A55" i="10"/>
  <c r="C54" i="10"/>
  <c r="B54" i="10"/>
  <c r="A54" i="10"/>
  <c r="C53" i="10"/>
  <c r="B53" i="10"/>
  <c r="A53" i="10"/>
  <c r="C52" i="10"/>
  <c r="B52" i="10"/>
  <c r="A52" i="10"/>
  <c r="C51" i="10"/>
  <c r="B51" i="10"/>
  <c r="A51" i="10"/>
  <c r="C50" i="10"/>
  <c r="B50" i="10"/>
  <c r="A50" i="10"/>
  <c r="C49" i="10"/>
  <c r="B49" i="10"/>
  <c r="A49" i="10"/>
  <c r="C48" i="10"/>
  <c r="B48" i="10"/>
  <c r="A48" i="10"/>
  <c r="C47" i="10"/>
  <c r="B47" i="10"/>
  <c r="A47" i="10"/>
  <c r="C46" i="10"/>
  <c r="B46" i="10"/>
  <c r="A46" i="10"/>
  <c r="C45" i="10"/>
  <c r="B45" i="10"/>
  <c r="A45" i="10"/>
  <c r="C44" i="10"/>
  <c r="B44" i="10"/>
  <c r="A44" i="10"/>
  <c r="C43" i="10"/>
  <c r="B43" i="10"/>
  <c r="A43" i="10"/>
  <c r="C42" i="10"/>
  <c r="B42" i="10"/>
  <c r="A42" i="10"/>
  <c r="C41" i="10"/>
  <c r="B41" i="10"/>
  <c r="A41" i="10"/>
  <c r="C40" i="10"/>
  <c r="B40" i="10"/>
  <c r="A40" i="10"/>
  <c r="C39" i="10"/>
  <c r="B39" i="10"/>
  <c r="A39" i="10"/>
  <c r="C38" i="10"/>
  <c r="B38" i="10"/>
  <c r="A38" i="10"/>
  <c r="C37" i="10"/>
  <c r="B37" i="10"/>
  <c r="A37" i="10"/>
  <c r="C36" i="10"/>
  <c r="B36" i="10"/>
  <c r="A36" i="10"/>
  <c r="C35" i="10"/>
  <c r="B35" i="10"/>
  <c r="A35" i="10"/>
  <c r="C34" i="10"/>
  <c r="B34" i="10"/>
  <c r="A34" i="10"/>
  <c r="C33" i="10"/>
  <c r="B33" i="10"/>
  <c r="A33" i="10"/>
  <c r="C32" i="10"/>
  <c r="B32" i="10"/>
  <c r="A32" i="10"/>
  <c r="C31" i="10"/>
  <c r="B31" i="10"/>
  <c r="A31" i="10"/>
  <c r="C30" i="10"/>
  <c r="B30" i="10"/>
  <c r="A30" i="10"/>
  <c r="C29" i="10"/>
  <c r="B29" i="10"/>
  <c r="A29" i="10"/>
  <c r="C28" i="10"/>
  <c r="B28" i="10"/>
  <c r="A28" i="10"/>
  <c r="C27" i="10"/>
  <c r="B27" i="10"/>
  <c r="A27" i="10"/>
  <c r="C26" i="10"/>
  <c r="B26" i="10"/>
  <c r="A26" i="10"/>
  <c r="C25" i="10"/>
  <c r="B25" i="10"/>
  <c r="A25" i="10"/>
  <c r="C24" i="10"/>
  <c r="B24" i="10"/>
  <c r="A24" i="10"/>
  <c r="C23" i="10"/>
  <c r="B23" i="10"/>
  <c r="A23" i="10"/>
  <c r="C22" i="10"/>
  <c r="B22" i="10"/>
  <c r="A22" i="10"/>
  <c r="C21" i="10"/>
  <c r="B21" i="10"/>
  <c r="A21" i="10"/>
  <c r="C20" i="10"/>
  <c r="B20" i="10"/>
  <c r="A20" i="10"/>
  <c r="C19" i="10"/>
  <c r="B19" i="10"/>
  <c r="A19" i="10"/>
  <c r="C18" i="10"/>
  <c r="B18" i="10"/>
  <c r="A18" i="10"/>
  <c r="C17" i="10"/>
  <c r="B17" i="10"/>
  <c r="A17" i="10"/>
  <c r="C16" i="10"/>
  <c r="B16" i="10"/>
  <c r="A16" i="10"/>
  <c r="C15" i="10"/>
  <c r="B15" i="10"/>
  <c r="A15" i="10"/>
  <c r="C14" i="10"/>
  <c r="B14" i="10"/>
  <c r="A14" i="10"/>
  <c r="C13" i="10"/>
  <c r="B13" i="10"/>
  <c r="A13" i="10"/>
  <c r="C12" i="10"/>
  <c r="B12" i="10"/>
  <c r="A12" i="10"/>
  <c r="C11" i="10"/>
  <c r="B11" i="10"/>
  <c r="A11" i="10"/>
  <c r="C10" i="10"/>
  <c r="B10" i="10"/>
  <c r="A10" i="10"/>
  <c r="C9" i="10"/>
  <c r="B9" i="10"/>
  <c r="A9" i="10"/>
  <c r="C8" i="10"/>
  <c r="B8" i="10"/>
  <c r="A8" i="10"/>
  <c r="C7" i="10"/>
  <c r="B7" i="10"/>
  <c r="A7" i="10"/>
  <c r="C6" i="10"/>
  <c r="B6" i="10"/>
  <c r="A6" i="10"/>
  <c r="C5" i="10"/>
  <c r="B5" i="10"/>
  <c r="A5" i="10"/>
  <c r="C4" i="10"/>
  <c r="B4" i="10"/>
  <c r="A4" i="10"/>
  <c r="C3" i="10"/>
  <c r="B3" i="10"/>
  <c r="A3" i="10"/>
  <c r="B2" i="10"/>
  <c r="C2" i="10"/>
  <c r="A2" i="10"/>
  <c r="C17" i="3"/>
  <c r="C20" i="3" s="1"/>
  <c r="C21" i="3" s="1"/>
  <c r="H246" i="32" l="1"/>
  <c r="H52" i="32"/>
  <c r="H969" i="32"/>
  <c r="H677" i="32"/>
  <c r="H321" i="32"/>
  <c r="H61" i="32"/>
  <c r="H37" i="32"/>
  <c r="H21" i="32"/>
  <c r="I21" i="32" s="1"/>
  <c r="H1773" i="32"/>
  <c r="I1773" i="32" s="1"/>
  <c r="H380" i="32"/>
  <c r="I380" i="32" s="1"/>
  <c r="L28" i="32"/>
  <c r="K4" i="11" s="1"/>
  <c r="H1870" i="32"/>
  <c r="H1858" i="32"/>
  <c r="H1846" i="32"/>
  <c r="H1826" i="32"/>
  <c r="I1826" i="32" s="1"/>
  <c r="H1818" i="32"/>
  <c r="I1818" i="32" s="1"/>
  <c r="H1786" i="32"/>
  <c r="I1786" i="32" s="1"/>
  <c r="H1746" i="32"/>
  <c r="I1746" i="32" s="1"/>
  <c r="H1734" i="32"/>
  <c r="H1722" i="32"/>
  <c r="H1718" i="32"/>
  <c r="H1714" i="32"/>
  <c r="H1710" i="32"/>
  <c r="I1710" i="32" s="1"/>
  <c r="H1706" i="32"/>
  <c r="I1706" i="32" s="1"/>
  <c r="H1698" i="32"/>
  <c r="I1698" i="32" s="1"/>
  <c r="H1690" i="32"/>
  <c r="I1690" i="32" s="1"/>
  <c r="H1682" i="32"/>
  <c r="H1674" i="32"/>
  <c r="H1666" i="32"/>
  <c r="H1662" i="32"/>
  <c r="H1658" i="32"/>
  <c r="I1658" i="32" s="1"/>
  <c r="H1650" i="32"/>
  <c r="I1650" i="32" s="1"/>
  <c r="H1642" i="32"/>
  <c r="I1642" i="32" s="1"/>
  <c r="H1638" i="32"/>
  <c r="I1638" i="32" s="1"/>
  <c r="H1634" i="32"/>
  <c r="H1626" i="32"/>
  <c r="H1622" i="32"/>
  <c r="H1618" i="32"/>
  <c r="H1614" i="32"/>
  <c r="H1610" i="32"/>
  <c r="I1610" i="32" s="1"/>
  <c r="H1602" i="32"/>
  <c r="I1602" i="32" s="1"/>
  <c r="H1594" i="32"/>
  <c r="I1594" i="32" s="1"/>
  <c r="H1590" i="32"/>
  <c r="H1586" i="32"/>
  <c r="H1578" i="32"/>
  <c r="H1570" i="32"/>
  <c r="H1566" i="32"/>
  <c r="I1566" i="32" s="1"/>
  <c r="H1562" i="32"/>
  <c r="I1562" i="32" s="1"/>
  <c r="H1558" i="32"/>
  <c r="I1558" i="32" s="1"/>
  <c r="H1554" i="32"/>
  <c r="I1554" i="32" s="1"/>
  <c r="H1550" i="32"/>
  <c r="H1546" i="32"/>
  <c r="H1542" i="32"/>
  <c r="H1538" i="32"/>
  <c r="H1534" i="32"/>
  <c r="I1534" i="32" s="1"/>
  <c r="H1526" i="32"/>
  <c r="I1526" i="32" s="1"/>
  <c r="H1518" i="32"/>
  <c r="I1518" i="32" s="1"/>
  <c r="H1514" i="32"/>
  <c r="I1514" i="32" s="1"/>
  <c r="H1510" i="32"/>
  <c r="H1502" i="32"/>
  <c r="H1498" i="32"/>
  <c r="H1494" i="32"/>
  <c r="H1490" i="32"/>
  <c r="I1490" i="32" s="1"/>
  <c r="H1486" i="32"/>
  <c r="I1486" i="32" s="1"/>
  <c r="H1482" i="32"/>
  <c r="I1482" i="32" s="1"/>
  <c r="H1478" i="32"/>
  <c r="I1478" i="32" s="1"/>
  <c r="H1474" i="32"/>
  <c r="H1470" i="32"/>
  <c r="H1462" i="32"/>
  <c r="H1454" i="32"/>
  <c r="H1450" i="32"/>
  <c r="I1450" i="32" s="1"/>
  <c r="H1446" i="32"/>
  <c r="I1446" i="32" s="1"/>
  <c r="H1442" i="32"/>
  <c r="I1442" i="32" s="1"/>
  <c r="H1438" i="32"/>
  <c r="I1438" i="32" s="1"/>
  <c r="H1434" i="32"/>
  <c r="H1430" i="32"/>
  <c r="H1426" i="32"/>
  <c r="H1422" i="32"/>
  <c r="H1418" i="32"/>
  <c r="I1418" i="32" s="1"/>
  <c r="H1414" i="32"/>
  <c r="I1414" i="32" s="1"/>
  <c r="H1410" i="32"/>
  <c r="I1410" i="32" s="1"/>
  <c r="H1406" i="32"/>
  <c r="I1406" i="32" s="1"/>
  <c r="H1402" i="32"/>
  <c r="H1398" i="32"/>
  <c r="H1394" i="32"/>
  <c r="H1390" i="32"/>
  <c r="H1386" i="32"/>
  <c r="I1386" i="32" s="1"/>
  <c r="H1382" i="32"/>
  <c r="I1382" i="32" s="1"/>
  <c r="H1378" i="32"/>
  <c r="I1378" i="32" s="1"/>
  <c r="H1374" i="32"/>
  <c r="I1374" i="32" s="1"/>
  <c r="H1370" i="32"/>
  <c r="H1366" i="32"/>
  <c r="H1362" i="32"/>
  <c r="H1358" i="32"/>
  <c r="H1354" i="32"/>
  <c r="I1354" i="32" s="1"/>
  <c r="H1350" i="32"/>
  <c r="I1350" i="32" s="1"/>
  <c r="H1346" i="32"/>
  <c r="I1346" i="32" s="1"/>
  <c r="H1342" i="32"/>
  <c r="I1342" i="32" s="1"/>
  <c r="H1338" i="32"/>
  <c r="H1334" i="32"/>
  <c r="H1330" i="32"/>
  <c r="H1326" i="32"/>
  <c r="H1322" i="32"/>
  <c r="I1322" i="32" s="1"/>
  <c r="H1318" i="32"/>
  <c r="I1318" i="32" s="1"/>
  <c r="H1314" i="32"/>
  <c r="I1314" i="32" s="1"/>
  <c r="H1310" i="32"/>
  <c r="I1310" i="32" s="1"/>
  <c r="H1306" i="32"/>
  <c r="H1302" i="32"/>
  <c r="H1298" i="32"/>
  <c r="H1294" i="32"/>
  <c r="H1290" i="32"/>
  <c r="I1290" i="32" s="1"/>
  <c r="H1286" i="32"/>
  <c r="I1286" i="32" s="1"/>
  <c r="H1282" i="32"/>
  <c r="I1282" i="32" s="1"/>
  <c r="H1278" i="32"/>
  <c r="I1278" i="32" s="1"/>
  <c r="H1274" i="32"/>
  <c r="H1270" i="32"/>
  <c r="H1266" i="32"/>
  <c r="H1262" i="32"/>
  <c r="H1258" i="32"/>
  <c r="I1258" i="32" s="1"/>
  <c r="H1254" i="32"/>
  <c r="I1254" i="32" s="1"/>
  <c r="H1250" i="32"/>
  <c r="I1250" i="32" s="1"/>
  <c r="H1246" i="32"/>
  <c r="I1246" i="32" s="1"/>
  <c r="H1242" i="32"/>
  <c r="H1238" i="32"/>
  <c r="H1234" i="32"/>
  <c r="H1230" i="32"/>
  <c r="H1226" i="32"/>
  <c r="I1226" i="32" s="1"/>
  <c r="H1222" i="32"/>
  <c r="I1222" i="32" s="1"/>
  <c r="H1218" i="32"/>
  <c r="I1218" i="32" s="1"/>
  <c r="H1214" i="32"/>
  <c r="I1214" i="32" s="1"/>
  <c r="H1210" i="32"/>
  <c r="H1206" i="32"/>
  <c r="H1202" i="32"/>
  <c r="H1198" i="32"/>
  <c r="H1194" i="32"/>
  <c r="I1194" i="32" s="1"/>
  <c r="H1190" i="32"/>
  <c r="I1190" i="32" s="1"/>
  <c r="H1186" i="32"/>
  <c r="I1186" i="32" s="1"/>
  <c r="H1182" i="32"/>
  <c r="I1182" i="32" s="1"/>
  <c r="H1178" i="32"/>
  <c r="H1174" i="32"/>
  <c r="H1170" i="32"/>
  <c r="H1166" i="32"/>
  <c r="H1162" i="32"/>
  <c r="I1162" i="32" s="1"/>
  <c r="H1154" i="32"/>
  <c r="I1154" i="32" s="1"/>
  <c r="H1150" i="32"/>
  <c r="I1150" i="32" s="1"/>
  <c r="H1146" i="32"/>
  <c r="I1146" i="32" s="1"/>
  <c r="H1138" i="32"/>
  <c r="H1134" i="32"/>
  <c r="H1130" i="32"/>
  <c r="H1126" i="32"/>
  <c r="H1122" i="32"/>
  <c r="I1122" i="32" s="1"/>
  <c r="H1118" i="32"/>
  <c r="I1118" i="32" s="1"/>
  <c r="H1114" i="32"/>
  <c r="I1114" i="32" s="1"/>
  <c r="H1110" i="32"/>
  <c r="I1110" i="32" s="1"/>
  <c r="H1106" i="32"/>
  <c r="H1102" i="32"/>
  <c r="H1098" i="32"/>
  <c r="H1094" i="32"/>
  <c r="H1090" i="32"/>
  <c r="I1090" i="32" s="1"/>
  <c r="H1086" i="32"/>
  <c r="I1086" i="32" s="1"/>
  <c r="H1082" i="32"/>
  <c r="I1082" i="32" s="1"/>
  <c r="H1078" i="32"/>
  <c r="I1078" i="32" s="1"/>
  <c r="H1074" i="32"/>
  <c r="H1070" i="32"/>
  <c r="H1066" i="32"/>
  <c r="H1062" i="32"/>
  <c r="H1058" i="32"/>
  <c r="I1058" i="32" s="1"/>
  <c r="H1054" i="32"/>
  <c r="I1054" i="32" s="1"/>
  <c r="H1050" i="32"/>
  <c r="I1050" i="32" s="1"/>
  <c r="H1046" i="32"/>
  <c r="I1046" i="32" s="1"/>
  <c r="H1042" i="32"/>
  <c r="H1038" i="32"/>
  <c r="H1034" i="32"/>
  <c r="H1030" i="32"/>
  <c r="H1026" i="32"/>
  <c r="I1026" i="32" s="1"/>
  <c r="H1022" i="32"/>
  <c r="I1022" i="32" s="1"/>
  <c r="H1018" i="32"/>
  <c r="I1018" i="32" s="1"/>
  <c r="H1014" i="32"/>
  <c r="I1014" i="32" s="1"/>
  <c r="H1010" i="32"/>
  <c r="H1006" i="32"/>
  <c r="H1002" i="32"/>
  <c r="H998" i="32"/>
  <c r="H994" i="32"/>
  <c r="H990" i="32"/>
  <c r="I990" i="32" s="1"/>
  <c r="H986" i="32"/>
  <c r="I986" i="32" s="1"/>
  <c r="H982" i="32"/>
  <c r="I982" i="32" s="1"/>
  <c r="H978" i="32"/>
  <c r="H974" i="32"/>
  <c r="H970" i="32"/>
  <c r="H966" i="32"/>
  <c r="H962" i="32"/>
  <c r="I962" i="32" s="1"/>
  <c r="H958" i="32"/>
  <c r="I958" i="32" s="1"/>
  <c r="H954" i="32"/>
  <c r="I954" i="32" s="1"/>
  <c r="H950" i="32"/>
  <c r="I950" i="32" s="1"/>
  <c r="H946" i="32"/>
  <c r="H942" i="32"/>
  <c r="H938" i="32"/>
  <c r="H934" i="32"/>
  <c r="H930" i="32"/>
  <c r="I930" i="32" s="1"/>
  <c r="H926" i="32"/>
  <c r="I926" i="32" s="1"/>
  <c r="H922" i="32"/>
  <c r="I922" i="32" s="1"/>
  <c r="H918" i="32"/>
  <c r="I918" i="32" s="1"/>
  <c r="H914" i="32"/>
  <c r="H910" i="32"/>
  <c r="H906" i="32"/>
  <c r="H902" i="32"/>
  <c r="H898" i="32"/>
  <c r="I898" i="32" s="1"/>
  <c r="H894" i="32"/>
  <c r="I894" i="32" s="1"/>
  <c r="H890" i="32"/>
  <c r="I890" i="32" s="1"/>
  <c r="H886" i="32"/>
  <c r="I886" i="32" s="1"/>
  <c r="H882" i="32"/>
  <c r="H878" i="32"/>
  <c r="H874" i="32"/>
  <c r="H870" i="32"/>
  <c r="H866" i="32"/>
  <c r="H862" i="32"/>
  <c r="I862" i="32" s="1"/>
  <c r="H858" i="32"/>
  <c r="I858" i="32" s="1"/>
  <c r="H854" i="32"/>
  <c r="I854" i="32" s="1"/>
  <c r="H850" i="32"/>
  <c r="H846" i="32"/>
  <c r="H842" i="32"/>
  <c r="H838" i="32"/>
  <c r="H834" i="32"/>
  <c r="I834" i="32" s="1"/>
  <c r="H830" i="32"/>
  <c r="I830" i="32" s="1"/>
  <c r="H826" i="32"/>
  <c r="I826" i="32" s="1"/>
  <c r="H822" i="32"/>
  <c r="I822" i="32" s="1"/>
  <c r="H818" i="32"/>
  <c r="H814" i="32"/>
  <c r="H810" i="32"/>
  <c r="H806" i="32"/>
  <c r="H802" i="32"/>
  <c r="I802" i="32" s="1"/>
  <c r="H798" i="32"/>
  <c r="I798" i="32" s="1"/>
  <c r="H794" i="32"/>
  <c r="I794" i="32" s="1"/>
  <c r="H790" i="32"/>
  <c r="I790" i="32" s="1"/>
  <c r="H786" i="32"/>
  <c r="H782" i="32"/>
  <c r="H778" i="32"/>
  <c r="H774" i="32"/>
  <c r="H770" i="32"/>
  <c r="I770" i="32" s="1"/>
  <c r="H766" i="32"/>
  <c r="I766" i="32" s="1"/>
  <c r="H762" i="32"/>
  <c r="I762" i="32" s="1"/>
  <c r="H758" i="32"/>
  <c r="I758" i="32" s="1"/>
  <c r="H754" i="32"/>
  <c r="H750" i="32"/>
  <c r="H746" i="32"/>
  <c r="H742" i="32"/>
  <c r="H738" i="32"/>
  <c r="I738" i="32" s="1"/>
  <c r="H734" i="32"/>
  <c r="I734" i="32" s="1"/>
  <c r="H730" i="32"/>
  <c r="I730" i="32" s="1"/>
  <c r="H726" i="32"/>
  <c r="I726" i="32" s="1"/>
  <c r="H722" i="32"/>
  <c r="H718" i="32"/>
  <c r="H714" i="32"/>
  <c r="H710" i="32"/>
  <c r="H706" i="32"/>
  <c r="I706" i="32" s="1"/>
  <c r="H702" i="32"/>
  <c r="I702" i="32" s="1"/>
  <c r="H698" i="32"/>
  <c r="I698" i="32" s="1"/>
  <c r="H694" i="32"/>
  <c r="I694" i="32" s="1"/>
  <c r="H690" i="32"/>
  <c r="H686" i="32"/>
  <c r="H682" i="32"/>
  <c r="H678" i="32"/>
  <c r="H674" i="32"/>
  <c r="H670" i="32"/>
  <c r="I670" i="32" s="1"/>
  <c r="H666" i="32"/>
  <c r="I666" i="32" s="1"/>
  <c r="H662" i="32"/>
  <c r="I662" i="32" s="1"/>
  <c r="H658" i="32"/>
  <c r="H654" i="32"/>
  <c r="H650" i="32"/>
  <c r="H646" i="32"/>
  <c r="H642" i="32"/>
  <c r="I642" i="32" s="1"/>
  <c r="H638" i="32"/>
  <c r="I638" i="32" s="1"/>
  <c r="H634" i="32"/>
  <c r="I634" i="32" s="1"/>
  <c r="H630" i="32"/>
  <c r="I630" i="32" s="1"/>
  <c r="H626" i="32"/>
  <c r="H622" i="32"/>
  <c r="H618" i="32"/>
  <c r="H614" i="32"/>
  <c r="H610" i="32"/>
  <c r="I610" i="32" s="1"/>
  <c r="H606" i="32"/>
  <c r="I606" i="32" s="1"/>
  <c r="H602" i="32"/>
  <c r="I602" i="32" s="1"/>
  <c r="H594" i="32"/>
  <c r="I594" i="32" s="1"/>
  <c r="H590" i="32"/>
  <c r="H586" i="32"/>
  <c r="H578" i="32"/>
  <c r="H574" i="32"/>
  <c r="H570" i="32"/>
  <c r="I570" i="32" s="1"/>
  <c r="H562" i="32"/>
  <c r="I562" i="32" s="1"/>
  <c r="H558" i="32"/>
  <c r="I558" i="32" s="1"/>
  <c r="H554" i="32"/>
  <c r="I554" i="32" s="1"/>
  <c r="H550" i="32"/>
  <c r="H546" i="32"/>
  <c r="H542" i="32"/>
  <c r="H538" i="32"/>
  <c r="H534" i="32"/>
  <c r="I534" i="32" s="1"/>
  <c r="H530" i="32"/>
  <c r="I530" i="32" s="1"/>
  <c r="H522" i="32"/>
  <c r="I522" i="32" s="1"/>
  <c r="H518" i="32"/>
  <c r="I518" i="32" s="1"/>
  <c r="H514" i="32"/>
  <c r="H506" i="32"/>
  <c r="H498" i="32"/>
  <c r="H494" i="32"/>
  <c r="H490" i="32"/>
  <c r="H486" i="32"/>
  <c r="I486" i="32" s="1"/>
  <c r="H482" i="32"/>
  <c r="I482" i="32" s="1"/>
  <c r="H478" i="32"/>
  <c r="I478" i="32" s="1"/>
  <c r="H474" i="32"/>
  <c r="H470" i="32"/>
  <c r="H466" i="32"/>
  <c r="H458" i="32"/>
  <c r="H454" i="32"/>
  <c r="I454" i="32" s="1"/>
  <c r="H450" i="32"/>
  <c r="I450" i="32" s="1"/>
  <c r="H442" i="32"/>
  <c r="I442" i="32" s="1"/>
  <c r="H434" i="32"/>
  <c r="I434" i="32" s="1"/>
  <c r="H430" i="32"/>
  <c r="H426" i="32"/>
  <c r="H422" i="32"/>
  <c r="H418" i="32"/>
  <c r="H410" i="32"/>
  <c r="I410" i="32" s="1"/>
  <c r="H402" i="32"/>
  <c r="I402" i="32" s="1"/>
  <c r="H398" i="32"/>
  <c r="I398" i="32" s="1"/>
  <c r="H394" i="32"/>
  <c r="I394" i="32" s="1"/>
  <c r="H390" i="32"/>
  <c r="H386" i="32"/>
  <c r="H382" i="32"/>
  <c r="H378" i="32"/>
  <c r="H374" i="32"/>
  <c r="H370" i="32"/>
  <c r="I370" i="32" s="1"/>
  <c r="H366" i="32"/>
  <c r="I366" i="32" s="1"/>
  <c r="H362" i="32"/>
  <c r="I362" i="32" s="1"/>
  <c r="H358" i="32"/>
  <c r="H354" i="32"/>
  <c r="H350" i="32"/>
  <c r="I350" i="32" s="1"/>
  <c r="H346" i="32"/>
  <c r="H342" i="32"/>
  <c r="I342" i="32" s="1"/>
  <c r="H338" i="32"/>
  <c r="I338" i="32" s="1"/>
  <c r="H334" i="32"/>
  <c r="I334" i="32" s="1"/>
  <c r="H330" i="32"/>
  <c r="I330" i="32" s="1"/>
  <c r="H326" i="32"/>
  <c r="H322" i="32"/>
  <c r="H318" i="32"/>
  <c r="H314" i="32"/>
  <c r="H310" i="32"/>
  <c r="H306" i="32"/>
  <c r="I306" i="32" s="1"/>
  <c r="H302" i="32"/>
  <c r="I302" i="32" s="1"/>
  <c r="H298" i="32"/>
  <c r="I298" i="32" s="1"/>
  <c r="H294" i="32"/>
  <c r="H290" i="32"/>
  <c r="H286" i="32"/>
  <c r="H282" i="32"/>
  <c r="H278" i="32"/>
  <c r="I278" i="32" s="1"/>
  <c r="H274" i="32"/>
  <c r="I274" i="32" s="1"/>
  <c r="H270" i="32"/>
  <c r="I270" i="32" s="1"/>
  <c r="H266" i="32"/>
  <c r="I266" i="32" s="1"/>
  <c r="H262" i="32"/>
  <c r="H258" i="32"/>
  <c r="H254" i="32"/>
  <c r="H250" i="32"/>
  <c r="H242" i="32"/>
  <c r="I242" i="32" s="1"/>
  <c r="H238" i="32"/>
  <c r="I238" i="32" s="1"/>
  <c r="H234" i="32"/>
  <c r="I234" i="32" s="1"/>
  <c r="H230" i="32"/>
  <c r="I230" i="32" s="1"/>
  <c r="H226" i="32"/>
  <c r="H222" i="32"/>
  <c r="H218" i="32"/>
  <c r="H214" i="32"/>
  <c r="H210" i="32"/>
  <c r="I210" i="32" s="1"/>
  <c r="H206" i="32"/>
  <c r="I206" i="32" s="1"/>
  <c r="H202" i="32"/>
  <c r="I202" i="32" s="1"/>
  <c r="H198" i="32"/>
  <c r="I198" i="32" s="1"/>
  <c r="H194" i="32"/>
  <c r="H190" i="32"/>
  <c r="H186" i="32"/>
  <c r="H182" i="32"/>
  <c r="H178" i="32"/>
  <c r="I178" i="32" s="1"/>
  <c r="H174" i="32"/>
  <c r="I174" i="32" s="1"/>
  <c r="H170" i="32"/>
  <c r="I170" i="32" s="1"/>
  <c r="H166" i="32"/>
  <c r="I166" i="32" s="1"/>
  <c r="H162" i="32"/>
  <c r="H158" i="32"/>
  <c r="H154" i="32"/>
  <c r="H150" i="32"/>
  <c r="H146" i="32"/>
  <c r="H142" i="32"/>
  <c r="I142" i="32" s="1"/>
  <c r="H138" i="32"/>
  <c r="I138" i="32" s="1"/>
  <c r="H134" i="32"/>
  <c r="I134" i="32" s="1"/>
  <c r="H130" i="32"/>
  <c r="H126" i="32"/>
  <c r="H122" i="32"/>
  <c r="H118" i="32"/>
  <c r="I118" i="32" s="1"/>
  <c r="H114" i="32"/>
  <c r="I114" i="32" s="1"/>
  <c r="H110" i="32"/>
  <c r="I110" i="32" s="1"/>
  <c r="H106" i="32"/>
  <c r="I106" i="32" s="1"/>
  <c r="H102" i="32"/>
  <c r="I102" i="32" s="1"/>
  <c r="H98" i="32"/>
  <c r="H94" i="32"/>
  <c r="H90" i="32"/>
  <c r="H86" i="32"/>
  <c r="H82" i="32"/>
  <c r="I82" i="32" s="1"/>
  <c r="H78" i="32"/>
  <c r="I78" i="32" s="1"/>
  <c r="H74" i="32"/>
  <c r="I74" i="32" s="1"/>
  <c r="H70" i="32"/>
  <c r="I70" i="32" s="1"/>
  <c r="H66" i="32"/>
  <c r="I66" i="32" s="1"/>
  <c r="H62" i="32"/>
  <c r="H58" i="32"/>
  <c r="H54" i="32"/>
  <c r="H50" i="32"/>
  <c r="H46" i="32"/>
  <c r="I46" i="32" s="1"/>
  <c r="H42" i="32"/>
  <c r="I42" i="32" s="1"/>
  <c r="H34" i="32"/>
  <c r="I34" i="32" s="1"/>
  <c r="H30" i="32"/>
  <c r="H26" i="32"/>
  <c r="H18" i="32"/>
  <c r="H205" i="32"/>
  <c r="H997" i="32"/>
  <c r="I997" i="32" s="1"/>
  <c r="H793" i="32"/>
  <c r="I793" i="32" s="1"/>
  <c r="H717" i="32"/>
  <c r="I717" i="32" s="1"/>
  <c r="H469" i="32"/>
  <c r="I469" i="32" s="1"/>
  <c r="H381" i="32"/>
  <c r="H265" i="32"/>
  <c r="H113" i="32"/>
  <c r="I113" i="32" s="1"/>
  <c r="I61" i="32"/>
  <c r="H51" i="32"/>
  <c r="I51" i="32" s="1"/>
  <c r="H3" i="32"/>
  <c r="I3" i="32" s="1"/>
  <c r="H1000" i="32"/>
  <c r="I1000" i="32" s="1"/>
  <c r="H980" i="32"/>
  <c r="I980" i="32" s="1"/>
  <c r="H728" i="32"/>
  <c r="I728" i="32" s="1"/>
  <c r="H560" i="32"/>
  <c r="I560" i="32" s="1"/>
  <c r="H400" i="32"/>
  <c r="I400" i="32" s="1"/>
  <c r="H191" i="32"/>
  <c r="I191" i="32" s="1"/>
  <c r="H135" i="32"/>
  <c r="I135" i="32" s="1"/>
  <c r="H103" i="32"/>
  <c r="I103" i="32" s="1"/>
  <c r="H87" i="32"/>
  <c r="I87" i="32" s="1"/>
  <c r="H38" i="32"/>
  <c r="I38" i="32" s="1"/>
  <c r="H1545" i="32"/>
  <c r="H1289" i="32"/>
  <c r="H1201" i="32"/>
  <c r="I1201" i="32" s="1"/>
  <c r="H1133" i="32"/>
  <c r="I1133" i="32" s="1"/>
  <c r="H1073" i="32"/>
  <c r="I1073" i="32" s="1"/>
  <c r="H1025" i="32"/>
  <c r="I1025" i="32" s="1"/>
  <c r="H937" i="32"/>
  <c r="I937" i="32" s="1"/>
  <c r="H905" i="32"/>
  <c r="I905" i="32" s="1"/>
  <c r="H873" i="32"/>
  <c r="H825" i="32"/>
  <c r="H561" i="32"/>
  <c r="I561" i="32" s="1"/>
  <c r="H533" i="32"/>
  <c r="I533" i="32" s="1"/>
  <c r="H353" i="32"/>
  <c r="I353" i="32" s="1"/>
  <c r="H411" i="32"/>
  <c r="I411" i="32" s="1"/>
  <c r="H1381" i="32"/>
  <c r="I1381" i="32" s="1"/>
  <c r="H177" i="32"/>
  <c r="I177" i="32" s="1"/>
  <c r="H633" i="32"/>
  <c r="H409" i="32"/>
  <c r="I1202" i="32"/>
  <c r="I1170" i="32"/>
  <c r="I1106" i="32"/>
  <c r="I1074" i="32"/>
  <c r="I938" i="32"/>
  <c r="I882" i="32"/>
  <c r="I874" i="32"/>
  <c r="I866" i="32"/>
  <c r="I850" i="32"/>
  <c r="I842" i="32"/>
  <c r="I818" i="32"/>
  <c r="I810" i="32"/>
  <c r="I786" i="32"/>
  <c r="I778" i="32"/>
  <c r="I754" i="32"/>
  <c r="H891" i="32"/>
  <c r="H1248" i="32"/>
  <c r="I1248" i="32" s="1"/>
  <c r="H1216" i="32"/>
  <c r="I1216" i="32" s="1"/>
  <c r="H1184" i="32"/>
  <c r="I1184" i="32" s="1"/>
  <c r="H1128" i="32"/>
  <c r="I1128" i="32" s="1"/>
  <c r="H1112" i="32"/>
  <c r="I1112" i="32" s="1"/>
  <c r="H1108" i="32"/>
  <c r="I1108" i="32" s="1"/>
  <c r="H1104" i="32"/>
  <c r="H1100" i="32"/>
  <c r="I1100" i="32" s="1"/>
  <c r="H1096" i="32"/>
  <c r="I1096" i="32" s="1"/>
  <c r="H1092" i="32"/>
  <c r="H1088" i="32"/>
  <c r="I1088" i="32" s="1"/>
  <c r="H1084" i="32"/>
  <c r="I1084" i="32" s="1"/>
  <c r="H1080" i="32"/>
  <c r="I1080" i="32" s="1"/>
  <c r="H1076" i="32"/>
  <c r="I1076" i="32" s="1"/>
  <c r="H1072" i="32"/>
  <c r="I1072" i="32" s="1"/>
  <c r="H1068" i="32"/>
  <c r="H1064" i="32"/>
  <c r="I1064" i="32" s="1"/>
  <c r="H1060" i="32"/>
  <c r="I1060" i="32" s="1"/>
  <c r="H1056" i="32"/>
  <c r="I1056" i="32" s="1"/>
  <c r="H1052" i="32"/>
  <c r="I1052" i="32" s="1"/>
  <c r="H1048" i="32"/>
  <c r="I1048" i="32" s="1"/>
  <c r="H1044" i="32"/>
  <c r="I1044" i="32" s="1"/>
  <c r="H1040" i="32"/>
  <c r="I1040" i="32" s="1"/>
  <c r="H1036" i="32"/>
  <c r="I1036" i="32" s="1"/>
  <c r="H1032" i="32"/>
  <c r="I1032" i="32" s="1"/>
  <c r="H1028" i="32"/>
  <c r="I1028" i="32" s="1"/>
  <c r="H1024" i="32"/>
  <c r="I1024" i="32" s="1"/>
  <c r="H1020" i="32"/>
  <c r="I1020" i="32" s="1"/>
  <c r="H1016" i="32"/>
  <c r="I1016" i="32" s="1"/>
  <c r="H1012" i="32"/>
  <c r="I1012" i="32" s="1"/>
  <c r="H1008" i="32"/>
  <c r="I1008" i="32" s="1"/>
  <c r="H1004" i="32"/>
  <c r="I1004" i="32" s="1"/>
  <c r="H996" i="32"/>
  <c r="I996" i="32" s="1"/>
  <c r="H988" i="32"/>
  <c r="I988" i="32" s="1"/>
  <c r="H984" i="32"/>
  <c r="I984" i="32" s="1"/>
  <c r="H976" i="32"/>
  <c r="I976" i="32" s="1"/>
  <c r="H972" i="32"/>
  <c r="I972" i="32" s="1"/>
  <c r="H968" i="32"/>
  <c r="I968" i="32" s="1"/>
  <c r="H964" i="32"/>
  <c r="I964" i="32" s="1"/>
  <c r="H960" i="32"/>
  <c r="I960" i="32" s="1"/>
  <c r="H956" i="32"/>
  <c r="I956" i="32" s="1"/>
  <c r="H952" i="32"/>
  <c r="I952" i="32" s="1"/>
  <c r="H948" i="32"/>
  <c r="I948" i="32" s="1"/>
  <c r="H944" i="32"/>
  <c r="I944" i="32" s="1"/>
  <c r="H940" i="32"/>
  <c r="I940" i="32" s="1"/>
  <c r="H936" i="32"/>
  <c r="I936" i="32" s="1"/>
  <c r="H932" i="32"/>
  <c r="I932" i="32" s="1"/>
  <c r="H928" i="32"/>
  <c r="I928" i="32" s="1"/>
  <c r="H924" i="32"/>
  <c r="I924" i="32" s="1"/>
  <c r="H920" i="32"/>
  <c r="I920" i="32" s="1"/>
  <c r="H916" i="32"/>
  <c r="I916" i="32" s="1"/>
  <c r="H912" i="32"/>
  <c r="I912" i="32" s="1"/>
  <c r="H908" i="32"/>
  <c r="I908" i="32" s="1"/>
  <c r="H904" i="32"/>
  <c r="I904" i="32" s="1"/>
  <c r="H900" i="32"/>
  <c r="H896" i="32"/>
  <c r="I896" i="32" s="1"/>
  <c r="H892" i="32"/>
  <c r="I892" i="32" s="1"/>
  <c r="H888" i="32"/>
  <c r="H884" i="32"/>
  <c r="I884" i="32" s="1"/>
  <c r="H880" i="32"/>
  <c r="I880" i="32" s="1"/>
  <c r="H876" i="32"/>
  <c r="I876" i="32" s="1"/>
  <c r="H872" i="32"/>
  <c r="I872" i="32" s="1"/>
  <c r="H868" i="32"/>
  <c r="I868" i="32" s="1"/>
  <c r="H864" i="32"/>
  <c r="I864" i="32" s="1"/>
  <c r="H860" i="32"/>
  <c r="I860" i="32" s="1"/>
  <c r="H856" i="32"/>
  <c r="I856" i="32" s="1"/>
  <c r="H852" i="32"/>
  <c r="I852" i="32" s="1"/>
  <c r="H848" i="32"/>
  <c r="I848" i="32" s="1"/>
  <c r="H844" i="32"/>
  <c r="I844" i="32" s="1"/>
  <c r="H840" i="32"/>
  <c r="H836" i="32"/>
  <c r="I836" i="32" s="1"/>
  <c r="H832" i="32"/>
  <c r="I832" i="32" s="1"/>
  <c r="H828" i="32"/>
  <c r="H824" i="32"/>
  <c r="I824" i="32" s="1"/>
  <c r="H820" i="32"/>
  <c r="I820" i="32" s="1"/>
  <c r="H816" i="32"/>
  <c r="I816" i="32" s="1"/>
  <c r="H812" i="32"/>
  <c r="I812" i="32" s="1"/>
  <c r="H808" i="32"/>
  <c r="I808" i="32" s="1"/>
  <c r="H804" i="32"/>
  <c r="I804" i="32" s="1"/>
  <c r="H800" i="32"/>
  <c r="I800" i="32" s="1"/>
  <c r="H796" i="32"/>
  <c r="I796" i="32" s="1"/>
  <c r="H792" i="32"/>
  <c r="I792" i="32" s="1"/>
  <c r="H788" i="32"/>
  <c r="I788" i="32" s="1"/>
  <c r="H784" i="32"/>
  <c r="I784" i="32" s="1"/>
  <c r="H780" i="32"/>
  <c r="I780" i="32" s="1"/>
  <c r="H776" i="32"/>
  <c r="I776" i="32" s="1"/>
  <c r="H772" i="32"/>
  <c r="I772" i="32" s="1"/>
  <c r="H768" i="32"/>
  <c r="I768" i="32" s="1"/>
  <c r="H764" i="32"/>
  <c r="I764" i="32" s="1"/>
  <c r="H760" i="32"/>
  <c r="I760" i="32" s="1"/>
  <c r="H756" i="32"/>
  <c r="I756" i="32" s="1"/>
  <c r="H752" i="32"/>
  <c r="I752" i="32" s="1"/>
  <c r="H748" i="32"/>
  <c r="I748" i="32" s="1"/>
  <c r="H744" i="32"/>
  <c r="I744" i="32" s="1"/>
  <c r="H740" i="32"/>
  <c r="I740" i="32" s="1"/>
  <c r="H736" i="32"/>
  <c r="I736" i="32" s="1"/>
  <c r="H732" i="32"/>
  <c r="I732" i="32" s="1"/>
  <c r="H749" i="32"/>
  <c r="I749" i="32" s="1"/>
  <c r="I674" i="32"/>
  <c r="I586" i="32"/>
  <c r="I578" i="32"/>
  <c r="I546" i="32"/>
  <c r="I506" i="32"/>
  <c r="I490" i="32"/>
  <c r="I474" i="32"/>
  <c r="I466" i="32"/>
  <c r="I418" i="32"/>
  <c r="I378" i="32"/>
  <c r="I354" i="32"/>
  <c r="I346" i="32"/>
  <c r="I314" i="32"/>
  <c r="I290" i="32"/>
  <c r="I282" i="32"/>
  <c r="I250" i="32"/>
  <c r="I226" i="32"/>
  <c r="I218" i="32"/>
  <c r="I186" i="32"/>
  <c r="I162" i="32"/>
  <c r="I146" i="32"/>
  <c r="I130" i="32"/>
  <c r="I98" i="32"/>
  <c r="I90" i="32"/>
  <c r="I58" i="32"/>
  <c r="I50" i="32"/>
  <c r="I26" i="32"/>
  <c r="I18" i="32"/>
  <c r="H179" i="32"/>
  <c r="I179" i="32" s="1"/>
  <c r="H163" i="32"/>
  <c r="I163" i="32" s="1"/>
  <c r="H151" i="32"/>
  <c r="H147" i="32"/>
  <c r="I147" i="32" s="1"/>
  <c r="H139" i="32"/>
  <c r="I139" i="32" s="1"/>
  <c r="H131" i="32"/>
  <c r="I131" i="32" s="1"/>
  <c r="H123" i="32"/>
  <c r="I123" i="32" s="1"/>
  <c r="H119" i="32"/>
  <c r="I119" i="32" s="1"/>
  <c r="H115" i="32"/>
  <c r="I115" i="32" s="1"/>
  <c r="H111" i="32"/>
  <c r="I111" i="32" s="1"/>
  <c r="H107" i="32"/>
  <c r="H99" i="32"/>
  <c r="I99" i="32" s="1"/>
  <c r="H95" i="32"/>
  <c r="I95" i="32" s="1"/>
  <c r="H91" i="32"/>
  <c r="I91" i="32" s="1"/>
  <c r="H83" i="32"/>
  <c r="I83" i="32" s="1"/>
  <c r="H79" i="32"/>
  <c r="I79" i="32" s="1"/>
  <c r="H75" i="32"/>
  <c r="I75" i="32" s="1"/>
  <c r="H71" i="32"/>
  <c r="I71" i="32" s="1"/>
  <c r="H67" i="32"/>
  <c r="H63" i="32"/>
  <c r="I63" i="32" s="1"/>
  <c r="H59" i="32"/>
  <c r="I59" i="32" s="1"/>
  <c r="H47" i="32"/>
  <c r="I47" i="32" s="1"/>
  <c r="H43" i="32"/>
  <c r="I43" i="32" s="1"/>
  <c r="H39" i="32"/>
  <c r="I39" i="32" s="1"/>
  <c r="H35" i="32"/>
  <c r="I35" i="32" s="1"/>
  <c r="H31" i="32"/>
  <c r="I31" i="32" s="1"/>
  <c r="H27" i="32"/>
  <c r="H724" i="32"/>
  <c r="I724" i="32" s="1"/>
  <c r="H720" i="32"/>
  <c r="I720" i="32" s="1"/>
  <c r="H716" i="32"/>
  <c r="I716" i="32" s="1"/>
  <c r="H712" i="32"/>
  <c r="I712" i="32" s="1"/>
  <c r="H708" i="32"/>
  <c r="I708" i="32" s="1"/>
  <c r="H704" i="32"/>
  <c r="I704" i="32" s="1"/>
  <c r="H700" i="32"/>
  <c r="I700" i="32" s="1"/>
  <c r="H696" i="32"/>
  <c r="I696" i="32" s="1"/>
  <c r="H692" i="32"/>
  <c r="I692" i="32" s="1"/>
  <c r="H688" i="32"/>
  <c r="I688" i="32" s="1"/>
  <c r="H684" i="32"/>
  <c r="I684" i="32" s="1"/>
  <c r="H680" i="32"/>
  <c r="I680" i="32" s="1"/>
  <c r="H676" i="32"/>
  <c r="I676" i="32" s="1"/>
  <c r="H672" i="32"/>
  <c r="I672" i="32" s="1"/>
  <c r="H668" i="32"/>
  <c r="I668" i="32" s="1"/>
  <c r="H664" i="32"/>
  <c r="I664" i="32" s="1"/>
  <c r="H660" i="32"/>
  <c r="I660" i="32" s="1"/>
  <c r="H656" i="32"/>
  <c r="I656" i="32" s="1"/>
  <c r="H652" i="32"/>
  <c r="I652" i="32" s="1"/>
  <c r="H648" i="32"/>
  <c r="I648" i="32" s="1"/>
  <c r="H644" i="32"/>
  <c r="I644" i="32" s="1"/>
  <c r="H640" i="32"/>
  <c r="I640" i="32" s="1"/>
  <c r="H636" i="32"/>
  <c r="I636" i="32" s="1"/>
  <c r="H632" i="32"/>
  <c r="I632" i="32" s="1"/>
  <c r="H628" i="32"/>
  <c r="I628" i="32" s="1"/>
  <c r="H624" i="32"/>
  <c r="I624" i="32" s="1"/>
  <c r="H620" i="32"/>
  <c r="I620" i="32" s="1"/>
  <c r="H616" i="32"/>
  <c r="I616" i="32" s="1"/>
  <c r="H612" i="32"/>
  <c r="I612" i="32" s="1"/>
  <c r="H608" i="32"/>
  <c r="I608" i="32" s="1"/>
  <c r="H604" i="32"/>
  <c r="I604" i="32" s="1"/>
  <c r="H600" i="32"/>
  <c r="I600" i="32" s="1"/>
  <c r="H596" i="32"/>
  <c r="I596" i="32" s="1"/>
  <c r="H592" i="32"/>
  <c r="I592" i="32" s="1"/>
  <c r="H588" i="32"/>
  <c r="I588" i="32" s="1"/>
  <c r="H584" i="32"/>
  <c r="I584" i="32" s="1"/>
  <c r="H580" i="32"/>
  <c r="I580" i="32" s="1"/>
  <c r="H576" i="32"/>
  <c r="I576" i="32" s="1"/>
  <c r="H572" i="32"/>
  <c r="I572" i="32" s="1"/>
  <c r="H568" i="32"/>
  <c r="I568" i="32" s="1"/>
  <c r="H564" i="32"/>
  <c r="I564" i="32" s="1"/>
  <c r="H556" i="32"/>
  <c r="I556" i="32" s="1"/>
  <c r="H552" i="32"/>
  <c r="I552" i="32" s="1"/>
  <c r="H548" i="32"/>
  <c r="I548" i="32" s="1"/>
  <c r="H544" i="32"/>
  <c r="I544" i="32" s="1"/>
  <c r="H540" i="32"/>
  <c r="I540" i="32" s="1"/>
  <c r="H536" i="32"/>
  <c r="I536" i="32" s="1"/>
  <c r="H532" i="32"/>
  <c r="H528" i="32"/>
  <c r="I528" i="32" s="1"/>
  <c r="H524" i="32"/>
  <c r="I524" i="32" s="1"/>
  <c r="H520" i="32"/>
  <c r="I520" i="32" s="1"/>
  <c r="H516" i="32"/>
  <c r="I516" i="32" s="1"/>
  <c r="H512" i="32"/>
  <c r="I512" i="32" s="1"/>
  <c r="H508" i="32"/>
  <c r="I508" i="32" s="1"/>
  <c r="H504" i="32"/>
  <c r="I504" i="32" s="1"/>
  <c r="H500" i="32"/>
  <c r="H496" i="32"/>
  <c r="I496" i="32" s="1"/>
  <c r="H492" i="32"/>
  <c r="I492" i="32" s="1"/>
  <c r="H488" i="32"/>
  <c r="I488" i="32" s="1"/>
  <c r="H484" i="32"/>
  <c r="I484" i="32" s="1"/>
  <c r="H480" i="32"/>
  <c r="I480" i="32" s="1"/>
  <c r="H476" i="32"/>
  <c r="I476" i="32" s="1"/>
  <c r="H472" i="32"/>
  <c r="I472" i="32" s="1"/>
  <c r="H468" i="32"/>
  <c r="H464" i="32"/>
  <c r="I464" i="32" s="1"/>
  <c r="H460" i="32"/>
  <c r="I460" i="32" s="1"/>
  <c r="H456" i="32"/>
  <c r="I456" i="32" s="1"/>
  <c r="H452" i="32"/>
  <c r="I452" i="32" s="1"/>
  <c r="H448" i="32"/>
  <c r="I448" i="32" s="1"/>
  <c r="H444" i="32"/>
  <c r="I444" i="32" s="1"/>
  <c r="H440" i="32"/>
  <c r="I440" i="32" s="1"/>
  <c r="H436" i="32"/>
  <c r="H432" i="32"/>
  <c r="I432" i="32" s="1"/>
  <c r="H428" i="32"/>
  <c r="I428" i="32" s="1"/>
  <c r="H424" i="32"/>
  <c r="I424" i="32" s="1"/>
  <c r="H420" i="32"/>
  <c r="I420" i="32" s="1"/>
  <c r="H416" i="32"/>
  <c r="I416" i="32" s="1"/>
  <c r="H412" i="32"/>
  <c r="I412" i="32" s="1"/>
  <c r="H408" i="32"/>
  <c r="I408" i="32" s="1"/>
  <c r="H404" i="32"/>
  <c r="H396" i="32"/>
  <c r="I396" i="32" s="1"/>
  <c r="H392" i="32"/>
  <c r="I392" i="32" s="1"/>
  <c r="H388" i="32"/>
  <c r="I388" i="32" s="1"/>
  <c r="H280" i="32"/>
  <c r="I280" i="32" s="1"/>
  <c r="H60" i="32"/>
  <c r="I60" i="32" s="1"/>
  <c r="H593" i="32"/>
  <c r="I593" i="32" s="1"/>
  <c r="H501" i="32"/>
  <c r="I501" i="32" s="1"/>
  <c r="H437" i="32"/>
  <c r="H293" i="32"/>
  <c r="I293" i="32" s="1"/>
  <c r="H237" i="32"/>
  <c r="I237" i="32" s="1"/>
  <c r="H145" i="32"/>
  <c r="I145" i="32" s="1"/>
  <c r="N5" i="10"/>
  <c r="H1541" i="32"/>
  <c r="I1541" i="32" s="1"/>
  <c r="H1521" i="32"/>
  <c r="I1521" i="32" s="1"/>
  <c r="H1513" i="32"/>
  <c r="I1513" i="32" s="1"/>
  <c r="H1509" i="32"/>
  <c r="I1509" i="32" s="1"/>
  <c r="H1501" i="32"/>
  <c r="I1501" i="32" s="1"/>
  <c r="H1489" i="32"/>
  <c r="I1489" i="32" s="1"/>
  <c r="H1457" i="32"/>
  <c r="I1457" i="32" s="1"/>
  <c r="H1453" i="32"/>
  <c r="I1453" i="32" s="1"/>
  <c r="H1449" i="32"/>
  <c r="I1449" i="32" s="1"/>
  <c r="H1445" i="32"/>
  <c r="I1445" i="32" s="1"/>
  <c r="H1409" i="32"/>
  <c r="I1409" i="32" s="1"/>
  <c r="H1397" i="32"/>
  <c r="I1397" i="32" s="1"/>
  <c r="H1325" i="32"/>
  <c r="H1321" i="32"/>
  <c r="I1321" i="32" s="1"/>
  <c r="H1305" i="32"/>
  <c r="I1305" i="32" s="1"/>
  <c r="H1301" i="32"/>
  <c r="I1301" i="32" s="1"/>
  <c r="H1245" i="32"/>
  <c r="I1245" i="32" s="1"/>
  <c r="H1241" i="32"/>
  <c r="I1241" i="32" s="1"/>
  <c r="H1229" i="32"/>
  <c r="I1229" i="32" s="1"/>
  <c r="H1205" i="32"/>
  <c r="I1205" i="32" s="1"/>
  <c r="H1189" i="32"/>
  <c r="H1185" i="32"/>
  <c r="I1185" i="32" s="1"/>
  <c r="H1181" i="32"/>
  <c r="I1181" i="32" s="1"/>
  <c r="H1169" i="32"/>
  <c r="I1169" i="32" s="1"/>
  <c r="H1165" i="32"/>
  <c r="I1165" i="32" s="1"/>
  <c r="H1157" i="32"/>
  <c r="I1157" i="32" s="1"/>
  <c r="H1153" i="32"/>
  <c r="I1153" i="32" s="1"/>
  <c r="H1129" i="32"/>
  <c r="I1129" i="32" s="1"/>
  <c r="H1125" i="32"/>
  <c r="I1125" i="32" s="1"/>
  <c r="H1121" i="32"/>
  <c r="I1121" i="32" s="1"/>
  <c r="H1109" i="32"/>
  <c r="I1109" i="32" s="1"/>
  <c r="H1105" i="32"/>
  <c r="I1105" i="32" s="1"/>
  <c r="H1089" i="32"/>
  <c r="I1089" i="32" s="1"/>
  <c r="H1085" i="32"/>
  <c r="I1085" i="32" s="1"/>
  <c r="H1069" i="32"/>
  <c r="I1069" i="32" s="1"/>
  <c r="H1061" i="32"/>
  <c r="I1061" i="32" s="1"/>
  <c r="H1049" i="32"/>
  <c r="I1049" i="32" s="1"/>
  <c r="H1045" i="32"/>
  <c r="I1045" i="32" s="1"/>
  <c r="H1037" i="32"/>
  <c r="I1037" i="32" s="1"/>
  <c r="H1033" i="32"/>
  <c r="I1033" i="32" s="1"/>
  <c r="H1029" i="32"/>
  <c r="I1029" i="32" s="1"/>
  <c r="H1021" i="32"/>
  <c r="I1021" i="32" s="1"/>
  <c r="H1017" i="32"/>
  <c r="I1017" i="32" s="1"/>
  <c r="H1013" i="32"/>
  <c r="I1013" i="32" s="1"/>
  <c r="H1009" i="32"/>
  <c r="H1005" i="32"/>
  <c r="I1005" i="32" s="1"/>
  <c r="H1001" i="32"/>
  <c r="I1001" i="32" s="1"/>
  <c r="H993" i="32"/>
  <c r="I993" i="32" s="1"/>
  <c r="H989" i="32"/>
  <c r="I989" i="32" s="1"/>
  <c r="H985" i="32"/>
  <c r="I985" i="32" s="1"/>
  <c r="H981" i="32"/>
  <c r="I981" i="32" s="1"/>
  <c r="H977" i="32"/>
  <c r="I977" i="32" s="1"/>
  <c r="H973" i="32"/>
  <c r="I973" i="32" s="1"/>
  <c r="H965" i="32"/>
  <c r="I965" i="32" s="1"/>
  <c r="H961" i="32"/>
  <c r="I961" i="32" s="1"/>
  <c r="H957" i="32"/>
  <c r="I957" i="32" s="1"/>
  <c r="H953" i="32"/>
  <c r="I953" i="32" s="1"/>
  <c r="H949" i="32"/>
  <c r="I949" i="32" s="1"/>
  <c r="H945" i="32"/>
  <c r="I945" i="32" s="1"/>
  <c r="H941" i="32"/>
  <c r="I941" i="32" s="1"/>
  <c r="H933" i="32"/>
  <c r="H929" i="32"/>
  <c r="I929" i="32" s="1"/>
  <c r="H925" i="32"/>
  <c r="I925" i="32" s="1"/>
  <c r="H921" i="32"/>
  <c r="I921" i="32" s="1"/>
  <c r="H917" i="32"/>
  <c r="I917" i="32" s="1"/>
  <c r="H913" i="32"/>
  <c r="I913" i="32" s="1"/>
  <c r="H909" i="32"/>
  <c r="I909" i="32" s="1"/>
  <c r="H901" i="32"/>
  <c r="I901" i="32" s="1"/>
  <c r="H897" i="32"/>
  <c r="I897" i="32" s="1"/>
  <c r="H893" i="32"/>
  <c r="I893" i="32" s="1"/>
  <c r="H889" i="32"/>
  <c r="I889" i="32" s="1"/>
  <c r="H885" i="32"/>
  <c r="I885" i="32" s="1"/>
  <c r="H881" i="32"/>
  <c r="I881" i="32" s="1"/>
  <c r="H877" i="32"/>
  <c r="I877" i="32" s="1"/>
  <c r="H865" i="32"/>
  <c r="I865" i="32" s="1"/>
  <c r="H857" i="32"/>
  <c r="I857" i="32" s="1"/>
  <c r="H841" i="32"/>
  <c r="I841" i="32" s="1"/>
  <c r="H837" i="32"/>
  <c r="I837" i="32" s="1"/>
  <c r="H833" i="32"/>
  <c r="I833" i="32" s="1"/>
  <c r="H821" i="32"/>
  <c r="I821" i="32" s="1"/>
  <c r="H817" i="32"/>
  <c r="I817" i="32" s="1"/>
  <c r="H813" i="32"/>
  <c r="I813" i="32" s="1"/>
  <c r="H809" i="32"/>
  <c r="I809" i="32" s="1"/>
  <c r="H805" i="32"/>
  <c r="I805" i="32" s="1"/>
  <c r="H801" i="32"/>
  <c r="I801" i="32" s="1"/>
  <c r="H797" i="32"/>
  <c r="I797" i="32" s="1"/>
  <c r="H785" i="32"/>
  <c r="I785" i="32" s="1"/>
  <c r="H777" i="32"/>
  <c r="I777" i="32" s="1"/>
  <c r="H773" i="32"/>
  <c r="I773" i="32" s="1"/>
  <c r="H769" i="32"/>
  <c r="I769" i="32" s="1"/>
  <c r="H765" i="32"/>
  <c r="I765" i="32" s="1"/>
  <c r="H761" i="32"/>
  <c r="I761" i="32" s="1"/>
  <c r="H753" i="32"/>
  <c r="I753" i="32" s="1"/>
  <c r="H745" i="32"/>
  <c r="I745" i="32" s="1"/>
  <c r="H741" i="32"/>
  <c r="I741" i="32" s="1"/>
  <c r="H737" i="32"/>
  <c r="I737" i="32" s="1"/>
  <c r="H729" i="32"/>
  <c r="I729" i="32" s="1"/>
  <c r="H725" i="32"/>
  <c r="I725" i="32" s="1"/>
  <c r="H721" i="32"/>
  <c r="I721" i="32" s="1"/>
  <c r="H713" i="32"/>
  <c r="I713" i="32" s="1"/>
  <c r="H709" i="32"/>
  <c r="I709" i="32" s="1"/>
  <c r="H705" i="32"/>
  <c r="I705" i="32" s="1"/>
  <c r="H697" i="32"/>
  <c r="I697" i="32" s="1"/>
  <c r="H689" i="32"/>
  <c r="I689" i="32" s="1"/>
  <c r="H685" i="32"/>
  <c r="I685" i="32" s="1"/>
  <c r="H681" i="32"/>
  <c r="I681" i="32" s="1"/>
  <c r="H673" i="32"/>
  <c r="I673" i="32" s="1"/>
  <c r="H665" i="32"/>
  <c r="I665" i="32" s="1"/>
  <c r="H657" i="32"/>
  <c r="I657" i="32" s="1"/>
  <c r="H653" i="32"/>
  <c r="I653" i="32" s="1"/>
  <c r="H649" i="32"/>
  <c r="I649" i="32" s="1"/>
  <c r="H645" i="32"/>
  <c r="I645" i="32" s="1"/>
  <c r="H641" i="32"/>
  <c r="I641" i="32" s="1"/>
  <c r="H625" i="32"/>
  <c r="I625" i="32" s="1"/>
  <c r="H621" i="32"/>
  <c r="I621" i="32" s="1"/>
  <c r="H617" i="32"/>
  <c r="I617" i="32" s="1"/>
  <c r="H613" i="32"/>
  <c r="I613" i="32" s="1"/>
  <c r="H609" i="32"/>
  <c r="I609" i="32" s="1"/>
  <c r="H601" i="32"/>
  <c r="I601" i="32" s="1"/>
  <c r="H597" i="32"/>
  <c r="I597" i="32" s="1"/>
  <c r="H589" i="32"/>
  <c r="I589" i="32" s="1"/>
  <c r="H585" i="32"/>
  <c r="I585" i="32" s="1"/>
  <c r="H581" i="32"/>
  <c r="I581" i="32" s="1"/>
  <c r="H577" i="32"/>
  <c r="I577" i="32" s="1"/>
  <c r="H573" i="32"/>
  <c r="I573" i="32" s="1"/>
  <c r="H569" i="32"/>
  <c r="I569" i="32" s="1"/>
  <c r="H565" i="32"/>
  <c r="I565" i="32" s="1"/>
  <c r="H557" i="32"/>
  <c r="I557" i="32" s="1"/>
  <c r="H553" i="32"/>
  <c r="I553" i="32" s="1"/>
  <c r="H549" i="32"/>
  <c r="I549" i="32" s="1"/>
  <c r="H545" i="32"/>
  <c r="I545" i="32" s="1"/>
  <c r="H541" i="32"/>
  <c r="I541" i="32" s="1"/>
  <c r="H537" i="32"/>
  <c r="I537" i="32" s="1"/>
  <c r="H529" i="32"/>
  <c r="I529" i="32" s="1"/>
  <c r="H525" i="32"/>
  <c r="I525" i="32" s="1"/>
  <c r="H521" i="32"/>
  <c r="I521" i="32" s="1"/>
  <c r="H517" i="32"/>
  <c r="I517" i="32" s="1"/>
  <c r="H513" i="32"/>
  <c r="I513" i="32" s="1"/>
  <c r="H509" i="32"/>
  <c r="I509" i="32" s="1"/>
  <c r="H505" i="32"/>
  <c r="I505" i="32" s="1"/>
  <c r="H497" i="32"/>
  <c r="I497" i="32" s="1"/>
  <c r="H493" i="32"/>
  <c r="I493" i="32" s="1"/>
  <c r="H489" i="32"/>
  <c r="I489" i="32" s="1"/>
  <c r="H485" i="32"/>
  <c r="I485" i="32" s="1"/>
  <c r="H481" i="32"/>
  <c r="I481" i="32" s="1"/>
  <c r="H477" i="32"/>
  <c r="I477" i="32" s="1"/>
  <c r="H473" i="32"/>
  <c r="I473" i="32" s="1"/>
  <c r="H465" i="32"/>
  <c r="I465" i="32" s="1"/>
  <c r="H461" i="32"/>
  <c r="I461" i="32" s="1"/>
  <c r="H457" i="32"/>
  <c r="I457" i="32" s="1"/>
  <c r="H453" i="32"/>
  <c r="I453" i="32" s="1"/>
  <c r="H579" i="32"/>
  <c r="I579" i="32" s="1"/>
  <c r="H312" i="32"/>
  <c r="I312" i="32" s="1"/>
  <c r="H449" i="32"/>
  <c r="I449" i="32" s="1"/>
  <c r="H445" i="32"/>
  <c r="I445" i="32" s="1"/>
  <c r="H441" i="32"/>
  <c r="I441" i="32" s="1"/>
  <c r="H433" i="32"/>
  <c r="I433" i="32" s="1"/>
  <c r="H429" i="32"/>
  <c r="I429" i="32" s="1"/>
  <c r="H425" i="32"/>
  <c r="I425" i="32" s="1"/>
  <c r="H421" i="32"/>
  <c r="I421" i="32" s="1"/>
  <c r="H417" i="32"/>
  <c r="I417" i="32" s="1"/>
  <c r="H413" i="32"/>
  <c r="I413" i="32" s="1"/>
  <c r="H405" i="32"/>
  <c r="I405" i="32" s="1"/>
  <c r="H401" i="32"/>
  <c r="I401" i="32" s="1"/>
  <c r="H397" i="32"/>
  <c r="I397" i="32" s="1"/>
  <c r="H393" i="32"/>
  <c r="I393" i="32" s="1"/>
  <c r="H389" i="32"/>
  <c r="I389" i="32" s="1"/>
  <c r="H385" i="32"/>
  <c r="I385" i="32" s="1"/>
  <c r="H377" i="32"/>
  <c r="I377" i="32" s="1"/>
  <c r="H373" i="32"/>
  <c r="I373" i="32" s="1"/>
  <c r="H369" i="32"/>
  <c r="I369" i="32" s="1"/>
  <c r="H365" i="32"/>
  <c r="I365" i="32" s="1"/>
  <c r="H361" i="32"/>
  <c r="I361" i="32" s="1"/>
  <c r="H357" i="32"/>
  <c r="I357" i="32" s="1"/>
  <c r="H349" i="32"/>
  <c r="I349" i="32" s="1"/>
  <c r="H345" i="32"/>
  <c r="I345" i="32" s="1"/>
  <c r="H341" i="32"/>
  <c r="I341" i="32" s="1"/>
  <c r="H337" i="32"/>
  <c r="I337" i="32" s="1"/>
  <c r="H333" i="32"/>
  <c r="I333" i="32" s="1"/>
  <c r="H329" i="32"/>
  <c r="I329" i="32" s="1"/>
  <c r="H325" i="32"/>
  <c r="I325" i="32" s="1"/>
  <c r="H317" i="32"/>
  <c r="I317" i="32" s="1"/>
  <c r="H313" i="32"/>
  <c r="I313" i="32" s="1"/>
  <c r="H309" i="32"/>
  <c r="I309" i="32" s="1"/>
  <c r="H305" i="32"/>
  <c r="I305" i="32" s="1"/>
  <c r="H301" i="32"/>
  <c r="I301" i="32" s="1"/>
  <c r="H297" i="32"/>
  <c r="I297" i="32" s="1"/>
  <c r="H289" i="32"/>
  <c r="I289" i="32" s="1"/>
  <c r="H261" i="32"/>
  <c r="I261" i="32" s="1"/>
  <c r="H257" i="32"/>
  <c r="I257" i="32" s="1"/>
  <c r="H253" i="32"/>
  <c r="I253" i="32" s="1"/>
  <c r="H249" i="32"/>
  <c r="I249" i="32" s="1"/>
  <c r="H245" i="32"/>
  <c r="I245" i="32" s="1"/>
  <c r="H241" i="32"/>
  <c r="I241" i="32" s="1"/>
  <c r="H233" i="32"/>
  <c r="I233" i="32" s="1"/>
  <c r="H229" i="32"/>
  <c r="I229" i="32" s="1"/>
  <c r="H225" i="32"/>
  <c r="I225" i="32" s="1"/>
  <c r="H221" i="32"/>
  <c r="I221" i="32" s="1"/>
  <c r="H217" i="32"/>
  <c r="I217" i="32" s="1"/>
  <c r="H213" i="32"/>
  <c r="I213" i="32" s="1"/>
  <c r="H209" i="32"/>
  <c r="I209" i="32" s="1"/>
  <c r="H201" i="32"/>
  <c r="I201" i="32" s="1"/>
  <c r="H197" i="32"/>
  <c r="I197" i="32" s="1"/>
  <c r="H193" i="32"/>
  <c r="I193" i="32" s="1"/>
  <c r="H189" i="32"/>
  <c r="I189" i="32" s="1"/>
  <c r="H185" i="32"/>
  <c r="I185" i="32" s="1"/>
  <c r="H181" i="32"/>
  <c r="I181" i="32" s="1"/>
  <c r="H173" i="32"/>
  <c r="I173" i="32" s="1"/>
  <c r="H169" i="32"/>
  <c r="I169" i="32" s="1"/>
  <c r="H165" i="32"/>
  <c r="I165" i="32" s="1"/>
  <c r="H161" i="32"/>
  <c r="I161" i="32" s="1"/>
  <c r="H153" i="32"/>
  <c r="I153" i="32" s="1"/>
  <c r="H149" i="32"/>
  <c r="I149" i="32" s="1"/>
  <c r="H137" i="32"/>
  <c r="I137" i="32" s="1"/>
  <c r="H133" i="32"/>
  <c r="I133" i="32" s="1"/>
  <c r="H129" i="32"/>
  <c r="I129" i="32" s="1"/>
  <c r="H121" i="32"/>
  <c r="I121" i="32" s="1"/>
  <c r="H117" i="32"/>
  <c r="I117" i="32" s="1"/>
  <c r="H109" i="32"/>
  <c r="I109" i="32" s="1"/>
  <c r="H105" i="32"/>
  <c r="I105" i="32" s="1"/>
  <c r="H101" i="32"/>
  <c r="I101" i="32" s="1"/>
  <c r="H97" i="32"/>
  <c r="I97" i="32" s="1"/>
  <c r="H93" i="32"/>
  <c r="I93" i="32" s="1"/>
  <c r="H89" i="32"/>
  <c r="I89" i="32" s="1"/>
  <c r="H85" i="32"/>
  <c r="I85" i="32" s="1"/>
  <c r="H81" i="32"/>
  <c r="I81" i="32" s="1"/>
  <c r="H77" i="32"/>
  <c r="I77" i="32" s="1"/>
  <c r="H73" i="32"/>
  <c r="I73" i="32" s="1"/>
  <c r="H69" i="32"/>
  <c r="I69" i="32" s="1"/>
  <c r="H65" i="32"/>
  <c r="I65" i="32" s="1"/>
  <c r="H57" i="32"/>
  <c r="I57" i="32" s="1"/>
  <c r="H53" i="32"/>
  <c r="I53" i="32" s="1"/>
  <c r="H49" i="32"/>
  <c r="I49" i="32" s="1"/>
  <c r="H45" i="32"/>
  <c r="I45" i="32" s="1"/>
  <c r="H41" i="32"/>
  <c r="I41" i="32" s="1"/>
  <c r="H33" i="32"/>
  <c r="I33" i="32" s="1"/>
  <c r="H29" i="32"/>
  <c r="I29" i="32" s="1"/>
  <c r="H25" i="32"/>
  <c r="I25" i="32" s="1"/>
  <c r="H379" i="32"/>
  <c r="I379" i="32" s="1"/>
  <c r="I151" i="32"/>
  <c r="H807" i="32"/>
  <c r="I807" i="32" s="1"/>
  <c r="H267" i="32"/>
  <c r="I267" i="32" s="1"/>
  <c r="H55" i="32"/>
  <c r="I55" i="32" s="1"/>
  <c r="H1661" i="32"/>
  <c r="H1657" i="32"/>
  <c r="I1657" i="32" s="1"/>
  <c r="H1625" i="32"/>
  <c r="I1625" i="32" s="1"/>
  <c r="H1565" i="32"/>
  <c r="I1565" i="32" s="1"/>
  <c r="H22" i="32"/>
  <c r="I22" i="32" s="1"/>
  <c r="H791" i="32"/>
  <c r="I791" i="32" s="1"/>
  <c r="H1865" i="32"/>
  <c r="I1865" i="32" s="1"/>
  <c r="H1853" i="32"/>
  <c r="I1853" i="32" s="1"/>
  <c r="H1829" i="32"/>
  <c r="H1805" i="32"/>
  <c r="I1805" i="32" s="1"/>
  <c r="H1785" i="32"/>
  <c r="I1785" i="32" s="1"/>
  <c r="H1753" i="32"/>
  <c r="I1753" i="32" s="1"/>
  <c r="H1737" i="32"/>
  <c r="I1737" i="32" s="1"/>
  <c r="H1733" i="32"/>
  <c r="I1733" i="32" s="1"/>
  <c r="H1713" i="32"/>
  <c r="I1713" i="32" s="1"/>
  <c r="H1693" i="32"/>
  <c r="I1693" i="32" s="1"/>
  <c r="H1685" i="32"/>
  <c r="H1681" i="32"/>
  <c r="I1681" i="32" s="1"/>
  <c r="H1673" i="32"/>
  <c r="I1673" i="32" s="1"/>
  <c r="H1649" i="32"/>
  <c r="I1649" i="32" s="1"/>
  <c r="H1621" i="32"/>
  <c r="I1621" i="32" s="1"/>
  <c r="H1589" i="32"/>
  <c r="I1589" i="32" s="1"/>
  <c r="H1585" i="32"/>
  <c r="I1585" i="32" s="1"/>
  <c r="H1577" i="32"/>
  <c r="I1577" i="32" s="1"/>
  <c r="H1553" i="32"/>
  <c r="H1485" i="32"/>
  <c r="I1485" i="32" s="1"/>
  <c r="H1385" i="32"/>
  <c r="I1385" i="32" s="1"/>
  <c r="H1365" i="32"/>
  <c r="I1365" i="32" s="1"/>
  <c r="H1361" i="32"/>
  <c r="I1361" i="32" s="1"/>
  <c r="H1345" i="32"/>
  <c r="I1345" i="32" s="1"/>
  <c r="H1277" i="32"/>
  <c r="I1277" i="32" s="1"/>
  <c r="H1265" i="32"/>
  <c r="I1265" i="32" s="1"/>
  <c r="H1225" i="32"/>
  <c r="H861" i="32"/>
  <c r="I861" i="32" s="1"/>
  <c r="H849" i="32"/>
  <c r="I849" i="32" s="1"/>
  <c r="H285" i="32"/>
  <c r="I285" i="32" s="1"/>
  <c r="H281" i="32"/>
  <c r="I281" i="32" s="1"/>
  <c r="H277" i="32"/>
  <c r="I277" i="32" s="1"/>
  <c r="H273" i="32"/>
  <c r="I273" i="32" s="1"/>
  <c r="H269" i="32"/>
  <c r="I269" i="32" s="1"/>
  <c r="H17" i="32"/>
  <c r="I17" i="32" s="1"/>
  <c r="H13" i="32"/>
  <c r="I13" i="32" s="1"/>
  <c r="H9" i="32"/>
  <c r="I9" i="32" s="1"/>
  <c r="H5" i="32"/>
  <c r="I5" i="32" s="1"/>
  <c r="I538" i="32"/>
  <c r="H10" i="32"/>
  <c r="I10" i="32" s="1"/>
  <c r="H23" i="32"/>
  <c r="H1280" i="32"/>
  <c r="I1280" i="32" s="1"/>
  <c r="H992" i="32"/>
  <c r="I992" i="32" s="1"/>
  <c r="H384" i="32"/>
  <c r="I384" i="32" s="1"/>
  <c r="H376" i="32"/>
  <c r="I376" i="32" s="1"/>
  <c r="H260" i="32"/>
  <c r="I260" i="32" s="1"/>
  <c r="H240" i="32"/>
  <c r="I240" i="32" s="1"/>
  <c r="H220" i="32"/>
  <c r="I220" i="32" s="1"/>
  <c r="AS5" i="10"/>
  <c r="AS11" i="10"/>
  <c r="AS17" i="10"/>
  <c r="AS12" i="10"/>
  <c r="AS4" i="10"/>
  <c r="AS9" i="10"/>
  <c r="AS18" i="10"/>
  <c r="H14" i="32"/>
  <c r="I14" i="32" s="1"/>
  <c r="H15" i="32"/>
  <c r="I15" i="32" s="1"/>
  <c r="H172" i="32"/>
  <c r="I172" i="32" s="1"/>
  <c r="H128" i="32"/>
  <c r="I128" i="32" s="1"/>
  <c r="I1542" i="32"/>
  <c r="I1430" i="32"/>
  <c r="I1398" i="32"/>
  <c r="I878" i="32"/>
  <c r="I750" i="32"/>
  <c r="I718" i="32"/>
  <c r="H19" i="32"/>
  <c r="I19" i="32" s="1"/>
  <c r="H1209" i="32"/>
  <c r="I1209" i="32" s="1"/>
  <c r="H1197" i="32"/>
  <c r="I1197" i="32" s="1"/>
  <c r="H1193" i="32"/>
  <c r="I1193" i="32" s="1"/>
  <c r="H1177" i="32"/>
  <c r="I1177" i="32" s="1"/>
  <c r="H1173" i="32"/>
  <c r="I1173" i="32" s="1"/>
  <c r="H1161" i="32"/>
  <c r="H1149" i="32"/>
  <c r="I1149" i="32" s="1"/>
  <c r="H1145" i="32"/>
  <c r="I1145" i="32" s="1"/>
  <c r="H1141" i="32"/>
  <c r="I1141" i="32" s="1"/>
  <c r="H1137" i="32"/>
  <c r="I1137" i="32" s="1"/>
  <c r="H1117" i="32"/>
  <c r="I1117" i="32" s="1"/>
  <c r="H1113" i="32"/>
  <c r="I1113" i="32" s="1"/>
  <c r="H1101" i="32"/>
  <c r="I1101" i="32" s="1"/>
  <c r="H1097" i="32"/>
  <c r="H1093" i="32"/>
  <c r="I1093" i="32" s="1"/>
  <c r="H1081" i="32"/>
  <c r="I1081" i="32" s="1"/>
  <c r="H1077" i="32"/>
  <c r="I1077" i="32" s="1"/>
  <c r="H1065" i="32"/>
  <c r="I1065" i="32" s="1"/>
  <c r="H1057" i="32"/>
  <c r="I1057" i="32" s="1"/>
  <c r="H1053" i="32"/>
  <c r="I1053" i="32" s="1"/>
  <c r="H1041" i="32"/>
  <c r="I1041" i="32" s="1"/>
  <c r="H6" i="32"/>
  <c r="H951" i="32"/>
  <c r="I951" i="32" s="1"/>
  <c r="I891" i="32"/>
  <c r="H503" i="32"/>
  <c r="I503" i="32" s="1"/>
  <c r="H363" i="32"/>
  <c r="I363" i="32" s="1"/>
  <c r="I107" i="32"/>
  <c r="I67" i="32"/>
  <c r="I27" i="32"/>
  <c r="H11" i="32"/>
  <c r="I11" i="32" s="1"/>
  <c r="H7" i="32"/>
  <c r="I7" i="32" s="1"/>
  <c r="AR15" i="32"/>
  <c r="H1860" i="32"/>
  <c r="I1860" i="32" s="1"/>
  <c r="H1788" i="32"/>
  <c r="I1788" i="32" s="1"/>
  <c r="I381" i="32"/>
  <c r="I437" i="32"/>
  <c r="I933" i="32"/>
  <c r="I1189" i="32"/>
  <c r="I1325" i="32"/>
  <c r="H1799" i="32"/>
  <c r="I1799" i="32" s="1"/>
  <c r="H1795" i="32"/>
  <c r="H1791" i="32"/>
  <c r="I1791" i="32" s="1"/>
  <c r="H1787" i="32"/>
  <c r="I1787" i="32" s="1"/>
  <c r="H1783" i="32"/>
  <c r="I1783" i="32" s="1"/>
  <c r="H1779" i="32"/>
  <c r="I1779" i="32" s="1"/>
  <c r="H1775" i="32"/>
  <c r="I1775" i="32" s="1"/>
  <c r="H1771" i="32"/>
  <c r="I1771" i="32" s="1"/>
  <c r="H1767" i="32"/>
  <c r="I1767" i="32" s="1"/>
  <c r="H1763" i="32"/>
  <c r="H1759" i="32"/>
  <c r="I1759" i="32" s="1"/>
  <c r="H1755" i="32"/>
  <c r="I1755" i="32" s="1"/>
  <c r="H1751" i="32"/>
  <c r="I1751" i="32" s="1"/>
  <c r="H1747" i="32"/>
  <c r="H1743" i="32"/>
  <c r="I1743" i="32" s="1"/>
  <c r="H1739" i="32"/>
  <c r="I1739" i="32" s="1"/>
  <c r="H1735" i="32"/>
  <c r="I1735" i="32" s="1"/>
  <c r="H1731" i="32"/>
  <c r="H1727" i="32"/>
  <c r="I1727" i="32" s="1"/>
  <c r="H1723" i="32"/>
  <c r="I1723" i="32" s="1"/>
  <c r="H1719" i="32"/>
  <c r="I1719" i="32" s="1"/>
  <c r="H1715" i="32"/>
  <c r="I1715" i="32" s="1"/>
  <c r="H1711" i="32"/>
  <c r="I1711" i="32" s="1"/>
  <c r="H1707" i="32"/>
  <c r="I1707" i="32" s="1"/>
  <c r="H1703" i="32"/>
  <c r="I1703" i="32" s="1"/>
  <c r="H1699" i="32"/>
  <c r="H1695" i="32"/>
  <c r="I1695" i="32" s="1"/>
  <c r="H1691" i="32"/>
  <c r="I1691" i="32" s="1"/>
  <c r="H1687" i="32"/>
  <c r="I1687" i="32" s="1"/>
  <c r="H1683" i="32"/>
  <c r="I1683" i="32" s="1"/>
  <c r="H1679" i="32"/>
  <c r="I1679" i="32" s="1"/>
  <c r="H1675" i="32"/>
  <c r="I1675" i="32" s="1"/>
  <c r="H1671" i="32"/>
  <c r="I1671" i="32" s="1"/>
  <c r="H1667" i="32"/>
  <c r="H1663" i="32"/>
  <c r="I1663" i="32" s="1"/>
  <c r="H1659" i="32"/>
  <c r="I1659" i="32" s="1"/>
  <c r="H1655" i="32"/>
  <c r="I1655" i="32" s="1"/>
  <c r="H1651" i="32"/>
  <c r="I1651" i="32" s="1"/>
  <c r="H1647" i="32"/>
  <c r="I1647" i="32" s="1"/>
  <c r="H1643" i="32"/>
  <c r="I1643" i="32" s="1"/>
  <c r="H1639" i="32"/>
  <c r="I1639" i="32" s="1"/>
  <c r="H1635" i="32"/>
  <c r="H1631" i="32"/>
  <c r="I1631" i="32" s="1"/>
  <c r="H1627" i="32"/>
  <c r="I1627" i="32" s="1"/>
  <c r="H1623" i="32"/>
  <c r="I1623" i="32" s="1"/>
  <c r="H1619" i="32"/>
  <c r="I1619" i="32" s="1"/>
  <c r="H1615" i="32"/>
  <c r="I1615" i="32" s="1"/>
  <c r="H1611" i="32"/>
  <c r="I1611" i="32" s="1"/>
  <c r="H1607" i="32"/>
  <c r="I1607" i="32" s="1"/>
  <c r="H1603" i="32"/>
  <c r="H1599" i="32"/>
  <c r="I1599" i="32" s="1"/>
  <c r="H1595" i="32"/>
  <c r="I1595" i="32" s="1"/>
  <c r="H1591" i="32"/>
  <c r="I1591" i="32" s="1"/>
  <c r="H1587" i="32"/>
  <c r="I1587" i="32" s="1"/>
  <c r="H1583" i="32"/>
  <c r="I1583" i="32" s="1"/>
  <c r="H1579" i="32"/>
  <c r="I1579" i="32" s="1"/>
  <c r="H1575" i="32"/>
  <c r="I1575" i="32" s="1"/>
  <c r="H1571" i="32"/>
  <c r="H1567" i="32"/>
  <c r="I1567" i="32" s="1"/>
  <c r="H1563" i="32"/>
  <c r="I1563" i="32" s="1"/>
  <c r="H1559" i="32"/>
  <c r="I1559" i="32" s="1"/>
  <c r="H1555" i="32"/>
  <c r="H1551" i="32"/>
  <c r="I1551" i="32" s="1"/>
  <c r="H1547" i="32"/>
  <c r="I1547" i="32" s="1"/>
  <c r="H1543" i="32"/>
  <c r="I1543" i="32" s="1"/>
  <c r="H1539" i="32"/>
  <c r="H1535" i="32"/>
  <c r="I1535" i="32" s="1"/>
  <c r="H1531" i="32"/>
  <c r="I1531" i="32" s="1"/>
  <c r="H1527" i="32"/>
  <c r="I1527" i="32" s="1"/>
  <c r="H1523" i="32"/>
  <c r="H1519" i="32"/>
  <c r="I1519" i="32" s="1"/>
  <c r="H1515" i="32"/>
  <c r="I1515" i="32" s="1"/>
  <c r="H1511" i="32"/>
  <c r="I1511" i="32" s="1"/>
  <c r="H1507" i="32"/>
  <c r="H1503" i="32"/>
  <c r="I1503" i="32" s="1"/>
  <c r="H1499" i="32"/>
  <c r="I1499" i="32" s="1"/>
  <c r="H1495" i="32"/>
  <c r="I1495" i="32" s="1"/>
  <c r="H1491" i="32"/>
  <c r="I1491" i="32" s="1"/>
  <c r="H1487" i="32"/>
  <c r="I1487" i="32" s="1"/>
  <c r="H1483" i="32"/>
  <c r="I1483" i="32" s="1"/>
  <c r="H1479" i="32"/>
  <c r="I1479" i="32" s="1"/>
  <c r="H1475" i="32"/>
  <c r="H1471" i="32"/>
  <c r="I1471" i="32" s="1"/>
  <c r="H1467" i="32"/>
  <c r="I1467" i="32" s="1"/>
  <c r="H1463" i="32"/>
  <c r="I1463" i="32" s="1"/>
  <c r="H1459" i="32"/>
  <c r="I1459" i="32" s="1"/>
  <c r="H1455" i="32"/>
  <c r="I1455" i="32" s="1"/>
  <c r="H1451" i="32"/>
  <c r="I1451" i="32" s="1"/>
  <c r="H1447" i="32"/>
  <c r="I1447" i="32" s="1"/>
  <c r="H1443" i="32"/>
  <c r="H1439" i="32"/>
  <c r="I1439" i="32" s="1"/>
  <c r="H1435" i="32"/>
  <c r="I1435" i="32" s="1"/>
  <c r="H1431" i="32"/>
  <c r="I1431" i="32" s="1"/>
  <c r="H1427" i="32"/>
  <c r="H1423" i="32"/>
  <c r="I1423" i="32" s="1"/>
  <c r="H1419" i="32"/>
  <c r="I1419" i="32" s="1"/>
  <c r="H1415" i="32"/>
  <c r="I1415" i="32" s="1"/>
  <c r="H1411" i="32"/>
  <c r="H1407" i="32"/>
  <c r="I1407" i="32" s="1"/>
  <c r="H1403" i="32"/>
  <c r="I1403" i="32" s="1"/>
  <c r="H1399" i="32"/>
  <c r="I1399" i="32" s="1"/>
  <c r="H1395" i="32"/>
  <c r="I1395" i="32" s="1"/>
  <c r="H1391" i="32"/>
  <c r="I1391" i="32" s="1"/>
  <c r="H1387" i="32"/>
  <c r="I1387" i="32" s="1"/>
  <c r="H1379" i="32"/>
  <c r="I1379" i="32" s="1"/>
  <c r="H1375" i="32"/>
  <c r="H1371" i="32"/>
  <c r="I1371" i="32" s="1"/>
  <c r="H1363" i="32"/>
  <c r="I1363" i="32" s="1"/>
  <c r="H1359" i="32"/>
  <c r="I1359" i="32" s="1"/>
  <c r="H1355" i="32"/>
  <c r="I1355" i="32" s="1"/>
  <c r="H1347" i="32"/>
  <c r="I1347" i="32" s="1"/>
  <c r="H1343" i="32"/>
  <c r="I1343" i="32" s="1"/>
  <c r="H1339" i="32"/>
  <c r="I1339" i="32" s="1"/>
  <c r="H1331" i="32"/>
  <c r="H1327" i="32"/>
  <c r="I1327" i="32" s="1"/>
  <c r="H1323" i="32"/>
  <c r="I1323" i="32" s="1"/>
  <c r="H1315" i="32"/>
  <c r="I1315" i="32" s="1"/>
  <c r="H1311" i="32"/>
  <c r="I1311" i="32" s="1"/>
  <c r="H1307" i="32"/>
  <c r="I1307" i="32" s="1"/>
  <c r="H1299" i="32"/>
  <c r="I1299" i="32" s="1"/>
  <c r="H1295" i="32"/>
  <c r="I1295" i="32" s="1"/>
  <c r="H1291" i="32"/>
  <c r="H1287" i="32"/>
  <c r="I1287" i="32" s="1"/>
  <c r="H1283" i="32"/>
  <c r="I1283" i="32" s="1"/>
  <c r="H1279" i="32"/>
  <c r="I1279" i="32" s="1"/>
  <c r="I205" i="32"/>
  <c r="I1685" i="32"/>
  <c r="I1661" i="32"/>
  <c r="H1275" i="32"/>
  <c r="H1267" i="32"/>
  <c r="I1267" i="32" s="1"/>
  <c r="H1263" i="32"/>
  <c r="I1263" i="32" s="1"/>
  <c r="H1259" i="32"/>
  <c r="I1259" i="32" s="1"/>
  <c r="H1251" i="32"/>
  <c r="I1251" i="32" s="1"/>
  <c r="H1247" i="32"/>
  <c r="I1247" i="32" s="1"/>
  <c r="H1243" i="32"/>
  <c r="I1243" i="32" s="1"/>
  <c r="H1235" i="32"/>
  <c r="I1235" i="32" s="1"/>
  <c r="H1231" i="32"/>
  <c r="H1227" i="32"/>
  <c r="I1227" i="32" s="1"/>
  <c r="H1223" i="32"/>
  <c r="I1223" i="32" s="1"/>
  <c r="H1219" i="32"/>
  <c r="I1219" i="32" s="1"/>
  <c r="H1215" i="32"/>
  <c r="I1215" i="32" s="1"/>
  <c r="H1211" i="32"/>
  <c r="I1211" i="32" s="1"/>
  <c r="H1203" i="32"/>
  <c r="I1203" i="32" s="1"/>
  <c r="H1195" i="32"/>
  <c r="I1195" i="32" s="1"/>
  <c r="H1191" i="32"/>
  <c r="H1187" i="32"/>
  <c r="I1187" i="32" s="1"/>
  <c r="H1179" i="32"/>
  <c r="I1179" i="32" s="1"/>
  <c r="H1175" i="32"/>
  <c r="I1175" i="32" s="1"/>
  <c r="H1171" i="32"/>
  <c r="I1171" i="32" s="1"/>
  <c r="H1163" i="32"/>
  <c r="I1163" i="32" s="1"/>
  <c r="H1159" i="32"/>
  <c r="I1159" i="32" s="1"/>
  <c r="H1155" i="32"/>
  <c r="I1155" i="32" s="1"/>
  <c r="H1147" i="32"/>
  <c r="H1143" i="32"/>
  <c r="I1143" i="32" s="1"/>
  <c r="H1139" i="32"/>
  <c r="I1139" i="32" s="1"/>
  <c r="H1135" i="32"/>
  <c r="I1135" i="32" s="1"/>
  <c r="H1131" i="32"/>
  <c r="I1131" i="32" s="1"/>
  <c r="H1127" i="32"/>
  <c r="I1127" i="32" s="1"/>
  <c r="H1123" i="32"/>
  <c r="I1123" i="32" s="1"/>
  <c r="H1119" i="32"/>
  <c r="I1119" i="32" s="1"/>
  <c r="H1115" i="32"/>
  <c r="I1115" i="32" s="1"/>
  <c r="H1111" i="32"/>
  <c r="I1111" i="32" s="1"/>
  <c r="H1107" i="32"/>
  <c r="I1107" i="32" s="1"/>
  <c r="H1103" i="32"/>
  <c r="I1103" i="32" s="1"/>
  <c r="H1099" i="32"/>
  <c r="I1099" i="32" s="1"/>
  <c r="H1095" i="32"/>
  <c r="I1095" i="32" s="1"/>
  <c r="H1091" i="32"/>
  <c r="I1091" i="32" s="1"/>
  <c r="H1087" i="32"/>
  <c r="I1087" i="32" s="1"/>
  <c r="H1083" i="32"/>
  <c r="H1079" i="32"/>
  <c r="I1079" i="32" s="1"/>
  <c r="H1075" i="32"/>
  <c r="I1075" i="32" s="1"/>
  <c r="H1071" i="32"/>
  <c r="I1071" i="32" s="1"/>
  <c r="H1067" i="32"/>
  <c r="I1067" i="32" s="1"/>
  <c r="H1063" i="32"/>
  <c r="I1063" i="32" s="1"/>
  <c r="H1059" i="32"/>
  <c r="H1055" i="32"/>
  <c r="I1055" i="32" s="1"/>
  <c r="H1051" i="32"/>
  <c r="I1051" i="32" s="1"/>
  <c r="H1047" i="32"/>
  <c r="I1047" i="32" s="1"/>
  <c r="H1043" i="32"/>
  <c r="I1043" i="32" s="1"/>
  <c r="H1039" i="32"/>
  <c r="I1039" i="32" s="1"/>
  <c r="H1035" i="32"/>
  <c r="I1035" i="32" s="1"/>
  <c r="H1031" i="32"/>
  <c r="I1031" i="32" s="1"/>
  <c r="H1027" i="32"/>
  <c r="I1027" i="32" s="1"/>
  <c r="H1023" i="32"/>
  <c r="I1023" i="32" s="1"/>
  <c r="H1019" i="32"/>
  <c r="H1015" i="32"/>
  <c r="I1015" i="32" s="1"/>
  <c r="H1011" i="32"/>
  <c r="I1011" i="32" s="1"/>
  <c r="H1007" i="32"/>
  <c r="I1007" i="32" s="1"/>
  <c r="H1003" i="32"/>
  <c r="I1003" i="32" s="1"/>
  <c r="H999" i="32"/>
  <c r="I999" i="32" s="1"/>
  <c r="H995" i="32"/>
  <c r="I995" i="32" s="1"/>
  <c r="H991" i="32"/>
  <c r="I991" i="32" s="1"/>
  <c r="H987" i="32"/>
  <c r="I987" i="32" s="1"/>
  <c r="H983" i="32"/>
  <c r="I983" i="32" s="1"/>
  <c r="H979" i="32"/>
  <c r="I979" i="32" s="1"/>
  <c r="H975" i="32"/>
  <c r="I975" i="32" s="1"/>
  <c r="H971" i="32"/>
  <c r="I971" i="32" s="1"/>
  <c r="H967" i="32"/>
  <c r="I967" i="32" s="1"/>
  <c r="H963" i="32"/>
  <c r="I963" i="32" s="1"/>
  <c r="H959" i="32"/>
  <c r="I959" i="32" s="1"/>
  <c r="H955" i="32"/>
  <c r="H947" i="32"/>
  <c r="I947" i="32" s="1"/>
  <c r="H943" i="32"/>
  <c r="I943" i="32" s="1"/>
  <c r="H939" i="32"/>
  <c r="I939" i="32" s="1"/>
  <c r="H935" i="32"/>
  <c r="I935" i="32" s="1"/>
  <c r="H931" i="32"/>
  <c r="I931" i="32" s="1"/>
  <c r="H927" i="32"/>
  <c r="I927" i="32" s="1"/>
  <c r="H923" i="32"/>
  <c r="I923" i="32" s="1"/>
  <c r="H919" i="32"/>
  <c r="I919" i="32" s="1"/>
  <c r="H915" i="32"/>
  <c r="I915" i="32" s="1"/>
  <c r="H911" i="32"/>
  <c r="I911" i="32" s="1"/>
  <c r="H907" i="32"/>
  <c r="I907" i="32" s="1"/>
  <c r="H903" i="32"/>
  <c r="I903" i="32" s="1"/>
  <c r="H899" i="32"/>
  <c r="I899" i="32" s="1"/>
  <c r="H895" i="32"/>
  <c r="I895" i="32" s="1"/>
  <c r="H887" i="32"/>
  <c r="I887" i="32" s="1"/>
  <c r="H883" i="32"/>
  <c r="I883" i="32" s="1"/>
  <c r="H879" i="32"/>
  <c r="I879" i="32" s="1"/>
  <c r="H875" i="32"/>
  <c r="I875" i="32" s="1"/>
  <c r="H871" i="32"/>
  <c r="I871" i="32" s="1"/>
  <c r="H867" i="32"/>
  <c r="I867" i="32" s="1"/>
  <c r="H863" i="32"/>
  <c r="I863" i="32" s="1"/>
  <c r="H859" i="32"/>
  <c r="I859" i="32" s="1"/>
  <c r="H855" i="32"/>
  <c r="I855" i="32" s="1"/>
  <c r="H851" i="32"/>
  <c r="I851" i="32" s="1"/>
  <c r="H847" i="32"/>
  <c r="I847" i="32" s="1"/>
  <c r="H843" i="32"/>
  <c r="I843" i="32" s="1"/>
  <c r="H839" i="32"/>
  <c r="I839" i="32" s="1"/>
  <c r="H835" i="32"/>
  <c r="I835" i="32" s="1"/>
  <c r="H831" i="32"/>
  <c r="I831" i="32" s="1"/>
  <c r="H827" i="32"/>
  <c r="I827" i="32" s="1"/>
  <c r="H823" i="32"/>
  <c r="I823" i="32" s="1"/>
  <c r="H819" i="32"/>
  <c r="I819" i="32" s="1"/>
  <c r="H815" i="32"/>
  <c r="I815" i="32" s="1"/>
  <c r="H811" i="32"/>
  <c r="I811" i="32" s="1"/>
  <c r="H803" i="32"/>
  <c r="I803" i="32" s="1"/>
  <c r="H799" i="32"/>
  <c r="I799" i="32" s="1"/>
  <c r="H795" i="32"/>
  <c r="I795" i="32" s="1"/>
  <c r="H787" i="32"/>
  <c r="I787" i="32" s="1"/>
  <c r="H783" i="32"/>
  <c r="I783" i="32" s="1"/>
  <c r="H779" i="32"/>
  <c r="I779" i="32" s="1"/>
  <c r="H775" i="32"/>
  <c r="I775" i="32" s="1"/>
  <c r="H771" i="32"/>
  <c r="I771" i="32" s="1"/>
  <c r="H767" i="32"/>
  <c r="I767" i="32" s="1"/>
  <c r="H763" i="32"/>
  <c r="I763" i="32" s="1"/>
  <c r="H759" i="32"/>
  <c r="I759" i="32" s="1"/>
  <c r="H755" i="32"/>
  <c r="I755" i="32" s="1"/>
  <c r="H751" i="32"/>
  <c r="I751" i="32" s="1"/>
  <c r="H747" i="32"/>
  <c r="H743" i="32"/>
  <c r="I743" i="32" s="1"/>
  <c r="H739" i="32"/>
  <c r="I739" i="32" s="1"/>
  <c r="H735" i="32"/>
  <c r="I735" i="32" s="1"/>
  <c r="H731" i="32"/>
  <c r="I731" i="32" s="1"/>
  <c r="H727" i="32"/>
  <c r="I727" i="32" s="1"/>
  <c r="H723" i="32"/>
  <c r="I723" i="32" s="1"/>
  <c r="H719" i="32"/>
  <c r="I719" i="32" s="1"/>
  <c r="H715" i="32"/>
  <c r="H711" i="32"/>
  <c r="I711" i="32" s="1"/>
  <c r="H707" i="32"/>
  <c r="I707" i="32" s="1"/>
  <c r="H703" i="32"/>
  <c r="I703" i="32" s="1"/>
  <c r="H699" i="32"/>
  <c r="I699" i="32" s="1"/>
  <c r="H695" i="32"/>
  <c r="I695" i="32" s="1"/>
  <c r="H691" i="32"/>
  <c r="I691" i="32" s="1"/>
  <c r="H687" i="32"/>
  <c r="I687" i="32" s="1"/>
  <c r="H683" i="32"/>
  <c r="I683" i="32" s="1"/>
  <c r="H679" i="32"/>
  <c r="I679" i="32" s="1"/>
  <c r="H675" i="32"/>
  <c r="I675" i="32" s="1"/>
  <c r="H671" i="32"/>
  <c r="I671" i="32" s="1"/>
  <c r="H667" i="32"/>
  <c r="I667" i="32" s="1"/>
  <c r="H663" i="32"/>
  <c r="I663" i="32" s="1"/>
  <c r="H659" i="32"/>
  <c r="I659" i="32" s="1"/>
  <c r="H655" i="32"/>
  <c r="I655" i="32" s="1"/>
  <c r="H651" i="32"/>
  <c r="H647" i="32"/>
  <c r="I647" i="32" s="1"/>
  <c r="H643" i="32"/>
  <c r="I643" i="32" s="1"/>
  <c r="H639" i="32"/>
  <c r="I639" i="32" s="1"/>
  <c r="H635" i="32"/>
  <c r="I635" i="32" s="1"/>
  <c r="H631" i="32"/>
  <c r="I631" i="32" s="1"/>
  <c r="H627" i="32"/>
  <c r="I627" i="32" s="1"/>
  <c r="H623" i="32"/>
  <c r="I623" i="32" s="1"/>
  <c r="H619" i="32"/>
  <c r="H615" i="32"/>
  <c r="I615" i="32" s="1"/>
  <c r="H611" i="32"/>
  <c r="I611" i="32" s="1"/>
  <c r="H607" i="32"/>
  <c r="I607" i="32" s="1"/>
  <c r="H603" i="32"/>
  <c r="I603" i="32" s="1"/>
  <c r="H599" i="32"/>
  <c r="I599" i="32" s="1"/>
  <c r="H595" i="32"/>
  <c r="I595" i="32" s="1"/>
  <c r="H591" i="32"/>
  <c r="I591" i="32" s="1"/>
  <c r="H587" i="32"/>
  <c r="I587" i="32" s="1"/>
  <c r="H583" i="32"/>
  <c r="I583" i="32" s="1"/>
  <c r="H575" i="32"/>
  <c r="I575" i="32" s="1"/>
  <c r="H571" i="32"/>
  <c r="I571" i="32" s="1"/>
  <c r="H567" i="32"/>
  <c r="I567" i="32" s="1"/>
  <c r="H563" i="32"/>
  <c r="I563" i="32" s="1"/>
  <c r="H559" i="32"/>
  <c r="I559" i="32" s="1"/>
  <c r="H555" i="32"/>
  <c r="I555" i="32" s="1"/>
  <c r="H551" i="32"/>
  <c r="I551" i="32" s="1"/>
  <c r="H547" i="32"/>
  <c r="I547" i="32" s="1"/>
  <c r="H543" i="32"/>
  <c r="I543" i="32" s="1"/>
  <c r="H539" i="32"/>
  <c r="I539" i="32" s="1"/>
  <c r="H535" i="32"/>
  <c r="I535" i="32" s="1"/>
  <c r="H531" i="32"/>
  <c r="I531" i="32" s="1"/>
  <c r="H527" i="32"/>
  <c r="I527" i="32" s="1"/>
  <c r="H523" i="32"/>
  <c r="I523" i="32" s="1"/>
  <c r="H519" i="32"/>
  <c r="I519" i="32" s="1"/>
  <c r="H515" i="32"/>
  <c r="I515" i="32" s="1"/>
  <c r="H511" i="32"/>
  <c r="I511" i="32" s="1"/>
  <c r="H507" i="32"/>
  <c r="I507" i="32" s="1"/>
  <c r="H499" i="32"/>
  <c r="I499" i="32" s="1"/>
  <c r="H495" i="32"/>
  <c r="I495" i="32" s="1"/>
  <c r="H491" i="32"/>
  <c r="I491" i="32" s="1"/>
  <c r="H487" i="32"/>
  <c r="I487" i="32" s="1"/>
  <c r="H483" i="32"/>
  <c r="H479" i="32"/>
  <c r="I479" i="32" s="1"/>
  <c r="H475" i="32"/>
  <c r="I475" i="32" s="1"/>
  <c r="H471" i="32"/>
  <c r="I471" i="32" s="1"/>
  <c r="H467" i="32"/>
  <c r="I467" i="32" s="1"/>
  <c r="H463" i="32"/>
  <c r="I463" i="32" s="1"/>
  <c r="H459" i="32"/>
  <c r="I459" i="32" s="1"/>
  <c r="H455" i="32"/>
  <c r="I455" i="32" s="1"/>
  <c r="H451" i="32"/>
  <c r="I451" i="32" s="1"/>
  <c r="H447" i="32"/>
  <c r="I447" i="32" s="1"/>
  <c r="H443" i="32"/>
  <c r="I443" i="32" s="1"/>
  <c r="H439" i="32"/>
  <c r="I439" i="32" s="1"/>
  <c r="H435" i="32"/>
  <c r="I435" i="32" s="1"/>
  <c r="H431" i="32"/>
  <c r="I431" i="32" s="1"/>
  <c r="H427" i="32"/>
  <c r="I427" i="32" s="1"/>
  <c r="H423" i="32"/>
  <c r="I423" i="32" s="1"/>
  <c r="H419" i="32"/>
  <c r="I419" i="32" s="1"/>
  <c r="H415" i="32"/>
  <c r="I415" i="32" s="1"/>
  <c r="H407" i="32"/>
  <c r="I407" i="32" s="1"/>
  <c r="H403" i="32"/>
  <c r="I403" i="32" s="1"/>
  <c r="H399" i="32"/>
  <c r="I399" i="32" s="1"/>
  <c r="H395" i="32"/>
  <c r="I395" i="32" s="1"/>
  <c r="H391" i="32"/>
  <c r="I391" i="32" s="1"/>
  <c r="H387" i="32"/>
  <c r="I387" i="32" s="1"/>
  <c r="H383" i="32"/>
  <c r="I383" i="32" s="1"/>
  <c r="H375" i="32"/>
  <c r="I375" i="32" s="1"/>
  <c r="H371" i="32"/>
  <c r="I371" i="32" s="1"/>
  <c r="H367" i="32"/>
  <c r="I367" i="32" s="1"/>
  <c r="H359" i="32"/>
  <c r="I359" i="32" s="1"/>
  <c r="H355" i="32"/>
  <c r="I355" i="32" s="1"/>
  <c r="H351" i="32"/>
  <c r="I351" i="32" s="1"/>
  <c r="H347" i="32"/>
  <c r="I347" i="32" s="1"/>
  <c r="H343" i="32"/>
  <c r="I343" i="32" s="1"/>
  <c r="H339" i="32"/>
  <c r="I339" i="32" s="1"/>
  <c r="H335" i="32"/>
  <c r="I335" i="32" s="1"/>
  <c r="H331" i="32"/>
  <c r="I331" i="32" s="1"/>
  <c r="H327" i="32"/>
  <c r="I327" i="32" s="1"/>
  <c r="H323" i="32"/>
  <c r="I323" i="32" s="1"/>
  <c r="H319" i="32"/>
  <c r="I319" i="32" s="1"/>
  <c r="H315" i="32"/>
  <c r="I315" i="32" s="1"/>
  <c r="H307" i="32"/>
  <c r="I307" i="32" s="1"/>
  <c r="H303" i="32"/>
  <c r="I303" i="32" s="1"/>
  <c r="H299" i="32"/>
  <c r="I299" i="32" s="1"/>
  <c r="H295" i="32"/>
  <c r="I295" i="32" s="1"/>
  <c r="H291" i="32"/>
  <c r="I291" i="32" s="1"/>
  <c r="H287" i="32"/>
  <c r="I287" i="32" s="1"/>
  <c r="H283" i="32"/>
  <c r="I283" i="32" s="1"/>
  <c r="H279" i="32"/>
  <c r="I279" i="32" s="1"/>
  <c r="H275" i="32"/>
  <c r="H271" i="32"/>
  <c r="I271" i="32" s="1"/>
  <c r="H259" i="32"/>
  <c r="I259" i="32" s="1"/>
  <c r="H255" i="32"/>
  <c r="I255" i="32" s="1"/>
  <c r="H251" i="32"/>
  <c r="I251" i="32" s="1"/>
  <c r="H243" i="32"/>
  <c r="I243" i="32" s="1"/>
  <c r="H239" i="32"/>
  <c r="I239" i="32" s="1"/>
  <c r="H235" i="32"/>
  <c r="I235" i="32" s="1"/>
  <c r="H231" i="32"/>
  <c r="I231" i="32" s="1"/>
  <c r="H227" i="32"/>
  <c r="I227" i="32" s="1"/>
  <c r="H223" i="32"/>
  <c r="I223" i="32" s="1"/>
  <c r="H219" i="32"/>
  <c r="I219" i="32" s="1"/>
  <c r="H215" i="32"/>
  <c r="I215" i="32" s="1"/>
  <c r="H211" i="32"/>
  <c r="I211" i="32" s="1"/>
  <c r="H207" i="32"/>
  <c r="I207" i="32" s="1"/>
  <c r="H203" i="32"/>
  <c r="I203" i="32" s="1"/>
  <c r="H199" i="32"/>
  <c r="I199" i="32" s="1"/>
  <c r="H195" i="32"/>
  <c r="I195" i="32" s="1"/>
  <c r="H187" i="32"/>
  <c r="I187" i="32" s="1"/>
  <c r="H171" i="32"/>
  <c r="I171" i="32" s="1"/>
  <c r="H167" i="32"/>
  <c r="I167" i="32" s="1"/>
  <c r="H159" i="32"/>
  <c r="I159" i="32" s="1"/>
  <c r="H155" i="32"/>
  <c r="I155" i="32" s="1"/>
  <c r="H1821" i="32"/>
  <c r="I1821" i="32" s="1"/>
  <c r="Q28" i="32"/>
  <c r="P4" i="11" s="1"/>
  <c r="H1889" i="32"/>
  <c r="I1889" i="32" s="1"/>
  <c r="H1885" i="32"/>
  <c r="I1885" i="32" s="1"/>
  <c r="H1881" i="32"/>
  <c r="H1877" i="32"/>
  <c r="I1877" i="32" s="1"/>
  <c r="H1873" i="32"/>
  <c r="I1873" i="32" s="1"/>
  <c r="H1869" i="32"/>
  <c r="I1869" i="32" s="1"/>
  <c r="H1861" i="32"/>
  <c r="I1861" i="32" s="1"/>
  <c r="H1857" i="32"/>
  <c r="I1857" i="32" s="1"/>
  <c r="H1849" i="32"/>
  <c r="I1849" i="32" s="1"/>
  <c r="H1845" i="32"/>
  <c r="I1845" i="32" s="1"/>
  <c r="H1841" i="32"/>
  <c r="H1837" i="32"/>
  <c r="I1837" i="32" s="1"/>
  <c r="H1833" i="32"/>
  <c r="I1833" i="32" s="1"/>
  <c r="H1825" i="32"/>
  <c r="I1825" i="32" s="1"/>
  <c r="H1817" i="32"/>
  <c r="I1817" i="32" s="1"/>
  <c r="H1813" i="32"/>
  <c r="I1813" i="32" s="1"/>
  <c r="H1809" i="32"/>
  <c r="I1809" i="32" s="1"/>
  <c r="H1801" i="32"/>
  <c r="I1801" i="32" s="1"/>
  <c r="H1797" i="32"/>
  <c r="I1797" i="32" s="1"/>
  <c r="H1793" i="32"/>
  <c r="I1793" i="32" s="1"/>
  <c r="H1789" i="32"/>
  <c r="I1789" i="32" s="1"/>
  <c r="H1781" i="32"/>
  <c r="I1781" i="32" s="1"/>
  <c r="H1777" i="32"/>
  <c r="I1777" i="32" s="1"/>
  <c r="H1769" i="32"/>
  <c r="H1765" i="32"/>
  <c r="I1765" i="32" s="1"/>
  <c r="H1761" i="32"/>
  <c r="I1761" i="32" s="1"/>
  <c r="H1757" i="32"/>
  <c r="I1757" i="32" s="1"/>
  <c r="H1749" i="32"/>
  <c r="I1749" i="32" s="1"/>
  <c r="H1891" i="32"/>
  <c r="I1891" i="32" s="1"/>
  <c r="H1887" i="32"/>
  <c r="I1887" i="32" s="1"/>
  <c r="H1883" i="32"/>
  <c r="I1883" i="32" s="1"/>
  <c r="H1879" i="32"/>
  <c r="I1879" i="32" s="1"/>
  <c r="H1875" i="32"/>
  <c r="I1875" i="32" s="1"/>
  <c r="H1871" i="32"/>
  <c r="I1871" i="32" s="1"/>
  <c r="H1867" i="32"/>
  <c r="I1867" i="32" s="1"/>
  <c r="H1863" i="32"/>
  <c r="I1863" i="32" s="1"/>
  <c r="H1859" i="32"/>
  <c r="I1859" i="32" s="1"/>
  <c r="H1855" i="32"/>
  <c r="I1855" i="32" s="1"/>
  <c r="H1851" i="32"/>
  <c r="I1851" i="32" s="1"/>
  <c r="H1847" i="32"/>
  <c r="I1847" i="32" s="1"/>
  <c r="H1843" i="32"/>
  <c r="I1843" i="32" s="1"/>
  <c r="H1839" i="32"/>
  <c r="I1839" i="32" s="1"/>
  <c r="H1835" i="32"/>
  <c r="I1835" i="32" s="1"/>
  <c r="H1831" i="32"/>
  <c r="I1831" i="32" s="1"/>
  <c r="H1827" i="32"/>
  <c r="I1827" i="32" s="1"/>
  <c r="H1823" i="32"/>
  <c r="I1823" i="32" s="1"/>
  <c r="H1819" i="32"/>
  <c r="I1819" i="32" s="1"/>
  <c r="H1815" i="32"/>
  <c r="I1815" i="32" s="1"/>
  <c r="H1811" i="32"/>
  <c r="I1811" i="32" s="1"/>
  <c r="H1807" i="32"/>
  <c r="I1807" i="32" s="1"/>
  <c r="H1803" i="32"/>
  <c r="I1803" i="32" s="1"/>
  <c r="I1763" i="32"/>
  <c r="I1747" i="32"/>
  <c r="I1731" i="32"/>
  <c r="I1667" i="32"/>
  <c r="I1635" i="32"/>
  <c r="I1603" i="32"/>
  <c r="I1571" i="32"/>
  <c r="I1555" i="32"/>
  <c r="I1539" i="32"/>
  <c r="H1745" i="32"/>
  <c r="I1745" i="32" s="1"/>
  <c r="H1741" i="32"/>
  <c r="I1741" i="32" s="1"/>
  <c r="H1729" i="32"/>
  <c r="I1729" i="32" s="1"/>
  <c r="H1725" i="32"/>
  <c r="I1725" i="32" s="1"/>
  <c r="H1721" i="32"/>
  <c r="I1721" i="32" s="1"/>
  <c r="H1717" i="32"/>
  <c r="I1717" i="32" s="1"/>
  <c r="H1709" i="32"/>
  <c r="I1709" i="32" s="1"/>
  <c r="H1705" i="32"/>
  <c r="I1705" i="32" s="1"/>
  <c r="H1701" i="32"/>
  <c r="I1701" i="32" s="1"/>
  <c r="H1697" i="32"/>
  <c r="I1697" i="32" s="1"/>
  <c r="H1689" i="32"/>
  <c r="I1689" i="32" s="1"/>
  <c r="H1677" i="32"/>
  <c r="I1677" i="32" s="1"/>
  <c r="H1669" i="32"/>
  <c r="I1669" i="32" s="1"/>
  <c r="H1665" i="32"/>
  <c r="I1665" i="32" s="1"/>
  <c r="H1653" i="32"/>
  <c r="I1653" i="32" s="1"/>
  <c r="H1645" i="32"/>
  <c r="I1645" i="32" s="1"/>
  <c r="H1641" i="32"/>
  <c r="I1641" i="32" s="1"/>
  <c r="H1637" i="32"/>
  <c r="I1637" i="32" s="1"/>
  <c r="H1633" i="32"/>
  <c r="I1633" i="32" s="1"/>
  <c r="H1629" i="32"/>
  <c r="I1629" i="32" s="1"/>
  <c r="H1617" i="32"/>
  <c r="I1617" i="32" s="1"/>
  <c r="H1613" i="32"/>
  <c r="I1613" i="32" s="1"/>
  <c r="H1609" i="32"/>
  <c r="I1609" i="32" s="1"/>
  <c r="H1605" i="32"/>
  <c r="I1605" i="32" s="1"/>
  <c r="H1601" i="32"/>
  <c r="I1601" i="32" s="1"/>
  <c r="H1597" i="32"/>
  <c r="I1597" i="32" s="1"/>
  <c r="H1593" i="32"/>
  <c r="I1593" i="32" s="1"/>
  <c r="H1581" i="32"/>
  <c r="I1581" i="32" s="1"/>
  <c r="H1573" i="32"/>
  <c r="I1573" i="32" s="1"/>
  <c r="H1569" i="32"/>
  <c r="I1569" i="32" s="1"/>
  <c r="H1561" i="32"/>
  <c r="I1561" i="32" s="1"/>
  <c r="H1557" i="32"/>
  <c r="I1557" i="32" s="1"/>
  <c r="H1549" i="32"/>
  <c r="I1549" i="32" s="1"/>
  <c r="H1537" i="32"/>
  <c r="I1537" i="32" s="1"/>
  <c r="H1533" i="32"/>
  <c r="I1533" i="32" s="1"/>
  <c r="H1529" i="32"/>
  <c r="I1529" i="32" s="1"/>
  <c r="H1525" i="32"/>
  <c r="I1525" i="32" s="1"/>
  <c r="H1517" i="32"/>
  <c r="I1517" i="32" s="1"/>
  <c r="H1505" i="32"/>
  <c r="I1505" i="32" s="1"/>
  <c r="H1497" i="32"/>
  <c r="I1497" i="32" s="1"/>
  <c r="H1493" i="32"/>
  <c r="I1493" i="32" s="1"/>
  <c r="H1481" i="32"/>
  <c r="I1481" i="32" s="1"/>
  <c r="H1477" i="32"/>
  <c r="I1477" i="32" s="1"/>
  <c r="H1473" i="32"/>
  <c r="H1469" i="32"/>
  <c r="I1469" i="32" s="1"/>
  <c r="H1465" i="32"/>
  <c r="I1465" i="32" s="1"/>
  <c r="H1461" i="32"/>
  <c r="I1461" i="32" s="1"/>
  <c r="H1437" i="32"/>
  <c r="I1437" i="32" s="1"/>
  <c r="H1433" i="32"/>
  <c r="I1433" i="32" s="1"/>
  <c r="H1429" i="32"/>
  <c r="I1429" i="32" s="1"/>
  <c r="H1425" i="32"/>
  <c r="I1425" i="32" s="1"/>
  <c r="H1421" i="32"/>
  <c r="I1421" i="32" s="1"/>
  <c r="H1417" i="32"/>
  <c r="I1417" i="32" s="1"/>
  <c r="H1413" i="32"/>
  <c r="I1413" i="32" s="1"/>
  <c r="H1405" i="32"/>
  <c r="I1405" i="32" s="1"/>
  <c r="H1401" i="32"/>
  <c r="I1401" i="32" s="1"/>
  <c r="H1389" i="32"/>
  <c r="I1389" i="32" s="1"/>
  <c r="H1377" i="32"/>
  <c r="I1377" i="32" s="1"/>
  <c r="H1373" i="32"/>
  <c r="I1373" i="32" s="1"/>
  <c r="H1369" i="32"/>
  <c r="I1369" i="32" s="1"/>
  <c r="H1357" i="32"/>
  <c r="I1357" i="32" s="1"/>
  <c r="H1353" i="32"/>
  <c r="I1353" i="32" s="1"/>
  <c r="H1349" i="32"/>
  <c r="I1349" i="32" s="1"/>
  <c r="H1341" i="32"/>
  <c r="I1341" i="32" s="1"/>
  <c r="H1337" i="32"/>
  <c r="I1337" i="32" s="1"/>
  <c r="H1333" i="32"/>
  <c r="I1333" i="32" s="1"/>
  <c r="H1329" i="32"/>
  <c r="I1329" i="32" s="1"/>
  <c r="H1317" i="32"/>
  <c r="H1313" i="32"/>
  <c r="I1313" i="32" s="1"/>
  <c r="H1309" i="32"/>
  <c r="I1309" i="32" s="1"/>
  <c r="H1297" i="32"/>
  <c r="I1297" i="32" s="1"/>
  <c r="H1293" i="32"/>
  <c r="I1293" i="32" s="1"/>
  <c r="H1285" i="32"/>
  <c r="I1285" i="32" s="1"/>
  <c r="H1281" i="32"/>
  <c r="I1281" i="32" s="1"/>
  <c r="H1273" i="32"/>
  <c r="I1273" i="32" s="1"/>
  <c r="H1269" i="32"/>
  <c r="I1269" i="32" s="1"/>
  <c r="H1261" i="32"/>
  <c r="I1261" i="32" s="1"/>
  <c r="H1257" i="32"/>
  <c r="I1257" i="32" s="1"/>
  <c r="H1253" i="32"/>
  <c r="I1253" i="32" s="1"/>
  <c r="H1249" i="32"/>
  <c r="I1249" i="32" s="1"/>
  <c r="H1237" i="32"/>
  <c r="I1237" i="32" s="1"/>
  <c r="H1233" i="32"/>
  <c r="I1233" i="32" s="1"/>
  <c r="H1221" i="32"/>
  <c r="I1221" i="32" s="1"/>
  <c r="H1217" i="32"/>
  <c r="I1217" i="32" s="1"/>
  <c r="H1213" i="32"/>
  <c r="I1213" i="32" s="1"/>
  <c r="I1523" i="32"/>
  <c r="I1507" i="32"/>
  <c r="I1475" i="32"/>
  <c r="I1443" i="32"/>
  <c r="I1427" i="32"/>
  <c r="I1411" i="32"/>
  <c r="I1331" i="32"/>
  <c r="I1291" i="32"/>
  <c r="I1275" i="32"/>
  <c r="H1644" i="32"/>
  <c r="I1644" i="32" s="1"/>
  <c r="H1476" i="32"/>
  <c r="I1476" i="32" s="1"/>
  <c r="H1464" i="32"/>
  <c r="I1464" i="32" s="1"/>
  <c r="H1376" i="32"/>
  <c r="I1376" i="32" s="1"/>
  <c r="H1312" i="32"/>
  <c r="I1312" i="32" s="1"/>
  <c r="I1714" i="32"/>
  <c r="I1674" i="32"/>
  <c r="I1634" i="32"/>
  <c r="I1618" i="32"/>
  <c r="I1586" i="32"/>
  <c r="I1578" i="32"/>
  <c r="I1434" i="32"/>
  <c r="I1426" i="32"/>
  <c r="I1402" i="32"/>
  <c r="I1394" i="32"/>
  <c r="I1370" i="32"/>
  <c r="I1338" i="32"/>
  <c r="H2" i="32"/>
  <c r="I2" i="32" s="1"/>
  <c r="H1888" i="32"/>
  <c r="I1888" i="32" s="1"/>
  <c r="H1884" i="32"/>
  <c r="I1884" i="32" s="1"/>
  <c r="H1880" i="32"/>
  <c r="I1880" i="32" s="1"/>
  <c r="H1876" i="32"/>
  <c r="I1876" i="32" s="1"/>
  <c r="H1872" i="32"/>
  <c r="I1872" i="32" s="1"/>
  <c r="H1868" i="32"/>
  <c r="I1868" i="32" s="1"/>
  <c r="H1864" i="32"/>
  <c r="I1864" i="32" s="1"/>
  <c r="H1856" i="32"/>
  <c r="I1856" i="32" s="1"/>
  <c r="H1852" i="32"/>
  <c r="I1852" i="32" s="1"/>
  <c r="H1848" i="32"/>
  <c r="I1848" i="32" s="1"/>
  <c r="H1844" i="32"/>
  <c r="I1844" i="32" s="1"/>
  <c r="H1840" i="32"/>
  <c r="I1840" i="32" s="1"/>
  <c r="H1836" i="32"/>
  <c r="I1836" i="32" s="1"/>
  <c r="H1832" i="32"/>
  <c r="I1832" i="32" s="1"/>
  <c r="H1828" i="32"/>
  <c r="I1828" i="32" s="1"/>
  <c r="H1824" i="32"/>
  <c r="I1824" i="32" s="1"/>
  <c r="H1820" i="32"/>
  <c r="I1820" i="32" s="1"/>
  <c r="H1816" i="32"/>
  <c r="I1816" i="32" s="1"/>
  <c r="H1812" i="32"/>
  <c r="I1812" i="32" s="1"/>
  <c r="H1808" i="32"/>
  <c r="I1808" i="32" s="1"/>
  <c r="H1804" i="32"/>
  <c r="I1804" i="32" s="1"/>
  <c r="H1800" i="32"/>
  <c r="I1800" i="32" s="1"/>
  <c r="H1796" i="32"/>
  <c r="I1796" i="32" s="1"/>
  <c r="H1792" i="32"/>
  <c r="I1792" i="32" s="1"/>
  <c r="H1784" i="32"/>
  <c r="I1784" i="32" s="1"/>
  <c r="H1780" i="32"/>
  <c r="I1780" i="32" s="1"/>
  <c r="H1776" i="32"/>
  <c r="I1776" i="32" s="1"/>
  <c r="H1772" i="32"/>
  <c r="I1772" i="32" s="1"/>
  <c r="H1768" i="32"/>
  <c r="I1768" i="32" s="1"/>
  <c r="H1764" i="32"/>
  <c r="I1764" i="32" s="1"/>
  <c r="H1760" i="32"/>
  <c r="I1760" i="32" s="1"/>
  <c r="H1756" i="32"/>
  <c r="I1756" i="32" s="1"/>
  <c r="H1752" i="32"/>
  <c r="I1752" i="32" s="1"/>
  <c r="H1748" i="32"/>
  <c r="I1748" i="32" s="1"/>
  <c r="H1744" i="32"/>
  <c r="I1744" i="32" s="1"/>
  <c r="H1740" i="32"/>
  <c r="I1740" i="32" s="1"/>
  <c r="H1736" i="32"/>
  <c r="I1736" i="32" s="1"/>
  <c r="H1732" i="32"/>
  <c r="I1732" i="32" s="1"/>
  <c r="H1728" i="32"/>
  <c r="I1728" i="32" s="1"/>
  <c r="H1724" i="32"/>
  <c r="I1724" i="32" s="1"/>
  <c r="H1720" i="32"/>
  <c r="I1720" i="32" s="1"/>
  <c r="H1716" i="32"/>
  <c r="I1716" i="32" s="1"/>
  <c r="H1712" i="32"/>
  <c r="I1712" i="32" s="1"/>
  <c r="H1708" i="32"/>
  <c r="I1708" i="32" s="1"/>
  <c r="H1704" i="32"/>
  <c r="I1704" i="32" s="1"/>
  <c r="H1700" i="32"/>
  <c r="I1700" i="32" s="1"/>
  <c r="H1696" i="32"/>
  <c r="I1696" i="32" s="1"/>
  <c r="H1692" i="32"/>
  <c r="I1692" i="32" s="1"/>
  <c r="H1688" i="32"/>
  <c r="I1688" i="32" s="1"/>
  <c r="H1684" i="32"/>
  <c r="I1684" i="32" s="1"/>
  <c r="H1680" i="32"/>
  <c r="I1680" i="32" s="1"/>
  <c r="H1676" i="32"/>
  <c r="I1676" i="32" s="1"/>
  <c r="H1672" i="32"/>
  <c r="I1672" i="32" s="1"/>
  <c r="H1668" i="32"/>
  <c r="I1668" i="32" s="1"/>
  <c r="H1664" i="32"/>
  <c r="I1664" i="32" s="1"/>
  <c r="H1660" i="32"/>
  <c r="I1660" i="32" s="1"/>
  <c r="H1656" i="32"/>
  <c r="I1656" i="32" s="1"/>
  <c r="H1652" i="32"/>
  <c r="I1652" i="32" s="1"/>
  <c r="H1648" i="32"/>
  <c r="I1648" i="32" s="1"/>
  <c r="H1640" i="32"/>
  <c r="I1640" i="32" s="1"/>
  <c r="H1636" i="32"/>
  <c r="I1636" i="32" s="1"/>
  <c r="H1632" i="32"/>
  <c r="I1632" i="32" s="1"/>
  <c r="H1628" i="32"/>
  <c r="I1628" i="32" s="1"/>
  <c r="H1624" i="32"/>
  <c r="I1624" i="32" s="1"/>
  <c r="H1620" i="32"/>
  <c r="I1620" i="32" s="1"/>
  <c r="H1616" i="32"/>
  <c r="I1616" i="32" s="1"/>
  <c r="H1612" i="32"/>
  <c r="I1612" i="32" s="1"/>
  <c r="H1608" i="32"/>
  <c r="I1608" i="32" s="1"/>
  <c r="H1604" i="32"/>
  <c r="I1604" i="32" s="1"/>
  <c r="H1600" i="32"/>
  <c r="I1600" i="32" s="1"/>
  <c r="H1596" i="32"/>
  <c r="I1596" i="32" s="1"/>
  <c r="H1592" i="32"/>
  <c r="I1592" i="32" s="1"/>
  <c r="H1588" i="32"/>
  <c r="I1588" i="32" s="1"/>
  <c r="H1584" i="32"/>
  <c r="I1584" i="32" s="1"/>
  <c r="H1580" i="32"/>
  <c r="I1580" i="32" s="1"/>
  <c r="H1576" i="32"/>
  <c r="I1576" i="32" s="1"/>
  <c r="H1572" i="32"/>
  <c r="I1572" i="32" s="1"/>
  <c r="H1568" i="32"/>
  <c r="I1568" i="32" s="1"/>
  <c r="H1564" i="32"/>
  <c r="I1564" i="32" s="1"/>
  <c r="H1560" i="32"/>
  <c r="I1560" i="32" s="1"/>
  <c r="H1556" i="32"/>
  <c r="I1556" i="32" s="1"/>
  <c r="H1552" i="32"/>
  <c r="I1552" i="32" s="1"/>
  <c r="H1548" i="32"/>
  <c r="I1548" i="32" s="1"/>
  <c r="H1544" i="32"/>
  <c r="I1544" i="32" s="1"/>
  <c r="H1540" i="32"/>
  <c r="I1540" i="32" s="1"/>
  <c r="H1536" i="32"/>
  <c r="I1536" i="32" s="1"/>
  <c r="H1532" i="32"/>
  <c r="I1532" i="32" s="1"/>
  <c r="H1528" i="32"/>
  <c r="I1528" i="32" s="1"/>
  <c r="H1524" i="32"/>
  <c r="I1524" i="32" s="1"/>
  <c r="H1520" i="32"/>
  <c r="I1520" i="32" s="1"/>
  <c r="H1516" i="32"/>
  <c r="I1516" i="32" s="1"/>
  <c r="H1512" i="32"/>
  <c r="I1512" i="32" s="1"/>
  <c r="H1508" i="32"/>
  <c r="I1508" i="32" s="1"/>
  <c r="H1504" i="32"/>
  <c r="I1504" i="32" s="1"/>
  <c r="H1500" i="32"/>
  <c r="I1500" i="32" s="1"/>
  <c r="H1496" i="32"/>
  <c r="I1496" i="32" s="1"/>
  <c r="H1492" i="32"/>
  <c r="I1492" i="32" s="1"/>
  <c r="L34" i="32"/>
  <c r="K10" i="11" s="1"/>
  <c r="H1488" i="32"/>
  <c r="I1488" i="32" s="1"/>
  <c r="H1484" i="32"/>
  <c r="I1484" i="32" s="1"/>
  <c r="H1480" i="32"/>
  <c r="I1480" i="32" s="1"/>
  <c r="H1472" i="32"/>
  <c r="I1472" i="32" s="1"/>
  <c r="H1468" i="32"/>
  <c r="I1468" i="32" s="1"/>
  <c r="H1460" i="32"/>
  <c r="I1460" i="32" s="1"/>
  <c r="H1456" i="32"/>
  <c r="I1456" i="32" s="1"/>
  <c r="H1452" i="32"/>
  <c r="I1452" i="32" s="1"/>
  <c r="H1448" i="32"/>
  <c r="I1448" i="32" s="1"/>
  <c r="H1444" i="32"/>
  <c r="I1444" i="32" s="1"/>
  <c r="H1440" i="32"/>
  <c r="I1440" i="32" s="1"/>
  <c r="H1436" i="32"/>
  <c r="I1436" i="32" s="1"/>
  <c r="H1432" i="32"/>
  <c r="I1432" i="32" s="1"/>
  <c r="H1428" i="32"/>
  <c r="I1428" i="32" s="1"/>
  <c r="H1424" i="32"/>
  <c r="I1424" i="32" s="1"/>
  <c r="H1420" i="32"/>
  <c r="I1420" i="32" s="1"/>
  <c r="H1416" i="32"/>
  <c r="I1416" i="32" s="1"/>
  <c r="H1412" i="32"/>
  <c r="I1412" i="32" s="1"/>
  <c r="H1408" i="32"/>
  <c r="I1408" i="32" s="1"/>
  <c r="H1404" i="32"/>
  <c r="I1404" i="32" s="1"/>
  <c r="H1400" i="32"/>
  <c r="I1400" i="32" s="1"/>
  <c r="H1396" i="32"/>
  <c r="I1396" i="32" s="1"/>
  <c r="H1392" i="32"/>
  <c r="I1392" i="32" s="1"/>
  <c r="H1388" i="32"/>
  <c r="I1388" i="32" s="1"/>
  <c r="H1384" i="32"/>
  <c r="I1384" i="32" s="1"/>
  <c r="H1380" i="32"/>
  <c r="I1380" i="32" s="1"/>
  <c r="H1372" i="32"/>
  <c r="I1372" i="32" s="1"/>
  <c r="H1368" i="32"/>
  <c r="I1368" i="32" s="1"/>
  <c r="H1364" i="32"/>
  <c r="I1364" i="32" s="1"/>
  <c r="H1360" i="32"/>
  <c r="I1360" i="32" s="1"/>
  <c r="H1356" i="32"/>
  <c r="I1356" i="32" s="1"/>
  <c r="H1352" i="32"/>
  <c r="I1352" i="32" s="1"/>
  <c r="H1348" i="32"/>
  <c r="I1348" i="32" s="1"/>
  <c r="H1344" i="32"/>
  <c r="I1344" i="32" s="1"/>
  <c r="H1340" i="32"/>
  <c r="I1340" i="32" s="1"/>
  <c r="H1336" i="32"/>
  <c r="I1336" i="32" s="1"/>
  <c r="H1332" i="32"/>
  <c r="I1332" i="32" s="1"/>
  <c r="H1328" i="32"/>
  <c r="I1328" i="32" s="1"/>
  <c r="H1324" i="32"/>
  <c r="I1324" i="32" s="1"/>
  <c r="H1320" i="32"/>
  <c r="I1320" i="32" s="1"/>
  <c r="H1316" i="32"/>
  <c r="I1316" i="32" s="1"/>
  <c r="H1308" i="32"/>
  <c r="I1308" i="32" s="1"/>
  <c r="H1304" i="32"/>
  <c r="I1304" i="32" s="1"/>
  <c r="H1300" i="32"/>
  <c r="I1300" i="32" s="1"/>
  <c r="H1296" i="32"/>
  <c r="I1296" i="32" s="1"/>
  <c r="H1292" i="32"/>
  <c r="I1292" i="32" s="1"/>
  <c r="H1288" i="32"/>
  <c r="I1288" i="32" s="1"/>
  <c r="H1284" i="32"/>
  <c r="I1284" i="32" s="1"/>
  <c r="H1276" i="32"/>
  <c r="I1276" i="32" s="1"/>
  <c r="H1272" i="32"/>
  <c r="I1272" i="32" s="1"/>
  <c r="H1268" i="32"/>
  <c r="I1268" i="32" s="1"/>
  <c r="H1264" i="32"/>
  <c r="I1264" i="32" s="1"/>
  <c r="H1260" i="32"/>
  <c r="I1260" i="32" s="1"/>
  <c r="H1256" i="32"/>
  <c r="I1256" i="32" s="1"/>
  <c r="H1252" i="32"/>
  <c r="I1252" i="32" s="1"/>
  <c r="H1244" i="32"/>
  <c r="I1244" i="32" s="1"/>
  <c r="H1240" i="32"/>
  <c r="I1240" i="32" s="1"/>
  <c r="H1236" i="32"/>
  <c r="I1236" i="32" s="1"/>
  <c r="H1232" i="32"/>
  <c r="I1232" i="32" s="1"/>
  <c r="H1228" i="32"/>
  <c r="I1228" i="32" s="1"/>
  <c r="H1224" i="32"/>
  <c r="I1224" i="32" s="1"/>
  <c r="H1220" i="32"/>
  <c r="I1220" i="32" s="1"/>
  <c r="H1212" i="32"/>
  <c r="I1212" i="32" s="1"/>
  <c r="H1208" i="32"/>
  <c r="I1208" i="32" s="1"/>
  <c r="H1204" i="32"/>
  <c r="I1204" i="32" s="1"/>
  <c r="H1200" i="32"/>
  <c r="I1200" i="32" s="1"/>
  <c r="H1196" i="32"/>
  <c r="I1196" i="32" s="1"/>
  <c r="H1192" i="32"/>
  <c r="I1192" i="32" s="1"/>
  <c r="H1188" i="32"/>
  <c r="I1188" i="32" s="1"/>
  <c r="H1180" i="32"/>
  <c r="I1180" i="32" s="1"/>
  <c r="H1176" i="32"/>
  <c r="I1176" i="32" s="1"/>
  <c r="H1172" i="32"/>
  <c r="I1172" i="32" s="1"/>
  <c r="H1168" i="32"/>
  <c r="I1168" i="32" s="1"/>
  <c r="H1164" i="32"/>
  <c r="I1164" i="32" s="1"/>
  <c r="H1160" i="32"/>
  <c r="I1160" i="32" s="1"/>
  <c r="H1156" i="32"/>
  <c r="I1156" i="32" s="1"/>
  <c r="H1152" i="32"/>
  <c r="I1152" i="32" s="1"/>
  <c r="H1148" i="32"/>
  <c r="I1148" i="32" s="1"/>
  <c r="H1144" i="32"/>
  <c r="I1144" i="32" s="1"/>
  <c r="H1140" i="32"/>
  <c r="I1140" i="32" s="1"/>
  <c r="H1136" i="32"/>
  <c r="I1136" i="32" s="1"/>
  <c r="H1132" i="32"/>
  <c r="I1132" i="32" s="1"/>
  <c r="H1124" i="32"/>
  <c r="I1124" i="32" s="1"/>
  <c r="H1120" i="32"/>
  <c r="I1120" i="32" s="1"/>
  <c r="H1116" i="32"/>
  <c r="I1116" i="32" s="1"/>
  <c r="H1890" i="32"/>
  <c r="I1890" i="32" s="1"/>
  <c r="I468" i="32"/>
  <c r="I1841" i="32"/>
  <c r="I1092" i="32"/>
  <c r="I1068" i="32"/>
  <c r="I900" i="32"/>
  <c r="I828" i="32"/>
  <c r="I542" i="32"/>
  <c r="I532" i="32"/>
  <c r="I404" i="32"/>
  <c r="H1882" i="32"/>
  <c r="I1882" i="32" s="1"/>
  <c r="H1878" i="32"/>
  <c r="I1878" i="32" s="1"/>
  <c r="H1874" i="32"/>
  <c r="I1874" i="32" s="1"/>
  <c r="H1866" i="32"/>
  <c r="I1866" i="32" s="1"/>
  <c r="H1850" i="32"/>
  <c r="I1850" i="32" s="1"/>
  <c r="H1842" i="32"/>
  <c r="I1842" i="32" s="1"/>
  <c r="H1834" i="32"/>
  <c r="I1834" i="32" s="1"/>
  <c r="H1830" i="32"/>
  <c r="I1830" i="32" s="1"/>
  <c r="H1822" i="32"/>
  <c r="I1822" i="32" s="1"/>
  <c r="H1810" i="32"/>
  <c r="I1810" i="32" s="1"/>
  <c r="H1802" i="32"/>
  <c r="I1802" i="32" s="1"/>
  <c r="H1798" i="32"/>
  <c r="I1798" i="32" s="1"/>
  <c r="H1794" i="32"/>
  <c r="I1794" i="32" s="1"/>
  <c r="H1790" i="32"/>
  <c r="H1778" i="32"/>
  <c r="I1778" i="32" s="1"/>
  <c r="H1770" i="32"/>
  <c r="I1770" i="32" s="1"/>
  <c r="H1762" i="32"/>
  <c r="I1762" i="32" s="1"/>
  <c r="H1754" i="32"/>
  <c r="I1754" i="32" s="1"/>
  <c r="H1738" i="32"/>
  <c r="I1738" i="32" s="1"/>
  <c r="H1730" i="32"/>
  <c r="I1730" i="32" s="1"/>
  <c r="H372" i="32"/>
  <c r="I372" i="32" s="1"/>
  <c r="H368" i="32"/>
  <c r="I368" i="32" s="1"/>
  <c r="H364" i="32"/>
  <c r="I364" i="32" s="1"/>
  <c r="H360" i="32"/>
  <c r="I360" i="32" s="1"/>
  <c r="H356" i="32"/>
  <c r="H352" i="32"/>
  <c r="I352" i="32" s="1"/>
  <c r="H348" i="32"/>
  <c r="I348" i="32" s="1"/>
  <c r="H344" i="32"/>
  <c r="I344" i="32" s="1"/>
  <c r="H340" i="32"/>
  <c r="I340" i="32" s="1"/>
  <c r="H336" i="32"/>
  <c r="I336" i="32" s="1"/>
  <c r="H332" i="32"/>
  <c r="I332" i="32" s="1"/>
  <c r="H328" i="32"/>
  <c r="I328" i="32" s="1"/>
  <c r="H324" i="32"/>
  <c r="I324" i="32" s="1"/>
  <c r="H320" i="32"/>
  <c r="I320" i="32" s="1"/>
  <c r="H316" i="32"/>
  <c r="I316" i="32" s="1"/>
  <c r="H308" i="32"/>
  <c r="I308" i="32" s="1"/>
  <c r="H304" i="32"/>
  <c r="I304" i="32" s="1"/>
  <c r="H300" i="32"/>
  <c r="I300" i="32" s="1"/>
  <c r="H296" i="32"/>
  <c r="I296" i="32" s="1"/>
  <c r="H292" i="32"/>
  <c r="I292" i="32" s="1"/>
  <c r="H288" i="32"/>
  <c r="I288" i="32" s="1"/>
  <c r="H284" i="32"/>
  <c r="I284" i="32" s="1"/>
  <c r="H276" i="32"/>
  <c r="I276" i="32" s="1"/>
  <c r="H272" i="32"/>
  <c r="I272" i="32" s="1"/>
  <c r="H268" i="32"/>
  <c r="I268" i="32" s="1"/>
  <c r="H264" i="32"/>
  <c r="I264" i="32" s="1"/>
  <c r="H256" i="32"/>
  <c r="I256" i="32" s="1"/>
  <c r="H252" i="32"/>
  <c r="I252" i="32" s="1"/>
  <c r="H248" i="32"/>
  <c r="I248" i="32" s="1"/>
  <c r="H244" i="32"/>
  <c r="I244" i="32" s="1"/>
  <c r="H236" i="32"/>
  <c r="I236" i="32" s="1"/>
  <c r="H232" i="32"/>
  <c r="I232" i="32" s="1"/>
  <c r="H228" i="32"/>
  <c r="I228" i="32" s="1"/>
  <c r="H224" i="32"/>
  <c r="I224" i="32" s="1"/>
  <c r="H216" i="32"/>
  <c r="I216" i="32" s="1"/>
  <c r="H212" i="32"/>
  <c r="I212" i="32" s="1"/>
  <c r="H208" i="32"/>
  <c r="I208" i="32" s="1"/>
  <c r="H204" i="32"/>
  <c r="I204" i="32" s="1"/>
  <c r="H200" i="32"/>
  <c r="I200" i="32" s="1"/>
  <c r="H196" i="32"/>
  <c r="I196" i="32" s="1"/>
  <c r="H192" i="32"/>
  <c r="I192" i="32" s="1"/>
  <c r="H188" i="32"/>
  <c r="I188" i="32" s="1"/>
  <c r="H184" i="32"/>
  <c r="I184" i="32" s="1"/>
  <c r="H180" i="32"/>
  <c r="I180" i="32" s="1"/>
  <c r="H176" i="32"/>
  <c r="I176" i="32" s="1"/>
  <c r="H168" i="32"/>
  <c r="I168" i="32" s="1"/>
  <c r="H164" i="32"/>
  <c r="I164" i="32" s="1"/>
  <c r="H160" i="32"/>
  <c r="I160" i="32" s="1"/>
  <c r="H156" i="32"/>
  <c r="I156" i="32" s="1"/>
  <c r="H152" i="32"/>
  <c r="I152" i="32" s="1"/>
  <c r="H148" i="32"/>
  <c r="I148" i="32" s="1"/>
  <c r="H144" i="32"/>
  <c r="I144" i="32" s="1"/>
  <c r="H140" i="32"/>
  <c r="I140" i="32" s="1"/>
  <c r="H136" i="32"/>
  <c r="I136" i="32" s="1"/>
  <c r="H132" i="32"/>
  <c r="I132" i="32" s="1"/>
  <c r="H124" i="32"/>
  <c r="I124" i="32" s="1"/>
  <c r="H120" i="32"/>
  <c r="I120" i="32" s="1"/>
  <c r="H116" i="32"/>
  <c r="I116" i="32" s="1"/>
  <c r="H112" i="32"/>
  <c r="I112" i="32" s="1"/>
  <c r="H108" i="32"/>
  <c r="I108" i="32" s="1"/>
  <c r="H104" i="32"/>
  <c r="I104" i="32" s="1"/>
  <c r="H100" i="32"/>
  <c r="I100" i="32" s="1"/>
  <c r="H96" i="32"/>
  <c r="I96" i="32" s="1"/>
  <c r="H92" i="32"/>
  <c r="I92" i="32" s="1"/>
  <c r="H88" i="32"/>
  <c r="I88" i="32" s="1"/>
  <c r="H84" i="32"/>
  <c r="I84" i="32" s="1"/>
  <c r="H80" i="32"/>
  <c r="I80" i="32" s="1"/>
  <c r="H76" i="32"/>
  <c r="I76" i="32" s="1"/>
  <c r="H72" i="32"/>
  <c r="I72" i="32" s="1"/>
  <c r="H68" i="32"/>
  <c r="I68" i="32" s="1"/>
  <c r="H64" i="32"/>
  <c r="I64" i="32" s="1"/>
  <c r="H56" i="32"/>
  <c r="I56" i="32" s="1"/>
  <c r="H48" i="32"/>
  <c r="I48" i="32" s="1"/>
  <c r="H44" i="32"/>
  <c r="I44" i="32" s="1"/>
  <c r="H40" i="32"/>
  <c r="I40" i="32" s="1"/>
  <c r="H36" i="32"/>
  <c r="I36" i="32" s="1"/>
  <c r="H32" i="32"/>
  <c r="I32" i="32" s="1"/>
  <c r="H28" i="32"/>
  <c r="I28" i="32" s="1"/>
  <c r="H24" i="32"/>
  <c r="I24" i="32" s="1"/>
  <c r="H20" i="32"/>
  <c r="I20" i="32" s="1"/>
  <c r="H16" i="32"/>
  <c r="I16" i="32" s="1"/>
  <c r="H12" i="32"/>
  <c r="I12" i="32" s="1"/>
  <c r="H8" i="32"/>
  <c r="I8" i="32" s="1"/>
  <c r="H4" i="32"/>
  <c r="I4" i="32" s="1"/>
  <c r="AR14" i="32"/>
  <c r="AR6" i="32"/>
  <c r="I275" i="32"/>
  <c r="AR16" i="32"/>
  <c r="O5" i="32"/>
  <c r="I318" i="32"/>
  <c r="I358" i="32"/>
  <c r="I590" i="32"/>
  <c r="I1494" i="32"/>
  <c r="I1550" i="32"/>
  <c r="I150" i="32"/>
  <c r="I1062" i="32"/>
  <c r="I1094" i="32"/>
  <c r="I1126" i="32"/>
  <c r="I1462" i="32"/>
  <c r="AR12" i="32"/>
  <c r="AR4" i="32"/>
  <c r="I190" i="32"/>
  <c r="I782" i="32"/>
  <c r="I846" i="32"/>
  <c r="I870" i="32"/>
  <c r="I1174" i="32"/>
  <c r="I1238" i="32"/>
  <c r="I1270" i="32"/>
  <c r="I1510" i="32"/>
  <c r="I1622" i="32"/>
  <c r="I1718" i="32"/>
  <c r="I222" i="32"/>
  <c r="I262" i="32"/>
  <c r="I382" i="32"/>
  <c r="I574" i="32"/>
  <c r="I686" i="32"/>
  <c r="I710" i="32"/>
  <c r="I1422" i="32"/>
  <c r="I1454" i="32"/>
  <c r="I30" i="32"/>
  <c r="I294" i="32"/>
  <c r="I814" i="32"/>
  <c r="I1166" i="32"/>
  <c r="I1230" i="32"/>
  <c r="I1262" i="32"/>
  <c r="I1294" i="32"/>
  <c r="I1326" i="32"/>
  <c r="I1358" i="32"/>
  <c r="I1390" i="32"/>
  <c r="I1590" i="32"/>
  <c r="I86" i="32"/>
  <c r="I214" i="32"/>
  <c r="I254" i="32"/>
  <c r="I326" i="32"/>
  <c r="I622" i="32"/>
  <c r="I654" i="32"/>
  <c r="I806" i="32"/>
  <c r="I902" i="32"/>
  <c r="I1470" i="32"/>
  <c r="I1502" i="32"/>
  <c r="I1662" i="32"/>
  <c r="N5" i="32"/>
  <c r="I6" i="32"/>
  <c r="I286" i="32"/>
  <c r="I1070" i="32"/>
  <c r="I1102" i="32"/>
  <c r="I1134" i="32"/>
  <c r="AR18" i="32"/>
  <c r="AR10" i="32"/>
  <c r="AR2" i="32"/>
  <c r="AR11" i="32"/>
  <c r="AR3" i="32"/>
  <c r="N28" i="32"/>
  <c r="M4" i="11" s="1"/>
  <c r="I1473" i="32"/>
  <c r="BN3" i="32"/>
  <c r="BO3" i="32" s="1"/>
  <c r="AR8" i="32"/>
  <c r="BD5" i="32"/>
  <c r="BE5" i="32" s="1"/>
  <c r="BI4" i="32"/>
  <c r="BJ4" i="32" s="1"/>
  <c r="I1289" i="32"/>
  <c r="I1225" i="32"/>
  <c r="I1161" i="32"/>
  <c r="I1097" i="32"/>
  <c r="I873" i="32"/>
  <c r="I633" i="32"/>
  <c r="AY3" i="32"/>
  <c r="AZ3" i="32" s="1"/>
  <c r="AP3" i="32"/>
  <c r="BI2" i="32"/>
  <c r="BJ2" i="32" s="1"/>
  <c r="AT2" i="32"/>
  <c r="AU2" i="32" s="1"/>
  <c r="BD8" i="32"/>
  <c r="BE8" i="32" s="1"/>
  <c r="BN14" i="32"/>
  <c r="BO14" i="32" s="1"/>
  <c r="BI7" i="32"/>
  <c r="BJ7" i="32" s="1"/>
  <c r="AP11" i="32"/>
  <c r="AP6" i="32"/>
  <c r="AP10" i="32"/>
  <c r="AT5" i="32"/>
  <c r="AU5" i="32" s="1"/>
  <c r="BD18" i="32"/>
  <c r="BE18" i="32" s="1"/>
  <c r="BD12" i="32"/>
  <c r="BE12" i="32" s="1"/>
  <c r="AT15" i="32"/>
  <c r="AU15" i="32" s="1"/>
  <c r="AT13" i="32"/>
  <c r="AU13" i="32" s="1"/>
  <c r="BD17" i="32"/>
  <c r="BE17" i="32" s="1"/>
  <c r="BI11" i="32"/>
  <c r="BJ11" i="32" s="1"/>
  <c r="BI16" i="32"/>
  <c r="BJ16" i="32" s="1"/>
  <c r="AY14" i="32"/>
  <c r="AZ14" i="32" s="1"/>
  <c r="AT16" i="32"/>
  <c r="AU16" i="32" s="1"/>
  <c r="AP4" i="32"/>
  <c r="BJ15" i="32"/>
  <c r="AZ13" i="32"/>
  <c r="AU9" i="32"/>
  <c r="AZ16" i="32"/>
  <c r="BE10" i="32"/>
  <c r="BE6" i="32"/>
  <c r="BE3" i="32"/>
  <c r="AS14" i="10"/>
  <c r="AS6" i="10"/>
  <c r="AS16" i="10"/>
  <c r="AS8" i="10"/>
  <c r="O5" i="10"/>
  <c r="M34" i="32"/>
  <c r="L10" i="11" s="1"/>
  <c r="M28" i="32"/>
  <c r="L4" i="11" s="1"/>
  <c r="N34" i="32"/>
  <c r="M10" i="11" s="1"/>
  <c r="O28" i="32"/>
  <c r="N4" i="11" s="1"/>
  <c r="Q34" i="32"/>
  <c r="P10" i="11" s="1"/>
  <c r="L5" i="32"/>
  <c r="D6" i="11" s="1"/>
  <c r="T31" i="32"/>
  <c r="U31" i="32"/>
  <c r="P28" i="32"/>
  <c r="O4" i="11" s="1"/>
  <c r="O34" i="32"/>
  <c r="N10" i="11" s="1"/>
  <c r="P34" i="32"/>
  <c r="O10" i="11" s="1"/>
  <c r="AY18" i="32"/>
  <c r="AZ18" i="32" s="1"/>
  <c r="BI17" i="32"/>
  <c r="BJ17" i="32" s="1"/>
  <c r="BD15" i="32"/>
  <c r="BE15" i="32" s="1"/>
  <c r="BI14" i="32"/>
  <c r="BJ14" i="32" s="1"/>
  <c r="AT11" i="32"/>
  <c r="AU11" i="32" s="1"/>
  <c r="AP7" i="32"/>
  <c r="AT3" i="32"/>
  <c r="AU3" i="32" s="1"/>
  <c r="BD2" i="32"/>
  <c r="BE2" i="32" s="1"/>
  <c r="AT18" i="32"/>
  <c r="AU18" i="32" s="1"/>
  <c r="BN16" i="32"/>
  <c r="BO16" i="32" s="1"/>
  <c r="AY15" i="32"/>
  <c r="AZ15" i="32" s="1"/>
  <c r="BD14" i="32"/>
  <c r="BE14" i="32" s="1"/>
  <c r="BN13" i="32"/>
  <c r="BO13" i="32" s="1"/>
  <c r="AP13" i="32"/>
  <c r="AY12" i="32"/>
  <c r="AZ12" i="32" s="1"/>
  <c r="BN11" i="32"/>
  <c r="BO11" i="32" s="1"/>
  <c r="BD9" i="32"/>
  <c r="BE9" i="32" s="1"/>
  <c r="AY8" i="32"/>
  <c r="AZ8" i="32" s="1"/>
  <c r="BN7" i="32"/>
  <c r="BO7" i="32" s="1"/>
  <c r="BD4" i="32"/>
  <c r="BE4" i="32" s="1"/>
  <c r="AY2" i="32"/>
  <c r="AZ2" i="32" s="1"/>
  <c r="AP18" i="32"/>
  <c r="AY17" i="32"/>
  <c r="AZ17" i="32" s="1"/>
  <c r="AT14" i="32"/>
  <c r="AU14" i="32" s="1"/>
  <c r="BI13" i="32"/>
  <c r="BJ13" i="32" s="1"/>
  <c r="AT12" i="32"/>
  <c r="AU12" i="32" s="1"/>
  <c r="AT8" i="32"/>
  <c r="AU8" i="32" s="1"/>
  <c r="AT7" i="32"/>
  <c r="AU7" i="32" s="1"/>
  <c r="AY4" i="32"/>
  <c r="AZ4" i="32" s="1"/>
  <c r="BI3" i="32"/>
  <c r="BJ3" i="32" s="1"/>
  <c r="AP2" i="32"/>
  <c r="AT17" i="32"/>
  <c r="AU17" i="32" s="1"/>
  <c r="BD16" i="32"/>
  <c r="BE16" i="32" s="1"/>
  <c r="BN15" i="32"/>
  <c r="BO15" i="32" s="1"/>
  <c r="AP15" i="32"/>
  <c r="BN12" i="32"/>
  <c r="BO12" i="32" s="1"/>
  <c r="BI9" i="32"/>
  <c r="BJ9" i="32" s="1"/>
  <c r="BN8" i="32"/>
  <c r="BO8" i="32" s="1"/>
  <c r="BO4" i="32"/>
  <c r="AT4" i="32"/>
  <c r="AU4" i="32" s="1"/>
  <c r="BN18" i="32"/>
  <c r="BO18" i="32" s="1"/>
  <c r="BD13" i="32"/>
  <c r="BE13" i="32" s="1"/>
  <c r="BI12" i="32"/>
  <c r="BJ12" i="32" s="1"/>
  <c r="BD11" i="32"/>
  <c r="BE11" i="32" s="1"/>
  <c r="BI10" i="32"/>
  <c r="BJ10" i="32" s="1"/>
  <c r="AY9" i="32"/>
  <c r="AZ9" i="32" s="1"/>
  <c r="BI8" i="32"/>
  <c r="BJ8" i="32" s="1"/>
  <c r="BD7" i="32"/>
  <c r="BE7" i="32" s="1"/>
  <c r="BI6" i="32"/>
  <c r="BJ6" i="32" s="1"/>
  <c r="BI5" i="32"/>
  <c r="BJ5" i="32" s="1"/>
  <c r="BN17" i="32"/>
  <c r="BO17" i="32" s="1"/>
  <c r="BJ18" i="32"/>
  <c r="AP16" i="32"/>
  <c r="AT10" i="32"/>
  <c r="AU10" i="32" s="1"/>
  <c r="AT6" i="32"/>
  <c r="AU6" i="32" s="1"/>
  <c r="AZ5" i="32"/>
  <c r="AQ17" i="32"/>
  <c r="AR17" i="32" s="1"/>
  <c r="AQ13" i="32"/>
  <c r="AR13" i="32" s="1"/>
  <c r="AQ9" i="32"/>
  <c r="AR9" i="32" s="1"/>
  <c r="AQ5" i="32"/>
  <c r="AR5" i="32" s="1"/>
  <c r="BN9" i="32"/>
  <c r="BO9" i="32" s="1"/>
  <c r="AP9" i="32"/>
  <c r="BN5" i="32"/>
  <c r="BO5" i="32" s="1"/>
  <c r="AP5" i="32"/>
  <c r="AY10" i="32"/>
  <c r="AZ10" i="32" s="1"/>
  <c r="AY6" i="32"/>
  <c r="AZ6" i="32" s="1"/>
  <c r="BO2" i="32"/>
  <c r="AZ11" i="32"/>
  <c r="BN10" i="32"/>
  <c r="BO10" i="32" s="1"/>
  <c r="AZ7" i="32"/>
  <c r="BN6" i="32"/>
  <c r="BO6" i="32" s="1"/>
  <c r="M5" i="32"/>
  <c r="E6" i="11" s="1"/>
  <c r="I265" i="32"/>
  <c r="I321" i="32"/>
  <c r="I23" i="32"/>
  <c r="I54" i="32"/>
  <c r="I94" i="32"/>
  <c r="I52" i="32"/>
  <c r="I37" i="32"/>
  <c r="I62" i="32"/>
  <c r="I356" i="32"/>
  <c r="I126" i="32"/>
  <c r="I158" i="32"/>
  <c r="H175" i="32"/>
  <c r="I175" i="32" s="1"/>
  <c r="I390" i="32"/>
  <c r="H127" i="32"/>
  <c r="I127" i="32" s="1"/>
  <c r="H143" i="32"/>
  <c r="I143" i="32" s="1"/>
  <c r="H263" i="32"/>
  <c r="I263" i="32" s="1"/>
  <c r="I182" i="32"/>
  <c r="I246" i="32"/>
  <c r="I310" i="32"/>
  <c r="I374" i="32"/>
  <c r="I122" i="32"/>
  <c r="H125" i="32"/>
  <c r="I125" i="32" s="1"/>
  <c r="H141" i="32"/>
  <c r="I141" i="32" s="1"/>
  <c r="I154" i="32"/>
  <c r="H157" i="32"/>
  <c r="I157" i="32" s="1"/>
  <c r="H183" i="32"/>
  <c r="I183" i="32" s="1"/>
  <c r="I194" i="32"/>
  <c r="H247" i="32"/>
  <c r="I247" i="32" s="1"/>
  <c r="I258" i="32"/>
  <c r="H311" i="32"/>
  <c r="I311" i="32" s="1"/>
  <c r="I322" i="32"/>
  <c r="I386" i="32"/>
  <c r="H406" i="32"/>
  <c r="I406" i="32" s="1"/>
  <c r="I426" i="32"/>
  <c r="H414" i="32"/>
  <c r="I414" i="32" s="1"/>
  <c r="I436" i="32"/>
  <c r="H438" i="32"/>
  <c r="I438" i="32" s="1"/>
  <c r="I500" i="32"/>
  <c r="H502" i="32"/>
  <c r="I502" i="32" s="1"/>
  <c r="I514" i="32"/>
  <c r="I550" i="32"/>
  <c r="I422" i="32"/>
  <c r="H462" i="32"/>
  <c r="I462" i="32" s="1"/>
  <c r="H526" i="32"/>
  <c r="I526" i="32" s="1"/>
  <c r="I409" i="32"/>
  <c r="I470" i="32"/>
  <c r="I498" i="32"/>
  <c r="H566" i="32"/>
  <c r="I566" i="32" s="1"/>
  <c r="H582" i="32"/>
  <c r="I582" i="32" s="1"/>
  <c r="I430" i="32"/>
  <c r="H446" i="32"/>
  <c r="I446" i="32" s="1"/>
  <c r="I458" i="32"/>
  <c r="I483" i="32"/>
  <c r="I494" i="32"/>
  <c r="H510" i="32"/>
  <c r="I510" i="32" s="1"/>
  <c r="I619" i="32"/>
  <c r="I651" i="32"/>
  <c r="I715" i="32"/>
  <c r="I747" i="32"/>
  <c r="H598" i="32"/>
  <c r="I598" i="32" s="1"/>
  <c r="I618" i="32"/>
  <c r="I650" i="32"/>
  <c r="I682" i="32"/>
  <c r="I714" i="32"/>
  <c r="I746" i="32"/>
  <c r="H781" i="32"/>
  <c r="I781" i="32" s="1"/>
  <c r="H845" i="32"/>
  <c r="I845" i="32" s="1"/>
  <c r="H629" i="32"/>
  <c r="I629" i="32" s="1"/>
  <c r="H661" i="32"/>
  <c r="I661" i="32" s="1"/>
  <c r="H693" i="32"/>
  <c r="I693" i="32" s="1"/>
  <c r="H757" i="32"/>
  <c r="I757" i="32" s="1"/>
  <c r="I840" i="32"/>
  <c r="H869" i="32"/>
  <c r="I869" i="32" s="1"/>
  <c r="I614" i="32"/>
  <c r="I626" i="32"/>
  <c r="I646" i="32"/>
  <c r="I658" i="32"/>
  <c r="I678" i="32"/>
  <c r="I690" i="32"/>
  <c r="I722" i="32"/>
  <c r="I742" i="32"/>
  <c r="I774" i="32"/>
  <c r="H829" i="32"/>
  <c r="I829" i="32" s="1"/>
  <c r="I838" i="32"/>
  <c r="H605" i="32"/>
  <c r="I605" i="32" s="1"/>
  <c r="H637" i="32"/>
  <c r="I637" i="32" s="1"/>
  <c r="H669" i="32"/>
  <c r="I669" i="32" s="1"/>
  <c r="I677" i="32"/>
  <c r="H701" i="32"/>
  <c r="I701" i="32" s="1"/>
  <c r="H733" i="32"/>
  <c r="I733" i="32" s="1"/>
  <c r="H789" i="32"/>
  <c r="I789" i="32" s="1"/>
  <c r="I825" i="32"/>
  <c r="H853" i="32"/>
  <c r="I853" i="32" s="1"/>
  <c r="I888" i="32"/>
  <c r="I910" i="32"/>
  <c r="I934" i="32"/>
  <c r="I942" i="32"/>
  <c r="I966" i="32"/>
  <c r="I974" i="32"/>
  <c r="I998" i="32"/>
  <c r="I1006" i="32"/>
  <c r="I1030" i="32"/>
  <c r="I1038" i="32"/>
  <c r="I1066" i="32"/>
  <c r="I1098" i="32"/>
  <c r="I955" i="32"/>
  <c r="I1019" i="32"/>
  <c r="I1083" i="32"/>
  <c r="I1130" i="32"/>
  <c r="I906" i="32"/>
  <c r="I914" i="32"/>
  <c r="I946" i="32"/>
  <c r="I970" i="32"/>
  <c r="I978" i="32"/>
  <c r="I994" i="32"/>
  <c r="I1002" i="32"/>
  <c r="I1010" i="32"/>
  <c r="I1034" i="32"/>
  <c r="I1042" i="32"/>
  <c r="I1104" i="32"/>
  <c r="I969" i="32"/>
  <c r="I1009" i="32"/>
  <c r="I1059" i="32"/>
  <c r="H1142" i="32"/>
  <c r="I1142" i="32" s="1"/>
  <c r="H1158" i="32"/>
  <c r="I1158" i="32" s="1"/>
  <c r="I1242" i="32"/>
  <c r="I1274" i="32"/>
  <c r="I1306" i="32"/>
  <c r="I1138" i="32"/>
  <c r="I1198" i="32"/>
  <c r="H1167" i="32"/>
  <c r="I1167" i="32" s="1"/>
  <c r="H1183" i="32"/>
  <c r="I1183" i="32" s="1"/>
  <c r="H1199" i="32"/>
  <c r="I1199" i="32" s="1"/>
  <c r="I1210" i="32"/>
  <c r="I1302" i="32"/>
  <c r="I1334" i="32"/>
  <c r="I1366" i="32"/>
  <c r="H1151" i="32"/>
  <c r="I1151" i="32" s="1"/>
  <c r="H1239" i="32"/>
  <c r="I1239" i="32" s="1"/>
  <c r="H1255" i="32"/>
  <c r="I1255" i="32" s="1"/>
  <c r="H1271" i="32"/>
  <c r="I1271" i="32" s="1"/>
  <c r="H1303" i="32"/>
  <c r="I1303" i="32" s="1"/>
  <c r="I1317" i="32"/>
  <c r="H1319" i="32"/>
  <c r="I1319" i="32" s="1"/>
  <c r="H1335" i="32"/>
  <c r="I1335" i="32" s="1"/>
  <c r="H1351" i="32"/>
  <c r="I1351" i="32" s="1"/>
  <c r="H1367" i="32"/>
  <c r="I1367" i="32" s="1"/>
  <c r="I1178" i="32"/>
  <c r="I1206" i="32"/>
  <c r="I1234" i="32"/>
  <c r="I1266" i="32"/>
  <c r="I1298" i="32"/>
  <c r="I1330" i="32"/>
  <c r="I1362" i="32"/>
  <c r="I1147" i="32"/>
  <c r="I1191" i="32"/>
  <c r="H1207" i="32"/>
  <c r="I1207" i="32" s="1"/>
  <c r="I1231" i="32"/>
  <c r="I1375" i="32"/>
  <c r="H1383" i="32"/>
  <c r="I1383" i="32" s="1"/>
  <c r="I1553" i="32"/>
  <c r="H1466" i="32"/>
  <c r="I1466" i="32" s="1"/>
  <c r="H1530" i="32"/>
  <c r="I1530" i="32" s="1"/>
  <c r="I1546" i="32"/>
  <c r="H1506" i="32"/>
  <c r="I1506" i="32" s="1"/>
  <c r="I1545" i="32"/>
  <c r="I1498" i="32"/>
  <c r="H1393" i="32"/>
  <c r="I1393" i="32" s="1"/>
  <c r="H1441" i="32"/>
  <c r="I1441" i="32" s="1"/>
  <c r="H1458" i="32"/>
  <c r="I1458" i="32" s="1"/>
  <c r="I1474" i="32"/>
  <c r="H1522" i="32"/>
  <c r="I1522" i="32" s="1"/>
  <c r="I1538" i="32"/>
  <c r="H1646" i="32"/>
  <c r="I1646" i="32" s="1"/>
  <c r="H1686" i="32"/>
  <c r="I1686" i="32" s="1"/>
  <c r="H1742" i="32"/>
  <c r="I1742" i="32" s="1"/>
  <c r="H1766" i="32"/>
  <c r="I1766" i="32" s="1"/>
  <c r="I1829" i="32"/>
  <c r="H1854" i="32"/>
  <c r="I1854" i="32" s="1"/>
  <c r="H1598" i="32"/>
  <c r="I1598" i="32" s="1"/>
  <c r="H1670" i="32"/>
  <c r="I1670" i="32" s="1"/>
  <c r="I1682" i="32"/>
  <c r="H1694" i="32"/>
  <c r="I1694" i="32" s="1"/>
  <c r="H1750" i="32"/>
  <c r="I1750" i="32" s="1"/>
  <c r="H1774" i="32"/>
  <c r="I1774" i="32" s="1"/>
  <c r="I1795" i="32"/>
  <c r="H1862" i="32"/>
  <c r="I1862" i="32" s="1"/>
  <c r="I1870" i="32"/>
  <c r="H1886" i="32"/>
  <c r="I1886" i="32" s="1"/>
  <c r="H1574" i="32"/>
  <c r="I1574" i="32" s="1"/>
  <c r="H1630" i="32"/>
  <c r="I1630" i="32" s="1"/>
  <c r="H1726" i="32"/>
  <c r="I1726" i="32" s="1"/>
  <c r="H1806" i="32"/>
  <c r="I1806" i="32" s="1"/>
  <c r="I1666" i="32"/>
  <c r="H1702" i="32"/>
  <c r="I1702" i="32" s="1"/>
  <c r="I1734" i="32"/>
  <c r="I1769" i="32"/>
  <c r="H1838" i="32"/>
  <c r="I1838" i="32" s="1"/>
  <c r="I1846" i="32"/>
  <c r="I1858" i="32"/>
  <c r="I1881" i="32"/>
  <c r="I1570" i="32"/>
  <c r="H1582" i="32"/>
  <c r="I1582" i="32" s="1"/>
  <c r="H1606" i="32"/>
  <c r="I1606" i="32" s="1"/>
  <c r="I1614" i="32"/>
  <c r="I1626" i="32"/>
  <c r="H1654" i="32"/>
  <c r="I1654" i="32" s="1"/>
  <c r="H1678" i="32"/>
  <c r="I1678" i="32" s="1"/>
  <c r="I1699" i="32"/>
  <c r="I1722" i="32"/>
  <c r="H1758" i="32"/>
  <c r="I1758" i="32" s="1"/>
  <c r="H1782" i="32"/>
  <c r="I1782" i="32" s="1"/>
  <c r="I1790" i="32"/>
  <c r="H1814" i="32"/>
  <c r="I1814" i="32" s="1"/>
  <c r="U31" i="10"/>
  <c r="T31" i="10"/>
  <c r="BA7" i="32" l="1"/>
  <c r="BB7" i="32" s="1"/>
  <c r="BC7" i="32"/>
  <c r="AV10" i="32"/>
  <c r="AW10" i="32" s="1"/>
  <c r="AX10" i="32"/>
  <c r="BA9" i="32"/>
  <c r="BB9" i="32" s="1"/>
  <c r="BC9" i="32"/>
  <c r="BP4" i="32"/>
  <c r="BQ4" i="32" s="1"/>
  <c r="BR4" i="32"/>
  <c r="BA17" i="32"/>
  <c r="BB17" i="32" s="1"/>
  <c r="BC17" i="32"/>
  <c r="BP11" i="32"/>
  <c r="BQ11" i="32" s="1"/>
  <c r="BR11" i="32"/>
  <c r="BF2" i="32"/>
  <c r="BG2" i="32" s="1"/>
  <c r="BH2" i="32"/>
  <c r="BF12" i="32"/>
  <c r="BG12" i="32" s="1"/>
  <c r="BH12" i="32"/>
  <c r="BF8" i="32"/>
  <c r="BG8" i="32" s="1"/>
  <c r="BH8" i="32"/>
  <c r="BP10" i="32"/>
  <c r="BQ10" i="32" s="1"/>
  <c r="BR10" i="32"/>
  <c r="BP9" i="32"/>
  <c r="BQ9" i="32" s="1"/>
  <c r="BR9" i="32"/>
  <c r="BK10" i="32"/>
  <c r="BL10" i="32" s="1"/>
  <c r="BM10" i="32"/>
  <c r="BP8" i="32"/>
  <c r="BQ8" i="32" s="1"/>
  <c r="BR8" i="32"/>
  <c r="BK3" i="32"/>
  <c r="BL3" i="32" s="1"/>
  <c r="BM3" i="32"/>
  <c r="BA12" i="32"/>
  <c r="BB12" i="32" s="1"/>
  <c r="BC12" i="32"/>
  <c r="AV3" i="32"/>
  <c r="AW3" i="32" s="1"/>
  <c r="AX3" i="32"/>
  <c r="BF3" i="32"/>
  <c r="BG3" i="32" s="1"/>
  <c r="BH3" i="32"/>
  <c r="AV16" i="32"/>
  <c r="AW16" i="32" s="1"/>
  <c r="AX16" i="32"/>
  <c r="BF18" i="32"/>
  <c r="BG18" i="32" s="1"/>
  <c r="BH18" i="32"/>
  <c r="AX2" i="32"/>
  <c r="AV2" i="32"/>
  <c r="AW2" i="32" s="1"/>
  <c r="BA11" i="32"/>
  <c r="BB11" i="32" s="1"/>
  <c r="BC11" i="32"/>
  <c r="BK18" i="32"/>
  <c r="BL18" i="32" s="1"/>
  <c r="BM18" i="32"/>
  <c r="BF11" i="32"/>
  <c r="BG11" i="32" s="1"/>
  <c r="BH11" i="32"/>
  <c r="BK9" i="32"/>
  <c r="BL9" i="32" s="1"/>
  <c r="BM9" i="32"/>
  <c r="BA4" i="32"/>
  <c r="BB4" i="32" s="1"/>
  <c r="BC4" i="32"/>
  <c r="BP3" i="32"/>
  <c r="BQ3" i="32" s="1"/>
  <c r="BR3" i="32"/>
  <c r="BF6" i="32"/>
  <c r="BG6" i="32" s="1"/>
  <c r="BH6" i="32"/>
  <c r="BA14" i="32"/>
  <c r="BB14" i="32" s="1"/>
  <c r="BC14" i="32"/>
  <c r="AV5" i="32"/>
  <c r="AW5" i="32" s="1"/>
  <c r="AX5" i="32"/>
  <c r="BK2" i="32"/>
  <c r="BL2" i="32" s="1"/>
  <c r="BM2" i="32"/>
  <c r="BP2" i="32"/>
  <c r="BQ2" i="32" s="1"/>
  <c r="BR2" i="32"/>
  <c r="BP17" i="32"/>
  <c r="BQ17" i="32" s="1"/>
  <c r="BR17" i="32"/>
  <c r="BK12" i="32"/>
  <c r="BL12" i="32" s="1"/>
  <c r="BM12" i="32"/>
  <c r="BP12" i="32"/>
  <c r="BQ12" i="32" s="1"/>
  <c r="BR12" i="32"/>
  <c r="AV7" i="32"/>
  <c r="AW7" i="32" s="1"/>
  <c r="AX7" i="32"/>
  <c r="BA2" i="32"/>
  <c r="BB2" i="32" s="1"/>
  <c r="BC2" i="32"/>
  <c r="BP13" i="32"/>
  <c r="BQ13" i="32" s="1"/>
  <c r="BR13" i="32"/>
  <c r="AV11" i="32"/>
  <c r="AW11" i="32" s="1"/>
  <c r="AX11" i="32"/>
  <c r="BF10" i="32"/>
  <c r="BG10" i="32" s="1"/>
  <c r="BH10" i="32"/>
  <c r="BK16" i="32"/>
  <c r="BL16" i="32" s="1"/>
  <c r="BM16" i="32"/>
  <c r="BA6" i="32"/>
  <c r="BB6" i="32" s="1"/>
  <c r="BC6" i="32"/>
  <c r="BK5" i="32"/>
  <c r="BL5" i="32" s="1"/>
  <c r="BM5" i="32"/>
  <c r="BF13" i="32"/>
  <c r="BG13" i="32" s="1"/>
  <c r="BH13" i="32"/>
  <c r="AV8" i="32"/>
  <c r="AW8" i="32" s="1"/>
  <c r="AX8" i="32"/>
  <c r="BF4" i="32"/>
  <c r="BG4" i="32" s="1"/>
  <c r="BH4" i="32"/>
  <c r="BF14" i="32"/>
  <c r="BG14" i="32" s="1"/>
  <c r="BH14" i="32"/>
  <c r="BK14" i="32"/>
  <c r="BL14" i="32" s="1"/>
  <c r="BM14" i="32"/>
  <c r="BA16" i="32"/>
  <c r="BB16" i="32" s="1"/>
  <c r="BC16" i="32"/>
  <c r="BK11" i="32"/>
  <c r="BL11" i="32" s="1"/>
  <c r="BM11" i="32"/>
  <c r="BA10" i="32"/>
  <c r="BB10" i="32" s="1"/>
  <c r="BC10" i="32"/>
  <c r="BK6" i="32"/>
  <c r="BL6" i="32" s="1"/>
  <c r="BM6" i="32"/>
  <c r="BP18" i="32"/>
  <c r="BQ18" i="32" s="1"/>
  <c r="BR18" i="32"/>
  <c r="BP15" i="32"/>
  <c r="BQ15" i="32" s="1"/>
  <c r="BR15" i="32"/>
  <c r="AV12" i="32"/>
  <c r="AW12" i="32" s="1"/>
  <c r="AX12" i="32"/>
  <c r="BP7" i="32"/>
  <c r="BQ7" i="32" s="1"/>
  <c r="BR7" i="32"/>
  <c r="BA15" i="32"/>
  <c r="BB15" i="32" s="1"/>
  <c r="BC15" i="32"/>
  <c r="BF15" i="32"/>
  <c r="BG15" i="32" s="1"/>
  <c r="BH15" i="32"/>
  <c r="AV9" i="32"/>
  <c r="AW9" i="32" s="1"/>
  <c r="AX9" i="32"/>
  <c r="BF17" i="32"/>
  <c r="BG17" i="32" s="1"/>
  <c r="BH17" i="32"/>
  <c r="BA5" i="32"/>
  <c r="BB5" i="32" s="1"/>
  <c r="BC5" i="32"/>
  <c r="BF7" i="32"/>
  <c r="BG7" i="32" s="1"/>
  <c r="BH7" i="32"/>
  <c r="BA3" i="32"/>
  <c r="BB3" i="32" s="1"/>
  <c r="BC3" i="32"/>
  <c r="BF16" i="32"/>
  <c r="BG16" i="32" s="1"/>
  <c r="BH16" i="32"/>
  <c r="BK13" i="32"/>
  <c r="BL13" i="32" s="1"/>
  <c r="BM13" i="32"/>
  <c r="BA8" i="32"/>
  <c r="BB8" i="32" s="1"/>
  <c r="BC8" i="32"/>
  <c r="BP16" i="32"/>
  <c r="BQ16" i="32" s="1"/>
  <c r="BR16" i="32"/>
  <c r="BK17" i="32"/>
  <c r="BL17" i="32" s="1"/>
  <c r="BM17" i="32"/>
  <c r="BA13" i="32"/>
  <c r="BB13" i="32" s="1"/>
  <c r="BC13" i="32"/>
  <c r="AV13" i="32"/>
  <c r="AW13" i="32" s="1"/>
  <c r="AX13" i="32"/>
  <c r="BK7" i="32"/>
  <c r="BL7" i="32" s="1"/>
  <c r="BM7" i="32"/>
  <c r="BK4" i="32"/>
  <c r="BL4" i="32" s="1"/>
  <c r="BM4" i="32"/>
  <c r="BP6" i="32"/>
  <c r="BQ6" i="32" s="1"/>
  <c r="BR6" i="32"/>
  <c r="BP5" i="32"/>
  <c r="BQ5" i="32" s="1"/>
  <c r="BR5" i="32"/>
  <c r="AV6" i="32"/>
  <c r="AW6" i="32" s="1"/>
  <c r="AX6" i="32"/>
  <c r="BK8" i="32"/>
  <c r="BL8" i="32" s="1"/>
  <c r="BM8" i="32"/>
  <c r="AV4" i="32"/>
  <c r="AW4" i="32" s="1"/>
  <c r="AX4" i="32"/>
  <c r="AV17" i="32"/>
  <c r="AW17" i="32" s="1"/>
  <c r="AX17" i="32"/>
  <c r="AV14" i="32"/>
  <c r="AW14" i="32" s="1"/>
  <c r="AX14" i="32"/>
  <c r="BF9" i="32"/>
  <c r="BG9" i="32" s="1"/>
  <c r="BH9" i="32"/>
  <c r="AV18" i="32"/>
  <c r="AW18" i="32" s="1"/>
  <c r="AX18" i="32"/>
  <c r="BA18" i="32"/>
  <c r="BB18" i="32" s="1"/>
  <c r="BC18" i="32"/>
  <c r="BK15" i="32"/>
  <c r="BL15" i="32" s="1"/>
  <c r="BM15" i="32"/>
  <c r="AV15" i="32"/>
  <c r="AW15" i="32" s="1"/>
  <c r="AX15" i="32"/>
  <c r="BP14" i="32"/>
  <c r="BQ14" i="32" s="1"/>
  <c r="BR14" i="32"/>
  <c r="BF5" i="32"/>
  <c r="BG5" i="32" s="1"/>
  <c r="BH5" i="32"/>
  <c r="S3" i="29"/>
  <c r="S4" i="29"/>
  <c r="S5" i="29"/>
  <c r="S6" i="29"/>
  <c r="S7" i="29"/>
  <c r="S8" i="29"/>
  <c r="S9" i="29"/>
  <c r="S10" i="29"/>
  <c r="S11" i="29"/>
  <c r="S12" i="29"/>
  <c r="S13" i="29"/>
  <c r="S14" i="29"/>
  <c r="S15" i="29"/>
  <c r="S16" i="29"/>
  <c r="S17" i="29"/>
  <c r="S18" i="29"/>
  <c r="S19" i="29"/>
  <c r="S20" i="29"/>
  <c r="S21" i="29"/>
  <c r="S22" i="29"/>
  <c r="S23" i="29"/>
  <c r="S24" i="29"/>
  <c r="S25" i="29"/>
  <c r="S26" i="29"/>
  <c r="S27" i="29"/>
  <c r="S28" i="29"/>
  <c r="S29" i="29"/>
  <c r="S30" i="29"/>
  <c r="S31" i="29"/>
  <c r="S32" i="29"/>
  <c r="S33" i="29"/>
  <c r="S34" i="29"/>
  <c r="S35" i="29"/>
  <c r="S36" i="29"/>
  <c r="S37" i="29"/>
  <c r="S38" i="29"/>
  <c r="S39" i="29"/>
  <c r="S40" i="29"/>
  <c r="S41" i="29"/>
  <c r="S42" i="29"/>
  <c r="S43" i="29"/>
  <c r="S44" i="29"/>
  <c r="S45" i="29"/>
  <c r="S46" i="29"/>
  <c r="S47" i="29"/>
  <c r="S48" i="29"/>
  <c r="S49" i="29"/>
  <c r="S50" i="29"/>
  <c r="S51" i="29"/>
  <c r="S52" i="29"/>
  <c r="S53" i="29"/>
  <c r="S54" i="29"/>
  <c r="S55" i="29"/>
  <c r="S56"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S90" i="29"/>
  <c r="S91" i="29"/>
  <c r="S92" i="29"/>
  <c r="S93" i="29"/>
  <c r="S94" i="29"/>
  <c r="S95" i="29"/>
  <c r="S96" i="29"/>
  <c r="S97" i="29"/>
  <c r="S98"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132" i="29"/>
  <c r="S133" i="29"/>
  <c r="S134" i="29"/>
  <c r="S135" i="29"/>
  <c r="S136" i="29"/>
  <c r="S137" i="29"/>
  <c r="S138" i="29"/>
  <c r="S139" i="29"/>
  <c r="S140" i="29"/>
  <c r="S141" i="29"/>
  <c r="S142" i="29"/>
  <c r="S143" i="29"/>
  <c r="S144" i="29"/>
  <c r="S145" i="29"/>
  <c r="S146" i="29"/>
  <c r="S147" i="29"/>
  <c r="S148" i="29"/>
  <c r="S149" i="29"/>
  <c r="S150" i="29"/>
  <c r="S151" i="29"/>
  <c r="S152" i="29"/>
  <c r="S153" i="29"/>
  <c r="S154" i="29"/>
  <c r="S155" i="29"/>
  <c r="S156" i="29"/>
  <c r="S157" i="29"/>
  <c r="S158" i="29"/>
  <c r="S159" i="29"/>
  <c r="S160" i="29"/>
  <c r="S161" i="29"/>
  <c r="S162" i="29"/>
  <c r="S163" i="29"/>
  <c r="S164" i="29"/>
  <c r="S165" i="29"/>
  <c r="S166" i="29"/>
  <c r="S167" i="29"/>
  <c r="S168" i="29"/>
  <c r="S169" i="29"/>
  <c r="S170" i="29"/>
  <c r="S171" i="29"/>
  <c r="S172" i="29"/>
  <c r="S173" i="29"/>
  <c r="S174" i="29"/>
  <c r="S175" i="29"/>
  <c r="S176" i="29"/>
  <c r="S177" i="29"/>
  <c r="S178" i="29"/>
  <c r="S179" i="29"/>
  <c r="S180" i="29"/>
  <c r="S181" i="29"/>
  <c r="S182" i="29"/>
  <c r="S183" i="29"/>
  <c r="S184" i="29"/>
  <c r="S185" i="29"/>
  <c r="S186" i="29"/>
  <c r="S187" i="29"/>
  <c r="S188" i="29"/>
  <c r="S189" i="29"/>
  <c r="S190" i="29"/>
  <c r="S191" i="29"/>
  <c r="S192" i="29"/>
  <c r="S193" i="29"/>
  <c r="S194" i="29"/>
  <c r="S195" i="29"/>
  <c r="S196" i="29"/>
  <c r="S197" i="29"/>
  <c r="S198" i="29"/>
  <c r="S199" i="29"/>
  <c r="S200" i="29"/>
  <c r="S201" i="29"/>
  <c r="S202" i="29"/>
  <c r="S203" i="29"/>
  <c r="S204" i="29"/>
  <c r="S205" i="29"/>
  <c r="S206" i="29"/>
  <c r="S207" i="29"/>
  <c r="S208" i="29"/>
  <c r="S209" i="29"/>
  <c r="S210" i="29"/>
  <c r="S211" i="29"/>
  <c r="S212" i="29"/>
  <c r="S213" i="29"/>
  <c r="S214" i="29"/>
  <c r="S215" i="29"/>
  <c r="S216" i="29"/>
  <c r="S217" i="29"/>
  <c r="S218" i="29"/>
  <c r="S219" i="29"/>
  <c r="S220" i="29"/>
  <c r="S221" i="29"/>
  <c r="S222" i="29"/>
  <c r="S223" i="29"/>
  <c r="S224" i="29"/>
  <c r="S225" i="29"/>
  <c r="S226" i="29"/>
  <c r="S227" i="29"/>
  <c r="S228" i="29"/>
  <c r="S229" i="29"/>
  <c r="S230" i="29"/>
  <c r="S231" i="29"/>
  <c r="S232" i="29"/>
  <c r="S233" i="29"/>
  <c r="S234" i="29"/>
  <c r="S235" i="29"/>
  <c r="S236" i="29"/>
  <c r="S237" i="29"/>
  <c r="S238" i="29"/>
  <c r="S239" i="29"/>
  <c r="S240" i="29"/>
  <c r="S241" i="29"/>
  <c r="S242" i="29"/>
  <c r="S243" i="29"/>
  <c r="S244" i="29"/>
  <c r="S245" i="29"/>
  <c r="S246" i="29"/>
  <c r="S247" i="29"/>
  <c r="S248" i="29"/>
  <c r="S249" i="29"/>
  <c r="S250" i="29"/>
  <c r="S251" i="29"/>
  <c r="S252" i="29"/>
  <c r="S253" i="29"/>
  <c r="S254" i="29"/>
  <c r="S255" i="29"/>
  <c r="S256" i="29"/>
  <c r="S257" i="29"/>
  <c r="S258" i="29"/>
  <c r="S259" i="29"/>
  <c r="S260" i="29"/>
  <c r="S261" i="29"/>
  <c r="S262" i="29"/>
  <c r="S263" i="29"/>
  <c r="S264" i="29"/>
  <c r="S265" i="29"/>
  <c r="S266" i="29"/>
  <c r="S267" i="29"/>
  <c r="S268" i="29"/>
  <c r="S269" i="29"/>
  <c r="S270" i="29"/>
  <c r="S271" i="29"/>
  <c r="S272" i="29"/>
  <c r="S273" i="29"/>
  <c r="S274" i="29"/>
  <c r="S275" i="29"/>
  <c r="S276" i="29"/>
  <c r="S277" i="29"/>
  <c r="S278" i="29"/>
  <c r="S279" i="29"/>
  <c r="S280" i="29"/>
  <c r="S281" i="29"/>
  <c r="S282" i="29"/>
  <c r="S283" i="29"/>
  <c r="S284" i="29"/>
  <c r="S285" i="29"/>
  <c r="S286" i="29"/>
  <c r="S287" i="29"/>
  <c r="S288" i="29"/>
  <c r="S289" i="29"/>
  <c r="S290" i="29"/>
  <c r="S291" i="29"/>
  <c r="S292" i="29"/>
  <c r="S293" i="29"/>
  <c r="S294" i="29"/>
  <c r="S295" i="29"/>
  <c r="S296" i="29"/>
  <c r="S297" i="29"/>
  <c r="S298" i="29"/>
  <c r="S299" i="29"/>
  <c r="S300" i="29"/>
  <c r="S301" i="29"/>
  <c r="S302" i="29"/>
  <c r="S303" i="29"/>
  <c r="S304" i="29"/>
  <c r="S305" i="29"/>
  <c r="S306" i="29"/>
  <c r="S307" i="29"/>
  <c r="S308" i="29"/>
  <c r="S309" i="29"/>
  <c r="S310" i="29"/>
  <c r="S311" i="29"/>
  <c r="S312" i="29"/>
  <c r="S313" i="29"/>
  <c r="S314" i="29"/>
  <c r="S315" i="29"/>
  <c r="S316" i="29"/>
  <c r="S317" i="29"/>
  <c r="S318" i="29"/>
  <c r="S319" i="29"/>
  <c r="S320" i="29"/>
  <c r="S321" i="29"/>
  <c r="S322" i="29"/>
  <c r="S323" i="29"/>
  <c r="S324" i="29"/>
  <c r="S325" i="29"/>
  <c r="S326" i="29"/>
  <c r="S327" i="29"/>
  <c r="S328" i="29"/>
  <c r="S329" i="29"/>
  <c r="S330" i="29"/>
  <c r="S331" i="29"/>
  <c r="S332" i="29"/>
  <c r="S333" i="29"/>
  <c r="S334" i="29"/>
  <c r="S335" i="29"/>
  <c r="S336" i="29"/>
  <c r="S337" i="29"/>
  <c r="S338" i="29"/>
  <c r="S339" i="29"/>
  <c r="S340" i="29"/>
  <c r="S341" i="29"/>
  <c r="S342" i="29"/>
  <c r="S343" i="29"/>
  <c r="S344" i="29"/>
  <c r="S345" i="29"/>
  <c r="S346" i="29"/>
  <c r="S347" i="29"/>
  <c r="S348" i="29"/>
  <c r="S349" i="29"/>
  <c r="S350" i="29"/>
  <c r="S351" i="29"/>
  <c r="S352" i="29"/>
  <c r="S353" i="29"/>
  <c r="S354" i="29"/>
  <c r="S355" i="29"/>
  <c r="S356" i="29"/>
  <c r="S357" i="29"/>
  <c r="S358" i="29"/>
  <c r="S359" i="29"/>
  <c r="S360" i="29"/>
  <c r="S361" i="29"/>
  <c r="S362" i="29"/>
  <c r="S363" i="29"/>
  <c r="S364" i="29"/>
  <c r="S365" i="29"/>
  <c r="S366" i="29"/>
  <c r="S367" i="29"/>
  <c r="S368" i="29"/>
  <c r="S369" i="29"/>
  <c r="S370" i="29"/>
  <c r="S371" i="29"/>
  <c r="S372" i="29"/>
  <c r="S373" i="29"/>
  <c r="S374" i="29"/>
  <c r="S375" i="29"/>
  <c r="S376" i="29"/>
  <c r="S377" i="29"/>
  <c r="S378" i="29"/>
  <c r="S379" i="29"/>
  <c r="S380" i="29"/>
  <c r="S381" i="29"/>
  <c r="S382" i="29"/>
  <c r="S383" i="29"/>
  <c r="S384" i="29"/>
  <c r="S385" i="29"/>
  <c r="S386" i="29"/>
  <c r="S387" i="29"/>
  <c r="S388" i="29"/>
  <c r="S389" i="29"/>
  <c r="S390" i="29"/>
  <c r="S391" i="29"/>
  <c r="S392" i="29"/>
  <c r="S393" i="29"/>
  <c r="S394" i="29"/>
  <c r="S395" i="29"/>
  <c r="S396" i="29"/>
  <c r="S397" i="29"/>
  <c r="S398" i="29"/>
  <c r="S399" i="29"/>
  <c r="S400" i="29"/>
  <c r="S401" i="29"/>
  <c r="S402" i="29"/>
  <c r="S403" i="29"/>
  <c r="S404" i="29"/>
  <c r="S405" i="29"/>
  <c r="S406" i="29"/>
  <c r="S407" i="29"/>
  <c r="S408" i="29"/>
  <c r="S409" i="29"/>
  <c r="S410" i="29"/>
  <c r="S411" i="29"/>
  <c r="S412" i="29"/>
  <c r="S413" i="29"/>
  <c r="S414" i="29"/>
  <c r="S415" i="29"/>
  <c r="S416" i="29"/>
  <c r="S417" i="29"/>
  <c r="S418" i="29"/>
  <c r="S419" i="29"/>
  <c r="S420" i="29"/>
  <c r="S421" i="29"/>
  <c r="S422" i="29"/>
  <c r="S423" i="29"/>
  <c r="S424" i="29"/>
  <c r="S425" i="29"/>
  <c r="S426" i="29"/>
  <c r="S427" i="29"/>
  <c r="S428" i="29"/>
  <c r="S429" i="29"/>
  <c r="S430" i="29"/>
  <c r="S431" i="29"/>
  <c r="S432" i="29"/>
  <c r="S433" i="29"/>
  <c r="S434" i="29"/>
  <c r="S435" i="29"/>
  <c r="S436" i="29"/>
  <c r="S437" i="29"/>
  <c r="S438" i="29"/>
  <c r="S439" i="29"/>
  <c r="S440" i="29"/>
  <c r="S441" i="29"/>
  <c r="S442" i="29"/>
  <c r="S443" i="29"/>
  <c r="S444" i="29"/>
  <c r="S445" i="29"/>
  <c r="S446" i="29"/>
  <c r="S447" i="29"/>
  <c r="S448" i="29"/>
  <c r="S449" i="29"/>
  <c r="S450" i="29"/>
  <c r="S451" i="29"/>
  <c r="S452" i="29"/>
  <c r="S453" i="29"/>
  <c r="S454" i="29"/>
  <c r="S455" i="29"/>
  <c r="S456" i="29"/>
  <c r="S457" i="29"/>
  <c r="S458" i="29"/>
  <c r="S459" i="29"/>
  <c r="S460" i="29"/>
  <c r="S461" i="29"/>
  <c r="S462" i="29"/>
  <c r="S463" i="29"/>
  <c r="S464" i="29"/>
  <c r="S465" i="29"/>
  <c r="S466" i="29"/>
  <c r="S467" i="29"/>
  <c r="S468" i="29"/>
  <c r="S469" i="29"/>
  <c r="S470" i="29"/>
  <c r="S471" i="29"/>
  <c r="S472" i="29"/>
  <c r="S473" i="29"/>
  <c r="S474" i="29"/>
  <c r="S475" i="29"/>
  <c r="S476" i="29"/>
  <c r="S477" i="29"/>
  <c r="S478" i="29"/>
  <c r="S479" i="29"/>
  <c r="S480" i="29"/>
  <c r="S481" i="29"/>
  <c r="S482" i="29"/>
  <c r="S483" i="29"/>
  <c r="S484" i="29"/>
  <c r="S485" i="29"/>
  <c r="S486" i="29"/>
  <c r="S487" i="29"/>
  <c r="S488" i="29"/>
  <c r="S489" i="29"/>
  <c r="S490" i="29"/>
  <c r="S491" i="29"/>
  <c r="S492" i="29"/>
  <c r="S493" i="29"/>
  <c r="S494" i="29"/>
  <c r="S495" i="29"/>
  <c r="S496" i="29"/>
  <c r="S497" i="29"/>
  <c r="S498" i="29"/>
  <c r="S499" i="29"/>
  <c r="S500" i="29"/>
  <c r="S501" i="29"/>
  <c r="S502" i="29"/>
  <c r="S503" i="29"/>
  <c r="S504" i="29"/>
  <c r="S505" i="29"/>
  <c r="S506" i="29"/>
  <c r="S507" i="29"/>
  <c r="S508" i="29"/>
  <c r="S509" i="29"/>
  <c r="S510" i="29"/>
  <c r="S511" i="29"/>
  <c r="S512" i="29"/>
  <c r="S513" i="29"/>
  <c r="S514" i="29"/>
  <c r="S515" i="29"/>
  <c r="S516" i="29"/>
  <c r="S517" i="29"/>
  <c r="S518" i="29"/>
  <c r="S519" i="29"/>
  <c r="S520" i="29"/>
  <c r="S521" i="29"/>
  <c r="S522" i="29"/>
  <c r="S523" i="29"/>
  <c r="S524" i="29"/>
  <c r="S525" i="29"/>
  <c r="S526" i="29"/>
  <c r="S527" i="29"/>
  <c r="S528" i="29"/>
  <c r="S529" i="29"/>
  <c r="S530" i="29"/>
  <c r="S531" i="29"/>
  <c r="S532" i="29"/>
  <c r="S533" i="29"/>
  <c r="S534" i="29"/>
  <c r="S535" i="29"/>
  <c r="S536" i="29"/>
  <c r="S537" i="29"/>
  <c r="S538" i="29"/>
  <c r="S539" i="29"/>
  <c r="S540" i="29"/>
  <c r="S541" i="29"/>
  <c r="S542" i="29"/>
  <c r="S543" i="29"/>
  <c r="S544" i="29"/>
  <c r="S545" i="29"/>
  <c r="S546" i="29"/>
  <c r="S547" i="29"/>
  <c r="S548" i="29"/>
  <c r="S549" i="29"/>
  <c r="S550" i="29"/>
  <c r="S551" i="29"/>
  <c r="S552" i="29"/>
  <c r="S553" i="29"/>
  <c r="S554" i="29"/>
  <c r="S555" i="29"/>
  <c r="S556" i="29"/>
  <c r="S557" i="29"/>
  <c r="S558" i="29"/>
  <c r="S559" i="29"/>
  <c r="S560" i="29"/>
  <c r="S561" i="29"/>
  <c r="S562" i="29"/>
  <c r="S563" i="29"/>
  <c r="S564" i="29"/>
  <c r="S565" i="29"/>
  <c r="S566" i="29"/>
  <c r="S567" i="29"/>
  <c r="S568" i="29"/>
  <c r="S569" i="29"/>
  <c r="S570" i="29"/>
  <c r="S571" i="29"/>
  <c r="S572" i="29"/>
  <c r="S573" i="29"/>
  <c r="S574" i="29"/>
  <c r="S575" i="29"/>
  <c r="S576" i="29"/>
  <c r="S577" i="29"/>
  <c r="S578" i="29"/>
  <c r="S579" i="29"/>
  <c r="S580" i="29"/>
  <c r="S581" i="29"/>
  <c r="S582" i="29"/>
  <c r="S583" i="29"/>
  <c r="S584" i="29"/>
  <c r="S585" i="29"/>
  <c r="S586" i="29"/>
  <c r="S587" i="29"/>
  <c r="S588" i="29"/>
  <c r="S589" i="29"/>
  <c r="S590" i="29"/>
  <c r="S591" i="29"/>
  <c r="S592" i="29"/>
  <c r="S593" i="29"/>
  <c r="S594" i="29"/>
  <c r="S595" i="29"/>
  <c r="S596" i="29"/>
  <c r="S597" i="29"/>
  <c r="S598" i="29"/>
  <c r="S599" i="29"/>
  <c r="S600" i="29"/>
  <c r="S601" i="29"/>
  <c r="S602" i="29"/>
  <c r="S603" i="29"/>
  <c r="S604" i="29"/>
  <c r="S605" i="29"/>
  <c r="S606" i="29"/>
  <c r="S607" i="29"/>
  <c r="S608" i="29"/>
  <c r="S609" i="29"/>
  <c r="S610" i="29"/>
  <c r="S611" i="29"/>
  <c r="S612" i="29"/>
  <c r="S613" i="29"/>
  <c r="S614" i="29"/>
  <c r="S615" i="29"/>
  <c r="S616" i="29"/>
  <c r="S617" i="29"/>
  <c r="S618" i="29"/>
  <c r="S619" i="29"/>
  <c r="S620" i="29"/>
  <c r="S621" i="29"/>
  <c r="S622" i="29"/>
  <c r="S623" i="29"/>
  <c r="S624" i="29"/>
  <c r="S625" i="29"/>
  <c r="S626" i="29"/>
  <c r="S627" i="29"/>
  <c r="S628" i="29"/>
  <c r="S629" i="29"/>
  <c r="S630" i="29"/>
  <c r="S631" i="29"/>
  <c r="S632" i="29"/>
  <c r="S633" i="29"/>
  <c r="S634" i="29"/>
  <c r="S635" i="29"/>
  <c r="S636" i="29"/>
  <c r="S637" i="29"/>
  <c r="S638" i="29"/>
  <c r="S639" i="29"/>
  <c r="S640" i="29"/>
  <c r="S641" i="29"/>
  <c r="S642" i="29"/>
  <c r="S643" i="29"/>
  <c r="S644" i="29"/>
  <c r="S645" i="29"/>
  <c r="S646" i="29"/>
  <c r="S647" i="29"/>
  <c r="S648" i="29"/>
  <c r="S649" i="29"/>
  <c r="S650" i="29"/>
  <c r="S651" i="29"/>
  <c r="S652" i="29"/>
  <c r="S653" i="29"/>
  <c r="S654" i="29"/>
  <c r="S655" i="29"/>
  <c r="S656" i="29"/>
  <c r="S657" i="29"/>
  <c r="S658" i="29"/>
  <c r="S659" i="29"/>
  <c r="S660" i="29"/>
  <c r="S661" i="29"/>
  <c r="S662" i="29"/>
  <c r="S663" i="29"/>
  <c r="S664" i="29"/>
  <c r="S665" i="29"/>
  <c r="S666" i="29"/>
  <c r="S667" i="29"/>
  <c r="S668" i="29"/>
  <c r="S669" i="29"/>
  <c r="S670" i="29"/>
  <c r="S671" i="29"/>
  <c r="S672" i="29"/>
  <c r="S673" i="29"/>
  <c r="S674" i="29"/>
  <c r="S675" i="29"/>
  <c r="S676" i="29"/>
  <c r="S677" i="29"/>
  <c r="S678" i="29"/>
  <c r="S679" i="29"/>
  <c r="S680" i="29"/>
  <c r="S681" i="29"/>
  <c r="S682" i="29"/>
  <c r="S683" i="29"/>
  <c r="S684" i="29"/>
  <c r="S685" i="29"/>
  <c r="S686" i="29"/>
  <c r="S687" i="29"/>
  <c r="S688" i="29"/>
  <c r="S689" i="29"/>
  <c r="S690" i="29"/>
  <c r="S691" i="29"/>
  <c r="S692" i="29"/>
  <c r="S693" i="29"/>
  <c r="S694" i="29"/>
  <c r="S695" i="29"/>
  <c r="S696" i="29"/>
  <c r="S697" i="29"/>
  <c r="S698" i="29"/>
  <c r="S699" i="29"/>
  <c r="S700" i="29"/>
  <c r="S701" i="29"/>
  <c r="S702" i="29"/>
  <c r="S703" i="29"/>
  <c r="S704" i="29"/>
  <c r="S705" i="29"/>
  <c r="S706" i="29"/>
  <c r="S707" i="29"/>
  <c r="S708" i="29"/>
  <c r="S709" i="29"/>
  <c r="S710" i="29"/>
  <c r="S711" i="29"/>
  <c r="S712" i="29"/>
  <c r="S713" i="29"/>
  <c r="S714" i="29"/>
  <c r="S715" i="29"/>
  <c r="S716" i="29"/>
  <c r="S717" i="29"/>
  <c r="S718" i="29"/>
  <c r="S719" i="29"/>
  <c r="S720" i="29"/>
  <c r="S721" i="29"/>
  <c r="S722" i="29"/>
  <c r="S723" i="29"/>
  <c r="S724" i="29"/>
  <c r="S725" i="29"/>
  <c r="S726" i="29"/>
  <c r="S727" i="29"/>
  <c r="S728" i="29"/>
  <c r="S729" i="29"/>
  <c r="S730" i="29"/>
  <c r="S731" i="29"/>
  <c r="S732" i="29"/>
  <c r="S733" i="29"/>
  <c r="S734" i="29"/>
  <c r="S735" i="29"/>
  <c r="S736" i="29"/>
  <c r="S737" i="29"/>
  <c r="S738" i="29"/>
  <c r="S739" i="29"/>
  <c r="S740" i="29"/>
  <c r="S741" i="29"/>
  <c r="S742" i="29"/>
  <c r="S743" i="29"/>
  <c r="S744" i="29"/>
  <c r="S745" i="29"/>
  <c r="S746" i="29"/>
  <c r="S747" i="29"/>
  <c r="S748" i="29"/>
  <c r="S749" i="29"/>
  <c r="S750" i="29"/>
  <c r="S751" i="29"/>
  <c r="S752" i="29"/>
  <c r="S753" i="29"/>
  <c r="S754" i="29"/>
  <c r="S755" i="29"/>
  <c r="S756" i="29"/>
  <c r="S757" i="29"/>
  <c r="S758" i="29"/>
  <c r="S759" i="29"/>
  <c r="S760" i="29"/>
  <c r="S761" i="29"/>
  <c r="S762" i="29"/>
  <c r="S763" i="29"/>
  <c r="S764" i="29"/>
  <c r="S765" i="29"/>
  <c r="S766" i="29"/>
  <c r="S767" i="29"/>
  <c r="S768" i="29"/>
  <c r="S769" i="29"/>
  <c r="S770" i="29"/>
  <c r="S771" i="29"/>
  <c r="S772" i="29"/>
  <c r="S773" i="29"/>
  <c r="S774" i="29"/>
  <c r="S775" i="29"/>
  <c r="S776" i="29"/>
  <c r="S777" i="29"/>
  <c r="S778" i="29"/>
  <c r="S779" i="29"/>
  <c r="S780" i="29"/>
  <c r="S781" i="29"/>
  <c r="S782" i="29"/>
  <c r="S783" i="29"/>
  <c r="S784" i="29"/>
  <c r="S785" i="29"/>
  <c r="S786" i="29"/>
  <c r="S787" i="29"/>
  <c r="S788" i="29"/>
  <c r="S789" i="29"/>
  <c r="S790" i="29"/>
  <c r="S791" i="29"/>
  <c r="S792" i="29"/>
  <c r="S793" i="29"/>
  <c r="S794" i="29"/>
  <c r="S795" i="29"/>
  <c r="S796" i="29"/>
  <c r="S797" i="29"/>
  <c r="S798" i="29"/>
  <c r="S799" i="29"/>
  <c r="S800" i="29"/>
  <c r="S801" i="29"/>
  <c r="S802" i="29"/>
  <c r="S803" i="29"/>
  <c r="S804" i="29"/>
  <c r="S805" i="29"/>
  <c r="S806" i="29"/>
  <c r="S807" i="29"/>
  <c r="S808" i="29"/>
  <c r="S809" i="29"/>
  <c r="S810" i="29"/>
  <c r="S811" i="29"/>
  <c r="S812" i="29"/>
  <c r="S813" i="29"/>
  <c r="S814" i="29"/>
  <c r="S815" i="29"/>
  <c r="S816" i="29"/>
  <c r="S817" i="29"/>
  <c r="S818" i="29"/>
  <c r="S819" i="29"/>
  <c r="S820" i="29"/>
  <c r="S821" i="29"/>
  <c r="S822" i="29"/>
  <c r="S823" i="29"/>
  <c r="S824" i="29"/>
  <c r="S825" i="29"/>
  <c r="S826" i="29"/>
  <c r="S827" i="29"/>
  <c r="S828" i="29"/>
  <c r="S829" i="29"/>
  <c r="S830" i="29"/>
  <c r="S831" i="29"/>
  <c r="S832" i="29"/>
  <c r="S833" i="29"/>
  <c r="S834" i="29"/>
  <c r="S835" i="29"/>
  <c r="S836" i="29"/>
  <c r="S837" i="29"/>
  <c r="S838" i="29"/>
  <c r="S839" i="29"/>
  <c r="S840" i="29"/>
  <c r="S841" i="29"/>
  <c r="S842" i="29"/>
  <c r="S843" i="29"/>
  <c r="S844" i="29"/>
  <c r="S845" i="29"/>
  <c r="S846" i="29"/>
  <c r="S847" i="29"/>
  <c r="S848" i="29"/>
  <c r="S849" i="29"/>
  <c r="S850" i="29"/>
  <c r="S851" i="29"/>
  <c r="S852" i="29"/>
  <c r="S853" i="29"/>
  <c r="S854" i="29"/>
  <c r="S855" i="29"/>
  <c r="S856" i="29"/>
  <c r="S857" i="29"/>
  <c r="S858" i="29"/>
  <c r="S859" i="29"/>
  <c r="S860" i="29"/>
  <c r="S861" i="29"/>
  <c r="S862" i="29"/>
  <c r="S863" i="29"/>
  <c r="S864" i="29"/>
  <c r="S865" i="29"/>
  <c r="S866" i="29"/>
  <c r="S867" i="29"/>
  <c r="S868" i="29"/>
  <c r="S869" i="29"/>
  <c r="S870" i="29"/>
  <c r="S871" i="29"/>
  <c r="S872" i="29"/>
  <c r="S873" i="29"/>
  <c r="S874" i="29"/>
  <c r="S875" i="29"/>
  <c r="S876" i="29"/>
  <c r="S877" i="29"/>
  <c r="S878" i="29"/>
  <c r="S879" i="29"/>
  <c r="S880" i="29"/>
  <c r="S881" i="29"/>
  <c r="S882" i="29"/>
  <c r="S883" i="29"/>
  <c r="S884" i="29"/>
  <c r="S885" i="29"/>
  <c r="S886" i="29"/>
  <c r="S887" i="29"/>
  <c r="S888" i="29"/>
  <c r="S889" i="29"/>
  <c r="S890" i="29"/>
  <c r="S891" i="29"/>
  <c r="S892" i="29"/>
  <c r="S893" i="29"/>
  <c r="S894" i="29"/>
  <c r="S895" i="29"/>
  <c r="S896" i="29"/>
  <c r="S897" i="29"/>
  <c r="S898" i="29"/>
  <c r="S899" i="29"/>
  <c r="S900" i="29"/>
  <c r="S901" i="29"/>
  <c r="S902" i="29"/>
  <c r="S903" i="29"/>
  <c r="S904" i="29"/>
  <c r="S905" i="29"/>
  <c r="S906" i="29"/>
  <c r="S907" i="29"/>
  <c r="S908" i="29"/>
  <c r="S909" i="29"/>
  <c r="S910" i="29"/>
  <c r="S911" i="29"/>
  <c r="S912" i="29"/>
  <c r="S913" i="29"/>
  <c r="S914" i="29"/>
  <c r="S915" i="29"/>
  <c r="S916" i="29"/>
  <c r="S917" i="29"/>
  <c r="S918" i="29"/>
  <c r="S919" i="29"/>
  <c r="S920" i="29"/>
  <c r="S921" i="29"/>
  <c r="S922" i="29"/>
  <c r="S923" i="29"/>
  <c r="S924" i="29"/>
  <c r="S925" i="29"/>
  <c r="S926" i="29"/>
  <c r="S927" i="29"/>
  <c r="S928" i="29"/>
  <c r="S929" i="29"/>
  <c r="S930" i="29"/>
  <c r="S931" i="29"/>
  <c r="S932" i="29"/>
  <c r="S933" i="29"/>
  <c r="S934" i="29"/>
  <c r="S935" i="29"/>
  <c r="S936" i="29"/>
  <c r="S937" i="29"/>
  <c r="S938" i="29"/>
  <c r="S939" i="29"/>
  <c r="S940" i="29"/>
  <c r="S941" i="29"/>
  <c r="S942" i="29"/>
  <c r="S943" i="29"/>
  <c r="S944" i="29"/>
  <c r="S945" i="29"/>
  <c r="S946" i="29"/>
  <c r="S947" i="29"/>
  <c r="S948" i="29"/>
  <c r="S949" i="29"/>
  <c r="S950" i="29"/>
  <c r="S951" i="29"/>
  <c r="S952" i="29"/>
  <c r="S953" i="29"/>
  <c r="S954" i="29"/>
  <c r="S955" i="29"/>
  <c r="S956" i="29"/>
  <c r="S957" i="29"/>
  <c r="S958" i="29"/>
  <c r="S959" i="29"/>
  <c r="S960" i="29"/>
  <c r="S961" i="29"/>
  <c r="S962" i="29"/>
  <c r="S963" i="29"/>
  <c r="S964" i="29"/>
  <c r="S965" i="29"/>
  <c r="S966" i="29"/>
  <c r="S967" i="29"/>
  <c r="S968" i="29"/>
  <c r="S969" i="29"/>
  <c r="S970" i="29"/>
  <c r="S971" i="29"/>
  <c r="S972" i="29"/>
  <c r="S973" i="29"/>
  <c r="S974" i="29"/>
  <c r="S975" i="29"/>
  <c r="S976" i="29"/>
  <c r="S977" i="29"/>
  <c r="S978" i="29"/>
  <c r="S979" i="29"/>
  <c r="S980" i="29"/>
  <c r="S981" i="29"/>
  <c r="S982" i="29"/>
  <c r="S983" i="29"/>
  <c r="S984" i="29"/>
  <c r="S985" i="29"/>
  <c r="S986" i="29"/>
  <c r="S987" i="29"/>
  <c r="S988" i="29"/>
  <c r="S989" i="29"/>
  <c r="S990" i="29"/>
  <c r="S991" i="29"/>
  <c r="S992" i="29"/>
  <c r="S993" i="29"/>
  <c r="S994" i="29"/>
  <c r="S995" i="29"/>
  <c r="S996" i="29"/>
  <c r="S997" i="29"/>
  <c r="S998" i="29"/>
  <c r="S999" i="29"/>
  <c r="S1000" i="29"/>
  <c r="S1001" i="29"/>
  <c r="S1002" i="29"/>
  <c r="S1003" i="29"/>
  <c r="S1004" i="29"/>
  <c r="S1005" i="29"/>
  <c r="S1006" i="29"/>
  <c r="S1007" i="29"/>
  <c r="S1008" i="29"/>
  <c r="S1009" i="29"/>
  <c r="S1010" i="29"/>
  <c r="S1011" i="29"/>
  <c r="S1012" i="29"/>
  <c r="S1013" i="29"/>
  <c r="S1014" i="29"/>
  <c r="S1015" i="29"/>
  <c r="S1016" i="29"/>
  <c r="S1017" i="29"/>
  <c r="S1018" i="29"/>
  <c r="S1019" i="29"/>
  <c r="S1020" i="29"/>
  <c r="S1021" i="29"/>
  <c r="S1022" i="29"/>
  <c r="S1023" i="29"/>
  <c r="S1024" i="29"/>
  <c r="S1025" i="29"/>
  <c r="S1026" i="29"/>
  <c r="S1027" i="29"/>
  <c r="S1028" i="29"/>
  <c r="S1029" i="29"/>
  <c r="S1030" i="29"/>
  <c r="S1031" i="29"/>
  <c r="S1032" i="29"/>
  <c r="S1033" i="29"/>
  <c r="S1034" i="29"/>
  <c r="S1035" i="29"/>
  <c r="S1036" i="29"/>
  <c r="S1037" i="29"/>
  <c r="S1038" i="29"/>
  <c r="S1039" i="29"/>
  <c r="S1040" i="29"/>
  <c r="S1041" i="29"/>
  <c r="S1042" i="29"/>
  <c r="S1043" i="29"/>
  <c r="S1044" i="29"/>
  <c r="S1045" i="29"/>
  <c r="S1046" i="29"/>
  <c r="S1047" i="29"/>
  <c r="S1048" i="29"/>
  <c r="S1049" i="29"/>
  <c r="S1050" i="29"/>
  <c r="S1051" i="29"/>
  <c r="S1052" i="29"/>
  <c r="S1053" i="29"/>
  <c r="S1054" i="29"/>
  <c r="S1055" i="29"/>
  <c r="S1056" i="29"/>
  <c r="S1057" i="29"/>
  <c r="S1058" i="29"/>
  <c r="S1059" i="29"/>
  <c r="S1060" i="29"/>
  <c r="S1061" i="29"/>
  <c r="S1062" i="29"/>
  <c r="S1063" i="29"/>
  <c r="S1064" i="29"/>
  <c r="S1065" i="29"/>
  <c r="S1066" i="29"/>
  <c r="S1067" i="29"/>
  <c r="S1068" i="29"/>
  <c r="S1069" i="29"/>
  <c r="S1070" i="29"/>
  <c r="S1071" i="29"/>
  <c r="S1072" i="29"/>
  <c r="S1073" i="29"/>
  <c r="S1074" i="29"/>
  <c r="S1075" i="29"/>
  <c r="S1076" i="29"/>
  <c r="S1077" i="29"/>
  <c r="S1078" i="29"/>
  <c r="S1079" i="29"/>
  <c r="S1080" i="29"/>
  <c r="S1081" i="29"/>
  <c r="S1082" i="29"/>
  <c r="S1083" i="29"/>
  <c r="S1084" i="29"/>
  <c r="S1085" i="29"/>
  <c r="S1086" i="29"/>
  <c r="S1087" i="29"/>
  <c r="S1088" i="29"/>
  <c r="S1089" i="29"/>
  <c r="S1090" i="29"/>
  <c r="S1091" i="29"/>
  <c r="S1092" i="29"/>
  <c r="S1093" i="29"/>
  <c r="S1094" i="29"/>
  <c r="S1095" i="29"/>
  <c r="S1096" i="29"/>
  <c r="S1097" i="29"/>
  <c r="S1098" i="29"/>
  <c r="S1099" i="29"/>
  <c r="S1100" i="29"/>
  <c r="S1101" i="29"/>
  <c r="S1102" i="29"/>
  <c r="S1103" i="29"/>
  <c r="S1104" i="29"/>
  <c r="S1105" i="29"/>
  <c r="S1106" i="29"/>
  <c r="S1107" i="29"/>
  <c r="S1108" i="29"/>
  <c r="S1109" i="29"/>
  <c r="S1110" i="29"/>
  <c r="S1111" i="29"/>
  <c r="S1112" i="29"/>
  <c r="S1113" i="29"/>
  <c r="S1114" i="29"/>
  <c r="S1115" i="29"/>
  <c r="S1116" i="29"/>
  <c r="S1117" i="29"/>
  <c r="S1118" i="29"/>
  <c r="S1119" i="29"/>
  <c r="S1120" i="29"/>
  <c r="S1121" i="29"/>
  <c r="S1122" i="29"/>
  <c r="S1123" i="29"/>
  <c r="S1124" i="29"/>
  <c r="S1125" i="29"/>
  <c r="S1126" i="29"/>
  <c r="S1127" i="29"/>
  <c r="S1128" i="29"/>
  <c r="S1129" i="29"/>
  <c r="S1130" i="29"/>
  <c r="S1131" i="29"/>
  <c r="S1132" i="29"/>
  <c r="S1133" i="29"/>
  <c r="S1134" i="29"/>
  <c r="S1135" i="29"/>
  <c r="S1136" i="29"/>
  <c r="S1137" i="29"/>
  <c r="S1138" i="29"/>
  <c r="S1139" i="29"/>
  <c r="S1140" i="29"/>
  <c r="S1141" i="29"/>
  <c r="S1142" i="29"/>
  <c r="S1143" i="29"/>
  <c r="S1144" i="29"/>
  <c r="S1145" i="29"/>
  <c r="S1146" i="29"/>
  <c r="S1147" i="29"/>
  <c r="S1148" i="29"/>
  <c r="S1149" i="29"/>
  <c r="S1150" i="29"/>
  <c r="S1151" i="29"/>
  <c r="S1152" i="29"/>
  <c r="S1153" i="29"/>
  <c r="S1154" i="29"/>
  <c r="S1155" i="29"/>
  <c r="S1156" i="29"/>
  <c r="S1157" i="29"/>
  <c r="S1158" i="29"/>
  <c r="S1159" i="29"/>
  <c r="S1160" i="29"/>
  <c r="S1161" i="29"/>
  <c r="S1162" i="29"/>
  <c r="S1163" i="29"/>
  <c r="S1164" i="29"/>
  <c r="S1165" i="29"/>
  <c r="S1166" i="29"/>
  <c r="S1167" i="29"/>
  <c r="S1168" i="29"/>
  <c r="S1169" i="29"/>
  <c r="S1170" i="29"/>
  <c r="S1171" i="29"/>
  <c r="S1172" i="29"/>
  <c r="S1173" i="29"/>
  <c r="S1174" i="29"/>
  <c r="S1175" i="29"/>
  <c r="S1176" i="29"/>
  <c r="S1177" i="29"/>
  <c r="S1178" i="29"/>
  <c r="S1179" i="29"/>
  <c r="S1180" i="29"/>
  <c r="S1181" i="29"/>
  <c r="S1182" i="29"/>
  <c r="S1183" i="29"/>
  <c r="S1184" i="29"/>
  <c r="S1185" i="29"/>
  <c r="S1186" i="29"/>
  <c r="S1187" i="29"/>
  <c r="S1188" i="29"/>
  <c r="S1189" i="29"/>
  <c r="S1190" i="29"/>
  <c r="S1191" i="29"/>
  <c r="S1192" i="29"/>
  <c r="S1193" i="29"/>
  <c r="S1194" i="29"/>
  <c r="S1195" i="29"/>
  <c r="S1196" i="29"/>
  <c r="S1197" i="29"/>
  <c r="S1198" i="29"/>
  <c r="S1199" i="29"/>
  <c r="S1200" i="29"/>
  <c r="S1201" i="29"/>
  <c r="S1202" i="29"/>
  <c r="S1203" i="29"/>
  <c r="S1204" i="29"/>
  <c r="S1205" i="29"/>
  <c r="S1206" i="29"/>
  <c r="S1207" i="29"/>
  <c r="S1208" i="29"/>
  <c r="S1209" i="29"/>
  <c r="S1210" i="29"/>
  <c r="S1211" i="29"/>
  <c r="S1212" i="29"/>
  <c r="S1213" i="29"/>
  <c r="S1214" i="29"/>
  <c r="S1215" i="29"/>
  <c r="S1216" i="29"/>
  <c r="S1217" i="29"/>
  <c r="S1218" i="29"/>
  <c r="S1219" i="29"/>
  <c r="S1220" i="29"/>
  <c r="S1221" i="29"/>
  <c r="S1222" i="29"/>
  <c r="S1223" i="29"/>
  <c r="S1224" i="29"/>
  <c r="S1225" i="29"/>
  <c r="S1226" i="29"/>
  <c r="S1227" i="29"/>
  <c r="S1228" i="29"/>
  <c r="S1229" i="29"/>
  <c r="S1230" i="29"/>
  <c r="S1231" i="29"/>
  <c r="S1232" i="29"/>
  <c r="S1233" i="29"/>
  <c r="S1234" i="29"/>
  <c r="S1235" i="29"/>
  <c r="S1236" i="29"/>
  <c r="S1237" i="29"/>
  <c r="S1238" i="29"/>
  <c r="S1239" i="29"/>
  <c r="S1240" i="29"/>
  <c r="S1241" i="29"/>
  <c r="S1242" i="29"/>
  <c r="S1243" i="29"/>
  <c r="S1244" i="29"/>
  <c r="S1245" i="29"/>
  <c r="S1246" i="29"/>
  <c r="S1247" i="29"/>
  <c r="S1248" i="29"/>
  <c r="S1249" i="29"/>
  <c r="S1250" i="29"/>
  <c r="S1251" i="29"/>
  <c r="S1252" i="29"/>
  <c r="S1253" i="29"/>
  <c r="S1254" i="29"/>
  <c r="S1255" i="29"/>
  <c r="S1256" i="29"/>
  <c r="S1257" i="29"/>
  <c r="S1258" i="29"/>
  <c r="S1259" i="29"/>
  <c r="S1260" i="29"/>
  <c r="S1261" i="29"/>
  <c r="S1262" i="29"/>
  <c r="S1263" i="29"/>
  <c r="S1264" i="29"/>
  <c r="S1265" i="29"/>
  <c r="S1266" i="29"/>
  <c r="S1267" i="29"/>
  <c r="S1268" i="29"/>
  <c r="S1269" i="29"/>
  <c r="S1270" i="29"/>
  <c r="S1271" i="29"/>
  <c r="S1272" i="29"/>
  <c r="S1273" i="29"/>
  <c r="S1274" i="29"/>
  <c r="S1275" i="29"/>
  <c r="S1276" i="29"/>
  <c r="S1277" i="29"/>
  <c r="S1278" i="29"/>
  <c r="S1279" i="29"/>
  <c r="S1280" i="29"/>
  <c r="S1281" i="29"/>
  <c r="S1282" i="29"/>
  <c r="S1283" i="29"/>
  <c r="S1284" i="29"/>
  <c r="S1285" i="29"/>
  <c r="S1286" i="29"/>
  <c r="S1287" i="29"/>
  <c r="S1288" i="29"/>
  <c r="S1289" i="29"/>
  <c r="S1290" i="29"/>
  <c r="S1291" i="29"/>
  <c r="S1292" i="29"/>
  <c r="S1293" i="29"/>
  <c r="S1294" i="29"/>
  <c r="S1295" i="29"/>
  <c r="S1296" i="29"/>
  <c r="S1297" i="29"/>
  <c r="S1298" i="29"/>
  <c r="S1299" i="29"/>
  <c r="S1300" i="29"/>
  <c r="S1301" i="29"/>
  <c r="S1302" i="29"/>
  <c r="S1303" i="29"/>
  <c r="S1304" i="29"/>
  <c r="S1305" i="29"/>
  <c r="S1306" i="29"/>
  <c r="S1307" i="29"/>
  <c r="S1308" i="29"/>
  <c r="S1309" i="29"/>
  <c r="S1310" i="29"/>
  <c r="S1311" i="29"/>
  <c r="S1312" i="29"/>
  <c r="S1313" i="29"/>
  <c r="S1314" i="29"/>
  <c r="S1315" i="29"/>
  <c r="S1316" i="29"/>
  <c r="S1317" i="29"/>
  <c r="S1318" i="29"/>
  <c r="S1319" i="29"/>
  <c r="S1320" i="29"/>
  <c r="S1321" i="29"/>
  <c r="S1322" i="29"/>
  <c r="S1323" i="29"/>
  <c r="S1324" i="29"/>
  <c r="S1325" i="29"/>
  <c r="S1326" i="29"/>
  <c r="S1327" i="29"/>
  <c r="S1328" i="29"/>
  <c r="S1329" i="29"/>
  <c r="S1330" i="29"/>
  <c r="S1331" i="29"/>
  <c r="S1332" i="29"/>
  <c r="S1333" i="29"/>
  <c r="S1334" i="29"/>
  <c r="S1335" i="29"/>
  <c r="S1336" i="29"/>
  <c r="S1337" i="29"/>
  <c r="S1338" i="29"/>
  <c r="S1339" i="29"/>
  <c r="S1340" i="29"/>
  <c r="S1341" i="29"/>
  <c r="S1342" i="29"/>
  <c r="S1343" i="29"/>
  <c r="S1344" i="29"/>
  <c r="S1345" i="29"/>
  <c r="S1346" i="29"/>
  <c r="S1347" i="29"/>
  <c r="S1348" i="29"/>
  <c r="S1349" i="29"/>
  <c r="S1350" i="29"/>
  <c r="S1351" i="29"/>
  <c r="S1352" i="29"/>
  <c r="S1353" i="29"/>
  <c r="S1354" i="29"/>
  <c r="S1355" i="29"/>
  <c r="S1356" i="29"/>
  <c r="S1357" i="29"/>
  <c r="S1358" i="29"/>
  <c r="S1359" i="29"/>
  <c r="S1360" i="29"/>
  <c r="S1361" i="29"/>
  <c r="S1362" i="29"/>
  <c r="S1363" i="29"/>
  <c r="S1364" i="29"/>
  <c r="S1365" i="29"/>
  <c r="S1366" i="29"/>
  <c r="S1367" i="29"/>
  <c r="S1368" i="29"/>
  <c r="S1369" i="29"/>
  <c r="S1370" i="29"/>
  <c r="S1371" i="29"/>
  <c r="S1372" i="29"/>
  <c r="S1373" i="29"/>
  <c r="S1374" i="29"/>
  <c r="S1375" i="29"/>
  <c r="S1376" i="29"/>
  <c r="S1377" i="29"/>
  <c r="S1378" i="29"/>
  <c r="S1379" i="29"/>
  <c r="S1380" i="29"/>
  <c r="S1381" i="29"/>
  <c r="S1382" i="29"/>
  <c r="S1383" i="29"/>
  <c r="S1384" i="29"/>
  <c r="S1385" i="29"/>
  <c r="S1386" i="29"/>
  <c r="S1387" i="29"/>
  <c r="S1388" i="29"/>
  <c r="S1389" i="29"/>
  <c r="S1390" i="29"/>
  <c r="S1391" i="29"/>
  <c r="S1392" i="29"/>
  <c r="S1393" i="29"/>
  <c r="S1394" i="29"/>
  <c r="S1395" i="29"/>
  <c r="S1396" i="29"/>
  <c r="S1397" i="29"/>
  <c r="S1398" i="29"/>
  <c r="S1399" i="29"/>
  <c r="S1400" i="29"/>
  <c r="S1401" i="29"/>
  <c r="S1402" i="29"/>
  <c r="S1403" i="29"/>
  <c r="S1404" i="29"/>
  <c r="S1405" i="29"/>
  <c r="S1406" i="29"/>
  <c r="S1407" i="29"/>
  <c r="S1408" i="29"/>
  <c r="S1409" i="29"/>
  <c r="S1410" i="29"/>
  <c r="S1411" i="29"/>
  <c r="S1412" i="29"/>
  <c r="S1413" i="29"/>
  <c r="S1414" i="29"/>
  <c r="S1415" i="29"/>
  <c r="S1416" i="29"/>
  <c r="S1417" i="29"/>
  <c r="S1418" i="29"/>
  <c r="S1419" i="29"/>
  <c r="S1420" i="29"/>
  <c r="S1421" i="29"/>
  <c r="S1422" i="29"/>
  <c r="S1423" i="29"/>
  <c r="S1424" i="29"/>
  <c r="S1425" i="29"/>
  <c r="S1426" i="29"/>
  <c r="S1427" i="29"/>
  <c r="S1428" i="29"/>
  <c r="S1429" i="29"/>
  <c r="S1430" i="29"/>
  <c r="S1431" i="29"/>
  <c r="S1432" i="29"/>
  <c r="S1433" i="29"/>
  <c r="S1434" i="29"/>
  <c r="S1435" i="29"/>
  <c r="S1436" i="29"/>
  <c r="S1437" i="29"/>
  <c r="S1438" i="29"/>
  <c r="S1439" i="29"/>
  <c r="S1440" i="29"/>
  <c r="S1441" i="29"/>
  <c r="S1442" i="29"/>
  <c r="S1443" i="29"/>
  <c r="S1444" i="29"/>
  <c r="S1445" i="29"/>
  <c r="S1446" i="29"/>
  <c r="S1447" i="29"/>
  <c r="S1448" i="29"/>
  <c r="S1449" i="29"/>
  <c r="S1450" i="29"/>
  <c r="S1451" i="29"/>
  <c r="S1452" i="29"/>
  <c r="S1453" i="29"/>
  <c r="S1454" i="29"/>
  <c r="S1455" i="29"/>
  <c r="S1456" i="29"/>
  <c r="S1457" i="29"/>
  <c r="S1458" i="29"/>
  <c r="S1459" i="29"/>
  <c r="S1460" i="29"/>
  <c r="S1461" i="29"/>
  <c r="S1462" i="29"/>
  <c r="S1463" i="29"/>
  <c r="S1464" i="29"/>
  <c r="S1465" i="29"/>
  <c r="S1466" i="29"/>
  <c r="S1467" i="29"/>
  <c r="S1468" i="29"/>
  <c r="S1469" i="29"/>
  <c r="S1470" i="29"/>
  <c r="S1471" i="29"/>
  <c r="S1472" i="29"/>
  <c r="S1473" i="29"/>
  <c r="S1474" i="29"/>
  <c r="S1475" i="29"/>
  <c r="S1476" i="29"/>
  <c r="S1477" i="29"/>
  <c r="S1478" i="29"/>
  <c r="S1479" i="29"/>
  <c r="S1480" i="29"/>
  <c r="S1481" i="29"/>
  <c r="S1482" i="29"/>
  <c r="S1483" i="29"/>
  <c r="S1484" i="29"/>
  <c r="S1485" i="29"/>
  <c r="S1486" i="29"/>
  <c r="S1487" i="29"/>
  <c r="S1488" i="29"/>
  <c r="S1489" i="29"/>
  <c r="S1490" i="29"/>
  <c r="S1491" i="29"/>
  <c r="S1492" i="29"/>
  <c r="S1493" i="29"/>
  <c r="S1494" i="29"/>
  <c r="S1495" i="29"/>
  <c r="S1496" i="29"/>
  <c r="S1497" i="29"/>
  <c r="S1498" i="29"/>
  <c r="S1499" i="29"/>
  <c r="S1500" i="29"/>
  <c r="S1501" i="29"/>
  <c r="S1502" i="29"/>
  <c r="S1503" i="29"/>
  <c r="S1504" i="29"/>
  <c r="S1505" i="29"/>
  <c r="S1506" i="29"/>
  <c r="S1507" i="29"/>
  <c r="S1508" i="29"/>
  <c r="S1509" i="29"/>
  <c r="S1510" i="29"/>
  <c r="S1511" i="29"/>
  <c r="S1512" i="29"/>
  <c r="S1513" i="29"/>
  <c r="S1514" i="29"/>
  <c r="S1515" i="29"/>
  <c r="S1516" i="29"/>
  <c r="S1517" i="29"/>
  <c r="S1518" i="29"/>
  <c r="S1519" i="29"/>
  <c r="S1520" i="29"/>
  <c r="S1521" i="29"/>
  <c r="S1522" i="29"/>
  <c r="S1523" i="29"/>
  <c r="S1524" i="29"/>
  <c r="S1525" i="29"/>
  <c r="S1526" i="29"/>
  <c r="S1527" i="29"/>
  <c r="S1528" i="29"/>
  <c r="S1529" i="29"/>
  <c r="S1530" i="29"/>
  <c r="S1531" i="29"/>
  <c r="S1532" i="29"/>
  <c r="S1533" i="29"/>
  <c r="S1534" i="29"/>
  <c r="S1535" i="29"/>
  <c r="S1536" i="29"/>
  <c r="S1537" i="29"/>
  <c r="S1538" i="29"/>
  <c r="S1539" i="29"/>
  <c r="S1540" i="29"/>
  <c r="S1541" i="29"/>
  <c r="S1542" i="29"/>
  <c r="S1543" i="29"/>
  <c r="S1544" i="29"/>
  <c r="S1545" i="29"/>
  <c r="S1546" i="29"/>
  <c r="S1547" i="29"/>
  <c r="S1548" i="29"/>
  <c r="S1549" i="29"/>
  <c r="S1550" i="29"/>
  <c r="S1551" i="29"/>
  <c r="S1552" i="29"/>
  <c r="S1553" i="29"/>
  <c r="S1554" i="29"/>
  <c r="S1555" i="29"/>
  <c r="S1556" i="29"/>
  <c r="S1557" i="29"/>
  <c r="S1558" i="29"/>
  <c r="S1559" i="29"/>
  <c r="S1560" i="29"/>
  <c r="S1561" i="29"/>
  <c r="S1562" i="29"/>
  <c r="S1563" i="29"/>
  <c r="S1564" i="29"/>
  <c r="S1565" i="29"/>
  <c r="S1566" i="29"/>
  <c r="S1567" i="29"/>
  <c r="S1568" i="29"/>
  <c r="S1569" i="29"/>
  <c r="S1570" i="29"/>
  <c r="S1571" i="29"/>
  <c r="S1572" i="29"/>
  <c r="S1573" i="29"/>
  <c r="S1574" i="29"/>
  <c r="S1575" i="29"/>
  <c r="S1576" i="29"/>
  <c r="S1577" i="29"/>
  <c r="S1578" i="29"/>
  <c r="S1579" i="29"/>
  <c r="S1580" i="29"/>
  <c r="S1581" i="29"/>
  <c r="S1582" i="29"/>
  <c r="S1583" i="29"/>
  <c r="S1584" i="29"/>
  <c r="S1585" i="29"/>
  <c r="S1586" i="29"/>
  <c r="S1587" i="29"/>
  <c r="S1588" i="29"/>
  <c r="S1589" i="29"/>
  <c r="S1590" i="29"/>
  <c r="S1591" i="29"/>
  <c r="S1592" i="29"/>
  <c r="S1593" i="29"/>
  <c r="S1594" i="29"/>
  <c r="S1595" i="29"/>
  <c r="S1596" i="29"/>
  <c r="S1597" i="29"/>
  <c r="S1598" i="29"/>
  <c r="S1599" i="29"/>
  <c r="S1600" i="29"/>
  <c r="S1601" i="29"/>
  <c r="S1602" i="29"/>
  <c r="S1603" i="29"/>
  <c r="S1604" i="29"/>
  <c r="S1605" i="29"/>
  <c r="S1606" i="29"/>
  <c r="S1607" i="29"/>
  <c r="S1608" i="29"/>
  <c r="S1609" i="29"/>
  <c r="S1610" i="29"/>
  <c r="S1611" i="29"/>
  <c r="S1612" i="29"/>
  <c r="S1613" i="29"/>
  <c r="S1614" i="29"/>
  <c r="S1615" i="29"/>
  <c r="S1616" i="29"/>
  <c r="S1617" i="29"/>
  <c r="S1618" i="29"/>
  <c r="S1619" i="29"/>
  <c r="S1620" i="29"/>
  <c r="S1621" i="29"/>
  <c r="S1622" i="29"/>
  <c r="S1623" i="29"/>
  <c r="S1624" i="29"/>
  <c r="S1625" i="29"/>
  <c r="S1626" i="29"/>
  <c r="S1627" i="29"/>
  <c r="S1628" i="29"/>
  <c r="S1629" i="29"/>
  <c r="S1630" i="29"/>
  <c r="S1631" i="29"/>
  <c r="S1632" i="29"/>
  <c r="S1633" i="29"/>
  <c r="S1634" i="29"/>
  <c r="S1635" i="29"/>
  <c r="S1636" i="29"/>
  <c r="S1637" i="29"/>
  <c r="S1638" i="29"/>
  <c r="S1639" i="29"/>
  <c r="S1640" i="29"/>
  <c r="S1641" i="29"/>
  <c r="S1642" i="29"/>
  <c r="S1643" i="29"/>
  <c r="S1644" i="29"/>
  <c r="S1645" i="29"/>
  <c r="S1646" i="29"/>
  <c r="S1647" i="29"/>
  <c r="S1648" i="29"/>
  <c r="S1649" i="29"/>
  <c r="S1650" i="29"/>
  <c r="S1651" i="29"/>
  <c r="S1652" i="29"/>
  <c r="S1653" i="29"/>
  <c r="S1654" i="29"/>
  <c r="S1655" i="29"/>
  <c r="S1656" i="29"/>
  <c r="S1657" i="29"/>
  <c r="S1658" i="29"/>
  <c r="S1659" i="29"/>
  <c r="S1660" i="29"/>
  <c r="S1661" i="29"/>
  <c r="S1662" i="29"/>
  <c r="S1663" i="29"/>
  <c r="S1664" i="29"/>
  <c r="S1665" i="29"/>
  <c r="S1666" i="29"/>
  <c r="S1667" i="29"/>
  <c r="S1668" i="29"/>
  <c r="S1669" i="29"/>
  <c r="S1670" i="29"/>
  <c r="S1671" i="29"/>
  <c r="S1672" i="29"/>
  <c r="S1673" i="29"/>
  <c r="S1674" i="29"/>
  <c r="S1675" i="29"/>
  <c r="S1676" i="29"/>
  <c r="S1677" i="29"/>
  <c r="S1678" i="29"/>
  <c r="S1679" i="29"/>
  <c r="S1680" i="29"/>
  <c r="S1681" i="29"/>
  <c r="S1682" i="29"/>
  <c r="S1683" i="29"/>
  <c r="S1684" i="29"/>
  <c r="S1685" i="29"/>
  <c r="S1686" i="29"/>
  <c r="S1687" i="29"/>
  <c r="S1688" i="29"/>
  <c r="S1689" i="29"/>
  <c r="S1690" i="29"/>
  <c r="S1691" i="29"/>
  <c r="S1692" i="29"/>
  <c r="S1693" i="29"/>
  <c r="S1694" i="29"/>
  <c r="S1695" i="29"/>
  <c r="S1696" i="29"/>
  <c r="S1697" i="29"/>
  <c r="S1698" i="29"/>
  <c r="S1699" i="29"/>
  <c r="S1700" i="29"/>
  <c r="S1701" i="29"/>
  <c r="S1702" i="29"/>
  <c r="S1703" i="29"/>
  <c r="S1704" i="29"/>
  <c r="S1705" i="29"/>
  <c r="S1706" i="29"/>
  <c r="S1707" i="29"/>
  <c r="S1708" i="29"/>
  <c r="S1709" i="29"/>
  <c r="S1710" i="29"/>
  <c r="S1711" i="29"/>
  <c r="S1712" i="29"/>
  <c r="S1713" i="29"/>
  <c r="S1714" i="29"/>
  <c r="S1715" i="29"/>
  <c r="S1716" i="29"/>
  <c r="S1717" i="29"/>
  <c r="S1718" i="29"/>
  <c r="S1719" i="29"/>
  <c r="S1720" i="29"/>
  <c r="S1721" i="29"/>
  <c r="S1722" i="29"/>
  <c r="S1723" i="29"/>
  <c r="S1724" i="29"/>
  <c r="S1725" i="29"/>
  <c r="S1726" i="29"/>
  <c r="S1727" i="29"/>
  <c r="S1728" i="29"/>
  <c r="S1729" i="29"/>
  <c r="S1730" i="29"/>
  <c r="S1731" i="29"/>
  <c r="S1732" i="29"/>
  <c r="S1733" i="29"/>
  <c r="S1734" i="29"/>
  <c r="S1735" i="29"/>
  <c r="S1736" i="29"/>
  <c r="S1737" i="29"/>
  <c r="S1738" i="29"/>
  <c r="S1739" i="29"/>
  <c r="S1740" i="29"/>
  <c r="S1741" i="29"/>
  <c r="S1742" i="29"/>
  <c r="S1743" i="29"/>
  <c r="S1744" i="29"/>
  <c r="S1745" i="29"/>
  <c r="S1746" i="29"/>
  <c r="S1747" i="29"/>
  <c r="S1748" i="29"/>
  <c r="S1749" i="29"/>
  <c r="S1750" i="29"/>
  <c r="S1751" i="29"/>
  <c r="S1752" i="29"/>
  <c r="S1753" i="29"/>
  <c r="S1754" i="29"/>
  <c r="S1755" i="29"/>
  <c r="S1756" i="29"/>
  <c r="S1757" i="29"/>
  <c r="S1758" i="29"/>
  <c r="S1759" i="29"/>
  <c r="S1760" i="29"/>
  <c r="S1761" i="29"/>
  <c r="S1762" i="29"/>
  <c r="S1763" i="29"/>
  <c r="S1764" i="29"/>
  <c r="S1765" i="29"/>
  <c r="S1766" i="29"/>
  <c r="S1767" i="29"/>
  <c r="S1768" i="29"/>
  <c r="S1769" i="29"/>
  <c r="S1770" i="29"/>
  <c r="S1771" i="29"/>
  <c r="S1772" i="29"/>
  <c r="S1773" i="29"/>
  <c r="S1774" i="29"/>
  <c r="S1775" i="29"/>
  <c r="S1776" i="29"/>
  <c r="S1777" i="29"/>
  <c r="S1778" i="29"/>
  <c r="S1779" i="29"/>
  <c r="S1780" i="29"/>
  <c r="S1781" i="29"/>
  <c r="S1782" i="29"/>
  <c r="S1783" i="29"/>
  <c r="S1784" i="29"/>
  <c r="S1785" i="29"/>
  <c r="S1786" i="29"/>
  <c r="S1787" i="29"/>
  <c r="S1788" i="29"/>
  <c r="S1789" i="29"/>
  <c r="S1790" i="29"/>
  <c r="S1791" i="29"/>
  <c r="S1792" i="29"/>
  <c r="S1793" i="29"/>
  <c r="S1794" i="29"/>
  <c r="S1795" i="29"/>
  <c r="S1796" i="29"/>
  <c r="S1797" i="29"/>
  <c r="S1798" i="29"/>
  <c r="S1799" i="29"/>
  <c r="S1800" i="29"/>
  <c r="S1801" i="29"/>
  <c r="S1802" i="29"/>
  <c r="S1803" i="29"/>
  <c r="S1804" i="29"/>
  <c r="S1805" i="29"/>
  <c r="S1806" i="29"/>
  <c r="S1807" i="29"/>
  <c r="S1808" i="29"/>
  <c r="S1809" i="29"/>
  <c r="S1810" i="29"/>
  <c r="S1811" i="29"/>
  <c r="S1812" i="29"/>
  <c r="S1813" i="29"/>
  <c r="S1814" i="29"/>
  <c r="S1815" i="29"/>
  <c r="S1816" i="29"/>
  <c r="S1817" i="29"/>
  <c r="S1818" i="29"/>
  <c r="S1819" i="29"/>
  <c r="S1820" i="29"/>
  <c r="S1821" i="29"/>
  <c r="S1822" i="29"/>
  <c r="S1823" i="29"/>
  <c r="S1824" i="29"/>
  <c r="S1825" i="29"/>
  <c r="S1826" i="29"/>
  <c r="S1827" i="29"/>
  <c r="S1828" i="29"/>
  <c r="S1829" i="29"/>
  <c r="S1830" i="29"/>
  <c r="S1831" i="29"/>
  <c r="S1832" i="29"/>
  <c r="S1833" i="29"/>
  <c r="S1834" i="29"/>
  <c r="S1835" i="29"/>
  <c r="S1836" i="29"/>
  <c r="S1837" i="29"/>
  <c r="S1838" i="29"/>
  <c r="S1839" i="29"/>
  <c r="S1840" i="29"/>
  <c r="S1841" i="29"/>
  <c r="S1842" i="29"/>
  <c r="S1843" i="29"/>
  <c r="S1844" i="29"/>
  <c r="S1845" i="29"/>
  <c r="S1846" i="29"/>
  <c r="S1847" i="29"/>
  <c r="S1848" i="29"/>
  <c r="S1849" i="29"/>
  <c r="S1850" i="29"/>
  <c r="S1851" i="29"/>
  <c r="S1852" i="29"/>
  <c r="S1853" i="29"/>
  <c r="S1854" i="29"/>
  <c r="S1855" i="29"/>
  <c r="S1856" i="29"/>
  <c r="S1857" i="29"/>
  <c r="S1858" i="29"/>
  <c r="S1859" i="29"/>
  <c r="S1860" i="29"/>
  <c r="S1861" i="29"/>
  <c r="S1862" i="29"/>
  <c r="S1863" i="29"/>
  <c r="S1864" i="29"/>
  <c r="S1865" i="29"/>
  <c r="S1866" i="29"/>
  <c r="S1867" i="29"/>
  <c r="S1868" i="29"/>
  <c r="S1869" i="29"/>
  <c r="S1870" i="29"/>
  <c r="S1871" i="29"/>
  <c r="S1872" i="29"/>
  <c r="S1873" i="29"/>
  <c r="S1874" i="29"/>
  <c r="S1875" i="29"/>
  <c r="S1876" i="29"/>
  <c r="S1877" i="29"/>
  <c r="S1878" i="29"/>
  <c r="S1879" i="29"/>
  <c r="S1880" i="29"/>
  <c r="S1881" i="29"/>
  <c r="S1882" i="29"/>
  <c r="S1883" i="29"/>
  <c r="S1884" i="29"/>
  <c r="S1885" i="29"/>
  <c r="S1886" i="29"/>
  <c r="S1887" i="29"/>
  <c r="S1888" i="29"/>
  <c r="S1889" i="29"/>
  <c r="S1890" i="29"/>
  <c r="S1891" i="29"/>
  <c r="S1892" i="29"/>
  <c r="S1893" i="29"/>
  <c r="S1894" i="29"/>
  <c r="S1895" i="29"/>
  <c r="S1896" i="29"/>
  <c r="S1897" i="29"/>
  <c r="S1898" i="29"/>
  <c r="S1899" i="29"/>
  <c r="S1900" i="29"/>
  <c r="S1901" i="29"/>
  <c r="S1902" i="29"/>
  <c r="S1903" i="29"/>
  <c r="S1904" i="29"/>
  <c r="S1905" i="29"/>
  <c r="S1906" i="29"/>
  <c r="S1907" i="29"/>
  <c r="S1908" i="29"/>
  <c r="S1909" i="29"/>
  <c r="S1910" i="29"/>
  <c r="S1911" i="29"/>
  <c r="S2" i="29"/>
  <c r="M3" i="29"/>
  <c r="M4" i="29"/>
  <c r="M5" i="29"/>
  <c r="M6" i="29"/>
  <c r="M7" i="29"/>
  <c r="M8" i="29"/>
  <c r="M9" i="29"/>
  <c r="M10" i="29"/>
  <c r="M11" i="29"/>
  <c r="M12" i="29"/>
  <c r="M13" i="29"/>
  <c r="M14" i="29"/>
  <c r="M15" i="29"/>
  <c r="M16" i="29"/>
  <c r="M17" i="29"/>
  <c r="M18" i="2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132" i="29"/>
  <c r="M133" i="29"/>
  <c r="M134" i="29"/>
  <c r="M135" i="29"/>
  <c r="M136" i="29"/>
  <c r="M137" i="29"/>
  <c r="M138" i="29"/>
  <c r="M139" i="29"/>
  <c r="M140" i="29"/>
  <c r="M141" i="29"/>
  <c r="M142" i="29"/>
  <c r="M143" i="29"/>
  <c r="M144" i="29"/>
  <c r="M145" i="29"/>
  <c r="M146" i="29"/>
  <c r="M147" i="29"/>
  <c r="M148" i="29"/>
  <c r="M149" i="29"/>
  <c r="M150" i="29"/>
  <c r="M151" i="29"/>
  <c r="M152" i="29"/>
  <c r="M153" i="29"/>
  <c r="M154" i="29"/>
  <c r="M155" i="29"/>
  <c r="M156" i="29"/>
  <c r="M157" i="29"/>
  <c r="M158" i="29"/>
  <c r="M159" i="29"/>
  <c r="M160" i="29"/>
  <c r="M161" i="29"/>
  <c r="M162" i="29"/>
  <c r="M163" i="29"/>
  <c r="M164" i="29"/>
  <c r="M165" i="29"/>
  <c r="M166" i="29"/>
  <c r="M167" i="29"/>
  <c r="M168" i="29"/>
  <c r="M169" i="29"/>
  <c r="M170" i="29"/>
  <c r="M171" i="29"/>
  <c r="M172" i="29"/>
  <c r="M173" i="29"/>
  <c r="M174" i="29"/>
  <c r="M175" i="29"/>
  <c r="M176" i="29"/>
  <c r="M177" i="29"/>
  <c r="M178" i="29"/>
  <c r="M179" i="29"/>
  <c r="M180" i="29"/>
  <c r="M181" i="29"/>
  <c r="M182" i="29"/>
  <c r="M183" i="29"/>
  <c r="M184" i="29"/>
  <c r="M185" i="29"/>
  <c r="M186" i="29"/>
  <c r="M187" i="29"/>
  <c r="M188" i="29"/>
  <c r="M189" i="29"/>
  <c r="M190" i="29"/>
  <c r="M191" i="29"/>
  <c r="M192" i="29"/>
  <c r="M193" i="29"/>
  <c r="M194" i="29"/>
  <c r="M195" i="29"/>
  <c r="M196" i="29"/>
  <c r="M197" i="29"/>
  <c r="M198" i="29"/>
  <c r="M199" i="29"/>
  <c r="M200" i="29"/>
  <c r="M201" i="29"/>
  <c r="M202" i="29"/>
  <c r="M203" i="29"/>
  <c r="M204" i="29"/>
  <c r="M205" i="29"/>
  <c r="M206" i="29"/>
  <c r="M207" i="29"/>
  <c r="M208" i="29"/>
  <c r="M209" i="29"/>
  <c r="M210" i="29"/>
  <c r="M211" i="29"/>
  <c r="M212" i="29"/>
  <c r="M213" i="29"/>
  <c r="M214" i="29"/>
  <c r="M215" i="29"/>
  <c r="M216" i="29"/>
  <c r="M217" i="29"/>
  <c r="M218" i="29"/>
  <c r="M219" i="29"/>
  <c r="M220" i="29"/>
  <c r="M221" i="29"/>
  <c r="M222" i="29"/>
  <c r="M223" i="29"/>
  <c r="M224" i="29"/>
  <c r="M225" i="29"/>
  <c r="M226" i="29"/>
  <c r="M227" i="29"/>
  <c r="M228" i="29"/>
  <c r="M229" i="29"/>
  <c r="M230" i="29"/>
  <c r="M231" i="29"/>
  <c r="M232" i="29"/>
  <c r="M233" i="29"/>
  <c r="M234" i="29"/>
  <c r="M235" i="29"/>
  <c r="M236" i="29"/>
  <c r="M237" i="29"/>
  <c r="M238" i="29"/>
  <c r="M239" i="29"/>
  <c r="M240" i="29"/>
  <c r="M241" i="29"/>
  <c r="M242" i="29"/>
  <c r="M243" i="29"/>
  <c r="M244" i="29"/>
  <c r="M245" i="29"/>
  <c r="M246" i="29"/>
  <c r="M247" i="29"/>
  <c r="M248" i="29"/>
  <c r="M249" i="29"/>
  <c r="M250" i="29"/>
  <c r="M251" i="29"/>
  <c r="M252" i="29"/>
  <c r="M253" i="29"/>
  <c r="M254" i="29"/>
  <c r="M255" i="29"/>
  <c r="M256" i="29"/>
  <c r="M257" i="29"/>
  <c r="M258" i="29"/>
  <c r="M259" i="29"/>
  <c r="M260" i="29"/>
  <c r="M261" i="29"/>
  <c r="M262" i="29"/>
  <c r="M263" i="29"/>
  <c r="M264" i="29"/>
  <c r="M265" i="29"/>
  <c r="M266" i="29"/>
  <c r="M267" i="29"/>
  <c r="M268" i="29"/>
  <c r="M269" i="29"/>
  <c r="M270" i="29"/>
  <c r="M271" i="29"/>
  <c r="M272" i="29"/>
  <c r="M273" i="29"/>
  <c r="M274" i="29"/>
  <c r="M275" i="29"/>
  <c r="M276" i="29"/>
  <c r="M277" i="29"/>
  <c r="M278" i="29"/>
  <c r="M279" i="29"/>
  <c r="M280" i="29"/>
  <c r="M281" i="29"/>
  <c r="M282" i="29"/>
  <c r="M283" i="29"/>
  <c r="M284" i="29"/>
  <c r="M285" i="29"/>
  <c r="M286" i="29"/>
  <c r="M287" i="29"/>
  <c r="M288" i="29"/>
  <c r="M289" i="29"/>
  <c r="M290" i="29"/>
  <c r="M291" i="29"/>
  <c r="M292" i="29"/>
  <c r="M293" i="29"/>
  <c r="M294" i="29"/>
  <c r="M295" i="29"/>
  <c r="M296" i="29"/>
  <c r="M297" i="29"/>
  <c r="M298" i="29"/>
  <c r="M299" i="29"/>
  <c r="M300" i="29"/>
  <c r="M301" i="29"/>
  <c r="M302" i="29"/>
  <c r="M303" i="29"/>
  <c r="M304" i="29"/>
  <c r="M305" i="29"/>
  <c r="M306" i="29"/>
  <c r="M307" i="29"/>
  <c r="M308" i="29"/>
  <c r="M309" i="29"/>
  <c r="M310" i="29"/>
  <c r="M311" i="29"/>
  <c r="M312" i="29"/>
  <c r="M313" i="29"/>
  <c r="M314" i="29"/>
  <c r="M315" i="29"/>
  <c r="M316" i="29"/>
  <c r="M317" i="29"/>
  <c r="M318" i="29"/>
  <c r="M319" i="29"/>
  <c r="M320" i="29"/>
  <c r="M321" i="29"/>
  <c r="M322" i="29"/>
  <c r="M323" i="29"/>
  <c r="M324" i="29"/>
  <c r="M325" i="29"/>
  <c r="M326" i="29"/>
  <c r="M327" i="29"/>
  <c r="M328" i="29"/>
  <c r="M329" i="29"/>
  <c r="M330" i="29"/>
  <c r="M331" i="29"/>
  <c r="M332" i="29"/>
  <c r="M333" i="29"/>
  <c r="M334" i="29"/>
  <c r="M335" i="29"/>
  <c r="M336" i="29"/>
  <c r="M337" i="29"/>
  <c r="M338" i="29"/>
  <c r="M339" i="29"/>
  <c r="M340" i="29"/>
  <c r="M341" i="29"/>
  <c r="M342" i="29"/>
  <c r="M343" i="29"/>
  <c r="M344" i="29"/>
  <c r="M345" i="29"/>
  <c r="M346" i="29"/>
  <c r="M347" i="29"/>
  <c r="M348" i="29"/>
  <c r="M349" i="29"/>
  <c r="M350" i="29"/>
  <c r="M351" i="29"/>
  <c r="M352" i="29"/>
  <c r="M353" i="29"/>
  <c r="M354" i="29"/>
  <c r="M355" i="29"/>
  <c r="M356" i="29"/>
  <c r="M357" i="29"/>
  <c r="M358" i="29"/>
  <c r="M359" i="29"/>
  <c r="M360" i="29"/>
  <c r="M361" i="29"/>
  <c r="M362" i="29"/>
  <c r="M363" i="29"/>
  <c r="M364" i="29"/>
  <c r="M365" i="29"/>
  <c r="M366" i="29"/>
  <c r="M367" i="29"/>
  <c r="M368" i="29"/>
  <c r="M369" i="29"/>
  <c r="M370" i="29"/>
  <c r="M371" i="29"/>
  <c r="M372" i="29"/>
  <c r="M373" i="29"/>
  <c r="M374" i="29"/>
  <c r="M375" i="29"/>
  <c r="M376" i="29"/>
  <c r="M377" i="29"/>
  <c r="M378" i="29"/>
  <c r="M379" i="29"/>
  <c r="M380" i="29"/>
  <c r="M381" i="29"/>
  <c r="M382" i="29"/>
  <c r="M383" i="29"/>
  <c r="M384" i="29"/>
  <c r="M385" i="29"/>
  <c r="M386" i="29"/>
  <c r="M387" i="29"/>
  <c r="M388" i="29"/>
  <c r="M389" i="29"/>
  <c r="M390" i="29"/>
  <c r="M391" i="29"/>
  <c r="M392" i="29"/>
  <c r="M393" i="29"/>
  <c r="M394" i="29"/>
  <c r="M395" i="29"/>
  <c r="M396" i="29"/>
  <c r="M397" i="29"/>
  <c r="M398" i="29"/>
  <c r="M399" i="29"/>
  <c r="M400" i="29"/>
  <c r="M401" i="29"/>
  <c r="M402" i="29"/>
  <c r="M403" i="29"/>
  <c r="M404" i="29"/>
  <c r="M405" i="29"/>
  <c r="M406" i="29"/>
  <c r="M407" i="29"/>
  <c r="M408" i="29"/>
  <c r="M409" i="29"/>
  <c r="M410" i="29"/>
  <c r="M411" i="29"/>
  <c r="M412" i="29"/>
  <c r="M413" i="29"/>
  <c r="M414" i="29"/>
  <c r="M415" i="29"/>
  <c r="M416" i="29"/>
  <c r="M417" i="29"/>
  <c r="M418" i="29"/>
  <c r="M419" i="29"/>
  <c r="M420" i="29"/>
  <c r="M421" i="29"/>
  <c r="M422" i="29"/>
  <c r="M423" i="29"/>
  <c r="M424" i="29"/>
  <c r="M425" i="29"/>
  <c r="M426" i="29"/>
  <c r="M427" i="29"/>
  <c r="M428" i="29"/>
  <c r="M429" i="29"/>
  <c r="M430" i="29"/>
  <c r="M431" i="29"/>
  <c r="M432" i="29"/>
  <c r="M433" i="29"/>
  <c r="M434" i="29"/>
  <c r="M435" i="29"/>
  <c r="M436" i="29"/>
  <c r="M437" i="29"/>
  <c r="M438" i="29"/>
  <c r="M439" i="29"/>
  <c r="M440" i="29"/>
  <c r="M441" i="29"/>
  <c r="M442" i="29"/>
  <c r="M443" i="29"/>
  <c r="M444" i="29"/>
  <c r="M445" i="29"/>
  <c r="M446" i="29"/>
  <c r="M447" i="29"/>
  <c r="M448" i="29"/>
  <c r="M449" i="29"/>
  <c r="M450" i="29"/>
  <c r="M451" i="29"/>
  <c r="M452" i="29"/>
  <c r="M453" i="29"/>
  <c r="M454" i="29"/>
  <c r="M455" i="29"/>
  <c r="M456" i="29"/>
  <c r="M457" i="29"/>
  <c r="M458" i="29"/>
  <c r="M459" i="29"/>
  <c r="M460" i="29"/>
  <c r="M461" i="29"/>
  <c r="M462" i="29"/>
  <c r="M463" i="29"/>
  <c r="M464" i="29"/>
  <c r="M465" i="29"/>
  <c r="M466" i="29"/>
  <c r="M467" i="29"/>
  <c r="M468" i="29"/>
  <c r="M469" i="29"/>
  <c r="M470" i="29"/>
  <c r="M471" i="29"/>
  <c r="M472" i="29"/>
  <c r="M473" i="29"/>
  <c r="M474" i="29"/>
  <c r="M475" i="29"/>
  <c r="M476" i="29"/>
  <c r="M477" i="29"/>
  <c r="M478" i="29"/>
  <c r="M479" i="29"/>
  <c r="M480" i="29"/>
  <c r="M481" i="29"/>
  <c r="M482" i="29"/>
  <c r="M483" i="29"/>
  <c r="M484" i="29"/>
  <c r="M485" i="29"/>
  <c r="M486" i="29"/>
  <c r="M487" i="29"/>
  <c r="M488" i="29"/>
  <c r="M489" i="29"/>
  <c r="M490" i="29"/>
  <c r="M491" i="29"/>
  <c r="M492" i="29"/>
  <c r="M493" i="29"/>
  <c r="M494" i="29"/>
  <c r="M495" i="29"/>
  <c r="M496" i="29"/>
  <c r="M497" i="29"/>
  <c r="M498" i="29"/>
  <c r="M499" i="29"/>
  <c r="M500" i="29"/>
  <c r="M501" i="29"/>
  <c r="M502" i="29"/>
  <c r="M503" i="29"/>
  <c r="M504" i="29"/>
  <c r="M505" i="29"/>
  <c r="M506" i="29"/>
  <c r="M507" i="29"/>
  <c r="M508" i="29"/>
  <c r="M509" i="29"/>
  <c r="M510" i="29"/>
  <c r="M511" i="29"/>
  <c r="M512" i="29"/>
  <c r="M513" i="29"/>
  <c r="M514" i="29"/>
  <c r="M515" i="29"/>
  <c r="M516" i="29"/>
  <c r="M517" i="29"/>
  <c r="M518" i="29"/>
  <c r="M519" i="29"/>
  <c r="M520" i="29"/>
  <c r="M521" i="29"/>
  <c r="M522" i="29"/>
  <c r="M523" i="29"/>
  <c r="M524" i="29"/>
  <c r="M525" i="29"/>
  <c r="M526" i="29"/>
  <c r="M527" i="29"/>
  <c r="M528" i="29"/>
  <c r="M529" i="29"/>
  <c r="M530" i="29"/>
  <c r="M531" i="29"/>
  <c r="M532" i="29"/>
  <c r="M533" i="29"/>
  <c r="M534" i="29"/>
  <c r="M535" i="29"/>
  <c r="M536" i="29"/>
  <c r="M537" i="29"/>
  <c r="M538" i="29"/>
  <c r="M539" i="29"/>
  <c r="M540" i="29"/>
  <c r="M541" i="29"/>
  <c r="M542" i="29"/>
  <c r="M543" i="29"/>
  <c r="M544" i="29"/>
  <c r="M545" i="29"/>
  <c r="M546" i="29"/>
  <c r="M547" i="29"/>
  <c r="M548" i="29"/>
  <c r="M549" i="29"/>
  <c r="M550" i="29"/>
  <c r="M551" i="29"/>
  <c r="M552" i="29"/>
  <c r="M553" i="29"/>
  <c r="M554" i="29"/>
  <c r="M555" i="29"/>
  <c r="M556" i="29"/>
  <c r="M557" i="29"/>
  <c r="M558" i="29"/>
  <c r="M559" i="29"/>
  <c r="M560" i="29"/>
  <c r="M561" i="29"/>
  <c r="M562" i="29"/>
  <c r="M563" i="29"/>
  <c r="M564" i="29"/>
  <c r="M565" i="29"/>
  <c r="M566" i="29"/>
  <c r="M567" i="29"/>
  <c r="M568" i="29"/>
  <c r="M569" i="29"/>
  <c r="M570" i="29"/>
  <c r="M571" i="29"/>
  <c r="M572" i="29"/>
  <c r="M573" i="29"/>
  <c r="M574" i="29"/>
  <c r="M575" i="29"/>
  <c r="M576" i="29"/>
  <c r="M577" i="29"/>
  <c r="M578" i="29"/>
  <c r="M579" i="29"/>
  <c r="M580" i="29"/>
  <c r="M581" i="29"/>
  <c r="M582" i="29"/>
  <c r="M583" i="29"/>
  <c r="M584" i="29"/>
  <c r="M585" i="29"/>
  <c r="M586" i="29"/>
  <c r="M587" i="29"/>
  <c r="M588" i="29"/>
  <c r="M589" i="29"/>
  <c r="M590" i="29"/>
  <c r="M591" i="29"/>
  <c r="M592" i="29"/>
  <c r="M593" i="29"/>
  <c r="M594" i="29"/>
  <c r="M595" i="29"/>
  <c r="M596" i="29"/>
  <c r="M597" i="29"/>
  <c r="M598" i="29"/>
  <c r="M599" i="29"/>
  <c r="M600" i="29"/>
  <c r="M601" i="29"/>
  <c r="M602" i="29"/>
  <c r="M603" i="29"/>
  <c r="M604" i="29"/>
  <c r="M605" i="29"/>
  <c r="M606" i="29"/>
  <c r="M607" i="29"/>
  <c r="M608" i="29"/>
  <c r="M609" i="29"/>
  <c r="M610" i="29"/>
  <c r="M611" i="29"/>
  <c r="M612" i="29"/>
  <c r="M613" i="29"/>
  <c r="M614" i="29"/>
  <c r="M615" i="29"/>
  <c r="M616" i="29"/>
  <c r="M617" i="29"/>
  <c r="M618" i="29"/>
  <c r="M619" i="29"/>
  <c r="M620" i="29"/>
  <c r="M621" i="29"/>
  <c r="M622" i="29"/>
  <c r="M623" i="29"/>
  <c r="M624" i="29"/>
  <c r="M625" i="29"/>
  <c r="M626" i="29"/>
  <c r="M627" i="29"/>
  <c r="M628" i="29"/>
  <c r="M629" i="29"/>
  <c r="M630" i="29"/>
  <c r="M631" i="29"/>
  <c r="M632" i="29"/>
  <c r="M633" i="29"/>
  <c r="M634" i="29"/>
  <c r="M635" i="29"/>
  <c r="M636" i="29"/>
  <c r="M637" i="29"/>
  <c r="M638" i="29"/>
  <c r="M639" i="29"/>
  <c r="M640" i="29"/>
  <c r="M641" i="29"/>
  <c r="M642" i="29"/>
  <c r="M643" i="29"/>
  <c r="M644" i="29"/>
  <c r="M645" i="29"/>
  <c r="M646" i="29"/>
  <c r="M647" i="29"/>
  <c r="M648" i="29"/>
  <c r="M649" i="29"/>
  <c r="M650" i="29"/>
  <c r="M651" i="29"/>
  <c r="M652" i="29"/>
  <c r="M653" i="29"/>
  <c r="M654" i="29"/>
  <c r="M655" i="29"/>
  <c r="M656" i="29"/>
  <c r="M657" i="29"/>
  <c r="M658" i="29"/>
  <c r="M659" i="29"/>
  <c r="M660" i="29"/>
  <c r="M661" i="29"/>
  <c r="M662" i="29"/>
  <c r="M663" i="29"/>
  <c r="M664" i="29"/>
  <c r="M665" i="29"/>
  <c r="M666" i="29"/>
  <c r="M667" i="29"/>
  <c r="M668" i="29"/>
  <c r="M669" i="29"/>
  <c r="M670" i="29"/>
  <c r="M671" i="29"/>
  <c r="M672" i="29"/>
  <c r="M673" i="29"/>
  <c r="M674" i="29"/>
  <c r="M675" i="29"/>
  <c r="M676" i="29"/>
  <c r="M677" i="29"/>
  <c r="M678" i="29"/>
  <c r="M679" i="29"/>
  <c r="M680" i="29"/>
  <c r="M681" i="29"/>
  <c r="M682" i="29"/>
  <c r="M683" i="29"/>
  <c r="M684" i="29"/>
  <c r="M685" i="29"/>
  <c r="M686" i="29"/>
  <c r="M687" i="29"/>
  <c r="M688" i="29"/>
  <c r="M689" i="29"/>
  <c r="M690" i="29"/>
  <c r="M691" i="29"/>
  <c r="M692" i="29"/>
  <c r="M693" i="29"/>
  <c r="M694" i="29"/>
  <c r="M695" i="29"/>
  <c r="M696" i="29"/>
  <c r="M697" i="29"/>
  <c r="M698" i="29"/>
  <c r="M699" i="29"/>
  <c r="M700" i="29"/>
  <c r="M701" i="29"/>
  <c r="M702" i="29"/>
  <c r="M703" i="29"/>
  <c r="M704" i="29"/>
  <c r="M705" i="29"/>
  <c r="M706" i="29"/>
  <c r="M707" i="29"/>
  <c r="M708" i="29"/>
  <c r="M709" i="29"/>
  <c r="M710" i="29"/>
  <c r="M711" i="29"/>
  <c r="M712" i="29"/>
  <c r="M713" i="29"/>
  <c r="M714" i="29"/>
  <c r="M715" i="29"/>
  <c r="M716" i="29"/>
  <c r="M717" i="29"/>
  <c r="M718" i="29"/>
  <c r="M719" i="29"/>
  <c r="M720" i="29"/>
  <c r="M721" i="29"/>
  <c r="M722" i="29"/>
  <c r="M723" i="29"/>
  <c r="M724" i="29"/>
  <c r="M725" i="29"/>
  <c r="M726" i="29"/>
  <c r="M727" i="29"/>
  <c r="M728" i="29"/>
  <c r="M729" i="29"/>
  <c r="M730" i="29"/>
  <c r="M731" i="29"/>
  <c r="M732" i="29"/>
  <c r="M733" i="29"/>
  <c r="M734" i="29"/>
  <c r="M735" i="29"/>
  <c r="M736" i="29"/>
  <c r="M737" i="29"/>
  <c r="M738" i="29"/>
  <c r="M739" i="29"/>
  <c r="M740" i="29"/>
  <c r="M741" i="29"/>
  <c r="M742" i="29"/>
  <c r="M743" i="29"/>
  <c r="M744" i="29"/>
  <c r="M745" i="29"/>
  <c r="M746" i="29"/>
  <c r="M747" i="29"/>
  <c r="M748" i="29"/>
  <c r="M749" i="29"/>
  <c r="M750" i="29"/>
  <c r="M751" i="29"/>
  <c r="M752" i="29"/>
  <c r="M753" i="29"/>
  <c r="M754" i="29"/>
  <c r="M755" i="29"/>
  <c r="M756" i="29"/>
  <c r="M757" i="29"/>
  <c r="M758" i="29"/>
  <c r="M759" i="29"/>
  <c r="M760" i="29"/>
  <c r="M761" i="29"/>
  <c r="M762" i="29"/>
  <c r="M763" i="29"/>
  <c r="M764" i="29"/>
  <c r="M765" i="29"/>
  <c r="M766" i="29"/>
  <c r="M767" i="29"/>
  <c r="M768" i="29"/>
  <c r="M769" i="29"/>
  <c r="M770" i="29"/>
  <c r="M771" i="29"/>
  <c r="M772" i="29"/>
  <c r="M773" i="29"/>
  <c r="M774" i="29"/>
  <c r="M775" i="29"/>
  <c r="M776" i="29"/>
  <c r="M777" i="29"/>
  <c r="M778" i="29"/>
  <c r="M779" i="29"/>
  <c r="M780" i="29"/>
  <c r="M781" i="29"/>
  <c r="M782" i="29"/>
  <c r="M783" i="29"/>
  <c r="M784" i="29"/>
  <c r="M785" i="29"/>
  <c r="M786" i="29"/>
  <c r="M787" i="29"/>
  <c r="M788" i="29"/>
  <c r="M789" i="29"/>
  <c r="M790" i="29"/>
  <c r="M791" i="29"/>
  <c r="M792" i="29"/>
  <c r="M793" i="29"/>
  <c r="M794" i="29"/>
  <c r="M795" i="29"/>
  <c r="M796" i="29"/>
  <c r="M797" i="29"/>
  <c r="M798" i="29"/>
  <c r="M799" i="29"/>
  <c r="M800" i="29"/>
  <c r="M801" i="29"/>
  <c r="M802" i="29"/>
  <c r="M803" i="29"/>
  <c r="M804" i="29"/>
  <c r="M805" i="29"/>
  <c r="M806" i="29"/>
  <c r="M807" i="29"/>
  <c r="M808" i="29"/>
  <c r="M809" i="29"/>
  <c r="M810" i="29"/>
  <c r="M811" i="29"/>
  <c r="M812" i="29"/>
  <c r="M813" i="29"/>
  <c r="M814" i="29"/>
  <c r="M815" i="29"/>
  <c r="M816" i="29"/>
  <c r="M817" i="29"/>
  <c r="M818" i="29"/>
  <c r="M819" i="29"/>
  <c r="M820" i="29"/>
  <c r="M821" i="29"/>
  <c r="M822" i="29"/>
  <c r="M823" i="29"/>
  <c r="M824" i="29"/>
  <c r="M825" i="29"/>
  <c r="M826" i="29"/>
  <c r="M827" i="29"/>
  <c r="M828" i="29"/>
  <c r="M829" i="29"/>
  <c r="M830" i="29"/>
  <c r="M831" i="29"/>
  <c r="M832" i="29"/>
  <c r="M833" i="29"/>
  <c r="M834" i="29"/>
  <c r="M835" i="29"/>
  <c r="M836" i="29"/>
  <c r="M837" i="29"/>
  <c r="M838" i="29"/>
  <c r="M839" i="29"/>
  <c r="M840" i="29"/>
  <c r="M841" i="29"/>
  <c r="M842" i="29"/>
  <c r="M843" i="29"/>
  <c r="M844" i="29"/>
  <c r="M845" i="29"/>
  <c r="M846" i="29"/>
  <c r="M847" i="29"/>
  <c r="M848" i="29"/>
  <c r="M849" i="29"/>
  <c r="M850" i="29"/>
  <c r="M851" i="29"/>
  <c r="M852" i="29"/>
  <c r="M853" i="29"/>
  <c r="M854" i="29"/>
  <c r="M855" i="29"/>
  <c r="M856" i="29"/>
  <c r="M857" i="29"/>
  <c r="M858" i="29"/>
  <c r="M859" i="29"/>
  <c r="M860" i="29"/>
  <c r="M861" i="29"/>
  <c r="M862" i="29"/>
  <c r="M863" i="29"/>
  <c r="M864" i="29"/>
  <c r="M865" i="29"/>
  <c r="M866" i="29"/>
  <c r="M867" i="29"/>
  <c r="M868" i="29"/>
  <c r="M869" i="29"/>
  <c r="M870" i="29"/>
  <c r="M871" i="29"/>
  <c r="M872" i="29"/>
  <c r="M873" i="29"/>
  <c r="M874" i="29"/>
  <c r="M875" i="29"/>
  <c r="M876" i="29"/>
  <c r="M877" i="29"/>
  <c r="M878" i="29"/>
  <c r="M879" i="29"/>
  <c r="M880" i="29"/>
  <c r="M881" i="29"/>
  <c r="M882" i="29"/>
  <c r="M883" i="29"/>
  <c r="M884" i="29"/>
  <c r="M885" i="29"/>
  <c r="M886" i="29"/>
  <c r="M887" i="29"/>
  <c r="M888" i="29"/>
  <c r="M889" i="29"/>
  <c r="M890" i="29"/>
  <c r="M891" i="29"/>
  <c r="M892" i="29"/>
  <c r="M893" i="29"/>
  <c r="M894" i="29"/>
  <c r="M895" i="29"/>
  <c r="M896" i="29"/>
  <c r="M897" i="29"/>
  <c r="M898" i="29"/>
  <c r="M899" i="29"/>
  <c r="M900" i="29"/>
  <c r="M901" i="29"/>
  <c r="M902" i="29"/>
  <c r="M903" i="29"/>
  <c r="M904" i="29"/>
  <c r="M905" i="29"/>
  <c r="M906" i="29"/>
  <c r="M907" i="29"/>
  <c r="M908" i="29"/>
  <c r="M909" i="29"/>
  <c r="M910" i="29"/>
  <c r="M911" i="29"/>
  <c r="M912" i="29"/>
  <c r="M913" i="29"/>
  <c r="M914" i="29"/>
  <c r="M915" i="29"/>
  <c r="M916" i="29"/>
  <c r="M917" i="29"/>
  <c r="M918" i="29"/>
  <c r="M919" i="29"/>
  <c r="M920" i="29"/>
  <c r="M921" i="29"/>
  <c r="M922" i="29"/>
  <c r="M923" i="29"/>
  <c r="M924" i="29"/>
  <c r="M925" i="29"/>
  <c r="M926" i="29"/>
  <c r="M927" i="29"/>
  <c r="M928" i="29"/>
  <c r="M929" i="29"/>
  <c r="M930" i="29"/>
  <c r="M931" i="29"/>
  <c r="M932" i="29"/>
  <c r="M933" i="29"/>
  <c r="M934" i="29"/>
  <c r="M935" i="29"/>
  <c r="M936" i="29"/>
  <c r="M937" i="29"/>
  <c r="M938" i="29"/>
  <c r="M939" i="29"/>
  <c r="M940" i="29"/>
  <c r="M941" i="29"/>
  <c r="M942" i="29"/>
  <c r="M943" i="29"/>
  <c r="M944" i="29"/>
  <c r="M945" i="29"/>
  <c r="M946" i="29"/>
  <c r="M947" i="29"/>
  <c r="M948" i="29"/>
  <c r="M949" i="29"/>
  <c r="M950" i="29"/>
  <c r="M951" i="29"/>
  <c r="M952" i="29"/>
  <c r="M953" i="29"/>
  <c r="M954" i="29"/>
  <c r="M955" i="29"/>
  <c r="M956" i="29"/>
  <c r="M957" i="29"/>
  <c r="M958" i="29"/>
  <c r="M959" i="29"/>
  <c r="M960" i="29"/>
  <c r="M961" i="29"/>
  <c r="M962" i="29"/>
  <c r="M963" i="29"/>
  <c r="M964" i="29"/>
  <c r="M965" i="29"/>
  <c r="M966" i="29"/>
  <c r="M967" i="29"/>
  <c r="M968" i="29"/>
  <c r="M969" i="29"/>
  <c r="M970" i="29"/>
  <c r="M971" i="29"/>
  <c r="M972" i="29"/>
  <c r="M973" i="29"/>
  <c r="M974" i="29"/>
  <c r="M975" i="29"/>
  <c r="M976" i="29"/>
  <c r="M977" i="29"/>
  <c r="M978" i="29"/>
  <c r="M979" i="29"/>
  <c r="M980" i="29"/>
  <c r="M981" i="29"/>
  <c r="M982" i="29"/>
  <c r="M983" i="29"/>
  <c r="M984" i="29"/>
  <c r="M985" i="29"/>
  <c r="M986" i="29"/>
  <c r="M987" i="29"/>
  <c r="M988" i="29"/>
  <c r="M989" i="29"/>
  <c r="M990" i="29"/>
  <c r="M991" i="29"/>
  <c r="M992" i="29"/>
  <c r="M993" i="29"/>
  <c r="M994" i="29"/>
  <c r="M995" i="29"/>
  <c r="M996" i="29"/>
  <c r="M997" i="29"/>
  <c r="M998" i="29"/>
  <c r="M999" i="29"/>
  <c r="M1000" i="29"/>
  <c r="M1001" i="29"/>
  <c r="M1002" i="29"/>
  <c r="M1003" i="29"/>
  <c r="M1004" i="29"/>
  <c r="M1005" i="29"/>
  <c r="M1006" i="29"/>
  <c r="M1007" i="29"/>
  <c r="M1008" i="29"/>
  <c r="M1009" i="29"/>
  <c r="M1010" i="29"/>
  <c r="M1011" i="29"/>
  <c r="M1012" i="29"/>
  <c r="M1013" i="29"/>
  <c r="M1014" i="29"/>
  <c r="M1015" i="29"/>
  <c r="M1016" i="29"/>
  <c r="M1017" i="29"/>
  <c r="M1018" i="29"/>
  <c r="M1019" i="29"/>
  <c r="M1020" i="29"/>
  <c r="M1021" i="29"/>
  <c r="M1022" i="29"/>
  <c r="M1023" i="29"/>
  <c r="M1024" i="29"/>
  <c r="M1025" i="29"/>
  <c r="M1026" i="29"/>
  <c r="M1027" i="29"/>
  <c r="M1028" i="29"/>
  <c r="M1029" i="29"/>
  <c r="M1030" i="29"/>
  <c r="M1031" i="29"/>
  <c r="M1032" i="29"/>
  <c r="M1033" i="29"/>
  <c r="M1034" i="29"/>
  <c r="M1035" i="29"/>
  <c r="M1036" i="29"/>
  <c r="M1037" i="29"/>
  <c r="M1038" i="29"/>
  <c r="M1039" i="29"/>
  <c r="M1040" i="29"/>
  <c r="M1041" i="29"/>
  <c r="M1042" i="29"/>
  <c r="M1043" i="29"/>
  <c r="M1044" i="29"/>
  <c r="M1045" i="29"/>
  <c r="M1046" i="29"/>
  <c r="M1047" i="29"/>
  <c r="M1048" i="29"/>
  <c r="M1049" i="29"/>
  <c r="M1050" i="29"/>
  <c r="M1051" i="29"/>
  <c r="M1052" i="29"/>
  <c r="M1053" i="29"/>
  <c r="M1054" i="29"/>
  <c r="M1055" i="29"/>
  <c r="M1056" i="29"/>
  <c r="M1057" i="29"/>
  <c r="M1058" i="29"/>
  <c r="M1059" i="29"/>
  <c r="M1060" i="29"/>
  <c r="M1061" i="29"/>
  <c r="M1062" i="29"/>
  <c r="M1063" i="29"/>
  <c r="M1064" i="29"/>
  <c r="M1065" i="29"/>
  <c r="M1066" i="29"/>
  <c r="M1067" i="29"/>
  <c r="M1068" i="29"/>
  <c r="M1069" i="29"/>
  <c r="M1070" i="29"/>
  <c r="M1071" i="29"/>
  <c r="M1072" i="29"/>
  <c r="M1073" i="29"/>
  <c r="M1074" i="29"/>
  <c r="M1075" i="29"/>
  <c r="M1076" i="29"/>
  <c r="M1077" i="29"/>
  <c r="M1078" i="29"/>
  <c r="M1079" i="29"/>
  <c r="M1080" i="29"/>
  <c r="M1081" i="29"/>
  <c r="M1082" i="29"/>
  <c r="M1083" i="29"/>
  <c r="M1084" i="29"/>
  <c r="M1085" i="29"/>
  <c r="M1086" i="29"/>
  <c r="M1087" i="29"/>
  <c r="M1088" i="29"/>
  <c r="M1089" i="29"/>
  <c r="M1090" i="29"/>
  <c r="M1091" i="29"/>
  <c r="M1092" i="29"/>
  <c r="M1093" i="29"/>
  <c r="M1094" i="29"/>
  <c r="M1095" i="29"/>
  <c r="M1096" i="29"/>
  <c r="M1097" i="29"/>
  <c r="M1098" i="29"/>
  <c r="M1099" i="29"/>
  <c r="M1100" i="29"/>
  <c r="M1101" i="29"/>
  <c r="M1102" i="29"/>
  <c r="M1103" i="29"/>
  <c r="M1104" i="29"/>
  <c r="M1105" i="29"/>
  <c r="M1106" i="29"/>
  <c r="M1107" i="29"/>
  <c r="M1108" i="29"/>
  <c r="M1109" i="29"/>
  <c r="M1110" i="29"/>
  <c r="M1111" i="29"/>
  <c r="M1112" i="29"/>
  <c r="M1113" i="29"/>
  <c r="M1114" i="29"/>
  <c r="M1115" i="29"/>
  <c r="M1116" i="29"/>
  <c r="M1117" i="29"/>
  <c r="M1118" i="29"/>
  <c r="M1119" i="29"/>
  <c r="M1120" i="29"/>
  <c r="M1121" i="29"/>
  <c r="M1122" i="29"/>
  <c r="M1123" i="29"/>
  <c r="M1124" i="29"/>
  <c r="M1125" i="29"/>
  <c r="M1126" i="29"/>
  <c r="M1127" i="29"/>
  <c r="M1128" i="29"/>
  <c r="M1129" i="29"/>
  <c r="M1130" i="29"/>
  <c r="M1131" i="29"/>
  <c r="M1132" i="29"/>
  <c r="M1133" i="29"/>
  <c r="M1134" i="29"/>
  <c r="M1135" i="29"/>
  <c r="M1136" i="29"/>
  <c r="M1137" i="29"/>
  <c r="M1138" i="29"/>
  <c r="M1139" i="29"/>
  <c r="M1140" i="29"/>
  <c r="M1141" i="29"/>
  <c r="M1142" i="29"/>
  <c r="M1143" i="29"/>
  <c r="M1144" i="29"/>
  <c r="M1145" i="29"/>
  <c r="M1146" i="29"/>
  <c r="M1147" i="29"/>
  <c r="M1148" i="29"/>
  <c r="M1149" i="29"/>
  <c r="M1150" i="29"/>
  <c r="M1151" i="29"/>
  <c r="M1152" i="29"/>
  <c r="M1153" i="29"/>
  <c r="M1154" i="29"/>
  <c r="M1155" i="29"/>
  <c r="M1156" i="29"/>
  <c r="M1157" i="29"/>
  <c r="M1158" i="29"/>
  <c r="M1159" i="29"/>
  <c r="M1160" i="29"/>
  <c r="M1161" i="29"/>
  <c r="M1162" i="29"/>
  <c r="M1163" i="29"/>
  <c r="M1164" i="29"/>
  <c r="M1165" i="29"/>
  <c r="M1166" i="29"/>
  <c r="M1167" i="29"/>
  <c r="M1168" i="29"/>
  <c r="M1169" i="29"/>
  <c r="M1170" i="29"/>
  <c r="M1171" i="29"/>
  <c r="M1172" i="29"/>
  <c r="M1173" i="29"/>
  <c r="M1174" i="29"/>
  <c r="M1175" i="29"/>
  <c r="M1176" i="29"/>
  <c r="M1177" i="29"/>
  <c r="M1178" i="29"/>
  <c r="M1179" i="29"/>
  <c r="M1180" i="29"/>
  <c r="M1181" i="29"/>
  <c r="M1182" i="29"/>
  <c r="M1183" i="29"/>
  <c r="M1184" i="29"/>
  <c r="M1185" i="29"/>
  <c r="M1186" i="29"/>
  <c r="M1187" i="29"/>
  <c r="M1188" i="29"/>
  <c r="M1189" i="29"/>
  <c r="M1190" i="29"/>
  <c r="M1191" i="29"/>
  <c r="M1192" i="29"/>
  <c r="M1193" i="29"/>
  <c r="M1194" i="29"/>
  <c r="M1195" i="29"/>
  <c r="M1196" i="29"/>
  <c r="M1197" i="29"/>
  <c r="M1198" i="29"/>
  <c r="M1199" i="29"/>
  <c r="M1200" i="29"/>
  <c r="M1201" i="29"/>
  <c r="M1202" i="29"/>
  <c r="M1203" i="29"/>
  <c r="M1204" i="29"/>
  <c r="M1205" i="29"/>
  <c r="M1206" i="29"/>
  <c r="M1207" i="29"/>
  <c r="M1208" i="29"/>
  <c r="M1209" i="29"/>
  <c r="M1210" i="29"/>
  <c r="M1211" i="29"/>
  <c r="M1212" i="29"/>
  <c r="M1213" i="29"/>
  <c r="M1214" i="29"/>
  <c r="M1215" i="29"/>
  <c r="M1216" i="29"/>
  <c r="M1217" i="29"/>
  <c r="M1218" i="29"/>
  <c r="M1219" i="29"/>
  <c r="M1220" i="29"/>
  <c r="M1221" i="29"/>
  <c r="M1222" i="29"/>
  <c r="M1223" i="29"/>
  <c r="M1224" i="29"/>
  <c r="M1225" i="29"/>
  <c r="M1226" i="29"/>
  <c r="M1227" i="29"/>
  <c r="M1228" i="29"/>
  <c r="M1229" i="29"/>
  <c r="M1230" i="29"/>
  <c r="M1231" i="29"/>
  <c r="M1232" i="29"/>
  <c r="M1233" i="29"/>
  <c r="M1234" i="29"/>
  <c r="M1235" i="29"/>
  <c r="M1236" i="29"/>
  <c r="M1237" i="29"/>
  <c r="M1238" i="29"/>
  <c r="M1239" i="29"/>
  <c r="M1240" i="29"/>
  <c r="M1241" i="29"/>
  <c r="M1242" i="29"/>
  <c r="M1243" i="29"/>
  <c r="M1244" i="29"/>
  <c r="M1245" i="29"/>
  <c r="M1246" i="29"/>
  <c r="M1247" i="29"/>
  <c r="M1248" i="29"/>
  <c r="M1249" i="29"/>
  <c r="M1250" i="29"/>
  <c r="M1251" i="29"/>
  <c r="M1252" i="29"/>
  <c r="M1253" i="29"/>
  <c r="M1254" i="29"/>
  <c r="M1255" i="29"/>
  <c r="M1256" i="29"/>
  <c r="M1257" i="29"/>
  <c r="M1258" i="29"/>
  <c r="M1259" i="29"/>
  <c r="M1260" i="29"/>
  <c r="M1261" i="29"/>
  <c r="M1262" i="29"/>
  <c r="M1263" i="29"/>
  <c r="M1264" i="29"/>
  <c r="M1265" i="29"/>
  <c r="M1266" i="29"/>
  <c r="M1267" i="29"/>
  <c r="M1268" i="29"/>
  <c r="M1269" i="29"/>
  <c r="M1270" i="29"/>
  <c r="M1271" i="29"/>
  <c r="M1272" i="29"/>
  <c r="M1273" i="29"/>
  <c r="M1274" i="29"/>
  <c r="M1275" i="29"/>
  <c r="M1276" i="29"/>
  <c r="M1277" i="29"/>
  <c r="M1278" i="29"/>
  <c r="M1279" i="29"/>
  <c r="M1280" i="29"/>
  <c r="M1281" i="29"/>
  <c r="M1282" i="29"/>
  <c r="M1283" i="29"/>
  <c r="M1284" i="29"/>
  <c r="M1285" i="29"/>
  <c r="M1286" i="29"/>
  <c r="M1287" i="29"/>
  <c r="M1288" i="29"/>
  <c r="M1289" i="29"/>
  <c r="M1290" i="29"/>
  <c r="M1291" i="29"/>
  <c r="M1292" i="29"/>
  <c r="M1293" i="29"/>
  <c r="M1294" i="29"/>
  <c r="M1295" i="29"/>
  <c r="M1296" i="29"/>
  <c r="M1297" i="29"/>
  <c r="M1298" i="29"/>
  <c r="M1299" i="29"/>
  <c r="M1300" i="29"/>
  <c r="M1301" i="29"/>
  <c r="M1302" i="29"/>
  <c r="M1303" i="29"/>
  <c r="M1304" i="29"/>
  <c r="M1305" i="29"/>
  <c r="M1306" i="29"/>
  <c r="M1307" i="29"/>
  <c r="M1308" i="29"/>
  <c r="M1309" i="29"/>
  <c r="M1310" i="29"/>
  <c r="M1311" i="29"/>
  <c r="M1312" i="29"/>
  <c r="M1313" i="29"/>
  <c r="M1314" i="29"/>
  <c r="M1315" i="29"/>
  <c r="M1316" i="29"/>
  <c r="M1317" i="29"/>
  <c r="M1318" i="29"/>
  <c r="M1319" i="29"/>
  <c r="M1320" i="29"/>
  <c r="M1321" i="29"/>
  <c r="M1322" i="29"/>
  <c r="M1323" i="29"/>
  <c r="M1324" i="29"/>
  <c r="M1325" i="29"/>
  <c r="M1326" i="29"/>
  <c r="M1327" i="29"/>
  <c r="M1328" i="29"/>
  <c r="M1329" i="29"/>
  <c r="M1330" i="29"/>
  <c r="M1331" i="29"/>
  <c r="M1332" i="29"/>
  <c r="M1333" i="29"/>
  <c r="M1334" i="29"/>
  <c r="M1335" i="29"/>
  <c r="M1336" i="29"/>
  <c r="M1337" i="29"/>
  <c r="M1338" i="29"/>
  <c r="M1339" i="29"/>
  <c r="M1340" i="29"/>
  <c r="M1341" i="29"/>
  <c r="M1342" i="29"/>
  <c r="M1343" i="29"/>
  <c r="M1344" i="29"/>
  <c r="M1345" i="29"/>
  <c r="M1346" i="29"/>
  <c r="M1347" i="29"/>
  <c r="M1348" i="29"/>
  <c r="M1349" i="29"/>
  <c r="M1350" i="29"/>
  <c r="M1351" i="29"/>
  <c r="M1352" i="29"/>
  <c r="M1353" i="29"/>
  <c r="M1354" i="29"/>
  <c r="M1355" i="29"/>
  <c r="M1356" i="29"/>
  <c r="M1357" i="29"/>
  <c r="M1358" i="29"/>
  <c r="M1359" i="29"/>
  <c r="M1360" i="29"/>
  <c r="M1361" i="29"/>
  <c r="M1362" i="29"/>
  <c r="M1363" i="29"/>
  <c r="M1364" i="29"/>
  <c r="M1365" i="29"/>
  <c r="M1366" i="29"/>
  <c r="M1367" i="29"/>
  <c r="M1368" i="29"/>
  <c r="M1369" i="29"/>
  <c r="M1370" i="29"/>
  <c r="M1371" i="29"/>
  <c r="M1372" i="29"/>
  <c r="M1373" i="29"/>
  <c r="M1374" i="29"/>
  <c r="M1375" i="29"/>
  <c r="M1376" i="29"/>
  <c r="M1377" i="29"/>
  <c r="M1378" i="29"/>
  <c r="M1379" i="29"/>
  <c r="M1380" i="29"/>
  <c r="M1381" i="29"/>
  <c r="M1382" i="29"/>
  <c r="M1383" i="29"/>
  <c r="M1384" i="29"/>
  <c r="M1385" i="29"/>
  <c r="M1386" i="29"/>
  <c r="M1387" i="29"/>
  <c r="M1388" i="29"/>
  <c r="M1389" i="29"/>
  <c r="M1390" i="29"/>
  <c r="M1391" i="29"/>
  <c r="M1392" i="29"/>
  <c r="M1393" i="29"/>
  <c r="M1394" i="29"/>
  <c r="M1395" i="29"/>
  <c r="M1396" i="29"/>
  <c r="M1397" i="29"/>
  <c r="M1398" i="29"/>
  <c r="M1399" i="29"/>
  <c r="M1400" i="29"/>
  <c r="M1401" i="29"/>
  <c r="M1402" i="29"/>
  <c r="M1403" i="29"/>
  <c r="M1404" i="29"/>
  <c r="M1405" i="29"/>
  <c r="M1406" i="29"/>
  <c r="M1407" i="29"/>
  <c r="M1408" i="29"/>
  <c r="M1409" i="29"/>
  <c r="M1410" i="29"/>
  <c r="M1411" i="29"/>
  <c r="M1412" i="29"/>
  <c r="M1413" i="29"/>
  <c r="M1414" i="29"/>
  <c r="M1415" i="29"/>
  <c r="M1416" i="29"/>
  <c r="M1417" i="29"/>
  <c r="M1418" i="29"/>
  <c r="M1419" i="29"/>
  <c r="M1420" i="29"/>
  <c r="M1421" i="29"/>
  <c r="M1422" i="29"/>
  <c r="M1423" i="29"/>
  <c r="M1424" i="29"/>
  <c r="M1425" i="29"/>
  <c r="M1426" i="29"/>
  <c r="M1427" i="29"/>
  <c r="M1428" i="29"/>
  <c r="M1429" i="29"/>
  <c r="M1430" i="29"/>
  <c r="M1431" i="29"/>
  <c r="M1432" i="29"/>
  <c r="M1433" i="29"/>
  <c r="M1434" i="29"/>
  <c r="M1435" i="29"/>
  <c r="M1436" i="29"/>
  <c r="M1437" i="29"/>
  <c r="M1438" i="29"/>
  <c r="M1439" i="29"/>
  <c r="M1440" i="29"/>
  <c r="M1441" i="29"/>
  <c r="M1442" i="29"/>
  <c r="M1443" i="29"/>
  <c r="M1444" i="29"/>
  <c r="M1445" i="29"/>
  <c r="M1446" i="29"/>
  <c r="M1447" i="29"/>
  <c r="M1448" i="29"/>
  <c r="M1449" i="29"/>
  <c r="M1450" i="29"/>
  <c r="M1451" i="29"/>
  <c r="M1452" i="29"/>
  <c r="M1453" i="29"/>
  <c r="M1454" i="29"/>
  <c r="M1455" i="29"/>
  <c r="M1456" i="29"/>
  <c r="M1457" i="29"/>
  <c r="M1458" i="29"/>
  <c r="M1459" i="29"/>
  <c r="M1460" i="29"/>
  <c r="M1461" i="29"/>
  <c r="M1462" i="29"/>
  <c r="M1463" i="29"/>
  <c r="M1464" i="29"/>
  <c r="M1465" i="29"/>
  <c r="M1466" i="29"/>
  <c r="M1467" i="29"/>
  <c r="M1468" i="29"/>
  <c r="M1469" i="29"/>
  <c r="M1470" i="29"/>
  <c r="M1471" i="29"/>
  <c r="M1472" i="29"/>
  <c r="M1473" i="29"/>
  <c r="M1474" i="29"/>
  <c r="M1475" i="29"/>
  <c r="M1476" i="29"/>
  <c r="M1477" i="29"/>
  <c r="M1478" i="29"/>
  <c r="M1479" i="29"/>
  <c r="M1480" i="29"/>
  <c r="M1481" i="29"/>
  <c r="M1482" i="29"/>
  <c r="M1483" i="29"/>
  <c r="M1484" i="29"/>
  <c r="M1485" i="29"/>
  <c r="M1486" i="29"/>
  <c r="M1487" i="29"/>
  <c r="M1488" i="29"/>
  <c r="M1489" i="29"/>
  <c r="M1490" i="29"/>
  <c r="M1491" i="29"/>
  <c r="M1492" i="29"/>
  <c r="M1493" i="29"/>
  <c r="M1494" i="29"/>
  <c r="M1495" i="29"/>
  <c r="M1496" i="29"/>
  <c r="M1497" i="29"/>
  <c r="M1498" i="29"/>
  <c r="M1499" i="29"/>
  <c r="M1500" i="29"/>
  <c r="M1501" i="29"/>
  <c r="M1502" i="29"/>
  <c r="M1503" i="29"/>
  <c r="M1504" i="29"/>
  <c r="M1505" i="29"/>
  <c r="M1506" i="29"/>
  <c r="M1507" i="29"/>
  <c r="M1508" i="29"/>
  <c r="M1509" i="29"/>
  <c r="M1510" i="29"/>
  <c r="M1511" i="29"/>
  <c r="M1512" i="29"/>
  <c r="M1513" i="29"/>
  <c r="M1514" i="29"/>
  <c r="M1515" i="29"/>
  <c r="M1516" i="29"/>
  <c r="M1517" i="29"/>
  <c r="M1518" i="29"/>
  <c r="M1519" i="29"/>
  <c r="M1520" i="29"/>
  <c r="M1521" i="29"/>
  <c r="M1522" i="29"/>
  <c r="M1523" i="29"/>
  <c r="M1524" i="29"/>
  <c r="M1525" i="29"/>
  <c r="M1526" i="29"/>
  <c r="M1527" i="29"/>
  <c r="M1528" i="29"/>
  <c r="M1529" i="29"/>
  <c r="M1530" i="29"/>
  <c r="M1531" i="29"/>
  <c r="M1532" i="29"/>
  <c r="M1533" i="29"/>
  <c r="M1534" i="29"/>
  <c r="M1535" i="29"/>
  <c r="M1536" i="29"/>
  <c r="M1537" i="29"/>
  <c r="M1538" i="29"/>
  <c r="M1539" i="29"/>
  <c r="M1540" i="29"/>
  <c r="M1541" i="29"/>
  <c r="M1542" i="29"/>
  <c r="M1543" i="29"/>
  <c r="M1544" i="29"/>
  <c r="M1545" i="29"/>
  <c r="M1546" i="29"/>
  <c r="M1547" i="29"/>
  <c r="M1548" i="29"/>
  <c r="M1549" i="29"/>
  <c r="M1550" i="29"/>
  <c r="M1551" i="29"/>
  <c r="M1552" i="29"/>
  <c r="M1553" i="29"/>
  <c r="M1554" i="29"/>
  <c r="M1555" i="29"/>
  <c r="M1556" i="29"/>
  <c r="M1557" i="29"/>
  <c r="M1558" i="29"/>
  <c r="M1559" i="29"/>
  <c r="M1560" i="29"/>
  <c r="M1561" i="29"/>
  <c r="M1562" i="29"/>
  <c r="M1563" i="29"/>
  <c r="M1564" i="29"/>
  <c r="M1565" i="29"/>
  <c r="M1566" i="29"/>
  <c r="M1567" i="29"/>
  <c r="M1568" i="29"/>
  <c r="M1569" i="29"/>
  <c r="M1570" i="29"/>
  <c r="M1571" i="29"/>
  <c r="M1572" i="29"/>
  <c r="M1573" i="29"/>
  <c r="M1574" i="29"/>
  <c r="M1575" i="29"/>
  <c r="M1576" i="29"/>
  <c r="M1577" i="29"/>
  <c r="M1578" i="29"/>
  <c r="M1579" i="29"/>
  <c r="M1580" i="29"/>
  <c r="M1581" i="29"/>
  <c r="M1582" i="29"/>
  <c r="M1583" i="29"/>
  <c r="M1584" i="29"/>
  <c r="M1585" i="29"/>
  <c r="M1586" i="29"/>
  <c r="M1587" i="29"/>
  <c r="M1588" i="29"/>
  <c r="M1589" i="29"/>
  <c r="M1590" i="29"/>
  <c r="M1591" i="29"/>
  <c r="M1592" i="29"/>
  <c r="M1593" i="29"/>
  <c r="M1594" i="29"/>
  <c r="M1595" i="29"/>
  <c r="M1596" i="29"/>
  <c r="M1597" i="29"/>
  <c r="M1598" i="29"/>
  <c r="M1599" i="29"/>
  <c r="M1600" i="29"/>
  <c r="M1601" i="29"/>
  <c r="M1602" i="29"/>
  <c r="M1603" i="29"/>
  <c r="M1604" i="29"/>
  <c r="M1605" i="29"/>
  <c r="M1606" i="29"/>
  <c r="M1607" i="29"/>
  <c r="M1608" i="29"/>
  <c r="M1609" i="29"/>
  <c r="M1610" i="29"/>
  <c r="M1611" i="29"/>
  <c r="M1612" i="29"/>
  <c r="M1613" i="29"/>
  <c r="M1614" i="29"/>
  <c r="M1615" i="29"/>
  <c r="M1616" i="29"/>
  <c r="M1617" i="29"/>
  <c r="M1618" i="29"/>
  <c r="M1619" i="29"/>
  <c r="M1620" i="29"/>
  <c r="M1621" i="29"/>
  <c r="M1622" i="29"/>
  <c r="M1623" i="29"/>
  <c r="M1624" i="29"/>
  <c r="M1625" i="29"/>
  <c r="M1626" i="29"/>
  <c r="M1627" i="29"/>
  <c r="M1628" i="29"/>
  <c r="M1629" i="29"/>
  <c r="M1630" i="29"/>
  <c r="M1631" i="29"/>
  <c r="M1632" i="29"/>
  <c r="M1633" i="29"/>
  <c r="M1634" i="29"/>
  <c r="M1635" i="29"/>
  <c r="M1636" i="29"/>
  <c r="M1637" i="29"/>
  <c r="M1638" i="29"/>
  <c r="M1639" i="29"/>
  <c r="M1640" i="29"/>
  <c r="M1641" i="29"/>
  <c r="M1642" i="29"/>
  <c r="M1643" i="29"/>
  <c r="M1644" i="29"/>
  <c r="M1645" i="29"/>
  <c r="M1646" i="29"/>
  <c r="M1647" i="29"/>
  <c r="M1648" i="29"/>
  <c r="M1649" i="29"/>
  <c r="M1650" i="29"/>
  <c r="M1651" i="29"/>
  <c r="M1652" i="29"/>
  <c r="M1653" i="29"/>
  <c r="M1654" i="29"/>
  <c r="M1655" i="29"/>
  <c r="M1656" i="29"/>
  <c r="M1657" i="29"/>
  <c r="M1658" i="29"/>
  <c r="M1659" i="29"/>
  <c r="M1660" i="29"/>
  <c r="M1661" i="29"/>
  <c r="M1662" i="29"/>
  <c r="M1663" i="29"/>
  <c r="M1664" i="29"/>
  <c r="M1665" i="29"/>
  <c r="M1666" i="29"/>
  <c r="M1667" i="29"/>
  <c r="M1668" i="29"/>
  <c r="M1669" i="29"/>
  <c r="M1670" i="29"/>
  <c r="M1671" i="29"/>
  <c r="M1672" i="29"/>
  <c r="M1673" i="29"/>
  <c r="M1674" i="29"/>
  <c r="M1675" i="29"/>
  <c r="M1676" i="29"/>
  <c r="M1677" i="29"/>
  <c r="M1678" i="29"/>
  <c r="M1679" i="29"/>
  <c r="M1680" i="29"/>
  <c r="M1681" i="29"/>
  <c r="M1682" i="29"/>
  <c r="M1683" i="29"/>
  <c r="M1684" i="29"/>
  <c r="M1685" i="29"/>
  <c r="M1686" i="29"/>
  <c r="M1687" i="29"/>
  <c r="M1688" i="29"/>
  <c r="M1689" i="29"/>
  <c r="M1690" i="29"/>
  <c r="M1691" i="29"/>
  <c r="M1692" i="29"/>
  <c r="M1693" i="29"/>
  <c r="M1694" i="29"/>
  <c r="M1695" i="29"/>
  <c r="M1696" i="29"/>
  <c r="M1697" i="29"/>
  <c r="M1698" i="29"/>
  <c r="M1699" i="29"/>
  <c r="M1700" i="29"/>
  <c r="M1701" i="29"/>
  <c r="M1702" i="29"/>
  <c r="M1703" i="29"/>
  <c r="M1704" i="29"/>
  <c r="M1705" i="29"/>
  <c r="M1706" i="29"/>
  <c r="M1707" i="29"/>
  <c r="M1708" i="29"/>
  <c r="M1709" i="29"/>
  <c r="M1710" i="29"/>
  <c r="M1711" i="29"/>
  <c r="M1712" i="29"/>
  <c r="M1713" i="29"/>
  <c r="M1714" i="29"/>
  <c r="M1715" i="29"/>
  <c r="M1716" i="29"/>
  <c r="M1717" i="29"/>
  <c r="M1718" i="29"/>
  <c r="M1719" i="29"/>
  <c r="M1720" i="29"/>
  <c r="M1721" i="29"/>
  <c r="M1722" i="29"/>
  <c r="M1723" i="29"/>
  <c r="M1724" i="29"/>
  <c r="M1725" i="29"/>
  <c r="M1726" i="29"/>
  <c r="M1727" i="29"/>
  <c r="M1728" i="29"/>
  <c r="M1729" i="29"/>
  <c r="M1730" i="29"/>
  <c r="M1731" i="29"/>
  <c r="M1732" i="29"/>
  <c r="M1733" i="29"/>
  <c r="M1734" i="29"/>
  <c r="M1735" i="29"/>
  <c r="M1736" i="29"/>
  <c r="M1737" i="29"/>
  <c r="M1738" i="29"/>
  <c r="M1739" i="29"/>
  <c r="M1740" i="29"/>
  <c r="M1741" i="29"/>
  <c r="M1742" i="29"/>
  <c r="M1743" i="29"/>
  <c r="M1744" i="29"/>
  <c r="M1745" i="29"/>
  <c r="M1746" i="29"/>
  <c r="M1747" i="29"/>
  <c r="M1748" i="29"/>
  <c r="M1749" i="29"/>
  <c r="M1750" i="29"/>
  <c r="M1751" i="29"/>
  <c r="M1752" i="29"/>
  <c r="M1753" i="29"/>
  <c r="M1754" i="29"/>
  <c r="M1755" i="29"/>
  <c r="M1756" i="29"/>
  <c r="M1757" i="29"/>
  <c r="M1758" i="29"/>
  <c r="M1759" i="29"/>
  <c r="M1760" i="29"/>
  <c r="M1761" i="29"/>
  <c r="M1762" i="29"/>
  <c r="M1763" i="29"/>
  <c r="M1764" i="29"/>
  <c r="M1765" i="29"/>
  <c r="M1766" i="29"/>
  <c r="M1767" i="29"/>
  <c r="M1768" i="29"/>
  <c r="M1769" i="29"/>
  <c r="M1770" i="29"/>
  <c r="M1771" i="29"/>
  <c r="M1772" i="29"/>
  <c r="M1773" i="29"/>
  <c r="M1774" i="29"/>
  <c r="M1775" i="29"/>
  <c r="M1776" i="29"/>
  <c r="M1777" i="29"/>
  <c r="M1778" i="29"/>
  <c r="M1779" i="29"/>
  <c r="M1780" i="29"/>
  <c r="M1781" i="29"/>
  <c r="M1782" i="29"/>
  <c r="M1783" i="29"/>
  <c r="M1784" i="29"/>
  <c r="M1785" i="29"/>
  <c r="M1786" i="29"/>
  <c r="M1787" i="29"/>
  <c r="M1788" i="29"/>
  <c r="M1789" i="29"/>
  <c r="M1790" i="29"/>
  <c r="M1791" i="29"/>
  <c r="M1792" i="29"/>
  <c r="M1793" i="29"/>
  <c r="M1794" i="29"/>
  <c r="M1795" i="29"/>
  <c r="M1796" i="29"/>
  <c r="M1797" i="29"/>
  <c r="M1798" i="29"/>
  <c r="M1799" i="29"/>
  <c r="M1800" i="29"/>
  <c r="M1801" i="29"/>
  <c r="M1802" i="29"/>
  <c r="M1803" i="29"/>
  <c r="M1804" i="29"/>
  <c r="M1805" i="29"/>
  <c r="M1806" i="29"/>
  <c r="M1807" i="29"/>
  <c r="M1808" i="29"/>
  <c r="M1809" i="29"/>
  <c r="M1810" i="29"/>
  <c r="M1811" i="29"/>
  <c r="M1812" i="29"/>
  <c r="M1813" i="29"/>
  <c r="M1814" i="29"/>
  <c r="M1815" i="29"/>
  <c r="M1816" i="29"/>
  <c r="M1817" i="29"/>
  <c r="M1818" i="29"/>
  <c r="M1819" i="29"/>
  <c r="M1820" i="29"/>
  <c r="M1821" i="29"/>
  <c r="M1822" i="29"/>
  <c r="M1823" i="29"/>
  <c r="M1824" i="29"/>
  <c r="M1825" i="29"/>
  <c r="M1826" i="29"/>
  <c r="M1827" i="29"/>
  <c r="M1828" i="29"/>
  <c r="M1829" i="29"/>
  <c r="M1830" i="29"/>
  <c r="M1831" i="29"/>
  <c r="M1832" i="29"/>
  <c r="M1833" i="29"/>
  <c r="M1834" i="29"/>
  <c r="M1835" i="29"/>
  <c r="M1836" i="29"/>
  <c r="M1837" i="29"/>
  <c r="M1838" i="29"/>
  <c r="M1839" i="29"/>
  <c r="M1840" i="29"/>
  <c r="M1841" i="29"/>
  <c r="M1842" i="29"/>
  <c r="M1843" i="29"/>
  <c r="M1844" i="29"/>
  <c r="M1845" i="29"/>
  <c r="M1846" i="29"/>
  <c r="M1847" i="29"/>
  <c r="M1848" i="29"/>
  <c r="M1849" i="29"/>
  <c r="M1850" i="29"/>
  <c r="M1851" i="29"/>
  <c r="M1852" i="29"/>
  <c r="M1853" i="29"/>
  <c r="M1854" i="29"/>
  <c r="M1855" i="29"/>
  <c r="M1856" i="29"/>
  <c r="M1857" i="29"/>
  <c r="M1858" i="29"/>
  <c r="M1859" i="29"/>
  <c r="M1860" i="29"/>
  <c r="M1861" i="29"/>
  <c r="M1862" i="29"/>
  <c r="M1863" i="29"/>
  <c r="M1864" i="29"/>
  <c r="M1865" i="29"/>
  <c r="M1866" i="29"/>
  <c r="M1867" i="29"/>
  <c r="M1868" i="29"/>
  <c r="M1869" i="29"/>
  <c r="M1870" i="29"/>
  <c r="M1871" i="29"/>
  <c r="M1872" i="29"/>
  <c r="M1873" i="29"/>
  <c r="M1874" i="29"/>
  <c r="M1875" i="29"/>
  <c r="M1876" i="29"/>
  <c r="M1877" i="29"/>
  <c r="M1878" i="29"/>
  <c r="M1879" i="29"/>
  <c r="M1880" i="29"/>
  <c r="M1881" i="29"/>
  <c r="M1882" i="29"/>
  <c r="M1883" i="29"/>
  <c r="M1884" i="29"/>
  <c r="M1885" i="29"/>
  <c r="M1886" i="29"/>
  <c r="M1887" i="29"/>
  <c r="M1888" i="29"/>
  <c r="M1889" i="29"/>
  <c r="M1890" i="29"/>
  <c r="M1891" i="29"/>
  <c r="M1892" i="29"/>
  <c r="M1893" i="29"/>
  <c r="M1894" i="29"/>
  <c r="M1895" i="29"/>
  <c r="M1896" i="29"/>
  <c r="M1897" i="29"/>
  <c r="M1898" i="29"/>
  <c r="M1899" i="29"/>
  <c r="M1900" i="29"/>
  <c r="M1901" i="29"/>
  <c r="M1902" i="29"/>
  <c r="M1903" i="29"/>
  <c r="M1904" i="29"/>
  <c r="M1905" i="29"/>
  <c r="M1906" i="29"/>
  <c r="M1907" i="29"/>
  <c r="M1908" i="29"/>
  <c r="M1909" i="29"/>
  <c r="M1910" i="29"/>
  <c r="M1911" i="29"/>
  <c r="M2" i="29"/>
  <c r="N19" i="3"/>
  <c r="M19" i="3"/>
  <c r="G5" i="11" l="1"/>
  <c r="F5" i="11"/>
  <c r="G4" i="11"/>
  <c r="H1892" i="10"/>
  <c r="I1892" i="10" s="1"/>
  <c r="H1893" i="10"/>
  <c r="I1893" i="10" s="1"/>
  <c r="H1894" i="10"/>
  <c r="I1894" i="10" s="1"/>
  <c r="AQ3" i="10"/>
  <c r="AR3" i="10" s="1"/>
  <c r="AQ4" i="10"/>
  <c r="AR4" i="10" s="1"/>
  <c r="AQ5" i="10"/>
  <c r="AR5" i="10" s="1"/>
  <c r="AQ6" i="10"/>
  <c r="AR6" i="10" s="1"/>
  <c r="AQ7" i="10"/>
  <c r="AR7" i="10" s="1"/>
  <c r="AQ8" i="10"/>
  <c r="AR8" i="10" s="1"/>
  <c r="AQ9" i="10"/>
  <c r="AR9" i="10" s="1"/>
  <c r="AQ10" i="10"/>
  <c r="AR10" i="10" s="1"/>
  <c r="AQ11" i="10"/>
  <c r="AR11" i="10" s="1"/>
  <c r="AQ12" i="10"/>
  <c r="AR12" i="10" s="1"/>
  <c r="AQ13" i="10"/>
  <c r="AR13" i="10" s="1"/>
  <c r="AQ14" i="10"/>
  <c r="AR14" i="10" s="1"/>
  <c r="AQ15" i="10"/>
  <c r="AR15" i="10" s="1"/>
  <c r="AQ16" i="10"/>
  <c r="AR16" i="10" s="1"/>
  <c r="AQ17" i="10"/>
  <c r="AR17" i="10" s="1"/>
  <c r="AQ18" i="10"/>
  <c r="AR18" i="10" s="1"/>
  <c r="AQ2" i="10"/>
  <c r="AR2" i="10" s="1"/>
  <c r="H1891" i="10"/>
  <c r="I1891" i="10" s="1"/>
  <c r="H1890" i="10"/>
  <c r="I1890" i="10" s="1"/>
  <c r="H1889" i="10"/>
  <c r="I1889" i="10" s="1"/>
  <c r="H1888" i="10"/>
  <c r="I1888" i="10" s="1"/>
  <c r="H1887" i="10"/>
  <c r="I1887" i="10" s="1"/>
  <c r="H1886" i="10"/>
  <c r="I1886" i="10" s="1"/>
  <c r="H1885" i="10"/>
  <c r="I1885" i="10" s="1"/>
  <c r="H1884" i="10"/>
  <c r="I1884" i="10" s="1"/>
  <c r="H1883" i="10"/>
  <c r="I1883" i="10" s="1"/>
  <c r="H1882" i="10"/>
  <c r="I1882" i="10" s="1"/>
  <c r="H1881" i="10"/>
  <c r="I1881" i="10" s="1"/>
  <c r="H1880" i="10"/>
  <c r="I1880" i="10" s="1"/>
  <c r="H1879" i="10"/>
  <c r="I1879" i="10" s="1"/>
  <c r="H1878" i="10"/>
  <c r="I1878" i="10" s="1"/>
  <c r="H1877" i="10"/>
  <c r="I1877" i="10" s="1"/>
  <c r="H1876" i="10"/>
  <c r="I1876" i="10" s="1"/>
  <c r="H1875" i="10"/>
  <c r="I1875" i="10" s="1"/>
  <c r="H1874" i="10"/>
  <c r="I1874" i="10" s="1"/>
  <c r="H1873" i="10"/>
  <c r="I1873" i="10" s="1"/>
  <c r="H1872" i="10"/>
  <c r="I1872" i="10" s="1"/>
  <c r="H1871" i="10"/>
  <c r="I1871" i="10" s="1"/>
  <c r="H1870" i="10"/>
  <c r="I1870" i="10" s="1"/>
  <c r="H1869" i="10"/>
  <c r="I1869" i="10" s="1"/>
  <c r="H1868" i="10"/>
  <c r="I1868" i="10" s="1"/>
  <c r="H1867" i="10"/>
  <c r="I1867" i="10" s="1"/>
  <c r="H1866" i="10"/>
  <c r="I1866" i="10" s="1"/>
  <c r="H1865" i="10"/>
  <c r="I1865" i="10" s="1"/>
  <c r="H1864" i="10"/>
  <c r="I1864" i="10" s="1"/>
  <c r="H1863" i="10"/>
  <c r="I1863" i="10" s="1"/>
  <c r="H1862" i="10"/>
  <c r="I1862" i="10" s="1"/>
  <c r="H1861" i="10"/>
  <c r="I1861" i="10" s="1"/>
  <c r="H1860" i="10"/>
  <c r="I1860" i="10" s="1"/>
  <c r="H1859" i="10"/>
  <c r="I1859" i="10" s="1"/>
  <c r="H1858" i="10"/>
  <c r="I1858" i="10" s="1"/>
  <c r="H1857" i="10"/>
  <c r="I1857" i="10" s="1"/>
  <c r="H1856" i="10"/>
  <c r="I1856" i="10" s="1"/>
  <c r="H1855" i="10"/>
  <c r="I1855" i="10" s="1"/>
  <c r="H1854" i="10"/>
  <c r="I1854" i="10" s="1"/>
  <c r="H1853" i="10"/>
  <c r="I1853" i="10" s="1"/>
  <c r="H1852" i="10"/>
  <c r="I1852" i="10" s="1"/>
  <c r="H1851" i="10"/>
  <c r="I1851" i="10" s="1"/>
  <c r="H1850" i="10"/>
  <c r="I1850" i="10" s="1"/>
  <c r="H1849" i="10"/>
  <c r="I1849" i="10" s="1"/>
  <c r="H1848" i="10"/>
  <c r="I1848" i="10" s="1"/>
  <c r="H1847" i="10"/>
  <c r="I1847" i="10" s="1"/>
  <c r="H1846" i="10"/>
  <c r="I1846" i="10" s="1"/>
  <c r="H1845" i="10"/>
  <c r="I1845" i="10" s="1"/>
  <c r="H1844" i="10"/>
  <c r="I1844" i="10" s="1"/>
  <c r="H1843" i="10"/>
  <c r="I1843" i="10" s="1"/>
  <c r="H1842" i="10"/>
  <c r="I1842" i="10" s="1"/>
  <c r="H1841" i="10"/>
  <c r="I1841" i="10" s="1"/>
  <c r="H1840" i="10"/>
  <c r="I1840" i="10" s="1"/>
  <c r="H1839" i="10"/>
  <c r="I1839" i="10" s="1"/>
  <c r="H1838" i="10"/>
  <c r="I1838" i="10" s="1"/>
  <c r="H1837" i="10"/>
  <c r="I1837" i="10" s="1"/>
  <c r="H1836" i="10"/>
  <c r="I1836" i="10" s="1"/>
  <c r="H1835" i="10"/>
  <c r="I1835" i="10" s="1"/>
  <c r="H1834" i="10"/>
  <c r="I1834" i="10" s="1"/>
  <c r="H1833" i="10"/>
  <c r="I1833" i="10" s="1"/>
  <c r="H1832" i="10"/>
  <c r="I1832" i="10" s="1"/>
  <c r="H1831" i="10"/>
  <c r="I1831" i="10" s="1"/>
  <c r="H1830" i="10"/>
  <c r="I1830" i="10" s="1"/>
  <c r="H1829" i="10"/>
  <c r="I1829" i="10" s="1"/>
  <c r="H1828" i="10"/>
  <c r="I1828" i="10" s="1"/>
  <c r="H1827" i="10"/>
  <c r="I1827" i="10" s="1"/>
  <c r="H1826" i="10"/>
  <c r="I1826" i="10" s="1"/>
  <c r="H1825" i="10"/>
  <c r="I1825" i="10" s="1"/>
  <c r="H1824" i="10"/>
  <c r="I1824" i="10" s="1"/>
  <c r="H1823" i="10"/>
  <c r="I1823" i="10" s="1"/>
  <c r="H1822" i="10"/>
  <c r="I1822" i="10" s="1"/>
  <c r="H1821" i="10"/>
  <c r="I1821" i="10" s="1"/>
  <c r="H1820" i="10"/>
  <c r="I1820" i="10" s="1"/>
  <c r="H1819" i="10"/>
  <c r="I1819" i="10" s="1"/>
  <c r="H1818" i="10"/>
  <c r="I1818" i="10" s="1"/>
  <c r="H1817" i="10"/>
  <c r="I1817" i="10" s="1"/>
  <c r="H1816" i="10"/>
  <c r="I1816" i="10" s="1"/>
  <c r="H1815" i="10"/>
  <c r="I1815" i="10" s="1"/>
  <c r="H1814" i="10"/>
  <c r="I1814" i="10" s="1"/>
  <c r="H1813" i="10"/>
  <c r="I1813" i="10" s="1"/>
  <c r="H1812" i="10"/>
  <c r="I1812" i="10" s="1"/>
  <c r="H1811" i="10"/>
  <c r="I1811" i="10" s="1"/>
  <c r="H1810" i="10"/>
  <c r="I1810" i="10" s="1"/>
  <c r="H1809" i="10"/>
  <c r="I1809" i="10" s="1"/>
  <c r="H1808" i="10"/>
  <c r="I1808" i="10" s="1"/>
  <c r="H1807" i="10"/>
  <c r="I1807" i="10" s="1"/>
  <c r="H1806" i="10"/>
  <c r="I1806" i="10" s="1"/>
  <c r="H1805" i="10"/>
  <c r="I1805" i="10" s="1"/>
  <c r="H1804" i="10"/>
  <c r="I1804" i="10" s="1"/>
  <c r="H1803" i="10"/>
  <c r="I1803" i="10" s="1"/>
  <c r="H1802" i="10"/>
  <c r="I1802" i="10" s="1"/>
  <c r="H1801" i="10"/>
  <c r="I1801" i="10" s="1"/>
  <c r="H1800" i="10"/>
  <c r="I1800" i="10" s="1"/>
  <c r="H1799" i="10"/>
  <c r="I1799" i="10" s="1"/>
  <c r="H1798" i="10"/>
  <c r="I1798" i="10" s="1"/>
  <c r="H1797" i="10"/>
  <c r="I1797" i="10" s="1"/>
  <c r="H1796" i="10"/>
  <c r="I1796" i="10" s="1"/>
  <c r="H1795" i="10"/>
  <c r="I1795" i="10" s="1"/>
  <c r="H1794" i="10"/>
  <c r="I1794" i="10" s="1"/>
  <c r="H1793" i="10"/>
  <c r="I1793" i="10" s="1"/>
  <c r="H1792" i="10"/>
  <c r="I1792" i="10" s="1"/>
  <c r="H1791" i="10"/>
  <c r="I1791" i="10" s="1"/>
  <c r="H1790" i="10"/>
  <c r="I1790" i="10" s="1"/>
  <c r="H1789" i="10"/>
  <c r="I1789" i="10" s="1"/>
  <c r="H1788" i="10"/>
  <c r="I1788" i="10" s="1"/>
  <c r="H1787" i="10"/>
  <c r="I1787" i="10" s="1"/>
  <c r="H1786" i="10"/>
  <c r="I1786" i="10" s="1"/>
  <c r="H1785" i="10"/>
  <c r="I1785" i="10" s="1"/>
  <c r="H1784" i="10"/>
  <c r="I1784" i="10" s="1"/>
  <c r="H1783" i="10"/>
  <c r="I1783" i="10" s="1"/>
  <c r="H1782" i="10"/>
  <c r="I1782" i="10" s="1"/>
  <c r="H1781" i="10"/>
  <c r="I1781" i="10" s="1"/>
  <c r="H1780" i="10"/>
  <c r="I1780" i="10" s="1"/>
  <c r="H1779" i="10"/>
  <c r="I1779" i="10" s="1"/>
  <c r="H1778" i="10"/>
  <c r="I1778" i="10" s="1"/>
  <c r="H1777" i="10"/>
  <c r="I1777" i="10" s="1"/>
  <c r="H1776" i="10"/>
  <c r="I1776" i="10" s="1"/>
  <c r="H1775" i="10"/>
  <c r="I1775" i="10" s="1"/>
  <c r="H1774" i="10"/>
  <c r="I1774" i="10" s="1"/>
  <c r="H1773" i="10"/>
  <c r="I1773" i="10" s="1"/>
  <c r="H1772" i="10"/>
  <c r="I1772" i="10" s="1"/>
  <c r="H1771" i="10"/>
  <c r="I1771" i="10" s="1"/>
  <c r="H1770" i="10"/>
  <c r="I1770" i="10" s="1"/>
  <c r="H1769" i="10"/>
  <c r="I1769" i="10" s="1"/>
  <c r="H1768" i="10"/>
  <c r="I1768" i="10" s="1"/>
  <c r="H1767" i="10"/>
  <c r="I1767" i="10" s="1"/>
  <c r="H1766" i="10"/>
  <c r="I1766" i="10" s="1"/>
  <c r="H1765" i="10"/>
  <c r="I1765" i="10" s="1"/>
  <c r="H1764" i="10"/>
  <c r="I1764" i="10" s="1"/>
  <c r="H1763" i="10"/>
  <c r="I1763" i="10" s="1"/>
  <c r="H1762" i="10"/>
  <c r="I1762" i="10" s="1"/>
  <c r="H1761" i="10"/>
  <c r="I1761" i="10" s="1"/>
  <c r="H1760" i="10"/>
  <c r="I1760" i="10" s="1"/>
  <c r="H1759" i="10"/>
  <c r="I1759" i="10" s="1"/>
  <c r="H1758" i="10"/>
  <c r="I1758" i="10" s="1"/>
  <c r="H1757" i="10"/>
  <c r="I1757" i="10" s="1"/>
  <c r="H1756" i="10"/>
  <c r="I1756" i="10" s="1"/>
  <c r="H1755" i="10"/>
  <c r="I1755" i="10" s="1"/>
  <c r="H1754" i="10"/>
  <c r="I1754" i="10" s="1"/>
  <c r="H1753" i="10"/>
  <c r="I1753" i="10" s="1"/>
  <c r="H1752" i="10"/>
  <c r="I1752" i="10" s="1"/>
  <c r="H1751" i="10"/>
  <c r="I1751" i="10" s="1"/>
  <c r="H1750" i="10"/>
  <c r="I1750" i="10" s="1"/>
  <c r="H1749" i="10"/>
  <c r="I1749" i="10" s="1"/>
  <c r="H1748" i="10"/>
  <c r="I1748" i="10" s="1"/>
  <c r="H1747" i="10"/>
  <c r="I1747" i="10" s="1"/>
  <c r="H1746" i="10"/>
  <c r="I1746" i="10" s="1"/>
  <c r="H1745" i="10"/>
  <c r="I1745" i="10" s="1"/>
  <c r="H1744" i="10"/>
  <c r="I1744" i="10" s="1"/>
  <c r="H1743" i="10"/>
  <c r="I1743" i="10" s="1"/>
  <c r="H1742" i="10"/>
  <c r="I1742" i="10" s="1"/>
  <c r="H1741" i="10"/>
  <c r="I1741" i="10" s="1"/>
  <c r="H1740" i="10"/>
  <c r="I1740" i="10" s="1"/>
  <c r="H1739" i="10"/>
  <c r="I1739" i="10" s="1"/>
  <c r="H1738" i="10"/>
  <c r="I1738" i="10" s="1"/>
  <c r="H1737" i="10"/>
  <c r="I1737" i="10" s="1"/>
  <c r="H1736" i="10"/>
  <c r="I1736" i="10" s="1"/>
  <c r="H1735" i="10"/>
  <c r="I1735" i="10" s="1"/>
  <c r="H1734" i="10"/>
  <c r="I1734" i="10" s="1"/>
  <c r="H1733" i="10"/>
  <c r="I1733" i="10" s="1"/>
  <c r="H1732" i="10"/>
  <c r="I1732" i="10" s="1"/>
  <c r="H1731" i="10"/>
  <c r="I1731" i="10" s="1"/>
  <c r="H1730" i="10"/>
  <c r="I1730" i="10" s="1"/>
  <c r="H1729" i="10"/>
  <c r="I1729" i="10" s="1"/>
  <c r="H1728" i="10"/>
  <c r="I1728" i="10" s="1"/>
  <c r="H1727" i="10"/>
  <c r="I1727" i="10" s="1"/>
  <c r="H1726" i="10"/>
  <c r="I1726" i="10" s="1"/>
  <c r="H1725" i="10"/>
  <c r="I1725" i="10" s="1"/>
  <c r="H1724" i="10"/>
  <c r="I1724" i="10" s="1"/>
  <c r="H1723" i="10"/>
  <c r="I1723" i="10" s="1"/>
  <c r="H1722" i="10"/>
  <c r="I1722" i="10" s="1"/>
  <c r="H1721" i="10"/>
  <c r="I1721" i="10" s="1"/>
  <c r="H1720" i="10"/>
  <c r="I1720" i="10" s="1"/>
  <c r="H1719" i="10"/>
  <c r="I1719" i="10" s="1"/>
  <c r="H1718" i="10"/>
  <c r="I1718" i="10" s="1"/>
  <c r="H1717" i="10"/>
  <c r="I1717" i="10" s="1"/>
  <c r="H1716" i="10"/>
  <c r="I1716" i="10" s="1"/>
  <c r="H1715" i="10"/>
  <c r="I1715" i="10" s="1"/>
  <c r="H1714" i="10"/>
  <c r="I1714" i="10" s="1"/>
  <c r="H1713" i="10"/>
  <c r="I1713" i="10" s="1"/>
  <c r="H1712" i="10"/>
  <c r="I1712" i="10" s="1"/>
  <c r="H1711" i="10"/>
  <c r="I1711" i="10" s="1"/>
  <c r="H1710" i="10"/>
  <c r="I1710" i="10" s="1"/>
  <c r="H1709" i="10"/>
  <c r="I1709" i="10" s="1"/>
  <c r="H1708" i="10"/>
  <c r="I1708" i="10" s="1"/>
  <c r="H1707" i="10"/>
  <c r="I1707" i="10" s="1"/>
  <c r="H1706" i="10"/>
  <c r="I1706" i="10" s="1"/>
  <c r="H1705" i="10"/>
  <c r="I1705" i="10" s="1"/>
  <c r="H1704" i="10"/>
  <c r="I1704" i="10" s="1"/>
  <c r="H1703" i="10"/>
  <c r="I1703" i="10" s="1"/>
  <c r="H1702" i="10"/>
  <c r="I1702" i="10" s="1"/>
  <c r="H1701" i="10"/>
  <c r="I1701" i="10" s="1"/>
  <c r="H1700" i="10"/>
  <c r="I1700" i="10" s="1"/>
  <c r="H1699" i="10"/>
  <c r="I1699" i="10" s="1"/>
  <c r="H1698" i="10"/>
  <c r="I1698" i="10" s="1"/>
  <c r="H1697" i="10"/>
  <c r="I1697" i="10" s="1"/>
  <c r="H1696" i="10"/>
  <c r="I1696" i="10" s="1"/>
  <c r="H1695" i="10"/>
  <c r="I1695" i="10" s="1"/>
  <c r="H1694" i="10"/>
  <c r="I1694" i="10" s="1"/>
  <c r="H1693" i="10"/>
  <c r="I1693" i="10" s="1"/>
  <c r="H1692" i="10"/>
  <c r="I1692" i="10" s="1"/>
  <c r="H1691" i="10"/>
  <c r="I1691" i="10" s="1"/>
  <c r="H1690" i="10"/>
  <c r="I1690" i="10" s="1"/>
  <c r="H1689" i="10"/>
  <c r="I1689" i="10" s="1"/>
  <c r="H1688" i="10"/>
  <c r="I1688" i="10" s="1"/>
  <c r="H1687" i="10"/>
  <c r="I1687" i="10" s="1"/>
  <c r="H1686" i="10"/>
  <c r="I1686" i="10" s="1"/>
  <c r="H1685" i="10"/>
  <c r="I1685" i="10" s="1"/>
  <c r="H1684" i="10"/>
  <c r="I1684" i="10" s="1"/>
  <c r="H1683" i="10"/>
  <c r="I1683" i="10" s="1"/>
  <c r="H1682" i="10"/>
  <c r="I1682" i="10" s="1"/>
  <c r="H1681" i="10"/>
  <c r="I1681" i="10" s="1"/>
  <c r="H1680" i="10"/>
  <c r="I1680" i="10" s="1"/>
  <c r="H1679" i="10"/>
  <c r="I1679" i="10" s="1"/>
  <c r="H1678" i="10"/>
  <c r="I1678" i="10" s="1"/>
  <c r="H1677" i="10"/>
  <c r="I1677" i="10" s="1"/>
  <c r="H1676" i="10"/>
  <c r="I1676" i="10" s="1"/>
  <c r="H1675" i="10"/>
  <c r="I1675" i="10" s="1"/>
  <c r="H1674" i="10"/>
  <c r="I1674" i="10" s="1"/>
  <c r="H1673" i="10"/>
  <c r="I1673" i="10" s="1"/>
  <c r="H1672" i="10"/>
  <c r="I1672" i="10" s="1"/>
  <c r="H1671" i="10"/>
  <c r="I1671" i="10" s="1"/>
  <c r="H1670" i="10"/>
  <c r="I1670" i="10" s="1"/>
  <c r="H1669" i="10"/>
  <c r="I1669" i="10" s="1"/>
  <c r="H1668" i="10"/>
  <c r="I1668" i="10" s="1"/>
  <c r="H1667" i="10"/>
  <c r="I1667" i="10" s="1"/>
  <c r="H1666" i="10"/>
  <c r="I1666" i="10" s="1"/>
  <c r="H1665" i="10"/>
  <c r="I1665" i="10" s="1"/>
  <c r="H1664" i="10"/>
  <c r="I1664" i="10" s="1"/>
  <c r="H1663" i="10"/>
  <c r="I1663" i="10" s="1"/>
  <c r="H1662" i="10"/>
  <c r="I1662" i="10" s="1"/>
  <c r="H1661" i="10"/>
  <c r="I1661" i="10" s="1"/>
  <c r="H1660" i="10"/>
  <c r="I1660" i="10" s="1"/>
  <c r="H1659" i="10"/>
  <c r="I1659" i="10" s="1"/>
  <c r="H1658" i="10"/>
  <c r="I1658" i="10" s="1"/>
  <c r="H1657" i="10"/>
  <c r="I1657" i="10" s="1"/>
  <c r="H1656" i="10"/>
  <c r="I1656" i="10" s="1"/>
  <c r="H1655" i="10"/>
  <c r="I1655" i="10" s="1"/>
  <c r="H1654" i="10"/>
  <c r="I1654" i="10" s="1"/>
  <c r="H1653" i="10"/>
  <c r="I1653" i="10" s="1"/>
  <c r="H1652" i="10"/>
  <c r="I1652" i="10" s="1"/>
  <c r="H1651" i="10"/>
  <c r="I1651" i="10" s="1"/>
  <c r="H1650" i="10"/>
  <c r="I1650" i="10" s="1"/>
  <c r="H1649" i="10"/>
  <c r="I1649" i="10" s="1"/>
  <c r="H1648" i="10"/>
  <c r="I1648" i="10" s="1"/>
  <c r="H1647" i="10"/>
  <c r="I1647" i="10" s="1"/>
  <c r="H1646" i="10"/>
  <c r="I1646" i="10" s="1"/>
  <c r="H1645" i="10"/>
  <c r="I1645" i="10" s="1"/>
  <c r="H1644" i="10"/>
  <c r="I1644" i="10" s="1"/>
  <c r="H1643" i="10"/>
  <c r="I1643" i="10" s="1"/>
  <c r="H1642" i="10"/>
  <c r="I1642" i="10" s="1"/>
  <c r="H1641" i="10"/>
  <c r="I1641" i="10" s="1"/>
  <c r="H1640" i="10"/>
  <c r="I1640" i="10" s="1"/>
  <c r="H1639" i="10"/>
  <c r="I1639" i="10" s="1"/>
  <c r="H1638" i="10"/>
  <c r="I1638" i="10" s="1"/>
  <c r="H1637" i="10"/>
  <c r="I1637" i="10" s="1"/>
  <c r="H1636" i="10"/>
  <c r="I1636" i="10" s="1"/>
  <c r="H1635" i="10"/>
  <c r="I1635" i="10" s="1"/>
  <c r="H1634" i="10"/>
  <c r="I1634" i="10" s="1"/>
  <c r="H1633" i="10"/>
  <c r="I1633" i="10" s="1"/>
  <c r="H1632" i="10"/>
  <c r="I1632" i="10" s="1"/>
  <c r="H1631" i="10"/>
  <c r="I1631" i="10" s="1"/>
  <c r="H1630" i="10"/>
  <c r="I1630" i="10" s="1"/>
  <c r="H1629" i="10"/>
  <c r="I1629" i="10" s="1"/>
  <c r="H1628" i="10"/>
  <c r="I1628" i="10" s="1"/>
  <c r="H1627" i="10"/>
  <c r="I1627" i="10" s="1"/>
  <c r="H1626" i="10"/>
  <c r="I1626" i="10" s="1"/>
  <c r="H1625" i="10"/>
  <c r="I1625" i="10" s="1"/>
  <c r="H1624" i="10"/>
  <c r="I1624" i="10" s="1"/>
  <c r="H1623" i="10"/>
  <c r="I1623" i="10" s="1"/>
  <c r="H1622" i="10"/>
  <c r="I1622" i="10" s="1"/>
  <c r="H1621" i="10"/>
  <c r="I1621" i="10" s="1"/>
  <c r="H1620" i="10"/>
  <c r="I1620" i="10" s="1"/>
  <c r="H1619" i="10"/>
  <c r="I1619" i="10" s="1"/>
  <c r="H1618" i="10"/>
  <c r="I1618" i="10" s="1"/>
  <c r="H1617" i="10"/>
  <c r="I1617" i="10" s="1"/>
  <c r="H1616" i="10"/>
  <c r="I1616" i="10" s="1"/>
  <c r="H1615" i="10"/>
  <c r="I1615" i="10" s="1"/>
  <c r="H1614" i="10"/>
  <c r="I1614" i="10" s="1"/>
  <c r="H1613" i="10"/>
  <c r="I1613" i="10" s="1"/>
  <c r="H1612" i="10"/>
  <c r="I1612" i="10" s="1"/>
  <c r="H1611" i="10"/>
  <c r="I1611" i="10" s="1"/>
  <c r="H1610" i="10"/>
  <c r="I1610" i="10" s="1"/>
  <c r="H1609" i="10"/>
  <c r="I1609" i="10" s="1"/>
  <c r="H1608" i="10"/>
  <c r="I1608" i="10" s="1"/>
  <c r="H1607" i="10"/>
  <c r="I1607" i="10" s="1"/>
  <c r="H1606" i="10"/>
  <c r="I1606" i="10" s="1"/>
  <c r="H1605" i="10"/>
  <c r="I1605" i="10" s="1"/>
  <c r="H1604" i="10"/>
  <c r="I1604" i="10" s="1"/>
  <c r="H1603" i="10"/>
  <c r="I1603" i="10" s="1"/>
  <c r="H1602" i="10"/>
  <c r="I1602" i="10" s="1"/>
  <c r="H1601" i="10"/>
  <c r="I1601" i="10" s="1"/>
  <c r="H1600" i="10"/>
  <c r="I1600" i="10" s="1"/>
  <c r="H1599" i="10"/>
  <c r="I1599" i="10" s="1"/>
  <c r="H1598" i="10"/>
  <c r="I1598" i="10" s="1"/>
  <c r="H1597" i="10"/>
  <c r="I1597" i="10" s="1"/>
  <c r="H1596" i="10"/>
  <c r="I1596" i="10" s="1"/>
  <c r="H1595" i="10"/>
  <c r="I1595" i="10" s="1"/>
  <c r="H1594" i="10"/>
  <c r="I1594" i="10" s="1"/>
  <c r="H1593" i="10"/>
  <c r="I1593" i="10" s="1"/>
  <c r="H1592" i="10"/>
  <c r="I1592" i="10" s="1"/>
  <c r="H1591" i="10"/>
  <c r="I1591" i="10" s="1"/>
  <c r="H1590" i="10"/>
  <c r="I1590" i="10" s="1"/>
  <c r="H1589" i="10"/>
  <c r="I1589" i="10" s="1"/>
  <c r="H1588" i="10"/>
  <c r="I1588" i="10" s="1"/>
  <c r="H1587" i="10"/>
  <c r="I1587" i="10" s="1"/>
  <c r="H1586" i="10"/>
  <c r="I1586" i="10" s="1"/>
  <c r="H1585" i="10"/>
  <c r="I1585" i="10" s="1"/>
  <c r="H1584" i="10"/>
  <c r="I1584" i="10" s="1"/>
  <c r="H1583" i="10"/>
  <c r="I1583" i="10" s="1"/>
  <c r="H1582" i="10"/>
  <c r="I1582" i="10" s="1"/>
  <c r="H1581" i="10"/>
  <c r="I1581" i="10" s="1"/>
  <c r="H1580" i="10"/>
  <c r="I1580" i="10" s="1"/>
  <c r="H1579" i="10"/>
  <c r="I1579" i="10" s="1"/>
  <c r="H1578" i="10"/>
  <c r="I1578" i="10" s="1"/>
  <c r="H1577" i="10"/>
  <c r="I1577" i="10" s="1"/>
  <c r="H1576" i="10"/>
  <c r="I1576" i="10" s="1"/>
  <c r="H1575" i="10"/>
  <c r="I1575" i="10" s="1"/>
  <c r="H1574" i="10"/>
  <c r="I1574" i="10" s="1"/>
  <c r="H1573" i="10"/>
  <c r="I1573" i="10" s="1"/>
  <c r="H1572" i="10"/>
  <c r="I1572" i="10" s="1"/>
  <c r="H1571" i="10"/>
  <c r="I1571" i="10" s="1"/>
  <c r="H1570" i="10"/>
  <c r="I1570" i="10" s="1"/>
  <c r="H1569" i="10"/>
  <c r="I1569" i="10" s="1"/>
  <c r="H1568" i="10"/>
  <c r="I1568" i="10" s="1"/>
  <c r="H1567" i="10"/>
  <c r="I1567" i="10" s="1"/>
  <c r="H1566" i="10"/>
  <c r="I1566" i="10" s="1"/>
  <c r="H1565" i="10"/>
  <c r="I1565" i="10" s="1"/>
  <c r="H1564" i="10"/>
  <c r="I1564" i="10" s="1"/>
  <c r="H1563" i="10"/>
  <c r="I1563" i="10" s="1"/>
  <c r="H1562" i="10"/>
  <c r="I1562" i="10" s="1"/>
  <c r="H1561" i="10"/>
  <c r="I1561" i="10" s="1"/>
  <c r="H1560" i="10"/>
  <c r="I1560" i="10" s="1"/>
  <c r="H1559" i="10"/>
  <c r="I1559" i="10" s="1"/>
  <c r="H1558" i="10"/>
  <c r="I1558" i="10" s="1"/>
  <c r="H1557" i="10"/>
  <c r="I1557" i="10" s="1"/>
  <c r="H1556" i="10"/>
  <c r="I1556" i="10" s="1"/>
  <c r="H1555" i="10"/>
  <c r="I1555" i="10" s="1"/>
  <c r="H1554" i="10"/>
  <c r="I1554" i="10" s="1"/>
  <c r="H1553" i="10"/>
  <c r="I1553" i="10" s="1"/>
  <c r="H1552" i="10"/>
  <c r="I1552" i="10" s="1"/>
  <c r="H1551" i="10"/>
  <c r="I1551" i="10" s="1"/>
  <c r="H1550" i="10"/>
  <c r="I1550" i="10" s="1"/>
  <c r="H1549" i="10"/>
  <c r="I1549" i="10" s="1"/>
  <c r="H1548" i="10"/>
  <c r="I1548" i="10" s="1"/>
  <c r="H1547" i="10"/>
  <c r="I1547" i="10" s="1"/>
  <c r="H1546" i="10"/>
  <c r="I1546" i="10" s="1"/>
  <c r="H1545" i="10"/>
  <c r="I1545" i="10" s="1"/>
  <c r="H1544" i="10"/>
  <c r="I1544" i="10" s="1"/>
  <c r="H1543" i="10"/>
  <c r="I1543" i="10" s="1"/>
  <c r="H1542" i="10"/>
  <c r="I1542" i="10" s="1"/>
  <c r="H1541" i="10"/>
  <c r="I1541" i="10" s="1"/>
  <c r="H1540" i="10"/>
  <c r="I1540" i="10" s="1"/>
  <c r="H1539" i="10"/>
  <c r="I1539" i="10" s="1"/>
  <c r="H1538" i="10"/>
  <c r="I1538" i="10" s="1"/>
  <c r="H1537" i="10"/>
  <c r="I1537" i="10" s="1"/>
  <c r="H1536" i="10"/>
  <c r="I1536" i="10" s="1"/>
  <c r="H1535" i="10"/>
  <c r="I1535" i="10" s="1"/>
  <c r="H1534" i="10"/>
  <c r="I1534" i="10" s="1"/>
  <c r="H1533" i="10"/>
  <c r="I1533" i="10" s="1"/>
  <c r="H1532" i="10"/>
  <c r="I1532" i="10" s="1"/>
  <c r="H1531" i="10"/>
  <c r="I1531" i="10" s="1"/>
  <c r="H1530" i="10"/>
  <c r="I1530" i="10" s="1"/>
  <c r="H1529" i="10"/>
  <c r="I1529" i="10" s="1"/>
  <c r="H1528" i="10"/>
  <c r="I1528" i="10" s="1"/>
  <c r="H1527" i="10"/>
  <c r="I1527" i="10" s="1"/>
  <c r="H1526" i="10"/>
  <c r="I1526" i="10" s="1"/>
  <c r="H1525" i="10"/>
  <c r="I1525" i="10" s="1"/>
  <c r="H1524" i="10"/>
  <c r="I1524" i="10" s="1"/>
  <c r="H1523" i="10"/>
  <c r="I1523" i="10" s="1"/>
  <c r="H1522" i="10"/>
  <c r="I1522" i="10" s="1"/>
  <c r="H1521" i="10"/>
  <c r="I1521" i="10" s="1"/>
  <c r="H1520" i="10"/>
  <c r="I1520" i="10" s="1"/>
  <c r="H1519" i="10"/>
  <c r="I1519" i="10" s="1"/>
  <c r="H1518" i="10"/>
  <c r="I1518" i="10" s="1"/>
  <c r="H1517" i="10"/>
  <c r="I1517" i="10" s="1"/>
  <c r="H1516" i="10"/>
  <c r="I1516" i="10" s="1"/>
  <c r="H1515" i="10"/>
  <c r="I1515" i="10" s="1"/>
  <c r="H1514" i="10"/>
  <c r="I1514" i="10" s="1"/>
  <c r="H1513" i="10"/>
  <c r="I1513" i="10" s="1"/>
  <c r="H1512" i="10"/>
  <c r="I1512" i="10" s="1"/>
  <c r="H1511" i="10"/>
  <c r="I1511" i="10" s="1"/>
  <c r="H1510" i="10"/>
  <c r="I1510" i="10" s="1"/>
  <c r="H1509" i="10"/>
  <c r="I1509" i="10" s="1"/>
  <c r="H1508" i="10"/>
  <c r="I1508" i="10" s="1"/>
  <c r="H1507" i="10"/>
  <c r="I1507" i="10" s="1"/>
  <c r="H1506" i="10"/>
  <c r="I1506" i="10" s="1"/>
  <c r="H1505" i="10"/>
  <c r="I1505" i="10" s="1"/>
  <c r="H1504" i="10"/>
  <c r="I1504" i="10" s="1"/>
  <c r="H1503" i="10"/>
  <c r="I1503" i="10" s="1"/>
  <c r="H1502" i="10"/>
  <c r="I1502" i="10" s="1"/>
  <c r="H1501" i="10"/>
  <c r="I1501" i="10" s="1"/>
  <c r="H1500" i="10"/>
  <c r="I1500" i="10" s="1"/>
  <c r="H1499" i="10"/>
  <c r="I1499" i="10" s="1"/>
  <c r="H1498" i="10"/>
  <c r="I1498" i="10" s="1"/>
  <c r="H1497" i="10"/>
  <c r="I1497" i="10" s="1"/>
  <c r="H1496" i="10"/>
  <c r="I1496" i="10" s="1"/>
  <c r="H1495" i="10"/>
  <c r="I1495" i="10" s="1"/>
  <c r="H1494" i="10"/>
  <c r="I1494" i="10" s="1"/>
  <c r="H1493" i="10"/>
  <c r="I1493" i="10" s="1"/>
  <c r="H1492" i="10"/>
  <c r="I1492" i="10" s="1"/>
  <c r="H1491" i="10"/>
  <c r="I1491" i="10" s="1"/>
  <c r="H1490" i="10"/>
  <c r="I1490" i="10" s="1"/>
  <c r="H1489" i="10"/>
  <c r="I1489" i="10" s="1"/>
  <c r="H1488" i="10"/>
  <c r="I1488" i="10" s="1"/>
  <c r="H1487" i="10"/>
  <c r="I1487" i="10" s="1"/>
  <c r="H1486" i="10"/>
  <c r="I1486" i="10" s="1"/>
  <c r="H1485" i="10"/>
  <c r="I1485" i="10" s="1"/>
  <c r="H1484" i="10"/>
  <c r="I1484" i="10" s="1"/>
  <c r="H1483" i="10"/>
  <c r="I1483" i="10" s="1"/>
  <c r="H1482" i="10"/>
  <c r="I1482" i="10" s="1"/>
  <c r="H1481" i="10"/>
  <c r="I1481" i="10" s="1"/>
  <c r="H1480" i="10"/>
  <c r="I1480" i="10" s="1"/>
  <c r="H1479" i="10"/>
  <c r="I1479" i="10" s="1"/>
  <c r="H1478" i="10"/>
  <c r="I1478" i="10" s="1"/>
  <c r="H1477" i="10"/>
  <c r="I1477" i="10" s="1"/>
  <c r="H1476" i="10"/>
  <c r="I1476" i="10" s="1"/>
  <c r="H1475" i="10"/>
  <c r="I1475" i="10" s="1"/>
  <c r="H1474" i="10"/>
  <c r="I1474" i="10" s="1"/>
  <c r="H1473" i="10"/>
  <c r="I1473" i="10" s="1"/>
  <c r="H1472" i="10"/>
  <c r="I1472" i="10" s="1"/>
  <c r="H1471" i="10"/>
  <c r="I1471" i="10" s="1"/>
  <c r="H1470" i="10"/>
  <c r="I1470" i="10" s="1"/>
  <c r="H1469" i="10"/>
  <c r="I1469" i="10" s="1"/>
  <c r="H1468" i="10"/>
  <c r="I1468" i="10" s="1"/>
  <c r="H1467" i="10"/>
  <c r="I1467" i="10" s="1"/>
  <c r="H1466" i="10"/>
  <c r="I1466" i="10" s="1"/>
  <c r="H1465" i="10"/>
  <c r="I1465" i="10" s="1"/>
  <c r="H1464" i="10"/>
  <c r="I1464" i="10" s="1"/>
  <c r="H1463" i="10"/>
  <c r="I1463" i="10" s="1"/>
  <c r="H1462" i="10"/>
  <c r="I1462" i="10" s="1"/>
  <c r="H1461" i="10"/>
  <c r="I1461" i="10" s="1"/>
  <c r="H1460" i="10"/>
  <c r="I1460" i="10" s="1"/>
  <c r="H1459" i="10"/>
  <c r="I1459" i="10" s="1"/>
  <c r="H1458" i="10"/>
  <c r="I1458" i="10" s="1"/>
  <c r="H1457" i="10"/>
  <c r="I1457" i="10" s="1"/>
  <c r="H1456" i="10"/>
  <c r="I1456" i="10" s="1"/>
  <c r="H1455" i="10"/>
  <c r="I1455" i="10" s="1"/>
  <c r="H1454" i="10"/>
  <c r="I1454" i="10" s="1"/>
  <c r="H1453" i="10"/>
  <c r="I1453" i="10" s="1"/>
  <c r="H1452" i="10"/>
  <c r="I1452" i="10" s="1"/>
  <c r="H1451" i="10"/>
  <c r="I1451" i="10" s="1"/>
  <c r="H1450" i="10"/>
  <c r="I1450" i="10" s="1"/>
  <c r="H1449" i="10"/>
  <c r="I1449" i="10" s="1"/>
  <c r="H1448" i="10"/>
  <c r="I1448" i="10" s="1"/>
  <c r="H1447" i="10"/>
  <c r="I1447" i="10" s="1"/>
  <c r="H1446" i="10"/>
  <c r="I1446" i="10" s="1"/>
  <c r="H1445" i="10"/>
  <c r="I1445" i="10" s="1"/>
  <c r="H1444" i="10"/>
  <c r="I1444" i="10" s="1"/>
  <c r="H1443" i="10"/>
  <c r="I1443" i="10" s="1"/>
  <c r="H1442" i="10"/>
  <c r="I1442" i="10" s="1"/>
  <c r="H1441" i="10"/>
  <c r="I1441" i="10" s="1"/>
  <c r="H1440" i="10"/>
  <c r="I1440" i="10" s="1"/>
  <c r="H1439" i="10"/>
  <c r="I1439" i="10" s="1"/>
  <c r="H1438" i="10"/>
  <c r="I1438" i="10" s="1"/>
  <c r="H1437" i="10"/>
  <c r="I1437" i="10" s="1"/>
  <c r="H1436" i="10"/>
  <c r="I1436" i="10" s="1"/>
  <c r="H1435" i="10"/>
  <c r="I1435" i="10" s="1"/>
  <c r="H1434" i="10"/>
  <c r="I1434" i="10" s="1"/>
  <c r="H1433" i="10"/>
  <c r="I1433" i="10" s="1"/>
  <c r="H1432" i="10"/>
  <c r="I1432" i="10" s="1"/>
  <c r="H1431" i="10"/>
  <c r="I1431" i="10" s="1"/>
  <c r="H1430" i="10"/>
  <c r="I1430" i="10" s="1"/>
  <c r="H1429" i="10"/>
  <c r="I1429" i="10" s="1"/>
  <c r="H1428" i="10"/>
  <c r="I1428" i="10" s="1"/>
  <c r="H1427" i="10"/>
  <c r="I1427" i="10" s="1"/>
  <c r="H1426" i="10"/>
  <c r="I1426" i="10" s="1"/>
  <c r="H1425" i="10"/>
  <c r="I1425" i="10" s="1"/>
  <c r="H1424" i="10"/>
  <c r="I1424" i="10" s="1"/>
  <c r="H1423" i="10"/>
  <c r="I1423" i="10" s="1"/>
  <c r="H1422" i="10"/>
  <c r="I1422" i="10" s="1"/>
  <c r="H1421" i="10"/>
  <c r="I1421" i="10" s="1"/>
  <c r="H1420" i="10"/>
  <c r="I1420" i="10" s="1"/>
  <c r="H1419" i="10"/>
  <c r="I1419" i="10" s="1"/>
  <c r="H1418" i="10"/>
  <c r="I1418" i="10" s="1"/>
  <c r="H1417" i="10"/>
  <c r="I1417" i="10" s="1"/>
  <c r="H1416" i="10"/>
  <c r="I1416" i="10" s="1"/>
  <c r="H1415" i="10"/>
  <c r="I1415" i="10" s="1"/>
  <c r="H1414" i="10"/>
  <c r="I1414" i="10" s="1"/>
  <c r="H1413" i="10"/>
  <c r="I1413" i="10" s="1"/>
  <c r="H1412" i="10"/>
  <c r="I1412" i="10" s="1"/>
  <c r="H1411" i="10"/>
  <c r="I1411" i="10" s="1"/>
  <c r="H1410" i="10"/>
  <c r="I1410" i="10" s="1"/>
  <c r="H1409" i="10"/>
  <c r="I1409" i="10" s="1"/>
  <c r="H1408" i="10"/>
  <c r="I1408" i="10" s="1"/>
  <c r="H1407" i="10"/>
  <c r="I1407" i="10" s="1"/>
  <c r="H1406" i="10"/>
  <c r="I1406" i="10" s="1"/>
  <c r="H1405" i="10"/>
  <c r="I1405" i="10" s="1"/>
  <c r="H1404" i="10"/>
  <c r="I1404" i="10" s="1"/>
  <c r="H1403" i="10"/>
  <c r="I1403" i="10" s="1"/>
  <c r="H1402" i="10"/>
  <c r="I1402" i="10" s="1"/>
  <c r="H1401" i="10"/>
  <c r="I1401" i="10" s="1"/>
  <c r="H1400" i="10"/>
  <c r="I1400" i="10" s="1"/>
  <c r="H1399" i="10"/>
  <c r="I1399" i="10" s="1"/>
  <c r="H1398" i="10"/>
  <c r="I1398" i="10" s="1"/>
  <c r="H1397" i="10"/>
  <c r="I1397" i="10" s="1"/>
  <c r="H1396" i="10"/>
  <c r="I1396" i="10" s="1"/>
  <c r="H1395" i="10"/>
  <c r="I1395" i="10" s="1"/>
  <c r="H1394" i="10"/>
  <c r="I1394" i="10" s="1"/>
  <c r="H1393" i="10"/>
  <c r="I1393" i="10" s="1"/>
  <c r="H1392" i="10"/>
  <c r="I1392" i="10" s="1"/>
  <c r="H1391" i="10"/>
  <c r="I1391" i="10" s="1"/>
  <c r="H1390" i="10"/>
  <c r="I1390" i="10" s="1"/>
  <c r="H1389" i="10"/>
  <c r="I1389" i="10" s="1"/>
  <c r="H1388" i="10"/>
  <c r="I1388" i="10" s="1"/>
  <c r="H1387" i="10"/>
  <c r="I1387" i="10" s="1"/>
  <c r="H1386" i="10"/>
  <c r="I1386" i="10" s="1"/>
  <c r="H1385" i="10"/>
  <c r="I1385" i="10" s="1"/>
  <c r="H1384" i="10"/>
  <c r="I1384" i="10" s="1"/>
  <c r="H1383" i="10"/>
  <c r="I1383" i="10" s="1"/>
  <c r="H1382" i="10"/>
  <c r="I1382" i="10" s="1"/>
  <c r="H1381" i="10"/>
  <c r="I1381" i="10" s="1"/>
  <c r="H1380" i="10"/>
  <c r="I1380" i="10" s="1"/>
  <c r="H1379" i="10"/>
  <c r="I1379" i="10" s="1"/>
  <c r="H1378" i="10"/>
  <c r="I1378" i="10" s="1"/>
  <c r="H1377" i="10"/>
  <c r="I1377" i="10" s="1"/>
  <c r="H1376" i="10"/>
  <c r="I1376" i="10" s="1"/>
  <c r="H1375" i="10"/>
  <c r="I1375" i="10" s="1"/>
  <c r="H1374" i="10"/>
  <c r="I1374" i="10" s="1"/>
  <c r="H1373" i="10"/>
  <c r="I1373" i="10" s="1"/>
  <c r="H1372" i="10"/>
  <c r="I1372" i="10" s="1"/>
  <c r="H1371" i="10"/>
  <c r="I1371" i="10" s="1"/>
  <c r="H1370" i="10"/>
  <c r="I1370" i="10" s="1"/>
  <c r="H1369" i="10"/>
  <c r="I1369" i="10" s="1"/>
  <c r="H1368" i="10"/>
  <c r="I1368" i="10" s="1"/>
  <c r="H1367" i="10"/>
  <c r="I1367" i="10" s="1"/>
  <c r="H1366" i="10"/>
  <c r="I1366" i="10" s="1"/>
  <c r="H1365" i="10"/>
  <c r="I1365" i="10" s="1"/>
  <c r="H1364" i="10"/>
  <c r="I1364" i="10" s="1"/>
  <c r="H1363" i="10"/>
  <c r="I1363" i="10" s="1"/>
  <c r="H1362" i="10"/>
  <c r="I1362" i="10" s="1"/>
  <c r="H1361" i="10"/>
  <c r="I1361" i="10" s="1"/>
  <c r="H1360" i="10"/>
  <c r="I1360" i="10" s="1"/>
  <c r="H1359" i="10"/>
  <c r="I1359" i="10" s="1"/>
  <c r="H1358" i="10"/>
  <c r="I1358" i="10" s="1"/>
  <c r="H1357" i="10"/>
  <c r="I1357" i="10" s="1"/>
  <c r="H1356" i="10"/>
  <c r="I1356" i="10" s="1"/>
  <c r="H1355" i="10"/>
  <c r="I1355" i="10" s="1"/>
  <c r="H1354" i="10"/>
  <c r="I1354" i="10" s="1"/>
  <c r="H1353" i="10"/>
  <c r="I1353" i="10" s="1"/>
  <c r="H1352" i="10"/>
  <c r="I1352" i="10" s="1"/>
  <c r="H1351" i="10"/>
  <c r="I1351" i="10" s="1"/>
  <c r="H1350" i="10"/>
  <c r="I1350" i="10" s="1"/>
  <c r="H1349" i="10"/>
  <c r="I1349" i="10" s="1"/>
  <c r="H1348" i="10"/>
  <c r="I1348" i="10" s="1"/>
  <c r="H1347" i="10"/>
  <c r="I1347" i="10" s="1"/>
  <c r="H1346" i="10"/>
  <c r="I1346" i="10" s="1"/>
  <c r="H1345" i="10"/>
  <c r="I1345" i="10" s="1"/>
  <c r="H1344" i="10"/>
  <c r="I1344" i="10" s="1"/>
  <c r="H1343" i="10"/>
  <c r="I1343" i="10" s="1"/>
  <c r="H1342" i="10"/>
  <c r="I1342" i="10" s="1"/>
  <c r="H1341" i="10"/>
  <c r="I1341" i="10" s="1"/>
  <c r="H1340" i="10"/>
  <c r="I1340" i="10" s="1"/>
  <c r="H1339" i="10"/>
  <c r="I1339" i="10" s="1"/>
  <c r="H1338" i="10"/>
  <c r="I1338" i="10" s="1"/>
  <c r="H1337" i="10"/>
  <c r="I1337" i="10" s="1"/>
  <c r="H1336" i="10"/>
  <c r="I1336" i="10" s="1"/>
  <c r="H1335" i="10"/>
  <c r="I1335" i="10" s="1"/>
  <c r="H1334" i="10"/>
  <c r="I1334" i="10" s="1"/>
  <c r="H1333" i="10"/>
  <c r="I1333" i="10" s="1"/>
  <c r="H1332" i="10"/>
  <c r="I1332" i="10" s="1"/>
  <c r="H1331" i="10"/>
  <c r="I1331" i="10" s="1"/>
  <c r="H1330" i="10"/>
  <c r="I1330" i="10" s="1"/>
  <c r="H1329" i="10"/>
  <c r="I1329" i="10" s="1"/>
  <c r="H1328" i="10"/>
  <c r="I1328" i="10" s="1"/>
  <c r="H1327" i="10"/>
  <c r="I1327" i="10" s="1"/>
  <c r="H1326" i="10"/>
  <c r="I1326" i="10" s="1"/>
  <c r="H1325" i="10"/>
  <c r="I1325" i="10" s="1"/>
  <c r="H1324" i="10"/>
  <c r="I1324" i="10" s="1"/>
  <c r="H1323" i="10"/>
  <c r="I1323" i="10" s="1"/>
  <c r="H1322" i="10"/>
  <c r="I1322" i="10" s="1"/>
  <c r="H1321" i="10"/>
  <c r="I1321" i="10" s="1"/>
  <c r="H1320" i="10"/>
  <c r="I1320" i="10" s="1"/>
  <c r="H1319" i="10"/>
  <c r="I1319" i="10" s="1"/>
  <c r="H1318" i="10"/>
  <c r="I1318" i="10" s="1"/>
  <c r="H1317" i="10"/>
  <c r="I1317" i="10" s="1"/>
  <c r="H1316" i="10"/>
  <c r="I1316" i="10" s="1"/>
  <c r="H1315" i="10"/>
  <c r="I1315" i="10" s="1"/>
  <c r="H1314" i="10"/>
  <c r="I1314" i="10" s="1"/>
  <c r="H1313" i="10"/>
  <c r="I1313" i="10" s="1"/>
  <c r="H1312" i="10"/>
  <c r="I1312" i="10" s="1"/>
  <c r="H1311" i="10"/>
  <c r="I1311" i="10" s="1"/>
  <c r="H1310" i="10"/>
  <c r="I1310" i="10" s="1"/>
  <c r="H1309" i="10"/>
  <c r="I1309" i="10" s="1"/>
  <c r="H1308" i="10"/>
  <c r="I1308" i="10" s="1"/>
  <c r="H1307" i="10"/>
  <c r="I1307" i="10" s="1"/>
  <c r="H1306" i="10"/>
  <c r="I1306" i="10" s="1"/>
  <c r="H1305" i="10"/>
  <c r="I1305" i="10" s="1"/>
  <c r="H1304" i="10"/>
  <c r="I1304" i="10" s="1"/>
  <c r="H1303" i="10"/>
  <c r="I1303" i="10" s="1"/>
  <c r="H1302" i="10"/>
  <c r="I1302" i="10" s="1"/>
  <c r="H1301" i="10"/>
  <c r="I1301" i="10" s="1"/>
  <c r="H1300" i="10"/>
  <c r="I1300" i="10" s="1"/>
  <c r="H1299" i="10"/>
  <c r="I1299" i="10" s="1"/>
  <c r="H1298" i="10"/>
  <c r="I1298" i="10" s="1"/>
  <c r="H1297" i="10"/>
  <c r="I1297" i="10" s="1"/>
  <c r="H1296" i="10"/>
  <c r="I1296" i="10" s="1"/>
  <c r="H1295" i="10"/>
  <c r="I1295" i="10" s="1"/>
  <c r="H1294" i="10"/>
  <c r="I1294" i="10" s="1"/>
  <c r="H1293" i="10"/>
  <c r="I1293" i="10" s="1"/>
  <c r="H1292" i="10"/>
  <c r="I1292" i="10" s="1"/>
  <c r="H1291" i="10"/>
  <c r="I1291" i="10" s="1"/>
  <c r="H1290" i="10"/>
  <c r="I1290" i="10" s="1"/>
  <c r="H1289" i="10"/>
  <c r="I1289" i="10" s="1"/>
  <c r="H1288" i="10"/>
  <c r="I1288" i="10" s="1"/>
  <c r="H1287" i="10"/>
  <c r="I1287" i="10" s="1"/>
  <c r="H1286" i="10"/>
  <c r="I1286" i="10" s="1"/>
  <c r="H1285" i="10"/>
  <c r="I1285" i="10" s="1"/>
  <c r="H1284" i="10"/>
  <c r="I1284" i="10" s="1"/>
  <c r="H1283" i="10"/>
  <c r="I1283" i="10" s="1"/>
  <c r="H1282" i="10"/>
  <c r="I1282" i="10" s="1"/>
  <c r="H1281" i="10"/>
  <c r="I1281" i="10" s="1"/>
  <c r="H1280" i="10"/>
  <c r="I1280" i="10" s="1"/>
  <c r="H1279" i="10"/>
  <c r="I1279" i="10" s="1"/>
  <c r="H1278" i="10"/>
  <c r="I1278" i="10" s="1"/>
  <c r="H1277" i="10"/>
  <c r="I1277" i="10" s="1"/>
  <c r="H1276" i="10"/>
  <c r="I1276" i="10" s="1"/>
  <c r="H1275" i="10"/>
  <c r="I1275" i="10" s="1"/>
  <c r="H1274" i="10"/>
  <c r="I1274" i="10" s="1"/>
  <c r="H1273" i="10"/>
  <c r="I1273" i="10" s="1"/>
  <c r="H1272" i="10"/>
  <c r="I1272" i="10" s="1"/>
  <c r="H1271" i="10"/>
  <c r="I1271" i="10" s="1"/>
  <c r="H1270" i="10"/>
  <c r="I1270" i="10" s="1"/>
  <c r="H1269" i="10"/>
  <c r="I1269" i="10" s="1"/>
  <c r="H1268" i="10"/>
  <c r="I1268" i="10" s="1"/>
  <c r="H1267" i="10"/>
  <c r="I1267" i="10" s="1"/>
  <c r="H1266" i="10"/>
  <c r="I1266" i="10" s="1"/>
  <c r="H1265" i="10"/>
  <c r="I1265" i="10" s="1"/>
  <c r="H1264" i="10"/>
  <c r="I1264" i="10" s="1"/>
  <c r="H1263" i="10"/>
  <c r="I1263" i="10" s="1"/>
  <c r="H1262" i="10"/>
  <c r="I1262" i="10" s="1"/>
  <c r="H1261" i="10"/>
  <c r="I1261" i="10" s="1"/>
  <c r="H1260" i="10"/>
  <c r="I1260" i="10" s="1"/>
  <c r="H1259" i="10"/>
  <c r="I1259" i="10" s="1"/>
  <c r="H1258" i="10"/>
  <c r="I1258" i="10" s="1"/>
  <c r="H1257" i="10"/>
  <c r="I1257" i="10" s="1"/>
  <c r="H1256" i="10"/>
  <c r="I1256" i="10" s="1"/>
  <c r="H1255" i="10"/>
  <c r="I1255" i="10" s="1"/>
  <c r="H1254" i="10"/>
  <c r="I1254" i="10" s="1"/>
  <c r="H1253" i="10"/>
  <c r="I1253" i="10" s="1"/>
  <c r="H1252" i="10"/>
  <c r="I1252" i="10" s="1"/>
  <c r="H1251" i="10"/>
  <c r="I1251" i="10" s="1"/>
  <c r="H1250" i="10"/>
  <c r="I1250" i="10" s="1"/>
  <c r="H1249" i="10"/>
  <c r="I1249" i="10" s="1"/>
  <c r="H1248" i="10"/>
  <c r="I1248" i="10" s="1"/>
  <c r="H1247" i="10"/>
  <c r="I1247" i="10" s="1"/>
  <c r="H1246" i="10"/>
  <c r="I1246" i="10" s="1"/>
  <c r="H1245" i="10"/>
  <c r="I1245" i="10" s="1"/>
  <c r="H1244" i="10"/>
  <c r="I1244" i="10" s="1"/>
  <c r="H1243" i="10"/>
  <c r="I1243" i="10" s="1"/>
  <c r="H1242" i="10"/>
  <c r="I1242" i="10" s="1"/>
  <c r="H1241" i="10"/>
  <c r="I1241" i="10" s="1"/>
  <c r="H1240" i="10"/>
  <c r="I1240" i="10" s="1"/>
  <c r="H1239" i="10"/>
  <c r="I1239" i="10" s="1"/>
  <c r="H1238" i="10"/>
  <c r="I1238" i="10" s="1"/>
  <c r="H1237" i="10"/>
  <c r="I1237" i="10" s="1"/>
  <c r="H1236" i="10"/>
  <c r="I1236" i="10" s="1"/>
  <c r="H1235" i="10"/>
  <c r="I1235" i="10" s="1"/>
  <c r="H1234" i="10"/>
  <c r="I1234" i="10" s="1"/>
  <c r="H1233" i="10"/>
  <c r="I1233" i="10" s="1"/>
  <c r="H1232" i="10"/>
  <c r="I1232" i="10" s="1"/>
  <c r="H1231" i="10"/>
  <c r="I1231" i="10" s="1"/>
  <c r="H1230" i="10"/>
  <c r="I1230" i="10" s="1"/>
  <c r="H1229" i="10"/>
  <c r="I1229" i="10" s="1"/>
  <c r="H1228" i="10"/>
  <c r="I1228" i="10" s="1"/>
  <c r="H1227" i="10"/>
  <c r="I1227" i="10" s="1"/>
  <c r="H1226" i="10"/>
  <c r="I1226" i="10" s="1"/>
  <c r="H1225" i="10"/>
  <c r="I1225" i="10" s="1"/>
  <c r="H1224" i="10"/>
  <c r="I1224" i="10" s="1"/>
  <c r="H1223" i="10"/>
  <c r="I1223" i="10" s="1"/>
  <c r="H1222" i="10"/>
  <c r="I1222" i="10" s="1"/>
  <c r="H1221" i="10"/>
  <c r="I1221" i="10" s="1"/>
  <c r="H1220" i="10"/>
  <c r="I1220" i="10" s="1"/>
  <c r="H1219" i="10"/>
  <c r="I1219" i="10" s="1"/>
  <c r="H1218" i="10"/>
  <c r="I1218" i="10" s="1"/>
  <c r="H1217" i="10"/>
  <c r="I1217" i="10" s="1"/>
  <c r="H1216" i="10"/>
  <c r="I1216" i="10" s="1"/>
  <c r="H1215" i="10"/>
  <c r="I1215" i="10" s="1"/>
  <c r="H1214" i="10"/>
  <c r="I1214" i="10" s="1"/>
  <c r="H1213" i="10"/>
  <c r="I1213" i="10" s="1"/>
  <c r="H1212" i="10"/>
  <c r="I1212" i="10" s="1"/>
  <c r="H1211" i="10"/>
  <c r="I1211" i="10" s="1"/>
  <c r="H1210" i="10"/>
  <c r="I1210" i="10" s="1"/>
  <c r="H1209" i="10"/>
  <c r="I1209" i="10" s="1"/>
  <c r="H1208" i="10"/>
  <c r="I1208" i="10" s="1"/>
  <c r="H1207" i="10"/>
  <c r="I1207" i="10" s="1"/>
  <c r="H1206" i="10"/>
  <c r="I1206" i="10" s="1"/>
  <c r="H1205" i="10"/>
  <c r="I1205" i="10" s="1"/>
  <c r="H1204" i="10"/>
  <c r="I1204" i="10" s="1"/>
  <c r="H1203" i="10"/>
  <c r="I1203" i="10" s="1"/>
  <c r="H1202" i="10"/>
  <c r="I1202" i="10" s="1"/>
  <c r="H1201" i="10"/>
  <c r="I1201" i="10" s="1"/>
  <c r="H1200" i="10"/>
  <c r="I1200" i="10" s="1"/>
  <c r="H1199" i="10"/>
  <c r="I1199" i="10" s="1"/>
  <c r="H1198" i="10"/>
  <c r="I1198" i="10" s="1"/>
  <c r="H1197" i="10"/>
  <c r="I1197" i="10" s="1"/>
  <c r="H1196" i="10"/>
  <c r="I1196" i="10" s="1"/>
  <c r="H1195" i="10"/>
  <c r="I1195" i="10" s="1"/>
  <c r="H1194" i="10"/>
  <c r="I1194" i="10" s="1"/>
  <c r="H1193" i="10"/>
  <c r="I1193" i="10" s="1"/>
  <c r="H1192" i="10"/>
  <c r="I1192" i="10" s="1"/>
  <c r="H1191" i="10"/>
  <c r="I1191" i="10" s="1"/>
  <c r="H1190" i="10"/>
  <c r="I1190" i="10" s="1"/>
  <c r="H1189" i="10"/>
  <c r="I1189" i="10" s="1"/>
  <c r="H1188" i="10"/>
  <c r="I1188" i="10" s="1"/>
  <c r="H1187" i="10"/>
  <c r="I1187" i="10" s="1"/>
  <c r="H1186" i="10"/>
  <c r="I1186" i="10" s="1"/>
  <c r="H1185" i="10"/>
  <c r="I1185" i="10" s="1"/>
  <c r="H1184" i="10"/>
  <c r="I1184" i="10" s="1"/>
  <c r="H1183" i="10"/>
  <c r="I1183" i="10" s="1"/>
  <c r="H1182" i="10"/>
  <c r="I1182" i="10" s="1"/>
  <c r="H1181" i="10"/>
  <c r="I1181" i="10" s="1"/>
  <c r="H1180" i="10"/>
  <c r="I1180" i="10" s="1"/>
  <c r="H1179" i="10"/>
  <c r="I1179" i="10" s="1"/>
  <c r="H1178" i="10"/>
  <c r="I1178" i="10" s="1"/>
  <c r="H1177" i="10"/>
  <c r="I1177" i="10" s="1"/>
  <c r="H1176" i="10"/>
  <c r="I1176" i="10" s="1"/>
  <c r="H1175" i="10"/>
  <c r="I1175" i="10" s="1"/>
  <c r="H1174" i="10"/>
  <c r="I1174" i="10" s="1"/>
  <c r="H1173" i="10"/>
  <c r="I1173" i="10" s="1"/>
  <c r="H1172" i="10"/>
  <c r="I1172" i="10" s="1"/>
  <c r="H1171" i="10"/>
  <c r="I1171" i="10" s="1"/>
  <c r="H1170" i="10"/>
  <c r="I1170" i="10" s="1"/>
  <c r="H1169" i="10"/>
  <c r="I1169" i="10" s="1"/>
  <c r="H1168" i="10"/>
  <c r="I1168" i="10" s="1"/>
  <c r="H1167" i="10"/>
  <c r="I1167" i="10" s="1"/>
  <c r="H1166" i="10"/>
  <c r="I1166" i="10" s="1"/>
  <c r="H1165" i="10"/>
  <c r="I1165" i="10" s="1"/>
  <c r="H1164" i="10"/>
  <c r="I1164" i="10" s="1"/>
  <c r="H1163" i="10"/>
  <c r="I1163" i="10" s="1"/>
  <c r="H1162" i="10"/>
  <c r="I1162" i="10" s="1"/>
  <c r="H1161" i="10"/>
  <c r="I1161" i="10" s="1"/>
  <c r="H1160" i="10"/>
  <c r="I1160" i="10" s="1"/>
  <c r="H1159" i="10"/>
  <c r="I1159" i="10" s="1"/>
  <c r="H1158" i="10"/>
  <c r="I1158" i="10" s="1"/>
  <c r="H1157" i="10"/>
  <c r="I1157" i="10" s="1"/>
  <c r="H1156" i="10"/>
  <c r="I1156" i="10" s="1"/>
  <c r="H1155" i="10"/>
  <c r="I1155" i="10" s="1"/>
  <c r="H1154" i="10"/>
  <c r="I1154" i="10" s="1"/>
  <c r="H1153" i="10"/>
  <c r="I1153" i="10" s="1"/>
  <c r="H1152" i="10"/>
  <c r="I1152" i="10" s="1"/>
  <c r="H1151" i="10"/>
  <c r="I1151" i="10" s="1"/>
  <c r="H1150" i="10"/>
  <c r="I1150" i="10" s="1"/>
  <c r="H1149" i="10"/>
  <c r="I1149" i="10" s="1"/>
  <c r="H1148" i="10"/>
  <c r="I1148" i="10" s="1"/>
  <c r="H1147" i="10"/>
  <c r="I1147" i="10" s="1"/>
  <c r="H1146" i="10"/>
  <c r="I1146" i="10" s="1"/>
  <c r="H1145" i="10"/>
  <c r="I1145" i="10" s="1"/>
  <c r="H1144" i="10"/>
  <c r="I1144" i="10" s="1"/>
  <c r="H1143" i="10"/>
  <c r="I1143" i="10" s="1"/>
  <c r="H1142" i="10"/>
  <c r="I1142" i="10" s="1"/>
  <c r="H1141" i="10"/>
  <c r="I1141" i="10" s="1"/>
  <c r="H1140" i="10"/>
  <c r="I1140" i="10" s="1"/>
  <c r="H1139" i="10"/>
  <c r="I1139" i="10" s="1"/>
  <c r="H1138" i="10"/>
  <c r="I1138" i="10" s="1"/>
  <c r="H1137" i="10"/>
  <c r="I1137" i="10" s="1"/>
  <c r="H1136" i="10"/>
  <c r="I1136" i="10" s="1"/>
  <c r="H1135" i="10"/>
  <c r="I1135" i="10" s="1"/>
  <c r="H1134" i="10"/>
  <c r="I1134" i="10" s="1"/>
  <c r="H1133" i="10"/>
  <c r="I1133" i="10" s="1"/>
  <c r="H1132" i="10"/>
  <c r="I1132" i="10" s="1"/>
  <c r="H1131" i="10"/>
  <c r="I1131" i="10" s="1"/>
  <c r="H1130" i="10"/>
  <c r="I1130" i="10" s="1"/>
  <c r="H1129" i="10"/>
  <c r="I1129" i="10" s="1"/>
  <c r="H1128" i="10"/>
  <c r="I1128" i="10" s="1"/>
  <c r="H1127" i="10"/>
  <c r="I1127" i="10" s="1"/>
  <c r="H1126" i="10"/>
  <c r="I1126" i="10" s="1"/>
  <c r="H1125" i="10"/>
  <c r="I1125" i="10" s="1"/>
  <c r="H1124" i="10"/>
  <c r="I1124" i="10" s="1"/>
  <c r="H1123" i="10"/>
  <c r="I1123" i="10" s="1"/>
  <c r="H1122" i="10"/>
  <c r="I1122" i="10" s="1"/>
  <c r="H1121" i="10"/>
  <c r="I1121" i="10" s="1"/>
  <c r="H1120" i="10"/>
  <c r="I1120" i="10" s="1"/>
  <c r="H1119" i="10"/>
  <c r="I1119" i="10" s="1"/>
  <c r="H1118" i="10"/>
  <c r="I1118" i="10" s="1"/>
  <c r="H1117" i="10"/>
  <c r="I1117" i="10" s="1"/>
  <c r="H1116" i="10"/>
  <c r="I1116" i="10" s="1"/>
  <c r="H1115" i="10"/>
  <c r="I1115" i="10" s="1"/>
  <c r="H1114" i="10"/>
  <c r="I1114" i="10" s="1"/>
  <c r="H1113" i="10"/>
  <c r="I1113" i="10" s="1"/>
  <c r="H1112" i="10"/>
  <c r="I1112" i="10" s="1"/>
  <c r="H1111" i="10"/>
  <c r="I1111" i="10" s="1"/>
  <c r="H1110" i="10"/>
  <c r="I1110" i="10" s="1"/>
  <c r="H1109" i="10"/>
  <c r="I1109" i="10" s="1"/>
  <c r="H1108" i="10"/>
  <c r="I1108" i="10" s="1"/>
  <c r="H1107" i="10"/>
  <c r="I1107" i="10" s="1"/>
  <c r="H1106" i="10"/>
  <c r="I1106" i="10" s="1"/>
  <c r="H1105" i="10"/>
  <c r="I1105" i="10" s="1"/>
  <c r="H1104" i="10"/>
  <c r="I1104" i="10" s="1"/>
  <c r="H1103" i="10"/>
  <c r="I1103" i="10" s="1"/>
  <c r="H1102" i="10"/>
  <c r="I1102" i="10" s="1"/>
  <c r="H1101" i="10"/>
  <c r="I1101" i="10" s="1"/>
  <c r="H1100" i="10"/>
  <c r="I1100" i="10" s="1"/>
  <c r="H1099" i="10"/>
  <c r="I1099" i="10" s="1"/>
  <c r="H1098" i="10"/>
  <c r="I1098" i="10" s="1"/>
  <c r="H1097" i="10"/>
  <c r="I1097" i="10" s="1"/>
  <c r="H1096" i="10"/>
  <c r="I1096" i="10" s="1"/>
  <c r="H1095" i="10"/>
  <c r="I1095" i="10" s="1"/>
  <c r="H1094" i="10"/>
  <c r="I1094" i="10" s="1"/>
  <c r="H1093" i="10"/>
  <c r="I1093" i="10" s="1"/>
  <c r="H1092" i="10"/>
  <c r="I1092" i="10" s="1"/>
  <c r="H1091" i="10"/>
  <c r="I1091" i="10" s="1"/>
  <c r="H1090" i="10"/>
  <c r="I1090" i="10" s="1"/>
  <c r="H1089" i="10"/>
  <c r="I1089" i="10" s="1"/>
  <c r="H1088" i="10"/>
  <c r="I1088" i="10" s="1"/>
  <c r="H1087" i="10"/>
  <c r="I1087" i="10" s="1"/>
  <c r="H1086" i="10"/>
  <c r="I1086" i="10" s="1"/>
  <c r="H1085" i="10"/>
  <c r="I1085" i="10" s="1"/>
  <c r="H1084" i="10"/>
  <c r="I1084" i="10" s="1"/>
  <c r="H1083" i="10"/>
  <c r="I1083" i="10" s="1"/>
  <c r="H1082" i="10"/>
  <c r="I1082" i="10" s="1"/>
  <c r="H1081" i="10"/>
  <c r="I1081" i="10" s="1"/>
  <c r="H1080" i="10"/>
  <c r="I1080" i="10" s="1"/>
  <c r="H1079" i="10"/>
  <c r="I1079" i="10" s="1"/>
  <c r="H1078" i="10"/>
  <c r="I1078" i="10" s="1"/>
  <c r="H1077" i="10"/>
  <c r="I1077" i="10" s="1"/>
  <c r="H1076" i="10"/>
  <c r="I1076" i="10" s="1"/>
  <c r="H1075" i="10"/>
  <c r="I1075" i="10" s="1"/>
  <c r="H1074" i="10"/>
  <c r="I1074" i="10" s="1"/>
  <c r="H1073" i="10"/>
  <c r="I1073" i="10" s="1"/>
  <c r="H1072" i="10"/>
  <c r="I1072" i="10" s="1"/>
  <c r="H1071" i="10"/>
  <c r="I1071" i="10" s="1"/>
  <c r="H1070" i="10"/>
  <c r="I1070" i="10" s="1"/>
  <c r="H1069" i="10"/>
  <c r="I1069" i="10" s="1"/>
  <c r="H1068" i="10"/>
  <c r="I1068" i="10" s="1"/>
  <c r="H1067" i="10"/>
  <c r="I1067" i="10" s="1"/>
  <c r="H1066" i="10"/>
  <c r="I1066" i="10" s="1"/>
  <c r="H1065" i="10"/>
  <c r="I1065" i="10" s="1"/>
  <c r="H1064" i="10"/>
  <c r="I1064" i="10" s="1"/>
  <c r="H1063" i="10"/>
  <c r="I1063" i="10" s="1"/>
  <c r="H1062" i="10"/>
  <c r="I1062" i="10" s="1"/>
  <c r="H1061" i="10"/>
  <c r="I1061" i="10" s="1"/>
  <c r="H1060" i="10"/>
  <c r="I1060" i="10" s="1"/>
  <c r="H1059" i="10"/>
  <c r="I1059" i="10" s="1"/>
  <c r="H1058" i="10"/>
  <c r="I1058" i="10" s="1"/>
  <c r="H1057" i="10"/>
  <c r="I1057" i="10" s="1"/>
  <c r="H1056" i="10"/>
  <c r="I1056" i="10" s="1"/>
  <c r="H1055" i="10"/>
  <c r="I1055" i="10" s="1"/>
  <c r="H1054" i="10"/>
  <c r="I1054" i="10" s="1"/>
  <c r="H1053" i="10"/>
  <c r="I1053" i="10" s="1"/>
  <c r="H1052" i="10"/>
  <c r="I1052" i="10" s="1"/>
  <c r="H1051" i="10"/>
  <c r="I1051" i="10" s="1"/>
  <c r="H1050" i="10"/>
  <c r="I1050" i="10" s="1"/>
  <c r="H1049" i="10"/>
  <c r="I1049" i="10" s="1"/>
  <c r="H1048" i="10"/>
  <c r="I1048" i="10" s="1"/>
  <c r="H1047" i="10"/>
  <c r="I1047" i="10" s="1"/>
  <c r="H1046" i="10"/>
  <c r="I1046" i="10" s="1"/>
  <c r="H1045" i="10"/>
  <c r="I1045" i="10" s="1"/>
  <c r="H1044" i="10"/>
  <c r="I1044" i="10" s="1"/>
  <c r="H1043" i="10"/>
  <c r="I1043" i="10" s="1"/>
  <c r="H1042" i="10"/>
  <c r="I1042" i="10" s="1"/>
  <c r="H1041" i="10"/>
  <c r="I1041" i="10" s="1"/>
  <c r="H1040" i="10"/>
  <c r="I1040" i="10" s="1"/>
  <c r="H1039" i="10"/>
  <c r="I1039" i="10" s="1"/>
  <c r="H1038" i="10"/>
  <c r="I1038" i="10" s="1"/>
  <c r="H1037" i="10"/>
  <c r="I1037" i="10" s="1"/>
  <c r="H1036" i="10"/>
  <c r="I1036" i="10" s="1"/>
  <c r="H1035" i="10"/>
  <c r="I1035" i="10" s="1"/>
  <c r="H1034" i="10"/>
  <c r="I1034" i="10" s="1"/>
  <c r="H1033" i="10"/>
  <c r="I1033" i="10" s="1"/>
  <c r="H1032" i="10"/>
  <c r="I1032" i="10" s="1"/>
  <c r="H1031" i="10"/>
  <c r="I1031" i="10" s="1"/>
  <c r="H1030" i="10"/>
  <c r="I1030" i="10" s="1"/>
  <c r="H1029" i="10"/>
  <c r="I1029" i="10" s="1"/>
  <c r="H1028" i="10"/>
  <c r="I1028" i="10" s="1"/>
  <c r="H1027" i="10"/>
  <c r="I1027" i="10" s="1"/>
  <c r="H1026" i="10"/>
  <c r="I1026" i="10" s="1"/>
  <c r="H1025" i="10"/>
  <c r="I1025" i="10" s="1"/>
  <c r="H1024" i="10"/>
  <c r="I1024" i="10" s="1"/>
  <c r="H1023" i="10"/>
  <c r="I1023" i="10" s="1"/>
  <c r="H1022" i="10"/>
  <c r="I1022" i="10" s="1"/>
  <c r="H1021" i="10"/>
  <c r="I1021" i="10" s="1"/>
  <c r="H1020" i="10"/>
  <c r="I1020" i="10" s="1"/>
  <c r="H1019" i="10"/>
  <c r="I1019" i="10" s="1"/>
  <c r="H1018" i="10"/>
  <c r="I1018" i="10" s="1"/>
  <c r="H1017" i="10"/>
  <c r="I1017" i="10" s="1"/>
  <c r="H1016" i="10"/>
  <c r="I1016" i="10" s="1"/>
  <c r="H1015" i="10"/>
  <c r="I1015" i="10" s="1"/>
  <c r="H1014" i="10"/>
  <c r="I1014" i="10" s="1"/>
  <c r="H1013" i="10"/>
  <c r="I1013" i="10" s="1"/>
  <c r="H1012" i="10"/>
  <c r="I1012" i="10" s="1"/>
  <c r="H1011" i="10"/>
  <c r="I1011" i="10" s="1"/>
  <c r="H1010" i="10"/>
  <c r="I1010" i="10" s="1"/>
  <c r="H1009" i="10"/>
  <c r="I1009" i="10" s="1"/>
  <c r="H1008" i="10"/>
  <c r="I1008" i="10" s="1"/>
  <c r="H1007" i="10"/>
  <c r="I1007" i="10" s="1"/>
  <c r="H1006" i="10"/>
  <c r="I1006" i="10" s="1"/>
  <c r="H1005" i="10"/>
  <c r="I1005" i="10" s="1"/>
  <c r="H1004" i="10"/>
  <c r="I1004" i="10" s="1"/>
  <c r="H1003" i="10"/>
  <c r="I1003" i="10" s="1"/>
  <c r="H1002" i="10"/>
  <c r="I1002" i="10" s="1"/>
  <c r="H1001" i="10"/>
  <c r="I1001" i="10" s="1"/>
  <c r="H1000" i="10"/>
  <c r="I1000" i="10" s="1"/>
  <c r="H999" i="10"/>
  <c r="I999" i="10" s="1"/>
  <c r="H998" i="10"/>
  <c r="I998" i="10" s="1"/>
  <c r="H997" i="10"/>
  <c r="I997" i="10" s="1"/>
  <c r="H996" i="10"/>
  <c r="I996" i="10" s="1"/>
  <c r="H995" i="10"/>
  <c r="I995" i="10" s="1"/>
  <c r="H994" i="10"/>
  <c r="I994" i="10" s="1"/>
  <c r="H993" i="10"/>
  <c r="I993" i="10" s="1"/>
  <c r="H992" i="10"/>
  <c r="I992" i="10" s="1"/>
  <c r="H991" i="10"/>
  <c r="I991" i="10" s="1"/>
  <c r="H990" i="10"/>
  <c r="I990" i="10" s="1"/>
  <c r="H989" i="10"/>
  <c r="I989" i="10" s="1"/>
  <c r="H988" i="10"/>
  <c r="I988" i="10" s="1"/>
  <c r="H987" i="10"/>
  <c r="I987" i="10" s="1"/>
  <c r="H986" i="10"/>
  <c r="I986" i="10" s="1"/>
  <c r="H985" i="10"/>
  <c r="I985" i="10" s="1"/>
  <c r="H984" i="10"/>
  <c r="I984" i="10" s="1"/>
  <c r="H983" i="10"/>
  <c r="I983" i="10" s="1"/>
  <c r="H982" i="10"/>
  <c r="I982" i="10" s="1"/>
  <c r="H981" i="10"/>
  <c r="I981" i="10" s="1"/>
  <c r="H980" i="10"/>
  <c r="I980" i="10" s="1"/>
  <c r="H979" i="10"/>
  <c r="I979" i="10" s="1"/>
  <c r="H978" i="10"/>
  <c r="I978" i="10" s="1"/>
  <c r="H977" i="10"/>
  <c r="I977" i="10" s="1"/>
  <c r="H976" i="10"/>
  <c r="I976" i="10" s="1"/>
  <c r="H975" i="10"/>
  <c r="I975" i="10" s="1"/>
  <c r="H974" i="10"/>
  <c r="I974" i="10" s="1"/>
  <c r="H973" i="10"/>
  <c r="I973" i="10" s="1"/>
  <c r="H972" i="10"/>
  <c r="I972" i="10" s="1"/>
  <c r="H971" i="10"/>
  <c r="I971" i="10" s="1"/>
  <c r="H970" i="10"/>
  <c r="I970" i="10" s="1"/>
  <c r="H969" i="10"/>
  <c r="I969" i="10" s="1"/>
  <c r="H968" i="10"/>
  <c r="I968" i="10" s="1"/>
  <c r="H967" i="10"/>
  <c r="I967" i="10" s="1"/>
  <c r="H966" i="10"/>
  <c r="I966" i="10" s="1"/>
  <c r="H965" i="10"/>
  <c r="I965" i="10" s="1"/>
  <c r="H964" i="10"/>
  <c r="I964" i="10" s="1"/>
  <c r="H963" i="10"/>
  <c r="I963" i="10" s="1"/>
  <c r="H962" i="10"/>
  <c r="I962" i="10" s="1"/>
  <c r="H961" i="10"/>
  <c r="I961" i="10" s="1"/>
  <c r="H960" i="10"/>
  <c r="I960" i="10" s="1"/>
  <c r="H959" i="10"/>
  <c r="I959" i="10" s="1"/>
  <c r="H958" i="10"/>
  <c r="I958" i="10" s="1"/>
  <c r="H957" i="10"/>
  <c r="I957" i="10" s="1"/>
  <c r="H956" i="10"/>
  <c r="I956" i="10" s="1"/>
  <c r="H955" i="10"/>
  <c r="I955" i="10" s="1"/>
  <c r="H954" i="10"/>
  <c r="I954" i="10" s="1"/>
  <c r="H953" i="10"/>
  <c r="I953" i="10" s="1"/>
  <c r="H952" i="10"/>
  <c r="I952" i="10" s="1"/>
  <c r="H951" i="10"/>
  <c r="I951" i="10" s="1"/>
  <c r="H950" i="10"/>
  <c r="I950" i="10" s="1"/>
  <c r="H949" i="10"/>
  <c r="I949" i="10" s="1"/>
  <c r="H948" i="10"/>
  <c r="I948" i="10" s="1"/>
  <c r="H947" i="10"/>
  <c r="I947" i="10" s="1"/>
  <c r="H946" i="10"/>
  <c r="I946" i="10" s="1"/>
  <c r="H945" i="10"/>
  <c r="I945" i="10" s="1"/>
  <c r="H944" i="10"/>
  <c r="I944" i="10" s="1"/>
  <c r="H943" i="10"/>
  <c r="I943" i="10" s="1"/>
  <c r="H942" i="10"/>
  <c r="I942" i="10" s="1"/>
  <c r="H941" i="10"/>
  <c r="I941" i="10" s="1"/>
  <c r="H940" i="10"/>
  <c r="I940" i="10" s="1"/>
  <c r="H939" i="10"/>
  <c r="I939" i="10" s="1"/>
  <c r="H938" i="10"/>
  <c r="I938" i="10" s="1"/>
  <c r="H937" i="10"/>
  <c r="I937" i="10" s="1"/>
  <c r="H936" i="10"/>
  <c r="I936" i="10" s="1"/>
  <c r="H935" i="10"/>
  <c r="I935" i="10" s="1"/>
  <c r="H934" i="10"/>
  <c r="I934" i="10" s="1"/>
  <c r="H933" i="10"/>
  <c r="I933" i="10" s="1"/>
  <c r="H932" i="10"/>
  <c r="I932" i="10" s="1"/>
  <c r="H931" i="10"/>
  <c r="I931" i="10" s="1"/>
  <c r="H930" i="10"/>
  <c r="I930" i="10" s="1"/>
  <c r="H929" i="10"/>
  <c r="I929" i="10" s="1"/>
  <c r="H928" i="10"/>
  <c r="I928" i="10" s="1"/>
  <c r="H927" i="10"/>
  <c r="I927" i="10" s="1"/>
  <c r="H926" i="10"/>
  <c r="I926" i="10" s="1"/>
  <c r="H925" i="10"/>
  <c r="I925" i="10" s="1"/>
  <c r="H924" i="10"/>
  <c r="I924" i="10" s="1"/>
  <c r="H923" i="10"/>
  <c r="I923" i="10" s="1"/>
  <c r="H922" i="10"/>
  <c r="I922" i="10" s="1"/>
  <c r="H921" i="10"/>
  <c r="I921" i="10" s="1"/>
  <c r="H920" i="10"/>
  <c r="I920" i="10" s="1"/>
  <c r="H919" i="10"/>
  <c r="I919" i="10" s="1"/>
  <c r="H918" i="10"/>
  <c r="I918" i="10" s="1"/>
  <c r="H917" i="10"/>
  <c r="I917" i="10" s="1"/>
  <c r="H916" i="10"/>
  <c r="I916" i="10" s="1"/>
  <c r="H915" i="10"/>
  <c r="I915" i="10" s="1"/>
  <c r="H914" i="10"/>
  <c r="I914" i="10" s="1"/>
  <c r="H913" i="10"/>
  <c r="I913" i="10" s="1"/>
  <c r="H912" i="10"/>
  <c r="I912" i="10" s="1"/>
  <c r="H911" i="10"/>
  <c r="I911" i="10" s="1"/>
  <c r="H910" i="10"/>
  <c r="I910" i="10" s="1"/>
  <c r="H909" i="10"/>
  <c r="I909" i="10" s="1"/>
  <c r="H908" i="10"/>
  <c r="I908" i="10" s="1"/>
  <c r="H907" i="10"/>
  <c r="I907" i="10" s="1"/>
  <c r="H906" i="10"/>
  <c r="I906" i="10" s="1"/>
  <c r="H905" i="10"/>
  <c r="I905" i="10" s="1"/>
  <c r="H904" i="10"/>
  <c r="I904" i="10" s="1"/>
  <c r="H903" i="10"/>
  <c r="I903" i="10" s="1"/>
  <c r="H902" i="10"/>
  <c r="I902" i="10" s="1"/>
  <c r="H901" i="10"/>
  <c r="I901" i="10" s="1"/>
  <c r="H900" i="10"/>
  <c r="I900" i="10" s="1"/>
  <c r="H899" i="10"/>
  <c r="I899" i="10" s="1"/>
  <c r="H898" i="10"/>
  <c r="I898" i="10" s="1"/>
  <c r="H897" i="10"/>
  <c r="I897" i="10" s="1"/>
  <c r="H896" i="10"/>
  <c r="I896" i="10" s="1"/>
  <c r="H895" i="10"/>
  <c r="I895" i="10" s="1"/>
  <c r="H894" i="10"/>
  <c r="I894" i="10" s="1"/>
  <c r="H893" i="10"/>
  <c r="I893" i="10" s="1"/>
  <c r="H892" i="10"/>
  <c r="I892" i="10" s="1"/>
  <c r="H891" i="10"/>
  <c r="I891" i="10" s="1"/>
  <c r="H890" i="10"/>
  <c r="I890" i="10" s="1"/>
  <c r="H889" i="10"/>
  <c r="I889" i="10" s="1"/>
  <c r="H888" i="10"/>
  <c r="I888" i="10" s="1"/>
  <c r="H887" i="10"/>
  <c r="I887" i="10" s="1"/>
  <c r="H886" i="10"/>
  <c r="I886" i="10" s="1"/>
  <c r="H885" i="10"/>
  <c r="I885" i="10" s="1"/>
  <c r="H884" i="10"/>
  <c r="I884" i="10" s="1"/>
  <c r="H883" i="10"/>
  <c r="I883" i="10" s="1"/>
  <c r="H882" i="10"/>
  <c r="I882" i="10" s="1"/>
  <c r="H881" i="10"/>
  <c r="I881" i="10" s="1"/>
  <c r="H880" i="10"/>
  <c r="I880" i="10" s="1"/>
  <c r="H879" i="10"/>
  <c r="I879" i="10" s="1"/>
  <c r="H878" i="10"/>
  <c r="I878" i="10" s="1"/>
  <c r="H877" i="10"/>
  <c r="I877" i="10" s="1"/>
  <c r="H876" i="10"/>
  <c r="I876" i="10" s="1"/>
  <c r="H875" i="10"/>
  <c r="I875" i="10" s="1"/>
  <c r="H874" i="10"/>
  <c r="I874" i="10" s="1"/>
  <c r="H873" i="10"/>
  <c r="I873" i="10" s="1"/>
  <c r="H872" i="10"/>
  <c r="I872" i="10" s="1"/>
  <c r="H871" i="10"/>
  <c r="I871" i="10" s="1"/>
  <c r="H870" i="10"/>
  <c r="I870" i="10" s="1"/>
  <c r="H869" i="10"/>
  <c r="I869" i="10" s="1"/>
  <c r="H868" i="10"/>
  <c r="I868" i="10" s="1"/>
  <c r="H867" i="10"/>
  <c r="I867" i="10" s="1"/>
  <c r="H866" i="10"/>
  <c r="I866" i="10" s="1"/>
  <c r="H865" i="10"/>
  <c r="I865" i="10" s="1"/>
  <c r="H864" i="10"/>
  <c r="I864" i="10" s="1"/>
  <c r="H863" i="10"/>
  <c r="I863" i="10" s="1"/>
  <c r="H862" i="10"/>
  <c r="I862" i="10" s="1"/>
  <c r="H861" i="10"/>
  <c r="I861" i="10" s="1"/>
  <c r="H860" i="10"/>
  <c r="I860" i="10" s="1"/>
  <c r="H859" i="10"/>
  <c r="I859" i="10" s="1"/>
  <c r="H858" i="10"/>
  <c r="I858" i="10" s="1"/>
  <c r="H857" i="10"/>
  <c r="I857" i="10" s="1"/>
  <c r="H856" i="10"/>
  <c r="I856" i="10" s="1"/>
  <c r="H855" i="10"/>
  <c r="I855" i="10" s="1"/>
  <c r="H854" i="10"/>
  <c r="I854" i="10" s="1"/>
  <c r="H853" i="10"/>
  <c r="I853" i="10" s="1"/>
  <c r="H852" i="10"/>
  <c r="I852" i="10" s="1"/>
  <c r="H851" i="10"/>
  <c r="I851" i="10" s="1"/>
  <c r="H850" i="10"/>
  <c r="I850" i="10" s="1"/>
  <c r="H849" i="10"/>
  <c r="I849" i="10" s="1"/>
  <c r="H848" i="10"/>
  <c r="I848" i="10" s="1"/>
  <c r="H847" i="10"/>
  <c r="I847" i="10" s="1"/>
  <c r="H846" i="10"/>
  <c r="I846" i="10" s="1"/>
  <c r="H845" i="10"/>
  <c r="I845" i="10" s="1"/>
  <c r="H844" i="10"/>
  <c r="I844" i="10" s="1"/>
  <c r="H843" i="10"/>
  <c r="I843" i="10" s="1"/>
  <c r="H842" i="10"/>
  <c r="I842" i="10" s="1"/>
  <c r="H841" i="10"/>
  <c r="I841" i="10" s="1"/>
  <c r="H840" i="10"/>
  <c r="I840" i="10" s="1"/>
  <c r="H839" i="10"/>
  <c r="I839" i="10" s="1"/>
  <c r="H838" i="10"/>
  <c r="I838" i="10" s="1"/>
  <c r="H837" i="10"/>
  <c r="I837" i="10" s="1"/>
  <c r="H836" i="10"/>
  <c r="I836" i="10" s="1"/>
  <c r="H835" i="10"/>
  <c r="I835" i="10" s="1"/>
  <c r="H834" i="10"/>
  <c r="I834" i="10" s="1"/>
  <c r="H833" i="10"/>
  <c r="I833" i="10" s="1"/>
  <c r="H832" i="10"/>
  <c r="I832" i="10" s="1"/>
  <c r="H831" i="10"/>
  <c r="I831" i="10" s="1"/>
  <c r="H830" i="10"/>
  <c r="I830" i="10" s="1"/>
  <c r="H829" i="10"/>
  <c r="I829" i="10" s="1"/>
  <c r="H828" i="10"/>
  <c r="I828" i="10" s="1"/>
  <c r="H827" i="10"/>
  <c r="I827" i="10" s="1"/>
  <c r="H826" i="10"/>
  <c r="I826" i="10" s="1"/>
  <c r="H825" i="10"/>
  <c r="I825" i="10" s="1"/>
  <c r="H824" i="10"/>
  <c r="I824" i="10" s="1"/>
  <c r="H823" i="10"/>
  <c r="I823" i="10" s="1"/>
  <c r="H822" i="10"/>
  <c r="I822" i="10" s="1"/>
  <c r="H821" i="10"/>
  <c r="I821" i="10" s="1"/>
  <c r="H820" i="10"/>
  <c r="I820" i="10" s="1"/>
  <c r="H819" i="10"/>
  <c r="I819" i="10" s="1"/>
  <c r="H818" i="10"/>
  <c r="I818" i="10" s="1"/>
  <c r="H817" i="10"/>
  <c r="I817" i="10" s="1"/>
  <c r="H816" i="10"/>
  <c r="I816" i="10" s="1"/>
  <c r="H815" i="10"/>
  <c r="I815" i="10" s="1"/>
  <c r="H814" i="10"/>
  <c r="I814" i="10" s="1"/>
  <c r="H813" i="10"/>
  <c r="I813" i="10" s="1"/>
  <c r="H812" i="10"/>
  <c r="I812" i="10" s="1"/>
  <c r="H811" i="10"/>
  <c r="I811" i="10" s="1"/>
  <c r="H810" i="10"/>
  <c r="I810" i="10" s="1"/>
  <c r="H809" i="10"/>
  <c r="I809" i="10" s="1"/>
  <c r="H808" i="10"/>
  <c r="I808" i="10" s="1"/>
  <c r="H807" i="10"/>
  <c r="I807" i="10" s="1"/>
  <c r="H806" i="10"/>
  <c r="I806" i="10" s="1"/>
  <c r="H805" i="10"/>
  <c r="I805" i="10" s="1"/>
  <c r="H804" i="10"/>
  <c r="I804" i="10" s="1"/>
  <c r="H803" i="10"/>
  <c r="I803" i="10" s="1"/>
  <c r="H802" i="10"/>
  <c r="I802" i="10" s="1"/>
  <c r="H801" i="10"/>
  <c r="I801" i="10" s="1"/>
  <c r="H800" i="10"/>
  <c r="I800" i="10" s="1"/>
  <c r="H799" i="10"/>
  <c r="I799" i="10" s="1"/>
  <c r="H798" i="10"/>
  <c r="I798" i="10" s="1"/>
  <c r="H797" i="10"/>
  <c r="I797" i="10" s="1"/>
  <c r="H796" i="10"/>
  <c r="I796" i="10" s="1"/>
  <c r="H795" i="10"/>
  <c r="I795" i="10" s="1"/>
  <c r="H794" i="10"/>
  <c r="I794" i="10" s="1"/>
  <c r="H793" i="10"/>
  <c r="I793" i="10" s="1"/>
  <c r="H792" i="10"/>
  <c r="I792" i="10" s="1"/>
  <c r="H791" i="10"/>
  <c r="I791" i="10" s="1"/>
  <c r="H790" i="10"/>
  <c r="I790" i="10" s="1"/>
  <c r="H789" i="10"/>
  <c r="I789" i="10" s="1"/>
  <c r="H788" i="10"/>
  <c r="I788" i="10" s="1"/>
  <c r="H787" i="10"/>
  <c r="I787" i="10" s="1"/>
  <c r="H786" i="10"/>
  <c r="I786" i="10" s="1"/>
  <c r="H785" i="10"/>
  <c r="I785" i="10" s="1"/>
  <c r="H784" i="10"/>
  <c r="I784" i="10" s="1"/>
  <c r="H783" i="10"/>
  <c r="I783" i="10" s="1"/>
  <c r="H782" i="10"/>
  <c r="I782" i="10" s="1"/>
  <c r="H781" i="10"/>
  <c r="I781" i="10" s="1"/>
  <c r="H780" i="10"/>
  <c r="I780" i="10" s="1"/>
  <c r="H779" i="10"/>
  <c r="I779" i="10" s="1"/>
  <c r="H778" i="10"/>
  <c r="I778" i="10" s="1"/>
  <c r="H777" i="10"/>
  <c r="I777" i="10" s="1"/>
  <c r="H776" i="10"/>
  <c r="I776" i="10" s="1"/>
  <c r="H775" i="10"/>
  <c r="I775" i="10" s="1"/>
  <c r="H774" i="10"/>
  <c r="I774" i="10" s="1"/>
  <c r="H773" i="10"/>
  <c r="I773" i="10" s="1"/>
  <c r="H772" i="10"/>
  <c r="I772" i="10" s="1"/>
  <c r="H771" i="10"/>
  <c r="I771" i="10" s="1"/>
  <c r="H770" i="10"/>
  <c r="I770" i="10" s="1"/>
  <c r="H769" i="10"/>
  <c r="I769" i="10" s="1"/>
  <c r="H768" i="10"/>
  <c r="I768" i="10" s="1"/>
  <c r="H767" i="10"/>
  <c r="I767" i="10" s="1"/>
  <c r="H766" i="10"/>
  <c r="I766" i="10" s="1"/>
  <c r="H765" i="10"/>
  <c r="I765" i="10" s="1"/>
  <c r="H764" i="10"/>
  <c r="I764" i="10" s="1"/>
  <c r="H763" i="10"/>
  <c r="I763" i="10" s="1"/>
  <c r="H762" i="10"/>
  <c r="I762" i="10" s="1"/>
  <c r="H761" i="10"/>
  <c r="I761" i="10" s="1"/>
  <c r="H760" i="10"/>
  <c r="I760" i="10" s="1"/>
  <c r="H759" i="10"/>
  <c r="I759" i="10" s="1"/>
  <c r="H758" i="10"/>
  <c r="I758" i="10" s="1"/>
  <c r="H757" i="10"/>
  <c r="I757" i="10" s="1"/>
  <c r="H756" i="10"/>
  <c r="I756" i="10" s="1"/>
  <c r="H755" i="10"/>
  <c r="I755" i="10" s="1"/>
  <c r="H754" i="10"/>
  <c r="I754" i="10" s="1"/>
  <c r="H753" i="10"/>
  <c r="I753" i="10" s="1"/>
  <c r="H752" i="10"/>
  <c r="I752" i="10" s="1"/>
  <c r="H751" i="10"/>
  <c r="I751" i="10" s="1"/>
  <c r="H750" i="10"/>
  <c r="I750" i="10" s="1"/>
  <c r="H749" i="10"/>
  <c r="I749" i="10" s="1"/>
  <c r="H748" i="10"/>
  <c r="I748" i="10" s="1"/>
  <c r="H747" i="10"/>
  <c r="I747" i="10" s="1"/>
  <c r="H746" i="10"/>
  <c r="I746" i="10" s="1"/>
  <c r="H745" i="10"/>
  <c r="I745" i="10" s="1"/>
  <c r="H744" i="10"/>
  <c r="I744" i="10" s="1"/>
  <c r="H743" i="10"/>
  <c r="I743" i="10" s="1"/>
  <c r="H742" i="10"/>
  <c r="I742" i="10" s="1"/>
  <c r="H741" i="10"/>
  <c r="I741" i="10" s="1"/>
  <c r="H740" i="10"/>
  <c r="I740" i="10" s="1"/>
  <c r="H739" i="10"/>
  <c r="I739" i="10" s="1"/>
  <c r="H738" i="10"/>
  <c r="I738" i="10" s="1"/>
  <c r="H737" i="10"/>
  <c r="I737" i="10" s="1"/>
  <c r="H736" i="10"/>
  <c r="I736" i="10" s="1"/>
  <c r="H735" i="10"/>
  <c r="I735" i="10" s="1"/>
  <c r="H734" i="10"/>
  <c r="I734" i="10" s="1"/>
  <c r="H733" i="10"/>
  <c r="I733" i="10" s="1"/>
  <c r="H732" i="10"/>
  <c r="I732" i="10" s="1"/>
  <c r="H731" i="10"/>
  <c r="I731" i="10" s="1"/>
  <c r="H730" i="10"/>
  <c r="I730" i="10" s="1"/>
  <c r="H729" i="10"/>
  <c r="I729" i="10" s="1"/>
  <c r="H728" i="10"/>
  <c r="I728" i="10" s="1"/>
  <c r="H727" i="10"/>
  <c r="I727" i="10" s="1"/>
  <c r="H726" i="10"/>
  <c r="I726" i="10" s="1"/>
  <c r="H725" i="10"/>
  <c r="I725" i="10" s="1"/>
  <c r="H724" i="10"/>
  <c r="I724" i="10" s="1"/>
  <c r="H723" i="10"/>
  <c r="I723" i="10" s="1"/>
  <c r="H722" i="10"/>
  <c r="I722" i="10" s="1"/>
  <c r="H721" i="10"/>
  <c r="I721" i="10" s="1"/>
  <c r="H720" i="10"/>
  <c r="I720" i="10" s="1"/>
  <c r="H719" i="10"/>
  <c r="I719" i="10" s="1"/>
  <c r="H718" i="10"/>
  <c r="I718" i="10" s="1"/>
  <c r="H717" i="10"/>
  <c r="I717" i="10" s="1"/>
  <c r="H716" i="10"/>
  <c r="I716" i="10" s="1"/>
  <c r="H715" i="10"/>
  <c r="I715" i="10" s="1"/>
  <c r="H714" i="10"/>
  <c r="I714" i="10" s="1"/>
  <c r="H713" i="10"/>
  <c r="I713" i="10" s="1"/>
  <c r="H712" i="10"/>
  <c r="I712" i="10" s="1"/>
  <c r="H711" i="10"/>
  <c r="I711" i="10" s="1"/>
  <c r="H710" i="10"/>
  <c r="I710" i="10" s="1"/>
  <c r="H709" i="10"/>
  <c r="I709" i="10" s="1"/>
  <c r="H708" i="10"/>
  <c r="I708" i="10" s="1"/>
  <c r="H707" i="10"/>
  <c r="I707" i="10" s="1"/>
  <c r="H706" i="10"/>
  <c r="I706" i="10" s="1"/>
  <c r="H705" i="10"/>
  <c r="I705" i="10" s="1"/>
  <c r="H704" i="10"/>
  <c r="I704" i="10" s="1"/>
  <c r="H703" i="10"/>
  <c r="I703" i="10" s="1"/>
  <c r="H702" i="10"/>
  <c r="I702" i="10" s="1"/>
  <c r="H701" i="10"/>
  <c r="I701" i="10" s="1"/>
  <c r="H700" i="10"/>
  <c r="I700" i="10" s="1"/>
  <c r="H699" i="10"/>
  <c r="I699" i="10" s="1"/>
  <c r="H698" i="10"/>
  <c r="I698" i="10" s="1"/>
  <c r="H697" i="10"/>
  <c r="I697" i="10" s="1"/>
  <c r="H696" i="10"/>
  <c r="I696" i="10" s="1"/>
  <c r="H695" i="10"/>
  <c r="I695" i="10" s="1"/>
  <c r="H694" i="10"/>
  <c r="I694" i="10" s="1"/>
  <c r="H693" i="10"/>
  <c r="I693" i="10" s="1"/>
  <c r="H692" i="10"/>
  <c r="I692" i="10" s="1"/>
  <c r="H691" i="10"/>
  <c r="I691" i="10" s="1"/>
  <c r="H690" i="10"/>
  <c r="I690" i="10" s="1"/>
  <c r="H689" i="10"/>
  <c r="I689" i="10" s="1"/>
  <c r="H688" i="10"/>
  <c r="I688" i="10" s="1"/>
  <c r="H687" i="10"/>
  <c r="I687" i="10" s="1"/>
  <c r="H686" i="10"/>
  <c r="I686" i="10" s="1"/>
  <c r="H685" i="10"/>
  <c r="I685" i="10" s="1"/>
  <c r="H684" i="10"/>
  <c r="I684" i="10" s="1"/>
  <c r="H683" i="10"/>
  <c r="I683" i="10" s="1"/>
  <c r="H682" i="10"/>
  <c r="I682" i="10" s="1"/>
  <c r="H681" i="10"/>
  <c r="I681" i="10" s="1"/>
  <c r="H680" i="10"/>
  <c r="I680" i="10" s="1"/>
  <c r="H679" i="10"/>
  <c r="I679" i="10" s="1"/>
  <c r="H678" i="10"/>
  <c r="I678" i="10" s="1"/>
  <c r="H677" i="10"/>
  <c r="I677" i="10" s="1"/>
  <c r="H676" i="10"/>
  <c r="I676" i="10" s="1"/>
  <c r="H675" i="10"/>
  <c r="I675" i="10" s="1"/>
  <c r="H674" i="10"/>
  <c r="I674" i="10" s="1"/>
  <c r="H673" i="10"/>
  <c r="I673" i="10" s="1"/>
  <c r="H672" i="10"/>
  <c r="I672" i="10" s="1"/>
  <c r="H671" i="10"/>
  <c r="I671" i="10" s="1"/>
  <c r="H670" i="10"/>
  <c r="I670" i="10" s="1"/>
  <c r="H669" i="10"/>
  <c r="I669" i="10" s="1"/>
  <c r="H668" i="10"/>
  <c r="I668" i="10" s="1"/>
  <c r="H667" i="10"/>
  <c r="I667" i="10" s="1"/>
  <c r="H666" i="10"/>
  <c r="I666" i="10" s="1"/>
  <c r="H665" i="10"/>
  <c r="I665" i="10" s="1"/>
  <c r="H664" i="10"/>
  <c r="I664" i="10" s="1"/>
  <c r="H663" i="10"/>
  <c r="I663" i="10" s="1"/>
  <c r="H662" i="10"/>
  <c r="I662" i="10" s="1"/>
  <c r="H661" i="10"/>
  <c r="I661" i="10" s="1"/>
  <c r="H660" i="10"/>
  <c r="I660" i="10" s="1"/>
  <c r="H659" i="10"/>
  <c r="I659" i="10" s="1"/>
  <c r="H658" i="10"/>
  <c r="I658" i="10" s="1"/>
  <c r="H657" i="10"/>
  <c r="I657" i="10" s="1"/>
  <c r="H656" i="10"/>
  <c r="I656" i="10" s="1"/>
  <c r="H655" i="10"/>
  <c r="I655" i="10" s="1"/>
  <c r="H654" i="10"/>
  <c r="I654" i="10" s="1"/>
  <c r="H653" i="10"/>
  <c r="I653" i="10" s="1"/>
  <c r="H652" i="10"/>
  <c r="I652" i="10" s="1"/>
  <c r="H651" i="10"/>
  <c r="I651" i="10" s="1"/>
  <c r="H650" i="10"/>
  <c r="I650" i="10" s="1"/>
  <c r="H649" i="10"/>
  <c r="I649" i="10" s="1"/>
  <c r="H648" i="10"/>
  <c r="I648" i="10" s="1"/>
  <c r="H647" i="10"/>
  <c r="I647" i="10" s="1"/>
  <c r="H646" i="10"/>
  <c r="I646" i="10" s="1"/>
  <c r="H645" i="10"/>
  <c r="I645" i="10" s="1"/>
  <c r="H644" i="10"/>
  <c r="I644" i="10" s="1"/>
  <c r="H643" i="10"/>
  <c r="I643" i="10" s="1"/>
  <c r="H642" i="10"/>
  <c r="I642" i="10" s="1"/>
  <c r="H641" i="10"/>
  <c r="I641" i="10" s="1"/>
  <c r="H640" i="10"/>
  <c r="I640" i="10" s="1"/>
  <c r="H639" i="10"/>
  <c r="I639" i="10" s="1"/>
  <c r="H638" i="10"/>
  <c r="I638" i="10" s="1"/>
  <c r="H637" i="10"/>
  <c r="I637" i="10" s="1"/>
  <c r="H636" i="10"/>
  <c r="I636" i="10" s="1"/>
  <c r="H635" i="10"/>
  <c r="I635" i="10" s="1"/>
  <c r="H634" i="10"/>
  <c r="I634" i="10" s="1"/>
  <c r="H633" i="10"/>
  <c r="I633" i="10" s="1"/>
  <c r="H632" i="10"/>
  <c r="I632" i="10" s="1"/>
  <c r="H631" i="10"/>
  <c r="I631" i="10" s="1"/>
  <c r="H630" i="10"/>
  <c r="I630" i="10" s="1"/>
  <c r="H629" i="10"/>
  <c r="I629" i="10" s="1"/>
  <c r="H628" i="10"/>
  <c r="I628" i="10" s="1"/>
  <c r="H627" i="10"/>
  <c r="I627" i="10" s="1"/>
  <c r="H626" i="10"/>
  <c r="I626" i="10" s="1"/>
  <c r="H625" i="10"/>
  <c r="I625" i="10" s="1"/>
  <c r="H624" i="10"/>
  <c r="I624" i="10" s="1"/>
  <c r="H623" i="10"/>
  <c r="I623" i="10" s="1"/>
  <c r="H622" i="10"/>
  <c r="I622" i="10" s="1"/>
  <c r="H621" i="10"/>
  <c r="I621" i="10" s="1"/>
  <c r="H620" i="10"/>
  <c r="I620" i="10" s="1"/>
  <c r="H619" i="10"/>
  <c r="I619" i="10" s="1"/>
  <c r="H618" i="10"/>
  <c r="I618" i="10" s="1"/>
  <c r="H617" i="10"/>
  <c r="I617" i="10" s="1"/>
  <c r="H616" i="10"/>
  <c r="I616" i="10" s="1"/>
  <c r="H615" i="10"/>
  <c r="I615" i="10" s="1"/>
  <c r="H614" i="10"/>
  <c r="I614" i="10" s="1"/>
  <c r="H613" i="10"/>
  <c r="I613" i="10" s="1"/>
  <c r="H612" i="10"/>
  <c r="I612" i="10" s="1"/>
  <c r="H611" i="10"/>
  <c r="I611" i="10" s="1"/>
  <c r="H610" i="10"/>
  <c r="I610" i="10" s="1"/>
  <c r="H609" i="10"/>
  <c r="I609" i="10" s="1"/>
  <c r="H608" i="10"/>
  <c r="I608" i="10" s="1"/>
  <c r="H607" i="10"/>
  <c r="I607" i="10" s="1"/>
  <c r="H606" i="10"/>
  <c r="I606" i="10" s="1"/>
  <c r="H605" i="10"/>
  <c r="I605" i="10" s="1"/>
  <c r="H604" i="10"/>
  <c r="I604" i="10" s="1"/>
  <c r="H603" i="10"/>
  <c r="I603" i="10" s="1"/>
  <c r="H602" i="10"/>
  <c r="I602" i="10" s="1"/>
  <c r="H601" i="10"/>
  <c r="I601" i="10" s="1"/>
  <c r="H600" i="10"/>
  <c r="I600" i="10" s="1"/>
  <c r="H599" i="10"/>
  <c r="I599" i="10" s="1"/>
  <c r="H598" i="10"/>
  <c r="I598" i="10" s="1"/>
  <c r="H597" i="10"/>
  <c r="I597" i="10" s="1"/>
  <c r="H596" i="10"/>
  <c r="I596" i="10" s="1"/>
  <c r="H595" i="10"/>
  <c r="I595" i="10" s="1"/>
  <c r="H594" i="10"/>
  <c r="I594" i="10" s="1"/>
  <c r="H593" i="10"/>
  <c r="I593" i="10" s="1"/>
  <c r="H592" i="10"/>
  <c r="I592" i="10" s="1"/>
  <c r="H591" i="10"/>
  <c r="I591" i="10" s="1"/>
  <c r="H590" i="10"/>
  <c r="I590" i="10" s="1"/>
  <c r="H589" i="10"/>
  <c r="I589" i="10" s="1"/>
  <c r="H588" i="10"/>
  <c r="I588" i="10" s="1"/>
  <c r="H587" i="10"/>
  <c r="I587" i="10" s="1"/>
  <c r="H586" i="10"/>
  <c r="I586" i="10" s="1"/>
  <c r="H585" i="10"/>
  <c r="I585" i="10" s="1"/>
  <c r="H584" i="10"/>
  <c r="I584" i="10" s="1"/>
  <c r="H583" i="10"/>
  <c r="I583" i="10" s="1"/>
  <c r="H582" i="10"/>
  <c r="I582" i="10" s="1"/>
  <c r="H581" i="10"/>
  <c r="I581" i="10" s="1"/>
  <c r="H580" i="10"/>
  <c r="I580" i="10" s="1"/>
  <c r="H579" i="10"/>
  <c r="I579" i="10" s="1"/>
  <c r="H578" i="10"/>
  <c r="I578" i="10" s="1"/>
  <c r="H577" i="10"/>
  <c r="I577" i="10" s="1"/>
  <c r="H576" i="10"/>
  <c r="I576" i="10" s="1"/>
  <c r="H575" i="10"/>
  <c r="I575" i="10" s="1"/>
  <c r="H574" i="10"/>
  <c r="I574" i="10" s="1"/>
  <c r="H573" i="10"/>
  <c r="I573" i="10" s="1"/>
  <c r="H572" i="10"/>
  <c r="I572" i="10" s="1"/>
  <c r="H571" i="10"/>
  <c r="I571" i="10" s="1"/>
  <c r="H570" i="10"/>
  <c r="I570" i="10" s="1"/>
  <c r="H569" i="10"/>
  <c r="I569" i="10" s="1"/>
  <c r="H568" i="10"/>
  <c r="I568" i="10" s="1"/>
  <c r="H567" i="10"/>
  <c r="I567" i="10" s="1"/>
  <c r="H566" i="10"/>
  <c r="I566" i="10" s="1"/>
  <c r="H565" i="10"/>
  <c r="I565" i="10" s="1"/>
  <c r="H564" i="10"/>
  <c r="I564" i="10" s="1"/>
  <c r="H563" i="10"/>
  <c r="I563" i="10" s="1"/>
  <c r="H562" i="10"/>
  <c r="I562" i="10" s="1"/>
  <c r="H561" i="10"/>
  <c r="I561" i="10" s="1"/>
  <c r="H560" i="10"/>
  <c r="I560" i="10" s="1"/>
  <c r="H559" i="10"/>
  <c r="I559" i="10" s="1"/>
  <c r="H558" i="10"/>
  <c r="I558" i="10" s="1"/>
  <c r="H557" i="10"/>
  <c r="I557" i="10" s="1"/>
  <c r="H556" i="10"/>
  <c r="I556" i="10" s="1"/>
  <c r="H555" i="10"/>
  <c r="I555" i="10" s="1"/>
  <c r="H554" i="10"/>
  <c r="I554" i="10" s="1"/>
  <c r="H553" i="10"/>
  <c r="I553" i="10" s="1"/>
  <c r="H552" i="10"/>
  <c r="I552" i="10" s="1"/>
  <c r="H551" i="10"/>
  <c r="I551" i="10" s="1"/>
  <c r="H550" i="10"/>
  <c r="I550" i="10" s="1"/>
  <c r="H549" i="10"/>
  <c r="I549" i="10" s="1"/>
  <c r="H548" i="10"/>
  <c r="I548" i="10" s="1"/>
  <c r="H547" i="10"/>
  <c r="I547" i="10" s="1"/>
  <c r="H546" i="10"/>
  <c r="I546" i="10" s="1"/>
  <c r="H545" i="10"/>
  <c r="I545" i="10" s="1"/>
  <c r="H544" i="10"/>
  <c r="I544" i="10" s="1"/>
  <c r="H543" i="10"/>
  <c r="I543" i="10" s="1"/>
  <c r="H542" i="10"/>
  <c r="I542" i="10" s="1"/>
  <c r="H541" i="10"/>
  <c r="I541" i="10" s="1"/>
  <c r="H540" i="10"/>
  <c r="I540" i="10" s="1"/>
  <c r="H539" i="10"/>
  <c r="I539" i="10" s="1"/>
  <c r="H538" i="10"/>
  <c r="I538" i="10" s="1"/>
  <c r="H537" i="10"/>
  <c r="I537" i="10" s="1"/>
  <c r="H536" i="10"/>
  <c r="I536" i="10" s="1"/>
  <c r="H535" i="10"/>
  <c r="I535" i="10" s="1"/>
  <c r="H534" i="10"/>
  <c r="I534" i="10" s="1"/>
  <c r="H533" i="10"/>
  <c r="I533" i="10" s="1"/>
  <c r="H532" i="10"/>
  <c r="I532" i="10" s="1"/>
  <c r="H531" i="10"/>
  <c r="I531" i="10" s="1"/>
  <c r="H530" i="10"/>
  <c r="I530" i="10" s="1"/>
  <c r="H529" i="10"/>
  <c r="I529" i="10" s="1"/>
  <c r="H528" i="10"/>
  <c r="I528" i="10" s="1"/>
  <c r="H527" i="10"/>
  <c r="I527" i="10" s="1"/>
  <c r="H526" i="10"/>
  <c r="I526" i="10" s="1"/>
  <c r="H525" i="10"/>
  <c r="I525" i="10" s="1"/>
  <c r="H524" i="10"/>
  <c r="I524" i="10" s="1"/>
  <c r="H523" i="10"/>
  <c r="I523" i="10" s="1"/>
  <c r="H522" i="10"/>
  <c r="I522" i="10" s="1"/>
  <c r="H521" i="10"/>
  <c r="I521" i="10" s="1"/>
  <c r="H520" i="10"/>
  <c r="I520" i="10" s="1"/>
  <c r="H519" i="10"/>
  <c r="I519" i="10" s="1"/>
  <c r="H518" i="10"/>
  <c r="I518" i="10" s="1"/>
  <c r="H517" i="10"/>
  <c r="I517" i="10" s="1"/>
  <c r="H516" i="10"/>
  <c r="I516" i="10" s="1"/>
  <c r="H515" i="10"/>
  <c r="I515" i="10" s="1"/>
  <c r="H514" i="10"/>
  <c r="I514" i="10" s="1"/>
  <c r="H513" i="10"/>
  <c r="I513" i="10" s="1"/>
  <c r="H512" i="10"/>
  <c r="I512" i="10" s="1"/>
  <c r="H511" i="10"/>
  <c r="I511" i="10" s="1"/>
  <c r="H510" i="10"/>
  <c r="I510" i="10" s="1"/>
  <c r="H509" i="10"/>
  <c r="I509" i="10" s="1"/>
  <c r="H508" i="10"/>
  <c r="I508" i="10" s="1"/>
  <c r="H507" i="10"/>
  <c r="I507" i="10" s="1"/>
  <c r="H506" i="10"/>
  <c r="I506" i="10" s="1"/>
  <c r="H505" i="10"/>
  <c r="I505" i="10" s="1"/>
  <c r="H504" i="10"/>
  <c r="I504" i="10" s="1"/>
  <c r="H503" i="10"/>
  <c r="I503" i="10" s="1"/>
  <c r="H502" i="10"/>
  <c r="I502" i="10" s="1"/>
  <c r="H501" i="10"/>
  <c r="I501" i="10" s="1"/>
  <c r="H500" i="10"/>
  <c r="I500" i="10" s="1"/>
  <c r="H499" i="10"/>
  <c r="I499" i="10" s="1"/>
  <c r="H498" i="10"/>
  <c r="I498" i="10" s="1"/>
  <c r="H497" i="10"/>
  <c r="I497" i="10" s="1"/>
  <c r="H496" i="10"/>
  <c r="I496" i="10" s="1"/>
  <c r="H495" i="10"/>
  <c r="I495" i="10" s="1"/>
  <c r="H494" i="10"/>
  <c r="I494" i="10" s="1"/>
  <c r="H493" i="10"/>
  <c r="I493" i="10" s="1"/>
  <c r="H492" i="10"/>
  <c r="I492" i="10" s="1"/>
  <c r="H491" i="10"/>
  <c r="I491" i="10" s="1"/>
  <c r="H490" i="10"/>
  <c r="I490" i="10" s="1"/>
  <c r="H489" i="10"/>
  <c r="I489" i="10" s="1"/>
  <c r="H488" i="10"/>
  <c r="I488" i="10" s="1"/>
  <c r="H487" i="10"/>
  <c r="I487" i="10" s="1"/>
  <c r="H486" i="10"/>
  <c r="I486" i="10" s="1"/>
  <c r="H485" i="10"/>
  <c r="I485" i="10" s="1"/>
  <c r="H484" i="10"/>
  <c r="I484" i="10" s="1"/>
  <c r="H483" i="10"/>
  <c r="I483" i="10" s="1"/>
  <c r="H482" i="10"/>
  <c r="I482" i="10" s="1"/>
  <c r="H481" i="10"/>
  <c r="I481" i="10" s="1"/>
  <c r="H480" i="10"/>
  <c r="I480" i="10" s="1"/>
  <c r="H479" i="10"/>
  <c r="I479" i="10" s="1"/>
  <c r="H478" i="10"/>
  <c r="I478" i="10" s="1"/>
  <c r="H477" i="10"/>
  <c r="I477" i="10" s="1"/>
  <c r="H476" i="10"/>
  <c r="I476" i="10" s="1"/>
  <c r="H475" i="10"/>
  <c r="I475" i="10" s="1"/>
  <c r="H474" i="10"/>
  <c r="I474" i="10" s="1"/>
  <c r="H473" i="10"/>
  <c r="I473" i="10" s="1"/>
  <c r="H472" i="10"/>
  <c r="I472" i="10" s="1"/>
  <c r="H471" i="10"/>
  <c r="I471" i="10" s="1"/>
  <c r="H470" i="10"/>
  <c r="I470" i="10" s="1"/>
  <c r="H469" i="10"/>
  <c r="I469" i="10" s="1"/>
  <c r="H468" i="10"/>
  <c r="I468" i="10" s="1"/>
  <c r="H467" i="10"/>
  <c r="I467" i="10" s="1"/>
  <c r="H466" i="10"/>
  <c r="I466" i="10" s="1"/>
  <c r="H465" i="10"/>
  <c r="I465" i="10" s="1"/>
  <c r="H464" i="10"/>
  <c r="I464" i="10" s="1"/>
  <c r="H463" i="10"/>
  <c r="I463" i="10" s="1"/>
  <c r="H462" i="10"/>
  <c r="I462" i="10" s="1"/>
  <c r="H461" i="10"/>
  <c r="I461" i="10" s="1"/>
  <c r="H460" i="10"/>
  <c r="I460" i="10" s="1"/>
  <c r="H459" i="10"/>
  <c r="I459" i="10" s="1"/>
  <c r="H458" i="10"/>
  <c r="I458" i="10" s="1"/>
  <c r="H457" i="10"/>
  <c r="I457" i="10" s="1"/>
  <c r="H456" i="10"/>
  <c r="I456" i="10" s="1"/>
  <c r="H455" i="10"/>
  <c r="I455" i="10" s="1"/>
  <c r="H454" i="10"/>
  <c r="I454" i="10" s="1"/>
  <c r="H453" i="10"/>
  <c r="I453" i="10" s="1"/>
  <c r="H452" i="10"/>
  <c r="I452" i="10" s="1"/>
  <c r="H451" i="10"/>
  <c r="I451" i="10" s="1"/>
  <c r="H450" i="10"/>
  <c r="I450" i="10" s="1"/>
  <c r="H449" i="10"/>
  <c r="I449" i="10" s="1"/>
  <c r="H448" i="10"/>
  <c r="I448" i="10" s="1"/>
  <c r="H447" i="10"/>
  <c r="I447" i="10" s="1"/>
  <c r="H446" i="10"/>
  <c r="I446" i="10" s="1"/>
  <c r="H445" i="10"/>
  <c r="I445" i="10" s="1"/>
  <c r="H444" i="10"/>
  <c r="I444" i="10" s="1"/>
  <c r="H443" i="10"/>
  <c r="I443" i="10" s="1"/>
  <c r="H442" i="10"/>
  <c r="I442" i="10" s="1"/>
  <c r="H441" i="10"/>
  <c r="I441" i="10" s="1"/>
  <c r="H440" i="10"/>
  <c r="I440" i="10" s="1"/>
  <c r="H439" i="10"/>
  <c r="I439" i="10" s="1"/>
  <c r="H438" i="10"/>
  <c r="I438" i="10" s="1"/>
  <c r="H437" i="10"/>
  <c r="I437" i="10" s="1"/>
  <c r="H436" i="10"/>
  <c r="I436" i="10" s="1"/>
  <c r="H435" i="10"/>
  <c r="I435" i="10" s="1"/>
  <c r="H434" i="10"/>
  <c r="I434" i="10" s="1"/>
  <c r="H433" i="10"/>
  <c r="I433" i="10" s="1"/>
  <c r="H432" i="10"/>
  <c r="I432" i="10" s="1"/>
  <c r="H431" i="10"/>
  <c r="I431" i="10" s="1"/>
  <c r="H430" i="10"/>
  <c r="I430" i="10" s="1"/>
  <c r="H429" i="10"/>
  <c r="I429" i="10" s="1"/>
  <c r="H428" i="10"/>
  <c r="I428" i="10" s="1"/>
  <c r="H427" i="10"/>
  <c r="I427" i="10" s="1"/>
  <c r="H426" i="10"/>
  <c r="I426" i="10" s="1"/>
  <c r="H425" i="10"/>
  <c r="I425" i="10" s="1"/>
  <c r="H424" i="10"/>
  <c r="I424" i="10" s="1"/>
  <c r="H423" i="10"/>
  <c r="I423" i="10" s="1"/>
  <c r="H422" i="10"/>
  <c r="I422" i="10" s="1"/>
  <c r="H421" i="10"/>
  <c r="I421" i="10" s="1"/>
  <c r="H420" i="10"/>
  <c r="I420" i="10" s="1"/>
  <c r="H419" i="10"/>
  <c r="I419" i="10" s="1"/>
  <c r="H418" i="10"/>
  <c r="I418" i="10" s="1"/>
  <c r="H417" i="10"/>
  <c r="I417" i="10" s="1"/>
  <c r="H416" i="10"/>
  <c r="I416" i="10" s="1"/>
  <c r="H415" i="10"/>
  <c r="I415" i="10" s="1"/>
  <c r="H414" i="10"/>
  <c r="I414" i="10" s="1"/>
  <c r="H413" i="10"/>
  <c r="I413" i="10" s="1"/>
  <c r="H412" i="10"/>
  <c r="I412" i="10" s="1"/>
  <c r="H411" i="10"/>
  <c r="I411" i="10" s="1"/>
  <c r="H410" i="10"/>
  <c r="I410" i="10" s="1"/>
  <c r="H409" i="10"/>
  <c r="I409" i="10" s="1"/>
  <c r="H408" i="10"/>
  <c r="I408" i="10" s="1"/>
  <c r="H407" i="10"/>
  <c r="I407" i="10" s="1"/>
  <c r="H406" i="10"/>
  <c r="I406" i="10" s="1"/>
  <c r="H405" i="10"/>
  <c r="I405" i="10" s="1"/>
  <c r="H404" i="10"/>
  <c r="I404" i="10" s="1"/>
  <c r="H403" i="10"/>
  <c r="I403" i="10" s="1"/>
  <c r="H402" i="10"/>
  <c r="I402" i="10" s="1"/>
  <c r="H401" i="10"/>
  <c r="I401" i="10" s="1"/>
  <c r="H400" i="10"/>
  <c r="I400" i="10" s="1"/>
  <c r="H399" i="10"/>
  <c r="I399" i="10" s="1"/>
  <c r="H398" i="10"/>
  <c r="I398" i="10" s="1"/>
  <c r="H397" i="10"/>
  <c r="I397" i="10" s="1"/>
  <c r="H396" i="10"/>
  <c r="I396" i="10" s="1"/>
  <c r="H395" i="10"/>
  <c r="I395" i="10" s="1"/>
  <c r="H394" i="10"/>
  <c r="I394" i="10" s="1"/>
  <c r="H393" i="10"/>
  <c r="I393" i="10" s="1"/>
  <c r="H392" i="10"/>
  <c r="I392" i="10" s="1"/>
  <c r="H391" i="10"/>
  <c r="I391" i="10" s="1"/>
  <c r="H390" i="10"/>
  <c r="I390" i="10" s="1"/>
  <c r="H389" i="10"/>
  <c r="I389" i="10" s="1"/>
  <c r="H388" i="10"/>
  <c r="I388" i="10" s="1"/>
  <c r="H387" i="10"/>
  <c r="I387" i="10" s="1"/>
  <c r="H386" i="10"/>
  <c r="I386" i="10" s="1"/>
  <c r="H385" i="10"/>
  <c r="I385" i="10" s="1"/>
  <c r="H384" i="10"/>
  <c r="I384" i="10" s="1"/>
  <c r="H383" i="10"/>
  <c r="I383" i="10" s="1"/>
  <c r="H382" i="10"/>
  <c r="I382" i="10" s="1"/>
  <c r="H381" i="10"/>
  <c r="I381" i="10" s="1"/>
  <c r="H380" i="10"/>
  <c r="I380" i="10" s="1"/>
  <c r="H379" i="10"/>
  <c r="I379" i="10" s="1"/>
  <c r="H378" i="10"/>
  <c r="I378" i="10" s="1"/>
  <c r="H377" i="10"/>
  <c r="I377" i="10" s="1"/>
  <c r="H376" i="10"/>
  <c r="I376" i="10" s="1"/>
  <c r="H375" i="10"/>
  <c r="I375" i="10" s="1"/>
  <c r="H374" i="10"/>
  <c r="I374" i="10" s="1"/>
  <c r="H373" i="10"/>
  <c r="I373" i="10" s="1"/>
  <c r="H372" i="10"/>
  <c r="I372" i="10" s="1"/>
  <c r="H371" i="10"/>
  <c r="I371" i="10" s="1"/>
  <c r="H370" i="10"/>
  <c r="I370" i="10" s="1"/>
  <c r="H369" i="10"/>
  <c r="I369" i="10" s="1"/>
  <c r="H368" i="10"/>
  <c r="I368" i="10" s="1"/>
  <c r="H367" i="10"/>
  <c r="I367" i="10" s="1"/>
  <c r="H366" i="10"/>
  <c r="I366" i="10" s="1"/>
  <c r="H365" i="10"/>
  <c r="I365" i="10" s="1"/>
  <c r="H364" i="10"/>
  <c r="I364" i="10" s="1"/>
  <c r="H363" i="10"/>
  <c r="I363" i="10" s="1"/>
  <c r="H362" i="10"/>
  <c r="I362" i="10" s="1"/>
  <c r="H361" i="10"/>
  <c r="I361" i="10" s="1"/>
  <c r="H360" i="10"/>
  <c r="I360" i="10" s="1"/>
  <c r="H359" i="10"/>
  <c r="I359" i="10" s="1"/>
  <c r="H358" i="10"/>
  <c r="I358" i="10" s="1"/>
  <c r="H357" i="10"/>
  <c r="I357" i="10" s="1"/>
  <c r="H356" i="10"/>
  <c r="I356" i="10" s="1"/>
  <c r="H355" i="10"/>
  <c r="I355" i="10" s="1"/>
  <c r="H354" i="10"/>
  <c r="I354" i="10" s="1"/>
  <c r="H353" i="10"/>
  <c r="I353" i="10" s="1"/>
  <c r="H352" i="10"/>
  <c r="I352" i="10" s="1"/>
  <c r="H351" i="10"/>
  <c r="I351" i="10" s="1"/>
  <c r="H350" i="10"/>
  <c r="I350" i="10" s="1"/>
  <c r="H349" i="10"/>
  <c r="I349" i="10" s="1"/>
  <c r="H348" i="10"/>
  <c r="I348" i="10" s="1"/>
  <c r="H347" i="10"/>
  <c r="I347" i="10" s="1"/>
  <c r="H346" i="10"/>
  <c r="I346" i="10" s="1"/>
  <c r="H345" i="10"/>
  <c r="I345" i="10" s="1"/>
  <c r="H344" i="10"/>
  <c r="I344" i="10" s="1"/>
  <c r="H343" i="10"/>
  <c r="I343" i="10" s="1"/>
  <c r="H342" i="10"/>
  <c r="I342" i="10" s="1"/>
  <c r="H341" i="10"/>
  <c r="I341" i="10" s="1"/>
  <c r="H340" i="10"/>
  <c r="I340" i="10" s="1"/>
  <c r="H339" i="10"/>
  <c r="I339" i="10" s="1"/>
  <c r="H338" i="10"/>
  <c r="I338" i="10" s="1"/>
  <c r="H337" i="10"/>
  <c r="I337" i="10" s="1"/>
  <c r="H336" i="10"/>
  <c r="I336" i="10" s="1"/>
  <c r="H335" i="10"/>
  <c r="I335" i="10" s="1"/>
  <c r="H334" i="10"/>
  <c r="I334" i="10" s="1"/>
  <c r="H333" i="10"/>
  <c r="I333" i="10" s="1"/>
  <c r="H332" i="10"/>
  <c r="I332" i="10" s="1"/>
  <c r="H331" i="10"/>
  <c r="I331" i="10" s="1"/>
  <c r="H330" i="10"/>
  <c r="I330" i="10" s="1"/>
  <c r="H329" i="10"/>
  <c r="I329" i="10" s="1"/>
  <c r="H328" i="10"/>
  <c r="I328" i="10" s="1"/>
  <c r="H327" i="10"/>
  <c r="I327" i="10" s="1"/>
  <c r="H326" i="10"/>
  <c r="I326" i="10" s="1"/>
  <c r="H325" i="10"/>
  <c r="I325" i="10" s="1"/>
  <c r="H324" i="10"/>
  <c r="I324" i="10" s="1"/>
  <c r="H323" i="10"/>
  <c r="I323" i="10" s="1"/>
  <c r="H322" i="10"/>
  <c r="I322" i="10" s="1"/>
  <c r="H321" i="10"/>
  <c r="I321" i="10" s="1"/>
  <c r="H320" i="10"/>
  <c r="I320" i="10" s="1"/>
  <c r="H319" i="10"/>
  <c r="I319" i="10" s="1"/>
  <c r="H318" i="10"/>
  <c r="I318" i="10" s="1"/>
  <c r="H317" i="10"/>
  <c r="I317" i="10" s="1"/>
  <c r="H316" i="10"/>
  <c r="I316" i="10" s="1"/>
  <c r="H315" i="10"/>
  <c r="I315" i="10" s="1"/>
  <c r="H314" i="10"/>
  <c r="I314" i="10" s="1"/>
  <c r="H313" i="10"/>
  <c r="I313" i="10" s="1"/>
  <c r="H312" i="10"/>
  <c r="I312" i="10" s="1"/>
  <c r="H311" i="10"/>
  <c r="I311" i="10" s="1"/>
  <c r="H310" i="10"/>
  <c r="I310" i="10" s="1"/>
  <c r="H309" i="10"/>
  <c r="I309" i="10" s="1"/>
  <c r="H308" i="10"/>
  <c r="I308" i="10" s="1"/>
  <c r="H307" i="10"/>
  <c r="I307" i="10" s="1"/>
  <c r="H306" i="10"/>
  <c r="I306" i="10" s="1"/>
  <c r="H305" i="10"/>
  <c r="I305" i="10" s="1"/>
  <c r="H304" i="10"/>
  <c r="I304" i="10" s="1"/>
  <c r="H303" i="10"/>
  <c r="I303" i="10" s="1"/>
  <c r="H302" i="10"/>
  <c r="I302" i="10" s="1"/>
  <c r="H301" i="10"/>
  <c r="I301" i="10" s="1"/>
  <c r="H300" i="10"/>
  <c r="I300" i="10" s="1"/>
  <c r="H299" i="10"/>
  <c r="I299" i="10" s="1"/>
  <c r="H298" i="10"/>
  <c r="I298" i="10" s="1"/>
  <c r="H297" i="10"/>
  <c r="I297" i="10" s="1"/>
  <c r="H296" i="10"/>
  <c r="I296" i="10" s="1"/>
  <c r="H295" i="10"/>
  <c r="I295" i="10" s="1"/>
  <c r="H294" i="10"/>
  <c r="I294" i="10" s="1"/>
  <c r="H293" i="10"/>
  <c r="I293" i="10" s="1"/>
  <c r="H292" i="10"/>
  <c r="I292" i="10" s="1"/>
  <c r="H291" i="10"/>
  <c r="I291" i="10" s="1"/>
  <c r="H290" i="10"/>
  <c r="I290" i="10" s="1"/>
  <c r="H289" i="10"/>
  <c r="I289" i="10" s="1"/>
  <c r="H288" i="10"/>
  <c r="I288" i="10" s="1"/>
  <c r="H287" i="10"/>
  <c r="I287" i="10" s="1"/>
  <c r="H286" i="10"/>
  <c r="I286" i="10" s="1"/>
  <c r="H285" i="10"/>
  <c r="I285" i="10" s="1"/>
  <c r="H284" i="10"/>
  <c r="I284" i="10" s="1"/>
  <c r="H283" i="10"/>
  <c r="I283" i="10" s="1"/>
  <c r="H282" i="10"/>
  <c r="I282" i="10" s="1"/>
  <c r="H281" i="10"/>
  <c r="I281" i="10" s="1"/>
  <c r="H280" i="10"/>
  <c r="I280" i="10" s="1"/>
  <c r="H279" i="10"/>
  <c r="I279" i="10" s="1"/>
  <c r="H278" i="10"/>
  <c r="I278" i="10" s="1"/>
  <c r="H277" i="10"/>
  <c r="I277" i="10" s="1"/>
  <c r="H276" i="10"/>
  <c r="I276" i="10" s="1"/>
  <c r="H275" i="10"/>
  <c r="I275" i="10" s="1"/>
  <c r="H274" i="10"/>
  <c r="I274" i="10" s="1"/>
  <c r="H273" i="10"/>
  <c r="I273" i="10" s="1"/>
  <c r="H272" i="10"/>
  <c r="I272" i="10" s="1"/>
  <c r="H271" i="10"/>
  <c r="I271" i="10" s="1"/>
  <c r="H270" i="10"/>
  <c r="I270" i="10" s="1"/>
  <c r="H269" i="10"/>
  <c r="I269" i="10" s="1"/>
  <c r="H268" i="10"/>
  <c r="I268" i="10" s="1"/>
  <c r="H267" i="10"/>
  <c r="I267" i="10" s="1"/>
  <c r="H266" i="10"/>
  <c r="I266" i="10" s="1"/>
  <c r="H265" i="10"/>
  <c r="I265" i="10" s="1"/>
  <c r="H264" i="10"/>
  <c r="I264" i="10" s="1"/>
  <c r="H263" i="10"/>
  <c r="I263" i="10" s="1"/>
  <c r="H262" i="10"/>
  <c r="I262" i="10" s="1"/>
  <c r="H261" i="10"/>
  <c r="I261" i="10" s="1"/>
  <c r="H260" i="10"/>
  <c r="I260" i="10" s="1"/>
  <c r="H259" i="10"/>
  <c r="I259" i="10" s="1"/>
  <c r="H258" i="10"/>
  <c r="I258" i="10" s="1"/>
  <c r="H257" i="10"/>
  <c r="I257" i="10" s="1"/>
  <c r="H256" i="10"/>
  <c r="I256" i="10" s="1"/>
  <c r="H255" i="10"/>
  <c r="I255" i="10" s="1"/>
  <c r="H254" i="10"/>
  <c r="I254" i="10" s="1"/>
  <c r="H253" i="10"/>
  <c r="I253" i="10" s="1"/>
  <c r="H252" i="10"/>
  <c r="I252" i="10" s="1"/>
  <c r="H251" i="10"/>
  <c r="I251" i="10" s="1"/>
  <c r="H250" i="10"/>
  <c r="I250" i="10" s="1"/>
  <c r="H249" i="10"/>
  <c r="I249" i="10" s="1"/>
  <c r="H248" i="10"/>
  <c r="I248" i="10" s="1"/>
  <c r="H247" i="10"/>
  <c r="I247" i="10" s="1"/>
  <c r="H246" i="10"/>
  <c r="I246" i="10" s="1"/>
  <c r="H245" i="10"/>
  <c r="I245" i="10" s="1"/>
  <c r="H244" i="10"/>
  <c r="I244" i="10" s="1"/>
  <c r="H243" i="10"/>
  <c r="I243" i="10" s="1"/>
  <c r="H242" i="10"/>
  <c r="I242" i="10" s="1"/>
  <c r="H241" i="10"/>
  <c r="I241" i="10" s="1"/>
  <c r="H240" i="10"/>
  <c r="I240" i="10" s="1"/>
  <c r="H239" i="10"/>
  <c r="I239" i="10" s="1"/>
  <c r="H238" i="10"/>
  <c r="I238" i="10" s="1"/>
  <c r="H237" i="10"/>
  <c r="I237" i="10" s="1"/>
  <c r="H236" i="10"/>
  <c r="I236" i="10" s="1"/>
  <c r="H235" i="10"/>
  <c r="I235" i="10" s="1"/>
  <c r="H234" i="10"/>
  <c r="I234" i="10" s="1"/>
  <c r="H233" i="10"/>
  <c r="I233" i="10" s="1"/>
  <c r="H232" i="10"/>
  <c r="I232" i="10" s="1"/>
  <c r="H231" i="10"/>
  <c r="I231" i="10" s="1"/>
  <c r="H230" i="10"/>
  <c r="I230" i="10" s="1"/>
  <c r="H229" i="10"/>
  <c r="I229" i="10" s="1"/>
  <c r="H228" i="10"/>
  <c r="I228" i="10" s="1"/>
  <c r="H227" i="10"/>
  <c r="I227" i="10" s="1"/>
  <c r="H226" i="10"/>
  <c r="I226" i="10" s="1"/>
  <c r="H225" i="10"/>
  <c r="I225" i="10" s="1"/>
  <c r="H224" i="10"/>
  <c r="I224" i="10" s="1"/>
  <c r="H223" i="10"/>
  <c r="I223" i="10" s="1"/>
  <c r="H222" i="10"/>
  <c r="I222" i="10" s="1"/>
  <c r="H221" i="10"/>
  <c r="I221" i="10" s="1"/>
  <c r="H220" i="10"/>
  <c r="I220" i="10" s="1"/>
  <c r="H219" i="10"/>
  <c r="I219" i="10" s="1"/>
  <c r="H218" i="10"/>
  <c r="I218" i="10" s="1"/>
  <c r="H217" i="10"/>
  <c r="I217" i="10" s="1"/>
  <c r="H216" i="10"/>
  <c r="I216" i="10" s="1"/>
  <c r="H215" i="10"/>
  <c r="I215" i="10" s="1"/>
  <c r="H214" i="10"/>
  <c r="I214" i="10" s="1"/>
  <c r="H213" i="10"/>
  <c r="I213" i="10" s="1"/>
  <c r="H212" i="10"/>
  <c r="I212" i="10" s="1"/>
  <c r="H211" i="10"/>
  <c r="I211" i="10" s="1"/>
  <c r="H210" i="10"/>
  <c r="I210" i="10" s="1"/>
  <c r="H209" i="10"/>
  <c r="I209" i="10" s="1"/>
  <c r="H208" i="10"/>
  <c r="I208" i="10" s="1"/>
  <c r="H207" i="10"/>
  <c r="I207" i="10" s="1"/>
  <c r="H206" i="10"/>
  <c r="I206" i="10" s="1"/>
  <c r="H205" i="10"/>
  <c r="I205" i="10" s="1"/>
  <c r="H204" i="10"/>
  <c r="I204" i="10" s="1"/>
  <c r="H203" i="10"/>
  <c r="I203" i="10" s="1"/>
  <c r="H202" i="10"/>
  <c r="I202" i="10" s="1"/>
  <c r="H201" i="10"/>
  <c r="I201" i="10" s="1"/>
  <c r="H200" i="10"/>
  <c r="I200" i="10" s="1"/>
  <c r="H199" i="10"/>
  <c r="I199" i="10" s="1"/>
  <c r="H198" i="10"/>
  <c r="I198" i="10" s="1"/>
  <c r="H197" i="10"/>
  <c r="I197" i="10" s="1"/>
  <c r="H196" i="10"/>
  <c r="I196" i="10" s="1"/>
  <c r="H195" i="10"/>
  <c r="I195" i="10" s="1"/>
  <c r="H194" i="10"/>
  <c r="I194" i="10" s="1"/>
  <c r="H193" i="10"/>
  <c r="I193" i="10" s="1"/>
  <c r="H192" i="10"/>
  <c r="I192" i="10" s="1"/>
  <c r="H191" i="10"/>
  <c r="I191" i="10" s="1"/>
  <c r="H190" i="10"/>
  <c r="I190" i="10" s="1"/>
  <c r="H189" i="10"/>
  <c r="I189" i="10" s="1"/>
  <c r="H188" i="10"/>
  <c r="I188" i="10" s="1"/>
  <c r="H187" i="10"/>
  <c r="I187" i="10" s="1"/>
  <c r="H186" i="10"/>
  <c r="I186" i="10" s="1"/>
  <c r="H185" i="10"/>
  <c r="I185" i="10" s="1"/>
  <c r="H184" i="10"/>
  <c r="I184" i="10" s="1"/>
  <c r="H183" i="10"/>
  <c r="I183" i="10" s="1"/>
  <c r="H182" i="10"/>
  <c r="I182" i="10" s="1"/>
  <c r="H181" i="10"/>
  <c r="I181" i="10" s="1"/>
  <c r="H180" i="10"/>
  <c r="I180" i="10" s="1"/>
  <c r="H179" i="10"/>
  <c r="I179" i="10" s="1"/>
  <c r="H178" i="10"/>
  <c r="I178" i="10" s="1"/>
  <c r="H177" i="10"/>
  <c r="I177" i="10" s="1"/>
  <c r="H176" i="10"/>
  <c r="I176" i="10" s="1"/>
  <c r="H175" i="10"/>
  <c r="I175" i="10" s="1"/>
  <c r="H174" i="10"/>
  <c r="I174" i="10" s="1"/>
  <c r="H173" i="10"/>
  <c r="I173" i="10" s="1"/>
  <c r="H172" i="10"/>
  <c r="I172" i="10" s="1"/>
  <c r="H171" i="10"/>
  <c r="I171" i="10" s="1"/>
  <c r="H170" i="10"/>
  <c r="I170" i="10" s="1"/>
  <c r="H169" i="10"/>
  <c r="I169" i="10" s="1"/>
  <c r="H168" i="10"/>
  <c r="I168" i="10" s="1"/>
  <c r="H167" i="10"/>
  <c r="I167" i="10" s="1"/>
  <c r="H166" i="10"/>
  <c r="I166" i="10" s="1"/>
  <c r="H165" i="10"/>
  <c r="I165" i="10" s="1"/>
  <c r="H164" i="10"/>
  <c r="I164" i="10" s="1"/>
  <c r="H163" i="10"/>
  <c r="I163" i="10" s="1"/>
  <c r="H162" i="10"/>
  <c r="I162" i="10" s="1"/>
  <c r="H161" i="10"/>
  <c r="I161" i="10" s="1"/>
  <c r="H160" i="10"/>
  <c r="I160" i="10" s="1"/>
  <c r="H159" i="10"/>
  <c r="I159" i="10" s="1"/>
  <c r="H158" i="10"/>
  <c r="I158" i="10" s="1"/>
  <c r="H157" i="10"/>
  <c r="I157" i="10" s="1"/>
  <c r="H156" i="10"/>
  <c r="I156" i="10" s="1"/>
  <c r="H155" i="10"/>
  <c r="I155" i="10" s="1"/>
  <c r="H154" i="10"/>
  <c r="I154" i="10" s="1"/>
  <c r="H153" i="10"/>
  <c r="I153" i="10" s="1"/>
  <c r="H152" i="10"/>
  <c r="I152" i="10" s="1"/>
  <c r="H151" i="10"/>
  <c r="I151" i="10" s="1"/>
  <c r="H150" i="10"/>
  <c r="I150" i="10" s="1"/>
  <c r="H149" i="10"/>
  <c r="I149" i="10" s="1"/>
  <c r="H148" i="10"/>
  <c r="I148" i="10" s="1"/>
  <c r="H147" i="10"/>
  <c r="I147" i="10" s="1"/>
  <c r="H146" i="10"/>
  <c r="I146" i="10" s="1"/>
  <c r="H145" i="10"/>
  <c r="I145" i="10" s="1"/>
  <c r="H144" i="10"/>
  <c r="I144" i="10" s="1"/>
  <c r="H143" i="10"/>
  <c r="I143" i="10" s="1"/>
  <c r="H142" i="10"/>
  <c r="I142" i="10" s="1"/>
  <c r="H141" i="10"/>
  <c r="I141" i="10" s="1"/>
  <c r="H140" i="10"/>
  <c r="I140" i="10" s="1"/>
  <c r="H139" i="10"/>
  <c r="I139" i="10" s="1"/>
  <c r="H138" i="10"/>
  <c r="I138" i="10" s="1"/>
  <c r="H137" i="10"/>
  <c r="I137" i="10" s="1"/>
  <c r="H136" i="10"/>
  <c r="I136" i="10" s="1"/>
  <c r="H135" i="10"/>
  <c r="I135" i="10" s="1"/>
  <c r="H134" i="10"/>
  <c r="I134" i="10" s="1"/>
  <c r="H133" i="10"/>
  <c r="I133" i="10" s="1"/>
  <c r="H132" i="10"/>
  <c r="I132" i="10" s="1"/>
  <c r="H131" i="10"/>
  <c r="I131" i="10" s="1"/>
  <c r="H130" i="10"/>
  <c r="I130" i="10" s="1"/>
  <c r="H129" i="10"/>
  <c r="I129" i="10" s="1"/>
  <c r="H128" i="10"/>
  <c r="I128" i="10" s="1"/>
  <c r="H127" i="10"/>
  <c r="I127" i="10" s="1"/>
  <c r="H126" i="10"/>
  <c r="I126" i="10" s="1"/>
  <c r="H125" i="10"/>
  <c r="I125" i="10" s="1"/>
  <c r="H124" i="10"/>
  <c r="I124" i="10" s="1"/>
  <c r="H123" i="10"/>
  <c r="I123" i="10" s="1"/>
  <c r="H122" i="10"/>
  <c r="I122" i="10" s="1"/>
  <c r="H121" i="10"/>
  <c r="I121" i="10" s="1"/>
  <c r="H120" i="10"/>
  <c r="I120" i="10" s="1"/>
  <c r="H119" i="10"/>
  <c r="I119" i="10" s="1"/>
  <c r="H118" i="10"/>
  <c r="I118" i="10" s="1"/>
  <c r="H117" i="10"/>
  <c r="I117" i="10" s="1"/>
  <c r="H116" i="10"/>
  <c r="I116" i="10" s="1"/>
  <c r="H115" i="10"/>
  <c r="I115" i="10" s="1"/>
  <c r="H114" i="10"/>
  <c r="I114" i="10" s="1"/>
  <c r="H113" i="10"/>
  <c r="I113" i="10" s="1"/>
  <c r="H112" i="10"/>
  <c r="I112" i="10" s="1"/>
  <c r="H111" i="10"/>
  <c r="I111" i="10" s="1"/>
  <c r="H110" i="10"/>
  <c r="I110" i="10" s="1"/>
  <c r="H109" i="10"/>
  <c r="I109" i="10" s="1"/>
  <c r="H108" i="10"/>
  <c r="I108" i="10" s="1"/>
  <c r="H107" i="10"/>
  <c r="I107" i="10" s="1"/>
  <c r="H106" i="10"/>
  <c r="I106" i="10" s="1"/>
  <c r="H105" i="10"/>
  <c r="I105" i="10" s="1"/>
  <c r="H104" i="10"/>
  <c r="I104" i="10" s="1"/>
  <c r="H103" i="10"/>
  <c r="I103" i="10" s="1"/>
  <c r="H102" i="10"/>
  <c r="I102" i="10" s="1"/>
  <c r="H101" i="10"/>
  <c r="I101" i="10" s="1"/>
  <c r="H100" i="10"/>
  <c r="I100" i="10" s="1"/>
  <c r="H99" i="10"/>
  <c r="I99" i="10" s="1"/>
  <c r="H98" i="10"/>
  <c r="I98" i="10" s="1"/>
  <c r="H97" i="10"/>
  <c r="I97" i="10" s="1"/>
  <c r="H96" i="10"/>
  <c r="I96" i="10" s="1"/>
  <c r="H95" i="10"/>
  <c r="I95" i="10" s="1"/>
  <c r="H94" i="10"/>
  <c r="I94" i="10" s="1"/>
  <c r="H93" i="10"/>
  <c r="I93" i="10" s="1"/>
  <c r="H92" i="10"/>
  <c r="I92" i="10" s="1"/>
  <c r="H91" i="10"/>
  <c r="I91" i="10" s="1"/>
  <c r="H90" i="10"/>
  <c r="I90" i="10" s="1"/>
  <c r="H89" i="10"/>
  <c r="I89" i="10" s="1"/>
  <c r="H88" i="10"/>
  <c r="I88" i="10" s="1"/>
  <c r="H87" i="10"/>
  <c r="I87" i="10" s="1"/>
  <c r="H86" i="10"/>
  <c r="I86" i="10" s="1"/>
  <c r="H85" i="10"/>
  <c r="I85" i="10" s="1"/>
  <c r="H84" i="10"/>
  <c r="I84" i="10" s="1"/>
  <c r="H83" i="10"/>
  <c r="I83" i="10" s="1"/>
  <c r="H82" i="10"/>
  <c r="I82" i="10" s="1"/>
  <c r="H81" i="10"/>
  <c r="I81" i="10" s="1"/>
  <c r="H80" i="10"/>
  <c r="I80" i="10" s="1"/>
  <c r="H79" i="10"/>
  <c r="I79" i="10" s="1"/>
  <c r="H78" i="10"/>
  <c r="I78" i="10" s="1"/>
  <c r="H77" i="10"/>
  <c r="I77" i="10" s="1"/>
  <c r="H76" i="10"/>
  <c r="I76" i="10" s="1"/>
  <c r="H75" i="10"/>
  <c r="I75" i="10" s="1"/>
  <c r="H74" i="10"/>
  <c r="I74" i="10" s="1"/>
  <c r="H73" i="10"/>
  <c r="I73" i="10" s="1"/>
  <c r="H72" i="10"/>
  <c r="I72" i="10" s="1"/>
  <c r="H71" i="10"/>
  <c r="I71" i="10" s="1"/>
  <c r="H70" i="10"/>
  <c r="I70" i="10" s="1"/>
  <c r="H69" i="10"/>
  <c r="I69" i="10" s="1"/>
  <c r="H68" i="10"/>
  <c r="I68" i="10" s="1"/>
  <c r="H67" i="10"/>
  <c r="I67" i="10" s="1"/>
  <c r="H66" i="10"/>
  <c r="I66" i="10" s="1"/>
  <c r="H65" i="10"/>
  <c r="I65" i="10" s="1"/>
  <c r="H64" i="10"/>
  <c r="I64" i="10" s="1"/>
  <c r="H63" i="10"/>
  <c r="I63" i="10" s="1"/>
  <c r="H62" i="10"/>
  <c r="I62" i="10" s="1"/>
  <c r="H61" i="10"/>
  <c r="I61" i="10" s="1"/>
  <c r="H60" i="10"/>
  <c r="I60" i="10" s="1"/>
  <c r="H59" i="10"/>
  <c r="I59" i="10" s="1"/>
  <c r="H58" i="10"/>
  <c r="I58" i="10" s="1"/>
  <c r="H57" i="10"/>
  <c r="I57" i="10" s="1"/>
  <c r="H56" i="10"/>
  <c r="I56" i="10" s="1"/>
  <c r="H55" i="10"/>
  <c r="I55" i="10" s="1"/>
  <c r="H54" i="10"/>
  <c r="I54" i="10" s="1"/>
  <c r="H53" i="10"/>
  <c r="I53" i="10" s="1"/>
  <c r="H52" i="10"/>
  <c r="I52" i="10" s="1"/>
  <c r="H51" i="10"/>
  <c r="I51" i="10" s="1"/>
  <c r="H50" i="10"/>
  <c r="I50" i="10" s="1"/>
  <c r="H49" i="10"/>
  <c r="I49" i="10" s="1"/>
  <c r="H48" i="10"/>
  <c r="I48" i="10" s="1"/>
  <c r="H47" i="10"/>
  <c r="I47" i="10" s="1"/>
  <c r="H46" i="10"/>
  <c r="I46" i="10" s="1"/>
  <c r="H45" i="10"/>
  <c r="I45" i="10" s="1"/>
  <c r="H44" i="10"/>
  <c r="I44" i="10" s="1"/>
  <c r="H43" i="10"/>
  <c r="I43" i="10" s="1"/>
  <c r="H42" i="10"/>
  <c r="I42" i="10" s="1"/>
  <c r="H41" i="10"/>
  <c r="I41" i="10" s="1"/>
  <c r="H40" i="10"/>
  <c r="I40" i="10" s="1"/>
  <c r="H39" i="10"/>
  <c r="I39" i="10" s="1"/>
  <c r="H38" i="10"/>
  <c r="I38" i="10" s="1"/>
  <c r="H37" i="10"/>
  <c r="I37" i="10" s="1"/>
  <c r="H36" i="10"/>
  <c r="I36" i="10" s="1"/>
  <c r="H35" i="10"/>
  <c r="I35" i="10" s="1"/>
  <c r="H34" i="10"/>
  <c r="I34" i="10" s="1"/>
  <c r="H33" i="10"/>
  <c r="I33" i="10" s="1"/>
  <c r="H32" i="10"/>
  <c r="I32" i="10" s="1"/>
  <c r="H31" i="10"/>
  <c r="I31" i="10" s="1"/>
  <c r="H30" i="10"/>
  <c r="I30" i="10" s="1"/>
  <c r="H29" i="10"/>
  <c r="I29" i="10" s="1"/>
  <c r="H28" i="10"/>
  <c r="I28" i="10" s="1"/>
  <c r="H27" i="10"/>
  <c r="I27" i="10" s="1"/>
  <c r="H26" i="10"/>
  <c r="I26" i="10" s="1"/>
  <c r="H25" i="10"/>
  <c r="I25" i="10" s="1"/>
  <c r="H24" i="10"/>
  <c r="I24" i="10" s="1"/>
  <c r="H23" i="10"/>
  <c r="I23" i="10" s="1"/>
  <c r="H22" i="10"/>
  <c r="I22" i="10" s="1"/>
  <c r="H21" i="10"/>
  <c r="I21" i="10" s="1"/>
  <c r="H20" i="10"/>
  <c r="I20" i="10" s="1"/>
  <c r="H19" i="10"/>
  <c r="I19" i="10" s="1"/>
  <c r="H18" i="10"/>
  <c r="I18" i="10" s="1"/>
  <c r="H17" i="10"/>
  <c r="I17" i="10" s="1"/>
  <c r="H16" i="10"/>
  <c r="I16" i="10" s="1"/>
  <c r="H15" i="10"/>
  <c r="I15" i="10" s="1"/>
  <c r="H14" i="10"/>
  <c r="I14" i="10" s="1"/>
  <c r="H13" i="10"/>
  <c r="I13" i="10" s="1"/>
  <c r="H12" i="10"/>
  <c r="I12" i="10" s="1"/>
  <c r="H11" i="10"/>
  <c r="I11" i="10" s="1"/>
  <c r="H10" i="10"/>
  <c r="I10" i="10" s="1"/>
  <c r="H9" i="10"/>
  <c r="I9" i="10" s="1"/>
  <c r="H8" i="10"/>
  <c r="I8" i="10" s="1"/>
  <c r="H7" i="10"/>
  <c r="I7" i="10" s="1"/>
  <c r="H6" i="10"/>
  <c r="I6" i="10" s="1"/>
  <c r="M5" i="10"/>
  <c r="G6" i="11" s="1"/>
  <c r="L5" i="10"/>
  <c r="F6" i="11" s="1"/>
  <c r="H5" i="10"/>
  <c r="I5" i="10" s="1"/>
  <c r="H4" i="10"/>
  <c r="I4" i="10" s="1"/>
  <c r="H3" i="10"/>
  <c r="I3" i="10" s="1"/>
  <c r="H2" i="10"/>
  <c r="I2" i="10" s="1"/>
  <c r="F16" i="26"/>
  <c r="C3" i="26" l="1"/>
  <c r="C24" i="26" s="1"/>
  <c r="H24" i="26" s="1"/>
  <c r="C4" i="26"/>
  <c r="C25" i="26" s="1"/>
  <c r="H25" i="26" s="1"/>
  <c r="C5" i="26"/>
  <c r="C26" i="26" s="1"/>
  <c r="H26" i="26" s="1"/>
  <c r="C2" i="26"/>
  <c r="C23" i="26" s="1"/>
  <c r="H23" i="26" s="1"/>
  <c r="Q13" i="26"/>
  <c r="T13" i="26" s="1"/>
  <c r="Q12" i="26"/>
  <c r="T12" i="26" s="1"/>
  <c r="Q11" i="26"/>
  <c r="T11" i="26" s="1"/>
  <c r="Q10" i="26"/>
  <c r="T10" i="26" s="1"/>
  <c r="Q9" i="26"/>
  <c r="V9" i="26" s="1"/>
  <c r="Q8" i="26"/>
  <c r="T8" i="26" s="1"/>
  <c r="Q7" i="26"/>
  <c r="V7" i="26" s="1"/>
  <c r="Q6" i="26"/>
  <c r="V6" i="26" s="1"/>
  <c r="Q5" i="26"/>
  <c r="T5" i="26" s="1"/>
  <c r="Q4" i="26"/>
  <c r="T4" i="26" s="1"/>
  <c r="Q3" i="26"/>
  <c r="T3" i="26" s="1"/>
  <c r="Q2" i="26"/>
  <c r="R2" i="26" s="1"/>
  <c r="AP3" i="10"/>
  <c r="AP4" i="10"/>
  <c r="AP5" i="10"/>
  <c r="AP6" i="10"/>
  <c r="AP7" i="10"/>
  <c r="AP8" i="10"/>
  <c r="AP9" i="10"/>
  <c r="AP10" i="10"/>
  <c r="AP11" i="10"/>
  <c r="AP12" i="10"/>
  <c r="AP13" i="10"/>
  <c r="AP14" i="10"/>
  <c r="AP15" i="10"/>
  <c r="AP16" i="10"/>
  <c r="AP17" i="10"/>
  <c r="AP18" i="10"/>
  <c r="AP2" i="10"/>
  <c r="AT2" i="10"/>
  <c r="AU2" i="10" s="1"/>
  <c r="AX2" i="10" s="1"/>
  <c r="AV2" i="10" l="1"/>
  <c r="AW2" i="10" s="1"/>
  <c r="R3" i="26"/>
  <c r="T9" i="26"/>
  <c r="T7" i="26"/>
  <c r="R13" i="26"/>
  <c r="C13" i="26" s="1"/>
  <c r="C34" i="26" s="1"/>
  <c r="H34" i="26" s="1"/>
  <c r="V11" i="26"/>
  <c r="V13" i="26"/>
  <c r="R11" i="26"/>
  <c r="C11" i="26" s="1"/>
  <c r="C32" i="26" s="1"/>
  <c r="H32" i="26" s="1"/>
  <c r="V8" i="26"/>
  <c r="R8" i="26"/>
  <c r="C8" i="26" s="1"/>
  <c r="C29" i="26" s="1"/>
  <c r="H29" i="26" s="1"/>
  <c r="V5" i="26"/>
  <c r="R5" i="26"/>
  <c r="V3" i="26"/>
  <c r="R12" i="26"/>
  <c r="C12" i="26" s="1"/>
  <c r="C33" i="26" s="1"/>
  <c r="H33" i="26" s="1"/>
  <c r="R4" i="26"/>
  <c r="V12" i="26"/>
  <c r="V4" i="26"/>
  <c r="R10" i="26"/>
  <c r="C10" i="26" s="1"/>
  <c r="C31" i="26" s="1"/>
  <c r="H31" i="26" s="1"/>
  <c r="T2" i="26"/>
  <c r="T6" i="26"/>
  <c r="V10" i="26"/>
  <c r="R9" i="26"/>
  <c r="C9" i="26" s="1"/>
  <c r="C30" i="26" s="1"/>
  <c r="H30" i="26" s="1"/>
  <c r="R7" i="26"/>
  <c r="C7" i="26" s="1"/>
  <c r="C28" i="26" s="1"/>
  <c r="H28" i="26" s="1"/>
  <c r="R6" i="26"/>
  <c r="C6" i="26" s="1"/>
  <c r="C27" i="26" s="1"/>
  <c r="H27" i="26" s="1"/>
  <c r="V2" i="26"/>
  <c r="G12" i="3" l="1"/>
  <c r="F12" i="3"/>
  <c r="E12" i="3"/>
  <c r="J12" i="3" s="1"/>
  <c r="D12" i="3"/>
  <c r="C12" i="3"/>
  <c r="I12" i="3" s="1"/>
  <c r="B12" i="3"/>
  <c r="K3" i="29"/>
  <c r="K4" i="29"/>
  <c r="K5" i="29"/>
  <c r="K6" i="29"/>
  <c r="K7" i="29"/>
  <c r="K8" i="29"/>
  <c r="K9" i="29"/>
  <c r="K10" i="29"/>
  <c r="K11" i="29"/>
  <c r="K12" i="29"/>
  <c r="K13" i="29"/>
  <c r="K14" i="29"/>
  <c r="K15" i="29"/>
  <c r="K16" i="29"/>
  <c r="K17" i="29"/>
  <c r="K18" i="29"/>
  <c r="K19" i="29"/>
  <c r="K20" i="29"/>
  <c r="K21" i="29"/>
  <c r="K22" i="29"/>
  <c r="K23" i="29"/>
  <c r="K24" i="29"/>
  <c r="K25" i="29"/>
  <c r="K26" i="29"/>
  <c r="K27" i="29"/>
  <c r="K28" i="29"/>
  <c r="K29" i="29"/>
  <c r="K30" i="29"/>
  <c r="K31" i="29"/>
  <c r="K32" i="29"/>
  <c r="K33" i="29"/>
  <c r="K34" i="29"/>
  <c r="K35" i="29"/>
  <c r="K36" i="29"/>
  <c r="K37" i="29"/>
  <c r="K38" i="29"/>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111" i="29"/>
  <c r="K112" i="29"/>
  <c r="K113" i="29"/>
  <c r="K114" i="29"/>
  <c r="K115" i="29"/>
  <c r="K116" i="29"/>
  <c r="K117" i="29"/>
  <c r="K118" i="29"/>
  <c r="K119" i="29"/>
  <c r="K120" i="29"/>
  <c r="K121" i="29"/>
  <c r="K122" i="29"/>
  <c r="K123" i="29"/>
  <c r="K124" i="29"/>
  <c r="K125" i="29"/>
  <c r="K126" i="29"/>
  <c r="K127" i="29"/>
  <c r="K128" i="29"/>
  <c r="K129" i="29"/>
  <c r="K130" i="29"/>
  <c r="K131" i="29"/>
  <c r="K132" i="29"/>
  <c r="K133" i="29"/>
  <c r="K134" i="29"/>
  <c r="K135" i="29"/>
  <c r="K136" i="29"/>
  <c r="K137" i="29"/>
  <c r="K138" i="29"/>
  <c r="K139" i="29"/>
  <c r="K140" i="29"/>
  <c r="K141" i="29"/>
  <c r="K142" i="29"/>
  <c r="K143" i="29"/>
  <c r="K144"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1" i="29"/>
  <c r="K172" i="29"/>
  <c r="K173" i="29"/>
  <c r="K174" i="29"/>
  <c r="K175" i="29"/>
  <c r="K176" i="29"/>
  <c r="K177" i="29"/>
  <c r="K178" i="29"/>
  <c r="K179" i="29"/>
  <c r="K180" i="29"/>
  <c r="K181" i="29"/>
  <c r="K182" i="29"/>
  <c r="K183" i="29"/>
  <c r="K184" i="29"/>
  <c r="K185" i="29"/>
  <c r="K186" i="29"/>
  <c r="K187" i="29"/>
  <c r="K188" i="29"/>
  <c r="K189" i="29"/>
  <c r="K190" i="29"/>
  <c r="K191" i="29"/>
  <c r="K192" i="29"/>
  <c r="K193" i="29"/>
  <c r="K194" i="29"/>
  <c r="K195" i="29"/>
  <c r="K196" i="29"/>
  <c r="K197" i="29"/>
  <c r="K198" i="29"/>
  <c r="K199" i="29"/>
  <c r="K200" i="29"/>
  <c r="K201" i="29"/>
  <c r="K202" i="29"/>
  <c r="K203" i="29"/>
  <c r="K204" i="29"/>
  <c r="K205" i="29"/>
  <c r="K206" i="29"/>
  <c r="K207" i="29"/>
  <c r="K208" i="29"/>
  <c r="K209" i="29"/>
  <c r="K210" i="29"/>
  <c r="K211" i="29"/>
  <c r="K212" i="29"/>
  <c r="K213" i="29"/>
  <c r="K214" i="29"/>
  <c r="K215" i="29"/>
  <c r="K216" i="29"/>
  <c r="K217" i="29"/>
  <c r="K218" i="29"/>
  <c r="K219" i="29"/>
  <c r="K220" i="29"/>
  <c r="K221" i="29"/>
  <c r="K222" i="29"/>
  <c r="K223" i="29"/>
  <c r="K224" i="29"/>
  <c r="K225" i="29"/>
  <c r="K226" i="29"/>
  <c r="K227" i="29"/>
  <c r="K228" i="29"/>
  <c r="K229" i="29"/>
  <c r="K230" i="29"/>
  <c r="K231" i="29"/>
  <c r="K232" i="29"/>
  <c r="K233" i="29"/>
  <c r="K234" i="29"/>
  <c r="K235" i="29"/>
  <c r="K236" i="29"/>
  <c r="K237" i="29"/>
  <c r="K238" i="29"/>
  <c r="K239" i="29"/>
  <c r="K240" i="29"/>
  <c r="K241" i="29"/>
  <c r="K242" i="29"/>
  <c r="K243" i="29"/>
  <c r="K244" i="29"/>
  <c r="K245" i="29"/>
  <c r="K246" i="29"/>
  <c r="K247" i="29"/>
  <c r="K248" i="29"/>
  <c r="K249" i="29"/>
  <c r="K250" i="29"/>
  <c r="K251" i="29"/>
  <c r="K252" i="29"/>
  <c r="K253" i="29"/>
  <c r="K254" i="29"/>
  <c r="K255" i="29"/>
  <c r="K256" i="29"/>
  <c r="K257" i="29"/>
  <c r="K258" i="29"/>
  <c r="K259" i="29"/>
  <c r="K260" i="29"/>
  <c r="K261" i="29"/>
  <c r="K262" i="29"/>
  <c r="K263" i="29"/>
  <c r="K264" i="29"/>
  <c r="K265" i="29"/>
  <c r="K266" i="29"/>
  <c r="K267" i="29"/>
  <c r="K268" i="29"/>
  <c r="K269" i="29"/>
  <c r="K270" i="29"/>
  <c r="K271" i="29"/>
  <c r="K272" i="29"/>
  <c r="K273" i="29"/>
  <c r="K274" i="29"/>
  <c r="K275" i="29"/>
  <c r="K276" i="29"/>
  <c r="K277" i="29"/>
  <c r="K278" i="29"/>
  <c r="K279" i="29"/>
  <c r="K280" i="29"/>
  <c r="K281" i="29"/>
  <c r="K282" i="29"/>
  <c r="K283" i="29"/>
  <c r="K284" i="29"/>
  <c r="K285" i="29"/>
  <c r="K286" i="29"/>
  <c r="K287" i="29"/>
  <c r="K288" i="29"/>
  <c r="K289" i="29"/>
  <c r="K290" i="29"/>
  <c r="K291" i="29"/>
  <c r="K292" i="29"/>
  <c r="K293" i="29"/>
  <c r="K294" i="29"/>
  <c r="K295" i="29"/>
  <c r="K296" i="29"/>
  <c r="K297" i="29"/>
  <c r="K298" i="29"/>
  <c r="K299" i="29"/>
  <c r="K300" i="29"/>
  <c r="K301" i="29"/>
  <c r="K302" i="29"/>
  <c r="K303" i="29"/>
  <c r="K304" i="29"/>
  <c r="K305" i="29"/>
  <c r="K306" i="29"/>
  <c r="K307" i="29"/>
  <c r="K308" i="29"/>
  <c r="K309" i="29"/>
  <c r="K310" i="29"/>
  <c r="K311" i="29"/>
  <c r="K312" i="29"/>
  <c r="K313" i="29"/>
  <c r="K314" i="29"/>
  <c r="K315" i="29"/>
  <c r="K316" i="29"/>
  <c r="K317" i="29"/>
  <c r="K318" i="29"/>
  <c r="K319" i="29"/>
  <c r="K320" i="29"/>
  <c r="K321" i="29"/>
  <c r="K322" i="29"/>
  <c r="K323" i="29"/>
  <c r="K324" i="29"/>
  <c r="K325" i="29"/>
  <c r="K326" i="29"/>
  <c r="K327" i="29"/>
  <c r="K328" i="29"/>
  <c r="K329" i="29"/>
  <c r="K330" i="29"/>
  <c r="K331" i="29"/>
  <c r="K332" i="29"/>
  <c r="K333" i="29"/>
  <c r="K334" i="29"/>
  <c r="K335" i="29"/>
  <c r="K336" i="29"/>
  <c r="K337" i="29"/>
  <c r="K338" i="29"/>
  <c r="K339" i="29"/>
  <c r="K340" i="29"/>
  <c r="K341" i="29"/>
  <c r="K342" i="29"/>
  <c r="K343" i="29"/>
  <c r="K344" i="29"/>
  <c r="K345" i="29"/>
  <c r="K346" i="29"/>
  <c r="K347" i="29"/>
  <c r="K348" i="29"/>
  <c r="K349" i="29"/>
  <c r="K350" i="29"/>
  <c r="K351" i="29"/>
  <c r="K352" i="29"/>
  <c r="K353" i="29"/>
  <c r="K354" i="29"/>
  <c r="K355" i="29"/>
  <c r="K356" i="29"/>
  <c r="K357" i="29"/>
  <c r="K358" i="29"/>
  <c r="K359" i="29"/>
  <c r="K360" i="29"/>
  <c r="K361" i="29"/>
  <c r="K362" i="29"/>
  <c r="K363" i="29"/>
  <c r="K364" i="29"/>
  <c r="K365" i="29"/>
  <c r="K366" i="29"/>
  <c r="K367" i="29"/>
  <c r="K368" i="29"/>
  <c r="K369" i="29"/>
  <c r="K370" i="29"/>
  <c r="K371" i="29"/>
  <c r="K372" i="29"/>
  <c r="K373" i="29"/>
  <c r="K374" i="29"/>
  <c r="K375" i="29"/>
  <c r="K376" i="29"/>
  <c r="K377" i="29"/>
  <c r="K378" i="29"/>
  <c r="K379" i="29"/>
  <c r="K380" i="29"/>
  <c r="K381" i="29"/>
  <c r="K382" i="29"/>
  <c r="K383" i="29"/>
  <c r="K384" i="29"/>
  <c r="K385" i="29"/>
  <c r="K386" i="29"/>
  <c r="K387" i="29"/>
  <c r="K388" i="29"/>
  <c r="K389" i="29"/>
  <c r="K390" i="29"/>
  <c r="K391" i="29"/>
  <c r="K392" i="29"/>
  <c r="K393" i="29"/>
  <c r="K394" i="29"/>
  <c r="K395" i="29"/>
  <c r="K396" i="29"/>
  <c r="K397" i="29"/>
  <c r="K398" i="29"/>
  <c r="K399" i="29"/>
  <c r="K400" i="29"/>
  <c r="K401" i="29"/>
  <c r="K402" i="29"/>
  <c r="K403" i="29"/>
  <c r="K404" i="29"/>
  <c r="K405" i="29"/>
  <c r="K406" i="29"/>
  <c r="K407" i="29"/>
  <c r="K408" i="29"/>
  <c r="K409" i="29"/>
  <c r="K410" i="29"/>
  <c r="K411" i="29"/>
  <c r="K412" i="29"/>
  <c r="K413" i="29"/>
  <c r="K414" i="29"/>
  <c r="K415" i="29"/>
  <c r="K416" i="29"/>
  <c r="K417" i="29"/>
  <c r="K418" i="29"/>
  <c r="K419" i="29"/>
  <c r="K420" i="29"/>
  <c r="K421" i="29"/>
  <c r="K422" i="29"/>
  <c r="K423" i="29"/>
  <c r="K424" i="29"/>
  <c r="K425" i="29"/>
  <c r="K426" i="29"/>
  <c r="K427" i="29"/>
  <c r="K428" i="29"/>
  <c r="K429" i="29"/>
  <c r="K430" i="29"/>
  <c r="K431" i="29"/>
  <c r="K432" i="29"/>
  <c r="K433" i="29"/>
  <c r="K434" i="29"/>
  <c r="K435" i="29"/>
  <c r="K436" i="29"/>
  <c r="K437" i="29"/>
  <c r="K438" i="29"/>
  <c r="K439" i="29"/>
  <c r="K440" i="29"/>
  <c r="K441" i="29"/>
  <c r="K442" i="29"/>
  <c r="K443" i="29"/>
  <c r="K444" i="29"/>
  <c r="K445" i="29"/>
  <c r="K446" i="29"/>
  <c r="K447" i="29"/>
  <c r="K448" i="29"/>
  <c r="K449" i="29"/>
  <c r="K450" i="29"/>
  <c r="K451" i="29"/>
  <c r="K452" i="29"/>
  <c r="K453" i="29"/>
  <c r="K454" i="29"/>
  <c r="K455" i="29"/>
  <c r="K456" i="29"/>
  <c r="K457" i="29"/>
  <c r="K458" i="29"/>
  <c r="K459" i="29"/>
  <c r="K460" i="29"/>
  <c r="K461" i="29"/>
  <c r="K462" i="29"/>
  <c r="K463" i="29"/>
  <c r="K464" i="29"/>
  <c r="K465" i="29"/>
  <c r="K466" i="29"/>
  <c r="K467" i="29"/>
  <c r="K468" i="29"/>
  <c r="K469" i="29"/>
  <c r="K470" i="29"/>
  <c r="K471" i="29"/>
  <c r="K472" i="29"/>
  <c r="K473" i="29"/>
  <c r="K474" i="29"/>
  <c r="K475" i="29"/>
  <c r="K476" i="29"/>
  <c r="K477" i="29"/>
  <c r="K478" i="29"/>
  <c r="K479" i="29"/>
  <c r="K480" i="29"/>
  <c r="K481" i="29"/>
  <c r="K482" i="29"/>
  <c r="K483" i="29"/>
  <c r="K484" i="29"/>
  <c r="K485" i="29"/>
  <c r="K486" i="29"/>
  <c r="K487" i="29"/>
  <c r="K488" i="29"/>
  <c r="K489" i="29"/>
  <c r="K490" i="29"/>
  <c r="K491" i="29"/>
  <c r="K492" i="29"/>
  <c r="K493" i="29"/>
  <c r="K494" i="29"/>
  <c r="K495" i="29"/>
  <c r="K496" i="29"/>
  <c r="K497" i="29"/>
  <c r="K498" i="29"/>
  <c r="K499" i="29"/>
  <c r="K500" i="29"/>
  <c r="K501" i="29"/>
  <c r="K502" i="29"/>
  <c r="K503" i="29"/>
  <c r="K504" i="29"/>
  <c r="K505" i="29"/>
  <c r="K506" i="29"/>
  <c r="K507" i="29"/>
  <c r="K508" i="29"/>
  <c r="K509" i="29"/>
  <c r="K510" i="29"/>
  <c r="K511" i="29"/>
  <c r="K512" i="29"/>
  <c r="K513" i="29"/>
  <c r="K514" i="29"/>
  <c r="K515" i="29"/>
  <c r="K516" i="29"/>
  <c r="K517" i="29"/>
  <c r="K518" i="29"/>
  <c r="K519" i="29"/>
  <c r="K520" i="29"/>
  <c r="K521" i="29"/>
  <c r="K522" i="29"/>
  <c r="K523" i="29"/>
  <c r="K524" i="29"/>
  <c r="K525" i="29"/>
  <c r="K526" i="29"/>
  <c r="K527" i="29"/>
  <c r="K528" i="29"/>
  <c r="K529" i="29"/>
  <c r="K530" i="29"/>
  <c r="K531" i="29"/>
  <c r="K532" i="29"/>
  <c r="K533" i="29"/>
  <c r="K534" i="29"/>
  <c r="K535" i="29"/>
  <c r="K536" i="29"/>
  <c r="K537" i="29"/>
  <c r="K538" i="29"/>
  <c r="K539" i="29"/>
  <c r="K540" i="29"/>
  <c r="K541" i="29"/>
  <c r="K542" i="29"/>
  <c r="K543" i="29"/>
  <c r="K544" i="29"/>
  <c r="K545" i="29"/>
  <c r="K546" i="29"/>
  <c r="K547" i="29"/>
  <c r="K548" i="29"/>
  <c r="K549" i="29"/>
  <c r="K550" i="29"/>
  <c r="K551" i="29"/>
  <c r="K552" i="29"/>
  <c r="K553" i="29"/>
  <c r="K554" i="29"/>
  <c r="K555" i="29"/>
  <c r="K556" i="29"/>
  <c r="K557" i="29"/>
  <c r="K558" i="29"/>
  <c r="K559" i="29"/>
  <c r="K560" i="29"/>
  <c r="K561" i="29"/>
  <c r="K562" i="29"/>
  <c r="K563" i="29"/>
  <c r="K564" i="29"/>
  <c r="K565" i="29"/>
  <c r="K566" i="29"/>
  <c r="K567" i="29"/>
  <c r="K568" i="29"/>
  <c r="K569" i="29"/>
  <c r="K570" i="29"/>
  <c r="K571" i="29"/>
  <c r="K572" i="29"/>
  <c r="K573" i="29"/>
  <c r="K574" i="29"/>
  <c r="K575" i="29"/>
  <c r="K576" i="29"/>
  <c r="K577" i="29"/>
  <c r="K578" i="29"/>
  <c r="K579" i="29"/>
  <c r="K580" i="29"/>
  <c r="K581" i="29"/>
  <c r="K582" i="29"/>
  <c r="K583" i="29"/>
  <c r="K584" i="29"/>
  <c r="K585" i="29"/>
  <c r="K586" i="29"/>
  <c r="K587" i="29"/>
  <c r="K588" i="29"/>
  <c r="K589" i="29"/>
  <c r="K590" i="29"/>
  <c r="K591" i="29"/>
  <c r="K592" i="29"/>
  <c r="K593" i="29"/>
  <c r="K594" i="29"/>
  <c r="K595" i="29"/>
  <c r="K596" i="29"/>
  <c r="K597" i="29"/>
  <c r="K598" i="29"/>
  <c r="K599" i="29"/>
  <c r="K600" i="29"/>
  <c r="K601" i="29"/>
  <c r="K602" i="29"/>
  <c r="K603" i="29"/>
  <c r="K604" i="29"/>
  <c r="K605" i="29"/>
  <c r="K606" i="29"/>
  <c r="K607" i="29"/>
  <c r="K608" i="29"/>
  <c r="K609" i="29"/>
  <c r="K610" i="29"/>
  <c r="K611" i="29"/>
  <c r="K612" i="29"/>
  <c r="K613" i="29"/>
  <c r="K614" i="29"/>
  <c r="K615" i="29"/>
  <c r="K616" i="29"/>
  <c r="K617" i="29"/>
  <c r="K618" i="29"/>
  <c r="K619" i="29"/>
  <c r="K620" i="29"/>
  <c r="K621" i="29"/>
  <c r="K622" i="29"/>
  <c r="K623" i="29"/>
  <c r="K624" i="29"/>
  <c r="K625" i="29"/>
  <c r="K626" i="29"/>
  <c r="K627" i="29"/>
  <c r="K628" i="29"/>
  <c r="K629" i="29"/>
  <c r="K630" i="29"/>
  <c r="K631" i="29"/>
  <c r="K632" i="29"/>
  <c r="K633" i="29"/>
  <c r="K634" i="29"/>
  <c r="K635" i="29"/>
  <c r="K636" i="29"/>
  <c r="K637" i="29"/>
  <c r="K638" i="29"/>
  <c r="K639" i="29"/>
  <c r="K640" i="29"/>
  <c r="K641" i="29"/>
  <c r="K642" i="29"/>
  <c r="K643" i="29"/>
  <c r="K644" i="29"/>
  <c r="K645" i="29"/>
  <c r="K646" i="29"/>
  <c r="K647" i="29"/>
  <c r="K648" i="29"/>
  <c r="K649" i="29"/>
  <c r="K650" i="29"/>
  <c r="K651" i="29"/>
  <c r="K652" i="29"/>
  <c r="K653" i="29"/>
  <c r="K654" i="29"/>
  <c r="K655" i="29"/>
  <c r="K656" i="29"/>
  <c r="K657" i="29"/>
  <c r="K658" i="29"/>
  <c r="K659" i="29"/>
  <c r="K660" i="29"/>
  <c r="K661" i="29"/>
  <c r="K662" i="29"/>
  <c r="K663" i="29"/>
  <c r="K664" i="29"/>
  <c r="K665" i="29"/>
  <c r="K666" i="29"/>
  <c r="K667" i="29"/>
  <c r="K668" i="29"/>
  <c r="K669" i="29"/>
  <c r="K670" i="29"/>
  <c r="K671" i="29"/>
  <c r="K672" i="29"/>
  <c r="K673" i="29"/>
  <c r="K674" i="29"/>
  <c r="K675" i="29"/>
  <c r="K676" i="29"/>
  <c r="K677" i="29"/>
  <c r="K678" i="29"/>
  <c r="K679" i="29"/>
  <c r="K680" i="29"/>
  <c r="K681" i="29"/>
  <c r="K682" i="29"/>
  <c r="K683" i="29"/>
  <c r="K684" i="29"/>
  <c r="K685" i="29"/>
  <c r="K686" i="29"/>
  <c r="K687" i="29"/>
  <c r="K688" i="29"/>
  <c r="K689" i="29"/>
  <c r="K690" i="29"/>
  <c r="K691" i="29"/>
  <c r="K692" i="29"/>
  <c r="K693" i="29"/>
  <c r="K694" i="29"/>
  <c r="K695" i="29"/>
  <c r="K696" i="29"/>
  <c r="K697" i="29"/>
  <c r="K698" i="29"/>
  <c r="K699" i="29"/>
  <c r="K700" i="29"/>
  <c r="K701" i="29"/>
  <c r="K702" i="29"/>
  <c r="K703" i="29"/>
  <c r="K704" i="29"/>
  <c r="K705" i="29"/>
  <c r="K706" i="29"/>
  <c r="K707" i="29"/>
  <c r="K708" i="29"/>
  <c r="K709" i="29"/>
  <c r="K710" i="29"/>
  <c r="K711" i="29"/>
  <c r="K712" i="29"/>
  <c r="K713" i="29"/>
  <c r="K714" i="29"/>
  <c r="K715" i="29"/>
  <c r="K716" i="29"/>
  <c r="K717" i="29"/>
  <c r="K718" i="29"/>
  <c r="K719" i="29"/>
  <c r="K720" i="29"/>
  <c r="K721" i="29"/>
  <c r="K722" i="29"/>
  <c r="K723" i="29"/>
  <c r="K724" i="29"/>
  <c r="K725" i="29"/>
  <c r="K726" i="29"/>
  <c r="K727" i="29"/>
  <c r="K728" i="29"/>
  <c r="K729" i="29"/>
  <c r="K730" i="29"/>
  <c r="K731" i="29"/>
  <c r="K732" i="29"/>
  <c r="K733" i="29"/>
  <c r="K734" i="29"/>
  <c r="K735" i="29"/>
  <c r="K736" i="29"/>
  <c r="K737" i="29"/>
  <c r="K738" i="29"/>
  <c r="K739" i="29"/>
  <c r="K740" i="29"/>
  <c r="K741" i="29"/>
  <c r="K742" i="29"/>
  <c r="K743" i="29"/>
  <c r="K744" i="29"/>
  <c r="K745" i="29"/>
  <c r="K746" i="29"/>
  <c r="K747" i="29"/>
  <c r="K748" i="29"/>
  <c r="K749" i="29"/>
  <c r="K750" i="29"/>
  <c r="K751" i="29"/>
  <c r="K752" i="29"/>
  <c r="K753" i="29"/>
  <c r="K754" i="29"/>
  <c r="K755" i="29"/>
  <c r="K756" i="29"/>
  <c r="K757" i="29"/>
  <c r="K758" i="29"/>
  <c r="K759" i="29"/>
  <c r="K760" i="29"/>
  <c r="K761" i="29"/>
  <c r="K762" i="29"/>
  <c r="K763" i="29"/>
  <c r="K764" i="29"/>
  <c r="K765" i="29"/>
  <c r="K766" i="29"/>
  <c r="K767" i="29"/>
  <c r="K768" i="29"/>
  <c r="K769" i="29"/>
  <c r="K770" i="29"/>
  <c r="K771" i="29"/>
  <c r="K772" i="29"/>
  <c r="K773" i="29"/>
  <c r="K774" i="29"/>
  <c r="K775" i="29"/>
  <c r="K776" i="29"/>
  <c r="K777" i="29"/>
  <c r="K778" i="29"/>
  <c r="K779" i="29"/>
  <c r="K780" i="29"/>
  <c r="K781" i="29"/>
  <c r="K782" i="29"/>
  <c r="K783" i="29"/>
  <c r="K784" i="29"/>
  <c r="K785" i="29"/>
  <c r="K786" i="29"/>
  <c r="K787" i="29"/>
  <c r="K788" i="29"/>
  <c r="K789" i="29"/>
  <c r="K790" i="29"/>
  <c r="K791" i="29"/>
  <c r="K792" i="29"/>
  <c r="K793" i="29"/>
  <c r="K794" i="29"/>
  <c r="K795" i="29"/>
  <c r="K796" i="29"/>
  <c r="K797" i="29"/>
  <c r="K798" i="29"/>
  <c r="K799" i="29"/>
  <c r="K800" i="29"/>
  <c r="K801" i="29"/>
  <c r="K802" i="29"/>
  <c r="K803" i="29"/>
  <c r="K804" i="29"/>
  <c r="K805" i="29"/>
  <c r="K806" i="29"/>
  <c r="K807" i="29"/>
  <c r="K808" i="29"/>
  <c r="K809" i="29"/>
  <c r="K810" i="29"/>
  <c r="K811" i="29"/>
  <c r="K812" i="29"/>
  <c r="K813" i="29"/>
  <c r="K814" i="29"/>
  <c r="K815" i="29"/>
  <c r="K816" i="29"/>
  <c r="K817" i="29"/>
  <c r="K818" i="29"/>
  <c r="K819" i="29"/>
  <c r="K820" i="29"/>
  <c r="K821" i="29"/>
  <c r="K822" i="29"/>
  <c r="K823" i="29"/>
  <c r="K824" i="29"/>
  <c r="K825" i="29"/>
  <c r="K826" i="29"/>
  <c r="K827" i="29"/>
  <c r="K828" i="29"/>
  <c r="K829" i="29"/>
  <c r="K830" i="29"/>
  <c r="K831" i="29"/>
  <c r="K832" i="29"/>
  <c r="K833" i="29"/>
  <c r="K834" i="29"/>
  <c r="K835" i="29"/>
  <c r="K836" i="29"/>
  <c r="K837" i="29"/>
  <c r="K838" i="29"/>
  <c r="K839" i="29"/>
  <c r="K840" i="29"/>
  <c r="K841" i="29"/>
  <c r="K842" i="29"/>
  <c r="K843" i="29"/>
  <c r="K844" i="29"/>
  <c r="K845" i="29"/>
  <c r="K846" i="29"/>
  <c r="K847" i="29"/>
  <c r="K848" i="29"/>
  <c r="K849" i="29"/>
  <c r="K850" i="29"/>
  <c r="K851" i="29"/>
  <c r="K852" i="29"/>
  <c r="K853" i="29"/>
  <c r="K854" i="29"/>
  <c r="K855" i="29"/>
  <c r="K856" i="29"/>
  <c r="K857" i="29"/>
  <c r="K858" i="29"/>
  <c r="K859" i="29"/>
  <c r="K860" i="29"/>
  <c r="K861" i="29"/>
  <c r="K862" i="29"/>
  <c r="K863" i="29"/>
  <c r="K864" i="29"/>
  <c r="K865" i="29"/>
  <c r="K866" i="29"/>
  <c r="K867" i="29"/>
  <c r="K868" i="29"/>
  <c r="K869" i="29"/>
  <c r="K870" i="29"/>
  <c r="K871" i="29"/>
  <c r="K872" i="29"/>
  <c r="K873" i="29"/>
  <c r="K874" i="29"/>
  <c r="K875" i="29"/>
  <c r="K876" i="29"/>
  <c r="K877" i="29"/>
  <c r="K878" i="29"/>
  <c r="K879" i="29"/>
  <c r="K880" i="29"/>
  <c r="K881" i="29"/>
  <c r="K882" i="29"/>
  <c r="K883" i="29"/>
  <c r="K884" i="29"/>
  <c r="K885" i="29"/>
  <c r="K886" i="29"/>
  <c r="K887" i="29"/>
  <c r="K888" i="29"/>
  <c r="K889" i="29"/>
  <c r="K890" i="29"/>
  <c r="K891" i="29"/>
  <c r="K892" i="29"/>
  <c r="K893" i="29"/>
  <c r="K894" i="29"/>
  <c r="K895" i="29"/>
  <c r="K896" i="29"/>
  <c r="K897" i="29"/>
  <c r="K898" i="29"/>
  <c r="K899" i="29"/>
  <c r="K900" i="29"/>
  <c r="K901" i="29"/>
  <c r="K902" i="29"/>
  <c r="K903" i="29"/>
  <c r="K904" i="29"/>
  <c r="K905" i="29"/>
  <c r="K906" i="29"/>
  <c r="K907" i="29"/>
  <c r="K908" i="29"/>
  <c r="K909" i="29"/>
  <c r="K910" i="29"/>
  <c r="K911" i="29"/>
  <c r="K912" i="29"/>
  <c r="K913" i="29"/>
  <c r="K914" i="29"/>
  <c r="K915" i="29"/>
  <c r="K916" i="29"/>
  <c r="K917" i="29"/>
  <c r="K918" i="29"/>
  <c r="K919" i="29"/>
  <c r="K920" i="29"/>
  <c r="K921" i="29"/>
  <c r="K922" i="29"/>
  <c r="K923" i="29"/>
  <c r="K924" i="29"/>
  <c r="K925" i="29"/>
  <c r="K926" i="29"/>
  <c r="K927" i="29"/>
  <c r="K928" i="29"/>
  <c r="K929" i="29"/>
  <c r="K930" i="29"/>
  <c r="K931" i="29"/>
  <c r="K932" i="29"/>
  <c r="K933" i="29"/>
  <c r="K934" i="29"/>
  <c r="K935" i="29"/>
  <c r="K936" i="29"/>
  <c r="K937" i="29"/>
  <c r="K938" i="29"/>
  <c r="K939" i="29"/>
  <c r="K940" i="29"/>
  <c r="K941" i="29"/>
  <c r="K942" i="29"/>
  <c r="K943" i="29"/>
  <c r="K944" i="29"/>
  <c r="K945" i="29"/>
  <c r="K946" i="29"/>
  <c r="K947" i="29"/>
  <c r="K948" i="29"/>
  <c r="K949" i="29"/>
  <c r="K950" i="29"/>
  <c r="K951" i="29"/>
  <c r="K952" i="29"/>
  <c r="K953" i="29"/>
  <c r="K954" i="29"/>
  <c r="K955" i="29"/>
  <c r="K956" i="29"/>
  <c r="K957" i="29"/>
  <c r="K958" i="29"/>
  <c r="K959" i="29"/>
  <c r="K960" i="29"/>
  <c r="K961" i="29"/>
  <c r="K962" i="29"/>
  <c r="K963" i="29"/>
  <c r="K964" i="29"/>
  <c r="K965" i="29"/>
  <c r="K966" i="29"/>
  <c r="K967" i="29"/>
  <c r="K968" i="29"/>
  <c r="K969" i="29"/>
  <c r="K970" i="29"/>
  <c r="K971" i="29"/>
  <c r="K972" i="29"/>
  <c r="K973" i="29"/>
  <c r="K974" i="29"/>
  <c r="K975" i="29"/>
  <c r="K976" i="29"/>
  <c r="K977" i="29"/>
  <c r="K978" i="29"/>
  <c r="K979" i="29"/>
  <c r="K980" i="29"/>
  <c r="K981" i="29"/>
  <c r="K982" i="29"/>
  <c r="K983" i="29"/>
  <c r="K984" i="29"/>
  <c r="K985" i="29"/>
  <c r="K986" i="29"/>
  <c r="K987" i="29"/>
  <c r="K988" i="29"/>
  <c r="K989" i="29"/>
  <c r="K990" i="29"/>
  <c r="K991" i="29"/>
  <c r="K992" i="29"/>
  <c r="K993" i="29"/>
  <c r="K994" i="29"/>
  <c r="K995" i="29"/>
  <c r="K996" i="29"/>
  <c r="K997" i="29"/>
  <c r="K998" i="29"/>
  <c r="K999" i="29"/>
  <c r="K1000" i="29"/>
  <c r="K1001" i="29"/>
  <c r="K1002" i="29"/>
  <c r="K1003" i="29"/>
  <c r="K1004" i="29"/>
  <c r="K1005" i="29"/>
  <c r="K1006" i="29"/>
  <c r="K1007" i="29"/>
  <c r="K1008" i="29"/>
  <c r="K1009" i="29"/>
  <c r="K1010" i="29"/>
  <c r="K1011" i="29"/>
  <c r="K1012" i="29"/>
  <c r="K1013" i="29"/>
  <c r="K1014" i="29"/>
  <c r="K1015" i="29"/>
  <c r="K1016" i="29"/>
  <c r="K1017" i="29"/>
  <c r="K1018" i="29"/>
  <c r="K1019" i="29"/>
  <c r="K1020" i="29"/>
  <c r="K1021" i="29"/>
  <c r="K1022" i="29"/>
  <c r="K1023" i="29"/>
  <c r="K1024" i="29"/>
  <c r="K1025" i="29"/>
  <c r="K1026" i="29"/>
  <c r="K1027" i="29"/>
  <c r="K1028" i="29"/>
  <c r="K1029" i="29"/>
  <c r="K1030" i="29"/>
  <c r="K1031" i="29"/>
  <c r="K1032" i="29"/>
  <c r="K1033" i="29"/>
  <c r="K1034" i="29"/>
  <c r="K1035" i="29"/>
  <c r="K1036" i="29"/>
  <c r="K1037" i="29"/>
  <c r="K1038" i="29"/>
  <c r="K1039" i="29"/>
  <c r="K1040" i="29"/>
  <c r="K1041" i="29"/>
  <c r="K1042" i="29"/>
  <c r="K1043" i="29"/>
  <c r="K1044" i="29"/>
  <c r="K1045" i="29"/>
  <c r="K1046" i="29"/>
  <c r="K1047" i="29"/>
  <c r="K1048" i="29"/>
  <c r="K1049" i="29"/>
  <c r="K1050" i="29"/>
  <c r="K1051" i="29"/>
  <c r="K1052" i="29"/>
  <c r="K1053" i="29"/>
  <c r="K1054" i="29"/>
  <c r="K1055" i="29"/>
  <c r="K1056" i="29"/>
  <c r="K1057" i="29"/>
  <c r="K1058" i="29"/>
  <c r="K1059" i="29"/>
  <c r="K1060" i="29"/>
  <c r="K1061" i="29"/>
  <c r="K1062" i="29"/>
  <c r="K1063" i="29"/>
  <c r="K1064" i="29"/>
  <c r="K1065" i="29"/>
  <c r="K1066" i="29"/>
  <c r="K1067" i="29"/>
  <c r="K1068" i="29"/>
  <c r="K1069" i="29"/>
  <c r="K1070" i="29"/>
  <c r="K1071" i="29"/>
  <c r="K1072" i="29"/>
  <c r="K1073" i="29"/>
  <c r="K1074" i="29"/>
  <c r="K1075" i="29"/>
  <c r="K1076" i="29"/>
  <c r="K1077" i="29"/>
  <c r="K1078" i="29"/>
  <c r="K1079" i="29"/>
  <c r="K1080" i="29"/>
  <c r="K1081" i="29"/>
  <c r="K1082" i="29"/>
  <c r="K1083" i="29"/>
  <c r="K1084" i="29"/>
  <c r="K1085" i="29"/>
  <c r="K1086" i="29"/>
  <c r="K1087" i="29"/>
  <c r="K1088" i="29"/>
  <c r="K1089" i="29"/>
  <c r="K1090" i="29"/>
  <c r="K1091" i="29"/>
  <c r="K1092" i="29"/>
  <c r="K1093" i="29"/>
  <c r="K1094" i="29"/>
  <c r="K1095" i="29"/>
  <c r="K1096" i="29"/>
  <c r="K1097" i="29"/>
  <c r="K1098" i="29"/>
  <c r="K1099" i="29"/>
  <c r="K1100" i="29"/>
  <c r="K1101" i="29"/>
  <c r="K1102" i="29"/>
  <c r="K1103" i="29"/>
  <c r="K1104" i="29"/>
  <c r="K1105" i="29"/>
  <c r="K1106" i="29"/>
  <c r="K1107" i="29"/>
  <c r="K1108" i="29"/>
  <c r="K1109" i="29"/>
  <c r="K1110" i="29"/>
  <c r="K1111" i="29"/>
  <c r="K1112" i="29"/>
  <c r="K1113" i="29"/>
  <c r="K1114" i="29"/>
  <c r="K1115" i="29"/>
  <c r="K1116" i="29"/>
  <c r="K1117" i="29"/>
  <c r="K1118" i="29"/>
  <c r="K1119" i="29"/>
  <c r="K1120" i="29"/>
  <c r="K1121" i="29"/>
  <c r="K1122" i="29"/>
  <c r="K1123" i="29"/>
  <c r="K1124" i="29"/>
  <c r="K1125" i="29"/>
  <c r="K1126" i="29"/>
  <c r="K1127" i="29"/>
  <c r="K1128" i="29"/>
  <c r="K1129" i="29"/>
  <c r="K1130" i="29"/>
  <c r="K1131" i="29"/>
  <c r="K1132" i="29"/>
  <c r="K1133" i="29"/>
  <c r="K1134" i="29"/>
  <c r="K1135" i="29"/>
  <c r="K1136" i="29"/>
  <c r="K1137" i="29"/>
  <c r="K1138" i="29"/>
  <c r="K1139" i="29"/>
  <c r="K1140" i="29"/>
  <c r="K1141" i="29"/>
  <c r="K1142" i="29"/>
  <c r="K1143" i="29"/>
  <c r="K1144" i="29"/>
  <c r="K1145" i="29"/>
  <c r="K1146" i="29"/>
  <c r="K1147" i="29"/>
  <c r="K1148" i="29"/>
  <c r="K1149" i="29"/>
  <c r="K1150" i="29"/>
  <c r="K1151" i="29"/>
  <c r="K1152" i="29"/>
  <c r="K1153" i="29"/>
  <c r="K1154" i="29"/>
  <c r="K1155" i="29"/>
  <c r="K1156" i="29"/>
  <c r="K1157" i="29"/>
  <c r="K1158" i="29"/>
  <c r="K1159" i="29"/>
  <c r="K1160" i="29"/>
  <c r="K1161" i="29"/>
  <c r="K1162" i="29"/>
  <c r="K1163" i="29"/>
  <c r="K1164" i="29"/>
  <c r="K1165" i="29"/>
  <c r="K1166" i="29"/>
  <c r="K1167" i="29"/>
  <c r="K1168" i="29"/>
  <c r="K1169" i="29"/>
  <c r="K1170" i="29"/>
  <c r="K1171" i="29"/>
  <c r="K1172" i="29"/>
  <c r="K1173" i="29"/>
  <c r="K1174" i="29"/>
  <c r="K1175" i="29"/>
  <c r="K1176" i="29"/>
  <c r="K1177" i="29"/>
  <c r="K1178" i="29"/>
  <c r="K1179" i="29"/>
  <c r="K1180" i="29"/>
  <c r="K1181" i="29"/>
  <c r="K1182" i="29"/>
  <c r="K1183" i="29"/>
  <c r="K1184" i="29"/>
  <c r="K1185" i="29"/>
  <c r="K1186" i="29"/>
  <c r="K1187" i="29"/>
  <c r="K1188" i="29"/>
  <c r="K1189" i="29"/>
  <c r="K1190" i="29"/>
  <c r="K1191" i="29"/>
  <c r="K1192" i="29"/>
  <c r="K1193" i="29"/>
  <c r="K1194" i="29"/>
  <c r="K1195" i="29"/>
  <c r="K1196" i="29"/>
  <c r="K1197" i="29"/>
  <c r="K1198" i="29"/>
  <c r="K1199" i="29"/>
  <c r="K1200" i="29"/>
  <c r="K1201" i="29"/>
  <c r="K1202" i="29"/>
  <c r="K1203" i="29"/>
  <c r="K1204" i="29"/>
  <c r="K1205" i="29"/>
  <c r="K1206" i="29"/>
  <c r="K1207" i="29"/>
  <c r="K1208" i="29"/>
  <c r="K1209" i="29"/>
  <c r="K1210" i="29"/>
  <c r="K1211" i="29"/>
  <c r="K1212" i="29"/>
  <c r="K1213" i="29"/>
  <c r="K1214" i="29"/>
  <c r="K1215" i="29"/>
  <c r="K1216" i="29"/>
  <c r="K1217" i="29"/>
  <c r="K1218" i="29"/>
  <c r="K1219" i="29"/>
  <c r="K1220" i="29"/>
  <c r="K1221" i="29"/>
  <c r="K1222" i="29"/>
  <c r="K1223" i="29"/>
  <c r="K1224" i="29"/>
  <c r="K1225" i="29"/>
  <c r="K1226" i="29"/>
  <c r="K1227" i="29"/>
  <c r="K1228" i="29"/>
  <c r="K1229" i="29"/>
  <c r="K1230" i="29"/>
  <c r="K1231" i="29"/>
  <c r="K1232" i="29"/>
  <c r="K1233" i="29"/>
  <c r="K1234" i="29"/>
  <c r="K1235" i="29"/>
  <c r="K1236" i="29"/>
  <c r="K1237" i="29"/>
  <c r="K1238" i="29"/>
  <c r="K1239" i="29"/>
  <c r="K1240" i="29"/>
  <c r="K1241" i="29"/>
  <c r="K1242" i="29"/>
  <c r="K1243" i="29"/>
  <c r="K1244" i="29"/>
  <c r="K1245" i="29"/>
  <c r="K1246" i="29"/>
  <c r="K1247" i="29"/>
  <c r="K1248" i="29"/>
  <c r="K1249" i="29"/>
  <c r="K1250" i="29"/>
  <c r="K1251" i="29"/>
  <c r="K1252" i="29"/>
  <c r="K1253" i="29"/>
  <c r="K1254" i="29"/>
  <c r="K1255" i="29"/>
  <c r="K1256" i="29"/>
  <c r="K1257" i="29"/>
  <c r="K1258" i="29"/>
  <c r="K1259" i="29"/>
  <c r="K1260" i="29"/>
  <c r="K1261" i="29"/>
  <c r="K1262" i="29"/>
  <c r="K1263" i="29"/>
  <c r="K1264" i="29"/>
  <c r="K1265" i="29"/>
  <c r="K1266" i="29"/>
  <c r="K1267" i="29"/>
  <c r="K1268" i="29"/>
  <c r="K1269" i="29"/>
  <c r="K1270" i="29"/>
  <c r="K1271" i="29"/>
  <c r="K1272" i="29"/>
  <c r="K1273" i="29"/>
  <c r="K1274" i="29"/>
  <c r="K1275" i="29"/>
  <c r="K1276" i="29"/>
  <c r="K1277" i="29"/>
  <c r="K1278" i="29"/>
  <c r="K1279" i="29"/>
  <c r="K1280" i="29"/>
  <c r="K1281" i="29"/>
  <c r="K1282" i="29"/>
  <c r="K1283" i="29"/>
  <c r="K1284" i="29"/>
  <c r="K1285" i="29"/>
  <c r="K1286" i="29"/>
  <c r="K1287" i="29"/>
  <c r="K1288" i="29"/>
  <c r="K1289" i="29"/>
  <c r="K1290" i="29"/>
  <c r="K1291" i="29"/>
  <c r="K1292" i="29"/>
  <c r="K1293" i="29"/>
  <c r="K1294" i="29"/>
  <c r="K1295" i="29"/>
  <c r="K1296" i="29"/>
  <c r="K1297" i="29"/>
  <c r="K1298" i="29"/>
  <c r="K1299" i="29"/>
  <c r="K1300" i="29"/>
  <c r="K1301" i="29"/>
  <c r="K1302" i="29"/>
  <c r="K1303" i="29"/>
  <c r="K1304" i="29"/>
  <c r="K1305" i="29"/>
  <c r="K1306" i="29"/>
  <c r="K1307" i="29"/>
  <c r="K1308" i="29"/>
  <c r="K1309" i="29"/>
  <c r="K1310" i="29"/>
  <c r="K1311" i="29"/>
  <c r="K1312" i="29"/>
  <c r="K1313" i="29"/>
  <c r="K1314" i="29"/>
  <c r="K1315" i="29"/>
  <c r="K1316" i="29"/>
  <c r="K1317" i="29"/>
  <c r="K1318" i="29"/>
  <c r="K1319" i="29"/>
  <c r="K1320" i="29"/>
  <c r="K1321" i="29"/>
  <c r="K1322" i="29"/>
  <c r="K1323" i="29"/>
  <c r="K1324" i="29"/>
  <c r="K1325" i="29"/>
  <c r="K1326" i="29"/>
  <c r="K1327" i="29"/>
  <c r="K1328" i="29"/>
  <c r="K1329" i="29"/>
  <c r="K1330" i="29"/>
  <c r="K1331" i="29"/>
  <c r="K1332" i="29"/>
  <c r="K1333" i="29"/>
  <c r="K1334" i="29"/>
  <c r="K1335" i="29"/>
  <c r="K1336" i="29"/>
  <c r="K1337" i="29"/>
  <c r="K1338" i="29"/>
  <c r="K1339" i="29"/>
  <c r="K1340" i="29"/>
  <c r="K1341" i="29"/>
  <c r="K1342" i="29"/>
  <c r="K1343" i="29"/>
  <c r="K1344" i="29"/>
  <c r="K1345" i="29"/>
  <c r="K1346" i="29"/>
  <c r="K1347" i="29"/>
  <c r="K1348" i="29"/>
  <c r="K1349" i="29"/>
  <c r="K1350" i="29"/>
  <c r="K1351" i="29"/>
  <c r="K1352" i="29"/>
  <c r="K1353" i="29"/>
  <c r="K1354" i="29"/>
  <c r="K1355" i="29"/>
  <c r="K1356" i="29"/>
  <c r="K1357" i="29"/>
  <c r="K1358" i="29"/>
  <c r="K1359" i="29"/>
  <c r="K1360" i="29"/>
  <c r="K1361" i="29"/>
  <c r="K1362" i="29"/>
  <c r="K1363" i="29"/>
  <c r="K1364" i="29"/>
  <c r="K1365" i="29"/>
  <c r="K1366" i="29"/>
  <c r="K1367" i="29"/>
  <c r="K1368" i="29"/>
  <c r="K1369" i="29"/>
  <c r="K1370" i="29"/>
  <c r="K1371" i="29"/>
  <c r="K1372" i="29"/>
  <c r="K1373" i="29"/>
  <c r="K1374" i="29"/>
  <c r="K1375" i="29"/>
  <c r="K1376" i="29"/>
  <c r="K1377" i="29"/>
  <c r="K1378" i="29"/>
  <c r="K1379" i="29"/>
  <c r="K1380" i="29"/>
  <c r="K1381" i="29"/>
  <c r="K1382" i="29"/>
  <c r="K1383" i="29"/>
  <c r="K1384" i="29"/>
  <c r="K1385" i="29"/>
  <c r="K1386" i="29"/>
  <c r="K1387" i="29"/>
  <c r="K1388" i="29"/>
  <c r="K1389" i="29"/>
  <c r="K1390" i="29"/>
  <c r="K1391" i="29"/>
  <c r="K1392" i="29"/>
  <c r="K1393" i="29"/>
  <c r="K1394" i="29"/>
  <c r="K1395" i="29"/>
  <c r="K1396" i="29"/>
  <c r="K1397" i="29"/>
  <c r="K1398" i="29"/>
  <c r="K1399" i="29"/>
  <c r="K1400" i="29"/>
  <c r="K1401" i="29"/>
  <c r="K1402" i="29"/>
  <c r="K1403" i="29"/>
  <c r="K1404" i="29"/>
  <c r="K1405" i="29"/>
  <c r="K1406" i="29"/>
  <c r="K1407" i="29"/>
  <c r="K1408" i="29"/>
  <c r="K1409" i="29"/>
  <c r="K1410" i="29"/>
  <c r="K1411" i="29"/>
  <c r="K1412" i="29"/>
  <c r="K1413" i="29"/>
  <c r="K1414" i="29"/>
  <c r="K1415" i="29"/>
  <c r="K1416" i="29"/>
  <c r="K1417" i="29"/>
  <c r="K1418" i="29"/>
  <c r="K1419" i="29"/>
  <c r="K1420" i="29"/>
  <c r="K1421" i="29"/>
  <c r="K1422" i="29"/>
  <c r="K1423" i="29"/>
  <c r="K1424" i="29"/>
  <c r="K1425" i="29"/>
  <c r="K1426" i="29"/>
  <c r="K1427" i="29"/>
  <c r="K1428" i="29"/>
  <c r="K1429" i="29"/>
  <c r="K1430" i="29"/>
  <c r="K1431" i="29"/>
  <c r="K1432" i="29"/>
  <c r="K1433" i="29"/>
  <c r="K1434" i="29"/>
  <c r="K1435" i="29"/>
  <c r="K1436" i="29"/>
  <c r="K1437" i="29"/>
  <c r="K1438" i="29"/>
  <c r="K1439" i="29"/>
  <c r="K1440" i="29"/>
  <c r="K1441" i="29"/>
  <c r="K1442" i="29"/>
  <c r="K1443" i="29"/>
  <c r="K1444" i="29"/>
  <c r="K1445" i="29"/>
  <c r="K1446" i="29"/>
  <c r="K1447" i="29"/>
  <c r="K1448" i="29"/>
  <c r="K1449" i="29"/>
  <c r="K1450" i="29"/>
  <c r="K1451" i="29"/>
  <c r="K1452" i="29"/>
  <c r="K1453" i="29"/>
  <c r="K1454" i="29"/>
  <c r="K1455" i="29"/>
  <c r="K1456" i="29"/>
  <c r="K1457" i="29"/>
  <c r="K1458" i="29"/>
  <c r="K1459" i="29"/>
  <c r="K1460" i="29"/>
  <c r="K1461" i="29"/>
  <c r="K1462" i="29"/>
  <c r="K1463" i="29"/>
  <c r="K1464" i="29"/>
  <c r="K1465" i="29"/>
  <c r="K1466" i="29"/>
  <c r="K1467" i="29"/>
  <c r="K1468" i="29"/>
  <c r="K1469" i="29"/>
  <c r="K1470" i="29"/>
  <c r="K1471" i="29"/>
  <c r="K1472" i="29"/>
  <c r="K1473" i="29"/>
  <c r="K1474" i="29"/>
  <c r="K1475" i="29"/>
  <c r="K1476" i="29"/>
  <c r="K1477" i="29"/>
  <c r="K1478" i="29"/>
  <c r="K1479" i="29"/>
  <c r="K1480" i="29"/>
  <c r="K1481" i="29"/>
  <c r="K1482" i="29"/>
  <c r="K1483" i="29"/>
  <c r="K1484" i="29"/>
  <c r="K1485" i="29"/>
  <c r="K1486" i="29"/>
  <c r="K1487" i="29"/>
  <c r="K1488" i="29"/>
  <c r="K1489" i="29"/>
  <c r="K1490" i="29"/>
  <c r="K1491" i="29"/>
  <c r="K1492" i="29"/>
  <c r="K1493" i="29"/>
  <c r="K1494" i="29"/>
  <c r="K1495" i="29"/>
  <c r="K1496" i="29"/>
  <c r="K1497" i="29"/>
  <c r="K1498" i="29"/>
  <c r="K1499" i="29"/>
  <c r="K1500" i="29"/>
  <c r="K1501" i="29"/>
  <c r="K1502" i="29"/>
  <c r="K1503" i="29"/>
  <c r="K1504" i="29"/>
  <c r="K1505" i="29"/>
  <c r="K1506" i="29"/>
  <c r="K1507" i="29"/>
  <c r="K1508" i="29"/>
  <c r="K1509" i="29"/>
  <c r="K1510" i="29"/>
  <c r="K1511" i="29"/>
  <c r="K1512" i="29"/>
  <c r="K1513" i="29"/>
  <c r="K1514" i="29"/>
  <c r="K1515" i="29"/>
  <c r="K1516" i="29"/>
  <c r="K1517" i="29"/>
  <c r="K1518" i="29"/>
  <c r="K1519" i="29"/>
  <c r="K1520" i="29"/>
  <c r="K1521" i="29"/>
  <c r="K1522" i="29"/>
  <c r="K1523" i="29"/>
  <c r="K1524" i="29"/>
  <c r="K1525" i="29"/>
  <c r="K1526" i="29"/>
  <c r="K1527" i="29"/>
  <c r="K1528" i="29"/>
  <c r="K1529" i="29"/>
  <c r="K1530" i="29"/>
  <c r="K1531" i="29"/>
  <c r="K1532" i="29"/>
  <c r="K1533" i="29"/>
  <c r="K1534" i="29"/>
  <c r="K1535" i="29"/>
  <c r="K1536" i="29"/>
  <c r="K1537" i="29"/>
  <c r="K1538" i="29"/>
  <c r="K1539" i="29"/>
  <c r="K1540" i="29"/>
  <c r="K1541" i="29"/>
  <c r="K1542" i="29"/>
  <c r="K1543" i="29"/>
  <c r="K1544" i="29"/>
  <c r="K1545" i="29"/>
  <c r="K1546" i="29"/>
  <c r="K1547" i="29"/>
  <c r="K1548" i="29"/>
  <c r="K1549" i="29"/>
  <c r="K1550" i="29"/>
  <c r="K1551" i="29"/>
  <c r="K1552" i="29"/>
  <c r="K1553" i="29"/>
  <c r="K1554" i="29"/>
  <c r="K1555" i="29"/>
  <c r="K1556" i="29"/>
  <c r="K1557" i="29"/>
  <c r="K1558" i="29"/>
  <c r="K1559" i="29"/>
  <c r="K1560" i="29"/>
  <c r="K1561" i="29"/>
  <c r="K1562" i="29"/>
  <c r="K1563" i="29"/>
  <c r="K1564" i="29"/>
  <c r="K1565" i="29"/>
  <c r="K1566" i="29"/>
  <c r="K1567" i="29"/>
  <c r="K1568" i="29"/>
  <c r="K1569" i="29"/>
  <c r="K1570" i="29"/>
  <c r="K1571" i="29"/>
  <c r="K1572" i="29"/>
  <c r="K1573" i="29"/>
  <c r="K1574" i="29"/>
  <c r="K1575" i="29"/>
  <c r="K1576" i="29"/>
  <c r="K1577" i="29"/>
  <c r="K1578" i="29"/>
  <c r="K1579" i="29"/>
  <c r="K1580" i="29"/>
  <c r="K1581" i="29"/>
  <c r="K1582" i="29"/>
  <c r="K1583" i="29"/>
  <c r="K1584" i="29"/>
  <c r="K1585" i="29"/>
  <c r="K1586" i="29"/>
  <c r="K1587" i="29"/>
  <c r="K1588" i="29"/>
  <c r="K1589" i="29"/>
  <c r="K1590" i="29"/>
  <c r="K1591" i="29"/>
  <c r="K1592" i="29"/>
  <c r="K1593" i="29"/>
  <c r="K1594" i="29"/>
  <c r="K1595" i="29"/>
  <c r="K1596" i="29"/>
  <c r="K1597" i="29"/>
  <c r="K1598" i="29"/>
  <c r="K1599" i="29"/>
  <c r="K1600" i="29"/>
  <c r="K1601" i="29"/>
  <c r="K1602" i="29"/>
  <c r="K1603" i="29"/>
  <c r="K1604" i="29"/>
  <c r="K1605" i="29"/>
  <c r="K1606" i="29"/>
  <c r="K1607" i="29"/>
  <c r="K1608" i="29"/>
  <c r="K1609" i="29"/>
  <c r="K1610" i="29"/>
  <c r="K1611" i="29"/>
  <c r="K1612" i="29"/>
  <c r="K1613" i="29"/>
  <c r="K1614" i="29"/>
  <c r="K1615" i="29"/>
  <c r="K1616" i="29"/>
  <c r="K1617" i="29"/>
  <c r="K1618" i="29"/>
  <c r="K1619" i="29"/>
  <c r="K1620" i="29"/>
  <c r="K1621" i="29"/>
  <c r="K1622" i="29"/>
  <c r="K1623" i="29"/>
  <c r="K1624" i="29"/>
  <c r="K1625" i="29"/>
  <c r="K1626" i="29"/>
  <c r="K1627" i="29"/>
  <c r="K1628" i="29"/>
  <c r="K1629" i="29"/>
  <c r="K1630" i="29"/>
  <c r="K1631" i="29"/>
  <c r="K1632" i="29"/>
  <c r="K1633" i="29"/>
  <c r="K1634" i="29"/>
  <c r="K1635" i="29"/>
  <c r="K1636" i="29"/>
  <c r="K1637" i="29"/>
  <c r="K1638" i="29"/>
  <c r="K1639" i="29"/>
  <c r="K1640" i="29"/>
  <c r="K1641" i="29"/>
  <c r="K1642" i="29"/>
  <c r="K1643" i="29"/>
  <c r="K1644" i="29"/>
  <c r="K1645" i="29"/>
  <c r="K1646" i="29"/>
  <c r="K1647" i="29"/>
  <c r="K1648" i="29"/>
  <c r="K1649" i="29"/>
  <c r="K1650" i="29"/>
  <c r="K1651" i="29"/>
  <c r="K1652" i="29"/>
  <c r="K1653" i="29"/>
  <c r="K1654" i="29"/>
  <c r="K1655" i="29"/>
  <c r="K1656" i="29"/>
  <c r="K1657" i="29"/>
  <c r="K1658" i="29"/>
  <c r="K1659" i="29"/>
  <c r="K1660" i="29"/>
  <c r="K1661" i="29"/>
  <c r="K1662" i="29"/>
  <c r="K1663" i="29"/>
  <c r="K1664" i="29"/>
  <c r="K1665" i="29"/>
  <c r="K1666" i="29"/>
  <c r="K1667" i="29"/>
  <c r="K1668" i="29"/>
  <c r="K1669" i="29"/>
  <c r="K1670" i="29"/>
  <c r="K1671" i="29"/>
  <c r="K1672" i="29"/>
  <c r="K1673" i="29"/>
  <c r="K1674" i="29"/>
  <c r="K1675" i="29"/>
  <c r="K1676" i="29"/>
  <c r="K1677" i="29"/>
  <c r="K1678" i="29"/>
  <c r="K1679" i="29"/>
  <c r="K1680" i="29"/>
  <c r="K1681" i="29"/>
  <c r="K1682" i="29"/>
  <c r="K1683" i="29"/>
  <c r="K1684" i="29"/>
  <c r="K1685" i="29"/>
  <c r="K1686" i="29"/>
  <c r="K1687" i="29"/>
  <c r="K1688" i="29"/>
  <c r="K1689" i="29"/>
  <c r="K1690" i="29"/>
  <c r="K1691" i="29"/>
  <c r="K1692" i="29"/>
  <c r="K1693" i="29"/>
  <c r="K1694" i="29"/>
  <c r="K1695" i="29"/>
  <c r="K1696" i="29"/>
  <c r="K1697" i="29"/>
  <c r="K1698" i="29"/>
  <c r="K1699" i="29"/>
  <c r="K1700" i="29"/>
  <c r="K1701" i="29"/>
  <c r="K1702" i="29"/>
  <c r="K1703" i="29"/>
  <c r="K1704" i="29"/>
  <c r="K1705" i="29"/>
  <c r="K1706" i="29"/>
  <c r="K1707" i="29"/>
  <c r="K1708" i="29"/>
  <c r="K1709" i="29"/>
  <c r="K1710" i="29"/>
  <c r="K1711" i="29"/>
  <c r="K1712" i="29"/>
  <c r="K1713" i="29"/>
  <c r="K1714" i="29"/>
  <c r="K1715" i="29"/>
  <c r="K1716" i="29"/>
  <c r="K1717" i="29"/>
  <c r="K1718" i="29"/>
  <c r="K1719" i="29"/>
  <c r="K1720" i="29"/>
  <c r="K1721" i="29"/>
  <c r="K1722" i="29"/>
  <c r="K1723" i="29"/>
  <c r="K1724" i="29"/>
  <c r="K1725" i="29"/>
  <c r="K1726" i="29"/>
  <c r="K1727" i="29"/>
  <c r="K1728" i="29"/>
  <c r="K1729" i="29"/>
  <c r="K1730" i="29"/>
  <c r="K1731" i="29"/>
  <c r="K1732" i="29"/>
  <c r="K1733" i="29"/>
  <c r="K1734" i="29"/>
  <c r="K1735" i="29"/>
  <c r="K1736" i="29"/>
  <c r="K1737" i="29"/>
  <c r="K1738" i="29"/>
  <c r="K1739" i="29"/>
  <c r="K1740" i="29"/>
  <c r="K1741" i="29"/>
  <c r="K1742" i="29"/>
  <c r="K1743" i="29"/>
  <c r="K1744" i="29"/>
  <c r="K1745" i="29"/>
  <c r="K1746" i="29"/>
  <c r="K1747" i="29"/>
  <c r="K1748" i="29"/>
  <c r="K1749" i="29"/>
  <c r="K1750" i="29"/>
  <c r="K1751" i="29"/>
  <c r="K1752" i="29"/>
  <c r="K1753" i="29"/>
  <c r="K1754" i="29"/>
  <c r="K1755" i="29"/>
  <c r="K1756" i="29"/>
  <c r="K1757" i="29"/>
  <c r="K1758" i="29"/>
  <c r="K1759" i="29"/>
  <c r="K1760" i="29"/>
  <c r="K1761" i="29"/>
  <c r="K1762" i="29"/>
  <c r="K1763" i="29"/>
  <c r="K1764" i="29"/>
  <c r="K1765" i="29"/>
  <c r="K1766" i="29"/>
  <c r="K1767" i="29"/>
  <c r="K1768" i="29"/>
  <c r="K1769" i="29"/>
  <c r="K1770" i="29"/>
  <c r="K1771" i="29"/>
  <c r="K1772" i="29"/>
  <c r="K1773" i="29"/>
  <c r="K1774" i="29"/>
  <c r="K1775" i="29"/>
  <c r="K1776" i="29"/>
  <c r="K1777" i="29"/>
  <c r="K1778" i="29"/>
  <c r="K1779" i="29"/>
  <c r="K1780" i="29"/>
  <c r="K1781" i="29"/>
  <c r="K1782" i="29"/>
  <c r="K1783" i="29"/>
  <c r="K1784" i="29"/>
  <c r="K1785" i="29"/>
  <c r="K1786" i="29"/>
  <c r="K1787" i="29"/>
  <c r="K1788" i="29"/>
  <c r="K1789" i="29"/>
  <c r="K1790" i="29"/>
  <c r="K1791" i="29"/>
  <c r="K1792" i="29"/>
  <c r="K1793" i="29"/>
  <c r="K1794" i="29"/>
  <c r="K1795" i="29"/>
  <c r="K1796" i="29"/>
  <c r="K1797" i="29"/>
  <c r="K1798" i="29"/>
  <c r="K1799" i="29"/>
  <c r="K1800" i="29"/>
  <c r="K1801" i="29"/>
  <c r="K1802" i="29"/>
  <c r="K1803" i="29"/>
  <c r="K1804" i="29"/>
  <c r="K1805" i="29"/>
  <c r="K1806" i="29"/>
  <c r="K1807" i="29"/>
  <c r="K1808" i="29"/>
  <c r="K1809" i="29"/>
  <c r="K1810" i="29"/>
  <c r="K1811" i="29"/>
  <c r="K1812" i="29"/>
  <c r="K1813" i="29"/>
  <c r="K1814" i="29"/>
  <c r="K1815" i="29"/>
  <c r="K1816" i="29"/>
  <c r="K1817" i="29"/>
  <c r="K1818" i="29"/>
  <c r="K1819" i="29"/>
  <c r="K1820" i="29"/>
  <c r="K1821" i="29"/>
  <c r="K1822" i="29"/>
  <c r="K1823" i="29"/>
  <c r="K1824" i="29"/>
  <c r="K1825" i="29"/>
  <c r="K1826" i="29"/>
  <c r="K1827" i="29"/>
  <c r="K1828" i="29"/>
  <c r="K1829" i="29"/>
  <c r="K1830" i="29"/>
  <c r="K1831" i="29"/>
  <c r="K1832" i="29"/>
  <c r="K1833" i="29"/>
  <c r="K1834" i="29"/>
  <c r="K1835" i="29"/>
  <c r="K1836" i="29"/>
  <c r="K1837" i="29"/>
  <c r="K1838" i="29"/>
  <c r="K1839" i="29"/>
  <c r="K1840" i="29"/>
  <c r="K1841" i="29"/>
  <c r="K1842" i="29"/>
  <c r="K1843" i="29"/>
  <c r="K1844" i="29"/>
  <c r="K1845" i="29"/>
  <c r="K1846" i="29"/>
  <c r="K1847" i="29"/>
  <c r="K1848" i="29"/>
  <c r="K1849" i="29"/>
  <c r="K1850" i="29"/>
  <c r="K1851" i="29"/>
  <c r="K1852" i="29"/>
  <c r="K1853" i="29"/>
  <c r="K1854" i="29"/>
  <c r="K1855" i="29"/>
  <c r="K1856" i="29"/>
  <c r="K1857" i="29"/>
  <c r="K1858" i="29"/>
  <c r="K1859" i="29"/>
  <c r="K1860" i="29"/>
  <c r="K1861" i="29"/>
  <c r="K1862" i="29"/>
  <c r="K1863" i="29"/>
  <c r="K1864" i="29"/>
  <c r="K1865" i="29"/>
  <c r="K1866" i="29"/>
  <c r="K1867" i="29"/>
  <c r="K1868" i="29"/>
  <c r="K1869" i="29"/>
  <c r="K1870" i="29"/>
  <c r="K1871" i="29"/>
  <c r="K1872" i="29"/>
  <c r="K1873" i="29"/>
  <c r="K1874" i="29"/>
  <c r="K1875" i="29"/>
  <c r="K1876" i="29"/>
  <c r="K1877" i="29"/>
  <c r="K1878" i="29"/>
  <c r="K1879" i="29"/>
  <c r="K1880" i="29"/>
  <c r="K1881" i="29"/>
  <c r="K1882" i="29"/>
  <c r="K1883" i="29"/>
  <c r="K1884" i="29"/>
  <c r="K1885" i="29"/>
  <c r="K1886" i="29"/>
  <c r="K1887" i="29"/>
  <c r="K1888" i="29"/>
  <c r="K1889" i="29"/>
  <c r="K1890" i="29"/>
  <c r="K1891" i="29"/>
  <c r="K1892" i="29"/>
  <c r="K1893" i="29"/>
  <c r="K1894" i="29"/>
  <c r="K1895" i="29"/>
  <c r="K1896" i="29"/>
  <c r="K1897" i="29"/>
  <c r="K1898" i="29"/>
  <c r="K1899" i="29"/>
  <c r="K1900" i="29"/>
  <c r="K1901" i="29"/>
  <c r="K1902" i="29"/>
  <c r="K1903" i="29"/>
  <c r="K1904" i="29"/>
  <c r="K1905" i="29"/>
  <c r="K1906" i="29"/>
  <c r="K1907" i="29"/>
  <c r="K1908" i="29"/>
  <c r="K1909" i="29"/>
  <c r="K1910" i="29"/>
  <c r="K1911" i="29"/>
  <c r="K2" i="29"/>
  <c r="D5" i="3"/>
  <c r="C5" i="3"/>
  <c r="B5" i="3"/>
  <c r="F4" i="3"/>
  <c r="E4" i="3"/>
  <c r="F3" i="3"/>
  <c r="E3" i="3"/>
  <c r="AW3" i="29"/>
  <c r="AX3" i="29" s="1"/>
  <c r="AW4" i="29"/>
  <c r="AX4" i="29" s="1"/>
  <c r="AW5" i="29"/>
  <c r="AX5" i="29" s="1"/>
  <c r="AW6" i="29"/>
  <c r="AX6" i="29" s="1"/>
  <c r="AW7" i="29"/>
  <c r="AX7" i="29" s="1"/>
  <c r="AW8" i="29"/>
  <c r="AX8" i="29" s="1"/>
  <c r="AW9" i="29"/>
  <c r="AX9" i="29" s="1"/>
  <c r="AW10" i="29"/>
  <c r="AX10" i="29" s="1"/>
  <c r="AW11" i="29"/>
  <c r="AX11" i="29" s="1"/>
  <c r="AW12" i="29"/>
  <c r="AX12" i="29" s="1"/>
  <c r="AW13" i="29"/>
  <c r="AX13" i="29" s="1"/>
  <c r="AW14" i="29"/>
  <c r="AX14" i="29" s="1"/>
  <c r="AW15" i="29"/>
  <c r="AX15" i="29" s="1"/>
  <c r="AW16" i="29"/>
  <c r="AX16" i="29" s="1"/>
  <c r="AW17" i="29"/>
  <c r="AX17" i="29" s="1"/>
  <c r="AW18" i="29"/>
  <c r="AX18" i="29" s="1"/>
  <c r="AW19" i="29"/>
  <c r="AX19" i="29" s="1"/>
  <c r="AW20" i="29"/>
  <c r="AX20" i="29" s="1"/>
  <c r="AW21" i="29"/>
  <c r="AX21" i="29" s="1"/>
  <c r="AW22" i="29"/>
  <c r="AX22" i="29" s="1"/>
  <c r="AW23" i="29"/>
  <c r="AX23" i="29" s="1"/>
  <c r="AW24" i="29"/>
  <c r="AX24" i="29" s="1"/>
  <c r="AW25" i="29"/>
  <c r="AX25" i="29" s="1"/>
  <c r="AW26" i="29"/>
  <c r="AX26" i="29" s="1"/>
  <c r="AW27" i="29"/>
  <c r="AX27" i="29" s="1"/>
  <c r="AW28" i="29"/>
  <c r="AX28" i="29" s="1"/>
  <c r="AW29" i="29"/>
  <c r="AX29" i="29" s="1"/>
  <c r="AW30" i="29"/>
  <c r="AX30" i="29" s="1"/>
  <c r="AW31" i="29"/>
  <c r="AX31" i="29" s="1"/>
  <c r="AW32" i="29"/>
  <c r="AX32" i="29" s="1"/>
  <c r="AW33" i="29"/>
  <c r="AX33" i="29" s="1"/>
  <c r="AW34" i="29"/>
  <c r="AX34" i="29" s="1"/>
  <c r="AW35" i="29"/>
  <c r="AX35" i="29" s="1"/>
  <c r="AW36" i="29"/>
  <c r="AX36" i="29" s="1"/>
  <c r="AW37" i="29"/>
  <c r="AX37" i="29" s="1"/>
  <c r="AW38" i="29"/>
  <c r="AX38" i="29" s="1"/>
  <c r="AW39" i="29"/>
  <c r="AX39" i="29" s="1"/>
  <c r="AW40" i="29"/>
  <c r="AX40" i="29" s="1"/>
  <c r="AW41" i="29"/>
  <c r="AX41" i="29" s="1"/>
  <c r="AW42" i="29"/>
  <c r="AX42" i="29" s="1"/>
  <c r="AW43" i="29"/>
  <c r="AX43" i="29" s="1"/>
  <c r="AW44" i="29"/>
  <c r="AX44" i="29" s="1"/>
  <c r="AW45" i="29"/>
  <c r="AX45" i="29" s="1"/>
  <c r="AW46" i="29"/>
  <c r="AX46" i="29" s="1"/>
  <c r="AW47" i="29"/>
  <c r="AX47" i="29" s="1"/>
  <c r="AW48" i="29"/>
  <c r="AX48" i="29" s="1"/>
  <c r="AW49" i="29"/>
  <c r="AX49" i="29" s="1"/>
  <c r="AW50" i="29"/>
  <c r="AX50" i="29" s="1"/>
  <c r="AW51" i="29"/>
  <c r="AX51" i="29" s="1"/>
  <c r="AW52" i="29"/>
  <c r="AX52" i="29" s="1"/>
  <c r="AW53" i="29"/>
  <c r="AX53" i="29" s="1"/>
  <c r="AW54" i="29"/>
  <c r="AX54" i="29" s="1"/>
  <c r="AW55" i="29"/>
  <c r="AX55" i="29" s="1"/>
  <c r="AW56" i="29"/>
  <c r="AX56" i="29" s="1"/>
  <c r="AW57" i="29"/>
  <c r="AX57" i="29" s="1"/>
  <c r="AW58" i="29"/>
  <c r="AX58" i="29" s="1"/>
  <c r="AW59" i="29"/>
  <c r="AX59" i="29" s="1"/>
  <c r="AW60" i="29"/>
  <c r="AX60" i="29" s="1"/>
  <c r="AW61" i="29"/>
  <c r="AX61" i="29" s="1"/>
  <c r="AW62" i="29"/>
  <c r="AX62" i="29" s="1"/>
  <c r="AW63" i="29"/>
  <c r="AX63" i="29" s="1"/>
  <c r="AW64" i="29"/>
  <c r="AX64" i="29" s="1"/>
  <c r="AW65" i="29"/>
  <c r="AX65" i="29" s="1"/>
  <c r="AW66" i="29"/>
  <c r="AX66" i="29" s="1"/>
  <c r="AW67" i="29"/>
  <c r="AX67" i="29" s="1"/>
  <c r="AW68" i="29"/>
  <c r="AX68" i="29" s="1"/>
  <c r="AW69" i="29"/>
  <c r="AX69" i="29" s="1"/>
  <c r="AW70" i="29"/>
  <c r="AX70" i="29" s="1"/>
  <c r="AW71" i="29"/>
  <c r="AX71" i="29" s="1"/>
  <c r="AW72" i="29"/>
  <c r="AX72" i="29" s="1"/>
  <c r="AW73" i="29"/>
  <c r="AX73" i="29" s="1"/>
  <c r="AW74" i="29"/>
  <c r="AX74" i="29" s="1"/>
  <c r="AW75" i="29"/>
  <c r="AX75" i="29" s="1"/>
  <c r="AW76" i="29"/>
  <c r="AX76" i="29" s="1"/>
  <c r="AW77" i="29"/>
  <c r="AX77" i="29" s="1"/>
  <c r="AW78" i="29"/>
  <c r="AX78" i="29" s="1"/>
  <c r="AW79" i="29"/>
  <c r="AX79" i="29" s="1"/>
  <c r="AW80" i="29"/>
  <c r="AX80" i="29" s="1"/>
  <c r="AW81" i="29"/>
  <c r="AX81" i="29" s="1"/>
  <c r="AW82" i="29"/>
  <c r="AX82" i="29" s="1"/>
  <c r="AW83" i="29"/>
  <c r="AX83" i="29" s="1"/>
  <c r="AW84" i="29"/>
  <c r="AX84" i="29" s="1"/>
  <c r="AW85" i="29"/>
  <c r="AX85" i="29" s="1"/>
  <c r="AW86" i="29"/>
  <c r="AX86" i="29" s="1"/>
  <c r="AW87" i="29"/>
  <c r="AX87" i="29" s="1"/>
  <c r="AW88" i="29"/>
  <c r="AX88" i="29" s="1"/>
  <c r="AW89" i="29"/>
  <c r="AX89" i="29" s="1"/>
  <c r="AW90" i="29"/>
  <c r="AX90" i="29" s="1"/>
  <c r="AW91" i="29"/>
  <c r="AX91" i="29" s="1"/>
  <c r="AW92" i="29"/>
  <c r="AX92" i="29" s="1"/>
  <c r="AW93" i="29"/>
  <c r="AX93" i="29" s="1"/>
  <c r="AW94" i="29"/>
  <c r="AX94" i="29" s="1"/>
  <c r="AW95" i="29"/>
  <c r="AX95" i="29" s="1"/>
  <c r="AW96" i="29"/>
  <c r="AX96" i="29" s="1"/>
  <c r="AW97" i="29"/>
  <c r="AX97" i="29" s="1"/>
  <c r="AW98" i="29"/>
  <c r="AX98" i="29" s="1"/>
  <c r="AW99" i="29"/>
  <c r="AX99" i="29" s="1"/>
  <c r="AW100" i="29"/>
  <c r="AX100" i="29" s="1"/>
  <c r="AW101" i="29"/>
  <c r="AX101" i="29" s="1"/>
  <c r="AW102" i="29"/>
  <c r="AX102" i="29" s="1"/>
  <c r="AW103" i="29"/>
  <c r="AX103" i="29" s="1"/>
  <c r="AW104" i="29"/>
  <c r="AX104" i="29" s="1"/>
  <c r="AW105" i="29"/>
  <c r="AX105" i="29" s="1"/>
  <c r="AW106" i="29"/>
  <c r="AX106" i="29" s="1"/>
  <c r="AW107" i="29"/>
  <c r="AX107" i="29" s="1"/>
  <c r="AW108" i="29"/>
  <c r="AX108" i="29" s="1"/>
  <c r="AW109" i="29"/>
  <c r="AX109" i="29" s="1"/>
  <c r="AW110" i="29"/>
  <c r="AX110" i="29" s="1"/>
  <c r="AW111" i="29"/>
  <c r="AX111" i="29" s="1"/>
  <c r="AW112" i="29"/>
  <c r="AX112" i="29" s="1"/>
  <c r="AW113" i="29"/>
  <c r="AX113" i="29" s="1"/>
  <c r="AW114" i="29"/>
  <c r="AX114" i="29" s="1"/>
  <c r="AW115" i="29"/>
  <c r="AX115" i="29" s="1"/>
  <c r="AW116" i="29"/>
  <c r="AX116" i="29" s="1"/>
  <c r="AW117" i="29"/>
  <c r="AX117" i="29" s="1"/>
  <c r="AW118" i="29"/>
  <c r="AX118" i="29" s="1"/>
  <c r="AW119" i="29"/>
  <c r="AX119" i="29" s="1"/>
  <c r="AW120" i="29"/>
  <c r="AX120" i="29" s="1"/>
  <c r="AW121" i="29"/>
  <c r="AX121" i="29" s="1"/>
  <c r="AW122" i="29"/>
  <c r="AX122" i="29" s="1"/>
  <c r="AW123" i="29"/>
  <c r="AX123" i="29" s="1"/>
  <c r="AW124" i="29"/>
  <c r="AX124" i="29" s="1"/>
  <c r="AW125" i="29"/>
  <c r="AX125" i="29" s="1"/>
  <c r="AW126" i="29"/>
  <c r="AX126" i="29" s="1"/>
  <c r="AW127" i="29"/>
  <c r="AX127" i="29" s="1"/>
  <c r="AW128" i="29"/>
  <c r="AX128" i="29" s="1"/>
  <c r="AW129" i="29"/>
  <c r="AX129" i="29" s="1"/>
  <c r="AW130" i="29"/>
  <c r="AX130" i="29" s="1"/>
  <c r="AW131" i="29"/>
  <c r="AX131" i="29" s="1"/>
  <c r="AW132" i="29"/>
  <c r="AX132" i="29" s="1"/>
  <c r="AW133" i="29"/>
  <c r="AX133" i="29" s="1"/>
  <c r="AW134" i="29"/>
  <c r="AX134" i="29" s="1"/>
  <c r="AW135" i="29"/>
  <c r="AX135" i="29" s="1"/>
  <c r="AW136" i="29"/>
  <c r="AX136" i="29" s="1"/>
  <c r="AW137" i="29"/>
  <c r="AX137" i="29" s="1"/>
  <c r="AW138" i="29"/>
  <c r="AX138" i="29" s="1"/>
  <c r="AW139" i="29"/>
  <c r="AX139" i="29" s="1"/>
  <c r="AW140" i="29"/>
  <c r="AX140" i="29" s="1"/>
  <c r="AW141" i="29"/>
  <c r="AX141" i="29" s="1"/>
  <c r="AW142" i="29"/>
  <c r="AX142" i="29" s="1"/>
  <c r="AW143" i="29"/>
  <c r="AX143" i="29" s="1"/>
  <c r="AW144" i="29"/>
  <c r="AX144" i="29" s="1"/>
  <c r="AW145" i="29"/>
  <c r="AX145" i="29" s="1"/>
  <c r="AW146" i="29"/>
  <c r="AX146" i="29" s="1"/>
  <c r="AW147" i="29"/>
  <c r="AX147" i="29" s="1"/>
  <c r="AW148" i="29"/>
  <c r="AX148" i="29" s="1"/>
  <c r="AW149" i="29"/>
  <c r="AX149" i="29" s="1"/>
  <c r="AW150" i="29"/>
  <c r="AX150" i="29" s="1"/>
  <c r="AW151" i="29"/>
  <c r="AX151" i="29" s="1"/>
  <c r="AW152" i="29"/>
  <c r="AX152" i="29" s="1"/>
  <c r="AW153" i="29"/>
  <c r="AX153" i="29" s="1"/>
  <c r="AW154" i="29"/>
  <c r="AX154" i="29" s="1"/>
  <c r="AW155" i="29"/>
  <c r="AX155" i="29" s="1"/>
  <c r="AW156" i="29"/>
  <c r="AX156" i="29" s="1"/>
  <c r="AW157" i="29"/>
  <c r="AX157" i="29" s="1"/>
  <c r="AW158" i="29"/>
  <c r="AX158" i="29" s="1"/>
  <c r="AW159" i="29"/>
  <c r="AX159" i="29" s="1"/>
  <c r="AW160" i="29"/>
  <c r="AX160" i="29" s="1"/>
  <c r="AW161" i="29"/>
  <c r="AX161" i="29" s="1"/>
  <c r="AW162" i="29"/>
  <c r="AX162" i="29" s="1"/>
  <c r="AW163" i="29"/>
  <c r="AX163" i="29" s="1"/>
  <c r="AW164" i="29"/>
  <c r="AX164" i="29" s="1"/>
  <c r="AW165" i="29"/>
  <c r="AX165" i="29" s="1"/>
  <c r="AW166" i="29"/>
  <c r="AX166" i="29" s="1"/>
  <c r="AW167" i="29"/>
  <c r="AX167" i="29" s="1"/>
  <c r="AW168" i="29"/>
  <c r="AX168" i="29" s="1"/>
  <c r="AW169" i="29"/>
  <c r="AX169" i="29" s="1"/>
  <c r="AW170" i="29"/>
  <c r="AX170" i="29" s="1"/>
  <c r="AW171" i="29"/>
  <c r="AX171" i="29" s="1"/>
  <c r="AW172" i="29"/>
  <c r="AX172" i="29" s="1"/>
  <c r="AW173" i="29"/>
  <c r="AX173" i="29" s="1"/>
  <c r="AW174" i="29"/>
  <c r="AX174" i="29" s="1"/>
  <c r="AW175" i="29"/>
  <c r="AX175" i="29" s="1"/>
  <c r="AW176" i="29"/>
  <c r="AX176" i="29" s="1"/>
  <c r="AW177" i="29"/>
  <c r="AX177" i="29" s="1"/>
  <c r="AW178" i="29"/>
  <c r="AX178" i="29" s="1"/>
  <c r="AW179" i="29"/>
  <c r="AX179" i="29" s="1"/>
  <c r="AW180" i="29"/>
  <c r="AX180" i="29" s="1"/>
  <c r="AW181" i="29"/>
  <c r="AX181" i="29" s="1"/>
  <c r="AW182" i="29"/>
  <c r="AX182" i="29" s="1"/>
  <c r="AW183" i="29"/>
  <c r="AX183" i="29" s="1"/>
  <c r="AW184" i="29"/>
  <c r="AX184" i="29" s="1"/>
  <c r="AW185" i="29"/>
  <c r="AX185" i="29" s="1"/>
  <c r="AW186" i="29"/>
  <c r="AX186" i="29" s="1"/>
  <c r="AW187" i="29"/>
  <c r="AX187" i="29" s="1"/>
  <c r="AW188" i="29"/>
  <c r="AX188" i="29" s="1"/>
  <c r="AW189" i="29"/>
  <c r="AX189" i="29" s="1"/>
  <c r="AW190" i="29"/>
  <c r="AX190" i="29" s="1"/>
  <c r="AW191" i="29"/>
  <c r="AX191" i="29" s="1"/>
  <c r="AW192" i="29"/>
  <c r="AX192" i="29" s="1"/>
  <c r="AW193" i="29"/>
  <c r="AX193" i="29" s="1"/>
  <c r="AW194" i="29"/>
  <c r="AX194" i="29" s="1"/>
  <c r="AW195" i="29"/>
  <c r="AX195" i="29" s="1"/>
  <c r="AW196" i="29"/>
  <c r="AX196" i="29" s="1"/>
  <c r="AW197" i="29"/>
  <c r="AX197" i="29" s="1"/>
  <c r="AW198" i="29"/>
  <c r="AX198" i="29" s="1"/>
  <c r="AW199" i="29"/>
  <c r="AX199" i="29" s="1"/>
  <c r="AW200" i="29"/>
  <c r="AX200" i="29" s="1"/>
  <c r="AW201" i="29"/>
  <c r="AX201" i="29" s="1"/>
  <c r="AW202" i="29"/>
  <c r="AX202" i="29" s="1"/>
  <c r="AW203" i="29"/>
  <c r="AX203" i="29" s="1"/>
  <c r="AW204" i="29"/>
  <c r="AX204" i="29" s="1"/>
  <c r="AW205" i="29"/>
  <c r="AX205" i="29" s="1"/>
  <c r="AW206" i="29"/>
  <c r="AX206" i="29" s="1"/>
  <c r="AW207" i="29"/>
  <c r="AX207" i="29" s="1"/>
  <c r="AW208" i="29"/>
  <c r="AX208" i="29" s="1"/>
  <c r="AW209" i="29"/>
  <c r="AX209" i="29" s="1"/>
  <c r="AW210" i="29"/>
  <c r="AX210" i="29" s="1"/>
  <c r="AW211" i="29"/>
  <c r="AX211" i="29" s="1"/>
  <c r="AW212" i="29"/>
  <c r="AX212" i="29" s="1"/>
  <c r="AW213" i="29"/>
  <c r="AX213" i="29" s="1"/>
  <c r="AW214" i="29"/>
  <c r="AX214" i="29" s="1"/>
  <c r="AW215" i="29"/>
  <c r="AX215" i="29" s="1"/>
  <c r="AW216" i="29"/>
  <c r="AX216" i="29" s="1"/>
  <c r="AW217" i="29"/>
  <c r="AX217" i="29" s="1"/>
  <c r="AW218" i="29"/>
  <c r="AX218" i="29" s="1"/>
  <c r="AW219" i="29"/>
  <c r="AX219" i="29" s="1"/>
  <c r="AW220" i="29"/>
  <c r="AX220" i="29" s="1"/>
  <c r="AW221" i="29"/>
  <c r="AX221" i="29" s="1"/>
  <c r="AW222" i="29"/>
  <c r="AX222" i="29" s="1"/>
  <c r="AW223" i="29"/>
  <c r="AX223" i="29" s="1"/>
  <c r="AW224" i="29"/>
  <c r="AX224" i="29" s="1"/>
  <c r="AW225" i="29"/>
  <c r="AX225" i="29" s="1"/>
  <c r="AW226" i="29"/>
  <c r="AX226" i="29" s="1"/>
  <c r="AW227" i="29"/>
  <c r="AX227" i="29" s="1"/>
  <c r="AW228" i="29"/>
  <c r="AX228" i="29" s="1"/>
  <c r="AW229" i="29"/>
  <c r="AX229" i="29" s="1"/>
  <c r="AW230" i="29"/>
  <c r="AX230" i="29" s="1"/>
  <c r="AW231" i="29"/>
  <c r="AX231" i="29" s="1"/>
  <c r="AW232" i="29"/>
  <c r="AX232" i="29" s="1"/>
  <c r="AW233" i="29"/>
  <c r="AX233" i="29" s="1"/>
  <c r="AW234" i="29"/>
  <c r="AX234" i="29" s="1"/>
  <c r="AW235" i="29"/>
  <c r="AX235" i="29" s="1"/>
  <c r="AW236" i="29"/>
  <c r="AX236" i="29" s="1"/>
  <c r="AW237" i="29"/>
  <c r="AX237" i="29" s="1"/>
  <c r="AW238" i="29"/>
  <c r="AX238" i="29" s="1"/>
  <c r="AW239" i="29"/>
  <c r="AX239" i="29" s="1"/>
  <c r="AW240" i="29"/>
  <c r="AX240" i="29" s="1"/>
  <c r="AW241" i="29"/>
  <c r="AX241" i="29" s="1"/>
  <c r="AW242" i="29"/>
  <c r="AX242" i="29" s="1"/>
  <c r="AW243" i="29"/>
  <c r="AX243" i="29" s="1"/>
  <c r="AW244" i="29"/>
  <c r="AX244" i="29" s="1"/>
  <c r="AW245" i="29"/>
  <c r="AX245" i="29" s="1"/>
  <c r="AW246" i="29"/>
  <c r="AX246" i="29" s="1"/>
  <c r="AW247" i="29"/>
  <c r="AX247" i="29" s="1"/>
  <c r="AW248" i="29"/>
  <c r="AX248" i="29" s="1"/>
  <c r="AW249" i="29"/>
  <c r="AX249" i="29" s="1"/>
  <c r="AW250" i="29"/>
  <c r="AX250" i="29" s="1"/>
  <c r="AW251" i="29"/>
  <c r="AX251" i="29" s="1"/>
  <c r="AW252" i="29"/>
  <c r="AX252" i="29" s="1"/>
  <c r="AW253" i="29"/>
  <c r="AX253" i="29" s="1"/>
  <c r="AW254" i="29"/>
  <c r="AX254" i="29" s="1"/>
  <c r="AW255" i="29"/>
  <c r="AX255" i="29" s="1"/>
  <c r="AW256" i="29"/>
  <c r="AX256" i="29" s="1"/>
  <c r="AW257" i="29"/>
  <c r="AX257" i="29" s="1"/>
  <c r="AW258" i="29"/>
  <c r="AX258" i="29" s="1"/>
  <c r="AW259" i="29"/>
  <c r="AX259" i="29" s="1"/>
  <c r="AW260" i="29"/>
  <c r="AX260" i="29" s="1"/>
  <c r="AW261" i="29"/>
  <c r="AX261" i="29" s="1"/>
  <c r="AW262" i="29"/>
  <c r="AX262" i="29" s="1"/>
  <c r="AW263" i="29"/>
  <c r="AX263" i="29" s="1"/>
  <c r="AW264" i="29"/>
  <c r="AX264" i="29" s="1"/>
  <c r="AW265" i="29"/>
  <c r="AX265" i="29" s="1"/>
  <c r="AW266" i="29"/>
  <c r="AX266" i="29" s="1"/>
  <c r="AW267" i="29"/>
  <c r="AX267" i="29" s="1"/>
  <c r="AW268" i="29"/>
  <c r="AX268" i="29" s="1"/>
  <c r="AW269" i="29"/>
  <c r="AX269" i="29" s="1"/>
  <c r="AW270" i="29"/>
  <c r="AX270" i="29" s="1"/>
  <c r="AW271" i="29"/>
  <c r="AX271" i="29" s="1"/>
  <c r="AW272" i="29"/>
  <c r="AX272" i="29" s="1"/>
  <c r="AW273" i="29"/>
  <c r="AX273" i="29" s="1"/>
  <c r="AW274" i="29"/>
  <c r="AX274" i="29" s="1"/>
  <c r="AW275" i="29"/>
  <c r="AX275" i="29" s="1"/>
  <c r="AW276" i="29"/>
  <c r="AX276" i="29" s="1"/>
  <c r="AW277" i="29"/>
  <c r="AX277" i="29" s="1"/>
  <c r="AW278" i="29"/>
  <c r="AX278" i="29" s="1"/>
  <c r="AW279" i="29"/>
  <c r="AX279" i="29" s="1"/>
  <c r="AW280" i="29"/>
  <c r="AX280" i="29" s="1"/>
  <c r="AW281" i="29"/>
  <c r="AX281" i="29" s="1"/>
  <c r="AW282" i="29"/>
  <c r="AX282" i="29" s="1"/>
  <c r="AW283" i="29"/>
  <c r="AX283" i="29" s="1"/>
  <c r="AW284" i="29"/>
  <c r="AX284" i="29" s="1"/>
  <c r="AW285" i="29"/>
  <c r="AX285" i="29" s="1"/>
  <c r="AW286" i="29"/>
  <c r="AX286" i="29" s="1"/>
  <c r="AW287" i="29"/>
  <c r="AX287" i="29" s="1"/>
  <c r="AW288" i="29"/>
  <c r="AX288" i="29" s="1"/>
  <c r="AW289" i="29"/>
  <c r="AX289" i="29" s="1"/>
  <c r="AW290" i="29"/>
  <c r="AX290" i="29" s="1"/>
  <c r="AW291" i="29"/>
  <c r="AX291" i="29" s="1"/>
  <c r="AW292" i="29"/>
  <c r="AX292" i="29" s="1"/>
  <c r="AW293" i="29"/>
  <c r="AX293" i="29" s="1"/>
  <c r="AW294" i="29"/>
  <c r="AX294" i="29" s="1"/>
  <c r="AW295" i="29"/>
  <c r="AX295" i="29" s="1"/>
  <c r="AW296" i="29"/>
  <c r="AX296" i="29" s="1"/>
  <c r="AW297" i="29"/>
  <c r="AX297" i="29" s="1"/>
  <c r="AW298" i="29"/>
  <c r="AX298" i="29" s="1"/>
  <c r="AW299" i="29"/>
  <c r="AX299" i="29" s="1"/>
  <c r="AW300" i="29"/>
  <c r="AX300" i="29" s="1"/>
  <c r="AW301" i="29"/>
  <c r="AX301" i="29" s="1"/>
  <c r="AW302" i="29"/>
  <c r="AX302" i="29" s="1"/>
  <c r="AW303" i="29"/>
  <c r="AX303" i="29" s="1"/>
  <c r="AW304" i="29"/>
  <c r="AX304" i="29" s="1"/>
  <c r="AW305" i="29"/>
  <c r="AX305" i="29" s="1"/>
  <c r="AW306" i="29"/>
  <c r="AX306" i="29" s="1"/>
  <c r="AW307" i="29"/>
  <c r="AX307" i="29" s="1"/>
  <c r="AW308" i="29"/>
  <c r="AX308" i="29" s="1"/>
  <c r="AW309" i="29"/>
  <c r="AX309" i="29" s="1"/>
  <c r="AW310" i="29"/>
  <c r="AX310" i="29" s="1"/>
  <c r="AW311" i="29"/>
  <c r="AX311" i="29" s="1"/>
  <c r="AW312" i="29"/>
  <c r="AX312" i="29" s="1"/>
  <c r="AW313" i="29"/>
  <c r="AX313" i="29" s="1"/>
  <c r="AW314" i="29"/>
  <c r="AX314" i="29" s="1"/>
  <c r="AW315" i="29"/>
  <c r="AX315" i="29" s="1"/>
  <c r="AW316" i="29"/>
  <c r="AX316" i="29" s="1"/>
  <c r="AW317" i="29"/>
  <c r="AX317" i="29" s="1"/>
  <c r="AW318" i="29"/>
  <c r="AX318" i="29" s="1"/>
  <c r="AW319" i="29"/>
  <c r="AX319" i="29" s="1"/>
  <c r="AW320" i="29"/>
  <c r="AX320" i="29" s="1"/>
  <c r="AW321" i="29"/>
  <c r="AX321" i="29" s="1"/>
  <c r="AW322" i="29"/>
  <c r="AX322" i="29" s="1"/>
  <c r="AW323" i="29"/>
  <c r="AX323" i="29" s="1"/>
  <c r="AW324" i="29"/>
  <c r="AX324" i="29" s="1"/>
  <c r="AW325" i="29"/>
  <c r="AX325" i="29" s="1"/>
  <c r="AW326" i="29"/>
  <c r="AX326" i="29" s="1"/>
  <c r="AW327" i="29"/>
  <c r="AX327" i="29" s="1"/>
  <c r="AW328" i="29"/>
  <c r="AX328" i="29" s="1"/>
  <c r="AW329" i="29"/>
  <c r="AX329" i="29" s="1"/>
  <c r="AW330" i="29"/>
  <c r="AX330" i="29" s="1"/>
  <c r="AW331" i="29"/>
  <c r="AX331" i="29" s="1"/>
  <c r="AW332" i="29"/>
  <c r="AX332" i="29" s="1"/>
  <c r="AW333" i="29"/>
  <c r="AX333" i="29" s="1"/>
  <c r="AW334" i="29"/>
  <c r="AX334" i="29" s="1"/>
  <c r="AW335" i="29"/>
  <c r="AX335" i="29" s="1"/>
  <c r="AW336" i="29"/>
  <c r="AX336" i="29" s="1"/>
  <c r="AW337" i="29"/>
  <c r="AX337" i="29" s="1"/>
  <c r="AW338" i="29"/>
  <c r="AX338" i="29" s="1"/>
  <c r="AW339" i="29"/>
  <c r="AX339" i="29" s="1"/>
  <c r="AW340" i="29"/>
  <c r="AX340" i="29" s="1"/>
  <c r="AW341" i="29"/>
  <c r="AX341" i="29" s="1"/>
  <c r="AW342" i="29"/>
  <c r="AX342" i="29" s="1"/>
  <c r="AW343" i="29"/>
  <c r="AX343" i="29" s="1"/>
  <c r="AW344" i="29"/>
  <c r="AX344" i="29" s="1"/>
  <c r="AW345" i="29"/>
  <c r="AX345" i="29" s="1"/>
  <c r="AW346" i="29"/>
  <c r="AX346" i="29" s="1"/>
  <c r="AW347" i="29"/>
  <c r="AX347" i="29" s="1"/>
  <c r="AW348" i="29"/>
  <c r="AX348" i="29" s="1"/>
  <c r="AW349" i="29"/>
  <c r="AX349" i="29" s="1"/>
  <c r="AW350" i="29"/>
  <c r="AX350" i="29" s="1"/>
  <c r="AW351" i="29"/>
  <c r="AX351" i="29" s="1"/>
  <c r="AW352" i="29"/>
  <c r="AX352" i="29" s="1"/>
  <c r="AW353" i="29"/>
  <c r="AX353" i="29" s="1"/>
  <c r="AW354" i="29"/>
  <c r="AX354" i="29" s="1"/>
  <c r="AW355" i="29"/>
  <c r="AX355" i="29" s="1"/>
  <c r="AW356" i="29"/>
  <c r="AX356" i="29" s="1"/>
  <c r="AW357" i="29"/>
  <c r="AX357" i="29" s="1"/>
  <c r="AW358" i="29"/>
  <c r="AX358" i="29" s="1"/>
  <c r="AW359" i="29"/>
  <c r="AX359" i="29" s="1"/>
  <c r="AW360" i="29"/>
  <c r="AX360" i="29" s="1"/>
  <c r="AW361" i="29"/>
  <c r="AX361" i="29" s="1"/>
  <c r="AW362" i="29"/>
  <c r="AX362" i="29" s="1"/>
  <c r="AW363" i="29"/>
  <c r="AX363" i="29" s="1"/>
  <c r="AW364" i="29"/>
  <c r="AX364" i="29" s="1"/>
  <c r="AW365" i="29"/>
  <c r="AX365" i="29" s="1"/>
  <c r="AW366" i="29"/>
  <c r="AX366" i="29" s="1"/>
  <c r="AW367" i="29"/>
  <c r="AX367" i="29" s="1"/>
  <c r="AW368" i="29"/>
  <c r="AX368" i="29" s="1"/>
  <c r="AW369" i="29"/>
  <c r="AX369" i="29" s="1"/>
  <c r="AW370" i="29"/>
  <c r="AX370" i="29" s="1"/>
  <c r="AW371" i="29"/>
  <c r="AX371" i="29" s="1"/>
  <c r="AW372" i="29"/>
  <c r="AX372" i="29" s="1"/>
  <c r="AW373" i="29"/>
  <c r="AX373" i="29" s="1"/>
  <c r="AW374" i="29"/>
  <c r="AX374" i="29" s="1"/>
  <c r="AW375" i="29"/>
  <c r="AX375" i="29" s="1"/>
  <c r="AW376" i="29"/>
  <c r="AX376" i="29" s="1"/>
  <c r="AW377" i="29"/>
  <c r="AX377" i="29" s="1"/>
  <c r="AW378" i="29"/>
  <c r="AX378" i="29" s="1"/>
  <c r="AW379" i="29"/>
  <c r="AX379" i="29" s="1"/>
  <c r="AW380" i="29"/>
  <c r="AX380" i="29" s="1"/>
  <c r="AW381" i="29"/>
  <c r="AX381" i="29" s="1"/>
  <c r="AW382" i="29"/>
  <c r="AX382" i="29" s="1"/>
  <c r="AW383" i="29"/>
  <c r="AX383" i="29" s="1"/>
  <c r="AW384" i="29"/>
  <c r="AX384" i="29" s="1"/>
  <c r="AW385" i="29"/>
  <c r="AX385" i="29" s="1"/>
  <c r="AW386" i="29"/>
  <c r="AX386" i="29" s="1"/>
  <c r="AW387" i="29"/>
  <c r="AX387" i="29" s="1"/>
  <c r="AW388" i="29"/>
  <c r="AX388" i="29" s="1"/>
  <c r="AW389" i="29"/>
  <c r="AX389" i="29" s="1"/>
  <c r="AW390" i="29"/>
  <c r="AX390" i="29" s="1"/>
  <c r="AW391" i="29"/>
  <c r="AX391" i="29" s="1"/>
  <c r="AW392" i="29"/>
  <c r="AX392" i="29" s="1"/>
  <c r="AW393" i="29"/>
  <c r="AX393" i="29" s="1"/>
  <c r="AW394" i="29"/>
  <c r="AX394" i="29" s="1"/>
  <c r="AW395" i="29"/>
  <c r="AX395" i="29" s="1"/>
  <c r="AW396" i="29"/>
  <c r="AX396" i="29" s="1"/>
  <c r="AW397" i="29"/>
  <c r="AX397" i="29" s="1"/>
  <c r="AW398" i="29"/>
  <c r="AX398" i="29" s="1"/>
  <c r="AW399" i="29"/>
  <c r="AX399" i="29" s="1"/>
  <c r="AW400" i="29"/>
  <c r="AX400" i="29" s="1"/>
  <c r="AW401" i="29"/>
  <c r="AX401" i="29" s="1"/>
  <c r="AW402" i="29"/>
  <c r="AX402" i="29" s="1"/>
  <c r="AW403" i="29"/>
  <c r="AX403" i="29" s="1"/>
  <c r="AW404" i="29"/>
  <c r="AX404" i="29" s="1"/>
  <c r="AW405" i="29"/>
  <c r="AX405" i="29" s="1"/>
  <c r="AW406" i="29"/>
  <c r="AX406" i="29" s="1"/>
  <c r="AW407" i="29"/>
  <c r="AX407" i="29" s="1"/>
  <c r="AW408" i="29"/>
  <c r="AX408" i="29" s="1"/>
  <c r="AW409" i="29"/>
  <c r="AX409" i="29" s="1"/>
  <c r="AW410" i="29"/>
  <c r="AX410" i="29" s="1"/>
  <c r="AW411" i="29"/>
  <c r="AX411" i="29" s="1"/>
  <c r="AW412" i="29"/>
  <c r="AX412" i="29" s="1"/>
  <c r="AW413" i="29"/>
  <c r="AX413" i="29" s="1"/>
  <c r="AW414" i="29"/>
  <c r="AX414" i="29" s="1"/>
  <c r="AW415" i="29"/>
  <c r="AX415" i="29" s="1"/>
  <c r="AW416" i="29"/>
  <c r="AX416" i="29" s="1"/>
  <c r="AW417" i="29"/>
  <c r="AX417" i="29" s="1"/>
  <c r="AW418" i="29"/>
  <c r="AX418" i="29" s="1"/>
  <c r="AW419" i="29"/>
  <c r="AX419" i="29" s="1"/>
  <c r="AW420" i="29"/>
  <c r="AX420" i="29" s="1"/>
  <c r="AW421" i="29"/>
  <c r="AX421" i="29" s="1"/>
  <c r="AW422" i="29"/>
  <c r="AX422" i="29" s="1"/>
  <c r="AW423" i="29"/>
  <c r="AX423" i="29" s="1"/>
  <c r="AW424" i="29"/>
  <c r="AX424" i="29" s="1"/>
  <c r="AW425" i="29"/>
  <c r="AX425" i="29" s="1"/>
  <c r="AW426" i="29"/>
  <c r="AX426" i="29" s="1"/>
  <c r="AW427" i="29"/>
  <c r="AX427" i="29" s="1"/>
  <c r="AW428" i="29"/>
  <c r="AX428" i="29" s="1"/>
  <c r="AW429" i="29"/>
  <c r="AX429" i="29" s="1"/>
  <c r="AW430" i="29"/>
  <c r="AX430" i="29" s="1"/>
  <c r="AW431" i="29"/>
  <c r="AX431" i="29" s="1"/>
  <c r="AW432" i="29"/>
  <c r="AX432" i="29" s="1"/>
  <c r="AW433" i="29"/>
  <c r="AX433" i="29" s="1"/>
  <c r="AW434" i="29"/>
  <c r="AX434" i="29" s="1"/>
  <c r="AW435" i="29"/>
  <c r="AX435" i="29" s="1"/>
  <c r="AW436" i="29"/>
  <c r="AX436" i="29" s="1"/>
  <c r="AW437" i="29"/>
  <c r="AX437" i="29" s="1"/>
  <c r="AW438" i="29"/>
  <c r="AX438" i="29" s="1"/>
  <c r="AW439" i="29"/>
  <c r="AX439" i="29" s="1"/>
  <c r="AW440" i="29"/>
  <c r="AX440" i="29" s="1"/>
  <c r="AW441" i="29"/>
  <c r="AX441" i="29" s="1"/>
  <c r="AW442" i="29"/>
  <c r="AX442" i="29" s="1"/>
  <c r="AW443" i="29"/>
  <c r="AX443" i="29" s="1"/>
  <c r="AW444" i="29"/>
  <c r="AX444" i="29" s="1"/>
  <c r="AW445" i="29"/>
  <c r="AX445" i="29" s="1"/>
  <c r="AW446" i="29"/>
  <c r="AX446" i="29" s="1"/>
  <c r="AW447" i="29"/>
  <c r="AX447" i="29" s="1"/>
  <c r="AW448" i="29"/>
  <c r="AX448" i="29" s="1"/>
  <c r="AW449" i="29"/>
  <c r="AX449" i="29" s="1"/>
  <c r="AW450" i="29"/>
  <c r="AX450" i="29" s="1"/>
  <c r="AW451" i="29"/>
  <c r="AX451" i="29" s="1"/>
  <c r="AW452" i="29"/>
  <c r="AX452" i="29" s="1"/>
  <c r="AW453" i="29"/>
  <c r="AX453" i="29" s="1"/>
  <c r="AW454" i="29"/>
  <c r="AX454" i="29" s="1"/>
  <c r="AW455" i="29"/>
  <c r="AX455" i="29" s="1"/>
  <c r="AW456" i="29"/>
  <c r="AX456" i="29" s="1"/>
  <c r="AW457" i="29"/>
  <c r="AX457" i="29" s="1"/>
  <c r="AW458" i="29"/>
  <c r="AX458" i="29" s="1"/>
  <c r="AW459" i="29"/>
  <c r="AX459" i="29" s="1"/>
  <c r="AW460" i="29"/>
  <c r="AX460" i="29" s="1"/>
  <c r="AW461" i="29"/>
  <c r="AX461" i="29" s="1"/>
  <c r="AW462" i="29"/>
  <c r="AX462" i="29" s="1"/>
  <c r="AW463" i="29"/>
  <c r="AX463" i="29" s="1"/>
  <c r="AW464" i="29"/>
  <c r="AX464" i="29" s="1"/>
  <c r="AW465" i="29"/>
  <c r="AX465" i="29" s="1"/>
  <c r="AW466" i="29"/>
  <c r="AX466" i="29" s="1"/>
  <c r="AW467" i="29"/>
  <c r="AX467" i="29" s="1"/>
  <c r="AW468" i="29"/>
  <c r="AX468" i="29" s="1"/>
  <c r="AW469" i="29"/>
  <c r="AX469" i="29" s="1"/>
  <c r="AW470" i="29"/>
  <c r="AX470" i="29" s="1"/>
  <c r="AW471" i="29"/>
  <c r="AX471" i="29" s="1"/>
  <c r="AW472" i="29"/>
  <c r="AX472" i="29" s="1"/>
  <c r="AW473" i="29"/>
  <c r="AX473" i="29" s="1"/>
  <c r="AW474" i="29"/>
  <c r="AX474" i="29" s="1"/>
  <c r="AW475" i="29"/>
  <c r="AX475" i="29" s="1"/>
  <c r="AW476" i="29"/>
  <c r="AX476" i="29" s="1"/>
  <c r="AW477" i="29"/>
  <c r="AX477" i="29" s="1"/>
  <c r="AW478" i="29"/>
  <c r="AX478" i="29" s="1"/>
  <c r="AW479" i="29"/>
  <c r="AX479" i="29" s="1"/>
  <c r="AW480" i="29"/>
  <c r="AX480" i="29" s="1"/>
  <c r="AW481" i="29"/>
  <c r="AX481" i="29" s="1"/>
  <c r="AW482" i="29"/>
  <c r="AX482" i="29" s="1"/>
  <c r="AW483" i="29"/>
  <c r="AX483" i="29" s="1"/>
  <c r="AW484" i="29"/>
  <c r="AX484" i="29" s="1"/>
  <c r="AW485" i="29"/>
  <c r="AX485" i="29" s="1"/>
  <c r="AW486" i="29"/>
  <c r="AX486" i="29" s="1"/>
  <c r="AW487" i="29"/>
  <c r="AX487" i="29" s="1"/>
  <c r="AW488" i="29"/>
  <c r="AX488" i="29" s="1"/>
  <c r="AW489" i="29"/>
  <c r="AX489" i="29" s="1"/>
  <c r="AW490" i="29"/>
  <c r="AX490" i="29" s="1"/>
  <c r="AW491" i="29"/>
  <c r="AX491" i="29" s="1"/>
  <c r="AW492" i="29"/>
  <c r="AX492" i="29" s="1"/>
  <c r="AW493" i="29"/>
  <c r="AX493" i="29" s="1"/>
  <c r="AW494" i="29"/>
  <c r="AX494" i="29" s="1"/>
  <c r="AW495" i="29"/>
  <c r="AX495" i="29" s="1"/>
  <c r="AW496" i="29"/>
  <c r="AX496" i="29" s="1"/>
  <c r="AW497" i="29"/>
  <c r="AX497" i="29" s="1"/>
  <c r="AW498" i="29"/>
  <c r="AX498" i="29" s="1"/>
  <c r="AW499" i="29"/>
  <c r="AX499" i="29" s="1"/>
  <c r="AW500" i="29"/>
  <c r="AX500" i="29" s="1"/>
  <c r="AW501" i="29"/>
  <c r="AX501" i="29" s="1"/>
  <c r="AW502" i="29"/>
  <c r="AX502" i="29" s="1"/>
  <c r="AW503" i="29"/>
  <c r="AX503" i="29" s="1"/>
  <c r="AW504" i="29"/>
  <c r="AX504" i="29" s="1"/>
  <c r="AW505" i="29"/>
  <c r="AX505" i="29" s="1"/>
  <c r="AW506" i="29"/>
  <c r="AX506" i="29" s="1"/>
  <c r="AW507" i="29"/>
  <c r="AX507" i="29" s="1"/>
  <c r="AW508" i="29"/>
  <c r="AX508" i="29" s="1"/>
  <c r="AW509" i="29"/>
  <c r="AX509" i="29" s="1"/>
  <c r="AW510" i="29"/>
  <c r="AX510" i="29" s="1"/>
  <c r="AW511" i="29"/>
  <c r="AX511" i="29" s="1"/>
  <c r="AW512" i="29"/>
  <c r="AX512" i="29" s="1"/>
  <c r="AW513" i="29"/>
  <c r="AX513" i="29" s="1"/>
  <c r="AW514" i="29"/>
  <c r="AX514" i="29" s="1"/>
  <c r="AW515" i="29"/>
  <c r="AX515" i="29" s="1"/>
  <c r="AW516" i="29"/>
  <c r="AX516" i="29" s="1"/>
  <c r="AW517" i="29"/>
  <c r="AX517" i="29" s="1"/>
  <c r="AW518" i="29"/>
  <c r="AX518" i="29" s="1"/>
  <c r="AW519" i="29"/>
  <c r="AX519" i="29" s="1"/>
  <c r="AW520" i="29"/>
  <c r="AX520" i="29" s="1"/>
  <c r="AW521" i="29"/>
  <c r="AX521" i="29" s="1"/>
  <c r="AW522" i="29"/>
  <c r="AX522" i="29" s="1"/>
  <c r="AW523" i="29"/>
  <c r="AX523" i="29" s="1"/>
  <c r="AW524" i="29"/>
  <c r="AX524" i="29" s="1"/>
  <c r="AW525" i="29"/>
  <c r="AX525" i="29" s="1"/>
  <c r="AW526" i="29"/>
  <c r="AX526" i="29" s="1"/>
  <c r="AW527" i="29"/>
  <c r="AX527" i="29" s="1"/>
  <c r="AW528" i="29"/>
  <c r="AX528" i="29" s="1"/>
  <c r="AW529" i="29"/>
  <c r="AX529" i="29" s="1"/>
  <c r="AW530" i="29"/>
  <c r="AX530" i="29" s="1"/>
  <c r="AW531" i="29"/>
  <c r="AX531" i="29" s="1"/>
  <c r="AW532" i="29"/>
  <c r="AX532" i="29" s="1"/>
  <c r="AW533" i="29"/>
  <c r="AX533" i="29" s="1"/>
  <c r="AW534" i="29"/>
  <c r="AX534" i="29" s="1"/>
  <c r="AW535" i="29"/>
  <c r="AX535" i="29" s="1"/>
  <c r="AW536" i="29"/>
  <c r="AX536" i="29" s="1"/>
  <c r="AW537" i="29"/>
  <c r="AX537" i="29" s="1"/>
  <c r="AW538" i="29"/>
  <c r="AX538" i="29" s="1"/>
  <c r="AW539" i="29"/>
  <c r="AX539" i="29" s="1"/>
  <c r="AW540" i="29"/>
  <c r="AX540" i="29" s="1"/>
  <c r="AW541" i="29"/>
  <c r="AX541" i="29" s="1"/>
  <c r="AW542" i="29"/>
  <c r="AX542" i="29" s="1"/>
  <c r="AW543" i="29"/>
  <c r="AX543" i="29" s="1"/>
  <c r="AW544" i="29"/>
  <c r="AX544" i="29" s="1"/>
  <c r="AW545" i="29"/>
  <c r="AX545" i="29" s="1"/>
  <c r="AW546" i="29"/>
  <c r="AX546" i="29" s="1"/>
  <c r="AW547" i="29"/>
  <c r="AX547" i="29" s="1"/>
  <c r="AW548" i="29"/>
  <c r="AX548" i="29" s="1"/>
  <c r="AW549" i="29"/>
  <c r="AX549" i="29" s="1"/>
  <c r="AW550" i="29"/>
  <c r="AX550" i="29" s="1"/>
  <c r="AW551" i="29"/>
  <c r="AX551" i="29" s="1"/>
  <c r="AW552" i="29"/>
  <c r="AX552" i="29" s="1"/>
  <c r="AW553" i="29"/>
  <c r="AX553" i="29" s="1"/>
  <c r="AW554" i="29"/>
  <c r="AX554" i="29" s="1"/>
  <c r="AW555" i="29"/>
  <c r="AX555" i="29" s="1"/>
  <c r="AW556" i="29"/>
  <c r="AX556" i="29" s="1"/>
  <c r="AW557" i="29"/>
  <c r="AX557" i="29" s="1"/>
  <c r="AW558" i="29"/>
  <c r="AX558" i="29" s="1"/>
  <c r="AW559" i="29"/>
  <c r="AX559" i="29" s="1"/>
  <c r="AW560" i="29"/>
  <c r="AX560" i="29" s="1"/>
  <c r="AW561" i="29"/>
  <c r="AX561" i="29" s="1"/>
  <c r="AW562" i="29"/>
  <c r="AX562" i="29" s="1"/>
  <c r="AW563" i="29"/>
  <c r="AX563" i="29" s="1"/>
  <c r="AW564" i="29"/>
  <c r="AX564" i="29" s="1"/>
  <c r="AW565" i="29"/>
  <c r="AX565" i="29" s="1"/>
  <c r="AW566" i="29"/>
  <c r="AX566" i="29" s="1"/>
  <c r="AW567" i="29"/>
  <c r="AX567" i="29" s="1"/>
  <c r="AW568" i="29"/>
  <c r="AX568" i="29" s="1"/>
  <c r="AW569" i="29"/>
  <c r="AX569" i="29" s="1"/>
  <c r="AW570" i="29"/>
  <c r="AX570" i="29" s="1"/>
  <c r="AW571" i="29"/>
  <c r="AX571" i="29" s="1"/>
  <c r="AW572" i="29"/>
  <c r="AX572" i="29" s="1"/>
  <c r="AW573" i="29"/>
  <c r="AX573" i="29" s="1"/>
  <c r="AW574" i="29"/>
  <c r="AX574" i="29" s="1"/>
  <c r="AW575" i="29"/>
  <c r="AX575" i="29" s="1"/>
  <c r="AW576" i="29"/>
  <c r="AX576" i="29" s="1"/>
  <c r="AW577" i="29"/>
  <c r="AX577" i="29" s="1"/>
  <c r="AW578" i="29"/>
  <c r="AX578" i="29" s="1"/>
  <c r="AW579" i="29"/>
  <c r="AX579" i="29" s="1"/>
  <c r="AW580" i="29"/>
  <c r="AX580" i="29" s="1"/>
  <c r="AW581" i="29"/>
  <c r="AX581" i="29" s="1"/>
  <c r="AW582" i="29"/>
  <c r="AX582" i="29" s="1"/>
  <c r="AW583" i="29"/>
  <c r="AX583" i="29" s="1"/>
  <c r="AW584" i="29"/>
  <c r="AX584" i="29" s="1"/>
  <c r="AW585" i="29"/>
  <c r="AX585" i="29" s="1"/>
  <c r="AW586" i="29"/>
  <c r="AX586" i="29" s="1"/>
  <c r="AW587" i="29"/>
  <c r="AX587" i="29" s="1"/>
  <c r="AW588" i="29"/>
  <c r="AX588" i="29" s="1"/>
  <c r="AW589" i="29"/>
  <c r="AX589" i="29" s="1"/>
  <c r="AW590" i="29"/>
  <c r="AX590" i="29" s="1"/>
  <c r="AW591" i="29"/>
  <c r="AX591" i="29" s="1"/>
  <c r="AW592" i="29"/>
  <c r="AX592" i="29" s="1"/>
  <c r="AW593" i="29"/>
  <c r="AX593" i="29" s="1"/>
  <c r="AW594" i="29"/>
  <c r="AX594" i="29" s="1"/>
  <c r="AW595" i="29"/>
  <c r="AX595" i="29" s="1"/>
  <c r="AW596" i="29"/>
  <c r="AX596" i="29" s="1"/>
  <c r="AW597" i="29"/>
  <c r="AX597" i="29" s="1"/>
  <c r="AW598" i="29"/>
  <c r="AX598" i="29" s="1"/>
  <c r="AW599" i="29"/>
  <c r="AX599" i="29" s="1"/>
  <c r="AW600" i="29"/>
  <c r="AX600" i="29" s="1"/>
  <c r="AW601" i="29"/>
  <c r="AX601" i="29" s="1"/>
  <c r="AW602" i="29"/>
  <c r="AX602" i="29" s="1"/>
  <c r="AW603" i="29"/>
  <c r="AX603" i="29" s="1"/>
  <c r="AW604" i="29"/>
  <c r="AX604" i="29" s="1"/>
  <c r="AW605" i="29"/>
  <c r="AX605" i="29" s="1"/>
  <c r="AW606" i="29"/>
  <c r="AX606" i="29" s="1"/>
  <c r="AW607" i="29"/>
  <c r="AX607" i="29" s="1"/>
  <c r="AW608" i="29"/>
  <c r="AX608" i="29" s="1"/>
  <c r="AW609" i="29"/>
  <c r="AX609" i="29" s="1"/>
  <c r="AW610" i="29"/>
  <c r="AX610" i="29" s="1"/>
  <c r="AW611" i="29"/>
  <c r="AX611" i="29" s="1"/>
  <c r="AW612" i="29"/>
  <c r="AX612" i="29" s="1"/>
  <c r="AW613" i="29"/>
  <c r="AX613" i="29" s="1"/>
  <c r="AW614" i="29"/>
  <c r="AX614" i="29" s="1"/>
  <c r="AW615" i="29"/>
  <c r="AX615" i="29" s="1"/>
  <c r="AW616" i="29"/>
  <c r="AX616" i="29" s="1"/>
  <c r="AW617" i="29"/>
  <c r="AX617" i="29" s="1"/>
  <c r="AW618" i="29"/>
  <c r="AX618" i="29" s="1"/>
  <c r="AW619" i="29"/>
  <c r="AX619" i="29" s="1"/>
  <c r="AW620" i="29"/>
  <c r="AX620" i="29" s="1"/>
  <c r="AW621" i="29"/>
  <c r="AX621" i="29" s="1"/>
  <c r="AW622" i="29"/>
  <c r="AX622" i="29" s="1"/>
  <c r="AW623" i="29"/>
  <c r="AX623" i="29" s="1"/>
  <c r="AW624" i="29"/>
  <c r="AX624" i="29" s="1"/>
  <c r="AW625" i="29"/>
  <c r="AX625" i="29" s="1"/>
  <c r="AW626" i="29"/>
  <c r="AX626" i="29" s="1"/>
  <c r="AW627" i="29"/>
  <c r="AX627" i="29" s="1"/>
  <c r="AW628" i="29"/>
  <c r="AX628" i="29" s="1"/>
  <c r="AW629" i="29"/>
  <c r="AX629" i="29" s="1"/>
  <c r="AW630" i="29"/>
  <c r="AX630" i="29" s="1"/>
  <c r="AW631" i="29"/>
  <c r="AX631" i="29" s="1"/>
  <c r="AW632" i="29"/>
  <c r="AX632" i="29" s="1"/>
  <c r="AW633" i="29"/>
  <c r="AX633" i="29" s="1"/>
  <c r="AW634" i="29"/>
  <c r="AX634" i="29" s="1"/>
  <c r="AW635" i="29"/>
  <c r="AX635" i="29" s="1"/>
  <c r="AW636" i="29"/>
  <c r="AX636" i="29" s="1"/>
  <c r="AW637" i="29"/>
  <c r="AX637" i="29" s="1"/>
  <c r="AW638" i="29"/>
  <c r="AX638" i="29" s="1"/>
  <c r="AW639" i="29"/>
  <c r="AX639" i="29" s="1"/>
  <c r="AW640" i="29"/>
  <c r="AX640" i="29" s="1"/>
  <c r="AW641" i="29"/>
  <c r="AX641" i="29" s="1"/>
  <c r="AW642" i="29"/>
  <c r="AX642" i="29" s="1"/>
  <c r="AW643" i="29"/>
  <c r="AX643" i="29" s="1"/>
  <c r="AW644" i="29"/>
  <c r="AX644" i="29" s="1"/>
  <c r="AW645" i="29"/>
  <c r="AX645" i="29" s="1"/>
  <c r="AW646" i="29"/>
  <c r="AX646" i="29" s="1"/>
  <c r="AW647" i="29"/>
  <c r="AX647" i="29" s="1"/>
  <c r="AW648" i="29"/>
  <c r="AX648" i="29" s="1"/>
  <c r="AW649" i="29"/>
  <c r="AX649" i="29" s="1"/>
  <c r="AW650" i="29"/>
  <c r="AX650" i="29" s="1"/>
  <c r="AW651" i="29"/>
  <c r="AX651" i="29" s="1"/>
  <c r="AW652" i="29"/>
  <c r="AX652" i="29" s="1"/>
  <c r="AW653" i="29"/>
  <c r="AX653" i="29" s="1"/>
  <c r="AW654" i="29"/>
  <c r="AX654" i="29" s="1"/>
  <c r="AW655" i="29"/>
  <c r="AX655" i="29" s="1"/>
  <c r="AW656" i="29"/>
  <c r="AX656" i="29" s="1"/>
  <c r="AW657" i="29"/>
  <c r="AX657" i="29" s="1"/>
  <c r="AW658" i="29"/>
  <c r="AX658" i="29" s="1"/>
  <c r="AW659" i="29"/>
  <c r="AX659" i="29" s="1"/>
  <c r="AW660" i="29"/>
  <c r="AX660" i="29" s="1"/>
  <c r="AW661" i="29"/>
  <c r="AX661" i="29" s="1"/>
  <c r="AW662" i="29"/>
  <c r="AX662" i="29" s="1"/>
  <c r="AW663" i="29"/>
  <c r="AX663" i="29" s="1"/>
  <c r="AW664" i="29"/>
  <c r="AX664" i="29" s="1"/>
  <c r="AW665" i="29"/>
  <c r="AX665" i="29" s="1"/>
  <c r="AW666" i="29"/>
  <c r="AX666" i="29" s="1"/>
  <c r="AW667" i="29"/>
  <c r="AX667" i="29" s="1"/>
  <c r="AW668" i="29"/>
  <c r="AX668" i="29" s="1"/>
  <c r="AW669" i="29"/>
  <c r="AX669" i="29" s="1"/>
  <c r="AW670" i="29"/>
  <c r="AX670" i="29" s="1"/>
  <c r="AW671" i="29"/>
  <c r="AX671" i="29" s="1"/>
  <c r="AW672" i="29"/>
  <c r="AX672" i="29" s="1"/>
  <c r="AW673" i="29"/>
  <c r="AX673" i="29" s="1"/>
  <c r="AW674" i="29"/>
  <c r="AX674" i="29" s="1"/>
  <c r="AW675" i="29"/>
  <c r="AX675" i="29" s="1"/>
  <c r="AW676" i="29"/>
  <c r="AX676" i="29" s="1"/>
  <c r="AW677" i="29"/>
  <c r="AX677" i="29" s="1"/>
  <c r="AW678" i="29"/>
  <c r="AX678" i="29" s="1"/>
  <c r="AW679" i="29"/>
  <c r="AX679" i="29" s="1"/>
  <c r="AW680" i="29"/>
  <c r="AX680" i="29" s="1"/>
  <c r="AW681" i="29"/>
  <c r="AX681" i="29" s="1"/>
  <c r="AW682" i="29"/>
  <c r="AX682" i="29" s="1"/>
  <c r="AW683" i="29"/>
  <c r="AX683" i="29" s="1"/>
  <c r="AW684" i="29"/>
  <c r="AX684" i="29" s="1"/>
  <c r="AW685" i="29"/>
  <c r="AX685" i="29" s="1"/>
  <c r="AW686" i="29"/>
  <c r="AX686" i="29" s="1"/>
  <c r="AW687" i="29"/>
  <c r="AX687" i="29" s="1"/>
  <c r="AW688" i="29"/>
  <c r="AX688" i="29" s="1"/>
  <c r="AW689" i="29"/>
  <c r="AX689" i="29" s="1"/>
  <c r="AW690" i="29"/>
  <c r="AX690" i="29" s="1"/>
  <c r="AW691" i="29"/>
  <c r="AX691" i="29" s="1"/>
  <c r="AW692" i="29"/>
  <c r="AX692" i="29" s="1"/>
  <c r="AW693" i="29"/>
  <c r="AX693" i="29" s="1"/>
  <c r="AW694" i="29"/>
  <c r="AX694" i="29" s="1"/>
  <c r="AW695" i="29"/>
  <c r="AX695" i="29" s="1"/>
  <c r="AW696" i="29"/>
  <c r="AX696" i="29" s="1"/>
  <c r="AW697" i="29"/>
  <c r="AX697" i="29" s="1"/>
  <c r="AW698" i="29"/>
  <c r="AX698" i="29" s="1"/>
  <c r="AW699" i="29"/>
  <c r="AX699" i="29" s="1"/>
  <c r="AW700" i="29"/>
  <c r="AX700" i="29" s="1"/>
  <c r="AW701" i="29"/>
  <c r="AX701" i="29" s="1"/>
  <c r="AW702" i="29"/>
  <c r="AX702" i="29" s="1"/>
  <c r="AW703" i="29"/>
  <c r="AX703" i="29" s="1"/>
  <c r="AW704" i="29"/>
  <c r="AX704" i="29" s="1"/>
  <c r="AW705" i="29"/>
  <c r="AX705" i="29" s="1"/>
  <c r="AW706" i="29"/>
  <c r="AX706" i="29" s="1"/>
  <c r="AW707" i="29"/>
  <c r="AX707" i="29" s="1"/>
  <c r="AW708" i="29"/>
  <c r="AX708" i="29" s="1"/>
  <c r="AW709" i="29"/>
  <c r="AX709" i="29" s="1"/>
  <c r="AW710" i="29"/>
  <c r="AX710" i="29" s="1"/>
  <c r="AW711" i="29"/>
  <c r="AX711" i="29" s="1"/>
  <c r="AW712" i="29"/>
  <c r="AX712" i="29" s="1"/>
  <c r="AW713" i="29"/>
  <c r="AX713" i="29" s="1"/>
  <c r="AW714" i="29"/>
  <c r="AX714" i="29" s="1"/>
  <c r="AW715" i="29"/>
  <c r="AX715" i="29" s="1"/>
  <c r="AW716" i="29"/>
  <c r="AX716" i="29" s="1"/>
  <c r="AW717" i="29"/>
  <c r="AX717" i="29" s="1"/>
  <c r="AW718" i="29"/>
  <c r="AX718" i="29" s="1"/>
  <c r="AW719" i="29"/>
  <c r="AX719" i="29" s="1"/>
  <c r="AW720" i="29"/>
  <c r="AX720" i="29" s="1"/>
  <c r="AW721" i="29"/>
  <c r="AX721" i="29" s="1"/>
  <c r="AW722" i="29"/>
  <c r="AX722" i="29" s="1"/>
  <c r="AW723" i="29"/>
  <c r="AX723" i="29" s="1"/>
  <c r="AW724" i="29"/>
  <c r="AX724" i="29" s="1"/>
  <c r="AW725" i="29"/>
  <c r="AX725" i="29" s="1"/>
  <c r="AW726" i="29"/>
  <c r="AX726" i="29" s="1"/>
  <c r="AW727" i="29"/>
  <c r="AX727" i="29" s="1"/>
  <c r="AW728" i="29"/>
  <c r="AX728" i="29" s="1"/>
  <c r="AW729" i="29"/>
  <c r="AX729" i="29" s="1"/>
  <c r="AW730" i="29"/>
  <c r="AX730" i="29" s="1"/>
  <c r="AW731" i="29"/>
  <c r="AX731" i="29" s="1"/>
  <c r="AW732" i="29"/>
  <c r="AX732" i="29" s="1"/>
  <c r="AW733" i="29"/>
  <c r="AX733" i="29" s="1"/>
  <c r="AW734" i="29"/>
  <c r="AX734" i="29" s="1"/>
  <c r="AW735" i="29"/>
  <c r="AX735" i="29" s="1"/>
  <c r="AW736" i="29"/>
  <c r="AX736" i="29" s="1"/>
  <c r="AW737" i="29"/>
  <c r="AX737" i="29" s="1"/>
  <c r="AW738" i="29"/>
  <c r="AX738" i="29" s="1"/>
  <c r="AW739" i="29"/>
  <c r="AX739" i="29" s="1"/>
  <c r="AW740" i="29"/>
  <c r="AX740" i="29" s="1"/>
  <c r="AW741" i="29"/>
  <c r="AX741" i="29" s="1"/>
  <c r="AW742" i="29"/>
  <c r="AX742" i="29" s="1"/>
  <c r="AW743" i="29"/>
  <c r="AX743" i="29" s="1"/>
  <c r="AW744" i="29"/>
  <c r="AX744" i="29" s="1"/>
  <c r="AW745" i="29"/>
  <c r="AX745" i="29" s="1"/>
  <c r="AW746" i="29"/>
  <c r="AX746" i="29" s="1"/>
  <c r="AW747" i="29"/>
  <c r="AX747" i="29" s="1"/>
  <c r="AW748" i="29"/>
  <c r="AX748" i="29" s="1"/>
  <c r="AW749" i="29"/>
  <c r="AX749" i="29" s="1"/>
  <c r="AW750" i="29"/>
  <c r="AX750" i="29" s="1"/>
  <c r="AW751" i="29"/>
  <c r="AX751" i="29" s="1"/>
  <c r="AW752" i="29"/>
  <c r="AX752" i="29" s="1"/>
  <c r="AW753" i="29"/>
  <c r="AX753" i="29" s="1"/>
  <c r="AW754" i="29"/>
  <c r="AX754" i="29" s="1"/>
  <c r="AW755" i="29"/>
  <c r="AX755" i="29" s="1"/>
  <c r="AW756" i="29"/>
  <c r="AX756" i="29" s="1"/>
  <c r="AW757" i="29"/>
  <c r="AX757" i="29" s="1"/>
  <c r="AW758" i="29"/>
  <c r="AX758" i="29" s="1"/>
  <c r="AW759" i="29"/>
  <c r="AX759" i="29" s="1"/>
  <c r="AW760" i="29"/>
  <c r="AX760" i="29" s="1"/>
  <c r="AW761" i="29"/>
  <c r="AX761" i="29" s="1"/>
  <c r="AW762" i="29"/>
  <c r="AX762" i="29" s="1"/>
  <c r="AW763" i="29"/>
  <c r="AX763" i="29" s="1"/>
  <c r="AW764" i="29"/>
  <c r="AX764" i="29" s="1"/>
  <c r="AW765" i="29"/>
  <c r="AX765" i="29" s="1"/>
  <c r="AW766" i="29"/>
  <c r="AX766" i="29" s="1"/>
  <c r="AW767" i="29"/>
  <c r="AX767" i="29" s="1"/>
  <c r="AW768" i="29"/>
  <c r="AX768" i="29" s="1"/>
  <c r="AW769" i="29"/>
  <c r="AX769" i="29" s="1"/>
  <c r="AW770" i="29"/>
  <c r="AX770" i="29" s="1"/>
  <c r="AW771" i="29"/>
  <c r="AX771" i="29" s="1"/>
  <c r="AW772" i="29"/>
  <c r="AX772" i="29" s="1"/>
  <c r="AW773" i="29"/>
  <c r="AX773" i="29" s="1"/>
  <c r="AW774" i="29"/>
  <c r="AX774" i="29" s="1"/>
  <c r="AW775" i="29"/>
  <c r="AX775" i="29" s="1"/>
  <c r="AW776" i="29"/>
  <c r="AX776" i="29" s="1"/>
  <c r="AW777" i="29"/>
  <c r="AX777" i="29" s="1"/>
  <c r="AW778" i="29"/>
  <c r="AX778" i="29" s="1"/>
  <c r="AW779" i="29"/>
  <c r="AX779" i="29" s="1"/>
  <c r="AW780" i="29"/>
  <c r="AX780" i="29" s="1"/>
  <c r="AW781" i="29"/>
  <c r="AX781" i="29" s="1"/>
  <c r="AW782" i="29"/>
  <c r="AX782" i="29" s="1"/>
  <c r="AW783" i="29"/>
  <c r="AX783" i="29" s="1"/>
  <c r="AW784" i="29"/>
  <c r="AX784" i="29" s="1"/>
  <c r="AW785" i="29"/>
  <c r="AX785" i="29" s="1"/>
  <c r="AW786" i="29"/>
  <c r="AX786" i="29" s="1"/>
  <c r="AW787" i="29"/>
  <c r="AX787" i="29" s="1"/>
  <c r="AW788" i="29"/>
  <c r="AX788" i="29" s="1"/>
  <c r="AW789" i="29"/>
  <c r="AX789" i="29" s="1"/>
  <c r="AW790" i="29"/>
  <c r="AX790" i="29" s="1"/>
  <c r="AW791" i="29"/>
  <c r="AX791" i="29" s="1"/>
  <c r="AW792" i="29"/>
  <c r="AX792" i="29" s="1"/>
  <c r="AW793" i="29"/>
  <c r="AX793" i="29" s="1"/>
  <c r="AW794" i="29"/>
  <c r="AX794" i="29" s="1"/>
  <c r="AW795" i="29"/>
  <c r="AX795" i="29" s="1"/>
  <c r="AW796" i="29"/>
  <c r="AX796" i="29" s="1"/>
  <c r="AW797" i="29"/>
  <c r="AX797" i="29" s="1"/>
  <c r="AW798" i="29"/>
  <c r="AX798" i="29" s="1"/>
  <c r="AW799" i="29"/>
  <c r="AX799" i="29" s="1"/>
  <c r="AW800" i="29"/>
  <c r="AX800" i="29" s="1"/>
  <c r="AW801" i="29"/>
  <c r="AX801" i="29" s="1"/>
  <c r="AW802" i="29"/>
  <c r="AX802" i="29" s="1"/>
  <c r="AW803" i="29"/>
  <c r="AX803" i="29" s="1"/>
  <c r="AW804" i="29"/>
  <c r="AX804" i="29" s="1"/>
  <c r="AW805" i="29"/>
  <c r="AX805" i="29" s="1"/>
  <c r="AW806" i="29"/>
  <c r="AX806" i="29" s="1"/>
  <c r="AW807" i="29"/>
  <c r="AX807" i="29" s="1"/>
  <c r="AW808" i="29"/>
  <c r="AX808" i="29" s="1"/>
  <c r="AW809" i="29"/>
  <c r="AX809" i="29" s="1"/>
  <c r="AW810" i="29"/>
  <c r="AX810" i="29" s="1"/>
  <c r="AW811" i="29"/>
  <c r="AX811" i="29" s="1"/>
  <c r="AW812" i="29"/>
  <c r="AX812" i="29" s="1"/>
  <c r="AW813" i="29"/>
  <c r="AX813" i="29" s="1"/>
  <c r="AW814" i="29"/>
  <c r="AX814" i="29" s="1"/>
  <c r="AW815" i="29"/>
  <c r="AX815" i="29" s="1"/>
  <c r="AW816" i="29"/>
  <c r="AX816" i="29" s="1"/>
  <c r="AW817" i="29"/>
  <c r="AX817" i="29" s="1"/>
  <c r="AW818" i="29"/>
  <c r="AX818" i="29" s="1"/>
  <c r="AW819" i="29"/>
  <c r="AX819" i="29" s="1"/>
  <c r="AW820" i="29"/>
  <c r="AX820" i="29" s="1"/>
  <c r="AW821" i="29"/>
  <c r="AX821" i="29" s="1"/>
  <c r="AW822" i="29"/>
  <c r="AX822" i="29" s="1"/>
  <c r="AW823" i="29"/>
  <c r="AX823" i="29" s="1"/>
  <c r="AW824" i="29"/>
  <c r="AX824" i="29" s="1"/>
  <c r="AW825" i="29"/>
  <c r="AX825" i="29" s="1"/>
  <c r="AW826" i="29"/>
  <c r="AX826" i="29" s="1"/>
  <c r="AW827" i="29"/>
  <c r="AX827" i="29" s="1"/>
  <c r="AW828" i="29"/>
  <c r="AX828" i="29" s="1"/>
  <c r="AW829" i="29"/>
  <c r="AX829" i="29" s="1"/>
  <c r="AW830" i="29"/>
  <c r="AX830" i="29" s="1"/>
  <c r="AW831" i="29"/>
  <c r="AX831" i="29" s="1"/>
  <c r="AW832" i="29"/>
  <c r="AX832" i="29" s="1"/>
  <c r="AW833" i="29"/>
  <c r="AX833" i="29" s="1"/>
  <c r="AW834" i="29"/>
  <c r="AX834" i="29" s="1"/>
  <c r="AW835" i="29"/>
  <c r="AX835" i="29" s="1"/>
  <c r="AW836" i="29"/>
  <c r="AX836" i="29" s="1"/>
  <c r="AW837" i="29"/>
  <c r="AX837" i="29" s="1"/>
  <c r="AW838" i="29"/>
  <c r="AX838" i="29" s="1"/>
  <c r="AW839" i="29"/>
  <c r="AX839" i="29" s="1"/>
  <c r="AW840" i="29"/>
  <c r="AX840" i="29" s="1"/>
  <c r="AW841" i="29"/>
  <c r="AX841" i="29" s="1"/>
  <c r="AW842" i="29"/>
  <c r="AX842" i="29" s="1"/>
  <c r="AW843" i="29"/>
  <c r="AX843" i="29" s="1"/>
  <c r="AW844" i="29"/>
  <c r="AX844" i="29" s="1"/>
  <c r="AW845" i="29"/>
  <c r="AX845" i="29" s="1"/>
  <c r="AW846" i="29"/>
  <c r="AX846" i="29" s="1"/>
  <c r="AW847" i="29"/>
  <c r="AX847" i="29" s="1"/>
  <c r="AW848" i="29"/>
  <c r="AX848" i="29" s="1"/>
  <c r="AW849" i="29"/>
  <c r="AX849" i="29" s="1"/>
  <c r="AW850" i="29"/>
  <c r="AX850" i="29" s="1"/>
  <c r="AW851" i="29"/>
  <c r="AX851" i="29" s="1"/>
  <c r="AW852" i="29"/>
  <c r="AX852" i="29" s="1"/>
  <c r="AW853" i="29"/>
  <c r="AX853" i="29" s="1"/>
  <c r="AW854" i="29"/>
  <c r="AX854" i="29" s="1"/>
  <c r="AW855" i="29"/>
  <c r="AX855" i="29" s="1"/>
  <c r="AW856" i="29"/>
  <c r="AX856" i="29" s="1"/>
  <c r="AW857" i="29"/>
  <c r="AX857" i="29" s="1"/>
  <c r="AW858" i="29"/>
  <c r="AX858" i="29" s="1"/>
  <c r="AW859" i="29"/>
  <c r="AX859" i="29" s="1"/>
  <c r="AW860" i="29"/>
  <c r="AX860" i="29" s="1"/>
  <c r="AW861" i="29"/>
  <c r="AX861" i="29" s="1"/>
  <c r="AW862" i="29"/>
  <c r="AX862" i="29" s="1"/>
  <c r="AW863" i="29"/>
  <c r="AX863" i="29" s="1"/>
  <c r="AW864" i="29"/>
  <c r="AX864" i="29" s="1"/>
  <c r="AW865" i="29"/>
  <c r="AX865" i="29" s="1"/>
  <c r="AW866" i="29"/>
  <c r="AX866" i="29" s="1"/>
  <c r="AW867" i="29"/>
  <c r="AX867" i="29" s="1"/>
  <c r="AW868" i="29"/>
  <c r="AX868" i="29" s="1"/>
  <c r="AW869" i="29"/>
  <c r="AX869" i="29" s="1"/>
  <c r="AW870" i="29"/>
  <c r="AX870" i="29" s="1"/>
  <c r="AW871" i="29"/>
  <c r="AX871" i="29" s="1"/>
  <c r="AW872" i="29"/>
  <c r="AX872" i="29" s="1"/>
  <c r="AW873" i="29"/>
  <c r="AX873" i="29" s="1"/>
  <c r="AW874" i="29"/>
  <c r="AX874" i="29" s="1"/>
  <c r="AW875" i="29"/>
  <c r="AX875" i="29" s="1"/>
  <c r="AW876" i="29"/>
  <c r="AX876" i="29" s="1"/>
  <c r="AW877" i="29"/>
  <c r="AX877" i="29" s="1"/>
  <c r="AW878" i="29"/>
  <c r="AX878" i="29" s="1"/>
  <c r="AW879" i="29"/>
  <c r="AX879" i="29" s="1"/>
  <c r="AW880" i="29"/>
  <c r="AX880" i="29" s="1"/>
  <c r="AW881" i="29"/>
  <c r="AX881" i="29" s="1"/>
  <c r="AW882" i="29"/>
  <c r="AX882" i="29" s="1"/>
  <c r="AW883" i="29"/>
  <c r="AX883" i="29" s="1"/>
  <c r="AW884" i="29"/>
  <c r="AX884" i="29" s="1"/>
  <c r="AW885" i="29"/>
  <c r="AX885" i="29" s="1"/>
  <c r="AW886" i="29"/>
  <c r="AX886" i="29" s="1"/>
  <c r="AW887" i="29"/>
  <c r="AX887" i="29" s="1"/>
  <c r="AW888" i="29"/>
  <c r="AX888" i="29" s="1"/>
  <c r="AW889" i="29"/>
  <c r="AX889" i="29" s="1"/>
  <c r="AW890" i="29"/>
  <c r="AX890" i="29" s="1"/>
  <c r="AW891" i="29"/>
  <c r="AX891" i="29" s="1"/>
  <c r="AW892" i="29"/>
  <c r="AX892" i="29" s="1"/>
  <c r="AW893" i="29"/>
  <c r="AX893" i="29" s="1"/>
  <c r="AW894" i="29"/>
  <c r="AX894" i="29" s="1"/>
  <c r="AW895" i="29"/>
  <c r="AX895" i="29" s="1"/>
  <c r="AW896" i="29"/>
  <c r="AX896" i="29" s="1"/>
  <c r="AW897" i="29"/>
  <c r="AX897" i="29" s="1"/>
  <c r="AW898" i="29"/>
  <c r="AX898" i="29" s="1"/>
  <c r="AW899" i="29"/>
  <c r="AX899" i="29" s="1"/>
  <c r="AW900" i="29"/>
  <c r="AX900" i="29" s="1"/>
  <c r="AW901" i="29"/>
  <c r="AX901" i="29" s="1"/>
  <c r="AW902" i="29"/>
  <c r="AX902" i="29" s="1"/>
  <c r="AW903" i="29"/>
  <c r="AX903" i="29" s="1"/>
  <c r="AW904" i="29"/>
  <c r="AX904" i="29" s="1"/>
  <c r="AW905" i="29"/>
  <c r="AX905" i="29" s="1"/>
  <c r="AW906" i="29"/>
  <c r="AX906" i="29" s="1"/>
  <c r="AW907" i="29"/>
  <c r="AX907" i="29" s="1"/>
  <c r="AW908" i="29"/>
  <c r="AX908" i="29" s="1"/>
  <c r="AW909" i="29"/>
  <c r="AX909" i="29" s="1"/>
  <c r="AW910" i="29"/>
  <c r="AX910" i="29" s="1"/>
  <c r="AW911" i="29"/>
  <c r="AX911" i="29" s="1"/>
  <c r="AW912" i="29"/>
  <c r="AX912" i="29" s="1"/>
  <c r="AW913" i="29"/>
  <c r="AX913" i="29" s="1"/>
  <c r="AW914" i="29"/>
  <c r="AX914" i="29" s="1"/>
  <c r="AW915" i="29"/>
  <c r="AX915" i="29" s="1"/>
  <c r="AW916" i="29"/>
  <c r="AX916" i="29" s="1"/>
  <c r="AW917" i="29"/>
  <c r="AX917" i="29" s="1"/>
  <c r="AW918" i="29"/>
  <c r="AX918" i="29" s="1"/>
  <c r="AW919" i="29"/>
  <c r="AX919" i="29" s="1"/>
  <c r="AW920" i="29"/>
  <c r="AX920" i="29" s="1"/>
  <c r="AW921" i="29"/>
  <c r="AX921" i="29" s="1"/>
  <c r="AW922" i="29"/>
  <c r="AX922" i="29" s="1"/>
  <c r="AW923" i="29"/>
  <c r="AX923" i="29" s="1"/>
  <c r="AW924" i="29"/>
  <c r="AX924" i="29" s="1"/>
  <c r="AW925" i="29"/>
  <c r="AX925" i="29" s="1"/>
  <c r="AW926" i="29"/>
  <c r="AX926" i="29" s="1"/>
  <c r="AW927" i="29"/>
  <c r="AX927" i="29" s="1"/>
  <c r="AW928" i="29"/>
  <c r="AX928" i="29" s="1"/>
  <c r="AW929" i="29"/>
  <c r="AX929" i="29" s="1"/>
  <c r="AW930" i="29"/>
  <c r="AX930" i="29" s="1"/>
  <c r="AW931" i="29"/>
  <c r="AX931" i="29" s="1"/>
  <c r="AW932" i="29"/>
  <c r="AX932" i="29" s="1"/>
  <c r="AW933" i="29"/>
  <c r="AX933" i="29" s="1"/>
  <c r="AW934" i="29"/>
  <c r="AX934" i="29" s="1"/>
  <c r="AW935" i="29"/>
  <c r="AX935" i="29" s="1"/>
  <c r="AW936" i="29"/>
  <c r="AX936" i="29" s="1"/>
  <c r="AW937" i="29"/>
  <c r="AX937" i="29" s="1"/>
  <c r="AW938" i="29"/>
  <c r="AX938" i="29" s="1"/>
  <c r="AW939" i="29"/>
  <c r="AX939" i="29" s="1"/>
  <c r="AW940" i="29"/>
  <c r="AX940" i="29" s="1"/>
  <c r="AW941" i="29"/>
  <c r="AX941" i="29" s="1"/>
  <c r="AW942" i="29"/>
  <c r="AX942" i="29" s="1"/>
  <c r="AW943" i="29"/>
  <c r="AX943" i="29" s="1"/>
  <c r="AW944" i="29"/>
  <c r="AX944" i="29" s="1"/>
  <c r="AW945" i="29"/>
  <c r="AX945" i="29" s="1"/>
  <c r="AW946" i="29"/>
  <c r="AX946" i="29" s="1"/>
  <c r="AW947" i="29"/>
  <c r="AX947" i="29" s="1"/>
  <c r="AW948" i="29"/>
  <c r="AX948" i="29" s="1"/>
  <c r="AW949" i="29"/>
  <c r="AX949" i="29" s="1"/>
  <c r="AW950" i="29"/>
  <c r="AX950" i="29" s="1"/>
  <c r="AW951" i="29"/>
  <c r="AX951" i="29" s="1"/>
  <c r="AW952" i="29"/>
  <c r="AX952" i="29" s="1"/>
  <c r="AW953" i="29"/>
  <c r="AX953" i="29" s="1"/>
  <c r="AW954" i="29"/>
  <c r="AX954" i="29" s="1"/>
  <c r="AW955" i="29"/>
  <c r="AX955" i="29" s="1"/>
  <c r="AW956" i="29"/>
  <c r="AX956" i="29" s="1"/>
  <c r="AW957" i="29"/>
  <c r="AX957" i="29" s="1"/>
  <c r="AW958" i="29"/>
  <c r="AX958" i="29" s="1"/>
  <c r="AW959" i="29"/>
  <c r="AX959" i="29" s="1"/>
  <c r="AW960" i="29"/>
  <c r="AX960" i="29" s="1"/>
  <c r="AW961" i="29"/>
  <c r="AX961" i="29" s="1"/>
  <c r="AW962" i="29"/>
  <c r="AX962" i="29" s="1"/>
  <c r="AW963" i="29"/>
  <c r="AX963" i="29" s="1"/>
  <c r="AW964" i="29"/>
  <c r="AX964" i="29" s="1"/>
  <c r="AW965" i="29"/>
  <c r="AX965" i="29" s="1"/>
  <c r="AW966" i="29"/>
  <c r="AX966" i="29" s="1"/>
  <c r="AW967" i="29"/>
  <c r="AX967" i="29" s="1"/>
  <c r="AW968" i="29"/>
  <c r="AX968" i="29" s="1"/>
  <c r="AW969" i="29"/>
  <c r="AX969" i="29" s="1"/>
  <c r="AW970" i="29"/>
  <c r="AX970" i="29" s="1"/>
  <c r="AW971" i="29"/>
  <c r="AX971" i="29" s="1"/>
  <c r="AW972" i="29"/>
  <c r="AX972" i="29" s="1"/>
  <c r="AW973" i="29"/>
  <c r="AX973" i="29" s="1"/>
  <c r="AW974" i="29"/>
  <c r="AX974" i="29" s="1"/>
  <c r="AW975" i="29"/>
  <c r="AX975" i="29" s="1"/>
  <c r="AW976" i="29"/>
  <c r="AX976" i="29" s="1"/>
  <c r="AW977" i="29"/>
  <c r="AX977" i="29" s="1"/>
  <c r="AW978" i="29"/>
  <c r="AX978" i="29" s="1"/>
  <c r="AW979" i="29"/>
  <c r="AX979" i="29" s="1"/>
  <c r="AW980" i="29"/>
  <c r="AX980" i="29" s="1"/>
  <c r="AW981" i="29"/>
  <c r="AX981" i="29" s="1"/>
  <c r="AW982" i="29"/>
  <c r="AX982" i="29" s="1"/>
  <c r="AW983" i="29"/>
  <c r="AX983" i="29" s="1"/>
  <c r="AW984" i="29"/>
  <c r="AX984" i="29" s="1"/>
  <c r="AW985" i="29"/>
  <c r="AX985" i="29" s="1"/>
  <c r="AW986" i="29"/>
  <c r="AX986" i="29" s="1"/>
  <c r="AW987" i="29"/>
  <c r="AX987" i="29" s="1"/>
  <c r="AW988" i="29"/>
  <c r="AX988" i="29" s="1"/>
  <c r="AW989" i="29"/>
  <c r="AX989" i="29" s="1"/>
  <c r="AW990" i="29"/>
  <c r="AX990" i="29" s="1"/>
  <c r="AW991" i="29"/>
  <c r="AX991" i="29" s="1"/>
  <c r="AW992" i="29"/>
  <c r="AX992" i="29" s="1"/>
  <c r="AW993" i="29"/>
  <c r="AX993" i="29" s="1"/>
  <c r="AW994" i="29"/>
  <c r="AX994" i="29" s="1"/>
  <c r="AW995" i="29"/>
  <c r="AX995" i="29" s="1"/>
  <c r="AW996" i="29"/>
  <c r="AX996" i="29" s="1"/>
  <c r="AW997" i="29"/>
  <c r="AX997" i="29" s="1"/>
  <c r="AW998" i="29"/>
  <c r="AX998" i="29" s="1"/>
  <c r="AW999" i="29"/>
  <c r="AX999" i="29" s="1"/>
  <c r="AW1000" i="29"/>
  <c r="AX1000" i="29" s="1"/>
  <c r="AW1001" i="29"/>
  <c r="AX1001" i="29" s="1"/>
  <c r="AW1002" i="29"/>
  <c r="AX1002" i="29" s="1"/>
  <c r="AW1003" i="29"/>
  <c r="AX1003" i="29" s="1"/>
  <c r="AW1004" i="29"/>
  <c r="AX1004" i="29" s="1"/>
  <c r="AW1005" i="29"/>
  <c r="AX1005" i="29" s="1"/>
  <c r="AW1006" i="29"/>
  <c r="AX1006" i="29" s="1"/>
  <c r="AW1007" i="29"/>
  <c r="AX1007" i="29" s="1"/>
  <c r="AW1008" i="29"/>
  <c r="AX1008" i="29" s="1"/>
  <c r="AW1009" i="29"/>
  <c r="AX1009" i="29" s="1"/>
  <c r="AW1010" i="29"/>
  <c r="AX1010" i="29" s="1"/>
  <c r="AW1011" i="29"/>
  <c r="AX1011" i="29" s="1"/>
  <c r="AW1012" i="29"/>
  <c r="AX1012" i="29" s="1"/>
  <c r="AW1013" i="29"/>
  <c r="AX1013" i="29" s="1"/>
  <c r="AW1014" i="29"/>
  <c r="AX1014" i="29" s="1"/>
  <c r="AW1015" i="29"/>
  <c r="AX1015" i="29" s="1"/>
  <c r="AW1016" i="29"/>
  <c r="AX1016" i="29" s="1"/>
  <c r="AW1017" i="29"/>
  <c r="AX1017" i="29" s="1"/>
  <c r="AW1018" i="29"/>
  <c r="AX1018" i="29" s="1"/>
  <c r="AW1019" i="29"/>
  <c r="AX1019" i="29" s="1"/>
  <c r="AW1020" i="29"/>
  <c r="AX1020" i="29" s="1"/>
  <c r="AW1021" i="29"/>
  <c r="AX1021" i="29" s="1"/>
  <c r="AW1022" i="29"/>
  <c r="AX1022" i="29" s="1"/>
  <c r="AW1023" i="29"/>
  <c r="AX1023" i="29" s="1"/>
  <c r="AW1024" i="29"/>
  <c r="AX1024" i="29" s="1"/>
  <c r="AW1025" i="29"/>
  <c r="AX1025" i="29" s="1"/>
  <c r="AW1026" i="29"/>
  <c r="AX1026" i="29" s="1"/>
  <c r="AW1027" i="29"/>
  <c r="AX1027" i="29" s="1"/>
  <c r="AW1028" i="29"/>
  <c r="AX1028" i="29" s="1"/>
  <c r="AW1029" i="29"/>
  <c r="AX1029" i="29" s="1"/>
  <c r="AW1030" i="29"/>
  <c r="AX1030" i="29" s="1"/>
  <c r="AW1031" i="29"/>
  <c r="AX1031" i="29" s="1"/>
  <c r="AW1032" i="29"/>
  <c r="AX1032" i="29" s="1"/>
  <c r="AW1033" i="29"/>
  <c r="AX1033" i="29" s="1"/>
  <c r="AW1034" i="29"/>
  <c r="AX1034" i="29" s="1"/>
  <c r="AW1035" i="29"/>
  <c r="AX1035" i="29" s="1"/>
  <c r="AW1036" i="29"/>
  <c r="AX1036" i="29" s="1"/>
  <c r="AW1037" i="29"/>
  <c r="AX1037" i="29" s="1"/>
  <c r="AW1038" i="29"/>
  <c r="AX1038" i="29" s="1"/>
  <c r="AW1039" i="29"/>
  <c r="AX1039" i="29" s="1"/>
  <c r="AW1040" i="29"/>
  <c r="AX1040" i="29" s="1"/>
  <c r="AW1041" i="29"/>
  <c r="AX1041" i="29" s="1"/>
  <c r="AW1042" i="29"/>
  <c r="AX1042" i="29" s="1"/>
  <c r="AW1043" i="29"/>
  <c r="AX1043" i="29" s="1"/>
  <c r="AW1044" i="29"/>
  <c r="AX1044" i="29" s="1"/>
  <c r="AW1045" i="29"/>
  <c r="AX1045" i="29" s="1"/>
  <c r="AW1046" i="29"/>
  <c r="AX1046" i="29" s="1"/>
  <c r="AW1047" i="29"/>
  <c r="AX1047" i="29" s="1"/>
  <c r="AW1048" i="29"/>
  <c r="AX1048" i="29" s="1"/>
  <c r="AW1049" i="29"/>
  <c r="AX1049" i="29" s="1"/>
  <c r="AW1050" i="29"/>
  <c r="AX1050" i="29" s="1"/>
  <c r="AW1051" i="29"/>
  <c r="AX1051" i="29" s="1"/>
  <c r="AW1052" i="29"/>
  <c r="AX1052" i="29" s="1"/>
  <c r="AW1053" i="29"/>
  <c r="AX1053" i="29" s="1"/>
  <c r="AW1054" i="29"/>
  <c r="AX1054" i="29" s="1"/>
  <c r="AW1055" i="29"/>
  <c r="AX1055" i="29" s="1"/>
  <c r="AW1056" i="29"/>
  <c r="AX1056" i="29" s="1"/>
  <c r="AW1057" i="29"/>
  <c r="AX1057" i="29" s="1"/>
  <c r="AW1058" i="29"/>
  <c r="AX1058" i="29" s="1"/>
  <c r="AW1059" i="29"/>
  <c r="AX1059" i="29" s="1"/>
  <c r="AW1060" i="29"/>
  <c r="AX1060" i="29" s="1"/>
  <c r="AW1061" i="29"/>
  <c r="AX1061" i="29" s="1"/>
  <c r="AW1062" i="29"/>
  <c r="AX1062" i="29" s="1"/>
  <c r="AW1063" i="29"/>
  <c r="AX1063" i="29" s="1"/>
  <c r="AW1064" i="29"/>
  <c r="AX1064" i="29" s="1"/>
  <c r="AW1065" i="29"/>
  <c r="AX1065" i="29" s="1"/>
  <c r="AW1066" i="29"/>
  <c r="AX1066" i="29" s="1"/>
  <c r="AW1067" i="29"/>
  <c r="AX1067" i="29" s="1"/>
  <c r="AW1068" i="29"/>
  <c r="AX1068" i="29" s="1"/>
  <c r="AW1069" i="29"/>
  <c r="AX1069" i="29" s="1"/>
  <c r="AW1070" i="29"/>
  <c r="AX1070" i="29" s="1"/>
  <c r="AW1071" i="29"/>
  <c r="AX1071" i="29" s="1"/>
  <c r="AW1072" i="29"/>
  <c r="AX1072" i="29" s="1"/>
  <c r="AW1073" i="29"/>
  <c r="AX1073" i="29" s="1"/>
  <c r="AW1074" i="29"/>
  <c r="AX1074" i="29" s="1"/>
  <c r="AW1075" i="29"/>
  <c r="AX1075" i="29" s="1"/>
  <c r="AW1076" i="29"/>
  <c r="AX1076" i="29" s="1"/>
  <c r="AW1077" i="29"/>
  <c r="AX1077" i="29" s="1"/>
  <c r="AW1078" i="29"/>
  <c r="AX1078" i="29" s="1"/>
  <c r="AW1079" i="29"/>
  <c r="AX1079" i="29" s="1"/>
  <c r="AW1080" i="29"/>
  <c r="AX1080" i="29" s="1"/>
  <c r="AW1081" i="29"/>
  <c r="AX1081" i="29" s="1"/>
  <c r="AW1082" i="29"/>
  <c r="AX1082" i="29" s="1"/>
  <c r="AW1083" i="29"/>
  <c r="AX1083" i="29" s="1"/>
  <c r="AW1084" i="29"/>
  <c r="AX1084" i="29" s="1"/>
  <c r="AW1085" i="29"/>
  <c r="AX1085" i="29" s="1"/>
  <c r="AW1086" i="29"/>
  <c r="AX1086" i="29" s="1"/>
  <c r="AW1087" i="29"/>
  <c r="AX1087" i="29" s="1"/>
  <c r="AW1088" i="29"/>
  <c r="AX1088" i="29" s="1"/>
  <c r="AW1089" i="29"/>
  <c r="AX1089" i="29" s="1"/>
  <c r="AW1090" i="29"/>
  <c r="AX1090" i="29" s="1"/>
  <c r="AW1091" i="29"/>
  <c r="AX1091" i="29" s="1"/>
  <c r="AW1092" i="29"/>
  <c r="AX1092" i="29" s="1"/>
  <c r="AW1093" i="29"/>
  <c r="AX1093" i="29" s="1"/>
  <c r="AW1094" i="29"/>
  <c r="AX1094" i="29" s="1"/>
  <c r="AW1095" i="29"/>
  <c r="AX1095" i="29" s="1"/>
  <c r="AW1096" i="29"/>
  <c r="AX1096" i="29" s="1"/>
  <c r="AW1097" i="29"/>
  <c r="AX1097" i="29" s="1"/>
  <c r="AW1098" i="29"/>
  <c r="AX1098" i="29" s="1"/>
  <c r="AW1099" i="29"/>
  <c r="AX1099" i="29" s="1"/>
  <c r="AW1100" i="29"/>
  <c r="AX1100" i="29" s="1"/>
  <c r="AW1101" i="29"/>
  <c r="AX1101" i="29" s="1"/>
  <c r="AW1102" i="29"/>
  <c r="AX1102" i="29" s="1"/>
  <c r="AW1103" i="29"/>
  <c r="AX1103" i="29" s="1"/>
  <c r="AW1104" i="29"/>
  <c r="AX1104" i="29" s="1"/>
  <c r="AW1105" i="29"/>
  <c r="AX1105" i="29" s="1"/>
  <c r="AW1106" i="29"/>
  <c r="AX1106" i="29" s="1"/>
  <c r="AW1107" i="29"/>
  <c r="AX1107" i="29" s="1"/>
  <c r="AW1108" i="29"/>
  <c r="AX1108" i="29" s="1"/>
  <c r="AW1109" i="29"/>
  <c r="AX1109" i="29" s="1"/>
  <c r="AW1110" i="29"/>
  <c r="AX1110" i="29" s="1"/>
  <c r="AW1111" i="29"/>
  <c r="AX1111" i="29" s="1"/>
  <c r="AW1112" i="29"/>
  <c r="AX1112" i="29" s="1"/>
  <c r="AW1113" i="29"/>
  <c r="AX1113" i="29" s="1"/>
  <c r="AW1114" i="29"/>
  <c r="AX1114" i="29" s="1"/>
  <c r="AW1115" i="29"/>
  <c r="AX1115" i="29" s="1"/>
  <c r="AW1116" i="29"/>
  <c r="AX1116" i="29" s="1"/>
  <c r="AW1117" i="29"/>
  <c r="AX1117" i="29" s="1"/>
  <c r="AW1118" i="29"/>
  <c r="AX1118" i="29" s="1"/>
  <c r="AW1119" i="29"/>
  <c r="AX1119" i="29" s="1"/>
  <c r="AW1120" i="29"/>
  <c r="AX1120" i="29" s="1"/>
  <c r="AW1121" i="29"/>
  <c r="AX1121" i="29" s="1"/>
  <c r="AW1122" i="29"/>
  <c r="AX1122" i="29" s="1"/>
  <c r="AW1123" i="29"/>
  <c r="AX1123" i="29" s="1"/>
  <c r="AW1124" i="29"/>
  <c r="AX1124" i="29" s="1"/>
  <c r="AW1125" i="29"/>
  <c r="AX1125" i="29" s="1"/>
  <c r="AW1126" i="29"/>
  <c r="AX1126" i="29" s="1"/>
  <c r="AW1127" i="29"/>
  <c r="AX1127" i="29" s="1"/>
  <c r="AW1128" i="29"/>
  <c r="AX1128" i="29" s="1"/>
  <c r="AW1129" i="29"/>
  <c r="AX1129" i="29" s="1"/>
  <c r="AW1130" i="29"/>
  <c r="AX1130" i="29" s="1"/>
  <c r="AW1131" i="29"/>
  <c r="AX1131" i="29" s="1"/>
  <c r="AW1132" i="29"/>
  <c r="AX1132" i="29" s="1"/>
  <c r="AW1133" i="29"/>
  <c r="AX1133" i="29" s="1"/>
  <c r="AW1134" i="29"/>
  <c r="AX1134" i="29" s="1"/>
  <c r="AW1135" i="29"/>
  <c r="AX1135" i="29" s="1"/>
  <c r="AW1136" i="29"/>
  <c r="AX1136" i="29" s="1"/>
  <c r="AW1137" i="29"/>
  <c r="AX1137" i="29" s="1"/>
  <c r="AW1138" i="29"/>
  <c r="AX1138" i="29" s="1"/>
  <c r="AW1139" i="29"/>
  <c r="AX1139" i="29" s="1"/>
  <c r="AW1140" i="29"/>
  <c r="AX1140" i="29" s="1"/>
  <c r="AW1141" i="29"/>
  <c r="AX1141" i="29" s="1"/>
  <c r="AW1142" i="29"/>
  <c r="AX1142" i="29" s="1"/>
  <c r="AW1143" i="29"/>
  <c r="AX1143" i="29" s="1"/>
  <c r="AW1144" i="29"/>
  <c r="AX1144" i="29" s="1"/>
  <c r="AW1145" i="29"/>
  <c r="AX1145" i="29" s="1"/>
  <c r="AW1146" i="29"/>
  <c r="AX1146" i="29" s="1"/>
  <c r="AW1147" i="29"/>
  <c r="AX1147" i="29" s="1"/>
  <c r="AW1148" i="29"/>
  <c r="AX1148" i="29" s="1"/>
  <c r="AW1149" i="29"/>
  <c r="AX1149" i="29" s="1"/>
  <c r="AW1150" i="29"/>
  <c r="AX1150" i="29" s="1"/>
  <c r="AW1151" i="29"/>
  <c r="AX1151" i="29" s="1"/>
  <c r="AW1152" i="29"/>
  <c r="AX1152" i="29" s="1"/>
  <c r="AW1153" i="29"/>
  <c r="AX1153" i="29" s="1"/>
  <c r="AW1154" i="29"/>
  <c r="AX1154" i="29" s="1"/>
  <c r="AW1155" i="29"/>
  <c r="AX1155" i="29" s="1"/>
  <c r="AW1156" i="29"/>
  <c r="AX1156" i="29" s="1"/>
  <c r="AW1157" i="29"/>
  <c r="AX1157" i="29" s="1"/>
  <c r="AW1158" i="29"/>
  <c r="AX1158" i="29" s="1"/>
  <c r="AW1159" i="29"/>
  <c r="AX1159" i="29" s="1"/>
  <c r="AW1160" i="29"/>
  <c r="AX1160" i="29" s="1"/>
  <c r="AW1161" i="29"/>
  <c r="AX1161" i="29" s="1"/>
  <c r="AW1162" i="29"/>
  <c r="AX1162" i="29" s="1"/>
  <c r="AW1163" i="29"/>
  <c r="AX1163" i="29" s="1"/>
  <c r="AW1164" i="29"/>
  <c r="AX1164" i="29" s="1"/>
  <c r="AW1165" i="29"/>
  <c r="AX1165" i="29" s="1"/>
  <c r="AW1166" i="29"/>
  <c r="AX1166" i="29" s="1"/>
  <c r="AW1167" i="29"/>
  <c r="AX1167" i="29" s="1"/>
  <c r="AW1168" i="29"/>
  <c r="AX1168" i="29" s="1"/>
  <c r="AW1169" i="29"/>
  <c r="AX1169" i="29" s="1"/>
  <c r="AW1170" i="29"/>
  <c r="AX1170" i="29" s="1"/>
  <c r="AW1171" i="29"/>
  <c r="AX1171" i="29" s="1"/>
  <c r="AW1172" i="29"/>
  <c r="AX1172" i="29" s="1"/>
  <c r="AW1173" i="29"/>
  <c r="AX1173" i="29" s="1"/>
  <c r="AW1174" i="29"/>
  <c r="AX1174" i="29" s="1"/>
  <c r="AW1175" i="29"/>
  <c r="AX1175" i="29" s="1"/>
  <c r="AW1176" i="29"/>
  <c r="AX1176" i="29" s="1"/>
  <c r="AW1177" i="29"/>
  <c r="AX1177" i="29" s="1"/>
  <c r="AW1178" i="29"/>
  <c r="AX1178" i="29" s="1"/>
  <c r="AW1179" i="29"/>
  <c r="AX1179" i="29" s="1"/>
  <c r="AW1180" i="29"/>
  <c r="AX1180" i="29" s="1"/>
  <c r="AW1181" i="29"/>
  <c r="AX1181" i="29" s="1"/>
  <c r="AW1182" i="29"/>
  <c r="AX1182" i="29" s="1"/>
  <c r="AW1183" i="29"/>
  <c r="AX1183" i="29" s="1"/>
  <c r="AW1184" i="29"/>
  <c r="AX1184" i="29" s="1"/>
  <c r="AW1185" i="29"/>
  <c r="AX1185" i="29" s="1"/>
  <c r="AW1186" i="29"/>
  <c r="AX1186" i="29" s="1"/>
  <c r="AW1187" i="29"/>
  <c r="AX1187" i="29" s="1"/>
  <c r="AW1188" i="29"/>
  <c r="AX1188" i="29" s="1"/>
  <c r="AW1189" i="29"/>
  <c r="AX1189" i="29" s="1"/>
  <c r="AW1190" i="29"/>
  <c r="AX1190" i="29" s="1"/>
  <c r="AW1191" i="29"/>
  <c r="AX1191" i="29" s="1"/>
  <c r="AW1192" i="29"/>
  <c r="AX1192" i="29" s="1"/>
  <c r="AW1193" i="29"/>
  <c r="AX1193" i="29" s="1"/>
  <c r="AW1194" i="29"/>
  <c r="AX1194" i="29" s="1"/>
  <c r="AW1195" i="29"/>
  <c r="AX1195" i="29" s="1"/>
  <c r="AW1196" i="29"/>
  <c r="AX1196" i="29" s="1"/>
  <c r="AW1197" i="29"/>
  <c r="AX1197" i="29" s="1"/>
  <c r="AW1198" i="29"/>
  <c r="AX1198" i="29" s="1"/>
  <c r="AW1199" i="29"/>
  <c r="AX1199" i="29" s="1"/>
  <c r="AW1200" i="29"/>
  <c r="AX1200" i="29" s="1"/>
  <c r="AW1201" i="29"/>
  <c r="AX1201" i="29" s="1"/>
  <c r="AW1202" i="29"/>
  <c r="AX1202" i="29" s="1"/>
  <c r="AW1203" i="29"/>
  <c r="AX1203" i="29" s="1"/>
  <c r="AW1204" i="29"/>
  <c r="AX1204" i="29" s="1"/>
  <c r="AW1205" i="29"/>
  <c r="AX1205" i="29" s="1"/>
  <c r="AW1206" i="29"/>
  <c r="AX1206" i="29" s="1"/>
  <c r="AW1207" i="29"/>
  <c r="AX1207" i="29" s="1"/>
  <c r="AW1208" i="29"/>
  <c r="AX1208" i="29" s="1"/>
  <c r="AW1209" i="29"/>
  <c r="AX1209" i="29" s="1"/>
  <c r="AW1210" i="29"/>
  <c r="AX1210" i="29" s="1"/>
  <c r="AW1211" i="29"/>
  <c r="AX1211" i="29" s="1"/>
  <c r="AW1212" i="29"/>
  <c r="AX1212" i="29" s="1"/>
  <c r="AW1213" i="29"/>
  <c r="AX1213" i="29" s="1"/>
  <c r="AW1214" i="29"/>
  <c r="AX1214" i="29" s="1"/>
  <c r="AW1215" i="29"/>
  <c r="AX1215" i="29" s="1"/>
  <c r="AW1216" i="29"/>
  <c r="AX1216" i="29" s="1"/>
  <c r="AW1217" i="29"/>
  <c r="AX1217" i="29" s="1"/>
  <c r="AW1218" i="29"/>
  <c r="AX1218" i="29" s="1"/>
  <c r="AW1219" i="29"/>
  <c r="AX1219" i="29" s="1"/>
  <c r="AW1220" i="29"/>
  <c r="AX1220" i="29" s="1"/>
  <c r="AW1221" i="29"/>
  <c r="AX1221" i="29" s="1"/>
  <c r="AW1222" i="29"/>
  <c r="AX1222" i="29" s="1"/>
  <c r="AW1223" i="29"/>
  <c r="AX1223" i="29" s="1"/>
  <c r="AW1224" i="29"/>
  <c r="AX1224" i="29" s="1"/>
  <c r="AW1225" i="29"/>
  <c r="AX1225" i="29" s="1"/>
  <c r="AW1226" i="29"/>
  <c r="AX1226" i="29" s="1"/>
  <c r="AW1227" i="29"/>
  <c r="AX1227" i="29" s="1"/>
  <c r="AW1228" i="29"/>
  <c r="AX1228" i="29" s="1"/>
  <c r="AW1229" i="29"/>
  <c r="AX1229" i="29" s="1"/>
  <c r="AW1230" i="29"/>
  <c r="AX1230" i="29" s="1"/>
  <c r="AW1231" i="29"/>
  <c r="AX1231" i="29" s="1"/>
  <c r="AW1232" i="29"/>
  <c r="AX1232" i="29" s="1"/>
  <c r="AW1233" i="29"/>
  <c r="AX1233" i="29" s="1"/>
  <c r="AW1234" i="29"/>
  <c r="AX1234" i="29" s="1"/>
  <c r="AW1235" i="29"/>
  <c r="AX1235" i="29" s="1"/>
  <c r="AW1236" i="29"/>
  <c r="AX1236" i="29" s="1"/>
  <c r="AW1237" i="29"/>
  <c r="AX1237" i="29" s="1"/>
  <c r="AW1238" i="29"/>
  <c r="AX1238" i="29" s="1"/>
  <c r="AW1239" i="29"/>
  <c r="AX1239" i="29" s="1"/>
  <c r="AW1240" i="29"/>
  <c r="AX1240" i="29" s="1"/>
  <c r="AW1241" i="29"/>
  <c r="AX1241" i="29" s="1"/>
  <c r="AW1242" i="29"/>
  <c r="AX1242" i="29" s="1"/>
  <c r="AW1243" i="29"/>
  <c r="AX1243" i="29" s="1"/>
  <c r="AW1244" i="29"/>
  <c r="AX1244" i="29" s="1"/>
  <c r="AW1245" i="29"/>
  <c r="AX1245" i="29" s="1"/>
  <c r="AW1246" i="29"/>
  <c r="AX1246" i="29" s="1"/>
  <c r="AW1247" i="29"/>
  <c r="AX1247" i="29" s="1"/>
  <c r="AW1248" i="29"/>
  <c r="AX1248" i="29" s="1"/>
  <c r="AW1249" i="29"/>
  <c r="AX1249" i="29" s="1"/>
  <c r="AW1250" i="29"/>
  <c r="AX1250" i="29" s="1"/>
  <c r="AW1251" i="29"/>
  <c r="AX1251" i="29" s="1"/>
  <c r="AW1252" i="29"/>
  <c r="AX1252" i="29" s="1"/>
  <c r="AW1253" i="29"/>
  <c r="AX1253" i="29" s="1"/>
  <c r="AW1254" i="29"/>
  <c r="AX1254" i="29" s="1"/>
  <c r="AW1255" i="29"/>
  <c r="AX1255" i="29" s="1"/>
  <c r="AW1256" i="29"/>
  <c r="AX1256" i="29" s="1"/>
  <c r="AW1257" i="29"/>
  <c r="AX1257" i="29" s="1"/>
  <c r="AW1258" i="29"/>
  <c r="AX1258" i="29" s="1"/>
  <c r="AW1259" i="29"/>
  <c r="AX1259" i="29" s="1"/>
  <c r="AW1260" i="29"/>
  <c r="AX1260" i="29" s="1"/>
  <c r="AW1261" i="29"/>
  <c r="AX1261" i="29" s="1"/>
  <c r="AW1262" i="29"/>
  <c r="AX1262" i="29" s="1"/>
  <c r="AW1263" i="29"/>
  <c r="AX1263" i="29" s="1"/>
  <c r="AW1264" i="29"/>
  <c r="AX1264" i="29" s="1"/>
  <c r="AW1265" i="29"/>
  <c r="AX1265" i="29" s="1"/>
  <c r="AW1266" i="29"/>
  <c r="AX1266" i="29" s="1"/>
  <c r="AW1267" i="29"/>
  <c r="AX1267" i="29" s="1"/>
  <c r="AW1268" i="29"/>
  <c r="AX1268" i="29" s="1"/>
  <c r="AW1269" i="29"/>
  <c r="AX1269" i="29" s="1"/>
  <c r="AW1270" i="29"/>
  <c r="AX1270" i="29" s="1"/>
  <c r="AW1271" i="29"/>
  <c r="AX1271" i="29" s="1"/>
  <c r="AW1272" i="29"/>
  <c r="AX1272" i="29" s="1"/>
  <c r="AW1273" i="29"/>
  <c r="AX1273" i="29" s="1"/>
  <c r="AW1274" i="29"/>
  <c r="AX1274" i="29" s="1"/>
  <c r="AW1275" i="29"/>
  <c r="AX1275" i="29" s="1"/>
  <c r="AW1276" i="29"/>
  <c r="AX1276" i="29" s="1"/>
  <c r="AW1277" i="29"/>
  <c r="AX1277" i="29" s="1"/>
  <c r="AW1278" i="29"/>
  <c r="AX1278" i="29" s="1"/>
  <c r="AW1279" i="29"/>
  <c r="AX1279" i="29" s="1"/>
  <c r="AW1280" i="29"/>
  <c r="AX1280" i="29" s="1"/>
  <c r="AW1281" i="29"/>
  <c r="AX1281" i="29" s="1"/>
  <c r="AW1282" i="29"/>
  <c r="AX1282" i="29" s="1"/>
  <c r="AW1283" i="29"/>
  <c r="AX1283" i="29" s="1"/>
  <c r="AW1284" i="29"/>
  <c r="AX1284" i="29" s="1"/>
  <c r="AW1285" i="29"/>
  <c r="AX1285" i="29" s="1"/>
  <c r="AW1286" i="29"/>
  <c r="AX1286" i="29" s="1"/>
  <c r="AW1287" i="29"/>
  <c r="AX1287" i="29" s="1"/>
  <c r="AW1288" i="29"/>
  <c r="AX1288" i="29" s="1"/>
  <c r="AW1289" i="29"/>
  <c r="AX1289" i="29" s="1"/>
  <c r="AW1290" i="29"/>
  <c r="AX1290" i="29" s="1"/>
  <c r="AW1291" i="29"/>
  <c r="AX1291" i="29" s="1"/>
  <c r="AW1292" i="29"/>
  <c r="AX1292" i="29" s="1"/>
  <c r="AW1293" i="29"/>
  <c r="AX1293" i="29" s="1"/>
  <c r="AW1294" i="29"/>
  <c r="AX1294" i="29" s="1"/>
  <c r="AW1295" i="29"/>
  <c r="AX1295" i="29" s="1"/>
  <c r="AW1296" i="29"/>
  <c r="AX1296" i="29" s="1"/>
  <c r="AW1297" i="29"/>
  <c r="AX1297" i="29" s="1"/>
  <c r="AW1298" i="29"/>
  <c r="AX1298" i="29" s="1"/>
  <c r="AW1299" i="29"/>
  <c r="AX1299" i="29" s="1"/>
  <c r="AW1300" i="29"/>
  <c r="AX1300" i="29" s="1"/>
  <c r="AW1301" i="29"/>
  <c r="AX1301" i="29" s="1"/>
  <c r="AW1302" i="29"/>
  <c r="AX1302" i="29" s="1"/>
  <c r="AW1303" i="29"/>
  <c r="AX1303" i="29" s="1"/>
  <c r="AW1304" i="29"/>
  <c r="AX1304" i="29" s="1"/>
  <c r="AW1305" i="29"/>
  <c r="AX1305" i="29" s="1"/>
  <c r="AW1306" i="29"/>
  <c r="AX1306" i="29" s="1"/>
  <c r="AW1307" i="29"/>
  <c r="AX1307" i="29" s="1"/>
  <c r="AW1308" i="29"/>
  <c r="AX1308" i="29" s="1"/>
  <c r="AW1309" i="29"/>
  <c r="AX1309" i="29" s="1"/>
  <c r="AW1310" i="29"/>
  <c r="AX1310" i="29" s="1"/>
  <c r="AW1311" i="29"/>
  <c r="AX1311" i="29" s="1"/>
  <c r="AW1312" i="29"/>
  <c r="AX1312" i="29" s="1"/>
  <c r="AW1313" i="29"/>
  <c r="AX1313" i="29" s="1"/>
  <c r="AW1314" i="29"/>
  <c r="AX1314" i="29" s="1"/>
  <c r="AW1315" i="29"/>
  <c r="AX1315" i="29" s="1"/>
  <c r="AW1316" i="29"/>
  <c r="AX1316" i="29" s="1"/>
  <c r="AW1317" i="29"/>
  <c r="AX1317" i="29" s="1"/>
  <c r="AW1318" i="29"/>
  <c r="AX1318" i="29" s="1"/>
  <c r="AW1319" i="29"/>
  <c r="AX1319" i="29" s="1"/>
  <c r="AW1320" i="29"/>
  <c r="AX1320" i="29" s="1"/>
  <c r="AW1321" i="29"/>
  <c r="AX1321" i="29" s="1"/>
  <c r="AW1322" i="29"/>
  <c r="AX1322" i="29" s="1"/>
  <c r="AW1323" i="29"/>
  <c r="AX1323" i="29" s="1"/>
  <c r="AW1324" i="29"/>
  <c r="AX1324" i="29" s="1"/>
  <c r="AW1325" i="29"/>
  <c r="AX1325" i="29" s="1"/>
  <c r="AW1326" i="29"/>
  <c r="AX1326" i="29" s="1"/>
  <c r="AW1327" i="29"/>
  <c r="AX1327" i="29" s="1"/>
  <c r="AW1328" i="29"/>
  <c r="AX1328" i="29" s="1"/>
  <c r="AW1329" i="29"/>
  <c r="AX1329" i="29" s="1"/>
  <c r="AW1330" i="29"/>
  <c r="AX1330" i="29" s="1"/>
  <c r="AW1331" i="29"/>
  <c r="AX1331" i="29" s="1"/>
  <c r="AW1332" i="29"/>
  <c r="AX1332" i="29" s="1"/>
  <c r="AW1333" i="29"/>
  <c r="AX1333" i="29" s="1"/>
  <c r="AW1334" i="29"/>
  <c r="AX1334" i="29" s="1"/>
  <c r="AW1335" i="29"/>
  <c r="AX1335" i="29" s="1"/>
  <c r="AW1336" i="29"/>
  <c r="AX1336" i="29" s="1"/>
  <c r="AW1337" i="29"/>
  <c r="AX1337" i="29" s="1"/>
  <c r="AW1338" i="29"/>
  <c r="AX1338" i="29" s="1"/>
  <c r="AW1339" i="29"/>
  <c r="AX1339" i="29" s="1"/>
  <c r="AW1340" i="29"/>
  <c r="AX1340" i="29" s="1"/>
  <c r="AW1341" i="29"/>
  <c r="AX1341" i="29" s="1"/>
  <c r="AW1342" i="29"/>
  <c r="AX1342" i="29" s="1"/>
  <c r="AW1343" i="29"/>
  <c r="AX1343" i="29" s="1"/>
  <c r="AW1344" i="29"/>
  <c r="AX1344" i="29" s="1"/>
  <c r="AW1345" i="29"/>
  <c r="AX1345" i="29" s="1"/>
  <c r="AW1346" i="29"/>
  <c r="AX1346" i="29" s="1"/>
  <c r="AW1347" i="29"/>
  <c r="AX1347" i="29" s="1"/>
  <c r="AW1348" i="29"/>
  <c r="AX1348" i="29" s="1"/>
  <c r="AW1349" i="29"/>
  <c r="AX1349" i="29" s="1"/>
  <c r="AW1350" i="29"/>
  <c r="AX1350" i="29" s="1"/>
  <c r="AW1351" i="29"/>
  <c r="AX1351" i="29" s="1"/>
  <c r="AW1352" i="29"/>
  <c r="AX1352" i="29" s="1"/>
  <c r="AW1353" i="29"/>
  <c r="AX1353" i="29" s="1"/>
  <c r="AW1354" i="29"/>
  <c r="AX1354" i="29" s="1"/>
  <c r="AW1355" i="29"/>
  <c r="AX1355" i="29" s="1"/>
  <c r="AW1356" i="29"/>
  <c r="AX1356" i="29" s="1"/>
  <c r="AW1357" i="29"/>
  <c r="AX1357" i="29" s="1"/>
  <c r="AW1358" i="29"/>
  <c r="AX1358" i="29" s="1"/>
  <c r="AW1359" i="29"/>
  <c r="AX1359" i="29" s="1"/>
  <c r="AW1360" i="29"/>
  <c r="AX1360" i="29" s="1"/>
  <c r="AW1361" i="29"/>
  <c r="AX1361" i="29" s="1"/>
  <c r="AW1362" i="29"/>
  <c r="AX1362" i="29" s="1"/>
  <c r="AW1363" i="29"/>
  <c r="AX1363" i="29" s="1"/>
  <c r="AW1364" i="29"/>
  <c r="AX1364" i="29" s="1"/>
  <c r="AW1365" i="29"/>
  <c r="AX1365" i="29" s="1"/>
  <c r="AW1366" i="29"/>
  <c r="AX1366" i="29" s="1"/>
  <c r="AW1367" i="29"/>
  <c r="AX1367" i="29" s="1"/>
  <c r="AW1368" i="29"/>
  <c r="AX1368" i="29" s="1"/>
  <c r="AW1369" i="29"/>
  <c r="AX1369" i="29" s="1"/>
  <c r="AW1370" i="29"/>
  <c r="AX1370" i="29" s="1"/>
  <c r="AW1371" i="29"/>
  <c r="AX1371" i="29" s="1"/>
  <c r="AW1372" i="29"/>
  <c r="AX1372" i="29" s="1"/>
  <c r="AW1373" i="29"/>
  <c r="AX1373" i="29" s="1"/>
  <c r="AW1374" i="29"/>
  <c r="AX1374" i="29" s="1"/>
  <c r="AW1375" i="29"/>
  <c r="AX1375" i="29" s="1"/>
  <c r="AW1376" i="29"/>
  <c r="AX1376" i="29" s="1"/>
  <c r="AW1377" i="29"/>
  <c r="AX1377" i="29" s="1"/>
  <c r="AW1378" i="29"/>
  <c r="AX1378" i="29" s="1"/>
  <c r="AW1379" i="29"/>
  <c r="AX1379" i="29" s="1"/>
  <c r="AW1380" i="29"/>
  <c r="AX1380" i="29" s="1"/>
  <c r="AW1381" i="29"/>
  <c r="AX1381" i="29" s="1"/>
  <c r="AW1382" i="29"/>
  <c r="AX1382" i="29" s="1"/>
  <c r="AW1383" i="29"/>
  <c r="AX1383" i="29" s="1"/>
  <c r="AW1384" i="29"/>
  <c r="AX1384" i="29" s="1"/>
  <c r="AW1385" i="29"/>
  <c r="AX1385" i="29" s="1"/>
  <c r="AW1386" i="29"/>
  <c r="AX1386" i="29" s="1"/>
  <c r="AW1387" i="29"/>
  <c r="AX1387" i="29" s="1"/>
  <c r="AW1388" i="29"/>
  <c r="AX1388" i="29" s="1"/>
  <c r="AW1389" i="29"/>
  <c r="AX1389" i="29" s="1"/>
  <c r="AW1390" i="29"/>
  <c r="AX1390" i="29" s="1"/>
  <c r="AW1391" i="29"/>
  <c r="AX1391" i="29" s="1"/>
  <c r="AW1392" i="29"/>
  <c r="AX1392" i="29" s="1"/>
  <c r="AW1393" i="29"/>
  <c r="AX1393" i="29" s="1"/>
  <c r="AW1394" i="29"/>
  <c r="AX1394" i="29" s="1"/>
  <c r="AW1395" i="29"/>
  <c r="AX1395" i="29" s="1"/>
  <c r="AW1396" i="29"/>
  <c r="AX1396" i="29" s="1"/>
  <c r="AW1397" i="29"/>
  <c r="AX1397" i="29" s="1"/>
  <c r="AW1398" i="29"/>
  <c r="AX1398" i="29" s="1"/>
  <c r="AW1399" i="29"/>
  <c r="AX1399" i="29" s="1"/>
  <c r="AW1400" i="29"/>
  <c r="AX1400" i="29" s="1"/>
  <c r="AW1401" i="29"/>
  <c r="AX1401" i="29" s="1"/>
  <c r="AW1402" i="29"/>
  <c r="AX1402" i="29" s="1"/>
  <c r="AW1403" i="29"/>
  <c r="AX1403" i="29" s="1"/>
  <c r="AW1404" i="29"/>
  <c r="AX1404" i="29" s="1"/>
  <c r="AW1405" i="29"/>
  <c r="AX1405" i="29" s="1"/>
  <c r="AW1406" i="29"/>
  <c r="AX1406" i="29" s="1"/>
  <c r="AW1407" i="29"/>
  <c r="AX1407" i="29" s="1"/>
  <c r="AW1408" i="29"/>
  <c r="AX1408" i="29" s="1"/>
  <c r="AW1409" i="29"/>
  <c r="AX1409" i="29" s="1"/>
  <c r="AW1410" i="29"/>
  <c r="AX1410" i="29" s="1"/>
  <c r="AW1411" i="29"/>
  <c r="AX1411" i="29" s="1"/>
  <c r="AW1412" i="29"/>
  <c r="AX1412" i="29" s="1"/>
  <c r="AW1413" i="29"/>
  <c r="AX1413" i="29" s="1"/>
  <c r="AW1414" i="29"/>
  <c r="AX1414" i="29" s="1"/>
  <c r="AW1415" i="29"/>
  <c r="AX1415" i="29" s="1"/>
  <c r="AW1416" i="29"/>
  <c r="AX1416" i="29" s="1"/>
  <c r="AW1417" i="29"/>
  <c r="AX1417" i="29" s="1"/>
  <c r="AW1418" i="29"/>
  <c r="AX1418" i="29" s="1"/>
  <c r="AW1419" i="29"/>
  <c r="AX1419" i="29" s="1"/>
  <c r="AW1420" i="29"/>
  <c r="AX1420" i="29" s="1"/>
  <c r="AW1421" i="29"/>
  <c r="AX1421" i="29" s="1"/>
  <c r="AW1422" i="29"/>
  <c r="AX1422" i="29" s="1"/>
  <c r="AW1423" i="29"/>
  <c r="AX1423" i="29" s="1"/>
  <c r="AW1424" i="29"/>
  <c r="AX1424" i="29" s="1"/>
  <c r="AW1425" i="29"/>
  <c r="AX1425" i="29" s="1"/>
  <c r="AW1426" i="29"/>
  <c r="AX1426" i="29" s="1"/>
  <c r="AW1427" i="29"/>
  <c r="AX1427" i="29" s="1"/>
  <c r="AW1428" i="29"/>
  <c r="AX1428" i="29" s="1"/>
  <c r="AW1429" i="29"/>
  <c r="AX1429" i="29" s="1"/>
  <c r="AW1430" i="29"/>
  <c r="AX1430" i="29" s="1"/>
  <c r="AW1431" i="29"/>
  <c r="AX1431" i="29" s="1"/>
  <c r="AW1432" i="29"/>
  <c r="AX1432" i="29" s="1"/>
  <c r="AW1433" i="29"/>
  <c r="AX1433" i="29" s="1"/>
  <c r="AW1434" i="29"/>
  <c r="AX1434" i="29" s="1"/>
  <c r="AW1435" i="29"/>
  <c r="AX1435" i="29" s="1"/>
  <c r="AW1436" i="29"/>
  <c r="AX1436" i="29" s="1"/>
  <c r="AW1437" i="29"/>
  <c r="AX1437" i="29" s="1"/>
  <c r="AW1438" i="29"/>
  <c r="AX1438" i="29" s="1"/>
  <c r="AW1439" i="29"/>
  <c r="AX1439" i="29" s="1"/>
  <c r="AW1440" i="29"/>
  <c r="AX1440" i="29" s="1"/>
  <c r="AW1441" i="29"/>
  <c r="AX1441" i="29" s="1"/>
  <c r="AW1442" i="29"/>
  <c r="AX1442" i="29" s="1"/>
  <c r="AW1443" i="29"/>
  <c r="AX1443" i="29" s="1"/>
  <c r="AW1444" i="29"/>
  <c r="AX1444" i="29" s="1"/>
  <c r="AW1445" i="29"/>
  <c r="AX1445" i="29" s="1"/>
  <c r="AW1446" i="29"/>
  <c r="AX1446" i="29" s="1"/>
  <c r="AW1447" i="29"/>
  <c r="AX1447" i="29" s="1"/>
  <c r="AW1448" i="29"/>
  <c r="AX1448" i="29" s="1"/>
  <c r="AW1449" i="29"/>
  <c r="AX1449" i="29" s="1"/>
  <c r="AW1450" i="29"/>
  <c r="AX1450" i="29" s="1"/>
  <c r="AW1451" i="29"/>
  <c r="AX1451" i="29" s="1"/>
  <c r="AW1452" i="29"/>
  <c r="AX1452" i="29" s="1"/>
  <c r="AW1453" i="29"/>
  <c r="AX1453" i="29" s="1"/>
  <c r="AW1454" i="29"/>
  <c r="AX1454" i="29" s="1"/>
  <c r="AW1455" i="29"/>
  <c r="AX1455" i="29" s="1"/>
  <c r="AW1456" i="29"/>
  <c r="AX1456" i="29" s="1"/>
  <c r="AW1457" i="29"/>
  <c r="AX1457" i="29" s="1"/>
  <c r="AW1458" i="29"/>
  <c r="AX1458" i="29" s="1"/>
  <c r="AW1459" i="29"/>
  <c r="AX1459" i="29" s="1"/>
  <c r="AW1460" i="29"/>
  <c r="AX1460" i="29" s="1"/>
  <c r="AW1461" i="29"/>
  <c r="AX1461" i="29" s="1"/>
  <c r="AW1462" i="29"/>
  <c r="AX1462" i="29" s="1"/>
  <c r="AW1463" i="29"/>
  <c r="AX1463" i="29" s="1"/>
  <c r="AW1464" i="29"/>
  <c r="AX1464" i="29" s="1"/>
  <c r="AW1465" i="29"/>
  <c r="AX1465" i="29" s="1"/>
  <c r="AW1466" i="29"/>
  <c r="AX1466" i="29" s="1"/>
  <c r="AW1467" i="29"/>
  <c r="AX1467" i="29" s="1"/>
  <c r="AW1468" i="29"/>
  <c r="AX1468" i="29" s="1"/>
  <c r="AW1469" i="29"/>
  <c r="AX1469" i="29" s="1"/>
  <c r="AW1470" i="29"/>
  <c r="AX1470" i="29" s="1"/>
  <c r="AW1471" i="29"/>
  <c r="AX1471" i="29" s="1"/>
  <c r="AW1472" i="29"/>
  <c r="AX1472" i="29" s="1"/>
  <c r="AW1473" i="29"/>
  <c r="AX1473" i="29" s="1"/>
  <c r="AW1474" i="29"/>
  <c r="AX1474" i="29" s="1"/>
  <c r="AW1475" i="29"/>
  <c r="AX1475" i="29" s="1"/>
  <c r="AW1476" i="29"/>
  <c r="AX1476" i="29" s="1"/>
  <c r="AW1477" i="29"/>
  <c r="AX1477" i="29" s="1"/>
  <c r="AW1478" i="29"/>
  <c r="AX1478" i="29" s="1"/>
  <c r="AW1479" i="29"/>
  <c r="AX1479" i="29" s="1"/>
  <c r="AW1480" i="29"/>
  <c r="AX1480" i="29" s="1"/>
  <c r="AW1481" i="29"/>
  <c r="AX1481" i="29" s="1"/>
  <c r="AW1482" i="29"/>
  <c r="AX1482" i="29" s="1"/>
  <c r="AW1483" i="29"/>
  <c r="AX1483" i="29" s="1"/>
  <c r="AW1484" i="29"/>
  <c r="AX1484" i="29" s="1"/>
  <c r="AW1485" i="29"/>
  <c r="AX1485" i="29" s="1"/>
  <c r="AW1486" i="29"/>
  <c r="AX1486" i="29" s="1"/>
  <c r="AW1487" i="29"/>
  <c r="AX1487" i="29" s="1"/>
  <c r="AW1488" i="29"/>
  <c r="AX1488" i="29" s="1"/>
  <c r="AW1489" i="29"/>
  <c r="AX1489" i="29" s="1"/>
  <c r="AW1490" i="29"/>
  <c r="AX1490" i="29" s="1"/>
  <c r="AW1491" i="29"/>
  <c r="AX1491" i="29" s="1"/>
  <c r="AW1492" i="29"/>
  <c r="AX1492" i="29" s="1"/>
  <c r="AW1493" i="29"/>
  <c r="AX1493" i="29" s="1"/>
  <c r="AW1494" i="29"/>
  <c r="AX1494" i="29" s="1"/>
  <c r="AW1495" i="29"/>
  <c r="AX1495" i="29" s="1"/>
  <c r="AW1496" i="29"/>
  <c r="AX1496" i="29" s="1"/>
  <c r="AW1497" i="29"/>
  <c r="AX1497" i="29" s="1"/>
  <c r="AW1498" i="29"/>
  <c r="AX1498" i="29" s="1"/>
  <c r="AW1499" i="29"/>
  <c r="AX1499" i="29" s="1"/>
  <c r="AW1500" i="29"/>
  <c r="AX1500" i="29" s="1"/>
  <c r="AW1501" i="29"/>
  <c r="AX1501" i="29" s="1"/>
  <c r="AW1502" i="29"/>
  <c r="AX1502" i="29" s="1"/>
  <c r="AW1503" i="29"/>
  <c r="AX1503" i="29" s="1"/>
  <c r="AW1504" i="29"/>
  <c r="AX1504" i="29" s="1"/>
  <c r="AW1505" i="29"/>
  <c r="AX1505" i="29" s="1"/>
  <c r="AW1506" i="29"/>
  <c r="AX1506" i="29" s="1"/>
  <c r="AW1507" i="29"/>
  <c r="AX1507" i="29" s="1"/>
  <c r="AW1508" i="29"/>
  <c r="AX1508" i="29" s="1"/>
  <c r="AW1509" i="29"/>
  <c r="AX1509" i="29" s="1"/>
  <c r="AW1510" i="29"/>
  <c r="AX1510" i="29" s="1"/>
  <c r="AW1511" i="29"/>
  <c r="AX1511" i="29" s="1"/>
  <c r="AW1512" i="29"/>
  <c r="AX1512" i="29" s="1"/>
  <c r="AW1513" i="29"/>
  <c r="AX1513" i="29" s="1"/>
  <c r="AW1514" i="29"/>
  <c r="AX1514" i="29" s="1"/>
  <c r="AW1515" i="29"/>
  <c r="AX1515" i="29" s="1"/>
  <c r="AW1516" i="29"/>
  <c r="AX1516" i="29" s="1"/>
  <c r="AW1517" i="29"/>
  <c r="AX1517" i="29" s="1"/>
  <c r="AW1518" i="29"/>
  <c r="AX1518" i="29" s="1"/>
  <c r="AW1519" i="29"/>
  <c r="AX1519" i="29" s="1"/>
  <c r="AW1520" i="29"/>
  <c r="AX1520" i="29" s="1"/>
  <c r="AW1521" i="29"/>
  <c r="AX1521" i="29" s="1"/>
  <c r="AW1522" i="29"/>
  <c r="AX1522" i="29" s="1"/>
  <c r="AW1523" i="29"/>
  <c r="AX1523" i="29" s="1"/>
  <c r="AW1524" i="29"/>
  <c r="AX1524" i="29" s="1"/>
  <c r="AW1525" i="29"/>
  <c r="AX1525" i="29" s="1"/>
  <c r="AW1526" i="29"/>
  <c r="AX1526" i="29" s="1"/>
  <c r="AW1527" i="29"/>
  <c r="AX1527" i="29" s="1"/>
  <c r="AW1528" i="29"/>
  <c r="AX1528" i="29" s="1"/>
  <c r="AW1529" i="29"/>
  <c r="AX1529" i="29" s="1"/>
  <c r="AW1530" i="29"/>
  <c r="AX1530" i="29" s="1"/>
  <c r="AW1531" i="29"/>
  <c r="AX1531" i="29" s="1"/>
  <c r="AW1532" i="29"/>
  <c r="AX1532" i="29" s="1"/>
  <c r="AW1533" i="29"/>
  <c r="AX1533" i="29" s="1"/>
  <c r="AW1534" i="29"/>
  <c r="AX1534" i="29" s="1"/>
  <c r="AW1535" i="29"/>
  <c r="AX1535" i="29" s="1"/>
  <c r="AW1536" i="29"/>
  <c r="AX1536" i="29" s="1"/>
  <c r="AW1537" i="29"/>
  <c r="AX1537" i="29" s="1"/>
  <c r="AW1538" i="29"/>
  <c r="AX1538" i="29" s="1"/>
  <c r="AW1539" i="29"/>
  <c r="AX1539" i="29" s="1"/>
  <c r="AW1540" i="29"/>
  <c r="AX1540" i="29" s="1"/>
  <c r="AW1541" i="29"/>
  <c r="AX1541" i="29" s="1"/>
  <c r="AW1542" i="29"/>
  <c r="AX1542" i="29" s="1"/>
  <c r="AW1543" i="29"/>
  <c r="AX1543" i="29" s="1"/>
  <c r="AW1544" i="29"/>
  <c r="AX1544" i="29" s="1"/>
  <c r="AW1545" i="29"/>
  <c r="AX1545" i="29" s="1"/>
  <c r="AW1546" i="29"/>
  <c r="AX1546" i="29" s="1"/>
  <c r="AW1547" i="29"/>
  <c r="AX1547" i="29" s="1"/>
  <c r="AW1548" i="29"/>
  <c r="AX1548" i="29" s="1"/>
  <c r="AW1549" i="29"/>
  <c r="AX1549" i="29" s="1"/>
  <c r="AW1550" i="29"/>
  <c r="AX1550" i="29" s="1"/>
  <c r="AW1551" i="29"/>
  <c r="AX1551" i="29" s="1"/>
  <c r="AW1552" i="29"/>
  <c r="AX1552" i="29" s="1"/>
  <c r="AW1553" i="29"/>
  <c r="AX1553" i="29" s="1"/>
  <c r="AW1554" i="29"/>
  <c r="AX1554" i="29" s="1"/>
  <c r="AW1555" i="29"/>
  <c r="AX1555" i="29" s="1"/>
  <c r="AW1556" i="29"/>
  <c r="AX1556" i="29" s="1"/>
  <c r="AW1557" i="29"/>
  <c r="AX1557" i="29" s="1"/>
  <c r="AW1558" i="29"/>
  <c r="AX1558" i="29" s="1"/>
  <c r="AW1559" i="29"/>
  <c r="AX1559" i="29" s="1"/>
  <c r="AW1560" i="29"/>
  <c r="AX1560" i="29" s="1"/>
  <c r="AW1561" i="29"/>
  <c r="AX1561" i="29" s="1"/>
  <c r="AW1562" i="29"/>
  <c r="AX1562" i="29" s="1"/>
  <c r="AW1563" i="29"/>
  <c r="AX1563" i="29" s="1"/>
  <c r="AW1564" i="29"/>
  <c r="AX1564" i="29" s="1"/>
  <c r="AW1565" i="29"/>
  <c r="AX1565" i="29" s="1"/>
  <c r="AW1566" i="29"/>
  <c r="AX1566" i="29" s="1"/>
  <c r="AW1567" i="29"/>
  <c r="AX1567" i="29" s="1"/>
  <c r="AW1568" i="29"/>
  <c r="AX1568" i="29" s="1"/>
  <c r="AW1569" i="29"/>
  <c r="AX1569" i="29" s="1"/>
  <c r="AW1570" i="29"/>
  <c r="AX1570" i="29" s="1"/>
  <c r="AW1571" i="29"/>
  <c r="AX1571" i="29" s="1"/>
  <c r="AW1572" i="29"/>
  <c r="AX1572" i="29" s="1"/>
  <c r="AW1573" i="29"/>
  <c r="AX1573" i="29" s="1"/>
  <c r="AW1574" i="29"/>
  <c r="AX1574" i="29" s="1"/>
  <c r="AW1575" i="29"/>
  <c r="AX1575" i="29" s="1"/>
  <c r="AW1576" i="29"/>
  <c r="AX1576" i="29" s="1"/>
  <c r="AW1577" i="29"/>
  <c r="AX1577" i="29" s="1"/>
  <c r="AW1578" i="29"/>
  <c r="AX1578" i="29" s="1"/>
  <c r="AW1579" i="29"/>
  <c r="AX1579" i="29" s="1"/>
  <c r="AW1580" i="29"/>
  <c r="AX1580" i="29" s="1"/>
  <c r="AW1581" i="29"/>
  <c r="AX1581" i="29" s="1"/>
  <c r="AW1582" i="29"/>
  <c r="AX1582" i="29" s="1"/>
  <c r="AW1583" i="29"/>
  <c r="AX1583" i="29" s="1"/>
  <c r="AW1584" i="29"/>
  <c r="AX1584" i="29" s="1"/>
  <c r="AW1585" i="29"/>
  <c r="AX1585" i="29" s="1"/>
  <c r="AW1586" i="29"/>
  <c r="AX1586" i="29" s="1"/>
  <c r="AW1587" i="29"/>
  <c r="AX1587" i="29" s="1"/>
  <c r="AW1588" i="29"/>
  <c r="AX1588" i="29" s="1"/>
  <c r="AW1589" i="29"/>
  <c r="AX1589" i="29" s="1"/>
  <c r="AW1590" i="29"/>
  <c r="AX1590" i="29" s="1"/>
  <c r="AW1591" i="29"/>
  <c r="AX1591" i="29" s="1"/>
  <c r="AW1592" i="29"/>
  <c r="AX1592" i="29" s="1"/>
  <c r="AW1593" i="29"/>
  <c r="AX1593" i="29" s="1"/>
  <c r="AW1594" i="29"/>
  <c r="AX1594" i="29" s="1"/>
  <c r="AW1595" i="29"/>
  <c r="AX1595" i="29" s="1"/>
  <c r="AW1596" i="29"/>
  <c r="AX1596" i="29" s="1"/>
  <c r="AW1597" i="29"/>
  <c r="AX1597" i="29" s="1"/>
  <c r="AW1598" i="29"/>
  <c r="AX1598" i="29" s="1"/>
  <c r="AW1599" i="29"/>
  <c r="AX1599" i="29" s="1"/>
  <c r="AW1600" i="29"/>
  <c r="AX1600" i="29" s="1"/>
  <c r="AW1601" i="29"/>
  <c r="AX1601" i="29" s="1"/>
  <c r="AW1602" i="29"/>
  <c r="AX1602" i="29" s="1"/>
  <c r="AW1603" i="29"/>
  <c r="AX1603" i="29" s="1"/>
  <c r="AW1604" i="29"/>
  <c r="AX1604" i="29" s="1"/>
  <c r="AW1605" i="29"/>
  <c r="AX1605" i="29" s="1"/>
  <c r="AW1606" i="29"/>
  <c r="AX1606" i="29" s="1"/>
  <c r="AW1607" i="29"/>
  <c r="AX1607" i="29" s="1"/>
  <c r="AW1608" i="29"/>
  <c r="AX1608" i="29" s="1"/>
  <c r="AW1609" i="29"/>
  <c r="AX1609" i="29" s="1"/>
  <c r="AW1610" i="29"/>
  <c r="AX1610" i="29" s="1"/>
  <c r="AW1611" i="29"/>
  <c r="AX1611" i="29" s="1"/>
  <c r="AW1612" i="29"/>
  <c r="AX1612" i="29" s="1"/>
  <c r="AW1613" i="29"/>
  <c r="AX1613" i="29" s="1"/>
  <c r="AW1614" i="29"/>
  <c r="AX1614" i="29" s="1"/>
  <c r="AW1615" i="29"/>
  <c r="AX1615" i="29" s="1"/>
  <c r="AW1616" i="29"/>
  <c r="AX1616" i="29" s="1"/>
  <c r="AW1617" i="29"/>
  <c r="AX1617" i="29" s="1"/>
  <c r="AW1618" i="29"/>
  <c r="AX1618" i="29" s="1"/>
  <c r="AW1619" i="29"/>
  <c r="AX1619" i="29" s="1"/>
  <c r="AW1620" i="29"/>
  <c r="AX1620" i="29" s="1"/>
  <c r="AW1621" i="29"/>
  <c r="AX1621" i="29" s="1"/>
  <c r="AW1622" i="29"/>
  <c r="AX1622" i="29" s="1"/>
  <c r="AW1623" i="29"/>
  <c r="AX1623" i="29" s="1"/>
  <c r="AW1624" i="29"/>
  <c r="AX1624" i="29" s="1"/>
  <c r="AW1625" i="29"/>
  <c r="AX1625" i="29" s="1"/>
  <c r="AW1626" i="29"/>
  <c r="AX1626" i="29" s="1"/>
  <c r="AW1627" i="29"/>
  <c r="AX1627" i="29" s="1"/>
  <c r="AW1628" i="29"/>
  <c r="AX1628" i="29" s="1"/>
  <c r="AW1629" i="29"/>
  <c r="AX1629" i="29" s="1"/>
  <c r="AW1630" i="29"/>
  <c r="AX1630" i="29" s="1"/>
  <c r="AW1631" i="29"/>
  <c r="AX1631" i="29" s="1"/>
  <c r="AW1632" i="29"/>
  <c r="AX1632" i="29" s="1"/>
  <c r="AW1633" i="29"/>
  <c r="AX1633" i="29" s="1"/>
  <c r="AW1634" i="29"/>
  <c r="AX1634" i="29" s="1"/>
  <c r="AW1635" i="29"/>
  <c r="AX1635" i="29" s="1"/>
  <c r="AW1636" i="29"/>
  <c r="AX1636" i="29" s="1"/>
  <c r="AW1637" i="29"/>
  <c r="AX1637" i="29" s="1"/>
  <c r="AW1638" i="29"/>
  <c r="AX1638" i="29" s="1"/>
  <c r="AW1639" i="29"/>
  <c r="AX1639" i="29" s="1"/>
  <c r="AW1640" i="29"/>
  <c r="AX1640" i="29" s="1"/>
  <c r="AW1641" i="29"/>
  <c r="AX1641" i="29" s="1"/>
  <c r="AW1642" i="29"/>
  <c r="AX1642" i="29" s="1"/>
  <c r="AW1643" i="29"/>
  <c r="AX1643" i="29" s="1"/>
  <c r="AW1644" i="29"/>
  <c r="AX1644" i="29" s="1"/>
  <c r="AW1645" i="29"/>
  <c r="AX1645" i="29" s="1"/>
  <c r="AW1646" i="29"/>
  <c r="AX1646" i="29" s="1"/>
  <c r="AW1647" i="29"/>
  <c r="AX1647" i="29" s="1"/>
  <c r="AW1648" i="29"/>
  <c r="AX1648" i="29" s="1"/>
  <c r="AW1649" i="29"/>
  <c r="AX1649" i="29" s="1"/>
  <c r="AW1650" i="29"/>
  <c r="AX1650" i="29" s="1"/>
  <c r="AW1651" i="29"/>
  <c r="AX1651" i="29" s="1"/>
  <c r="AW1652" i="29"/>
  <c r="AX1652" i="29" s="1"/>
  <c r="AW1653" i="29"/>
  <c r="AX1653" i="29" s="1"/>
  <c r="AW1654" i="29"/>
  <c r="AX1654" i="29" s="1"/>
  <c r="AW1655" i="29"/>
  <c r="AX1655" i="29" s="1"/>
  <c r="AW1656" i="29"/>
  <c r="AX1656" i="29" s="1"/>
  <c r="AW1657" i="29"/>
  <c r="AX1657" i="29" s="1"/>
  <c r="AW1658" i="29"/>
  <c r="AX1658" i="29" s="1"/>
  <c r="AW1659" i="29"/>
  <c r="AX1659" i="29" s="1"/>
  <c r="AW1660" i="29"/>
  <c r="AX1660" i="29" s="1"/>
  <c r="AW1661" i="29"/>
  <c r="AX1661" i="29" s="1"/>
  <c r="AW1662" i="29"/>
  <c r="AX1662" i="29" s="1"/>
  <c r="AW1663" i="29"/>
  <c r="AX1663" i="29" s="1"/>
  <c r="AW1664" i="29"/>
  <c r="AX1664" i="29" s="1"/>
  <c r="AW1665" i="29"/>
  <c r="AX1665" i="29" s="1"/>
  <c r="AW1666" i="29"/>
  <c r="AX1666" i="29" s="1"/>
  <c r="AW1667" i="29"/>
  <c r="AX1667" i="29" s="1"/>
  <c r="AW1668" i="29"/>
  <c r="AX1668" i="29" s="1"/>
  <c r="AW1669" i="29"/>
  <c r="AX1669" i="29" s="1"/>
  <c r="AW1670" i="29"/>
  <c r="AX1670" i="29" s="1"/>
  <c r="AW1671" i="29"/>
  <c r="AX1671" i="29" s="1"/>
  <c r="AW1672" i="29"/>
  <c r="AX1672" i="29" s="1"/>
  <c r="AW1673" i="29"/>
  <c r="AX1673" i="29" s="1"/>
  <c r="AW1674" i="29"/>
  <c r="AX1674" i="29" s="1"/>
  <c r="AW1675" i="29"/>
  <c r="AX1675" i="29" s="1"/>
  <c r="AW1676" i="29"/>
  <c r="AX1676" i="29" s="1"/>
  <c r="AW1677" i="29"/>
  <c r="AX1677" i="29" s="1"/>
  <c r="AW1678" i="29"/>
  <c r="AX1678" i="29" s="1"/>
  <c r="AW1679" i="29"/>
  <c r="AX1679" i="29" s="1"/>
  <c r="AW1680" i="29"/>
  <c r="AX1680" i="29" s="1"/>
  <c r="AW1681" i="29"/>
  <c r="AX1681" i="29" s="1"/>
  <c r="AW1682" i="29"/>
  <c r="AX1682" i="29" s="1"/>
  <c r="AW1683" i="29"/>
  <c r="AX1683" i="29" s="1"/>
  <c r="AW1684" i="29"/>
  <c r="AX1684" i="29" s="1"/>
  <c r="AW1685" i="29"/>
  <c r="AX1685" i="29" s="1"/>
  <c r="AW1686" i="29"/>
  <c r="AX1686" i="29" s="1"/>
  <c r="AW1687" i="29"/>
  <c r="AX1687" i="29" s="1"/>
  <c r="AW1688" i="29"/>
  <c r="AX1688" i="29" s="1"/>
  <c r="AW1689" i="29"/>
  <c r="AX1689" i="29" s="1"/>
  <c r="AW1690" i="29"/>
  <c r="AX1690" i="29" s="1"/>
  <c r="AW1691" i="29"/>
  <c r="AX1691" i="29" s="1"/>
  <c r="AW1692" i="29"/>
  <c r="AX1692" i="29" s="1"/>
  <c r="AW1693" i="29"/>
  <c r="AX1693" i="29" s="1"/>
  <c r="AW1694" i="29"/>
  <c r="AX1694" i="29" s="1"/>
  <c r="AW1695" i="29"/>
  <c r="AX1695" i="29" s="1"/>
  <c r="AW1696" i="29"/>
  <c r="AX1696" i="29" s="1"/>
  <c r="AW1697" i="29"/>
  <c r="AX1697" i="29" s="1"/>
  <c r="AW1698" i="29"/>
  <c r="AX1698" i="29" s="1"/>
  <c r="AW1699" i="29"/>
  <c r="AX1699" i="29" s="1"/>
  <c r="AW1700" i="29"/>
  <c r="AX1700" i="29" s="1"/>
  <c r="AW1701" i="29"/>
  <c r="AX1701" i="29" s="1"/>
  <c r="AW1702" i="29"/>
  <c r="AX1702" i="29" s="1"/>
  <c r="AW1703" i="29"/>
  <c r="AX1703" i="29" s="1"/>
  <c r="AW1704" i="29"/>
  <c r="AX1704" i="29" s="1"/>
  <c r="AW1705" i="29"/>
  <c r="AX1705" i="29" s="1"/>
  <c r="AW1706" i="29"/>
  <c r="AX1706" i="29" s="1"/>
  <c r="AW1707" i="29"/>
  <c r="AX1707" i="29" s="1"/>
  <c r="AW1708" i="29"/>
  <c r="AX1708" i="29" s="1"/>
  <c r="AW1709" i="29"/>
  <c r="AX1709" i="29" s="1"/>
  <c r="AW1710" i="29"/>
  <c r="AX1710" i="29" s="1"/>
  <c r="AW1711" i="29"/>
  <c r="AX1711" i="29" s="1"/>
  <c r="AW1712" i="29"/>
  <c r="AX1712" i="29" s="1"/>
  <c r="AW1713" i="29"/>
  <c r="AX1713" i="29" s="1"/>
  <c r="AW1714" i="29"/>
  <c r="AX1714" i="29" s="1"/>
  <c r="AW1715" i="29"/>
  <c r="AX1715" i="29" s="1"/>
  <c r="AW1716" i="29"/>
  <c r="AX1716" i="29" s="1"/>
  <c r="AW1717" i="29"/>
  <c r="AX1717" i="29" s="1"/>
  <c r="AW1718" i="29"/>
  <c r="AX1718" i="29" s="1"/>
  <c r="AW1719" i="29"/>
  <c r="AX1719" i="29" s="1"/>
  <c r="AW1720" i="29"/>
  <c r="AX1720" i="29" s="1"/>
  <c r="AW1721" i="29"/>
  <c r="AX1721" i="29" s="1"/>
  <c r="AW1722" i="29"/>
  <c r="AX1722" i="29" s="1"/>
  <c r="AW1723" i="29"/>
  <c r="AX1723" i="29" s="1"/>
  <c r="AW1724" i="29"/>
  <c r="AX1724" i="29" s="1"/>
  <c r="AW1725" i="29"/>
  <c r="AX1725" i="29" s="1"/>
  <c r="AW1726" i="29"/>
  <c r="AX1726" i="29" s="1"/>
  <c r="AW1727" i="29"/>
  <c r="AX1727" i="29" s="1"/>
  <c r="AW1728" i="29"/>
  <c r="AX1728" i="29" s="1"/>
  <c r="AW1729" i="29"/>
  <c r="AX1729" i="29" s="1"/>
  <c r="AW1730" i="29"/>
  <c r="AX1730" i="29" s="1"/>
  <c r="AW1731" i="29"/>
  <c r="AX1731" i="29" s="1"/>
  <c r="AW1732" i="29"/>
  <c r="AX1732" i="29" s="1"/>
  <c r="AW1733" i="29"/>
  <c r="AX1733" i="29" s="1"/>
  <c r="AW1734" i="29"/>
  <c r="AX1734" i="29" s="1"/>
  <c r="AW1735" i="29"/>
  <c r="AX1735" i="29" s="1"/>
  <c r="AW1736" i="29"/>
  <c r="AX1736" i="29" s="1"/>
  <c r="AW1737" i="29"/>
  <c r="AX1737" i="29" s="1"/>
  <c r="AW1738" i="29"/>
  <c r="AX1738" i="29" s="1"/>
  <c r="AW1739" i="29"/>
  <c r="AX1739" i="29" s="1"/>
  <c r="AW1740" i="29"/>
  <c r="AX1740" i="29" s="1"/>
  <c r="AW1741" i="29"/>
  <c r="AX1741" i="29" s="1"/>
  <c r="AW1742" i="29"/>
  <c r="AX1742" i="29" s="1"/>
  <c r="AW1743" i="29"/>
  <c r="AX1743" i="29" s="1"/>
  <c r="AW1744" i="29"/>
  <c r="AX1744" i="29" s="1"/>
  <c r="AW1745" i="29"/>
  <c r="AX1745" i="29" s="1"/>
  <c r="AW1746" i="29"/>
  <c r="AX1746" i="29" s="1"/>
  <c r="AW1747" i="29"/>
  <c r="AX1747" i="29" s="1"/>
  <c r="AW1748" i="29"/>
  <c r="AX1748" i="29" s="1"/>
  <c r="AW1749" i="29"/>
  <c r="AX1749" i="29" s="1"/>
  <c r="AW1750" i="29"/>
  <c r="AX1750" i="29" s="1"/>
  <c r="AW1751" i="29"/>
  <c r="AX1751" i="29" s="1"/>
  <c r="AW1752" i="29"/>
  <c r="AX1752" i="29" s="1"/>
  <c r="AW1753" i="29"/>
  <c r="AX1753" i="29" s="1"/>
  <c r="AW1754" i="29"/>
  <c r="AX1754" i="29" s="1"/>
  <c r="AW1755" i="29"/>
  <c r="AX1755" i="29" s="1"/>
  <c r="AW1756" i="29"/>
  <c r="AX1756" i="29" s="1"/>
  <c r="AW1757" i="29"/>
  <c r="AX1757" i="29" s="1"/>
  <c r="AW1758" i="29"/>
  <c r="AX1758" i="29" s="1"/>
  <c r="AW1759" i="29"/>
  <c r="AX1759" i="29" s="1"/>
  <c r="AW1760" i="29"/>
  <c r="AX1760" i="29" s="1"/>
  <c r="AW1761" i="29"/>
  <c r="AX1761" i="29" s="1"/>
  <c r="AW1762" i="29"/>
  <c r="AX1762" i="29" s="1"/>
  <c r="AW1763" i="29"/>
  <c r="AX1763" i="29" s="1"/>
  <c r="AW1764" i="29"/>
  <c r="AX1764" i="29" s="1"/>
  <c r="AW1765" i="29"/>
  <c r="AX1765" i="29" s="1"/>
  <c r="AW1766" i="29"/>
  <c r="AX1766" i="29" s="1"/>
  <c r="AW1767" i="29"/>
  <c r="AX1767" i="29" s="1"/>
  <c r="AW1768" i="29"/>
  <c r="AX1768" i="29" s="1"/>
  <c r="AW1769" i="29"/>
  <c r="AX1769" i="29" s="1"/>
  <c r="AW1770" i="29"/>
  <c r="AX1770" i="29" s="1"/>
  <c r="AW1771" i="29"/>
  <c r="AX1771" i="29" s="1"/>
  <c r="AW1772" i="29"/>
  <c r="AX1772" i="29" s="1"/>
  <c r="AW1773" i="29"/>
  <c r="AX1773" i="29" s="1"/>
  <c r="AW1774" i="29"/>
  <c r="AX1774" i="29" s="1"/>
  <c r="AW1775" i="29"/>
  <c r="AX1775" i="29" s="1"/>
  <c r="AW1776" i="29"/>
  <c r="AX1776" i="29" s="1"/>
  <c r="AW1777" i="29"/>
  <c r="AX1777" i="29" s="1"/>
  <c r="AW1778" i="29"/>
  <c r="AX1778" i="29" s="1"/>
  <c r="AW1779" i="29"/>
  <c r="AX1779" i="29" s="1"/>
  <c r="AW1780" i="29"/>
  <c r="AX1780" i="29" s="1"/>
  <c r="AW1781" i="29"/>
  <c r="AX1781" i="29" s="1"/>
  <c r="AW1782" i="29"/>
  <c r="AX1782" i="29" s="1"/>
  <c r="AW1783" i="29"/>
  <c r="AX1783" i="29" s="1"/>
  <c r="AW1784" i="29"/>
  <c r="AX1784" i="29" s="1"/>
  <c r="AW1785" i="29"/>
  <c r="AX1785" i="29" s="1"/>
  <c r="AW1786" i="29"/>
  <c r="AX1786" i="29" s="1"/>
  <c r="AW1787" i="29"/>
  <c r="AX1787" i="29" s="1"/>
  <c r="AW1788" i="29"/>
  <c r="AX1788" i="29" s="1"/>
  <c r="AW1789" i="29"/>
  <c r="AX1789" i="29" s="1"/>
  <c r="AW1790" i="29"/>
  <c r="AX1790" i="29" s="1"/>
  <c r="AW1791" i="29"/>
  <c r="AX1791" i="29" s="1"/>
  <c r="AW1792" i="29"/>
  <c r="AX1792" i="29" s="1"/>
  <c r="AW1793" i="29"/>
  <c r="AX1793" i="29" s="1"/>
  <c r="AW1794" i="29"/>
  <c r="AX1794" i="29" s="1"/>
  <c r="AW1795" i="29"/>
  <c r="AX1795" i="29" s="1"/>
  <c r="AW1796" i="29"/>
  <c r="AX1796" i="29" s="1"/>
  <c r="AW1797" i="29"/>
  <c r="AX1797" i="29" s="1"/>
  <c r="AW1798" i="29"/>
  <c r="AX1798" i="29" s="1"/>
  <c r="AW1799" i="29"/>
  <c r="AX1799" i="29" s="1"/>
  <c r="AW1800" i="29"/>
  <c r="AX1800" i="29" s="1"/>
  <c r="AW1801" i="29"/>
  <c r="AX1801" i="29" s="1"/>
  <c r="AW1802" i="29"/>
  <c r="AX1802" i="29" s="1"/>
  <c r="AW1803" i="29"/>
  <c r="AX1803" i="29" s="1"/>
  <c r="AW1804" i="29"/>
  <c r="AX1804" i="29" s="1"/>
  <c r="AW1805" i="29"/>
  <c r="AX1805" i="29" s="1"/>
  <c r="AW1806" i="29"/>
  <c r="AX1806" i="29" s="1"/>
  <c r="AW1807" i="29"/>
  <c r="AX1807" i="29" s="1"/>
  <c r="AW1808" i="29"/>
  <c r="AX1808" i="29" s="1"/>
  <c r="AW1809" i="29"/>
  <c r="AX1809" i="29" s="1"/>
  <c r="AW1810" i="29"/>
  <c r="AX1810" i="29" s="1"/>
  <c r="AW1811" i="29"/>
  <c r="AX1811" i="29" s="1"/>
  <c r="AW1812" i="29"/>
  <c r="AX1812" i="29" s="1"/>
  <c r="AW1813" i="29"/>
  <c r="AX1813" i="29" s="1"/>
  <c r="AW1814" i="29"/>
  <c r="AX1814" i="29" s="1"/>
  <c r="AW1815" i="29"/>
  <c r="AX1815" i="29" s="1"/>
  <c r="AW1816" i="29"/>
  <c r="AX1816" i="29" s="1"/>
  <c r="AW1817" i="29"/>
  <c r="AX1817" i="29" s="1"/>
  <c r="AW1818" i="29"/>
  <c r="AX1818" i="29" s="1"/>
  <c r="AW1819" i="29"/>
  <c r="AX1819" i="29" s="1"/>
  <c r="AW1820" i="29"/>
  <c r="AX1820" i="29" s="1"/>
  <c r="AW1821" i="29"/>
  <c r="AX1821" i="29" s="1"/>
  <c r="AW1822" i="29"/>
  <c r="AX1822" i="29" s="1"/>
  <c r="AW1823" i="29"/>
  <c r="AX1823" i="29" s="1"/>
  <c r="AW1824" i="29"/>
  <c r="AX1824" i="29" s="1"/>
  <c r="AW1825" i="29"/>
  <c r="AX1825" i="29" s="1"/>
  <c r="AW1826" i="29"/>
  <c r="AX1826" i="29" s="1"/>
  <c r="AW1827" i="29"/>
  <c r="AX1827" i="29" s="1"/>
  <c r="AW1828" i="29"/>
  <c r="AX1828" i="29" s="1"/>
  <c r="AW1829" i="29"/>
  <c r="AX1829" i="29" s="1"/>
  <c r="AW1830" i="29"/>
  <c r="AX1830" i="29" s="1"/>
  <c r="AW1831" i="29"/>
  <c r="AX1831" i="29" s="1"/>
  <c r="AW1832" i="29"/>
  <c r="AX1832" i="29" s="1"/>
  <c r="AW1833" i="29"/>
  <c r="AX1833" i="29" s="1"/>
  <c r="AW1834" i="29"/>
  <c r="AX1834" i="29" s="1"/>
  <c r="AW1835" i="29"/>
  <c r="AX1835" i="29" s="1"/>
  <c r="AW1836" i="29"/>
  <c r="AX1836" i="29" s="1"/>
  <c r="AW1837" i="29"/>
  <c r="AX1837" i="29" s="1"/>
  <c r="AW1838" i="29"/>
  <c r="AX1838" i="29" s="1"/>
  <c r="AW1839" i="29"/>
  <c r="AX1839" i="29" s="1"/>
  <c r="AW1840" i="29"/>
  <c r="AX1840" i="29" s="1"/>
  <c r="AW1841" i="29"/>
  <c r="AX1841" i="29" s="1"/>
  <c r="AW1842" i="29"/>
  <c r="AX1842" i="29" s="1"/>
  <c r="AW1843" i="29"/>
  <c r="AX1843" i="29" s="1"/>
  <c r="AW1844" i="29"/>
  <c r="AX1844" i="29" s="1"/>
  <c r="AW1845" i="29"/>
  <c r="AX1845" i="29" s="1"/>
  <c r="AW1846" i="29"/>
  <c r="AX1846" i="29" s="1"/>
  <c r="AW1847" i="29"/>
  <c r="AX1847" i="29" s="1"/>
  <c r="AW1848" i="29"/>
  <c r="AX1848" i="29" s="1"/>
  <c r="AW1849" i="29"/>
  <c r="AX1849" i="29" s="1"/>
  <c r="AW1850" i="29"/>
  <c r="AX1850" i="29" s="1"/>
  <c r="AW1851" i="29"/>
  <c r="AX1851" i="29" s="1"/>
  <c r="AW1852" i="29"/>
  <c r="AX1852" i="29" s="1"/>
  <c r="AW1853" i="29"/>
  <c r="AX1853" i="29" s="1"/>
  <c r="AW1854" i="29"/>
  <c r="AX1854" i="29" s="1"/>
  <c r="AW1855" i="29"/>
  <c r="AX1855" i="29" s="1"/>
  <c r="AW1856" i="29"/>
  <c r="AX1856" i="29" s="1"/>
  <c r="AW1857" i="29"/>
  <c r="AX1857" i="29" s="1"/>
  <c r="AW1858" i="29"/>
  <c r="AX1858" i="29" s="1"/>
  <c r="AW1859" i="29"/>
  <c r="AX1859" i="29" s="1"/>
  <c r="AW1860" i="29"/>
  <c r="AX1860" i="29" s="1"/>
  <c r="AW1861" i="29"/>
  <c r="AX1861" i="29" s="1"/>
  <c r="AW1862" i="29"/>
  <c r="AX1862" i="29" s="1"/>
  <c r="AW1863" i="29"/>
  <c r="AX1863" i="29" s="1"/>
  <c r="AW1864" i="29"/>
  <c r="AX1864" i="29" s="1"/>
  <c r="AW1865" i="29"/>
  <c r="AX1865" i="29" s="1"/>
  <c r="AW1866" i="29"/>
  <c r="AX1866" i="29" s="1"/>
  <c r="AW1867" i="29"/>
  <c r="AX1867" i="29" s="1"/>
  <c r="AW1868" i="29"/>
  <c r="AX1868" i="29" s="1"/>
  <c r="AW1869" i="29"/>
  <c r="AX1869" i="29" s="1"/>
  <c r="AW1870" i="29"/>
  <c r="AX1870" i="29" s="1"/>
  <c r="AW1871" i="29"/>
  <c r="AX1871" i="29" s="1"/>
  <c r="AW1872" i="29"/>
  <c r="AX1872" i="29" s="1"/>
  <c r="AW1873" i="29"/>
  <c r="AX1873" i="29" s="1"/>
  <c r="AW1874" i="29"/>
  <c r="AX1874" i="29" s="1"/>
  <c r="AW1875" i="29"/>
  <c r="AX1875" i="29" s="1"/>
  <c r="AW1876" i="29"/>
  <c r="AX1876" i="29" s="1"/>
  <c r="AW1877" i="29"/>
  <c r="AX1877" i="29" s="1"/>
  <c r="AW1878" i="29"/>
  <c r="AX1878" i="29" s="1"/>
  <c r="AW1879" i="29"/>
  <c r="AX1879" i="29" s="1"/>
  <c r="AW1880" i="29"/>
  <c r="AX1880" i="29" s="1"/>
  <c r="AW1881" i="29"/>
  <c r="AX1881" i="29" s="1"/>
  <c r="AW1882" i="29"/>
  <c r="AX1882" i="29" s="1"/>
  <c r="AW1883" i="29"/>
  <c r="AX1883" i="29" s="1"/>
  <c r="AW1884" i="29"/>
  <c r="AX1884" i="29" s="1"/>
  <c r="AW1885" i="29"/>
  <c r="AX1885" i="29" s="1"/>
  <c r="AW1886" i="29"/>
  <c r="AX1886" i="29" s="1"/>
  <c r="AW1887" i="29"/>
  <c r="AX1887" i="29" s="1"/>
  <c r="AW1888" i="29"/>
  <c r="AX1888" i="29" s="1"/>
  <c r="AW1889" i="29"/>
  <c r="AX1889" i="29" s="1"/>
  <c r="AW1890" i="29"/>
  <c r="AX1890" i="29" s="1"/>
  <c r="AW1891" i="29"/>
  <c r="AX1891" i="29" s="1"/>
  <c r="AW1892" i="29"/>
  <c r="AX1892" i="29" s="1"/>
  <c r="AW1893" i="29"/>
  <c r="AX1893" i="29" s="1"/>
  <c r="AW1894" i="29"/>
  <c r="AX1894" i="29" s="1"/>
  <c r="AW1895" i="29"/>
  <c r="AX1895" i="29" s="1"/>
  <c r="AW1896" i="29"/>
  <c r="AX1896" i="29" s="1"/>
  <c r="AW1897" i="29"/>
  <c r="AX1897" i="29" s="1"/>
  <c r="AW1898" i="29"/>
  <c r="AX1898" i="29" s="1"/>
  <c r="AW1899" i="29"/>
  <c r="AX1899" i="29" s="1"/>
  <c r="AW1900" i="29"/>
  <c r="AX1900" i="29" s="1"/>
  <c r="AW1901" i="29"/>
  <c r="AX1901" i="29" s="1"/>
  <c r="AW1902" i="29"/>
  <c r="AX1902" i="29" s="1"/>
  <c r="AW1903" i="29"/>
  <c r="AX1903" i="29" s="1"/>
  <c r="AW1904" i="29"/>
  <c r="AX1904" i="29" s="1"/>
  <c r="AW1905" i="29"/>
  <c r="AX1905" i="29" s="1"/>
  <c r="AW1906" i="29"/>
  <c r="AX1906" i="29" s="1"/>
  <c r="AW1907" i="29"/>
  <c r="AX1907" i="29" s="1"/>
  <c r="AW1908" i="29"/>
  <c r="AX1908" i="29" s="1"/>
  <c r="AW1909" i="29"/>
  <c r="AX1909" i="29" s="1"/>
  <c r="AW1910" i="29"/>
  <c r="AX1910" i="29" s="1"/>
  <c r="AW1911" i="29"/>
  <c r="AX1911" i="29" s="1"/>
  <c r="AW2" i="29"/>
  <c r="AX2" i="29" s="1"/>
  <c r="Q1911" i="29"/>
  <c r="Q1910" i="29"/>
  <c r="Q1909" i="29"/>
  <c r="Q1908" i="29"/>
  <c r="Q1907" i="29"/>
  <c r="Q1906" i="29"/>
  <c r="Q1905" i="29"/>
  <c r="Q1904" i="29"/>
  <c r="Q1903" i="29"/>
  <c r="Q1902" i="29"/>
  <c r="Q1901" i="29"/>
  <c r="Q1900" i="29"/>
  <c r="Q1899" i="29"/>
  <c r="Q1898" i="29"/>
  <c r="Q1897" i="29"/>
  <c r="Q1896" i="29"/>
  <c r="Q1895" i="29"/>
  <c r="Q1894" i="29"/>
  <c r="Q1893" i="29"/>
  <c r="Q1892" i="29"/>
  <c r="Q1891" i="29"/>
  <c r="Q1890" i="29"/>
  <c r="Q1889" i="29"/>
  <c r="Q1888" i="29"/>
  <c r="Q1887" i="29"/>
  <c r="Q1886" i="29"/>
  <c r="Q1885" i="29"/>
  <c r="Q1884" i="29"/>
  <c r="Q1883" i="29"/>
  <c r="Q1882" i="29"/>
  <c r="Q1881" i="29"/>
  <c r="Q1880" i="29"/>
  <c r="Q1879" i="29"/>
  <c r="Q1878" i="29"/>
  <c r="Q1877" i="29"/>
  <c r="Q1876" i="29"/>
  <c r="Q1875" i="29"/>
  <c r="Q1874" i="29"/>
  <c r="Q1873" i="29"/>
  <c r="Q1872" i="29"/>
  <c r="Q1871" i="29"/>
  <c r="Q1870" i="29"/>
  <c r="Q1869" i="29"/>
  <c r="Q1868" i="29"/>
  <c r="Q1867" i="29"/>
  <c r="Q1866" i="29"/>
  <c r="Q1865" i="29"/>
  <c r="Q1864" i="29"/>
  <c r="Q1863" i="29"/>
  <c r="Q1862" i="29"/>
  <c r="Q1861" i="29"/>
  <c r="Q1860" i="29"/>
  <c r="Q1859" i="29"/>
  <c r="Q1858" i="29"/>
  <c r="Q1857" i="29"/>
  <c r="Q1856" i="29"/>
  <c r="Q1855" i="29"/>
  <c r="Q1854" i="29"/>
  <c r="Q1853" i="29"/>
  <c r="Q1852" i="29"/>
  <c r="Q1851" i="29"/>
  <c r="Q1850" i="29"/>
  <c r="Q1849" i="29"/>
  <c r="Q1848" i="29"/>
  <c r="Q1847" i="29"/>
  <c r="Q1846" i="29"/>
  <c r="Q1845" i="29"/>
  <c r="Q1844" i="29"/>
  <c r="Q1843" i="29"/>
  <c r="Q1842" i="29"/>
  <c r="Q1841" i="29"/>
  <c r="Q1840" i="29"/>
  <c r="Q1839" i="29"/>
  <c r="Q1838" i="29"/>
  <c r="Q1837" i="29"/>
  <c r="Q1836" i="29"/>
  <c r="Q1835" i="29"/>
  <c r="Q1834" i="29"/>
  <c r="Q1833" i="29"/>
  <c r="Q1832" i="29"/>
  <c r="Q1831" i="29"/>
  <c r="Q1830" i="29"/>
  <c r="Q1829" i="29"/>
  <c r="Q1828" i="29"/>
  <c r="Q1827" i="29"/>
  <c r="Q1826" i="29"/>
  <c r="Q1825" i="29"/>
  <c r="Q1824" i="29"/>
  <c r="Q1823" i="29"/>
  <c r="Q1822" i="29"/>
  <c r="Q1821" i="29"/>
  <c r="Q1820" i="29"/>
  <c r="Q1819" i="29"/>
  <c r="Q1818" i="29"/>
  <c r="Q1817" i="29"/>
  <c r="Q1816" i="29"/>
  <c r="Q1815" i="29"/>
  <c r="Q1814" i="29"/>
  <c r="Q1813" i="29"/>
  <c r="Q1812" i="29"/>
  <c r="Q1811" i="29"/>
  <c r="Q1810" i="29"/>
  <c r="Q1809" i="29"/>
  <c r="Q1808" i="29"/>
  <c r="Q1807" i="29"/>
  <c r="Q1806" i="29"/>
  <c r="Q1805" i="29"/>
  <c r="Q1804" i="29"/>
  <c r="Q1803" i="29"/>
  <c r="Q1802" i="29"/>
  <c r="Q1801" i="29"/>
  <c r="Q1800" i="29"/>
  <c r="Q1799" i="29"/>
  <c r="Q1798" i="29"/>
  <c r="Q1797" i="29"/>
  <c r="Q1796" i="29"/>
  <c r="Q1795" i="29"/>
  <c r="Q1794" i="29"/>
  <c r="Q1793" i="29"/>
  <c r="Q1792" i="29"/>
  <c r="Q1791" i="29"/>
  <c r="Q1790" i="29"/>
  <c r="Q1789" i="29"/>
  <c r="Q1788" i="29"/>
  <c r="Q1787" i="29"/>
  <c r="Q1786" i="29"/>
  <c r="Q1785" i="29"/>
  <c r="Q1784" i="29"/>
  <c r="Q1783" i="29"/>
  <c r="Q1782" i="29"/>
  <c r="Q1781" i="29"/>
  <c r="Q1780" i="29"/>
  <c r="Q1779" i="29"/>
  <c r="Q1778" i="29"/>
  <c r="Q1777" i="29"/>
  <c r="Q1776" i="29"/>
  <c r="Q1775" i="29"/>
  <c r="Q1774" i="29"/>
  <c r="Q1773" i="29"/>
  <c r="Q1772" i="29"/>
  <c r="Q1771" i="29"/>
  <c r="Q1770" i="29"/>
  <c r="Q1769" i="29"/>
  <c r="Q1768" i="29"/>
  <c r="Q1767" i="29"/>
  <c r="Q1766" i="29"/>
  <c r="Q1765" i="29"/>
  <c r="Q1764" i="29"/>
  <c r="Q1763" i="29"/>
  <c r="Q1762" i="29"/>
  <c r="Q1761" i="29"/>
  <c r="Q1760" i="29"/>
  <c r="Q1759" i="29"/>
  <c r="Q1758" i="29"/>
  <c r="Q1757" i="29"/>
  <c r="Q1756" i="29"/>
  <c r="Q1755" i="29"/>
  <c r="Q1754" i="29"/>
  <c r="Q1753" i="29"/>
  <c r="Q1752" i="29"/>
  <c r="Q1751" i="29"/>
  <c r="Q1750" i="29"/>
  <c r="Q1749" i="29"/>
  <c r="Q1748" i="29"/>
  <c r="Q1747" i="29"/>
  <c r="Q1746" i="29"/>
  <c r="Q1745" i="29"/>
  <c r="Q1744" i="29"/>
  <c r="Q1743" i="29"/>
  <c r="Q1742" i="29"/>
  <c r="Q1741" i="29"/>
  <c r="Q1740" i="29"/>
  <c r="Q1739" i="29"/>
  <c r="Q1738" i="29"/>
  <c r="Q1737" i="29"/>
  <c r="Q1736" i="29"/>
  <c r="Q1735" i="29"/>
  <c r="Q1734" i="29"/>
  <c r="Q1733" i="29"/>
  <c r="Q1732" i="29"/>
  <c r="Q1731" i="29"/>
  <c r="Q1730" i="29"/>
  <c r="Q1729" i="29"/>
  <c r="Q1728" i="29"/>
  <c r="Q1727" i="29"/>
  <c r="Q1726" i="29"/>
  <c r="Q1725" i="29"/>
  <c r="Q1724" i="29"/>
  <c r="Q1723" i="29"/>
  <c r="Q1722" i="29"/>
  <c r="Q1721" i="29"/>
  <c r="Q1720" i="29"/>
  <c r="Q1719" i="29"/>
  <c r="Q1718" i="29"/>
  <c r="Q1717" i="29"/>
  <c r="Q1716" i="29"/>
  <c r="Q1715" i="29"/>
  <c r="Q1714" i="29"/>
  <c r="Q1713" i="29"/>
  <c r="Q1712" i="29"/>
  <c r="Q1711" i="29"/>
  <c r="Q1710" i="29"/>
  <c r="Q1709" i="29"/>
  <c r="Q1708" i="29"/>
  <c r="Q1707" i="29"/>
  <c r="Q1706" i="29"/>
  <c r="Q1705" i="29"/>
  <c r="Q1704" i="29"/>
  <c r="Q1703" i="29"/>
  <c r="Q1702" i="29"/>
  <c r="Q1701" i="29"/>
  <c r="Q1700" i="29"/>
  <c r="Q1699" i="29"/>
  <c r="Q1698" i="29"/>
  <c r="Q1697" i="29"/>
  <c r="Q1696" i="29"/>
  <c r="Q1695" i="29"/>
  <c r="Q1694" i="29"/>
  <c r="Q1693" i="29"/>
  <c r="Q1692" i="29"/>
  <c r="Q1691" i="29"/>
  <c r="Q1690" i="29"/>
  <c r="Q1689" i="29"/>
  <c r="Q1688" i="29"/>
  <c r="Q1687" i="29"/>
  <c r="Q1686" i="29"/>
  <c r="Q1685" i="29"/>
  <c r="Q1684" i="29"/>
  <c r="Q1683" i="29"/>
  <c r="Q1682" i="29"/>
  <c r="Q1681" i="29"/>
  <c r="Q1680" i="29"/>
  <c r="Q1679" i="29"/>
  <c r="Q1678" i="29"/>
  <c r="Q1677" i="29"/>
  <c r="Q1676" i="29"/>
  <c r="Q1675" i="29"/>
  <c r="Q1674" i="29"/>
  <c r="Q1673" i="29"/>
  <c r="Q1672" i="29"/>
  <c r="Q1671" i="29"/>
  <c r="Q1670" i="29"/>
  <c r="Q1669" i="29"/>
  <c r="Q1668" i="29"/>
  <c r="Q1667" i="29"/>
  <c r="Q1666" i="29"/>
  <c r="Q1665" i="29"/>
  <c r="Q1664" i="29"/>
  <c r="Q1663" i="29"/>
  <c r="Q1662" i="29"/>
  <c r="Q1661" i="29"/>
  <c r="Q1660" i="29"/>
  <c r="Q1659" i="29"/>
  <c r="Q1658" i="29"/>
  <c r="Q1657" i="29"/>
  <c r="Q1656" i="29"/>
  <c r="Q1655" i="29"/>
  <c r="Q1654" i="29"/>
  <c r="Q1653" i="29"/>
  <c r="Q1652" i="29"/>
  <c r="Q1651" i="29"/>
  <c r="Q1650" i="29"/>
  <c r="Q1649" i="29"/>
  <c r="Q1648" i="29"/>
  <c r="Q1647" i="29"/>
  <c r="Q1646" i="29"/>
  <c r="Q1645" i="29"/>
  <c r="Q1644" i="29"/>
  <c r="Q1643" i="29"/>
  <c r="Q1642" i="29"/>
  <c r="Q1641" i="29"/>
  <c r="Q1640" i="29"/>
  <c r="Q1639" i="29"/>
  <c r="Q1638" i="29"/>
  <c r="Q1637" i="29"/>
  <c r="Q1636" i="29"/>
  <c r="Q1635" i="29"/>
  <c r="Q1634" i="29"/>
  <c r="Q1633" i="29"/>
  <c r="Q1632" i="29"/>
  <c r="Q1631" i="29"/>
  <c r="Q1630" i="29"/>
  <c r="Q1629" i="29"/>
  <c r="Q1628" i="29"/>
  <c r="Q1627" i="29"/>
  <c r="Q1626" i="29"/>
  <c r="Q1625" i="29"/>
  <c r="Q1624" i="29"/>
  <c r="Q1623" i="29"/>
  <c r="Q1622" i="29"/>
  <c r="Q1621" i="29"/>
  <c r="Q1620" i="29"/>
  <c r="Q1619" i="29"/>
  <c r="Q1618" i="29"/>
  <c r="Q1617" i="29"/>
  <c r="Q1616" i="29"/>
  <c r="Q1615" i="29"/>
  <c r="Q1614" i="29"/>
  <c r="Q1613" i="29"/>
  <c r="Q1612" i="29"/>
  <c r="Q1611" i="29"/>
  <c r="Q1610" i="29"/>
  <c r="Q1609" i="29"/>
  <c r="Q1608" i="29"/>
  <c r="Q1607" i="29"/>
  <c r="Q1606" i="29"/>
  <c r="Q1605" i="29"/>
  <c r="Q1604" i="29"/>
  <c r="Q1603" i="29"/>
  <c r="Q1602" i="29"/>
  <c r="Q1601" i="29"/>
  <c r="Q1600" i="29"/>
  <c r="Q1599" i="29"/>
  <c r="Q1598" i="29"/>
  <c r="Q1597" i="29"/>
  <c r="Q1596" i="29"/>
  <c r="Q1595" i="29"/>
  <c r="Q1594" i="29"/>
  <c r="Q1593" i="29"/>
  <c r="Q1592" i="29"/>
  <c r="Q1591" i="29"/>
  <c r="Q1590" i="29"/>
  <c r="Q1589" i="29"/>
  <c r="Q1588" i="29"/>
  <c r="Q1587" i="29"/>
  <c r="Q1586" i="29"/>
  <c r="Q1585" i="29"/>
  <c r="Q1584" i="29"/>
  <c r="Q1583" i="29"/>
  <c r="Q1582" i="29"/>
  <c r="Q1581" i="29"/>
  <c r="Q1580" i="29"/>
  <c r="Q1579" i="29"/>
  <c r="Q1578" i="29"/>
  <c r="Q1577" i="29"/>
  <c r="Q1576" i="29"/>
  <c r="Q1575" i="29"/>
  <c r="Q1574" i="29"/>
  <c r="Q1573" i="29"/>
  <c r="Q1572" i="29"/>
  <c r="Q1571" i="29"/>
  <c r="Q1570" i="29"/>
  <c r="Q1569" i="29"/>
  <c r="Q1568" i="29"/>
  <c r="Q1567" i="29"/>
  <c r="Q1566" i="29"/>
  <c r="Q1565" i="29"/>
  <c r="Q1564" i="29"/>
  <c r="Q1563" i="29"/>
  <c r="Q1562" i="29"/>
  <c r="Q1561" i="29"/>
  <c r="Q1560" i="29"/>
  <c r="Q1559" i="29"/>
  <c r="Q1558" i="29"/>
  <c r="Q1557" i="29"/>
  <c r="Q1556" i="29"/>
  <c r="Q1555" i="29"/>
  <c r="Q1554" i="29"/>
  <c r="Q1553" i="29"/>
  <c r="Q1552" i="29"/>
  <c r="Q1551" i="29"/>
  <c r="Q1550" i="29"/>
  <c r="Q1549" i="29"/>
  <c r="Q1548" i="29"/>
  <c r="Q1547" i="29"/>
  <c r="Q1546" i="29"/>
  <c r="Q1545" i="29"/>
  <c r="Q1544" i="29"/>
  <c r="Q1543" i="29"/>
  <c r="Q1542" i="29"/>
  <c r="Q1541" i="29"/>
  <c r="Q1540" i="29"/>
  <c r="Q1539" i="29"/>
  <c r="Q1538" i="29"/>
  <c r="Q1537" i="29"/>
  <c r="Q1536" i="29"/>
  <c r="Q1535" i="29"/>
  <c r="Q1534" i="29"/>
  <c r="Q1533" i="29"/>
  <c r="Q1532" i="29"/>
  <c r="Q1531" i="29"/>
  <c r="Q1530" i="29"/>
  <c r="Q1529" i="29"/>
  <c r="Q1528" i="29"/>
  <c r="Q1527" i="29"/>
  <c r="Q1526" i="29"/>
  <c r="Q1525" i="29"/>
  <c r="Q1524" i="29"/>
  <c r="Q1523" i="29"/>
  <c r="Q1522" i="29"/>
  <c r="Q1521" i="29"/>
  <c r="Q1520" i="29"/>
  <c r="Q1519" i="29"/>
  <c r="Q1518" i="29"/>
  <c r="Q1517" i="29"/>
  <c r="Q1516" i="29"/>
  <c r="Q1515" i="29"/>
  <c r="Q1514" i="29"/>
  <c r="Q1513" i="29"/>
  <c r="Q1512" i="29"/>
  <c r="Q1511" i="29"/>
  <c r="Q1510" i="29"/>
  <c r="Q1509" i="29"/>
  <c r="Q1508" i="29"/>
  <c r="Q1507" i="29"/>
  <c r="Q1506" i="29"/>
  <c r="Q1505" i="29"/>
  <c r="Q1504" i="29"/>
  <c r="Q1503" i="29"/>
  <c r="Q1502" i="29"/>
  <c r="Q1501" i="29"/>
  <c r="Q1500" i="29"/>
  <c r="Q1499" i="29"/>
  <c r="Q1498" i="29"/>
  <c r="Q1497" i="29"/>
  <c r="Q1496" i="29"/>
  <c r="Q1495" i="29"/>
  <c r="Q1494" i="29"/>
  <c r="Q1493" i="29"/>
  <c r="Q1492" i="29"/>
  <c r="Q1491" i="29"/>
  <c r="Q1490" i="29"/>
  <c r="Q1489" i="29"/>
  <c r="Q1488" i="29"/>
  <c r="Q1487" i="29"/>
  <c r="Q1486" i="29"/>
  <c r="Q1485" i="29"/>
  <c r="Q1484" i="29"/>
  <c r="Q1483" i="29"/>
  <c r="Q1482" i="29"/>
  <c r="Q1481" i="29"/>
  <c r="Q1480" i="29"/>
  <c r="Q1479" i="29"/>
  <c r="Q1478" i="29"/>
  <c r="Q1477" i="29"/>
  <c r="Q1476" i="29"/>
  <c r="Q1475" i="29"/>
  <c r="Q1474" i="29"/>
  <c r="Q1473" i="29"/>
  <c r="Q1472" i="29"/>
  <c r="Q1471" i="29"/>
  <c r="Q1470" i="29"/>
  <c r="Q1469" i="29"/>
  <c r="Q1468" i="29"/>
  <c r="Q1467" i="29"/>
  <c r="Q1466" i="29"/>
  <c r="Q1465" i="29"/>
  <c r="Q1464" i="29"/>
  <c r="Q1463" i="29"/>
  <c r="Q1462" i="29"/>
  <c r="Q1461" i="29"/>
  <c r="Q1460" i="29"/>
  <c r="Q1459" i="29"/>
  <c r="Q1458" i="29"/>
  <c r="Q1457" i="29"/>
  <c r="Q1456" i="29"/>
  <c r="Q1455" i="29"/>
  <c r="Q1454" i="29"/>
  <c r="Q1453" i="29"/>
  <c r="Q1452" i="29"/>
  <c r="Q1451" i="29"/>
  <c r="Q1450" i="29"/>
  <c r="Q1449" i="29"/>
  <c r="Q1448" i="29"/>
  <c r="Q1447" i="29"/>
  <c r="Q1446" i="29"/>
  <c r="Q1445" i="29"/>
  <c r="Q1444" i="29"/>
  <c r="Q1443" i="29"/>
  <c r="Q1442" i="29"/>
  <c r="Q1441" i="29"/>
  <c r="Q1440" i="29"/>
  <c r="Q1439" i="29"/>
  <c r="Q1438" i="29"/>
  <c r="Q1437" i="29"/>
  <c r="Q1436" i="29"/>
  <c r="Q1435" i="29"/>
  <c r="Q1434" i="29"/>
  <c r="Q1433" i="29"/>
  <c r="Q1432" i="29"/>
  <c r="Q1431" i="29"/>
  <c r="Q1430" i="29"/>
  <c r="Q1429" i="29"/>
  <c r="Q1428" i="29"/>
  <c r="Q1427" i="29"/>
  <c r="Q1426" i="29"/>
  <c r="Q1425" i="29"/>
  <c r="Q1424" i="29"/>
  <c r="Q1423" i="29"/>
  <c r="Q1422" i="29"/>
  <c r="Q1421" i="29"/>
  <c r="Q1420" i="29"/>
  <c r="Q1419" i="29"/>
  <c r="Q1418" i="29"/>
  <c r="Q1417" i="29"/>
  <c r="Q1416" i="29"/>
  <c r="Q1415" i="29"/>
  <c r="Q1414" i="29"/>
  <c r="Q1413" i="29"/>
  <c r="Q1412" i="29"/>
  <c r="Q1411" i="29"/>
  <c r="Q1410" i="29"/>
  <c r="Q1409" i="29"/>
  <c r="Q1408" i="29"/>
  <c r="Q1407" i="29"/>
  <c r="Q1406" i="29"/>
  <c r="Q1405" i="29"/>
  <c r="Q1404" i="29"/>
  <c r="Q1403" i="29"/>
  <c r="Q1402" i="29"/>
  <c r="Q1401" i="29"/>
  <c r="Q1400" i="29"/>
  <c r="Q1399" i="29"/>
  <c r="Q1398" i="29"/>
  <c r="Q1397" i="29"/>
  <c r="Q1396" i="29"/>
  <c r="Q1395" i="29"/>
  <c r="Q1394" i="29"/>
  <c r="Q1393" i="29"/>
  <c r="Q1392" i="29"/>
  <c r="Q1391" i="29"/>
  <c r="Q1390" i="29"/>
  <c r="Q1389" i="29"/>
  <c r="Q1388" i="29"/>
  <c r="Q1387" i="29"/>
  <c r="Q1386" i="29"/>
  <c r="Q1385" i="29"/>
  <c r="Q1384" i="29"/>
  <c r="Q1383" i="29"/>
  <c r="Q1382" i="29"/>
  <c r="Q1381" i="29"/>
  <c r="Q1380" i="29"/>
  <c r="Q1379" i="29"/>
  <c r="Q1378" i="29"/>
  <c r="Q1377" i="29"/>
  <c r="Q1376" i="29"/>
  <c r="Q1375" i="29"/>
  <c r="Q1374" i="29"/>
  <c r="Q1373" i="29"/>
  <c r="Q1372" i="29"/>
  <c r="Q1371" i="29"/>
  <c r="Q1370" i="29"/>
  <c r="Q1369" i="29"/>
  <c r="Q1368" i="29"/>
  <c r="Q1367" i="29"/>
  <c r="Q1366" i="29"/>
  <c r="Q1365" i="29"/>
  <c r="Q1364" i="29"/>
  <c r="Q1363" i="29"/>
  <c r="Q1362" i="29"/>
  <c r="Q1361" i="29"/>
  <c r="Q1360" i="29"/>
  <c r="Q1359" i="29"/>
  <c r="Q1358" i="29"/>
  <c r="Q1357" i="29"/>
  <c r="Q1356" i="29"/>
  <c r="Q1355" i="29"/>
  <c r="Q1354" i="29"/>
  <c r="Q1353" i="29"/>
  <c r="Q1352" i="29"/>
  <c r="Q1351" i="29"/>
  <c r="Q1350" i="29"/>
  <c r="Q1349" i="29"/>
  <c r="Q1348" i="29"/>
  <c r="Q1347" i="29"/>
  <c r="Q1346" i="29"/>
  <c r="Q1345" i="29"/>
  <c r="Q1344" i="29"/>
  <c r="Q1343" i="29"/>
  <c r="Q1342" i="29"/>
  <c r="Q1341" i="29"/>
  <c r="Q1340" i="29"/>
  <c r="Q1339" i="29"/>
  <c r="Q1338" i="29"/>
  <c r="Q1337" i="29"/>
  <c r="Q1336" i="29"/>
  <c r="Q1335" i="29"/>
  <c r="Q1334" i="29"/>
  <c r="Q1333" i="29"/>
  <c r="Q1332" i="29"/>
  <c r="Q1331" i="29"/>
  <c r="Q1330" i="29"/>
  <c r="Q1329" i="29"/>
  <c r="Q1328" i="29"/>
  <c r="Q1327" i="29"/>
  <c r="Q1326" i="29"/>
  <c r="Q1325" i="29"/>
  <c r="Q1324" i="29"/>
  <c r="Q1323" i="29"/>
  <c r="Q1322" i="29"/>
  <c r="Q1321" i="29"/>
  <c r="Q1320" i="29"/>
  <c r="Q1319" i="29"/>
  <c r="Q1318" i="29"/>
  <c r="Q1317" i="29"/>
  <c r="Q1316" i="29"/>
  <c r="Q1315" i="29"/>
  <c r="Q1314" i="29"/>
  <c r="Q1313" i="29"/>
  <c r="Q1312" i="29"/>
  <c r="Q1311" i="29"/>
  <c r="Q1310" i="29"/>
  <c r="Q1309" i="29"/>
  <c r="Q1308" i="29"/>
  <c r="Q1307" i="29"/>
  <c r="Q1306" i="29"/>
  <c r="Q1305" i="29"/>
  <c r="Q1304" i="29"/>
  <c r="Q1303" i="29"/>
  <c r="Q1302" i="29"/>
  <c r="Q1301" i="29"/>
  <c r="Q1300" i="29"/>
  <c r="Q1299" i="29"/>
  <c r="Q1298" i="29"/>
  <c r="Q1297" i="29"/>
  <c r="Q1296" i="29"/>
  <c r="Q1295" i="29"/>
  <c r="Q1294" i="29"/>
  <c r="Q1293" i="29"/>
  <c r="Q1292" i="29"/>
  <c r="Q1291" i="29"/>
  <c r="Q1290" i="29"/>
  <c r="Q1289" i="29"/>
  <c r="Q1288" i="29"/>
  <c r="Q1287" i="29"/>
  <c r="Q1286" i="29"/>
  <c r="Q1285" i="29"/>
  <c r="Q1284" i="29"/>
  <c r="Q1283" i="29"/>
  <c r="Q1282" i="29"/>
  <c r="Q1281" i="29"/>
  <c r="Q1280" i="29"/>
  <c r="Q1279" i="29"/>
  <c r="Q1278" i="29"/>
  <c r="Q1277" i="29"/>
  <c r="Q1276" i="29"/>
  <c r="Q1275" i="29"/>
  <c r="Q1274" i="29"/>
  <c r="Q1273" i="29"/>
  <c r="Q1272" i="29"/>
  <c r="Q1271" i="29"/>
  <c r="Q1270" i="29"/>
  <c r="Q1269" i="29"/>
  <c r="Q1268" i="29"/>
  <c r="Q1267" i="29"/>
  <c r="Q1266" i="29"/>
  <c r="Q1265" i="29"/>
  <c r="Q1264" i="29"/>
  <c r="Q1263" i="29"/>
  <c r="Q1262" i="29"/>
  <c r="Q1261" i="29"/>
  <c r="Q1260" i="29"/>
  <c r="Q1259" i="29"/>
  <c r="Q1258" i="29"/>
  <c r="Q1257" i="29"/>
  <c r="Q1256" i="29"/>
  <c r="Q1255" i="29"/>
  <c r="Q1254" i="29"/>
  <c r="Q1253" i="29"/>
  <c r="Q1252" i="29"/>
  <c r="Q1251" i="29"/>
  <c r="Q1250" i="29"/>
  <c r="Q1249" i="29"/>
  <c r="Q1248" i="29"/>
  <c r="Q1247" i="29"/>
  <c r="Q1246" i="29"/>
  <c r="Q1245" i="29"/>
  <c r="Q1244" i="29"/>
  <c r="Q1243" i="29"/>
  <c r="Q1242" i="29"/>
  <c r="Q1241" i="29"/>
  <c r="Q1240" i="29"/>
  <c r="Q1239" i="29"/>
  <c r="Q1238" i="29"/>
  <c r="Q1237" i="29"/>
  <c r="Q1236" i="29"/>
  <c r="Q1235" i="29"/>
  <c r="Q1234" i="29"/>
  <c r="Q1233" i="29"/>
  <c r="Q1232" i="29"/>
  <c r="Q1231" i="29"/>
  <c r="Q1230" i="29"/>
  <c r="Q1229" i="29"/>
  <c r="Q1228" i="29"/>
  <c r="Q1227" i="29"/>
  <c r="Q1226" i="29"/>
  <c r="Q1225" i="29"/>
  <c r="Q1224" i="29"/>
  <c r="Q1223" i="29"/>
  <c r="Q1222" i="29"/>
  <c r="Q1221" i="29"/>
  <c r="Q1220" i="29"/>
  <c r="Q1219" i="29"/>
  <c r="Q1218" i="29"/>
  <c r="Q1217" i="29"/>
  <c r="Q1216" i="29"/>
  <c r="Q1215" i="29"/>
  <c r="Q1214" i="29"/>
  <c r="Q1213" i="29"/>
  <c r="Q1212" i="29"/>
  <c r="Q1211" i="29"/>
  <c r="Q1210" i="29"/>
  <c r="Q1209" i="29"/>
  <c r="Q1208" i="29"/>
  <c r="Q1207" i="29"/>
  <c r="Q1206" i="29"/>
  <c r="Q1205" i="29"/>
  <c r="Q1204" i="29"/>
  <c r="Q1203" i="29"/>
  <c r="Q1202" i="29"/>
  <c r="Q1201" i="29"/>
  <c r="Q1200" i="29"/>
  <c r="Q1199" i="29"/>
  <c r="Q1198" i="29"/>
  <c r="Q1197" i="29"/>
  <c r="Q1196" i="29"/>
  <c r="Q1195" i="29"/>
  <c r="Q1194" i="29"/>
  <c r="Q1193" i="29"/>
  <c r="Q1192" i="29"/>
  <c r="Q1191" i="29"/>
  <c r="Q1190" i="29"/>
  <c r="Q1189" i="29"/>
  <c r="Q1188" i="29"/>
  <c r="Q1187" i="29"/>
  <c r="Q1186" i="29"/>
  <c r="Q1185" i="29"/>
  <c r="Q1184" i="29"/>
  <c r="Q1183" i="29"/>
  <c r="Q1182" i="29"/>
  <c r="Q1181" i="29"/>
  <c r="Q1180" i="29"/>
  <c r="Q1179" i="29"/>
  <c r="Q1178" i="29"/>
  <c r="Q1177" i="29"/>
  <c r="Q1176" i="29"/>
  <c r="Q1175" i="29"/>
  <c r="Q1174" i="29"/>
  <c r="Q1173" i="29"/>
  <c r="Q1172" i="29"/>
  <c r="Q1171" i="29"/>
  <c r="Q1170" i="29"/>
  <c r="Q1169" i="29"/>
  <c r="Q1168" i="29"/>
  <c r="Q1167" i="29"/>
  <c r="Q1166" i="29"/>
  <c r="Q1165" i="29"/>
  <c r="Q1164" i="29"/>
  <c r="Q1163" i="29"/>
  <c r="Q1162" i="29"/>
  <c r="Q1161" i="29"/>
  <c r="Q1160" i="29"/>
  <c r="Q1159" i="29"/>
  <c r="Q1158" i="29"/>
  <c r="Q1157" i="29"/>
  <c r="Q1156" i="29"/>
  <c r="Q1155" i="29"/>
  <c r="Q1154" i="29"/>
  <c r="Q1153" i="29"/>
  <c r="Q1152" i="29"/>
  <c r="Q1151" i="29"/>
  <c r="Q1150" i="29"/>
  <c r="Q1149" i="29"/>
  <c r="Q1148" i="29"/>
  <c r="Q1147" i="29"/>
  <c r="Q1146" i="29"/>
  <c r="Q1145" i="29"/>
  <c r="Q1144" i="29"/>
  <c r="Q1143" i="29"/>
  <c r="Q1142" i="29"/>
  <c r="Q1141" i="29"/>
  <c r="Q1140" i="29"/>
  <c r="Q1139" i="29"/>
  <c r="Q1138" i="29"/>
  <c r="Q1137" i="29"/>
  <c r="Q1136" i="29"/>
  <c r="Q1135" i="29"/>
  <c r="Q1134" i="29"/>
  <c r="Q1133" i="29"/>
  <c r="Q1132" i="29"/>
  <c r="Q1131" i="29"/>
  <c r="Q1130" i="29"/>
  <c r="Q1129" i="29"/>
  <c r="Q1128" i="29"/>
  <c r="Q1127" i="29"/>
  <c r="Q1126" i="29"/>
  <c r="Q1125" i="29"/>
  <c r="Q1124" i="29"/>
  <c r="Q1123" i="29"/>
  <c r="Q1122" i="29"/>
  <c r="Q1121" i="29"/>
  <c r="Q1120" i="29"/>
  <c r="Q1119" i="29"/>
  <c r="Q1118" i="29"/>
  <c r="Q1117" i="29"/>
  <c r="Q1116" i="29"/>
  <c r="Q1115" i="29"/>
  <c r="Q1114" i="29"/>
  <c r="Q1113" i="29"/>
  <c r="Q1112" i="29"/>
  <c r="Q1111" i="29"/>
  <c r="Q1110" i="29"/>
  <c r="Q1109" i="29"/>
  <c r="Q1108" i="29"/>
  <c r="Q1107" i="29"/>
  <c r="Q1106" i="29"/>
  <c r="Q1105" i="29"/>
  <c r="Q1104" i="29"/>
  <c r="Q1103" i="29"/>
  <c r="Q1102" i="29"/>
  <c r="Q1101" i="29"/>
  <c r="Q1100" i="29"/>
  <c r="Q1099" i="29"/>
  <c r="Q1098" i="29"/>
  <c r="Q1097" i="29"/>
  <c r="Q1096" i="29"/>
  <c r="Q1095" i="29"/>
  <c r="Q1094" i="29"/>
  <c r="Q1093" i="29"/>
  <c r="Q1092" i="29"/>
  <c r="Q1091" i="29"/>
  <c r="Q1090" i="29"/>
  <c r="Q1089" i="29"/>
  <c r="Q1088" i="29"/>
  <c r="Q1087" i="29"/>
  <c r="Q1086" i="29"/>
  <c r="Q1085" i="29"/>
  <c r="Q1084" i="29"/>
  <c r="Q1083" i="29"/>
  <c r="Q1082" i="29"/>
  <c r="Q1081" i="29"/>
  <c r="Q1080" i="29"/>
  <c r="Q1079" i="29"/>
  <c r="Q1078" i="29"/>
  <c r="Q1077" i="29"/>
  <c r="Q1076" i="29"/>
  <c r="Q1075" i="29"/>
  <c r="Q1074" i="29"/>
  <c r="Q1073" i="29"/>
  <c r="Q1072" i="29"/>
  <c r="Q1071" i="29"/>
  <c r="Q1070" i="29"/>
  <c r="Q1069" i="29"/>
  <c r="Q1068" i="29"/>
  <c r="Q1067" i="29"/>
  <c r="Q1066" i="29"/>
  <c r="Q1065" i="29"/>
  <c r="Q1064" i="29"/>
  <c r="Q1063" i="29"/>
  <c r="Q1062" i="29"/>
  <c r="Q1061" i="29"/>
  <c r="Q1060" i="29"/>
  <c r="Q1059" i="29"/>
  <c r="Q1058" i="29"/>
  <c r="Q1057" i="29"/>
  <c r="Q1056" i="29"/>
  <c r="Q1055" i="29"/>
  <c r="Q1054" i="29"/>
  <c r="Q1053" i="29"/>
  <c r="Q1052" i="29"/>
  <c r="Q1051" i="29"/>
  <c r="Q1050" i="29"/>
  <c r="Q1049" i="29"/>
  <c r="Q1048" i="29"/>
  <c r="Q1047" i="29"/>
  <c r="Q1046" i="29"/>
  <c r="Q1045" i="29"/>
  <c r="Q1044" i="29"/>
  <c r="Q1043" i="29"/>
  <c r="Q1042" i="29"/>
  <c r="Q1041" i="29"/>
  <c r="Q1040" i="29"/>
  <c r="Q1039" i="29"/>
  <c r="Q1038" i="29"/>
  <c r="Q1037" i="29"/>
  <c r="Q1036" i="29"/>
  <c r="Q1035" i="29"/>
  <c r="Q1034" i="29"/>
  <c r="Q1033" i="29"/>
  <c r="Q1032" i="29"/>
  <c r="Q1031" i="29"/>
  <c r="Q1030" i="29"/>
  <c r="Q1029" i="29"/>
  <c r="Q1028" i="29"/>
  <c r="Q1027" i="29"/>
  <c r="Q1026" i="29"/>
  <c r="Q1025" i="29"/>
  <c r="Q1024" i="29"/>
  <c r="Q1023" i="29"/>
  <c r="Q1022" i="29"/>
  <c r="Q1021" i="29"/>
  <c r="Q1020" i="29"/>
  <c r="Q1019" i="29"/>
  <c r="Q1018" i="29"/>
  <c r="Q1017" i="29"/>
  <c r="Q1016" i="29"/>
  <c r="Q1015" i="29"/>
  <c r="Q1014" i="29"/>
  <c r="Q1013" i="29"/>
  <c r="Q1012" i="29"/>
  <c r="Q1011" i="29"/>
  <c r="Q1010" i="29"/>
  <c r="Q1009" i="29"/>
  <c r="Q1008" i="29"/>
  <c r="Q1007" i="29"/>
  <c r="Q1006" i="29"/>
  <c r="Q1005" i="29"/>
  <c r="Q1004" i="29"/>
  <c r="Q1003" i="29"/>
  <c r="Q1002" i="29"/>
  <c r="Q1001" i="29"/>
  <c r="Q1000" i="29"/>
  <c r="Q999" i="29"/>
  <c r="Q998" i="29"/>
  <c r="Q997" i="29"/>
  <c r="Q996" i="29"/>
  <c r="Q995" i="29"/>
  <c r="Q994" i="29"/>
  <c r="Q993" i="29"/>
  <c r="Q992" i="29"/>
  <c r="Q991" i="29"/>
  <c r="Q990" i="29"/>
  <c r="Q989" i="29"/>
  <c r="Q988" i="29"/>
  <c r="Q987" i="29"/>
  <c r="Q986" i="29"/>
  <c r="Q985" i="29"/>
  <c r="Q984" i="29"/>
  <c r="Q983" i="29"/>
  <c r="Q982" i="29"/>
  <c r="Q981" i="29"/>
  <c r="Q980" i="29"/>
  <c r="Q979" i="29"/>
  <c r="Q978" i="29"/>
  <c r="Q977" i="29"/>
  <c r="Q976" i="29"/>
  <c r="Q975" i="29"/>
  <c r="Q974" i="29"/>
  <c r="Q973" i="29"/>
  <c r="Q972" i="29"/>
  <c r="Q971" i="29"/>
  <c r="Q970" i="29"/>
  <c r="Q969" i="29"/>
  <c r="Q968" i="29"/>
  <c r="Q967" i="29"/>
  <c r="Q966" i="29"/>
  <c r="Q965" i="29"/>
  <c r="Q964" i="29"/>
  <c r="Q963" i="29"/>
  <c r="Q962" i="29"/>
  <c r="Q961" i="29"/>
  <c r="Q960" i="29"/>
  <c r="Q959" i="29"/>
  <c r="Q958" i="29"/>
  <c r="Q957" i="29"/>
  <c r="Q956" i="29"/>
  <c r="Q955" i="29"/>
  <c r="Q954" i="29"/>
  <c r="Q953" i="29"/>
  <c r="Q952" i="29"/>
  <c r="Q951" i="29"/>
  <c r="Q950" i="29"/>
  <c r="Q949" i="29"/>
  <c r="Q948" i="29"/>
  <c r="Q947" i="29"/>
  <c r="Q946" i="29"/>
  <c r="Q945" i="29"/>
  <c r="Q944" i="29"/>
  <c r="Q943" i="29"/>
  <c r="Q942" i="29"/>
  <c r="Q941" i="29"/>
  <c r="Q940" i="29"/>
  <c r="Q939" i="29"/>
  <c r="Q938" i="29"/>
  <c r="Q937" i="29"/>
  <c r="Q936" i="29"/>
  <c r="Q935" i="29"/>
  <c r="Q934" i="29"/>
  <c r="Q933" i="29"/>
  <c r="Q932" i="29"/>
  <c r="Q931" i="29"/>
  <c r="Q930" i="29"/>
  <c r="Q929" i="29"/>
  <c r="Q928" i="29"/>
  <c r="Q927" i="29"/>
  <c r="Q926" i="29"/>
  <c r="Q925" i="29"/>
  <c r="Q924" i="29"/>
  <c r="Q923" i="29"/>
  <c r="Q922" i="29"/>
  <c r="Q921" i="29"/>
  <c r="Q920" i="29"/>
  <c r="Q919" i="29"/>
  <c r="Q918" i="29"/>
  <c r="Q917" i="29"/>
  <c r="Q916" i="29"/>
  <c r="Q915" i="29"/>
  <c r="Q914" i="29"/>
  <c r="Q913" i="29"/>
  <c r="Q912" i="29"/>
  <c r="Q911" i="29"/>
  <c r="Q910" i="29"/>
  <c r="Q909" i="29"/>
  <c r="Q908" i="29"/>
  <c r="Q907" i="29"/>
  <c r="Q906" i="29"/>
  <c r="Q905" i="29"/>
  <c r="Q904" i="29"/>
  <c r="Q903" i="29"/>
  <c r="Q902" i="29"/>
  <c r="Q901" i="29"/>
  <c r="Q900" i="29"/>
  <c r="Q899" i="29"/>
  <c r="Q898" i="29"/>
  <c r="Q897" i="29"/>
  <c r="Q896" i="29"/>
  <c r="Q895" i="29"/>
  <c r="Q894" i="29"/>
  <c r="Q893" i="29"/>
  <c r="Q892" i="29"/>
  <c r="Q891" i="29"/>
  <c r="Q890" i="29"/>
  <c r="Q889" i="29"/>
  <c r="Q888" i="29"/>
  <c r="Q887" i="29"/>
  <c r="Q886" i="29"/>
  <c r="Q885" i="29"/>
  <c r="Q884" i="29"/>
  <c r="Q883" i="29"/>
  <c r="Q882" i="29"/>
  <c r="Q881" i="29"/>
  <c r="Q880" i="29"/>
  <c r="Q879" i="29"/>
  <c r="Q878" i="29"/>
  <c r="Q877" i="29"/>
  <c r="Q876" i="29"/>
  <c r="Q875" i="29"/>
  <c r="Q874" i="29"/>
  <c r="Q873" i="29"/>
  <c r="Q872" i="29"/>
  <c r="Q871" i="29"/>
  <c r="Q870" i="29"/>
  <c r="Q869" i="29"/>
  <c r="Q868" i="29"/>
  <c r="Q867" i="29"/>
  <c r="Q866" i="29"/>
  <c r="Q865" i="29"/>
  <c r="Q864" i="29"/>
  <c r="Q863" i="29"/>
  <c r="Q862" i="29"/>
  <c r="Q861" i="29"/>
  <c r="Q860"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Q724" i="29"/>
  <c r="Q723" i="29"/>
  <c r="Q722" i="29"/>
  <c r="Q721" i="29"/>
  <c r="Q720" i="29"/>
  <c r="Q719" i="29"/>
  <c r="Q718" i="29"/>
  <c r="Q717" i="29"/>
  <c r="Q716" i="29"/>
  <c r="Q715" i="29"/>
  <c r="Q714" i="29"/>
  <c r="Q713" i="29"/>
  <c r="Q712" i="29"/>
  <c r="Q711" i="29"/>
  <c r="Q710" i="29"/>
  <c r="Q709" i="29"/>
  <c r="Q708" i="29"/>
  <c r="Q707" i="29"/>
  <c r="Q706" i="29"/>
  <c r="Q705" i="29"/>
  <c r="Q704" i="29"/>
  <c r="Q703" i="29"/>
  <c r="Q702" i="29"/>
  <c r="Q701" i="29"/>
  <c r="Q700" i="29"/>
  <c r="Q699" i="29"/>
  <c r="Q698" i="29"/>
  <c r="Q697" i="29"/>
  <c r="Q696" i="29"/>
  <c r="Q695" i="29"/>
  <c r="Q694" i="29"/>
  <c r="Q693" i="29"/>
  <c r="Q692" i="29"/>
  <c r="Q691" i="29"/>
  <c r="Q690" i="29"/>
  <c r="Q689" i="29"/>
  <c r="Q688" i="29"/>
  <c r="Q687" i="29"/>
  <c r="Q686" i="29"/>
  <c r="Q685" i="29"/>
  <c r="Q684" i="29"/>
  <c r="Q683" i="29"/>
  <c r="Q682" i="29"/>
  <c r="Q681" i="29"/>
  <c r="Q680" i="29"/>
  <c r="Q679" i="29"/>
  <c r="Q678" i="29"/>
  <c r="Q677" i="29"/>
  <c r="Q676" i="29"/>
  <c r="Q675" i="29"/>
  <c r="Q674" i="29"/>
  <c r="Q673" i="29"/>
  <c r="Q672" i="29"/>
  <c r="Q671" i="29"/>
  <c r="Q670" i="29"/>
  <c r="Q669" i="29"/>
  <c r="Q668" i="29"/>
  <c r="Q667" i="29"/>
  <c r="Q666" i="29"/>
  <c r="Q665" i="29"/>
  <c r="Q664" i="29"/>
  <c r="Q663" i="29"/>
  <c r="Q662" i="29"/>
  <c r="Q661" i="29"/>
  <c r="Q660" i="29"/>
  <c r="Q659" i="29"/>
  <c r="Q658" i="29"/>
  <c r="Q657" i="29"/>
  <c r="Q656" i="29"/>
  <c r="Q655" i="29"/>
  <c r="Q654" i="29"/>
  <c r="Q653" i="29"/>
  <c r="Q652" i="29"/>
  <c r="Q651" i="29"/>
  <c r="Q650" i="29"/>
  <c r="Q649" i="29"/>
  <c r="Q648" i="29"/>
  <c r="Q647" i="29"/>
  <c r="Q646" i="29"/>
  <c r="Q645" i="29"/>
  <c r="Q644" i="29"/>
  <c r="Q643" i="29"/>
  <c r="Q642" i="29"/>
  <c r="Q641" i="29"/>
  <c r="Q640" i="29"/>
  <c r="Q639" i="29"/>
  <c r="Q638" i="29"/>
  <c r="Q637" i="29"/>
  <c r="Q636" i="29"/>
  <c r="Q635" i="29"/>
  <c r="Q634" i="29"/>
  <c r="Q633" i="29"/>
  <c r="Q632" i="29"/>
  <c r="Q631" i="29"/>
  <c r="Q630" i="29"/>
  <c r="Q629" i="29"/>
  <c r="Q628" i="29"/>
  <c r="Q627" i="29"/>
  <c r="Q626" i="29"/>
  <c r="Q625" i="29"/>
  <c r="Q624" i="29"/>
  <c r="Q623" i="29"/>
  <c r="Q622" i="29"/>
  <c r="Q621" i="29"/>
  <c r="Q620" i="29"/>
  <c r="Q619" i="29"/>
  <c r="Q618" i="29"/>
  <c r="Q617" i="29"/>
  <c r="Q616" i="29"/>
  <c r="Q615" i="29"/>
  <c r="Q614" i="29"/>
  <c r="Q613" i="29"/>
  <c r="Q612" i="29"/>
  <c r="Q611" i="29"/>
  <c r="Q610" i="29"/>
  <c r="Q609" i="29"/>
  <c r="Q608" i="29"/>
  <c r="Q607" i="29"/>
  <c r="Q606" i="29"/>
  <c r="Q605" i="29"/>
  <c r="Q604" i="29"/>
  <c r="Q603" i="29"/>
  <c r="Q602" i="29"/>
  <c r="Q601" i="29"/>
  <c r="Q600" i="29"/>
  <c r="Q599" i="29"/>
  <c r="Q598" i="29"/>
  <c r="Q597" i="29"/>
  <c r="Q596" i="29"/>
  <c r="Q595" i="29"/>
  <c r="Q594" i="29"/>
  <c r="Q593" i="29"/>
  <c r="Q592" i="29"/>
  <c r="Q591" i="29"/>
  <c r="Q590"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Q4" i="29"/>
  <c r="Q3" i="29"/>
  <c r="Q2" i="29"/>
  <c r="T3" i="29"/>
  <c r="T4" i="29"/>
  <c r="T5" i="29"/>
  <c r="T6" i="29"/>
  <c r="T7" i="29"/>
  <c r="T8" i="29"/>
  <c r="T9" i="29"/>
  <c r="T10" i="29"/>
  <c r="T11" i="29"/>
  <c r="T12" i="29"/>
  <c r="T13" i="29"/>
  <c r="T14" i="29"/>
  <c r="T15" i="29"/>
  <c r="T16" i="29"/>
  <c r="T17" i="29"/>
  <c r="T18" i="29"/>
  <c r="T19" i="29"/>
  <c r="T20" i="29"/>
  <c r="T21" i="29"/>
  <c r="T22" i="29"/>
  <c r="T23" i="29"/>
  <c r="T24" i="29"/>
  <c r="T25" i="29"/>
  <c r="T26" i="29"/>
  <c r="T27" i="29"/>
  <c r="T28" i="29"/>
  <c r="T29" i="29"/>
  <c r="T30" i="29"/>
  <c r="T31" i="29"/>
  <c r="T32" i="29"/>
  <c r="T33" i="29"/>
  <c r="T34" i="29"/>
  <c r="T35" i="29"/>
  <c r="T36" i="29"/>
  <c r="T37" i="29"/>
  <c r="T38" i="29"/>
  <c r="T39" i="29"/>
  <c r="T40" i="29"/>
  <c r="T41" i="29"/>
  <c r="T42" i="29"/>
  <c r="T43" i="29"/>
  <c r="T44" i="29"/>
  <c r="T45" i="29"/>
  <c r="T46" i="29"/>
  <c r="T47" i="29"/>
  <c r="T48" i="29"/>
  <c r="T49" i="29"/>
  <c r="T50" i="29"/>
  <c r="T51" i="29"/>
  <c r="T52" i="29"/>
  <c r="T53" i="29"/>
  <c r="T54" i="29"/>
  <c r="T55" i="29"/>
  <c r="T56"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T90" i="29"/>
  <c r="T91" i="29"/>
  <c r="T92" i="29"/>
  <c r="T93" i="29"/>
  <c r="T94" i="29"/>
  <c r="T95" i="29"/>
  <c r="T96" i="29"/>
  <c r="T97" i="29"/>
  <c r="T98"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T132" i="29"/>
  <c r="T133" i="29"/>
  <c r="T134" i="29"/>
  <c r="T135" i="29"/>
  <c r="T136" i="29"/>
  <c r="T137" i="29"/>
  <c r="T138" i="29"/>
  <c r="T139" i="29"/>
  <c r="T140" i="29"/>
  <c r="T141" i="29"/>
  <c r="T142" i="29"/>
  <c r="T143" i="29"/>
  <c r="T144" i="29"/>
  <c r="T145" i="29"/>
  <c r="T146" i="29"/>
  <c r="T147" i="29"/>
  <c r="T148" i="29"/>
  <c r="T149" i="29"/>
  <c r="T150" i="29"/>
  <c r="T151" i="29"/>
  <c r="T152" i="29"/>
  <c r="T153" i="29"/>
  <c r="T154" i="29"/>
  <c r="T155" i="29"/>
  <c r="T156" i="29"/>
  <c r="T157" i="29"/>
  <c r="T158" i="29"/>
  <c r="T159" i="29"/>
  <c r="T160" i="29"/>
  <c r="T161" i="29"/>
  <c r="T162" i="29"/>
  <c r="T163" i="29"/>
  <c r="T164" i="29"/>
  <c r="T165" i="29"/>
  <c r="T166" i="29"/>
  <c r="T167" i="29"/>
  <c r="T168" i="29"/>
  <c r="T169" i="29"/>
  <c r="T170" i="29"/>
  <c r="T171" i="29"/>
  <c r="T172" i="29"/>
  <c r="T173" i="29"/>
  <c r="T174" i="29"/>
  <c r="T175" i="29"/>
  <c r="T176" i="29"/>
  <c r="T177" i="29"/>
  <c r="T178" i="29"/>
  <c r="T179" i="29"/>
  <c r="T180" i="29"/>
  <c r="T181" i="29"/>
  <c r="T182" i="29"/>
  <c r="T183" i="29"/>
  <c r="T184" i="29"/>
  <c r="T185" i="29"/>
  <c r="T186" i="29"/>
  <c r="T187" i="29"/>
  <c r="T188" i="29"/>
  <c r="T189" i="29"/>
  <c r="T190" i="29"/>
  <c r="T191" i="29"/>
  <c r="T192" i="29"/>
  <c r="T193" i="29"/>
  <c r="T194" i="29"/>
  <c r="T195" i="29"/>
  <c r="T196" i="29"/>
  <c r="T197" i="29"/>
  <c r="T198" i="29"/>
  <c r="T199" i="29"/>
  <c r="T200" i="29"/>
  <c r="T201" i="29"/>
  <c r="T202" i="29"/>
  <c r="T203" i="29"/>
  <c r="T204" i="29"/>
  <c r="T205" i="29"/>
  <c r="T206" i="29"/>
  <c r="T207" i="29"/>
  <c r="T208" i="29"/>
  <c r="T209" i="29"/>
  <c r="T210" i="29"/>
  <c r="T211" i="29"/>
  <c r="T212" i="29"/>
  <c r="T213" i="29"/>
  <c r="T214" i="29"/>
  <c r="T215" i="29"/>
  <c r="T216" i="29"/>
  <c r="T217" i="29"/>
  <c r="T218" i="29"/>
  <c r="T219" i="29"/>
  <c r="T220" i="29"/>
  <c r="T221" i="29"/>
  <c r="T222" i="29"/>
  <c r="T223" i="29"/>
  <c r="T224" i="29"/>
  <c r="T225" i="29"/>
  <c r="T226" i="29"/>
  <c r="T227" i="29"/>
  <c r="T228" i="29"/>
  <c r="T229" i="29"/>
  <c r="T230" i="29"/>
  <c r="T231" i="29"/>
  <c r="T232" i="29"/>
  <c r="T233" i="29"/>
  <c r="T234" i="29"/>
  <c r="T235" i="29"/>
  <c r="T236" i="29"/>
  <c r="T237" i="29"/>
  <c r="T238" i="29"/>
  <c r="T239" i="29"/>
  <c r="T240" i="29"/>
  <c r="T241" i="29"/>
  <c r="T242" i="29"/>
  <c r="T243" i="29"/>
  <c r="T244" i="29"/>
  <c r="T245" i="29"/>
  <c r="T246" i="29"/>
  <c r="T247" i="29"/>
  <c r="T248" i="29"/>
  <c r="T249" i="29"/>
  <c r="T250" i="29"/>
  <c r="T251" i="29"/>
  <c r="T252" i="29"/>
  <c r="T253" i="29"/>
  <c r="T254" i="29"/>
  <c r="T255" i="29"/>
  <c r="T256" i="29"/>
  <c r="T257" i="29"/>
  <c r="T258" i="29"/>
  <c r="T259" i="29"/>
  <c r="T260" i="29"/>
  <c r="T261" i="29"/>
  <c r="T262" i="29"/>
  <c r="T263" i="29"/>
  <c r="T264" i="29"/>
  <c r="T265" i="29"/>
  <c r="T266" i="29"/>
  <c r="T267" i="29"/>
  <c r="T268" i="29"/>
  <c r="T269" i="29"/>
  <c r="T270" i="29"/>
  <c r="T271" i="29"/>
  <c r="T272" i="29"/>
  <c r="T273" i="29"/>
  <c r="T274" i="29"/>
  <c r="T275" i="29"/>
  <c r="T276" i="29"/>
  <c r="T277" i="29"/>
  <c r="T278" i="29"/>
  <c r="T279" i="29"/>
  <c r="T280" i="29"/>
  <c r="T281" i="29"/>
  <c r="T282" i="29"/>
  <c r="T283" i="29"/>
  <c r="T284" i="29"/>
  <c r="T285" i="29"/>
  <c r="T286" i="29"/>
  <c r="T287" i="29"/>
  <c r="T288" i="29"/>
  <c r="T289" i="29"/>
  <c r="T290" i="29"/>
  <c r="T291" i="29"/>
  <c r="T292" i="29"/>
  <c r="T293" i="29"/>
  <c r="T294" i="29"/>
  <c r="T295" i="29"/>
  <c r="T296" i="29"/>
  <c r="T297" i="29"/>
  <c r="T298" i="29"/>
  <c r="T299" i="29"/>
  <c r="T300" i="29"/>
  <c r="T301" i="29"/>
  <c r="T302" i="29"/>
  <c r="T303" i="29"/>
  <c r="T304" i="29"/>
  <c r="T305" i="29"/>
  <c r="T306" i="29"/>
  <c r="T307" i="29"/>
  <c r="T308" i="29"/>
  <c r="T309" i="29"/>
  <c r="T310" i="29"/>
  <c r="T311" i="29"/>
  <c r="T312" i="29"/>
  <c r="T313" i="29"/>
  <c r="T314" i="29"/>
  <c r="T315" i="29"/>
  <c r="T316" i="29"/>
  <c r="T317" i="29"/>
  <c r="T318" i="29"/>
  <c r="T319" i="29"/>
  <c r="T320" i="29"/>
  <c r="T321" i="29"/>
  <c r="T322" i="29"/>
  <c r="T323" i="29"/>
  <c r="T324" i="29"/>
  <c r="T325" i="29"/>
  <c r="T326" i="29"/>
  <c r="T327" i="29"/>
  <c r="T328" i="29"/>
  <c r="T329" i="29"/>
  <c r="T330" i="29"/>
  <c r="T331" i="29"/>
  <c r="T332" i="29"/>
  <c r="T333" i="29"/>
  <c r="T334" i="29"/>
  <c r="T335" i="29"/>
  <c r="T336" i="29"/>
  <c r="T337" i="29"/>
  <c r="T338" i="29"/>
  <c r="T339" i="29"/>
  <c r="T340" i="29"/>
  <c r="T341" i="29"/>
  <c r="T342" i="29"/>
  <c r="T343" i="29"/>
  <c r="T344" i="29"/>
  <c r="T345" i="29"/>
  <c r="T346" i="29"/>
  <c r="T347" i="29"/>
  <c r="T348" i="29"/>
  <c r="T349" i="29"/>
  <c r="T350" i="29"/>
  <c r="T351" i="29"/>
  <c r="T352" i="29"/>
  <c r="T353" i="29"/>
  <c r="T354" i="29"/>
  <c r="T355" i="29"/>
  <c r="T356" i="29"/>
  <c r="T357" i="29"/>
  <c r="T358" i="29"/>
  <c r="T359" i="29"/>
  <c r="T360" i="29"/>
  <c r="T361" i="29"/>
  <c r="T362" i="29"/>
  <c r="T363" i="29"/>
  <c r="T364" i="29"/>
  <c r="T365" i="29"/>
  <c r="T366" i="29"/>
  <c r="T367" i="29"/>
  <c r="T368" i="29"/>
  <c r="T369" i="29"/>
  <c r="T370" i="29"/>
  <c r="T371" i="29"/>
  <c r="T372" i="29"/>
  <c r="T373" i="29"/>
  <c r="T374" i="29"/>
  <c r="T375" i="29"/>
  <c r="T376" i="29"/>
  <c r="T377" i="29"/>
  <c r="T378" i="29"/>
  <c r="T379" i="29"/>
  <c r="T380" i="29"/>
  <c r="T381" i="29"/>
  <c r="T382" i="29"/>
  <c r="T383" i="29"/>
  <c r="T384" i="29"/>
  <c r="T385" i="29"/>
  <c r="T386" i="29"/>
  <c r="T387" i="29"/>
  <c r="T388" i="29"/>
  <c r="T389" i="29"/>
  <c r="T390" i="29"/>
  <c r="T391" i="29"/>
  <c r="T392" i="29"/>
  <c r="T393" i="29"/>
  <c r="T394" i="29"/>
  <c r="T395" i="29"/>
  <c r="T396" i="29"/>
  <c r="T397" i="29"/>
  <c r="T398" i="29"/>
  <c r="T399" i="29"/>
  <c r="T400" i="29"/>
  <c r="T401" i="29"/>
  <c r="T402" i="29"/>
  <c r="T403" i="29"/>
  <c r="T404" i="29"/>
  <c r="T405" i="29"/>
  <c r="T406" i="29"/>
  <c r="T407" i="29"/>
  <c r="T408" i="29"/>
  <c r="T409" i="29"/>
  <c r="T410" i="29"/>
  <c r="T411" i="29"/>
  <c r="T412" i="29"/>
  <c r="T413" i="29"/>
  <c r="T414" i="29"/>
  <c r="T415" i="29"/>
  <c r="T416" i="29"/>
  <c r="T417" i="29"/>
  <c r="T418" i="29"/>
  <c r="T419" i="29"/>
  <c r="T420" i="29"/>
  <c r="T421" i="29"/>
  <c r="T422" i="29"/>
  <c r="T423" i="29"/>
  <c r="T424" i="29"/>
  <c r="T425" i="29"/>
  <c r="T426" i="29"/>
  <c r="T427" i="29"/>
  <c r="T428" i="29"/>
  <c r="T429" i="29"/>
  <c r="T430" i="29"/>
  <c r="T431" i="29"/>
  <c r="T432" i="29"/>
  <c r="T433" i="29"/>
  <c r="T434" i="29"/>
  <c r="T435" i="29"/>
  <c r="T436" i="29"/>
  <c r="T437" i="29"/>
  <c r="T438" i="29"/>
  <c r="T439" i="29"/>
  <c r="T440" i="29"/>
  <c r="T441" i="29"/>
  <c r="T442" i="29"/>
  <c r="T443" i="29"/>
  <c r="T444" i="29"/>
  <c r="T445" i="29"/>
  <c r="T446" i="29"/>
  <c r="T447" i="29"/>
  <c r="T448" i="29"/>
  <c r="T449" i="29"/>
  <c r="T450" i="29"/>
  <c r="T451" i="29"/>
  <c r="T452" i="29"/>
  <c r="T453" i="29"/>
  <c r="T454" i="29"/>
  <c r="T455" i="29"/>
  <c r="T456" i="29"/>
  <c r="T457" i="29"/>
  <c r="T458" i="29"/>
  <c r="T459" i="29"/>
  <c r="T460" i="29"/>
  <c r="T461" i="29"/>
  <c r="T462" i="29"/>
  <c r="T463" i="29"/>
  <c r="T464" i="29"/>
  <c r="T465" i="29"/>
  <c r="T466" i="29"/>
  <c r="T467" i="29"/>
  <c r="T468" i="29"/>
  <c r="T469" i="29"/>
  <c r="T470" i="29"/>
  <c r="T471" i="29"/>
  <c r="T472" i="29"/>
  <c r="T473" i="29"/>
  <c r="T474" i="29"/>
  <c r="T475" i="29"/>
  <c r="T476" i="29"/>
  <c r="T477" i="29"/>
  <c r="T478" i="29"/>
  <c r="T479" i="29"/>
  <c r="T480" i="29"/>
  <c r="T481" i="29"/>
  <c r="T482" i="29"/>
  <c r="T483" i="29"/>
  <c r="T484" i="29"/>
  <c r="T485" i="29"/>
  <c r="T486" i="29"/>
  <c r="T487" i="29"/>
  <c r="T488" i="29"/>
  <c r="T489" i="29"/>
  <c r="T490" i="29"/>
  <c r="T491" i="29"/>
  <c r="T492" i="29"/>
  <c r="T493" i="29"/>
  <c r="T494" i="29"/>
  <c r="T495" i="29"/>
  <c r="T496" i="29"/>
  <c r="T497" i="29"/>
  <c r="T498" i="29"/>
  <c r="T499" i="29"/>
  <c r="T500" i="29"/>
  <c r="T501" i="29"/>
  <c r="T502" i="29"/>
  <c r="T503" i="29"/>
  <c r="T504" i="29"/>
  <c r="T505" i="29"/>
  <c r="T506" i="29"/>
  <c r="T507" i="29"/>
  <c r="T508" i="29"/>
  <c r="T509" i="29"/>
  <c r="T510" i="29"/>
  <c r="T511" i="29"/>
  <c r="T512" i="29"/>
  <c r="T513" i="29"/>
  <c r="T514" i="29"/>
  <c r="T515" i="29"/>
  <c r="T516" i="29"/>
  <c r="T517" i="29"/>
  <c r="T518" i="29"/>
  <c r="T519" i="29"/>
  <c r="T520" i="29"/>
  <c r="T521" i="29"/>
  <c r="T522" i="29"/>
  <c r="T523" i="29"/>
  <c r="T524" i="29"/>
  <c r="T525" i="29"/>
  <c r="T526" i="29"/>
  <c r="T527" i="29"/>
  <c r="T528" i="29"/>
  <c r="T529" i="29"/>
  <c r="T530" i="29"/>
  <c r="T531" i="29"/>
  <c r="T532" i="29"/>
  <c r="T533" i="29"/>
  <c r="T534" i="29"/>
  <c r="T535" i="29"/>
  <c r="T536" i="29"/>
  <c r="T537" i="29"/>
  <c r="T538" i="29"/>
  <c r="T539" i="29"/>
  <c r="T540" i="29"/>
  <c r="T541" i="29"/>
  <c r="T542" i="29"/>
  <c r="T543" i="29"/>
  <c r="T544" i="29"/>
  <c r="T545" i="29"/>
  <c r="T546" i="29"/>
  <c r="T547" i="29"/>
  <c r="T548" i="29"/>
  <c r="T549" i="29"/>
  <c r="T550" i="29"/>
  <c r="T551" i="29"/>
  <c r="T552" i="29"/>
  <c r="T553" i="29"/>
  <c r="T554" i="29"/>
  <c r="T555" i="29"/>
  <c r="T556" i="29"/>
  <c r="T557" i="29"/>
  <c r="T558" i="29"/>
  <c r="T559" i="29"/>
  <c r="T560" i="29"/>
  <c r="T561" i="29"/>
  <c r="T562" i="29"/>
  <c r="T563" i="29"/>
  <c r="T564" i="29"/>
  <c r="T565" i="29"/>
  <c r="T566" i="29"/>
  <c r="T567" i="29"/>
  <c r="T568" i="29"/>
  <c r="T569" i="29"/>
  <c r="T570" i="29"/>
  <c r="T571" i="29"/>
  <c r="T572" i="29"/>
  <c r="T573" i="29"/>
  <c r="T574" i="29"/>
  <c r="T575" i="29"/>
  <c r="T576" i="29"/>
  <c r="T577" i="29"/>
  <c r="T578" i="29"/>
  <c r="T579" i="29"/>
  <c r="T580" i="29"/>
  <c r="T581" i="29"/>
  <c r="T582" i="29"/>
  <c r="T583" i="29"/>
  <c r="T584" i="29"/>
  <c r="T585" i="29"/>
  <c r="T586" i="29"/>
  <c r="T587" i="29"/>
  <c r="T588" i="29"/>
  <c r="T589" i="29"/>
  <c r="T590" i="29"/>
  <c r="T591" i="29"/>
  <c r="T592" i="29"/>
  <c r="T593" i="29"/>
  <c r="T594" i="29"/>
  <c r="T595" i="29"/>
  <c r="T596" i="29"/>
  <c r="T597" i="29"/>
  <c r="T598" i="29"/>
  <c r="T599" i="29"/>
  <c r="T600" i="29"/>
  <c r="T601" i="29"/>
  <c r="T602" i="29"/>
  <c r="T603" i="29"/>
  <c r="T604" i="29"/>
  <c r="T605" i="29"/>
  <c r="T606" i="29"/>
  <c r="T607" i="29"/>
  <c r="T608" i="29"/>
  <c r="T609" i="29"/>
  <c r="T610" i="29"/>
  <c r="T611" i="29"/>
  <c r="T612" i="29"/>
  <c r="T613" i="29"/>
  <c r="T614" i="29"/>
  <c r="T615" i="29"/>
  <c r="T616" i="29"/>
  <c r="T617" i="29"/>
  <c r="T618" i="29"/>
  <c r="T619" i="29"/>
  <c r="T620" i="29"/>
  <c r="T621" i="29"/>
  <c r="T622" i="29"/>
  <c r="T623" i="29"/>
  <c r="T624" i="29"/>
  <c r="T625" i="29"/>
  <c r="T626" i="29"/>
  <c r="T627" i="29"/>
  <c r="T628" i="29"/>
  <c r="T629" i="29"/>
  <c r="T630" i="29"/>
  <c r="T631" i="29"/>
  <c r="T632" i="29"/>
  <c r="T633" i="29"/>
  <c r="T634" i="29"/>
  <c r="T635" i="29"/>
  <c r="T636" i="29"/>
  <c r="T637" i="29"/>
  <c r="T638" i="29"/>
  <c r="T639" i="29"/>
  <c r="T640" i="29"/>
  <c r="T641" i="29"/>
  <c r="T642" i="29"/>
  <c r="T643" i="29"/>
  <c r="T644" i="29"/>
  <c r="T645" i="29"/>
  <c r="T646" i="29"/>
  <c r="T647" i="29"/>
  <c r="T648" i="29"/>
  <c r="T649" i="29"/>
  <c r="T650" i="29"/>
  <c r="T651" i="29"/>
  <c r="T652" i="29"/>
  <c r="T653" i="29"/>
  <c r="T654" i="29"/>
  <c r="T655" i="29"/>
  <c r="T656" i="29"/>
  <c r="T657" i="29"/>
  <c r="T658" i="29"/>
  <c r="T659" i="29"/>
  <c r="T660" i="29"/>
  <c r="T661" i="29"/>
  <c r="T662" i="29"/>
  <c r="T663" i="29"/>
  <c r="T664" i="29"/>
  <c r="T665" i="29"/>
  <c r="T666" i="29"/>
  <c r="T667" i="29"/>
  <c r="T668" i="29"/>
  <c r="T669" i="29"/>
  <c r="T670" i="29"/>
  <c r="T671" i="29"/>
  <c r="T672" i="29"/>
  <c r="T673" i="29"/>
  <c r="T674" i="29"/>
  <c r="T675" i="29"/>
  <c r="T676" i="29"/>
  <c r="T677" i="29"/>
  <c r="T678" i="29"/>
  <c r="T679" i="29"/>
  <c r="T680" i="29"/>
  <c r="T681" i="29"/>
  <c r="T682" i="29"/>
  <c r="T683" i="29"/>
  <c r="T684" i="29"/>
  <c r="T685" i="29"/>
  <c r="T686" i="29"/>
  <c r="T687" i="29"/>
  <c r="T688" i="29"/>
  <c r="T689" i="29"/>
  <c r="T690" i="29"/>
  <c r="T691" i="29"/>
  <c r="T692" i="29"/>
  <c r="T693" i="29"/>
  <c r="T694" i="29"/>
  <c r="T695" i="29"/>
  <c r="T696" i="29"/>
  <c r="T697" i="29"/>
  <c r="T698" i="29"/>
  <c r="T699" i="29"/>
  <c r="T700" i="29"/>
  <c r="T701" i="29"/>
  <c r="T702" i="29"/>
  <c r="T703" i="29"/>
  <c r="T704" i="29"/>
  <c r="T705" i="29"/>
  <c r="T706" i="29"/>
  <c r="T707" i="29"/>
  <c r="T708" i="29"/>
  <c r="T709" i="29"/>
  <c r="T710" i="29"/>
  <c r="T711" i="29"/>
  <c r="T712" i="29"/>
  <c r="T713" i="29"/>
  <c r="T714" i="29"/>
  <c r="T715" i="29"/>
  <c r="T716" i="29"/>
  <c r="T717" i="29"/>
  <c r="T718" i="29"/>
  <c r="T719" i="29"/>
  <c r="T720" i="29"/>
  <c r="T721" i="29"/>
  <c r="T722" i="29"/>
  <c r="T723" i="29"/>
  <c r="T724" i="29"/>
  <c r="T725" i="29"/>
  <c r="T726" i="29"/>
  <c r="T727" i="29"/>
  <c r="T728" i="29"/>
  <c r="T729" i="29"/>
  <c r="T730" i="29"/>
  <c r="T731" i="29"/>
  <c r="T732" i="29"/>
  <c r="T733" i="29"/>
  <c r="T734" i="29"/>
  <c r="T735" i="29"/>
  <c r="T736" i="29"/>
  <c r="T737" i="29"/>
  <c r="T738" i="29"/>
  <c r="T739" i="29"/>
  <c r="T740" i="29"/>
  <c r="T741" i="29"/>
  <c r="T742" i="29"/>
  <c r="T743" i="29"/>
  <c r="T744" i="29"/>
  <c r="T745" i="29"/>
  <c r="T746" i="29"/>
  <c r="T747" i="29"/>
  <c r="T748" i="29"/>
  <c r="T749" i="29"/>
  <c r="T750" i="29"/>
  <c r="T751" i="29"/>
  <c r="T752" i="29"/>
  <c r="T753" i="29"/>
  <c r="T754" i="29"/>
  <c r="T755" i="29"/>
  <c r="T756" i="29"/>
  <c r="T757" i="29"/>
  <c r="T758" i="29"/>
  <c r="T759" i="29"/>
  <c r="T760" i="29"/>
  <c r="T761" i="29"/>
  <c r="T762" i="29"/>
  <c r="T763" i="29"/>
  <c r="T764" i="29"/>
  <c r="T765" i="29"/>
  <c r="T766" i="29"/>
  <c r="T767" i="29"/>
  <c r="T768" i="29"/>
  <c r="T769" i="29"/>
  <c r="T770" i="29"/>
  <c r="T771" i="29"/>
  <c r="T772" i="29"/>
  <c r="T773" i="29"/>
  <c r="T774" i="29"/>
  <c r="T775" i="29"/>
  <c r="T776" i="29"/>
  <c r="T777" i="29"/>
  <c r="T778" i="29"/>
  <c r="T779" i="29"/>
  <c r="T780" i="29"/>
  <c r="T781" i="29"/>
  <c r="T782" i="29"/>
  <c r="T783" i="29"/>
  <c r="T784" i="29"/>
  <c r="T785" i="29"/>
  <c r="T786" i="29"/>
  <c r="T787" i="29"/>
  <c r="T788" i="29"/>
  <c r="T789" i="29"/>
  <c r="T790" i="29"/>
  <c r="T791" i="29"/>
  <c r="T792" i="29"/>
  <c r="T793" i="29"/>
  <c r="T794" i="29"/>
  <c r="T795" i="29"/>
  <c r="T796" i="29"/>
  <c r="T797" i="29"/>
  <c r="T798" i="29"/>
  <c r="T799" i="29"/>
  <c r="T800" i="29"/>
  <c r="T801" i="29"/>
  <c r="T802" i="29"/>
  <c r="T803" i="29"/>
  <c r="T804" i="29"/>
  <c r="T805" i="29"/>
  <c r="T806" i="29"/>
  <c r="T807" i="29"/>
  <c r="T808" i="29"/>
  <c r="T809" i="29"/>
  <c r="T810" i="29"/>
  <c r="T811" i="29"/>
  <c r="T812" i="29"/>
  <c r="T813" i="29"/>
  <c r="T814" i="29"/>
  <c r="T815" i="29"/>
  <c r="T816" i="29"/>
  <c r="T817" i="29"/>
  <c r="T818" i="29"/>
  <c r="T819" i="29"/>
  <c r="T820" i="29"/>
  <c r="T821" i="29"/>
  <c r="T822" i="29"/>
  <c r="T823" i="29"/>
  <c r="T824" i="29"/>
  <c r="T825" i="29"/>
  <c r="T826" i="29"/>
  <c r="T827" i="29"/>
  <c r="T828" i="29"/>
  <c r="T829" i="29"/>
  <c r="T830" i="29"/>
  <c r="T831" i="29"/>
  <c r="T832" i="29"/>
  <c r="T833" i="29"/>
  <c r="T834" i="29"/>
  <c r="T835" i="29"/>
  <c r="T836" i="29"/>
  <c r="T837" i="29"/>
  <c r="T838" i="29"/>
  <c r="T839" i="29"/>
  <c r="T840" i="29"/>
  <c r="T841" i="29"/>
  <c r="T842" i="29"/>
  <c r="T843" i="29"/>
  <c r="T844" i="29"/>
  <c r="T845" i="29"/>
  <c r="T846" i="29"/>
  <c r="T847" i="29"/>
  <c r="T848" i="29"/>
  <c r="T849" i="29"/>
  <c r="T850" i="29"/>
  <c r="T851" i="29"/>
  <c r="T852" i="29"/>
  <c r="T853" i="29"/>
  <c r="T854" i="29"/>
  <c r="T855" i="29"/>
  <c r="T856" i="29"/>
  <c r="T857" i="29"/>
  <c r="T858" i="29"/>
  <c r="T859" i="29"/>
  <c r="T860" i="29"/>
  <c r="T861" i="29"/>
  <c r="T862" i="29"/>
  <c r="T863" i="29"/>
  <c r="T864" i="29"/>
  <c r="T865" i="29"/>
  <c r="T866" i="29"/>
  <c r="T867" i="29"/>
  <c r="T868" i="29"/>
  <c r="T869" i="29"/>
  <c r="T870" i="29"/>
  <c r="T871" i="29"/>
  <c r="T872" i="29"/>
  <c r="T873" i="29"/>
  <c r="T874" i="29"/>
  <c r="T875" i="29"/>
  <c r="T876" i="29"/>
  <c r="T877" i="29"/>
  <c r="T878" i="29"/>
  <c r="T879" i="29"/>
  <c r="T880" i="29"/>
  <c r="T881" i="29"/>
  <c r="T882" i="29"/>
  <c r="T883" i="29"/>
  <c r="T884" i="29"/>
  <c r="T885" i="29"/>
  <c r="T886" i="29"/>
  <c r="T887" i="29"/>
  <c r="T888" i="29"/>
  <c r="T889" i="29"/>
  <c r="T890" i="29"/>
  <c r="T891" i="29"/>
  <c r="T892" i="29"/>
  <c r="T893" i="29"/>
  <c r="T894" i="29"/>
  <c r="T895" i="29"/>
  <c r="T896" i="29"/>
  <c r="T897" i="29"/>
  <c r="T898" i="29"/>
  <c r="T899" i="29"/>
  <c r="T900" i="29"/>
  <c r="T901" i="29"/>
  <c r="T902" i="29"/>
  <c r="T903" i="29"/>
  <c r="T904" i="29"/>
  <c r="T905" i="29"/>
  <c r="T906" i="29"/>
  <c r="T907" i="29"/>
  <c r="T908" i="29"/>
  <c r="T909" i="29"/>
  <c r="T910" i="29"/>
  <c r="T911" i="29"/>
  <c r="T912" i="29"/>
  <c r="T913" i="29"/>
  <c r="T914" i="29"/>
  <c r="T915" i="29"/>
  <c r="T916" i="29"/>
  <c r="T917" i="29"/>
  <c r="T918" i="29"/>
  <c r="T919" i="29"/>
  <c r="T920" i="29"/>
  <c r="T921" i="29"/>
  <c r="T922" i="29"/>
  <c r="T923" i="29"/>
  <c r="T924" i="29"/>
  <c r="T925" i="29"/>
  <c r="T926" i="29"/>
  <c r="T927" i="29"/>
  <c r="T928" i="29"/>
  <c r="T929" i="29"/>
  <c r="T930" i="29"/>
  <c r="T931" i="29"/>
  <c r="T932" i="29"/>
  <c r="T933" i="29"/>
  <c r="T934" i="29"/>
  <c r="T935" i="29"/>
  <c r="T936" i="29"/>
  <c r="T937" i="29"/>
  <c r="T938" i="29"/>
  <c r="T939" i="29"/>
  <c r="T940" i="29"/>
  <c r="T941" i="29"/>
  <c r="T942" i="29"/>
  <c r="T943" i="29"/>
  <c r="T944" i="29"/>
  <c r="T945" i="29"/>
  <c r="T946" i="29"/>
  <c r="T947" i="29"/>
  <c r="T948" i="29"/>
  <c r="T949" i="29"/>
  <c r="T950" i="29"/>
  <c r="T951" i="29"/>
  <c r="T952" i="29"/>
  <c r="T953" i="29"/>
  <c r="T954" i="29"/>
  <c r="T955" i="29"/>
  <c r="T956" i="29"/>
  <c r="T957" i="29"/>
  <c r="T958" i="29"/>
  <c r="T959" i="29"/>
  <c r="T960" i="29"/>
  <c r="T961" i="29"/>
  <c r="T962" i="29"/>
  <c r="T963" i="29"/>
  <c r="T964" i="29"/>
  <c r="T965" i="29"/>
  <c r="T966" i="29"/>
  <c r="T967" i="29"/>
  <c r="T968" i="29"/>
  <c r="T969" i="29"/>
  <c r="T970" i="29"/>
  <c r="T971" i="29"/>
  <c r="T972" i="29"/>
  <c r="T973" i="29"/>
  <c r="T974" i="29"/>
  <c r="T975" i="29"/>
  <c r="T976" i="29"/>
  <c r="T977" i="29"/>
  <c r="T978" i="29"/>
  <c r="T979" i="29"/>
  <c r="T980" i="29"/>
  <c r="T981" i="29"/>
  <c r="T982" i="29"/>
  <c r="T983" i="29"/>
  <c r="T984" i="29"/>
  <c r="T985" i="29"/>
  <c r="T986" i="29"/>
  <c r="T987" i="29"/>
  <c r="T988" i="29"/>
  <c r="T989" i="29"/>
  <c r="T990" i="29"/>
  <c r="T991" i="29"/>
  <c r="T992" i="29"/>
  <c r="T993" i="29"/>
  <c r="T994" i="29"/>
  <c r="T995" i="29"/>
  <c r="T996" i="29"/>
  <c r="T997" i="29"/>
  <c r="T998" i="29"/>
  <c r="T999" i="29"/>
  <c r="T1000" i="29"/>
  <c r="T1001" i="29"/>
  <c r="T1002" i="29"/>
  <c r="T1003" i="29"/>
  <c r="T1004" i="29"/>
  <c r="T1005" i="29"/>
  <c r="T1006" i="29"/>
  <c r="T1007" i="29"/>
  <c r="T1008" i="29"/>
  <c r="T1009" i="29"/>
  <c r="T1010" i="29"/>
  <c r="T1011" i="29"/>
  <c r="T1012" i="29"/>
  <c r="T1013" i="29"/>
  <c r="T1014" i="29"/>
  <c r="T1015" i="29"/>
  <c r="T1016" i="29"/>
  <c r="T1017" i="29"/>
  <c r="T1018" i="29"/>
  <c r="T1019" i="29"/>
  <c r="T1020" i="29"/>
  <c r="T1021" i="29"/>
  <c r="T1022" i="29"/>
  <c r="T1023" i="29"/>
  <c r="T1024" i="29"/>
  <c r="T1025" i="29"/>
  <c r="T1026" i="29"/>
  <c r="T1027" i="29"/>
  <c r="T1028" i="29"/>
  <c r="T1029" i="29"/>
  <c r="T1030" i="29"/>
  <c r="T1031" i="29"/>
  <c r="T1032" i="29"/>
  <c r="T1033" i="29"/>
  <c r="T1034" i="29"/>
  <c r="T1035" i="29"/>
  <c r="T1036" i="29"/>
  <c r="T1037" i="29"/>
  <c r="T1038" i="29"/>
  <c r="T1039" i="29"/>
  <c r="T1040" i="29"/>
  <c r="T1041" i="29"/>
  <c r="T1042" i="29"/>
  <c r="T1043" i="29"/>
  <c r="T1044" i="29"/>
  <c r="T1045" i="29"/>
  <c r="T1046" i="29"/>
  <c r="T1047" i="29"/>
  <c r="T1048" i="29"/>
  <c r="T1049" i="29"/>
  <c r="T1050" i="29"/>
  <c r="T1051" i="29"/>
  <c r="T1052" i="29"/>
  <c r="T1053" i="29"/>
  <c r="T1054" i="29"/>
  <c r="T1055" i="29"/>
  <c r="T1056" i="29"/>
  <c r="T1057" i="29"/>
  <c r="T1058" i="29"/>
  <c r="T1059" i="29"/>
  <c r="T1060" i="29"/>
  <c r="T1061" i="29"/>
  <c r="T1062" i="29"/>
  <c r="T1063" i="29"/>
  <c r="T1064" i="29"/>
  <c r="T1065" i="29"/>
  <c r="T1066" i="29"/>
  <c r="T1067" i="29"/>
  <c r="T1068" i="29"/>
  <c r="T1069" i="29"/>
  <c r="T1070" i="29"/>
  <c r="T1071" i="29"/>
  <c r="T1072" i="29"/>
  <c r="T1073" i="29"/>
  <c r="T1074" i="29"/>
  <c r="T1075" i="29"/>
  <c r="T1076" i="29"/>
  <c r="T1077" i="29"/>
  <c r="T1078" i="29"/>
  <c r="T1079" i="29"/>
  <c r="T1080" i="29"/>
  <c r="T1081" i="29"/>
  <c r="T1082" i="29"/>
  <c r="T1083" i="29"/>
  <c r="T1084" i="29"/>
  <c r="T1085" i="29"/>
  <c r="T1086" i="29"/>
  <c r="T1087" i="29"/>
  <c r="T1088" i="29"/>
  <c r="T1089" i="29"/>
  <c r="T1090" i="29"/>
  <c r="T1091" i="29"/>
  <c r="T1092" i="29"/>
  <c r="T1093" i="29"/>
  <c r="T1094" i="29"/>
  <c r="T1095" i="29"/>
  <c r="T1096" i="29"/>
  <c r="T1097" i="29"/>
  <c r="T1098" i="29"/>
  <c r="T1099" i="29"/>
  <c r="T1100" i="29"/>
  <c r="T1101" i="29"/>
  <c r="T1102" i="29"/>
  <c r="T1103" i="29"/>
  <c r="T1104" i="29"/>
  <c r="T1105" i="29"/>
  <c r="T1106" i="29"/>
  <c r="T1107" i="29"/>
  <c r="T1108" i="29"/>
  <c r="T1109" i="29"/>
  <c r="T1110" i="29"/>
  <c r="T1111" i="29"/>
  <c r="T1112" i="29"/>
  <c r="T1113" i="29"/>
  <c r="T1114" i="29"/>
  <c r="T1115" i="29"/>
  <c r="T1116" i="29"/>
  <c r="T1117" i="29"/>
  <c r="T1118" i="29"/>
  <c r="T1119" i="29"/>
  <c r="T1120" i="29"/>
  <c r="T1121" i="29"/>
  <c r="T1122" i="29"/>
  <c r="T1123" i="29"/>
  <c r="T1124" i="29"/>
  <c r="T1125" i="29"/>
  <c r="T1126" i="29"/>
  <c r="T1127" i="29"/>
  <c r="T1128" i="29"/>
  <c r="T1129" i="29"/>
  <c r="T1130" i="29"/>
  <c r="T1131" i="29"/>
  <c r="T1132" i="29"/>
  <c r="T1133" i="29"/>
  <c r="T1134" i="29"/>
  <c r="T1135" i="29"/>
  <c r="T1136" i="29"/>
  <c r="T1137" i="29"/>
  <c r="T1138" i="29"/>
  <c r="T1139" i="29"/>
  <c r="T1140" i="29"/>
  <c r="T1141" i="29"/>
  <c r="T1142" i="29"/>
  <c r="T1143" i="29"/>
  <c r="T1144" i="29"/>
  <c r="T1145" i="29"/>
  <c r="T1146" i="29"/>
  <c r="T1147" i="29"/>
  <c r="T1148" i="29"/>
  <c r="T1149" i="29"/>
  <c r="T1150" i="29"/>
  <c r="T1151" i="29"/>
  <c r="T1152" i="29"/>
  <c r="T1153" i="29"/>
  <c r="T1154" i="29"/>
  <c r="T1155" i="29"/>
  <c r="T1156" i="29"/>
  <c r="T1157" i="29"/>
  <c r="T1158" i="29"/>
  <c r="T1159" i="29"/>
  <c r="T1160" i="29"/>
  <c r="T1161" i="29"/>
  <c r="T1162" i="29"/>
  <c r="T1163" i="29"/>
  <c r="T1164" i="29"/>
  <c r="T1165" i="29"/>
  <c r="T1166" i="29"/>
  <c r="T1167" i="29"/>
  <c r="T1168" i="29"/>
  <c r="T1169" i="29"/>
  <c r="T1170" i="29"/>
  <c r="T1171" i="29"/>
  <c r="T1172" i="29"/>
  <c r="T1173" i="29"/>
  <c r="T1174" i="29"/>
  <c r="T1175" i="29"/>
  <c r="T1176" i="29"/>
  <c r="T1177" i="29"/>
  <c r="T1178" i="29"/>
  <c r="T1179" i="29"/>
  <c r="T1180" i="29"/>
  <c r="T1181" i="29"/>
  <c r="T1182" i="29"/>
  <c r="T1183" i="29"/>
  <c r="T1184" i="29"/>
  <c r="T1185" i="29"/>
  <c r="T1186" i="29"/>
  <c r="T1187" i="29"/>
  <c r="T1188" i="29"/>
  <c r="T1189" i="29"/>
  <c r="T1190" i="29"/>
  <c r="T1191" i="29"/>
  <c r="T1192" i="29"/>
  <c r="T1193" i="29"/>
  <c r="T1194" i="29"/>
  <c r="T1195" i="29"/>
  <c r="T1196" i="29"/>
  <c r="T1197" i="29"/>
  <c r="T1198" i="29"/>
  <c r="T1199" i="29"/>
  <c r="T1200" i="29"/>
  <c r="T1201" i="29"/>
  <c r="T1202" i="29"/>
  <c r="T1203" i="29"/>
  <c r="T1204" i="29"/>
  <c r="T1205" i="29"/>
  <c r="T1206" i="29"/>
  <c r="T1207" i="29"/>
  <c r="T1208" i="29"/>
  <c r="T1209" i="29"/>
  <c r="T1210" i="29"/>
  <c r="T1211" i="29"/>
  <c r="T1212" i="29"/>
  <c r="T1213" i="29"/>
  <c r="T1214" i="29"/>
  <c r="T1215" i="29"/>
  <c r="T1216" i="29"/>
  <c r="T1217" i="29"/>
  <c r="T1218" i="29"/>
  <c r="T1219" i="29"/>
  <c r="T1220" i="29"/>
  <c r="T1221" i="29"/>
  <c r="T1222" i="29"/>
  <c r="T1223" i="29"/>
  <c r="T1224" i="29"/>
  <c r="T1225" i="29"/>
  <c r="T1226" i="29"/>
  <c r="T1227" i="29"/>
  <c r="T1228" i="29"/>
  <c r="T1229" i="29"/>
  <c r="T1230" i="29"/>
  <c r="T1231" i="29"/>
  <c r="T1232" i="29"/>
  <c r="T1233" i="29"/>
  <c r="T1234" i="29"/>
  <c r="T1235" i="29"/>
  <c r="T1236" i="29"/>
  <c r="T1237" i="29"/>
  <c r="T1238" i="29"/>
  <c r="T1239" i="29"/>
  <c r="T1240" i="29"/>
  <c r="T1241" i="29"/>
  <c r="T1242" i="29"/>
  <c r="T1243" i="29"/>
  <c r="T1244" i="29"/>
  <c r="T1245" i="29"/>
  <c r="T1246" i="29"/>
  <c r="T1247" i="29"/>
  <c r="T1248" i="29"/>
  <c r="T1249" i="29"/>
  <c r="T1250" i="29"/>
  <c r="T1251" i="29"/>
  <c r="T1252" i="29"/>
  <c r="T1253" i="29"/>
  <c r="T1254" i="29"/>
  <c r="T1255" i="29"/>
  <c r="T1256" i="29"/>
  <c r="T1257" i="29"/>
  <c r="T1258" i="29"/>
  <c r="T1259" i="29"/>
  <c r="T1260" i="29"/>
  <c r="T1261" i="29"/>
  <c r="T1262" i="29"/>
  <c r="T1263" i="29"/>
  <c r="T1264" i="29"/>
  <c r="T1265" i="29"/>
  <c r="T1266" i="29"/>
  <c r="T1267" i="29"/>
  <c r="T1268" i="29"/>
  <c r="T1269" i="29"/>
  <c r="T1270" i="29"/>
  <c r="T1271" i="29"/>
  <c r="T1272" i="29"/>
  <c r="T1273" i="29"/>
  <c r="T1274" i="29"/>
  <c r="T1275" i="29"/>
  <c r="T1276" i="29"/>
  <c r="T1277" i="29"/>
  <c r="T1278" i="29"/>
  <c r="T1279" i="29"/>
  <c r="T1280" i="29"/>
  <c r="T1281" i="29"/>
  <c r="T1282" i="29"/>
  <c r="T1283" i="29"/>
  <c r="T1284" i="29"/>
  <c r="T1285" i="29"/>
  <c r="T1286" i="29"/>
  <c r="T1287" i="29"/>
  <c r="T1288" i="29"/>
  <c r="T1289" i="29"/>
  <c r="T1290" i="29"/>
  <c r="T1291" i="29"/>
  <c r="T1292" i="29"/>
  <c r="T1293" i="29"/>
  <c r="T1294" i="29"/>
  <c r="T1295" i="29"/>
  <c r="T1296" i="29"/>
  <c r="T1297" i="29"/>
  <c r="T1298" i="29"/>
  <c r="T1299" i="29"/>
  <c r="T1300" i="29"/>
  <c r="T1301" i="29"/>
  <c r="T1302" i="29"/>
  <c r="T1303" i="29"/>
  <c r="T1304" i="29"/>
  <c r="T1305" i="29"/>
  <c r="T1306" i="29"/>
  <c r="T1307" i="29"/>
  <c r="T1308" i="29"/>
  <c r="T1309" i="29"/>
  <c r="T1310" i="29"/>
  <c r="T1311" i="29"/>
  <c r="T1312" i="29"/>
  <c r="T1313" i="29"/>
  <c r="T1314" i="29"/>
  <c r="T1315" i="29"/>
  <c r="T1316" i="29"/>
  <c r="T1317" i="29"/>
  <c r="T1318" i="29"/>
  <c r="T1319" i="29"/>
  <c r="T1320" i="29"/>
  <c r="T1321" i="29"/>
  <c r="T1322" i="29"/>
  <c r="T1323" i="29"/>
  <c r="T1324" i="29"/>
  <c r="T1325" i="29"/>
  <c r="T1326" i="29"/>
  <c r="T1327" i="29"/>
  <c r="T1328" i="29"/>
  <c r="T1329" i="29"/>
  <c r="T1330" i="29"/>
  <c r="T1331" i="29"/>
  <c r="T1332" i="29"/>
  <c r="T1333" i="29"/>
  <c r="T1334" i="29"/>
  <c r="T1335" i="29"/>
  <c r="T1336" i="29"/>
  <c r="T1337" i="29"/>
  <c r="T1338" i="29"/>
  <c r="T1339" i="29"/>
  <c r="T1340" i="29"/>
  <c r="T1341" i="29"/>
  <c r="T1342" i="29"/>
  <c r="T1343" i="29"/>
  <c r="T1344" i="29"/>
  <c r="T1345" i="29"/>
  <c r="T1346" i="29"/>
  <c r="T1347" i="29"/>
  <c r="T1348" i="29"/>
  <c r="T1349" i="29"/>
  <c r="T1350" i="29"/>
  <c r="T1351" i="29"/>
  <c r="T1352" i="29"/>
  <c r="T1353" i="29"/>
  <c r="T1354" i="29"/>
  <c r="T1355" i="29"/>
  <c r="T1356" i="29"/>
  <c r="T1357" i="29"/>
  <c r="T1358" i="29"/>
  <c r="T1359" i="29"/>
  <c r="T1360" i="29"/>
  <c r="T1361" i="29"/>
  <c r="T1362" i="29"/>
  <c r="T1363" i="29"/>
  <c r="T1364" i="29"/>
  <c r="T1365" i="29"/>
  <c r="T1366" i="29"/>
  <c r="T1367" i="29"/>
  <c r="T1368" i="29"/>
  <c r="T1369" i="29"/>
  <c r="T1370" i="29"/>
  <c r="T1371" i="29"/>
  <c r="T1372" i="29"/>
  <c r="T1373" i="29"/>
  <c r="T1374" i="29"/>
  <c r="T1375" i="29"/>
  <c r="T1376" i="29"/>
  <c r="T1377" i="29"/>
  <c r="T1378" i="29"/>
  <c r="T1379" i="29"/>
  <c r="T1380" i="29"/>
  <c r="T1381" i="29"/>
  <c r="T1382" i="29"/>
  <c r="T1383" i="29"/>
  <c r="T1384" i="29"/>
  <c r="T1385" i="29"/>
  <c r="T1386" i="29"/>
  <c r="T1387" i="29"/>
  <c r="T1388" i="29"/>
  <c r="T1389" i="29"/>
  <c r="T1390" i="29"/>
  <c r="T1391" i="29"/>
  <c r="T1392" i="29"/>
  <c r="T1393" i="29"/>
  <c r="T1394" i="29"/>
  <c r="T1395" i="29"/>
  <c r="T1396" i="29"/>
  <c r="T1397" i="29"/>
  <c r="T1398" i="29"/>
  <c r="T1399" i="29"/>
  <c r="T1400" i="29"/>
  <c r="T1401" i="29"/>
  <c r="T1402" i="29"/>
  <c r="T1403" i="29"/>
  <c r="T1404" i="29"/>
  <c r="T1405" i="29"/>
  <c r="T1406" i="29"/>
  <c r="T1407" i="29"/>
  <c r="T1408" i="29"/>
  <c r="T1409" i="29"/>
  <c r="T1410" i="29"/>
  <c r="T1411" i="29"/>
  <c r="T1412" i="29"/>
  <c r="T1413" i="29"/>
  <c r="T1414" i="29"/>
  <c r="T1415" i="29"/>
  <c r="T1416" i="29"/>
  <c r="T1417" i="29"/>
  <c r="T1418" i="29"/>
  <c r="T1419" i="29"/>
  <c r="T1420" i="29"/>
  <c r="T1421" i="29"/>
  <c r="T1422" i="29"/>
  <c r="T1423" i="29"/>
  <c r="T1424" i="29"/>
  <c r="T1425" i="29"/>
  <c r="T1426" i="29"/>
  <c r="T1427" i="29"/>
  <c r="T1428" i="29"/>
  <c r="T1429" i="29"/>
  <c r="T1430" i="29"/>
  <c r="T1431" i="29"/>
  <c r="T1432" i="29"/>
  <c r="T1433" i="29"/>
  <c r="T1434" i="29"/>
  <c r="T1435" i="29"/>
  <c r="T1436" i="29"/>
  <c r="T1437" i="29"/>
  <c r="T1438" i="29"/>
  <c r="T1439" i="29"/>
  <c r="T1440" i="29"/>
  <c r="T1441" i="29"/>
  <c r="T1442" i="29"/>
  <c r="T1443" i="29"/>
  <c r="T1444" i="29"/>
  <c r="T1445" i="29"/>
  <c r="T1446" i="29"/>
  <c r="T1447" i="29"/>
  <c r="T1448" i="29"/>
  <c r="T1449" i="29"/>
  <c r="T1450" i="29"/>
  <c r="T1451" i="29"/>
  <c r="T1452" i="29"/>
  <c r="T1453" i="29"/>
  <c r="T1454" i="29"/>
  <c r="T1455" i="29"/>
  <c r="T1456" i="29"/>
  <c r="T1457" i="29"/>
  <c r="T1458" i="29"/>
  <c r="T1459" i="29"/>
  <c r="T1460" i="29"/>
  <c r="T1461" i="29"/>
  <c r="T1462" i="29"/>
  <c r="T1463" i="29"/>
  <c r="T1464" i="29"/>
  <c r="T1465" i="29"/>
  <c r="T1466" i="29"/>
  <c r="T1467" i="29"/>
  <c r="T1468" i="29"/>
  <c r="T1469" i="29"/>
  <c r="T1470" i="29"/>
  <c r="T1471" i="29"/>
  <c r="T1472" i="29"/>
  <c r="T1473" i="29"/>
  <c r="T1474" i="29"/>
  <c r="T1475" i="29"/>
  <c r="T1476" i="29"/>
  <c r="T1477" i="29"/>
  <c r="T1478" i="29"/>
  <c r="T1479" i="29"/>
  <c r="T1480" i="29"/>
  <c r="T1481" i="29"/>
  <c r="T1482" i="29"/>
  <c r="T1483" i="29"/>
  <c r="T1484" i="29"/>
  <c r="T1485" i="29"/>
  <c r="T1486" i="29"/>
  <c r="T1487" i="29"/>
  <c r="T1488" i="29"/>
  <c r="T1489" i="29"/>
  <c r="T1490" i="29"/>
  <c r="T1491" i="29"/>
  <c r="T1492" i="29"/>
  <c r="T1493" i="29"/>
  <c r="T1494" i="29"/>
  <c r="T1495" i="29"/>
  <c r="T1496" i="29"/>
  <c r="T1497" i="29"/>
  <c r="T1498" i="29"/>
  <c r="T1499" i="29"/>
  <c r="T1500" i="29"/>
  <c r="T1501" i="29"/>
  <c r="T1502" i="29"/>
  <c r="T1503" i="29"/>
  <c r="T1504" i="29"/>
  <c r="T1505" i="29"/>
  <c r="T1506" i="29"/>
  <c r="T1507" i="29"/>
  <c r="T1508" i="29"/>
  <c r="T1509" i="29"/>
  <c r="T1510" i="29"/>
  <c r="T1511" i="29"/>
  <c r="T1512" i="29"/>
  <c r="T1513" i="29"/>
  <c r="T1514" i="29"/>
  <c r="T1515" i="29"/>
  <c r="T1516" i="29"/>
  <c r="T1517" i="29"/>
  <c r="T1518" i="29"/>
  <c r="T1519" i="29"/>
  <c r="T1520" i="29"/>
  <c r="T1521" i="29"/>
  <c r="T1522" i="29"/>
  <c r="T1523" i="29"/>
  <c r="T1524" i="29"/>
  <c r="T1525" i="29"/>
  <c r="T1526" i="29"/>
  <c r="T1527" i="29"/>
  <c r="T1528" i="29"/>
  <c r="T1529" i="29"/>
  <c r="T1530" i="29"/>
  <c r="T1531" i="29"/>
  <c r="T1532" i="29"/>
  <c r="T1533" i="29"/>
  <c r="T1534" i="29"/>
  <c r="T1535" i="29"/>
  <c r="T1536" i="29"/>
  <c r="T1537" i="29"/>
  <c r="T1538" i="29"/>
  <c r="T1539" i="29"/>
  <c r="T1540" i="29"/>
  <c r="T1541" i="29"/>
  <c r="T1542" i="29"/>
  <c r="T1543" i="29"/>
  <c r="T1544" i="29"/>
  <c r="T1545" i="29"/>
  <c r="T1546" i="29"/>
  <c r="T1547" i="29"/>
  <c r="T1548" i="29"/>
  <c r="T1549" i="29"/>
  <c r="T1550" i="29"/>
  <c r="T1551" i="29"/>
  <c r="T1552" i="29"/>
  <c r="T1553" i="29"/>
  <c r="T1554" i="29"/>
  <c r="T1555" i="29"/>
  <c r="T1556" i="29"/>
  <c r="T1557" i="29"/>
  <c r="T1558" i="29"/>
  <c r="T1559" i="29"/>
  <c r="T1560" i="29"/>
  <c r="T1561" i="29"/>
  <c r="T1562" i="29"/>
  <c r="T1563" i="29"/>
  <c r="T1564" i="29"/>
  <c r="T1565" i="29"/>
  <c r="T1566" i="29"/>
  <c r="T1567" i="29"/>
  <c r="T1568" i="29"/>
  <c r="T1569" i="29"/>
  <c r="T1570" i="29"/>
  <c r="T1571" i="29"/>
  <c r="T1572" i="29"/>
  <c r="T1573" i="29"/>
  <c r="T1574" i="29"/>
  <c r="T1575" i="29"/>
  <c r="T1576" i="29"/>
  <c r="T1577" i="29"/>
  <c r="T1578" i="29"/>
  <c r="T1579" i="29"/>
  <c r="T1580" i="29"/>
  <c r="T1581" i="29"/>
  <c r="T1582" i="29"/>
  <c r="T1583" i="29"/>
  <c r="T1584" i="29"/>
  <c r="T1585" i="29"/>
  <c r="T1586" i="29"/>
  <c r="T1587" i="29"/>
  <c r="T1588" i="29"/>
  <c r="T1589" i="29"/>
  <c r="T1590" i="29"/>
  <c r="T1591" i="29"/>
  <c r="T1592" i="29"/>
  <c r="T1593" i="29"/>
  <c r="T1594" i="29"/>
  <c r="T1595" i="29"/>
  <c r="T1596" i="29"/>
  <c r="T1597" i="29"/>
  <c r="T1598" i="29"/>
  <c r="T1599" i="29"/>
  <c r="T1600" i="29"/>
  <c r="T1601" i="29"/>
  <c r="T1602" i="29"/>
  <c r="T1603" i="29"/>
  <c r="T1604" i="29"/>
  <c r="T1605" i="29"/>
  <c r="T1606" i="29"/>
  <c r="T1607" i="29"/>
  <c r="T1608" i="29"/>
  <c r="T1609" i="29"/>
  <c r="T1610" i="29"/>
  <c r="T1611" i="29"/>
  <c r="T1612" i="29"/>
  <c r="T1613" i="29"/>
  <c r="T1614" i="29"/>
  <c r="T1615" i="29"/>
  <c r="T1616" i="29"/>
  <c r="T1617" i="29"/>
  <c r="T1618" i="29"/>
  <c r="T1619" i="29"/>
  <c r="T1620" i="29"/>
  <c r="T1621" i="29"/>
  <c r="T1622" i="29"/>
  <c r="T1623" i="29"/>
  <c r="T1624" i="29"/>
  <c r="T1625" i="29"/>
  <c r="T1626" i="29"/>
  <c r="T1627" i="29"/>
  <c r="T1628" i="29"/>
  <c r="T1629" i="29"/>
  <c r="T1630" i="29"/>
  <c r="T1631" i="29"/>
  <c r="T1632" i="29"/>
  <c r="T1633" i="29"/>
  <c r="T1634" i="29"/>
  <c r="T1635" i="29"/>
  <c r="T1636" i="29"/>
  <c r="T1637" i="29"/>
  <c r="T1638" i="29"/>
  <c r="T1639" i="29"/>
  <c r="T1640" i="29"/>
  <c r="T1641" i="29"/>
  <c r="T1642" i="29"/>
  <c r="T1643" i="29"/>
  <c r="T1644" i="29"/>
  <c r="T1645" i="29"/>
  <c r="T1646" i="29"/>
  <c r="T1647" i="29"/>
  <c r="T1648" i="29"/>
  <c r="T1649" i="29"/>
  <c r="T1650" i="29"/>
  <c r="T1651" i="29"/>
  <c r="T1652" i="29"/>
  <c r="T1653" i="29"/>
  <c r="T1654" i="29"/>
  <c r="T1655" i="29"/>
  <c r="T1656" i="29"/>
  <c r="T1657" i="29"/>
  <c r="T1658" i="29"/>
  <c r="T1659" i="29"/>
  <c r="T1660" i="29"/>
  <c r="T1661" i="29"/>
  <c r="T1662" i="29"/>
  <c r="T1663" i="29"/>
  <c r="T1664" i="29"/>
  <c r="T1665" i="29"/>
  <c r="T1666" i="29"/>
  <c r="T1667" i="29"/>
  <c r="T1668" i="29"/>
  <c r="T1669" i="29"/>
  <c r="T1670" i="29"/>
  <c r="T1671" i="29"/>
  <c r="T1672" i="29"/>
  <c r="T1673" i="29"/>
  <c r="T1674" i="29"/>
  <c r="T1675" i="29"/>
  <c r="T1676" i="29"/>
  <c r="T1677" i="29"/>
  <c r="T1678" i="29"/>
  <c r="T1679" i="29"/>
  <c r="T1680" i="29"/>
  <c r="T1681" i="29"/>
  <c r="T1682" i="29"/>
  <c r="T1683" i="29"/>
  <c r="T1684" i="29"/>
  <c r="T1685" i="29"/>
  <c r="T1686" i="29"/>
  <c r="T1687" i="29"/>
  <c r="T1688" i="29"/>
  <c r="T1689" i="29"/>
  <c r="T1690" i="29"/>
  <c r="T1691" i="29"/>
  <c r="T1692" i="29"/>
  <c r="T1693" i="29"/>
  <c r="T1694" i="29"/>
  <c r="T1695" i="29"/>
  <c r="T1696" i="29"/>
  <c r="T1697" i="29"/>
  <c r="T1698" i="29"/>
  <c r="T1699" i="29"/>
  <c r="T1700" i="29"/>
  <c r="T1701" i="29"/>
  <c r="T1702" i="29"/>
  <c r="T1703" i="29"/>
  <c r="T1704" i="29"/>
  <c r="T1705" i="29"/>
  <c r="T1706" i="29"/>
  <c r="T1707" i="29"/>
  <c r="T1708" i="29"/>
  <c r="T1709" i="29"/>
  <c r="T1710" i="29"/>
  <c r="T1711" i="29"/>
  <c r="T1712" i="29"/>
  <c r="T1713" i="29"/>
  <c r="T1714" i="29"/>
  <c r="T1715" i="29"/>
  <c r="T1716" i="29"/>
  <c r="T1717" i="29"/>
  <c r="T1718" i="29"/>
  <c r="T1719" i="29"/>
  <c r="T1720" i="29"/>
  <c r="T1721" i="29"/>
  <c r="T1722" i="29"/>
  <c r="T1723" i="29"/>
  <c r="T1724" i="29"/>
  <c r="T1725" i="29"/>
  <c r="T1726" i="29"/>
  <c r="T1727" i="29"/>
  <c r="T1728" i="29"/>
  <c r="T1729" i="29"/>
  <c r="T1730" i="29"/>
  <c r="T1731" i="29"/>
  <c r="T1732" i="29"/>
  <c r="T1733" i="29"/>
  <c r="T1734" i="29"/>
  <c r="T1735" i="29"/>
  <c r="T1736" i="29"/>
  <c r="T1737" i="29"/>
  <c r="T1738" i="29"/>
  <c r="T1739" i="29"/>
  <c r="T1740" i="29"/>
  <c r="T1741" i="29"/>
  <c r="T1742" i="29"/>
  <c r="T1743" i="29"/>
  <c r="T1744" i="29"/>
  <c r="T1745" i="29"/>
  <c r="T1746" i="29"/>
  <c r="T1747" i="29"/>
  <c r="T1748" i="29"/>
  <c r="T1749" i="29"/>
  <c r="T1750" i="29"/>
  <c r="T1751" i="29"/>
  <c r="T1752" i="29"/>
  <c r="T1753" i="29"/>
  <c r="T1754" i="29"/>
  <c r="T1755" i="29"/>
  <c r="T1756" i="29"/>
  <c r="T1757" i="29"/>
  <c r="T1758" i="29"/>
  <c r="T1759" i="29"/>
  <c r="T1760" i="29"/>
  <c r="T1761" i="29"/>
  <c r="T1762" i="29"/>
  <c r="T1763" i="29"/>
  <c r="T1764" i="29"/>
  <c r="T1765" i="29"/>
  <c r="T1766" i="29"/>
  <c r="T1767" i="29"/>
  <c r="T1768" i="29"/>
  <c r="T1769" i="29"/>
  <c r="T1770" i="29"/>
  <c r="T1771" i="29"/>
  <c r="T1772" i="29"/>
  <c r="T1773" i="29"/>
  <c r="T1774" i="29"/>
  <c r="T1775" i="29"/>
  <c r="T1776" i="29"/>
  <c r="T1777" i="29"/>
  <c r="T1778" i="29"/>
  <c r="T1779" i="29"/>
  <c r="T1780" i="29"/>
  <c r="T1781" i="29"/>
  <c r="T1782" i="29"/>
  <c r="T1783" i="29"/>
  <c r="T1784" i="29"/>
  <c r="T1785" i="29"/>
  <c r="T1786" i="29"/>
  <c r="T1787" i="29"/>
  <c r="T1788" i="29"/>
  <c r="T1789" i="29"/>
  <c r="T1790" i="29"/>
  <c r="T1791" i="29"/>
  <c r="T1792" i="29"/>
  <c r="T1793" i="29"/>
  <c r="T1794" i="29"/>
  <c r="T1795" i="29"/>
  <c r="T1796" i="29"/>
  <c r="T1797" i="29"/>
  <c r="T1798" i="29"/>
  <c r="T1799" i="29"/>
  <c r="T1800" i="29"/>
  <c r="T1801" i="29"/>
  <c r="T1802" i="29"/>
  <c r="T1803" i="29"/>
  <c r="T1804" i="29"/>
  <c r="T1805" i="29"/>
  <c r="T1806" i="29"/>
  <c r="T1807" i="29"/>
  <c r="T1808" i="29"/>
  <c r="T1809" i="29"/>
  <c r="T1810" i="29"/>
  <c r="T1811" i="29"/>
  <c r="T1812" i="29"/>
  <c r="T1813" i="29"/>
  <c r="T1814" i="29"/>
  <c r="T1815" i="29"/>
  <c r="T1816" i="29"/>
  <c r="T1817" i="29"/>
  <c r="T1818" i="29"/>
  <c r="T1819" i="29"/>
  <c r="T1820" i="29"/>
  <c r="T1821" i="29"/>
  <c r="T1822" i="29"/>
  <c r="T1823" i="29"/>
  <c r="T1824" i="29"/>
  <c r="T1825" i="29"/>
  <c r="T1826" i="29"/>
  <c r="T1827" i="29"/>
  <c r="T1828" i="29"/>
  <c r="T1829" i="29"/>
  <c r="T1830" i="29"/>
  <c r="T1831" i="29"/>
  <c r="T1832" i="29"/>
  <c r="T1833" i="29"/>
  <c r="T1834" i="29"/>
  <c r="T1835" i="29"/>
  <c r="T1836" i="29"/>
  <c r="T1837" i="29"/>
  <c r="T1838" i="29"/>
  <c r="T1839" i="29"/>
  <c r="T1840" i="29"/>
  <c r="T1841" i="29"/>
  <c r="T1842" i="29"/>
  <c r="T1843" i="29"/>
  <c r="T1844" i="29"/>
  <c r="T1845" i="29"/>
  <c r="T1846" i="29"/>
  <c r="T1847" i="29"/>
  <c r="T1848" i="29"/>
  <c r="T1849" i="29"/>
  <c r="T1850" i="29"/>
  <c r="T1851" i="29"/>
  <c r="T1852" i="29"/>
  <c r="T1853" i="29"/>
  <c r="T1854" i="29"/>
  <c r="T1855" i="29"/>
  <c r="T1856" i="29"/>
  <c r="T1857" i="29"/>
  <c r="T1858" i="29"/>
  <c r="T1859" i="29"/>
  <c r="T1860" i="29"/>
  <c r="T1861" i="29"/>
  <c r="T1862" i="29"/>
  <c r="T1863" i="29"/>
  <c r="T1864" i="29"/>
  <c r="T1865" i="29"/>
  <c r="T1866" i="29"/>
  <c r="T1867" i="29"/>
  <c r="T1868" i="29"/>
  <c r="T1869" i="29"/>
  <c r="T1870" i="29"/>
  <c r="T1871" i="29"/>
  <c r="T1872" i="29"/>
  <c r="T1873" i="29"/>
  <c r="T1874" i="29"/>
  <c r="T1875" i="29"/>
  <c r="T1876" i="29"/>
  <c r="T1877" i="29"/>
  <c r="T1878" i="29"/>
  <c r="T1879" i="29"/>
  <c r="T1880" i="29"/>
  <c r="T1881" i="29"/>
  <c r="T1882" i="29"/>
  <c r="T1883" i="29"/>
  <c r="T1884" i="29"/>
  <c r="T1885" i="29"/>
  <c r="T1886" i="29"/>
  <c r="T1887" i="29"/>
  <c r="T1888" i="29"/>
  <c r="T1889" i="29"/>
  <c r="T1890" i="29"/>
  <c r="T1891" i="29"/>
  <c r="T1892" i="29"/>
  <c r="T1893" i="29"/>
  <c r="T1894" i="29"/>
  <c r="T1895" i="29"/>
  <c r="T1896" i="29"/>
  <c r="T1897" i="29"/>
  <c r="T1898" i="29"/>
  <c r="T1899" i="29"/>
  <c r="T1900" i="29"/>
  <c r="T1901" i="29"/>
  <c r="T1902" i="29"/>
  <c r="T1903" i="29"/>
  <c r="T1904" i="29"/>
  <c r="T1905" i="29"/>
  <c r="T1906" i="29"/>
  <c r="T1907" i="29"/>
  <c r="T1908" i="29"/>
  <c r="T1909" i="29"/>
  <c r="T1910" i="29"/>
  <c r="T1911" i="29"/>
  <c r="T2" i="29"/>
  <c r="H12" i="3" l="1"/>
  <c r="K12" i="3"/>
  <c r="E5" i="3"/>
  <c r="F5" i="3"/>
  <c r="AO3" i="10" l="1"/>
  <c r="AO4" i="10"/>
  <c r="AO5" i="10"/>
  <c r="AO6" i="10"/>
  <c r="AO7" i="10"/>
  <c r="AO8" i="10"/>
  <c r="AO9" i="10"/>
  <c r="AO10" i="10"/>
  <c r="AO11" i="10"/>
  <c r="AO12" i="10"/>
  <c r="AO13" i="10"/>
  <c r="AO14" i="10"/>
  <c r="AO15" i="10"/>
  <c r="AO16" i="10"/>
  <c r="AO17" i="10"/>
  <c r="AO18" i="10"/>
  <c r="AO2" i="10"/>
  <c r="G35" i="26"/>
  <c r="S2" i="26" l="1"/>
  <c r="S3" i="26"/>
  <c r="U3" i="26"/>
  <c r="U4" i="26"/>
  <c r="S4" i="26"/>
  <c r="U12" i="26"/>
  <c r="S5" i="26"/>
  <c r="U5" i="26"/>
  <c r="U2" i="26"/>
  <c r="W10" i="26"/>
  <c r="F10" i="26" s="1"/>
  <c r="F31" i="26" s="1"/>
  <c r="K31" i="26" l="1"/>
  <c r="W12" i="26"/>
  <c r="X12" i="26" s="1"/>
  <c r="W13" i="26"/>
  <c r="F13" i="26" s="1"/>
  <c r="F34" i="26" s="1"/>
  <c r="W11" i="26"/>
  <c r="W7" i="26"/>
  <c r="F7" i="26" s="1"/>
  <c r="F28" i="26" s="1"/>
  <c r="W3" i="26"/>
  <c r="W9" i="26"/>
  <c r="F9" i="26" s="1"/>
  <c r="F30" i="26" s="1"/>
  <c r="W4" i="26"/>
  <c r="W6" i="26"/>
  <c r="F6" i="26" s="1"/>
  <c r="F27" i="26" s="1"/>
  <c r="W8" i="26"/>
  <c r="W5" i="26"/>
  <c r="W2" i="26"/>
  <c r="U10" i="26"/>
  <c r="X10" i="26" s="1"/>
  <c r="S8" i="26"/>
  <c r="S11" i="26"/>
  <c r="S7" i="26"/>
  <c r="S12" i="26"/>
  <c r="Y12" i="26" s="1"/>
  <c r="D12" i="26" s="1"/>
  <c r="D33" i="26" s="1"/>
  <c r="S13" i="26"/>
  <c r="S9" i="26"/>
  <c r="S6" i="26"/>
  <c r="S10" i="26"/>
  <c r="Y2" i="26"/>
  <c r="Y5" i="26"/>
  <c r="Y4" i="26"/>
  <c r="Y3" i="26"/>
  <c r="U6" i="26"/>
  <c r="U8" i="26"/>
  <c r="U11" i="26"/>
  <c r="U7" i="26"/>
  <c r="U13" i="26"/>
  <c r="U9" i="26"/>
  <c r="X13" i="26" l="1"/>
  <c r="I24" i="26"/>
  <c r="F8" i="26"/>
  <c r="F29" i="26" s="1"/>
  <c r="K29" i="26" s="1"/>
  <c r="F11" i="26"/>
  <c r="F32" i="26" s="1"/>
  <c r="K32" i="26" s="1"/>
  <c r="E10" i="26"/>
  <c r="E31" i="26" s="1"/>
  <c r="J31" i="26" s="1"/>
  <c r="I26" i="26"/>
  <c r="E12" i="26"/>
  <c r="E33" i="26" s="1"/>
  <c r="J33" i="26" s="1"/>
  <c r="I25" i="26"/>
  <c r="F12" i="26"/>
  <c r="F33" i="26" s="1"/>
  <c r="K33" i="26" s="1"/>
  <c r="I23" i="26"/>
  <c r="X2" i="26"/>
  <c r="I33" i="26"/>
  <c r="X8" i="26"/>
  <c r="K34" i="26"/>
  <c r="Y10" i="26"/>
  <c r="D10" i="26" s="1"/>
  <c r="D31" i="26" s="1"/>
  <c r="K28" i="26"/>
  <c r="X11" i="26"/>
  <c r="K27" i="26"/>
  <c r="K30" i="26"/>
  <c r="X4" i="26"/>
  <c r="X3" i="26"/>
  <c r="X9" i="26"/>
  <c r="E9" i="26" s="1"/>
  <c r="E30" i="26" s="1"/>
  <c r="Y6" i="26"/>
  <c r="D6" i="26" s="1"/>
  <c r="D27" i="26" s="1"/>
  <c r="X5" i="26"/>
  <c r="X7" i="26"/>
  <c r="E7" i="26" s="1"/>
  <c r="E28" i="26" s="1"/>
  <c r="X6" i="26"/>
  <c r="Y8" i="26"/>
  <c r="D8" i="26" s="1"/>
  <c r="D29" i="26" s="1"/>
  <c r="Y13" i="26"/>
  <c r="D13" i="26" s="1"/>
  <c r="D34" i="26" s="1"/>
  <c r="Y9" i="26"/>
  <c r="D9" i="26" s="1"/>
  <c r="D30" i="26" s="1"/>
  <c r="Y11" i="26"/>
  <c r="D11" i="26" s="1"/>
  <c r="D32" i="26" s="1"/>
  <c r="Y7" i="26"/>
  <c r="D7" i="26" s="1"/>
  <c r="D28" i="26" s="1"/>
  <c r="E13" i="26" l="1"/>
  <c r="E34" i="26" s="1"/>
  <c r="J34" i="26" s="1"/>
  <c r="L33" i="26"/>
  <c r="M33" i="26" s="1"/>
  <c r="J25" i="26"/>
  <c r="J26" i="26"/>
  <c r="J23" i="26"/>
  <c r="E8" i="26"/>
  <c r="E29" i="26" s="1"/>
  <c r="J29" i="26" s="1"/>
  <c r="E6" i="26"/>
  <c r="E27" i="26" s="1"/>
  <c r="J27" i="26" s="1"/>
  <c r="E11" i="26"/>
  <c r="E32" i="26" s="1"/>
  <c r="J32" i="26" s="1"/>
  <c r="J24" i="26"/>
  <c r="I30" i="26"/>
  <c r="I31" i="26"/>
  <c r="I34" i="26"/>
  <c r="I29" i="26"/>
  <c r="I27" i="26"/>
  <c r="J30" i="26"/>
  <c r="I28" i="26"/>
  <c r="I32" i="26"/>
  <c r="J28" i="26"/>
  <c r="K35" i="26"/>
  <c r="L34" i="26" l="1"/>
  <c r="M34" i="26" s="1"/>
  <c r="L28" i="26"/>
  <c r="M28" i="26" s="1"/>
  <c r="L29" i="26"/>
  <c r="M29" i="26" s="1"/>
  <c r="L32" i="26"/>
  <c r="M32" i="26" s="1"/>
  <c r="L31" i="26"/>
  <c r="L27" i="26"/>
  <c r="P27" i="26" s="1"/>
  <c r="L30" i="26"/>
  <c r="M30" i="26" s="1"/>
  <c r="L23" i="26"/>
  <c r="N33" i="26"/>
  <c r="P33" i="26"/>
  <c r="O33" i="26"/>
  <c r="L25" i="26"/>
  <c r="O25" i="26" s="1"/>
  <c r="O32" i="26"/>
  <c r="J35" i="26"/>
  <c r="I35" i="26"/>
  <c r="Q34" i="10"/>
  <c r="P11" i="11" s="1"/>
  <c r="P17" i="11" s="1"/>
  <c r="P34" i="10"/>
  <c r="O11" i="11" s="1"/>
  <c r="O17" i="11" s="1"/>
  <c r="O34" i="10"/>
  <c r="N11" i="11" s="1"/>
  <c r="N17" i="11" s="1"/>
  <c r="N34" i="10"/>
  <c r="M11" i="11" s="1"/>
  <c r="M17" i="11" s="1"/>
  <c r="M34" i="10"/>
  <c r="L11" i="11" s="1"/>
  <c r="L17" i="11" s="1"/>
  <c r="L34" i="10"/>
  <c r="Q28" i="10"/>
  <c r="P5" i="11" s="1"/>
  <c r="G17" i="11" s="1"/>
  <c r="P28" i="10"/>
  <c r="O5" i="11" s="1"/>
  <c r="F17" i="11" s="1"/>
  <c r="O28" i="10"/>
  <c r="N5" i="11" s="1"/>
  <c r="E17" i="11" s="1"/>
  <c r="N28" i="10"/>
  <c r="M5" i="11" s="1"/>
  <c r="D17" i="11" s="1"/>
  <c r="M28" i="10"/>
  <c r="L5" i="11" s="1"/>
  <c r="C17" i="11" s="1"/>
  <c r="L28" i="10"/>
  <c r="BN18" i="10"/>
  <c r="BO18" i="10" s="1"/>
  <c r="BI18" i="10"/>
  <c r="BJ18" i="10" s="1"/>
  <c r="BD18" i="10"/>
  <c r="BE18" i="10" s="1"/>
  <c r="AY18" i="10"/>
  <c r="AZ18" i="10" s="1"/>
  <c r="AT18" i="10"/>
  <c r="AU18" i="10" s="1"/>
  <c r="BN17" i="10"/>
  <c r="BO17" i="10" s="1"/>
  <c r="BI17" i="10"/>
  <c r="BJ17" i="10" s="1"/>
  <c r="BD17" i="10"/>
  <c r="BE17" i="10" s="1"/>
  <c r="AY17" i="10"/>
  <c r="AZ17" i="10" s="1"/>
  <c r="AT17" i="10"/>
  <c r="AU17" i="10" s="1"/>
  <c r="BN16" i="10"/>
  <c r="BO16" i="10" s="1"/>
  <c r="BI16" i="10"/>
  <c r="BJ16" i="10" s="1"/>
  <c r="BD16" i="10"/>
  <c r="BE16" i="10" s="1"/>
  <c r="AY16" i="10"/>
  <c r="AZ16" i="10" s="1"/>
  <c r="AT16" i="10"/>
  <c r="AU16" i="10" s="1"/>
  <c r="BN15" i="10"/>
  <c r="BO15" i="10" s="1"/>
  <c r="BI15" i="10"/>
  <c r="BJ15" i="10" s="1"/>
  <c r="BD15" i="10"/>
  <c r="BE15" i="10" s="1"/>
  <c r="AY15" i="10"/>
  <c r="AZ15" i="10" s="1"/>
  <c r="AT15" i="10"/>
  <c r="AU15" i="10" s="1"/>
  <c r="BN14" i="10"/>
  <c r="BO14" i="10" s="1"/>
  <c r="BI14" i="10"/>
  <c r="BJ14" i="10" s="1"/>
  <c r="BD14" i="10"/>
  <c r="BE14" i="10" s="1"/>
  <c r="AY14" i="10"/>
  <c r="AZ14" i="10" s="1"/>
  <c r="AT14" i="10"/>
  <c r="AU14" i="10" s="1"/>
  <c r="BN13" i="10"/>
  <c r="BO13" i="10" s="1"/>
  <c r="BI13" i="10"/>
  <c r="BJ13" i="10" s="1"/>
  <c r="BD13" i="10"/>
  <c r="BE13" i="10" s="1"/>
  <c r="AY13" i="10"/>
  <c r="AZ13" i="10" s="1"/>
  <c r="AT13" i="10"/>
  <c r="AU13" i="10" s="1"/>
  <c r="BN12" i="10"/>
  <c r="BO12" i="10" s="1"/>
  <c r="BI12" i="10"/>
  <c r="BJ12" i="10" s="1"/>
  <c r="BD12" i="10"/>
  <c r="BE12" i="10" s="1"/>
  <c r="AY12" i="10"/>
  <c r="AZ12" i="10" s="1"/>
  <c r="AT12" i="10"/>
  <c r="AU12" i="10" s="1"/>
  <c r="BN11" i="10"/>
  <c r="BO11" i="10" s="1"/>
  <c r="BI11" i="10"/>
  <c r="BJ11" i="10" s="1"/>
  <c r="BD11" i="10"/>
  <c r="BE11" i="10" s="1"/>
  <c r="AY11" i="10"/>
  <c r="AZ11" i="10" s="1"/>
  <c r="AT11" i="10"/>
  <c r="AU11" i="10" s="1"/>
  <c r="BN10" i="10"/>
  <c r="BO10" i="10" s="1"/>
  <c r="BI10" i="10"/>
  <c r="BJ10" i="10" s="1"/>
  <c r="BD10" i="10"/>
  <c r="BE10" i="10" s="1"/>
  <c r="AY10" i="10"/>
  <c r="AZ10" i="10" s="1"/>
  <c r="AT10" i="10"/>
  <c r="AU10" i="10" s="1"/>
  <c r="BN9" i="10"/>
  <c r="BO9" i="10" s="1"/>
  <c r="BI9" i="10"/>
  <c r="BJ9" i="10" s="1"/>
  <c r="BD9" i="10"/>
  <c r="BE9" i="10" s="1"/>
  <c r="AY9" i="10"/>
  <c r="AZ9" i="10" s="1"/>
  <c r="AT9" i="10"/>
  <c r="AU9" i="10" s="1"/>
  <c r="BN8" i="10"/>
  <c r="BO8" i="10" s="1"/>
  <c r="BI8" i="10"/>
  <c r="BJ8" i="10" s="1"/>
  <c r="BD8" i="10"/>
  <c r="BE8" i="10" s="1"/>
  <c r="AY8" i="10"/>
  <c r="AZ8" i="10" s="1"/>
  <c r="AT8" i="10"/>
  <c r="AU8" i="10" s="1"/>
  <c r="BN7" i="10"/>
  <c r="BO7" i="10" s="1"/>
  <c r="BI7" i="10"/>
  <c r="BJ7" i="10" s="1"/>
  <c r="BD7" i="10"/>
  <c r="BE7" i="10" s="1"/>
  <c r="AY7" i="10"/>
  <c r="AZ7" i="10" s="1"/>
  <c r="AT7" i="10"/>
  <c r="AU7" i="10" s="1"/>
  <c r="BN6" i="10"/>
  <c r="BO6" i="10" s="1"/>
  <c r="BI6" i="10"/>
  <c r="BJ6" i="10" s="1"/>
  <c r="BD6" i="10"/>
  <c r="BE6" i="10" s="1"/>
  <c r="AY6" i="10"/>
  <c r="AZ6" i="10" s="1"/>
  <c r="AT6" i="10"/>
  <c r="AU6" i="10" s="1"/>
  <c r="BN5" i="10"/>
  <c r="BO5" i="10" s="1"/>
  <c r="BI5" i="10"/>
  <c r="BJ5" i="10" s="1"/>
  <c r="BD5" i="10"/>
  <c r="BE5" i="10" s="1"/>
  <c r="AY5" i="10"/>
  <c r="AZ5" i="10" s="1"/>
  <c r="AT5" i="10"/>
  <c r="AU5" i="10" s="1"/>
  <c r="BN4" i="10"/>
  <c r="BO4" i="10" s="1"/>
  <c r="BI4" i="10"/>
  <c r="BJ4" i="10" s="1"/>
  <c r="BD4" i="10"/>
  <c r="BE4" i="10" s="1"/>
  <c r="AY4" i="10"/>
  <c r="AZ4" i="10" s="1"/>
  <c r="AT4" i="10"/>
  <c r="AU4" i="10" s="1"/>
  <c r="BN3" i="10"/>
  <c r="BO3" i="10" s="1"/>
  <c r="BI3" i="10"/>
  <c r="BJ3" i="10" s="1"/>
  <c r="BD3" i="10"/>
  <c r="BE3" i="10" s="1"/>
  <c r="AY3" i="10"/>
  <c r="AZ3" i="10" s="1"/>
  <c r="AT3" i="10"/>
  <c r="AU3" i="10" s="1"/>
  <c r="BN2" i="10"/>
  <c r="BO2" i="10" s="1"/>
  <c r="BI2" i="10"/>
  <c r="BJ2" i="10" s="1"/>
  <c r="BD2" i="10"/>
  <c r="BE2" i="10" s="1"/>
  <c r="AY2" i="10"/>
  <c r="AZ2" i="10" s="1"/>
  <c r="B17" i="3"/>
  <c r="B20" i="3" s="1"/>
  <c r="B21" i="3" s="1"/>
  <c r="J11" i="3"/>
  <c r="I11" i="3"/>
  <c r="J10" i="3"/>
  <c r="H10" i="3"/>
  <c r="K5" i="3"/>
  <c r="J5" i="3"/>
  <c r="I5" i="3"/>
  <c r="M4" i="3"/>
  <c r="L4" i="3"/>
  <c r="M3" i="3"/>
  <c r="L3" i="3"/>
  <c r="N29" i="26" l="1"/>
  <c r="P28" i="26"/>
  <c r="O28" i="26"/>
  <c r="N28" i="26"/>
  <c r="O29" i="26"/>
  <c r="P34" i="26"/>
  <c r="P29" i="26"/>
  <c r="O34" i="26"/>
  <c r="O27" i="26"/>
  <c r="N34" i="26"/>
  <c r="M27" i="26"/>
  <c r="P32" i="26"/>
  <c r="N32" i="26"/>
  <c r="O30" i="26"/>
  <c r="P25" i="26"/>
  <c r="N25" i="26"/>
  <c r="L26" i="26"/>
  <c r="L24" i="26"/>
  <c r="M24" i="26" s="1"/>
  <c r="M31" i="26"/>
  <c r="O31" i="26"/>
  <c r="P31" i="26"/>
  <c r="N27" i="26"/>
  <c r="N31" i="26"/>
  <c r="N30" i="26"/>
  <c r="P30" i="26"/>
  <c r="BK2" i="10"/>
  <c r="BM2" i="10"/>
  <c r="BA4" i="10"/>
  <c r="BC4" i="10"/>
  <c r="BP5" i="10"/>
  <c r="BR5" i="10"/>
  <c r="BF7" i="10"/>
  <c r="BH7" i="10"/>
  <c r="AV9" i="10"/>
  <c r="AW9" i="10" s="1"/>
  <c r="AX9" i="10"/>
  <c r="BK10" i="10"/>
  <c r="BM10" i="10"/>
  <c r="BA12" i="10"/>
  <c r="BC12" i="10"/>
  <c r="BP13" i="10"/>
  <c r="BR13" i="10"/>
  <c r="BF15" i="10"/>
  <c r="BH15" i="10"/>
  <c r="AV17" i="10"/>
  <c r="AW17" i="10" s="1"/>
  <c r="AX17" i="10"/>
  <c r="BK18" i="10"/>
  <c r="BM18" i="10"/>
  <c r="BP2" i="10"/>
  <c r="BR2" i="10"/>
  <c r="BF4" i="10"/>
  <c r="BH4" i="10"/>
  <c r="AV6" i="10"/>
  <c r="AW6" i="10" s="1"/>
  <c r="AX6" i="10"/>
  <c r="BK7" i="10"/>
  <c r="BM7" i="10"/>
  <c r="BA9" i="10"/>
  <c r="BC9" i="10"/>
  <c r="BP10" i="10"/>
  <c r="BQ10" i="10" s="1"/>
  <c r="BR10" i="10"/>
  <c r="BF12" i="10"/>
  <c r="BG12" i="10" s="1"/>
  <c r="BH12" i="10"/>
  <c r="AV14" i="10"/>
  <c r="AW14" i="10" s="1"/>
  <c r="AX14" i="10"/>
  <c r="BK15" i="10"/>
  <c r="BM15" i="10"/>
  <c r="BA17" i="10"/>
  <c r="BC17" i="10"/>
  <c r="BP18" i="10"/>
  <c r="BR18" i="10"/>
  <c r="AV3" i="10"/>
  <c r="AW3" i="10" s="1"/>
  <c r="AX3" i="10"/>
  <c r="BK4" i="10"/>
  <c r="BM4" i="10"/>
  <c r="BA6" i="10"/>
  <c r="BB6" i="10" s="1"/>
  <c r="BC6" i="10"/>
  <c r="BP7" i="10"/>
  <c r="BR7" i="10"/>
  <c r="BF9" i="10"/>
  <c r="BH9" i="10"/>
  <c r="AV11" i="10"/>
  <c r="AW11" i="10" s="1"/>
  <c r="AX11" i="10"/>
  <c r="BK12" i="10"/>
  <c r="BM12" i="10"/>
  <c r="BA14" i="10"/>
  <c r="BB14" i="10" s="1"/>
  <c r="BC14" i="10"/>
  <c r="BP15" i="10"/>
  <c r="BR15" i="10"/>
  <c r="BF17" i="10"/>
  <c r="BH17" i="10"/>
  <c r="BA3" i="10"/>
  <c r="BC3" i="10"/>
  <c r="BP4" i="10"/>
  <c r="BR4" i="10"/>
  <c r="BF6" i="10"/>
  <c r="BH6" i="10"/>
  <c r="AV8" i="10"/>
  <c r="AW8" i="10" s="1"/>
  <c r="AX8" i="10"/>
  <c r="BK9" i="10"/>
  <c r="BM9" i="10"/>
  <c r="BA11" i="10"/>
  <c r="BC11" i="10"/>
  <c r="BP12" i="10"/>
  <c r="BR12" i="10"/>
  <c r="BF14" i="10"/>
  <c r="BG14" i="10" s="1"/>
  <c r="BH14" i="10"/>
  <c r="AV16" i="10"/>
  <c r="AW16" i="10" s="1"/>
  <c r="AX16" i="10"/>
  <c r="BK17" i="10"/>
  <c r="BM17" i="10"/>
  <c r="BF3" i="10"/>
  <c r="BH3" i="10"/>
  <c r="AV5" i="10"/>
  <c r="AW5" i="10" s="1"/>
  <c r="AX5" i="10"/>
  <c r="BK6" i="10"/>
  <c r="BM6" i="10"/>
  <c r="BA8" i="10"/>
  <c r="BB8" i="10" s="1"/>
  <c r="BC8" i="10"/>
  <c r="BP9" i="10"/>
  <c r="BR9" i="10"/>
  <c r="BF11" i="10"/>
  <c r="BG11" i="10" s="1"/>
  <c r="BH11" i="10"/>
  <c r="AV13" i="10"/>
  <c r="AW13" i="10" s="1"/>
  <c r="AX13" i="10"/>
  <c r="BK14" i="10"/>
  <c r="BM14" i="10"/>
  <c r="BA16" i="10"/>
  <c r="BB16" i="10" s="1"/>
  <c r="BC16" i="10"/>
  <c r="BP17" i="10"/>
  <c r="BQ17" i="10" s="1"/>
  <c r="BR17" i="10"/>
  <c r="BK3" i="10"/>
  <c r="BM3" i="10"/>
  <c r="BA5" i="10"/>
  <c r="BB5" i="10" s="1"/>
  <c r="BC5" i="10"/>
  <c r="BP6" i="10"/>
  <c r="BR6" i="10"/>
  <c r="BF8" i="10"/>
  <c r="BH8" i="10"/>
  <c r="AV10" i="10"/>
  <c r="AW10" i="10" s="1"/>
  <c r="AX10" i="10"/>
  <c r="BK11" i="10"/>
  <c r="BM11" i="10"/>
  <c r="BA13" i="10"/>
  <c r="BB13" i="10" s="1"/>
  <c r="BC13" i="10"/>
  <c r="BP14" i="10"/>
  <c r="BR14" i="10"/>
  <c r="BF16" i="10"/>
  <c r="BH16" i="10"/>
  <c r="AV18" i="10"/>
  <c r="AW18" i="10" s="1"/>
  <c r="AX18" i="10"/>
  <c r="BA2" i="10"/>
  <c r="BC2" i="10"/>
  <c r="BP3" i="10"/>
  <c r="BQ3" i="10" s="1"/>
  <c r="BR3" i="10"/>
  <c r="BF5" i="10"/>
  <c r="BG5" i="10" s="1"/>
  <c r="BH5" i="10"/>
  <c r="AV7" i="10"/>
  <c r="AW7" i="10" s="1"/>
  <c r="AX7" i="10"/>
  <c r="BK8" i="10"/>
  <c r="BL8" i="10" s="1"/>
  <c r="BM8" i="10"/>
  <c r="BA10" i="10"/>
  <c r="BC10" i="10"/>
  <c r="BP11" i="10"/>
  <c r="BR11" i="10"/>
  <c r="BF13" i="10"/>
  <c r="BH13" i="10"/>
  <c r="AV15" i="10"/>
  <c r="AW15" i="10" s="1"/>
  <c r="AX15" i="10"/>
  <c r="BK16" i="10"/>
  <c r="BL16" i="10" s="1"/>
  <c r="BM16" i="10"/>
  <c r="BA18" i="10"/>
  <c r="BC18" i="10"/>
  <c r="BF2" i="10"/>
  <c r="BH2" i="10"/>
  <c r="AV4" i="10"/>
  <c r="AW4" i="10" s="1"/>
  <c r="AX4" i="10"/>
  <c r="BK5" i="10"/>
  <c r="BM5" i="10"/>
  <c r="BA7" i="10"/>
  <c r="BC7" i="10"/>
  <c r="BP8" i="10"/>
  <c r="BR8" i="10"/>
  <c r="BF10" i="10"/>
  <c r="BH10" i="10"/>
  <c r="AV12" i="10"/>
  <c r="AW12" i="10" s="1"/>
  <c r="AX12" i="10"/>
  <c r="BK13" i="10"/>
  <c r="BM13" i="10"/>
  <c r="BA15" i="10"/>
  <c r="BC15" i="10"/>
  <c r="BP16" i="10"/>
  <c r="BQ16" i="10" s="1"/>
  <c r="BR16" i="10"/>
  <c r="BF18" i="10"/>
  <c r="BH18" i="10"/>
  <c r="K11" i="11"/>
  <c r="K17" i="11" s="1"/>
  <c r="K45" i="11" s="1"/>
  <c r="K5" i="11"/>
  <c r="B17" i="11" s="1"/>
  <c r="B45" i="11" s="1"/>
  <c r="C15" i="11"/>
  <c r="C43" i="11" s="1"/>
  <c r="D15" i="11"/>
  <c r="B15" i="11"/>
  <c r="E15" i="11"/>
  <c r="E43" i="11" s="1"/>
  <c r="F15" i="11"/>
  <c r="F43" i="11" s="1"/>
  <c r="G15" i="11"/>
  <c r="G43" i="11" s="1"/>
  <c r="L15" i="11"/>
  <c r="L43" i="11" s="1"/>
  <c r="M15" i="11"/>
  <c r="M43" i="11" s="1"/>
  <c r="K15" i="11"/>
  <c r="K43" i="11" s="1"/>
  <c r="N15" i="11"/>
  <c r="O15" i="11"/>
  <c r="O43" i="11" s="1"/>
  <c r="P15" i="11"/>
  <c r="P43" i="11" s="1"/>
  <c r="C16" i="11"/>
  <c r="C44" i="11" s="1"/>
  <c r="B16" i="11"/>
  <c r="D16" i="11"/>
  <c r="D44" i="11" s="1"/>
  <c r="G16" i="11"/>
  <c r="F16" i="11"/>
  <c r="E16" i="11"/>
  <c r="O16" i="11"/>
  <c r="K16" i="11"/>
  <c r="P16" i="11"/>
  <c r="L16" i="11"/>
  <c r="L44" i="11" s="1"/>
  <c r="M16" i="11"/>
  <c r="M44" i="11" s="1"/>
  <c r="N16" i="11"/>
  <c r="D45" i="11"/>
  <c r="F45" i="11"/>
  <c r="P45" i="11"/>
  <c r="M25" i="26"/>
  <c r="H35" i="26"/>
  <c r="M5" i="3"/>
  <c r="I10" i="3"/>
  <c r="H11" i="3"/>
  <c r="L5" i="3"/>
  <c r="K10" i="3"/>
  <c r="M45" i="11"/>
  <c r="O45" i="11"/>
  <c r="K11" i="3"/>
  <c r="B43" i="11"/>
  <c r="C45" i="11"/>
  <c r="D43" i="11"/>
  <c r="N43" i="11"/>
  <c r="E45" i="11"/>
  <c r="B44" i="11" l="1"/>
  <c r="K44" i="11"/>
  <c r="E44" i="11"/>
  <c r="N44" i="11"/>
  <c r="F44" i="11"/>
  <c r="N26" i="26"/>
  <c r="P26" i="26"/>
  <c r="O26" i="26"/>
  <c r="M26" i="26"/>
  <c r="N23" i="26"/>
  <c r="P23" i="26"/>
  <c r="O23" i="26"/>
  <c r="L35" i="26"/>
  <c r="M23" i="26"/>
  <c r="P24" i="26"/>
  <c r="N24" i="26"/>
  <c r="O24" i="26"/>
  <c r="O44" i="11"/>
  <c r="P44" i="11"/>
  <c r="G44" i="11"/>
  <c r="G45" i="11"/>
  <c r="N45" i="11"/>
  <c r="L45" i="11"/>
  <c r="BL5" i="10"/>
  <c r="BL17" i="10"/>
  <c r="BG18" i="10"/>
  <c r="BL6" i="10"/>
  <c r="BB15" i="10"/>
  <c r="BL7" i="10"/>
  <c r="BG3" i="10"/>
  <c r="BB3" i="10"/>
  <c r="BG16" i="10"/>
  <c r="BG17" i="10"/>
  <c r="BG9" i="10"/>
  <c r="BB9" i="10"/>
  <c r="BG10" i="10"/>
  <c r="BG2" i="10"/>
  <c r="BB18" i="10"/>
  <c r="BL12" i="10"/>
  <c r="BQ13" i="10"/>
  <c r="BQ5" i="10"/>
  <c r="BB4" i="10"/>
  <c r="BQ6" i="10"/>
  <c r="BL18" i="10"/>
  <c r="BL15" i="10"/>
  <c r="BL3" i="10"/>
  <c r="BQ8" i="10"/>
  <c r="BB11" i="10"/>
  <c r="BG4" i="10"/>
  <c r="BQ14" i="10"/>
  <c r="BB17" i="10"/>
  <c r="BQ15" i="10"/>
  <c r="BQ7" i="10"/>
  <c r="BB2" i="10"/>
  <c r="BG7" i="10"/>
  <c r="BL13" i="10"/>
  <c r="BG13" i="10"/>
  <c r="BL14" i="10"/>
  <c r="BL2" i="10"/>
  <c r="BG6" i="10"/>
  <c r="BG15" i="10"/>
  <c r="BB12" i="10"/>
  <c r="BL11" i="10"/>
  <c r="BB7" i="10"/>
  <c r="BQ9" i="10"/>
  <c r="BL9" i="10"/>
  <c r="BQ2" i="10"/>
  <c r="BB10" i="10"/>
  <c r="BQ12" i="10"/>
  <c r="BQ4" i="10"/>
  <c r="BL4" i="10"/>
  <c r="BG8" i="10"/>
  <c r="BQ18" i="10"/>
  <c r="BL10" i="10"/>
  <c r="BQ11" i="10"/>
  <c r="P35" i="26" l="1"/>
  <c r="N35" i="26"/>
  <c r="O35" i="26"/>
  <c r="M35" i="26"/>
  <c r="AT8" i="29" l="1"/>
  <c r="AT16" i="29"/>
  <c r="AT24" i="29"/>
  <c r="AT32" i="29"/>
  <c r="AT40" i="29"/>
  <c r="AT48" i="29"/>
  <c r="AT56" i="29"/>
  <c r="AT64" i="29"/>
  <c r="AT72" i="29"/>
  <c r="AT80" i="29"/>
  <c r="AT88" i="29"/>
  <c r="AT96" i="29"/>
  <c r="AT104" i="29"/>
  <c r="AT112" i="29"/>
  <c r="AT120" i="29"/>
  <c r="AT128" i="29"/>
  <c r="AT136" i="29"/>
  <c r="AT144" i="29"/>
  <c r="AT152" i="29"/>
  <c r="AT160" i="29"/>
  <c r="AT168" i="29"/>
  <c r="AT176" i="29"/>
  <c r="AT184" i="29"/>
  <c r="AT192" i="29"/>
  <c r="AT200" i="29"/>
  <c r="AT208" i="29"/>
  <c r="AT216" i="29"/>
  <c r="AT224" i="29"/>
  <c r="AT3" i="29"/>
  <c r="AT11" i="29"/>
  <c r="AT19" i="29"/>
  <c r="AT27" i="29"/>
  <c r="AT35" i="29"/>
  <c r="AT43" i="29"/>
  <c r="AT51" i="29"/>
  <c r="AT59" i="29"/>
  <c r="AT67" i="29"/>
  <c r="AT75" i="29"/>
  <c r="AT83" i="29"/>
  <c r="AT91" i="29"/>
  <c r="AT99" i="29"/>
  <c r="AT107" i="29"/>
  <c r="AT115" i="29"/>
  <c r="AT123" i="29"/>
  <c r="AT131" i="29"/>
  <c r="AT139" i="29"/>
  <c r="AT147" i="29"/>
  <c r="AT155" i="29"/>
  <c r="AT163" i="29"/>
  <c r="AT171" i="29"/>
  <c r="AT179" i="29"/>
  <c r="AT187" i="29"/>
  <c r="AT195" i="29"/>
  <c r="AT203" i="29"/>
  <c r="AT211" i="29"/>
  <c r="AT219" i="29"/>
  <c r="AT227" i="29"/>
  <c r="AT6" i="29"/>
  <c r="AT14" i="29"/>
  <c r="AT22" i="29"/>
  <c r="AT30" i="29"/>
  <c r="AT38" i="29"/>
  <c r="AT46" i="29"/>
  <c r="AT54" i="29"/>
  <c r="AT62" i="29"/>
  <c r="AT70" i="29"/>
  <c r="AT78" i="29"/>
  <c r="AT86" i="29"/>
  <c r="AT94" i="29"/>
  <c r="AT102" i="29"/>
  <c r="AT110" i="29"/>
  <c r="AT118" i="29"/>
  <c r="AT126" i="29"/>
  <c r="AT134" i="29"/>
  <c r="AT142" i="29"/>
  <c r="AT150" i="29"/>
  <c r="AT158" i="29"/>
  <c r="AT166" i="29"/>
  <c r="AT174" i="29"/>
  <c r="AT182" i="29"/>
  <c r="AT190" i="29"/>
  <c r="AT198" i="29"/>
  <c r="AT206" i="29"/>
  <c r="AT214" i="29"/>
  <c r="AT222" i="29"/>
  <c r="AT9" i="29"/>
  <c r="AT17" i="29"/>
  <c r="AT25" i="29"/>
  <c r="AT33" i="29"/>
  <c r="AT41" i="29"/>
  <c r="AT49" i="29"/>
  <c r="AT57" i="29"/>
  <c r="AT65" i="29"/>
  <c r="AT73" i="29"/>
  <c r="AT81" i="29"/>
  <c r="AT89" i="29"/>
  <c r="AT97" i="29"/>
  <c r="AT105" i="29"/>
  <c r="AT113" i="29"/>
  <c r="AT121" i="29"/>
  <c r="AT129" i="29"/>
  <c r="AT137" i="29"/>
  <c r="AT145" i="29"/>
  <c r="AT153" i="29"/>
  <c r="AT161" i="29"/>
  <c r="AT169" i="29"/>
  <c r="AT177" i="29"/>
  <c r="AT185" i="29"/>
  <c r="AT193" i="29"/>
  <c r="AT201" i="29"/>
  <c r="AT209" i="29"/>
  <c r="AT217" i="29"/>
  <c r="AT225" i="29"/>
  <c r="AT4" i="29"/>
  <c r="AT12" i="29"/>
  <c r="AT20" i="29"/>
  <c r="AT28" i="29"/>
  <c r="AT36" i="29"/>
  <c r="AT44" i="29"/>
  <c r="AT52" i="29"/>
  <c r="AT60" i="29"/>
  <c r="AT68" i="29"/>
  <c r="AT76" i="29"/>
  <c r="AT84" i="29"/>
  <c r="AT92" i="29"/>
  <c r="AT100" i="29"/>
  <c r="AT108" i="29"/>
  <c r="AT116" i="29"/>
  <c r="AT124" i="29"/>
  <c r="AT132" i="29"/>
  <c r="AT140" i="29"/>
  <c r="AT148" i="29"/>
  <c r="AT156" i="29"/>
  <c r="AT164" i="29"/>
  <c r="AT172" i="29"/>
  <c r="AT180" i="29"/>
  <c r="AT188" i="29"/>
  <c r="AT196" i="29"/>
  <c r="AT204" i="29"/>
  <c r="AT212" i="29"/>
  <c r="AT220" i="29"/>
  <c r="AT228" i="29"/>
  <c r="AT7" i="29"/>
  <c r="AT15" i="29"/>
  <c r="AT23" i="29"/>
  <c r="AT31" i="29"/>
  <c r="AT39" i="29"/>
  <c r="AT47" i="29"/>
  <c r="AT55" i="29"/>
  <c r="AT63" i="29"/>
  <c r="AT71" i="29"/>
  <c r="AT79" i="29"/>
  <c r="AT87" i="29"/>
  <c r="AT95" i="29"/>
  <c r="AT103" i="29"/>
  <c r="AT111" i="29"/>
  <c r="AT119" i="29"/>
  <c r="AT127" i="29"/>
  <c r="AT135" i="29"/>
  <c r="AT143" i="29"/>
  <c r="AT151" i="29"/>
  <c r="AT159" i="29"/>
  <c r="AT167" i="29"/>
  <c r="AT175" i="29"/>
  <c r="AT183" i="29"/>
  <c r="AT191" i="29"/>
  <c r="AT199" i="29"/>
  <c r="AT207" i="29"/>
  <c r="AT215" i="29"/>
  <c r="AT223" i="29"/>
  <c r="AT5" i="29"/>
  <c r="AT13" i="29"/>
  <c r="AT21" i="29"/>
  <c r="AT29" i="29"/>
  <c r="AT37" i="29"/>
  <c r="AT45" i="29"/>
  <c r="AT53" i="29"/>
  <c r="AT61" i="29"/>
  <c r="AT69" i="29"/>
  <c r="AT77" i="29"/>
  <c r="AT85" i="29"/>
  <c r="AT93" i="29"/>
  <c r="AT101" i="29"/>
  <c r="AT109" i="29"/>
  <c r="AT117" i="29"/>
  <c r="AT125" i="29"/>
  <c r="AT133" i="29"/>
  <c r="AT141" i="29"/>
  <c r="AT149" i="29"/>
  <c r="AT157" i="29"/>
  <c r="AT165" i="29"/>
  <c r="AT173" i="29"/>
  <c r="AT181" i="29"/>
  <c r="AT189" i="29"/>
  <c r="AT197" i="29"/>
  <c r="AT205" i="29"/>
  <c r="AT213" i="29"/>
  <c r="AT221" i="29"/>
  <c r="AT50" i="29"/>
  <c r="AT114" i="29"/>
  <c r="AT178" i="29"/>
  <c r="AT233" i="29"/>
  <c r="AT241" i="29"/>
  <c r="AT249" i="29"/>
  <c r="AT257" i="29"/>
  <c r="AT265" i="29"/>
  <c r="AT273" i="29"/>
  <c r="AT281" i="29"/>
  <c r="AT289" i="29"/>
  <c r="AT297" i="29"/>
  <c r="AT305" i="29"/>
  <c r="AT313" i="29"/>
  <c r="AT321" i="29"/>
  <c r="AT329" i="29"/>
  <c r="AT337" i="29"/>
  <c r="AT345" i="29"/>
  <c r="AT353" i="29"/>
  <c r="AT361" i="29"/>
  <c r="AT369" i="29"/>
  <c r="AT377" i="29"/>
  <c r="AT385" i="29"/>
  <c r="AT393" i="29"/>
  <c r="AT401" i="29"/>
  <c r="AT409" i="29"/>
  <c r="AT417" i="29"/>
  <c r="AT425" i="29"/>
  <c r="AT10" i="29"/>
  <c r="AT74" i="29"/>
  <c r="AT138" i="29"/>
  <c r="AT202" i="29"/>
  <c r="AT236" i="29"/>
  <c r="AT244" i="29"/>
  <c r="AT252" i="29"/>
  <c r="AT260" i="29"/>
  <c r="AT268" i="29"/>
  <c r="AT276" i="29"/>
  <c r="AT284" i="29"/>
  <c r="AT292" i="29"/>
  <c r="AT300" i="29"/>
  <c r="AT308" i="29"/>
  <c r="AT316" i="29"/>
  <c r="AT324" i="29"/>
  <c r="AT332" i="29"/>
  <c r="AT340" i="29"/>
  <c r="AT348" i="29"/>
  <c r="AT356" i="29"/>
  <c r="AT364" i="29"/>
  <c r="AT372" i="29"/>
  <c r="AT380" i="29"/>
  <c r="AT388" i="29"/>
  <c r="AT396" i="29"/>
  <c r="AT404" i="29"/>
  <c r="AT412" i="29"/>
  <c r="AT420" i="29"/>
  <c r="AT34" i="29"/>
  <c r="AT98" i="29"/>
  <c r="AT162" i="29"/>
  <c r="AT226" i="29"/>
  <c r="AT231" i="29"/>
  <c r="AT239" i="29"/>
  <c r="AT247" i="29"/>
  <c r="AT255" i="29"/>
  <c r="AT263" i="29"/>
  <c r="AT271" i="29"/>
  <c r="AT279" i="29"/>
  <c r="AT287" i="29"/>
  <c r="AT295" i="29"/>
  <c r="AT303" i="29"/>
  <c r="AT311" i="29"/>
  <c r="AT319" i="29"/>
  <c r="AT327" i="29"/>
  <c r="AT335" i="29"/>
  <c r="AT343" i="29"/>
  <c r="AT351" i="29"/>
  <c r="AT359" i="29"/>
  <c r="AT367" i="29"/>
  <c r="AT375" i="29"/>
  <c r="AT383" i="29"/>
  <c r="AT391" i="29"/>
  <c r="AT399" i="29"/>
  <c r="AT407" i="29"/>
  <c r="AT415" i="29"/>
  <c r="AT423" i="29"/>
  <c r="AT58" i="29"/>
  <c r="AT122" i="29"/>
  <c r="AT186" i="29"/>
  <c r="AT234" i="29"/>
  <c r="AT242" i="29"/>
  <c r="AT250" i="29"/>
  <c r="AT258" i="29"/>
  <c r="AT266" i="29"/>
  <c r="AT274" i="29"/>
  <c r="AT282" i="29"/>
  <c r="AT290" i="29"/>
  <c r="AT298" i="29"/>
  <c r="AT306" i="29"/>
  <c r="AT314" i="29"/>
  <c r="AT322" i="29"/>
  <c r="AT330" i="29"/>
  <c r="AT338" i="29"/>
  <c r="AT346" i="29"/>
  <c r="AT354" i="29"/>
  <c r="AT362" i="29"/>
  <c r="AT370" i="29"/>
  <c r="AT378" i="29"/>
  <c r="AT386" i="29"/>
  <c r="AT394" i="29"/>
  <c r="AT402" i="29"/>
  <c r="AT410" i="29"/>
  <c r="AT418" i="29"/>
  <c r="AT426" i="29"/>
  <c r="AT18" i="29"/>
  <c r="AT82" i="29"/>
  <c r="AT146" i="29"/>
  <c r="AT210" i="29"/>
  <c r="AT229" i="29"/>
  <c r="AT237" i="29"/>
  <c r="AT245" i="29"/>
  <c r="AT253" i="29"/>
  <c r="AT261" i="29"/>
  <c r="AT269" i="29"/>
  <c r="AT277" i="29"/>
  <c r="AT285" i="29"/>
  <c r="AT293" i="29"/>
  <c r="AT301" i="29"/>
  <c r="AT309" i="29"/>
  <c r="AT317" i="29"/>
  <c r="AT325" i="29"/>
  <c r="AT333" i="29"/>
  <c r="AT341" i="29"/>
  <c r="AT349" i="29"/>
  <c r="AT357" i="29"/>
  <c r="AT365" i="29"/>
  <c r="AT373" i="29"/>
  <c r="AT381" i="29"/>
  <c r="AT389" i="29"/>
  <c r="AT397" i="29"/>
  <c r="AT405" i="29"/>
  <c r="AT413" i="29"/>
  <c r="AT421" i="29"/>
  <c r="AT42" i="29"/>
  <c r="AT106" i="29"/>
  <c r="AT170" i="29"/>
  <c r="AT232" i="29"/>
  <c r="AT240" i="29"/>
  <c r="AT248" i="29"/>
  <c r="AT256" i="29"/>
  <c r="AT264" i="29"/>
  <c r="AT272" i="29"/>
  <c r="AT280" i="29"/>
  <c r="AT288" i="29"/>
  <c r="AT296" i="29"/>
  <c r="AT304" i="29"/>
  <c r="AT312" i="29"/>
  <c r="AT320" i="29"/>
  <c r="AT328" i="29"/>
  <c r="AT336" i="29"/>
  <c r="AT344" i="29"/>
  <c r="AT352" i="29"/>
  <c r="AT360" i="29"/>
  <c r="AT368" i="29"/>
  <c r="AT376" i="29"/>
  <c r="AT384" i="29"/>
  <c r="AT392" i="29"/>
  <c r="AT400" i="29"/>
  <c r="AT408" i="29"/>
  <c r="AT416" i="29"/>
  <c r="AT424" i="29"/>
  <c r="AT26" i="29"/>
  <c r="AT90" i="29"/>
  <c r="AT154" i="29"/>
  <c r="AT218" i="29"/>
  <c r="AT230" i="29"/>
  <c r="AT238" i="29"/>
  <c r="AT246" i="29"/>
  <c r="AT254" i="29"/>
  <c r="AT262" i="29"/>
  <c r="AT270" i="29"/>
  <c r="AT278" i="29"/>
  <c r="AT286" i="29"/>
  <c r="AT294" i="29"/>
  <c r="AT302" i="29"/>
  <c r="AT310" i="29"/>
  <c r="AT318" i="29"/>
  <c r="AT326" i="29"/>
  <c r="AT334" i="29"/>
  <c r="AT342" i="29"/>
  <c r="AT350" i="29"/>
  <c r="AT358" i="29"/>
  <c r="AT366" i="29"/>
  <c r="AT374" i="29"/>
  <c r="AT382" i="29"/>
  <c r="AT390" i="29"/>
  <c r="AT398" i="29"/>
  <c r="AT406" i="29"/>
  <c r="AT414" i="29"/>
  <c r="AT422" i="29"/>
  <c r="AT291" i="29"/>
  <c r="AT355" i="29"/>
  <c r="AT419" i="29"/>
  <c r="AT429" i="29"/>
  <c r="AT437" i="29"/>
  <c r="AT445" i="29"/>
  <c r="AT453" i="29"/>
  <c r="AT461" i="29"/>
  <c r="AT469" i="29"/>
  <c r="AT477" i="29"/>
  <c r="AT485" i="29"/>
  <c r="AT493" i="29"/>
  <c r="AT501" i="29"/>
  <c r="AT509" i="29"/>
  <c r="AT517" i="29"/>
  <c r="AT525" i="29"/>
  <c r="AT533" i="29"/>
  <c r="AT541" i="29"/>
  <c r="AT549" i="29"/>
  <c r="AT557" i="29"/>
  <c r="AT565" i="29"/>
  <c r="AT573" i="29"/>
  <c r="AT581" i="29"/>
  <c r="AT589" i="29"/>
  <c r="AT597" i="29"/>
  <c r="AT605" i="29"/>
  <c r="AT613" i="29"/>
  <c r="AT621" i="29"/>
  <c r="AT66" i="29"/>
  <c r="AT251" i="29"/>
  <c r="AT315" i="29"/>
  <c r="AT379" i="29"/>
  <c r="AT432" i="29"/>
  <c r="AT440" i="29"/>
  <c r="AT448" i="29"/>
  <c r="AT456" i="29"/>
  <c r="AT464" i="29"/>
  <c r="AT472" i="29"/>
  <c r="AT480" i="29"/>
  <c r="AT488" i="29"/>
  <c r="AT496" i="29"/>
  <c r="AT504" i="29"/>
  <c r="AT512" i="29"/>
  <c r="AT520" i="29"/>
  <c r="AT528" i="29"/>
  <c r="AT536" i="29"/>
  <c r="AT544" i="29"/>
  <c r="AT552" i="29"/>
  <c r="AT560" i="29"/>
  <c r="AT568" i="29"/>
  <c r="AT576" i="29"/>
  <c r="AT584" i="29"/>
  <c r="AT592" i="29"/>
  <c r="AT600" i="29"/>
  <c r="AT608" i="29"/>
  <c r="AT616" i="29"/>
  <c r="AT624" i="29"/>
  <c r="AT275" i="29"/>
  <c r="AT339" i="29"/>
  <c r="AT403" i="29"/>
  <c r="AT435" i="29"/>
  <c r="AT443" i="29"/>
  <c r="AT451" i="29"/>
  <c r="AT459" i="29"/>
  <c r="AT467" i="29"/>
  <c r="AT475" i="29"/>
  <c r="AT483" i="29"/>
  <c r="AT491" i="29"/>
  <c r="AT499" i="29"/>
  <c r="AT507" i="29"/>
  <c r="AT515" i="29"/>
  <c r="AT523" i="29"/>
  <c r="AT531" i="29"/>
  <c r="AT539" i="29"/>
  <c r="AT547" i="29"/>
  <c r="AT555" i="29"/>
  <c r="AT563" i="29"/>
  <c r="AT571" i="29"/>
  <c r="AT579" i="29"/>
  <c r="AT587" i="29"/>
  <c r="AT595" i="29"/>
  <c r="AT603" i="29"/>
  <c r="AT611" i="29"/>
  <c r="AT619" i="29"/>
  <c r="AT235" i="29"/>
  <c r="AT299" i="29"/>
  <c r="AT363" i="29"/>
  <c r="AT427" i="29"/>
  <c r="AT430" i="29"/>
  <c r="AT438" i="29"/>
  <c r="AT446" i="29"/>
  <c r="AT454" i="29"/>
  <c r="AT462" i="29"/>
  <c r="AT470" i="29"/>
  <c r="AT478" i="29"/>
  <c r="AT486" i="29"/>
  <c r="AT494" i="29"/>
  <c r="AT502" i="29"/>
  <c r="AT510" i="29"/>
  <c r="AT518" i="29"/>
  <c r="AT526" i="29"/>
  <c r="AT534" i="29"/>
  <c r="AT542" i="29"/>
  <c r="AT550" i="29"/>
  <c r="AT558" i="29"/>
  <c r="AT566" i="29"/>
  <c r="AT574" i="29"/>
  <c r="AT582" i="29"/>
  <c r="AT590" i="29"/>
  <c r="AT598" i="29"/>
  <c r="AT606" i="29"/>
  <c r="AT614" i="29"/>
  <c r="AT622" i="29"/>
  <c r="AT130" i="29"/>
  <c r="AT259" i="29"/>
  <c r="AT323" i="29"/>
  <c r="AT387" i="29"/>
  <c r="AT433" i="29"/>
  <c r="AT441" i="29"/>
  <c r="AT449" i="29"/>
  <c r="AT457" i="29"/>
  <c r="AT465" i="29"/>
  <c r="AT473" i="29"/>
  <c r="AT481" i="29"/>
  <c r="AT489" i="29"/>
  <c r="AT497" i="29"/>
  <c r="AT505" i="29"/>
  <c r="AT513" i="29"/>
  <c r="AT521" i="29"/>
  <c r="AT529" i="29"/>
  <c r="AT537" i="29"/>
  <c r="AT545" i="29"/>
  <c r="AT553" i="29"/>
  <c r="AT561" i="29"/>
  <c r="AT569" i="29"/>
  <c r="AT577" i="29"/>
  <c r="AT585" i="29"/>
  <c r="AT593" i="29"/>
  <c r="AT601" i="29"/>
  <c r="AT609" i="29"/>
  <c r="AT617" i="29"/>
  <c r="AT625" i="29"/>
  <c r="AT283" i="29"/>
  <c r="AT347" i="29"/>
  <c r="AT411" i="29"/>
  <c r="AT428" i="29"/>
  <c r="AT436" i="29"/>
  <c r="AT444" i="29"/>
  <c r="AT452" i="29"/>
  <c r="AT460" i="29"/>
  <c r="AT468" i="29"/>
  <c r="AT476" i="29"/>
  <c r="AT484" i="29"/>
  <c r="AT492" i="29"/>
  <c r="AT500" i="29"/>
  <c r="AT508" i="29"/>
  <c r="AT516" i="29"/>
  <c r="AT524" i="29"/>
  <c r="AT532" i="29"/>
  <c r="AT540" i="29"/>
  <c r="AT548" i="29"/>
  <c r="AT556" i="29"/>
  <c r="AT564" i="29"/>
  <c r="AT572" i="29"/>
  <c r="AT580" i="29"/>
  <c r="AT588" i="29"/>
  <c r="AT596" i="29"/>
  <c r="AT604" i="29"/>
  <c r="AT612" i="29"/>
  <c r="AT620" i="29"/>
  <c r="AT307" i="29"/>
  <c r="AT455" i="29"/>
  <c r="AT487" i="29"/>
  <c r="AT519" i="29"/>
  <c r="AT551" i="29"/>
  <c r="AT583" i="29"/>
  <c r="AT615" i="29"/>
  <c r="AT629" i="29"/>
  <c r="AT637" i="29"/>
  <c r="AT645" i="29"/>
  <c r="AT653" i="29"/>
  <c r="AT661" i="29"/>
  <c r="AT669" i="29"/>
  <c r="AT677" i="29"/>
  <c r="AT685" i="29"/>
  <c r="AT693" i="29"/>
  <c r="AT701" i="29"/>
  <c r="AT709" i="29"/>
  <c r="AT717" i="29"/>
  <c r="AT725" i="29"/>
  <c r="AT733" i="29"/>
  <c r="AT741" i="29"/>
  <c r="AT749" i="29"/>
  <c r="AT757" i="29"/>
  <c r="AT765" i="29"/>
  <c r="AT773" i="29"/>
  <c r="AT781" i="29"/>
  <c r="AT789" i="29"/>
  <c r="AT797" i="29"/>
  <c r="AT194" i="29"/>
  <c r="AT395" i="29"/>
  <c r="AT434" i="29"/>
  <c r="AT466" i="29"/>
  <c r="AT498" i="29"/>
  <c r="AT530" i="29"/>
  <c r="AT562" i="29"/>
  <c r="AT594" i="29"/>
  <c r="AT626" i="29"/>
  <c r="AT632" i="29"/>
  <c r="AT640" i="29"/>
  <c r="AT648" i="29"/>
  <c r="AT656" i="29"/>
  <c r="AT664" i="29"/>
  <c r="AT672" i="29"/>
  <c r="AT680" i="29"/>
  <c r="AT688" i="29"/>
  <c r="AT696" i="29"/>
  <c r="AT704" i="29"/>
  <c r="AT712" i="29"/>
  <c r="AT720" i="29"/>
  <c r="AT728" i="29"/>
  <c r="AT736" i="29"/>
  <c r="AT744" i="29"/>
  <c r="AT752" i="29"/>
  <c r="AT760" i="29"/>
  <c r="AT768" i="29"/>
  <c r="AT776" i="29"/>
  <c r="AT784" i="29"/>
  <c r="AT792" i="29"/>
  <c r="AT243" i="29"/>
  <c r="AT447" i="29"/>
  <c r="AT479" i="29"/>
  <c r="AT511" i="29"/>
  <c r="AT543" i="29"/>
  <c r="AT575" i="29"/>
  <c r="AT607" i="29"/>
  <c r="AT627" i="29"/>
  <c r="AT635" i="29"/>
  <c r="AT643" i="29"/>
  <c r="AT651" i="29"/>
  <c r="AT659" i="29"/>
  <c r="AT667" i="29"/>
  <c r="AT675" i="29"/>
  <c r="AT683" i="29"/>
  <c r="AT691" i="29"/>
  <c r="AT699" i="29"/>
  <c r="AT707" i="29"/>
  <c r="AT715" i="29"/>
  <c r="AT723" i="29"/>
  <c r="AT731" i="29"/>
  <c r="AT739" i="29"/>
  <c r="AT747" i="29"/>
  <c r="AT755" i="29"/>
  <c r="AT763" i="29"/>
  <c r="AT771" i="29"/>
  <c r="AT779" i="29"/>
  <c r="AT787" i="29"/>
  <c r="AT795" i="29"/>
  <c r="AT331" i="29"/>
  <c r="AT458" i="29"/>
  <c r="AT490" i="29"/>
  <c r="AT522" i="29"/>
  <c r="AT554" i="29"/>
  <c r="AT586" i="29"/>
  <c r="AT618" i="29"/>
  <c r="AT630" i="29"/>
  <c r="AT638" i="29"/>
  <c r="AT646" i="29"/>
  <c r="AT654" i="29"/>
  <c r="AT662" i="29"/>
  <c r="AT670" i="29"/>
  <c r="AT678" i="29"/>
  <c r="AT686" i="29"/>
  <c r="AT694" i="29"/>
  <c r="AT702" i="29"/>
  <c r="AT710" i="29"/>
  <c r="AT718" i="29"/>
  <c r="AT726" i="29"/>
  <c r="AT734" i="29"/>
  <c r="AT742" i="29"/>
  <c r="AT750" i="29"/>
  <c r="AT758" i="29"/>
  <c r="AT766" i="29"/>
  <c r="AT774" i="29"/>
  <c r="AT782" i="29"/>
  <c r="AT790" i="29"/>
  <c r="AT439" i="29"/>
  <c r="AT471" i="29"/>
  <c r="AT503" i="29"/>
  <c r="AT535" i="29"/>
  <c r="AT567" i="29"/>
  <c r="AT599" i="29"/>
  <c r="AT633" i="29"/>
  <c r="AT641" i="29"/>
  <c r="AT649" i="29"/>
  <c r="AT657" i="29"/>
  <c r="AT665" i="29"/>
  <c r="AT673" i="29"/>
  <c r="AT681" i="29"/>
  <c r="AT689" i="29"/>
  <c r="AT697" i="29"/>
  <c r="AT705" i="29"/>
  <c r="AT713" i="29"/>
  <c r="AT721" i="29"/>
  <c r="AT729" i="29"/>
  <c r="AT737" i="29"/>
  <c r="AT745" i="29"/>
  <c r="AT753" i="29"/>
  <c r="AT761" i="29"/>
  <c r="AT769" i="29"/>
  <c r="AT777" i="29"/>
  <c r="AT785" i="29"/>
  <c r="AT793" i="29"/>
  <c r="AT267" i="29"/>
  <c r="AT450" i="29"/>
  <c r="AT482" i="29"/>
  <c r="AT514" i="29"/>
  <c r="AT546" i="29"/>
  <c r="AT578" i="29"/>
  <c r="AT610" i="29"/>
  <c r="AT628" i="29"/>
  <c r="AT636" i="29"/>
  <c r="AT644" i="29"/>
  <c r="AT652" i="29"/>
  <c r="AT660" i="29"/>
  <c r="AT668" i="29"/>
  <c r="AT676" i="29"/>
  <c r="AT684" i="29"/>
  <c r="AT692" i="29"/>
  <c r="AT700" i="29"/>
  <c r="AT708" i="29"/>
  <c r="AT716" i="29"/>
  <c r="AT724" i="29"/>
  <c r="AT732" i="29"/>
  <c r="AT740" i="29"/>
  <c r="AT748" i="29"/>
  <c r="AT756" i="29"/>
  <c r="AT764" i="29"/>
  <c r="AT772" i="29"/>
  <c r="AT780" i="29"/>
  <c r="AT788" i="29"/>
  <c r="AT796" i="29"/>
  <c r="AT442" i="29"/>
  <c r="AT474" i="29"/>
  <c r="AT506" i="29"/>
  <c r="AT538" i="29"/>
  <c r="AT570" i="29"/>
  <c r="AT602" i="29"/>
  <c r="AT634" i="29"/>
  <c r="AT642" i="29"/>
  <c r="AT650" i="29"/>
  <c r="AT658" i="29"/>
  <c r="AT666" i="29"/>
  <c r="AT674" i="29"/>
  <c r="AT682" i="29"/>
  <c r="AT690" i="29"/>
  <c r="AT698" i="29"/>
  <c r="AT706" i="29"/>
  <c r="AT714" i="29"/>
  <c r="AT722" i="29"/>
  <c r="AT730" i="29"/>
  <c r="AT738" i="29"/>
  <c r="AT746" i="29"/>
  <c r="AT754" i="29"/>
  <c r="AT762" i="29"/>
  <c r="AT770" i="29"/>
  <c r="AT778" i="29"/>
  <c r="AT786" i="29"/>
  <c r="AT794" i="29"/>
  <c r="AT371" i="29"/>
  <c r="AT591" i="29"/>
  <c r="AT639" i="29"/>
  <c r="AT703" i="29"/>
  <c r="AT767" i="29"/>
  <c r="AT802" i="29"/>
  <c r="AT810" i="29"/>
  <c r="AT818" i="29"/>
  <c r="AT826" i="29"/>
  <c r="AT834" i="29"/>
  <c r="AT842" i="29"/>
  <c r="AT850" i="29"/>
  <c r="AT858" i="29"/>
  <c r="AT866" i="29"/>
  <c r="AT874" i="29"/>
  <c r="AT882" i="29"/>
  <c r="AT890" i="29"/>
  <c r="AT898" i="29"/>
  <c r="AT906" i="29"/>
  <c r="AT914" i="29"/>
  <c r="AT922" i="29"/>
  <c r="AT930" i="29"/>
  <c r="AT938" i="29"/>
  <c r="AT946" i="29"/>
  <c r="AT954" i="29"/>
  <c r="AT962" i="29"/>
  <c r="AT970" i="29"/>
  <c r="AT978" i="29"/>
  <c r="AT986" i="29"/>
  <c r="AT994" i="29"/>
  <c r="AT431" i="29"/>
  <c r="AT663" i="29"/>
  <c r="AT727" i="29"/>
  <c r="AT791" i="29"/>
  <c r="AT805" i="29"/>
  <c r="AT813" i="29"/>
  <c r="AT821" i="29"/>
  <c r="AT829" i="29"/>
  <c r="AT837" i="29"/>
  <c r="AT845" i="29"/>
  <c r="AT853" i="29"/>
  <c r="AT861" i="29"/>
  <c r="AT869" i="29"/>
  <c r="AT877" i="29"/>
  <c r="AT885" i="29"/>
  <c r="AT893" i="29"/>
  <c r="AT901" i="29"/>
  <c r="AT909" i="29"/>
  <c r="AT917" i="29"/>
  <c r="AT925" i="29"/>
  <c r="AT933" i="29"/>
  <c r="AT941" i="29"/>
  <c r="AT949" i="29"/>
  <c r="AT957" i="29"/>
  <c r="AT965" i="29"/>
  <c r="AT973" i="29"/>
  <c r="AT981" i="29"/>
  <c r="AT989" i="29"/>
  <c r="AT997" i="29"/>
  <c r="AT527" i="29"/>
  <c r="AT687" i="29"/>
  <c r="AT751" i="29"/>
  <c r="AT800" i="29"/>
  <c r="AT808" i="29"/>
  <c r="AT816" i="29"/>
  <c r="AT824" i="29"/>
  <c r="AT832" i="29"/>
  <c r="AT840" i="29"/>
  <c r="AT848" i="29"/>
  <c r="AT856" i="29"/>
  <c r="AT864" i="29"/>
  <c r="AT872" i="29"/>
  <c r="AT880" i="29"/>
  <c r="AT888" i="29"/>
  <c r="AT896" i="29"/>
  <c r="AT904" i="29"/>
  <c r="AT912" i="29"/>
  <c r="AT920" i="29"/>
  <c r="AT928" i="29"/>
  <c r="AT936" i="29"/>
  <c r="AT944" i="29"/>
  <c r="AT952" i="29"/>
  <c r="AT960" i="29"/>
  <c r="AT968" i="29"/>
  <c r="AT976" i="29"/>
  <c r="AT984" i="29"/>
  <c r="AT992" i="29"/>
  <c r="AT623" i="29"/>
  <c r="AT647" i="29"/>
  <c r="AT711" i="29"/>
  <c r="AT775" i="29"/>
  <c r="AT803" i="29"/>
  <c r="AT811" i="29"/>
  <c r="AT819" i="29"/>
  <c r="AT827" i="29"/>
  <c r="AT835" i="29"/>
  <c r="AT843" i="29"/>
  <c r="AT851" i="29"/>
  <c r="AT859" i="29"/>
  <c r="AT867" i="29"/>
  <c r="AT875" i="29"/>
  <c r="AT883" i="29"/>
  <c r="AT891" i="29"/>
  <c r="AT899" i="29"/>
  <c r="AT907" i="29"/>
  <c r="AT915" i="29"/>
  <c r="AT923" i="29"/>
  <c r="AT931" i="29"/>
  <c r="AT939" i="29"/>
  <c r="AT947" i="29"/>
  <c r="AT955" i="29"/>
  <c r="AT963" i="29"/>
  <c r="AT971" i="29"/>
  <c r="AT979" i="29"/>
  <c r="AT987" i="29"/>
  <c r="AT995" i="29"/>
  <c r="AT463" i="29"/>
  <c r="AT671" i="29"/>
  <c r="AT735" i="29"/>
  <c r="AT798" i="29"/>
  <c r="AT806" i="29"/>
  <c r="AT814" i="29"/>
  <c r="AT822" i="29"/>
  <c r="AT830" i="29"/>
  <c r="AT838" i="29"/>
  <c r="AT846" i="29"/>
  <c r="AT854" i="29"/>
  <c r="AT862" i="29"/>
  <c r="AT870" i="29"/>
  <c r="AT878" i="29"/>
  <c r="AT886" i="29"/>
  <c r="AT894" i="29"/>
  <c r="AT902" i="29"/>
  <c r="AT910" i="29"/>
  <c r="AT918" i="29"/>
  <c r="AT926" i="29"/>
  <c r="AT934" i="29"/>
  <c r="AT942" i="29"/>
  <c r="AT950" i="29"/>
  <c r="AT958" i="29"/>
  <c r="AT966" i="29"/>
  <c r="AT974" i="29"/>
  <c r="AT982" i="29"/>
  <c r="AT990" i="29"/>
  <c r="AT559" i="29"/>
  <c r="AT631" i="29"/>
  <c r="AT695" i="29"/>
  <c r="AT759" i="29"/>
  <c r="AT801" i="29"/>
  <c r="AT809" i="29"/>
  <c r="AT817" i="29"/>
  <c r="AT825" i="29"/>
  <c r="AT833" i="29"/>
  <c r="AT841" i="29"/>
  <c r="AT849" i="29"/>
  <c r="AT857" i="29"/>
  <c r="AT865" i="29"/>
  <c r="AT873" i="29"/>
  <c r="AT881" i="29"/>
  <c r="AT889" i="29"/>
  <c r="AT897" i="29"/>
  <c r="AT905" i="29"/>
  <c r="AT913" i="29"/>
  <c r="AT921" i="29"/>
  <c r="AT929" i="29"/>
  <c r="AT937" i="29"/>
  <c r="AT945" i="29"/>
  <c r="AT953" i="29"/>
  <c r="AT961" i="29"/>
  <c r="AT969" i="29"/>
  <c r="AT977" i="29"/>
  <c r="AT985" i="29"/>
  <c r="AT993" i="29"/>
  <c r="AT655" i="29"/>
  <c r="AT719" i="29"/>
  <c r="AT783" i="29"/>
  <c r="AT804" i="29"/>
  <c r="AT812" i="29"/>
  <c r="AT820" i="29"/>
  <c r="AT828" i="29"/>
  <c r="AT836" i="29"/>
  <c r="AT844" i="29"/>
  <c r="AT852" i="29"/>
  <c r="AT860" i="29"/>
  <c r="AT868" i="29"/>
  <c r="AT876" i="29"/>
  <c r="AT884" i="29"/>
  <c r="AT892" i="29"/>
  <c r="AT900" i="29"/>
  <c r="AT908" i="29"/>
  <c r="AT916" i="29"/>
  <c r="AT924" i="29"/>
  <c r="AT932" i="29"/>
  <c r="AT940" i="29"/>
  <c r="AT948" i="29"/>
  <c r="AT956" i="29"/>
  <c r="AT964" i="29"/>
  <c r="AT972" i="29"/>
  <c r="AT980" i="29"/>
  <c r="AT988" i="29"/>
  <c r="AT996" i="29"/>
  <c r="AT495" i="29"/>
  <c r="AT815" i="29"/>
  <c r="AT879" i="29"/>
  <c r="AT943" i="29"/>
  <c r="AT999" i="29"/>
  <c r="AT1007" i="29"/>
  <c r="AT1015" i="29"/>
  <c r="AT1023" i="29"/>
  <c r="AT1031" i="29"/>
  <c r="AT1039" i="29"/>
  <c r="AT1047" i="29"/>
  <c r="AT1055" i="29"/>
  <c r="AT1063" i="29"/>
  <c r="AT1071" i="29"/>
  <c r="AT1079" i="29"/>
  <c r="AT1087" i="29"/>
  <c r="AT1095" i="29"/>
  <c r="AT1103" i="29"/>
  <c r="AT1111" i="29"/>
  <c r="AT1119" i="29"/>
  <c r="AT1127" i="29"/>
  <c r="AT1135" i="29"/>
  <c r="AT1143" i="29"/>
  <c r="AT1151" i="29"/>
  <c r="AT1159" i="29"/>
  <c r="AT1167" i="29"/>
  <c r="AT1175" i="29"/>
  <c r="AT1183" i="29"/>
  <c r="AT1191" i="29"/>
  <c r="AT839" i="29"/>
  <c r="AT903" i="29"/>
  <c r="AT967" i="29"/>
  <c r="AT1002" i="29"/>
  <c r="AT1010" i="29"/>
  <c r="AT1018" i="29"/>
  <c r="AT1026" i="29"/>
  <c r="AT1034" i="29"/>
  <c r="AT1042" i="29"/>
  <c r="AT1050" i="29"/>
  <c r="AT1058" i="29"/>
  <c r="AT1066" i="29"/>
  <c r="AT1074" i="29"/>
  <c r="AT1082" i="29"/>
  <c r="AT1090" i="29"/>
  <c r="AT1098" i="29"/>
  <c r="AT1106" i="29"/>
  <c r="AT1114" i="29"/>
  <c r="AT1122" i="29"/>
  <c r="AT1130" i="29"/>
  <c r="AT1138" i="29"/>
  <c r="AT1146" i="29"/>
  <c r="AT1154" i="29"/>
  <c r="AT1162" i="29"/>
  <c r="AT1170" i="29"/>
  <c r="AT1178" i="29"/>
  <c r="AT1186" i="29"/>
  <c r="AT1194" i="29"/>
  <c r="AT799" i="29"/>
  <c r="AT863" i="29"/>
  <c r="AT927" i="29"/>
  <c r="AT991" i="29"/>
  <c r="AT1005" i="29"/>
  <c r="AT1013" i="29"/>
  <c r="AT1021" i="29"/>
  <c r="AT1029" i="29"/>
  <c r="AT1037" i="29"/>
  <c r="AT1045" i="29"/>
  <c r="AT1053" i="29"/>
  <c r="AT1061" i="29"/>
  <c r="AT1069" i="29"/>
  <c r="AT1077" i="29"/>
  <c r="AT1085" i="29"/>
  <c r="AT1093" i="29"/>
  <c r="AT1101" i="29"/>
  <c r="AT1109" i="29"/>
  <c r="AT1117" i="29"/>
  <c r="AT1125" i="29"/>
  <c r="AT1133" i="29"/>
  <c r="AT1141" i="29"/>
  <c r="AT1149" i="29"/>
  <c r="AT1157" i="29"/>
  <c r="AT1165" i="29"/>
  <c r="AT1173" i="29"/>
  <c r="AT1181" i="29"/>
  <c r="AT1189" i="29"/>
  <c r="AT1197" i="29"/>
  <c r="AT823" i="29"/>
  <c r="AT887" i="29"/>
  <c r="AT951" i="29"/>
  <c r="AT1000" i="29"/>
  <c r="AT1008" i="29"/>
  <c r="AT1016" i="29"/>
  <c r="AT1024" i="29"/>
  <c r="AT1032" i="29"/>
  <c r="AT1040" i="29"/>
  <c r="AT1048" i="29"/>
  <c r="AT1056" i="29"/>
  <c r="AT1064" i="29"/>
  <c r="AT1072" i="29"/>
  <c r="AT1080" i="29"/>
  <c r="AT1088" i="29"/>
  <c r="AT1096" i="29"/>
  <c r="AT1104" i="29"/>
  <c r="AT1112" i="29"/>
  <c r="AT1120" i="29"/>
  <c r="AT1128" i="29"/>
  <c r="AT1136" i="29"/>
  <c r="AT1144" i="29"/>
  <c r="AT1152" i="29"/>
  <c r="AT1160" i="29"/>
  <c r="AT1168" i="29"/>
  <c r="AT1176" i="29"/>
  <c r="AT1184" i="29"/>
  <c r="AT1192" i="29"/>
  <c r="AT679" i="29"/>
  <c r="AT847" i="29"/>
  <c r="AT911" i="29"/>
  <c r="AT975" i="29"/>
  <c r="AT1003" i="29"/>
  <c r="AT1011" i="29"/>
  <c r="AT1019" i="29"/>
  <c r="AT1027" i="29"/>
  <c r="AT1035" i="29"/>
  <c r="AT1043" i="29"/>
  <c r="AT1051" i="29"/>
  <c r="AT1059" i="29"/>
  <c r="AT1067" i="29"/>
  <c r="AT1075" i="29"/>
  <c r="AT1083" i="29"/>
  <c r="AT1091" i="29"/>
  <c r="AT1099" i="29"/>
  <c r="AT1107" i="29"/>
  <c r="AT1115" i="29"/>
  <c r="AT1123" i="29"/>
  <c r="AT1131" i="29"/>
  <c r="AT1139" i="29"/>
  <c r="AT1147" i="29"/>
  <c r="AT1155" i="29"/>
  <c r="AT1163" i="29"/>
  <c r="AT1171" i="29"/>
  <c r="AT1179" i="29"/>
  <c r="AT1187" i="29"/>
  <c r="AT1195" i="29"/>
  <c r="AT807" i="29"/>
  <c r="AT871" i="29"/>
  <c r="AT935" i="29"/>
  <c r="AT998" i="29"/>
  <c r="AT1006" i="29"/>
  <c r="AT1014" i="29"/>
  <c r="AT1022" i="29"/>
  <c r="AT1030" i="29"/>
  <c r="AT1038" i="29"/>
  <c r="AT1046" i="29"/>
  <c r="AT1054" i="29"/>
  <c r="AT1062" i="29"/>
  <c r="AT1070" i="29"/>
  <c r="AT1078" i="29"/>
  <c r="AT1086" i="29"/>
  <c r="AT1094" i="29"/>
  <c r="AT1102" i="29"/>
  <c r="AT1110" i="29"/>
  <c r="AT1118" i="29"/>
  <c r="AT1126" i="29"/>
  <c r="AT1134" i="29"/>
  <c r="AT1142" i="29"/>
  <c r="AT1150" i="29"/>
  <c r="AT1158" i="29"/>
  <c r="AT1166" i="29"/>
  <c r="AT1174" i="29"/>
  <c r="AT1182" i="29"/>
  <c r="AT1190" i="29"/>
  <c r="AT743" i="29"/>
  <c r="AT855" i="29"/>
  <c r="AT919" i="29"/>
  <c r="AT983" i="29"/>
  <c r="AT1004" i="29"/>
  <c r="AT1012" i="29"/>
  <c r="AT1020" i="29"/>
  <c r="AT1028" i="29"/>
  <c r="AT1036" i="29"/>
  <c r="AT1044" i="29"/>
  <c r="AT1052" i="29"/>
  <c r="AT1060" i="29"/>
  <c r="AT1068" i="29"/>
  <c r="AT1076" i="29"/>
  <c r="AT1084" i="29"/>
  <c r="AT1092" i="29"/>
  <c r="AT1100" i="29"/>
  <c r="AT1108" i="29"/>
  <c r="AT1116" i="29"/>
  <c r="AT1124" i="29"/>
  <c r="AT1132" i="29"/>
  <c r="AT1140" i="29"/>
  <c r="AT1148" i="29"/>
  <c r="AT1156" i="29"/>
  <c r="AT1164" i="29"/>
  <c r="AT1172" i="29"/>
  <c r="AT1180" i="29"/>
  <c r="AT1188" i="29"/>
  <c r="AT1196" i="29"/>
  <c r="AT1017" i="29"/>
  <c r="AT1081" i="29"/>
  <c r="AT1145" i="29"/>
  <c r="AT1202" i="29"/>
  <c r="AT1210" i="29"/>
  <c r="AT1218" i="29"/>
  <c r="AT1226" i="29"/>
  <c r="AT1234" i="29"/>
  <c r="AT1242" i="29"/>
  <c r="AT1250" i="29"/>
  <c r="AT1258" i="29"/>
  <c r="AT1266" i="29"/>
  <c r="AT1274" i="29"/>
  <c r="AT1282" i="29"/>
  <c r="AT1290" i="29"/>
  <c r="AT1298" i="29"/>
  <c r="AT1306" i="29"/>
  <c r="AT1314" i="29"/>
  <c r="AT1322" i="29"/>
  <c r="AT1330" i="29"/>
  <c r="AT1338" i="29"/>
  <c r="AT1346" i="29"/>
  <c r="AT1354" i="29"/>
  <c r="AT1362" i="29"/>
  <c r="AT1370" i="29"/>
  <c r="AT1378" i="29"/>
  <c r="AT1386" i="29"/>
  <c r="AT1394" i="29"/>
  <c r="AT1402" i="29"/>
  <c r="AT1410" i="29"/>
  <c r="AT1418" i="29"/>
  <c r="AT1426" i="29"/>
  <c r="AT1434" i="29"/>
  <c r="AT1442" i="29"/>
  <c r="AT1450" i="29"/>
  <c r="AT1458" i="29"/>
  <c r="AT1466" i="29"/>
  <c r="AT1474" i="29"/>
  <c r="AT1482" i="29"/>
  <c r="AT1490" i="29"/>
  <c r="AT1498" i="29"/>
  <c r="AT1506" i="29"/>
  <c r="AT1514" i="29"/>
  <c r="AT1522" i="29"/>
  <c r="AT1530" i="29"/>
  <c r="AT1538" i="29"/>
  <c r="AT1546" i="29"/>
  <c r="AT1554" i="29"/>
  <c r="AT1562" i="29"/>
  <c r="AT1570" i="29"/>
  <c r="AT1578" i="29"/>
  <c r="AT1586" i="29"/>
  <c r="AT1594" i="29"/>
  <c r="AT1602" i="29"/>
  <c r="AT1610" i="29"/>
  <c r="AT1618" i="29"/>
  <c r="AT831" i="29"/>
  <c r="AT1041" i="29"/>
  <c r="AT1105" i="29"/>
  <c r="AT1169" i="29"/>
  <c r="AT1205" i="29"/>
  <c r="AT1213" i="29"/>
  <c r="AT1221" i="29"/>
  <c r="AT1229" i="29"/>
  <c r="AT1237" i="29"/>
  <c r="AT1245" i="29"/>
  <c r="AT1253" i="29"/>
  <c r="AT1261" i="29"/>
  <c r="AT1269" i="29"/>
  <c r="AT1277" i="29"/>
  <c r="AT1285" i="29"/>
  <c r="AT1293" i="29"/>
  <c r="AT1301" i="29"/>
  <c r="AT1309" i="29"/>
  <c r="AT1317" i="29"/>
  <c r="AT1325" i="29"/>
  <c r="AT1333" i="29"/>
  <c r="AT1341" i="29"/>
  <c r="AT1349" i="29"/>
  <c r="AT1357" i="29"/>
  <c r="AT1365" i="29"/>
  <c r="AT1373" i="29"/>
  <c r="AT1381" i="29"/>
  <c r="AT1389" i="29"/>
  <c r="AT1397" i="29"/>
  <c r="AT1405" i="29"/>
  <c r="AT1413" i="29"/>
  <c r="AT1421" i="29"/>
  <c r="AT1429" i="29"/>
  <c r="AT1437" i="29"/>
  <c r="AT1445" i="29"/>
  <c r="AT1453" i="29"/>
  <c r="AT1461" i="29"/>
  <c r="AT1469" i="29"/>
  <c r="AT1477" i="29"/>
  <c r="AT1485" i="29"/>
  <c r="AT1493" i="29"/>
  <c r="AT1501" i="29"/>
  <c r="AT1509" i="29"/>
  <c r="AT1517" i="29"/>
  <c r="AT1525" i="29"/>
  <c r="AT1533" i="29"/>
  <c r="AT1541" i="29"/>
  <c r="AT1549" i="29"/>
  <c r="AT1557" i="29"/>
  <c r="AT1565" i="29"/>
  <c r="AT1573" i="29"/>
  <c r="AT1581" i="29"/>
  <c r="AT1589" i="29"/>
  <c r="AT1597" i="29"/>
  <c r="AT1605" i="29"/>
  <c r="AT1613" i="29"/>
  <c r="AT1621" i="29"/>
  <c r="AT1001" i="29"/>
  <c r="AT1065" i="29"/>
  <c r="AT1129" i="29"/>
  <c r="AT1193" i="29"/>
  <c r="AT1200" i="29"/>
  <c r="AT1208" i="29"/>
  <c r="AT1216" i="29"/>
  <c r="AT1224" i="29"/>
  <c r="AT1232" i="29"/>
  <c r="AT1240" i="29"/>
  <c r="AT1248" i="29"/>
  <c r="AT1256" i="29"/>
  <c r="AT1264" i="29"/>
  <c r="AT1272" i="29"/>
  <c r="AT1280" i="29"/>
  <c r="AT1288" i="29"/>
  <c r="AT1296" i="29"/>
  <c r="AT1304" i="29"/>
  <c r="AT1312" i="29"/>
  <c r="AT1320" i="29"/>
  <c r="AT1328" i="29"/>
  <c r="AT1336" i="29"/>
  <c r="AT1344" i="29"/>
  <c r="AT1352" i="29"/>
  <c r="AT1360" i="29"/>
  <c r="AT1368" i="29"/>
  <c r="AT1376" i="29"/>
  <c r="AT1384" i="29"/>
  <c r="AT1392" i="29"/>
  <c r="AT1400" i="29"/>
  <c r="AT1408" i="29"/>
  <c r="AT1416" i="29"/>
  <c r="AT1424" i="29"/>
  <c r="AT1432" i="29"/>
  <c r="AT1440" i="29"/>
  <c r="AT1448" i="29"/>
  <c r="AT1456" i="29"/>
  <c r="AT1464" i="29"/>
  <c r="AT1472" i="29"/>
  <c r="AT1480" i="29"/>
  <c r="AT1488" i="29"/>
  <c r="AT1496" i="29"/>
  <c r="AT1504" i="29"/>
  <c r="AT1512" i="29"/>
  <c r="AT1520" i="29"/>
  <c r="AT1528" i="29"/>
  <c r="AT1536" i="29"/>
  <c r="AT1544" i="29"/>
  <c r="AT1552" i="29"/>
  <c r="AT1560" i="29"/>
  <c r="AT1568" i="29"/>
  <c r="AT1576" i="29"/>
  <c r="AT1584" i="29"/>
  <c r="AT1592" i="29"/>
  <c r="AT1600" i="29"/>
  <c r="AT1608" i="29"/>
  <c r="AT1616" i="29"/>
  <c r="AT1025" i="29"/>
  <c r="AT1089" i="29"/>
  <c r="AT1153" i="29"/>
  <c r="AT1203" i="29"/>
  <c r="AT1211" i="29"/>
  <c r="AT1219" i="29"/>
  <c r="AT1227" i="29"/>
  <c r="AT1235" i="29"/>
  <c r="AT1243" i="29"/>
  <c r="AT1251" i="29"/>
  <c r="AT1259" i="29"/>
  <c r="AT1267" i="29"/>
  <c r="AT1275" i="29"/>
  <c r="AT1283" i="29"/>
  <c r="AT1291" i="29"/>
  <c r="AT1299" i="29"/>
  <c r="AT1307" i="29"/>
  <c r="AT1315" i="29"/>
  <c r="AT1323" i="29"/>
  <c r="AT1331" i="29"/>
  <c r="AT1339" i="29"/>
  <c r="AT1347" i="29"/>
  <c r="AT1355" i="29"/>
  <c r="AT1363" i="29"/>
  <c r="AT1371" i="29"/>
  <c r="AT1379" i="29"/>
  <c r="AT1387" i="29"/>
  <c r="AT1395" i="29"/>
  <c r="AT1403" i="29"/>
  <c r="AT1411" i="29"/>
  <c r="AT1419" i="29"/>
  <c r="AT1427" i="29"/>
  <c r="AT1435" i="29"/>
  <c r="AT1443" i="29"/>
  <c r="AT1451" i="29"/>
  <c r="AT1459" i="29"/>
  <c r="AT1467" i="29"/>
  <c r="AT1475" i="29"/>
  <c r="AT1483" i="29"/>
  <c r="AT1491" i="29"/>
  <c r="AT1499" i="29"/>
  <c r="AT1507" i="29"/>
  <c r="AT1515" i="29"/>
  <c r="AT1523" i="29"/>
  <c r="AT1531" i="29"/>
  <c r="AT1539" i="29"/>
  <c r="AT1547" i="29"/>
  <c r="AT1555" i="29"/>
  <c r="AT1563" i="29"/>
  <c r="AT1571" i="29"/>
  <c r="AT1579" i="29"/>
  <c r="AT1587" i="29"/>
  <c r="AT1595" i="29"/>
  <c r="AT1603" i="29"/>
  <c r="AT1611" i="29"/>
  <c r="AT1619" i="29"/>
  <c r="AT895" i="29"/>
  <c r="AT1049" i="29"/>
  <c r="AT1113" i="29"/>
  <c r="AT1177" i="29"/>
  <c r="AT1198" i="29"/>
  <c r="AT1206" i="29"/>
  <c r="AT1214" i="29"/>
  <c r="AT1222" i="29"/>
  <c r="AT1230" i="29"/>
  <c r="AT1238" i="29"/>
  <c r="AT1246" i="29"/>
  <c r="AT1254" i="29"/>
  <c r="AT1262" i="29"/>
  <c r="AT1270" i="29"/>
  <c r="AT1278" i="29"/>
  <c r="AT1286" i="29"/>
  <c r="AT1294" i="29"/>
  <c r="AT1302" i="29"/>
  <c r="AT1310" i="29"/>
  <c r="AT1318" i="29"/>
  <c r="AT1326" i="29"/>
  <c r="AT1334" i="29"/>
  <c r="AT1342" i="29"/>
  <c r="AT1350" i="29"/>
  <c r="AT1358" i="29"/>
  <c r="AT1366" i="29"/>
  <c r="AT1374" i="29"/>
  <c r="AT1382" i="29"/>
  <c r="AT1390" i="29"/>
  <c r="AT1398" i="29"/>
  <c r="AT1406" i="29"/>
  <c r="AT1414" i="29"/>
  <c r="AT1422" i="29"/>
  <c r="AT1430" i="29"/>
  <c r="AT1438" i="29"/>
  <c r="AT1446" i="29"/>
  <c r="AT1454" i="29"/>
  <c r="AT1462" i="29"/>
  <c r="AT1470" i="29"/>
  <c r="AT1478" i="29"/>
  <c r="AT1486" i="29"/>
  <c r="AT1494" i="29"/>
  <c r="AT1502" i="29"/>
  <c r="AT1510" i="29"/>
  <c r="AT1518" i="29"/>
  <c r="AT1526" i="29"/>
  <c r="AT1534" i="29"/>
  <c r="AT1542" i="29"/>
  <c r="AT1550" i="29"/>
  <c r="AT1558" i="29"/>
  <c r="AT1566" i="29"/>
  <c r="AT1574" i="29"/>
  <c r="AT1582" i="29"/>
  <c r="AT1590" i="29"/>
  <c r="AT1598" i="29"/>
  <c r="AT1606" i="29"/>
  <c r="AT1614" i="29"/>
  <c r="AT1622" i="29"/>
  <c r="AT1009" i="29"/>
  <c r="AT1073" i="29"/>
  <c r="AT1137" i="29"/>
  <c r="AT1201" i="29"/>
  <c r="AT1209" i="29"/>
  <c r="AT1217" i="29"/>
  <c r="AT1225" i="29"/>
  <c r="AT1233" i="29"/>
  <c r="AT1241" i="29"/>
  <c r="AT1249" i="29"/>
  <c r="AT1257" i="29"/>
  <c r="AT1265" i="29"/>
  <c r="AT1273" i="29"/>
  <c r="AT1281" i="29"/>
  <c r="AT1289" i="29"/>
  <c r="AT1297" i="29"/>
  <c r="AT1305" i="29"/>
  <c r="AT1313" i="29"/>
  <c r="AT1321" i="29"/>
  <c r="AT1329" i="29"/>
  <c r="AT1337" i="29"/>
  <c r="AT1345" i="29"/>
  <c r="AT1353" i="29"/>
  <c r="AT1361" i="29"/>
  <c r="AT1369" i="29"/>
  <c r="AT1377" i="29"/>
  <c r="AT1385" i="29"/>
  <c r="AT1393" i="29"/>
  <c r="AT1401" i="29"/>
  <c r="AT1409" i="29"/>
  <c r="AT1417" i="29"/>
  <c r="AT1425" i="29"/>
  <c r="AT1433" i="29"/>
  <c r="AT1441" i="29"/>
  <c r="AT1449" i="29"/>
  <c r="AT1457" i="29"/>
  <c r="AT1465" i="29"/>
  <c r="AT1473" i="29"/>
  <c r="AT1481" i="29"/>
  <c r="AT1489" i="29"/>
  <c r="AT1497" i="29"/>
  <c r="AT1505" i="29"/>
  <c r="AT1513" i="29"/>
  <c r="AT1521" i="29"/>
  <c r="AT1529" i="29"/>
  <c r="AT1537" i="29"/>
  <c r="AT1545" i="29"/>
  <c r="AT1553" i="29"/>
  <c r="AT1561" i="29"/>
  <c r="AT1569" i="29"/>
  <c r="AT1577" i="29"/>
  <c r="AT1585" i="29"/>
  <c r="AT1593" i="29"/>
  <c r="AT1601" i="29"/>
  <c r="AT1609" i="29"/>
  <c r="AT1617" i="29"/>
  <c r="AT959" i="29"/>
  <c r="AT1057" i="29"/>
  <c r="AT1121" i="29"/>
  <c r="AT1185" i="29"/>
  <c r="AT1199" i="29"/>
  <c r="AT1207" i="29"/>
  <c r="AT1215" i="29"/>
  <c r="AT1223" i="29"/>
  <c r="AT1231" i="29"/>
  <c r="AT1239" i="29"/>
  <c r="AT1247" i="29"/>
  <c r="AT1255" i="29"/>
  <c r="AT1263" i="29"/>
  <c r="AT1271" i="29"/>
  <c r="AT1279" i="29"/>
  <c r="AT1287" i="29"/>
  <c r="AT1295" i="29"/>
  <c r="AT1303" i="29"/>
  <c r="AT1311" i="29"/>
  <c r="AT1319" i="29"/>
  <c r="AT1327" i="29"/>
  <c r="AT1335" i="29"/>
  <c r="AT1343" i="29"/>
  <c r="AT1351" i="29"/>
  <c r="AT1359" i="29"/>
  <c r="AT1367" i="29"/>
  <c r="AT1375" i="29"/>
  <c r="AT1383" i="29"/>
  <c r="AT1391" i="29"/>
  <c r="AT1399" i="29"/>
  <c r="AT1407" i="29"/>
  <c r="AT1415" i="29"/>
  <c r="AT1423" i="29"/>
  <c r="AT1431" i="29"/>
  <c r="AT1439" i="29"/>
  <c r="AT1447" i="29"/>
  <c r="AT1455" i="29"/>
  <c r="AT1463" i="29"/>
  <c r="AT1471" i="29"/>
  <c r="AT1479" i="29"/>
  <c r="AT1487" i="29"/>
  <c r="AT1495" i="29"/>
  <c r="AT1503" i="29"/>
  <c r="AT1511" i="29"/>
  <c r="AT1519" i="29"/>
  <c r="AT1527" i="29"/>
  <c r="AT1535" i="29"/>
  <c r="AT1543" i="29"/>
  <c r="AT1551" i="29"/>
  <c r="AT1559" i="29"/>
  <c r="AT1567" i="29"/>
  <c r="AT1575" i="29"/>
  <c r="AT1583" i="29"/>
  <c r="AT1591" i="29"/>
  <c r="AT1599" i="29"/>
  <c r="AT1607" i="29"/>
  <c r="AT1615" i="29"/>
  <c r="AT1260" i="29"/>
  <c r="AT1324" i="29"/>
  <c r="AT1388" i="29"/>
  <c r="AT1452" i="29"/>
  <c r="AT1516" i="29"/>
  <c r="AT1580" i="29"/>
  <c r="AT1628" i="29"/>
  <c r="AT1636" i="29"/>
  <c r="AT1644" i="29"/>
  <c r="AT1652" i="29"/>
  <c r="AT1660" i="29"/>
  <c r="AT1668" i="29"/>
  <c r="AT1676" i="29"/>
  <c r="AT1684" i="29"/>
  <c r="AT1692" i="29"/>
  <c r="AT1700" i="29"/>
  <c r="AT1708" i="29"/>
  <c r="AT1716" i="29"/>
  <c r="AT1724" i="29"/>
  <c r="AT1732" i="29"/>
  <c r="AT1740" i="29"/>
  <c r="AT1748" i="29"/>
  <c r="AT1756" i="29"/>
  <c r="AT1764" i="29"/>
  <c r="AT1772" i="29"/>
  <c r="AT1780" i="29"/>
  <c r="AT1788" i="29"/>
  <c r="AT1033" i="29"/>
  <c r="AT1220" i="29"/>
  <c r="AT1284" i="29"/>
  <c r="AT1348" i="29"/>
  <c r="AT1412" i="29"/>
  <c r="AT1476" i="29"/>
  <c r="AT1540" i="29"/>
  <c r="AT1604" i="29"/>
  <c r="AT1623" i="29"/>
  <c r="AT1631" i="29"/>
  <c r="AT1639" i="29"/>
  <c r="AT1647" i="29"/>
  <c r="AT1655" i="29"/>
  <c r="AT1663" i="29"/>
  <c r="AT1671" i="29"/>
  <c r="AT1679" i="29"/>
  <c r="AT1687" i="29"/>
  <c r="AT1695" i="29"/>
  <c r="AT1703" i="29"/>
  <c r="AT1711" i="29"/>
  <c r="AT1719" i="29"/>
  <c r="AT1727" i="29"/>
  <c r="AT1735" i="29"/>
  <c r="AT1743" i="29"/>
  <c r="AT1751" i="29"/>
  <c r="AT1759" i="29"/>
  <c r="AT1767" i="29"/>
  <c r="AT1775" i="29"/>
  <c r="AT1783" i="29"/>
  <c r="AT1791" i="29"/>
  <c r="AT1244" i="29"/>
  <c r="AT1308" i="29"/>
  <c r="AT1372" i="29"/>
  <c r="AT1436" i="29"/>
  <c r="AT1500" i="29"/>
  <c r="AT1564" i="29"/>
  <c r="AT1626" i="29"/>
  <c r="AT1634" i="29"/>
  <c r="AT1642" i="29"/>
  <c r="AT1650" i="29"/>
  <c r="AT1658" i="29"/>
  <c r="AT1666" i="29"/>
  <c r="AT1674" i="29"/>
  <c r="AT1682" i="29"/>
  <c r="AT1690" i="29"/>
  <c r="AT1698" i="29"/>
  <c r="AT1706" i="29"/>
  <c r="AT1714" i="29"/>
  <c r="AT1722" i="29"/>
  <c r="AT1730" i="29"/>
  <c r="AT1738" i="29"/>
  <c r="AT1746" i="29"/>
  <c r="AT1754" i="29"/>
  <c r="AT1762" i="29"/>
  <c r="AT1770" i="29"/>
  <c r="AT1778" i="29"/>
  <c r="AT1786" i="29"/>
  <c r="AT1794" i="29"/>
  <c r="AT1204" i="29"/>
  <c r="AT1268" i="29"/>
  <c r="AT1332" i="29"/>
  <c r="AT1396" i="29"/>
  <c r="AT1460" i="29"/>
  <c r="AT1524" i="29"/>
  <c r="AT1588" i="29"/>
  <c r="AT1629" i="29"/>
  <c r="AT1637" i="29"/>
  <c r="AT1645" i="29"/>
  <c r="AT1653" i="29"/>
  <c r="AT1661" i="29"/>
  <c r="AT1669" i="29"/>
  <c r="AT1677" i="29"/>
  <c r="AT1685" i="29"/>
  <c r="AT1693" i="29"/>
  <c r="AT1701" i="29"/>
  <c r="AT1709" i="29"/>
  <c r="AT1717" i="29"/>
  <c r="AT1725" i="29"/>
  <c r="AT1733" i="29"/>
  <c r="AT1741" i="29"/>
  <c r="AT1749" i="29"/>
  <c r="AT1757" i="29"/>
  <c r="AT1765" i="29"/>
  <c r="AT1773" i="29"/>
  <c r="AT1781" i="29"/>
  <c r="AT1789" i="29"/>
  <c r="AT1097" i="29"/>
  <c r="AT1228" i="29"/>
  <c r="AT1292" i="29"/>
  <c r="AT1356" i="29"/>
  <c r="AT1420" i="29"/>
  <c r="AT1484" i="29"/>
  <c r="AT1548" i="29"/>
  <c r="AT1612" i="29"/>
  <c r="AT1624" i="29"/>
  <c r="AT1632" i="29"/>
  <c r="AT1640" i="29"/>
  <c r="AT1648" i="29"/>
  <c r="AT1656" i="29"/>
  <c r="AT1664" i="29"/>
  <c r="AT1672" i="29"/>
  <c r="AT1680" i="29"/>
  <c r="AT1688" i="29"/>
  <c r="AT1696" i="29"/>
  <c r="AT1704" i="29"/>
  <c r="AT1712" i="29"/>
  <c r="AT1720" i="29"/>
  <c r="AT1728" i="29"/>
  <c r="AT1736" i="29"/>
  <c r="AT1744" i="29"/>
  <c r="AT1752" i="29"/>
  <c r="AT1760" i="29"/>
  <c r="AT1768" i="29"/>
  <c r="AT1776" i="29"/>
  <c r="AT1784" i="29"/>
  <c r="AT1792" i="29"/>
  <c r="AT1252" i="29"/>
  <c r="AT1316" i="29"/>
  <c r="AT1380" i="29"/>
  <c r="AT1444" i="29"/>
  <c r="AT1508" i="29"/>
  <c r="AT1572" i="29"/>
  <c r="AT1627" i="29"/>
  <c r="AT1635" i="29"/>
  <c r="AT1643" i="29"/>
  <c r="AT1651" i="29"/>
  <c r="AT1659" i="29"/>
  <c r="AT1667" i="29"/>
  <c r="AT1675" i="29"/>
  <c r="AT1683" i="29"/>
  <c r="AT1691" i="29"/>
  <c r="AT1699" i="29"/>
  <c r="AT1707" i="29"/>
  <c r="AT1715" i="29"/>
  <c r="AT1723" i="29"/>
  <c r="AT1731" i="29"/>
  <c r="AT1739" i="29"/>
  <c r="AT1747" i="29"/>
  <c r="AT1755" i="29"/>
  <c r="AT1763" i="29"/>
  <c r="AT1771" i="29"/>
  <c r="AT1779" i="29"/>
  <c r="AT1787" i="29"/>
  <c r="AT1795" i="29"/>
  <c r="AT1212" i="29"/>
  <c r="AT1276" i="29"/>
  <c r="AT1340" i="29"/>
  <c r="AT1404" i="29"/>
  <c r="AT1468" i="29"/>
  <c r="AT1532" i="29"/>
  <c r="AT1596" i="29"/>
  <c r="AT1630" i="29"/>
  <c r="AT1638" i="29"/>
  <c r="AT1646" i="29"/>
  <c r="AT1654" i="29"/>
  <c r="AT1662" i="29"/>
  <c r="AT1670" i="29"/>
  <c r="AT1678" i="29"/>
  <c r="AT1686" i="29"/>
  <c r="AT1694" i="29"/>
  <c r="AT1702" i="29"/>
  <c r="AT1710" i="29"/>
  <c r="AT1718" i="29"/>
  <c r="AT1726" i="29"/>
  <c r="AT1734" i="29"/>
  <c r="AT1742" i="29"/>
  <c r="AT1750" i="29"/>
  <c r="AT1758" i="29"/>
  <c r="AT1766" i="29"/>
  <c r="AT1774" i="29"/>
  <c r="AT1782" i="29"/>
  <c r="AT1790" i="29"/>
  <c r="AT1161" i="29"/>
  <c r="AT1364" i="29"/>
  <c r="AT1633" i="29"/>
  <c r="AT1697" i="29"/>
  <c r="AT1761" i="29"/>
  <c r="AT1799" i="29"/>
  <c r="AT1807" i="29"/>
  <c r="AT1815" i="29"/>
  <c r="AT1823" i="29"/>
  <c r="AT1831" i="29"/>
  <c r="AT1839" i="29"/>
  <c r="AT1847" i="29"/>
  <c r="AT1855" i="29"/>
  <c r="AT1863" i="29"/>
  <c r="AT1871" i="29"/>
  <c r="AT1879" i="29"/>
  <c r="AT1887" i="29"/>
  <c r="AT1895" i="29"/>
  <c r="AT1903" i="29"/>
  <c r="AT1911" i="29"/>
  <c r="AA9" i="29"/>
  <c r="AA17" i="29"/>
  <c r="AA25" i="29"/>
  <c r="AA33" i="29"/>
  <c r="AA41" i="29"/>
  <c r="AA49" i="29"/>
  <c r="AA57" i="29"/>
  <c r="AA65" i="29"/>
  <c r="AA73" i="29"/>
  <c r="AA81" i="29"/>
  <c r="AA89" i="29"/>
  <c r="AA97" i="29"/>
  <c r="AA105" i="29"/>
  <c r="AA113" i="29"/>
  <c r="AA121" i="29"/>
  <c r="AA129" i="29"/>
  <c r="AA137" i="29"/>
  <c r="AA145" i="29"/>
  <c r="AA153" i="29"/>
  <c r="AA161" i="29"/>
  <c r="AA169" i="29"/>
  <c r="AA177" i="29"/>
  <c r="AA185" i="29"/>
  <c r="AA193" i="29"/>
  <c r="AA201" i="29"/>
  <c r="AA209" i="29"/>
  <c r="AA217" i="29"/>
  <c r="AA225" i="29"/>
  <c r="AA233" i="29"/>
  <c r="AA241" i="29"/>
  <c r="AA249" i="29"/>
  <c r="AA257" i="29"/>
  <c r="AA265" i="29"/>
  <c r="AA273" i="29"/>
  <c r="AA281" i="29"/>
  <c r="AA289" i="29"/>
  <c r="AA297" i="29"/>
  <c r="AA305" i="29"/>
  <c r="AT1556" i="29"/>
  <c r="AT1657" i="29"/>
  <c r="AT1721" i="29"/>
  <c r="AT1785" i="29"/>
  <c r="AT1802" i="29"/>
  <c r="AT1810" i="29"/>
  <c r="AT1818" i="29"/>
  <c r="AT1826" i="29"/>
  <c r="AT1834" i="29"/>
  <c r="AT1842" i="29"/>
  <c r="AT1850" i="29"/>
  <c r="AT1858" i="29"/>
  <c r="AT1866" i="29"/>
  <c r="AT1874" i="29"/>
  <c r="AT1882" i="29"/>
  <c r="AT1890" i="29"/>
  <c r="AT1898" i="29"/>
  <c r="AT1906" i="29"/>
  <c r="AA4" i="29"/>
  <c r="AA12" i="29"/>
  <c r="AA20" i="29"/>
  <c r="AA28" i="29"/>
  <c r="AA36" i="29"/>
  <c r="AA44" i="29"/>
  <c r="AA52" i="29"/>
  <c r="AA60" i="29"/>
  <c r="AA68" i="29"/>
  <c r="AA76" i="29"/>
  <c r="AA84" i="29"/>
  <c r="AA92" i="29"/>
  <c r="AA100" i="29"/>
  <c r="AA108" i="29"/>
  <c r="AA116" i="29"/>
  <c r="AA124" i="29"/>
  <c r="AA132" i="29"/>
  <c r="AA140" i="29"/>
  <c r="AA148" i="29"/>
  <c r="AA156" i="29"/>
  <c r="AA164" i="29"/>
  <c r="AA172" i="29"/>
  <c r="AA180" i="29"/>
  <c r="AA188" i="29"/>
  <c r="AA196" i="29"/>
  <c r="AA204" i="29"/>
  <c r="AA212" i="29"/>
  <c r="AA220" i="29"/>
  <c r="AA228" i="29"/>
  <c r="AA236" i="29"/>
  <c r="AA244" i="29"/>
  <c r="AA252" i="29"/>
  <c r="AA260" i="29"/>
  <c r="AA268" i="29"/>
  <c r="AA276" i="29"/>
  <c r="AA284" i="29"/>
  <c r="AA292" i="29"/>
  <c r="AA300" i="29"/>
  <c r="AA308" i="29"/>
  <c r="AT1236" i="29"/>
  <c r="AT1681" i="29"/>
  <c r="AT1745" i="29"/>
  <c r="AT1797" i="29"/>
  <c r="AT1805" i="29"/>
  <c r="AT1813" i="29"/>
  <c r="AT1821" i="29"/>
  <c r="AT1829" i="29"/>
  <c r="AT1837" i="29"/>
  <c r="AT1845" i="29"/>
  <c r="AT1853" i="29"/>
  <c r="AT1861" i="29"/>
  <c r="AT1869" i="29"/>
  <c r="AT1877" i="29"/>
  <c r="AT1885" i="29"/>
  <c r="AT1893" i="29"/>
  <c r="AT1901" i="29"/>
  <c r="AT1909" i="29"/>
  <c r="AA7" i="29"/>
  <c r="AA15" i="29"/>
  <c r="AA23" i="29"/>
  <c r="AA31" i="29"/>
  <c r="AA39" i="29"/>
  <c r="AA47" i="29"/>
  <c r="AA55" i="29"/>
  <c r="AA63" i="29"/>
  <c r="AA71" i="29"/>
  <c r="AA79" i="29"/>
  <c r="AA87" i="29"/>
  <c r="AA95" i="29"/>
  <c r="AA103" i="29"/>
  <c r="AA111" i="29"/>
  <c r="AA119" i="29"/>
  <c r="AA127" i="29"/>
  <c r="AA135" i="29"/>
  <c r="AA143" i="29"/>
  <c r="AA151" i="29"/>
  <c r="AA159" i="29"/>
  <c r="AA167" i="29"/>
  <c r="AA175" i="29"/>
  <c r="AA183" i="29"/>
  <c r="AA191" i="29"/>
  <c r="AA199" i="29"/>
  <c r="AA207" i="29"/>
  <c r="AA215" i="29"/>
  <c r="AA223" i="29"/>
  <c r="AA231" i="29"/>
  <c r="AA239" i="29"/>
  <c r="AA247" i="29"/>
  <c r="AA255" i="29"/>
  <c r="AA263" i="29"/>
  <c r="AA271" i="29"/>
  <c r="AA279" i="29"/>
  <c r="AA287" i="29"/>
  <c r="AA295" i="29"/>
  <c r="AA303" i="29"/>
  <c r="AT1428" i="29"/>
  <c r="AT1641" i="29"/>
  <c r="AT1705" i="29"/>
  <c r="AT1769" i="29"/>
  <c r="AT1800" i="29"/>
  <c r="AT1808" i="29"/>
  <c r="AT1816" i="29"/>
  <c r="AT1824" i="29"/>
  <c r="AT1832" i="29"/>
  <c r="AT1840" i="29"/>
  <c r="AT1848" i="29"/>
  <c r="AT1856" i="29"/>
  <c r="AT1864" i="29"/>
  <c r="AT1872" i="29"/>
  <c r="AT1880" i="29"/>
  <c r="AT1888" i="29"/>
  <c r="AT1896" i="29"/>
  <c r="AT1904" i="29"/>
  <c r="AT2" i="29"/>
  <c r="AA10" i="29"/>
  <c r="AA18" i="29"/>
  <c r="AA26" i="29"/>
  <c r="AA34" i="29"/>
  <c r="AA42" i="29"/>
  <c r="AA50" i="29"/>
  <c r="AA58" i="29"/>
  <c r="AA66" i="29"/>
  <c r="AA74" i="29"/>
  <c r="AA82" i="29"/>
  <c r="AA90" i="29"/>
  <c r="AA98" i="29"/>
  <c r="AA106" i="29"/>
  <c r="AA114" i="29"/>
  <c r="AA122" i="29"/>
  <c r="AA130" i="29"/>
  <c r="AA138" i="29"/>
  <c r="AA146" i="29"/>
  <c r="AA154" i="29"/>
  <c r="AA162" i="29"/>
  <c r="AA170" i="29"/>
  <c r="AA178" i="29"/>
  <c r="AA186" i="29"/>
  <c r="AA194" i="29"/>
  <c r="AA202" i="29"/>
  <c r="AA210" i="29"/>
  <c r="AA218" i="29"/>
  <c r="AA226" i="29"/>
  <c r="AA234" i="29"/>
  <c r="AA242" i="29"/>
  <c r="AA250" i="29"/>
  <c r="AA258" i="29"/>
  <c r="AA266" i="29"/>
  <c r="AA274" i="29"/>
  <c r="AA282" i="29"/>
  <c r="AA290" i="29"/>
  <c r="AA298" i="29"/>
  <c r="AA306" i="29"/>
  <c r="AT1620" i="29"/>
  <c r="AT1665" i="29"/>
  <c r="AT1729" i="29"/>
  <c r="AT1793" i="29"/>
  <c r="AT1803" i="29"/>
  <c r="AT1811" i="29"/>
  <c r="AT1819" i="29"/>
  <c r="AT1827" i="29"/>
  <c r="AT1835" i="29"/>
  <c r="AT1843" i="29"/>
  <c r="AT1851" i="29"/>
  <c r="AT1859" i="29"/>
  <c r="AT1867" i="29"/>
  <c r="AT1875" i="29"/>
  <c r="AT1883" i="29"/>
  <c r="AT1891" i="29"/>
  <c r="AT1899" i="29"/>
  <c r="AT1907" i="29"/>
  <c r="AA5" i="29"/>
  <c r="AA13" i="29"/>
  <c r="AA21" i="29"/>
  <c r="AA29" i="29"/>
  <c r="AA37" i="29"/>
  <c r="AA45" i="29"/>
  <c r="AA53" i="29"/>
  <c r="AA61" i="29"/>
  <c r="AA69" i="29"/>
  <c r="AA77" i="29"/>
  <c r="AA85" i="29"/>
  <c r="AA93" i="29"/>
  <c r="AA101" i="29"/>
  <c r="AA109" i="29"/>
  <c r="AA117" i="29"/>
  <c r="AA125" i="29"/>
  <c r="AA133" i="29"/>
  <c r="AA141" i="29"/>
  <c r="AA149" i="29"/>
  <c r="AA157" i="29"/>
  <c r="AA165" i="29"/>
  <c r="AA173" i="29"/>
  <c r="AA181" i="29"/>
  <c r="AA189" i="29"/>
  <c r="AA197" i="29"/>
  <c r="AA205" i="29"/>
  <c r="AA213" i="29"/>
  <c r="AA221" i="29"/>
  <c r="AA229" i="29"/>
  <c r="AA237" i="29"/>
  <c r="AA245" i="29"/>
  <c r="AA253" i="29"/>
  <c r="AA261" i="29"/>
  <c r="AA269" i="29"/>
  <c r="AA277" i="29"/>
  <c r="AA285" i="29"/>
  <c r="AA293" i="29"/>
  <c r="AA301" i="29"/>
  <c r="AA309" i="29"/>
  <c r="AT1300" i="29"/>
  <c r="AT1625" i="29"/>
  <c r="AT1689" i="29"/>
  <c r="AT1753" i="29"/>
  <c r="AT1798" i="29"/>
  <c r="AT1806" i="29"/>
  <c r="AT1814" i="29"/>
  <c r="AT1822" i="29"/>
  <c r="AT1830" i="29"/>
  <c r="AT1838" i="29"/>
  <c r="AT1846" i="29"/>
  <c r="AT1854" i="29"/>
  <c r="AT1862" i="29"/>
  <c r="AT1870" i="29"/>
  <c r="AT1878" i="29"/>
  <c r="AT1886" i="29"/>
  <c r="AT1894" i="29"/>
  <c r="AT1902" i="29"/>
  <c r="AT1910" i="29"/>
  <c r="AA8" i="29"/>
  <c r="AA16" i="29"/>
  <c r="AA24" i="29"/>
  <c r="AA32" i="29"/>
  <c r="AA40" i="29"/>
  <c r="AA48" i="29"/>
  <c r="AA56" i="29"/>
  <c r="AA64" i="29"/>
  <c r="AA72" i="29"/>
  <c r="AA80" i="29"/>
  <c r="AA88" i="29"/>
  <c r="AA96" i="29"/>
  <c r="AA104" i="29"/>
  <c r="AA112" i="29"/>
  <c r="AA120" i="29"/>
  <c r="AA128" i="29"/>
  <c r="AA136" i="29"/>
  <c r="AA144" i="29"/>
  <c r="AA152" i="29"/>
  <c r="AA160" i="29"/>
  <c r="AA168" i="29"/>
  <c r="AA176" i="29"/>
  <c r="AA184" i="29"/>
  <c r="AA192" i="29"/>
  <c r="AA200" i="29"/>
  <c r="AA208" i="29"/>
  <c r="AA216" i="29"/>
  <c r="AA224" i="29"/>
  <c r="AA232" i="29"/>
  <c r="AA240" i="29"/>
  <c r="AA248" i="29"/>
  <c r="AA256" i="29"/>
  <c r="AA264" i="29"/>
  <c r="AA272" i="29"/>
  <c r="AA280" i="29"/>
  <c r="AA288" i="29"/>
  <c r="AA296" i="29"/>
  <c r="AA304" i="29"/>
  <c r="AT1673" i="29"/>
  <c r="AT1737" i="29"/>
  <c r="AT1796" i="29"/>
  <c r="AT1804" i="29"/>
  <c r="AT1812" i="29"/>
  <c r="AT1820" i="29"/>
  <c r="AT1828" i="29"/>
  <c r="AT1836" i="29"/>
  <c r="AT1844" i="29"/>
  <c r="AT1852" i="29"/>
  <c r="AT1860" i="29"/>
  <c r="AT1868" i="29"/>
  <c r="AT1876" i="29"/>
  <c r="AT1884" i="29"/>
  <c r="AT1892" i="29"/>
  <c r="AT1900" i="29"/>
  <c r="AT1908" i="29"/>
  <c r="AA6" i="29"/>
  <c r="AA14" i="29"/>
  <c r="AA22" i="29"/>
  <c r="AA30" i="29"/>
  <c r="AA38" i="29"/>
  <c r="AA46" i="29"/>
  <c r="AA54" i="29"/>
  <c r="AA62" i="29"/>
  <c r="AA70" i="29"/>
  <c r="AA78" i="29"/>
  <c r="AA86" i="29"/>
  <c r="AA94" i="29"/>
  <c r="AA102" i="29"/>
  <c r="AA110" i="29"/>
  <c r="AA118" i="29"/>
  <c r="AA126" i="29"/>
  <c r="AA134" i="29"/>
  <c r="AA142" i="29"/>
  <c r="AA150" i="29"/>
  <c r="AA158" i="29"/>
  <c r="AA166" i="29"/>
  <c r="AA174" i="29"/>
  <c r="AA182" i="29"/>
  <c r="AA190" i="29"/>
  <c r="AA198" i="29"/>
  <c r="AA206" i="29"/>
  <c r="AA214" i="29"/>
  <c r="AA222" i="29"/>
  <c r="AA230" i="29"/>
  <c r="AA238" i="29"/>
  <c r="AA246" i="29"/>
  <c r="AA254" i="29"/>
  <c r="AA262" i="29"/>
  <c r="AA270" i="29"/>
  <c r="AA278" i="29"/>
  <c r="AA286" i="29"/>
  <c r="AA294" i="29"/>
  <c r="AA302" i="29"/>
  <c r="AA310" i="29"/>
  <c r="AT1492" i="29"/>
  <c r="AT1777" i="29"/>
  <c r="AT1857" i="29"/>
  <c r="AA11" i="29"/>
  <c r="AA75" i="29"/>
  <c r="AA139" i="29"/>
  <c r="AA203" i="29"/>
  <c r="AA267" i="29"/>
  <c r="AA318" i="29"/>
  <c r="AA326" i="29"/>
  <c r="AA334" i="29"/>
  <c r="AA342" i="29"/>
  <c r="AA350" i="29"/>
  <c r="AA358" i="29"/>
  <c r="AA366" i="29"/>
  <c r="AA374" i="29"/>
  <c r="AA382" i="29"/>
  <c r="AA390" i="29"/>
  <c r="AA398" i="29"/>
  <c r="AA406" i="29"/>
  <c r="AA414" i="29"/>
  <c r="AA422" i="29"/>
  <c r="AA430" i="29"/>
  <c r="AA438" i="29"/>
  <c r="AA446" i="29"/>
  <c r="AA454" i="29"/>
  <c r="AA462" i="29"/>
  <c r="AA470" i="29"/>
  <c r="AA478" i="29"/>
  <c r="AA486" i="29"/>
  <c r="AA494" i="29"/>
  <c r="AA502" i="29"/>
  <c r="AA510" i="29"/>
  <c r="AA518" i="29"/>
  <c r="AA526" i="29"/>
  <c r="AA534" i="29"/>
  <c r="AA542" i="29"/>
  <c r="AA550" i="29"/>
  <c r="AA558" i="29"/>
  <c r="AA566" i="29"/>
  <c r="AA574" i="29"/>
  <c r="AA582" i="29"/>
  <c r="AA590" i="29"/>
  <c r="AA598" i="29"/>
  <c r="AA606" i="29"/>
  <c r="AA614" i="29"/>
  <c r="AA622" i="29"/>
  <c r="AA630" i="29"/>
  <c r="AA638" i="29"/>
  <c r="AA646" i="29"/>
  <c r="AA654" i="29"/>
  <c r="AA662" i="29"/>
  <c r="AA670" i="29"/>
  <c r="AA678" i="29"/>
  <c r="AA686" i="29"/>
  <c r="AA694" i="29"/>
  <c r="AA702" i="29"/>
  <c r="AT1817" i="29"/>
  <c r="AT1881" i="29"/>
  <c r="AA35" i="29"/>
  <c r="AA99" i="29"/>
  <c r="AA163" i="29"/>
  <c r="AA227" i="29"/>
  <c r="AA291" i="29"/>
  <c r="AA313" i="29"/>
  <c r="AA321" i="29"/>
  <c r="AA329" i="29"/>
  <c r="AA337" i="29"/>
  <c r="AA345" i="29"/>
  <c r="AA353" i="29"/>
  <c r="AA361" i="29"/>
  <c r="AA369" i="29"/>
  <c r="AA377" i="29"/>
  <c r="AA385" i="29"/>
  <c r="AA393" i="29"/>
  <c r="AA401" i="29"/>
  <c r="AA409" i="29"/>
  <c r="AA417" i="29"/>
  <c r="AA425" i="29"/>
  <c r="AA433" i="29"/>
  <c r="AA441" i="29"/>
  <c r="AA449" i="29"/>
  <c r="AA457" i="29"/>
  <c r="AA465" i="29"/>
  <c r="AA473" i="29"/>
  <c r="AA481" i="29"/>
  <c r="AA489" i="29"/>
  <c r="AA497" i="29"/>
  <c r="AA505" i="29"/>
  <c r="AA513" i="29"/>
  <c r="AA521" i="29"/>
  <c r="AA529" i="29"/>
  <c r="AA537" i="29"/>
  <c r="AA545" i="29"/>
  <c r="AA553" i="29"/>
  <c r="AA561" i="29"/>
  <c r="AA569" i="29"/>
  <c r="AA577" i="29"/>
  <c r="AA585" i="29"/>
  <c r="AA593" i="29"/>
  <c r="AA601" i="29"/>
  <c r="AA609" i="29"/>
  <c r="AA617" i="29"/>
  <c r="AA625" i="29"/>
  <c r="AA633" i="29"/>
  <c r="AA641" i="29"/>
  <c r="AA649" i="29"/>
  <c r="AA657" i="29"/>
  <c r="AA665" i="29"/>
  <c r="AA673" i="29"/>
  <c r="AA681" i="29"/>
  <c r="AA689" i="29"/>
  <c r="AA697" i="29"/>
  <c r="AA705" i="29"/>
  <c r="AT1649" i="29"/>
  <c r="AT1841" i="29"/>
  <c r="AT1905" i="29"/>
  <c r="AA59" i="29"/>
  <c r="AA123" i="29"/>
  <c r="AA187" i="29"/>
  <c r="AA251" i="29"/>
  <c r="AA316" i="29"/>
  <c r="AA324" i="29"/>
  <c r="AA332" i="29"/>
  <c r="AA340" i="29"/>
  <c r="AA348" i="29"/>
  <c r="AA356" i="29"/>
  <c r="AA364" i="29"/>
  <c r="AA372" i="29"/>
  <c r="AA380" i="29"/>
  <c r="AA388" i="29"/>
  <c r="AA396" i="29"/>
  <c r="AA404" i="29"/>
  <c r="AA412" i="29"/>
  <c r="AA420" i="29"/>
  <c r="AA428" i="29"/>
  <c r="AA436" i="29"/>
  <c r="AA444" i="29"/>
  <c r="AA452" i="29"/>
  <c r="AA460" i="29"/>
  <c r="AA468" i="29"/>
  <c r="AA476" i="29"/>
  <c r="AA484" i="29"/>
  <c r="AA492" i="29"/>
  <c r="AA500" i="29"/>
  <c r="AA508" i="29"/>
  <c r="AA516" i="29"/>
  <c r="AA524" i="29"/>
  <c r="AA532" i="29"/>
  <c r="AA540" i="29"/>
  <c r="AA548" i="29"/>
  <c r="AA556" i="29"/>
  <c r="AA564" i="29"/>
  <c r="AA572" i="29"/>
  <c r="AA580" i="29"/>
  <c r="AA588" i="29"/>
  <c r="AA596" i="29"/>
  <c r="AA604" i="29"/>
  <c r="AA612" i="29"/>
  <c r="AA620" i="29"/>
  <c r="AA628" i="29"/>
  <c r="AA636" i="29"/>
  <c r="AA644" i="29"/>
  <c r="AA652" i="29"/>
  <c r="AA660" i="29"/>
  <c r="AA668" i="29"/>
  <c r="AA676" i="29"/>
  <c r="AA684" i="29"/>
  <c r="AA692" i="29"/>
  <c r="AA700" i="29"/>
  <c r="AT1801" i="29"/>
  <c r="AT1865" i="29"/>
  <c r="AA19" i="29"/>
  <c r="AA83" i="29"/>
  <c r="AA147" i="29"/>
  <c r="AA211" i="29"/>
  <c r="AA275" i="29"/>
  <c r="AA311" i="29"/>
  <c r="AA319" i="29"/>
  <c r="AA327" i="29"/>
  <c r="AA335" i="29"/>
  <c r="AA343" i="29"/>
  <c r="AA351" i="29"/>
  <c r="AA359" i="29"/>
  <c r="AA367" i="29"/>
  <c r="AA375" i="29"/>
  <c r="AA383" i="29"/>
  <c r="AA391" i="29"/>
  <c r="AA399" i="29"/>
  <c r="AA407" i="29"/>
  <c r="AA415" i="29"/>
  <c r="AA423" i="29"/>
  <c r="AA431" i="29"/>
  <c r="AA439" i="29"/>
  <c r="AA447" i="29"/>
  <c r="AA455" i="29"/>
  <c r="AA463" i="29"/>
  <c r="AA471" i="29"/>
  <c r="AA479" i="29"/>
  <c r="AA487" i="29"/>
  <c r="AA495" i="29"/>
  <c r="AA503" i="29"/>
  <c r="AA511" i="29"/>
  <c r="AA519" i="29"/>
  <c r="AA527" i="29"/>
  <c r="AA535" i="29"/>
  <c r="AA543" i="29"/>
  <c r="AA551" i="29"/>
  <c r="AA559" i="29"/>
  <c r="AA567" i="29"/>
  <c r="AA575" i="29"/>
  <c r="AA583" i="29"/>
  <c r="AA591" i="29"/>
  <c r="AA599" i="29"/>
  <c r="AA607" i="29"/>
  <c r="AA615" i="29"/>
  <c r="AA623" i="29"/>
  <c r="AA631" i="29"/>
  <c r="AA639" i="29"/>
  <c r="AA647" i="29"/>
  <c r="AA655" i="29"/>
  <c r="AA663" i="29"/>
  <c r="AA671" i="29"/>
  <c r="AA679" i="29"/>
  <c r="AA687" i="29"/>
  <c r="AA695" i="29"/>
  <c r="AA703" i="29"/>
  <c r="AT1825" i="29"/>
  <c r="AT1889" i="29"/>
  <c r="AA43" i="29"/>
  <c r="AA107" i="29"/>
  <c r="AA171" i="29"/>
  <c r="AA235" i="29"/>
  <c r="AA299" i="29"/>
  <c r="AA314" i="29"/>
  <c r="AA322" i="29"/>
  <c r="AA330" i="29"/>
  <c r="AA338" i="29"/>
  <c r="AA346" i="29"/>
  <c r="AA354" i="29"/>
  <c r="AA362" i="29"/>
  <c r="AA370" i="29"/>
  <c r="AA378" i="29"/>
  <c r="AA386" i="29"/>
  <c r="AA394" i="29"/>
  <c r="AA402" i="29"/>
  <c r="AA410" i="29"/>
  <c r="AA418" i="29"/>
  <c r="AA426" i="29"/>
  <c r="AA434" i="29"/>
  <c r="AA442" i="29"/>
  <c r="AA450" i="29"/>
  <c r="AA458" i="29"/>
  <c r="AA466" i="29"/>
  <c r="AA474" i="29"/>
  <c r="AA482" i="29"/>
  <c r="AA490" i="29"/>
  <c r="AA498" i="29"/>
  <c r="AA506" i="29"/>
  <c r="AA514" i="29"/>
  <c r="AA522" i="29"/>
  <c r="AA530" i="29"/>
  <c r="AA538" i="29"/>
  <c r="AA546" i="29"/>
  <c r="AA554" i="29"/>
  <c r="AA562" i="29"/>
  <c r="AA570" i="29"/>
  <c r="AA578" i="29"/>
  <c r="AA586" i="29"/>
  <c r="AA594" i="29"/>
  <c r="AA602" i="29"/>
  <c r="AA610" i="29"/>
  <c r="AA618" i="29"/>
  <c r="AA626" i="29"/>
  <c r="AA634" i="29"/>
  <c r="AA642" i="29"/>
  <c r="AA650" i="29"/>
  <c r="AA658" i="29"/>
  <c r="AA666" i="29"/>
  <c r="AA674" i="29"/>
  <c r="AA682" i="29"/>
  <c r="AA690" i="29"/>
  <c r="AA698" i="29"/>
  <c r="AA706" i="29"/>
  <c r="AT1713" i="29"/>
  <c r="AT1849" i="29"/>
  <c r="AA3" i="29"/>
  <c r="AA67" i="29"/>
  <c r="AA131" i="29"/>
  <c r="AA195" i="29"/>
  <c r="AA259" i="29"/>
  <c r="AA317" i="29"/>
  <c r="AA325" i="29"/>
  <c r="AA333" i="29"/>
  <c r="AA341" i="29"/>
  <c r="AA349" i="29"/>
  <c r="AA357" i="29"/>
  <c r="AA365" i="29"/>
  <c r="AA373" i="29"/>
  <c r="AA381" i="29"/>
  <c r="AA389" i="29"/>
  <c r="AA397" i="29"/>
  <c r="AA405" i="29"/>
  <c r="AA413" i="29"/>
  <c r="AA421" i="29"/>
  <c r="AA429" i="29"/>
  <c r="AA437" i="29"/>
  <c r="AA445" i="29"/>
  <c r="AA453" i="29"/>
  <c r="AA461" i="29"/>
  <c r="AA469" i="29"/>
  <c r="AA477" i="29"/>
  <c r="AA485" i="29"/>
  <c r="AA493" i="29"/>
  <c r="AA501" i="29"/>
  <c r="AA509" i="29"/>
  <c r="AA517" i="29"/>
  <c r="AA525" i="29"/>
  <c r="AA533" i="29"/>
  <c r="AA541" i="29"/>
  <c r="AA549" i="29"/>
  <c r="AA557" i="29"/>
  <c r="AA565" i="29"/>
  <c r="AA573" i="29"/>
  <c r="AA581" i="29"/>
  <c r="AA589" i="29"/>
  <c r="AA597" i="29"/>
  <c r="AA605" i="29"/>
  <c r="AA613" i="29"/>
  <c r="AA621" i="29"/>
  <c r="AA629" i="29"/>
  <c r="AA637" i="29"/>
  <c r="AA645" i="29"/>
  <c r="AA653" i="29"/>
  <c r="AA661" i="29"/>
  <c r="AA669" i="29"/>
  <c r="AA677" i="29"/>
  <c r="AA685" i="29"/>
  <c r="AA693" i="29"/>
  <c r="AA701" i="29"/>
  <c r="AT1833" i="29"/>
  <c r="AT1897" i="29"/>
  <c r="AA51" i="29"/>
  <c r="AA115" i="29"/>
  <c r="AA179" i="29"/>
  <c r="AA243" i="29"/>
  <c r="AA307" i="29"/>
  <c r="AA315" i="29"/>
  <c r="AA323" i="29"/>
  <c r="AA331" i="29"/>
  <c r="AA339" i="29"/>
  <c r="AA347" i="29"/>
  <c r="AA355" i="29"/>
  <c r="AA363" i="29"/>
  <c r="AA371" i="29"/>
  <c r="AA379" i="29"/>
  <c r="AA387" i="29"/>
  <c r="AA395" i="29"/>
  <c r="AA403" i="29"/>
  <c r="AA411" i="29"/>
  <c r="AA419" i="29"/>
  <c r="AA427" i="29"/>
  <c r="AA435" i="29"/>
  <c r="AA443" i="29"/>
  <c r="AA451" i="29"/>
  <c r="AA459" i="29"/>
  <c r="AA467" i="29"/>
  <c r="AA475" i="29"/>
  <c r="AA483" i="29"/>
  <c r="AA491" i="29"/>
  <c r="AA499" i="29"/>
  <c r="AA507" i="29"/>
  <c r="AA515" i="29"/>
  <c r="AA523" i="29"/>
  <c r="AA531" i="29"/>
  <c r="AA539" i="29"/>
  <c r="AA547" i="29"/>
  <c r="AA555" i="29"/>
  <c r="AA563" i="29"/>
  <c r="AA571" i="29"/>
  <c r="AA579" i="29"/>
  <c r="AA587" i="29"/>
  <c r="AA595" i="29"/>
  <c r="AA603" i="29"/>
  <c r="AA611" i="29"/>
  <c r="AA619" i="29"/>
  <c r="AA627" i="29"/>
  <c r="AA635" i="29"/>
  <c r="AA643" i="29"/>
  <c r="AA651" i="29"/>
  <c r="AA659" i="29"/>
  <c r="AA667" i="29"/>
  <c r="AA675" i="29"/>
  <c r="AA683" i="29"/>
  <c r="AA691" i="29"/>
  <c r="AA699" i="29"/>
  <c r="AA707" i="29"/>
  <c r="AT1809" i="29"/>
  <c r="AA344" i="29"/>
  <c r="AA408" i="29"/>
  <c r="AA472" i="29"/>
  <c r="AA536" i="29"/>
  <c r="AA600" i="29"/>
  <c r="AA664" i="29"/>
  <c r="AA710" i="29"/>
  <c r="AA718" i="29"/>
  <c r="AA726" i="29"/>
  <c r="AA734" i="29"/>
  <c r="AA742" i="29"/>
  <c r="AA750" i="29"/>
  <c r="AA758" i="29"/>
  <c r="AA766" i="29"/>
  <c r="AA774" i="29"/>
  <c r="AA782" i="29"/>
  <c r="AA790" i="29"/>
  <c r="AA798" i="29"/>
  <c r="AA806" i="29"/>
  <c r="AA814" i="29"/>
  <c r="AA822" i="29"/>
  <c r="AA830" i="29"/>
  <c r="AA838" i="29"/>
  <c r="AA846" i="29"/>
  <c r="AA854" i="29"/>
  <c r="AA862" i="29"/>
  <c r="AA870" i="29"/>
  <c r="AA878" i="29"/>
  <c r="AA886" i="29"/>
  <c r="AA894" i="29"/>
  <c r="AA902" i="29"/>
  <c r="AA910" i="29"/>
  <c r="AA918" i="29"/>
  <c r="AA926" i="29"/>
  <c r="AA934" i="29"/>
  <c r="AA942" i="29"/>
  <c r="AA950" i="29"/>
  <c r="AA958" i="29"/>
  <c r="AA966" i="29"/>
  <c r="AA974" i="29"/>
  <c r="AA982" i="29"/>
  <c r="AA990" i="29"/>
  <c r="AA998" i="29"/>
  <c r="AA1006" i="29"/>
  <c r="AA1014" i="29"/>
  <c r="AA1022" i="29"/>
  <c r="AA1030" i="29"/>
  <c r="AA1038" i="29"/>
  <c r="AA1046" i="29"/>
  <c r="AA1054" i="29"/>
  <c r="AA1062" i="29"/>
  <c r="AA1070" i="29"/>
  <c r="AA1078" i="29"/>
  <c r="AA1086" i="29"/>
  <c r="AA1094" i="29"/>
  <c r="AA1102" i="29"/>
  <c r="AA91" i="29"/>
  <c r="AA368" i="29"/>
  <c r="AA432" i="29"/>
  <c r="AA496" i="29"/>
  <c r="AA560" i="29"/>
  <c r="AA624" i="29"/>
  <c r="AA688" i="29"/>
  <c r="AA713" i="29"/>
  <c r="AA721" i="29"/>
  <c r="AA729" i="29"/>
  <c r="AA737" i="29"/>
  <c r="AA745" i="29"/>
  <c r="AA753" i="29"/>
  <c r="AA761" i="29"/>
  <c r="AA769" i="29"/>
  <c r="AA777" i="29"/>
  <c r="AA785" i="29"/>
  <c r="AA793" i="29"/>
  <c r="AA801" i="29"/>
  <c r="AA809" i="29"/>
  <c r="AA817" i="29"/>
  <c r="AA825" i="29"/>
  <c r="AA833" i="29"/>
  <c r="AA841" i="29"/>
  <c r="AA849" i="29"/>
  <c r="AA857" i="29"/>
  <c r="AA865" i="29"/>
  <c r="AA873" i="29"/>
  <c r="AA881" i="29"/>
  <c r="AA889" i="29"/>
  <c r="AA897" i="29"/>
  <c r="AA905" i="29"/>
  <c r="AA913" i="29"/>
  <c r="AA921" i="29"/>
  <c r="AA929" i="29"/>
  <c r="AA937" i="29"/>
  <c r="AA945" i="29"/>
  <c r="AA953" i="29"/>
  <c r="AA961" i="29"/>
  <c r="AA969" i="29"/>
  <c r="AA977" i="29"/>
  <c r="AA985" i="29"/>
  <c r="AA993" i="29"/>
  <c r="AA1001" i="29"/>
  <c r="AA1009" i="29"/>
  <c r="AA1017" i="29"/>
  <c r="AA1025" i="29"/>
  <c r="AA1033" i="29"/>
  <c r="AA1041" i="29"/>
  <c r="AA1049" i="29"/>
  <c r="AA1057" i="29"/>
  <c r="AA1065" i="29"/>
  <c r="AA1073" i="29"/>
  <c r="AA1081" i="29"/>
  <c r="AA1089" i="29"/>
  <c r="AA1097" i="29"/>
  <c r="AA1105" i="29"/>
  <c r="AA283" i="29"/>
  <c r="AA328" i="29"/>
  <c r="AA392" i="29"/>
  <c r="AA456" i="29"/>
  <c r="AA520" i="29"/>
  <c r="AA584" i="29"/>
  <c r="AA648" i="29"/>
  <c r="AA708" i="29"/>
  <c r="AA716" i="29"/>
  <c r="AA724" i="29"/>
  <c r="AA732" i="29"/>
  <c r="AA740" i="29"/>
  <c r="AA748" i="29"/>
  <c r="AA756" i="29"/>
  <c r="AA764" i="29"/>
  <c r="AA772" i="29"/>
  <c r="AA780" i="29"/>
  <c r="AA788" i="29"/>
  <c r="AA796" i="29"/>
  <c r="AA804" i="29"/>
  <c r="AA812" i="29"/>
  <c r="AA820" i="29"/>
  <c r="AA828" i="29"/>
  <c r="AA836" i="29"/>
  <c r="AA844" i="29"/>
  <c r="AA852" i="29"/>
  <c r="AA860" i="29"/>
  <c r="AA868" i="29"/>
  <c r="AA876" i="29"/>
  <c r="AA884" i="29"/>
  <c r="AA892" i="29"/>
  <c r="AA900" i="29"/>
  <c r="AA908" i="29"/>
  <c r="AA916" i="29"/>
  <c r="AA924" i="29"/>
  <c r="AA932" i="29"/>
  <c r="AA940" i="29"/>
  <c r="AA948" i="29"/>
  <c r="AA956" i="29"/>
  <c r="AA964" i="29"/>
  <c r="AA972" i="29"/>
  <c r="AA980" i="29"/>
  <c r="AA988" i="29"/>
  <c r="AA996" i="29"/>
  <c r="AA1004" i="29"/>
  <c r="AA1012" i="29"/>
  <c r="AA1020" i="29"/>
  <c r="AA1028" i="29"/>
  <c r="AA1036" i="29"/>
  <c r="AA1044" i="29"/>
  <c r="AA1052" i="29"/>
  <c r="AA1060" i="29"/>
  <c r="AA1068" i="29"/>
  <c r="AA1076" i="29"/>
  <c r="AA1084" i="29"/>
  <c r="AA1092" i="29"/>
  <c r="AA1100" i="29"/>
  <c r="AT1873" i="29"/>
  <c r="AA352" i="29"/>
  <c r="AA416" i="29"/>
  <c r="AA480" i="29"/>
  <c r="AA544" i="29"/>
  <c r="AA608" i="29"/>
  <c r="AA672" i="29"/>
  <c r="AA711" i="29"/>
  <c r="AA719" i="29"/>
  <c r="AA727" i="29"/>
  <c r="AA735" i="29"/>
  <c r="AA743" i="29"/>
  <c r="AA751" i="29"/>
  <c r="AA759" i="29"/>
  <c r="AA767" i="29"/>
  <c r="AA775" i="29"/>
  <c r="AA783" i="29"/>
  <c r="AA791" i="29"/>
  <c r="AA799" i="29"/>
  <c r="AA807" i="29"/>
  <c r="AA815" i="29"/>
  <c r="AA823" i="29"/>
  <c r="AA831" i="29"/>
  <c r="AA839" i="29"/>
  <c r="AA847" i="29"/>
  <c r="AA855" i="29"/>
  <c r="AA863" i="29"/>
  <c r="AA871" i="29"/>
  <c r="AA879" i="29"/>
  <c r="AA887" i="29"/>
  <c r="AA895" i="29"/>
  <c r="AA903" i="29"/>
  <c r="AA911" i="29"/>
  <c r="AA919" i="29"/>
  <c r="AA927" i="29"/>
  <c r="AA935" i="29"/>
  <c r="AA943" i="29"/>
  <c r="AA951" i="29"/>
  <c r="AA959" i="29"/>
  <c r="AA967" i="29"/>
  <c r="AA975" i="29"/>
  <c r="AA983" i="29"/>
  <c r="AA991" i="29"/>
  <c r="AA999" i="29"/>
  <c r="AA1007" i="29"/>
  <c r="AA1015" i="29"/>
  <c r="AA1023" i="29"/>
  <c r="AA1031" i="29"/>
  <c r="AA1039" i="29"/>
  <c r="AA1047" i="29"/>
  <c r="AA1055" i="29"/>
  <c r="AA1063" i="29"/>
  <c r="AA1071" i="29"/>
  <c r="AA1079" i="29"/>
  <c r="AA1087" i="29"/>
  <c r="AA1095" i="29"/>
  <c r="AA1103" i="29"/>
  <c r="AA155" i="29"/>
  <c r="AA312" i="29"/>
  <c r="AA376" i="29"/>
  <c r="AA440" i="29"/>
  <c r="AA504" i="29"/>
  <c r="AA568" i="29"/>
  <c r="AA632" i="29"/>
  <c r="AA696" i="29"/>
  <c r="AA714" i="29"/>
  <c r="AA722" i="29"/>
  <c r="AA730" i="29"/>
  <c r="AA738" i="29"/>
  <c r="AA746" i="29"/>
  <c r="AA754" i="29"/>
  <c r="AA762" i="29"/>
  <c r="AA770" i="29"/>
  <c r="AA778" i="29"/>
  <c r="AA786" i="29"/>
  <c r="AA794" i="29"/>
  <c r="AA802" i="29"/>
  <c r="AA810" i="29"/>
  <c r="AA818" i="29"/>
  <c r="AA826" i="29"/>
  <c r="AA834" i="29"/>
  <c r="AA842" i="29"/>
  <c r="AA850" i="29"/>
  <c r="AA858" i="29"/>
  <c r="AA866" i="29"/>
  <c r="AA874" i="29"/>
  <c r="AA882" i="29"/>
  <c r="AA890" i="29"/>
  <c r="AA898" i="29"/>
  <c r="AA906" i="29"/>
  <c r="AA914" i="29"/>
  <c r="AA922" i="29"/>
  <c r="AA930" i="29"/>
  <c r="AA938" i="29"/>
  <c r="AA946" i="29"/>
  <c r="AA954" i="29"/>
  <c r="AA962" i="29"/>
  <c r="AA970" i="29"/>
  <c r="AA978" i="29"/>
  <c r="AA986" i="29"/>
  <c r="AA994" i="29"/>
  <c r="AA1002" i="29"/>
  <c r="AA1010" i="29"/>
  <c r="AA1018" i="29"/>
  <c r="AA1026" i="29"/>
  <c r="AA1034" i="29"/>
  <c r="AA1042" i="29"/>
  <c r="AA1050" i="29"/>
  <c r="AA1058" i="29"/>
  <c r="AA1066" i="29"/>
  <c r="AA1074" i="29"/>
  <c r="AA1082" i="29"/>
  <c r="AA1090" i="29"/>
  <c r="AA1098" i="29"/>
  <c r="AA336" i="29"/>
  <c r="AA400" i="29"/>
  <c r="AA464" i="29"/>
  <c r="AA528" i="29"/>
  <c r="AA592" i="29"/>
  <c r="AA656" i="29"/>
  <c r="AA709" i="29"/>
  <c r="AA717" i="29"/>
  <c r="AA725" i="29"/>
  <c r="AA733" i="29"/>
  <c r="AA741" i="29"/>
  <c r="AA749" i="29"/>
  <c r="AA757" i="29"/>
  <c r="AA765" i="29"/>
  <c r="AA773" i="29"/>
  <c r="AA781" i="29"/>
  <c r="AA789" i="29"/>
  <c r="AA797" i="29"/>
  <c r="AA805" i="29"/>
  <c r="AA813" i="29"/>
  <c r="AA821" i="29"/>
  <c r="AA829" i="29"/>
  <c r="AA837" i="29"/>
  <c r="AA845" i="29"/>
  <c r="AA853" i="29"/>
  <c r="AA861" i="29"/>
  <c r="AA869" i="29"/>
  <c r="AA877" i="29"/>
  <c r="AA885" i="29"/>
  <c r="AA893" i="29"/>
  <c r="AA901" i="29"/>
  <c r="AA909" i="29"/>
  <c r="AA917" i="29"/>
  <c r="AA925" i="29"/>
  <c r="AA933" i="29"/>
  <c r="AA941" i="29"/>
  <c r="AA949" i="29"/>
  <c r="AA957" i="29"/>
  <c r="AA965" i="29"/>
  <c r="AA973" i="29"/>
  <c r="AA981" i="29"/>
  <c r="AA989" i="29"/>
  <c r="AA997" i="29"/>
  <c r="AA1005" i="29"/>
  <c r="AA1013" i="29"/>
  <c r="AA1021" i="29"/>
  <c r="AA1029" i="29"/>
  <c r="AA1037" i="29"/>
  <c r="AA1045" i="29"/>
  <c r="AA1053" i="29"/>
  <c r="AA1061" i="29"/>
  <c r="AA1069" i="29"/>
  <c r="AA1077" i="29"/>
  <c r="AA1085" i="29"/>
  <c r="AA1093" i="29"/>
  <c r="AA1101" i="29"/>
  <c r="AA219" i="29"/>
  <c r="AA320" i="29"/>
  <c r="AA384" i="29"/>
  <c r="AA448" i="29"/>
  <c r="AA512" i="29"/>
  <c r="AA576" i="29"/>
  <c r="AA640" i="29"/>
  <c r="AA704" i="29"/>
  <c r="AA715" i="29"/>
  <c r="AA723" i="29"/>
  <c r="AA731" i="29"/>
  <c r="AA739" i="29"/>
  <c r="AA747" i="29"/>
  <c r="AA755" i="29"/>
  <c r="AA763" i="29"/>
  <c r="AA771" i="29"/>
  <c r="AA779" i="29"/>
  <c r="AA787" i="29"/>
  <c r="AA795" i="29"/>
  <c r="AA803" i="29"/>
  <c r="AA811" i="29"/>
  <c r="AA819" i="29"/>
  <c r="AA827" i="29"/>
  <c r="AA835" i="29"/>
  <c r="AA843" i="29"/>
  <c r="AA851" i="29"/>
  <c r="AA859" i="29"/>
  <c r="AA867" i="29"/>
  <c r="AA875" i="29"/>
  <c r="AA883" i="29"/>
  <c r="AA891" i="29"/>
  <c r="AA899" i="29"/>
  <c r="AA907" i="29"/>
  <c r="AA915" i="29"/>
  <c r="AA923" i="29"/>
  <c r="AA931" i="29"/>
  <c r="AA939" i="29"/>
  <c r="AA947" i="29"/>
  <c r="AA955" i="29"/>
  <c r="AA963" i="29"/>
  <c r="AA971" i="29"/>
  <c r="AA979" i="29"/>
  <c r="AA987" i="29"/>
  <c r="AA995" i="29"/>
  <c r="AA1003" i="29"/>
  <c r="AA1011" i="29"/>
  <c r="AA1019" i="29"/>
  <c r="AA1027" i="29"/>
  <c r="AA1035" i="29"/>
  <c r="AA1043" i="29"/>
  <c r="AA1051" i="29"/>
  <c r="AA1059" i="29"/>
  <c r="AA1067" i="29"/>
  <c r="AA1075" i="29"/>
  <c r="AA1083" i="29"/>
  <c r="AA1091" i="29"/>
  <c r="AA1099" i="29"/>
  <c r="AA720" i="29"/>
  <c r="AA784" i="29"/>
  <c r="AA848" i="29"/>
  <c r="AA912" i="29"/>
  <c r="AA976" i="29"/>
  <c r="AA1040" i="29"/>
  <c r="AA1104" i="29"/>
  <c r="AA1108" i="29"/>
  <c r="AA1116" i="29"/>
  <c r="AA1124" i="29"/>
  <c r="AA1132" i="29"/>
  <c r="AA1140" i="29"/>
  <c r="AA1148" i="29"/>
  <c r="AA1156" i="29"/>
  <c r="AA1164" i="29"/>
  <c r="AA1172" i="29"/>
  <c r="AA1180" i="29"/>
  <c r="AA1188" i="29"/>
  <c r="AA1196" i="29"/>
  <c r="AA1204" i="29"/>
  <c r="AA1212" i="29"/>
  <c r="AA1220" i="29"/>
  <c r="AA1228" i="29"/>
  <c r="AA1236" i="29"/>
  <c r="AA1244" i="29"/>
  <c r="AA1252" i="29"/>
  <c r="AA1260" i="29"/>
  <c r="AA1268" i="29"/>
  <c r="AA1276" i="29"/>
  <c r="AA1284" i="29"/>
  <c r="AA1292" i="29"/>
  <c r="AA1300" i="29"/>
  <c r="AA1308" i="29"/>
  <c r="AA1316" i="29"/>
  <c r="AA1324" i="29"/>
  <c r="AA1332" i="29"/>
  <c r="AA1340" i="29"/>
  <c r="AA1348" i="29"/>
  <c r="AA1356" i="29"/>
  <c r="AA1364" i="29"/>
  <c r="AA1372" i="29"/>
  <c r="AA1380" i="29"/>
  <c r="AA1388" i="29"/>
  <c r="AA1396" i="29"/>
  <c r="AA1404" i="29"/>
  <c r="AA1412" i="29"/>
  <c r="AA1420" i="29"/>
  <c r="AA1428" i="29"/>
  <c r="AA1436" i="29"/>
  <c r="AA1444" i="29"/>
  <c r="AA1452" i="29"/>
  <c r="AA1460" i="29"/>
  <c r="AA1468" i="29"/>
  <c r="AA1476" i="29"/>
  <c r="AA1484" i="29"/>
  <c r="AA1492" i="29"/>
  <c r="AA1500" i="29"/>
  <c r="AA488" i="29"/>
  <c r="AA744" i="29"/>
  <c r="AA808" i="29"/>
  <c r="AA872" i="29"/>
  <c r="AA936" i="29"/>
  <c r="AA1000" i="29"/>
  <c r="AA1064" i="29"/>
  <c r="AA1111" i="29"/>
  <c r="AA1119" i="29"/>
  <c r="AA1127" i="29"/>
  <c r="AA1135" i="29"/>
  <c r="AA1143" i="29"/>
  <c r="AA1151" i="29"/>
  <c r="AA1159" i="29"/>
  <c r="AA1167" i="29"/>
  <c r="AA1175" i="29"/>
  <c r="AA1183" i="29"/>
  <c r="AA1191" i="29"/>
  <c r="AA1199" i="29"/>
  <c r="AA1207" i="29"/>
  <c r="AA1215" i="29"/>
  <c r="AA1223" i="29"/>
  <c r="AA1231" i="29"/>
  <c r="AA1239" i="29"/>
  <c r="AA1247" i="29"/>
  <c r="AA1255" i="29"/>
  <c r="AA1263" i="29"/>
  <c r="AA1271" i="29"/>
  <c r="AA1279" i="29"/>
  <c r="AA1287" i="29"/>
  <c r="AA1295" i="29"/>
  <c r="AA1303" i="29"/>
  <c r="AA1311" i="29"/>
  <c r="AA1319" i="29"/>
  <c r="AA1327" i="29"/>
  <c r="AA1335" i="29"/>
  <c r="AA1343" i="29"/>
  <c r="AA1351" i="29"/>
  <c r="AA1359" i="29"/>
  <c r="AA1367" i="29"/>
  <c r="AA1375" i="29"/>
  <c r="AA1383" i="29"/>
  <c r="AA1391" i="29"/>
  <c r="AA1399" i="29"/>
  <c r="AA1407" i="29"/>
  <c r="AA1415" i="29"/>
  <c r="AA1423" i="29"/>
  <c r="AA1431" i="29"/>
  <c r="AA1439" i="29"/>
  <c r="AA1447" i="29"/>
  <c r="AA1455" i="29"/>
  <c r="AA1463" i="29"/>
  <c r="AA1471" i="29"/>
  <c r="AA1479" i="29"/>
  <c r="AA1487" i="29"/>
  <c r="AA1495" i="29"/>
  <c r="AA1503" i="29"/>
  <c r="AA680" i="29"/>
  <c r="AA768" i="29"/>
  <c r="AA832" i="29"/>
  <c r="AA896" i="29"/>
  <c r="AA960" i="29"/>
  <c r="AA1024" i="29"/>
  <c r="AA1088" i="29"/>
  <c r="AA1106" i="29"/>
  <c r="AA1114" i="29"/>
  <c r="AA1122" i="29"/>
  <c r="AA1130" i="29"/>
  <c r="AA1138" i="29"/>
  <c r="AA1146" i="29"/>
  <c r="AA1154" i="29"/>
  <c r="AA1162" i="29"/>
  <c r="AA1170" i="29"/>
  <c r="AA1178" i="29"/>
  <c r="AA1186" i="29"/>
  <c r="AA1194" i="29"/>
  <c r="AA1202" i="29"/>
  <c r="AA1210" i="29"/>
  <c r="AA1218" i="29"/>
  <c r="AA1226" i="29"/>
  <c r="AA1234" i="29"/>
  <c r="AA1242" i="29"/>
  <c r="AA1250" i="29"/>
  <c r="AA1258" i="29"/>
  <c r="AA1266" i="29"/>
  <c r="AA1274" i="29"/>
  <c r="AA1282" i="29"/>
  <c r="AA1290" i="29"/>
  <c r="AA1298" i="29"/>
  <c r="AA1306" i="29"/>
  <c r="AA1314" i="29"/>
  <c r="AA1322" i="29"/>
  <c r="AA1330" i="29"/>
  <c r="AA1338" i="29"/>
  <c r="AA1346" i="29"/>
  <c r="AA1354" i="29"/>
  <c r="AA1362" i="29"/>
  <c r="AA1370" i="29"/>
  <c r="AA1378" i="29"/>
  <c r="AA1386" i="29"/>
  <c r="AA1394" i="29"/>
  <c r="AA1402" i="29"/>
  <c r="AA1410" i="29"/>
  <c r="AA1418" i="29"/>
  <c r="AA1426" i="29"/>
  <c r="AA1434" i="29"/>
  <c r="AA1442" i="29"/>
  <c r="AA1450" i="29"/>
  <c r="AA1458" i="29"/>
  <c r="AA1466" i="29"/>
  <c r="AA1474" i="29"/>
  <c r="AA1482" i="29"/>
  <c r="AA1490" i="29"/>
  <c r="AA1498" i="29"/>
  <c r="AA360" i="29"/>
  <c r="AA728" i="29"/>
  <c r="AA792" i="29"/>
  <c r="AA856" i="29"/>
  <c r="AA920" i="29"/>
  <c r="AA984" i="29"/>
  <c r="AA1048" i="29"/>
  <c r="AA1109" i="29"/>
  <c r="AA1117" i="29"/>
  <c r="AA1125" i="29"/>
  <c r="AA1133" i="29"/>
  <c r="AA1141" i="29"/>
  <c r="AA1149" i="29"/>
  <c r="AA1157" i="29"/>
  <c r="AA1165" i="29"/>
  <c r="AA1173" i="29"/>
  <c r="AA1181" i="29"/>
  <c r="AA1189" i="29"/>
  <c r="AA1197" i="29"/>
  <c r="AA1205" i="29"/>
  <c r="AA1213" i="29"/>
  <c r="AA1221" i="29"/>
  <c r="AA1229" i="29"/>
  <c r="AA1237" i="29"/>
  <c r="AA1245" i="29"/>
  <c r="AA1253" i="29"/>
  <c r="AA1261" i="29"/>
  <c r="AA1269" i="29"/>
  <c r="AA1277" i="29"/>
  <c r="AA1285" i="29"/>
  <c r="AA1293" i="29"/>
  <c r="AA1301" i="29"/>
  <c r="AA1309" i="29"/>
  <c r="AA1317" i="29"/>
  <c r="AA1325" i="29"/>
  <c r="AA1333" i="29"/>
  <c r="AA1341" i="29"/>
  <c r="AA1349" i="29"/>
  <c r="AA1357" i="29"/>
  <c r="AA1365" i="29"/>
  <c r="AA1373" i="29"/>
  <c r="AA1381" i="29"/>
  <c r="AA1389" i="29"/>
  <c r="AA1397" i="29"/>
  <c r="AA1405" i="29"/>
  <c r="AA1413" i="29"/>
  <c r="AA1421" i="29"/>
  <c r="AA1429" i="29"/>
  <c r="AA1437" i="29"/>
  <c r="AA1445" i="29"/>
  <c r="AA1453" i="29"/>
  <c r="AA1461" i="29"/>
  <c r="AA1469" i="29"/>
  <c r="AA1477" i="29"/>
  <c r="AA1485" i="29"/>
  <c r="AA1493" i="29"/>
  <c r="AA1501" i="29"/>
  <c r="AA552" i="29"/>
  <c r="AA752" i="29"/>
  <c r="AA816" i="29"/>
  <c r="AA880" i="29"/>
  <c r="AA944" i="29"/>
  <c r="AA1008" i="29"/>
  <c r="AA1072" i="29"/>
  <c r="AA1112" i="29"/>
  <c r="AA1120" i="29"/>
  <c r="AA1128" i="29"/>
  <c r="AA1136" i="29"/>
  <c r="AA1144" i="29"/>
  <c r="AA1152" i="29"/>
  <c r="AA1160" i="29"/>
  <c r="AA1168" i="29"/>
  <c r="AA1176" i="29"/>
  <c r="AA1184" i="29"/>
  <c r="AA1192" i="29"/>
  <c r="AA1200" i="29"/>
  <c r="AA1208" i="29"/>
  <c r="AA1216" i="29"/>
  <c r="AA1224" i="29"/>
  <c r="AA1232" i="29"/>
  <c r="AA1240" i="29"/>
  <c r="AA1248" i="29"/>
  <c r="AA1256" i="29"/>
  <c r="AA1264" i="29"/>
  <c r="AA1272" i="29"/>
  <c r="AA1280" i="29"/>
  <c r="AA1288" i="29"/>
  <c r="AA1296" i="29"/>
  <c r="AA1304" i="29"/>
  <c r="AA1312" i="29"/>
  <c r="AA1320" i="29"/>
  <c r="AA1328" i="29"/>
  <c r="AA1336" i="29"/>
  <c r="AA1344" i="29"/>
  <c r="AA1352" i="29"/>
  <c r="AA1360" i="29"/>
  <c r="AA1368" i="29"/>
  <c r="AA1376" i="29"/>
  <c r="AA1384" i="29"/>
  <c r="AA1392" i="29"/>
  <c r="AA1400" i="29"/>
  <c r="AA1408" i="29"/>
  <c r="AA1416" i="29"/>
  <c r="AA1424" i="29"/>
  <c r="AA1432" i="29"/>
  <c r="AA1440" i="29"/>
  <c r="AA1448" i="29"/>
  <c r="AA1456" i="29"/>
  <c r="AA1464" i="29"/>
  <c r="AA1472" i="29"/>
  <c r="AA1480" i="29"/>
  <c r="AA1488" i="29"/>
  <c r="AA712" i="29"/>
  <c r="AA776" i="29"/>
  <c r="AA840" i="29"/>
  <c r="AA904" i="29"/>
  <c r="AA968" i="29"/>
  <c r="AA1032" i="29"/>
  <c r="AA1096" i="29"/>
  <c r="AA1107" i="29"/>
  <c r="AA1115" i="29"/>
  <c r="AA1123" i="29"/>
  <c r="AA1131" i="29"/>
  <c r="AA1139" i="29"/>
  <c r="AA1147" i="29"/>
  <c r="AA1155" i="29"/>
  <c r="AA1163" i="29"/>
  <c r="AA1171" i="29"/>
  <c r="AA1179" i="29"/>
  <c r="AA1187" i="29"/>
  <c r="AA1195" i="29"/>
  <c r="AA1203" i="29"/>
  <c r="AA1211" i="29"/>
  <c r="AA1219" i="29"/>
  <c r="AA1227" i="29"/>
  <c r="AA1235" i="29"/>
  <c r="AA1243" i="29"/>
  <c r="AA1251" i="29"/>
  <c r="AA1259" i="29"/>
  <c r="AA1267" i="29"/>
  <c r="AA1275" i="29"/>
  <c r="AA1283" i="29"/>
  <c r="AA1291" i="29"/>
  <c r="AA1299" i="29"/>
  <c r="AA1307" i="29"/>
  <c r="AA1315" i="29"/>
  <c r="AA1323" i="29"/>
  <c r="AA1331" i="29"/>
  <c r="AA1339" i="29"/>
  <c r="AA1347" i="29"/>
  <c r="AA1355" i="29"/>
  <c r="AA1363" i="29"/>
  <c r="AA1371" i="29"/>
  <c r="AA1379" i="29"/>
  <c r="AA1387" i="29"/>
  <c r="AA1395" i="29"/>
  <c r="AA1403" i="29"/>
  <c r="AA1411" i="29"/>
  <c r="AA1419" i="29"/>
  <c r="AA1427" i="29"/>
  <c r="AA1435" i="29"/>
  <c r="AA1443" i="29"/>
  <c r="AA1451" i="29"/>
  <c r="AA1459" i="29"/>
  <c r="AA1467" i="29"/>
  <c r="AA1475" i="29"/>
  <c r="AA1483" i="29"/>
  <c r="AA1491" i="29"/>
  <c r="AA1499" i="29"/>
  <c r="AA424" i="29"/>
  <c r="AA736" i="29"/>
  <c r="AA800" i="29"/>
  <c r="AA864" i="29"/>
  <c r="AA928" i="29"/>
  <c r="AA992" i="29"/>
  <c r="AA1056" i="29"/>
  <c r="AA1110" i="29"/>
  <c r="AA1118" i="29"/>
  <c r="AA1126" i="29"/>
  <c r="AA1134" i="29"/>
  <c r="AA1142" i="29"/>
  <c r="AA1150" i="29"/>
  <c r="AA1158" i="29"/>
  <c r="AA1166" i="29"/>
  <c r="AA1174" i="29"/>
  <c r="AA1182" i="29"/>
  <c r="AA1190" i="29"/>
  <c r="AA1198" i="29"/>
  <c r="AA1206" i="29"/>
  <c r="AA1214" i="29"/>
  <c r="AA1222" i="29"/>
  <c r="AA1230" i="29"/>
  <c r="AA1238" i="29"/>
  <c r="AA1246" i="29"/>
  <c r="AA1254" i="29"/>
  <c r="AA1262" i="29"/>
  <c r="AA1270" i="29"/>
  <c r="AA1278" i="29"/>
  <c r="AA1286" i="29"/>
  <c r="AA1294" i="29"/>
  <c r="AA1302" i="29"/>
  <c r="AA1310" i="29"/>
  <c r="AA1318" i="29"/>
  <c r="AA1326" i="29"/>
  <c r="AA1334" i="29"/>
  <c r="AA1342" i="29"/>
  <c r="AA1350" i="29"/>
  <c r="AA1358" i="29"/>
  <c r="AA1366" i="29"/>
  <c r="AA1374" i="29"/>
  <c r="AA1382" i="29"/>
  <c r="AA1390" i="29"/>
  <c r="AA1398" i="29"/>
  <c r="AA1406" i="29"/>
  <c r="AA1414" i="29"/>
  <c r="AA1422" i="29"/>
  <c r="AA1430" i="29"/>
  <c r="AA1438" i="29"/>
  <c r="AA1446" i="29"/>
  <c r="AA1454" i="29"/>
  <c r="AA1462" i="29"/>
  <c r="AA1470" i="29"/>
  <c r="AA1478" i="29"/>
  <c r="AA1486" i="29"/>
  <c r="AA1494" i="29"/>
  <c r="AA1502" i="29"/>
  <c r="AA27" i="29"/>
  <c r="AA616" i="29"/>
  <c r="AA760" i="29"/>
  <c r="AA824" i="29"/>
  <c r="AA888" i="29"/>
  <c r="AA952" i="29"/>
  <c r="AA1016" i="29"/>
  <c r="AA1080" i="29"/>
  <c r="AA1113" i="29"/>
  <c r="AA1121" i="29"/>
  <c r="AA1129" i="29"/>
  <c r="AA1137" i="29"/>
  <c r="AA1145" i="29"/>
  <c r="AA1153" i="29"/>
  <c r="AA1161" i="29"/>
  <c r="AA1169" i="29"/>
  <c r="AA1177" i="29"/>
  <c r="AA1185" i="29"/>
  <c r="AA1193" i="29"/>
  <c r="AA1201" i="29"/>
  <c r="AA1209" i="29"/>
  <c r="AA1217" i="29"/>
  <c r="AA1225" i="29"/>
  <c r="AA1233" i="29"/>
  <c r="AA1241" i="29"/>
  <c r="AA1249" i="29"/>
  <c r="AA1257" i="29"/>
  <c r="AA1265" i="29"/>
  <c r="AA1273" i="29"/>
  <c r="AA1281" i="29"/>
  <c r="AA1289" i="29"/>
  <c r="AA1297" i="29"/>
  <c r="AA1305" i="29"/>
  <c r="AA1313" i="29"/>
  <c r="AA1321" i="29"/>
  <c r="AA1329" i="29"/>
  <c r="AA1337" i="29"/>
  <c r="AA1345" i="29"/>
  <c r="AA1353" i="29"/>
  <c r="AA1361" i="29"/>
  <c r="AA1369" i="29"/>
  <c r="AA1377" i="29"/>
  <c r="AA1385" i="29"/>
  <c r="AA1393" i="29"/>
  <c r="AA1401" i="29"/>
  <c r="AA1409" i="29"/>
  <c r="AA1417" i="29"/>
  <c r="AA1425" i="29"/>
  <c r="AA1433" i="29"/>
  <c r="AA1441" i="29"/>
  <c r="AA1449" i="29"/>
  <c r="AA1457" i="29"/>
  <c r="AA1465" i="29"/>
  <c r="AA1473" i="29"/>
  <c r="AA1481" i="29"/>
  <c r="AA1489" i="29"/>
  <c r="AA1497" i="29"/>
  <c r="AA1505" i="29"/>
  <c r="AA1513" i="29"/>
  <c r="AA1521" i="29"/>
  <c r="AA1529" i="29"/>
  <c r="AA1537" i="29"/>
  <c r="AA1545" i="29"/>
  <c r="AA1553" i="29"/>
  <c r="AA1561" i="29"/>
  <c r="AA1569" i="29"/>
  <c r="AA1577" i="29"/>
  <c r="AA1585" i="29"/>
  <c r="AA1593" i="29"/>
  <c r="AA1601" i="29"/>
  <c r="AA1609" i="29"/>
  <c r="AA1617" i="29"/>
  <c r="AA1625" i="29"/>
  <c r="AA1633" i="29"/>
  <c r="AA1641" i="29"/>
  <c r="AA1649" i="29"/>
  <c r="AA1657" i="29"/>
  <c r="AA1665" i="29"/>
  <c r="AA1673" i="29"/>
  <c r="AA1681" i="29"/>
  <c r="AA1689" i="29"/>
  <c r="AA1697" i="29"/>
  <c r="AA1705" i="29"/>
  <c r="AA1713" i="29"/>
  <c r="AA1721" i="29"/>
  <c r="AA1729" i="29"/>
  <c r="AA1737" i="29"/>
  <c r="AA1745" i="29"/>
  <c r="AA1753" i="29"/>
  <c r="AA1761" i="29"/>
  <c r="AA1769" i="29"/>
  <c r="AA1777" i="29"/>
  <c r="AA1785" i="29"/>
  <c r="AA1793" i="29"/>
  <c r="AA1801" i="29"/>
  <c r="AA1809" i="29"/>
  <c r="AA1817" i="29"/>
  <c r="AA1825" i="29"/>
  <c r="AA1833" i="29"/>
  <c r="AA1841" i="29"/>
  <c r="AA1849" i="29"/>
  <c r="AA1857" i="29"/>
  <c r="AA1865" i="29"/>
  <c r="AA1873" i="29"/>
  <c r="AA1881" i="29"/>
  <c r="AA1889" i="29"/>
  <c r="AA1897" i="29"/>
  <c r="AA1905" i="29"/>
  <c r="AA1496" i="29"/>
  <c r="AA1508" i="29"/>
  <c r="AA1516" i="29"/>
  <c r="AA1524" i="29"/>
  <c r="AA1532" i="29"/>
  <c r="AA1540" i="29"/>
  <c r="AA1548" i="29"/>
  <c r="AA1556" i="29"/>
  <c r="AA1564" i="29"/>
  <c r="AA1572" i="29"/>
  <c r="AA1580" i="29"/>
  <c r="AA1588" i="29"/>
  <c r="AA1596" i="29"/>
  <c r="AA1604" i="29"/>
  <c r="AA1612" i="29"/>
  <c r="AA1620" i="29"/>
  <c r="AA1628" i="29"/>
  <c r="AA1636" i="29"/>
  <c r="AA1644" i="29"/>
  <c r="AA1652" i="29"/>
  <c r="AA1660" i="29"/>
  <c r="AA1668" i="29"/>
  <c r="AA1676" i="29"/>
  <c r="AA1684" i="29"/>
  <c r="AA1692" i="29"/>
  <c r="AA1700" i="29"/>
  <c r="AA1708" i="29"/>
  <c r="AA1716" i="29"/>
  <c r="AA1724" i="29"/>
  <c r="AA1732" i="29"/>
  <c r="AA1740" i="29"/>
  <c r="AA1748" i="29"/>
  <c r="AA1756" i="29"/>
  <c r="AA1764" i="29"/>
  <c r="AA1772" i="29"/>
  <c r="AA1780" i="29"/>
  <c r="AA1788" i="29"/>
  <c r="AA1796" i="29"/>
  <c r="AA1804" i="29"/>
  <c r="AA1812" i="29"/>
  <c r="AA1820" i="29"/>
  <c r="AA1828" i="29"/>
  <c r="AA1836" i="29"/>
  <c r="AA1844" i="29"/>
  <c r="AA1852" i="29"/>
  <c r="AA1860" i="29"/>
  <c r="AA1868" i="29"/>
  <c r="AA1876" i="29"/>
  <c r="AA1884" i="29"/>
  <c r="AA1892" i="29"/>
  <c r="AA1900" i="29"/>
  <c r="AA1908" i="29"/>
  <c r="AA1511" i="29"/>
  <c r="AA1519" i="29"/>
  <c r="AA1527" i="29"/>
  <c r="AA1535" i="29"/>
  <c r="AA1543" i="29"/>
  <c r="AA1551" i="29"/>
  <c r="AA1559" i="29"/>
  <c r="AA1567" i="29"/>
  <c r="AA1575" i="29"/>
  <c r="AA1583" i="29"/>
  <c r="AA1591" i="29"/>
  <c r="AA1599" i="29"/>
  <c r="AA1607" i="29"/>
  <c r="AA1615" i="29"/>
  <c r="AA1623" i="29"/>
  <c r="AA1631" i="29"/>
  <c r="AA1639" i="29"/>
  <c r="AA1647" i="29"/>
  <c r="AA1655" i="29"/>
  <c r="AA1663" i="29"/>
  <c r="AA1671" i="29"/>
  <c r="AA1679" i="29"/>
  <c r="AA1687" i="29"/>
  <c r="AA1695" i="29"/>
  <c r="AA1703" i="29"/>
  <c r="AA1711" i="29"/>
  <c r="AA1719" i="29"/>
  <c r="AA1727" i="29"/>
  <c r="AA1735" i="29"/>
  <c r="AA1743" i="29"/>
  <c r="AA1751" i="29"/>
  <c r="AA1759" i="29"/>
  <c r="AA1767" i="29"/>
  <c r="AA1775" i="29"/>
  <c r="AA1783" i="29"/>
  <c r="AA1791" i="29"/>
  <c r="AA1799" i="29"/>
  <c r="AA1807" i="29"/>
  <c r="AA1815" i="29"/>
  <c r="AA1823" i="29"/>
  <c r="AA1831" i="29"/>
  <c r="AA1839" i="29"/>
  <c r="AA1847" i="29"/>
  <c r="AA1855" i="29"/>
  <c r="AA1863" i="29"/>
  <c r="AA1871" i="29"/>
  <c r="AA1879" i="29"/>
  <c r="AA1887" i="29"/>
  <c r="AA1895" i="29"/>
  <c r="AA1903" i="29"/>
  <c r="AA1911" i="29"/>
  <c r="AA1506" i="29"/>
  <c r="AA1514" i="29"/>
  <c r="AA1522" i="29"/>
  <c r="AA1530" i="29"/>
  <c r="AA1538" i="29"/>
  <c r="AA1546" i="29"/>
  <c r="AA1554" i="29"/>
  <c r="AA1562" i="29"/>
  <c r="AA1570" i="29"/>
  <c r="AA1578" i="29"/>
  <c r="AA1586" i="29"/>
  <c r="AA1594" i="29"/>
  <c r="AA1602" i="29"/>
  <c r="AA1610" i="29"/>
  <c r="AA1618" i="29"/>
  <c r="AA1626" i="29"/>
  <c r="AA1634" i="29"/>
  <c r="AA1642" i="29"/>
  <c r="AA1650" i="29"/>
  <c r="AA1658" i="29"/>
  <c r="AA1666" i="29"/>
  <c r="AA1674" i="29"/>
  <c r="AA1682" i="29"/>
  <c r="AA1690" i="29"/>
  <c r="AA1698" i="29"/>
  <c r="AA1706" i="29"/>
  <c r="AA1714" i="29"/>
  <c r="AA1722" i="29"/>
  <c r="AA1730" i="29"/>
  <c r="AA1738" i="29"/>
  <c r="AA1746" i="29"/>
  <c r="AA1754" i="29"/>
  <c r="AA1762" i="29"/>
  <c r="AA1770" i="29"/>
  <c r="AA1778" i="29"/>
  <c r="AA1786" i="29"/>
  <c r="AA1794" i="29"/>
  <c r="AA1802" i="29"/>
  <c r="AA1810" i="29"/>
  <c r="AA1818" i="29"/>
  <c r="AA1826" i="29"/>
  <c r="AA1834" i="29"/>
  <c r="AA1842" i="29"/>
  <c r="AA1850" i="29"/>
  <c r="AA1858" i="29"/>
  <c r="AA1866" i="29"/>
  <c r="AA1874" i="29"/>
  <c r="AA1882" i="29"/>
  <c r="AA1890" i="29"/>
  <c r="AA1898" i="29"/>
  <c r="AA1906" i="29"/>
  <c r="AA1509" i="29"/>
  <c r="AA1517" i="29"/>
  <c r="AA1525" i="29"/>
  <c r="AA1533" i="29"/>
  <c r="AA1541" i="29"/>
  <c r="AA1549" i="29"/>
  <c r="AA1557" i="29"/>
  <c r="AA1565" i="29"/>
  <c r="AA1573" i="29"/>
  <c r="AA1581" i="29"/>
  <c r="AA1589" i="29"/>
  <c r="AA1597" i="29"/>
  <c r="AA1605" i="29"/>
  <c r="AA1613" i="29"/>
  <c r="AA1621" i="29"/>
  <c r="AA1629" i="29"/>
  <c r="AA1637" i="29"/>
  <c r="AA1645" i="29"/>
  <c r="AA1653" i="29"/>
  <c r="AA1661" i="29"/>
  <c r="AA1669" i="29"/>
  <c r="AA1677" i="29"/>
  <c r="AA1685" i="29"/>
  <c r="AA1693" i="29"/>
  <c r="AA1701" i="29"/>
  <c r="AA1709" i="29"/>
  <c r="AA1717" i="29"/>
  <c r="AA1725" i="29"/>
  <c r="AA1733" i="29"/>
  <c r="AA1741" i="29"/>
  <c r="AA1749" i="29"/>
  <c r="AA1757" i="29"/>
  <c r="AA1765" i="29"/>
  <c r="AA1773" i="29"/>
  <c r="AA1781" i="29"/>
  <c r="AA1789" i="29"/>
  <c r="AA1797" i="29"/>
  <c r="AA1805" i="29"/>
  <c r="AA1813" i="29"/>
  <c r="AA1821" i="29"/>
  <c r="AA1829" i="29"/>
  <c r="AA1837" i="29"/>
  <c r="AA1845" i="29"/>
  <c r="AA1853" i="29"/>
  <c r="AA1861" i="29"/>
  <c r="AA1869" i="29"/>
  <c r="AA1877" i="29"/>
  <c r="AA1885" i="29"/>
  <c r="AA1893" i="29"/>
  <c r="AA1901" i="29"/>
  <c r="AA1909" i="29"/>
  <c r="AA1504" i="29"/>
  <c r="AA1512" i="29"/>
  <c r="AA1520" i="29"/>
  <c r="AA1528" i="29"/>
  <c r="AA1536" i="29"/>
  <c r="AA1544" i="29"/>
  <c r="AA1552" i="29"/>
  <c r="AA1560" i="29"/>
  <c r="AA1568" i="29"/>
  <c r="AA1576" i="29"/>
  <c r="AA1584" i="29"/>
  <c r="AA1592" i="29"/>
  <c r="AA1600" i="29"/>
  <c r="AA1608" i="29"/>
  <c r="AA1616" i="29"/>
  <c r="AA1624" i="29"/>
  <c r="AA1632" i="29"/>
  <c r="AA1640" i="29"/>
  <c r="AA1648" i="29"/>
  <c r="AA1656" i="29"/>
  <c r="AA1664" i="29"/>
  <c r="AA1672" i="29"/>
  <c r="AA1680" i="29"/>
  <c r="AA1688" i="29"/>
  <c r="AA1696" i="29"/>
  <c r="AA1704" i="29"/>
  <c r="AA1712" i="29"/>
  <c r="AA1720" i="29"/>
  <c r="AA1728" i="29"/>
  <c r="AA1736" i="29"/>
  <c r="AA1744" i="29"/>
  <c r="AA1752" i="29"/>
  <c r="AA1760" i="29"/>
  <c r="AA1768" i="29"/>
  <c r="AA1776" i="29"/>
  <c r="AA1784" i="29"/>
  <c r="AA1792" i="29"/>
  <c r="AA1800" i="29"/>
  <c r="AA1808" i="29"/>
  <c r="AA1816" i="29"/>
  <c r="AA1824" i="29"/>
  <c r="AA1832" i="29"/>
  <c r="AA1840" i="29"/>
  <c r="AA1848" i="29"/>
  <c r="AA1856" i="29"/>
  <c r="AA1864" i="29"/>
  <c r="AA1872" i="29"/>
  <c r="AA1880" i="29"/>
  <c r="AA1888" i="29"/>
  <c r="AA1896" i="29"/>
  <c r="AA1904" i="29"/>
  <c r="AA2" i="29"/>
  <c r="AA1507" i="29"/>
  <c r="AA1515" i="29"/>
  <c r="AA1523" i="29"/>
  <c r="AA1531" i="29"/>
  <c r="AA1539" i="29"/>
  <c r="AA1547" i="29"/>
  <c r="AA1555" i="29"/>
  <c r="AA1563" i="29"/>
  <c r="AA1571" i="29"/>
  <c r="AA1579" i="29"/>
  <c r="AA1587" i="29"/>
  <c r="AA1595" i="29"/>
  <c r="AA1603" i="29"/>
  <c r="AA1611" i="29"/>
  <c r="AA1619" i="29"/>
  <c r="AA1627" i="29"/>
  <c r="AA1635" i="29"/>
  <c r="AA1643" i="29"/>
  <c r="AA1651" i="29"/>
  <c r="AA1659" i="29"/>
  <c r="AA1667" i="29"/>
  <c r="AA1675" i="29"/>
  <c r="AA1683" i="29"/>
  <c r="AA1691" i="29"/>
  <c r="AA1699" i="29"/>
  <c r="AA1707" i="29"/>
  <c r="AA1715" i="29"/>
  <c r="AA1723" i="29"/>
  <c r="AA1731" i="29"/>
  <c r="AA1739" i="29"/>
  <c r="AA1747" i="29"/>
  <c r="AA1755" i="29"/>
  <c r="AA1763" i="29"/>
  <c r="AA1771" i="29"/>
  <c r="AA1779" i="29"/>
  <c r="AA1787" i="29"/>
  <c r="AA1795" i="29"/>
  <c r="AA1803" i="29"/>
  <c r="AA1811" i="29"/>
  <c r="AA1819" i="29"/>
  <c r="AA1827" i="29"/>
  <c r="AA1835" i="29"/>
  <c r="AA1843" i="29"/>
  <c r="AA1851" i="29"/>
  <c r="AA1859" i="29"/>
  <c r="AA1867" i="29"/>
  <c r="AA1875" i="29"/>
  <c r="AA1883" i="29"/>
  <c r="AA1891" i="29"/>
  <c r="AA1899" i="29"/>
  <c r="AA1907" i="29"/>
  <c r="AA1510" i="29"/>
  <c r="AA1518" i="29"/>
  <c r="AA1526" i="29"/>
  <c r="AA1534" i="29"/>
  <c r="AA1542" i="29"/>
  <c r="AA1550" i="29"/>
  <c r="AA1558" i="29"/>
  <c r="AA1566" i="29"/>
  <c r="AA1574" i="29"/>
  <c r="AA1582" i="29"/>
  <c r="AA1590" i="29"/>
  <c r="AA1598" i="29"/>
  <c r="AA1606" i="29"/>
  <c r="AA1614" i="29"/>
  <c r="AA1622" i="29"/>
  <c r="AA1630" i="29"/>
  <c r="AA1638" i="29"/>
  <c r="AA1646" i="29"/>
  <c r="AA1654" i="29"/>
  <c r="AA1662" i="29"/>
  <c r="AA1670" i="29"/>
  <c r="AA1678" i="29"/>
  <c r="AA1686" i="29"/>
  <c r="AA1694" i="29"/>
  <c r="AA1702" i="29"/>
  <c r="AA1710" i="29"/>
  <c r="AA1718" i="29"/>
  <c r="AA1726" i="29"/>
  <c r="AA1734" i="29"/>
  <c r="AA1742" i="29"/>
  <c r="AA1750" i="29"/>
  <c r="AA1758" i="29"/>
  <c r="AA1766" i="29"/>
  <c r="AA1774" i="29"/>
  <c r="AA1782" i="29"/>
  <c r="AA1790" i="29"/>
  <c r="AA1798" i="29"/>
  <c r="AA1806" i="29"/>
  <c r="AA1814" i="29"/>
  <c r="AA1822" i="29"/>
  <c r="AA1830" i="29"/>
  <c r="AA1838" i="29"/>
  <c r="AA1846" i="29"/>
  <c r="AA1854" i="29"/>
  <c r="AA1862" i="29"/>
  <c r="AA1870" i="29"/>
  <c r="AA1878" i="29"/>
  <c r="AA1886" i="29"/>
  <c r="AA1894" i="29"/>
  <c r="AA1902" i="29"/>
  <c r="AA1910" i="29"/>
  <c r="AU5" i="29"/>
  <c r="AU13" i="29"/>
  <c r="AU21" i="29"/>
  <c r="AU29" i="29"/>
  <c r="AU37" i="29"/>
  <c r="AU45" i="29"/>
  <c r="AU53" i="29"/>
  <c r="AU61" i="29"/>
  <c r="AU69" i="29"/>
  <c r="AU77" i="29"/>
  <c r="AU85" i="29"/>
  <c r="AU93" i="29"/>
  <c r="AU101" i="29"/>
  <c r="AU109" i="29"/>
  <c r="AU117" i="29"/>
  <c r="AU125" i="29"/>
  <c r="AU133" i="29"/>
  <c r="AU141" i="29"/>
  <c r="AU149" i="29"/>
  <c r="AU157" i="29"/>
  <c r="AU165" i="29"/>
  <c r="AU173" i="29"/>
  <c r="AU181" i="29"/>
  <c r="AU189" i="29"/>
  <c r="AU197" i="29"/>
  <c r="AU205" i="29"/>
  <c r="AU213" i="29"/>
  <c r="AU221" i="29"/>
  <c r="AU8" i="29"/>
  <c r="AU16" i="29"/>
  <c r="AU24" i="29"/>
  <c r="AU32" i="29"/>
  <c r="AU40" i="29"/>
  <c r="AU48" i="29"/>
  <c r="AU56" i="29"/>
  <c r="AU64" i="29"/>
  <c r="AU72" i="29"/>
  <c r="AU80" i="29"/>
  <c r="AU88" i="29"/>
  <c r="AU96" i="29"/>
  <c r="AU104" i="29"/>
  <c r="AU112" i="29"/>
  <c r="AU120" i="29"/>
  <c r="AU128" i="29"/>
  <c r="AU136" i="29"/>
  <c r="AU144" i="29"/>
  <c r="AU152" i="29"/>
  <c r="AU160" i="29"/>
  <c r="AU168" i="29"/>
  <c r="AU176" i="29"/>
  <c r="AU184" i="29"/>
  <c r="AU192" i="29"/>
  <c r="AU200" i="29"/>
  <c r="AU208" i="29"/>
  <c r="AU216" i="29"/>
  <c r="AU224" i="29"/>
  <c r="AU3" i="29"/>
  <c r="AU11" i="29"/>
  <c r="AU19" i="29"/>
  <c r="AU27" i="29"/>
  <c r="AU35" i="29"/>
  <c r="AU43" i="29"/>
  <c r="AU51" i="29"/>
  <c r="AU59" i="29"/>
  <c r="AU67" i="29"/>
  <c r="AU75" i="29"/>
  <c r="AU83" i="29"/>
  <c r="AU91" i="29"/>
  <c r="AU99" i="29"/>
  <c r="AU107" i="29"/>
  <c r="AU115" i="29"/>
  <c r="AU123" i="29"/>
  <c r="AU131" i="29"/>
  <c r="AU139" i="29"/>
  <c r="AU147" i="29"/>
  <c r="AU155" i="29"/>
  <c r="AU163" i="29"/>
  <c r="AU171" i="29"/>
  <c r="AU179" i="29"/>
  <c r="AU187" i="29"/>
  <c r="AU195" i="29"/>
  <c r="AU203" i="29"/>
  <c r="AU211" i="29"/>
  <c r="AU219" i="29"/>
  <c r="AU227" i="29"/>
  <c r="AU6" i="29"/>
  <c r="AU14" i="29"/>
  <c r="AU22" i="29"/>
  <c r="AU30" i="29"/>
  <c r="AU38" i="29"/>
  <c r="AU46" i="29"/>
  <c r="AU54" i="29"/>
  <c r="AU62" i="29"/>
  <c r="AU70" i="29"/>
  <c r="AU78" i="29"/>
  <c r="AU86" i="29"/>
  <c r="AU94" i="29"/>
  <c r="AU102" i="29"/>
  <c r="AU110" i="29"/>
  <c r="AU118" i="29"/>
  <c r="AU126" i="29"/>
  <c r="AU134" i="29"/>
  <c r="AU142" i="29"/>
  <c r="AU150" i="29"/>
  <c r="AU158" i="29"/>
  <c r="AU166" i="29"/>
  <c r="AU174" i="29"/>
  <c r="AU182" i="29"/>
  <c r="AU190" i="29"/>
  <c r="AU198" i="29"/>
  <c r="AU206" i="29"/>
  <c r="AU214" i="29"/>
  <c r="AU222" i="29"/>
  <c r="AU9" i="29"/>
  <c r="AU17" i="29"/>
  <c r="AU25" i="29"/>
  <c r="AU33" i="29"/>
  <c r="AU41" i="29"/>
  <c r="AU49" i="29"/>
  <c r="AU57" i="29"/>
  <c r="AU65" i="29"/>
  <c r="AU73" i="29"/>
  <c r="AU81" i="29"/>
  <c r="AU89" i="29"/>
  <c r="AU97" i="29"/>
  <c r="AU105" i="29"/>
  <c r="AU113" i="29"/>
  <c r="AU121" i="29"/>
  <c r="AU129" i="29"/>
  <c r="AU137" i="29"/>
  <c r="AU145" i="29"/>
  <c r="AU153" i="29"/>
  <c r="AU161" i="29"/>
  <c r="AU169" i="29"/>
  <c r="AU177" i="29"/>
  <c r="AU185" i="29"/>
  <c r="AU193" i="29"/>
  <c r="AU201" i="29"/>
  <c r="AU209" i="29"/>
  <c r="AU217" i="29"/>
  <c r="AU225" i="29"/>
  <c r="AU4" i="29"/>
  <c r="AU12" i="29"/>
  <c r="AU20" i="29"/>
  <c r="AU28" i="29"/>
  <c r="AU36" i="29"/>
  <c r="AU44" i="29"/>
  <c r="AU52" i="29"/>
  <c r="AU60" i="29"/>
  <c r="AU68" i="29"/>
  <c r="AU76" i="29"/>
  <c r="AU84" i="29"/>
  <c r="AU92" i="29"/>
  <c r="AU100" i="29"/>
  <c r="AU108" i="29"/>
  <c r="AU116" i="29"/>
  <c r="AU124" i="29"/>
  <c r="AU132" i="29"/>
  <c r="AU140" i="29"/>
  <c r="AU148" i="29"/>
  <c r="AU156" i="29"/>
  <c r="AU164" i="29"/>
  <c r="AU172" i="29"/>
  <c r="AU180" i="29"/>
  <c r="AU188" i="29"/>
  <c r="AU196" i="29"/>
  <c r="AU204" i="29"/>
  <c r="AU212" i="29"/>
  <c r="AU220" i="29"/>
  <c r="AU228" i="29"/>
  <c r="AU10" i="29"/>
  <c r="AU18" i="29"/>
  <c r="AU26" i="29"/>
  <c r="AU34" i="29"/>
  <c r="AU42" i="29"/>
  <c r="AU50" i="29"/>
  <c r="AU58" i="29"/>
  <c r="AU66" i="29"/>
  <c r="AU74" i="29"/>
  <c r="AU82" i="29"/>
  <c r="AU90" i="29"/>
  <c r="AU98" i="29"/>
  <c r="AU106" i="29"/>
  <c r="AU114" i="29"/>
  <c r="AU122" i="29"/>
  <c r="AU130" i="29"/>
  <c r="AU138" i="29"/>
  <c r="AU146" i="29"/>
  <c r="AU154" i="29"/>
  <c r="AU162" i="29"/>
  <c r="AU170" i="29"/>
  <c r="AU178" i="29"/>
  <c r="AU186" i="29"/>
  <c r="AU194" i="29"/>
  <c r="AU202" i="29"/>
  <c r="AU210" i="29"/>
  <c r="AU218" i="29"/>
  <c r="AU226" i="29"/>
  <c r="AU7" i="29"/>
  <c r="AU71" i="29"/>
  <c r="AU135" i="29"/>
  <c r="AU199" i="29"/>
  <c r="AU230" i="29"/>
  <c r="AU238" i="29"/>
  <c r="AU246" i="29"/>
  <c r="AU254" i="29"/>
  <c r="AU262" i="29"/>
  <c r="AU270" i="29"/>
  <c r="AU278" i="29"/>
  <c r="AU286" i="29"/>
  <c r="AU294" i="29"/>
  <c r="AU302" i="29"/>
  <c r="AU310" i="29"/>
  <c r="AU318" i="29"/>
  <c r="AU326" i="29"/>
  <c r="AU334" i="29"/>
  <c r="AU342" i="29"/>
  <c r="AU350" i="29"/>
  <c r="AU358" i="29"/>
  <c r="AU366" i="29"/>
  <c r="AU374" i="29"/>
  <c r="AU382" i="29"/>
  <c r="AU390" i="29"/>
  <c r="AU398" i="29"/>
  <c r="AU406" i="29"/>
  <c r="AU414" i="29"/>
  <c r="AU422" i="29"/>
  <c r="AU31" i="29"/>
  <c r="AU95" i="29"/>
  <c r="AU159" i="29"/>
  <c r="AU223" i="29"/>
  <c r="AU233" i="29"/>
  <c r="AU241" i="29"/>
  <c r="AU249" i="29"/>
  <c r="AU257" i="29"/>
  <c r="AU265" i="29"/>
  <c r="AU273" i="29"/>
  <c r="AU281" i="29"/>
  <c r="AU289" i="29"/>
  <c r="AU297" i="29"/>
  <c r="AU305" i="29"/>
  <c r="AU313" i="29"/>
  <c r="AU321" i="29"/>
  <c r="AU329" i="29"/>
  <c r="AU337" i="29"/>
  <c r="AU345" i="29"/>
  <c r="AU353" i="29"/>
  <c r="AU361" i="29"/>
  <c r="AU369" i="29"/>
  <c r="AU377" i="29"/>
  <c r="AU385" i="29"/>
  <c r="AU393" i="29"/>
  <c r="AU401" i="29"/>
  <c r="AU409" i="29"/>
  <c r="AU417" i="29"/>
  <c r="AU425" i="29"/>
  <c r="AU55" i="29"/>
  <c r="AU119" i="29"/>
  <c r="AU183" i="29"/>
  <c r="AU236" i="29"/>
  <c r="AU244" i="29"/>
  <c r="AU252" i="29"/>
  <c r="AU260" i="29"/>
  <c r="AU268" i="29"/>
  <c r="AU276" i="29"/>
  <c r="AU284" i="29"/>
  <c r="AU292" i="29"/>
  <c r="AU300" i="29"/>
  <c r="AU308" i="29"/>
  <c r="AU316" i="29"/>
  <c r="AU324" i="29"/>
  <c r="AU332" i="29"/>
  <c r="AU340" i="29"/>
  <c r="AU348" i="29"/>
  <c r="AU356" i="29"/>
  <c r="AU364" i="29"/>
  <c r="AU372" i="29"/>
  <c r="AU380" i="29"/>
  <c r="AU388" i="29"/>
  <c r="AU396" i="29"/>
  <c r="AU404" i="29"/>
  <c r="AU412" i="29"/>
  <c r="AU420" i="29"/>
  <c r="AU15" i="29"/>
  <c r="AU79" i="29"/>
  <c r="AU143" i="29"/>
  <c r="AU207" i="29"/>
  <c r="AU231" i="29"/>
  <c r="AU239" i="29"/>
  <c r="AU247" i="29"/>
  <c r="AU255" i="29"/>
  <c r="AU263" i="29"/>
  <c r="AU271" i="29"/>
  <c r="AU279" i="29"/>
  <c r="AU287" i="29"/>
  <c r="AU295" i="29"/>
  <c r="AU303" i="29"/>
  <c r="AU311" i="29"/>
  <c r="AU319" i="29"/>
  <c r="AU327" i="29"/>
  <c r="AU335" i="29"/>
  <c r="AU343" i="29"/>
  <c r="AU351" i="29"/>
  <c r="AU359" i="29"/>
  <c r="AU367" i="29"/>
  <c r="AU375" i="29"/>
  <c r="AU383" i="29"/>
  <c r="AU391" i="29"/>
  <c r="AU399" i="29"/>
  <c r="AU407" i="29"/>
  <c r="AU415" i="29"/>
  <c r="AU423" i="29"/>
  <c r="AU39" i="29"/>
  <c r="AU103" i="29"/>
  <c r="AU167" i="29"/>
  <c r="AU234" i="29"/>
  <c r="AU242" i="29"/>
  <c r="AU250" i="29"/>
  <c r="AU258" i="29"/>
  <c r="AU266" i="29"/>
  <c r="AU274" i="29"/>
  <c r="AU282" i="29"/>
  <c r="AU290" i="29"/>
  <c r="AU298" i="29"/>
  <c r="AU306" i="29"/>
  <c r="AU314" i="29"/>
  <c r="AU322" i="29"/>
  <c r="AU330" i="29"/>
  <c r="AU338" i="29"/>
  <c r="AU346" i="29"/>
  <c r="AU354" i="29"/>
  <c r="AU362" i="29"/>
  <c r="AU370" i="29"/>
  <c r="AU378" i="29"/>
  <c r="AU386" i="29"/>
  <c r="AU394" i="29"/>
  <c r="AU402" i="29"/>
  <c r="AU410" i="29"/>
  <c r="AU418" i="29"/>
  <c r="AU426" i="29"/>
  <c r="AU63" i="29"/>
  <c r="AU127" i="29"/>
  <c r="AU191" i="29"/>
  <c r="AU229" i="29"/>
  <c r="AU237" i="29"/>
  <c r="AU245" i="29"/>
  <c r="AU253" i="29"/>
  <c r="AU261" i="29"/>
  <c r="AU269" i="29"/>
  <c r="AU277" i="29"/>
  <c r="AU285" i="29"/>
  <c r="AU293" i="29"/>
  <c r="AU301" i="29"/>
  <c r="AU309" i="29"/>
  <c r="AU317" i="29"/>
  <c r="AU325" i="29"/>
  <c r="AU333" i="29"/>
  <c r="AU341" i="29"/>
  <c r="AU349" i="29"/>
  <c r="AU357" i="29"/>
  <c r="AU365" i="29"/>
  <c r="AU373" i="29"/>
  <c r="AU381" i="29"/>
  <c r="AU389" i="29"/>
  <c r="AU397" i="29"/>
  <c r="AU405" i="29"/>
  <c r="AU413" i="29"/>
  <c r="AU421" i="29"/>
  <c r="AU47" i="29"/>
  <c r="AU111" i="29"/>
  <c r="AU175" i="29"/>
  <c r="AU235" i="29"/>
  <c r="AU243" i="29"/>
  <c r="AU251" i="29"/>
  <c r="AU259" i="29"/>
  <c r="AU267" i="29"/>
  <c r="AU275" i="29"/>
  <c r="AU283" i="29"/>
  <c r="AU291" i="29"/>
  <c r="AU299" i="29"/>
  <c r="AU307" i="29"/>
  <c r="AU315" i="29"/>
  <c r="AU323" i="29"/>
  <c r="AU331" i="29"/>
  <c r="AU339" i="29"/>
  <c r="AU347" i="29"/>
  <c r="AU355" i="29"/>
  <c r="AU363" i="29"/>
  <c r="AU371" i="29"/>
  <c r="AU379" i="29"/>
  <c r="AU387" i="29"/>
  <c r="AU395" i="29"/>
  <c r="AU403" i="29"/>
  <c r="AU411" i="29"/>
  <c r="AU419" i="29"/>
  <c r="AU427" i="29"/>
  <c r="AU215" i="29"/>
  <c r="AU248" i="29"/>
  <c r="AU312" i="29"/>
  <c r="AU376" i="29"/>
  <c r="AU434" i="29"/>
  <c r="AU442" i="29"/>
  <c r="AU450" i="29"/>
  <c r="AU458" i="29"/>
  <c r="AU466" i="29"/>
  <c r="AU474" i="29"/>
  <c r="AU482" i="29"/>
  <c r="AU490" i="29"/>
  <c r="AU498" i="29"/>
  <c r="AU506" i="29"/>
  <c r="AU514" i="29"/>
  <c r="AU522" i="29"/>
  <c r="AU530" i="29"/>
  <c r="AU538" i="29"/>
  <c r="AU546" i="29"/>
  <c r="AU554" i="29"/>
  <c r="AU562" i="29"/>
  <c r="AU570" i="29"/>
  <c r="AU578" i="29"/>
  <c r="AU586" i="29"/>
  <c r="AU594" i="29"/>
  <c r="AU602" i="29"/>
  <c r="AU610" i="29"/>
  <c r="AU618" i="29"/>
  <c r="AU626" i="29"/>
  <c r="AU272" i="29"/>
  <c r="AU336" i="29"/>
  <c r="AU400" i="29"/>
  <c r="AU429" i="29"/>
  <c r="AU437" i="29"/>
  <c r="AU445" i="29"/>
  <c r="AU453" i="29"/>
  <c r="AU461" i="29"/>
  <c r="AU469" i="29"/>
  <c r="AU477" i="29"/>
  <c r="AU485" i="29"/>
  <c r="AU493" i="29"/>
  <c r="AU501" i="29"/>
  <c r="AU509" i="29"/>
  <c r="AU517" i="29"/>
  <c r="AU525" i="29"/>
  <c r="AU533" i="29"/>
  <c r="AU541" i="29"/>
  <c r="AU549" i="29"/>
  <c r="AU557" i="29"/>
  <c r="AU565" i="29"/>
  <c r="AU573" i="29"/>
  <c r="AU581" i="29"/>
  <c r="AU589" i="29"/>
  <c r="AU597" i="29"/>
  <c r="AU605" i="29"/>
  <c r="AU613" i="29"/>
  <c r="AU621" i="29"/>
  <c r="AU87" i="29"/>
  <c r="AU232" i="29"/>
  <c r="AU296" i="29"/>
  <c r="AU360" i="29"/>
  <c r="AU424" i="29"/>
  <c r="AU432" i="29"/>
  <c r="AU440" i="29"/>
  <c r="AU448" i="29"/>
  <c r="AU456" i="29"/>
  <c r="AU464" i="29"/>
  <c r="AU472" i="29"/>
  <c r="AU480" i="29"/>
  <c r="AU488" i="29"/>
  <c r="AU496" i="29"/>
  <c r="AU504" i="29"/>
  <c r="AU512" i="29"/>
  <c r="AU520" i="29"/>
  <c r="AU528" i="29"/>
  <c r="AU536" i="29"/>
  <c r="AU544" i="29"/>
  <c r="AU552" i="29"/>
  <c r="AU560" i="29"/>
  <c r="AU568" i="29"/>
  <c r="AU576" i="29"/>
  <c r="AU584" i="29"/>
  <c r="AU592" i="29"/>
  <c r="AU600" i="29"/>
  <c r="AU608" i="29"/>
  <c r="AU616" i="29"/>
  <c r="AU624" i="29"/>
  <c r="AU256" i="29"/>
  <c r="AU320" i="29"/>
  <c r="AU384" i="29"/>
  <c r="AU435" i="29"/>
  <c r="AU443" i="29"/>
  <c r="AU451" i="29"/>
  <c r="AU459" i="29"/>
  <c r="AU467" i="29"/>
  <c r="AU475" i="29"/>
  <c r="AU483" i="29"/>
  <c r="AU491" i="29"/>
  <c r="AU499" i="29"/>
  <c r="AU507" i="29"/>
  <c r="AU515" i="29"/>
  <c r="AU523" i="29"/>
  <c r="AU531" i="29"/>
  <c r="AU539" i="29"/>
  <c r="AU547" i="29"/>
  <c r="AU555" i="29"/>
  <c r="AU563" i="29"/>
  <c r="AU571" i="29"/>
  <c r="AU579" i="29"/>
  <c r="AU587" i="29"/>
  <c r="AU595" i="29"/>
  <c r="AU603" i="29"/>
  <c r="AU611" i="29"/>
  <c r="AU619" i="29"/>
  <c r="AU280" i="29"/>
  <c r="AU344" i="29"/>
  <c r="AU408" i="29"/>
  <c r="AU430" i="29"/>
  <c r="AU438" i="29"/>
  <c r="AU446" i="29"/>
  <c r="AU454" i="29"/>
  <c r="AU462" i="29"/>
  <c r="AU470" i="29"/>
  <c r="AU478" i="29"/>
  <c r="AU486" i="29"/>
  <c r="AU494" i="29"/>
  <c r="AU502" i="29"/>
  <c r="AU510" i="29"/>
  <c r="AU518" i="29"/>
  <c r="AU526" i="29"/>
  <c r="AU534" i="29"/>
  <c r="AU542" i="29"/>
  <c r="AU550" i="29"/>
  <c r="AU558" i="29"/>
  <c r="AU566" i="29"/>
  <c r="AU574" i="29"/>
  <c r="AU582" i="29"/>
  <c r="AU590" i="29"/>
  <c r="AU598" i="29"/>
  <c r="AU606" i="29"/>
  <c r="AU614" i="29"/>
  <c r="AU622" i="29"/>
  <c r="AU151" i="29"/>
  <c r="AU240" i="29"/>
  <c r="AU304" i="29"/>
  <c r="AU368" i="29"/>
  <c r="AU433" i="29"/>
  <c r="AU441" i="29"/>
  <c r="AU449" i="29"/>
  <c r="AU457" i="29"/>
  <c r="AU465" i="29"/>
  <c r="AU473" i="29"/>
  <c r="AU481" i="29"/>
  <c r="AU489" i="29"/>
  <c r="AU497" i="29"/>
  <c r="AU505" i="29"/>
  <c r="AU513" i="29"/>
  <c r="AU521" i="29"/>
  <c r="AU529" i="29"/>
  <c r="AU537" i="29"/>
  <c r="AU545" i="29"/>
  <c r="AU553" i="29"/>
  <c r="AU561" i="29"/>
  <c r="AU569" i="29"/>
  <c r="AU577" i="29"/>
  <c r="AU585" i="29"/>
  <c r="AU593" i="29"/>
  <c r="AU601" i="29"/>
  <c r="AU609" i="29"/>
  <c r="AU617" i="29"/>
  <c r="AU625" i="29"/>
  <c r="AU392" i="29"/>
  <c r="AU444" i="29"/>
  <c r="AU476" i="29"/>
  <c r="AU508" i="29"/>
  <c r="AU540" i="29"/>
  <c r="AU572" i="29"/>
  <c r="AU604" i="29"/>
  <c r="AU634" i="29"/>
  <c r="AU642" i="29"/>
  <c r="AU650" i="29"/>
  <c r="AU658" i="29"/>
  <c r="AU666" i="29"/>
  <c r="AU674" i="29"/>
  <c r="AU682" i="29"/>
  <c r="AU690" i="29"/>
  <c r="AU698" i="29"/>
  <c r="AU706" i="29"/>
  <c r="AU714" i="29"/>
  <c r="AU722" i="29"/>
  <c r="AU730" i="29"/>
  <c r="AU738" i="29"/>
  <c r="AU746" i="29"/>
  <c r="AU754" i="29"/>
  <c r="AU762" i="29"/>
  <c r="AU770" i="29"/>
  <c r="AU778" i="29"/>
  <c r="AU786" i="29"/>
  <c r="AU794" i="29"/>
  <c r="AU455" i="29"/>
  <c r="AU487" i="29"/>
  <c r="AU519" i="29"/>
  <c r="AU551" i="29"/>
  <c r="AU583" i="29"/>
  <c r="AU615" i="29"/>
  <c r="AU629" i="29"/>
  <c r="AU637" i="29"/>
  <c r="AU645" i="29"/>
  <c r="AU653" i="29"/>
  <c r="AU661" i="29"/>
  <c r="AU669" i="29"/>
  <c r="AU677" i="29"/>
  <c r="AU685" i="29"/>
  <c r="AU693" i="29"/>
  <c r="AU701" i="29"/>
  <c r="AU709" i="29"/>
  <c r="AU717" i="29"/>
  <c r="AU725" i="29"/>
  <c r="AU733" i="29"/>
  <c r="AU741" i="29"/>
  <c r="AU749" i="29"/>
  <c r="AU757" i="29"/>
  <c r="AU765" i="29"/>
  <c r="AU773" i="29"/>
  <c r="AU781" i="29"/>
  <c r="AU789" i="29"/>
  <c r="AU797" i="29"/>
  <c r="AU328" i="29"/>
  <c r="AU436" i="29"/>
  <c r="AU468" i="29"/>
  <c r="AU500" i="29"/>
  <c r="AU532" i="29"/>
  <c r="AU564" i="29"/>
  <c r="AU596" i="29"/>
  <c r="AU632" i="29"/>
  <c r="AU640" i="29"/>
  <c r="AU648" i="29"/>
  <c r="AU656" i="29"/>
  <c r="AU664" i="29"/>
  <c r="AU672" i="29"/>
  <c r="AU680" i="29"/>
  <c r="AU688" i="29"/>
  <c r="AU696" i="29"/>
  <c r="AU704" i="29"/>
  <c r="AU712" i="29"/>
  <c r="AU720" i="29"/>
  <c r="AU728" i="29"/>
  <c r="AU736" i="29"/>
  <c r="AU744" i="29"/>
  <c r="AU752" i="29"/>
  <c r="AU760" i="29"/>
  <c r="AU768" i="29"/>
  <c r="AU776" i="29"/>
  <c r="AU784" i="29"/>
  <c r="AU792" i="29"/>
  <c r="AU416" i="29"/>
  <c r="AU447" i="29"/>
  <c r="AU479" i="29"/>
  <c r="AU511" i="29"/>
  <c r="AU543" i="29"/>
  <c r="AU575" i="29"/>
  <c r="AU607" i="29"/>
  <c r="AU627" i="29"/>
  <c r="AU635" i="29"/>
  <c r="AU643" i="29"/>
  <c r="AU651" i="29"/>
  <c r="AU659" i="29"/>
  <c r="AU667" i="29"/>
  <c r="AU675" i="29"/>
  <c r="AU683" i="29"/>
  <c r="AU691" i="29"/>
  <c r="AU699" i="29"/>
  <c r="AU707" i="29"/>
  <c r="AU715" i="29"/>
  <c r="AU723" i="29"/>
  <c r="AU731" i="29"/>
  <c r="AU739" i="29"/>
  <c r="AU747" i="29"/>
  <c r="AU755" i="29"/>
  <c r="AU763" i="29"/>
  <c r="AU771" i="29"/>
  <c r="AU779" i="29"/>
  <c r="AU787" i="29"/>
  <c r="AU795" i="29"/>
  <c r="AU264" i="29"/>
  <c r="AU428" i="29"/>
  <c r="AU460" i="29"/>
  <c r="AU492" i="29"/>
  <c r="AU524" i="29"/>
  <c r="AU556" i="29"/>
  <c r="AU588" i="29"/>
  <c r="AU620" i="29"/>
  <c r="AU630" i="29"/>
  <c r="AU638" i="29"/>
  <c r="AU646" i="29"/>
  <c r="AU654" i="29"/>
  <c r="AU662" i="29"/>
  <c r="AU670" i="29"/>
  <c r="AU678" i="29"/>
  <c r="AU686" i="29"/>
  <c r="AU694" i="29"/>
  <c r="AU702" i="29"/>
  <c r="AU710" i="29"/>
  <c r="AU718" i="29"/>
  <c r="AU726" i="29"/>
  <c r="AU734" i="29"/>
  <c r="AU742" i="29"/>
  <c r="AU750" i="29"/>
  <c r="AU758" i="29"/>
  <c r="AU766" i="29"/>
  <c r="AU774" i="29"/>
  <c r="AU782" i="29"/>
  <c r="AU790" i="29"/>
  <c r="AU352" i="29"/>
  <c r="AU439" i="29"/>
  <c r="AU471" i="29"/>
  <c r="AU503" i="29"/>
  <c r="AU535" i="29"/>
  <c r="AU567" i="29"/>
  <c r="AU599" i="29"/>
  <c r="AU633" i="29"/>
  <c r="AU641" i="29"/>
  <c r="AU649" i="29"/>
  <c r="AU657" i="29"/>
  <c r="AU665" i="29"/>
  <c r="AU673" i="29"/>
  <c r="AU681" i="29"/>
  <c r="AU689" i="29"/>
  <c r="AU697" i="29"/>
  <c r="AU705" i="29"/>
  <c r="AU713" i="29"/>
  <c r="AU721" i="29"/>
  <c r="AU729" i="29"/>
  <c r="AU737" i="29"/>
  <c r="AU745" i="29"/>
  <c r="AU753" i="29"/>
  <c r="AU761" i="29"/>
  <c r="AU769" i="29"/>
  <c r="AU777" i="29"/>
  <c r="AU785" i="29"/>
  <c r="AU793" i="29"/>
  <c r="AU23" i="29"/>
  <c r="AU288" i="29"/>
  <c r="AU431" i="29"/>
  <c r="AU463" i="29"/>
  <c r="AU495" i="29"/>
  <c r="AU527" i="29"/>
  <c r="AU559" i="29"/>
  <c r="AU591" i="29"/>
  <c r="AU623" i="29"/>
  <c r="AU631" i="29"/>
  <c r="AU639" i="29"/>
  <c r="AU647" i="29"/>
  <c r="AU655" i="29"/>
  <c r="AU663" i="29"/>
  <c r="AU671" i="29"/>
  <c r="AU679" i="29"/>
  <c r="AU687" i="29"/>
  <c r="AU695" i="29"/>
  <c r="AU703" i="29"/>
  <c r="AU711" i="29"/>
  <c r="AU719" i="29"/>
  <c r="AU727" i="29"/>
  <c r="AU735" i="29"/>
  <c r="AU743" i="29"/>
  <c r="AU751" i="29"/>
  <c r="AU759" i="29"/>
  <c r="AU767" i="29"/>
  <c r="AU775" i="29"/>
  <c r="AU783" i="29"/>
  <c r="AU791" i="29"/>
  <c r="AU660" i="29"/>
  <c r="AU724" i="29"/>
  <c r="AU788" i="29"/>
  <c r="AU799" i="29"/>
  <c r="AU807" i="29"/>
  <c r="AU815" i="29"/>
  <c r="AU823" i="29"/>
  <c r="AU831" i="29"/>
  <c r="AU839" i="29"/>
  <c r="AU847" i="29"/>
  <c r="AU855" i="29"/>
  <c r="AU863" i="29"/>
  <c r="AU871" i="29"/>
  <c r="AU879" i="29"/>
  <c r="AU887" i="29"/>
  <c r="AU895" i="29"/>
  <c r="AU903" i="29"/>
  <c r="AU911" i="29"/>
  <c r="AU919" i="29"/>
  <c r="AU927" i="29"/>
  <c r="AU935" i="29"/>
  <c r="AU943" i="29"/>
  <c r="AU951" i="29"/>
  <c r="AU959" i="29"/>
  <c r="AU967" i="29"/>
  <c r="AU975" i="29"/>
  <c r="AU983" i="29"/>
  <c r="AU991" i="29"/>
  <c r="AU516" i="29"/>
  <c r="AU684" i="29"/>
  <c r="AU748" i="29"/>
  <c r="AU802" i="29"/>
  <c r="AU810" i="29"/>
  <c r="AU818" i="29"/>
  <c r="AU826" i="29"/>
  <c r="AU834" i="29"/>
  <c r="AU842" i="29"/>
  <c r="AU850" i="29"/>
  <c r="AU858" i="29"/>
  <c r="AU866" i="29"/>
  <c r="AU874" i="29"/>
  <c r="AU882" i="29"/>
  <c r="AU890" i="29"/>
  <c r="AU898" i="29"/>
  <c r="AU906" i="29"/>
  <c r="AU914" i="29"/>
  <c r="AU922" i="29"/>
  <c r="AU930" i="29"/>
  <c r="AU938" i="29"/>
  <c r="AU946" i="29"/>
  <c r="AU954" i="29"/>
  <c r="AU962" i="29"/>
  <c r="AU970" i="29"/>
  <c r="AU978" i="29"/>
  <c r="AU986" i="29"/>
  <c r="AU994" i="29"/>
  <c r="AU612" i="29"/>
  <c r="AU644" i="29"/>
  <c r="AU708" i="29"/>
  <c r="AU772" i="29"/>
  <c r="AU805" i="29"/>
  <c r="AU813" i="29"/>
  <c r="AU821" i="29"/>
  <c r="AU829" i="29"/>
  <c r="AU837" i="29"/>
  <c r="AU845" i="29"/>
  <c r="AU853" i="29"/>
  <c r="AU861" i="29"/>
  <c r="AU869" i="29"/>
  <c r="AU877" i="29"/>
  <c r="AU885" i="29"/>
  <c r="AU893" i="29"/>
  <c r="AU901" i="29"/>
  <c r="AU909" i="29"/>
  <c r="AU917" i="29"/>
  <c r="AU925" i="29"/>
  <c r="AU933" i="29"/>
  <c r="AU941" i="29"/>
  <c r="AU949" i="29"/>
  <c r="AU957" i="29"/>
  <c r="AU965" i="29"/>
  <c r="AU973" i="29"/>
  <c r="AU981" i="29"/>
  <c r="AU989" i="29"/>
  <c r="AU997" i="29"/>
  <c r="AU452" i="29"/>
  <c r="AU668" i="29"/>
  <c r="AU732" i="29"/>
  <c r="AU796" i="29"/>
  <c r="AU800" i="29"/>
  <c r="AU808" i="29"/>
  <c r="AU816" i="29"/>
  <c r="AU824" i="29"/>
  <c r="AU832" i="29"/>
  <c r="AU840" i="29"/>
  <c r="AU848" i="29"/>
  <c r="AU856" i="29"/>
  <c r="AU864" i="29"/>
  <c r="AU872" i="29"/>
  <c r="AU880" i="29"/>
  <c r="AU888" i="29"/>
  <c r="AU896" i="29"/>
  <c r="AU904" i="29"/>
  <c r="AU912" i="29"/>
  <c r="AU920" i="29"/>
  <c r="AU928" i="29"/>
  <c r="AU936" i="29"/>
  <c r="AU944" i="29"/>
  <c r="AU952" i="29"/>
  <c r="AU960" i="29"/>
  <c r="AU968" i="29"/>
  <c r="AU976" i="29"/>
  <c r="AU984" i="29"/>
  <c r="AU992" i="29"/>
  <c r="AU548" i="29"/>
  <c r="AU628" i="29"/>
  <c r="AU692" i="29"/>
  <c r="AU756" i="29"/>
  <c r="AU803" i="29"/>
  <c r="AU811" i="29"/>
  <c r="AU819" i="29"/>
  <c r="AU827" i="29"/>
  <c r="AU835" i="29"/>
  <c r="AU843" i="29"/>
  <c r="AU851" i="29"/>
  <c r="AU859" i="29"/>
  <c r="AU867" i="29"/>
  <c r="AU875" i="29"/>
  <c r="AU883" i="29"/>
  <c r="AU891" i="29"/>
  <c r="AU899" i="29"/>
  <c r="AU907" i="29"/>
  <c r="AU915" i="29"/>
  <c r="AU923" i="29"/>
  <c r="AU931" i="29"/>
  <c r="AU939" i="29"/>
  <c r="AU947" i="29"/>
  <c r="AU955" i="29"/>
  <c r="AU963" i="29"/>
  <c r="AU971" i="29"/>
  <c r="AU979" i="29"/>
  <c r="AU987" i="29"/>
  <c r="AU995" i="29"/>
  <c r="AU652" i="29"/>
  <c r="AU716" i="29"/>
  <c r="AU780" i="29"/>
  <c r="AU798" i="29"/>
  <c r="AU806" i="29"/>
  <c r="AU814" i="29"/>
  <c r="AU822" i="29"/>
  <c r="AU830" i="29"/>
  <c r="AU838" i="29"/>
  <c r="AU846" i="29"/>
  <c r="AU854" i="29"/>
  <c r="AU862" i="29"/>
  <c r="AU870" i="29"/>
  <c r="AU878" i="29"/>
  <c r="AU886" i="29"/>
  <c r="AU894" i="29"/>
  <c r="AU902" i="29"/>
  <c r="AU910" i="29"/>
  <c r="AU918" i="29"/>
  <c r="AU926" i="29"/>
  <c r="AU934" i="29"/>
  <c r="AU942" i="29"/>
  <c r="AU950" i="29"/>
  <c r="AU958" i="29"/>
  <c r="AU966" i="29"/>
  <c r="AU974" i="29"/>
  <c r="AU982" i="29"/>
  <c r="AU990" i="29"/>
  <c r="AU484" i="29"/>
  <c r="AU676" i="29"/>
  <c r="AU740" i="29"/>
  <c r="AU801" i="29"/>
  <c r="AU809" i="29"/>
  <c r="AU817" i="29"/>
  <c r="AU825" i="29"/>
  <c r="AU833" i="29"/>
  <c r="AU841" i="29"/>
  <c r="AU849" i="29"/>
  <c r="AU857" i="29"/>
  <c r="AU865" i="29"/>
  <c r="AU873" i="29"/>
  <c r="AU881" i="29"/>
  <c r="AU889" i="29"/>
  <c r="AU897" i="29"/>
  <c r="AU905" i="29"/>
  <c r="AU913" i="29"/>
  <c r="AU921" i="29"/>
  <c r="AU929" i="29"/>
  <c r="AU937" i="29"/>
  <c r="AU945" i="29"/>
  <c r="AU953" i="29"/>
  <c r="AU961" i="29"/>
  <c r="AU969" i="29"/>
  <c r="AU977" i="29"/>
  <c r="AU985" i="29"/>
  <c r="AU993" i="29"/>
  <c r="AU764" i="29"/>
  <c r="AU836" i="29"/>
  <c r="AU900" i="29"/>
  <c r="AU964" i="29"/>
  <c r="AU1004" i="29"/>
  <c r="AU1012" i="29"/>
  <c r="AU1020" i="29"/>
  <c r="AU1028" i="29"/>
  <c r="AU1036" i="29"/>
  <c r="AU1044" i="29"/>
  <c r="AU1052" i="29"/>
  <c r="AU1060" i="29"/>
  <c r="AU1068" i="29"/>
  <c r="AU1076" i="29"/>
  <c r="AU1084" i="29"/>
  <c r="AU1092" i="29"/>
  <c r="AU1100" i="29"/>
  <c r="AU1108" i="29"/>
  <c r="AU1116" i="29"/>
  <c r="AU1124" i="29"/>
  <c r="AU1132" i="29"/>
  <c r="AU1140" i="29"/>
  <c r="AU1148" i="29"/>
  <c r="AU1156" i="29"/>
  <c r="AU1164" i="29"/>
  <c r="AU1172" i="29"/>
  <c r="AU1180" i="29"/>
  <c r="AU1188" i="29"/>
  <c r="AU1196" i="29"/>
  <c r="AU580" i="29"/>
  <c r="AU860" i="29"/>
  <c r="AU924" i="29"/>
  <c r="AU988" i="29"/>
  <c r="AU999" i="29"/>
  <c r="AU1007" i="29"/>
  <c r="AU1015" i="29"/>
  <c r="AU1023" i="29"/>
  <c r="AU1031" i="29"/>
  <c r="AU1039" i="29"/>
  <c r="AU1047" i="29"/>
  <c r="AU1055" i="29"/>
  <c r="AU1063" i="29"/>
  <c r="AU1071" i="29"/>
  <c r="AU1079" i="29"/>
  <c r="AU1087" i="29"/>
  <c r="AU1095" i="29"/>
  <c r="AU1103" i="29"/>
  <c r="AU1111" i="29"/>
  <c r="AU1119" i="29"/>
  <c r="AU1127" i="29"/>
  <c r="AU1135" i="29"/>
  <c r="AU1143" i="29"/>
  <c r="AU1151" i="29"/>
  <c r="AU1159" i="29"/>
  <c r="AU1167" i="29"/>
  <c r="AU1175" i="29"/>
  <c r="AU1183" i="29"/>
  <c r="AU1191" i="29"/>
  <c r="AU636" i="29"/>
  <c r="AU820" i="29"/>
  <c r="AU884" i="29"/>
  <c r="AU948" i="29"/>
  <c r="AU1002" i="29"/>
  <c r="AU1010" i="29"/>
  <c r="AU1018" i="29"/>
  <c r="AU1026" i="29"/>
  <c r="AU1034" i="29"/>
  <c r="AU1042" i="29"/>
  <c r="AU1050" i="29"/>
  <c r="AU1058" i="29"/>
  <c r="AU1066" i="29"/>
  <c r="AU1074" i="29"/>
  <c r="AU1082" i="29"/>
  <c r="AU1090" i="29"/>
  <c r="AU1098" i="29"/>
  <c r="AU1106" i="29"/>
  <c r="AU1114" i="29"/>
  <c r="AU1122" i="29"/>
  <c r="AU1130" i="29"/>
  <c r="AU1138" i="29"/>
  <c r="AU1146" i="29"/>
  <c r="AU1154" i="29"/>
  <c r="AU1162" i="29"/>
  <c r="AU1170" i="29"/>
  <c r="AU1178" i="29"/>
  <c r="AU1186" i="29"/>
  <c r="AU1194" i="29"/>
  <c r="AU844" i="29"/>
  <c r="AU908" i="29"/>
  <c r="AU972" i="29"/>
  <c r="AU1005" i="29"/>
  <c r="AU1013" i="29"/>
  <c r="AU1021" i="29"/>
  <c r="AU1029" i="29"/>
  <c r="AU1037" i="29"/>
  <c r="AU1045" i="29"/>
  <c r="AU1053" i="29"/>
  <c r="AU1061" i="29"/>
  <c r="AU1069" i="29"/>
  <c r="AU1077" i="29"/>
  <c r="AU1085" i="29"/>
  <c r="AU1093" i="29"/>
  <c r="AU1101" i="29"/>
  <c r="AU1109" i="29"/>
  <c r="AU1117" i="29"/>
  <c r="AU1125" i="29"/>
  <c r="AU1133" i="29"/>
  <c r="AU1141" i="29"/>
  <c r="AU1149" i="29"/>
  <c r="AU1157" i="29"/>
  <c r="AU1165" i="29"/>
  <c r="AU1173" i="29"/>
  <c r="AU1181" i="29"/>
  <c r="AU1189" i="29"/>
  <c r="AU1197" i="29"/>
  <c r="AU804" i="29"/>
  <c r="AU868" i="29"/>
  <c r="AU932" i="29"/>
  <c r="AU996" i="29"/>
  <c r="AU1000" i="29"/>
  <c r="AU1008" i="29"/>
  <c r="AU1016" i="29"/>
  <c r="AU1024" i="29"/>
  <c r="AU1032" i="29"/>
  <c r="AU1040" i="29"/>
  <c r="AU1048" i="29"/>
  <c r="AU1056" i="29"/>
  <c r="AU1064" i="29"/>
  <c r="AU1072" i="29"/>
  <c r="AU1080" i="29"/>
  <c r="AU1088" i="29"/>
  <c r="AU1096" i="29"/>
  <c r="AU1104" i="29"/>
  <c r="AU1112" i="29"/>
  <c r="AU1120" i="29"/>
  <c r="AU1128" i="29"/>
  <c r="AU1136" i="29"/>
  <c r="AU1144" i="29"/>
  <c r="AU1152" i="29"/>
  <c r="AU1160" i="29"/>
  <c r="AU1168" i="29"/>
  <c r="AU1176" i="29"/>
  <c r="AU1184" i="29"/>
  <c r="AU1192" i="29"/>
  <c r="AU700" i="29"/>
  <c r="AU828" i="29"/>
  <c r="AU892" i="29"/>
  <c r="AU956" i="29"/>
  <c r="AU1003" i="29"/>
  <c r="AU1011" i="29"/>
  <c r="AU1019" i="29"/>
  <c r="AU1027" i="29"/>
  <c r="AU1035" i="29"/>
  <c r="AU1043" i="29"/>
  <c r="AU1051" i="29"/>
  <c r="AU1059" i="29"/>
  <c r="AU1067" i="29"/>
  <c r="AU1075" i="29"/>
  <c r="AU1083" i="29"/>
  <c r="AU1091" i="29"/>
  <c r="AU1099" i="29"/>
  <c r="AU1107" i="29"/>
  <c r="AU1115" i="29"/>
  <c r="AU1123" i="29"/>
  <c r="AU1131" i="29"/>
  <c r="AU1139" i="29"/>
  <c r="AU1147" i="29"/>
  <c r="AU1155" i="29"/>
  <c r="AU1163" i="29"/>
  <c r="AU1171" i="29"/>
  <c r="AU1179" i="29"/>
  <c r="AU1187" i="29"/>
  <c r="AU1195" i="29"/>
  <c r="AU812" i="29"/>
  <c r="AU876" i="29"/>
  <c r="AU940" i="29"/>
  <c r="AU1001" i="29"/>
  <c r="AU1009" i="29"/>
  <c r="AU1017" i="29"/>
  <c r="AU1025" i="29"/>
  <c r="AU1033" i="29"/>
  <c r="AU1041" i="29"/>
  <c r="AU1049" i="29"/>
  <c r="AU1057" i="29"/>
  <c r="AU1065" i="29"/>
  <c r="AU1073" i="29"/>
  <c r="AU1081" i="29"/>
  <c r="AU1089" i="29"/>
  <c r="AU1097" i="29"/>
  <c r="AU1105" i="29"/>
  <c r="AU1113" i="29"/>
  <c r="AU1121" i="29"/>
  <c r="AU1129" i="29"/>
  <c r="AU1137" i="29"/>
  <c r="AU1145" i="29"/>
  <c r="AU1153" i="29"/>
  <c r="AU1161" i="29"/>
  <c r="AU1169" i="29"/>
  <c r="AU1177" i="29"/>
  <c r="AU1185" i="29"/>
  <c r="AU1193" i="29"/>
  <c r="AU980" i="29"/>
  <c r="AU1038" i="29"/>
  <c r="AU1102" i="29"/>
  <c r="AU1166" i="29"/>
  <c r="AU1199" i="29"/>
  <c r="AU1207" i="29"/>
  <c r="AU1215" i="29"/>
  <c r="AU1223" i="29"/>
  <c r="AU1231" i="29"/>
  <c r="AU1239" i="29"/>
  <c r="AU1247" i="29"/>
  <c r="AU1255" i="29"/>
  <c r="AU1263" i="29"/>
  <c r="AU1271" i="29"/>
  <c r="AU1279" i="29"/>
  <c r="AU1287" i="29"/>
  <c r="AU1295" i="29"/>
  <c r="AU1303" i="29"/>
  <c r="AU1311" i="29"/>
  <c r="AU1319" i="29"/>
  <c r="AU1327" i="29"/>
  <c r="AU1335" i="29"/>
  <c r="AU1343" i="29"/>
  <c r="AU1351" i="29"/>
  <c r="AU1359" i="29"/>
  <c r="AU1367" i="29"/>
  <c r="AU1375" i="29"/>
  <c r="AU1383" i="29"/>
  <c r="AU1391" i="29"/>
  <c r="AU1399" i="29"/>
  <c r="AU1407" i="29"/>
  <c r="AU1415" i="29"/>
  <c r="AU1423" i="29"/>
  <c r="AU1431" i="29"/>
  <c r="AU1439" i="29"/>
  <c r="AU1447" i="29"/>
  <c r="AU1455" i="29"/>
  <c r="AU1463" i="29"/>
  <c r="AU1471" i="29"/>
  <c r="AU1479" i="29"/>
  <c r="AU1487" i="29"/>
  <c r="AU1495" i="29"/>
  <c r="AU1503" i="29"/>
  <c r="AU1511" i="29"/>
  <c r="AU1519" i="29"/>
  <c r="AU1527" i="29"/>
  <c r="AU1535" i="29"/>
  <c r="AU1543" i="29"/>
  <c r="AU1551" i="29"/>
  <c r="AU1559" i="29"/>
  <c r="AU1567" i="29"/>
  <c r="AU1575" i="29"/>
  <c r="AU1583" i="29"/>
  <c r="AU1591" i="29"/>
  <c r="AU1599" i="29"/>
  <c r="AU1607" i="29"/>
  <c r="AU1615" i="29"/>
  <c r="AU998" i="29"/>
  <c r="AU1062" i="29"/>
  <c r="AU1126" i="29"/>
  <c r="AU1190" i="29"/>
  <c r="AU1202" i="29"/>
  <c r="AU1210" i="29"/>
  <c r="AU1218" i="29"/>
  <c r="AU1226" i="29"/>
  <c r="AU1234" i="29"/>
  <c r="AU1242" i="29"/>
  <c r="AU1250" i="29"/>
  <c r="AU1258" i="29"/>
  <c r="AU1266" i="29"/>
  <c r="AU1274" i="29"/>
  <c r="AU1282" i="29"/>
  <c r="AU1290" i="29"/>
  <c r="AU1298" i="29"/>
  <c r="AU1306" i="29"/>
  <c r="AU1314" i="29"/>
  <c r="AU1322" i="29"/>
  <c r="AU1330" i="29"/>
  <c r="AU1338" i="29"/>
  <c r="AU1346" i="29"/>
  <c r="AU1354" i="29"/>
  <c r="AU1362" i="29"/>
  <c r="AU1370" i="29"/>
  <c r="AU1378" i="29"/>
  <c r="AU1386" i="29"/>
  <c r="AU1394" i="29"/>
  <c r="AU1402" i="29"/>
  <c r="AU1410" i="29"/>
  <c r="AU1418" i="29"/>
  <c r="AU1426" i="29"/>
  <c r="AU1434" i="29"/>
  <c r="AU1442" i="29"/>
  <c r="AU1450" i="29"/>
  <c r="AU1458" i="29"/>
  <c r="AU1466" i="29"/>
  <c r="AU1474" i="29"/>
  <c r="AU1482" i="29"/>
  <c r="AU1490" i="29"/>
  <c r="AU1498" i="29"/>
  <c r="AU1506" i="29"/>
  <c r="AU1514" i="29"/>
  <c r="AU1522" i="29"/>
  <c r="AU1530" i="29"/>
  <c r="AU1538" i="29"/>
  <c r="AU1546" i="29"/>
  <c r="AU1554" i="29"/>
  <c r="AU1562" i="29"/>
  <c r="AU1570" i="29"/>
  <c r="AU1578" i="29"/>
  <c r="AU1586" i="29"/>
  <c r="AU1594" i="29"/>
  <c r="AU1602" i="29"/>
  <c r="AU1610" i="29"/>
  <c r="AU1618" i="29"/>
  <c r="AU852" i="29"/>
  <c r="AU1022" i="29"/>
  <c r="AU1086" i="29"/>
  <c r="AU1150" i="29"/>
  <c r="AU1205" i="29"/>
  <c r="AU1213" i="29"/>
  <c r="AU1221" i="29"/>
  <c r="AU1229" i="29"/>
  <c r="AU1237" i="29"/>
  <c r="AU1245" i="29"/>
  <c r="AU1253" i="29"/>
  <c r="AU1261" i="29"/>
  <c r="AU1269" i="29"/>
  <c r="AU1277" i="29"/>
  <c r="AU1285" i="29"/>
  <c r="AU1293" i="29"/>
  <c r="AU1301" i="29"/>
  <c r="AU1309" i="29"/>
  <c r="AU1317" i="29"/>
  <c r="AU1325" i="29"/>
  <c r="AU1333" i="29"/>
  <c r="AU1341" i="29"/>
  <c r="AU1349" i="29"/>
  <c r="AU1357" i="29"/>
  <c r="AU1365" i="29"/>
  <c r="AU1373" i="29"/>
  <c r="AU1381" i="29"/>
  <c r="AU1389" i="29"/>
  <c r="AU1397" i="29"/>
  <c r="AU1405" i="29"/>
  <c r="AU1413" i="29"/>
  <c r="AU1421" i="29"/>
  <c r="AU1429" i="29"/>
  <c r="AU1437" i="29"/>
  <c r="AU1445" i="29"/>
  <c r="AU1453" i="29"/>
  <c r="AU1461" i="29"/>
  <c r="AU1469" i="29"/>
  <c r="AU1477" i="29"/>
  <c r="AU1485" i="29"/>
  <c r="AU1493" i="29"/>
  <c r="AU1501" i="29"/>
  <c r="AU1509" i="29"/>
  <c r="AU1517" i="29"/>
  <c r="AU1525" i="29"/>
  <c r="AU1533" i="29"/>
  <c r="AU1541" i="29"/>
  <c r="AU1549" i="29"/>
  <c r="AU1557" i="29"/>
  <c r="AU1565" i="29"/>
  <c r="AU1573" i="29"/>
  <c r="AU1581" i="29"/>
  <c r="AU1589" i="29"/>
  <c r="AU1597" i="29"/>
  <c r="AU1605" i="29"/>
  <c r="AU1613" i="29"/>
  <c r="AU1621" i="29"/>
  <c r="AU1046" i="29"/>
  <c r="AU1110" i="29"/>
  <c r="AU1174" i="29"/>
  <c r="AU1200" i="29"/>
  <c r="AU1208" i="29"/>
  <c r="AU1216" i="29"/>
  <c r="AU1224" i="29"/>
  <c r="AU1232" i="29"/>
  <c r="AU1240" i="29"/>
  <c r="AU1248" i="29"/>
  <c r="AU1256" i="29"/>
  <c r="AU1264" i="29"/>
  <c r="AU1272" i="29"/>
  <c r="AU1280" i="29"/>
  <c r="AU1288" i="29"/>
  <c r="AU1296" i="29"/>
  <c r="AU1304" i="29"/>
  <c r="AU1312" i="29"/>
  <c r="AU1320" i="29"/>
  <c r="AU1328" i="29"/>
  <c r="AU1336" i="29"/>
  <c r="AU1344" i="29"/>
  <c r="AU1352" i="29"/>
  <c r="AU1360" i="29"/>
  <c r="AU1368" i="29"/>
  <c r="AU1376" i="29"/>
  <c r="AU1384" i="29"/>
  <c r="AU1392" i="29"/>
  <c r="AU1400" i="29"/>
  <c r="AU1408" i="29"/>
  <c r="AU1416" i="29"/>
  <c r="AU1424" i="29"/>
  <c r="AU1432" i="29"/>
  <c r="AU1440" i="29"/>
  <c r="AU1448" i="29"/>
  <c r="AU1456" i="29"/>
  <c r="AU1464" i="29"/>
  <c r="AU1472" i="29"/>
  <c r="AU1480" i="29"/>
  <c r="AU1488" i="29"/>
  <c r="AU1496" i="29"/>
  <c r="AU1504" i="29"/>
  <c r="AU1512" i="29"/>
  <c r="AU1520" i="29"/>
  <c r="AU1528" i="29"/>
  <c r="AU1536" i="29"/>
  <c r="AU1544" i="29"/>
  <c r="AU1552" i="29"/>
  <c r="AU1560" i="29"/>
  <c r="AU1568" i="29"/>
  <c r="AU1576" i="29"/>
  <c r="AU1584" i="29"/>
  <c r="AU1592" i="29"/>
  <c r="AU1600" i="29"/>
  <c r="AU1608" i="29"/>
  <c r="AU1616" i="29"/>
  <c r="AU1006" i="29"/>
  <c r="AU1070" i="29"/>
  <c r="AU1134" i="29"/>
  <c r="AU1203" i="29"/>
  <c r="AU1211" i="29"/>
  <c r="AU1219" i="29"/>
  <c r="AU1227" i="29"/>
  <c r="AU1235" i="29"/>
  <c r="AU1243" i="29"/>
  <c r="AU1251" i="29"/>
  <c r="AU1259" i="29"/>
  <c r="AU1267" i="29"/>
  <c r="AU1275" i="29"/>
  <c r="AU1283" i="29"/>
  <c r="AU1291" i="29"/>
  <c r="AU1299" i="29"/>
  <c r="AU1307" i="29"/>
  <c r="AU1315" i="29"/>
  <c r="AU1323" i="29"/>
  <c r="AU1331" i="29"/>
  <c r="AU1339" i="29"/>
  <c r="AU1347" i="29"/>
  <c r="AU1355" i="29"/>
  <c r="AU1363" i="29"/>
  <c r="AU1371" i="29"/>
  <c r="AU1379" i="29"/>
  <c r="AU1387" i="29"/>
  <c r="AU1395" i="29"/>
  <c r="AU1403" i="29"/>
  <c r="AU1411" i="29"/>
  <c r="AU1419" i="29"/>
  <c r="AU1427" i="29"/>
  <c r="AU1435" i="29"/>
  <c r="AU1443" i="29"/>
  <c r="AU1451" i="29"/>
  <c r="AU1459" i="29"/>
  <c r="AU1467" i="29"/>
  <c r="AU1475" i="29"/>
  <c r="AU1483" i="29"/>
  <c r="AU1491" i="29"/>
  <c r="AU1499" i="29"/>
  <c r="AU1507" i="29"/>
  <c r="AU1515" i="29"/>
  <c r="AU1523" i="29"/>
  <c r="AU1531" i="29"/>
  <c r="AU1539" i="29"/>
  <c r="AU1547" i="29"/>
  <c r="AU1555" i="29"/>
  <c r="AU1563" i="29"/>
  <c r="AU1571" i="29"/>
  <c r="AU1579" i="29"/>
  <c r="AU1587" i="29"/>
  <c r="AU1595" i="29"/>
  <c r="AU1603" i="29"/>
  <c r="AU1611" i="29"/>
  <c r="AU1619" i="29"/>
  <c r="AU916" i="29"/>
  <c r="AU1030" i="29"/>
  <c r="AU1094" i="29"/>
  <c r="AU1158" i="29"/>
  <c r="AU1198" i="29"/>
  <c r="AU1206" i="29"/>
  <c r="AU1214" i="29"/>
  <c r="AU1222" i="29"/>
  <c r="AU1230" i="29"/>
  <c r="AU1238" i="29"/>
  <c r="AU1246" i="29"/>
  <c r="AU1254" i="29"/>
  <c r="AU1262" i="29"/>
  <c r="AU1270" i="29"/>
  <c r="AU1278" i="29"/>
  <c r="AU1286" i="29"/>
  <c r="AU1294" i="29"/>
  <c r="AU1302" i="29"/>
  <c r="AU1310" i="29"/>
  <c r="AU1318" i="29"/>
  <c r="AU1326" i="29"/>
  <c r="AU1334" i="29"/>
  <c r="AU1342" i="29"/>
  <c r="AU1350" i="29"/>
  <c r="AU1358" i="29"/>
  <c r="AU1366" i="29"/>
  <c r="AU1374" i="29"/>
  <c r="AU1382" i="29"/>
  <c r="AU1390" i="29"/>
  <c r="AU1398" i="29"/>
  <c r="AU1406" i="29"/>
  <c r="AU1414" i="29"/>
  <c r="AU1422" i="29"/>
  <c r="AU1430" i="29"/>
  <c r="AU1438" i="29"/>
  <c r="AU1446" i="29"/>
  <c r="AU1454" i="29"/>
  <c r="AU1462" i="29"/>
  <c r="AU1470" i="29"/>
  <c r="AU1478" i="29"/>
  <c r="AU1486" i="29"/>
  <c r="AU1494" i="29"/>
  <c r="AU1502" i="29"/>
  <c r="AU1510" i="29"/>
  <c r="AU1518" i="29"/>
  <c r="AU1526" i="29"/>
  <c r="AU1534" i="29"/>
  <c r="AU1542" i="29"/>
  <c r="AU1550" i="29"/>
  <c r="AU1558" i="29"/>
  <c r="AU1566" i="29"/>
  <c r="AU1574" i="29"/>
  <c r="AU1582" i="29"/>
  <c r="AU1590" i="29"/>
  <c r="AU1598" i="29"/>
  <c r="AU1606" i="29"/>
  <c r="AU1614" i="29"/>
  <c r="AU1622" i="29"/>
  <c r="AU1014" i="29"/>
  <c r="AU1078" i="29"/>
  <c r="AU1142" i="29"/>
  <c r="AU1204" i="29"/>
  <c r="AU1212" i="29"/>
  <c r="AU1220" i="29"/>
  <c r="AU1228" i="29"/>
  <c r="AU1236" i="29"/>
  <c r="AU1244" i="29"/>
  <c r="AU1252" i="29"/>
  <c r="AU1260" i="29"/>
  <c r="AU1268" i="29"/>
  <c r="AU1276" i="29"/>
  <c r="AU1284" i="29"/>
  <c r="AU1292" i="29"/>
  <c r="AU1300" i="29"/>
  <c r="AU1308" i="29"/>
  <c r="AU1316" i="29"/>
  <c r="AU1324" i="29"/>
  <c r="AU1332" i="29"/>
  <c r="AU1340" i="29"/>
  <c r="AU1348" i="29"/>
  <c r="AU1356" i="29"/>
  <c r="AU1364" i="29"/>
  <c r="AU1372" i="29"/>
  <c r="AU1380" i="29"/>
  <c r="AU1388" i="29"/>
  <c r="AU1396" i="29"/>
  <c r="AU1404" i="29"/>
  <c r="AU1412" i="29"/>
  <c r="AU1420" i="29"/>
  <c r="AU1428" i="29"/>
  <c r="AU1436" i="29"/>
  <c r="AU1444" i="29"/>
  <c r="AU1452" i="29"/>
  <c r="AU1460" i="29"/>
  <c r="AU1468" i="29"/>
  <c r="AU1476" i="29"/>
  <c r="AU1484" i="29"/>
  <c r="AU1492" i="29"/>
  <c r="AU1500" i="29"/>
  <c r="AU1508" i="29"/>
  <c r="AU1516" i="29"/>
  <c r="AU1524" i="29"/>
  <c r="AU1532" i="29"/>
  <c r="AU1540" i="29"/>
  <c r="AU1548" i="29"/>
  <c r="AU1556" i="29"/>
  <c r="AU1564" i="29"/>
  <c r="AU1572" i="29"/>
  <c r="AU1580" i="29"/>
  <c r="AU1588" i="29"/>
  <c r="AU1596" i="29"/>
  <c r="AU1604" i="29"/>
  <c r="AU1612" i="29"/>
  <c r="AU1620" i="29"/>
  <c r="AU1182" i="29"/>
  <c r="AU1217" i="29"/>
  <c r="AU1281" i="29"/>
  <c r="AU1345" i="29"/>
  <c r="AU1409" i="29"/>
  <c r="AU1473" i="29"/>
  <c r="AU1537" i="29"/>
  <c r="AU1601" i="29"/>
  <c r="AU1625" i="29"/>
  <c r="AU1633" i="29"/>
  <c r="AU1641" i="29"/>
  <c r="AU1649" i="29"/>
  <c r="AU1657" i="29"/>
  <c r="AU1665" i="29"/>
  <c r="AU1673" i="29"/>
  <c r="AU1681" i="29"/>
  <c r="AU1689" i="29"/>
  <c r="AU1697" i="29"/>
  <c r="AU1705" i="29"/>
  <c r="AU1713" i="29"/>
  <c r="AU1721" i="29"/>
  <c r="AU1729" i="29"/>
  <c r="AU1737" i="29"/>
  <c r="AU1745" i="29"/>
  <c r="AU1753" i="29"/>
  <c r="AU1761" i="29"/>
  <c r="AU1769" i="29"/>
  <c r="AU1777" i="29"/>
  <c r="AU1785" i="29"/>
  <c r="AU1793" i="29"/>
  <c r="AU1241" i="29"/>
  <c r="AU1305" i="29"/>
  <c r="AU1369" i="29"/>
  <c r="AU1433" i="29"/>
  <c r="AU1497" i="29"/>
  <c r="AU1561" i="29"/>
  <c r="AU1628" i="29"/>
  <c r="AU1636" i="29"/>
  <c r="AU1644" i="29"/>
  <c r="AU1652" i="29"/>
  <c r="AU1660" i="29"/>
  <c r="AU1668" i="29"/>
  <c r="AU1676" i="29"/>
  <c r="AU1684" i="29"/>
  <c r="AU1692" i="29"/>
  <c r="AU1700" i="29"/>
  <c r="AU1708" i="29"/>
  <c r="AU1716" i="29"/>
  <c r="AU1724" i="29"/>
  <c r="AU1732" i="29"/>
  <c r="AU1740" i="29"/>
  <c r="AU1748" i="29"/>
  <c r="AU1756" i="29"/>
  <c r="AU1764" i="29"/>
  <c r="AU1772" i="29"/>
  <c r="AU1780" i="29"/>
  <c r="AU1788" i="29"/>
  <c r="AU1054" i="29"/>
  <c r="AU1201" i="29"/>
  <c r="AU1265" i="29"/>
  <c r="AU1329" i="29"/>
  <c r="AU1393" i="29"/>
  <c r="AU1457" i="29"/>
  <c r="AU1521" i="29"/>
  <c r="AU1585" i="29"/>
  <c r="AU1623" i="29"/>
  <c r="AU1631" i="29"/>
  <c r="AU1639" i="29"/>
  <c r="AU1647" i="29"/>
  <c r="AU1655" i="29"/>
  <c r="AU1663" i="29"/>
  <c r="AU1671" i="29"/>
  <c r="AU1679" i="29"/>
  <c r="AU1687" i="29"/>
  <c r="AU1695" i="29"/>
  <c r="AU1703" i="29"/>
  <c r="AU1711" i="29"/>
  <c r="AU1719" i="29"/>
  <c r="AU1727" i="29"/>
  <c r="AU1735" i="29"/>
  <c r="AU1743" i="29"/>
  <c r="AU1751" i="29"/>
  <c r="AU1759" i="29"/>
  <c r="AU1767" i="29"/>
  <c r="AU1775" i="29"/>
  <c r="AU1783" i="29"/>
  <c r="AU1791" i="29"/>
  <c r="AU1225" i="29"/>
  <c r="AU1289" i="29"/>
  <c r="AU1353" i="29"/>
  <c r="AU1417" i="29"/>
  <c r="AU1481" i="29"/>
  <c r="AU1545" i="29"/>
  <c r="AU1609" i="29"/>
  <c r="AU1626" i="29"/>
  <c r="AU1634" i="29"/>
  <c r="AU1642" i="29"/>
  <c r="AU1650" i="29"/>
  <c r="AU1658" i="29"/>
  <c r="AU1666" i="29"/>
  <c r="AU1674" i="29"/>
  <c r="AU1682" i="29"/>
  <c r="AU1690" i="29"/>
  <c r="AU1698" i="29"/>
  <c r="AU1706" i="29"/>
  <c r="AU1714" i="29"/>
  <c r="AU1722" i="29"/>
  <c r="AU1730" i="29"/>
  <c r="AU1738" i="29"/>
  <c r="AU1746" i="29"/>
  <c r="AU1754" i="29"/>
  <c r="AU1762" i="29"/>
  <c r="AU1770" i="29"/>
  <c r="AU1778" i="29"/>
  <c r="AU1786" i="29"/>
  <c r="AU1794" i="29"/>
  <c r="AU1249" i="29"/>
  <c r="AU1313" i="29"/>
  <c r="AU1377" i="29"/>
  <c r="AU1441" i="29"/>
  <c r="AU1505" i="29"/>
  <c r="AU1569" i="29"/>
  <c r="AU1629" i="29"/>
  <c r="AU1637" i="29"/>
  <c r="AU1645" i="29"/>
  <c r="AU1653" i="29"/>
  <c r="AU1661" i="29"/>
  <c r="AU1669" i="29"/>
  <c r="AU1677" i="29"/>
  <c r="AU1685" i="29"/>
  <c r="AU1693" i="29"/>
  <c r="AU1701" i="29"/>
  <c r="AU1709" i="29"/>
  <c r="AU1717" i="29"/>
  <c r="AU1725" i="29"/>
  <c r="AU1733" i="29"/>
  <c r="AU1741" i="29"/>
  <c r="AU1749" i="29"/>
  <c r="AU1757" i="29"/>
  <c r="AU1765" i="29"/>
  <c r="AU1773" i="29"/>
  <c r="AU1781" i="29"/>
  <c r="AU1789" i="29"/>
  <c r="AU1118" i="29"/>
  <c r="AU1209" i="29"/>
  <c r="AU1273" i="29"/>
  <c r="AU1337" i="29"/>
  <c r="AU1401" i="29"/>
  <c r="AU1465" i="29"/>
  <c r="AU1529" i="29"/>
  <c r="AU1593" i="29"/>
  <c r="AU1624" i="29"/>
  <c r="AU1632" i="29"/>
  <c r="AU1640" i="29"/>
  <c r="AU1648" i="29"/>
  <c r="AU1656" i="29"/>
  <c r="AU1664" i="29"/>
  <c r="AU1672" i="29"/>
  <c r="AU1680" i="29"/>
  <c r="AU1688" i="29"/>
  <c r="AU1696" i="29"/>
  <c r="AU1704" i="29"/>
  <c r="AU1712" i="29"/>
  <c r="AU1720" i="29"/>
  <c r="AU1728" i="29"/>
  <c r="AU1736" i="29"/>
  <c r="AU1744" i="29"/>
  <c r="AU1752" i="29"/>
  <c r="AU1760" i="29"/>
  <c r="AU1768" i="29"/>
  <c r="AU1776" i="29"/>
  <c r="AU1784" i="29"/>
  <c r="AU1792" i="29"/>
  <c r="AU1233" i="29"/>
  <c r="AU1297" i="29"/>
  <c r="AU1361" i="29"/>
  <c r="AU1425" i="29"/>
  <c r="AU1489" i="29"/>
  <c r="AU1553" i="29"/>
  <c r="AU1617" i="29"/>
  <c r="AU1627" i="29"/>
  <c r="AU1635" i="29"/>
  <c r="AU1643" i="29"/>
  <c r="AU1651" i="29"/>
  <c r="AU1659" i="29"/>
  <c r="AU1667" i="29"/>
  <c r="AU1675" i="29"/>
  <c r="AU1683" i="29"/>
  <c r="AU1691" i="29"/>
  <c r="AU1699" i="29"/>
  <c r="AU1707" i="29"/>
  <c r="AU1715" i="29"/>
  <c r="AU1723" i="29"/>
  <c r="AU1731" i="29"/>
  <c r="AU1739" i="29"/>
  <c r="AU1747" i="29"/>
  <c r="AU1755" i="29"/>
  <c r="AU1763" i="29"/>
  <c r="AU1771" i="29"/>
  <c r="AU1779" i="29"/>
  <c r="AU1787" i="29"/>
  <c r="AU1654" i="29"/>
  <c r="AU1718" i="29"/>
  <c r="AU1782" i="29"/>
  <c r="AU1796" i="29"/>
  <c r="AU1804" i="29"/>
  <c r="AU1812" i="29"/>
  <c r="AU1820" i="29"/>
  <c r="AU1828" i="29"/>
  <c r="AU1836" i="29"/>
  <c r="AU1844" i="29"/>
  <c r="AU1852" i="29"/>
  <c r="AU1860" i="29"/>
  <c r="AU1868" i="29"/>
  <c r="AU1876" i="29"/>
  <c r="AU1884" i="29"/>
  <c r="AU1892" i="29"/>
  <c r="AU1900" i="29"/>
  <c r="AU1908" i="29"/>
  <c r="AB6" i="29"/>
  <c r="AB14" i="29"/>
  <c r="AB22" i="29"/>
  <c r="AB30" i="29"/>
  <c r="AB38" i="29"/>
  <c r="AB46" i="29"/>
  <c r="AB54" i="29"/>
  <c r="AB62" i="29"/>
  <c r="AB70" i="29"/>
  <c r="AB78" i="29"/>
  <c r="AB86" i="29"/>
  <c r="AB94" i="29"/>
  <c r="AB102" i="29"/>
  <c r="AB110" i="29"/>
  <c r="AB118" i="29"/>
  <c r="AB126" i="29"/>
  <c r="AB134" i="29"/>
  <c r="AB142" i="29"/>
  <c r="AB150" i="29"/>
  <c r="AB158" i="29"/>
  <c r="AB166" i="29"/>
  <c r="AB174" i="29"/>
  <c r="AB182" i="29"/>
  <c r="AB190" i="29"/>
  <c r="AB198" i="29"/>
  <c r="AB206" i="29"/>
  <c r="AB214" i="29"/>
  <c r="AB222" i="29"/>
  <c r="AB230" i="29"/>
  <c r="AB238" i="29"/>
  <c r="AB246" i="29"/>
  <c r="AB254" i="29"/>
  <c r="AB262" i="29"/>
  <c r="AB270" i="29"/>
  <c r="AB278" i="29"/>
  <c r="AB286" i="29"/>
  <c r="AB294" i="29"/>
  <c r="AB302" i="29"/>
  <c r="AU1385" i="29"/>
  <c r="AU1678" i="29"/>
  <c r="AU1742" i="29"/>
  <c r="AU1799" i="29"/>
  <c r="AU1807" i="29"/>
  <c r="AU1815" i="29"/>
  <c r="AU1823" i="29"/>
  <c r="AU1831" i="29"/>
  <c r="AU1839" i="29"/>
  <c r="AU1847" i="29"/>
  <c r="AU1855" i="29"/>
  <c r="AU1863" i="29"/>
  <c r="AU1871" i="29"/>
  <c r="AU1879" i="29"/>
  <c r="AU1887" i="29"/>
  <c r="AU1895" i="29"/>
  <c r="AU1903" i="29"/>
  <c r="AU1911" i="29"/>
  <c r="AB9" i="29"/>
  <c r="AB17" i="29"/>
  <c r="AB25" i="29"/>
  <c r="AB33" i="29"/>
  <c r="AB41" i="29"/>
  <c r="AB49" i="29"/>
  <c r="AB57" i="29"/>
  <c r="AB65" i="29"/>
  <c r="AB73" i="29"/>
  <c r="AB81" i="29"/>
  <c r="AB89" i="29"/>
  <c r="AB97" i="29"/>
  <c r="AB105" i="29"/>
  <c r="AB113" i="29"/>
  <c r="AB121" i="29"/>
  <c r="AB129" i="29"/>
  <c r="AB137" i="29"/>
  <c r="AB145" i="29"/>
  <c r="AB153" i="29"/>
  <c r="AB161" i="29"/>
  <c r="AB169" i="29"/>
  <c r="AB177" i="29"/>
  <c r="AB185" i="29"/>
  <c r="AB193" i="29"/>
  <c r="AB201" i="29"/>
  <c r="AB209" i="29"/>
  <c r="AB217" i="29"/>
  <c r="AB225" i="29"/>
  <c r="AB233" i="29"/>
  <c r="AB241" i="29"/>
  <c r="AB249" i="29"/>
  <c r="AB257" i="29"/>
  <c r="AB265" i="29"/>
  <c r="AB273" i="29"/>
  <c r="AB281" i="29"/>
  <c r="AB289" i="29"/>
  <c r="AB297" i="29"/>
  <c r="AB305" i="29"/>
  <c r="AU1577" i="29"/>
  <c r="AU1638" i="29"/>
  <c r="AU1702" i="29"/>
  <c r="AU1766" i="29"/>
  <c r="AU1802" i="29"/>
  <c r="AU1810" i="29"/>
  <c r="AU1818" i="29"/>
  <c r="AU1826" i="29"/>
  <c r="AU1834" i="29"/>
  <c r="AU1842" i="29"/>
  <c r="AU1850" i="29"/>
  <c r="AU1858" i="29"/>
  <c r="AU1866" i="29"/>
  <c r="AU1874" i="29"/>
  <c r="AU1882" i="29"/>
  <c r="AU1890" i="29"/>
  <c r="AU1898" i="29"/>
  <c r="AU1906" i="29"/>
  <c r="AU2" i="29"/>
  <c r="AB4" i="29"/>
  <c r="AB12" i="29"/>
  <c r="AB20" i="29"/>
  <c r="AB28" i="29"/>
  <c r="AB36" i="29"/>
  <c r="AB44" i="29"/>
  <c r="AB52" i="29"/>
  <c r="AB60" i="29"/>
  <c r="AB68" i="29"/>
  <c r="AB76" i="29"/>
  <c r="AB84" i="29"/>
  <c r="AB92" i="29"/>
  <c r="AB100" i="29"/>
  <c r="AB108" i="29"/>
  <c r="AB116" i="29"/>
  <c r="AB124" i="29"/>
  <c r="AB132" i="29"/>
  <c r="AB140" i="29"/>
  <c r="AB148" i="29"/>
  <c r="AB156" i="29"/>
  <c r="AB164" i="29"/>
  <c r="AB172" i="29"/>
  <c r="AB180" i="29"/>
  <c r="AB188" i="29"/>
  <c r="AB196" i="29"/>
  <c r="AB204" i="29"/>
  <c r="AB212" i="29"/>
  <c r="AB220" i="29"/>
  <c r="AB228" i="29"/>
  <c r="AB236" i="29"/>
  <c r="AB244" i="29"/>
  <c r="AB252" i="29"/>
  <c r="AB260" i="29"/>
  <c r="AB268" i="29"/>
  <c r="AB276" i="29"/>
  <c r="AB284" i="29"/>
  <c r="AB292" i="29"/>
  <c r="AB300" i="29"/>
  <c r="AB308" i="29"/>
  <c r="AU1257" i="29"/>
  <c r="AU1662" i="29"/>
  <c r="AU1726" i="29"/>
  <c r="AU1790" i="29"/>
  <c r="AU1797" i="29"/>
  <c r="AU1805" i="29"/>
  <c r="AU1813" i="29"/>
  <c r="AU1821" i="29"/>
  <c r="AU1829" i="29"/>
  <c r="AU1837" i="29"/>
  <c r="AU1845" i="29"/>
  <c r="AU1853" i="29"/>
  <c r="AU1861" i="29"/>
  <c r="AU1869" i="29"/>
  <c r="AU1877" i="29"/>
  <c r="AU1885" i="29"/>
  <c r="AU1893" i="29"/>
  <c r="AU1901" i="29"/>
  <c r="AU1909" i="29"/>
  <c r="AB7" i="29"/>
  <c r="AB15" i="29"/>
  <c r="AB23" i="29"/>
  <c r="AB31" i="29"/>
  <c r="AB39" i="29"/>
  <c r="AB47" i="29"/>
  <c r="AB55" i="29"/>
  <c r="AB63" i="29"/>
  <c r="AB71" i="29"/>
  <c r="AB79" i="29"/>
  <c r="AB87" i="29"/>
  <c r="AB95" i="29"/>
  <c r="AB103" i="29"/>
  <c r="AB111" i="29"/>
  <c r="AB119" i="29"/>
  <c r="AB127" i="29"/>
  <c r="AB135" i="29"/>
  <c r="AB143" i="29"/>
  <c r="AB151" i="29"/>
  <c r="AB159" i="29"/>
  <c r="AB167" i="29"/>
  <c r="AB175" i="29"/>
  <c r="AB183" i="29"/>
  <c r="AB191" i="29"/>
  <c r="AB199" i="29"/>
  <c r="AB207" i="29"/>
  <c r="AB215" i="29"/>
  <c r="AB223" i="29"/>
  <c r="AB231" i="29"/>
  <c r="AB239" i="29"/>
  <c r="AB247" i="29"/>
  <c r="AB255" i="29"/>
  <c r="AB263" i="29"/>
  <c r="AB271" i="29"/>
  <c r="AB279" i="29"/>
  <c r="AB287" i="29"/>
  <c r="AB295" i="29"/>
  <c r="AB303" i="29"/>
  <c r="AU1449" i="29"/>
  <c r="AU1686" i="29"/>
  <c r="AU1750" i="29"/>
  <c r="AU1800" i="29"/>
  <c r="AU1808" i="29"/>
  <c r="AU1816" i="29"/>
  <c r="AU1824" i="29"/>
  <c r="AU1832" i="29"/>
  <c r="AU1840" i="29"/>
  <c r="AU1848" i="29"/>
  <c r="AU1856" i="29"/>
  <c r="AU1864" i="29"/>
  <c r="AU1872" i="29"/>
  <c r="AU1880" i="29"/>
  <c r="AU1888" i="29"/>
  <c r="AU1896" i="29"/>
  <c r="AU1904" i="29"/>
  <c r="AB10" i="29"/>
  <c r="AB18" i="29"/>
  <c r="AB26" i="29"/>
  <c r="AB34" i="29"/>
  <c r="AB42" i="29"/>
  <c r="AB50" i="29"/>
  <c r="AB58" i="29"/>
  <c r="AB66" i="29"/>
  <c r="AB74" i="29"/>
  <c r="AB82" i="29"/>
  <c r="AB90" i="29"/>
  <c r="AB98" i="29"/>
  <c r="AB106" i="29"/>
  <c r="AB114" i="29"/>
  <c r="AB122" i="29"/>
  <c r="AB130" i="29"/>
  <c r="AB138" i="29"/>
  <c r="AB146" i="29"/>
  <c r="AB154" i="29"/>
  <c r="AB162" i="29"/>
  <c r="AB170" i="29"/>
  <c r="AB178" i="29"/>
  <c r="AB186" i="29"/>
  <c r="AB194" i="29"/>
  <c r="AB202" i="29"/>
  <c r="AB210" i="29"/>
  <c r="AB218" i="29"/>
  <c r="AB226" i="29"/>
  <c r="AB234" i="29"/>
  <c r="AB242" i="29"/>
  <c r="AB250" i="29"/>
  <c r="AB258" i="29"/>
  <c r="AB266" i="29"/>
  <c r="AB274" i="29"/>
  <c r="AB282" i="29"/>
  <c r="AB290" i="29"/>
  <c r="AB298" i="29"/>
  <c r="AB306" i="29"/>
  <c r="AU1646" i="29"/>
  <c r="AU1710" i="29"/>
  <c r="AU1774" i="29"/>
  <c r="AU1795" i="29"/>
  <c r="AU1803" i="29"/>
  <c r="AU1811" i="29"/>
  <c r="AU1819" i="29"/>
  <c r="AU1827" i="29"/>
  <c r="AU1835" i="29"/>
  <c r="AU1843" i="29"/>
  <c r="AU1851" i="29"/>
  <c r="AU1859" i="29"/>
  <c r="AU1867" i="29"/>
  <c r="AU1875" i="29"/>
  <c r="AU1883" i="29"/>
  <c r="AU1891" i="29"/>
  <c r="AU1899" i="29"/>
  <c r="AU1907" i="29"/>
  <c r="AB5" i="29"/>
  <c r="AB13" i="29"/>
  <c r="AB21" i="29"/>
  <c r="AB29" i="29"/>
  <c r="AB37" i="29"/>
  <c r="AB45" i="29"/>
  <c r="AB53" i="29"/>
  <c r="AB61" i="29"/>
  <c r="AB69" i="29"/>
  <c r="AB77" i="29"/>
  <c r="AB85" i="29"/>
  <c r="AB93" i="29"/>
  <c r="AB101" i="29"/>
  <c r="AB109" i="29"/>
  <c r="AB117" i="29"/>
  <c r="AB125" i="29"/>
  <c r="AB133" i="29"/>
  <c r="AB141" i="29"/>
  <c r="AB149" i="29"/>
  <c r="AB157" i="29"/>
  <c r="AB165" i="29"/>
  <c r="AB173" i="29"/>
  <c r="AB181" i="29"/>
  <c r="AB189" i="29"/>
  <c r="AB197" i="29"/>
  <c r="AB205" i="29"/>
  <c r="AB213" i="29"/>
  <c r="AB221" i="29"/>
  <c r="AB229" i="29"/>
  <c r="AB237" i="29"/>
  <c r="AB245" i="29"/>
  <c r="AB253" i="29"/>
  <c r="AB261" i="29"/>
  <c r="AB269" i="29"/>
  <c r="AB277" i="29"/>
  <c r="AB285" i="29"/>
  <c r="AB293" i="29"/>
  <c r="AB301" i="29"/>
  <c r="AB309" i="29"/>
  <c r="AU1513" i="29"/>
  <c r="AU1630" i="29"/>
  <c r="AU1694" i="29"/>
  <c r="AU1758" i="29"/>
  <c r="AU1801" i="29"/>
  <c r="AU1809" i="29"/>
  <c r="AU1817" i="29"/>
  <c r="AU1825" i="29"/>
  <c r="AU1833" i="29"/>
  <c r="AU1841" i="29"/>
  <c r="AU1849" i="29"/>
  <c r="AU1857" i="29"/>
  <c r="AU1865" i="29"/>
  <c r="AU1873" i="29"/>
  <c r="AU1881" i="29"/>
  <c r="AU1889" i="29"/>
  <c r="AU1897" i="29"/>
  <c r="AU1905" i="29"/>
  <c r="AB3" i="29"/>
  <c r="AB11" i="29"/>
  <c r="AB19" i="29"/>
  <c r="AB27" i="29"/>
  <c r="AB35" i="29"/>
  <c r="AB43" i="29"/>
  <c r="AB51" i="29"/>
  <c r="AB59" i="29"/>
  <c r="AB67" i="29"/>
  <c r="AB75" i="29"/>
  <c r="AB83" i="29"/>
  <c r="AB91" i="29"/>
  <c r="AB99" i="29"/>
  <c r="AB107" i="29"/>
  <c r="AB115" i="29"/>
  <c r="AB123" i="29"/>
  <c r="AB131" i="29"/>
  <c r="AB139" i="29"/>
  <c r="AB147" i="29"/>
  <c r="AB155" i="29"/>
  <c r="AB163" i="29"/>
  <c r="AB171" i="29"/>
  <c r="AB179" i="29"/>
  <c r="AB187" i="29"/>
  <c r="AB195" i="29"/>
  <c r="AB203" i="29"/>
  <c r="AB211" i="29"/>
  <c r="AB219" i="29"/>
  <c r="AB227" i="29"/>
  <c r="AB235" i="29"/>
  <c r="AB243" i="29"/>
  <c r="AB251" i="29"/>
  <c r="AB259" i="29"/>
  <c r="AB267" i="29"/>
  <c r="AB275" i="29"/>
  <c r="AB283" i="29"/>
  <c r="AB291" i="29"/>
  <c r="AB299" i="29"/>
  <c r="AB307" i="29"/>
  <c r="AU1814" i="29"/>
  <c r="AU1878" i="29"/>
  <c r="AB32" i="29"/>
  <c r="AB96" i="29"/>
  <c r="AB160" i="29"/>
  <c r="AB224" i="29"/>
  <c r="AB288" i="29"/>
  <c r="AB315" i="29"/>
  <c r="AB323" i="29"/>
  <c r="AB331" i="29"/>
  <c r="AB339" i="29"/>
  <c r="AB347" i="29"/>
  <c r="AB355" i="29"/>
  <c r="AB363" i="29"/>
  <c r="AB371" i="29"/>
  <c r="AB379" i="29"/>
  <c r="AB387" i="29"/>
  <c r="AB395" i="29"/>
  <c r="AB403" i="29"/>
  <c r="AB411" i="29"/>
  <c r="AB419" i="29"/>
  <c r="AB427" i="29"/>
  <c r="AB435" i="29"/>
  <c r="AB443" i="29"/>
  <c r="AB451" i="29"/>
  <c r="AB459" i="29"/>
  <c r="AB467" i="29"/>
  <c r="AB475" i="29"/>
  <c r="AB483" i="29"/>
  <c r="AB491" i="29"/>
  <c r="AB499" i="29"/>
  <c r="AB507" i="29"/>
  <c r="AB515" i="29"/>
  <c r="AB523" i="29"/>
  <c r="AB531" i="29"/>
  <c r="AB539" i="29"/>
  <c r="AB547" i="29"/>
  <c r="AB555" i="29"/>
  <c r="AB563" i="29"/>
  <c r="AB571" i="29"/>
  <c r="AB579" i="29"/>
  <c r="AB587" i="29"/>
  <c r="AB595" i="29"/>
  <c r="AB603" i="29"/>
  <c r="AB611" i="29"/>
  <c r="AB619" i="29"/>
  <c r="AB627" i="29"/>
  <c r="AB635" i="29"/>
  <c r="AB643" i="29"/>
  <c r="AB651" i="29"/>
  <c r="AB659" i="29"/>
  <c r="AB667" i="29"/>
  <c r="AB675" i="29"/>
  <c r="AB683" i="29"/>
  <c r="AB691" i="29"/>
  <c r="AB699" i="29"/>
  <c r="AB707" i="29"/>
  <c r="AU1838" i="29"/>
  <c r="AU1902" i="29"/>
  <c r="AB56" i="29"/>
  <c r="AB120" i="29"/>
  <c r="AB184" i="29"/>
  <c r="AB248" i="29"/>
  <c r="AB310" i="29"/>
  <c r="AB318" i="29"/>
  <c r="AB326" i="29"/>
  <c r="AB334" i="29"/>
  <c r="AB342" i="29"/>
  <c r="AB350" i="29"/>
  <c r="AB358" i="29"/>
  <c r="AB366" i="29"/>
  <c r="AB374" i="29"/>
  <c r="AB382" i="29"/>
  <c r="AB390" i="29"/>
  <c r="AB398" i="29"/>
  <c r="AB406" i="29"/>
  <c r="AB414" i="29"/>
  <c r="AB422" i="29"/>
  <c r="AB430" i="29"/>
  <c r="AB438" i="29"/>
  <c r="AB446" i="29"/>
  <c r="AB454" i="29"/>
  <c r="AB462" i="29"/>
  <c r="AB470" i="29"/>
  <c r="AB478" i="29"/>
  <c r="AB486" i="29"/>
  <c r="AB494" i="29"/>
  <c r="AB502" i="29"/>
  <c r="AB510" i="29"/>
  <c r="AB518" i="29"/>
  <c r="AB526" i="29"/>
  <c r="AB534" i="29"/>
  <c r="AB542" i="29"/>
  <c r="AB550" i="29"/>
  <c r="AB558" i="29"/>
  <c r="AB566" i="29"/>
  <c r="AB574" i="29"/>
  <c r="AB582" i="29"/>
  <c r="AB590" i="29"/>
  <c r="AB598" i="29"/>
  <c r="AB606" i="29"/>
  <c r="AB614" i="29"/>
  <c r="AB622" i="29"/>
  <c r="AB630" i="29"/>
  <c r="AB638" i="29"/>
  <c r="AB646" i="29"/>
  <c r="AB654" i="29"/>
  <c r="AB662" i="29"/>
  <c r="AB670" i="29"/>
  <c r="AB678" i="29"/>
  <c r="AB686" i="29"/>
  <c r="AB694" i="29"/>
  <c r="AB702" i="29"/>
  <c r="AU1798" i="29"/>
  <c r="AU1862" i="29"/>
  <c r="AB16" i="29"/>
  <c r="AB80" i="29"/>
  <c r="AB144" i="29"/>
  <c r="AB208" i="29"/>
  <c r="AB272" i="29"/>
  <c r="AB313" i="29"/>
  <c r="AB321" i="29"/>
  <c r="AB329" i="29"/>
  <c r="AB337" i="29"/>
  <c r="AB345" i="29"/>
  <c r="AB353" i="29"/>
  <c r="AB361" i="29"/>
  <c r="AB369" i="29"/>
  <c r="AB377" i="29"/>
  <c r="AB385" i="29"/>
  <c r="AB393" i="29"/>
  <c r="AB401" i="29"/>
  <c r="AB409" i="29"/>
  <c r="AB417" i="29"/>
  <c r="AB425" i="29"/>
  <c r="AB433" i="29"/>
  <c r="AB441" i="29"/>
  <c r="AB449" i="29"/>
  <c r="AB457" i="29"/>
  <c r="AB465" i="29"/>
  <c r="AB473" i="29"/>
  <c r="AB481" i="29"/>
  <c r="AB489" i="29"/>
  <c r="AB497" i="29"/>
  <c r="AB505" i="29"/>
  <c r="AB513" i="29"/>
  <c r="AB521" i="29"/>
  <c r="AB529" i="29"/>
  <c r="AB537" i="29"/>
  <c r="AB545" i="29"/>
  <c r="AB553" i="29"/>
  <c r="AB561" i="29"/>
  <c r="AB569" i="29"/>
  <c r="AB577" i="29"/>
  <c r="AB585" i="29"/>
  <c r="AB593" i="29"/>
  <c r="AB601" i="29"/>
  <c r="AB609" i="29"/>
  <c r="AB617" i="29"/>
  <c r="AB625" i="29"/>
  <c r="AB633" i="29"/>
  <c r="AB641" i="29"/>
  <c r="AB649" i="29"/>
  <c r="AB657" i="29"/>
  <c r="AB665" i="29"/>
  <c r="AB673" i="29"/>
  <c r="AB681" i="29"/>
  <c r="AB689" i="29"/>
  <c r="AB697" i="29"/>
  <c r="AB705" i="29"/>
  <c r="AU1670" i="29"/>
  <c r="AU1822" i="29"/>
  <c r="AU1886" i="29"/>
  <c r="AB40" i="29"/>
  <c r="AB104" i="29"/>
  <c r="AB168" i="29"/>
  <c r="AB232" i="29"/>
  <c r="AB296" i="29"/>
  <c r="AB316" i="29"/>
  <c r="AB324" i="29"/>
  <c r="AB332" i="29"/>
  <c r="AB340" i="29"/>
  <c r="AB348" i="29"/>
  <c r="AB356" i="29"/>
  <c r="AB364" i="29"/>
  <c r="AB372" i="29"/>
  <c r="AB380" i="29"/>
  <c r="AB388" i="29"/>
  <c r="AB396" i="29"/>
  <c r="AB404" i="29"/>
  <c r="AB412" i="29"/>
  <c r="AB420" i="29"/>
  <c r="AB428" i="29"/>
  <c r="AB436" i="29"/>
  <c r="AB444" i="29"/>
  <c r="AB452" i="29"/>
  <c r="AB460" i="29"/>
  <c r="AB468" i="29"/>
  <c r="AB476" i="29"/>
  <c r="AB484" i="29"/>
  <c r="AB492" i="29"/>
  <c r="AB500" i="29"/>
  <c r="AB508" i="29"/>
  <c r="AB516" i="29"/>
  <c r="AB524" i="29"/>
  <c r="AB532" i="29"/>
  <c r="AB540" i="29"/>
  <c r="AB548" i="29"/>
  <c r="AB556" i="29"/>
  <c r="AB564" i="29"/>
  <c r="AB572" i="29"/>
  <c r="AB580" i="29"/>
  <c r="AB588" i="29"/>
  <c r="AB596" i="29"/>
  <c r="AB604" i="29"/>
  <c r="AB612" i="29"/>
  <c r="AB620" i="29"/>
  <c r="AB628" i="29"/>
  <c r="AB636" i="29"/>
  <c r="AB644" i="29"/>
  <c r="AB652" i="29"/>
  <c r="AB660" i="29"/>
  <c r="AB668" i="29"/>
  <c r="AB676" i="29"/>
  <c r="AB684" i="29"/>
  <c r="AB692" i="29"/>
  <c r="AB700" i="29"/>
  <c r="AU1846" i="29"/>
  <c r="AU1910" i="29"/>
  <c r="AB64" i="29"/>
  <c r="AB128" i="29"/>
  <c r="AB192" i="29"/>
  <c r="AB256" i="29"/>
  <c r="AB311" i="29"/>
  <c r="AB319" i="29"/>
  <c r="AB327" i="29"/>
  <c r="AB335" i="29"/>
  <c r="AB343" i="29"/>
  <c r="AB351" i="29"/>
  <c r="AB359" i="29"/>
  <c r="AB367" i="29"/>
  <c r="AB375" i="29"/>
  <c r="AB383" i="29"/>
  <c r="AB391" i="29"/>
  <c r="AB399" i="29"/>
  <c r="AB407" i="29"/>
  <c r="AB415" i="29"/>
  <c r="AB423" i="29"/>
  <c r="AB431" i="29"/>
  <c r="AB439" i="29"/>
  <c r="AB447" i="29"/>
  <c r="AB455" i="29"/>
  <c r="AB463" i="29"/>
  <c r="AB471" i="29"/>
  <c r="AB479" i="29"/>
  <c r="AB487" i="29"/>
  <c r="AB495" i="29"/>
  <c r="AB503" i="29"/>
  <c r="AB511" i="29"/>
  <c r="AB519" i="29"/>
  <c r="AB527" i="29"/>
  <c r="AB535" i="29"/>
  <c r="AB543" i="29"/>
  <c r="AB551" i="29"/>
  <c r="AB559" i="29"/>
  <c r="AB567" i="29"/>
  <c r="AB575" i="29"/>
  <c r="AB583" i="29"/>
  <c r="AB591" i="29"/>
  <c r="AB599" i="29"/>
  <c r="AB607" i="29"/>
  <c r="AB615" i="29"/>
  <c r="AB623" i="29"/>
  <c r="AB631" i="29"/>
  <c r="AB639" i="29"/>
  <c r="AB647" i="29"/>
  <c r="AB655" i="29"/>
  <c r="AB663" i="29"/>
  <c r="AB671" i="29"/>
  <c r="AB679" i="29"/>
  <c r="AB687" i="29"/>
  <c r="AB695" i="29"/>
  <c r="AB703" i="29"/>
  <c r="AU1806" i="29"/>
  <c r="AU1870" i="29"/>
  <c r="AB24" i="29"/>
  <c r="AB88" i="29"/>
  <c r="AB152" i="29"/>
  <c r="AB216" i="29"/>
  <c r="AB280" i="29"/>
  <c r="AB314" i="29"/>
  <c r="AB322" i="29"/>
  <c r="AB330" i="29"/>
  <c r="AB338" i="29"/>
  <c r="AB346" i="29"/>
  <c r="AB354" i="29"/>
  <c r="AB362" i="29"/>
  <c r="AB370" i="29"/>
  <c r="AB378" i="29"/>
  <c r="AB386" i="29"/>
  <c r="AB394" i="29"/>
  <c r="AB402" i="29"/>
  <c r="AB410" i="29"/>
  <c r="AB418" i="29"/>
  <c r="AB426" i="29"/>
  <c r="AB434" i="29"/>
  <c r="AB442" i="29"/>
  <c r="AB450" i="29"/>
  <c r="AB458" i="29"/>
  <c r="AB466" i="29"/>
  <c r="AB474" i="29"/>
  <c r="AB482" i="29"/>
  <c r="AB490" i="29"/>
  <c r="AB498" i="29"/>
  <c r="AB506" i="29"/>
  <c r="AB514" i="29"/>
  <c r="AB522" i="29"/>
  <c r="AB530" i="29"/>
  <c r="AB538" i="29"/>
  <c r="AB546" i="29"/>
  <c r="AB554" i="29"/>
  <c r="AB562" i="29"/>
  <c r="AB570" i="29"/>
  <c r="AB578" i="29"/>
  <c r="AB586" i="29"/>
  <c r="AB594" i="29"/>
  <c r="AB602" i="29"/>
  <c r="AB610" i="29"/>
  <c r="AB618" i="29"/>
  <c r="AB626" i="29"/>
  <c r="AB634" i="29"/>
  <c r="AB642" i="29"/>
  <c r="AB650" i="29"/>
  <c r="AB658" i="29"/>
  <c r="AB666" i="29"/>
  <c r="AB674" i="29"/>
  <c r="AB682" i="29"/>
  <c r="AB690" i="29"/>
  <c r="AB698" i="29"/>
  <c r="AB706" i="29"/>
  <c r="AU1321" i="29"/>
  <c r="AU1854" i="29"/>
  <c r="AB8" i="29"/>
  <c r="AB72" i="29"/>
  <c r="AB136" i="29"/>
  <c r="AB200" i="29"/>
  <c r="AB264" i="29"/>
  <c r="AB312" i="29"/>
  <c r="AB320" i="29"/>
  <c r="AB328" i="29"/>
  <c r="AB336" i="29"/>
  <c r="AB344" i="29"/>
  <c r="AB352" i="29"/>
  <c r="AB360" i="29"/>
  <c r="AB368" i="29"/>
  <c r="AB376" i="29"/>
  <c r="AB384" i="29"/>
  <c r="AB392" i="29"/>
  <c r="AB400" i="29"/>
  <c r="AB408" i="29"/>
  <c r="AB416" i="29"/>
  <c r="AB424" i="29"/>
  <c r="AB432" i="29"/>
  <c r="AB440" i="29"/>
  <c r="AB448" i="29"/>
  <c r="AB456" i="29"/>
  <c r="AB464" i="29"/>
  <c r="AB472" i="29"/>
  <c r="AB480" i="29"/>
  <c r="AB488" i="29"/>
  <c r="AB496" i="29"/>
  <c r="AB504" i="29"/>
  <c r="AB512" i="29"/>
  <c r="AB520" i="29"/>
  <c r="AB528" i="29"/>
  <c r="AB536" i="29"/>
  <c r="AB544" i="29"/>
  <c r="AB552" i="29"/>
  <c r="AB560" i="29"/>
  <c r="AB568" i="29"/>
  <c r="AB576" i="29"/>
  <c r="AB584" i="29"/>
  <c r="AB592" i="29"/>
  <c r="AB600" i="29"/>
  <c r="AB608" i="29"/>
  <c r="AB616" i="29"/>
  <c r="AB624" i="29"/>
  <c r="AB632" i="29"/>
  <c r="AB640" i="29"/>
  <c r="AB648" i="29"/>
  <c r="AB656" i="29"/>
  <c r="AB664" i="29"/>
  <c r="AB672" i="29"/>
  <c r="AB680" i="29"/>
  <c r="AB688" i="29"/>
  <c r="AB696" i="29"/>
  <c r="AB704" i="29"/>
  <c r="AB240" i="29"/>
  <c r="AB365" i="29"/>
  <c r="AB429" i="29"/>
  <c r="AB493" i="29"/>
  <c r="AB557" i="29"/>
  <c r="AB621" i="29"/>
  <c r="AB685" i="29"/>
  <c r="AB715" i="29"/>
  <c r="AB723" i="29"/>
  <c r="AB731" i="29"/>
  <c r="AB739" i="29"/>
  <c r="AB747" i="29"/>
  <c r="AB755" i="29"/>
  <c r="AB763" i="29"/>
  <c r="AB771" i="29"/>
  <c r="AB779" i="29"/>
  <c r="AB787" i="29"/>
  <c r="AB795" i="29"/>
  <c r="AB803" i="29"/>
  <c r="AB811" i="29"/>
  <c r="AB819" i="29"/>
  <c r="AB827" i="29"/>
  <c r="AB835" i="29"/>
  <c r="AB843" i="29"/>
  <c r="AB851" i="29"/>
  <c r="AB859" i="29"/>
  <c r="AB867" i="29"/>
  <c r="AB875" i="29"/>
  <c r="AB883" i="29"/>
  <c r="AB891" i="29"/>
  <c r="AB899" i="29"/>
  <c r="AB907" i="29"/>
  <c r="AB915" i="29"/>
  <c r="AB923" i="29"/>
  <c r="AB931" i="29"/>
  <c r="AB939" i="29"/>
  <c r="AB947" i="29"/>
  <c r="AB955" i="29"/>
  <c r="AB963" i="29"/>
  <c r="AB971" i="29"/>
  <c r="AB979" i="29"/>
  <c r="AB987" i="29"/>
  <c r="AB995" i="29"/>
  <c r="AB1003" i="29"/>
  <c r="AB1011" i="29"/>
  <c r="AB1019" i="29"/>
  <c r="AB1027" i="29"/>
  <c r="AB1035" i="29"/>
  <c r="AB1043" i="29"/>
  <c r="AB1051" i="29"/>
  <c r="AB1059" i="29"/>
  <c r="AB1067" i="29"/>
  <c r="AB1075" i="29"/>
  <c r="AB1083" i="29"/>
  <c r="AB1091" i="29"/>
  <c r="AB1099" i="29"/>
  <c r="AU1830" i="29"/>
  <c r="AB325" i="29"/>
  <c r="AB389" i="29"/>
  <c r="AB453" i="29"/>
  <c r="AB517" i="29"/>
  <c r="AB581" i="29"/>
  <c r="AB645" i="29"/>
  <c r="AB710" i="29"/>
  <c r="AB718" i="29"/>
  <c r="AB726" i="29"/>
  <c r="AB734" i="29"/>
  <c r="AB742" i="29"/>
  <c r="AB750" i="29"/>
  <c r="AB758" i="29"/>
  <c r="AB766" i="29"/>
  <c r="AB774" i="29"/>
  <c r="AB782" i="29"/>
  <c r="AB790" i="29"/>
  <c r="AB798" i="29"/>
  <c r="AB806" i="29"/>
  <c r="AB814" i="29"/>
  <c r="AB822" i="29"/>
  <c r="AB830" i="29"/>
  <c r="AB838" i="29"/>
  <c r="AB846" i="29"/>
  <c r="AB854" i="29"/>
  <c r="AB862" i="29"/>
  <c r="AB870" i="29"/>
  <c r="AB878" i="29"/>
  <c r="AB886" i="29"/>
  <c r="AB894" i="29"/>
  <c r="AB902" i="29"/>
  <c r="AB910" i="29"/>
  <c r="AB918" i="29"/>
  <c r="AB926" i="29"/>
  <c r="AB934" i="29"/>
  <c r="AB942" i="29"/>
  <c r="AB950" i="29"/>
  <c r="AB958" i="29"/>
  <c r="AB966" i="29"/>
  <c r="AB974" i="29"/>
  <c r="AB982" i="29"/>
  <c r="AB990" i="29"/>
  <c r="AB998" i="29"/>
  <c r="AB1006" i="29"/>
  <c r="AB1014" i="29"/>
  <c r="AB1022" i="29"/>
  <c r="AB1030" i="29"/>
  <c r="AB1038" i="29"/>
  <c r="AB1046" i="29"/>
  <c r="AB1054" i="29"/>
  <c r="AB1062" i="29"/>
  <c r="AB1070" i="29"/>
  <c r="AB1078" i="29"/>
  <c r="AB1086" i="29"/>
  <c r="AB1094" i="29"/>
  <c r="AB1102" i="29"/>
  <c r="AB112" i="29"/>
  <c r="AB349" i="29"/>
  <c r="AB413" i="29"/>
  <c r="AB477" i="29"/>
  <c r="AB541" i="29"/>
  <c r="AB605" i="29"/>
  <c r="AB669" i="29"/>
  <c r="AB713" i="29"/>
  <c r="AB721" i="29"/>
  <c r="AB729" i="29"/>
  <c r="AB737" i="29"/>
  <c r="AB745" i="29"/>
  <c r="AB753" i="29"/>
  <c r="AB761" i="29"/>
  <c r="AB769" i="29"/>
  <c r="AB777" i="29"/>
  <c r="AB785" i="29"/>
  <c r="AB793" i="29"/>
  <c r="AB801" i="29"/>
  <c r="AB809" i="29"/>
  <c r="AB817" i="29"/>
  <c r="AB825" i="29"/>
  <c r="AB833" i="29"/>
  <c r="AB841" i="29"/>
  <c r="AB849" i="29"/>
  <c r="AB857" i="29"/>
  <c r="AB865" i="29"/>
  <c r="AB873" i="29"/>
  <c r="AB881" i="29"/>
  <c r="AB889" i="29"/>
  <c r="AB897" i="29"/>
  <c r="AB905" i="29"/>
  <c r="AB913" i="29"/>
  <c r="AB921" i="29"/>
  <c r="AB929" i="29"/>
  <c r="AB937" i="29"/>
  <c r="AB945" i="29"/>
  <c r="AB953" i="29"/>
  <c r="AB961" i="29"/>
  <c r="AB969" i="29"/>
  <c r="AB977" i="29"/>
  <c r="AB985" i="29"/>
  <c r="AB993" i="29"/>
  <c r="AB1001" i="29"/>
  <c r="AB1009" i="29"/>
  <c r="AB1017" i="29"/>
  <c r="AB1025" i="29"/>
  <c r="AB1033" i="29"/>
  <c r="AB1041" i="29"/>
  <c r="AB1049" i="29"/>
  <c r="AB1057" i="29"/>
  <c r="AB1065" i="29"/>
  <c r="AB1073" i="29"/>
  <c r="AB1081" i="29"/>
  <c r="AB1089" i="29"/>
  <c r="AB1097" i="29"/>
  <c r="AB1105" i="29"/>
  <c r="AB304" i="29"/>
  <c r="AB373" i="29"/>
  <c r="AB437" i="29"/>
  <c r="AB501" i="29"/>
  <c r="AB565" i="29"/>
  <c r="AB629" i="29"/>
  <c r="AB693" i="29"/>
  <c r="AB708" i="29"/>
  <c r="AB716" i="29"/>
  <c r="AB724" i="29"/>
  <c r="AB732" i="29"/>
  <c r="AB740" i="29"/>
  <c r="AB748" i="29"/>
  <c r="AB756" i="29"/>
  <c r="AB764" i="29"/>
  <c r="AB772" i="29"/>
  <c r="AB780" i="29"/>
  <c r="AB788" i="29"/>
  <c r="AB796" i="29"/>
  <c r="AB804" i="29"/>
  <c r="AB812" i="29"/>
  <c r="AB820" i="29"/>
  <c r="AB828" i="29"/>
  <c r="AB836" i="29"/>
  <c r="AB844" i="29"/>
  <c r="AB852" i="29"/>
  <c r="AB860" i="29"/>
  <c r="AB868" i="29"/>
  <c r="AB876" i="29"/>
  <c r="AB884" i="29"/>
  <c r="AB892" i="29"/>
  <c r="AB900" i="29"/>
  <c r="AB908" i="29"/>
  <c r="AB916" i="29"/>
  <c r="AB924" i="29"/>
  <c r="AB932" i="29"/>
  <c r="AB940" i="29"/>
  <c r="AB948" i="29"/>
  <c r="AB956" i="29"/>
  <c r="AB964" i="29"/>
  <c r="AB972" i="29"/>
  <c r="AB980" i="29"/>
  <c r="AB988" i="29"/>
  <c r="AB996" i="29"/>
  <c r="AB1004" i="29"/>
  <c r="AB1012" i="29"/>
  <c r="AB1020" i="29"/>
  <c r="AB1028" i="29"/>
  <c r="AB1036" i="29"/>
  <c r="AB1044" i="29"/>
  <c r="AB1052" i="29"/>
  <c r="AB1060" i="29"/>
  <c r="AB1068" i="29"/>
  <c r="AB1076" i="29"/>
  <c r="AB1084" i="29"/>
  <c r="AB1092" i="29"/>
  <c r="AB1100" i="29"/>
  <c r="AU1894" i="29"/>
  <c r="AB333" i="29"/>
  <c r="AB397" i="29"/>
  <c r="AB461" i="29"/>
  <c r="AB525" i="29"/>
  <c r="AB589" i="29"/>
  <c r="AB653" i="29"/>
  <c r="AB711" i="29"/>
  <c r="AB719" i="29"/>
  <c r="AB727" i="29"/>
  <c r="AB735" i="29"/>
  <c r="AB743" i="29"/>
  <c r="AB751" i="29"/>
  <c r="AB759" i="29"/>
  <c r="AB767" i="29"/>
  <c r="AB775" i="29"/>
  <c r="AB783" i="29"/>
  <c r="AB791" i="29"/>
  <c r="AB799" i="29"/>
  <c r="AB807" i="29"/>
  <c r="AB815" i="29"/>
  <c r="AB823" i="29"/>
  <c r="AB831" i="29"/>
  <c r="AB839" i="29"/>
  <c r="AB847" i="29"/>
  <c r="AB855" i="29"/>
  <c r="AB863" i="29"/>
  <c r="AB871" i="29"/>
  <c r="AB879" i="29"/>
  <c r="AB887" i="29"/>
  <c r="AB895" i="29"/>
  <c r="AB903" i="29"/>
  <c r="AB911" i="29"/>
  <c r="AB919" i="29"/>
  <c r="AB927" i="29"/>
  <c r="AB935" i="29"/>
  <c r="AB943" i="29"/>
  <c r="AB951" i="29"/>
  <c r="AB959" i="29"/>
  <c r="AB967" i="29"/>
  <c r="AB975" i="29"/>
  <c r="AB983" i="29"/>
  <c r="AB991" i="29"/>
  <c r="AB999" i="29"/>
  <c r="AB1007" i="29"/>
  <c r="AB1015" i="29"/>
  <c r="AB1023" i="29"/>
  <c r="AB1031" i="29"/>
  <c r="AB1039" i="29"/>
  <c r="AB1047" i="29"/>
  <c r="AB1055" i="29"/>
  <c r="AB1063" i="29"/>
  <c r="AB1071" i="29"/>
  <c r="AB1079" i="29"/>
  <c r="AB1087" i="29"/>
  <c r="AB1095" i="29"/>
  <c r="AB1103" i="29"/>
  <c r="AB176" i="29"/>
  <c r="AB357" i="29"/>
  <c r="AB421" i="29"/>
  <c r="AB485" i="29"/>
  <c r="AB549" i="29"/>
  <c r="AB613" i="29"/>
  <c r="AB677" i="29"/>
  <c r="AB714" i="29"/>
  <c r="AB722" i="29"/>
  <c r="AB730" i="29"/>
  <c r="AB738" i="29"/>
  <c r="AB746" i="29"/>
  <c r="AB754" i="29"/>
  <c r="AB762" i="29"/>
  <c r="AB770" i="29"/>
  <c r="AB778" i="29"/>
  <c r="AB786" i="29"/>
  <c r="AB794" i="29"/>
  <c r="AB802" i="29"/>
  <c r="AB810" i="29"/>
  <c r="AB818" i="29"/>
  <c r="AB826" i="29"/>
  <c r="AB834" i="29"/>
  <c r="AB842" i="29"/>
  <c r="AB850" i="29"/>
  <c r="AB858" i="29"/>
  <c r="AB866" i="29"/>
  <c r="AB874" i="29"/>
  <c r="AB882" i="29"/>
  <c r="AB890" i="29"/>
  <c r="AB898" i="29"/>
  <c r="AB906" i="29"/>
  <c r="AB914" i="29"/>
  <c r="AB922" i="29"/>
  <c r="AB930" i="29"/>
  <c r="AB938" i="29"/>
  <c r="AB946" i="29"/>
  <c r="AB954" i="29"/>
  <c r="AB962" i="29"/>
  <c r="AB970" i="29"/>
  <c r="AB978" i="29"/>
  <c r="AB986" i="29"/>
  <c r="AB994" i="29"/>
  <c r="AB1002" i="29"/>
  <c r="AB1010" i="29"/>
  <c r="AB1018" i="29"/>
  <c r="AB1026" i="29"/>
  <c r="AB1034" i="29"/>
  <c r="AB1042" i="29"/>
  <c r="AB1050" i="29"/>
  <c r="AB1058" i="29"/>
  <c r="AB1066" i="29"/>
  <c r="AB1074" i="29"/>
  <c r="AB1082" i="29"/>
  <c r="AB1090" i="29"/>
  <c r="AB1098" i="29"/>
  <c r="AU1734" i="29"/>
  <c r="AB48" i="29"/>
  <c r="AB341" i="29"/>
  <c r="AB405" i="29"/>
  <c r="AB469" i="29"/>
  <c r="AB533" i="29"/>
  <c r="AB597" i="29"/>
  <c r="AB661" i="29"/>
  <c r="AB712" i="29"/>
  <c r="AB720" i="29"/>
  <c r="AB728" i="29"/>
  <c r="AB736" i="29"/>
  <c r="AB744" i="29"/>
  <c r="AB752" i="29"/>
  <c r="AB760" i="29"/>
  <c r="AB768" i="29"/>
  <c r="AB776" i="29"/>
  <c r="AB784" i="29"/>
  <c r="AB792" i="29"/>
  <c r="AB800" i="29"/>
  <c r="AB808" i="29"/>
  <c r="AB816" i="29"/>
  <c r="AB824" i="29"/>
  <c r="AB832" i="29"/>
  <c r="AB840" i="29"/>
  <c r="AB848" i="29"/>
  <c r="AB856" i="29"/>
  <c r="AB864" i="29"/>
  <c r="AB872" i="29"/>
  <c r="AB880" i="29"/>
  <c r="AB888" i="29"/>
  <c r="AB896" i="29"/>
  <c r="AB904" i="29"/>
  <c r="AB912" i="29"/>
  <c r="AB920" i="29"/>
  <c r="AB928" i="29"/>
  <c r="AB936" i="29"/>
  <c r="AB944" i="29"/>
  <c r="AB952" i="29"/>
  <c r="AB960" i="29"/>
  <c r="AB968" i="29"/>
  <c r="AB976" i="29"/>
  <c r="AB984" i="29"/>
  <c r="AB992" i="29"/>
  <c r="AB1000" i="29"/>
  <c r="AB1008" i="29"/>
  <c r="AB1016" i="29"/>
  <c r="AB1024" i="29"/>
  <c r="AB1032" i="29"/>
  <c r="AB1040" i="29"/>
  <c r="AB1048" i="29"/>
  <c r="AB1056" i="29"/>
  <c r="AB1064" i="29"/>
  <c r="AB1072" i="29"/>
  <c r="AB1080" i="29"/>
  <c r="AB1088" i="29"/>
  <c r="AB1096" i="29"/>
  <c r="AB1104" i="29"/>
  <c r="AB637" i="29"/>
  <c r="AB741" i="29"/>
  <c r="AB805" i="29"/>
  <c r="AB869" i="29"/>
  <c r="AB933" i="29"/>
  <c r="AB997" i="29"/>
  <c r="AB1061" i="29"/>
  <c r="AB1113" i="29"/>
  <c r="AB1121" i="29"/>
  <c r="AB1129" i="29"/>
  <c r="AB1137" i="29"/>
  <c r="AB1145" i="29"/>
  <c r="AB1153" i="29"/>
  <c r="AB1161" i="29"/>
  <c r="AB1169" i="29"/>
  <c r="AB1177" i="29"/>
  <c r="AB1185" i="29"/>
  <c r="AB1193" i="29"/>
  <c r="AB1201" i="29"/>
  <c r="AB1209" i="29"/>
  <c r="AB1217" i="29"/>
  <c r="AB1225" i="29"/>
  <c r="AB1233" i="29"/>
  <c r="AB1241" i="29"/>
  <c r="AB1249" i="29"/>
  <c r="AB1257" i="29"/>
  <c r="AB1265" i="29"/>
  <c r="AB1273" i="29"/>
  <c r="AB1281" i="29"/>
  <c r="AB1289" i="29"/>
  <c r="AB1297" i="29"/>
  <c r="AB1305" i="29"/>
  <c r="AB1313" i="29"/>
  <c r="AB1321" i="29"/>
  <c r="AB1329" i="29"/>
  <c r="AB1337" i="29"/>
  <c r="AB1345" i="29"/>
  <c r="AB1353" i="29"/>
  <c r="AB1361" i="29"/>
  <c r="AB1369" i="29"/>
  <c r="AB1377" i="29"/>
  <c r="AB1385" i="29"/>
  <c r="AB1393" i="29"/>
  <c r="AB1401" i="29"/>
  <c r="AB1409" i="29"/>
  <c r="AB1417" i="29"/>
  <c r="AB1425" i="29"/>
  <c r="AB1433" i="29"/>
  <c r="AB1441" i="29"/>
  <c r="AB1449" i="29"/>
  <c r="AB1457" i="29"/>
  <c r="AB1465" i="29"/>
  <c r="AB1473" i="29"/>
  <c r="AB1481" i="29"/>
  <c r="AB1489" i="29"/>
  <c r="AB1497" i="29"/>
  <c r="AB317" i="29"/>
  <c r="AB765" i="29"/>
  <c r="AB829" i="29"/>
  <c r="AB893" i="29"/>
  <c r="AB957" i="29"/>
  <c r="AB1021" i="29"/>
  <c r="AB1085" i="29"/>
  <c r="AB1108" i="29"/>
  <c r="AB1116" i="29"/>
  <c r="AB1124" i="29"/>
  <c r="AB1132" i="29"/>
  <c r="AB1140" i="29"/>
  <c r="AB1148" i="29"/>
  <c r="AB1156" i="29"/>
  <c r="AB1164" i="29"/>
  <c r="AB1172" i="29"/>
  <c r="AB1180" i="29"/>
  <c r="AB1188" i="29"/>
  <c r="AB1196" i="29"/>
  <c r="AB1204" i="29"/>
  <c r="AB1212" i="29"/>
  <c r="AB1220" i="29"/>
  <c r="AB1228" i="29"/>
  <c r="AB1236" i="29"/>
  <c r="AB1244" i="29"/>
  <c r="AB1252" i="29"/>
  <c r="AB1260" i="29"/>
  <c r="AB1268" i="29"/>
  <c r="AB1276" i="29"/>
  <c r="AB1284" i="29"/>
  <c r="AB1292" i="29"/>
  <c r="AB1300" i="29"/>
  <c r="AB1308" i="29"/>
  <c r="AB1316" i="29"/>
  <c r="AB1324" i="29"/>
  <c r="AB1332" i="29"/>
  <c r="AB1340" i="29"/>
  <c r="AB1348" i="29"/>
  <c r="AB1356" i="29"/>
  <c r="AB1364" i="29"/>
  <c r="AB1372" i="29"/>
  <c r="AB1380" i="29"/>
  <c r="AB1388" i="29"/>
  <c r="AB1396" i="29"/>
  <c r="AB1404" i="29"/>
  <c r="AB1412" i="29"/>
  <c r="AB1420" i="29"/>
  <c r="AB1428" i="29"/>
  <c r="AB1436" i="29"/>
  <c r="AB1444" i="29"/>
  <c r="AB1452" i="29"/>
  <c r="AB1460" i="29"/>
  <c r="AB1468" i="29"/>
  <c r="AB1476" i="29"/>
  <c r="AB1484" i="29"/>
  <c r="AB1492" i="29"/>
  <c r="AB1500" i="29"/>
  <c r="AB509" i="29"/>
  <c r="AB725" i="29"/>
  <c r="AB789" i="29"/>
  <c r="AB853" i="29"/>
  <c r="AB917" i="29"/>
  <c r="AB981" i="29"/>
  <c r="AB1045" i="29"/>
  <c r="AB1111" i="29"/>
  <c r="AB1119" i="29"/>
  <c r="AB1127" i="29"/>
  <c r="AB1135" i="29"/>
  <c r="AB1143" i="29"/>
  <c r="AB1151" i="29"/>
  <c r="AB1159" i="29"/>
  <c r="AB1167" i="29"/>
  <c r="AB1175" i="29"/>
  <c r="AB1183" i="29"/>
  <c r="AB1191" i="29"/>
  <c r="AB1199" i="29"/>
  <c r="AB1207" i="29"/>
  <c r="AB1215" i="29"/>
  <c r="AB1223" i="29"/>
  <c r="AB1231" i="29"/>
  <c r="AB1239" i="29"/>
  <c r="AB1247" i="29"/>
  <c r="AB1255" i="29"/>
  <c r="AB1263" i="29"/>
  <c r="AB1271" i="29"/>
  <c r="AB1279" i="29"/>
  <c r="AB1287" i="29"/>
  <c r="AB1295" i="29"/>
  <c r="AB1303" i="29"/>
  <c r="AB1311" i="29"/>
  <c r="AB1319" i="29"/>
  <c r="AB1327" i="29"/>
  <c r="AB1335" i="29"/>
  <c r="AB1343" i="29"/>
  <c r="AB1351" i="29"/>
  <c r="AB1359" i="29"/>
  <c r="AB1367" i="29"/>
  <c r="AB1375" i="29"/>
  <c r="AB1383" i="29"/>
  <c r="AB1391" i="29"/>
  <c r="AB1399" i="29"/>
  <c r="AB1407" i="29"/>
  <c r="AB1415" i="29"/>
  <c r="AB1423" i="29"/>
  <c r="AB1431" i="29"/>
  <c r="AB1439" i="29"/>
  <c r="AB1447" i="29"/>
  <c r="AB1455" i="29"/>
  <c r="AB1463" i="29"/>
  <c r="AB1471" i="29"/>
  <c r="AB1479" i="29"/>
  <c r="AB1487" i="29"/>
  <c r="AB1495" i="29"/>
  <c r="AB1503" i="29"/>
  <c r="AB701" i="29"/>
  <c r="AB749" i="29"/>
  <c r="AB813" i="29"/>
  <c r="AB877" i="29"/>
  <c r="AB941" i="29"/>
  <c r="AB1005" i="29"/>
  <c r="AB1069" i="29"/>
  <c r="AB1106" i="29"/>
  <c r="AB1114" i="29"/>
  <c r="AB1122" i="29"/>
  <c r="AB1130" i="29"/>
  <c r="AB1138" i="29"/>
  <c r="AB1146" i="29"/>
  <c r="AB1154" i="29"/>
  <c r="AB1162" i="29"/>
  <c r="AB1170" i="29"/>
  <c r="AB1178" i="29"/>
  <c r="AB1186" i="29"/>
  <c r="AB1194" i="29"/>
  <c r="AB1202" i="29"/>
  <c r="AB1210" i="29"/>
  <c r="AB1218" i="29"/>
  <c r="AB1226" i="29"/>
  <c r="AB1234" i="29"/>
  <c r="AB1242" i="29"/>
  <c r="AB1250" i="29"/>
  <c r="AB1258" i="29"/>
  <c r="AB1266" i="29"/>
  <c r="AB1274" i="29"/>
  <c r="AB1282" i="29"/>
  <c r="AB1290" i="29"/>
  <c r="AB1298" i="29"/>
  <c r="AB1306" i="29"/>
  <c r="AB1314" i="29"/>
  <c r="AB1322" i="29"/>
  <c r="AB1330" i="29"/>
  <c r="AB1338" i="29"/>
  <c r="AB1346" i="29"/>
  <c r="AB1354" i="29"/>
  <c r="AB1362" i="29"/>
  <c r="AB1370" i="29"/>
  <c r="AB1378" i="29"/>
  <c r="AB1386" i="29"/>
  <c r="AB1394" i="29"/>
  <c r="AB1402" i="29"/>
  <c r="AB1410" i="29"/>
  <c r="AB1418" i="29"/>
  <c r="AB1426" i="29"/>
  <c r="AB1434" i="29"/>
  <c r="AB1442" i="29"/>
  <c r="AB1450" i="29"/>
  <c r="AB1458" i="29"/>
  <c r="AB1466" i="29"/>
  <c r="AB1474" i="29"/>
  <c r="AB1482" i="29"/>
  <c r="AB1490" i="29"/>
  <c r="AB1498" i="29"/>
  <c r="AB381" i="29"/>
  <c r="AB709" i="29"/>
  <c r="AB773" i="29"/>
  <c r="AB837" i="29"/>
  <c r="AB901" i="29"/>
  <c r="AB965" i="29"/>
  <c r="AB1029" i="29"/>
  <c r="AB1093" i="29"/>
  <c r="AB1109" i="29"/>
  <c r="AB1117" i="29"/>
  <c r="AB1125" i="29"/>
  <c r="AB1133" i="29"/>
  <c r="AB1141" i="29"/>
  <c r="AB1149" i="29"/>
  <c r="AB1157" i="29"/>
  <c r="AB1165" i="29"/>
  <c r="AB1173" i="29"/>
  <c r="AB1181" i="29"/>
  <c r="AB1189" i="29"/>
  <c r="AB1197" i="29"/>
  <c r="AB1205" i="29"/>
  <c r="AB1213" i="29"/>
  <c r="AB1221" i="29"/>
  <c r="AB1229" i="29"/>
  <c r="AB1237" i="29"/>
  <c r="AB1245" i="29"/>
  <c r="AB1253" i="29"/>
  <c r="AB1261" i="29"/>
  <c r="AB1269" i="29"/>
  <c r="AB1277" i="29"/>
  <c r="AB1285" i="29"/>
  <c r="AB1293" i="29"/>
  <c r="AB1301" i="29"/>
  <c r="AB1309" i="29"/>
  <c r="AB1317" i="29"/>
  <c r="AB1325" i="29"/>
  <c r="AB1333" i="29"/>
  <c r="AB1341" i="29"/>
  <c r="AB1349" i="29"/>
  <c r="AB1357" i="29"/>
  <c r="AB1365" i="29"/>
  <c r="AB1373" i="29"/>
  <c r="AB1381" i="29"/>
  <c r="AB1389" i="29"/>
  <c r="AB1397" i="29"/>
  <c r="AB1405" i="29"/>
  <c r="AB1413" i="29"/>
  <c r="AB1421" i="29"/>
  <c r="AB1429" i="29"/>
  <c r="AB1437" i="29"/>
  <c r="AB1445" i="29"/>
  <c r="AB1453" i="29"/>
  <c r="AB1461" i="29"/>
  <c r="AB1469" i="29"/>
  <c r="AB1477" i="29"/>
  <c r="AB1485" i="29"/>
  <c r="AB573" i="29"/>
  <c r="AB733" i="29"/>
  <c r="AB797" i="29"/>
  <c r="AB861" i="29"/>
  <c r="AB925" i="29"/>
  <c r="AB989" i="29"/>
  <c r="AB1053" i="29"/>
  <c r="AB1112" i="29"/>
  <c r="AB1120" i="29"/>
  <c r="AB1128" i="29"/>
  <c r="AB1136" i="29"/>
  <c r="AB1144" i="29"/>
  <c r="AB1152" i="29"/>
  <c r="AB1160" i="29"/>
  <c r="AB1168" i="29"/>
  <c r="AB1176" i="29"/>
  <c r="AB1184" i="29"/>
  <c r="AB1192" i="29"/>
  <c r="AB1200" i="29"/>
  <c r="AB1208" i="29"/>
  <c r="AB1216" i="29"/>
  <c r="AB1224" i="29"/>
  <c r="AB1232" i="29"/>
  <c r="AB1240" i="29"/>
  <c r="AB1248" i="29"/>
  <c r="AB1256" i="29"/>
  <c r="AB1264" i="29"/>
  <c r="AB1272" i="29"/>
  <c r="AB1280" i="29"/>
  <c r="AB1288" i="29"/>
  <c r="AB1296" i="29"/>
  <c r="AB1304" i="29"/>
  <c r="AB1312" i="29"/>
  <c r="AB1320" i="29"/>
  <c r="AB1328" i="29"/>
  <c r="AB1336" i="29"/>
  <c r="AB1344" i="29"/>
  <c r="AB1352" i="29"/>
  <c r="AB1360" i="29"/>
  <c r="AB1368" i="29"/>
  <c r="AB1376" i="29"/>
  <c r="AB1384" i="29"/>
  <c r="AB1392" i="29"/>
  <c r="AB1400" i="29"/>
  <c r="AB1408" i="29"/>
  <c r="AB1416" i="29"/>
  <c r="AB1424" i="29"/>
  <c r="AB1432" i="29"/>
  <c r="AB1440" i="29"/>
  <c r="AB1448" i="29"/>
  <c r="AB1456" i="29"/>
  <c r="AB1464" i="29"/>
  <c r="AB1472" i="29"/>
  <c r="AB1480" i="29"/>
  <c r="AB1488" i="29"/>
  <c r="AB1496" i="29"/>
  <c r="AB757" i="29"/>
  <c r="AB821" i="29"/>
  <c r="AB885" i="29"/>
  <c r="AB949" i="29"/>
  <c r="AB1013" i="29"/>
  <c r="AB1077" i="29"/>
  <c r="AB1107" i="29"/>
  <c r="AB1115" i="29"/>
  <c r="AB1123" i="29"/>
  <c r="AB1131" i="29"/>
  <c r="AB1139" i="29"/>
  <c r="AB1147" i="29"/>
  <c r="AB1155" i="29"/>
  <c r="AB1163" i="29"/>
  <c r="AB1171" i="29"/>
  <c r="AB1179" i="29"/>
  <c r="AB1187" i="29"/>
  <c r="AB1195" i="29"/>
  <c r="AB1203" i="29"/>
  <c r="AB1211" i="29"/>
  <c r="AB1219" i="29"/>
  <c r="AB1227" i="29"/>
  <c r="AB1235" i="29"/>
  <c r="AB1243" i="29"/>
  <c r="AB1251" i="29"/>
  <c r="AB1259" i="29"/>
  <c r="AB1267" i="29"/>
  <c r="AB1275" i="29"/>
  <c r="AB1283" i="29"/>
  <c r="AB1291" i="29"/>
  <c r="AB1299" i="29"/>
  <c r="AB1307" i="29"/>
  <c r="AB1315" i="29"/>
  <c r="AB1323" i="29"/>
  <c r="AB1331" i="29"/>
  <c r="AB1339" i="29"/>
  <c r="AB1347" i="29"/>
  <c r="AB1355" i="29"/>
  <c r="AB1363" i="29"/>
  <c r="AB1371" i="29"/>
  <c r="AB1379" i="29"/>
  <c r="AB1387" i="29"/>
  <c r="AB1395" i="29"/>
  <c r="AB1403" i="29"/>
  <c r="AB1411" i="29"/>
  <c r="AB1419" i="29"/>
  <c r="AB1427" i="29"/>
  <c r="AB1435" i="29"/>
  <c r="AB1443" i="29"/>
  <c r="AB1451" i="29"/>
  <c r="AB1459" i="29"/>
  <c r="AB1467" i="29"/>
  <c r="AB1475" i="29"/>
  <c r="AB1483" i="29"/>
  <c r="AB1491" i="29"/>
  <c r="AB1499" i="29"/>
  <c r="AB445" i="29"/>
  <c r="AB717" i="29"/>
  <c r="AB781" i="29"/>
  <c r="AB845" i="29"/>
  <c r="AB909" i="29"/>
  <c r="AB973" i="29"/>
  <c r="AB1037" i="29"/>
  <c r="AB1101" i="29"/>
  <c r="AB1110" i="29"/>
  <c r="AB1118" i="29"/>
  <c r="AB1126" i="29"/>
  <c r="AB1134" i="29"/>
  <c r="AB1142" i="29"/>
  <c r="AB1150" i="29"/>
  <c r="AB1158" i="29"/>
  <c r="AB1166" i="29"/>
  <c r="AB1174" i="29"/>
  <c r="AB1182" i="29"/>
  <c r="AB1190" i="29"/>
  <c r="AB1198" i="29"/>
  <c r="AB1206" i="29"/>
  <c r="AB1214" i="29"/>
  <c r="AB1222" i="29"/>
  <c r="AB1230" i="29"/>
  <c r="AB1238" i="29"/>
  <c r="AB1246" i="29"/>
  <c r="AB1254" i="29"/>
  <c r="AB1262" i="29"/>
  <c r="AB1270" i="29"/>
  <c r="AB1278" i="29"/>
  <c r="AB1286" i="29"/>
  <c r="AB1294" i="29"/>
  <c r="AB1302" i="29"/>
  <c r="AB1310" i="29"/>
  <c r="AB1318" i="29"/>
  <c r="AB1326" i="29"/>
  <c r="AB1334" i="29"/>
  <c r="AB1342" i="29"/>
  <c r="AB1350" i="29"/>
  <c r="AB1358" i="29"/>
  <c r="AB1366" i="29"/>
  <c r="AB1374" i="29"/>
  <c r="AB1382" i="29"/>
  <c r="AB1390" i="29"/>
  <c r="AB1398" i="29"/>
  <c r="AB1406" i="29"/>
  <c r="AB1414" i="29"/>
  <c r="AB1422" i="29"/>
  <c r="AB1430" i="29"/>
  <c r="AB1438" i="29"/>
  <c r="AB1446" i="29"/>
  <c r="AB1454" i="29"/>
  <c r="AB1462" i="29"/>
  <c r="AB1470" i="29"/>
  <c r="AB1478" i="29"/>
  <c r="AB1486" i="29"/>
  <c r="AB1494" i="29"/>
  <c r="AB1502" i="29"/>
  <c r="AB1493" i="29"/>
  <c r="AB1510" i="29"/>
  <c r="AB1518" i="29"/>
  <c r="AB1526" i="29"/>
  <c r="AB1534" i="29"/>
  <c r="AB1542" i="29"/>
  <c r="AB1550" i="29"/>
  <c r="AB1558" i="29"/>
  <c r="AB1566" i="29"/>
  <c r="AB1574" i="29"/>
  <c r="AB1582" i="29"/>
  <c r="AB1590" i="29"/>
  <c r="AB1598" i="29"/>
  <c r="AB1606" i="29"/>
  <c r="AB1614" i="29"/>
  <c r="AB1622" i="29"/>
  <c r="AB1630" i="29"/>
  <c r="AB1638" i="29"/>
  <c r="AB1646" i="29"/>
  <c r="AB1654" i="29"/>
  <c r="AB1662" i="29"/>
  <c r="AB1670" i="29"/>
  <c r="AB1678" i="29"/>
  <c r="AB1686" i="29"/>
  <c r="AB1694" i="29"/>
  <c r="AB1702" i="29"/>
  <c r="AB1710" i="29"/>
  <c r="AB1718" i="29"/>
  <c r="AB1726" i="29"/>
  <c r="AB1734" i="29"/>
  <c r="AB1742" i="29"/>
  <c r="AB1750" i="29"/>
  <c r="AB1758" i="29"/>
  <c r="AB1766" i="29"/>
  <c r="AB1774" i="29"/>
  <c r="AB1782" i="29"/>
  <c r="AB1790" i="29"/>
  <c r="AB1798" i="29"/>
  <c r="AB1806" i="29"/>
  <c r="AB1814" i="29"/>
  <c r="AB1822" i="29"/>
  <c r="AB1830" i="29"/>
  <c r="AB1838" i="29"/>
  <c r="AB1846" i="29"/>
  <c r="AB1854" i="29"/>
  <c r="AB1862" i="29"/>
  <c r="AB1870" i="29"/>
  <c r="AB1878" i="29"/>
  <c r="AB1886" i="29"/>
  <c r="AB1894" i="29"/>
  <c r="AB1902" i="29"/>
  <c r="AB1910" i="29"/>
  <c r="AB1505" i="29"/>
  <c r="AB1513" i="29"/>
  <c r="AB1521" i="29"/>
  <c r="AB1529" i="29"/>
  <c r="AB1537" i="29"/>
  <c r="AB1545" i="29"/>
  <c r="AB1553" i="29"/>
  <c r="AB1561" i="29"/>
  <c r="AB1569" i="29"/>
  <c r="AB1577" i="29"/>
  <c r="AB1585" i="29"/>
  <c r="AB1593" i="29"/>
  <c r="AB1601" i="29"/>
  <c r="AB1609" i="29"/>
  <c r="AB1617" i="29"/>
  <c r="AB1625" i="29"/>
  <c r="AB1633" i="29"/>
  <c r="AB1641" i="29"/>
  <c r="AB1649" i="29"/>
  <c r="AB1657" i="29"/>
  <c r="AB1665" i="29"/>
  <c r="AB1673" i="29"/>
  <c r="AB1681" i="29"/>
  <c r="AB1689" i="29"/>
  <c r="AB1697" i="29"/>
  <c r="AB1705" i="29"/>
  <c r="AB1713" i="29"/>
  <c r="AB1721" i="29"/>
  <c r="AB1729" i="29"/>
  <c r="AB1737" i="29"/>
  <c r="AB1745" i="29"/>
  <c r="AB1753" i="29"/>
  <c r="AB1761" i="29"/>
  <c r="AB1769" i="29"/>
  <c r="AB1777" i="29"/>
  <c r="AB1785" i="29"/>
  <c r="AB1793" i="29"/>
  <c r="AB1801" i="29"/>
  <c r="AB1809" i="29"/>
  <c r="AB1817" i="29"/>
  <c r="AB1825" i="29"/>
  <c r="AB1833" i="29"/>
  <c r="AB1841" i="29"/>
  <c r="AB1849" i="29"/>
  <c r="AB1857" i="29"/>
  <c r="AB1865" i="29"/>
  <c r="AB1873" i="29"/>
  <c r="AB1881" i="29"/>
  <c r="AB1889" i="29"/>
  <c r="AB1897" i="29"/>
  <c r="AB1905" i="29"/>
  <c r="AB1508" i="29"/>
  <c r="AB1516" i="29"/>
  <c r="AB1524" i="29"/>
  <c r="AB1532" i="29"/>
  <c r="AB1540" i="29"/>
  <c r="AB1548" i="29"/>
  <c r="AB1556" i="29"/>
  <c r="AB1564" i="29"/>
  <c r="AB1572" i="29"/>
  <c r="AB1580" i="29"/>
  <c r="AB1588" i="29"/>
  <c r="AB1596" i="29"/>
  <c r="AB1604" i="29"/>
  <c r="AB1612" i="29"/>
  <c r="AB1620" i="29"/>
  <c r="AB1628" i="29"/>
  <c r="AB1636" i="29"/>
  <c r="AB1644" i="29"/>
  <c r="AB1652" i="29"/>
  <c r="AB1660" i="29"/>
  <c r="AB1668" i="29"/>
  <c r="AB1676" i="29"/>
  <c r="AB1684" i="29"/>
  <c r="AB1692" i="29"/>
  <c r="AB1700" i="29"/>
  <c r="AB1708" i="29"/>
  <c r="AB1716" i="29"/>
  <c r="AB1724" i="29"/>
  <c r="AB1732" i="29"/>
  <c r="AB1740" i="29"/>
  <c r="AB1748" i="29"/>
  <c r="AB1756" i="29"/>
  <c r="AB1764" i="29"/>
  <c r="AB1772" i="29"/>
  <c r="AB1780" i="29"/>
  <c r="AB1788" i="29"/>
  <c r="AB1796" i="29"/>
  <c r="AB1804" i="29"/>
  <c r="AB1812" i="29"/>
  <c r="AB1820" i="29"/>
  <c r="AB1828" i="29"/>
  <c r="AB1836" i="29"/>
  <c r="AB1844" i="29"/>
  <c r="AB1852" i="29"/>
  <c r="AB1860" i="29"/>
  <c r="AB1868" i="29"/>
  <c r="AB1876" i="29"/>
  <c r="AB1884" i="29"/>
  <c r="AB1892" i="29"/>
  <c r="AB1900" i="29"/>
  <c r="AB1908" i="29"/>
  <c r="AB1501" i="29"/>
  <c r="AB1511" i="29"/>
  <c r="AB1519" i="29"/>
  <c r="AB1527" i="29"/>
  <c r="AB1535" i="29"/>
  <c r="AB1543" i="29"/>
  <c r="AB1551" i="29"/>
  <c r="AB1559" i="29"/>
  <c r="AB1567" i="29"/>
  <c r="AB1575" i="29"/>
  <c r="AB1583" i="29"/>
  <c r="AB1591" i="29"/>
  <c r="AB1599" i="29"/>
  <c r="AB1607" i="29"/>
  <c r="AB1615" i="29"/>
  <c r="AB1623" i="29"/>
  <c r="AB1631" i="29"/>
  <c r="AB1639" i="29"/>
  <c r="AB1647" i="29"/>
  <c r="AB1655" i="29"/>
  <c r="AB1663" i="29"/>
  <c r="AB1671" i="29"/>
  <c r="AB1679" i="29"/>
  <c r="AB1687" i="29"/>
  <c r="AB1695" i="29"/>
  <c r="AB1703" i="29"/>
  <c r="AB1711" i="29"/>
  <c r="AB1719" i="29"/>
  <c r="AB1727" i="29"/>
  <c r="AB1735" i="29"/>
  <c r="AB1743" i="29"/>
  <c r="AB1751" i="29"/>
  <c r="AB1759" i="29"/>
  <c r="AB1767" i="29"/>
  <c r="AB1775" i="29"/>
  <c r="AB1783" i="29"/>
  <c r="AB1791" i="29"/>
  <c r="AB1799" i="29"/>
  <c r="AB1807" i="29"/>
  <c r="AB1815" i="29"/>
  <c r="AB1823" i="29"/>
  <c r="AB1831" i="29"/>
  <c r="AB1839" i="29"/>
  <c r="AB1847" i="29"/>
  <c r="AB1855" i="29"/>
  <c r="AB1863" i="29"/>
  <c r="AB1871" i="29"/>
  <c r="AB1879" i="29"/>
  <c r="AB1887" i="29"/>
  <c r="AB1895" i="29"/>
  <c r="AB1903" i="29"/>
  <c r="AB1911" i="29"/>
  <c r="AB1506" i="29"/>
  <c r="AB1514" i="29"/>
  <c r="AB1522" i="29"/>
  <c r="AB1530" i="29"/>
  <c r="AB1538" i="29"/>
  <c r="AB1546" i="29"/>
  <c r="AB1554" i="29"/>
  <c r="AB1562" i="29"/>
  <c r="AB1570" i="29"/>
  <c r="AB1578" i="29"/>
  <c r="AB1586" i="29"/>
  <c r="AB1594" i="29"/>
  <c r="AB1602" i="29"/>
  <c r="AB1610" i="29"/>
  <c r="AB1618" i="29"/>
  <c r="AB1626" i="29"/>
  <c r="AB1634" i="29"/>
  <c r="AB1642" i="29"/>
  <c r="AB1650" i="29"/>
  <c r="AB1658" i="29"/>
  <c r="AB1666" i="29"/>
  <c r="AB1674" i="29"/>
  <c r="AB1682" i="29"/>
  <c r="AB1690" i="29"/>
  <c r="AB1698" i="29"/>
  <c r="AB1706" i="29"/>
  <c r="AB1714" i="29"/>
  <c r="AB1722" i="29"/>
  <c r="AB1730" i="29"/>
  <c r="AB1738" i="29"/>
  <c r="AB1746" i="29"/>
  <c r="AB1754" i="29"/>
  <c r="AB1762" i="29"/>
  <c r="AB1770" i="29"/>
  <c r="AB1778" i="29"/>
  <c r="AB1786" i="29"/>
  <c r="AB1794" i="29"/>
  <c r="AB1802" i="29"/>
  <c r="AB1810" i="29"/>
  <c r="AB1818" i="29"/>
  <c r="AB1826" i="29"/>
  <c r="AB1834" i="29"/>
  <c r="AB1842" i="29"/>
  <c r="AB1850" i="29"/>
  <c r="AB1858" i="29"/>
  <c r="AB1866" i="29"/>
  <c r="AB1874" i="29"/>
  <c r="AB1882" i="29"/>
  <c r="AB1890" i="29"/>
  <c r="AB1898" i="29"/>
  <c r="AB1906" i="29"/>
  <c r="AB2" i="29"/>
  <c r="AB1509" i="29"/>
  <c r="AB1517" i="29"/>
  <c r="AB1525" i="29"/>
  <c r="AB1533" i="29"/>
  <c r="AB1541" i="29"/>
  <c r="AB1549" i="29"/>
  <c r="AB1557" i="29"/>
  <c r="AB1565" i="29"/>
  <c r="AB1573" i="29"/>
  <c r="AB1581" i="29"/>
  <c r="AB1589" i="29"/>
  <c r="AB1597" i="29"/>
  <c r="AB1605" i="29"/>
  <c r="AB1613" i="29"/>
  <c r="AB1621" i="29"/>
  <c r="AB1629" i="29"/>
  <c r="AB1637" i="29"/>
  <c r="AB1645" i="29"/>
  <c r="AB1653" i="29"/>
  <c r="AB1661" i="29"/>
  <c r="AB1669" i="29"/>
  <c r="AB1677" i="29"/>
  <c r="AB1685" i="29"/>
  <c r="AB1693" i="29"/>
  <c r="AB1701" i="29"/>
  <c r="AB1709" i="29"/>
  <c r="AB1717" i="29"/>
  <c r="AB1725" i="29"/>
  <c r="AB1733" i="29"/>
  <c r="AB1741" i="29"/>
  <c r="AB1749" i="29"/>
  <c r="AB1757" i="29"/>
  <c r="AB1765" i="29"/>
  <c r="AB1773" i="29"/>
  <c r="AB1781" i="29"/>
  <c r="AB1789" i="29"/>
  <c r="AB1797" i="29"/>
  <c r="AB1805" i="29"/>
  <c r="AB1813" i="29"/>
  <c r="AB1821" i="29"/>
  <c r="AB1829" i="29"/>
  <c r="AB1837" i="29"/>
  <c r="AB1845" i="29"/>
  <c r="AB1853" i="29"/>
  <c r="AB1861" i="29"/>
  <c r="AB1869" i="29"/>
  <c r="AB1877" i="29"/>
  <c r="AB1885" i="29"/>
  <c r="AB1893" i="29"/>
  <c r="AB1901" i="29"/>
  <c r="AB1909" i="29"/>
  <c r="AB1504" i="29"/>
  <c r="AB1512" i="29"/>
  <c r="AB1520" i="29"/>
  <c r="AB1528" i="29"/>
  <c r="AB1536" i="29"/>
  <c r="AB1544" i="29"/>
  <c r="AB1552" i="29"/>
  <c r="AB1560" i="29"/>
  <c r="AB1568" i="29"/>
  <c r="AB1576" i="29"/>
  <c r="AB1584" i="29"/>
  <c r="AB1592" i="29"/>
  <c r="AB1600" i="29"/>
  <c r="AB1608" i="29"/>
  <c r="AB1616" i="29"/>
  <c r="AB1624" i="29"/>
  <c r="AB1632" i="29"/>
  <c r="AB1640" i="29"/>
  <c r="AB1648" i="29"/>
  <c r="AB1656" i="29"/>
  <c r="AB1664" i="29"/>
  <c r="AB1672" i="29"/>
  <c r="AB1680" i="29"/>
  <c r="AB1688" i="29"/>
  <c r="AB1696" i="29"/>
  <c r="AB1704" i="29"/>
  <c r="AB1712" i="29"/>
  <c r="AB1720" i="29"/>
  <c r="AB1728" i="29"/>
  <c r="AB1736" i="29"/>
  <c r="AB1744" i="29"/>
  <c r="AB1752" i="29"/>
  <c r="AB1760" i="29"/>
  <c r="AB1768" i="29"/>
  <c r="AB1776" i="29"/>
  <c r="AB1784" i="29"/>
  <c r="AB1792" i="29"/>
  <c r="AB1800" i="29"/>
  <c r="AB1808" i="29"/>
  <c r="AB1816" i="29"/>
  <c r="AB1824" i="29"/>
  <c r="AB1832" i="29"/>
  <c r="AB1840" i="29"/>
  <c r="AB1848" i="29"/>
  <c r="AB1856" i="29"/>
  <c r="AB1864" i="29"/>
  <c r="AB1872" i="29"/>
  <c r="AB1880" i="29"/>
  <c r="AB1888" i="29"/>
  <c r="AB1896" i="29"/>
  <c r="AB1904" i="29"/>
  <c r="AB1507" i="29"/>
  <c r="AB1515" i="29"/>
  <c r="AB1523" i="29"/>
  <c r="AB1531" i="29"/>
  <c r="AB1539" i="29"/>
  <c r="AB1547" i="29"/>
  <c r="AB1555" i="29"/>
  <c r="AB1563" i="29"/>
  <c r="AB1571" i="29"/>
  <c r="AB1579" i="29"/>
  <c r="AB1587" i="29"/>
  <c r="AB1595" i="29"/>
  <c r="AB1603" i="29"/>
  <c r="AB1611" i="29"/>
  <c r="AB1619" i="29"/>
  <c r="AB1627" i="29"/>
  <c r="AB1635" i="29"/>
  <c r="AB1643" i="29"/>
  <c r="AB1651" i="29"/>
  <c r="AB1659" i="29"/>
  <c r="AB1667" i="29"/>
  <c r="AB1675" i="29"/>
  <c r="AB1683" i="29"/>
  <c r="AB1691" i="29"/>
  <c r="AB1699" i="29"/>
  <c r="AB1707" i="29"/>
  <c r="AB1715" i="29"/>
  <c r="AB1723" i="29"/>
  <c r="AB1731" i="29"/>
  <c r="AB1739" i="29"/>
  <c r="AB1747" i="29"/>
  <c r="AB1755" i="29"/>
  <c r="AB1763" i="29"/>
  <c r="AB1771" i="29"/>
  <c r="AB1779" i="29"/>
  <c r="AB1787" i="29"/>
  <c r="AB1795" i="29"/>
  <c r="AB1803" i="29"/>
  <c r="AB1811" i="29"/>
  <c r="AB1819" i="29"/>
  <c r="AB1827" i="29"/>
  <c r="AB1835" i="29"/>
  <c r="AB1843" i="29"/>
  <c r="AB1851" i="29"/>
  <c r="AB1859" i="29"/>
  <c r="AB1867" i="29"/>
  <c r="AB1875" i="29"/>
  <c r="AB1883" i="29"/>
  <c r="AB1891" i="29"/>
  <c r="AB1899" i="29"/>
  <c r="AB1907" i="29"/>
  <c r="AS3" i="29"/>
  <c r="AS11" i="29"/>
  <c r="AS19" i="29"/>
  <c r="AS27" i="29"/>
  <c r="AS35" i="29"/>
  <c r="AS43" i="29"/>
  <c r="AS51" i="29"/>
  <c r="AS59" i="29"/>
  <c r="AS67" i="29"/>
  <c r="AS75" i="29"/>
  <c r="AS83" i="29"/>
  <c r="AS91" i="29"/>
  <c r="AS99" i="29"/>
  <c r="AS107" i="29"/>
  <c r="AS115" i="29"/>
  <c r="AS123" i="29"/>
  <c r="AS131" i="29"/>
  <c r="AS139" i="29"/>
  <c r="AS147" i="29"/>
  <c r="AS155" i="29"/>
  <c r="AS163" i="29"/>
  <c r="AS171" i="29"/>
  <c r="AS179" i="29"/>
  <c r="AS187" i="29"/>
  <c r="AS195" i="29"/>
  <c r="AS203" i="29"/>
  <c r="AS211" i="29"/>
  <c r="AS219" i="29"/>
  <c r="AS227" i="29"/>
  <c r="AS6" i="29"/>
  <c r="AS14" i="29"/>
  <c r="AS22" i="29"/>
  <c r="AS30" i="29"/>
  <c r="AS38" i="29"/>
  <c r="AS46" i="29"/>
  <c r="AS54" i="29"/>
  <c r="AS62" i="29"/>
  <c r="AS70" i="29"/>
  <c r="AS78" i="29"/>
  <c r="AS86" i="29"/>
  <c r="AS94" i="29"/>
  <c r="AS102" i="29"/>
  <c r="AS110" i="29"/>
  <c r="AS118" i="29"/>
  <c r="AS126" i="29"/>
  <c r="AS134" i="29"/>
  <c r="AS142" i="29"/>
  <c r="AS150" i="29"/>
  <c r="AS158" i="29"/>
  <c r="AS166" i="29"/>
  <c r="AS174" i="29"/>
  <c r="AS182" i="29"/>
  <c r="AS190" i="29"/>
  <c r="AS198" i="29"/>
  <c r="AS206" i="29"/>
  <c r="AS214" i="29"/>
  <c r="AS222" i="29"/>
  <c r="AS9" i="29"/>
  <c r="AS17" i="29"/>
  <c r="AS25" i="29"/>
  <c r="AS33" i="29"/>
  <c r="AS41" i="29"/>
  <c r="AS49" i="29"/>
  <c r="AS57" i="29"/>
  <c r="AS65" i="29"/>
  <c r="AS73" i="29"/>
  <c r="AS81" i="29"/>
  <c r="AS89" i="29"/>
  <c r="AS97" i="29"/>
  <c r="AS105" i="29"/>
  <c r="AS113" i="29"/>
  <c r="AS121" i="29"/>
  <c r="AS129" i="29"/>
  <c r="AS137" i="29"/>
  <c r="AS145" i="29"/>
  <c r="AS153" i="29"/>
  <c r="AS161" i="29"/>
  <c r="AS169" i="29"/>
  <c r="AS177" i="29"/>
  <c r="AS185" i="29"/>
  <c r="AS193" i="29"/>
  <c r="AS201" i="29"/>
  <c r="AS209" i="29"/>
  <c r="AS217" i="29"/>
  <c r="AS225" i="29"/>
  <c r="AS4" i="29"/>
  <c r="AS12" i="29"/>
  <c r="AS20" i="29"/>
  <c r="AS28" i="29"/>
  <c r="AS36" i="29"/>
  <c r="AS44" i="29"/>
  <c r="AS52" i="29"/>
  <c r="AS60" i="29"/>
  <c r="AS68" i="29"/>
  <c r="AS76" i="29"/>
  <c r="AS84" i="29"/>
  <c r="AS92" i="29"/>
  <c r="AS100" i="29"/>
  <c r="AS108" i="29"/>
  <c r="AS116" i="29"/>
  <c r="AS124" i="29"/>
  <c r="AS132" i="29"/>
  <c r="AS140" i="29"/>
  <c r="AS148" i="29"/>
  <c r="AS156" i="29"/>
  <c r="AS164" i="29"/>
  <c r="AS172" i="29"/>
  <c r="AS180" i="29"/>
  <c r="AS188" i="29"/>
  <c r="AS196" i="29"/>
  <c r="AS204" i="29"/>
  <c r="AS212" i="29"/>
  <c r="AS220" i="29"/>
  <c r="AS228" i="29"/>
  <c r="AS7" i="29"/>
  <c r="AS15" i="29"/>
  <c r="AS23" i="29"/>
  <c r="AS31" i="29"/>
  <c r="AS39" i="29"/>
  <c r="AS47" i="29"/>
  <c r="AS55" i="29"/>
  <c r="AS63" i="29"/>
  <c r="AS71" i="29"/>
  <c r="AS79" i="29"/>
  <c r="AS87" i="29"/>
  <c r="AS95" i="29"/>
  <c r="AS103" i="29"/>
  <c r="AS111" i="29"/>
  <c r="AS119" i="29"/>
  <c r="AS127" i="29"/>
  <c r="AS135" i="29"/>
  <c r="AS143" i="29"/>
  <c r="AS151" i="29"/>
  <c r="AS159" i="29"/>
  <c r="AS167" i="29"/>
  <c r="AS175" i="29"/>
  <c r="AS183" i="29"/>
  <c r="AS191" i="29"/>
  <c r="AS199" i="29"/>
  <c r="AS207" i="29"/>
  <c r="AS215" i="29"/>
  <c r="AS223" i="29"/>
  <c r="AS10" i="29"/>
  <c r="AS18" i="29"/>
  <c r="AS26" i="29"/>
  <c r="AS34" i="29"/>
  <c r="AS42" i="29"/>
  <c r="AS50" i="29"/>
  <c r="AS58" i="29"/>
  <c r="AS66" i="29"/>
  <c r="AS74" i="29"/>
  <c r="AS82" i="29"/>
  <c r="AS90" i="29"/>
  <c r="AS98" i="29"/>
  <c r="AS106" i="29"/>
  <c r="AS114" i="29"/>
  <c r="AS122" i="29"/>
  <c r="AS130" i="29"/>
  <c r="AS138" i="29"/>
  <c r="AS146" i="29"/>
  <c r="AS154" i="29"/>
  <c r="AS162" i="29"/>
  <c r="AS170" i="29"/>
  <c r="AS178" i="29"/>
  <c r="AS186" i="29"/>
  <c r="AS194" i="29"/>
  <c r="AS202" i="29"/>
  <c r="AS210" i="29"/>
  <c r="AS218" i="29"/>
  <c r="AS226" i="29"/>
  <c r="AS8" i="29"/>
  <c r="AS16" i="29"/>
  <c r="AS24" i="29"/>
  <c r="AS32" i="29"/>
  <c r="AS40" i="29"/>
  <c r="AS48" i="29"/>
  <c r="AS56" i="29"/>
  <c r="AS64" i="29"/>
  <c r="AS72" i="29"/>
  <c r="AS80" i="29"/>
  <c r="AS88" i="29"/>
  <c r="AS96" i="29"/>
  <c r="AS104" i="29"/>
  <c r="AS112" i="29"/>
  <c r="AS120" i="29"/>
  <c r="AS128" i="29"/>
  <c r="AS136" i="29"/>
  <c r="AS144" i="29"/>
  <c r="AS152" i="29"/>
  <c r="AS160" i="29"/>
  <c r="AS168" i="29"/>
  <c r="AS176" i="29"/>
  <c r="AS184" i="29"/>
  <c r="AS192" i="29"/>
  <c r="AS200" i="29"/>
  <c r="AS208" i="29"/>
  <c r="AS216" i="29"/>
  <c r="AS224" i="29"/>
  <c r="AS29" i="29"/>
  <c r="AS93" i="29"/>
  <c r="AS157" i="29"/>
  <c r="AS221" i="29"/>
  <c r="AS236" i="29"/>
  <c r="AS244" i="29"/>
  <c r="AS252" i="29"/>
  <c r="AS260" i="29"/>
  <c r="AS268" i="29"/>
  <c r="AS276" i="29"/>
  <c r="AS284" i="29"/>
  <c r="AS292" i="29"/>
  <c r="AS300" i="29"/>
  <c r="AS308" i="29"/>
  <c r="AS316" i="29"/>
  <c r="AS324" i="29"/>
  <c r="AS332" i="29"/>
  <c r="AS340" i="29"/>
  <c r="AS348" i="29"/>
  <c r="AS356" i="29"/>
  <c r="AS364" i="29"/>
  <c r="AS372" i="29"/>
  <c r="AS380" i="29"/>
  <c r="AS388" i="29"/>
  <c r="AS396" i="29"/>
  <c r="AS404" i="29"/>
  <c r="AS412" i="29"/>
  <c r="AS420" i="29"/>
  <c r="AS53" i="29"/>
  <c r="AS117" i="29"/>
  <c r="AS181" i="29"/>
  <c r="AS231" i="29"/>
  <c r="AS239" i="29"/>
  <c r="AS247" i="29"/>
  <c r="AS255" i="29"/>
  <c r="AS263" i="29"/>
  <c r="AS271" i="29"/>
  <c r="AS279" i="29"/>
  <c r="AS287" i="29"/>
  <c r="AS295" i="29"/>
  <c r="AS303" i="29"/>
  <c r="AS311" i="29"/>
  <c r="AS319" i="29"/>
  <c r="AS327" i="29"/>
  <c r="AS335" i="29"/>
  <c r="AS343" i="29"/>
  <c r="AS351" i="29"/>
  <c r="AS359" i="29"/>
  <c r="AS367" i="29"/>
  <c r="AS375" i="29"/>
  <c r="AS383" i="29"/>
  <c r="AS391" i="29"/>
  <c r="AS399" i="29"/>
  <c r="AS407" i="29"/>
  <c r="AS415" i="29"/>
  <c r="AS423" i="29"/>
  <c r="AS13" i="29"/>
  <c r="AS77" i="29"/>
  <c r="AS141" i="29"/>
  <c r="AS205" i="29"/>
  <c r="AS234" i="29"/>
  <c r="AS242" i="29"/>
  <c r="AS250" i="29"/>
  <c r="AS258" i="29"/>
  <c r="AS266" i="29"/>
  <c r="AS274" i="29"/>
  <c r="AS282" i="29"/>
  <c r="AS290" i="29"/>
  <c r="AS298" i="29"/>
  <c r="AS306" i="29"/>
  <c r="AS314" i="29"/>
  <c r="AS322" i="29"/>
  <c r="AS330" i="29"/>
  <c r="AS338" i="29"/>
  <c r="AS346" i="29"/>
  <c r="AS354" i="29"/>
  <c r="AS362" i="29"/>
  <c r="AS370" i="29"/>
  <c r="AS378" i="29"/>
  <c r="AS386" i="29"/>
  <c r="AS394" i="29"/>
  <c r="AS402" i="29"/>
  <c r="AS410" i="29"/>
  <c r="AS418" i="29"/>
  <c r="AS426" i="29"/>
  <c r="AS37" i="29"/>
  <c r="AS101" i="29"/>
  <c r="AS165" i="29"/>
  <c r="AS229" i="29"/>
  <c r="AS237" i="29"/>
  <c r="AS245" i="29"/>
  <c r="AS253" i="29"/>
  <c r="AS261" i="29"/>
  <c r="AS269" i="29"/>
  <c r="AS277" i="29"/>
  <c r="AS285" i="29"/>
  <c r="AS293" i="29"/>
  <c r="AS301" i="29"/>
  <c r="AS309" i="29"/>
  <c r="AS317" i="29"/>
  <c r="AS325" i="29"/>
  <c r="AS333" i="29"/>
  <c r="AS341" i="29"/>
  <c r="AS349" i="29"/>
  <c r="AS357" i="29"/>
  <c r="AS365" i="29"/>
  <c r="AS373" i="29"/>
  <c r="AS381" i="29"/>
  <c r="AS389" i="29"/>
  <c r="AS397" i="29"/>
  <c r="AS405" i="29"/>
  <c r="AS413" i="29"/>
  <c r="AS421" i="29"/>
  <c r="AS61" i="29"/>
  <c r="AS125" i="29"/>
  <c r="AS189" i="29"/>
  <c r="AS232" i="29"/>
  <c r="AS240" i="29"/>
  <c r="AS248" i="29"/>
  <c r="AS256" i="29"/>
  <c r="AS264" i="29"/>
  <c r="AS272" i="29"/>
  <c r="AS280" i="29"/>
  <c r="AS288" i="29"/>
  <c r="AS296" i="29"/>
  <c r="AS304" i="29"/>
  <c r="AS312" i="29"/>
  <c r="AS320" i="29"/>
  <c r="AS328" i="29"/>
  <c r="AS336" i="29"/>
  <c r="AS344" i="29"/>
  <c r="AS352" i="29"/>
  <c r="AS360" i="29"/>
  <c r="AS368" i="29"/>
  <c r="AS376" i="29"/>
  <c r="AS384" i="29"/>
  <c r="AS392" i="29"/>
  <c r="AS400" i="29"/>
  <c r="AS408" i="29"/>
  <c r="AS416" i="29"/>
  <c r="AS424" i="29"/>
  <c r="AS21" i="29"/>
  <c r="AS85" i="29"/>
  <c r="AS149" i="29"/>
  <c r="AS213" i="29"/>
  <c r="AS235" i="29"/>
  <c r="AS243" i="29"/>
  <c r="AS251" i="29"/>
  <c r="AS259" i="29"/>
  <c r="AS267" i="29"/>
  <c r="AS275" i="29"/>
  <c r="AS283" i="29"/>
  <c r="AS291" i="29"/>
  <c r="AS299" i="29"/>
  <c r="AS307" i="29"/>
  <c r="AS315" i="29"/>
  <c r="AS323" i="29"/>
  <c r="AS331" i="29"/>
  <c r="AS339" i="29"/>
  <c r="AS347" i="29"/>
  <c r="AS355" i="29"/>
  <c r="AS363" i="29"/>
  <c r="AS371" i="29"/>
  <c r="AS379" i="29"/>
  <c r="AS387" i="29"/>
  <c r="AS395" i="29"/>
  <c r="AS403" i="29"/>
  <c r="AS411" i="29"/>
  <c r="AS419" i="29"/>
  <c r="AS427" i="29"/>
  <c r="AS5" i="29"/>
  <c r="AS69" i="29"/>
  <c r="AS133" i="29"/>
  <c r="AS197" i="29"/>
  <c r="AS233" i="29"/>
  <c r="AS241" i="29"/>
  <c r="AS249" i="29"/>
  <c r="AS257" i="29"/>
  <c r="AS265" i="29"/>
  <c r="AS273" i="29"/>
  <c r="AS281" i="29"/>
  <c r="AS289" i="29"/>
  <c r="AS297" i="29"/>
  <c r="AS305" i="29"/>
  <c r="AS313" i="29"/>
  <c r="AS321" i="29"/>
  <c r="AS329" i="29"/>
  <c r="AS337" i="29"/>
  <c r="AS345" i="29"/>
  <c r="AS353" i="29"/>
  <c r="AS361" i="29"/>
  <c r="AS369" i="29"/>
  <c r="AS377" i="29"/>
  <c r="AS385" i="29"/>
  <c r="AS393" i="29"/>
  <c r="AS401" i="29"/>
  <c r="AS409" i="29"/>
  <c r="AS417" i="29"/>
  <c r="AS425" i="29"/>
  <c r="AS45" i="29"/>
  <c r="AS270" i="29"/>
  <c r="AS334" i="29"/>
  <c r="AS398" i="29"/>
  <c r="AS432" i="29"/>
  <c r="AS440" i="29"/>
  <c r="AS448" i="29"/>
  <c r="AS456" i="29"/>
  <c r="AS464" i="29"/>
  <c r="AS472" i="29"/>
  <c r="AS480" i="29"/>
  <c r="AS488" i="29"/>
  <c r="AS496" i="29"/>
  <c r="AS504" i="29"/>
  <c r="AS512" i="29"/>
  <c r="AS520" i="29"/>
  <c r="AS528" i="29"/>
  <c r="AS536" i="29"/>
  <c r="AS544" i="29"/>
  <c r="AS552" i="29"/>
  <c r="AS560" i="29"/>
  <c r="AS568" i="29"/>
  <c r="AS576" i="29"/>
  <c r="AS584" i="29"/>
  <c r="AS592" i="29"/>
  <c r="AS600" i="29"/>
  <c r="AS608" i="29"/>
  <c r="AS616" i="29"/>
  <c r="AS624" i="29"/>
  <c r="AS230" i="29"/>
  <c r="AS294" i="29"/>
  <c r="AS358" i="29"/>
  <c r="AS422" i="29"/>
  <c r="AS435" i="29"/>
  <c r="AS443" i="29"/>
  <c r="AS451" i="29"/>
  <c r="AS459" i="29"/>
  <c r="AS467" i="29"/>
  <c r="AS475" i="29"/>
  <c r="AS483" i="29"/>
  <c r="AS491" i="29"/>
  <c r="AS499" i="29"/>
  <c r="AS507" i="29"/>
  <c r="AS515" i="29"/>
  <c r="AS523" i="29"/>
  <c r="AS531" i="29"/>
  <c r="AS539" i="29"/>
  <c r="AS547" i="29"/>
  <c r="AS555" i="29"/>
  <c r="AS563" i="29"/>
  <c r="AS571" i="29"/>
  <c r="AS579" i="29"/>
  <c r="AS587" i="29"/>
  <c r="AS595" i="29"/>
  <c r="AS603" i="29"/>
  <c r="AS611" i="29"/>
  <c r="AS619" i="29"/>
  <c r="AS627" i="29"/>
  <c r="AS254" i="29"/>
  <c r="AS318" i="29"/>
  <c r="AS382" i="29"/>
  <c r="AS430" i="29"/>
  <c r="AS438" i="29"/>
  <c r="AS446" i="29"/>
  <c r="AS454" i="29"/>
  <c r="AS462" i="29"/>
  <c r="AS470" i="29"/>
  <c r="AS478" i="29"/>
  <c r="AS486" i="29"/>
  <c r="AS494" i="29"/>
  <c r="AS502" i="29"/>
  <c r="AS510" i="29"/>
  <c r="AS518" i="29"/>
  <c r="AS526" i="29"/>
  <c r="AS534" i="29"/>
  <c r="AS542" i="29"/>
  <c r="AS550" i="29"/>
  <c r="AS558" i="29"/>
  <c r="AS566" i="29"/>
  <c r="AS574" i="29"/>
  <c r="AS582" i="29"/>
  <c r="AS590" i="29"/>
  <c r="AS598" i="29"/>
  <c r="AS606" i="29"/>
  <c r="AS614" i="29"/>
  <c r="AS622" i="29"/>
  <c r="AS109" i="29"/>
  <c r="AS278" i="29"/>
  <c r="AS342" i="29"/>
  <c r="AS406" i="29"/>
  <c r="AS433" i="29"/>
  <c r="AS441" i="29"/>
  <c r="AS449" i="29"/>
  <c r="AS457" i="29"/>
  <c r="AS465" i="29"/>
  <c r="AS473" i="29"/>
  <c r="AS481" i="29"/>
  <c r="AS489" i="29"/>
  <c r="AS497" i="29"/>
  <c r="AS505" i="29"/>
  <c r="AS513" i="29"/>
  <c r="AS521" i="29"/>
  <c r="AS529" i="29"/>
  <c r="AS537" i="29"/>
  <c r="AS545" i="29"/>
  <c r="AS553" i="29"/>
  <c r="AS561" i="29"/>
  <c r="AS569" i="29"/>
  <c r="AS577" i="29"/>
  <c r="AS585" i="29"/>
  <c r="AS593" i="29"/>
  <c r="AS601" i="29"/>
  <c r="AS609" i="29"/>
  <c r="AS617" i="29"/>
  <c r="AS625" i="29"/>
  <c r="AS238" i="29"/>
  <c r="AS302" i="29"/>
  <c r="AS366" i="29"/>
  <c r="AS428" i="29"/>
  <c r="AS436" i="29"/>
  <c r="AS444" i="29"/>
  <c r="AS452" i="29"/>
  <c r="AS460" i="29"/>
  <c r="AS468" i="29"/>
  <c r="AS476" i="29"/>
  <c r="AS484" i="29"/>
  <c r="AS492" i="29"/>
  <c r="AS500" i="29"/>
  <c r="AS508" i="29"/>
  <c r="AS516" i="29"/>
  <c r="AS524" i="29"/>
  <c r="AS532" i="29"/>
  <c r="AS540" i="29"/>
  <c r="AS548" i="29"/>
  <c r="AS556" i="29"/>
  <c r="AS564" i="29"/>
  <c r="AS572" i="29"/>
  <c r="AS580" i="29"/>
  <c r="AS588" i="29"/>
  <c r="AS596" i="29"/>
  <c r="AS604" i="29"/>
  <c r="AS612" i="29"/>
  <c r="AS620" i="29"/>
  <c r="AS262" i="29"/>
  <c r="AS326" i="29"/>
  <c r="AS390" i="29"/>
  <c r="AS431" i="29"/>
  <c r="AS439" i="29"/>
  <c r="AS447" i="29"/>
  <c r="AS455" i="29"/>
  <c r="AS463" i="29"/>
  <c r="AS471" i="29"/>
  <c r="AS479" i="29"/>
  <c r="AS487" i="29"/>
  <c r="AS495" i="29"/>
  <c r="AS503" i="29"/>
  <c r="AS511" i="29"/>
  <c r="AS519" i="29"/>
  <c r="AS527" i="29"/>
  <c r="AS535" i="29"/>
  <c r="AS543" i="29"/>
  <c r="AS551" i="29"/>
  <c r="AS559" i="29"/>
  <c r="AS567" i="29"/>
  <c r="AS575" i="29"/>
  <c r="AS583" i="29"/>
  <c r="AS591" i="29"/>
  <c r="AS599" i="29"/>
  <c r="AS607" i="29"/>
  <c r="AS615" i="29"/>
  <c r="AS623" i="29"/>
  <c r="AS173" i="29"/>
  <c r="AS434" i="29"/>
  <c r="AS466" i="29"/>
  <c r="AS498" i="29"/>
  <c r="AS530" i="29"/>
  <c r="AS562" i="29"/>
  <c r="AS594" i="29"/>
  <c r="AS626" i="29"/>
  <c r="AS632" i="29"/>
  <c r="AS640" i="29"/>
  <c r="AS648" i="29"/>
  <c r="AS656" i="29"/>
  <c r="AS664" i="29"/>
  <c r="AS672" i="29"/>
  <c r="AS680" i="29"/>
  <c r="AS688" i="29"/>
  <c r="AS696" i="29"/>
  <c r="AS704" i="29"/>
  <c r="AS712" i="29"/>
  <c r="AS720" i="29"/>
  <c r="AS728" i="29"/>
  <c r="AS736" i="29"/>
  <c r="AS744" i="29"/>
  <c r="AS752" i="29"/>
  <c r="AS760" i="29"/>
  <c r="AS768" i="29"/>
  <c r="AS776" i="29"/>
  <c r="AS784" i="29"/>
  <c r="AS792" i="29"/>
  <c r="AS310" i="29"/>
  <c r="AS445" i="29"/>
  <c r="AS477" i="29"/>
  <c r="AS509" i="29"/>
  <c r="AS541" i="29"/>
  <c r="AS573" i="29"/>
  <c r="AS605" i="29"/>
  <c r="AS635" i="29"/>
  <c r="AS643" i="29"/>
  <c r="AS651" i="29"/>
  <c r="AS659" i="29"/>
  <c r="AS667" i="29"/>
  <c r="AS675" i="29"/>
  <c r="AS683" i="29"/>
  <c r="AS691" i="29"/>
  <c r="AS699" i="29"/>
  <c r="AS707" i="29"/>
  <c r="AS715" i="29"/>
  <c r="AS723" i="29"/>
  <c r="AS731" i="29"/>
  <c r="AS739" i="29"/>
  <c r="AS747" i="29"/>
  <c r="AS755" i="29"/>
  <c r="AS763" i="29"/>
  <c r="AS771" i="29"/>
  <c r="AS779" i="29"/>
  <c r="AS787" i="29"/>
  <c r="AS795" i="29"/>
  <c r="AS414" i="29"/>
  <c r="AS458" i="29"/>
  <c r="AS490" i="29"/>
  <c r="AS522" i="29"/>
  <c r="AS554" i="29"/>
  <c r="AS586" i="29"/>
  <c r="AS618" i="29"/>
  <c r="AS630" i="29"/>
  <c r="AS638" i="29"/>
  <c r="AS646" i="29"/>
  <c r="AS654" i="29"/>
  <c r="AS662" i="29"/>
  <c r="AS670" i="29"/>
  <c r="AS678" i="29"/>
  <c r="AS686" i="29"/>
  <c r="AS694" i="29"/>
  <c r="AS702" i="29"/>
  <c r="AS710" i="29"/>
  <c r="AS718" i="29"/>
  <c r="AS726" i="29"/>
  <c r="AS734" i="29"/>
  <c r="AS742" i="29"/>
  <c r="AS750" i="29"/>
  <c r="AS758" i="29"/>
  <c r="AS766" i="29"/>
  <c r="AS774" i="29"/>
  <c r="AS782" i="29"/>
  <c r="AS790" i="29"/>
  <c r="AS798" i="29"/>
  <c r="AS246" i="29"/>
  <c r="AS437" i="29"/>
  <c r="AS469" i="29"/>
  <c r="AS501" i="29"/>
  <c r="AS533" i="29"/>
  <c r="AS565" i="29"/>
  <c r="AS597" i="29"/>
  <c r="AS633" i="29"/>
  <c r="AS641" i="29"/>
  <c r="AS649" i="29"/>
  <c r="AS657" i="29"/>
  <c r="AS665" i="29"/>
  <c r="AS673" i="29"/>
  <c r="AS681" i="29"/>
  <c r="AS689" i="29"/>
  <c r="AS697" i="29"/>
  <c r="AS705" i="29"/>
  <c r="AS713" i="29"/>
  <c r="AS721" i="29"/>
  <c r="AS729" i="29"/>
  <c r="AS737" i="29"/>
  <c r="AS745" i="29"/>
  <c r="AS753" i="29"/>
  <c r="AS761" i="29"/>
  <c r="AS769" i="29"/>
  <c r="AS777" i="29"/>
  <c r="AS785" i="29"/>
  <c r="AS793" i="29"/>
  <c r="AS350" i="29"/>
  <c r="AS450" i="29"/>
  <c r="AS482" i="29"/>
  <c r="AS514" i="29"/>
  <c r="AS546" i="29"/>
  <c r="AS578" i="29"/>
  <c r="AS610" i="29"/>
  <c r="AS628" i="29"/>
  <c r="AS636" i="29"/>
  <c r="AS644" i="29"/>
  <c r="AS652" i="29"/>
  <c r="AS660" i="29"/>
  <c r="AS668" i="29"/>
  <c r="AS676" i="29"/>
  <c r="AS684" i="29"/>
  <c r="AS692" i="29"/>
  <c r="AS700" i="29"/>
  <c r="AS708" i="29"/>
  <c r="AS716" i="29"/>
  <c r="AS724" i="29"/>
  <c r="AS732" i="29"/>
  <c r="AS740" i="29"/>
  <c r="AS748" i="29"/>
  <c r="AS756" i="29"/>
  <c r="AS764" i="29"/>
  <c r="AS772" i="29"/>
  <c r="AS780" i="29"/>
  <c r="AS788" i="29"/>
  <c r="AS796" i="29"/>
  <c r="AS429" i="29"/>
  <c r="AS461" i="29"/>
  <c r="AS493" i="29"/>
  <c r="AS525" i="29"/>
  <c r="AS557" i="29"/>
  <c r="AS589" i="29"/>
  <c r="AS621" i="29"/>
  <c r="AS631" i="29"/>
  <c r="AS639" i="29"/>
  <c r="AS647" i="29"/>
  <c r="AS655" i="29"/>
  <c r="AS663" i="29"/>
  <c r="AS671" i="29"/>
  <c r="AS679" i="29"/>
  <c r="AS687" i="29"/>
  <c r="AS695" i="29"/>
  <c r="AS703" i="29"/>
  <c r="AS711" i="29"/>
  <c r="AS719" i="29"/>
  <c r="AS727" i="29"/>
  <c r="AS735" i="29"/>
  <c r="AS743" i="29"/>
  <c r="AS751" i="29"/>
  <c r="AS759" i="29"/>
  <c r="AS767" i="29"/>
  <c r="AS775" i="29"/>
  <c r="AS783" i="29"/>
  <c r="AS791" i="29"/>
  <c r="AS374" i="29"/>
  <c r="AS453" i="29"/>
  <c r="AS485" i="29"/>
  <c r="AS517" i="29"/>
  <c r="AS549" i="29"/>
  <c r="AS581" i="29"/>
  <c r="AS613" i="29"/>
  <c r="AS629" i="29"/>
  <c r="AS637" i="29"/>
  <c r="AS645" i="29"/>
  <c r="AS653" i="29"/>
  <c r="AS661" i="29"/>
  <c r="AS669" i="29"/>
  <c r="AS677" i="29"/>
  <c r="AS685" i="29"/>
  <c r="AS693" i="29"/>
  <c r="AS701" i="29"/>
  <c r="AS709" i="29"/>
  <c r="AS717" i="29"/>
  <c r="AS725" i="29"/>
  <c r="AS733" i="29"/>
  <c r="AS741" i="29"/>
  <c r="AS749" i="29"/>
  <c r="AS757" i="29"/>
  <c r="AS765" i="29"/>
  <c r="AS773" i="29"/>
  <c r="AS781" i="29"/>
  <c r="AS789" i="29"/>
  <c r="AS797" i="29"/>
  <c r="AS506" i="29"/>
  <c r="AS682" i="29"/>
  <c r="AS746" i="29"/>
  <c r="AS805" i="29"/>
  <c r="AS813" i="29"/>
  <c r="AS821" i="29"/>
  <c r="AS829" i="29"/>
  <c r="AS837" i="29"/>
  <c r="AS845" i="29"/>
  <c r="AS853" i="29"/>
  <c r="AS861" i="29"/>
  <c r="AS869" i="29"/>
  <c r="AS877" i="29"/>
  <c r="AS885" i="29"/>
  <c r="AS893" i="29"/>
  <c r="AS901" i="29"/>
  <c r="AS909" i="29"/>
  <c r="AS917" i="29"/>
  <c r="AS925" i="29"/>
  <c r="AS933" i="29"/>
  <c r="AS941" i="29"/>
  <c r="AS949" i="29"/>
  <c r="AS957" i="29"/>
  <c r="AS965" i="29"/>
  <c r="AS973" i="29"/>
  <c r="AS981" i="29"/>
  <c r="AS989" i="29"/>
  <c r="AS997" i="29"/>
  <c r="AS602" i="29"/>
  <c r="AS642" i="29"/>
  <c r="AS706" i="29"/>
  <c r="AS770" i="29"/>
  <c r="AS800" i="29"/>
  <c r="AS808" i="29"/>
  <c r="AS816" i="29"/>
  <c r="AS824" i="29"/>
  <c r="AS832" i="29"/>
  <c r="AS840" i="29"/>
  <c r="AS848" i="29"/>
  <c r="AS856" i="29"/>
  <c r="AS864" i="29"/>
  <c r="AS872" i="29"/>
  <c r="AS880" i="29"/>
  <c r="AS888" i="29"/>
  <c r="AS896" i="29"/>
  <c r="AS904" i="29"/>
  <c r="AS912" i="29"/>
  <c r="AS920" i="29"/>
  <c r="AS928" i="29"/>
  <c r="AS936" i="29"/>
  <c r="AS944" i="29"/>
  <c r="AS952" i="29"/>
  <c r="AS960" i="29"/>
  <c r="AS968" i="29"/>
  <c r="AS976" i="29"/>
  <c r="AS984" i="29"/>
  <c r="AS992" i="29"/>
  <c r="AS442" i="29"/>
  <c r="AS666" i="29"/>
  <c r="AS730" i="29"/>
  <c r="AS794" i="29"/>
  <c r="AS803" i="29"/>
  <c r="AS811" i="29"/>
  <c r="AS819" i="29"/>
  <c r="AS827" i="29"/>
  <c r="AS835" i="29"/>
  <c r="AS843" i="29"/>
  <c r="AS851" i="29"/>
  <c r="AS859" i="29"/>
  <c r="AS867" i="29"/>
  <c r="AS875" i="29"/>
  <c r="AS883" i="29"/>
  <c r="AS891" i="29"/>
  <c r="AS899" i="29"/>
  <c r="AS907" i="29"/>
  <c r="AS915" i="29"/>
  <c r="AS923" i="29"/>
  <c r="AS931" i="29"/>
  <c r="AS939" i="29"/>
  <c r="AS947" i="29"/>
  <c r="AS955" i="29"/>
  <c r="AS963" i="29"/>
  <c r="AS971" i="29"/>
  <c r="AS979" i="29"/>
  <c r="AS987" i="29"/>
  <c r="AS995" i="29"/>
  <c r="AS538" i="29"/>
  <c r="AS690" i="29"/>
  <c r="AS754" i="29"/>
  <c r="AS806" i="29"/>
  <c r="AS814" i="29"/>
  <c r="AS822" i="29"/>
  <c r="AS830" i="29"/>
  <c r="AS838" i="29"/>
  <c r="AS846" i="29"/>
  <c r="AS854" i="29"/>
  <c r="AS862" i="29"/>
  <c r="AS870" i="29"/>
  <c r="AS878" i="29"/>
  <c r="AS886" i="29"/>
  <c r="AS894" i="29"/>
  <c r="AS902" i="29"/>
  <c r="AS910" i="29"/>
  <c r="AS918" i="29"/>
  <c r="AS926" i="29"/>
  <c r="AS934" i="29"/>
  <c r="AS942" i="29"/>
  <c r="AS950" i="29"/>
  <c r="AS958" i="29"/>
  <c r="AS966" i="29"/>
  <c r="AS974" i="29"/>
  <c r="AS982" i="29"/>
  <c r="AS990" i="29"/>
  <c r="AS998" i="29"/>
  <c r="AS650" i="29"/>
  <c r="AS714" i="29"/>
  <c r="AS778" i="29"/>
  <c r="AS801" i="29"/>
  <c r="AS809" i="29"/>
  <c r="AS817" i="29"/>
  <c r="AS825" i="29"/>
  <c r="AS833" i="29"/>
  <c r="AS841" i="29"/>
  <c r="AS849" i="29"/>
  <c r="AS857" i="29"/>
  <c r="AS865" i="29"/>
  <c r="AS873" i="29"/>
  <c r="AS881" i="29"/>
  <c r="AS889" i="29"/>
  <c r="AS897" i="29"/>
  <c r="AS905" i="29"/>
  <c r="AS913" i="29"/>
  <c r="AS921" i="29"/>
  <c r="AS929" i="29"/>
  <c r="AS937" i="29"/>
  <c r="AS945" i="29"/>
  <c r="AS953" i="29"/>
  <c r="AS961" i="29"/>
  <c r="AS969" i="29"/>
  <c r="AS977" i="29"/>
  <c r="AS985" i="29"/>
  <c r="AS993" i="29"/>
  <c r="AS474" i="29"/>
  <c r="AS674" i="29"/>
  <c r="AS738" i="29"/>
  <c r="AS804" i="29"/>
  <c r="AS812" i="29"/>
  <c r="AS820" i="29"/>
  <c r="AS828" i="29"/>
  <c r="AS836" i="29"/>
  <c r="AS844" i="29"/>
  <c r="AS852" i="29"/>
  <c r="AS860" i="29"/>
  <c r="AS868" i="29"/>
  <c r="AS876" i="29"/>
  <c r="AS884" i="29"/>
  <c r="AS892" i="29"/>
  <c r="AS900" i="29"/>
  <c r="AS908" i="29"/>
  <c r="AS916" i="29"/>
  <c r="AS924" i="29"/>
  <c r="AS932" i="29"/>
  <c r="AS940" i="29"/>
  <c r="AS948" i="29"/>
  <c r="AS956" i="29"/>
  <c r="AS964" i="29"/>
  <c r="AS972" i="29"/>
  <c r="AS980" i="29"/>
  <c r="AS988" i="29"/>
  <c r="AS996" i="29"/>
  <c r="AS570" i="29"/>
  <c r="AS634" i="29"/>
  <c r="AS698" i="29"/>
  <c r="AS762" i="29"/>
  <c r="AS799" i="29"/>
  <c r="AS807" i="29"/>
  <c r="AS815" i="29"/>
  <c r="AS823" i="29"/>
  <c r="AS831" i="29"/>
  <c r="AS839" i="29"/>
  <c r="AS847" i="29"/>
  <c r="AS855" i="29"/>
  <c r="AS863" i="29"/>
  <c r="AS871" i="29"/>
  <c r="AS879" i="29"/>
  <c r="AS887" i="29"/>
  <c r="AS895" i="29"/>
  <c r="AS903" i="29"/>
  <c r="AS911" i="29"/>
  <c r="AS919" i="29"/>
  <c r="AS927" i="29"/>
  <c r="AS935" i="29"/>
  <c r="AS943" i="29"/>
  <c r="AS951" i="29"/>
  <c r="AS959" i="29"/>
  <c r="AS967" i="29"/>
  <c r="AS975" i="29"/>
  <c r="AS983" i="29"/>
  <c r="AS991" i="29"/>
  <c r="AS858" i="29"/>
  <c r="AS922" i="29"/>
  <c r="AS986" i="29"/>
  <c r="AS1002" i="29"/>
  <c r="AS1010" i="29"/>
  <c r="AS1018" i="29"/>
  <c r="AS1026" i="29"/>
  <c r="AS1034" i="29"/>
  <c r="AS1042" i="29"/>
  <c r="AS1050" i="29"/>
  <c r="AS1058" i="29"/>
  <c r="AS1066" i="29"/>
  <c r="AS1074" i="29"/>
  <c r="AS1082" i="29"/>
  <c r="AS1090" i="29"/>
  <c r="AS1098" i="29"/>
  <c r="AS1106" i="29"/>
  <c r="AS1114" i="29"/>
  <c r="AS1122" i="29"/>
  <c r="AS1130" i="29"/>
  <c r="AS1138" i="29"/>
  <c r="AS1146" i="29"/>
  <c r="AS1154" i="29"/>
  <c r="AS1162" i="29"/>
  <c r="AS1170" i="29"/>
  <c r="AS1178" i="29"/>
  <c r="AS1186" i="29"/>
  <c r="AS1194" i="29"/>
  <c r="AS786" i="29"/>
  <c r="AS818" i="29"/>
  <c r="AS882" i="29"/>
  <c r="AS946" i="29"/>
  <c r="AS1005" i="29"/>
  <c r="AS1013" i="29"/>
  <c r="AS1021" i="29"/>
  <c r="AS1029" i="29"/>
  <c r="AS1037" i="29"/>
  <c r="AS1045" i="29"/>
  <c r="AS1053" i="29"/>
  <c r="AS1061" i="29"/>
  <c r="AS1069" i="29"/>
  <c r="AS1077" i="29"/>
  <c r="AS1085" i="29"/>
  <c r="AS1093" i="29"/>
  <c r="AS1101" i="29"/>
  <c r="AS1109" i="29"/>
  <c r="AS1117" i="29"/>
  <c r="AS1125" i="29"/>
  <c r="AS1133" i="29"/>
  <c r="AS1141" i="29"/>
  <c r="AS1149" i="29"/>
  <c r="AS1157" i="29"/>
  <c r="AS1165" i="29"/>
  <c r="AS1173" i="29"/>
  <c r="AS1181" i="29"/>
  <c r="AS1189" i="29"/>
  <c r="AS1197" i="29"/>
  <c r="AS842" i="29"/>
  <c r="AS906" i="29"/>
  <c r="AS970" i="29"/>
  <c r="AS1000" i="29"/>
  <c r="AS1008" i="29"/>
  <c r="AS1016" i="29"/>
  <c r="AS1024" i="29"/>
  <c r="AS1032" i="29"/>
  <c r="AS1040" i="29"/>
  <c r="AS1048" i="29"/>
  <c r="AS1056" i="29"/>
  <c r="AS1064" i="29"/>
  <c r="AS1072" i="29"/>
  <c r="AS1080" i="29"/>
  <c r="AS1088" i="29"/>
  <c r="AS1096" i="29"/>
  <c r="AS1104" i="29"/>
  <c r="AS1112" i="29"/>
  <c r="AS1120" i="29"/>
  <c r="AS1128" i="29"/>
  <c r="AS1136" i="29"/>
  <c r="AS1144" i="29"/>
  <c r="AS1152" i="29"/>
  <c r="AS1160" i="29"/>
  <c r="AS1168" i="29"/>
  <c r="AS1176" i="29"/>
  <c r="AS1184" i="29"/>
  <c r="AS1192" i="29"/>
  <c r="AS658" i="29"/>
  <c r="AS802" i="29"/>
  <c r="AS866" i="29"/>
  <c r="AS930" i="29"/>
  <c r="AS994" i="29"/>
  <c r="AS1003" i="29"/>
  <c r="AS1011" i="29"/>
  <c r="AS1019" i="29"/>
  <c r="AS1027" i="29"/>
  <c r="AS1035" i="29"/>
  <c r="AS1043" i="29"/>
  <c r="AS1051" i="29"/>
  <c r="AS1059" i="29"/>
  <c r="AS1067" i="29"/>
  <c r="AS1075" i="29"/>
  <c r="AS1083" i="29"/>
  <c r="AS1091" i="29"/>
  <c r="AS1099" i="29"/>
  <c r="AS1107" i="29"/>
  <c r="AS1115" i="29"/>
  <c r="AS1123" i="29"/>
  <c r="AS1131" i="29"/>
  <c r="AS1139" i="29"/>
  <c r="AS1147" i="29"/>
  <c r="AS1155" i="29"/>
  <c r="AS1163" i="29"/>
  <c r="AS1171" i="29"/>
  <c r="AS1179" i="29"/>
  <c r="AS1187" i="29"/>
  <c r="AS1195" i="29"/>
  <c r="AS826" i="29"/>
  <c r="AS890" i="29"/>
  <c r="AS954" i="29"/>
  <c r="AS1006" i="29"/>
  <c r="AS1014" i="29"/>
  <c r="AS1022" i="29"/>
  <c r="AS1030" i="29"/>
  <c r="AS1038" i="29"/>
  <c r="AS1046" i="29"/>
  <c r="AS1054" i="29"/>
  <c r="AS1062" i="29"/>
  <c r="AS1070" i="29"/>
  <c r="AS1078" i="29"/>
  <c r="AS1086" i="29"/>
  <c r="AS1094" i="29"/>
  <c r="AS1102" i="29"/>
  <c r="AS1110" i="29"/>
  <c r="AS1118" i="29"/>
  <c r="AS1126" i="29"/>
  <c r="AS1134" i="29"/>
  <c r="AS1142" i="29"/>
  <c r="AS1150" i="29"/>
  <c r="AS1158" i="29"/>
  <c r="AS1166" i="29"/>
  <c r="AS1174" i="29"/>
  <c r="AS1182" i="29"/>
  <c r="AS1190" i="29"/>
  <c r="AS1198" i="29"/>
  <c r="AS850" i="29"/>
  <c r="AS914" i="29"/>
  <c r="AS978" i="29"/>
  <c r="AS1001" i="29"/>
  <c r="AS1009" i="29"/>
  <c r="AS1017" i="29"/>
  <c r="AS1025" i="29"/>
  <c r="AS1033" i="29"/>
  <c r="AS1041" i="29"/>
  <c r="AS1049" i="29"/>
  <c r="AS1057" i="29"/>
  <c r="AS1065" i="29"/>
  <c r="AS1073" i="29"/>
  <c r="AS1081" i="29"/>
  <c r="AS1089" i="29"/>
  <c r="AS1097" i="29"/>
  <c r="AS1105" i="29"/>
  <c r="AS1113" i="29"/>
  <c r="AS1121" i="29"/>
  <c r="AS1129" i="29"/>
  <c r="AS1137" i="29"/>
  <c r="AS1145" i="29"/>
  <c r="AS1153" i="29"/>
  <c r="AS1161" i="29"/>
  <c r="AS1169" i="29"/>
  <c r="AS1177" i="29"/>
  <c r="AS1185" i="29"/>
  <c r="AS1193" i="29"/>
  <c r="AS286" i="29"/>
  <c r="AS834" i="29"/>
  <c r="AS898" i="29"/>
  <c r="AS962" i="29"/>
  <c r="AS999" i="29"/>
  <c r="AS1007" i="29"/>
  <c r="AS1015" i="29"/>
  <c r="AS1023" i="29"/>
  <c r="AS1031" i="29"/>
  <c r="AS1039" i="29"/>
  <c r="AS1047" i="29"/>
  <c r="AS1055" i="29"/>
  <c r="AS1063" i="29"/>
  <c r="AS1071" i="29"/>
  <c r="AS1079" i="29"/>
  <c r="AS1087" i="29"/>
  <c r="AS1095" i="29"/>
  <c r="AS1103" i="29"/>
  <c r="AS1111" i="29"/>
  <c r="AS1119" i="29"/>
  <c r="AS1127" i="29"/>
  <c r="AS1135" i="29"/>
  <c r="AS1143" i="29"/>
  <c r="AS1151" i="29"/>
  <c r="AS1159" i="29"/>
  <c r="AS1167" i="29"/>
  <c r="AS1175" i="29"/>
  <c r="AS1183" i="29"/>
  <c r="AS1191" i="29"/>
  <c r="AS810" i="29"/>
  <c r="AS1060" i="29"/>
  <c r="AS1124" i="29"/>
  <c r="AS1188" i="29"/>
  <c r="AS1205" i="29"/>
  <c r="AS1213" i="29"/>
  <c r="AS1221" i="29"/>
  <c r="AS1229" i="29"/>
  <c r="AS1237" i="29"/>
  <c r="AS1245" i="29"/>
  <c r="AS1253" i="29"/>
  <c r="AS1261" i="29"/>
  <c r="AS1269" i="29"/>
  <c r="AS1277" i="29"/>
  <c r="AS1285" i="29"/>
  <c r="AS1293" i="29"/>
  <c r="AS1301" i="29"/>
  <c r="AS1309" i="29"/>
  <c r="AS1317" i="29"/>
  <c r="AS1325" i="29"/>
  <c r="AS1333" i="29"/>
  <c r="AS1341" i="29"/>
  <c r="AS1349" i="29"/>
  <c r="AS1357" i="29"/>
  <c r="AS1365" i="29"/>
  <c r="AS1373" i="29"/>
  <c r="AS1381" i="29"/>
  <c r="AS1389" i="29"/>
  <c r="AS1397" i="29"/>
  <c r="AS1405" i="29"/>
  <c r="AS1413" i="29"/>
  <c r="AS1421" i="29"/>
  <c r="AS1429" i="29"/>
  <c r="AS1437" i="29"/>
  <c r="AS1445" i="29"/>
  <c r="AS1453" i="29"/>
  <c r="AS1461" i="29"/>
  <c r="AS1469" i="29"/>
  <c r="AS1477" i="29"/>
  <c r="AS1485" i="29"/>
  <c r="AS1493" i="29"/>
  <c r="AS1501" i="29"/>
  <c r="AS1509" i="29"/>
  <c r="AS1517" i="29"/>
  <c r="AS1525" i="29"/>
  <c r="AS1533" i="29"/>
  <c r="AS1541" i="29"/>
  <c r="AS1549" i="29"/>
  <c r="AS1557" i="29"/>
  <c r="AS1565" i="29"/>
  <c r="AS1573" i="29"/>
  <c r="AS1581" i="29"/>
  <c r="AS1589" i="29"/>
  <c r="AS1597" i="29"/>
  <c r="AS1605" i="29"/>
  <c r="AS1613" i="29"/>
  <c r="AS1621" i="29"/>
  <c r="AS1020" i="29"/>
  <c r="AS1084" i="29"/>
  <c r="AS1148" i="29"/>
  <c r="AS1200" i="29"/>
  <c r="AS1208" i="29"/>
  <c r="AS1216" i="29"/>
  <c r="AS1224" i="29"/>
  <c r="AS1232" i="29"/>
  <c r="AS1240" i="29"/>
  <c r="AS1248" i="29"/>
  <c r="AS1256" i="29"/>
  <c r="AS1264" i="29"/>
  <c r="AS1272" i="29"/>
  <c r="AS1280" i="29"/>
  <c r="AS1288" i="29"/>
  <c r="AS1296" i="29"/>
  <c r="AS1304" i="29"/>
  <c r="AS1312" i="29"/>
  <c r="AS1320" i="29"/>
  <c r="AS1328" i="29"/>
  <c r="AS1336" i="29"/>
  <c r="AS1344" i="29"/>
  <c r="AS1352" i="29"/>
  <c r="AS1360" i="29"/>
  <c r="AS1368" i="29"/>
  <c r="AS1376" i="29"/>
  <c r="AS1384" i="29"/>
  <c r="AS1392" i="29"/>
  <c r="AS1400" i="29"/>
  <c r="AS1408" i="29"/>
  <c r="AS1416" i="29"/>
  <c r="AS1424" i="29"/>
  <c r="AS1432" i="29"/>
  <c r="AS1440" i="29"/>
  <c r="AS1448" i="29"/>
  <c r="AS1456" i="29"/>
  <c r="AS1464" i="29"/>
  <c r="AS1472" i="29"/>
  <c r="AS1480" i="29"/>
  <c r="AS1488" i="29"/>
  <c r="AS1496" i="29"/>
  <c r="AS1504" i="29"/>
  <c r="AS1512" i="29"/>
  <c r="AS1520" i="29"/>
  <c r="AS1528" i="29"/>
  <c r="AS1536" i="29"/>
  <c r="AS1544" i="29"/>
  <c r="AS1552" i="29"/>
  <c r="AS1560" i="29"/>
  <c r="AS1568" i="29"/>
  <c r="AS1576" i="29"/>
  <c r="AS1584" i="29"/>
  <c r="AS1592" i="29"/>
  <c r="AS1600" i="29"/>
  <c r="AS1608" i="29"/>
  <c r="AS1616" i="29"/>
  <c r="AS1044" i="29"/>
  <c r="AS1108" i="29"/>
  <c r="AS1172" i="29"/>
  <c r="AS1203" i="29"/>
  <c r="AS1211" i="29"/>
  <c r="AS1219" i="29"/>
  <c r="AS1227" i="29"/>
  <c r="AS1235" i="29"/>
  <c r="AS1243" i="29"/>
  <c r="AS1251" i="29"/>
  <c r="AS1259" i="29"/>
  <c r="AS1267" i="29"/>
  <c r="AS1275" i="29"/>
  <c r="AS1283" i="29"/>
  <c r="AS1291" i="29"/>
  <c r="AS1299" i="29"/>
  <c r="AS1307" i="29"/>
  <c r="AS1315" i="29"/>
  <c r="AS1323" i="29"/>
  <c r="AS1331" i="29"/>
  <c r="AS1339" i="29"/>
  <c r="AS1347" i="29"/>
  <c r="AS1355" i="29"/>
  <c r="AS1363" i="29"/>
  <c r="AS1371" i="29"/>
  <c r="AS1379" i="29"/>
  <c r="AS1387" i="29"/>
  <c r="AS1395" i="29"/>
  <c r="AS1403" i="29"/>
  <c r="AS1411" i="29"/>
  <c r="AS1419" i="29"/>
  <c r="AS1427" i="29"/>
  <c r="AS1435" i="29"/>
  <c r="AS1443" i="29"/>
  <c r="AS1451" i="29"/>
  <c r="AS1459" i="29"/>
  <c r="AS1467" i="29"/>
  <c r="AS1475" i="29"/>
  <c r="AS1483" i="29"/>
  <c r="AS1491" i="29"/>
  <c r="AS1499" i="29"/>
  <c r="AS1507" i="29"/>
  <c r="AS1515" i="29"/>
  <c r="AS1523" i="29"/>
  <c r="AS1531" i="29"/>
  <c r="AS1539" i="29"/>
  <c r="AS1547" i="29"/>
  <c r="AS1555" i="29"/>
  <c r="AS1563" i="29"/>
  <c r="AS1571" i="29"/>
  <c r="AS1579" i="29"/>
  <c r="AS1587" i="29"/>
  <c r="AS1595" i="29"/>
  <c r="AS1603" i="29"/>
  <c r="AS1611" i="29"/>
  <c r="AS1619" i="29"/>
  <c r="AS874" i="29"/>
  <c r="AS1004" i="29"/>
  <c r="AS1068" i="29"/>
  <c r="AS1132" i="29"/>
  <c r="AS1196" i="29"/>
  <c r="AS1206" i="29"/>
  <c r="AS1214" i="29"/>
  <c r="AS1222" i="29"/>
  <c r="AS1230" i="29"/>
  <c r="AS1238" i="29"/>
  <c r="AS1246" i="29"/>
  <c r="AS1254" i="29"/>
  <c r="AS1262" i="29"/>
  <c r="AS1270" i="29"/>
  <c r="AS1278" i="29"/>
  <c r="AS1286" i="29"/>
  <c r="AS1294" i="29"/>
  <c r="AS1302" i="29"/>
  <c r="AS1310" i="29"/>
  <c r="AS1318" i="29"/>
  <c r="AS1326" i="29"/>
  <c r="AS1334" i="29"/>
  <c r="AS1342" i="29"/>
  <c r="AS1350" i="29"/>
  <c r="AS1358" i="29"/>
  <c r="AS1366" i="29"/>
  <c r="AS1374" i="29"/>
  <c r="AS1382" i="29"/>
  <c r="AS1390" i="29"/>
  <c r="AS1398" i="29"/>
  <c r="AS1406" i="29"/>
  <c r="AS1414" i="29"/>
  <c r="AS1422" i="29"/>
  <c r="AS1430" i="29"/>
  <c r="AS1438" i="29"/>
  <c r="AS1446" i="29"/>
  <c r="AS1454" i="29"/>
  <c r="AS1462" i="29"/>
  <c r="AS1470" i="29"/>
  <c r="AS1478" i="29"/>
  <c r="AS1486" i="29"/>
  <c r="AS1494" i="29"/>
  <c r="AS1502" i="29"/>
  <c r="AS1510" i="29"/>
  <c r="AS1518" i="29"/>
  <c r="AS1526" i="29"/>
  <c r="AS1534" i="29"/>
  <c r="AS1542" i="29"/>
  <c r="AS1550" i="29"/>
  <c r="AS1558" i="29"/>
  <c r="AS1566" i="29"/>
  <c r="AS1574" i="29"/>
  <c r="AS1582" i="29"/>
  <c r="AS1590" i="29"/>
  <c r="AS1598" i="29"/>
  <c r="AS1606" i="29"/>
  <c r="AS1614" i="29"/>
  <c r="AS1622" i="29"/>
  <c r="AS1028" i="29"/>
  <c r="AS1092" i="29"/>
  <c r="AS1156" i="29"/>
  <c r="AS1201" i="29"/>
  <c r="AS1209" i="29"/>
  <c r="AS1217" i="29"/>
  <c r="AS1225" i="29"/>
  <c r="AS1233" i="29"/>
  <c r="AS1241" i="29"/>
  <c r="AS1249" i="29"/>
  <c r="AS1257" i="29"/>
  <c r="AS1265" i="29"/>
  <c r="AS1273" i="29"/>
  <c r="AS1281" i="29"/>
  <c r="AS1289" i="29"/>
  <c r="AS1297" i="29"/>
  <c r="AS1305" i="29"/>
  <c r="AS1313" i="29"/>
  <c r="AS1321" i="29"/>
  <c r="AS1329" i="29"/>
  <c r="AS1337" i="29"/>
  <c r="AS1345" i="29"/>
  <c r="AS1353" i="29"/>
  <c r="AS1361" i="29"/>
  <c r="AS1369" i="29"/>
  <c r="AS1377" i="29"/>
  <c r="AS1385" i="29"/>
  <c r="AS1393" i="29"/>
  <c r="AS1401" i="29"/>
  <c r="AS1409" i="29"/>
  <c r="AS1417" i="29"/>
  <c r="AS1425" i="29"/>
  <c r="AS1433" i="29"/>
  <c r="AS1441" i="29"/>
  <c r="AS1449" i="29"/>
  <c r="AS1457" i="29"/>
  <c r="AS1465" i="29"/>
  <c r="AS1473" i="29"/>
  <c r="AS1481" i="29"/>
  <c r="AS1489" i="29"/>
  <c r="AS1497" i="29"/>
  <c r="AS1505" i="29"/>
  <c r="AS1513" i="29"/>
  <c r="AS1521" i="29"/>
  <c r="AS1529" i="29"/>
  <c r="AS1537" i="29"/>
  <c r="AS1545" i="29"/>
  <c r="AS1553" i="29"/>
  <c r="AS1561" i="29"/>
  <c r="AS1569" i="29"/>
  <c r="AS1577" i="29"/>
  <c r="AS1585" i="29"/>
  <c r="AS1593" i="29"/>
  <c r="AS1601" i="29"/>
  <c r="AS1609" i="29"/>
  <c r="AS1617" i="29"/>
  <c r="AS1052" i="29"/>
  <c r="AS1116" i="29"/>
  <c r="AS1180" i="29"/>
  <c r="AS1204" i="29"/>
  <c r="AS1212" i="29"/>
  <c r="AS1220" i="29"/>
  <c r="AS1228" i="29"/>
  <c r="AS1236" i="29"/>
  <c r="AS1244" i="29"/>
  <c r="AS1252" i="29"/>
  <c r="AS1260" i="29"/>
  <c r="AS1268" i="29"/>
  <c r="AS1276" i="29"/>
  <c r="AS1284" i="29"/>
  <c r="AS1292" i="29"/>
  <c r="AS1300" i="29"/>
  <c r="AS1308" i="29"/>
  <c r="AS1316" i="29"/>
  <c r="AS1324" i="29"/>
  <c r="AS1332" i="29"/>
  <c r="AS1340" i="29"/>
  <c r="AS1348" i="29"/>
  <c r="AS1356" i="29"/>
  <c r="AS1364" i="29"/>
  <c r="AS1372" i="29"/>
  <c r="AS1380" i="29"/>
  <c r="AS1388" i="29"/>
  <c r="AS1396" i="29"/>
  <c r="AS1404" i="29"/>
  <c r="AS1412" i="29"/>
  <c r="AS1420" i="29"/>
  <c r="AS1428" i="29"/>
  <c r="AS1436" i="29"/>
  <c r="AS1444" i="29"/>
  <c r="AS1452" i="29"/>
  <c r="AS1460" i="29"/>
  <c r="AS1468" i="29"/>
  <c r="AS1476" i="29"/>
  <c r="AS1484" i="29"/>
  <c r="AS1492" i="29"/>
  <c r="AS1500" i="29"/>
  <c r="AS1508" i="29"/>
  <c r="AS1516" i="29"/>
  <c r="AS1524" i="29"/>
  <c r="AS1532" i="29"/>
  <c r="AS1540" i="29"/>
  <c r="AS1548" i="29"/>
  <c r="AS1556" i="29"/>
  <c r="AS1564" i="29"/>
  <c r="AS1572" i="29"/>
  <c r="AS1580" i="29"/>
  <c r="AS1588" i="29"/>
  <c r="AS1596" i="29"/>
  <c r="AS1604" i="29"/>
  <c r="AS1612" i="29"/>
  <c r="AS1620" i="29"/>
  <c r="AS722" i="29"/>
  <c r="AS1036" i="29"/>
  <c r="AS1100" i="29"/>
  <c r="AS1164" i="29"/>
  <c r="AS1202" i="29"/>
  <c r="AS1210" i="29"/>
  <c r="AS1218" i="29"/>
  <c r="AS1226" i="29"/>
  <c r="AS1234" i="29"/>
  <c r="AS1242" i="29"/>
  <c r="AS1250" i="29"/>
  <c r="AS1258" i="29"/>
  <c r="AS1266" i="29"/>
  <c r="AS1274" i="29"/>
  <c r="AS1282" i="29"/>
  <c r="AS1290" i="29"/>
  <c r="AS1298" i="29"/>
  <c r="AS1306" i="29"/>
  <c r="AS1314" i="29"/>
  <c r="AS1322" i="29"/>
  <c r="AS1330" i="29"/>
  <c r="AS1338" i="29"/>
  <c r="AS1346" i="29"/>
  <c r="AS1354" i="29"/>
  <c r="AS1362" i="29"/>
  <c r="AS1370" i="29"/>
  <c r="AS1378" i="29"/>
  <c r="AS1386" i="29"/>
  <c r="AS1394" i="29"/>
  <c r="AS1402" i="29"/>
  <c r="AS1410" i="29"/>
  <c r="AS1418" i="29"/>
  <c r="AS1426" i="29"/>
  <c r="AS1434" i="29"/>
  <c r="AS1442" i="29"/>
  <c r="AS1450" i="29"/>
  <c r="AS1458" i="29"/>
  <c r="AS1466" i="29"/>
  <c r="AS1474" i="29"/>
  <c r="AS1482" i="29"/>
  <c r="AS1490" i="29"/>
  <c r="AS1498" i="29"/>
  <c r="AS1506" i="29"/>
  <c r="AS1514" i="29"/>
  <c r="AS1522" i="29"/>
  <c r="AS1530" i="29"/>
  <c r="AS1538" i="29"/>
  <c r="AS1546" i="29"/>
  <c r="AS1554" i="29"/>
  <c r="AS1562" i="29"/>
  <c r="AS1570" i="29"/>
  <c r="AS1578" i="29"/>
  <c r="AS1586" i="29"/>
  <c r="AS1594" i="29"/>
  <c r="AS1602" i="29"/>
  <c r="AS1610" i="29"/>
  <c r="AS1618" i="29"/>
  <c r="AS1012" i="29"/>
  <c r="AS1239" i="29"/>
  <c r="AS1303" i="29"/>
  <c r="AS1367" i="29"/>
  <c r="AS1431" i="29"/>
  <c r="AS1495" i="29"/>
  <c r="AS1559" i="29"/>
  <c r="AS1623" i="29"/>
  <c r="AS1631" i="29"/>
  <c r="AS1639" i="29"/>
  <c r="AS1647" i="29"/>
  <c r="AS1655" i="29"/>
  <c r="AS1663" i="29"/>
  <c r="AS1671" i="29"/>
  <c r="AS1679" i="29"/>
  <c r="AS1687" i="29"/>
  <c r="AS1695" i="29"/>
  <c r="AS1703" i="29"/>
  <c r="AS1711" i="29"/>
  <c r="AS1719" i="29"/>
  <c r="AS1727" i="29"/>
  <c r="AS1735" i="29"/>
  <c r="AS1743" i="29"/>
  <c r="AS1751" i="29"/>
  <c r="AS1759" i="29"/>
  <c r="AS1767" i="29"/>
  <c r="AS1775" i="29"/>
  <c r="AS1783" i="29"/>
  <c r="AS1791" i="29"/>
  <c r="AS1199" i="29"/>
  <c r="AS1263" i="29"/>
  <c r="AS1327" i="29"/>
  <c r="AS1391" i="29"/>
  <c r="AS1455" i="29"/>
  <c r="AS1519" i="29"/>
  <c r="AS1583" i="29"/>
  <c r="AS1626" i="29"/>
  <c r="AS1634" i="29"/>
  <c r="AS1642" i="29"/>
  <c r="AS1650" i="29"/>
  <c r="AS1658" i="29"/>
  <c r="AS1666" i="29"/>
  <c r="AS1674" i="29"/>
  <c r="AS1682" i="29"/>
  <c r="AS1690" i="29"/>
  <c r="AS1698" i="29"/>
  <c r="AS1706" i="29"/>
  <c r="AS1714" i="29"/>
  <c r="AS1722" i="29"/>
  <c r="AS1730" i="29"/>
  <c r="AS1738" i="29"/>
  <c r="AS1746" i="29"/>
  <c r="AS1754" i="29"/>
  <c r="AS1762" i="29"/>
  <c r="AS1770" i="29"/>
  <c r="AS1778" i="29"/>
  <c r="AS1786" i="29"/>
  <c r="AS1794" i="29"/>
  <c r="AS1223" i="29"/>
  <c r="AS1287" i="29"/>
  <c r="AS1351" i="29"/>
  <c r="AS1415" i="29"/>
  <c r="AS1479" i="29"/>
  <c r="AS1543" i="29"/>
  <c r="AS1607" i="29"/>
  <c r="AS1629" i="29"/>
  <c r="AS1637" i="29"/>
  <c r="AS1645" i="29"/>
  <c r="AS1653" i="29"/>
  <c r="AS1661" i="29"/>
  <c r="AS1669" i="29"/>
  <c r="AS1677" i="29"/>
  <c r="AS1685" i="29"/>
  <c r="AS1693" i="29"/>
  <c r="AS1701" i="29"/>
  <c r="AS1709" i="29"/>
  <c r="AS1717" i="29"/>
  <c r="AS1725" i="29"/>
  <c r="AS1733" i="29"/>
  <c r="AS1741" i="29"/>
  <c r="AS1749" i="29"/>
  <c r="AS1757" i="29"/>
  <c r="AS1765" i="29"/>
  <c r="AS1773" i="29"/>
  <c r="AS1781" i="29"/>
  <c r="AS1789" i="29"/>
  <c r="AS1076" i="29"/>
  <c r="AS1247" i="29"/>
  <c r="AS1311" i="29"/>
  <c r="AS1375" i="29"/>
  <c r="AS1439" i="29"/>
  <c r="AS1503" i="29"/>
  <c r="AS1567" i="29"/>
  <c r="AS1624" i="29"/>
  <c r="AS1632" i="29"/>
  <c r="AS1640" i="29"/>
  <c r="AS1648" i="29"/>
  <c r="AS1656" i="29"/>
  <c r="AS1664" i="29"/>
  <c r="AS1672" i="29"/>
  <c r="AS1680" i="29"/>
  <c r="AS1688" i="29"/>
  <c r="AS1696" i="29"/>
  <c r="AS1704" i="29"/>
  <c r="AS1712" i="29"/>
  <c r="AS1720" i="29"/>
  <c r="AS1728" i="29"/>
  <c r="AS1736" i="29"/>
  <c r="AS1744" i="29"/>
  <c r="AS1752" i="29"/>
  <c r="AS1760" i="29"/>
  <c r="AS1768" i="29"/>
  <c r="AS1776" i="29"/>
  <c r="AS1784" i="29"/>
  <c r="AS1792" i="29"/>
  <c r="AS1207" i="29"/>
  <c r="AS1271" i="29"/>
  <c r="AS1335" i="29"/>
  <c r="AS1399" i="29"/>
  <c r="AS1463" i="29"/>
  <c r="AS1527" i="29"/>
  <c r="AS1591" i="29"/>
  <c r="AS1627" i="29"/>
  <c r="AS1635" i="29"/>
  <c r="AS1643" i="29"/>
  <c r="AS1651" i="29"/>
  <c r="AS1659" i="29"/>
  <c r="AS1667" i="29"/>
  <c r="AS1675" i="29"/>
  <c r="AS1683" i="29"/>
  <c r="AS1691" i="29"/>
  <c r="AS1699" i="29"/>
  <c r="AS1707" i="29"/>
  <c r="AS1715" i="29"/>
  <c r="AS1723" i="29"/>
  <c r="AS1731" i="29"/>
  <c r="AS1739" i="29"/>
  <c r="AS1747" i="29"/>
  <c r="AS1755" i="29"/>
  <c r="AS1763" i="29"/>
  <c r="AS1771" i="29"/>
  <c r="AS1779" i="29"/>
  <c r="AS1787" i="29"/>
  <c r="AS1795" i="29"/>
  <c r="AS1231" i="29"/>
  <c r="AS1295" i="29"/>
  <c r="AS1359" i="29"/>
  <c r="AS1423" i="29"/>
  <c r="AS1487" i="29"/>
  <c r="AS1551" i="29"/>
  <c r="AS1615" i="29"/>
  <c r="AS1630" i="29"/>
  <c r="AS1638" i="29"/>
  <c r="AS1646" i="29"/>
  <c r="AS1654" i="29"/>
  <c r="AS1662" i="29"/>
  <c r="AS1670" i="29"/>
  <c r="AS1678" i="29"/>
  <c r="AS1686" i="29"/>
  <c r="AS1694" i="29"/>
  <c r="AS1702" i="29"/>
  <c r="AS1710" i="29"/>
  <c r="AS1718" i="29"/>
  <c r="AS1726" i="29"/>
  <c r="AS1734" i="29"/>
  <c r="AS1742" i="29"/>
  <c r="AS1750" i="29"/>
  <c r="AS1758" i="29"/>
  <c r="AS1766" i="29"/>
  <c r="AS1774" i="29"/>
  <c r="AS1782" i="29"/>
  <c r="AS1790" i="29"/>
  <c r="AS1140" i="29"/>
  <c r="AS1255" i="29"/>
  <c r="AS1319" i="29"/>
  <c r="AS1383" i="29"/>
  <c r="AS1447" i="29"/>
  <c r="AS1511" i="29"/>
  <c r="AS1575" i="29"/>
  <c r="AS1625" i="29"/>
  <c r="AS1633" i="29"/>
  <c r="AS1641" i="29"/>
  <c r="AS1649" i="29"/>
  <c r="AS1657" i="29"/>
  <c r="AS1665" i="29"/>
  <c r="AS1673" i="29"/>
  <c r="AS1681" i="29"/>
  <c r="AS1689" i="29"/>
  <c r="AS1697" i="29"/>
  <c r="AS1705" i="29"/>
  <c r="AS1713" i="29"/>
  <c r="AS1721" i="29"/>
  <c r="AS1729" i="29"/>
  <c r="AS1737" i="29"/>
  <c r="AS1745" i="29"/>
  <c r="AS1753" i="29"/>
  <c r="AS1761" i="29"/>
  <c r="AS1769" i="29"/>
  <c r="AS1777" i="29"/>
  <c r="AS1785" i="29"/>
  <c r="AS1793" i="29"/>
  <c r="AS1535" i="29"/>
  <c r="AS1676" i="29"/>
  <c r="AS1740" i="29"/>
  <c r="AS1802" i="29"/>
  <c r="AS1810" i="29"/>
  <c r="AS1818" i="29"/>
  <c r="AS1826" i="29"/>
  <c r="AS1834" i="29"/>
  <c r="AS1842" i="29"/>
  <c r="AS1850" i="29"/>
  <c r="AS1858" i="29"/>
  <c r="AS1866" i="29"/>
  <c r="AS1874" i="29"/>
  <c r="AS1882" i="29"/>
  <c r="AS1890" i="29"/>
  <c r="AS1898" i="29"/>
  <c r="AS1906" i="29"/>
  <c r="Z4" i="29"/>
  <c r="Z12" i="29"/>
  <c r="Z20" i="29"/>
  <c r="Z28" i="29"/>
  <c r="Z36" i="29"/>
  <c r="Z44" i="29"/>
  <c r="Z52" i="29"/>
  <c r="Z60" i="29"/>
  <c r="Z68" i="29"/>
  <c r="Z76" i="29"/>
  <c r="Z84" i="29"/>
  <c r="Z92" i="29"/>
  <c r="Z100" i="29"/>
  <c r="Z108" i="29"/>
  <c r="Z116" i="29"/>
  <c r="Z124" i="29"/>
  <c r="Z132" i="29"/>
  <c r="Z140" i="29"/>
  <c r="Z148" i="29"/>
  <c r="Z156" i="29"/>
  <c r="Z164" i="29"/>
  <c r="Z172" i="29"/>
  <c r="Z180" i="29"/>
  <c r="Z188" i="29"/>
  <c r="Z196" i="29"/>
  <c r="Z204" i="29"/>
  <c r="Z212" i="29"/>
  <c r="Z220" i="29"/>
  <c r="Z228" i="29"/>
  <c r="Z236" i="29"/>
  <c r="Z244" i="29"/>
  <c r="Z252" i="29"/>
  <c r="Z260" i="29"/>
  <c r="Z268" i="29"/>
  <c r="Z276" i="29"/>
  <c r="Z284" i="29"/>
  <c r="Z292" i="29"/>
  <c r="Z300" i="29"/>
  <c r="Z308" i="29"/>
  <c r="AS1215" i="29"/>
  <c r="AS1636" i="29"/>
  <c r="AS1700" i="29"/>
  <c r="AS1764" i="29"/>
  <c r="AS1797" i="29"/>
  <c r="AS1805" i="29"/>
  <c r="AS1813" i="29"/>
  <c r="AS1821" i="29"/>
  <c r="AS1829" i="29"/>
  <c r="AS1837" i="29"/>
  <c r="AS1845" i="29"/>
  <c r="AS1853" i="29"/>
  <c r="AS1861" i="29"/>
  <c r="AS1869" i="29"/>
  <c r="AS1877" i="29"/>
  <c r="AS1885" i="29"/>
  <c r="AS1893" i="29"/>
  <c r="AS1901" i="29"/>
  <c r="AS1909" i="29"/>
  <c r="Z7" i="29"/>
  <c r="Z15" i="29"/>
  <c r="Z23" i="29"/>
  <c r="Z31" i="29"/>
  <c r="Z39" i="29"/>
  <c r="Z47" i="29"/>
  <c r="Z55" i="29"/>
  <c r="Z63" i="29"/>
  <c r="Z71" i="29"/>
  <c r="Z79" i="29"/>
  <c r="Z87" i="29"/>
  <c r="Z95" i="29"/>
  <c r="Z103" i="29"/>
  <c r="Z111" i="29"/>
  <c r="Z119" i="29"/>
  <c r="Z127" i="29"/>
  <c r="Z135" i="29"/>
  <c r="Z143" i="29"/>
  <c r="Z151" i="29"/>
  <c r="Z159" i="29"/>
  <c r="Z167" i="29"/>
  <c r="Z175" i="29"/>
  <c r="Z183" i="29"/>
  <c r="Z191" i="29"/>
  <c r="Z199" i="29"/>
  <c r="Z207" i="29"/>
  <c r="Z215" i="29"/>
  <c r="Z223" i="29"/>
  <c r="Z231" i="29"/>
  <c r="Z239" i="29"/>
  <c r="Z247" i="29"/>
  <c r="Z255" i="29"/>
  <c r="Z263" i="29"/>
  <c r="Z271" i="29"/>
  <c r="Z279" i="29"/>
  <c r="Z287" i="29"/>
  <c r="Z295" i="29"/>
  <c r="Z303" i="29"/>
  <c r="AS1407" i="29"/>
  <c r="AS1660" i="29"/>
  <c r="AS1724" i="29"/>
  <c r="AS1788" i="29"/>
  <c r="AS1800" i="29"/>
  <c r="AS1808" i="29"/>
  <c r="AS1816" i="29"/>
  <c r="AS1824" i="29"/>
  <c r="AS1832" i="29"/>
  <c r="AS1840" i="29"/>
  <c r="AS1848" i="29"/>
  <c r="AS1856" i="29"/>
  <c r="AS1864" i="29"/>
  <c r="AS1872" i="29"/>
  <c r="AS1880" i="29"/>
  <c r="AS1888" i="29"/>
  <c r="AS1896" i="29"/>
  <c r="AS1904" i="29"/>
  <c r="Z10" i="29"/>
  <c r="Z18" i="29"/>
  <c r="Z26" i="29"/>
  <c r="Z34" i="29"/>
  <c r="Z42" i="29"/>
  <c r="Z50" i="29"/>
  <c r="Z58" i="29"/>
  <c r="Z66" i="29"/>
  <c r="Z74" i="29"/>
  <c r="Z82" i="29"/>
  <c r="Z90" i="29"/>
  <c r="Z98" i="29"/>
  <c r="Z106" i="29"/>
  <c r="Z114" i="29"/>
  <c r="Z122" i="29"/>
  <c r="Z130" i="29"/>
  <c r="Z138" i="29"/>
  <c r="Z146" i="29"/>
  <c r="Z154" i="29"/>
  <c r="Z162" i="29"/>
  <c r="Z170" i="29"/>
  <c r="Z178" i="29"/>
  <c r="Z186" i="29"/>
  <c r="Z194" i="29"/>
  <c r="Z202" i="29"/>
  <c r="Z210" i="29"/>
  <c r="Z218" i="29"/>
  <c r="Z226" i="29"/>
  <c r="Z234" i="29"/>
  <c r="Z242" i="29"/>
  <c r="Z250" i="29"/>
  <c r="Z258" i="29"/>
  <c r="Z266" i="29"/>
  <c r="Z274" i="29"/>
  <c r="Z282" i="29"/>
  <c r="Z290" i="29"/>
  <c r="Z298" i="29"/>
  <c r="Z306" i="29"/>
  <c r="AS1599" i="29"/>
  <c r="AS1684" i="29"/>
  <c r="AS1748" i="29"/>
  <c r="AS1803" i="29"/>
  <c r="AS1811" i="29"/>
  <c r="AS1819" i="29"/>
  <c r="AS1827" i="29"/>
  <c r="AS1835" i="29"/>
  <c r="AS1843" i="29"/>
  <c r="AS1851" i="29"/>
  <c r="AS1859" i="29"/>
  <c r="AS1867" i="29"/>
  <c r="AS1875" i="29"/>
  <c r="AS1883" i="29"/>
  <c r="AS1891" i="29"/>
  <c r="AS1899" i="29"/>
  <c r="AS1907" i="29"/>
  <c r="Z5" i="29"/>
  <c r="Z13" i="29"/>
  <c r="Z21" i="29"/>
  <c r="Z29" i="29"/>
  <c r="Z37" i="29"/>
  <c r="Z45" i="29"/>
  <c r="Z53" i="29"/>
  <c r="Z61" i="29"/>
  <c r="Z69" i="29"/>
  <c r="Z77" i="29"/>
  <c r="Z85" i="29"/>
  <c r="Z93" i="29"/>
  <c r="Z101" i="29"/>
  <c r="Z109" i="29"/>
  <c r="Z117" i="29"/>
  <c r="Z125" i="29"/>
  <c r="Z133" i="29"/>
  <c r="Z141" i="29"/>
  <c r="Z149" i="29"/>
  <c r="Z157" i="29"/>
  <c r="Z165" i="29"/>
  <c r="Z173" i="29"/>
  <c r="Z181" i="29"/>
  <c r="Z189" i="29"/>
  <c r="Z197" i="29"/>
  <c r="Z205" i="29"/>
  <c r="Z213" i="29"/>
  <c r="Z221" i="29"/>
  <c r="Z229" i="29"/>
  <c r="Z237" i="29"/>
  <c r="Z245" i="29"/>
  <c r="Z253" i="29"/>
  <c r="Z261" i="29"/>
  <c r="Z269" i="29"/>
  <c r="Z277" i="29"/>
  <c r="Z285" i="29"/>
  <c r="Z293" i="29"/>
  <c r="Z301" i="29"/>
  <c r="Z309" i="29"/>
  <c r="AS1279" i="29"/>
  <c r="AS1644" i="29"/>
  <c r="AS1708" i="29"/>
  <c r="AS1772" i="29"/>
  <c r="AS1798" i="29"/>
  <c r="AS1806" i="29"/>
  <c r="AS1814" i="29"/>
  <c r="AS1822" i="29"/>
  <c r="AS1830" i="29"/>
  <c r="AS1838" i="29"/>
  <c r="AS1846" i="29"/>
  <c r="AS1854" i="29"/>
  <c r="AS1862" i="29"/>
  <c r="AS1870" i="29"/>
  <c r="AS1878" i="29"/>
  <c r="AS1886" i="29"/>
  <c r="AS1894" i="29"/>
  <c r="AS1902" i="29"/>
  <c r="AS1910" i="29"/>
  <c r="AS2" i="29"/>
  <c r="Z8" i="29"/>
  <c r="Z16" i="29"/>
  <c r="Z24" i="29"/>
  <c r="Z32" i="29"/>
  <c r="Z40" i="29"/>
  <c r="Z48" i="29"/>
  <c r="Z56" i="29"/>
  <c r="Z64" i="29"/>
  <c r="Z72" i="29"/>
  <c r="Z80" i="29"/>
  <c r="Z88" i="29"/>
  <c r="Z96" i="29"/>
  <c r="Z104" i="29"/>
  <c r="Z112" i="29"/>
  <c r="Z120" i="29"/>
  <c r="Z128" i="29"/>
  <c r="Z136" i="29"/>
  <c r="Z144" i="29"/>
  <c r="Z152" i="29"/>
  <c r="Z160" i="29"/>
  <c r="Z168" i="29"/>
  <c r="Z176" i="29"/>
  <c r="Z184" i="29"/>
  <c r="Z192" i="29"/>
  <c r="Z200" i="29"/>
  <c r="Z208" i="29"/>
  <c r="Z216" i="29"/>
  <c r="Z224" i="29"/>
  <c r="Z232" i="29"/>
  <c r="Z240" i="29"/>
  <c r="Z248" i="29"/>
  <c r="Z256" i="29"/>
  <c r="Z264" i="29"/>
  <c r="Z272" i="29"/>
  <c r="Z280" i="29"/>
  <c r="Z288" i="29"/>
  <c r="Z296" i="29"/>
  <c r="Z304" i="29"/>
  <c r="AS1471" i="29"/>
  <c r="AS1668" i="29"/>
  <c r="AS1732" i="29"/>
  <c r="AS1801" i="29"/>
  <c r="AS1809" i="29"/>
  <c r="AS1817" i="29"/>
  <c r="AS1825" i="29"/>
  <c r="AS1833" i="29"/>
  <c r="AS1841" i="29"/>
  <c r="AS1849" i="29"/>
  <c r="AS1857" i="29"/>
  <c r="AS1865" i="29"/>
  <c r="AS1873" i="29"/>
  <c r="AS1881" i="29"/>
  <c r="AS1889" i="29"/>
  <c r="AS1897" i="29"/>
  <c r="AS1905" i="29"/>
  <c r="Z3" i="29"/>
  <c r="Z11" i="29"/>
  <c r="Z19" i="29"/>
  <c r="Z27" i="29"/>
  <c r="Z35" i="29"/>
  <c r="Z43" i="29"/>
  <c r="Z51" i="29"/>
  <c r="Z59" i="29"/>
  <c r="Z67" i="29"/>
  <c r="Z75" i="29"/>
  <c r="Z83" i="29"/>
  <c r="Z91" i="29"/>
  <c r="Z99" i="29"/>
  <c r="Z107" i="29"/>
  <c r="Z115" i="29"/>
  <c r="Z123" i="29"/>
  <c r="Z131" i="29"/>
  <c r="Z139" i="29"/>
  <c r="Z147" i="29"/>
  <c r="Z155" i="29"/>
  <c r="Z163" i="29"/>
  <c r="Z171" i="29"/>
  <c r="Z179" i="29"/>
  <c r="Z187" i="29"/>
  <c r="Z195" i="29"/>
  <c r="Z203" i="29"/>
  <c r="Z211" i="29"/>
  <c r="Z219" i="29"/>
  <c r="Z227" i="29"/>
  <c r="Z235" i="29"/>
  <c r="Z243" i="29"/>
  <c r="Z251" i="29"/>
  <c r="Z259" i="29"/>
  <c r="Z267" i="29"/>
  <c r="Z275" i="29"/>
  <c r="Z283" i="29"/>
  <c r="Z291" i="29"/>
  <c r="Z299" i="29"/>
  <c r="Z307" i="29"/>
  <c r="AS938" i="29"/>
  <c r="AS1343" i="29"/>
  <c r="AS1652" i="29"/>
  <c r="AS1716" i="29"/>
  <c r="AS1780" i="29"/>
  <c r="AS1799" i="29"/>
  <c r="AS1807" i="29"/>
  <c r="AS1815" i="29"/>
  <c r="AS1823" i="29"/>
  <c r="AS1831" i="29"/>
  <c r="AS1839" i="29"/>
  <c r="AS1847" i="29"/>
  <c r="AS1855" i="29"/>
  <c r="AS1863" i="29"/>
  <c r="AS1871" i="29"/>
  <c r="AS1879" i="29"/>
  <c r="AS1887" i="29"/>
  <c r="AS1895" i="29"/>
  <c r="AS1903" i="29"/>
  <c r="AS1911" i="29"/>
  <c r="Z9" i="29"/>
  <c r="Z17" i="29"/>
  <c r="Z25" i="29"/>
  <c r="Z33" i="29"/>
  <c r="Z41" i="29"/>
  <c r="Z49" i="29"/>
  <c r="Z57" i="29"/>
  <c r="Z65" i="29"/>
  <c r="Z73" i="29"/>
  <c r="Z81" i="29"/>
  <c r="Z89" i="29"/>
  <c r="Z97" i="29"/>
  <c r="Z105" i="29"/>
  <c r="Z113" i="29"/>
  <c r="Z121" i="29"/>
  <c r="Z129" i="29"/>
  <c r="Z137" i="29"/>
  <c r="Z145" i="29"/>
  <c r="Z153" i="29"/>
  <c r="Z161" i="29"/>
  <c r="Z169" i="29"/>
  <c r="Z177" i="29"/>
  <c r="Z185" i="29"/>
  <c r="Z193" i="29"/>
  <c r="Z201" i="29"/>
  <c r="Z209" i="29"/>
  <c r="Z217" i="29"/>
  <c r="Z225" i="29"/>
  <c r="Z233" i="29"/>
  <c r="Z241" i="29"/>
  <c r="Z249" i="29"/>
  <c r="Z257" i="29"/>
  <c r="Z265" i="29"/>
  <c r="Z273" i="29"/>
  <c r="Z281" i="29"/>
  <c r="Z289" i="29"/>
  <c r="Z297" i="29"/>
  <c r="Z305" i="29"/>
  <c r="AS1836" i="29"/>
  <c r="AS1900" i="29"/>
  <c r="Z54" i="29"/>
  <c r="Z118" i="29"/>
  <c r="Z182" i="29"/>
  <c r="Z246" i="29"/>
  <c r="Z310" i="29"/>
  <c r="Z313" i="29"/>
  <c r="Z321" i="29"/>
  <c r="Z329" i="29"/>
  <c r="Z337" i="29"/>
  <c r="Z345" i="29"/>
  <c r="Z353" i="29"/>
  <c r="Z361" i="29"/>
  <c r="Z369" i="29"/>
  <c r="Z377" i="29"/>
  <c r="Z385" i="29"/>
  <c r="Z393" i="29"/>
  <c r="Z401" i="29"/>
  <c r="Z409" i="29"/>
  <c r="Z417" i="29"/>
  <c r="Z425" i="29"/>
  <c r="Z433" i="29"/>
  <c r="Z441" i="29"/>
  <c r="Z449" i="29"/>
  <c r="Z457" i="29"/>
  <c r="Z465" i="29"/>
  <c r="Z473" i="29"/>
  <c r="Z481" i="29"/>
  <c r="Z489" i="29"/>
  <c r="Z497" i="29"/>
  <c r="Z505" i="29"/>
  <c r="Z513" i="29"/>
  <c r="Z521" i="29"/>
  <c r="Z529" i="29"/>
  <c r="Z537" i="29"/>
  <c r="Z545" i="29"/>
  <c r="Z553" i="29"/>
  <c r="Z561" i="29"/>
  <c r="Z569" i="29"/>
  <c r="Z577" i="29"/>
  <c r="Z585" i="29"/>
  <c r="Z593" i="29"/>
  <c r="Z601" i="29"/>
  <c r="Z609" i="29"/>
  <c r="Z617" i="29"/>
  <c r="Z625" i="29"/>
  <c r="Z633" i="29"/>
  <c r="Z641" i="29"/>
  <c r="Z649" i="29"/>
  <c r="Z657" i="29"/>
  <c r="Z665" i="29"/>
  <c r="Z673" i="29"/>
  <c r="Z681" i="29"/>
  <c r="Z689" i="29"/>
  <c r="Z697" i="29"/>
  <c r="Z705" i="29"/>
  <c r="AS1628" i="29"/>
  <c r="AS1796" i="29"/>
  <c r="AS1860" i="29"/>
  <c r="Z14" i="29"/>
  <c r="Z78" i="29"/>
  <c r="Z142" i="29"/>
  <c r="Z206" i="29"/>
  <c r="Z270" i="29"/>
  <c r="Z316" i="29"/>
  <c r="Z324" i="29"/>
  <c r="Z332" i="29"/>
  <c r="Z340" i="29"/>
  <c r="Z348" i="29"/>
  <c r="Z356" i="29"/>
  <c r="Z364" i="29"/>
  <c r="Z372" i="29"/>
  <c r="Z380" i="29"/>
  <c r="Z388" i="29"/>
  <c r="Z396" i="29"/>
  <c r="Z404" i="29"/>
  <c r="Z412" i="29"/>
  <c r="Z420" i="29"/>
  <c r="Z428" i="29"/>
  <c r="Z436" i="29"/>
  <c r="Z444" i="29"/>
  <c r="Z452" i="29"/>
  <c r="Z460" i="29"/>
  <c r="Z468" i="29"/>
  <c r="Z476" i="29"/>
  <c r="Z484" i="29"/>
  <c r="Z492" i="29"/>
  <c r="Z500" i="29"/>
  <c r="Z508" i="29"/>
  <c r="Z516" i="29"/>
  <c r="Z524" i="29"/>
  <c r="Z532" i="29"/>
  <c r="Z540" i="29"/>
  <c r="Z548" i="29"/>
  <c r="Z556" i="29"/>
  <c r="Z564" i="29"/>
  <c r="Z572" i="29"/>
  <c r="Z580" i="29"/>
  <c r="Z588" i="29"/>
  <c r="Z596" i="29"/>
  <c r="Z604" i="29"/>
  <c r="Z612" i="29"/>
  <c r="Z620" i="29"/>
  <c r="Z628" i="29"/>
  <c r="Z636" i="29"/>
  <c r="Z644" i="29"/>
  <c r="Z652" i="29"/>
  <c r="Z660" i="29"/>
  <c r="Z668" i="29"/>
  <c r="Z676" i="29"/>
  <c r="Z684" i="29"/>
  <c r="Z692" i="29"/>
  <c r="Z700" i="29"/>
  <c r="AS1820" i="29"/>
  <c r="AS1884" i="29"/>
  <c r="Z38" i="29"/>
  <c r="Z102" i="29"/>
  <c r="Z166" i="29"/>
  <c r="Z230" i="29"/>
  <c r="Z294" i="29"/>
  <c r="Z311" i="29"/>
  <c r="Z319" i="29"/>
  <c r="Z327" i="29"/>
  <c r="Z335" i="29"/>
  <c r="Z343" i="29"/>
  <c r="Z351" i="29"/>
  <c r="Z359" i="29"/>
  <c r="Z367" i="29"/>
  <c r="Z375" i="29"/>
  <c r="Z383" i="29"/>
  <c r="Z391" i="29"/>
  <c r="Z399" i="29"/>
  <c r="Z407" i="29"/>
  <c r="Z415" i="29"/>
  <c r="Z423" i="29"/>
  <c r="Z431" i="29"/>
  <c r="Z439" i="29"/>
  <c r="Z447" i="29"/>
  <c r="Z455" i="29"/>
  <c r="Z463" i="29"/>
  <c r="Z471" i="29"/>
  <c r="Z479" i="29"/>
  <c r="Z487" i="29"/>
  <c r="Z495" i="29"/>
  <c r="Z503" i="29"/>
  <c r="Z511" i="29"/>
  <c r="Z519" i="29"/>
  <c r="Z527" i="29"/>
  <c r="Z535" i="29"/>
  <c r="Z543" i="29"/>
  <c r="Z551" i="29"/>
  <c r="Z559" i="29"/>
  <c r="Z567" i="29"/>
  <c r="Z575" i="29"/>
  <c r="Z583" i="29"/>
  <c r="Z591" i="29"/>
  <c r="Z599" i="29"/>
  <c r="Z607" i="29"/>
  <c r="Z615" i="29"/>
  <c r="Z623" i="29"/>
  <c r="Z631" i="29"/>
  <c r="Z639" i="29"/>
  <c r="Z647" i="29"/>
  <c r="Z655" i="29"/>
  <c r="Z663" i="29"/>
  <c r="Z671" i="29"/>
  <c r="Z679" i="29"/>
  <c r="Z687" i="29"/>
  <c r="Z695" i="29"/>
  <c r="Z703" i="29"/>
  <c r="AS1844" i="29"/>
  <c r="AS1908" i="29"/>
  <c r="Z62" i="29"/>
  <c r="Z126" i="29"/>
  <c r="Z190" i="29"/>
  <c r="Z254" i="29"/>
  <c r="Z314" i="29"/>
  <c r="Z322" i="29"/>
  <c r="Z330" i="29"/>
  <c r="Z338" i="29"/>
  <c r="Z346" i="29"/>
  <c r="Z354" i="29"/>
  <c r="Z362" i="29"/>
  <c r="Z370" i="29"/>
  <c r="Z378" i="29"/>
  <c r="Z386" i="29"/>
  <c r="Z394" i="29"/>
  <c r="Z402" i="29"/>
  <c r="Z410" i="29"/>
  <c r="Z418" i="29"/>
  <c r="Z426" i="29"/>
  <c r="Z434" i="29"/>
  <c r="Z442" i="29"/>
  <c r="Z450" i="29"/>
  <c r="Z458" i="29"/>
  <c r="Z466" i="29"/>
  <c r="Z474" i="29"/>
  <c r="Z482" i="29"/>
  <c r="Z490" i="29"/>
  <c r="Z498" i="29"/>
  <c r="Z506" i="29"/>
  <c r="Z514" i="29"/>
  <c r="Z522" i="29"/>
  <c r="Z530" i="29"/>
  <c r="Z538" i="29"/>
  <c r="Z546" i="29"/>
  <c r="Z554" i="29"/>
  <c r="Z562" i="29"/>
  <c r="Z570" i="29"/>
  <c r="Z578" i="29"/>
  <c r="Z586" i="29"/>
  <c r="Z594" i="29"/>
  <c r="Z602" i="29"/>
  <c r="Z610" i="29"/>
  <c r="Z618" i="29"/>
  <c r="Z626" i="29"/>
  <c r="Z634" i="29"/>
  <c r="Z642" i="29"/>
  <c r="Z650" i="29"/>
  <c r="Z658" i="29"/>
  <c r="Z666" i="29"/>
  <c r="Z674" i="29"/>
  <c r="Z682" i="29"/>
  <c r="Z690" i="29"/>
  <c r="Z698" i="29"/>
  <c r="Z706" i="29"/>
  <c r="AS1692" i="29"/>
  <c r="AS1804" i="29"/>
  <c r="AS1868" i="29"/>
  <c r="Z22" i="29"/>
  <c r="Z86" i="29"/>
  <c r="Z150" i="29"/>
  <c r="Z214" i="29"/>
  <c r="Z278" i="29"/>
  <c r="Z317" i="29"/>
  <c r="Z325" i="29"/>
  <c r="Z333" i="29"/>
  <c r="Z341" i="29"/>
  <c r="Z349" i="29"/>
  <c r="Z357" i="29"/>
  <c r="Z365" i="29"/>
  <c r="Z373" i="29"/>
  <c r="Z381" i="29"/>
  <c r="Z389" i="29"/>
  <c r="Z397" i="29"/>
  <c r="Z405" i="29"/>
  <c r="Z413" i="29"/>
  <c r="Z421" i="29"/>
  <c r="Z429" i="29"/>
  <c r="Z437" i="29"/>
  <c r="Z445" i="29"/>
  <c r="Z453" i="29"/>
  <c r="Z461" i="29"/>
  <c r="Z469" i="29"/>
  <c r="Z477" i="29"/>
  <c r="Z485" i="29"/>
  <c r="Z493" i="29"/>
  <c r="Z501" i="29"/>
  <c r="Z509" i="29"/>
  <c r="Z517" i="29"/>
  <c r="Z525" i="29"/>
  <c r="Z533" i="29"/>
  <c r="Z541" i="29"/>
  <c r="Z549" i="29"/>
  <c r="Z557" i="29"/>
  <c r="Z565" i="29"/>
  <c r="Z573" i="29"/>
  <c r="Z581" i="29"/>
  <c r="Z589" i="29"/>
  <c r="Z597" i="29"/>
  <c r="Z605" i="29"/>
  <c r="Z613" i="29"/>
  <c r="Z621" i="29"/>
  <c r="Z629" i="29"/>
  <c r="Z637" i="29"/>
  <c r="Z645" i="29"/>
  <c r="Z653" i="29"/>
  <c r="Z661" i="29"/>
  <c r="Z669" i="29"/>
  <c r="Z677" i="29"/>
  <c r="Z685" i="29"/>
  <c r="Z693" i="29"/>
  <c r="Z701" i="29"/>
  <c r="AS1828" i="29"/>
  <c r="AS1892" i="29"/>
  <c r="Z46" i="29"/>
  <c r="Z110" i="29"/>
  <c r="Z174" i="29"/>
  <c r="Z238" i="29"/>
  <c r="Z302" i="29"/>
  <c r="Z312" i="29"/>
  <c r="Z320" i="29"/>
  <c r="Z328" i="29"/>
  <c r="Z336" i="29"/>
  <c r="Z344" i="29"/>
  <c r="Z352" i="29"/>
  <c r="Z360" i="29"/>
  <c r="Z368" i="29"/>
  <c r="Z376" i="29"/>
  <c r="Z384" i="29"/>
  <c r="Z392" i="29"/>
  <c r="Z400" i="29"/>
  <c r="Z408" i="29"/>
  <c r="Z416" i="29"/>
  <c r="Z424" i="29"/>
  <c r="Z432" i="29"/>
  <c r="Z440" i="29"/>
  <c r="Z448" i="29"/>
  <c r="Z456" i="29"/>
  <c r="Z464" i="29"/>
  <c r="Z472" i="29"/>
  <c r="Z480" i="29"/>
  <c r="Z488" i="29"/>
  <c r="Z496" i="29"/>
  <c r="Z504" i="29"/>
  <c r="Z512" i="29"/>
  <c r="Z520" i="29"/>
  <c r="Z528" i="29"/>
  <c r="Z536" i="29"/>
  <c r="Z544" i="29"/>
  <c r="Z552" i="29"/>
  <c r="Z560" i="29"/>
  <c r="Z568" i="29"/>
  <c r="Z576" i="29"/>
  <c r="Z584" i="29"/>
  <c r="Z592" i="29"/>
  <c r="Z600" i="29"/>
  <c r="Z608" i="29"/>
  <c r="Z616" i="29"/>
  <c r="Z624" i="29"/>
  <c r="Z632" i="29"/>
  <c r="Z640" i="29"/>
  <c r="Z648" i="29"/>
  <c r="Z656" i="29"/>
  <c r="Z664" i="29"/>
  <c r="Z672" i="29"/>
  <c r="Z680" i="29"/>
  <c r="Z688" i="29"/>
  <c r="Z696" i="29"/>
  <c r="Z704" i="29"/>
  <c r="AS1756" i="29"/>
  <c r="AS1812" i="29"/>
  <c r="AS1876" i="29"/>
  <c r="Z30" i="29"/>
  <c r="Z94" i="29"/>
  <c r="Z158" i="29"/>
  <c r="Z222" i="29"/>
  <c r="Z286" i="29"/>
  <c r="Z318" i="29"/>
  <c r="Z326" i="29"/>
  <c r="Z334" i="29"/>
  <c r="Z342" i="29"/>
  <c r="Z350" i="29"/>
  <c r="Z358" i="29"/>
  <c r="Z366" i="29"/>
  <c r="Z374" i="29"/>
  <c r="Z382" i="29"/>
  <c r="Z390" i="29"/>
  <c r="Z398" i="29"/>
  <c r="Z406" i="29"/>
  <c r="Z414" i="29"/>
  <c r="Z422" i="29"/>
  <c r="Z430" i="29"/>
  <c r="Z438" i="29"/>
  <c r="Z446" i="29"/>
  <c r="Z454" i="29"/>
  <c r="Z462" i="29"/>
  <c r="Z470" i="29"/>
  <c r="Z478" i="29"/>
  <c r="Z486" i="29"/>
  <c r="Z494" i="29"/>
  <c r="Z502" i="29"/>
  <c r="Z510" i="29"/>
  <c r="Z518" i="29"/>
  <c r="Z526" i="29"/>
  <c r="Z534" i="29"/>
  <c r="Z542" i="29"/>
  <c r="Z550" i="29"/>
  <c r="Z558" i="29"/>
  <c r="Z566" i="29"/>
  <c r="Z574" i="29"/>
  <c r="Z582" i="29"/>
  <c r="Z590" i="29"/>
  <c r="Z598" i="29"/>
  <c r="Z606" i="29"/>
  <c r="Z614" i="29"/>
  <c r="Z622" i="29"/>
  <c r="Z630" i="29"/>
  <c r="Z638" i="29"/>
  <c r="Z646" i="29"/>
  <c r="Z654" i="29"/>
  <c r="Z662" i="29"/>
  <c r="Z670" i="29"/>
  <c r="Z678" i="29"/>
  <c r="Z686" i="29"/>
  <c r="Z694" i="29"/>
  <c r="Z702" i="29"/>
  <c r="Z70" i="29"/>
  <c r="Z323" i="29"/>
  <c r="Z387" i="29"/>
  <c r="Z451" i="29"/>
  <c r="Z515" i="29"/>
  <c r="Z579" i="29"/>
  <c r="Z643" i="29"/>
  <c r="Z707" i="29"/>
  <c r="Z713" i="29"/>
  <c r="Z721" i="29"/>
  <c r="Z729" i="29"/>
  <c r="Z737" i="29"/>
  <c r="Z745" i="29"/>
  <c r="Z753" i="29"/>
  <c r="Z761" i="29"/>
  <c r="Z769" i="29"/>
  <c r="Z777" i="29"/>
  <c r="Z785" i="29"/>
  <c r="Z793" i="29"/>
  <c r="Z801" i="29"/>
  <c r="Z809" i="29"/>
  <c r="Z817" i="29"/>
  <c r="Z825" i="29"/>
  <c r="Z833" i="29"/>
  <c r="Z841" i="29"/>
  <c r="Z849" i="29"/>
  <c r="Z857" i="29"/>
  <c r="Z865" i="29"/>
  <c r="Z873" i="29"/>
  <c r="Z881" i="29"/>
  <c r="Z889" i="29"/>
  <c r="Z897" i="29"/>
  <c r="Z905" i="29"/>
  <c r="Z913" i="29"/>
  <c r="Z921" i="29"/>
  <c r="Z929" i="29"/>
  <c r="Z937" i="29"/>
  <c r="Z945" i="29"/>
  <c r="Z953" i="29"/>
  <c r="Z961" i="29"/>
  <c r="Z969" i="29"/>
  <c r="Z977" i="29"/>
  <c r="Z985" i="29"/>
  <c r="Z993" i="29"/>
  <c r="Z1001" i="29"/>
  <c r="Z1009" i="29"/>
  <c r="Z1017" i="29"/>
  <c r="Z1025" i="29"/>
  <c r="Z1033" i="29"/>
  <c r="Z1041" i="29"/>
  <c r="Z1049" i="29"/>
  <c r="Z1057" i="29"/>
  <c r="Z1065" i="29"/>
  <c r="Z1073" i="29"/>
  <c r="Z1081" i="29"/>
  <c r="Z1089" i="29"/>
  <c r="Z1097" i="29"/>
  <c r="Z1105" i="29"/>
  <c r="Z262" i="29"/>
  <c r="Z347" i="29"/>
  <c r="Z411" i="29"/>
  <c r="Z475" i="29"/>
  <c r="Z539" i="29"/>
  <c r="Z603" i="29"/>
  <c r="Z667" i="29"/>
  <c r="Z708" i="29"/>
  <c r="Z716" i="29"/>
  <c r="Z724" i="29"/>
  <c r="Z732" i="29"/>
  <c r="Z740" i="29"/>
  <c r="Z748" i="29"/>
  <c r="Z756" i="29"/>
  <c r="Z764" i="29"/>
  <c r="Z772" i="29"/>
  <c r="Z780" i="29"/>
  <c r="Z788" i="29"/>
  <c r="Z796" i="29"/>
  <c r="Z804" i="29"/>
  <c r="Z812" i="29"/>
  <c r="Z820" i="29"/>
  <c r="Z828" i="29"/>
  <c r="Z836" i="29"/>
  <c r="Z844" i="29"/>
  <c r="Z852" i="29"/>
  <c r="Z860" i="29"/>
  <c r="Z868" i="29"/>
  <c r="Z876" i="29"/>
  <c r="Z884" i="29"/>
  <c r="Z892" i="29"/>
  <c r="Z900" i="29"/>
  <c r="Z908" i="29"/>
  <c r="Z916" i="29"/>
  <c r="Z924" i="29"/>
  <c r="Z932" i="29"/>
  <c r="Z940" i="29"/>
  <c r="Z948" i="29"/>
  <c r="Z956" i="29"/>
  <c r="Z964" i="29"/>
  <c r="Z972" i="29"/>
  <c r="Z980" i="29"/>
  <c r="Z988" i="29"/>
  <c r="Z996" i="29"/>
  <c r="Z1004" i="29"/>
  <c r="Z1012" i="29"/>
  <c r="Z1020" i="29"/>
  <c r="Z1028" i="29"/>
  <c r="Z1036" i="29"/>
  <c r="Z1044" i="29"/>
  <c r="Z1052" i="29"/>
  <c r="Z1060" i="29"/>
  <c r="Z1068" i="29"/>
  <c r="Z1076" i="29"/>
  <c r="Z1084" i="29"/>
  <c r="Z1092" i="29"/>
  <c r="Z1100" i="29"/>
  <c r="AS1852" i="29"/>
  <c r="Z371" i="29"/>
  <c r="Z435" i="29"/>
  <c r="Z499" i="29"/>
  <c r="Z563" i="29"/>
  <c r="Z627" i="29"/>
  <c r="Z691" i="29"/>
  <c r="Z711" i="29"/>
  <c r="Z719" i="29"/>
  <c r="Z727" i="29"/>
  <c r="Z735" i="29"/>
  <c r="Z743" i="29"/>
  <c r="Z751" i="29"/>
  <c r="Z759" i="29"/>
  <c r="Z767" i="29"/>
  <c r="Z775" i="29"/>
  <c r="Z783" i="29"/>
  <c r="Z791" i="29"/>
  <c r="Z799" i="29"/>
  <c r="Z807" i="29"/>
  <c r="Z815" i="29"/>
  <c r="Z823" i="29"/>
  <c r="Z831" i="29"/>
  <c r="Z839" i="29"/>
  <c r="Z847" i="29"/>
  <c r="Z855" i="29"/>
  <c r="Z863" i="29"/>
  <c r="Z871" i="29"/>
  <c r="Z879" i="29"/>
  <c r="Z887" i="29"/>
  <c r="Z895" i="29"/>
  <c r="Z903" i="29"/>
  <c r="Z911" i="29"/>
  <c r="Z919" i="29"/>
  <c r="Z927" i="29"/>
  <c r="Z935" i="29"/>
  <c r="Z943" i="29"/>
  <c r="Z951" i="29"/>
  <c r="Z959" i="29"/>
  <c r="Z967" i="29"/>
  <c r="Z975" i="29"/>
  <c r="Z983" i="29"/>
  <c r="Z991" i="29"/>
  <c r="Z999" i="29"/>
  <c r="Z1007" i="29"/>
  <c r="Z1015" i="29"/>
  <c r="Z1023" i="29"/>
  <c r="Z1031" i="29"/>
  <c r="Z1039" i="29"/>
  <c r="Z1047" i="29"/>
  <c r="Z1055" i="29"/>
  <c r="Z1063" i="29"/>
  <c r="Z1071" i="29"/>
  <c r="Z1079" i="29"/>
  <c r="Z1087" i="29"/>
  <c r="Z1095" i="29"/>
  <c r="Z1103" i="29"/>
  <c r="Z134" i="29"/>
  <c r="Z331" i="29"/>
  <c r="Z395" i="29"/>
  <c r="Z459" i="29"/>
  <c r="Z523" i="29"/>
  <c r="Z587" i="29"/>
  <c r="Z651" i="29"/>
  <c r="Z714" i="29"/>
  <c r="Z722" i="29"/>
  <c r="Z730" i="29"/>
  <c r="Z738" i="29"/>
  <c r="Z746" i="29"/>
  <c r="Z754" i="29"/>
  <c r="Z762" i="29"/>
  <c r="Z770" i="29"/>
  <c r="Z778" i="29"/>
  <c r="Z786" i="29"/>
  <c r="Z794" i="29"/>
  <c r="Z802" i="29"/>
  <c r="Z810" i="29"/>
  <c r="Z818" i="29"/>
  <c r="Z826" i="29"/>
  <c r="Z834" i="29"/>
  <c r="Z842" i="29"/>
  <c r="Z850" i="29"/>
  <c r="Z858" i="29"/>
  <c r="Z866" i="29"/>
  <c r="Z874" i="29"/>
  <c r="Z882" i="29"/>
  <c r="Z890" i="29"/>
  <c r="Z898" i="29"/>
  <c r="Z906" i="29"/>
  <c r="Z914" i="29"/>
  <c r="Z922" i="29"/>
  <c r="Z930" i="29"/>
  <c r="Z938" i="29"/>
  <c r="Z946" i="29"/>
  <c r="Z954" i="29"/>
  <c r="Z962" i="29"/>
  <c r="Z970" i="29"/>
  <c r="Z978" i="29"/>
  <c r="Z986" i="29"/>
  <c r="Z994" i="29"/>
  <c r="Z1002" i="29"/>
  <c r="Z1010" i="29"/>
  <c r="Z1018" i="29"/>
  <c r="Z1026" i="29"/>
  <c r="Z1034" i="29"/>
  <c r="Z1042" i="29"/>
  <c r="Z1050" i="29"/>
  <c r="Z1058" i="29"/>
  <c r="Z1066" i="29"/>
  <c r="Z1074" i="29"/>
  <c r="Z1082" i="29"/>
  <c r="Z1090" i="29"/>
  <c r="Z1098" i="29"/>
  <c r="Z355" i="29"/>
  <c r="Z419" i="29"/>
  <c r="Z483" i="29"/>
  <c r="Z547" i="29"/>
  <c r="Z611" i="29"/>
  <c r="Z675" i="29"/>
  <c r="Z709" i="29"/>
  <c r="Z717" i="29"/>
  <c r="Z725" i="29"/>
  <c r="Z733" i="29"/>
  <c r="Z741" i="29"/>
  <c r="Z749" i="29"/>
  <c r="Z757" i="29"/>
  <c r="Z765" i="29"/>
  <c r="Z773" i="29"/>
  <c r="Z781" i="29"/>
  <c r="Z789" i="29"/>
  <c r="Z797" i="29"/>
  <c r="Z805" i="29"/>
  <c r="Z813" i="29"/>
  <c r="Z821" i="29"/>
  <c r="Z829" i="29"/>
  <c r="Z837" i="29"/>
  <c r="Z845" i="29"/>
  <c r="Z853" i="29"/>
  <c r="Z861" i="29"/>
  <c r="Z869" i="29"/>
  <c r="Z877" i="29"/>
  <c r="Z885" i="29"/>
  <c r="Z893" i="29"/>
  <c r="Z901" i="29"/>
  <c r="Z909" i="29"/>
  <c r="Z917" i="29"/>
  <c r="Z925" i="29"/>
  <c r="Z933" i="29"/>
  <c r="Z941" i="29"/>
  <c r="Z949" i="29"/>
  <c r="Z957" i="29"/>
  <c r="Z965" i="29"/>
  <c r="Z973" i="29"/>
  <c r="Z981" i="29"/>
  <c r="Z989" i="29"/>
  <c r="Z997" i="29"/>
  <c r="Z1005" i="29"/>
  <c r="Z1013" i="29"/>
  <c r="Z1021" i="29"/>
  <c r="Z1029" i="29"/>
  <c r="Z1037" i="29"/>
  <c r="Z1045" i="29"/>
  <c r="Z1053" i="29"/>
  <c r="Z1061" i="29"/>
  <c r="Z1069" i="29"/>
  <c r="Z1077" i="29"/>
  <c r="Z1085" i="29"/>
  <c r="Z1093" i="29"/>
  <c r="Z1101" i="29"/>
  <c r="Z6" i="29"/>
  <c r="Z315" i="29"/>
  <c r="Z379" i="29"/>
  <c r="Z443" i="29"/>
  <c r="Z507" i="29"/>
  <c r="Z571" i="29"/>
  <c r="Z635" i="29"/>
  <c r="Z699" i="29"/>
  <c r="Z712" i="29"/>
  <c r="Z720" i="29"/>
  <c r="Z728" i="29"/>
  <c r="Z736" i="29"/>
  <c r="Z744" i="29"/>
  <c r="Z752" i="29"/>
  <c r="Z760" i="29"/>
  <c r="Z768" i="29"/>
  <c r="Z776" i="29"/>
  <c r="Z784" i="29"/>
  <c r="Z792" i="29"/>
  <c r="Z800" i="29"/>
  <c r="Z808" i="29"/>
  <c r="Z816" i="29"/>
  <c r="Z824" i="29"/>
  <c r="Z832" i="29"/>
  <c r="Z840" i="29"/>
  <c r="Z848" i="29"/>
  <c r="Z856" i="29"/>
  <c r="Z864" i="29"/>
  <c r="Z872" i="29"/>
  <c r="Z880" i="29"/>
  <c r="Z888" i="29"/>
  <c r="Z896" i="29"/>
  <c r="Z904" i="29"/>
  <c r="Z912" i="29"/>
  <c r="Z920" i="29"/>
  <c r="Z928" i="29"/>
  <c r="Z936" i="29"/>
  <c r="Z944" i="29"/>
  <c r="Z952" i="29"/>
  <c r="Z960" i="29"/>
  <c r="Z968" i="29"/>
  <c r="Z976" i="29"/>
  <c r="Z984" i="29"/>
  <c r="Z992" i="29"/>
  <c r="Z1000" i="29"/>
  <c r="Z1008" i="29"/>
  <c r="Z1016" i="29"/>
  <c r="Z1024" i="29"/>
  <c r="Z1032" i="29"/>
  <c r="Z1040" i="29"/>
  <c r="Z1048" i="29"/>
  <c r="Z1056" i="29"/>
  <c r="Z1064" i="29"/>
  <c r="Z1072" i="29"/>
  <c r="Z1080" i="29"/>
  <c r="Z1088" i="29"/>
  <c r="Z1096" i="29"/>
  <c r="Z1104" i="29"/>
  <c r="Z363" i="29"/>
  <c r="Z427" i="29"/>
  <c r="Z491" i="29"/>
  <c r="Z555" i="29"/>
  <c r="Z619" i="29"/>
  <c r="Z683" i="29"/>
  <c r="Z710" i="29"/>
  <c r="Z718" i="29"/>
  <c r="Z726" i="29"/>
  <c r="Z734" i="29"/>
  <c r="Z742" i="29"/>
  <c r="Z750" i="29"/>
  <c r="Z758" i="29"/>
  <c r="Z766" i="29"/>
  <c r="Z774" i="29"/>
  <c r="Z782" i="29"/>
  <c r="Z790" i="29"/>
  <c r="Z798" i="29"/>
  <c r="Z806" i="29"/>
  <c r="Z814" i="29"/>
  <c r="Z822" i="29"/>
  <c r="Z830" i="29"/>
  <c r="Z838" i="29"/>
  <c r="Z846" i="29"/>
  <c r="Z854" i="29"/>
  <c r="Z862" i="29"/>
  <c r="Z870" i="29"/>
  <c r="Z878" i="29"/>
  <c r="Z886" i="29"/>
  <c r="Z894" i="29"/>
  <c r="Z902" i="29"/>
  <c r="Z910" i="29"/>
  <c r="Z918" i="29"/>
  <c r="Z926" i="29"/>
  <c r="Z934" i="29"/>
  <c r="Z942" i="29"/>
  <c r="Z950" i="29"/>
  <c r="Z958" i="29"/>
  <c r="Z966" i="29"/>
  <c r="Z974" i="29"/>
  <c r="Z982" i="29"/>
  <c r="Z990" i="29"/>
  <c r="Z998" i="29"/>
  <c r="Z1006" i="29"/>
  <c r="Z1014" i="29"/>
  <c r="Z1022" i="29"/>
  <c r="Z1030" i="29"/>
  <c r="Z1038" i="29"/>
  <c r="Z1046" i="29"/>
  <c r="Z1054" i="29"/>
  <c r="Z1062" i="29"/>
  <c r="Z1070" i="29"/>
  <c r="Z1078" i="29"/>
  <c r="Z1086" i="29"/>
  <c r="Z1094" i="29"/>
  <c r="Z1102" i="29"/>
  <c r="Z198" i="29"/>
  <c r="Z467" i="29"/>
  <c r="Z763" i="29"/>
  <c r="Z827" i="29"/>
  <c r="Z891" i="29"/>
  <c r="Z955" i="29"/>
  <c r="Z1019" i="29"/>
  <c r="Z1083" i="29"/>
  <c r="Z1111" i="29"/>
  <c r="Z1119" i="29"/>
  <c r="Z1127" i="29"/>
  <c r="Z1135" i="29"/>
  <c r="Z1143" i="29"/>
  <c r="Z1151" i="29"/>
  <c r="Z1159" i="29"/>
  <c r="Z1167" i="29"/>
  <c r="Z1175" i="29"/>
  <c r="Z1183" i="29"/>
  <c r="Z1191" i="29"/>
  <c r="Z1199" i="29"/>
  <c r="Z1207" i="29"/>
  <c r="Z1215" i="29"/>
  <c r="Z1223" i="29"/>
  <c r="Z1231" i="29"/>
  <c r="Z1239" i="29"/>
  <c r="Z1247" i="29"/>
  <c r="Z1255" i="29"/>
  <c r="Z1263" i="29"/>
  <c r="Z1271" i="29"/>
  <c r="Z1279" i="29"/>
  <c r="Z1287" i="29"/>
  <c r="Z1295" i="29"/>
  <c r="Z1303" i="29"/>
  <c r="Z1311" i="29"/>
  <c r="Z1319" i="29"/>
  <c r="Z1327" i="29"/>
  <c r="Z1335" i="29"/>
  <c r="Z1343" i="29"/>
  <c r="Z1351" i="29"/>
  <c r="Z1359" i="29"/>
  <c r="Z1367" i="29"/>
  <c r="Z1375" i="29"/>
  <c r="Z1383" i="29"/>
  <c r="Z1391" i="29"/>
  <c r="Z1399" i="29"/>
  <c r="Z1407" i="29"/>
  <c r="Z1415" i="29"/>
  <c r="Z1423" i="29"/>
  <c r="Z1431" i="29"/>
  <c r="Z1439" i="29"/>
  <c r="Z1447" i="29"/>
  <c r="Z1455" i="29"/>
  <c r="Z1463" i="29"/>
  <c r="Z1471" i="29"/>
  <c r="Z1479" i="29"/>
  <c r="Z1487" i="29"/>
  <c r="Z1495" i="29"/>
  <c r="Z1503" i="29"/>
  <c r="Z659" i="29"/>
  <c r="Z723" i="29"/>
  <c r="Z787" i="29"/>
  <c r="Z851" i="29"/>
  <c r="Z915" i="29"/>
  <c r="Z979" i="29"/>
  <c r="Z1043" i="29"/>
  <c r="Z1106" i="29"/>
  <c r="Z1114" i="29"/>
  <c r="Z1122" i="29"/>
  <c r="Z1130" i="29"/>
  <c r="Z1138" i="29"/>
  <c r="Z1146" i="29"/>
  <c r="Z1154" i="29"/>
  <c r="Z1162" i="29"/>
  <c r="Z1170" i="29"/>
  <c r="Z1178" i="29"/>
  <c r="Z1186" i="29"/>
  <c r="Z1194" i="29"/>
  <c r="Z1202" i="29"/>
  <c r="Z1210" i="29"/>
  <c r="Z1218" i="29"/>
  <c r="Z1226" i="29"/>
  <c r="Z1234" i="29"/>
  <c r="Z1242" i="29"/>
  <c r="Z1250" i="29"/>
  <c r="Z1258" i="29"/>
  <c r="Z1266" i="29"/>
  <c r="Z1274" i="29"/>
  <c r="Z1282" i="29"/>
  <c r="Z1290" i="29"/>
  <c r="Z1298" i="29"/>
  <c r="Z1306" i="29"/>
  <c r="Z1314" i="29"/>
  <c r="Z1322" i="29"/>
  <c r="Z1330" i="29"/>
  <c r="Z1338" i="29"/>
  <c r="Z1346" i="29"/>
  <c r="Z1354" i="29"/>
  <c r="Z1362" i="29"/>
  <c r="Z1370" i="29"/>
  <c r="Z1378" i="29"/>
  <c r="Z1386" i="29"/>
  <c r="Z1394" i="29"/>
  <c r="Z1402" i="29"/>
  <c r="Z1410" i="29"/>
  <c r="Z1418" i="29"/>
  <c r="Z1426" i="29"/>
  <c r="Z1434" i="29"/>
  <c r="Z1442" i="29"/>
  <c r="Z1450" i="29"/>
  <c r="Z1458" i="29"/>
  <c r="Z1466" i="29"/>
  <c r="Z1474" i="29"/>
  <c r="Z1482" i="29"/>
  <c r="Z1490" i="29"/>
  <c r="Z1498" i="29"/>
  <c r="Z339" i="29"/>
  <c r="Z747" i="29"/>
  <c r="Z811" i="29"/>
  <c r="Z875" i="29"/>
  <c r="Z939" i="29"/>
  <c r="Z1003" i="29"/>
  <c r="Z1067" i="29"/>
  <c r="Z1109" i="29"/>
  <c r="Z1117" i="29"/>
  <c r="Z1125" i="29"/>
  <c r="Z1133" i="29"/>
  <c r="Z1141" i="29"/>
  <c r="Z1149" i="29"/>
  <c r="Z1157" i="29"/>
  <c r="Z1165" i="29"/>
  <c r="Z1173" i="29"/>
  <c r="Z1181" i="29"/>
  <c r="Z1189" i="29"/>
  <c r="Z1197" i="29"/>
  <c r="Z1205" i="29"/>
  <c r="Z1213" i="29"/>
  <c r="Z1221" i="29"/>
  <c r="Z1229" i="29"/>
  <c r="Z1237" i="29"/>
  <c r="Z1245" i="29"/>
  <c r="Z1253" i="29"/>
  <c r="Z1261" i="29"/>
  <c r="Z1269" i="29"/>
  <c r="Z1277" i="29"/>
  <c r="Z1285" i="29"/>
  <c r="Z1293" i="29"/>
  <c r="Z1301" i="29"/>
  <c r="Z1309" i="29"/>
  <c r="Z1317" i="29"/>
  <c r="Z1325" i="29"/>
  <c r="Z1333" i="29"/>
  <c r="Z1341" i="29"/>
  <c r="Z1349" i="29"/>
  <c r="Z1357" i="29"/>
  <c r="Z1365" i="29"/>
  <c r="Z1373" i="29"/>
  <c r="Z1381" i="29"/>
  <c r="Z1389" i="29"/>
  <c r="Z1397" i="29"/>
  <c r="Z1405" i="29"/>
  <c r="Z1413" i="29"/>
  <c r="Z1421" i="29"/>
  <c r="Z1429" i="29"/>
  <c r="Z1437" i="29"/>
  <c r="Z1445" i="29"/>
  <c r="Z1453" i="29"/>
  <c r="Z1461" i="29"/>
  <c r="Z1469" i="29"/>
  <c r="Z1477" i="29"/>
  <c r="Z1485" i="29"/>
  <c r="Z1493" i="29"/>
  <c r="Z1501" i="29"/>
  <c r="Z531" i="29"/>
  <c r="Z771" i="29"/>
  <c r="Z835" i="29"/>
  <c r="Z899" i="29"/>
  <c r="Z963" i="29"/>
  <c r="Z1027" i="29"/>
  <c r="Z1091" i="29"/>
  <c r="Z1112" i="29"/>
  <c r="Z1120" i="29"/>
  <c r="Z1128" i="29"/>
  <c r="Z1136" i="29"/>
  <c r="Z1144" i="29"/>
  <c r="Z1152" i="29"/>
  <c r="Z1160" i="29"/>
  <c r="Z1168" i="29"/>
  <c r="Z1176" i="29"/>
  <c r="Z1184" i="29"/>
  <c r="Z1192" i="29"/>
  <c r="Z1200" i="29"/>
  <c r="Z1208" i="29"/>
  <c r="Z1216" i="29"/>
  <c r="Z1224" i="29"/>
  <c r="Z1232" i="29"/>
  <c r="Z1240" i="29"/>
  <c r="Z1248" i="29"/>
  <c r="Z1256" i="29"/>
  <c r="Z1264" i="29"/>
  <c r="Z1272" i="29"/>
  <c r="Z1280" i="29"/>
  <c r="Z1288" i="29"/>
  <c r="Z1296" i="29"/>
  <c r="Z1304" i="29"/>
  <c r="Z1312" i="29"/>
  <c r="Z1320" i="29"/>
  <c r="Z1328" i="29"/>
  <c r="Z1336" i="29"/>
  <c r="Z1344" i="29"/>
  <c r="Z1352" i="29"/>
  <c r="Z1360" i="29"/>
  <c r="Z1368" i="29"/>
  <c r="Z1376" i="29"/>
  <c r="Z1384" i="29"/>
  <c r="Z1392" i="29"/>
  <c r="Z1400" i="29"/>
  <c r="Z1408" i="29"/>
  <c r="Z1416" i="29"/>
  <c r="Z1424" i="29"/>
  <c r="Z1432" i="29"/>
  <c r="Z1440" i="29"/>
  <c r="Z1448" i="29"/>
  <c r="Z1456" i="29"/>
  <c r="Z1464" i="29"/>
  <c r="Z1472" i="29"/>
  <c r="Z1480" i="29"/>
  <c r="Z1488" i="29"/>
  <c r="Z1496" i="29"/>
  <c r="Z731" i="29"/>
  <c r="Z795" i="29"/>
  <c r="Z859" i="29"/>
  <c r="Z923" i="29"/>
  <c r="Z987" i="29"/>
  <c r="Z1051" i="29"/>
  <c r="Z1107" i="29"/>
  <c r="Z1115" i="29"/>
  <c r="Z1123" i="29"/>
  <c r="Z1131" i="29"/>
  <c r="Z1139" i="29"/>
  <c r="Z1147" i="29"/>
  <c r="Z1155" i="29"/>
  <c r="Z1163" i="29"/>
  <c r="Z1171" i="29"/>
  <c r="Z1179" i="29"/>
  <c r="Z1187" i="29"/>
  <c r="Z1195" i="29"/>
  <c r="Z1203" i="29"/>
  <c r="Z1211" i="29"/>
  <c r="Z1219" i="29"/>
  <c r="Z1227" i="29"/>
  <c r="Z1235" i="29"/>
  <c r="Z1243" i="29"/>
  <c r="Z1251" i="29"/>
  <c r="Z1259" i="29"/>
  <c r="Z1267" i="29"/>
  <c r="Z1275" i="29"/>
  <c r="Z1283" i="29"/>
  <c r="Z1291" i="29"/>
  <c r="Z1299" i="29"/>
  <c r="Z1307" i="29"/>
  <c r="Z1315" i="29"/>
  <c r="Z1323" i="29"/>
  <c r="Z1331" i="29"/>
  <c r="Z1339" i="29"/>
  <c r="Z1347" i="29"/>
  <c r="Z1355" i="29"/>
  <c r="Z1363" i="29"/>
  <c r="Z1371" i="29"/>
  <c r="Z1379" i="29"/>
  <c r="Z1387" i="29"/>
  <c r="Z1395" i="29"/>
  <c r="Z1403" i="29"/>
  <c r="Z1411" i="29"/>
  <c r="Z1419" i="29"/>
  <c r="Z1427" i="29"/>
  <c r="Z1435" i="29"/>
  <c r="Z1443" i="29"/>
  <c r="Z1451" i="29"/>
  <c r="Z1459" i="29"/>
  <c r="Z1467" i="29"/>
  <c r="Z1475" i="29"/>
  <c r="Z1483" i="29"/>
  <c r="Z403" i="29"/>
  <c r="Z755" i="29"/>
  <c r="Z819" i="29"/>
  <c r="Z883" i="29"/>
  <c r="Z947" i="29"/>
  <c r="Z1011" i="29"/>
  <c r="Z1075" i="29"/>
  <c r="Z1110" i="29"/>
  <c r="Z1118" i="29"/>
  <c r="Z1126" i="29"/>
  <c r="Z1134" i="29"/>
  <c r="Z1142" i="29"/>
  <c r="Z1150" i="29"/>
  <c r="Z1158" i="29"/>
  <c r="Z1166" i="29"/>
  <c r="Z1174" i="29"/>
  <c r="Z1182" i="29"/>
  <c r="Z1190" i="29"/>
  <c r="Z1198" i="29"/>
  <c r="Z1206" i="29"/>
  <c r="Z1214" i="29"/>
  <c r="Z1222" i="29"/>
  <c r="Z1230" i="29"/>
  <c r="Z1238" i="29"/>
  <c r="Z1246" i="29"/>
  <c r="Z1254" i="29"/>
  <c r="Z1262" i="29"/>
  <c r="Z1270" i="29"/>
  <c r="Z1278" i="29"/>
  <c r="Z1286" i="29"/>
  <c r="Z1294" i="29"/>
  <c r="Z1302" i="29"/>
  <c r="Z1310" i="29"/>
  <c r="Z1318" i="29"/>
  <c r="Z1326" i="29"/>
  <c r="Z1334" i="29"/>
  <c r="Z1342" i="29"/>
  <c r="Z1350" i="29"/>
  <c r="Z1358" i="29"/>
  <c r="Z1366" i="29"/>
  <c r="Z1374" i="29"/>
  <c r="Z1382" i="29"/>
  <c r="Z1390" i="29"/>
  <c r="Z1398" i="29"/>
  <c r="Z1406" i="29"/>
  <c r="Z1414" i="29"/>
  <c r="Z1422" i="29"/>
  <c r="Z1430" i="29"/>
  <c r="Z1438" i="29"/>
  <c r="Z1446" i="29"/>
  <c r="Z1454" i="29"/>
  <c r="Z1462" i="29"/>
  <c r="Z1470" i="29"/>
  <c r="Z1478" i="29"/>
  <c r="Z1486" i="29"/>
  <c r="Z1494" i="29"/>
  <c r="Z1502" i="29"/>
  <c r="Z595" i="29"/>
  <c r="Z715" i="29"/>
  <c r="Z779" i="29"/>
  <c r="Z843" i="29"/>
  <c r="Z907" i="29"/>
  <c r="Z971" i="29"/>
  <c r="Z1035" i="29"/>
  <c r="Z1099" i="29"/>
  <c r="Z1113" i="29"/>
  <c r="Z1121" i="29"/>
  <c r="Z1129" i="29"/>
  <c r="Z1137" i="29"/>
  <c r="Z1145" i="29"/>
  <c r="Z1153" i="29"/>
  <c r="Z1161" i="29"/>
  <c r="Z1169" i="29"/>
  <c r="Z1177" i="29"/>
  <c r="Z1185" i="29"/>
  <c r="Z1193" i="29"/>
  <c r="Z1201" i="29"/>
  <c r="Z1209" i="29"/>
  <c r="Z1217" i="29"/>
  <c r="Z1225" i="29"/>
  <c r="Z1233" i="29"/>
  <c r="Z1241" i="29"/>
  <c r="Z1249" i="29"/>
  <c r="Z1257" i="29"/>
  <c r="Z1265" i="29"/>
  <c r="Z1273" i="29"/>
  <c r="Z1281" i="29"/>
  <c r="Z1289" i="29"/>
  <c r="Z1297" i="29"/>
  <c r="Z1305" i="29"/>
  <c r="Z1313" i="29"/>
  <c r="Z1321" i="29"/>
  <c r="Z1329" i="29"/>
  <c r="Z1337" i="29"/>
  <c r="Z1345" i="29"/>
  <c r="Z1353" i="29"/>
  <c r="Z1361" i="29"/>
  <c r="Z1369" i="29"/>
  <c r="Z1377" i="29"/>
  <c r="Z1385" i="29"/>
  <c r="Z1393" i="29"/>
  <c r="Z1401" i="29"/>
  <c r="Z1409" i="29"/>
  <c r="Z1417" i="29"/>
  <c r="Z1425" i="29"/>
  <c r="Z1433" i="29"/>
  <c r="Z1441" i="29"/>
  <c r="Z1449" i="29"/>
  <c r="Z1457" i="29"/>
  <c r="Z1465" i="29"/>
  <c r="Z1473" i="29"/>
  <c r="Z1481" i="29"/>
  <c r="Z1489" i="29"/>
  <c r="Z1497" i="29"/>
  <c r="Z739" i="29"/>
  <c r="Z803" i="29"/>
  <c r="Z867" i="29"/>
  <c r="Z931" i="29"/>
  <c r="Z995" i="29"/>
  <c r="Z1059" i="29"/>
  <c r="Z1108" i="29"/>
  <c r="Z1116" i="29"/>
  <c r="Z1124" i="29"/>
  <c r="Z1132" i="29"/>
  <c r="Z1140" i="29"/>
  <c r="Z1148" i="29"/>
  <c r="Z1156" i="29"/>
  <c r="Z1164" i="29"/>
  <c r="Z1172" i="29"/>
  <c r="Z1180" i="29"/>
  <c r="Z1188" i="29"/>
  <c r="Z1196" i="29"/>
  <c r="Z1204" i="29"/>
  <c r="Z1212" i="29"/>
  <c r="Z1220" i="29"/>
  <c r="Z1228" i="29"/>
  <c r="Z1236" i="29"/>
  <c r="Z1244" i="29"/>
  <c r="Z1252" i="29"/>
  <c r="Z1260" i="29"/>
  <c r="Z1268" i="29"/>
  <c r="Z1276" i="29"/>
  <c r="Z1284" i="29"/>
  <c r="Z1292" i="29"/>
  <c r="Z1300" i="29"/>
  <c r="Z1308" i="29"/>
  <c r="Z1316" i="29"/>
  <c r="Z1324" i="29"/>
  <c r="Z1332" i="29"/>
  <c r="Z1340" i="29"/>
  <c r="Z1348" i="29"/>
  <c r="Z1356" i="29"/>
  <c r="Z1364" i="29"/>
  <c r="Z1372" i="29"/>
  <c r="Z1380" i="29"/>
  <c r="Z1388" i="29"/>
  <c r="Z1396" i="29"/>
  <c r="Z1404" i="29"/>
  <c r="Z1412" i="29"/>
  <c r="Z1420" i="29"/>
  <c r="Z1428" i="29"/>
  <c r="Z1436" i="29"/>
  <c r="Z1444" i="29"/>
  <c r="Z1452" i="29"/>
  <c r="Z1460" i="29"/>
  <c r="Z1468" i="29"/>
  <c r="Z1476" i="29"/>
  <c r="Z1484" i="29"/>
  <c r="Z1492" i="29"/>
  <c r="Z1500" i="29"/>
  <c r="Z1508" i="29"/>
  <c r="Z1516" i="29"/>
  <c r="Z1524" i="29"/>
  <c r="Z1532" i="29"/>
  <c r="Z1540" i="29"/>
  <c r="Z1548" i="29"/>
  <c r="Z1556" i="29"/>
  <c r="Z1564" i="29"/>
  <c r="Z1572" i="29"/>
  <c r="Z1580" i="29"/>
  <c r="Z1588" i="29"/>
  <c r="Z1596" i="29"/>
  <c r="Z1604" i="29"/>
  <c r="Z1612" i="29"/>
  <c r="Z1620" i="29"/>
  <c r="Z1628" i="29"/>
  <c r="Z1636" i="29"/>
  <c r="Z1644" i="29"/>
  <c r="Z1652" i="29"/>
  <c r="Z1660" i="29"/>
  <c r="Z1668" i="29"/>
  <c r="Z1676" i="29"/>
  <c r="Z1684" i="29"/>
  <c r="Z1692" i="29"/>
  <c r="Z1700" i="29"/>
  <c r="Z1708" i="29"/>
  <c r="Z1716" i="29"/>
  <c r="Z1724" i="29"/>
  <c r="Z1732" i="29"/>
  <c r="Z1740" i="29"/>
  <c r="Z1748" i="29"/>
  <c r="Z1756" i="29"/>
  <c r="Z1764" i="29"/>
  <c r="Z1772" i="29"/>
  <c r="Z1780" i="29"/>
  <c r="Z1788" i="29"/>
  <c r="Z1796" i="29"/>
  <c r="Z1804" i="29"/>
  <c r="Z1812" i="29"/>
  <c r="Z1820" i="29"/>
  <c r="Z1828" i="29"/>
  <c r="Z1836" i="29"/>
  <c r="Z1844" i="29"/>
  <c r="Z1852" i="29"/>
  <c r="Z1860" i="29"/>
  <c r="Z1868" i="29"/>
  <c r="Z1876" i="29"/>
  <c r="Z1884" i="29"/>
  <c r="Z1892" i="29"/>
  <c r="Z1900" i="29"/>
  <c r="Z1908" i="29"/>
  <c r="Z1511" i="29"/>
  <c r="Z1519" i="29"/>
  <c r="Z1527" i="29"/>
  <c r="Z1535" i="29"/>
  <c r="Z1543" i="29"/>
  <c r="Z1551" i="29"/>
  <c r="Z1559" i="29"/>
  <c r="Z1567" i="29"/>
  <c r="Z1575" i="29"/>
  <c r="Z1583" i="29"/>
  <c r="Z1591" i="29"/>
  <c r="Z1599" i="29"/>
  <c r="Z1607" i="29"/>
  <c r="Z1615" i="29"/>
  <c r="Z1623" i="29"/>
  <c r="Z1631" i="29"/>
  <c r="Z1639" i="29"/>
  <c r="Z1647" i="29"/>
  <c r="Z1655" i="29"/>
  <c r="Z1663" i="29"/>
  <c r="Z1671" i="29"/>
  <c r="Z1679" i="29"/>
  <c r="Z1687" i="29"/>
  <c r="Z1695" i="29"/>
  <c r="Z1703" i="29"/>
  <c r="Z1711" i="29"/>
  <c r="Z1719" i="29"/>
  <c r="Z1727" i="29"/>
  <c r="Z1735" i="29"/>
  <c r="Z1743" i="29"/>
  <c r="Z1751" i="29"/>
  <c r="Z1759" i="29"/>
  <c r="Z1767" i="29"/>
  <c r="Z1775" i="29"/>
  <c r="Z1783" i="29"/>
  <c r="Z1791" i="29"/>
  <c r="Z1799" i="29"/>
  <c r="Z1807" i="29"/>
  <c r="Z1815" i="29"/>
  <c r="Z1823" i="29"/>
  <c r="Z1831" i="29"/>
  <c r="Z1839" i="29"/>
  <c r="Z1847" i="29"/>
  <c r="Z1855" i="29"/>
  <c r="Z1863" i="29"/>
  <c r="Z1871" i="29"/>
  <c r="Z1879" i="29"/>
  <c r="Z1887" i="29"/>
  <c r="Z1895" i="29"/>
  <c r="Z1903" i="29"/>
  <c r="Z1911" i="29"/>
  <c r="Z1499" i="29"/>
  <c r="Z1506" i="29"/>
  <c r="Z1514" i="29"/>
  <c r="Z1522" i="29"/>
  <c r="Z1530" i="29"/>
  <c r="Z1538" i="29"/>
  <c r="Z1546" i="29"/>
  <c r="Z1554" i="29"/>
  <c r="Z1562" i="29"/>
  <c r="Z1570" i="29"/>
  <c r="Z1578" i="29"/>
  <c r="Z1586" i="29"/>
  <c r="Z1594" i="29"/>
  <c r="Z1602" i="29"/>
  <c r="Z1610" i="29"/>
  <c r="Z1618" i="29"/>
  <c r="Z1626" i="29"/>
  <c r="Z1634" i="29"/>
  <c r="Z1642" i="29"/>
  <c r="Z1650" i="29"/>
  <c r="Z1658" i="29"/>
  <c r="Z1666" i="29"/>
  <c r="Z1674" i="29"/>
  <c r="Z1682" i="29"/>
  <c r="Z1690" i="29"/>
  <c r="Z1698" i="29"/>
  <c r="Z1706" i="29"/>
  <c r="Z1714" i="29"/>
  <c r="Z1722" i="29"/>
  <c r="Z1730" i="29"/>
  <c r="Z1738" i="29"/>
  <c r="Z1746" i="29"/>
  <c r="Z1754" i="29"/>
  <c r="Z1762" i="29"/>
  <c r="Z1770" i="29"/>
  <c r="Z1778" i="29"/>
  <c r="Z1786" i="29"/>
  <c r="Z1794" i="29"/>
  <c r="Z1802" i="29"/>
  <c r="Z1810" i="29"/>
  <c r="Z1818" i="29"/>
  <c r="Z1826" i="29"/>
  <c r="Z1834" i="29"/>
  <c r="Z1842" i="29"/>
  <c r="Z1850" i="29"/>
  <c r="Z1858" i="29"/>
  <c r="Z1866" i="29"/>
  <c r="Z1874" i="29"/>
  <c r="Z1882" i="29"/>
  <c r="Z1890" i="29"/>
  <c r="Z1898" i="29"/>
  <c r="Z1906" i="29"/>
  <c r="Z1509" i="29"/>
  <c r="Z1517" i="29"/>
  <c r="Z1525" i="29"/>
  <c r="Z1533" i="29"/>
  <c r="Z1541" i="29"/>
  <c r="Z1549" i="29"/>
  <c r="Z1557" i="29"/>
  <c r="Z1565" i="29"/>
  <c r="Z1573" i="29"/>
  <c r="Z1581" i="29"/>
  <c r="Z1589" i="29"/>
  <c r="Z1597" i="29"/>
  <c r="Z1605" i="29"/>
  <c r="Z1613" i="29"/>
  <c r="Z1621" i="29"/>
  <c r="Z1629" i="29"/>
  <c r="Z1637" i="29"/>
  <c r="Z1645" i="29"/>
  <c r="Z1653" i="29"/>
  <c r="Z1661" i="29"/>
  <c r="Z1669" i="29"/>
  <c r="Z1677" i="29"/>
  <c r="Z1685" i="29"/>
  <c r="Z1693" i="29"/>
  <c r="Z1701" i="29"/>
  <c r="Z1709" i="29"/>
  <c r="Z1717" i="29"/>
  <c r="Z1725" i="29"/>
  <c r="Z1733" i="29"/>
  <c r="Z1741" i="29"/>
  <c r="Z1749" i="29"/>
  <c r="Z1757" i="29"/>
  <c r="Z1765" i="29"/>
  <c r="Z1773" i="29"/>
  <c r="Z1781" i="29"/>
  <c r="Z1789" i="29"/>
  <c r="Z1797" i="29"/>
  <c r="Z1805" i="29"/>
  <c r="Z1813" i="29"/>
  <c r="Z1821" i="29"/>
  <c r="Z1829" i="29"/>
  <c r="Z1837" i="29"/>
  <c r="Z1845" i="29"/>
  <c r="Z1853" i="29"/>
  <c r="Z1861" i="29"/>
  <c r="Z1869" i="29"/>
  <c r="Z1877" i="29"/>
  <c r="Z1885" i="29"/>
  <c r="Z1893" i="29"/>
  <c r="Z1901" i="29"/>
  <c r="Z1909" i="29"/>
  <c r="Z1504" i="29"/>
  <c r="Z1512" i="29"/>
  <c r="Z1520" i="29"/>
  <c r="Z1528" i="29"/>
  <c r="Z1536" i="29"/>
  <c r="Z1544" i="29"/>
  <c r="Z1552" i="29"/>
  <c r="Z1560" i="29"/>
  <c r="Z1568" i="29"/>
  <c r="Z1576" i="29"/>
  <c r="Z1584" i="29"/>
  <c r="Z1592" i="29"/>
  <c r="Z1600" i="29"/>
  <c r="Z1608" i="29"/>
  <c r="Z1616" i="29"/>
  <c r="Z1624" i="29"/>
  <c r="Z1632" i="29"/>
  <c r="Z1640" i="29"/>
  <c r="Z1648" i="29"/>
  <c r="Z1656" i="29"/>
  <c r="Z1664" i="29"/>
  <c r="Z1672" i="29"/>
  <c r="Z1680" i="29"/>
  <c r="Z1688" i="29"/>
  <c r="Z1696" i="29"/>
  <c r="Z1704" i="29"/>
  <c r="Z1712" i="29"/>
  <c r="Z1720" i="29"/>
  <c r="Z1728" i="29"/>
  <c r="Z1736" i="29"/>
  <c r="Z1744" i="29"/>
  <c r="Z1752" i="29"/>
  <c r="Z1760" i="29"/>
  <c r="Z1768" i="29"/>
  <c r="Z1776" i="29"/>
  <c r="Z1784" i="29"/>
  <c r="Z1792" i="29"/>
  <c r="Z1800" i="29"/>
  <c r="Z1808" i="29"/>
  <c r="Z1816" i="29"/>
  <c r="Z1824" i="29"/>
  <c r="Z1832" i="29"/>
  <c r="Z1840" i="29"/>
  <c r="Z1848" i="29"/>
  <c r="Z1856" i="29"/>
  <c r="Z1864" i="29"/>
  <c r="Z1872" i="29"/>
  <c r="Z1880" i="29"/>
  <c r="Z1888" i="29"/>
  <c r="Z1896" i="29"/>
  <c r="Z1904" i="29"/>
  <c r="Z1507" i="29"/>
  <c r="Z1515" i="29"/>
  <c r="Z1523" i="29"/>
  <c r="Z1531" i="29"/>
  <c r="Z1539" i="29"/>
  <c r="Z1547" i="29"/>
  <c r="Z1555" i="29"/>
  <c r="Z1563" i="29"/>
  <c r="Z1571" i="29"/>
  <c r="Z1579" i="29"/>
  <c r="Z1587" i="29"/>
  <c r="Z1595" i="29"/>
  <c r="Z1603" i="29"/>
  <c r="Z1611" i="29"/>
  <c r="Z1619" i="29"/>
  <c r="Z1627" i="29"/>
  <c r="Z1635" i="29"/>
  <c r="Z1643" i="29"/>
  <c r="Z1651" i="29"/>
  <c r="Z1659" i="29"/>
  <c r="Z1667" i="29"/>
  <c r="Z1675" i="29"/>
  <c r="Z1683" i="29"/>
  <c r="Z1691" i="29"/>
  <c r="Z1699" i="29"/>
  <c r="Z1707" i="29"/>
  <c r="Z1715" i="29"/>
  <c r="Z1723" i="29"/>
  <c r="Z1731" i="29"/>
  <c r="Z1739" i="29"/>
  <c r="Z1747" i="29"/>
  <c r="Z1755" i="29"/>
  <c r="Z1763" i="29"/>
  <c r="Z1771" i="29"/>
  <c r="Z1779" i="29"/>
  <c r="Z1787" i="29"/>
  <c r="Z1795" i="29"/>
  <c r="Z1803" i="29"/>
  <c r="Z1811" i="29"/>
  <c r="Z1819" i="29"/>
  <c r="Z1827" i="29"/>
  <c r="Z1835" i="29"/>
  <c r="Z1843" i="29"/>
  <c r="Z1851" i="29"/>
  <c r="Z1859" i="29"/>
  <c r="Z1867" i="29"/>
  <c r="Z1875" i="29"/>
  <c r="Z1883" i="29"/>
  <c r="Z1891" i="29"/>
  <c r="Z1899" i="29"/>
  <c r="Z1907" i="29"/>
  <c r="Z1510" i="29"/>
  <c r="Z1518" i="29"/>
  <c r="Z1526" i="29"/>
  <c r="Z1534" i="29"/>
  <c r="Z1542" i="29"/>
  <c r="Z1550" i="29"/>
  <c r="Z1558" i="29"/>
  <c r="Z1566" i="29"/>
  <c r="Z1574" i="29"/>
  <c r="Z1582" i="29"/>
  <c r="Z1590" i="29"/>
  <c r="Z1598" i="29"/>
  <c r="Z1606" i="29"/>
  <c r="Z1614" i="29"/>
  <c r="Z1622" i="29"/>
  <c r="Z1630" i="29"/>
  <c r="Z1638" i="29"/>
  <c r="Z1646" i="29"/>
  <c r="Z1654" i="29"/>
  <c r="Z1662" i="29"/>
  <c r="Z1670" i="29"/>
  <c r="Z1678" i="29"/>
  <c r="Z1686" i="29"/>
  <c r="Z1694" i="29"/>
  <c r="Z1702" i="29"/>
  <c r="Z1710" i="29"/>
  <c r="Z1718" i="29"/>
  <c r="Z1726" i="29"/>
  <c r="Z1734" i="29"/>
  <c r="Z1742" i="29"/>
  <c r="Z1750" i="29"/>
  <c r="Z1758" i="29"/>
  <c r="Z1766" i="29"/>
  <c r="Z1774" i="29"/>
  <c r="Z1782" i="29"/>
  <c r="Z1790" i="29"/>
  <c r="Z1798" i="29"/>
  <c r="Z1806" i="29"/>
  <c r="Z1814" i="29"/>
  <c r="Z1822" i="29"/>
  <c r="Z1830" i="29"/>
  <c r="Z1838" i="29"/>
  <c r="Z1846" i="29"/>
  <c r="Z1854" i="29"/>
  <c r="Z1862" i="29"/>
  <c r="Z1870" i="29"/>
  <c r="Z1878" i="29"/>
  <c r="Z1886" i="29"/>
  <c r="Z1894" i="29"/>
  <c r="Z1902" i="29"/>
  <c r="Z1910" i="29"/>
  <c r="Z2" i="29"/>
  <c r="Z1491" i="29"/>
  <c r="Z1505" i="29"/>
  <c r="Z1513" i="29"/>
  <c r="Z1521" i="29"/>
  <c r="Z1529" i="29"/>
  <c r="Z1537" i="29"/>
  <c r="Z1545" i="29"/>
  <c r="Z1553" i="29"/>
  <c r="Z1561" i="29"/>
  <c r="Z1569" i="29"/>
  <c r="Z1577" i="29"/>
  <c r="Z1585" i="29"/>
  <c r="Z1593" i="29"/>
  <c r="Z1601" i="29"/>
  <c r="Z1609" i="29"/>
  <c r="Z1617" i="29"/>
  <c r="Z1625" i="29"/>
  <c r="Z1633" i="29"/>
  <c r="Z1641" i="29"/>
  <c r="Z1649" i="29"/>
  <c r="Z1657" i="29"/>
  <c r="Z1665" i="29"/>
  <c r="Z1673" i="29"/>
  <c r="Z1681" i="29"/>
  <c r="Z1689" i="29"/>
  <c r="Z1697" i="29"/>
  <c r="Z1705" i="29"/>
  <c r="Z1713" i="29"/>
  <c r="Z1721" i="29"/>
  <c r="Z1729" i="29"/>
  <c r="Z1737" i="29"/>
  <c r="Z1745" i="29"/>
  <c r="Z1753" i="29"/>
  <c r="Z1761" i="29"/>
  <c r="Z1769" i="29"/>
  <c r="Z1777" i="29"/>
  <c r="Z1785" i="29"/>
  <c r="Z1793" i="29"/>
  <c r="Z1801" i="29"/>
  <c r="Z1809" i="29"/>
  <c r="Z1817" i="29"/>
  <c r="Z1825" i="29"/>
  <c r="Z1833" i="29"/>
  <c r="Z1841" i="29"/>
  <c r="Z1849" i="29"/>
  <c r="Z1857" i="29"/>
  <c r="Z1865" i="29"/>
  <c r="Z1873" i="29"/>
  <c r="Z1881" i="29"/>
  <c r="Z1889" i="29"/>
  <c r="Z1897" i="29"/>
  <c r="Z1905" i="29"/>
  <c r="AQ9" i="29"/>
  <c r="AZ9" i="29" s="1"/>
  <c r="AQ57" i="29"/>
  <c r="AZ57" i="29" s="1"/>
  <c r="AQ73" i="29"/>
  <c r="AZ73" i="29" s="1"/>
  <c r="AP81" i="29"/>
  <c r="AY81" i="29" s="1"/>
  <c r="AP137" i="29"/>
  <c r="AY137" i="29" s="1"/>
  <c r="AQ265" i="29"/>
  <c r="AZ265" i="29" s="1"/>
  <c r="AQ273" i="29"/>
  <c r="AZ273" i="29" s="1"/>
  <c r="AQ313" i="29"/>
  <c r="AZ313" i="29" s="1"/>
  <c r="AP337" i="29"/>
  <c r="AY337" i="29" s="1"/>
  <c r="AQ393" i="29"/>
  <c r="AZ393" i="29" s="1"/>
  <c r="AP441" i="29"/>
  <c r="AY441" i="29" s="1"/>
  <c r="AP649" i="29"/>
  <c r="AY649" i="29" s="1"/>
  <c r="AP697" i="29"/>
  <c r="AY697" i="29" s="1"/>
  <c r="AQ777" i="29"/>
  <c r="AZ777" i="29" s="1"/>
  <c r="AP905" i="29"/>
  <c r="AY905" i="29" s="1"/>
  <c r="AP953" i="29"/>
  <c r="AY953" i="29" s="1"/>
  <c r="AQ50" i="29"/>
  <c r="AZ50" i="29" s="1"/>
  <c r="AP66" i="29"/>
  <c r="AY66" i="29" s="1"/>
  <c r="AQ194" i="29"/>
  <c r="AZ194" i="29" s="1"/>
  <c r="AP202" i="29"/>
  <c r="AY202" i="29" s="1"/>
  <c r="AP322" i="29"/>
  <c r="AY322" i="29" s="1"/>
  <c r="AQ330" i="29"/>
  <c r="AZ330" i="29" s="1"/>
  <c r="AQ458" i="29"/>
  <c r="AZ458" i="29" s="1"/>
  <c r="AQ514" i="29"/>
  <c r="AZ514" i="29" s="1"/>
  <c r="AP522" i="29"/>
  <c r="AY522" i="29" s="1"/>
  <c r="AQ562" i="29"/>
  <c r="AZ562" i="29" s="1"/>
  <c r="AQ578" i="29"/>
  <c r="AZ578" i="29" s="1"/>
  <c r="AP626" i="29"/>
  <c r="AY626" i="29" s="1"/>
  <c r="AQ714" i="29"/>
  <c r="AZ714" i="29" s="1"/>
  <c r="AQ770" i="29"/>
  <c r="AZ770" i="29" s="1"/>
  <c r="AP778" i="29"/>
  <c r="AY778" i="29" s="1"/>
  <c r="AQ834" i="29"/>
  <c r="AZ834" i="29" s="1"/>
  <c r="AP882" i="29"/>
  <c r="AY882" i="29" s="1"/>
  <c r="AQ970" i="29"/>
  <c r="AZ970" i="29" s="1"/>
  <c r="AP1034" i="29"/>
  <c r="AY1034" i="29" s="1"/>
  <c r="AP35" i="29"/>
  <c r="AY35" i="29" s="1"/>
  <c r="AP123" i="29"/>
  <c r="AY123" i="29" s="1"/>
  <c r="AQ179" i="29"/>
  <c r="AZ179" i="29" s="1"/>
  <c r="AP243" i="29"/>
  <c r="AY243" i="29" s="1"/>
  <c r="AP291" i="29"/>
  <c r="AY291" i="29" s="1"/>
  <c r="AP379" i="29"/>
  <c r="AY379" i="29" s="1"/>
  <c r="AQ499" i="29"/>
  <c r="AZ499" i="29" s="1"/>
  <c r="AP547" i="29"/>
  <c r="AY547" i="29" s="1"/>
  <c r="AQ571" i="29"/>
  <c r="AZ571" i="29" s="1"/>
  <c r="AQ627" i="29"/>
  <c r="AZ627" i="29" s="1"/>
  <c r="AP635" i="29"/>
  <c r="AY635" i="29" s="1"/>
  <c r="AQ755" i="29"/>
  <c r="AZ755" i="29" s="1"/>
  <c r="AP803" i="29"/>
  <c r="AY803" i="29" s="1"/>
  <c r="AQ827" i="29"/>
  <c r="AZ827" i="29" s="1"/>
  <c r="AP891" i="29"/>
  <c r="AY891" i="29" s="1"/>
  <c r="AQ1011" i="29"/>
  <c r="AZ1011" i="29" s="1"/>
  <c r="AQ172" i="29"/>
  <c r="AZ172" i="29" s="1"/>
  <c r="AQ220" i="29"/>
  <c r="AZ220" i="29" s="1"/>
  <c r="AP236" i="29"/>
  <c r="AY236" i="29" s="1"/>
  <c r="AP244" i="29"/>
  <c r="AY244" i="29" s="1"/>
  <c r="AQ372" i="29"/>
  <c r="AZ372" i="29" s="1"/>
  <c r="AQ428" i="29"/>
  <c r="AZ428" i="29" s="1"/>
  <c r="AQ476" i="29"/>
  <c r="AZ476" i="29" s="1"/>
  <c r="AQ540" i="29"/>
  <c r="AZ540" i="29" s="1"/>
  <c r="AP556" i="29"/>
  <c r="AY556" i="29" s="1"/>
  <c r="AP604" i="29"/>
  <c r="AY604" i="29" s="1"/>
  <c r="AQ732" i="29"/>
  <c r="AZ732" i="29" s="1"/>
  <c r="AQ748" i="29"/>
  <c r="AZ748" i="29" s="1"/>
  <c r="AP812" i="29"/>
  <c r="AY812" i="29" s="1"/>
  <c r="AP860" i="29"/>
  <c r="AY860" i="29" s="1"/>
  <c r="AQ948" i="29"/>
  <c r="AZ948" i="29" s="1"/>
  <c r="AQ988" i="29"/>
  <c r="AZ988" i="29" s="1"/>
  <c r="AQ1004" i="29"/>
  <c r="AZ1004" i="29" s="1"/>
  <c r="AP37" i="29"/>
  <c r="AY37" i="29" s="1"/>
  <c r="AQ85" i="29"/>
  <c r="AZ85" i="29" s="1"/>
  <c r="AQ109" i="29"/>
  <c r="AZ109" i="29" s="1"/>
  <c r="AQ165" i="29"/>
  <c r="AZ165" i="29" s="1"/>
  <c r="AP173" i="29"/>
  <c r="AY173" i="29" s="1"/>
  <c r="AP213" i="29"/>
  <c r="AY213" i="29" s="1"/>
  <c r="AQ229" i="29"/>
  <c r="AZ229" i="29" s="1"/>
  <c r="AP293" i="29"/>
  <c r="AY293" i="29" s="1"/>
  <c r="AQ365" i="29"/>
  <c r="AZ365" i="29" s="1"/>
  <c r="AP485" i="29"/>
  <c r="AY485" i="29" s="1"/>
  <c r="AQ549" i="29"/>
  <c r="AZ549" i="29" s="1"/>
  <c r="AQ677" i="29"/>
  <c r="AZ677" i="29" s="1"/>
  <c r="AP741" i="29"/>
  <c r="AY741" i="29" s="1"/>
  <c r="AQ749" i="29"/>
  <c r="AZ749" i="29" s="1"/>
  <c r="AQ933" i="29"/>
  <c r="AZ933" i="29" s="1"/>
  <c r="AQ981" i="29"/>
  <c r="AZ981" i="29" s="1"/>
  <c r="AP997" i="29"/>
  <c r="AY997" i="29" s="1"/>
  <c r="AQ15" i="29"/>
  <c r="AZ15" i="29" s="1"/>
  <c r="AP39" i="29"/>
  <c r="AY39" i="29" s="1"/>
  <c r="AQ103" i="29"/>
  <c r="AZ103" i="29" s="1"/>
  <c r="AQ159" i="29"/>
  <c r="AZ159" i="29" s="1"/>
  <c r="AP223" i="29"/>
  <c r="AY223" i="29" s="1"/>
  <c r="AQ271" i="29"/>
  <c r="AZ271" i="29" s="1"/>
  <c r="AP295" i="29"/>
  <c r="AY295" i="29" s="1"/>
  <c r="AQ479" i="29"/>
  <c r="AZ479" i="29" s="1"/>
  <c r="AQ487" i="29"/>
  <c r="AZ487" i="29" s="1"/>
  <c r="AQ543" i="29"/>
  <c r="AZ543" i="29" s="1"/>
  <c r="AP551" i="29"/>
  <c r="AY551" i="29" s="1"/>
  <c r="AQ655" i="29"/>
  <c r="AZ655" i="29" s="1"/>
  <c r="AP735" i="29"/>
  <c r="AY735" i="29" s="1"/>
  <c r="AQ799" i="29"/>
  <c r="AZ799" i="29" s="1"/>
  <c r="AP807" i="29"/>
  <c r="AY807" i="29" s="1"/>
  <c r="AQ911" i="29"/>
  <c r="AZ911" i="29" s="1"/>
  <c r="AQ935" i="29"/>
  <c r="AZ935" i="29" s="1"/>
  <c r="AP991" i="29"/>
  <c r="AY991" i="29" s="1"/>
  <c r="AQ8" i="29"/>
  <c r="AZ8" i="29" s="1"/>
  <c r="AQ24" i="29"/>
  <c r="AZ24" i="29" s="1"/>
  <c r="AQ88" i="29"/>
  <c r="AZ88" i="29" s="1"/>
  <c r="AQ96" i="29"/>
  <c r="AZ96" i="29" s="1"/>
  <c r="AQ200" i="29"/>
  <c r="AZ200" i="29" s="1"/>
  <c r="AP216" i="29"/>
  <c r="AY216" i="29" s="1"/>
  <c r="AQ264" i="29"/>
  <c r="AZ264" i="29" s="1"/>
  <c r="AQ344" i="29"/>
  <c r="AZ344" i="29" s="1"/>
  <c r="AP456" i="29"/>
  <c r="AY456" i="29" s="1"/>
  <c r="AQ520" i="29"/>
  <c r="AZ520" i="29" s="1"/>
  <c r="AQ600" i="29"/>
  <c r="AZ600" i="29" s="1"/>
  <c r="AQ664" i="29"/>
  <c r="AZ664" i="29" s="1"/>
  <c r="AQ672" i="29"/>
  <c r="AZ672" i="29" s="1"/>
  <c r="AP712" i="29"/>
  <c r="AY712" i="29" s="1"/>
  <c r="AQ776" i="29"/>
  <c r="AZ776" i="29" s="1"/>
  <c r="AP856" i="29"/>
  <c r="AY856" i="29" s="1"/>
  <c r="AQ920" i="29"/>
  <c r="AZ920" i="29" s="1"/>
  <c r="AP968" i="29"/>
  <c r="AY968" i="29" s="1"/>
  <c r="AQ1032" i="29"/>
  <c r="AZ1032" i="29" s="1"/>
  <c r="AQ510" i="29"/>
  <c r="AZ510" i="29" s="1"/>
  <c r="AP638" i="29"/>
  <c r="AY638" i="29" s="1"/>
  <c r="AQ1022" i="29"/>
  <c r="AZ1022" i="29" s="1"/>
  <c r="AQ1057" i="29"/>
  <c r="AZ1057" i="29" s="1"/>
  <c r="AQ1113" i="29"/>
  <c r="AZ1113" i="29" s="1"/>
  <c r="AP1121" i="29"/>
  <c r="AY1121" i="29" s="1"/>
  <c r="AP1241" i="29"/>
  <c r="AY1241" i="29" s="1"/>
  <c r="AQ1313" i="29"/>
  <c r="AZ1313" i="29" s="1"/>
  <c r="AQ1353" i="29"/>
  <c r="AZ1353" i="29" s="1"/>
  <c r="AQ1369" i="29"/>
  <c r="AZ1369" i="29" s="1"/>
  <c r="AP1377" i="29"/>
  <c r="AY1377" i="29" s="1"/>
  <c r="AP1481" i="29"/>
  <c r="AY1481" i="29" s="1"/>
  <c r="AQ1497" i="29"/>
  <c r="AZ1497" i="29" s="1"/>
  <c r="AQ1505" i="29"/>
  <c r="AZ1505" i="29" s="1"/>
  <c r="AQ1561" i="29"/>
  <c r="AZ1561" i="29" s="1"/>
  <c r="AQ1609" i="29"/>
  <c r="AZ1609" i="29" s="1"/>
  <c r="AP1625" i="29"/>
  <c r="AY1625" i="29" s="1"/>
  <c r="AQ1633" i="29"/>
  <c r="AZ1633" i="29" s="1"/>
  <c r="AQ1673" i="29"/>
  <c r="AZ1673" i="29" s="1"/>
  <c r="AP1737" i="29"/>
  <c r="AY1737" i="29" s="1"/>
  <c r="AQ1753" i="29"/>
  <c r="AZ1753" i="29" s="1"/>
  <c r="AQ1817" i="29"/>
  <c r="AZ1817" i="29" s="1"/>
  <c r="AQ262" i="29"/>
  <c r="AZ262" i="29" s="1"/>
  <c r="AP326" i="29"/>
  <c r="AY326" i="29" s="1"/>
  <c r="AQ646" i="29"/>
  <c r="AZ646" i="29" s="1"/>
  <c r="AP774" i="29"/>
  <c r="AY774" i="29" s="1"/>
  <c r="AQ838" i="29"/>
  <c r="AZ838" i="29" s="1"/>
  <c r="AQ1050" i="29"/>
  <c r="AZ1050" i="29" s="1"/>
  <c r="AQ1130" i="29"/>
  <c r="AZ1130" i="29" s="1"/>
  <c r="AQ1178" i="29"/>
  <c r="AZ1178" i="29" s="1"/>
  <c r="AP1258" i="29"/>
  <c r="AY1258" i="29" s="1"/>
  <c r="AQ1266" i="29"/>
  <c r="AZ1266" i="29" s="1"/>
  <c r="AQ1434" i="29"/>
  <c r="AZ1434" i="29" s="1"/>
  <c r="AQ1450" i="29"/>
  <c r="AZ1450" i="29" s="1"/>
  <c r="AP1514" i="29"/>
  <c r="AY1514" i="29" s="1"/>
  <c r="AQ1626" i="29"/>
  <c r="AZ1626" i="29" s="1"/>
  <c r="AQ1690" i="29"/>
  <c r="AZ1690" i="29" s="1"/>
  <c r="AQ1706" i="29"/>
  <c r="AZ1706" i="29" s="1"/>
  <c r="AP1770" i="29"/>
  <c r="AY1770" i="29" s="1"/>
  <c r="AQ1834" i="29"/>
  <c r="AZ1834" i="29" s="1"/>
  <c r="AQ1842" i="29"/>
  <c r="AZ1842" i="29" s="1"/>
  <c r="AP1906" i="29"/>
  <c r="AY1906" i="29" s="1"/>
  <c r="AP398" i="29"/>
  <c r="AY398" i="29" s="1"/>
  <c r="AQ782" i="29"/>
  <c r="AZ782" i="29" s="1"/>
  <c r="AQ1083" i="29"/>
  <c r="AZ1083" i="29" s="1"/>
  <c r="AQ1155" i="29"/>
  <c r="AZ1155" i="29" s="1"/>
  <c r="AP1211" i="29"/>
  <c r="AY1211" i="29" s="1"/>
  <c r="AQ1275" i="29"/>
  <c r="AZ1275" i="29" s="1"/>
  <c r="AQ1323" i="29"/>
  <c r="AZ1323" i="29" s="1"/>
  <c r="AQ1339" i="29"/>
  <c r="AZ1339" i="29" s="1"/>
  <c r="AQ1411" i="29"/>
  <c r="AZ1411" i="29" s="1"/>
  <c r="AP1467" i="29"/>
  <c r="AY1467" i="29" s="1"/>
  <c r="AQ1531" i="29"/>
  <c r="AZ1531" i="29" s="1"/>
  <c r="AQ1539" i="29"/>
  <c r="AZ1539" i="29" s="1"/>
  <c r="AP1595" i="29"/>
  <c r="AY1595" i="29" s="1"/>
  <c r="AP1603" i="29"/>
  <c r="AY1603" i="29" s="1"/>
  <c r="AQ1643" i="29"/>
  <c r="AZ1643" i="29" s="1"/>
  <c r="AQ1731" i="29"/>
  <c r="AZ1731" i="29" s="1"/>
  <c r="AQ1787" i="29"/>
  <c r="AZ1787" i="29" s="1"/>
  <c r="AQ1859" i="29"/>
  <c r="AZ1859" i="29" s="1"/>
  <c r="AP22" i="29"/>
  <c r="AY22" i="29" s="1"/>
  <c r="AQ1036" i="29"/>
  <c r="AZ1036" i="29" s="1"/>
  <c r="AQ1044" i="29"/>
  <c r="AZ1044" i="29" s="1"/>
  <c r="AQ1100" i="29"/>
  <c r="AZ1100" i="29" s="1"/>
  <c r="AP1108" i="29"/>
  <c r="AY1108" i="29" s="1"/>
  <c r="AQ1236" i="29"/>
  <c r="AZ1236" i="29" s="1"/>
  <c r="AQ1292" i="29"/>
  <c r="AZ1292" i="29" s="1"/>
  <c r="AQ1300" i="29"/>
  <c r="AZ1300" i="29" s="1"/>
  <c r="AQ1356" i="29"/>
  <c r="AZ1356" i="29" s="1"/>
  <c r="AP1364" i="29"/>
  <c r="AY1364" i="29" s="1"/>
  <c r="AQ1404" i="29"/>
  <c r="AZ1404" i="29" s="1"/>
  <c r="AQ1556" i="29"/>
  <c r="AZ1556" i="29" s="1"/>
  <c r="AQ1612" i="29"/>
  <c r="AZ1612" i="29" s="1"/>
  <c r="AP1620" i="29"/>
  <c r="AY1620" i="29" s="1"/>
  <c r="AQ30" i="29"/>
  <c r="AZ30" i="29" s="1"/>
  <c r="AP542" i="29"/>
  <c r="AY542" i="29" s="1"/>
  <c r="AQ1061" i="29"/>
  <c r="AZ1061" i="29" s="1"/>
  <c r="AQ1101" i="29"/>
  <c r="AZ1101" i="29" s="1"/>
  <c r="AQ1117" i="29"/>
  <c r="AZ1117" i="29" s="1"/>
  <c r="AP1165" i="29"/>
  <c r="AY1165" i="29" s="1"/>
  <c r="AP1181" i="29"/>
  <c r="AY1181" i="29" s="1"/>
  <c r="AQ1317" i="29"/>
  <c r="AZ1317" i="29" s="1"/>
  <c r="AQ1357" i="29"/>
  <c r="AZ1357" i="29" s="1"/>
  <c r="AP1421" i="29"/>
  <c r="AY1421" i="29" s="1"/>
  <c r="AP1437" i="29"/>
  <c r="AY1437" i="29" s="1"/>
  <c r="AQ1565" i="29"/>
  <c r="AZ1565" i="29" s="1"/>
  <c r="AQ1573" i="29"/>
  <c r="AZ1573" i="29" s="1"/>
  <c r="AP1637" i="29"/>
  <c r="AY1637" i="29" s="1"/>
  <c r="AP1677" i="29"/>
  <c r="AY1677" i="29" s="1"/>
  <c r="AQ1693" i="29"/>
  <c r="AZ1693" i="29" s="1"/>
  <c r="AP1805" i="29"/>
  <c r="AY1805" i="29" s="1"/>
  <c r="AP1893" i="29"/>
  <c r="AY1893" i="29" s="1"/>
  <c r="AP166" i="29"/>
  <c r="AY166" i="29" s="1"/>
  <c r="AQ294" i="29"/>
  <c r="AZ294" i="29" s="1"/>
  <c r="AQ358" i="29"/>
  <c r="AZ358" i="29" s="1"/>
  <c r="AQ1078" i="29"/>
  <c r="AZ1078" i="29" s="1"/>
  <c r="AP1142" i="29"/>
  <c r="AY1142" i="29" s="1"/>
  <c r="AP1182" i="29"/>
  <c r="AY1182" i="29" s="1"/>
  <c r="AP1198" i="29"/>
  <c r="AY1198" i="29" s="1"/>
  <c r="AQ1334" i="29"/>
  <c r="AZ1334" i="29" s="1"/>
  <c r="AP1398" i="29"/>
  <c r="AY1398" i="29" s="1"/>
  <c r="AP1438" i="29"/>
  <c r="AY1438" i="29" s="1"/>
  <c r="AP1454" i="29"/>
  <c r="AY1454" i="29" s="1"/>
  <c r="AQ1502" i="29"/>
  <c r="AZ1502" i="29" s="1"/>
  <c r="AQ1590" i="29"/>
  <c r="AZ1590" i="29" s="1"/>
  <c r="AP1654" i="29"/>
  <c r="AY1654" i="29" s="1"/>
  <c r="AP1694" i="29"/>
  <c r="AY1694" i="29" s="1"/>
  <c r="AP1710" i="29"/>
  <c r="AY1710" i="29" s="1"/>
  <c r="AQ1774" i="29"/>
  <c r="AZ1774" i="29" s="1"/>
  <c r="AQ1910" i="29"/>
  <c r="AZ1910" i="29" s="1"/>
  <c r="AQ302" i="29"/>
  <c r="AZ302" i="29" s="1"/>
  <c r="AQ430" i="29"/>
  <c r="AZ430" i="29" s="1"/>
  <c r="AQ494" i="29"/>
  <c r="AZ494" i="29" s="1"/>
  <c r="AQ1087" i="29"/>
  <c r="AZ1087" i="29" s="1"/>
  <c r="AQ1223" i="29"/>
  <c r="AZ1223" i="29" s="1"/>
  <c r="AP1263" i="29"/>
  <c r="AY1263" i="29" s="1"/>
  <c r="AQ1279" i="29"/>
  <c r="AZ1279" i="29" s="1"/>
  <c r="AQ1287" i="29"/>
  <c r="AZ1287" i="29" s="1"/>
  <c r="AQ1407" i="29"/>
  <c r="AZ1407" i="29" s="1"/>
  <c r="AQ1583" i="29"/>
  <c r="AZ1583" i="29" s="1"/>
  <c r="AQ1663" i="29"/>
  <c r="AZ1663" i="29" s="1"/>
  <c r="AQ1791" i="29"/>
  <c r="AZ1791" i="29" s="1"/>
  <c r="AQ1855" i="29"/>
  <c r="AZ1855" i="29" s="1"/>
  <c r="AQ118" i="29"/>
  <c r="AZ118" i="29" s="1"/>
  <c r="AQ566" i="29"/>
  <c r="AZ566" i="29" s="1"/>
  <c r="AP630" i="29"/>
  <c r="AY630" i="29" s="1"/>
  <c r="AQ950" i="29"/>
  <c r="AZ950" i="29" s="1"/>
  <c r="AQ1040" i="29"/>
  <c r="AZ1040" i="29" s="1"/>
  <c r="AQ1088" i="29"/>
  <c r="AZ1088" i="29" s="1"/>
  <c r="AP1104" i="29"/>
  <c r="AY1104" i="29" s="1"/>
  <c r="AQ1280" i="29"/>
  <c r="AZ1280" i="29" s="1"/>
  <c r="AQ1296" i="29"/>
  <c r="AZ1296" i="29" s="1"/>
  <c r="AQ1344" i="29"/>
  <c r="AZ1344" i="29" s="1"/>
  <c r="AP1360" i="29"/>
  <c r="AY1360" i="29" s="1"/>
  <c r="AQ1368" i="29"/>
  <c r="AZ1368" i="29" s="1"/>
  <c r="AP1536" i="29"/>
  <c r="AY1536" i="29" s="1"/>
  <c r="AQ1600" i="29"/>
  <c r="AZ1600" i="29" s="1"/>
  <c r="AP1616" i="29"/>
  <c r="AY1616" i="29" s="1"/>
  <c r="AQ1688" i="29"/>
  <c r="AZ1688" i="29" s="1"/>
  <c r="AQ1856" i="29"/>
  <c r="AZ1856" i="29" s="1"/>
  <c r="AQ1880" i="29"/>
  <c r="AZ1880" i="29" s="1"/>
  <c r="AH3" i="29"/>
  <c r="AH11" i="29"/>
  <c r="AH13" i="29"/>
  <c r="AH16" i="29"/>
  <c r="AH27" i="29"/>
  <c r="AH67" i="29"/>
  <c r="AH83" i="29"/>
  <c r="AH91" i="29"/>
  <c r="AH131" i="29"/>
  <c r="AH147" i="29"/>
  <c r="AH155" i="29"/>
  <c r="AH195" i="29"/>
  <c r="AH211" i="29"/>
  <c r="AH219" i="29"/>
  <c r="AH259" i="29"/>
  <c r="AH275" i="29"/>
  <c r="AH283" i="29"/>
  <c r="AH323" i="29"/>
  <c r="AH339" i="29"/>
  <c r="AH347" i="29"/>
  <c r="AH387" i="29"/>
  <c r="AH18" i="29"/>
  <c r="AH28" i="29"/>
  <c r="AH68" i="29"/>
  <c r="AH84" i="29"/>
  <c r="AH92" i="29"/>
  <c r="AH132" i="29"/>
  <c r="AH148" i="29"/>
  <c r="AH156" i="29"/>
  <c r="AH196" i="29"/>
  <c r="AH212" i="29"/>
  <c r="AH220" i="29"/>
  <c r="AH260" i="29"/>
  <c r="AH276" i="29"/>
  <c r="AH284" i="29"/>
  <c r="AH324" i="29"/>
  <c r="AH340" i="29"/>
  <c r="AH348" i="29"/>
  <c r="AH388" i="29"/>
  <c r="AH404" i="29"/>
  <c r="AH412" i="29"/>
  <c r="AH452" i="29"/>
  <c r="AH468" i="29"/>
  <c r="AH476" i="29"/>
  <c r="AH516" i="29"/>
  <c r="AH532" i="29"/>
  <c r="AH540" i="29"/>
  <c r="AH580" i="29"/>
  <c r="AH596" i="29"/>
  <c r="AH604" i="29"/>
  <c r="AH29" i="29"/>
  <c r="AH45" i="29"/>
  <c r="AH53" i="29"/>
  <c r="AH93" i="29"/>
  <c r="AH109" i="29"/>
  <c r="AH117" i="29"/>
  <c r="AH157" i="29"/>
  <c r="AH173" i="29"/>
  <c r="AH181" i="29"/>
  <c r="AH221" i="29"/>
  <c r="AH237" i="29"/>
  <c r="AH245" i="29"/>
  <c r="AH285" i="29"/>
  <c r="AH301" i="29"/>
  <c r="AH309" i="29"/>
  <c r="AH349" i="29"/>
  <c r="AH365" i="29"/>
  <c r="AH373" i="29"/>
  <c r="AH22" i="29"/>
  <c r="AH38" i="29"/>
  <c r="AH46" i="29"/>
  <c r="AH86" i="29"/>
  <c r="AH102" i="29"/>
  <c r="AH110" i="29"/>
  <c r="AH150" i="29"/>
  <c r="AH166" i="29"/>
  <c r="AH174" i="29"/>
  <c r="AH214" i="29"/>
  <c r="AH230" i="29"/>
  <c r="AH238" i="29"/>
  <c r="AH278" i="29"/>
  <c r="AH294" i="29"/>
  <c r="AH302" i="29"/>
  <c r="AH342" i="29"/>
  <c r="AH358" i="29"/>
  <c r="AH366" i="29"/>
  <c r="AH406" i="29"/>
  <c r="AH422" i="29"/>
  <c r="AH430" i="29"/>
  <c r="AH470" i="29"/>
  <c r="AH486" i="29"/>
  <c r="AH494" i="29"/>
  <c r="AH534" i="29"/>
  <c r="AH550" i="29"/>
  <c r="AH558" i="29"/>
  <c r="AH598" i="29"/>
  <c r="AH614" i="29"/>
  <c r="AH622" i="29"/>
  <c r="AH47" i="29"/>
  <c r="AH63" i="29"/>
  <c r="AH71" i="29"/>
  <c r="AH111" i="29"/>
  <c r="AH127" i="29"/>
  <c r="AH135" i="29"/>
  <c r="AH175" i="29"/>
  <c r="AH191" i="29"/>
  <c r="AH199" i="29"/>
  <c r="AH239" i="29"/>
  <c r="AH255" i="29"/>
  <c r="AH263" i="29"/>
  <c r="AH303" i="29"/>
  <c r="AH319" i="29"/>
  <c r="AH327" i="29"/>
  <c r="AH367" i="29"/>
  <c r="AH383" i="29"/>
  <c r="AH391" i="29"/>
  <c r="AH431" i="29"/>
  <c r="AH447" i="29"/>
  <c r="AH455" i="29"/>
  <c r="AH495" i="29"/>
  <c r="AH519" i="29"/>
  <c r="AH559" i="29"/>
  <c r="AH575" i="29"/>
  <c r="AH583" i="29"/>
  <c r="AH623" i="29"/>
  <c r="AH24" i="29"/>
  <c r="AH32" i="29"/>
  <c r="AH72" i="29"/>
  <c r="AH88" i="29"/>
  <c r="AH96" i="29"/>
  <c r="AH136" i="29"/>
  <c r="AH152" i="29"/>
  <c r="AH160" i="29"/>
  <c r="AH200" i="29"/>
  <c r="AH216" i="29"/>
  <c r="AH224" i="29"/>
  <c r="AH264" i="29"/>
  <c r="AH280" i="29"/>
  <c r="AH288" i="29"/>
  <c r="AH328" i="29"/>
  <c r="AH344" i="29"/>
  <c r="AH352" i="29"/>
  <c r="AH392" i="29"/>
  <c r="AH408" i="29"/>
  <c r="AH416" i="29"/>
  <c r="AH456" i="29"/>
  <c r="AH472" i="29"/>
  <c r="AH480" i="29"/>
  <c r="AH520" i="29"/>
  <c r="AH536" i="29"/>
  <c r="AH544" i="29"/>
  <c r="AH584" i="29"/>
  <c r="AH600" i="29"/>
  <c r="AH608" i="29"/>
  <c r="AH33" i="29"/>
  <c r="AH49" i="29"/>
  <c r="AH57" i="29"/>
  <c r="AH97" i="29"/>
  <c r="AH113" i="29"/>
  <c r="AH121" i="29"/>
  <c r="AH161" i="29"/>
  <c r="AH177" i="29"/>
  <c r="AH185" i="29"/>
  <c r="AH225" i="29"/>
  <c r="AH241" i="29"/>
  <c r="AH249" i="29"/>
  <c r="AH289" i="29"/>
  <c r="AH305" i="29"/>
  <c r="AH313" i="29"/>
  <c r="AH353" i="29"/>
  <c r="AH369" i="29"/>
  <c r="AH377" i="29"/>
  <c r="AH417" i="29"/>
  <c r="AH433" i="29"/>
  <c r="AH441" i="29"/>
  <c r="AH481" i="29"/>
  <c r="AH497" i="29"/>
  <c r="AH505" i="29"/>
  <c r="AH545" i="29"/>
  <c r="AH561" i="29"/>
  <c r="AH569" i="29"/>
  <c r="AH609" i="29"/>
  <c r="AH74" i="29"/>
  <c r="AH138" i="29"/>
  <c r="AH419" i="29"/>
  <c r="AH461" i="29"/>
  <c r="AH483" i="29"/>
  <c r="AH589" i="29"/>
  <c r="AH636" i="29"/>
  <c r="AH676" i="29"/>
  <c r="AH692" i="29"/>
  <c r="AH700" i="29"/>
  <c r="AH740" i="29"/>
  <c r="AH756" i="29"/>
  <c r="AH764" i="29"/>
  <c r="AH804" i="29"/>
  <c r="AH820" i="29"/>
  <c r="AH828" i="29"/>
  <c r="AH868" i="29"/>
  <c r="AH884" i="29"/>
  <c r="AH892" i="29"/>
  <c r="AH932" i="29"/>
  <c r="AH948" i="29"/>
  <c r="AH956" i="29"/>
  <c r="AH996" i="29"/>
  <c r="AH1012" i="29"/>
  <c r="AH1020" i="29"/>
  <c r="AH1060" i="29"/>
  <c r="AH1076" i="29"/>
  <c r="AH1084" i="29"/>
  <c r="AH1124" i="29"/>
  <c r="AH1140" i="29"/>
  <c r="AH1148" i="29"/>
  <c r="AH1188" i="29"/>
  <c r="AH1204" i="29"/>
  <c r="AH1212" i="29"/>
  <c r="AH1252" i="29"/>
  <c r="AH1268" i="29"/>
  <c r="AH1276" i="29"/>
  <c r="AH1316" i="29"/>
  <c r="AH1332" i="29"/>
  <c r="AH1340" i="29"/>
  <c r="AH1380" i="29"/>
  <c r="AH1396" i="29"/>
  <c r="AH1404" i="29"/>
  <c r="AH1444" i="29"/>
  <c r="AH1460" i="29"/>
  <c r="AH1468" i="29"/>
  <c r="AH1508" i="29"/>
  <c r="AH1524" i="29"/>
  <c r="AH1532" i="29"/>
  <c r="AH1572" i="29"/>
  <c r="AH1588" i="29"/>
  <c r="AH1596" i="29"/>
  <c r="AH210" i="29"/>
  <c r="AH338" i="29"/>
  <c r="AH402" i="29"/>
  <c r="AH507" i="29"/>
  <c r="AH549" i="29"/>
  <c r="AH571" i="29"/>
  <c r="AH645" i="29"/>
  <c r="AH661" i="29"/>
  <c r="AH669" i="29"/>
  <c r="AH709" i="29"/>
  <c r="AH725" i="29"/>
  <c r="AH733" i="29"/>
  <c r="AH773" i="29"/>
  <c r="AH789" i="29"/>
  <c r="AH797" i="29"/>
  <c r="AH837" i="29"/>
  <c r="AH853" i="29"/>
  <c r="AH861" i="29"/>
  <c r="AH901" i="29"/>
  <c r="AH917" i="29"/>
  <c r="AH925" i="29"/>
  <c r="AH965" i="29"/>
  <c r="AH981" i="29"/>
  <c r="AH989" i="29"/>
  <c r="AH1045" i="29"/>
  <c r="AH1053" i="29"/>
  <c r="AH1093" i="29"/>
  <c r="AH1109" i="29"/>
  <c r="AH1117" i="29"/>
  <c r="AH1157" i="29"/>
  <c r="AH1173" i="29"/>
  <c r="AH1181" i="29"/>
  <c r="AH1221" i="29"/>
  <c r="AH1237" i="29"/>
  <c r="AH1245" i="29"/>
  <c r="AH1301" i="29"/>
  <c r="AH1309" i="29"/>
  <c r="AH1349" i="29"/>
  <c r="AH1365" i="29"/>
  <c r="AH1373" i="29"/>
  <c r="AH1413" i="29"/>
  <c r="AH1429" i="29"/>
  <c r="AH1437" i="29"/>
  <c r="AH1477" i="29"/>
  <c r="AH1493" i="29"/>
  <c r="AH1501" i="29"/>
  <c r="AH1557" i="29"/>
  <c r="AH1565" i="29"/>
  <c r="AH1605" i="29"/>
  <c r="AH1621" i="29"/>
  <c r="AH1629" i="29"/>
  <c r="AH1669" i="29"/>
  <c r="AH1685" i="29"/>
  <c r="AH1693" i="29"/>
  <c r="AH1733" i="29"/>
  <c r="AH1749" i="29"/>
  <c r="AH1757" i="29"/>
  <c r="AH1797" i="29"/>
  <c r="AH1813" i="29"/>
  <c r="AH1821" i="29"/>
  <c r="AH154" i="29"/>
  <c r="AH282" i="29"/>
  <c r="AH346" i="29"/>
  <c r="AH490" i="29"/>
  <c r="AH531" i="29"/>
  <c r="AH554" i="29"/>
  <c r="AH638" i="29"/>
  <c r="AH662" i="29"/>
  <c r="AH702" i="29"/>
  <c r="AH718" i="29"/>
  <c r="AH726" i="29"/>
  <c r="AH766" i="29"/>
  <c r="AH782" i="29"/>
  <c r="AH790" i="29"/>
  <c r="AH830" i="29"/>
  <c r="AH846" i="29"/>
  <c r="AH854" i="29"/>
  <c r="AH894" i="29"/>
  <c r="AH910" i="29"/>
  <c r="AH918" i="29"/>
  <c r="AH958" i="29"/>
  <c r="AH974" i="29"/>
  <c r="AH982" i="29"/>
  <c r="AH1022" i="29"/>
  <c r="AH1038" i="29"/>
  <c r="AH1046" i="29"/>
  <c r="AH1086" i="29"/>
  <c r="AH1102" i="29"/>
  <c r="AH1110" i="29"/>
  <c r="AH1150" i="29"/>
  <c r="AH1166" i="29"/>
  <c r="AH1174" i="29"/>
  <c r="AH1214" i="29"/>
  <c r="AH1230" i="29"/>
  <c r="AH1238" i="29"/>
  <c r="AH1278" i="29"/>
  <c r="AH1294" i="29"/>
  <c r="AH1302" i="29"/>
  <c r="AH1342" i="29"/>
  <c r="AH1358" i="29"/>
  <c r="AH1366" i="29"/>
  <c r="AH1406" i="29"/>
  <c r="AH1422" i="29"/>
  <c r="AH1430" i="29"/>
  <c r="AH1470" i="29"/>
  <c r="AH1486" i="29"/>
  <c r="AH1494" i="29"/>
  <c r="AH1534" i="29"/>
  <c r="AH1550" i="29"/>
  <c r="AH1558" i="29"/>
  <c r="AH1598" i="29"/>
  <c r="AH34" i="29"/>
  <c r="AH98" i="29"/>
  <c r="AH450" i="29"/>
  <c r="AH469" i="29"/>
  <c r="AH578" i="29"/>
  <c r="AH619" i="29"/>
  <c r="AH631" i="29"/>
  <c r="AH671" i="29"/>
  <c r="AH687" i="29"/>
  <c r="AH695" i="29"/>
  <c r="AH751" i="29"/>
  <c r="AH759" i="29"/>
  <c r="AH799" i="29"/>
  <c r="AH815" i="29"/>
  <c r="AH823" i="29"/>
  <c r="AH863" i="29"/>
  <c r="AH879" i="29"/>
  <c r="AH887" i="29"/>
  <c r="AH927" i="29"/>
  <c r="AH943" i="29"/>
  <c r="AH951" i="29"/>
  <c r="AH991" i="29"/>
  <c r="AH1007" i="29"/>
  <c r="AH1015" i="29"/>
  <c r="AH1055" i="29"/>
  <c r="AH1071" i="29"/>
  <c r="AH1079" i="29"/>
  <c r="AH1119" i="29"/>
  <c r="AH1135" i="29"/>
  <c r="AH1143" i="29"/>
  <c r="AH1183" i="29"/>
  <c r="AH1207" i="29"/>
  <c r="AH1247" i="29"/>
  <c r="AH1263" i="29"/>
  <c r="AH1271" i="29"/>
  <c r="AH1311" i="29"/>
  <c r="AH1327" i="29"/>
  <c r="AH1335" i="29"/>
  <c r="AH1375" i="29"/>
  <c r="AH1391" i="29"/>
  <c r="AH1399" i="29"/>
  <c r="AH1439" i="29"/>
  <c r="AH1455" i="29"/>
  <c r="AH1463" i="29"/>
  <c r="AH1519" i="29"/>
  <c r="AH1527" i="29"/>
  <c r="AH1567" i="29"/>
  <c r="AH1591" i="29"/>
  <c r="AH1631" i="29"/>
  <c r="AH1647" i="29"/>
  <c r="AH1655" i="29"/>
  <c r="AH1695" i="29"/>
  <c r="AH1711" i="29"/>
  <c r="AH1719" i="29"/>
  <c r="AH1759" i="29"/>
  <c r="AH1775" i="29"/>
  <c r="AH1783" i="29"/>
  <c r="AH1823" i="29"/>
  <c r="AH1839" i="29"/>
  <c r="AH42" i="29"/>
  <c r="AH362" i="29"/>
  <c r="AH429" i="29"/>
  <c r="AH451" i="29"/>
  <c r="AH557" i="29"/>
  <c r="AH602" i="29"/>
  <c r="AH621" i="29"/>
  <c r="AH664" i="29"/>
  <c r="AH680" i="29"/>
  <c r="AH688" i="29"/>
  <c r="AH728" i="29"/>
  <c r="AH744" i="29"/>
  <c r="AH752" i="29"/>
  <c r="AH808" i="29"/>
  <c r="AH816" i="29"/>
  <c r="AH856" i="29"/>
  <c r="AH872" i="29"/>
  <c r="AH880" i="29"/>
  <c r="AH920" i="29"/>
  <c r="AH936" i="29"/>
  <c r="AH944" i="29"/>
  <c r="AH984" i="29"/>
  <c r="AH1000" i="29"/>
  <c r="AH1008" i="29"/>
  <c r="AH1048" i="29"/>
  <c r="AH1064" i="29"/>
  <c r="AH1072" i="29"/>
  <c r="AH1128" i="29"/>
  <c r="AH1136" i="29"/>
  <c r="AH1192" i="29"/>
  <c r="AH1200" i="29"/>
  <c r="AH1240" i="29"/>
  <c r="AH1256" i="29"/>
  <c r="AH1264" i="29"/>
  <c r="AH1304" i="29"/>
  <c r="AH1320" i="29"/>
  <c r="AH1328" i="29"/>
  <c r="AH1368" i="29"/>
  <c r="AH1384" i="29"/>
  <c r="AH1392" i="29"/>
  <c r="AH1432" i="29"/>
  <c r="AH1448" i="29"/>
  <c r="AH1456" i="29"/>
  <c r="AH1496" i="29"/>
  <c r="AH1512" i="29"/>
  <c r="AH1520" i="29"/>
  <c r="AH1560" i="29"/>
  <c r="AH1576" i="29"/>
  <c r="AH1584" i="29"/>
  <c r="AH1624" i="29"/>
  <c r="AH1640" i="29"/>
  <c r="AH1648" i="29"/>
  <c r="AH1688" i="29"/>
  <c r="AH1712" i="29"/>
  <c r="AH1752" i="29"/>
  <c r="AH1768" i="29"/>
  <c r="AH1776" i="29"/>
  <c r="AH1816" i="29"/>
  <c r="AH1832" i="29"/>
  <c r="AH1840" i="29"/>
  <c r="AH306" i="29"/>
  <c r="AH411" i="29"/>
  <c r="AH434" i="29"/>
  <c r="AH539" i="29"/>
  <c r="AH581" i="29"/>
  <c r="AH603" i="29"/>
  <c r="AH657" i="29"/>
  <c r="AH673" i="29"/>
  <c r="AH681" i="29"/>
  <c r="AH721" i="29"/>
  <c r="AH737" i="29"/>
  <c r="AH745" i="29"/>
  <c r="AH785" i="29"/>
  <c r="AH809" i="29"/>
  <c r="AH849" i="29"/>
  <c r="AH865" i="29"/>
  <c r="AH873" i="29"/>
  <c r="AH913" i="29"/>
  <c r="AH929" i="29"/>
  <c r="AH937" i="29"/>
  <c r="AH977" i="29"/>
  <c r="AH993" i="29"/>
  <c r="AH1001" i="29"/>
  <c r="AH1041" i="29"/>
  <c r="AH1057" i="29"/>
  <c r="AH1065" i="29"/>
  <c r="AH1105" i="29"/>
  <c r="AH1121" i="29"/>
  <c r="AH1129" i="29"/>
  <c r="AH1169" i="29"/>
  <c r="AH1185" i="29"/>
  <c r="AH1193" i="29"/>
  <c r="AH1233" i="29"/>
  <c r="AH1249" i="29"/>
  <c r="AH1257" i="29"/>
  <c r="AH1297" i="29"/>
  <c r="AH1313" i="29"/>
  <c r="AH1321" i="29"/>
  <c r="AH1361" i="29"/>
  <c r="AH1377" i="29"/>
  <c r="AH1385" i="29"/>
  <c r="AH1425" i="29"/>
  <c r="AH1441" i="29"/>
  <c r="AH1449" i="29"/>
  <c r="AH1489" i="29"/>
  <c r="AH1505" i="29"/>
  <c r="AH1513" i="29"/>
  <c r="AH1553" i="29"/>
  <c r="AH1569" i="29"/>
  <c r="AH1577" i="29"/>
  <c r="AH1617" i="29"/>
  <c r="AH1633" i="29"/>
  <c r="AH1641" i="29"/>
  <c r="AH1697" i="29"/>
  <c r="AH1705" i="29"/>
  <c r="AH1745" i="29"/>
  <c r="AH1761" i="29"/>
  <c r="AH1769" i="29"/>
  <c r="AH1809" i="29"/>
  <c r="AH1825" i="29"/>
  <c r="AH1833" i="29"/>
  <c r="AH250" i="29"/>
  <c r="AH378" i="29"/>
  <c r="AH413" i="29"/>
  <c r="AH522" i="29"/>
  <c r="AH563" i="29"/>
  <c r="AH586" i="29"/>
  <c r="AH650" i="29"/>
  <c r="AH666" i="29"/>
  <c r="AH674" i="29"/>
  <c r="AH714" i="29"/>
  <c r="AH730" i="29"/>
  <c r="AH738" i="29"/>
  <c r="AH778" i="29"/>
  <c r="AH794" i="29"/>
  <c r="AH802" i="29"/>
  <c r="AH842" i="29"/>
  <c r="AH858" i="29"/>
  <c r="AH866" i="29"/>
  <c r="AH906" i="29"/>
  <c r="AH922" i="29"/>
  <c r="AH930" i="29"/>
  <c r="AH970" i="29"/>
  <c r="AH986" i="29"/>
  <c r="AH994" i="29"/>
  <c r="AH1034" i="29"/>
  <c r="AH1050" i="29"/>
  <c r="AH1058" i="29"/>
  <c r="AH1098" i="29"/>
  <c r="AH1114" i="29"/>
  <c r="AH1122" i="29"/>
  <c r="AH1162" i="29"/>
  <c r="AH1178" i="29"/>
  <c r="AH1186" i="29"/>
  <c r="AH1226" i="29"/>
  <c r="AH1242" i="29"/>
  <c r="AH1250" i="29"/>
  <c r="AH1290" i="29"/>
  <c r="AH1306" i="29"/>
  <c r="AH1314" i="29"/>
  <c r="AH1354" i="29"/>
  <c r="AH1370" i="29"/>
  <c r="AH1378" i="29"/>
  <c r="AH1418" i="29"/>
  <c r="AH1434" i="29"/>
  <c r="AH1442" i="29"/>
  <c r="AH1482" i="29"/>
  <c r="AH1498" i="29"/>
  <c r="AH1506" i="29"/>
  <c r="AH1546" i="29"/>
  <c r="AH1562" i="29"/>
  <c r="AH1570" i="29"/>
  <c r="AH1610" i="29"/>
  <c r="AH1626" i="29"/>
  <c r="AH1634" i="29"/>
  <c r="AH1674" i="29"/>
  <c r="AH1690" i="29"/>
  <c r="AH1698" i="29"/>
  <c r="AH1754" i="29"/>
  <c r="AH1762" i="29"/>
  <c r="AH1802" i="29"/>
  <c r="AH1818" i="29"/>
  <c r="AH1826" i="29"/>
  <c r="AH683" i="29"/>
  <c r="AH811" i="29"/>
  <c r="AH875" i="29"/>
  <c r="AH1195" i="29"/>
  <c r="AH1323" i="29"/>
  <c r="AH1387" i="29"/>
  <c r="AH1643" i="29"/>
  <c r="AH1684" i="29"/>
  <c r="AH1707" i="29"/>
  <c r="AH1812" i="29"/>
  <c r="AH1848" i="29"/>
  <c r="AH1856" i="29"/>
  <c r="AH1896" i="29"/>
  <c r="AH2" i="29"/>
  <c r="AH66" i="29"/>
  <c r="AH819" i="29"/>
  <c r="AH947" i="29"/>
  <c r="AH1011" i="29"/>
  <c r="AH1331" i="29"/>
  <c r="AH1459" i="29"/>
  <c r="AH1523" i="29"/>
  <c r="AH1686" i="29"/>
  <c r="AH1731" i="29"/>
  <c r="AH1750" i="29"/>
  <c r="AH1849" i="29"/>
  <c r="AH1865" i="29"/>
  <c r="AH1873" i="29"/>
  <c r="AH130" i="29"/>
  <c r="AH635" i="29"/>
  <c r="AH699" i="29"/>
  <c r="AH1019" i="29"/>
  <c r="AH1147" i="29"/>
  <c r="AH1211" i="29"/>
  <c r="AH1531" i="29"/>
  <c r="AH1627" i="29"/>
  <c r="AH1646" i="29"/>
  <c r="AH1755" i="29"/>
  <c r="AH1819" i="29"/>
  <c r="AH1874" i="29"/>
  <c r="AH1890" i="29"/>
  <c r="AH1898" i="29"/>
  <c r="AH707" i="29"/>
  <c r="AH835" i="29"/>
  <c r="AH899" i="29"/>
  <c r="AH1219" i="29"/>
  <c r="AH1347" i="29"/>
  <c r="AH1411" i="29"/>
  <c r="AH1651" i="29"/>
  <c r="AH1692" i="29"/>
  <c r="AH1715" i="29"/>
  <c r="AH1820" i="29"/>
  <c r="AH1851" i="29"/>
  <c r="AH1859" i="29"/>
  <c r="AH1899" i="29"/>
  <c r="AH258" i="29"/>
  <c r="AH523" i="29"/>
  <c r="AH907" i="29"/>
  <c r="AH1035" i="29"/>
  <c r="AH1099" i="29"/>
  <c r="AH1419" i="29"/>
  <c r="AH1547" i="29"/>
  <c r="AH1611" i="29"/>
  <c r="AH1716" i="29"/>
  <c r="AH1758" i="29"/>
  <c r="AH1780" i="29"/>
  <c r="AH1860" i="29"/>
  <c r="AH1876" i="29"/>
  <c r="AH1884" i="29"/>
  <c r="AH546" i="29"/>
  <c r="AH723" i="29"/>
  <c r="AH787" i="29"/>
  <c r="AH1107" i="29"/>
  <c r="AH1235" i="29"/>
  <c r="AH1299" i="29"/>
  <c r="AH1612" i="29"/>
  <c r="AH1654" i="29"/>
  <c r="AH1676" i="29"/>
  <c r="AH1782" i="29"/>
  <c r="AH1827" i="29"/>
  <c r="AH1845" i="29"/>
  <c r="AH1885" i="29"/>
  <c r="AH1901" i="29"/>
  <c r="AH1909" i="29"/>
  <c r="AH795" i="29"/>
  <c r="AH923" i="29"/>
  <c r="AH987" i="29"/>
  <c r="AH1435" i="29"/>
  <c r="AH1499" i="29"/>
  <c r="AH1636" i="29"/>
  <c r="AH1678" i="29"/>
  <c r="AH1723" i="29"/>
  <c r="AH1742" i="29"/>
  <c r="AH1846" i="29"/>
  <c r="AH1862" i="29"/>
  <c r="AH1870" i="29"/>
  <c r="AH1910" i="29"/>
  <c r="AH1059" i="29"/>
  <c r="AH1571" i="29"/>
  <c r="AH1619" i="29"/>
  <c r="AH1887" i="29"/>
  <c r="AH675" i="29"/>
  <c r="AH739" i="29"/>
  <c r="AH1660" i="29"/>
  <c r="AH1830" i="29"/>
  <c r="AH1315" i="29"/>
  <c r="AH1847" i="29"/>
  <c r="AH867" i="29"/>
  <c r="AH1379" i="29"/>
  <c r="AH931" i="29"/>
  <c r="AH1724" i="29"/>
  <c r="AH995" i="29"/>
  <c r="AH1507" i="29"/>
  <c r="AQ12" i="29"/>
  <c r="AZ12" i="29" s="1"/>
  <c r="AQ76" i="29"/>
  <c r="AZ76" i="29" s="1"/>
  <c r="AQ140" i="29"/>
  <c r="AZ140" i="29" s="1"/>
  <c r="AQ204" i="29"/>
  <c r="AZ204" i="29" s="1"/>
  <c r="AQ268" i="29"/>
  <c r="AZ268" i="29" s="1"/>
  <c r="AQ332" i="29"/>
  <c r="AZ332" i="29" s="1"/>
  <c r="AQ396" i="29"/>
  <c r="AZ396" i="29" s="1"/>
  <c r="AQ49" i="29"/>
  <c r="AZ49" i="29" s="1"/>
  <c r="AQ113" i="29"/>
  <c r="AZ113" i="29" s="1"/>
  <c r="AQ177" i="29"/>
  <c r="AZ177" i="29" s="1"/>
  <c r="AQ241" i="29"/>
  <c r="AZ241" i="29" s="1"/>
  <c r="AQ305" i="29"/>
  <c r="AZ305" i="29" s="1"/>
  <c r="AQ369" i="29"/>
  <c r="AZ369" i="29" s="1"/>
  <c r="AQ26" i="29"/>
  <c r="AZ26" i="29" s="1"/>
  <c r="AQ58" i="29"/>
  <c r="AZ58" i="29" s="1"/>
  <c r="AQ90" i="29"/>
  <c r="AZ90" i="29" s="1"/>
  <c r="AQ122" i="29"/>
  <c r="AZ122" i="29" s="1"/>
  <c r="AQ154" i="29"/>
  <c r="AZ154" i="29" s="1"/>
  <c r="AQ186" i="29"/>
  <c r="AZ186" i="29" s="1"/>
  <c r="AQ218" i="29"/>
  <c r="AZ218" i="29" s="1"/>
  <c r="AQ250" i="29"/>
  <c r="AZ250" i="29" s="1"/>
  <c r="AQ282" i="29"/>
  <c r="AZ282" i="29" s="1"/>
  <c r="AQ314" i="29"/>
  <c r="AZ314" i="29" s="1"/>
  <c r="AQ346" i="29"/>
  <c r="AZ346" i="29" s="1"/>
  <c r="AQ378" i="29"/>
  <c r="AZ378" i="29" s="1"/>
  <c r="AQ410" i="29"/>
  <c r="AZ410" i="29" s="1"/>
  <c r="AQ63" i="29"/>
  <c r="AZ63" i="29" s="1"/>
  <c r="AQ127" i="29"/>
  <c r="AZ127" i="29" s="1"/>
  <c r="AQ191" i="29"/>
  <c r="AZ191" i="29" s="1"/>
  <c r="AQ255" i="29"/>
  <c r="AZ255" i="29" s="1"/>
  <c r="AQ319" i="29"/>
  <c r="AZ319" i="29" s="1"/>
  <c r="AQ383" i="29"/>
  <c r="AZ383" i="29" s="1"/>
  <c r="AQ447" i="29"/>
  <c r="AZ447" i="29" s="1"/>
  <c r="AQ511" i="29"/>
  <c r="AZ511" i="29" s="1"/>
  <c r="AQ575" i="29"/>
  <c r="AZ575" i="29" s="1"/>
  <c r="AQ639" i="29"/>
  <c r="AZ639" i="29" s="1"/>
  <c r="AQ703" i="29"/>
  <c r="AZ703" i="29" s="1"/>
  <c r="AQ767" i="29"/>
  <c r="AZ767" i="29" s="1"/>
  <c r="AQ831" i="29"/>
  <c r="AZ831" i="29" s="1"/>
  <c r="AQ895" i="29"/>
  <c r="AZ895" i="29" s="1"/>
  <c r="AQ959" i="29"/>
  <c r="AZ959" i="29" s="1"/>
  <c r="AQ1023" i="29"/>
  <c r="AZ1023" i="29" s="1"/>
  <c r="AQ1055" i="29"/>
  <c r="AZ1055" i="29" s="1"/>
  <c r="AQ1119" i="29"/>
  <c r="AZ1119" i="29" s="1"/>
  <c r="AQ1183" i="29"/>
  <c r="AZ1183" i="29" s="1"/>
  <c r="AQ1247" i="29"/>
  <c r="AZ1247" i="29" s="1"/>
  <c r="AQ1311" i="29"/>
  <c r="AZ1311" i="29" s="1"/>
  <c r="AQ1375" i="29"/>
  <c r="AZ1375" i="29" s="1"/>
  <c r="AQ1439" i="29"/>
  <c r="AZ1439" i="29" s="1"/>
  <c r="AQ16" i="29"/>
  <c r="AZ16" i="29" s="1"/>
  <c r="AQ48" i="29"/>
  <c r="AZ48" i="29" s="1"/>
  <c r="AQ80" i="29"/>
  <c r="AZ80" i="29" s="1"/>
  <c r="AQ112" i="29"/>
  <c r="AZ112" i="29" s="1"/>
  <c r="AQ144" i="29"/>
  <c r="AZ144" i="29" s="1"/>
  <c r="AQ176" i="29"/>
  <c r="AZ176" i="29" s="1"/>
  <c r="AQ208" i="29"/>
  <c r="AZ208" i="29" s="1"/>
  <c r="AQ240" i="29"/>
  <c r="AZ240" i="29" s="1"/>
  <c r="AQ272" i="29"/>
  <c r="AZ272" i="29" s="1"/>
  <c r="AQ304" i="29"/>
  <c r="AZ304" i="29" s="1"/>
  <c r="AQ336" i="29"/>
  <c r="AZ336" i="29" s="1"/>
  <c r="AQ368" i="29"/>
  <c r="AZ368" i="29" s="1"/>
  <c r="AQ400" i="29"/>
  <c r="AZ400" i="29" s="1"/>
  <c r="AQ53" i="29"/>
  <c r="AZ53" i="29" s="1"/>
  <c r="AQ117" i="29"/>
  <c r="AZ117" i="29" s="1"/>
  <c r="AQ181" i="29"/>
  <c r="AZ181" i="29" s="1"/>
  <c r="AQ245" i="29"/>
  <c r="AZ245" i="29" s="1"/>
  <c r="AQ309" i="29"/>
  <c r="AZ309" i="29" s="1"/>
  <c r="AQ373" i="29"/>
  <c r="AZ373" i="29" s="1"/>
  <c r="AQ62" i="29"/>
  <c r="AZ62" i="29" s="1"/>
  <c r="AQ94" i="29"/>
  <c r="AZ94" i="29" s="1"/>
  <c r="AQ254" i="29"/>
  <c r="AZ254" i="29" s="1"/>
  <c r="AQ286" i="29"/>
  <c r="AZ286" i="29" s="1"/>
  <c r="AQ318" i="29"/>
  <c r="AZ318" i="29" s="1"/>
  <c r="AQ350" i="29"/>
  <c r="AZ350" i="29" s="1"/>
  <c r="AQ382" i="29"/>
  <c r="AZ382" i="29" s="1"/>
  <c r="AQ3" i="29"/>
  <c r="AZ3" i="29" s="1"/>
  <c r="AQ67" i="29"/>
  <c r="AZ67" i="29" s="1"/>
  <c r="AQ131" i="29"/>
  <c r="AZ131" i="29" s="1"/>
  <c r="AQ195" i="29"/>
  <c r="AZ195" i="29" s="1"/>
  <c r="AQ259" i="29"/>
  <c r="AZ259" i="29" s="1"/>
  <c r="AQ323" i="29"/>
  <c r="AZ323" i="29" s="1"/>
  <c r="AQ387" i="29"/>
  <c r="AZ387" i="29" s="1"/>
  <c r="AQ451" i="29"/>
  <c r="AZ451" i="29" s="1"/>
  <c r="AQ515" i="29"/>
  <c r="AZ515" i="29" s="1"/>
  <c r="AQ579" i="29"/>
  <c r="AZ579" i="29" s="1"/>
  <c r="AQ643" i="29"/>
  <c r="AZ643" i="29" s="1"/>
  <c r="AQ707" i="29"/>
  <c r="AZ707" i="29" s="1"/>
  <c r="AQ771" i="29"/>
  <c r="AZ771" i="29" s="1"/>
  <c r="AQ803" i="29"/>
  <c r="AZ803" i="29" s="1"/>
  <c r="AQ835" i="29"/>
  <c r="AZ835" i="29" s="1"/>
  <c r="AQ899" i="29"/>
  <c r="AZ899" i="29" s="1"/>
  <c r="AQ963" i="29"/>
  <c r="AZ963" i="29" s="1"/>
  <c r="AQ1027" i="29"/>
  <c r="AZ1027" i="29" s="1"/>
  <c r="AQ1059" i="29"/>
  <c r="AZ1059" i="29" s="1"/>
  <c r="AQ1123" i="29"/>
  <c r="AZ1123" i="29" s="1"/>
  <c r="AQ1187" i="29"/>
  <c r="AZ1187" i="29" s="1"/>
  <c r="AQ1251" i="29"/>
  <c r="AZ1251" i="29" s="1"/>
  <c r="AQ1315" i="29"/>
  <c r="AZ1315" i="29" s="1"/>
  <c r="AQ1379" i="29"/>
  <c r="AZ1379" i="29" s="1"/>
  <c r="AQ1443" i="29"/>
  <c r="AZ1443" i="29" s="1"/>
  <c r="AQ20" i="29"/>
  <c r="AZ20" i="29" s="1"/>
  <c r="AQ84" i="29"/>
  <c r="AZ84" i="29" s="1"/>
  <c r="AQ148" i="29"/>
  <c r="AZ148" i="29" s="1"/>
  <c r="AQ212" i="29"/>
  <c r="AZ212" i="29" s="1"/>
  <c r="AQ276" i="29"/>
  <c r="AZ276" i="29" s="1"/>
  <c r="AQ340" i="29"/>
  <c r="AZ340" i="29" s="1"/>
  <c r="AQ404" i="29"/>
  <c r="AZ404" i="29" s="1"/>
  <c r="AQ25" i="29"/>
  <c r="AZ25" i="29" s="1"/>
  <c r="AQ89" i="29"/>
  <c r="AZ89" i="29" s="1"/>
  <c r="AQ153" i="29"/>
  <c r="AZ153" i="29" s="1"/>
  <c r="AQ217" i="29"/>
  <c r="AZ217" i="29" s="1"/>
  <c r="AQ281" i="29"/>
  <c r="AZ281" i="29" s="1"/>
  <c r="AQ345" i="29"/>
  <c r="AZ345" i="29" s="1"/>
  <c r="AQ409" i="29"/>
  <c r="AZ409" i="29" s="1"/>
  <c r="AQ34" i="29"/>
  <c r="AZ34" i="29" s="1"/>
  <c r="AQ98" i="29"/>
  <c r="AZ98" i="29" s="1"/>
  <c r="AQ162" i="29"/>
  <c r="AZ162" i="29" s="1"/>
  <c r="AQ226" i="29"/>
  <c r="AZ226" i="29" s="1"/>
  <c r="AQ290" i="29"/>
  <c r="AZ290" i="29" s="1"/>
  <c r="AQ354" i="29"/>
  <c r="AZ354" i="29" s="1"/>
  <c r="AQ7" i="29"/>
  <c r="AZ7" i="29" s="1"/>
  <c r="AQ71" i="29"/>
  <c r="AZ71" i="29" s="1"/>
  <c r="AQ135" i="29"/>
  <c r="AZ135" i="29" s="1"/>
  <c r="AQ199" i="29"/>
  <c r="AZ199" i="29" s="1"/>
  <c r="AQ263" i="29"/>
  <c r="AZ263" i="29" s="1"/>
  <c r="AQ327" i="29"/>
  <c r="AZ327" i="29" s="1"/>
  <c r="AQ391" i="29"/>
  <c r="AZ391" i="29" s="1"/>
  <c r="AQ455" i="29"/>
  <c r="AZ455" i="29" s="1"/>
  <c r="AQ519" i="29"/>
  <c r="AZ519" i="29" s="1"/>
  <c r="AQ583" i="29"/>
  <c r="AZ583" i="29" s="1"/>
  <c r="AQ647" i="29"/>
  <c r="AZ647" i="29" s="1"/>
  <c r="AQ711" i="29"/>
  <c r="AZ711" i="29" s="1"/>
  <c r="AQ775" i="29"/>
  <c r="AZ775" i="29" s="1"/>
  <c r="AQ839" i="29"/>
  <c r="AZ839" i="29" s="1"/>
  <c r="AQ903" i="29"/>
  <c r="AZ903" i="29" s="1"/>
  <c r="AQ967" i="29"/>
  <c r="AZ967" i="29" s="1"/>
  <c r="AQ1031" i="29"/>
  <c r="AZ1031" i="29" s="1"/>
  <c r="AQ1063" i="29"/>
  <c r="AZ1063" i="29" s="1"/>
  <c r="AQ1127" i="29"/>
  <c r="AZ1127" i="29" s="1"/>
  <c r="AQ1191" i="29"/>
  <c r="AZ1191" i="29" s="1"/>
  <c r="AQ1255" i="29"/>
  <c r="AZ1255" i="29" s="1"/>
  <c r="AQ1319" i="29"/>
  <c r="AZ1319" i="29" s="1"/>
  <c r="AQ1383" i="29"/>
  <c r="AZ1383" i="29" s="1"/>
  <c r="AQ1447" i="29"/>
  <c r="AZ1447" i="29" s="1"/>
  <c r="AQ56" i="29"/>
  <c r="AZ56" i="29" s="1"/>
  <c r="AQ120" i="29"/>
  <c r="AZ120" i="29" s="1"/>
  <c r="AQ184" i="29"/>
  <c r="AZ184" i="29" s="1"/>
  <c r="AQ248" i="29"/>
  <c r="AZ248" i="29" s="1"/>
  <c r="AQ312" i="29"/>
  <c r="AZ312" i="29" s="1"/>
  <c r="AQ376" i="29"/>
  <c r="AZ376" i="29" s="1"/>
  <c r="AQ29" i="29"/>
  <c r="AZ29" i="29" s="1"/>
  <c r="AQ61" i="29"/>
  <c r="AZ61" i="29" s="1"/>
  <c r="AQ93" i="29"/>
  <c r="AZ93" i="29" s="1"/>
  <c r="AQ125" i="29"/>
  <c r="AZ125" i="29" s="1"/>
  <c r="AQ157" i="29"/>
  <c r="AZ157" i="29" s="1"/>
  <c r="AQ189" i="29"/>
  <c r="AZ189" i="29" s="1"/>
  <c r="AQ221" i="29"/>
  <c r="AZ221" i="29" s="1"/>
  <c r="AQ253" i="29"/>
  <c r="AZ253" i="29" s="1"/>
  <c r="AQ285" i="29"/>
  <c r="AZ285" i="29" s="1"/>
  <c r="AQ317" i="29"/>
  <c r="AZ317" i="29" s="1"/>
  <c r="AQ349" i="29"/>
  <c r="AZ349" i="29" s="1"/>
  <c r="AQ381" i="29"/>
  <c r="AZ381" i="29" s="1"/>
  <c r="AQ6" i="29"/>
  <c r="AZ6" i="29" s="1"/>
  <c r="AQ38" i="29"/>
  <c r="AZ38" i="29" s="1"/>
  <c r="AQ70" i="29"/>
  <c r="AZ70" i="29" s="1"/>
  <c r="AQ102" i="29"/>
  <c r="AZ102" i="29" s="1"/>
  <c r="AQ198" i="29"/>
  <c r="AZ198" i="29" s="1"/>
  <c r="AQ230" i="29"/>
  <c r="AZ230" i="29" s="1"/>
  <c r="AQ390" i="29"/>
  <c r="AZ390" i="29" s="1"/>
  <c r="AQ11" i="29"/>
  <c r="AZ11" i="29" s="1"/>
  <c r="AQ43" i="29"/>
  <c r="AZ43" i="29" s="1"/>
  <c r="AQ75" i="29"/>
  <c r="AZ75" i="29" s="1"/>
  <c r="AQ107" i="29"/>
  <c r="AZ107" i="29" s="1"/>
  <c r="AQ139" i="29"/>
  <c r="AZ139" i="29" s="1"/>
  <c r="AQ171" i="29"/>
  <c r="AZ171" i="29" s="1"/>
  <c r="AQ203" i="29"/>
  <c r="AZ203" i="29" s="1"/>
  <c r="AQ235" i="29"/>
  <c r="AZ235" i="29" s="1"/>
  <c r="AQ267" i="29"/>
  <c r="AZ267" i="29" s="1"/>
  <c r="AQ299" i="29"/>
  <c r="AZ299" i="29" s="1"/>
  <c r="AQ331" i="29"/>
  <c r="AZ331" i="29" s="1"/>
  <c r="AQ363" i="29"/>
  <c r="AZ363" i="29" s="1"/>
  <c r="AQ395" i="29"/>
  <c r="AZ395" i="29" s="1"/>
  <c r="AQ427" i="29"/>
  <c r="AZ427" i="29" s="1"/>
  <c r="AQ459" i="29"/>
  <c r="AZ459" i="29" s="1"/>
  <c r="AQ491" i="29"/>
  <c r="AZ491" i="29" s="1"/>
  <c r="AQ523" i="29"/>
  <c r="AZ523" i="29" s="1"/>
  <c r="AQ555" i="29"/>
  <c r="AZ555" i="29" s="1"/>
  <c r="AQ587" i="29"/>
  <c r="AZ587" i="29" s="1"/>
  <c r="AQ619" i="29"/>
  <c r="AZ619" i="29" s="1"/>
  <c r="AQ651" i="29"/>
  <c r="AZ651" i="29" s="1"/>
  <c r="AQ683" i="29"/>
  <c r="AZ683" i="29" s="1"/>
  <c r="AQ715" i="29"/>
  <c r="AZ715" i="29" s="1"/>
  <c r="AQ747" i="29"/>
  <c r="AZ747" i="29" s="1"/>
  <c r="AQ779" i="29"/>
  <c r="AZ779" i="29" s="1"/>
  <c r="AQ811" i="29"/>
  <c r="AZ811" i="29" s="1"/>
  <c r="AQ843" i="29"/>
  <c r="AZ843" i="29" s="1"/>
  <c r="AQ875" i="29"/>
  <c r="AZ875" i="29" s="1"/>
  <c r="AQ907" i="29"/>
  <c r="AZ907" i="29" s="1"/>
  <c r="AQ939" i="29"/>
  <c r="AZ939" i="29" s="1"/>
  <c r="AQ971" i="29"/>
  <c r="AZ971" i="29" s="1"/>
  <c r="AQ1003" i="29"/>
  <c r="AZ1003" i="29" s="1"/>
  <c r="AQ1035" i="29"/>
  <c r="AZ1035" i="29" s="1"/>
  <c r="AQ1099" i="29"/>
  <c r="AZ1099" i="29" s="1"/>
  <c r="AQ1163" i="29"/>
  <c r="AZ1163" i="29" s="1"/>
  <c r="AQ1227" i="29"/>
  <c r="AZ1227" i="29" s="1"/>
  <c r="AQ1291" i="29"/>
  <c r="AZ1291" i="29" s="1"/>
  <c r="AQ1355" i="29"/>
  <c r="AZ1355" i="29" s="1"/>
  <c r="AQ1419" i="29"/>
  <c r="AZ1419" i="29" s="1"/>
  <c r="AQ60" i="29"/>
  <c r="AZ60" i="29" s="1"/>
  <c r="AQ124" i="29"/>
  <c r="AZ124" i="29" s="1"/>
  <c r="AQ188" i="29"/>
  <c r="AZ188" i="29" s="1"/>
  <c r="AQ252" i="29"/>
  <c r="AZ252" i="29" s="1"/>
  <c r="AQ316" i="29"/>
  <c r="AZ316" i="29" s="1"/>
  <c r="AQ380" i="29"/>
  <c r="AZ380" i="29" s="1"/>
  <c r="AQ33" i="29"/>
  <c r="AZ33" i="29" s="1"/>
  <c r="AQ65" i="29"/>
  <c r="AZ65" i="29" s="1"/>
  <c r="AQ97" i="29"/>
  <c r="AZ97" i="29" s="1"/>
  <c r="AQ129" i="29"/>
  <c r="AZ129" i="29" s="1"/>
  <c r="AQ161" i="29"/>
  <c r="AZ161" i="29" s="1"/>
  <c r="AQ193" i="29"/>
  <c r="AZ193" i="29" s="1"/>
  <c r="AQ225" i="29"/>
  <c r="AZ225" i="29" s="1"/>
  <c r="AQ257" i="29"/>
  <c r="AZ257" i="29" s="1"/>
  <c r="AQ289" i="29"/>
  <c r="AZ289" i="29" s="1"/>
  <c r="AQ321" i="29"/>
  <c r="AZ321" i="29" s="1"/>
  <c r="AQ353" i="29"/>
  <c r="AZ353" i="29" s="1"/>
  <c r="AQ385" i="29"/>
  <c r="AZ385" i="29" s="1"/>
  <c r="AQ42" i="29"/>
  <c r="AZ42" i="29" s="1"/>
  <c r="AQ106" i="29"/>
  <c r="AZ106" i="29" s="1"/>
  <c r="AQ170" i="29"/>
  <c r="AZ170" i="29" s="1"/>
  <c r="AQ234" i="29"/>
  <c r="AZ234" i="29" s="1"/>
  <c r="AQ298" i="29"/>
  <c r="AZ298" i="29" s="1"/>
  <c r="AQ362" i="29"/>
  <c r="AZ362" i="29" s="1"/>
  <c r="AQ47" i="29"/>
  <c r="AZ47" i="29" s="1"/>
  <c r="AQ111" i="29"/>
  <c r="AZ111" i="29" s="1"/>
  <c r="AQ175" i="29"/>
  <c r="AZ175" i="29" s="1"/>
  <c r="AQ239" i="29"/>
  <c r="AZ239" i="29" s="1"/>
  <c r="AQ303" i="29"/>
  <c r="AZ303" i="29" s="1"/>
  <c r="AQ367" i="29"/>
  <c r="AZ367" i="29" s="1"/>
  <c r="AQ431" i="29"/>
  <c r="AZ431" i="29" s="1"/>
  <c r="AQ495" i="29"/>
  <c r="AZ495" i="29" s="1"/>
  <c r="AQ559" i="29"/>
  <c r="AZ559" i="29" s="1"/>
  <c r="AQ623" i="29"/>
  <c r="AZ623" i="29" s="1"/>
  <c r="AQ687" i="29"/>
  <c r="AZ687" i="29" s="1"/>
  <c r="AQ751" i="29"/>
  <c r="AZ751" i="29" s="1"/>
  <c r="AQ815" i="29"/>
  <c r="AZ815" i="29" s="1"/>
  <c r="AQ879" i="29"/>
  <c r="AZ879" i="29" s="1"/>
  <c r="AQ943" i="29"/>
  <c r="AZ943" i="29" s="1"/>
  <c r="AQ1007" i="29"/>
  <c r="AZ1007" i="29" s="1"/>
  <c r="AQ1039" i="29"/>
  <c r="AZ1039" i="29" s="1"/>
  <c r="AQ1103" i="29"/>
  <c r="AZ1103" i="29" s="1"/>
  <c r="AQ1167" i="29"/>
  <c r="AZ1167" i="29" s="1"/>
  <c r="AQ1231" i="29"/>
  <c r="AZ1231" i="29" s="1"/>
  <c r="AQ1295" i="29"/>
  <c r="AZ1295" i="29" s="1"/>
  <c r="AQ1359" i="29"/>
  <c r="AZ1359" i="29" s="1"/>
  <c r="AQ1423" i="29"/>
  <c r="AZ1423" i="29" s="1"/>
  <c r="AQ64" i="29"/>
  <c r="AZ64" i="29" s="1"/>
  <c r="AQ128" i="29"/>
  <c r="AZ128" i="29" s="1"/>
  <c r="AQ192" i="29"/>
  <c r="AZ192" i="29" s="1"/>
  <c r="AQ256" i="29"/>
  <c r="AZ256" i="29" s="1"/>
  <c r="AQ320" i="29"/>
  <c r="AZ320" i="29" s="1"/>
  <c r="AQ384" i="29"/>
  <c r="AZ384" i="29" s="1"/>
  <c r="AQ5" i="29"/>
  <c r="AZ5" i="29" s="1"/>
  <c r="AQ69" i="29"/>
  <c r="AZ69" i="29" s="1"/>
  <c r="AQ133" i="29"/>
  <c r="AZ133" i="29" s="1"/>
  <c r="AQ197" i="29"/>
  <c r="AZ197" i="29" s="1"/>
  <c r="AQ261" i="29"/>
  <c r="AZ261" i="29" s="1"/>
  <c r="AQ325" i="29"/>
  <c r="AZ325" i="29" s="1"/>
  <c r="AQ389" i="29"/>
  <c r="AZ389" i="29" s="1"/>
  <c r="AQ14" i="29"/>
  <c r="AZ14" i="29" s="1"/>
  <c r="AQ46" i="29"/>
  <c r="AZ46" i="29" s="1"/>
  <c r="AQ78" i="29"/>
  <c r="AZ78" i="29" s="1"/>
  <c r="AQ110" i="29"/>
  <c r="AZ110" i="29" s="1"/>
  <c r="AQ142" i="29"/>
  <c r="AZ142" i="29" s="1"/>
  <c r="AQ174" i="29"/>
  <c r="AZ174" i="29" s="1"/>
  <c r="AQ206" i="29"/>
  <c r="AZ206" i="29" s="1"/>
  <c r="AQ238" i="29"/>
  <c r="AZ238" i="29" s="1"/>
  <c r="AQ334" i="29"/>
  <c r="AZ334" i="29" s="1"/>
  <c r="AQ366" i="29"/>
  <c r="AZ366" i="29" s="1"/>
  <c r="AQ398" i="29"/>
  <c r="AZ398" i="29" s="1"/>
  <c r="AQ19" i="29"/>
  <c r="AZ19" i="29" s="1"/>
  <c r="AQ83" i="29"/>
  <c r="AZ83" i="29" s="1"/>
  <c r="AQ147" i="29"/>
  <c r="AZ147" i="29" s="1"/>
  <c r="AQ211" i="29"/>
  <c r="AZ211" i="29" s="1"/>
  <c r="AQ275" i="29"/>
  <c r="AZ275" i="29" s="1"/>
  <c r="AQ339" i="29"/>
  <c r="AZ339" i="29" s="1"/>
  <c r="AQ403" i="29"/>
  <c r="AZ403" i="29" s="1"/>
  <c r="AQ467" i="29"/>
  <c r="AZ467" i="29" s="1"/>
  <c r="AQ531" i="29"/>
  <c r="AZ531" i="29" s="1"/>
  <c r="AQ595" i="29"/>
  <c r="AZ595" i="29" s="1"/>
  <c r="AQ659" i="29"/>
  <c r="AZ659" i="29" s="1"/>
  <c r="AQ723" i="29"/>
  <c r="AZ723" i="29" s="1"/>
  <c r="AQ787" i="29"/>
  <c r="AZ787" i="29" s="1"/>
  <c r="AQ851" i="29"/>
  <c r="AZ851" i="29" s="1"/>
  <c r="AQ915" i="29"/>
  <c r="AZ915" i="29" s="1"/>
  <c r="AQ979" i="29"/>
  <c r="AZ979" i="29" s="1"/>
  <c r="AQ1043" i="29"/>
  <c r="AZ1043" i="29" s="1"/>
  <c r="AQ1075" i="29"/>
  <c r="AZ1075" i="29" s="1"/>
  <c r="AQ1107" i="29"/>
  <c r="AZ1107" i="29" s="1"/>
  <c r="AQ1139" i="29"/>
  <c r="AZ1139" i="29" s="1"/>
  <c r="AQ1171" i="29"/>
  <c r="AZ1171" i="29" s="1"/>
  <c r="AQ1203" i="29"/>
  <c r="AZ1203" i="29" s="1"/>
  <c r="AQ1235" i="29"/>
  <c r="AZ1235" i="29" s="1"/>
  <c r="AQ1267" i="29"/>
  <c r="AZ1267" i="29" s="1"/>
  <c r="AQ1299" i="29"/>
  <c r="AZ1299" i="29" s="1"/>
  <c r="AQ1331" i="29"/>
  <c r="AZ1331" i="29" s="1"/>
  <c r="AQ1363" i="29"/>
  <c r="AZ1363" i="29" s="1"/>
  <c r="AQ1395" i="29"/>
  <c r="AZ1395" i="29" s="1"/>
  <c r="AQ1427" i="29"/>
  <c r="AZ1427" i="29" s="1"/>
  <c r="AQ1459" i="29"/>
  <c r="AZ1459" i="29" s="1"/>
  <c r="AQ4" i="29"/>
  <c r="AZ4" i="29" s="1"/>
  <c r="AQ36" i="29"/>
  <c r="AZ36" i="29" s="1"/>
  <c r="AQ68" i="29"/>
  <c r="AZ68" i="29" s="1"/>
  <c r="AQ100" i="29"/>
  <c r="AZ100" i="29" s="1"/>
  <c r="AQ132" i="29"/>
  <c r="AZ132" i="29" s="1"/>
  <c r="AQ164" i="29"/>
  <c r="AZ164" i="29" s="1"/>
  <c r="AQ196" i="29"/>
  <c r="AZ196" i="29" s="1"/>
  <c r="AQ228" i="29"/>
  <c r="AZ228" i="29" s="1"/>
  <c r="AQ260" i="29"/>
  <c r="AZ260" i="29" s="1"/>
  <c r="AQ292" i="29"/>
  <c r="AZ292" i="29" s="1"/>
  <c r="AQ324" i="29"/>
  <c r="AZ324" i="29" s="1"/>
  <c r="AQ356" i="29"/>
  <c r="AZ356" i="29" s="1"/>
  <c r="AQ388" i="29"/>
  <c r="AZ388" i="29" s="1"/>
  <c r="AQ41" i="29"/>
  <c r="AZ41" i="29" s="1"/>
  <c r="AQ105" i="29"/>
  <c r="AZ105" i="29" s="1"/>
  <c r="AQ169" i="29"/>
  <c r="AZ169" i="29" s="1"/>
  <c r="AQ233" i="29"/>
  <c r="AZ233" i="29" s="1"/>
  <c r="AQ297" i="29"/>
  <c r="AZ297" i="29" s="1"/>
  <c r="AQ361" i="29"/>
  <c r="AZ361" i="29" s="1"/>
  <c r="AQ18" i="29"/>
  <c r="AZ18" i="29" s="1"/>
  <c r="AQ82" i="29"/>
  <c r="AZ82" i="29" s="1"/>
  <c r="AQ146" i="29"/>
  <c r="AZ146" i="29" s="1"/>
  <c r="AQ210" i="29"/>
  <c r="AZ210" i="29" s="1"/>
  <c r="AQ274" i="29"/>
  <c r="AZ274" i="29" s="1"/>
  <c r="AQ338" i="29"/>
  <c r="AZ338" i="29" s="1"/>
  <c r="AQ402" i="29"/>
  <c r="AZ402" i="29" s="1"/>
  <c r="AQ23" i="29"/>
  <c r="AZ23" i="29" s="1"/>
  <c r="AQ55" i="29"/>
  <c r="AZ55" i="29" s="1"/>
  <c r="AQ87" i="29"/>
  <c r="AZ87" i="29" s="1"/>
  <c r="AQ119" i="29"/>
  <c r="AZ119" i="29" s="1"/>
  <c r="AQ151" i="29"/>
  <c r="AZ151" i="29" s="1"/>
  <c r="AQ183" i="29"/>
  <c r="AZ183" i="29" s="1"/>
  <c r="AQ215" i="29"/>
  <c r="AZ215" i="29" s="1"/>
  <c r="AQ247" i="29"/>
  <c r="AZ247" i="29" s="1"/>
  <c r="AQ279" i="29"/>
  <c r="AZ279" i="29" s="1"/>
  <c r="AQ311" i="29"/>
  <c r="AZ311" i="29" s="1"/>
  <c r="AQ343" i="29"/>
  <c r="AZ343" i="29" s="1"/>
  <c r="AQ375" i="29"/>
  <c r="AZ375" i="29" s="1"/>
  <c r="AQ407" i="29"/>
  <c r="AZ407" i="29" s="1"/>
  <c r="AQ439" i="29"/>
  <c r="AZ439" i="29" s="1"/>
  <c r="AQ471" i="29"/>
  <c r="AZ471" i="29" s="1"/>
  <c r="AQ503" i="29"/>
  <c r="AZ503" i="29" s="1"/>
  <c r="AQ535" i="29"/>
  <c r="AZ535" i="29" s="1"/>
  <c r="AQ567" i="29"/>
  <c r="AZ567" i="29" s="1"/>
  <c r="AQ599" i="29"/>
  <c r="AZ599" i="29" s="1"/>
  <c r="AQ631" i="29"/>
  <c r="AZ631" i="29" s="1"/>
  <c r="AQ663" i="29"/>
  <c r="AZ663" i="29" s="1"/>
  <c r="AQ695" i="29"/>
  <c r="AZ695" i="29" s="1"/>
  <c r="AQ727" i="29"/>
  <c r="AZ727" i="29" s="1"/>
  <c r="AQ759" i="29"/>
  <c r="AZ759" i="29" s="1"/>
  <c r="AQ791" i="29"/>
  <c r="AZ791" i="29" s="1"/>
  <c r="AQ823" i="29"/>
  <c r="AZ823" i="29" s="1"/>
  <c r="AQ855" i="29"/>
  <c r="AZ855" i="29" s="1"/>
  <c r="AQ887" i="29"/>
  <c r="AZ887" i="29" s="1"/>
  <c r="AQ919" i="29"/>
  <c r="AZ919" i="29" s="1"/>
  <c r="AQ951" i="29"/>
  <c r="AZ951" i="29" s="1"/>
  <c r="AQ983" i="29"/>
  <c r="AZ983" i="29" s="1"/>
  <c r="AQ1015" i="29"/>
  <c r="AZ1015" i="29" s="1"/>
  <c r="AQ1047" i="29"/>
  <c r="AZ1047" i="29" s="1"/>
  <c r="AQ1079" i="29"/>
  <c r="AZ1079" i="29" s="1"/>
  <c r="AQ1111" i="29"/>
  <c r="AZ1111" i="29" s="1"/>
  <c r="AQ1143" i="29"/>
  <c r="AZ1143" i="29" s="1"/>
  <c r="AQ1175" i="29"/>
  <c r="AZ1175" i="29" s="1"/>
  <c r="AQ1207" i="29"/>
  <c r="AZ1207" i="29" s="1"/>
  <c r="AQ1239" i="29"/>
  <c r="AZ1239" i="29" s="1"/>
  <c r="AQ1271" i="29"/>
  <c r="AZ1271" i="29" s="1"/>
  <c r="AQ1303" i="29"/>
  <c r="AZ1303" i="29" s="1"/>
  <c r="AQ1335" i="29"/>
  <c r="AZ1335" i="29" s="1"/>
  <c r="AQ1367" i="29"/>
  <c r="AZ1367" i="29" s="1"/>
  <c r="AQ1399" i="29"/>
  <c r="AZ1399" i="29" s="1"/>
  <c r="AQ1431" i="29"/>
  <c r="AZ1431" i="29" s="1"/>
  <c r="AQ1463" i="29"/>
  <c r="AZ1463" i="29" s="1"/>
  <c r="AQ40" i="29"/>
  <c r="AZ40" i="29" s="1"/>
  <c r="AQ104" i="29"/>
  <c r="AZ104" i="29" s="1"/>
  <c r="AQ168" i="29"/>
  <c r="AZ168" i="29" s="1"/>
  <c r="AQ232" i="29"/>
  <c r="AZ232" i="29" s="1"/>
  <c r="AQ296" i="29"/>
  <c r="AZ296" i="29" s="1"/>
  <c r="AQ360" i="29"/>
  <c r="AZ360" i="29" s="1"/>
  <c r="AQ13" i="29"/>
  <c r="AZ13" i="29" s="1"/>
  <c r="AQ77" i="29"/>
  <c r="AZ77" i="29" s="1"/>
  <c r="AQ141" i="29"/>
  <c r="AZ141" i="29" s="1"/>
  <c r="AQ205" i="29"/>
  <c r="AZ205" i="29" s="1"/>
  <c r="AQ269" i="29"/>
  <c r="AZ269" i="29" s="1"/>
  <c r="AQ333" i="29"/>
  <c r="AZ333" i="29" s="1"/>
  <c r="AQ397" i="29"/>
  <c r="AZ397" i="29" s="1"/>
  <c r="AQ150" i="29"/>
  <c r="AZ150" i="29" s="1"/>
  <c r="AQ182" i="29"/>
  <c r="AZ182" i="29" s="1"/>
  <c r="AQ214" i="29"/>
  <c r="AZ214" i="29" s="1"/>
  <c r="AQ246" i="29"/>
  <c r="AZ246" i="29" s="1"/>
  <c r="AQ278" i="29"/>
  <c r="AZ278" i="29" s="1"/>
  <c r="AQ310" i="29"/>
  <c r="AZ310" i="29" s="1"/>
  <c r="AQ342" i="29"/>
  <c r="AZ342" i="29" s="1"/>
  <c r="AQ374" i="29"/>
  <c r="AZ374" i="29" s="1"/>
  <c r="AQ27" i="29"/>
  <c r="AZ27" i="29" s="1"/>
  <c r="AQ91" i="29"/>
  <c r="AZ91" i="29" s="1"/>
  <c r="AQ155" i="29"/>
  <c r="AZ155" i="29" s="1"/>
  <c r="AQ219" i="29"/>
  <c r="AZ219" i="29" s="1"/>
  <c r="AQ283" i="29"/>
  <c r="AZ283" i="29" s="1"/>
  <c r="AQ347" i="29"/>
  <c r="AZ347" i="29" s="1"/>
  <c r="AQ411" i="29"/>
  <c r="AZ411" i="29" s="1"/>
  <c r="AQ475" i="29"/>
  <c r="AZ475" i="29" s="1"/>
  <c r="AQ539" i="29"/>
  <c r="AZ539" i="29" s="1"/>
  <c r="AQ603" i="29"/>
  <c r="AZ603" i="29" s="1"/>
  <c r="AQ667" i="29"/>
  <c r="AZ667" i="29" s="1"/>
  <c r="AQ731" i="29"/>
  <c r="AZ731" i="29" s="1"/>
  <c r="AQ795" i="29"/>
  <c r="AZ795" i="29" s="1"/>
  <c r="AQ859" i="29"/>
  <c r="AZ859" i="29" s="1"/>
  <c r="AQ923" i="29"/>
  <c r="AZ923" i="29" s="1"/>
  <c r="AQ987" i="29"/>
  <c r="AZ987" i="29" s="1"/>
  <c r="AQ1051" i="29"/>
  <c r="AZ1051" i="29" s="1"/>
  <c r="AQ1115" i="29"/>
  <c r="AZ1115" i="29" s="1"/>
  <c r="AQ1179" i="29"/>
  <c r="AZ1179" i="29" s="1"/>
  <c r="AQ1243" i="29"/>
  <c r="AZ1243" i="29" s="1"/>
  <c r="AQ1307" i="29"/>
  <c r="AZ1307" i="29" s="1"/>
  <c r="AQ1371" i="29"/>
  <c r="AZ1371" i="29" s="1"/>
  <c r="AQ1435" i="29"/>
  <c r="AZ1435" i="29" s="1"/>
  <c r="AQ1487" i="29"/>
  <c r="AZ1487" i="29" s="1"/>
  <c r="AQ1551" i="29"/>
  <c r="AZ1551" i="29" s="1"/>
  <c r="AQ1615" i="29"/>
  <c r="AZ1615" i="29" s="1"/>
  <c r="AQ1679" i="29"/>
  <c r="AZ1679" i="29" s="1"/>
  <c r="AQ1711" i="29"/>
  <c r="AZ1711" i="29" s="1"/>
  <c r="AQ1743" i="29"/>
  <c r="AZ1743" i="29" s="1"/>
  <c r="AQ444" i="29"/>
  <c r="AZ444" i="29" s="1"/>
  <c r="AQ508" i="29"/>
  <c r="AZ508" i="29" s="1"/>
  <c r="AQ572" i="29"/>
  <c r="AZ572" i="29" s="1"/>
  <c r="AQ636" i="29"/>
  <c r="AZ636" i="29" s="1"/>
  <c r="AQ700" i="29"/>
  <c r="AZ700" i="29" s="1"/>
  <c r="AQ764" i="29"/>
  <c r="AZ764" i="29" s="1"/>
  <c r="AQ828" i="29"/>
  <c r="AZ828" i="29" s="1"/>
  <c r="AQ892" i="29"/>
  <c r="AZ892" i="29" s="1"/>
  <c r="AQ956" i="29"/>
  <c r="AZ956" i="29" s="1"/>
  <c r="AQ1020" i="29"/>
  <c r="AZ1020" i="29" s="1"/>
  <c r="AQ1052" i="29"/>
  <c r="AZ1052" i="29" s="1"/>
  <c r="AQ1116" i="29"/>
  <c r="AZ1116" i="29" s="1"/>
  <c r="AQ1180" i="29"/>
  <c r="AZ1180" i="29" s="1"/>
  <c r="AQ1244" i="29"/>
  <c r="AZ1244" i="29" s="1"/>
  <c r="AQ1308" i="29"/>
  <c r="AZ1308" i="29" s="1"/>
  <c r="AQ1372" i="29"/>
  <c r="AZ1372" i="29" s="1"/>
  <c r="AQ1436" i="29"/>
  <c r="AZ1436" i="29" s="1"/>
  <c r="AQ1500" i="29"/>
  <c r="AZ1500" i="29" s="1"/>
  <c r="AQ1564" i="29"/>
  <c r="AZ1564" i="29" s="1"/>
  <c r="AQ1628" i="29"/>
  <c r="AZ1628" i="29" s="1"/>
  <c r="AQ1692" i="29"/>
  <c r="AZ1692" i="29" s="1"/>
  <c r="AQ1756" i="29"/>
  <c r="AZ1756" i="29" s="1"/>
  <c r="AQ453" i="29"/>
  <c r="AZ453" i="29" s="1"/>
  <c r="AQ485" i="29"/>
  <c r="AZ485" i="29" s="1"/>
  <c r="AQ517" i="29"/>
  <c r="AZ517" i="29" s="1"/>
  <c r="AQ581" i="29"/>
  <c r="AZ581" i="29" s="1"/>
  <c r="AQ645" i="29"/>
  <c r="AZ645" i="29" s="1"/>
  <c r="AQ709" i="29"/>
  <c r="AZ709" i="29" s="1"/>
  <c r="AQ773" i="29"/>
  <c r="AZ773" i="29" s="1"/>
  <c r="AQ837" i="29"/>
  <c r="AZ837" i="29" s="1"/>
  <c r="AQ901" i="29"/>
  <c r="AZ901" i="29" s="1"/>
  <c r="AQ965" i="29"/>
  <c r="AZ965" i="29" s="1"/>
  <c r="AQ1029" i="29"/>
  <c r="AZ1029" i="29" s="1"/>
  <c r="AQ1093" i="29"/>
  <c r="AZ1093" i="29" s="1"/>
  <c r="AQ1157" i="29"/>
  <c r="AZ1157" i="29" s="1"/>
  <c r="AQ1221" i="29"/>
  <c r="AZ1221" i="29" s="1"/>
  <c r="AQ1285" i="29"/>
  <c r="AZ1285" i="29" s="1"/>
  <c r="AQ1349" i="29"/>
  <c r="AZ1349" i="29" s="1"/>
  <c r="AQ1413" i="29"/>
  <c r="AZ1413" i="29" s="1"/>
  <c r="AQ1491" i="29"/>
  <c r="AZ1491" i="29" s="1"/>
  <c r="AQ1523" i="29"/>
  <c r="AZ1523" i="29" s="1"/>
  <c r="AQ1555" i="29"/>
  <c r="AZ1555" i="29" s="1"/>
  <c r="AQ1587" i="29"/>
  <c r="AZ1587" i="29" s="1"/>
  <c r="AQ1619" i="29"/>
  <c r="AZ1619" i="29" s="1"/>
  <c r="AQ1651" i="29"/>
  <c r="AZ1651" i="29" s="1"/>
  <c r="AQ1683" i="29"/>
  <c r="AZ1683" i="29" s="1"/>
  <c r="AQ1715" i="29"/>
  <c r="AZ1715" i="29" s="1"/>
  <c r="AQ1747" i="29"/>
  <c r="AZ1747" i="29" s="1"/>
  <c r="AQ448" i="29"/>
  <c r="AZ448" i="29" s="1"/>
  <c r="AQ512" i="29"/>
  <c r="AZ512" i="29" s="1"/>
  <c r="AQ576" i="29"/>
  <c r="AZ576" i="29" s="1"/>
  <c r="AQ640" i="29"/>
  <c r="AZ640" i="29" s="1"/>
  <c r="AQ704" i="29"/>
  <c r="AZ704" i="29" s="1"/>
  <c r="AQ768" i="29"/>
  <c r="AZ768" i="29" s="1"/>
  <c r="AQ832" i="29"/>
  <c r="AZ832" i="29" s="1"/>
  <c r="AQ896" i="29"/>
  <c r="AZ896" i="29" s="1"/>
  <c r="AQ960" i="29"/>
  <c r="AZ960" i="29" s="1"/>
  <c r="AQ1024" i="29"/>
  <c r="AZ1024" i="29" s="1"/>
  <c r="AQ1056" i="29"/>
  <c r="AZ1056" i="29" s="1"/>
  <c r="AQ1120" i="29"/>
  <c r="AZ1120" i="29" s="1"/>
  <c r="AQ1184" i="29"/>
  <c r="AZ1184" i="29" s="1"/>
  <c r="AQ1248" i="29"/>
  <c r="AZ1248" i="29" s="1"/>
  <c r="AQ1312" i="29"/>
  <c r="AZ1312" i="29" s="1"/>
  <c r="AQ1376" i="29"/>
  <c r="AZ1376" i="29" s="1"/>
  <c r="AQ1440" i="29"/>
  <c r="AZ1440" i="29" s="1"/>
  <c r="AQ1504" i="29"/>
  <c r="AZ1504" i="29" s="1"/>
  <c r="AQ1568" i="29"/>
  <c r="AZ1568" i="29" s="1"/>
  <c r="AQ1632" i="29"/>
  <c r="AZ1632" i="29" s="1"/>
  <c r="AQ1696" i="29"/>
  <c r="AZ1696" i="29" s="1"/>
  <c r="AQ1760" i="29"/>
  <c r="AZ1760" i="29" s="1"/>
  <c r="AQ425" i="29"/>
  <c r="AZ425" i="29" s="1"/>
  <c r="AQ489" i="29"/>
  <c r="AZ489" i="29" s="1"/>
  <c r="AQ553" i="29"/>
  <c r="AZ553" i="29" s="1"/>
  <c r="AQ617" i="29"/>
  <c r="AZ617" i="29" s="1"/>
  <c r="AQ681" i="29"/>
  <c r="AZ681" i="29" s="1"/>
  <c r="AQ745" i="29"/>
  <c r="AZ745" i="29" s="1"/>
  <c r="AQ809" i="29"/>
  <c r="AZ809" i="29" s="1"/>
  <c r="AQ873" i="29"/>
  <c r="AZ873" i="29" s="1"/>
  <c r="AQ937" i="29"/>
  <c r="AZ937" i="29" s="1"/>
  <c r="AQ1001" i="29"/>
  <c r="AZ1001" i="29" s="1"/>
  <c r="AQ1065" i="29"/>
  <c r="AZ1065" i="29" s="1"/>
  <c r="AQ1129" i="29"/>
  <c r="AZ1129" i="29" s="1"/>
  <c r="AQ1193" i="29"/>
  <c r="AZ1193" i="29" s="1"/>
  <c r="AQ1257" i="29"/>
  <c r="AZ1257" i="29" s="1"/>
  <c r="AQ1321" i="29"/>
  <c r="AZ1321" i="29" s="1"/>
  <c r="AQ1385" i="29"/>
  <c r="AZ1385" i="29" s="1"/>
  <c r="AQ1449" i="29"/>
  <c r="AZ1449" i="29" s="1"/>
  <c r="AQ1495" i="29"/>
  <c r="AZ1495" i="29" s="1"/>
  <c r="AQ1527" i="29"/>
  <c r="AZ1527" i="29" s="1"/>
  <c r="AQ1559" i="29"/>
  <c r="AZ1559" i="29" s="1"/>
  <c r="AQ1591" i="29"/>
  <c r="AZ1591" i="29" s="1"/>
  <c r="AQ1623" i="29"/>
  <c r="AZ1623" i="29" s="1"/>
  <c r="AQ1655" i="29"/>
  <c r="AZ1655" i="29" s="1"/>
  <c r="AQ1687" i="29"/>
  <c r="AZ1687" i="29" s="1"/>
  <c r="AQ1719" i="29"/>
  <c r="AZ1719" i="29" s="1"/>
  <c r="AQ1751" i="29"/>
  <c r="AZ1751" i="29" s="1"/>
  <c r="AQ420" i="29"/>
  <c r="AZ420" i="29" s="1"/>
  <c r="AQ452" i="29"/>
  <c r="AZ452" i="29" s="1"/>
  <c r="AQ484" i="29"/>
  <c r="AZ484" i="29" s="1"/>
  <c r="AQ516" i="29"/>
  <c r="AZ516" i="29" s="1"/>
  <c r="AQ548" i="29"/>
  <c r="AZ548" i="29" s="1"/>
  <c r="AQ580" i="29"/>
  <c r="AZ580" i="29" s="1"/>
  <c r="AQ612" i="29"/>
  <c r="AZ612" i="29" s="1"/>
  <c r="AQ644" i="29"/>
  <c r="AZ644" i="29" s="1"/>
  <c r="AQ676" i="29"/>
  <c r="AZ676" i="29" s="1"/>
  <c r="AQ708" i="29"/>
  <c r="AZ708" i="29" s="1"/>
  <c r="AQ740" i="29"/>
  <c r="AZ740" i="29" s="1"/>
  <c r="AQ772" i="29"/>
  <c r="AZ772" i="29" s="1"/>
  <c r="AQ804" i="29"/>
  <c r="AZ804" i="29" s="1"/>
  <c r="AQ836" i="29"/>
  <c r="AZ836" i="29" s="1"/>
  <c r="AQ868" i="29"/>
  <c r="AZ868" i="29" s="1"/>
  <c r="AQ900" i="29"/>
  <c r="AZ900" i="29" s="1"/>
  <c r="AQ932" i="29"/>
  <c r="AZ932" i="29" s="1"/>
  <c r="AQ964" i="29"/>
  <c r="AZ964" i="29" s="1"/>
  <c r="AQ996" i="29"/>
  <c r="AZ996" i="29" s="1"/>
  <c r="AQ1028" i="29"/>
  <c r="AZ1028" i="29" s="1"/>
  <c r="AQ1060" i="29"/>
  <c r="AZ1060" i="29" s="1"/>
  <c r="AQ1092" i="29"/>
  <c r="AZ1092" i="29" s="1"/>
  <c r="AQ1124" i="29"/>
  <c r="AZ1124" i="29" s="1"/>
  <c r="AQ1156" i="29"/>
  <c r="AZ1156" i="29" s="1"/>
  <c r="AQ1188" i="29"/>
  <c r="AZ1188" i="29" s="1"/>
  <c r="AQ1220" i="29"/>
  <c r="AZ1220" i="29" s="1"/>
  <c r="AQ1252" i="29"/>
  <c r="AZ1252" i="29" s="1"/>
  <c r="AQ1284" i="29"/>
  <c r="AZ1284" i="29" s="1"/>
  <c r="AQ1316" i="29"/>
  <c r="AZ1316" i="29" s="1"/>
  <c r="AQ1348" i="29"/>
  <c r="AZ1348" i="29" s="1"/>
  <c r="AQ1380" i="29"/>
  <c r="AZ1380" i="29" s="1"/>
  <c r="AQ1412" i="29"/>
  <c r="AZ1412" i="29" s="1"/>
  <c r="AQ1444" i="29"/>
  <c r="AZ1444" i="29" s="1"/>
  <c r="AQ1476" i="29"/>
  <c r="AZ1476" i="29" s="1"/>
  <c r="AQ1508" i="29"/>
  <c r="AZ1508" i="29" s="1"/>
  <c r="AQ1540" i="29"/>
  <c r="AZ1540" i="29" s="1"/>
  <c r="AQ1572" i="29"/>
  <c r="AZ1572" i="29" s="1"/>
  <c r="AQ1604" i="29"/>
  <c r="AZ1604" i="29" s="1"/>
  <c r="AQ1636" i="29"/>
  <c r="AZ1636" i="29" s="1"/>
  <c r="AQ1668" i="29"/>
  <c r="AZ1668" i="29" s="1"/>
  <c r="AQ1700" i="29"/>
  <c r="AZ1700" i="29" s="1"/>
  <c r="AQ1732" i="29"/>
  <c r="AZ1732" i="29" s="1"/>
  <c r="AQ1764" i="29"/>
  <c r="AZ1764" i="29" s="1"/>
  <c r="AQ461" i="29"/>
  <c r="AZ461" i="29" s="1"/>
  <c r="AQ525" i="29"/>
  <c r="AZ525" i="29" s="1"/>
  <c r="AQ589" i="29"/>
  <c r="AZ589" i="29" s="1"/>
  <c r="AQ653" i="29"/>
  <c r="AZ653" i="29" s="1"/>
  <c r="AQ717" i="29"/>
  <c r="AZ717" i="29" s="1"/>
  <c r="AQ781" i="29"/>
  <c r="AZ781" i="29" s="1"/>
  <c r="AQ845" i="29"/>
  <c r="AZ845" i="29" s="1"/>
  <c r="AQ909" i="29"/>
  <c r="AZ909" i="29" s="1"/>
  <c r="AQ973" i="29"/>
  <c r="AZ973" i="29" s="1"/>
  <c r="AQ1069" i="29"/>
  <c r="AZ1069" i="29" s="1"/>
  <c r="AQ1133" i="29"/>
  <c r="AZ1133" i="29" s="1"/>
  <c r="AQ1197" i="29"/>
  <c r="AZ1197" i="29" s="1"/>
  <c r="AQ1261" i="29"/>
  <c r="AZ1261" i="29" s="1"/>
  <c r="AQ1325" i="29"/>
  <c r="AZ1325" i="29" s="1"/>
  <c r="AQ1389" i="29"/>
  <c r="AZ1389" i="29" s="1"/>
  <c r="AQ1453" i="29"/>
  <c r="AZ1453" i="29" s="1"/>
  <c r="AQ1499" i="29"/>
  <c r="AZ1499" i="29" s="1"/>
  <c r="AQ1563" i="29"/>
  <c r="AZ1563" i="29" s="1"/>
  <c r="AQ1627" i="29"/>
  <c r="AZ1627" i="29" s="1"/>
  <c r="AQ1691" i="29"/>
  <c r="AZ1691" i="29" s="1"/>
  <c r="AQ1755" i="29"/>
  <c r="AZ1755" i="29" s="1"/>
  <c r="AQ424" i="29"/>
  <c r="AZ424" i="29" s="1"/>
  <c r="AQ488" i="29"/>
  <c r="AZ488" i="29" s="1"/>
  <c r="AQ552" i="29"/>
  <c r="AZ552" i="29" s="1"/>
  <c r="AQ616" i="29"/>
  <c r="AZ616" i="29" s="1"/>
  <c r="AQ680" i="29"/>
  <c r="AZ680" i="29" s="1"/>
  <c r="AQ744" i="29"/>
  <c r="AZ744" i="29" s="1"/>
  <c r="AQ808" i="29"/>
  <c r="AZ808" i="29" s="1"/>
  <c r="AQ872" i="29"/>
  <c r="AZ872" i="29" s="1"/>
  <c r="AQ936" i="29"/>
  <c r="AZ936" i="29" s="1"/>
  <c r="AQ1000" i="29"/>
  <c r="AZ1000" i="29" s="1"/>
  <c r="AQ1064" i="29"/>
  <c r="AZ1064" i="29" s="1"/>
  <c r="AQ1096" i="29"/>
  <c r="AZ1096" i="29" s="1"/>
  <c r="AQ1128" i="29"/>
  <c r="AZ1128" i="29" s="1"/>
  <c r="AQ1160" i="29"/>
  <c r="AZ1160" i="29" s="1"/>
  <c r="AQ1192" i="29"/>
  <c r="AZ1192" i="29" s="1"/>
  <c r="AQ1224" i="29"/>
  <c r="AZ1224" i="29" s="1"/>
  <c r="AQ1256" i="29"/>
  <c r="AZ1256" i="29" s="1"/>
  <c r="AQ1288" i="29"/>
  <c r="AZ1288" i="29" s="1"/>
  <c r="AQ1320" i="29"/>
  <c r="AZ1320" i="29" s="1"/>
  <c r="AQ1352" i="29"/>
  <c r="AZ1352" i="29" s="1"/>
  <c r="AQ1384" i="29"/>
  <c r="AZ1384" i="29" s="1"/>
  <c r="AQ1416" i="29"/>
  <c r="AZ1416" i="29" s="1"/>
  <c r="AQ1448" i="29"/>
  <c r="AZ1448" i="29" s="1"/>
  <c r="AQ1480" i="29"/>
  <c r="AZ1480" i="29" s="1"/>
  <c r="AQ1512" i="29"/>
  <c r="AZ1512" i="29" s="1"/>
  <c r="AQ1544" i="29"/>
  <c r="AZ1544" i="29" s="1"/>
  <c r="AQ1576" i="29"/>
  <c r="AZ1576" i="29" s="1"/>
  <c r="AQ1608" i="29"/>
  <c r="AZ1608" i="29" s="1"/>
  <c r="AQ1640" i="29"/>
  <c r="AZ1640" i="29" s="1"/>
  <c r="AQ1672" i="29"/>
  <c r="AZ1672" i="29" s="1"/>
  <c r="AQ1704" i="29"/>
  <c r="AZ1704" i="29" s="1"/>
  <c r="AQ1736" i="29"/>
  <c r="AZ1736" i="29" s="1"/>
  <c r="AQ1768" i="29"/>
  <c r="AZ1768" i="29" s="1"/>
  <c r="AQ433" i="29"/>
  <c r="AZ433" i="29" s="1"/>
  <c r="AQ497" i="29"/>
  <c r="AZ497" i="29" s="1"/>
  <c r="AQ561" i="29"/>
  <c r="AZ561" i="29" s="1"/>
  <c r="AQ625" i="29"/>
  <c r="AZ625" i="29" s="1"/>
  <c r="AQ689" i="29"/>
  <c r="AZ689" i="29" s="1"/>
  <c r="AQ753" i="29"/>
  <c r="AZ753" i="29" s="1"/>
  <c r="AQ817" i="29"/>
  <c r="AZ817" i="29" s="1"/>
  <c r="AQ881" i="29"/>
  <c r="AZ881" i="29" s="1"/>
  <c r="AQ945" i="29"/>
  <c r="AZ945" i="29" s="1"/>
  <c r="AQ1009" i="29"/>
  <c r="AZ1009" i="29" s="1"/>
  <c r="AQ1041" i="29"/>
  <c r="AZ1041" i="29" s="1"/>
  <c r="AQ1073" i="29"/>
  <c r="AZ1073" i="29" s="1"/>
  <c r="AQ1105" i="29"/>
  <c r="AZ1105" i="29" s="1"/>
  <c r="AQ1137" i="29"/>
  <c r="AZ1137" i="29" s="1"/>
  <c r="AQ1169" i="29"/>
  <c r="AZ1169" i="29" s="1"/>
  <c r="AQ1201" i="29"/>
  <c r="AZ1201" i="29" s="1"/>
  <c r="AQ1233" i="29"/>
  <c r="AZ1233" i="29" s="1"/>
  <c r="AQ1265" i="29"/>
  <c r="AZ1265" i="29" s="1"/>
  <c r="AQ1297" i="29"/>
  <c r="AZ1297" i="29" s="1"/>
  <c r="AQ1329" i="29"/>
  <c r="AZ1329" i="29" s="1"/>
  <c r="AQ1361" i="29"/>
  <c r="AZ1361" i="29" s="1"/>
  <c r="AQ1393" i="29"/>
  <c r="AZ1393" i="29" s="1"/>
  <c r="AQ1425" i="29"/>
  <c r="AZ1425" i="29" s="1"/>
  <c r="AQ1457" i="29"/>
  <c r="AZ1457" i="29" s="1"/>
  <c r="AQ1503" i="29"/>
  <c r="AZ1503" i="29" s="1"/>
  <c r="AQ1567" i="29"/>
  <c r="AZ1567" i="29" s="1"/>
  <c r="AQ1631" i="29"/>
  <c r="AZ1631" i="29" s="1"/>
  <c r="AQ1695" i="29"/>
  <c r="AZ1695" i="29" s="1"/>
  <c r="AQ1759" i="29"/>
  <c r="AZ1759" i="29" s="1"/>
  <c r="AQ460" i="29"/>
  <c r="AZ460" i="29" s="1"/>
  <c r="AQ524" i="29"/>
  <c r="AZ524" i="29" s="1"/>
  <c r="AQ588" i="29"/>
  <c r="AZ588" i="29" s="1"/>
  <c r="AQ652" i="29"/>
  <c r="AZ652" i="29" s="1"/>
  <c r="AQ716" i="29"/>
  <c r="AZ716" i="29" s="1"/>
  <c r="AQ780" i="29"/>
  <c r="AZ780" i="29" s="1"/>
  <c r="AQ844" i="29"/>
  <c r="AZ844" i="29" s="1"/>
  <c r="AQ908" i="29"/>
  <c r="AZ908" i="29" s="1"/>
  <c r="AQ972" i="29"/>
  <c r="AZ972" i="29" s="1"/>
  <c r="AQ1068" i="29"/>
  <c r="AZ1068" i="29" s="1"/>
  <c r="AQ1132" i="29"/>
  <c r="AZ1132" i="29" s="1"/>
  <c r="AQ1196" i="29"/>
  <c r="AZ1196" i="29" s="1"/>
  <c r="AQ1260" i="29"/>
  <c r="AZ1260" i="29" s="1"/>
  <c r="AQ1324" i="29"/>
  <c r="AZ1324" i="29" s="1"/>
  <c r="AQ1388" i="29"/>
  <c r="AZ1388" i="29" s="1"/>
  <c r="AQ1452" i="29"/>
  <c r="AZ1452" i="29" s="1"/>
  <c r="AQ1516" i="29"/>
  <c r="AZ1516" i="29" s="1"/>
  <c r="AQ1580" i="29"/>
  <c r="AZ1580" i="29" s="1"/>
  <c r="AQ1644" i="29"/>
  <c r="AZ1644" i="29" s="1"/>
  <c r="AQ1708" i="29"/>
  <c r="AZ1708" i="29" s="1"/>
  <c r="AQ1772" i="29"/>
  <c r="AZ1772" i="29" s="1"/>
  <c r="AQ437" i="29"/>
  <c r="AZ437" i="29" s="1"/>
  <c r="AQ501" i="29"/>
  <c r="AZ501" i="29" s="1"/>
  <c r="AQ565" i="29"/>
  <c r="AZ565" i="29" s="1"/>
  <c r="AQ629" i="29"/>
  <c r="AZ629" i="29" s="1"/>
  <c r="AQ693" i="29"/>
  <c r="AZ693" i="29" s="1"/>
  <c r="AQ757" i="29"/>
  <c r="AZ757" i="29" s="1"/>
  <c r="AQ821" i="29"/>
  <c r="AZ821" i="29" s="1"/>
  <c r="AQ885" i="29"/>
  <c r="AZ885" i="29" s="1"/>
  <c r="AQ949" i="29"/>
  <c r="AZ949" i="29" s="1"/>
  <c r="AQ1013" i="29"/>
  <c r="AZ1013" i="29" s="1"/>
  <c r="AQ1045" i="29"/>
  <c r="AZ1045" i="29" s="1"/>
  <c r="AQ1077" i="29"/>
  <c r="AZ1077" i="29" s="1"/>
  <c r="AQ1109" i="29"/>
  <c r="AZ1109" i="29" s="1"/>
  <c r="AQ1141" i="29"/>
  <c r="AZ1141" i="29" s="1"/>
  <c r="AQ1173" i="29"/>
  <c r="AZ1173" i="29" s="1"/>
  <c r="AQ1205" i="29"/>
  <c r="AZ1205" i="29" s="1"/>
  <c r="AQ1237" i="29"/>
  <c r="AZ1237" i="29" s="1"/>
  <c r="AQ1269" i="29"/>
  <c r="AZ1269" i="29" s="1"/>
  <c r="AQ1301" i="29"/>
  <c r="AZ1301" i="29" s="1"/>
  <c r="AQ1333" i="29"/>
  <c r="AZ1333" i="29" s="1"/>
  <c r="AQ1365" i="29"/>
  <c r="AZ1365" i="29" s="1"/>
  <c r="AQ1397" i="29"/>
  <c r="AZ1397" i="29" s="1"/>
  <c r="AQ1429" i="29"/>
  <c r="AZ1429" i="29" s="1"/>
  <c r="AQ1507" i="29"/>
  <c r="AZ1507" i="29" s="1"/>
  <c r="AQ1571" i="29"/>
  <c r="AZ1571" i="29" s="1"/>
  <c r="AQ1635" i="29"/>
  <c r="AZ1635" i="29" s="1"/>
  <c r="AQ1699" i="29"/>
  <c r="AZ1699" i="29" s="1"/>
  <c r="AQ1763" i="29"/>
  <c r="AZ1763" i="29" s="1"/>
  <c r="AQ432" i="29"/>
  <c r="AZ432" i="29" s="1"/>
  <c r="AQ464" i="29"/>
  <c r="AZ464" i="29" s="1"/>
  <c r="AQ496" i="29"/>
  <c r="AZ496" i="29" s="1"/>
  <c r="AQ528" i="29"/>
  <c r="AZ528" i="29" s="1"/>
  <c r="AQ560" i="29"/>
  <c r="AZ560" i="29" s="1"/>
  <c r="AQ592" i="29"/>
  <c r="AZ592" i="29" s="1"/>
  <c r="AQ624" i="29"/>
  <c r="AZ624" i="29" s="1"/>
  <c r="AQ656" i="29"/>
  <c r="AZ656" i="29" s="1"/>
  <c r="AQ688" i="29"/>
  <c r="AZ688" i="29" s="1"/>
  <c r="AQ720" i="29"/>
  <c r="AZ720" i="29" s="1"/>
  <c r="AQ752" i="29"/>
  <c r="AZ752" i="29" s="1"/>
  <c r="AQ784" i="29"/>
  <c r="AZ784" i="29" s="1"/>
  <c r="AQ816" i="29"/>
  <c r="AZ816" i="29" s="1"/>
  <c r="AQ848" i="29"/>
  <c r="AZ848" i="29" s="1"/>
  <c r="AQ880" i="29"/>
  <c r="AZ880" i="29" s="1"/>
  <c r="AQ912" i="29"/>
  <c r="AZ912" i="29" s="1"/>
  <c r="AQ944" i="29"/>
  <c r="AZ944" i="29" s="1"/>
  <c r="AQ976" i="29"/>
  <c r="AZ976" i="29" s="1"/>
  <c r="AQ1008" i="29"/>
  <c r="AZ1008" i="29" s="1"/>
  <c r="AQ1072" i="29"/>
  <c r="AZ1072" i="29" s="1"/>
  <c r="AQ1136" i="29"/>
  <c r="AZ1136" i="29" s="1"/>
  <c r="AQ1200" i="29"/>
  <c r="AZ1200" i="29" s="1"/>
  <c r="AQ1264" i="29"/>
  <c r="AZ1264" i="29" s="1"/>
  <c r="AQ1328" i="29"/>
  <c r="AZ1328" i="29" s="1"/>
  <c r="AQ1392" i="29"/>
  <c r="AZ1392" i="29" s="1"/>
  <c r="AQ1456" i="29"/>
  <c r="AZ1456" i="29" s="1"/>
  <c r="AQ1520" i="29"/>
  <c r="AZ1520" i="29" s="1"/>
  <c r="AQ1584" i="29"/>
  <c r="AZ1584" i="29" s="1"/>
  <c r="AQ1648" i="29"/>
  <c r="AZ1648" i="29" s="1"/>
  <c r="AQ1712" i="29"/>
  <c r="AZ1712" i="29" s="1"/>
  <c r="AQ1776" i="29"/>
  <c r="AZ1776" i="29" s="1"/>
  <c r="AQ473" i="29"/>
  <c r="AZ473" i="29" s="1"/>
  <c r="AQ537" i="29"/>
  <c r="AZ537" i="29" s="1"/>
  <c r="AQ601" i="29"/>
  <c r="AZ601" i="29" s="1"/>
  <c r="AQ665" i="29"/>
  <c r="AZ665" i="29" s="1"/>
  <c r="AQ729" i="29"/>
  <c r="AZ729" i="29" s="1"/>
  <c r="AQ793" i="29"/>
  <c r="AZ793" i="29" s="1"/>
  <c r="AQ857" i="29"/>
  <c r="AZ857" i="29" s="1"/>
  <c r="AQ921" i="29"/>
  <c r="AZ921" i="29" s="1"/>
  <c r="AQ985" i="29"/>
  <c r="AZ985" i="29" s="1"/>
  <c r="AQ1081" i="29"/>
  <c r="AZ1081" i="29" s="1"/>
  <c r="AQ1145" i="29"/>
  <c r="AZ1145" i="29" s="1"/>
  <c r="AQ1209" i="29"/>
  <c r="AZ1209" i="29" s="1"/>
  <c r="AQ1273" i="29"/>
  <c r="AZ1273" i="29" s="1"/>
  <c r="AQ1337" i="29"/>
  <c r="AZ1337" i="29" s="1"/>
  <c r="AQ1401" i="29"/>
  <c r="AZ1401" i="29" s="1"/>
  <c r="AQ1511" i="29"/>
  <c r="AZ1511" i="29" s="1"/>
  <c r="AQ1575" i="29"/>
  <c r="AZ1575" i="29" s="1"/>
  <c r="AQ1639" i="29"/>
  <c r="AZ1639" i="29" s="1"/>
  <c r="AQ1703" i="29"/>
  <c r="AZ1703" i="29" s="1"/>
  <c r="AQ1767" i="29"/>
  <c r="AZ1767" i="29" s="1"/>
  <c r="AQ468" i="29"/>
  <c r="AZ468" i="29" s="1"/>
  <c r="AQ532" i="29"/>
  <c r="AZ532" i="29" s="1"/>
  <c r="AQ596" i="29"/>
  <c r="AZ596" i="29" s="1"/>
  <c r="AQ660" i="29"/>
  <c r="AZ660" i="29" s="1"/>
  <c r="AQ724" i="29"/>
  <c r="AZ724" i="29" s="1"/>
  <c r="AQ788" i="29"/>
  <c r="AZ788" i="29" s="1"/>
  <c r="AQ852" i="29"/>
  <c r="AZ852" i="29" s="1"/>
  <c r="AQ916" i="29"/>
  <c r="AZ916" i="29" s="1"/>
  <c r="AQ980" i="29"/>
  <c r="AZ980" i="29" s="1"/>
  <c r="AQ1076" i="29"/>
  <c r="AZ1076" i="29" s="1"/>
  <c r="AQ1140" i="29"/>
  <c r="AZ1140" i="29" s="1"/>
  <c r="AQ1204" i="29"/>
  <c r="AZ1204" i="29" s="1"/>
  <c r="AQ1268" i="29"/>
  <c r="AZ1268" i="29" s="1"/>
  <c r="AQ1332" i="29"/>
  <c r="AZ1332" i="29" s="1"/>
  <c r="AQ1396" i="29"/>
  <c r="AZ1396" i="29" s="1"/>
  <c r="AQ1460" i="29"/>
  <c r="AZ1460" i="29" s="1"/>
  <c r="AQ1524" i="29"/>
  <c r="AZ1524" i="29" s="1"/>
  <c r="AQ1588" i="29"/>
  <c r="AZ1588" i="29" s="1"/>
  <c r="AQ1652" i="29"/>
  <c r="AZ1652" i="29" s="1"/>
  <c r="AQ1716" i="29"/>
  <c r="AZ1716" i="29" s="1"/>
  <c r="AQ413" i="29"/>
  <c r="AZ413" i="29" s="1"/>
  <c r="AQ445" i="29"/>
  <c r="AZ445" i="29" s="1"/>
  <c r="AQ477" i="29"/>
  <c r="AZ477" i="29" s="1"/>
  <c r="AQ509" i="29"/>
  <c r="AZ509" i="29" s="1"/>
  <c r="AQ541" i="29"/>
  <c r="AZ541" i="29" s="1"/>
  <c r="AQ573" i="29"/>
  <c r="AZ573" i="29" s="1"/>
  <c r="AQ605" i="29"/>
  <c r="AZ605" i="29" s="1"/>
  <c r="AQ637" i="29"/>
  <c r="AZ637" i="29" s="1"/>
  <c r="AQ669" i="29"/>
  <c r="AZ669" i="29" s="1"/>
  <c r="AQ701" i="29"/>
  <c r="AZ701" i="29" s="1"/>
  <c r="AQ733" i="29"/>
  <c r="AZ733" i="29" s="1"/>
  <c r="AQ765" i="29"/>
  <c r="AZ765" i="29" s="1"/>
  <c r="AQ797" i="29"/>
  <c r="AZ797" i="29" s="1"/>
  <c r="AQ829" i="29"/>
  <c r="AZ829" i="29" s="1"/>
  <c r="AQ861" i="29"/>
  <c r="AZ861" i="29" s="1"/>
  <c r="AQ893" i="29"/>
  <c r="AZ893" i="29" s="1"/>
  <c r="AQ925" i="29"/>
  <c r="AZ925" i="29" s="1"/>
  <c r="AQ957" i="29"/>
  <c r="AZ957" i="29" s="1"/>
  <c r="AQ989" i="29"/>
  <c r="AZ989" i="29" s="1"/>
  <c r="AQ1021" i="29"/>
  <c r="AZ1021" i="29" s="1"/>
  <c r="AQ1085" i="29"/>
  <c r="AZ1085" i="29" s="1"/>
  <c r="AQ1149" i="29"/>
  <c r="AZ1149" i="29" s="1"/>
  <c r="AQ1213" i="29"/>
  <c r="AZ1213" i="29" s="1"/>
  <c r="AQ1277" i="29"/>
  <c r="AZ1277" i="29" s="1"/>
  <c r="AQ1341" i="29"/>
  <c r="AZ1341" i="29" s="1"/>
  <c r="AQ1405" i="29"/>
  <c r="AZ1405" i="29" s="1"/>
  <c r="AQ1483" i="29"/>
  <c r="AZ1483" i="29" s="1"/>
  <c r="AQ1547" i="29"/>
  <c r="AZ1547" i="29" s="1"/>
  <c r="AQ1611" i="29"/>
  <c r="AZ1611" i="29" s="1"/>
  <c r="AQ1675" i="29"/>
  <c r="AZ1675" i="29" s="1"/>
  <c r="AQ1739" i="29"/>
  <c r="AZ1739" i="29" s="1"/>
  <c r="AQ440" i="29"/>
  <c r="AZ440" i="29" s="1"/>
  <c r="AQ504" i="29"/>
  <c r="AZ504" i="29" s="1"/>
  <c r="AQ568" i="29"/>
  <c r="AZ568" i="29" s="1"/>
  <c r="AQ632" i="29"/>
  <c r="AZ632" i="29" s="1"/>
  <c r="AQ696" i="29"/>
  <c r="AZ696" i="29" s="1"/>
  <c r="AQ760" i="29"/>
  <c r="AZ760" i="29" s="1"/>
  <c r="AQ824" i="29"/>
  <c r="AZ824" i="29" s="1"/>
  <c r="AQ888" i="29"/>
  <c r="AZ888" i="29" s="1"/>
  <c r="AQ952" i="29"/>
  <c r="AZ952" i="29" s="1"/>
  <c r="AQ1016" i="29"/>
  <c r="AZ1016" i="29" s="1"/>
  <c r="AQ1080" i="29"/>
  <c r="AZ1080" i="29" s="1"/>
  <c r="AQ1144" i="29"/>
  <c r="AZ1144" i="29" s="1"/>
  <c r="AQ1208" i="29"/>
  <c r="AZ1208" i="29" s="1"/>
  <c r="AQ1272" i="29"/>
  <c r="AZ1272" i="29" s="1"/>
  <c r="AQ1336" i="29"/>
  <c r="AZ1336" i="29" s="1"/>
  <c r="AQ1400" i="29"/>
  <c r="AZ1400" i="29" s="1"/>
  <c r="AQ1464" i="29"/>
  <c r="AZ1464" i="29" s="1"/>
  <c r="AQ1528" i="29"/>
  <c r="AZ1528" i="29" s="1"/>
  <c r="AQ1592" i="29"/>
  <c r="AZ1592" i="29" s="1"/>
  <c r="AQ1656" i="29"/>
  <c r="AZ1656" i="29" s="1"/>
  <c r="AQ1720" i="29"/>
  <c r="AZ1720" i="29" s="1"/>
  <c r="AQ417" i="29"/>
  <c r="AZ417" i="29" s="1"/>
  <c r="AQ449" i="29"/>
  <c r="AZ449" i="29" s="1"/>
  <c r="AQ481" i="29"/>
  <c r="AZ481" i="29" s="1"/>
  <c r="AQ513" i="29"/>
  <c r="AZ513" i="29" s="1"/>
  <c r="AQ545" i="29"/>
  <c r="AZ545" i="29" s="1"/>
  <c r="AQ577" i="29"/>
  <c r="AZ577" i="29" s="1"/>
  <c r="AQ609" i="29"/>
  <c r="AZ609" i="29" s="1"/>
  <c r="AQ641" i="29"/>
  <c r="AZ641" i="29" s="1"/>
  <c r="AQ673" i="29"/>
  <c r="AZ673" i="29" s="1"/>
  <c r="AQ705" i="29"/>
  <c r="AZ705" i="29" s="1"/>
  <c r="AQ737" i="29"/>
  <c r="AZ737" i="29" s="1"/>
  <c r="AQ769" i="29"/>
  <c r="AZ769" i="29" s="1"/>
  <c r="AQ801" i="29"/>
  <c r="AZ801" i="29" s="1"/>
  <c r="AQ833" i="29"/>
  <c r="AZ833" i="29" s="1"/>
  <c r="AQ865" i="29"/>
  <c r="AZ865" i="29" s="1"/>
  <c r="AQ897" i="29"/>
  <c r="AZ897" i="29" s="1"/>
  <c r="AQ929" i="29"/>
  <c r="AZ929" i="29" s="1"/>
  <c r="AQ961" i="29"/>
  <c r="AZ961" i="29" s="1"/>
  <c r="AQ993" i="29"/>
  <c r="AZ993" i="29" s="1"/>
  <c r="AQ1025" i="29"/>
  <c r="AZ1025" i="29" s="1"/>
  <c r="AQ1089" i="29"/>
  <c r="AZ1089" i="29" s="1"/>
  <c r="AQ1153" i="29"/>
  <c r="AZ1153" i="29" s="1"/>
  <c r="AQ1217" i="29"/>
  <c r="AZ1217" i="29" s="1"/>
  <c r="AQ1281" i="29"/>
  <c r="AZ1281" i="29" s="1"/>
  <c r="AQ1345" i="29"/>
  <c r="AZ1345" i="29" s="1"/>
  <c r="AQ1409" i="29"/>
  <c r="AZ1409" i="29" s="1"/>
  <c r="AQ1477" i="29"/>
  <c r="AZ1477" i="29" s="1"/>
  <c r="AQ1541" i="29"/>
  <c r="AZ1541" i="29" s="1"/>
  <c r="AQ1605" i="29"/>
  <c r="AZ1605" i="29" s="1"/>
  <c r="AQ1669" i="29"/>
  <c r="AZ1669" i="29" s="1"/>
  <c r="AQ1733" i="29"/>
  <c r="AZ1733" i="29" s="1"/>
  <c r="AQ466" i="29"/>
  <c r="AZ466" i="29" s="1"/>
  <c r="AQ530" i="29"/>
  <c r="AZ530" i="29" s="1"/>
  <c r="AQ594" i="29"/>
  <c r="AZ594" i="29" s="1"/>
  <c r="AQ658" i="29"/>
  <c r="AZ658" i="29" s="1"/>
  <c r="AQ722" i="29"/>
  <c r="AZ722" i="29" s="1"/>
  <c r="AQ786" i="29"/>
  <c r="AZ786" i="29" s="1"/>
  <c r="AQ850" i="29"/>
  <c r="AZ850" i="29" s="1"/>
  <c r="AQ914" i="29"/>
  <c r="AZ914" i="29" s="1"/>
  <c r="AQ978" i="29"/>
  <c r="AZ978" i="29" s="1"/>
  <c r="AQ1042" i="29"/>
  <c r="AZ1042" i="29" s="1"/>
  <c r="AQ1106" i="29"/>
  <c r="AZ1106" i="29" s="1"/>
  <c r="AQ1170" i="29"/>
  <c r="AZ1170" i="29" s="1"/>
  <c r="AQ1234" i="29"/>
  <c r="AZ1234" i="29" s="1"/>
  <c r="AQ1298" i="29"/>
  <c r="AZ1298" i="29" s="1"/>
  <c r="AQ1362" i="29"/>
  <c r="AZ1362" i="29" s="1"/>
  <c r="AQ1426" i="29"/>
  <c r="AZ1426" i="29" s="1"/>
  <c r="AQ1490" i="29"/>
  <c r="AZ1490" i="29" s="1"/>
  <c r="AQ1554" i="29"/>
  <c r="AZ1554" i="29" s="1"/>
  <c r="AQ1618" i="29"/>
  <c r="AZ1618" i="29" s="1"/>
  <c r="AQ1682" i="29"/>
  <c r="AZ1682" i="29" s="1"/>
  <c r="AQ1746" i="29"/>
  <c r="AZ1746" i="29" s="1"/>
  <c r="AQ1779" i="29"/>
  <c r="AZ1779" i="29" s="1"/>
  <c r="AQ1811" i="29"/>
  <c r="AZ1811" i="29" s="1"/>
  <c r="AQ1843" i="29"/>
  <c r="AZ1843" i="29" s="1"/>
  <c r="AQ1875" i="29"/>
  <c r="AZ1875" i="29" s="1"/>
  <c r="AQ1907" i="29"/>
  <c r="AZ1907" i="29" s="1"/>
  <c r="AQ1800" i="29"/>
  <c r="AZ1800" i="29" s="1"/>
  <c r="AQ1832" i="29"/>
  <c r="AZ1832" i="29" s="1"/>
  <c r="AQ1864" i="29"/>
  <c r="AZ1864" i="29" s="1"/>
  <c r="AQ1896" i="29"/>
  <c r="AZ1896" i="29" s="1"/>
  <c r="AQ1793" i="29"/>
  <c r="AZ1793" i="29" s="1"/>
  <c r="AQ1857" i="29"/>
  <c r="AZ1857" i="29" s="1"/>
  <c r="AQ1786" i="29"/>
  <c r="AZ1786" i="29" s="1"/>
  <c r="AQ1850" i="29"/>
  <c r="AZ1850" i="29" s="1"/>
  <c r="AQ1513" i="29"/>
  <c r="AZ1513" i="29" s="1"/>
  <c r="AQ1577" i="29"/>
  <c r="AZ1577" i="29" s="1"/>
  <c r="AQ1641" i="29"/>
  <c r="AZ1641" i="29" s="1"/>
  <c r="AQ1705" i="29"/>
  <c r="AZ1705" i="29" s="1"/>
  <c r="AQ1737" i="29"/>
  <c r="AZ1737" i="29" s="1"/>
  <c r="AQ1769" i="29"/>
  <c r="AZ1769" i="29" s="1"/>
  <c r="AQ470" i="29"/>
  <c r="AZ470" i="29" s="1"/>
  <c r="AQ502" i="29"/>
  <c r="AZ502" i="29" s="1"/>
  <c r="AQ662" i="29"/>
  <c r="AZ662" i="29" s="1"/>
  <c r="AQ694" i="29"/>
  <c r="AZ694" i="29" s="1"/>
  <c r="AQ726" i="29"/>
  <c r="AZ726" i="29" s="1"/>
  <c r="AQ758" i="29"/>
  <c r="AZ758" i="29" s="1"/>
  <c r="AQ790" i="29"/>
  <c r="AZ790" i="29" s="1"/>
  <c r="AQ822" i="29"/>
  <c r="AZ822" i="29" s="1"/>
  <c r="AQ854" i="29"/>
  <c r="AZ854" i="29" s="1"/>
  <c r="AQ886" i="29"/>
  <c r="AZ886" i="29" s="1"/>
  <c r="AQ982" i="29"/>
  <c r="AZ982" i="29" s="1"/>
  <c r="AQ1014" i="29"/>
  <c r="AZ1014" i="29" s="1"/>
  <c r="AQ1046" i="29"/>
  <c r="AZ1046" i="29" s="1"/>
  <c r="AQ1110" i="29"/>
  <c r="AZ1110" i="29" s="1"/>
  <c r="AQ1174" i="29"/>
  <c r="AZ1174" i="29" s="1"/>
  <c r="AQ1238" i="29"/>
  <c r="AZ1238" i="29" s="1"/>
  <c r="AQ1302" i="29"/>
  <c r="AZ1302" i="29" s="1"/>
  <c r="AQ1366" i="29"/>
  <c r="AZ1366" i="29" s="1"/>
  <c r="AQ1430" i="29"/>
  <c r="AZ1430" i="29" s="1"/>
  <c r="AQ1494" i="29"/>
  <c r="AZ1494" i="29" s="1"/>
  <c r="AQ1558" i="29"/>
  <c r="AZ1558" i="29" s="1"/>
  <c r="AQ1622" i="29"/>
  <c r="AZ1622" i="29" s="1"/>
  <c r="AQ1686" i="29"/>
  <c r="AZ1686" i="29" s="1"/>
  <c r="AQ1750" i="29"/>
  <c r="AZ1750" i="29" s="1"/>
  <c r="AQ1783" i="29"/>
  <c r="AZ1783" i="29" s="1"/>
  <c r="AQ1815" i="29"/>
  <c r="AZ1815" i="29" s="1"/>
  <c r="AQ1847" i="29"/>
  <c r="AZ1847" i="29" s="1"/>
  <c r="AQ1879" i="29"/>
  <c r="AZ1879" i="29" s="1"/>
  <c r="AQ1911" i="29"/>
  <c r="AZ1911" i="29" s="1"/>
  <c r="AQ1836" i="29"/>
  <c r="AZ1836" i="29" s="1"/>
  <c r="AQ1900" i="29"/>
  <c r="AZ1900" i="29" s="1"/>
  <c r="AQ1797" i="29"/>
  <c r="AZ1797" i="29" s="1"/>
  <c r="AQ1861" i="29"/>
  <c r="AZ1861" i="29" s="1"/>
  <c r="AQ1790" i="29"/>
  <c r="AZ1790" i="29" s="1"/>
  <c r="AQ1854" i="29"/>
  <c r="AZ1854" i="29" s="1"/>
  <c r="AQ1517" i="29"/>
  <c r="AZ1517" i="29" s="1"/>
  <c r="AQ1581" i="29"/>
  <c r="AZ1581" i="29" s="1"/>
  <c r="AQ1645" i="29"/>
  <c r="AZ1645" i="29" s="1"/>
  <c r="AQ1677" i="29"/>
  <c r="AZ1677" i="29" s="1"/>
  <c r="AQ1709" i="29"/>
  <c r="AZ1709" i="29" s="1"/>
  <c r="AQ1773" i="29"/>
  <c r="AZ1773" i="29" s="1"/>
  <c r="AQ442" i="29"/>
  <c r="AZ442" i="29" s="1"/>
  <c r="AQ474" i="29"/>
  <c r="AZ474" i="29" s="1"/>
  <c r="AQ506" i="29"/>
  <c r="AZ506" i="29" s="1"/>
  <c r="AQ538" i="29"/>
  <c r="AZ538" i="29" s="1"/>
  <c r="AQ570" i="29"/>
  <c r="AZ570" i="29" s="1"/>
  <c r="AQ602" i="29"/>
  <c r="AZ602" i="29" s="1"/>
  <c r="AQ634" i="29"/>
  <c r="AZ634" i="29" s="1"/>
  <c r="AQ666" i="29"/>
  <c r="AZ666" i="29" s="1"/>
  <c r="AQ698" i="29"/>
  <c r="AZ698" i="29" s="1"/>
  <c r="AQ730" i="29"/>
  <c r="AZ730" i="29" s="1"/>
  <c r="AQ762" i="29"/>
  <c r="AZ762" i="29" s="1"/>
  <c r="AQ794" i="29"/>
  <c r="AZ794" i="29" s="1"/>
  <c r="AQ826" i="29"/>
  <c r="AZ826" i="29" s="1"/>
  <c r="AQ858" i="29"/>
  <c r="AZ858" i="29" s="1"/>
  <c r="AQ890" i="29"/>
  <c r="AZ890" i="29" s="1"/>
  <c r="AQ922" i="29"/>
  <c r="AZ922" i="29" s="1"/>
  <c r="AQ954" i="29"/>
  <c r="AZ954" i="29" s="1"/>
  <c r="AQ986" i="29"/>
  <c r="AZ986" i="29" s="1"/>
  <c r="AQ1018" i="29"/>
  <c r="AZ1018" i="29" s="1"/>
  <c r="AQ1082" i="29"/>
  <c r="AZ1082" i="29" s="1"/>
  <c r="AQ1146" i="29"/>
  <c r="AZ1146" i="29" s="1"/>
  <c r="AQ1210" i="29"/>
  <c r="AZ1210" i="29" s="1"/>
  <c r="AQ1274" i="29"/>
  <c r="AZ1274" i="29" s="1"/>
  <c r="AQ1338" i="29"/>
  <c r="AZ1338" i="29" s="1"/>
  <c r="AQ1402" i="29"/>
  <c r="AZ1402" i="29" s="1"/>
  <c r="AQ1466" i="29"/>
  <c r="AZ1466" i="29" s="1"/>
  <c r="AQ1530" i="29"/>
  <c r="AZ1530" i="29" s="1"/>
  <c r="AQ1594" i="29"/>
  <c r="AZ1594" i="29" s="1"/>
  <c r="AQ1658" i="29"/>
  <c r="AZ1658" i="29" s="1"/>
  <c r="AQ1722" i="29"/>
  <c r="AZ1722" i="29" s="1"/>
  <c r="AQ1819" i="29"/>
  <c r="AZ1819" i="29" s="1"/>
  <c r="AQ1883" i="29"/>
  <c r="AZ1883" i="29" s="1"/>
  <c r="AQ2" i="29"/>
  <c r="AZ2" i="29" s="1"/>
  <c r="AQ1840" i="29"/>
  <c r="AZ1840" i="29" s="1"/>
  <c r="AQ1904" i="29"/>
  <c r="AZ1904" i="29" s="1"/>
  <c r="AQ1833" i="29"/>
  <c r="AZ1833" i="29" s="1"/>
  <c r="AQ1897" i="29"/>
  <c r="AZ1897" i="29" s="1"/>
  <c r="AQ1794" i="29"/>
  <c r="AZ1794" i="29" s="1"/>
  <c r="AQ1826" i="29"/>
  <c r="AZ1826" i="29" s="1"/>
  <c r="AQ1858" i="29"/>
  <c r="AZ1858" i="29" s="1"/>
  <c r="AQ1890" i="29"/>
  <c r="AZ1890" i="29" s="1"/>
  <c r="AQ1489" i="29"/>
  <c r="AZ1489" i="29" s="1"/>
  <c r="AQ1521" i="29"/>
  <c r="AZ1521" i="29" s="1"/>
  <c r="AQ1553" i="29"/>
  <c r="AZ1553" i="29" s="1"/>
  <c r="AQ1585" i="29"/>
  <c r="AZ1585" i="29" s="1"/>
  <c r="AQ1617" i="29"/>
  <c r="AZ1617" i="29" s="1"/>
  <c r="AQ1649" i="29"/>
  <c r="AZ1649" i="29" s="1"/>
  <c r="AQ1681" i="29"/>
  <c r="AZ1681" i="29" s="1"/>
  <c r="AQ1713" i="29"/>
  <c r="AZ1713" i="29" s="1"/>
  <c r="AQ1745" i="29"/>
  <c r="AZ1745" i="29" s="1"/>
  <c r="AQ414" i="29"/>
  <c r="AZ414" i="29" s="1"/>
  <c r="AQ446" i="29"/>
  <c r="AZ446" i="29" s="1"/>
  <c r="AQ478" i="29"/>
  <c r="AZ478" i="29" s="1"/>
  <c r="AQ542" i="29"/>
  <c r="AZ542" i="29" s="1"/>
  <c r="AQ574" i="29"/>
  <c r="AZ574" i="29" s="1"/>
  <c r="AQ606" i="29"/>
  <c r="AZ606" i="29" s="1"/>
  <c r="AQ766" i="29"/>
  <c r="AZ766" i="29" s="1"/>
  <c r="AQ798" i="29"/>
  <c r="AZ798" i="29" s="1"/>
  <c r="AQ830" i="29"/>
  <c r="AZ830" i="29" s="1"/>
  <c r="AQ862" i="29"/>
  <c r="AZ862" i="29" s="1"/>
  <c r="AQ894" i="29"/>
  <c r="AZ894" i="29" s="1"/>
  <c r="AQ926" i="29"/>
  <c r="AZ926" i="29" s="1"/>
  <c r="AQ958" i="29"/>
  <c r="AZ958" i="29" s="1"/>
  <c r="AQ990" i="29"/>
  <c r="AZ990" i="29" s="1"/>
  <c r="AQ1086" i="29"/>
  <c r="AZ1086" i="29" s="1"/>
  <c r="AQ1150" i="29"/>
  <c r="AZ1150" i="29" s="1"/>
  <c r="AQ1214" i="29"/>
  <c r="AZ1214" i="29" s="1"/>
  <c r="AQ1278" i="29"/>
  <c r="AZ1278" i="29" s="1"/>
  <c r="AQ1342" i="29"/>
  <c r="AZ1342" i="29" s="1"/>
  <c r="AQ1406" i="29"/>
  <c r="AZ1406" i="29" s="1"/>
  <c r="AQ1470" i="29"/>
  <c r="AZ1470" i="29" s="1"/>
  <c r="AQ1534" i="29"/>
  <c r="AZ1534" i="29" s="1"/>
  <c r="AQ1598" i="29"/>
  <c r="AZ1598" i="29" s="1"/>
  <c r="AQ1662" i="29"/>
  <c r="AZ1662" i="29" s="1"/>
  <c r="AQ1726" i="29"/>
  <c r="AZ1726" i="29" s="1"/>
  <c r="AQ1823" i="29"/>
  <c r="AZ1823" i="29" s="1"/>
  <c r="AQ1887" i="29"/>
  <c r="AZ1887" i="29" s="1"/>
  <c r="AQ1780" i="29"/>
  <c r="AZ1780" i="29" s="1"/>
  <c r="AQ1844" i="29"/>
  <c r="AZ1844" i="29" s="1"/>
  <c r="AQ1908" i="29"/>
  <c r="AZ1908" i="29" s="1"/>
  <c r="AQ1837" i="29"/>
  <c r="AZ1837" i="29" s="1"/>
  <c r="AQ1901" i="29"/>
  <c r="AZ1901" i="29" s="1"/>
  <c r="AQ1798" i="29"/>
  <c r="AZ1798" i="29" s="1"/>
  <c r="AQ1830" i="29"/>
  <c r="AZ1830" i="29" s="1"/>
  <c r="AQ1862" i="29"/>
  <c r="AZ1862" i="29" s="1"/>
  <c r="AQ1894" i="29"/>
  <c r="AZ1894" i="29" s="1"/>
  <c r="AQ1461" i="29"/>
  <c r="AZ1461" i="29" s="1"/>
  <c r="AQ1493" i="29"/>
  <c r="AZ1493" i="29" s="1"/>
  <c r="AQ1525" i="29"/>
  <c r="AZ1525" i="29" s="1"/>
  <c r="AQ1557" i="29"/>
  <c r="AZ1557" i="29" s="1"/>
  <c r="AQ1589" i="29"/>
  <c r="AZ1589" i="29" s="1"/>
  <c r="AQ1621" i="29"/>
  <c r="AZ1621" i="29" s="1"/>
  <c r="AQ1653" i="29"/>
  <c r="AZ1653" i="29" s="1"/>
  <c r="AQ1685" i="29"/>
  <c r="AZ1685" i="29" s="1"/>
  <c r="AQ1717" i="29"/>
  <c r="AZ1717" i="29" s="1"/>
  <c r="AQ1749" i="29"/>
  <c r="AZ1749" i="29" s="1"/>
  <c r="AQ418" i="29"/>
  <c r="AZ418" i="29" s="1"/>
  <c r="AQ482" i="29"/>
  <c r="AZ482" i="29" s="1"/>
  <c r="AQ546" i="29"/>
  <c r="AZ546" i="29" s="1"/>
  <c r="AQ610" i="29"/>
  <c r="AZ610" i="29" s="1"/>
  <c r="AQ674" i="29"/>
  <c r="AZ674" i="29" s="1"/>
  <c r="AQ738" i="29"/>
  <c r="AZ738" i="29" s="1"/>
  <c r="AQ802" i="29"/>
  <c r="AZ802" i="29" s="1"/>
  <c r="AQ866" i="29"/>
  <c r="AZ866" i="29" s="1"/>
  <c r="AQ930" i="29"/>
  <c r="AZ930" i="29" s="1"/>
  <c r="AQ994" i="29"/>
  <c r="AZ994" i="29" s="1"/>
  <c r="AQ1058" i="29"/>
  <c r="AZ1058" i="29" s="1"/>
  <c r="AQ1090" i="29"/>
  <c r="AZ1090" i="29" s="1"/>
  <c r="AQ1122" i="29"/>
  <c r="AZ1122" i="29" s="1"/>
  <c r="AQ1154" i="29"/>
  <c r="AZ1154" i="29" s="1"/>
  <c r="AQ1186" i="29"/>
  <c r="AZ1186" i="29" s="1"/>
  <c r="AQ1218" i="29"/>
  <c r="AZ1218" i="29" s="1"/>
  <c r="AQ1250" i="29"/>
  <c r="AZ1250" i="29" s="1"/>
  <c r="AQ1282" i="29"/>
  <c r="AZ1282" i="29" s="1"/>
  <c r="AQ1314" i="29"/>
  <c r="AZ1314" i="29" s="1"/>
  <c r="AQ1346" i="29"/>
  <c r="AZ1346" i="29" s="1"/>
  <c r="AQ1378" i="29"/>
  <c r="AZ1378" i="29" s="1"/>
  <c r="AQ1410" i="29"/>
  <c r="AZ1410" i="29" s="1"/>
  <c r="AQ1442" i="29"/>
  <c r="AZ1442" i="29" s="1"/>
  <c r="AQ1474" i="29"/>
  <c r="AZ1474" i="29" s="1"/>
  <c r="AQ1506" i="29"/>
  <c r="AZ1506" i="29" s="1"/>
  <c r="AQ1538" i="29"/>
  <c r="AZ1538" i="29" s="1"/>
  <c r="AQ1570" i="29"/>
  <c r="AZ1570" i="29" s="1"/>
  <c r="AQ1602" i="29"/>
  <c r="AZ1602" i="29" s="1"/>
  <c r="AQ1634" i="29"/>
  <c r="AZ1634" i="29" s="1"/>
  <c r="AQ1666" i="29"/>
  <c r="AZ1666" i="29" s="1"/>
  <c r="AQ1698" i="29"/>
  <c r="AZ1698" i="29" s="1"/>
  <c r="AQ1730" i="29"/>
  <c r="AZ1730" i="29" s="1"/>
  <c r="AQ1762" i="29"/>
  <c r="AZ1762" i="29" s="1"/>
  <c r="AQ1827" i="29"/>
  <c r="AZ1827" i="29" s="1"/>
  <c r="AQ1891" i="29"/>
  <c r="AZ1891" i="29" s="1"/>
  <c r="AQ1784" i="29"/>
  <c r="AZ1784" i="29" s="1"/>
  <c r="AQ1848" i="29"/>
  <c r="AZ1848" i="29" s="1"/>
  <c r="AQ1777" i="29"/>
  <c r="AZ1777" i="29" s="1"/>
  <c r="AQ1809" i="29"/>
  <c r="AZ1809" i="29" s="1"/>
  <c r="AQ1841" i="29"/>
  <c r="AZ1841" i="29" s="1"/>
  <c r="AQ1873" i="29"/>
  <c r="AZ1873" i="29" s="1"/>
  <c r="AQ1905" i="29"/>
  <c r="AZ1905" i="29" s="1"/>
  <c r="AQ1802" i="29"/>
  <c r="AZ1802" i="29" s="1"/>
  <c r="AQ1866" i="29"/>
  <c r="AZ1866" i="29" s="1"/>
  <c r="AQ1465" i="29"/>
  <c r="AZ1465" i="29" s="1"/>
  <c r="AQ1529" i="29"/>
  <c r="AZ1529" i="29" s="1"/>
  <c r="AQ1593" i="29"/>
  <c r="AZ1593" i="29" s="1"/>
  <c r="AQ1657" i="29"/>
  <c r="AZ1657" i="29" s="1"/>
  <c r="AQ1721" i="29"/>
  <c r="AZ1721" i="29" s="1"/>
  <c r="AQ422" i="29"/>
  <c r="AZ422" i="29" s="1"/>
  <c r="AQ454" i="29"/>
  <c r="AZ454" i="29" s="1"/>
  <c r="AQ486" i="29"/>
  <c r="AZ486" i="29" s="1"/>
  <c r="AQ518" i="29"/>
  <c r="AZ518" i="29" s="1"/>
  <c r="AQ550" i="29"/>
  <c r="AZ550" i="29" s="1"/>
  <c r="AQ582" i="29"/>
  <c r="AZ582" i="29" s="1"/>
  <c r="AQ614" i="29"/>
  <c r="AZ614" i="29" s="1"/>
  <c r="AQ710" i="29"/>
  <c r="AZ710" i="29" s="1"/>
  <c r="AQ742" i="29"/>
  <c r="AZ742" i="29" s="1"/>
  <c r="AQ774" i="29"/>
  <c r="AZ774" i="29" s="1"/>
  <c r="AQ902" i="29"/>
  <c r="AZ902" i="29" s="1"/>
  <c r="AQ934" i="29"/>
  <c r="AZ934" i="29" s="1"/>
  <c r="AQ966" i="29"/>
  <c r="AZ966" i="29" s="1"/>
  <c r="AQ998" i="29"/>
  <c r="AZ998" i="29" s="1"/>
  <c r="AQ1030" i="29"/>
  <c r="AZ1030" i="29" s="1"/>
  <c r="AQ1062" i="29"/>
  <c r="AZ1062" i="29" s="1"/>
  <c r="AQ1094" i="29"/>
  <c r="AZ1094" i="29" s="1"/>
  <c r="AQ1126" i="29"/>
  <c r="AZ1126" i="29" s="1"/>
  <c r="AQ1158" i="29"/>
  <c r="AZ1158" i="29" s="1"/>
  <c r="AQ1190" i="29"/>
  <c r="AZ1190" i="29" s="1"/>
  <c r="AQ1222" i="29"/>
  <c r="AZ1222" i="29" s="1"/>
  <c r="AQ1254" i="29"/>
  <c r="AZ1254" i="29" s="1"/>
  <c r="AQ1286" i="29"/>
  <c r="AZ1286" i="29" s="1"/>
  <c r="AQ1318" i="29"/>
  <c r="AZ1318" i="29" s="1"/>
  <c r="AQ1350" i="29"/>
  <c r="AZ1350" i="29" s="1"/>
  <c r="AQ1382" i="29"/>
  <c r="AZ1382" i="29" s="1"/>
  <c r="AQ1414" i="29"/>
  <c r="AZ1414" i="29" s="1"/>
  <c r="AQ1446" i="29"/>
  <c r="AZ1446" i="29" s="1"/>
  <c r="AQ1478" i="29"/>
  <c r="AZ1478" i="29" s="1"/>
  <c r="AQ1510" i="29"/>
  <c r="AZ1510" i="29" s="1"/>
  <c r="AQ1542" i="29"/>
  <c r="AZ1542" i="29" s="1"/>
  <c r="AQ1574" i="29"/>
  <c r="AZ1574" i="29" s="1"/>
  <c r="AQ1606" i="29"/>
  <c r="AZ1606" i="29" s="1"/>
  <c r="AQ1638" i="29"/>
  <c r="AZ1638" i="29" s="1"/>
  <c r="AQ1670" i="29"/>
  <c r="AZ1670" i="29" s="1"/>
  <c r="AQ1702" i="29"/>
  <c r="AZ1702" i="29" s="1"/>
  <c r="AQ1734" i="29"/>
  <c r="AZ1734" i="29" s="1"/>
  <c r="AQ1766" i="29"/>
  <c r="AZ1766" i="29" s="1"/>
  <c r="AQ1831" i="29"/>
  <c r="AZ1831" i="29" s="1"/>
  <c r="AQ1895" i="29"/>
  <c r="AZ1895" i="29" s="1"/>
  <c r="AQ1820" i="29"/>
  <c r="AZ1820" i="29" s="1"/>
  <c r="AQ1884" i="29"/>
  <c r="AZ1884" i="29" s="1"/>
  <c r="AQ1781" i="29"/>
  <c r="AZ1781" i="29" s="1"/>
  <c r="AQ1813" i="29"/>
  <c r="AZ1813" i="29" s="1"/>
  <c r="AQ1845" i="29"/>
  <c r="AZ1845" i="29" s="1"/>
  <c r="AQ1877" i="29"/>
  <c r="AZ1877" i="29" s="1"/>
  <c r="AQ1909" i="29"/>
  <c r="AZ1909" i="29" s="1"/>
  <c r="AQ1806" i="29"/>
  <c r="AZ1806" i="29" s="1"/>
  <c r="AQ1870" i="29"/>
  <c r="AZ1870" i="29" s="1"/>
  <c r="AQ1469" i="29"/>
  <c r="AZ1469" i="29" s="1"/>
  <c r="AQ1533" i="29"/>
  <c r="AZ1533" i="29" s="1"/>
  <c r="AQ1597" i="29"/>
  <c r="AZ1597" i="29" s="1"/>
  <c r="AQ1661" i="29"/>
  <c r="AZ1661" i="29" s="1"/>
  <c r="AQ1725" i="29"/>
  <c r="AZ1725" i="29" s="1"/>
  <c r="AQ426" i="29"/>
  <c r="AZ426" i="29" s="1"/>
  <c r="AQ490" i="29"/>
  <c r="AZ490" i="29" s="1"/>
  <c r="AQ554" i="29"/>
  <c r="AZ554" i="29" s="1"/>
  <c r="AQ618" i="29"/>
  <c r="AZ618" i="29" s="1"/>
  <c r="AQ682" i="29"/>
  <c r="AZ682" i="29" s="1"/>
  <c r="AQ746" i="29"/>
  <c r="AZ746" i="29" s="1"/>
  <c r="AQ810" i="29"/>
  <c r="AZ810" i="29" s="1"/>
  <c r="AQ874" i="29"/>
  <c r="AZ874" i="29" s="1"/>
  <c r="AQ938" i="29"/>
  <c r="AZ938" i="29" s="1"/>
  <c r="AQ1002" i="29"/>
  <c r="AZ1002" i="29" s="1"/>
  <c r="AQ1098" i="29"/>
  <c r="AZ1098" i="29" s="1"/>
  <c r="AQ1162" i="29"/>
  <c r="AZ1162" i="29" s="1"/>
  <c r="AQ1226" i="29"/>
  <c r="AZ1226" i="29" s="1"/>
  <c r="AQ1290" i="29"/>
  <c r="AZ1290" i="29" s="1"/>
  <c r="AQ1354" i="29"/>
  <c r="AZ1354" i="29" s="1"/>
  <c r="AQ1418" i="29"/>
  <c r="AZ1418" i="29" s="1"/>
  <c r="AQ1482" i="29"/>
  <c r="AZ1482" i="29" s="1"/>
  <c r="AQ1546" i="29"/>
  <c r="AZ1546" i="29" s="1"/>
  <c r="AQ1610" i="29"/>
  <c r="AZ1610" i="29" s="1"/>
  <c r="AQ1674" i="29"/>
  <c r="AZ1674" i="29" s="1"/>
  <c r="AQ1738" i="29"/>
  <c r="AZ1738" i="29" s="1"/>
  <c r="AQ1803" i="29"/>
  <c r="AZ1803" i="29" s="1"/>
  <c r="AQ1867" i="29"/>
  <c r="AZ1867" i="29" s="1"/>
  <c r="AQ1824" i="29"/>
  <c r="AZ1824" i="29" s="1"/>
  <c r="AQ1888" i="29"/>
  <c r="AZ1888" i="29" s="1"/>
  <c r="AQ1785" i="29"/>
  <c r="AZ1785" i="29" s="1"/>
  <c r="AQ1849" i="29"/>
  <c r="AZ1849" i="29" s="1"/>
  <c r="AQ1810" i="29"/>
  <c r="AZ1810" i="29" s="1"/>
  <c r="AQ1874" i="29"/>
  <c r="AZ1874" i="29" s="1"/>
  <c r="AQ1473" i="29"/>
  <c r="AZ1473" i="29" s="1"/>
  <c r="AQ1537" i="29"/>
  <c r="AZ1537" i="29" s="1"/>
  <c r="AQ1601" i="29"/>
  <c r="AZ1601" i="29" s="1"/>
  <c r="AQ1665" i="29"/>
  <c r="AZ1665" i="29" s="1"/>
  <c r="AQ1729" i="29"/>
  <c r="AZ1729" i="29" s="1"/>
  <c r="AQ526" i="29"/>
  <c r="AZ526" i="29" s="1"/>
  <c r="AQ558" i="29"/>
  <c r="AZ558" i="29" s="1"/>
  <c r="AQ590" i="29"/>
  <c r="AZ590" i="29" s="1"/>
  <c r="AQ622" i="29"/>
  <c r="AZ622" i="29" s="1"/>
  <c r="AQ654" i="29"/>
  <c r="AZ654" i="29" s="1"/>
  <c r="AQ686" i="29"/>
  <c r="AZ686" i="29" s="1"/>
  <c r="AQ718" i="29"/>
  <c r="AZ718" i="29" s="1"/>
  <c r="AQ750" i="29"/>
  <c r="AZ750" i="29" s="1"/>
  <c r="AQ846" i="29"/>
  <c r="AZ846" i="29" s="1"/>
  <c r="AQ878" i="29"/>
  <c r="AZ878" i="29" s="1"/>
  <c r="AQ1038" i="29"/>
  <c r="AZ1038" i="29" s="1"/>
  <c r="AQ1102" i="29"/>
  <c r="AZ1102" i="29" s="1"/>
  <c r="AQ1166" i="29"/>
  <c r="AZ1166" i="29" s="1"/>
  <c r="AQ1230" i="29"/>
  <c r="AZ1230" i="29" s="1"/>
  <c r="AQ1294" i="29"/>
  <c r="AZ1294" i="29" s="1"/>
  <c r="AQ1358" i="29"/>
  <c r="AZ1358" i="29" s="1"/>
  <c r="AQ1422" i="29"/>
  <c r="AZ1422" i="29" s="1"/>
  <c r="AQ1486" i="29"/>
  <c r="AZ1486" i="29" s="1"/>
  <c r="AQ1550" i="29"/>
  <c r="AZ1550" i="29" s="1"/>
  <c r="AQ1614" i="29"/>
  <c r="AZ1614" i="29" s="1"/>
  <c r="AQ1678" i="29"/>
  <c r="AZ1678" i="29" s="1"/>
  <c r="AQ1742" i="29"/>
  <c r="AZ1742" i="29" s="1"/>
  <c r="AQ1807" i="29"/>
  <c r="AZ1807" i="29" s="1"/>
  <c r="AQ1871" i="29"/>
  <c r="AZ1871" i="29" s="1"/>
  <c r="AQ1796" i="29"/>
  <c r="AZ1796" i="29" s="1"/>
  <c r="AQ1828" i="29"/>
  <c r="AZ1828" i="29" s="1"/>
  <c r="AQ1860" i="29"/>
  <c r="AZ1860" i="29" s="1"/>
  <c r="AQ1892" i="29"/>
  <c r="AZ1892" i="29" s="1"/>
  <c r="AQ1789" i="29"/>
  <c r="AZ1789" i="29" s="1"/>
  <c r="AQ1853" i="29"/>
  <c r="AZ1853" i="29" s="1"/>
  <c r="AQ1814" i="29"/>
  <c r="AZ1814" i="29" s="1"/>
  <c r="AQ1878" i="29"/>
  <c r="AZ1878" i="29" s="1"/>
  <c r="AP5" i="29"/>
  <c r="AY5" i="29" s="1"/>
  <c r="AP69" i="29"/>
  <c r="AY69" i="29" s="1"/>
  <c r="AP133" i="29"/>
  <c r="AY133" i="29" s="1"/>
  <c r="AP197" i="29"/>
  <c r="AY197" i="29" s="1"/>
  <c r="AP261" i="29"/>
  <c r="AY261" i="29" s="1"/>
  <c r="AP325" i="29"/>
  <c r="AY325" i="29" s="1"/>
  <c r="AP389" i="29"/>
  <c r="AY389" i="29" s="1"/>
  <c r="AP42" i="29"/>
  <c r="AY42" i="29" s="1"/>
  <c r="AP41" i="29"/>
  <c r="AY41" i="29" s="1"/>
  <c r="AP105" i="29"/>
  <c r="AY105" i="29" s="1"/>
  <c r="AP169" i="29"/>
  <c r="AY169" i="29" s="1"/>
  <c r="AP233" i="29"/>
  <c r="AY233" i="29" s="1"/>
  <c r="AP297" i="29"/>
  <c r="AY297" i="29" s="1"/>
  <c r="AP361" i="29"/>
  <c r="AY361" i="29" s="1"/>
  <c r="AP393" i="29"/>
  <c r="AY393" i="29" s="1"/>
  <c r="AP46" i="29"/>
  <c r="AY46" i="29" s="1"/>
  <c r="AP78" i="29"/>
  <c r="AY78" i="29" s="1"/>
  <c r="AP13" i="29"/>
  <c r="AY13" i="29" s="1"/>
  <c r="AP77" i="29"/>
  <c r="AY77" i="29" s="1"/>
  <c r="AP141" i="29"/>
  <c r="AY141" i="29" s="1"/>
  <c r="AP205" i="29"/>
  <c r="AY205" i="29" s="1"/>
  <c r="AP269" i="29"/>
  <c r="AY269" i="29" s="1"/>
  <c r="AP333" i="29"/>
  <c r="AY333" i="29" s="1"/>
  <c r="AP397" i="29"/>
  <c r="AY397" i="29" s="1"/>
  <c r="AP18" i="29"/>
  <c r="AY18" i="29" s="1"/>
  <c r="AP82" i="29"/>
  <c r="AY82" i="29" s="1"/>
  <c r="AP113" i="29"/>
  <c r="AY113" i="29" s="1"/>
  <c r="AP177" i="29"/>
  <c r="AY177" i="29" s="1"/>
  <c r="AP241" i="29"/>
  <c r="AY241" i="29" s="1"/>
  <c r="AP369" i="29"/>
  <c r="AY369" i="29" s="1"/>
  <c r="AP53" i="29"/>
  <c r="AY53" i="29" s="1"/>
  <c r="AP117" i="29"/>
  <c r="AY117" i="29" s="1"/>
  <c r="AP245" i="29"/>
  <c r="AY245" i="29" s="1"/>
  <c r="AP309" i="29"/>
  <c r="AY309" i="29" s="1"/>
  <c r="AP373" i="29"/>
  <c r="AY373" i="29" s="1"/>
  <c r="AP26" i="29"/>
  <c r="AY26" i="29" s="1"/>
  <c r="AP58" i="29"/>
  <c r="AY58" i="29" s="1"/>
  <c r="AP90" i="29"/>
  <c r="AY90" i="29" s="1"/>
  <c r="AP25" i="29"/>
  <c r="AY25" i="29" s="1"/>
  <c r="AP89" i="29"/>
  <c r="AY89" i="29" s="1"/>
  <c r="AP153" i="29"/>
  <c r="AY153" i="29" s="1"/>
  <c r="AP217" i="29"/>
  <c r="AY217" i="29" s="1"/>
  <c r="AP281" i="29"/>
  <c r="AY281" i="29" s="1"/>
  <c r="AP345" i="29"/>
  <c r="AY345" i="29" s="1"/>
  <c r="AP409" i="29"/>
  <c r="AY409" i="29" s="1"/>
  <c r="AP62" i="29"/>
  <c r="AY62" i="29" s="1"/>
  <c r="AP29" i="29"/>
  <c r="AY29" i="29" s="1"/>
  <c r="AP61" i="29"/>
  <c r="AY61" i="29" s="1"/>
  <c r="AP93" i="29"/>
  <c r="AY93" i="29" s="1"/>
  <c r="AP125" i="29"/>
  <c r="AY125" i="29" s="1"/>
  <c r="AP157" i="29"/>
  <c r="AY157" i="29" s="1"/>
  <c r="AP221" i="29"/>
  <c r="AY221" i="29" s="1"/>
  <c r="AP253" i="29"/>
  <c r="AY253" i="29" s="1"/>
  <c r="AP285" i="29"/>
  <c r="AY285" i="29" s="1"/>
  <c r="AP317" i="29"/>
  <c r="AY317" i="29" s="1"/>
  <c r="AP349" i="29"/>
  <c r="AY349" i="29" s="1"/>
  <c r="AP381" i="29"/>
  <c r="AY381" i="29" s="1"/>
  <c r="AP413" i="29"/>
  <c r="AY413" i="29" s="1"/>
  <c r="AP34" i="29"/>
  <c r="AY34" i="29" s="1"/>
  <c r="AP33" i="29"/>
  <c r="AY33" i="29" s="1"/>
  <c r="AP97" i="29"/>
  <c r="AY97" i="29" s="1"/>
  <c r="AP129" i="29"/>
  <c r="AY129" i="29" s="1"/>
  <c r="AP161" i="29"/>
  <c r="AY161" i="29" s="1"/>
  <c r="AP193" i="29"/>
  <c r="AY193" i="29" s="1"/>
  <c r="AP225" i="29"/>
  <c r="AY225" i="29" s="1"/>
  <c r="AP257" i="29"/>
  <c r="AY257" i="29" s="1"/>
  <c r="AP289" i="29"/>
  <c r="AY289" i="29" s="1"/>
  <c r="AP353" i="29"/>
  <c r="AY353" i="29" s="1"/>
  <c r="AP385" i="29"/>
  <c r="AY385" i="29" s="1"/>
  <c r="AP6" i="29"/>
  <c r="AY6" i="29" s="1"/>
  <c r="AP70" i="29"/>
  <c r="AY70" i="29" s="1"/>
  <c r="AP110" i="29"/>
  <c r="AY110" i="29" s="1"/>
  <c r="AP142" i="29"/>
  <c r="AY142" i="29" s="1"/>
  <c r="AP174" i="29"/>
  <c r="AY174" i="29" s="1"/>
  <c r="AP206" i="29"/>
  <c r="AY206" i="29" s="1"/>
  <c r="AP238" i="29"/>
  <c r="AY238" i="29" s="1"/>
  <c r="AP334" i="29"/>
  <c r="AY334" i="29" s="1"/>
  <c r="AP366" i="29"/>
  <c r="AY366" i="29" s="1"/>
  <c r="AP19" i="29"/>
  <c r="AY19" i="29" s="1"/>
  <c r="AP83" i="29"/>
  <c r="AY83" i="29" s="1"/>
  <c r="AP147" i="29"/>
  <c r="AY147" i="29" s="1"/>
  <c r="AP211" i="29"/>
  <c r="AY211" i="29" s="1"/>
  <c r="AP275" i="29"/>
  <c r="AY275" i="29" s="1"/>
  <c r="AP339" i="29"/>
  <c r="AY339" i="29" s="1"/>
  <c r="AP403" i="29"/>
  <c r="AY403" i="29" s="1"/>
  <c r="AP56" i="29"/>
  <c r="AY56" i="29" s="1"/>
  <c r="AP120" i="29"/>
  <c r="AY120" i="29" s="1"/>
  <c r="AP184" i="29"/>
  <c r="AY184" i="29" s="1"/>
  <c r="AP248" i="29"/>
  <c r="AY248" i="29" s="1"/>
  <c r="AP312" i="29"/>
  <c r="AY312" i="29" s="1"/>
  <c r="AP376" i="29"/>
  <c r="AY376" i="29" s="1"/>
  <c r="AP440" i="29"/>
  <c r="AY440" i="29" s="1"/>
  <c r="AP504" i="29"/>
  <c r="AY504" i="29" s="1"/>
  <c r="AP568" i="29"/>
  <c r="AY568" i="29" s="1"/>
  <c r="AP696" i="29"/>
  <c r="AY696" i="29" s="1"/>
  <c r="AP760" i="29"/>
  <c r="AY760" i="29" s="1"/>
  <c r="AP824" i="29"/>
  <c r="AY824" i="29" s="1"/>
  <c r="AP952" i="29"/>
  <c r="AY952" i="29" s="1"/>
  <c r="AP1016" i="29"/>
  <c r="AY1016" i="29" s="1"/>
  <c r="AP1080" i="29"/>
  <c r="AY1080" i="29" s="1"/>
  <c r="AP1208" i="29"/>
  <c r="AY1208" i="29" s="1"/>
  <c r="AP1272" i="29"/>
  <c r="AY1272" i="29" s="1"/>
  <c r="AP1336" i="29"/>
  <c r="AY1336" i="29" s="1"/>
  <c r="AP1464" i="29"/>
  <c r="AY1464" i="29" s="1"/>
  <c r="AP1528" i="29"/>
  <c r="AY1528" i="29" s="1"/>
  <c r="AP1592" i="29"/>
  <c r="AY1592" i="29" s="1"/>
  <c r="AP1720" i="29"/>
  <c r="AY1720" i="29" s="1"/>
  <c r="AP453" i="29"/>
  <c r="AY453" i="29" s="1"/>
  <c r="AP517" i="29"/>
  <c r="AY517" i="29" s="1"/>
  <c r="AP581" i="29"/>
  <c r="AY581" i="29" s="1"/>
  <c r="AP146" i="29"/>
  <c r="AY146" i="29" s="1"/>
  <c r="AP210" i="29"/>
  <c r="AY210" i="29" s="1"/>
  <c r="AP274" i="29"/>
  <c r="AY274" i="29" s="1"/>
  <c r="AP338" i="29"/>
  <c r="AY338" i="29" s="1"/>
  <c r="AP402" i="29"/>
  <c r="AY402" i="29" s="1"/>
  <c r="AP23" i="29"/>
  <c r="AY23" i="29" s="1"/>
  <c r="AP55" i="29"/>
  <c r="AY55" i="29" s="1"/>
  <c r="AP87" i="29"/>
  <c r="AY87" i="29" s="1"/>
  <c r="AP119" i="29"/>
  <c r="AY119" i="29" s="1"/>
  <c r="AP151" i="29"/>
  <c r="AY151" i="29" s="1"/>
  <c r="AP183" i="29"/>
  <c r="AY183" i="29" s="1"/>
  <c r="AP215" i="29"/>
  <c r="AY215" i="29" s="1"/>
  <c r="AP247" i="29"/>
  <c r="AY247" i="29" s="1"/>
  <c r="AP279" i="29"/>
  <c r="AY279" i="29" s="1"/>
  <c r="AP311" i="29"/>
  <c r="AY311" i="29" s="1"/>
  <c r="AP343" i="29"/>
  <c r="AY343" i="29" s="1"/>
  <c r="AP375" i="29"/>
  <c r="AY375" i="29" s="1"/>
  <c r="AP407" i="29"/>
  <c r="AY407" i="29" s="1"/>
  <c r="AP60" i="29"/>
  <c r="AY60" i="29" s="1"/>
  <c r="AP124" i="29"/>
  <c r="AY124" i="29" s="1"/>
  <c r="AP188" i="29"/>
  <c r="AY188" i="29" s="1"/>
  <c r="AP252" i="29"/>
  <c r="AY252" i="29" s="1"/>
  <c r="AP316" i="29"/>
  <c r="AY316" i="29" s="1"/>
  <c r="AP380" i="29"/>
  <c r="AY380" i="29" s="1"/>
  <c r="AP444" i="29"/>
  <c r="AY444" i="29" s="1"/>
  <c r="AP508" i="29"/>
  <c r="AY508" i="29" s="1"/>
  <c r="AP572" i="29"/>
  <c r="AY572" i="29" s="1"/>
  <c r="AP636" i="29"/>
  <c r="AY636" i="29" s="1"/>
  <c r="AP700" i="29"/>
  <c r="AY700" i="29" s="1"/>
  <c r="AP764" i="29"/>
  <c r="AY764" i="29" s="1"/>
  <c r="AP828" i="29"/>
  <c r="AY828" i="29" s="1"/>
  <c r="AP892" i="29"/>
  <c r="AY892" i="29" s="1"/>
  <c r="AP956" i="29"/>
  <c r="AY956" i="29" s="1"/>
  <c r="AP1020" i="29"/>
  <c r="AY1020" i="29" s="1"/>
  <c r="AP1052" i="29"/>
  <c r="AY1052" i="29" s="1"/>
  <c r="AP1116" i="29"/>
  <c r="AY1116" i="29" s="1"/>
  <c r="AP1180" i="29"/>
  <c r="AY1180" i="29" s="1"/>
  <c r="AP1308" i="29"/>
  <c r="AY1308" i="29" s="1"/>
  <c r="AP1372" i="29"/>
  <c r="AY1372" i="29" s="1"/>
  <c r="AP1436" i="29"/>
  <c r="AY1436" i="29" s="1"/>
  <c r="AP1564" i="29"/>
  <c r="AY1564" i="29" s="1"/>
  <c r="AP1628" i="29"/>
  <c r="AY1628" i="29" s="1"/>
  <c r="AP1692" i="29"/>
  <c r="AY1692" i="29" s="1"/>
  <c r="AP425" i="29"/>
  <c r="AY425" i="29" s="1"/>
  <c r="AP489" i="29"/>
  <c r="AY489" i="29" s="1"/>
  <c r="AP553" i="29"/>
  <c r="AY553" i="29" s="1"/>
  <c r="AP617" i="29"/>
  <c r="AY617" i="29" s="1"/>
  <c r="AP150" i="29"/>
  <c r="AY150" i="29" s="1"/>
  <c r="AP182" i="29"/>
  <c r="AY182" i="29" s="1"/>
  <c r="AP214" i="29"/>
  <c r="AY214" i="29" s="1"/>
  <c r="AP246" i="29"/>
  <c r="AY246" i="29" s="1"/>
  <c r="AP278" i="29"/>
  <c r="AY278" i="29" s="1"/>
  <c r="AP310" i="29"/>
  <c r="AY310" i="29" s="1"/>
  <c r="AP342" i="29"/>
  <c r="AY342" i="29" s="1"/>
  <c r="AP374" i="29"/>
  <c r="AY374" i="29" s="1"/>
  <c r="AP27" i="29"/>
  <c r="AY27" i="29" s="1"/>
  <c r="AP91" i="29"/>
  <c r="AY91" i="29" s="1"/>
  <c r="AP155" i="29"/>
  <c r="AY155" i="29" s="1"/>
  <c r="AP219" i="29"/>
  <c r="AY219" i="29" s="1"/>
  <c r="AP283" i="29"/>
  <c r="AY283" i="29" s="1"/>
  <c r="AP347" i="29"/>
  <c r="AY347" i="29" s="1"/>
  <c r="AP411" i="29"/>
  <c r="AY411" i="29" s="1"/>
  <c r="AP128" i="29"/>
  <c r="AY128" i="29" s="1"/>
  <c r="AP192" i="29"/>
  <c r="AY192" i="29" s="1"/>
  <c r="AP256" i="29"/>
  <c r="AY256" i="29" s="1"/>
  <c r="AP384" i="29"/>
  <c r="AY384" i="29" s="1"/>
  <c r="AP448" i="29"/>
  <c r="AY448" i="29" s="1"/>
  <c r="AP512" i="29"/>
  <c r="AY512" i="29" s="1"/>
  <c r="AP640" i="29"/>
  <c r="AY640" i="29" s="1"/>
  <c r="AP704" i="29"/>
  <c r="AY704" i="29" s="1"/>
  <c r="AP768" i="29"/>
  <c r="AY768" i="29" s="1"/>
  <c r="AP896" i="29"/>
  <c r="AY896" i="29" s="1"/>
  <c r="AP960" i="29"/>
  <c r="AY960" i="29" s="1"/>
  <c r="AP1024" i="29"/>
  <c r="AY1024" i="29" s="1"/>
  <c r="AP1056" i="29"/>
  <c r="AY1056" i="29" s="1"/>
  <c r="AP1120" i="29"/>
  <c r="AY1120" i="29" s="1"/>
  <c r="AP1184" i="29"/>
  <c r="AY1184" i="29" s="1"/>
  <c r="AP1248" i="29"/>
  <c r="AY1248" i="29" s="1"/>
  <c r="AP1312" i="29"/>
  <c r="AY1312" i="29" s="1"/>
  <c r="AP1376" i="29"/>
  <c r="AY1376" i="29" s="1"/>
  <c r="AP1440" i="29"/>
  <c r="AY1440" i="29" s="1"/>
  <c r="AP1504" i="29"/>
  <c r="AY1504" i="29" s="1"/>
  <c r="AP1568" i="29"/>
  <c r="AY1568" i="29" s="1"/>
  <c r="AP1632" i="29"/>
  <c r="AY1632" i="29" s="1"/>
  <c r="AP1696" i="29"/>
  <c r="AY1696" i="29" s="1"/>
  <c r="AP1760" i="29"/>
  <c r="AY1760" i="29" s="1"/>
  <c r="AP461" i="29"/>
  <c r="AY461" i="29" s="1"/>
  <c r="AP525" i="29"/>
  <c r="AY525" i="29" s="1"/>
  <c r="AP589" i="29"/>
  <c r="AY589" i="29" s="1"/>
  <c r="AP122" i="29"/>
  <c r="AY122" i="29" s="1"/>
  <c r="AP186" i="29"/>
  <c r="AY186" i="29" s="1"/>
  <c r="AP218" i="29"/>
  <c r="AY218" i="29" s="1"/>
  <c r="AP250" i="29"/>
  <c r="AY250" i="29" s="1"/>
  <c r="AP282" i="29"/>
  <c r="AY282" i="29" s="1"/>
  <c r="AP314" i="29"/>
  <c r="AY314" i="29" s="1"/>
  <c r="AP346" i="29"/>
  <c r="AY346" i="29" s="1"/>
  <c r="AP378" i="29"/>
  <c r="AY378" i="29" s="1"/>
  <c r="AP63" i="29"/>
  <c r="AY63" i="29" s="1"/>
  <c r="AP127" i="29"/>
  <c r="AY127" i="29" s="1"/>
  <c r="AP191" i="29"/>
  <c r="AY191" i="29" s="1"/>
  <c r="AP319" i="29"/>
  <c r="AY319" i="29" s="1"/>
  <c r="AP383" i="29"/>
  <c r="AY383" i="29" s="1"/>
  <c r="AP4" i="29"/>
  <c r="AY4" i="29" s="1"/>
  <c r="AP36" i="29"/>
  <c r="AY36" i="29" s="1"/>
  <c r="AP68" i="29"/>
  <c r="AY68" i="29" s="1"/>
  <c r="AP100" i="29"/>
  <c r="AY100" i="29" s="1"/>
  <c r="AP132" i="29"/>
  <c r="AY132" i="29" s="1"/>
  <c r="AP196" i="29"/>
  <c r="AY196" i="29" s="1"/>
  <c r="AP228" i="29"/>
  <c r="AY228" i="29" s="1"/>
  <c r="AP260" i="29"/>
  <c r="AY260" i="29" s="1"/>
  <c r="AP292" i="29"/>
  <c r="AY292" i="29" s="1"/>
  <c r="AP324" i="29"/>
  <c r="AY324" i="29" s="1"/>
  <c r="AP356" i="29"/>
  <c r="AY356" i="29" s="1"/>
  <c r="AP388" i="29"/>
  <c r="AY388" i="29" s="1"/>
  <c r="AP452" i="29"/>
  <c r="AY452" i="29" s="1"/>
  <c r="AP484" i="29"/>
  <c r="AY484" i="29" s="1"/>
  <c r="AP516" i="29"/>
  <c r="AY516" i="29" s="1"/>
  <c r="AP548" i="29"/>
  <c r="AY548" i="29" s="1"/>
  <c r="AP580" i="29"/>
  <c r="AY580" i="29" s="1"/>
  <c r="AP612" i="29"/>
  <c r="AY612" i="29" s="1"/>
  <c r="AP644" i="29"/>
  <c r="AY644" i="29" s="1"/>
  <c r="AP708" i="29"/>
  <c r="AY708" i="29" s="1"/>
  <c r="AP740" i="29"/>
  <c r="AY740" i="29" s="1"/>
  <c r="AP772" i="29"/>
  <c r="AY772" i="29" s="1"/>
  <c r="AP804" i="29"/>
  <c r="AY804" i="29" s="1"/>
  <c r="AP836" i="29"/>
  <c r="AY836" i="29" s="1"/>
  <c r="AP868" i="29"/>
  <c r="AY868" i="29" s="1"/>
  <c r="AP900" i="29"/>
  <c r="AY900" i="29" s="1"/>
  <c r="AP964" i="29"/>
  <c r="AY964" i="29" s="1"/>
  <c r="AP996" i="29"/>
  <c r="AY996" i="29" s="1"/>
  <c r="AP1028" i="29"/>
  <c r="AY1028" i="29" s="1"/>
  <c r="AP1060" i="29"/>
  <c r="AY1060" i="29" s="1"/>
  <c r="AP1092" i="29"/>
  <c r="AY1092" i="29" s="1"/>
  <c r="AP1124" i="29"/>
  <c r="AY1124" i="29" s="1"/>
  <c r="AP1156" i="29"/>
  <c r="AY1156" i="29" s="1"/>
  <c r="AP1220" i="29"/>
  <c r="AY1220" i="29" s="1"/>
  <c r="AP1252" i="29"/>
  <c r="AY1252" i="29" s="1"/>
  <c r="AP1284" i="29"/>
  <c r="AY1284" i="29" s="1"/>
  <c r="AP1316" i="29"/>
  <c r="AY1316" i="29" s="1"/>
  <c r="AP1348" i="29"/>
  <c r="AY1348" i="29" s="1"/>
  <c r="AP1380" i="29"/>
  <c r="AY1380" i="29" s="1"/>
  <c r="AP1412" i="29"/>
  <c r="AY1412" i="29" s="1"/>
  <c r="AP1476" i="29"/>
  <c r="AY1476" i="29" s="1"/>
  <c r="AP1508" i="29"/>
  <c r="AY1508" i="29" s="1"/>
  <c r="AP1540" i="29"/>
  <c r="AY1540" i="29" s="1"/>
  <c r="AP1572" i="29"/>
  <c r="AY1572" i="29" s="1"/>
  <c r="AP1604" i="29"/>
  <c r="AY1604" i="29" s="1"/>
  <c r="AP1636" i="29"/>
  <c r="AY1636" i="29" s="1"/>
  <c r="AP1668" i="29"/>
  <c r="AY1668" i="29" s="1"/>
  <c r="AP1732" i="29"/>
  <c r="AY1732" i="29" s="1"/>
  <c r="AP1764" i="29"/>
  <c r="AY1764" i="29" s="1"/>
  <c r="AP433" i="29"/>
  <c r="AY433" i="29" s="1"/>
  <c r="AP497" i="29"/>
  <c r="AY497" i="29" s="1"/>
  <c r="AP561" i="29"/>
  <c r="AY561" i="29" s="1"/>
  <c r="AP625" i="29"/>
  <c r="AY625" i="29" s="1"/>
  <c r="AP94" i="29"/>
  <c r="AY94" i="29" s="1"/>
  <c r="AP254" i="29"/>
  <c r="AY254" i="29" s="1"/>
  <c r="AP318" i="29"/>
  <c r="AY318" i="29" s="1"/>
  <c r="AP350" i="29"/>
  <c r="AY350" i="29" s="1"/>
  <c r="AP382" i="29"/>
  <c r="AY382" i="29" s="1"/>
  <c r="AP3" i="29"/>
  <c r="AY3" i="29" s="1"/>
  <c r="AP67" i="29"/>
  <c r="AY67" i="29" s="1"/>
  <c r="AP195" i="29"/>
  <c r="AY195" i="29" s="1"/>
  <c r="AP259" i="29"/>
  <c r="AY259" i="29" s="1"/>
  <c r="AP323" i="29"/>
  <c r="AY323" i="29" s="1"/>
  <c r="AP40" i="29"/>
  <c r="AY40" i="29" s="1"/>
  <c r="AP104" i="29"/>
  <c r="AY104" i="29" s="1"/>
  <c r="AP168" i="29"/>
  <c r="AY168" i="29" s="1"/>
  <c r="AP232" i="29"/>
  <c r="AY232" i="29" s="1"/>
  <c r="AP296" i="29"/>
  <c r="AY296" i="29" s="1"/>
  <c r="AP360" i="29"/>
  <c r="AY360" i="29" s="1"/>
  <c r="AP424" i="29"/>
  <c r="AY424" i="29" s="1"/>
  <c r="AP488" i="29"/>
  <c r="AY488" i="29" s="1"/>
  <c r="AP552" i="29"/>
  <c r="AY552" i="29" s="1"/>
  <c r="AP616" i="29"/>
  <c r="AY616" i="29" s="1"/>
  <c r="AP680" i="29"/>
  <c r="AY680" i="29" s="1"/>
  <c r="AP744" i="29"/>
  <c r="AY744" i="29" s="1"/>
  <c r="AP808" i="29"/>
  <c r="AY808" i="29" s="1"/>
  <c r="AP872" i="29"/>
  <c r="AY872" i="29" s="1"/>
  <c r="AP936" i="29"/>
  <c r="AY936" i="29" s="1"/>
  <c r="AP1000" i="29"/>
  <c r="AY1000" i="29" s="1"/>
  <c r="AP1064" i="29"/>
  <c r="AY1064" i="29" s="1"/>
  <c r="AP1096" i="29"/>
  <c r="AY1096" i="29" s="1"/>
  <c r="AP1128" i="29"/>
  <c r="AY1128" i="29" s="1"/>
  <c r="AP1160" i="29"/>
  <c r="AY1160" i="29" s="1"/>
  <c r="AP1192" i="29"/>
  <c r="AY1192" i="29" s="1"/>
  <c r="AP1224" i="29"/>
  <c r="AY1224" i="29" s="1"/>
  <c r="AP1256" i="29"/>
  <c r="AY1256" i="29" s="1"/>
  <c r="AP1320" i="29"/>
  <c r="AY1320" i="29" s="1"/>
  <c r="AP1352" i="29"/>
  <c r="AY1352" i="29" s="1"/>
  <c r="AP1384" i="29"/>
  <c r="AY1384" i="29" s="1"/>
  <c r="AP1416" i="29"/>
  <c r="AY1416" i="29" s="1"/>
  <c r="AP1448" i="29"/>
  <c r="AY1448" i="29" s="1"/>
  <c r="AP1480" i="29"/>
  <c r="AY1480" i="29" s="1"/>
  <c r="AP1512" i="29"/>
  <c r="AY1512" i="29" s="1"/>
  <c r="AP1576" i="29"/>
  <c r="AY1576" i="29" s="1"/>
  <c r="AP1608" i="29"/>
  <c r="AY1608" i="29" s="1"/>
  <c r="AP1640" i="29"/>
  <c r="AY1640" i="29" s="1"/>
  <c r="AP1672" i="29"/>
  <c r="AY1672" i="29" s="1"/>
  <c r="AP1704" i="29"/>
  <c r="AY1704" i="29" s="1"/>
  <c r="AP1736" i="29"/>
  <c r="AY1736" i="29" s="1"/>
  <c r="AP1768" i="29"/>
  <c r="AY1768" i="29" s="1"/>
  <c r="AP437" i="29"/>
  <c r="AY437" i="29" s="1"/>
  <c r="AP501" i="29"/>
  <c r="AY501" i="29" s="1"/>
  <c r="AP565" i="29"/>
  <c r="AY565" i="29" s="1"/>
  <c r="AP629" i="29"/>
  <c r="AY629" i="29" s="1"/>
  <c r="AP98" i="29"/>
  <c r="AY98" i="29" s="1"/>
  <c r="AP226" i="29"/>
  <c r="AY226" i="29" s="1"/>
  <c r="AP290" i="29"/>
  <c r="AY290" i="29" s="1"/>
  <c r="AP354" i="29"/>
  <c r="AY354" i="29" s="1"/>
  <c r="AP71" i="29"/>
  <c r="AY71" i="29" s="1"/>
  <c r="AP135" i="29"/>
  <c r="AY135" i="29" s="1"/>
  <c r="AP199" i="29"/>
  <c r="AY199" i="29" s="1"/>
  <c r="AP327" i="29"/>
  <c r="AY327" i="29" s="1"/>
  <c r="AP391" i="29"/>
  <c r="AY391" i="29" s="1"/>
  <c r="AP12" i="29"/>
  <c r="AY12" i="29" s="1"/>
  <c r="AP76" i="29"/>
  <c r="AY76" i="29" s="1"/>
  <c r="AP140" i="29"/>
  <c r="AY140" i="29" s="1"/>
  <c r="AP268" i="29"/>
  <c r="AY268" i="29" s="1"/>
  <c r="AP332" i="29"/>
  <c r="AY332" i="29" s="1"/>
  <c r="AP396" i="29"/>
  <c r="AY396" i="29" s="1"/>
  <c r="AP460" i="29"/>
  <c r="AY460" i="29" s="1"/>
  <c r="AP524" i="29"/>
  <c r="AY524" i="29" s="1"/>
  <c r="AP652" i="29"/>
  <c r="AY652" i="29" s="1"/>
  <c r="AP716" i="29"/>
  <c r="AY716" i="29" s="1"/>
  <c r="AP780" i="29"/>
  <c r="AY780" i="29" s="1"/>
  <c r="AP908" i="29"/>
  <c r="AY908" i="29" s="1"/>
  <c r="AP972" i="29"/>
  <c r="AY972" i="29" s="1"/>
  <c r="AP1068" i="29"/>
  <c r="AY1068" i="29" s="1"/>
  <c r="AP1132" i="29"/>
  <c r="AY1132" i="29" s="1"/>
  <c r="AP1196" i="29"/>
  <c r="AY1196" i="29" s="1"/>
  <c r="AP1260" i="29"/>
  <c r="AY1260" i="29" s="1"/>
  <c r="AP1324" i="29"/>
  <c r="AY1324" i="29" s="1"/>
  <c r="AP1388" i="29"/>
  <c r="AY1388" i="29" s="1"/>
  <c r="AP1452" i="29"/>
  <c r="AY1452" i="29" s="1"/>
  <c r="AP1516" i="29"/>
  <c r="AY1516" i="29" s="1"/>
  <c r="AP1580" i="29"/>
  <c r="AY1580" i="29" s="1"/>
  <c r="AP1644" i="29"/>
  <c r="AY1644" i="29" s="1"/>
  <c r="AP1708" i="29"/>
  <c r="AY1708" i="29" s="1"/>
  <c r="AP1772" i="29"/>
  <c r="AY1772" i="29" s="1"/>
  <c r="AP473" i="29"/>
  <c r="AY473" i="29" s="1"/>
  <c r="AP537" i="29"/>
  <c r="AY537" i="29" s="1"/>
  <c r="AP102" i="29"/>
  <c r="AY102" i="29" s="1"/>
  <c r="AP198" i="29"/>
  <c r="AY198" i="29" s="1"/>
  <c r="AP230" i="29"/>
  <c r="AY230" i="29" s="1"/>
  <c r="AP390" i="29"/>
  <c r="AY390" i="29" s="1"/>
  <c r="AP11" i="29"/>
  <c r="AY11" i="29" s="1"/>
  <c r="AP43" i="29"/>
  <c r="AY43" i="29" s="1"/>
  <c r="AP75" i="29"/>
  <c r="AY75" i="29" s="1"/>
  <c r="AP107" i="29"/>
  <c r="AY107" i="29" s="1"/>
  <c r="AP171" i="29"/>
  <c r="AY171" i="29" s="1"/>
  <c r="AP203" i="29"/>
  <c r="AY203" i="29" s="1"/>
  <c r="AP235" i="29"/>
  <c r="AY235" i="29" s="1"/>
  <c r="AP267" i="29"/>
  <c r="AY267" i="29" s="1"/>
  <c r="AP299" i="29"/>
  <c r="AY299" i="29" s="1"/>
  <c r="AP331" i="29"/>
  <c r="AY331" i="29" s="1"/>
  <c r="AP363" i="29"/>
  <c r="AY363" i="29" s="1"/>
  <c r="AP16" i="29"/>
  <c r="AY16" i="29" s="1"/>
  <c r="AP48" i="29"/>
  <c r="AY48" i="29" s="1"/>
  <c r="AP112" i="29"/>
  <c r="AY112" i="29" s="1"/>
  <c r="AP144" i="29"/>
  <c r="AY144" i="29" s="1"/>
  <c r="AP176" i="29"/>
  <c r="AY176" i="29" s="1"/>
  <c r="AP208" i="29"/>
  <c r="AY208" i="29" s="1"/>
  <c r="AP240" i="29"/>
  <c r="AY240" i="29" s="1"/>
  <c r="AP272" i="29"/>
  <c r="AY272" i="29" s="1"/>
  <c r="AP304" i="29"/>
  <c r="AY304" i="29" s="1"/>
  <c r="AP368" i="29"/>
  <c r="AY368" i="29" s="1"/>
  <c r="AP400" i="29"/>
  <c r="AY400" i="29" s="1"/>
  <c r="AP464" i="29"/>
  <c r="AY464" i="29" s="1"/>
  <c r="AP496" i="29"/>
  <c r="AY496" i="29" s="1"/>
  <c r="AP528" i="29"/>
  <c r="AY528" i="29" s="1"/>
  <c r="AP560" i="29"/>
  <c r="AY560" i="29" s="1"/>
  <c r="AP592" i="29"/>
  <c r="AY592" i="29" s="1"/>
  <c r="AP624" i="29"/>
  <c r="AY624" i="29" s="1"/>
  <c r="AP656" i="29"/>
  <c r="AY656" i="29" s="1"/>
  <c r="AP720" i="29"/>
  <c r="AY720" i="29" s="1"/>
  <c r="AP752" i="29"/>
  <c r="AY752" i="29" s="1"/>
  <c r="AP784" i="29"/>
  <c r="AY784" i="29" s="1"/>
  <c r="AP816" i="29"/>
  <c r="AY816" i="29" s="1"/>
  <c r="AP848" i="29"/>
  <c r="AY848" i="29" s="1"/>
  <c r="AP880" i="29"/>
  <c r="AY880" i="29" s="1"/>
  <c r="AP912" i="29"/>
  <c r="AY912" i="29" s="1"/>
  <c r="AP976" i="29"/>
  <c r="AY976" i="29" s="1"/>
  <c r="AP1008" i="29"/>
  <c r="AY1008" i="29" s="1"/>
  <c r="AP1072" i="29"/>
  <c r="AY1072" i="29" s="1"/>
  <c r="AP1136" i="29"/>
  <c r="AY1136" i="29" s="1"/>
  <c r="AP1264" i="29"/>
  <c r="AY1264" i="29" s="1"/>
  <c r="AP1328" i="29"/>
  <c r="AY1328" i="29" s="1"/>
  <c r="AP1392" i="29"/>
  <c r="AY1392" i="29" s="1"/>
  <c r="AP1520" i="29"/>
  <c r="AY1520" i="29" s="1"/>
  <c r="AP1584" i="29"/>
  <c r="AY1584" i="29" s="1"/>
  <c r="AP1648" i="29"/>
  <c r="AY1648" i="29" s="1"/>
  <c r="AP1776" i="29"/>
  <c r="AY1776" i="29" s="1"/>
  <c r="AP477" i="29"/>
  <c r="AY477" i="29" s="1"/>
  <c r="AP509" i="29"/>
  <c r="AY509" i="29" s="1"/>
  <c r="AP541" i="29"/>
  <c r="AY541" i="29" s="1"/>
  <c r="AP573" i="29"/>
  <c r="AY573" i="29" s="1"/>
  <c r="AP605" i="29"/>
  <c r="AY605" i="29" s="1"/>
  <c r="AP106" i="29"/>
  <c r="AY106" i="29" s="1"/>
  <c r="AP234" i="29"/>
  <c r="AY234" i="29" s="1"/>
  <c r="AP298" i="29"/>
  <c r="AY298" i="29" s="1"/>
  <c r="AP362" i="29"/>
  <c r="AY362" i="29" s="1"/>
  <c r="AP47" i="29"/>
  <c r="AY47" i="29" s="1"/>
  <c r="AP111" i="29"/>
  <c r="AY111" i="29" s="1"/>
  <c r="AP175" i="29"/>
  <c r="AY175" i="29" s="1"/>
  <c r="AP239" i="29"/>
  <c r="AY239" i="29" s="1"/>
  <c r="AP303" i="29"/>
  <c r="AY303" i="29" s="1"/>
  <c r="AP367" i="29"/>
  <c r="AY367" i="29" s="1"/>
  <c r="AP20" i="29"/>
  <c r="AY20" i="29" s="1"/>
  <c r="AP84" i="29"/>
  <c r="AY84" i="29" s="1"/>
  <c r="AP148" i="29"/>
  <c r="AY148" i="29" s="1"/>
  <c r="AP276" i="29"/>
  <c r="AY276" i="29" s="1"/>
  <c r="AP340" i="29"/>
  <c r="AY340" i="29" s="1"/>
  <c r="AP404" i="29"/>
  <c r="AY404" i="29" s="1"/>
  <c r="AP468" i="29"/>
  <c r="AY468" i="29" s="1"/>
  <c r="AP596" i="29"/>
  <c r="AY596" i="29" s="1"/>
  <c r="AP660" i="29"/>
  <c r="AY660" i="29" s="1"/>
  <c r="AP724" i="29"/>
  <c r="AY724" i="29" s="1"/>
  <c r="AP852" i="29"/>
  <c r="AY852" i="29" s="1"/>
  <c r="AP916" i="29"/>
  <c r="AY916" i="29" s="1"/>
  <c r="AP980" i="29"/>
  <c r="AY980" i="29" s="1"/>
  <c r="AP1076" i="29"/>
  <c r="AY1076" i="29" s="1"/>
  <c r="AP1140" i="29"/>
  <c r="AY1140" i="29" s="1"/>
  <c r="AP1204" i="29"/>
  <c r="AY1204" i="29" s="1"/>
  <c r="AP1268" i="29"/>
  <c r="AY1268" i="29" s="1"/>
  <c r="AP1332" i="29"/>
  <c r="AY1332" i="29" s="1"/>
  <c r="AP1396" i="29"/>
  <c r="AY1396" i="29" s="1"/>
  <c r="AP1460" i="29"/>
  <c r="AY1460" i="29" s="1"/>
  <c r="AP1524" i="29"/>
  <c r="AY1524" i="29" s="1"/>
  <c r="AP1588" i="29"/>
  <c r="AY1588" i="29" s="1"/>
  <c r="AP1652" i="29"/>
  <c r="AY1652" i="29" s="1"/>
  <c r="AP1716" i="29"/>
  <c r="AY1716" i="29" s="1"/>
  <c r="AP417" i="29"/>
  <c r="AY417" i="29" s="1"/>
  <c r="AP449" i="29"/>
  <c r="AY449" i="29" s="1"/>
  <c r="AP481" i="29"/>
  <c r="AY481" i="29" s="1"/>
  <c r="AP513" i="29"/>
  <c r="AY513" i="29" s="1"/>
  <c r="AP577" i="29"/>
  <c r="AY577" i="29" s="1"/>
  <c r="AP609" i="29"/>
  <c r="AY609" i="29" s="1"/>
  <c r="AP653" i="29"/>
  <c r="AY653" i="29" s="1"/>
  <c r="AP717" i="29"/>
  <c r="AY717" i="29" s="1"/>
  <c r="AP781" i="29"/>
  <c r="AY781" i="29" s="1"/>
  <c r="AP909" i="29"/>
  <c r="AY909" i="29" s="1"/>
  <c r="AP973" i="29"/>
  <c r="AY973" i="29" s="1"/>
  <c r="AP1069" i="29"/>
  <c r="AY1069" i="29" s="1"/>
  <c r="AP1133" i="29"/>
  <c r="AY1133" i="29" s="1"/>
  <c r="AP1197" i="29"/>
  <c r="AY1197" i="29" s="1"/>
  <c r="AP1261" i="29"/>
  <c r="AY1261" i="29" s="1"/>
  <c r="AP1325" i="29"/>
  <c r="AY1325" i="29" s="1"/>
  <c r="AP1389" i="29"/>
  <c r="AY1389" i="29" s="1"/>
  <c r="AP1453" i="29"/>
  <c r="AY1453" i="29" s="1"/>
  <c r="AP1517" i="29"/>
  <c r="AY1517" i="29" s="1"/>
  <c r="AP1581" i="29"/>
  <c r="AY1581" i="29" s="1"/>
  <c r="AP1645" i="29"/>
  <c r="AY1645" i="29" s="1"/>
  <c r="AP1709" i="29"/>
  <c r="AY1709" i="29" s="1"/>
  <c r="AP1773" i="29"/>
  <c r="AY1773" i="29" s="1"/>
  <c r="AP470" i="29"/>
  <c r="AY470" i="29" s="1"/>
  <c r="AP502" i="29"/>
  <c r="AY502" i="29" s="1"/>
  <c r="AP662" i="29"/>
  <c r="AY662" i="29" s="1"/>
  <c r="AP694" i="29"/>
  <c r="AY694" i="29" s="1"/>
  <c r="AP726" i="29"/>
  <c r="AY726" i="29" s="1"/>
  <c r="AP758" i="29"/>
  <c r="AY758" i="29" s="1"/>
  <c r="AP790" i="29"/>
  <c r="AY790" i="29" s="1"/>
  <c r="AP854" i="29"/>
  <c r="AY854" i="29" s="1"/>
  <c r="AP886" i="29"/>
  <c r="AY886" i="29" s="1"/>
  <c r="AP982" i="29"/>
  <c r="AY982" i="29" s="1"/>
  <c r="AP1014" i="29"/>
  <c r="AY1014" i="29" s="1"/>
  <c r="AP1046" i="29"/>
  <c r="AY1046" i="29" s="1"/>
  <c r="AP1110" i="29"/>
  <c r="AY1110" i="29" s="1"/>
  <c r="AP1174" i="29"/>
  <c r="AY1174" i="29" s="1"/>
  <c r="AP1238" i="29"/>
  <c r="AY1238" i="29" s="1"/>
  <c r="AP1302" i="29"/>
  <c r="AY1302" i="29" s="1"/>
  <c r="AP1366" i="29"/>
  <c r="AY1366" i="29" s="1"/>
  <c r="AP1430" i="29"/>
  <c r="AY1430" i="29" s="1"/>
  <c r="AP1494" i="29"/>
  <c r="AY1494" i="29" s="1"/>
  <c r="AP1558" i="29"/>
  <c r="AY1558" i="29" s="1"/>
  <c r="AP1622" i="29"/>
  <c r="AY1622" i="29" s="1"/>
  <c r="AP1686" i="29"/>
  <c r="AY1686" i="29" s="1"/>
  <c r="AP1750" i="29"/>
  <c r="AY1750" i="29" s="1"/>
  <c r="AP451" i="29"/>
  <c r="AY451" i="29" s="1"/>
  <c r="AP515" i="29"/>
  <c r="AY515" i="29" s="1"/>
  <c r="AP579" i="29"/>
  <c r="AY579" i="29" s="1"/>
  <c r="AP753" i="29"/>
  <c r="AY753" i="29" s="1"/>
  <c r="AP817" i="29"/>
  <c r="AY817" i="29" s="1"/>
  <c r="AP881" i="29"/>
  <c r="AY881" i="29" s="1"/>
  <c r="AP1009" i="29"/>
  <c r="AY1009" i="29" s="1"/>
  <c r="AP1041" i="29"/>
  <c r="AY1041" i="29" s="1"/>
  <c r="AP1073" i="29"/>
  <c r="AY1073" i="29" s="1"/>
  <c r="AP1105" i="29"/>
  <c r="AY1105" i="29" s="1"/>
  <c r="AP1137" i="29"/>
  <c r="AY1137" i="29" s="1"/>
  <c r="AP1169" i="29"/>
  <c r="AY1169" i="29" s="1"/>
  <c r="AP1233" i="29"/>
  <c r="AY1233" i="29" s="1"/>
  <c r="AP1265" i="29"/>
  <c r="AY1265" i="29" s="1"/>
  <c r="AP1297" i="29"/>
  <c r="AY1297" i="29" s="1"/>
  <c r="AP1329" i="29"/>
  <c r="AY1329" i="29" s="1"/>
  <c r="AP1361" i="29"/>
  <c r="AY1361" i="29" s="1"/>
  <c r="AP1393" i="29"/>
  <c r="AY1393" i="29" s="1"/>
  <c r="AP1425" i="29"/>
  <c r="AY1425" i="29" s="1"/>
  <c r="AP1489" i="29"/>
  <c r="AY1489" i="29" s="1"/>
  <c r="AP1521" i="29"/>
  <c r="AY1521" i="29" s="1"/>
  <c r="AP1553" i="29"/>
  <c r="AY1553" i="29" s="1"/>
  <c r="AP1585" i="29"/>
  <c r="AY1585" i="29" s="1"/>
  <c r="AP1649" i="29"/>
  <c r="AY1649" i="29" s="1"/>
  <c r="AP1681" i="29"/>
  <c r="AY1681" i="29" s="1"/>
  <c r="AP1713" i="29"/>
  <c r="AY1713" i="29" s="1"/>
  <c r="AP1745" i="29"/>
  <c r="AY1745" i="29" s="1"/>
  <c r="AP1777" i="29"/>
  <c r="AY1777" i="29" s="1"/>
  <c r="AP442" i="29"/>
  <c r="AY442" i="29" s="1"/>
  <c r="AP474" i="29"/>
  <c r="AY474" i="29" s="1"/>
  <c r="AP506" i="29"/>
  <c r="AY506" i="29" s="1"/>
  <c r="AP538" i="29"/>
  <c r="AY538" i="29" s="1"/>
  <c r="AP570" i="29"/>
  <c r="AY570" i="29" s="1"/>
  <c r="AP602" i="29"/>
  <c r="AY602" i="29" s="1"/>
  <c r="AP634" i="29"/>
  <c r="AY634" i="29" s="1"/>
  <c r="AP698" i="29"/>
  <c r="AY698" i="29" s="1"/>
  <c r="AP730" i="29"/>
  <c r="AY730" i="29" s="1"/>
  <c r="AP762" i="29"/>
  <c r="AY762" i="29" s="1"/>
  <c r="AP794" i="29"/>
  <c r="AY794" i="29" s="1"/>
  <c r="AP826" i="29"/>
  <c r="AY826" i="29" s="1"/>
  <c r="AP858" i="29"/>
  <c r="AY858" i="29" s="1"/>
  <c r="AP890" i="29"/>
  <c r="AY890" i="29" s="1"/>
  <c r="AP954" i="29"/>
  <c r="AY954" i="29" s="1"/>
  <c r="AP986" i="29"/>
  <c r="AY986" i="29" s="1"/>
  <c r="AP1018" i="29"/>
  <c r="AY1018" i="29" s="1"/>
  <c r="AP1082" i="29"/>
  <c r="AY1082" i="29" s="1"/>
  <c r="AP1146" i="29"/>
  <c r="AY1146" i="29" s="1"/>
  <c r="AP1210" i="29"/>
  <c r="AY1210" i="29" s="1"/>
  <c r="AP1274" i="29"/>
  <c r="AY1274" i="29" s="1"/>
  <c r="AP1338" i="29"/>
  <c r="AY1338" i="29" s="1"/>
  <c r="AP1402" i="29"/>
  <c r="AY1402" i="29" s="1"/>
  <c r="AP1466" i="29"/>
  <c r="AY1466" i="29" s="1"/>
  <c r="AP1530" i="29"/>
  <c r="AY1530" i="29" s="1"/>
  <c r="AP1594" i="29"/>
  <c r="AY1594" i="29" s="1"/>
  <c r="AP1658" i="29"/>
  <c r="AY1658" i="29" s="1"/>
  <c r="AP1722" i="29"/>
  <c r="AY1722" i="29" s="1"/>
  <c r="AP455" i="29"/>
  <c r="AY455" i="29" s="1"/>
  <c r="AP583" i="29"/>
  <c r="AY583" i="29" s="1"/>
  <c r="AP647" i="29"/>
  <c r="AY647" i="29" s="1"/>
  <c r="AP693" i="29"/>
  <c r="AY693" i="29" s="1"/>
  <c r="AP821" i="29"/>
  <c r="AY821" i="29" s="1"/>
  <c r="AP885" i="29"/>
  <c r="AY885" i="29" s="1"/>
  <c r="AP949" i="29"/>
  <c r="AY949" i="29" s="1"/>
  <c r="AP1045" i="29"/>
  <c r="AY1045" i="29" s="1"/>
  <c r="AP1077" i="29"/>
  <c r="AY1077" i="29" s="1"/>
  <c r="AP1109" i="29"/>
  <c r="AY1109" i="29" s="1"/>
  <c r="AP1141" i="29"/>
  <c r="AY1141" i="29" s="1"/>
  <c r="AP1173" i="29"/>
  <c r="AY1173" i="29" s="1"/>
  <c r="AP1205" i="29"/>
  <c r="AY1205" i="29" s="1"/>
  <c r="AP1237" i="29"/>
  <c r="AY1237" i="29" s="1"/>
  <c r="AP1301" i="29"/>
  <c r="AY1301" i="29" s="1"/>
  <c r="AP1333" i="29"/>
  <c r="AY1333" i="29" s="1"/>
  <c r="AP1365" i="29"/>
  <c r="AY1365" i="29" s="1"/>
  <c r="AP1397" i="29"/>
  <c r="AY1397" i="29" s="1"/>
  <c r="AP1429" i="29"/>
  <c r="AY1429" i="29" s="1"/>
  <c r="AP1461" i="29"/>
  <c r="AY1461" i="29" s="1"/>
  <c r="AP1493" i="29"/>
  <c r="AY1493" i="29" s="1"/>
  <c r="AP1525" i="29"/>
  <c r="AY1525" i="29" s="1"/>
  <c r="AP1557" i="29"/>
  <c r="AY1557" i="29" s="1"/>
  <c r="AP1589" i="29"/>
  <c r="AY1589" i="29" s="1"/>
  <c r="AP1621" i="29"/>
  <c r="AY1621" i="29" s="1"/>
  <c r="AP1653" i="29"/>
  <c r="AY1653" i="29" s="1"/>
  <c r="AP1717" i="29"/>
  <c r="AY1717" i="29" s="1"/>
  <c r="AP1749" i="29"/>
  <c r="AY1749" i="29" s="1"/>
  <c r="AP414" i="29"/>
  <c r="AY414" i="29" s="1"/>
  <c r="AP446" i="29"/>
  <c r="AY446" i="29" s="1"/>
  <c r="AP478" i="29"/>
  <c r="AY478" i="29" s="1"/>
  <c r="AP574" i="29"/>
  <c r="AY574" i="29" s="1"/>
  <c r="AP606" i="29"/>
  <c r="AY606" i="29" s="1"/>
  <c r="AP798" i="29"/>
  <c r="AY798" i="29" s="1"/>
  <c r="AP830" i="29"/>
  <c r="AY830" i="29" s="1"/>
  <c r="AP862" i="29"/>
  <c r="AY862" i="29" s="1"/>
  <c r="AP894" i="29"/>
  <c r="AY894" i="29" s="1"/>
  <c r="AP926" i="29"/>
  <c r="AY926" i="29" s="1"/>
  <c r="AP958" i="29"/>
  <c r="AY958" i="29" s="1"/>
  <c r="AP990" i="29"/>
  <c r="AY990" i="29" s="1"/>
  <c r="AP1086" i="29"/>
  <c r="AY1086" i="29" s="1"/>
  <c r="AP1150" i="29"/>
  <c r="AY1150" i="29" s="1"/>
  <c r="AP1214" i="29"/>
  <c r="AY1214" i="29" s="1"/>
  <c r="AP1342" i="29"/>
  <c r="AY1342" i="29" s="1"/>
  <c r="AP1406" i="29"/>
  <c r="AY1406" i="29" s="1"/>
  <c r="AP1470" i="29"/>
  <c r="AY1470" i="29" s="1"/>
  <c r="AP1598" i="29"/>
  <c r="AY1598" i="29" s="1"/>
  <c r="AP1662" i="29"/>
  <c r="AY1662" i="29" s="1"/>
  <c r="AP1726" i="29"/>
  <c r="AY1726" i="29" s="1"/>
  <c r="AP427" i="29"/>
  <c r="AY427" i="29" s="1"/>
  <c r="AP459" i="29"/>
  <c r="AY459" i="29" s="1"/>
  <c r="AP491" i="29"/>
  <c r="AY491" i="29" s="1"/>
  <c r="AP523" i="29"/>
  <c r="AY523" i="29" s="1"/>
  <c r="AP555" i="29"/>
  <c r="AY555" i="29" s="1"/>
  <c r="AP587" i="29"/>
  <c r="AY587" i="29" s="1"/>
  <c r="AP619" i="29"/>
  <c r="AY619" i="29" s="1"/>
  <c r="AP665" i="29"/>
  <c r="AY665" i="29" s="1"/>
  <c r="AP729" i="29"/>
  <c r="AY729" i="29" s="1"/>
  <c r="AP793" i="29"/>
  <c r="AY793" i="29" s="1"/>
  <c r="AP921" i="29"/>
  <c r="AY921" i="29" s="1"/>
  <c r="AP985" i="29"/>
  <c r="AY985" i="29" s="1"/>
  <c r="AP1081" i="29"/>
  <c r="AY1081" i="29" s="1"/>
  <c r="AP1145" i="29"/>
  <c r="AY1145" i="29" s="1"/>
  <c r="AP1209" i="29"/>
  <c r="AY1209" i="29" s="1"/>
  <c r="AP1273" i="29"/>
  <c r="AY1273" i="29" s="1"/>
  <c r="AP1337" i="29"/>
  <c r="AY1337" i="29" s="1"/>
  <c r="AP1401" i="29"/>
  <c r="AY1401" i="29" s="1"/>
  <c r="AP1465" i="29"/>
  <c r="AY1465" i="29" s="1"/>
  <c r="AP1529" i="29"/>
  <c r="AY1529" i="29" s="1"/>
  <c r="AP1561" i="29"/>
  <c r="AY1561" i="29" s="1"/>
  <c r="AP1593" i="29"/>
  <c r="AY1593" i="29" s="1"/>
  <c r="AP1657" i="29"/>
  <c r="AY1657" i="29" s="1"/>
  <c r="AP1721" i="29"/>
  <c r="AY1721" i="29" s="1"/>
  <c r="AP418" i="29"/>
  <c r="AY418" i="29" s="1"/>
  <c r="AP482" i="29"/>
  <c r="AY482" i="29" s="1"/>
  <c r="AP546" i="29"/>
  <c r="AY546" i="29" s="1"/>
  <c r="AP610" i="29"/>
  <c r="AY610" i="29" s="1"/>
  <c r="AP674" i="29"/>
  <c r="AY674" i="29" s="1"/>
  <c r="AP738" i="29"/>
  <c r="AY738" i="29" s="1"/>
  <c r="AP802" i="29"/>
  <c r="AY802" i="29" s="1"/>
  <c r="AP866" i="29"/>
  <c r="AY866" i="29" s="1"/>
  <c r="AP930" i="29"/>
  <c r="AY930" i="29" s="1"/>
  <c r="AP994" i="29"/>
  <c r="AY994" i="29" s="1"/>
  <c r="AP1058" i="29"/>
  <c r="AY1058" i="29" s="1"/>
  <c r="AP1122" i="29"/>
  <c r="AY1122" i="29" s="1"/>
  <c r="AP1154" i="29"/>
  <c r="AY1154" i="29" s="1"/>
  <c r="AP1186" i="29"/>
  <c r="AY1186" i="29" s="1"/>
  <c r="AP1218" i="29"/>
  <c r="AY1218" i="29" s="1"/>
  <c r="AP1250" i="29"/>
  <c r="AY1250" i="29" s="1"/>
  <c r="AP1282" i="29"/>
  <c r="AY1282" i="29" s="1"/>
  <c r="AP1314" i="29"/>
  <c r="AY1314" i="29" s="1"/>
  <c r="AP1378" i="29"/>
  <c r="AY1378" i="29" s="1"/>
  <c r="AP1410" i="29"/>
  <c r="AY1410" i="29" s="1"/>
  <c r="AP1442" i="29"/>
  <c r="AY1442" i="29" s="1"/>
  <c r="AP1474" i="29"/>
  <c r="AY1474" i="29" s="1"/>
  <c r="AP1506" i="29"/>
  <c r="AY1506" i="29" s="1"/>
  <c r="AP1538" i="29"/>
  <c r="AY1538" i="29" s="1"/>
  <c r="AP1570" i="29"/>
  <c r="AY1570" i="29" s="1"/>
  <c r="AP1634" i="29"/>
  <c r="AY1634" i="29" s="1"/>
  <c r="AP1666" i="29"/>
  <c r="AY1666" i="29" s="1"/>
  <c r="AP1698" i="29"/>
  <c r="AY1698" i="29" s="1"/>
  <c r="AP1730" i="29"/>
  <c r="AY1730" i="29" s="1"/>
  <c r="AP1762" i="29"/>
  <c r="AY1762" i="29" s="1"/>
  <c r="AP431" i="29"/>
  <c r="AY431" i="29" s="1"/>
  <c r="AP495" i="29"/>
  <c r="AY495" i="29" s="1"/>
  <c r="AP559" i="29"/>
  <c r="AY559" i="29" s="1"/>
  <c r="AP623" i="29"/>
  <c r="AY623" i="29" s="1"/>
  <c r="AP637" i="29"/>
  <c r="AY637" i="29" s="1"/>
  <c r="AP669" i="29"/>
  <c r="AY669" i="29" s="1"/>
  <c r="AP733" i="29"/>
  <c r="AY733" i="29" s="1"/>
  <c r="AP765" i="29"/>
  <c r="AY765" i="29" s="1"/>
  <c r="AP797" i="29"/>
  <c r="AY797" i="29" s="1"/>
  <c r="AP829" i="29"/>
  <c r="AY829" i="29" s="1"/>
  <c r="AP861" i="29"/>
  <c r="AY861" i="29" s="1"/>
  <c r="AP893" i="29"/>
  <c r="AY893" i="29" s="1"/>
  <c r="AP925" i="29"/>
  <c r="AY925" i="29" s="1"/>
  <c r="AP989" i="29"/>
  <c r="AY989" i="29" s="1"/>
  <c r="AP1021" i="29"/>
  <c r="AY1021" i="29" s="1"/>
  <c r="AP1085" i="29"/>
  <c r="AY1085" i="29" s="1"/>
  <c r="AP1149" i="29"/>
  <c r="AY1149" i="29" s="1"/>
  <c r="AP1277" i="29"/>
  <c r="AY1277" i="29" s="1"/>
  <c r="AP1341" i="29"/>
  <c r="AY1341" i="29" s="1"/>
  <c r="AP1405" i="29"/>
  <c r="AY1405" i="29" s="1"/>
  <c r="AP1469" i="29"/>
  <c r="AY1469" i="29" s="1"/>
  <c r="AP1533" i="29"/>
  <c r="AY1533" i="29" s="1"/>
  <c r="AP1597" i="29"/>
  <c r="AY1597" i="29" s="1"/>
  <c r="AP1661" i="29"/>
  <c r="AY1661" i="29" s="1"/>
  <c r="AP1725" i="29"/>
  <c r="AY1725" i="29" s="1"/>
  <c r="AP422" i="29"/>
  <c r="AY422" i="29" s="1"/>
  <c r="AP454" i="29"/>
  <c r="AY454" i="29" s="1"/>
  <c r="AP486" i="29"/>
  <c r="AY486" i="29" s="1"/>
  <c r="AP518" i="29"/>
  <c r="AY518" i="29" s="1"/>
  <c r="AP550" i="29"/>
  <c r="AY550" i="29" s="1"/>
  <c r="AP582" i="29"/>
  <c r="AY582" i="29" s="1"/>
  <c r="AP614" i="29"/>
  <c r="AY614" i="29" s="1"/>
  <c r="AP710" i="29"/>
  <c r="AY710" i="29" s="1"/>
  <c r="AP742" i="29"/>
  <c r="AY742" i="29" s="1"/>
  <c r="AP934" i="29"/>
  <c r="AY934" i="29" s="1"/>
  <c r="AP966" i="29"/>
  <c r="AY966" i="29" s="1"/>
  <c r="AP998" i="29"/>
  <c r="AY998" i="29" s="1"/>
  <c r="AP1030" i="29"/>
  <c r="AY1030" i="29" s="1"/>
  <c r="AP1062" i="29"/>
  <c r="AY1062" i="29" s="1"/>
  <c r="AP1094" i="29"/>
  <c r="AY1094" i="29" s="1"/>
  <c r="AP1126" i="29"/>
  <c r="AY1126" i="29" s="1"/>
  <c r="AP1190" i="29"/>
  <c r="AY1190" i="29" s="1"/>
  <c r="AP1222" i="29"/>
  <c r="AY1222" i="29" s="1"/>
  <c r="AP1254" i="29"/>
  <c r="AY1254" i="29" s="1"/>
  <c r="AP1286" i="29"/>
  <c r="AY1286" i="29" s="1"/>
  <c r="AP1318" i="29"/>
  <c r="AY1318" i="29" s="1"/>
  <c r="AP1350" i="29"/>
  <c r="AY1350" i="29" s="1"/>
  <c r="AP1382" i="29"/>
  <c r="AY1382" i="29" s="1"/>
  <c r="AP1446" i="29"/>
  <c r="AY1446" i="29" s="1"/>
  <c r="AP1478" i="29"/>
  <c r="AY1478" i="29" s="1"/>
  <c r="AP1510" i="29"/>
  <c r="AY1510" i="29" s="1"/>
  <c r="AP1542" i="29"/>
  <c r="AY1542" i="29" s="1"/>
  <c r="AP1574" i="29"/>
  <c r="AY1574" i="29" s="1"/>
  <c r="AP1606" i="29"/>
  <c r="AY1606" i="29" s="1"/>
  <c r="AP1638" i="29"/>
  <c r="AY1638" i="29" s="1"/>
  <c r="AP1702" i="29"/>
  <c r="AY1702" i="29" s="1"/>
  <c r="AP1734" i="29"/>
  <c r="AY1734" i="29" s="1"/>
  <c r="AP1766" i="29"/>
  <c r="AY1766" i="29" s="1"/>
  <c r="AP467" i="29"/>
  <c r="AY467" i="29" s="1"/>
  <c r="AP531" i="29"/>
  <c r="AY531" i="29" s="1"/>
  <c r="AP595" i="29"/>
  <c r="AY595" i="29" s="1"/>
  <c r="AP641" i="29"/>
  <c r="AY641" i="29" s="1"/>
  <c r="AP673" i="29"/>
  <c r="AY673" i="29" s="1"/>
  <c r="AP705" i="29"/>
  <c r="AY705" i="29" s="1"/>
  <c r="AP737" i="29"/>
  <c r="AY737" i="29" s="1"/>
  <c r="AP769" i="29"/>
  <c r="AY769" i="29" s="1"/>
  <c r="AP833" i="29"/>
  <c r="AY833" i="29" s="1"/>
  <c r="AP865" i="29"/>
  <c r="AY865" i="29" s="1"/>
  <c r="AP897" i="29"/>
  <c r="AY897" i="29" s="1"/>
  <c r="AP929" i="29"/>
  <c r="AY929" i="29" s="1"/>
  <c r="AP961" i="29"/>
  <c r="AY961" i="29" s="1"/>
  <c r="AP993" i="29"/>
  <c r="AY993" i="29" s="1"/>
  <c r="AP1025" i="29"/>
  <c r="AY1025" i="29" s="1"/>
  <c r="AP1089" i="29"/>
  <c r="AY1089" i="29" s="1"/>
  <c r="AP1153" i="29"/>
  <c r="AY1153" i="29" s="1"/>
  <c r="AP1217" i="29"/>
  <c r="AY1217" i="29" s="1"/>
  <c r="AP1281" i="29"/>
  <c r="AY1281" i="29" s="1"/>
  <c r="AP1345" i="29"/>
  <c r="AY1345" i="29" s="1"/>
  <c r="AP1409" i="29"/>
  <c r="AY1409" i="29" s="1"/>
  <c r="AP1473" i="29"/>
  <c r="AY1473" i="29" s="1"/>
  <c r="AP1537" i="29"/>
  <c r="AY1537" i="29" s="1"/>
  <c r="AP1601" i="29"/>
  <c r="AY1601" i="29" s="1"/>
  <c r="AP1665" i="29"/>
  <c r="AY1665" i="29" s="1"/>
  <c r="AP1729" i="29"/>
  <c r="AY1729" i="29" s="1"/>
  <c r="AP426" i="29"/>
  <c r="AY426" i="29" s="1"/>
  <c r="AP490" i="29"/>
  <c r="AY490" i="29" s="1"/>
  <c r="AP554" i="29"/>
  <c r="AY554" i="29" s="1"/>
  <c r="AP618" i="29"/>
  <c r="AY618" i="29" s="1"/>
  <c r="AP682" i="29"/>
  <c r="AY682" i="29" s="1"/>
  <c r="AP746" i="29"/>
  <c r="AY746" i="29" s="1"/>
  <c r="AP810" i="29"/>
  <c r="AY810" i="29" s="1"/>
  <c r="AP874" i="29"/>
  <c r="AY874" i="29" s="1"/>
  <c r="AP938" i="29"/>
  <c r="AY938" i="29" s="1"/>
  <c r="AP1002" i="29"/>
  <c r="AY1002" i="29" s="1"/>
  <c r="AP1098" i="29"/>
  <c r="AY1098" i="29" s="1"/>
  <c r="AP1162" i="29"/>
  <c r="AY1162" i="29" s="1"/>
  <c r="AP1290" i="29"/>
  <c r="AY1290" i="29" s="1"/>
  <c r="AP1354" i="29"/>
  <c r="AY1354" i="29" s="1"/>
  <c r="AP1418" i="29"/>
  <c r="AY1418" i="29" s="1"/>
  <c r="AP1546" i="29"/>
  <c r="AY1546" i="29" s="1"/>
  <c r="AP1610" i="29"/>
  <c r="AY1610" i="29" s="1"/>
  <c r="AP1674" i="29"/>
  <c r="AY1674" i="29" s="1"/>
  <c r="AP439" i="29"/>
  <c r="AY439" i="29" s="1"/>
  <c r="AP503" i="29"/>
  <c r="AY503" i="29" s="1"/>
  <c r="AP535" i="29"/>
  <c r="AY535" i="29" s="1"/>
  <c r="AP567" i="29"/>
  <c r="AY567" i="29" s="1"/>
  <c r="AP599" i="29"/>
  <c r="AY599" i="29" s="1"/>
  <c r="AP631" i="29"/>
  <c r="AY631" i="29" s="1"/>
  <c r="AP645" i="29"/>
  <c r="AY645" i="29" s="1"/>
  <c r="AP709" i="29"/>
  <c r="AY709" i="29" s="1"/>
  <c r="AP773" i="29"/>
  <c r="AY773" i="29" s="1"/>
  <c r="AP837" i="29"/>
  <c r="AY837" i="29" s="1"/>
  <c r="AP901" i="29"/>
  <c r="AY901" i="29" s="1"/>
  <c r="AP965" i="29"/>
  <c r="AY965" i="29" s="1"/>
  <c r="AP1029" i="29"/>
  <c r="AY1029" i="29" s="1"/>
  <c r="AP1093" i="29"/>
  <c r="AY1093" i="29" s="1"/>
  <c r="AP1157" i="29"/>
  <c r="AY1157" i="29" s="1"/>
  <c r="AP1221" i="29"/>
  <c r="AY1221" i="29" s="1"/>
  <c r="AP1285" i="29"/>
  <c r="AY1285" i="29" s="1"/>
  <c r="AP1349" i="29"/>
  <c r="AY1349" i="29" s="1"/>
  <c r="AP1413" i="29"/>
  <c r="AY1413" i="29" s="1"/>
  <c r="AP1477" i="29"/>
  <c r="AY1477" i="29" s="1"/>
  <c r="AP1541" i="29"/>
  <c r="AY1541" i="29" s="1"/>
  <c r="AP1605" i="29"/>
  <c r="AY1605" i="29" s="1"/>
  <c r="AP1669" i="29"/>
  <c r="AY1669" i="29" s="1"/>
  <c r="AP1733" i="29"/>
  <c r="AY1733" i="29" s="1"/>
  <c r="AP558" i="29"/>
  <c r="AY558" i="29" s="1"/>
  <c r="AP590" i="29"/>
  <c r="AY590" i="29" s="1"/>
  <c r="AP622" i="29"/>
  <c r="AY622" i="29" s="1"/>
  <c r="AP654" i="29"/>
  <c r="AY654" i="29" s="1"/>
  <c r="AP686" i="29"/>
  <c r="AY686" i="29" s="1"/>
  <c r="AP718" i="29"/>
  <c r="AY718" i="29" s="1"/>
  <c r="AP750" i="29"/>
  <c r="AY750" i="29" s="1"/>
  <c r="AP846" i="29"/>
  <c r="AY846" i="29" s="1"/>
  <c r="AP878" i="29"/>
  <c r="AY878" i="29" s="1"/>
  <c r="AP1102" i="29"/>
  <c r="AY1102" i="29" s="1"/>
  <c r="AP1166" i="29"/>
  <c r="AY1166" i="29" s="1"/>
  <c r="AP1230" i="29"/>
  <c r="AY1230" i="29" s="1"/>
  <c r="AP1358" i="29"/>
  <c r="AY1358" i="29" s="1"/>
  <c r="AP1422" i="29"/>
  <c r="AY1422" i="29" s="1"/>
  <c r="AP1486" i="29"/>
  <c r="AY1486" i="29" s="1"/>
  <c r="AP1614" i="29"/>
  <c r="AY1614" i="29" s="1"/>
  <c r="AP1678" i="29"/>
  <c r="AY1678" i="29" s="1"/>
  <c r="AP1742" i="29"/>
  <c r="AY1742" i="29" s="1"/>
  <c r="AP475" i="29"/>
  <c r="AY475" i="29" s="1"/>
  <c r="AP539" i="29"/>
  <c r="AY539" i="29" s="1"/>
  <c r="AP603" i="29"/>
  <c r="AY603" i="29" s="1"/>
  <c r="AP681" i="29"/>
  <c r="AY681" i="29" s="1"/>
  <c r="AP809" i="29"/>
  <c r="AY809" i="29" s="1"/>
  <c r="AP873" i="29"/>
  <c r="AY873" i="29" s="1"/>
  <c r="AP937" i="29"/>
  <c r="AY937" i="29" s="1"/>
  <c r="AP1065" i="29"/>
  <c r="AY1065" i="29" s="1"/>
  <c r="AP1129" i="29"/>
  <c r="AY1129" i="29" s="1"/>
  <c r="AP1193" i="29"/>
  <c r="AY1193" i="29" s="1"/>
  <c r="AP1321" i="29"/>
  <c r="AY1321" i="29" s="1"/>
  <c r="AP1385" i="29"/>
  <c r="AY1385" i="29" s="1"/>
  <c r="AP1449" i="29"/>
  <c r="AY1449" i="29" s="1"/>
  <c r="AP1513" i="29"/>
  <c r="AY1513" i="29" s="1"/>
  <c r="AP1577" i="29"/>
  <c r="AY1577" i="29" s="1"/>
  <c r="AP1641" i="29"/>
  <c r="AY1641" i="29" s="1"/>
  <c r="AP1705" i="29"/>
  <c r="AY1705" i="29" s="1"/>
  <c r="AP1769" i="29"/>
  <c r="AY1769" i="29" s="1"/>
  <c r="AP530" i="29"/>
  <c r="AY530" i="29" s="1"/>
  <c r="AP594" i="29"/>
  <c r="AY594" i="29" s="1"/>
  <c r="AP658" i="29"/>
  <c r="AY658" i="29" s="1"/>
  <c r="AP786" i="29"/>
  <c r="AY786" i="29" s="1"/>
  <c r="AP850" i="29"/>
  <c r="AY850" i="29" s="1"/>
  <c r="AP914" i="29"/>
  <c r="AY914" i="29" s="1"/>
  <c r="AP1042" i="29"/>
  <c r="AY1042" i="29" s="1"/>
  <c r="AP1106" i="29"/>
  <c r="AY1106" i="29" s="1"/>
  <c r="AP1170" i="29"/>
  <c r="AY1170" i="29" s="1"/>
  <c r="AP1298" i="29"/>
  <c r="AY1298" i="29" s="1"/>
  <c r="AP1362" i="29"/>
  <c r="AY1362" i="29" s="1"/>
  <c r="AP1426" i="29"/>
  <c r="AY1426" i="29" s="1"/>
  <c r="AP1554" i="29"/>
  <c r="AY1554" i="29" s="1"/>
  <c r="AP1618" i="29"/>
  <c r="AY1618" i="29" s="1"/>
  <c r="AP1682" i="29"/>
  <c r="AY1682" i="29" s="1"/>
  <c r="AP447" i="29"/>
  <c r="AY447" i="29" s="1"/>
  <c r="AP543" i="29"/>
  <c r="AY543" i="29" s="1"/>
  <c r="AP575" i="29"/>
  <c r="AY575" i="29" s="1"/>
  <c r="AP639" i="29"/>
  <c r="AY639" i="29" s="1"/>
  <c r="AP703" i="29"/>
  <c r="AY703" i="29" s="1"/>
  <c r="AP831" i="29"/>
  <c r="AY831" i="29" s="1"/>
  <c r="AP895" i="29"/>
  <c r="AY895" i="29" s="1"/>
  <c r="AP959" i="29"/>
  <c r="AY959" i="29" s="1"/>
  <c r="AP1055" i="29"/>
  <c r="AY1055" i="29" s="1"/>
  <c r="AP1087" i="29"/>
  <c r="AY1087" i="29" s="1"/>
  <c r="AP1119" i="29"/>
  <c r="AY1119" i="29" s="1"/>
  <c r="AP1183" i="29"/>
  <c r="AY1183" i="29" s="1"/>
  <c r="AP1247" i="29"/>
  <c r="AY1247" i="29" s="1"/>
  <c r="AP1311" i="29"/>
  <c r="AY1311" i="29" s="1"/>
  <c r="AP1375" i="29"/>
  <c r="AY1375" i="29" s="1"/>
  <c r="AP1439" i="29"/>
  <c r="AY1439" i="29" s="1"/>
  <c r="AP1503" i="29"/>
  <c r="AY1503" i="29" s="1"/>
  <c r="AP1567" i="29"/>
  <c r="AY1567" i="29" s="1"/>
  <c r="AP1631" i="29"/>
  <c r="AY1631" i="29" s="1"/>
  <c r="AP1759" i="29"/>
  <c r="AY1759" i="29" s="1"/>
  <c r="AP1824" i="29"/>
  <c r="AY1824" i="29" s="1"/>
  <c r="AP1888" i="29"/>
  <c r="AY1888" i="29" s="1"/>
  <c r="AP1785" i="29"/>
  <c r="AY1785" i="29" s="1"/>
  <c r="AP1849" i="29"/>
  <c r="AY1849" i="29" s="1"/>
  <c r="AP1806" i="29"/>
  <c r="AY1806" i="29" s="1"/>
  <c r="AP1870" i="29"/>
  <c r="AY1870" i="29" s="1"/>
  <c r="AP1831" i="29"/>
  <c r="AY1831" i="29" s="1"/>
  <c r="AP1895" i="29"/>
  <c r="AY1895" i="29" s="1"/>
  <c r="AP707" i="29"/>
  <c r="AY707" i="29" s="1"/>
  <c r="AP771" i="29"/>
  <c r="AY771" i="29" s="1"/>
  <c r="AP835" i="29"/>
  <c r="AY835" i="29" s="1"/>
  <c r="AP963" i="29"/>
  <c r="AY963" i="29" s="1"/>
  <c r="AP1027" i="29"/>
  <c r="AY1027" i="29" s="1"/>
  <c r="AP1059" i="29"/>
  <c r="AY1059" i="29" s="1"/>
  <c r="AP1123" i="29"/>
  <c r="AY1123" i="29" s="1"/>
  <c r="AP1187" i="29"/>
  <c r="AY1187" i="29" s="1"/>
  <c r="AP1251" i="29"/>
  <c r="AY1251" i="29" s="1"/>
  <c r="AP1315" i="29"/>
  <c r="AY1315" i="29" s="1"/>
  <c r="AP1379" i="29"/>
  <c r="AY1379" i="29" s="1"/>
  <c r="AP1443" i="29"/>
  <c r="AY1443" i="29" s="1"/>
  <c r="AP1507" i="29"/>
  <c r="AY1507" i="29" s="1"/>
  <c r="AP1571" i="29"/>
  <c r="AY1571" i="29" s="1"/>
  <c r="AP1635" i="29"/>
  <c r="AY1635" i="29" s="1"/>
  <c r="AP1699" i="29"/>
  <c r="AY1699" i="29" s="1"/>
  <c r="AP1763" i="29"/>
  <c r="AY1763" i="29" s="1"/>
  <c r="AP1796" i="29"/>
  <c r="AY1796" i="29" s="1"/>
  <c r="AP1828" i="29"/>
  <c r="AY1828" i="29" s="1"/>
  <c r="AP1860" i="29"/>
  <c r="AY1860" i="29" s="1"/>
  <c r="AP1892" i="29"/>
  <c r="AY1892" i="29" s="1"/>
  <c r="AP1853" i="29"/>
  <c r="AY1853" i="29" s="1"/>
  <c r="AP1810" i="29"/>
  <c r="AY1810" i="29" s="1"/>
  <c r="AP1874" i="29"/>
  <c r="AY1874" i="29" s="1"/>
  <c r="AP1803" i="29"/>
  <c r="AY1803" i="29" s="1"/>
  <c r="AP1867" i="29"/>
  <c r="AY1867" i="29" s="1"/>
  <c r="AP711" i="29"/>
  <c r="AY711" i="29" s="1"/>
  <c r="AP839" i="29"/>
  <c r="AY839" i="29" s="1"/>
  <c r="AP903" i="29"/>
  <c r="AY903" i="29" s="1"/>
  <c r="AP967" i="29"/>
  <c r="AY967" i="29" s="1"/>
  <c r="AP1063" i="29"/>
  <c r="AY1063" i="29" s="1"/>
  <c r="AP1127" i="29"/>
  <c r="AY1127" i="29" s="1"/>
  <c r="AP1191" i="29"/>
  <c r="AY1191" i="29" s="1"/>
  <c r="AP1255" i="29"/>
  <c r="AY1255" i="29" s="1"/>
  <c r="AP1319" i="29"/>
  <c r="AY1319" i="29" s="1"/>
  <c r="AP1383" i="29"/>
  <c r="AY1383" i="29" s="1"/>
  <c r="AP1447" i="29"/>
  <c r="AY1447" i="29" s="1"/>
  <c r="AP1511" i="29"/>
  <c r="AY1511" i="29" s="1"/>
  <c r="AP1575" i="29"/>
  <c r="AY1575" i="29" s="1"/>
  <c r="AP1703" i="29"/>
  <c r="AY1703" i="29" s="1"/>
  <c r="AP1767" i="29"/>
  <c r="AY1767" i="29" s="1"/>
  <c r="AP1800" i="29"/>
  <c r="AY1800" i="29" s="1"/>
  <c r="AP1832" i="29"/>
  <c r="AY1832" i="29" s="1"/>
  <c r="AP1896" i="29"/>
  <c r="AY1896" i="29" s="1"/>
  <c r="AP1793" i="29"/>
  <c r="AY1793" i="29" s="1"/>
  <c r="AP1857" i="29"/>
  <c r="AY1857" i="29" s="1"/>
  <c r="AP1814" i="29"/>
  <c r="AY1814" i="29" s="1"/>
  <c r="AP1878" i="29"/>
  <c r="AY1878" i="29" s="1"/>
  <c r="AP1871" i="29"/>
  <c r="AY1871" i="29" s="1"/>
  <c r="AP683" i="29"/>
  <c r="AY683" i="29" s="1"/>
  <c r="AP715" i="29"/>
  <c r="AY715" i="29" s="1"/>
  <c r="AP747" i="29"/>
  <c r="AY747" i="29" s="1"/>
  <c r="AP779" i="29"/>
  <c r="AY779" i="29" s="1"/>
  <c r="AP811" i="29"/>
  <c r="AY811" i="29" s="1"/>
  <c r="AP843" i="29"/>
  <c r="AY843" i="29" s="1"/>
  <c r="AP875" i="29"/>
  <c r="AY875" i="29" s="1"/>
  <c r="AP939" i="29"/>
  <c r="AY939" i="29" s="1"/>
  <c r="AP971" i="29"/>
  <c r="AY971" i="29" s="1"/>
  <c r="AP1003" i="29"/>
  <c r="AY1003" i="29" s="1"/>
  <c r="AP1035" i="29"/>
  <c r="AY1035" i="29" s="1"/>
  <c r="AP1099" i="29"/>
  <c r="AY1099" i="29" s="1"/>
  <c r="AP1227" i="29"/>
  <c r="AY1227" i="29" s="1"/>
  <c r="AP1291" i="29"/>
  <c r="AY1291" i="29" s="1"/>
  <c r="AP1355" i="29"/>
  <c r="AY1355" i="29" s="1"/>
  <c r="AP1547" i="29"/>
  <c r="AY1547" i="29" s="1"/>
  <c r="AP1611" i="29"/>
  <c r="AY1611" i="29" s="1"/>
  <c r="AP1675" i="29"/>
  <c r="AY1675" i="29" s="1"/>
  <c r="AP1836" i="29"/>
  <c r="AY1836" i="29" s="1"/>
  <c r="AP1900" i="29"/>
  <c r="AY1900" i="29" s="1"/>
  <c r="AP1797" i="29"/>
  <c r="AY1797" i="29" s="1"/>
  <c r="AP1861" i="29"/>
  <c r="AY1861" i="29" s="1"/>
  <c r="AP1786" i="29"/>
  <c r="AY1786" i="29" s="1"/>
  <c r="AP1779" i="29"/>
  <c r="AY1779" i="29" s="1"/>
  <c r="AP1811" i="29"/>
  <c r="AY1811" i="29" s="1"/>
  <c r="AP1843" i="29"/>
  <c r="AY1843" i="29" s="1"/>
  <c r="AP1875" i="29"/>
  <c r="AY1875" i="29" s="1"/>
  <c r="AP1907" i="29"/>
  <c r="AY1907" i="29" s="1"/>
  <c r="AP687" i="29"/>
  <c r="AY687" i="29" s="1"/>
  <c r="AP751" i="29"/>
  <c r="AY751" i="29" s="1"/>
  <c r="AP815" i="29"/>
  <c r="AY815" i="29" s="1"/>
  <c r="AP879" i="29"/>
  <c r="AY879" i="29" s="1"/>
  <c r="AP943" i="29"/>
  <c r="AY943" i="29" s="1"/>
  <c r="AP1007" i="29"/>
  <c r="AY1007" i="29" s="1"/>
  <c r="AP1039" i="29"/>
  <c r="AY1039" i="29" s="1"/>
  <c r="AP1103" i="29"/>
  <c r="AY1103" i="29" s="1"/>
  <c r="AP1167" i="29"/>
  <c r="AY1167" i="29" s="1"/>
  <c r="AP1231" i="29"/>
  <c r="AY1231" i="29" s="1"/>
  <c r="AP1295" i="29"/>
  <c r="AY1295" i="29" s="1"/>
  <c r="AP1359" i="29"/>
  <c r="AY1359" i="29" s="1"/>
  <c r="AP1423" i="29"/>
  <c r="AY1423" i="29" s="1"/>
  <c r="AP1487" i="29"/>
  <c r="AY1487" i="29" s="1"/>
  <c r="AP1551" i="29"/>
  <c r="AY1551" i="29" s="1"/>
  <c r="AP1615" i="29"/>
  <c r="AY1615" i="29" s="1"/>
  <c r="AP1679" i="29"/>
  <c r="AY1679" i="29" s="1"/>
  <c r="AP1711" i="29"/>
  <c r="AY1711" i="29" s="1"/>
  <c r="AP1743" i="29"/>
  <c r="AY1743" i="29" s="1"/>
  <c r="AP1840" i="29"/>
  <c r="AY1840" i="29" s="1"/>
  <c r="AP1904" i="29"/>
  <c r="AY1904" i="29" s="1"/>
  <c r="AP1833" i="29"/>
  <c r="AY1833" i="29" s="1"/>
  <c r="AP1897" i="29"/>
  <c r="AY1897" i="29" s="1"/>
  <c r="AP1790" i="29"/>
  <c r="AY1790" i="29" s="1"/>
  <c r="AP1854" i="29"/>
  <c r="AY1854" i="29" s="1"/>
  <c r="AP1783" i="29"/>
  <c r="AY1783" i="29" s="1"/>
  <c r="AP1815" i="29"/>
  <c r="AY1815" i="29" s="1"/>
  <c r="AP1879" i="29"/>
  <c r="AY1879" i="29" s="1"/>
  <c r="AP1911" i="29"/>
  <c r="AY1911" i="29" s="1"/>
  <c r="AP659" i="29"/>
  <c r="AY659" i="29" s="1"/>
  <c r="AP723" i="29"/>
  <c r="AY723" i="29" s="1"/>
  <c r="AP787" i="29"/>
  <c r="AY787" i="29" s="1"/>
  <c r="AP851" i="29"/>
  <c r="AY851" i="29" s="1"/>
  <c r="AP915" i="29"/>
  <c r="AY915" i="29" s="1"/>
  <c r="AP979" i="29"/>
  <c r="AY979" i="29" s="1"/>
  <c r="AP1043" i="29"/>
  <c r="AY1043" i="29" s="1"/>
  <c r="AP1075" i="29"/>
  <c r="AY1075" i="29" s="1"/>
  <c r="AP1107" i="29"/>
  <c r="AY1107" i="29" s="1"/>
  <c r="AP1139" i="29"/>
  <c r="AY1139" i="29" s="1"/>
  <c r="AP1171" i="29"/>
  <c r="AY1171" i="29" s="1"/>
  <c r="AP1203" i="29"/>
  <c r="AY1203" i="29" s="1"/>
  <c r="AP1235" i="29"/>
  <c r="AY1235" i="29" s="1"/>
  <c r="AP1267" i="29"/>
  <c r="AY1267" i="29" s="1"/>
  <c r="AP1299" i="29"/>
  <c r="AY1299" i="29" s="1"/>
  <c r="AP1331" i="29"/>
  <c r="AY1331" i="29" s="1"/>
  <c r="AP1363" i="29"/>
  <c r="AY1363" i="29" s="1"/>
  <c r="AP1395" i="29"/>
  <c r="AY1395" i="29" s="1"/>
  <c r="AP1427" i="29"/>
  <c r="AY1427" i="29" s="1"/>
  <c r="AP1459" i="29"/>
  <c r="AY1459" i="29" s="1"/>
  <c r="AP1491" i="29"/>
  <c r="AY1491" i="29" s="1"/>
  <c r="AP1523" i="29"/>
  <c r="AY1523" i="29" s="1"/>
  <c r="AP1555" i="29"/>
  <c r="AY1555" i="29" s="1"/>
  <c r="AP1587" i="29"/>
  <c r="AY1587" i="29" s="1"/>
  <c r="AP1619" i="29"/>
  <c r="AY1619" i="29" s="1"/>
  <c r="AP1651" i="29"/>
  <c r="AY1651" i="29" s="1"/>
  <c r="AP1715" i="29"/>
  <c r="AY1715" i="29" s="1"/>
  <c r="AP1747" i="29"/>
  <c r="AY1747" i="29" s="1"/>
  <c r="AP1780" i="29"/>
  <c r="AY1780" i="29" s="1"/>
  <c r="AP1844" i="29"/>
  <c r="AY1844" i="29" s="1"/>
  <c r="AP1908" i="29"/>
  <c r="AY1908" i="29" s="1"/>
  <c r="AP1837" i="29"/>
  <c r="AY1837" i="29" s="1"/>
  <c r="AP1901" i="29"/>
  <c r="AY1901" i="29" s="1"/>
  <c r="AP1826" i="29"/>
  <c r="AY1826" i="29" s="1"/>
  <c r="AP1858" i="29"/>
  <c r="AY1858" i="29" s="1"/>
  <c r="AP1890" i="29"/>
  <c r="AY1890" i="29" s="1"/>
  <c r="AP1819" i="29"/>
  <c r="AY1819" i="29" s="1"/>
  <c r="AP1883" i="29"/>
  <c r="AY1883" i="29" s="1"/>
  <c r="AP667" i="29"/>
  <c r="AY667" i="29" s="1"/>
  <c r="AP731" i="29"/>
  <c r="AY731" i="29" s="1"/>
  <c r="AP795" i="29"/>
  <c r="AY795" i="29" s="1"/>
  <c r="AP859" i="29"/>
  <c r="AY859" i="29" s="1"/>
  <c r="AP923" i="29"/>
  <c r="AY923" i="29" s="1"/>
  <c r="AP987" i="29"/>
  <c r="AY987" i="29" s="1"/>
  <c r="AP1051" i="29"/>
  <c r="AY1051" i="29" s="1"/>
  <c r="AP1115" i="29"/>
  <c r="AY1115" i="29" s="1"/>
  <c r="AP1179" i="29"/>
  <c r="AY1179" i="29" s="1"/>
  <c r="AP1243" i="29"/>
  <c r="AY1243" i="29" s="1"/>
  <c r="AP1307" i="29"/>
  <c r="AY1307" i="29" s="1"/>
  <c r="AP1371" i="29"/>
  <c r="AY1371" i="29" s="1"/>
  <c r="AP1435" i="29"/>
  <c r="AY1435" i="29" s="1"/>
  <c r="AP1499" i="29"/>
  <c r="AY1499" i="29" s="1"/>
  <c r="AP1563" i="29"/>
  <c r="AY1563" i="29" s="1"/>
  <c r="AP1691" i="29"/>
  <c r="AY1691" i="29" s="1"/>
  <c r="AP1755" i="29"/>
  <c r="AY1755" i="29" s="1"/>
  <c r="AP1820" i="29"/>
  <c r="AY1820" i="29" s="1"/>
  <c r="AP1884" i="29"/>
  <c r="AY1884" i="29" s="1"/>
  <c r="AP1781" i="29"/>
  <c r="AY1781" i="29" s="1"/>
  <c r="AP1813" i="29"/>
  <c r="AY1813" i="29" s="1"/>
  <c r="AP1845" i="29"/>
  <c r="AY1845" i="29" s="1"/>
  <c r="AP1877" i="29"/>
  <c r="AY1877" i="29" s="1"/>
  <c r="AP1909" i="29"/>
  <c r="AY1909" i="29" s="1"/>
  <c r="AP1802" i="29"/>
  <c r="AY1802" i="29" s="1"/>
  <c r="AP1866" i="29"/>
  <c r="AY1866" i="29" s="1"/>
  <c r="AP1827" i="29"/>
  <c r="AY1827" i="29" s="1"/>
  <c r="AP1891" i="29"/>
  <c r="AY1891" i="29" s="1"/>
  <c r="AP791" i="29"/>
  <c r="AY791" i="29" s="1"/>
  <c r="AP1047" i="29"/>
  <c r="AY1047" i="29" s="1"/>
  <c r="AP1303" i="29"/>
  <c r="AY1303" i="29" s="1"/>
  <c r="AP1559" i="29"/>
  <c r="AY1559" i="29" s="1"/>
  <c r="AP1798" i="29"/>
  <c r="AY1798" i="29" s="1"/>
  <c r="AP823" i="29"/>
  <c r="AY823" i="29" s="1"/>
  <c r="AP1079" i="29"/>
  <c r="AY1079" i="29" s="1"/>
  <c r="AP1335" i="29"/>
  <c r="AY1335" i="29" s="1"/>
  <c r="AP1591" i="29"/>
  <c r="AY1591" i="29" s="1"/>
  <c r="AP1848" i="29"/>
  <c r="AY1848" i="29" s="1"/>
  <c r="AP1830" i="29"/>
  <c r="AY1830" i="29" s="1"/>
  <c r="AP855" i="29"/>
  <c r="AY855" i="29" s="1"/>
  <c r="AP1111" i="29"/>
  <c r="AY1111" i="29" s="1"/>
  <c r="AP1367" i="29"/>
  <c r="AY1367" i="29" s="1"/>
  <c r="AP1623" i="29"/>
  <c r="AY1623" i="29" s="1"/>
  <c r="AP1862" i="29"/>
  <c r="AY1862" i="29" s="1"/>
  <c r="AP887" i="29"/>
  <c r="AY887" i="29" s="1"/>
  <c r="AP1143" i="29"/>
  <c r="AY1143" i="29" s="1"/>
  <c r="AP1399" i="29"/>
  <c r="AY1399" i="29" s="1"/>
  <c r="AP1655" i="29"/>
  <c r="AY1655" i="29" s="1"/>
  <c r="AP2" i="29"/>
  <c r="AY2" i="29" s="1"/>
  <c r="AP663" i="29"/>
  <c r="AY663" i="29" s="1"/>
  <c r="AP919" i="29"/>
  <c r="AY919" i="29" s="1"/>
  <c r="AP1175" i="29"/>
  <c r="AY1175" i="29" s="1"/>
  <c r="AP1431" i="29"/>
  <c r="AY1431" i="29" s="1"/>
  <c r="AP1687" i="29"/>
  <c r="AY1687" i="29" s="1"/>
  <c r="AP1809" i="29"/>
  <c r="AY1809" i="29" s="1"/>
  <c r="AP695" i="29"/>
  <c r="AY695" i="29" s="1"/>
  <c r="AP951" i="29"/>
  <c r="AY951" i="29" s="1"/>
  <c r="AP1207" i="29"/>
  <c r="AY1207" i="29" s="1"/>
  <c r="AP1463" i="29"/>
  <c r="AY1463" i="29" s="1"/>
  <c r="AP1719" i="29"/>
  <c r="AY1719" i="29" s="1"/>
  <c r="AP1823" i="29"/>
  <c r="AY1823" i="29" s="1"/>
  <c r="AP759" i="29"/>
  <c r="AY759" i="29" s="1"/>
  <c r="AP1015" i="29"/>
  <c r="AY1015" i="29" s="1"/>
  <c r="AP1271" i="29"/>
  <c r="AY1271" i="29" s="1"/>
  <c r="AP1527" i="29"/>
  <c r="AY1527" i="29" s="1"/>
  <c r="AP1784" i="29"/>
  <c r="AY1784" i="29" s="1"/>
  <c r="AP1905" i="29"/>
  <c r="AY1905" i="29" s="1"/>
  <c r="AP1887" i="29"/>
  <c r="AY1887" i="29" s="1"/>
  <c r="AP1751" i="29"/>
  <c r="AY1751" i="29" s="1"/>
  <c r="AP1873" i="29"/>
  <c r="AY1873" i="29" s="1"/>
  <c r="AP1495" i="29"/>
  <c r="AY1495" i="29" s="1"/>
  <c r="AH52" i="29"/>
  <c r="AH116" i="29"/>
  <c r="AH180" i="29"/>
  <c r="AH23" i="29"/>
  <c r="AH87" i="29"/>
  <c r="AH151" i="29"/>
  <c r="AH215" i="29"/>
  <c r="AH194" i="29"/>
  <c r="AH64" i="29"/>
  <c r="AH128" i="29"/>
  <c r="AH192" i="29"/>
  <c r="AH54" i="29"/>
  <c r="AH118" i="29"/>
  <c r="AH182" i="29"/>
  <c r="AH169" i="29"/>
  <c r="AH286" i="29"/>
  <c r="AH350" i="29"/>
  <c r="AH414" i="29"/>
  <c r="AH257" i="29"/>
  <c r="AH321" i="29"/>
  <c r="AH385" i="29"/>
  <c r="AH153" i="29"/>
  <c r="AH9" i="29"/>
  <c r="AH266" i="29"/>
  <c r="AH330" i="29"/>
  <c r="AH394" i="29"/>
  <c r="AH229" i="29"/>
  <c r="AH293" i="29"/>
  <c r="AH357" i="29"/>
  <c r="AH421" i="29"/>
  <c r="AH256" i="29"/>
  <c r="AH320" i="29"/>
  <c r="AH384" i="29"/>
  <c r="AH379" i="29"/>
  <c r="AH475" i="29"/>
  <c r="AH438" i="29"/>
  <c r="AH502" i="29"/>
  <c r="AH566" i="29"/>
  <c r="AH267" i="29"/>
  <c r="AH465" i="29"/>
  <c r="AH529" i="29"/>
  <c r="AH395" i="29"/>
  <c r="AH487" i="29"/>
  <c r="AH551" i="29"/>
  <c r="AH615" i="29"/>
  <c r="AH458" i="29"/>
  <c r="AH485" i="29"/>
  <c r="AH60" i="29"/>
  <c r="AH124" i="29"/>
  <c r="AH188" i="29"/>
  <c r="AH31" i="29"/>
  <c r="AH95" i="29"/>
  <c r="AH159" i="29"/>
  <c r="AH10" i="29"/>
  <c r="AH202" i="29"/>
  <c r="AH37" i="29"/>
  <c r="AH101" i="29"/>
  <c r="AH165" i="29"/>
  <c r="AH8" i="29"/>
  <c r="AH35" i="29"/>
  <c r="AH99" i="29"/>
  <c r="AH163" i="29"/>
  <c r="AH227" i="29"/>
  <c r="AH62" i="29"/>
  <c r="AH126" i="29"/>
  <c r="AH190" i="29"/>
  <c r="AH265" i="29"/>
  <c r="AH329" i="29"/>
  <c r="AH393" i="29"/>
  <c r="AH217" i="29"/>
  <c r="AH247" i="29"/>
  <c r="AH311" i="29"/>
  <c r="AH375" i="29"/>
  <c r="AH73" i="29"/>
  <c r="AH274" i="29"/>
  <c r="AH547" i="29"/>
  <c r="AH611" i="29"/>
  <c r="AH446" i="29"/>
  <c r="AH510" i="29"/>
  <c r="AH574" i="29"/>
  <c r="AH331" i="29"/>
  <c r="AH473" i="29"/>
  <c r="AH291" i="29"/>
  <c r="AH460" i="29"/>
  <c r="AH524" i="29"/>
  <c r="AH588" i="29"/>
  <c r="AH466" i="29"/>
  <c r="AH530" i="29"/>
  <c r="AH594" i="29"/>
  <c r="AH493" i="29"/>
  <c r="AH4" i="29"/>
  <c r="AH39" i="29"/>
  <c r="AH103" i="29"/>
  <c r="AH167" i="29"/>
  <c r="AH82" i="29"/>
  <c r="AH146" i="29"/>
  <c r="AH80" i="29"/>
  <c r="AH144" i="29"/>
  <c r="AH208" i="29"/>
  <c r="AH43" i="29"/>
  <c r="AH107" i="29"/>
  <c r="AH171" i="29"/>
  <c r="AH6" i="29"/>
  <c r="AH70" i="29"/>
  <c r="AH134" i="29"/>
  <c r="AH198" i="29"/>
  <c r="AH65" i="29"/>
  <c r="AH273" i="29"/>
  <c r="AH337" i="29"/>
  <c r="AH401" i="29"/>
  <c r="AH228" i="29"/>
  <c r="AH292" i="29"/>
  <c r="AH356" i="29"/>
  <c r="AH137" i="29"/>
  <c r="AH410" i="29"/>
  <c r="AH272" i="29"/>
  <c r="AH336" i="29"/>
  <c r="AH400" i="29"/>
  <c r="AH427" i="29"/>
  <c r="AH491" i="29"/>
  <c r="AH555" i="29"/>
  <c r="AH17" i="29"/>
  <c r="AH454" i="29"/>
  <c r="AH518" i="29"/>
  <c r="AH582" i="29"/>
  <c r="AH371" i="29"/>
  <c r="AH355" i="29"/>
  <c r="AH439" i="29"/>
  <c r="AH503" i="29"/>
  <c r="AH567" i="29"/>
  <c r="AH474" i="29"/>
  <c r="AH538" i="29"/>
  <c r="AH437" i="29"/>
  <c r="AH501" i="29"/>
  <c r="AH565" i="29"/>
  <c r="AH12" i="29"/>
  <c r="AH76" i="29"/>
  <c r="AH140" i="29"/>
  <c r="AH204" i="29"/>
  <c r="AH26" i="29"/>
  <c r="AH90" i="29"/>
  <c r="AH218" i="29"/>
  <c r="AH51" i="29"/>
  <c r="AH115" i="29"/>
  <c r="AH179" i="29"/>
  <c r="AH14" i="29"/>
  <c r="AH78" i="29"/>
  <c r="AH142" i="29"/>
  <c r="AH206" i="29"/>
  <c r="AH246" i="29"/>
  <c r="AH310" i="29"/>
  <c r="AH374" i="29"/>
  <c r="AH129" i="29"/>
  <c r="AH281" i="29"/>
  <c r="AH345" i="29"/>
  <c r="AH409" i="29"/>
  <c r="AH236" i="29"/>
  <c r="AH300" i="29"/>
  <c r="AH364" i="29"/>
  <c r="AH201" i="29"/>
  <c r="AH290" i="29"/>
  <c r="AH354" i="29"/>
  <c r="AH418" i="29"/>
  <c r="AH253" i="29"/>
  <c r="AH317" i="29"/>
  <c r="AH381" i="29"/>
  <c r="AH435" i="29"/>
  <c r="AH499" i="29"/>
  <c r="AH243" i="29"/>
  <c r="AH462" i="29"/>
  <c r="AH526" i="29"/>
  <c r="AH590" i="29"/>
  <c r="AH403" i="29"/>
  <c r="AH489" i="29"/>
  <c r="AH372" i="29"/>
  <c r="AH511" i="29"/>
  <c r="AH396" i="29"/>
  <c r="AH482" i="29"/>
  <c r="AH610" i="29"/>
  <c r="AH445" i="29"/>
  <c r="AH509" i="29"/>
  <c r="AH573" i="29"/>
  <c r="AH20" i="29"/>
  <c r="AH55" i="29"/>
  <c r="AH119" i="29"/>
  <c r="AH183" i="29"/>
  <c r="AH162" i="29"/>
  <c r="AH226" i="29"/>
  <c r="AH61" i="29"/>
  <c r="AH125" i="29"/>
  <c r="AH189" i="29"/>
  <c r="AH59" i="29"/>
  <c r="AH123" i="29"/>
  <c r="AH187" i="29"/>
  <c r="AH254" i="29"/>
  <c r="AH318" i="29"/>
  <c r="AH382" i="29"/>
  <c r="AH193" i="29"/>
  <c r="AH244" i="29"/>
  <c r="AH308" i="29"/>
  <c r="AH271" i="29"/>
  <c r="AH335" i="29"/>
  <c r="AH399" i="29"/>
  <c r="AH234" i="29"/>
  <c r="AH298" i="29"/>
  <c r="AH261" i="29"/>
  <c r="AH325" i="29"/>
  <c r="AH389" i="29"/>
  <c r="AH443" i="29"/>
  <c r="AH307" i="29"/>
  <c r="AH484" i="29"/>
  <c r="AH548" i="29"/>
  <c r="AH612" i="29"/>
  <c r="AH426" i="29"/>
  <c r="AH235" i="29"/>
  <c r="AH453" i="29"/>
  <c r="AH517" i="29"/>
  <c r="AH106" i="29"/>
  <c r="AH170" i="29"/>
  <c r="AH5" i="29"/>
  <c r="AH69" i="29"/>
  <c r="AH133" i="29"/>
  <c r="AH197" i="29"/>
  <c r="AH40" i="29"/>
  <c r="AH104" i="29"/>
  <c r="AH168" i="29"/>
  <c r="AH30" i="29"/>
  <c r="AH94" i="29"/>
  <c r="AH158" i="29"/>
  <c r="AH222" i="29"/>
  <c r="AH262" i="29"/>
  <c r="AH326" i="29"/>
  <c r="AH390" i="29"/>
  <c r="AH233" i="29"/>
  <c r="AH297" i="29"/>
  <c r="AH361" i="29"/>
  <c r="AH425" i="29"/>
  <c r="AH252" i="29"/>
  <c r="AH316" i="29"/>
  <c r="AH279" i="29"/>
  <c r="AH343" i="29"/>
  <c r="AH407" i="29"/>
  <c r="AH242" i="29"/>
  <c r="AH370" i="29"/>
  <c r="AH269" i="29"/>
  <c r="AH333" i="29"/>
  <c r="AH397" i="29"/>
  <c r="AH232" i="29"/>
  <c r="AH296" i="29"/>
  <c r="AH360" i="29"/>
  <c r="AH424" i="29"/>
  <c r="AH515" i="29"/>
  <c r="AH579" i="29"/>
  <c r="AH380" i="29"/>
  <c r="AH478" i="29"/>
  <c r="AH542" i="29"/>
  <c r="AH606" i="29"/>
  <c r="AH428" i="29"/>
  <c r="AH492" i="29"/>
  <c r="AH556" i="29"/>
  <c r="AH81" i="29"/>
  <c r="AH463" i="29"/>
  <c r="AH527" i="29"/>
  <c r="AH591" i="29"/>
  <c r="AH498" i="29"/>
  <c r="AH562" i="29"/>
  <c r="AH299" i="29"/>
  <c r="AH525" i="29"/>
  <c r="AH44" i="29"/>
  <c r="AH108" i="29"/>
  <c r="AH172" i="29"/>
  <c r="AH15" i="29"/>
  <c r="AH79" i="29"/>
  <c r="AH143" i="29"/>
  <c r="AH207" i="29"/>
  <c r="AH58" i="29"/>
  <c r="AH122" i="29"/>
  <c r="AH186" i="29"/>
  <c r="AH21" i="29"/>
  <c r="AH85" i="29"/>
  <c r="AH149" i="29"/>
  <c r="AH213" i="29"/>
  <c r="AH56" i="29"/>
  <c r="AH120" i="29"/>
  <c r="AH184" i="29"/>
  <c r="AH19" i="29"/>
  <c r="AH105" i="29"/>
  <c r="AH89" i="29"/>
  <c r="AH268" i="29"/>
  <c r="AH332" i="29"/>
  <c r="AH231" i="29"/>
  <c r="AH295" i="29"/>
  <c r="AH359" i="29"/>
  <c r="AH423" i="29"/>
  <c r="AH322" i="29"/>
  <c r="AH386" i="29"/>
  <c r="AH223" i="29"/>
  <c r="AH248" i="29"/>
  <c r="AH312" i="29"/>
  <c r="AH376" i="29"/>
  <c r="AH467" i="29"/>
  <c r="AH595" i="29"/>
  <c r="AH209" i="29"/>
  <c r="AH457" i="29"/>
  <c r="AH521" i="29"/>
  <c r="AH444" i="29"/>
  <c r="AH508" i="29"/>
  <c r="AH572" i="29"/>
  <c r="AH315" i="29"/>
  <c r="AH479" i="29"/>
  <c r="AH543" i="29"/>
  <c r="AH607" i="29"/>
  <c r="AH514" i="29"/>
  <c r="AH477" i="29"/>
  <c r="AH541" i="29"/>
  <c r="AH605" i="29"/>
  <c r="AH205" i="29"/>
  <c r="AH415" i="29"/>
  <c r="AH240" i="29"/>
  <c r="AH251" i="29"/>
  <c r="AH601" i="29"/>
  <c r="AH637" i="29"/>
  <c r="AH701" i="29"/>
  <c r="AH765" i="29"/>
  <c r="AH672" i="29"/>
  <c r="AH736" i="29"/>
  <c r="AH763" i="29"/>
  <c r="AH553" i="29"/>
  <c r="AH670" i="29"/>
  <c r="AH734" i="29"/>
  <c r="AH798" i="29"/>
  <c r="AH633" i="29"/>
  <c r="AH697" i="29"/>
  <c r="AH761" i="29"/>
  <c r="AH512" i="29"/>
  <c r="AH652" i="29"/>
  <c r="AH716" i="29"/>
  <c r="AH780" i="29"/>
  <c r="AH821" i="29"/>
  <c r="AH885" i="29"/>
  <c r="AH949" i="29"/>
  <c r="AH883" i="29"/>
  <c r="AH814" i="29"/>
  <c r="AH878" i="29"/>
  <c r="AH942" i="29"/>
  <c r="AH841" i="29"/>
  <c r="AH905" i="29"/>
  <c r="AH969" i="29"/>
  <c r="AH783" i="29"/>
  <c r="AH860" i="29"/>
  <c r="AH924" i="29"/>
  <c r="AH988" i="29"/>
  <c r="AH831" i="29"/>
  <c r="AH895" i="29"/>
  <c r="AH959" i="29"/>
  <c r="AH978" i="29"/>
  <c r="AH1043" i="29"/>
  <c r="AH1006" i="29"/>
  <c r="AH1070" i="29"/>
  <c r="AH1134" i="29"/>
  <c r="AH850" i="29"/>
  <c r="AH1033" i="29"/>
  <c r="AH1097" i="29"/>
  <c r="AH1161" i="29"/>
  <c r="AH962" i="29"/>
  <c r="AH1052" i="29"/>
  <c r="AH1116" i="29"/>
  <c r="AH1180" i="29"/>
  <c r="AH1231" i="29"/>
  <c r="AH1295" i="29"/>
  <c r="AH1359" i="29"/>
  <c r="AH1423" i="29"/>
  <c r="AH1171" i="29"/>
  <c r="AH1258" i="29"/>
  <c r="AH1322" i="29"/>
  <c r="AH1386" i="29"/>
  <c r="AH1450" i="29"/>
  <c r="AH1197" i="29"/>
  <c r="AH1261" i="29"/>
  <c r="AH1325" i="29"/>
  <c r="AH1154" i="29"/>
  <c r="AH1243" i="29"/>
  <c r="AH1307" i="29"/>
  <c r="AH1371" i="29"/>
  <c r="AH1155" i="29"/>
  <c r="AH1246" i="29"/>
  <c r="AH1310" i="29"/>
  <c r="AH1374" i="29"/>
  <c r="AH1438" i="29"/>
  <c r="AH1217" i="29"/>
  <c r="AH1281" i="29"/>
  <c r="AH1345" i="29"/>
  <c r="AH1409" i="29"/>
  <c r="AH1284" i="29"/>
  <c r="AH1244" i="29"/>
  <c r="AH1480" i="29"/>
  <c r="AH1544" i="29"/>
  <c r="AH1608" i="29"/>
  <c r="AH1672" i="29"/>
  <c r="AH1736" i="29"/>
  <c r="AH1800" i="29"/>
  <c r="AH1864" i="29"/>
  <c r="AH1467" i="29"/>
  <c r="AH1595" i="29"/>
  <c r="AH1659" i="29"/>
  <c r="AH1787" i="29"/>
  <c r="AH1292" i="29"/>
  <c r="AH1622" i="29"/>
  <c r="AH1814" i="29"/>
  <c r="AH1497" i="29"/>
  <c r="AH1561" i="29"/>
  <c r="AH1625" i="29"/>
  <c r="AH1689" i="29"/>
  <c r="AH1753" i="29"/>
  <c r="AH1817" i="29"/>
  <c r="AH1492" i="29"/>
  <c r="AH1556" i="29"/>
  <c r="AH1620" i="29"/>
  <c r="AH1748" i="29"/>
  <c r="AH1236" i="29"/>
  <c r="AH1487" i="29"/>
  <c r="AH48" i="29"/>
  <c r="AH304" i="29"/>
  <c r="AH471" i="29"/>
  <c r="AH533" i="29"/>
  <c r="AH618" i="29"/>
  <c r="AH682" i="29"/>
  <c r="AH746" i="29"/>
  <c r="AH145" i="29"/>
  <c r="AH593" i="29"/>
  <c r="AH440" i="29"/>
  <c r="AH643" i="29"/>
  <c r="AH771" i="29"/>
  <c r="AH585" i="29"/>
  <c r="AH678" i="29"/>
  <c r="AH742" i="29"/>
  <c r="AH420" i="29"/>
  <c r="AH641" i="29"/>
  <c r="AH705" i="29"/>
  <c r="AH769" i="29"/>
  <c r="AH660" i="29"/>
  <c r="AH724" i="29"/>
  <c r="AH788" i="29"/>
  <c r="AH829" i="29"/>
  <c r="AH893" i="29"/>
  <c r="AH957" i="29"/>
  <c r="AH864" i="29"/>
  <c r="AH928" i="29"/>
  <c r="AH992" i="29"/>
  <c r="AH827" i="29"/>
  <c r="AH891" i="29"/>
  <c r="AH822" i="29"/>
  <c r="AH886" i="29"/>
  <c r="AH950" i="29"/>
  <c r="AH839" i="29"/>
  <c r="AH903" i="29"/>
  <c r="AH967" i="29"/>
  <c r="AH955" i="29"/>
  <c r="AH1051" i="29"/>
  <c r="AH1115" i="29"/>
  <c r="AH1014" i="29"/>
  <c r="AH1078" i="29"/>
  <c r="AH1142" i="29"/>
  <c r="AH914" i="29"/>
  <c r="AH1239" i="29"/>
  <c r="AH1303" i="29"/>
  <c r="AH1367" i="29"/>
  <c r="AH1431" i="29"/>
  <c r="AH1202" i="29"/>
  <c r="AH1266" i="29"/>
  <c r="AH1330" i="29"/>
  <c r="AH1394" i="29"/>
  <c r="AH1458" i="29"/>
  <c r="AH1205" i="29"/>
  <c r="AH1269" i="29"/>
  <c r="AH1333" i="29"/>
  <c r="AH1131" i="29"/>
  <c r="AH1248" i="29"/>
  <c r="AH1312" i="29"/>
  <c r="AH1376" i="29"/>
  <c r="AH1440" i="29"/>
  <c r="AH1251" i="29"/>
  <c r="AH1443" i="29"/>
  <c r="AH1187" i="29"/>
  <c r="AH1254" i="29"/>
  <c r="AH1318" i="29"/>
  <c r="AH1382" i="29"/>
  <c r="AH1446" i="29"/>
  <c r="AH1225" i="29"/>
  <c r="AH1289" i="29"/>
  <c r="AH1353" i="29"/>
  <c r="AH1417" i="29"/>
  <c r="AH1348" i="29"/>
  <c r="AH1308" i="29"/>
  <c r="AH1488" i="29"/>
  <c r="AH1552" i="29"/>
  <c r="AH1616" i="29"/>
  <c r="AH1680" i="29"/>
  <c r="AH1744" i="29"/>
  <c r="AH1808" i="29"/>
  <c r="AH1475" i="29"/>
  <c r="AH1539" i="29"/>
  <c r="AH1603" i="29"/>
  <c r="AH1667" i="29"/>
  <c r="AH1795" i="29"/>
  <c r="AH1356" i="29"/>
  <c r="AH1502" i="29"/>
  <c r="AH1566" i="29"/>
  <c r="AH1630" i="29"/>
  <c r="AH1694" i="29"/>
  <c r="AH1822" i="29"/>
  <c r="AH50" i="29"/>
  <c r="AH112" i="29"/>
  <c r="AH25" i="29"/>
  <c r="AH314" i="29"/>
  <c r="AH368" i="29"/>
  <c r="AH535" i="29"/>
  <c r="AH597" i="29"/>
  <c r="AH626" i="29"/>
  <c r="AH690" i="29"/>
  <c r="AH754" i="29"/>
  <c r="AH653" i="29"/>
  <c r="AH717" i="29"/>
  <c r="AH781" i="29"/>
  <c r="AH624" i="29"/>
  <c r="AH504" i="29"/>
  <c r="AH651" i="29"/>
  <c r="AH715" i="29"/>
  <c r="AH779" i="29"/>
  <c r="AH686" i="29"/>
  <c r="AH750" i="29"/>
  <c r="AH488" i="29"/>
  <c r="AH649" i="29"/>
  <c r="AH713" i="29"/>
  <c r="AH777" i="29"/>
  <c r="AH577" i="29"/>
  <c r="AH668" i="29"/>
  <c r="AH732" i="29"/>
  <c r="AH796" i="29"/>
  <c r="AH857" i="29"/>
  <c r="AH921" i="29"/>
  <c r="AH985" i="29"/>
  <c r="AH812" i="29"/>
  <c r="AH876" i="29"/>
  <c r="AH940" i="29"/>
  <c r="AH679" i="29"/>
  <c r="AH847" i="29"/>
  <c r="AH911" i="29"/>
  <c r="AH975" i="29"/>
  <c r="AH1061" i="29"/>
  <c r="AH1125" i="29"/>
  <c r="AH1189" i="29"/>
  <c r="AH1016" i="29"/>
  <c r="AH1080" i="29"/>
  <c r="AH1144" i="29"/>
  <c r="AH639" i="29"/>
  <c r="AH939" i="29"/>
  <c r="AH1049" i="29"/>
  <c r="AH1113" i="29"/>
  <c r="AH1177" i="29"/>
  <c r="AH1004" i="29"/>
  <c r="AH1068" i="29"/>
  <c r="AH1132" i="29"/>
  <c r="AH703" i="29"/>
  <c r="AH1023" i="29"/>
  <c r="AH1087" i="29"/>
  <c r="AH1151" i="29"/>
  <c r="AH1138" i="29"/>
  <c r="AH1210" i="29"/>
  <c r="AH1274" i="29"/>
  <c r="AH1338" i="29"/>
  <c r="AH1402" i="29"/>
  <c r="AH954" i="29"/>
  <c r="AH1213" i="29"/>
  <c r="AH1277" i="29"/>
  <c r="AH1341" i="29"/>
  <c r="AH1163" i="29"/>
  <c r="AH1259" i="29"/>
  <c r="AH1451" i="29"/>
  <c r="AH1198" i="29"/>
  <c r="AH1262" i="29"/>
  <c r="AH1326" i="29"/>
  <c r="AH1390" i="29"/>
  <c r="AH1454" i="29"/>
  <c r="AH1397" i="29"/>
  <c r="AH1509" i="29"/>
  <c r="AH1573" i="29"/>
  <c r="AH1637" i="29"/>
  <c r="AH1701" i="29"/>
  <c r="AH1765" i="29"/>
  <c r="AH1829" i="29"/>
  <c r="AH1372" i="29"/>
  <c r="AH1483" i="29"/>
  <c r="AH1675" i="29"/>
  <c r="AH1739" i="29"/>
  <c r="AH1803" i="29"/>
  <c r="AH1412" i="29"/>
  <c r="AH1510" i="29"/>
  <c r="AH1574" i="29"/>
  <c r="AH1638" i="29"/>
  <c r="AH1702" i="29"/>
  <c r="AH1766" i="29"/>
  <c r="AH1700" i="29"/>
  <c r="AH1764" i="29"/>
  <c r="AH1828" i="29"/>
  <c r="AH1364" i="29"/>
  <c r="AH36" i="29"/>
  <c r="AH114" i="29"/>
  <c r="AH176" i="29"/>
  <c r="AH41" i="29"/>
  <c r="AH449" i="29"/>
  <c r="AH599" i="29"/>
  <c r="AH613" i="29"/>
  <c r="AH634" i="29"/>
  <c r="AH698" i="29"/>
  <c r="AH762" i="29"/>
  <c r="AH632" i="29"/>
  <c r="AH696" i="29"/>
  <c r="AH760" i="29"/>
  <c r="AH552" i="29"/>
  <c r="AH659" i="29"/>
  <c r="AH630" i="29"/>
  <c r="AH694" i="29"/>
  <c r="AH758" i="29"/>
  <c r="AH845" i="29"/>
  <c r="AH909" i="29"/>
  <c r="AH973" i="29"/>
  <c r="AH568" i="29"/>
  <c r="AH843" i="29"/>
  <c r="AH838" i="29"/>
  <c r="AH902" i="29"/>
  <c r="AH966" i="29"/>
  <c r="AH743" i="29"/>
  <c r="AH855" i="29"/>
  <c r="AH919" i="29"/>
  <c r="AH983" i="29"/>
  <c r="AH1005" i="29"/>
  <c r="AH1069" i="29"/>
  <c r="AH1133" i="29"/>
  <c r="AH1024" i="29"/>
  <c r="AH1088" i="29"/>
  <c r="AH1152" i="29"/>
  <c r="AH979" i="29"/>
  <c r="AH1067" i="29"/>
  <c r="AH826" i="29"/>
  <c r="AH1030" i="29"/>
  <c r="AH1094" i="29"/>
  <c r="AH1158" i="29"/>
  <c r="AH971" i="29"/>
  <c r="AH834" i="29"/>
  <c r="AH1031" i="29"/>
  <c r="AH1095" i="29"/>
  <c r="AH1159" i="29"/>
  <c r="AH1170" i="29"/>
  <c r="AH1255" i="29"/>
  <c r="AH1319" i="29"/>
  <c r="AH1383" i="29"/>
  <c r="AH1447" i="29"/>
  <c r="AH1218" i="29"/>
  <c r="AH1282" i="29"/>
  <c r="AH1346" i="29"/>
  <c r="AH1410" i="29"/>
  <c r="AH1285" i="29"/>
  <c r="AH1203" i="29"/>
  <c r="AH1267" i="29"/>
  <c r="AH1395" i="29"/>
  <c r="AH1206" i="29"/>
  <c r="AH1270" i="29"/>
  <c r="AH1334" i="29"/>
  <c r="AH1398" i="29"/>
  <c r="AH1066" i="29"/>
  <c r="AH1241" i="29"/>
  <c r="AH1305" i="29"/>
  <c r="AH1369" i="29"/>
  <c r="AH1433" i="29"/>
  <c r="AH1517" i="29"/>
  <c r="AH1581" i="29"/>
  <c r="AH1645" i="29"/>
  <c r="AH1709" i="29"/>
  <c r="AH1773" i="29"/>
  <c r="AH1837" i="29"/>
  <c r="AH1388" i="29"/>
  <c r="AH1504" i="29"/>
  <c r="AH1568" i="29"/>
  <c r="AH1632" i="29"/>
  <c r="AH1696" i="29"/>
  <c r="AH1760" i="29"/>
  <c r="AH1824" i="29"/>
  <c r="AH1491" i="29"/>
  <c r="AH1555" i="29"/>
  <c r="AH1683" i="29"/>
  <c r="AH1747" i="29"/>
  <c r="AH1811" i="29"/>
  <c r="AH1518" i="29"/>
  <c r="AH1582" i="29"/>
  <c r="AH1710" i="29"/>
  <c r="AH1774" i="29"/>
  <c r="AH1838" i="29"/>
  <c r="AH1445" i="29"/>
  <c r="AH1521" i="29"/>
  <c r="AH1585" i="29"/>
  <c r="AH1649" i="29"/>
  <c r="AH1713" i="29"/>
  <c r="AH1777" i="29"/>
  <c r="AH1841" i="29"/>
  <c r="AH100" i="29"/>
  <c r="AH178" i="29"/>
  <c r="AH270" i="29"/>
  <c r="AH459" i="29"/>
  <c r="AH513" i="29"/>
  <c r="AH442" i="29"/>
  <c r="AH432" i="29"/>
  <c r="AH642" i="29"/>
  <c r="AH706" i="29"/>
  <c r="AH770" i="29"/>
  <c r="AH560" i="29"/>
  <c r="AH640" i="29"/>
  <c r="AH704" i="29"/>
  <c r="AH768" i="29"/>
  <c r="AH667" i="29"/>
  <c r="AH731" i="29"/>
  <c r="AH576" i="29"/>
  <c r="AH665" i="29"/>
  <c r="AH729" i="29"/>
  <c r="AH793" i="29"/>
  <c r="AH620" i="29"/>
  <c r="AH684" i="29"/>
  <c r="AH748" i="29"/>
  <c r="AH663" i="29"/>
  <c r="AH824" i="29"/>
  <c r="AH888" i="29"/>
  <c r="AH952" i="29"/>
  <c r="AH647" i="29"/>
  <c r="AH851" i="29"/>
  <c r="AH915" i="29"/>
  <c r="AH800" i="29"/>
  <c r="AH1013" i="29"/>
  <c r="AH1077" i="29"/>
  <c r="AH1141" i="29"/>
  <c r="AH767" i="29"/>
  <c r="AH1032" i="29"/>
  <c r="AH1096" i="29"/>
  <c r="AH1160" i="29"/>
  <c r="AH1075" i="29"/>
  <c r="AH890" i="29"/>
  <c r="AH1003" i="29"/>
  <c r="AH898" i="29"/>
  <c r="AH1039" i="29"/>
  <c r="AH1103" i="29"/>
  <c r="AH1167" i="29"/>
  <c r="AH1199" i="29"/>
  <c r="AH1229" i="29"/>
  <c r="AH1293" i="29"/>
  <c r="AH1357" i="29"/>
  <c r="AH1208" i="29"/>
  <c r="AH1272" i="29"/>
  <c r="AH1336" i="29"/>
  <c r="AH1400" i="29"/>
  <c r="AH1275" i="29"/>
  <c r="AH1339" i="29"/>
  <c r="AH1403" i="29"/>
  <c r="AH1146" i="29"/>
  <c r="AH1461" i="29"/>
  <c r="AH1525" i="29"/>
  <c r="AH1589" i="29"/>
  <c r="AH1653" i="29"/>
  <c r="AH1717" i="29"/>
  <c r="AH1781" i="29"/>
  <c r="AH1420" i="29"/>
  <c r="AH1704" i="29"/>
  <c r="AH1563" i="29"/>
  <c r="AH1691" i="29"/>
  <c r="AH1462" i="29"/>
  <c r="AH1526" i="29"/>
  <c r="AH1590" i="29"/>
  <c r="AH1718" i="29"/>
  <c r="AH1465" i="29"/>
  <c r="AH1529" i="29"/>
  <c r="AH1593" i="29"/>
  <c r="AH1657" i="29"/>
  <c r="AH1721" i="29"/>
  <c r="AH1785" i="29"/>
  <c r="AH1436" i="29"/>
  <c r="AH1652" i="29"/>
  <c r="AH1844" i="29"/>
  <c r="AH164" i="29"/>
  <c r="AH75" i="29"/>
  <c r="AH334" i="29"/>
  <c r="AH277" i="29"/>
  <c r="AH436" i="29"/>
  <c r="AH506" i="29"/>
  <c r="AH496" i="29"/>
  <c r="AH592" i="29"/>
  <c r="AH677" i="29"/>
  <c r="AH741" i="29"/>
  <c r="AH805" i="29"/>
  <c r="AH648" i="29"/>
  <c r="AH712" i="29"/>
  <c r="AH776" i="29"/>
  <c r="AH616" i="29"/>
  <c r="AH803" i="29"/>
  <c r="AH646" i="29"/>
  <c r="AH710" i="29"/>
  <c r="AH774" i="29"/>
  <c r="AH801" i="29"/>
  <c r="AH628" i="29"/>
  <c r="AH727" i="29"/>
  <c r="AH832" i="29"/>
  <c r="AH896" i="29"/>
  <c r="AH960" i="29"/>
  <c r="AH711" i="29"/>
  <c r="AH859" i="29"/>
  <c r="AH817" i="29"/>
  <c r="AH881" i="29"/>
  <c r="AH945" i="29"/>
  <c r="AH836" i="29"/>
  <c r="AH900" i="29"/>
  <c r="AH964" i="29"/>
  <c r="AH807" i="29"/>
  <c r="AH871" i="29"/>
  <c r="AH935" i="29"/>
  <c r="AH999" i="29"/>
  <c r="AH1021" i="29"/>
  <c r="AH1085" i="29"/>
  <c r="AH1149" i="29"/>
  <c r="AH1040" i="29"/>
  <c r="AH1104" i="29"/>
  <c r="AH1168" i="29"/>
  <c r="AH1083" i="29"/>
  <c r="AH938" i="29"/>
  <c r="AH1009" i="29"/>
  <c r="AH1073" i="29"/>
  <c r="AH1137" i="29"/>
  <c r="AH810" i="29"/>
  <c r="AH1028" i="29"/>
  <c r="AH1092" i="29"/>
  <c r="AH1156" i="29"/>
  <c r="AH1047" i="29"/>
  <c r="AH1111" i="29"/>
  <c r="AH1175" i="29"/>
  <c r="AH1010" i="29"/>
  <c r="AH1234" i="29"/>
  <c r="AH1298" i="29"/>
  <c r="AH1362" i="29"/>
  <c r="AH1426" i="29"/>
  <c r="AH1130" i="29"/>
  <c r="AH1216" i="29"/>
  <c r="AH1280" i="29"/>
  <c r="AH1344" i="29"/>
  <c r="AH1408" i="29"/>
  <c r="AH1018" i="29"/>
  <c r="AH1283" i="29"/>
  <c r="AH1042" i="29"/>
  <c r="AH1222" i="29"/>
  <c r="AH1286" i="29"/>
  <c r="AH1350" i="29"/>
  <c r="AH1414" i="29"/>
  <c r="AH1469" i="29"/>
  <c r="AH1533" i="29"/>
  <c r="AH1597" i="29"/>
  <c r="AH1661" i="29"/>
  <c r="AH1725" i="29"/>
  <c r="AH1789" i="29"/>
  <c r="AH1853" i="29"/>
  <c r="AH1452" i="29"/>
  <c r="AH1389" i="29"/>
  <c r="AH1635" i="29"/>
  <c r="AH1699" i="29"/>
  <c r="AH1763" i="29"/>
  <c r="AH1662" i="29"/>
  <c r="AH1726" i="29"/>
  <c r="AH1790" i="29"/>
  <c r="AH1854" i="29"/>
  <c r="AH1473" i="29"/>
  <c r="AH1537" i="29"/>
  <c r="AH1601" i="29"/>
  <c r="AH1665" i="29"/>
  <c r="AH1729" i="29"/>
  <c r="AH1793" i="29"/>
  <c r="AH1857" i="29"/>
  <c r="AH1788" i="29"/>
  <c r="AH1852" i="29"/>
  <c r="AH141" i="29"/>
  <c r="AH203" i="29"/>
  <c r="AH351" i="29"/>
  <c r="AH405" i="29"/>
  <c r="AH564" i="29"/>
  <c r="AH363" i="29"/>
  <c r="AH629" i="29"/>
  <c r="AH693" i="29"/>
  <c r="AH757" i="29"/>
  <c r="AH792" i="29"/>
  <c r="AH627" i="29"/>
  <c r="AH691" i="29"/>
  <c r="AH755" i="29"/>
  <c r="AH528" i="29"/>
  <c r="AH625" i="29"/>
  <c r="AH689" i="29"/>
  <c r="AH753" i="29"/>
  <c r="AH448" i="29"/>
  <c r="AH644" i="29"/>
  <c r="AH708" i="29"/>
  <c r="AH772" i="29"/>
  <c r="AH813" i="29"/>
  <c r="AH877" i="29"/>
  <c r="AH941" i="29"/>
  <c r="AH848" i="29"/>
  <c r="AH912" i="29"/>
  <c r="AH976" i="29"/>
  <c r="AH806" i="29"/>
  <c r="AH870" i="29"/>
  <c r="AH934" i="29"/>
  <c r="AH998" i="29"/>
  <c r="AH833" i="29"/>
  <c r="AH897" i="29"/>
  <c r="AH961" i="29"/>
  <c r="AH719" i="29"/>
  <c r="AH852" i="29"/>
  <c r="AH916" i="29"/>
  <c r="AH980" i="29"/>
  <c r="AH882" i="29"/>
  <c r="AH1037" i="29"/>
  <c r="AH1101" i="29"/>
  <c r="AH1165" i="29"/>
  <c r="AH946" i="29"/>
  <c r="AH1056" i="29"/>
  <c r="AH1120" i="29"/>
  <c r="AH1184" i="29"/>
  <c r="AH1002" i="29"/>
  <c r="AH1062" i="29"/>
  <c r="AH1126" i="29"/>
  <c r="AH1190" i="29"/>
  <c r="AH1025" i="29"/>
  <c r="AH1089" i="29"/>
  <c r="AH1153" i="29"/>
  <c r="AH1044" i="29"/>
  <c r="AH1108" i="29"/>
  <c r="AH1172" i="29"/>
  <c r="AH1063" i="29"/>
  <c r="AH1127" i="29"/>
  <c r="AH1191" i="29"/>
  <c r="AH1223" i="29"/>
  <c r="AH1287" i="29"/>
  <c r="AH1351" i="29"/>
  <c r="AH1415" i="29"/>
  <c r="AH1139" i="29"/>
  <c r="AH1194" i="29"/>
  <c r="AH1253" i="29"/>
  <c r="AH1317" i="29"/>
  <c r="AH1381" i="29"/>
  <c r="AH1232" i="29"/>
  <c r="AH1296" i="29"/>
  <c r="AH1360" i="29"/>
  <c r="AH1424" i="29"/>
  <c r="AH1363" i="29"/>
  <c r="AH1427" i="29"/>
  <c r="AH1123" i="29"/>
  <c r="AH1209" i="29"/>
  <c r="AH1273" i="29"/>
  <c r="AH1337" i="29"/>
  <c r="AH1401" i="29"/>
  <c r="AH1220" i="29"/>
  <c r="AH1485" i="29"/>
  <c r="AH1549" i="29"/>
  <c r="AH1613" i="29"/>
  <c r="AH1677" i="29"/>
  <c r="AH1741" i="29"/>
  <c r="AH1805" i="29"/>
  <c r="AH1472" i="29"/>
  <c r="AH1536" i="29"/>
  <c r="AH1600" i="29"/>
  <c r="AH1664" i="29"/>
  <c r="AH1728" i="29"/>
  <c r="AH1792" i="29"/>
  <c r="AH1453" i="29"/>
  <c r="AH1587" i="29"/>
  <c r="AH1779" i="29"/>
  <c r="AH1228" i="29"/>
  <c r="AH1614" i="29"/>
  <c r="AH1806" i="29"/>
  <c r="AH1681" i="29"/>
  <c r="AH1179" i="29"/>
  <c r="AH1484" i="29"/>
  <c r="AH1548" i="29"/>
  <c r="AH1740" i="29"/>
  <c r="AH1804" i="29"/>
  <c r="AH1090" i="29"/>
  <c r="AH1479" i="29"/>
  <c r="AH398" i="29"/>
  <c r="AH722" i="29"/>
  <c r="AH784" i="29"/>
  <c r="AH617" i="29"/>
  <c r="AH869" i="29"/>
  <c r="AH735" i="29"/>
  <c r="AH844" i="29"/>
  <c r="AH1036" i="29"/>
  <c r="AH1279" i="29"/>
  <c r="AH1082" i="29"/>
  <c r="AH1541" i="29"/>
  <c r="AH1592" i="29"/>
  <c r="AH1734" i="29"/>
  <c r="AH1801" i="29"/>
  <c r="AH1580" i="29"/>
  <c r="AH1756" i="29"/>
  <c r="AH1471" i="29"/>
  <c r="AH1551" i="29"/>
  <c r="AH1615" i="29"/>
  <c r="AH1679" i="29"/>
  <c r="AH1743" i="29"/>
  <c r="AH1807" i="29"/>
  <c r="AH1324" i="29"/>
  <c r="AH1866" i="29"/>
  <c r="AH1586" i="29"/>
  <c r="AH1538" i="29"/>
  <c r="AH1902" i="29"/>
  <c r="AH1786" i="29"/>
  <c r="AH1666" i="29"/>
  <c r="AH1490" i="29"/>
  <c r="AH1642" i="29"/>
  <c r="AH1903" i="29"/>
  <c r="AH1540" i="29"/>
  <c r="AH1855" i="29"/>
  <c r="AH1886" i="29"/>
  <c r="AH287" i="29"/>
  <c r="AH786" i="29"/>
  <c r="AH933" i="29"/>
  <c r="AH862" i="29"/>
  <c r="AH908" i="29"/>
  <c r="AH1054" i="29"/>
  <c r="AH1100" i="29"/>
  <c r="AH1343" i="29"/>
  <c r="AH1227" i="29"/>
  <c r="AH1656" i="29"/>
  <c r="AH1798" i="29"/>
  <c r="AH1604" i="29"/>
  <c r="AH1772" i="29"/>
  <c r="AH1495" i="29"/>
  <c r="AH1559" i="29"/>
  <c r="AH1623" i="29"/>
  <c r="AH1687" i="29"/>
  <c r="AH1751" i="29"/>
  <c r="AH1815" i="29"/>
  <c r="AH1869" i="29"/>
  <c r="AH1650" i="29"/>
  <c r="AH1904" i="29"/>
  <c r="AH1730" i="29"/>
  <c r="AH1850" i="29"/>
  <c r="AH1794" i="29"/>
  <c r="AH1554" i="29"/>
  <c r="AH1706" i="29"/>
  <c r="AH1911" i="29"/>
  <c r="AH77" i="29"/>
  <c r="AH1352" i="29"/>
  <c r="AH1708" i="29"/>
  <c r="AH1658" i="29"/>
  <c r="AH341" i="29"/>
  <c r="AH997" i="29"/>
  <c r="AH926" i="29"/>
  <c r="AH972" i="29"/>
  <c r="AH1118" i="29"/>
  <c r="AH1164" i="29"/>
  <c r="AH1407" i="29"/>
  <c r="AH1291" i="29"/>
  <c r="AH1201" i="29"/>
  <c r="AH1720" i="29"/>
  <c r="AH1771" i="29"/>
  <c r="AH1628" i="29"/>
  <c r="AH1796" i="29"/>
  <c r="AH1503" i="29"/>
  <c r="AH1877" i="29"/>
  <c r="AH1714" i="29"/>
  <c r="AH1843" i="29"/>
  <c r="AH1618" i="29"/>
  <c r="AH1892" i="29"/>
  <c r="AH1770" i="29"/>
  <c r="AH1602" i="29"/>
  <c r="AH775" i="29"/>
  <c r="AH1673" i="29"/>
  <c r="AH1599" i="29"/>
  <c r="AH1907" i="29"/>
  <c r="AH587" i="29"/>
  <c r="AH685" i="29"/>
  <c r="AH747" i="29"/>
  <c r="AH840" i="29"/>
  <c r="AH990" i="29"/>
  <c r="AH1182" i="29"/>
  <c r="AH963" i="29"/>
  <c r="AH1074" i="29"/>
  <c r="AH1355" i="29"/>
  <c r="AH1265" i="29"/>
  <c r="AH1784" i="29"/>
  <c r="AH1026" i="29"/>
  <c r="AH1481" i="29"/>
  <c r="AH1476" i="29"/>
  <c r="AH1644" i="29"/>
  <c r="AH1511" i="29"/>
  <c r="AH1575" i="29"/>
  <c r="AH1639" i="29"/>
  <c r="AH1703" i="29"/>
  <c r="AH1767" i="29"/>
  <c r="AH1831" i="29"/>
  <c r="AH1778" i="29"/>
  <c r="AH1882" i="29"/>
  <c r="AH1466" i="29"/>
  <c r="AH1881" i="29"/>
  <c r="AH1682" i="29"/>
  <c r="AH1900" i="29"/>
  <c r="AH1842" i="29"/>
  <c r="AH1145" i="29"/>
  <c r="AH1515" i="29"/>
  <c r="AH1663" i="29"/>
  <c r="AH1875" i="29"/>
  <c r="AH1514" i="29"/>
  <c r="AH500" i="29"/>
  <c r="AH749" i="29"/>
  <c r="AH464" i="29"/>
  <c r="AH904" i="29"/>
  <c r="AH825" i="29"/>
  <c r="AH1112" i="29"/>
  <c r="AH1017" i="29"/>
  <c r="AH1224" i="29"/>
  <c r="AH1329" i="29"/>
  <c r="AH1478" i="29"/>
  <c r="AH1545" i="29"/>
  <c r="AH1500" i="29"/>
  <c r="AH1668" i="29"/>
  <c r="AH1836" i="29"/>
  <c r="AH1583" i="29"/>
  <c r="AH1893" i="29"/>
  <c r="AH1867" i="29"/>
  <c r="AH1835" i="29"/>
  <c r="AH1738" i="29"/>
  <c r="AH1891" i="29"/>
  <c r="AH1530" i="29"/>
  <c r="AH1889" i="29"/>
  <c r="AH1746" i="29"/>
  <c r="AH1908" i="29"/>
  <c r="AH1871" i="29"/>
  <c r="AH1027" i="29"/>
  <c r="AH1606" i="29"/>
  <c r="AH1727" i="29"/>
  <c r="AH7" i="29"/>
  <c r="AH570" i="29"/>
  <c r="AH654" i="29"/>
  <c r="AH968" i="29"/>
  <c r="AH889" i="29"/>
  <c r="AH1176" i="29"/>
  <c r="AH1081" i="29"/>
  <c r="AH1288" i="29"/>
  <c r="AH1106" i="29"/>
  <c r="AH1393" i="29"/>
  <c r="AH1861" i="29"/>
  <c r="AH1421" i="29"/>
  <c r="AH1542" i="29"/>
  <c r="AH1609" i="29"/>
  <c r="AH1516" i="29"/>
  <c r="AH1883" i="29"/>
  <c r="AH1872" i="29"/>
  <c r="AH1858" i="29"/>
  <c r="AH1878" i="29"/>
  <c r="AH1594" i="29"/>
  <c r="AH1897" i="29"/>
  <c r="AH1906" i="29"/>
  <c r="AH1810" i="29"/>
  <c r="AH1474" i="29"/>
  <c r="AH1879" i="29"/>
  <c r="AH953" i="29"/>
  <c r="AH1457" i="29"/>
  <c r="AH1535" i="29"/>
  <c r="AH1905" i="29"/>
  <c r="AH139" i="29"/>
  <c r="AH658" i="29"/>
  <c r="AH720" i="29"/>
  <c r="AH791" i="29"/>
  <c r="AH655" i="29"/>
  <c r="AH1029" i="29"/>
  <c r="AH1091" i="29"/>
  <c r="AH874" i="29"/>
  <c r="AH1215" i="29"/>
  <c r="AH1416" i="29"/>
  <c r="AH1528" i="29"/>
  <c r="AH1579" i="29"/>
  <c r="AH1670" i="29"/>
  <c r="AH1737" i="29"/>
  <c r="AH1564" i="29"/>
  <c r="AH1732" i="29"/>
  <c r="AH1405" i="29"/>
  <c r="AH1543" i="29"/>
  <c r="AH1607" i="29"/>
  <c r="AH1671" i="29"/>
  <c r="AH1735" i="29"/>
  <c r="AH1799" i="29"/>
  <c r="AH1863" i="29"/>
  <c r="AH1834" i="29"/>
  <c r="AH1196" i="29"/>
  <c r="AH1522" i="29"/>
  <c r="AH1888" i="29"/>
  <c r="AH1894" i="29"/>
  <c r="AH1722" i="29"/>
  <c r="AH1428" i="29"/>
  <c r="AH1260" i="29"/>
  <c r="AH1868" i="29"/>
  <c r="AH1578" i="29"/>
  <c r="AH1895" i="29"/>
  <c r="AH537" i="29"/>
  <c r="AH656" i="29"/>
  <c r="AH818" i="29"/>
  <c r="AH1464" i="29"/>
  <c r="AH1300" i="29"/>
  <c r="AH1791" i="29"/>
  <c r="AH1880" i="29"/>
  <c r="AP1664" i="29" l="1"/>
  <c r="AY1664" i="29" s="1"/>
  <c r="AQ1664" i="29"/>
  <c r="AZ1664" i="29" s="1"/>
  <c r="AP1472" i="29"/>
  <c r="AY1472" i="29" s="1"/>
  <c r="AQ1472" i="29"/>
  <c r="AZ1472" i="29" s="1"/>
  <c r="AQ1152" i="29"/>
  <c r="AZ1152" i="29" s="1"/>
  <c r="AP1152" i="29"/>
  <c r="AY1152" i="29" s="1"/>
  <c r="AQ1775" i="29"/>
  <c r="AZ1775" i="29" s="1"/>
  <c r="AP1775" i="29"/>
  <c r="AY1775" i="29" s="1"/>
  <c r="AP1822" i="29"/>
  <c r="AY1822" i="29" s="1"/>
  <c r="AQ1822" i="29"/>
  <c r="AZ1822" i="29" s="1"/>
  <c r="AP1630" i="29"/>
  <c r="AY1630" i="29" s="1"/>
  <c r="AQ1630" i="29"/>
  <c r="AZ1630" i="29" s="1"/>
  <c r="AP1374" i="29"/>
  <c r="AY1374" i="29" s="1"/>
  <c r="AQ1374" i="29"/>
  <c r="AZ1374" i="29" s="1"/>
  <c r="AP1054" i="29"/>
  <c r="AY1054" i="29" s="1"/>
  <c r="AQ1054" i="29"/>
  <c r="AZ1054" i="29" s="1"/>
  <c r="AQ1084" i="29"/>
  <c r="AZ1084" i="29" s="1"/>
  <c r="AP1084" i="29"/>
  <c r="AY1084" i="29" s="1"/>
  <c r="AP1835" i="29"/>
  <c r="AY1835" i="29" s="1"/>
  <c r="AQ1835" i="29"/>
  <c r="AZ1835" i="29" s="1"/>
  <c r="AP1515" i="29"/>
  <c r="AY1515" i="29" s="1"/>
  <c r="AQ1515" i="29"/>
  <c r="AZ1515" i="29" s="1"/>
  <c r="AQ1195" i="29"/>
  <c r="AZ1195" i="29" s="1"/>
  <c r="AP1195" i="29"/>
  <c r="AY1195" i="29" s="1"/>
  <c r="AP1417" i="29"/>
  <c r="AY1417" i="29" s="1"/>
  <c r="AQ1417" i="29"/>
  <c r="AZ1417" i="29" s="1"/>
  <c r="AP463" i="29"/>
  <c r="AY463" i="29" s="1"/>
  <c r="AQ463" i="29"/>
  <c r="AZ463" i="29" s="1"/>
  <c r="AP335" i="29"/>
  <c r="AY335" i="29" s="1"/>
  <c r="AQ335" i="29"/>
  <c r="AZ335" i="29" s="1"/>
  <c r="AP207" i="29"/>
  <c r="AY207" i="29" s="1"/>
  <c r="AQ207" i="29"/>
  <c r="AZ207" i="29" s="1"/>
  <c r="AP79" i="29"/>
  <c r="AY79" i="29" s="1"/>
  <c r="AQ79" i="29"/>
  <c r="AZ79" i="29" s="1"/>
  <c r="AQ917" i="29"/>
  <c r="AZ917" i="29" s="1"/>
  <c r="AP917" i="29"/>
  <c r="AY917" i="29" s="1"/>
  <c r="AP789" i="29"/>
  <c r="AY789" i="29" s="1"/>
  <c r="AQ789" i="29"/>
  <c r="AZ789" i="29" s="1"/>
  <c r="AQ533" i="29"/>
  <c r="AZ533" i="29" s="1"/>
  <c r="AP533" i="29"/>
  <c r="AY533" i="29" s="1"/>
  <c r="AQ21" i="29"/>
  <c r="AZ21" i="29" s="1"/>
  <c r="AP21" i="29"/>
  <c r="AY21" i="29" s="1"/>
  <c r="AQ924" i="29"/>
  <c r="AZ924" i="29" s="1"/>
  <c r="AP924" i="29"/>
  <c r="AY924" i="29" s="1"/>
  <c r="AP412" i="29"/>
  <c r="AY412" i="29" s="1"/>
  <c r="AQ412" i="29"/>
  <c r="AZ412" i="29" s="1"/>
  <c r="AP284" i="29"/>
  <c r="AY284" i="29" s="1"/>
  <c r="AQ284" i="29"/>
  <c r="AZ284" i="29" s="1"/>
  <c r="AQ156" i="29"/>
  <c r="AZ156" i="29" s="1"/>
  <c r="AP156" i="29"/>
  <c r="AY156" i="29" s="1"/>
  <c r="AQ28" i="29"/>
  <c r="AZ28" i="29" s="1"/>
  <c r="AP28" i="29"/>
  <c r="AY28" i="29" s="1"/>
  <c r="AP931" i="29"/>
  <c r="AY931" i="29" s="1"/>
  <c r="AQ931" i="29"/>
  <c r="AZ931" i="29" s="1"/>
  <c r="AP867" i="29"/>
  <c r="AY867" i="29" s="1"/>
  <c r="AQ867" i="29"/>
  <c r="AZ867" i="29" s="1"/>
  <c r="AQ419" i="29"/>
  <c r="AZ419" i="29" s="1"/>
  <c r="AP419" i="29"/>
  <c r="AY419" i="29" s="1"/>
  <c r="AQ227" i="29"/>
  <c r="AZ227" i="29" s="1"/>
  <c r="AP227" i="29"/>
  <c r="AY227" i="29" s="1"/>
  <c r="AQ946" i="29"/>
  <c r="AZ946" i="29" s="1"/>
  <c r="AP946" i="29"/>
  <c r="AY946" i="29" s="1"/>
  <c r="AQ818" i="29"/>
  <c r="AZ818" i="29" s="1"/>
  <c r="AP818" i="29"/>
  <c r="AY818" i="29" s="1"/>
  <c r="AP306" i="29"/>
  <c r="AY306" i="29" s="1"/>
  <c r="AQ306" i="29"/>
  <c r="AZ306" i="29" s="1"/>
  <c r="AP178" i="29"/>
  <c r="AY178" i="29" s="1"/>
  <c r="AQ178" i="29"/>
  <c r="AZ178" i="29" s="1"/>
  <c r="AP114" i="29"/>
  <c r="AY114" i="29" s="1"/>
  <c r="AQ114" i="29"/>
  <c r="AZ114" i="29" s="1"/>
  <c r="AQ825" i="29"/>
  <c r="AZ825" i="29" s="1"/>
  <c r="AP825" i="29"/>
  <c r="AY825" i="29" s="1"/>
  <c r="AQ761" i="29"/>
  <c r="AZ761" i="29" s="1"/>
  <c r="AP761" i="29"/>
  <c r="AY761" i="29" s="1"/>
  <c r="AP633" i="29"/>
  <c r="AY633" i="29" s="1"/>
  <c r="AQ633" i="29"/>
  <c r="AZ633" i="29" s="1"/>
  <c r="AP569" i="29"/>
  <c r="AY569" i="29" s="1"/>
  <c r="AQ569" i="29"/>
  <c r="AZ569" i="29" s="1"/>
  <c r="AQ505" i="29"/>
  <c r="AZ505" i="29" s="1"/>
  <c r="AP505" i="29"/>
  <c r="AY505" i="29" s="1"/>
  <c r="AQ377" i="29"/>
  <c r="AZ377" i="29" s="1"/>
  <c r="AP377" i="29"/>
  <c r="AY377" i="29" s="1"/>
  <c r="AP249" i="29"/>
  <c r="AY249" i="29" s="1"/>
  <c r="AQ249" i="29"/>
  <c r="AZ249" i="29" s="1"/>
  <c r="AP1050" i="29"/>
  <c r="AY1050" i="29" s="1"/>
  <c r="AQ1694" i="29"/>
  <c r="AZ1694" i="29" s="1"/>
  <c r="AP1609" i="29"/>
  <c r="AY1609" i="29" s="1"/>
  <c r="AP200" i="29"/>
  <c r="AY200" i="29" s="1"/>
  <c r="AQ1805" i="29"/>
  <c r="AZ1805" i="29" s="1"/>
  <c r="AQ697" i="29"/>
  <c r="AZ697" i="29" s="1"/>
  <c r="AQ712" i="29"/>
  <c r="AZ712" i="29" s="1"/>
  <c r="AQ1263" i="29"/>
  <c r="AZ1263" i="29" s="1"/>
  <c r="AQ166" i="29"/>
  <c r="AZ166" i="29" s="1"/>
  <c r="AQ291" i="29"/>
  <c r="AZ291" i="29" s="1"/>
  <c r="AP1310" i="29"/>
  <c r="AY1310" i="29" s="1"/>
  <c r="AQ1310" i="29"/>
  <c r="AZ1310" i="29" s="1"/>
  <c r="AQ1865" i="29"/>
  <c r="AZ1865" i="29" s="1"/>
  <c r="AP1865" i="29"/>
  <c r="AY1865" i="29" s="1"/>
  <c r="AP655" i="29"/>
  <c r="AY655" i="29" s="1"/>
  <c r="AP1323" i="29"/>
  <c r="AY1323" i="29" s="1"/>
  <c r="AQ1182" i="29"/>
  <c r="AZ1182" i="29" s="1"/>
  <c r="AQ604" i="29"/>
  <c r="AZ604" i="29" s="1"/>
  <c r="AQ213" i="29"/>
  <c r="AZ213" i="29" s="1"/>
  <c r="AP1728" i="29"/>
  <c r="AY1728" i="29" s="1"/>
  <c r="AQ1728" i="29"/>
  <c r="AZ1728" i="29" s="1"/>
  <c r="AQ1216" i="29"/>
  <c r="AZ1216" i="29" s="1"/>
  <c r="AP1216" i="29"/>
  <c r="AY1216" i="29" s="1"/>
  <c r="AQ438" i="29"/>
  <c r="AZ438" i="29" s="1"/>
  <c r="AP438" i="29"/>
  <c r="AY438" i="29" s="1"/>
  <c r="AQ1391" i="29"/>
  <c r="AZ1391" i="29" s="1"/>
  <c r="AP1391" i="29"/>
  <c r="AY1391" i="29" s="1"/>
  <c r="AQ1135" i="29"/>
  <c r="AZ1135" i="29" s="1"/>
  <c r="AP1135" i="29"/>
  <c r="AY1135" i="29" s="1"/>
  <c r="AQ1886" i="29"/>
  <c r="AZ1886" i="29" s="1"/>
  <c r="AP1886" i="29"/>
  <c r="AY1886" i="29" s="1"/>
  <c r="AP1246" i="29"/>
  <c r="AY1246" i="29" s="1"/>
  <c r="AQ1246" i="29"/>
  <c r="AZ1246" i="29" s="1"/>
  <c r="AQ1741" i="29"/>
  <c r="AZ1741" i="29" s="1"/>
  <c r="AP1741" i="29"/>
  <c r="AY1741" i="29" s="1"/>
  <c r="AQ1613" i="29"/>
  <c r="AZ1613" i="29" s="1"/>
  <c r="AP1613" i="29"/>
  <c r="AY1613" i="29" s="1"/>
  <c r="AQ1485" i="29"/>
  <c r="AZ1485" i="29" s="1"/>
  <c r="AP1485" i="29"/>
  <c r="AY1485" i="29" s="1"/>
  <c r="AQ1229" i="29"/>
  <c r="AZ1229" i="29" s="1"/>
  <c r="AP1229" i="29"/>
  <c r="AY1229" i="29" s="1"/>
  <c r="AP1852" i="29"/>
  <c r="AY1852" i="29" s="1"/>
  <c r="AQ1852" i="29"/>
  <c r="AZ1852" i="29" s="1"/>
  <c r="AQ1660" i="29"/>
  <c r="AZ1660" i="29" s="1"/>
  <c r="AP1660" i="29"/>
  <c r="AY1660" i="29" s="1"/>
  <c r="AP1468" i="29"/>
  <c r="AY1468" i="29" s="1"/>
  <c r="AQ1468" i="29"/>
  <c r="AZ1468" i="29" s="1"/>
  <c r="AP1276" i="29"/>
  <c r="AY1276" i="29" s="1"/>
  <c r="AQ1276" i="29"/>
  <c r="AZ1276" i="29" s="1"/>
  <c r="AQ918" i="29"/>
  <c r="AZ918" i="29" s="1"/>
  <c r="AP918" i="29"/>
  <c r="AY918" i="29" s="1"/>
  <c r="AP1771" i="29"/>
  <c r="AY1771" i="29" s="1"/>
  <c r="AQ1771" i="29"/>
  <c r="AZ1771" i="29" s="1"/>
  <c r="AP1579" i="29"/>
  <c r="AY1579" i="29" s="1"/>
  <c r="AQ1579" i="29"/>
  <c r="AZ1579" i="29" s="1"/>
  <c r="AP1387" i="29"/>
  <c r="AY1387" i="29" s="1"/>
  <c r="AQ1387" i="29"/>
  <c r="AZ1387" i="29" s="1"/>
  <c r="AP1882" i="29"/>
  <c r="AY1882" i="29" s="1"/>
  <c r="AQ1882" i="29"/>
  <c r="AZ1882" i="29" s="1"/>
  <c r="AP1754" i="29"/>
  <c r="AY1754" i="29" s="1"/>
  <c r="AQ1754" i="29"/>
  <c r="AZ1754" i="29" s="1"/>
  <c r="AP1562" i="29"/>
  <c r="AY1562" i="29" s="1"/>
  <c r="AQ1562" i="29"/>
  <c r="AZ1562" i="29" s="1"/>
  <c r="AQ1370" i="29"/>
  <c r="AZ1370" i="29" s="1"/>
  <c r="AP1370" i="29"/>
  <c r="AY1370" i="29" s="1"/>
  <c r="AQ1545" i="29"/>
  <c r="AZ1545" i="29" s="1"/>
  <c r="AP1545" i="29"/>
  <c r="AY1545" i="29" s="1"/>
  <c r="AQ1289" i="29"/>
  <c r="AZ1289" i="29" s="1"/>
  <c r="AP1289" i="29"/>
  <c r="AY1289" i="29" s="1"/>
  <c r="AP1097" i="29"/>
  <c r="AY1097" i="29" s="1"/>
  <c r="AQ1097" i="29"/>
  <c r="AZ1097" i="29" s="1"/>
  <c r="AP840" i="29"/>
  <c r="AY840" i="29" s="1"/>
  <c r="AQ840" i="29"/>
  <c r="AZ840" i="29" s="1"/>
  <c r="AP648" i="29"/>
  <c r="AY648" i="29" s="1"/>
  <c r="AQ648" i="29"/>
  <c r="AZ648" i="29" s="1"/>
  <c r="AP584" i="29"/>
  <c r="AY584" i="29" s="1"/>
  <c r="AQ584" i="29"/>
  <c r="AZ584" i="29" s="1"/>
  <c r="AQ392" i="29"/>
  <c r="AZ392" i="29" s="1"/>
  <c r="AP392" i="29"/>
  <c r="AY392" i="29" s="1"/>
  <c r="AQ783" i="29"/>
  <c r="AZ783" i="29" s="1"/>
  <c r="AP783" i="29"/>
  <c r="AY783" i="29" s="1"/>
  <c r="AQ527" i="29"/>
  <c r="AZ527" i="29" s="1"/>
  <c r="AP527" i="29"/>
  <c r="AY527" i="29" s="1"/>
  <c r="AQ469" i="29"/>
  <c r="AZ469" i="29" s="1"/>
  <c r="AP469" i="29"/>
  <c r="AY469" i="29" s="1"/>
  <c r="AQ668" i="29"/>
  <c r="AZ668" i="29" s="1"/>
  <c r="AP668" i="29"/>
  <c r="AY668" i="29" s="1"/>
  <c r="AQ434" i="29"/>
  <c r="AZ434" i="29" s="1"/>
  <c r="AP434" i="29"/>
  <c r="AY434" i="29" s="1"/>
  <c r="AP540" i="29"/>
  <c r="AY540" i="29" s="1"/>
  <c r="AQ1165" i="29"/>
  <c r="AZ1165" i="29" s="1"/>
  <c r="AP1792" i="29"/>
  <c r="AY1792" i="29" s="1"/>
  <c r="AQ1792" i="29"/>
  <c r="AZ1792" i="29" s="1"/>
  <c r="AP1839" i="29"/>
  <c r="AY1839" i="29" s="1"/>
  <c r="AQ1839" i="29"/>
  <c r="AZ1839" i="29" s="1"/>
  <c r="AQ1647" i="29"/>
  <c r="AZ1647" i="29" s="1"/>
  <c r="AP1647" i="29"/>
  <c r="AY1647" i="29" s="1"/>
  <c r="AP1455" i="29"/>
  <c r="AY1455" i="29" s="1"/>
  <c r="AQ1455" i="29"/>
  <c r="AZ1455" i="29" s="1"/>
  <c r="AP1199" i="29"/>
  <c r="AY1199" i="29" s="1"/>
  <c r="AQ1199" i="29"/>
  <c r="AZ1199" i="29" s="1"/>
  <c r="AQ814" i="29"/>
  <c r="AZ814" i="29" s="1"/>
  <c r="AP814" i="29"/>
  <c r="AY814" i="29" s="1"/>
  <c r="AQ1758" i="29"/>
  <c r="AZ1758" i="29" s="1"/>
  <c r="AP1758" i="29"/>
  <c r="AY1758" i="29" s="1"/>
  <c r="AP1118" i="29"/>
  <c r="AY1118" i="29" s="1"/>
  <c r="AQ1118" i="29"/>
  <c r="AZ1118" i="29" s="1"/>
  <c r="AQ1869" i="29"/>
  <c r="AZ1869" i="29" s="1"/>
  <c r="AP1869" i="29"/>
  <c r="AY1869" i="29" s="1"/>
  <c r="AQ1037" i="29"/>
  <c r="AZ1037" i="29" s="1"/>
  <c r="AP1037" i="29"/>
  <c r="AY1037" i="29" s="1"/>
  <c r="AP1788" i="29"/>
  <c r="AY1788" i="29" s="1"/>
  <c r="AQ1788" i="29"/>
  <c r="AZ1788" i="29" s="1"/>
  <c r="AP1532" i="29"/>
  <c r="AY1532" i="29" s="1"/>
  <c r="AQ1532" i="29"/>
  <c r="AZ1532" i="29" s="1"/>
  <c r="AQ1212" i="29"/>
  <c r="AZ1212" i="29" s="1"/>
  <c r="AP1212" i="29"/>
  <c r="AY1212" i="29" s="1"/>
  <c r="AP1899" i="29"/>
  <c r="AY1899" i="29" s="1"/>
  <c r="AQ1899" i="29"/>
  <c r="AZ1899" i="29" s="1"/>
  <c r="AQ1451" i="29"/>
  <c r="AZ1451" i="29" s="1"/>
  <c r="AP1451" i="29"/>
  <c r="AY1451" i="29" s="1"/>
  <c r="AQ1259" i="29"/>
  <c r="AZ1259" i="29" s="1"/>
  <c r="AP1259" i="29"/>
  <c r="AY1259" i="29" s="1"/>
  <c r="AP1067" i="29"/>
  <c r="AY1067" i="29" s="1"/>
  <c r="AQ1067" i="29"/>
  <c r="AZ1067" i="29" s="1"/>
  <c r="AP1818" i="29"/>
  <c r="AY1818" i="29" s="1"/>
  <c r="AQ1818" i="29"/>
  <c r="AZ1818" i="29" s="1"/>
  <c r="AQ1242" i="29"/>
  <c r="AZ1242" i="29" s="1"/>
  <c r="AP1242" i="29"/>
  <c r="AY1242" i="29" s="1"/>
  <c r="AQ1801" i="29"/>
  <c r="AZ1801" i="29" s="1"/>
  <c r="AP1801" i="29"/>
  <c r="AY1801" i="29" s="1"/>
  <c r="AP1225" i="29"/>
  <c r="AY1225" i="29" s="1"/>
  <c r="AQ1225" i="29"/>
  <c r="AZ1225" i="29" s="1"/>
  <c r="AP904" i="29"/>
  <c r="AY904" i="29" s="1"/>
  <c r="AQ904" i="29"/>
  <c r="AZ904" i="29" s="1"/>
  <c r="AP72" i="29"/>
  <c r="AY72" i="29" s="1"/>
  <c r="AQ72" i="29"/>
  <c r="AZ72" i="29" s="1"/>
  <c r="AQ847" i="29"/>
  <c r="AZ847" i="29" s="1"/>
  <c r="AP847" i="29"/>
  <c r="AY847" i="29" s="1"/>
  <c r="AP591" i="29"/>
  <c r="AY591" i="29" s="1"/>
  <c r="AQ591" i="29"/>
  <c r="AZ591" i="29" s="1"/>
  <c r="AQ853" i="29"/>
  <c r="AZ853" i="29" s="1"/>
  <c r="AP853" i="29"/>
  <c r="AY853" i="29" s="1"/>
  <c r="AP725" i="29"/>
  <c r="AY725" i="29" s="1"/>
  <c r="AQ725" i="29"/>
  <c r="AZ725" i="29" s="1"/>
  <c r="AQ597" i="29"/>
  <c r="AZ597" i="29" s="1"/>
  <c r="AP597" i="29"/>
  <c r="AY597" i="29" s="1"/>
  <c r="AP405" i="29"/>
  <c r="AY405" i="29" s="1"/>
  <c r="AQ405" i="29"/>
  <c r="AZ405" i="29" s="1"/>
  <c r="AQ341" i="29"/>
  <c r="AZ341" i="29" s="1"/>
  <c r="AP341" i="29"/>
  <c r="AY341" i="29" s="1"/>
  <c r="AQ277" i="29"/>
  <c r="AZ277" i="29" s="1"/>
  <c r="AP277" i="29"/>
  <c r="AY277" i="29" s="1"/>
  <c r="AP149" i="29"/>
  <c r="AY149" i="29" s="1"/>
  <c r="AQ149" i="29"/>
  <c r="AZ149" i="29" s="1"/>
  <c r="AQ796" i="29"/>
  <c r="AZ796" i="29" s="1"/>
  <c r="AP796" i="29"/>
  <c r="AY796" i="29" s="1"/>
  <c r="AP348" i="29"/>
  <c r="AY348" i="29" s="1"/>
  <c r="AQ348" i="29"/>
  <c r="AZ348" i="29" s="1"/>
  <c r="AQ92" i="29"/>
  <c r="AZ92" i="29" s="1"/>
  <c r="AP92" i="29"/>
  <c r="AY92" i="29" s="1"/>
  <c r="AP995" i="29"/>
  <c r="AY995" i="29" s="1"/>
  <c r="AQ995" i="29"/>
  <c r="AZ995" i="29" s="1"/>
  <c r="AP739" i="29"/>
  <c r="AY739" i="29" s="1"/>
  <c r="AQ739" i="29"/>
  <c r="AZ739" i="29" s="1"/>
  <c r="AP675" i="29"/>
  <c r="AY675" i="29" s="1"/>
  <c r="AQ675" i="29"/>
  <c r="AZ675" i="29" s="1"/>
  <c r="AQ611" i="29"/>
  <c r="AZ611" i="29" s="1"/>
  <c r="AP611" i="29"/>
  <c r="AY611" i="29" s="1"/>
  <c r="AP483" i="29"/>
  <c r="AY483" i="29" s="1"/>
  <c r="AQ483" i="29"/>
  <c r="AZ483" i="29" s="1"/>
  <c r="AQ355" i="29"/>
  <c r="AZ355" i="29" s="1"/>
  <c r="AP355" i="29"/>
  <c r="AY355" i="29" s="1"/>
  <c r="AQ163" i="29"/>
  <c r="AZ163" i="29" s="1"/>
  <c r="AP163" i="29"/>
  <c r="AY163" i="29" s="1"/>
  <c r="AQ99" i="29"/>
  <c r="AZ99" i="29" s="1"/>
  <c r="AP99" i="29"/>
  <c r="AY99" i="29" s="1"/>
  <c r="AQ1010" i="29"/>
  <c r="AZ1010" i="29" s="1"/>
  <c r="AP1010" i="29"/>
  <c r="AY1010" i="29" s="1"/>
  <c r="AQ754" i="29"/>
  <c r="AZ754" i="29" s="1"/>
  <c r="AP754" i="29"/>
  <c r="AY754" i="29" s="1"/>
  <c r="AQ690" i="29"/>
  <c r="AZ690" i="29" s="1"/>
  <c r="AP690" i="29"/>
  <c r="AY690" i="29" s="1"/>
  <c r="AQ498" i="29"/>
  <c r="AZ498" i="29" s="1"/>
  <c r="AP498" i="29"/>
  <c r="AY498" i="29" s="1"/>
  <c r="AQ242" i="29"/>
  <c r="AZ242" i="29" s="1"/>
  <c r="AP242" i="29"/>
  <c r="AY242" i="29" s="1"/>
  <c r="AP1017" i="29"/>
  <c r="AY1017" i="29" s="1"/>
  <c r="AQ1017" i="29"/>
  <c r="AZ1017" i="29" s="1"/>
  <c r="AP889" i="29"/>
  <c r="AY889" i="29" s="1"/>
  <c r="AQ889" i="29"/>
  <c r="AZ889" i="29" s="1"/>
  <c r="AP185" i="29"/>
  <c r="AY185" i="29" s="1"/>
  <c r="AQ185" i="29"/>
  <c r="AZ185" i="29" s="1"/>
  <c r="AQ121" i="29"/>
  <c r="AZ121" i="29" s="1"/>
  <c r="AP121" i="29"/>
  <c r="AY121" i="29" s="1"/>
  <c r="AP302" i="29"/>
  <c r="AY302" i="29" s="1"/>
  <c r="AQ882" i="29"/>
  <c r="AZ882" i="29" s="1"/>
  <c r="AQ1536" i="29"/>
  <c r="AZ1536" i="29" s="1"/>
  <c r="AP562" i="29"/>
  <c r="AY562" i="29" s="1"/>
  <c r="AP1502" i="29"/>
  <c r="AY1502" i="29" s="1"/>
  <c r="AP981" i="29"/>
  <c r="AY981" i="29" s="1"/>
  <c r="AP950" i="29"/>
  <c r="AY950" i="29" s="1"/>
  <c r="AQ1481" i="29"/>
  <c r="AZ1481" i="29" s="1"/>
  <c r="AQ953" i="29"/>
  <c r="AZ953" i="29" s="1"/>
  <c r="AQ968" i="29"/>
  <c r="AZ968" i="29" s="1"/>
  <c r="AQ547" i="29"/>
  <c r="AZ547" i="29" s="1"/>
  <c r="AP1408" i="29"/>
  <c r="AY1408" i="29" s="1"/>
  <c r="AQ1408" i="29"/>
  <c r="AZ1408" i="29" s="1"/>
  <c r="AP1903" i="29"/>
  <c r="AY1903" i="29" s="1"/>
  <c r="AQ1903" i="29"/>
  <c r="AZ1903" i="29" s="1"/>
  <c r="AQ1519" i="29"/>
  <c r="AZ1519" i="29" s="1"/>
  <c r="AP1519" i="29"/>
  <c r="AY1519" i="29" s="1"/>
  <c r="AQ1327" i="29"/>
  <c r="AZ1327" i="29" s="1"/>
  <c r="AP1327" i="29"/>
  <c r="AY1327" i="29" s="1"/>
  <c r="AQ1071" i="29"/>
  <c r="AZ1071" i="29" s="1"/>
  <c r="AP1071" i="29"/>
  <c r="AY1071" i="29" s="1"/>
  <c r="AP1566" i="29"/>
  <c r="AY1566" i="29" s="1"/>
  <c r="AQ1566" i="29"/>
  <c r="AZ1566" i="29" s="1"/>
  <c r="AQ678" i="29"/>
  <c r="AZ678" i="29" s="1"/>
  <c r="AP678" i="29"/>
  <c r="AY678" i="29" s="1"/>
  <c r="AQ1549" i="29"/>
  <c r="AZ1549" i="29" s="1"/>
  <c r="AP1549" i="29"/>
  <c r="AY1549" i="29" s="1"/>
  <c r="AQ1293" i="29"/>
  <c r="AZ1293" i="29" s="1"/>
  <c r="AP1293" i="29"/>
  <c r="AY1293" i="29" s="1"/>
  <c r="AP1724" i="29"/>
  <c r="AY1724" i="29" s="1"/>
  <c r="AQ1724" i="29"/>
  <c r="AZ1724" i="29" s="1"/>
  <c r="AP1596" i="29"/>
  <c r="AY1596" i="29" s="1"/>
  <c r="AQ1596" i="29"/>
  <c r="AZ1596" i="29" s="1"/>
  <c r="AP1340" i="29"/>
  <c r="AY1340" i="29" s="1"/>
  <c r="AQ1340" i="29"/>
  <c r="AZ1340" i="29" s="1"/>
  <c r="AQ1148" i="29"/>
  <c r="AZ1148" i="29" s="1"/>
  <c r="AP1148" i="29"/>
  <c r="AY1148" i="29" s="1"/>
  <c r="AQ406" i="29"/>
  <c r="AZ406" i="29" s="1"/>
  <c r="AP406" i="29"/>
  <c r="AY406" i="29" s="1"/>
  <c r="AP1707" i="29"/>
  <c r="AY1707" i="29" s="1"/>
  <c r="AQ1707" i="29"/>
  <c r="AZ1707" i="29" s="1"/>
  <c r="AP1131" i="29"/>
  <c r="AY1131" i="29" s="1"/>
  <c r="AQ1131" i="29"/>
  <c r="AZ1131" i="29" s="1"/>
  <c r="AQ270" i="29"/>
  <c r="AZ270" i="29" s="1"/>
  <c r="AP270" i="29"/>
  <c r="AY270" i="29" s="1"/>
  <c r="AP1498" i="29"/>
  <c r="AY1498" i="29" s="1"/>
  <c r="AQ1498" i="29"/>
  <c r="AZ1498" i="29" s="1"/>
  <c r="AQ1306" i="29"/>
  <c r="AZ1306" i="29" s="1"/>
  <c r="AP1306" i="29"/>
  <c r="AY1306" i="29" s="1"/>
  <c r="AQ1114" i="29"/>
  <c r="AZ1114" i="29" s="1"/>
  <c r="AP1114" i="29"/>
  <c r="AY1114" i="29" s="1"/>
  <c r="AP134" i="29"/>
  <c r="AY134" i="29" s="1"/>
  <c r="AQ134" i="29"/>
  <c r="AZ134" i="29" s="1"/>
  <c r="AP1161" i="29"/>
  <c r="AY1161" i="29" s="1"/>
  <c r="AQ1161" i="29"/>
  <c r="AZ1161" i="29" s="1"/>
  <c r="AP328" i="29"/>
  <c r="AY328" i="29" s="1"/>
  <c r="AQ328" i="29"/>
  <c r="AZ328" i="29" s="1"/>
  <c r="AQ136" i="29"/>
  <c r="AZ136" i="29" s="1"/>
  <c r="AP136" i="29"/>
  <c r="AY136" i="29" s="1"/>
  <c r="AP975" i="29"/>
  <c r="AY975" i="29" s="1"/>
  <c r="AQ975" i="29"/>
  <c r="AZ975" i="29" s="1"/>
  <c r="AP719" i="29"/>
  <c r="AY719" i="29" s="1"/>
  <c r="AQ719" i="29"/>
  <c r="AZ719" i="29" s="1"/>
  <c r="AP399" i="29"/>
  <c r="AY399" i="29" s="1"/>
  <c r="AQ399" i="29"/>
  <c r="AZ399" i="29" s="1"/>
  <c r="AP143" i="29"/>
  <c r="AY143" i="29" s="1"/>
  <c r="AQ143" i="29"/>
  <c r="AZ143" i="29" s="1"/>
  <c r="AQ661" i="29"/>
  <c r="AZ661" i="29" s="1"/>
  <c r="AP661" i="29"/>
  <c r="AY661" i="29" s="1"/>
  <c r="AP370" i="29"/>
  <c r="AY370" i="29" s="1"/>
  <c r="AQ370" i="29"/>
  <c r="AZ370" i="29" s="1"/>
  <c r="AP911" i="29"/>
  <c r="AY911" i="29" s="1"/>
  <c r="AP1280" i="29"/>
  <c r="AY1280" i="29" s="1"/>
  <c r="AP1404" i="29"/>
  <c r="AY1404" i="29" s="1"/>
  <c r="AP50" i="29"/>
  <c r="AY50" i="29" s="1"/>
  <c r="AQ1438" i="29"/>
  <c r="AZ1438" i="29" s="1"/>
  <c r="AQ626" i="29"/>
  <c r="AZ626" i="29" s="1"/>
  <c r="AQ860" i="29"/>
  <c r="AZ860" i="29" s="1"/>
  <c r="AP1643" i="29"/>
  <c r="AY1643" i="29" s="1"/>
  <c r="AP1353" i="29"/>
  <c r="AY1353" i="29" s="1"/>
  <c r="AP1626" i="29"/>
  <c r="AY1626" i="29" s="1"/>
  <c r="AP85" i="29"/>
  <c r="AY85" i="29" s="1"/>
  <c r="AQ441" i="29"/>
  <c r="AZ441" i="29" s="1"/>
  <c r="AQ456" i="29"/>
  <c r="AZ456" i="29" s="1"/>
  <c r="AQ1421" i="29"/>
  <c r="AZ1421" i="29" s="1"/>
  <c r="AQ35" i="29"/>
  <c r="AZ35" i="29" s="1"/>
  <c r="AP430" i="29"/>
  <c r="AY430" i="29" s="1"/>
  <c r="AP1036" i="29"/>
  <c r="AY1036" i="29" s="1"/>
  <c r="AP600" i="29"/>
  <c r="AY600" i="29" s="1"/>
  <c r="AQ649" i="29"/>
  <c r="AZ649" i="29" s="1"/>
  <c r="AQ223" i="29"/>
  <c r="AZ223" i="29" s="1"/>
  <c r="AP1117" i="29"/>
  <c r="AY1117" i="29" s="1"/>
  <c r="AP1004" i="29"/>
  <c r="AY1004" i="29" s="1"/>
  <c r="AQ1181" i="29"/>
  <c r="AZ1181" i="29" s="1"/>
  <c r="AP755" i="29"/>
  <c r="AY755" i="29" s="1"/>
  <c r="AQ1198" i="29"/>
  <c r="AZ1198" i="29" s="1"/>
  <c r="AQ556" i="29"/>
  <c r="AZ556" i="29" s="1"/>
  <c r="AQ1770" i="29"/>
  <c r="AZ1770" i="29" s="1"/>
  <c r="AQ856" i="29"/>
  <c r="AZ856" i="29" s="1"/>
  <c r="AP1450" i="29"/>
  <c r="AY1450" i="29" s="1"/>
  <c r="AQ638" i="29"/>
  <c r="AZ638" i="29" s="1"/>
  <c r="AQ22" i="29"/>
  <c r="AZ22" i="29" s="1"/>
  <c r="AQ66" i="29"/>
  <c r="AZ66" i="29" s="1"/>
  <c r="AP1531" i="29"/>
  <c r="AY1531" i="29" s="1"/>
  <c r="AP1744" i="29"/>
  <c r="AY1744" i="29" s="1"/>
  <c r="AQ1744" i="29"/>
  <c r="AZ1744" i="29" s="1"/>
  <c r="AQ1424" i="29"/>
  <c r="AZ1424" i="29" s="1"/>
  <c r="AP1424" i="29"/>
  <c r="AY1424" i="29" s="1"/>
  <c r="AQ1535" i="29"/>
  <c r="AZ1535" i="29" s="1"/>
  <c r="AP1535" i="29"/>
  <c r="AY1535" i="29" s="1"/>
  <c r="AP1151" i="29"/>
  <c r="AY1151" i="29" s="1"/>
  <c r="AQ1151" i="29"/>
  <c r="AZ1151" i="29" s="1"/>
  <c r="AP1390" i="29"/>
  <c r="AY1390" i="29" s="1"/>
  <c r="AQ1390" i="29"/>
  <c r="AZ1390" i="29" s="1"/>
  <c r="AQ1134" i="29"/>
  <c r="AZ1134" i="29" s="1"/>
  <c r="AP1134" i="29"/>
  <c r="AY1134" i="29" s="1"/>
  <c r="AP1885" i="29"/>
  <c r="AY1885" i="29" s="1"/>
  <c r="AQ1885" i="29"/>
  <c r="AZ1885" i="29" s="1"/>
  <c r="AP1501" i="29"/>
  <c r="AY1501" i="29" s="1"/>
  <c r="AQ1501" i="29"/>
  <c r="AZ1501" i="29" s="1"/>
  <c r="AQ1245" i="29"/>
  <c r="AZ1245" i="29" s="1"/>
  <c r="AP1245" i="29"/>
  <c r="AY1245" i="29" s="1"/>
  <c r="AQ158" i="29"/>
  <c r="AZ158" i="29" s="1"/>
  <c r="AP158" i="29"/>
  <c r="AY158" i="29" s="1"/>
  <c r="AQ1484" i="29"/>
  <c r="AZ1484" i="29" s="1"/>
  <c r="AP1484" i="29"/>
  <c r="AY1484" i="29" s="1"/>
  <c r="AQ1049" i="29"/>
  <c r="AZ1049" i="29" s="1"/>
  <c r="AP1049" i="29"/>
  <c r="AY1049" i="29" s="1"/>
  <c r="AP728" i="29"/>
  <c r="AY728" i="29" s="1"/>
  <c r="AQ728" i="29"/>
  <c r="AZ728" i="29" s="1"/>
  <c r="AP863" i="29"/>
  <c r="AY863" i="29" s="1"/>
  <c r="AQ863" i="29"/>
  <c r="AZ863" i="29" s="1"/>
  <c r="AP883" i="29"/>
  <c r="AY883" i="29" s="1"/>
  <c r="AQ883" i="29"/>
  <c r="AZ883" i="29" s="1"/>
  <c r="AQ371" i="29"/>
  <c r="AZ371" i="29" s="1"/>
  <c r="AP371" i="29"/>
  <c r="AY371" i="29" s="1"/>
  <c r="AP1407" i="29"/>
  <c r="AY1407" i="29" s="1"/>
  <c r="AP479" i="29"/>
  <c r="AY479" i="29" s="1"/>
  <c r="AP1774" i="29"/>
  <c r="AY1774" i="29" s="1"/>
  <c r="AP499" i="29"/>
  <c r="AY499" i="29" s="1"/>
  <c r="AP514" i="29"/>
  <c r="AY514" i="29" s="1"/>
  <c r="AP428" i="29"/>
  <c r="AY428" i="29" s="1"/>
  <c r="AP194" i="29"/>
  <c r="AY194" i="29" s="1"/>
  <c r="AP24" i="29"/>
  <c r="AY24" i="29" s="1"/>
  <c r="AQ1360" i="29"/>
  <c r="AZ1360" i="29" s="1"/>
  <c r="AQ991" i="29"/>
  <c r="AZ991" i="29" s="1"/>
  <c r="AP1697" i="29"/>
  <c r="AY1697" i="29" s="1"/>
  <c r="AQ1697" i="29"/>
  <c r="AZ1697" i="29" s="1"/>
  <c r="AQ1552" i="29"/>
  <c r="AZ1552" i="29" s="1"/>
  <c r="AP1552" i="29"/>
  <c r="AY1552" i="29" s="1"/>
  <c r="AP1582" i="29"/>
  <c r="AY1582" i="29" s="1"/>
  <c r="AQ1582" i="29"/>
  <c r="AZ1582" i="29" s="1"/>
  <c r="AQ1070" i="29"/>
  <c r="AZ1070" i="29" s="1"/>
  <c r="AP1070" i="29"/>
  <c r="AY1070" i="29" s="1"/>
  <c r="AP1740" i="29"/>
  <c r="AY1740" i="29" s="1"/>
  <c r="AQ1740" i="29"/>
  <c r="AZ1740" i="29" s="1"/>
  <c r="AQ1420" i="29"/>
  <c r="AZ1420" i="29" s="1"/>
  <c r="AP1420" i="29"/>
  <c r="AY1420" i="29" s="1"/>
  <c r="AP1403" i="29"/>
  <c r="AY1403" i="29" s="1"/>
  <c r="AQ1403" i="29"/>
  <c r="AZ1403" i="29" s="1"/>
  <c r="AP1147" i="29"/>
  <c r="AY1147" i="29" s="1"/>
  <c r="AQ1147" i="29"/>
  <c r="AZ1147" i="29" s="1"/>
  <c r="AQ1898" i="29"/>
  <c r="AZ1898" i="29" s="1"/>
  <c r="AP1898" i="29"/>
  <c r="AY1898" i="29" s="1"/>
  <c r="AQ1642" i="29"/>
  <c r="AZ1642" i="29" s="1"/>
  <c r="AP1642" i="29"/>
  <c r="AY1642" i="29" s="1"/>
  <c r="AP1433" i="29"/>
  <c r="AY1433" i="29" s="1"/>
  <c r="AQ1433" i="29"/>
  <c r="AZ1433" i="29" s="1"/>
  <c r="AQ1177" i="29"/>
  <c r="AZ1177" i="29" s="1"/>
  <c r="AP1177" i="29"/>
  <c r="AY1177" i="29" s="1"/>
  <c r="AQ126" i="29"/>
  <c r="AZ126" i="29" s="1"/>
  <c r="AP126" i="29"/>
  <c r="AY126" i="29" s="1"/>
  <c r="AP792" i="29"/>
  <c r="AY792" i="29" s="1"/>
  <c r="AQ792" i="29"/>
  <c r="AZ792" i="29" s="1"/>
  <c r="AQ536" i="29"/>
  <c r="AZ536" i="29" s="1"/>
  <c r="AP536" i="29"/>
  <c r="AY536" i="29" s="1"/>
  <c r="AQ287" i="29"/>
  <c r="AZ287" i="29" s="1"/>
  <c r="AP287" i="29"/>
  <c r="AY287" i="29" s="1"/>
  <c r="AQ357" i="29"/>
  <c r="AZ357" i="29" s="1"/>
  <c r="AP357" i="29"/>
  <c r="AY357" i="29" s="1"/>
  <c r="AQ101" i="29"/>
  <c r="AZ101" i="29" s="1"/>
  <c r="AP101" i="29"/>
  <c r="AY101" i="29" s="1"/>
  <c r="AQ876" i="29"/>
  <c r="AZ876" i="29" s="1"/>
  <c r="AP876" i="29"/>
  <c r="AY876" i="29" s="1"/>
  <c r="AQ620" i="29"/>
  <c r="AZ620" i="29" s="1"/>
  <c r="AP620" i="29"/>
  <c r="AY620" i="29" s="1"/>
  <c r="AQ364" i="29"/>
  <c r="AZ364" i="29" s="1"/>
  <c r="AP364" i="29"/>
  <c r="AY364" i="29" s="1"/>
  <c r="AQ563" i="29"/>
  <c r="AZ563" i="29" s="1"/>
  <c r="AP563" i="29"/>
  <c r="AY563" i="29" s="1"/>
  <c r="AQ307" i="29"/>
  <c r="AZ307" i="29" s="1"/>
  <c r="AP307" i="29"/>
  <c r="AY307" i="29" s="1"/>
  <c r="AQ962" i="29"/>
  <c r="AZ962" i="29" s="1"/>
  <c r="AP962" i="29"/>
  <c r="AY962" i="29" s="1"/>
  <c r="AQ713" i="29"/>
  <c r="AZ713" i="29" s="1"/>
  <c r="AP713" i="29"/>
  <c r="AY713" i="29" s="1"/>
  <c r="AP1834" i="29"/>
  <c r="AY1834" i="29" s="1"/>
  <c r="AP1787" i="29"/>
  <c r="AY1787" i="29" s="1"/>
  <c r="AP677" i="29"/>
  <c r="AY677" i="29" s="1"/>
  <c r="AP1296" i="29"/>
  <c r="AY1296" i="29" s="1"/>
  <c r="AP1292" i="29"/>
  <c r="AY1292" i="29" s="1"/>
  <c r="AP920" i="29"/>
  <c r="AY920" i="29" s="1"/>
  <c r="AQ1454" i="29"/>
  <c r="AZ1454" i="29" s="1"/>
  <c r="AQ1258" i="29"/>
  <c r="AZ1258" i="29" s="1"/>
  <c r="AQ1437" i="29"/>
  <c r="AZ1437" i="29" s="1"/>
  <c r="AQ1241" i="29"/>
  <c r="AZ1241" i="29" s="1"/>
  <c r="AQ812" i="29"/>
  <c r="AZ812" i="29" s="1"/>
  <c r="AQ243" i="29"/>
  <c r="AZ243" i="29" s="1"/>
  <c r="AQ236" i="29"/>
  <c r="AZ236" i="29" s="1"/>
  <c r="AQ1680" i="29"/>
  <c r="AZ1680" i="29" s="1"/>
  <c r="AP1680" i="29"/>
  <c r="AY1680" i="29" s="1"/>
  <c r="AQ1168" i="29"/>
  <c r="AZ1168" i="29" s="1"/>
  <c r="AP1168" i="29"/>
  <c r="AY1168" i="29" s="1"/>
  <c r="AQ54" i="29"/>
  <c r="AZ54" i="29" s="1"/>
  <c r="AP54" i="29"/>
  <c r="AY54" i="29" s="1"/>
  <c r="AQ1343" i="29"/>
  <c r="AZ1343" i="29" s="1"/>
  <c r="AP1343" i="29"/>
  <c r="AY1343" i="29" s="1"/>
  <c r="AQ942" i="29"/>
  <c r="AZ942" i="29" s="1"/>
  <c r="AP942" i="29"/>
  <c r="AY942" i="29" s="1"/>
  <c r="AP1646" i="29"/>
  <c r="AY1646" i="29" s="1"/>
  <c r="AQ1646" i="29"/>
  <c r="AZ1646" i="29" s="1"/>
  <c r="AQ1629" i="29"/>
  <c r="AZ1629" i="29" s="1"/>
  <c r="AP1629" i="29"/>
  <c r="AY1629" i="29" s="1"/>
  <c r="AQ1373" i="29"/>
  <c r="AZ1373" i="29" s="1"/>
  <c r="AP1373" i="29"/>
  <c r="AY1373" i="29" s="1"/>
  <c r="AQ670" i="29"/>
  <c r="AZ670" i="29" s="1"/>
  <c r="AP670" i="29"/>
  <c r="AY670" i="29" s="1"/>
  <c r="AQ1164" i="29"/>
  <c r="AZ1164" i="29" s="1"/>
  <c r="AP1164" i="29"/>
  <c r="AY1164" i="29" s="1"/>
  <c r="AP984" i="29"/>
  <c r="AY984" i="29" s="1"/>
  <c r="AQ984" i="29"/>
  <c r="AZ984" i="29" s="1"/>
  <c r="AP671" i="29"/>
  <c r="AY671" i="29" s="1"/>
  <c r="AQ671" i="29"/>
  <c r="AZ671" i="29" s="1"/>
  <c r="AQ95" i="29"/>
  <c r="AZ95" i="29" s="1"/>
  <c r="AP95" i="29"/>
  <c r="AY95" i="29" s="1"/>
  <c r="AP421" i="29"/>
  <c r="AY421" i="29" s="1"/>
  <c r="AQ421" i="29"/>
  <c r="AZ421" i="29" s="1"/>
  <c r="AQ300" i="29"/>
  <c r="AZ300" i="29" s="1"/>
  <c r="AP300" i="29"/>
  <c r="AY300" i="29" s="1"/>
  <c r="AP947" i="29"/>
  <c r="AY947" i="29" s="1"/>
  <c r="AQ947" i="29"/>
  <c r="AZ947" i="29" s="1"/>
  <c r="AP691" i="29"/>
  <c r="AY691" i="29" s="1"/>
  <c r="AQ691" i="29"/>
  <c r="AZ691" i="29" s="1"/>
  <c r="AQ51" i="29"/>
  <c r="AZ51" i="29" s="1"/>
  <c r="AP51" i="29"/>
  <c r="AY51" i="29" s="1"/>
  <c r="AQ898" i="29"/>
  <c r="AZ898" i="29" s="1"/>
  <c r="AP898" i="29"/>
  <c r="AY898" i="29" s="1"/>
  <c r="AQ642" i="29"/>
  <c r="AZ642" i="29" s="1"/>
  <c r="AP642" i="29"/>
  <c r="AY642" i="29" s="1"/>
  <c r="AQ450" i="29"/>
  <c r="AZ450" i="29" s="1"/>
  <c r="AP450" i="29"/>
  <c r="AY450" i="29" s="1"/>
  <c r="AQ130" i="29"/>
  <c r="AZ130" i="29" s="1"/>
  <c r="AP130" i="29"/>
  <c r="AY130" i="29" s="1"/>
  <c r="AQ1033" i="29"/>
  <c r="AZ1033" i="29" s="1"/>
  <c r="AP1033" i="29"/>
  <c r="AY1033" i="29" s="1"/>
  <c r="AP841" i="29"/>
  <c r="AY841" i="29" s="1"/>
  <c r="AQ841" i="29"/>
  <c r="AZ841" i="29" s="1"/>
  <c r="AQ457" i="29"/>
  <c r="AZ457" i="29" s="1"/>
  <c r="AP457" i="29"/>
  <c r="AY457" i="29" s="1"/>
  <c r="AQ201" i="29"/>
  <c r="AZ201" i="29" s="1"/>
  <c r="AP201" i="29"/>
  <c r="AY201" i="29" s="1"/>
  <c r="AP1011" i="29"/>
  <c r="AY1011" i="29" s="1"/>
  <c r="AP1706" i="29"/>
  <c r="AY1706" i="29" s="1"/>
  <c r="AP159" i="29"/>
  <c r="AY159" i="29" s="1"/>
  <c r="AP229" i="29"/>
  <c r="AY229" i="29" s="1"/>
  <c r="AQ905" i="29"/>
  <c r="AZ905" i="29" s="1"/>
  <c r="AQ741" i="29"/>
  <c r="AZ741" i="29" s="1"/>
  <c r="AQ1211" i="29"/>
  <c r="AZ1211" i="29" s="1"/>
  <c r="AQ37" i="29"/>
  <c r="AZ37" i="29" s="1"/>
  <c r="AQ322" i="29"/>
  <c r="AZ322" i="29" s="1"/>
  <c r="AQ1232" i="29"/>
  <c r="AZ1232" i="29" s="1"/>
  <c r="AP1232" i="29"/>
  <c r="AY1232" i="29" s="1"/>
  <c r="AP1821" i="29"/>
  <c r="AY1821" i="29" s="1"/>
  <c r="AQ1821" i="29"/>
  <c r="AZ1821" i="29" s="1"/>
  <c r="AQ1309" i="29"/>
  <c r="AZ1309" i="29" s="1"/>
  <c r="AP1309" i="29"/>
  <c r="AY1309" i="29" s="1"/>
  <c r="AQ1868" i="29"/>
  <c r="AZ1868" i="29" s="1"/>
  <c r="AP1868" i="29"/>
  <c r="AY1868" i="29" s="1"/>
  <c r="AQ534" i="29"/>
  <c r="AZ534" i="29" s="1"/>
  <c r="AP534" i="29"/>
  <c r="AY534" i="29" s="1"/>
  <c r="AQ1723" i="29"/>
  <c r="AZ1723" i="29" s="1"/>
  <c r="AP1723" i="29"/>
  <c r="AY1723" i="29" s="1"/>
  <c r="AQ1322" i="29"/>
  <c r="AZ1322" i="29" s="1"/>
  <c r="AP1322" i="29"/>
  <c r="AY1322" i="29" s="1"/>
  <c r="AQ1689" i="29"/>
  <c r="AZ1689" i="29" s="1"/>
  <c r="AP1689" i="29"/>
  <c r="AY1689" i="29" s="1"/>
  <c r="AQ1305" i="29"/>
  <c r="AZ1305" i="29" s="1"/>
  <c r="AP1305" i="29"/>
  <c r="AY1305" i="29" s="1"/>
  <c r="AQ472" i="29"/>
  <c r="AZ472" i="29" s="1"/>
  <c r="AP472" i="29"/>
  <c r="AY472" i="29" s="1"/>
  <c r="AP927" i="29"/>
  <c r="AY927" i="29" s="1"/>
  <c r="AQ927" i="29"/>
  <c r="AZ927" i="29" s="1"/>
  <c r="AP607" i="29"/>
  <c r="AY607" i="29" s="1"/>
  <c r="AQ607" i="29"/>
  <c r="AZ607" i="29" s="1"/>
  <c r="AQ351" i="29"/>
  <c r="AZ351" i="29" s="1"/>
  <c r="AP351" i="29"/>
  <c r="AY351" i="29" s="1"/>
  <c r="AQ31" i="29"/>
  <c r="AZ31" i="29" s="1"/>
  <c r="AP31" i="29"/>
  <c r="AY31" i="29" s="1"/>
  <c r="AQ684" i="29"/>
  <c r="AZ684" i="29" s="1"/>
  <c r="AP684" i="29"/>
  <c r="AY684" i="29" s="1"/>
  <c r="AP819" i="29"/>
  <c r="AY819" i="29" s="1"/>
  <c r="AQ819" i="29"/>
  <c r="AZ819" i="29" s="1"/>
  <c r="AQ1026" i="29"/>
  <c r="AZ1026" i="29" s="1"/>
  <c r="AP1026" i="29"/>
  <c r="AY1026" i="29" s="1"/>
  <c r="AQ706" i="29"/>
  <c r="AZ706" i="29" s="1"/>
  <c r="AP706" i="29"/>
  <c r="AY706" i="29" s="1"/>
  <c r="AP258" i="29"/>
  <c r="AY258" i="29" s="1"/>
  <c r="AQ258" i="29"/>
  <c r="AZ258" i="29" s="1"/>
  <c r="AP1855" i="29"/>
  <c r="AY1855" i="29" s="1"/>
  <c r="AP1663" i="29"/>
  <c r="AY1663" i="29" s="1"/>
  <c r="AP799" i="29"/>
  <c r="AY799" i="29" s="1"/>
  <c r="AP777" i="29"/>
  <c r="AY777" i="29" s="1"/>
  <c r="AP1130" i="29"/>
  <c r="AY1130" i="29" s="1"/>
  <c r="AP770" i="29"/>
  <c r="AY770" i="29" s="1"/>
  <c r="AP748" i="29"/>
  <c r="AY748" i="29" s="1"/>
  <c r="AQ1616" i="29"/>
  <c r="AZ1616" i="29" s="1"/>
  <c r="AQ1808" i="29"/>
  <c r="AZ1808" i="29" s="1"/>
  <c r="AP1808" i="29"/>
  <c r="AY1808" i="29" s="1"/>
  <c r="AQ1727" i="29"/>
  <c r="AZ1727" i="29" s="1"/>
  <c r="AP1727" i="29"/>
  <c r="AY1727" i="29" s="1"/>
  <c r="AQ1471" i="29"/>
  <c r="AZ1471" i="29" s="1"/>
  <c r="AP1471" i="29"/>
  <c r="AY1471" i="29" s="1"/>
  <c r="AP1215" i="29"/>
  <c r="AY1215" i="29" s="1"/>
  <c r="AQ1215" i="29"/>
  <c r="AZ1215" i="29" s="1"/>
  <c r="AQ1902" i="29"/>
  <c r="AZ1902" i="29" s="1"/>
  <c r="AP1902" i="29"/>
  <c r="AY1902" i="29" s="1"/>
  <c r="AP1518" i="29"/>
  <c r="AY1518" i="29" s="1"/>
  <c r="AQ1518" i="29"/>
  <c r="AZ1518" i="29" s="1"/>
  <c r="AQ1262" i="29"/>
  <c r="AZ1262" i="29" s="1"/>
  <c r="AP1262" i="29"/>
  <c r="AY1262" i="29" s="1"/>
  <c r="AQ806" i="29"/>
  <c r="AZ806" i="29" s="1"/>
  <c r="AP806" i="29"/>
  <c r="AY806" i="29" s="1"/>
  <c r="AP1757" i="29"/>
  <c r="AY1757" i="29" s="1"/>
  <c r="AQ1757" i="29"/>
  <c r="AZ1757" i="29" s="1"/>
  <c r="AQ1053" i="29"/>
  <c r="AZ1053" i="29" s="1"/>
  <c r="AP1053" i="29"/>
  <c r="AY1053" i="29" s="1"/>
  <c r="AP1676" i="29"/>
  <c r="AY1676" i="29" s="1"/>
  <c r="AQ1676" i="29"/>
  <c r="AZ1676" i="29" s="1"/>
  <c r="AQ1228" i="29"/>
  <c r="AZ1228" i="29" s="1"/>
  <c r="AP1228" i="29"/>
  <c r="AY1228" i="29" s="1"/>
  <c r="AP1194" i="29"/>
  <c r="AY1194" i="29" s="1"/>
  <c r="AQ1194" i="29"/>
  <c r="AZ1194" i="29" s="1"/>
  <c r="AP1881" i="29"/>
  <c r="AY1881" i="29" s="1"/>
  <c r="AQ1881" i="29"/>
  <c r="AZ1881" i="29" s="1"/>
  <c r="AQ280" i="29"/>
  <c r="AZ280" i="29" s="1"/>
  <c r="AP280" i="29"/>
  <c r="AY280" i="29" s="1"/>
  <c r="AQ869" i="29"/>
  <c r="AZ869" i="29" s="1"/>
  <c r="AP869" i="29"/>
  <c r="AY869" i="29" s="1"/>
  <c r="AP492" i="29"/>
  <c r="AY492" i="29" s="1"/>
  <c r="AQ492" i="29"/>
  <c r="AZ492" i="29" s="1"/>
  <c r="AQ108" i="29"/>
  <c r="AZ108" i="29" s="1"/>
  <c r="AP108" i="29"/>
  <c r="AY108" i="29" s="1"/>
  <c r="AQ435" i="29"/>
  <c r="AZ435" i="29" s="1"/>
  <c r="AP435" i="29"/>
  <c r="AY435" i="29" s="1"/>
  <c r="AQ115" i="29"/>
  <c r="AZ115" i="29" s="1"/>
  <c r="AP115" i="29"/>
  <c r="AY115" i="29" s="1"/>
  <c r="AQ521" i="29"/>
  <c r="AZ521" i="29" s="1"/>
  <c r="AP521" i="29"/>
  <c r="AY521" i="29" s="1"/>
  <c r="AQ329" i="29"/>
  <c r="AZ329" i="29" s="1"/>
  <c r="AP329" i="29"/>
  <c r="AY329" i="29" s="1"/>
  <c r="AP1275" i="29"/>
  <c r="AY1275" i="29" s="1"/>
  <c r="AP933" i="29"/>
  <c r="AY933" i="29" s="1"/>
  <c r="AP172" i="29"/>
  <c r="AY172" i="29" s="1"/>
  <c r="AP549" i="29"/>
  <c r="AY549" i="29" s="1"/>
  <c r="AP73" i="29"/>
  <c r="AY73" i="29" s="1"/>
  <c r="AQ1710" i="29"/>
  <c r="AZ1710" i="29" s="1"/>
  <c r="AQ1514" i="29"/>
  <c r="AZ1514" i="29" s="1"/>
  <c r="AQ1625" i="29"/>
  <c r="AZ1625" i="29" s="1"/>
  <c r="AQ137" i="29"/>
  <c r="AZ137" i="29" s="1"/>
  <c r="AQ1872" i="29"/>
  <c r="AZ1872" i="29" s="1"/>
  <c r="AP1872" i="29"/>
  <c r="AY1872" i="29" s="1"/>
  <c r="AQ1488" i="29"/>
  <c r="AZ1488" i="29" s="1"/>
  <c r="AP1488" i="29"/>
  <c r="AY1488" i="29" s="1"/>
  <c r="AQ1599" i="29"/>
  <c r="AZ1599" i="29" s="1"/>
  <c r="AP1599" i="29"/>
  <c r="AY1599" i="29" s="1"/>
  <c r="AQ1838" i="29"/>
  <c r="AZ1838" i="29" s="1"/>
  <c r="AP1838" i="29"/>
  <c r="AY1838" i="29" s="1"/>
  <c r="AP1326" i="29"/>
  <c r="AY1326" i="29" s="1"/>
  <c r="AQ1326" i="29"/>
  <c r="AZ1326" i="29" s="1"/>
  <c r="AQ1804" i="29"/>
  <c r="AZ1804" i="29" s="1"/>
  <c r="AP1804" i="29"/>
  <c r="AY1804" i="29" s="1"/>
  <c r="AQ1548" i="29"/>
  <c r="AZ1548" i="29" s="1"/>
  <c r="AP1548" i="29"/>
  <c r="AY1548" i="29" s="1"/>
  <c r="AQ1851" i="29"/>
  <c r="AZ1851" i="29" s="1"/>
  <c r="AP1851" i="29"/>
  <c r="AY1851" i="29" s="1"/>
  <c r="AQ1659" i="29"/>
  <c r="AZ1659" i="29" s="1"/>
  <c r="AP1659" i="29"/>
  <c r="AY1659" i="29" s="1"/>
  <c r="AQ910" i="29"/>
  <c r="AZ910" i="29" s="1"/>
  <c r="AP910" i="29"/>
  <c r="AY910" i="29" s="1"/>
  <c r="AQ1578" i="29"/>
  <c r="AZ1578" i="29" s="1"/>
  <c r="AP1578" i="29"/>
  <c r="AY1578" i="29" s="1"/>
  <c r="AQ1386" i="29"/>
  <c r="AZ1386" i="29" s="1"/>
  <c r="AP1386" i="29"/>
  <c r="AY1386" i="29" s="1"/>
  <c r="AQ1066" i="29"/>
  <c r="AZ1066" i="29" s="1"/>
  <c r="AP1066" i="29"/>
  <c r="AY1066" i="29" s="1"/>
  <c r="AP408" i="29"/>
  <c r="AY408" i="29" s="1"/>
  <c r="AQ408" i="29"/>
  <c r="AZ408" i="29" s="1"/>
  <c r="AP152" i="29"/>
  <c r="AY152" i="29" s="1"/>
  <c r="AQ152" i="29"/>
  <c r="AZ152" i="29" s="1"/>
  <c r="AQ415" i="29"/>
  <c r="AZ415" i="29" s="1"/>
  <c r="AP415" i="29"/>
  <c r="AY415" i="29" s="1"/>
  <c r="AQ805" i="29"/>
  <c r="AZ805" i="29" s="1"/>
  <c r="AP805" i="29"/>
  <c r="AY805" i="29" s="1"/>
  <c r="AP613" i="29"/>
  <c r="AY613" i="29" s="1"/>
  <c r="AQ613" i="29"/>
  <c r="AZ613" i="29" s="1"/>
  <c r="AQ940" i="29"/>
  <c r="AZ940" i="29" s="1"/>
  <c r="AP940" i="29"/>
  <c r="AY940" i="29" s="1"/>
  <c r="AQ44" i="29"/>
  <c r="AZ44" i="29" s="1"/>
  <c r="AP44" i="29"/>
  <c r="AY44" i="29" s="1"/>
  <c r="AQ386" i="29"/>
  <c r="AZ386" i="29" s="1"/>
  <c r="AP386" i="29"/>
  <c r="AY386" i="29" s="1"/>
  <c r="AQ969" i="29"/>
  <c r="AZ969" i="29" s="1"/>
  <c r="AP969" i="29"/>
  <c r="AY969" i="29" s="1"/>
  <c r="AQ585" i="29"/>
  <c r="AZ585" i="29" s="1"/>
  <c r="AP585" i="29"/>
  <c r="AY585" i="29" s="1"/>
  <c r="AP1817" i="29"/>
  <c r="AY1817" i="29" s="1"/>
  <c r="AP1693" i="29"/>
  <c r="AY1693" i="29" s="1"/>
  <c r="AP1040" i="29"/>
  <c r="AY1040" i="29" s="1"/>
  <c r="AP262" i="29"/>
  <c r="AY262" i="29" s="1"/>
  <c r="AP664" i="29"/>
  <c r="AY664" i="29" s="1"/>
  <c r="AP179" i="29"/>
  <c r="AY179" i="29" s="1"/>
  <c r="AQ1104" i="29"/>
  <c r="AZ1104" i="29" s="1"/>
  <c r="AQ1595" i="29"/>
  <c r="AZ1595" i="29" s="1"/>
  <c r="AQ997" i="29"/>
  <c r="AZ997" i="29" s="1"/>
  <c r="AQ1467" i="29"/>
  <c r="AZ1467" i="29" s="1"/>
  <c r="AQ293" i="29"/>
  <c r="AZ293" i="29" s="1"/>
  <c r="AQ216" i="29"/>
  <c r="AZ216" i="29" s="1"/>
  <c r="AQ735" i="29"/>
  <c r="AZ735" i="29" s="1"/>
  <c r="AQ244" i="29"/>
  <c r="AZ244" i="29" s="1"/>
  <c r="AQ1142" i="29"/>
  <c r="AZ1142" i="29" s="1"/>
  <c r="AQ551" i="29"/>
  <c r="AZ551" i="29" s="1"/>
  <c r="AQ1893" i="29"/>
  <c r="AZ1893" i="29" s="1"/>
  <c r="AQ778" i="29"/>
  <c r="AZ778" i="29" s="1"/>
  <c r="AQ202" i="29"/>
  <c r="AZ202" i="29" s="1"/>
  <c r="AP1112" i="29"/>
  <c r="AY1112" i="29" s="1"/>
  <c r="AQ1112" i="29"/>
  <c r="AZ1112" i="29" s="1"/>
  <c r="AQ1735" i="29"/>
  <c r="AZ1735" i="29" s="1"/>
  <c r="AP1735" i="29"/>
  <c r="AY1735" i="29" s="1"/>
  <c r="AQ1006" i="29"/>
  <c r="AZ1006" i="29" s="1"/>
  <c r="AP1006" i="29"/>
  <c r="AY1006" i="29" s="1"/>
  <c r="AQ1782" i="29"/>
  <c r="AZ1782" i="29" s="1"/>
  <c r="AP1782" i="29"/>
  <c r="AY1782" i="29" s="1"/>
  <c r="AQ1462" i="29"/>
  <c r="AZ1462" i="29" s="1"/>
  <c r="AP1462" i="29"/>
  <c r="AY1462" i="29" s="1"/>
  <c r="AP1829" i="29"/>
  <c r="AY1829" i="29" s="1"/>
  <c r="AQ1829" i="29"/>
  <c r="AZ1829" i="29" s="1"/>
  <c r="AQ1509" i="29"/>
  <c r="AZ1509" i="29" s="1"/>
  <c r="AP1509" i="29"/>
  <c r="AY1509" i="29" s="1"/>
  <c r="AQ1253" i="29"/>
  <c r="AZ1253" i="29" s="1"/>
  <c r="AP1253" i="29"/>
  <c r="AY1253" i="29" s="1"/>
  <c r="AP1876" i="29"/>
  <c r="AY1876" i="29" s="1"/>
  <c r="AQ1876" i="29"/>
  <c r="AZ1876" i="29" s="1"/>
  <c r="AQ1650" i="29"/>
  <c r="AZ1650" i="29" s="1"/>
  <c r="AP1650" i="29"/>
  <c r="AY1650" i="29" s="1"/>
  <c r="AQ1761" i="29"/>
  <c r="AZ1761" i="29" s="1"/>
  <c r="AP1761" i="29"/>
  <c r="AY1761" i="29" s="1"/>
  <c r="AQ702" i="29"/>
  <c r="AZ702" i="29" s="1"/>
  <c r="AP702" i="29"/>
  <c r="AY702" i="29" s="1"/>
  <c r="AP864" i="29"/>
  <c r="AY864" i="29" s="1"/>
  <c r="AQ864" i="29"/>
  <c r="AZ864" i="29" s="1"/>
  <c r="AQ544" i="29"/>
  <c r="AZ544" i="29" s="1"/>
  <c r="AP544" i="29"/>
  <c r="AY544" i="29" s="1"/>
  <c r="AQ871" i="29"/>
  <c r="AZ871" i="29" s="1"/>
  <c r="AP871" i="29"/>
  <c r="AY871" i="29" s="1"/>
  <c r="AP679" i="29"/>
  <c r="AY679" i="29" s="1"/>
  <c r="AQ679" i="29"/>
  <c r="AZ679" i="29" s="1"/>
  <c r="AQ359" i="29"/>
  <c r="AZ359" i="29" s="1"/>
  <c r="AP359" i="29"/>
  <c r="AY359" i="29" s="1"/>
  <c r="AQ1005" i="29"/>
  <c r="AZ1005" i="29" s="1"/>
  <c r="AP1005" i="29"/>
  <c r="AY1005" i="29" s="1"/>
  <c r="AP557" i="29"/>
  <c r="AY557" i="29" s="1"/>
  <c r="AQ557" i="29"/>
  <c r="AZ557" i="29" s="1"/>
  <c r="AQ52" i="29"/>
  <c r="AZ52" i="29" s="1"/>
  <c r="AP52" i="29"/>
  <c r="AY52" i="29" s="1"/>
  <c r="AP315" i="29"/>
  <c r="AY315" i="29" s="1"/>
  <c r="AQ315" i="29"/>
  <c r="AZ315" i="29" s="1"/>
  <c r="AP138" i="29"/>
  <c r="AY138" i="29" s="1"/>
  <c r="AQ138" i="29"/>
  <c r="AZ138" i="29" s="1"/>
  <c r="AP721" i="29"/>
  <c r="AY721" i="29" s="1"/>
  <c r="AQ721" i="29"/>
  <c r="AZ721" i="29" s="1"/>
  <c r="AQ1121" i="29"/>
  <c r="AZ1121" i="29" s="1"/>
  <c r="AQ81" i="29"/>
  <c r="AZ81" i="29" s="1"/>
  <c r="AP358" i="29"/>
  <c r="AY358" i="29" s="1"/>
  <c r="AP1368" i="29"/>
  <c r="AY1368" i="29" s="1"/>
  <c r="AP273" i="29"/>
  <c r="AY273" i="29" s="1"/>
  <c r="AQ1620" i="29"/>
  <c r="AZ1620" i="29" s="1"/>
  <c r="AQ1603" i="29"/>
  <c r="AZ1603" i="29" s="1"/>
  <c r="AQ891" i="29"/>
  <c r="AZ891" i="29" s="1"/>
  <c r="AQ39" i="29"/>
  <c r="AZ39" i="29" s="1"/>
  <c r="AP1432" i="29"/>
  <c r="AY1432" i="29" s="1"/>
  <c r="AQ1432" i="29"/>
  <c r="AZ1432" i="29" s="1"/>
  <c r="AP1543" i="29"/>
  <c r="AY1543" i="29" s="1"/>
  <c r="AQ1543" i="29"/>
  <c r="AZ1543" i="29" s="1"/>
  <c r="AQ1095" i="29"/>
  <c r="AZ1095" i="29" s="1"/>
  <c r="AP1095" i="29"/>
  <c r="AY1095" i="29" s="1"/>
  <c r="AQ1206" i="29"/>
  <c r="AZ1206" i="29" s="1"/>
  <c r="AP1206" i="29"/>
  <c r="AY1206" i="29" s="1"/>
  <c r="AP1189" i="29"/>
  <c r="AY1189" i="29" s="1"/>
  <c r="AQ1189" i="29"/>
  <c r="AZ1189" i="29" s="1"/>
  <c r="AQ1684" i="29"/>
  <c r="AZ1684" i="29" s="1"/>
  <c r="AP1684" i="29"/>
  <c r="AY1684" i="29" s="1"/>
  <c r="AQ1458" i="29"/>
  <c r="AZ1458" i="29" s="1"/>
  <c r="AP1458" i="29"/>
  <c r="AY1458" i="29" s="1"/>
  <c r="AQ1202" i="29"/>
  <c r="AZ1202" i="29" s="1"/>
  <c r="AP1202" i="29"/>
  <c r="AY1202" i="29" s="1"/>
  <c r="AP1249" i="29"/>
  <c r="AY1249" i="29" s="1"/>
  <c r="AQ1249" i="29"/>
  <c r="AZ1249" i="29" s="1"/>
  <c r="AQ352" i="29"/>
  <c r="AZ352" i="29" s="1"/>
  <c r="AP352" i="29"/>
  <c r="AY352" i="29" s="1"/>
  <c r="AP999" i="29"/>
  <c r="AY999" i="29" s="1"/>
  <c r="AQ999" i="29"/>
  <c r="AZ999" i="29" s="1"/>
  <c r="AP231" i="29"/>
  <c r="AY231" i="29" s="1"/>
  <c r="AQ231" i="29"/>
  <c r="AZ231" i="29" s="1"/>
  <c r="AP813" i="29"/>
  <c r="AY813" i="29" s="1"/>
  <c r="AQ813" i="29"/>
  <c r="AZ813" i="29" s="1"/>
  <c r="AP820" i="29"/>
  <c r="AY820" i="29" s="1"/>
  <c r="AQ820" i="29"/>
  <c r="AZ820" i="29" s="1"/>
  <c r="AP500" i="29"/>
  <c r="AY500" i="29" s="1"/>
  <c r="AQ500" i="29"/>
  <c r="AZ500" i="29" s="1"/>
  <c r="AP1019" i="29"/>
  <c r="AY1019" i="29" s="1"/>
  <c r="AQ1019" i="29"/>
  <c r="AZ1019" i="29" s="1"/>
  <c r="AQ10" i="29"/>
  <c r="AZ10" i="29" s="1"/>
  <c r="AP10" i="29"/>
  <c r="AY10" i="29" s="1"/>
  <c r="AQ849" i="29"/>
  <c r="AZ849" i="29" s="1"/>
  <c r="AP849" i="29"/>
  <c r="AY849" i="29" s="1"/>
  <c r="AQ529" i="29"/>
  <c r="AZ529" i="29" s="1"/>
  <c r="AP529" i="29"/>
  <c r="AY529" i="29" s="1"/>
  <c r="AQ209" i="29"/>
  <c r="AZ209" i="29" s="1"/>
  <c r="AP209" i="29"/>
  <c r="AY209" i="29" s="1"/>
  <c r="AP487" i="29"/>
  <c r="AY487" i="29" s="1"/>
  <c r="AQ123" i="29"/>
  <c r="AZ123" i="29" s="1"/>
  <c r="AP1505" i="29"/>
  <c r="AY1505" i="29" s="1"/>
  <c r="AP948" i="29"/>
  <c r="AY948" i="29" s="1"/>
  <c r="AP372" i="29"/>
  <c r="AY372" i="29" s="1"/>
  <c r="AQ1034" i="29"/>
  <c r="AZ1034" i="29" s="1"/>
  <c r="AQ1398" i="29"/>
  <c r="AZ1398" i="29" s="1"/>
  <c r="AQ173" i="29"/>
  <c r="AZ173" i="29" s="1"/>
  <c r="AQ807" i="29"/>
  <c r="AZ807" i="29" s="1"/>
  <c r="AQ1752" i="29"/>
  <c r="AZ1752" i="29" s="1"/>
  <c r="AP1752" i="29"/>
  <c r="AY1752" i="29" s="1"/>
  <c r="AQ1496" i="29"/>
  <c r="AZ1496" i="29" s="1"/>
  <c r="AP1496" i="29"/>
  <c r="AY1496" i="29" s="1"/>
  <c r="AP1176" i="29"/>
  <c r="AY1176" i="29" s="1"/>
  <c r="AQ1176" i="29"/>
  <c r="AZ1176" i="29" s="1"/>
  <c r="AQ1799" i="29"/>
  <c r="AZ1799" i="29" s="1"/>
  <c r="AP1799" i="29"/>
  <c r="AY1799" i="29" s="1"/>
  <c r="AQ1701" i="29"/>
  <c r="AZ1701" i="29" s="1"/>
  <c r="AP1701" i="29"/>
  <c r="AY1701" i="29" s="1"/>
  <c r="AP1381" i="29"/>
  <c r="AY1381" i="29" s="1"/>
  <c r="AQ1381" i="29"/>
  <c r="AZ1381" i="29" s="1"/>
  <c r="AQ734" i="29"/>
  <c r="AZ734" i="29" s="1"/>
  <c r="AP734" i="29"/>
  <c r="AY734" i="29" s="1"/>
  <c r="AQ1748" i="29"/>
  <c r="AZ1748" i="29" s="1"/>
  <c r="AP1748" i="29"/>
  <c r="AY1748" i="29" s="1"/>
  <c r="AQ1172" i="29"/>
  <c r="AZ1172" i="29" s="1"/>
  <c r="AP1172" i="29"/>
  <c r="AY1172" i="29" s="1"/>
  <c r="AQ86" i="29"/>
  <c r="AZ86" i="29" s="1"/>
  <c r="AP86" i="29"/>
  <c r="AY86" i="29" s="1"/>
  <c r="AQ1667" i="29"/>
  <c r="AZ1667" i="29" s="1"/>
  <c r="AP1667" i="29"/>
  <c r="AY1667" i="29" s="1"/>
  <c r="AQ1889" i="29"/>
  <c r="AZ1889" i="29" s="1"/>
  <c r="AP1889" i="29"/>
  <c r="AY1889" i="29" s="1"/>
  <c r="AQ190" i="29"/>
  <c r="AZ190" i="29" s="1"/>
  <c r="AP190" i="29"/>
  <c r="AY190" i="29" s="1"/>
  <c r="AP608" i="29"/>
  <c r="AY608" i="29" s="1"/>
  <c r="AQ608" i="29"/>
  <c r="AZ608" i="29" s="1"/>
  <c r="AQ224" i="29"/>
  <c r="AZ224" i="29" s="1"/>
  <c r="AP224" i="29"/>
  <c r="AY224" i="29" s="1"/>
  <c r="AP877" i="29"/>
  <c r="AY877" i="29" s="1"/>
  <c r="AQ877" i="29"/>
  <c r="AZ877" i="29" s="1"/>
  <c r="AQ884" i="29"/>
  <c r="AZ884" i="29" s="1"/>
  <c r="AP884" i="29"/>
  <c r="AY884" i="29" s="1"/>
  <c r="AQ507" i="29"/>
  <c r="AZ507" i="29" s="1"/>
  <c r="AP507" i="29"/>
  <c r="AY507" i="29" s="1"/>
  <c r="AP251" i="29"/>
  <c r="AY251" i="29" s="1"/>
  <c r="AQ251" i="29"/>
  <c r="AZ251" i="29" s="1"/>
  <c r="AP59" i="29"/>
  <c r="AY59" i="29" s="1"/>
  <c r="AQ59" i="29"/>
  <c r="AZ59" i="29" s="1"/>
  <c r="AQ842" i="29"/>
  <c r="AZ842" i="29" s="1"/>
  <c r="AP842" i="29"/>
  <c r="AY842" i="29" s="1"/>
  <c r="AQ74" i="29"/>
  <c r="AZ74" i="29" s="1"/>
  <c r="AP74" i="29"/>
  <c r="AY74" i="29" s="1"/>
  <c r="AQ785" i="29"/>
  <c r="AZ785" i="29" s="1"/>
  <c r="AP785" i="29"/>
  <c r="AY785" i="29" s="1"/>
  <c r="AP465" i="29"/>
  <c r="AY465" i="29" s="1"/>
  <c r="AQ465" i="29"/>
  <c r="AZ465" i="29" s="1"/>
  <c r="AQ145" i="29"/>
  <c r="AZ145" i="29" s="1"/>
  <c r="AP145" i="29"/>
  <c r="AY145" i="29" s="1"/>
  <c r="AP935" i="29"/>
  <c r="AY935" i="29" s="1"/>
  <c r="AP1061" i="29"/>
  <c r="AY1061" i="29" s="1"/>
  <c r="AQ1377" i="29"/>
  <c r="AZ1377" i="29" s="1"/>
  <c r="AQ1108" i="29"/>
  <c r="AZ1108" i="29" s="1"/>
  <c r="AQ379" i="29"/>
  <c r="AZ379" i="29" s="1"/>
  <c r="AQ326" i="29"/>
  <c r="AZ326" i="29" s="1"/>
  <c r="AQ337" i="29"/>
  <c r="AZ337" i="29" s="1"/>
  <c r="AQ1624" i="29"/>
  <c r="AZ1624" i="29" s="1"/>
  <c r="AP1624" i="29"/>
  <c r="AY1624" i="29" s="1"/>
  <c r="AQ1240" i="29"/>
  <c r="AZ1240" i="29" s="1"/>
  <c r="AP1240" i="29"/>
  <c r="AY1240" i="29" s="1"/>
  <c r="AP1863" i="29"/>
  <c r="AY1863" i="29" s="1"/>
  <c r="AQ1863" i="29"/>
  <c r="AZ1863" i="29" s="1"/>
  <c r="AQ1479" i="29"/>
  <c r="AZ1479" i="29" s="1"/>
  <c r="AP1479" i="29"/>
  <c r="AY1479" i="29" s="1"/>
  <c r="AQ222" i="29"/>
  <c r="AZ222" i="29" s="1"/>
  <c r="AP222" i="29"/>
  <c r="AY222" i="29" s="1"/>
  <c r="AQ1428" i="29"/>
  <c r="AZ1428" i="29" s="1"/>
  <c r="AP1428" i="29"/>
  <c r="AY1428" i="29" s="1"/>
  <c r="AQ1795" i="29"/>
  <c r="AZ1795" i="29" s="1"/>
  <c r="AP1795" i="29"/>
  <c r="AY1795" i="29" s="1"/>
  <c r="AP1475" i="29"/>
  <c r="AY1475" i="29" s="1"/>
  <c r="AQ1475" i="29"/>
  <c r="AZ1475" i="29" s="1"/>
  <c r="AQ1091" i="29"/>
  <c r="AZ1091" i="29" s="1"/>
  <c r="AP1091" i="29"/>
  <c r="AY1091" i="29" s="1"/>
  <c r="AQ1586" i="29"/>
  <c r="AZ1586" i="29" s="1"/>
  <c r="AP1586" i="29"/>
  <c r="AY1586" i="29" s="1"/>
  <c r="AP800" i="29"/>
  <c r="AY800" i="29" s="1"/>
  <c r="AQ800" i="29"/>
  <c r="AZ800" i="29" s="1"/>
  <c r="AQ288" i="29"/>
  <c r="AZ288" i="29" s="1"/>
  <c r="AP288" i="29"/>
  <c r="AY288" i="29" s="1"/>
  <c r="AP621" i="29"/>
  <c r="AY621" i="29" s="1"/>
  <c r="AQ621" i="29"/>
  <c r="AZ621" i="29" s="1"/>
  <c r="AQ628" i="29"/>
  <c r="AZ628" i="29" s="1"/>
  <c r="AP628" i="29"/>
  <c r="AY628" i="29" s="1"/>
  <c r="AQ308" i="29"/>
  <c r="AZ308" i="29" s="1"/>
  <c r="AP308" i="29"/>
  <c r="AY308" i="29" s="1"/>
  <c r="AQ699" i="29"/>
  <c r="AZ699" i="29" s="1"/>
  <c r="AP699" i="29"/>
  <c r="AY699" i="29" s="1"/>
  <c r="AQ586" i="29"/>
  <c r="AZ586" i="29" s="1"/>
  <c r="AP586" i="29"/>
  <c r="AY586" i="29" s="1"/>
  <c r="AQ266" i="29"/>
  <c r="AZ266" i="29" s="1"/>
  <c r="AP266" i="29"/>
  <c r="AY266" i="29" s="1"/>
  <c r="AP977" i="29"/>
  <c r="AY977" i="29" s="1"/>
  <c r="AQ977" i="29"/>
  <c r="AZ977" i="29" s="1"/>
  <c r="AQ593" i="29"/>
  <c r="AZ593" i="29" s="1"/>
  <c r="AP593" i="29"/>
  <c r="AY593" i="29" s="1"/>
  <c r="AQ401" i="29"/>
  <c r="AZ401" i="29" s="1"/>
  <c r="AP401" i="29"/>
  <c r="AY401" i="29" s="1"/>
  <c r="AP17" i="29"/>
  <c r="AY17" i="29" s="1"/>
  <c r="AQ17" i="29"/>
  <c r="AZ17" i="29" s="1"/>
  <c r="AP1880" i="29"/>
  <c r="AY1880" i="29" s="1"/>
  <c r="AP838" i="29"/>
  <c r="AY838" i="29" s="1"/>
  <c r="AP749" i="29"/>
  <c r="AY749" i="29" s="1"/>
  <c r="AP330" i="29"/>
  <c r="AY330" i="29" s="1"/>
  <c r="AP103" i="29"/>
  <c r="AY103" i="29" s="1"/>
  <c r="AQ1906" i="29"/>
  <c r="AZ1906" i="29" s="1"/>
  <c r="AQ522" i="29"/>
  <c r="AZ522" i="29" s="1"/>
  <c r="AQ295" i="29"/>
  <c r="AZ295" i="29" s="1"/>
  <c r="AQ1816" i="29"/>
  <c r="AZ1816" i="29" s="1"/>
  <c r="AP1816" i="29"/>
  <c r="AY1816" i="29" s="1"/>
  <c r="AQ1560" i="29"/>
  <c r="AZ1560" i="29" s="1"/>
  <c r="AP1560" i="29"/>
  <c r="AY1560" i="29" s="1"/>
  <c r="AP1607" i="29"/>
  <c r="AY1607" i="29" s="1"/>
  <c r="AQ1607" i="29"/>
  <c r="AZ1607" i="29" s="1"/>
  <c r="AQ1351" i="29"/>
  <c r="AZ1351" i="29" s="1"/>
  <c r="AP1351" i="29"/>
  <c r="AY1351" i="29" s="1"/>
  <c r="AP1718" i="29"/>
  <c r="AY1718" i="29" s="1"/>
  <c r="AQ1718" i="29"/>
  <c r="AZ1718" i="29" s="1"/>
  <c r="AQ1526" i="29"/>
  <c r="AZ1526" i="29" s="1"/>
  <c r="AP1526" i="29"/>
  <c r="AY1526" i="29" s="1"/>
  <c r="AQ1270" i="29"/>
  <c r="AZ1270" i="29" s="1"/>
  <c r="AP1270" i="29"/>
  <c r="AY1270" i="29" s="1"/>
  <c r="AP870" i="29"/>
  <c r="AY870" i="29" s="1"/>
  <c r="AQ870" i="29"/>
  <c r="AZ870" i="29" s="1"/>
  <c r="AQ1765" i="29"/>
  <c r="AZ1765" i="29" s="1"/>
  <c r="AP1765" i="29"/>
  <c r="AY1765" i="29" s="1"/>
  <c r="AP1445" i="29"/>
  <c r="AY1445" i="29" s="1"/>
  <c r="AQ1445" i="29"/>
  <c r="AZ1445" i="29" s="1"/>
  <c r="AP1125" i="29"/>
  <c r="AY1125" i="29" s="1"/>
  <c r="AQ1125" i="29"/>
  <c r="AZ1125" i="29" s="1"/>
  <c r="AP598" i="29"/>
  <c r="AY598" i="29" s="1"/>
  <c r="AQ598" i="29"/>
  <c r="AZ598" i="29" s="1"/>
  <c r="AQ1347" i="29"/>
  <c r="AZ1347" i="29" s="1"/>
  <c r="AP1347" i="29"/>
  <c r="AY1347" i="29" s="1"/>
  <c r="AQ1219" i="29"/>
  <c r="AZ1219" i="29" s="1"/>
  <c r="AP1219" i="29"/>
  <c r="AY1219" i="29" s="1"/>
  <c r="AQ462" i="29"/>
  <c r="AZ462" i="29" s="1"/>
  <c r="AP462" i="29"/>
  <c r="AY462" i="29" s="1"/>
  <c r="AQ1714" i="29"/>
  <c r="AZ1714" i="29" s="1"/>
  <c r="AP1714" i="29"/>
  <c r="AY1714" i="29" s="1"/>
  <c r="AQ1394" i="29"/>
  <c r="AZ1394" i="29" s="1"/>
  <c r="AP1394" i="29"/>
  <c r="AY1394" i="29" s="1"/>
  <c r="AQ1138" i="29"/>
  <c r="AZ1138" i="29" s="1"/>
  <c r="AP1138" i="29"/>
  <c r="AY1138" i="29" s="1"/>
  <c r="AQ1441" i="29"/>
  <c r="AZ1441" i="29" s="1"/>
  <c r="AP1441" i="29"/>
  <c r="AY1441" i="29" s="1"/>
  <c r="AQ1185" i="29"/>
  <c r="AZ1185" i="29" s="1"/>
  <c r="AP1185" i="29"/>
  <c r="AY1185" i="29" s="1"/>
  <c r="AP992" i="29"/>
  <c r="AY992" i="29" s="1"/>
  <c r="AQ992" i="29"/>
  <c r="AZ992" i="29" s="1"/>
  <c r="AP736" i="29"/>
  <c r="AY736" i="29" s="1"/>
  <c r="AQ736" i="29"/>
  <c r="AZ736" i="29" s="1"/>
  <c r="AQ416" i="29"/>
  <c r="AZ416" i="29" s="1"/>
  <c r="AP416" i="29"/>
  <c r="AY416" i="29" s="1"/>
  <c r="AQ615" i="29"/>
  <c r="AZ615" i="29" s="1"/>
  <c r="AP615" i="29"/>
  <c r="AY615" i="29" s="1"/>
  <c r="AQ941" i="29"/>
  <c r="AZ941" i="29" s="1"/>
  <c r="AP941" i="29"/>
  <c r="AY941" i="29" s="1"/>
  <c r="AQ685" i="29"/>
  <c r="AZ685" i="29" s="1"/>
  <c r="AP685" i="29"/>
  <c r="AY685" i="29" s="1"/>
  <c r="AQ429" i="29"/>
  <c r="AZ429" i="29" s="1"/>
  <c r="AP429" i="29"/>
  <c r="AY429" i="29" s="1"/>
  <c r="AP237" i="29"/>
  <c r="AY237" i="29" s="1"/>
  <c r="AQ237" i="29"/>
  <c r="AZ237" i="29" s="1"/>
  <c r="AP1012" i="29"/>
  <c r="AY1012" i="29" s="1"/>
  <c r="AQ1012" i="29"/>
  <c r="AZ1012" i="29" s="1"/>
  <c r="AP692" i="29"/>
  <c r="AY692" i="29" s="1"/>
  <c r="AQ692" i="29"/>
  <c r="AZ692" i="29" s="1"/>
  <c r="AP436" i="29"/>
  <c r="AY436" i="29" s="1"/>
  <c r="AQ436" i="29"/>
  <c r="AZ436" i="29" s="1"/>
  <c r="AP180" i="29"/>
  <c r="AY180" i="29" s="1"/>
  <c r="AQ180" i="29"/>
  <c r="AZ180" i="29" s="1"/>
  <c r="AP955" i="29"/>
  <c r="AY955" i="29" s="1"/>
  <c r="AQ955" i="29"/>
  <c r="AZ955" i="29" s="1"/>
  <c r="AQ763" i="29"/>
  <c r="AZ763" i="29" s="1"/>
  <c r="AP763" i="29"/>
  <c r="AY763" i="29" s="1"/>
  <c r="AQ443" i="29"/>
  <c r="AZ443" i="29" s="1"/>
  <c r="AP443" i="29"/>
  <c r="AY443" i="29" s="1"/>
  <c r="AQ187" i="29"/>
  <c r="AZ187" i="29" s="1"/>
  <c r="AP187" i="29"/>
  <c r="AY187" i="29" s="1"/>
  <c r="AQ906" i="29"/>
  <c r="AZ906" i="29" s="1"/>
  <c r="AP906" i="29"/>
  <c r="AY906" i="29" s="1"/>
  <c r="AQ650" i="29"/>
  <c r="AZ650" i="29" s="1"/>
  <c r="AP650" i="29"/>
  <c r="AY650" i="29" s="1"/>
  <c r="AP394" i="29"/>
  <c r="AY394" i="29" s="1"/>
  <c r="AQ394" i="29"/>
  <c r="AZ394" i="29" s="1"/>
  <c r="AP913" i="29"/>
  <c r="AY913" i="29" s="1"/>
  <c r="AQ913" i="29"/>
  <c r="AZ913" i="29" s="1"/>
  <c r="AP1731" i="29"/>
  <c r="AY1731" i="29" s="1"/>
  <c r="AP1266" i="29"/>
  <c r="AY1266" i="29" s="1"/>
  <c r="AP494" i="29"/>
  <c r="AY494" i="29" s="1"/>
  <c r="AP1236" i="29"/>
  <c r="AY1236" i="29" s="1"/>
  <c r="AP672" i="29"/>
  <c r="AY672" i="29" s="1"/>
  <c r="AP96" i="29"/>
  <c r="AY96" i="29" s="1"/>
  <c r="AP1688" i="29"/>
  <c r="AY1688" i="29" s="1"/>
  <c r="AQ1654" i="29"/>
  <c r="AZ1654" i="29" s="1"/>
  <c r="AQ1304" i="29"/>
  <c r="AZ1304" i="29" s="1"/>
  <c r="AP1304" i="29"/>
  <c r="AY1304" i="29" s="1"/>
  <c r="AQ1048" i="29"/>
  <c r="AZ1048" i="29" s="1"/>
  <c r="AP1048" i="29"/>
  <c r="AY1048" i="29" s="1"/>
  <c r="AP1671" i="29"/>
  <c r="AY1671" i="29" s="1"/>
  <c r="AQ1671" i="29"/>
  <c r="AZ1671" i="29" s="1"/>
  <c r="AQ1415" i="29"/>
  <c r="AZ1415" i="29" s="1"/>
  <c r="AP1415" i="29"/>
  <c r="AY1415" i="29" s="1"/>
  <c r="AQ1159" i="29"/>
  <c r="AZ1159" i="29" s="1"/>
  <c r="AP1159" i="29"/>
  <c r="AY1159" i="29" s="1"/>
  <c r="AP1846" i="29"/>
  <c r="AY1846" i="29" s="1"/>
  <c r="AQ1846" i="29"/>
  <c r="AZ1846" i="29" s="1"/>
  <c r="AP1812" i="29"/>
  <c r="AY1812" i="29" s="1"/>
  <c r="AQ1812" i="29"/>
  <c r="AZ1812" i="29" s="1"/>
  <c r="AQ1492" i="29"/>
  <c r="AZ1492" i="29" s="1"/>
  <c r="AP1492" i="29"/>
  <c r="AY1492" i="29" s="1"/>
  <c r="AQ1283" i="29"/>
  <c r="AZ1283" i="29" s="1"/>
  <c r="AP1283" i="29"/>
  <c r="AY1283" i="29" s="1"/>
  <c r="AQ974" i="29"/>
  <c r="AZ974" i="29" s="1"/>
  <c r="AP974" i="29"/>
  <c r="AY974" i="29" s="1"/>
  <c r="AP1778" i="29"/>
  <c r="AY1778" i="29" s="1"/>
  <c r="AQ1778" i="29"/>
  <c r="AZ1778" i="29" s="1"/>
  <c r="AQ1522" i="29"/>
  <c r="AZ1522" i="29" s="1"/>
  <c r="AP1522" i="29"/>
  <c r="AY1522" i="29" s="1"/>
  <c r="AQ1330" i="29"/>
  <c r="AZ1330" i="29" s="1"/>
  <c r="AP1330" i="29"/>
  <c r="AY1330" i="29" s="1"/>
  <c r="AQ1074" i="29"/>
  <c r="AZ1074" i="29" s="1"/>
  <c r="AP1074" i="29"/>
  <c r="AY1074" i="29" s="1"/>
  <c r="AQ1825" i="29"/>
  <c r="AZ1825" i="29" s="1"/>
  <c r="AP1825" i="29"/>
  <c r="AY1825" i="29" s="1"/>
  <c r="AP1569" i="29"/>
  <c r="AY1569" i="29" s="1"/>
  <c r="AQ1569" i="29"/>
  <c r="AZ1569" i="29" s="1"/>
  <c r="AQ928" i="29"/>
  <c r="AZ928" i="29" s="1"/>
  <c r="AP928" i="29"/>
  <c r="AY928" i="29" s="1"/>
  <c r="AQ480" i="29"/>
  <c r="AZ480" i="29" s="1"/>
  <c r="AP480" i="29"/>
  <c r="AY480" i="29" s="1"/>
  <c r="AQ160" i="29"/>
  <c r="AZ160" i="29" s="1"/>
  <c r="AP160" i="29"/>
  <c r="AY160" i="29" s="1"/>
  <c r="AQ32" i="29"/>
  <c r="AZ32" i="29" s="1"/>
  <c r="AP32" i="29"/>
  <c r="AY32" i="29" s="1"/>
  <c r="AP743" i="29"/>
  <c r="AY743" i="29" s="1"/>
  <c r="AQ743" i="29"/>
  <c r="AZ743" i="29" s="1"/>
  <c r="AQ423" i="29"/>
  <c r="AZ423" i="29" s="1"/>
  <c r="AP423" i="29"/>
  <c r="AY423" i="29" s="1"/>
  <c r="AP167" i="29"/>
  <c r="AY167" i="29" s="1"/>
  <c r="AQ167" i="29"/>
  <c r="AZ167" i="29" s="1"/>
  <c r="AP493" i="29"/>
  <c r="AY493" i="29" s="1"/>
  <c r="AQ493" i="29"/>
  <c r="AZ493" i="29" s="1"/>
  <c r="AP301" i="29"/>
  <c r="AY301" i="29" s="1"/>
  <c r="AQ301" i="29"/>
  <c r="AZ301" i="29" s="1"/>
  <c r="AQ45" i="29"/>
  <c r="AZ45" i="29" s="1"/>
  <c r="AP45" i="29"/>
  <c r="AY45" i="29" s="1"/>
  <c r="AP756" i="29"/>
  <c r="AY756" i="29" s="1"/>
  <c r="AQ756" i="29"/>
  <c r="AZ756" i="29" s="1"/>
  <c r="AP564" i="29"/>
  <c r="AY564" i="29" s="1"/>
  <c r="AQ564" i="29"/>
  <c r="AZ564" i="29" s="1"/>
  <c r="AP116" i="29"/>
  <c r="AY116" i="29" s="1"/>
  <c r="AQ116" i="29"/>
  <c r="AZ116" i="29" s="1"/>
  <c r="AP657" i="29"/>
  <c r="AY657" i="29" s="1"/>
  <c r="AQ657" i="29"/>
  <c r="AZ657" i="29" s="1"/>
  <c r="AP1223" i="29"/>
  <c r="AY1223" i="29" s="1"/>
  <c r="AP1317" i="29"/>
  <c r="AY1317" i="29" s="1"/>
  <c r="AP118" i="29"/>
  <c r="AY118" i="29" s="1"/>
  <c r="AQ630" i="29"/>
  <c r="AZ630" i="29" s="1"/>
  <c r="AQ1637" i="29"/>
  <c r="AZ1637" i="29" s="1"/>
  <c r="AQ1364" i="29"/>
  <c r="AZ1364" i="29" s="1"/>
  <c r="AQ635" i="29"/>
  <c r="AZ635" i="29" s="1"/>
  <c r="AP1683" i="29"/>
  <c r="AY1683" i="29" s="1"/>
  <c r="AP1583" i="29"/>
  <c r="AY1583" i="29" s="1"/>
  <c r="AP1739" i="29"/>
  <c r="AY1739" i="29" s="1"/>
  <c r="AP1483" i="29"/>
  <c r="AY1483" i="29" s="1"/>
  <c r="AP1864" i="29"/>
  <c r="AY1864" i="29" s="1"/>
  <c r="AP1856" i="29"/>
  <c r="AY1856" i="29" s="1"/>
  <c r="AP1257" i="29"/>
  <c r="AY1257" i="29" s="1"/>
  <c r="AP1001" i="29"/>
  <c r="AY1001" i="29" s="1"/>
  <c r="AP745" i="29"/>
  <c r="AY745" i="29" s="1"/>
  <c r="AP1633" i="29"/>
  <c r="AY1633" i="29" s="1"/>
  <c r="AP627" i="29"/>
  <c r="AY627" i="29" s="1"/>
  <c r="AP1565" i="29"/>
  <c r="AY1565" i="29" s="1"/>
  <c r="AP1753" i="29"/>
  <c r="AY1753" i="29" s="1"/>
  <c r="AP1497" i="29"/>
  <c r="AY1497" i="29" s="1"/>
  <c r="AP1685" i="29"/>
  <c r="AY1685" i="29" s="1"/>
  <c r="AP1617" i="29"/>
  <c r="AY1617" i="29" s="1"/>
  <c r="AP395" i="29"/>
  <c r="AY395" i="29" s="1"/>
  <c r="AP139" i="29"/>
  <c r="AY139" i="29" s="1"/>
  <c r="AP294" i="29"/>
  <c r="AY294" i="29" s="1"/>
  <c r="AP601" i="29"/>
  <c r="AY601" i="29" s="1"/>
  <c r="AP38" i="29"/>
  <c r="AY38" i="29" s="1"/>
  <c r="AP365" i="29"/>
  <c r="AY365" i="29" s="1"/>
  <c r="AP109" i="29"/>
  <c r="AY109" i="29" s="1"/>
  <c r="AP983" i="29"/>
  <c r="AY983" i="29" s="1"/>
  <c r="AP727" i="29"/>
  <c r="AY727" i="29" s="1"/>
  <c r="AP1841" i="29"/>
  <c r="AY1841" i="29" s="1"/>
  <c r="AP1859" i="29"/>
  <c r="AY1859" i="29" s="1"/>
  <c r="AP1419" i="29"/>
  <c r="AY1419" i="29" s="1"/>
  <c r="AP1163" i="29"/>
  <c r="AY1163" i="29" s="1"/>
  <c r="AP907" i="29"/>
  <c r="AY907" i="29" s="1"/>
  <c r="AP1287" i="29"/>
  <c r="AY1287" i="29" s="1"/>
  <c r="AP1031" i="29"/>
  <c r="AY1031" i="29" s="1"/>
  <c r="AP775" i="29"/>
  <c r="AY775" i="29" s="1"/>
  <c r="AP1789" i="29"/>
  <c r="AY1789" i="29" s="1"/>
  <c r="AP1411" i="29"/>
  <c r="AY1411" i="29" s="1"/>
  <c r="AP1155" i="29"/>
  <c r="AY1155" i="29" s="1"/>
  <c r="AP899" i="29"/>
  <c r="AY899" i="29" s="1"/>
  <c r="AP1279" i="29"/>
  <c r="AY1279" i="29" s="1"/>
  <c r="AP1023" i="29"/>
  <c r="AY1023" i="29" s="1"/>
  <c r="AP767" i="29"/>
  <c r="AY767" i="29" s="1"/>
  <c r="AP511" i="29"/>
  <c r="AY511" i="29" s="1"/>
  <c r="AP1550" i="29"/>
  <c r="AY1550" i="29" s="1"/>
  <c r="AP1294" i="29"/>
  <c r="AY1294" i="29" s="1"/>
  <c r="AP1038" i="29"/>
  <c r="AY1038" i="29" s="1"/>
  <c r="AP782" i="29"/>
  <c r="AY782" i="29" s="1"/>
  <c r="AP526" i="29"/>
  <c r="AY526" i="29" s="1"/>
  <c r="AP1738" i="29"/>
  <c r="AY1738" i="29" s="1"/>
  <c r="AP1482" i="29"/>
  <c r="AY1482" i="29" s="1"/>
  <c r="AP1226" i="29"/>
  <c r="AY1226" i="29" s="1"/>
  <c r="AP970" i="29"/>
  <c r="AY970" i="29" s="1"/>
  <c r="AP714" i="29"/>
  <c r="AY714" i="29" s="1"/>
  <c r="AP458" i="29"/>
  <c r="AY458" i="29" s="1"/>
  <c r="AP1313" i="29"/>
  <c r="AY1313" i="29" s="1"/>
  <c r="AP1057" i="29"/>
  <c r="AY1057" i="29" s="1"/>
  <c r="AP801" i="29"/>
  <c r="AY801" i="29" s="1"/>
  <c r="AP1670" i="29"/>
  <c r="AY1670" i="29" s="1"/>
  <c r="AP1414" i="29"/>
  <c r="AY1414" i="29" s="1"/>
  <c r="AP1158" i="29"/>
  <c r="AY1158" i="29" s="1"/>
  <c r="AP902" i="29"/>
  <c r="AY902" i="29" s="1"/>
  <c r="AP646" i="29"/>
  <c r="AY646" i="29" s="1"/>
  <c r="AP1602" i="29"/>
  <c r="AY1602" i="29" s="1"/>
  <c r="AP1346" i="29"/>
  <c r="AY1346" i="29" s="1"/>
  <c r="AP1090" i="29"/>
  <c r="AY1090" i="29" s="1"/>
  <c r="AP834" i="29"/>
  <c r="AY834" i="29" s="1"/>
  <c r="AP578" i="29"/>
  <c r="AY578" i="29" s="1"/>
  <c r="AP1534" i="29"/>
  <c r="AY1534" i="29" s="1"/>
  <c r="AP1278" i="29"/>
  <c r="AY1278" i="29" s="1"/>
  <c r="AP1022" i="29"/>
  <c r="AY1022" i="29" s="1"/>
  <c r="AP766" i="29"/>
  <c r="AY766" i="29" s="1"/>
  <c r="AP510" i="29"/>
  <c r="AY510" i="29" s="1"/>
  <c r="AP1556" i="29"/>
  <c r="AY1556" i="29" s="1"/>
  <c r="AP1300" i="29"/>
  <c r="AY1300" i="29" s="1"/>
  <c r="AP1044" i="29"/>
  <c r="AY1044" i="29" s="1"/>
  <c r="AP788" i="29"/>
  <c r="AY788" i="29" s="1"/>
  <c r="AP532" i="29"/>
  <c r="AY532" i="29" s="1"/>
  <c r="AP1712" i="29"/>
  <c r="AY1712" i="29" s="1"/>
  <c r="AP1456" i="29"/>
  <c r="AY1456" i="29" s="1"/>
  <c r="AP1200" i="29"/>
  <c r="AY1200" i="29" s="1"/>
  <c r="AP944" i="29"/>
  <c r="AY944" i="29" s="1"/>
  <c r="AP688" i="29"/>
  <c r="AY688" i="29" s="1"/>
  <c r="AP432" i="29"/>
  <c r="AY432" i="29" s="1"/>
  <c r="AP263" i="29"/>
  <c r="AY263" i="29" s="1"/>
  <c r="AP7" i="29"/>
  <c r="AY7" i="29" s="1"/>
  <c r="AP162" i="29"/>
  <c r="AY162" i="29" s="1"/>
  <c r="AP313" i="29"/>
  <c r="AY313" i="29" s="1"/>
  <c r="AP57" i="29"/>
  <c r="AY57" i="29" s="1"/>
  <c r="AP305" i="29"/>
  <c r="AY305" i="29" s="1"/>
  <c r="AP49" i="29"/>
  <c r="AY49" i="29" s="1"/>
  <c r="AP1847" i="29"/>
  <c r="AY1847" i="29" s="1"/>
  <c r="AP1673" i="29"/>
  <c r="AY1673" i="29" s="1"/>
  <c r="AP1213" i="29"/>
  <c r="AY1213" i="29" s="1"/>
  <c r="AP957" i="29"/>
  <c r="AY957" i="29" s="1"/>
  <c r="AP701" i="29"/>
  <c r="AY701" i="29" s="1"/>
  <c r="AP651" i="29"/>
  <c r="AY651" i="29" s="1"/>
  <c r="AP1690" i="29"/>
  <c r="AY1690" i="29" s="1"/>
  <c r="AP1434" i="29"/>
  <c r="AY1434" i="29" s="1"/>
  <c r="AP1178" i="29"/>
  <c r="AY1178" i="29" s="1"/>
  <c r="AP922" i="29"/>
  <c r="AY922" i="29" s="1"/>
  <c r="AP666" i="29"/>
  <c r="AY666" i="29" s="1"/>
  <c r="AP1612" i="29"/>
  <c r="AY1612" i="29" s="1"/>
  <c r="AP1356" i="29"/>
  <c r="AY1356" i="29" s="1"/>
  <c r="AP1100" i="29"/>
  <c r="AY1100" i="29" s="1"/>
  <c r="AP844" i="29"/>
  <c r="AY844" i="29" s="1"/>
  <c r="AP588" i="29"/>
  <c r="AY588" i="29" s="1"/>
  <c r="AP1544" i="29"/>
  <c r="AY1544" i="29" s="1"/>
  <c r="AP1288" i="29"/>
  <c r="AY1288" i="29" s="1"/>
  <c r="AP1032" i="29"/>
  <c r="AY1032" i="29" s="1"/>
  <c r="AP776" i="29"/>
  <c r="AY776" i="29" s="1"/>
  <c r="AP520" i="29"/>
  <c r="AY520" i="29" s="1"/>
  <c r="AP264" i="29"/>
  <c r="AY264" i="29" s="1"/>
  <c r="AP8" i="29"/>
  <c r="AY8" i="29" s="1"/>
  <c r="AP265" i="29"/>
  <c r="AY265" i="29" s="1"/>
  <c r="AP9" i="29"/>
  <c r="AY9" i="29" s="1"/>
  <c r="AP1791" i="29"/>
  <c r="AY1791" i="29" s="1"/>
  <c r="AP1794" i="29"/>
  <c r="AY1794" i="29" s="1"/>
  <c r="AP1850" i="29"/>
  <c r="AY1850" i="29" s="1"/>
  <c r="AP1842" i="29"/>
  <c r="AY1842" i="29" s="1"/>
  <c r="AP1573" i="29"/>
  <c r="AY1573" i="29" s="1"/>
  <c r="AP1369" i="29"/>
  <c r="AY1369" i="29" s="1"/>
  <c r="AP1113" i="29"/>
  <c r="AY1113" i="29" s="1"/>
  <c r="AP857" i="29"/>
  <c r="AY857" i="29" s="1"/>
  <c r="AP1590" i="29"/>
  <c r="AY1590" i="29" s="1"/>
  <c r="AP1334" i="29"/>
  <c r="AY1334" i="29" s="1"/>
  <c r="AP1078" i="29"/>
  <c r="AY1078" i="29" s="1"/>
  <c r="AP822" i="29"/>
  <c r="AY822" i="29" s="1"/>
  <c r="AP566" i="29"/>
  <c r="AY566" i="29" s="1"/>
  <c r="AP212" i="29"/>
  <c r="AY212" i="29" s="1"/>
  <c r="AP387" i="29"/>
  <c r="AY387" i="29" s="1"/>
  <c r="AP131" i="29"/>
  <c r="AY131" i="29" s="1"/>
  <c r="AP286" i="29"/>
  <c r="AY286" i="29" s="1"/>
  <c r="AP1700" i="29"/>
  <c r="AY1700" i="29" s="1"/>
  <c r="AP1444" i="29"/>
  <c r="AY1444" i="29" s="1"/>
  <c r="AP1188" i="29"/>
  <c r="AY1188" i="29" s="1"/>
  <c r="AP932" i="29"/>
  <c r="AY932" i="29" s="1"/>
  <c r="AP676" i="29"/>
  <c r="AY676" i="29" s="1"/>
  <c r="AP420" i="29"/>
  <c r="AY420" i="29" s="1"/>
  <c r="AP164" i="29"/>
  <c r="AY164" i="29" s="1"/>
  <c r="AP1600" i="29"/>
  <c r="AY1600" i="29" s="1"/>
  <c r="AP1344" i="29"/>
  <c r="AY1344" i="29" s="1"/>
  <c r="AP1088" i="29"/>
  <c r="AY1088" i="29" s="1"/>
  <c r="AP832" i="29"/>
  <c r="AY832" i="29" s="1"/>
  <c r="AP576" i="29"/>
  <c r="AY576" i="29" s="1"/>
  <c r="AP320" i="29"/>
  <c r="AY320" i="29" s="1"/>
  <c r="AP64" i="29"/>
  <c r="AY64" i="29" s="1"/>
  <c r="AP1756" i="29"/>
  <c r="AY1756" i="29" s="1"/>
  <c r="AP1500" i="29"/>
  <c r="AY1500" i="29" s="1"/>
  <c r="AP1244" i="29"/>
  <c r="AY1244" i="29" s="1"/>
  <c r="AP988" i="29"/>
  <c r="AY988" i="29" s="1"/>
  <c r="AP732" i="29"/>
  <c r="AY732" i="29" s="1"/>
  <c r="AP476" i="29"/>
  <c r="AY476" i="29" s="1"/>
  <c r="AP220" i="29"/>
  <c r="AY220" i="29" s="1"/>
  <c r="AP1656" i="29"/>
  <c r="AY1656" i="29" s="1"/>
  <c r="AP1400" i="29"/>
  <c r="AY1400" i="29" s="1"/>
  <c r="AP1144" i="29"/>
  <c r="AY1144" i="29" s="1"/>
  <c r="AP888" i="29"/>
  <c r="AY888" i="29" s="1"/>
  <c r="AP632" i="29"/>
  <c r="AY632" i="29" s="1"/>
  <c r="AP321" i="29"/>
  <c r="AY321" i="29" s="1"/>
  <c r="AP65" i="29"/>
  <c r="AY65" i="29" s="1"/>
  <c r="AP1807" i="29"/>
  <c r="AY1807" i="29" s="1"/>
  <c r="AP1695" i="29"/>
  <c r="AY1695" i="29" s="1"/>
  <c r="AP1269" i="29"/>
  <c r="AY1269" i="29" s="1"/>
  <c r="AP1013" i="29"/>
  <c r="AY1013" i="29" s="1"/>
  <c r="AP757" i="29"/>
  <c r="AY757" i="29" s="1"/>
  <c r="AP519" i="29"/>
  <c r="AY519" i="29" s="1"/>
  <c r="AP1457" i="29"/>
  <c r="AY1457" i="29" s="1"/>
  <c r="AP1201" i="29"/>
  <c r="AY1201" i="29" s="1"/>
  <c r="AP945" i="29"/>
  <c r="AY945" i="29" s="1"/>
  <c r="AP689" i="29"/>
  <c r="AY689" i="29" s="1"/>
  <c r="AP336" i="29"/>
  <c r="AY336" i="29" s="1"/>
  <c r="AP80" i="29"/>
  <c r="AY80" i="29" s="1"/>
  <c r="AP344" i="29"/>
  <c r="AY344" i="29" s="1"/>
  <c r="AP88" i="29"/>
  <c r="AY88" i="29" s="1"/>
  <c r="AP1239" i="29"/>
  <c r="AY1239" i="29" s="1"/>
  <c r="AP1627" i="29"/>
  <c r="AY1627" i="29" s="1"/>
  <c r="AP1910" i="29"/>
  <c r="AY1910" i="29" s="1"/>
  <c r="AP1539" i="29"/>
  <c r="AY1539" i="29" s="1"/>
  <c r="AP1746" i="29"/>
  <c r="AY1746" i="29" s="1"/>
  <c r="AP1490" i="29"/>
  <c r="AY1490" i="29" s="1"/>
  <c r="AP1234" i="29"/>
  <c r="AY1234" i="29" s="1"/>
  <c r="AP978" i="29"/>
  <c r="AY978" i="29" s="1"/>
  <c r="AP722" i="29"/>
  <c r="AY722" i="29" s="1"/>
  <c r="AP466" i="29"/>
  <c r="AY466" i="29" s="1"/>
  <c r="AP571" i="29"/>
  <c r="AY571" i="29" s="1"/>
  <c r="AP1357" i="29"/>
  <c r="AY1357" i="29" s="1"/>
  <c r="AP1101" i="29"/>
  <c r="AY1101" i="29" s="1"/>
  <c r="AP845" i="29"/>
  <c r="AY845" i="29" s="1"/>
  <c r="AP255" i="29"/>
  <c r="AY255" i="29" s="1"/>
  <c r="AP410" i="29"/>
  <c r="AY410" i="29" s="1"/>
  <c r="AP154" i="29"/>
  <c r="AY154" i="29" s="1"/>
  <c r="AP30" i="29"/>
  <c r="AY30" i="29" s="1"/>
  <c r="AP181" i="29"/>
  <c r="AY181" i="29" s="1"/>
  <c r="AP14" i="29"/>
  <c r="AY14" i="29" s="1"/>
  <c r="AP165" i="29"/>
  <c r="AY165" i="29" s="1"/>
  <c r="AP1894" i="29"/>
  <c r="AY1894" i="29" s="1"/>
  <c r="AP1339" i="29"/>
  <c r="AY1339" i="29" s="1"/>
  <c r="AP1083" i="29"/>
  <c r="AY1083" i="29" s="1"/>
  <c r="AP827" i="29"/>
  <c r="AY827" i="29" s="1"/>
  <c r="AP1639" i="29"/>
  <c r="AY1639" i="29" s="1"/>
  <c r="AP471" i="29"/>
  <c r="AY471" i="29" s="1"/>
  <c r="AP643" i="29"/>
  <c r="AY643" i="29" s="1"/>
  <c r="AP545" i="29"/>
  <c r="AY545" i="29" s="1"/>
  <c r="AP271" i="29"/>
  <c r="AY271" i="29" s="1"/>
  <c r="AP15" i="29"/>
  <c r="AY15" i="29" s="1"/>
  <c r="AP170" i="29"/>
  <c r="AY170" i="29" s="1"/>
  <c r="AP445" i="29"/>
  <c r="AY445" i="29" s="1"/>
  <c r="AP204" i="29"/>
  <c r="AY204" i="29" s="1"/>
  <c r="AP189" i="29"/>
  <c r="AY189" i="29" s="1"/>
  <c r="N1652" i="29"/>
  <c r="AI1652" i="29"/>
  <c r="AF1652" i="29"/>
  <c r="N363" i="29"/>
  <c r="AF363" i="29"/>
  <c r="AI363" i="29"/>
  <c r="N1609" i="29"/>
  <c r="AF1609" i="29"/>
  <c r="AI1609" i="29"/>
  <c r="N1698" i="29"/>
  <c r="AF1698" i="29"/>
  <c r="AI1698" i="29"/>
  <c r="N301" i="29"/>
  <c r="AF301" i="29"/>
  <c r="AI301" i="29"/>
  <c r="N1811" i="29"/>
  <c r="AF1811" i="29"/>
  <c r="AI1811" i="29"/>
  <c r="N1570" i="29"/>
  <c r="AF1570" i="29"/>
  <c r="AI1570" i="29"/>
  <c r="N153" i="29"/>
  <c r="AF153" i="29"/>
  <c r="AI153" i="29"/>
  <c r="N1683" i="29"/>
  <c r="AI1683" i="29"/>
  <c r="AF1683" i="29"/>
  <c r="N1844" i="29"/>
  <c r="AF1844" i="29"/>
  <c r="AI1844" i="29"/>
  <c r="N1632" i="29"/>
  <c r="AF1632" i="29"/>
  <c r="AI1632" i="29"/>
  <c r="N864" i="29"/>
  <c r="AF864" i="29"/>
  <c r="AI864" i="29"/>
  <c r="N1784" i="29"/>
  <c r="AF1784" i="29"/>
  <c r="AI1784" i="29"/>
  <c r="N1773" i="29"/>
  <c r="AF1773" i="29"/>
  <c r="AI1773" i="29"/>
  <c r="N1706" i="29"/>
  <c r="AF1706" i="29"/>
  <c r="AI1706" i="29"/>
  <c r="N1647" i="29"/>
  <c r="AF1647" i="29"/>
  <c r="AI1647" i="29"/>
  <c r="N1596" i="29"/>
  <c r="AF1596" i="29"/>
  <c r="AI1596" i="29"/>
  <c r="N1489" i="29"/>
  <c r="AF1489" i="29"/>
  <c r="AI1489" i="29"/>
  <c r="N1202" i="29"/>
  <c r="AF1202" i="29"/>
  <c r="AI1202" i="29"/>
  <c r="N1415" i="29"/>
  <c r="AF1415" i="29"/>
  <c r="AI1415" i="29"/>
  <c r="N1321" i="29"/>
  <c r="AI1321" i="29"/>
  <c r="AF1321" i="29"/>
  <c r="N814" i="29"/>
  <c r="AI814" i="29"/>
  <c r="AF814" i="29"/>
  <c r="N365" i="29"/>
  <c r="AI365" i="29"/>
  <c r="AF365" i="29"/>
  <c r="N1744" i="29"/>
  <c r="AF1744" i="29"/>
  <c r="AI1744" i="29"/>
  <c r="N1648" i="29"/>
  <c r="AF1648" i="29"/>
  <c r="AI1648" i="29"/>
  <c r="N1818" i="29"/>
  <c r="AF1818" i="29"/>
  <c r="AI1818" i="29"/>
  <c r="N1759" i="29"/>
  <c r="AF1759" i="29"/>
  <c r="AI1759" i="29"/>
  <c r="N1708" i="29"/>
  <c r="AF1708" i="29"/>
  <c r="AI1708" i="29"/>
  <c r="N1601" i="29"/>
  <c r="AF1601" i="29"/>
  <c r="AI1601" i="29"/>
  <c r="N1534" i="29"/>
  <c r="AF1534" i="29"/>
  <c r="AI1534" i="29"/>
  <c r="N1483" i="29"/>
  <c r="AF1483" i="29"/>
  <c r="AI1483" i="29"/>
  <c r="N1316" i="29"/>
  <c r="AF1316" i="29"/>
  <c r="AI1316" i="29"/>
  <c r="N866" i="29"/>
  <c r="AF866" i="29"/>
  <c r="AI866" i="29"/>
  <c r="N545" i="29"/>
  <c r="AF545" i="29"/>
  <c r="AI545" i="29"/>
  <c r="N1576" i="29"/>
  <c r="AF1576" i="29"/>
  <c r="AI1576" i="29"/>
  <c r="N1899" i="29"/>
  <c r="AF1899" i="29"/>
  <c r="AI1899" i="29"/>
  <c r="N1258" i="29"/>
  <c r="AF1258" i="29"/>
  <c r="AI1258" i="29"/>
  <c r="N1815" i="29"/>
  <c r="AF1815" i="29"/>
  <c r="AI1815" i="29"/>
  <c r="N1764" i="29"/>
  <c r="AF1764" i="29"/>
  <c r="AI1764" i="29"/>
  <c r="N1657" i="29"/>
  <c r="AF1657" i="29"/>
  <c r="AI1657" i="29"/>
  <c r="N1590" i="29"/>
  <c r="AF1590" i="29"/>
  <c r="AI1590" i="29"/>
  <c r="N1539" i="29"/>
  <c r="AF1539" i="29"/>
  <c r="AI1539" i="29"/>
  <c r="N1372" i="29"/>
  <c r="AF1372" i="29"/>
  <c r="AI1372" i="29"/>
  <c r="N1067" i="29"/>
  <c r="AF1067" i="29"/>
  <c r="AI1067" i="29"/>
  <c r="N535" i="29"/>
  <c r="AF535" i="29"/>
  <c r="AI535" i="29"/>
  <c r="N1664" i="29"/>
  <c r="AF1664" i="29"/>
  <c r="AI1664" i="29"/>
  <c r="N1910" i="29"/>
  <c r="AF1910" i="29"/>
  <c r="AI1910" i="29"/>
  <c r="N1613" i="29"/>
  <c r="AF1613" i="29"/>
  <c r="AI1613" i="29"/>
  <c r="N1546" i="29"/>
  <c r="AF1546" i="29"/>
  <c r="AI1546" i="29"/>
  <c r="N1487" i="29"/>
  <c r="AF1487" i="29"/>
  <c r="AI1487" i="29"/>
  <c r="N1314" i="29"/>
  <c r="AF1314" i="29"/>
  <c r="AI1314" i="29"/>
  <c r="N1774" i="29"/>
  <c r="AF1774" i="29"/>
  <c r="AI1774" i="29"/>
  <c r="N1723" i="29"/>
  <c r="AF1723" i="29"/>
  <c r="AI1723" i="29"/>
  <c r="N1255" i="29"/>
  <c r="AF1255" i="29"/>
  <c r="AI1255" i="29"/>
  <c r="N1205" i="29"/>
  <c r="AI1205" i="29"/>
  <c r="AF1205" i="29"/>
  <c r="N694" i="29"/>
  <c r="AI694" i="29"/>
  <c r="AF694" i="29"/>
  <c r="N1885" i="29"/>
  <c r="AF1885" i="29"/>
  <c r="AI1885" i="29"/>
  <c r="N1816" i="29"/>
  <c r="AF1816" i="29"/>
  <c r="AI1816" i="29"/>
  <c r="N1669" i="29"/>
  <c r="AF1669" i="29"/>
  <c r="AI1669" i="29"/>
  <c r="N1602" i="29"/>
  <c r="AF1602" i="29"/>
  <c r="AI1602" i="29"/>
  <c r="N1543" i="29"/>
  <c r="AF1543" i="29"/>
  <c r="AI1543" i="29"/>
  <c r="N1492" i="29"/>
  <c r="AF1492" i="29"/>
  <c r="AI1492" i="29"/>
  <c r="N1830" i="29"/>
  <c r="AF1830" i="29"/>
  <c r="AI1830" i="29"/>
  <c r="N1779" i="29"/>
  <c r="AF1779" i="29"/>
  <c r="AI1779" i="29"/>
  <c r="N1311" i="29"/>
  <c r="AF1311" i="29"/>
  <c r="AI1311" i="29"/>
  <c r="N1328" i="29"/>
  <c r="AF1328" i="29"/>
  <c r="AI1328" i="29"/>
  <c r="N692" i="29"/>
  <c r="AF692" i="29"/>
  <c r="AI692" i="29"/>
  <c r="N180" i="29"/>
  <c r="AF180" i="29"/>
  <c r="AI180" i="29"/>
  <c r="N1386" i="29"/>
  <c r="AF1386" i="29"/>
  <c r="AI1386" i="29"/>
  <c r="N1725" i="29"/>
  <c r="AF1725" i="29"/>
  <c r="AI1725" i="29"/>
  <c r="N1658" i="29"/>
  <c r="AF1658" i="29"/>
  <c r="AI1658" i="29"/>
  <c r="N1599" i="29"/>
  <c r="AF1599" i="29"/>
  <c r="AI1599" i="29"/>
  <c r="N1548" i="29"/>
  <c r="AF1548" i="29"/>
  <c r="AI1548" i="29"/>
  <c r="N1354" i="29"/>
  <c r="AF1354" i="29"/>
  <c r="AI1354" i="29"/>
  <c r="N1835" i="29"/>
  <c r="AF1835" i="29"/>
  <c r="AI1835" i="29"/>
  <c r="N1367" i="29"/>
  <c r="AF1367" i="29"/>
  <c r="AI1367" i="29"/>
  <c r="N1238" i="29"/>
  <c r="AF1238" i="29"/>
  <c r="AI1238" i="29"/>
  <c r="N698" i="29"/>
  <c r="AF698" i="29"/>
  <c r="AI698" i="29"/>
  <c r="N375" i="29"/>
  <c r="AF375" i="29"/>
  <c r="AI375" i="29"/>
  <c r="N1849" i="29"/>
  <c r="AI1849" i="29"/>
  <c r="AF1849" i="29"/>
  <c r="N1781" i="29"/>
  <c r="AF1781" i="29"/>
  <c r="AI1781" i="29"/>
  <c r="N1714" i="29"/>
  <c r="AF1714" i="29"/>
  <c r="AI1714" i="29"/>
  <c r="N1655" i="29"/>
  <c r="AF1655" i="29"/>
  <c r="AI1655" i="29"/>
  <c r="N1604" i="29"/>
  <c r="AF1604" i="29"/>
  <c r="AI1604" i="29"/>
  <c r="N1497" i="29"/>
  <c r="AF1497" i="29"/>
  <c r="AI1497" i="29"/>
  <c r="N1266" i="29"/>
  <c r="AF1266" i="29"/>
  <c r="AI1266" i="29"/>
  <c r="N1423" i="29"/>
  <c r="AF1423" i="29"/>
  <c r="AI1423" i="29"/>
  <c r="N1385" i="29"/>
  <c r="AF1385" i="29"/>
  <c r="AI1385" i="29"/>
  <c r="N878" i="29"/>
  <c r="AF878" i="29"/>
  <c r="AI878" i="29"/>
  <c r="N31" i="29"/>
  <c r="AF31" i="29"/>
  <c r="AI31" i="29"/>
  <c r="N1201" i="29"/>
  <c r="AF1201" i="29"/>
  <c r="AI1201" i="29"/>
  <c r="N1227" i="29"/>
  <c r="AF1227" i="29"/>
  <c r="AI1227" i="29"/>
  <c r="N1341" i="29"/>
  <c r="AF1341" i="29"/>
  <c r="AI1341" i="29"/>
  <c r="N1098" i="29"/>
  <c r="AF1098" i="29"/>
  <c r="AI1098" i="29"/>
  <c r="N1044" i="29"/>
  <c r="AF1044" i="29"/>
  <c r="AI1044" i="29"/>
  <c r="N1139" i="29"/>
  <c r="AF1139" i="29"/>
  <c r="AI1139" i="29"/>
  <c r="N874" i="29"/>
  <c r="AF874" i="29"/>
  <c r="AI874" i="29"/>
  <c r="N828" i="29"/>
  <c r="AF828" i="29"/>
  <c r="AI828" i="29"/>
  <c r="N939" i="29"/>
  <c r="AF939" i="29"/>
  <c r="AI939" i="29"/>
  <c r="N671" i="29"/>
  <c r="AF671" i="29"/>
  <c r="AI671" i="29"/>
  <c r="N606" i="29"/>
  <c r="AF606" i="29"/>
  <c r="AI606" i="29"/>
  <c r="N776" i="29"/>
  <c r="AF776" i="29"/>
  <c r="AI776" i="29"/>
  <c r="N520" i="29"/>
  <c r="AF520" i="29"/>
  <c r="AI520" i="29"/>
  <c r="N466" i="29"/>
  <c r="AF466" i="29"/>
  <c r="AI466" i="29"/>
  <c r="N553" i="29"/>
  <c r="AF553" i="29"/>
  <c r="AI553" i="29"/>
  <c r="N307" i="29"/>
  <c r="AF307" i="29"/>
  <c r="AI307" i="29"/>
  <c r="N245" i="29"/>
  <c r="AF245" i="29"/>
  <c r="AI245" i="29"/>
  <c r="N356" i="29"/>
  <c r="AF356" i="29"/>
  <c r="AI356" i="29"/>
  <c r="N94" i="29"/>
  <c r="AF94" i="29"/>
  <c r="AI94" i="29"/>
  <c r="N1144" i="29"/>
  <c r="AF1144" i="29"/>
  <c r="AI1144" i="29"/>
  <c r="N1211" i="29"/>
  <c r="AF1211" i="29"/>
  <c r="AI1211" i="29"/>
  <c r="N1325" i="29"/>
  <c r="AF1325" i="29"/>
  <c r="AI1325" i="29"/>
  <c r="N1082" i="29"/>
  <c r="AF1082" i="29"/>
  <c r="AI1082" i="29"/>
  <c r="N1028" i="29"/>
  <c r="AF1028" i="29"/>
  <c r="AI1028" i="29"/>
  <c r="N1123" i="29"/>
  <c r="AF1123" i="29"/>
  <c r="AI1123" i="29"/>
  <c r="N858" i="29"/>
  <c r="AF858" i="29"/>
  <c r="AI858" i="29"/>
  <c r="N812" i="29"/>
  <c r="AF812" i="29"/>
  <c r="AI812" i="29"/>
  <c r="N923" i="29"/>
  <c r="AF923" i="29"/>
  <c r="AI923" i="29"/>
  <c r="N655" i="29"/>
  <c r="AF655" i="29"/>
  <c r="AI655" i="29"/>
  <c r="N542" i="29"/>
  <c r="AF542" i="29"/>
  <c r="AI542" i="29"/>
  <c r="N760" i="29"/>
  <c r="AF760" i="29"/>
  <c r="AI760" i="29"/>
  <c r="N504" i="29"/>
  <c r="AF504" i="29"/>
  <c r="AI504" i="29"/>
  <c r="N450" i="29"/>
  <c r="AF450" i="29"/>
  <c r="AI450" i="29"/>
  <c r="N537" i="29"/>
  <c r="AF537" i="29"/>
  <c r="AI537" i="29"/>
  <c r="N291" i="29"/>
  <c r="AF291" i="29"/>
  <c r="AI291" i="29"/>
  <c r="N229" i="29"/>
  <c r="AF229" i="29"/>
  <c r="AI229" i="29"/>
  <c r="N340" i="29"/>
  <c r="AF340" i="29"/>
  <c r="AI340" i="29"/>
  <c r="N195" i="29"/>
  <c r="AF195" i="29"/>
  <c r="AI195" i="29"/>
  <c r="N1104" i="29"/>
  <c r="AF1104" i="29"/>
  <c r="AI1104" i="29"/>
  <c r="N1203" i="29"/>
  <c r="AF1203" i="29"/>
  <c r="AI1203" i="29"/>
  <c r="N1317" i="29"/>
  <c r="AF1317" i="29"/>
  <c r="AI1317" i="29"/>
  <c r="N1074" i="29"/>
  <c r="AF1074" i="29"/>
  <c r="AI1074" i="29"/>
  <c r="N1020" i="29"/>
  <c r="AF1020" i="29"/>
  <c r="AI1020" i="29"/>
  <c r="N1115" i="29"/>
  <c r="AF1115" i="29"/>
  <c r="AI1115" i="29"/>
  <c r="N850" i="29"/>
  <c r="AF850" i="29"/>
  <c r="AI850" i="29"/>
  <c r="N797" i="29"/>
  <c r="AF797" i="29"/>
  <c r="AI797" i="29"/>
  <c r="N915" i="29"/>
  <c r="AF915" i="29"/>
  <c r="AI915" i="29"/>
  <c r="N647" i="29"/>
  <c r="AF647" i="29"/>
  <c r="AI647" i="29"/>
  <c r="N526" i="29"/>
  <c r="AF526" i="29"/>
  <c r="AI526" i="29"/>
  <c r="N752" i="29"/>
  <c r="AF752" i="29"/>
  <c r="AI752" i="29"/>
  <c r="N496" i="29"/>
  <c r="AF496" i="29"/>
  <c r="AI496" i="29"/>
  <c r="N442" i="29"/>
  <c r="AF442" i="29"/>
  <c r="AI442" i="29"/>
  <c r="N529" i="29"/>
  <c r="AF529" i="29"/>
  <c r="AI529" i="29"/>
  <c r="N283" i="29"/>
  <c r="AF283" i="29"/>
  <c r="AI283" i="29"/>
  <c r="N199" i="29"/>
  <c r="AF199" i="29"/>
  <c r="AI199" i="29"/>
  <c r="N332" i="29"/>
  <c r="AF332" i="29"/>
  <c r="AI332" i="29"/>
  <c r="N131" i="29"/>
  <c r="AI131" i="29"/>
  <c r="AF131" i="29"/>
  <c r="N1040" i="29"/>
  <c r="AF1040" i="29"/>
  <c r="AI1040" i="29"/>
  <c r="N1184" i="29"/>
  <c r="AF1184" i="29"/>
  <c r="AI1184" i="29"/>
  <c r="N1309" i="29"/>
  <c r="AF1309" i="29"/>
  <c r="AI1309" i="29"/>
  <c r="N1066" i="29"/>
  <c r="AF1066" i="29"/>
  <c r="AI1066" i="29"/>
  <c r="N1012" i="29"/>
  <c r="AF1012" i="29"/>
  <c r="AI1012" i="29"/>
  <c r="N1107" i="29"/>
  <c r="AF1107" i="29"/>
  <c r="AI1107" i="29"/>
  <c r="N842" i="29"/>
  <c r="AF842" i="29"/>
  <c r="AI842" i="29"/>
  <c r="N757" i="29"/>
  <c r="AF757" i="29"/>
  <c r="AI757" i="29"/>
  <c r="N907" i="29"/>
  <c r="AF907" i="29"/>
  <c r="AI907" i="29"/>
  <c r="N639" i="29"/>
  <c r="AF639" i="29"/>
  <c r="AI639" i="29"/>
  <c r="N462" i="29"/>
  <c r="AF462" i="29"/>
  <c r="AI462" i="29"/>
  <c r="N744" i="29"/>
  <c r="AF744" i="29"/>
  <c r="AI744" i="29"/>
  <c r="N488" i="29"/>
  <c r="AF488" i="29"/>
  <c r="AI488" i="29"/>
  <c r="N434" i="29"/>
  <c r="AF434" i="29"/>
  <c r="AI434" i="29"/>
  <c r="N521" i="29"/>
  <c r="AF521" i="29"/>
  <c r="AI521" i="29"/>
  <c r="N275" i="29"/>
  <c r="AF275" i="29"/>
  <c r="AI275" i="29"/>
  <c r="N135" i="29"/>
  <c r="AF135" i="29"/>
  <c r="AI135" i="29"/>
  <c r="N324" i="29"/>
  <c r="AF324" i="29"/>
  <c r="AI324" i="29"/>
  <c r="N67" i="29"/>
  <c r="AF67" i="29"/>
  <c r="AI67" i="29"/>
  <c r="N1398" i="29"/>
  <c r="AF1398" i="29"/>
  <c r="AI1398" i="29"/>
  <c r="N1424" i="29"/>
  <c r="AF1424" i="29"/>
  <c r="AI1424" i="29"/>
  <c r="N1237" i="29"/>
  <c r="AF1237" i="29"/>
  <c r="AI1237" i="29"/>
  <c r="N952" i="29"/>
  <c r="AF952" i="29"/>
  <c r="AI952" i="29"/>
  <c r="N1089" i="29"/>
  <c r="AF1089" i="29"/>
  <c r="AI1089" i="29"/>
  <c r="N1035" i="29"/>
  <c r="AF1035" i="29"/>
  <c r="AI1035" i="29"/>
  <c r="N991" i="29"/>
  <c r="AF991" i="29"/>
  <c r="AI991" i="29"/>
  <c r="N873" i="29"/>
  <c r="AF873" i="29"/>
  <c r="AI873" i="29"/>
  <c r="N835" i="29"/>
  <c r="AF835" i="29"/>
  <c r="AI835" i="29"/>
  <c r="N788" i="29"/>
  <c r="AF788" i="29"/>
  <c r="AI788" i="29"/>
  <c r="N726" i="29"/>
  <c r="AF726" i="29"/>
  <c r="AI726" i="29"/>
  <c r="N672" i="29"/>
  <c r="AF672" i="29"/>
  <c r="AI672" i="29"/>
  <c r="N386" i="29"/>
  <c r="AF386" i="29"/>
  <c r="AI386" i="29"/>
  <c r="N503" i="29"/>
  <c r="AF503" i="29"/>
  <c r="AI503" i="29"/>
  <c r="N449" i="29"/>
  <c r="AF449" i="29"/>
  <c r="AI449" i="29"/>
  <c r="N424" i="29"/>
  <c r="AF424" i="29"/>
  <c r="AI424" i="29"/>
  <c r="N314" i="29"/>
  <c r="AF314" i="29"/>
  <c r="AI314" i="29"/>
  <c r="N252" i="29"/>
  <c r="AF252" i="29"/>
  <c r="AI252" i="29"/>
  <c r="N170" i="29"/>
  <c r="AF170" i="29"/>
  <c r="AI170" i="29"/>
  <c r="N1390" i="29"/>
  <c r="AF1390" i="29"/>
  <c r="AI1390" i="29"/>
  <c r="N1416" i="29"/>
  <c r="AF1416" i="29"/>
  <c r="AI1416" i="29"/>
  <c r="N1229" i="29"/>
  <c r="AF1229" i="29"/>
  <c r="AI1229" i="29"/>
  <c r="N896" i="29"/>
  <c r="AF896" i="29"/>
  <c r="AI896" i="29"/>
  <c r="N1081" i="29"/>
  <c r="AF1081" i="29"/>
  <c r="AI1081" i="29"/>
  <c r="N1027" i="29"/>
  <c r="AF1027" i="29"/>
  <c r="AI1027" i="29"/>
  <c r="N983" i="29"/>
  <c r="AF983" i="29"/>
  <c r="AI983" i="29"/>
  <c r="N865" i="29"/>
  <c r="AF865" i="29"/>
  <c r="AI865" i="29"/>
  <c r="N827" i="29"/>
  <c r="AF827" i="29"/>
  <c r="AI827" i="29"/>
  <c r="N780" i="29"/>
  <c r="AF780" i="29"/>
  <c r="AI780" i="29"/>
  <c r="N718" i="29"/>
  <c r="AF718" i="29"/>
  <c r="AI718" i="29"/>
  <c r="N664" i="29"/>
  <c r="AF664" i="29"/>
  <c r="AI664" i="29"/>
  <c r="N361" i="29"/>
  <c r="AF361" i="29"/>
  <c r="AI361" i="29"/>
  <c r="N495" i="29"/>
  <c r="AF495" i="29"/>
  <c r="AI495" i="29"/>
  <c r="N441" i="29"/>
  <c r="AF441" i="29"/>
  <c r="AI441" i="29"/>
  <c r="N416" i="29"/>
  <c r="AF416" i="29"/>
  <c r="AI416" i="29"/>
  <c r="N306" i="29"/>
  <c r="AF306" i="29"/>
  <c r="AI306" i="29"/>
  <c r="N244" i="29"/>
  <c r="AF244" i="29"/>
  <c r="AI244" i="29"/>
  <c r="N106" i="29"/>
  <c r="AF106" i="29"/>
  <c r="AI106" i="29"/>
  <c r="N1446" i="29"/>
  <c r="AF1446" i="29"/>
  <c r="AI1446" i="29"/>
  <c r="N1056" i="29"/>
  <c r="AF1056" i="29"/>
  <c r="AI1056" i="29"/>
  <c r="N1285" i="29"/>
  <c r="AF1285" i="29"/>
  <c r="AI1285" i="29"/>
  <c r="N1042" i="29"/>
  <c r="AF1042" i="29"/>
  <c r="AI1042" i="29"/>
  <c r="N928" i="29"/>
  <c r="AF928" i="29"/>
  <c r="AI928" i="29"/>
  <c r="N1083" i="29"/>
  <c r="AF1083" i="29"/>
  <c r="AI1083" i="29"/>
  <c r="N818" i="29"/>
  <c r="AF818" i="29"/>
  <c r="AI818" i="29"/>
  <c r="N921" i="29"/>
  <c r="AF921" i="29"/>
  <c r="AI921" i="29"/>
  <c r="N883" i="29"/>
  <c r="AF883" i="29"/>
  <c r="AI883" i="29"/>
  <c r="N598" i="29"/>
  <c r="AF598" i="29"/>
  <c r="AI598" i="29"/>
  <c r="N774" i="29"/>
  <c r="AF774" i="29"/>
  <c r="AI774" i="29"/>
  <c r="N720" i="29"/>
  <c r="AF720" i="29"/>
  <c r="AI720" i="29"/>
  <c r="N464" i="29"/>
  <c r="AF464" i="29"/>
  <c r="AI464" i="29"/>
  <c r="N313" i="29"/>
  <c r="AF313" i="29"/>
  <c r="AI313" i="29"/>
  <c r="N497" i="29"/>
  <c r="AF497" i="29"/>
  <c r="AI497" i="29"/>
  <c r="N251" i="29"/>
  <c r="AF251" i="29"/>
  <c r="AI251" i="29"/>
  <c r="N362" i="29"/>
  <c r="AF362" i="29"/>
  <c r="AI362" i="29"/>
  <c r="N300" i="29"/>
  <c r="AF300" i="29"/>
  <c r="AI300" i="29"/>
  <c r="N104" i="29"/>
  <c r="AI104" i="29"/>
  <c r="AF104" i="29"/>
  <c r="N203" i="29"/>
  <c r="AF203" i="29"/>
  <c r="AI203" i="29"/>
  <c r="N141" i="29"/>
  <c r="AF141" i="29"/>
  <c r="AI141" i="29"/>
  <c r="N150" i="29"/>
  <c r="AF150" i="29"/>
  <c r="AI150" i="29"/>
  <c r="N96" i="29"/>
  <c r="AF96" i="29"/>
  <c r="AI96" i="29"/>
  <c r="N34" i="29"/>
  <c r="AF34" i="29"/>
  <c r="AI34" i="29"/>
  <c r="N113" i="29"/>
  <c r="AF113" i="29"/>
  <c r="AI113" i="29"/>
  <c r="N51" i="29"/>
  <c r="AF51" i="29"/>
  <c r="AI51" i="29"/>
  <c r="N218" i="29"/>
  <c r="AF218" i="29"/>
  <c r="AI218" i="29"/>
  <c r="N6" i="29"/>
  <c r="AF6" i="29"/>
  <c r="AI6" i="29"/>
  <c r="N173" i="29"/>
  <c r="AF173" i="29"/>
  <c r="AI173" i="29"/>
  <c r="N126" i="29"/>
  <c r="AF126" i="29"/>
  <c r="AI126" i="29"/>
  <c r="N72" i="29"/>
  <c r="AF72" i="29"/>
  <c r="AI72" i="29"/>
  <c r="N10" i="29"/>
  <c r="AF10" i="29"/>
  <c r="AI10" i="29"/>
  <c r="N25" i="29"/>
  <c r="AF25" i="29"/>
  <c r="AI25" i="29"/>
  <c r="N192" i="29"/>
  <c r="AF192" i="29"/>
  <c r="AI192" i="29"/>
  <c r="N130" i="29"/>
  <c r="AF130" i="29"/>
  <c r="AI130" i="29"/>
  <c r="N81" i="29"/>
  <c r="AF81" i="29"/>
  <c r="AI81" i="29"/>
  <c r="N19" i="29"/>
  <c r="AF19" i="29"/>
  <c r="AI19" i="29"/>
  <c r="N186" i="29"/>
  <c r="AF186" i="29"/>
  <c r="AI186" i="29"/>
  <c r="O79" i="29"/>
  <c r="AK79" i="29"/>
  <c r="AG79" i="29"/>
  <c r="O74" i="29"/>
  <c r="AG74" i="29"/>
  <c r="AK74" i="29"/>
  <c r="O391" i="29"/>
  <c r="AK391" i="29"/>
  <c r="AG391" i="29"/>
  <c r="O1357" i="29"/>
  <c r="AK1357" i="29"/>
  <c r="AG1357" i="29"/>
  <c r="O163" i="29"/>
  <c r="AK163" i="29"/>
  <c r="AG163" i="29"/>
  <c r="O24" i="29"/>
  <c r="AK24" i="29"/>
  <c r="AG24" i="29"/>
  <c r="O580" i="29"/>
  <c r="AK580" i="29"/>
  <c r="AG580" i="29"/>
  <c r="O501" i="29"/>
  <c r="AK501" i="29"/>
  <c r="AG501" i="29"/>
  <c r="O1809" i="29"/>
  <c r="AG1809" i="29"/>
  <c r="AK1809" i="29"/>
  <c r="O94" i="29"/>
  <c r="AK94" i="29"/>
  <c r="AG94" i="29"/>
  <c r="O1541" i="29"/>
  <c r="AK1541" i="29"/>
  <c r="AG1541" i="29"/>
  <c r="O765" i="29"/>
  <c r="AK765" i="29"/>
  <c r="AG765" i="29"/>
  <c r="O1305" i="29"/>
  <c r="AK1305" i="29"/>
  <c r="AG1305" i="29"/>
  <c r="O275" i="29"/>
  <c r="AK275" i="29"/>
  <c r="AG275" i="29"/>
  <c r="O1135" i="29"/>
  <c r="AK1135" i="29"/>
  <c r="AG1135" i="29"/>
  <c r="O211" i="29"/>
  <c r="AK211" i="29"/>
  <c r="AG211" i="29"/>
  <c r="O658" i="29"/>
  <c r="AK658" i="29"/>
  <c r="AG658" i="29"/>
  <c r="O243" i="29"/>
  <c r="AK243" i="29"/>
  <c r="AG243" i="29"/>
  <c r="O407" i="29"/>
  <c r="AK407" i="29"/>
  <c r="AG407" i="29"/>
  <c r="O95" i="29"/>
  <c r="AK95" i="29"/>
  <c r="AG95" i="29"/>
  <c r="O25" i="29"/>
  <c r="AK25" i="29"/>
  <c r="AG25" i="29"/>
  <c r="O248" i="29"/>
  <c r="AK248" i="29"/>
  <c r="AG248" i="29"/>
  <c r="O490" i="29"/>
  <c r="AK490" i="29"/>
  <c r="AG490" i="29"/>
  <c r="O670" i="29"/>
  <c r="AK670" i="29"/>
  <c r="AG670" i="29"/>
  <c r="O158" i="29"/>
  <c r="AK158" i="29"/>
  <c r="AG158" i="29"/>
  <c r="O325" i="29"/>
  <c r="AK325" i="29"/>
  <c r="AG325" i="29"/>
  <c r="O511" i="29"/>
  <c r="AG511" i="29"/>
  <c r="AK511" i="29"/>
  <c r="O841" i="29"/>
  <c r="AK841" i="29"/>
  <c r="AG841" i="29"/>
  <c r="O1046" i="29"/>
  <c r="AG1046" i="29"/>
  <c r="AK1046" i="29"/>
  <c r="O1221" i="29"/>
  <c r="AK1221" i="29"/>
  <c r="AG1221" i="29"/>
  <c r="O806" i="29"/>
  <c r="AG806" i="29"/>
  <c r="AK806" i="29"/>
  <c r="O819" i="29"/>
  <c r="AK819" i="29"/>
  <c r="AG819" i="29"/>
  <c r="O1527" i="29"/>
  <c r="AG1527" i="29"/>
  <c r="AK1527" i="29"/>
  <c r="O1069" i="29"/>
  <c r="AG1069" i="29"/>
  <c r="AK1069" i="29"/>
  <c r="O598" i="29"/>
  <c r="AG598" i="29"/>
  <c r="AK598" i="29"/>
  <c r="O584" i="29"/>
  <c r="AK584" i="29"/>
  <c r="AG584" i="29"/>
  <c r="O37" i="29"/>
  <c r="AK37" i="29"/>
  <c r="AG37" i="29"/>
  <c r="O377" i="29"/>
  <c r="AK377" i="29"/>
  <c r="AG377" i="29"/>
  <c r="O411" i="29"/>
  <c r="AK411" i="29"/>
  <c r="AG411" i="29"/>
  <c r="O432" i="29"/>
  <c r="AK432" i="29"/>
  <c r="AG432" i="29"/>
  <c r="O106" i="29"/>
  <c r="AK106" i="29"/>
  <c r="AG106" i="29"/>
  <c r="O289" i="29"/>
  <c r="AK289" i="29"/>
  <c r="AG289" i="29"/>
  <c r="O259" i="29"/>
  <c r="AK259" i="29"/>
  <c r="AG259" i="29"/>
  <c r="O437" i="29"/>
  <c r="AK437" i="29"/>
  <c r="AG437" i="29"/>
  <c r="O111" i="29"/>
  <c r="AK111" i="29"/>
  <c r="AG111" i="29"/>
  <c r="O1060" i="29"/>
  <c r="AK1060" i="29"/>
  <c r="AG1060" i="29"/>
  <c r="O1304" i="29"/>
  <c r="AK1304" i="29"/>
  <c r="AG1304" i="29"/>
  <c r="O732" i="29"/>
  <c r="AK732" i="29"/>
  <c r="AG732" i="29"/>
  <c r="O817" i="29"/>
  <c r="AG817" i="29"/>
  <c r="AK817" i="29"/>
  <c r="O837" i="29"/>
  <c r="AG837" i="29"/>
  <c r="AK837" i="29"/>
  <c r="O1332" i="29"/>
  <c r="AK1332" i="29"/>
  <c r="AG1332" i="29"/>
  <c r="O534" i="29"/>
  <c r="AK534" i="29"/>
  <c r="AG534" i="29"/>
  <c r="O520" i="29"/>
  <c r="AG520" i="29"/>
  <c r="AK520" i="29"/>
  <c r="O194" i="29"/>
  <c r="AK194" i="29"/>
  <c r="AG194" i="29"/>
  <c r="O313" i="29"/>
  <c r="AK313" i="29"/>
  <c r="AG313" i="29"/>
  <c r="O347" i="29"/>
  <c r="AK347" i="29"/>
  <c r="AG347" i="29"/>
  <c r="O589" i="29"/>
  <c r="AK589" i="29"/>
  <c r="AG589" i="29"/>
  <c r="O42" i="29"/>
  <c r="AK42" i="29"/>
  <c r="AG42" i="29"/>
  <c r="O212" i="29"/>
  <c r="AG212" i="29"/>
  <c r="AK212" i="29"/>
  <c r="O416" i="29"/>
  <c r="AK416" i="29"/>
  <c r="AG416" i="29"/>
  <c r="O594" i="29"/>
  <c r="AK594" i="29"/>
  <c r="AG594" i="29"/>
  <c r="O47" i="29"/>
  <c r="AK47" i="29"/>
  <c r="AG47" i="29"/>
  <c r="O1058" i="29"/>
  <c r="AG1058" i="29"/>
  <c r="AK1058" i="29"/>
  <c r="O1230" i="29"/>
  <c r="AK1230" i="29"/>
  <c r="AG1230" i="29"/>
  <c r="O920" i="29"/>
  <c r="AG920" i="29"/>
  <c r="AK920" i="29"/>
  <c r="O823" i="29"/>
  <c r="AG823" i="29"/>
  <c r="AK823" i="29"/>
  <c r="O991" i="29"/>
  <c r="AK991" i="29"/>
  <c r="AG991" i="29"/>
  <c r="O849" i="29"/>
  <c r="AG849" i="29"/>
  <c r="AK849" i="29"/>
  <c r="O532" i="29"/>
  <c r="AK532" i="29"/>
  <c r="AG532" i="29"/>
  <c r="O696" i="29"/>
  <c r="AK696" i="29"/>
  <c r="AG696" i="29"/>
  <c r="O200" i="29"/>
  <c r="AK200" i="29"/>
  <c r="AG200" i="29"/>
  <c r="O303" i="29"/>
  <c r="AK303" i="29"/>
  <c r="AG303" i="29"/>
  <c r="O537" i="29"/>
  <c r="AK537" i="29"/>
  <c r="AG537" i="29"/>
  <c r="O773" i="29"/>
  <c r="AK773" i="29"/>
  <c r="AG773" i="29"/>
  <c r="O48" i="29"/>
  <c r="AG48" i="29"/>
  <c r="AK48" i="29"/>
  <c r="O132" i="29"/>
  <c r="AK132" i="29"/>
  <c r="AG132" i="29"/>
  <c r="O614" i="29"/>
  <c r="AK614" i="29"/>
  <c r="AG614" i="29"/>
  <c r="O600" i="29"/>
  <c r="AK600" i="29"/>
  <c r="AG600" i="29"/>
  <c r="O53" i="29"/>
  <c r="AK53" i="29"/>
  <c r="AG53" i="29"/>
  <c r="O942" i="29"/>
  <c r="AK942" i="29"/>
  <c r="AG942" i="29"/>
  <c r="O1459" i="29"/>
  <c r="AK1459" i="29"/>
  <c r="AG1459" i="29"/>
  <c r="O856" i="29"/>
  <c r="AK856" i="29"/>
  <c r="AG856" i="29"/>
  <c r="O988" i="29"/>
  <c r="AK988" i="29"/>
  <c r="AG988" i="29"/>
  <c r="O921" i="29"/>
  <c r="AG921" i="29"/>
  <c r="AK921" i="29"/>
  <c r="O1666" i="29"/>
  <c r="AK1666" i="29"/>
  <c r="AG1666" i="29"/>
  <c r="O468" i="29"/>
  <c r="AK468" i="29"/>
  <c r="AG468" i="29"/>
  <c r="O632" i="29"/>
  <c r="AK632" i="29"/>
  <c r="AG632" i="29"/>
  <c r="O136" i="29"/>
  <c r="AK136" i="29"/>
  <c r="AG136" i="29"/>
  <c r="O239" i="29"/>
  <c r="AK239" i="29"/>
  <c r="AG239" i="29"/>
  <c r="O473" i="29"/>
  <c r="AK473" i="29"/>
  <c r="AG473" i="29"/>
  <c r="O709" i="29"/>
  <c r="AK709" i="29"/>
  <c r="AG709" i="29"/>
  <c r="O205" i="29"/>
  <c r="AK205" i="29"/>
  <c r="AG205" i="29"/>
  <c r="O380" i="29"/>
  <c r="AK380" i="29"/>
  <c r="AG380" i="29"/>
  <c r="O550" i="29"/>
  <c r="AK550" i="29"/>
  <c r="AG550" i="29"/>
  <c r="O536" i="29"/>
  <c r="AK536" i="29"/>
  <c r="AG536" i="29"/>
  <c r="O210" i="29"/>
  <c r="AK210" i="29"/>
  <c r="AG210" i="29"/>
  <c r="O1151" i="29"/>
  <c r="AG1151" i="29"/>
  <c r="AK1151" i="29"/>
  <c r="O1395" i="29"/>
  <c r="AG1395" i="29"/>
  <c r="AK1395" i="29"/>
  <c r="O770" i="29"/>
  <c r="AG770" i="29"/>
  <c r="AK770" i="29"/>
  <c r="O924" i="29"/>
  <c r="AG924" i="29"/>
  <c r="AK924" i="29"/>
  <c r="O730" i="29"/>
  <c r="AK730" i="29"/>
  <c r="AG730" i="29"/>
  <c r="O1615" i="29"/>
  <c r="AG1615" i="29"/>
  <c r="AK1615" i="29"/>
  <c r="O310" i="29"/>
  <c r="AK310" i="29"/>
  <c r="AG310" i="29"/>
  <c r="O797" i="29"/>
  <c r="AK797" i="29"/>
  <c r="AG797" i="29"/>
  <c r="O72" i="29"/>
  <c r="AK72" i="29"/>
  <c r="AG72" i="29"/>
  <c r="O404" i="29"/>
  <c r="AK404" i="29"/>
  <c r="AG404" i="29"/>
  <c r="O350" i="29"/>
  <c r="AK350" i="29"/>
  <c r="AG350" i="29"/>
  <c r="O645" i="29"/>
  <c r="AK645" i="29"/>
  <c r="AG645" i="29"/>
  <c r="O141" i="29"/>
  <c r="AG141" i="29"/>
  <c r="AK141" i="29"/>
  <c r="O316" i="29"/>
  <c r="AK316" i="29"/>
  <c r="AG316" i="29"/>
  <c r="O486" i="29"/>
  <c r="AK486" i="29"/>
  <c r="AG486" i="29"/>
  <c r="O472" i="29"/>
  <c r="AK472" i="29"/>
  <c r="AG472" i="29"/>
  <c r="O146" i="29"/>
  <c r="AK146" i="29"/>
  <c r="AG146" i="29"/>
  <c r="O1087" i="29"/>
  <c r="AK1087" i="29"/>
  <c r="AG1087" i="29"/>
  <c r="O1331" i="29"/>
  <c r="AK1331" i="29"/>
  <c r="AG1331" i="29"/>
  <c r="O767" i="29"/>
  <c r="AK767" i="29"/>
  <c r="AG767" i="29"/>
  <c r="O860" i="29"/>
  <c r="AK860" i="29"/>
  <c r="AG860" i="29"/>
  <c r="O764" i="29"/>
  <c r="AG764" i="29"/>
  <c r="AK764" i="29"/>
  <c r="O1556" i="29"/>
  <c r="AG1556" i="29"/>
  <c r="AK1556" i="29"/>
  <c r="O561" i="29"/>
  <c r="AK561" i="29"/>
  <c r="AG561" i="29"/>
  <c r="O733" i="29"/>
  <c r="AK733" i="29"/>
  <c r="AG733" i="29"/>
  <c r="O8" i="29"/>
  <c r="AK8" i="29"/>
  <c r="AG8" i="29"/>
  <c r="O340" i="29"/>
  <c r="AK340" i="29"/>
  <c r="AG340" i="29"/>
  <c r="O574" i="29"/>
  <c r="AK574" i="29"/>
  <c r="AG574" i="29"/>
  <c r="O366" i="29"/>
  <c r="AG366" i="29"/>
  <c r="AK366" i="29"/>
  <c r="O77" i="29"/>
  <c r="AK77" i="29"/>
  <c r="AG77" i="29"/>
  <c r="O252" i="29"/>
  <c r="AK252" i="29"/>
  <c r="AG252" i="29"/>
  <c r="O422" i="29"/>
  <c r="AK422" i="29"/>
  <c r="AG422" i="29"/>
  <c r="O278" i="29"/>
  <c r="AK278" i="29"/>
  <c r="AG278" i="29"/>
  <c r="O82" i="29"/>
  <c r="AK82" i="29"/>
  <c r="AG82" i="29"/>
  <c r="O1023" i="29"/>
  <c r="AK1023" i="29"/>
  <c r="AG1023" i="29"/>
  <c r="O1267" i="29"/>
  <c r="AG1267" i="29"/>
  <c r="AK1267" i="29"/>
  <c r="O703" i="29"/>
  <c r="AG703" i="29"/>
  <c r="AK703" i="29"/>
  <c r="O674" i="29"/>
  <c r="AK674" i="29"/>
  <c r="AG674" i="29"/>
  <c r="O710" i="29"/>
  <c r="AK710" i="29"/>
  <c r="AG710" i="29"/>
  <c r="O1497" i="29"/>
  <c r="AK1497" i="29"/>
  <c r="AG1497" i="29"/>
  <c r="O934" i="29"/>
  <c r="AK934" i="29"/>
  <c r="AG934" i="29"/>
  <c r="O1018" i="29"/>
  <c r="AK1018" i="29"/>
  <c r="AG1018" i="29"/>
  <c r="O702" i="29"/>
  <c r="AG702" i="29"/>
  <c r="AK702" i="29"/>
  <c r="O1591" i="29"/>
  <c r="AK1591" i="29"/>
  <c r="AG1591" i="29"/>
  <c r="O938" i="29"/>
  <c r="AK938" i="29"/>
  <c r="AG938" i="29"/>
  <c r="O1433" i="29"/>
  <c r="AK1433" i="29"/>
  <c r="AG1433" i="29"/>
  <c r="O1494" i="29"/>
  <c r="AK1494" i="29"/>
  <c r="AG1494" i="29"/>
  <c r="O1503" i="29"/>
  <c r="AG1503" i="29"/>
  <c r="AK1503" i="29"/>
  <c r="O935" i="29"/>
  <c r="AK935" i="29"/>
  <c r="AG935" i="29"/>
  <c r="O1409" i="29"/>
  <c r="AK1409" i="29"/>
  <c r="AG1409" i="29"/>
  <c r="O1470" i="29"/>
  <c r="AG1470" i="29"/>
  <c r="AK1470" i="29"/>
  <c r="O1479" i="29"/>
  <c r="AK1479" i="29"/>
  <c r="AG1479" i="29"/>
  <c r="O871" i="29"/>
  <c r="AK871" i="29"/>
  <c r="AG871" i="29"/>
  <c r="O1471" i="29"/>
  <c r="AG1471" i="29"/>
  <c r="AK1471" i="29"/>
  <c r="O1589" i="29"/>
  <c r="AG1589" i="29"/>
  <c r="AK1589" i="29"/>
  <c r="O687" i="29"/>
  <c r="AK687" i="29"/>
  <c r="AG687" i="29"/>
  <c r="O927" i="29"/>
  <c r="AG927" i="29"/>
  <c r="AK927" i="29"/>
  <c r="O1712" i="29"/>
  <c r="AG1712" i="29"/>
  <c r="AK1712" i="29"/>
  <c r="O1707" i="29"/>
  <c r="AK1707" i="29"/>
  <c r="AG1707" i="29"/>
  <c r="O1716" i="29"/>
  <c r="AG1716" i="29"/>
  <c r="AK1716" i="29"/>
  <c r="O830" i="29"/>
  <c r="AK830" i="29"/>
  <c r="AG830" i="29"/>
  <c r="O1419" i="29"/>
  <c r="AK1419" i="29"/>
  <c r="AG1419" i="29"/>
  <c r="O1619" i="29"/>
  <c r="AG1619" i="29"/>
  <c r="AK1619" i="29"/>
  <c r="O1692" i="29"/>
  <c r="AK1692" i="29"/>
  <c r="AG1692" i="29"/>
  <c r="O979" i="29"/>
  <c r="AK979" i="29"/>
  <c r="AG979" i="29"/>
  <c r="O1355" i="29"/>
  <c r="AK1355" i="29"/>
  <c r="AG1355" i="29"/>
  <c r="O1595" i="29"/>
  <c r="AK1595" i="29"/>
  <c r="AG1595" i="29"/>
  <c r="O1871" i="29"/>
  <c r="AK1871" i="29"/>
  <c r="AG1871" i="29"/>
  <c r="O1805" i="29"/>
  <c r="AG1805" i="29"/>
  <c r="AK1805" i="29"/>
  <c r="O1193" i="29"/>
  <c r="AK1193" i="29"/>
  <c r="AG1193" i="29"/>
  <c r="O1208" i="29"/>
  <c r="AK1208" i="29"/>
  <c r="AG1208" i="29"/>
  <c r="O636" i="29"/>
  <c r="AK636" i="29"/>
  <c r="AG636" i="29"/>
  <c r="O1440" i="29"/>
  <c r="AK1440" i="29"/>
  <c r="AG1440" i="29"/>
  <c r="O1173" i="29"/>
  <c r="AG1173" i="29"/>
  <c r="AK1173" i="29"/>
  <c r="O1351" i="29"/>
  <c r="AG1351" i="29"/>
  <c r="AK1351" i="29"/>
  <c r="O1424" i="29"/>
  <c r="AG1424" i="29"/>
  <c r="AK1424" i="29"/>
  <c r="O1439" i="29"/>
  <c r="AG1439" i="29"/>
  <c r="AK1439" i="29"/>
  <c r="O1245" i="29"/>
  <c r="AG1245" i="29"/>
  <c r="AK1245" i="29"/>
  <c r="O1864" i="29"/>
  <c r="AK1864" i="29"/>
  <c r="AG1864" i="29"/>
  <c r="O1295" i="29"/>
  <c r="AK1295" i="29"/>
  <c r="AG1295" i="29"/>
  <c r="O1850" i="29"/>
  <c r="AG1850" i="29"/>
  <c r="AK1850" i="29"/>
  <c r="O1150" i="29"/>
  <c r="AK1150" i="29"/>
  <c r="AG1150" i="29"/>
  <c r="O1883" i="29"/>
  <c r="AG1883" i="29"/>
  <c r="AK1883" i="29"/>
  <c r="O1885" i="29"/>
  <c r="AK1885" i="29"/>
  <c r="AG1885" i="29"/>
  <c r="O515" i="29"/>
  <c r="AG515" i="29"/>
  <c r="AK515" i="29"/>
  <c r="O917" i="29"/>
  <c r="AG917" i="29"/>
  <c r="AK917" i="29"/>
  <c r="O1161" i="29"/>
  <c r="AG1161" i="29"/>
  <c r="AK1161" i="29"/>
  <c r="O1788" i="29"/>
  <c r="AG1788" i="29"/>
  <c r="AK1788" i="29"/>
  <c r="O929" i="29"/>
  <c r="AG929" i="29"/>
  <c r="AK929" i="29"/>
  <c r="O1310" i="29"/>
  <c r="AG1310" i="29"/>
  <c r="AK1310" i="29"/>
  <c r="O1691" i="29"/>
  <c r="AG1691" i="29"/>
  <c r="AK1691" i="29"/>
  <c r="O1700" i="29"/>
  <c r="AG1700" i="29"/>
  <c r="AK1700" i="29"/>
  <c r="O995" i="29"/>
  <c r="AG995" i="29"/>
  <c r="AK995" i="29"/>
  <c r="O1254" i="29"/>
  <c r="AG1254" i="29"/>
  <c r="AK1254" i="29"/>
  <c r="O1667" i="29"/>
  <c r="AG1667" i="29"/>
  <c r="AK1667" i="29"/>
  <c r="O1676" i="29"/>
  <c r="AG1676" i="29"/>
  <c r="AK1676" i="29"/>
  <c r="O915" i="29"/>
  <c r="AG915" i="29"/>
  <c r="AK915" i="29"/>
  <c r="O1891" i="29"/>
  <c r="AG1891" i="29"/>
  <c r="AK1891" i="29"/>
  <c r="O1909" i="29"/>
  <c r="AG1909" i="29"/>
  <c r="AK1909" i="29"/>
  <c r="O968" i="29"/>
  <c r="AK968" i="29"/>
  <c r="AG968" i="29"/>
  <c r="O746" i="29"/>
  <c r="AK746" i="29"/>
  <c r="AG746" i="29"/>
  <c r="O1774" i="29"/>
  <c r="AG1774" i="29"/>
  <c r="AK1774" i="29"/>
  <c r="O1574" i="29"/>
  <c r="AK1574" i="29"/>
  <c r="AG1574" i="29"/>
  <c r="O1583" i="29"/>
  <c r="AK1583" i="29"/>
  <c r="AG1583" i="29"/>
  <c r="O930" i="29"/>
  <c r="AG930" i="29"/>
  <c r="AK930" i="29"/>
  <c r="O1425" i="29"/>
  <c r="AG1425" i="29"/>
  <c r="AK1425" i="29"/>
  <c r="O1486" i="29"/>
  <c r="AK1486" i="29"/>
  <c r="AG1486" i="29"/>
  <c r="O1559" i="29"/>
  <c r="AK1559" i="29"/>
  <c r="AG1559" i="29"/>
  <c r="O866" i="29"/>
  <c r="AK866" i="29"/>
  <c r="AG866" i="29"/>
  <c r="O1401" i="29"/>
  <c r="AG1401" i="29"/>
  <c r="AK1401" i="29"/>
  <c r="O1462" i="29"/>
  <c r="AK1462" i="29"/>
  <c r="AG1462" i="29"/>
  <c r="O1879" i="29"/>
  <c r="AK1879" i="29"/>
  <c r="AG1879" i="29"/>
  <c r="O1904" i="29"/>
  <c r="AK1904" i="29"/>
  <c r="AG1904" i="29"/>
  <c r="O1063" i="29"/>
  <c r="AK1063" i="29"/>
  <c r="AG1063" i="29"/>
  <c r="O1299" i="29"/>
  <c r="AK1299" i="29"/>
  <c r="AG1299" i="29"/>
  <c r="O735" i="29"/>
  <c r="AK735" i="29"/>
  <c r="AG735" i="29"/>
  <c r="O1431" i="29"/>
  <c r="AK1431" i="29"/>
  <c r="AG1431" i="29"/>
  <c r="O1446" i="29"/>
  <c r="AK1446" i="29"/>
  <c r="AG1446" i="29"/>
  <c r="O1763" i="29"/>
  <c r="AK1763" i="29"/>
  <c r="AG1763" i="29"/>
  <c r="O1772" i="29"/>
  <c r="AK1772" i="29"/>
  <c r="AG1772" i="29"/>
  <c r="O905" i="29"/>
  <c r="AG905" i="29"/>
  <c r="AK905" i="29"/>
  <c r="O1270" i="29"/>
  <c r="AG1270" i="29"/>
  <c r="AK1270" i="29"/>
  <c r="O1739" i="29"/>
  <c r="AK1739" i="29"/>
  <c r="AG1739" i="29"/>
  <c r="O1748" i="29"/>
  <c r="AK1748" i="29"/>
  <c r="AG1748" i="29"/>
  <c r="O778" i="29"/>
  <c r="AK778" i="29"/>
  <c r="AG778" i="29"/>
  <c r="O1206" i="29"/>
  <c r="AK1206" i="29"/>
  <c r="AG1206" i="29"/>
  <c r="O1673" i="29"/>
  <c r="AG1673" i="29"/>
  <c r="AK1673" i="29"/>
  <c r="O1894" i="29"/>
  <c r="AG1894" i="29"/>
  <c r="AK1894" i="29"/>
  <c r="O815" i="29"/>
  <c r="AK815" i="29"/>
  <c r="AG815" i="29"/>
  <c r="O1020" i="29"/>
  <c r="AK1020" i="29"/>
  <c r="AG1020" i="29"/>
  <c r="O1584" i="29"/>
  <c r="AK1584" i="29"/>
  <c r="AG1584" i="29"/>
  <c r="O1596" i="29"/>
  <c r="AK1596" i="29"/>
  <c r="AG1596" i="29"/>
  <c r="O791" i="29"/>
  <c r="AK791" i="29"/>
  <c r="AG791" i="29"/>
  <c r="O1328" i="29"/>
  <c r="AG1328" i="29"/>
  <c r="AK1328" i="29"/>
  <c r="O1499" i="29"/>
  <c r="AK1499" i="29"/>
  <c r="AG1499" i="29"/>
  <c r="O1508" i="29"/>
  <c r="AK1508" i="29"/>
  <c r="AG1508" i="29"/>
  <c r="O718" i="29"/>
  <c r="AK718" i="29"/>
  <c r="AG718" i="29"/>
  <c r="O1264" i="29"/>
  <c r="AK1264" i="29"/>
  <c r="AG1264" i="29"/>
  <c r="O1475" i="29"/>
  <c r="AK1475" i="29"/>
  <c r="AG1475" i="29"/>
  <c r="O1484" i="29"/>
  <c r="AK1484" i="29"/>
  <c r="AG1484" i="29"/>
  <c r="O564" i="29"/>
  <c r="AG564" i="29"/>
  <c r="AK564" i="29"/>
  <c r="O1741" i="29"/>
  <c r="AK1741" i="29"/>
  <c r="AG1741" i="29"/>
  <c r="O1892" i="29"/>
  <c r="AG1892" i="29"/>
  <c r="AK1892" i="29"/>
  <c r="N1478" i="29"/>
  <c r="AI1478" i="29"/>
  <c r="AF1478" i="29"/>
  <c r="N1545" i="29"/>
  <c r="AI1545" i="29"/>
  <c r="AF1545" i="29"/>
  <c r="N1542" i="29"/>
  <c r="AF1542" i="29"/>
  <c r="AI1542" i="29"/>
  <c r="N1639" i="29"/>
  <c r="AF1639" i="29"/>
  <c r="AI1639" i="29"/>
  <c r="N1904" i="29"/>
  <c r="AF1904" i="29"/>
  <c r="AI1904" i="29"/>
  <c r="N1343" i="29"/>
  <c r="AF1343" i="29"/>
  <c r="AI1343" i="29"/>
  <c r="N1511" i="29"/>
  <c r="AF1511" i="29"/>
  <c r="AI1511" i="29"/>
  <c r="N1282" i="29"/>
  <c r="AI1282" i="29"/>
  <c r="AF1282" i="29"/>
  <c r="N1215" i="29"/>
  <c r="AI1215" i="29"/>
  <c r="AF1215" i="29"/>
  <c r="N1737" i="29"/>
  <c r="AF1737" i="29"/>
  <c r="AI1737" i="29"/>
  <c r="N1395" i="29"/>
  <c r="AF1395" i="29"/>
  <c r="AI1395" i="29"/>
  <c r="N522" i="29"/>
  <c r="AF522" i="29"/>
  <c r="AI522" i="29"/>
  <c r="N1824" i="29"/>
  <c r="AF1824" i="29"/>
  <c r="AI1824" i="29"/>
  <c r="N1709" i="29"/>
  <c r="AF1709" i="29"/>
  <c r="AI1709" i="29"/>
  <c r="N1642" i="29"/>
  <c r="AF1642" i="29"/>
  <c r="AI1642" i="29"/>
  <c r="N1583" i="29"/>
  <c r="AF1583" i="29"/>
  <c r="AI1583" i="29"/>
  <c r="N1532" i="29"/>
  <c r="AF1532" i="29"/>
  <c r="AI1532" i="29"/>
  <c r="N1226" i="29"/>
  <c r="AF1226" i="29"/>
  <c r="AI1226" i="29"/>
  <c r="N1819" i="29"/>
  <c r="AF1819" i="29"/>
  <c r="AI1819" i="29"/>
  <c r="N1351" i="29"/>
  <c r="AF1351" i="29"/>
  <c r="AI1351" i="29"/>
  <c r="N1347" i="29"/>
  <c r="AI1347" i="29"/>
  <c r="AF1347" i="29"/>
  <c r="N791" i="29"/>
  <c r="AI791" i="29"/>
  <c r="AF791" i="29"/>
  <c r="N247" i="29"/>
  <c r="AI247" i="29"/>
  <c r="AF247" i="29"/>
  <c r="N1900" i="29"/>
  <c r="AI1900" i="29"/>
  <c r="AF1900" i="29"/>
  <c r="N1821" i="29"/>
  <c r="AI1821" i="29"/>
  <c r="AF1821" i="29"/>
  <c r="N1754" i="29"/>
  <c r="AI1754" i="29"/>
  <c r="AF1754" i="29"/>
  <c r="N1695" i="29"/>
  <c r="AI1695" i="29"/>
  <c r="AF1695" i="29"/>
  <c r="N1644" i="29"/>
  <c r="AI1644" i="29"/>
  <c r="AF1644" i="29"/>
  <c r="N1537" i="29"/>
  <c r="AI1537" i="29"/>
  <c r="AF1537" i="29"/>
  <c r="N1470" i="29"/>
  <c r="AI1470" i="29"/>
  <c r="AF1470" i="29"/>
  <c r="N1242" i="29"/>
  <c r="AI1242" i="29"/>
  <c r="AF1242" i="29"/>
  <c r="N1252" i="29"/>
  <c r="AI1252" i="29"/>
  <c r="AF1252" i="29"/>
  <c r="N820" i="29"/>
  <c r="AF820" i="29"/>
  <c r="AI820" i="29"/>
  <c r="N299" i="29"/>
  <c r="AF299" i="29"/>
  <c r="AI299" i="29"/>
  <c r="N1903" i="29"/>
  <c r="AF1903" i="29"/>
  <c r="AI1903" i="29"/>
  <c r="N1584" i="29"/>
  <c r="AF1584" i="29"/>
  <c r="AI1584" i="29"/>
  <c r="N1810" i="29"/>
  <c r="AF1810" i="29"/>
  <c r="AI1810" i="29"/>
  <c r="N1751" i="29"/>
  <c r="AF1751" i="29"/>
  <c r="AI1751" i="29"/>
  <c r="N1700" i="29"/>
  <c r="AF1700" i="29"/>
  <c r="AI1700" i="29"/>
  <c r="N1593" i="29"/>
  <c r="AF1593" i="29"/>
  <c r="AI1593" i="29"/>
  <c r="N1526" i="29"/>
  <c r="AF1526" i="29"/>
  <c r="AI1526" i="29"/>
  <c r="N1475" i="29"/>
  <c r="AF1475" i="29"/>
  <c r="AI1475" i="29"/>
  <c r="N1308" i="29"/>
  <c r="AF1308" i="29"/>
  <c r="AI1308" i="29"/>
  <c r="N741" i="29"/>
  <c r="AF741" i="29"/>
  <c r="AI741" i="29"/>
  <c r="N481" i="29"/>
  <c r="AF481" i="29"/>
  <c r="AI481" i="29"/>
  <c r="N1890" i="29"/>
  <c r="AF1890" i="29"/>
  <c r="AI1890" i="29"/>
  <c r="N1736" i="29"/>
  <c r="AF1736" i="29"/>
  <c r="AI1736" i="29"/>
  <c r="N1549" i="29"/>
  <c r="AF1549" i="29"/>
  <c r="AI1549" i="29"/>
  <c r="N1482" i="29"/>
  <c r="AF1482" i="29"/>
  <c r="AI1482" i="29"/>
  <c r="N1210" i="29"/>
  <c r="AF1210" i="29"/>
  <c r="AI1210" i="29"/>
  <c r="N1777" i="29"/>
  <c r="AF1777" i="29"/>
  <c r="AI1777" i="29"/>
  <c r="N1710" i="29"/>
  <c r="AF1710" i="29"/>
  <c r="AI1710" i="29"/>
  <c r="N1659" i="29"/>
  <c r="AF1659" i="29"/>
  <c r="AI1659" i="29"/>
  <c r="N1168" i="29"/>
  <c r="AF1168" i="29"/>
  <c r="AI1168" i="29"/>
  <c r="N1183" i="29"/>
  <c r="AI1183" i="29"/>
  <c r="AF1183" i="29"/>
  <c r="N640" i="29"/>
  <c r="AI640" i="29"/>
  <c r="AF640" i="29"/>
  <c r="N1600" i="29"/>
  <c r="AF1600" i="29"/>
  <c r="AI1600" i="29"/>
  <c r="N1902" i="29"/>
  <c r="AF1902" i="29"/>
  <c r="AI1902" i="29"/>
  <c r="N1605" i="29"/>
  <c r="AF1605" i="29"/>
  <c r="AI1605" i="29"/>
  <c r="N1538" i="29"/>
  <c r="AF1538" i="29"/>
  <c r="AI1538" i="29"/>
  <c r="N1479" i="29"/>
  <c r="AF1479" i="29"/>
  <c r="AI1479" i="29"/>
  <c r="N1250" i="29"/>
  <c r="AF1250" i="29"/>
  <c r="AI1250" i="29"/>
  <c r="N1766" i="29"/>
  <c r="AF1766" i="29"/>
  <c r="AI1766" i="29"/>
  <c r="N1715" i="29"/>
  <c r="AF1715" i="29"/>
  <c r="AI1715" i="29"/>
  <c r="N1247" i="29"/>
  <c r="AF1247" i="29"/>
  <c r="AI1247" i="29"/>
  <c r="N1181" i="29"/>
  <c r="AF1181" i="29"/>
  <c r="AI1181" i="29"/>
  <c r="N630" i="29"/>
  <c r="AF630" i="29"/>
  <c r="AI630" i="29"/>
  <c r="N1877" i="29"/>
  <c r="AF1877" i="29"/>
  <c r="AI1877" i="29"/>
  <c r="N1688" i="29"/>
  <c r="AF1688" i="29"/>
  <c r="AI1688" i="29"/>
  <c r="N1661" i="29"/>
  <c r="AF1661" i="29"/>
  <c r="AI1661" i="29"/>
  <c r="N1594" i="29"/>
  <c r="AF1594" i="29"/>
  <c r="AI1594" i="29"/>
  <c r="N1535" i="29"/>
  <c r="AF1535" i="29"/>
  <c r="AI1535" i="29"/>
  <c r="N1484" i="29"/>
  <c r="AF1484" i="29"/>
  <c r="AI1484" i="29"/>
  <c r="N1822" i="29"/>
  <c r="AF1822" i="29"/>
  <c r="AI1822" i="29"/>
  <c r="N1771" i="29"/>
  <c r="AF1771" i="29"/>
  <c r="AI1771" i="29"/>
  <c r="N1303" i="29"/>
  <c r="AF1303" i="29"/>
  <c r="AI1303" i="29"/>
  <c r="N1264" i="29"/>
  <c r="AF1264" i="29"/>
  <c r="AI1264" i="29"/>
  <c r="N628" i="29"/>
  <c r="AF628" i="29"/>
  <c r="AI628" i="29"/>
  <c r="N116" i="29"/>
  <c r="AF116" i="29"/>
  <c r="AI116" i="29"/>
  <c r="N1218" i="29"/>
  <c r="AF1218" i="29"/>
  <c r="AI1218" i="29"/>
  <c r="N1717" i="29"/>
  <c r="AF1717" i="29"/>
  <c r="AI1717" i="29"/>
  <c r="N1650" i="29"/>
  <c r="AF1650" i="29"/>
  <c r="AI1650" i="29"/>
  <c r="N1591" i="29"/>
  <c r="AF1591" i="29"/>
  <c r="AI1591" i="29"/>
  <c r="N1540" i="29"/>
  <c r="AF1540" i="29"/>
  <c r="AI1540" i="29"/>
  <c r="N1290" i="29"/>
  <c r="AF1290" i="29"/>
  <c r="AI1290" i="29"/>
  <c r="N1827" i="29"/>
  <c r="AF1827" i="29"/>
  <c r="AI1827" i="29"/>
  <c r="N1359" i="29"/>
  <c r="AF1359" i="29"/>
  <c r="AI1359" i="29"/>
  <c r="N1153" i="29"/>
  <c r="AF1153" i="29"/>
  <c r="AI1153" i="29"/>
  <c r="N634" i="29"/>
  <c r="AF634" i="29"/>
  <c r="AI634" i="29"/>
  <c r="N311" i="29"/>
  <c r="AF311" i="29"/>
  <c r="AI311" i="29"/>
  <c r="N1438" i="29"/>
  <c r="AF1438" i="29"/>
  <c r="AI1438" i="29"/>
  <c r="N816" i="29"/>
  <c r="AF816" i="29"/>
  <c r="AI816" i="29"/>
  <c r="N1277" i="29"/>
  <c r="AF1277" i="29"/>
  <c r="AI1277" i="29"/>
  <c r="N1034" i="29"/>
  <c r="AF1034" i="29"/>
  <c r="AI1034" i="29"/>
  <c r="N912" i="29"/>
  <c r="AF912" i="29"/>
  <c r="AI912" i="29"/>
  <c r="N1075" i="29"/>
  <c r="AF1075" i="29"/>
  <c r="AI1075" i="29"/>
  <c r="N810" i="29"/>
  <c r="AF810" i="29"/>
  <c r="AI810" i="29"/>
  <c r="N913" i="29"/>
  <c r="AF913" i="29"/>
  <c r="AI913" i="29"/>
  <c r="N875" i="29"/>
  <c r="AF875" i="29"/>
  <c r="AI875" i="29"/>
  <c r="N566" i="29"/>
  <c r="AF566" i="29"/>
  <c r="AI566" i="29"/>
  <c r="N766" i="29"/>
  <c r="AF766" i="29"/>
  <c r="AI766" i="29"/>
  <c r="N712" i="29"/>
  <c r="AF712" i="29"/>
  <c r="AI712" i="29"/>
  <c r="N456" i="29"/>
  <c r="AF456" i="29"/>
  <c r="AI456" i="29"/>
  <c r="N249" i="29"/>
  <c r="AF249" i="29"/>
  <c r="AI249" i="29"/>
  <c r="N489" i="29"/>
  <c r="AF489" i="29"/>
  <c r="AI489" i="29"/>
  <c r="N243" i="29"/>
  <c r="AF243" i="29"/>
  <c r="AI243" i="29"/>
  <c r="N354" i="29"/>
  <c r="AF354" i="29"/>
  <c r="AI354" i="29"/>
  <c r="N292" i="29"/>
  <c r="AF292" i="29"/>
  <c r="AI292" i="29"/>
  <c r="N40" i="29"/>
  <c r="AF40" i="29"/>
  <c r="AI40" i="29"/>
  <c r="N1422" i="29"/>
  <c r="AI1422" i="29"/>
  <c r="AF1422" i="29"/>
  <c r="N1448" i="29"/>
  <c r="AI1448" i="29"/>
  <c r="AF1448" i="29"/>
  <c r="N1261" i="29"/>
  <c r="AI1261" i="29"/>
  <c r="AF1261" i="29"/>
  <c r="N1018" i="29"/>
  <c r="AI1018" i="29"/>
  <c r="AF1018" i="29"/>
  <c r="N1113" i="29"/>
  <c r="AI1113" i="29"/>
  <c r="AF1113" i="29"/>
  <c r="N1059" i="29"/>
  <c r="AI1059" i="29"/>
  <c r="AF1059" i="29"/>
  <c r="N677" i="29"/>
  <c r="AI677" i="29"/>
  <c r="AF677" i="29"/>
  <c r="N897" i="29"/>
  <c r="AI897" i="29"/>
  <c r="AF897" i="29"/>
  <c r="N859" i="29"/>
  <c r="AI859" i="29"/>
  <c r="AF859" i="29"/>
  <c r="N446" i="29"/>
  <c r="AI446" i="29"/>
  <c r="AF446" i="29"/>
  <c r="N750" i="29"/>
  <c r="AI750" i="29"/>
  <c r="AF750" i="29"/>
  <c r="N696" i="29"/>
  <c r="AI696" i="29"/>
  <c r="AF696" i="29"/>
  <c r="N440" i="29"/>
  <c r="AI440" i="29"/>
  <c r="AF440" i="29"/>
  <c r="N527" i="29"/>
  <c r="AI527" i="29"/>
  <c r="AF527" i="29"/>
  <c r="N473" i="29"/>
  <c r="AI473" i="29"/>
  <c r="AF473" i="29"/>
  <c r="N183" i="29"/>
  <c r="AI183" i="29"/>
  <c r="AF183" i="29"/>
  <c r="N338" i="29"/>
  <c r="AI338" i="29"/>
  <c r="AF338" i="29"/>
  <c r="N276" i="29"/>
  <c r="AI276" i="29"/>
  <c r="AF276" i="29"/>
  <c r="N133" i="29"/>
  <c r="AF133" i="29"/>
  <c r="AI133" i="29"/>
  <c r="N1414" i="29"/>
  <c r="AF1414" i="29"/>
  <c r="AI1414" i="29"/>
  <c r="N1440" i="29"/>
  <c r="AF1440" i="29"/>
  <c r="AI1440" i="29"/>
  <c r="N1253" i="29"/>
  <c r="AF1253" i="29"/>
  <c r="AI1253" i="29"/>
  <c r="N1010" i="29"/>
  <c r="AF1010" i="29"/>
  <c r="AI1010" i="29"/>
  <c r="N1105" i="29"/>
  <c r="AF1105" i="29"/>
  <c r="AI1105" i="29"/>
  <c r="N1051" i="29"/>
  <c r="AF1051" i="29"/>
  <c r="AI1051" i="29"/>
  <c r="N494" i="29"/>
  <c r="AF494" i="29"/>
  <c r="AI494" i="29"/>
  <c r="N889" i="29"/>
  <c r="AF889" i="29"/>
  <c r="AI889" i="29"/>
  <c r="N851" i="29"/>
  <c r="AF851" i="29"/>
  <c r="AI851" i="29"/>
  <c r="N804" i="29"/>
  <c r="AF804" i="29"/>
  <c r="AI804" i="29"/>
  <c r="N742" i="29"/>
  <c r="AF742" i="29"/>
  <c r="AI742" i="29"/>
  <c r="N688" i="29"/>
  <c r="AF688" i="29"/>
  <c r="AI688" i="29"/>
  <c r="N432" i="29"/>
  <c r="AF432" i="29"/>
  <c r="AI432" i="29"/>
  <c r="N519" i="29"/>
  <c r="AF519" i="29"/>
  <c r="AI519" i="29"/>
  <c r="N465" i="29"/>
  <c r="AF465" i="29"/>
  <c r="AI465" i="29"/>
  <c r="N119" i="29"/>
  <c r="AF119" i="29"/>
  <c r="AI119" i="29"/>
  <c r="N330" i="29"/>
  <c r="AF330" i="29"/>
  <c r="AI330" i="29"/>
  <c r="N268" i="29"/>
  <c r="AF268" i="29"/>
  <c r="AI268" i="29"/>
  <c r="N69" i="29"/>
  <c r="AI69" i="29"/>
  <c r="AF69" i="29"/>
  <c r="N1406" i="29"/>
  <c r="AF1406" i="29"/>
  <c r="AI1406" i="29"/>
  <c r="N1432" i="29"/>
  <c r="AF1432" i="29"/>
  <c r="AI1432" i="29"/>
  <c r="N1245" i="29"/>
  <c r="AF1245" i="29"/>
  <c r="AI1245" i="29"/>
  <c r="N984" i="29"/>
  <c r="AF984" i="29"/>
  <c r="AI984" i="29"/>
  <c r="N1097" i="29"/>
  <c r="AF1097" i="29"/>
  <c r="AI1097" i="29"/>
  <c r="N1043" i="29"/>
  <c r="AF1043" i="29"/>
  <c r="AI1043" i="29"/>
  <c r="N999" i="29"/>
  <c r="AF999" i="29"/>
  <c r="AI999" i="29"/>
  <c r="N881" i="29"/>
  <c r="AF881" i="29"/>
  <c r="AI881" i="29"/>
  <c r="N843" i="29"/>
  <c r="AF843" i="29"/>
  <c r="AI843" i="29"/>
  <c r="N796" i="29"/>
  <c r="AF796" i="29"/>
  <c r="AI796" i="29"/>
  <c r="N734" i="29"/>
  <c r="AF734" i="29"/>
  <c r="AI734" i="29"/>
  <c r="N680" i="29"/>
  <c r="AF680" i="29"/>
  <c r="AI680" i="29"/>
  <c r="N418" i="29"/>
  <c r="AF418" i="29"/>
  <c r="AI418" i="29"/>
  <c r="N511" i="29"/>
  <c r="AF511" i="29"/>
  <c r="AI511" i="29"/>
  <c r="N457" i="29"/>
  <c r="AF457" i="29"/>
  <c r="AI457" i="29"/>
  <c r="N55" i="29"/>
  <c r="AF55" i="29"/>
  <c r="AI55" i="29"/>
  <c r="N322" i="29"/>
  <c r="AF322" i="29"/>
  <c r="AI322" i="29"/>
  <c r="N260" i="29"/>
  <c r="AF260" i="29"/>
  <c r="AI260" i="29"/>
  <c r="N5" i="29"/>
  <c r="AF5" i="29"/>
  <c r="AI5" i="29"/>
  <c r="N1334" i="29"/>
  <c r="AF1334" i="29"/>
  <c r="AI1334" i="29"/>
  <c r="N1360" i="29"/>
  <c r="AF1360" i="29"/>
  <c r="AI1360" i="29"/>
  <c r="N1128" i="29"/>
  <c r="AF1128" i="29"/>
  <c r="AI1128" i="29"/>
  <c r="N1151" i="29"/>
  <c r="AF1151" i="29"/>
  <c r="AI1151" i="29"/>
  <c r="N1025" i="29"/>
  <c r="AF1025" i="29"/>
  <c r="AI1025" i="29"/>
  <c r="N997" i="29"/>
  <c r="AF997" i="29"/>
  <c r="AI997" i="29"/>
  <c r="N927" i="29"/>
  <c r="AF927" i="29"/>
  <c r="AI927" i="29"/>
  <c r="N809" i="29"/>
  <c r="AF809" i="29"/>
  <c r="AI809" i="29"/>
  <c r="N794" i="29"/>
  <c r="AF794" i="29"/>
  <c r="AI794" i="29"/>
  <c r="N724" i="29"/>
  <c r="AF724" i="29"/>
  <c r="AI724" i="29"/>
  <c r="N662" i="29"/>
  <c r="AF662" i="29"/>
  <c r="AI662" i="29"/>
  <c r="N559" i="29"/>
  <c r="AF559" i="29"/>
  <c r="AI559" i="29"/>
  <c r="N589" i="29"/>
  <c r="AF589" i="29"/>
  <c r="AI589" i="29"/>
  <c r="N439" i="29"/>
  <c r="AF439" i="29"/>
  <c r="AI439" i="29"/>
  <c r="N422" i="29"/>
  <c r="AF422" i="29"/>
  <c r="AI422" i="29"/>
  <c r="N360" i="29"/>
  <c r="AF360" i="29"/>
  <c r="AI360" i="29"/>
  <c r="N250" i="29"/>
  <c r="AF250" i="29"/>
  <c r="AI250" i="29"/>
  <c r="N212" i="29"/>
  <c r="AF212" i="29"/>
  <c r="AI212" i="29"/>
  <c r="N1326" i="29"/>
  <c r="AF1326" i="29"/>
  <c r="AI1326" i="29"/>
  <c r="N1352" i="29"/>
  <c r="AF1352" i="29"/>
  <c r="AI1352" i="29"/>
  <c r="N1072" i="29"/>
  <c r="AF1072" i="29"/>
  <c r="AI1072" i="29"/>
  <c r="N1143" i="29"/>
  <c r="AF1143" i="29"/>
  <c r="AI1143" i="29"/>
  <c r="N1017" i="29"/>
  <c r="AF1017" i="29"/>
  <c r="AI1017" i="29"/>
  <c r="N989" i="29"/>
  <c r="AF989" i="29"/>
  <c r="AI989" i="29"/>
  <c r="N919" i="29"/>
  <c r="AF919" i="29"/>
  <c r="AI919" i="29"/>
  <c r="N806" i="29"/>
  <c r="AF806" i="29"/>
  <c r="AI806" i="29"/>
  <c r="N786" i="29"/>
  <c r="AF786" i="29"/>
  <c r="AI786" i="29"/>
  <c r="N716" i="29"/>
  <c r="AF716" i="29"/>
  <c r="AI716" i="29"/>
  <c r="N654" i="29"/>
  <c r="AF654" i="29"/>
  <c r="AI654" i="29"/>
  <c r="N518" i="29"/>
  <c r="AF518" i="29"/>
  <c r="AI518" i="29"/>
  <c r="N581" i="29"/>
  <c r="AF581" i="29"/>
  <c r="AI581" i="29"/>
  <c r="N431" i="29"/>
  <c r="AF431" i="29"/>
  <c r="AI431" i="29"/>
  <c r="N414" i="29"/>
  <c r="AF414" i="29"/>
  <c r="AI414" i="29"/>
  <c r="N352" i="29"/>
  <c r="AF352" i="29"/>
  <c r="AI352" i="29"/>
  <c r="N242" i="29"/>
  <c r="AF242" i="29"/>
  <c r="AI242" i="29"/>
  <c r="N204" i="29"/>
  <c r="AF204" i="29"/>
  <c r="AI204" i="29"/>
  <c r="N1382" i="29"/>
  <c r="AF1382" i="29"/>
  <c r="AI1382" i="29"/>
  <c r="N1408" i="29"/>
  <c r="AF1408" i="29"/>
  <c r="AI1408" i="29"/>
  <c r="N1221" i="29"/>
  <c r="AF1221" i="29"/>
  <c r="AI1221" i="29"/>
  <c r="N832" i="29"/>
  <c r="AF832" i="29"/>
  <c r="AI832" i="29"/>
  <c r="N1073" i="29"/>
  <c r="AF1073" i="29"/>
  <c r="AI1073" i="29"/>
  <c r="N1019" i="29"/>
  <c r="AF1019" i="29"/>
  <c r="AI1019" i="29"/>
  <c r="N975" i="29"/>
  <c r="AF975" i="29"/>
  <c r="AI975" i="29"/>
  <c r="N857" i="29"/>
  <c r="AF857" i="29"/>
  <c r="AI857" i="29"/>
  <c r="N819" i="29"/>
  <c r="AF819" i="29"/>
  <c r="AI819" i="29"/>
  <c r="N772" i="29"/>
  <c r="AF772" i="29"/>
  <c r="AI772" i="29"/>
  <c r="N710" i="29"/>
  <c r="AF710" i="29"/>
  <c r="AI710" i="29"/>
  <c r="N656" i="29"/>
  <c r="AF656" i="29"/>
  <c r="AI656" i="29"/>
  <c r="N297" i="29"/>
  <c r="AF297" i="29"/>
  <c r="AI297" i="29"/>
  <c r="N487" i="29"/>
  <c r="AF487" i="29"/>
  <c r="AI487" i="29"/>
  <c r="N433" i="29"/>
  <c r="AF433" i="29"/>
  <c r="AI433" i="29"/>
  <c r="N408" i="29"/>
  <c r="AF408" i="29"/>
  <c r="AI408" i="29"/>
  <c r="N298" i="29"/>
  <c r="AF298" i="29"/>
  <c r="AI298" i="29"/>
  <c r="N236" i="29"/>
  <c r="AF236" i="29"/>
  <c r="AI236" i="29"/>
  <c r="N42" i="29"/>
  <c r="AI42" i="29"/>
  <c r="AF42" i="29"/>
  <c r="N139" i="29"/>
  <c r="AI139" i="29"/>
  <c r="AF139" i="29"/>
  <c r="N77" i="29"/>
  <c r="AI77" i="29"/>
  <c r="AF77" i="29"/>
  <c r="N86" i="29"/>
  <c r="AF86" i="29"/>
  <c r="AI86" i="29"/>
  <c r="N32" i="29"/>
  <c r="AF32" i="29"/>
  <c r="AI32" i="29"/>
  <c r="N49" i="29"/>
  <c r="AF49" i="29"/>
  <c r="AI49" i="29"/>
  <c r="N216" i="29"/>
  <c r="AF216" i="29"/>
  <c r="AI216" i="29"/>
  <c r="N154" i="29"/>
  <c r="AF154" i="29"/>
  <c r="AI154" i="29"/>
  <c r="N171" i="29"/>
  <c r="AF171" i="29"/>
  <c r="AI171" i="29"/>
  <c r="N109" i="29"/>
  <c r="AF109" i="29"/>
  <c r="AI109" i="29"/>
  <c r="N62" i="29"/>
  <c r="AF62" i="29"/>
  <c r="AI62" i="29"/>
  <c r="N8" i="29"/>
  <c r="AF8" i="29"/>
  <c r="AI8" i="29"/>
  <c r="N182" i="29"/>
  <c r="AI182" i="29"/>
  <c r="AF182" i="29"/>
  <c r="N128" i="29"/>
  <c r="AI128" i="29"/>
  <c r="AF128" i="29"/>
  <c r="N66" i="29"/>
  <c r="AI66" i="29"/>
  <c r="AF66" i="29"/>
  <c r="N17" i="29"/>
  <c r="AI17" i="29"/>
  <c r="AF17" i="29"/>
  <c r="N184" i="29"/>
  <c r="AI184" i="29"/>
  <c r="AF184" i="29"/>
  <c r="N122" i="29"/>
  <c r="AI122" i="29"/>
  <c r="AF122" i="29"/>
  <c r="O951" i="29"/>
  <c r="AK951" i="29"/>
  <c r="AG951" i="29"/>
  <c r="O399" i="29"/>
  <c r="AK399" i="29"/>
  <c r="AG399" i="29"/>
  <c r="O653" i="29"/>
  <c r="AK653" i="29"/>
  <c r="AG653" i="29"/>
  <c r="O713" i="29"/>
  <c r="AG713" i="29"/>
  <c r="AK713" i="29"/>
  <c r="O322" i="29"/>
  <c r="AK322" i="29"/>
  <c r="AG322" i="29"/>
  <c r="O1124" i="29"/>
  <c r="AG1124" i="29"/>
  <c r="AK1124" i="29"/>
  <c r="O101" i="29"/>
  <c r="AK101" i="29"/>
  <c r="AG101" i="29"/>
  <c r="O175" i="29"/>
  <c r="AG175" i="29"/>
  <c r="AK175" i="29"/>
  <c r="O400" i="29"/>
  <c r="AK400" i="29"/>
  <c r="AG400" i="29"/>
  <c r="O261" i="29"/>
  <c r="AK261" i="29"/>
  <c r="AG261" i="29"/>
  <c r="O1668" i="29"/>
  <c r="AG1668" i="29"/>
  <c r="AK1668" i="29"/>
  <c r="O40" i="29"/>
  <c r="AK40" i="29"/>
  <c r="AG40" i="29"/>
  <c r="O1301" i="29"/>
  <c r="AK1301" i="29"/>
  <c r="AG1301" i="29"/>
  <c r="O517" i="29"/>
  <c r="AK517" i="29"/>
  <c r="AG517" i="29"/>
  <c r="O1379" i="29"/>
  <c r="AK1379" i="29"/>
  <c r="AG1379" i="29"/>
  <c r="O116" i="29"/>
  <c r="AG116" i="29"/>
  <c r="AK116" i="29"/>
  <c r="O1073" i="29"/>
  <c r="AK1073" i="29"/>
  <c r="AG1073" i="29"/>
  <c r="O402" i="29"/>
  <c r="AK402" i="29"/>
  <c r="AG402" i="29"/>
  <c r="O524" i="29"/>
  <c r="AK524" i="29"/>
  <c r="AG524" i="29"/>
  <c r="O688" i="29"/>
  <c r="AK688" i="29"/>
  <c r="AG688" i="29"/>
  <c r="O192" i="29"/>
  <c r="AK192" i="29"/>
  <c r="AG192" i="29"/>
  <c r="O359" i="29"/>
  <c r="AK359" i="29"/>
  <c r="AG359" i="29"/>
  <c r="O593" i="29"/>
  <c r="AK593" i="29"/>
  <c r="AG593" i="29"/>
  <c r="O539" i="29"/>
  <c r="AG539" i="29"/>
  <c r="AK539" i="29"/>
  <c r="O104" i="29"/>
  <c r="AK104" i="29"/>
  <c r="AG104" i="29"/>
  <c r="O68" i="29"/>
  <c r="AK68" i="29"/>
  <c r="AG68" i="29"/>
  <c r="O606" i="29"/>
  <c r="AK606" i="29"/>
  <c r="AG606" i="29"/>
  <c r="O936" i="29"/>
  <c r="AK936" i="29"/>
  <c r="AG936" i="29"/>
  <c r="O1008" i="29"/>
  <c r="AK1008" i="29"/>
  <c r="AG1008" i="29"/>
  <c r="O1050" i="29"/>
  <c r="AG1050" i="29"/>
  <c r="AK1050" i="29"/>
  <c r="O1360" i="29"/>
  <c r="AK1360" i="29"/>
  <c r="AG1360" i="29"/>
  <c r="O788" i="29"/>
  <c r="AG788" i="29"/>
  <c r="AK788" i="29"/>
  <c r="O999" i="29"/>
  <c r="AG999" i="29"/>
  <c r="AK999" i="29"/>
  <c r="O948" i="29"/>
  <c r="AK948" i="29"/>
  <c r="AG948" i="29"/>
  <c r="O336" i="29"/>
  <c r="AK336" i="29"/>
  <c r="AG336" i="29"/>
  <c r="O514" i="29"/>
  <c r="AK514" i="29"/>
  <c r="AG514" i="29"/>
  <c r="O630" i="29"/>
  <c r="AK630" i="29"/>
  <c r="AG630" i="29"/>
  <c r="O118" i="29"/>
  <c r="AK118" i="29"/>
  <c r="AG118" i="29"/>
  <c r="O349" i="29"/>
  <c r="AK349" i="29"/>
  <c r="AG349" i="29"/>
  <c r="O599" i="29"/>
  <c r="AK599" i="29"/>
  <c r="AG599" i="29"/>
  <c r="O747" i="29"/>
  <c r="AK747" i="29"/>
  <c r="AG747" i="29"/>
  <c r="O30" i="29"/>
  <c r="AK30" i="29"/>
  <c r="AG30" i="29"/>
  <c r="O418" i="29"/>
  <c r="AK418" i="29"/>
  <c r="AG418" i="29"/>
  <c r="O60" i="29"/>
  <c r="AK60" i="29"/>
  <c r="AG60" i="29"/>
  <c r="O870" i="29"/>
  <c r="AK870" i="29"/>
  <c r="AG870" i="29"/>
  <c r="O1163" i="29"/>
  <c r="AK1163" i="29"/>
  <c r="AG1163" i="29"/>
  <c r="O1394" i="29"/>
  <c r="AG1394" i="29"/>
  <c r="AK1394" i="29"/>
  <c r="O1222" i="29"/>
  <c r="AG1222" i="29"/>
  <c r="AK1222" i="29"/>
  <c r="O912" i="29"/>
  <c r="AG912" i="29"/>
  <c r="AK912" i="29"/>
  <c r="O1158" i="29"/>
  <c r="AK1158" i="29"/>
  <c r="AG1158" i="29"/>
  <c r="O1718" i="29"/>
  <c r="AG1718" i="29"/>
  <c r="AK1718" i="29"/>
  <c r="O272" i="29"/>
  <c r="AK272" i="29"/>
  <c r="AG272" i="29"/>
  <c r="O450" i="29"/>
  <c r="AK450" i="29"/>
  <c r="AG450" i="29"/>
  <c r="O771" i="29"/>
  <c r="AG771" i="29"/>
  <c r="AK771" i="29"/>
  <c r="O54" i="29"/>
  <c r="AK54" i="29"/>
  <c r="AG54" i="29"/>
  <c r="O285" i="29"/>
  <c r="AK285" i="29"/>
  <c r="AG285" i="29"/>
  <c r="O535" i="29"/>
  <c r="AG535" i="29"/>
  <c r="AK535" i="29"/>
  <c r="O683" i="29"/>
  <c r="AK683" i="29"/>
  <c r="AG683" i="29"/>
  <c r="O195" i="29"/>
  <c r="AG195" i="29"/>
  <c r="AK195" i="29"/>
  <c r="O354" i="29"/>
  <c r="AK354" i="29"/>
  <c r="AG354" i="29"/>
  <c r="O476" i="29"/>
  <c r="AG476" i="29"/>
  <c r="AK476" i="29"/>
  <c r="O766" i="29"/>
  <c r="AK766" i="29"/>
  <c r="AG766" i="29"/>
  <c r="O950" i="29"/>
  <c r="AG950" i="29"/>
  <c r="AK950" i="29"/>
  <c r="O1240" i="29"/>
  <c r="AK1240" i="29"/>
  <c r="AG1240" i="29"/>
  <c r="O668" i="29"/>
  <c r="AK668" i="29"/>
  <c r="AG668" i="29"/>
  <c r="O910" i="29"/>
  <c r="AK910" i="29"/>
  <c r="AG910" i="29"/>
  <c r="O1252" i="29"/>
  <c r="AG1252" i="29"/>
  <c r="AK1252" i="29"/>
  <c r="O1246" i="29"/>
  <c r="AK1246" i="29"/>
  <c r="AG1246" i="29"/>
  <c r="O470" i="29"/>
  <c r="AK470" i="29"/>
  <c r="AG470" i="29"/>
  <c r="O456" i="29"/>
  <c r="AK456" i="29"/>
  <c r="AG456" i="29"/>
  <c r="O130" i="29"/>
  <c r="AK130" i="29"/>
  <c r="AG130" i="29"/>
  <c r="O249" i="29"/>
  <c r="AK249" i="29"/>
  <c r="AG249" i="29"/>
  <c r="O283" i="29"/>
  <c r="AK283" i="29"/>
  <c r="AG283" i="29"/>
  <c r="O525" i="29"/>
  <c r="AG525" i="29"/>
  <c r="AK525" i="29"/>
  <c r="O199" i="29"/>
  <c r="AK199" i="29"/>
  <c r="AG199" i="29"/>
  <c r="O193" i="29"/>
  <c r="AK193" i="29"/>
  <c r="AG193" i="29"/>
  <c r="O352" i="29"/>
  <c r="AK352" i="29"/>
  <c r="AG352" i="29"/>
  <c r="O530" i="29"/>
  <c r="AK530" i="29"/>
  <c r="AG530" i="29"/>
  <c r="O793" i="29"/>
  <c r="AG793" i="29"/>
  <c r="AK793" i="29"/>
  <c r="O1153" i="29"/>
  <c r="AG1153" i="29"/>
  <c r="AK1153" i="29"/>
  <c r="O1077" i="29"/>
  <c r="AK1077" i="29"/>
  <c r="AG1077" i="29"/>
  <c r="O555" i="29"/>
  <c r="AK555" i="29"/>
  <c r="AG555" i="29"/>
  <c r="O846" i="29"/>
  <c r="AK846" i="29"/>
  <c r="AG846" i="29"/>
  <c r="O1316" i="29"/>
  <c r="AG1316" i="29"/>
  <c r="AK1316" i="29"/>
  <c r="O1026" i="29"/>
  <c r="AK1026" i="29"/>
  <c r="AG1026" i="29"/>
  <c r="O326" i="29"/>
  <c r="AK326" i="29"/>
  <c r="AG326" i="29"/>
  <c r="O613" i="29"/>
  <c r="AG613" i="29"/>
  <c r="AK613" i="29"/>
  <c r="O66" i="29"/>
  <c r="AK66" i="29"/>
  <c r="AG66" i="29"/>
  <c r="O217" i="29"/>
  <c r="AK217" i="29"/>
  <c r="AG217" i="29"/>
  <c r="O100" i="29"/>
  <c r="AK100" i="29"/>
  <c r="AG100" i="29"/>
  <c r="O461" i="29"/>
  <c r="AK461" i="29"/>
  <c r="AG461" i="29"/>
  <c r="O135" i="29"/>
  <c r="AG135" i="29"/>
  <c r="AK135" i="29"/>
  <c r="O129" i="29"/>
  <c r="AK129" i="29"/>
  <c r="AG129" i="29"/>
  <c r="O288" i="29"/>
  <c r="AK288" i="29"/>
  <c r="AG288" i="29"/>
  <c r="O466" i="29"/>
  <c r="AK466" i="29"/>
  <c r="AG466" i="29"/>
  <c r="O491" i="29"/>
  <c r="AG491" i="29"/>
  <c r="AK491" i="29"/>
  <c r="O1089" i="29"/>
  <c r="AG1089" i="29"/>
  <c r="AK1089" i="29"/>
  <c r="O1413" i="29"/>
  <c r="AG1413" i="29"/>
  <c r="AK1413" i="29"/>
  <c r="O769" i="29"/>
  <c r="AG769" i="29"/>
  <c r="AK769" i="29"/>
  <c r="O626" i="29"/>
  <c r="AG626" i="29"/>
  <c r="AK626" i="29"/>
  <c r="O867" i="29"/>
  <c r="AK867" i="29"/>
  <c r="AG867" i="29"/>
  <c r="O1002" i="29"/>
  <c r="AK1002" i="29"/>
  <c r="AG1002" i="29"/>
  <c r="O371" i="29"/>
  <c r="AK371" i="29"/>
  <c r="AG371" i="29"/>
  <c r="O549" i="29"/>
  <c r="AK549" i="29"/>
  <c r="AG549" i="29"/>
  <c r="O223" i="29"/>
  <c r="AK223" i="29"/>
  <c r="AG223" i="29"/>
  <c r="O153" i="29"/>
  <c r="AK153" i="29"/>
  <c r="AG153" i="29"/>
  <c r="O376" i="29"/>
  <c r="AK376" i="29"/>
  <c r="AG376" i="29"/>
  <c r="O254" i="29"/>
  <c r="AK254" i="29"/>
  <c r="AG254" i="29"/>
  <c r="O71" i="29"/>
  <c r="AK71" i="29"/>
  <c r="AG71" i="29"/>
  <c r="O65" i="29"/>
  <c r="AK65" i="29"/>
  <c r="AG65" i="29"/>
  <c r="O204" i="29"/>
  <c r="AK204" i="29"/>
  <c r="AG204" i="29"/>
  <c r="O358" i="29"/>
  <c r="AK358" i="29"/>
  <c r="AG358" i="29"/>
  <c r="O816" i="29"/>
  <c r="AK816" i="29"/>
  <c r="AG816" i="29"/>
  <c r="O1025" i="29"/>
  <c r="AK1025" i="29"/>
  <c r="AG1025" i="29"/>
  <c r="O1349" i="29"/>
  <c r="AG1349" i="29"/>
  <c r="AK1349" i="29"/>
  <c r="O705" i="29"/>
  <c r="AG705" i="29"/>
  <c r="AK705" i="29"/>
  <c r="O947" i="29"/>
  <c r="AK947" i="29"/>
  <c r="AG947" i="29"/>
  <c r="O1117" i="29"/>
  <c r="AG1117" i="29"/>
  <c r="AK1117" i="29"/>
  <c r="O772" i="29"/>
  <c r="AK772" i="29"/>
  <c r="AG772" i="29"/>
  <c r="O307" i="29"/>
  <c r="AK307" i="29"/>
  <c r="AG307" i="29"/>
  <c r="O485" i="29"/>
  <c r="AK485" i="29"/>
  <c r="AG485" i="29"/>
  <c r="O159" i="29"/>
  <c r="AG159" i="29"/>
  <c r="AK159" i="29"/>
  <c r="O89" i="29"/>
  <c r="AK89" i="29"/>
  <c r="AG89" i="29"/>
  <c r="O312" i="29"/>
  <c r="AK312" i="29"/>
  <c r="AG312" i="29"/>
  <c r="O554" i="29"/>
  <c r="AK554" i="29"/>
  <c r="AG554" i="29"/>
  <c r="O7" i="29"/>
  <c r="AK7" i="29"/>
  <c r="AG7" i="29"/>
  <c r="O222" i="29"/>
  <c r="AK222" i="29"/>
  <c r="AG222" i="29"/>
  <c r="O389" i="29"/>
  <c r="AK389" i="29"/>
  <c r="AG389" i="29"/>
  <c r="O575" i="29"/>
  <c r="AK575" i="29"/>
  <c r="AG575" i="29"/>
  <c r="O851" i="29"/>
  <c r="AK851" i="29"/>
  <c r="AG851" i="29"/>
  <c r="O1110" i="29"/>
  <c r="AG1110" i="29"/>
  <c r="AK1110" i="29"/>
  <c r="O1285" i="29"/>
  <c r="AK1285" i="29"/>
  <c r="AG1285" i="29"/>
  <c r="O641" i="29"/>
  <c r="AG641" i="29"/>
  <c r="AK641" i="29"/>
  <c r="O883" i="29"/>
  <c r="AK883" i="29"/>
  <c r="AG883" i="29"/>
  <c r="O1578" i="29"/>
  <c r="AK1578" i="29"/>
  <c r="AG1578" i="29"/>
  <c r="O1466" i="29"/>
  <c r="AG1466" i="29"/>
  <c r="AK1466" i="29"/>
  <c r="O980" i="29"/>
  <c r="AK980" i="29"/>
  <c r="AG980" i="29"/>
  <c r="O1177" i="29"/>
  <c r="AK1177" i="29"/>
  <c r="AG1177" i="29"/>
  <c r="O1651" i="29"/>
  <c r="AK1651" i="29"/>
  <c r="AG1651" i="29"/>
  <c r="O1532" i="29"/>
  <c r="AK1532" i="29"/>
  <c r="AG1532" i="29"/>
  <c r="O745" i="29"/>
  <c r="AK745" i="29"/>
  <c r="AG745" i="29"/>
  <c r="O1453" i="29"/>
  <c r="AK1453" i="29"/>
  <c r="AG1453" i="29"/>
  <c r="O1287" i="29"/>
  <c r="AK1287" i="29"/>
  <c r="AG1287" i="29"/>
  <c r="O1392" i="29"/>
  <c r="AK1392" i="29"/>
  <c r="AG1392" i="29"/>
  <c r="O1845" i="29"/>
  <c r="AK1845" i="29"/>
  <c r="AG1845" i="29"/>
  <c r="O1389" i="29"/>
  <c r="AK1389" i="29"/>
  <c r="AG1389" i="29"/>
  <c r="O1856" i="29"/>
  <c r="AK1856" i="29"/>
  <c r="AG1856" i="29"/>
  <c r="O1231" i="29"/>
  <c r="AG1231" i="29"/>
  <c r="AK1231" i="29"/>
  <c r="O1545" i="29"/>
  <c r="AK1545" i="29"/>
  <c r="AG1545" i="29"/>
  <c r="O1239" i="29"/>
  <c r="AG1239" i="29"/>
  <c r="AK1239" i="29"/>
  <c r="O1407" i="29"/>
  <c r="AG1407" i="29"/>
  <c r="AK1407" i="29"/>
  <c r="O625" i="29"/>
  <c r="AG625" i="29"/>
  <c r="AK625" i="29"/>
  <c r="O857" i="29"/>
  <c r="AG857" i="29"/>
  <c r="AK857" i="29"/>
  <c r="O1776" i="29"/>
  <c r="AG1776" i="29"/>
  <c r="AK1776" i="29"/>
  <c r="O1640" i="29"/>
  <c r="AK1640" i="29"/>
  <c r="AG1640" i="29"/>
  <c r="O1657" i="29"/>
  <c r="AK1657" i="29"/>
  <c r="AG1657" i="29"/>
  <c r="O1626" i="29"/>
  <c r="AK1626" i="29"/>
  <c r="AG1626" i="29"/>
  <c r="O1159" i="29"/>
  <c r="AK1159" i="29"/>
  <c r="AG1159" i="29"/>
  <c r="O1552" i="29"/>
  <c r="AG1552" i="29"/>
  <c r="AK1552" i="29"/>
  <c r="O1633" i="29"/>
  <c r="AK1633" i="29"/>
  <c r="AG1633" i="29"/>
  <c r="O1602" i="29"/>
  <c r="AG1602" i="29"/>
  <c r="AK1602" i="29"/>
  <c r="O1095" i="29"/>
  <c r="AK1095" i="29"/>
  <c r="AG1095" i="29"/>
  <c r="O1528" i="29"/>
  <c r="AG1528" i="29"/>
  <c r="AK1528" i="29"/>
  <c r="O1781" i="29"/>
  <c r="AK1781" i="29"/>
  <c r="AG1781" i="29"/>
  <c r="O1846" i="29"/>
  <c r="AG1846" i="29"/>
  <c r="AK1846" i="29"/>
  <c r="O1075" i="29"/>
  <c r="AK1075" i="29"/>
  <c r="AG1075" i="29"/>
  <c r="O1298" i="29"/>
  <c r="AK1298" i="29"/>
  <c r="AG1298" i="29"/>
  <c r="O663" i="29"/>
  <c r="AK663" i="29"/>
  <c r="AG663" i="29"/>
  <c r="O1416" i="29"/>
  <c r="AG1416" i="29"/>
  <c r="AK1416" i="29"/>
  <c r="O1121" i="29"/>
  <c r="AG1121" i="29"/>
  <c r="AK1121" i="29"/>
  <c r="O1428" i="29"/>
  <c r="AG1428" i="29"/>
  <c r="AK1428" i="29"/>
  <c r="O1814" i="29"/>
  <c r="AG1814" i="29"/>
  <c r="AK1814" i="29"/>
  <c r="O1823" i="29"/>
  <c r="AG1823" i="29"/>
  <c r="AK1823" i="29"/>
  <c r="O1054" i="29"/>
  <c r="AG1054" i="29"/>
  <c r="AK1054" i="29"/>
  <c r="O1404" i="29"/>
  <c r="AG1404" i="29"/>
  <c r="AK1404" i="29"/>
  <c r="O1790" i="29"/>
  <c r="AK1790" i="29"/>
  <c r="AG1790" i="29"/>
  <c r="O1799" i="29"/>
  <c r="AG1799" i="29"/>
  <c r="AK1799" i="29"/>
  <c r="O958" i="29"/>
  <c r="AG958" i="29"/>
  <c r="AK958" i="29"/>
  <c r="O1895" i="29"/>
  <c r="AG1895" i="29"/>
  <c r="AK1895" i="29"/>
  <c r="O1385" i="29"/>
  <c r="AK1385" i="29"/>
  <c r="AG1385" i="29"/>
  <c r="O937" i="29"/>
  <c r="AG937" i="29"/>
  <c r="AK937" i="29"/>
  <c r="O1070" i="29"/>
  <c r="AG1070" i="29"/>
  <c r="AK1070" i="29"/>
  <c r="O1448" i="29"/>
  <c r="AG1448" i="29"/>
  <c r="AK1448" i="29"/>
  <c r="O1729" i="29"/>
  <c r="AG1729" i="29"/>
  <c r="AK1729" i="29"/>
  <c r="O1698" i="29"/>
  <c r="AG1698" i="29"/>
  <c r="AK1698" i="29"/>
  <c r="O1130" i="29"/>
  <c r="AG1130" i="29"/>
  <c r="AK1130" i="29"/>
  <c r="O1624" i="29"/>
  <c r="AG1624" i="29"/>
  <c r="AK1624" i="29"/>
  <c r="O1641" i="29"/>
  <c r="AG1641" i="29"/>
  <c r="AK1641" i="29"/>
  <c r="O1674" i="29"/>
  <c r="AG1674" i="29"/>
  <c r="AK1674" i="29"/>
  <c r="O1066" i="29"/>
  <c r="AG1066" i="29"/>
  <c r="AK1066" i="29"/>
  <c r="O1600" i="29"/>
  <c r="AG1600" i="29"/>
  <c r="AK1600" i="29"/>
  <c r="O1617" i="29"/>
  <c r="AG1617" i="29"/>
  <c r="AK1617" i="29"/>
  <c r="O1902" i="29"/>
  <c r="AG1902" i="29"/>
  <c r="AK1902" i="29"/>
  <c r="O1903" i="29"/>
  <c r="AG1903" i="29"/>
  <c r="AK1903" i="29"/>
  <c r="O1520" i="29"/>
  <c r="AG1520" i="29"/>
  <c r="AK1520" i="29"/>
  <c r="O716" i="29"/>
  <c r="AG716" i="29"/>
  <c r="AK716" i="29"/>
  <c r="O964" i="29"/>
  <c r="AK964" i="29"/>
  <c r="AG964" i="29"/>
  <c r="O302" i="29"/>
  <c r="AK302" i="29"/>
  <c r="AG302" i="29"/>
  <c r="O1515" i="29"/>
  <c r="AK1515" i="29"/>
  <c r="AG1515" i="29"/>
  <c r="O1524" i="29"/>
  <c r="AG1524" i="29"/>
  <c r="AK1524" i="29"/>
  <c r="O617" i="29"/>
  <c r="AK617" i="29"/>
  <c r="AG617" i="29"/>
  <c r="O1437" i="29"/>
  <c r="AK1437" i="29"/>
  <c r="AG1437" i="29"/>
  <c r="O1223" i="29"/>
  <c r="AG1223" i="29"/>
  <c r="AK1223" i="29"/>
  <c r="O1500" i="29"/>
  <c r="AK1500" i="29"/>
  <c r="AG1500" i="29"/>
  <c r="O1797" i="29"/>
  <c r="AK1797" i="29"/>
  <c r="AG1797" i="29"/>
  <c r="O1373" i="29"/>
  <c r="AK1373" i="29"/>
  <c r="AG1373" i="29"/>
  <c r="O1848" i="29"/>
  <c r="AK1848" i="29"/>
  <c r="AG1848" i="29"/>
  <c r="O1732" i="29"/>
  <c r="AK1732" i="29"/>
  <c r="AG1732" i="29"/>
  <c r="O1869" i="29"/>
  <c r="AK1869" i="29"/>
  <c r="AG1869" i="29"/>
  <c r="O981" i="29"/>
  <c r="AK981" i="29"/>
  <c r="AG981" i="29"/>
  <c r="O1317" i="29"/>
  <c r="AK1317" i="29"/>
  <c r="AG1317" i="29"/>
  <c r="O673" i="29"/>
  <c r="AK673" i="29"/>
  <c r="AG673" i="29"/>
  <c r="O1770" i="29"/>
  <c r="AK1770" i="29"/>
  <c r="AG1770" i="29"/>
  <c r="O1282" i="29"/>
  <c r="AK1282" i="29"/>
  <c r="AG1282" i="29"/>
  <c r="O1696" i="29"/>
  <c r="AK1696" i="29"/>
  <c r="AG1696" i="29"/>
  <c r="O1713" i="29"/>
  <c r="AK1713" i="29"/>
  <c r="AG1713" i="29"/>
  <c r="O1682" i="29"/>
  <c r="AG1682" i="29"/>
  <c r="AK1682" i="29"/>
  <c r="O1074" i="29"/>
  <c r="AK1074" i="29"/>
  <c r="AG1074" i="29"/>
  <c r="O1672" i="29"/>
  <c r="AK1672" i="29"/>
  <c r="AG1672" i="29"/>
  <c r="O1689" i="29"/>
  <c r="AG1689" i="29"/>
  <c r="AK1689" i="29"/>
  <c r="O1658" i="29"/>
  <c r="AG1658" i="29"/>
  <c r="AK1658" i="29"/>
  <c r="O1010" i="29"/>
  <c r="AG1010" i="29"/>
  <c r="AK1010" i="29"/>
  <c r="O1677" i="29"/>
  <c r="AK1677" i="29"/>
  <c r="AG1677" i="29"/>
  <c r="O1882" i="29"/>
  <c r="AK1882" i="29"/>
  <c r="AG1882" i="29"/>
  <c r="O902" i="29"/>
  <c r="AK902" i="29"/>
  <c r="AG902" i="29"/>
  <c r="O1123" i="29"/>
  <c r="AK1123" i="29"/>
  <c r="AG1123" i="29"/>
  <c r="O855" i="29"/>
  <c r="AG855" i="29"/>
  <c r="AK855" i="29"/>
  <c r="O1537" i="29"/>
  <c r="AK1537" i="29"/>
  <c r="AG1537" i="29"/>
  <c r="O1506" i="29"/>
  <c r="AK1506" i="29"/>
  <c r="AG1506" i="29"/>
  <c r="O1068" i="29"/>
  <c r="AG1068" i="29"/>
  <c r="AK1068" i="29"/>
  <c r="O1263" i="29"/>
  <c r="AK1263" i="29"/>
  <c r="AG1263" i="29"/>
  <c r="O1423" i="29"/>
  <c r="AK1423" i="29"/>
  <c r="AG1423" i="29"/>
  <c r="O1482" i="29"/>
  <c r="AK1482" i="29"/>
  <c r="AG1482" i="29"/>
  <c r="O982" i="29"/>
  <c r="AK982" i="29"/>
  <c r="AG982" i="29"/>
  <c r="O1460" i="29"/>
  <c r="AG1460" i="29"/>
  <c r="AK1460" i="29"/>
  <c r="O1271" i="29"/>
  <c r="AK1271" i="29"/>
  <c r="AG1271" i="29"/>
  <c r="O1581" i="29"/>
  <c r="AK1581" i="29"/>
  <c r="AG1581" i="29"/>
  <c r="O1303" i="29"/>
  <c r="AG1303" i="29"/>
  <c r="AK1303" i="29"/>
  <c r="N1306" i="29"/>
  <c r="AI1306" i="29"/>
  <c r="AF1306" i="29"/>
  <c r="N1703" i="29"/>
  <c r="AI1703" i="29"/>
  <c r="AF1703" i="29"/>
  <c r="N1491" i="29"/>
  <c r="AF1491" i="29"/>
  <c r="AI1491" i="29"/>
  <c r="N1588" i="29"/>
  <c r="AF1588" i="29"/>
  <c r="AI1588" i="29"/>
  <c r="N1504" i="29"/>
  <c r="AF1504" i="29"/>
  <c r="AI1504" i="29"/>
  <c r="N1283" i="29"/>
  <c r="AF1283" i="29"/>
  <c r="AI1283" i="29"/>
  <c r="N1434" i="29"/>
  <c r="AF1434" i="29"/>
  <c r="AI1434" i="29"/>
  <c r="N1870" i="29"/>
  <c r="AI1870" i="29"/>
  <c r="AF1870" i="29"/>
  <c r="N1154" i="29"/>
  <c r="AF1154" i="29"/>
  <c r="AI1154" i="29"/>
  <c r="N1670" i="29"/>
  <c r="AF1670" i="29"/>
  <c r="AI1670" i="29"/>
  <c r="N1831" i="29"/>
  <c r="AF1831" i="29"/>
  <c r="AI1831" i="29"/>
  <c r="N1864" i="29"/>
  <c r="AI1864" i="29"/>
  <c r="AF1864" i="29"/>
  <c r="N1881" i="29"/>
  <c r="AI1881" i="29"/>
  <c r="AF1881" i="29"/>
  <c r="N1645" i="29"/>
  <c r="AI1645" i="29"/>
  <c r="AF1645" i="29"/>
  <c r="N1578" i="29"/>
  <c r="AI1578" i="29"/>
  <c r="AF1578" i="29"/>
  <c r="N1519" i="29"/>
  <c r="AI1519" i="29"/>
  <c r="AF1519" i="29"/>
  <c r="N1468" i="29"/>
  <c r="AI1468" i="29"/>
  <c r="AF1468" i="29"/>
  <c r="N1806" i="29"/>
  <c r="AI1806" i="29"/>
  <c r="AF1806" i="29"/>
  <c r="N1755" i="29"/>
  <c r="AI1755" i="29"/>
  <c r="AF1755" i="29"/>
  <c r="N1287" i="29"/>
  <c r="AI1287" i="29"/>
  <c r="AF1287" i="29"/>
  <c r="N1461" i="29"/>
  <c r="AI1461" i="29"/>
  <c r="AF1461" i="29"/>
  <c r="N737" i="29"/>
  <c r="AI737" i="29"/>
  <c r="AF737" i="29"/>
  <c r="N217" i="29"/>
  <c r="AI217" i="29"/>
  <c r="AF217" i="29"/>
  <c r="N1656" i="29"/>
  <c r="AF1656" i="29"/>
  <c r="AI1656" i="29"/>
  <c r="N1757" i="29"/>
  <c r="AF1757" i="29"/>
  <c r="AI1757" i="29"/>
  <c r="N1690" i="29"/>
  <c r="AF1690" i="29"/>
  <c r="AI1690" i="29"/>
  <c r="N1631" i="29"/>
  <c r="AF1631" i="29"/>
  <c r="AI1631" i="29"/>
  <c r="N1580" i="29"/>
  <c r="AF1580" i="29"/>
  <c r="AI1580" i="29"/>
  <c r="N1473" i="29"/>
  <c r="AF1473" i="29"/>
  <c r="AI1473" i="29"/>
  <c r="N1867" i="29"/>
  <c r="AF1867" i="29"/>
  <c r="AI1867" i="29"/>
  <c r="N1399" i="29"/>
  <c r="AF1399" i="29"/>
  <c r="AI1399" i="29"/>
  <c r="N1176" i="29"/>
  <c r="AF1176" i="29"/>
  <c r="AI1176" i="29"/>
  <c r="N931" i="29"/>
  <c r="AF931" i="29"/>
  <c r="AI931" i="29"/>
  <c r="N237" i="29"/>
  <c r="AF237" i="29"/>
  <c r="AI237" i="29"/>
  <c r="N1680" i="29"/>
  <c r="AI1680" i="29"/>
  <c r="AF1680" i="29"/>
  <c r="N1813" i="29"/>
  <c r="AI1813" i="29"/>
  <c r="AF1813" i="29"/>
  <c r="N1746" i="29"/>
  <c r="AI1746" i="29"/>
  <c r="AF1746" i="29"/>
  <c r="N1687" i="29"/>
  <c r="AI1687" i="29"/>
  <c r="AF1687" i="29"/>
  <c r="N1636" i="29"/>
  <c r="AI1636" i="29"/>
  <c r="AF1636" i="29"/>
  <c r="N1529" i="29"/>
  <c r="AI1529" i="29"/>
  <c r="AF1529" i="29"/>
  <c r="N1462" i="29"/>
  <c r="AF1462" i="29"/>
  <c r="AI1462" i="29"/>
  <c r="N1455" i="29"/>
  <c r="AF1455" i="29"/>
  <c r="AI1455" i="29"/>
  <c r="N1244" i="29"/>
  <c r="AF1244" i="29"/>
  <c r="AI1244" i="29"/>
  <c r="N905" i="29"/>
  <c r="AF905" i="29"/>
  <c r="AI905" i="29"/>
  <c r="N235" i="29"/>
  <c r="AF235" i="29"/>
  <c r="AI235" i="29"/>
  <c r="N1512" i="29"/>
  <c r="AF1512" i="29"/>
  <c r="AI1512" i="29"/>
  <c r="N1897" i="29"/>
  <c r="AF1897" i="29"/>
  <c r="AI1897" i="29"/>
  <c r="N1485" i="29"/>
  <c r="AF1485" i="29"/>
  <c r="AI1485" i="29"/>
  <c r="N1234" i="29"/>
  <c r="AF1234" i="29"/>
  <c r="AI1234" i="29"/>
  <c r="N1820" i="29"/>
  <c r="AF1820" i="29"/>
  <c r="AI1820" i="29"/>
  <c r="N1713" i="29"/>
  <c r="AF1713" i="29"/>
  <c r="AI1713" i="29"/>
  <c r="N1646" i="29"/>
  <c r="AF1646" i="29"/>
  <c r="AI1646" i="29"/>
  <c r="N1595" i="29"/>
  <c r="AF1595" i="29"/>
  <c r="AI1595" i="29"/>
  <c r="N1428" i="29"/>
  <c r="AF1428" i="29"/>
  <c r="AI1428" i="29"/>
  <c r="N1057" i="29"/>
  <c r="AI1057" i="29"/>
  <c r="AF1057" i="29"/>
  <c r="N103" i="29"/>
  <c r="AI103" i="29"/>
  <c r="AF103" i="29"/>
  <c r="N1882" i="29"/>
  <c r="AI1882" i="29"/>
  <c r="AF1882" i="29"/>
  <c r="N1672" i="29"/>
  <c r="AI1672" i="29"/>
  <c r="AF1672" i="29"/>
  <c r="N1541" i="29"/>
  <c r="AI1541" i="29"/>
  <c r="AF1541" i="29"/>
  <c r="N1474" i="29"/>
  <c r="AI1474" i="29"/>
  <c r="AF1474" i="29"/>
  <c r="N1169" i="29"/>
  <c r="AI1169" i="29"/>
  <c r="AF1169" i="29"/>
  <c r="N1769" i="29"/>
  <c r="AI1769" i="29"/>
  <c r="AF1769" i="29"/>
  <c r="N1702" i="29"/>
  <c r="AI1702" i="29"/>
  <c r="AF1702" i="29"/>
  <c r="N1651" i="29"/>
  <c r="AI1651" i="29"/>
  <c r="AF1651" i="29"/>
  <c r="N1136" i="29"/>
  <c r="AI1136" i="29"/>
  <c r="AF1136" i="29"/>
  <c r="N1119" i="29"/>
  <c r="AF1119" i="29"/>
  <c r="AI1119" i="29"/>
  <c r="N603" i="29"/>
  <c r="AF603" i="29"/>
  <c r="AI603" i="29"/>
  <c r="N1536" i="29"/>
  <c r="AF1536" i="29"/>
  <c r="AI1536" i="29"/>
  <c r="N1894" i="29"/>
  <c r="AF1894" i="29"/>
  <c r="AI1894" i="29"/>
  <c r="N1597" i="29"/>
  <c r="AF1597" i="29"/>
  <c r="AI1597" i="29"/>
  <c r="N1530" i="29"/>
  <c r="AF1530" i="29"/>
  <c r="AI1530" i="29"/>
  <c r="N1471" i="29"/>
  <c r="AF1471" i="29"/>
  <c r="AI1471" i="29"/>
  <c r="N1825" i="29"/>
  <c r="AF1825" i="29"/>
  <c r="AI1825" i="29"/>
  <c r="N1758" i="29"/>
  <c r="AF1758" i="29"/>
  <c r="AI1758" i="29"/>
  <c r="N1707" i="29"/>
  <c r="AF1707" i="29"/>
  <c r="AI1707" i="29"/>
  <c r="N1239" i="29"/>
  <c r="AF1239" i="29"/>
  <c r="AI1239" i="29"/>
  <c r="N1117" i="29"/>
  <c r="AF1117" i="29"/>
  <c r="AI1117" i="29"/>
  <c r="N795" i="29"/>
  <c r="AF795" i="29"/>
  <c r="AI795" i="29"/>
  <c r="N1869" i="29"/>
  <c r="AF1869" i="29"/>
  <c r="AI1869" i="29"/>
  <c r="N1905" i="29"/>
  <c r="AF1905" i="29"/>
  <c r="AI1905" i="29"/>
  <c r="N1653" i="29"/>
  <c r="AF1653" i="29"/>
  <c r="AI1653" i="29"/>
  <c r="N1586" i="29"/>
  <c r="AF1586" i="29"/>
  <c r="AI1586" i="29"/>
  <c r="N1527" i="29"/>
  <c r="AF1527" i="29"/>
  <c r="AI1527" i="29"/>
  <c r="N1476" i="29"/>
  <c r="AF1476" i="29"/>
  <c r="AI1476" i="29"/>
  <c r="N1814" i="29"/>
  <c r="AF1814" i="29"/>
  <c r="AI1814" i="29"/>
  <c r="N1763" i="29"/>
  <c r="AF1763" i="29"/>
  <c r="AI1763" i="29"/>
  <c r="N1295" i="29"/>
  <c r="AF1295" i="29"/>
  <c r="AI1295" i="29"/>
  <c r="N1200" i="29"/>
  <c r="AF1200" i="29"/>
  <c r="AI1200" i="29"/>
  <c r="N801" i="29"/>
  <c r="AF801" i="29"/>
  <c r="AI801" i="29"/>
  <c r="N52" i="29"/>
  <c r="AF52" i="29"/>
  <c r="AI52" i="29"/>
  <c r="N1374" i="29"/>
  <c r="AF1374" i="29"/>
  <c r="AI1374" i="29"/>
  <c r="N1400" i="29"/>
  <c r="AF1400" i="29"/>
  <c r="AI1400" i="29"/>
  <c r="N1213" i="29"/>
  <c r="AF1213" i="29"/>
  <c r="AI1213" i="29"/>
  <c r="N1191" i="29"/>
  <c r="AF1191" i="29"/>
  <c r="AI1191" i="29"/>
  <c r="N1065" i="29"/>
  <c r="AF1065" i="29"/>
  <c r="AI1065" i="29"/>
  <c r="N1011" i="29"/>
  <c r="AF1011" i="29"/>
  <c r="AI1011" i="29"/>
  <c r="N967" i="29"/>
  <c r="AF967" i="29"/>
  <c r="AI967" i="29"/>
  <c r="N849" i="29"/>
  <c r="AF849" i="29"/>
  <c r="AI849" i="29"/>
  <c r="N811" i="29"/>
  <c r="AF811" i="29"/>
  <c r="AI811" i="29"/>
  <c r="N764" i="29"/>
  <c r="AF764" i="29"/>
  <c r="AI764" i="29"/>
  <c r="N702" i="29"/>
  <c r="AF702" i="29"/>
  <c r="AI702" i="29"/>
  <c r="N648" i="29"/>
  <c r="AF648" i="29"/>
  <c r="AI648" i="29"/>
  <c r="N233" i="29"/>
  <c r="AF233" i="29"/>
  <c r="AI233" i="29"/>
  <c r="N479" i="29"/>
  <c r="AF479" i="29"/>
  <c r="AI479" i="29"/>
  <c r="N401" i="29"/>
  <c r="AF401" i="29"/>
  <c r="AI401" i="29"/>
  <c r="N400" i="29"/>
  <c r="AF400" i="29"/>
  <c r="AI400" i="29"/>
  <c r="N290" i="29"/>
  <c r="AF290" i="29"/>
  <c r="AI290" i="29"/>
  <c r="N228" i="29"/>
  <c r="AF228" i="29"/>
  <c r="AI228" i="29"/>
  <c r="N1358" i="29"/>
  <c r="AF1358" i="29"/>
  <c r="AI1358" i="29"/>
  <c r="N1384" i="29"/>
  <c r="AF1384" i="29"/>
  <c r="AI1384" i="29"/>
  <c r="N1197" i="29"/>
  <c r="AF1197" i="29"/>
  <c r="AI1197" i="29"/>
  <c r="N1175" i="29"/>
  <c r="AF1175" i="29"/>
  <c r="AI1175" i="29"/>
  <c r="N1049" i="29"/>
  <c r="AF1049" i="29"/>
  <c r="AI1049" i="29"/>
  <c r="N945" i="29"/>
  <c r="AF945" i="29"/>
  <c r="AI945" i="29"/>
  <c r="N951" i="29"/>
  <c r="AF951" i="29"/>
  <c r="AI951" i="29"/>
  <c r="N833" i="29"/>
  <c r="AF833" i="29"/>
  <c r="AI833" i="29"/>
  <c r="N685" i="29"/>
  <c r="AF685" i="29"/>
  <c r="AI685" i="29"/>
  <c r="N748" i="29"/>
  <c r="AF748" i="29"/>
  <c r="AI748" i="29"/>
  <c r="N686" i="29"/>
  <c r="AF686" i="29"/>
  <c r="AI686" i="29"/>
  <c r="N632" i="29"/>
  <c r="AF632" i="29"/>
  <c r="AI632" i="29"/>
  <c r="N613" i="29"/>
  <c r="AF613" i="29"/>
  <c r="AI613" i="29"/>
  <c r="N463" i="29"/>
  <c r="AF463" i="29"/>
  <c r="AI463" i="29"/>
  <c r="N305" i="29"/>
  <c r="AF305" i="29"/>
  <c r="AI305" i="29"/>
  <c r="N384" i="29"/>
  <c r="AF384" i="29"/>
  <c r="AI384" i="29"/>
  <c r="N274" i="29"/>
  <c r="AF274" i="29"/>
  <c r="AI274" i="29"/>
  <c r="N127" i="29"/>
  <c r="AF127" i="29"/>
  <c r="AI127" i="29"/>
  <c r="N1350" i="29"/>
  <c r="AI1350" i="29"/>
  <c r="AF1350" i="29"/>
  <c r="N1376" i="29"/>
  <c r="AI1376" i="29"/>
  <c r="AF1376" i="29"/>
  <c r="N1192" i="29"/>
  <c r="AI1192" i="29"/>
  <c r="AF1192" i="29"/>
  <c r="N1167" i="29"/>
  <c r="AI1167" i="29"/>
  <c r="AF1167" i="29"/>
  <c r="N1041" i="29"/>
  <c r="AI1041" i="29"/>
  <c r="AF1041" i="29"/>
  <c r="N904" i="29"/>
  <c r="AI904" i="29"/>
  <c r="AF904" i="29"/>
  <c r="N943" i="29"/>
  <c r="AI943" i="29"/>
  <c r="AF943" i="29"/>
  <c r="N825" i="29"/>
  <c r="AI825" i="29"/>
  <c r="AF825" i="29"/>
  <c r="N621" i="29"/>
  <c r="AI621" i="29"/>
  <c r="AF621" i="29"/>
  <c r="N740" i="29"/>
  <c r="AI740" i="29"/>
  <c r="AF740" i="29"/>
  <c r="N678" i="29"/>
  <c r="AI678" i="29"/>
  <c r="AF678" i="29"/>
  <c r="N624" i="29"/>
  <c r="AI624" i="29"/>
  <c r="AF624" i="29"/>
  <c r="N605" i="29"/>
  <c r="AI605" i="29"/>
  <c r="AF605" i="29"/>
  <c r="N455" i="29"/>
  <c r="AI455" i="29"/>
  <c r="AF455" i="29"/>
  <c r="N241" i="29"/>
  <c r="AI241" i="29"/>
  <c r="AF241" i="29"/>
  <c r="N376" i="29"/>
  <c r="AI376" i="29"/>
  <c r="AF376" i="29"/>
  <c r="N266" i="29"/>
  <c r="AI266" i="29"/>
  <c r="AF266" i="29"/>
  <c r="N63" i="29"/>
  <c r="AI63" i="29"/>
  <c r="AF63" i="29"/>
  <c r="N1342" i="29"/>
  <c r="AI1342" i="29"/>
  <c r="AF1342" i="29"/>
  <c r="N1368" i="29"/>
  <c r="AI1368" i="29"/>
  <c r="AF1368" i="29"/>
  <c r="N1160" i="29"/>
  <c r="AI1160" i="29"/>
  <c r="AF1160" i="29"/>
  <c r="N1159" i="29"/>
  <c r="AI1159" i="29"/>
  <c r="AF1159" i="29"/>
  <c r="N1033" i="29"/>
  <c r="AI1033" i="29"/>
  <c r="AF1033" i="29"/>
  <c r="N840" i="29"/>
  <c r="AI840" i="29"/>
  <c r="AF840" i="29"/>
  <c r="N935" i="29"/>
  <c r="AI935" i="29"/>
  <c r="AF935" i="29"/>
  <c r="N817" i="29"/>
  <c r="AI817" i="29"/>
  <c r="AF817" i="29"/>
  <c r="N802" i="29"/>
  <c r="AI802" i="29"/>
  <c r="AF802" i="29"/>
  <c r="N732" i="29"/>
  <c r="AI732" i="29"/>
  <c r="AF732" i="29"/>
  <c r="N670" i="29"/>
  <c r="AI670" i="29"/>
  <c r="AF670" i="29"/>
  <c r="N591" i="29"/>
  <c r="AI591" i="29"/>
  <c r="AF591" i="29"/>
  <c r="N597" i="29"/>
  <c r="AI597" i="29"/>
  <c r="AF597" i="29"/>
  <c r="N447" i="29"/>
  <c r="AI447" i="29"/>
  <c r="AF447" i="29"/>
  <c r="N167" i="29"/>
  <c r="AI167" i="29"/>
  <c r="AF167" i="29"/>
  <c r="N368" i="29"/>
  <c r="AI368" i="29"/>
  <c r="AF368" i="29"/>
  <c r="N258" i="29"/>
  <c r="AI258" i="29"/>
  <c r="AF258" i="29"/>
  <c r="N220" i="29"/>
  <c r="AI220" i="29"/>
  <c r="AF220" i="29"/>
  <c r="N1145" i="29"/>
  <c r="AF1145" i="29"/>
  <c r="AI1145" i="29"/>
  <c r="N1270" i="29"/>
  <c r="AF1270" i="29"/>
  <c r="AI1270" i="29"/>
  <c r="N1296" i="29"/>
  <c r="AF1296" i="29"/>
  <c r="AI1296" i="29"/>
  <c r="N1149" i="29"/>
  <c r="AF1149" i="29"/>
  <c r="AI1149" i="29"/>
  <c r="N1087" i="29"/>
  <c r="AF1087" i="29"/>
  <c r="AI1087" i="29"/>
  <c r="N789" i="29"/>
  <c r="AF789" i="29"/>
  <c r="AI789" i="29"/>
  <c r="N933" i="29"/>
  <c r="AF933" i="29"/>
  <c r="AI933" i="29"/>
  <c r="N863" i="29"/>
  <c r="AF863" i="29"/>
  <c r="AI863" i="29"/>
  <c r="N974" i="29"/>
  <c r="AF974" i="29"/>
  <c r="AI974" i="29"/>
  <c r="N730" i="29"/>
  <c r="AF730" i="29"/>
  <c r="AI730" i="29"/>
  <c r="N660" i="29"/>
  <c r="AF660" i="29"/>
  <c r="AI660" i="29"/>
  <c r="N551" i="29"/>
  <c r="AF551" i="29"/>
  <c r="AI551" i="29"/>
  <c r="N571" i="29"/>
  <c r="AF571" i="29"/>
  <c r="AI571" i="29"/>
  <c r="N525" i="29"/>
  <c r="AF525" i="29"/>
  <c r="AI525" i="29"/>
  <c r="N604" i="29"/>
  <c r="AF604" i="29"/>
  <c r="AI604" i="29"/>
  <c r="N358" i="29"/>
  <c r="AF358" i="29"/>
  <c r="AI358" i="29"/>
  <c r="N296" i="29"/>
  <c r="AF296" i="29"/>
  <c r="AI296" i="29"/>
  <c r="N407" i="29"/>
  <c r="AF407" i="29"/>
  <c r="AI407" i="29"/>
  <c r="N148" i="29"/>
  <c r="AF148" i="29"/>
  <c r="AI148" i="29"/>
  <c r="N1064" i="29"/>
  <c r="AF1064" i="29"/>
  <c r="AI1064" i="29"/>
  <c r="N1262" i="29"/>
  <c r="AF1262" i="29"/>
  <c r="AI1262" i="29"/>
  <c r="N1288" i="29"/>
  <c r="AF1288" i="29"/>
  <c r="AI1288" i="29"/>
  <c r="N1141" i="29"/>
  <c r="AF1141" i="29"/>
  <c r="AI1141" i="29"/>
  <c r="N1079" i="29"/>
  <c r="AF1079" i="29"/>
  <c r="AI1079" i="29"/>
  <c r="N1190" i="29"/>
  <c r="AF1190" i="29"/>
  <c r="AI1190" i="29"/>
  <c r="N925" i="29"/>
  <c r="AF925" i="29"/>
  <c r="AI925" i="29"/>
  <c r="N855" i="29"/>
  <c r="AF855" i="29"/>
  <c r="AI855" i="29"/>
  <c r="N966" i="29"/>
  <c r="AF966" i="29"/>
  <c r="AI966" i="29"/>
  <c r="N722" i="29"/>
  <c r="AF722" i="29"/>
  <c r="AI722" i="29"/>
  <c r="N652" i="29"/>
  <c r="AF652" i="29"/>
  <c r="AI652" i="29"/>
  <c r="N502" i="29"/>
  <c r="AF502" i="29"/>
  <c r="AI502" i="29"/>
  <c r="N563" i="29"/>
  <c r="AF563" i="29"/>
  <c r="AI563" i="29"/>
  <c r="N517" i="29"/>
  <c r="AF517" i="29"/>
  <c r="AI517" i="29"/>
  <c r="N596" i="29"/>
  <c r="AF596" i="29"/>
  <c r="AI596" i="29"/>
  <c r="N350" i="29"/>
  <c r="AF350" i="29"/>
  <c r="AI350" i="29"/>
  <c r="N288" i="29"/>
  <c r="AF288" i="29"/>
  <c r="AI288" i="29"/>
  <c r="N399" i="29"/>
  <c r="AF399" i="29"/>
  <c r="AI399" i="29"/>
  <c r="N140" i="29"/>
  <c r="AF140" i="29"/>
  <c r="AI140" i="29"/>
  <c r="N1228" i="29"/>
  <c r="AI1228" i="29"/>
  <c r="AF1228" i="29"/>
  <c r="N1318" i="29"/>
  <c r="AI1318" i="29"/>
  <c r="AF1318" i="29"/>
  <c r="N1344" i="29"/>
  <c r="AI1344" i="29"/>
  <c r="AF1344" i="29"/>
  <c r="N1008" i="29"/>
  <c r="AI1008" i="29"/>
  <c r="AF1008" i="29"/>
  <c r="N1135" i="29"/>
  <c r="AI1135" i="29"/>
  <c r="AF1135" i="29"/>
  <c r="N1009" i="29"/>
  <c r="AI1009" i="29"/>
  <c r="AF1009" i="29"/>
  <c r="N981" i="29"/>
  <c r="AI981" i="29"/>
  <c r="AF981" i="29"/>
  <c r="N911" i="29"/>
  <c r="AI911" i="29"/>
  <c r="AF911" i="29"/>
  <c r="N733" i="29"/>
  <c r="AI733" i="29"/>
  <c r="AF733" i="29"/>
  <c r="N778" i="29"/>
  <c r="AI778" i="29"/>
  <c r="AF778" i="29"/>
  <c r="N708" i="29"/>
  <c r="AI708" i="29"/>
  <c r="AF708" i="29"/>
  <c r="N646" i="29"/>
  <c r="AI646" i="29"/>
  <c r="AF646" i="29"/>
  <c r="N454" i="29"/>
  <c r="AI454" i="29"/>
  <c r="AF454" i="29"/>
  <c r="N573" i="29"/>
  <c r="AI573" i="29"/>
  <c r="AF573" i="29"/>
  <c r="N425" i="29"/>
  <c r="AI425" i="29"/>
  <c r="AF425" i="29"/>
  <c r="N406" i="29"/>
  <c r="AI406" i="29"/>
  <c r="AF406" i="29"/>
  <c r="N344" i="29"/>
  <c r="AI344" i="29"/>
  <c r="AF344" i="29"/>
  <c r="N234" i="29"/>
  <c r="AI234" i="29"/>
  <c r="AF234" i="29"/>
  <c r="N196" i="29"/>
  <c r="AI196" i="29"/>
  <c r="AF196" i="29"/>
  <c r="N75" i="29"/>
  <c r="AF75" i="29"/>
  <c r="AI75" i="29"/>
  <c r="N13" i="29"/>
  <c r="AF13" i="29"/>
  <c r="AI13" i="29"/>
  <c r="N22" i="29"/>
  <c r="AF22" i="29"/>
  <c r="AI22" i="29"/>
  <c r="N189" i="29"/>
  <c r="AF189" i="29"/>
  <c r="AI189" i="29"/>
  <c r="N206" i="29"/>
  <c r="AF206" i="29"/>
  <c r="AI206" i="29"/>
  <c r="N152" i="29"/>
  <c r="AF152" i="29"/>
  <c r="AI152" i="29"/>
  <c r="N90" i="29"/>
  <c r="AF90" i="29"/>
  <c r="AI90" i="29"/>
  <c r="N107" i="29"/>
  <c r="AI107" i="29"/>
  <c r="AF107" i="29"/>
  <c r="N45" i="29"/>
  <c r="AI45" i="29"/>
  <c r="AF45" i="29"/>
  <c r="N227" i="29"/>
  <c r="AF227" i="29"/>
  <c r="AI227" i="29"/>
  <c r="N165" i="29"/>
  <c r="AF165" i="29"/>
  <c r="AI165" i="29"/>
  <c r="N118" i="29"/>
  <c r="AF118" i="29"/>
  <c r="AI118" i="29"/>
  <c r="N64" i="29"/>
  <c r="AF64" i="29"/>
  <c r="AI64" i="29"/>
  <c r="N174" i="29"/>
  <c r="AF174" i="29"/>
  <c r="AI174" i="29"/>
  <c r="N120" i="29"/>
  <c r="AF120" i="29"/>
  <c r="AI120" i="29"/>
  <c r="N58" i="29"/>
  <c r="AF58" i="29"/>
  <c r="AI58" i="29"/>
  <c r="AF2" i="29"/>
  <c r="N2" i="29"/>
  <c r="AI2" i="29"/>
  <c r="O73" i="29"/>
  <c r="AK73" i="29"/>
  <c r="AG73" i="29"/>
  <c r="O225" i="29"/>
  <c r="AG225" i="29"/>
  <c r="AK225" i="29"/>
  <c r="O149" i="29"/>
  <c r="AK149" i="29"/>
  <c r="AG149" i="29"/>
  <c r="O953" i="29"/>
  <c r="AK953" i="29"/>
  <c r="AG953" i="29"/>
  <c r="O508" i="29"/>
  <c r="AK508" i="29"/>
  <c r="AG508" i="29"/>
  <c r="O1368" i="29"/>
  <c r="AK1368" i="29"/>
  <c r="AG1368" i="29"/>
  <c r="O108" i="29"/>
  <c r="AK108" i="29"/>
  <c r="AG108" i="29"/>
  <c r="O579" i="29"/>
  <c r="AK579" i="29"/>
  <c r="AG579" i="29"/>
  <c r="O578" i="29"/>
  <c r="AK578" i="29"/>
  <c r="AG578" i="29"/>
  <c r="O447" i="29"/>
  <c r="AG447" i="29"/>
  <c r="AK447" i="29"/>
  <c r="O338" i="29"/>
  <c r="AK338" i="29"/>
  <c r="AG338" i="29"/>
  <c r="O372" i="29"/>
  <c r="AK372" i="29"/>
  <c r="AG372" i="29"/>
  <c r="O1868" i="29"/>
  <c r="AK1868" i="29"/>
  <c r="AG1868" i="29"/>
  <c r="O191" i="29"/>
  <c r="AK191" i="29"/>
  <c r="AG191" i="29"/>
  <c r="O1816" i="29"/>
  <c r="AG1816" i="29"/>
  <c r="AK1816" i="29"/>
  <c r="O463" i="29"/>
  <c r="AG463" i="29"/>
  <c r="AK463" i="29"/>
  <c r="O1397" i="29"/>
  <c r="AK1397" i="29"/>
  <c r="AG1397" i="29"/>
  <c r="O292" i="29"/>
  <c r="AK292" i="29"/>
  <c r="AG292" i="29"/>
  <c r="O462" i="29"/>
  <c r="AK462" i="29"/>
  <c r="AG462" i="29"/>
  <c r="O448" i="29"/>
  <c r="AK448" i="29"/>
  <c r="AG448" i="29"/>
  <c r="O122" i="29"/>
  <c r="AK122" i="29"/>
  <c r="AG122" i="29"/>
  <c r="O305" i="29"/>
  <c r="AK305" i="29"/>
  <c r="AG305" i="29"/>
  <c r="O339" i="29"/>
  <c r="AK339" i="29"/>
  <c r="AG339" i="29"/>
  <c r="O581" i="29"/>
  <c r="AK581" i="29"/>
  <c r="AG581" i="29"/>
  <c r="O34" i="29"/>
  <c r="AK34" i="29"/>
  <c r="AG34" i="29"/>
  <c r="O185" i="29"/>
  <c r="AK185" i="29"/>
  <c r="AG185" i="29"/>
  <c r="O344" i="29"/>
  <c r="AG344" i="29"/>
  <c r="AK344" i="29"/>
  <c r="O684" i="29"/>
  <c r="AG684" i="29"/>
  <c r="AK684" i="29"/>
  <c r="O1004" i="29"/>
  <c r="AK1004" i="29"/>
  <c r="AG1004" i="29"/>
  <c r="O893" i="29"/>
  <c r="AK893" i="29"/>
  <c r="AG893" i="29"/>
  <c r="O1450" i="29"/>
  <c r="AK1450" i="29"/>
  <c r="AG1450" i="29"/>
  <c r="O734" i="29"/>
  <c r="AK734" i="29"/>
  <c r="AG734" i="29"/>
  <c r="O1369" i="29"/>
  <c r="AG1369" i="29"/>
  <c r="AK1369" i="29"/>
  <c r="O1586" i="29"/>
  <c r="AK1586" i="29"/>
  <c r="AG1586" i="29"/>
  <c r="O274" i="29"/>
  <c r="AK274" i="29"/>
  <c r="AG274" i="29"/>
  <c r="O246" i="29"/>
  <c r="AK246" i="29"/>
  <c r="AG246" i="29"/>
  <c r="O789" i="29"/>
  <c r="AG789" i="29"/>
  <c r="AK789" i="29"/>
  <c r="O64" i="29"/>
  <c r="AK64" i="29"/>
  <c r="AG64" i="29"/>
  <c r="O231" i="29"/>
  <c r="AK231" i="29"/>
  <c r="AG231" i="29"/>
  <c r="O465" i="29"/>
  <c r="AK465" i="29"/>
  <c r="AG465" i="29"/>
  <c r="O701" i="29"/>
  <c r="AK701" i="29"/>
  <c r="AG701" i="29"/>
  <c r="O197" i="29"/>
  <c r="AK197" i="29"/>
  <c r="AG197" i="29"/>
  <c r="O308" i="29"/>
  <c r="AK308" i="29"/>
  <c r="AG308" i="29"/>
  <c r="O478" i="29"/>
  <c r="AK478" i="29"/>
  <c r="AG478" i="29"/>
  <c r="O808" i="29"/>
  <c r="AK808" i="29"/>
  <c r="AG808" i="29"/>
  <c r="O922" i="29"/>
  <c r="AK922" i="29"/>
  <c r="AG922" i="29"/>
  <c r="O1143" i="29"/>
  <c r="AG1143" i="29"/>
  <c r="AK1143" i="29"/>
  <c r="O1232" i="29"/>
  <c r="AK1232" i="29"/>
  <c r="AG1232" i="29"/>
  <c r="O660" i="29"/>
  <c r="AG660" i="29"/>
  <c r="AK660" i="29"/>
  <c r="O1839" i="29"/>
  <c r="AG1839" i="29"/>
  <c r="AK1839" i="29"/>
  <c r="O1889" i="29"/>
  <c r="AG1889" i="29"/>
  <c r="AK1889" i="29"/>
  <c r="O92" i="29"/>
  <c r="AK92" i="29"/>
  <c r="AG92" i="29"/>
  <c r="O553" i="29"/>
  <c r="AK553" i="29"/>
  <c r="AG553" i="29"/>
  <c r="O725" i="29"/>
  <c r="AK725" i="29"/>
  <c r="AG725" i="29"/>
  <c r="O221" i="29"/>
  <c r="AK221" i="29"/>
  <c r="AG221" i="29"/>
  <c r="O396" i="29"/>
  <c r="AK396" i="29"/>
  <c r="AG396" i="29"/>
  <c r="O286" i="29"/>
  <c r="AG286" i="29"/>
  <c r="AK286" i="29"/>
  <c r="O637" i="29"/>
  <c r="AK637" i="29"/>
  <c r="AG637" i="29"/>
  <c r="O133" i="29"/>
  <c r="AK133" i="29"/>
  <c r="AG133" i="29"/>
  <c r="O244" i="29"/>
  <c r="AK244" i="29"/>
  <c r="AG244" i="29"/>
  <c r="O390" i="29"/>
  <c r="AK390" i="29"/>
  <c r="AG390" i="29"/>
  <c r="O795" i="29"/>
  <c r="AG795" i="29"/>
  <c r="AK795" i="29"/>
  <c r="O1099" i="29"/>
  <c r="AG1099" i="29"/>
  <c r="AK1099" i="29"/>
  <c r="O1330" i="29"/>
  <c r="AG1330" i="29"/>
  <c r="AK1330" i="29"/>
  <c r="O1451" i="29"/>
  <c r="AK1451" i="29"/>
  <c r="AG1451" i="29"/>
  <c r="O848" i="29"/>
  <c r="AK848" i="29"/>
  <c r="AG848" i="29"/>
  <c r="O1771" i="29"/>
  <c r="AG1771" i="29"/>
  <c r="AK1771" i="29"/>
  <c r="O1659" i="29"/>
  <c r="AG1659" i="29"/>
  <c r="AK1659" i="29"/>
  <c r="O76" i="29"/>
  <c r="AK76" i="29"/>
  <c r="AG76" i="29"/>
  <c r="O230" i="29"/>
  <c r="AK230" i="29"/>
  <c r="AG230" i="29"/>
  <c r="O707" i="29"/>
  <c r="AK707" i="29"/>
  <c r="AG707" i="29"/>
  <c r="O219" i="29"/>
  <c r="AK219" i="29"/>
  <c r="AG219" i="29"/>
  <c r="O180" i="29"/>
  <c r="AK180" i="29"/>
  <c r="AG180" i="29"/>
  <c r="O471" i="29"/>
  <c r="AG471" i="29"/>
  <c r="AK471" i="29"/>
  <c r="O619" i="29"/>
  <c r="AG619" i="29"/>
  <c r="AK619" i="29"/>
  <c r="O131" i="29"/>
  <c r="AK131" i="29"/>
  <c r="AG131" i="29"/>
  <c r="O290" i="29"/>
  <c r="AK290" i="29"/>
  <c r="AG290" i="29"/>
  <c r="O382" i="29"/>
  <c r="AK382" i="29"/>
  <c r="AG382" i="29"/>
  <c r="O971" i="29"/>
  <c r="AK971" i="29"/>
  <c r="AG971" i="29"/>
  <c r="O1035" i="29"/>
  <c r="AG1035" i="29"/>
  <c r="AK1035" i="29"/>
  <c r="O1266" i="29"/>
  <c r="AK1266" i="29"/>
  <c r="AG1266" i="29"/>
  <c r="O1387" i="29"/>
  <c r="AK1387" i="29"/>
  <c r="AG1387" i="29"/>
  <c r="O706" i="29"/>
  <c r="AG706" i="29"/>
  <c r="AK706" i="29"/>
  <c r="O1704" i="29"/>
  <c r="AK1704" i="29"/>
  <c r="AG1704" i="29"/>
  <c r="O1592" i="29"/>
  <c r="AG1592" i="29"/>
  <c r="AK1592" i="29"/>
  <c r="O373" i="29"/>
  <c r="AK373" i="29"/>
  <c r="AG373" i="29"/>
  <c r="O559" i="29"/>
  <c r="AK559" i="29"/>
  <c r="AG559" i="29"/>
  <c r="O643" i="29"/>
  <c r="AK643" i="29"/>
  <c r="AG643" i="29"/>
  <c r="O155" i="29"/>
  <c r="AK155" i="29"/>
  <c r="AG155" i="29"/>
  <c r="O378" i="29"/>
  <c r="AK378" i="29"/>
  <c r="AG378" i="29"/>
  <c r="O334" i="29"/>
  <c r="AK334" i="29"/>
  <c r="AG334" i="29"/>
  <c r="O792" i="29"/>
  <c r="AK792" i="29"/>
  <c r="AG792" i="29"/>
  <c r="O67" i="29"/>
  <c r="AK67" i="29"/>
  <c r="AG67" i="29"/>
  <c r="O220" i="29"/>
  <c r="AK220" i="29"/>
  <c r="AG220" i="29"/>
  <c r="O569" i="29"/>
  <c r="AK569" i="29"/>
  <c r="AG569" i="29"/>
  <c r="O907" i="29"/>
  <c r="AG907" i="29"/>
  <c r="AK907" i="29"/>
  <c r="O821" i="29"/>
  <c r="AG821" i="29"/>
  <c r="AK821" i="29"/>
  <c r="O1202" i="29"/>
  <c r="AG1202" i="29"/>
  <c r="AK1202" i="29"/>
  <c r="O1323" i="29"/>
  <c r="AG1323" i="29"/>
  <c r="AK1323" i="29"/>
  <c r="O759" i="29"/>
  <c r="AG759" i="29"/>
  <c r="AK759" i="29"/>
  <c r="O1244" i="29"/>
  <c r="AG1244" i="29"/>
  <c r="AK1244" i="29"/>
  <c r="O1457" i="29"/>
  <c r="AG1457" i="29"/>
  <c r="AK1457" i="29"/>
  <c r="O309" i="29"/>
  <c r="AK309" i="29"/>
  <c r="AG309" i="29"/>
  <c r="O495" i="29"/>
  <c r="AK495" i="29"/>
  <c r="AG495" i="29"/>
  <c r="O459" i="29"/>
  <c r="AG459" i="29"/>
  <c r="AK459" i="29"/>
  <c r="O91" i="29"/>
  <c r="AK91" i="29"/>
  <c r="AG91" i="29"/>
  <c r="O314" i="29"/>
  <c r="AG314" i="29"/>
  <c r="AK314" i="29"/>
  <c r="O500" i="29"/>
  <c r="AK500" i="29"/>
  <c r="AG500" i="29"/>
  <c r="O728" i="29"/>
  <c r="AK728" i="29"/>
  <c r="AG728" i="29"/>
  <c r="O3" i="29"/>
  <c r="AK3" i="29"/>
  <c r="AG3" i="29"/>
  <c r="O335" i="29"/>
  <c r="AK335" i="29"/>
  <c r="AG335" i="29"/>
  <c r="O505" i="29"/>
  <c r="AK505" i="29"/>
  <c r="AG505" i="29"/>
  <c r="O843" i="29"/>
  <c r="AK843" i="29"/>
  <c r="AG843" i="29"/>
  <c r="O1136" i="29"/>
  <c r="AK1136" i="29"/>
  <c r="AG1136" i="29"/>
  <c r="O1178" i="29"/>
  <c r="AK1178" i="29"/>
  <c r="AG1178" i="29"/>
  <c r="O1259" i="29"/>
  <c r="AK1259" i="29"/>
  <c r="AG1259" i="29"/>
  <c r="O695" i="29"/>
  <c r="AK695" i="29"/>
  <c r="AG695" i="29"/>
  <c r="O1291" i="29"/>
  <c r="AG1291" i="29"/>
  <c r="AK1291" i="29"/>
  <c r="O1216" i="29"/>
  <c r="AK1216" i="29"/>
  <c r="AG1216" i="29"/>
  <c r="O245" i="29"/>
  <c r="AK245" i="29"/>
  <c r="AG245" i="29"/>
  <c r="O431" i="29"/>
  <c r="AK431" i="29"/>
  <c r="AG431" i="29"/>
  <c r="O752" i="29"/>
  <c r="AK752" i="29"/>
  <c r="AG752" i="29"/>
  <c r="O27" i="29"/>
  <c r="AK27" i="29"/>
  <c r="AG27" i="29"/>
  <c r="O250" i="29"/>
  <c r="AK250" i="29"/>
  <c r="AG250" i="29"/>
  <c r="O436" i="29"/>
  <c r="AG436" i="29"/>
  <c r="AK436" i="29"/>
  <c r="O664" i="29"/>
  <c r="AK664" i="29"/>
  <c r="AG664" i="29"/>
  <c r="O168" i="29"/>
  <c r="AK168" i="29"/>
  <c r="AG168" i="29"/>
  <c r="O271" i="29"/>
  <c r="AK271" i="29"/>
  <c r="AG271" i="29"/>
  <c r="O441" i="29"/>
  <c r="AK441" i="29"/>
  <c r="AG441" i="29"/>
  <c r="O1000" i="29"/>
  <c r="AG1000" i="29"/>
  <c r="AK1000" i="29"/>
  <c r="O1072" i="29"/>
  <c r="AK1072" i="29"/>
  <c r="AG1072" i="29"/>
  <c r="O1114" i="29"/>
  <c r="AG1114" i="29"/>
  <c r="AK1114" i="29"/>
  <c r="O1174" i="29"/>
  <c r="AK1174" i="29"/>
  <c r="AG1174" i="29"/>
  <c r="O631" i="29"/>
  <c r="AK631" i="29"/>
  <c r="AG631" i="29"/>
  <c r="O1031" i="29"/>
  <c r="AK1031" i="29"/>
  <c r="AG1031" i="29"/>
  <c r="O1169" i="29"/>
  <c r="AG1169" i="29"/>
  <c r="AK1169" i="29"/>
  <c r="O838" i="29"/>
  <c r="AK838" i="29"/>
  <c r="AG838" i="29"/>
  <c r="O1059" i="29"/>
  <c r="AK1059" i="29"/>
  <c r="AG1059" i="29"/>
  <c r="O1092" i="29"/>
  <c r="AK1092" i="29"/>
  <c r="AG1092" i="29"/>
  <c r="O1473" i="29"/>
  <c r="AK1473" i="29"/>
  <c r="AG1473" i="29"/>
  <c r="O1384" i="29"/>
  <c r="AK1384" i="29"/>
  <c r="AG1384" i="29"/>
  <c r="O1105" i="29"/>
  <c r="AK1105" i="29"/>
  <c r="AG1105" i="29"/>
  <c r="O1420" i="29"/>
  <c r="AK1420" i="29"/>
  <c r="AG1420" i="29"/>
  <c r="O1806" i="29"/>
  <c r="AK1806" i="29"/>
  <c r="AG1806" i="29"/>
  <c r="O1215" i="29"/>
  <c r="AK1215" i="29"/>
  <c r="AG1215" i="29"/>
  <c r="O1041" i="29"/>
  <c r="AG1041" i="29"/>
  <c r="AK1041" i="29"/>
  <c r="O1396" i="29"/>
  <c r="AK1396" i="29"/>
  <c r="AG1396" i="29"/>
  <c r="O1782" i="29"/>
  <c r="AK1782" i="29"/>
  <c r="AG1782" i="29"/>
  <c r="O1549" i="29"/>
  <c r="AK1549" i="29"/>
  <c r="AG1549" i="29"/>
  <c r="O802" i="29"/>
  <c r="AK802" i="29"/>
  <c r="AG802" i="29"/>
  <c r="O1098" i="29"/>
  <c r="AG1098" i="29"/>
  <c r="AK1098" i="29"/>
  <c r="O1262" i="29"/>
  <c r="AG1262" i="29"/>
  <c r="AK1262" i="29"/>
  <c r="O952" i="29"/>
  <c r="AK952" i="29"/>
  <c r="AG952" i="29"/>
  <c r="O1043" i="29"/>
  <c r="AK1043" i="29"/>
  <c r="AG1043" i="29"/>
  <c r="O1157" i="29"/>
  <c r="AK1157" i="29"/>
  <c r="AG1157" i="29"/>
  <c r="O1566" i="29"/>
  <c r="AG1566" i="29"/>
  <c r="AK1566" i="29"/>
  <c r="O1575" i="29"/>
  <c r="AK1575" i="29"/>
  <c r="AG1575" i="29"/>
  <c r="O890" i="29"/>
  <c r="AG890" i="29"/>
  <c r="AK890" i="29"/>
  <c r="O1417" i="29"/>
  <c r="AK1417" i="29"/>
  <c r="AG1417" i="29"/>
  <c r="O1542" i="29"/>
  <c r="AK1542" i="29"/>
  <c r="AG1542" i="29"/>
  <c r="O1551" i="29"/>
  <c r="AG1551" i="29"/>
  <c r="AK1551" i="29"/>
  <c r="O826" i="29"/>
  <c r="AK826" i="29"/>
  <c r="AG826" i="29"/>
  <c r="O1393" i="29"/>
  <c r="AK1393" i="29"/>
  <c r="AG1393" i="29"/>
  <c r="O1749" i="29"/>
  <c r="AK1749" i="29"/>
  <c r="AG1749" i="29"/>
  <c r="O1714" i="29"/>
  <c r="AG1714" i="29"/>
  <c r="AK1714" i="29"/>
  <c r="O834" i="29"/>
  <c r="AK834" i="29"/>
  <c r="AG834" i="29"/>
  <c r="O1047" i="29"/>
  <c r="AK1047" i="29"/>
  <c r="AG1047" i="29"/>
  <c r="O908" i="29"/>
  <c r="AG908" i="29"/>
  <c r="AK908" i="29"/>
  <c r="O1852" i="29"/>
  <c r="AG1852" i="29"/>
  <c r="AK1852" i="29"/>
  <c r="O892" i="29"/>
  <c r="AG892" i="29"/>
  <c r="AK892" i="29"/>
  <c r="O1438" i="29"/>
  <c r="AK1438" i="29"/>
  <c r="AG1438" i="29"/>
  <c r="O1755" i="29"/>
  <c r="AG1755" i="29"/>
  <c r="AK1755" i="29"/>
  <c r="O1764" i="29"/>
  <c r="AG1764" i="29"/>
  <c r="AK1764" i="29"/>
  <c r="O865" i="29"/>
  <c r="AG865" i="29"/>
  <c r="AK865" i="29"/>
  <c r="O1382" i="29"/>
  <c r="AG1382" i="29"/>
  <c r="AK1382" i="29"/>
  <c r="O1731" i="29"/>
  <c r="AG1731" i="29"/>
  <c r="AK1731" i="29"/>
  <c r="O1740" i="29"/>
  <c r="AG1740" i="29"/>
  <c r="AK1740" i="29"/>
  <c r="O650" i="29"/>
  <c r="AK650" i="29"/>
  <c r="AG650" i="29"/>
  <c r="O1629" i="29"/>
  <c r="AG1629" i="29"/>
  <c r="AK1629" i="29"/>
  <c r="O1910" i="29"/>
  <c r="AG1910" i="29"/>
  <c r="AK1910" i="29"/>
  <c r="O811" i="29"/>
  <c r="AG811" i="29"/>
  <c r="AK811" i="29"/>
  <c r="O1032" i="29"/>
  <c r="AG1032" i="29"/>
  <c r="AK1032" i="29"/>
  <c r="O1715" i="29"/>
  <c r="AG1715" i="29"/>
  <c r="AK1715" i="29"/>
  <c r="O1638" i="29"/>
  <c r="AG1638" i="29"/>
  <c r="AK1638" i="29"/>
  <c r="O1647" i="29"/>
  <c r="AG1647" i="29"/>
  <c r="AK1647" i="29"/>
  <c r="O1040" i="29"/>
  <c r="AG1040" i="29"/>
  <c r="AK1040" i="29"/>
  <c r="O1109" i="29"/>
  <c r="AG1109" i="29"/>
  <c r="AK1109" i="29"/>
  <c r="O1550" i="29"/>
  <c r="AG1550" i="29"/>
  <c r="AK1550" i="29"/>
  <c r="O1623" i="29"/>
  <c r="AG1623" i="29"/>
  <c r="AK1623" i="29"/>
  <c r="O861" i="29"/>
  <c r="AG861" i="29"/>
  <c r="AK861" i="29"/>
  <c r="O901" i="29"/>
  <c r="AG901" i="29"/>
  <c r="AK901" i="29"/>
  <c r="O1526" i="29"/>
  <c r="AG1526" i="29"/>
  <c r="AK1526" i="29"/>
  <c r="O1533" i="29"/>
  <c r="AG1533" i="29"/>
  <c r="AK1533" i="29"/>
  <c r="O1650" i="29"/>
  <c r="AG1650" i="29"/>
  <c r="AK1650" i="29"/>
  <c r="O1378" i="29"/>
  <c r="AK1378" i="29"/>
  <c r="AG1378" i="29"/>
  <c r="O1289" i="29"/>
  <c r="AK1289" i="29"/>
  <c r="AG1289" i="29"/>
  <c r="O822" i="29"/>
  <c r="AK822" i="29"/>
  <c r="AG822" i="29"/>
  <c r="O1154" i="29"/>
  <c r="AG1154" i="29"/>
  <c r="AK1154" i="29"/>
  <c r="O1408" i="29"/>
  <c r="AK1408" i="29"/>
  <c r="AG1408" i="29"/>
  <c r="O1465" i="29"/>
  <c r="AG1465" i="29"/>
  <c r="AK1465" i="29"/>
  <c r="O1343" i="29"/>
  <c r="AK1343" i="29"/>
  <c r="AG1343" i="29"/>
  <c r="O1097" i="29"/>
  <c r="AG1097" i="29"/>
  <c r="AK1097" i="29"/>
  <c r="O1412" i="29"/>
  <c r="AK1412" i="29"/>
  <c r="AG1412" i="29"/>
  <c r="O1391" i="29"/>
  <c r="AG1391" i="29"/>
  <c r="AK1391" i="29"/>
  <c r="O1190" i="29"/>
  <c r="AK1190" i="29"/>
  <c r="AG1190" i="29"/>
  <c r="O1033" i="29"/>
  <c r="AK1033" i="29"/>
  <c r="AG1033" i="29"/>
  <c r="O1388" i="29"/>
  <c r="AK1388" i="29"/>
  <c r="AG1388" i="29"/>
  <c r="O1897" i="29"/>
  <c r="AK1897" i="29"/>
  <c r="AG1897" i="29"/>
  <c r="O1898" i="29"/>
  <c r="AK1898" i="29"/>
  <c r="AG1898" i="29"/>
  <c r="O1112" i="29"/>
  <c r="AK1112" i="29"/>
  <c r="AG1112" i="29"/>
  <c r="O1146" i="29"/>
  <c r="AG1146" i="29"/>
  <c r="AK1146" i="29"/>
  <c r="O681" i="29"/>
  <c r="AK681" i="29"/>
  <c r="AG681" i="29"/>
  <c r="O1719" i="29"/>
  <c r="AG1719" i="29"/>
  <c r="AK1719" i="29"/>
  <c r="O989" i="29"/>
  <c r="AG989" i="29"/>
  <c r="AK989" i="29"/>
  <c r="O1236" i="29"/>
  <c r="AK1236" i="29"/>
  <c r="AG1236" i="29"/>
  <c r="O1622" i="29"/>
  <c r="AK1622" i="29"/>
  <c r="AG1622" i="29"/>
  <c r="O1631" i="29"/>
  <c r="AG1631" i="29"/>
  <c r="AK1631" i="29"/>
  <c r="O1016" i="29"/>
  <c r="AG1016" i="29"/>
  <c r="AK1016" i="29"/>
  <c r="O1212" i="29"/>
  <c r="AK1212" i="29"/>
  <c r="AG1212" i="29"/>
  <c r="O1598" i="29"/>
  <c r="AG1598" i="29"/>
  <c r="AK1598" i="29"/>
  <c r="O1607" i="29"/>
  <c r="AG1607" i="29"/>
  <c r="AK1607" i="29"/>
  <c r="O994" i="29"/>
  <c r="AG994" i="29"/>
  <c r="AK994" i="29"/>
  <c r="O1432" i="29"/>
  <c r="AK1432" i="29"/>
  <c r="AG1432" i="29"/>
  <c r="O1663" i="29"/>
  <c r="AG1663" i="29"/>
  <c r="AK1663" i="29"/>
  <c r="O840" i="29"/>
  <c r="AG840" i="29"/>
  <c r="AK840" i="29"/>
  <c r="O882" i="29"/>
  <c r="AG882" i="29"/>
  <c r="AK882" i="29"/>
  <c r="O1039" i="29"/>
  <c r="AK1039" i="29"/>
  <c r="AG1039" i="29"/>
  <c r="O1400" i="29"/>
  <c r="AG1400" i="29"/>
  <c r="AK1400" i="29"/>
  <c r="O1447" i="29"/>
  <c r="AK1447" i="29"/>
  <c r="AG1447" i="29"/>
  <c r="O807" i="29"/>
  <c r="AK807" i="29"/>
  <c r="AG807" i="29"/>
  <c r="O1249" i="29"/>
  <c r="AG1249" i="29"/>
  <c r="AK1249" i="29"/>
  <c r="O1811" i="29"/>
  <c r="AG1811" i="29"/>
  <c r="AK1811" i="29"/>
  <c r="O1319" i="29"/>
  <c r="AK1319" i="29"/>
  <c r="AG1319" i="29"/>
  <c r="O972" i="29"/>
  <c r="AK972" i="29"/>
  <c r="AG972" i="29"/>
  <c r="O1209" i="29"/>
  <c r="AK1209" i="29"/>
  <c r="AG1209" i="29"/>
  <c r="O1787" i="29"/>
  <c r="AG1787" i="29"/>
  <c r="AK1787" i="29"/>
  <c r="O1906" i="29"/>
  <c r="AK1906" i="29"/>
  <c r="AG1906" i="29"/>
  <c r="O1899" i="29"/>
  <c r="AK1899" i="29"/>
  <c r="AG1899" i="29"/>
  <c r="N1908" i="29"/>
  <c r="AI1908" i="29"/>
  <c r="AF1908" i="29"/>
  <c r="N1808" i="29"/>
  <c r="AF1808" i="29"/>
  <c r="AI1808" i="29"/>
  <c r="N1324" i="29"/>
  <c r="AF1324" i="29"/>
  <c r="AI1324" i="29"/>
  <c r="N1481" i="29"/>
  <c r="AF1481" i="29"/>
  <c r="AI1481" i="29"/>
  <c r="N1701" i="29"/>
  <c r="AF1701" i="29"/>
  <c r="AI1701" i="29"/>
  <c r="N727" i="29"/>
  <c r="AF727" i="29"/>
  <c r="AI727" i="29"/>
  <c r="N1798" i="29"/>
  <c r="AF1798" i="29"/>
  <c r="AI1798" i="29"/>
  <c r="N1573" i="29"/>
  <c r="AI1573" i="29"/>
  <c r="AF1573" i="29"/>
  <c r="N582" i="29"/>
  <c r="AF582" i="29"/>
  <c r="AI582" i="29"/>
  <c r="N1619" i="29"/>
  <c r="AF1619" i="29"/>
  <c r="AI1619" i="29"/>
  <c r="N1780" i="29"/>
  <c r="AF1780" i="29"/>
  <c r="AI1780" i="29"/>
  <c r="N1418" i="29"/>
  <c r="AF1418" i="29"/>
  <c r="AI1418" i="29"/>
  <c r="N1878" i="29"/>
  <c r="AF1878" i="29"/>
  <c r="AI1878" i="29"/>
  <c r="N1581" i="29"/>
  <c r="AF1581" i="29"/>
  <c r="AI1581" i="29"/>
  <c r="N1514" i="29"/>
  <c r="AF1514" i="29"/>
  <c r="AI1514" i="29"/>
  <c r="N1435" i="29"/>
  <c r="AF1435" i="29"/>
  <c r="AI1435" i="29"/>
  <c r="N1809" i="29"/>
  <c r="AF1809" i="29"/>
  <c r="AI1809" i="29"/>
  <c r="N1742" i="29"/>
  <c r="AF1742" i="29"/>
  <c r="AI1742" i="29"/>
  <c r="N1691" i="29"/>
  <c r="AF1691" i="29"/>
  <c r="AI1691" i="29"/>
  <c r="N1223" i="29"/>
  <c r="AF1223" i="29"/>
  <c r="AI1223" i="29"/>
  <c r="N953" i="29"/>
  <c r="AI953" i="29"/>
  <c r="AF953" i="29"/>
  <c r="N667" i="29"/>
  <c r="AI667" i="29"/>
  <c r="AF667" i="29"/>
  <c r="N1909" i="29"/>
  <c r="AF1909" i="29"/>
  <c r="AI1909" i="29"/>
  <c r="N1888" i="29"/>
  <c r="AF1888" i="29"/>
  <c r="AI1888" i="29"/>
  <c r="N1693" i="29"/>
  <c r="AF1693" i="29"/>
  <c r="AI1693" i="29"/>
  <c r="N1626" i="29"/>
  <c r="AF1626" i="29"/>
  <c r="AI1626" i="29"/>
  <c r="N1567" i="29"/>
  <c r="AF1567" i="29"/>
  <c r="AI1567" i="29"/>
  <c r="N1516" i="29"/>
  <c r="AF1516" i="29"/>
  <c r="AI1516" i="29"/>
  <c r="N1854" i="29"/>
  <c r="AF1854" i="29"/>
  <c r="AI1854" i="29"/>
  <c r="N1803" i="29"/>
  <c r="AF1803" i="29"/>
  <c r="AI1803" i="29"/>
  <c r="N1335" i="29"/>
  <c r="AF1335" i="29"/>
  <c r="AI1335" i="29"/>
  <c r="N1219" i="29"/>
  <c r="AF1219" i="29"/>
  <c r="AI1219" i="29"/>
  <c r="N663" i="29"/>
  <c r="AF663" i="29"/>
  <c r="AI663" i="29"/>
  <c r="N348" i="29"/>
  <c r="AF348" i="29"/>
  <c r="AI348" i="29"/>
  <c r="N1892" i="29"/>
  <c r="AF1892" i="29"/>
  <c r="AI1892" i="29"/>
  <c r="N1749" i="29"/>
  <c r="AF1749" i="29"/>
  <c r="AI1749" i="29"/>
  <c r="N1682" i="29"/>
  <c r="AF1682" i="29"/>
  <c r="AI1682" i="29"/>
  <c r="N1623" i="29"/>
  <c r="AF1623" i="29"/>
  <c r="AI1623" i="29"/>
  <c r="N1572" i="29"/>
  <c r="AF1572" i="29"/>
  <c r="AI1572" i="29"/>
  <c r="N1465" i="29"/>
  <c r="AF1465" i="29"/>
  <c r="AI1465" i="29"/>
  <c r="N1859" i="29"/>
  <c r="AF1859" i="29"/>
  <c r="AI1859" i="29"/>
  <c r="N1391" i="29"/>
  <c r="AF1391" i="29"/>
  <c r="AI1391" i="29"/>
  <c r="N1430" i="29"/>
  <c r="AF1430" i="29"/>
  <c r="AI1430" i="29"/>
  <c r="N867" i="29"/>
  <c r="AF867" i="29"/>
  <c r="AI867" i="29"/>
  <c r="N346" i="29"/>
  <c r="AF346" i="29"/>
  <c r="AI346" i="29"/>
  <c r="N1895" i="29"/>
  <c r="AF1895" i="29"/>
  <c r="AI1895" i="29"/>
  <c r="N1891" i="29"/>
  <c r="AF1891" i="29"/>
  <c r="AI1891" i="29"/>
  <c r="N1866" i="29"/>
  <c r="AF1866" i="29"/>
  <c r="AI1866" i="29"/>
  <c r="N1807" i="29"/>
  <c r="AF1807" i="29"/>
  <c r="AI1807" i="29"/>
  <c r="N1756" i="29"/>
  <c r="AF1756" i="29"/>
  <c r="AI1756" i="29"/>
  <c r="N1649" i="29"/>
  <c r="AF1649" i="29"/>
  <c r="AI1649" i="29"/>
  <c r="N1582" i="29"/>
  <c r="AF1582" i="29"/>
  <c r="AI1582" i="29"/>
  <c r="N1531" i="29"/>
  <c r="AF1531" i="29"/>
  <c r="AI1531" i="29"/>
  <c r="N1364" i="29"/>
  <c r="AF1364" i="29"/>
  <c r="AI1364" i="29"/>
  <c r="N977" i="29"/>
  <c r="AI977" i="29"/>
  <c r="AF977" i="29"/>
  <c r="N471" i="29"/>
  <c r="AI471" i="29"/>
  <c r="AF471" i="29"/>
  <c r="N1880" i="29"/>
  <c r="AF1880" i="29"/>
  <c r="AI1880" i="29"/>
  <c r="N1889" i="29"/>
  <c r="AF1889" i="29"/>
  <c r="AI1889" i="29"/>
  <c r="N1477" i="29"/>
  <c r="AF1477" i="29"/>
  <c r="AI1477" i="29"/>
  <c r="N1863" i="29"/>
  <c r="AF1863" i="29"/>
  <c r="AI1863" i="29"/>
  <c r="N1812" i="29"/>
  <c r="AF1812" i="29"/>
  <c r="AI1812" i="29"/>
  <c r="N1705" i="29"/>
  <c r="AF1705" i="29"/>
  <c r="AI1705" i="29"/>
  <c r="N1638" i="29"/>
  <c r="AF1638" i="29"/>
  <c r="AI1638" i="29"/>
  <c r="N1587" i="29"/>
  <c r="AF1587" i="29"/>
  <c r="AI1587" i="29"/>
  <c r="N1420" i="29"/>
  <c r="AF1420" i="29"/>
  <c r="AI1420" i="29"/>
  <c r="N969" i="29"/>
  <c r="AF969" i="29"/>
  <c r="AI969" i="29"/>
  <c r="N557" i="29"/>
  <c r="AF557" i="29"/>
  <c r="AI557" i="29"/>
  <c r="N1874" i="29"/>
  <c r="AF1874" i="29"/>
  <c r="AI1874" i="29"/>
  <c r="N1608" i="29"/>
  <c r="AF1608" i="29"/>
  <c r="AI1608" i="29"/>
  <c r="N1533" i="29"/>
  <c r="AF1533" i="29"/>
  <c r="AI1533" i="29"/>
  <c r="N1466" i="29"/>
  <c r="AF1466" i="29"/>
  <c r="AI1466" i="29"/>
  <c r="N1048" i="29"/>
  <c r="AF1048" i="29"/>
  <c r="AI1048" i="29"/>
  <c r="N1761" i="29"/>
  <c r="AF1761" i="29"/>
  <c r="AI1761" i="29"/>
  <c r="N1694" i="29"/>
  <c r="AF1694" i="29"/>
  <c r="AI1694" i="29"/>
  <c r="N1643" i="29"/>
  <c r="AF1643" i="29"/>
  <c r="AI1643" i="29"/>
  <c r="N1088" i="29"/>
  <c r="AF1088" i="29"/>
  <c r="AI1088" i="29"/>
  <c r="N1055" i="29"/>
  <c r="AF1055" i="29"/>
  <c r="AI1055" i="29"/>
  <c r="N539" i="29"/>
  <c r="AF539" i="29"/>
  <c r="AI539" i="29"/>
  <c r="N1472" i="29"/>
  <c r="AF1472" i="29"/>
  <c r="AI1472" i="29"/>
  <c r="N1886" i="29"/>
  <c r="AI1886" i="29"/>
  <c r="AF1886" i="29"/>
  <c r="N1589" i="29"/>
  <c r="AI1589" i="29"/>
  <c r="AF1589" i="29"/>
  <c r="N1522" i="29"/>
  <c r="AI1522" i="29"/>
  <c r="AF1522" i="29"/>
  <c r="N1463" i="29"/>
  <c r="AI1463" i="29"/>
  <c r="AF1463" i="29"/>
  <c r="N1817" i="29"/>
  <c r="AI1817" i="29"/>
  <c r="AF1817" i="29"/>
  <c r="N1750" i="29"/>
  <c r="AI1750" i="29"/>
  <c r="AF1750" i="29"/>
  <c r="N1699" i="29"/>
  <c r="AI1699" i="29"/>
  <c r="AF1699" i="29"/>
  <c r="N1231" i="29"/>
  <c r="AI1231" i="29"/>
  <c r="AF1231" i="29"/>
  <c r="N1053" i="29"/>
  <c r="AF1053" i="29"/>
  <c r="AI1053" i="29"/>
  <c r="N731" i="29"/>
  <c r="AF731" i="29"/>
  <c r="AI731" i="29"/>
  <c r="N1220" i="29"/>
  <c r="AF1220" i="29"/>
  <c r="AI1220" i="29"/>
  <c r="N1310" i="29"/>
  <c r="AF1310" i="29"/>
  <c r="AI1310" i="29"/>
  <c r="N1336" i="29"/>
  <c r="AF1336" i="29"/>
  <c r="AI1336" i="29"/>
  <c r="N1189" i="29"/>
  <c r="AF1189" i="29"/>
  <c r="AI1189" i="29"/>
  <c r="N1127" i="29"/>
  <c r="AF1127" i="29"/>
  <c r="AI1127" i="29"/>
  <c r="N1001" i="29"/>
  <c r="AF1001" i="29"/>
  <c r="AI1001" i="29"/>
  <c r="N973" i="29"/>
  <c r="AF973" i="29"/>
  <c r="AI973" i="29"/>
  <c r="N903" i="29"/>
  <c r="AF903" i="29"/>
  <c r="AI903" i="29"/>
  <c r="N669" i="29"/>
  <c r="AF669" i="29"/>
  <c r="AI669" i="29"/>
  <c r="N770" i="29"/>
  <c r="AF770" i="29"/>
  <c r="AI770" i="29"/>
  <c r="N700" i="29"/>
  <c r="AF700" i="29"/>
  <c r="AI700" i="29"/>
  <c r="N638" i="29"/>
  <c r="AF638" i="29"/>
  <c r="AI638" i="29"/>
  <c r="N611" i="29"/>
  <c r="AF611" i="29"/>
  <c r="AI611" i="29"/>
  <c r="N565" i="29"/>
  <c r="AF565" i="29"/>
  <c r="AI565" i="29"/>
  <c r="N393" i="29"/>
  <c r="AF393" i="29"/>
  <c r="AI393" i="29"/>
  <c r="N398" i="29"/>
  <c r="AF398" i="29"/>
  <c r="AI398" i="29"/>
  <c r="N336" i="29"/>
  <c r="AF336" i="29"/>
  <c r="AI336" i="29"/>
  <c r="N175" i="29"/>
  <c r="AF175" i="29"/>
  <c r="AI175" i="29"/>
  <c r="N188" i="29"/>
  <c r="AF188" i="29"/>
  <c r="AI188" i="29"/>
  <c r="N1204" i="29"/>
  <c r="AF1204" i="29"/>
  <c r="AI1204" i="29"/>
  <c r="N1294" i="29"/>
  <c r="AF1294" i="29"/>
  <c r="AI1294" i="29"/>
  <c r="N1320" i="29"/>
  <c r="AF1320" i="29"/>
  <c r="AI1320" i="29"/>
  <c r="N1173" i="29"/>
  <c r="AF1173" i="29"/>
  <c r="AI1173" i="29"/>
  <c r="N1111" i="29"/>
  <c r="AF1111" i="29"/>
  <c r="AI1111" i="29"/>
  <c r="N937" i="29"/>
  <c r="AF937" i="29"/>
  <c r="AI937" i="29"/>
  <c r="N957" i="29"/>
  <c r="AF957" i="29"/>
  <c r="AI957" i="29"/>
  <c r="N887" i="29"/>
  <c r="AF887" i="29"/>
  <c r="AI887" i="29"/>
  <c r="N998" i="29"/>
  <c r="AF998" i="29"/>
  <c r="AI998" i="29"/>
  <c r="N754" i="29"/>
  <c r="AF754" i="29"/>
  <c r="AI754" i="29"/>
  <c r="N684" i="29"/>
  <c r="AF684" i="29"/>
  <c r="AI684" i="29"/>
  <c r="N622" i="29"/>
  <c r="AF622" i="29"/>
  <c r="AI622" i="29"/>
  <c r="N595" i="29"/>
  <c r="AF595" i="29"/>
  <c r="AI595" i="29"/>
  <c r="N549" i="29"/>
  <c r="AF549" i="29"/>
  <c r="AI549" i="29"/>
  <c r="N289" i="29"/>
  <c r="AF289" i="29"/>
  <c r="AI289" i="29"/>
  <c r="N382" i="29"/>
  <c r="AF382" i="29"/>
  <c r="AI382" i="29"/>
  <c r="N320" i="29"/>
  <c r="AF320" i="29"/>
  <c r="AI320" i="29"/>
  <c r="N47" i="29"/>
  <c r="AF47" i="29"/>
  <c r="AI47" i="29"/>
  <c r="N172" i="29"/>
  <c r="AF172" i="29"/>
  <c r="AI172" i="29"/>
  <c r="N1196" i="29"/>
  <c r="AF1196" i="29"/>
  <c r="AI1196" i="29"/>
  <c r="N1286" i="29"/>
  <c r="AF1286" i="29"/>
  <c r="AI1286" i="29"/>
  <c r="N1312" i="29"/>
  <c r="AF1312" i="29"/>
  <c r="AI1312" i="29"/>
  <c r="N1165" i="29"/>
  <c r="AF1165" i="29"/>
  <c r="AI1165" i="29"/>
  <c r="N1103" i="29"/>
  <c r="AF1103" i="29"/>
  <c r="AI1103" i="29"/>
  <c r="N888" i="29"/>
  <c r="AF888" i="29"/>
  <c r="AI888" i="29"/>
  <c r="N949" i="29"/>
  <c r="AF949" i="29"/>
  <c r="AI949" i="29"/>
  <c r="N879" i="29"/>
  <c r="AF879" i="29"/>
  <c r="AI879" i="29"/>
  <c r="N990" i="29"/>
  <c r="AF990" i="29"/>
  <c r="AI990" i="29"/>
  <c r="N746" i="29"/>
  <c r="AF746" i="29"/>
  <c r="AI746" i="29"/>
  <c r="N676" i="29"/>
  <c r="AF676" i="29"/>
  <c r="AI676" i="29"/>
  <c r="N615" i="29"/>
  <c r="AF615" i="29"/>
  <c r="AI615" i="29"/>
  <c r="N587" i="29"/>
  <c r="AF587" i="29"/>
  <c r="AI587" i="29"/>
  <c r="N541" i="29"/>
  <c r="AF541" i="29"/>
  <c r="AI541" i="29"/>
  <c r="N39" i="29"/>
  <c r="AF39" i="29"/>
  <c r="AI39" i="29"/>
  <c r="N374" i="29"/>
  <c r="AF374" i="29"/>
  <c r="AI374" i="29"/>
  <c r="N312" i="29"/>
  <c r="AF312" i="29"/>
  <c r="AI312" i="29"/>
  <c r="N423" i="29"/>
  <c r="AF423" i="29"/>
  <c r="AI423" i="29"/>
  <c r="N164" i="29"/>
  <c r="AF164" i="29"/>
  <c r="AI164" i="29"/>
  <c r="N1177" i="29"/>
  <c r="AF1177" i="29"/>
  <c r="AI1177" i="29"/>
  <c r="N1278" i="29"/>
  <c r="AF1278" i="29"/>
  <c r="AI1278" i="29"/>
  <c r="N1304" i="29"/>
  <c r="AF1304" i="29"/>
  <c r="AI1304" i="29"/>
  <c r="N1157" i="29"/>
  <c r="AF1157" i="29"/>
  <c r="AI1157" i="29"/>
  <c r="N1095" i="29"/>
  <c r="AF1095" i="29"/>
  <c r="AI1095" i="29"/>
  <c r="N824" i="29"/>
  <c r="AF824" i="29"/>
  <c r="AI824" i="29"/>
  <c r="N941" i="29"/>
  <c r="AF941" i="29"/>
  <c r="AI941" i="29"/>
  <c r="N871" i="29"/>
  <c r="AF871" i="29"/>
  <c r="AI871" i="29"/>
  <c r="N982" i="29"/>
  <c r="AF982" i="29"/>
  <c r="AI982" i="29"/>
  <c r="N738" i="29"/>
  <c r="AF738" i="29"/>
  <c r="AI738" i="29"/>
  <c r="N668" i="29"/>
  <c r="AF668" i="29"/>
  <c r="AI668" i="29"/>
  <c r="N583" i="29"/>
  <c r="AF583" i="29"/>
  <c r="AI583" i="29"/>
  <c r="N579" i="29"/>
  <c r="AF579" i="29"/>
  <c r="AI579" i="29"/>
  <c r="N533" i="29"/>
  <c r="AF533" i="29"/>
  <c r="AI533" i="29"/>
  <c r="N612" i="29"/>
  <c r="AF612" i="29"/>
  <c r="AI612" i="29"/>
  <c r="N366" i="29"/>
  <c r="AF366" i="29"/>
  <c r="AI366" i="29"/>
  <c r="N304" i="29"/>
  <c r="AF304" i="29"/>
  <c r="AI304" i="29"/>
  <c r="N415" i="29"/>
  <c r="AF415" i="29"/>
  <c r="AI415" i="29"/>
  <c r="N156" i="29"/>
  <c r="AF156" i="29"/>
  <c r="AI156" i="29"/>
  <c r="N1417" i="29"/>
  <c r="AF1417" i="29"/>
  <c r="AI1417" i="29"/>
  <c r="N1206" i="29"/>
  <c r="AF1206" i="29"/>
  <c r="AI1206" i="29"/>
  <c r="N1232" i="29"/>
  <c r="AF1232" i="29"/>
  <c r="AI1232" i="29"/>
  <c r="N1085" i="29"/>
  <c r="AF1085" i="29"/>
  <c r="AI1085" i="29"/>
  <c r="N1023" i="29"/>
  <c r="AF1023" i="29"/>
  <c r="AI1023" i="29"/>
  <c r="N1134" i="29"/>
  <c r="AF1134" i="29"/>
  <c r="AI1134" i="29"/>
  <c r="N869" i="29"/>
  <c r="AF869" i="29"/>
  <c r="AI869" i="29"/>
  <c r="N798" i="29"/>
  <c r="AF798" i="29"/>
  <c r="AI798" i="29"/>
  <c r="N910" i="29"/>
  <c r="AF910" i="29"/>
  <c r="AI910" i="29"/>
  <c r="N666" i="29"/>
  <c r="AF666" i="29"/>
  <c r="AI666" i="29"/>
  <c r="N543" i="29"/>
  <c r="AF543" i="29"/>
  <c r="AI543" i="29"/>
  <c r="N763" i="29"/>
  <c r="AF763" i="29"/>
  <c r="AI763" i="29"/>
  <c r="N507" i="29"/>
  <c r="AF507" i="29"/>
  <c r="AI507" i="29"/>
  <c r="N461" i="29"/>
  <c r="AF461" i="29"/>
  <c r="AI461" i="29"/>
  <c r="N540" i="29"/>
  <c r="AF540" i="29"/>
  <c r="AI540" i="29"/>
  <c r="N294" i="29"/>
  <c r="AF294" i="29"/>
  <c r="AI294" i="29"/>
  <c r="N232" i="29"/>
  <c r="AF232" i="29"/>
  <c r="AI232" i="29"/>
  <c r="N343" i="29"/>
  <c r="AF343" i="29"/>
  <c r="AI343" i="29"/>
  <c r="N84" i="29"/>
  <c r="AF84" i="29"/>
  <c r="AI84" i="29"/>
  <c r="N1409" i="29"/>
  <c r="AF1409" i="29"/>
  <c r="AI1409" i="29"/>
  <c r="N1198" i="29"/>
  <c r="AF1198" i="29"/>
  <c r="AI1198" i="29"/>
  <c r="N1224" i="29"/>
  <c r="AF1224" i="29"/>
  <c r="AI1224" i="29"/>
  <c r="N1077" i="29"/>
  <c r="AF1077" i="29"/>
  <c r="AI1077" i="29"/>
  <c r="N1015" i="29"/>
  <c r="AF1015" i="29"/>
  <c r="AI1015" i="29"/>
  <c r="N1126" i="29"/>
  <c r="AF1126" i="29"/>
  <c r="AI1126" i="29"/>
  <c r="N861" i="29"/>
  <c r="AF861" i="29"/>
  <c r="AI861" i="29"/>
  <c r="N781" i="29"/>
  <c r="AF781" i="29"/>
  <c r="AI781" i="29"/>
  <c r="N902" i="29"/>
  <c r="AF902" i="29"/>
  <c r="AI902" i="29"/>
  <c r="N658" i="29"/>
  <c r="AF658" i="29"/>
  <c r="AI658" i="29"/>
  <c r="N486" i="29"/>
  <c r="AF486" i="29"/>
  <c r="AI486" i="29"/>
  <c r="N755" i="29"/>
  <c r="AF755" i="29"/>
  <c r="AI755" i="29"/>
  <c r="N499" i="29"/>
  <c r="AF499" i="29"/>
  <c r="AI499" i="29"/>
  <c r="N453" i="29"/>
  <c r="AF453" i="29"/>
  <c r="AI453" i="29"/>
  <c r="N532" i="29"/>
  <c r="AF532" i="29"/>
  <c r="AI532" i="29"/>
  <c r="N286" i="29"/>
  <c r="AF286" i="29"/>
  <c r="AI286" i="29"/>
  <c r="N223" i="29"/>
  <c r="AF223" i="29"/>
  <c r="AI223" i="29"/>
  <c r="N335" i="29"/>
  <c r="AF335" i="29"/>
  <c r="AI335" i="29"/>
  <c r="N76" i="29"/>
  <c r="AF76" i="29"/>
  <c r="AI76" i="29"/>
  <c r="N880" i="29"/>
  <c r="AF880" i="29"/>
  <c r="AI880" i="29"/>
  <c r="N1254" i="29"/>
  <c r="AF1254" i="29"/>
  <c r="AI1254" i="29"/>
  <c r="N1280" i="29"/>
  <c r="AF1280" i="29"/>
  <c r="AI1280" i="29"/>
  <c r="N1133" i="29"/>
  <c r="AF1133" i="29"/>
  <c r="AI1133" i="29"/>
  <c r="N1071" i="29"/>
  <c r="AF1071" i="29"/>
  <c r="AI1071" i="29"/>
  <c r="N1182" i="29"/>
  <c r="AF1182" i="29"/>
  <c r="AI1182" i="29"/>
  <c r="N917" i="29"/>
  <c r="AF917" i="29"/>
  <c r="AI917" i="29"/>
  <c r="N847" i="29"/>
  <c r="AF847" i="29"/>
  <c r="AI847" i="29"/>
  <c r="N958" i="29"/>
  <c r="AF958" i="29"/>
  <c r="AI958" i="29"/>
  <c r="N714" i="29"/>
  <c r="AF714" i="29"/>
  <c r="AI714" i="29"/>
  <c r="N644" i="29"/>
  <c r="AF644" i="29"/>
  <c r="AI644" i="29"/>
  <c r="N438" i="29"/>
  <c r="AF438" i="29"/>
  <c r="AI438" i="29"/>
  <c r="N555" i="29"/>
  <c r="AF555" i="29"/>
  <c r="AI555" i="29"/>
  <c r="N509" i="29"/>
  <c r="AF509" i="29"/>
  <c r="AI509" i="29"/>
  <c r="N588" i="29"/>
  <c r="AF588" i="29"/>
  <c r="AI588" i="29"/>
  <c r="N342" i="29"/>
  <c r="AF342" i="29"/>
  <c r="AI342" i="29"/>
  <c r="N280" i="29"/>
  <c r="AF280" i="29"/>
  <c r="AI280" i="29"/>
  <c r="N391" i="29"/>
  <c r="AF391" i="29"/>
  <c r="AI391" i="29"/>
  <c r="N132" i="29"/>
  <c r="AF132" i="29"/>
  <c r="AI132" i="29"/>
  <c r="N73" i="29"/>
  <c r="AF73" i="29"/>
  <c r="AI73" i="29"/>
  <c r="N11" i="29"/>
  <c r="AF11" i="29"/>
  <c r="AI11" i="29"/>
  <c r="N178" i="29"/>
  <c r="AF178" i="29"/>
  <c r="AI178" i="29"/>
  <c r="N187" i="29"/>
  <c r="AF187" i="29"/>
  <c r="AI187" i="29"/>
  <c r="N125" i="29"/>
  <c r="AF125" i="29"/>
  <c r="AI125" i="29"/>
  <c r="N142" i="29"/>
  <c r="AF142" i="29"/>
  <c r="AI142" i="29"/>
  <c r="N88" i="29"/>
  <c r="AF88" i="29"/>
  <c r="AI88" i="29"/>
  <c r="N26" i="29"/>
  <c r="AF26" i="29"/>
  <c r="AI26" i="29"/>
  <c r="N105" i="29"/>
  <c r="AF105" i="29"/>
  <c r="AI105" i="29"/>
  <c r="N43" i="29"/>
  <c r="AF43" i="29"/>
  <c r="AI43" i="29"/>
  <c r="N210" i="29"/>
  <c r="AF210" i="29"/>
  <c r="AI210" i="29"/>
  <c r="N163" i="29"/>
  <c r="AF163" i="29"/>
  <c r="AI163" i="29"/>
  <c r="N101" i="29"/>
  <c r="AF101" i="29"/>
  <c r="AI101" i="29"/>
  <c r="N54" i="29"/>
  <c r="AF54" i="29"/>
  <c r="AI54" i="29"/>
  <c r="N221" i="29"/>
  <c r="AF221" i="29"/>
  <c r="AI221" i="29"/>
  <c r="N110" i="29"/>
  <c r="AF110" i="29"/>
  <c r="AI110" i="29"/>
  <c r="N56" i="29"/>
  <c r="AF56" i="29"/>
  <c r="AI56" i="29"/>
  <c r="O1113" i="29"/>
  <c r="AK1113" i="29"/>
  <c r="AG1113" i="29"/>
  <c r="O78" i="29"/>
  <c r="AG78" i="29"/>
  <c r="AK78" i="29"/>
  <c r="O324" i="29"/>
  <c r="AK324" i="29"/>
  <c r="AG324" i="29"/>
  <c r="O1184" i="29"/>
  <c r="AK1184" i="29"/>
  <c r="AG1184" i="29"/>
  <c r="O736" i="29"/>
  <c r="AK736" i="29"/>
  <c r="AG736" i="29"/>
  <c r="O796" i="29"/>
  <c r="AK796" i="29"/>
  <c r="AG796" i="29"/>
  <c r="O446" i="29"/>
  <c r="AG446" i="29"/>
  <c r="AK446" i="29"/>
  <c r="O926" i="29"/>
  <c r="AK926" i="29"/>
  <c r="AG926" i="29"/>
  <c r="O31" i="29"/>
  <c r="AK31" i="29"/>
  <c r="AG31" i="29"/>
  <c r="O872" i="29"/>
  <c r="AK872" i="29"/>
  <c r="AG872" i="29"/>
  <c r="O460" i="29"/>
  <c r="AK460" i="29"/>
  <c r="AG460" i="29"/>
  <c r="O542" i="29"/>
  <c r="AK542" i="29"/>
  <c r="AG542" i="29"/>
  <c r="O228" i="29"/>
  <c r="AK228" i="29"/>
  <c r="AG228" i="29"/>
  <c r="O121" i="29"/>
  <c r="AK121" i="29"/>
  <c r="AG121" i="29"/>
  <c r="O1862" i="29"/>
  <c r="AK1862" i="29"/>
  <c r="AG1862" i="29"/>
  <c r="O784" i="29"/>
  <c r="AG784" i="29"/>
  <c r="AK784" i="29"/>
  <c r="O1833" i="29"/>
  <c r="AK1833" i="29"/>
  <c r="AG1833" i="29"/>
  <c r="O41" i="29"/>
  <c r="AK41" i="29"/>
  <c r="AG41" i="29"/>
  <c r="O12" i="29"/>
  <c r="AK12" i="29"/>
  <c r="AG12" i="29"/>
  <c r="O615" i="29"/>
  <c r="AK615" i="29"/>
  <c r="AG615" i="29"/>
  <c r="O763" i="29"/>
  <c r="AK763" i="29"/>
  <c r="AG763" i="29"/>
  <c r="O46" i="29"/>
  <c r="AK46" i="29"/>
  <c r="AG46" i="29"/>
  <c r="O277" i="29"/>
  <c r="AK277" i="29"/>
  <c r="AG277" i="29"/>
  <c r="O527" i="29"/>
  <c r="AK527" i="29"/>
  <c r="AG527" i="29"/>
  <c r="O604" i="29"/>
  <c r="AG604" i="29"/>
  <c r="AK604" i="29"/>
  <c r="O123" i="29"/>
  <c r="AK123" i="29"/>
  <c r="AG123" i="29"/>
  <c r="O282" i="29"/>
  <c r="AK282" i="29"/>
  <c r="AG282" i="29"/>
  <c r="O1329" i="29"/>
  <c r="AK1329" i="29"/>
  <c r="AG1329" i="29"/>
  <c r="O862" i="29"/>
  <c r="AG862" i="29"/>
  <c r="AK862" i="29"/>
  <c r="O1091" i="29"/>
  <c r="AK1091" i="29"/>
  <c r="AG1091" i="29"/>
  <c r="O813" i="29"/>
  <c r="AK813" i="29"/>
  <c r="AG813" i="29"/>
  <c r="O1443" i="29"/>
  <c r="AK1443" i="29"/>
  <c r="AG1443" i="29"/>
  <c r="O1311" i="29"/>
  <c r="AG1311" i="29"/>
  <c r="AK1311" i="29"/>
  <c r="O1821" i="29"/>
  <c r="AK1821" i="29"/>
  <c r="AG1821" i="29"/>
  <c r="O393" i="29"/>
  <c r="AK393" i="29"/>
  <c r="AG393" i="29"/>
  <c r="O363" i="29"/>
  <c r="AK363" i="29"/>
  <c r="AG363" i="29"/>
  <c r="O541" i="29"/>
  <c r="AK541" i="29"/>
  <c r="AG541" i="29"/>
  <c r="O215" i="29"/>
  <c r="AK215" i="29"/>
  <c r="AG215" i="29"/>
  <c r="O209" i="29"/>
  <c r="AK209" i="29"/>
  <c r="AG209" i="29"/>
  <c r="O36" i="29"/>
  <c r="AK36" i="29"/>
  <c r="AG36" i="29"/>
  <c r="O453" i="29"/>
  <c r="AK453" i="29"/>
  <c r="AG453" i="29"/>
  <c r="O127" i="29"/>
  <c r="AK127" i="29"/>
  <c r="AG127" i="29"/>
  <c r="O57" i="29"/>
  <c r="AK57" i="29"/>
  <c r="AG57" i="29"/>
  <c r="O140" i="29"/>
  <c r="AK140" i="29"/>
  <c r="AG140" i="29"/>
  <c r="O785" i="29"/>
  <c r="AG785" i="29"/>
  <c r="AK785" i="29"/>
  <c r="O876" i="29"/>
  <c r="AG876" i="29"/>
  <c r="AK876" i="29"/>
  <c r="O1081" i="29"/>
  <c r="AK1081" i="29"/>
  <c r="AG1081" i="29"/>
  <c r="O1322" i="29"/>
  <c r="AG1322" i="29"/>
  <c r="AK1322" i="29"/>
  <c r="O1241" i="29"/>
  <c r="AG1241" i="29"/>
  <c r="AK1241" i="29"/>
  <c r="O1078" i="29"/>
  <c r="AG1078" i="29"/>
  <c r="AK1078" i="29"/>
  <c r="O1518" i="29"/>
  <c r="AK1518" i="29"/>
  <c r="AG1518" i="29"/>
  <c r="O329" i="29"/>
  <c r="AK329" i="29"/>
  <c r="AG329" i="29"/>
  <c r="O299" i="29"/>
  <c r="AK299" i="29"/>
  <c r="AG299" i="29"/>
  <c r="O477" i="29"/>
  <c r="AK477" i="29"/>
  <c r="AG477" i="29"/>
  <c r="O151" i="29"/>
  <c r="AK151" i="29"/>
  <c r="AG151" i="29"/>
  <c r="O145" i="29"/>
  <c r="AK145" i="29"/>
  <c r="AG145" i="29"/>
  <c r="O368" i="29"/>
  <c r="AG368" i="29"/>
  <c r="AK368" i="29"/>
  <c r="O610" i="29"/>
  <c r="AK610" i="29"/>
  <c r="AG610" i="29"/>
  <c r="O63" i="29"/>
  <c r="AK63" i="29"/>
  <c r="AG63" i="29"/>
  <c r="O214" i="29"/>
  <c r="AK214" i="29"/>
  <c r="AG214" i="29"/>
  <c r="O381" i="29"/>
  <c r="AK381" i="29"/>
  <c r="AG381" i="29"/>
  <c r="O783" i="29"/>
  <c r="AK783" i="29"/>
  <c r="AG783" i="29"/>
  <c r="O858" i="29"/>
  <c r="AG858" i="29"/>
  <c r="AK858" i="29"/>
  <c r="O1079" i="29"/>
  <c r="AG1079" i="29"/>
  <c r="AK1079" i="29"/>
  <c r="O1013" i="29"/>
  <c r="AG1013" i="29"/>
  <c r="AK1013" i="29"/>
  <c r="O531" i="29"/>
  <c r="AK531" i="29"/>
  <c r="AG531" i="29"/>
  <c r="O1780" i="29"/>
  <c r="AG1780" i="29"/>
  <c r="AK1780" i="29"/>
  <c r="O1485" i="29"/>
  <c r="AG1485" i="29"/>
  <c r="AK1485" i="29"/>
  <c r="O319" i="29"/>
  <c r="AK319" i="29"/>
  <c r="AG319" i="29"/>
  <c r="O489" i="29"/>
  <c r="AK489" i="29"/>
  <c r="AG489" i="29"/>
  <c r="O661" i="29"/>
  <c r="AK661" i="29"/>
  <c r="AG661" i="29"/>
  <c r="O157" i="29"/>
  <c r="AK157" i="29"/>
  <c r="AG157" i="29"/>
  <c r="O332" i="29"/>
  <c r="AK332" i="29"/>
  <c r="AG332" i="29"/>
  <c r="O566" i="29"/>
  <c r="AG566" i="29"/>
  <c r="AK566" i="29"/>
  <c r="O616" i="29"/>
  <c r="AK616" i="29"/>
  <c r="AG616" i="29"/>
  <c r="O69" i="29"/>
  <c r="AK69" i="29"/>
  <c r="AG69" i="29"/>
  <c r="O409" i="29"/>
  <c r="AK409" i="29"/>
  <c r="AG409" i="29"/>
  <c r="O379" i="29"/>
  <c r="AK379" i="29"/>
  <c r="AG379" i="29"/>
  <c r="O719" i="29"/>
  <c r="AK719" i="29"/>
  <c r="AG719" i="29"/>
  <c r="O722" i="29"/>
  <c r="AK722" i="29"/>
  <c r="AG722" i="29"/>
  <c r="O1015" i="29"/>
  <c r="AK1015" i="29"/>
  <c r="AG1015" i="29"/>
  <c r="O1405" i="29"/>
  <c r="AK1405" i="29"/>
  <c r="AG1405" i="29"/>
  <c r="O761" i="29"/>
  <c r="AK761" i="29"/>
  <c r="AG761" i="29"/>
  <c r="O1721" i="29"/>
  <c r="AG1721" i="29"/>
  <c r="AK1721" i="29"/>
  <c r="O1875" i="29"/>
  <c r="AK1875" i="29"/>
  <c r="AG1875" i="29"/>
  <c r="O255" i="29"/>
  <c r="AK255" i="29"/>
  <c r="AG255" i="29"/>
  <c r="O423" i="29"/>
  <c r="AK423" i="29"/>
  <c r="AG423" i="29"/>
  <c r="O548" i="29"/>
  <c r="AK548" i="29"/>
  <c r="AG548" i="29"/>
  <c r="O93" i="29"/>
  <c r="AK93" i="29"/>
  <c r="AG93" i="29"/>
  <c r="O268" i="29"/>
  <c r="AK268" i="29"/>
  <c r="AG268" i="29"/>
  <c r="O502" i="29"/>
  <c r="AG502" i="29"/>
  <c r="AK502" i="29"/>
  <c r="O552" i="29"/>
  <c r="AK552" i="29"/>
  <c r="AG552" i="29"/>
  <c r="O5" i="29"/>
  <c r="AK5" i="29"/>
  <c r="AG5" i="29"/>
  <c r="O345" i="29"/>
  <c r="AK345" i="29"/>
  <c r="AG345" i="29"/>
  <c r="O315" i="29"/>
  <c r="AK315" i="29"/>
  <c r="AG315" i="29"/>
  <c r="O655" i="29"/>
  <c r="AG655" i="29"/>
  <c r="AK655" i="29"/>
  <c r="O967" i="29"/>
  <c r="AG967" i="29"/>
  <c r="AK967" i="29"/>
  <c r="O1180" i="29"/>
  <c r="AG1180" i="29"/>
  <c r="AK1180" i="29"/>
  <c r="O1341" i="29"/>
  <c r="AG1341" i="29"/>
  <c r="AK1341" i="29"/>
  <c r="O697" i="29"/>
  <c r="AG697" i="29"/>
  <c r="AK697" i="29"/>
  <c r="O1630" i="29"/>
  <c r="AG1630" i="29"/>
  <c r="AK1630" i="29"/>
  <c r="O1887" i="29"/>
  <c r="AK1887" i="29"/>
  <c r="AG1887" i="29"/>
  <c r="O420" i="29"/>
  <c r="AK420" i="29"/>
  <c r="AG420" i="29"/>
  <c r="O590" i="29"/>
  <c r="AG590" i="29"/>
  <c r="AK590" i="29"/>
  <c r="O576" i="29"/>
  <c r="AK576" i="29"/>
  <c r="AG576" i="29"/>
  <c r="O29" i="29"/>
  <c r="AK29" i="29"/>
  <c r="AG29" i="29"/>
  <c r="O44" i="29"/>
  <c r="AK44" i="29"/>
  <c r="AG44" i="29"/>
  <c r="O438" i="29"/>
  <c r="AK438" i="29"/>
  <c r="AG438" i="29"/>
  <c r="O488" i="29"/>
  <c r="AK488" i="29"/>
  <c r="AG488" i="29"/>
  <c r="O162" i="29"/>
  <c r="AK162" i="29"/>
  <c r="AG162" i="29"/>
  <c r="O281" i="29"/>
  <c r="AK281" i="29"/>
  <c r="AG281" i="29"/>
  <c r="O251" i="29"/>
  <c r="AK251" i="29"/>
  <c r="AG251" i="29"/>
  <c r="O427" i="29"/>
  <c r="AK427" i="29"/>
  <c r="AG427" i="29"/>
  <c r="O903" i="29"/>
  <c r="AK903" i="29"/>
  <c r="AG903" i="29"/>
  <c r="O1116" i="29"/>
  <c r="AK1116" i="29"/>
  <c r="AG1116" i="29"/>
  <c r="O1277" i="29"/>
  <c r="AG1277" i="29"/>
  <c r="AK1277" i="29"/>
  <c r="O633" i="29"/>
  <c r="AG633" i="29"/>
  <c r="AK633" i="29"/>
  <c r="O1571" i="29"/>
  <c r="AK1571" i="29"/>
  <c r="AG1571" i="29"/>
  <c r="O1888" i="29"/>
  <c r="AK1888" i="29"/>
  <c r="AG1888" i="29"/>
  <c r="O356" i="29"/>
  <c r="AK356" i="29"/>
  <c r="AG356" i="29"/>
  <c r="O526" i="29"/>
  <c r="AK526" i="29"/>
  <c r="AG526" i="29"/>
  <c r="O512" i="29"/>
  <c r="AK512" i="29"/>
  <c r="AG512" i="29"/>
  <c r="O186" i="29"/>
  <c r="AK186" i="29"/>
  <c r="AG186" i="29"/>
  <c r="O369" i="29"/>
  <c r="AK369" i="29"/>
  <c r="AG369" i="29"/>
  <c r="O403" i="29"/>
  <c r="AK403" i="29"/>
  <c r="AG403" i="29"/>
  <c r="O398" i="29"/>
  <c r="AK398" i="29"/>
  <c r="AG398" i="29"/>
  <c r="O98" i="29"/>
  <c r="AK98" i="29"/>
  <c r="AG98" i="29"/>
  <c r="O148" i="29"/>
  <c r="AK148" i="29"/>
  <c r="AG148" i="29"/>
  <c r="O408" i="29"/>
  <c r="AK408" i="29"/>
  <c r="AG408" i="29"/>
  <c r="O748" i="29"/>
  <c r="AG748" i="29"/>
  <c r="AK748" i="29"/>
  <c r="O839" i="29"/>
  <c r="AK839" i="29"/>
  <c r="AG839" i="29"/>
  <c r="O1052" i="29"/>
  <c r="AG1052" i="29"/>
  <c r="AK1052" i="29"/>
  <c r="O1213" i="29"/>
  <c r="AK1213" i="29"/>
  <c r="AG1213" i="29"/>
  <c r="O798" i="29"/>
  <c r="AK798" i="29"/>
  <c r="AG798" i="29"/>
  <c r="O1504" i="29"/>
  <c r="AK1504" i="29"/>
  <c r="AG1504" i="29"/>
  <c r="O1709" i="29"/>
  <c r="AG1709" i="29"/>
  <c r="AK1709" i="29"/>
  <c r="O642" i="29"/>
  <c r="AK642" i="29"/>
  <c r="AG642" i="29"/>
  <c r="O818" i="29"/>
  <c r="AK818" i="29"/>
  <c r="AG818" i="29"/>
  <c r="O1307" i="29"/>
  <c r="AK1307" i="29"/>
  <c r="AG1307" i="29"/>
  <c r="O1835" i="29"/>
  <c r="AK1835" i="29"/>
  <c r="AG1835" i="29"/>
  <c r="O1844" i="29"/>
  <c r="AK1844" i="29"/>
  <c r="AG1844" i="29"/>
  <c r="O884" i="29"/>
  <c r="AK884" i="29"/>
  <c r="AG884" i="29"/>
  <c r="O1414" i="29"/>
  <c r="AK1414" i="29"/>
  <c r="AG1414" i="29"/>
  <c r="O1747" i="29"/>
  <c r="AK1747" i="29"/>
  <c r="AG1747" i="29"/>
  <c r="O1820" i="29"/>
  <c r="AK1820" i="29"/>
  <c r="AG1820" i="29"/>
  <c r="O820" i="29"/>
  <c r="AK820" i="29"/>
  <c r="AG820" i="29"/>
  <c r="O1374" i="29"/>
  <c r="AK1374" i="29"/>
  <c r="AG1374" i="29"/>
  <c r="O1723" i="29"/>
  <c r="AK1723" i="29"/>
  <c r="AG1723" i="29"/>
  <c r="O1727" i="29"/>
  <c r="AK1727" i="29"/>
  <c r="AG1727" i="29"/>
  <c r="O1886" i="29"/>
  <c r="AK1886" i="29"/>
  <c r="AG1886" i="29"/>
  <c r="O1036" i="29"/>
  <c r="AG1036" i="29"/>
  <c r="AK1036" i="29"/>
  <c r="O1272" i="29"/>
  <c r="AK1272" i="29"/>
  <c r="AG1272" i="29"/>
  <c r="O700" i="29"/>
  <c r="AK700" i="29"/>
  <c r="AG700" i="29"/>
  <c r="O1297" i="29"/>
  <c r="AG1297" i="29"/>
  <c r="AK1297" i="29"/>
  <c r="O1344" i="29"/>
  <c r="AG1344" i="29"/>
  <c r="AK1344" i="29"/>
  <c r="O1507" i="29"/>
  <c r="AK1507" i="29"/>
  <c r="AG1507" i="29"/>
  <c r="O1516" i="29"/>
  <c r="AK1516" i="29"/>
  <c r="AG1516" i="29"/>
  <c r="O782" i="29"/>
  <c r="AK782" i="29"/>
  <c r="AG782" i="29"/>
  <c r="O1429" i="29"/>
  <c r="AK1429" i="29"/>
  <c r="AG1429" i="29"/>
  <c r="O1483" i="29"/>
  <c r="AG1483" i="29"/>
  <c r="AK1483" i="29"/>
  <c r="O1492" i="29"/>
  <c r="AK1492" i="29"/>
  <c r="AG1492" i="29"/>
  <c r="O1733" i="29"/>
  <c r="AK1733" i="29"/>
  <c r="AG1733" i="29"/>
  <c r="O1365" i="29"/>
  <c r="AK1365" i="29"/>
  <c r="AG1365" i="29"/>
  <c r="O1565" i="29"/>
  <c r="AK1565" i="29"/>
  <c r="AG1565" i="29"/>
  <c r="O1884" i="29"/>
  <c r="AG1884" i="29"/>
  <c r="AK1884" i="29"/>
  <c r="O1001" i="29"/>
  <c r="AK1001" i="29"/>
  <c r="AG1001" i="29"/>
  <c r="O869" i="29"/>
  <c r="AK869" i="29"/>
  <c r="AG869" i="29"/>
  <c r="O1860" i="29"/>
  <c r="AK1860" i="29"/>
  <c r="AG1860" i="29"/>
  <c r="O1793" i="29"/>
  <c r="AG1793" i="29"/>
  <c r="AK1793" i="29"/>
  <c r="O1762" i="29"/>
  <c r="AG1762" i="29"/>
  <c r="AK1762" i="29"/>
  <c r="O1242" i="29"/>
  <c r="AG1242" i="29"/>
  <c r="AK1242" i="29"/>
  <c r="O1688" i="29"/>
  <c r="AK1688" i="29"/>
  <c r="AG1688" i="29"/>
  <c r="O1705" i="29"/>
  <c r="AK1705" i="29"/>
  <c r="AG1705" i="29"/>
  <c r="O1738" i="29"/>
  <c r="AK1738" i="29"/>
  <c r="AG1738" i="29"/>
  <c r="O1093" i="29"/>
  <c r="AK1093" i="29"/>
  <c r="AG1093" i="29"/>
  <c r="O1664" i="29"/>
  <c r="AG1664" i="29"/>
  <c r="AK1664" i="29"/>
  <c r="O1681" i="29"/>
  <c r="AG1681" i="29"/>
  <c r="AK1681" i="29"/>
  <c r="O1669" i="29"/>
  <c r="AK1669" i="29"/>
  <c r="AG1669" i="29"/>
  <c r="O1725" i="29"/>
  <c r="AG1725" i="29"/>
  <c r="AK1725" i="29"/>
  <c r="O1890" i="29"/>
  <c r="AK1890" i="29"/>
  <c r="AG1890" i="29"/>
  <c r="O780" i="29"/>
  <c r="AG780" i="29"/>
  <c r="AK780" i="29"/>
  <c r="O762" i="29"/>
  <c r="AG762" i="29"/>
  <c r="AK762" i="29"/>
  <c r="O1207" i="29"/>
  <c r="AG1207" i="29"/>
  <c r="AK1207" i="29"/>
  <c r="O1579" i="29"/>
  <c r="AG1579" i="29"/>
  <c r="AK1579" i="29"/>
  <c r="O1588" i="29"/>
  <c r="AG1588" i="29"/>
  <c r="AK1588" i="29"/>
  <c r="O743" i="29"/>
  <c r="AG743" i="29"/>
  <c r="AK743" i="29"/>
  <c r="O1320" i="29"/>
  <c r="AG1320" i="29"/>
  <c r="AK1320" i="29"/>
  <c r="O1491" i="29"/>
  <c r="AG1491" i="29"/>
  <c r="AK1491" i="29"/>
  <c r="O1564" i="29"/>
  <c r="AG1564" i="29"/>
  <c r="AK1564" i="29"/>
  <c r="O588" i="29"/>
  <c r="AG588" i="29"/>
  <c r="AK588" i="29"/>
  <c r="O1256" i="29"/>
  <c r="AG1256" i="29"/>
  <c r="AK1256" i="29"/>
  <c r="O1467" i="29"/>
  <c r="AG1467" i="29"/>
  <c r="AK1467" i="29"/>
  <c r="O1609" i="29"/>
  <c r="AG1609" i="29"/>
  <c r="AK1609" i="29"/>
  <c r="O1876" i="29"/>
  <c r="AG1876" i="29"/>
  <c r="AK1876" i="29"/>
  <c r="O1127" i="29"/>
  <c r="AG1127" i="29"/>
  <c r="AK1127" i="29"/>
  <c r="O1363" i="29"/>
  <c r="AK1363" i="29"/>
  <c r="AG1363" i="29"/>
  <c r="O799" i="29"/>
  <c r="AK799" i="29"/>
  <c r="AG799" i="29"/>
  <c r="O1444" i="29"/>
  <c r="AK1444" i="29"/>
  <c r="AG1444" i="29"/>
  <c r="O1281" i="29"/>
  <c r="AK1281" i="29"/>
  <c r="AG1281" i="29"/>
  <c r="O1827" i="29"/>
  <c r="AK1827" i="29"/>
  <c r="AG1827" i="29"/>
  <c r="O1836" i="29"/>
  <c r="AK1836" i="29"/>
  <c r="AG1836" i="29"/>
  <c r="O844" i="29"/>
  <c r="AK844" i="29"/>
  <c r="AG844" i="29"/>
  <c r="O1398" i="29"/>
  <c r="AG1398" i="29"/>
  <c r="AK1398" i="29"/>
  <c r="O1803" i="29"/>
  <c r="AK1803" i="29"/>
  <c r="AG1803" i="29"/>
  <c r="O1812" i="29"/>
  <c r="AK1812" i="29"/>
  <c r="AG1812" i="29"/>
  <c r="O993" i="29"/>
  <c r="AG993" i="29"/>
  <c r="AK993" i="29"/>
  <c r="O1350" i="29"/>
  <c r="AG1350" i="29"/>
  <c r="AK1350" i="29"/>
  <c r="O1843" i="29"/>
  <c r="AK1843" i="29"/>
  <c r="AG1843" i="29"/>
  <c r="O1907" i="29"/>
  <c r="AK1907" i="29"/>
  <c r="AG1907" i="29"/>
  <c r="O879" i="29"/>
  <c r="AK879" i="29"/>
  <c r="AG879" i="29"/>
  <c r="O1084" i="29"/>
  <c r="AK1084" i="29"/>
  <c r="AG1084" i="29"/>
  <c r="O1449" i="29"/>
  <c r="AG1449" i="29"/>
  <c r="AK1449" i="29"/>
  <c r="O1660" i="29"/>
  <c r="AG1660" i="29"/>
  <c r="AK1660" i="29"/>
  <c r="O794" i="29"/>
  <c r="AK794" i="29"/>
  <c r="AG794" i="29"/>
  <c r="O1283" i="29"/>
  <c r="AG1283" i="29"/>
  <c r="AK1283" i="29"/>
  <c r="O1563" i="29"/>
  <c r="AK1563" i="29"/>
  <c r="AG1563" i="29"/>
  <c r="O1572" i="29"/>
  <c r="AK1572" i="29"/>
  <c r="AG1572" i="29"/>
  <c r="O679" i="29"/>
  <c r="AK679" i="29"/>
  <c r="AG679" i="29"/>
  <c r="O1219" i="29"/>
  <c r="AK1219" i="29"/>
  <c r="AG1219" i="29"/>
  <c r="O1539" i="29"/>
  <c r="AG1539" i="29"/>
  <c r="AK1539" i="29"/>
  <c r="O1548" i="29"/>
  <c r="AK1548" i="29"/>
  <c r="AG1548" i="29"/>
  <c r="O644" i="29"/>
  <c r="AK644" i="29"/>
  <c r="AG644" i="29"/>
  <c r="O1877" i="29"/>
  <c r="AG1877" i="29"/>
  <c r="AK1877" i="29"/>
  <c r="O1637" i="29"/>
  <c r="AG1637" i="29"/>
  <c r="AK1637" i="29"/>
  <c r="O467" i="29"/>
  <c r="AK467" i="29"/>
  <c r="AG467" i="29"/>
  <c r="O836" i="29"/>
  <c r="AK836" i="29"/>
  <c r="AG836" i="29"/>
  <c r="O974" i="29"/>
  <c r="AG974" i="29"/>
  <c r="AK974" i="29"/>
  <c r="O1832" i="29"/>
  <c r="AK1832" i="29"/>
  <c r="AG1832" i="29"/>
  <c r="O1849" i="29"/>
  <c r="AG1849" i="29"/>
  <c r="AK1849" i="29"/>
  <c r="O1818" i="29"/>
  <c r="AK1818" i="29"/>
  <c r="AG1818" i="29"/>
  <c r="O1410" i="29"/>
  <c r="AG1410" i="29"/>
  <c r="AK1410" i="29"/>
  <c r="O1744" i="29"/>
  <c r="AK1744" i="29"/>
  <c r="AG1744" i="29"/>
  <c r="O1825" i="29"/>
  <c r="AG1825" i="29"/>
  <c r="AK1825" i="29"/>
  <c r="O1794" i="29"/>
  <c r="AG1794" i="29"/>
  <c r="AK1794" i="29"/>
  <c r="O1346" i="29"/>
  <c r="AG1346" i="29"/>
  <c r="AK1346" i="29"/>
  <c r="O1720" i="29"/>
  <c r="AK1720" i="29"/>
  <c r="AG1720" i="29"/>
  <c r="O1880" i="29"/>
  <c r="AG1880" i="29"/>
  <c r="AK1880" i="29"/>
  <c r="O1911" i="29"/>
  <c r="AG1911" i="29"/>
  <c r="AK1911" i="29"/>
  <c r="O1523" i="29"/>
  <c r="AG1523" i="29"/>
  <c r="AL1523" i="29" s="1"/>
  <c r="AK1523" i="29"/>
  <c r="N1260" i="29"/>
  <c r="AI1260" i="29"/>
  <c r="AF1260" i="29"/>
  <c r="N1712" i="29"/>
  <c r="AF1712" i="29"/>
  <c r="AI1712" i="29"/>
  <c r="N930" i="29"/>
  <c r="AF930" i="29"/>
  <c r="AI930" i="29"/>
  <c r="N1137" i="29"/>
  <c r="AF1137" i="29"/>
  <c r="AI1137" i="29"/>
  <c r="N1634" i="29"/>
  <c r="AF1634" i="29"/>
  <c r="AI1634" i="29"/>
  <c r="N412" i="29"/>
  <c r="AF412" i="29"/>
  <c r="AI412" i="29"/>
  <c r="N1747" i="29"/>
  <c r="AF1747" i="29"/>
  <c r="AI1747" i="29"/>
  <c r="N1506" i="29"/>
  <c r="AI1506" i="29"/>
  <c r="AF1506" i="29"/>
  <c r="N1704" i="29"/>
  <c r="AF1704" i="29"/>
  <c r="AI1704" i="29"/>
  <c r="N1452" i="29"/>
  <c r="AF1452" i="29"/>
  <c r="AI1452" i="29"/>
  <c r="N1673" i="29"/>
  <c r="AF1673" i="29"/>
  <c r="AI1673" i="29"/>
  <c r="N1768" i="29"/>
  <c r="AF1768" i="29"/>
  <c r="AI1768" i="29"/>
  <c r="N1480" i="29"/>
  <c r="AF1480" i="29"/>
  <c r="AI1480" i="29"/>
  <c r="N1517" i="29"/>
  <c r="AF1517" i="29"/>
  <c r="AI1517" i="29"/>
  <c r="N1426" i="29"/>
  <c r="AF1426" i="29"/>
  <c r="AI1426" i="29"/>
  <c r="N1852" i="29"/>
  <c r="AF1852" i="29"/>
  <c r="AI1852" i="29"/>
  <c r="N1745" i="29"/>
  <c r="AF1745" i="29"/>
  <c r="AI1745" i="29"/>
  <c r="N1678" i="29"/>
  <c r="AF1678" i="29"/>
  <c r="AI1678" i="29"/>
  <c r="N1627" i="29"/>
  <c r="AF1627" i="29"/>
  <c r="AI1627" i="29"/>
  <c r="N1460" i="29"/>
  <c r="AF1460" i="29"/>
  <c r="AI1460" i="29"/>
  <c r="N1164" i="29"/>
  <c r="AI1164" i="29"/>
  <c r="AF1164" i="29"/>
  <c r="N377" i="29"/>
  <c r="AI377" i="29"/>
  <c r="AF377" i="29"/>
  <c r="N1792" i="29"/>
  <c r="AF1792" i="29"/>
  <c r="AI1792" i="29"/>
  <c r="N1568" i="29"/>
  <c r="AF1568" i="29"/>
  <c r="AI1568" i="29"/>
  <c r="N1629" i="29"/>
  <c r="AF1629" i="29"/>
  <c r="AI1629" i="29"/>
  <c r="N1562" i="29"/>
  <c r="AF1562" i="29"/>
  <c r="AI1562" i="29"/>
  <c r="N1503" i="29"/>
  <c r="AF1503" i="29"/>
  <c r="AI1503" i="29"/>
  <c r="N1402" i="29"/>
  <c r="AF1402" i="29"/>
  <c r="AI1402" i="29"/>
  <c r="N1790" i="29"/>
  <c r="AF1790" i="29"/>
  <c r="AI1790" i="29"/>
  <c r="N1739" i="29"/>
  <c r="AF1739" i="29"/>
  <c r="AI1739" i="29"/>
  <c r="N1271" i="29"/>
  <c r="AF1271" i="29"/>
  <c r="AI1271" i="29"/>
  <c r="N1333" i="29"/>
  <c r="AF1333" i="29"/>
  <c r="AI1333" i="29"/>
  <c r="N574" i="29"/>
  <c r="AF574" i="29"/>
  <c r="AI574" i="29"/>
  <c r="N30" i="29"/>
  <c r="AF30" i="29"/>
  <c r="AI30" i="29"/>
  <c r="N1592" i="29"/>
  <c r="AF1592" i="29"/>
  <c r="AI1592" i="29"/>
  <c r="N1685" i="29"/>
  <c r="AF1685" i="29"/>
  <c r="AI1685" i="29"/>
  <c r="N1618" i="29"/>
  <c r="AF1618" i="29"/>
  <c r="AI1618" i="29"/>
  <c r="N1559" i="29"/>
  <c r="AF1559" i="29"/>
  <c r="AI1559" i="29"/>
  <c r="N1508" i="29"/>
  <c r="AF1508" i="29"/>
  <c r="AI1508" i="29"/>
  <c r="N1846" i="29"/>
  <c r="AF1846" i="29"/>
  <c r="AI1846" i="29"/>
  <c r="N1795" i="29"/>
  <c r="AF1795" i="29"/>
  <c r="AI1795" i="29"/>
  <c r="N1327" i="29"/>
  <c r="AF1327" i="29"/>
  <c r="AI1327" i="29"/>
  <c r="N1456" i="29"/>
  <c r="AF1456" i="29"/>
  <c r="AI1456" i="29"/>
  <c r="N510" i="29"/>
  <c r="AF510" i="29"/>
  <c r="AI510" i="29"/>
  <c r="N284" i="29"/>
  <c r="AF284" i="29"/>
  <c r="AI284" i="29"/>
  <c r="N1616" i="29"/>
  <c r="AF1616" i="29"/>
  <c r="AI1616" i="29"/>
  <c r="N1520" i="29"/>
  <c r="AF1520" i="29"/>
  <c r="AI1520" i="29"/>
  <c r="N1802" i="29"/>
  <c r="AF1802" i="29"/>
  <c r="AI1802" i="29"/>
  <c r="N1743" i="29"/>
  <c r="AF1743" i="29"/>
  <c r="AI1743" i="29"/>
  <c r="N1692" i="29"/>
  <c r="AF1692" i="29"/>
  <c r="AI1692" i="29"/>
  <c r="N1585" i="29"/>
  <c r="AF1585" i="29"/>
  <c r="AI1585" i="29"/>
  <c r="N1518" i="29"/>
  <c r="AF1518" i="29"/>
  <c r="AI1518" i="29"/>
  <c r="N1467" i="29"/>
  <c r="AF1467" i="29"/>
  <c r="AI1467" i="29"/>
  <c r="N1300" i="29"/>
  <c r="AF1300" i="29"/>
  <c r="AI1300" i="29"/>
  <c r="N959" i="29"/>
  <c r="AI959" i="29"/>
  <c r="AF959" i="29"/>
  <c r="N369" i="29"/>
  <c r="AI369" i="29"/>
  <c r="AF369" i="29"/>
  <c r="N1887" i="29"/>
  <c r="AF1887" i="29"/>
  <c r="AI1887" i="29"/>
  <c r="N1883" i="29"/>
  <c r="AF1883" i="29"/>
  <c r="AI1883" i="29"/>
  <c r="N1858" i="29"/>
  <c r="AF1858" i="29"/>
  <c r="AI1858" i="29"/>
  <c r="N1799" i="29"/>
  <c r="AF1799" i="29"/>
  <c r="AI1799" i="29"/>
  <c r="N1748" i="29"/>
  <c r="AF1748" i="29"/>
  <c r="AI1748" i="29"/>
  <c r="N1641" i="29"/>
  <c r="AF1641" i="29"/>
  <c r="AI1641" i="29"/>
  <c r="N1574" i="29"/>
  <c r="AF1574" i="29"/>
  <c r="AI1574" i="29"/>
  <c r="N1523" i="29"/>
  <c r="AF1523" i="29"/>
  <c r="AI1523" i="29"/>
  <c r="N1356" i="29"/>
  <c r="AF1356" i="29"/>
  <c r="AI1356" i="29"/>
  <c r="N965" i="29"/>
  <c r="AF965" i="29"/>
  <c r="AI965" i="29"/>
  <c r="N353" i="29"/>
  <c r="AF353" i="29"/>
  <c r="AI353" i="29"/>
  <c r="N1833" i="29"/>
  <c r="AF1833" i="29"/>
  <c r="AI1833" i="29"/>
  <c r="N1873" i="29"/>
  <c r="AF1873" i="29"/>
  <c r="AI1873" i="29"/>
  <c r="N1469" i="29"/>
  <c r="AF1469" i="29"/>
  <c r="AI1469" i="29"/>
  <c r="N1855" i="29"/>
  <c r="AF1855" i="29"/>
  <c r="AI1855" i="29"/>
  <c r="N1804" i="29"/>
  <c r="AF1804" i="29"/>
  <c r="AI1804" i="29"/>
  <c r="N1697" i="29"/>
  <c r="AF1697" i="29"/>
  <c r="AI1697" i="29"/>
  <c r="N1630" i="29"/>
  <c r="AF1630" i="29"/>
  <c r="AI1630" i="29"/>
  <c r="N1579" i="29"/>
  <c r="AF1579" i="29"/>
  <c r="AI1579" i="29"/>
  <c r="N1412" i="29"/>
  <c r="AF1412" i="29"/>
  <c r="AI1412" i="29"/>
  <c r="N1166" i="29"/>
  <c r="AF1166" i="29"/>
  <c r="AI1166" i="29"/>
  <c r="N493" i="29"/>
  <c r="AF493" i="29"/>
  <c r="AI493" i="29"/>
  <c r="N1841" i="29"/>
  <c r="AI1841" i="29"/>
  <c r="AF1841" i="29"/>
  <c r="N1544" i="29"/>
  <c r="AF1544" i="29"/>
  <c r="AI1544" i="29"/>
  <c r="N1525" i="29"/>
  <c r="AF1525" i="29"/>
  <c r="AI1525" i="29"/>
  <c r="N1458" i="29"/>
  <c r="AF1458" i="29"/>
  <c r="AI1458" i="29"/>
  <c r="N1860" i="29"/>
  <c r="AF1860" i="29"/>
  <c r="AI1860" i="29"/>
  <c r="N1753" i="29"/>
  <c r="AF1753" i="29"/>
  <c r="AI1753" i="29"/>
  <c r="N1686" i="29"/>
  <c r="AF1686" i="29"/>
  <c r="AI1686" i="29"/>
  <c r="N1635" i="29"/>
  <c r="AF1635" i="29"/>
  <c r="AI1635" i="29"/>
  <c r="N1024" i="29"/>
  <c r="AF1024" i="29"/>
  <c r="AI1024" i="29"/>
  <c r="N961" i="29"/>
  <c r="AF961" i="29"/>
  <c r="AI961" i="29"/>
  <c r="N475" i="29"/>
  <c r="AF475" i="29"/>
  <c r="AI475" i="29"/>
  <c r="N1457" i="29"/>
  <c r="AF1457" i="29"/>
  <c r="AI1457" i="29"/>
  <c r="N1246" i="29"/>
  <c r="AF1246" i="29"/>
  <c r="AI1246" i="29"/>
  <c r="N1272" i="29"/>
  <c r="AF1272" i="29"/>
  <c r="AI1272" i="29"/>
  <c r="N1125" i="29"/>
  <c r="AF1125" i="29"/>
  <c r="AI1125" i="29"/>
  <c r="N1063" i="29"/>
  <c r="AF1063" i="29"/>
  <c r="AI1063" i="29"/>
  <c r="N1174" i="29"/>
  <c r="AF1174" i="29"/>
  <c r="AI1174" i="29"/>
  <c r="N909" i="29"/>
  <c r="AF909" i="29"/>
  <c r="AI909" i="29"/>
  <c r="N839" i="29"/>
  <c r="AF839" i="29"/>
  <c r="AI839" i="29"/>
  <c r="N950" i="29"/>
  <c r="AF950" i="29"/>
  <c r="AI950" i="29"/>
  <c r="N706" i="29"/>
  <c r="AF706" i="29"/>
  <c r="AI706" i="29"/>
  <c r="N636" i="29"/>
  <c r="AF636" i="29"/>
  <c r="AI636" i="29"/>
  <c r="N803" i="29"/>
  <c r="AF803" i="29"/>
  <c r="AI803" i="29"/>
  <c r="N547" i="29"/>
  <c r="AF547" i="29"/>
  <c r="AI547" i="29"/>
  <c r="N501" i="29"/>
  <c r="AF501" i="29"/>
  <c r="AI501" i="29"/>
  <c r="N580" i="29"/>
  <c r="AF580" i="29"/>
  <c r="AI580" i="29"/>
  <c r="N334" i="29"/>
  <c r="AF334" i="29"/>
  <c r="AI334" i="29"/>
  <c r="N272" i="29"/>
  <c r="AF272" i="29"/>
  <c r="AI272" i="29"/>
  <c r="N383" i="29"/>
  <c r="AF383" i="29"/>
  <c r="AI383" i="29"/>
  <c r="N124" i="29"/>
  <c r="AF124" i="29"/>
  <c r="AI124" i="29"/>
  <c r="N1441" i="29"/>
  <c r="AF1441" i="29"/>
  <c r="AI1441" i="29"/>
  <c r="N1230" i="29"/>
  <c r="AF1230" i="29"/>
  <c r="AI1230" i="29"/>
  <c r="N1256" i="29"/>
  <c r="AF1256" i="29"/>
  <c r="AI1256" i="29"/>
  <c r="N1109" i="29"/>
  <c r="AF1109" i="29"/>
  <c r="AI1109" i="29"/>
  <c r="N1047" i="29"/>
  <c r="AF1047" i="29"/>
  <c r="AI1047" i="29"/>
  <c r="N1158" i="29"/>
  <c r="AF1158" i="29"/>
  <c r="AI1158" i="29"/>
  <c r="N893" i="29"/>
  <c r="AF893" i="29"/>
  <c r="AI893" i="29"/>
  <c r="N823" i="29"/>
  <c r="AF823" i="29"/>
  <c r="AI823" i="29"/>
  <c r="N934" i="29"/>
  <c r="AF934" i="29"/>
  <c r="AI934" i="29"/>
  <c r="N690" i="29"/>
  <c r="AF690" i="29"/>
  <c r="AI690" i="29"/>
  <c r="N620" i="29"/>
  <c r="AF620" i="29"/>
  <c r="AI620" i="29"/>
  <c r="N787" i="29"/>
  <c r="AF787" i="29"/>
  <c r="AI787" i="29"/>
  <c r="N531" i="29"/>
  <c r="AF531" i="29"/>
  <c r="AI531" i="29"/>
  <c r="N485" i="29"/>
  <c r="AF485" i="29"/>
  <c r="AI485" i="29"/>
  <c r="N564" i="29"/>
  <c r="AF564" i="29"/>
  <c r="AI564" i="29"/>
  <c r="N318" i="29"/>
  <c r="AF318" i="29"/>
  <c r="AI318" i="29"/>
  <c r="N256" i="29"/>
  <c r="AF256" i="29"/>
  <c r="AI256" i="29"/>
  <c r="N367" i="29"/>
  <c r="AF367" i="29"/>
  <c r="AI367" i="29"/>
  <c r="N108" i="29"/>
  <c r="AF108" i="29"/>
  <c r="AI108" i="29"/>
  <c r="N1433" i="29"/>
  <c r="AF1433" i="29"/>
  <c r="AI1433" i="29"/>
  <c r="N1222" i="29"/>
  <c r="AF1222" i="29"/>
  <c r="AI1222" i="29"/>
  <c r="N1248" i="29"/>
  <c r="AF1248" i="29"/>
  <c r="AI1248" i="29"/>
  <c r="N1101" i="29"/>
  <c r="AF1101" i="29"/>
  <c r="AI1101" i="29"/>
  <c r="N1039" i="29"/>
  <c r="AF1039" i="29"/>
  <c r="AI1039" i="29"/>
  <c r="N1150" i="29"/>
  <c r="AF1150" i="29"/>
  <c r="AI1150" i="29"/>
  <c r="N885" i="29"/>
  <c r="AF885" i="29"/>
  <c r="AI885" i="29"/>
  <c r="N815" i="29"/>
  <c r="AF815" i="29"/>
  <c r="AI815" i="29"/>
  <c r="N926" i="29"/>
  <c r="AF926" i="29"/>
  <c r="AI926" i="29"/>
  <c r="N682" i="29"/>
  <c r="AF682" i="29"/>
  <c r="AI682" i="29"/>
  <c r="N607" i="29"/>
  <c r="AF607" i="29"/>
  <c r="AI607" i="29"/>
  <c r="N779" i="29"/>
  <c r="AF779" i="29"/>
  <c r="AI779" i="29"/>
  <c r="N523" i="29"/>
  <c r="AF523" i="29"/>
  <c r="AI523" i="29"/>
  <c r="N477" i="29"/>
  <c r="AF477" i="29"/>
  <c r="AI477" i="29"/>
  <c r="N556" i="29"/>
  <c r="AF556" i="29"/>
  <c r="AI556" i="29"/>
  <c r="N310" i="29"/>
  <c r="AF310" i="29"/>
  <c r="AI310" i="29"/>
  <c r="N248" i="29"/>
  <c r="AF248" i="29"/>
  <c r="AI248" i="29"/>
  <c r="N359" i="29"/>
  <c r="AF359" i="29"/>
  <c r="AI359" i="29"/>
  <c r="N100" i="29"/>
  <c r="AF100" i="29"/>
  <c r="AI100" i="29"/>
  <c r="N1425" i="29"/>
  <c r="AF1425" i="29"/>
  <c r="AI1425" i="29"/>
  <c r="N1214" i="29"/>
  <c r="AF1214" i="29"/>
  <c r="AI1214" i="29"/>
  <c r="N1240" i="29"/>
  <c r="AF1240" i="29"/>
  <c r="AI1240" i="29"/>
  <c r="N1093" i="29"/>
  <c r="AF1093" i="29"/>
  <c r="AI1093" i="29"/>
  <c r="N1031" i="29"/>
  <c r="AF1031" i="29"/>
  <c r="AI1031" i="29"/>
  <c r="N1142" i="29"/>
  <c r="AF1142" i="29"/>
  <c r="AI1142" i="29"/>
  <c r="N877" i="29"/>
  <c r="AF877" i="29"/>
  <c r="AI877" i="29"/>
  <c r="N807" i="29"/>
  <c r="AF807" i="29"/>
  <c r="AI807" i="29"/>
  <c r="N918" i="29"/>
  <c r="AF918" i="29"/>
  <c r="AI918" i="29"/>
  <c r="N674" i="29"/>
  <c r="AF674" i="29"/>
  <c r="AI674" i="29"/>
  <c r="N575" i="29"/>
  <c r="AF575" i="29"/>
  <c r="AI575" i="29"/>
  <c r="N771" i="29"/>
  <c r="AF771" i="29"/>
  <c r="AI771" i="29"/>
  <c r="N515" i="29"/>
  <c r="AF515" i="29"/>
  <c r="AI515" i="29"/>
  <c r="N469" i="29"/>
  <c r="AF469" i="29"/>
  <c r="AI469" i="29"/>
  <c r="N548" i="29"/>
  <c r="AF548" i="29"/>
  <c r="AI548" i="29"/>
  <c r="N302" i="29"/>
  <c r="AF302" i="29"/>
  <c r="AI302" i="29"/>
  <c r="N240" i="29"/>
  <c r="AF240" i="29"/>
  <c r="AI240" i="29"/>
  <c r="N351" i="29"/>
  <c r="AF351" i="29"/>
  <c r="AI351" i="29"/>
  <c r="N92" i="29"/>
  <c r="AF92" i="29"/>
  <c r="AI92" i="29"/>
  <c r="N1353" i="29"/>
  <c r="AF1353" i="29"/>
  <c r="AI1353" i="29"/>
  <c r="N1379" i="29"/>
  <c r="AF1379" i="29"/>
  <c r="AI1379" i="29"/>
  <c r="N1096" i="29"/>
  <c r="AF1096" i="29"/>
  <c r="AI1096" i="29"/>
  <c r="N1021" i="29"/>
  <c r="AF1021" i="29"/>
  <c r="AI1021" i="29"/>
  <c r="N661" i="29"/>
  <c r="AF661" i="29"/>
  <c r="AI661" i="29"/>
  <c r="N1070" i="29"/>
  <c r="AF1070" i="29"/>
  <c r="AI1070" i="29"/>
  <c r="N765" i="29"/>
  <c r="AF765" i="29"/>
  <c r="AI765" i="29"/>
  <c r="N980" i="29"/>
  <c r="AF980" i="29"/>
  <c r="AI980" i="29"/>
  <c r="N846" i="29"/>
  <c r="AF846" i="29"/>
  <c r="AI846" i="29"/>
  <c r="N567" i="29"/>
  <c r="AF567" i="29"/>
  <c r="AI567" i="29"/>
  <c r="N769" i="29"/>
  <c r="AF769" i="29"/>
  <c r="AI769" i="29"/>
  <c r="N699" i="29"/>
  <c r="AF699" i="29"/>
  <c r="AI699" i="29"/>
  <c r="N443" i="29"/>
  <c r="AF443" i="29"/>
  <c r="AI443" i="29"/>
  <c r="N273" i="29"/>
  <c r="AF273" i="29"/>
  <c r="AI273" i="29"/>
  <c r="N476" i="29"/>
  <c r="AF476" i="29"/>
  <c r="AI476" i="29"/>
  <c r="N230" i="29"/>
  <c r="AF230" i="29"/>
  <c r="AI230" i="29"/>
  <c r="N397" i="29"/>
  <c r="AF397" i="29"/>
  <c r="AI397" i="29"/>
  <c r="N279" i="29"/>
  <c r="AF279" i="29"/>
  <c r="AI279" i="29"/>
  <c r="N20" i="29"/>
  <c r="AF20" i="29"/>
  <c r="AI20" i="29"/>
  <c r="N1345" i="29"/>
  <c r="AF1345" i="29"/>
  <c r="AI1345" i="29"/>
  <c r="N1371" i="29"/>
  <c r="AF1371" i="29"/>
  <c r="AI1371" i="29"/>
  <c r="N1032" i="29"/>
  <c r="AF1032" i="29"/>
  <c r="AI1032" i="29"/>
  <c r="N1013" i="29"/>
  <c r="AF1013" i="29"/>
  <c r="AI1013" i="29"/>
  <c r="N1188" i="29"/>
  <c r="AF1188" i="29"/>
  <c r="AI1188" i="29"/>
  <c r="N1062" i="29"/>
  <c r="AF1062" i="29"/>
  <c r="AI1062" i="29"/>
  <c r="N701" i="29"/>
  <c r="AF701" i="29"/>
  <c r="AI701" i="29"/>
  <c r="N972" i="29"/>
  <c r="AF972" i="29"/>
  <c r="AI972" i="29"/>
  <c r="N838" i="29"/>
  <c r="AF838" i="29"/>
  <c r="AI838" i="29"/>
  <c r="N534" i="29"/>
  <c r="AF534" i="29"/>
  <c r="AI534" i="29"/>
  <c r="N761" i="29"/>
  <c r="AF761" i="29"/>
  <c r="AI761" i="29"/>
  <c r="N691" i="29"/>
  <c r="AF691" i="29"/>
  <c r="AI691" i="29"/>
  <c r="N435" i="29"/>
  <c r="AF435" i="29"/>
  <c r="AI435" i="29"/>
  <c r="N610" i="29"/>
  <c r="AF610" i="29"/>
  <c r="AI610" i="29"/>
  <c r="N468" i="29"/>
  <c r="AF468" i="29"/>
  <c r="AI468" i="29"/>
  <c r="N207" i="29"/>
  <c r="AF207" i="29"/>
  <c r="AI207" i="29"/>
  <c r="N389" i="29"/>
  <c r="AF389" i="29"/>
  <c r="AI389" i="29"/>
  <c r="N271" i="29"/>
  <c r="AF271" i="29"/>
  <c r="AI271" i="29"/>
  <c r="N12" i="29"/>
  <c r="AF12" i="29"/>
  <c r="AI12" i="29"/>
  <c r="N1401" i="29"/>
  <c r="AF1401" i="29"/>
  <c r="AI1401" i="29"/>
  <c r="N1195" i="29"/>
  <c r="AF1195" i="29"/>
  <c r="AI1195" i="29"/>
  <c r="N1216" i="29"/>
  <c r="AF1216" i="29"/>
  <c r="AI1216" i="29"/>
  <c r="N1069" i="29"/>
  <c r="AF1069" i="29"/>
  <c r="AI1069" i="29"/>
  <c r="N1007" i="29"/>
  <c r="AF1007" i="29"/>
  <c r="AI1007" i="29"/>
  <c r="N1118" i="29"/>
  <c r="AF1118" i="29"/>
  <c r="AI1118" i="29"/>
  <c r="N853" i="29"/>
  <c r="AF853" i="29"/>
  <c r="AI853" i="29"/>
  <c r="N717" i="29"/>
  <c r="AF717" i="29"/>
  <c r="AI717" i="29"/>
  <c r="N894" i="29"/>
  <c r="AF894" i="29"/>
  <c r="AI894" i="29"/>
  <c r="N650" i="29"/>
  <c r="AF650" i="29"/>
  <c r="AI650" i="29"/>
  <c r="N410" i="29"/>
  <c r="AF410" i="29"/>
  <c r="AI410" i="29"/>
  <c r="N747" i="29"/>
  <c r="AF747" i="29"/>
  <c r="AI747" i="29"/>
  <c r="N491" i="29"/>
  <c r="AF491" i="29"/>
  <c r="AI491" i="29"/>
  <c r="N445" i="29"/>
  <c r="AF445" i="29"/>
  <c r="AI445" i="29"/>
  <c r="N524" i="29"/>
  <c r="AF524" i="29"/>
  <c r="AI524" i="29"/>
  <c r="N278" i="29"/>
  <c r="AF278" i="29"/>
  <c r="AI278" i="29"/>
  <c r="N159" i="29"/>
  <c r="AF159" i="29"/>
  <c r="AI159" i="29"/>
  <c r="N327" i="29"/>
  <c r="AF327" i="29"/>
  <c r="AI327" i="29"/>
  <c r="N68" i="29"/>
  <c r="AF68" i="29"/>
  <c r="AI68" i="29"/>
  <c r="N9" i="29"/>
  <c r="AF9" i="29"/>
  <c r="AI9" i="29"/>
  <c r="N176" i="29"/>
  <c r="AF176" i="29"/>
  <c r="AI176" i="29"/>
  <c r="N114" i="29"/>
  <c r="AF114" i="29"/>
  <c r="AI114" i="29"/>
  <c r="N123" i="29"/>
  <c r="AF123" i="29"/>
  <c r="AI123" i="29"/>
  <c r="N61" i="29"/>
  <c r="AF61" i="29"/>
  <c r="AI61" i="29"/>
  <c r="N78" i="29"/>
  <c r="AF78" i="29"/>
  <c r="AI78" i="29"/>
  <c r="N24" i="29"/>
  <c r="AF24" i="29"/>
  <c r="AI24" i="29"/>
  <c r="N41" i="29"/>
  <c r="AF41" i="29"/>
  <c r="AI41" i="29"/>
  <c r="N208" i="29"/>
  <c r="AF208" i="29"/>
  <c r="AI208" i="29"/>
  <c r="N146" i="29"/>
  <c r="AF146" i="29"/>
  <c r="AI146" i="29"/>
  <c r="N99" i="29"/>
  <c r="AF99" i="29"/>
  <c r="AI99" i="29"/>
  <c r="N37" i="29"/>
  <c r="AF37" i="29"/>
  <c r="AI37" i="29"/>
  <c r="N219" i="29"/>
  <c r="AF219" i="29"/>
  <c r="AI219" i="29"/>
  <c r="N157" i="29"/>
  <c r="AF157" i="29"/>
  <c r="AI157" i="29"/>
  <c r="N46" i="29"/>
  <c r="AF46" i="29"/>
  <c r="AI46" i="29"/>
  <c r="N213" i="29"/>
  <c r="AF213" i="29"/>
  <c r="AI213" i="29"/>
  <c r="O318" i="29"/>
  <c r="AK318" i="29"/>
  <c r="AG318" i="29"/>
  <c r="O296" i="29"/>
  <c r="AK296" i="29"/>
  <c r="AG296" i="29"/>
  <c r="O1186" i="29"/>
  <c r="AK1186" i="29"/>
  <c r="AG1186" i="29"/>
  <c r="O558" i="29"/>
  <c r="AK558" i="29"/>
  <c r="AG558" i="29"/>
  <c r="O916" i="29"/>
  <c r="AG916" i="29"/>
  <c r="AK916" i="29"/>
  <c r="O11" i="29"/>
  <c r="AK11" i="29"/>
  <c r="AG11" i="29"/>
  <c r="O881" i="29"/>
  <c r="AK881" i="29"/>
  <c r="AG881" i="29"/>
  <c r="O496" i="29"/>
  <c r="AK496" i="29"/>
  <c r="AG496" i="29"/>
  <c r="O1458" i="29"/>
  <c r="AK1458" i="29"/>
  <c r="AG1458" i="29"/>
  <c r="O182" i="29"/>
  <c r="AK182" i="29"/>
  <c r="AG182" i="29"/>
  <c r="O986" i="29"/>
  <c r="AG986" i="29"/>
  <c r="AK986" i="29"/>
  <c r="O624" i="29"/>
  <c r="AG624" i="29"/>
  <c r="AK624" i="29"/>
  <c r="O620" i="29"/>
  <c r="AK620" i="29"/>
  <c r="AG620" i="29"/>
  <c r="O262" i="29"/>
  <c r="AG262" i="29"/>
  <c r="AK262" i="29"/>
  <c r="O280" i="29"/>
  <c r="AK280" i="29"/>
  <c r="AG280" i="29"/>
  <c r="O198" i="29"/>
  <c r="AK198" i="29"/>
  <c r="AG198" i="29"/>
  <c r="O59" i="29"/>
  <c r="AG59" i="29"/>
  <c r="AK59" i="29"/>
  <c r="O704" i="29"/>
  <c r="AK704" i="29"/>
  <c r="AG704" i="29"/>
  <c r="O208" i="29"/>
  <c r="AK208" i="29"/>
  <c r="AG208" i="29"/>
  <c r="O311" i="29"/>
  <c r="AK311" i="29"/>
  <c r="AG311" i="29"/>
  <c r="O481" i="29"/>
  <c r="AK481" i="29"/>
  <c r="AG481" i="29"/>
  <c r="O717" i="29"/>
  <c r="AK717" i="29"/>
  <c r="AG717" i="29"/>
  <c r="O213" i="29"/>
  <c r="AK213" i="29"/>
  <c r="AG213" i="29"/>
  <c r="O388" i="29"/>
  <c r="AK388" i="29"/>
  <c r="AG388" i="29"/>
  <c r="O188" i="29"/>
  <c r="AK188" i="29"/>
  <c r="AG188" i="29"/>
  <c r="O608" i="29"/>
  <c r="AK608" i="29"/>
  <c r="AG608" i="29"/>
  <c r="O61" i="29"/>
  <c r="AK61" i="29"/>
  <c r="AG61" i="29"/>
  <c r="O401" i="29"/>
  <c r="AG401" i="29"/>
  <c r="AK401" i="29"/>
  <c r="O1403" i="29"/>
  <c r="AK1403" i="29"/>
  <c r="AG1403" i="29"/>
  <c r="O803" i="29"/>
  <c r="AK803" i="29"/>
  <c r="AG803" i="29"/>
  <c r="O850" i="29"/>
  <c r="AK850" i="29"/>
  <c r="AG850" i="29"/>
  <c r="O1137" i="29"/>
  <c r="AG1137" i="29"/>
  <c r="AK1137" i="29"/>
  <c r="O1461" i="29"/>
  <c r="AK1461" i="29"/>
  <c r="AG1461" i="29"/>
  <c r="O1383" i="29"/>
  <c r="AK1383" i="29"/>
  <c r="AG1383" i="29"/>
  <c r="O646" i="29"/>
  <c r="AK646" i="29"/>
  <c r="AG646" i="29"/>
  <c r="O134" i="29"/>
  <c r="AK134" i="29"/>
  <c r="AG134" i="29"/>
  <c r="O301" i="29"/>
  <c r="AK301" i="29"/>
  <c r="AG301" i="29"/>
  <c r="O487" i="29"/>
  <c r="AK487" i="29"/>
  <c r="AG487" i="29"/>
  <c r="O635" i="29"/>
  <c r="AK635" i="29"/>
  <c r="AG635" i="29"/>
  <c r="O147" i="29"/>
  <c r="AK147" i="29"/>
  <c r="AG147" i="29"/>
  <c r="O370" i="29"/>
  <c r="AG370" i="29"/>
  <c r="AK370" i="29"/>
  <c r="O270" i="29"/>
  <c r="AK270" i="29"/>
  <c r="AG270" i="29"/>
  <c r="O720" i="29"/>
  <c r="AK720" i="29"/>
  <c r="AG720" i="29"/>
  <c r="O224" i="29"/>
  <c r="AK224" i="29"/>
  <c r="AG224" i="29"/>
  <c r="O327" i="29"/>
  <c r="AK327" i="29"/>
  <c r="AG327" i="29"/>
  <c r="O1201" i="29"/>
  <c r="AG1201" i="29"/>
  <c r="AK1201" i="29"/>
  <c r="O963" i="29"/>
  <c r="AG963" i="29"/>
  <c r="AK963" i="29"/>
  <c r="O1192" i="29"/>
  <c r="AK1192" i="29"/>
  <c r="AG1192" i="29"/>
  <c r="O1071" i="29"/>
  <c r="AG1071" i="29"/>
  <c r="AK1071" i="29"/>
  <c r="O1315" i="29"/>
  <c r="AK1315" i="29"/>
  <c r="AG1315" i="29"/>
  <c r="O1356" i="29"/>
  <c r="AK1356" i="29"/>
  <c r="AG1356" i="29"/>
  <c r="O787" i="29"/>
  <c r="AG787" i="29"/>
  <c r="AK787" i="29"/>
  <c r="O70" i="29"/>
  <c r="AK70" i="29"/>
  <c r="AG70" i="29"/>
  <c r="O237" i="29"/>
  <c r="AK237" i="29"/>
  <c r="AG237" i="29"/>
  <c r="O415" i="29"/>
  <c r="AK415" i="29"/>
  <c r="AG415" i="29"/>
  <c r="O238" i="29"/>
  <c r="AG238" i="29"/>
  <c r="AK238" i="29"/>
  <c r="O83" i="29"/>
  <c r="AK83" i="29"/>
  <c r="AG83" i="29"/>
  <c r="O306" i="29"/>
  <c r="AG306" i="29"/>
  <c r="AK306" i="29"/>
  <c r="O492" i="29"/>
  <c r="AK492" i="29"/>
  <c r="AG492" i="29"/>
  <c r="O656" i="29"/>
  <c r="AK656" i="29"/>
  <c r="AG656" i="29"/>
  <c r="O160" i="29"/>
  <c r="AK160" i="29"/>
  <c r="AG160" i="29"/>
  <c r="O263" i="29"/>
  <c r="AK263" i="29"/>
  <c r="AG263" i="29"/>
  <c r="O721" i="29"/>
  <c r="AK721" i="29"/>
  <c r="AG721" i="29"/>
  <c r="O812" i="29"/>
  <c r="AK812" i="29"/>
  <c r="AG812" i="29"/>
  <c r="O1017" i="29"/>
  <c r="AK1017" i="29"/>
  <c r="AG1017" i="29"/>
  <c r="O1258" i="29"/>
  <c r="AG1258" i="29"/>
  <c r="AK1258" i="29"/>
  <c r="O1085" i="29"/>
  <c r="AG1085" i="29"/>
  <c r="AK1085" i="29"/>
  <c r="O913" i="29"/>
  <c r="AG913" i="29"/>
  <c r="AK913" i="29"/>
  <c r="O1893" i="29"/>
  <c r="AK1893" i="29"/>
  <c r="AG1893" i="29"/>
  <c r="O265" i="29"/>
  <c r="AK265" i="29"/>
  <c r="AG265" i="29"/>
  <c r="O235" i="29"/>
  <c r="AK235" i="29"/>
  <c r="AG235" i="29"/>
  <c r="O375" i="29"/>
  <c r="AG375" i="29"/>
  <c r="AK375" i="29"/>
  <c r="O87" i="29"/>
  <c r="AK87" i="29"/>
  <c r="AG87" i="29"/>
  <c r="O81" i="29"/>
  <c r="AK81" i="29"/>
  <c r="AG81" i="29"/>
  <c r="O304" i="29"/>
  <c r="AK304" i="29"/>
  <c r="AG304" i="29"/>
  <c r="O546" i="29"/>
  <c r="AK546" i="29"/>
  <c r="AG546" i="29"/>
  <c r="O662" i="29"/>
  <c r="AK662" i="29"/>
  <c r="AG662" i="29"/>
  <c r="O150" i="29"/>
  <c r="AK150" i="29"/>
  <c r="AG150" i="29"/>
  <c r="O317" i="29"/>
  <c r="AK317" i="29"/>
  <c r="AG317" i="29"/>
  <c r="O657" i="29"/>
  <c r="AK657" i="29"/>
  <c r="AG657" i="29"/>
  <c r="O961" i="29"/>
  <c r="AG961" i="29"/>
  <c r="AK961" i="29"/>
  <c r="O1102" i="29"/>
  <c r="AK1102" i="29"/>
  <c r="AG1102" i="29"/>
  <c r="O1181" i="29"/>
  <c r="AK1181" i="29"/>
  <c r="AG1181" i="29"/>
  <c r="O1406" i="29"/>
  <c r="AG1406" i="29"/>
  <c r="AK1406" i="29"/>
  <c r="O1690" i="29"/>
  <c r="AK1690" i="29"/>
  <c r="AG1690" i="29"/>
  <c r="O1842" i="29"/>
  <c r="AG1842" i="29"/>
  <c r="AK1842" i="29"/>
  <c r="O20" i="29"/>
  <c r="AK20" i="29"/>
  <c r="AG20" i="29"/>
  <c r="O392" i="29"/>
  <c r="AK392" i="29"/>
  <c r="AG392" i="29"/>
  <c r="O570" i="29"/>
  <c r="AK570" i="29"/>
  <c r="AG570" i="29"/>
  <c r="O23" i="29"/>
  <c r="AK23" i="29"/>
  <c r="AG23" i="29"/>
  <c r="O17" i="29"/>
  <c r="AK17" i="29"/>
  <c r="AG17" i="29"/>
  <c r="O240" i="29"/>
  <c r="AK240" i="29"/>
  <c r="AG240" i="29"/>
  <c r="O482" i="29"/>
  <c r="AK482" i="29"/>
  <c r="AG482" i="29"/>
  <c r="O483" i="29"/>
  <c r="AK483" i="29"/>
  <c r="AG483" i="29"/>
  <c r="O86" i="29"/>
  <c r="AK86" i="29"/>
  <c r="AG86" i="29"/>
  <c r="O253" i="29"/>
  <c r="AG253" i="29"/>
  <c r="AK253" i="29"/>
  <c r="O507" i="29"/>
  <c r="AG507" i="29"/>
  <c r="AK507" i="29"/>
  <c r="O897" i="29"/>
  <c r="AG897" i="29"/>
  <c r="AK897" i="29"/>
  <c r="O1038" i="29"/>
  <c r="AG1038" i="29"/>
  <c r="AK1038" i="29"/>
  <c r="O1170" i="29"/>
  <c r="AG1170" i="29"/>
  <c r="AK1170" i="29"/>
  <c r="O1342" i="29"/>
  <c r="AG1342" i="29"/>
  <c r="AK1342" i="29"/>
  <c r="O1639" i="29"/>
  <c r="AK1639" i="29"/>
  <c r="AG1639" i="29"/>
  <c r="O1599" i="29"/>
  <c r="AK1599" i="29"/>
  <c r="AG1599" i="29"/>
  <c r="O169" i="29"/>
  <c r="AK169" i="29"/>
  <c r="AG169" i="29"/>
  <c r="O328" i="29"/>
  <c r="AK328" i="29"/>
  <c r="AG328" i="29"/>
  <c r="O506" i="29"/>
  <c r="AG506" i="29"/>
  <c r="AK506" i="29"/>
  <c r="O686" i="29"/>
  <c r="AK686" i="29"/>
  <c r="AG686" i="29"/>
  <c r="O174" i="29"/>
  <c r="AK174" i="29"/>
  <c r="AG174" i="29"/>
  <c r="O405" i="29"/>
  <c r="AK405" i="29"/>
  <c r="AG405" i="29"/>
  <c r="O406" i="29"/>
  <c r="AK406" i="29"/>
  <c r="AG406" i="29"/>
  <c r="O739" i="29"/>
  <c r="AK739" i="29"/>
  <c r="AG739" i="29"/>
  <c r="O22" i="29"/>
  <c r="AK22" i="29"/>
  <c r="AG22" i="29"/>
  <c r="O410" i="29"/>
  <c r="AG410" i="29"/>
  <c r="AK410" i="29"/>
  <c r="O758" i="29"/>
  <c r="AK758" i="29"/>
  <c r="AG758" i="29"/>
  <c r="O833" i="29"/>
  <c r="AK833" i="29"/>
  <c r="AG833" i="29"/>
  <c r="O909" i="29"/>
  <c r="AK909" i="29"/>
  <c r="AG909" i="29"/>
  <c r="O1106" i="29"/>
  <c r="AG1106" i="29"/>
  <c r="AK1106" i="29"/>
  <c r="O1278" i="29"/>
  <c r="AK1278" i="29"/>
  <c r="AG1278" i="29"/>
  <c r="O1580" i="29"/>
  <c r="AK1580" i="29"/>
  <c r="AG1580" i="29"/>
  <c r="O1573" i="29"/>
  <c r="AK1573" i="29"/>
  <c r="AG1573" i="29"/>
  <c r="O105" i="29"/>
  <c r="AG105" i="29"/>
  <c r="AK105" i="29"/>
  <c r="O264" i="29"/>
  <c r="AK264" i="29"/>
  <c r="AG264" i="29"/>
  <c r="O442" i="29"/>
  <c r="AG442" i="29"/>
  <c r="AK442" i="29"/>
  <c r="O622" i="29"/>
  <c r="AG622" i="29"/>
  <c r="AK622" i="29"/>
  <c r="O110" i="29"/>
  <c r="AK110" i="29"/>
  <c r="AG110" i="29"/>
  <c r="O341" i="29"/>
  <c r="AK341" i="29"/>
  <c r="AG341" i="29"/>
  <c r="O591" i="29"/>
  <c r="AK591" i="29"/>
  <c r="AG591" i="29"/>
  <c r="O675" i="29"/>
  <c r="AK675" i="29"/>
  <c r="AG675" i="29"/>
  <c r="O187" i="29"/>
  <c r="AK187" i="29"/>
  <c r="AG187" i="29"/>
  <c r="O346" i="29"/>
  <c r="AK346" i="29"/>
  <c r="AG346" i="29"/>
  <c r="O694" i="29"/>
  <c r="AK694" i="29"/>
  <c r="AG694" i="29"/>
  <c r="O451" i="29"/>
  <c r="AG451" i="29"/>
  <c r="AK451" i="29"/>
  <c r="O1155" i="29"/>
  <c r="AK1155" i="29"/>
  <c r="AG1155" i="29"/>
  <c r="O1042" i="29"/>
  <c r="AK1042" i="29"/>
  <c r="AG1042" i="29"/>
  <c r="O1214" i="29"/>
  <c r="AK1214" i="29"/>
  <c r="AG1214" i="29"/>
  <c r="O1521" i="29"/>
  <c r="AG1521" i="29"/>
  <c r="AK1521" i="29"/>
  <c r="O1900" i="29"/>
  <c r="AG1900" i="29"/>
  <c r="AK1900" i="29"/>
  <c r="O753" i="29"/>
  <c r="AK753" i="29"/>
  <c r="AG753" i="29"/>
  <c r="O985" i="29"/>
  <c r="AK985" i="29"/>
  <c r="AG985" i="29"/>
  <c r="O1165" i="29"/>
  <c r="AK1165" i="29"/>
  <c r="AG1165" i="29"/>
  <c r="O1768" i="29"/>
  <c r="AK1768" i="29"/>
  <c r="AG1768" i="29"/>
  <c r="O1785" i="29"/>
  <c r="AK1785" i="29"/>
  <c r="AG1785" i="29"/>
  <c r="O1754" i="29"/>
  <c r="AK1754" i="29"/>
  <c r="AG1754" i="29"/>
  <c r="O1226" i="29"/>
  <c r="AK1226" i="29"/>
  <c r="AG1226" i="29"/>
  <c r="O1680" i="29"/>
  <c r="AK1680" i="29"/>
  <c r="AG1680" i="29"/>
  <c r="O1761" i="29"/>
  <c r="AK1761" i="29"/>
  <c r="AG1761" i="29"/>
  <c r="O1730" i="29"/>
  <c r="AK1730" i="29"/>
  <c r="AG1730" i="29"/>
  <c r="O933" i="29"/>
  <c r="AK933" i="29"/>
  <c r="AG933" i="29"/>
  <c r="O1656" i="29"/>
  <c r="AK1656" i="29"/>
  <c r="AG1656" i="29"/>
  <c r="O1501" i="29"/>
  <c r="AG1501" i="29"/>
  <c r="AK1501" i="29"/>
  <c r="O1874" i="29"/>
  <c r="AG1874" i="29"/>
  <c r="AK1874" i="29"/>
  <c r="O1139" i="29"/>
  <c r="AK1139" i="29"/>
  <c r="AG1139" i="29"/>
  <c r="O1362" i="29"/>
  <c r="AK1362" i="29"/>
  <c r="AG1362" i="29"/>
  <c r="O628" i="29"/>
  <c r="AK628" i="29"/>
  <c r="AG628" i="29"/>
  <c r="O1514" i="29"/>
  <c r="AK1514" i="29"/>
  <c r="AG1514" i="29"/>
  <c r="O1076" i="29"/>
  <c r="AG1076" i="29"/>
  <c r="AK1076" i="29"/>
  <c r="O1327" i="29"/>
  <c r="AK1327" i="29"/>
  <c r="AG1327" i="29"/>
  <c r="O1455" i="29"/>
  <c r="AG1455" i="29"/>
  <c r="AK1455" i="29"/>
  <c r="O1279" i="29"/>
  <c r="AK1279" i="29"/>
  <c r="AG1279" i="29"/>
  <c r="O1057" i="29"/>
  <c r="AK1057" i="29"/>
  <c r="AG1057" i="29"/>
  <c r="O1126" i="29"/>
  <c r="AK1126" i="29"/>
  <c r="AG1126" i="29"/>
  <c r="O1335" i="29"/>
  <c r="AG1335" i="29"/>
  <c r="AK1335" i="29"/>
  <c r="O1863" i="29"/>
  <c r="AG1863" i="29"/>
  <c r="AK1863" i="29"/>
  <c r="O949" i="29"/>
  <c r="AK949" i="29"/>
  <c r="AG949" i="29"/>
  <c r="O1661" i="29"/>
  <c r="AG1661" i="29"/>
  <c r="AK1661" i="29"/>
  <c r="O1621" i="29"/>
  <c r="AK1621" i="29"/>
  <c r="AG1621" i="29"/>
  <c r="O875" i="29"/>
  <c r="AK875" i="29"/>
  <c r="AG875" i="29"/>
  <c r="O1096" i="29"/>
  <c r="AK1096" i="29"/>
  <c r="AG1096" i="29"/>
  <c r="O1648" i="29"/>
  <c r="AG1648" i="29"/>
  <c r="AK1648" i="29"/>
  <c r="O1702" i="29"/>
  <c r="AG1702" i="29"/>
  <c r="AK1702" i="29"/>
  <c r="O1711" i="29"/>
  <c r="AG1711" i="29"/>
  <c r="AK1711" i="29"/>
  <c r="O925" i="29"/>
  <c r="AG925" i="29"/>
  <c r="AK925" i="29"/>
  <c r="O1228" i="29"/>
  <c r="AG1228" i="29"/>
  <c r="AK1228" i="29"/>
  <c r="O1614" i="29"/>
  <c r="AG1614" i="29"/>
  <c r="AK1614" i="29"/>
  <c r="O1687" i="29"/>
  <c r="AG1687" i="29"/>
  <c r="AK1687" i="29"/>
  <c r="O1152" i="29"/>
  <c r="AG1152" i="29"/>
  <c r="AK1152" i="29"/>
  <c r="O1204" i="29"/>
  <c r="AK1204" i="29"/>
  <c r="AG1204" i="29"/>
  <c r="O1590" i="29"/>
  <c r="AG1590" i="29"/>
  <c r="AK1590" i="29"/>
  <c r="O1908" i="29"/>
  <c r="AK1908" i="29"/>
  <c r="AG1908" i="29"/>
  <c r="O1535" i="29"/>
  <c r="AG1535" i="29"/>
  <c r="AK1535" i="29"/>
  <c r="O1442" i="29"/>
  <c r="AG1442" i="29"/>
  <c r="AK1442" i="29"/>
  <c r="O726" i="29"/>
  <c r="AG726" i="29"/>
  <c r="AK726" i="29"/>
  <c r="O886" i="29"/>
  <c r="AG886" i="29"/>
  <c r="AK886" i="29"/>
  <c r="O1088" i="29"/>
  <c r="AG1088" i="29"/>
  <c r="AK1088" i="29"/>
  <c r="O1512" i="29"/>
  <c r="AG1512" i="29"/>
  <c r="AK1512" i="29"/>
  <c r="O1529" i="29"/>
  <c r="AG1529" i="29"/>
  <c r="AK1529" i="29"/>
  <c r="O1498" i="29"/>
  <c r="AG1498" i="29"/>
  <c r="AK1498" i="29"/>
  <c r="O1028" i="29"/>
  <c r="AG1028" i="29"/>
  <c r="AK1028" i="29"/>
  <c r="O1199" i="29"/>
  <c r="AG1199" i="29"/>
  <c r="AK1199" i="29"/>
  <c r="O1505" i="29"/>
  <c r="AG1505" i="29"/>
  <c r="AK1505" i="29"/>
  <c r="O1474" i="29"/>
  <c r="AG1474" i="29"/>
  <c r="AK1474" i="29"/>
  <c r="O1185" i="29"/>
  <c r="AG1185" i="29"/>
  <c r="AK1185" i="29"/>
  <c r="O1452" i="29"/>
  <c r="AG1452" i="29"/>
  <c r="AK1452" i="29"/>
  <c r="O1613" i="29"/>
  <c r="AG1613" i="29"/>
  <c r="AK1613" i="29"/>
  <c r="O1469" i="29"/>
  <c r="AG1469" i="29"/>
  <c r="AK1469" i="29"/>
  <c r="O1065" i="29"/>
  <c r="AK1065" i="29"/>
  <c r="AG1065" i="29"/>
  <c r="O1381" i="29"/>
  <c r="AK1381" i="29"/>
  <c r="AG1381" i="29"/>
  <c r="O737" i="29"/>
  <c r="AK737" i="29"/>
  <c r="AG737" i="29"/>
  <c r="O1834" i="29"/>
  <c r="AK1834" i="29"/>
  <c r="AG1834" i="29"/>
  <c r="O1434" i="29"/>
  <c r="AK1434" i="29"/>
  <c r="AG1434" i="29"/>
  <c r="O1760" i="29"/>
  <c r="AK1760" i="29"/>
  <c r="AG1760" i="29"/>
  <c r="O1777" i="29"/>
  <c r="AG1777" i="29"/>
  <c r="AK1777" i="29"/>
  <c r="O1746" i="29"/>
  <c r="AG1746" i="29"/>
  <c r="AK1746" i="29"/>
  <c r="O1218" i="29"/>
  <c r="AK1218" i="29"/>
  <c r="AG1218" i="29"/>
  <c r="O1736" i="29"/>
  <c r="AK1736" i="29"/>
  <c r="AG1736" i="29"/>
  <c r="O1753" i="29"/>
  <c r="AG1753" i="29"/>
  <c r="AK1753" i="29"/>
  <c r="O1722" i="29"/>
  <c r="AK1722" i="29"/>
  <c r="AG1722" i="29"/>
  <c r="O1194" i="29"/>
  <c r="AK1194" i="29"/>
  <c r="AG1194" i="29"/>
  <c r="O1773" i="29"/>
  <c r="AK1773" i="29"/>
  <c r="AG1773" i="29"/>
  <c r="O1493" i="29"/>
  <c r="AK1493" i="29"/>
  <c r="AG1493" i="29"/>
  <c r="O809" i="29"/>
  <c r="AK809" i="29"/>
  <c r="AG809" i="29"/>
  <c r="O1187" i="29"/>
  <c r="AG1187" i="29"/>
  <c r="AK1187" i="29"/>
  <c r="O1878" i="29"/>
  <c r="AK1878" i="29"/>
  <c r="AG1878" i="29"/>
  <c r="O1601" i="29"/>
  <c r="AG1601" i="29"/>
  <c r="AK1601" i="29"/>
  <c r="O1570" i="29"/>
  <c r="AG1570" i="29"/>
  <c r="AK1570" i="29"/>
  <c r="O941" i="29"/>
  <c r="AK941" i="29"/>
  <c r="AG941" i="29"/>
  <c r="O1496" i="29"/>
  <c r="AG1496" i="29"/>
  <c r="AK1496" i="29"/>
  <c r="O1513" i="29"/>
  <c r="AG1513" i="29"/>
  <c r="AK1513" i="29"/>
  <c r="O1546" i="29"/>
  <c r="AG1546" i="29"/>
  <c r="AK1546" i="29"/>
  <c r="O1156" i="29"/>
  <c r="AG1156" i="29"/>
  <c r="AK1156" i="29"/>
  <c r="O1472" i="29"/>
  <c r="AK1472" i="29"/>
  <c r="AG1472" i="29"/>
  <c r="O1489" i="29"/>
  <c r="AG1489" i="29"/>
  <c r="AK1489" i="29"/>
  <c r="O1653" i="29"/>
  <c r="AK1653" i="29"/>
  <c r="AG1653" i="29"/>
  <c r="O1604" i="29"/>
  <c r="AK1604" i="29"/>
  <c r="AG1604" i="29"/>
  <c r="O1250" i="29"/>
  <c r="AK1250" i="29"/>
  <c r="AG1250" i="29"/>
  <c r="O1454" i="29"/>
  <c r="AK1454" i="29"/>
  <c r="AG1454" i="29"/>
  <c r="O923" i="29"/>
  <c r="AK923" i="29"/>
  <c r="AG923" i="29"/>
  <c r="O1380" i="29"/>
  <c r="AK1380" i="29"/>
  <c r="AG1380" i="29"/>
  <c r="O1372" i="29"/>
  <c r="AK1372" i="29"/>
  <c r="AG1372" i="29"/>
  <c r="O1758" i="29"/>
  <c r="AK1758" i="29"/>
  <c r="AG1758" i="29"/>
  <c r="O1767" i="29"/>
  <c r="AG1767" i="29"/>
  <c r="AK1767" i="29"/>
  <c r="O1131" i="29"/>
  <c r="AK1131" i="29"/>
  <c r="AG1131" i="29"/>
  <c r="O1284" i="29"/>
  <c r="AK1284" i="29"/>
  <c r="AG1284" i="29"/>
  <c r="O1734" i="29"/>
  <c r="AK1734" i="29"/>
  <c r="AG1734" i="29"/>
  <c r="O1743" i="29"/>
  <c r="AK1743" i="29"/>
  <c r="AG1743" i="29"/>
  <c r="O1067" i="29"/>
  <c r="AK1067" i="29"/>
  <c r="AG1067" i="29"/>
  <c r="O1260" i="29"/>
  <c r="AG1260" i="29"/>
  <c r="AK1260" i="29"/>
  <c r="O1517" i="29"/>
  <c r="AK1517" i="29"/>
  <c r="AG1517" i="29"/>
  <c r="O1582" i="29"/>
  <c r="AK1582" i="29"/>
  <c r="AG1582" i="29"/>
  <c r="N1829" i="29"/>
  <c r="AI1829" i="29"/>
  <c r="AF1829" i="29"/>
  <c r="N1826" i="29"/>
  <c r="AF1826" i="29"/>
  <c r="AI1826" i="29"/>
  <c r="N609" i="29"/>
  <c r="AF609" i="29"/>
  <c r="AI609" i="29"/>
  <c r="N1407" i="29"/>
  <c r="AF1407" i="29"/>
  <c r="AI1407" i="29"/>
  <c r="N1575" i="29"/>
  <c r="AF1575" i="29"/>
  <c r="AI1575" i="29"/>
  <c r="N1832" i="29"/>
  <c r="AF1832" i="29"/>
  <c r="AI1832" i="29"/>
  <c r="N1279" i="29"/>
  <c r="AF1279" i="29"/>
  <c r="AI1279" i="29"/>
  <c r="N1403" i="29"/>
  <c r="AI1403" i="29"/>
  <c r="AF1403" i="29"/>
  <c r="N1450" i="29"/>
  <c r="AF1450" i="29"/>
  <c r="AI1450" i="29"/>
  <c r="N1100" i="29"/>
  <c r="AF1100" i="29"/>
  <c r="AI1100" i="29"/>
  <c r="N1606" i="29"/>
  <c r="AF1606" i="29"/>
  <c r="AI1606" i="29"/>
  <c r="N1624" i="29"/>
  <c r="AF1624" i="29"/>
  <c r="AI1624" i="29"/>
  <c r="N1760" i="29"/>
  <c r="AF1760" i="29"/>
  <c r="AI1760" i="29"/>
  <c r="N1427" i="29"/>
  <c r="AF1427" i="29"/>
  <c r="AI1427" i="29"/>
  <c r="N1839" i="29"/>
  <c r="AF1839" i="29"/>
  <c r="AI1839" i="29"/>
  <c r="N1788" i="29"/>
  <c r="AF1788" i="29"/>
  <c r="AI1788" i="29"/>
  <c r="N1681" i="29"/>
  <c r="AF1681" i="29"/>
  <c r="AI1681" i="29"/>
  <c r="N1614" i="29"/>
  <c r="AF1614" i="29"/>
  <c r="AI1614" i="29"/>
  <c r="N1563" i="29"/>
  <c r="AF1563" i="29"/>
  <c r="AI1563" i="29"/>
  <c r="N1396" i="29"/>
  <c r="AF1396" i="29"/>
  <c r="AI1396" i="29"/>
  <c r="N1038" i="29"/>
  <c r="AI1038" i="29"/>
  <c r="AF1038" i="29"/>
  <c r="N586" i="29"/>
  <c r="AI586" i="29"/>
  <c r="AF586" i="29"/>
  <c r="N1906" i="29"/>
  <c r="AI1906" i="29"/>
  <c r="AF1906" i="29"/>
  <c r="N1857" i="29"/>
  <c r="AI1857" i="29"/>
  <c r="AF1857" i="29"/>
  <c r="N1565" i="29"/>
  <c r="AI1565" i="29"/>
  <c r="AF1565" i="29"/>
  <c r="N1498" i="29"/>
  <c r="AI1498" i="29"/>
  <c r="AF1498" i="29"/>
  <c r="N1338" i="29"/>
  <c r="AI1338" i="29"/>
  <c r="AF1338" i="29"/>
  <c r="N1793" i="29"/>
  <c r="AI1793" i="29"/>
  <c r="AF1793" i="29"/>
  <c r="N1726" i="29"/>
  <c r="AI1726" i="29"/>
  <c r="AF1726" i="29"/>
  <c r="N1675" i="29"/>
  <c r="AI1675" i="29"/>
  <c r="AF1675" i="29"/>
  <c r="N1207" i="29"/>
  <c r="AI1207" i="29"/>
  <c r="AF1207" i="29"/>
  <c r="N1090" i="29"/>
  <c r="AF1090" i="29"/>
  <c r="AI1090" i="29"/>
  <c r="N768" i="29"/>
  <c r="AF768" i="29"/>
  <c r="AI768" i="29"/>
  <c r="N1901" i="29"/>
  <c r="AF1901" i="29"/>
  <c r="AI1901" i="29"/>
  <c r="N1872" i="29"/>
  <c r="AF1872" i="29"/>
  <c r="AI1872" i="29"/>
  <c r="N1621" i="29"/>
  <c r="AF1621" i="29"/>
  <c r="AI1621" i="29"/>
  <c r="N1554" i="29"/>
  <c r="AF1554" i="29"/>
  <c r="AI1554" i="29"/>
  <c r="N1495" i="29"/>
  <c r="AF1495" i="29"/>
  <c r="AI1495" i="29"/>
  <c r="N1378" i="29"/>
  <c r="AF1378" i="29"/>
  <c r="AI1378" i="29"/>
  <c r="N1782" i="29"/>
  <c r="AF1782" i="29"/>
  <c r="AI1782" i="29"/>
  <c r="N1731" i="29"/>
  <c r="AF1731" i="29"/>
  <c r="AI1731" i="29"/>
  <c r="N1263" i="29"/>
  <c r="AF1263" i="29"/>
  <c r="AI1263" i="29"/>
  <c r="N1269" i="29"/>
  <c r="AF1269" i="29"/>
  <c r="AI1269" i="29"/>
  <c r="N758" i="29"/>
  <c r="AF758" i="29"/>
  <c r="AI758" i="29"/>
  <c r="N197" i="29"/>
  <c r="AF197" i="29"/>
  <c r="AI197" i="29"/>
  <c r="N1884" i="29"/>
  <c r="AF1884" i="29"/>
  <c r="AI1884" i="29"/>
  <c r="N1805" i="29"/>
  <c r="AF1805" i="29"/>
  <c r="AI1805" i="29"/>
  <c r="N1738" i="29"/>
  <c r="AF1738" i="29"/>
  <c r="AI1738" i="29"/>
  <c r="N1679" i="29"/>
  <c r="AF1679" i="29"/>
  <c r="AI1679" i="29"/>
  <c r="N1628" i="29"/>
  <c r="AF1628" i="29"/>
  <c r="AI1628" i="29"/>
  <c r="N1521" i="29"/>
  <c r="AF1521" i="29"/>
  <c r="AI1521" i="29"/>
  <c r="N1442" i="29"/>
  <c r="AF1442" i="29"/>
  <c r="AI1442" i="29"/>
  <c r="N1447" i="29"/>
  <c r="AF1447" i="29"/>
  <c r="AI1447" i="29"/>
  <c r="N1236" i="29"/>
  <c r="AF1236" i="29"/>
  <c r="AI1236" i="29"/>
  <c r="N841" i="29"/>
  <c r="AI841" i="29"/>
  <c r="AF841" i="29"/>
  <c r="N392" i="29"/>
  <c r="AI392" i="29"/>
  <c r="AF392" i="29"/>
  <c r="N1552" i="29"/>
  <c r="AF1552" i="29"/>
  <c r="AI1552" i="29"/>
  <c r="N1861" i="29"/>
  <c r="AF1861" i="29"/>
  <c r="AI1861" i="29"/>
  <c r="N1794" i="29"/>
  <c r="AF1794" i="29"/>
  <c r="AI1794" i="29"/>
  <c r="N1735" i="29"/>
  <c r="AF1735" i="29"/>
  <c r="AI1735" i="29"/>
  <c r="N1684" i="29"/>
  <c r="AF1684" i="29"/>
  <c r="AI1684" i="29"/>
  <c r="N1577" i="29"/>
  <c r="AF1577" i="29"/>
  <c r="AI1577" i="29"/>
  <c r="N1510" i="29"/>
  <c r="AF1510" i="29"/>
  <c r="AI1510" i="29"/>
  <c r="N1451" i="29"/>
  <c r="AF1451" i="29"/>
  <c r="AI1451" i="29"/>
  <c r="N1292" i="29"/>
  <c r="AF1292" i="29"/>
  <c r="AI1292" i="29"/>
  <c r="N895" i="29"/>
  <c r="AF895" i="29"/>
  <c r="AI895" i="29"/>
  <c r="N390" i="29"/>
  <c r="AF390" i="29"/>
  <c r="AI390" i="29"/>
  <c r="N1879" i="29"/>
  <c r="AF1879" i="29"/>
  <c r="AI1879" i="29"/>
  <c r="N1875" i="29"/>
  <c r="AF1875" i="29"/>
  <c r="AI1875" i="29"/>
  <c r="N1850" i="29"/>
  <c r="AF1850" i="29"/>
  <c r="AI1850" i="29"/>
  <c r="N1791" i="29"/>
  <c r="AF1791" i="29"/>
  <c r="AI1791" i="29"/>
  <c r="N1740" i="29"/>
  <c r="AF1740" i="29"/>
  <c r="AI1740" i="29"/>
  <c r="N1633" i="29"/>
  <c r="AF1633" i="29"/>
  <c r="AI1633" i="29"/>
  <c r="N1566" i="29"/>
  <c r="AF1566" i="29"/>
  <c r="AI1566" i="29"/>
  <c r="N1515" i="29"/>
  <c r="AF1515" i="29"/>
  <c r="AI1515" i="29"/>
  <c r="N1348" i="29"/>
  <c r="AF1348" i="29"/>
  <c r="AI1348" i="29"/>
  <c r="N901" i="29"/>
  <c r="AF901" i="29"/>
  <c r="AI901" i="29"/>
  <c r="N572" i="29"/>
  <c r="AF572" i="29"/>
  <c r="AI572" i="29"/>
  <c r="N1752" i="29"/>
  <c r="AF1752" i="29"/>
  <c r="AI1752" i="29"/>
  <c r="N1848" i="29"/>
  <c r="AF1848" i="29"/>
  <c r="AI1848" i="29"/>
  <c r="N1459" i="29"/>
  <c r="AF1459" i="29"/>
  <c r="AI1459" i="29"/>
  <c r="N1847" i="29"/>
  <c r="AF1847" i="29"/>
  <c r="AI1847" i="29"/>
  <c r="N1796" i="29"/>
  <c r="AF1796" i="29"/>
  <c r="AI1796" i="29"/>
  <c r="N1689" i="29"/>
  <c r="AF1689" i="29"/>
  <c r="AI1689" i="29"/>
  <c r="N1622" i="29"/>
  <c r="AF1622" i="29"/>
  <c r="AI1622" i="29"/>
  <c r="N1571" i="29"/>
  <c r="AF1571" i="29"/>
  <c r="AI1571" i="29"/>
  <c r="N1404" i="29"/>
  <c r="AF1404" i="29"/>
  <c r="AI1404" i="29"/>
  <c r="N1102" i="29"/>
  <c r="AF1102" i="29"/>
  <c r="AI1102" i="29"/>
  <c r="N429" i="29"/>
  <c r="AF429" i="29"/>
  <c r="AI429" i="29"/>
  <c r="N1393" i="29"/>
  <c r="AF1393" i="29"/>
  <c r="AI1393" i="29"/>
  <c r="N1185" i="29"/>
  <c r="AF1185" i="29"/>
  <c r="AI1185" i="29"/>
  <c r="N1208" i="29"/>
  <c r="AF1208" i="29"/>
  <c r="AI1208" i="29"/>
  <c r="N1061" i="29"/>
  <c r="AF1061" i="29"/>
  <c r="AI1061" i="29"/>
  <c r="N993" i="29"/>
  <c r="AF993" i="29"/>
  <c r="AI993" i="29"/>
  <c r="N1110" i="29"/>
  <c r="AF1110" i="29"/>
  <c r="AI1110" i="29"/>
  <c r="N845" i="29"/>
  <c r="AF845" i="29"/>
  <c r="AI845" i="29"/>
  <c r="N653" i="29"/>
  <c r="AF653" i="29"/>
  <c r="AI653" i="29"/>
  <c r="N886" i="29"/>
  <c r="AF886" i="29"/>
  <c r="AI886" i="29"/>
  <c r="N642" i="29"/>
  <c r="AF642" i="29"/>
  <c r="AI642" i="29"/>
  <c r="N281" i="29"/>
  <c r="AF281" i="29"/>
  <c r="AI281" i="29"/>
  <c r="N739" i="29"/>
  <c r="AF739" i="29"/>
  <c r="AI739" i="29"/>
  <c r="N483" i="29"/>
  <c r="AF483" i="29"/>
  <c r="AI483" i="29"/>
  <c r="N437" i="29"/>
  <c r="AF437" i="29"/>
  <c r="AI437" i="29"/>
  <c r="N516" i="29"/>
  <c r="AF516" i="29"/>
  <c r="AI516" i="29"/>
  <c r="N270" i="29"/>
  <c r="AF270" i="29"/>
  <c r="AI270" i="29"/>
  <c r="N95" i="29"/>
  <c r="AF95" i="29"/>
  <c r="AI95" i="29"/>
  <c r="N319" i="29"/>
  <c r="AF319" i="29"/>
  <c r="AI319" i="29"/>
  <c r="N60" i="29"/>
  <c r="AF60" i="29"/>
  <c r="AI60" i="29"/>
  <c r="N1377" i="29"/>
  <c r="AI1377" i="29"/>
  <c r="AF1377" i="29"/>
  <c r="N1121" i="29"/>
  <c r="AI1121" i="29"/>
  <c r="AF1121" i="29"/>
  <c r="N1193" i="29"/>
  <c r="AI1193" i="29"/>
  <c r="AF1193" i="29"/>
  <c r="N1045" i="29"/>
  <c r="AI1045" i="29"/>
  <c r="AF1045" i="29"/>
  <c r="N929" i="29"/>
  <c r="AI929" i="29"/>
  <c r="AF929" i="29"/>
  <c r="N1094" i="29"/>
  <c r="AI1094" i="29"/>
  <c r="AF1094" i="29"/>
  <c r="N829" i="29"/>
  <c r="AI829" i="29"/>
  <c r="AF829" i="29"/>
  <c r="N1004" i="29"/>
  <c r="AI1004" i="29"/>
  <c r="AF1004" i="29"/>
  <c r="N870" i="29"/>
  <c r="AI870" i="29"/>
  <c r="AF870" i="29"/>
  <c r="N626" i="29"/>
  <c r="AI626" i="29"/>
  <c r="AF626" i="29"/>
  <c r="N793" i="29"/>
  <c r="AI793" i="29"/>
  <c r="AF793" i="29"/>
  <c r="N723" i="29"/>
  <c r="AI723" i="29"/>
  <c r="AF723" i="29"/>
  <c r="N467" i="29"/>
  <c r="AI467" i="29"/>
  <c r="AF467" i="29"/>
  <c r="N417" i="29"/>
  <c r="AI417" i="29"/>
  <c r="AF417" i="29"/>
  <c r="N500" i="29"/>
  <c r="AI500" i="29"/>
  <c r="AF500" i="29"/>
  <c r="N254" i="29"/>
  <c r="AI254" i="29"/>
  <c r="AF254" i="29"/>
  <c r="N421" i="29"/>
  <c r="AI421" i="29"/>
  <c r="AF421" i="29"/>
  <c r="N303" i="29"/>
  <c r="AI303" i="29"/>
  <c r="AF303" i="29"/>
  <c r="N44" i="29"/>
  <c r="AI44" i="29"/>
  <c r="AF44" i="29"/>
  <c r="N1369" i="29"/>
  <c r="AF1369" i="29"/>
  <c r="AI1369" i="29"/>
  <c r="N1080" i="29"/>
  <c r="AF1080" i="29"/>
  <c r="AI1080" i="29"/>
  <c r="N1161" i="29"/>
  <c r="AF1161" i="29"/>
  <c r="AI1161" i="29"/>
  <c r="N1037" i="29"/>
  <c r="AF1037" i="29"/>
  <c r="AI1037" i="29"/>
  <c r="N872" i="29"/>
  <c r="AF872" i="29"/>
  <c r="AI872" i="29"/>
  <c r="N1086" i="29"/>
  <c r="AF1086" i="29"/>
  <c r="AI1086" i="29"/>
  <c r="N821" i="29"/>
  <c r="AF821" i="29"/>
  <c r="AI821" i="29"/>
  <c r="N996" i="29"/>
  <c r="AF996" i="29"/>
  <c r="AI996" i="29"/>
  <c r="N862" i="29"/>
  <c r="AF862" i="29"/>
  <c r="AI862" i="29"/>
  <c r="N618" i="29"/>
  <c r="AF618" i="29"/>
  <c r="AI618" i="29"/>
  <c r="N785" i="29"/>
  <c r="AF785" i="29"/>
  <c r="AI785" i="29"/>
  <c r="N715" i="29"/>
  <c r="AF715" i="29"/>
  <c r="AI715" i="29"/>
  <c r="N459" i="29"/>
  <c r="AF459" i="29"/>
  <c r="AI459" i="29"/>
  <c r="N385" i="29"/>
  <c r="AF385" i="29"/>
  <c r="AI385" i="29"/>
  <c r="N492" i="29"/>
  <c r="AF492" i="29"/>
  <c r="AI492" i="29"/>
  <c r="N246" i="29"/>
  <c r="AF246" i="29"/>
  <c r="AI246" i="29"/>
  <c r="N413" i="29"/>
  <c r="AF413" i="29"/>
  <c r="AI413" i="29"/>
  <c r="N295" i="29"/>
  <c r="AF295" i="29"/>
  <c r="AI295" i="29"/>
  <c r="N36" i="29"/>
  <c r="AF36" i="29"/>
  <c r="AI36" i="29"/>
  <c r="N1361" i="29"/>
  <c r="AF1361" i="29"/>
  <c r="AI1361" i="29"/>
  <c r="N1016" i="29"/>
  <c r="AF1016" i="29"/>
  <c r="AI1016" i="29"/>
  <c r="N1129" i="29"/>
  <c r="AF1129" i="29"/>
  <c r="AI1129" i="29"/>
  <c r="N1029" i="29"/>
  <c r="AF1029" i="29"/>
  <c r="AI1029" i="29"/>
  <c r="N808" i="29"/>
  <c r="AF808" i="29"/>
  <c r="AI808" i="29"/>
  <c r="N1078" i="29"/>
  <c r="AF1078" i="29"/>
  <c r="AI1078" i="29"/>
  <c r="N813" i="29"/>
  <c r="AF813" i="29"/>
  <c r="AI813" i="29"/>
  <c r="N988" i="29"/>
  <c r="AF988" i="29"/>
  <c r="AI988" i="29"/>
  <c r="N854" i="29"/>
  <c r="AF854" i="29"/>
  <c r="AI854" i="29"/>
  <c r="N599" i="29"/>
  <c r="AF599" i="29"/>
  <c r="AI599" i="29"/>
  <c r="N777" i="29"/>
  <c r="AF777" i="29"/>
  <c r="AI777" i="29"/>
  <c r="N707" i="29"/>
  <c r="AF707" i="29"/>
  <c r="AI707" i="29"/>
  <c r="N451" i="29"/>
  <c r="AF451" i="29"/>
  <c r="AI451" i="29"/>
  <c r="N337" i="29"/>
  <c r="AF337" i="29"/>
  <c r="AI337" i="29"/>
  <c r="N484" i="29"/>
  <c r="AF484" i="29"/>
  <c r="AI484" i="29"/>
  <c r="N238" i="29"/>
  <c r="AF238" i="29"/>
  <c r="AI238" i="29"/>
  <c r="N405" i="29"/>
  <c r="AF405" i="29"/>
  <c r="AI405" i="29"/>
  <c r="N287" i="29"/>
  <c r="AF287" i="29"/>
  <c r="AI287" i="29"/>
  <c r="N28" i="29"/>
  <c r="AF28" i="29"/>
  <c r="AI28" i="29"/>
  <c r="N1289" i="29"/>
  <c r="AF1289" i="29"/>
  <c r="AI1289" i="29"/>
  <c r="N1315" i="29"/>
  <c r="AF1315" i="29"/>
  <c r="AI1315" i="29"/>
  <c r="N1429" i="29"/>
  <c r="AF1429" i="29"/>
  <c r="AI1429" i="29"/>
  <c r="N1186" i="29"/>
  <c r="AF1186" i="29"/>
  <c r="AI1186" i="29"/>
  <c r="N1132" i="29"/>
  <c r="AF1132" i="29"/>
  <c r="AI1132" i="29"/>
  <c r="N1006" i="29"/>
  <c r="AF1006" i="29"/>
  <c r="AI1006" i="29"/>
  <c r="N962" i="29"/>
  <c r="AF962" i="29"/>
  <c r="AI962" i="29"/>
  <c r="N916" i="29"/>
  <c r="AF916" i="29"/>
  <c r="AI916" i="29"/>
  <c r="N645" i="29"/>
  <c r="AF645" i="29"/>
  <c r="AI645" i="29"/>
  <c r="N759" i="29"/>
  <c r="AF759" i="29"/>
  <c r="AI759" i="29"/>
  <c r="N705" i="29"/>
  <c r="AF705" i="29"/>
  <c r="AI705" i="29"/>
  <c r="N635" i="29"/>
  <c r="AF635" i="29"/>
  <c r="AI635" i="29"/>
  <c r="N608" i="29"/>
  <c r="AF608" i="29"/>
  <c r="AI608" i="29"/>
  <c r="N554" i="29"/>
  <c r="AF554" i="29"/>
  <c r="AI554" i="29"/>
  <c r="N370" i="29"/>
  <c r="AF370" i="29"/>
  <c r="AI370" i="29"/>
  <c r="N395" i="29"/>
  <c r="AF395" i="29"/>
  <c r="AI395" i="29"/>
  <c r="N333" i="29"/>
  <c r="AF333" i="29"/>
  <c r="AI333" i="29"/>
  <c r="N151" i="29"/>
  <c r="AF151" i="29"/>
  <c r="AI151" i="29"/>
  <c r="N185" i="29"/>
  <c r="AF185" i="29"/>
  <c r="AI185" i="29"/>
  <c r="N1281" i="29"/>
  <c r="AF1281" i="29"/>
  <c r="AI1281" i="29"/>
  <c r="N1307" i="29"/>
  <c r="AF1307" i="29"/>
  <c r="AI1307" i="29"/>
  <c r="N1421" i="29"/>
  <c r="AF1421" i="29"/>
  <c r="AI1421" i="29"/>
  <c r="N1178" i="29"/>
  <c r="AF1178" i="29"/>
  <c r="AI1178" i="29"/>
  <c r="N1124" i="29"/>
  <c r="AF1124" i="29"/>
  <c r="AI1124" i="29"/>
  <c r="N1000" i="29"/>
  <c r="AF1000" i="29"/>
  <c r="AI1000" i="29"/>
  <c r="N954" i="29"/>
  <c r="AF954" i="29"/>
  <c r="AI954" i="29"/>
  <c r="N908" i="29"/>
  <c r="AF908" i="29"/>
  <c r="AI908" i="29"/>
  <c r="N558" i="29"/>
  <c r="AF558" i="29"/>
  <c r="AI558" i="29"/>
  <c r="N751" i="29"/>
  <c r="AF751" i="29"/>
  <c r="AI751" i="29"/>
  <c r="N697" i="29"/>
  <c r="AF697" i="29"/>
  <c r="AI697" i="29"/>
  <c r="N627" i="29"/>
  <c r="AF627" i="29"/>
  <c r="AI627" i="29"/>
  <c r="N600" i="29"/>
  <c r="AF600" i="29"/>
  <c r="AI600" i="29"/>
  <c r="N546" i="29"/>
  <c r="AF546" i="29"/>
  <c r="AI546" i="29"/>
  <c r="N329" i="29"/>
  <c r="AF329" i="29"/>
  <c r="AI329" i="29"/>
  <c r="N387" i="29"/>
  <c r="AF387" i="29"/>
  <c r="AI387" i="29"/>
  <c r="N325" i="29"/>
  <c r="AF325" i="29"/>
  <c r="AI325" i="29"/>
  <c r="N87" i="29"/>
  <c r="AF87" i="29"/>
  <c r="AI87" i="29"/>
  <c r="N177" i="29"/>
  <c r="AF177" i="29"/>
  <c r="AI177" i="29"/>
  <c r="N1337" i="29"/>
  <c r="AF1337" i="29"/>
  <c r="AI1337" i="29"/>
  <c r="N1363" i="29"/>
  <c r="AF1363" i="29"/>
  <c r="AI1363" i="29"/>
  <c r="N944" i="29"/>
  <c r="AF944" i="29"/>
  <c r="AI944" i="29"/>
  <c r="N1005" i="29"/>
  <c r="AF1005" i="29"/>
  <c r="AI1005" i="29"/>
  <c r="N1180" i="29"/>
  <c r="AF1180" i="29"/>
  <c r="AI1180" i="29"/>
  <c r="N1054" i="29"/>
  <c r="AF1054" i="29"/>
  <c r="AI1054" i="29"/>
  <c r="N637" i="29"/>
  <c r="AF637" i="29"/>
  <c r="AI637" i="29"/>
  <c r="N964" i="29"/>
  <c r="AF964" i="29"/>
  <c r="AI964" i="29"/>
  <c r="N830" i="29"/>
  <c r="AF830" i="29"/>
  <c r="AI830" i="29"/>
  <c r="N470" i="29"/>
  <c r="AF470" i="29"/>
  <c r="AI470" i="29"/>
  <c r="N753" i="29"/>
  <c r="AF753" i="29"/>
  <c r="AI753" i="29"/>
  <c r="N683" i="29"/>
  <c r="AF683" i="29"/>
  <c r="AI683" i="29"/>
  <c r="N427" i="29"/>
  <c r="AF427" i="29"/>
  <c r="AI427" i="29"/>
  <c r="N602" i="29"/>
  <c r="AF602" i="29"/>
  <c r="AI602" i="29"/>
  <c r="N460" i="29"/>
  <c r="AF460" i="29"/>
  <c r="AI460" i="29"/>
  <c r="N143" i="29"/>
  <c r="AF143" i="29"/>
  <c r="AI143" i="29"/>
  <c r="N381" i="29"/>
  <c r="AF381" i="29"/>
  <c r="AI381" i="29"/>
  <c r="N263" i="29"/>
  <c r="AF263" i="29"/>
  <c r="AI263" i="29"/>
  <c r="N4" i="29"/>
  <c r="AF4" i="29"/>
  <c r="AI4" i="29"/>
  <c r="N166" i="29"/>
  <c r="AI166" i="29"/>
  <c r="AF166" i="29"/>
  <c r="N112" i="29"/>
  <c r="AI112" i="29"/>
  <c r="AF112" i="29"/>
  <c r="N50" i="29"/>
  <c r="AI50" i="29"/>
  <c r="AF50" i="29"/>
  <c r="N121" i="29"/>
  <c r="AF121" i="29"/>
  <c r="AI121" i="29"/>
  <c r="N59" i="29"/>
  <c r="AF59" i="29"/>
  <c r="AI59" i="29"/>
  <c r="N226" i="29"/>
  <c r="AF226" i="29"/>
  <c r="AI226" i="29"/>
  <c r="N14" i="29"/>
  <c r="AF14" i="29"/>
  <c r="AI14" i="29"/>
  <c r="N181" i="29"/>
  <c r="AF181" i="29"/>
  <c r="AI181" i="29"/>
  <c r="N198" i="29"/>
  <c r="AF198" i="29"/>
  <c r="AI198" i="29"/>
  <c r="N144" i="29"/>
  <c r="AF144" i="29"/>
  <c r="AI144" i="29"/>
  <c r="N82" i="29"/>
  <c r="AF82" i="29"/>
  <c r="AI82" i="29"/>
  <c r="N97" i="29"/>
  <c r="AF97" i="29"/>
  <c r="AI97" i="29"/>
  <c r="N35" i="29"/>
  <c r="AF35" i="29"/>
  <c r="AI35" i="29"/>
  <c r="N202" i="29"/>
  <c r="AF202" i="29"/>
  <c r="AI202" i="29"/>
  <c r="N155" i="29"/>
  <c r="AI155" i="29"/>
  <c r="AF155" i="29"/>
  <c r="N93" i="29"/>
  <c r="AI93" i="29"/>
  <c r="AF93" i="29"/>
  <c r="N211" i="29"/>
  <c r="AI211" i="29"/>
  <c r="AF211" i="29"/>
  <c r="N149" i="29"/>
  <c r="AI149" i="29"/>
  <c r="AF149" i="29"/>
  <c r="O827" i="29"/>
  <c r="AK827" i="29"/>
  <c r="AG827" i="29"/>
  <c r="O1237" i="29"/>
  <c r="AK1237" i="29"/>
  <c r="AG1237" i="29"/>
  <c r="O640" i="29"/>
  <c r="AG640" i="29"/>
  <c r="AK640" i="29"/>
  <c r="O544" i="29"/>
  <c r="AK544" i="29"/>
  <c r="AG544" i="29"/>
  <c r="O1866" i="29"/>
  <c r="AG1866" i="29"/>
  <c r="AK1866" i="29"/>
  <c r="O234" i="29"/>
  <c r="AK234" i="29"/>
  <c r="AG234" i="29"/>
  <c r="O1710" i="29"/>
  <c r="AK1710" i="29"/>
  <c r="AG1710" i="29"/>
  <c r="O170" i="29"/>
  <c r="AK170" i="29"/>
  <c r="AG170" i="29"/>
  <c r="O742" i="29"/>
  <c r="AK742" i="29"/>
  <c r="AG742" i="29"/>
  <c r="O413" i="29"/>
  <c r="AG413" i="29"/>
  <c r="AK413" i="29"/>
  <c r="O877" i="29"/>
  <c r="AK877" i="29"/>
  <c r="AG877" i="29"/>
  <c r="O128" i="29"/>
  <c r="AG128" i="29"/>
  <c r="AK128" i="29"/>
  <c r="O940" i="29"/>
  <c r="AK940" i="29"/>
  <c r="AG940" i="29"/>
  <c r="O605" i="29"/>
  <c r="AK605" i="29"/>
  <c r="AG605" i="29"/>
  <c r="O1265" i="29"/>
  <c r="AK1265" i="29"/>
  <c r="AG1265" i="29"/>
  <c r="O365" i="29"/>
  <c r="AG365" i="29"/>
  <c r="AK365" i="29"/>
  <c r="O156" i="29"/>
  <c r="AG156" i="29"/>
  <c r="AK156" i="29"/>
  <c r="O464" i="29"/>
  <c r="AK464" i="29"/>
  <c r="AG464" i="29"/>
  <c r="O138" i="29"/>
  <c r="AG138" i="29"/>
  <c r="AK138" i="29"/>
  <c r="O257" i="29"/>
  <c r="AK257" i="29"/>
  <c r="AG257" i="29"/>
  <c r="O164" i="29"/>
  <c r="AG164" i="29"/>
  <c r="AK164" i="29"/>
  <c r="O469" i="29"/>
  <c r="AK469" i="29"/>
  <c r="AG469" i="29"/>
  <c r="O143" i="29"/>
  <c r="AK143" i="29"/>
  <c r="AG143" i="29"/>
  <c r="O137" i="29"/>
  <c r="AK137" i="29"/>
  <c r="AG137" i="29"/>
  <c r="O360" i="29"/>
  <c r="AK360" i="29"/>
  <c r="AG360" i="29"/>
  <c r="O538" i="29"/>
  <c r="AK538" i="29"/>
  <c r="AG538" i="29"/>
  <c r="O654" i="29"/>
  <c r="AK654" i="29"/>
  <c r="AG654" i="29"/>
  <c r="O142" i="29"/>
  <c r="AK142" i="29"/>
  <c r="AG142" i="29"/>
  <c r="O1421" i="29"/>
  <c r="AK1421" i="29"/>
  <c r="AG1421" i="29"/>
  <c r="O777" i="29"/>
  <c r="AK777" i="29"/>
  <c r="AG777" i="29"/>
  <c r="O738" i="29"/>
  <c r="AK738" i="29"/>
  <c r="AG738" i="29"/>
  <c r="O1019" i="29"/>
  <c r="AK1019" i="29"/>
  <c r="AG1019" i="29"/>
  <c r="O962" i="29"/>
  <c r="AK962" i="29"/>
  <c r="AG962" i="29"/>
  <c r="O634" i="29"/>
  <c r="AK634" i="29"/>
  <c r="AG634" i="29"/>
  <c r="O805" i="29"/>
  <c r="AK805" i="29"/>
  <c r="AG805" i="29"/>
  <c r="O80" i="29"/>
  <c r="AK80" i="29"/>
  <c r="AG80" i="29"/>
  <c r="O412" i="29"/>
  <c r="AK412" i="29"/>
  <c r="AG412" i="29"/>
  <c r="O582" i="29"/>
  <c r="AK582" i="29"/>
  <c r="AG582" i="29"/>
  <c r="O475" i="29"/>
  <c r="AK475" i="29"/>
  <c r="AG475" i="29"/>
  <c r="O85" i="29"/>
  <c r="AK85" i="29"/>
  <c r="AG85" i="29"/>
  <c r="O260" i="29"/>
  <c r="AK260" i="29"/>
  <c r="AG260" i="29"/>
  <c r="O494" i="29"/>
  <c r="AG494" i="29"/>
  <c r="AK494" i="29"/>
  <c r="O480" i="29"/>
  <c r="AK480" i="29"/>
  <c r="AG480" i="29"/>
  <c r="O154" i="29"/>
  <c r="AK154" i="29"/>
  <c r="AG154" i="29"/>
  <c r="O273" i="29"/>
  <c r="AK273" i="29"/>
  <c r="AG273" i="29"/>
  <c r="O1275" i="29"/>
  <c r="AK1275" i="29"/>
  <c r="AG1275" i="29"/>
  <c r="O711" i="29"/>
  <c r="AG711" i="29"/>
  <c r="AK711" i="29"/>
  <c r="O959" i="29"/>
  <c r="AG959" i="29"/>
  <c r="AK959" i="29"/>
  <c r="O1009" i="29"/>
  <c r="AK1009" i="29"/>
  <c r="AG1009" i="29"/>
  <c r="O1333" i="29"/>
  <c r="AK1333" i="29"/>
  <c r="AG1333" i="29"/>
  <c r="O1742" i="29"/>
  <c r="AG1742" i="29"/>
  <c r="AK1742" i="29"/>
  <c r="O741" i="29"/>
  <c r="AG741" i="29"/>
  <c r="AK741" i="29"/>
  <c r="O16" i="29"/>
  <c r="AK16" i="29"/>
  <c r="AG16" i="29"/>
  <c r="O348" i="29"/>
  <c r="AK348" i="29"/>
  <c r="AG348" i="29"/>
  <c r="O518" i="29"/>
  <c r="AK518" i="29"/>
  <c r="AG518" i="29"/>
  <c r="O568" i="29"/>
  <c r="AG568" i="29"/>
  <c r="AK568" i="29"/>
  <c r="O21" i="29"/>
  <c r="AK21" i="29"/>
  <c r="AG21" i="29"/>
  <c r="O425" i="29"/>
  <c r="AG425" i="29"/>
  <c r="AK425" i="29"/>
  <c r="O430" i="29"/>
  <c r="AK430" i="29"/>
  <c r="AG430" i="29"/>
  <c r="O342" i="29"/>
  <c r="AG342" i="29"/>
  <c r="AK342" i="29"/>
  <c r="O90" i="29"/>
  <c r="AK90" i="29"/>
  <c r="AG90" i="29"/>
  <c r="O84" i="29"/>
  <c r="AK84" i="29"/>
  <c r="AG84" i="29"/>
  <c r="O1430" i="29"/>
  <c r="AG1430" i="29"/>
  <c r="AK1430" i="29"/>
  <c r="O899" i="29"/>
  <c r="AG899" i="29"/>
  <c r="AK899" i="29"/>
  <c r="O1128" i="29"/>
  <c r="AK1128" i="29"/>
  <c r="AG1128" i="29"/>
  <c r="O1007" i="29"/>
  <c r="AG1007" i="29"/>
  <c r="AK1007" i="29"/>
  <c r="O1251" i="29"/>
  <c r="AG1251" i="29"/>
  <c r="AK1251" i="29"/>
  <c r="O1286" i="29"/>
  <c r="AK1286" i="29"/>
  <c r="AG1286" i="29"/>
  <c r="O723" i="29"/>
  <c r="AK723" i="29"/>
  <c r="AG723" i="29"/>
  <c r="O6" i="29"/>
  <c r="AK6" i="29"/>
  <c r="AG6" i="29"/>
  <c r="O394" i="29"/>
  <c r="AK394" i="29"/>
  <c r="AG394" i="29"/>
  <c r="O516" i="29"/>
  <c r="AK516" i="29"/>
  <c r="AG516" i="29"/>
  <c r="O744" i="29"/>
  <c r="AK744" i="29"/>
  <c r="AG744" i="29"/>
  <c r="O19" i="29"/>
  <c r="AK19" i="29"/>
  <c r="AG19" i="29"/>
  <c r="O242" i="29"/>
  <c r="AG242" i="29"/>
  <c r="AK242" i="29"/>
  <c r="O428" i="29"/>
  <c r="AK428" i="29"/>
  <c r="AG428" i="29"/>
  <c r="O499" i="29"/>
  <c r="AK499" i="29"/>
  <c r="AG499" i="29"/>
  <c r="O96" i="29"/>
  <c r="AK96" i="29"/>
  <c r="AG96" i="29"/>
  <c r="O4" i="29"/>
  <c r="AK4" i="29"/>
  <c r="AG4" i="29"/>
  <c r="O1366" i="29"/>
  <c r="AK1366" i="29"/>
  <c r="AG1366" i="29"/>
  <c r="O835" i="29"/>
  <c r="AG835" i="29"/>
  <c r="AK835" i="29"/>
  <c r="O1064" i="29"/>
  <c r="AK1064" i="29"/>
  <c r="AG1064" i="29"/>
  <c r="O1172" i="29"/>
  <c r="AK1172" i="29"/>
  <c r="AG1172" i="29"/>
  <c r="O1142" i="29"/>
  <c r="AK1142" i="29"/>
  <c r="AG1142" i="29"/>
  <c r="O1090" i="29"/>
  <c r="AK1090" i="29"/>
  <c r="AG1090" i="29"/>
  <c r="O659" i="29"/>
  <c r="AK659" i="29"/>
  <c r="AG659" i="29"/>
  <c r="O171" i="29"/>
  <c r="AK171" i="29"/>
  <c r="AG171" i="29"/>
  <c r="O330" i="29"/>
  <c r="AK330" i="29"/>
  <c r="AG330" i="29"/>
  <c r="O452" i="29"/>
  <c r="AK452" i="29"/>
  <c r="AG452" i="29"/>
  <c r="O680" i="29"/>
  <c r="AK680" i="29"/>
  <c r="AG680" i="29"/>
  <c r="O184" i="29"/>
  <c r="AG184" i="29"/>
  <c r="AK184" i="29"/>
  <c r="O351" i="29"/>
  <c r="AK351" i="29"/>
  <c r="AG351" i="29"/>
  <c r="O585" i="29"/>
  <c r="AK585" i="29"/>
  <c r="AG585" i="29"/>
  <c r="O757" i="29"/>
  <c r="AK757" i="29"/>
  <c r="AG757" i="29"/>
  <c r="O32" i="29"/>
  <c r="AK32" i="29"/>
  <c r="AG32" i="29"/>
  <c r="O364" i="29"/>
  <c r="AK364" i="29"/>
  <c r="AG364" i="29"/>
  <c r="O1302" i="29"/>
  <c r="AG1302" i="29"/>
  <c r="AK1302" i="29"/>
  <c r="O992" i="29"/>
  <c r="AG992" i="29"/>
  <c r="AK992" i="29"/>
  <c r="O998" i="29"/>
  <c r="AG998" i="29"/>
  <c r="AK998" i="29"/>
  <c r="O1108" i="29"/>
  <c r="AG1108" i="29"/>
  <c r="AK1108" i="29"/>
  <c r="O1352" i="29"/>
  <c r="AG1352" i="29"/>
  <c r="AK1352" i="29"/>
  <c r="O1024" i="29"/>
  <c r="AG1024" i="29"/>
  <c r="AK1024" i="29"/>
  <c r="O540" i="29"/>
  <c r="AK540" i="29"/>
  <c r="AG540" i="29"/>
  <c r="O107" i="29"/>
  <c r="AK107" i="29"/>
  <c r="AG107" i="29"/>
  <c r="O266" i="29"/>
  <c r="AK266" i="29"/>
  <c r="AG266" i="29"/>
  <c r="O609" i="29"/>
  <c r="AK609" i="29"/>
  <c r="AG609" i="29"/>
  <c r="O603" i="29"/>
  <c r="AK603" i="29"/>
  <c r="AG603" i="29"/>
  <c r="O120" i="29"/>
  <c r="AK120" i="29"/>
  <c r="AG120" i="29"/>
  <c r="O287" i="29"/>
  <c r="AK287" i="29"/>
  <c r="AG287" i="29"/>
  <c r="O521" i="29"/>
  <c r="AK521" i="29"/>
  <c r="AG521" i="29"/>
  <c r="O693" i="29"/>
  <c r="AK693" i="29"/>
  <c r="AG693" i="29"/>
  <c r="O189" i="29"/>
  <c r="AK189" i="29"/>
  <c r="AG189" i="29"/>
  <c r="O300" i="29"/>
  <c r="AK300" i="29"/>
  <c r="AG300" i="29"/>
  <c r="O1238" i="29"/>
  <c r="AG1238" i="29"/>
  <c r="AK1238" i="29"/>
  <c r="O928" i="29"/>
  <c r="AK928" i="29"/>
  <c r="AG928" i="29"/>
  <c r="O978" i="29"/>
  <c r="AK978" i="29"/>
  <c r="AG978" i="29"/>
  <c r="O1044" i="29"/>
  <c r="AK1044" i="29"/>
  <c r="AG1044" i="29"/>
  <c r="O1288" i="29"/>
  <c r="AG1288" i="29"/>
  <c r="AK1288" i="29"/>
  <c r="O727" i="29"/>
  <c r="AG727" i="29"/>
  <c r="AK727" i="29"/>
  <c r="O768" i="29"/>
  <c r="AK768" i="29"/>
  <c r="AG768" i="29"/>
  <c r="O43" i="29"/>
  <c r="AK43" i="29"/>
  <c r="AG43" i="29"/>
  <c r="O28" i="29"/>
  <c r="AK28" i="29"/>
  <c r="AG28" i="29"/>
  <c r="O545" i="29"/>
  <c r="AK545" i="29"/>
  <c r="AG545" i="29"/>
  <c r="O781" i="29"/>
  <c r="AK781" i="29"/>
  <c r="AG781" i="29"/>
  <c r="O56" i="29"/>
  <c r="AK56" i="29"/>
  <c r="AG56" i="29"/>
  <c r="O196" i="29"/>
  <c r="AG196" i="29"/>
  <c r="AK196" i="29"/>
  <c r="O457" i="29"/>
  <c r="AG457" i="29"/>
  <c r="AK457" i="29"/>
  <c r="O629" i="29"/>
  <c r="AG629" i="29"/>
  <c r="AK629" i="29"/>
  <c r="O125" i="29"/>
  <c r="AG125" i="29"/>
  <c r="AK125" i="29"/>
  <c r="O236" i="29"/>
  <c r="AG236" i="29"/>
  <c r="AK236" i="29"/>
  <c r="O1061" i="29"/>
  <c r="AK1061" i="29"/>
  <c r="AG1061" i="29"/>
  <c r="O864" i="29"/>
  <c r="AK864" i="29"/>
  <c r="AG864" i="29"/>
  <c r="O914" i="29"/>
  <c r="AK914" i="29"/>
  <c r="AG914" i="29"/>
  <c r="O829" i="29"/>
  <c r="AK829" i="29"/>
  <c r="AG829" i="29"/>
  <c r="O1224" i="29"/>
  <c r="AK1224" i="29"/>
  <c r="AG1224" i="29"/>
  <c r="O1490" i="29"/>
  <c r="AG1490" i="29"/>
  <c r="AK1490" i="29"/>
  <c r="O1149" i="29"/>
  <c r="AK1149" i="29"/>
  <c r="AG1149" i="29"/>
  <c r="O1390" i="29"/>
  <c r="AK1390" i="29"/>
  <c r="AG1390" i="29"/>
  <c r="O859" i="29"/>
  <c r="AK859" i="29"/>
  <c r="AG859" i="29"/>
  <c r="O1840" i="29"/>
  <c r="AK1840" i="29"/>
  <c r="AG1840" i="29"/>
  <c r="O1308" i="29"/>
  <c r="AK1308" i="29"/>
  <c r="AG1308" i="29"/>
  <c r="O1694" i="29"/>
  <c r="AK1694" i="29"/>
  <c r="AG1694" i="29"/>
  <c r="O1703" i="29"/>
  <c r="AK1703" i="29"/>
  <c r="AG1703" i="29"/>
  <c r="O885" i="29"/>
  <c r="AK885" i="29"/>
  <c r="AG885" i="29"/>
  <c r="O1220" i="29"/>
  <c r="AK1220" i="29"/>
  <c r="AG1220" i="29"/>
  <c r="O1670" i="29"/>
  <c r="AK1670" i="29"/>
  <c r="AG1670" i="29"/>
  <c r="O1679" i="29"/>
  <c r="AK1679" i="29"/>
  <c r="AG1679" i="29"/>
  <c r="O1144" i="29"/>
  <c r="AK1144" i="29"/>
  <c r="AG1144" i="29"/>
  <c r="O1196" i="29"/>
  <c r="AK1196" i="29"/>
  <c r="AG1196" i="29"/>
  <c r="O1597" i="29"/>
  <c r="AG1597" i="29"/>
  <c r="AK1597" i="29"/>
  <c r="O1476" i="29"/>
  <c r="AK1476" i="29"/>
  <c r="AG1476" i="29"/>
  <c r="O898" i="29"/>
  <c r="AG898" i="29"/>
  <c r="AK898" i="29"/>
  <c r="O1111" i="29"/>
  <c r="AK1111" i="29"/>
  <c r="AG1111" i="29"/>
  <c r="O756" i="29"/>
  <c r="AK756" i="29"/>
  <c r="AG756" i="29"/>
  <c r="O1463" i="29"/>
  <c r="AK1463" i="29"/>
  <c r="AG1463" i="29"/>
  <c r="O847" i="29"/>
  <c r="AG847" i="29"/>
  <c r="AK847" i="29"/>
  <c r="O1273" i="29"/>
  <c r="AK1273" i="29"/>
  <c r="AG1273" i="29"/>
  <c r="O1819" i="29"/>
  <c r="AG1819" i="29"/>
  <c r="AK1819" i="29"/>
  <c r="O1828" i="29"/>
  <c r="AK1828" i="29"/>
  <c r="AG1828" i="29"/>
  <c r="O828" i="29"/>
  <c r="AG828" i="29"/>
  <c r="AK828" i="29"/>
  <c r="O1217" i="29"/>
  <c r="AK1217" i="29"/>
  <c r="AG1217" i="29"/>
  <c r="O1795" i="29"/>
  <c r="AK1795" i="29"/>
  <c r="AG1795" i="29"/>
  <c r="O1804" i="29"/>
  <c r="AK1804" i="29"/>
  <c r="AG1804" i="29"/>
  <c r="O977" i="29"/>
  <c r="AG977" i="29"/>
  <c r="AK977" i="29"/>
  <c r="O1896" i="29"/>
  <c r="AK1896" i="29"/>
  <c r="AG1896" i="29"/>
  <c r="O1367" i="29"/>
  <c r="AG1367" i="29"/>
  <c r="AK1367" i="29"/>
  <c r="O623" i="29"/>
  <c r="AK623" i="29"/>
  <c r="AG623" i="29"/>
  <c r="O863" i="29"/>
  <c r="AK863" i="29"/>
  <c r="AG863" i="29"/>
  <c r="O1779" i="29"/>
  <c r="AG1779" i="29"/>
  <c r="AK1779" i="29"/>
  <c r="O1643" i="29"/>
  <c r="AK1643" i="29"/>
  <c r="AG1643" i="29"/>
  <c r="O1652" i="29"/>
  <c r="AK1652" i="29"/>
  <c r="AG1652" i="29"/>
  <c r="O666" i="29"/>
  <c r="AK666" i="29"/>
  <c r="AG666" i="29"/>
  <c r="O1243" i="29"/>
  <c r="AG1243" i="29"/>
  <c r="AK1243" i="29"/>
  <c r="O1555" i="29"/>
  <c r="AK1555" i="29"/>
  <c r="AG1555" i="29"/>
  <c r="O1628" i="29"/>
  <c r="AG1628" i="29"/>
  <c r="AK1628" i="29"/>
  <c r="O896" i="29"/>
  <c r="AG896" i="29"/>
  <c r="AK896" i="29"/>
  <c r="O1101" i="29"/>
  <c r="AK1101" i="29"/>
  <c r="AG1101" i="29"/>
  <c r="O1531" i="29"/>
  <c r="AG1531" i="29"/>
  <c r="AK1531" i="29"/>
  <c r="O1587" i="29"/>
  <c r="AG1587" i="29"/>
  <c r="AK1587" i="29"/>
  <c r="O1509" i="29"/>
  <c r="AK1509" i="29"/>
  <c r="AG1509" i="29"/>
  <c r="O1191" i="29"/>
  <c r="AG1191" i="29"/>
  <c r="AK1191" i="29"/>
  <c r="O1427" i="29"/>
  <c r="AG1427" i="29"/>
  <c r="AK1427" i="29"/>
  <c r="O824" i="29"/>
  <c r="AG824" i="29"/>
  <c r="AK824" i="29"/>
  <c r="O1021" i="29"/>
  <c r="AG1021" i="29"/>
  <c r="AK1021" i="29"/>
  <c r="O1377" i="29"/>
  <c r="AG1377" i="29"/>
  <c r="AK1377" i="29"/>
  <c r="O1375" i="29"/>
  <c r="AG1375" i="29"/>
  <c r="AK1375" i="29"/>
  <c r="O1415" i="29"/>
  <c r="AG1415" i="29"/>
  <c r="AK1415" i="29"/>
  <c r="O698" i="29"/>
  <c r="AG698" i="29"/>
  <c r="AK698" i="29"/>
  <c r="O1233" i="29"/>
  <c r="AG1233" i="29"/>
  <c r="AK1233" i="29"/>
  <c r="O1005" i="29"/>
  <c r="AG1005" i="29"/>
  <c r="AK1005" i="29"/>
  <c r="O1255" i="29"/>
  <c r="AG1255" i="29"/>
  <c r="AK1255" i="29"/>
  <c r="O956" i="29"/>
  <c r="AG956" i="29"/>
  <c r="AK956" i="29"/>
  <c r="O1134" i="29"/>
  <c r="AG1134" i="29"/>
  <c r="AK1134" i="29"/>
  <c r="O1701" i="29"/>
  <c r="AG1701" i="29"/>
  <c r="AK1701" i="29"/>
  <c r="O1757" i="29"/>
  <c r="AG1757" i="29"/>
  <c r="AK1757" i="29"/>
  <c r="O1176" i="29"/>
  <c r="AK1176" i="29"/>
  <c r="AG1176" i="29"/>
  <c r="O1029" i="29"/>
  <c r="AK1029" i="29"/>
  <c r="AG1029" i="29"/>
  <c r="O692" i="29"/>
  <c r="AG692" i="29"/>
  <c r="AK692" i="29"/>
  <c r="O1783" i="29"/>
  <c r="AK1783" i="29"/>
  <c r="AG1783" i="29"/>
  <c r="O1179" i="29"/>
  <c r="AK1179" i="29"/>
  <c r="AG1179" i="29"/>
  <c r="O1300" i="29"/>
  <c r="AK1300" i="29"/>
  <c r="AG1300" i="29"/>
  <c r="O1686" i="29"/>
  <c r="AK1686" i="29"/>
  <c r="AG1686" i="29"/>
  <c r="O1695" i="29"/>
  <c r="AK1695" i="29"/>
  <c r="AG1695" i="29"/>
  <c r="O1168" i="29"/>
  <c r="AK1168" i="29"/>
  <c r="AG1168" i="29"/>
  <c r="O1276" i="29"/>
  <c r="AK1276" i="29"/>
  <c r="AG1276" i="29"/>
  <c r="O1662" i="29"/>
  <c r="AK1662" i="29"/>
  <c r="AG1662" i="29"/>
  <c r="O1671" i="29"/>
  <c r="AK1671" i="29"/>
  <c r="AG1671" i="29"/>
  <c r="O1104" i="29"/>
  <c r="AK1104" i="29"/>
  <c r="AG1104" i="29"/>
  <c r="O969" i="29"/>
  <c r="AG969" i="29"/>
  <c r="AK969" i="29"/>
  <c r="O1540" i="29"/>
  <c r="AK1540" i="29"/>
  <c r="AG1540" i="29"/>
  <c r="O904" i="29"/>
  <c r="AK904" i="29"/>
  <c r="AG904" i="29"/>
  <c r="O946" i="29"/>
  <c r="AK946" i="29"/>
  <c r="AG946" i="29"/>
  <c r="O786" i="29"/>
  <c r="AK786" i="29"/>
  <c r="AG786" i="29"/>
  <c r="O1510" i="29"/>
  <c r="AG1510" i="29"/>
  <c r="AK1510" i="29"/>
  <c r="O1519" i="29"/>
  <c r="AK1519" i="29"/>
  <c r="AG1519" i="29"/>
  <c r="O983" i="29"/>
  <c r="AK983" i="29"/>
  <c r="AG983" i="29"/>
  <c r="O1361" i="29"/>
  <c r="AG1361" i="29"/>
  <c r="AK1361" i="29"/>
  <c r="O1247" i="29"/>
  <c r="AG1247" i="29"/>
  <c r="AK1247" i="29"/>
  <c r="O1495" i="29"/>
  <c r="AK1495" i="29"/>
  <c r="AG1495" i="29"/>
  <c r="O919" i="29"/>
  <c r="AG919" i="29"/>
  <c r="AK919" i="29"/>
  <c r="O1337" i="29"/>
  <c r="AG1337" i="29"/>
  <c r="AK1337" i="29"/>
  <c r="O1851" i="29"/>
  <c r="AG1851" i="29"/>
  <c r="AK1851" i="29"/>
  <c r="O1685" i="29"/>
  <c r="AG1685" i="29"/>
  <c r="AK1685" i="29"/>
  <c r="O1693" i="29"/>
  <c r="AG1693" i="29"/>
  <c r="AK1693" i="29"/>
  <c r="O973" i="29"/>
  <c r="AG973" i="29"/>
  <c r="AK973" i="29"/>
  <c r="O1235" i="29"/>
  <c r="AG1235" i="29"/>
  <c r="AK1235" i="29"/>
  <c r="O671" i="29"/>
  <c r="AK671" i="29"/>
  <c r="AG671" i="29"/>
  <c r="O894" i="29"/>
  <c r="AK894" i="29"/>
  <c r="AG894" i="29"/>
  <c r="O1318" i="29"/>
  <c r="AK1318" i="29"/>
  <c r="AG1318" i="29"/>
  <c r="O1699" i="29"/>
  <c r="AK1699" i="29"/>
  <c r="AG1699" i="29"/>
  <c r="O1708" i="29"/>
  <c r="AK1708" i="29"/>
  <c r="AG1708" i="29"/>
  <c r="O814" i="29"/>
  <c r="AK814" i="29"/>
  <c r="AG814" i="29"/>
  <c r="O1411" i="29"/>
  <c r="AG1411" i="29"/>
  <c r="AK1411" i="29"/>
  <c r="O1675" i="29"/>
  <c r="AK1675" i="29"/>
  <c r="AG1675" i="29"/>
  <c r="O1684" i="29"/>
  <c r="AK1684" i="29"/>
  <c r="AG1684" i="29"/>
  <c r="O931" i="29"/>
  <c r="AK931" i="29"/>
  <c r="AG931" i="29"/>
  <c r="O1347" i="29"/>
  <c r="AK1347" i="29"/>
  <c r="AG1347" i="29"/>
  <c r="O1796" i="29"/>
  <c r="AG1796" i="29"/>
  <c r="AK1796" i="29"/>
  <c r="O1901" i="29"/>
  <c r="AG1901" i="29"/>
  <c r="AK1901" i="29"/>
  <c r="N884" i="29"/>
  <c r="AF884" i="29"/>
  <c r="AI884" i="29"/>
  <c r="N1767" i="29"/>
  <c r="AF1767" i="29"/>
  <c r="AI1767" i="29"/>
  <c r="N1720" i="29"/>
  <c r="AF1720" i="29"/>
  <c r="AI1720" i="29"/>
  <c r="N1257" i="29"/>
  <c r="AF1257" i="29"/>
  <c r="AI1257" i="29"/>
  <c r="N1524" i="29"/>
  <c r="AF1524" i="29"/>
  <c r="AI1524" i="29"/>
  <c r="N1696" i="29"/>
  <c r="AF1696" i="29"/>
  <c r="AI1696" i="29"/>
  <c r="N1397" i="29"/>
  <c r="AF1397" i="29"/>
  <c r="AI1397" i="29"/>
  <c r="N1801" i="29"/>
  <c r="AI1801" i="29"/>
  <c r="AF1801" i="29"/>
  <c r="N1509" i="29"/>
  <c r="AF1509" i="29"/>
  <c r="AI1509" i="29"/>
  <c r="N576" i="29"/>
  <c r="AF576" i="29"/>
  <c r="AI576" i="29"/>
  <c r="N1555" i="29"/>
  <c r="AF1555" i="29"/>
  <c r="AI1555" i="29"/>
  <c r="N1840" i="29"/>
  <c r="AI1840" i="29"/>
  <c r="AF1840" i="29"/>
  <c r="N1776" i="29"/>
  <c r="AI1776" i="29"/>
  <c r="AF1776" i="29"/>
  <c r="N1834" i="29"/>
  <c r="AI1834" i="29"/>
  <c r="AF1834" i="29"/>
  <c r="N1775" i="29"/>
  <c r="AI1775" i="29"/>
  <c r="AF1775" i="29"/>
  <c r="N1724" i="29"/>
  <c r="AI1724" i="29"/>
  <c r="AF1724" i="29"/>
  <c r="N1617" i="29"/>
  <c r="AI1617" i="29"/>
  <c r="AF1617" i="29"/>
  <c r="N1550" i="29"/>
  <c r="AI1550" i="29"/>
  <c r="AF1550" i="29"/>
  <c r="N1499" i="29"/>
  <c r="AI1499" i="29"/>
  <c r="AF1499" i="29"/>
  <c r="N1332" i="29"/>
  <c r="AI1332" i="29"/>
  <c r="AF1332" i="29"/>
  <c r="N994" i="29"/>
  <c r="AI994" i="29"/>
  <c r="AF994" i="29"/>
  <c r="N444" i="29"/>
  <c r="AI444" i="29"/>
  <c r="AF444" i="29"/>
  <c r="N1640" i="29"/>
  <c r="AF1640" i="29"/>
  <c r="AI1640" i="29"/>
  <c r="N1346" i="29"/>
  <c r="AF1346" i="29"/>
  <c r="AI1346" i="29"/>
  <c r="N1501" i="29"/>
  <c r="AF1501" i="29"/>
  <c r="AI1501" i="29"/>
  <c r="N1362" i="29"/>
  <c r="AF1362" i="29"/>
  <c r="AI1362" i="29"/>
  <c r="N1836" i="29"/>
  <c r="AF1836" i="29"/>
  <c r="AI1836" i="29"/>
  <c r="N1729" i="29"/>
  <c r="AF1729" i="29"/>
  <c r="AI1729" i="29"/>
  <c r="N1662" i="29"/>
  <c r="AF1662" i="29"/>
  <c r="AI1662" i="29"/>
  <c r="N1611" i="29"/>
  <c r="AF1611" i="29"/>
  <c r="AI1611" i="29"/>
  <c r="N1444" i="29"/>
  <c r="AF1444" i="29"/>
  <c r="AI1444" i="29"/>
  <c r="N1036" i="29"/>
  <c r="AF1036" i="29"/>
  <c r="AI1036" i="29"/>
  <c r="N512" i="29"/>
  <c r="AF512" i="29"/>
  <c r="AI512" i="29"/>
  <c r="N1728" i="29"/>
  <c r="AI1728" i="29"/>
  <c r="AF1728" i="29"/>
  <c r="N1800" i="29"/>
  <c r="AI1800" i="29"/>
  <c r="AF1800" i="29"/>
  <c r="N1557" i="29"/>
  <c r="AI1557" i="29"/>
  <c r="AF1557" i="29"/>
  <c r="N1490" i="29"/>
  <c r="AI1490" i="29"/>
  <c r="AF1490" i="29"/>
  <c r="N1274" i="29"/>
  <c r="AI1274" i="29"/>
  <c r="AF1274" i="29"/>
  <c r="N1785" i="29"/>
  <c r="AI1785" i="29"/>
  <c r="AF1785" i="29"/>
  <c r="N1718" i="29"/>
  <c r="AF1718" i="29"/>
  <c r="AI1718" i="29"/>
  <c r="N1667" i="29"/>
  <c r="AF1667" i="29"/>
  <c r="AI1667" i="29"/>
  <c r="N1199" i="29"/>
  <c r="AF1199" i="29"/>
  <c r="AI1199" i="29"/>
  <c r="N1026" i="29"/>
  <c r="AF1026" i="29"/>
  <c r="AI1026" i="29"/>
  <c r="N704" i="29"/>
  <c r="AF704" i="29"/>
  <c r="AI704" i="29"/>
  <c r="N1528" i="29"/>
  <c r="AF1528" i="29"/>
  <c r="AI1528" i="29"/>
  <c r="N1741" i="29"/>
  <c r="AF1741" i="29"/>
  <c r="AI1741" i="29"/>
  <c r="N1674" i="29"/>
  <c r="AF1674" i="29"/>
  <c r="AI1674" i="29"/>
  <c r="N1615" i="29"/>
  <c r="AF1615" i="29"/>
  <c r="AI1615" i="29"/>
  <c r="N1564" i="29"/>
  <c r="AF1564" i="29"/>
  <c r="AI1564" i="29"/>
  <c r="N1443" i="29"/>
  <c r="AF1443" i="29"/>
  <c r="AI1443" i="29"/>
  <c r="N1851" i="29"/>
  <c r="AF1851" i="29"/>
  <c r="AI1851" i="29"/>
  <c r="N1383" i="29"/>
  <c r="AF1383" i="29"/>
  <c r="AI1383" i="29"/>
  <c r="N1366" i="29"/>
  <c r="AI1366" i="29"/>
  <c r="AF1366" i="29"/>
  <c r="N749" i="29"/>
  <c r="AI749" i="29"/>
  <c r="AF749" i="29"/>
  <c r="N282" i="29"/>
  <c r="AI282" i="29"/>
  <c r="AF282" i="29"/>
  <c r="N1876" i="29"/>
  <c r="AI1876" i="29"/>
  <c r="AF1876" i="29"/>
  <c r="N1797" i="29"/>
  <c r="AI1797" i="29"/>
  <c r="AF1797" i="29"/>
  <c r="N1730" i="29"/>
  <c r="AI1730" i="29"/>
  <c r="AF1730" i="29"/>
  <c r="N1671" i="29"/>
  <c r="AI1671" i="29"/>
  <c r="AF1671" i="29"/>
  <c r="N1620" i="29"/>
  <c r="AI1620" i="29"/>
  <c r="AF1620" i="29"/>
  <c r="N1513" i="29"/>
  <c r="AI1513" i="29"/>
  <c r="AF1513" i="29"/>
  <c r="N1410" i="29"/>
  <c r="AI1410" i="29"/>
  <c r="AF1410" i="29"/>
  <c r="N1439" i="29"/>
  <c r="AI1439" i="29"/>
  <c r="AF1439" i="29"/>
  <c r="N1212" i="29"/>
  <c r="AF1212" i="29"/>
  <c r="AI1212" i="29"/>
  <c r="N430" i="29"/>
  <c r="AF430" i="29"/>
  <c r="AI430" i="29"/>
  <c r="N328" i="29"/>
  <c r="AF328" i="29"/>
  <c r="AI328" i="29"/>
  <c r="N1488" i="29"/>
  <c r="AF1488" i="29"/>
  <c r="AI1488" i="29"/>
  <c r="N1853" i="29"/>
  <c r="AF1853" i="29"/>
  <c r="AI1853" i="29"/>
  <c r="N1786" i="29"/>
  <c r="AF1786" i="29"/>
  <c r="AI1786" i="29"/>
  <c r="N1727" i="29"/>
  <c r="AF1727" i="29"/>
  <c r="AI1727" i="29"/>
  <c r="N1676" i="29"/>
  <c r="AF1676" i="29"/>
  <c r="AI1676" i="29"/>
  <c r="N1569" i="29"/>
  <c r="AF1569" i="29"/>
  <c r="AI1569" i="29"/>
  <c r="N1502" i="29"/>
  <c r="AF1502" i="29"/>
  <c r="AI1502" i="29"/>
  <c r="N1419" i="29"/>
  <c r="AF1419" i="29"/>
  <c r="AI1419" i="29"/>
  <c r="N1284" i="29"/>
  <c r="AF1284" i="29"/>
  <c r="AI1284" i="29"/>
  <c r="N831" i="29"/>
  <c r="AF831" i="29"/>
  <c r="AI831" i="29"/>
  <c r="N326" i="29"/>
  <c r="AF326" i="29"/>
  <c r="AI326" i="29"/>
  <c r="N1871" i="29"/>
  <c r="AF1871" i="29"/>
  <c r="AI1871" i="29"/>
  <c r="N1856" i="29"/>
  <c r="AF1856" i="29"/>
  <c r="AI1856" i="29"/>
  <c r="N1842" i="29"/>
  <c r="AF1842" i="29"/>
  <c r="AI1842" i="29"/>
  <c r="N1783" i="29"/>
  <c r="AF1783" i="29"/>
  <c r="AI1783" i="29"/>
  <c r="N1732" i="29"/>
  <c r="AF1732" i="29"/>
  <c r="AI1732" i="29"/>
  <c r="N1625" i="29"/>
  <c r="AF1625" i="29"/>
  <c r="AI1625" i="29"/>
  <c r="N1558" i="29"/>
  <c r="AF1558" i="29"/>
  <c r="AI1558" i="29"/>
  <c r="N1507" i="29"/>
  <c r="AF1507" i="29"/>
  <c r="AI1507" i="29"/>
  <c r="N1340" i="29"/>
  <c r="AF1340" i="29"/>
  <c r="AI1340" i="29"/>
  <c r="N837" i="29"/>
  <c r="AF837" i="29"/>
  <c r="AI837" i="29"/>
  <c r="N508" i="29"/>
  <c r="AF508" i="29"/>
  <c r="AI508" i="29"/>
  <c r="N1329" i="29"/>
  <c r="AF1329" i="29"/>
  <c r="AI1329" i="29"/>
  <c r="N1355" i="29"/>
  <c r="AF1355" i="29"/>
  <c r="AI1355" i="29"/>
  <c r="N725" i="29"/>
  <c r="AF725" i="29"/>
  <c r="AI725" i="29"/>
  <c r="N985" i="29"/>
  <c r="AF985" i="29"/>
  <c r="AI985" i="29"/>
  <c r="N1172" i="29"/>
  <c r="AF1172" i="29"/>
  <c r="AI1172" i="29"/>
  <c r="N1046" i="29"/>
  <c r="AF1046" i="29"/>
  <c r="AI1046" i="29"/>
  <c r="N1002" i="29"/>
  <c r="AF1002" i="29"/>
  <c r="AI1002" i="29"/>
  <c r="N956" i="29"/>
  <c r="AF956" i="29"/>
  <c r="AI956" i="29"/>
  <c r="N822" i="29"/>
  <c r="AF822" i="29"/>
  <c r="AI822" i="29"/>
  <c r="N799" i="29"/>
  <c r="AF799" i="29"/>
  <c r="AI799" i="29"/>
  <c r="N745" i="29"/>
  <c r="AF745" i="29"/>
  <c r="AI745" i="29"/>
  <c r="N675" i="29"/>
  <c r="AF675" i="29"/>
  <c r="AI675" i="29"/>
  <c r="N409" i="29"/>
  <c r="AF409" i="29"/>
  <c r="AI409" i="29"/>
  <c r="N594" i="29"/>
  <c r="AF594" i="29"/>
  <c r="AI594" i="29"/>
  <c r="N452" i="29"/>
  <c r="AF452" i="29"/>
  <c r="AI452" i="29"/>
  <c r="N79" i="29"/>
  <c r="AF79" i="29"/>
  <c r="AI79" i="29"/>
  <c r="N373" i="29"/>
  <c r="AF373" i="29"/>
  <c r="AI373" i="29"/>
  <c r="N255" i="29"/>
  <c r="AF255" i="29"/>
  <c r="AI255" i="29"/>
  <c r="N225" i="29"/>
  <c r="AF225" i="29"/>
  <c r="AI225" i="29"/>
  <c r="N1313" i="29"/>
  <c r="AF1313" i="29"/>
  <c r="AI1313" i="29"/>
  <c r="N1339" i="29"/>
  <c r="AF1339" i="29"/>
  <c r="AI1339" i="29"/>
  <c r="N1453" i="29"/>
  <c r="AF1453" i="29"/>
  <c r="AI1453" i="29"/>
  <c r="N920" i="29"/>
  <c r="AF920" i="29"/>
  <c r="AI920" i="29"/>
  <c r="N1156" i="29"/>
  <c r="AF1156" i="29"/>
  <c r="AI1156" i="29"/>
  <c r="N1030" i="29"/>
  <c r="AF1030" i="29"/>
  <c r="AI1030" i="29"/>
  <c r="N986" i="29"/>
  <c r="AF986" i="29"/>
  <c r="AI986" i="29"/>
  <c r="N940" i="29"/>
  <c r="AF940" i="29"/>
  <c r="AI940" i="29"/>
  <c r="N805" i="29"/>
  <c r="AF805" i="29"/>
  <c r="AI805" i="29"/>
  <c r="N783" i="29"/>
  <c r="AF783" i="29"/>
  <c r="AI783" i="29"/>
  <c r="N729" i="29"/>
  <c r="AF729" i="29"/>
  <c r="AI729" i="29"/>
  <c r="N659" i="29"/>
  <c r="AF659" i="29"/>
  <c r="AI659" i="29"/>
  <c r="N321" i="29"/>
  <c r="AF321" i="29"/>
  <c r="AI321" i="29"/>
  <c r="N578" i="29"/>
  <c r="AF578" i="29"/>
  <c r="AI578" i="29"/>
  <c r="N436" i="29"/>
  <c r="AF436" i="29"/>
  <c r="AI436" i="29"/>
  <c r="N419" i="29"/>
  <c r="AF419" i="29"/>
  <c r="AI419" i="29"/>
  <c r="N357" i="29"/>
  <c r="AF357" i="29"/>
  <c r="AI357" i="29"/>
  <c r="N239" i="29"/>
  <c r="AF239" i="29"/>
  <c r="AI239" i="29"/>
  <c r="N209" i="29"/>
  <c r="AF209" i="29"/>
  <c r="AI209" i="29"/>
  <c r="N1305" i="29"/>
  <c r="AI1305" i="29"/>
  <c r="AF1305" i="29"/>
  <c r="N1331" i="29"/>
  <c r="AI1331" i="29"/>
  <c r="AF1331" i="29"/>
  <c r="N1445" i="29"/>
  <c r="AI1445" i="29"/>
  <c r="AF1445" i="29"/>
  <c r="N856" i="29"/>
  <c r="AI856" i="29"/>
  <c r="AF856" i="29"/>
  <c r="N1148" i="29"/>
  <c r="AI1148" i="29"/>
  <c r="AF1148" i="29"/>
  <c r="N1022" i="29"/>
  <c r="AI1022" i="29"/>
  <c r="AF1022" i="29"/>
  <c r="N978" i="29"/>
  <c r="AI978" i="29"/>
  <c r="AF978" i="29"/>
  <c r="N932" i="29"/>
  <c r="AI932" i="29"/>
  <c r="AF932" i="29"/>
  <c r="N773" i="29"/>
  <c r="AI773" i="29"/>
  <c r="AF773" i="29"/>
  <c r="N775" i="29"/>
  <c r="AI775" i="29"/>
  <c r="AF775" i="29"/>
  <c r="N721" i="29"/>
  <c r="AI721" i="29"/>
  <c r="AF721" i="29"/>
  <c r="N651" i="29"/>
  <c r="AI651" i="29"/>
  <c r="AF651" i="29"/>
  <c r="N257" i="29"/>
  <c r="AI257" i="29"/>
  <c r="AF257" i="29"/>
  <c r="N570" i="29"/>
  <c r="AI570" i="29"/>
  <c r="AF570" i="29"/>
  <c r="N428" i="29"/>
  <c r="AI428" i="29"/>
  <c r="AF428" i="29"/>
  <c r="N411" i="29"/>
  <c r="AI411" i="29"/>
  <c r="AF411" i="29"/>
  <c r="N349" i="29"/>
  <c r="AI349" i="29"/>
  <c r="AF349" i="29"/>
  <c r="N231" i="29"/>
  <c r="AI231" i="29"/>
  <c r="AF231" i="29"/>
  <c r="N201" i="29"/>
  <c r="AI201" i="29"/>
  <c r="AF201" i="29"/>
  <c r="N1297" i="29"/>
  <c r="AI1297" i="29"/>
  <c r="AF1297" i="29"/>
  <c r="N1323" i="29"/>
  <c r="AI1323" i="29"/>
  <c r="AF1323" i="29"/>
  <c r="N1437" i="29"/>
  <c r="AI1437" i="29"/>
  <c r="AF1437" i="29"/>
  <c r="N1194" i="29"/>
  <c r="AI1194" i="29"/>
  <c r="AF1194" i="29"/>
  <c r="N1140" i="29"/>
  <c r="AI1140" i="29"/>
  <c r="AF1140" i="29"/>
  <c r="N1014" i="29"/>
  <c r="AI1014" i="29"/>
  <c r="AF1014" i="29"/>
  <c r="N970" i="29"/>
  <c r="AI970" i="29"/>
  <c r="AF970" i="29"/>
  <c r="N924" i="29"/>
  <c r="AI924" i="29"/>
  <c r="AF924" i="29"/>
  <c r="N709" i="29"/>
  <c r="AI709" i="29"/>
  <c r="AF709" i="29"/>
  <c r="N767" i="29"/>
  <c r="AI767" i="29"/>
  <c r="AF767" i="29"/>
  <c r="N713" i="29"/>
  <c r="AI713" i="29"/>
  <c r="AF713" i="29"/>
  <c r="N643" i="29"/>
  <c r="AI643" i="29"/>
  <c r="AF643" i="29"/>
  <c r="N616" i="29"/>
  <c r="AI616" i="29"/>
  <c r="AF616" i="29"/>
  <c r="N562" i="29"/>
  <c r="AI562" i="29"/>
  <c r="AF562" i="29"/>
  <c r="N402" i="29"/>
  <c r="AI402" i="29"/>
  <c r="AF402" i="29"/>
  <c r="N403" i="29"/>
  <c r="AI403" i="29"/>
  <c r="AF403" i="29"/>
  <c r="N341" i="29"/>
  <c r="AI341" i="29"/>
  <c r="AF341" i="29"/>
  <c r="N215" i="29"/>
  <c r="AI215" i="29"/>
  <c r="AF215" i="29"/>
  <c r="N193" i="29"/>
  <c r="AI193" i="29"/>
  <c r="AF193" i="29"/>
  <c r="N1225" i="29"/>
  <c r="AF1225" i="29"/>
  <c r="AI1225" i="29"/>
  <c r="N1251" i="29"/>
  <c r="AF1251" i="29"/>
  <c r="AI1251" i="29"/>
  <c r="N1365" i="29"/>
  <c r="AF1365" i="29"/>
  <c r="AI1365" i="29"/>
  <c r="N1122" i="29"/>
  <c r="AF1122" i="29"/>
  <c r="AI1122" i="29"/>
  <c r="N1068" i="29"/>
  <c r="AF1068" i="29"/>
  <c r="AI1068" i="29"/>
  <c r="N1163" i="29"/>
  <c r="AF1163" i="29"/>
  <c r="AI1163" i="29"/>
  <c r="N898" i="29"/>
  <c r="AF898" i="29"/>
  <c r="AI898" i="29"/>
  <c r="N852" i="29"/>
  <c r="AF852" i="29"/>
  <c r="AI852" i="29"/>
  <c r="N963" i="29"/>
  <c r="AF963" i="29"/>
  <c r="AI963" i="29"/>
  <c r="N695" i="29"/>
  <c r="AF695" i="29"/>
  <c r="AI695" i="29"/>
  <c r="N641" i="29"/>
  <c r="AF641" i="29"/>
  <c r="AI641" i="29"/>
  <c r="N800" i="29"/>
  <c r="AF800" i="29"/>
  <c r="AI800" i="29"/>
  <c r="N544" i="29"/>
  <c r="AF544" i="29"/>
  <c r="AI544" i="29"/>
  <c r="N490" i="29"/>
  <c r="AF490" i="29"/>
  <c r="AI490" i="29"/>
  <c r="N577" i="29"/>
  <c r="AF577" i="29"/>
  <c r="AI577" i="29"/>
  <c r="N331" i="29"/>
  <c r="AF331" i="29"/>
  <c r="AI331" i="29"/>
  <c r="N269" i="29"/>
  <c r="AF269" i="29"/>
  <c r="AI269" i="29"/>
  <c r="N380" i="29"/>
  <c r="AF380" i="29"/>
  <c r="AI380" i="29"/>
  <c r="N65" i="29"/>
  <c r="AF65" i="29"/>
  <c r="AI65" i="29"/>
  <c r="N1217" i="29"/>
  <c r="AF1217" i="29"/>
  <c r="AI1217" i="29"/>
  <c r="N1243" i="29"/>
  <c r="AF1243" i="29"/>
  <c r="AI1243" i="29"/>
  <c r="N1357" i="29"/>
  <c r="AF1357" i="29"/>
  <c r="AI1357" i="29"/>
  <c r="N1114" i="29"/>
  <c r="AF1114" i="29"/>
  <c r="AI1114" i="29"/>
  <c r="N1060" i="29"/>
  <c r="AF1060" i="29"/>
  <c r="AI1060" i="29"/>
  <c r="N1155" i="29"/>
  <c r="AF1155" i="29"/>
  <c r="AI1155" i="29"/>
  <c r="N890" i="29"/>
  <c r="AF890" i="29"/>
  <c r="AI890" i="29"/>
  <c r="N844" i="29"/>
  <c r="AF844" i="29"/>
  <c r="AI844" i="29"/>
  <c r="N955" i="29"/>
  <c r="AF955" i="29"/>
  <c r="AI955" i="29"/>
  <c r="N687" i="29"/>
  <c r="AF687" i="29"/>
  <c r="AI687" i="29"/>
  <c r="N633" i="29"/>
  <c r="AF633" i="29"/>
  <c r="AI633" i="29"/>
  <c r="N792" i="29"/>
  <c r="AF792" i="29"/>
  <c r="AI792" i="29"/>
  <c r="N536" i="29"/>
  <c r="AF536" i="29"/>
  <c r="AI536" i="29"/>
  <c r="N482" i="29"/>
  <c r="AF482" i="29"/>
  <c r="AI482" i="29"/>
  <c r="N569" i="29"/>
  <c r="AF569" i="29"/>
  <c r="AI569" i="29"/>
  <c r="N323" i="29"/>
  <c r="AF323" i="29"/>
  <c r="AI323" i="29"/>
  <c r="N261" i="29"/>
  <c r="AF261" i="29"/>
  <c r="AI261" i="29"/>
  <c r="N372" i="29"/>
  <c r="AF372" i="29"/>
  <c r="AI372" i="29"/>
  <c r="N222" i="29"/>
  <c r="AF222" i="29"/>
  <c r="AI222" i="29"/>
  <c r="N1273" i="29"/>
  <c r="AI1273" i="29"/>
  <c r="AF1273" i="29"/>
  <c r="N1299" i="29"/>
  <c r="AI1299" i="29"/>
  <c r="AF1299" i="29"/>
  <c r="N1413" i="29"/>
  <c r="AI1413" i="29"/>
  <c r="AF1413" i="29"/>
  <c r="N1170" i="29"/>
  <c r="AI1170" i="29"/>
  <c r="AF1170" i="29"/>
  <c r="N1116" i="29"/>
  <c r="AI1116" i="29"/>
  <c r="AF1116" i="29"/>
  <c r="N968" i="29"/>
  <c r="AI968" i="29"/>
  <c r="AF968" i="29"/>
  <c r="N946" i="29"/>
  <c r="AI946" i="29"/>
  <c r="AF946" i="29"/>
  <c r="N900" i="29"/>
  <c r="AI900" i="29"/>
  <c r="AF900" i="29"/>
  <c r="N345" i="29"/>
  <c r="AI345" i="29"/>
  <c r="AF345" i="29"/>
  <c r="N743" i="29"/>
  <c r="AI743" i="29"/>
  <c r="AF743" i="29"/>
  <c r="N689" i="29"/>
  <c r="AI689" i="29"/>
  <c r="AF689" i="29"/>
  <c r="N619" i="29"/>
  <c r="AI619" i="29"/>
  <c r="AF619" i="29"/>
  <c r="N592" i="29"/>
  <c r="AI592" i="29"/>
  <c r="AF592" i="29"/>
  <c r="N538" i="29"/>
  <c r="AI538" i="29"/>
  <c r="AF538" i="29"/>
  <c r="N265" i="29"/>
  <c r="AI265" i="29"/>
  <c r="AF265" i="29"/>
  <c r="N379" i="29"/>
  <c r="AI379" i="29"/>
  <c r="AF379" i="29"/>
  <c r="N317" i="29"/>
  <c r="AI317" i="29"/>
  <c r="AF317" i="29"/>
  <c r="N23" i="29"/>
  <c r="AI23" i="29"/>
  <c r="AF23" i="29"/>
  <c r="N169" i="29"/>
  <c r="AI169" i="29"/>
  <c r="AF169" i="29"/>
  <c r="N102" i="29"/>
  <c r="AF102" i="29"/>
  <c r="AI102" i="29"/>
  <c r="N48" i="29"/>
  <c r="AF48" i="29"/>
  <c r="AI48" i="29"/>
  <c r="N57" i="29"/>
  <c r="AF57" i="29"/>
  <c r="AI57" i="29"/>
  <c r="N224" i="29"/>
  <c r="AF224" i="29"/>
  <c r="AI224" i="29"/>
  <c r="N162" i="29"/>
  <c r="AF162" i="29"/>
  <c r="AI162" i="29"/>
  <c r="N179" i="29"/>
  <c r="AF179" i="29"/>
  <c r="AI179" i="29"/>
  <c r="N117" i="29"/>
  <c r="AF117" i="29"/>
  <c r="AI117" i="29"/>
  <c r="N134" i="29"/>
  <c r="AI134" i="29"/>
  <c r="AF134" i="29"/>
  <c r="N80" i="29"/>
  <c r="AI80" i="29"/>
  <c r="AF80" i="29"/>
  <c r="N18" i="29"/>
  <c r="AI18" i="29"/>
  <c r="AF18" i="29"/>
  <c r="N33" i="29"/>
  <c r="AF33" i="29"/>
  <c r="AI33" i="29"/>
  <c r="N200" i="29"/>
  <c r="AF200" i="29"/>
  <c r="AI200" i="29"/>
  <c r="N138" i="29"/>
  <c r="AF138" i="29"/>
  <c r="AI138" i="29"/>
  <c r="N91" i="29"/>
  <c r="AF91" i="29"/>
  <c r="AI91" i="29"/>
  <c r="N29" i="29"/>
  <c r="AF29" i="29"/>
  <c r="AI29" i="29"/>
  <c r="N147" i="29"/>
  <c r="AF147" i="29"/>
  <c r="AI147" i="29"/>
  <c r="N85" i="29"/>
  <c r="AF85" i="29"/>
  <c r="AI85" i="29"/>
  <c r="O384" i="29"/>
  <c r="AK384" i="29"/>
  <c r="AG384" i="29"/>
  <c r="O124" i="29"/>
  <c r="AK124" i="29"/>
  <c r="AG124" i="29"/>
  <c r="O144" i="29"/>
  <c r="AK144" i="29"/>
  <c r="AG144" i="29"/>
  <c r="O218" i="29"/>
  <c r="AK218" i="29"/>
  <c r="AG218" i="29"/>
  <c r="O567" i="29"/>
  <c r="AK567" i="29"/>
  <c r="AG567" i="29"/>
  <c r="O577" i="29"/>
  <c r="AK577" i="29"/>
  <c r="AG577" i="29"/>
  <c r="O1792" i="29"/>
  <c r="AG1792" i="29"/>
  <c r="AK1792" i="29"/>
  <c r="O353" i="29"/>
  <c r="AK353" i="29"/>
  <c r="AG353" i="29"/>
  <c r="O976" i="29"/>
  <c r="AK976" i="29"/>
  <c r="AG976" i="29"/>
  <c r="O426" i="29"/>
  <c r="AK426" i="29"/>
  <c r="AG426" i="29"/>
  <c r="O1296" i="29"/>
  <c r="AK1296" i="29"/>
  <c r="AG1296" i="29"/>
  <c r="O295" i="29"/>
  <c r="AK295" i="29"/>
  <c r="AG295" i="29"/>
  <c r="O1145" i="29"/>
  <c r="AK1145" i="29"/>
  <c r="AG1145" i="29"/>
  <c r="O58" i="29"/>
  <c r="AG58" i="29"/>
  <c r="AK58" i="29"/>
  <c r="O754" i="29"/>
  <c r="AG754" i="29"/>
  <c r="AK754" i="29"/>
  <c r="O551" i="29"/>
  <c r="AK551" i="29"/>
  <c r="AG551" i="29"/>
  <c r="O1339" i="29"/>
  <c r="AK1339" i="29"/>
  <c r="AG1339" i="29"/>
  <c r="O294" i="29"/>
  <c r="AK294" i="29"/>
  <c r="AG294" i="29"/>
  <c r="O715" i="29"/>
  <c r="AK715" i="29"/>
  <c r="AG715" i="29"/>
  <c r="O227" i="29"/>
  <c r="AG227" i="29"/>
  <c r="AK227" i="29"/>
  <c r="O386" i="29"/>
  <c r="AK386" i="29"/>
  <c r="AG386" i="29"/>
  <c r="O383" i="29"/>
  <c r="AG383" i="29"/>
  <c r="AK383" i="29"/>
  <c r="O800" i="29"/>
  <c r="AK800" i="29"/>
  <c r="AG800" i="29"/>
  <c r="O75" i="29"/>
  <c r="AK75" i="29"/>
  <c r="AG75" i="29"/>
  <c r="O298" i="29"/>
  <c r="AK298" i="29"/>
  <c r="AG298" i="29"/>
  <c r="O414" i="29"/>
  <c r="AK414" i="29"/>
  <c r="AG414" i="29"/>
  <c r="O435" i="29"/>
  <c r="AK435" i="29"/>
  <c r="AG435" i="29"/>
  <c r="O88" i="29"/>
  <c r="AG88" i="29"/>
  <c r="AK88" i="29"/>
  <c r="O1210" i="29"/>
  <c r="AK1210" i="29"/>
  <c r="AG1210" i="29"/>
  <c r="O1422" i="29"/>
  <c r="AK1422" i="29"/>
  <c r="AG1422" i="29"/>
  <c r="O891" i="29"/>
  <c r="AG891" i="29"/>
  <c r="AK891" i="29"/>
  <c r="O611" i="29"/>
  <c r="AK611" i="29"/>
  <c r="AG611" i="29"/>
  <c r="O1175" i="29"/>
  <c r="AK1175" i="29"/>
  <c r="AG1175" i="29"/>
  <c r="O1345" i="29"/>
  <c r="AK1345" i="29"/>
  <c r="AG1345" i="29"/>
  <c r="O557" i="29"/>
  <c r="AK557" i="29"/>
  <c r="AG557" i="29"/>
  <c r="O10" i="29"/>
  <c r="AK10" i="29"/>
  <c r="AG10" i="29"/>
  <c r="O161" i="29"/>
  <c r="AK161" i="29"/>
  <c r="AG161" i="29"/>
  <c r="O320" i="29"/>
  <c r="AK320" i="29"/>
  <c r="AG320" i="29"/>
  <c r="O562" i="29"/>
  <c r="AK562" i="29"/>
  <c r="AG562" i="29"/>
  <c r="O15" i="29"/>
  <c r="AK15" i="29"/>
  <c r="AG15" i="29"/>
  <c r="O9" i="29"/>
  <c r="AK9" i="29"/>
  <c r="AG9" i="29"/>
  <c r="O232" i="29"/>
  <c r="AK232" i="29"/>
  <c r="AG232" i="29"/>
  <c r="O374" i="29"/>
  <c r="AK374" i="29"/>
  <c r="AG374" i="29"/>
  <c r="O731" i="29"/>
  <c r="AK731" i="29"/>
  <c r="AG731" i="29"/>
  <c r="O14" i="29"/>
  <c r="AK14" i="29"/>
  <c r="AG14" i="29"/>
  <c r="O1293" i="29"/>
  <c r="AG1293" i="29"/>
  <c r="AK1293" i="29"/>
  <c r="O649" i="29"/>
  <c r="AG649" i="29"/>
  <c r="AK649" i="29"/>
  <c r="O889" i="29"/>
  <c r="AG889" i="29"/>
  <c r="AK889" i="29"/>
  <c r="O1120" i="29"/>
  <c r="AK1120" i="29"/>
  <c r="AG1120" i="29"/>
  <c r="O1003" i="29"/>
  <c r="AK1003" i="29"/>
  <c r="AG1003" i="29"/>
  <c r="O1815" i="29"/>
  <c r="AG1815" i="29"/>
  <c r="AK1815" i="29"/>
  <c r="O493" i="29"/>
  <c r="AG493" i="29"/>
  <c r="AK493" i="29"/>
  <c r="O167" i="29"/>
  <c r="AK167" i="29"/>
  <c r="AG167" i="29"/>
  <c r="O97" i="29"/>
  <c r="AK97" i="29"/>
  <c r="AG97" i="29"/>
  <c r="O256" i="29"/>
  <c r="AK256" i="29"/>
  <c r="AG256" i="29"/>
  <c r="O498" i="29"/>
  <c r="AG498" i="29"/>
  <c r="AK498" i="29"/>
  <c r="O678" i="29"/>
  <c r="AK678" i="29"/>
  <c r="AG678" i="29"/>
  <c r="O166" i="29"/>
  <c r="AG166" i="29"/>
  <c r="AK166" i="29"/>
  <c r="O397" i="29"/>
  <c r="AK397" i="29"/>
  <c r="AG397" i="29"/>
  <c r="O583" i="29"/>
  <c r="AG583" i="29"/>
  <c r="AK583" i="29"/>
  <c r="O667" i="29"/>
  <c r="AK667" i="29"/>
  <c r="AG667" i="29"/>
  <c r="O179" i="29"/>
  <c r="AK179" i="29"/>
  <c r="AG179" i="29"/>
  <c r="O1211" i="29"/>
  <c r="AG1211" i="29"/>
  <c r="AK1211" i="29"/>
  <c r="O647" i="29"/>
  <c r="AG647" i="29"/>
  <c r="AK647" i="29"/>
  <c r="O895" i="29"/>
  <c r="AK895" i="29"/>
  <c r="AG895" i="29"/>
  <c r="O1094" i="29"/>
  <c r="AG1094" i="29"/>
  <c r="AK1094" i="29"/>
  <c r="O1269" i="29"/>
  <c r="AG1269" i="29"/>
  <c r="AK1269" i="29"/>
  <c r="O1683" i="29"/>
  <c r="AG1683" i="29"/>
  <c r="AK1683" i="29"/>
  <c r="O677" i="29"/>
  <c r="AK677" i="29"/>
  <c r="AG677" i="29"/>
  <c r="O173" i="29"/>
  <c r="AK173" i="29"/>
  <c r="AG173" i="29"/>
  <c r="O284" i="29"/>
  <c r="AK284" i="29"/>
  <c r="AG284" i="29"/>
  <c r="O454" i="29"/>
  <c r="AK454" i="29"/>
  <c r="AG454" i="29"/>
  <c r="O504" i="29"/>
  <c r="AK504" i="29"/>
  <c r="AG504" i="29"/>
  <c r="O178" i="29"/>
  <c r="AK178" i="29"/>
  <c r="AG178" i="29"/>
  <c r="O361" i="29"/>
  <c r="AG361" i="29"/>
  <c r="AK361" i="29"/>
  <c r="O395" i="29"/>
  <c r="AK395" i="29"/>
  <c r="AG395" i="29"/>
  <c r="O573" i="29"/>
  <c r="AK573" i="29"/>
  <c r="AG573" i="29"/>
  <c r="O26" i="29"/>
  <c r="AK26" i="29"/>
  <c r="AG26" i="29"/>
  <c r="O177" i="29"/>
  <c r="AK177" i="29"/>
  <c r="AG177" i="29"/>
  <c r="O1376" i="29"/>
  <c r="AK1376" i="29"/>
  <c r="AG1376" i="29"/>
  <c r="O804" i="29"/>
  <c r="AG804" i="29"/>
  <c r="AK804" i="29"/>
  <c r="O831" i="29"/>
  <c r="AK831" i="29"/>
  <c r="AG831" i="29"/>
  <c r="O1030" i="29"/>
  <c r="AK1030" i="29"/>
  <c r="AG1030" i="29"/>
  <c r="O1205" i="29"/>
  <c r="AK1205" i="29"/>
  <c r="AG1205" i="29"/>
  <c r="O1616" i="29"/>
  <c r="AG1616" i="29"/>
  <c r="AK1616" i="29"/>
  <c r="O612" i="29"/>
  <c r="AG612" i="29"/>
  <c r="AK612" i="29"/>
  <c r="O109" i="29"/>
  <c r="AK109" i="29"/>
  <c r="AG109" i="29"/>
  <c r="O172" i="29"/>
  <c r="AK172" i="29"/>
  <c r="AG172" i="29"/>
  <c r="O419" i="29"/>
  <c r="AK419" i="29"/>
  <c r="AG419" i="29"/>
  <c r="O440" i="29"/>
  <c r="AG440" i="29"/>
  <c r="AK440" i="29"/>
  <c r="O114" i="29"/>
  <c r="AK114" i="29"/>
  <c r="AG114" i="29"/>
  <c r="O297" i="29"/>
  <c r="AG297" i="29"/>
  <c r="AK297" i="29"/>
  <c r="O331" i="29"/>
  <c r="AG331" i="29"/>
  <c r="AK331" i="29"/>
  <c r="O509" i="29"/>
  <c r="AK509" i="29"/>
  <c r="AG509" i="29"/>
  <c r="O183" i="29"/>
  <c r="AK183" i="29"/>
  <c r="AG183" i="29"/>
  <c r="O113" i="29"/>
  <c r="AK113" i="29"/>
  <c r="AG113" i="29"/>
  <c r="O1312" i="29"/>
  <c r="AG1312" i="29"/>
  <c r="AK1312" i="29"/>
  <c r="O740" i="29"/>
  <c r="AG740" i="29"/>
  <c r="AK740" i="29"/>
  <c r="O996" i="29"/>
  <c r="AG996" i="29"/>
  <c r="AK996" i="29"/>
  <c r="O845" i="29"/>
  <c r="AG845" i="29"/>
  <c r="AK845" i="29"/>
  <c r="O1162" i="29"/>
  <c r="AK1162" i="29"/>
  <c r="AG1162" i="29"/>
  <c r="O1045" i="29"/>
  <c r="AG1045" i="29"/>
  <c r="AK1045" i="29"/>
  <c r="O592" i="29"/>
  <c r="AK592" i="29"/>
  <c r="AG592" i="29"/>
  <c r="O45" i="29"/>
  <c r="AG45" i="29"/>
  <c r="AK45" i="29"/>
  <c r="O385" i="29"/>
  <c r="AK385" i="29"/>
  <c r="AG385" i="29"/>
  <c r="O355" i="29"/>
  <c r="AK355" i="29"/>
  <c r="AG355" i="29"/>
  <c r="O597" i="29"/>
  <c r="AK597" i="29"/>
  <c r="AG597" i="29"/>
  <c r="O50" i="29"/>
  <c r="AK50" i="29"/>
  <c r="AG50" i="29"/>
  <c r="O233" i="29"/>
  <c r="AK233" i="29"/>
  <c r="AG233" i="29"/>
  <c r="O267" i="29"/>
  <c r="AG267" i="29"/>
  <c r="AK267" i="29"/>
  <c r="O445" i="29"/>
  <c r="AG445" i="29"/>
  <c r="AK445" i="29"/>
  <c r="O119" i="29"/>
  <c r="AG119" i="29"/>
  <c r="AK119" i="29"/>
  <c r="O49" i="29"/>
  <c r="AK49" i="29"/>
  <c r="AG49" i="29"/>
  <c r="O1248" i="29"/>
  <c r="AK1248" i="29"/>
  <c r="AG1248" i="29"/>
  <c r="O676" i="29"/>
  <c r="AK676" i="29"/>
  <c r="AG676" i="29"/>
  <c r="O932" i="29"/>
  <c r="AK932" i="29"/>
  <c r="AG932" i="29"/>
  <c r="O1147" i="29"/>
  <c r="AK1147" i="29"/>
  <c r="AG1147" i="29"/>
  <c r="O1100" i="29"/>
  <c r="AK1100" i="29"/>
  <c r="AG1100" i="29"/>
  <c r="O1280" i="29"/>
  <c r="AG1280" i="29"/>
  <c r="AK1280" i="29"/>
  <c r="O528" i="29"/>
  <c r="AK528" i="29"/>
  <c r="AG528" i="29"/>
  <c r="O202" i="29"/>
  <c r="AK202" i="29"/>
  <c r="AG202" i="29"/>
  <c r="O321" i="29"/>
  <c r="AK321" i="29"/>
  <c r="AG321" i="29"/>
  <c r="O291" i="29"/>
  <c r="AK291" i="29"/>
  <c r="AG291" i="29"/>
  <c r="O533" i="29"/>
  <c r="AK533" i="29"/>
  <c r="AG533" i="29"/>
  <c r="O207" i="29"/>
  <c r="AG207" i="29"/>
  <c r="AK207" i="29"/>
  <c r="O201" i="29"/>
  <c r="AK201" i="29"/>
  <c r="AG201" i="29"/>
  <c r="O424" i="29"/>
  <c r="AK424" i="29"/>
  <c r="AG424" i="29"/>
  <c r="O602" i="29"/>
  <c r="AK602" i="29"/>
  <c r="AG602" i="29"/>
  <c r="O55" i="29"/>
  <c r="AK55" i="29"/>
  <c r="AG55" i="29"/>
  <c r="O206" i="29"/>
  <c r="AK206" i="29"/>
  <c r="AG206" i="29"/>
  <c r="O1141" i="29"/>
  <c r="AG1141" i="29"/>
  <c r="AK1141" i="29"/>
  <c r="O587" i="29"/>
  <c r="AK587" i="29"/>
  <c r="AG587" i="29"/>
  <c r="O868" i="29"/>
  <c r="AK868" i="29"/>
  <c r="AG868" i="29"/>
  <c r="O1083" i="29"/>
  <c r="AK1083" i="29"/>
  <c r="AG1083" i="29"/>
  <c r="O618" i="29"/>
  <c r="AK618" i="29"/>
  <c r="AG618" i="29"/>
  <c r="O1012" i="29"/>
  <c r="AK1012" i="29"/>
  <c r="AG1012" i="29"/>
  <c r="O1164" i="29"/>
  <c r="AK1164" i="29"/>
  <c r="AG1164" i="29"/>
  <c r="O1037" i="29"/>
  <c r="AK1037" i="29"/>
  <c r="AG1037" i="29"/>
  <c r="O556" i="29"/>
  <c r="AK556" i="29"/>
  <c r="AG556" i="29"/>
  <c r="O1195" i="29"/>
  <c r="AK1195" i="29"/>
  <c r="AG1195" i="29"/>
  <c r="O1133" i="29"/>
  <c r="AK1133" i="29"/>
  <c r="AG1133" i="29"/>
  <c r="O1635" i="29"/>
  <c r="AK1635" i="29"/>
  <c r="AG1635" i="29"/>
  <c r="O1644" i="29"/>
  <c r="AK1644" i="29"/>
  <c r="AG1644" i="29"/>
  <c r="O960" i="29"/>
  <c r="AK960" i="29"/>
  <c r="AG960" i="29"/>
  <c r="O1227" i="29"/>
  <c r="AK1227" i="29"/>
  <c r="AG1227" i="29"/>
  <c r="O1611" i="29"/>
  <c r="AK1611" i="29"/>
  <c r="AG1611" i="29"/>
  <c r="O1620" i="29"/>
  <c r="AK1620" i="29"/>
  <c r="AG1620" i="29"/>
  <c r="O880" i="29"/>
  <c r="AK880" i="29"/>
  <c r="AG880" i="29"/>
  <c r="O965" i="29"/>
  <c r="AK965" i="29"/>
  <c r="AG965" i="29"/>
  <c r="O1522" i="29"/>
  <c r="AK1522" i="29"/>
  <c r="AG1522" i="29"/>
  <c r="O1838" i="29"/>
  <c r="AK1838" i="29"/>
  <c r="AG1838" i="29"/>
  <c r="O852" i="29"/>
  <c r="AK852" i="29"/>
  <c r="AG852" i="29"/>
  <c r="O1049" i="29"/>
  <c r="AG1049" i="29"/>
  <c r="AK1049" i="29"/>
  <c r="O1801" i="29"/>
  <c r="AG1801" i="29"/>
  <c r="AK1801" i="29"/>
  <c r="O1857" i="29"/>
  <c r="AG1857" i="29"/>
  <c r="AK1857" i="29"/>
  <c r="O1826" i="29"/>
  <c r="AK1826" i="29"/>
  <c r="AG1826" i="29"/>
  <c r="O1418" i="29"/>
  <c r="AG1418" i="29"/>
  <c r="AK1418" i="29"/>
  <c r="O1752" i="29"/>
  <c r="AK1752" i="29"/>
  <c r="AG1752" i="29"/>
  <c r="O1769" i="29"/>
  <c r="AG1769" i="29"/>
  <c r="AK1769" i="29"/>
  <c r="O1802" i="29"/>
  <c r="AK1802" i="29"/>
  <c r="AG1802" i="29"/>
  <c r="O1354" i="29"/>
  <c r="AK1354" i="29"/>
  <c r="AG1354" i="29"/>
  <c r="O1728" i="29"/>
  <c r="AG1728" i="29"/>
  <c r="AK1728" i="29"/>
  <c r="O1745" i="29"/>
  <c r="AG1745" i="29"/>
  <c r="AK1745" i="29"/>
  <c r="O1791" i="29"/>
  <c r="AG1791" i="29"/>
  <c r="AK1791" i="29"/>
  <c r="O1854" i="29"/>
  <c r="AG1854" i="29"/>
  <c r="AK1854" i="29"/>
  <c r="O1557" i="29"/>
  <c r="AG1557" i="29"/>
  <c r="AK1557" i="29"/>
  <c r="O790" i="29"/>
  <c r="AK790" i="29"/>
  <c r="AG790" i="29"/>
  <c r="O714" i="29"/>
  <c r="AK714" i="29"/>
  <c r="AG714" i="29"/>
  <c r="O547" i="29"/>
  <c r="AG547" i="29"/>
  <c r="AK547" i="29"/>
  <c r="O1576" i="29"/>
  <c r="AK1576" i="29"/>
  <c r="AG1576" i="29"/>
  <c r="O1593" i="29"/>
  <c r="AG1593" i="29"/>
  <c r="AK1593" i="29"/>
  <c r="O1562" i="29"/>
  <c r="AK1562" i="29"/>
  <c r="AG1562" i="29"/>
  <c r="O853" i="29"/>
  <c r="AG853" i="29"/>
  <c r="AK853" i="29"/>
  <c r="O1488" i="29"/>
  <c r="AG1488" i="29"/>
  <c r="AK1488" i="29"/>
  <c r="O1569" i="29"/>
  <c r="AG1569" i="29"/>
  <c r="AK1569" i="29"/>
  <c r="O1538" i="29"/>
  <c r="AK1538" i="29"/>
  <c r="AG1538" i="29"/>
  <c r="O1140" i="29"/>
  <c r="AG1140" i="29"/>
  <c r="AK1140" i="29"/>
  <c r="O1464" i="29"/>
  <c r="AG1464" i="29"/>
  <c r="AK1464" i="29"/>
  <c r="O1645" i="29"/>
  <c r="AK1645" i="29"/>
  <c r="AG1645" i="29"/>
  <c r="O1881" i="29"/>
  <c r="AG1881" i="29"/>
  <c r="AK1881" i="29"/>
  <c r="O1129" i="29"/>
  <c r="AG1129" i="29"/>
  <c r="AK1129" i="29"/>
  <c r="O1445" i="29"/>
  <c r="AG1445" i="29"/>
  <c r="AK1445" i="29"/>
  <c r="O801" i="29"/>
  <c r="AG801" i="29"/>
  <c r="AK801" i="29"/>
  <c r="O1605" i="29"/>
  <c r="AG1605" i="29"/>
  <c r="AK1605" i="29"/>
  <c r="O1309" i="29"/>
  <c r="AG1309" i="29"/>
  <c r="AK1309" i="29"/>
  <c r="O1824" i="29"/>
  <c r="AG1824" i="29"/>
  <c r="AK1824" i="29"/>
  <c r="O1841" i="29"/>
  <c r="AG1841" i="29"/>
  <c r="AK1841" i="29"/>
  <c r="O1810" i="29"/>
  <c r="AG1810" i="29"/>
  <c r="AK1810" i="29"/>
  <c r="O1370" i="29"/>
  <c r="AG1370" i="29"/>
  <c r="AK1370" i="29"/>
  <c r="O1800" i="29"/>
  <c r="AG1800" i="29"/>
  <c r="AK1800" i="29"/>
  <c r="O1817" i="29"/>
  <c r="AG1817" i="29"/>
  <c r="AK1817" i="29"/>
  <c r="O1786" i="29"/>
  <c r="AG1786" i="29"/>
  <c r="AK1786" i="29"/>
  <c r="O1306" i="29"/>
  <c r="AG1306" i="29"/>
  <c r="AK1306" i="29"/>
  <c r="O1837" i="29"/>
  <c r="AG1837" i="29"/>
  <c r="AK1837" i="29"/>
  <c r="O1830" i="29"/>
  <c r="AG1830" i="29"/>
  <c r="AK1830" i="29"/>
  <c r="O943" i="29"/>
  <c r="AK943" i="29"/>
  <c r="AG943" i="29"/>
  <c r="O1148" i="29"/>
  <c r="AG1148" i="29"/>
  <c r="AK1148" i="29"/>
  <c r="O1200" i="29"/>
  <c r="AK1200" i="29"/>
  <c r="AG1200" i="29"/>
  <c r="O1724" i="29"/>
  <c r="AG1724" i="29"/>
  <c r="AK1724" i="29"/>
  <c r="O878" i="29"/>
  <c r="AG878" i="29"/>
  <c r="AK878" i="29"/>
  <c r="O1435" i="29"/>
  <c r="AG1435" i="29"/>
  <c r="AK1435" i="29"/>
  <c r="O1627" i="29"/>
  <c r="AG1627" i="29"/>
  <c r="AK1627" i="29"/>
  <c r="O1636" i="29"/>
  <c r="AK1636" i="29"/>
  <c r="AG1636" i="29"/>
  <c r="O944" i="29"/>
  <c r="AG944" i="29"/>
  <c r="AK944" i="29"/>
  <c r="O1371" i="29"/>
  <c r="AG1371" i="29"/>
  <c r="AK1371" i="29"/>
  <c r="O1603" i="29"/>
  <c r="AK1603" i="29"/>
  <c r="AG1603" i="29"/>
  <c r="O1612" i="29"/>
  <c r="AK1612" i="29"/>
  <c r="AG1612" i="29"/>
  <c r="O832" i="29"/>
  <c r="AK832" i="29"/>
  <c r="AG832" i="29"/>
  <c r="O1870" i="29"/>
  <c r="AK1870" i="29"/>
  <c r="AG1870" i="29"/>
  <c r="O1873" i="29"/>
  <c r="AK1873" i="29"/>
  <c r="AG1873" i="29"/>
  <c r="O652" i="29"/>
  <c r="AK652" i="29"/>
  <c r="AG652" i="29"/>
  <c r="O900" i="29"/>
  <c r="AG900" i="29"/>
  <c r="AK900" i="29"/>
  <c r="O954" i="29"/>
  <c r="AG954" i="29"/>
  <c r="AK954" i="29"/>
  <c r="O1399" i="29"/>
  <c r="AK1399" i="29"/>
  <c r="AG1399" i="29"/>
  <c r="O1456" i="29"/>
  <c r="AK1456" i="29"/>
  <c r="AG1456" i="29"/>
  <c r="O1477" i="29"/>
  <c r="AK1477" i="29"/>
  <c r="AG1477" i="29"/>
  <c r="O1261" i="29"/>
  <c r="AK1261" i="29"/>
  <c r="AG1261" i="29"/>
  <c r="O1808" i="29"/>
  <c r="AG1808" i="29"/>
  <c r="AK1808" i="29"/>
  <c r="O1359" i="29"/>
  <c r="AK1359" i="29"/>
  <c r="AG1359" i="29"/>
  <c r="O1858" i="29"/>
  <c r="AG1858" i="29"/>
  <c r="AK1858" i="29"/>
  <c r="O1197" i="29"/>
  <c r="AG1197" i="29"/>
  <c r="AK1197" i="29"/>
  <c r="O1784" i="29"/>
  <c r="AK1784" i="29"/>
  <c r="AG1784" i="29"/>
  <c r="O1855" i="29"/>
  <c r="AG1855" i="29"/>
  <c r="AK1855" i="29"/>
  <c r="O1789" i="29"/>
  <c r="AG1789" i="29"/>
  <c r="AK1789" i="29"/>
  <c r="O1086" i="29"/>
  <c r="AK1086" i="29"/>
  <c r="AG1086" i="29"/>
  <c r="O1253" i="29"/>
  <c r="AK1253" i="29"/>
  <c r="AG1253" i="29"/>
  <c r="O596" i="29"/>
  <c r="AK596" i="29"/>
  <c r="AG596" i="29"/>
  <c r="O1706" i="29"/>
  <c r="AG1706" i="29"/>
  <c r="AK1706" i="29"/>
  <c r="O1138" i="29"/>
  <c r="AG1138" i="29"/>
  <c r="AK1138" i="29"/>
  <c r="O1632" i="29"/>
  <c r="AK1632" i="29"/>
  <c r="AG1632" i="29"/>
  <c r="O1649" i="29"/>
  <c r="AK1649" i="29"/>
  <c r="AG1649" i="29"/>
  <c r="O1618" i="29"/>
  <c r="AG1618" i="29"/>
  <c r="AK1618" i="29"/>
  <c r="O1119" i="29"/>
  <c r="AK1119" i="29"/>
  <c r="AG1119" i="29"/>
  <c r="O1608" i="29"/>
  <c r="AK1608" i="29"/>
  <c r="AG1608" i="29"/>
  <c r="O1625" i="29"/>
  <c r="AK1625" i="29"/>
  <c r="AG1625" i="29"/>
  <c r="O1594" i="29"/>
  <c r="AK1594" i="29"/>
  <c r="AG1594" i="29"/>
  <c r="O1055" i="29"/>
  <c r="AG1055" i="29"/>
  <c r="AK1055" i="29"/>
  <c r="O1905" i="29"/>
  <c r="AK1905" i="29"/>
  <c r="AG1905" i="29"/>
  <c r="O1481" i="29"/>
  <c r="AK1481" i="29"/>
  <c r="AG1481" i="29"/>
  <c r="N1762" i="29"/>
  <c r="AI1762" i="29"/>
  <c r="AF1762" i="29"/>
  <c r="N1716" i="29"/>
  <c r="AF1716" i="29"/>
  <c r="AI1716" i="29"/>
  <c r="N1765" i="29"/>
  <c r="AF1765" i="29"/>
  <c r="AI1765" i="29"/>
  <c r="N995" i="29"/>
  <c r="AF995" i="29"/>
  <c r="AI995" i="29"/>
  <c r="N1862" i="29"/>
  <c r="AF1862" i="29"/>
  <c r="AI1862" i="29"/>
  <c r="N1637" i="29"/>
  <c r="AF1637" i="29"/>
  <c r="AI1637" i="29"/>
  <c r="N673" i="29"/>
  <c r="AF673" i="29"/>
  <c r="AI673" i="29"/>
  <c r="N1734" i="29"/>
  <c r="AI1734" i="29"/>
  <c r="AF1734" i="29"/>
  <c r="N1394" i="29"/>
  <c r="AF1394" i="29"/>
  <c r="AI1394" i="29"/>
  <c r="N1560" i="29"/>
  <c r="AF1560" i="29"/>
  <c r="AI1560" i="29"/>
  <c r="N1388" i="29"/>
  <c r="AF1388" i="29"/>
  <c r="AI1388" i="29"/>
  <c r="N1496" i="29"/>
  <c r="AF1496" i="29"/>
  <c r="AI1496" i="29"/>
  <c r="N1837" i="29"/>
  <c r="AF1837" i="29"/>
  <c r="AI1837" i="29"/>
  <c r="N1770" i="29"/>
  <c r="AF1770" i="29"/>
  <c r="AI1770" i="29"/>
  <c r="N1711" i="29"/>
  <c r="AF1711" i="29"/>
  <c r="AI1711" i="29"/>
  <c r="N1660" i="29"/>
  <c r="AF1660" i="29"/>
  <c r="AI1660" i="29"/>
  <c r="N1553" i="29"/>
  <c r="AF1553" i="29"/>
  <c r="AI1553" i="29"/>
  <c r="N1486" i="29"/>
  <c r="AF1486" i="29"/>
  <c r="AI1486" i="29"/>
  <c r="N1370" i="29"/>
  <c r="AF1370" i="29"/>
  <c r="AI1370" i="29"/>
  <c r="N1268" i="29"/>
  <c r="AF1268" i="29"/>
  <c r="AI1268" i="29"/>
  <c r="N948" i="29"/>
  <c r="AI948" i="29"/>
  <c r="AF948" i="29"/>
  <c r="N15" i="29"/>
  <c r="AI15" i="29"/>
  <c r="AF15" i="29"/>
  <c r="N1911" i="29"/>
  <c r="AF1911" i="29"/>
  <c r="AI1911" i="29"/>
  <c r="N1907" i="29"/>
  <c r="AF1907" i="29"/>
  <c r="AI1907" i="29"/>
  <c r="N1322" i="29"/>
  <c r="AF1322" i="29"/>
  <c r="AI1322" i="29"/>
  <c r="N1823" i="29"/>
  <c r="AF1823" i="29"/>
  <c r="AI1823" i="29"/>
  <c r="N1772" i="29"/>
  <c r="AF1772" i="29"/>
  <c r="AI1772" i="29"/>
  <c r="N1665" i="29"/>
  <c r="AF1665" i="29"/>
  <c r="AI1665" i="29"/>
  <c r="N1598" i="29"/>
  <c r="AF1598" i="29"/>
  <c r="AI1598" i="29"/>
  <c r="N1547" i="29"/>
  <c r="AF1547" i="29"/>
  <c r="AI1547" i="29"/>
  <c r="N1380" i="29"/>
  <c r="AF1380" i="29"/>
  <c r="AI1380" i="29"/>
  <c r="N1131" i="29"/>
  <c r="AF1131" i="29"/>
  <c r="AI1131" i="29"/>
  <c r="N458" i="29"/>
  <c r="AF458" i="29"/>
  <c r="AI458" i="29"/>
  <c r="N1898" i="29"/>
  <c r="AF1898" i="29"/>
  <c r="AI1898" i="29"/>
  <c r="N1112" i="29"/>
  <c r="AF1112" i="29"/>
  <c r="AI1112" i="29"/>
  <c r="N1493" i="29"/>
  <c r="AF1493" i="29"/>
  <c r="AI1493" i="29"/>
  <c r="N1298" i="29"/>
  <c r="AF1298" i="29"/>
  <c r="AI1298" i="29"/>
  <c r="N1828" i="29"/>
  <c r="AF1828" i="29"/>
  <c r="AI1828" i="29"/>
  <c r="N1721" i="29"/>
  <c r="AF1721" i="29"/>
  <c r="AI1721" i="29"/>
  <c r="N1654" i="29"/>
  <c r="AF1654" i="29"/>
  <c r="AI1654" i="29"/>
  <c r="N1603" i="29"/>
  <c r="AF1603" i="29"/>
  <c r="AI1603" i="29"/>
  <c r="N1436" i="29"/>
  <c r="AF1436" i="29"/>
  <c r="AI1436" i="29"/>
  <c r="N848" i="29"/>
  <c r="AF848" i="29"/>
  <c r="AI848" i="29"/>
  <c r="N448" i="29"/>
  <c r="AF448" i="29"/>
  <c r="AI448" i="29"/>
  <c r="N1893" i="29"/>
  <c r="AF1893" i="29"/>
  <c r="AI1893" i="29"/>
  <c r="N1865" i="29"/>
  <c r="AF1865" i="29"/>
  <c r="AI1865" i="29"/>
  <c r="N1677" i="29"/>
  <c r="AF1677" i="29"/>
  <c r="AI1677" i="29"/>
  <c r="N1610" i="29"/>
  <c r="AF1610" i="29"/>
  <c r="AI1610" i="29"/>
  <c r="N1551" i="29"/>
  <c r="AF1551" i="29"/>
  <c r="AI1551" i="29"/>
  <c r="N1500" i="29"/>
  <c r="AF1500" i="29"/>
  <c r="AI1500" i="29"/>
  <c r="N1838" i="29"/>
  <c r="AF1838" i="29"/>
  <c r="AI1838" i="29"/>
  <c r="N1787" i="29"/>
  <c r="AF1787" i="29"/>
  <c r="AI1787" i="29"/>
  <c r="N1319" i="29"/>
  <c r="AF1319" i="29"/>
  <c r="AI1319" i="29"/>
  <c r="N1392" i="29"/>
  <c r="AI1392" i="29"/>
  <c r="AF1392" i="29"/>
  <c r="N756" i="29"/>
  <c r="AI756" i="29"/>
  <c r="AF756" i="29"/>
  <c r="N191" i="29"/>
  <c r="AI191" i="29"/>
  <c r="AF191" i="29"/>
  <c r="N1464" i="29"/>
  <c r="AF1464" i="29"/>
  <c r="AI1464" i="29"/>
  <c r="N1733" i="29"/>
  <c r="AF1733" i="29"/>
  <c r="AI1733" i="29"/>
  <c r="N1666" i="29"/>
  <c r="AF1666" i="29"/>
  <c r="AI1666" i="29"/>
  <c r="N1607" i="29"/>
  <c r="AF1607" i="29"/>
  <c r="AI1607" i="29"/>
  <c r="N1556" i="29"/>
  <c r="AF1556" i="29"/>
  <c r="AI1556" i="29"/>
  <c r="N1411" i="29"/>
  <c r="AF1411" i="29"/>
  <c r="AI1411" i="29"/>
  <c r="N1843" i="29"/>
  <c r="AF1843" i="29"/>
  <c r="AI1843" i="29"/>
  <c r="N1375" i="29"/>
  <c r="AF1375" i="29"/>
  <c r="AI1375" i="29"/>
  <c r="N1302" i="29"/>
  <c r="AF1302" i="29"/>
  <c r="AI1302" i="29"/>
  <c r="N762" i="29"/>
  <c r="AF762" i="29"/>
  <c r="AI762" i="29"/>
  <c r="N111" i="29"/>
  <c r="AF111" i="29"/>
  <c r="AI111" i="29"/>
  <c r="N1868" i="29"/>
  <c r="AF1868" i="29"/>
  <c r="AI1868" i="29"/>
  <c r="N1789" i="29"/>
  <c r="AF1789" i="29"/>
  <c r="AI1789" i="29"/>
  <c r="N1722" i="29"/>
  <c r="AF1722" i="29"/>
  <c r="AI1722" i="29"/>
  <c r="N1663" i="29"/>
  <c r="AF1663" i="29"/>
  <c r="AI1663" i="29"/>
  <c r="N1612" i="29"/>
  <c r="AF1612" i="29"/>
  <c r="AI1612" i="29"/>
  <c r="N1505" i="29"/>
  <c r="AF1505" i="29"/>
  <c r="AI1505" i="29"/>
  <c r="N1330" i="29"/>
  <c r="AF1330" i="29"/>
  <c r="AI1330" i="29"/>
  <c r="N1431" i="29"/>
  <c r="AF1431" i="29"/>
  <c r="AI1431" i="29"/>
  <c r="N1449" i="29"/>
  <c r="AF1449" i="29"/>
  <c r="AI1449" i="29"/>
  <c r="N942" i="29"/>
  <c r="AF942" i="29"/>
  <c r="AI942" i="29"/>
  <c r="N264" i="29"/>
  <c r="AF264" i="29"/>
  <c r="AI264" i="29"/>
  <c r="N1896" i="29"/>
  <c r="AF1896" i="29"/>
  <c r="AI1896" i="29"/>
  <c r="N1845" i="29"/>
  <c r="AI1845" i="29"/>
  <c r="AF1845" i="29"/>
  <c r="N1778" i="29"/>
  <c r="AI1778" i="29"/>
  <c r="AF1778" i="29"/>
  <c r="N1719" i="29"/>
  <c r="AI1719" i="29"/>
  <c r="AF1719" i="29"/>
  <c r="N1668" i="29"/>
  <c r="AI1668" i="29"/>
  <c r="AF1668" i="29"/>
  <c r="N1561" i="29"/>
  <c r="AI1561" i="29"/>
  <c r="AF1561" i="29"/>
  <c r="N1494" i="29"/>
  <c r="AI1494" i="29"/>
  <c r="AF1494" i="29"/>
  <c r="N1387" i="29"/>
  <c r="AI1387" i="29"/>
  <c r="AF1387" i="29"/>
  <c r="N1276" i="29"/>
  <c r="AI1276" i="29"/>
  <c r="AF1276" i="29"/>
  <c r="N590" i="29"/>
  <c r="AF590" i="29"/>
  <c r="AI590" i="29"/>
  <c r="N262" i="29"/>
  <c r="AF262" i="29"/>
  <c r="AI262" i="29"/>
  <c r="N1265" i="29"/>
  <c r="AF1265" i="29"/>
  <c r="AI1265" i="29"/>
  <c r="N1291" i="29"/>
  <c r="AF1291" i="29"/>
  <c r="AI1291" i="29"/>
  <c r="N1405" i="29"/>
  <c r="AF1405" i="29"/>
  <c r="AI1405" i="29"/>
  <c r="N1162" i="29"/>
  <c r="AF1162" i="29"/>
  <c r="AI1162" i="29"/>
  <c r="N1108" i="29"/>
  <c r="AF1108" i="29"/>
  <c r="AI1108" i="29"/>
  <c r="N936" i="29"/>
  <c r="AF936" i="29"/>
  <c r="AI936" i="29"/>
  <c r="N938" i="29"/>
  <c r="AF938" i="29"/>
  <c r="AI938" i="29"/>
  <c r="N892" i="29"/>
  <c r="AF892" i="29"/>
  <c r="AI892" i="29"/>
  <c r="N1003" i="29"/>
  <c r="AF1003" i="29"/>
  <c r="AI1003" i="29"/>
  <c r="N735" i="29"/>
  <c r="AF735" i="29"/>
  <c r="AI735" i="29"/>
  <c r="N681" i="29"/>
  <c r="AF681" i="29"/>
  <c r="AI681" i="29"/>
  <c r="N614" i="29"/>
  <c r="AF614" i="29"/>
  <c r="AI614" i="29"/>
  <c r="N584" i="29"/>
  <c r="AF584" i="29"/>
  <c r="AI584" i="29"/>
  <c r="N530" i="29"/>
  <c r="AF530" i="29"/>
  <c r="AI530" i="29"/>
  <c r="N617" i="29"/>
  <c r="AF617" i="29"/>
  <c r="AI617" i="29"/>
  <c r="N371" i="29"/>
  <c r="AF371" i="29"/>
  <c r="AI371" i="29"/>
  <c r="N309" i="29"/>
  <c r="AF309" i="29"/>
  <c r="AI309" i="29"/>
  <c r="N420" i="29"/>
  <c r="AF420" i="29"/>
  <c r="AI420" i="29"/>
  <c r="N161" i="29"/>
  <c r="AF161" i="29"/>
  <c r="AI161" i="29"/>
  <c r="N1249" i="29"/>
  <c r="AF1249" i="29"/>
  <c r="AI1249" i="29"/>
  <c r="N1275" i="29"/>
  <c r="AF1275" i="29"/>
  <c r="AI1275" i="29"/>
  <c r="N1389" i="29"/>
  <c r="AF1389" i="29"/>
  <c r="AI1389" i="29"/>
  <c r="N1146" i="29"/>
  <c r="AF1146" i="29"/>
  <c r="AI1146" i="29"/>
  <c r="N1092" i="29"/>
  <c r="AF1092" i="29"/>
  <c r="AI1092" i="29"/>
  <c r="N1187" i="29"/>
  <c r="AF1187" i="29"/>
  <c r="AI1187" i="29"/>
  <c r="N922" i="29"/>
  <c r="AF922" i="29"/>
  <c r="AI922" i="29"/>
  <c r="N876" i="29"/>
  <c r="AF876" i="29"/>
  <c r="AI876" i="29"/>
  <c r="N987" i="29"/>
  <c r="AF987" i="29"/>
  <c r="AI987" i="29"/>
  <c r="N719" i="29"/>
  <c r="AF719" i="29"/>
  <c r="AI719" i="29"/>
  <c r="N665" i="29"/>
  <c r="AF665" i="29"/>
  <c r="AI665" i="29"/>
  <c r="N550" i="29"/>
  <c r="AF550" i="29"/>
  <c r="AI550" i="29"/>
  <c r="N568" i="29"/>
  <c r="AF568" i="29"/>
  <c r="AI568" i="29"/>
  <c r="N514" i="29"/>
  <c r="AF514" i="29"/>
  <c r="AI514" i="29"/>
  <c r="N601" i="29"/>
  <c r="AF601" i="29"/>
  <c r="AI601" i="29"/>
  <c r="N355" i="29"/>
  <c r="AF355" i="29"/>
  <c r="AI355" i="29"/>
  <c r="N293" i="29"/>
  <c r="AF293" i="29"/>
  <c r="AI293" i="29"/>
  <c r="N404" i="29"/>
  <c r="AF404" i="29"/>
  <c r="AI404" i="29"/>
  <c r="N145" i="29"/>
  <c r="AF145" i="29"/>
  <c r="AI145" i="29"/>
  <c r="N1241" i="29"/>
  <c r="AF1241" i="29"/>
  <c r="AI1241" i="29"/>
  <c r="N1267" i="29"/>
  <c r="AF1267" i="29"/>
  <c r="AI1267" i="29"/>
  <c r="N1381" i="29"/>
  <c r="AF1381" i="29"/>
  <c r="AI1381" i="29"/>
  <c r="N1138" i="29"/>
  <c r="AF1138" i="29"/>
  <c r="AI1138" i="29"/>
  <c r="N1084" i="29"/>
  <c r="AF1084" i="29"/>
  <c r="AI1084" i="29"/>
  <c r="N1179" i="29"/>
  <c r="AF1179" i="29"/>
  <c r="AI1179" i="29"/>
  <c r="N914" i="29"/>
  <c r="AF914" i="29"/>
  <c r="AI914" i="29"/>
  <c r="N868" i="29"/>
  <c r="AF868" i="29"/>
  <c r="AI868" i="29"/>
  <c r="N979" i="29"/>
  <c r="AF979" i="29"/>
  <c r="AI979" i="29"/>
  <c r="N711" i="29"/>
  <c r="AF711" i="29"/>
  <c r="AI711" i="29"/>
  <c r="N657" i="29"/>
  <c r="AF657" i="29"/>
  <c r="AI657" i="29"/>
  <c r="N478" i="29"/>
  <c r="AF478" i="29"/>
  <c r="AI478" i="29"/>
  <c r="N560" i="29"/>
  <c r="AF560" i="29"/>
  <c r="AI560" i="29"/>
  <c r="N506" i="29"/>
  <c r="AF506" i="29"/>
  <c r="AI506" i="29"/>
  <c r="N593" i="29"/>
  <c r="AF593" i="29"/>
  <c r="AI593" i="29"/>
  <c r="N347" i="29"/>
  <c r="AF347" i="29"/>
  <c r="AI347" i="29"/>
  <c r="N285" i="29"/>
  <c r="AF285" i="29"/>
  <c r="AI285" i="29"/>
  <c r="N396" i="29"/>
  <c r="AF396" i="29"/>
  <c r="AI396" i="29"/>
  <c r="N137" i="29"/>
  <c r="AF137" i="29"/>
  <c r="AI137" i="29"/>
  <c r="N1233" i="29"/>
  <c r="AF1233" i="29"/>
  <c r="AI1233" i="29"/>
  <c r="N1259" i="29"/>
  <c r="AF1259" i="29"/>
  <c r="AI1259" i="29"/>
  <c r="N1373" i="29"/>
  <c r="AF1373" i="29"/>
  <c r="AI1373" i="29"/>
  <c r="N1130" i="29"/>
  <c r="AF1130" i="29"/>
  <c r="AI1130" i="29"/>
  <c r="N1076" i="29"/>
  <c r="AF1076" i="29"/>
  <c r="AI1076" i="29"/>
  <c r="N1171" i="29"/>
  <c r="AF1171" i="29"/>
  <c r="AI1171" i="29"/>
  <c r="N906" i="29"/>
  <c r="AF906" i="29"/>
  <c r="AI906" i="29"/>
  <c r="N860" i="29"/>
  <c r="AF860" i="29"/>
  <c r="AI860" i="29"/>
  <c r="N971" i="29"/>
  <c r="AF971" i="29"/>
  <c r="AI971" i="29"/>
  <c r="N703" i="29"/>
  <c r="AF703" i="29"/>
  <c r="AI703" i="29"/>
  <c r="N649" i="29"/>
  <c r="AF649" i="29"/>
  <c r="AI649" i="29"/>
  <c r="N378" i="29"/>
  <c r="AF378" i="29"/>
  <c r="AI378" i="29"/>
  <c r="N552" i="29"/>
  <c r="AF552" i="29"/>
  <c r="AI552" i="29"/>
  <c r="N498" i="29"/>
  <c r="AF498" i="29"/>
  <c r="AI498" i="29"/>
  <c r="N585" i="29"/>
  <c r="AF585" i="29"/>
  <c r="AI585" i="29"/>
  <c r="N339" i="29"/>
  <c r="AF339" i="29"/>
  <c r="AI339" i="29"/>
  <c r="N277" i="29"/>
  <c r="AF277" i="29"/>
  <c r="AI277" i="29"/>
  <c r="N388" i="29"/>
  <c r="AF388" i="29"/>
  <c r="AI388" i="29"/>
  <c r="N129" i="29"/>
  <c r="AF129" i="29"/>
  <c r="AI129" i="29"/>
  <c r="N976" i="29"/>
  <c r="AF976" i="29"/>
  <c r="AI976" i="29"/>
  <c r="N1152" i="29"/>
  <c r="AF1152" i="29"/>
  <c r="AI1152" i="29"/>
  <c r="N1301" i="29"/>
  <c r="AF1301" i="29"/>
  <c r="AI1301" i="29"/>
  <c r="N1058" i="29"/>
  <c r="AF1058" i="29"/>
  <c r="AI1058" i="29"/>
  <c r="N992" i="29"/>
  <c r="AF992" i="29"/>
  <c r="AI992" i="29"/>
  <c r="N1099" i="29"/>
  <c r="AF1099" i="29"/>
  <c r="AI1099" i="29"/>
  <c r="N834" i="29"/>
  <c r="AF834" i="29"/>
  <c r="AI834" i="29"/>
  <c r="N693" i="29"/>
  <c r="AF693" i="29"/>
  <c r="AI693" i="29"/>
  <c r="N899" i="29"/>
  <c r="AF899" i="29"/>
  <c r="AI899" i="29"/>
  <c r="N631" i="29"/>
  <c r="AF631" i="29"/>
  <c r="AI631" i="29"/>
  <c r="N790" i="29"/>
  <c r="AF790" i="29"/>
  <c r="AI790" i="29"/>
  <c r="N736" i="29"/>
  <c r="AF736" i="29"/>
  <c r="AI736" i="29"/>
  <c r="N480" i="29"/>
  <c r="AF480" i="29"/>
  <c r="AI480" i="29"/>
  <c r="N426" i="29"/>
  <c r="AF426" i="29"/>
  <c r="AI426" i="29"/>
  <c r="N513" i="29"/>
  <c r="AF513" i="29"/>
  <c r="AI513" i="29"/>
  <c r="N267" i="29"/>
  <c r="AF267" i="29"/>
  <c r="AI267" i="29"/>
  <c r="N71" i="29"/>
  <c r="AF71" i="29"/>
  <c r="AI71" i="29"/>
  <c r="N316" i="29"/>
  <c r="AF316" i="29"/>
  <c r="AI316" i="29"/>
  <c r="N3" i="29"/>
  <c r="AF3" i="29"/>
  <c r="AI3" i="29"/>
  <c r="N1454" i="29"/>
  <c r="AF1454" i="29"/>
  <c r="AI1454" i="29"/>
  <c r="N1120" i="29"/>
  <c r="AF1120" i="29"/>
  <c r="AI1120" i="29"/>
  <c r="N1293" i="29"/>
  <c r="AF1293" i="29"/>
  <c r="AI1293" i="29"/>
  <c r="N1050" i="29"/>
  <c r="AF1050" i="29"/>
  <c r="AI1050" i="29"/>
  <c r="N960" i="29"/>
  <c r="AF960" i="29"/>
  <c r="AI960" i="29"/>
  <c r="N1091" i="29"/>
  <c r="AF1091" i="29"/>
  <c r="AI1091" i="29"/>
  <c r="N826" i="29"/>
  <c r="AF826" i="29"/>
  <c r="AI826" i="29"/>
  <c r="N629" i="29"/>
  <c r="AF629" i="29"/>
  <c r="AI629" i="29"/>
  <c r="N891" i="29"/>
  <c r="AF891" i="29"/>
  <c r="AI891" i="29"/>
  <c r="N623" i="29"/>
  <c r="AF623" i="29"/>
  <c r="AI623" i="29"/>
  <c r="N782" i="29"/>
  <c r="AF782" i="29"/>
  <c r="AI782" i="29"/>
  <c r="N728" i="29"/>
  <c r="AF728" i="29"/>
  <c r="AI728" i="29"/>
  <c r="N472" i="29"/>
  <c r="AF472" i="29"/>
  <c r="AI472" i="29"/>
  <c r="N394" i="29"/>
  <c r="AF394" i="29"/>
  <c r="AI394" i="29"/>
  <c r="N505" i="29"/>
  <c r="AF505" i="29"/>
  <c r="AI505" i="29"/>
  <c r="N259" i="29"/>
  <c r="AF259" i="29"/>
  <c r="AI259" i="29"/>
  <c r="N7" i="29"/>
  <c r="AF7" i="29"/>
  <c r="AI7" i="29"/>
  <c r="N308" i="29"/>
  <c r="AF308" i="29"/>
  <c r="AI308" i="29"/>
  <c r="N168" i="29"/>
  <c r="AF168" i="29"/>
  <c r="AI168" i="29"/>
  <c r="N1209" i="29"/>
  <c r="AF1209" i="29"/>
  <c r="AI1209" i="29"/>
  <c r="N1235" i="29"/>
  <c r="AF1235" i="29"/>
  <c r="AI1235" i="29"/>
  <c r="N1349" i="29"/>
  <c r="AF1349" i="29"/>
  <c r="AI1349" i="29"/>
  <c r="N1106" i="29"/>
  <c r="AF1106" i="29"/>
  <c r="AI1106" i="29"/>
  <c r="N1052" i="29"/>
  <c r="AF1052" i="29"/>
  <c r="AI1052" i="29"/>
  <c r="N1147" i="29"/>
  <c r="AF1147" i="29"/>
  <c r="AI1147" i="29"/>
  <c r="N882" i="29"/>
  <c r="AF882" i="29"/>
  <c r="AI882" i="29"/>
  <c r="N836" i="29"/>
  <c r="AF836" i="29"/>
  <c r="AI836" i="29"/>
  <c r="N947" i="29"/>
  <c r="AF947" i="29"/>
  <c r="AI947" i="29"/>
  <c r="N679" i="29"/>
  <c r="AF679" i="29"/>
  <c r="AI679" i="29"/>
  <c r="N625" i="29"/>
  <c r="AF625" i="29"/>
  <c r="AI625" i="29"/>
  <c r="N784" i="29"/>
  <c r="AF784" i="29"/>
  <c r="AI784" i="29"/>
  <c r="N528" i="29"/>
  <c r="AF528" i="29"/>
  <c r="AI528" i="29"/>
  <c r="N474" i="29"/>
  <c r="AF474" i="29"/>
  <c r="AI474" i="29"/>
  <c r="N561" i="29"/>
  <c r="AF561" i="29"/>
  <c r="AI561" i="29"/>
  <c r="N315" i="29"/>
  <c r="AF315" i="29"/>
  <c r="AI315" i="29"/>
  <c r="N253" i="29"/>
  <c r="AF253" i="29"/>
  <c r="AI253" i="29"/>
  <c r="N364" i="29"/>
  <c r="AF364" i="29"/>
  <c r="AI364" i="29"/>
  <c r="N158" i="29"/>
  <c r="AI158" i="29"/>
  <c r="AF158" i="29"/>
  <c r="N38" i="29"/>
  <c r="AF38" i="29"/>
  <c r="AI38" i="29"/>
  <c r="N205" i="29"/>
  <c r="AF205" i="29"/>
  <c r="AI205" i="29"/>
  <c r="N214" i="29"/>
  <c r="AF214" i="29"/>
  <c r="AI214" i="29"/>
  <c r="N160" i="29"/>
  <c r="AF160" i="29"/>
  <c r="AI160" i="29"/>
  <c r="N98" i="29"/>
  <c r="AF98" i="29"/>
  <c r="AI98" i="29"/>
  <c r="N115" i="29"/>
  <c r="AF115" i="29"/>
  <c r="AI115" i="29"/>
  <c r="N53" i="29"/>
  <c r="AF53" i="29"/>
  <c r="AI53" i="29"/>
  <c r="N70" i="29"/>
  <c r="AF70" i="29"/>
  <c r="AI70" i="29"/>
  <c r="N16" i="29"/>
  <c r="AF16" i="29"/>
  <c r="AI16" i="29"/>
  <c r="N190" i="29"/>
  <c r="AF190" i="29"/>
  <c r="AI190" i="29"/>
  <c r="N136" i="29"/>
  <c r="AF136" i="29"/>
  <c r="AI136" i="29"/>
  <c r="N74" i="29"/>
  <c r="AF74" i="29"/>
  <c r="AI74" i="29"/>
  <c r="N89" i="29"/>
  <c r="AF89" i="29"/>
  <c r="AI89" i="29"/>
  <c r="N27" i="29"/>
  <c r="AF27" i="29"/>
  <c r="AI27" i="29"/>
  <c r="N194" i="29"/>
  <c r="AF194" i="29"/>
  <c r="AI194" i="29"/>
  <c r="N83" i="29"/>
  <c r="AF83" i="29"/>
  <c r="AI83" i="29"/>
  <c r="N21" i="29"/>
  <c r="AF21" i="29"/>
  <c r="AI21" i="29"/>
  <c r="O1358" i="29"/>
  <c r="AK1358" i="29"/>
  <c r="AG1358" i="29"/>
  <c r="O474" i="29"/>
  <c r="AK474" i="29"/>
  <c r="AG474" i="29"/>
  <c r="O247" i="29"/>
  <c r="AK247" i="29"/>
  <c r="AG247" i="29"/>
  <c r="O337" i="29"/>
  <c r="AK337" i="29"/>
  <c r="AG337" i="29"/>
  <c r="O651" i="29"/>
  <c r="AK651" i="29"/>
  <c r="AG651" i="29"/>
  <c r="O749" i="29"/>
  <c r="AK749" i="29"/>
  <c r="AG749" i="29"/>
  <c r="O433" i="29"/>
  <c r="AK433" i="29"/>
  <c r="AG433" i="29"/>
  <c r="O323" i="29"/>
  <c r="AK323" i="29"/>
  <c r="AG323" i="29"/>
  <c r="O1468" i="29"/>
  <c r="AK1468" i="29"/>
  <c r="AG1468" i="29"/>
  <c r="O563" i="29"/>
  <c r="AK563" i="29"/>
  <c r="AG563" i="29"/>
  <c r="O724" i="29"/>
  <c r="AK724" i="29"/>
  <c r="AG724" i="29"/>
  <c r="O529" i="29"/>
  <c r="AK529" i="29"/>
  <c r="AG529" i="29"/>
  <c r="O1386" i="29"/>
  <c r="AK1386" i="29"/>
  <c r="AG1386" i="29"/>
  <c r="O241" i="29"/>
  <c r="AK241" i="29"/>
  <c r="AG241" i="29"/>
  <c r="O1027" i="29"/>
  <c r="AK1027" i="29"/>
  <c r="AG1027" i="29"/>
  <c r="O699" i="29"/>
  <c r="AK699" i="29"/>
  <c r="AG699" i="29"/>
  <c r="O775" i="29"/>
  <c r="AK775" i="29"/>
  <c r="AG775" i="29"/>
  <c r="O497" i="29"/>
  <c r="AK497" i="29"/>
  <c r="AG497" i="29"/>
  <c r="O669" i="29"/>
  <c r="AK669" i="29"/>
  <c r="AG669" i="29"/>
  <c r="O165" i="29"/>
  <c r="AK165" i="29"/>
  <c r="AG165" i="29"/>
  <c r="O276" i="29"/>
  <c r="AK276" i="29"/>
  <c r="AG276" i="29"/>
  <c r="O510" i="29"/>
  <c r="AK510" i="29"/>
  <c r="AG510" i="29"/>
  <c r="O560" i="29"/>
  <c r="AG560" i="29"/>
  <c r="AK560" i="29"/>
  <c r="O13" i="29"/>
  <c r="AK13" i="29"/>
  <c r="AG13" i="29"/>
  <c r="O417" i="29"/>
  <c r="AK417" i="29"/>
  <c r="AG417" i="29"/>
  <c r="O387" i="29"/>
  <c r="AK387" i="29"/>
  <c r="AG387" i="29"/>
  <c r="O565" i="29"/>
  <c r="AK565" i="29"/>
  <c r="AG565" i="29"/>
  <c r="O18" i="29"/>
  <c r="AK18" i="29"/>
  <c r="AG18" i="29"/>
  <c r="O1188" i="29"/>
  <c r="AK1188" i="29"/>
  <c r="AG1188" i="29"/>
  <c r="O1203" i="29"/>
  <c r="AG1203" i="29"/>
  <c r="AK1203" i="29"/>
  <c r="O639" i="29"/>
  <c r="AK639" i="29"/>
  <c r="AG639" i="29"/>
  <c r="O945" i="29"/>
  <c r="AK945" i="29"/>
  <c r="AG945" i="29"/>
  <c r="O729" i="29"/>
  <c r="AK729" i="29"/>
  <c r="AG729" i="29"/>
  <c r="O1859" i="29"/>
  <c r="AG1859" i="29"/>
  <c r="AK1859" i="29"/>
  <c r="O503" i="29"/>
  <c r="AK503" i="29"/>
  <c r="AG503" i="29"/>
  <c r="O523" i="29"/>
  <c r="AK523" i="29"/>
  <c r="AG523" i="29"/>
  <c r="O99" i="29"/>
  <c r="AK99" i="29"/>
  <c r="AG99" i="29"/>
  <c r="O258" i="29"/>
  <c r="AK258" i="29"/>
  <c r="AG258" i="29"/>
  <c r="O444" i="29"/>
  <c r="AK444" i="29"/>
  <c r="AG444" i="29"/>
  <c r="O672" i="29"/>
  <c r="AK672" i="29"/>
  <c r="AG672" i="29"/>
  <c r="O176" i="29"/>
  <c r="AK176" i="29"/>
  <c r="AG176" i="29"/>
  <c r="O343" i="29"/>
  <c r="AK343" i="29"/>
  <c r="AG343" i="29"/>
  <c r="O513" i="29"/>
  <c r="AK513" i="29"/>
  <c r="AG513" i="29"/>
  <c r="O685" i="29"/>
  <c r="AK685" i="29"/>
  <c r="AG685" i="29"/>
  <c r="O181" i="29"/>
  <c r="AK181" i="29"/>
  <c r="AG181" i="29"/>
  <c r="O1122" i="29"/>
  <c r="AG1122" i="29"/>
  <c r="AK1122" i="29"/>
  <c r="O1294" i="29"/>
  <c r="AK1294" i="29"/>
  <c r="AG1294" i="29"/>
  <c r="O984" i="29"/>
  <c r="AK984" i="29"/>
  <c r="AG984" i="29"/>
  <c r="O887" i="29"/>
  <c r="AK887" i="29"/>
  <c r="AG887" i="29"/>
  <c r="O957" i="29"/>
  <c r="AK957" i="29"/>
  <c r="AG957" i="29"/>
  <c r="O1014" i="29"/>
  <c r="AK1014" i="29"/>
  <c r="AG1014" i="29"/>
  <c r="O439" i="29"/>
  <c r="AK439" i="29"/>
  <c r="AG439" i="29"/>
  <c r="O760" i="29"/>
  <c r="AG760" i="29"/>
  <c r="AK760" i="29"/>
  <c r="O35" i="29"/>
  <c r="AK35" i="29"/>
  <c r="AG35" i="29"/>
  <c r="O367" i="29"/>
  <c r="AK367" i="29"/>
  <c r="AG367" i="29"/>
  <c r="O601" i="29"/>
  <c r="AK601" i="29"/>
  <c r="AG601" i="29"/>
  <c r="O571" i="29"/>
  <c r="AG571" i="29"/>
  <c r="AK571" i="29"/>
  <c r="O112" i="29"/>
  <c r="AK112" i="29"/>
  <c r="AG112" i="29"/>
  <c r="O279" i="29"/>
  <c r="AK279" i="29"/>
  <c r="AG279" i="29"/>
  <c r="O449" i="29"/>
  <c r="AK449" i="29"/>
  <c r="AG449" i="29"/>
  <c r="O621" i="29"/>
  <c r="AK621" i="29"/>
  <c r="AG621" i="29"/>
  <c r="O117" i="29"/>
  <c r="AK117" i="29"/>
  <c r="AG117" i="29"/>
  <c r="O1229" i="29"/>
  <c r="AK1229" i="29"/>
  <c r="AG1229" i="29"/>
  <c r="O443" i="29"/>
  <c r="AG443" i="29"/>
  <c r="AK443" i="29"/>
  <c r="O825" i="29"/>
  <c r="AK825" i="29"/>
  <c r="AG825" i="29"/>
  <c r="O1056" i="29"/>
  <c r="AK1056" i="29"/>
  <c r="AG1056" i="29"/>
  <c r="O751" i="29"/>
  <c r="AG751" i="29"/>
  <c r="AK751" i="29"/>
  <c r="O1756" i="29"/>
  <c r="AG1756" i="29"/>
  <c r="AK1756" i="29"/>
  <c r="O429" i="29"/>
  <c r="AK429" i="29"/>
  <c r="AG429" i="29"/>
  <c r="O103" i="29"/>
  <c r="AK103" i="29"/>
  <c r="AG103" i="29"/>
  <c r="O33" i="29"/>
  <c r="AK33" i="29"/>
  <c r="AG33" i="29"/>
  <c r="O421" i="29"/>
  <c r="AK421" i="29"/>
  <c r="AG421" i="29"/>
  <c r="O434" i="29"/>
  <c r="AK434" i="29"/>
  <c r="AG434" i="29"/>
  <c r="O595" i="29"/>
  <c r="AK595" i="29"/>
  <c r="AG595" i="29"/>
  <c r="O102" i="29"/>
  <c r="AK102" i="29"/>
  <c r="AG102" i="29"/>
  <c r="O333" i="29"/>
  <c r="AK333" i="29"/>
  <c r="AG333" i="29"/>
  <c r="O519" i="29"/>
  <c r="AK519" i="29"/>
  <c r="AG519" i="29"/>
  <c r="O572" i="29"/>
  <c r="AK572" i="29"/>
  <c r="AG572" i="29"/>
  <c r="O115" i="29"/>
  <c r="AK115" i="29"/>
  <c r="AG115" i="29"/>
  <c r="O1053" i="29"/>
  <c r="AK1053" i="29"/>
  <c r="AG1053" i="29"/>
  <c r="O750" i="29"/>
  <c r="AK750" i="29"/>
  <c r="AG750" i="29"/>
  <c r="O918" i="29"/>
  <c r="AK918" i="29"/>
  <c r="AG918" i="29"/>
  <c r="O966" i="29"/>
  <c r="AK966" i="29"/>
  <c r="AG966" i="29"/>
  <c r="O689" i="29"/>
  <c r="AK689" i="29"/>
  <c r="AG689" i="29"/>
  <c r="O1697" i="29"/>
  <c r="AK1697" i="29"/>
  <c r="AG1697" i="29"/>
  <c r="O586" i="29"/>
  <c r="AK586" i="29"/>
  <c r="AG586" i="29"/>
  <c r="O39" i="29"/>
  <c r="AK39" i="29"/>
  <c r="AG39" i="29"/>
  <c r="O190" i="29"/>
  <c r="AK190" i="29"/>
  <c r="AG190" i="29"/>
  <c r="O357" i="29"/>
  <c r="AK357" i="29"/>
  <c r="AG357" i="29"/>
  <c r="O607" i="29"/>
  <c r="AK607" i="29"/>
  <c r="AG607" i="29"/>
  <c r="O755" i="29"/>
  <c r="AK755" i="29"/>
  <c r="AG755" i="29"/>
  <c r="O38" i="29"/>
  <c r="AK38" i="29"/>
  <c r="AG38" i="29"/>
  <c r="O269" i="29"/>
  <c r="AK269" i="29"/>
  <c r="AG269" i="29"/>
  <c r="O455" i="29"/>
  <c r="AG455" i="29"/>
  <c r="AK455" i="29"/>
  <c r="O776" i="29"/>
  <c r="AK776" i="29"/>
  <c r="AG776" i="29"/>
  <c r="O51" i="29"/>
  <c r="AK51" i="29"/>
  <c r="AG51" i="29"/>
  <c r="O1402" i="29"/>
  <c r="AG1402" i="29"/>
  <c r="AK1402" i="29"/>
  <c r="O1321" i="29"/>
  <c r="AG1321" i="29"/>
  <c r="AK1321" i="29"/>
  <c r="O854" i="29"/>
  <c r="AG854" i="29"/>
  <c r="AK854" i="29"/>
  <c r="O970" i="29"/>
  <c r="AG970" i="29"/>
  <c r="AK970" i="29"/>
  <c r="O1326" i="29"/>
  <c r="AG1326" i="29"/>
  <c r="AK1326" i="29"/>
  <c r="O1606" i="29"/>
  <c r="AK1606" i="29"/>
  <c r="AG1606" i="29"/>
  <c r="O522" i="29"/>
  <c r="AK522" i="29"/>
  <c r="AG522" i="29"/>
  <c r="O638" i="29"/>
  <c r="AK638" i="29"/>
  <c r="AG638" i="29"/>
  <c r="O126" i="29"/>
  <c r="AK126" i="29"/>
  <c r="AG126" i="29"/>
  <c r="O293" i="29"/>
  <c r="AK293" i="29"/>
  <c r="AG293" i="29"/>
  <c r="O543" i="29"/>
  <c r="AG543" i="29"/>
  <c r="AK543" i="29"/>
  <c r="O691" i="29"/>
  <c r="AK691" i="29"/>
  <c r="AG691" i="29"/>
  <c r="O203" i="29"/>
  <c r="AK203" i="29"/>
  <c r="AG203" i="29"/>
  <c r="O52" i="29"/>
  <c r="AK52" i="29"/>
  <c r="AG52" i="29"/>
  <c r="O226" i="29"/>
  <c r="AK226" i="29"/>
  <c r="AG226" i="29"/>
  <c r="O712" i="29"/>
  <c r="AG712" i="29"/>
  <c r="AK712" i="29"/>
  <c r="O216" i="29"/>
  <c r="AK216" i="29"/>
  <c r="AG216" i="29"/>
  <c r="O1338" i="29"/>
  <c r="AK1338" i="29"/>
  <c r="AG1338" i="29"/>
  <c r="O1257" i="29"/>
  <c r="AK1257" i="29"/>
  <c r="AG1257" i="29"/>
  <c r="O690" i="29"/>
  <c r="AG690" i="29"/>
  <c r="AK690" i="29"/>
  <c r="O906" i="29"/>
  <c r="AG906" i="29"/>
  <c r="AK906" i="29"/>
  <c r="O1336" i="29"/>
  <c r="AG1336" i="29"/>
  <c r="AK1336" i="29"/>
  <c r="O1547" i="29"/>
  <c r="AG1547" i="29"/>
  <c r="AK1547" i="29"/>
  <c r="O458" i="29"/>
  <c r="AK458" i="29"/>
  <c r="AG458" i="29"/>
  <c r="O779" i="29"/>
  <c r="AG779" i="29"/>
  <c r="AK779" i="29"/>
  <c r="O62" i="29"/>
  <c r="AK62" i="29"/>
  <c r="AG62" i="29"/>
  <c r="O229" i="29"/>
  <c r="AG229" i="29"/>
  <c r="AK229" i="29"/>
  <c r="O479" i="29"/>
  <c r="AK479" i="29"/>
  <c r="AG479" i="29"/>
  <c r="O627" i="29"/>
  <c r="AK627" i="29"/>
  <c r="AG627" i="29"/>
  <c r="O139" i="29"/>
  <c r="AK139" i="29"/>
  <c r="AG139" i="29"/>
  <c r="O362" i="29"/>
  <c r="AK362" i="29"/>
  <c r="AG362" i="29"/>
  <c r="O484" i="29"/>
  <c r="AG484" i="29"/>
  <c r="AK484" i="29"/>
  <c r="O648" i="29"/>
  <c r="AK648" i="29"/>
  <c r="AG648" i="29"/>
  <c r="O152" i="29"/>
  <c r="AK152" i="29"/>
  <c r="AG152" i="29"/>
  <c r="O1274" i="29"/>
  <c r="AK1274" i="29"/>
  <c r="AG1274" i="29"/>
  <c r="O1166" i="29"/>
  <c r="AK1166" i="29"/>
  <c r="AG1166" i="29"/>
  <c r="O955" i="29"/>
  <c r="AK955" i="29"/>
  <c r="AG955" i="29"/>
  <c r="O842" i="29"/>
  <c r="AK842" i="29"/>
  <c r="AG842" i="29"/>
  <c r="O1426" i="29"/>
  <c r="AG1426" i="29"/>
  <c r="AK1426" i="29"/>
  <c r="O1480" i="29"/>
  <c r="AG1480" i="29"/>
  <c r="AK1480" i="29"/>
  <c r="O1022" i="29"/>
  <c r="AK1022" i="29"/>
  <c r="AG1022" i="29"/>
  <c r="O1182" i="29"/>
  <c r="AK1182" i="29"/>
  <c r="AG1182" i="29"/>
  <c r="O774" i="29"/>
  <c r="AK774" i="29"/>
  <c r="AG774" i="29"/>
  <c r="O1642" i="29"/>
  <c r="AK1642" i="29"/>
  <c r="AG1642" i="29"/>
  <c r="O1183" i="29"/>
  <c r="AK1183" i="29"/>
  <c r="AG1183" i="29"/>
  <c r="O1568" i="29"/>
  <c r="AK1568" i="29"/>
  <c r="AG1568" i="29"/>
  <c r="O1585" i="29"/>
  <c r="AK1585" i="29"/>
  <c r="AG1585" i="29"/>
  <c r="O1554" i="29"/>
  <c r="AG1554" i="29"/>
  <c r="AK1554" i="29"/>
  <c r="O682" i="29"/>
  <c r="AK682" i="29"/>
  <c r="AG682" i="29"/>
  <c r="O1544" i="29"/>
  <c r="AK1544" i="29"/>
  <c r="AG1544" i="29"/>
  <c r="O1561" i="29"/>
  <c r="AK1561" i="29"/>
  <c r="AG1561" i="29"/>
  <c r="O1530" i="29"/>
  <c r="AG1530" i="29"/>
  <c r="AK1530" i="29"/>
  <c r="O1132" i="29"/>
  <c r="AK1132" i="29"/>
  <c r="AG1132" i="29"/>
  <c r="O1861" i="29"/>
  <c r="AK1861" i="29"/>
  <c r="AG1861" i="29"/>
  <c r="O1525" i="29"/>
  <c r="AG1525" i="29"/>
  <c r="AK1525" i="29"/>
  <c r="O939" i="29"/>
  <c r="AK939" i="29"/>
  <c r="AG939" i="29"/>
  <c r="O1160" i="29"/>
  <c r="AG1160" i="29"/>
  <c r="AK1160" i="29"/>
  <c r="O1189" i="29"/>
  <c r="AG1189" i="29"/>
  <c r="AK1189" i="29"/>
  <c r="O1766" i="29"/>
  <c r="AK1766" i="29"/>
  <c r="AG1766" i="29"/>
  <c r="O1775" i="29"/>
  <c r="AG1775" i="29"/>
  <c r="AK1775" i="29"/>
  <c r="O1171" i="29"/>
  <c r="AG1171" i="29"/>
  <c r="AK1171" i="29"/>
  <c r="O1292" i="29"/>
  <c r="AG1292" i="29"/>
  <c r="AK1292" i="29"/>
  <c r="O1678" i="29"/>
  <c r="AG1678" i="29"/>
  <c r="AK1678" i="29"/>
  <c r="O1751" i="29"/>
  <c r="AK1751" i="29"/>
  <c r="AG1751" i="29"/>
  <c r="O1107" i="29"/>
  <c r="AG1107" i="29"/>
  <c r="AK1107" i="29"/>
  <c r="O1268" i="29"/>
  <c r="AG1268" i="29"/>
  <c r="AK1268" i="29"/>
  <c r="O1654" i="29"/>
  <c r="AG1654" i="29"/>
  <c r="AK1654" i="29"/>
  <c r="O1765" i="29"/>
  <c r="AK1765" i="29"/>
  <c r="AG1765" i="29"/>
  <c r="O1865" i="29"/>
  <c r="AK1865" i="29"/>
  <c r="AG1865" i="29"/>
  <c r="O1034" i="29"/>
  <c r="AK1034" i="29"/>
  <c r="AG1034" i="29"/>
  <c r="O1198" i="29"/>
  <c r="AK1198" i="29"/>
  <c r="AG1198" i="29"/>
  <c r="O888" i="29"/>
  <c r="AK888" i="29"/>
  <c r="AG888" i="29"/>
  <c r="O1290" i="29"/>
  <c r="AG1290" i="29"/>
  <c r="AK1290" i="29"/>
  <c r="O1441" i="29"/>
  <c r="AK1441" i="29"/>
  <c r="AG1441" i="29"/>
  <c r="O1502" i="29"/>
  <c r="AK1502" i="29"/>
  <c r="AG1502" i="29"/>
  <c r="O1511" i="29"/>
  <c r="AK1511" i="29"/>
  <c r="AG1511" i="29"/>
  <c r="O975" i="29"/>
  <c r="AG975" i="29"/>
  <c r="AK975" i="29"/>
  <c r="O1353" i="29"/>
  <c r="AK1353" i="29"/>
  <c r="AG1353" i="29"/>
  <c r="O1478" i="29"/>
  <c r="AK1478" i="29"/>
  <c r="AG1478" i="29"/>
  <c r="O1487" i="29"/>
  <c r="AG1487" i="29"/>
  <c r="AK1487" i="29"/>
  <c r="O911" i="29"/>
  <c r="AG911" i="29"/>
  <c r="AK911" i="29"/>
  <c r="O1313" i="29"/>
  <c r="AG1313" i="29"/>
  <c r="AK1313" i="29"/>
  <c r="O1717" i="29"/>
  <c r="AK1717" i="29"/>
  <c r="AG1717" i="29"/>
  <c r="O2" i="29"/>
  <c r="AK2" i="29"/>
  <c r="AG2" i="29"/>
  <c r="O1011" i="29"/>
  <c r="AG1011" i="29"/>
  <c r="AK1011" i="29"/>
  <c r="O1234" i="29"/>
  <c r="AG1234" i="29"/>
  <c r="AK1234" i="29"/>
  <c r="O665" i="29"/>
  <c r="AG665" i="29"/>
  <c r="AK665" i="29"/>
  <c r="O1847" i="29"/>
  <c r="AG1847" i="29"/>
  <c r="AK1847" i="29"/>
  <c r="O1118" i="29"/>
  <c r="AG1118" i="29"/>
  <c r="AK1118" i="29"/>
  <c r="O1364" i="29"/>
  <c r="AG1364" i="29"/>
  <c r="AK1364" i="29"/>
  <c r="O1750" i="29"/>
  <c r="AG1750" i="29"/>
  <c r="AK1750" i="29"/>
  <c r="O1759" i="29"/>
  <c r="AG1759" i="29"/>
  <c r="AK1759" i="29"/>
  <c r="O1115" i="29"/>
  <c r="AG1115" i="29"/>
  <c r="AK1115" i="29"/>
  <c r="O1340" i="29"/>
  <c r="AG1340" i="29"/>
  <c r="AK1340" i="29"/>
  <c r="O1726" i="29"/>
  <c r="AG1726" i="29"/>
  <c r="AK1726" i="29"/>
  <c r="O1735" i="29"/>
  <c r="AG1735" i="29"/>
  <c r="AK1735" i="29"/>
  <c r="O1051" i="29"/>
  <c r="AG1051" i="29"/>
  <c r="AK1051" i="29"/>
  <c r="O1813" i="29"/>
  <c r="AG1813" i="29"/>
  <c r="AK1813" i="29"/>
  <c r="O1646" i="29"/>
  <c r="AG1646" i="29"/>
  <c r="AK1646" i="29"/>
  <c r="O873" i="29"/>
  <c r="AK873" i="29"/>
  <c r="AG873" i="29"/>
  <c r="O1006" i="29"/>
  <c r="AK1006" i="29"/>
  <c r="AG1006" i="29"/>
  <c r="O1872" i="29"/>
  <c r="AG1872" i="29"/>
  <c r="AK1872" i="29"/>
  <c r="O1665" i="29"/>
  <c r="AK1665" i="29"/>
  <c r="AG1665" i="29"/>
  <c r="O1634" i="29"/>
  <c r="AK1634" i="29"/>
  <c r="AG1634" i="29"/>
  <c r="O1167" i="29"/>
  <c r="AG1167" i="29"/>
  <c r="AK1167" i="29"/>
  <c r="O1560" i="29"/>
  <c r="AK1560" i="29"/>
  <c r="AG1560" i="29"/>
  <c r="O1577" i="29"/>
  <c r="AK1577" i="29"/>
  <c r="AG1577" i="29"/>
  <c r="O1610" i="29"/>
  <c r="AG1610" i="29"/>
  <c r="AK1610" i="29"/>
  <c r="O1103" i="29"/>
  <c r="AK1103" i="29"/>
  <c r="AG1103" i="29"/>
  <c r="O1536" i="29"/>
  <c r="AK1536" i="29"/>
  <c r="AG1536" i="29"/>
  <c r="O1553" i="29"/>
  <c r="AG1553" i="29"/>
  <c r="AK1553" i="29"/>
  <c r="O1867" i="29"/>
  <c r="AK1867" i="29"/>
  <c r="AG1867" i="29"/>
  <c r="O1853" i="29"/>
  <c r="AK1853" i="29"/>
  <c r="AG1853" i="29"/>
  <c r="O1314" i="29"/>
  <c r="AG1314" i="29"/>
  <c r="AK1314" i="29"/>
  <c r="O1225" i="29"/>
  <c r="AG1225" i="29"/>
  <c r="AK1225" i="29"/>
  <c r="O987" i="29"/>
  <c r="AK987" i="29"/>
  <c r="AG987" i="29"/>
  <c r="O1334" i="29"/>
  <c r="AG1334" i="29"/>
  <c r="AK1334" i="29"/>
  <c r="O1436" i="29"/>
  <c r="AG1436" i="29"/>
  <c r="AK1436" i="29"/>
  <c r="O1822" i="29"/>
  <c r="AK1822" i="29"/>
  <c r="AG1822" i="29"/>
  <c r="O1831" i="29"/>
  <c r="AK1831" i="29"/>
  <c r="AG1831" i="29"/>
  <c r="O1062" i="29"/>
  <c r="AG1062" i="29"/>
  <c r="AK1062" i="29"/>
  <c r="O1348" i="29"/>
  <c r="AK1348" i="29"/>
  <c r="AG1348" i="29"/>
  <c r="O1798" i="29"/>
  <c r="AK1798" i="29"/>
  <c r="AG1798" i="29"/>
  <c r="O1807" i="29"/>
  <c r="AG1807" i="29"/>
  <c r="AK1807" i="29"/>
  <c r="O990" i="29"/>
  <c r="AG990" i="29"/>
  <c r="AK990" i="29"/>
  <c r="O1324" i="29"/>
  <c r="AK1324" i="29"/>
  <c r="AG1324" i="29"/>
  <c r="O1829" i="29"/>
  <c r="AG1829" i="29"/>
  <c r="AK1829" i="29"/>
  <c r="O1325" i="29"/>
  <c r="AG1325" i="29"/>
  <c r="AK1325" i="29"/>
  <c r="O1048" i="29"/>
  <c r="AK1048" i="29"/>
  <c r="AG1048" i="29"/>
  <c r="O1082" i="29"/>
  <c r="AK1082" i="29"/>
  <c r="AG1082" i="29"/>
  <c r="O708" i="29"/>
  <c r="AG708" i="29"/>
  <c r="AK708" i="29"/>
  <c r="O1655" i="29"/>
  <c r="AK1655" i="29"/>
  <c r="AG1655" i="29"/>
  <c r="O1080" i="29"/>
  <c r="AG1080" i="29"/>
  <c r="AK1080" i="29"/>
  <c r="O1125" i="29"/>
  <c r="AK1125" i="29"/>
  <c r="AG1125" i="29"/>
  <c r="O1558" i="29"/>
  <c r="AG1558" i="29"/>
  <c r="AK1558" i="29"/>
  <c r="O1567" i="29"/>
  <c r="AK1567" i="29"/>
  <c r="AG1567" i="29"/>
  <c r="O874" i="29"/>
  <c r="AK874" i="29"/>
  <c r="AG874" i="29"/>
  <c r="O997" i="29"/>
  <c r="AK997" i="29"/>
  <c r="AG997" i="29"/>
  <c r="O1534" i="29"/>
  <c r="AG1534" i="29"/>
  <c r="AK1534" i="29"/>
  <c r="O1543" i="29"/>
  <c r="AG1543" i="29"/>
  <c r="AK1543" i="29"/>
  <c r="O810" i="29"/>
  <c r="AG810" i="29"/>
  <c r="AK810" i="29"/>
  <c r="O1737" i="29"/>
  <c r="AG1737" i="29"/>
  <c r="AK1737" i="29"/>
  <c r="O1778" i="29"/>
  <c r="AG1778" i="29"/>
  <c r="AK1778" i="29"/>
  <c r="U1154" i="29" l="1"/>
  <c r="V1154" i="29" s="1"/>
  <c r="AL1560" i="29"/>
  <c r="AN1560" i="29"/>
  <c r="W1560" i="29"/>
  <c r="X1560" i="29" s="1"/>
  <c r="AN62" i="29"/>
  <c r="AL62" i="29"/>
  <c r="W62" i="29"/>
  <c r="X62" i="29" s="1"/>
  <c r="AM728" i="29"/>
  <c r="AJ728" i="29"/>
  <c r="U728" i="29"/>
  <c r="V728" i="29" s="1"/>
  <c r="AM1493" i="29"/>
  <c r="AJ1493" i="29"/>
  <c r="U1493" i="29"/>
  <c r="V1493" i="29" s="1"/>
  <c r="U995" i="29"/>
  <c r="V995" i="29" s="1"/>
  <c r="AJ995" i="29"/>
  <c r="AM995" i="29"/>
  <c r="AN1557" i="29"/>
  <c r="AL1557" i="29"/>
  <c r="W1557" i="29"/>
  <c r="X1557" i="29" s="1"/>
  <c r="AM805" i="29"/>
  <c r="AJ805" i="29"/>
  <c r="U805" i="29"/>
  <c r="V805" i="29" s="1"/>
  <c r="AN983" i="29"/>
  <c r="AL983" i="29"/>
  <c r="W983" i="29"/>
  <c r="X983" i="29" s="1"/>
  <c r="AN1366" i="29"/>
  <c r="AL1366" i="29"/>
  <c r="W1366" i="29"/>
  <c r="X1366" i="29" s="1"/>
  <c r="AL1742" i="29"/>
  <c r="AN1742" i="29"/>
  <c r="W1742" i="29"/>
  <c r="X1742" i="29" s="1"/>
  <c r="AN1613" i="29"/>
  <c r="W1613" i="29"/>
  <c r="X1613" i="29" s="1"/>
  <c r="AL1613" i="29"/>
  <c r="AN739" i="29"/>
  <c r="W739" i="29"/>
  <c r="X739" i="29" s="1"/>
  <c r="AL739" i="29"/>
  <c r="AL415" i="29"/>
  <c r="AN415" i="29"/>
  <c r="W415" i="29"/>
  <c r="X415" i="29" s="1"/>
  <c r="AM1523" i="29"/>
  <c r="U1523" i="29"/>
  <c r="V1523" i="29" s="1"/>
  <c r="AJ1523" i="29"/>
  <c r="AM1846" i="29"/>
  <c r="AJ1846" i="29"/>
  <c r="U1846" i="29"/>
  <c r="V1846" i="29" s="1"/>
  <c r="AM1852" i="29"/>
  <c r="AJ1852" i="29"/>
  <c r="U1852" i="29"/>
  <c r="V1852" i="29" s="1"/>
  <c r="AL1297" i="29"/>
  <c r="AN1297" i="29"/>
  <c r="W1297" i="29"/>
  <c r="X1297" i="29" s="1"/>
  <c r="AN209" i="29"/>
  <c r="W209" i="29"/>
  <c r="X209" i="29" s="1"/>
  <c r="AL209" i="29"/>
  <c r="AM763" i="29"/>
  <c r="AJ763" i="29"/>
  <c r="U763" i="29"/>
  <c r="V763" i="29" s="1"/>
  <c r="AM941" i="29"/>
  <c r="U941" i="29"/>
  <c r="V941" i="29" s="1"/>
  <c r="AJ941" i="29"/>
  <c r="AM1111" i="29"/>
  <c r="AJ1111" i="29"/>
  <c r="U1111" i="29"/>
  <c r="V1111" i="29" s="1"/>
  <c r="AL250" i="29"/>
  <c r="AN250" i="29"/>
  <c r="W250" i="29"/>
  <c r="X250" i="29" s="1"/>
  <c r="AL246" i="29"/>
  <c r="AN246" i="29"/>
  <c r="W246" i="29"/>
  <c r="X246" i="29" s="1"/>
  <c r="AM517" i="29"/>
  <c r="AJ517" i="29"/>
  <c r="U517" i="29"/>
  <c r="V517" i="29" s="1"/>
  <c r="U811" i="29"/>
  <c r="V811" i="29" s="1"/>
  <c r="AJ811" i="29"/>
  <c r="AM811" i="29"/>
  <c r="AM1527" i="29"/>
  <c r="AJ1527" i="29"/>
  <c r="U1527" i="29"/>
  <c r="V1527" i="29" s="1"/>
  <c r="AM603" i="29"/>
  <c r="AJ603" i="29"/>
  <c r="U603" i="29"/>
  <c r="V603" i="29" s="1"/>
  <c r="AM103" i="29"/>
  <c r="AJ103" i="29"/>
  <c r="U103" i="29"/>
  <c r="V103" i="29" s="1"/>
  <c r="AM1244" i="29"/>
  <c r="AJ1244" i="29"/>
  <c r="U1244" i="29"/>
  <c r="V1244" i="29" s="1"/>
  <c r="AM1631" i="29"/>
  <c r="U1631" i="29"/>
  <c r="V1631" i="29" s="1"/>
  <c r="AJ1631" i="29"/>
  <c r="AM1831" i="29"/>
  <c r="AJ1831" i="29"/>
  <c r="U1831" i="29"/>
  <c r="V1831" i="29" s="1"/>
  <c r="AN1282" i="29"/>
  <c r="AL1282" i="29"/>
  <c r="W1282" i="29"/>
  <c r="X1282" i="29" s="1"/>
  <c r="AN1799" i="29"/>
  <c r="AL1799" i="29"/>
  <c r="W1799" i="29"/>
  <c r="X1799" i="29" s="1"/>
  <c r="AN1602" i="29"/>
  <c r="W1602" i="29"/>
  <c r="X1602" i="29" s="1"/>
  <c r="AL1602" i="29"/>
  <c r="AL288" i="29"/>
  <c r="AN288" i="29"/>
  <c r="W288" i="29"/>
  <c r="X288" i="29" s="1"/>
  <c r="AL118" i="29"/>
  <c r="AN118" i="29"/>
  <c r="W118" i="29"/>
  <c r="X118" i="29" s="1"/>
  <c r="AM62" i="29"/>
  <c r="AJ62" i="29"/>
  <c r="U62" i="29"/>
  <c r="V62" i="29" s="1"/>
  <c r="AM984" i="29"/>
  <c r="AJ984" i="29"/>
  <c r="U984" i="29"/>
  <c r="V984" i="29" s="1"/>
  <c r="AM473" i="29"/>
  <c r="AJ473" i="29"/>
  <c r="U473" i="29"/>
  <c r="V473" i="29" s="1"/>
  <c r="AJ912" i="29"/>
  <c r="AM912" i="29"/>
  <c r="U912" i="29"/>
  <c r="V912" i="29" s="1"/>
  <c r="AN1475" i="29"/>
  <c r="AL1475" i="29"/>
  <c r="W1475" i="29"/>
  <c r="X1475" i="29" s="1"/>
  <c r="AN1486" i="29"/>
  <c r="AL1486" i="29"/>
  <c r="W1486" i="29"/>
  <c r="X1486" i="29" s="1"/>
  <c r="AN1595" i="29"/>
  <c r="AL1595" i="29"/>
  <c r="W1595" i="29"/>
  <c r="X1595" i="29" s="1"/>
  <c r="AL1615" i="29"/>
  <c r="AN1615" i="29"/>
  <c r="W1615" i="29"/>
  <c r="X1615" i="29" s="1"/>
  <c r="AN1325" i="29"/>
  <c r="W1325" i="29"/>
  <c r="X1325" i="29" s="1"/>
  <c r="AL1325" i="29"/>
  <c r="AL1103" i="29"/>
  <c r="AN1103" i="29"/>
  <c r="W1103" i="29"/>
  <c r="X1103" i="29" s="1"/>
  <c r="AN1006" i="29"/>
  <c r="AL1006" i="29"/>
  <c r="W1006" i="29"/>
  <c r="X1006" i="29" s="1"/>
  <c r="AN1735" i="29"/>
  <c r="AL1735" i="29"/>
  <c r="W1735" i="29"/>
  <c r="X1735" i="29" s="1"/>
  <c r="AN1847" i="29"/>
  <c r="W1847" i="29"/>
  <c r="X1847" i="29" s="1"/>
  <c r="AL1847" i="29"/>
  <c r="AL1487" i="29"/>
  <c r="AN1487" i="29"/>
  <c r="W1487" i="29"/>
  <c r="X1487" i="29" s="1"/>
  <c r="AL1865" i="29"/>
  <c r="AN1865" i="29"/>
  <c r="W1865" i="29"/>
  <c r="X1865" i="29" s="1"/>
  <c r="AL1132" i="29"/>
  <c r="AN1132" i="29"/>
  <c r="W1132" i="29"/>
  <c r="X1132" i="29" s="1"/>
  <c r="AN1554" i="29"/>
  <c r="W1554" i="29"/>
  <c r="X1554" i="29" s="1"/>
  <c r="AL1554" i="29"/>
  <c r="AN1183" i="29"/>
  <c r="W1183" i="29"/>
  <c r="X1183" i="29" s="1"/>
  <c r="AL1183" i="29"/>
  <c r="AL1480" i="29"/>
  <c r="AN1480" i="29"/>
  <c r="W1480" i="29"/>
  <c r="X1480" i="29" s="1"/>
  <c r="AL955" i="29"/>
  <c r="AN955" i="29"/>
  <c r="W955" i="29"/>
  <c r="X955" i="29" s="1"/>
  <c r="AL484" i="29"/>
  <c r="AN484" i="29"/>
  <c r="W484" i="29"/>
  <c r="X484" i="29" s="1"/>
  <c r="AL627" i="29"/>
  <c r="AN627" i="29"/>
  <c r="W627" i="29"/>
  <c r="X627" i="29" s="1"/>
  <c r="AN712" i="29"/>
  <c r="W712" i="29"/>
  <c r="X712" i="29" s="1"/>
  <c r="AL712" i="29"/>
  <c r="AL203" i="29"/>
  <c r="AN203" i="29"/>
  <c r="W203" i="29"/>
  <c r="X203" i="29" s="1"/>
  <c r="AN269" i="29"/>
  <c r="W269" i="29"/>
  <c r="X269" i="29" s="1"/>
  <c r="AL269" i="29"/>
  <c r="AN1697" i="29"/>
  <c r="W1697" i="29"/>
  <c r="X1697" i="29" s="1"/>
  <c r="AL1697" i="29"/>
  <c r="AL519" i="29"/>
  <c r="AN519" i="29"/>
  <c r="W519" i="29"/>
  <c r="X519" i="29" s="1"/>
  <c r="AL429" i="29"/>
  <c r="AN429" i="29"/>
  <c r="W429" i="29"/>
  <c r="X429" i="29" s="1"/>
  <c r="AL443" i="29"/>
  <c r="AN443" i="29"/>
  <c r="W443" i="29"/>
  <c r="X443" i="29" s="1"/>
  <c r="AL621" i="29"/>
  <c r="AN621" i="29"/>
  <c r="W621" i="29"/>
  <c r="X621" i="29" s="1"/>
  <c r="AN181" i="29"/>
  <c r="W181" i="29"/>
  <c r="X181" i="29" s="1"/>
  <c r="AL181" i="29"/>
  <c r="AN99" i="29"/>
  <c r="W99" i="29"/>
  <c r="X99" i="29" s="1"/>
  <c r="AL99" i="29"/>
  <c r="AN1188" i="29"/>
  <c r="AL1188" i="29"/>
  <c r="W1188" i="29"/>
  <c r="X1188" i="29" s="1"/>
  <c r="AL276" i="29"/>
  <c r="AN276" i="29"/>
  <c r="W276" i="29"/>
  <c r="X276" i="29" s="1"/>
  <c r="AL1386" i="29"/>
  <c r="AN1386" i="29"/>
  <c r="W1386" i="29"/>
  <c r="X1386" i="29" s="1"/>
  <c r="AL651" i="29"/>
  <c r="AN651" i="29"/>
  <c r="W651" i="29"/>
  <c r="X651" i="29" s="1"/>
  <c r="AM21" i="29"/>
  <c r="AJ21" i="29"/>
  <c r="U21" i="29"/>
  <c r="V21" i="29" s="1"/>
  <c r="AM16" i="29"/>
  <c r="AJ16" i="29"/>
  <c r="U16" i="29"/>
  <c r="V16" i="29" s="1"/>
  <c r="AM38" i="29"/>
  <c r="AJ38" i="29"/>
  <c r="U38" i="29"/>
  <c r="V38" i="29" s="1"/>
  <c r="U784" i="29"/>
  <c r="V784" i="29" s="1"/>
  <c r="AM784" i="29"/>
  <c r="AJ784" i="29"/>
  <c r="AM1106" i="29"/>
  <c r="U1106" i="29"/>
  <c r="V1106" i="29" s="1"/>
  <c r="AJ1106" i="29"/>
  <c r="AM505" i="29"/>
  <c r="AJ505" i="29"/>
  <c r="U505" i="29"/>
  <c r="V505" i="29" s="1"/>
  <c r="AM826" i="29"/>
  <c r="AJ826" i="29"/>
  <c r="U826" i="29"/>
  <c r="V826" i="29" s="1"/>
  <c r="AM316" i="29"/>
  <c r="U316" i="29"/>
  <c r="V316" i="29" s="1"/>
  <c r="AJ316" i="29"/>
  <c r="AM631" i="29"/>
  <c r="AJ631" i="29"/>
  <c r="U631" i="29"/>
  <c r="V631" i="29" s="1"/>
  <c r="AM1152" i="29"/>
  <c r="U1152" i="29"/>
  <c r="V1152" i="29" s="1"/>
  <c r="AJ1152" i="29"/>
  <c r="AM552" i="29"/>
  <c r="U552" i="29"/>
  <c r="V552" i="29" s="1"/>
  <c r="AJ552" i="29"/>
  <c r="AM1076" i="29"/>
  <c r="AJ1076" i="29"/>
  <c r="U1076" i="29"/>
  <c r="V1076" i="29" s="1"/>
  <c r="AM347" i="29"/>
  <c r="AJ347" i="29"/>
  <c r="U347" i="29"/>
  <c r="V347" i="29" s="1"/>
  <c r="AM868" i="29"/>
  <c r="AJ868" i="29"/>
  <c r="U868" i="29"/>
  <c r="V868" i="29" s="1"/>
  <c r="AM145" i="29"/>
  <c r="AJ145" i="29"/>
  <c r="U145" i="29"/>
  <c r="V145" i="29" s="1"/>
  <c r="U665" i="29"/>
  <c r="V665" i="29" s="1"/>
  <c r="AM665" i="29"/>
  <c r="AJ665" i="29"/>
  <c r="AM1389" i="29"/>
  <c r="U1389" i="29"/>
  <c r="V1389" i="29" s="1"/>
  <c r="AJ1389" i="29"/>
  <c r="AM530" i="29"/>
  <c r="AJ530" i="29"/>
  <c r="U530" i="29"/>
  <c r="V530" i="29" s="1"/>
  <c r="AM936" i="29"/>
  <c r="AJ936" i="29"/>
  <c r="U936" i="29"/>
  <c r="V936" i="29" s="1"/>
  <c r="AM1561" i="29"/>
  <c r="AJ1561" i="29"/>
  <c r="U1561" i="29"/>
  <c r="V1561" i="29" s="1"/>
  <c r="AM1896" i="29"/>
  <c r="AJ1896" i="29"/>
  <c r="U1896" i="29"/>
  <c r="V1896" i="29" s="1"/>
  <c r="U1663" i="29"/>
  <c r="V1663" i="29" s="1"/>
  <c r="AJ1663" i="29"/>
  <c r="AM1663" i="29"/>
  <c r="AM1843" i="29"/>
  <c r="U1843" i="29"/>
  <c r="V1843" i="29" s="1"/>
  <c r="AJ1843" i="29"/>
  <c r="AM1677" i="29"/>
  <c r="AJ1677" i="29"/>
  <c r="U1677" i="29"/>
  <c r="V1677" i="29" s="1"/>
  <c r="AM1721" i="29"/>
  <c r="AJ1721" i="29"/>
  <c r="U1721" i="29"/>
  <c r="V1721" i="29" s="1"/>
  <c r="AM1380" i="29"/>
  <c r="AJ1380" i="29"/>
  <c r="U1380" i="29"/>
  <c r="V1380" i="29" s="1"/>
  <c r="AM1911" i="29"/>
  <c r="U1911" i="29"/>
  <c r="V1911" i="29" s="1"/>
  <c r="AJ1911" i="29"/>
  <c r="AM1711" i="29"/>
  <c r="AJ1711" i="29"/>
  <c r="U1711" i="29"/>
  <c r="V1711" i="29" s="1"/>
  <c r="AM673" i="29"/>
  <c r="AJ673" i="29"/>
  <c r="U673" i="29"/>
  <c r="V673" i="29" s="1"/>
  <c r="AN1905" i="29"/>
  <c r="W1905" i="29"/>
  <c r="X1905" i="29" s="1"/>
  <c r="AL1905" i="29"/>
  <c r="AL1632" i="29"/>
  <c r="AN1632" i="29"/>
  <c r="W1632" i="29"/>
  <c r="X1632" i="29" s="1"/>
  <c r="AL1784" i="29"/>
  <c r="AN1784" i="29"/>
  <c r="W1784" i="29"/>
  <c r="X1784" i="29" s="1"/>
  <c r="AN1399" i="29"/>
  <c r="W1399" i="29"/>
  <c r="X1399" i="29" s="1"/>
  <c r="AL1399" i="29"/>
  <c r="AN1603" i="29"/>
  <c r="AL1603" i="29"/>
  <c r="W1603" i="29"/>
  <c r="X1603" i="29" s="1"/>
  <c r="AL1435" i="29"/>
  <c r="AN1435" i="29"/>
  <c r="W1435" i="29"/>
  <c r="X1435" i="29" s="1"/>
  <c r="AL1200" i="29"/>
  <c r="AN1200" i="29"/>
  <c r="W1200" i="29"/>
  <c r="X1200" i="29" s="1"/>
  <c r="AN1306" i="29"/>
  <c r="W1306" i="29"/>
  <c r="X1306" i="29" s="1"/>
  <c r="AL1306" i="29"/>
  <c r="AN1309" i="29"/>
  <c r="AL1309" i="29"/>
  <c r="W1309" i="29"/>
  <c r="X1309" i="29" s="1"/>
  <c r="AN1140" i="29"/>
  <c r="W1140" i="29"/>
  <c r="X1140" i="29" s="1"/>
  <c r="AL1140" i="29"/>
  <c r="AN547" i="29"/>
  <c r="W547" i="29"/>
  <c r="X547" i="29" s="1"/>
  <c r="AL547" i="29"/>
  <c r="AL1752" i="29"/>
  <c r="AN1752" i="29"/>
  <c r="W1752" i="29"/>
  <c r="X1752" i="29" s="1"/>
  <c r="AL1049" i="29"/>
  <c r="AN1049" i="29"/>
  <c r="W1049" i="29"/>
  <c r="X1049" i="29" s="1"/>
  <c r="AN1522" i="29"/>
  <c r="W1522" i="29"/>
  <c r="X1522" i="29" s="1"/>
  <c r="AL1522" i="29"/>
  <c r="AL1635" i="29"/>
  <c r="AN1635" i="29"/>
  <c r="W1635" i="29"/>
  <c r="X1635" i="29" s="1"/>
  <c r="AN1083" i="29"/>
  <c r="AL1083" i="29"/>
  <c r="W1083" i="29"/>
  <c r="X1083" i="29" s="1"/>
  <c r="AN201" i="29"/>
  <c r="AL201" i="29"/>
  <c r="W201" i="29"/>
  <c r="X201" i="29" s="1"/>
  <c r="AL1100" i="29"/>
  <c r="AN1100" i="29"/>
  <c r="W1100" i="29"/>
  <c r="X1100" i="29" s="1"/>
  <c r="AN1312" i="29"/>
  <c r="W1312" i="29"/>
  <c r="X1312" i="29" s="1"/>
  <c r="AL1312" i="29"/>
  <c r="AL509" i="29"/>
  <c r="AN509" i="29"/>
  <c r="W509" i="29"/>
  <c r="X509" i="29" s="1"/>
  <c r="AN804" i="29"/>
  <c r="AL804" i="29"/>
  <c r="W804" i="29"/>
  <c r="X804" i="29" s="1"/>
  <c r="AL26" i="29"/>
  <c r="AN26" i="29"/>
  <c r="W26" i="29"/>
  <c r="X26" i="29" s="1"/>
  <c r="AN173" i="29"/>
  <c r="AL173" i="29"/>
  <c r="W173" i="29"/>
  <c r="X173" i="29" s="1"/>
  <c r="AL179" i="29"/>
  <c r="AN179" i="29"/>
  <c r="W179" i="29"/>
  <c r="X179" i="29" s="1"/>
  <c r="AN97" i="29"/>
  <c r="W97" i="29"/>
  <c r="X97" i="29" s="1"/>
  <c r="AL97" i="29"/>
  <c r="AL320" i="29"/>
  <c r="AN320" i="29"/>
  <c r="W320" i="29"/>
  <c r="X320" i="29" s="1"/>
  <c r="AN1422" i="29"/>
  <c r="W1422" i="29"/>
  <c r="X1422" i="29" s="1"/>
  <c r="AL1422" i="29"/>
  <c r="AN577" i="29"/>
  <c r="AL577" i="29"/>
  <c r="W577" i="29"/>
  <c r="X577" i="29" s="1"/>
  <c r="U48" i="29"/>
  <c r="V48" i="29" s="1"/>
  <c r="AM48" i="29"/>
  <c r="AJ48" i="29"/>
  <c r="AM23" i="29"/>
  <c r="AJ23" i="29"/>
  <c r="U23" i="29"/>
  <c r="V23" i="29" s="1"/>
  <c r="U743" i="29"/>
  <c r="V743" i="29" s="1"/>
  <c r="AJ743" i="29"/>
  <c r="AM743" i="29"/>
  <c r="AM1299" i="29"/>
  <c r="U1299" i="29"/>
  <c r="V1299" i="29" s="1"/>
  <c r="AJ1299" i="29"/>
  <c r="AM323" i="29"/>
  <c r="AJ323" i="29"/>
  <c r="U323" i="29"/>
  <c r="V323" i="29" s="1"/>
  <c r="AM844" i="29"/>
  <c r="U844" i="29"/>
  <c r="V844" i="29" s="1"/>
  <c r="AJ844" i="29"/>
  <c r="AM65" i="29"/>
  <c r="AJ65" i="29"/>
  <c r="U65" i="29"/>
  <c r="V65" i="29" s="1"/>
  <c r="U641" i="29"/>
  <c r="V641" i="29" s="1"/>
  <c r="AM641" i="29"/>
  <c r="AJ641" i="29"/>
  <c r="AM1365" i="29"/>
  <c r="AJ1365" i="29"/>
  <c r="U1365" i="29"/>
  <c r="V1365" i="29" s="1"/>
  <c r="AM193" i="29"/>
  <c r="U193" i="29"/>
  <c r="V193" i="29" s="1"/>
  <c r="AJ193" i="29"/>
  <c r="U713" i="29"/>
  <c r="V713" i="29" s="1"/>
  <c r="AM713" i="29"/>
  <c r="AJ713" i="29"/>
  <c r="AM1437" i="29"/>
  <c r="AJ1437" i="29"/>
  <c r="U1437" i="29"/>
  <c r="V1437" i="29" s="1"/>
  <c r="AM570" i="29"/>
  <c r="AJ570" i="29"/>
  <c r="U570" i="29"/>
  <c r="V570" i="29" s="1"/>
  <c r="AM1022" i="29"/>
  <c r="AJ1022" i="29"/>
  <c r="U1022" i="29"/>
  <c r="V1022" i="29" s="1"/>
  <c r="AM659" i="29"/>
  <c r="AJ659" i="29"/>
  <c r="U659" i="29"/>
  <c r="V659" i="29" s="1"/>
  <c r="AM920" i="29"/>
  <c r="AJ920" i="29"/>
  <c r="U920" i="29"/>
  <c r="V920" i="29" s="1"/>
  <c r="AM452" i="29"/>
  <c r="AJ452" i="29"/>
  <c r="U452" i="29"/>
  <c r="V452" i="29" s="1"/>
  <c r="AM1002" i="29"/>
  <c r="AJ1002" i="29"/>
  <c r="U1002" i="29"/>
  <c r="V1002" i="29" s="1"/>
  <c r="U837" i="29"/>
  <c r="V837" i="29" s="1"/>
  <c r="AM837" i="29"/>
  <c r="AJ837" i="29"/>
  <c r="AM1856" i="29"/>
  <c r="AJ1856" i="29"/>
  <c r="U1856" i="29"/>
  <c r="V1856" i="29" s="1"/>
  <c r="U1676" i="29"/>
  <c r="V1676" i="29" s="1"/>
  <c r="AJ1676" i="29"/>
  <c r="AM1676" i="29"/>
  <c r="AM1620" i="29"/>
  <c r="AJ1620" i="29"/>
  <c r="U1620" i="29"/>
  <c r="V1620" i="29" s="1"/>
  <c r="U1674" i="29"/>
  <c r="V1674" i="29" s="1"/>
  <c r="AJ1674" i="29"/>
  <c r="AM1674" i="29"/>
  <c r="AM1557" i="29"/>
  <c r="AJ1557" i="29"/>
  <c r="U1557" i="29"/>
  <c r="V1557" i="29" s="1"/>
  <c r="AM1444" i="29"/>
  <c r="AJ1444" i="29"/>
  <c r="U1444" i="29"/>
  <c r="V1444" i="29" s="1"/>
  <c r="AM1640" i="29"/>
  <c r="AJ1640" i="29"/>
  <c r="U1640" i="29"/>
  <c r="V1640" i="29" s="1"/>
  <c r="AJ1332" i="29"/>
  <c r="AM1332" i="29"/>
  <c r="U1332" i="29"/>
  <c r="V1332" i="29" s="1"/>
  <c r="AM1840" i="29"/>
  <c r="AJ1840" i="29"/>
  <c r="U1840" i="29"/>
  <c r="V1840" i="29" s="1"/>
  <c r="AM1397" i="29"/>
  <c r="AJ1397" i="29"/>
  <c r="U1397" i="29"/>
  <c r="V1397" i="29" s="1"/>
  <c r="AN1796" i="29"/>
  <c r="W1796" i="29"/>
  <c r="X1796" i="29" s="1"/>
  <c r="AL1796" i="29"/>
  <c r="AL1684" i="29"/>
  <c r="AN1684" i="29"/>
  <c r="W1684" i="29"/>
  <c r="X1684" i="29" s="1"/>
  <c r="AL671" i="29"/>
  <c r="AN671" i="29"/>
  <c r="W671" i="29"/>
  <c r="X671" i="29" s="1"/>
  <c r="AN1851" i="29"/>
  <c r="AL1851" i="29"/>
  <c r="W1851" i="29"/>
  <c r="X1851" i="29" s="1"/>
  <c r="AL1495" i="29"/>
  <c r="AN1495" i="29"/>
  <c r="W1495" i="29"/>
  <c r="X1495" i="29" s="1"/>
  <c r="AN1510" i="29"/>
  <c r="W1510" i="29"/>
  <c r="X1510" i="29" s="1"/>
  <c r="AL1510" i="29"/>
  <c r="AN904" i="29"/>
  <c r="AL904" i="29"/>
  <c r="W904" i="29"/>
  <c r="X904" i="29" s="1"/>
  <c r="AL1695" i="29"/>
  <c r="AN1695" i="29"/>
  <c r="W1695" i="29"/>
  <c r="X1695" i="29" s="1"/>
  <c r="AN692" i="29"/>
  <c r="W692" i="29"/>
  <c r="X692" i="29" s="1"/>
  <c r="AL692" i="29"/>
  <c r="AN1005" i="29"/>
  <c r="AL1005" i="29"/>
  <c r="W1005" i="29"/>
  <c r="X1005" i="29" s="1"/>
  <c r="AN1427" i="29"/>
  <c r="W1427" i="29"/>
  <c r="X1427" i="29" s="1"/>
  <c r="AL1427" i="29"/>
  <c r="AN1652" i="29"/>
  <c r="AL1652" i="29"/>
  <c r="W1652" i="29"/>
  <c r="X1652" i="29" s="1"/>
  <c r="AN1367" i="29"/>
  <c r="W1367" i="29"/>
  <c r="X1367" i="29" s="1"/>
  <c r="AL1367" i="29"/>
  <c r="AL1804" i="29"/>
  <c r="AN1804" i="29"/>
  <c r="W1804" i="29"/>
  <c r="X1804" i="29" s="1"/>
  <c r="AL1819" i="29"/>
  <c r="AN1819" i="29"/>
  <c r="W1819" i="29"/>
  <c r="X1819" i="29" s="1"/>
  <c r="AL1463" i="29"/>
  <c r="AN1463" i="29"/>
  <c r="W1463" i="29"/>
  <c r="X1463" i="29" s="1"/>
  <c r="AN1597" i="29"/>
  <c r="W1597" i="29"/>
  <c r="X1597" i="29" s="1"/>
  <c r="AL1597" i="29"/>
  <c r="AL1679" i="29"/>
  <c r="AN1679" i="29"/>
  <c r="W1679" i="29"/>
  <c r="X1679" i="29" s="1"/>
  <c r="AL859" i="29"/>
  <c r="AN859" i="29"/>
  <c r="W859" i="29"/>
  <c r="X859" i="29" s="1"/>
  <c r="AL1061" i="29"/>
  <c r="AN1061" i="29"/>
  <c r="W1061" i="29"/>
  <c r="X1061" i="29" s="1"/>
  <c r="AN196" i="29"/>
  <c r="W196" i="29"/>
  <c r="X196" i="29" s="1"/>
  <c r="AL196" i="29"/>
  <c r="AL545" i="29"/>
  <c r="AN545" i="29"/>
  <c r="W545" i="29"/>
  <c r="X545" i="29" s="1"/>
  <c r="AN1288" i="29"/>
  <c r="W1288" i="29"/>
  <c r="X1288" i="29" s="1"/>
  <c r="AL1288" i="29"/>
  <c r="AL928" i="29"/>
  <c r="AN928" i="29"/>
  <c r="W928" i="29"/>
  <c r="X928" i="29" s="1"/>
  <c r="AL603" i="29"/>
  <c r="AN603" i="29"/>
  <c r="W603" i="29"/>
  <c r="X603" i="29" s="1"/>
  <c r="AL1024" i="29"/>
  <c r="AN1024" i="29"/>
  <c r="W1024" i="29"/>
  <c r="X1024" i="29" s="1"/>
  <c r="AL1172" i="29"/>
  <c r="AN1172" i="29"/>
  <c r="W1172" i="29"/>
  <c r="X1172" i="29" s="1"/>
  <c r="AL430" i="29"/>
  <c r="AN430" i="29"/>
  <c r="W430" i="29"/>
  <c r="X430" i="29" s="1"/>
  <c r="AL480" i="29"/>
  <c r="AN480" i="29"/>
  <c r="W480" i="29"/>
  <c r="X480" i="29" s="1"/>
  <c r="AL805" i="29"/>
  <c r="AN805" i="29"/>
  <c r="W805" i="29"/>
  <c r="X805" i="29" s="1"/>
  <c r="AL654" i="29"/>
  <c r="AN654" i="29"/>
  <c r="W654" i="29"/>
  <c r="X654" i="29" s="1"/>
  <c r="AL877" i="29"/>
  <c r="AN877" i="29"/>
  <c r="W877" i="29"/>
  <c r="X877" i="29" s="1"/>
  <c r="AM181" i="29"/>
  <c r="AJ181" i="29"/>
  <c r="U181" i="29"/>
  <c r="V181" i="29" s="1"/>
  <c r="AM4" i="29"/>
  <c r="AJ4" i="29"/>
  <c r="U4" i="29"/>
  <c r="V4" i="29" s="1"/>
  <c r="AM753" i="29"/>
  <c r="U753" i="29"/>
  <c r="V753" i="29" s="1"/>
  <c r="AJ753" i="29"/>
  <c r="U944" i="29"/>
  <c r="V944" i="29" s="1"/>
  <c r="AJ944" i="29"/>
  <c r="AM944" i="29"/>
  <c r="AM546" i="29"/>
  <c r="AJ546" i="29"/>
  <c r="U546" i="29"/>
  <c r="V546" i="29" s="1"/>
  <c r="AM1000" i="29"/>
  <c r="U1000" i="29"/>
  <c r="V1000" i="29" s="1"/>
  <c r="AJ1000" i="29"/>
  <c r="AM333" i="29"/>
  <c r="AJ333" i="29"/>
  <c r="U333" i="29"/>
  <c r="V333" i="29" s="1"/>
  <c r="AM645" i="29"/>
  <c r="U645" i="29"/>
  <c r="V645" i="29" s="1"/>
  <c r="AJ645" i="29"/>
  <c r="AM1289" i="29"/>
  <c r="AJ1289" i="29"/>
  <c r="U1289" i="29"/>
  <c r="V1289" i="29" s="1"/>
  <c r="AM707" i="29"/>
  <c r="U707" i="29"/>
  <c r="V707" i="29" s="1"/>
  <c r="AJ707" i="29"/>
  <c r="AM1029" i="29"/>
  <c r="U1029" i="29"/>
  <c r="V1029" i="29" s="1"/>
  <c r="AJ1029" i="29"/>
  <c r="AM492" i="29"/>
  <c r="AJ492" i="29"/>
  <c r="U492" i="29"/>
  <c r="V492" i="29" s="1"/>
  <c r="U821" i="29"/>
  <c r="V821" i="29" s="1"/>
  <c r="AJ821" i="29"/>
  <c r="AM821" i="29"/>
  <c r="AM500" i="29"/>
  <c r="AJ500" i="29"/>
  <c r="U500" i="29"/>
  <c r="V500" i="29" s="1"/>
  <c r="AM829" i="29"/>
  <c r="AJ829" i="29"/>
  <c r="U829" i="29"/>
  <c r="V829" i="29" s="1"/>
  <c r="AM483" i="29"/>
  <c r="AJ483" i="29"/>
  <c r="U483" i="29"/>
  <c r="V483" i="29" s="1"/>
  <c r="U993" i="29"/>
  <c r="V993" i="29" s="1"/>
  <c r="AM993" i="29"/>
  <c r="AJ993" i="29"/>
  <c r="AM1571" i="29"/>
  <c r="AJ1571" i="29"/>
  <c r="U1571" i="29"/>
  <c r="V1571" i="29" s="1"/>
  <c r="AM572" i="29"/>
  <c r="AJ572" i="29"/>
  <c r="U572" i="29"/>
  <c r="V572" i="29" s="1"/>
  <c r="U1850" i="29"/>
  <c r="V1850" i="29" s="1"/>
  <c r="AJ1850" i="29"/>
  <c r="AM1850" i="29"/>
  <c r="AM1577" i="29"/>
  <c r="AJ1577" i="29"/>
  <c r="U1577" i="29"/>
  <c r="V1577" i="29" s="1"/>
  <c r="AM1236" i="29"/>
  <c r="U1236" i="29"/>
  <c r="V1236" i="29" s="1"/>
  <c r="AJ1236" i="29"/>
  <c r="AM1884" i="29"/>
  <c r="AJ1884" i="29"/>
  <c r="U1884" i="29"/>
  <c r="V1884" i="29" s="1"/>
  <c r="AM1495" i="29"/>
  <c r="AJ1495" i="29"/>
  <c r="U1495" i="29"/>
  <c r="V1495" i="29" s="1"/>
  <c r="AM1338" i="29"/>
  <c r="U1338" i="29"/>
  <c r="V1338" i="29" s="1"/>
  <c r="AJ1338" i="29"/>
  <c r="U1427" i="29"/>
  <c r="V1427" i="29" s="1"/>
  <c r="AJ1427" i="29"/>
  <c r="AM1427" i="29"/>
  <c r="AM1832" i="29"/>
  <c r="AJ1832" i="29"/>
  <c r="U1832" i="29"/>
  <c r="V1832" i="29" s="1"/>
  <c r="AN1260" i="29"/>
  <c r="W1260" i="29"/>
  <c r="X1260" i="29" s="1"/>
  <c r="AL1260" i="29"/>
  <c r="AN1734" i="29"/>
  <c r="AL1734" i="29"/>
  <c r="W1734" i="29"/>
  <c r="X1734" i="29" s="1"/>
  <c r="AL1454" i="29"/>
  <c r="AN1454" i="29"/>
  <c r="W1454" i="29"/>
  <c r="X1454" i="29" s="1"/>
  <c r="AL1493" i="29"/>
  <c r="AN1493" i="29"/>
  <c r="W1493" i="29"/>
  <c r="X1493" i="29" s="1"/>
  <c r="AN1199" i="29"/>
  <c r="AL1199" i="29"/>
  <c r="W1199" i="29"/>
  <c r="X1199" i="29" s="1"/>
  <c r="AN1442" i="29"/>
  <c r="AL1442" i="29"/>
  <c r="W1442" i="29"/>
  <c r="X1442" i="29" s="1"/>
  <c r="AN1228" i="29"/>
  <c r="W1228" i="29"/>
  <c r="X1228" i="29" s="1"/>
  <c r="AL1228" i="29"/>
  <c r="AN1661" i="29"/>
  <c r="W1661" i="29"/>
  <c r="X1661" i="29" s="1"/>
  <c r="AL1661" i="29"/>
  <c r="AL628" i="29"/>
  <c r="AN628" i="29"/>
  <c r="W628" i="29"/>
  <c r="X628" i="29" s="1"/>
  <c r="AN1761" i="29"/>
  <c r="AL1761" i="29"/>
  <c r="W1761" i="29"/>
  <c r="X1761" i="29" s="1"/>
  <c r="AL753" i="29"/>
  <c r="AN753" i="29"/>
  <c r="W753" i="29"/>
  <c r="X753" i="29" s="1"/>
  <c r="AL346" i="29"/>
  <c r="AN346" i="29"/>
  <c r="W346" i="29"/>
  <c r="X346" i="29" s="1"/>
  <c r="AN264" i="29"/>
  <c r="W264" i="29"/>
  <c r="X264" i="29" s="1"/>
  <c r="AL264" i="29"/>
  <c r="AN1106" i="29"/>
  <c r="AL1106" i="29"/>
  <c r="W1106" i="29"/>
  <c r="X1106" i="29" s="1"/>
  <c r="AL758" i="29"/>
  <c r="AN758" i="29"/>
  <c r="W758" i="29"/>
  <c r="X758" i="29" s="1"/>
  <c r="AN1342" i="29"/>
  <c r="W1342" i="29"/>
  <c r="X1342" i="29" s="1"/>
  <c r="AL1342" i="29"/>
  <c r="AL23" i="29"/>
  <c r="AN23" i="29"/>
  <c r="W23" i="29"/>
  <c r="X23" i="29" s="1"/>
  <c r="AN1102" i="29"/>
  <c r="AL1102" i="29"/>
  <c r="W1102" i="29"/>
  <c r="X1102" i="29" s="1"/>
  <c r="AL81" i="29"/>
  <c r="AN81" i="29"/>
  <c r="W81" i="29"/>
  <c r="X81" i="29" s="1"/>
  <c r="AL1315" i="29"/>
  <c r="AN1315" i="29"/>
  <c r="W1315" i="29"/>
  <c r="X1315" i="29" s="1"/>
  <c r="AN270" i="29"/>
  <c r="W270" i="29"/>
  <c r="X270" i="29" s="1"/>
  <c r="AL270" i="29"/>
  <c r="AL1383" i="29"/>
  <c r="AN1383" i="29"/>
  <c r="W1383" i="29"/>
  <c r="X1383" i="29" s="1"/>
  <c r="AL608" i="29"/>
  <c r="AN608" i="29"/>
  <c r="W608" i="29"/>
  <c r="X608" i="29" s="1"/>
  <c r="AL704" i="29"/>
  <c r="AN704" i="29"/>
  <c r="W704" i="29"/>
  <c r="X704" i="29" s="1"/>
  <c r="AL182" i="29"/>
  <c r="AN182" i="29"/>
  <c r="W182" i="29"/>
  <c r="X182" i="29" s="1"/>
  <c r="AL916" i="29"/>
  <c r="AN916" i="29"/>
  <c r="W916" i="29"/>
  <c r="X916" i="29" s="1"/>
  <c r="AN296" i="29"/>
  <c r="AL296" i="29"/>
  <c r="W296" i="29"/>
  <c r="X296" i="29" s="1"/>
  <c r="AM219" i="29"/>
  <c r="AJ219" i="29"/>
  <c r="U219" i="29"/>
  <c r="V219" i="29" s="1"/>
  <c r="AM61" i="29"/>
  <c r="AJ61" i="29"/>
  <c r="U61" i="29"/>
  <c r="V61" i="29" s="1"/>
  <c r="AM278" i="29"/>
  <c r="U278" i="29"/>
  <c r="V278" i="29" s="1"/>
  <c r="AJ278" i="29"/>
  <c r="AM717" i="29"/>
  <c r="AJ717" i="29"/>
  <c r="U717" i="29"/>
  <c r="V717" i="29" s="1"/>
  <c r="AM12" i="29"/>
  <c r="AJ12" i="29"/>
  <c r="U12" i="29"/>
  <c r="V12" i="29" s="1"/>
  <c r="AM761" i="29"/>
  <c r="AJ761" i="29"/>
  <c r="U761" i="29"/>
  <c r="V761" i="29" s="1"/>
  <c r="U1032" i="29"/>
  <c r="V1032" i="29" s="1"/>
  <c r="AJ1032" i="29"/>
  <c r="AM1032" i="29"/>
  <c r="AM273" i="29"/>
  <c r="U273" i="29"/>
  <c r="V273" i="29" s="1"/>
  <c r="AJ273" i="29"/>
  <c r="U1070" i="29"/>
  <c r="V1070" i="29" s="1"/>
  <c r="AJ1070" i="29"/>
  <c r="AM1070" i="29"/>
  <c r="AM240" i="29"/>
  <c r="AJ240" i="29"/>
  <c r="U240" i="29"/>
  <c r="V240" i="29" s="1"/>
  <c r="AM918" i="29"/>
  <c r="AJ918" i="29"/>
  <c r="U918" i="29"/>
  <c r="V918" i="29" s="1"/>
  <c r="AM1425" i="29"/>
  <c r="U1425" i="29"/>
  <c r="V1425" i="29" s="1"/>
  <c r="AJ1425" i="29"/>
  <c r="U779" i="29"/>
  <c r="V779" i="29" s="1"/>
  <c r="AJ779" i="29"/>
  <c r="AM779" i="29"/>
  <c r="AM1101" i="29"/>
  <c r="U1101" i="29"/>
  <c r="V1101" i="29" s="1"/>
  <c r="AJ1101" i="29"/>
  <c r="AM564" i="29"/>
  <c r="U564" i="29"/>
  <c r="V564" i="29" s="1"/>
  <c r="AJ564" i="29"/>
  <c r="AM893" i="29"/>
  <c r="AJ893" i="29"/>
  <c r="U893" i="29"/>
  <c r="V893" i="29" s="1"/>
  <c r="AM383" i="29"/>
  <c r="U383" i="29"/>
  <c r="V383" i="29" s="1"/>
  <c r="AJ383" i="29"/>
  <c r="AM706" i="29"/>
  <c r="U706" i="29"/>
  <c r="V706" i="29" s="1"/>
  <c r="AJ706" i="29"/>
  <c r="AM1246" i="29"/>
  <c r="AJ1246" i="29"/>
  <c r="U1246" i="29"/>
  <c r="V1246" i="29" s="1"/>
  <c r="AM1860" i="29"/>
  <c r="AJ1860" i="29"/>
  <c r="U1860" i="29"/>
  <c r="V1860" i="29" s="1"/>
  <c r="AM1579" i="29"/>
  <c r="U1579" i="29"/>
  <c r="V1579" i="29" s="1"/>
  <c r="AJ1579" i="29"/>
  <c r="AM353" i="29"/>
  <c r="AJ353" i="29"/>
  <c r="U353" i="29"/>
  <c r="V353" i="29" s="1"/>
  <c r="U1858" i="29"/>
  <c r="V1858" i="29" s="1"/>
  <c r="AJ1858" i="29"/>
  <c r="AM1858" i="29"/>
  <c r="AM369" i="29"/>
  <c r="AJ369" i="29"/>
  <c r="U369" i="29"/>
  <c r="V369" i="29" s="1"/>
  <c r="AM1585" i="29"/>
  <c r="AJ1585" i="29"/>
  <c r="U1585" i="29"/>
  <c r="V1585" i="29" s="1"/>
  <c r="AM1456" i="29"/>
  <c r="AJ1456" i="29"/>
  <c r="U1456" i="29"/>
  <c r="V1456" i="29" s="1"/>
  <c r="AM1592" i="29"/>
  <c r="AJ1592" i="29"/>
  <c r="U1592" i="29"/>
  <c r="V1592" i="29" s="1"/>
  <c r="AM1503" i="29"/>
  <c r="U1503" i="29"/>
  <c r="V1503" i="29" s="1"/>
  <c r="AJ1503" i="29"/>
  <c r="AM1627" i="29"/>
  <c r="U1627" i="29"/>
  <c r="V1627" i="29" s="1"/>
  <c r="AJ1627" i="29"/>
  <c r="U1673" i="29"/>
  <c r="V1673" i="29" s="1"/>
  <c r="AJ1673" i="29"/>
  <c r="AM1673" i="29"/>
  <c r="AM1506" i="29"/>
  <c r="AJ1506" i="29"/>
  <c r="U1506" i="29"/>
  <c r="V1506" i="29" s="1"/>
  <c r="U930" i="29"/>
  <c r="V930" i="29" s="1"/>
  <c r="AM930" i="29"/>
  <c r="AJ930" i="29"/>
  <c r="AN1880" i="29"/>
  <c r="W1880" i="29"/>
  <c r="X1880" i="29" s="1"/>
  <c r="AL1880" i="29"/>
  <c r="AN1849" i="29"/>
  <c r="W1849" i="29"/>
  <c r="X1849" i="29" s="1"/>
  <c r="AL1849" i="29"/>
  <c r="AL836" i="29"/>
  <c r="AN836" i="29"/>
  <c r="W836" i="29"/>
  <c r="X836" i="29" s="1"/>
  <c r="AL679" i="29"/>
  <c r="AN679" i="29"/>
  <c r="W679" i="29"/>
  <c r="X679" i="29" s="1"/>
  <c r="AN1660" i="29"/>
  <c r="AL1660" i="29"/>
  <c r="W1660" i="29"/>
  <c r="X1660" i="29" s="1"/>
  <c r="AL879" i="29"/>
  <c r="AN879" i="29"/>
  <c r="W879" i="29"/>
  <c r="X879" i="29" s="1"/>
  <c r="AN844" i="29"/>
  <c r="W844" i="29"/>
  <c r="X844" i="29" s="1"/>
  <c r="AL844" i="29"/>
  <c r="AN1564" i="29"/>
  <c r="W1564" i="29"/>
  <c r="X1564" i="29" s="1"/>
  <c r="AL1564" i="29"/>
  <c r="AN780" i="29"/>
  <c r="W780" i="29"/>
  <c r="X780" i="29" s="1"/>
  <c r="AL780" i="29"/>
  <c r="AL1669" i="29"/>
  <c r="AN1669" i="29"/>
  <c r="W1669" i="29"/>
  <c r="X1669" i="29" s="1"/>
  <c r="AL1884" i="29"/>
  <c r="AN1884" i="29"/>
  <c r="W1884" i="29"/>
  <c r="X1884" i="29" s="1"/>
  <c r="AN1733" i="29"/>
  <c r="W1733" i="29"/>
  <c r="X1733" i="29" s="1"/>
  <c r="AL1733" i="29"/>
  <c r="AL820" i="29"/>
  <c r="AN820" i="29"/>
  <c r="W820" i="29"/>
  <c r="X820" i="29" s="1"/>
  <c r="AL818" i="29"/>
  <c r="AN818" i="29"/>
  <c r="W818" i="29"/>
  <c r="X818" i="29" s="1"/>
  <c r="AN512" i="29"/>
  <c r="W512" i="29"/>
  <c r="X512" i="29" s="1"/>
  <c r="AL512" i="29"/>
  <c r="AN633" i="29"/>
  <c r="AL633" i="29"/>
  <c r="W633" i="29"/>
  <c r="X633" i="29" s="1"/>
  <c r="AN903" i="29"/>
  <c r="AL903" i="29"/>
  <c r="W903" i="29"/>
  <c r="X903" i="29" s="1"/>
  <c r="AN29" i="29"/>
  <c r="AL29" i="29"/>
  <c r="W29" i="29"/>
  <c r="X29" i="29" s="1"/>
  <c r="AL1630" i="29"/>
  <c r="AN1630" i="29"/>
  <c r="W1630" i="29"/>
  <c r="X1630" i="29" s="1"/>
  <c r="AN268" i="29"/>
  <c r="AL268" i="29"/>
  <c r="W268" i="29"/>
  <c r="X268" i="29" s="1"/>
  <c r="AL1405" i="29"/>
  <c r="AN1405" i="29"/>
  <c r="W1405" i="29"/>
  <c r="X1405" i="29" s="1"/>
  <c r="AL531" i="29"/>
  <c r="AN531" i="29"/>
  <c r="W531" i="29"/>
  <c r="X531" i="29" s="1"/>
  <c r="AN610" i="29"/>
  <c r="W610" i="29"/>
  <c r="X610" i="29" s="1"/>
  <c r="AL610" i="29"/>
  <c r="AL785" i="29"/>
  <c r="AN785" i="29"/>
  <c r="W785" i="29"/>
  <c r="X785" i="29" s="1"/>
  <c r="AL127" i="29"/>
  <c r="AN127" i="29"/>
  <c r="W127" i="29"/>
  <c r="X127" i="29" s="1"/>
  <c r="AN1821" i="29"/>
  <c r="AL1821" i="29"/>
  <c r="W1821" i="29"/>
  <c r="X1821" i="29" s="1"/>
  <c r="AN862" i="29"/>
  <c r="W862" i="29"/>
  <c r="X862" i="29" s="1"/>
  <c r="AL862" i="29"/>
  <c r="AL123" i="29"/>
  <c r="AN123" i="29"/>
  <c r="W123" i="29"/>
  <c r="X123" i="29" s="1"/>
  <c r="AN41" i="29"/>
  <c r="AL41" i="29"/>
  <c r="W41" i="29"/>
  <c r="X41" i="29" s="1"/>
  <c r="AN872" i="29"/>
  <c r="AL872" i="29"/>
  <c r="W872" i="29"/>
  <c r="X872" i="29" s="1"/>
  <c r="AM54" i="29"/>
  <c r="U54" i="29"/>
  <c r="V54" i="29" s="1"/>
  <c r="AJ54" i="29"/>
  <c r="AM142" i="29"/>
  <c r="AJ142" i="29"/>
  <c r="U142" i="29"/>
  <c r="V142" i="29" s="1"/>
  <c r="U280" i="29"/>
  <c r="V280" i="29" s="1"/>
  <c r="AM280" i="29"/>
  <c r="AJ280" i="29"/>
  <c r="U958" i="29"/>
  <c r="V958" i="29" s="1"/>
  <c r="AJ958" i="29"/>
  <c r="AM958" i="29"/>
  <c r="AM880" i="29"/>
  <c r="U880" i="29"/>
  <c r="V880" i="29" s="1"/>
  <c r="AJ880" i="29"/>
  <c r="AM755" i="29"/>
  <c r="AJ755" i="29"/>
  <c r="U755" i="29"/>
  <c r="V755" i="29" s="1"/>
  <c r="AM1077" i="29"/>
  <c r="AJ1077" i="29"/>
  <c r="U1077" i="29"/>
  <c r="V1077" i="29" s="1"/>
  <c r="AM540" i="29"/>
  <c r="AJ540" i="29"/>
  <c r="U540" i="29"/>
  <c r="V540" i="29" s="1"/>
  <c r="AM869" i="29"/>
  <c r="AJ869" i="29"/>
  <c r="U869" i="29"/>
  <c r="V869" i="29" s="1"/>
  <c r="AM415" i="29"/>
  <c r="AJ415" i="29"/>
  <c r="U415" i="29"/>
  <c r="V415" i="29" s="1"/>
  <c r="AM738" i="29"/>
  <c r="AJ738" i="29"/>
  <c r="U738" i="29"/>
  <c r="V738" i="29" s="1"/>
  <c r="AM1278" i="29"/>
  <c r="AJ1278" i="29"/>
  <c r="U1278" i="29"/>
  <c r="V1278" i="29" s="1"/>
  <c r="AM587" i="29"/>
  <c r="AJ587" i="29"/>
  <c r="U587" i="29"/>
  <c r="V587" i="29" s="1"/>
  <c r="AM1103" i="29"/>
  <c r="AJ1103" i="29"/>
  <c r="U1103" i="29"/>
  <c r="V1103" i="29" s="1"/>
  <c r="AM382" i="29"/>
  <c r="AJ382" i="29"/>
  <c r="U382" i="29"/>
  <c r="V382" i="29" s="1"/>
  <c r="AM887" i="29"/>
  <c r="AJ887" i="29"/>
  <c r="U887" i="29"/>
  <c r="V887" i="29" s="1"/>
  <c r="AM188" i="29"/>
  <c r="AJ188" i="29"/>
  <c r="U188" i="29"/>
  <c r="V188" i="29" s="1"/>
  <c r="AM700" i="29"/>
  <c r="AJ700" i="29"/>
  <c r="U700" i="29"/>
  <c r="V700" i="29" s="1"/>
  <c r="AM1336" i="29"/>
  <c r="AJ1336" i="29"/>
  <c r="U1336" i="29"/>
  <c r="V1336" i="29" s="1"/>
  <c r="AM1589" i="29"/>
  <c r="AJ1589" i="29"/>
  <c r="U1589" i="29"/>
  <c r="V1589" i="29" s="1"/>
  <c r="U1088" i="29"/>
  <c r="V1088" i="29" s="1"/>
  <c r="AM1088" i="29"/>
  <c r="AJ1088" i="29"/>
  <c r="AM1874" i="29"/>
  <c r="AJ1874" i="29"/>
  <c r="U1874" i="29"/>
  <c r="V1874" i="29" s="1"/>
  <c r="AM1863" i="29"/>
  <c r="AJ1863" i="29"/>
  <c r="U1863" i="29"/>
  <c r="V1863" i="29" s="1"/>
  <c r="AM1582" i="29"/>
  <c r="AJ1582" i="29"/>
  <c r="U1582" i="29"/>
  <c r="V1582" i="29" s="1"/>
  <c r="AM867" i="29"/>
  <c r="AJ867" i="29"/>
  <c r="U867" i="29"/>
  <c r="V867" i="29" s="1"/>
  <c r="AM1749" i="29"/>
  <c r="AJ1749" i="29"/>
  <c r="U1749" i="29"/>
  <c r="V1749" i="29" s="1"/>
  <c r="AM1516" i="29"/>
  <c r="AJ1516" i="29"/>
  <c r="U1516" i="29"/>
  <c r="V1516" i="29" s="1"/>
  <c r="AM1223" i="29"/>
  <c r="U1223" i="29"/>
  <c r="V1223" i="29" s="1"/>
  <c r="AJ1223" i="29"/>
  <c r="AM1418" i="29"/>
  <c r="AJ1418" i="29"/>
  <c r="U1418" i="29"/>
  <c r="V1418" i="29" s="1"/>
  <c r="AM1481" i="29"/>
  <c r="AJ1481" i="29"/>
  <c r="U1481" i="29"/>
  <c r="V1481" i="29" s="1"/>
  <c r="AM1908" i="29"/>
  <c r="AJ1908" i="29"/>
  <c r="U1908" i="29"/>
  <c r="V1908" i="29" s="1"/>
  <c r="AN882" i="29"/>
  <c r="W882" i="29"/>
  <c r="X882" i="29" s="1"/>
  <c r="AL882" i="29"/>
  <c r="AN1432" i="29"/>
  <c r="AL1432" i="29"/>
  <c r="W1432" i="29"/>
  <c r="X1432" i="29" s="1"/>
  <c r="AN1016" i="29"/>
  <c r="W1016" i="29"/>
  <c r="X1016" i="29" s="1"/>
  <c r="AL1016" i="29"/>
  <c r="AL1236" i="29"/>
  <c r="AN1236" i="29"/>
  <c r="W1236" i="29"/>
  <c r="X1236" i="29" s="1"/>
  <c r="AN1388" i="29"/>
  <c r="W1388" i="29"/>
  <c r="X1388" i="29" s="1"/>
  <c r="AL1388" i="29"/>
  <c r="AN1097" i="29"/>
  <c r="W1097" i="29"/>
  <c r="X1097" i="29" s="1"/>
  <c r="AL1097" i="29"/>
  <c r="AL1408" i="29"/>
  <c r="AN1408" i="29"/>
  <c r="W1408" i="29"/>
  <c r="X1408" i="29" s="1"/>
  <c r="AN1650" i="29"/>
  <c r="W1650" i="29"/>
  <c r="X1650" i="29" s="1"/>
  <c r="AL1650" i="29"/>
  <c r="AN1040" i="29"/>
  <c r="W1040" i="29"/>
  <c r="X1040" i="29" s="1"/>
  <c r="AL1040" i="29"/>
  <c r="AL892" i="29"/>
  <c r="AN892" i="29"/>
  <c r="W892" i="29"/>
  <c r="X892" i="29" s="1"/>
  <c r="AN1047" i="29"/>
  <c r="AL1047" i="29"/>
  <c r="W1047" i="29"/>
  <c r="X1047" i="29" s="1"/>
  <c r="AN1417" i="29"/>
  <c r="AL1417" i="29"/>
  <c r="W1417" i="29"/>
  <c r="X1417" i="29" s="1"/>
  <c r="AN1041" i="29"/>
  <c r="AL1041" i="29"/>
  <c r="W1041" i="29"/>
  <c r="X1041" i="29" s="1"/>
  <c r="AL1420" i="29"/>
  <c r="AN1420" i="29"/>
  <c r="W1420" i="29"/>
  <c r="X1420" i="29" s="1"/>
  <c r="AL1031" i="29"/>
  <c r="AN1031" i="29"/>
  <c r="W1031" i="29"/>
  <c r="X1031" i="29" s="1"/>
  <c r="AN1000" i="29"/>
  <c r="W1000" i="29"/>
  <c r="X1000" i="29" s="1"/>
  <c r="AL1000" i="29"/>
  <c r="AN168" i="29"/>
  <c r="W168" i="29"/>
  <c r="X168" i="29" s="1"/>
  <c r="AL168" i="29"/>
  <c r="AL1216" i="29"/>
  <c r="AN1216" i="29"/>
  <c r="W1216" i="29"/>
  <c r="X1216" i="29" s="1"/>
  <c r="AL335" i="29"/>
  <c r="AN335" i="29"/>
  <c r="W335" i="29"/>
  <c r="X335" i="29" s="1"/>
  <c r="AN309" i="29"/>
  <c r="W309" i="29"/>
  <c r="X309" i="29" s="1"/>
  <c r="AL309" i="29"/>
  <c r="AN1202" i="29"/>
  <c r="AL1202" i="29"/>
  <c r="W1202" i="29"/>
  <c r="X1202" i="29" s="1"/>
  <c r="AL569" i="29"/>
  <c r="AN569" i="29"/>
  <c r="W569" i="29"/>
  <c r="X569" i="29" s="1"/>
  <c r="AL559" i="29"/>
  <c r="AN559" i="29"/>
  <c r="W559" i="29"/>
  <c r="X559" i="29" s="1"/>
  <c r="AN971" i="29"/>
  <c r="W971" i="29"/>
  <c r="X971" i="29" s="1"/>
  <c r="AL971" i="29"/>
  <c r="AN471" i="29"/>
  <c r="AL471" i="29"/>
  <c r="W471" i="29"/>
  <c r="X471" i="29" s="1"/>
  <c r="AL707" i="29"/>
  <c r="AN707" i="29"/>
  <c r="W707" i="29"/>
  <c r="X707" i="29" s="1"/>
  <c r="AN221" i="29"/>
  <c r="AL221" i="29"/>
  <c r="W221" i="29"/>
  <c r="X221" i="29" s="1"/>
  <c r="AL1839" i="29"/>
  <c r="AN1839" i="29"/>
  <c r="W1839" i="29"/>
  <c r="X1839" i="29" s="1"/>
  <c r="AL231" i="29"/>
  <c r="AN231" i="29"/>
  <c r="W231" i="29"/>
  <c r="X231" i="29" s="1"/>
  <c r="AN1450" i="29"/>
  <c r="W1450" i="29"/>
  <c r="X1450" i="29" s="1"/>
  <c r="AL1450" i="29"/>
  <c r="AL339" i="29"/>
  <c r="AN339" i="29"/>
  <c r="W339" i="29"/>
  <c r="X339" i="29" s="1"/>
  <c r="W447" i="29"/>
  <c r="X447" i="29" s="1"/>
  <c r="AL447" i="29"/>
  <c r="AN447" i="29"/>
  <c r="AL108" i="29"/>
  <c r="AN108" i="29"/>
  <c r="W108" i="29"/>
  <c r="X108" i="29" s="1"/>
  <c r="AN225" i="29"/>
  <c r="W225" i="29"/>
  <c r="X225" i="29" s="1"/>
  <c r="AL225" i="29"/>
  <c r="AM165" i="29"/>
  <c r="AJ165" i="29"/>
  <c r="U165" i="29"/>
  <c r="V165" i="29" s="1"/>
  <c r="AM107" i="29"/>
  <c r="AJ107" i="29"/>
  <c r="U107" i="29"/>
  <c r="V107" i="29" s="1"/>
  <c r="AJ22" i="29"/>
  <c r="AM22" i="29"/>
  <c r="U22" i="29"/>
  <c r="V22" i="29" s="1"/>
  <c r="AM196" i="29"/>
  <c r="U196" i="29"/>
  <c r="V196" i="29" s="1"/>
  <c r="AJ196" i="29"/>
  <c r="AM708" i="29"/>
  <c r="AJ708" i="29"/>
  <c r="U708" i="29"/>
  <c r="V708" i="29" s="1"/>
  <c r="AM1344" i="29"/>
  <c r="U1344" i="29"/>
  <c r="V1344" i="29" s="1"/>
  <c r="AJ1344" i="29"/>
  <c r="AM288" i="29"/>
  <c r="U288" i="29"/>
  <c r="V288" i="29" s="1"/>
  <c r="AJ288" i="29"/>
  <c r="AM966" i="29"/>
  <c r="AJ966" i="29"/>
  <c r="U966" i="29"/>
  <c r="V966" i="29" s="1"/>
  <c r="AM1064" i="29"/>
  <c r="U1064" i="29"/>
  <c r="V1064" i="29" s="1"/>
  <c r="AJ1064" i="29"/>
  <c r="AM551" i="29"/>
  <c r="AJ551" i="29"/>
  <c r="U551" i="29"/>
  <c r="V551" i="29" s="1"/>
  <c r="AM1149" i="29"/>
  <c r="AJ1149" i="29"/>
  <c r="U1149" i="29"/>
  <c r="V1149" i="29" s="1"/>
  <c r="AM670" i="29"/>
  <c r="U670" i="29"/>
  <c r="V670" i="29" s="1"/>
  <c r="AJ670" i="29"/>
  <c r="AM1160" i="29"/>
  <c r="U1160" i="29"/>
  <c r="V1160" i="29" s="1"/>
  <c r="AJ1160" i="29"/>
  <c r="AM605" i="29"/>
  <c r="AJ605" i="29"/>
  <c r="U605" i="29"/>
  <c r="V605" i="29" s="1"/>
  <c r="AM1041" i="29"/>
  <c r="U1041" i="29"/>
  <c r="V1041" i="29" s="1"/>
  <c r="AJ1041" i="29"/>
  <c r="AM127" i="29"/>
  <c r="AJ127" i="29"/>
  <c r="U127" i="29"/>
  <c r="V127" i="29" s="1"/>
  <c r="U748" i="29"/>
  <c r="V748" i="29" s="1"/>
  <c r="AM748" i="29"/>
  <c r="AJ748" i="29"/>
  <c r="AM1384" i="29"/>
  <c r="AJ1384" i="29"/>
  <c r="U1384" i="29"/>
  <c r="V1384" i="29" s="1"/>
  <c r="AM648" i="29"/>
  <c r="AJ648" i="29"/>
  <c r="U648" i="29"/>
  <c r="V648" i="29" s="1"/>
  <c r="U1191" i="29"/>
  <c r="V1191" i="29" s="1"/>
  <c r="AJ1191" i="29"/>
  <c r="AM1191" i="29"/>
  <c r="AM1763" i="29"/>
  <c r="AJ1763" i="29"/>
  <c r="U1763" i="29"/>
  <c r="V1763" i="29" s="1"/>
  <c r="U795" i="29"/>
  <c r="V795" i="29" s="1"/>
  <c r="AJ795" i="29"/>
  <c r="AM795" i="29"/>
  <c r="AM1597" i="29"/>
  <c r="U1597" i="29"/>
  <c r="V1597" i="29" s="1"/>
  <c r="AJ1597" i="29"/>
  <c r="AM1541" i="29"/>
  <c r="U1541" i="29"/>
  <c r="V1541" i="29" s="1"/>
  <c r="AJ1541" i="29"/>
  <c r="AM1428" i="29"/>
  <c r="U1428" i="29"/>
  <c r="V1428" i="29" s="1"/>
  <c r="AJ1428" i="29"/>
  <c r="U1512" i="29"/>
  <c r="V1512" i="29" s="1"/>
  <c r="AJ1512" i="29"/>
  <c r="AM1512" i="29"/>
  <c r="AM1680" i="29"/>
  <c r="U1680" i="29"/>
  <c r="V1680" i="29" s="1"/>
  <c r="AJ1680" i="29"/>
  <c r="AM1867" i="29"/>
  <c r="U1867" i="29"/>
  <c r="V1867" i="29" s="1"/>
  <c r="AJ1867" i="29"/>
  <c r="U1755" i="29"/>
  <c r="V1755" i="29" s="1"/>
  <c r="AJ1755" i="29"/>
  <c r="AM1755" i="29"/>
  <c r="U1283" i="29"/>
  <c r="V1283" i="29" s="1"/>
  <c r="AJ1283" i="29"/>
  <c r="AM1283" i="29"/>
  <c r="AL1482" i="29"/>
  <c r="AN1482" i="29"/>
  <c r="W1482" i="29"/>
  <c r="X1482" i="29" s="1"/>
  <c r="AL902" i="29"/>
  <c r="AN902" i="29"/>
  <c r="W902" i="29"/>
  <c r="X902" i="29" s="1"/>
  <c r="AN1689" i="29"/>
  <c r="W1689" i="29"/>
  <c r="X1689" i="29" s="1"/>
  <c r="AL1689" i="29"/>
  <c r="AL1869" i="29"/>
  <c r="AN1869" i="29"/>
  <c r="W1869" i="29"/>
  <c r="X1869" i="29" s="1"/>
  <c r="AN617" i="29"/>
  <c r="W617" i="29"/>
  <c r="X617" i="29" s="1"/>
  <c r="AL617" i="29"/>
  <c r="AN716" i="29"/>
  <c r="AL716" i="29"/>
  <c r="W716" i="29"/>
  <c r="X716" i="29" s="1"/>
  <c r="AN1641" i="29"/>
  <c r="W1641" i="29"/>
  <c r="X1641" i="29" s="1"/>
  <c r="AL1641" i="29"/>
  <c r="AN1814" i="29"/>
  <c r="W1814" i="29"/>
  <c r="X1814" i="29" s="1"/>
  <c r="AL1814" i="29"/>
  <c r="AN1231" i="29"/>
  <c r="W1231" i="29"/>
  <c r="X1231" i="29" s="1"/>
  <c r="AL1231" i="29"/>
  <c r="AL1845" i="29"/>
  <c r="AN1845" i="29"/>
  <c r="W1845" i="29"/>
  <c r="X1845" i="29" s="1"/>
  <c r="AN980" i="29"/>
  <c r="W980" i="29"/>
  <c r="X980" i="29" s="1"/>
  <c r="AL980" i="29"/>
  <c r="AL575" i="29"/>
  <c r="AN575" i="29"/>
  <c r="W575" i="29"/>
  <c r="X575" i="29" s="1"/>
  <c r="AL485" i="29"/>
  <c r="AN485" i="29"/>
  <c r="W485" i="29"/>
  <c r="X485" i="29" s="1"/>
  <c r="AN705" i="29"/>
  <c r="W705" i="29"/>
  <c r="X705" i="29" s="1"/>
  <c r="AL705" i="29"/>
  <c r="AL816" i="29"/>
  <c r="AN816" i="29"/>
  <c r="W816" i="29"/>
  <c r="X816" i="29" s="1"/>
  <c r="AL223" i="29"/>
  <c r="AN223" i="29"/>
  <c r="W223" i="29"/>
  <c r="X223" i="29" s="1"/>
  <c r="AN626" i="29"/>
  <c r="W626" i="29"/>
  <c r="X626" i="29" s="1"/>
  <c r="AL626" i="29"/>
  <c r="AN135" i="29"/>
  <c r="AL135" i="29"/>
  <c r="W135" i="29"/>
  <c r="X135" i="29" s="1"/>
  <c r="AL217" i="29"/>
  <c r="AN217" i="29"/>
  <c r="W217" i="29"/>
  <c r="X217" i="29" s="1"/>
  <c r="AN1316" i="29"/>
  <c r="AL1316" i="29"/>
  <c r="W1316" i="29"/>
  <c r="X1316" i="29" s="1"/>
  <c r="AN1077" i="29"/>
  <c r="W1077" i="29"/>
  <c r="X1077" i="29" s="1"/>
  <c r="AL1077" i="29"/>
  <c r="AN283" i="29"/>
  <c r="AL283" i="29"/>
  <c r="W283" i="29"/>
  <c r="X283" i="29" s="1"/>
  <c r="AN668" i="29"/>
  <c r="AL668" i="29"/>
  <c r="W668" i="29"/>
  <c r="X668" i="29" s="1"/>
  <c r="AL747" i="29"/>
  <c r="AN747" i="29"/>
  <c r="W747" i="29"/>
  <c r="X747" i="29" s="1"/>
  <c r="AN104" i="29"/>
  <c r="AL104" i="29"/>
  <c r="W104" i="29"/>
  <c r="X104" i="29" s="1"/>
  <c r="AN1073" i="29"/>
  <c r="AL1073" i="29"/>
  <c r="W1073" i="29"/>
  <c r="X1073" i="29" s="1"/>
  <c r="AN400" i="29"/>
  <c r="W400" i="29"/>
  <c r="X400" i="29" s="1"/>
  <c r="AL400" i="29"/>
  <c r="AN713" i="29"/>
  <c r="AL713" i="29"/>
  <c r="W713" i="29"/>
  <c r="X713" i="29" s="1"/>
  <c r="AL951" i="29"/>
  <c r="AN951" i="29"/>
  <c r="W951" i="29"/>
  <c r="X951" i="29" s="1"/>
  <c r="AM49" i="29"/>
  <c r="AJ49" i="29"/>
  <c r="U49" i="29"/>
  <c r="V49" i="29" s="1"/>
  <c r="AM77" i="29"/>
  <c r="U77" i="29"/>
  <c r="V77" i="29" s="1"/>
  <c r="AJ77" i="29"/>
  <c r="AM408" i="29"/>
  <c r="AJ408" i="29"/>
  <c r="U408" i="29"/>
  <c r="V408" i="29" s="1"/>
  <c r="AM857" i="29"/>
  <c r="AJ857" i="29"/>
  <c r="U857" i="29"/>
  <c r="V857" i="29" s="1"/>
  <c r="AM204" i="29"/>
  <c r="AJ204" i="29"/>
  <c r="U204" i="29"/>
  <c r="V204" i="29" s="1"/>
  <c r="AM716" i="29"/>
  <c r="AJ716" i="29"/>
  <c r="U716" i="29"/>
  <c r="V716" i="29" s="1"/>
  <c r="U1352" i="29"/>
  <c r="V1352" i="29" s="1"/>
  <c r="AJ1352" i="29"/>
  <c r="AM1352" i="29"/>
  <c r="AM559" i="29"/>
  <c r="AJ559" i="29"/>
  <c r="U559" i="29"/>
  <c r="V559" i="29" s="1"/>
  <c r="U1151" i="29"/>
  <c r="V1151" i="29" s="1"/>
  <c r="AM1151" i="29"/>
  <c r="AJ1151" i="29"/>
  <c r="AM457" i="29"/>
  <c r="U457" i="29"/>
  <c r="V457" i="29" s="1"/>
  <c r="AJ457" i="29"/>
  <c r="AM999" i="29"/>
  <c r="AJ999" i="29"/>
  <c r="U999" i="29"/>
  <c r="V999" i="29" s="1"/>
  <c r="AM268" i="29"/>
  <c r="AJ268" i="29"/>
  <c r="U268" i="29"/>
  <c r="V268" i="29" s="1"/>
  <c r="U804" i="29"/>
  <c r="V804" i="29" s="1"/>
  <c r="AM804" i="29"/>
  <c r="AJ804" i="29"/>
  <c r="AM1440" i="29"/>
  <c r="AJ1440" i="29"/>
  <c r="U1440" i="29"/>
  <c r="V1440" i="29" s="1"/>
  <c r="AM276" i="29"/>
  <c r="AJ276" i="29"/>
  <c r="U276" i="29"/>
  <c r="V276" i="29" s="1"/>
  <c r="AM446" i="29"/>
  <c r="AJ446" i="29"/>
  <c r="U446" i="29"/>
  <c r="V446" i="29" s="1"/>
  <c r="U1448" i="29"/>
  <c r="V1448" i="29" s="1"/>
  <c r="AJ1448" i="29"/>
  <c r="AM1448" i="29"/>
  <c r="AM243" i="29"/>
  <c r="AJ243" i="29"/>
  <c r="U243" i="29"/>
  <c r="V243" i="29" s="1"/>
  <c r="AM913" i="29"/>
  <c r="AJ913" i="29"/>
  <c r="U913" i="29"/>
  <c r="V913" i="29" s="1"/>
  <c r="AM311" i="29"/>
  <c r="AJ311" i="29"/>
  <c r="U311" i="29"/>
  <c r="V311" i="29" s="1"/>
  <c r="U1650" i="29"/>
  <c r="V1650" i="29" s="1"/>
  <c r="AM1650" i="29"/>
  <c r="AJ1650" i="29"/>
  <c r="AM1822" i="29"/>
  <c r="AJ1822" i="29"/>
  <c r="U1822" i="29"/>
  <c r="V1822" i="29" s="1"/>
  <c r="AJ1181" i="29"/>
  <c r="AM1181" i="29"/>
  <c r="U1181" i="29"/>
  <c r="V1181" i="29" s="1"/>
  <c r="U1902" i="29"/>
  <c r="V1902" i="29" s="1"/>
  <c r="AJ1902" i="29"/>
  <c r="AM1902" i="29"/>
  <c r="AM1183" i="29"/>
  <c r="AJ1183" i="29"/>
  <c r="U1183" i="29"/>
  <c r="V1183" i="29" s="1"/>
  <c r="AM1210" i="29"/>
  <c r="AJ1210" i="29"/>
  <c r="U1210" i="29"/>
  <c r="V1210" i="29" s="1"/>
  <c r="AM1475" i="29"/>
  <c r="AJ1475" i="29"/>
  <c r="U1475" i="29"/>
  <c r="V1475" i="29" s="1"/>
  <c r="AM299" i="29"/>
  <c r="AJ299" i="29"/>
  <c r="U299" i="29"/>
  <c r="V299" i="29" s="1"/>
  <c r="AM1242" i="29"/>
  <c r="U1242" i="29"/>
  <c r="V1242" i="29" s="1"/>
  <c r="AJ1242" i="29"/>
  <c r="AM247" i="29"/>
  <c r="AJ247" i="29"/>
  <c r="U247" i="29"/>
  <c r="V247" i="29" s="1"/>
  <c r="AM1226" i="29"/>
  <c r="AJ1226" i="29"/>
  <c r="U1226" i="29"/>
  <c r="V1226" i="29" s="1"/>
  <c r="AM1737" i="29"/>
  <c r="U1737" i="29"/>
  <c r="V1737" i="29" s="1"/>
  <c r="AJ1737" i="29"/>
  <c r="AL1741" i="29"/>
  <c r="AN1741" i="29"/>
  <c r="W1741" i="29"/>
  <c r="X1741" i="29" s="1"/>
  <c r="AL1206" i="29"/>
  <c r="AN1206" i="29"/>
  <c r="W1206" i="29"/>
  <c r="X1206" i="29" s="1"/>
  <c r="AN905" i="29"/>
  <c r="W905" i="29"/>
  <c r="X905" i="29" s="1"/>
  <c r="AL905" i="29"/>
  <c r="AL1446" i="29"/>
  <c r="AN1446" i="29"/>
  <c r="W1446" i="29"/>
  <c r="X1446" i="29" s="1"/>
  <c r="AN930" i="29"/>
  <c r="W930" i="29"/>
  <c r="X930" i="29" s="1"/>
  <c r="AL930" i="29"/>
  <c r="AN915" i="29"/>
  <c r="W915" i="29"/>
  <c r="X915" i="29" s="1"/>
  <c r="AL915" i="29"/>
  <c r="AN929" i="29"/>
  <c r="W929" i="29"/>
  <c r="X929" i="29" s="1"/>
  <c r="AL929" i="29"/>
  <c r="AN1850" i="29"/>
  <c r="W1850" i="29"/>
  <c r="X1850" i="29" s="1"/>
  <c r="AL1850" i="29"/>
  <c r="AN1193" i="29"/>
  <c r="AL1193" i="29"/>
  <c r="W1193" i="29"/>
  <c r="X1193" i="29" s="1"/>
  <c r="AN1419" i="29"/>
  <c r="W1419" i="29"/>
  <c r="X1419" i="29" s="1"/>
  <c r="AL1419" i="29"/>
  <c r="AL927" i="29"/>
  <c r="AN927" i="29"/>
  <c r="W927" i="29"/>
  <c r="X927" i="29" s="1"/>
  <c r="AL1433" i="29"/>
  <c r="AN1433" i="29"/>
  <c r="W1433" i="29"/>
  <c r="X1433" i="29" s="1"/>
  <c r="AL674" i="29"/>
  <c r="AN674" i="29"/>
  <c r="W674" i="29"/>
  <c r="X674" i="29" s="1"/>
  <c r="AL77" i="29"/>
  <c r="AN77" i="29"/>
  <c r="W77" i="29"/>
  <c r="X77" i="29" s="1"/>
  <c r="AN316" i="29"/>
  <c r="W316" i="29"/>
  <c r="X316" i="29" s="1"/>
  <c r="AL316" i="29"/>
  <c r="AN1151" i="29"/>
  <c r="W1151" i="29"/>
  <c r="X1151" i="29" s="1"/>
  <c r="AL1151" i="29"/>
  <c r="AL550" i="29"/>
  <c r="AN550" i="29"/>
  <c r="W550" i="29"/>
  <c r="X550" i="29" s="1"/>
  <c r="AN468" i="29"/>
  <c r="W468" i="29"/>
  <c r="X468" i="29" s="1"/>
  <c r="AL468" i="29"/>
  <c r="AN600" i="29"/>
  <c r="AL600" i="29"/>
  <c r="W600" i="29"/>
  <c r="X600" i="29" s="1"/>
  <c r="AN696" i="29"/>
  <c r="AL696" i="29"/>
  <c r="W696" i="29"/>
  <c r="X696" i="29" s="1"/>
  <c r="AL920" i="29"/>
  <c r="AN920" i="29"/>
  <c r="W920" i="29"/>
  <c r="X920" i="29" s="1"/>
  <c r="AL47" i="29"/>
  <c r="AN47" i="29"/>
  <c r="W47" i="29"/>
  <c r="X47" i="29" s="1"/>
  <c r="AL194" i="29"/>
  <c r="AN194" i="29"/>
  <c r="W194" i="29"/>
  <c r="X194" i="29" s="1"/>
  <c r="AN817" i="29"/>
  <c r="AL817" i="29"/>
  <c r="W817" i="29"/>
  <c r="X817" i="29" s="1"/>
  <c r="AL1060" i="29"/>
  <c r="AN1060" i="29"/>
  <c r="W1060" i="29"/>
  <c r="X1060" i="29" s="1"/>
  <c r="AN377" i="29"/>
  <c r="AL377" i="29"/>
  <c r="W377" i="29"/>
  <c r="X377" i="29" s="1"/>
  <c r="AN1527" i="29"/>
  <c r="AL1527" i="29"/>
  <c r="W1527" i="29"/>
  <c r="X1527" i="29" s="1"/>
  <c r="AL1221" i="29"/>
  <c r="AN1221" i="29"/>
  <c r="W1221" i="29"/>
  <c r="X1221" i="29" s="1"/>
  <c r="AL248" i="29"/>
  <c r="AN248" i="29"/>
  <c r="W248" i="29"/>
  <c r="X248" i="29" s="1"/>
  <c r="AL275" i="29"/>
  <c r="AN275" i="29"/>
  <c r="W275" i="29"/>
  <c r="X275" i="29" s="1"/>
  <c r="AN1809" i="29"/>
  <c r="W1809" i="29"/>
  <c r="X1809" i="29" s="1"/>
  <c r="AL1809" i="29"/>
  <c r="AL24" i="29"/>
  <c r="AN24" i="29"/>
  <c r="W24" i="29"/>
  <c r="X24" i="29" s="1"/>
  <c r="AM72" i="29"/>
  <c r="AJ72" i="29"/>
  <c r="U72" i="29"/>
  <c r="V72" i="29" s="1"/>
  <c r="AM96" i="29"/>
  <c r="AJ96" i="29"/>
  <c r="U96" i="29"/>
  <c r="V96" i="29" s="1"/>
  <c r="AM497" i="29"/>
  <c r="AJ497" i="29"/>
  <c r="U497" i="29"/>
  <c r="V497" i="29" s="1"/>
  <c r="AM818" i="29"/>
  <c r="AJ818" i="29"/>
  <c r="U818" i="29"/>
  <c r="V818" i="29" s="1"/>
  <c r="AM244" i="29"/>
  <c r="AJ244" i="29"/>
  <c r="U244" i="29"/>
  <c r="V244" i="29" s="1"/>
  <c r="U780" i="29"/>
  <c r="V780" i="29" s="1"/>
  <c r="AJ780" i="29"/>
  <c r="AM780" i="29"/>
  <c r="AM1416" i="29"/>
  <c r="AJ1416" i="29"/>
  <c r="U1416" i="29"/>
  <c r="V1416" i="29" s="1"/>
  <c r="AM386" i="29"/>
  <c r="AJ386" i="29"/>
  <c r="U386" i="29"/>
  <c r="V386" i="29" s="1"/>
  <c r="U1089" i="29"/>
  <c r="V1089" i="29" s="1"/>
  <c r="AM1089" i="29"/>
  <c r="AJ1089" i="29"/>
  <c r="AM275" i="29"/>
  <c r="AJ275" i="29"/>
  <c r="U275" i="29"/>
  <c r="V275" i="29" s="1"/>
  <c r="AM757" i="29"/>
  <c r="AJ757" i="29"/>
  <c r="U757" i="29"/>
  <c r="V757" i="29" s="1"/>
  <c r="AM526" i="29"/>
  <c r="U526" i="29"/>
  <c r="V526" i="29" s="1"/>
  <c r="AJ526" i="29"/>
  <c r="AM1317" i="29"/>
  <c r="U1317" i="29"/>
  <c r="V1317" i="29" s="1"/>
  <c r="AJ1317" i="29"/>
  <c r="U450" i="29"/>
  <c r="V450" i="29" s="1"/>
  <c r="AJ450" i="29"/>
  <c r="AM450" i="29"/>
  <c r="AM1123" i="29"/>
  <c r="AJ1123" i="29"/>
  <c r="U1123" i="29"/>
  <c r="V1123" i="29" s="1"/>
  <c r="AM245" i="29"/>
  <c r="AJ245" i="29"/>
  <c r="U245" i="29"/>
  <c r="V245" i="29" s="1"/>
  <c r="AM939" i="29"/>
  <c r="AJ939" i="29"/>
  <c r="U939" i="29"/>
  <c r="V939" i="29" s="1"/>
  <c r="U1201" i="29"/>
  <c r="V1201" i="29" s="1"/>
  <c r="AM1201" i="29"/>
  <c r="AJ1201" i="29"/>
  <c r="AM1655" i="29"/>
  <c r="AJ1655" i="29"/>
  <c r="U1655" i="29"/>
  <c r="V1655" i="29" s="1"/>
  <c r="U1849" i="29"/>
  <c r="V1849" i="29" s="1"/>
  <c r="AM1849" i="29"/>
  <c r="AJ1849" i="29"/>
  <c r="AM1835" i="29"/>
  <c r="AJ1835" i="29"/>
  <c r="U1835" i="29"/>
  <c r="V1835" i="29" s="1"/>
  <c r="AM692" i="29"/>
  <c r="U692" i="29"/>
  <c r="V692" i="29" s="1"/>
  <c r="AJ692" i="29"/>
  <c r="AM1669" i="29"/>
  <c r="AJ1669" i="29"/>
  <c r="U1669" i="29"/>
  <c r="V1669" i="29" s="1"/>
  <c r="AM694" i="29"/>
  <c r="AJ694" i="29"/>
  <c r="U694" i="29"/>
  <c r="V694" i="29" s="1"/>
  <c r="AM1314" i="29"/>
  <c r="U1314" i="29"/>
  <c r="V1314" i="29" s="1"/>
  <c r="AJ1314" i="29"/>
  <c r="AM1372" i="29"/>
  <c r="U1372" i="29"/>
  <c r="V1372" i="29" s="1"/>
  <c r="AJ1372" i="29"/>
  <c r="AM1576" i="29"/>
  <c r="AJ1576" i="29"/>
  <c r="U1576" i="29"/>
  <c r="V1576" i="29" s="1"/>
  <c r="U1759" i="29"/>
  <c r="V1759" i="29" s="1"/>
  <c r="AM1759" i="29"/>
  <c r="AJ1759" i="29"/>
  <c r="U1202" i="29"/>
  <c r="V1202" i="29" s="1"/>
  <c r="AM1202" i="29"/>
  <c r="AJ1202" i="29"/>
  <c r="AM1632" i="29"/>
  <c r="U1632" i="29"/>
  <c r="V1632" i="29" s="1"/>
  <c r="AJ1632" i="29"/>
  <c r="U1609" i="29"/>
  <c r="V1609" i="29" s="1"/>
  <c r="AJ1609" i="29"/>
  <c r="AM1609" i="29"/>
  <c r="AN1082" i="29"/>
  <c r="W1082" i="29"/>
  <c r="X1082" i="29" s="1"/>
  <c r="AL1082" i="29"/>
  <c r="AL1441" i="29"/>
  <c r="AN1441" i="29"/>
  <c r="W1441" i="29"/>
  <c r="X1441" i="29" s="1"/>
  <c r="AN1171" i="29"/>
  <c r="AL1171" i="29"/>
  <c r="W1171" i="29"/>
  <c r="X1171" i="29" s="1"/>
  <c r="AL293" i="29"/>
  <c r="AN293" i="29"/>
  <c r="W293" i="29"/>
  <c r="X293" i="29" s="1"/>
  <c r="AM253" i="29"/>
  <c r="U253" i="29"/>
  <c r="V253" i="29" s="1"/>
  <c r="AJ253" i="29"/>
  <c r="U1050" i="29"/>
  <c r="V1050" i="29" s="1"/>
  <c r="AJ1050" i="29"/>
  <c r="AM1050" i="29"/>
  <c r="AM560" i="29"/>
  <c r="U560" i="29"/>
  <c r="V560" i="29" s="1"/>
  <c r="AJ560" i="29"/>
  <c r="U1778" i="29"/>
  <c r="V1778" i="29" s="1"/>
  <c r="AJ1778" i="29"/>
  <c r="AM1778" i="29"/>
  <c r="AM1868" i="29"/>
  <c r="AJ1868" i="29"/>
  <c r="U1868" i="29"/>
  <c r="V1868" i="29" s="1"/>
  <c r="U1787" i="29"/>
  <c r="V1787" i="29" s="1"/>
  <c r="AJ1787" i="29"/>
  <c r="AM1787" i="29"/>
  <c r="AM1268" i="29"/>
  <c r="AJ1268" i="29"/>
  <c r="U1268" i="29"/>
  <c r="V1268" i="29" s="1"/>
  <c r="U1762" i="29"/>
  <c r="V1762" i="29" s="1"/>
  <c r="AM1762" i="29"/>
  <c r="AJ1762" i="29"/>
  <c r="AL1488" i="29"/>
  <c r="AN1488" i="29"/>
  <c r="W1488" i="29"/>
  <c r="X1488" i="29" s="1"/>
  <c r="AN144" i="29"/>
  <c r="W144" i="29"/>
  <c r="X144" i="29" s="1"/>
  <c r="AL144" i="29"/>
  <c r="AM924" i="29"/>
  <c r="U924" i="29"/>
  <c r="V924" i="29" s="1"/>
  <c r="AJ924" i="29"/>
  <c r="AM357" i="29"/>
  <c r="AJ357" i="29"/>
  <c r="U357" i="29"/>
  <c r="V357" i="29" s="1"/>
  <c r="AM1313" i="29"/>
  <c r="U1313" i="29"/>
  <c r="V1313" i="29" s="1"/>
  <c r="AJ1313" i="29"/>
  <c r="AM985" i="29"/>
  <c r="AJ985" i="29"/>
  <c r="U985" i="29"/>
  <c r="V985" i="29" s="1"/>
  <c r="AM1797" i="29"/>
  <c r="U1797" i="29"/>
  <c r="V1797" i="29" s="1"/>
  <c r="AJ1797" i="29"/>
  <c r="AM704" i="29"/>
  <c r="U704" i="29"/>
  <c r="V704" i="29" s="1"/>
  <c r="AJ704" i="29"/>
  <c r="AL1179" i="29"/>
  <c r="AN1179" i="29"/>
  <c r="W1179" i="29"/>
  <c r="X1179" i="29" s="1"/>
  <c r="AL863" i="29"/>
  <c r="AN863" i="29"/>
  <c r="W863" i="29"/>
  <c r="X863" i="29" s="1"/>
  <c r="AN364" i="29"/>
  <c r="W364" i="29"/>
  <c r="X364" i="29" s="1"/>
  <c r="AL364" i="29"/>
  <c r="AN85" i="29"/>
  <c r="W85" i="29"/>
  <c r="X85" i="29" s="1"/>
  <c r="AL85" i="29"/>
  <c r="AL137" i="29"/>
  <c r="AN137" i="29"/>
  <c r="W137" i="29"/>
  <c r="X137" i="29" s="1"/>
  <c r="AM1045" i="29"/>
  <c r="AJ1045" i="29"/>
  <c r="U1045" i="29"/>
  <c r="V1045" i="29" s="1"/>
  <c r="AM642" i="29"/>
  <c r="AJ642" i="29"/>
  <c r="U642" i="29"/>
  <c r="V642" i="29" s="1"/>
  <c r="AL1582" i="29"/>
  <c r="AN1582" i="29"/>
  <c r="W1582" i="29"/>
  <c r="X1582" i="29" s="1"/>
  <c r="AL1722" i="29"/>
  <c r="AN1722" i="29"/>
  <c r="W1722" i="29"/>
  <c r="X1722" i="29" s="1"/>
  <c r="AL1590" i="29"/>
  <c r="AN1590" i="29"/>
  <c r="W1590" i="29"/>
  <c r="X1590" i="29" s="1"/>
  <c r="AL1335" i="29"/>
  <c r="AN1335" i="29"/>
  <c r="W1335" i="29"/>
  <c r="X1335" i="29" s="1"/>
  <c r="AL86" i="29"/>
  <c r="AN86" i="29"/>
  <c r="W86" i="29"/>
  <c r="X86" i="29" s="1"/>
  <c r="AL213" i="29"/>
  <c r="AN213" i="29"/>
  <c r="W213" i="29"/>
  <c r="X213" i="29" s="1"/>
  <c r="AL881" i="29"/>
  <c r="AN881" i="29"/>
  <c r="W881" i="29"/>
  <c r="X881" i="29" s="1"/>
  <c r="AM1007" i="29"/>
  <c r="AJ1007" i="29"/>
  <c r="U1007" i="29"/>
  <c r="V1007" i="29" s="1"/>
  <c r="AM972" i="29"/>
  <c r="AJ972" i="29"/>
  <c r="U972" i="29"/>
  <c r="V972" i="29" s="1"/>
  <c r="U787" i="29"/>
  <c r="V787" i="29" s="1"/>
  <c r="AM787" i="29"/>
  <c r="AJ787" i="29"/>
  <c r="AM1164" i="29"/>
  <c r="AJ1164" i="29"/>
  <c r="U1164" i="29"/>
  <c r="V1164" i="29" s="1"/>
  <c r="AL869" i="29"/>
  <c r="AN869" i="29"/>
  <c r="W869" i="29"/>
  <c r="X869" i="29" s="1"/>
  <c r="AN748" i="29"/>
  <c r="W748" i="29"/>
  <c r="X748" i="29" s="1"/>
  <c r="AL748" i="29"/>
  <c r="AN281" i="29"/>
  <c r="W281" i="29"/>
  <c r="X281" i="29" s="1"/>
  <c r="AL281" i="29"/>
  <c r="AL315" i="29"/>
  <c r="AN315" i="29"/>
  <c r="W315" i="29"/>
  <c r="X315" i="29" s="1"/>
  <c r="AL719" i="29"/>
  <c r="AN719" i="29"/>
  <c r="W719" i="29"/>
  <c r="X719" i="29" s="1"/>
  <c r="AL1081" i="29"/>
  <c r="AN1081" i="29"/>
  <c r="W1081" i="29"/>
  <c r="X1081" i="29" s="1"/>
  <c r="AM423" i="29"/>
  <c r="AJ423" i="29"/>
  <c r="U423" i="29"/>
  <c r="V423" i="29" s="1"/>
  <c r="AM1286" i="29"/>
  <c r="AJ1286" i="29"/>
  <c r="U1286" i="29"/>
  <c r="V1286" i="29" s="1"/>
  <c r="U1880" i="29"/>
  <c r="V1880" i="29" s="1"/>
  <c r="AJ1880" i="29"/>
  <c r="AM1880" i="29"/>
  <c r="AM667" i="29"/>
  <c r="AJ667" i="29"/>
  <c r="U667" i="29"/>
  <c r="V667" i="29" s="1"/>
  <c r="AL1782" i="29"/>
  <c r="AN1782" i="29"/>
  <c r="W1782" i="29"/>
  <c r="X1782" i="29" s="1"/>
  <c r="AN1704" i="29"/>
  <c r="W1704" i="29"/>
  <c r="X1704" i="29" s="1"/>
  <c r="AL1704" i="29"/>
  <c r="AJ406" i="29"/>
  <c r="AM406" i="29"/>
  <c r="U406" i="29"/>
  <c r="V406" i="29" s="1"/>
  <c r="AM974" i="29"/>
  <c r="U974" i="29"/>
  <c r="V974" i="29" s="1"/>
  <c r="AJ974" i="29"/>
  <c r="AM817" i="29"/>
  <c r="U817" i="29"/>
  <c r="V817" i="29" s="1"/>
  <c r="AJ817" i="29"/>
  <c r="AM305" i="29"/>
  <c r="AJ305" i="29"/>
  <c r="U305" i="29"/>
  <c r="V305" i="29" s="1"/>
  <c r="AM290" i="29"/>
  <c r="AJ290" i="29"/>
  <c r="U290" i="29"/>
  <c r="V290" i="29" s="1"/>
  <c r="AM1374" i="29"/>
  <c r="AJ1374" i="29"/>
  <c r="U1374" i="29"/>
  <c r="V1374" i="29" s="1"/>
  <c r="AM1651" i="29"/>
  <c r="AJ1651" i="29"/>
  <c r="U1651" i="29"/>
  <c r="V1651" i="29" s="1"/>
  <c r="AL1373" i="29"/>
  <c r="AN1373" i="29"/>
  <c r="W1373" i="29"/>
  <c r="X1373" i="29" s="1"/>
  <c r="AN857" i="29"/>
  <c r="W857" i="29"/>
  <c r="X857" i="29" s="1"/>
  <c r="AL857" i="29"/>
  <c r="AL359" i="29"/>
  <c r="AN359" i="29"/>
  <c r="W359" i="29"/>
  <c r="X359" i="29" s="1"/>
  <c r="AM794" i="29"/>
  <c r="U794" i="29"/>
  <c r="V794" i="29" s="1"/>
  <c r="AJ794" i="29"/>
  <c r="U1700" i="29"/>
  <c r="V1700" i="29" s="1"/>
  <c r="AJ1700" i="29"/>
  <c r="AM1700" i="29"/>
  <c r="AM1511" i="29"/>
  <c r="AJ1511" i="29"/>
  <c r="U1511" i="29"/>
  <c r="V1511" i="29" s="1"/>
  <c r="AN1774" i="29"/>
  <c r="W1774" i="29"/>
  <c r="X1774" i="29" s="1"/>
  <c r="AL1774" i="29"/>
  <c r="AN1471" i="29"/>
  <c r="W1471" i="29"/>
  <c r="X1471" i="29" s="1"/>
  <c r="AL1471" i="29"/>
  <c r="AL407" i="29"/>
  <c r="AN407" i="29"/>
  <c r="W407" i="29"/>
  <c r="X407" i="29" s="1"/>
  <c r="AM6" i="29"/>
  <c r="AJ6" i="29"/>
  <c r="U6" i="29"/>
  <c r="V6" i="29" s="1"/>
  <c r="AL1822" i="29"/>
  <c r="AN1822" i="29"/>
  <c r="W1822" i="29"/>
  <c r="X1822" i="29" s="1"/>
  <c r="AN1314" i="29"/>
  <c r="W1314" i="29"/>
  <c r="X1314" i="29" s="1"/>
  <c r="AL1314" i="29"/>
  <c r="AL1665" i="29"/>
  <c r="AN1665" i="29"/>
  <c r="W1665" i="29"/>
  <c r="X1665" i="29" s="1"/>
  <c r="AN1813" i="29"/>
  <c r="AL1813" i="29"/>
  <c r="W1813" i="29"/>
  <c r="X1813" i="29" s="1"/>
  <c r="AN1364" i="29"/>
  <c r="W1364" i="29"/>
  <c r="X1364" i="29" s="1"/>
  <c r="AL1364" i="29"/>
  <c r="AN1313" i="29"/>
  <c r="W1313" i="29"/>
  <c r="X1313" i="29" s="1"/>
  <c r="AL1313" i="29"/>
  <c r="AN1478" i="29"/>
  <c r="W1478" i="29"/>
  <c r="X1478" i="29" s="1"/>
  <c r="AL1478" i="29"/>
  <c r="AL1198" i="29"/>
  <c r="AN1198" i="29"/>
  <c r="W1198" i="29"/>
  <c r="X1198" i="29" s="1"/>
  <c r="AN1268" i="29"/>
  <c r="AL1268" i="29"/>
  <c r="W1268" i="29"/>
  <c r="X1268" i="29" s="1"/>
  <c r="AN1189" i="29"/>
  <c r="W1189" i="29"/>
  <c r="X1189" i="29" s="1"/>
  <c r="AL1189" i="29"/>
  <c r="AL1585" i="29"/>
  <c r="AN1585" i="29"/>
  <c r="W1585" i="29"/>
  <c r="X1585" i="29" s="1"/>
  <c r="AN362" i="29"/>
  <c r="AL362" i="29"/>
  <c r="W362" i="29"/>
  <c r="X362" i="29" s="1"/>
  <c r="AN226" i="29"/>
  <c r="W226" i="29"/>
  <c r="X226" i="29" s="1"/>
  <c r="AL226" i="29"/>
  <c r="AL522" i="29"/>
  <c r="AN522" i="29"/>
  <c r="W522" i="29"/>
  <c r="X522" i="29" s="1"/>
  <c r="AN1321" i="29"/>
  <c r="W1321" i="29"/>
  <c r="X1321" i="29" s="1"/>
  <c r="AL1321" i="29"/>
  <c r="AN776" i="29"/>
  <c r="W776" i="29"/>
  <c r="X776" i="29" s="1"/>
  <c r="AL776" i="29"/>
  <c r="AN39" i="29"/>
  <c r="AL39" i="29"/>
  <c r="W39" i="29"/>
  <c r="X39" i="29" s="1"/>
  <c r="AL115" i="29"/>
  <c r="AN115" i="29"/>
  <c r="W115" i="29"/>
  <c r="X115" i="29" s="1"/>
  <c r="AN33" i="29"/>
  <c r="W33" i="29"/>
  <c r="X33" i="29" s="1"/>
  <c r="AL33" i="29"/>
  <c r="AL1229" i="29"/>
  <c r="AN1229" i="29"/>
  <c r="W1229" i="29"/>
  <c r="X1229" i="29" s="1"/>
  <c r="AL367" i="29"/>
  <c r="AN367" i="29"/>
  <c r="W367" i="29"/>
  <c r="X367" i="29" s="1"/>
  <c r="AL1294" i="29"/>
  <c r="AN1294" i="29"/>
  <c r="W1294" i="29"/>
  <c r="X1294" i="29" s="1"/>
  <c r="AL444" i="29"/>
  <c r="AN444" i="29"/>
  <c r="W444" i="29"/>
  <c r="X444" i="29" s="1"/>
  <c r="AN1859" i="29"/>
  <c r="W1859" i="29"/>
  <c r="X1859" i="29" s="1"/>
  <c r="AL1859" i="29"/>
  <c r="AN639" i="29"/>
  <c r="W639" i="29"/>
  <c r="X639" i="29" s="1"/>
  <c r="AL639" i="29"/>
  <c r="AL1027" i="29"/>
  <c r="AN1027" i="29"/>
  <c r="W1027" i="29"/>
  <c r="X1027" i="29" s="1"/>
  <c r="AN433" i="29"/>
  <c r="AL433" i="29"/>
  <c r="W433" i="29"/>
  <c r="X433" i="29" s="1"/>
  <c r="AM136" i="29"/>
  <c r="AJ136" i="29"/>
  <c r="U136" i="29"/>
  <c r="V136" i="29" s="1"/>
  <c r="AM214" i="29"/>
  <c r="AJ214" i="29"/>
  <c r="U214" i="29"/>
  <c r="V214" i="29" s="1"/>
  <c r="AM158" i="29"/>
  <c r="U158" i="29"/>
  <c r="V158" i="29" s="1"/>
  <c r="AJ158" i="29"/>
  <c r="AM474" i="29"/>
  <c r="AJ474" i="29"/>
  <c r="U474" i="29"/>
  <c r="V474" i="29" s="1"/>
  <c r="AM1147" i="29"/>
  <c r="AJ1147" i="29"/>
  <c r="U1147" i="29"/>
  <c r="V1147" i="29" s="1"/>
  <c r="AM7" i="29"/>
  <c r="U7" i="29"/>
  <c r="V7" i="29" s="1"/>
  <c r="AJ7" i="29"/>
  <c r="U891" i="29"/>
  <c r="V891" i="29" s="1"/>
  <c r="AJ891" i="29"/>
  <c r="AM891" i="29"/>
  <c r="AM1454" i="29"/>
  <c r="AJ1454" i="29"/>
  <c r="U1454" i="29"/>
  <c r="V1454" i="29" s="1"/>
  <c r="U736" i="29"/>
  <c r="V736" i="29" s="1"/>
  <c r="AM736" i="29"/>
  <c r="AJ736" i="29"/>
  <c r="U1058" i="29"/>
  <c r="V1058" i="29" s="1"/>
  <c r="AM1058" i="29"/>
  <c r="AJ1058" i="29"/>
  <c r="AM585" i="29"/>
  <c r="AJ585" i="29"/>
  <c r="U585" i="29"/>
  <c r="V585" i="29" s="1"/>
  <c r="AM906" i="29"/>
  <c r="U906" i="29"/>
  <c r="V906" i="29" s="1"/>
  <c r="AJ906" i="29"/>
  <c r="AM396" i="29"/>
  <c r="U396" i="29"/>
  <c r="V396" i="29" s="1"/>
  <c r="AJ396" i="29"/>
  <c r="AM711" i="29"/>
  <c r="U711" i="29"/>
  <c r="V711" i="29" s="1"/>
  <c r="AJ711" i="29"/>
  <c r="AM1267" i="29"/>
  <c r="U1267" i="29"/>
  <c r="V1267" i="29" s="1"/>
  <c r="AJ1267" i="29"/>
  <c r="U568" i="29"/>
  <c r="V568" i="29" s="1"/>
  <c r="AJ568" i="29"/>
  <c r="AM568" i="29"/>
  <c r="AM1092" i="29"/>
  <c r="AJ1092" i="29"/>
  <c r="U1092" i="29"/>
  <c r="V1092" i="29" s="1"/>
  <c r="AM371" i="29"/>
  <c r="U371" i="29"/>
  <c r="V371" i="29" s="1"/>
  <c r="AJ371" i="29"/>
  <c r="AM892" i="29"/>
  <c r="AJ892" i="29"/>
  <c r="U892" i="29"/>
  <c r="V892" i="29" s="1"/>
  <c r="U262" i="29"/>
  <c r="V262" i="29" s="1"/>
  <c r="AJ262" i="29"/>
  <c r="AM262" i="29"/>
  <c r="AM1387" i="29"/>
  <c r="AJ1387" i="29"/>
  <c r="U1387" i="29"/>
  <c r="V1387" i="29" s="1"/>
  <c r="U1505" i="29"/>
  <c r="V1505" i="29" s="1"/>
  <c r="AJ1505" i="29"/>
  <c r="AM1505" i="29"/>
  <c r="U1302" i="29"/>
  <c r="V1302" i="29" s="1"/>
  <c r="AJ1302" i="29"/>
  <c r="AM1302" i="29"/>
  <c r="AM1464" i="29"/>
  <c r="U1464" i="29"/>
  <c r="V1464" i="29" s="1"/>
  <c r="AJ1464" i="29"/>
  <c r="AM1392" i="29"/>
  <c r="AJ1392" i="29"/>
  <c r="U1392" i="29"/>
  <c r="V1392" i="29" s="1"/>
  <c r="U1551" i="29"/>
  <c r="V1551" i="29" s="1"/>
  <c r="AM1551" i="29"/>
  <c r="AJ1551" i="29"/>
  <c r="AM1603" i="29"/>
  <c r="AJ1603" i="29"/>
  <c r="U1603" i="29"/>
  <c r="V1603" i="29" s="1"/>
  <c r="AM458" i="29"/>
  <c r="AJ458" i="29"/>
  <c r="U458" i="29"/>
  <c r="V458" i="29" s="1"/>
  <c r="AM1322" i="29"/>
  <c r="AJ1322" i="29"/>
  <c r="U1322" i="29"/>
  <c r="V1322" i="29" s="1"/>
  <c r="AM15" i="29"/>
  <c r="AJ15" i="29"/>
  <c r="U15" i="29"/>
  <c r="V15" i="29" s="1"/>
  <c r="U1553" i="29"/>
  <c r="V1553" i="29" s="1"/>
  <c r="AJ1553" i="29"/>
  <c r="AM1553" i="29"/>
  <c r="AM1394" i="29"/>
  <c r="U1394" i="29"/>
  <c r="V1394" i="29" s="1"/>
  <c r="AJ1394" i="29"/>
  <c r="AL1477" i="29"/>
  <c r="AN1477" i="29"/>
  <c r="W1477" i="29"/>
  <c r="X1477" i="29" s="1"/>
  <c r="AL832" i="29"/>
  <c r="AN832" i="29"/>
  <c r="W832" i="29"/>
  <c r="X832" i="29" s="1"/>
  <c r="AN1830" i="29"/>
  <c r="W1830" i="29"/>
  <c r="X1830" i="29" s="1"/>
  <c r="AL1830" i="29"/>
  <c r="AN1841" i="29"/>
  <c r="W1841" i="29"/>
  <c r="X1841" i="29" s="1"/>
  <c r="AL1841" i="29"/>
  <c r="AL1538" i="29"/>
  <c r="AN1538" i="29"/>
  <c r="W1538" i="29"/>
  <c r="X1538" i="29" s="1"/>
  <c r="AL1593" i="29"/>
  <c r="AN1593" i="29"/>
  <c r="W1593" i="29"/>
  <c r="X1593" i="29" s="1"/>
  <c r="AL714" i="29"/>
  <c r="AN714" i="29"/>
  <c r="W714" i="29"/>
  <c r="X714" i="29" s="1"/>
  <c r="AN1745" i="29"/>
  <c r="AL1745" i="29"/>
  <c r="W1745" i="29"/>
  <c r="X1745" i="29" s="1"/>
  <c r="AN1802" i="29"/>
  <c r="AL1802" i="29"/>
  <c r="W1802" i="29"/>
  <c r="X1802" i="29" s="1"/>
  <c r="AL1857" i="29"/>
  <c r="AN1857" i="29"/>
  <c r="W1857" i="29"/>
  <c r="X1857" i="29" s="1"/>
  <c r="AN852" i="29"/>
  <c r="AL852" i="29"/>
  <c r="W852" i="29"/>
  <c r="X852" i="29" s="1"/>
  <c r="AL960" i="29"/>
  <c r="AN960" i="29"/>
  <c r="W960" i="29"/>
  <c r="X960" i="29" s="1"/>
  <c r="AL1012" i="29"/>
  <c r="AN1012" i="29"/>
  <c r="W1012" i="29"/>
  <c r="X1012" i="29" s="1"/>
  <c r="AN1141" i="29"/>
  <c r="AL1141" i="29"/>
  <c r="W1141" i="29"/>
  <c r="X1141" i="29" s="1"/>
  <c r="AL602" i="29"/>
  <c r="AN602" i="29"/>
  <c r="W602" i="29"/>
  <c r="X602" i="29" s="1"/>
  <c r="AL528" i="29"/>
  <c r="AN528" i="29"/>
  <c r="W528" i="29"/>
  <c r="X528" i="29" s="1"/>
  <c r="AN996" i="29"/>
  <c r="W996" i="29"/>
  <c r="X996" i="29" s="1"/>
  <c r="AL996" i="29"/>
  <c r="AL113" i="29"/>
  <c r="AN113" i="29"/>
  <c r="W113" i="29"/>
  <c r="X113" i="29" s="1"/>
  <c r="AN172" i="29"/>
  <c r="AL172" i="29"/>
  <c r="W172" i="29"/>
  <c r="X172" i="29" s="1"/>
  <c r="AL1376" i="29"/>
  <c r="AN1376" i="29"/>
  <c r="W1376" i="29"/>
  <c r="X1376" i="29" s="1"/>
  <c r="AN361" i="29"/>
  <c r="W361" i="29"/>
  <c r="X361" i="29" s="1"/>
  <c r="AL361" i="29"/>
  <c r="AL454" i="29"/>
  <c r="AN454" i="29"/>
  <c r="W454" i="29"/>
  <c r="X454" i="29" s="1"/>
  <c r="AL1269" i="29"/>
  <c r="AN1269" i="29"/>
  <c r="W1269" i="29"/>
  <c r="X1269" i="29" s="1"/>
  <c r="AL1815" i="29"/>
  <c r="AN1815" i="29"/>
  <c r="W1815" i="29"/>
  <c r="X1815" i="29" s="1"/>
  <c r="AN15" i="29"/>
  <c r="AL15" i="29"/>
  <c r="W15" i="29"/>
  <c r="X15" i="29" s="1"/>
  <c r="AN611" i="29"/>
  <c r="AL611" i="29"/>
  <c r="W611" i="29"/>
  <c r="X611" i="29" s="1"/>
  <c r="AL75" i="29"/>
  <c r="AN75" i="29"/>
  <c r="W75" i="29"/>
  <c r="X75" i="29" s="1"/>
  <c r="AL551" i="29"/>
  <c r="AN551" i="29"/>
  <c r="W551" i="29"/>
  <c r="X551" i="29" s="1"/>
  <c r="AL353" i="29"/>
  <c r="AN353" i="29"/>
  <c r="W353" i="29"/>
  <c r="X353" i="29" s="1"/>
  <c r="AM200" i="29"/>
  <c r="AJ200" i="29"/>
  <c r="U200" i="29"/>
  <c r="V200" i="29" s="1"/>
  <c r="AM80" i="29"/>
  <c r="AJ80" i="29"/>
  <c r="U80" i="29"/>
  <c r="V80" i="29" s="1"/>
  <c r="AM224" i="29"/>
  <c r="AJ224" i="29"/>
  <c r="U224" i="29"/>
  <c r="V224" i="29" s="1"/>
  <c r="AM619" i="29"/>
  <c r="AJ619" i="29"/>
  <c r="U619" i="29"/>
  <c r="V619" i="29" s="1"/>
  <c r="AM1170" i="29"/>
  <c r="AJ1170" i="29"/>
  <c r="U1170" i="29"/>
  <c r="V1170" i="29" s="1"/>
  <c r="AJ372" i="29"/>
  <c r="AM372" i="29"/>
  <c r="U372" i="29"/>
  <c r="V372" i="29" s="1"/>
  <c r="AJ687" i="29"/>
  <c r="AM687" i="29"/>
  <c r="U687" i="29"/>
  <c r="V687" i="29" s="1"/>
  <c r="AM1243" i="29"/>
  <c r="U1243" i="29"/>
  <c r="V1243" i="29" s="1"/>
  <c r="AJ1243" i="29"/>
  <c r="AM544" i="29"/>
  <c r="AJ544" i="29"/>
  <c r="U544" i="29"/>
  <c r="V544" i="29" s="1"/>
  <c r="AM1068" i="29"/>
  <c r="U1068" i="29"/>
  <c r="V1068" i="29" s="1"/>
  <c r="AJ1068" i="29"/>
  <c r="AM616" i="29"/>
  <c r="AJ616" i="29"/>
  <c r="U616" i="29"/>
  <c r="V616" i="29" s="1"/>
  <c r="AM1140" i="29"/>
  <c r="U1140" i="29"/>
  <c r="V1140" i="29" s="1"/>
  <c r="AJ1140" i="29"/>
  <c r="AM411" i="29"/>
  <c r="AJ411" i="29"/>
  <c r="U411" i="29"/>
  <c r="V411" i="29" s="1"/>
  <c r="AM932" i="29"/>
  <c r="U932" i="29"/>
  <c r="V932" i="29" s="1"/>
  <c r="AJ932" i="29"/>
  <c r="AM578" i="29"/>
  <c r="AJ578" i="29"/>
  <c r="U578" i="29"/>
  <c r="V578" i="29" s="1"/>
  <c r="AM1030" i="29"/>
  <c r="AJ1030" i="29"/>
  <c r="U1030" i="29"/>
  <c r="V1030" i="29" s="1"/>
  <c r="AM373" i="29"/>
  <c r="AJ373" i="29"/>
  <c r="U373" i="29"/>
  <c r="V373" i="29" s="1"/>
  <c r="AM822" i="29"/>
  <c r="AJ822" i="29"/>
  <c r="U822" i="29"/>
  <c r="V822" i="29" s="1"/>
  <c r="AM1329" i="29"/>
  <c r="U1329" i="29"/>
  <c r="V1329" i="29" s="1"/>
  <c r="AJ1329" i="29"/>
  <c r="AM1783" i="29"/>
  <c r="AJ1783" i="29"/>
  <c r="U1783" i="29"/>
  <c r="V1783" i="29" s="1"/>
  <c r="AJ1502" i="29"/>
  <c r="AM1502" i="29"/>
  <c r="U1502" i="29"/>
  <c r="V1502" i="29" s="1"/>
  <c r="AM430" i="29"/>
  <c r="AJ430" i="29"/>
  <c r="U430" i="29"/>
  <c r="V430" i="29" s="1"/>
  <c r="U1410" i="29"/>
  <c r="V1410" i="29" s="1"/>
  <c r="AJ1410" i="29"/>
  <c r="AM1410" i="29"/>
  <c r="AM749" i="29"/>
  <c r="AJ749" i="29"/>
  <c r="U749" i="29"/>
  <c r="V749" i="29" s="1"/>
  <c r="U1564" i="29"/>
  <c r="V1564" i="29" s="1"/>
  <c r="AJ1564" i="29"/>
  <c r="AM1564" i="29"/>
  <c r="U1667" i="29"/>
  <c r="V1667" i="29" s="1"/>
  <c r="AJ1667" i="29"/>
  <c r="AM1667" i="29"/>
  <c r="AM1274" i="29"/>
  <c r="AJ1274" i="29"/>
  <c r="U1274" i="29"/>
  <c r="V1274" i="29" s="1"/>
  <c r="AM512" i="29"/>
  <c r="AJ512" i="29"/>
  <c r="U512" i="29"/>
  <c r="V512" i="29" s="1"/>
  <c r="AM1501" i="29"/>
  <c r="U1501" i="29"/>
  <c r="V1501" i="29" s="1"/>
  <c r="AJ1501" i="29"/>
  <c r="AM444" i="29"/>
  <c r="AJ444" i="29"/>
  <c r="U444" i="29"/>
  <c r="V444" i="29" s="1"/>
  <c r="AM1834" i="29"/>
  <c r="AJ1834" i="29"/>
  <c r="U1834" i="29"/>
  <c r="V1834" i="29" s="1"/>
  <c r="AM1509" i="29"/>
  <c r="AJ1509" i="29"/>
  <c r="U1509" i="29"/>
  <c r="V1509" i="29" s="1"/>
  <c r="AM884" i="29"/>
  <c r="AJ884" i="29"/>
  <c r="U884" i="29"/>
  <c r="V884" i="29" s="1"/>
  <c r="AL1347" i="29"/>
  <c r="AN1347" i="29"/>
  <c r="W1347" i="29"/>
  <c r="X1347" i="29" s="1"/>
  <c r="AN1318" i="29"/>
  <c r="W1318" i="29"/>
  <c r="X1318" i="29" s="1"/>
  <c r="AL1318" i="29"/>
  <c r="AN1693" i="29"/>
  <c r="W1693" i="29"/>
  <c r="X1693" i="29" s="1"/>
  <c r="AL1693" i="29"/>
  <c r="AL786" i="29"/>
  <c r="AN786" i="29"/>
  <c r="W786" i="29"/>
  <c r="X786" i="29" s="1"/>
  <c r="AL1276" i="29"/>
  <c r="AN1276" i="29"/>
  <c r="W1276" i="29"/>
  <c r="X1276" i="29" s="1"/>
  <c r="AN1029" i="29"/>
  <c r="W1029" i="29"/>
  <c r="X1029" i="29" s="1"/>
  <c r="AL1029" i="29"/>
  <c r="AN956" i="29"/>
  <c r="W956" i="29"/>
  <c r="X956" i="29" s="1"/>
  <c r="AL956" i="29"/>
  <c r="AN1021" i="29"/>
  <c r="W1021" i="29"/>
  <c r="X1021" i="29" s="1"/>
  <c r="AL1021" i="29"/>
  <c r="AL896" i="29"/>
  <c r="AN896" i="29"/>
  <c r="W896" i="29"/>
  <c r="X896" i="29" s="1"/>
  <c r="AL1896" i="29"/>
  <c r="AN1896" i="29"/>
  <c r="W1896" i="29"/>
  <c r="X1896" i="29" s="1"/>
  <c r="AN828" i="29"/>
  <c r="AL828" i="29"/>
  <c r="W828" i="29"/>
  <c r="X828" i="29" s="1"/>
  <c r="AN1273" i="29"/>
  <c r="AL1273" i="29"/>
  <c r="W1273" i="29"/>
  <c r="X1273" i="29" s="1"/>
  <c r="AL898" i="29"/>
  <c r="AN898" i="29"/>
  <c r="W898" i="29"/>
  <c r="X898" i="29" s="1"/>
  <c r="AL1196" i="29"/>
  <c r="AN1196" i="29"/>
  <c r="W1196" i="29"/>
  <c r="X1196" i="29" s="1"/>
  <c r="AL1308" i="29"/>
  <c r="AN1308" i="29"/>
  <c r="W1308" i="29"/>
  <c r="X1308" i="29" s="1"/>
  <c r="AL1490" i="29"/>
  <c r="AN1490" i="29"/>
  <c r="W1490" i="29"/>
  <c r="X1490" i="29" s="1"/>
  <c r="AL914" i="29"/>
  <c r="AN914" i="29"/>
  <c r="W914" i="29"/>
  <c r="X914" i="29" s="1"/>
  <c r="AN629" i="29"/>
  <c r="W629" i="29"/>
  <c r="X629" i="29" s="1"/>
  <c r="AL629" i="29"/>
  <c r="AL56" i="29"/>
  <c r="AN56" i="29"/>
  <c r="W56" i="29"/>
  <c r="X56" i="29" s="1"/>
  <c r="AN1044" i="29"/>
  <c r="AL1044" i="29"/>
  <c r="W1044" i="29"/>
  <c r="X1044" i="29" s="1"/>
  <c r="AN287" i="29"/>
  <c r="AL287" i="29"/>
  <c r="W287" i="29"/>
  <c r="X287" i="29" s="1"/>
  <c r="AL585" i="29"/>
  <c r="AN585" i="29"/>
  <c r="W585" i="29"/>
  <c r="X585" i="29" s="1"/>
  <c r="AL1090" i="29"/>
  <c r="AN1090" i="29"/>
  <c r="W1090" i="29"/>
  <c r="X1090" i="29" s="1"/>
  <c r="AN499" i="29"/>
  <c r="W499" i="29"/>
  <c r="X499" i="29" s="1"/>
  <c r="AL499" i="29"/>
  <c r="AL723" i="29"/>
  <c r="AN723" i="29"/>
  <c r="W723" i="29"/>
  <c r="X723" i="29" s="1"/>
  <c r="AN899" i="29"/>
  <c r="W899" i="29"/>
  <c r="X899" i="29" s="1"/>
  <c r="AL899" i="29"/>
  <c r="AL90" i="29"/>
  <c r="AN90" i="29"/>
  <c r="W90" i="29"/>
  <c r="X90" i="29" s="1"/>
  <c r="AN568" i="29"/>
  <c r="W568" i="29"/>
  <c r="X568" i="29" s="1"/>
  <c r="AL568" i="29"/>
  <c r="AN16" i="29"/>
  <c r="W16" i="29"/>
  <c r="X16" i="29" s="1"/>
  <c r="AL16" i="29"/>
  <c r="AL959" i="29"/>
  <c r="AN959" i="29"/>
  <c r="W959" i="29"/>
  <c r="X959" i="29" s="1"/>
  <c r="AN273" i="29"/>
  <c r="AL273" i="29"/>
  <c r="W273" i="29"/>
  <c r="X273" i="29" s="1"/>
  <c r="AL412" i="29"/>
  <c r="AN412" i="29"/>
  <c r="W412" i="29"/>
  <c r="X412" i="29" s="1"/>
  <c r="AL1421" i="29"/>
  <c r="AN1421" i="29"/>
  <c r="W1421" i="29"/>
  <c r="X1421" i="29" s="1"/>
  <c r="AN365" i="29"/>
  <c r="W365" i="29"/>
  <c r="X365" i="29" s="1"/>
  <c r="AL365" i="29"/>
  <c r="AN940" i="29"/>
  <c r="W940" i="29"/>
  <c r="X940" i="29" s="1"/>
  <c r="AL940" i="29"/>
  <c r="AM155" i="29"/>
  <c r="AJ155" i="29"/>
  <c r="U155" i="29"/>
  <c r="V155" i="29" s="1"/>
  <c r="AM144" i="29"/>
  <c r="AJ144" i="29"/>
  <c r="U144" i="29"/>
  <c r="V144" i="29" s="1"/>
  <c r="AM427" i="29"/>
  <c r="AJ427" i="29"/>
  <c r="U427" i="29"/>
  <c r="V427" i="29" s="1"/>
  <c r="U1180" i="29"/>
  <c r="V1180" i="29" s="1"/>
  <c r="AJ1180" i="29"/>
  <c r="AM1180" i="29"/>
  <c r="AM387" i="29"/>
  <c r="U387" i="29"/>
  <c r="V387" i="29" s="1"/>
  <c r="AJ387" i="29"/>
  <c r="AM908" i="29"/>
  <c r="U908" i="29"/>
  <c r="V908" i="29" s="1"/>
  <c r="AJ908" i="29"/>
  <c r="AM185" i="29"/>
  <c r="AJ185" i="29"/>
  <c r="U185" i="29"/>
  <c r="V185" i="29" s="1"/>
  <c r="AM705" i="29"/>
  <c r="U705" i="29"/>
  <c r="V705" i="29" s="1"/>
  <c r="AJ705" i="29"/>
  <c r="AM1429" i="29"/>
  <c r="AJ1429" i="29"/>
  <c r="U1429" i="29"/>
  <c r="V1429" i="29" s="1"/>
  <c r="AM337" i="29"/>
  <c r="AJ337" i="29"/>
  <c r="U337" i="29"/>
  <c r="V337" i="29" s="1"/>
  <c r="AM1078" i="29"/>
  <c r="AJ1078" i="29"/>
  <c r="U1078" i="29"/>
  <c r="V1078" i="29" s="1"/>
  <c r="U413" i="29"/>
  <c r="V413" i="29" s="1"/>
  <c r="AM413" i="29"/>
  <c r="AJ413" i="29"/>
  <c r="U862" i="29"/>
  <c r="V862" i="29" s="1"/>
  <c r="AJ862" i="29"/>
  <c r="AM862" i="29"/>
  <c r="AM1369" i="29"/>
  <c r="AJ1369" i="29"/>
  <c r="U1369" i="29"/>
  <c r="V1369" i="29" s="1"/>
  <c r="AM421" i="29"/>
  <c r="AJ421" i="29"/>
  <c r="U421" i="29"/>
  <c r="V421" i="29" s="1"/>
  <c r="AM870" i="29"/>
  <c r="AJ870" i="29"/>
  <c r="U870" i="29"/>
  <c r="V870" i="29" s="1"/>
  <c r="AM1377" i="29"/>
  <c r="AJ1377" i="29"/>
  <c r="U1377" i="29"/>
  <c r="V1377" i="29" s="1"/>
  <c r="AM516" i="29"/>
  <c r="AJ516" i="29"/>
  <c r="U516" i="29"/>
  <c r="V516" i="29" s="1"/>
  <c r="AM845" i="29"/>
  <c r="AJ845" i="29"/>
  <c r="U845" i="29"/>
  <c r="V845" i="29" s="1"/>
  <c r="AM1102" i="29"/>
  <c r="AJ1102" i="29"/>
  <c r="U1102" i="29"/>
  <c r="V1102" i="29" s="1"/>
  <c r="AM1848" i="29"/>
  <c r="AJ1848" i="29"/>
  <c r="U1848" i="29"/>
  <c r="V1848" i="29" s="1"/>
  <c r="U1740" i="29"/>
  <c r="V1740" i="29" s="1"/>
  <c r="AJ1740" i="29"/>
  <c r="AM1740" i="29"/>
  <c r="AM1451" i="29"/>
  <c r="AJ1451" i="29"/>
  <c r="U1451" i="29"/>
  <c r="V1451" i="29" s="1"/>
  <c r="AM1738" i="29"/>
  <c r="U1738" i="29"/>
  <c r="V1738" i="29" s="1"/>
  <c r="AJ1738" i="29"/>
  <c r="AM1782" i="29"/>
  <c r="AJ1782" i="29"/>
  <c r="U1782" i="29"/>
  <c r="V1782" i="29" s="1"/>
  <c r="AM1090" i="29"/>
  <c r="AJ1090" i="29"/>
  <c r="U1090" i="29"/>
  <c r="V1090" i="29" s="1"/>
  <c r="U1726" i="29"/>
  <c r="V1726" i="29" s="1"/>
  <c r="AJ1726" i="29"/>
  <c r="AM1726" i="29"/>
  <c r="U1038" i="29"/>
  <c r="V1038" i="29" s="1"/>
  <c r="AM1038" i="29"/>
  <c r="AJ1038" i="29"/>
  <c r="AM1788" i="29"/>
  <c r="U1788" i="29"/>
  <c r="V1788" i="29" s="1"/>
  <c r="AJ1788" i="29"/>
  <c r="AN1067" i="29"/>
  <c r="W1067" i="29"/>
  <c r="X1067" i="29" s="1"/>
  <c r="AL1067" i="29"/>
  <c r="AN1767" i="29"/>
  <c r="W1767" i="29"/>
  <c r="X1767" i="29" s="1"/>
  <c r="AL1767" i="29"/>
  <c r="AL1380" i="29"/>
  <c r="AN1380" i="29"/>
  <c r="W1380" i="29"/>
  <c r="X1380" i="29" s="1"/>
  <c r="AN1570" i="29"/>
  <c r="W1570" i="29"/>
  <c r="X1570" i="29" s="1"/>
  <c r="AL1570" i="29"/>
  <c r="AN1218" i="29"/>
  <c r="AL1218" i="29"/>
  <c r="W1218" i="29"/>
  <c r="X1218" i="29" s="1"/>
  <c r="AL1065" i="29"/>
  <c r="AN1065" i="29"/>
  <c r="W1065" i="29"/>
  <c r="X1065" i="29" s="1"/>
  <c r="AN1474" i="29"/>
  <c r="W1474" i="29"/>
  <c r="X1474" i="29" s="1"/>
  <c r="AL1474" i="29"/>
  <c r="AN886" i="29"/>
  <c r="W886" i="29"/>
  <c r="X886" i="29" s="1"/>
  <c r="AL886" i="29"/>
  <c r="AL1687" i="29"/>
  <c r="AN1687" i="29"/>
  <c r="W1687" i="29"/>
  <c r="X1687" i="29" s="1"/>
  <c r="AL949" i="29"/>
  <c r="AN949" i="29"/>
  <c r="W949" i="29"/>
  <c r="X949" i="29" s="1"/>
  <c r="AL1874" i="29"/>
  <c r="AN1874" i="29"/>
  <c r="W1874" i="29"/>
  <c r="X1874" i="29" s="1"/>
  <c r="AL933" i="29"/>
  <c r="AN933" i="29"/>
  <c r="W933" i="29"/>
  <c r="X933" i="29" s="1"/>
  <c r="AL1165" i="29"/>
  <c r="AN1165" i="29"/>
  <c r="W1165" i="29"/>
  <c r="X1165" i="29" s="1"/>
  <c r="AN909" i="29"/>
  <c r="AL909" i="29"/>
  <c r="W909" i="29"/>
  <c r="X909" i="29" s="1"/>
  <c r="AL174" i="29"/>
  <c r="AN174" i="29"/>
  <c r="W174" i="29"/>
  <c r="X174" i="29" s="1"/>
  <c r="AL240" i="29"/>
  <c r="AN240" i="29"/>
  <c r="W240" i="29"/>
  <c r="X240" i="29" s="1"/>
  <c r="AL546" i="29"/>
  <c r="AN546" i="29"/>
  <c r="W546" i="29"/>
  <c r="X546" i="29" s="1"/>
  <c r="AN656" i="29"/>
  <c r="AL656" i="29"/>
  <c r="W656" i="29"/>
  <c r="X656" i="29" s="1"/>
  <c r="AL963" i="29"/>
  <c r="AN963" i="29"/>
  <c r="W963" i="29"/>
  <c r="X963" i="29" s="1"/>
  <c r="AN224" i="29"/>
  <c r="AL224" i="29"/>
  <c r="W224" i="29"/>
  <c r="X224" i="29" s="1"/>
  <c r="AN134" i="29"/>
  <c r="AL134" i="29"/>
  <c r="W134" i="29"/>
  <c r="X134" i="29" s="1"/>
  <c r="AL311" i="29"/>
  <c r="AN311" i="29"/>
  <c r="W311" i="29"/>
  <c r="X311" i="29" s="1"/>
  <c r="AL558" i="29"/>
  <c r="AN558" i="29"/>
  <c r="W558" i="29"/>
  <c r="X558" i="29" s="1"/>
  <c r="AM46" i="29"/>
  <c r="AJ46" i="29"/>
  <c r="U46" i="29"/>
  <c r="V46" i="29" s="1"/>
  <c r="AM24" i="29"/>
  <c r="AJ24" i="29"/>
  <c r="U24" i="29"/>
  <c r="V24" i="29" s="1"/>
  <c r="AM327" i="29"/>
  <c r="AJ327" i="29"/>
  <c r="U327" i="29"/>
  <c r="V327" i="29" s="1"/>
  <c r="AM650" i="29"/>
  <c r="AJ650" i="29"/>
  <c r="U650" i="29"/>
  <c r="V650" i="29" s="1"/>
  <c r="AM1195" i="29"/>
  <c r="AJ1195" i="29"/>
  <c r="U1195" i="29"/>
  <c r="V1195" i="29" s="1"/>
  <c r="AM435" i="29"/>
  <c r="AJ435" i="29"/>
  <c r="U435" i="29"/>
  <c r="V435" i="29" s="1"/>
  <c r="AM1188" i="29"/>
  <c r="AJ1188" i="29"/>
  <c r="U1188" i="29"/>
  <c r="V1188" i="29" s="1"/>
  <c r="AM230" i="29"/>
  <c r="AJ230" i="29"/>
  <c r="U230" i="29"/>
  <c r="V230" i="29" s="1"/>
  <c r="AM980" i="29"/>
  <c r="AJ980" i="29"/>
  <c r="U980" i="29"/>
  <c r="V980" i="29" s="1"/>
  <c r="AM92" i="29"/>
  <c r="AJ92" i="29"/>
  <c r="U92" i="29"/>
  <c r="V92" i="29" s="1"/>
  <c r="AM575" i="29"/>
  <c r="AJ575" i="29"/>
  <c r="U575" i="29"/>
  <c r="V575" i="29" s="1"/>
  <c r="AM1240" i="29"/>
  <c r="AJ1240" i="29"/>
  <c r="U1240" i="29"/>
  <c r="V1240" i="29" s="1"/>
  <c r="AM477" i="29"/>
  <c r="AJ477" i="29"/>
  <c r="U477" i="29"/>
  <c r="V477" i="29" s="1"/>
  <c r="AM1150" i="29"/>
  <c r="AJ1150" i="29"/>
  <c r="U1150" i="29"/>
  <c r="V1150" i="29" s="1"/>
  <c r="AM256" i="29"/>
  <c r="AJ256" i="29"/>
  <c r="U256" i="29"/>
  <c r="V256" i="29" s="1"/>
  <c r="AM934" i="29"/>
  <c r="AJ934" i="29"/>
  <c r="U934" i="29"/>
  <c r="V934" i="29" s="1"/>
  <c r="AM1441" i="29"/>
  <c r="AJ1441" i="29"/>
  <c r="U1441" i="29"/>
  <c r="V1441" i="29" s="1"/>
  <c r="AM803" i="29"/>
  <c r="AJ803" i="29"/>
  <c r="U803" i="29"/>
  <c r="V803" i="29" s="1"/>
  <c r="AM1125" i="29"/>
  <c r="U1125" i="29"/>
  <c r="V1125" i="29" s="1"/>
  <c r="AJ1125" i="29"/>
  <c r="AM1686" i="29"/>
  <c r="AJ1686" i="29"/>
  <c r="U1686" i="29"/>
  <c r="V1686" i="29" s="1"/>
  <c r="AM1166" i="29"/>
  <c r="AJ1166" i="29"/>
  <c r="U1166" i="29"/>
  <c r="V1166" i="29" s="1"/>
  <c r="AM1873" i="29"/>
  <c r="AJ1873" i="29"/>
  <c r="U1873" i="29"/>
  <c r="V1873" i="29" s="1"/>
  <c r="AM1748" i="29"/>
  <c r="AJ1748" i="29"/>
  <c r="U1748" i="29"/>
  <c r="V1748" i="29" s="1"/>
  <c r="U1467" i="29"/>
  <c r="V1467" i="29" s="1"/>
  <c r="AM1467" i="29"/>
  <c r="AJ1467" i="29"/>
  <c r="AM284" i="29"/>
  <c r="AJ284" i="29"/>
  <c r="U284" i="29"/>
  <c r="V284" i="29" s="1"/>
  <c r="AM1618" i="29"/>
  <c r="AJ1618" i="29"/>
  <c r="U1618" i="29"/>
  <c r="V1618" i="29" s="1"/>
  <c r="AM1790" i="29"/>
  <c r="AJ1790" i="29"/>
  <c r="U1790" i="29"/>
  <c r="V1790" i="29" s="1"/>
  <c r="AM1480" i="29"/>
  <c r="AJ1480" i="29"/>
  <c r="U1480" i="29"/>
  <c r="V1480" i="29" s="1"/>
  <c r="AM1634" i="29"/>
  <c r="AJ1634" i="29"/>
  <c r="U1634" i="29"/>
  <c r="V1634" i="29" s="1"/>
  <c r="AN1523" i="29"/>
  <c r="W1523" i="29"/>
  <c r="X1523" i="29" s="1"/>
  <c r="AL1720" i="29"/>
  <c r="AN1720" i="29"/>
  <c r="W1720" i="29"/>
  <c r="X1720" i="29" s="1"/>
  <c r="AN1410" i="29"/>
  <c r="W1410" i="29"/>
  <c r="X1410" i="29" s="1"/>
  <c r="AL1410" i="29"/>
  <c r="AL1832" i="29"/>
  <c r="AN1832" i="29"/>
  <c r="W1832" i="29"/>
  <c r="X1832" i="29" s="1"/>
  <c r="AL1877" i="29"/>
  <c r="AN1877" i="29"/>
  <c r="W1877" i="29"/>
  <c r="X1877" i="29" s="1"/>
  <c r="AN1283" i="29"/>
  <c r="AL1283" i="29"/>
  <c r="W1283" i="29"/>
  <c r="X1283" i="29" s="1"/>
  <c r="W1350" i="29"/>
  <c r="X1350" i="29" s="1"/>
  <c r="AL1350" i="29"/>
  <c r="AN1350" i="29"/>
  <c r="AL1803" i="29"/>
  <c r="AN1803" i="29"/>
  <c r="W1803" i="29"/>
  <c r="X1803" i="29" s="1"/>
  <c r="AL1363" i="29"/>
  <c r="AN1363" i="29"/>
  <c r="W1363" i="29"/>
  <c r="X1363" i="29" s="1"/>
  <c r="AN1256" i="29"/>
  <c r="W1256" i="29"/>
  <c r="X1256" i="29" s="1"/>
  <c r="AL1256" i="29"/>
  <c r="AN1207" i="29"/>
  <c r="W1207" i="29"/>
  <c r="X1207" i="29" s="1"/>
  <c r="AL1207" i="29"/>
  <c r="AN1890" i="29"/>
  <c r="W1890" i="29"/>
  <c r="X1890" i="29" s="1"/>
  <c r="AL1890" i="29"/>
  <c r="AL1688" i="29"/>
  <c r="AN1688" i="29"/>
  <c r="W1688" i="29"/>
  <c r="X1688" i="29" s="1"/>
  <c r="AL1565" i="29"/>
  <c r="AN1565" i="29"/>
  <c r="W1565" i="29"/>
  <c r="X1565" i="29" s="1"/>
  <c r="AL1507" i="29"/>
  <c r="AN1507" i="29"/>
  <c r="W1507" i="29"/>
  <c r="X1507" i="29" s="1"/>
  <c r="AL1036" i="29"/>
  <c r="AN1036" i="29"/>
  <c r="W1036" i="29"/>
  <c r="X1036" i="29" s="1"/>
  <c r="AL1723" i="29"/>
  <c r="AN1723" i="29"/>
  <c r="W1723" i="29"/>
  <c r="X1723" i="29" s="1"/>
  <c r="AL1835" i="29"/>
  <c r="AN1835" i="29"/>
  <c r="W1835" i="29"/>
  <c r="X1835" i="29" s="1"/>
  <c r="AN369" i="29"/>
  <c r="AL369" i="29"/>
  <c r="W369" i="29"/>
  <c r="X369" i="29" s="1"/>
  <c r="AN438" i="29"/>
  <c r="AL438" i="29"/>
  <c r="W438" i="29"/>
  <c r="X438" i="29" s="1"/>
  <c r="AL552" i="29"/>
  <c r="AN552" i="29"/>
  <c r="W552" i="29"/>
  <c r="X552" i="29" s="1"/>
  <c r="AL69" i="29"/>
  <c r="AN69" i="29"/>
  <c r="W69" i="29"/>
  <c r="X69" i="29" s="1"/>
  <c r="AL858" i="29"/>
  <c r="AN858" i="29"/>
  <c r="W858" i="29"/>
  <c r="X858" i="29" s="1"/>
  <c r="AN214" i="29"/>
  <c r="W214" i="29"/>
  <c r="X214" i="29" s="1"/>
  <c r="AL214" i="29"/>
  <c r="AL329" i="29"/>
  <c r="AN329" i="29"/>
  <c r="W329" i="29"/>
  <c r="X329" i="29" s="1"/>
  <c r="AN140" i="29"/>
  <c r="AL140" i="29"/>
  <c r="W140" i="29"/>
  <c r="X140" i="29" s="1"/>
  <c r="AL363" i="29"/>
  <c r="AN363" i="29"/>
  <c r="W363" i="29"/>
  <c r="X363" i="29" s="1"/>
  <c r="AN1329" i="29"/>
  <c r="W1329" i="29"/>
  <c r="X1329" i="29" s="1"/>
  <c r="AL1329" i="29"/>
  <c r="AL615" i="29"/>
  <c r="AN615" i="29"/>
  <c r="W615" i="29"/>
  <c r="X615" i="29" s="1"/>
  <c r="AL542" i="29"/>
  <c r="AN542" i="29"/>
  <c r="W542" i="29"/>
  <c r="X542" i="29" s="1"/>
  <c r="AN446" i="29"/>
  <c r="AL446" i="29"/>
  <c r="W446" i="29"/>
  <c r="X446" i="29" s="1"/>
  <c r="AL1184" i="29"/>
  <c r="AN1184" i="29"/>
  <c r="W1184" i="29"/>
  <c r="X1184" i="29" s="1"/>
  <c r="AM110" i="29"/>
  <c r="AJ110" i="29"/>
  <c r="U110" i="29"/>
  <c r="V110" i="29" s="1"/>
  <c r="AM26" i="29"/>
  <c r="U26" i="29"/>
  <c r="V26" i="29" s="1"/>
  <c r="AJ26" i="29"/>
  <c r="AM132" i="29"/>
  <c r="U132" i="29"/>
  <c r="V132" i="29" s="1"/>
  <c r="AJ132" i="29"/>
  <c r="AM644" i="29"/>
  <c r="AJ644" i="29"/>
  <c r="U644" i="29"/>
  <c r="V644" i="29" s="1"/>
  <c r="U1280" i="29"/>
  <c r="V1280" i="29" s="1"/>
  <c r="AM1280" i="29"/>
  <c r="AJ1280" i="29"/>
  <c r="AM453" i="29"/>
  <c r="AJ453" i="29"/>
  <c r="U453" i="29"/>
  <c r="V453" i="29" s="1"/>
  <c r="AM1126" i="29"/>
  <c r="AJ1126" i="29"/>
  <c r="U1126" i="29"/>
  <c r="V1126" i="29" s="1"/>
  <c r="AM232" i="29"/>
  <c r="AJ232" i="29"/>
  <c r="U232" i="29"/>
  <c r="V232" i="29" s="1"/>
  <c r="AM910" i="29"/>
  <c r="AJ910" i="29"/>
  <c r="U910" i="29"/>
  <c r="V910" i="29" s="1"/>
  <c r="AJ1417" i="29"/>
  <c r="AM1417" i="29"/>
  <c r="U1417" i="29"/>
  <c r="V1417" i="29" s="1"/>
  <c r="U583" i="29"/>
  <c r="V583" i="29" s="1"/>
  <c r="AM583" i="29"/>
  <c r="AJ583" i="29"/>
  <c r="AM1157" i="29"/>
  <c r="AJ1157" i="29"/>
  <c r="U1157" i="29"/>
  <c r="V1157" i="29" s="1"/>
  <c r="AM39" i="29"/>
  <c r="AJ39" i="29"/>
  <c r="U39" i="29"/>
  <c r="V39" i="29" s="1"/>
  <c r="AM949" i="29"/>
  <c r="AJ949" i="29"/>
  <c r="U949" i="29"/>
  <c r="V949" i="29" s="1"/>
  <c r="AM47" i="29"/>
  <c r="AJ47" i="29"/>
  <c r="U47" i="29"/>
  <c r="V47" i="29" s="1"/>
  <c r="AM754" i="29"/>
  <c r="U754" i="29"/>
  <c r="V754" i="29" s="1"/>
  <c r="AJ754" i="29"/>
  <c r="AJ1294" i="29"/>
  <c r="AM1294" i="29"/>
  <c r="U1294" i="29"/>
  <c r="V1294" i="29" s="1"/>
  <c r="AM611" i="29"/>
  <c r="AJ611" i="29"/>
  <c r="U611" i="29"/>
  <c r="V611" i="29" s="1"/>
  <c r="AM1127" i="29"/>
  <c r="U1127" i="29"/>
  <c r="V1127" i="29" s="1"/>
  <c r="AJ1127" i="29"/>
  <c r="AM1463" i="29"/>
  <c r="AJ1463" i="29"/>
  <c r="U1463" i="29"/>
  <c r="V1463" i="29" s="1"/>
  <c r="AM539" i="29"/>
  <c r="U539" i="29"/>
  <c r="V539" i="29" s="1"/>
  <c r="AJ539" i="29"/>
  <c r="U1533" i="29"/>
  <c r="V1533" i="29" s="1"/>
  <c r="AM1533" i="29"/>
  <c r="AJ1533" i="29"/>
  <c r="AM1705" i="29"/>
  <c r="AJ1705" i="29"/>
  <c r="U1705" i="29"/>
  <c r="V1705" i="29" s="1"/>
  <c r="U1364" i="29"/>
  <c r="V1364" i="29" s="1"/>
  <c r="AM1364" i="29"/>
  <c r="AJ1364" i="29"/>
  <c r="AM1895" i="29"/>
  <c r="AJ1895" i="29"/>
  <c r="U1895" i="29"/>
  <c r="V1895" i="29" s="1"/>
  <c r="U1623" i="29"/>
  <c r="V1623" i="29" s="1"/>
  <c r="AJ1623" i="29"/>
  <c r="AM1623" i="29"/>
  <c r="AM1803" i="29"/>
  <c r="AJ1803" i="29"/>
  <c r="U1803" i="29"/>
  <c r="V1803" i="29" s="1"/>
  <c r="AM1581" i="29"/>
  <c r="AJ1581" i="29"/>
  <c r="U1581" i="29"/>
  <c r="V1581" i="29" s="1"/>
  <c r="AM727" i="29"/>
  <c r="AJ727" i="29"/>
  <c r="U727" i="29"/>
  <c r="V727" i="29" s="1"/>
  <c r="AN1787" i="29"/>
  <c r="W1787" i="29"/>
  <c r="X1787" i="29" s="1"/>
  <c r="AL1787" i="29"/>
  <c r="AL1319" i="29"/>
  <c r="AN1319" i="29"/>
  <c r="W1319" i="29"/>
  <c r="X1319" i="29" s="1"/>
  <c r="AN1400" i="29"/>
  <c r="AL1400" i="29"/>
  <c r="W1400" i="29"/>
  <c r="X1400" i="29" s="1"/>
  <c r="AN1598" i="29"/>
  <c r="W1598" i="29"/>
  <c r="X1598" i="29" s="1"/>
  <c r="AL1598" i="29"/>
  <c r="AL1898" i="29"/>
  <c r="AN1898" i="29"/>
  <c r="W1898" i="29"/>
  <c r="X1898" i="29" s="1"/>
  <c r="AN1391" i="29"/>
  <c r="AL1391" i="29"/>
  <c r="W1391" i="29"/>
  <c r="X1391" i="29" s="1"/>
  <c r="AN1343" i="29"/>
  <c r="AL1343" i="29"/>
  <c r="W1343" i="29"/>
  <c r="X1343" i="29" s="1"/>
  <c r="AN1550" i="29"/>
  <c r="W1550" i="29"/>
  <c r="X1550" i="29" s="1"/>
  <c r="AL1550" i="29"/>
  <c r="AN1910" i="29"/>
  <c r="W1910" i="29"/>
  <c r="X1910" i="29" s="1"/>
  <c r="AL1910" i="29"/>
  <c r="AN1755" i="29"/>
  <c r="W1755" i="29"/>
  <c r="X1755" i="29" s="1"/>
  <c r="AL1755" i="29"/>
  <c r="AN1566" i="29"/>
  <c r="AL1566" i="29"/>
  <c r="W1566" i="29"/>
  <c r="X1566" i="29" s="1"/>
  <c r="AN952" i="29"/>
  <c r="W952" i="29"/>
  <c r="X952" i="29" s="1"/>
  <c r="AL952" i="29"/>
  <c r="AN1215" i="29"/>
  <c r="AL1215" i="29"/>
  <c r="W1215" i="29"/>
  <c r="X1215" i="29" s="1"/>
  <c r="AL838" i="29"/>
  <c r="AN838" i="29"/>
  <c r="W838" i="29"/>
  <c r="X838" i="29" s="1"/>
  <c r="AN1114" i="29"/>
  <c r="W1114" i="29"/>
  <c r="X1114" i="29" s="1"/>
  <c r="AL1114" i="29"/>
  <c r="AN441" i="29"/>
  <c r="AL441" i="29"/>
  <c r="W441" i="29"/>
  <c r="X441" i="29" s="1"/>
  <c r="AN431" i="29"/>
  <c r="AL431" i="29"/>
  <c r="W431" i="29"/>
  <c r="X431" i="29" s="1"/>
  <c r="AN843" i="29"/>
  <c r="AL843" i="29"/>
  <c r="W843" i="29"/>
  <c r="X843" i="29" s="1"/>
  <c r="AN759" i="29"/>
  <c r="W759" i="29"/>
  <c r="X759" i="29" s="1"/>
  <c r="AL759" i="29"/>
  <c r="AL155" i="29"/>
  <c r="AN155" i="29"/>
  <c r="W155" i="29"/>
  <c r="X155" i="29" s="1"/>
  <c r="AL1266" i="29"/>
  <c r="AN1266" i="29"/>
  <c r="W1266" i="29"/>
  <c r="X1266" i="29" s="1"/>
  <c r="AL180" i="29"/>
  <c r="AN180" i="29"/>
  <c r="W180" i="29"/>
  <c r="X180" i="29" s="1"/>
  <c r="AL1659" i="29"/>
  <c r="AN1659" i="29"/>
  <c r="W1659" i="29"/>
  <c r="X1659" i="29" s="1"/>
  <c r="AN1451" i="29"/>
  <c r="W1451" i="29"/>
  <c r="X1451" i="29" s="1"/>
  <c r="AL1451" i="29"/>
  <c r="AL701" i="29"/>
  <c r="AN701" i="29"/>
  <c r="W701" i="29"/>
  <c r="X701" i="29" s="1"/>
  <c r="AN684" i="29"/>
  <c r="W684" i="29"/>
  <c r="X684" i="29" s="1"/>
  <c r="AL684" i="29"/>
  <c r="AN34" i="29"/>
  <c r="AL34" i="29"/>
  <c r="W34" i="29"/>
  <c r="X34" i="29" s="1"/>
  <c r="AN1397" i="29"/>
  <c r="AL1397" i="29"/>
  <c r="W1397" i="29"/>
  <c r="X1397" i="29" s="1"/>
  <c r="AL578" i="29"/>
  <c r="AN578" i="29"/>
  <c r="W578" i="29"/>
  <c r="X578" i="29" s="1"/>
  <c r="AL73" i="29"/>
  <c r="AN73" i="29"/>
  <c r="W73" i="29"/>
  <c r="X73" i="29" s="1"/>
  <c r="AM64" i="29"/>
  <c r="AJ64" i="29"/>
  <c r="U64" i="29"/>
  <c r="V64" i="29" s="1"/>
  <c r="AM206" i="29"/>
  <c r="AJ206" i="29"/>
  <c r="U206" i="29"/>
  <c r="V206" i="29" s="1"/>
  <c r="AM454" i="29"/>
  <c r="AJ454" i="29"/>
  <c r="U454" i="29"/>
  <c r="V454" i="29" s="1"/>
  <c r="AM1135" i="29"/>
  <c r="AJ1135" i="29"/>
  <c r="U1135" i="29"/>
  <c r="V1135" i="29" s="1"/>
  <c r="AM140" i="29"/>
  <c r="AJ140" i="29"/>
  <c r="U140" i="29"/>
  <c r="V140" i="29" s="1"/>
  <c r="AM652" i="29"/>
  <c r="AJ652" i="29"/>
  <c r="U652" i="29"/>
  <c r="V652" i="29" s="1"/>
  <c r="AM1288" i="29"/>
  <c r="U1288" i="29"/>
  <c r="V1288" i="29" s="1"/>
  <c r="AJ1288" i="29"/>
  <c r="AM525" i="29"/>
  <c r="U525" i="29"/>
  <c r="V525" i="29" s="1"/>
  <c r="AJ525" i="29"/>
  <c r="U789" i="29"/>
  <c r="V789" i="29" s="1"/>
  <c r="AM789" i="29"/>
  <c r="AJ789" i="29"/>
  <c r="AM597" i="29"/>
  <c r="AJ597" i="29"/>
  <c r="U597" i="29"/>
  <c r="V597" i="29" s="1"/>
  <c r="AM1033" i="29"/>
  <c r="AJ1033" i="29"/>
  <c r="U1033" i="29"/>
  <c r="V1033" i="29" s="1"/>
  <c r="AM241" i="29"/>
  <c r="AJ241" i="29"/>
  <c r="U241" i="29"/>
  <c r="V241" i="29" s="1"/>
  <c r="AM943" i="29"/>
  <c r="U943" i="29"/>
  <c r="V943" i="29" s="1"/>
  <c r="AJ943" i="29"/>
  <c r="AM632" i="29"/>
  <c r="AJ632" i="29"/>
  <c r="U632" i="29"/>
  <c r="V632" i="29" s="1"/>
  <c r="AM1175" i="29"/>
  <c r="AJ1175" i="29"/>
  <c r="U1175" i="29"/>
  <c r="V1175" i="29" s="1"/>
  <c r="AM479" i="29"/>
  <c r="AJ479" i="29"/>
  <c r="U479" i="29"/>
  <c r="V479" i="29" s="1"/>
  <c r="U1011" i="29"/>
  <c r="V1011" i="29" s="1"/>
  <c r="AJ1011" i="29"/>
  <c r="AM1011" i="29"/>
  <c r="AM1200" i="29"/>
  <c r="AJ1200" i="29"/>
  <c r="U1200" i="29"/>
  <c r="V1200" i="29" s="1"/>
  <c r="AM1905" i="29"/>
  <c r="U1905" i="29"/>
  <c r="V1905" i="29" s="1"/>
  <c r="AJ1905" i="29"/>
  <c r="AM1471" i="29"/>
  <c r="U1471" i="29"/>
  <c r="V1471" i="29" s="1"/>
  <c r="AJ1471" i="29"/>
  <c r="AM1169" i="29"/>
  <c r="AJ1169" i="29"/>
  <c r="U1169" i="29"/>
  <c r="V1169" i="29" s="1"/>
  <c r="AM1485" i="29"/>
  <c r="U1485" i="29"/>
  <c r="V1485" i="29" s="1"/>
  <c r="AJ1485" i="29"/>
  <c r="AM1746" i="29"/>
  <c r="U1746" i="29"/>
  <c r="V1746" i="29" s="1"/>
  <c r="AJ1746" i="29"/>
  <c r="AM1176" i="29"/>
  <c r="AJ1176" i="29"/>
  <c r="U1176" i="29"/>
  <c r="V1176" i="29" s="1"/>
  <c r="AM1656" i="29"/>
  <c r="AJ1656" i="29"/>
  <c r="U1656" i="29"/>
  <c r="V1656" i="29" s="1"/>
  <c r="AM1461" i="29"/>
  <c r="AJ1461" i="29"/>
  <c r="U1461" i="29"/>
  <c r="V1461" i="29" s="1"/>
  <c r="AM1881" i="29"/>
  <c r="AJ1881" i="29"/>
  <c r="U1881" i="29"/>
  <c r="V1881" i="29" s="1"/>
  <c r="AN1303" i="29"/>
  <c r="W1303" i="29"/>
  <c r="X1303" i="29" s="1"/>
  <c r="AL1303" i="29"/>
  <c r="AN1068" i="29"/>
  <c r="W1068" i="29"/>
  <c r="X1068" i="29" s="1"/>
  <c r="AL1068" i="29"/>
  <c r="AN1010" i="29"/>
  <c r="W1010" i="29"/>
  <c r="X1010" i="29" s="1"/>
  <c r="AL1010" i="29"/>
  <c r="AL1672" i="29"/>
  <c r="AN1672" i="29"/>
  <c r="W1672" i="29"/>
  <c r="X1672" i="29" s="1"/>
  <c r="AN1317" i="29"/>
  <c r="AL1317" i="29"/>
  <c r="W1317" i="29"/>
  <c r="X1317" i="29" s="1"/>
  <c r="AN1066" i="29"/>
  <c r="W1066" i="29"/>
  <c r="X1066" i="29" s="1"/>
  <c r="AL1066" i="29"/>
  <c r="AN1070" i="29"/>
  <c r="W1070" i="29"/>
  <c r="X1070" i="29" s="1"/>
  <c r="AL1070" i="29"/>
  <c r="AL1054" i="29"/>
  <c r="AN1054" i="29"/>
  <c r="W1054" i="29"/>
  <c r="X1054" i="29" s="1"/>
  <c r="AL1640" i="29"/>
  <c r="AN1640" i="29"/>
  <c r="W1640" i="29"/>
  <c r="X1640" i="29" s="1"/>
  <c r="AN1239" i="29"/>
  <c r="AL1239" i="29"/>
  <c r="W1239" i="29"/>
  <c r="X1239" i="29" s="1"/>
  <c r="AL1856" i="29"/>
  <c r="AN1856" i="29"/>
  <c r="W1856" i="29"/>
  <c r="X1856" i="29" s="1"/>
  <c r="AL1651" i="29"/>
  <c r="AN1651" i="29"/>
  <c r="W1651" i="29"/>
  <c r="X1651" i="29" s="1"/>
  <c r="AN89" i="29"/>
  <c r="AL89" i="29"/>
  <c r="W89" i="29"/>
  <c r="X89" i="29" s="1"/>
  <c r="AN1117" i="29"/>
  <c r="AL1117" i="29"/>
  <c r="W1117" i="29"/>
  <c r="X1117" i="29" s="1"/>
  <c r="AL376" i="29"/>
  <c r="AN376" i="29"/>
  <c r="W376" i="29"/>
  <c r="X376" i="29" s="1"/>
  <c r="AL461" i="29"/>
  <c r="AN461" i="29"/>
  <c r="W461" i="29"/>
  <c r="X461" i="29" s="1"/>
  <c r="AL846" i="29"/>
  <c r="AN846" i="29"/>
  <c r="W846" i="29"/>
  <c r="X846" i="29" s="1"/>
  <c r="AN199" i="29"/>
  <c r="W199" i="29"/>
  <c r="X199" i="29" s="1"/>
  <c r="AL199" i="29"/>
  <c r="AN771" i="29"/>
  <c r="W771" i="29"/>
  <c r="X771" i="29" s="1"/>
  <c r="AL771" i="29"/>
  <c r="AN418" i="29"/>
  <c r="AL418" i="29"/>
  <c r="W418" i="29"/>
  <c r="X418" i="29" s="1"/>
  <c r="AN336" i="29"/>
  <c r="AL336" i="29"/>
  <c r="W336" i="29"/>
  <c r="X336" i="29" s="1"/>
  <c r="AN1050" i="29"/>
  <c r="W1050" i="29"/>
  <c r="X1050" i="29" s="1"/>
  <c r="AL1050" i="29"/>
  <c r="AN606" i="29"/>
  <c r="W606" i="29"/>
  <c r="X606" i="29" s="1"/>
  <c r="AL606" i="29"/>
  <c r="AN524" i="29"/>
  <c r="AL524" i="29"/>
  <c r="W524" i="29"/>
  <c r="X524" i="29" s="1"/>
  <c r="W1124" i="29"/>
  <c r="X1124" i="29" s="1"/>
  <c r="AL1124" i="29"/>
  <c r="AN1124" i="29"/>
  <c r="AL653" i="29"/>
  <c r="AN653" i="29"/>
  <c r="W653" i="29"/>
  <c r="X653" i="29" s="1"/>
  <c r="AM182" i="29"/>
  <c r="AJ182" i="29"/>
  <c r="U182" i="29"/>
  <c r="V182" i="29" s="1"/>
  <c r="AM154" i="29"/>
  <c r="U154" i="29"/>
  <c r="V154" i="29" s="1"/>
  <c r="AJ154" i="29"/>
  <c r="U236" i="29"/>
  <c r="V236" i="29" s="1"/>
  <c r="AM236" i="29"/>
  <c r="AJ236" i="29"/>
  <c r="AM772" i="29"/>
  <c r="AJ772" i="29"/>
  <c r="U772" i="29"/>
  <c r="V772" i="29" s="1"/>
  <c r="AM1408" i="29"/>
  <c r="U1408" i="29"/>
  <c r="V1408" i="29" s="1"/>
  <c r="AJ1408" i="29"/>
  <c r="AM518" i="29"/>
  <c r="AJ518" i="29"/>
  <c r="U518" i="29"/>
  <c r="V518" i="29" s="1"/>
  <c r="AM1143" i="29"/>
  <c r="AJ1143" i="29"/>
  <c r="U1143" i="29"/>
  <c r="V1143" i="29" s="1"/>
  <c r="AM439" i="29"/>
  <c r="U439" i="29"/>
  <c r="V439" i="29" s="1"/>
  <c r="AJ439" i="29"/>
  <c r="AM997" i="29"/>
  <c r="AJ997" i="29"/>
  <c r="U997" i="29"/>
  <c r="V997" i="29" s="1"/>
  <c r="AM322" i="29"/>
  <c r="AJ322" i="29"/>
  <c r="U322" i="29"/>
  <c r="V322" i="29" s="1"/>
  <c r="AM843" i="29"/>
  <c r="AJ843" i="29"/>
  <c r="U843" i="29"/>
  <c r="V843" i="29" s="1"/>
  <c r="AM1406" i="29"/>
  <c r="U1406" i="29"/>
  <c r="V1406" i="29" s="1"/>
  <c r="AJ1406" i="29"/>
  <c r="AM688" i="29"/>
  <c r="AJ688" i="29"/>
  <c r="U688" i="29"/>
  <c r="V688" i="29" s="1"/>
  <c r="AM1010" i="29"/>
  <c r="U1010" i="29"/>
  <c r="V1010" i="29" s="1"/>
  <c r="AJ1010" i="29"/>
  <c r="AM696" i="29"/>
  <c r="AJ696" i="29"/>
  <c r="U696" i="29"/>
  <c r="V696" i="29" s="1"/>
  <c r="AM1018" i="29"/>
  <c r="AJ1018" i="29"/>
  <c r="U1018" i="29"/>
  <c r="V1018" i="29" s="1"/>
  <c r="AM292" i="29"/>
  <c r="AJ292" i="29"/>
  <c r="U292" i="29"/>
  <c r="V292" i="29" s="1"/>
  <c r="U566" i="29"/>
  <c r="V566" i="29" s="1"/>
  <c r="AM566" i="29"/>
  <c r="AJ566" i="29"/>
  <c r="AM816" i="29"/>
  <c r="AJ816" i="29"/>
  <c r="U816" i="29"/>
  <c r="V816" i="29" s="1"/>
  <c r="AM1540" i="29"/>
  <c r="AJ1540" i="29"/>
  <c r="U1540" i="29"/>
  <c r="V1540" i="29" s="1"/>
  <c r="U1303" i="29"/>
  <c r="V1303" i="29" s="1"/>
  <c r="AJ1303" i="29"/>
  <c r="AM1303" i="29"/>
  <c r="AJ1877" i="29"/>
  <c r="AM1877" i="29"/>
  <c r="U1877" i="29"/>
  <c r="V1877" i="29" s="1"/>
  <c r="AM1538" i="29"/>
  <c r="U1538" i="29"/>
  <c r="V1538" i="29" s="1"/>
  <c r="AJ1538" i="29"/>
  <c r="AM1710" i="29"/>
  <c r="AJ1710" i="29"/>
  <c r="U1710" i="29"/>
  <c r="V1710" i="29" s="1"/>
  <c r="U741" i="29"/>
  <c r="V741" i="29" s="1"/>
  <c r="AM741" i="29"/>
  <c r="AJ741" i="29"/>
  <c r="AM1584" i="29"/>
  <c r="AJ1584" i="29"/>
  <c r="U1584" i="29"/>
  <c r="V1584" i="29" s="1"/>
  <c r="AM1821" i="29"/>
  <c r="AJ1821" i="29"/>
  <c r="U1821" i="29"/>
  <c r="V1821" i="29" s="1"/>
  <c r="U1351" i="29"/>
  <c r="V1351" i="29" s="1"/>
  <c r="AJ1351" i="29"/>
  <c r="AM1351" i="29"/>
  <c r="AM522" i="29"/>
  <c r="AJ522" i="29"/>
  <c r="U522" i="29"/>
  <c r="V522" i="29" s="1"/>
  <c r="AM1215" i="29"/>
  <c r="U1215" i="29"/>
  <c r="V1215" i="29" s="1"/>
  <c r="AJ1215" i="29"/>
  <c r="AM1639" i="29"/>
  <c r="AJ1639" i="29"/>
  <c r="U1639" i="29"/>
  <c r="V1639" i="29" s="1"/>
  <c r="AM1478" i="29"/>
  <c r="U1478" i="29"/>
  <c r="V1478" i="29" s="1"/>
  <c r="AJ1478" i="29"/>
  <c r="AL1508" i="29"/>
  <c r="AN1508" i="29"/>
  <c r="W1508" i="29"/>
  <c r="X1508" i="29" s="1"/>
  <c r="AL1772" i="29"/>
  <c r="AN1772" i="29"/>
  <c r="W1772" i="29"/>
  <c r="X1772" i="29" s="1"/>
  <c r="AN1879" i="29"/>
  <c r="AL1879" i="29"/>
  <c r="W1879" i="29"/>
  <c r="X1879" i="29" s="1"/>
  <c r="AN1583" i="29"/>
  <c r="AL1583" i="29"/>
  <c r="W1583" i="29"/>
  <c r="X1583" i="29" s="1"/>
  <c r="AN1909" i="29"/>
  <c r="W1909" i="29"/>
  <c r="X1909" i="29" s="1"/>
  <c r="AL1909" i="29"/>
  <c r="AN1691" i="29"/>
  <c r="W1691" i="29"/>
  <c r="X1691" i="29" s="1"/>
  <c r="AL1691" i="29"/>
  <c r="AN1883" i="29"/>
  <c r="AL1883" i="29"/>
  <c r="W1883" i="29"/>
  <c r="X1883" i="29" s="1"/>
  <c r="AL1295" i="29"/>
  <c r="AN1295" i="29"/>
  <c r="W1295" i="29"/>
  <c r="X1295" i="29" s="1"/>
  <c r="AN1351" i="29"/>
  <c r="AL1351" i="29"/>
  <c r="W1351" i="29"/>
  <c r="X1351" i="29" s="1"/>
  <c r="AN636" i="29"/>
  <c r="AL636" i="29"/>
  <c r="W636" i="29"/>
  <c r="X636" i="29" s="1"/>
  <c r="AN1692" i="29"/>
  <c r="AL1692" i="29"/>
  <c r="W1692" i="29"/>
  <c r="X1692" i="29" s="1"/>
  <c r="AN687" i="29"/>
  <c r="AL687" i="29"/>
  <c r="W687" i="29"/>
  <c r="X687" i="29" s="1"/>
  <c r="AN1470" i="29"/>
  <c r="AL1470" i="29"/>
  <c r="W1470" i="29"/>
  <c r="X1470" i="29" s="1"/>
  <c r="AN702" i="29"/>
  <c r="W702" i="29"/>
  <c r="X702" i="29" s="1"/>
  <c r="AL702" i="29"/>
  <c r="AL1497" i="29"/>
  <c r="AN1497" i="29"/>
  <c r="W1497" i="29"/>
  <c r="X1497" i="29" s="1"/>
  <c r="AN422" i="29"/>
  <c r="AL422" i="29"/>
  <c r="W422" i="29"/>
  <c r="X422" i="29" s="1"/>
  <c r="AL561" i="29"/>
  <c r="AN561" i="29"/>
  <c r="W561" i="29"/>
  <c r="X561" i="29" s="1"/>
  <c r="AN472" i="29"/>
  <c r="W472" i="29"/>
  <c r="X472" i="29" s="1"/>
  <c r="AL472" i="29"/>
  <c r="AL797" i="29"/>
  <c r="AN797" i="29"/>
  <c r="W797" i="29"/>
  <c r="X797" i="29" s="1"/>
  <c r="AN770" i="29"/>
  <c r="W770" i="29"/>
  <c r="X770" i="29" s="1"/>
  <c r="AL770" i="29"/>
  <c r="AN210" i="29"/>
  <c r="W210" i="29"/>
  <c r="X210" i="29" s="1"/>
  <c r="AL210" i="29"/>
  <c r="AN136" i="29"/>
  <c r="W136" i="29"/>
  <c r="X136" i="29" s="1"/>
  <c r="AL136" i="29"/>
  <c r="AL942" i="29"/>
  <c r="AN942" i="29"/>
  <c r="W942" i="29"/>
  <c r="X942" i="29" s="1"/>
  <c r="AN48" i="29"/>
  <c r="AL48" i="29"/>
  <c r="W48" i="29"/>
  <c r="X48" i="29" s="1"/>
  <c r="AN303" i="29"/>
  <c r="W303" i="29"/>
  <c r="X303" i="29" s="1"/>
  <c r="AL303" i="29"/>
  <c r="AL1230" i="29"/>
  <c r="AN1230" i="29"/>
  <c r="W1230" i="29"/>
  <c r="X1230" i="29" s="1"/>
  <c r="AN212" i="29"/>
  <c r="W212" i="29"/>
  <c r="X212" i="29" s="1"/>
  <c r="AL212" i="29"/>
  <c r="AL347" i="29"/>
  <c r="AN347" i="29"/>
  <c r="W347" i="29"/>
  <c r="X347" i="29" s="1"/>
  <c r="AL732" i="29"/>
  <c r="AN732" i="29"/>
  <c r="W732" i="29"/>
  <c r="X732" i="29" s="1"/>
  <c r="AN432" i="29"/>
  <c r="AL432" i="29"/>
  <c r="W432" i="29"/>
  <c r="X432" i="29" s="1"/>
  <c r="AN598" i="29"/>
  <c r="W598" i="29"/>
  <c r="X598" i="29" s="1"/>
  <c r="AL598" i="29"/>
  <c r="AN819" i="29"/>
  <c r="AL819" i="29"/>
  <c r="W819" i="29"/>
  <c r="X819" i="29" s="1"/>
  <c r="AN511" i="29"/>
  <c r="AL511" i="29"/>
  <c r="W511" i="29"/>
  <c r="X511" i="29" s="1"/>
  <c r="AL670" i="29"/>
  <c r="AN670" i="29"/>
  <c r="W670" i="29"/>
  <c r="X670" i="29" s="1"/>
  <c r="AN211" i="29"/>
  <c r="W211" i="29"/>
  <c r="X211" i="29" s="1"/>
  <c r="AL211" i="29"/>
  <c r="AN501" i="29"/>
  <c r="W501" i="29"/>
  <c r="X501" i="29" s="1"/>
  <c r="AL501" i="29"/>
  <c r="AM25" i="29"/>
  <c r="AJ25" i="29"/>
  <c r="U25" i="29"/>
  <c r="V25" i="29" s="1"/>
  <c r="AM113" i="29"/>
  <c r="AJ113" i="29"/>
  <c r="U113" i="29"/>
  <c r="V113" i="29" s="1"/>
  <c r="AM362" i="29"/>
  <c r="U362" i="29"/>
  <c r="V362" i="29" s="1"/>
  <c r="AJ362" i="29"/>
  <c r="AM883" i="29"/>
  <c r="AJ883" i="29"/>
  <c r="U883" i="29"/>
  <c r="V883" i="29" s="1"/>
  <c r="AM1446" i="29"/>
  <c r="AJ1446" i="29"/>
  <c r="U1446" i="29"/>
  <c r="V1446" i="29" s="1"/>
  <c r="AM664" i="29"/>
  <c r="AJ664" i="29"/>
  <c r="U664" i="29"/>
  <c r="V664" i="29" s="1"/>
  <c r="AM896" i="29"/>
  <c r="AJ896" i="29"/>
  <c r="U896" i="29"/>
  <c r="V896" i="29" s="1"/>
  <c r="AM449" i="29"/>
  <c r="AJ449" i="29"/>
  <c r="U449" i="29"/>
  <c r="V449" i="29" s="1"/>
  <c r="AM991" i="29"/>
  <c r="AJ991" i="29"/>
  <c r="U991" i="29"/>
  <c r="V991" i="29" s="1"/>
  <c r="AM324" i="29"/>
  <c r="AJ324" i="29"/>
  <c r="U324" i="29"/>
  <c r="V324" i="29" s="1"/>
  <c r="AM639" i="29"/>
  <c r="AJ639" i="29"/>
  <c r="U639" i="29"/>
  <c r="V639" i="29" s="1"/>
  <c r="AM1184" i="29"/>
  <c r="AJ1184" i="29"/>
  <c r="U1184" i="29"/>
  <c r="V1184" i="29" s="1"/>
  <c r="AM496" i="29"/>
  <c r="U496" i="29"/>
  <c r="V496" i="29" s="1"/>
  <c r="AJ496" i="29"/>
  <c r="AM1020" i="29"/>
  <c r="AJ1020" i="29"/>
  <c r="U1020" i="29"/>
  <c r="V1020" i="29" s="1"/>
  <c r="AM291" i="29"/>
  <c r="AJ291" i="29"/>
  <c r="U291" i="29"/>
  <c r="V291" i="29" s="1"/>
  <c r="AM812" i="29"/>
  <c r="AJ812" i="29"/>
  <c r="U812" i="29"/>
  <c r="V812" i="29" s="1"/>
  <c r="AM94" i="29"/>
  <c r="AJ94" i="29"/>
  <c r="U94" i="29"/>
  <c r="V94" i="29" s="1"/>
  <c r="AM606" i="29"/>
  <c r="AJ606" i="29"/>
  <c r="U606" i="29"/>
  <c r="V606" i="29" s="1"/>
  <c r="U1341" i="29"/>
  <c r="V1341" i="29" s="1"/>
  <c r="AM1341" i="29"/>
  <c r="AJ1341" i="29"/>
  <c r="AM1497" i="29"/>
  <c r="AJ1497" i="29"/>
  <c r="U1497" i="29"/>
  <c r="V1497" i="29" s="1"/>
  <c r="AM1238" i="29"/>
  <c r="U1238" i="29"/>
  <c r="V1238" i="29" s="1"/>
  <c r="AJ1238" i="29"/>
  <c r="AM1386" i="29"/>
  <c r="AJ1386" i="29"/>
  <c r="U1386" i="29"/>
  <c r="V1386" i="29" s="1"/>
  <c r="AM1543" i="29"/>
  <c r="AJ1543" i="29"/>
  <c r="U1543" i="29"/>
  <c r="V1543" i="29" s="1"/>
  <c r="AM1723" i="29"/>
  <c r="AJ1723" i="29"/>
  <c r="U1723" i="29"/>
  <c r="V1723" i="29" s="1"/>
  <c r="U535" i="29"/>
  <c r="V535" i="29" s="1"/>
  <c r="AM535" i="29"/>
  <c r="AJ535" i="29"/>
  <c r="AM1258" i="29"/>
  <c r="AJ1258" i="29"/>
  <c r="U1258" i="29"/>
  <c r="V1258" i="29" s="1"/>
  <c r="AM1601" i="29"/>
  <c r="U1601" i="29"/>
  <c r="V1601" i="29" s="1"/>
  <c r="AJ1601" i="29"/>
  <c r="AM1784" i="29"/>
  <c r="AJ1784" i="29"/>
  <c r="U1784" i="29"/>
  <c r="V1784" i="29" s="1"/>
  <c r="AM301" i="29"/>
  <c r="AJ301" i="29"/>
  <c r="U301" i="29"/>
  <c r="V301" i="29" s="1"/>
  <c r="AN990" i="29"/>
  <c r="AL990" i="29"/>
  <c r="W990" i="29"/>
  <c r="X990" i="29" s="1"/>
  <c r="AL957" i="29"/>
  <c r="AN957" i="29"/>
  <c r="W957" i="29"/>
  <c r="X957" i="29" s="1"/>
  <c r="AM388" i="29"/>
  <c r="U388" i="29"/>
  <c r="V388" i="29" s="1"/>
  <c r="AJ388" i="29"/>
  <c r="AM1665" i="29"/>
  <c r="AJ1665" i="29"/>
  <c r="U1665" i="29"/>
  <c r="V1665" i="29" s="1"/>
  <c r="AM1496" i="29"/>
  <c r="U1496" i="29"/>
  <c r="V1496" i="29" s="1"/>
  <c r="AJ1496" i="29"/>
  <c r="AN1800" i="29"/>
  <c r="AL1800" i="29"/>
  <c r="W1800" i="29"/>
  <c r="X1800" i="29" s="1"/>
  <c r="AN267" i="29"/>
  <c r="W267" i="29"/>
  <c r="X267" i="29" s="1"/>
  <c r="AL267" i="29"/>
  <c r="AL114" i="29"/>
  <c r="AN114" i="29"/>
  <c r="W114" i="29"/>
  <c r="X114" i="29" s="1"/>
  <c r="AN1293" i="29"/>
  <c r="W1293" i="29"/>
  <c r="X1293" i="29" s="1"/>
  <c r="AL1293" i="29"/>
  <c r="AL435" i="29"/>
  <c r="AN435" i="29"/>
  <c r="W435" i="29"/>
  <c r="X435" i="29" s="1"/>
  <c r="AM831" i="29"/>
  <c r="AJ831" i="29"/>
  <c r="U831" i="29"/>
  <c r="V831" i="29" s="1"/>
  <c r="AM1257" i="29"/>
  <c r="AJ1257" i="29"/>
  <c r="U1257" i="29"/>
  <c r="V1257" i="29" s="1"/>
  <c r="AL1104" i="29"/>
  <c r="AN1104" i="29"/>
  <c r="W1104" i="29"/>
  <c r="X1104" i="29" s="1"/>
  <c r="AN1757" i="29"/>
  <c r="W1757" i="29"/>
  <c r="X1757" i="29" s="1"/>
  <c r="AL1757" i="29"/>
  <c r="AL1587" i="29"/>
  <c r="AN1587" i="29"/>
  <c r="W1587" i="29"/>
  <c r="X1587" i="29" s="1"/>
  <c r="AL189" i="29"/>
  <c r="AN189" i="29"/>
  <c r="W189" i="29"/>
  <c r="X189" i="29" s="1"/>
  <c r="AN516" i="29"/>
  <c r="AL516" i="29"/>
  <c r="W516" i="29"/>
  <c r="X516" i="29" s="1"/>
  <c r="AN138" i="29"/>
  <c r="AL138" i="29"/>
  <c r="W138" i="29"/>
  <c r="X138" i="29" s="1"/>
  <c r="AN640" i="29"/>
  <c r="W640" i="29"/>
  <c r="X640" i="29" s="1"/>
  <c r="AL640" i="29"/>
  <c r="AM697" i="29"/>
  <c r="U697" i="29"/>
  <c r="V697" i="29" s="1"/>
  <c r="AJ697" i="29"/>
  <c r="AM554" i="29"/>
  <c r="AJ554" i="29"/>
  <c r="U554" i="29"/>
  <c r="V554" i="29" s="1"/>
  <c r="AM405" i="29"/>
  <c r="AJ405" i="29"/>
  <c r="U405" i="29"/>
  <c r="V405" i="29" s="1"/>
  <c r="AM1857" i="29"/>
  <c r="AJ1857" i="29"/>
  <c r="U1857" i="29"/>
  <c r="V1857" i="29" s="1"/>
  <c r="AM1606" i="29"/>
  <c r="AJ1606" i="29"/>
  <c r="U1606" i="29"/>
  <c r="V1606" i="29" s="1"/>
  <c r="AN1513" i="29"/>
  <c r="AL1513" i="29"/>
  <c r="W1513" i="29"/>
  <c r="X1513" i="29" s="1"/>
  <c r="AN1529" i="29"/>
  <c r="W1529" i="29"/>
  <c r="X1529" i="29" s="1"/>
  <c r="AL1529" i="29"/>
  <c r="AL591" i="29"/>
  <c r="AN591" i="29"/>
  <c r="W591" i="29"/>
  <c r="X591" i="29" s="1"/>
  <c r="AN306" i="29"/>
  <c r="W306" i="29"/>
  <c r="X306" i="29" s="1"/>
  <c r="AL306" i="29"/>
  <c r="AL635" i="29"/>
  <c r="AN635" i="29"/>
  <c r="W635" i="29"/>
  <c r="X635" i="29" s="1"/>
  <c r="AM176" i="29"/>
  <c r="AJ176" i="29"/>
  <c r="U176" i="29"/>
  <c r="V176" i="29" s="1"/>
  <c r="AM1544" i="29"/>
  <c r="AJ1544" i="29"/>
  <c r="U1544" i="29"/>
  <c r="V1544" i="29" s="1"/>
  <c r="AM1802" i="29"/>
  <c r="U1802" i="29"/>
  <c r="V1802" i="29" s="1"/>
  <c r="AJ1802" i="29"/>
  <c r="AM1333" i="29"/>
  <c r="AJ1333" i="29"/>
  <c r="U1333" i="29"/>
  <c r="V1333" i="29" s="1"/>
  <c r="AL98" i="29"/>
  <c r="AN98" i="29"/>
  <c r="W98" i="29"/>
  <c r="X98" i="29" s="1"/>
  <c r="AN566" i="29"/>
  <c r="AL566" i="29"/>
  <c r="W566" i="29"/>
  <c r="X566" i="29" s="1"/>
  <c r="AM210" i="29"/>
  <c r="AJ210" i="29"/>
  <c r="U210" i="29"/>
  <c r="V210" i="29" s="1"/>
  <c r="AM509" i="29"/>
  <c r="AJ509" i="29"/>
  <c r="U509" i="29"/>
  <c r="V509" i="29" s="1"/>
  <c r="AM223" i="29"/>
  <c r="AJ223" i="29"/>
  <c r="U223" i="29"/>
  <c r="V223" i="29" s="1"/>
  <c r="AM1409" i="29"/>
  <c r="AJ1409" i="29"/>
  <c r="U1409" i="29"/>
  <c r="V1409" i="29" s="1"/>
  <c r="AM731" i="29"/>
  <c r="AJ731" i="29"/>
  <c r="U731" i="29"/>
  <c r="V731" i="29" s="1"/>
  <c r="AM1761" i="29"/>
  <c r="AJ1761" i="29"/>
  <c r="U1761" i="29"/>
  <c r="V1761" i="29" s="1"/>
  <c r="U1859" i="29"/>
  <c r="V1859" i="29" s="1"/>
  <c r="AM1859" i="29"/>
  <c r="AJ1859" i="29"/>
  <c r="U1693" i="29"/>
  <c r="V1693" i="29" s="1"/>
  <c r="AJ1693" i="29"/>
  <c r="AM1693" i="29"/>
  <c r="AM582" i="29"/>
  <c r="AJ582" i="29"/>
  <c r="U582" i="29"/>
  <c r="V582" i="29" s="1"/>
  <c r="AL1098" i="29"/>
  <c r="AN1098" i="29"/>
  <c r="W1098" i="29"/>
  <c r="X1098" i="29" s="1"/>
  <c r="AN131" i="29"/>
  <c r="AL131" i="29"/>
  <c r="W131" i="29"/>
  <c r="X131" i="29" s="1"/>
  <c r="AL244" i="29"/>
  <c r="AN244" i="29"/>
  <c r="W244" i="29"/>
  <c r="X244" i="29" s="1"/>
  <c r="AN478" i="29"/>
  <c r="W478" i="29"/>
  <c r="X478" i="29" s="1"/>
  <c r="AL478" i="29"/>
  <c r="AL372" i="29"/>
  <c r="AN372" i="29"/>
  <c r="W372" i="29"/>
  <c r="X372" i="29" s="1"/>
  <c r="U740" i="29"/>
  <c r="V740" i="29" s="1"/>
  <c r="AJ740" i="29"/>
  <c r="AM740" i="29"/>
  <c r="AM1707" i="29"/>
  <c r="AJ1707" i="29"/>
  <c r="U1707" i="29"/>
  <c r="V1707" i="29" s="1"/>
  <c r="U1529" i="29"/>
  <c r="V1529" i="29" s="1"/>
  <c r="AJ1529" i="29"/>
  <c r="AM1529" i="29"/>
  <c r="AM1870" i="29"/>
  <c r="AJ1870" i="29"/>
  <c r="U1870" i="29"/>
  <c r="V1870" i="29" s="1"/>
  <c r="AN1682" i="29"/>
  <c r="W1682" i="29"/>
  <c r="X1682" i="29" s="1"/>
  <c r="AL1682" i="29"/>
  <c r="AN302" i="29"/>
  <c r="W302" i="29"/>
  <c r="X302" i="29" s="1"/>
  <c r="AL302" i="29"/>
  <c r="AL1075" i="29"/>
  <c r="AN1075" i="29"/>
  <c r="W1075" i="29"/>
  <c r="X1075" i="29" s="1"/>
  <c r="AN883" i="29"/>
  <c r="AL883" i="29"/>
  <c r="W883" i="29"/>
  <c r="X883" i="29" s="1"/>
  <c r="AL1002" i="29"/>
  <c r="AN1002" i="29"/>
  <c r="W1002" i="29"/>
  <c r="X1002" i="29" s="1"/>
  <c r="AN326" i="29"/>
  <c r="AL326" i="29"/>
  <c r="W326" i="29"/>
  <c r="X326" i="29" s="1"/>
  <c r="AN456" i="29"/>
  <c r="AL456" i="29"/>
  <c r="W456" i="29"/>
  <c r="X456" i="29" s="1"/>
  <c r="U919" i="29"/>
  <c r="V919" i="29" s="1"/>
  <c r="AJ919" i="29"/>
  <c r="AM919" i="29"/>
  <c r="AM680" i="29"/>
  <c r="AJ680" i="29"/>
  <c r="U680" i="29"/>
  <c r="V680" i="29" s="1"/>
  <c r="AM465" i="29"/>
  <c r="AJ465" i="29"/>
  <c r="U465" i="29"/>
  <c r="V465" i="29" s="1"/>
  <c r="AM1359" i="29"/>
  <c r="AJ1359" i="29"/>
  <c r="U1359" i="29"/>
  <c r="V1359" i="29" s="1"/>
  <c r="AM1594" i="29"/>
  <c r="AJ1594" i="29"/>
  <c r="U1594" i="29"/>
  <c r="V1594" i="29" s="1"/>
  <c r="AN917" i="29"/>
  <c r="W917" i="29"/>
  <c r="X917" i="29" s="1"/>
  <c r="AL917" i="29"/>
  <c r="AL340" i="29"/>
  <c r="AN340" i="29"/>
  <c r="W340" i="29"/>
  <c r="X340" i="29" s="1"/>
  <c r="AL350" i="29"/>
  <c r="AN350" i="29"/>
  <c r="W350" i="29"/>
  <c r="X350" i="29" s="1"/>
  <c r="AN709" i="29"/>
  <c r="AL709" i="29"/>
  <c r="W709" i="29"/>
  <c r="X709" i="29" s="1"/>
  <c r="AN259" i="29"/>
  <c r="W259" i="29"/>
  <c r="X259" i="29" s="1"/>
  <c r="AL259" i="29"/>
  <c r="AL1541" i="29"/>
  <c r="AN1541" i="29"/>
  <c r="W1541" i="29"/>
  <c r="X1541" i="29" s="1"/>
  <c r="AM81" i="29"/>
  <c r="AJ81" i="29"/>
  <c r="U81" i="29"/>
  <c r="V81" i="29" s="1"/>
  <c r="AM203" i="29"/>
  <c r="AJ203" i="29"/>
  <c r="U203" i="29"/>
  <c r="V203" i="29" s="1"/>
  <c r="AM1042" i="29"/>
  <c r="AJ1042" i="29"/>
  <c r="U1042" i="29"/>
  <c r="V1042" i="29" s="1"/>
  <c r="AM983" i="29"/>
  <c r="AJ983" i="29"/>
  <c r="U983" i="29"/>
  <c r="V983" i="29" s="1"/>
  <c r="AM1424" i="29"/>
  <c r="U1424" i="29"/>
  <c r="V1424" i="29" s="1"/>
  <c r="AJ1424" i="29"/>
  <c r="AM797" i="29"/>
  <c r="AJ797" i="29"/>
  <c r="U797" i="29"/>
  <c r="V797" i="29" s="1"/>
  <c r="AM153" i="29"/>
  <c r="AJ153" i="29"/>
  <c r="U153" i="29"/>
  <c r="V153" i="29" s="1"/>
  <c r="AN1558" i="29"/>
  <c r="W1558" i="29"/>
  <c r="X1558" i="29" s="1"/>
  <c r="AL1558" i="29"/>
  <c r="AL1655" i="29"/>
  <c r="AN1655" i="29"/>
  <c r="W1655" i="29"/>
  <c r="X1655" i="29" s="1"/>
  <c r="AN1829" i="29"/>
  <c r="W1829" i="29"/>
  <c r="X1829" i="29" s="1"/>
  <c r="AL1829" i="29"/>
  <c r="AN987" i="29"/>
  <c r="W987" i="29"/>
  <c r="X987" i="29" s="1"/>
  <c r="AL987" i="29"/>
  <c r="AN1553" i="29"/>
  <c r="W1553" i="29"/>
  <c r="X1553" i="29" s="1"/>
  <c r="AL1553" i="29"/>
  <c r="AL873" i="29"/>
  <c r="AN873" i="29"/>
  <c r="W873" i="29"/>
  <c r="X873" i="29" s="1"/>
  <c r="AN1726" i="29"/>
  <c r="AL1726" i="29"/>
  <c r="W1726" i="29"/>
  <c r="X1726" i="29" s="1"/>
  <c r="AN665" i="29"/>
  <c r="W665" i="29"/>
  <c r="X665" i="29" s="1"/>
  <c r="AL665" i="29"/>
  <c r="AN2" i="29"/>
  <c r="AL2" i="29"/>
  <c r="W2" i="29"/>
  <c r="X2" i="29" s="1"/>
  <c r="AN1511" i="29"/>
  <c r="AL1511" i="29"/>
  <c r="W1511" i="29"/>
  <c r="X1511" i="29" s="1"/>
  <c r="AN1765" i="29"/>
  <c r="AL1765" i="29"/>
  <c r="W1765" i="29"/>
  <c r="X1765" i="29" s="1"/>
  <c r="AL1678" i="29"/>
  <c r="AN1678" i="29"/>
  <c r="W1678" i="29"/>
  <c r="X1678" i="29" s="1"/>
  <c r="AN1525" i="29"/>
  <c r="W1525" i="29"/>
  <c r="X1525" i="29" s="1"/>
  <c r="AL1525" i="29"/>
  <c r="AN1642" i="29"/>
  <c r="W1642" i="29"/>
  <c r="X1642" i="29" s="1"/>
  <c r="AL1642" i="29"/>
  <c r="AL1426" i="29"/>
  <c r="AN1426" i="29"/>
  <c r="W1426" i="29"/>
  <c r="X1426" i="29" s="1"/>
  <c r="AL1166" i="29"/>
  <c r="AN1166" i="29"/>
  <c r="W1166" i="29"/>
  <c r="X1166" i="29" s="1"/>
  <c r="AN479" i="29"/>
  <c r="W479" i="29"/>
  <c r="X479" i="29" s="1"/>
  <c r="AL479" i="29"/>
  <c r="AN1547" i="29"/>
  <c r="AL1547" i="29"/>
  <c r="W1547" i="29"/>
  <c r="X1547" i="29" s="1"/>
  <c r="AL691" i="29"/>
  <c r="AN691" i="29"/>
  <c r="W691" i="29"/>
  <c r="X691" i="29" s="1"/>
  <c r="AN38" i="29"/>
  <c r="AL38" i="29"/>
  <c r="W38" i="29"/>
  <c r="X38" i="29" s="1"/>
  <c r="AN689" i="29"/>
  <c r="AL689" i="29"/>
  <c r="W689" i="29"/>
  <c r="X689" i="29" s="1"/>
  <c r="AL333" i="29"/>
  <c r="AN333" i="29"/>
  <c r="W333" i="29"/>
  <c r="X333" i="29" s="1"/>
  <c r="AN449" i="29"/>
  <c r="W449" i="29"/>
  <c r="X449" i="29" s="1"/>
  <c r="AL449" i="29"/>
  <c r="AL439" i="29"/>
  <c r="AN439" i="29"/>
  <c r="W439" i="29"/>
  <c r="X439" i="29" s="1"/>
  <c r="AL685" i="29"/>
  <c r="AN685" i="29"/>
  <c r="W685" i="29"/>
  <c r="X685" i="29" s="1"/>
  <c r="AL523" i="29"/>
  <c r="AN523" i="29"/>
  <c r="W523" i="29"/>
  <c r="X523" i="29" s="1"/>
  <c r="AN18" i="29"/>
  <c r="W18" i="29"/>
  <c r="X18" i="29" s="1"/>
  <c r="AL18" i="29"/>
  <c r="AN560" i="29"/>
  <c r="W560" i="29"/>
  <c r="X560" i="29" s="1"/>
  <c r="AL560" i="29"/>
  <c r="AN165" i="29"/>
  <c r="AL165" i="29"/>
  <c r="W165" i="29"/>
  <c r="X165" i="29" s="1"/>
  <c r="AL529" i="29"/>
  <c r="AN529" i="29"/>
  <c r="W529" i="29"/>
  <c r="X529" i="29" s="1"/>
  <c r="AL337" i="29"/>
  <c r="AN337" i="29"/>
  <c r="W337" i="29"/>
  <c r="X337" i="29" s="1"/>
  <c r="AM83" i="29"/>
  <c r="AJ83" i="29"/>
  <c r="U83" i="29"/>
  <c r="V83" i="29" s="1"/>
  <c r="AM70" i="29"/>
  <c r="AJ70" i="29"/>
  <c r="U70" i="29"/>
  <c r="V70" i="29" s="1"/>
  <c r="AM625" i="29"/>
  <c r="AJ625" i="29"/>
  <c r="U625" i="29"/>
  <c r="V625" i="29" s="1"/>
  <c r="AM1349" i="29"/>
  <c r="U1349" i="29"/>
  <c r="V1349" i="29" s="1"/>
  <c r="AJ1349" i="29"/>
  <c r="AM394" i="29"/>
  <c r="AJ394" i="29"/>
  <c r="U394" i="29"/>
  <c r="V394" i="29" s="1"/>
  <c r="AM1091" i="29"/>
  <c r="AJ1091" i="29"/>
  <c r="U1091" i="29"/>
  <c r="V1091" i="29" s="1"/>
  <c r="AM71" i="29"/>
  <c r="U71" i="29"/>
  <c r="V71" i="29" s="1"/>
  <c r="AJ71" i="29"/>
  <c r="U899" i="29"/>
  <c r="V899" i="29" s="1"/>
  <c r="AM899" i="29"/>
  <c r="AJ899" i="29"/>
  <c r="AM976" i="29"/>
  <c r="AJ976" i="29"/>
  <c r="U976" i="29"/>
  <c r="V976" i="29" s="1"/>
  <c r="AM378" i="29"/>
  <c r="AJ378" i="29"/>
  <c r="U378" i="29"/>
  <c r="V378" i="29" s="1"/>
  <c r="U1130" i="29"/>
  <c r="V1130" i="29" s="1"/>
  <c r="AJ1130" i="29"/>
  <c r="AM1130" i="29"/>
  <c r="AM593" i="29"/>
  <c r="U593" i="29"/>
  <c r="V593" i="29" s="1"/>
  <c r="AJ593" i="29"/>
  <c r="AM914" i="29"/>
  <c r="U914" i="29"/>
  <c r="V914" i="29" s="1"/>
  <c r="AJ914" i="29"/>
  <c r="AJ404" i="29"/>
  <c r="AM404" i="29"/>
  <c r="U404" i="29"/>
  <c r="V404" i="29" s="1"/>
  <c r="AM719" i="29"/>
  <c r="AJ719" i="29"/>
  <c r="U719" i="29"/>
  <c r="V719" i="29" s="1"/>
  <c r="AM1275" i="29"/>
  <c r="AJ1275" i="29"/>
  <c r="U1275" i="29"/>
  <c r="V1275" i="29" s="1"/>
  <c r="AM584" i="29"/>
  <c r="AJ584" i="29"/>
  <c r="U584" i="29"/>
  <c r="V584" i="29" s="1"/>
  <c r="U1108" i="29"/>
  <c r="V1108" i="29" s="1"/>
  <c r="AJ1108" i="29"/>
  <c r="AM1108" i="29"/>
  <c r="U1668" i="29"/>
  <c r="V1668" i="29" s="1"/>
  <c r="AM1668" i="29"/>
  <c r="AJ1668" i="29"/>
  <c r="AM264" i="29"/>
  <c r="U264" i="29"/>
  <c r="V264" i="29" s="1"/>
  <c r="AJ264" i="29"/>
  <c r="AM1722" i="29"/>
  <c r="AJ1722" i="29"/>
  <c r="U1722" i="29"/>
  <c r="V1722" i="29" s="1"/>
  <c r="U1411" i="29"/>
  <c r="V1411" i="29" s="1"/>
  <c r="AJ1411" i="29"/>
  <c r="AM1411" i="29"/>
  <c r="AM1865" i="29"/>
  <c r="AJ1865" i="29"/>
  <c r="U1865" i="29"/>
  <c r="V1865" i="29" s="1"/>
  <c r="AM1828" i="29"/>
  <c r="AJ1828" i="29"/>
  <c r="U1828" i="29"/>
  <c r="V1828" i="29" s="1"/>
  <c r="AM1547" i="29"/>
  <c r="AJ1547" i="29"/>
  <c r="U1547" i="29"/>
  <c r="V1547" i="29" s="1"/>
  <c r="AM1770" i="29"/>
  <c r="U1770" i="29"/>
  <c r="V1770" i="29" s="1"/>
  <c r="AJ1770" i="29"/>
  <c r="AM1637" i="29"/>
  <c r="U1637" i="29"/>
  <c r="V1637" i="29" s="1"/>
  <c r="AJ1637" i="29"/>
  <c r="AN1618" i="29"/>
  <c r="W1618" i="29"/>
  <c r="X1618" i="29" s="1"/>
  <c r="AL1618" i="29"/>
  <c r="AN1789" i="29"/>
  <c r="W1789" i="29"/>
  <c r="X1789" i="29" s="1"/>
  <c r="AL1789" i="29"/>
  <c r="AN878" i="29"/>
  <c r="W878" i="29"/>
  <c r="X878" i="29" s="1"/>
  <c r="AL878" i="29"/>
  <c r="AN1786" i="29"/>
  <c r="W1786" i="29"/>
  <c r="X1786" i="29" s="1"/>
  <c r="AL1786" i="29"/>
  <c r="AN1605" i="29"/>
  <c r="W1605" i="29"/>
  <c r="X1605" i="29" s="1"/>
  <c r="AL1605" i="29"/>
  <c r="AL965" i="29"/>
  <c r="AN965" i="29"/>
  <c r="W965" i="29"/>
  <c r="X965" i="29" s="1"/>
  <c r="AL1133" i="29"/>
  <c r="AN1133" i="29"/>
  <c r="W1133" i="29"/>
  <c r="X1133" i="29" s="1"/>
  <c r="AL868" i="29"/>
  <c r="AN868" i="29"/>
  <c r="W868" i="29"/>
  <c r="X868" i="29" s="1"/>
  <c r="AN1147" i="29"/>
  <c r="AL1147" i="29"/>
  <c r="W1147" i="29"/>
  <c r="X1147" i="29" s="1"/>
  <c r="AN119" i="29"/>
  <c r="W119" i="29"/>
  <c r="X119" i="29" s="1"/>
  <c r="AL119" i="29"/>
  <c r="AN233" i="29"/>
  <c r="AL233" i="29"/>
  <c r="W233" i="29"/>
  <c r="X233" i="29" s="1"/>
  <c r="AN45" i="29"/>
  <c r="W45" i="29"/>
  <c r="X45" i="29" s="1"/>
  <c r="AL45" i="29"/>
  <c r="AL1162" i="29"/>
  <c r="AN1162" i="29"/>
  <c r="W1162" i="29"/>
  <c r="X1162" i="29" s="1"/>
  <c r="AN573" i="29"/>
  <c r="AL573" i="29"/>
  <c r="W573" i="29"/>
  <c r="X573" i="29" s="1"/>
  <c r="AN677" i="29"/>
  <c r="AL677" i="29"/>
  <c r="W677" i="29"/>
  <c r="X677" i="29" s="1"/>
  <c r="AL647" i="29"/>
  <c r="AN647" i="29"/>
  <c r="W647" i="29"/>
  <c r="X647" i="29" s="1"/>
  <c r="AN667" i="29"/>
  <c r="W667" i="29"/>
  <c r="X667" i="29" s="1"/>
  <c r="AL667" i="29"/>
  <c r="AN498" i="29"/>
  <c r="AL498" i="29"/>
  <c r="W498" i="29"/>
  <c r="X498" i="29" s="1"/>
  <c r="AL167" i="29"/>
  <c r="AN167" i="29"/>
  <c r="W167" i="29"/>
  <c r="X167" i="29" s="1"/>
  <c r="AL889" i="29"/>
  <c r="AN889" i="29"/>
  <c r="W889" i="29"/>
  <c r="X889" i="29" s="1"/>
  <c r="AL14" i="29"/>
  <c r="AN14" i="29"/>
  <c r="W14" i="29"/>
  <c r="X14" i="29" s="1"/>
  <c r="AN161" i="29"/>
  <c r="AL161" i="29"/>
  <c r="W161" i="29"/>
  <c r="X161" i="29" s="1"/>
  <c r="AN1210" i="29"/>
  <c r="AL1210" i="29"/>
  <c r="W1210" i="29"/>
  <c r="X1210" i="29" s="1"/>
  <c r="AN386" i="29"/>
  <c r="AL386" i="29"/>
  <c r="W386" i="29"/>
  <c r="X386" i="29" s="1"/>
  <c r="AN1145" i="29"/>
  <c r="AL1145" i="29"/>
  <c r="W1145" i="29"/>
  <c r="X1145" i="29" s="1"/>
  <c r="AL567" i="29"/>
  <c r="AN567" i="29"/>
  <c r="W567" i="29"/>
  <c r="X567" i="29" s="1"/>
  <c r="AM85" i="29"/>
  <c r="AJ85" i="29"/>
  <c r="U85" i="29"/>
  <c r="V85" i="29" s="1"/>
  <c r="AM102" i="29"/>
  <c r="AJ102" i="29"/>
  <c r="U102" i="29"/>
  <c r="V102" i="29" s="1"/>
  <c r="AM317" i="29"/>
  <c r="AJ317" i="29"/>
  <c r="U317" i="29"/>
  <c r="V317" i="29" s="1"/>
  <c r="AM345" i="29"/>
  <c r="AJ345" i="29"/>
  <c r="U345" i="29"/>
  <c r="V345" i="29" s="1"/>
  <c r="AM1273" i="29"/>
  <c r="AJ1273" i="29"/>
  <c r="U1273" i="29"/>
  <c r="V1273" i="29" s="1"/>
  <c r="AM569" i="29"/>
  <c r="U569" i="29"/>
  <c r="V569" i="29" s="1"/>
  <c r="AJ569" i="29"/>
  <c r="AM890" i="29"/>
  <c r="AJ890" i="29"/>
  <c r="U890" i="29"/>
  <c r="V890" i="29" s="1"/>
  <c r="AM380" i="29"/>
  <c r="AJ380" i="29"/>
  <c r="U380" i="29"/>
  <c r="V380" i="29" s="1"/>
  <c r="AM695" i="29"/>
  <c r="AJ695" i="29"/>
  <c r="U695" i="29"/>
  <c r="V695" i="29" s="1"/>
  <c r="AM1251" i="29"/>
  <c r="U1251" i="29"/>
  <c r="V1251" i="29" s="1"/>
  <c r="AJ1251" i="29"/>
  <c r="AM215" i="29"/>
  <c r="AJ215" i="29"/>
  <c r="U215" i="29"/>
  <c r="V215" i="29" s="1"/>
  <c r="AM767" i="29"/>
  <c r="U767" i="29"/>
  <c r="V767" i="29" s="1"/>
  <c r="AJ767" i="29"/>
  <c r="AM1323" i="29"/>
  <c r="U1323" i="29"/>
  <c r="V1323" i="29" s="1"/>
  <c r="AJ1323" i="29"/>
  <c r="AM257" i="29"/>
  <c r="U257" i="29"/>
  <c r="V257" i="29" s="1"/>
  <c r="AJ257" i="29"/>
  <c r="AM1148" i="29"/>
  <c r="U1148" i="29"/>
  <c r="V1148" i="29" s="1"/>
  <c r="AJ1148" i="29"/>
  <c r="U209" i="29"/>
  <c r="V209" i="29" s="1"/>
  <c r="AJ209" i="29"/>
  <c r="AM209" i="29"/>
  <c r="AM729" i="29"/>
  <c r="AJ729" i="29"/>
  <c r="U729" i="29"/>
  <c r="V729" i="29" s="1"/>
  <c r="AM1453" i="29"/>
  <c r="AJ1453" i="29"/>
  <c r="U1453" i="29"/>
  <c r="V1453" i="29" s="1"/>
  <c r="AM594" i="29"/>
  <c r="AJ594" i="29"/>
  <c r="U594" i="29"/>
  <c r="V594" i="29" s="1"/>
  <c r="AM1046" i="29"/>
  <c r="AJ1046" i="29"/>
  <c r="U1046" i="29"/>
  <c r="V1046" i="29" s="1"/>
  <c r="U1340" i="29"/>
  <c r="V1340" i="29" s="1"/>
  <c r="AJ1340" i="29"/>
  <c r="AM1340" i="29"/>
  <c r="AM1871" i="29"/>
  <c r="AJ1871" i="29"/>
  <c r="U1871" i="29"/>
  <c r="V1871" i="29" s="1"/>
  <c r="AM1727" i="29"/>
  <c r="U1727" i="29"/>
  <c r="V1727" i="29" s="1"/>
  <c r="AJ1727" i="29"/>
  <c r="AM1671" i="29"/>
  <c r="AJ1671" i="29"/>
  <c r="U1671" i="29"/>
  <c r="V1671" i="29" s="1"/>
  <c r="AM1741" i="29"/>
  <c r="AJ1741" i="29"/>
  <c r="U1741" i="29"/>
  <c r="V1741" i="29" s="1"/>
  <c r="U1800" i="29"/>
  <c r="V1800" i="29" s="1"/>
  <c r="AJ1800" i="29"/>
  <c r="AM1800" i="29"/>
  <c r="AM1611" i="29"/>
  <c r="AJ1611" i="29"/>
  <c r="U1611" i="29"/>
  <c r="V1611" i="29" s="1"/>
  <c r="U1499" i="29"/>
  <c r="V1499" i="29" s="1"/>
  <c r="AM1499" i="29"/>
  <c r="AJ1499" i="29"/>
  <c r="AM1696" i="29"/>
  <c r="AJ1696" i="29"/>
  <c r="U1696" i="29"/>
  <c r="V1696" i="29" s="1"/>
  <c r="AL1675" i="29"/>
  <c r="AN1675" i="29"/>
  <c r="W1675" i="29"/>
  <c r="X1675" i="29" s="1"/>
  <c r="AN1337" i="29"/>
  <c r="W1337" i="29"/>
  <c r="X1337" i="29" s="1"/>
  <c r="AL1337" i="29"/>
  <c r="AN1540" i="29"/>
  <c r="W1540" i="29"/>
  <c r="X1540" i="29" s="1"/>
  <c r="AL1540" i="29"/>
  <c r="AN1686" i="29"/>
  <c r="AL1686" i="29"/>
  <c r="W1686" i="29"/>
  <c r="X1686" i="29" s="1"/>
  <c r="AN1233" i="29"/>
  <c r="W1233" i="29"/>
  <c r="X1233" i="29" s="1"/>
  <c r="AL1233" i="29"/>
  <c r="AN1191" i="29"/>
  <c r="W1191" i="29"/>
  <c r="X1191" i="29" s="1"/>
  <c r="AL1191" i="29"/>
  <c r="AN1243" i="29"/>
  <c r="W1243" i="29"/>
  <c r="X1243" i="29" s="1"/>
  <c r="AL1243" i="29"/>
  <c r="AN1643" i="29"/>
  <c r="AL1643" i="29"/>
  <c r="W1643" i="29"/>
  <c r="X1643" i="29" s="1"/>
  <c r="AL1795" i="29"/>
  <c r="AN1795" i="29"/>
  <c r="W1795" i="29"/>
  <c r="X1795" i="29" s="1"/>
  <c r="AL756" i="29"/>
  <c r="AN756" i="29"/>
  <c r="W756" i="29"/>
  <c r="X756" i="29" s="1"/>
  <c r="AL1670" i="29"/>
  <c r="AN1670" i="29"/>
  <c r="W1670" i="29"/>
  <c r="X1670" i="29" s="1"/>
  <c r="AN1390" i="29"/>
  <c r="W1390" i="29"/>
  <c r="X1390" i="29" s="1"/>
  <c r="AL1390" i="29"/>
  <c r="AL28" i="29"/>
  <c r="AN28" i="29"/>
  <c r="W28" i="29"/>
  <c r="X28" i="29" s="1"/>
  <c r="AL609" i="29"/>
  <c r="AN609" i="29"/>
  <c r="W609" i="29"/>
  <c r="X609" i="29" s="1"/>
  <c r="AN1352" i="29"/>
  <c r="W1352" i="29"/>
  <c r="X1352" i="29" s="1"/>
  <c r="AL1352" i="29"/>
  <c r="AL680" i="29"/>
  <c r="AN680" i="29"/>
  <c r="W680" i="29"/>
  <c r="X680" i="29" s="1"/>
  <c r="AL1064" i="29"/>
  <c r="AN1064" i="29"/>
  <c r="W1064" i="29"/>
  <c r="X1064" i="29" s="1"/>
  <c r="AL19" i="29"/>
  <c r="AN19" i="29"/>
  <c r="W19" i="29"/>
  <c r="X19" i="29" s="1"/>
  <c r="AL1333" i="29"/>
  <c r="AN1333" i="29"/>
  <c r="W1333" i="29"/>
  <c r="X1333" i="29" s="1"/>
  <c r="AN634" i="29"/>
  <c r="AL634" i="29"/>
  <c r="W634" i="29"/>
  <c r="X634" i="29" s="1"/>
  <c r="AN538" i="29"/>
  <c r="AL538" i="29"/>
  <c r="W538" i="29"/>
  <c r="X538" i="29" s="1"/>
  <c r="AN164" i="29"/>
  <c r="W164" i="29"/>
  <c r="X164" i="29" s="1"/>
  <c r="AL164" i="29"/>
  <c r="AN464" i="29"/>
  <c r="W464" i="29"/>
  <c r="X464" i="29" s="1"/>
  <c r="AL464" i="29"/>
  <c r="AL1866" i="29"/>
  <c r="AN1866" i="29"/>
  <c r="W1866" i="29"/>
  <c r="X1866" i="29" s="1"/>
  <c r="AN1237" i="29"/>
  <c r="W1237" i="29"/>
  <c r="X1237" i="29" s="1"/>
  <c r="AL1237" i="29"/>
  <c r="AM14" i="29"/>
  <c r="U14" i="29"/>
  <c r="V14" i="29" s="1"/>
  <c r="AJ14" i="29"/>
  <c r="AM263" i="29"/>
  <c r="AJ263" i="29"/>
  <c r="U263" i="29"/>
  <c r="V263" i="29" s="1"/>
  <c r="AM470" i="29"/>
  <c r="AJ470" i="29"/>
  <c r="U470" i="29"/>
  <c r="V470" i="29" s="1"/>
  <c r="AM1363" i="29"/>
  <c r="U1363" i="29"/>
  <c r="V1363" i="29" s="1"/>
  <c r="AJ1363" i="29"/>
  <c r="AM600" i="29"/>
  <c r="AJ600" i="29"/>
  <c r="U600" i="29"/>
  <c r="V600" i="29" s="1"/>
  <c r="U1124" i="29"/>
  <c r="V1124" i="29" s="1"/>
  <c r="AM1124" i="29"/>
  <c r="AJ1124" i="29"/>
  <c r="AM395" i="29"/>
  <c r="U395" i="29"/>
  <c r="V395" i="29" s="1"/>
  <c r="AJ395" i="29"/>
  <c r="AM916" i="29"/>
  <c r="AJ916" i="29"/>
  <c r="U916" i="29"/>
  <c r="V916" i="29" s="1"/>
  <c r="AM28" i="29"/>
  <c r="U28" i="29"/>
  <c r="V28" i="29" s="1"/>
  <c r="AJ28" i="29"/>
  <c r="AM777" i="29"/>
  <c r="U777" i="29"/>
  <c r="V777" i="29" s="1"/>
  <c r="AJ777" i="29"/>
  <c r="U1129" i="29"/>
  <c r="V1129" i="29" s="1"/>
  <c r="AM1129" i="29"/>
  <c r="AJ1129" i="29"/>
  <c r="AM385" i="29"/>
  <c r="U385" i="29"/>
  <c r="V385" i="29" s="1"/>
  <c r="AJ385" i="29"/>
  <c r="AM1086" i="29"/>
  <c r="AJ1086" i="29"/>
  <c r="U1086" i="29"/>
  <c r="V1086" i="29" s="1"/>
  <c r="AM417" i="29"/>
  <c r="AJ417" i="29"/>
  <c r="U417" i="29"/>
  <c r="V417" i="29" s="1"/>
  <c r="AM1094" i="29"/>
  <c r="AJ1094" i="29"/>
  <c r="U1094" i="29"/>
  <c r="V1094" i="29" s="1"/>
  <c r="AM739" i="29"/>
  <c r="U739" i="29"/>
  <c r="V739" i="29" s="1"/>
  <c r="AJ739" i="29"/>
  <c r="AM1061" i="29"/>
  <c r="AJ1061" i="29"/>
  <c r="U1061" i="29"/>
  <c r="V1061" i="29" s="1"/>
  <c r="AM1622" i="29"/>
  <c r="U1622" i="29"/>
  <c r="V1622" i="29" s="1"/>
  <c r="AJ1622" i="29"/>
  <c r="U901" i="29"/>
  <c r="V901" i="29" s="1"/>
  <c r="AJ901" i="29"/>
  <c r="AM901" i="29"/>
  <c r="AM1875" i="29"/>
  <c r="AJ1875" i="29"/>
  <c r="U1875" i="29"/>
  <c r="V1875" i="29" s="1"/>
  <c r="AM1684" i="29"/>
  <c r="AJ1684" i="29"/>
  <c r="U1684" i="29"/>
  <c r="V1684" i="29" s="1"/>
  <c r="AM1447" i="29"/>
  <c r="AJ1447" i="29"/>
  <c r="U1447" i="29"/>
  <c r="V1447" i="29" s="1"/>
  <c r="AM197" i="29"/>
  <c r="AJ197" i="29"/>
  <c r="U197" i="29"/>
  <c r="V197" i="29" s="1"/>
  <c r="AM1554" i="29"/>
  <c r="U1554" i="29"/>
  <c r="V1554" i="29" s="1"/>
  <c r="AJ1554" i="29"/>
  <c r="U1498" i="29"/>
  <c r="V1498" i="29" s="1"/>
  <c r="AJ1498" i="29"/>
  <c r="AM1498" i="29"/>
  <c r="AM1760" i="29"/>
  <c r="AJ1760" i="29"/>
  <c r="U1760" i="29"/>
  <c r="V1760" i="29" s="1"/>
  <c r="AM1575" i="29"/>
  <c r="AJ1575" i="29"/>
  <c r="U1575" i="29"/>
  <c r="V1575" i="29" s="1"/>
  <c r="AL1284" i="29"/>
  <c r="AN1284" i="29"/>
  <c r="W1284" i="29"/>
  <c r="X1284" i="29" s="1"/>
  <c r="AN1250" i="29"/>
  <c r="AL1250" i="29"/>
  <c r="W1250" i="29"/>
  <c r="X1250" i="29" s="1"/>
  <c r="AN1156" i="29"/>
  <c r="AL1156" i="29"/>
  <c r="W1156" i="29"/>
  <c r="X1156" i="29" s="1"/>
  <c r="AN1187" i="29"/>
  <c r="W1187" i="29"/>
  <c r="X1187" i="29" s="1"/>
  <c r="AL1187" i="29"/>
  <c r="AL1773" i="29"/>
  <c r="AN1773" i="29"/>
  <c r="W1773" i="29"/>
  <c r="X1773" i="29" s="1"/>
  <c r="AN1760" i="29"/>
  <c r="W1760" i="29"/>
  <c r="X1760" i="29" s="1"/>
  <c r="AL1760" i="29"/>
  <c r="AN1028" i="29"/>
  <c r="AL1028" i="29"/>
  <c r="W1028" i="29"/>
  <c r="X1028" i="29" s="1"/>
  <c r="AN1535" i="29"/>
  <c r="W1535" i="29"/>
  <c r="X1535" i="29" s="1"/>
  <c r="AL1535" i="29"/>
  <c r="AL1204" i="29"/>
  <c r="AN1204" i="29"/>
  <c r="W1204" i="29"/>
  <c r="X1204" i="29" s="1"/>
  <c r="AN925" i="29"/>
  <c r="AL925" i="29"/>
  <c r="W925" i="29"/>
  <c r="X925" i="29" s="1"/>
  <c r="AN1126" i="29"/>
  <c r="AL1126" i="29"/>
  <c r="W1126" i="29"/>
  <c r="X1126" i="29" s="1"/>
  <c r="AL1076" i="29"/>
  <c r="AN1076" i="29"/>
  <c r="W1076" i="29"/>
  <c r="X1076" i="29" s="1"/>
  <c r="AL1362" i="29"/>
  <c r="AN1362" i="29"/>
  <c r="W1362" i="29"/>
  <c r="X1362" i="29" s="1"/>
  <c r="AL1680" i="29"/>
  <c r="AN1680" i="29"/>
  <c r="W1680" i="29"/>
  <c r="X1680" i="29" s="1"/>
  <c r="AN451" i="29"/>
  <c r="AL451" i="29"/>
  <c r="W451" i="29"/>
  <c r="X451" i="29" s="1"/>
  <c r="AN187" i="29"/>
  <c r="AL187" i="29"/>
  <c r="W187" i="29"/>
  <c r="X187" i="29" s="1"/>
  <c r="AN622" i="29"/>
  <c r="AL622" i="29"/>
  <c r="W622" i="29"/>
  <c r="X622" i="29" s="1"/>
  <c r="AL328" i="29"/>
  <c r="AN328" i="29"/>
  <c r="W328" i="29"/>
  <c r="X328" i="29" s="1"/>
  <c r="AN1170" i="29"/>
  <c r="W1170" i="29"/>
  <c r="X1170" i="29" s="1"/>
  <c r="AL1170" i="29"/>
  <c r="AN570" i="29"/>
  <c r="AL570" i="29"/>
  <c r="W570" i="29"/>
  <c r="X570" i="29" s="1"/>
  <c r="AN1406" i="29"/>
  <c r="W1406" i="29"/>
  <c r="X1406" i="29" s="1"/>
  <c r="AL1406" i="29"/>
  <c r="AN87" i="29"/>
  <c r="W87" i="29"/>
  <c r="X87" i="29" s="1"/>
  <c r="AL87" i="29"/>
  <c r="AN913" i="29"/>
  <c r="AL913" i="29"/>
  <c r="W913" i="29"/>
  <c r="X913" i="29" s="1"/>
  <c r="AL1017" i="29"/>
  <c r="AN1017" i="29"/>
  <c r="W1017" i="29"/>
  <c r="X1017" i="29" s="1"/>
  <c r="AL83" i="29"/>
  <c r="AN83" i="29"/>
  <c r="W83" i="29"/>
  <c r="X83" i="29" s="1"/>
  <c r="AN787" i="29"/>
  <c r="W787" i="29"/>
  <c r="X787" i="29" s="1"/>
  <c r="AL787" i="29"/>
  <c r="AL1461" i="29"/>
  <c r="AN1461" i="29"/>
  <c r="W1461" i="29"/>
  <c r="X1461" i="29" s="1"/>
  <c r="AN401" i="29"/>
  <c r="W401" i="29"/>
  <c r="X401" i="29" s="1"/>
  <c r="AL401" i="29"/>
  <c r="AN188" i="29"/>
  <c r="W188" i="29"/>
  <c r="X188" i="29" s="1"/>
  <c r="AL188" i="29"/>
  <c r="AN624" i="29"/>
  <c r="W624" i="29"/>
  <c r="X624" i="29" s="1"/>
  <c r="AL624" i="29"/>
  <c r="AN1458" i="29"/>
  <c r="W1458" i="29"/>
  <c r="X1458" i="29" s="1"/>
  <c r="AL1458" i="29"/>
  <c r="AL318" i="29"/>
  <c r="AN318" i="29"/>
  <c r="W318" i="29"/>
  <c r="X318" i="29" s="1"/>
  <c r="AM37" i="29"/>
  <c r="AJ37" i="29"/>
  <c r="U37" i="29"/>
  <c r="V37" i="29" s="1"/>
  <c r="AM123" i="29"/>
  <c r="AJ123" i="29"/>
  <c r="U123" i="29"/>
  <c r="V123" i="29" s="1"/>
  <c r="AM524" i="29"/>
  <c r="AJ524" i="29"/>
  <c r="U524" i="29"/>
  <c r="V524" i="29" s="1"/>
  <c r="AM853" i="29"/>
  <c r="AJ853" i="29"/>
  <c r="U853" i="29"/>
  <c r="V853" i="29" s="1"/>
  <c r="AM271" i="29"/>
  <c r="AJ271" i="29"/>
  <c r="U271" i="29"/>
  <c r="V271" i="29" s="1"/>
  <c r="AJ534" i="29"/>
  <c r="AM534" i="29"/>
  <c r="U534" i="29"/>
  <c r="V534" i="29" s="1"/>
  <c r="U1371" i="29"/>
  <c r="V1371" i="29" s="1"/>
  <c r="AJ1371" i="29"/>
  <c r="AM1371" i="29"/>
  <c r="AM443" i="29"/>
  <c r="AJ443" i="29"/>
  <c r="U443" i="29"/>
  <c r="V443" i="29" s="1"/>
  <c r="AM661" i="29"/>
  <c r="AJ661" i="29"/>
  <c r="U661" i="29"/>
  <c r="V661" i="29" s="1"/>
  <c r="AM302" i="29"/>
  <c r="AJ302" i="29"/>
  <c r="U302" i="29"/>
  <c r="V302" i="29" s="1"/>
  <c r="AM807" i="29"/>
  <c r="AJ807" i="29"/>
  <c r="U807" i="29"/>
  <c r="V807" i="29" s="1"/>
  <c r="AM100" i="29"/>
  <c r="U100" i="29"/>
  <c r="V100" i="29" s="1"/>
  <c r="AJ100" i="29"/>
  <c r="AM607" i="29"/>
  <c r="AJ607" i="29"/>
  <c r="U607" i="29"/>
  <c r="V607" i="29" s="1"/>
  <c r="AM1248" i="29"/>
  <c r="U1248" i="29"/>
  <c r="V1248" i="29" s="1"/>
  <c r="AJ1248" i="29"/>
  <c r="AM485" i="29"/>
  <c r="AJ485" i="29"/>
  <c r="U485" i="29"/>
  <c r="V485" i="29" s="1"/>
  <c r="AM1158" i="29"/>
  <c r="AJ1158" i="29"/>
  <c r="U1158" i="29"/>
  <c r="V1158" i="29" s="1"/>
  <c r="AM272" i="29"/>
  <c r="AJ272" i="29"/>
  <c r="U272" i="29"/>
  <c r="V272" i="29" s="1"/>
  <c r="U950" i="29"/>
  <c r="V950" i="29" s="1"/>
  <c r="AM950" i="29"/>
  <c r="AJ950" i="29"/>
  <c r="AM1457" i="29"/>
  <c r="AJ1457" i="29"/>
  <c r="U1457" i="29"/>
  <c r="V1457" i="29" s="1"/>
  <c r="AM1458" i="29"/>
  <c r="AJ1458" i="29"/>
  <c r="U1458" i="29"/>
  <c r="V1458" i="29" s="1"/>
  <c r="U1841" i="29"/>
  <c r="V1841" i="29" s="1"/>
  <c r="AJ1841" i="29"/>
  <c r="AM1841" i="29"/>
  <c r="AM1630" i="29"/>
  <c r="AJ1630" i="29"/>
  <c r="U1630" i="29"/>
  <c r="V1630" i="29" s="1"/>
  <c r="AM965" i="29"/>
  <c r="AJ965" i="29"/>
  <c r="U965" i="29"/>
  <c r="V965" i="29" s="1"/>
  <c r="AM1883" i="29"/>
  <c r="AJ1883" i="29"/>
  <c r="U1883" i="29"/>
  <c r="V1883" i="29" s="1"/>
  <c r="AM959" i="29"/>
  <c r="AJ959" i="29"/>
  <c r="U959" i="29"/>
  <c r="V959" i="29" s="1"/>
  <c r="AJ1692" i="29"/>
  <c r="AM1692" i="29"/>
  <c r="U1692" i="29"/>
  <c r="V1692" i="29" s="1"/>
  <c r="AM1327" i="29"/>
  <c r="AJ1327" i="29"/>
  <c r="U1327" i="29"/>
  <c r="V1327" i="29" s="1"/>
  <c r="AM30" i="29"/>
  <c r="AJ30" i="29"/>
  <c r="U30" i="29"/>
  <c r="V30" i="29" s="1"/>
  <c r="AM1562" i="29"/>
  <c r="AJ1562" i="29"/>
  <c r="U1562" i="29"/>
  <c r="V1562" i="29" s="1"/>
  <c r="AM1678" i="29"/>
  <c r="AJ1678" i="29"/>
  <c r="U1678" i="29"/>
  <c r="V1678" i="29" s="1"/>
  <c r="U1452" i="29"/>
  <c r="V1452" i="29" s="1"/>
  <c r="AM1452" i="29"/>
  <c r="AJ1452" i="29"/>
  <c r="AM1712" i="29"/>
  <c r="AJ1712" i="29"/>
  <c r="U1712" i="29"/>
  <c r="V1712" i="29" s="1"/>
  <c r="AL467" i="29"/>
  <c r="AN467" i="29"/>
  <c r="W467" i="29"/>
  <c r="X467" i="29" s="1"/>
  <c r="AN1539" i="29"/>
  <c r="W1539" i="29"/>
  <c r="X1539" i="29" s="1"/>
  <c r="AL1539" i="29"/>
  <c r="AN1572" i="29"/>
  <c r="W1572" i="29"/>
  <c r="X1572" i="29" s="1"/>
  <c r="AL1572" i="29"/>
  <c r="AN1449" i="29"/>
  <c r="W1449" i="29"/>
  <c r="X1449" i="29" s="1"/>
  <c r="AL1449" i="29"/>
  <c r="AN1907" i="29"/>
  <c r="AL1907" i="29"/>
  <c r="W1907" i="29"/>
  <c r="X1907" i="29" s="1"/>
  <c r="AL1836" i="29"/>
  <c r="AN1836" i="29"/>
  <c r="W1836" i="29"/>
  <c r="X1836" i="29" s="1"/>
  <c r="AN1491" i="29"/>
  <c r="W1491" i="29"/>
  <c r="X1491" i="29" s="1"/>
  <c r="AL1491" i="29"/>
  <c r="AN1492" i="29"/>
  <c r="W1492" i="29"/>
  <c r="X1492" i="29" s="1"/>
  <c r="AL1492" i="29"/>
  <c r="AN700" i="29"/>
  <c r="AL700" i="29"/>
  <c r="W700" i="29"/>
  <c r="X700" i="29" s="1"/>
  <c r="AL1820" i="29"/>
  <c r="AN1820" i="29"/>
  <c r="W1820" i="29"/>
  <c r="X1820" i="29" s="1"/>
  <c r="AL642" i="29"/>
  <c r="AN642" i="29"/>
  <c r="W642" i="29"/>
  <c r="X642" i="29" s="1"/>
  <c r="AN1052" i="29"/>
  <c r="W1052" i="29"/>
  <c r="X1052" i="29" s="1"/>
  <c r="AL1052" i="29"/>
  <c r="AN408" i="29"/>
  <c r="W408" i="29"/>
  <c r="X408" i="29" s="1"/>
  <c r="AL408" i="29"/>
  <c r="AL526" i="29"/>
  <c r="AN526" i="29"/>
  <c r="W526" i="29"/>
  <c r="X526" i="29" s="1"/>
  <c r="AN1277" i="29"/>
  <c r="W1277" i="29"/>
  <c r="X1277" i="29" s="1"/>
  <c r="AL1277" i="29"/>
  <c r="AL427" i="29"/>
  <c r="AN427" i="29"/>
  <c r="W427" i="29"/>
  <c r="X427" i="29" s="1"/>
  <c r="W576" i="29"/>
  <c r="X576" i="29" s="1"/>
  <c r="AL576" i="29"/>
  <c r="AN576" i="29"/>
  <c r="AN697" i="29"/>
  <c r="W697" i="29"/>
  <c r="X697" i="29" s="1"/>
  <c r="AL697" i="29"/>
  <c r="AN93" i="29"/>
  <c r="W93" i="29"/>
  <c r="X93" i="29" s="1"/>
  <c r="AL93" i="29"/>
  <c r="AL1721" i="29"/>
  <c r="AN1721" i="29"/>
  <c r="W1721" i="29"/>
  <c r="X1721" i="29" s="1"/>
  <c r="AL1015" i="29"/>
  <c r="AN1015" i="29"/>
  <c r="W1015" i="29"/>
  <c r="X1015" i="29" s="1"/>
  <c r="AN332" i="29"/>
  <c r="AL332" i="29"/>
  <c r="W332" i="29"/>
  <c r="X332" i="29" s="1"/>
  <c r="AL1485" i="29"/>
  <c r="AN1485" i="29"/>
  <c r="W1485" i="29"/>
  <c r="X1485" i="29" s="1"/>
  <c r="AL453" i="29"/>
  <c r="AN453" i="29"/>
  <c r="W453" i="29"/>
  <c r="X453" i="29" s="1"/>
  <c r="AL1833" i="29"/>
  <c r="AN1833" i="29"/>
  <c r="W1833" i="29"/>
  <c r="X1833" i="29" s="1"/>
  <c r="AL31" i="29"/>
  <c r="AN31" i="29"/>
  <c r="W31" i="29"/>
  <c r="X31" i="29" s="1"/>
  <c r="AL1113" i="29"/>
  <c r="AN1113" i="29"/>
  <c r="W1113" i="29"/>
  <c r="X1113" i="29" s="1"/>
  <c r="AM101" i="29"/>
  <c r="AJ101" i="29"/>
  <c r="U101" i="29"/>
  <c r="V101" i="29" s="1"/>
  <c r="AM125" i="29"/>
  <c r="AJ125" i="29"/>
  <c r="U125" i="29"/>
  <c r="V125" i="29" s="1"/>
  <c r="U342" i="29"/>
  <c r="V342" i="29" s="1"/>
  <c r="AM342" i="29"/>
  <c r="AJ342" i="29"/>
  <c r="AM847" i="29"/>
  <c r="AJ847" i="29"/>
  <c r="U847" i="29"/>
  <c r="V847" i="29" s="1"/>
  <c r="AM76" i="29"/>
  <c r="AJ76" i="29"/>
  <c r="U76" i="29"/>
  <c r="V76" i="29" s="1"/>
  <c r="AM486" i="29"/>
  <c r="AJ486" i="29"/>
  <c r="U486" i="29"/>
  <c r="V486" i="29" s="1"/>
  <c r="AM1224" i="29"/>
  <c r="AJ1224" i="29"/>
  <c r="U1224" i="29"/>
  <c r="V1224" i="29" s="1"/>
  <c r="AM461" i="29"/>
  <c r="AJ461" i="29"/>
  <c r="U461" i="29"/>
  <c r="V461" i="29" s="1"/>
  <c r="AM1134" i="29"/>
  <c r="U1134" i="29"/>
  <c r="V1134" i="29" s="1"/>
  <c r="AJ1134" i="29"/>
  <c r="AM304" i="29"/>
  <c r="U304" i="29"/>
  <c r="V304" i="29" s="1"/>
  <c r="AJ304" i="29"/>
  <c r="AM982" i="29"/>
  <c r="U982" i="29"/>
  <c r="V982" i="29" s="1"/>
  <c r="AJ982" i="29"/>
  <c r="AM1177" i="29"/>
  <c r="U1177" i="29"/>
  <c r="V1177" i="29" s="1"/>
  <c r="AJ1177" i="29"/>
  <c r="AM615" i="29"/>
  <c r="AJ615" i="29"/>
  <c r="U615" i="29"/>
  <c r="V615" i="29" s="1"/>
  <c r="AM1165" i="29"/>
  <c r="U1165" i="29"/>
  <c r="V1165" i="29" s="1"/>
  <c r="AJ1165" i="29"/>
  <c r="AM289" i="29"/>
  <c r="AJ289" i="29"/>
  <c r="U289" i="29"/>
  <c r="V289" i="29" s="1"/>
  <c r="AM957" i="29"/>
  <c r="AJ957" i="29"/>
  <c r="U957" i="29"/>
  <c r="V957" i="29" s="1"/>
  <c r="U175" i="29"/>
  <c r="V175" i="29" s="1"/>
  <c r="AM175" i="29"/>
  <c r="AJ175" i="29"/>
  <c r="U770" i="29"/>
  <c r="V770" i="29" s="1"/>
  <c r="AM770" i="29"/>
  <c r="AJ770" i="29"/>
  <c r="U1310" i="29"/>
  <c r="V1310" i="29" s="1"/>
  <c r="AJ1310" i="29"/>
  <c r="AM1310" i="29"/>
  <c r="AJ1886" i="29"/>
  <c r="AM1886" i="29"/>
  <c r="U1886" i="29"/>
  <c r="V1886" i="29" s="1"/>
  <c r="AM1643" i="29"/>
  <c r="AJ1643" i="29"/>
  <c r="U1643" i="29"/>
  <c r="V1643" i="29" s="1"/>
  <c r="AM557" i="29"/>
  <c r="AJ557" i="29"/>
  <c r="U557" i="29"/>
  <c r="V557" i="29" s="1"/>
  <c r="AM1477" i="29"/>
  <c r="AJ1477" i="29"/>
  <c r="U1477" i="29"/>
  <c r="V1477" i="29" s="1"/>
  <c r="AM471" i="29"/>
  <c r="AJ471" i="29"/>
  <c r="U471" i="29"/>
  <c r="V471" i="29" s="1"/>
  <c r="AM1649" i="29"/>
  <c r="AJ1649" i="29"/>
  <c r="U1649" i="29"/>
  <c r="V1649" i="29" s="1"/>
  <c r="U1430" i="29"/>
  <c r="V1430" i="29" s="1"/>
  <c r="AM1430" i="29"/>
  <c r="AJ1430" i="29"/>
  <c r="U1892" i="29"/>
  <c r="V1892" i="29" s="1"/>
  <c r="AJ1892" i="29"/>
  <c r="AM1892" i="29"/>
  <c r="AM1567" i="29"/>
  <c r="AJ1567" i="29"/>
  <c r="U1567" i="29"/>
  <c r="V1567" i="29" s="1"/>
  <c r="U1691" i="29"/>
  <c r="V1691" i="29" s="1"/>
  <c r="AM1691" i="29"/>
  <c r="AJ1691" i="29"/>
  <c r="AM1780" i="29"/>
  <c r="U1780" i="29"/>
  <c r="V1780" i="29" s="1"/>
  <c r="AJ1780" i="29"/>
  <c r="AM1573" i="29"/>
  <c r="AJ1573" i="29"/>
  <c r="U1573" i="29"/>
  <c r="V1573" i="29" s="1"/>
  <c r="AM1324" i="29"/>
  <c r="U1324" i="29"/>
  <c r="V1324" i="29" s="1"/>
  <c r="AJ1324" i="29"/>
  <c r="AL1899" i="29"/>
  <c r="AN1899" i="29"/>
  <c r="W1899" i="29"/>
  <c r="X1899" i="29" s="1"/>
  <c r="AL807" i="29"/>
  <c r="AN807" i="29"/>
  <c r="W807" i="29"/>
  <c r="X807" i="29" s="1"/>
  <c r="AN840" i="29"/>
  <c r="W840" i="29"/>
  <c r="X840" i="29" s="1"/>
  <c r="AL840" i="29"/>
  <c r="AN1631" i="29"/>
  <c r="W1631" i="29"/>
  <c r="X1631" i="29" s="1"/>
  <c r="AL1631" i="29"/>
  <c r="AL1033" i="29"/>
  <c r="AN1033" i="29"/>
  <c r="W1033" i="29"/>
  <c r="X1033" i="29" s="1"/>
  <c r="AN1533" i="29"/>
  <c r="W1533" i="29"/>
  <c r="X1533" i="29" s="1"/>
  <c r="AL1533" i="29"/>
  <c r="AN1647" i="29"/>
  <c r="W1647" i="29"/>
  <c r="X1647" i="29" s="1"/>
  <c r="AL1647" i="29"/>
  <c r="AN1740" i="29"/>
  <c r="W1740" i="29"/>
  <c r="X1740" i="29" s="1"/>
  <c r="AL1740" i="29"/>
  <c r="AN1852" i="29"/>
  <c r="AL1852" i="29"/>
  <c r="W1852" i="29"/>
  <c r="X1852" i="29" s="1"/>
  <c r="AL834" i="29"/>
  <c r="AN834" i="29"/>
  <c r="W834" i="29"/>
  <c r="X834" i="29" s="1"/>
  <c r="AN1551" i="29"/>
  <c r="W1551" i="29"/>
  <c r="X1551" i="29" s="1"/>
  <c r="AL1551" i="29"/>
  <c r="AL802" i="29"/>
  <c r="AN802" i="29"/>
  <c r="W802" i="29"/>
  <c r="X802" i="29" s="1"/>
  <c r="AL1105" i="29"/>
  <c r="AN1105" i="29"/>
  <c r="W1105" i="29"/>
  <c r="X1105" i="29" s="1"/>
  <c r="AL631" i="29"/>
  <c r="AN631" i="29"/>
  <c r="W631" i="29"/>
  <c r="X631" i="29" s="1"/>
  <c r="AL664" i="29"/>
  <c r="AN664" i="29"/>
  <c r="W664" i="29"/>
  <c r="X664" i="29" s="1"/>
  <c r="AL3" i="29"/>
  <c r="AN3" i="29"/>
  <c r="W3" i="29"/>
  <c r="X3" i="29" s="1"/>
  <c r="AN459" i="29"/>
  <c r="W459" i="29"/>
  <c r="X459" i="29" s="1"/>
  <c r="AL459" i="29"/>
  <c r="AN821" i="29"/>
  <c r="W821" i="29"/>
  <c r="X821" i="29" s="1"/>
  <c r="AL821" i="29"/>
  <c r="AL220" i="29"/>
  <c r="AN220" i="29"/>
  <c r="W220" i="29"/>
  <c r="X220" i="29" s="1"/>
  <c r="AN373" i="29"/>
  <c r="W373" i="29"/>
  <c r="X373" i="29" s="1"/>
  <c r="AL373" i="29"/>
  <c r="AN382" i="29"/>
  <c r="AL382" i="29"/>
  <c r="W382" i="29"/>
  <c r="X382" i="29" s="1"/>
  <c r="AL230" i="29"/>
  <c r="AN230" i="29"/>
  <c r="W230" i="29"/>
  <c r="X230" i="29" s="1"/>
  <c r="AN286" i="29"/>
  <c r="W286" i="29"/>
  <c r="X286" i="29" s="1"/>
  <c r="AL286" i="29"/>
  <c r="AN725" i="29"/>
  <c r="AL725" i="29"/>
  <c r="W725" i="29"/>
  <c r="X725" i="29" s="1"/>
  <c r="AL660" i="29"/>
  <c r="AN660" i="29"/>
  <c r="W660" i="29"/>
  <c r="X660" i="29" s="1"/>
  <c r="AL922" i="29"/>
  <c r="AN922" i="29"/>
  <c r="W922" i="29"/>
  <c r="X922" i="29" s="1"/>
  <c r="AL64" i="29"/>
  <c r="AN64" i="29"/>
  <c r="W64" i="29"/>
  <c r="X64" i="29" s="1"/>
  <c r="AL1369" i="29"/>
  <c r="AN1369" i="29"/>
  <c r="W1369" i="29"/>
  <c r="X1369" i="29" s="1"/>
  <c r="AL893" i="29"/>
  <c r="AN893" i="29"/>
  <c r="W893" i="29"/>
  <c r="X893" i="29" s="1"/>
  <c r="AN305" i="29"/>
  <c r="W305" i="29"/>
  <c r="X305" i="29" s="1"/>
  <c r="AL305" i="29"/>
  <c r="AL191" i="29"/>
  <c r="AN191" i="29"/>
  <c r="W191" i="29"/>
  <c r="X191" i="29" s="1"/>
  <c r="AL1368" i="29"/>
  <c r="AN1368" i="29"/>
  <c r="W1368" i="29"/>
  <c r="X1368" i="29" s="1"/>
  <c r="AM227" i="29"/>
  <c r="U227" i="29"/>
  <c r="V227" i="29" s="1"/>
  <c r="AJ227" i="29"/>
  <c r="AM13" i="29"/>
  <c r="U13" i="29"/>
  <c r="V13" i="29" s="1"/>
  <c r="AJ13" i="29"/>
  <c r="AM234" i="29"/>
  <c r="U234" i="29"/>
  <c r="V234" i="29" s="1"/>
  <c r="AJ234" i="29"/>
  <c r="AM778" i="29"/>
  <c r="AJ778" i="29"/>
  <c r="U778" i="29"/>
  <c r="V778" i="29" s="1"/>
  <c r="AM1318" i="29"/>
  <c r="U1318" i="29"/>
  <c r="V1318" i="29" s="1"/>
  <c r="AJ1318" i="29"/>
  <c r="AM350" i="29"/>
  <c r="U350" i="29"/>
  <c r="V350" i="29" s="1"/>
  <c r="AJ350" i="29"/>
  <c r="U855" i="29"/>
  <c r="V855" i="29" s="1"/>
  <c r="AJ855" i="29"/>
  <c r="AM855" i="29"/>
  <c r="AM148" i="29"/>
  <c r="AJ148" i="29"/>
  <c r="U148" i="29"/>
  <c r="V148" i="29" s="1"/>
  <c r="AM660" i="29"/>
  <c r="AJ660" i="29"/>
  <c r="U660" i="29"/>
  <c r="V660" i="29" s="1"/>
  <c r="AM1296" i="29"/>
  <c r="U1296" i="29"/>
  <c r="V1296" i="29" s="1"/>
  <c r="AJ1296" i="29"/>
  <c r="AM220" i="29"/>
  <c r="U220" i="29"/>
  <c r="V220" i="29" s="1"/>
  <c r="AJ220" i="29"/>
  <c r="AM732" i="29"/>
  <c r="U732" i="29"/>
  <c r="V732" i="29" s="1"/>
  <c r="AJ732" i="29"/>
  <c r="AM1368" i="29"/>
  <c r="AJ1368" i="29"/>
  <c r="U1368" i="29"/>
  <c r="V1368" i="29" s="1"/>
  <c r="U624" i="29"/>
  <c r="V624" i="29" s="1"/>
  <c r="AM624" i="29"/>
  <c r="AJ624" i="29"/>
  <c r="U1167" i="29"/>
  <c r="V1167" i="29" s="1"/>
  <c r="AM1167" i="29"/>
  <c r="AJ1167" i="29"/>
  <c r="AM274" i="29"/>
  <c r="AJ274" i="29"/>
  <c r="U274" i="29"/>
  <c r="V274" i="29" s="1"/>
  <c r="AM685" i="29"/>
  <c r="AJ685" i="29"/>
  <c r="U685" i="29"/>
  <c r="V685" i="29" s="1"/>
  <c r="AM1358" i="29"/>
  <c r="AJ1358" i="29"/>
  <c r="U1358" i="29"/>
  <c r="V1358" i="29" s="1"/>
  <c r="AM702" i="29"/>
  <c r="AJ702" i="29"/>
  <c r="U702" i="29"/>
  <c r="V702" i="29" s="1"/>
  <c r="AM1213" i="29"/>
  <c r="AJ1213" i="29"/>
  <c r="U1213" i="29"/>
  <c r="V1213" i="29" s="1"/>
  <c r="U1814" i="29"/>
  <c r="V1814" i="29" s="1"/>
  <c r="AJ1814" i="29"/>
  <c r="AM1814" i="29"/>
  <c r="U1117" i="29"/>
  <c r="V1117" i="29" s="1"/>
  <c r="AM1117" i="29"/>
  <c r="AJ1117" i="29"/>
  <c r="U1894" i="29"/>
  <c r="V1894" i="29" s="1"/>
  <c r="AJ1894" i="29"/>
  <c r="AM1894" i="29"/>
  <c r="AM1672" i="29"/>
  <c r="AJ1672" i="29"/>
  <c r="U1672" i="29"/>
  <c r="V1672" i="29" s="1"/>
  <c r="U1595" i="29"/>
  <c r="V1595" i="29" s="1"/>
  <c r="AM1595" i="29"/>
  <c r="AJ1595" i="29"/>
  <c r="AM235" i="29"/>
  <c r="AJ235" i="29"/>
  <c r="U235" i="29"/>
  <c r="V235" i="29" s="1"/>
  <c r="AM1473" i="29"/>
  <c r="AJ1473" i="29"/>
  <c r="U1473" i="29"/>
  <c r="V1473" i="29" s="1"/>
  <c r="AM1806" i="29"/>
  <c r="AJ1806" i="29"/>
  <c r="U1806" i="29"/>
  <c r="V1806" i="29" s="1"/>
  <c r="AM1504" i="29"/>
  <c r="AJ1504" i="29"/>
  <c r="U1504" i="29"/>
  <c r="V1504" i="29" s="1"/>
  <c r="AM1703" i="29"/>
  <c r="AJ1703" i="29"/>
  <c r="U1703" i="29"/>
  <c r="V1703" i="29" s="1"/>
  <c r="AN1460" i="29"/>
  <c r="AL1460" i="29"/>
  <c r="W1460" i="29"/>
  <c r="X1460" i="29" s="1"/>
  <c r="W1423" i="29"/>
  <c r="X1423" i="29" s="1"/>
  <c r="AL1423" i="29"/>
  <c r="AN1423" i="29"/>
  <c r="AN855" i="29"/>
  <c r="W855" i="29"/>
  <c r="X855" i="29" s="1"/>
  <c r="AL855" i="29"/>
  <c r="AN1882" i="29"/>
  <c r="AL1882" i="29"/>
  <c r="W1882" i="29"/>
  <c r="X1882" i="29" s="1"/>
  <c r="AL1713" i="29"/>
  <c r="AN1713" i="29"/>
  <c r="W1713" i="29"/>
  <c r="X1713" i="29" s="1"/>
  <c r="AN1732" i="29"/>
  <c r="AL1732" i="29"/>
  <c r="W1732" i="29"/>
  <c r="X1732" i="29" s="1"/>
  <c r="AN1223" i="29"/>
  <c r="W1223" i="29"/>
  <c r="X1223" i="29" s="1"/>
  <c r="AL1223" i="29"/>
  <c r="AN1520" i="29"/>
  <c r="W1520" i="29"/>
  <c r="X1520" i="29" s="1"/>
  <c r="AL1520" i="29"/>
  <c r="AN1624" i="29"/>
  <c r="W1624" i="29"/>
  <c r="X1624" i="29" s="1"/>
  <c r="AL1624" i="29"/>
  <c r="AN1895" i="29"/>
  <c r="AL1895" i="29"/>
  <c r="W1895" i="29"/>
  <c r="X1895" i="29" s="1"/>
  <c r="AL1790" i="29"/>
  <c r="AN1790" i="29"/>
  <c r="W1790" i="29"/>
  <c r="X1790" i="29" s="1"/>
  <c r="AN1428" i="29"/>
  <c r="W1428" i="29"/>
  <c r="X1428" i="29" s="1"/>
  <c r="AL1428" i="29"/>
  <c r="AL663" i="29"/>
  <c r="AN663" i="29"/>
  <c r="W663" i="29"/>
  <c r="X663" i="29" s="1"/>
  <c r="AN1528" i="29"/>
  <c r="AL1528" i="29"/>
  <c r="W1528" i="29"/>
  <c r="X1528" i="29" s="1"/>
  <c r="AL1633" i="29"/>
  <c r="AN1633" i="29"/>
  <c r="W1633" i="29"/>
  <c r="X1633" i="29" s="1"/>
  <c r="AN1392" i="29"/>
  <c r="W1392" i="29"/>
  <c r="X1392" i="29" s="1"/>
  <c r="AL1392" i="29"/>
  <c r="AN1110" i="29"/>
  <c r="W1110" i="29"/>
  <c r="X1110" i="29" s="1"/>
  <c r="AL1110" i="29"/>
  <c r="AN389" i="29"/>
  <c r="W389" i="29"/>
  <c r="X389" i="29" s="1"/>
  <c r="AL389" i="29"/>
  <c r="AN307" i="29"/>
  <c r="W307" i="29"/>
  <c r="X307" i="29" s="1"/>
  <c r="AL307" i="29"/>
  <c r="AN1349" i="29"/>
  <c r="W1349" i="29"/>
  <c r="X1349" i="29" s="1"/>
  <c r="AL1349" i="29"/>
  <c r="AL358" i="29"/>
  <c r="AN358" i="29"/>
  <c r="W358" i="29"/>
  <c r="X358" i="29" s="1"/>
  <c r="AL549" i="29"/>
  <c r="AN549" i="29"/>
  <c r="W549" i="29"/>
  <c r="X549" i="29" s="1"/>
  <c r="AN769" i="29"/>
  <c r="AL769" i="29"/>
  <c r="W769" i="29"/>
  <c r="X769" i="29" s="1"/>
  <c r="AL66" i="29"/>
  <c r="AN66" i="29"/>
  <c r="W66" i="29"/>
  <c r="X66" i="29" s="1"/>
  <c r="AN249" i="29"/>
  <c r="W249" i="29"/>
  <c r="X249" i="29" s="1"/>
  <c r="AL249" i="29"/>
  <c r="AL1252" i="29"/>
  <c r="AN1252" i="29"/>
  <c r="W1252" i="29"/>
  <c r="X1252" i="29" s="1"/>
  <c r="AL1240" i="29"/>
  <c r="AN1240" i="29"/>
  <c r="W1240" i="29"/>
  <c r="X1240" i="29" s="1"/>
  <c r="AN195" i="29"/>
  <c r="W195" i="29"/>
  <c r="X195" i="29" s="1"/>
  <c r="AL195" i="29"/>
  <c r="AN285" i="29"/>
  <c r="AL285" i="29"/>
  <c r="W285" i="29"/>
  <c r="X285" i="29" s="1"/>
  <c r="AN1718" i="29"/>
  <c r="W1718" i="29"/>
  <c r="X1718" i="29" s="1"/>
  <c r="AL1718" i="29"/>
  <c r="AL599" i="29"/>
  <c r="AN599" i="29"/>
  <c r="W599" i="29"/>
  <c r="X599" i="29" s="1"/>
  <c r="AN1668" i="29"/>
  <c r="AL1668" i="29"/>
  <c r="W1668" i="29"/>
  <c r="X1668" i="29" s="1"/>
  <c r="AM122" i="29"/>
  <c r="AJ122" i="29"/>
  <c r="U122" i="29"/>
  <c r="V122" i="29" s="1"/>
  <c r="AM32" i="29"/>
  <c r="AJ32" i="29"/>
  <c r="U32" i="29"/>
  <c r="V32" i="29" s="1"/>
  <c r="AM139" i="29"/>
  <c r="AJ139" i="29"/>
  <c r="U139" i="29"/>
  <c r="V139" i="29" s="1"/>
  <c r="AJ433" i="29"/>
  <c r="AM433" i="29"/>
  <c r="U433" i="29"/>
  <c r="V433" i="29" s="1"/>
  <c r="U975" i="29"/>
  <c r="V975" i="29" s="1"/>
  <c r="AM975" i="29"/>
  <c r="AJ975" i="29"/>
  <c r="AM242" i="29"/>
  <c r="U242" i="29"/>
  <c r="V242" i="29" s="1"/>
  <c r="AJ242" i="29"/>
  <c r="AM786" i="29"/>
  <c r="AJ786" i="29"/>
  <c r="U786" i="29"/>
  <c r="V786" i="29" s="1"/>
  <c r="AM1326" i="29"/>
  <c r="AJ1326" i="29"/>
  <c r="U1326" i="29"/>
  <c r="V1326" i="29" s="1"/>
  <c r="AM662" i="29"/>
  <c r="AJ662" i="29"/>
  <c r="U662" i="29"/>
  <c r="V662" i="29" s="1"/>
  <c r="AM1128" i="29"/>
  <c r="AJ1128" i="29"/>
  <c r="U1128" i="29"/>
  <c r="V1128" i="29" s="1"/>
  <c r="AM511" i="29"/>
  <c r="U511" i="29"/>
  <c r="V511" i="29" s="1"/>
  <c r="AJ511" i="29"/>
  <c r="AM1043" i="29"/>
  <c r="U1043" i="29"/>
  <c r="V1043" i="29" s="1"/>
  <c r="AJ1043" i="29"/>
  <c r="AM330" i="29"/>
  <c r="AJ330" i="29"/>
  <c r="U330" i="29"/>
  <c r="V330" i="29" s="1"/>
  <c r="AM851" i="29"/>
  <c r="AJ851" i="29"/>
  <c r="U851" i="29"/>
  <c r="V851" i="29" s="1"/>
  <c r="AM1414" i="29"/>
  <c r="AJ1414" i="29"/>
  <c r="U1414" i="29"/>
  <c r="V1414" i="29" s="1"/>
  <c r="AM338" i="29"/>
  <c r="AJ338" i="29"/>
  <c r="U338" i="29"/>
  <c r="V338" i="29" s="1"/>
  <c r="AM859" i="29"/>
  <c r="AJ859" i="29"/>
  <c r="U859" i="29"/>
  <c r="V859" i="29" s="1"/>
  <c r="AM1422" i="29"/>
  <c r="AJ1422" i="29"/>
  <c r="U1422" i="29"/>
  <c r="V1422" i="29" s="1"/>
  <c r="AM489" i="29"/>
  <c r="AJ489" i="29"/>
  <c r="U489" i="29"/>
  <c r="V489" i="29" s="1"/>
  <c r="U810" i="29"/>
  <c r="V810" i="29" s="1"/>
  <c r="AJ810" i="29"/>
  <c r="AM810" i="29"/>
  <c r="AM634" i="29"/>
  <c r="AJ634" i="29"/>
  <c r="U634" i="29"/>
  <c r="V634" i="29" s="1"/>
  <c r="AM1717" i="29"/>
  <c r="AJ1717" i="29"/>
  <c r="U1717" i="29"/>
  <c r="V1717" i="29" s="1"/>
  <c r="U1484" i="29"/>
  <c r="V1484" i="29" s="1"/>
  <c r="AM1484" i="29"/>
  <c r="AJ1484" i="29"/>
  <c r="AM1247" i="29"/>
  <c r="U1247" i="29"/>
  <c r="V1247" i="29" s="1"/>
  <c r="AJ1247" i="29"/>
  <c r="U1600" i="29"/>
  <c r="V1600" i="29" s="1"/>
  <c r="AJ1600" i="29"/>
  <c r="AM1600" i="29"/>
  <c r="AM1482" i="29"/>
  <c r="AJ1482" i="29"/>
  <c r="U1482" i="29"/>
  <c r="V1482" i="29" s="1"/>
  <c r="U1526" i="29"/>
  <c r="V1526" i="29" s="1"/>
  <c r="AM1526" i="29"/>
  <c r="AJ1526" i="29"/>
  <c r="AM820" i="29"/>
  <c r="AJ820" i="29"/>
  <c r="U820" i="29"/>
  <c r="V820" i="29" s="1"/>
  <c r="AM1470" i="29"/>
  <c r="U1470" i="29"/>
  <c r="V1470" i="29" s="1"/>
  <c r="AJ1470" i="29"/>
  <c r="AM791" i="29"/>
  <c r="AJ791" i="29"/>
  <c r="U791" i="29"/>
  <c r="V791" i="29" s="1"/>
  <c r="AM1532" i="29"/>
  <c r="AJ1532" i="29"/>
  <c r="U1532" i="29"/>
  <c r="V1532" i="29" s="1"/>
  <c r="AL791" i="29"/>
  <c r="AN791" i="29"/>
  <c r="W791" i="29"/>
  <c r="X791" i="29" s="1"/>
  <c r="AN1894" i="29"/>
  <c r="W1894" i="29"/>
  <c r="X1894" i="29" s="1"/>
  <c r="AL1894" i="29"/>
  <c r="AN778" i="29"/>
  <c r="AL778" i="29"/>
  <c r="W778" i="29"/>
  <c r="X778" i="29" s="1"/>
  <c r="AN1431" i="29"/>
  <c r="AL1431" i="29"/>
  <c r="W1431" i="29"/>
  <c r="X1431" i="29" s="1"/>
  <c r="AL866" i="29"/>
  <c r="AN866" i="29"/>
  <c r="W866" i="29"/>
  <c r="X866" i="29" s="1"/>
  <c r="AL746" i="29"/>
  <c r="AN746" i="29"/>
  <c r="W746" i="29"/>
  <c r="X746" i="29" s="1"/>
  <c r="AN1676" i="29"/>
  <c r="W1676" i="29"/>
  <c r="X1676" i="29" s="1"/>
  <c r="AL1676" i="29"/>
  <c r="AN1788" i="29"/>
  <c r="W1788" i="29"/>
  <c r="X1788" i="29" s="1"/>
  <c r="AL1788" i="29"/>
  <c r="AL830" i="29"/>
  <c r="AN830" i="29"/>
  <c r="W830" i="29"/>
  <c r="X830" i="29" s="1"/>
  <c r="AN871" i="29"/>
  <c r="AL871" i="29"/>
  <c r="W871" i="29"/>
  <c r="X871" i="29" s="1"/>
  <c r="AN1503" i="29"/>
  <c r="W1503" i="29"/>
  <c r="X1503" i="29" s="1"/>
  <c r="AL1503" i="29"/>
  <c r="AL938" i="29"/>
  <c r="AN938" i="29"/>
  <c r="W938" i="29"/>
  <c r="X938" i="29" s="1"/>
  <c r="AL860" i="29"/>
  <c r="AN860" i="29"/>
  <c r="W860" i="29"/>
  <c r="X860" i="29" s="1"/>
  <c r="AL730" i="29"/>
  <c r="AN730" i="29"/>
  <c r="W730" i="29"/>
  <c r="X730" i="29" s="1"/>
  <c r="AL380" i="29"/>
  <c r="AN380" i="29"/>
  <c r="W380" i="29"/>
  <c r="X380" i="29" s="1"/>
  <c r="AL1666" i="29"/>
  <c r="AN1666" i="29"/>
  <c r="W1666" i="29"/>
  <c r="X1666" i="29" s="1"/>
  <c r="AN614" i="29"/>
  <c r="W614" i="29"/>
  <c r="X614" i="29" s="1"/>
  <c r="AL614" i="29"/>
  <c r="AL532" i="29"/>
  <c r="AN532" i="29"/>
  <c r="W532" i="29"/>
  <c r="X532" i="29" s="1"/>
  <c r="AN594" i="29"/>
  <c r="W594" i="29"/>
  <c r="X594" i="29" s="1"/>
  <c r="AL594" i="29"/>
  <c r="AL111" i="29"/>
  <c r="AN111" i="29"/>
  <c r="W111" i="29"/>
  <c r="X111" i="29" s="1"/>
  <c r="AN37" i="29"/>
  <c r="W37" i="29"/>
  <c r="X37" i="29" s="1"/>
  <c r="AL37" i="29"/>
  <c r="AL25" i="29"/>
  <c r="AN25" i="29"/>
  <c r="W25" i="29"/>
  <c r="X25" i="29" s="1"/>
  <c r="AN1305" i="29"/>
  <c r="W1305" i="29"/>
  <c r="X1305" i="29" s="1"/>
  <c r="AL1305" i="29"/>
  <c r="AL163" i="29"/>
  <c r="AN163" i="29"/>
  <c r="W163" i="29"/>
  <c r="X163" i="29" s="1"/>
  <c r="AM186" i="29"/>
  <c r="AJ186" i="29"/>
  <c r="U186" i="29"/>
  <c r="V186" i="29" s="1"/>
  <c r="AM126" i="29"/>
  <c r="AJ126" i="29"/>
  <c r="U126" i="29"/>
  <c r="V126" i="29" s="1"/>
  <c r="AM150" i="29"/>
  <c r="AJ150" i="29"/>
  <c r="U150" i="29"/>
  <c r="V150" i="29" s="1"/>
  <c r="AM104" i="29"/>
  <c r="U104" i="29"/>
  <c r="V104" i="29" s="1"/>
  <c r="AJ104" i="29"/>
  <c r="AM313" i="29"/>
  <c r="AJ313" i="29"/>
  <c r="U313" i="29"/>
  <c r="V313" i="29" s="1"/>
  <c r="AM1083" i="29"/>
  <c r="AJ1083" i="29"/>
  <c r="U1083" i="29"/>
  <c r="V1083" i="29" s="1"/>
  <c r="U306" i="29"/>
  <c r="V306" i="29" s="1"/>
  <c r="AM306" i="29"/>
  <c r="AJ306" i="29"/>
  <c r="AM827" i="29"/>
  <c r="AJ827" i="29"/>
  <c r="U827" i="29"/>
  <c r="V827" i="29" s="1"/>
  <c r="AM1390" i="29"/>
  <c r="AJ1390" i="29"/>
  <c r="U1390" i="29"/>
  <c r="V1390" i="29" s="1"/>
  <c r="AM672" i="29"/>
  <c r="AJ672" i="29"/>
  <c r="U672" i="29"/>
  <c r="V672" i="29" s="1"/>
  <c r="AM952" i="29"/>
  <c r="AJ952" i="29"/>
  <c r="U952" i="29"/>
  <c r="V952" i="29" s="1"/>
  <c r="AM521" i="29"/>
  <c r="AJ521" i="29"/>
  <c r="U521" i="29"/>
  <c r="V521" i="29" s="1"/>
  <c r="AM842" i="29"/>
  <c r="U842" i="29"/>
  <c r="V842" i="29" s="1"/>
  <c r="AJ842" i="29"/>
  <c r="AM332" i="29"/>
  <c r="AJ332" i="29"/>
  <c r="U332" i="29"/>
  <c r="V332" i="29" s="1"/>
  <c r="AM647" i="29"/>
  <c r="AJ647" i="29"/>
  <c r="U647" i="29"/>
  <c r="V647" i="29" s="1"/>
  <c r="AM1203" i="29"/>
  <c r="U1203" i="29"/>
  <c r="V1203" i="29" s="1"/>
  <c r="AJ1203" i="29"/>
  <c r="AM504" i="29"/>
  <c r="AJ504" i="29"/>
  <c r="U504" i="29"/>
  <c r="V504" i="29" s="1"/>
  <c r="U1028" i="29"/>
  <c r="V1028" i="29" s="1"/>
  <c r="AJ1028" i="29"/>
  <c r="AM1028" i="29"/>
  <c r="AM307" i="29"/>
  <c r="AJ307" i="29"/>
  <c r="U307" i="29"/>
  <c r="V307" i="29" s="1"/>
  <c r="AM828" i="29"/>
  <c r="AJ828" i="29"/>
  <c r="U828" i="29"/>
  <c r="V828" i="29" s="1"/>
  <c r="AM31" i="29"/>
  <c r="AJ31" i="29"/>
  <c r="U31" i="29"/>
  <c r="V31" i="29" s="1"/>
  <c r="AM1714" i="29"/>
  <c r="AJ1714" i="29"/>
  <c r="U1714" i="29"/>
  <c r="V1714" i="29" s="1"/>
  <c r="AM1354" i="29"/>
  <c r="AJ1354" i="29"/>
  <c r="U1354" i="29"/>
  <c r="V1354" i="29" s="1"/>
  <c r="U1328" i="29"/>
  <c r="V1328" i="29" s="1"/>
  <c r="AJ1328" i="29"/>
  <c r="AM1328" i="29"/>
  <c r="AM1816" i="29"/>
  <c r="AJ1816" i="29"/>
  <c r="U1816" i="29"/>
  <c r="V1816" i="29" s="1"/>
  <c r="AM1205" i="29"/>
  <c r="AJ1205" i="29"/>
  <c r="U1205" i="29"/>
  <c r="V1205" i="29" s="1"/>
  <c r="AM1487" i="29"/>
  <c r="AJ1487" i="29"/>
  <c r="U1487" i="29"/>
  <c r="V1487" i="29" s="1"/>
  <c r="AM1539" i="29"/>
  <c r="U1539" i="29"/>
  <c r="V1539" i="29" s="1"/>
  <c r="AJ1539" i="29"/>
  <c r="AM545" i="29"/>
  <c r="AJ545" i="29"/>
  <c r="U545" i="29"/>
  <c r="V545" i="29" s="1"/>
  <c r="AM1818" i="29"/>
  <c r="AJ1818" i="29"/>
  <c r="U1818" i="29"/>
  <c r="V1818" i="29" s="1"/>
  <c r="U365" i="29"/>
  <c r="V365" i="29" s="1"/>
  <c r="AM365" i="29"/>
  <c r="AJ365" i="29"/>
  <c r="AM1489" i="29"/>
  <c r="AJ1489" i="29"/>
  <c r="U1489" i="29"/>
  <c r="V1489" i="29" s="1"/>
  <c r="AM1844" i="29"/>
  <c r="AJ1844" i="29"/>
  <c r="U1844" i="29"/>
  <c r="V1844" i="29" s="1"/>
  <c r="AM363" i="29"/>
  <c r="AJ363" i="29"/>
  <c r="U363" i="29"/>
  <c r="V363" i="29" s="1"/>
  <c r="AL607" i="29"/>
  <c r="AN607" i="29"/>
  <c r="W607" i="29"/>
  <c r="X607" i="29" s="1"/>
  <c r="AL595" i="29"/>
  <c r="AN595" i="29"/>
  <c r="W595" i="29"/>
  <c r="X595" i="29" s="1"/>
  <c r="AN760" i="29"/>
  <c r="W760" i="29"/>
  <c r="X760" i="29" s="1"/>
  <c r="AL760" i="29"/>
  <c r="AN497" i="29"/>
  <c r="W497" i="29"/>
  <c r="X497" i="29" s="1"/>
  <c r="AL497" i="29"/>
  <c r="AM947" i="29"/>
  <c r="AJ947" i="29"/>
  <c r="U947" i="29"/>
  <c r="V947" i="29" s="1"/>
  <c r="AM355" i="29"/>
  <c r="U355" i="29"/>
  <c r="V355" i="29" s="1"/>
  <c r="AJ355" i="29"/>
  <c r="AL596" i="29"/>
  <c r="AN596" i="29"/>
  <c r="W596" i="29"/>
  <c r="X596" i="29" s="1"/>
  <c r="AN652" i="29"/>
  <c r="AL652" i="29"/>
  <c r="W652" i="29"/>
  <c r="X652" i="29" s="1"/>
  <c r="AL1045" i="29"/>
  <c r="AN1045" i="29"/>
  <c r="W1045" i="29"/>
  <c r="X1045" i="29" s="1"/>
  <c r="AL1030" i="29"/>
  <c r="AN1030" i="29"/>
  <c r="W1030" i="29"/>
  <c r="X1030" i="29" s="1"/>
  <c r="AL1296" i="29"/>
  <c r="AN1296" i="29"/>
  <c r="W1296" i="29"/>
  <c r="X1296" i="29" s="1"/>
  <c r="AM946" i="29"/>
  <c r="AJ946" i="29"/>
  <c r="U946" i="29"/>
  <c r="V946" i="29" s="1"/>
  <c r="AM201" i="29"/>
  <c r="AJ201" i="29"/>
  <c r="U201" i="29"/>
  <c r="V201" i="29" s="1"/>
  <c r="U1445" i="29"/>
  <c r="V1445" i="29" s="1"/>
  <c r="AJ1445" i="29"/>
  <c r="AM1445" i="29"/>
  <c r="AN184" i="29"/>
  <c r="W184" i="29"/>
  <c r="X184" i="29" s="1"/>
  <c r="AL184" i="29"/>
  <c r="AN242" i="29"/>
  <c r="AL242" i="29"/>
  <c r="W242" i="29"/>
  <c r="X242" i="29" s="1"/>
  <c r="AN170" i="29"/>
  <c r="AL170" i="29"/>
  <c r="W170" i="29"/>
  <c r="X170" i="29" s="1"/>
  <c r="U59" i="29"/>
  <c r="V59" i="29" s="1"/>
  <c r="AM59" i="29"/>
  <c r="AJ59" i="29"/>
  <c r="AM177" i="29"/>
  <c r="U177" i="29"/>
  <c r="V177" i="29" s="1"/>
  <c r="AJ177" i="29"/>
  <c r="AM1361" i="29"/>
  <c r="U1361" i="29"/>
  <c r="V1361" i="29" s="1"/>
  <c r="AJ1361" i="29"/>
  <c r="AM1037" i="29"/>
  <c r="AJ1037" i="29"/>
  <c r="U1037" i="29"/>
  <c r="V1037" i="29" s="1"/>
  <c r="AM1521" i="29"/>
  <c r="AJ1521" i="29"/>
  <c r="U1521" i="29"/>
  <c r="V1521" i="29" s="1"/>
  <c r="U1872" i="29"/>
  <c r="V1872" i="29" s="1"/>
  <c r="AJ1872" i="29"/>
  <c r="AM1872" i="29"/>
  <c r="AM1563" i="29"/>
  <c r="AJ1563" i="29"/>
  <c r="U1563" i="29"/>
  <c r="V1563" i="29" s="1"/>
  <c r="AL1834" i="29"/>
  <c r="AN1834" i="29"/>
  <c r="W1834" i="29"/>
  <c r="X1834" i="29" s="1"/>
  <c r="AL1279" i="29"/>
  <c r="AN1279" i="29"/>
  <c r="W1279" i="29"/>
  <c r="X1279" i="29" s="1"/>
  <c r="AL1754" i="29"/>
  <c r="AN1754" i="29"/>
  <c r="W1754" i="29"/>
  <c r="X1754" i="29" s="1"/>
  <c r="AN1599" i="29"/>
  <c r="AL1599" i="29"/>
  <c r="W1599" i="29"/>
  <c r="X1599" i="29" s="1"/>
  <c r="AL1258" i="29"/>
  <c r="AN1258" i="29"/>
  <c r="W1258" i="29"/>
  <c r="X1258" i="29" s="1"/>
  <c r="AN280" i="29"/>
  <c r="W280" i="29"/>
  <c r="X280" i="29" s="1"/>
  <c r="AL280" i="29"/>
  <c r="U207" i="29"/>
  <c r="V207" i="29" s="1"/>
  <c r="AJ207" i="29"/>
  <c r="AM207" i="29"/>
  <c r="AM1096" i="29"/>
  <c r="U1096" i="29"/>
  <c r="V1096" i="29" s="1"/>
  <c r="AJ1096" i="29"/>
  <c r="AM1142" i="29"/>
  <c r="AJ1142" i="29"/>
  <c r="U1142" i="29"/>
  <c r="V1142" i="29" s="1"/>
  <c r="AM926" i="29"/>
  <c r="U926" i="29"/>
  <c r="V926" i="29" s="1"/>
  <c r="AJ926" i="29"/>
  <c r="AM909" i="29"/>
  <c r="AJ909" i="29"/>
  <c r="U909" i="29"/>
  <c r="V909" i="29" s="1"/>
  <c r="AN277" i="29"/>
  <c r="W277" i="29"/>
  <c r="X277" i="29" s="1"/>
  <c r="AL277" i="29"/>
  <c r="AM178" i="29"/>
  <c r="U178" i="29"/>
  <c r="V178" i="29" s="1"/>
  <c r="AJ178" i="29"/>
  <c r="AM1085" i="29"/>
  <c r="AJ1085" i="29"/>
  <c r="U1085" i="29"/>
  <c r="V1085" i="29" s="1"/>
  <c r="AM903" i="29"/>
  <c r="AJ903" i="29"/>
  <c r="U903" i="29"/>
  <c r="V903" i="29" s="1"/>
  <c r="AM1807" i="29"/>
  <c r="AJ1807" i="29"/>
  <c r="U1807" i="29"/>
  <c r="V1807" i="29" s="1"/>
  <c r="AM663" i="29"/>
  <c r="AJ663" i="29"/>
  <c r="U663" i="29"/>
  <c r="V663" i="29" s="1"/>
  <c r="AL1289" i="29"/>
  <c r="AN1289" i="29"/>
  <c r="W1289" i="29"/>
  <c r="X1289" i="29" s="1"/>
  <c r="AN1715" i="29"/>
  <c r="W1715" i="29"/>
  <c r="X1715" i="29" s="1"/>
  <c r="AL1715" i="29"/>
  <c r="AN1099" i="29"/>
  <c r="AL1099" i="29"/>
  <c r="W1099" i="29"/>
  <c r="X1099" i="29" s="1"/>
  <c r="AL448" i="29"/>
  <c r="AN448" i="29"/>
  <c r="W448" i="29"/>
  <c r="X448" i="29" s="1"/>
  <c r="AM58" i="29"/>
  <c r="U58" i="29"/>
  <c r="V58" i="29" s="1"/>
  <c r="AJ58" i="29"/>
  <c r="AM1519" i="29"/>
  <c r="AJ1519" i="29"/>
  <c r="U1519" i="29"/>
  <c r="V1519" i="29" s="1"/>
  <c r="AL1416" i="29"/>
  <c r="AN1416" i="29"/>
  <c r="W1416" i="29"/>
  <c r="X1416" i="29" s="1"/>
  <c r="AL1453" i="29"/>
  <c r="AN1453" i="29"/>
  <c r="W1453" i="29"/>
  <c r="X1453" i="29" s="1"/>
  <c r="AN1089" i="29"/>
  <c r="W1089" i="29"/>
  <c r="X1089" i="29" s="1"/>
  <c r="AL1089" i="29"/>
  <c r="AL912" i="29"/>
  <c r="AN912" i="29"/>
  <c r="W912" i="29"/>
  <c r="X912" i="29" s="1"/>
  <c r="AM1642" i="29"/>
  <c r="AJ1642" i="29"/>
  <c r="U1642" i="29"/>
  <c r="V1642" i="29" s="1"/>
  <c r="AN1328" i="29"/>
  <c r="W1328" i="29"/>
  <c r="X1328" i="29" s="1"/>
  <c r="AL1328" i="29"/>
  <c r="AN1254" i="29"/>
  <c r="W1254" i="29"/>
  <c r="X1254" i="29" s="1"/>
  <c r="AL1254" i="29"/>
  <c r="AN1245" i="29"/>
  <c r="W1245" i="29"/>
  <c r="X1245" i="29" s="1"/>
  <c r="AL1245" i="29"/>
  <c r="AL1707" i="29"/>
  <c r="AN1707" i="29"/>
  <c r="W1707" i="29"/>
  <c r="X1707" i="29" s="1"/>
  <c r="AN764" i="29"/>
  <c r="W764" i="29"/>
  <c r="X764" i="29" s="1"/>
  <c r="AL764" i="29"/>
  <c r="AL991" i="29"/>
  <c r="AN991" i="29"/>
  <c r="W991" i="29"/>
  <c r="X991" i="29" s="1"/>
  <c r="AL1332" i="29"/>
  <c r="AN1332" i="29"/>
  <c r="W1332" i="29"/>
  <c r="X1332" i="29" s="1"/>
  <c r="AM252" i="29"/>
  <c r="AJ252" i="29"/>
  <c r="U252" i="29"/>
  <c r="V252" i="29" s="1"/>
  <c r="AM1012" i="29"/>
  <c r="AJ1012" i="29"/>
  <c r="U1012" i="29"/>
  <c r="V1012" i="29" s="1"/>
  <c r="AM542" i="29"/>
  <c r="AJ542" i="29"/>
  <c r="U542" i="29"/>
  <c r="V542" i="29" s="1"/>
  <c r="AM466" i="29"/>
  <c r="AJ466" i="29"/>
  <c r="U466" i="29"/>
  <c r="V466" i="29" s="1"/>
  <c r="AM1385" i="29"/>
  <c r="AJ1385" i="29"/>
  <c r="U1385" i="29"/>
  <c r="V1385" i="29" s="1"/>
  <c r="AM1599" i="29"/>
  <c r="AJ1599" i="29"/>
  <c r="U1599" i="29"/>
  <c r="V1599" i="29" s="1"/>
  <c r="AM1779" i="29"/>
  <c r="AJ1779" i="29"/>
  <c r="U1779" i="29"/>
  <c r="V1779" i="29" s="1"/>
  <c r="U1613" i="29"/>
  <c r="V1613" i="29" s="1"/>
  <c r="AJ1613" i="29"/>
  <c r="AM1613" i="29"/>
  <c r="AM1657" i="29"/>
  <c r="AJ1657" i="29"/>
  <c r="U1657" i="29"/>
  <c r="V1657" i="29" s="1"/>
  <c r="AM1744" i="29"/>
  <c r="AJ1744" i="29"/>
  <c r="U1744" i="29"/>
  <c r="V1744" i="29" s="1"/>
  <c r="AN874" i="29"/>
  <c r="W874" i="29"/>
  <c r="X874" i="29" s="1"/>
  <c r="AL874" i="29"/>
  <c r="AL1048" i="29"/>
  <c r="AN1048" i="29"/>
  <c r="W1048" i="29"/>
  <c r="X1048" i="29" s="1"/>
  <c r="AL1807" i="29"/>
  <c r="AN1807" i="29"/>
  <c r="W1807" i="29"/>
  <c r="X1807" i="29" s="1"/>
  <c r="AN1853" i="29"/>
  <c r="W1853" i="29"/>
  <c r="X1853" i="29" s="1"/>
  <c r="AL1853" i="29"/>
  <c r="AN1610" i="29"/>
  <c r="W1610" i="29"/>
  <c r="X1610" i="29" s="1"/>
  <c r="AL1610" i="29"/>
  <c r="AN1759" i="29"/>
  <c r="W1759" i="29"/>
  <c r="X1759" i="29" s="1"/>
  <c r="AL1759" i="29"/>
  <c r="AL1775" i="29"/>
  <c r="AN1775" i="29"/>
  <c r="W1775" i="29"/>
  <c r="X1775" i="29" s="1"/>
  <c r="U1530" i="29"/>
  <c r="V1530" i="29" s="1"/>
  <c r="AL1530" i="29"/>
  <c r="AN1530" i="29"/>
  <c r="W1530" i="29"/>
  <c r="X1530" i="29" s="1"/>
  <c r="AN682" i="29"/>
  <c r="AL682" i="29"/>
  <c r="W682" i="29"/>
  <c r="X682" i="29" s="1"/>
  <c r="AL1022" i="29"/>
  <c r="AN1022" i="29"/>
  <c r="W1022" i="29"/>
  <c r="X1022" i="29" s="1"/>
  <c r="AN648" i="29"/>
  <c r="W648" i="29"/>
  <c r="X648" i="29" s="1"/>
  <c r="AL648" i="29"/>
  <c r="AN690" i="29"/>
  <c r="W690" i="29"/>
  <c r="X690" i="29" s="1"/>
  <c r="AL690" i="29"/>
  <c r="AN216" i="29"/>
  <c r="AL216" i="29"/>
  <c r="W216" i="29"/>
  <c r="X216" i="29" s="1"/>
  <c r="AN126" i="29"/>
  <c r="W126" i="29"/>
  <c r="X126" i="29" s="1"/>
  <c r="AL126" i="29"/>
  <c r="AN970" i="29"/>
  <c r="W970" i="29"/>
  <c r="X970" i="29" s="1"/>
  <c r="AL970" i="29"/>
  <c r="AL357" i="29"/>
  <c r="AN357" i="29"/>
  <c r="W357" i="29"/>
  <c r="X357" i="29" s="1"/>
  <c r="AN750" i="29"/>
  <c r="W750" i="29"/>
  <c r="X750" i="29" s="1"/>
  <c r="AL750" i="29"/>
  <c r="AL434" i="29"/>
  <c r="AN434" i="29"/>
  <c r="W434" i="29"/>
  <c r="X434" i="29" s="1"/>
  <c r="AL1756" i="29"/>
  <c r="AN1756" i="29"/>
  <c r="W1756" i="29"/>
  <c r="X1756" i="29" s="1"/>
  <c r="AL825" i="29"/>
  <c r="AN825" i="29"/>
  <c r="W825" i="29"/>
  <c r="X825" i="29" s="1"/>
  <c r="AL887" i="29"/>
  <c r="AN887" i="29"/>
  <c r="W887" i="29"/>
  <c r="X887" i="29" s="1"/>
  <c r="AL176" i="29"/>
  <c r="AN176" i="29"/>
  <c r="W176" i="29"/>
  <c r="X176" i="29" s="1"/>
  <c r="AL729" i="29"/>
  <c r="AN729" i="29"/>
  <c r="W729" i="29"/>
  <c r="X729" i="29" s="1"/>
  <c r="AL417" i="29"/>
  <c r="AN417" i="29"/>
  <c r="W417" i="29"/>
  <c r="X417" i="29" s="1"/>
  <c r="AN775" i="29"/>
  <c r="W775" i="29"/>
  <c r="X775" i="29" s="1"/>
  <c r="AL775" i="29"/>
  <c r="AL1468" i="29"/>
  <c r="AN1468" i="29"/>
  <c r="W1468" i="29"/>
  <c r="X1468" i="29" s="1"/>
  <c r="AL1358" i="29"/>
  <c r="AN1358" i="29"/>
  <c r="W1358" i="29"/>
  <c r="X1358" i="29" s="1"/>
  <c r="AM89" i="29"/>
  <c r="AJ89" i="29"/>
  <c r="U89" i="29"/>
  <c r="V89" i="29" s="1"/>
  <c r="AM98" i="29"/>
  <c r="U98" i="29"/>
  <c r="V98" i="29" s="1"/>
  <c r="AJ98" i="29"/>
  <c r="AM315" i="29"/>
  <c r="AJ315" i="29"/>
  <c r="U315" i="29"/>
  <c r="V315" i="29" s="1"/>
  <c r="AM836" i="29"/>
  <c r="AJ836" i="29"/>
  <c r="U836" i="29"/>
  <c r="V836" i="29" s="1"/>
  <c r="AM168" i="29"/>
  <c r="U168" i="29"/>
  <c r="V168" i="29" s="1"/>
  <c r="AJ168" i="29"/>
  <c r="AM782" i="29"/>
  <c r="AJ782" i="29"/>
  <c r="U782" i="29"/>
  <c r="V782" i="29" s="1"/>
  <c r="U1293" i="29"/>
  <c r="V1293" i="29" s="1"/>
  <c r="AM1293" i="29"/>
  <c r="AJ1293" i="29"/>
  <c r="AM426" i="29"/>
  <c r="AJ426" i="29"/>
  <c r="U426" i="29"/>
  <c r="V426" i="29" s="1"/>
  <c r="AM1099" i="29"/>
  <c r="AJ1099" i="29"/>
  <c r="U1099" i="29"/>
  <c r="V1099" i="29" s="1"/>
  <c r="AM277" i="29"/>
  <c r="AJ277" i="29"/>
  <c r="U277" i="29"/>
  <c r="V277" i="29" s="1"/>
  <c r="AM971" i="29"/>
  <c r="U971" i="29"/>
  <c r="V971" i="29" s="1"/>
  <c r="AJ971" i="29"/>
  <c r="U1233" i="29"/>
  <c r="V1233" i="29" s="1"/>
  <c r="AJ1233" i="29"/>
  <c r="AM1233" i="29"/>
  <c r="AM478" i="29"/>
  <c r="U478" i="29"/>
  <c r="V478" i="29" s="1"/>
  <c r="AJ478" i="29"/>
  <c r="U1138" i="29"/>
  <c r="V1138" i="29" s="1"/>
  <c r="AJ1138" i="29"/>
  <c r="AM1138" i="29"/>
  <c r="AM601" i="29"/>
  <c r="AJ601" i="29"/>
  <c r="U601" i="29"/>
  <c r="V601" i="29" s="1"/>
  <c r="AM922" i="29"/>
  <c r="AJ922" i="29"/>
  <c r="U922" i="29"/>
  <c r="V922" i="29" s="1"/>
  <c r="AM420" i="29"/>
  <c r="AJ420" i="29"/>
  <c r="U420" i="29"/>
  <c r="V420" i="29" s="1"/>
  <c r="AM735" i="29"/>
  <c r="AJ735" i="29"/>
  <c r="U735" i="29"/>
  <c r="V735" i="29" s="1"/>
  <c r="AM1291" i="29"/>
  <c r="AJ1291" i="29"/>
  <c r="U1291" i="29"/>
  <c r="V1291" i="29" s="1"/>
  <c r="AM1845" i="29"/>
  <c r="AJ1845" i="29"/>
  <c r="U1845" i="29"/>
  <c r="V1845" i="29" s="1"/>
  <c r="AM1431" i="29"/>
  <c r="AJ1431" i="29"/>
  <c r="U1431" i="29"/>
  <c r="V1431" i="29" s="1"/>
  <c r="AM111" i="29"/>
  <c r="AJ111" i="29"/>
  <c r="U111" i="29"/>
  <c r="V111" i="29" s="1"/>
  <c r="AM1666" i="29"/>
  <c r="AJ1666" i="29"/>
  <c r="U1666" i="29"/>
  <c r="V1666" i="29" s="1"/>
  <c r="AM191" i="29"/>
  <c r="AJ191" i="29"/>
  <c r="U191" i="29"/>
  <c r="V191" i="29" s="1"/>
  <c r="AM1838" i="29"/>
  <c r="AJ1838" i="29"/>
  <c r="U1838" i="29"/>
  <c r="V1838" i="29" s="1"/>
  <c r="AM848" i="29"/>
  <c r="AJ848" i="29"/>
  <c r="U848" i="29"/>
  <c r="V848" i="29" s="1"/>
  <c r="AM1112" i="29"/>
  <c r="AJ1112" i="29"/>
  <c r="U1112" i="29"/>
  <c r="V1112" i="29" s="1"/>
  <c r="AM1772" i="29"/>
  <c r="AJ1772" i="29"/>
  <c r="U1772" i="29"/>
  <c r="V1772" i="29" s="1"/>
  <c r="U1370" i="29"/>
  <c r="V1370" i="29" s="1"/>
  <c r="AJ1370" i="29"/>
  <c r="AM1370" i="29"/>
  <c r="AM1388" i="29"/>
  <c r="AJ1388" i="29"/>
  <c r="U1388" i="29"/>
  <c r="V1388" i="29" s="1"/>
  <c r="AM1734" i="29"/>
  <c r="AJ1734" i="29"/>
  <c r="U1734" i="29"/>
  <c r="V1734" i="29" s="1"/>
  <c r="AM1765" i="29"/>
  <c r="AJ1765" i="29"/>
  <c r="U1765" i="29"/>
  <c r="V1765" i="29" s="1"/>
  <c r="AN1055" i="29"/>
  <c r="AL1055" i="29"/>
  <c r="W1055" i="29"/>
  <c r="X1055" i="29" s="1"/>
  <c r="AN1608" i="29"/>
  <c r="W1608" i="29"/>
  <c r="X1608" i="29" s="1"/>
  <c r="AL1608" i="29"/>
  <c r="AN1138" i="29"/>
  <c r="AL1138" i="29"/>
  <c r="W1138" i="29"/>
  <c r="X1138" i="29" s="1"/>
  <c r="AN1253" i="29"/>
  <c r="W1253" i="29"/>
  <c r="X1253" i="29" s="1"/>
  <c r="AL1253" i="29"/>
  <c r="AN1197" i="29"/>
  <c r="W1197" i="29"/>
  <c r="X1197" i="29" s="1"/>
  <c r="AL1197" i="29"/>
  <c r="AN954" i="29"/>
  <c r="W954" i="29"/>
  <c r="X954" i="29" s="1"/>
  <c r="AL954" i="29"/>
  <c r="AL1873" i="29"/>
  <c r="AN1873" i="29"/>
  <c r="W1873" i="29"/>
  <c r="X1873" i="29" s="1"/>
  <c r="AN1371" i="29"/>
  <c r="W1371" i="29"/>
  <c r="X1371" i="29" s="1"/>
  <c r="AL1371" i="29"/>
  <c r="AN1148" i="29"/>
  <c r="W1148" i="29"/>
  <c r="X1148" i="29" s="1"/>
  <c r="AL1148" i="29"/>
  <c r="AN1370" i="29"/>
  <c r="W1370" i="29"/>
  <c r="X1370" i="29" s="1"/>
  <c r="AL1370" i="29"/>
  <c r="AN1129" i="29"/>
  <c r="AL1129" i="29"/>
  <c r="W1129" i="29"/>
  <c r="X1129" i="29" s="1"/>
  <c r="AN853" i="29"/>
  <c r="W853" i="29"/>
  <c r="X853" i="29" s="1"/>
  <c r="AL853" i="29"/>
  <c r="AN1576" i="29"/>
  <c r="AL1576" i="29"/>
  <c r="W1576" i="29"/>
  <c r="X1576" i="29" s="1"/>
  <c r="AN1854" i="29"/>
  <c r="W1854" i="29"/>
  <c r="X1854" i="29" s="1"/>
  <c r="AL1854" i="29"/>
  <c r="AL1418" i="29"/>
  <c r="AN1418" i="29"/>
  <c r="W1418" i="29"/>
  <c r="X1418" i="29" s="1"/>
  <c r="AN1611" i="29"/>
  <c r="AL1611" i="29"/>
  <c r="W1611" i="29"/>
  <c r="X1611" i="29" s="1"/>
  <c r="AL1037" i="29"/>
  <c r="AN1037" i="29"/>
  <c r="W1037" i="29"/>
  <c r="X1037" i="29" s="1"/>
  <c r="AL206" i="29"/>
  <c r="AN206" i="29"/>
  <c r="W206" i="29"/>
  <c r="X206" i="29" s="1"/>
  <c r="AN207" i="29"/>
  <c r="W207" i="29"/>
  <c r="X207" i="29" s="1"/>
  <c r="AL207" i="29"/>
  <c r="AN321" i="29"/>
  <c r="W321" i="29"/>
  <c r="X321" i="29" s="1"/>
  <c r="AL321" i="29"/>
  <c r="AN1248" i="29"/>
  <c r="W1248" i="29"/>
  <c r="X1248" i="29" s="1"/>
  <c r="AL1248" i="29"/>
  <c r="AL355" i="29"/>
  <c r="AN355" i="29"/>
  <c r="W355" i="29"/>
  <c r="X355" i="29" s="1"/>
  <c r="AN331" i="29"/>
  <c r="W331" i="29"/>
  <c r="X331" i="29" s="1"/>
  <c r="AL331" i="29"/>
  <c r="AN1616" i="29"/>
  <c r="W1616" i="29"/>
  <c r="X1616" i="29" s="1"/>
  <c r="AL1616" i="29"/>
  <c r="AL831" i="29"/>
  <c r="AN831" i="29"/>
  <c r="W831" i="29"/>
  <c r="X831" i="29" s="1"/>
  <c r="AL178" i="29"/>
  <c r="AN178" i="29"/>
  <c r="W178" i="29"/>
  <c r="X178" i="29" s="1"/>
  <c r="AL1003" i="29"/>
  <c r="AN1003" i="29"/>
  <c r="W1003" i="29"/>
  <c r="X1003" i="29" s="1"/>
  <c r="AL232" i="29"/>
  <c r="AN232" i="29"/>
  <c r="W232" i="29"/>
  <c r="X232" i="29" s="1"/>
  <c r="AN1345" i="29"/>
  <c r="AL1345" i="29"/>
  <c r="W1345" i="29"/>
  <c r="X1345" i="29" s="1"/>
  <c r="AN414" i="29"/>
  <c r="AL414" i="29"/>
  <c r="W414" i="29"/>
  <c r="X414" i="29" s="1"/>
  <c r="AL294" i="29"/>
  <c r="AN294" i="29"/>
  <c r="W294" i="29"/>
  <c r="X294" i="29" s="1"/>
  <c r="AN426" i="29"/>
  <c r="W426" i="29"/>
  <c r="X426" i="29" s="1"/>
  <c r="AL426" i="29"/>
  <c r="AN124" i="29"/>
  <c r="W124" i="29"/>
  <c r="X124" i="29" s="1"/>
  <c r="AL124" i="29"/>
  <c r="AM91" i="29"/>
  <c r="AJ91" i="29"/>
  <c r="U91" i="29"/>
  <c r="V91" i="29" s="1"/>
  <c r="AM179" i="29"/>
  <c r="AJ179" i="29"/>
  <c r="U179" i="29"/>
  <c r="V179" i="29" s="1"/>
  <c r="AM538" i="29"/>
  <c r="U538" i="29"/>
  <c r="V538" i="29" s="1"/>
  <c r="AJ538" i="29"/>
  <c r="AM968" i="29"/>
  <c r="AJ968" i="29"/>
  <c r="U968" i="29"/>
  <c r="V968" i="29" s="1"/>
  <c r="AM792" i="29"/>
  <c r="U792" i="29"/>
  <c r="V792" i="29" s="1"/>
  <c r="AJ792" i="29"/>
  <c r="AM1114" i="29"/>
  <c r="U1114" i="29"/>
  <c r="V1114" i="29" s="1"/>
  <c r="AJ1114" i="29"/>
  <c r="AM577" i="29"/>
  <c r="U577" i="29"/>
  <c r="V577" i="29" s="1"/>
  <c r="AJ577" i="29"/>
  <c r="AM898" i="29"/>
  <c r="U898" i="29"/>
  <c r="V898" i="29" s="1"/>
  <c r="AJ898" i="29"/>
  <c r="AM402" i="29"/>
  <c r="AJ402" i="29"/>
  <c r="U402" i="29"/>
  <c r="V402" i="29" s="1"/>
  <c r="AM970" i="29"/>
  <c r="U970" i="29"/>
  <c r="V970" i="29" s="1"/>
  <c r="AJ970" i="29"/>
  <c r="AM231" i="29"/>
  <c r="AJ231" i="29"/>
  <c r="U231" i="29"/>
  <c r="V231" i="29" s="1"/>
  <c r="AM775" i="29"/>
  <c r="AJ775" i="29"/>
  <c r="U775" i="29"/>
  <c r="V775" i="29" s="1"/>
  <c r="AM1331" i="29"/>
  <c r="AJ1331" i="29"/>
  <c r="U1331" i="29"/>
  <c r="V1331" i="29" s="1"/>
  <c r="AM419" i="29"/>
  <c r="AJ419" i="29"/>
  <c r="U419" i="29"/>
  <c r="V419" i="29" s="1"/>
  <c r="AM940" i="29"/>
  <c r="U940" i="29"/>
  <c r="V940" i="29" s="1"/>
  <c r="AJ940" i="29"/>
  <c r="U225" i="29"/>
  <c r="V225" i="29" s="1"/>
  <c r="AM225" i="29"/>
  <c r="AJ225" i="29"/>
  <c r="AM745" i="29"/>
  <c r="AJ745" i="29"/>
  <c r="U745" i="29"/>
  <c r="V745" i="29" s="1"/>
  <c r="AM725" i="29"/>
  <c r="AJ725" i="29"/>
  <c r="U725" i="29"/>
  <c r="V725" i="29" s="1"/>
  <c r="AM1625" i="29"/>
  <c r="AJ1625" i="29"/>
  <c r="U1625" i="29"/>
  <c r="V1625" i="29" s="1"/>
  <c r="AM1284" i="29"/>
  <c r="AJ1284" i="29"/>
  <c r="U1284" i="29"/>
  <c r="V1284" i="29" s="1"/>
  <c r="AJ1488" i="29"/>
  <c r="U1488" i="29"/>
  <c r="V1488" i="29" s="1"/>
  <c r="AM1488" i="29"/>
  <c r="U1876" i="29"/>
  <c r="V1876" i="29" s="1"/>
  <c r="AJ1876" i="29"/>
  <c r="AM1876" i="29"/>
  <c r="AM1851" i="29"/>
  <c r="U1851" i="29"/>
  <c r="V1851" i="29" s="1"/>
  <c r="AJ1851" i="29"/>
  <c r="AM1026" i="29"/>
  <c r="AJ1026" i="29"/>
  <c r="U1026" i="29"/>
  <c r="V1026" i="29" s="1"/>
  <c r="AM1836" i="29"/>
  <c r="AJ1836" i="29"/>
  <c r="U1836" i="29"/>
  <c r="V1836" i="29" s="1"/>
  <c r="AM1724" i="29"/>
  <c r="AJ1724" i="29"/>
  <c r="U1724" i="29"/>
  <c r="V1724" i="29" s="1"/>
  <c r="AM1555" i="29"/>
  <c r="AJ1555" i="29"/>
  <c r="U1555" i="29"/>
  <c r="V1555" i="29" s="1"/>
  <c r="AM1801" i="29"/>
  <c r="AJ1801" i="29"/>
  <c r="U1801" i="29"/>
  <c r="V1801" i="29" s="1"/>
  <c r="AM1720" i="29"/>
  <c r="AJ1720" i="29"/>
  <c r="U1720" i="29"/>
  <c r="V1720" i="29" s="1"/>
  <c r="AL1708" i="29"/>
  <c r="AN1708" i="29"/>
  <c r="W1708" i="29"/>
  <c r="X1708" i="29" s="1"/>
  <c r="AN1235" i="29"/>
  <c r="AL1235" i="29"/>
  <c r="W1235" i="29"/>
  <c r="X1235" i="29" s="1"/>
  <c r="AN1247" i="29"/>
  <c r="W1247" i="29"/>
  <c r="X1247" i="29" s="1"/>
  <c r="AL1247" i="29"/>
  <c r="AL1519" i="29"/>
  <c r="AN1519" i="29"/>
  <c r="W1519" i="29"/>
  <c r="X1519" i="29" s="1"/>
  <c r="AL1671" i="29"/>
  <c r="AN1671" i="29"/>
  <c r="W1671" i="29"/>
  <c r="X1671" i="29" s="1"/>
  <c r="AL1783" i="29"/>
  <c r="AN1783" i="29"/>
  <c r="W1783" i="29"/>
  <c r="X1783" i="29" s="1"/>
  <c r="AN1701" i="29"/>
  <c r="W1701" i="29"/>
  <c r="X1701" i="29" s="1"/>
  <c r="AL1701" i="29"/>
  <c r="AN1375" i="29"/>
  <c r="AL1375" i="29"/>
  <c r="W1375" i="29"/>
  <c r="X1375" i="29" s="1"/>
  <c r="AN1531" i="29"/>
  <c r="AL1531" i="29"/>
  <c r="W1531" i="29"/>
  <c r="X1531" i="29" s="1"/>
  <c r="AL623" i="29"/>
  <c r="AN623" i="29"/>
  <c r="W623" i="29"/>
  <c r="X623" i="29" s="1"/>
  <c r="AL1828" i="29"/>
  <c r="AN1828" i="29"/>
  <c r="W1828" i="29"/>
  <c r="X1828" i="29" s="1"/>
  <c r="AN1476" i="29"/>
  <c r="AL1476" i="29"/>
  <c r="W1476" i="29"/>
  <c r="X1476" i="29" s="1"/>
  <c r="AN1703" i="29"/>
  <c r="W1703" i="29"/>
  <c r="X1703" i="29" s="1"/>
  <c r="AL1703" i="29"/>
  <c r="AN1224" i="29"/>
  <c r="AL1224" i="29"/>
  <c r="W1224" i="29"/>
  <c r="X1224" i="29" s="1"/>
  <c r="AN236" i="29"/>
  <c r="W236" i="29"/>
  <c r="X236" i="29" s="1"/>
  <c r="AL236" i="29"/>
  <c r="AN1238" i="29"/>
  <c r="AL1238" i="29"/>
  <c r="W1238" i="29"/>
  <c r="X1238" i="29" s="1"/>
  <c r="AL693" i="29"/>
  <c r="AN693" i="29"/>
  <c r="W693" i="29"/>
  <c r="X693" i="29" s="1"/>
  <c r="AL540" i="29"/>
  <c r="AN540" i="29"/>
  <c r="W540" i="29"/>
  <c r="X540" i="29" s="1"/>
  <c r="AN992" i="29"/>
  <c r="W992" i="29"/>
  <c r="X992" i="29" s="1"/>
  <c r="AL992" i="29"/>
  <c r="AL32" i="29"/>
  <c r="AN32" i="29"/>
  <c r="W32" i="29"/>
  <c r="X32" i="29" s="1"/>
  <c r="AN171" i="29"/>
  <c r="AL171" i="29"/>
  <c r="W171" i="29"/>
  <c r="X171" i="29" s="1"/>
  <c r="AN4" i="29"/>
  <c r="W4" i="29"/>
  <c r="X4" i="29" s="1"/>
  <c r="AL4" i="29"/>
  <c r="AL394" i="29"/>
  <c r="AN394" i="29"/>
  <c r="W394" i="29"/>
  <c r="X394" i="29" s="1"/>
  <c r="AN1007" i="29"/>
  <c r="AL1007" i="29"/>
  <c r="W1007" i="29"/>
  <c r="X1007" i="29" s="1"/>
  <c r="AN425" i="29"/>
  <c r="W425" i="29"/>
  <c r="X425" i="29" s="1"/>
  <c r="AL425" i="29"/>
  <c r="AL518" i="29"/>
  <c r="AN518" i="29"/>
  <c r="W518" i="29"/>
  <c r="X518" i="29" s="1"/>
  <c r="AN494" i="29"/>
  <c r="W494" i="29"/>
  <c r="X494" i="29" s="1"/>
  <c r="AL494" i="29"/>
  <c r="AL475" i="29"/>
  <c r="AN475" i="29"/>
  <c r="W475" i="29"/>
  <c r="X475" i="29" s="1"/>
  <c r="AL738" i="29"/>
  <c r="AN738" i="29"/>
  <c r="W738" i="29"/>
  <c r="X738" i="29" s="1"/>
  <c r="AL143" i="29"/>
  <c r="AN143" i="29"/>
  <c r="W143" i="29"/>
  <c r="X143" i="29" s="1"/>
  <c r="AN1265" i="29"/>
  <c r="AL1265" i="29"/>
  <c r="W1265" i="29"/>
  <c r="X1265" i="29" s="1"/>
  <c r="AN413" i="29"/>
  <c r="W413" i="29"/>
  <c r="X413" i="29" s="1"/>
  <c r="AL413" i="29"/>
  <c r="AN1710" i="29"/>
  <c r="W1710" i="29"/>
  <c r="X1710" i="29" s="1"/>
  <c r="AL1710" i="29"/>
  <c r="AM211" i="29"/>
  <c r="AJ211" i="29"/>
  <c r="U211" i="29"/>
  <c r="V211" i="29" s="1"/>
  <c r="AM97" i="29"/>
  <c r="AJ97" i="29"/>
  <c r="U97" i="29"/>
  <c r="V97" i="29" s="1"/>
  <c r="AM121" i="29"/>
  <c r="AJ121" i="29"/>
  <c r="U121" i="29"/>
  <c r="V121" i="29" s="1"/>
  <c r="AM166" i="29"/>
  <c r="U166" i="29"/>
  <c r="V166" i="29" s="1"/>
  <c r="AJ166" i="29"/>
  <c r="AM460" i="29"/>
  <c r="AJ460" i="29"/>
  <c r="U460" i="29"/>
  <c r="V460" i="29" s="1"/>
  <c r="AM637" i="29"/>
  <c r="AJ637" i="29"/>
  <c r="U637" i="29"/>
  <c r="V637" i="29" s="1"/>
  <c r="AM87" i="29"/>
  <c r="AJ87" i="29"/>
  <c r="U87" i="29"/>
  <c r="V87" i="29" s="1"/>
  <c r="AM751" i="29"/>
  <c r="AJ751" i="29"/>
  <c r="U751" i="29"/>
  <c r="V751" i="29" s="1"/>
  <c r="AM1307" i="29"/>
  <c r="AJ1307" i="29"/>
  <c r="U1307" i="29"/>
  <c r="V1307" i="29" s="1"/>
  <c r="AM608" i="29"/>
  <c r="AJ608" i="29"/>
  <c r="U608" i="29"/>
  <c r="V608" i="29" s="1"/>
  <c r="AM1132" i="29"/>
  <c r="U1132" i="29"/>
  <c r="V1132" i="29" s="1"/>
  <c r="AJ1132" i="29"/>
  <c r="U238" i="29"/>
  <c r="V238" i="29" s="1"/>
  <c r="AJ238" i="29"/>
  <c r="AM238" i="29"/>
  <c r="AM988" i="29"/>
  <c r="AJ988" i="29"/>
  <c r="U988" i="29"/>
  <c r="V988" i="29" s="1"/>
  <c r="AM36" i="29"/>
  <c r="AJ36" i="29"/>
  <c r="U36" i="29"/>
  <c r="V36" i="29" s="1"/>
  <c r="AM785" i="29"/>
  <c r="AJ785" i="29"/>
  <c r="U785" i="29"/>
  <c r="V785" i="29" s="1"/>
  <c r="U1161" i="29"/>
  <c r="V1161" i="29" s="1"/>
  <c r="AJ1161" i="29"/>
  <c r="AM1161" i="29"/>
  <c r="AM44" i="29"/>
  <c r="AJ44" i="29"/>
  <c r="U44" i="29"/>
  <c r="V44" i="29" s="1"/>
  <c r="AM793" i="29"/>
  <c r="U793" i="29"/>
  <c r="V793" i="29" s="1"/>
  <c r="AJ793" i="29"/>
  <c r="AM1193" i="29"/>
  <c r="AJ1193" i="29"/>
  <c r="U1193" i="29"/>
  <c r="V1193" i="29" s="1"/>
  <c r="AM95" i="29"/>
  <c r="AJ95" i="29"/>
  <c r="U95" i="29"/>
  <c r="V95" i="29" s="1"/>
  <c r="U886" i="29"/>
  <c r="V886" i="29" s="1"/>
  <c r="AJ886" i="29"/>
  <c r="AM886" i="29"/>
  <c r="AM1393" i="29"/>
  <c r="AJ1393" i="29"/>
  <c r="U1393" i="29"/>
  <c r="V1393" i="29" s="1"/>
  <c r="AM1847" i="29"/>
  <c r="U1847" i="29"/>
  <c r="V1847" i="29" s="1"/>
  <c r="AJ1847" i="29"/>
  <c r="AM1566" i="29"/>
  <c r="AJ1566" i="29"/>
  <c r="U1566" i="29"/>
  <c r="V1566" i="29" s="1"/>
  <c r="AM895" i="29"/>
  <c r="AJ895" i="29"/>
  <c r="U895" i="29"/>
  <c r="V895" i="29" s="1"/>
  <c r="AM1861" i="29"/>
  <c r="AJ1861" i="29"/>
  <c r="U1861" i="29"/>
  <c r="V1861" i="29" s="1"/>
  <c r="AM841" i="29"/>
  <c r="AJ841" i="29"/>
  <c r="U841" i="29"/>
  <c r="V841" i="29" s="1"/>
  <c r="AM1628" i="29"/>
  <c r="AJ1628" i="29"/>
  <c r="U1628" i="29"/>
  <c r="V1628" i="29" s="1"/>
  <c r="AM1263" i="29"/>
  <c r="AJ1263" i="29"/>
  <c r="U1263" i="29"/>
  <c r="V1263" i="29" s="1"/>
  <c r="AM1901" i="29"/>
  <c r="AJ1901" i="29"/>
  <c r="U1901" i="29"/>
  <c r="V1901" i="29" s="1"/>
  <c r="U1207" i="29"/>
  <c r="V1207" i="29" s="1"/>
  <c r="AM1207" i="29"/>
  <c r="AJ1207" i="29"/>
  <c r="AM1906" i="29"/>
  <c r="AJ1906" i="29"/>
  <c r="U1906" i="29"/>
  <c r="V1906" i="29" s="1"/>
  <c r="AM1614" i="29"/>
  <c r="AJ1614" i="29"/>
  <c r="U1614" i="29"/>
  <c r="V1614" i="29" s="1"/>
  <c r="AM1100" i="29"/>
  <c r="AJ1100" i="29"/>
  <c r="U1100" i="29"/>
  <c r="V1100" i="29" s="1"/>
  <c r="AM1826" i="29"/>
  <c r="AJ1826" i="29"/>
  <c r="U1826" i="29"/>
  <c r="V1826" i="29" s="1"/>
  <c r="AL1517" i="29"/>
  <c r="AN1517" i="29"/>
  <c r="W1517" i="29"/>
  <c r="X1517" i="29" s="1"/>
  <c r="AL1758" i="29"/>
  <c r="AN1758" i="29"/>
  <c r="W1758" i="29"/>
  <c r="X1758" i="29" s="1"/>
  <c r="AN1496" i="29"/>
  <c r="W1496" i="29"/>
  <c r="X1496" i="29" s="1"/>
  <c r="AL1496" i="29"/>
  <c r="AN737" i="29"/>
  <c r="AL737" i="29"/>
  <c r="W737" i="29"/>
  <c r="X737" i="29" s="1"/>
  <c r="AN1452" i="29"/>
  <c r="W1452" i="29"/>
  <c r="X1452" i="29" s="1"/>
  <c r="AL1452" i="29"/>
  <c r="AN1512" i="29"/>
  <c r="W1512" i="29"/>
  <c r="X1512" i="29" s="1"/>
  <c r="AL1512" i="29"/>
  <c r="AN1648" i="29"/>
  <c r="W1648" i="29"/>
  <c r="X1648" i="29" s="1"/>
  <c r="AL1648" i="29"/>
  <c r="AN1621" i="29"/>
  <c r="AL1621" i="29"/>
  <c r="W1621" i="29"/>
  <c r="X1621" i="29" s="1"/>
  <c r="AN1785" i="29"/>
  <c r="AL1785" i="29"/>
  <c r="W1785" i="29"/>
  <c r="X1785" i="29" s="1"/>
  <c r="AN1900" i="29"/>
  <c r="W1900" i="29"/>
  <c r="X1900" i="29" s="1"/>
  <c r="AL1900" i="29"/>
  <c r="AN1042" i="29"/>
  <c r="AL1042" i="29"/>
  <c r="W1042" i="29"/>
  <c r="X1042" i="29" s="1"/>
  <c r="AN341" i="29"/>
  <c r="AL341" i="29"/>
  <c r="W341" i="29"/>
  <c r="X341" i="29" s="1"/>
  <c r="AN105" i="29"/>
  <c r="W105" i="29"/>
  <c r="X105" i="29" s="1"/>
  <c r="AL105" i="29"/>
  <c r="AN1278" i="29"/>
  <c r="W1278" i="29"/>
  <c r="X1278" i="29" s="1"/>
  <c r="AL1278" i="29"/>
  <c r="AN410" i="29"/>
  <c r="W410" i="29"/>
  <c r="X410" i="29" s="1"/>
  <c r="AL410" i="29"/>
  <c r="AL406" i="29"/>
  <c r="AN406" i="29"/>
  <c r="W406" i="29"/>
  <c r="X406" i="29" s="1"/>
  <c r="AL1639" i="29"/>
  <c r="AN1639" i="29"/>
  <c r="W1639" i="29"/>
  <c r="X1639" i="29" s="1"/>
  <c r="AN507" i="29"/>
  <c r="W507" i="29"/>
  <c r="X507" i="29" s="1"/>
  <c r="AL507" i="29"/>
  <c r="AN483" i="29"/>
  <c r="W483" i="29"/>
  <c r="X483" i="29" s="1"/>
  <c r="AL483" i="29"/>
  <c r="AN961" i="29"/>
  <c r="W961" i="29"/>
  <c r="X961" i="29" s="1"/>
  <c r="AL961" i="29"/>
  <c r="AL150" i="29"/>
  <c r="AN150" i="29"/>
  <c r="W150" i="29"/>
  <c r="X150" i="29" s="1"/>
  <c r="AN265" i="29"/>
  <c r="W265" i="29"/>
  <c r="X265" i="29" s="1"/>
  <c r="AL265" i="29"/>
  <c r="AN263" i="29"/>
  <c r="AL263" i="29"/>
  <c r="W263" i="29"/>
  <c r="X263" i="29" s="1"/>
  <c r="AL237" i="29"/>
  <c r="AN237" i="29"/>
  <c r="W237" i="29"/>
  <c r="X237" i="29" s="1"/>
  <c r="AL1071" i="29"/>
  <c r="AN1071" i="29"/>
  <c r="W1071" i="29"/>
  <c r="X1071" i="29" s="1"/>
  <c r="AN370" i="29"/>
  <c r="AL370" i="29"/>
  <c r="W370" i="29"/>
  <c r="X370" i="29" s="1"/>
  <c r="AL487" i="29"/>
  <c r="AN487" i="29"/>
  <c r="W487" i="29"/>
  <c r="X487" i="29" s="1"/>
  <c r="AN803" i="29"/>
  <c r="W803" i="29"/>
  <c r="X803" i="29" s="1"/>
  <c r="AL803" i="29"/>
  <c r="AN717" i="29"/>
  <c r="AL717" i="29"/>
  <c r="W717" i="29"/>
  <c r="X717" i="29" s="1"/>
  <c r="AN59" i="29"/>
  <c r="W59" i="29"/>
  <c r="X59" i="29" s="1"/>
  <c r="AL59" i="29"/>
  <c r="AN11" i="29"/>
  <c r="W11" i="29"/>
  <c r="X11" i="29" s="1"/>
  <c r="AL11" i="29"/>
  <c r="AM208" i="29"/>
  <c r="AJ208" i="29"/>
  <c r="U208" i="29"/>
  <c r="V208" i="29" s="1"/>
  <c r="AM9" i="29"/>
  <c r="AJ9" i="29"/>
  <c r="U9" i="29"/>
  <c r="V9" i="29" s="1"/>
  <c r="AM747" i="29"/>
  <c r="AJ747" i="29"/>
  <c r="U747" i="29"/>
  <c r="V747" i="29" s="1"/>
  <c r="U1069" i="29"/>
  <c r="V1069" i="29" s="1"/>
  <c r="AM1069" i="29"/>
  <c r="AJ1069" i="29"/>
  <c r="AM468" i="29"/>
  <c r="AJ468" i="29"/>
  <c r="U468" i="29"/>
  <c r="V468" i="29" s="1"/>
  <c r="AM701" i="29"/>
  <c r="AJ701" i="29"/>
  <c r="U701" i="29"/>
  <c r="V701" i="29" s="1"/>
  <c r="AM279" i="29"/>
  <c r="AJ279" i="29"/>
  <c r="U279" i="29"/>
  <c r="V279" i="29" s="1"/>
  <c r="AM567" i="29"/>
  <c r="U567" i="29"/>
  <c r="V567" i="29" s="1"/>
  <c r="AJ567" i="29"/>
  <c r="AM1379" i="29"/>
  <c r="AJ1379" i="29"/>
  <c r="U1379" i="29"/>
  <c r="V1379" i="29" s="1"/>
  <c r="U515" i="29"/>
  <c r="V515" i="29" s="1"/>
  <c r="AJ515" i="29"/>
  <c r="AM515" i="29"/>
  <c r="AM1031" i="29"/>
  <c r="AJ1031" i="29"/>
  <c r="U1031" i="29"/>
  <c r="V1031" i="29" s="1"/>
  <c r="AM310" i="29"/>
  <c r="AJ310" i="29"/>
  <c r="U310" i="29"/>
  <c r="V310" i="29" s="1"/>
  <c r="AM815" i="29"/>
  <c r="U815" i="29"/>
  <c r="V815" i="29" s="1"/>
  <c r="AJ815" i="29"/>
  <c r="AM108" i="29"/>
  <c r="AJ108" i="29"/>
  <c r="U108" i="29"/>
  <c r="V108" i="29" s="1"/>
  <c r="AM620" i="29"/>
  <c r="AJ620" i="29"/>
  <c r="U620" i="29"/>
  <c r="V620" i="29" s="1"/>
  <c r="U1256" i="29"/>
  <c r="V1256" i="29" s="1"/>
  <c r="AJ1256" i="29"/>
  <c r="AM1256" i="29"/>
  <c r="AM501" i="29"/>
  <c r="AJ501" i="29"/>
  <c r="U501" i="29"/>
  <c r="V501" i="29" s="1"/>
  <c r="AM1174" i="29"/>
  <c r="AJ1174" i="29"/>
  <c r="U1174" i="29"/>
  <c r="V1174" i="29" s="1"/>
  <c r="AM1024" i="29"/>
  <c r="AJ1024" i="29"/>
  <c r="U1024" i="29"/>
  <c r="V1024" i="29" s="1"/>
  <c r="AM1855" i="29"/>
  <c r="AJ1855" i="29"/>
  <c r="U1855" i="29"/>
  <c r="V1855" i="29" s="1"/>
  <c r="AM1574" i="29"/>
  <c r="AJ1574" i="29"/>
  <c r="U1574" i="29"/>
  <c r="V1574" i="29" s="1"/>
  <c r="U1520" i="29"/>
  <c r="V1520" i="29" s="1"/>
  <c r="AM1520" i="29"/>
  <c r="AJ1520" i="29"/>
  <c r="AM1508" i="29"/>
  <c r="AJ1508" i="29"/>
  <c r="U1508" i="29"/>
  <c r="V1508" i="29" s="1"/>
  <c r="AM1271" i="29"/>
  <c r="U1271" i="29"/>
  <c r="V1271" i="29" s="1"/>
  <c r="AJ1271" i="29"/>
  <c r="AM1792" i="29"/>
  <c r="AJ1792" i="29"/>
  <c r="U1792" i="29"/>
  <c r="V1792" i="29" s="1"/>
  <c r="AM1426" i="29"/>
  <c r="AJ1426" i="29"/>
  <c r="U1426" i="29"/>
  <c r="V1426" i="29" s="1"/>
  <c r="AM1747" i="29"/>
  <c r="U1747" i="29"/>
  <c r="V1747" i="29" s="1"/>
  <c r="AJ1747" i="29"/>
  <c r="AN1825" i="29"/>
  <c r="W1825" i="29"/>
  <c r="X1825" i="29" s="1"/>
  <c r="AL1825" i="29"/>
  <c r="AL1818" i="29"/>
  <c r="AN1818" i="29"/>
  <c r="W1818" i="29"/>
  <c r="X1818" i="29" s="1"/>
  <c r="AL644" i="29"/>
  <c r="AN644" i="29"/>
  <c r="W644" i="29"/>
  <c r="X644" i="29" s="1"/>
  <c r="AL794" i="29"/>
  <c r="AN794" i="29"/>
  <c r="W794" i="29"/>
  <c r="X794" i="29" s="1"/>
  <c r="AL1444" i="29"/>
  <c r="AN1444" i="29"/>
  <c r="W1444" i="29"/>
  <c r="X1444" i="29" s="1"/>
  <c r="AN1609" i="29"/>
  <c r="W1609" i="29"/>
  <c r="X1609" i="29" s="1"/>
  <c r="AL1609" i="29"/>
  <c r="AN1588" i="29"/>
  <c r="W1588" i="29"/>
  <c r="X1588" i="29" s="1"/>
  <c r="AL1588" i="29"/>
  <c r="AL1681" i="29"/>
  <c r="AN1681" i="29"/>
  <c r="W1681" i="29"/>
  <c r="X1681" i="29" s="1"/>
  <c r="AN1738" i="29"/>
  <c r="W1738" i="29"/>
  <c r="X1738" i="29" s="1"/>
  <c r="AL1738" i="29"/>
  <c r="AN1793" i="29"/>
  <c r="W1793" i="29"/>
  <c r="X1793" i="29" s="1"/>
  <c r="AL1793" i="29"/>
  <c r="AN1001" i="29"/>
  <c r="W1001" i="29"/>
  <c r="X1001" i="29" s="1"/>
  <c r="AL1001" i="29"/>
  <c r="AL782" i="29"/>
  <c r="AN782" i="29"/>
  <c r="W782" i="29"/>
  <c r="X782" i="29" s="1"/>
  <c r="AL1886" i="29"/>
  <c r="AN1886" i="29"/>
  <c r="W1886" i="29"/>
  <c r="X1886" i="29" s="1"/>
  <c r="AN884" i="29"/>
  <c r="W884" i="29"/>
  <c r="X884" i="29" s="1"/>
  <c r="AL884" i="29"/>
  <c r="AL798" i="29"/>
  <c r="AN798" i="29"/>
  <c r="W798" i="29"/>
  <c r="X798" i="29" s="1"/>
  <c r="AN398" i="29"/>
  <c r="AL398" i="29"/>
  <c r="W398" i="29"/>
  <c r="X398" i="29" s="1"/>
  <c r="AL1571" i="29"/>
  <c r="AN1571" i="29"/>
  <c r="W1571" i="29"/>
  <c r="X1571" i="29" s="1"/>
  <c r="AL162" i="29"/>
  <c r="AN162" i="29"/>
  <c r="W162" i="29"/>
  <c r="X162" i="29" s="1"/>
  <c r="AN1887" i="29"/>
  <c r="AL1887" i="29"/>
  <c r="W1887" i="29"/>
  <c r="X1887" i="29" s="1"/>
  <c r="AN967" i="29"/>
  <c r="W967" i="29"/>
  <c r="X967" i="29" s="1"/>
  <c r="AL967" i="29"/>
  <c r="AL345" i="29"/>
  <c r="AN345" i="29"/>
  <c r="W345" i="29"/>
  <c r="X345" i="29" s="1"/>
  <c r="AN255" i="29"/>
  <c r="W255" i="29"/>
  <c r="X255" i="29" s="1"/>
  <c r="AL255" i="29"/>
  <c r="AL379" i="29"/>
  <c r="AN379" i="29"/>
  <c r="W379" i="29"/>
  <c r="X379" i="29" s="1"/>
  <c r="AN489" i="29"/>
  <c r="W489" i="29"/>
  <c r="X489" i="29" s="1"/>
  <c r="AL489" i="29"/>
  <c r="AL1013" i="29"/>
  <c r="AN1013" i="29"/>
  <c r="W1013" i="29"/>
  <c r="X1013" i="29" s="1"/>
  <c r="AL783" i="29"/>
  <c r="AN783" i="29"/>
  <c r="W783" i="29"/>
  <c r="X783" i="29" s="1"/>
  <c r="AN368" i="29"/>
  <c r="AL368" i="29"/>
  <c r="W368" i="29"/>
  <c r="X368" i="29" s="1"/>
  <c r="AL477" i="29"/>
  <c r="AN477" i="29"/>
  <c r="W477" i="29"/>
  <c r="X477" i="29" s="1"/>
  <c r="AL1241" i="29"/>
  <c r="AN1241" i="29"/>
  <c r="W1241" i="29"/>
  <c r="X1241" i="29" s="1"/>
  <c r="AL215" i="29"/>
  <c r="AN215" i="29"/>
  <c r="W215" i="29"/>
  <c r="X215" i="29" s="1"/>
  <c r="AN1311" i="29"/>
  <c r="AL1311" i="29"/>
  <c r="W1311" i="29"/>
  <c r="X1311" i="29" s="1"/>
  <c r="AL1091" i="29"/>
  <c r="AN1091" i="29"/>
  <c r="W1091" i="29"/>
  <c r="X1091" i="29" s="1"/>
  <c r="AN604" i="29"/>
  <c r="AL604" i="29"/>
  <c r="W604" i="29"/>
  <c r="X604" i="29" s="1"/>
  <c r="AL46" i="29"/>
  <c r="AN46" i="29"/>
  <c r="W46" i="29"/>
  <c r="X46" i="29" s="1"/>
  <c r="AL121" i="29"/>
  <c r="AN121" i="29"/>
  <c r="W121" i="29"/>
  <c r="X121" i="29" s="1"/>
  <c r="AL796" i="29"/>
  <c r="AN796" i="29"/>
  <c r="W796" i="29"/>
  <c r="X796" i="29" s="1"/>
  <c r="AM43" i="29"/>
  <c r="AJ43" i="29"/>
  <c r="U43" i="29"/>
  <c r="V43" i="29" s="1"/>
  <c r="U11" i="29"/>
  <c r="V11" i="29" s="1"/>
  <c r="AM11" i="29"/>
  <c r="AJ11" i="29"/>
  <c r="AM555" i="29"/>
  <c r="AJ555" i="29"/>
  <c r="U555" i="29"/>
  <c r="V555" i="29" s="1"/>
  <c r="AM1071" i="29"/>
  <c r="AJ1071" i="29"/>
  <c r="U1071" i="29"/>
  <c r="V1071" i="29" s="1"/>
  <c r="U286" i="29"/>
  <c r="V286" i="29" s="1"/>
  <c r="AM286" i="29"/>
  <c r="AJ286" i="29"/>
  <c r="AM781" i="29"/>
  <c r="AJ781" i="29"/>
  <c r="U781" i="29"/>
  <c r="V781" i="29" s="1"/>
  <c r="AJ84" i="29"/>
  <c r="AM84" i="29"/>
  <c r="U84" i="29"/>
  <c r="V84" i="29" s="1"/>
  <c r="AM543" i="29"/>
  <c r="U543" i="29"/>
  <c r="V543" i="29" s="1"/>
  <c r="AJ543" i="29"/>
  <c r="AM1232" i="29"/>
  <c r="AJ1232" i="29"/>
  <c r="U1232" i="29"/>
  <c r="V1232" i="29" s="1"/>
  <c r="AM533" i="29"/>
  <c r="AJ533" i="29"/>
  <c r="U533" i="29"/>
  <c r="V533" i="29" s="1"/>
  <c r="U824" i="29"/>
  <c r="V824" i="29" s="1"/>
  <c r="AM824" i="29"/>
  <c r="AJ824" i="29"/>
  <c r="AM312" i="29"/>
  <c r="AJ312" i="29"/>
  <c r="U312" i="29"/>
  <c r="V312" i="29" s="1"/>
  <c r="AM990" i="29"/>
  <c r="U990" i="29"/>
  <c r="V990" i="29" s="1"/>
  <c r="AJ990" i="29"/>
  <c r="AM1196" i="29"/>
  <c r="AJ1196" i="29"/>
  <c r="U1196" i="29"/>
  <c r="V1196" i="29" s="1"/>
  <c r="U622" i="29"/>
  <c r="V622" i="29" s="1"/>
  <c r="AJ622" i="29"/>
  <c r="AM622" i="29"/>
  <c r="AM1173" i="29"/>
  <c r="AJ1173" i="29"/>
  <c r="U1173" i="29"/>
  <c r="V1173" i="29" s="1"/>
  <c r="AM393" i="29"/>
  <c r="AJ393" i="29"/>
  <c r="U393" i="29"/>
  <c r="V393" i="29" s="1"/>
  <c r="U973" i="29"/>
  <c r="V973" i="29" s="1"/>
  <c r="AM973" i="29"/>
  <c r="AJ973" i="29"/>
  <c r="AM1053" i="29"/>
  <c r="AJ1053" i="29"/>
  <c r="U1053" i="29"/>
  <c r="V1053" i="29" s="1"/>
  <c r="U1750" i="29"/>
  <c r="V1750" i="29" s="1"/>
  <c r="AJ1750" i="29"/>
  <c r="AM1750" i="29"/>
  <c r="AM1048" i="29"/>
  <c r="AJ1048" i="29"/>
  <c r="U1048" i="29"/>
  <c r="V1048" i="29" s="1"/>
  <c r="AM1587" i="29"/>
  <c r="AJ1587" i="29"/>
  <c r="U1587" i="29"/>
  <c r="V1587" i="29" s="1"/>
  <c r="AM1866" i="29"/>
  <c r="AJ1866" i="29"/>
  <c r="U1866" i="29"/>
  <c r="V1866" i="29" s="1"/>
  <c r="AM1465" i="29"/>
  <c r="U1465" i="29"/>
  <c r="V1465" i="29" s="1"/>
  <c r="AJ1465" i="29"/>
  <c r="AM1219" i="29"/>
  <c r="AJ1219" i="29"/>
  <c r="U1219" i="29"/>
  <c r="V1219" i="29" s="1"/>
  <c r="AM1888" i="29"/>
  <c r="AJ1888" i="29"/>
  <c r="U1888" i="29"/>
  <c r="V1888" i="29" s="1"/>
  <c r="AM953" i="29"/>
  <c r="AJ953" i="29"/>
  <c r="U953" i="29"/>
  <c r="V953" i="29" s="1"/>
  <c r="AM1435" i="29"/>
  <c r="AJ1435" i="29"/>
  <c r="U1435" i="29"/>
  <c r="V1435" i="29" s="1"/>
  <c r="AL1209" i="29"/>
  <c r="AN1209" i="29"/>
  <c r="W1209" i="29"/>
  <c r="X1209" i="29" s="1"/>
  <c r="AL1039" i="29"/>
  <c r="AN1039" i="29"/>
  <c r="W1039" i="29"/>
  <c r="X1039" i="29" s="1"/>
  <c r="AN994" i="29"/>
  <c r="AL994" i="29"/>
  <c r="W994" i="29"/>
  <c r="X994" i="29" s="1"/>
  <c r="AL1212" i="29"/>
  <c r="AN1212" i="29"/>
  <c r="W1212" i="29"/>
  <c r="X1212" i="29" s="1"/>
  <c r="AN989" i="29"/>
  <c r="W989" i="29"/>
  <c r="X989" i="29" s="1"/>
  <c r="AL989" i="29"/>
  <c r="AL1412" i="29"/>
  <c r="AN1412" i="29"/>
  <c r="W1412" i="29"/>
  <c r="X1412" i="29" s="1"/>
  <c r="AN1154" i="29"/>
  <c r="AL1154" i="29"/>
  <c r="W1154" i="29"/>
  <c r="X1154" i="29" s="1"/>
  <c r="AN1378" i="29"/>
  <c r="AL1378" i="29"/>
  <c r="W1378" i="29"/>
  <c r="X1378" i="29" s="1"/>
  <c r="AN861" i="29"/>
  <c r="W861" i="29"/>
  <c r="X861" i="29" s="1"/>
  <c r="AL861" i="29"/>
  <c r="AN1032" i="29"/>
  <c r="W1032" i="29"/>
  <c r="X1032" i="29" s="1"/>
  <c r="AL1032" i="29"/>
  <c r="AN865" i="29"/>
  <c r="W865" i="29"/>
  <c r="X865" i="29" s="1"/>
  <c r="AL865" i="29"/>
  <c r="AL1438" i="29"/>
  <c r="AN1438" i="29"/>
  <c r="W1438" i="29"/>
  <c r="X1438" i="29" s="1"/>
  <c r="AN1393" i="29"/>
  <c r="AL1393" i="29"/>
  <c r="W1393" i="29"/>
  <c r="X1393" i="29" s="1"/>
  <c r="AN890" i="29"/>
  <c r="W890" i="29"/>
  <c r="X890" i="29" s="1"/>
  <c r="AL890" i="29"/>
  <c r="AN1157" i="29"/>
  <c r="W1157" i="29"/>
  <c r="X1157" i="29" s="1"/>
  <c r="AL1157" i="29"/>
  <c r="AL1396" i="29"/>
  <c r="AN1396" i="29"/>
  <c r="W1396" i="29"/>
  <c r="X1396" i="29" s="1"/>
  <c r="AN1092" i="29"/>
  <c r="AL1092" i="29"/>
  <c r="W1092" i="29"/>
  <c r="X1092" i="29" s="1"/>
  <c r="AL1072" i="29"/>
  <c r="AN1072" i="29"/>
  <c r="W1072" i="29"/>
  <c r="X1072" i="29" s="1"/>
  <c r="AN27" i="29"/>
  <c r="AL27" i="29"/>
  <c r="W27" i="29"/>
  <c r="X27" i="29" s="1"/>
  <c r="AL1291" i="29"/>
  <c r="AN1291" i="29"/>
  <c r="W1291" i="29"/>
  <c r="X1291" i="29" s="1"/>
  <c r="AN1178" i="29"/>
  <c r="AL1178" i="29"/>
  <c r="W1178" i="29"/>
  <c r="X1178" i="29" s="1"/>
  <c r="AN1457" i="29"/>
  <c r="W1457" i="29"/>
  <c r="X1457" i="29" s="1"/>
  <c r="AL1457" i="29"/>
  <c r="AN334" i="29"/>
  <c r="W334" i="29"/>
  <c r="X334" i="29" s="1"/>
  <c r="AL334" i="29"/>
  <c r="AN795" i="29"/>
  <c r="W795" i="29"/>
  <c r="X795" i="29" s="1"/>
  <c r="AL795" i="29"/>
  <c r="AL133" i="29"/>
  <c r="AN133" i="29"/>
  <c r="W133" i="29"/>
  <c r="X133" i="29" s="1"/>
  <c r="AN308" i="29"/>
  <c r="AL308" i="29"/>
  <c r="W308" i="29"/>
  <c r="X308" i="29" s="1"/>
  <c r="AL274" i="29"/>
  <c r="AN274" i="29"/>
  <c r="W274" i="29"/>
  <c r="X274" i="29" s="1"/>
  <c r="AL462" i="29"/>
  <c r="AN462" i="29"/>
  <c r="W462" i="29"/>
  <c r="X462" i="29" s="1"/>
  <c r="AN338" i="29"/>
  <c r="AL338" i="29"/>
  <c r="W338" i="29"/>
  <c r="X338" i="29" s="1"/>
  <c r="AN149" i="29"/>
  <c r="AL149" i="29"/>
  <c r="W149" i="29"/>
  <c r="X149" i="29" s="1"/>
  <c r="AM120" i="29"/>
  <c r="U120" i="29"/>
  <c r="V120" i="29" s="1"/>
  <c r="AJ120" i="29"/>
  <c r="AM90" i="29"/>
  <c r="AJ90" i="29"/>
  <c r="U90" i="29"/>
  <c r="V90" i="29" s="1"/>
  <c r="AM425" i="29"/>
  <c r="AJ425" i="29"/>
  <c r="U425" i="29"/>
  <c r="V425" i="29" s="1"/>
  <c r="AM981" i="29"/>
  <c r="U981" i="29"/>
  <c r="V981" i="29" s="1"/>
  <c r="AJ981" i="29"/>
  <c r="AM563" i="29"/>
  <c r="AJ563" i="29"/>
  <c r="U563" i="29"/>
  <c r="V563" i="29" s="1"/>
  <c r="AM1079" i="29"/>
  <c r="AJ1079" i="29"/>
  <c r="U1079" i="29"/>
  <c r="V1079" i="29" s="1"/>
  <c r="AM358" i="29"/>
  <c r="U358" i="29"/>
  <c r="V358" i="29" s="1"/>
  <c r="AJ358" i="29"/>
  <c r="AM863" i="29"/>
  <c r="AJ863" i="29"/>
  <c r="U863" i="29"/>
  <c r="V863" i="29" s="1"/>
  <c r="AM167" i="29"/>
  <c r="AJ167" i="29"/>
  <c r="U167" i="29"/>
  <c r="V167" i="29" s="1"/>
  <c r="AM935" i="29"/>
  <c r="U935" i="29"/>
  <c r="V935" i="29" s="1"/>
  <c r="AJ935" i="29"/>
  <c r="AM266" i="29"/>
  <c r="AJ266" i="29"/>
  <c r="U266" i="29"/>
  <c r="V266" i="29" s="1"/>
  <c r="AM621" i="29"/>
  <c r="AJ621" i="29"/>
  <c r="U621" i="29"/>
  <c r="V621" i="29" s="1"/>
  <c r="U1350" i="29"/>
  <c r="V1350" i="29" s="1"/>
  <c r="AM1350" i="29"/>
  <c r="AJ1350" i="29"/>
  <c r="AM463" i="29"/>
  <c r="U463" i="29"/>
  <c r="V463" i="29" s="1"/>
  <c r="AJ463" i="29"/>
  <c r="AM945" i="29"/>
  <c r="AJ945" i="29"/>
  <c r="U945" i="29"/>
  <c r="V945" i="29" s="1"/>
  <c r="AM400" i="29"/>
  <c r="AJ400" i="29"/>
  <c r="U400" i="29"/>
  <c r="V400" i="29" s="1"/>
  <c r="AM849" i="29"/>
  <c r="AJ849" i="29"/>
  <c r="U849" i="29"/>
  <c r="V849" i="29" s="1"/>
  <c r="AM52" i="29"/>
  <c r="AJ52" i="29"/>
  <c r="U52" i="29"/>
  <c r="V52" i="29" s="1"/>
  <c r="AM1586" i="29"/>
  <c r="AJ1586" i="29"/>
  <c r="U1586" i="29"/>
  <c r="V1586" i="29" s="1"/>
  <c r="AM1758" i="29"/>
  <c r="AJ1758" i="29"/>
  <c r="U1758" i="29"/>
  <c r="V1758" i="29" s="1"/>
  <c r="AM1119" i="29"/>
  <c r="AJ1119" i="29"/>
  <c r="U1119" i="29"/>
  <c r="V1119" i="29" s="1"/>
  <c r="AM1702" i="29"/>
  <c r="U1702" i="29"/>
  <c r="V1702" i="29" s="1"/>
  <c r="AJ1702" i="29"/>
  <c r="AM1057" i="29"/>
  <c r="AJ1057" i="29"/>
  <c r="U1057" i="29"/>
  <c r="V1057" i="29" s="1"/>
  <c r="AJ1820" i="29"/>
  <c r="AM1820" i="29"/>
  <c r="U1820" i="29"/>
  <c r="V1820" i="29" s="1"/>
  <c r="AM1455" i="29"/>
  <c r="AJ1455" i="29"/>
  <c r="U1455" i="29"/>
  <c r="V1455" i="29" s="1"/>
  <c r="AM1636" i="29"/>
  <c r="AJ1636" i="29"/>
  <c r="U1636" i="29"/>
  <c r="V1636" i="29" s="1"/>
  <c r="AM237" i="29"/>
  <c r="AJ237" i="29"/>
  <c r="U237" i="29"/>
  <c r="V237" i="29" s="1"/>
  <c r="AM1690" i="29"/>
  <c r="AJ1690" i="29"/>
  <c r="U1690" i="29"/>
  <c r="V1690" i="29" s="1"/>
  <c r="AM217" i="29"/>
  <c r="AJ217" i="29"/>
  <c r="U217" i="29"/>
  <c r="V217" i="29" s="1"/>
  <c r="AM1578" i="29"/>
  <c r="AJ1578" i="29"/>
  <c r="U1578" i="29"/>
  <c r="V1578" i="29" s="1"/>
  <c r="AM1670" i="29"/>
  <c r="AJ1670" i="29"/>
  <c r="U1670" i="29"/>
  <c r="V1670" i="29" s="1"/>
  <c r="AN1581" i="29"/>
  <c r="W1581" i="29"/>
  <c r="X1581" i="29" s="1"/>
  <c r="AL1581" i="29"/>
  <c r="AL1506" i="29"/>
  <c r="AN1506" i="29"/>
  <c r="W1506" i="29"/>
  <c r="X1506" i="29" s="1"/>
  <c r="AN1770" i="29"/>
  <c r="AL1770" i="29"/>
  <c r="W1770" i="29"/>
  <c r="X1770" i="29" s="1"/>
  <c r="AN1797" i="29"/>
  <c r="W1797" i="29"/>
  <c r="X1797" i="29" s="1"/>
  <c r="AL1797" i="29"/>
  <c r="AN1524" i="29"/>
  <c r="W1524" i="29"/>
  <c r="X1524" i="29" s="1"/>
  <c r="AL1524" i="29"/>
  <c r="AL964" i="29"/>
  <c r="AN964" i="29"/>
  <c r="W964" i="29"/>
  <c r="X964" i="29" s="1"/>
  <c r="AN1617" i="29"/>
  <c r="W1617" i="29"/>
  <c r="X1617" i="29" s="1"/>
  <c r="AL1617" i="29"/>
  <c r="AN1729" i="29"/>
  <c r="AL1729" i="29"/>
  <c r="W1729" i="29"/>
  <c r="X1729" i="29" s="1"/>
  <c r="AL1626" i="29"/>
  <c r="AN1626" i="29"/>
  <c r="W1626" i="29"/>
  <c r="X1626" i="29" s="1"/>
  <c r="AN625" i="29"/>
  <c r="AL625" i="29"/>
  <c r="W625" i="29"/>
  <c r="X625" i="29" s="1"/>
  <c r="AL1545" i="29"/>
  <c r="AN1545" i="29"/>
  <c r="W1545" i="29"/>
  <c r="X1545" i="29" s="1"/>
  <c r="AN745" i="29"/>
  <c r="W745" i="29"/>
  <c r="X745" i="29" s="1"/>
  <c r="AL745" i="29"/>
  <c r="AL1466" i="29"/>
  <c r="AN1466" i="29"/>
  <c r="W1466" i="29"/>
  <c r="X1466" i="29" s="1"/>
  <c r="AL554" i="29"/>
  <c r="AN554" i="29"/>
  <c r="W554" i="29"/>
  <c r="X554" i="29" s="1"/>
  <c r="AL947" i="29"/>
  <c r="AN947" i="29"/>
  <c r="W947" i="29"/>
  <c r="X947" i="29" s="1"/>
  <c r="AL71" i="29"/>
  <c r="AN71" i="29"/>
  <c r="W71" i="29"/>
  <c r="X71" i="29" s="1"/>
  <c r="AL867" i="29"/>
  <c r="AN867" i="29"/>
  <c r="W867" i="29"/>
  <c r="X867" i="29" s="1"/>
  <c r="AN491" i="29"/>
  <c r="W491" i="29"/>
  <c r="X491" i="29" s="1"/>
  <c r="AL491" i="29"/>
  <c r="AL129" i="29"/>
  <c r="AN129" i="29"/>
  <c r="W129" i="29"/>
  <c r="X129" i="29" s="1"/>
  <c r="AL1026" i="29"/>
  <c r="AN1026" i="29"/>
  <c r="W1026" i="29"/>
  <c r="X1026" i="29" s="1"/>
  <c r="AN1153" i="29"/>
  <c r="W1153" i="29"/>
  <c r="X1153" i="29" s="1"/>
  <c r="AL1153" i="29"/>
  <c r="AL352" i="29"/>
  <c r="AN352" i="29"/>
  <c r="W352" i="29"/>
  <c r="X352" i="29" s="1"/>
  <c r="AN470" i="29"/>
  <c r="AL470" i="29"/>
  <c r="W470" i="29"/>
  <c r="X470" i="29" s="1"/>
  <c r="AN450" i="29"/>
  <c r="W450" i="29"/>
  <c r="X450" i="29" s="1"/>
  <c r="AL450" i="29"/>
  <c r="AN1222" i="29"/>
  <c r="AL1222" i="29"/>
  <c r="W1222" i="29"/>
  <c r="X1222" i="29" s="1"/>
  <c r="AL870" i="29"/>
  <c r="AN870" i="29"/>
  <c r="W870" i="29"/>
  <c r="X870" i="29" s="1"/>
  <c r="AL630" i="29"/>
  <c r="AN630" i="29"/>
  <c r="W630" i="29"/>
  <c r="X630" i="29" s="1"/>
  <c r="AN788" i="29"/>
  <c r="AL788" i="29"/>
  <c r="W788" i="29"/>
  <c r="X788" i="29" s="1"/>
  <c r="AN1008" i="29"/>
  <c r="AL1008" i="29"/>
  <c r="W1008" i="29"/>
  <c r="X1008" i="29" s="1"/>
  <c r="AN539" i="29"/>
  <c r="W539" i="29"/>
  <c r="X539" i="29" s="1"/>
  <c r="AL539" i="29"/>
  <c r="AL192" i="29"/>
  <c r="AN192" i="29"/>
  <c r="W192" i="29"/>
  <c r="X192" i="29" s="1"/>
  <c r="AN116" i="29"/>
  <c r="AL116" i="29"/>
  <c r="W116" i="29"/>
  <c r="X116" i="29" s="1"/>
  <c r="AN1301" i="29"/>
  <c r="AL1301" i="29"/>
  <c r="W1301" i="29"/>
  <c r="X1301" i="29" s="1"/>
  <c r="AN175" i="29"/>
  <c r="AL175" i="29"/>
  <c r="W175" i="29"/>
  <c r="X175" i="29" s="1"/>
  <c r="AL322" i="29"/>
  <c r="AN322" i="29"/>
  <c r="W322" i="29"/>
  <c r="X322" i="29" s="1"/>
  <c r="AM66" i="29"/>
  <c r="AJ66" i="29"/>
  <c r="U66" i="29"/>
  <c r="V66" i="29" s="1"/>
  <c r="AM109" i="29"/>
  <c r="AJ109" i="29"/>
  <c r="U109" i="29"/>
  <c r="V109" i="29" s="1"/>
  <c r="AM656" i="29"/>
  <c r="AJ656" i="29"/>
  <c r="U656" i="29"/>
  <c r="V656" i="29" s="1"/>
  <c r="AM832" i="29"/>
  <c r="U832" i="29"/>
  <c r="V832" i="29" s="1"/>
  <c r="AJ832" i="29"/>
  <c r="AM431" i="29"/>
  <c r="U431" i="29"/>
  <c r="V431" i="29" s="1"/>
  <c r="AJ431" i="29"/>
  <c r="U989" i="29"/>
  <c r="V989" i="29" s="1"/>
  <c r="AM989" i="29"/>
  <c r="AJ989" i="29"/>
  <c r="AM360" i="29"/>
  <c r="AJ360" i="29"/>
  <c r="U360" i="29"/>
  <c r="V360" i="29" s="1"/>
  <c r="AM809" i="29"/>
  <c r="U809" i="29"/>
  <c r="V809" i="29" s="1"/>
  <c r="AJ809" i="29"/>
  <c r="AM5" i="29"/>
  <c r="AJ5" i="29"/>
  <c r="U5" i="29"/>
  <c r="V5" i="29" s="1"/>
  <c r="AM734" i="29"/>
  <c r="U734" i="29"/>
  <c r="V734" i="29" s="1"/>
  <c r="AJ734" i="29"/>
  <c r="U1245" i="29"/>
  <c r="V1245" i="29" s="1"/>
  <c r="AJ1245" i="29"/>
  <c r="AM1245" i="29"/>
  <c r="AM69" i="29"/>
  <c r="AJ69" i="29"/>
  <c r="U69" i="29"/>
  <c r="V69" i="29" s="1"/>
  <c r="AM519" i="29"/>
  <c r="U519" i="29"/>
  <c r="V519" i="29" s="1"/>
  <c r="AJ519" i="29"/>
  <c r="U1051" i="29"/>
  <c r="V1051" i="29" s="1"/>
  <c r="AJ1051" i="29"/>
  <c r="AM1051" i="29"/>
  <c r="AM527" i="29"/>
  <c r="AJ527" i="29"/>
  <c r="U527" i="29"/>
  <c r="V527" i="29" s="1"/>
  <c r="AM1059" i="29"/>
  <c r="AJ1059" i="29"/>
  <c r="U1059" i="29"/>
  <c r="V1059" i="29" s="1"/>
  <c r="AM712" i="29"/>
  <c r="U712" i="29"/>
  <c r="V712" i="29" s="1"/>
  <c r="AJ712" i="29"/>
  <c r="AM1034" i="29"/>
  <c r="AJ1034" i="29"/>
  <c r="U1034" i="29"/>
  <c r="V1034" i="29" s="1"/>
  <c r="AM1827" i="29"/>
  <c r="AJ1827" i="29"/>
  <c r="U1827" i="29"/>
  <c r="V1827" i="29" s="1"/>
  <c r="AM628" i="29"/>
  <c r="AJ628" i="29"/>
  <c r="U628" i="29"/>
  <c r="V628" i="29" s="1"/>
  <c r="U1661" i="29"/>
  <c r="V1661" i="29" s="1"/>
  <c r="AM1661" i="29"/>
  <c r="AJ1661" i="29"/>
  <c r="AM1250" i="29"/>
  <c r="AJ1250" i="29"/>
  <c r="U1250" i="29"/>
  <c r="V1250" i="29" s="1"/>
  <c r="AM1168" i="29"/>
  <c r="AJ1168" i="29"/>
  <c r="U1168" i="29"/>
  <c r="V1168" i="29" s="1"/>
  <c r="AM1890" i="29"/>
  <c r="U1890" i="29"/>
  <c r="V1890" i="29" s="1"/>
  <c r="AJ1890" i="29"/>
  <c r="AM1751" i="29"/>
  <c r="AJ1751" i="29"/>
  <c r="U1751" i="29"/>
  <c r="V1751" i="29" s="1"/>
  <c r="AM1695" i="29"/>
  <c r="U1695" i="29"/>
  <c r="V1695" i="29" s="1"/>
  <c r="AJ1695" i="29"/>
  <c r="AM1709" i="29"/>
  <c r="AJ1709" i="29"/>
  <c r="U1709" i="29"/>
  <c r="V1709" i="29" s="1"/>
  <c r="AM1343" i="29"/>
  <c r="AJ1343" i="29"/>
  <c r="U1343" i="29"/>
  <c r="V1343" i="29" s="1"/>
  <c r="AN564" i="29"/>
  <c r="AL564" i="29"/>
  <c r="W564" i="29"/>
  <c r="X564" i="29" s="1"/>
  <c r="AL1264" i="29"/>
  <c r="AN1264" i="29"/>
  <c r="W1264" i="29"/>
  <c r="X1264" i="29" s="1"/>
  <c r="AL1020" i="29"/>
  <c r="AN1020" i="29"/>
  <c r="W1020" i="29"/>
  <c r="X1020" i="29" s="1"/>
  <c r="AL1063" i="29"/>
  <c r="AN1063" i="29"/>
  <c r="W1063" i="29"/>
  <c r="X1063" i="29" s="1"/>
  <c r="AN995" i="29"/>
  <c r="W995" i="29"/>
  <c r="X995" i="29" s="1"/>
  <c r="AL995" i="29"/>
  <c r="AN515" i="29"/>
  <c r="W515" i="29"/>
  <c r="X515" i="29" s="1"/>
  <c r="AL515" i="29"/>
  <c r="AL1150" i="29"/>
  <c r="AN1150" i="29"/>
  <c r="W1150" i="29"/>
  <c r="X1150" i="29" s="1"/>
  <c r="AN1439" i="29"/>
  <c r="W1439" i="29"/>
  <c r="X1439" i="29" s="1"/>
  <c r="AL1439" i="29"/>
  <c r="AL1805" i="29"/>
  <c r="AN1805" i="29"/>
  <c r="W1805" i="29"/>
  <c r="X1805" i="29" s="1"/>
  <c r="AN1355" i="29"/>
  <c r="AL1355" i="29"/>
  <c r="W1355" i="29"/>
  <c r="X1355" i="29" s="1"/>
  <c r="AL1409" i="29"/>
  <c r="AN1409" i="29"/>
  <c r="W1409" i="29"/>
  <c r="X1409" i="29" s="1"/>
  <c r="AL1018" i="29"/>
  <c r="AN1018" i="29"/>
  <c r="W1018" i="29"/>
  <c r="X1018" i="29" s="1"/>
  <c r="AN703" i="29"/>
  <c r="W703" i="29"/>
  <c r="X703" i="29" s="1"/>
  <c r="AL703" i="29"/>
  <c r="AN82" i="29"/>
  <c r="W82" i="29"/>
  <c r="X82" i="29" s="1"/>
  <c r="AL82" i="29"/>
  <c r="AN366" i="29"/>
  <c r="W366" i="29"/>
  <c r="X366" i="29" s="1"/>
  <c r="AL366" i="29"/>
  <c r="AN8" i="29"/>
  <c r="W8" i="29"/>
  <c r="X8" i="29" s="1"/>
  <c r="AL8" i="29"/>
  <c r="AN1087" i="29"/>
  <c r="AL1087" i="29"/>
  <c r="W1087" i="29"/>
  <c r="X1087" i="29" s="1"/>
  <c r="AN141" i="29"/>
  <c r="AL141" i="29"/>
  <c r="W141" i="29"/>
  <c r="X141" i="29" s="1"/>
  <c r="AL404" i="29"/>
  <c r="AN404" i="29"/>
  <c r="W404" i="29"/>
  <c r="X404" i="29" s="1"/>
  <c r="AL473" i="29"/>
  <c r="AN473" i="29"/>
  <c r="W473" i="29"/>
  <c r="X473" i="29" s="1"/>
  <c r="AL856" i="29"/>
  <c r="AN856" i="29"/>
  <c r="W856" i="29"/>
  <c r="X856" i="29" s="1"/>
  <c r="AN773" i="29"/>
  <c r="W773" i="29"/>
  <c r="X773" i="29" s="1"/>
  <c r="AL773" i="29"/>
  <c r="AN42" i="29"/>
  <c r="AL42" i="29"/>
  <c r="W42" i="29"/>
  <c r="X42" i="29" s="1"/>
  <c r="AN520" i="29"/>
  <c r="AL520" i="29"/>
  <c r="W520" i="29"/>
  <c r="X520" i="29" s="1"/>
  <c r="AL289" i="29"/>
  <c r="AN289" i="29"/>
  <c r="W289" i="29"/>
  <c r="X289" i="29" s="1"/>
  <c r="AN1046" i="29"/>
  <c r="W1046" i="29"/>
  <c r="X1046" i="29" s="1"/>
  <c r="AL1046" i="29"/>
  <c r="AN325" i="29"/>
  <c r="AL325" i="29"/>
  <c r="W325" i="29"/>
  <c r="X325" i="29" s="1"/>
  <c r="AN243" i="29"/>
  <c r="W243" i="29"/>
  <c r="X243" i="29" s="1"/>
  <c r="AL243" i="29"/>
  <c r="AL94" i="29"/>
  <c r="AN94" i="29"/>
  <c r="W94" i="29"/>
  <c r="X94" i="29" s="1"/>
  <c r="AM130" i="29"/>
  <c r="AJ130" i="29"/>
  <c r="U130" i="29"/>
  <c r="V130" i="29" s="1"/>
  <c r="AM218" i="29"/>
  <c r="AJ218" i="29"/>
  <c r="U218" i="29"/>
  <c r="V218" i="29" s="1"/>
  <c r="AM774" i="29"/>
  <c r="AJ774" i="29"/>
  <c r="U774" i="29"/>
  <c r="V774" i="29" s="1"/>
  <c r="AM1285" i="29"/>
  <c r="AJ1285" i="29"/>
  <c r="U1285" i="29"/>
  <c r="V1285" i="29" s="1"/>
  <c r="AM495" i="29"/>
  <c r="AJ495" i="29"/>
  <c r="U495" i="29"/>
  <c r="V495" i="29" s="1"/>
  <c r="AM1027" i="29"/>
  <c r="AJ1027" i="29"/>
  <c r="U1027" i="29"/>
  <c r="V1027" i="29" s="1"/>
  <c r="AM314" i="29"/>
  <c r="AJ314" i="29"/>
  <c r="U314" i="29"/>
  <c r="V314" i="29" s="1"/>
  <c r="AM835" i="29"/>
  <c r="AJ835" i="29"/>
  <c r="U835" i="29"/>
  <c r="V835" i="29" s="1"/>
  <c r="U1398" i="29"/>
  <c r="V1398" i="29" s="1"/>
  <c r="AJ1398" i="29"/>
  <c r="AM1398" i="29"/>
  <c r="AM744" i="29"/>
  <c r="AJ744" i="29"/>
  <c r="U744" i="29"/>
  <c r="V744" i="29" s="1"/>
  <c r="U1066" i="29"/>
  <c r="V1066" i="29" s="1"/>
  <c r="AM1066" i="29"/>
  <c r="AJ1066" i="29"/>
  <c r="AM529" i="29"/>
  <c r="AJ529" i="29"/>
  <c r="U529" i="29"/>
  <c r="V529" i="29" s="1"/>
  <c r="AM850" i="29"/>
  <c r="AJ850" i="29"/>
  <c r="U850" i="29"/>
  <c r="V850" i="29" s="1"/>
  <c r="AM340" i="29"/>
  <c r="AJ340" i="29"/>
  <c r="U340" i="29"/>
  <c r="V340" i="29" s="1"/>
  <c r="U655" i="29"/>
  <c r="V655" i="29" s="1"/>
  <c r="AM655" i="29"/>
  <c r="AJ655" i="29"/>
  <c r="AM1211" i="29"/>
  <c r="U1211" i="29"/>
  <c r="V1211" i="29" s="1"/>
  <c r="AJ1211" i="29"/>
  <c r="AM520" i="29"/>
  <c r="AJ520" i="29"/>
  <c r="U520" i="29"/>
  <c r="V520" i="29" s="1"/>
  <c r="AM1044" i="29"/>
  <c r="AJ1044" i="29"/>
  <c r="U1044" i="29"/>
  <c r="V1044" i="29" s="1"/>
  <c r="U1423" i="29"/>
  <c r="V1423" i="29" s="1"/>
  <c r="AM1423" i="29"/>
  <c r="AJ1423" i="29"/>
  <c r="U375" i="29"/>
  <c r="V375" i="29" s="1"/>
  <c r="AJ375" i="29"/>
  <c r="AM375" i="29"/>
  <c r="U1658" i="29"/>
  <c r="V1658" i="29" s="1"/>
  <c r="AJ1658" i="29"/>
  <c r="AM1658" i="29"/>
  <c r="U1830" i="29"/>
  <c r="V1830" i="29" s="1"/>
  <c r="AJ1830" i="29"/>
  <c r="AM1830" i="29"/>
  <c r="AM1910" i="29"/>
  <c r="AJ1910" i="29"/>
  <c r="U1910" i="29"/>
  <c r="V1910" i="29" s="1"/>
  <c r="AM1764" i="29"/>
  <c r="AJ1764" i="29"/>
  <c r="U1764" i="29"/>
  <c r="V1764" i="29" s="1"/>
  <c r="AM1483" i="29"/>
  <c r="AJ1483" i="29"/>
  <c r="U1483" i="29"/>
  <c r="V1483" i="29" s="1"/>
  <c r="U1706" i="29"/>
  <c r="V1706" i="29" s="1"/>
  <c r="AJ1706" i="29"/>
  <c r="AM1706" i="29"/>
  <c r="U1570" i="29"/>
  <c r="V1570" i="29" s="1"/>
  <c r="AM1570" i="29"/>
  <c r="AJ1570" i="29"/>
  <c r="AN810" i="29"/>
  <c r="W810" i="29"/>
  <c r="X810" i="29" s="1"/>
  <c r="AL810" i="29"/>
  <c r="AN1348" i="29"/>
  <c r="W1348" i="29"/>
  <c r="X1348" i="29" s="1"/>
  <c r="AL1348" i="29"/>
  <c r="AN1011" i="29"/>
  <c r="W1011" i="29"/>
  <c r="X1011" i="29" s="1"/>
  <c r="AL1011" i="29"/>
  <c r="AN1182" i="29"/>
  <c r="AL1182" i="29"/>
  <c r="W1182" i="29"/>
  <c r="X1182" i="29" s="1"/>
  <c r="AN906" i="29"/>
  <c r="W906" i="29"/>
  <c r="X906" i="29" s="1"/>
  <c r="AL906" i="29"/>
  <c r="AL1326" i="29"/>
  <c r="AN1326" i="29"/>
  <c r="W1326" i="29"/>
  <c r="X1326" i="29" s="1"/>
  <c r="AN918" i="29"/>
  <c r="AL918" i="29"/>
  <c r="W918" i="29"/>
  <c r="X918" i="29" s="1"/>
  <c r="AN1056" i="29"/>
  <c r="W1056" i="29"/>
  <c r="X1056" i="29" s="1"/>
  <c r="AL1056" i="29"/>
  <c r="AL474" i="29"/>
  <c r="AN474" i="29"/>
  <c r="W474" i="29"/>
  <c r="X474" i="29" s="1"/>
  <c r="AM115" i="29"/>
  <c r="AJ115" i="29"/>
  <c r="U115" i="29"/>
  <c r="V115" i="29" s="1"/>
  <c r="AJ513" i="29"/>
  <c r="AM513" i="29"/>
  <c r="U513" i="29"/>
  <c r="V513" i="29" s="1"/>
  <c r="AM1259" i="29"/>
  <c r="U1259" i="29"/>
  <c r="V1259" i="29" s="1"/>
  <c r="AJ1259" i="29"/>
  <c r="AM1084" i="29"/>
  <c r="AJ1084" i="29"/>
  <c r="U1084" i="29"/>
  <c r="V1084" i="29" s="1"/>
  <c r="U1449" i="29"/>
  <c r="V1449" i="29" s="1"/>
  <c r="AM1449" i="29"/>
  <c r="AJ1449" i="29"/>
  <c r="U1607" i="29"/>
  <c r="V1607" i="29" s="1"/>
  <c r="AJ1607" i="29"/>
  <c r="AM1607" i="29"/>
  <c r="AM448" i="29"/>
  <c r="AJ448" i="29"/>
  <c r="U448" i="29"/>
  <c r="V448" i="29" s="1"/>
  <c r="AL1636" i="29"/>
  <c r="AN1636" i="29"/>
  <c r="W1636" i="29"/>
  <c r="X1636" i="29" s="1"/>
  <c r="AL556" i="29"/>
  <c r="AN556" i="29"/>
  <c r="W556" i="29"/>
  <c r="X556" i="29" s="1"/>
  <c r="AL291" i="29"/>
  <c r="AN291" i="29"/>
  <c r="W291" i="29"/>
  <c r="X291" i="29" s="1"/>
  <c r="AN612" i="29"/>
  <c r="W612" i="29"/>
  <c r="X612" i="29" s="1"/>
  <c r="AL612" i="29"/>
  <c r="AL397" i="29"/>
  <c r="AN397" i="29"/>
  <c r="W397" i="29"/>
  <c r="X397" i="29" s="1"/>
  <c r="AL374" i="29"/>
  <c r="AN374" i="29"/>
  <c r="W374" i="29"/>
  <c r="X374" i="29" s="1"/>
  <c r="AL715" i="29"/>
  <c r="AN715" i="29"/>
  <c r="W715" i="29"/>
  <c r="X715" i="29" s="1"/>
  <c r="AM117" i="29"/>
  <c r="AJ117" i="29"/>
  <c r="U117" i="29"/>
  <c r="V117" i="29" s="1"/>
  <c r="AM536" i="29"/>
  <c r="AJ536" i="29"/>
  <c r="U536" i="29"/>
  <c r="V536" i="29" s="1"/>
  <c r="AM331" i="29"/>
  <c r="U331" i="29"/>
  <c r="V331" i="29" s="1"/>
  <c r="AJ331" i="29"/>
  <c r="AM403" i="29"/>
  <c r="AJ403" i="29"/>
  <c r="U403" i="29"/>
  <c r="V403" i="29" s="1"/>
  <c r="AM675" i="29"/>
  <c r="AJ675" i="29"/>
  <c r="U675" i="29"/>
  <c r="V675" i="29" s="1"/>
  <c r="AM1853" i="29"/>
  <c r="AJ1853" i="29"/>
  <c r="U1853" i="29"/>
  <c r="V1853" i="29" s="1"/>
  <c r="U1617" i="29"/>
  <c r="V1617" i="29" s="1"/>
  <c r="AM1617" i="29"/>
  <c r="AJ1617" i="29"/>
  <c r="AN1415" i="29"/>
  <c r="W1415" i="29"/>
  <c r="X1415" i="29" s="1"/>
  <c r="AL1415" i="29"/>
  <c r="AN998" i="29"/>
  <c r="W998" i="29"/>
  <c r="X998" i="29" s="1"/>
  <c r="AL998" i="29"/>
  <c r="AM35" i="29"/>
  <c r="AJ35" i="29"/>
  <c r="U35" i="29"/>
  <c r="V35" i="29" s="1"/>
  <c r="AM143" i="29"/>
  <c r="AJ143" i="29"/>
  <c r="U143" i="29"/>
  <c r="V143" i="29" s="1"/>
  <c r="AM1421" i="29"/>
  <c r="AJ1421" i="29"/>
  <c r="U1421" i="29"/>
  <c r="V1421" i="29" s="1"/>
  <c r="AM1006" i="29"/>
  <c r="U1006" i="29"/>
  <c r="V1006" i="29" s="1"/>
  <c r="AJ1006" i="29"/>
  <c r="U854" i="29"/>
  <c r="V854" i="29" s="1"/>
  <c r="AJ854" i="29"/>
  <c r="AM854" i="29"/>
  <c r="AM723" i="29"/>
  <c r="AJ723" i="29"/>
  <c r="U723" i="29"/>
  <c r="V723" i="29" s="1"/>
  <c r="AM319" i="29"/>
  <c r="AJ319" i="29"/>
  <c r="U319" i="29"/>
  <c r="V319" i="29" s="1"/>
  <c r="U1185" i="29"/>
  <c r="V1185" i="29" s="1"/>
  <c r="AM1185" i="29"/>
  <c r="AJ1185" i="29"/>
  <c r="AJ1515" i="29"/>
  <c r="AM1515" i="29"/>
  <c r="U1515" i="29"/>
  <c r="V1515" i="29" s="1"/>
  <c r="AM392" i="29"/>
  <c r="AJ392" i="29"/>
  <c r="U392" i="29"/>
  <c r="V392" i="29" s="1"/>
  <c r="AL1214" i="29"/>
  <c r="AN1214" i="29"/>
  <c r="W1214" i="29"/>
  <c r="X1214" i="29" s="1"/>
  <c r="AL1580" i="29"/>
  <c r="AN1580" i="29"/>
  <c r="W1580" i="29"/>
  <c r="X1580" i="29" s="1"/>
  <c r="AN20" i="29"/>
  <c r="W20" i="29"/>
  <c r="X20" i="29" s="1"/>
  <c r="AL20" i="29"/>
  <c r="U769" i="29"/>
  <c r="V769" i="29" s="1"/>
  <c r="AJ769" i="29"/>
  <c r="AM769" i="29"/>
  <c r="AM469" i="29"/>
  <c r="AJ469" i="29"/>
  <c r="U469" i="29"/>
  <c r="V469" i="29" s="1"/>
  <c r="AL1429" i="29"/>
  <c r="AN1429" i="29"/>
  <c r="W1429" i="29"/>
  <c r="X1429" i="29" s="1"/>
  <c r="AL1414" i="29"/>
  <c r="AN1414" i="29"/>
  <c r="W1414" i="29"/>
  <c r="X1414" i="29" s="1"/>
  <c r="AL423" i="29"/>
  <c r="AN423" i="29"/>
  <c r="W423" i="29"/>
  <c r="X423" i="29" s="1"/>
  <c r="AL661" i="29"/>
  <c r="AN661" i="29"/>
  <c r="W661" i="29"/>
  <c r="X661" i="29" s="1"/>
  <c r="AL1862" i="29"/>
  <c r="AN1862" i="29"/>
  <c r="W1862" i="29"/>
  <c r="X1862" i="29" s="1"/>
  <c r="AM612" i="29"/>
  <c r="U612" i="29"/>
  <c r="V612" i="29" s="1"/>
  <c r="AJ612" i="29"/>
  <c r="AM398" i="29"/>
  <c r="AJ398" i="29"/>
  <c r="U398" i="29"/>
  <c r="V398" i="29" s="1"/>
  <c r="AM1699" i="29"/>
  <c r="AJ1699" i="29"/>
  <c r="U1699" i="29"/>
  <c r="V1699" i="29" s="1"/>
  <c r="AM1145" i="29"/>
  <c r="AJ1145" i="29"/>
  <c r="U1145" i="29"/>
  <c r="V1145" i="29" s="1"/>
  <c r="AM63" i="29"/>
  <c r="AJ63" i="29"/>
  <c r="U63" i="29"/>
  <c r="V63" i="29" s="1"/>
  <c r="AM1713" i="29"/>
  <c r="AJ1713" i="29"/>
  <c r="U1713" i="29"/>
  <c r="V1713" i="29" s="1"/>
  <c r="AN1698" i="29"/>
  <c r="W1698" i="29"/>
  <c r="X1698" i="29" s="1"/>
  <c r="AL1698" i="29"/>
  <c r="AL65" i="29"/>
  <c r="AN65" i="29"/>
  <c r="W65" i="29"/>
  <c r="X65" i="29" s="1"/>
  <c r="AL1163" i="29"/>
  <c r="AN1163" i="29"/>
  <c r="W1163" i="29"/>
  <c r="X1163" i="29" s="1"/>
  <c r="AL999" i="29"/>
  <c r="AN999" i="29"/>
  <c r="W999" i="29"/>
  <c r="X999" i="29" s="1"/>
  <c r="AN517" i="29"/>
  <c r="AL517" i="29"/>
  <c r="W517" i="29"/>
  <c r="X517" i="29" s="1"/>
  <c r="AM17" i="29"/>
  <c r="AJ17" i="29"/>
  <c r="U17" i="29"/>
  <c r="V17" i="29" s="1"/>
  <c r="AM414" i="29"/>
  <c r="AJ414" i="29"/>
  <c r="U414" i="29"/>
  <c r="V414" i="29" s="1"/>
  <c r="AM677" i="29"/>
  <c r="AJ677" i="29"/>
  <c r="U677" i="29"/>
  <c r="V677" i="29" s="1"/>
  <c r="U1766" i="29"/>
  <c r="V1766" i="29" s="1"/>
  <c r="AM1766" i="29"/>
  <c r="AJ1766" i="29"/>
  <c r="AM1736" i="29"/>
  <c r="AJ1736" i="29"/>
  <c r="U1736" i="29"/>
  <c r="V1736" i="29" s="1"/>
  <c r="AN1584" i="29"/>
  <c r="AL1584" i="29"/>
  <c r="W1584" i="29"/>
  <c r="X1584" i="29" s="1"/>
  <c r="AN1299" i="29"/>
  <c r="W1299" i="29"/>
  <c r="X1299" i="29" s="1"/>
  <c r="AL1299" i="29"/>
  <c r="AL391" i="29"/>
  <c r="AN391" i="29"/>
  <c r="W391" i="29"/>
  <c r="X391" i="29" s="1"/>
  <c r="AM720" i="29"/>
  <c r="AJ720" i="29"/>
  <c r="U720" i="29"/>
  <c r="V720" i="29" s="1"/>
  <c r="AM788" i="29"/>
  <c r="U788" i="29"/>
  <c r="V788" i="29" s="1"/>
  <c r="AJ788" i="29"/>
  <c r="AM283" i="29"/>
  <c r="AJ283" i="29"/>
  <c r="U283" i="29"/>
  <c r="V283" i="29" s="1"/>
  <c r="AN1778" i="29"/>
  <c r="W1778" i="29"/>
  <c r="X1778" i="29" s="1"/>
  <c r="AL1778" i="29"/>
  <c r="AN1543" i="29"/>
  <c r="W1543" i="29"/>
  <c r="X1543" i="29" s="1"/>
  <c r="AL1543" i="29"/>
  <c r="AN1125" i="29"/>
  <c r="AL1125" i="29"/>
  <c r="W1125" i="29"/>
  <c r="X1125" i="29" s="1"/>
  <c r="AL1324" i="29"/>
  <c r="AN1324" i="29"/>
  <c r="W1324" i="29"/>
  <c r="X1324" i="29" s="1"/>
  <c r="AN1062" i="29"/>
  <c r="AL1062" i="29"/>
  <c r="W1062" i="29"/>
  <c r="X1062" i="29" s="1"/>
  <c r="AL1536" i="29"/>
  <c r="AN1536" i="29"/>
  <c r="W1536" i="29"/>
  <c r="X1536" i="29" s="1"/>
  <c r="AN1167" i="29"/>
  <c r="W1167" i="29"/>
  <c r="X1167" i="29" s="1"/>
  <c r="AL1167" i="29"/>
  <c r="AN1051" i="29"/>
  <c r="W1051" i="29"/>
  <c r="X1051" i="29" s="1"/>
  <c r="AL1051" i="29"/>
  <c r="AN1118" i="29"/>
  <c r="W1118" i="29"/>
  <c r="X1118" i="29" s="1"/>
  <c r="AL1118" i="29"/>
  <c r="AN911" i="29"/>
  <c r="W911" i="29"/>
  <c r="X911" i="29" s="1"/>
  <c r="AL911" i="29"/>
  <c r="AN1353" i="29"/>
  <c r="W1353" i="29"/>
  <c r="X1353" i="29" s="1"/>
  <c r="AL1353" i="29"/>
  <c r="AN1290" i="29"/>
  <c r="W1290" i="29"/>
  <c r="X1290" i="29" s="1"/>
  <c r="AL1290" i="29"/>
  <c r="AN1034" i="29"/>
  <c r="W1034" i="29"/>
  <c r="X1034" i="29" s="1"/>
  <c r="AL1034" i="29"/>
  <c r="AN1107" i="29"/>
  <c r="W1107" i="29"/>
  <c r="X1107" i="29" s="1"/>
  <c r="AL1107" i="29"/>
  <c r="AN1160" i="29"/>
  <c r="AL1160" i="29"/>
  <c r="W1160" i="29"/>
  <c r="X1160" i="29" s="1"/>
  <c r="AL1861" i="29"/>
  <c r="AN1861" i="29"/>
  <c r="W1861" i="29"/>
  <c r="X1861" i="29" s="1"/>
  <c r="AL1568" i="29"/>
  <c r="AN1568" i="29"/>
  <c r="W1568" i="29"/>
  <c r="X1568" i="29" s="1"/>
  <c r="AN842" i="29"/>
  <c r="AL842" i="29"/>
  <c r="W842" i="29"/>
  <c r="X842" i="29" s="1"/>
  <c r="AN139" i="29"/>
  <c r="AL139" i="29"/>
  <c r="W139" i="29"/>
  <c r="X139" i="29" s="1"/>
  <c r="AN779" i="29"/>
  <c r="W779" i="29"/>
  <c r="X779" i="29" s="1"/>
  <c r="AL779" i="29"/>
  <c r="AN52" i="29"/>
  <c r="W52" i="29"/>
  <c r="X52" i="29" s="1"/>
  <c r="AL52" i="29"/>
  <c r="AN1606" i="29"/>
  <c r="W1606" i="29"/>
  <c r="X1606" i="29" s="1"/>
  <c r="AL1606" i="29"/>
  <c r="AN1402" i="29"/>
  <c r="W1402" i="29"/>
  <c r="X1402" i="29" s="1"/>
  <c r="AL1402" i="29"/>
  <c r="AL586" i="29"/>
  <c r="AN586" i="29"/>
  <c r="W586" i="29"/>
  <c r="X586" i="29" s="1"/>
  <c r="AL572" i="29"/>
  <c r="AN572" i="29"/>
  <c r="W572" i="29"/>
  <c r="X572" i="29" s="1"/>
  <c r="AL103" i="29"/>
  <c r="AN103" i="29"/>
  <c r="W103" i="29"/>
  <c r="X103" i="29" s="1"/>
  <c r="AL117" i="29"/>
  <c r="AN117" i="29"/>
  <c r="W117" i="29"/>
  <c r="X117" i="29" s="1"/>
  <c r="AN571" i="29"/>
  <c r="AL571" i="29"/>
  <c r="W571" i="29"/>
  <c r="X571" i="29" s="1"/>
  <c r="AN35" i="29"/>
  <c r="AL35" i="29"/>
  <c r="W35" i="29"/>
  <c r="X35" i="29" s="1"/>
  <c r="AL258" i="29"/>
  <c r="AN258" i="29"/>
  <c r="W258" i="29"/>
  <c r="X258" i="29" s="1"/>
  <c r="AN510" i="29"/>
  <c r="AL510" i="29"/>
  <c r="W510" i="29"/>
  <c r="X510" i="29" s="1"/>
  <c r="AL241" i="29"/>
  <c r="AN241" i="29"/>
  <c r="W241" i="29"/>
  <c r="X241" i="29" s="1"/>
  <c r="AL749" i="29"/>
  <c r="AN749" i="29"/>
  <c r="W749" i="29"/>
  <c r="X749" i="29" s="1"/>
  <c r="AJ190" i="29"/>
  <c r="U190" i="29"/>
  <c r="V190" i="29" s="1"/>
  <c r="AM190" i="29"/>
  <c r="AM205" i="29"/>
  <c r="U205" i="29"/>
  <c r="V205" i="29" s="1"/>
  <c r="AJ205" i="29"/>
  <c r="AM528" i="29"/>
  <c r="AJ528" i="29"/>
  <c r="U528" i="29"/>
  <c r="V528" i="29" s="1"/>
  <c r="U1052" i="29"/>
  <c r="V1052" i="29" s="1"/>
  <c r="AJ1052" i="29"/>
  <c r="AM1052" i="29"/>
  <c r="U259" i="29"/>
  <c r="V259" i="29" s="1"/>
  <c r="AM259" i="29"/>
  <c r="AJ259" i="29"/>
  <c r="U629" i="29"/>
  <c r="V629" i="29" s="1"/>
  <c r="AJ629" i="29"/>
  <c r="AM629" i="29"/>
  <c r="AM3" i="29"/>
  <c r="AJ3" i="29"/>
  <c r="U3" i="29"/>
  <c r="V3" i="29" s="1"/>
  <c r="AM790" i="29"/>
  <c r="AJ790" i="29"/>
  <c r="U790" i="29"/>
  <c r="V790" i="29" s="1"/>
  <c r="AM1301" i="29"/>
  <c r="AJ1301" i="29"/>
  <c r="U1301" i="29"/>
  <c r="V1301" i="29" s="1"/>
  <c r="U498" i="29"/>
  <c r="V498" i="29" s="1"/>
  <c r="AM498" i="29"/>
  <c r="AJ498" i="29"/>
  <c r="AM1171" i="29"/>
  <c r="AJ1171" i="29"/>
  <c r="U1171" i="29"/>
  <c r="V1171" i="29" s="1"/>
  <c r="AM285" i="29"/>
  <c r="AJ285" i="29"/>
  <c r="U285" i="29"/>
  <c r="V285" i="29" s="1"/>
  <c r="AM979" i="29"/>
  <c r="AJ979" i="29"/>
  <c r="U979" i="29"/>
  <c r="V979" i="29" s="1"/>
  <c r="AM1241" i="29"/>
  <c r="AJ1241" i="29"/>
  <c r="U1241" i="29"/>
  <c r="V1241" i="29" s="1"/>
  <c r="AM550" i="29"/>
  <c r="AJ550" i="29"/>
  <c r="U550" i="29"/>
  <c r="V550" i="29" s="1"/>
  <c r="U1146" i="29"/>
  <c r="V1146" i="29" s="1"/>
  <c r="AM1146" i="29"/>
  <c r="AJ1146" i="29"/>
  <c r="AM617" i="29"/>
  <c r="AJ617" i="29"/>
  <c r="U617" i="29"/>
  <c r="V617" i="29" s="1"/>
  <c r="AM938" i="29"/>
  <c r="AJ938" i="29"/>
  <c r="U938" i="29"/>
  <c r="V938" i="29" s="1"/>
  <c r="AM590" i="29"/>
  <c r="U590" i="29"/>
  <c r="V590" i="29" s="1"/>
  <c r="AJ590" i="29"/>
  <c r="AM1494" i="29"/>
  <c r="AJ1494" i="29"/>
  <c r="U1494" i="29"/>
  <c r="V1494" i="29" s="1"/>
  <c r="AM1612" i="29"/>
  <c r="U1612" i="29"/>
  <c r="V1612" i="29" s="1"/>
  <c r="AJ1612" i="29"/>
  <c r="U1375" i="29"/>
  <c r="V1375" i="29" s="1"/>
  <c r="AJ1375" i="29"/>
  <c r="AM1375" i="29"/>
  <c r="AM1610" i="29"/>
  <c r="AJ1610" i="29"/>
  <c r="U1610" i="29"/>
  <c r="V1610" i="29" s="1"/>
  <c r="U1654" i="29"/>
  <c r="V1654" i="29" s="1"/>
  <c r="AM1654" i="29"/>
  <c r="AJ1654" i="29"/>
  <c r="AM1131" i="29"/>
  <c r="AJ1131" i="29"/>
  <c r="U1131" i="29"/>
  <c r="V1131" i="29" s="1"/>
  <c r="AM1907" i="29"/>
  <c r="AJ1907" i="29"/>
  <c r="U1907" i="29"/>
  <c r="V1907" i="29" s="1"/>
  <c r="AM948" i="29"/>
  <c r="AJ948" i="29"/>
  <c r="U948" i="29"/>
  <c r="V948" i="29" s="1"/>
  <c r="U1660" i="29"/>
  <c r="V1660" i="29" s="1"/>
  <c r="AJ1660" i="29"/>
  <c r="AM1660" i="29"/>
  <c r="AL1481" i="29"/>
  <c r="AN1481" i="29"/>
  <c r="W1481" i="29"/>
  <c r="X1481" i="29" s="1"/>
  <c r="AN1649" i="29"/>
  <c r="AL1649" i="29"/>
  <c r="W1649" i="29"/>
  <c r="X1649" i="29" s="1"/>
  <c r="AN1808" i="29"/>
  <c r="W1808" i="29"/>
  <c r="X1808" i="29" s="1"/>
  <c r="AL1808" i="29"/>
  <c r="AN1456" i="29"/>
  <c r="W1456" i="29"/>
  <c r="X1456" i="29" s="1"/>
  <c r="AL1456" i="29"/>
  <c r="AN1612" i="29"/>
  <c r="W1612" i="29"/>
  <c r="X1612" i="29" s="1"/>
  <c r="AL1612" i="29"/>
  <c r="AN1627" i="29"/>
  <c r="W1627" i="29"/>
  <c r="X1627" i="29" s="1"/>
  <c r="AL1627" i="29"/>
  <c r="AN1837" i="29"/>
  <c r="W1837" i="29"/>
  <c r="X1837" i="29" s="1"/>
  <c r="AL1837" i="29"/>
  <c r="AN1824" i="29"/>
  <c r="AL1824" i="29"/>
  <c r="W1824" i="29"/>
  <c r="X1824" i="29" s="1"/>
  <c r="AL1464" i="29"/>
  <c r="AN1464" i="29"/>
  <c r="W1464" i="29"/>
  <c r="X1464" i="29" s="1"/>
  <c r="AL790" i="29"/>
  <c r="AN790" i="29"/>
  <c r="W790" i="29"/>
  <c r="X790" i="29" s="1"/>
  <c r="AL1728" i="29"/>
  <c r="AN1728" i="29"/>
  <c r="W1728" i="29"/>
  <c r="X1728" i="29" s="1"/>
  <c r="AL1801" i="29"/>
  <c r="AN1801" i="29"/>
  <c r="W1801" i="29"/>
  <c r="X1801" i="29" s="1"/>
  <c r="AL1838" i="29"/>
  <c r="AN1838" i="29"/>
  <c r="W1838" i="29"/>
  <c r="X1838" i="29" s="1"/>
  <c r="AN1644" i="29"/>
  <c r="AL1644" i="29"/>
  <c r="W1644" i="29"/>
  <c r="X1644" i="29" s="1"/>
  <c r="AN618" i="29"/>
  <c r="AL618" i="29"/>
  <c r="W618" i="29"/>
  <c r="X618" i="29" s="1"/>
  <c r="AL424" i="29"/>
  <c r="AN424" i="29"/>
  <c r="W424" i="29"/>
  <c r="X424" i="29" s="1"/>
  <c r="AL592" i="29"/>
  <c r="AN592" i="29"/>
  <c r="W592" i="29"/>
  <c r="X592" i="29" s="1"/>
  <c r="AN740" i="29"/>
  <c r="AL740" i="29"/>
  <c r="W740" i="29"/>
  <c r="X740" i="29" s="1"/>
  <c r="AN183" i="29"/>
  <c r="W183" i="29"/>
  <c r="X183" i="29" s="1"/>
  <c r="AL183" i="29"/>
  <c r="AN440" i="29"/>
  <c r="W440" i="29"/>
  <c r="X440" i="29" s="1"/>
  <c r="AL440" i="29"/>
  <c r="AN109" i="29"/>
  <c r="AL109" i="29"/>
  <c r="W109" i="29"/>
  <c r="X109" i="29" s="1"/>
  <c r="AN177" i="29"/>
  <c r="W177" i="29"/>
  <c r="X177" i="29" s="1"/>
  <c r="AL177" i="29"/>
  <c r="AL284" i="29"/>
  <c r="AN284" i="29"/>
  <c r="W284" i="29"/>
  <c r="X284" i="29" s="1"/>
  <c r="AL1094" i="29"/>
  <c r="AN1094" i="29"/>
  <c r="W1094" i="29"/>
  <c r="X1094" i="29" s="1"/>
  <c r="AN166" i="29"/>
  <c r="W166" i="29"/>
  <c r="X166" i="29" s="1"/>
  <c r="AL166" i="29"/>
  <c r="AN256" i="29"/>
  <c r="AL256" i="29"/>
  <c r="W256" i="29"/>
  <c r="X256" i="29" s="1"/>
  <c r="AL562" i="29"/>
  <c r="AN562" i="29"/>
  <c r="W562" i="29"/>
  <c r="X562" i="29" s="1"/>
  <c r="AN800" i="29"/>
  <c r="W800" i="29"/>
  <c r="X800" i="29" s="1"/>
  <c r="AL800" i="29"/>
  <c r="AM33" i="29"/>
  <c r="AJ33" i="29"/>
  <c r="U33" i="29"/>
  <c r="V33" i="29" s="1"/>
  <c r="AJ134" i="29"/>
  <c r="U134" i="29"/>
  <c r="V134" i="29" s="1"/>
  <c r="AM134" i="29"/>
  <c r="AJ57" i="29"/>
  <c r="AM57" i="29"/>
  <c r="U57" i="29"/>
  <c r="V57" i="29" s="1"/>
  <c r="AM169" i="29"/>
  <c r="AJ169" i="29"/>
  <c r="U169" i="29"/>
  <c r="V169" i="29" s="1"/>
  <c r="AM689" i="29"/>
  <c r="U689" i="29"/>
  <c r="V689" i="29" s="1"/>
  <c r="AJ689" i="29"/>
  <c r="U1413" i="29"/>
  <c r="V1413" i="29" s="1"/>
  <c r="AM1413" i="29"/>
  <c r="AJ1413" i="29"/>
  <c r="AM261" i="29"/>
  <c r="U261" i="29"/>
  <c r="V261" i="29" s="1"/>
  <c r="AJ261" i="29"/>
  <c r="AM955" i="29"/>
  <c r="AJ955" i="29"/>
  <c r="U955" i="29"/>
  <c r="V955" i="29" s="1"/>
  <c r="AM1217" i="29"/>
  <c r="AJ1217" i="29"/>
  <c r="U1217" i="29"/>
  <c r="V1217" i="29" s="1"/>
  <c r="AM800" i="29"/>
  <c r="U800" i="29"/>
  <c r="V800" i="29" s="1"/>
  <c r="AJ800" i="29"/>
  <c r="AM1122" i="29"/>
  <c r="AJ1122" i="29"/>
  <c r="U1122" i="29"/>
  <c r="V1122" i="29" s="1"/>
  <c r="AM643" i="29"/>
  <c r="AJ643" i="29"/>
  <c r="U643" i="29"/>
  <c r="V643" i="29" s="1"/>
  <c r="AM1194" i="29"/>
  <c r="AJ1194" i="29"/>
  <c r="U1194" i="29"/>
  <c r="V1194" i="29" s="1"/>
  <c r="AM428" i="29"/>
  <c r="AJ428" i="29"/>
  <c r="U428" i="29"/>
  <c r="V428" i="29" s="1"/>
  <c r="AM978" i="29"/>
  <c r="AJ978" i="29"/>
  <c r="U978" i="29"/>
  <c r="V978" i="29" s="1"/>
  <c r="AM321" i="29"/>
  <c r="AJ321" i="29"/>
  <c r="U321" i="29"/>
  <c r="V321" i="29" s="1"/>
  <c r="AM1156" i="29"/>
  <c r="U1156" i="29"/>
  <c r="V1156" i="29" s="1"/>
  <c r="AJ1156" i="29"/>
  <c r="AJ79" i="29"/>
  <c r="AM79" i="29"/>
  <c r="U79" i="29"/>
  <c r="V79" i="29" s="1"/>
  <c r="U956" i="29"/>
  <c r="V956" i="29" s="1"/>
  <c r="AM956" i="29"/>
  <c r="AJ956" i="29"/>
  <c r="AM508" i="29"/>
  <c r="AJ508" i="29"/>
  <c r="U508" i="29"/>
  <c r="V508" i="29" s="1"/>
  <c r="AM1842" i="29"/>
  <c r="AJ1842" i="29"/>
  <c r="U1842" i="29"/>
  <c r="V1842" i="29" s="1"/>
  <c r="AM1569" i="29"/>
  <c r="U1569" i="29"/>
  <c r="V1569" i="29" s="1"/>
  <c r="AJ1569" i="29"/>
  <c r="AM1212" i="29"/>
  <c r="AJ1212" i="29"/>
  <c r="U1212" i="29"/>
  <c r="V1212" i="29" s="1"/>
  <c r="U1513" i="29"/>
  <c r="V1513" i="29" s="1"/>
  <c r="AJ1513" i="29"/>
  <c r="AM1513" i="29"/>
  <c r="AM1366" i="29"/>
  <c r="AJ1366" i="29"/>
  <c r="U1366" i="29"/>
  <c r="V1366" i="29" s="1"/>
  <c r="AM1615" i="29"/>
  <c r="AJ1615" i="29"/>
  <c r="U1615" i="29"/>
  <c r="V1615" i="29" s="1"/>
  <c r="U1718" i="29"/>
  <c r="V1718" i="29" s="1"/>
  <c r="AM1718" i="29"/>
  <c r="AJ1718" i="29"/>
  <c r="AM1490" i="29"/>
  <c r="U1490" i="29"/>
  <c r="V1490" i="29" s="1"/>
  <c r="AJ1490" i="29"/>
  <c r="AM1036" i="29"/>
  <c r="AJ1036" i="29"/>
  <c r="U1036" i="29"/>
  <c r="V1036" i="29" s="1"/>
  <c r="AM1346" i="29"/>
  <c r="U1346" i="29"/>
  <c r="V1346" i="29" s="1"/>
  <c r="AJ1346" i="29"/>
  <c r="U994" i="29"/>
  <c r="V994" i="29" s="1"/>
  <c r="AM994" i="29"/>
  <c r="AJ994" i="29"/>
  <c r="U1776" i="29"/>
  <c r="V1776" i="29" s="1"/>
  <c r="AJ1776" i="29"/>
  <c r="AM1776" i="29"/>
  <c r="AN1901" i="29"/>
  <c r="W1901" i="29"/>
  <c r="X1901" i="29" s="1"/>
  <c r="AL1901" i="29"/>
  <c r="AL931" i="29"/>
  <c r="AN931" i="29"/>
  <c r="W931" i="29"/>
  <c r="X931" i="29" s="1"/>
  <c r="AL894" i="29"/>
  <c r="AN894" i="29"/>
  <c r="W894" i="29"/>
  <c r="X894" i="29" s="1"/>
  <c r="AN1685" i="29"/>
  <c r="W1685" i="29"/>
  <c r="X1685" i="29" s="1"/>
  <c r="AL1685" i="29"/>
  <c r="AL946" i="29"/>
  <c r="AN946" i="29"/>
  <c r="W946" i="29"/>
  <c r="X946" i="29" s="1"/>
  <c r="AL1168" i="29"/>
  <c r="AN1168" i="29"/>
  <c r="W1168" i="29"/>
  <c r="X1168" i="29" s="1"/>
  <c r="AL1176" i="29"/>
  <c r="AN1176" i="29"/>
  <c r="W1176" i="29"/>
  <c r="X1176" i="29" s="1"/>
  <c r="AN1255" i="29"/>
  <c r="W1255" i="29"/>
  <c r="X1255" i="29" s="1"/>
  <c r="AL1255" i="29"/>
  <c r="AN824" i="29"/>
  <c r="AL824" i="29"/>
  <c r="W824" i="29"/>
  <c r="X824" i="29" s="1"/>
  <c r="AL1509" i="29"/>
  <c r="AN1509" i="29"/>
  <c r="W1509" i="29"/>
  <c r="X1509" i="29" s="1"/>
  <c r="AL1628" i="29"/>
  <c r="AN1628" i="29"/>
  <c r="W1628" i="29"/>
  <c r="X1628" i="29" s="1"/>
  <c r="AL666" i="29"/>
  <c r="AN666" i="29"/>
  <c r="W666" i="29"/>
  <c r="X666" i="29" s="1"/>
  <c r="AN1144" i="29"/>
  <c r="AL1144" i="29"/>
  <c r="W1144" i="29"/>
  <c r="X1144" i="29" s="1"/>
  <c r="AN1840" i="29"/>
  <c r="AL1840" i="29"/>
  <c r="W1840" i="29"/>
  <c r="X1840" i="29" s="1"/>
  <c r="AL864" i="29"/>
  <c r="AN864" i="29"/>
  <c r="W864" i="29"/>
  <c r="X864" i="29" s="1"/>
  <c r="AN457" i="29"/>
  <c r="W457" i="29"/>
  <c r="X457" i="29" s="1"/>
  <c r="AL457" i="29"/>
  <c r="AN781" i="29"/>
  <c r="AL781" i="29"/>
  <c r="W781" i="29"/>
  <c r="X781" i="29" s="1"/>
  <c r="AN727" i="29"/>
  <c r="W727" i="29"/>
  <c r="X727" i="29" s="1"/>
  <c r="AL727" i="29"/>
  <c r="AL978" i="29"/>
  <c r="AN978" i="29"/>
  <c r="W978" i="29"/>
  <c r="X978" i="29" s="1"/>
  <c r="AN120" i="29"/>
  <c r="AL120" i="29"/>
  <c r="W120" i="29"/>
  <c r="X120" i="29" s="1"/>
  <c r="AL351" i="29"/>
  <c r="AN351" i="29"/>
  <c r="W351" i="29"/>
  <c r="X351" i="29" s="1"/>
  <c r="AL1142" i="29"/>
  <c r="AN1142" i="29"/>
  <c r="W1142" i="29"/>
  <c r="X1142" i="29" s="1"/>
  <c r="AN428" i="29"/>
  <c r="AL428" i="29"/>
  <c r="W428" i="29"/>
  <c r="X428" i="29" s="1"/>
  <c r="AL1286" i="29"/>
  <c r="AN1286" i="29"/>
  <c r="W1286" i="29"/>
  <c r="X1286" i="29" s="1"/>
  <c r="AN1430" i="29"/>
  <c r="AL1430" i="29"/>
  <c r="W1430" i="29"/>
  <c r="X1430" i="29" s="1"/>
  <c r="AL711" i="29"/>
  <c r="AN711" i="29"/>
  <c r="W711" i="29"/>
  <c r="X711" i="29" s="1"/>
  <c r="AN154" i="29"/>
  <c r="AL154" i="29"/>
  <c r="W154" i="29"/>
  <c r="X154" i="29" s="1"/>
  <c r="AN80" i="29"/>
  <c r="W80" i="29"/>
  <c r="X80" i="29" s="1"/>
  <c r="AL80" i="29"/>
  <c r="AN142" i="29"/>
  <c r="W142" i="29"/>
  <c r="X142" i="29" s="1"/>
  <c r="AL142" i="29"/>
  <c r="AL257" i="29"/>
  <c r="AN257" i="29"/>
  <c r="W257" i="29"/>
  <c r="X257" i="29" s="1"/>
  <c r="AN544" i="29"/>
  <c r="W544" i="29"/>
  <c r="X544" i="29" s="1"/>
  <c r="AL544" i="29"/>
  <c r="AM198" i="29"/>
  <c r="AJ198" i="29"/>
  <c r="U198" i="29"/>
  <c r="V198" i="29" s="1"/>
  <c r="AM683" i="29"/>
  <c r="AJ683" i="29"/>
  <c r="U683" i="29"/>
  <c r="V683" i="29" s="1"/>
  <c r="U1005" i="29"/>
  <c r="V1005" i="29" s="1"/>
  <c r="AM1005" i="29"/>
  <c r="AJ1005" i="29"/>
  <c r="AM329" i="29"/>
  <c r="U329" i="29"/>
  <c r="V329" i="29" s="1"/>
  <c r="AJ329" i="29"/>
  <c r="AM954" i="29"/>
  <c r="AJ954" i="29"/>
  <c r="U954" i="29"/>
  <c r="V954" i="29" s="1"/>
  <c r="AM151" i="29"/>
  <c r="U151" i="29"/>
  <c r="V151" i="29" s="1"/>
  <c r="AJ151" i="29"/>
  <c r="U759" i="29"/>
  <c r="V759" i="29" s="1"/>
  <c r="AJ759" i="29"/>
  <c r="AM759" i="29"/>
  <c r="AM1315" i="29"/>
  <c r="AJ1315" i="29"/>
  <c r="U1315" i="29"/>
  <c r="V1315" i="29" s="1"/>
  <c r="AM451" i="29"/>
  <c r="U451" i="29"/>
  <c r="V451" i="29" s="1"/>
  <c r="AJ451" i="29"/>
  <c r="AM808" i="29"/>
  <c r="U808" i="29"/>
  <c r="V808" i="29" s="1"/>
  <c r="AJ808" i="29"/>
  <c r="AM246" i="29"/>
  <c r="AJ246" i="29"/>
  <c r="U246" i="29"/>
  <c r="V246" i="29" s="1"/>
  <c r="U996" i="29"/>
  <c r="V996" i="29" s="1"/>
  <c r="AJ996" i="29"/>
  <c r="AM996" i="29"/>
  <c r="AM254" i="29"/>
  <c r="AJ254" i="29"/>
  <c r="U254" i="29"/>
  <c r="V254" i="29" s="1"/>
  <c r="AM1004" i="29"/>
  <c r="AJ1004" i="29"/>
  <c r="U1004" i="29"/>
  <c r="V1004" i="29" s="1"/>
  <c r="AM437" i="29"/>
  <c r="AJ437" i="29"/>
  <c r="U437" i="29"/>
  <c r="V437" i="29" s="1"/>
  <c r="U1110" i="29"/>
  <c r="V1110" i="29" s="1"/>
  <c r="AJ1110" i="29"/>
  <c r="AM1110" i="29"/>
  <c r="AM1404" i="29"/>
  <c r="U1404" i="29"/>
  <c r="V1404" i="29" s="1"/>
  <c r="AJ1404" i="29"/>
  <c r="AM1752" i="29"/>
  <c r="AJ1752" i="29"/>
  <c r="U1752" i="29"/>
  <c r="V1752" i="29" s="1"/>
  <c r="U1791" i="29"/>
  <c r="V1791" i="29" s="1"/>
  <c r="AJ1791" i="29"/>
  <c r="AM1791" i="29"/>
  <c r="U1510" i="29"/>
  <c r="V1510" i="29" s="1"/>
  <c r="AJ1510" i="29"/>
  <c r="AM1510" i="29"/>
  <c r="AM1805" i="29"/>
  <c r="AJ1805" i="29"/>
  <c r="U1805" i="29"/>
  <c r="V1805" i="29" s="1"/>
  <c r="AM1378" i="29"/>
  <c r="AJ1378" i="29"/>
  <c r="U1378" i="29"/>
  <c r="V1378" i="29" s="1"/>
  <c r="U1793" i="29"/>
  <c r="V1793" i="29" s="1"/>
  <c r="AM1793" i="29"/>
  <c r="AJ1793" i="29"/>
  <c r="AM1839" i="29"/>
  <c r="AJ1839" i="29"/>
  <c r="U1839" i="29"/>
  <c r="V1839" i="29" s="1"/>
  <c r="AM1279" i="29"/>
  <c r="AJ1279" i="29"/>
  <c r="U1279" i="29"/>
  <c r="V1279" i="29" s="1"/>
  <c r="AL1743" i="29"/>
  <c r="AN1743" i="29"/>
  <c r="W1743" i="29"/>
  <c r="X1743" i="29" s="1"/>
  <c r="AN923" i="29"/>
  <c r="AL923" i="29"/>
  <c r="W923" i="29"/>
  <c r="X923" i="29" s="1"/>
  <c r="AN1489" i="29"/>
  <c r="W1489" i="29"/>
  <c r="X1489" i="29" s="1"/>
  <c r="AL1489" i="29"/>
  <c r="AN1601" i="29"/>
  <c r="W1601" i="29"/>
  <c r="X1601" i="29" s="1"/>
  <c r="AL1601" i="29"/>
  <c r="AL809" i="29"/>
  <c r="AN809" i="29"/>
  <c r="W809" i="29"/>
  <c r="X809" i="29" s="1"/>
  <c r="AL1753" i="29"/>
  <c r="AN1753" i="29"/>
  <c r="W1753" i="29"/>
  <c r="X1753" i="29" s="1"/>
  <c r="AN1505" i="29"/>
  <c r="W1505" i="29"/>
  <c r="X1505" i="29" s="1"/>
  <c r="AL1505" i="29"/>
  <c r="AN726" i="29"/>
  <c r="W726" i="29"/>
  <c r="X726" i="29" s="1"/>
  <c r="AL726" i="29"/>
  <c r="AL1908" i="29"/>
  <c r="AN1908" i="29"/>
  <c r="W1908" i="29"/>
  <c r="X1908" i="29" s="1"/>
  <c r="AN1614" i="29"/>
  <c r="AL1614" i="29"/>
  <c r="W1614" i="29"/>
  <c r="X1614" i="29" s="1"/>
  <c r="AL1455" i="29"/>
  <c r="AN1455" i="29"/>
  <c r="W1455" i="29"/>
  <c r="X1455" i="29" s="1"/>
  <c r="AN1514" i="29"/>
  <c r="AL1514" i="29"/>
  <c r="W1514" i="29"/>
  <c r="X1514" i="29" s="1"/>
  <c r="AN1501" i="29"/>
  <c r="AL1501" i="29"/>
  <c r="W1501" i="29"/>
  <c r="X1501" i="29" s="1"/>
  <c r="AL1730" i="29"/>
  <c r="AN1730" i="29"/>
  <c r="W1730" i="29"/>
  <c r="X1730" i="29" s="1"/>
  <c r="AL985" i="29"/>
  <c r="AN985" i="29"/>
  <c r="W985" i="29"/>
  <c r="X985" i="29" s="1"/>
  <c r="AL694" i="29"/>
  <c r="AN694" i="29"/>
  <c r="W694" i="29"/>
  <c r="X694" i="29" s="1"/>
  <c r="AL833" i="29"/>
  <c r="AN833" i="29"/>
  <c r="W833" i="29"/>
  <c r="X833" i="29" s="1"/>
  <c r="AN686" i="29"/>
  <c r="AL686" i="29"/>
  <c r="W686" i="29"/>
  <c r="X686" i="29" s="1"/>
  <c r="AL17" i="29"/>
  <c r="AN17" i="29"/>
  <c r="W17" i="29"/>
  <c r="X17" i="29" s="1"/>
  <c r="AL1842" i="29"/>
  <c r="AN1842" i="29"/>
  <c r="W1842" i="29"/>
  <c r="X1842" i="29" s="1"/>
  <c r="AL1181" i="29"/>
  <c r="AN1181" i="29"/>
  <c r="W1181" i="29"/>
  <c r="X1181" i="29" s="1"/>
  <c r="AN304" i="29"/>
  <c r="W304" i="29"/>
  <c r="X304" i="29" s="1"/>
  <c r="AL304" i="29"/>
  <c r="AN492" i="29"/>
  <c r="W492" i="29"/>
  <c r="X492" i="29" s="1"/>
  <c r="AL492" i="29"/>
  <c r="AN1356" i="29"/>
  <c r="AL1356" i="29"/>
  <c r="W1356" i="29"/>
  <c r="X1356" i="29" s="1"/>
  <c r="AN1201" i="29"/>
  <c r="W1201" i="29"/>
  <c r="X1201" i="29" s="1"/>
  <c r="AL1201" i="29"/>
  <c r="AN720" i="29"/>
  <c r="W720" i="29"/>
  <c r="X720" i="29" s="1"/>
  <c r="AL720" i="29"/>
  <c r="AL646" i="29"/>
  <c r="AN646" i="29"/>
  <c r="W646" i="29"/>
  <c r="X646" i="29" s="1"/>
  <c r="AL61" i="29"/>
  <c r="AN61" i="29"/>
  <c r="W61" i="29"/>
  <c r="X61" i="29" s="1"/>
  <c r="AN208" i="29"/>
  <c r="W208" i="29"/>
  <c r="X208" i="29" s="1"/>
  <c r="AL208" i="29"/>
  <c r="AN262" i="29"/>
  <c r="W262" i="29"/>
  <c r="X262" i="29" s="1"/>
  <c r="AL262" i="29"/>
  <c r="AL1186" i="29"/>
  <c r="AN1186" i="29"/>
  <c r="W1186" i="29"/>
  <c r="X1186" i="29" s="1"/>
  <c r="AM157" i="29"/>
  <c r="AJ157" i="29"/>
  <c r="U157" i="29"/>
  <c r="V157" i="29" s="1"/>
  <c r="U78" i="29"/>
  <c r="V78" i="29" s="1"/>
  <c r="AM78" i="29"/>
  <c r="AJ78" i="29"/>
  <c r="U159" i="29"/>
  <c r="V159" i="29" s="1"/>
  <c r="AJ159" i="29"/>
  <c r="AM159" i="29"/>
  <c r="AM894" i="29"/>
  <c r="AJ894" i="29"/>
  <c r="U894" i="29"/>
  <c r="V894" i="29" s="1"/>
  <c r="U1401" i="29"/>
  <c r="V1401" i="29" s="1"/>
  <c r="AJ1401" i="29"/>
  <c r="AM1401" i="29"/>
  <c r="AM691" i="29"/>
  <c r="AJ691" i="29"/>
  <c r="U691" i="29"/>
  <c r="V691" i="29" s="1"/>
  <c r="AM1013" i="29"/>
  <c r="AJ1013" i="29"/>
  <c r="U1013" i="29"/>
  <c r="V1013" i="29" s="1"/>
  <c r="U476" i="29"/>
  <c r="V476" i="29" s="1"/>
  <c r="AM476" i="29"/>
  <c r="AJ476" i="29"/>
  <c r="AM765" i="29"/>
  <c r="AJ765" i="29"/>
  <c r="U765" i="29"/>
  <c r="V765" i="29" s="1"/>
  <c r="AM351" i="29"/>
  <c r="AJ351" i="29"/>
  <c r="U351" i="29"/>
  <c r="V351" i="29" s="1"/>
  <c r="AM674" i="29"/>
  <c r="AJ674" i="29"/>
  <c r="U674" i="29"/>
  <c r="V674" i="29" s="1"/>
  <c r="AM1214" i="29"/>
  <c r="AJ1214" i="29"/>
  <c r="U1214" i="29"/>
  <c r="V1214" i="29" s="1"/>
  <c r="AM523" i="29"/>
  <c r="U523" i="29"/>
  <c r="V523" i="29" s="1"/>
  <c r="AJ523" i="29"/>
  <c r="AM1039" i="29"/>
  <c r="U1039" i="29"/>
  <c r="V1039" i="29" s="1"/>
  <c r="AJ1039" i="29"/>
  <c r="AM318" i="29"/>
  <c r="AJ318" i="29"/>
  <c r="U318" i="29"/>
  <c r="V318" i="29" s="1"/>
  <c r="AM823" i="29"/>
  <c r="AJ823" i="29"/>
  <c r="U823" i="29"/>
  <c r="V823" i="29" s="1"/>
  <c r="AM124" i="29"/>
  <c r="AJ124" i="29"/>
  <c r="U124" i="29"/>
  <c r="V124" i="29" s="1"/>
  <c r="AM636" i="29"/>
  <c r="AJ636" i="29"/>
  <c r="U636" i="29"/>
  <c r="V636" i="29" s="1"/>
  <c r="AM1272" i="29"/>
  <c r="AJ1272" i="29"/>
  <c r="U1272" i="29"/>
  <c r="V1272" i="29" s="1"/>
  <c r="AM1753" i="29"/>
  <c r="AJ1753" i="29"/>
  <c r="U1753" i="29"/>
  <c r="V1753" i="29" s="1"/>
  <c r="AM1412" i="29"/>
  <c r="AJ1412" i="29"/>
  <c r="U1412" i="29"/>
  <c r="V1412" i="29" s="1"/>
  <c r="AM1833" i="29"/>
  <c r="AJ1833" i="29"/>
  <c r="U1833" i="29"/>
  <c r="V1833" i="29" s="1"/>
  <c r="U1799" i="29"/>
  <c r="V1799" i="29" s="1"/>
  <c r="AJ1799" i="29"/>
  <c r="AM1799" i="29"/>
  <c r="AM1518" i="29"/>
  <c r="AJ1518" i="29"/>
  <c r="U1518" i="29"/>
  <c r="V1518" i="29" s="1"/>
  <c r="AM510" i="29"/>
  <c r="AJ510" i="29"/>
  <c r="U510" i="29"/>
  <c r="V510" i="29" s="1"/>
  <c r="AM1685" i="29"/>
  <c r="U1685" i="29"/>
  <c r="V1685" i="29" s="1"/>
  <c r="AJ1685" i="29"/>
  <c r="U1402" i="29"/>
  <c r="V1402" i="29" s="1"/>
  <c r="AJ1402" i="29"/>
  <c r="AM1402" i="29"/>
  <c r="AM1460" i="29"/>
  <c r="U1460" i="29"/>
  <c r="V1460" i="29" s="1"/>
  <c r="AJ1460" i="29"/>
  <c r="AJ1768" i="29"/>
  <c r="AM1768" i="29"/>
  <c r="U1768" i="29"/>
  <c r="V1768" i="29" s="1"/>
  <c r="AM1137" i="29"/>
  <c r="U1137" i="29"/>
  <c r="V1137" i="29" s="1"/>
  <c r="AJ1137" i="29"/>
  <c r="AM1260" i="29"/>
  <c r="U1260" i="29"/>
  <c r="V1260" i="29" s="1"/>
  <c r="AJ1260" i="29"/>
  <c r="AN1911" i="29"/>
  <c r="W1911" i="29"/>
  <c r="X1911" i="29" s="1"/>
  <c r="AL1911" i="29"/>
  <c r="AN1219" i="29"/>
  <c r="AL1219" i="29"/>
  <c r="W1219" i="29"/>
  <c r="X1219" i="29" s="1"/>
  <c r="AL1084" i="29"/>
  <c r="AN1084" i="29"/>
  <c r="W1084" i="29"/>
  <c r="X1084" i="29" s="1"/>
  <c r="AN993" i="29"/>
  <c r="W993" i="29"/>
  <c r="X993" i="29" s="1"/>
  <c r="AL993" i="29"/>
  <c r="AN588" i="29"/>
  <c r="W588" i="29"/>
  <c r="X588" i="29" s="1"/>
  <c r="AL588" i="29"/>
  <c r="AN762" i="29"/>
  <c r="W762" i="29"/>
  <c r="X762" i="29" s="1"/>
  <c r="AL762" i="29"/>
  <c r="AN1365" i="29"/>
  <c r="AL1365" i="29"/>
  <c r="W1365" i="29"/>
  <c r="X1365" i="29" s="1"/>
  <c r="AL1374" i="29"/>
  <c r="AN1374" i="29"/>
  <c r="W1374" i="29"/>
  <c r="X1374" i="29" s="1"/>
  <c r="AL1307" i="29"/>
  <c r="AN1307" i="29"/>
  <c r="W1307" i="29"/>
  <c r="X1307" i="29" s="1"/>
  <c r="AL839" i="29"/>
  <c r="AN839" i="29"/>
  <c r="W839" i="29"/>
  <c r="X839" i="29" s="1"/>
  <c r="AN186" i="29"/>
  <c r="AL186" i="29"/>
  <c r="W186" i="29"/>
  <c r="X186" i="29" s="1"/>
  <c r="AL1116" i="29"/>
  <c r="AN1116" i="29"/>
  <c r="W1116" i="29"/>
  <c r="X1116" i="29" s="1"/>
  <c r="AN44" i="29"/>
  <c r="W44" i="29"/>
  <c r="X44" i="29" s="1"/>
  <c r="AL44" i="29"/>
  <c r="AN761" i="29"/>
  <c r="W761" i="29"/>
  <c r="X761" i="29" s="1"/>
  <c r="AL761" i="29"/>
  <c r="AL616" i="29"/>
  <c r="AN616" i="29"/>
  <c r="W616" i="29"/>
  <c r="X616" i="29" s="1"/>
  <c r="AL63" i="29"/>
  <c r="AN63" i="29"/>
  <c r="W63" i="29"/>
  <c r="X63" i="29" s="1"/>
  <c r="AL1518" i="29"/>
  <c r="AN1518" i="29"/>
  <c r="W1518" i="29"/>
  <c r="X1518" i="29" s="1"/>
  <c r="AN876" i="29"/>
  <c r="W876" i="29"/>
  <c r="X876" i="29" s="1"/>
  <c r="AL876" i="29"/>
  <c r="AL57" i="29"/>
  <c r="AN57" i="29"/>
  <c r="W57" i="29"/>
  <c r="X57" i="29" s="1"/>
  <c r="AN393" i="29"/>
  <c r="W393" i="29"/>
  <c r="X393" i="29" s="1"/>
  <c r="AL393" i="29"/>
  <c r="AL282" i="29"/>
  <c r="AN282" i="29"/>
  <c r="W282" i="29"/>
  <c r="X282" i="29" s="1"/>
  <c r="AL12" i="29"/>
  <c r="AN12" i="29"/>
  <c r="W12" i="29"/>
  <c r="X12" i="29" s="1"/>
  <c r="AN460" i="29"/>
  <c r="AL460" i="29"/>
  <c r="W460" i="29"/>
  <c r="X460" i="29" s="1"/>
  <c r="AN324" i="29"/>
  <c r="AL324" i="29"/>
  <c r="W324" i="29"/>
  <c r="X324" i="29" s="1"/>
  <c r="AM221" i="29"/>
  <c r="AJ221" i="29"/>
  <c r="U221" i="29"/>
  <c r="V221" i="29" s="1"/>
  <c r="AM88" i="29"/>
  <c r="U88" i="29"/>
  <c r="V88" i="29" s="1"/>
  <c r="AJ88" i="29"/>
  <c r="AM391" i="29"/>
  <c r="AJ391" i="29"/>
  <c r="U391" i="29"/>
  <c r="V391" i="29" s="1"/>
  <c r="AM714" i="29"/>
  <c r="AJ714" i="29"/>
  <c r="U714" i="29"/>
  <c r="V714" i="29" s="1"/>
  <c r="U1254" i="29"/>
  <c r="V1254" i="29" s="1"/>
  <c r="AJ1254" i="29"/>
  <c r="AM1254" i="29"/>
  <c r="AM499" i="29"/>
  <c r="AJ499" i="29"/>
  <c r="U499" i="29"/>
  <c r="V499" i="29" s="1"/>
  <c r="AM1015" i="29"/>
  <c r="U1015" i="29"/>
  <c r="V1015" i="29" s="1"/>
  <c r="AJ1015" i="29"/>
  <c r="AJ294" i="29"/>
  <c r="AM294" i="29"/>
  <c r="U294" i="29"/>
  <c r="V294" i="29" s="1"/>
  <c r="AJ798" i="29"/>
  <c r="AM798" i="29"/>
  <c r="U798" i="29"/>
  <c r="V798" i="29" s="1"/>
  <c r="U156" i="29"/>
  <c r="V156" i="29" s="1"/>
  <c r="AM156" i="29"/>
  <c r="AJ156" i="29"/>
  <c r="AM668" i="29"/>
  <c r="AJ668" i="29"/>
  <c r="U668" i="29"/>
  <c r="V668" i="29" s="1"/>
  <c r="AM1304" i="29"/>
  <c r="U1304" i="29"/>
  <c r="V1304" i="29" s="1"/>
  <c r="AJ1304" i="29"/>
  <c r="AM541" i="29"/>
  <c r="U541" i="29"/>
  <c r="V541" i="29" s="1"/>
  <c r="AJ541" i="29"/>
  <c r="AM888" i="29"/>
  <c r="AJ888" i="29"/>
  <c r="U888" i="29"/>
  <c r="V888" i="29" s="1"/>
  <c r="AM320" i="29"/>
  <c r="AJ320" i="29"/>
  <c r="U320" i="29"/>
  <c r="V320" i="29" s="1"/>
  <c r="U998" i="29"/>
  <c r="V998" i="29" s="1"/>
  <c r="AJ998" i="29"/>
  <c r="AM998" i="29"/>
  <c r="AM1204" i="29"/>
  <c r="AJ1204" i="29"/>
  <c r="U1204" i="29"/>
  <c r="V1204" i="29" s="1"/>
  <c r="AM638" i="29"/>
  <c r="AJ638" i="29"/>
  <c r="U638" i="29"/>
  <c r="V638" i="29" s="1"/>
  <c r="U1189" i="29"/>
  <c r="V1189" i="29" s="1"/>
  <c r="AM1189" i="29"/>
  <c r="AJ1189" i="29"/>
  <c r="AM1522" i="29"/>
  <c r="U1522" i="29"/>
  <c r="V1522" i="29" s="1"/>
  <c r="AJ1522" i="29"/>
  <c r="AM1055" i="29"/>
  <c r="U1055" i="29"/>
  <c r="V1055" i="29" s="1"/>
  <c r="AJ1055" i="29"/>
  <c r="AM1608" i="29"/>
  <c r="U1608" i="29"/>
  <c r="V1608" i="29" s="1"/>
  <c r="AJ1608" i="29"/>
  <c r="AM1812" i="29"/>
  <c r="AJ1812" i="29"/>
  <c r="U1812" i="29"/>
  <c r="V1812" i="29" s="1"/>
  <c r="AM1531" i="29"/>
  <c r="U1531" i="29"/>
  <c r="V1531" i="29" s="1"/>
  <c r="AJ1531" i="29"/>
  <c r="AM346" i="29"/>
  <c r="AJ346" i="29"/>
  <c r="U346" i="29"/>
  <c r="V346" i="29" s="1"/>
  <c r="AM1682" i="29"/>
  <c r="U1682" i="29"/>
  <c r="V1682" i="29" s="1"/>
  <c r="AJ1682" i="29"/>
  <c r="AM1854" i="29"/>
  <c r="U1854" i="29"/>
  <c r="V1854" i="29" s="1"/>
  <c r="AJ1854" i="29"/>
  <c r="AJ1878" i="29"/>
  <c r="AM1878" i="29"/>
  <c r="U1878" i="29"/>
  <c r="V1878" i="29" s="1"/>
  <c r="U1701" i="29"/>
  <c r="V1701" i="29" s="1"/>
  <c r="AJ1701" i="29"/>
  <c r="AM1701" i="29"/>
  <c r="AN1622" i="29"/>
  <c r="AL1622" i="29"/>
  <c r="W1622" i="29"/>
  <c r="X1622" i="29" s="1"/>
  <c r="AN1146" i="29"/>
  <c r="AL1146" i="29"/>
  <c r="W1146" i="29"/>
  <c r="X1146" i="29" s="1"/>
  <c r="AL1897" i="29"/>
  <c r="AN1897" i="29"/>
  <c r="W1897" i="29"/>
  <c r="X1897" i="29" s="1"/>
  <c r="AN1109" i="29"/>
  <c r="AL1109" i="29"/>
  <c r="W1109" i="29"/>
  <c r="X1109" i="29" s="1"/>
  <c r="AN1629" i="29"/>
  <c r="W1629" i="29"/>
  <c r="X1629" i="29" s="1"/>
  <c r="AL1629" i="29"/>
  <c r="AN1542" i="29"/>
  <c r="W1542" i="29"/>
  <c r="X1542" i="29" s="1"/>
  <c r="AL1542" i="29"/>
  <c r="AL1806" i="29"/>
  <c r="AN1806" i="29"/>
  <c r="W1806" i="29"/>
  <c r="X1806" i="29" s="1"/>
  <c r="AL271" i="29"/>
  <c r="AN271" i="29"/>
  <c r="W271" i="29"/>
  <c r="X271" i="29" s="1"/>
  <c r="AN245" i="29"/>
  <c r="W245" i="29"/>
  <c r="X245" i="29" s="1"/>
  <c r="AL245" i="29"/>
  <c r="AN505" i="29"/>
  <c r="AL505" i="29"/>
  <c r="W505" i="29"/>
  <c r="X505" i="29" s="1"/>
  <c r="AN314" i="29"/>
  <c r="W314" i="29"/>
  <c r="X314" i="29" s="1"/>
  <c r="AL314" i="29"/>
  <c r="AN495" i="29"/>
  <c r="W495" i="29"/>
  <c r="X495" i="29" s="1"/>
  <c r="AL495" i="29"/>
  <c r="AN1323" i="29"/>
  <c r="W1323" i="29"/>
  <c r="X1323" i="29" s="1"/>
  <c r="AL1323" i="29"/>
  <c r="AL643" i="29"/>
  <c r="AN643" i="29"/>
  <c r="W643" i="29"/>
  <c r="X643" i="29" s="1"/>
  <c r="AN706" i="29"/>
  <c r="W706" i="29"/>
  <c r="X706" i="29" s="1"/>
  <c r="AL706" i="29"/>
  <c r="AN619" i="29"/>
  <c r="W619" i="29"/>
  <c r="X619" i="29" s="1"/>
  <c r="AL619" i="29"/>
  <c r="AN219" i="29"/>
  <c r="AL219" i="29"/>
  <c r="W219" i="29"/>
  <c r="X219" i="29" s="1"/>
  <c r="AL1771" i="29"/>
  <c r="AN1771" i="29"/>
  <c r="W1771" i="29"/>
  <c r="X1771" i="29" s="1"/>
  <c r="AN396" i="29"/>
  <c r="AL396" i="29"/>
  <c r="W396" i="29"/>
  <c r="X396" i="29" s="1"/>
  <c r="AN1889" i="29"/>
  <c r="AL1889" i="29"/>
  <c r="W1889" i="29"/>
  <c r="X1889" i="29" s="1"/>
  <c r="AL1232" i="29"/>
  <c r="AN1232" i="29"/>
  <c r="W1232" i="29"/>
  <c r="X1232" i="29" s="1"/>
  <c r="AL465" i="29"/>
  <c r="AN465" i="29"/>
  <c r="W465" i="29"/>
  <c r="X465" i="29" s="1"/>
  <c r="AN734" i="29"/>
  <c r="AL734" i="29"/>
  <c r="W734" i="29"/>
  <c r="X734" i="29" s="1"/>
  <c r="AN344" i="29"/>
  <c r="AL344" i="29"/>
  <c r="W344" i="29"/>
  <c r="X344" i="29" s="1"/>
  <c r="AL581" i="29"/>
  <c r="AN581" i="29"/>
  <c r="W581" i="29"/>
  <c r="X581" i="29" s="1"/>
  <c r="AL579" i="29"/>
  <c r="AN579" i="29"/>
  <c r="W579" i="29"/>
  <c r="X579" i="29" s="1"/>
  <c r="AM118" i="29"/>
  <c r="AJ118" i="29"/>
  <c r="U118" i="29"/>
  <c r="V118" i="29" s="1"/>
  <c r="AM45" i="29"/>
  <c r="U45" i="29"/>
  <c r="V45" i="29" s="1"/>
  <c r="AJ45" i="29"/>
  <c r="AM189" i="29"/>
  <c r="U189" i="29"/>
  <c r="V189" i="29" s="1"/>
  <c r="AJ189" i="29"/>
  <c r="AM646" i="29"/>
  <c r="AJ646" i="29"/>
  <c r="U646" i="29"/>
  <c r="V646" i="29" s="1"/>
  <c r="AM1008" i="29"/>
  <c r="U1008" i="29"/>
  <c r="V1008" i="29" s="1"/>
  <c r="AJ1008" i="29"/>
  <c r="AM399" i="29"/>
  <c r="AJ399" i="29"/>
  <c r="U399" i="29"/>
  <c r="V399" i="29" s="1"/>
  <c r="U722" i="29"/>
  <c r="V722" i="29" s="1"/>
  <c r="AM722" i="29"/>
  <c r="AJ722" i="29"/>
  <c r="AM1262" i="29"/>
  <c r="AJ1262" i="29"/>
  <c r="U1262" i="29"/>
  <c r="V1262" i="29" s="1"/>
  <c r="U571" i="29"/>
  <c r="V571" i="29" s="1"/>
  <c r="AM571" i="29"/>
  <c r="AJ571" i="29"/>
  <c r="AM1087" i="29"/>
  <c r="AJ1087" i="29"/>
  <c r="U1087" i="29"/>
  <c r="V1087" i="29" s="1"/>
  <c r="AM591" i="29"/>
  <c r="AJ591" i="29"/>
  <c r="U591" i="29"/>
  <c r="V591" i="29" s="1"/>
  <c r="AM1159" i="29"/>
  <c r="AJ1159" i="29"/>
  <c r="U1159" i="29"/>
  <c r="V1159" i="29" s="1"/>
  <c r="AM455" i="29"/>
  <c r="U455" i="29"/>
  <c r="V455" i="29" s="1"/>
  <c r="AJ455" i="29"/>
  <c r="AM904" i="29"/>
  <c r="AJ904" i="29"/>
  <c r="U904" i="29"/>
  <c r="V904" i="29" s="1"/>
  <c r="AM686" i="29"/>
  <c r="AJ686" i="29"/>
  <c r="U686" i="29"/>
  <c r="V686" i="29" s="1"/>
  <c r="U1197" i="29"/>
  <c r="V1197" i="29" s="1"/>
  <c r="AJ1197" i="29"/>
  <c r="AM1197" i="29"/>
  <c r="AM233" i="29"/>
  <c r="AJ233" i="29"/>
  <c r="U233" i="29"/>
  <c r="V233" i="29" s="1"/>
  <c r="AM1065" i="29"/>
  <c r="AJ1065" i="29"/>
  <c r="U1065" i="29"/>
  <c r="V1065" i="29" s="1"/>
  <c r="AM1295" i="29"/>
  <c r="AJ1295" i="29"/>
  <c r="U1295" i="29"/>
  <c r="V1295" i="29" s="1"/>
  <c r="AM1869" i="29"/>
  <c r="AJ1869" i="29"/>
  <c r="U1869" i="29"/>
  <c r="V1869" i="29" s="1"/>
  <c r="AM1530" i="29"/>
  <c r="AJ1530" i="29"/>
  <c r="U1474" i="29"/>
  <c r="V1474" i="29" s="1"/>
  <c r="AJ1474" i="29"/>
  <c r="AM1474" i="29"/>
  <c r="AM1897" i="29"/>
  <c r="AJ1897" i="29"/>
  <c r="U1897" i="29"/>
  <c r="V1897" i="29" s="1"/>
  <c r="AM1813" i="29"/>
  <c r="U1813" i="29"/>
  <c r="V1813" i="29" s="1"/>
  <c r="AJ1813" i="29"/>
  <c r="AM1399" i="29"/>
  <c r="U1399" i="29"/>
  <c r="V1399" i="29" s="1"/>
  <c r="AJ1399" i="29"/>
  <c r="AM1287" i="29"/>
  <c r="AJ1287" i="29"/>
  <c r="U1287" i="29"/>
  <c r="V1287" i="29" s="1"/>
  <c r="AM1864" i="29"/>
  <c r="AJ1864" i="29"/>
  <c r="U1864" i="29"/>
  <c r="V1864" i="29" s="1"/>
  <c r="AM1434" i="29"/>
  <c r="AJ1434" i="29"/>
  <c r="U1434" i="29"/>
  <c r="V1434" i="29" s="1"/>
  <c r="AL982" i="29"/>
  <c r="AN982" i="29"/>
  <c r="W982" i="29"/>
  <c r="X982" i="29" s="1"/>
  <c r="AL1123" i="29"/>
  <c r="AN1123" i="29"/>
  <c r="W1123" i="29"/>
  <c r="X1123" i="29" s="1"/>
  <c r="AN1658" i="29"/>
  <c r="W1658" i="29"/>
  <c r="X1658" i="29" s="1"/>
  <c r="AL1658" i="29"/>
  <c r="AL1074" i="29"/>
  <c r="AN1074" i="29"/>
  <c r="W1074" i="29"/>
  <c r="X1074" i="29" s="1"/>
  <c r="AN981" i="29"/>
  <c r="W981" i="29"/>
  <c r="X981" i="29" s="1"/>
  <c r="AL981" i="29"/>
  <c r="AN1437" i="29"/>
  <c r="W1437" i="29"/>
  <c r="X1437" i="29" s="1"/>
  <c r="AL1437" i="29"/>
  <c r="AN1674" i="29"/>
  <c r="W1674" i="29"/>
  <c r="X1674" i="29" s="1"/>
  <c r="AL1674" i="29"/>
  <c r="AN937" i="29"/>
  <c r="W937" i="29"/>
  <c r="X937" i="29" s="1"/>
  <c r="AL937" i="29"/>
  <c r="AN1823" i="29"/>
  <c r="W1823" i="29"/>
  <c r="X1823" i="29" s="1"/>
  <c r="AL1823" i="29"/>
  <c r="AL1846" i="29"/>
  <c r="AN1846" i="29"/>
  <c r="W1846" i="29"/>
  <c r="X1846" i="29" s="1"/>
  <c r="AN1095" i="29"/>
  <c r="AL1095" i="29"/>
  <c r="W1095" i="29"/>
  <c r="X1095" i="29" s="1"/>
  <c r="AN1389" i="29"/>
  <c r="W1389" i="29"/>
  <c r="X1389" i="29" s="1"/>
  <c r="AL1389" i="29"/>
  <c r="AL1177" i="29"/>
  <c r="AN1177" i="29"/>
  <c r="W1177" i="29"/>
  <c r="X1177" i="29" s="1"/>
  <c r="AN641" i="29"/>
  <c r="AL641" i="29"/>
  <c r="W641" i="29"/>
  <c r="X641" i="29" s="1"/>
  <c r="AL851" i="29"/>
  <c r="AN851" i="29"/>
  <c r="W851" i="29"/>
  <c r="X851" i="29" s="1"/>
  <c r="AL1025" i="29"/>
  <c r="AN1025" i="29"/>
  <c r="W1025" i="29"/>
  <c r="X1025" i="29" s="1"/>
  <c r="AL153" i="29"/>
  <c r="AN153" i="29"/>
  <c r="W153" i="29"/>
  <c r="X153" i="29" s="1"/>
  <c r="AN100" i="29"/>
  <c r="W100" i="29"/>
  <c r="X100" i="29" s="1"/>
  <c r="AL100" i="29"/>
  <c r="AL555" i="29"/>
  <c r="AN555" i="29"/>
  <c r="W555" i="29"/>
  <c r="X555" i="29" s="1"/>
  <c r="AL910" i="29"/>
  <c r="AN910" i="29"/>
  <c r="W910" i="29"/>
  <c r="X910" i="29" s="1"/>
  <c r="AN476" i="29"/>
  <c r="W476" i="29"/>
  <c r="X476" i="29" s="1"/>
  <c r="AL476" i="29"/>
  <c r="AL683" i="29"/>
  <c r="AN683" i="29"/>
  <c r="W683" i="29"/>
  <c r="X683" i="29" s="1"/>
  <c r="AN1158" i="29"/>
  <c r="W1158" i="29"/>
  <c r="X1158" i="29" s="1"/>
  <c r="AL1158" i="29"/>
  <c r="AL30" i="29"/>
  <c r="AN30" i="29"/>
  <c r="W30" i="29"/>
  <c r="X30" i="29" s="1"/>
  <c r="AL948" i="29"/>
  <c r="AN948" i="29"/>
  <c r="W948" i="29"/>
  <c r="X948" i="29" s="1"/>
  <c r="AL68" i="29"/>
  <c r="AN68" i="29"/>
  <c r="W68" i="29"/>
  <c r="X68" i="29" s="1"/>
  <c r="AN402" i="29"/>
  <c r="AL402" i="29"/>
  <c r="W402" i="29"/>
  <c r="X402" i="29" s="1"/>
  <c r="AL261" i="29"/>
  <c r="AN261" i="29"/>
  <c r="W261" i="29"/>
  <c r="X261" i="29" s="1"/>
  <c r="AN399" i="29"/>
  <c r="AL399" i="29"/>
  <c r="W399" i="29"/>
  <c r="X399" i="29" s="1"/>
  <c r="AM216" i="29"/>
  <c r="AJ216" i="29"/>
  <c r="U216" i="29"/>
  <c r="V216" i="29" s="1"/>
  <c r="AM298" i="29"/>
  <c r="AJ298" i="29"/>
  <c r="U298" i="29"/>
  <c r="V298" i="29" s="1"/>
  <c r="AM819" i="29"/>
  <c r="AJ819" i="29"/>
  <c r="U819" i="29"/>
  <c r="V819" i="29" s="1"/>
  <c r="AM1382" i="29"/>
  <c r="U1382" i="29"/>
  <c r="V1382" i="29" s="1"/>
  <c r="AJ1382" i="29"/>
  <c r="AM654" i="29"/>
  <c r="U654" i="29"/>
  <c r="V654" i="29" s="1"/>
  <c r="AJ654" i="29"/>
  <c r="AM1072" i="29"/>
  <c r="U1072" i="29"/>
  <c r="V1072" i="29" s="1"/>
  <c r="AJ1072" i="29"/>
  <c r="AM589" i="29"/>
  <c r="AJ589" i="29"/>
  <c r="U589" i="29"/>
  <c r="V589" i="29" s="1"/>
  <c r="AM1025" i="29"/>
  <c r="AJ1025" i="29"/>
  <c r="U1025" i="29"/>
  <c r="V1025" i="29" s="1"/>
  <c r="AM55" i="29"/>
  <c r="AJ55" i="29"/>
  <c r="U55" i="29"/>
  <c r="V55" i="29" s="1"/>
  <c r="AM881" i="29"/>
  <c r="AJ881" i="29"/>
  <c r="U881" i="29"/>
  <c r="V881" i="29" s="1"/>
  <c r="AM742" i="29"/>
  <c r="AJ742" i="29"/>
  <c r="U742" i="29"/>
  <c r="V742" i="29" s="1"/>
  <c r="AM1253" i="29"/>
  <c r="AJ1253" i="29"/>
  <c r="U1253" i="29"/>
  <c r="V1253" i="29" s="1"/>
  <c r="AM750" i="29"/>
  <c r="U750" i="29"/>
  <c r="V750" i="29" s="1"/>
  <c r="AJ750" i="29"/>
  <c r="AM1261" i="29"/>
  <c r="AJ1261" i="29"/>
  <c r="U1261" i="29"/>
  <c r="V1261" i="29" s="1"/>
  <c r="AM354" i="29"/>
  <c r="AJ354" i="29"/>
  <c r="U354" i="29"/>
  <c r="V354" i="29" s="1"/>
  <c r="AM875" i="29"/>
  <c r="AJ875" i="29"/>
  <c r="U875" i="29"/>
  <c r="V875" i="29" s="1"/>
  <c r="AM1438" i="29"/>
  <c r="AJ1438" i="29"/>
  <c r="U1438" i="29"/>
  <c r="V1438" i="29" s="1"/>
  <c r="AM1591" i="29"/>
  <c r="AJ1591" i="29"/>
  <c r="U1591" i="29"/>
  <c r="V1591" i="29" s="1"/>
  <c r="AJ1771" i="29"/>
  <c r="AM1771" i="29"/>
  <c r="U1771" i="29"/>
  <c r="V1771" i="29" s="1"/>
  <c r="AM630" i="29"/>
  <c r="AJ630" i="29"/>
  <c r="U630" i="29"/>
  <c r="V630" i="29" s="1"/>
  <c r="AM1605" i="29"/>
  <c r="AJ1605" i="29"/>
  <c r="U1605" i="29"/>
  <c r="V1605" i="29" s="1"/>
  <c r="U640" i="29"/>
  <c r="V640" i="29" s="1"/>
  <c r="AJ640" i="29"/>
  <c r="AM640" i="29"/>
  <c r="U1777" i="29"/>
  <c r="V1777" i="29" s="1"/>
  <c r="AJ1777" i="29"/>
  <c r="AM1777" i="29"/>
  <c r="AM1308" i="29"/>
  <c r="AJ1308" i="29"/>
  <c r="U1308" i="29"/>
  <c r="V1308" i="29" s="1"/>
  <c r="U1903" i="29"/>
  <c r="V1903" i="29" s="1"/>
  <c r="AM1903" i="29"/>
  <c r="AJ1903" i="29"/>
  <c r="AM1252" i="29"/>
  <c r="AJ1252" i="29"/>
  <c r="U1252" i="29"/>
  <c r="V1252" i="29" s="1"/>
  <c r="AM1900" i="29"/>
  <c r="AJ1900" i="29"/>
  <c r="U1900" i="29"/>
  <c r="V1900" i="29" s="1"/>
  <c r="AM1819" i="29"/>
  <c r="AJ1819" i="29"/>
  <c r="U1819" i="29"/>
  <c r="V1819" i="29" s="1"/>
  <c r="U1395" i="29"/>
  <c r="V1395" i="29" s="1"/>
  <c r="AJ1395" i="29"/>
  <c r="AM1395" i="29"/>
  <c r="AM1282" i="29"/>
  <c r="U1282" i="29"/>
  <c r="V1282" i="29" s="1"/>
  <c r="AJ1282" i="29"/>
  <c r="AM1542" i="29"/>
  <c r="AJ1542" i="29"/>
  <c r="U1542" i="29"/>
  <c r="V1542" i="29" s="1"/>
  <c r="W1499" i="29"/>
  <c r="X1499" i="29" s="1"/>
  <c r="AL1499" i="29"/>
  <c r="AN1499" i="29"/>
  <c r="AN1270" i="29"/>
  <c r="W1270" i="29"/>
  <c r="X1270" i="29" s="1"/>
  <c r="AL1270" i="29"/>
  <c r="AL1763" i="29"/>
  <c r="AN1763" i="29"/>
  <c r="W1763" i="29"/>
  <c r="X1763" i="29" s="1"/>
  <c r="AN1462" i="29"/>
  <c r="W1462" i="29"/>
  <c r="X1462" i="29" s="1"/>
  <c r="AL1462" i="29"/>
  <c r="AN1425" i="29"/>
  <c r="W1425" i="29"/>
  <c r="X1425" i="29" s="1"/>
  <c r="AL1425" i="29"/>
  <c r="AL1574" i="29"/>
  <c r="AN1574" i="29"/>
  <c r="W1574" i="29"/>
  <c r="X1574" i="29" s="1"/>
  <c r="AN1891" i="29"/>
  <c r="W1891" i="29"/>
  <c r="X1891" i="29" s="1"/>
  <c r="AL1891" i="29"/>
  <c r="AN1310" i="29"/>
  <c r="W1310" i="29"/>
  <c r="X1310" i="29" s="1"/>
  <c r="AL1310" i="29"/>
  <c r="AL1864" i="29"/>
  <c r="AN1864" i="29"/>
  <c r="W1864" i="29"/>
  <c r="X1864" i="29" s="1"/>
  <c r="AL1173" i="29"/>
  <c r="AN1173" i="29"/>
  <c r="W1173" i="29"/>
  <c r="X1173" i="29" s="1"/>
  <c r="AL1208" i="29"/>
  <c r="AN1208" i="29"/>
  <c r="W1208" i="29"/>
  <c r="X1208" i="29" s="1"/>
  <c r="AN1712" i="29"/>
  <c r="AL1712" i="29"/>
  <c r="W1712" i="29"/>
  <c r="X1712" i="29" s="1"/>
  <c r="AL1494" i="29"/>
  <c r="AN1494" i="29"/>
  <c r="W1494" i="29"/>
  <c r="X1494" i="29" s="1"/>
  <c r="AN710" i="29"/>
  <c r="AL710" i="29"/>
  <c r="W710" i="29"/>
  <c r="X710" i="29" s="1"/>
  <c r="AN252" i="29"/>
  <c r="AL252" i="29"/>
  <c r="W252" i="29"/>
  <c r="X252" i="29" s="1"/>
  <c r="AL486" i="29"/>
  <c r="AN486" i="29"/>
  <c r="W486" i="29"/>
  <c r="X486" i="29" s="1"/>
  <c r="AL310" i="29"/>
  <c r="AN310" i="29"/>
  <c r="W310" i="29"/>
  <c r="X310" i="29" s="1"/>
  <c r="AN1395" i="29"/>
  <c r="W1395" i="29"/>
  <c r="X1395" i="29" s="1"/>
  <c r="AL1395" i="29"/>
  <c r="AL536" i="29"/>
  <c r="AN536" i="29"/>
  <c r="W536" i="29"/>
  <c r="X536" i="29" s="1"/>
  <c r="AL632" i="29"/>
  <c r="AN632" i="29"/>
  <c r="W632" i="29"/>
  <c r="X632" i="29" s="1"/>
  <c r="AL53" i="29"/>
  <c r="AN53" i="29"/>
  <c r="W53" i="29"/>
  <c r="X53" i="29" s="1"/>
  <c r="AN200" i="29"/>
  <c r="W200" i="29"/>
  <c r="X200" i="29" s="1"/>
  <c r="AL200" i="29"/>
  <c r="AL823" i="29"/>
  <c r="AN823" i="29"/>
  <c r="W823" i="29"/>
  <c r="X823" i="29" s="1"/>
  <c r="AL313" i="29"/>
  <c r="AN313" i="29"/>
  <c r="W313" i="29"/>
  <c r="X313" i="29" s="1"/>
  <c r="AN837" i="29"/>
  <c r="W837" i="29"/>
  <c r="X837" i="29" s="1"/>
  <c r="AL837" i="29"/>
  <c r="AL1304" i="29"/>
  <c r="AN1304" i="29"/>
  <c r="W1304" i="29"/>
  <c r="X1304" i="29" s="1"/>
  <c r="AL411" i="29"/>
  <c r="AN411" i="29"/>
  <c r="W411" i="29"/>
  <c r="X411" i="29" s="1"/>
  <c r="AN1069" i="29"/>
  <c r="W1069" i="29"/>
  <c r="X1069" i="29" s="1"/>
  <c r="AL1069" i="29"/>
  <c r="AL490" i="29"/>
  <c r="AN490" i="29"/>
  <c r="W490" i="29"/>
  <c r="X490" i="29" s="1"/>
  <c r="AN1135" i="29"/>
  <c r="AL1135" i="29"/>
  <c r="W1135" i="29"/>
  <c r="X1135" i="29" s="1"/>
  <c r="AN580" i="29"/>
  <c r="AL580" i="29"/>
  <c r="W580" i="29"/>
  <c r="X580" i="29" s="1"/>
  <c r="AN74" i="29"/>
  <c r="W74" i="29"/>
  <c r="X74" i="29" s="1"/>
  <c r="AL74" i="29"/>
  <c r="AM10" i="29"/>
  <c r="AJ10" i="29"/>
  <c r="U10" i="29"/>
  <c r="V10" i="29" s="1"/>
  <c r="AM34" i="29"/>
  <c r="AJ34" i="29"/>
  <c r="U34" i="29"/>
  <c r="V34" i="29" s="1"/>
  <c r="AM251" i="29"/>
  <c r="AJ251" i="29"/>
  <c r="U251" i="29"/>
  <c r="V251" i="29" s="1"/>
  <c r="AM921" i="29"/>
  <c r="AJ921" i="29"/>
  <c r="U921" i="29"/>
  <c r="V921" i="29" s="1"/>
  <c r="AM106" i="29"/>
  <c r="AJ106" i="29"/>
  <c r="U106" i="29"/>
  <c r="V106" i="29" s="1"/>
  <c r="AM718" i="29"/>
  <c r="AJ718" i="29"/>
  <c r="U718" i="29"/>
  <c r="V718" i="29" s="1"/>
  <c r="AM1229" i="29"/>
  <c r="AJ1229" i="29"/>
  <c r="U1229" i="29"/>
  <c r="V1229" i="29" s="1"/>
  <c r="AM503" i="29"/>
  <c r="AJ503" i="29"/>
  <c r="U503" i="29"/>
  <c r="V503" i="29" s="1"/>
  <c r="AM1035" i="29"/>
  <c r="U1035" i="29"/>
  <c r="V1035" i="29" s="1"/>
  <c r="AJ1035" i="29"/>
  <c r="AM135" i="29"/>
  <c r="U135" i="29"/>
  <c r="V135" i="29" s="1"/>
  <c r="AJ135" i="29"/>
  <c r="U907" i="29"/>
  <c r="V907" i="29" s="1"/>
  <c r="AJ907" i="29"/>
  <c r="AM907" i="29"/>
  <c r="U1040" i="29"/>
  <c r="V1040" i="29" s="1"/>
  <c r="AJ1040" i="29"/>
  <c r="AM1040" i="29"/>
  <c r="AM752" i="29"/>
  <c r="AJ752" i="29"/>
  <c r="U752" i="29"/>
  <c r="V752" i="29" s="1"/>
  <c r="AM1074" i="29"/>
  <c r="AJ1074" i="29"/>
  <c r="U1074" i="29"/>
  <c r="V1074" i="29" s="1"/>
  <c r="AM537" i="29"/>
  <c r="AJ537" i="29"/>
  <c r="U537" i="29"/>
  <c r="V537" i="29" s="1"/>
  <c r="AM858" i="29"/>
  <c r="AJ858" i="29"/>
  <c r="U858" i="29"/>
  <c r="V858" i="29" s="1"/>
  <c r="AM356" i="29"/>
  <c r="AJ356" i="29"/>
  <c r="U356" i="29"/>
  <c r="V356" i="29" s="1"/>
  <c r="AM671" i="29"/>
  <c r="AJ671" i="29"/>
  <c r="U671" i="29"/>
  <c r="V671" i="29" s="1"/>
  <c r="AM1227" i="29"/>
  <c r="AJ1227" i="29"/>
  <c r="U1227" i="29"/>
  <c r="V1227" i="29" s="1"/>
  <c r="AM1604" i="29"/>
  <c r="U1604" i="29"/>
  <c r="V1604" i="29" s="1"/>
  <c r="AJ1604" i="29"/>
  <c r="U1367" i="29"/>
  <c r="V1367" i="29" s="1"/>
  <c r="AM1367" i="29"/>
  <c r="AJ1367" i="29"/>
  <c r="AM180" i="29"/>
  <c r="AJ180" i="29"/>
  <c r="U180" i="29"/>
  <c r="V180" i="29" s="1"/>
  <c r="AM1602" i="29"/>
  <c r="AJ1602" i="29"/>
  <c r="U1602" i="29"/>
  <c r="V1602" i="29" s="1"/>
  <c r="AM1774" i="29"/>
  <c r="AJ1774" i="29"/>
  <c r="U1774" i="29"/>
  <c r="V1774" i="29" s="1"/>
  <c r="AM1067" i="29"/>
  <c r="U1067" i="29"/>
  <c r="V1067" i="29" s="1"/>
  <c r="AJ1067" i="29"/>
  <c r="AM1899" i="29"/>
  <c r="AJ1899" i="29"/>
  <c r="U1899" i="29"/>
  <c r="V1899" i="29" s="1"/>
  <c r="AM1708" i="29"/>
  <c r="U1708" i="29"/>
  <c r="V1708" i="29" s="1"/>
  <c r="AJ1708" i="29"/>
  <c r="U1415" i="29"/>
  <c r="V1415" i="29" s="1"/>
  <c r="AJ1415" i="29"/>
  <c r="AM1415" i="29"/>
  <c r="AM864" i="29"/>
  <c r="AJ864" i="29"/>
  <c r="U864" i="29"/>
  <c r="V864" i="29" s="1"/>
  <c r="AM1683" i="29"/>
  <c r="AJ1683" i="29"/>
  <c r="U1683" i="29"/>
  <c r="V1683" i="29" s="1"/>
  <c r="U1698" i="29"/>
  <c r="V1698" i="29" s="1"/>
  <c r="AJ1698" i="29"/>
  <c r="AM1698" i="29"/>
  <c r="AM1652" i="29"/>
  <c r="U1652" i="29"/>
  <c r="V1652" i="29" s="1"/>
  <c r="AJ1652" i="29"/>
  <c r="AL997" i="29"/>
  <c r="AN997" i="29"/>
  <c r="W997" i="29"/>
  <c r="X997" i="29" s="1"/>
  <c r="AN1115" i="29"/>
  <c r="W1115" i="29"/>
  <c r="X1115" i="29" s="1"/>
  <c r="AL1115" i="29"/>
  <c r="AL1544" i="29"/>
  <c r="AN1544" i="29"/>
  <c r="W1544" i="29"/>
  <c r="X1544" i="29" s="1"/>
  <c r="AL152" i="29"/>
  <c r="AN152" i="29"/>
  <c r="W152" i="29"/>
  <c r="X152" i="29" s="1"/>
  <c r="AN112" i="29"/>
  <c r="W112" i="29"/>
  <c r="X112" i="29" s="1"/>
  <c r="AL112" i="29"/>
  <c r="AN343" i="29"/>
  <c r="W343" i="29"/>
  <c r="X343" i="29" s="1"/>
  <c r="AL343" i="29"/>
  <c r="AM161" i="29"/>
  <c r="AJ161" i="29"/>
  <c r="U161" i="29"/>
  <c r="V161" i="29" s="1"/>
  <c r="AM1405" i="29"/>
  <c r="AJ1405" i="29"/>
  <c r="U1405" i="29"/>
  <c r="V1405" i="29" s="1"/>
  <c r="AL1625" i="29"/>
  <c r="AN1625" i="29"/>
  <c r="W1625" i="29"/>
  <c r="X1625" i="29" s="1"/>
  <c r="AL1359" i="29"/>
  <c r="AN1359" i="29"/>
  <c r="W1359" i="29"/>
  <c r="X1359" i="29" s="1"/>
  <c r="AN1645" i="29"/>
  <c r="AL1645" i="29"/>
  <c r="W1645" i="29"/>
  <c r="X1645" i="29" s="1"/>
  <c r="AN597" i="29"/>
  <c r="W597" i="29"/>
  <c r="X597" i="29" s="1"/>
  <c r="AL597" i="29"/>
  <c r="AN557" i="29"/>
  <c r="AL557" i="29"/>
  <c r="W557" i="29"/>
  <c r="X557" i="29" s="1"/>
  <c r="AN58" i="29"/>
  <c r="AL58" i="29"/>
  <c r="W58" i="29"/>
  <c r="X58" i="29" s="1"/>
  <c r="AM29" i="29"/>
  <c r="AJ29" i="29"/>
  <c r="U29" i="29"/>
  <c r="V29" i="29" s="1"/>
  <c r="AM721" i="29"/>
  <c r="AJ721" i="29"/>
  <c r="U721" i="29"/>
  <c r="V721" i="29" s="1"/>
  <c r="AM1383" i="29"/>
  <c r="U1383" i="29"/>
  <c r="V1383" i="29" s="1"/>
  <c r="AJ1383" i="29"/>
  <c r="AN814" i="29"/>
  <c r="AL814" i="29"/>
  <c r="W814" i="29"/>
  <c r="X814" i="29" s="1"/>
  <c r="AL768" i="29"/>
  <c r="AN768" i="29"/>
  <c r="W768" i="29"/>
  <c r="X768" i="29" s="1"/>
  <c r="AN330" i="29"/>
  <c r="AL330" i="29"/>
  <c r="W330" i="29"/>
  <c r="X330" i="29" s="1"/>
  <c r="AM1794" i="29"/>
  <c r="U1794" i="29"/>
  <c r="V1794" i="29" s="1"/>
  <c r="AJ1794" i="29"/>
  <c r="AM1269" i="29"/>
  <c r="AJ1269" i="29"/>
  <c r="U1269" i="29"/>
  <c r="V1269" i="29" s="1"/>
  <c r="AM609" i="29"/>
  <c r="AJ609" i="29"/>
  <c r="U609" i="29"/>
  <c r="V609" i="29" s="1"/>
  <c r="AN1653" i="29"/>
  <c r="W1653" i="29"/>
  <c r="X1653" i="29" s="1"/>
  <c r="AL1653" i="29"/>
  <c r="AN1777" i="29"/>
  <c r="AL1777" i="29"/>
  <c r="W1777" i="29"/>
  <c r="X1777" i="29" s="1"/>
  <c r="AL875" i="29"/>
  <c r="AN875" i="29"/>
  <c r="W875" i="29"/>
  <c r="X875" i="29" s="1"/>
  <c r="AN506" i="29"/>
  <c r="W506" i="29"/>
  <c r="X506" i="29" s="1"/>
  <c r="AL506" i="29"/>
  <c r="AL235" i="29"/>
  <c r="AN235" i="29"/>
  <c r="W235" i="29"/>
  <c r="X235" i="29" s="1"/>
  <c r="AM20" i="29"/>
  <c r="AJ20" i="29"/>
  <c r="U20" i="29"/>
  <c r="V20" i="29" s="1"/>
  <c r="AM1433" i="29"/>
  <c r="AJ1433" i="29"/>
  <c r="U1433" i="29"/>
  <c r="V1433" i="29" s="1"/>
  <c r="U1109" i="29"/>
  <c r="V1109" i="29" s="1"/>
  <c r="AJ1109" i="29"/>
  <c r="AM1109" i="29"/>
  <c r="AN1794" i="29"/>
  <c r="W1794" i="29"/>
  <c r="X1794" i="29" s="1"/>
  <c r="AL1794" i="29"/>
  <c r="AN1876" i="29"/>
  <c r="W1876" i="29"/>
  <c r="X1876" i="29" s="1"/>
  <c r="AL1876" i="29"/>
  <c r="AN1093" i="29"/>
  <c r="AL1093" i="29"/>
  <c r="W1093" i="29"/>
  <c r="X1093" i="29" s="1"/>
  <c r="AN1180" i="29"/>
  <c r="W1180" i="29"/>
  <c r="X1180" i="29" s="1"/>
  <c r="AL1180" i="29"/>
  <c r="AL151" i="29"/>
  <c r="AN151" i="29"/>
  <c r="W151" i="29"/>
  <c r="X151" i="29" s="1"/>
  <c r="AN78" i="29"/>
  <c r="W78" i="29"/>
  <c r="X78" i="29" s="1"/>
  <c r="AL78" i="29"/>
  <c r="AM746" i="29"/>
  <c r="AJ746" i="29"/>
  <c r="U746" i="29"/>
  <c r="V746" i="29" s="1"/>
  <c r="AM1420" i="29"/>
  <c r="AJ1420" i="29"/>
  <c r="U1420" i="29"/>
  <c r="V1420" i="29" s="1"/>
  <c r="AN1249" i="29"/>
  <c r="AL1249" i="29"/>
  <c r="W1249" i="29"/>
  <c r="X1249" i="29" s="1"/>
  <c r="AN901" i="29"/>
  <c r="AL901" i="29"/>
  <c r="W901" i="29"/>
  <c r="X901" i="29" s="1"/>
  <c r="AN1382" i="29"/>
  <c r="W1382" i="29"/>
  <c r="X1382" i="29" s="1"/>
  <c r="AL1382" i="29"/>
  <c r="AN500" i="29"/>
  <c r="AL500" i="29"/>
  <c r="W500" i="29"/>
  <c r="X500" i="29" s="1"/>
  <c r="AN92" i="29"/>
  <c r="AL92" i="29"/>
  <c r="W92" i="29"/>
  <c r="X92" i="29" s="1"/>
  <c r="AN1816" i="29"/>
  <c r="AL1816" i="29"/>
  <c r="W1816" i="29"/>
  <c r="X1816" i="29" s="1"/>
  <c r="AM911" i="29"/>
  <c r="U911" i="29"/>
  <c r="V911" i="29" s="1"/>
  <c r="AJ911" i="29"/>
  <c r="AM1190" i="29"/>
  <c r="AJ1190" i="29"/>
  <c r="U1190" i="29"/>
  <c r="V1190" i="29" s="1"/>
  <c r="AM1376" i="29"/>
  <c r="AJ1376" i="29"/>
  <c r="U1376" i="29"/>
  <c r="V1376" i="29" s="1"/>
  <c r="AN1902" i="29"/>
  <c r="W1902" i="29"/>
  <c r="X1902" i="29" s="1"/>
  <c r="AL1902" i="29"/>
  <c r="AL7" i="29"/>
  <c r="AN7" i="29"/>
  <c r="W7" i="29"/>
  <c r="X7" i="29" s="1"/>
  <c r="AN530" i="29"/>
  <c r="W530" i="29"/>
  <c r="X530" i="29" s="1"/>
  <c r="AL530" i="29"/>
  <c r="AN535" i="29"/>
  <c r="AL535" i="29"/>
  <c r="W535" i="29"/>
  <c r="X535" i="29" s="1"/>
  <c r="AM1073" i="29"/>
  <c r="AJ1073" i="29"/>
  <c r="U1073" i="29"/>
  <c r="V1073" i="29" s="1"/>
  <c r="AM250" i="29"/>
  <c r="AJ250" i="29"/>
  <c r="U250" i="29"/>
  <c r="V250" i="29" s="1"/>
  <c r="AN1401" i="29"/>
  <c r="AL1401" i="29"/>
  <c r="W1401" i="29"/>
  <c r="X1401" i="29" s="1"/>
  <c r="AN1023" i="29"/>
  <c r="W1023" i="29"/>
  <c r="X1023" i="29" s="1"/>
  <c r="AL1023" i="29"/>
  <c r="AN1331" i="29"/>
  <c r="AL1331" i="29"/>
  <c r="W1331" i="29"/>
  <c r="X1331" i="29" s="1"/>
  <c r="AL988" i="29"/>
  <c r="AN988" i="29"/>
  <c r="W988" i="29"/>
  <c r="X988" i="29" s="1"/>
  <c r="AM488" i="29"/>
  <c r="AJ488" i="29"/>
  <c r="U488" i="29"/>
  <c r="V488" i="29" s="1"/>
  <c r="U195" i="29"/>
  <c r="V195" i="29" s="1"/>
  <c r="AM195" i="29"/>
  <c r="AJ195" i="29"/>
  <c r="U1325" i="29"/>
  <c r="V1325" i="29" s="1"/>
  <c r="AJ1325" i="29"/>
  <c r="AM1325" i="29"/>
  <c r="AM1139" i="29"/>
  <c r="AJ1139" i="29"/>
  <c r="U1139" i="29"/>
  <c r="V1139" i="29" s="1"/>
  <c r="U1316" i="29"/>
  <c r="V1316" i="29" s="1"/>
  <c r="AM1316" i="29"/>
  <c r="AJ1316" i="29"/>
  <c r="U1321" i="29"/>
  <c r="V1321" i="29" s="1"/>
  <c r="AJ1321" i="29"/>
  <c r="AM1321" i="29"/>
  <c r="U1647" i="29"/>
  <c r="V1647" i="29" s="1"/>
  <c r="AJ1647" i="29"/>
  <c r="AM1647" i="29"/>
  <c r="AN1737" i="29"/>
  <c r="AL1737" i="29"/>
  <c r="W1737" i="29"/>
  <c r="X1737" i="29" s="1"/>
  <c r="AL1798" i="29"/>
  <c r="AN1798" i="29"/>
  <c r="W1798" i="29"/>
  <c r="X1798" i="29" s="1"/>
  <c r="AN1436" i="29"/>
  <c r="W1436" i="29"/>
  <c r="X1436" i="29" s="1"/>
  <c r="AL1436" i="29"/>
  <c r="AN1577" i="29"/>
  <c r="W1577" i="29"/>
  <c r="X1577" i="29" s="1"/>
  <c r="AL1577" i="29"/>
  <c r="AN1872" i="29"/>
  <c r="W1872" i="29"/>
  <c r="X1872" i="29" s="1"/>
  <c r="AL1872" i="29"/>
  <c r="AN1340" i="29"/>
  <c r="W1340" i="29"/>
  <c r="X1340" i="29" s="1"/>
  <c r="AL1340" i="29"/>
  <c r="AN1234" i="29"/>
  <c r="AL1234" i="29"/>
  <c r="W1234" i="29"/>
  <c r="X1234" i="29" s="1"/>
  <c r="AL1717" i="29"/>
  <c r="AN1717" i="29"/>
  <c r="W1717" i="29"/>
  <c r="X1717" i="29" s="1"/>
  <c r="AL1502" i="29"/>
  <c r="AN1502" i="29"/>
  <c r="W1502" i="29"/>
  <c r="X1502" i="29" s="1"/>
  <c r="AN1292" i="29"/>
  <c r="AL1292" i="29"/>
  <c r="W1292" i="29"/>
  <c r="X1292" i="29" s="1"/>
  <c r="AN1766" i="29"/>
  <c r="AL1766" i="29"/>
  <c r="W1766" i="29"/>
  <c r="X1766" i="29" s="1"/>
  <c r="AL1561" i="29"/>
  <c r="AN1561" i="29"/>
  <c r="W1561" i="29"/>
  <c r="X1561" i="29" s="1"/>
  <c r="AL774" i="29"/>
  <c r="AN774" i="29"/>
  <c r="W774" i="29"/>
  <c r="X774" i="29" s="1"/>
  <c r="AL1274" i="29"/>
  <c r="AN1274" i="29"/>
  <c r="W1274" i="29"/>
  <c r="X1274" i="29" s="1"/>
  <c r="AL1336" i="29"/>
  <c r="AN1336" i="29"/>
  <c r="W1336" i="29"/>
  <c r="X1336" i="29" s="1"/>
  <c r="AN1257" i="29"/>
  <c r="W1257" i="29"/>
  <c r="X1257" i="29" s="1"/>
  <c r="AL1257" i="29"/>
  <c r="AN455" i="29"/>
  <c r="W455" i="29"/>
  <c r="X455" i="29" s="1"/>
  <c r="AL455" i="29"/>
  <c r="AN755" i="29"/>
  <c r="W755" i="29"/>
  <c r="X755" i="29" s="1"/>
  <c r="AL755" i="29"/>
  <c r="AL966" i="29"/>
  <c r="AN966" i="29"/>
  <c r="W966" i="29"/>
  <c r="X966" i="29" s="1"/>
  <c r="AL102" i="29"/>
  <c r="AN102" i="29"/>
  <c r="W102" i="29"/>
  <c r="X102" i="29" s="1"/>
  <c r="AL279" i="29"/>
  <c r="AN279" i="29"/>
  <c r="W279" i="29"/>
  <c r="X279" i="29" s="1"/>
  <c r="AL1014" i="29"/>
  <c r="AN1014" i="29"/>
  <c r="W1014" i="29"/>
  <c r="X1014" i="29" s="1"/>
  <c r="AN1122" i="29"/>
  <c r="W1122" i="29"/>
  <c r="X1122" i="29" s="1"/>
  <c r="AL1122" i="29"/>
  <c r="AL513" i="29"/>
  <c r="AN513" i="29"/>
  <c r="W513" i="29"/>
  <c r="X513" i="29" s="1"/>
  <c r="AN503" i="29"/>
  <c r="AL503" i="29"/>
  <c r="W503" i="29"/>
  <c r="X503" i="29" s="1"/>
  <c r="AN1203" i="29"/>
  <c r="W1203" i="29"/>
  <c r="X1203" i="29" s="1"/>
  <c r="AL1203" i="29"/>
  <c r="AN565" i="29"/>
  <c r="AL565" i="29"/>
  <c r="W565" i="29"/>
  <c r="X565" i="29" s="1"/>
  <c r="AL669" i="29"/>
  <c r="AN669" i="29"/>
  <c r="W669" i="29"/>
  <c r="X669" i="29" s="1"/>
  <c r="AL724" i="29"/>
  <c r="AN724" i="29"/>
  <c r="W724" i="29"/>
  <c r="X724" i="29" s="1"/>
  <c r="AL247" i="29"/>
  <c r="AN247" i="29"/>
  <c r="W247" i="29"/>
  <c r="X247" i="29" s="1"/>
  <c r="AM194" i="29"/>
  <c r="AJ194" i="29"/>
  <c r="U194" i="29"/>
  <c r="V194" i="29" s="1"/>
  <c r="AM53" i="29"/>
  <c r="AJ53" i="29"/>
  <c r="U53" i="29"/>
  <c r="V53" i="29" s="1"/>
  <c r="AM364" i="29"/>
  <c r="AJ364" i="29"/>
  <c r="U364" i="29"/>
  <c r="V364" i="29" s="1"/>
  <c r="AM679" i="29"/>
  <c r="AJ679" i="29"/>
  <c r="U679" i="29"/>
  <c r="V679" i="29" s="1"/>
  <c r="AM1235" i="29"/>
  <c r="AJ1235" i="29"/>
  <c r="U1235" i="29"/>
  <c r="V1235" i="29" s="1"/>
  <c r="AM472" i="29"/>
  <c r="U472" i="29"/>
  <c r="V472" i="29" s="1"/>
  <c r="AJ472" i="29"/>
  <c r="AM960" i="29"/>
  <c r="AJ960" i="29"/>
  <c r="U960" i="29"/>
  <c r="V960" i="29" s="1"/>
  <c r="U267" i="29"/>
  <c r="V267" i="29" s="1"/>
  <c r="AJ267" i="29"/>
  <c r="AM267" i="29"/>
  <c r="AJ693" i="29"/>
  <c r="AM693" i="29"/>
  <c r="U693" i="29"/>
  <c r="V693" i="29" s="1"/>
  <c r="AM129" i="29"/>
  <c r="AJ129" i="29"/>
  <c r="U129" i="29"/>
  <c r="V129" i="29" s="1"/>
  <c r="U649" i="29"/>
  <c r="V649" i="29" s="1"/>
  <c r="AM649" i="29"/>
  <c r="AJ649" i="29"/>
  <c r="AM1373" i="29"/>
  <c r="AJ1373" i="29"/>
  <c r="U1373" i="29"/>
  <c r="V1373" i="29" s="1"/>
  <c r="AM506" i="29"/>
  <c r="U506" i="29"/>
  <c r="V506" i="29" s="1"/>
  <c r="AJ506" i="29"/>
  <c r="AM1179" i="29"/>
  <c r="AJ1179" i="29"/>
  <c r="U1179" i="29"/>
  <c r="V1179" i="29" s="1"/>
  <c r="AM293" i="29"/>
  <c r="AJ293" i="29"/>
  <c r="U293" i="29"/>
  <c r="V293" i="29" s="1"/>
  <c r="AM987" i="29"/>
  <c r="AJ987" i="29"/>
  <c r="U987" i="29"/>
  <c r="V987" i="29" s="1"/>
  <c r="U1249" i="29"/>
  <c r="V1249" i="29" s="1"/>
  <c r="AM1249" i="29"/>
  <c r="AJ1249" i="29"/>
  <c r="AM614" i="29"/>
  <c r="AJ614" i="29"/>
  <c r="U614" i="29"/>
  <c r="V614" i="29" s="1"/>
  <c r="AM1162" i="29"/>
  <c r="AJ1162" i="29"/>
  <c r="U1162" i="29"/>
  <c r="V1162" i="29" s="1"/>
  <c r="AM1719" i="29"/>
  <c r="U1719" i="29"/>
  <c r="V1719" i="29" s="1"/>
  <c r="AJ1719" i="29"/>
  <c r="AM942" i="29"/>
  <c r="AJ942" i="29"/>
  <c r="U942" i="29"/>
  <c r="V942" i="29" s="1"/>
  <c r="U1789" i="29"/>
  <c r="V1789" i="29" s="1"/>
  <c r="AJ1789" i="29"/>
  <c r="AM1789" i="29"/>
  <c r="U1556" i="29"/>
  <c r="V1556" i="29" s="1"/>
  <c r="AM1556" i="29"/>
  <c r="AJ1556" i="29"/>
  <c r="AM1319" i="29"/>
  <c r="AJ1319" i="29"/>
  <c r="U1319" i="29"/>
  <c r="V1319" i="29" s="1"/>
  <c r="AM1893" i="29"/>
  <c r="AJ1893" i="29"/>
  <c r="U1893" i="29"/>
  <c r="V1893" i="29" s="1"/>
  <c r="AM1298" i="29"/>
  <c r="AJ1298" i="29"/>
  <c r="U1298" i="29"/>
  <c r="V1298" i="29" s="1"/>
  <c r="U1598" i="29"/>
  <c r="V1598" i="29" s="1"/>
  <c r="AJ1598" i="29"/>
  <c r="AM1598" i="29"/>
  <c r="U1837" i="29"/>
  <c r="V1837" i="29" s="1"/>
  <c r="AJ1837" i="29"/>
  <c r="AM1837" i="29"/>
  <c r="AM1862" i="29"/>
  <c r="AJ1862" i="29"/>
  <c r="U1862" i="29"/>
  <c r="V1862" i="29" s="1"/>
  <c r="AL1594" i="29"/>
  <c r="AN1594" i="29"/>
  <c r="W1594" i="29"/>
  <c r="X1594" i="29" s="1"/>
  <c r="AL1855" i="29"/>
  <c r="AN1855" i="29"/>
  <c r="W1855" i="29"/>
  <c r="X1855" i="29" s="1"/>
  <c r="AN1724" i="29"/>
  <c r="W1724" i="29"/>
  <c r="X1724" i="29" s="1"/>
  <c r="AL1724" i="29"/>
  <c r="AL943" i="29"/>
  <c r="AN943" i="29"/>
  <c r="W943" i="29"/>
  <c r="X943" i="29" s="1"/>
  <c r="AN1817" i="29"/>
  <c r="W1817" i="29"/>
  <c r="X1817" i="29" s="1"/>
  <c r="AL1817" i="29"/>
  <c r="AN801" i="29"/>
  <c r="W801" i="29"/>
  <c r="X801" i="29" s="1"/>
  <c r="AL801" i="29"/>
  <c r="AN1569" i="29"/>
  <c r="AL1569" i="29"/>
  <c r="W1569" i="29"/>
  <c r="X1569" i="29" s="1"/>
  <c r="AN1562" i="29"/>
  <c r="W1562" i="29"/>
  <c r="X1562" i="29" s="1"/>
  <c r="AL1562" i="29"/>
  <c r="U1769" i="29"/>
  <c r="V1769" i="29" s="1"/>
  <c r="AL1769" i="29"/>
  <c r="AN1769" i="29"/>
  <c r="W1769" i="29"/>
  <c r="X1769" i="29" s="1"/>
  <c r="AN1826" i="29"/>
  <c r="AL1826" i="29"/>
  <c r="W1826" i="29"/>
  <c r="X1826" i="29" s="1"/>
  <c r="AL880" i="29"/>
  <c r="AN880" i="29"/>
  <c r="W880" i="29"/>
  <c r="X880" i="29" s="1"/>
  <c r="AL1195" i="29"/>
  <c r="AN1195" i="29"/>
  <c r="W1195" i="29"/>
  <c r="X1195" i="29" s="1"/>
  <c r="AL587" i="29"/>
  <c r="AN587" i="29"/>
  <c r="W587" i="29"/>
  <c r="X587" i="29" s="1"/>
  <c r="AL533" i="29"/>
  <c r="AN533" i="29"/>
  <c r="W533" i="29"/>
  <c r="X533" i="29" s="1"/>
  <c r="AN1280" i="29"/>
  <c r="W1280" i="29"/>
  <c r="X1280" i="29" s="1"/>
  <c r="AL1280" i="29"/>
  <c r="AL932" i="29"/>
  <c r="AN932" i="29"/>
  <c r="W932" i="29"/>
  <c r="X932" i="29" s="1"/>
  <c r="AN445" i="29"/>
  <c r="AL445" i="29"/>
  <c r="W445" i="29"/>
  <c r="X445" i="29" s="1"/>
  <c r="AL50" i="29"/>
  <c r="AN50" i="29"/>
  <c r="W50" i="29"/>
  <c r="X50" i="29" s="1"/>
  <c r="AN1205" i="29"/>
  <c r="AL1205" i="29"/>
  <c r="W1205" i="29"/>
  <c r="X1205" i="29" s="1"/>
  <c r="AL395" i="29"/>
  <c r="AN395" i="29"/>
  <c r="W395" i="29"/>
  <c r="X395" i="29" s="1"/>
  <c r="AL1211" i="29"/>
  <c r="AN1211" i="29"/>
  <c r="W1211" i="29"/>
  <c r="X1211" i="29" s="1"/>
  <c r="AN649" i="29"/>
  <c r="W649" i="29"/>
  <c r="X649" i="29" s="1"/>
  <c r="AL649" i="29"/>
  <c r="AL731" i="29"/>
  <c r="AN731" i="29"/>
  <c r="W731" i="29"/>
  <c r="X731" i="29" s="1"/>
  <c r="AN10" i="29"/>
  <c r="W10" i="29"/>
  <c r="X10" i="29" s="1"/>
  <c r="AL10" i="29"/>
  <c r="AN891" i="29"/>
  <c r="W891" i="29"/>
  <c r="X891" i="29" s="1"/>
  <c r="AL891" i="29"/>
  <c r="AN754" i="29"/>
  <c r="W754" i="29"/>
  <c r="X754" i="29" s="1"/>
  <c r="AL754" i="29"/>
  <c r="AN295" i="29"/>
  <c r="AL295" i="29"/>
  <c r="W295" i="29"/>
  <c r="X295" i="29" s="1"/>
  <c r="AL1792" i="29"/>
  <c r="AN1792" i="29"/>
  <c r="W1792" i="29"/>
  <c r="X1792" i="29" s="1"/>
  <c r="AL218" i="29"/>
  <c r="AN218" i="29"/>
  <c r="W218" i="29"/>
  <c r="X218" i="29" s="1"/>
  <c r="AM147" i="29"/>
  <c r="AJ147" i="29"/>
  <c r="U147" i="29"/>
  <c r="V147" i="29" s="1"/>
  <c r="AM379" i="29"/>
  <c r="AJ379" i="29"/>
  <c r="U379" i="29"/>
  <c r="V379" i="29" s="1"/>
  <c r="U900" i="29"/>
  <c r="V900" i="29" s="1"/>
  <c r="AJ900" i="29"/>
  <c r="AM900" i="29"/>
  <c r="AJ482" i="29"/>
  <c r="AM482" i="29"/>
  <c r="U482" i="29"/>
  <c r="V482" i="29" s="1"/>
  <c r="AM1155" i="29"/>
  <c r="AJ1155" i="29"/>
  <c r="U1155" i="29"/>
  <c r="V1155" i="29" s="1"/>
  <c r="AM269" i="29"/>
  <c r="AJ269" i="29"/>
  <c r="U269" i="29"/>
  <c r="V269" i="29" s="1"/>
  <c r="AM963" i="29"/>
  <c r="U963" i="29"/>
  <c r="V963" i="29" s="1"/>
  <c r="AJ963" i="29"/>
  <c r="AM1225" i="29"/>
  <c r="U1225" i="29"/>
  <c r="V1225" i="29" s="1"/>
  <c r="AJ1225" i="29"/>
  <c r="AM341" i="29"/>
  <c r="AJ341" i="29"/>
  <c r="U341" i="29"/>
  <c r="V341" i="29" s="1"/>
  <c r="AJ709" i="29"/>
  <c r="U709" i="29"/>
  <c r="V709" i="29" s="1"/>
  <c r="AM709" i="29"/>
  <c r="AM1297" i="29"/>
  <c r="AJ1297" i="29"/>
  <c r="U1297" i="29"/>
  <c r="V1297" i="29" s="1"/>
  <c r="AM651" i="29"/>
  <c r="AJ651" i="29"/>
  <c r="U651" i="29"/>
  <c r="V651" i="29" s="1"/>
  <c r="AM856" i="29"/>
  <c r="AJ856" i="29"/>
  <c r="U856" i="29"/>
  <c r="V856" i="29" s="1"/>
  <c r="AM239" i="29"/>
  <c r="AJ239" i="29"/>
  <c r="U239" i="29"/>
  <c r="V239" i="29" s="1"/>
  <c r="AM783" i="29"/>
  <c r="AJ783" i="29"/>
  <c r="U783" i="29"/>
  <c r="V783" i="29" s="1"/>
  <c r="AM1339" i="29"/>
  <c r="AJ1339" i="29"/>
  <c r="U1339" i="29"/>
  <c r="V1339" i="29" s="1"/>
  <c r="AM409" i="29"/>
  <c r="AJ409" i="29"/>
  <c r="U409" i="29"/>
  <c r="V409" i="29" s="1"/>
  <c r="AM1172" i="29"/>
  <c r="AJ1172" i="29"/>
  <c r="U1172" i="29"/>
  <c r="V1172" i="29" s="1"/>
  <c r="AM1507" i="29"/>
  <c r="AJ1507" i="29"/>
  <c r="U1507" i="29"/>
  <c r="V1507" i="29" s="1"/>
  <c r="AM326" i="29"/>
  <c r="AJ326" i="29"/>
  <c r="U326" i="29"/>
  <c r="V326" i="29" s="1"/>
  <c r="U1786" i="29"/>
  <c r="V1786" i="29" s="1"/>
  <c r="AJ1786" i="29"/>
  <c r="AM1786" i="29"/>
  <c r="AM1730" i="29"/>
  <c r="AJ1730" i="29"/>
  <c r="U1730" i="29"/>
  <c r="V1730" i="29" s="1"/>
  <c r="AM1528" i="29"/>
  <c r="U1528" i="29"/>
  <c r="V1528" i="29" s="1"/>
  <c r="AJ1528" i="29"/>
  <c r="AM1728" i="29"/>
  <c r="AJ1728" i="29"/>
  <c r="U1728" i="29"/>
  <c r="V1728" i="29" s="1"/>
  <c r="U1662" i="29"/>
  <c r="V1662" i="29" s="1"/>
  <c r="AM1662" i="29"/>
  <c r="AJ1662" i="29"/>
  <c r="U1550" i="29"/>
  <c r="V1550" i="29" s="1"/>
  <c r="AJ1550" i="29"/>
  <c r="AM1550" i="29"/>
  <c r="U1524" i="29"/>
  <c r="V1524" i="29" s="1"/>
  <c r="AJ1524" i="29"/>
  <c r="AM1524" i="29"/>
  <c r="AN919" i="29"/>
  <c r="W919" i="29"/>
  <c r="X919" i="29" s="1"/>
  <c r="AL919" i="29"/>
  <c r="AN1300" i="29"/>
  <c r="W1300" i="29"/>
  <c r="X1300" i="29" s="1"/>
  <c r="AL1300" i="29"/>
  <c r="AN698" i="29"/>
  <c r="W698" i="29"/>
  <c r="X698" i="29" s="1"/>
  <c r="AL698" i="29"/>
  <c r="AL1101" i="29"/>
  <c r="AN1101" i="29"/>
  <c r="W1101" i="29"/>
  <c r="X1101" i="29" s="1"/>
  <c r="AL977" i="29"/>
  <c r="AN977" i="29"/>
  <c r="W977" i="29"/>
  <c r="X977" i="29" s="1"/>
  <c r="AL1217" i="29"/>
  <c r="AN1217" i="29"/>
  <c r="W1217" i="29"/>
  <c r="X1217" i="29" s="1"/>
  <c r="AL847" i="29"/>
  <c r="AN847" i="29"/>
  <c r="W847" i="29"/>
  <c r="X847" i="29" s="1"/>
  <c r="AN1111" i="29"/>
  <c r="W1111" i="29"/>
  <c r="X1111" i="29" s="1"/>
  <c r="AL1111" i="29"/>
  <c r="AL1220" i="29"/>
  <c r="AN1220" i="29"/>
  <c r="W1220" i="29"/>
  <c r="X1220" i="29" s="1"/>
  <c r="AL1149" i="29"/>
  <c r="AN1149" i="29"/>
  <c r="W1149" i="29"/>
  <c r="X1149" i="29" s="1"/>
  <c r="AL43" i="29"/>
  <c r="AN43" i="29"/>
  <c r="W43" i="29"/>
  <c r="X43" i="29" s="1"/>
  <c r="AN300" i="29"/>
  <c r="W300" i="29"/>
  <c r="X300" i="29" s="1"/>
  <c r="AL300" i="29"/>
  <c r="AL266" i="29"/>
  <c r="AN266" i="29"/>
  <c r="W266" i="29"/>
  <c r="X266" i="29" s="1"/>
  <c r="AN1108" i="29"/>
  <c r="W1108" i="29"/>
  <c r="X1108" i="29" s="1"/>
  <c r="AL1108" i="29"/>
  <c r="AN452" i="29"/>
  <c r="AL452" i="29"/>
  <c r="W452" i="29"/>
  <c r="X452" i="29" s="1"/>
  <c r="AL744" i="29"/>
  <c r="AN744" i="29"/>
  <c r="W744" i="29"/>
  <c r="X744" i="29" s="1"/>
  <c r="AN1128" i="29"/>
  <c r="W1128" i="29"/>
  <c r="X1128" i="29" s="1"/>
  <c r="AL1128" i="29"/>
  <c r="AN342" i="29"/>
  <c r="W342" i="29"/>
  <c r="X342" i="29" s="1"/>
  <c r="AL342" i="29"/>
  <c r="AL21" i="29"/>
  <c r="AN21" i="29"/>
  <c r="W21" i="29"/>
  <c r="X21" i="29" s="1"/>
  <c r="AN741" i="29"/>
  <c r="W741" i="29"/>
  <c r="X741" i="29" s="1"/>
  <c r="AL741" i="29"/>
  <c r="AN1009" i="29"/>
  <c r="AL1009" i="29"/>
  <c r="W1009" i="29"/>
  <c r="X1009" i="29" s="1"/>
  <c r="AN260" i="29"/>
  <c r="AL260" i="29"/>
  <c r="W260" i="29"/>
  <c r="X260" i="29" s="1"/>
  <c r="AL962" i="29"/>
  <c r="AN962" i="29"/>
  <c r="W962" i="29"/>
  <c r="X962" i="29" s="1"/>
  <c r="AN360" i="29"/>
  <c r="AL360" i="29"/>
  <c r="W360" i="29"/>
  <c r="X360" i="29" s="1"/>
  <c r="AN128" i="29"/>
  <c r="W128" i="29"/>
  <c r="X128" i="29" s="1"/>
  <c r="AL128" i="29"/>
  <c r="AL742" i="29"/>
  <c r="AN742" i="29"/>
  <c r="W742" i="29"/>
  <c r="X742" i="29" s="1"/>
  <c r="AN827" i="29"/>
  <c r="W827" i="29"/>
  <c r="X827" i="29" s="1"/>
  <c r="AL827" i="29"/>
  <c r="AM202" i="29"/>
  <c r="AJ202" i="29"/>
  <c r="U202" i="29"/>
  <c r="V202" i="29" s="1"/>
  <c r="AM226" i="29"/>
  <c r="AJ226" i="29"/>
  <c r="U226" i="29"/>
  <c r="V226" i="29" s="1"/>
  <c r="AM50" i="29"/>
  <c r="AJ50" i="29"/>
  <c r="U50" i="29"/>
  <c r="V50" i="29" s="1"/>
  <c r="AM381" i="29"/>
  <c r="AJ381" i="29"/>
  <c r="U381" i="29"/>
  <c r="V381" i="29" s="1"/>
  <c r="AM830" i="29"/>
  <c r="AJ830" i="29"/>
  <c r="U830" i="29"/>
  <c r="V830" i="29" s="1"/>
  <c r="U1337" i="29"/>
  <c r="V1337" i="29" s="1"/>
  <c r="AM1337" i="29"/>
  <c r="AJ1337" i="29"/>
  <c r="AM627" i="29"/>
  <c r="AJ627" i="29"/>
  <c r="U627" i="29"/>
  <c r="V627" i="29" s="1"/>
  <c r="AM1178" i="29"/>
  <c r="U1178" i="29"/>
  <c r="V1178" i="29" s="1"/>
  <c r="AJ1178" i="29"/>
  <c r="U370" i="29"/>
  <c r="V370" i="29" s="1"/>
  <c r="AM370" i="29"/>
  <c r="AJ370" i="29"/>
  <c r="AM962" i="29"/>
  <c r="AJ962" i="29"/>
  <c r="U962" i="29"/>
  <c r="V962" i="29" s="1"/>
  <c r="AM287" i="29"/>
  <c r="AJ287" i="29"/>
  <c r="U287" i="29"/>
  <c r="V287" i="29" s="1"/>
  <c r="AM599" i="29"/>
  <c r="AJ599" i="29"/>
  <c r="U599" i="29"/>
  <c r="V599" i="29" s="1"/>
  <c r="AM1016" i="29"/>
  <c r="AJ1016" i="29"/>
  <c r="U1016" i="29"/>
  <c r="V1016" i="29" s="1"/>
  <c r="AM459" i="29"/>
  <c r="U459" i="29"/>
  <c r="V459" i="29" s="1"/>
  <c r="AJ459" i="29"/>
  <c r="AM872" i="29"/>
  <c r="AJ872" i="29"/>
  <c r="U872" i="29"/>
  <c r="V872" i="29" s="1"/>
  <c r="AM467" i="29"/>
  <c r="AJ467" i="29"/>
  <c r="U467" i="29"/>
  <c r="V467" i="29" s="1"/>
  <c r="U929" i="29"/>
  <c r="V929" i="29" s="1"/>
  <c r="AJ929" i="29"/>
  <c r="AM929" i="29"/>
  <c r="AM60" i="29"/>
  <c r="U60" i="29"/>
  <c r="V60" i="29" s="1"/>
  <c r="AJ60" i="29"/>
  <c r="AM281" i="29"/>
  <c r="AJ281" i="29"/>
  <c r="U281" i="29"/>
  <c r="V281" i="29" s="1"/>
  <c r="AM1208" i="29"/>
  <c r="AJ1208" i="29"/>
  <c r="U1208" i="29"/>
  <c r="V1208" i="29" s="1"/>
  <c r="U1689" i="29"/>
  <c r="V1689" i="29" s="1"/>
  <c r="AJ1689" i="29"/>
  <c r="AM1689" i="29"/>
  <c r="AM1348" i="29"/>
  <c r="U1348" i="29"/>
  <c r="V1348" i="29" s="1"/>
  <c r="AJ1348" i="29"/>
  <c r="AJ1879" i="29"/>
  <c r="AM1879" i="29"/>
  <c r="U1879" i="29"/>
  <c r="V1879" i="29" s="1"/>
  <c r="U1735" i="29"/>
  <c r="V1735" i="29" s="1"/>
  <c r="AJ1735" i="29"/>
  <c r="AM1735" i="29"/>
  <c r="U1442" i="29"/>
  <c r="V1442" i="29" s="1"/>
  <c r="AJ1442" i="29"/>
  <c r="AM1442" i="29"/>
  <c r="AM758" i="29"/>
  <c r="AJ758" i="29"/>
  <c r="U758" i="29"/>
  <c r="V758" i="29" s="1"/>
  <c r="AM1621" i="29"/>
  <c r="U1621" i="29"/>
  <c r="V1621" i="29" s="1"/>
  <c r="AJ1621" i="29"/>
  <c r="AM1565" i="29"/>
  <c r="AJ1565" i="29"/>
  <c r="U1565" i="29"/>
  <c r="V1565" i="29" s="1"/>
  <c r="AM1396" i="29"/>
  <c r="AJ1396" i="29"/>
  <c r="U1396" i="29"/>
  <c r="V1396" i="29" s="1"/>
  <c r="U1624" i="29"/>
  <c r="V1624" i="29" s="1"/>
  <c r="AJ1624" i="29"/>
  <c r="AM1624" i="29"/>
  <c r="AM1407" i="29"/>
  <c r="U1407" i="29"/>
  <c r="V1407" i="29" s="1"/>
  <c r="AJ1407" i="29"/>
  <c r="U1829" i="29"/>
  <c r="V1829" i="29" s="1"/>
  <c r="AJ1829" i="29"/>
  <c r="AM1829" i="29"/>
  <c r="AL1131" i="29"/>
  <c r="AN1131" i="29"/>
  <c r="W1131" i="29"/>
  <c r="X1131" i="29" s="1"/>
  <c r="AN1604" i="29"/>
  <c r="W1604" i="29"/>
  <c r="X1604" i="29" s="1"/>
  <c r="AL1604" i="29"/>
  <c r="AN1546" i="29"/>
  <c r="W1546" i="29"/>
  <c r="X1546" i="29" s="1"/>
  <c r="AL1546" i="29"/>
  <c r="AL941" i="29"/>
  <c r="AN941" i="29"/>
  <c r="W941" i="29"/>
  <c r="X941" i="29" s="1"/>
  <c r="AN1194" i="29"/>
  <c r="AL1194" i="29"/>
  <c r="W1194" i="29"/>
  <c r="X1194" i="29" s="1"/>
  <c r="AN1746" i="29"/>
  <c r="W1746" i="29"/>
  <c r="X1746" i="29" s="1"/>
  <c r="AL1746" i="29"/>
  <c r="AL1434" i="29"/>
  <c r="AN1434" i="29"/>
  <c r="W1434" i="29"/>
  <c r="X1434" i="29" s="1"/>
  <c r="AN1469" i="29"/>
  <c r="W1469" i="29"/>
  <c r="X1469" i="29" s="1"/>
  <c r="AL1469" i="29"/>
  <c r="AN1498" i="29"/>
  <c r="W1498" i="29"/>
  <c r="X1498" i="29" s="1"/>
  <c r="AL1498" i="29"/>
  <c r="AL1711" i="29"/>
  <c r="AN1711" i="29"/>
  <c r="W1711" i="29"/>
  <c r="X1711" i="29" s="1"/>
  <c r="AL1096" i="29"/>
  <c r="AN1096" i="29"/>
  <c r="W1096" i="29"/>
  <c r="X1096" i="29" s="1"/>
  <c r="AN1863" i="29"/>
  <c r="AL1863" i="29"/>
  <c r="W1863" i="29"/>
  <c r="X1863" i="29" s="1"/>
  <c r="AL1057" i="29"/>
  <c r="AN1057" i="29"/>
  <c r="W1057" i="29"/>
  <c r="X1057" i="29" s="1"/>
  <c r="AL1139" i="29"/>
  <c r="AN1139" i="29"/>
  <c r="W1139" i="29"/>
  <c r="X1139" i="29" s="1"/>
  <c r="AL1226" i="29"/>
  <c r="AN1226" i="29"/>
  <c r="W1226" i="29"/>
  <c r="X1226" i="29" s="1"/>
  <c r="AN675" i="29"/>
  <c r="AL675" i="29"/>
  <c r="W675" i="29"/>
  <c r="X675" i="29" s="1"/>
  <c r="AN442" i="29"/>
  <c r="W442" i="29"/>
  <c r="X442" i="29" s="1"/>
  <c r="AL442" i="29"/>
  <c r="AL1573" i="29"/>
  <c r="AN1573" i="29"/>
  <c r="W1573" i="29"/>
  <c r="X1573" i="29" s="1"/>
  <c r="AL22" i="29"/>
  <c r="AN22" i="29"/>
  <c r="W22" i="29"/>
  <c r="X22" i="29" s="1"/>
  <c r="AN169" i="29"/>
  <c r="W169" i="29"/>
  <c r="X169" i="29" s="1"/>
  <c r="AL169" i="29"/>
  <c r="AN1038" i="29"/>
  <c r="W1038" i="29"/>
  <c r="X1038" i="29" s="1"/>
  <c r="AL1038" i="29"/>
  <c r="AN392" i="29"/>
  <c r="W392" i="29"/>
  <c r="X392" i="29" s="1"/>
  <c r="AL392" i="29"/>
  <c r="AN657" i="29"/>
  <c r="W657" i="29"/>
  <c r="X657" i="29" s="1"/>
  <c r="AL657" i="29"/>
  <c r="AN1085" i="29"/>
  <c r="AL1085" i="29"/>
  <c r="W1085" i="29"/>
  <c r="X1085" i="29" s="1"/>
  <c r="AL812" i="29"/>
  <c r="AN812" i="29"/>
  <c r="W812" i="29"/>
  <c r="X812" i="29" s="1"/>
  <c r="AL1192" i="29"/>
  <c r="AN1192" i="29"/>
  <c r="W1192" i="29"/>
  <c r="X1192" i="29" s="1"/>
  <c r="AL147" i="29"/>
  <c r="AN147" i="29"/>
  <c r="W147" i="29"/>
  <c r="X147" i="29" s="1"/>
  <c r="AL388" i="29"/>
  <c r="AN388" i="29"/>
  <c r="W388" i="29"/>
  <c r="X388" i="29" s="1"/>
  <c r="AL198" i="29"/>
  <c r="AN198" i="29"/>
  <c r="W198" i="29"/>
  <c r="X198" i="29" s="1"/>
  <c r="AN986" i="29"/>
  <c r="W986" i="29"/>
  <c r="X986" i="29" s="1"/>
  <c r="AL986" i="29"/>
  <c r="AN496" i="29"/>
  <c r="AL496" i="29"/>
  <c r="W496" i="29"/>
  <c r="X496" i="29" s="1"/>
  <c r="AM99" i="29"/>
  <c r="U99" i="29"/>
  <c r="V99" i="29" s="1"/>
  <c r="AJ99" i="29"/>
  <c r="AM114" i="29"/>
  <c r="U114" i="29"/>
  <c r="V114" i="29" s="1"/>
  <c r="AJ114" i="29"/>
  <c r="AM445" i="29"/>
  <c r="U445" i="29"/>
  <c r="V445" i="29" s="1"/>
  <c r="AJ445" i="29"/>
  <c r="U1118" i="29"/>
  <c r="V1118" i="29" s="1"/>
  <c r="AJ1118" i="29"/>
  <c r="AM1118" i="29"/>
  <c r="AM389" i="29"/>
  <c r="U389" i="29"/>
  <c r="V389" i="29" s="1"/>
  <c r="AJ389" i="29"/>
  <c r="AM838" i="29"/>
  <c r="AJ838" i="29"/>
  <c r="U838" i="29"/>
  <c r="V838" i="29" s="1"/>
  <c r="AM1345" i="29"/>
  <c r="AJ1345" i="29"/>
  <c r="U1345" i="29"/>
  <c r="V1345" i="29" s="1"/>
  <c r="AM699" i="29"/>
  <c r="AJ699" i="29"/>
  <c r="U699" i="29"/>
  <c r="V699" i="29" s="1"/>
  <c r="U1021" i="29"/>
  <c r="V1021" i="29" s="1"/>
  <c r="AJ1021" i="29"/>
  <c r="AM1021" i="29"/>
  <c r="AM548" i="29"/>
  <c r="AJ548" i="29"/>
  <c r="U548" i="29"/>
  <c r="V548" i="29" s="1"/>
  <c r="AM877" i="29"/>
  <c r="AJ877" i="29"/>
  <c r="U877" i="29"/>
  <c r="V877" i="29" s="1"/>
  <c r="AM359" i="29"/>
  <c r="AJ359" i="29"/>
  <c r="U359" i="29"/>
  <c r="V359" i="29" s="1"/>
  <c r="AM682" i="29"/>
  <c r="U682" i="29"/>
  <c r="V682" i="29" s="1"/>
  <c r="AJ682" i="29"/>
  <c r="AM1222" i="29"/>
  <c r="U1222" i="29"/>
  <c r="V1222" i="29" s="1"/>
  <c r="AJ1222" i="29"/>
  <c r="AM531" i="29"/>
  <c r="AJ531" i="29"/>
  <c r="U531" i="29"/>
  <c r="V531" i="29" s="1"/>
  <c r="AM1047" i="29"/>
  <c r="AJ1047" i="29"/>
  <c r="U1047" i="29"/>
  <c r="V1047" i="29" s="1"/>
  <c r="AM334" i="29"/>
  <c r="AJ334" i="29"/>
  <c r="U334" i="29"/>
  <c r="V334" i="29" s="1"/>
  <c r="AM839" i="29"/>
  <c r="AJ839" i="29"/>
  <c r="U839" i="29"/>
  <c r="V839" i="29" s="1"/>
  <c r="AM475" i="29"/>
  <c r="AJ475" i="29"/>
  <c r="U475" i="29"/>
  <c r="V475" i="29" s="1"/>
  <c r="AM1525" i="29"/>
  <c r="U1525" i="29"/>
  <c r="V1525" i="29" s="1"/>
  <c r="AJ1525" i="29"/>
  <c r="AM1697" i="29"/>
  <c r="AJ1697" i="29"/>
  <c r="U1697" i="29"/>
  <c r="V1697" i="29" s="1"/>
  <c r="AM1356" i="29"/>
  <c r="AJ1356" i="29"/>
  <c r="U1356" i="29"/>
  <c r="V1356" i="29" s="1"/>
  <c r="AM1887" i="29"/>
  <c r="AJ1887" i="29"/>
  <c r="U1887" i="29"/>
  <c r="V1887" i="29" s="1"/>
  <c r="AM1743" i="29"/>
  <c r="AJ1743" i="29"/>
  <c r="U1743" i="29"/>
  <c r="V1743" i="29" s="1"/>
  <c r="AM1795" i="29"/>
  <c r="U1795" i="29"/>
  <c r="V1795" i="29" s="1"/>
  <c r="AJ1795" i="29"/>
  <c r="AM574" i="29"/>
  <c r="AJ574" i="29"/>
  <c r="U574" i="29"/>
  <c r="V574" i="29" s="1"/>
  <c r="AM1629" i="29"/>
  <c r="U1629" i="29"/>
  <c r="V1629" i="29" s="1"/>
  <c r="AJ1629" i="29"/>
  <c r="AM377" i="29"/>
  <c r="AJ377" i="29"/>
  <c r="U377" i="29"/>
  <c r="V377" i="29" s="1"/>
  <c r="AM1745" i="29"/>
  <c r="AJ1745" i="29"/>
  <c r="U1745" i="29"/>
  <c r="V1745" i="29" s="1"/>
  <c r="AM1704" i="29"/>
  <c r="AJ1704" i="29"/>
  <c r="U1704" i="29"/>
  <c r="V1704" i="29" s="1"/>
  <c r="AN1346" i="29"/>
  <c r="W1346" i="29"/>
  <c r="X1346" i="29" s="1"/>
  <c r="AL1346" i="29"/>
  <c r="AL1744" i="29"/>
  <c r="AN1744" i="29"/>
  <c r="W1744" i="29"/>
  <c r="X1744" i="29" s="1"/>
  <c r="AN974" i="29"/>
  <c r="W974" i="29"/>
  <c r="X974" i="29" s="1"/>
  <c r="AL974" i="29"/>
  <c r="AL1563" i="29"/>
  <c r="AN1563" i="29"/>
  <c r="W1563" i="29"/>
  <c r="X1563" i="29" s="1"/>
  <c r="AL1843" i="29"/>
  <c r="AN1843" i="29"/>
  <c r="W1843" i="29"/>
  <c r="X1843" i="29" s="1"/>
  <c r="AN1398" i="29"/>
  <c r="AL1398" i="29"/>
  <c r="W1398" i="29"/>
  <c r="X1398" i="29" s="1"/>
  <c r="AN1827" i="29"/>
  <c r="AL1827" i="29"/>
  <c r="W1827" i="29"/>
  <c r="X1827" i="29" s="1"/>
  <c r="AN1127" i="29"/>
  <c r="W1127" i="29"/>
  <c r="X1127" i="29" s="1"/>
  <c r="AL1127" i="29"/>
  <c r="AN1320" i="29"/>
  <c r="W1320" i="29"/>
  <c r="X1320" i="29" s="1"/>
  <c r="AL1320" i="29"/>
  <c r="AN1725" i="29"/>
  <c r="W1725" i="29"/>
  <c r="X1725" i="29" s="1"/>
  <c r="AL1725" i="29"/>
  <c r="AN1242" i="29"/>
  <c r="AL1242" i="29"/>
  <c r="W1242" i="29"/>
  <c r="X1242" i="29" s="1"/>
  <c r="AN1860" i="29"/>
  <c r="W1860" i="29"/>
  <c r="X1860" i="29" s="1"/>
  <c r="AL1860" i="29"/>
  <c r="AL1344" i="29"/>
  <c r="AN1344" i="29"/>
  <c r="W1344" i="29"/>
  <c r="X1344" i="29" s="1"/>
  <c r="AL1272" i="29"/>
  <c r="AN1272" i="29"/>
  <c r="W1272" i="29"/>
  <c r="X1272" i="29" s="1"/>
  <c r="AN1747" i="29"/>
  <c r="AL1747" i="29"/>
  <c r="W1747" i="29"/>
  <c r="X1747" i="29" s="1"/>
  <c r="AL148" i="29"/>
  <c r="AN148" i="29"/>
  <c r="W148" i="29"/>
  <c r="X148" i="29" s="1"/>
  <c r="AN356" i="29"/>
  <c r="W356" i="29"/>
  <c r="X356" i="29" s="1"/>
  <c r="AL356" i="29"/>
  <c r="AN251" i="29"/>
  <c r="W251" i="29"/>
  <c r="X251" i="29" s="1"/>
  <c r="AL251" i="29"/>
  <c r="AN1341" i="29"/>
  <c r="W1341" i="29"/>
  <c r="X1341" i="29" s="1"/>
  <c r="AL1341" i="29"/>
  <c r="AN502" i="29"/>
  <c r="W502" i="29"/>
  <c r="X502" i="29" s="1"/>
  <c r="AL502" i="29"/>
  <c r="AN548" i="29"/>
  <c r="W548" i="29"/>
  <c r="X548" i="29" s="1"/>
  <c r="AL548" i="29"/>
  <c r="AN722" i="29"/>
  <c r="W722" i="29"/>
  <c r="X722" i="29" s="1"/>
  <c r="AL722" i="29"/>
  <c r="AL157" i="29"/>
  <c r="AN157" i="29"/>
  <c r="W157" i="29"/>
  <c r="X157" i="29" s="1"/>
  <c r="AL1780" i="29"/>
  <c r="AN1780" i="29"/>
  <c r="W1780" i="29"/>
  <c r="X1780" i="29" s="1"/>
  <c r="AN145" i="29"/>
  <c r="AL145" i="29"/>
  <c r="W145" i="29"/>
  <c r="X145" i="29" s="1"/>
  <c r="AN36" i="29"/>
  <c r="AL36" i="29"/>
  <c r="W36" i="29"/>
  <c r="X36" i="29" s="1"/>
  <c r="AL1443" i="29"/>
  <c r="AN1443" i="29"/>
  <c r="W1443" i="29"/>
  <c r="X1443" i="29" s="1"/>
  <c r="AL527" i="29"/>
  <c r="AN527" i="29"/>
  <c r="W527" i="29"/>
  <c r="X527" i="29" s="1"/>
  <c r="AL926" i="29"/>
  <c r="AN926" i="29"/>
  <c r="W926" i="29"/>
  <c r="X926" i="29" s="1"/>
  <c r="AM163" i="29"/>
  <c r="AJ163" i="29"/>
  <c r="U163" i="29"/>
  <c r="V163" i="29" s="1"/>
  <c r="AM187" i="29"/>
  <c r="AJ187" i="29"/>
  <c r="U187" i="29"/>
  <c r="V187" i="29" s="1"/>
  <c r="U588" i="29"/>
  <c r="V588" i="29" s="1"/>
  <c r="AM588" i="29"/>
  <c r="AJ588" i="29"/>
  <c r="U917" i="29"/>
  <c r="V917" i="29" s="1"/>
  <c r="AJ917" i="29"/>
  <c r="AM917" i="29"/>
  <c r="AM335" i="29"/>
  <c r="U335" i="29"/>
  <c r="V335" i="29" s="1"/>
  <c r="AJ335" i="29"/>
  <c r="AM658" i="29"/>
  <c r="AJ658" i="29"/>
  <c r="U658" i="29"/>
  <c r="V658" i="29" s="1"/>
  <c r="AM1198" i="29"/>
  <c r="AJ1198" i="29"/>
  <c r="U1198" i="29"/>
  <c r="V1198" i="29" s="1"/>
  <c r="U507" i="29"/>
  <c r="V507" i="29" s="1"/>
  <c r="AJ507" i="29"/>
  <c r="AM507" i="29"/>
  <c r="AM1023" i="29"/>
  <c r="AJ1023" i="29"/>
  <c r="U1023" i="29"/>
  <c r="V1023" i="29" s="1"/>
  <c r="U366" i="29"/>
  <c r="V366" i="29" s="1"/>
  <c r="AJ366" i="29"/>
  <c r="AM366" i="29"/>
  <c r="AM871" i="29"/>
  <c r="U871" i="29"/>
  <c r="V871" i="29" s="1"/>
  <c r="AJ871" i="29"/>
  <c r="AM164" i="29"/>
  <c r="U164" i="29"/>
  <c r="V164" i="29" s="1"/>
  <c r="AJ164" i="29"/>
  <c r="AM676" i="29"/>
  <c r="AJ676" i="29"/>
  <c r="U676" i="29"/>
  <c r="V676" i="29" s="1"/>
  <c r="U1312" i="29"/>
  <c r="V1312" i="29" s="1"/>
  <c r="AJ1312" i="29"/>
  <c r="AM1312" i="29"/>
  <c r="AM549" i="29"/>
  <c r="AJ549" i="29"/>
  <c r="U549" i="29"/>
  <c r="V549" i="29" s="1"/>
  <c r="U937" i="29"/>
  <c r="V937" i="29" s="1"/>
  <c r="AJ937" i="29"/>
  <c r="AM937" i="29"/>
  <c r="AM336" i="29"/>
  <c r="AJ336" i="29"/>
  <c r="U336" i="29"/>
  <c r="V336" i="29" s="1"/>
  <c r="AM669" i="29"/>
  <c r="AJ669" i="29"/>
  <c r="U669" i="29"/>
  <c r="V669" i="29" s="1"/>
  <c r="AJ1220" i="29"/>
  <c r="AM1220" i="29"/>
  <c r="U1220" i="29"/>
  <c r="V1220" i="29" s="1"/>
  <c r="AM1231" i="29"/>
  <c r="AJ1231" i="29"/>
  <c r="U1231" i="29"/>
  <c r="V1231" i="29" s="1"/>
  <c r="AM1694" i="29"/>
  <c r="AJ1694" i="29"/>
  <c r="U1694" i="29"/>
  <c r="V1694" i="29" s="1"/>
  <c r="AM969" i="29"/>
  <c r="U969" i="29"/>
  <c r="V969" i="29" s="1"/>
  <c r="AJ969" i="29"/>
  <c r="AM1889" i="29"/>
  <c r="AJ1889" i="29"/>
  <c r="U1889" i="29"/>
  <c r="V1889" i="29" s="1"/>
  <c r="AJ977" i="29"/>
  <c r="AM977" i="29"/>
  <c r="U977" i="29"/>
  <c r="V977" i="29" s="1"/>
  <c r="AM1756" i="29"/>
  <c r="U1756" i="29"/>
  <c r="V1756" i="29" s="1"/>
  <c r="AJ1756" i="29"/>
  <c r="AM1391" i="29"/>
  <c r="U1391" i="29"/>
  <c r="V1391" i="29" s="1"/>
  <c r="AJ1391" i="29"/>
  <c r="AM348" i="29"/>
  <c r="AJ348" i="29"/>
  <c r="U348" i="29"/>
  <c r="V348" i="29" s="1"/>
  <c r="AM1626" i="29"/>
  <c r="AJ1626" i="29"/>
  <c r="U1626" i="29"/>
  <c r="V1626" i="29" s="1"/>
  <c r="AM1742" i="29"/>
  <c r="AJ1742" i="29"/>
  <c r="U1742" i="29"/>
  <c r="V1742" i="29" s="1"/>
  <c r="AM1619" i="29"/>
  <c r="AJ1619" i="29"/>
  <c r="U1619" i="29"/>
  <c r="V1619" i="29" s="1"/>
  <c r="U1808" i="29"/>
  <c r="V1808" i="29" s="1"/>
  <c r="AJ1808" i="29"/>
  <c r="AM1808" i="29"/>
  <c r="AL1906" i="29"/>
  <c r="AN1906" i="29"/>
  <c r="W1906" i="29"/>
  <c r="X1906" i="29" s="1"/>
  <c r="AN1811" i="29"/>
  <c r="W1811" i="29"/>
  <c r="X1811" i="29" s="1"/>
  <c r="AL1811" i="29"/>
  <c r="AL1447" i="29"/>
  <c r="AN1447" i="29"/>
  <c r="W1447" i="29"/>
  <c r="X1447" i="29" s="1"/>
  <c r="AN1663" i="29"/>
  <c r="AL1663" i="29"/>
  <c r="W1663" i="29"/>
  <c r="X1663" i="29" s="1"/>
  <c r="AL1190" i="29"/>
  <c r="AN1190" i="29"/>
  <c r="W1190" i="29"/>
  <c r="X1190" i="29" s="1"/>
  <c r="AN1465" i="29"/>
  <c r="AL1465" i="29"/>
  <c r="W1465" i="29"/>
  <c r="X1465" i="29" s="1"/>
  <c r="AN822" i="29"/>
  <c r="AL822" i="29"/>
  <c r="W822" i="29"/>
  <c r="X822" i="29" s="1"/>
  <c r="AN1526" i="29"/>
  <c r="W1526" i="29"/>
  <c r="X1526" i="29" s="1"/>
  <c r="AL1526" i="29"/>
  <c r="AN1638" i="29"/>
  <c r="W1638" i="29"/>
  <c r="X1638" i="29" s="1"/>
  <c r="AL1638" i="29"/>
  <c r="AL1731" i="29"/>
  <c r="AN1731" i="29"/>
  <c r="W1731" i="29"/>
  <c r="X1731" i="29" s="1"/>
  <c r="AL908" i="29"/>
  <c r="AN908" i="29"/>
  <c r="W908" i="29"/>
  <c r="X908" i="29" s="1"/>
  <c r="AL1575" i="29"/>
  <c r="AN1575" i="29"/>
  <c r="W1575" i="29"/>
  <c r="X1575" i="29" s="1"/>
  <c r="AL1262" i="29"/>
  <c r="AN1262" i="29"/>
  <c r="W1262" i="29"/>
  <c r="X1262" i="29" s="1"/>
  <c r="AL1549" i="29"/>
  <c r="AN1549" i="29"/>
  <c r="W1549" i="29"/>
  <c r="X1549" i="29" s="1"/>
  <c r="AN1384" i="29"/>
  <c r="AL1384" i="29"/>
  <c r="W1384" i="29"/>
  <c r="X1384" i="29" s="1"/>
  <c r="AL1169" i="29"/>
  <c r="AN1169" i="29"/>
  <c r="W1169" i="29"/>
  <c r="X1169" i="29" s="1"/>
  <c r="AN1174" i="29"/>
  <c r="AL1174" i="29"/>
  <c r="W1174" i="29"/>
  <c r="X1174" i="29" s="1"/>
  <c r="AL695" i="29"/>
  <c r="AN695" i="29"/>
  <c r="W695" i="29"/>
  <c r="X695" i="29" s="1"/>
  <c r="AN728" i="29"/>
  <c r="W728" i="29"/>
  <c r="X728" i="29" s="1"/>
  <c r="AL728" i="29"/>
  <c r="AN907" i="29"/>
  <c r="W907" i="29"/>
  <c r="X907" i="29" s="1"/>
  <c r="AL907" i="29"/>
  <c r="AN67" i="29"/>
  <c r="AL67" i="29"/>
  <c r="W67" i="29"/>
  <c r="X67" i="29" s="1"/>
  <c r="AN1035" i="29"/>
  <c r="W1035" i="29"/>
  <c r="X1035" i="29" s="1"/>
  <c r="AL1035" i="29"/>
  <c r="AN290" i="29"/>
  <c r="W290" i="29"/>
  <c r="X290" i="29" s="1"/>
  <c r="AL290" i="29"/>
  <c r="AN76" i="29"/>
  <c r="AL76" i="29"/>
  <c r="W76" i="29"/>
  <c r="X76" i="29" s="1"/>
  <c r="AN1330" i="29"/>
  <c r="W1330" i="29"/>
  <c r="X1330" i="29" s="1"/>
  <c r="AL1330" i="29"/>
  <c r="AL390" i="29"/>
  <c r="AN390" i="29"/>
  <c r="W390" i="29"/>
  <c r="X390" i="29" s="1"/>
  <c r="AN553" i="29"/>
  <c r="W553" i="29"/>
  <c r="X553" i="29" s="1"/>
  <c r="AL553" i="29"/>
  <c r="AL808" i="29"/>
  <c r="AN808" i="29"/>
  <c r="W808" i="29"/>
  <c r="X808" i="29" s="1"/>
  <c r="AL1004" i="29"/>
  <c r="AN1004" i="29"/>
  <c r="W1004" i="29"/>
  <c r="X1004" i="29" s="1"/>
  <c r="AL122" i="29"/>
  <c r="AN122" i="29"/>
  <c r="W122" i="29"/>
  <c r="X122" i="29" s="1"/>
  <c r="AN463" i="29"/>
  <c r="W463" i="29"/>
  <c r="X463" i="29" s="1"/>
  <c r="AL463" i="29"/>
  <c r="AN1868" i="29"/>
  <c r="AL1868" i="29"/>
  <c r="W1868" i="29"/>
  <c r="X1868" i="29" s="1"/>
  <c r="AL508" i="29"/>
  <c r="AN508" i="29"/>
  <c r="W508" i="29"/>
  <c r="X508" i="29" s="1"/>
  <c r="AM75" i="29"/>
  <c r="U75" i="29"/>
  <c r="V75" i="29" s="1"/>
  <c r="AJ75" i="29"/>
  <c r="AM344" i="29"/>
  <c r="U344" i="29"/>
  <c r="V344" i="29" s="1"/>
  <c r="AJ344" i="29"/>
  <c r="AM733" i="29"/>
  <c r="AJ733" i="29"/>
  <c r="U733" i="29"/>
  <c r="V733" i="29" s="1"/>
  <c r="AM1228" i="29"/>
  <c r="AJ1228" i="29"/>
  <c r="U1228" i="29"/>
  <c r="V1228" i="29" s="1"/>
  <c r="AM596" i="29"/>
  <c r="AJ596" i="29"/>
  <c r="U596" i="29"/>
  <c r="V596" i="29" s="1"/>
  <c r="U925" i="29"/>
  <c r="V925" i="29" s="1"/>
  <c r="AM925" i="29"/>
  <c r="AJ925" i="29"/>
  <c r="AM407" i="29"/>
  <c r="AJ407" i="29"/>
  <c r="U407" i="29"/>
  <c r="V407" i="29" s="1"/>
  <c r="AM730" i="29"/>
  <c r="AJ730" i="29"/>
  <c r="U730" i="29"/>
  <c r="V730" i="29" s="1"/>
  <c r="AM1270" i="29"/>
  <c r="U1270" i="29"/>
  <c r="V1270" i="29" s="1"/>
  <c r="AJ1270" i="29"/>
  <c r="AM258" i="29"/>
  <c r="AJ258" i="29"/>
  <c r="U258" i="29"/>
  <c r="V258" i="29" s="1"/>
  <c r="AM802" i="29"/>
  <c r="AJ802" i="29"/>
  <c r="U802" i="29"/>
  <c r="V802" i="29" s="1"/>
  <c r="U1342" i="29"/>
  <c r="V1342" i="29" s="1"/>
  <c r="AJ1342" i="29"/>
  <c r="AM1342" i="29"/>
  <c r="AM678" i="29"/>
  <c r="AJ678" i="29"/>
  <c r="U678" i="29"/>
  <c r="V678" i="29" s="1"/>
  <c r="AM1192" i="29"/>
  <c r="AJ1192" i="29"/>
  <c r="U1192" i="29"/>
  <c r="V1192" i="29" s="1"/>
  <c r="AM384" i="29"/>
  <c r="AJ384" i="29"/>
  <c r="U384" i="29"/>
  <c r="V384" i="29" s="1"/>
  <c r="AM833" i="29"/>
  <c r="AJ833" i="29"/>
  <c r="U833" i="29"/>
  <c r="V833" i="29" s="1"/>
  <c r="AM228" i="29"/>
  <c r="AJ228" i="29"/>
  <c r="U228" i="29"/>
  <c r="V228" i="29" s="1"/>
  <c r="AM764" i="29"/>
  <c r="AJ764" i="29"/>
  <c r="U764" i="29"/>
  <c r="V764" i="29" s="1"/>
  <c r="AM1400" i="29"/>
  <c r="U1400" i="29"/>
  <c r="V1400" i="29" s="1"/>
  <c r="AJ1400" i="29"/>
  <c r="AM1476" i="29"/>
  <c r="AJ1476" i="29"/>
  <c r="U1476" i="29"/>
  <c r="V1476" i="29" s="1"/>
  <c r="AM1239" i="29"/>
  <c r="U1239" i="29"/>
  <c r="V1239" i="29" s="1"/>
  <c r="AJ1239" i="29"/>
  <c r="AM1536" i="29"/>
  <c r="AJ1536" i="29"/>
  <c r="U1536" i="29"/>
  <c r="V1536" i="29" s="1"/>
  <c r="AM1136" i="29"/>
  <c r="AJ1136" i="29"/>
  <c r="U1136" i="29"/>
  <c r="V1136" i="29" s="1"/>
  <c r="AM1882" i="29"/>
  <c r="U1882" i="29"/>
  <c r="V1882" i="29" s="1"/>
  <c r="AJ1882" i="29"/>
  <c r="U1646" i="29"/>
  <c r="V1646" i="29" s="1"/>
  <c r="AJ1646" i="29"/>
  <c r="AM1646" i="29"/>
  <c r="U905" i="29"/>
  <c r="V905" i="29" s="1"/>
  <c r="AJ905" i="29"/>
  <c r="AM905" i="29"/>
  <c r="AM1580" i="29"/>
  <c r="AJ1580" i="29"/>
  <c r="U1580" i="29"/>
  <c r="V1580" i="29" s="1"/>
  <c r="AM1468" i="29"/>
  <c r="AJ1468" i="29"/>
  <c r="U1468" i="29"/>
  <c r="V1468" i="29" s="1"/>
  <c r="U1588" i="29"/>
  <c r="V1588" i="29" s="1"/>
  <c r="AM1588" i="29"/>
  <c r="AJ1588" i="29"/>
  <c r="U1306" i="29"/>
  <c r="V1306" i="29" s="1"/>
  <c r="AJ1306" i="29"/>
  <c r="AM1306" i="29"/>
  <c r="AN1263" i="29"/>
  <c r="AL1263" i="29"/>
  <c r="W1263" i="29"/>
  <c r="X1263" i="29" s="1"/>
  <c r="AL1677" i="29"/>
  <c r="AN1677" i="29"/>
  <c r="W1677" i="29"/>
  <c r="X1677" i="29" s="1"/>
  <c r="AN1696" i="29"/>
  <c r="AL1696" i="29"/>
  <c r="W1696" i="29"/>
  <c r="X1696" i="29" s="1"/>
  <c r="AN1848" i="29"/>
  <c r="AL1848" i="29"/>
  <c r="W1848" i="29"/>
  <c r="X1848" i="29" s="1"/>
  <c r="AL1515" i="29"/>
  <c r="AN1515" i="29"/>
  <c r="W1515" i="29"/>
  <c r="X1515" i="29" s="1"/>
  <c r="AN1903" i="29"/>
  <c r="W1903" i="29"/>
  <c r="X1903" i="29" s="1"/>
  <c r="AL1903" i="29"/>
  <c r="AN1130" i="29"/>
  <c r="W1130" i="29"/>
  <c r="X1130" i="29" s="1"/>
  <c r="AL1130" i="29"/>
  <c r="AN958" i="29"/>
  <c r="W958" i="29"/>
  <c r="X958" i="29" s="1"/>
  <c r="AL958" i="29"/>
  <c r="AN1121" i="29"/>
  <c r="W1121" i="29"/>
  <c r="X1121" i="29" s="1"/>
  <c r="AL1121" i="29"/>
  <c r="AL1298" i="29"/>
  <c r="AN1298" i="29"/>
  <c r="W1298" i="29"/>
  <c r="X1298" i="29" s="1"/>
  <c r="AN1776" i="29"/>
  <c r="W1776" i="29"/>
  <c r="X1776" i="29" s="1"/>
  <c r="AL1776" i="29"/>
  <c r="AL1287" i="29"/>
  <c r="AN1287" i="29"/>
  <c r="W1287" i="29"/>
  <c r="X1287" i="29" s="1"/>
  <c r="AL1578" i="29"/>
  <c r="AN1578" i="29"/>
  <c r="W1578" i="29"/>
  <c r="X1578" i="29" s="1"/>
  <c r="AN222" i="29"/>
  <c r="W222" i="29"/>
  <c r="X222" i="29" s="1"/>
  <c r="AL222" i="29"/>
  <c r="AN159" i="29"/>
  <c r="W159" i="29"/>
  <c r="X159" i="29" s="1"/>
  <c r="AL159" i="29"/>
  <c r="AN772" i="29"/>
  <c r="W772" i="29"/>
  <c r="X772" i="29" s="1"/>
  <c r="AL772" i="29"/>
  <c r="AN204" i="29"/>
  <c r="AL204" i="29"/>
  <c r="W204" i="29"/>
  <c r="X204" i="29" s="1"/>
  <c r="AN371" i="29"/>
  <c r="W371" i="29"/>
  <c r="X371" i="29" s="1"/>
  <c r="AL371" i="29"/>
  <c r="AN1413" i="29"/>
  <c r="W1413" i="29"/>
  <c r="X1413" i="29" s="1"/>
  <c r="AL1413" i="29"/>
  <c r="AN466" i="29"/>
  <c r="AL466" i="29"/>
  <c r="W466" i="29"/>
  <c r="X466" i="29" s="1"/>
  <c r="AN525" i="29"/>
  <c r="W525" i="29"/>
  <c r="X525" i="29" s="1"/>
  <c r="AL525" i="29"/>
  <c r="AL130" i="29"/>
  <c r="AN130" i="29"/>
  <c r="W130" i="29"/>
  <c r="X130" i="29" s="1"/>
  <c r="AN54" i="29"/>
  <c r="AL54" i="29"/>
  <c r="W54" i="29"/>
  <c r="X54" i="29" s="1"/>
  <c r="AL349" i="29"/>
  <c r="AN349" i="29"/>
  <c r="W349" i="29"/>
  <c r="X349" i="29" s="1"/>
  <c r="AL1360" i="29"/>
  <c r="AN1360" i="29"/>
  <c r="W1360" i="29"/>
  <c r="X1360" i="29" s="1"/>
  <c r="AN593" i="29"/>
  <c r="AL593" i="29"/>
  <c r="W593" i="29"/>
  <c r="X593" i="29" s="1"/>
  <c r="AL1379" i="29"/>
  <c r="AN1379" i="29"/>
  <c r="W1379" i="29"/>
  <c r="X1379" i="29" s="1"/>
  <c r="AL101" i="29"/>
  <c r="AN101" i="29"/>
  <c r="W101" i="29"/>
  <c r="X101" i="29" s="1"/>
  <c r="U184" i="29"/>
  <c r="V184" i="29" s="1"/>
  <c r="AM184" i="29"/>
  <c r="AJ184" i="29"/>
  <c r="AM8" i="29"/>
  <c r="AJ8" i="29"/>
  <c r="U8" i="29"/>
  <c r="V8" i="29" s="1"/>
  <c r="AM86" i="29"/>
  <c r="AJ86" i="29"/>
  <c r="U86" i="29"/>
  <c r="V86" i="29" s="1"/>
  <c r="AM42" i="29"/>
  <c r="AJ42" i="29"/>
  <c r="U42" i="29"/>
  <c r="V42" i="29" s="1"/>
  <c r="AM487" i="29"/>
  <c r="AJ487" i="29"/>
  <c r="U487" i="29"/>
  <c r="V487" i="29" s="1"/>
  <c r="AM1019" i="29"/>
  <c r="AJ1019" i="29"/>
  <c r="U1019" i="29"/>
  <c r="V1019" i="29" s="1"/>
  <c r="AM352" i="29"/>
  <c r="AJ352" i="29"/>
  <c r="U352" i="29"/>
  <c r="V352" i="29" s="1"/>
  <c r="AM806" i="29"/>
  <c r="U806" i="29"/>
  <c r="V806" i="29" s="1"/>
  <c r="AJ806" i="29"/>
  <c r="U212" i="29"/>
  <c r="V212" i="29" s="1"/>
  <c r="AM212" i="29"/>
  <c r="AJ212" i="29"/>
  <c r="AM724" i="29"/>
  <c r="AJ724" i="29"/>
  <c r="U724" i="29"/>
  <c r="V724" i="29" s="1"/>
  <c r="AM1360" i="29"/>
  <c r="AJ1360" i="29"/>
  <c r="U1360" i="29"/>
  <c r="V1360" i="29" s="1"/>
  <c r="AM418" i="29"/>
  <c r="AJ418" i="29"/>
  <c r="U418" i="29"/>
  <c r="V418" i="29" s="1"/>
  <c r="AM1097" i="29"/>
  <c r="U1097" i="29"/>
  <c r="V1097" i="29" s="1"/>
  <c r="AJ1097" i="29"/>
  <c r="AM119" i="29"/>
  <c r="U119" i="29"/>
  <c r="V119" i="29" s="1"/>
  <c r="AJ119" i="29"/>
  <c r="AM889" i="29"/>
  <c r="AJ889" i="29"/>
  <c r="U889" i="29"/>
  <c r="V889" i="29" s="1"/>
  <c r="AM133" i="29"/>
  <c r="AJ133" i="29"/>
  <c r="U133" i="29"/>
  <c r="V133" i="29" s="1"/>
  <c r="AM183" i="29"/>
  <c r="AJ183" i="29"/>
  <c r="U183" i="29"/>
  <c r="V183" i="29" s="1"/>
  <c r="U897" i="29"/>
  <c r="V897" i="29" s="1"/>
  <c r="AJ897" i="29"/>
  <c r="AM897" i="29"/>
  <c r="AM249" i="29"/>
  <c r="AJ249" i="29"/>
  <c r="U249" i="29"/>
  <c r="V249" i="29" s="1"/>
  <c r="AJ1075" i="29"/>
  <c r="AM1075" i="29"/>
  <c r="U1075" i="29"/>
  <c r="V1075" i="29" s="1"/>
  <c r="AM1153" i="29"/>
  <c r="U1153" i="29"/>
  <c r="V1153" i="29" s="1"/>
  <c r="AJ1153" i="29"/>
  <c r="AM1218" i="29"/>
  <c r="AJ1218" i="29"/>
  <c r="U1218" i="29"/>
  <c r="V1218" i="29" s="1"/>
  <c r="U1535" i="29"/>
  <c r="V1535" i="29" s="1"/>
  <c r="AJ1535" i="29"/>
  <c r="AM1535" i="29"/>
  <c r="U1715" i="29"/>
  <c r="V1715" i="29" s="1"/>
  <c r="AJ1715" i="29"/>
  <c r="AM1715" i="29"/>
  <c r="AM1549" i="29"/>
  <c r="AJ1549" i="29"/>
  <c r="U1549" i="29"/>
  <c r="V1549" i="29" s="1"/>
  <c r="AM1593" i="29"/>
  <c r="U1593" i="29"/>
  <c r="V1593" i="29" s="1"/>
  <c r="AJ1593" i="29"/>
  <c r="AM1537" i="29"/>
  <c r="U1537" i="29"/>
  <c r="V1537" i="29" s="1"/>
  <c r="AJ1537" i="29"/>
  <c r="AM1347" i="29"/>
  <c r="AJ1347" i="29"/>
  <c r="U1347" i="29"/>
  <c r="V1347" i="29" s="1"/>
  <c r="AM1583" i="29"/>
  <c r="AJ1583" i="29"/>
  <c r="U1583" i="29"/>
  <c r="V1583" i="29" s="1"/>
  <c r="AN1892" i="29"/>
  <c r="W1892" i="29"/>
  <c r="X1892" i="29" s="1"/>
  <c r="AL1892" i="29"/>
  <c r="AN1484" i="29"/>
  <c r="W1484" i="29"/>
  <c r="X1484" i="29" s="1"/>
  <c r="AL1484" i="29"/>
  <c r="AN1596" i="29"/>
  <c r="AL1596" i="29"/>
  <c r="W1596" i="29"/>
  <c r="X1596" i="29" s="1"/>
  <c r="AN1673" i="29"/>
  <c r="AL1673" i="29"/>
  <c r="W1673" i="29"/>
  <c r="X1673" i="29" s="1"/>
  <c r="AL1748" i="29"/>
  <c r="AN1748" i="29"/>
  <c r="W1748" i="29"/>
  <c r="X1748" i="29" s="1"/>
  <c r="AL735" i="29"/>
  <c r="AN735" i="29"/>
  <c r="W735" i="29"/>
  <c r="X735" i="29" s="1"/>
  <c r="AL1559" i="29"/>
  <c r="AN1559" i="29"/>
  <c r="W1559" i="29"/>
  <c r="X1559" i="29" s="1"/>
  <c r="AN968" i="29"/>
  <c r="AL968" i="29"/>
  <c r="W968" i="29"/>
  <c r="X968" i="29" s="1"/>
  <c r="AN1667" i="29"/>
  <c r="W1667" i="29"/>
  <c r="X1667" i="29" s="1"/>
  <c r="AL1667" i="29"/>
  <c r="AN1161" i="29"/>
  <c r="AL1161" i="29"/>
  <c r="W1161" i="29"/>
  <c r="X1161" i="29" s="1"/>
  <c r="AL1885" i="29"/>
  <c r="AN1885" i="29"/>
  <c r="W1885" i="29"/>
  <c r="X1885" i="29" s="1"/>
  <c r="AL1871" i="29"/>
  <c r="AN1871" i="29"/>
  <c r="W1871" i="29"/>
  <c r="X1871" i="29" s="1"/>
  <c r="AN1619" i="29"/>
  <c r="AL1619" i="29"/>
  <c r="W1619" i="29"/>
  <c r="X1619" i="29" s="1"/>
  <c r="AL1589" i="29"/>
  <c r="AN1589" i="29"/>
  <c r="W1589" i="29"/>
  <c r="X1589" i="29" s="1"/>
  <c r="AL1479" i="29"/>
  <c r="AN1479" i="29"/>
  <c r="W1479" i="29"/>
  <c r="X1479" i="29" s="1"/>
  <c r="AL1591" i="29"/>
  <c r="AN1591" i="29"/>
  <c r="W1591" i="29"/>
  <c r="X1591" i="29" s="1"/>
  <c r="AL574" i="29"/>
  <c r="AN574" i="29"/>
  <c r="W574" i="29"/>
  <c r="X574" i="29" s="1"/>
  <c r="AN1556" i="29"/>
  <c r="W1556" i="29"/>
  <c r="X1556" i="29" s="1"/>
  <c r="AL1556" i="29"/>
  <c r="AN767" i="29"/>
  <c r="W767" i="29"/>
  <c r="X767" i="29" s="1"/>
  <c r="AL767" i="29"/>
  <c r="AN645" i="29"/>
  <c r="AL645" i="29"/>
  <c r="W645" i="29"/>
  <c r="X645" i="29" s="1"/>
  <c r="AL205" i="29"/>
  <c r="AN205" i="29"/>
  <c r="W205" i="29"/>
  <c r="X205" i="29" s="1"/>
  <c r="AL132" i="29"/>
  <c r="AN132" i="29"/>
  <c r="W132" i="29"/>
  <c r="X132" i="29" s="1"/>
  <c r="AN1058" i="29"/>
  <c r="AL1058" i="29"/>
  <c r="W1058" i="29"/>
  <c r="X1058" i="29" s="1"/>
  <c r="AN416" i="29"/>
  <c r="W416" i="29"/>
  <c r="X416" i="29" s="1"/>
  <c r="AL416" i="29"/>
  <c r="AL534" i="29"/>
  <c r="AN534" i="29"/>
  <c r="W534" i="29"/>
  <c r="X534" i="29" s="1"/>
  <c r="AN437" i="29"/>
  <c r="W437" i="29"/>
  <c r="X437" i="29" s="1"/>
  <c r="AL437" i="29"/>
  <c r="AN584" i="29"/>
  <c r="W584" i="29"/>
  <c r="X584" i="29" s="1"/>
  <c r="AL584" i="29"/>
  <c r="AN806" i="29"/>
  <c r="W806" i="29"/>
  <c r="X806" i="29" s="1"/>
  <c r="AL806" i="29"/>
  <c r="AL841" i="29"/>
  <c r="AN841" i="29"/>
  <c r="W841" i="29"/>
  <c r="X841" i="29" s="1"/>
  <c r="AN95" i="29"/>
  <c r="W95" i="29"/>
  <c r="X95" i="29" s="1"/>
  <c r="AL95" i="29"/>
  <c r="AN765" i="29"/>
  <c r="AL765" i="29"/>
  <c r="W765" i="29"/>
  <c r="X765" i="29" s="1"/>
  <c r="AN1357" i="29"/>
  <c r="AL1357" i="29"/>
  <c r="W1357" i="29"/>
  <c r="X1357" i="29" s="1"/>
  <c r="AM19" i="29"/>
  <c r="AJ19" i="29"/>
  <c r="U19" i="29"/>
  <c r="V19" i="29" s="1"/>
  <c r="AM173" i="29"/>
  <c r="AJ173" i="29"/>
  <c r="U173" i="29"/>
  <c r="V173" i="29" s="1"/>
  <c r="AM141" i="29"/>
  <c r="U141" i="29"/>
  <c r="V141" i="29" s="1"/>
  <c r="AJ141" i="29"/>
  <c r="AM464" i="29"/>
  <c r="AJ464" i="29"/>
  <c r="U464" i="29"/>
  <c r="V464" i="29" s="1"/>
  <c r="AM928" i="29"/>
  <c r="AJ928" i="29"/>
  <c r="U928" i="29"/>
  <c r="V928" i="29" s="1"/>
  <c r="AM416" i="29"/>
  <c r="AJ416" i="29"/>
  <c r="U416" i="29"/>
  <c r="V416" i="29" s="1"/>
  <c r="AM865" i="29"/>
  <c r="U865" i="29"/>
  <c r="V865" i="29" s="1"/>
  <c r="AJ865" i="29"/>
  <c r="AM170" i="29"/>
  <c r="AJ170" i="29"/>
  <c r="U170" i="29"/>
  <c r="V170" i="29" s="1"/>
  <c r="U726" i="29"/>
  <c r="V726" i="29" s="1"/>
  <c r="AM726" i="29"/>
  <c r="AJ726" i="29"/>
  <c r="AM1237" i="29"/>
  <c r="AJ1237" i="29"/>
  <c r="U1237" i="29"/>
  <c r="V1237" i="29" s="1"/>
  <c r="AM434" i="29"/>
  <c r="AJ434" i="29"/>
  <c r="U434" i="29"/>
  <c r="V434" i="29" s="1"/>
  <c r="AM1107" i="29"/>
  <c r="AJ1107" i="29"/>
  <c r="U1107" i="29"/>
  <c r="V1107" i="29" s="1"/>
  <c r="AM199" i="29"/>
  <c r="AJ199" i="29"/>
  <c r="U199" i="29"/>
  <c r="V199" i="29" s="1"/>
  <c r="U915" i="29"/>
  <c r="V915" i="29" s="1"/>
  <c r="AJ915" i="29"/>
  <c r="AM915" i="29"/>
  <c r="AM1104" i="29"/>
  <c r="AJ1104" i="29"/>
  <c r="U1104" i="29"/>
  <c r="V1104" i="29" s="1"/>
  <c r="U760" i="29"/>
  <c r="V760" i="29" s="1"/>
  <c r="AJ760" i="29"/>
  <c r="AM760" i="29"/>
  <c r="AM1082" i="29"/>
  <c r="U1082" i="29"/>
  <c r="V1082" i="29" s="1"/>
  <c r="AJ1082" i="29"/>
  <c r="AM553" i="29"/>
  <c r="AJ553" i="29"/>
  <c r="U553" i="29"/>
  <c r="V553" i="29" s="1"/>
  <c r="AM874" i="29"/>
  <c r="AJ874" i="29"/>
  <c r="U874" i="29"/>
  <c r="V874" i="29" s="1"/>
  <c r="U878" i="29"/>
  <c r="V878" i="29" s="1"/>
  <c r="AJ878" i="29"/>
  <c r="AM878" i="29"/>
  <c r="AM1781" i="29"/>
  <c r="AJ1781" i="29"/>
  <c r="U1781" i="29"/>
  <c r="V1781" i="29" s="1"/>
  <c r="AM1548" i="29"/>
  <c r="U1548" i="29"/>
  <c r="V1548" i="29" s="1"/>
  <c r="AJ1548" i="29"/>
  <c r="AM1311" i="29"/>
  <c r="AJ1311" i="29"/>
  <c r="U1311" i="29"/>
  <c r="V1311" i="29" s="1"/>
  <c r="AM1885" i="29"/>
  <c r="AJ1885" i="29"/>
  <c r="U1885" i="29"/>
  <c r="V1885" i="29" s="1"/>
  <c r="U1546" i="29"/>
  <c r="V1546" i="29" s="1"/>
  <c r="AJ1546" i="29"/>
  <c r="AM1546" i="29"/>
  <c r="AM1590" i="29"/>
  <c r="AJ1590" i="29"/>
  <c r="U1590" i="29"/>
  <c r="V1590" i="29" s="1"/>
  <c r="AM866" i="29"/>
  <c r="AJ866" i="29"/>
  <c r="U866" i="29"/>
  <c r="V866" i="29" s="1"/>
  <c r="U1648" i="29"/>
  <c r="V1648" i="29" s="1"/>
  <c r="AJ1648" i="29"/>
  <c r="AM1648" i="29"/>
  <c r="AM814" i="29"/>
  <c r="AJ814" i="29"/>
  <c r="U814" i="29"/>
  <c r="V814" i="29" s="1"/>
  <c r="AM1596" i="29"/>
  <c r="AJ1596" i="29"/>
  <c r="U1596" i="29"/>
  <c r="V1596" i="29" s="1"/>
  <c r="AN1080" i="29"/>
  <c r="AL1080" i="29"/>
  <c r="W1080" i="29"/>
  <c r="X1080" i="29" s="1"/>
  <c r="AN1334" i="29"/>
  <c r="W1334" i="29"/>
  <c r="X1334" i="29" s="1"/>
  <c r="AL1334" i="29"/>
  <c r="AN975" i="29"/>
  <c r="W975" i="29"/>
  <c r="X975" i="29" s="1"/>
  <c r="AL975" i="29"/>
  <c r="AL1338" i="29"/>
  <c r="AN1338" i="29"/>
  <c r="W1338" i="29"/>
  <c r="X1338" i="29" s="1"/>
  <c r="AL387" i="29"/>
  <c r="AN387" i="29"/>
  <c r="W387" i="29"/>
  <c r="X387" i="29" s="1"/>
  <c r="AL563" i="29"/>
  <c r="AN563" i="29"/>
  <c r="W563" i="29"/>
  <c r="X563" i="29" s="1"/>
  <c r="AM27" i="29"/>
  <c r="AJ27" i="29"/>
  <c r="U27" i="29"/>
  <c r="V27" i="29" s="1"/>
  <c r="AM1209" i="29"/>
  <c r="AJ1209" i="29"/>
  <c r="U1209" i="29"/>
  <c r="V1209" i="29" s="1"/>
  <c r="AM834" i="29"/>
  <c r="AJ834" i="29"/>
  <c r="U834" i="29"/>
  <c r="V834" i="29" s="1"/>
  <c r="AM703" i="29"/>
  <c r="U703" i="29"/>
  <c r="V703" i="29" s="1"/>
  <c r="AJ703" i="29"/>
  <c r="U876" i="29"/>
  <c r="V876" i="29" s="1"/>
  <c r="AM876" i="29"/>
  <c r="AJ876" i="29"/>
  <c r="AM681" i="29"/>
  <c r="AJ681" i="29"/>
  <c r="U681" i="29"/>
  <c r="V681" i="29" s="1"/>
  <c r="AN1445" i="29"/>
  <c r="W1445" i="29"/>
  <c r="X1445" i="29" s="1"/>
  <c r="AL1445" i="29"/>
  <c r="AL1620" i="29"/>
  <c r="AN1620" i="29"/>
  <c r="W1620" i="29"/>
  <c r="X1620" i="29" s="1"/>
  <c r="AL676" i="29"/>
  <c r="AN676" i="29"/>
  <c r="W676" i="29"/>
  <c r="X676" i="29" s="1"/>
  <c r="AN383" i="29"/>
  <c r="W383" i="29"/>
  <c r="X383" i="29" s="1"/>
  <c r="AL383" i="29"/>
  <c r="AM265" i="29"/>
  <c r="AJ265" i="29"/>
  <c r="U265" i="29"/>
  <c r="V265" i="29" s="1"/>
  <c r="AM1060" i="29"/>
  <c r="U1060" i="29"/>
  <c r="V1060" i="29" s="1"/>
  <c r="AJ1060" i="29"/>
  <c r="AM852" i="29"/>
  <c r="AJ852" i="29"/>
  <c r="U852" i="29"/>
  <c r="V852" i="29" s="1"/>
  <c r="AM1558" i="29"/>
  <c r="U1558" i="29"/>
  <c r="V1558" i="29" s="1"/>
  <c r="AJ1558" i="29"/>
  <c r="U1729" i="29"/>
  <c r="V1729" i="29" s="1"/>
  <c r="AJ1729" i="29"/>
  <c r="AM1729" i="29"/>
  <c r="AN885" i="29"/>
  <c r="W885" i="29"/>
  <c r="X885" i="29" s="1"/>
  <c r="AL885" i="29"/>
  <c r="AN107" i="29"/>
  <c r="W107" i="29"/>
  <c r="X107" i="29" s="1"/>
  <c r="AL107" i="29"/>
  <c r="AN1251" i="29"/>
  <c r="W1251" i="29"/>
  <c r="X1251" i="29" s="1"/>
  <c r="AL1251" i="29"/>
  <c r="AL1019" i="29"/>
  <c r="AN1019" i="29"/>
  <c r="W1019" i="29"/>
  <c r="X1019" i="29" s="1"/>
  <c r="AM149" i="29"/>
  <c r="AJ149" i="29"/>
  <c r="U149" i="29"/>
  <c r="V149" i="29" s="1"/>
  <c r="AM112" i="29"/>
  <c r="U112" i="29"/>
  <c r="V112" i="29" s="1"/>
  <c r="AJ112" i="29"/>
  <c r="AM964" i="29"/>
  <c r="AJ964" i="29"/>
  <c r="U964" i="29"/>
  <c r="V964" i="29" s="1"/>
  <c r="AM715" i="29"/>
  <c r="AJ715" i="29"/>
  <c r="U715" i="29"/>
  <c r="V715" i="29" s="1"/>
  <c r="AM1796" i="29"/>
  <c r="U1796" i="29"/>
  <c r="V1796" i="29" s="1"/>
  <c r="AJ1796" i="29"/>
  <c r="AM390" i="29"/>
  <c r="AJ390" i="29"/>
  <c r="U390" i="29"/>
  <c r="V390" i="29" s="1"/>
  <c r="AM1403" i="29"/>
  <c r="U1403" i="29"/>
  <c r="V1403" i="29" s="1"/>
  <c r="AJ1403" i="29"/>
  <c r="AN1702" i="29"/>
  <c r="W1702" i="29"/>
  <c r="X1702" i="29" s="1"/>
  <c r="AL1702" i="29"/>
  <c r="AN897" i="29"/>
  <c r="W897" i="29"/>
  <c r="X897" i="29" s="1"/>
  <c r="AL897" i="29"/>
  <c r="AN317" i="29"/>
  <c r="AL317" i="29"/>
  <c r="W317" i="29"/>
  <c r="X317" i="29" s="1"/>
  <c r="AN721" i="29"/>
  <c r="AL721" i="29"/>
  <c r="W721" i="29"/>
  <c r="X721" i="29" s="1"/>
  <c r="AL850" i="29"/>
  <c r="AN850" i="29"/>
  <c r="W850" i="29"/>
  <c r="X850" i="29" s="1"/>
  <c r="AM146" i="29"/>
  <c r="AJ146" i="29"/>
  <c r="U146" i="29"/>
  <c r="V146" i="29" s="1"/>
  <c r="U491" i="29"/>
  <c r="V491" i="29" s="1"/>
  <c r="AJ491" i="29"/>
  <c r="AM491" i="29"/>
  <c r="AM248" i="29"/>
  <c r="AJ248" i="29"/>
  <c r="U248" i="29"/>
  <c r="V248" i="29" s="1"/>
  <c r="AM580" i="29"/>
  <c r="AJ580" i="29"/>
  <c r="U580" i="29"/>
  <c r="V580" i="29" s="1"/>
  <c r="AM961" i="29"/>
  <c r="U961" i="29"/>
  <c r="V961" i="29" s="1"/>
  <c r="AJ961" i="29"/>
  <c r="AM1804" i="29"/>
  <c r="AJ1804" i="29"/>
  <c r="U1804" i="29"/>
  <c r="V1804" i="29" s="1"/>
  <c r="AM1568" i="29"/>
  <c r="AJ1568" i="29"/>
  <c r="U1568" i="29"/>
  <c r="V1568" i="29" s="1"/>
  <c r="AL1281" i="29"/>
  <c r="AN1281" i="29"/>
  <c r="W1281" i="29"/>
  <c r="X1281" i="29" s="1"/>
  <c r="AN743" i="29"/>
  <c r="AL743" i="29"/>
  <c r="W743" i="29"/>
  <c r="X743" i="29" s="1"/>
  <c r="AN1762" i="29"/>
  <c r="W1762" i="29"/>
  <c r="X1762" i="29" s="1"/>
  <c r="AL1762" i="29"/>
  <c r="AL1504" i="29"/>
  <c r="AN1504" i="29"/>
  <c r="W1504" i="29"/>
  <c r="X1504" i="29" s="1"/>
  <c r="AL1888" i="29"/>
  <c r="AN1888" i="29"/>
  <c r="W1888" i="29"/>
  <c r="X1888" i="29" s="1"/>
  <c r="AN420" i="29"/>
  <c r="W420" i="29"/>
  <c r="X420" i="29" s="1"/>
  <c r="AL420" i="29"/>
  <c r="AL1078" i="29"/>
  <c r="AN1078" i="29"/>
  <c r="W1078" i="29"/>
  <c r="X1078" i="29" s="1"/>
  <c r="AL813" i="29"/>
  <c r="AN813" i="29"/>
  <c r="W813" i="29"/>
  <c r="X813" i="29" s="1"/>
  <c r="AM1182" i="29"/>
  <c r="AJ1182" i="29"/>
  <c r="U1182" i="29"/>
  <c r="V1182" i="29" s="1"/>
  <c r="AM902" i="29"/>
  <c r="AJ902" i="29"/>
  <c r="U902" i="29"/>
  <c r="V902" i="29" s="1"/>
  <c r="AM595" i="29"/>
  <c r="AJ595" i="29"/>
  <c r="U595" i="29"/>
  <c r="V595" i="29" s="1"/>
  <c r="U1809" i="29"/>
  <c r="V1809" i="29" s="1"/>
  <c r="AM1809" i="29"/>
  <c r="AJ1809" i="29"/>
  <c r="AN681" i="29"/>
  <c r="W681" i="29"/>
  <c r="X681" i="29" s="1"/>
  <c r="AL681" i="29"/>
  <c r="AL1749" i="29"/>
  <c r="AN1749" i="29"/>
  <c r="W1749" i="29"/>
  <c r="X1749" i="29" s="1"/>
  <c r="AL1473" i="29"/>
  <c r="AN1473" i="29"/>
  <c r="W1473" i="29"/>
  <c r="X1473" i="29" s="1"/>
  <c r="AN1259" i="29"/>
  <c r="W1259" i="29"/>
  <c r="X1259" i="29" s="1"/>
  <c r="AL1259" i="29"/>
  <c r="AL792" i="29"/>
  <c r="AN792" i="29"/>
  <c r="W792" i="29"/>
  <c r="X792" i="29" s="1"/>
  <c r="AL1143" i="29"/>
  <c r="AN1143" i="29"/>
  <c r="W1143" i="29"/>
  <c r="X1143" i="29" s="1"/>
  <c r="AN953" i="29"/>
  <c r="AL953" i="29"/>
  <c r="W953" i="29"/>
  <c r="X953" i="29" s="1"/>
  <c r="AM296" i="29"/>
  <c r="AJ296" i="29"/>
  <c r="U296" i="29"/>
  <c r="V296" i="29" s="1"/>
  <c r="U368" i="29"/>
  <c r="V368" i="29" s="1"/>
  <c r="AM368" i="29"/>
  <c r="AJ368" i="29"/>
  <c r="AM951" i="29"/>
  <c r="AJ951" i="29"/>
  <c r="U951" i="29"/>
  <c r="V951" i="29" s="1"/>
  <c r="U1491" i="29"/>
  <c r="V1491" i="29" s="1"/>
  <c r="AJ1491" i="29"/>
  <c r="AM1491" i="29"/>
  <c r="AL1159" i="29"/>
  <c r="AN1159" i="29"/>
  <c r="W1159" i="29"/>
  <c r="X1159" i="29" s="1"/>
  <c r="AN766" i="29"/>
  <c r="W766" i="29"/>
  <c r="X766" i="29" s="1"/>
  <c r="AL766" i="29"/>
  <c r="AM297" i="29"/>
  <c r="U297" i="29"/>
  <c r="V297" i="29" s="1"/>
  <c r="AJ297" i="29"/>
  <c r="U1334" i="29"/>
  <c r="V1334" i="29" s="1"/>
  <c r="AJ1334" i="29"/>
  <c r="AM1334" i="29"/>
  <c r="U494" i="29"/>
  <c r="V494" i="29" s="1"/>
  <c r="AM494" i="29"/>
  <c r="AJ494" i="29"/>
  <c r="AM456" i="29"/>
  <c r="AJ456" i="29"/>
  <c r="U456" i="29"/>
  <c r="V456" i="29" s="1"/>
  <c r="U116" i="29"/>
  <c r="V116" i="29" s="1"/>
  <c r="AM116" i="29"/>
  <c r="AJ116" i="29"/>
  <c r="AM1644" i="29"/>
  <c r="AJ1644" i="29"/>
  <c r="U1644" i="29"/>
  <c r="V1644" i="29" s="1"/>
  <c r="AL1739" i="29"/>
  <c r="AN1739" i="29"/>
  <c r="W1739" i="29"/>
  <c r="X1739" i="29" s="1"/>
  <c r="AM441" i="29"/>
  <c r="AJ441" i="29"/>
  <c r="U441" i="29"/>
  <c r="V441" i="29" s="1"/>
  <c r="AN1534" i="29"/>
  <c r="W1534" i="29"/>
  <c r="X1534" i="29" s="1"/>
  <c r="AL1534" i="29"/>
  <c r="AL1567" i="29"/>
  <c r="AN1567" i="29"/>
  <c r="W1567" i="29"/>
  <c r="X1567" i="29" s="1"/>
  <c r="AN708" i="29"/>
  <c r="W708" i="29"/>
  <c r="X708" i="29" s="1"/>
  <c r="AL708" i="29"/>
  <c r="AN1831" i="29"/>
  <c r="W1831" i="29"/>
  <c r="X1831" i="29" s="1"/>
  <c r="AL1831" i="29"/>
  <c r="AN1225" i="29"/>
  <c r="W1225" i="29"/>
  <c r="X1225" i="29" s="1"/>
  <c r="AL1225" i="29"/>
  <c r="AN1867" i="29"/>
  <c r="AL1867" i="29"/>
  <c r="W1867" i="29"/>
  <c r="X1867" i="29" s="1"/>
  <c r="AL1634" i="29"/>
  <c r="AN1634" i="29"/>
  <c r="W1634" i="29"/>
  <c r="X1634" i="29" s="1"/>
  <c r="AN1646" i="29"/>
  <c r="W1646" i="29"/>
  <c r="X1646" i="29" s="1"/>
  <c r="AL1646" i="29"/>
  <c r="AN1750" i="29"/>
  <c r="W1750" i="29"/>
  <c r="X1750" i="29" s="1"/>
  <c r="AL1750" i="29"/>
  <c r="AN888" i="29"/>
  <c r="AL888" i="29"/>
  <c r="W888" i="29"/>
  <c r="X888" i="29" s="1"/>
  <c r="AN1654" i="29"/>
  <c r="AL1654" i="29"/>
  <c r="W1654" i="29"/>
  <c r="X1654" i="29" s="1"/>
  <c r="AN1751" i="29"/>
  <c r="W1751" i="29"/>
  <c r="X1751" i="29" s="1"/>
  <c r="AL1751" i="29"/>
  <c r="AL939" i="29"/>
  <c r="AN939" i="29"/>
  <c r="W939" i="29"/>
  <c r="X939" i="29" s="1"/>
  <c r="AN229" i="29"/>
  <c r="W229" i="29"/>
  <c r="X229" i="29" s="1"/>
  <c r="AL229" i="29"/>
  <c r="AN458" i="29"/>
  <c r="W458" i="29"/>
  <c r="X458" i="29" s="1"/>
  <c r="AL458" i="29"/>
  <c r="AN543" i="29"/>
  <c r="W543" i="29"/>
  <c r="X543" i="29" s="1"/>
  <c r="AL543" i="29"/>
  <c r="AN638" i="29"/>
  <c r="W638" i="29"/>
  <c r="X638" i="29" s="1"/>
  <c r="AL638" i="29"/>
  <c r="AN854" i="29"/>
  <c r="W854" i="29"/>
  <c r="X854" i="29" s="1"/>
  <c r="AL854" i="29"/>
  <c r="AN51" i="29"/>
  <c r="AL51" i="29"/>
  <c r="W51" i="29"/>
  <c r="X51" i="29" s="1"/>
  <c r="AN190" i="29"/>
  <c r="W190" i="29"/>
  <c r="X190" i="29" s="1"/>
  <c r="AL190" i="29"/>
  <c r="AL1053" i="29"/>
  <c r="AN1053" i="29"/>
  <c r="W1053" i="29"/>
  <c r="X1053" i="29" s="1"/>
  <c r="AL421" i="29"/>
  <c r="AN421" i="29"/>
  <c r="W421" i="29"/>
  <c r="X421" i="29" s="1"/>
  <c r="AL751" i="29"/>
  <c r="AN751" i="29"/>
  <c r="W751" i="29"/>
  <c r="X751" i="29" s="1"/>
  <c r="AL601" i="29"/>
  <c r="AN601" i="29"/>
  <c r="W601" i="29"/>
  <c r="X601" i="29" s="1"/>
  <c r="AN984" i="29"/>
  <c r="W984" i="29"/>
  <c r="X984" i="29" s="1"/>
  <c r="AL984" i="29"/>
  <c r="AL672" i="29"/>
  <c r="AN672" i="29"/>
  <c r="W672" i="29"/>
  <c r="X672" i="29" s="1"/>
  <c r="AL945" i="29"/>
  <c r="AN945" i="29"/>
  <c r="W945" i="29"/>
  <c r="X945" i="29" s="1"/>
  <c r="AN13" i="29"/>
  <c r="AL13" i="29"/>
  <c r="W13" i="29"/>
  <c r="X13" i="29" s="1"/>
  <c r="AL699" i="29"/>
  <c r="AN699" i="29"/>
  <c r="W699" i="29"/>
  <c r="X699" i="29" s="1"/>
  <c r="AL323" i="29"/>
  <c r="AN323" i="29"/>
  <c r="W323" i="29"/>
  <c r="X323" i="29" s="1"/>
  <c r="U74" i="29"/>
  <c r="V74" i="29" s="1"/>
  <c r="AJ74" i="29"/>
  <c r="AM74" i="29"/>
  <c r="AM160" i="29"/>
  <c r="AJ160" i="29"/>
  <c r="U160" i="29"/>
  <c r="V160" i="29" s="1"/>
  <c r="AM561" i="29"/>
  <c r="AJ561" i="29"/>
  <c r="U561" i="29"/>
  <c r="V561" i="29" s="1"/>
  <c r="AM882" i="29"/>
  <c r="U882" i="29"/>
  <c r="V882" i="29" s="1"/>
  <c r="AJ882" i="29"/>
  <c r="AM308" i="29"/>
  <c r="AJ308" i="29"/>
  <c r="U308" i="29"/>
  <c r="V308" i="29" s="1"/>
  <c r="AM623" i="29"/>
  <c r="AJ623" i="29"/>
  <c r="U623" i="29"/>
  <c r="V623" i="29" s="1"/>
  <c r="AM1120" i="29"/>
  <c r="AJ1120" i="29"/>
  <c r="U1120" i="29"/>
  <c r="V1120" i="29" s="1"/>
  <c r="AM480" i="29"/>
  <c r="AJ480" i="29"/>
  <c r="U480" i="29"/>
  <c r="V480" i="29" s="1"/>
  <c r="U992" i="29"/>
  <c r="V992" i="29" s="1"/>
  <c r="AJ992" i="29"/>
  <c r="AM992" i="29"/>
  <c r="AM339" i="29"/>
  <c r="U339" i="29"/>
  <c r="V339" i="29" s="1"/>
  <c r="AJ339" i="29"/>
  <c r="AM860" i="29"/>
  <c r="AJ860" i="29"/>
  <c r="U860" i="29"/>
  <c r="V860" i="29" s="1"/>
  <c r="AM137" i="29"/>
  <c r="AJ137" i="29"/>
  <c r="U137" i="29"/>
  <c r="V137" i="29" s="1"/>
  <c r="AM657" i="29"/>
  <c r="AJ657" i="29"/>
  <c r="U657" i="29"/>
  <c r="V657" i="29" s="1"/>
  <c r="AM1381" i="29"/>
  <c r="AJ1381" i="29"/>
  <c r="U1381" i="29"/>
  <c r="V1381" i="29" s="1"/>
  <c r="AM514" i="29"/>
  <c r="AJ514" i="29"/>
  <c r="U514" i="29"/>
  <c r="V514" i="29" s="1"/>
  <c r="AM1187" i="29"/>
  <c r="U1187" i="29"/>
  <c r="V1187" i="29" s="1"/>
  <c r="AJ1187" i="29"/>
  <c r="AM309" i="29"/>
  <c r="AJ309" i="29"/>
  <c r="U309" i="29"/>
  <c r="V309" i="29" s="1"/>
  <c r="AM1003" i="29"/>
  <c r="AJ1003" i="29"/>
  <c r="U1003" i="29"/>
  <c r="V1003" i="29" s="1"/>
  <c r="AM1265" i="29"/>
  <c r="AJ1265" i="29"/>
  <c r="U1265" i="29"/>
  <c r="V1265" i="29" s="1"/>
  <c r="AM1276" i="29"/>
  <c r="AJ1276" i="29"/>
  <c r="U1276" i="29"/>
  <c r="V1276" i="29" s="1"/>
  <c r="AM1330" i="29"/>
  <c r="AJ1330" i="29"/>
  <c r="U1330" i="29"/>
  <c r="V1330" i="29" s="1"/>
  <c r="U762" i="29"/>
  <c r="V762" i="29" s="1"/>
  <c r="AM762" i="29"/>
  <c r="AJ762" i="29"/>
  <c r="AM1733" i="29"/>
  <c r="U1733" i="29"/>
  <c r="V1733" i="29" s="1"/>
  <c r="AJ1733" i="29"/>
  <c r="AJ756" i="29"/>
  <c r="AM756" i="29"/>
  <c r="U756" i="29"/>
  <c r="V756" i="29" s="1"/>
  <c r="AM1500" i="29"/>
  <c r="AJ1500" i="29"/>
  <c r="U1500" i="29"/>
  <c r="V1500" i="29" s="1"/>
  <c r="AM1436" i="29"/>
  <c r="U1436" i="29"/>
  <c r="V1436" i="29" s="1"/>
  <c r="AJ1436" i="29"/>
  <c r="AM1898" i="29"/>
  <c r="AJ1898" i="29"/>
  <c r="U1898" i="29"/>
  <c r="V1898" i="29" s="1"/>
  <c r="AM1823" i="29"/>
  <c r="U1823" i="29"/>
  <c r="V1823" i="29" s="1"/>
  <c r="AJ1823" i="29"/>
  <c r="AM1486" i="29"/>
  <c r="AJ1486" i="29"/>
  <c r="U1486" i="29"/>
  <c r="V1486" i="29" s="1"/>
  <c r="AM1560" i="29"/>
  <c r="U1560" i="29"/>
  <c r="V1560" i="29" s="1"/>
  <c r="AJ1560" i="29"/>
  <c r="AM1716" i="29"/>
  <c r="AJ1716" i="29"/>
  <c r="U1716" i="29"/>
  <c r="V1716" i="29" s="1"/>
  <c r="AL1119" i="29"/>
  <c r="AN1119" i="29"/>
  <c r="W1119" i="29"/>
  <c r="X1119" i="29" s="1"/>
  <c r="AN1706" i="29"/>
  <c r="AL1706" i="29"/>
  <c r="W1706" i="29"/>
  <c r="X1706" i="29" s="1"/>
  <c r="AL1086" i="29"/>
  <c r="AN1086" i="29"/>
  <c r="W1086" i="29"/>
  <c r="X1086" i="29" s="1"/>
  <c r="AN1858" i="29"/>
  <c r="W1858" i="29"/>
  <c r="X1858" i="29" s="1"/>
  <c r="AL1858" i="29"/>
  <c r="AL1261" i="29"/>
  <c r="AN1261" i="29"/>
  <c r="W1261" i="29"/>
  <c r="X1261" i="29" s="1"/>
  <c r="AN900" i="29"/>
  <c r="AL900" i="29"/>
  <c r="W900" i="29"/>
  <c r="X900" i="29" s="1"/>
  <c r="AN1870" i="29"/>
  <c r="AL1870" i="29"/>
  <c r="W1870" i="29"/>
  <c r="X1870" i="29" s="1"/>
  <c r="AN944" i="29"/>
  <c r="W944" i="29"/>
  <c r="X944" i="29" s="1"/>
  <c r="AL944" i="29"/>
  <c r="AN1810" i="29"/>
  <c r="AL1810" i="29"/>
  <c r="W1810" i="29"/>
  <c r="X1810" i="29" s="1"/>
  <c r="AL1881" i="29"/>
  <c r="AN1881" i="29"/>
  <c r="W1881" i="29"/>
  <c r="X1881" i="29" s="1"/>
  <c r="AN1791" i="29"/>
  <c r="W1791" i="29"/>
  <c r="X1791" i="29" s="1"/>
  <c r="AL1791" i="29"/>
  <c r="AL1354" i="29"/>
  <c r="AN1354" i="29"/>
  <c r="W1354" i="29"/>
  <c r="X1354" i="29" s="1"/>
  <c r="AL1227" i="29"/>
  <c r="AN1227" i="29"/>
  <c r="W1227" i="29"/>
  <c r="X1227" i="29" s="1"/>
  <c r="AN1164" i="29"/>
  <c r="AL1164" i="29"/>
  <c r="W1164" i="29"/>
  <c r="X1164" i="29" s="1"/>
  <c r="AL55" i="29"/>
  <c r="AN55" i="29"/>
  <c r="W55" i="29"/>
  <c r="X55" i="29" s="1"/>
  <c r="AN202" i="29"/>
  <c r="W202" i="29"/>
  <c r="X202" i="29" s="1"/>
  <c r="AL202" i="29"/>
  <c r="AN49" i="29"/>
  <c r="AL49" i="29"/>
  <c r="W49" i="29"/>
  <c r="X49" i="29" s="1"/>
  <c r="AL385" i="29"/>
  <c r="AN385" i="29"/>
  <c r="W385" i="29"/>
  <c r="X385" i="29" s="1"/>
  <c r="AN845" i="29"/>
  <c r="W845" i="29"/>
  <c r="X845" i="29" s="1"/>
  <c r="AL845" i="29"/>
  <c r="AN297" i="29"/>
  <c r="AL297" i="29"/>
  <c r="W297" i="29"/>
  <c r="X297" i="29" s="1"/>
  <c r="AN419" i="29"/>
  <c r="AL419" i="29"/>
  <c r="W419" i="29"/>
  <c r="X419" i="29" s="1"/>
  <c r="AL504" i="29"/>
  <c r="AN504" i="29"/>
  <c r="W504" i="29"/>
  <c r="X504" i="29" s="1"/>
  <c r="AN1683" i="29"/>
  <c r="AL1683" i="29"/>
  <c r="W1683" i="29"/>
  <c r="X1683" i="29" s="1"/>
  <c r="AN895" i="29"/>
  <c r="W895" i="29"/>
  <c r="X895" i="29" s="1"/>
  <c r="AL895" i="29"/>
  <c r="AN583" i="29"/>
  <c r="W583" i="29"/>
  <c r="X583" i="29" s="1"/>
  <c r="AL583" i="29"/>
  <c r="AN678" i="29"/>
  <c r="AL678" i="29"/>
  <c r="W678" i="29"/>
  <c r="X678" i="29" s="1"/>
  <c r="AN493" i="29"/>
  <c r="W493" i="29"/>
  <c r="X493" i="29" s="1"/>
  <c r="AL493" i="29"/>
  <c r="AL1120" i="29"/>
  <c r="AN1120" i="29"/>
  <c r="W1120" i="29"/>
  <c r="X1120" i="29" s="1"/>
  <c r="AN9" i="29"/>
  <c r="W9" i="29"/>
  <c r="X9" i="29" s="1"/>
  <c r="AL9" i="29"/>
  <c r="AL1175" i="29"/>
  <c r="AN1175" i="29"/>
  <c r="W1175" i="29"/>
  <c r="X1175" i="29" s="1"/>
  <c r="AN88" i="29"/>
  <c r="W88" i="29"/>
  <c r="X88" i="29" s="1"/>
  <c r="AL88" i="29"/>
  <c r="AN298" i="29"/>
  <c r="W298" i="29"/>
  <c r="X298" i="29" s="1"/>
  <c r="AL298" i="29"/>
  <c r="AN227" i="29"/>
  <c r="W227" i="29"/>
  <c r="X227" i="29" s="1"/>
  <c r="AL227" i="29"/>
  <c r="AL1339" i="29"/>
  <c r="AN1339" i="29"/>
  <c r="W1339" i="29"/>
  <c r="X1339" i="29" s="1"/>
  <c r="AL976" i="29"/>
  <c r="AN976" i="29"/>
  <c r="W976" i="29"/>
  <c r="X976" i="29" s="1"/>
  <c r="AN384" i="29"/>
  <c r="AL384" i="29"/>
  <c r="W384" i="29"/>
  <c r="X384" i="29" s="1"/>
  <c r="AM138" i="29"/>
  <c r="AJ138" i="29"/>
  <c r="U138" i="29"/>
  <c r="V138" i="29" s="1"/>
  <c r="AM18" i="29"/>
  <c r="AJ18" i="29"/>
  <c r="U18" i="29"/>
  <c r="V18" i="29" s="1"/>
  <c r="AM162" i="29"/>
  <c r="AJ162" i="29"/>
  <c r="U162" i="29"/>
  <c r="V162" i="29" s="1"/>
  <c r="AM592" i="29"/>
  <c r="AJ592" i="29"/>
  <c r="U592" i="29"/>
  <c r="V592" i="29" s="1"/>
  <c r="AM1116" i="29"/>
  <c r="U1116" i="29"/>
  <c r="V1116" i="29" s="1"/>
  <c r="AJ1116" i="29"/>
  <c r="AM222" i="29"/>
  <c r="U222" i="29"/>
  <c r="V222" i="29" s="1"/>
  <c r="AJ222" i="29"/>
  <c r="AM633" i="29"/>
  <c r="AJ633" i="29"/>
  <c r="U633" i="29"/>
  <c r="V633" i="29" s="1"/>
  <c r="AJ1357" i="29"/>
  <c r="U1357" i="29"/>
  <c r="V1357" i="29" s="1"/>
  <c r="AM1357" i="29"/>
  <c r="AM490" i="29"/>
  <c r="AJ490" i="29"/>
  <c r="U490" i="29"/>
  <c r="V490" i="29" s="1"/>
  <c r="AM1163" i="29"/>
  <c r="AJ1163" i="29"/>
  <c r="U1163" i="29"/>
  <c r="V1163" i="29" s="1"/>
  <c r="AM562" i="29"/>
  <c r="AJ562" i="29"/>
  <c r="U562" i="29"/>
  <c r="V562" i="29" s="1"/>
  <c r="AM1014" i="29"/>
  <c r="AJ1014" i="29"/>
  <c r="U1014" i="29"/>
  <c r="V1014" i="29" s="1"/>
  <c r="AM349" i="29"/>
  <c r="U349" i="29"/>
  <c r="V349" i="29" s="1"/>
  <c r="AJ349" i="29"/>
  <c r="U773" i="29"/>
  <c r="V773" i="29" s="1"/>
  <c r="AM773" i="29"/>
  <c r="AJ773" i="29"/>
  <c r="AM1305" i="29"/>
  <c r="AJ1305" i="29"/>
  <c r="U1305" i="29"/>
  <c r="V1305" i="29" s="1"/>
  <c r="U436" i="29"/>
  <c r="V436" i="29" s="1"/>
  <c r="AJ436" i="29"/>
  <c r="AM436" i="29"/>
  <c r="AM986" i="29"/>
  <c r="U986" i="29"/>
  <c r="V986" i="29" s="1"/>
  <c r="AJ986" i="29"/>
  <c r="AM255" i="29"/>
  <c r="AJ255" i="29"/>
  <c r="U255" i="29"/>
  <c r="V255" i="29" s="1"/>
  <c r="AM799" i="29"/>
  <c r="AJ799" i="29"/>
  <c r="U799" i="29"/>
  <c r="V799" i="29" s="1"/>
  <c r="AM1355" i="29"/>
  <c r="AJ1355" i="29"/>
  <c r="U1355" i="29"/>
  <c r="V1355" i="29" s="1"/>
  <c r="AM1732" i="29"/>
  <c r="AJ1732" i="29"/>
  <c r="U1732" i="29"/>
  <c r="V1732" i="29" s="1"/>
  <c r="AM1419" i="29"/>
  <c r="U1419" i="29"/>
  <c r="V1419" i="29" s="1"/>
  <c r="AJ1419" i="29"/>
  <c r="AM328" i="29"/>
  <c r="AJ328" i="29"/>
  <c r="U328" i="29"/>
  <c r="V328" i="29" s="1"/>
  <c r="AM1439" i="29"/>
  <c r="U1439" i="29"/>
  <c r="V1439" i="29" s="1"/>
  <c r="AJ1439" i="29"/>
  <c r="AM282" i="29"/>
  <c r="AJ282" i="29"/>
  <c r="U282" i="29"/>
  <c r="V282" i="29" s="1"/>
  <c r="AM1443" i="29"/>
  <c r="U1443" i="29"/>
  <c r="V1443" i="29" s="1"/>
  <c r="AJ1443" i="29"/>
  <c r="U1199" i="29"/>
  <c r="V1199" i="29" s="1"/>
  <c r="AJ1199" i="29"/>
  <c r="AM1199" i="29"/>
  <c r="AM1785" i="29"/>
  <c r="AJ1785" i="29"/>
  <c r="U1785" i="29"/>
  <c r="V1785" i="29" s="1"/>
  <c r="AM1362" i="29"/>
  <c r="AJ1362" i="29"/>
  <c r="U1362" i="29"/>
  <c r="V1362" i="29" s="1"/>
  <c r="AM1775" i="29"/>
  <c r="AJ1775" i="29"/>
  <c r="U1775" i="29"/>
  <c r="V1775" i="29" s="1"/>
  <c r="U576" i="29"/>
  <c r="V576" i="29" s="1"/>
  <c r="AM576" i="29"/>
  <c r="AJ576" i="29"/>
  <c r="U1767" i="29"/>
  <c r="V1767" i="29" s="1"/>
  <c r="AJ1767" i="29"/>
  <c r="AM1767" i="29"/>
  <c r="AN1411" i="29"/>
  <c r="W1411" i="29"/>
  <c r="X1411" i="29" s="1"/>
  <c r="AL1411" i="29"/>
  <c r="AN1699" i="29"/>
  <c r="W1699" i="29"/>
  <c r="X1699" i="29" s="1"/>
  <c r="AL1699" i="29"/>
  <c r="AN973" i="29"/>
  <c r="W973" i="29"/>
  <c r="X973" i="29" s="1"/>
  <c r="AL973" i="29"/>
  <c r="AN1361" i="29"/>
  <c r="W1361" i="29"/>
  <c r="X1361" i="29" s="1"/>
  <c r="AL1361" i="29"/>
  <c r="AN969" i="29"/>
  <c r="AL969" i="29"/>
  <c r="W969" i="29"/>
  <c r="X969" i="29" s="1"/>
  <c r="W1662" i="29"/>
  <c r="X1662" i="29" s="1"/>
  <c r="AL1662" i="29"/>
  <c r="AN1662" i="29"/>
  <c r="AN1134" i="29"/>
  <c r="W1134" i="29"/>
  <c r="X1134" i="29" s="1"/>
  <c r="AL1134" i="29"/>
  <c r="AN1377" i="29"/>
  <c r="W1377" i="29"/>
  <c r="X1377" i="29" s="1"/>
  <c r="AL1377" i="29"/>
  <c r="AL1555" i="29"/>
  <c r="AN1555" i="29"/>
  <c r="W1555" i="29"/>
  <c r="X1555" i="29" s="1"/>
  <c r="AN1779" i="29"/>
  <c r="AL1779" i="29"/>
  <c r="W1779" i="29"/>
  <c r="X1779" i="29" s="1"/>
  <c r="AL1694" i="29"/>
  <c r="AN1694" i="29"/>
  <c r="W1694" i="29"/>
  <c r="X1694" i="29" s="1"/>
  <c r="AL829" i="29"/>
  <c r="AN829" i="29"/>
  <c r="W829" i="29"/>
  <c r="X829" i="29" s="1"/>
  <c r="AN125" i="29"/>
  <c r="W125" i="29"/>
  <c r="X125" i="29" s="1"/>
  <c r="AL125" i="29"/>
  <c r="AL521" i="29"/>
  <c r="AN521" i="29"/>
  <c r="W521" i="29"/>
  <c r="X521" i="29" s="1"/>
  <c r="AN1302" i="29"/>
  <c r="AL1302" i="29"/>
  <c r="W1302" i="29"/>
  <c r="X1302" i="29" s="1"/>
  <c r="AL757" i="29"/>
  <c r="AN757" i="29"/>
  <c r="W757" i="29"/>
  <c r="X757" i="29" s="1"/>
  <c r="AN659" i="29"/>
  <c r="W659" i="29"/>
  <c r="X659" i="29" s="1"/>
  <c r="AL659" i="29"/>
  <c r="AN835" i="29"/>
  <c r="W835" i="29"/>
  <c r="X835" i="29" s="1"/>
  <c r="AL835" i="29"/>
  <c r="AN96" i="29"/>
  <c r="W96" i="29"/>
  <c r="X96" i="29" s="1"/>
  <c r="AL96" i="29"/>
  <c r="AL6" i="29"/>
  <c r="AN6" i="29"/>
  <c r="W6" i="29"/>
  <c r="X6" i="29" s="1"/>
  <c r="AN84" i="29"/>
  <c r="AL84" i="29"/>
  <c r="W84" i="29"/>
  <c r="X84" i="29" s="1"/>
  <c r="AL348" i="29"/>
  <c r="AN348" i="29"/>
  <c r="W348" i="29"/>
  <c r="X348" i="29" s="1"/>
  <c r="AL1275" i="29"/>
  <c r="AN1275" i="29"/>
  <c r="W1275" i="29"/>
  <c r="X1275" i="29" s="1"/>
  <c r="AL582" i="29"/>
  <c r="AN582" i="29"/>
  <c r="W582" i="29"/>
  <c r="X582" i="29" s="1"/>
  <c r="AL777" i="29"/>
  <c r="AN777" i="29"/>
  <c r="W777" i="29"/>
  <c r="X777" i="29" s="1"/>
  <c r="AN469" i="29"/>
  <c r="AL469" i="29"/>
  <c r="W469" i="29"/>
  <c r="X469" i="29" s="1"/>
  <c r="AN156" i="29"/>
  <c r="W156" i="29"/>
  <c r="X156" i="29" s="1"/>
  <c r="AL156" i="29"/>
  <c r="AN605" i="29"/>
  <c r="W605" i="29"/>
  <c r="X605" i="29" s="1"/>
  <c r="AL605" i="29"/>
  <c r="AN234" i="29"/>
  <c r="AL234" i="29"/>
  <c r="W234" i="29"/>
  <c r="X234" i="29" s="1"/>
  <c r="AM93" i="29"/>
  <c r="U93" i="29"/>
  <c r="V93" i="29" s="1"/>
  <c r="AJ93" i="29"/>
  <c r="AM82" i="29"/>
  <c r="U82" i="29"/>
  <c r="V82" i="29" s="1"/>
  <c r="AJ82" i="29"/>
  <c r="AM602" i="29"/>
  <c r="AJ602" i="29"/>
  <c r="U602" i="29"/>
  <c r="V602" i="29" s="1"/>
  <c r="AM1054" i="29"/>
  <c r="AJ1054" i="29"/>
  <c r="U1054" i="29"/>
  <c r="V1054" i="29" s="1"/>
  <c r="AM325" i="29"/>
  <c r="AJ325" i="29"/>
  <c r="U325" i="29"/>
  <c r="V325" i="29" s="1"/>
  <c r="AM558" i="29"/>
  <c r="U558" i="29"/>
  <c r="V558" i="29" s="1"/>
  <c r="AJ558" i="29"/>
  <c r="AM1281" i="29"/>
  <c r="AJ1281" i="29"/>
  <c r="U1281" i="29"/>
  <c r="V1281" i="29" s="1"/>
  <c r="AM635" i="29"/>
  <c r="AJ635" i="29"/>
  <c r="U635" i="29"/>
  <c r="V635" i="29" s="1"/>
  <c r="AM1186" i="29"/>
  <c r="AJ1186" i="29"/>
  <c r="U1186" i="29"/>
  <c r="V1186" i="29" s="1"/>
  <c r="AM484" i="29"/>
  <c r="U484" i="29"/>
  <c r="V484" i="29" s="1"/>
  <c r="AJ484" i="29"/>
  <c r="AM813" i="29"/>
  <c r="AJ813" i="29"/>
  <c r="U813" i="29"/>
  <c r="V813" i="29" s="1"/>
  <c r="AM295" i="29"/>
  <c r="AJ295" i="29"/>
  <c r="U295" i="29"/>
  <c r="V295" i="29" s="1"/>
  <c r="AM618" i="29"/>
  <c r="AJ618" i="29"/>
  <c r="U618" i="29"/>
  <c r="V618" i="29" s="1"/>
  <c r="U1080" i="29"/>
  <c r="V1080" i="29" s="1"/>
  <c r="AJ1080" i="29"/>
  <c r="AM1080" i="29"/>
  <c r="AM303" i="29"/>
  <c r="AJ303" i="29"/>
  <c r="U303" i="29"/>
  <c r="V303" i="29" s="1"/>
  <c r="AM626" i="29"/>
  <c r="U626" i="29"/>
  <c r="V626" i="29" s="1"/>
  <c r="AJ626" i="29"/>
  <c r="U1121" i="29"/>
  <c r="V1121" i="29" s="1"/>
  <c r="AJ1121" i="29"/>
  <c r="AM1121" i="29"/>
  <c r="AM270" i="29"/>
  <c r="AJ270" i="29"/>
  <c r="U270" i="29"/>
  <c r="V270" i="29" s="1"/>
  <c r="AM653" i="29"/>
  <c r="AJ653" i="29"/>
  <c r="U653" i="29"/>
  <c r="V653" i="29" s="1"/>
  <c r="AM429" i="29"/>
  <c r="AJ429" i="29"/>
  <c r="U429" i="29"/>
  <c r="V429" i="29" s="1"/>
  <c r="AM1459" i="29"/>
  <c r="AJ1459" i="29"/>
  <c r="U1459" i="29"/>
  <c r="V1459" i="29" s="1"/>
  <c r="AJ1633" i="29"/>
  <c r="AM1633" i="29"/>
  <c r="U1633" i="29"/>
  <c r="V1633" i="29" s="1"/>
  <c r="AM1292" i="29"/>
  <c r="AJ1292" i="29"/>
  <c r="U1292" i="29"/>
  <c r="V1292" i="29" s="1"/>
  <c r="AM1552" i="29"/>
  <c r="AJ1552" i="29"/>
  <c r="U1552" i="29"/>
  <c r="V1552" i="29" s="1"/>
  <c r="AM1679" i="29"/>
  <c r="AJ1679" i="29"/>
  <c r="U1679" i="29"/>
  <c r="V1679" i="29" s="1"/>
  <c r="AM1731" i="29"/>
  <c r="AJ1731" i="29"/>
  <c r="U1731" i="29"/>
  <c r="V1731" i="29" s="1"/>
  <c r="AM768" i="29"/>
  <c r="AJ768" i="29"/>
  <c r="U768" i="29"/>
  <c r="V768" i="29" s="1"/>
  <c r="AM1675" i="29"/>
  <c r="AJ1675" i="29"/>
  <c r="U1675" i="29"/>
  <c r="V1675" i="29" s="1"/>
  <c r="AJ586" i="29"/>
  <c r="AM586" i="29"/>
  <c r="U586" i="29"/>
  <c r="V586" i="29" s="1"/>
  <c r="AM1681" i="29"/>
  <c r="AJ1681" i="29"/>
  <c r="U1681" i="29"/>
  <c r="V1681" i="29" s="1"/>
  <c r="AM1450" i="29"/>
  <c r="U1450" i="29"/>
  <c r="V1450" i="29" s="1"/>
  <c r="AJ1450" i="29"/>
  <c r="AL1372" i="29"/>
  <c r="AN1372" i="29"/>
  <c r="W1372" i="29"/>
  <c r="X1372" i="29" s="1"/>
  <c r="AN1472" i="29"/>
  <c r="W1472" i="29"/>
  <c r="X1472" i="29" s="1"/>
  <c r="AL1472" i="29"/>
  <c r="AN1878" i="29"/>
  <c r="AL1878" i="29"/>
  <c r="W1878" i="29"/>
  <c r="X1878" i="29" s="1"/>
  <c r="AN1736" i="29"/>
  <c r="AL1736" i="29"/>
  <c r="W1736" i="29"/>
  <c r="X1736" i="29" s="1"/>
  <c r="AL1381" i="29"/>
  <c r="AN1381" i="29"/>
  <c r="W1381" i="29"/>
  <c r="X1381" i="29" s="1"/>
  <c r="AN1185" i="29"/>
  <c r="W1185" i="29"/>
  <c r="X1185" i="29" s="1"/>
  <c r="AL1185" i="29"/>
  <c r="AN1088" i="29"/>
  <c r="W1088" i="29"/>
  <c r="X1088" i="29" s="1"/>
  <c r="AL1088" i="29"/>
  <c r="AN1152" i="29"/>
  <c r="W1152" i="29"/>
  <c r="X1152" i="29" s="1"/>
  <c r="AL1152" i="29"/>
  <c r="AN1327" i="29"/>
  <c r="W1327" i="29"/>
  <c r="X1327" i="29" s="1"/>
  <c r="AL1327" i="29"/>
  <c r="AN1656" i="29"/>
  <c r="W1656" i="29"/>
  <c r="X1656" i="29" s="1"/>
  <c r="AL1656" i="29"/>
  <c r="AN1768" i="29"/>
  <c r="W1768" i="29"/>
  <c r="X1768" i="29" s="1"/>
  <c r="AL1768" i="29"/>
  <c r="AL1521" i="29"/>
  <c r="AN1521" i="29"/>
  <c r="W1521" i="29"/>
  <c r="X1521" i="29" s="1"/>
  <c r="AL1155" i="29"/>
  <c r="AN1155" i="29"/>
  <c r="W1155" i="29"/>
  <c r="X1155" i="29" s="1"/>
  <c r="AL110" i="29"/>
  <c r="AN110" i="29"/>
  <c r="W110" i="29"/>
  <c r="X110" i="29" s="1"/>
  <c r="AL405" i="29"/>
  <c r="AN405" i="29"/>
  <c r="W405" i="29"/>
  <c r="X405" i="29" s="1"/>
  <c r="AN253" i="29"/>
  <c r="W253" i="29"/>
  <c r="X253" i="29" s="1"/>
  <c r="AL253" i="29"/>
  <c r="AL482" i="29"/>
  <c r="AN482" i="29"/>
  <c r="W482" i="29"/>
  <c r="X482" i="29" s="1"/>
  <c r="AN1690" i="29"/>
  <c r="AL1690" i="29"/>
  <c r="W1690" i="29"/>
  <c r="X1690" i="29" s="1"/>
  <c r="AL662" i="29"/>
  <c r="AN662" i="29"/>
  <c r="W662" i="29"/>
  <c r="X662" i="29" s="1"/>
  <c r="W375" i="29"/>
  <c r="X375" i="29" s="1"/>
  <c r="AL375" i="29"/>
  <c r="AN375" i="29"/>
  <c r="AN1893" i="29"/>
  <c r="AL1893" i="29"/>
  <c r="W1893" i="29"/>
  <c r="X1893" i="29" s="1"/>
  <c r="AN160" i="29"/>
  <c r="AL160" i="29"/>
  <c r="W160" i="29"/>
  <c r="X160" i="29" s="1"/>
  <c r="AN238" i="29"/>
  <c r="W238" i="29"/>
  <c r="X238" i="29" s="1"/>
  <c r="AL238" i="29"/>
  <c r="AN70" i="29"/>
  <c r="W70" i="29"/>
  <c r="X70" i="29" s="1"/>
  <c r="AL70" i="29"/>
  <c r="AN327" i="29"/>
  <c r="AL327" i="29"/>
  <c r="W327" i="29"/>
  <c r="X327" i="29" s="1"/>
  <c r="AL301" i="29"/>
  <c r="AN301" i="29"/>
  <c r="W301" i="29"/>
  <c r="X301" i="29" s="1"/>
  <c r="AN1137" i="29"/>
  <c r="AL1137" i="29"/>
  <c r="W1137" i="29"/>
  <c r="X1137" i="29" s="1"/>
  <c r="AN1403" i="29"/>
  <c r="AL1403" i="29"/>
  <c r="W1403" i="29"/>
  <c r="X1403" i="29" s="1"/>
  <c r="AN481" i="29"/>
  <c r="W481" i="29"/>
  <c r="X481" i="29" s="1"/>
  <c r="AL481" i="29"/>
  <c r="AN620" i="29"/>
  <c r="AL620" i="29"/>
  <c r="W620" i="29"/>
  <c r="X620" i="29" s="1"/>
  <c r="AM213" i="29"/>
  <c r="AJ213" i="29"/>
  <c r="U213" i="29"/>
  <c r="V213" i="29" s="1"/>
  <c r="AM41" i="29"/>
  <c r="AJ41" i="29"/>
  <c r="U41" i="29"/>
  <c r="V41" i="29" s="1"/>
  <c r="AM68" i="29"/>
  <c r="AJ68" i="29"/>
  <c r="U68" i="29"/>
  <c r="V68" i="29" s="1"/>
  <c r="AM410" i="29"/>
  <c r="U410" i="29"/>
  <c r="V410" i="29" s="1"/>
  <c r="AJ410" i="29"/>
  <c r="AM1216" i="29"/>
  <c r="AJ1216" i="29"/>
  <c r="U1216" i="29"/>
  <c r="V1216" i="29" s="1"/>
  <c r="AM610" i="29"/>
  <c r="AJ610" i="29"/>
  <c r="U610" i="29"/>
  <c r="V610" i="29" s="1"/>
  <c r="U1062" i="29"/>
  <c r="V1062" i="29" s="1"/>
  <c r="AM1062" i="29"/>
  <c r="AJ1062" i="29"/>
  <c r="AM397" i="29"/>
  <c r="AJ397" i="29"/>
  <c r="U397" i="29"/>
  <c r="V397" i="29" s="1"/>
  <c r="AM846" i="29"/>
  <c r="AJ846" i="29"/>
  <c r="U846" i="29"/>
  <c r="V846" i="29" s="1"/>
  <c r="AM1353" i="29"/>
  <c r="U1353" i="29"/>
  <c r="V1353" i="29" s="1"/>
  <c r="AJ1353" i="29"/>
  <c r="U771" i="29"/>
  <c r="V771" i="29" s="1"/>
  <c r="AM771" i="29"/>
  <c r="AJ771" i="29"/>
  <c r="AM1093" i="29"/>
  <c r="U1093" i="29"/>
  <c r="V1093" i="29" s="1"/>
  <c r="AJ1093" i="29"/>
  <c r="AM556" i="29"/>
  <c r="U556" i="29"/>
  <c r="V556" i="29" s="1"/>
  <c r="AJ556" i="29"/>
  <c r="AM885" i="29"/>
  <c r="AJ885" i="29"/>
  <c r="U885" i="29"/>
  <c r="V885" i="29" s="1"/>
  <c r="AM367" i="29"/>
  <c r="AJ367" i="29"/>
  <c r="U367" i="29"/>
  <c r="V367" i="29" s="1"/>
  <c r="AM690" i="29"/>
  <c r="U690" i="29"/>
  <c r="V690" i="29" s="1"/>
  <c r="AJ690" i="29"/>
  <c r="AM1230" i="29"/>
  <c r="AJ1230" i="29"/>
  <c r="U1230" i="29"/>
  <c r="V1230" i="29" s="1"/>
  <c r="AM547" i="29"/>
  <c r="AJ547" i="29"/>
  <c r="U547" i="29"/>
  <c r="V547" i="29" s="1"/>
  <c r="AM1063" i="29"/>
  <c r="AJ1063" i="29"/>
  <c r="U1063" i="29"/>
  <c r="V1063" i="29" s="1"/>
  <c r="AM1635" i="29"/>
  <c r="AJ1635" i="29"/>
  <c r="U1635" i="29"/>
  <c r="V1635" i="29" s="1"/>
  <c r="U493" i="29"/>
  <c r="V493" i="29" s="1"/>
  <c r="AM493" i="29"/>
  <c r="AJ493" i="29"/>
  <c r="U1469" i="29"/>
  <c r="V1469" i="29" s="1"/>
  <c r="AJ1469" i="29"/>
  <c r="AM1469" i="29"/>
  <c r="U1641" i="29"/>
  <c r="V1641" i="29" s="1"/>
  <c r="AJ1641" i="29"/>
  <c r="AM1641" i="29"/>
  <c r="AM1300" i="29"/>
  <c r="AJ1300" i="29"/>
  <c r="U1300" i="29"/>
  <c r="V1300" i="29" s="1"/>
  <c r="AM1616" i="29"/>
  <c r="AJ1616" i="29"/>
  <c r="U1616" i="29"/>
  <c r="V1616" i="29" s="1"/>
  <c r="AM1559" i="29"/>
  <c r="AJ1559" i="29"/>
  <c r="U1559" i="29"/>
  <c r="V1559" i="29" s="1"/>
  <c r="AM1739" i="29"/>
  <c r="AJ1739" i="29"/>
  <c r="U1739" i="29"/>
  <c r="V1739" i="29" s="1"/>
  <c r="AM1517" i="29"/>
  <c r="AJ1517" i="29"/>
  <c r="U1517" i="29"/>
  <c r="V1517" i="29" s="1"/>
  <c r="AM412" i="29"/>
  <c r="AJ412" i="29"/>
  <c r="U412" i="29"/>
  <c r="V412" i="29" s="1"/>
  <c r="AN1637" i="29"/>
  <c r="W1637" i="29"/>
  <c r="X1637" i="29" s="1"/>
  <c r="AL1637" i="29"/>
  <c r="AN1548" i="29"/>
  <c r="W1548" i="29"/>
  <c r="X1548" i="29" s="1"/>
  <c r="AL1548" i="29"/>
  <c r="AL1812" i="29"/>
  <c r="AN1812" i="29"/>
  <c r="W1812" i="29"/>
  <c r="X1812" i="29" s="1"/>
  <c r="AN799" i="29"/>
  <c r="AL799" i="29"/>
  <c r="W799" i="29"/>
  <c r="X799" i="29" s="1"/>
  <c r="AN1467" i="29"/>
  <c r="W1467" i="29"/>
  <c r="X1467" i="29" s="1"/>
  <c r="AL1467" i="29"/>
  <c r="AN1579" i="29"/>
  <c r="W1579" i="29"/>
  <c r="X1579" i="29" s="1"/>
  <c r="AL1579" i="29"/>
  <c r="AL1664" i="29"/>
  <c r="AN1664" i="29"/>
  <c r="W1664" i="29"/>
  <c r="X1664" i="29" s="1"/>
  <c r="AN1705" i="29"/>
  <c r="AL1705" i="29"/>
  <c r="W1705" i="29"/>
  <c r="X1705" i="29" s="1"/>
  <c r="AL1483" i="29"/>
  <c r="AN1483" i="29"/>
  <c r="W1483" i="29"/>
  <c r="X1483" i="29" s="1"/>
  <c r="AL1516" i="29"/>
  <c r="AN1516" i="29"/>
  <c r="W1516" i="29"/>
  <c r="X1516" i="29" s="1"/>
  <c r="AL1727" i="29"/>
  <c r="AN1727" i="29"/>
  <c r="W1727" i="29"/>
  <c r="X1727" i="29" s="1"/>
  <c r="AL1844" i="29"/>
  <c r="AN1844" i="29"/>
  <c r="W1844" i="29"/>
  <c r="X1844" i="29" s="1"/>
  <c r="AL1709" i="29"/>
  <c r="AN1709" i="29"/>
  <c r="W1709" i="29"/>
  <c r="X1709" i="29" s="1"/>
  <c r="AL1213" i="29"/>
  <c r="AN1213" i="29"/>
  <c r="W1213" i="29"/>
  <c r="X1213" i="29" s="1"/>
  <c r="AN403" i="29"/>
  <c r="AL403" i="29"/>
  <c r="W403" i="29"/>
  <c r="X403" i="29" s="1"/>
  <c r="AN488" i="29"/>
  <c r="AL488" i="29"/>
  <c r="W488" i="29"/>
  <c r="X488" i="29" s="1"/>
  <c r="AN590" i="29"/>
  <c r="W590" i="29"/>
  <c r="X590" i="29" s="1"/>
  <c r="AL590" i="29"/>
  <c r="AN655" i="29"/>
  <c r="W655" i="29"/>
  <c r="X655" i="29" s="1"/>
  <c r="AL655" i="29"/>
  <c r="AL5" i="29"/>
  <c r="AN5" i="29"/>
  <c r="W5" i="29"/>
  <c r="X5" i="29" s="1"/>
  <c r="AL1875" i="29"/>
  <c r="AN1875" i="29"/>
  <c r="W1875" i="29"/>
  <c r="X1875" i="29" s="1"/>
  <c r="AN409" i="29"/>
  <c r="W409" i="29"/>
  <c r="X409" i="29" s="1"/>
  <c r="AL409" i="29"/>
  <c r="AN319" i="29"/>
  <c r="AL319" i="29"/>
  <c r="W319" i="29"/>
  <c r="X319" i="29" s="1"/>
  <c r="AL1079" i="29"/>
  <c r="AN1079" i="29"/>
  <c r="W1079" i="29"/>
  <c r="X1079" i="29" s="1"/>
  <c r="AL381" i="29"/>
  <c r="AN381" i="29"/>
  <c r="W381" i="29"/>
  <c r="X381" i="29" s="1"/>
  <c r="AL299" i="29"/>
  <c r="AN299" i="29"/>
  <c r="W299" i="29"/>
  <c r="X299" i="29" s="1"/>
  <c r="AL1322" i="29"/>
  <c r="AN1322" i="29"/>
  <c r="W1322" i="29"/>
  <c r="X1322" i="29" s="1"/>
  <c r="AL541" i="29"/>
  <c r="AN541" i="29"/>
  <c r="W541" i="29"/>
  <c r="X541" i="29" s="1"/>
  <c r="AL763" i="29"/>
  <c r="AN763" i="29"/>
  <c r="W763" i="29"/>
  <c r="X763" i="29" s="1"/>
  <c r="W784" i="29"/>
  <c r="X784" i="29" s="1"/>
  <c r="AL784" i="29"/>
  <c r="AN784" i="29"/>
  <c r="AN228" i="29"/>
  <c r="W228" i="29"/>
  <c r="X228" i="29" s="1"/>
  <c r="AL228" i="29"/>
  <c r="AL736" i="29"/>
  <c r="AN736" i="29"/>
  <c r="W736" i="29"/>
  <c r="X736" i="29" s="1"/>
  <c r="AM56" i="29"/>
  <c r="AJ56" i="29"/>
  <c r="U56" i="29"/>
  <c r="V56" i="29" s="1"/>
  <c r="U105" i="29"/>
  <c r="V105" i="29" s="1"/>
  <c r="AJ105" i="29"/>
  <c r="AM105" i="29"/>
  <c r="AM73" i="29"/>
  <c r="AJ73" i="29"/>
  <c r="U73" i="29"/>
  <c r="V73" i="29" s="1"/>
  <c r="AM438" i="29"/>
  <c r="AJ438" i="29"/>
  <c r="U438" i="29"/>
  <c r="V438" i="29" s="1"/>
  <c r="AM1133" i="29"/>
  <c r="AJ1133" i="29"/>
  <c r="U1133" i="29"/>
  <c r="V1133" i="29" s="1"/>
  <c r="AM532" i="29"/>
  <c r="U532" i="29"/>
  <c r="V532" i="29" s="1"/>
  <c r="AJ532" i="29"/>
  <c r="U861" i="29"/>
  <c r="V861" i="29" s="1"/>
  <c r="AM861" i="29"/>
  <c r="AJ861" i="29"/>
  <c r="AM343" i="29"/>
  <c r="AJ343" i="29"/>
  <c r="U343" i="29"/>
  <c r="V343" i="29" s="1"/>
  <c r="AM666" i="29"/>
  <c r="AJ666" i="29"/>
  <c r="U666" i="29"/>
  <c r="V666" i="29" s="1"/>
  <c r="AM1206" i="29"/>
  <c r="AJ1206" i="29"/>
  <c r="U1206" i="29"/>
  <c r="V1206" i="29" s="1"/>
  <c r="AM579" i="29"/>
  <c r="AJ579" i="29"/>
  <c r="U579" i="29"/>
  <c r="V579" i="29" s="1"/>
  <c r="AM1095" i="29"/>
  <c r="U1095" i="29"/>
  <c r="V1095" i="29" s="1"/>
  <c r="AJ1095" i="29"/>
  <c r="AM374" i="29"/>
  <c r="AJ374" i="29"/>
  <c r="U374" i="29"/>
  <c r="V374" i="29" s="1"/>
  <c r="AM879" i="29"/>
  <c r="AJ879" i="29"/>
  <c r="U879" i="29"/>
  <c r="V879" i="29" s="1"/>
  <c r="AM172" i="29"/>
  <c r="AJ172" i="29"/>
  <c r="U172" i="29"/>
  <c r="V172" i="29" s="1"/>
  <c r="AM684" i="29"/>
  <c r="AJ684" i="29"/>
  <c r="U684" i="29"/>
  <c r="V684" i="29" s="1"/>
  <c r="U1320" i="29"/>
  <c r="V1320" i="29" s="1"/>
  <c r="AJ1320" i="29"/>
  <c r="AM1320" i="29"/>
  <c r="AM565" i="29"/>
  <c r="AJ565" i="29"/>
  <c r="U565" i="29"/>
  <c r="V565" i="29" s="1"/>
  <c r="AM1001" i="29"/>
  <c r="AJ1001" i="29"/>
  <c r="U1001" i="29"/>
  <c r="V1001" i="29" s="1"/>
  <c r="U1817" i="29"/>
  <c r="V1817" i="29" s="1"/>
  <c r="AJ1817" i="29"/>
  <c r="AM1817" i="29"/>
  <c r="AM1472" i="29"/>
  <c r="U1472" i="29"/>
  <c r="V1472" i="29" s="1"/>
  <c r="AJ1472" i="29"/>
  <c r="AM1466" i="29"/>
  <c r="AJ1466" i="29"/>
  <c r="U1466" i="29"/>
  <c r="V1466" i="29" s="1"/>
  <c r="U1638" i="29"/>
  <c r="V1638" i="29" s="1"/>
  <c r="AM1638" i="29"/>
  <c r="AJ1638" i="29"/>
  <c r="U1891" i="29"/>
  <c r="V1891" i="29" s="1"/>
  <c r="AM1891" i="29"/>
  <c r="AJ1891" i="29"/>
  <c r="AM1572" i="29"/>
  <c r="U1572" i="29"/>
  <c r="V1572" i="29" s="1"/>
  <c r="AJ1572" i="29"/>
  <c r="AM1335" i="29"/>
  <c r="AJ1335" i="29"/>
  <c r="U1335" i="29"/>
  <c r="V1335" i="29" s="1"/>
  <c r="U1909" i="29"/>
  <c r="V1909" i="29" s="1"/>
  <c r="AJ1909" i="29"/>
  <c r="AM1909" i="29"/>
  <c r="AM1514" i="29"/>
  <c r="AJ1514" i="29"/>
  <c r="U1514" i="29"/>
  <c r="V1514" i="29" s="1"/>
  <c r="AM1798" i="29"/>
  <c r="AJ1798" i="29"/>
  <c r="U1798" i="29"/>
  <c r="V1798" i="29" s="1"/>
  <c r="AL972" i="29"/>
  <c r="AN972" i="29"/>
  <c r="W972" i="29"/>
  <c r="X972" i="29" s="1"/>
  <c r="AN1607" i="29"/>
  <c r="W1607" i="29"/>
  <c r="X1607" i="29" s="1"/>
  <c r="AL1607" i="29"/>
  <c r="AN1719" i="29"/>
  <c r="W1719" i="29"/>
  <c r="X1719" i="29" s="1"/>
  <c r="AL1719" i="29"/>
  <c r="AL1112" i="29"/>
  <c r="AN1112" i="29"/>
  <c r="W1112" i="29"/>
  <c r="X1112" i="29" s="1"/>
  <c r="AN1623" i="29"/>
  <c r="W1623" i="29"/>
  <c r="X1623" i="29" s="1"/>
  <c r="AL1623" i="29"/>
  <c r="AN811" i="29"/>
  <c r="W811" i="29"/>
  <c r="X811" i="29" s="1"/>
  <c r="AL811" i="29"/>
  <c r="AL650" i="29"/>
  <c r="AN650" i="29"/>
  <c r="W650" i="29"/>
  <c r="X650" i="29" s="1"/>
  <c r="AN1764" i="29"/>
  <c r="AL1764" i="29"/>
  <c r="W1764" i="29"/>
  <c r="X1764" i="29" s="1"/>
  <c r="AL1714" i="29"/>
  <c r="AN1714" i="29"/>
  <c r="W1714" i="29"/>
  <c r="X1714" i="29" s="1"/>
  <c r="AL826" i="29"/>
  <c r="AN826" i="29"/>
  <c r="W826" i="29"/>
  <c r="X826" i="29" s="1"/>
  <c r="AL1043" i="29"/>
  <c r="AN1043" i="29"/>
  <c r="W1043" i="29"/>
  <c r="X1043" i="29" s="1"/>
  <c r="AN1059" i="29"/>
  <c r="AL1059" i="29"/>
  <c r="W1059" i="29"/>
  <c r="X1059" i="29" s="1"/>
  <c r="AN436" i="29"/>
  <c r="AL436" i="29"/>
  <c r="W436" i="29"/>
  <c r="X436" i="29" s="1"/>
  <c r="AL752" i="29"/>
  <c r="AN752" i="29"/>
  <c r="W752" i="29"/>
  <c r="X752" i="29" s="1"/>
  <c r="AL1136" i="29"/>
  <c r="AN1136" i="29"/>
  <c r="W1136" i="29"/>
  <c r="X1136" i="29" s="1"/>
  <c r="AN91" i="29"/>
  <c r="AL91" i="29"/>
  <c r="W91" i="29"/>
  <c r="X91" i="29" s="1"/>
  <c r="AN1244" i="29"/>
  <c r="AL1244" i="29"/>
  <c r="W1244" i="29"/>
  <c r="X1244" i="29" s="1"/>
  <c r="AL378" i="29"/>
  <c r="AN378" i="29"/>
  <c r="W378" i="29"/>
  <c r="X378" i="29" s="1"/>
  <c r="AN1592" i="29"/>
  <c r="W1592" i="29"/>
  <c r="X1592" i="29" s="1"/>
  <c r="AL1592" i="29"/>
  <c r="AL1387" i="29"/>
  <c r="AN1387" i="29"/>
  <c r="W1387" i="29"/>
  <c r="X1387" i="29" s="1"/>
  <c r="AL848" i="29"/>
  <c r="AN848" i="29"/>
  <c r="W848" i="29"/>
  <c r="X848" i="29" s="1"/>
  <c r="AN637" i="29"/>
  <c r="W637" i="29"/>
  <c r="X637" i="29" s="1"/>
  <c r="AL637" i="29"/>
  <c r="AN197" i="29"/>
  <c r="AL197" i="29"/>
  <c r="W197" i="29"/>
  <c r="X197" i="29" s="1"/>
  <c r="AN789" i="29"/>
  <c r="W789" i="29"/>
  <c r="X789" i="29" s="1"/>
  <c r="AL789" i="29"/>
  <c r="AN1586" i="29"/>
  <c r="AL1586" i="29"/>
  <c r="W1586" i="29"/>
  <c r="X1586" i="29" s="1"/>
  <c r="AL185" i="29"/>
  <c r="AN185" i="29"/>
  <c r="W185" i="29"/>
  <c r="X185" i="29" s="1"/>
  <c r="AN292" i="29"/>
  <c r="W292" i="29"/>
  <c r="X292" i="29" s="1"/>
  <c r="AL292" i="29"/>
  <c r="AM2" i="29"/>
  <c r="U2" i="29"/>
  <c r="V2" i="29" s="1"/>
  <c r="AJ2" i="29"/>
  <c r="AM174" i="29"/>
  <c r="AJ174" i="29"/>
  <c r="U174" i="29"/>
  <c r="V174" i="29" s="1"/>
  <c r="AM152" i="29"/>
  <c r="AJ152" i="29"/>
  <c r="U152" i="29"/>
  <c r="V152" i="29" s="1"/>
  <c r="AM573" i="29"/>
  <c r="AJ573" i="29"/>
  <c r="U573" i="29"/>
  <c r="V573" i="29" s="1"/>
  <c r="AM1009" i="29"/>
  <c r="AJ1009" i="29"/>
  <c r="U1009" i="29"/>
  <c r="V1009" i="29" s="1"/>
  <c r="AM502" i="29"/>
  <c r="U502" i="29"/>
  <c r="V502" i="29" s="1"/>
  <c r="AJ502" i="29"/>
  <c r="AM1141" i="29"/>
  <c r="U1141" i="29"/>
  <c r="V1141" i="29" s="1"/>
  <c r="AJ1141" i="29"/>
  <c r="AM604" i="29"/>
  <c r="U604" i="29"/>
  <c r="V604" i="29" s="1"/>
  <c r="AJ604" i="29"/>
  <c r="AM933" i="29"/>
  <c r="U933" i="29"/>
  <c r="V933" i="29" s="1"/>
  <c r="AJ933" i="29"/>
  <c r="U447" i="29"/>
  <c r="V447" i="29" s="1"/>
  <c r="AM447" i="29"/>
  <c r="AJ447" i="29"/>
  <c r="U840" i="29"/>
  <c r="V840" i="29" s="1"/>
  <c r="AJ840" i="29"/>
  <c r="AM840" i="29"/>
  <c r="AM376" i="29"/>
  <c r="AJ376" i="29"/>
  <c r="U376" i="29"/>
  <c r="V376" i="29" s="1"/>
  <c r="AM825" i="29"/>
  <c r="AJ825" i="29"/>
  <c r="U825" i="29"/>
  <c r="V825" i="29" s="1"/>
  <c r="AM613" i="29"/>
  <c r="U613" i="29"/>
  <c r="V613" i="29" s="1"/>
  <c r="AJ613" i="29"/>
  <c r="AM1049" i="29"/>
  <c r="AJ1049" i="29"/>
  <c r="U1049" i="29"/>
  <c r="V1049" i="29" s="1"/>
  <c r="AM401" i="29"/>
  <c r="U401" i="29"/>
  <c r="V401" i="29" s="1"/>
  <c r="AJ401" i="29"/>
  <c r="U967" i="29"/>
  <c r="V967" i="29" s="1"/>
  <c r="AJ967" i="29"/>
  <c r="AM967" i="29"/>
  <c r="U801" i="29"/>
  <c r="V801" i="29" s="1"/>
  <c r="AJ801" i="29"/>
  <c r="AM801" i="29"/>
  <c r="AM1653" i="29"/>
  <c r="AJ1653" i="29"/>
  <c r="U1653" i="29"/>
  <c r="V1653" i="29" s="1"/>
  <c r="U1825" i="29"/>
  <c r="V1825" i="29" s="1"/>
  <c r="AJ1825" i="29"/>
  <c r="AM1825" i="29"/>
  <c r="AM1769" i="29"/>
  <c r="AJ1769" i="29"/>
  <c r="U1234" i="29"/>
  <c r="V1234" i="29" s="1"/>
  <c r="AJ1234" i="29"/>
  <c r="AM1234" i="29"/>
  <c r="AM1462" i="29"/>
  <c r="U1462" i="29"/>
  <c r="V1462" i="29" s="1"/>
  <c r="AJ1462" i="29"/>
  <c r="AM1687" i="29"/>
  <c r="AJ1687" i="29"/>
  <c r="U1687" i="29"/>
  <c r="V1687" i="29" s="1"/>
  <c r="AM931" i="29"/>
  <c r="AJ931" i="29"/>
  <c r="U931" i="29"/>
  <c r="V931" i="29" s="1"/>
  <c r="U1757" i="29"/>
  <c r="V1757" i="29" s="1"/>
  <c r="AJ1757" i="29"/>
  <c r="AM1757" i="29"/>
  <c r="AM737" i="29"/>
  <c r="AJ737" i="29"/>
  <c r="U737" i="29"/>
  <c r="V737" i="29" s="1"/>
  <c r="AM1645" i="29"/>
  <c r="AJ1645" i="29"/>
  <c r="U1645" i="29"/>
  <c r="V1645" i="29" s="1"/>
  <c r="AM1154" i="29"/>
  <c r="AJ1154" i="29"/>
  <c r="AN1271" i="29"/>
  <c r="AL1271" i="29"/>
  <c r="W1271" i="29"/>
  <c r="X1271" i="29" s="1"/>
  <c r="AN1537" i="29"/>
  <c r="W1537" i="29"/>
  <c r="X1537" i="29" s="1"/>
  <c r="AL1537" i="29"/>
  <c r="AL673" i="29"/>
  <c r="AN673" i="29"/>
  <c r="W673" i="29"/>
  <c r="X673" i="29" s="1"/>
  <c r="AN1500" i="29"/>
  <c r="W1500" i="29"/>
  <c r="X1500" i="29" s="1"/>
  <c r="AL1500" i="29"/>
  <c r="AN1600" i="29"/>
  <c r="AL1600" i="29"/>
  <c r="W1600" i="29"/>
  <c r="X1600" i="29" s="1"/>
  <c r="AN1448" i="29"/>
  <c r="W1448" i="29"/>
  <c r="X1448" i="29" s="1"/>
  <c r="AL1448" i="29"/>
  <c r="AN1385" i="29"/>
  <c r="AL1385" i="29"/>
  <c r="W1385" i="29"/>
  <c r="X1385" i="29" s="1"/>
  <c r="AN1404" i="29"/>
  <c r="W1404" i="29"/>
  <c r="X1404" i="29" s="1"/>
  <c r="AL1404" i="29"/>
  <c r="AL1781" i="29"/>
  <c r="AN1781" i="29"/>
  <c r="W1781" i="29"/>
  <c r="X1781" i="29" s="1"/>
  <c r="AN1552" i="29"/>
  <c r="W1552" i="29"/>
  <c r="X1552" i="29" s="1"/>
  <c r="AL1552" i="29"/>
  <c r="AL1657" i="29"/>
  <c r="AN1657" i="29"/>
  <c r="W1657" i="29"/>
  <c r="X1657" i="29" s="1"/>
  <c r="AN1407" i="29"/>
  <c r="W1407" i="29"/>
  <c r="X1407" i="29" s="1"/>
  <c r="AL1407" i="29"/>
  <c r="AL1532" i="29"/>
  <c r="AN1532" i="29"/>
  <c r="W1532" i="29"/>
  <c r="X1532" i="29" s="1"/>
  <c r="AN1285" i="29"/>
  <c r="W1285" i="29"/>
  <c r="X1285" i="29" s="1"/>
  <c r="AL1285" i="29"/>
  <c r="AN312" i="29"/>
  <c r="W312" i="29"/>
  <c r="X312" i="29" s="1"/>
  <c r="AL312" i="29"/>
  <c r="AN254" i="29"/>
  <c r="AL254" i="29"/>
  <c r="W254" i="29"/>
  <c r="X254" i="29" s="1"/>
  <c r="AN613" i="29"/>
  <c r="W613" i="29"/>
  <c r="X613" i="29" s="1"/>
  <c r="AL613" i="29"/>
  <c r="AN793" i="29"/>
  <c r="W793" i="29"/>
  <c r="X793" i="29" s="1"/>
  <c r="AL793" i="29"/>
  <c r="AL193" i="29"/>
  <c r="AN193" i="29"/>
  <c r="W193" i="29"/>
  <c r="X193" i="29" s="1"/>
  <c r="AN1246" i="29"/>
  <c r="AL1246" i="29"/>
  <c r="W1246" i="29"/>
  <c r="X1246" i="29" s="1"/>
  <c r="AN950" i="29"/>
  <c r="W950" i="29"/>
  <c r="X950" i="29" s="1"/>
  <c r="AL950" i="29"/>
  <c r="AN354" i="29"/>
  <c r="W354" i="29"/>
  <c r="X354" i="29" s="1"/>
  <c r="AL354" i="29"/>
  <c r="AN272" i="29"/>
  <c r="AL272" i="29"/>
  <c r="W272" i="29"/>
  <c r="X272" i="29" s="1"/>
  <c r="AL1394" i="29"/>
  <c r="AN1394" i="29"/>
  <c r="W1394" i="29"/>
  <c r="X1394" i="29" s="1"/>
  <c r="AN60" i="29"/>
  <c r="AL60" i="29"/>
  <c r="W60" i="29"/>
  <c r="X60" i="29" s="1"/>
  <c r="AL514" i="29"/>
  <c r="AN514" i="29"/>
  <c r="W514" i="29"/>
  <c r="X514" i="29" s="1"/>
  <c r="AN936" i="29"/>
  <c r="AL936" i="29"/>
  <c r="W936" i="29"/>
  <c r="X936" i="29" s="1"/>
  <c r="AN688" i="29"/>
  <c r="AL688" i="29"/>
  <c r="W688" i="29"/>
  <c r="X688" i="29" s="1"/>
  <c r="AL40" i="29"/>
  <c r="AN40" i="29"/>
  <c r="W40" i="29"/>
  <c r="X40" i="29" s="1"/>
  <c r="U128" i="29"/>
  <c r="V128" i="29" s="1"/>
  <c r="AM128" i="29"/>
  <c r="AJ128" i="29"/>
  <c r="AM171" i="29"/>
  <c r="AJ171" i="29"/>
  <c r="U171" i="29"/>
  <c r="V171" i="29" s="1"/>
  <c r="AM710" i="29"/>
  <c r="U710" i="29"/>
  <c r="V710" i="29" s="1"/>
  <c r="AJ710" i="29"/>
  <c r="AM1221" i="29"/>
  <c r="AJ1221" i="29"/>
  <c r="U1221" i="29"/>
  <c r="V1221" i="29" s="1"/>
  <c r="AM581" i="29"/>
  <c r="AJ581" i="29"/>
  <c r="U581" i="29"/>
  <c r="V581" i="29" s="1"/>
  <c r="AM1017" i="29"/>
  <c r="U1017" i="29"/>
  <c r="V1017" i="29" s="1"/>
  <c r="AJ1017" i="29"/>
  <c r="AM422" i="29"/>
  <c r="U422" i="29"/>
  <c r="V422" i="29" s="1"/>
  <c r="AJ422" i="29"/>
  <c r="AM927" i="29"/>
  <c r="AJ927" i="29"/>
  <c r="U927" i="29"/>
  <c r="V927" i="29" s="1"/>
  <c r="AM260" i="29"/>
  <c r="AJ260" i="29"/>
  <c r="U260" i="29"/>
  <c r="V260" i="29" s="1"/>
  <c r="AM796" i="29"/>
  <c r="AJ796" i="29"/>
  <c r="U796" i="29"/>
  <c r="V796" i="29" s="1"/>
  <c r="AM1432" i="29"/>
  <c r="AJ1432" i="29"/>
  <c r="U1432" i="29"/>
  <c r="V1432" i="29" s="1"/>
  <c r="AM432" i="29"/>
  <c r="AJ432" i="29"/>
  <c r="U432" i="29"/>
  <c r="V432" i="29" s="1"/>
  <c r="AM1105" i="29"/>
  <c r="AJ1105" i="29"/>
  <c r="U1105" i="29"/>
  <c r="V1105" i="29" s="1"/>
  <c r="AM440" i="29"/>
  <c r="U440" i="29"/>
  <c r="V440" i="29" s="1"/>
  <c r="AJ440" i="29"/>
  <c r="AM1113" i="29"/>
  <c r="AJ1113" i="29"/>
  <c r="U1113" i="29"/>
  <c r="V1113" i="29" s="1"/>
  <c r="AM40" i="29"/>
  <c r="U40" i="29"/>
  <c r="V40" i="29" s="1"/>
  <c r="AJ40" i="29"/>
  <c r="AM766" i="29"/>
  <c r="AJ766" i="29"/>
  <c r="U766" i="29"/>
  <c r="V766" i="29" s="1"/>
  <c r="AM1277" i="29"/>
  <c r="U1277" i="29"/>
  <c r="V1277" i="29" s="1"/>
  <c r="AJ1277" i="29"/>
  <c r="AM1290" i="29"/>
  <c r="AJ1290" i="29"/>
  <c r="U1290" i="29"/>
  <c r="V1290" i="29" s="1"/>
  <c r="AM1264" i="29"/>
  <c r="AJ1264" i="29"/>
  <c r="U1264" i="29"/>
  <c r="V1264" i="29" s="1"/>
  <c r="AM1688" i="29"/>
  <c r="AJ1688" i="29"/>
  <c r="U1688" i="29"/>
  <c r="V1688" i="29" s="1"/>
  <c r="AM1479" i="29"/>
  <c r="AJ1479" i="29"/>
  <c r="U1479" i="29"/>
  <c r="V1479" i="29" s="1"/>
  <c r="AM1659" i="29"/>
  <c r="U1659" i="29"/>
  <c r="V1659" i="29" s="1"/>
  <c r="AJ1659" i="29"/>
  <c r="AM481" i="29"/>
  <c r="AJ481" i="29"/>
  <c r="U481" i="29"/>
  <c r="V481" i="29" s="1"/>
  <c r="U1810" i="29"/>
  <c r="V1810" i="29" s="1"/>
  <c r="AJ1810" i="29"/>
  <c r="AM1810" i="29"/>
  <c r="AM1754" i="29"/>
  <c r="AJ1754" i="29"/>
  <c r="U1754" i="29"/>
  <c r="V1754" i="29" s="1"/>
  <c r="U1824" i="29"/>
  <c r="V1824" i="29" s="1"/>
  <c r="AJ1824" i="29"/>
  <c r="AM1824" i="29"/>
  <c r="AM1904" i="29"/>
  <c r="AJ1904" i="29"/>
  <c r="U1904" i="29"/>
  <c r="V1904" i="29" s="1"/>
  <c r="AM1545" i="29"/>
  <c r="AJ1545" i="29"/>
  <c r="U1545" i="29"/>
  <c r="V1545" i="29" s="1"/>
  <c r="AL718" i="29"/>
  <c r="AN718" i="29"/>
  <c r="W718" i="29"/>
  <c r="X718" i="29" s="1"/>
  <c r="AN815" i="29"/>
  <c r="W815" i="29"/>
  <c r="X815" i="29" s="1"/>
  <c r="AL815" i="29"/>
  <c r="AL1904" i="29"/>
  <c r="AN1904" i="29"/>
  <c r="W1904" i="29"/>
  <c r="X1904" i="29" s="1"/>
  <c r="AN1700" i="29"/>
  <c r="W1700" i="29"/>
  <c r="X1700" i="29" s="1"/>
  <c r="AL1700" i="29"/>
  <c r="AN1424" i="29"/>
  <c r="AL1424" i="29"/>
  <c r="W1424" i="29"/>
  <c r="X1424" i="29" s="1"/>
  <c r="AL1440" i="29"/>
  <c r="AN1440" i="29"/>
  <c r="W1440" i="29"/>
  <c r="X1440" i="29" s="1"/>
  <c r="AL979" i="29"/>
  <c r="AN979" i="29"/>
  <c r="W979" i="29"/>
  <c r="X979" i="29" s="1"/>
  <c r="AL1716" i="29"/>
  <c r="AN1716" i="29"/>
  <c r="W1716" i="29"/>
  <c r="X1716" i="29" s="1"/>
  <c r="AL935" i="29"/>
  <c r="AN935" i="29"/>
  <c r="W935" i="29"/>
  <c r="X935" i="29" s="1"/>
  <c r="AL934" i="29"/>
  <c r="AN934" i="29"/>
  <c r="W934" i="29"/>
  <c r="X934" i="29" s="1"/>
  <c r="AN1267" i="29"/>
  <c r="W1267" i="29"/>
  <c r="X1267" i="29" s="1"/>
  <c r="AL1267" i="29"/>
  <c r="AN278" i="29"/>
  <c r="W278" i="29"/>
  <c r="X278" i="29" s="1"/>
  <c r="AL278" i="29"/>
  <c r="AL733" i="29"/>
  <c r="AN733" i="29"/>
  <c r="W733" i="29"/>
  <c r="X733" i="29" s="1"/>
  <c r="AL146" i="29"/>
  <c r="AN146" i="29"/>
  <c r="W146" i="29"/>
  <c r="X146" i="29" s="1"/>
  <c r="AN72" i="29"/>
  <c r="W72" i="29"/>
  <c r="X72" i="29" s="1"/>
  <c r="AL72" i="29"/>
  <c r="AN924" i="29"/>
  <c r="W924" i="29"/>
  <c r="X924" i="29" s="1"/>
  <c r="AL924" i="29"/>
  <c r="AL239" i="29"/>
  <c r="AN239" i="29"/>
  <c r="W239" i="29"/>
  <c r="X239" i="29" s="1"/>
  <c r="AL921" i="29"/>
  <c r="AN921" i="29"/>
  <c r="W921" i="29"/>
  <c r="X921" i="29" s="1"/>
  <c r="AL1459" i="29"/>
  <c r="AN1459" i="29"/>
  <c r="W1459" i="29"/>
  <c r="X1459" i="29" s="1"/>
  <c r="AL537" i="29"/>
  <c r="AN537" i="29"/>
  <c r="W537" i="29"/>
  <c r="X537" i="29" s="1"/>
  <c r="AL849" i="29"/>
  <c r="AN849" i="29"/>
  <c r="W849" i="29"/>
  <c r="X849" i="29" s="1"/>
  <c r="AL589" i="29"/>
  <c r="AN589" i="29"/>
  <c r="W589" i="29"/>
  <c r="X589" i="29" s="1"/>
  <c r="AN106" i="29"/>
  <c r="AL106" i="29"/>
  <c r="W106" i="29"/>
  <c r="X106" i="29" s="1"/>
  <c r="AL158" i="29"/>
  <c r="AN158" i="29"/>
  <c r="W158" i="29"/>
  <c r="X158" i="29" s="1"/>
  <c r="AL658" i="29"/>
  <c r="AN658" i="29"/>
  <c r="W658" i="29"/>
  <c r="X658" i="29" s="1"/>
  <c r="AN79" i="29"/>
  <c r="W79" i="29"/>
  <c r="X79" i="29" s="1"/>
  <c r="AL79" i="29"/>
  <c r="AM192" i="29"/>
  <c r="AJ192" i="29"/>
  <c r="U192" i="29"/>
  <c r="V192" i="29" s="1"/>
  <c r="AM51" i="29"/>
  <c r="AJ51" i="29"/>
  <c r="U51" i="29"/>
  <c r="V51" i="29" s="1"/>
  <c r="AM300" i="29"/>
  <c r="AJ300" i="29"/>
  <c r="U300" i="29"/>
  <c r="V300" i="29" s="1"/>
  <c r="U598" i="29"/>
  <c r="V598" i="29" s="1"/>
  <c r="AM598" i="29"/>
  <c r="AJ598" i="29"/>
  <c r="AM1056" i="29"/>
  <c r="AJ1056" i="29"/>
  <c r="U1056" i="29"/>
  <c r="V1056" i="29" s="1"/>
  <c r="U361" i="29"/>
  <c r="V361" i="29" s="1"/>
  <c r="AM361" i="29"/>
  <c r="AJ361" i="29"/>
  <c r="AM1081" i="29"/>
  <c r="AJ1081" i="29"/>
  <c r="U1081" i="29"/>
  <c r="V1081" i="29" s="1"/>
  <c r="AM424" i="29"/>
  <c r="AJ424" i="29"/>
  <c r="U424" i="29"/>
  <c r="V424" i="29" s="1"/>
  <c r="AM873" i="29"/>
  <c r="AJ873" i="29"/>
  <c r="U873" i="29"/>
  <c r="V873" i="29" s="1"/>
  <c r="AM67" i="29"/>
  <c r="AJ67" i="29"/>
  <c r="U67" i="29"/>
  <c r="V67" i="29" s="1"/>
  <c r="AM462" i="29"/>
  <c r="AJ462" i="29"/>
  <c r="U462" i="29"/>
  <c r="V462" i="29" s="1"/>
  <c r="AM1309" i="29"/>
  <c r="AJ1309" i="29"/>
  <c r="U1309" i="29"/>
  <c r="V1309" i="29" s="1"/>
  <c r="AM131" i="29"/>
  <c r="AJ131" i="29"/>
  <c r="U131" i="29"/>
  <c r="V131" i="29" s="1"/>
  <c r="AM442" i="29"/>
  <c r="U442" i="29"/>
  <c r="V442" i="29" s="1"/>
  <c r="AJ442" i="29"/>
  <c r="U1115" i="29"/>
  <c r="V1115" i="29" s="1"/>
  <c r="AJ1115" i="29"/>
  <c r="AM1115" i="29"/>
  <c r="AM229" i="29"/>
  <c r="U229" i="29"/>
  <c r="V229" i="29" s="1"/>
  <c r="AJ229" i="29"/>
  <c r="AM923" i="29"/>
  <c r="AJ923" i="29"/>
  <c r="U923" i="29"/>
  <c r="V923" i="29" s="1"/>
  <c r="AM1144" i="29"/>
  <c r="AJ1144" i="29"/>
  <c r="U1144" i="29"/>
  <c r="V1144" i="29" s="1"/>
  <c r="AM776" i="29"/>
  <c r="AJ776" i="29"/>
  <c r="U776" i="29"/>
  <c r="V776" i="29" s="1"/>
  <c r="AM1098" i="29"/>
  <c r="AJ1098" i="29"/>
  <c r="U1098" i="29"/>
  <c r="V1098" i="29" s="1"/>
  <c r="AM1266" i="29"/>
  <c r="AJ1266" i="29"/>
  <c r="U1266" i="29"/>
  <c r="V1266" i="29" s="1"/>
  <c r="U698" i="29"/>
  <c r="V698" i="29" s="1"/>
  <c r="AJ698" i="29"/>
  <c r="AM698" i="29"/>
  <c r="AM1725" i="29"/>
  <c r="U1725" i="29"/>
  <c r="V1725" i="29" s="1"/>
  <c r="AJ1725" i="29"/>
  <c r="AM1492" i="29"/>
  <c r="AJ1492" i="29"/>
  <c r="U1492" i="29"/>
  <c r="V1492" i="29" s="1"/>
  <c r="U1255" i="29"/>
  <c r="V1255" i="29" s="1"/>
  <c r="AJ1255" i="29"/>
  <c r="AM1255" i="29"/>
  <c r="AM1664" i="29"/>
  <c r="AJ1664" i="29"/>
  <c r="U1664" i="29"/>
  <c r="V1664" i="29" s="1"/>
  <c r="AM1815" i="29"/>
  <c r="U1815" i="29"/>
  <c r="V1815" i="29" s="1"/>
  <c r="AJ1815" i="29"/>
  <c r="U1534" i="29"/>
  <c r="V1534" i="29" s="1"/>
  <c r="AJ1534" i="29"/>
  <c r="AM1534" i="29"/>
  <c r="AM1773" i="29"/>
  <c r="AJ1773" i="29"/>
  <c r="U1773" i="29"/>
  <c r="V1773" i="29" s="1"/>
  <c r="AM1811" i="29"/>
  <c r="U1811" i="29"/>
  <c r="V1811" i="29" s="1"/>
  <c r="AJ1811"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Mike Errigo</author>
  </authors>
  <commentList>
    <comment ref="I1" authorId="0" shapeId="0" xr:uid="{00000000-0006-0000-0000-000001000000}">
      <text>
        <r>
          <rPr>
            <b/>
            <sz val="9"/>
            <color indexed="81"/>
            <rFont val="Tahoma"/>
            <family val="2"/>
          </rPr>
          <t>Mike Errigo:</t>
        </r>
        <r>
          <rPr>
            <sz val="9"/>
            <color indexed="81"/>
            <rFont val="Tahoma"/>
            <family val="2"/>
          </rPr>
          <t xml:space="preserve">
MRIP Mode of fishing: Shore, Private, and Charter</t>
        </r>
      </text>
    </comment>
    <comment ref="J1" authorId="0" shapeId="0" xr:uid="{00000000-0006-0000-0000-000002000000}">
      <text>
        <r>
          <rPr>
            <b/>
            <sz val="9"/>
            <color indexed="81"/>
            <rFont val="Tahoma"/>
            <family val="2"/>
          </rPr>
          <t>Mike Errigo:</t>
        </r>
        <r>
          <rPr>
            <sz val="9"/>
            <color indexed="81"/>
            <rFont val="Tahoma"/>
            <family val="2"/>
          </rPr>
          <t xml:space="preserve">
MRIP Area of fishing: Inland, State waters (inside 3 miles), Federal waters (outside 3 miles)</t>
        </r>
      </text>
    </comment>
    <comment ref="K1" authorId="0" shapeId="0" xr:uid="{00000000-0006-0000-0000-000003000000}">
      <text>
        <r>
          <rPr>
            <b/>
            <sz val="9"/>
            <color indexed="81"/>
            <rFont val="Tahoma"/>
            <family val="2"/>
          </rPr>
          <t>Mike Errigo:</t>
        </r>
        <r>
          <rPr>
            <sz val="9"/>
            <color indexed="81"/>
            <rFont val="Tahoma"/>
            <family val="2"/>
          </rPr>
          <t xml:space="preserve">
Distance from shore: Inshore lumps Inland and Stae together, Offshore is the same as Federal</t>
        </r>
      </text>
    </comment>
    <comment ref="L1" authorId="0" shapeId="0" xr:uid="{00000000-0006-0000-0000-000004000000}">
      <text>
        <r>
          <rPr>
            <b/>
            <sz val="9"/>
            <color indexed="81"/>
            <rFont val="Tahoma"/>
            <family val="2"/>
          </rPr>
          <t>Mike Errigo:</t>
        </r>
        <r>
          <rPr>
            <sz val="9"/>
            <color indexed="81"/>
            <rFont val="Tahoma"/>
            <family val="2"/>
          </rPr>
          <t xml:space="preserve">
Number of A and B1 fish intercepted, with weighting factor applied. They are greater than 13 due to current size limit of 13 in.</t>
        </r>
      </text>
    </comment>
    <comment ref="M1" authorId="0" shapeId="0" xr:uid="{00000000-0006-0000-0000-000005000000}">
      <text>
        <r>
          <rPr>
            <b/>
            <sz val="9"/>
            <color indexed="81"/>
            <rFont val="Tahoma"/>
            <family val="2"/>
          </rPr>
          <t>Mike Errigo:</t>
        </r>
        <r>
          <rPr>
            <sz val="9"/>
            <color indexed="81"/>
            <rFont val="Tahoma"/>
            <family val="2"/>
          </rPr>
          <t xml:space="preserve">
Expanded number of A and B1 fish &gt;13": AB1&gt;13 * WP_CATCH. This is total landed BSB for this trip &gt;13"</t>
        </r>
      </text>
    </comment>
    <comment ref="N1" authorId="0" shapeId="0" xr:uid="{00000000-0006-0000-0000-000006000000}">
      <text>
        <r>
          <rPr>
            <b/>
            <sz val="9"/>
            <color indexed="81"/>
            <rFont val="Tahoma"/>
            <family val="2"/>
          </rPr>
          <t>Mike Errigo:</t>
        </r>
        <r>
          <rPr>
            <sz val="9"/>
            <color indexed="81"/>
            <rFont val="Tahoma"/>
            <family val="2"/>
          </rPr>
          <t xml:space="preserve">
Number of and and B1 fish intercepted, with weighting factor applied. They are greater than 11 for looking at a min size of 11 in.</t>
        </r>
      </text>
    </comment>
    <comment ref="O1" authorId="0" shapeId="0" xr:uid="{00000000-0006-0000-0000-000007000000}">
      <text>
        <r>
          <rPr>
            <b/>
            <sz val="9"/>
            <color indexed="81"/>
            <rFont val="Tahoma"/>
            <family val="2"/>
          </rPr>
          <t>Mike Errigo:</t>
        </r>
        <r>
          <rPr>
            <sz val="9"/>
            <color indexed="81"/>
            <rFont val="Tahoma"/>
            <family val="2"/>
          </rPr>
          <t xml:space="preserve">
Number of A and B1 fish intercepted, with weighting factor applied. They are greater than 12 for looking at a min size of 12 in.</t>
        </r>
      </text>
    </comment>
    <comment ref="S1" authorId="0" shapeId="0" xr:uid="{00000000-0006-0000-0000-000008000000}">
      <text>
        <r>
          <rPr>
            <b/>
            <sz val="9"/>
            <color indexed="81"/>
            <rFont val="Tahoma"/>
            <family val="2"/>
          </rPr>
          <t>Mike Errigo:</t>
        </r>
        <r>
          <rPr>
            <sz val="9"/>
            <color indexed="81"/>
            <rFont val="Tahoma"/>
            <family val="2"/>
          </rPr>
          <t xml:space="preserve">
Total expanded whole weight of A and B1 fish on this trip in pounds: Wt AB1 lbs * WP_CATCH. This is the total weight of BSB landed for this trip.</t>
        </r>
      </text>
    </comment>
    <comment ref="Y1" authorId="0" shapeId="0" xr:uid="{00000000-0006-0000-0000-000009000000}">
      <text>
        <r>
          <rPr>
            <b/>
            <sz val="9"/>
            <color indexed="81"/>
            <rFont val="Tahoma"/>
            <family val="2"/>
          </rPr>
          <t>Mike Errigo:</t>
        </r>
        <r>
          <rPr>
            <sz val="9"/>
            <color indexed="81"/>
            <rFont val="Tahoma"/>
            <family val="2"/>
          </rPr>
          <t xml:space="preserve">
Number of discards with weighting fatcor.</t>
        </r>
      </text>
    </comment>
    <comment ref="Z1" authorId="0" shapeId="0" xr:uid="{00000000-0006-0000-0000-00000A000000}">
      <text>
        <r>
          <rPr>
            <b/>
            <sz val="9"/>
            <color indexed="81"/>
            <rFont val="Tahoma"/>
            <family val="2"/>
          </rPr>
          <t>Mike Errigo:</t>
        </r>
        <r>
          <rPr>
            <sz val="9"/>
            <color indexed="81"/>
            <rFont val="Tahoma"/>
            <family val="2"/>
          </rPr>
          <t xml:space="preserve">
Number of discards btwn 11 and 12 in using calc MRIP discard sel.</t>
        </r>
      </text>
    </comment>
    <comment ref="AA1" authorId="0" shapeId="0" xr:uid="{00000000-0006-0000-0000-00000B000000}">
      <text>
        <r>
          <rPr>
            <b/>
            <sz val="9"/>
            <color indexed="81"/>
            <rFont val="Tahoma"/>
            <family val="2"/>
          </rPr>
          <t>Mike Errigo:</t>
        </r>
        <r>
          <rPr>
            <sz val="9"/>
            <color indexed="81"/>
            <rFont val="Tahoma"/>
            <family val="2"/>
          </rPr>
          <t xml:space="preserve">
Number of discards btwn 12 and 13 in using calc MRIP discard sel.</t>
        </r>
      </text>
    </comment>
    <comment ref="AB1" authorId="0" shapeId="0" xr:uid="{00000000-0006-0000-0000-00000C000000}">
      <text>
        <r>
          <rPr>
            <b/>
            <sz val="9"/>
            <color indexed="81"/>
            <rFont val="Tahoma"/>
            <family val="2"/>
          </rPr>
          <t>Mike Errigo:</t>
        </r>
        <r>
          <rPr>
            <sz val="9"/>
            <color indexed="81"/>
            <rFont val="Tahoma"/>
            <family val="2"/>
          </rPr>
          <t xml:space="preserve">
Number of discards greater than 13 in using calc MRIP discard sel.</t>
        </r>
      </text>
    </comment>
    <comment ref="AC1" authorId="0" shapeId="0" xr:uid="{00000000-0006-0000-0000-00000D000000}">
      <text>
        <r>
          <rPr>
            <b/>
            <sz val="9"/>
            <color indexed="81"/>
            <rFont val="Tahoma"/>
            <family val="2"/>
          </rPr>
          <t>Mike Errigo:</t>
        </r>
        <r>
          <rPr>
            <sz val="9"/>
            <color indexed="81"/>
            <rFont val="Tahoma"/>
            <family val="2"/>
          </rPr>
          <t xml:space="preserve">
Average weight of an individual fish between 11" and 12" using Len-Wt relationship from SEDAR 25 and fish size of 11.5 in.</t>
        </r>
      </text>
    </comment>
    <comment ref="AD1" authorId="0" shapeId="0" xr:uid="{00000000-0006-0000-0000-00000E000000}">
      <text>
        <r>
          <rPr>
            <b/>
            <sz val="9"/>
            <color indexed="81"/>
            <rFont val="Tahoma"/>
            <family val="2"/>
          </rPr>
          <t>Mike Errigo:</t>
        </r>
        <r>
          <rPr>
            <sz val="9"/>
            <color indexed="81"/>
            <rFont val="Tahoma"/>
            <family val="2"/>
          </rPr>
          <t xml:space="preserve">
Average weight of an individual fish between 12" and 13" using Len-Wt relationship from SEDAR 25 and fish size of 12.5 in.</t>
        </r>
      </text>
    </comment>
    <comment ref="AE1" authorId="0" shapeId="0" xr:uid="{00000000-0006-0000-0000-00000F000000}">
      <text>
        <r>
          <rPr>
            <b/>
            <sz val="9"/>
            <color indexed="81"/>
            <rFont val="Tahoma"/>
            <family val="2"/>
          </rPr>
          <t>Mike Errigo:</t>
        </r>
        <r>
          <rPr>
            <sz val="9"/>
            <color indexed="81"/>
            <rFont val="Tahoma"/>
            <family val="2"/>
          </rPr>
          <t xml:space="preserve">
Average weight of all landed fish from 2013 and 2014, since current min size is 13". Used for average weight of individual fish discarded &gt;13".</t>
        </r>
      </text>
    </comment>
    <comment ref="AO1" authorId="0" shapeId="0" xr:uid="{00000000-0006-0000-0000-000010000000}">
      <text>
        <r>
          <rPr>
            <b/>
            <sz val="9"/>
            <color indexed="81"/>
            <rFont val="Tahoma"/>
            <family val="2"/>
          </rPr>
          <t>Mike Errigo:</t>
        </r>
        <r>
          <rPr>
            <sz val="9"/>
            <color indexed="81"/>
            <rFont val="Tahoma"/>
            <family val="2"/>
          </rPr>
          <t xml:space="preserve">
Actual number of fish intercepted, without weighting factor applied. They are greater than 13 due to current size limit of 13 in.</t>
        </r>
      </text>
    </comment>
    <comment ref="AP1" authorId="0" shapeId="0" xr:uid="{00000000-0006-0000-0000-000011000000}">
      <text>
        <r>
          <rPr>
            <b/>
            <sz val="9"/>
            <color indexed="81"/>
            <rFont val="Tahoma"/>
            <family val="2"/>
          </rPr>
          <t>Mike Errigo:</t>
        </r>
        <r>
          <rPr>
            <sz val="9"/>
            <color indexed="81"/>
            <rFont val="Tahoma"/>
            <family val="2"/>
          </rPr>
          <t xml:space="preserve">
Actual number of fish intercepted, without weighting factor applied. They are greater than 11 for looking at a min size of 11 in.</t>
        </r>
      </text>
    </comment>
    <comment ref="AQ1" authorId="0" shapeId="0" xr:uid="{00000000-0006-0000-0000-000012000000}">
      <text>
        <r>
          <rPr>
            <b/>
            <sz val="9"/>
            <color indexed="81"/>
            <rFont val="Tahoma"/>
            <family val="2"/>
          </rPr>
          <t>Mike Errigo:</t>
        </r>
        <r>
          <rPr>
            <sz val="9"/>
            <color indexed="81"/>
            <rFont val="Tahoma"/>
            <family val="2"/>
          </rPr>
          <t xml:space="preserve">
Actual number of fish intercepted, without weighting factor applied. They are greater than 12 for looking at a min size of 12 in.</t>
        </r>
      </text>
    </comment>
    <comment ref="AR1" authorId="0" shapeId="0" xr:uid="{00000000-0006-0000-0000-000013000000}">
      <text>
        <r>
          <rPr>
            <b/>
            <sz val="9"/>
            <color indexed="81"/>
            <rFont val="Tahoma"/>
            <family val="2"/>
          </rPr>
          <t>Mike Errigo:</t>
        </r>
        <r>
          <rPr>
            <sz val="9"/>
            <color indexed="81"/>
            <rFont val="Tahoma"/>
            <family val="2"/>
          </rPr>
          <t xml:space="preserve">
Actual number of discards, without weighting factor.</t>
        </r>
      </text>
    </comment>
    <comment ref="AW1" authorId="0" shapeId="0" xr:uid="{00000000-0006-0000-0000-000014000000}">
      <text>
        <r>
          <rPr>
            <b/>
            <sz val="9"/>
            <color indexed="81"/>
            <rFont val="Tahoma"/>
            <family val="2"/>
          </rPr>
          <t>Mike Errigo:</t>
        </r>
        <r>
          <rPr>
            <sz val="9"/>
            <color indexed="81"/>
            <rFont val="Tahoma"/>
            <family val="2"/>
          </rPr>
          <t xml:space="preserve">
Bag limit of trip. Current bag of 5 times number of anglers.</t>
        </r>
      </text>
    </comment>
    <comment ref="AX1" authorId="0" shapeId="0" xr:uid="{00000000-0006-0000-0000-000015000000}">
      <text>
        <r>
          <rPr>
            <b/>
            <sz val="9"/>
            <color indexed="81"/>
            <rFont val="Tahoma"/>
            <family val="2"/>
          </rPr>
          <t>Mike Errigo:</t>
        </r>
        <r>
          <rPr>
            <sz val="9"/>
            <color indexed="81"/>
            <rFont val="Tahoma"/>
            <family val="2"/>
          </rPr>
          <t xml:space="preserve">
Did the trip hit the bag at the current 13" size limit: 1=yes, 0=no</t>
        </r>
      </text>
    </comment>
    <comment ref="AY1" authorId="0" shapeId="0" xr:uid="{00000000-0006-0000-0000-000016000000}">
      <text>
        <r>
          <rPr>
            <b/>
            <sz val="9"/>
            <color indexed="81"/>
            <rFont val="Tahoma"/>
            <family val="2"/>
          </rPr>
          <t>Mike Errigo:</t>
        </r>
        <r>
          <rPr>
            <sz val="9"/>
            <color indexed="81"/>
            <rFont val="Tahoma"/>
            <family val="2"/>
          </rPr>
          <t xml:space="preserve">
Did the trip hit the bag limit at an 11" size limit: 1=yes, 0=no</t>
        </r>
      </text>
    </comment>
    <comment ref="AZ1" authorId="0" shapeId="0" xr:uid="{00000000-0006-0000-0000-000017000000}">
      <text>
        <r>
          <rPr>
            <b/>
            <sz val="9"/>
            <color indexed="81"/>
            <rFont val="Tahoma"/>
            <family val="2"/>
          </rPr>
          <t>Mike Errigo:</t>
        </r>
        <r>
          <rPr>
            <sz val="9"/>
            <color indexed="81"/>
            <rFont val="Tahoma"/>
            <family val="2"/>
          </rPr>
          <t xml:space="preserve">
Did the trip hit the bag limit at a 12" minimum size: 1=yes, 0=no</t>
        </r>
      </text>
    </comment>
    <comment ref="BA1" authorId="0" shapeId="0" xr:uid="{00000000-0006-0000-0000-000018000000}">
      <text>
        <r>
          <rPr>
            <b/>
            <sz val="9"/>
            <color indexed="81"/>
            <rFont val="Tahoma"/>
            <family val="2"/>
          </rPr>
          <t>Mike Errigo:</t>
        </r>
        <r>
          <rPr>
            <sz val="9"/>
            <color indexed="81"/>
            <rFont val="Tahoma"/>
            <family val="2"/>
          </rPr>
          <t xml:space="preserve">
Expansion factor for catch: expands intercepts into actual estimated catch</t>
        </r>
      </text>
    </comment>
    <comment ref="BB1" authorId="0" shapeId="0" xr:uid="{00000000-0006-0000-0000-000019000000}">
      <text>
        <r>
          <rPr>
            <b/>
            <sz val="9"/>
            <color indexed="81"/>
            <rFont val="Tahoma"/>
            <family val="2"/>
          </rPr>
          <t>Mike Errigo:</t>
        </r>
        <r>
          <rPr>
            <sz val="9"/>
            <color indexed="81"/>
            <rFont val="Tahoma"/>
            <family val="2"/>
          </rPr>
          <t xml:space="preserve">
Effort expansion factor: exapnds intercepted trips into actual estimated number of trips. Typicaly the same, not always.</t>
        </r>
      </text>
    </comment>
  </commentList>
</comments>
</file>

<file path=xl/sharedStrings.xml><?xml version="1.0" encoding="utf-8"?>
<sst xmlns="http://schemas.openxmlformats.org/spreadsheetml/2006/main" count="19759" uniqueCount="2208">
  <si>
    <t>B2</t>
  </si>
  <si>
    <t>A+B1</t>
  </si>
  <si>
    <t>Wt AB1 lbs</t>
  </si>
  <si>
    <t>BLACK SEA BASS</t>
  </si>
  <si>
    <t>1103820130608012</t>
  </si>
  <si>
    <t>1103820130621025</t>
  </si>
  <si>
    <t>1103820130702001</t>
  </si>
  <si>
    <t>1103820130702006</t>
  </si>
  <si>
    <t>1103820130702010</t>
  </si>
  <si>
    <t>1103820130702029</t>
  </si>
  <si>
    <t>1103820130702031</t>
  </si>
  <si>
    <t>1103820130710024</t>
  </si>
  <si>
    <t>1103820130714016</t>
  </si>
  <si>
    <t>1103820130831004</t>
  </si>
  <si>
    <t>1103820130831016</t>
  </si>
  <si>
    <t>1103820130831023</t>
  </si>
  <si>
    <t>1103820130831026</t>
  </si>
  <si>
    <t>1103820130831028</t>
  </si>
  <si>
    <t>1103820130921003</t>
  </si>
  <si>
    <t>1103820130921010</t>
  </si>
  <si>
    <t>1103820130921032</t>
  </si>
  <si>
    <t>1103820131005012</t>
  </si>
  <si>
    <t>1103820131005018</t>
  </si>
  <si>
    <t>1103820131005019</t>
  </si>
  <si>
    <t>1103820131006007</t>
  </si>
  <si>
    <t>1103820131015005</t>
  </si>
  <si>
    <t>1103820131015008</t>
  </si>
  <si>
    <t>1103820131015010</t>
  </si>
  <si>
    <t>1103820140511001</t>
  </si>
  <si>
    <t>1103820140518001</t>
  </si>
  <si>
    <t>1103820140518005</t>
  </si>
  <si>
    <t>1103820140518020</t>
  </si>
  <si>
    <t>1103820140518021</t>
  </si>
  <si>
    <t>1103820140518033</t>
  </si>
  <si>
    <t>1103820140530007</t>
  </si>
  <si>
    <t>1103820140530008</t>
  </si>
  <si>
    <t>1103820140530011</t>
  </si>
  <si>
    <t>1103820140531024</t>
  </si>
  <si>
    <t>1103820140602001</t>
  </si>
  <si>
    <t>1103820140618001</t>
  </si>
  <si>
    <t>1103820140621035</t>
  </si>
  <si>
    <t>1103820140622011</t>
  </si>
  <si>
    <t>1103820140622012</t>
  </si>
  <si>
    <t>1103820140706023</t>
  </si>
  <si>
    <t>1103820140719005</t>
  </si>
  <si>
    <t>1103820140724002</t>
  </si>
  <si>
    <t>1103820140725007</t>
  </si>
  <si>
    <t>1103820140725024</t>
  </si>
  <si>
    <t>1103820140725029</t>
  </si>
  <si>
    <t>1103820140725030</t>
  </si>
  <si>
    <t>1103820140726005</t>
  </si>
  <si>
    <t>1103820140730002</t>
  </si>
  <si>
    <t>1103820140809009</t>
  </si>
  <si>
    <t>1103820140814004</t>
  </si>
  <si>
    <t>1103820140814011</t>
  </si>
  <si>
    <t>1103820140816007</t>
  </si>
  <si>
    <t>1103820140816014</t>
  </si>
  <si>
    <t>1103820140816015</t>
  </si>
  <si>
    <t>1103820140823007</t>
  </si>
  <si>
    <t>1103820140831007</t>
  </si>
  <si>
    <t>1103820140904003</t>
  </si>
  <si>
    <t>1103820140906005</t>
  </si>
  <si>
    <t>1103820140907001</t>
  </si>
  <si>
    <t>1103820141005001</t>
  </si>
  <si>
    <t>1103820141008004</t>
  </si>
  <si>
    <t>1103820141018045</t>
  </si>
  <si>
    <t>1103820141025010</t>
  </si>
  <si>
    <t>1103820141025013</t>
  </si>
  <si>
    <t>1103820141029008</t>
  </si>
  <si>
    <t>1103820141029018</t>
  </si>
  <si>
    <t>1103820141029020</t>
  </si>
  <si>
    <t>1103820141029029</t>
  </si>
  <si>
    <t>1103820141029034</t>
  </si>
  <si>
    <t>1103820141105001</t>
  </si>
  <si>
    <t>1103820141105005</t>
  </si>
  <si>
    <t>1103820141105013</t>
  </si>
  <si>
    <t>1103820141105016</t>
  </si>
  <si>
    <t>1103820141105020</t>
  </si>
  <si>
    <t>1103820141105022</t>
  </si>
  <si>
    <t>1103820141105026</t>
  </si>
  <si>
    <t>1103820141105028</t>
  </si>
  <si>
    <t>1103820141105032</t>
  </si>
  <si>
    <t>1103820141105041</t>
  </si>
  <si>
    <t>1103820141105045</t>
  </si>
  <si>
    <t>1103820141107002</t>
  </si>
  <si>
    <t>1103820141109018</t>
  </si>
  <si>
    <t>1103820141118002</t>
  </si>
  <si>
    <t>1103820141213002</t>
  </si>
  <si>
    <t>1103820141213007</t>
  </si>
  <si>
    <t>1104320130111009</t>
  </si>
  <si>
    <t>1104320130111014</t>
  </si>
  <si>
    <t>1104320130111018</t>
  </si>
  <si>
    <t>1104320130111022</t>
  </si>
  <si>
    <t>1104320130113005</t>
  </si>
  <si>
    <t>1104320130323004</t>
  </si>
  <si>
    <t>1104320130323008</t>
  </si>
  <si>
    <t>1104320130426009</t>
  </si>
  <si>
    <t>1104320130430001</t>
  </si>
  <si>
    <t>1104320130502003</t>
  </si>
  <si>
    <t>1104320130502006</t>
  </si>
  <si>
    <t>1104320130529001</t>
  </si>
  <si>
    <t>1104320130602007</t>
  </si>
  <si>
    <t>1104320130602011</t>
  </si>
  <si>
    <t>1104320130604003</t>
  </si>
  <si>
    <t>1104320130604014</t>
  </si>
  <si>
    <t>1104320130615015</t>
  </si>
  <si>
    <t>1104320130615017</t>
  </si>
  <si>
    <t>1104320130615019</t>
  </si>
  <si>
    <t>1104320130615023</t>
  </si>
  <si>
    <t>1104320130623001</t>
  </si>
  <si>
    <t>1104320130623016</t>
  </si>
  <si>
    <t>1104320130623023</t>
  </si>
  <si>
    <t>1104320130623024</t>
  </si>
  <si>
    <t>1104320130623025</t>
  </si>
  <si>
    <t>1104320130623027</t>
  </si>
  <si>
    <t>1104320130716003</t>
  </si>
  <si>
    <t>1104320130716005</t>
  </si>
  <si>
    <t>1104320130716006</t>
  </si>
  <si>
    <t>1104320130716013</t>
  </si>
  <si>
    <t>1104320130716019</t>
  </si>
  <si>
    <t>1104320130730005</t>
  </si>
  <si>
    <t>1104320130730013</t>
  </si>
  <si>
    <t>1104320130730021</t>
  </si>
  <si>
    <t>1104320130730026</t>
  </si>
  <si>
    <t>1104320130730036</t>
  </si>
  <si>
    <t>1104320130802003</t>
  </si>
  <si>
    <t>1104320130802010</t>
  </si>
  <si>
    <t>1104320130802015</t>
  </si>
  <si>
    <t>1104320130803016</t>
  </si>
  <si>
    <t>1104320130803017</t>
  </si>
  <si>
    <t>1104320130805010</t>
  </si>
  <si>
    <t>1104320130810001</t>
  </si>
  <si>
    <t>1104320130810029</t>
  </si>
  <si>
    <t>1104320130814001</t>
  </si>
  <si>
    <t>1104320130814004</t>
  </si>
  <si>
    <t>1104320130916001</t>
  </si>
  <si>
    <t>1104320130920003</t>
  </si>
  <si>
    <t>1104320130921010</t>
  </si>
  <si>
    <t>1104320130922006</t>
  </si>
  <si>
    <t>1104320130922011</t>
  </si>
  <si>
    <t>1104320130922018</t>
  </si>
  <si>
    <t>1104320130927001</t>
  </si>
  <si>
    <t>1104320130927009</t>
  </si>
  <si>
    <t>1104320130927010</t>
  </si>
  <si>
    <t>1104320130927012</t>
  </si>
  <si>
    <t>1104320130927013</t>
  </si>
  <si>
    <t>1104320131001004</t>
  </si>
  <si>
    <t>1104320131001007</t>
  </si>
  <si>
    <t>1104320131001011</t>
  </si>
  <si>
    <t>1104320131003009</t>
  </si>
  <si>
    <t>1104320131003010</t>
  </si>
  <si>
    <t>1104320131003026</t>
  </si>
  <si>
    <t>1104320131012001</t>
  </si>
  <si>
    <t>1104320131017001</t>
  </si>
  <si>
    <t>1104320131017022</t>
  </si>
  <si>
    <t>1104320131017027</t>
  </si>
  <si>
    <t>1104320131019004</t>
  </si>
  <si>
    <t>1104320131019007</t>
  </si>
  <si>
    <t>1104320131019023</t>
  </si>
  <si>
    <t>1104320131019025</t>
  </si>
  <si>
    <t>1104320131020017</t>
  </si>
  <si>
    <t>1104320131022001</t>
  </si>
  <si>
    <t>1104320131022004</t>
  </si>
  <si>
    <t>1104320131022006</t>
  </si>
  <si>
    <t>1104320131022009</t>
  </si>
  <si>
    <t>1104320131022012</t>
  </si>
  <si>
    <t>1104320131030001</t>
  </si>
  <si>
    <t>1104320131030010</t>
  </si>
  <si>
    <t>1104320131030012</t>
  </si>
  <si>
    <t>1104320131109001</t>
  </si>
  <si>
    <t>1104320131109006</t>
  </si>
  <si>
    <t>1104320131109008</t>
  </si>
  <si>
    <t>1104320131109018</t>
  </si>
  <si>
    <t>1104320140512003</t>
  </si>
  <si>
    <t>1104320140512004</t>
  </si>
  <si>
    <t>1104320140512010</t>
  </si>
  <si>
    <t>1104320140518004</t>
  </si>
  <si>
    <t>1104320140518020</t>
  </si>
  <si>
    <t>1104320140518024</t>
  </si>
  <si>
    <t>1104320140603001</t>
  </si>
  <si>
    <t>1104320140603004</t>
  </si>
  <si>
    <t>1104320140607004</t>
  </si>
  <si>
    <t>1104320140615009</t>
  </si>
  <si>
    <t>1104320140615012</t>
  </si>
  <si>
    <t>1104320140615014</t>
  </si>
  <si>
    <t>1104320140628018</t>
  </si>
  <si>
    <t>1104320140702011</t>
  </si>
  <si>
    <t>1104320140710002</t>
  </si>
  <si>
    <t>1104320140725005</t>
  </si>
  <si>
    <t>1104320140729001</t>
  </si>
  <si>
    <t>1104320140729003</t>
  </si>
  <si>
    <t>1104320140729007</t>
  </si>
  <si>
    <t>1104320140729015</t>
  </si>
  <si>
    <t>1104320140729029</t>
  </si>
  <si>
    <t>1104420130105004</t>
  </si>
  <si>
    <t>1104420130427001</t>
  </si>
  <si>
    <t>1104420130427007</t>
  </si>
  <si>
    <t>1104420130511003</t>
  </si>
  <si>
    <t>1104420130511004</t>
  </si>
  <si>
    <t>1104420130511005</t>
  </si>
  <si>
    <t>1104420130511013</t>
  </si>
  <si>
    <t>1104420130511015</t>
  </si>
  <si>
    <t>1104420130531006</t>
  </si>
  <si>
    <t>1104420130531007</t>
  </si>
  <si>
    <t>1104420130601001</t>
  </si>
  <si>
    <t>1104420130605013</t>
  </si>
  <si>
    <t>1104420130608004</t>
  </si>
  <si>
    <t>1104420130622001</t>
  </si>
  <si>
    <t>1104420130623001</t>
  </si>
  <si>
    <t>1104420130623009</t>
  </si>
  <si>
    <t>1104420130623011</t>
  </si>
  <si>
    <t>1104420130625001</t>
  </si>
  <si>
    <t>1104420130625002</t>
  </si>
  <si>
    <t>1104420130629001</t>
  </si>
  <si>
    <t>1104420130711001</t>
  </si>
  <si>
    <t>1104420130711009</t>
  </si>
  <si>
    <t>1104420130711010</t>
  </si>
  <si>
    <t>1104420130712002</t>
  </si>
  <si>
    <t>1104420130713004</t>
  </si>
  <si>
    <t>1104420130716001</t>
  </si>
  <si>
    <t>1104420130719004</t>
  </si>
  <si>
    <t>1104420130719005</t>
  </si>
  <si>
    <t>1104420130719006</t>
  </si>
  <si>
    <t>1104420130719007</t>
  </si>
  <si>
    <t>1104420130719008</t>
  </si>
  <si>
    <t>1104420130720010</t>
  </si>
  <si>
    <t>1104420130726002</t>
  </si>
  <si>
    <t>1104420130726007</t>
  </si>
  <si>
    <t>1104420130726008</t>
  </si>
  <si>
    <t>1104420130726016</t>
  </si>
  <si>
    <t>1104420130726021</t>
  </si>
  <si>
    <t>1104420130726025</t>
  </si>
  <si>
    <t>1104420130726026</t>
  </si>
  <si>
    <t>1104420130727004</t>
  </si>
  <si>
    <t>1104420130727007</t>
  </si>
  <si>
    <t>1104420130727009</t>
  </si>
  <si>
    <t>1104420130802001</t>
  </si>
  <si>
    <t>1104420130802005</t>
  </si>
  <si>
    <t>1104420130802006</t>
  </si>
  <si>
    <t>1104420130808003</t>
  </si>
  <si>
    <t>1104420130811001</t>
  </si>
  <si>
    <t>1104420130812003</t>
  </si>
  <si>
    <t>1104420130816009</t>
  </si>
  <si>
    <t>1104420130816014</t>
  </si>
  <si>
    <t>1104420130824004</t>
  </si>
  <si>
    <t>1104420130824008</t>
  </si>
  <si>
    <t>1104420130828003</t>
  </si>
  <si>
    <t>1104420130828006</t>
  </si>
  <si>
    <t>1104420130828013</t>
  </si>
  <si>
    <t>1104420130828015</t>
  </si>
  <si>
    <t>1104420130829002</t>
  </si>
  <si>
    <t>1104420130901008</t>
  </si>
  <si>
    <t>1104420130905004</t>
  </si>
  <si>
    <t>1104420130905013</t>
  </si>
  <si>
    <t>1104420130913011</t>
  </si>
  <si>
    <t>1104420130929001</t>
  </si>
  <si>
    <t>1104420131007001</t>
  </si>
  <si>
    <t>1104420131007002</t>
  </si>
  <si>
    <t>1104420131018001</t>
  </si>
  <si>
    <t>1104420131018005</t>
  </si>
  <si>
    <t>1104420131018009</t>
  </si>
  <si>
    <t>1104420131027001</t>
  </si>
  <si>
    <t>1104420131027004</t>
  </si>
  <si>
    <t>1104420131027005</t>
  </si>
  <si>
    <t>1104420131103003</t>
  </si>
  <si>
    <t>1104420131110005</t>
  </si>
  <si>
    <t>1104420131115008</t>
  </si>
  <si>
    <t>1104420131117011</t>
  </si>
  <si>
    <t>1104420131222003</t>
  </si>
  <si>
    <t>1104420140510013</t>
  </si>
  <si>
    <t>1104420140514007</t>
  </si>
  <si>
    <t>1104420140518005</t>
  </si>
  <si>
    <t>1104420140518006</t>
  </si>
  <si>
    <t>1104420140518008</t>
  </si>
  <si>
    <t>1104420140518009</t>
  </si>
  <si>
    <t>1104420140518014</t>
  </si>
  <si>
    <t>1104420140518015</t>
  </si>
  <si>
    <t>1104420140520006</t>
  </si>
  <si>
    <t>1104420140523001</t>
  </si>
  <si>
    <t>1104420140523002</t>
  </si>
  <si>
    <t>1104420140523006</t>
  </si>
  <si>
    <t>1104420140523008</t>
  </si>
  <si>
    <t>1104420140523013</t>
  </si>
  <si>
    <t>1104420140531007</t>
  </si>
  <si>
    <t>1104420140531008</t>
  </si>
  <si>
    <t>1104420140531011</t>
  </si>
  <si>
    <t>1104420140531018</t>
  </si>
  <si>
    <t>1104420140607013</t>
  </si>
  <si>
    <t>1104420140610006</t>
  </si>
  <si>
    <t>1104420140610007</t>
  </si>
  <si>
    <t>1104420140615007</t>
  </si>
  <si>
    <t>1104420140617003</t>
  </si>
  <si>
    <t>1104420140617004</t>
  </si>
  <si>
    <t>1104420140617009</t>
  </si>
  <si>
    <t>1104420140617010</t>
  </si>
  <si>
    <t>1104420140617011</t>
  </si>
  <si>
    <t>1104420140622008</t>
  </si>
  <si>
    <t>1104420140622010</t>
  </si>
  <si>
    <t>1104420140622016</t>
  </si>
  <si>
    <t>1104420140624001</t>
  </si>
  <si>
    <t>1104420140629011</t>
  </si>
  <si>
    <t>1104420140713007</t>
  </si>
  <si>
    <t>1104420140726002</t>
  </si>
  <si>
    <t>1104420140726013</t>
  </si>
  <si>
    <t>1104420140727008</t>
  </si>
  <si>
    <t>1104420140805003</t>
  </si>
  <si>
    <t>1104420140809003</t>
  </si>
  <si>
    <t>1104420140814009</t>
  </si>
  <si>
    <t>1104420140814010</t>
  </si>
  <si>
    <t>1104420140816010</t>
  </si>
  <si>
    <t>1104420140817003</t>
  </si>
  <si>
    <t>1104420140817008</t>
  </si>
  <si>
    <t>1104420140817012</t>
  </si>
  <si>
    <t>1104420140820001</t>
  </si>
  <si>
    <t>1104420140820010</t>
  </si>
  <si>
    <t>1104420140828002</t>
  </si>
  <si>
    <t>1104420140828005</t>
  </si>
  <si>
    <t>1104420140907001</t>
  </si>
  <si>
    <t>1104420140918007</t>
  </si>
  <si>
    <t>1104420140922001</t>
  </si>
  <si>
    <t>1104420140923004</t>
  </si>
  <si>
    <t>1104420140923006</t>
  </si>
  <si>
    <t>1104420140923008</t>
  </si>
  <si>
    <t>1104420141001002</t>
  </si>
  <si>
    <t>1104420141004001</t>
  </si>
  <si>
    <t>1104420141004004</t>
  </si>
  <si>
    <t>1104420141007012</t>
  </si>
  <si>
    <t>1104420141011003</t>
  </si>
  <si>
    <t>1104420141017012</t>
  </si>
  <si>
    <t>1104420141021006</t>
  </si>
  <si>
    <t>1104420141107003</t>
  </si>
  <si>
    <t>1104420141129007</t>
  </si>
  <si>
    <t>1104520130202005</t>
  </si>
  <si>
    <t>1104820130601002</t>
  </si>
  <si>
    <t>1104820130601004</t>
  </si>
  <si>
    <t>1104820130601010</t>
  </si>
  <si>
    <t>1104820130601011</t>
  </si>
  <si>
    <t>1104820130601015</t>
  </si>
  <si>
    <t>1104820130601016</t>
  </si>
  <si>
    <t>1104820130601018</t>
  </si>
  <si>
    <t>1104820130601019</t>
  </si>
  <si>
    <t>1104820130602001</t>
  </si>
  <si>
    <t>1104820130602002</t>
  </si>
  <si>
    <t>1104820130609001</t>
  </si>
  <si>
    <t>1104820130609007</t>
  </si>
  <si>
    <t>1104820130609012</t>
  </si>
  <si>
    <t>1104820130614003</t>
  </si>
  <si>
    <t>1104820130614006</t>
  </si>
  <si>
    <t>1104820130620002</t>
  </si>
  <si>
    <t>1104820130622016</t>
  </si>
  <si>
    <t>1104820130622017</t>
  </si>
  <si>
    <t>1104820130701005</t>
  </si>
  <si>
    <t>1104820130703005</t>
  </si>
  <si>
    <t>1104820130703011</t>
  </si>
  <si>
    <t>1104820130707010</t>
  </si>
  <si>
    <t>1104820130707015</t>
  </si>
  <si>
    <t>1104820130709001</t>
  </si>
  <si>
    <t>1104820130709005</t>
  </si>
  <si>
    <t>1104820130714001</t>
  </si>
  <si>
    <t>1104820130714002</t>
  </si>
  <si>
    <t>1104820130714004</t>
  </si>
  <si>
    <t>1104820130714009</t>
  </si>
  <si>
    <t>1104820130726004</t>
  </si>
  <si>
    <t>1104820130728005</t>
  </si>
  <si>
    <t>1104820130805004</t>
  </si>
  <si>
    <t>1104820130807001</t>
  </si>
  <si>
    <t>1104820130808001</t>
  </si>
  <si>
    <t>1104820130808013</t>
  </si>
  <si>
    <t>1104820130812001</t>
  </si>
  <si>
    <t>1104820130822003</t>
  </si>
  <si>
    <t>1104820130825005</t>
  </si>
  <si>
    <t>1104820130825007</t>
  </si>
  <si>
    <t>1104820130830007</t>
  </si>
  <si>
    <t>1104820130905003</t>
  </si>
  <si>
    <t>1104820130905007</t>
  </si>
  <si>
    <t>1104820130906005</t>
  </si>
  <si>
    <t>1104820130910003</t>
  </si>
  <si>
    <t>1104820130928005</t>
  </si>
  <si>
    <t>1104820130928008</t>
  </si>
  <si>
    <t>1104820130928015</t>
  </si>
  <si>
    <t>1104820130928017</t>
  </si>
  <si>
    <t>1104820131005004</t>
  </si>
  <si>
    <t>1104820131006003</t>
  </si>
  <si>
    <t>1104820131006004</t>
  </si>
  <si>
    <t>1104820131009019</t>
  </si>
  <si>
    <t>1104820131014001</t>
  </si>
  <si>
    <t>1104820131020011</t>
  </si>
  <si>
    <t>1104820131025002</t>
  </si>
  <si>
    <t>1104820131026002</t>
  </si>
  <si>
    <t>1104820131026008</t>
  </si>
  <si>
    <t>1104820131027007</t>
  </si>
  <si>
    <t>1104820131115002</t>
  </si>
  <si>
    <t>1104820131115003</t>
  </si>
  <si>
    <t>1104820131117010</t>
  </si>
  <si>
    <t>1104820140601001</t>
  </si>
  <si>
    <t>1104820140601011</t>
  </si>
  <si>
    <t>1104820140602003</t>
  </si>
  <si>
    <t>1104820140602004</t>
  </si>
  <si>
    <t>1104820140608004</t>
  </si>
  <si>
    <t>1104820140608005</t>
  </si>
  <si>
    <t>1104820140608007</t>
  </si>
  <si>
    <t>1104820140609001</t>
  </si>
  <si>
    <t>1104820140627015</t>
  </si>
  <si>
    <t>1104820140630005</t>
  </si>
  <si>
    <t>1104820140718001</t>
  </si>
  <si>
    <t>1104820140722003</t>
  </si>
  <si>
    <t>1104820140723001</t>
  </si>
  <si>
    <t>1104820140723008</t>
  </si>
  <si>
    <t>1104820140731010</t>
  </si>
  <si>
    <t>1104820140807001</t>
  </si>
  <si>
    <t>1104820140814003</t>
  </si>
  <si>
    <t>1104820140814008</t>
  </si>
  <si>
    <t>1104820140816001</t>
  </si>
  <si>
    <t>1104820140817001</t>
  </si>
  <si>
    <t>1104820140831001</t>
  </si>
  <si>
    <t>1104820140831004</t>
  </si>
  <si>
    <t>1104820140831014</t>
  </si>
  <si>
    <t>1104820140904007</t>
  </si>
  <si>
    <t>1104820140926013</t>
  </si>
  <si>
    <t>1104820140926014</t>
  </si>
  <si>
    <t>1104820140928003</t>
  </si>
  <si>
    <t>1104820141023006</t>
  </si>
  <si>
    <t>1104820141023007</t>
  </si>
  <si>
    <t>1104820141105001</t>
  </si>
  <si>
    <t>1104820141112005</t>
  </si>
  <si>
    <t>1104820141112010</t>
  </si>
  <si>
    <t>1104820141130004</t>
  </si>
  <si>
    <t>1104820141214002</t>
  </si>
  <si>
    <t>1104820141218002</t>
  </si>
  <si>
    <t>1104820141218006</t>
  </si>
  <si>
    <t>1104820141227012</t>
  </si>
  <si>
    <t>1104820141227014</t>
  </si>
  <si>
    <t>1104820141228001</t>
  </si>
  <si>
    <t>1104920130505003</t>
  </si>
  <si>
    <t>1104920130518001</t>
  </si>
  <si>
    <t>1104920130518003</t>
  </si>
  <si>
    <t>1104920130601007</t>
  </si>
  <si>
    <t>1104920130602017</t>
  </si>
  <si>
    <t>1104920130628001</t>
  </si>
  <si>
    <t>1104920130707023</t>
  </si>
  <si>
    <t>1104920130707040</t>
  </si>
  <si>
    <t>1104920130707049</t>
  </si>
  <si>
    <t>1104920130712001</t>
  </si>
  <si>
    <t>1104920130719001</t>
  </si>
  <si>
    <t>1104920130720001</t>
  </si>
  <si>
    <t>1104920130720005</t>
  </si>
  <si>
    <t>1104920130727006</t>
  </si>
  <si>
    <t>1104920130727012</t>
  </si>
  <si>
    <t>1104920130727017</t>
  </si>
  <si>
    <t>1104920130727021</t>
  </si>
  <si>
    <t>1104920130727023</t>
  </si>
  <si>
    <t>1104920130727026</t>
  </si>
  <si>
    <t>1104920130728005</t>
  </si>
  <si>
    <t>1104920130731001</t>
  </si>
  <si>
    <t>1104920130822001</t>
  </si>
  <si>
    <t>1104920130914002</t>
  </si>
  <si>
    <t>1104920131020004</t>
  </si>
  <si>
    <t>1104920131026022</t>
  </si>
  <si>
    <t>1104920131026026</t>
  </si>
  <si>
    <t>1104920131027004</t>
  </si>
  <si>
    <t>1104920131028004</t>
  </si>
  <si>
    <t>1104920131028010</t>
  </si>
  <si>
    <t>1104920131030001</t>
  </si>
  <si>
    <t>1104920131030003</t>
  </si>
  <si>
    <t>1104920131030005</t>
  </si>
  <si>
    <t>1104920131030008</t>
  </si>
  <si>
    <t>1104920131030011</t>
  </si>
  <si>
    <t>1104920140405002</t>
  </si>
  <si>
    <t>1104920140405005</t>
  </si>
  <si>
    <t>1104920140502010</t>
  </si>
  <si>
    <t>1104920140503001</t>
  </si>
  <si>
    <t>1104920140509005</t>
  </si>
  <si>
    <t>1104920140509014</t>
  </si>
  <si>
    <t>1104920140510003</t>
  </si>
  <si>
    <t>1104920140519003</t>
  </si>
  <si>
    <t>1104920140531001</t>
  </si>
  <si>
    <t>1104920140531010</t>
  </si>
  <si>
    <t>1104920140602003</t>
  </si>
  <si>
    <t>1104920140719001</t>
  </si>
  <si>
    <t>1104920140720005</t>
  </si>
  <si>
    <t>1104920140723001</t>
  </si>
  <si>
    <t>1104920140812001</t>
  </si>
  <si>
    <t>1104920140812004</t>
  </si>
  <si>
    <t>1104920140812006</t>
  </si>
  <si>
    <t>1104920140818001</t>
  </si>
  <si>
    <t>1104920140830005</t>
  </si>
  <si>
    <t>1104920140903001</t>
  </si>
  <si>
    <t>1104920140903008</t>
  </si>
  <si>
    <t>1104920141006001</t>
  </si>
  <si>
    <t>1104920141006002</t>
  </si>
  <si>
    <t>1104920141006010</t>
  </si>
  <si>
    <t>1104920141006013</t>
  </si>
  <si>
    <t>1104920141014005</t>
  </si>
  <si>
    <t>1104920141014014</t>
  </si>
  <si>
    <t>1104920141014016</t>
  </si>
  <si>
    <t>1104920141025024</t>
  </si>
  <si>
    <t>1104920141026007</t>
  </si>
  <si>
    <t>1104920141026010</t>
  </si>
  <si>
    <t>1104920141026019</t>
  </si>
  <si>
    <t>1104920141026024</t>
  </si>
  <si>
    <t>1104920141117001</t>
  </si>
  <si>
    <t>1104920141117003</t>
  </si>
  <si>
    <t>1104920141117005</t>
  </si>
  <si>
    <t>1104920141215001</t>
  </si>
  <si>
    <t>1105220130517006</t>
  </si>
  <si>
    <t>1105220130517010</t>
  </si>
  <si>
    <t>1105220130519002</t>
  </si>
  <si>
    <t>1105220130621005</t>
  </si>
  <si>
    <t>1105220130621007</t>
  </si>
  <si>
    <t>1105220130621010</t>
  </si>
  <si>
    <t>1105220130716006</t>
  </si>
  <si>
    <t>1105220130730001</t>
  </si>
  <si>
    <t>1105220130730008</t>
  </si>
  <si>
    <t>1105220130807001</t>
  </si>
  <si>
    <t>1105220130807003</t>
  </si>
  <si>
    <t>1105220130809003</t>
  </si>
  <si>
    <t>1105220130809005</t>
  </si>
  <si>
    <t>1105220130809007</t>
  </si>
  <si>
    <t>1105220130809008</t>
  </si>
  <si>
    <t>1105220130820007</t>
  </si>
  <si>
    <t>1105220130827001</t>
  </si>
  <si>
    <t>1105220130927001</t>
  </si>
  <si>
    <t>1105220131002008</t>
  </si>
  <si>
    <t>1105220131117002</t>
  </si>
  <si>
    <t>1105220131119004</t>
  </si>
  <si>
    <t>1105220140223002</t>
  </si>
  <si>
    <t>1105220140223005</t>
  </si>
  <si>
    <t>1105220140410001</t>
  </si>
  <si>
    <t>1105220140410003</t>
  </si>
  <si>
    <t>1105220140504013</t>
  </si>
  <si>
    <t>1105220140511004</t>
  </si>
  <si>
    <t>1105220140523001</t>
  </si>
  <si>
    <t>1105220140523002</t>
  </si>
  <si>
    <t>1105220140528006</t>
  </si>
  <si>
    <t>1105220140610001</t>
  </si>
  <si>
    <t>1105220140630004</t>
  </si>
  <si>
    <t>1105220140711001</t>
  </si>
  <si>
    <t>1105220140815001</t>
  </si>
  <si>
    <t>1105220140817001</t>
  </si>
  <si>
    <t>1105220140817006</t>
  </si>
  <si>
    <t>1105220140818005</t>
  </si>
  <si>
    <t>1105220141019001</t>
  </si>
  <si>
    <t>1105220141019003</t>
  </si>
  <si>
    <t>1105220141025008</t>
  </si>
  <si>
    <t>1105220141025014</t>
  </si>
  <si>
    <t>1105920130519003</t>
  </si>
  <si>
    <t>1105920130602007</t>
  </si>
  <si>
    <t>1105920130610012</t>
  </si>
  <si>
    <t>1105920130613002</t>
  </si>
  <si>
    <t>1105920130616001</t>
  </si>
  <si>
    <t>1105920130616004</t>
  </si>
  <si>
    <t>1105920130616010</t>
  </si>
  <si>
    <t>1105920130621005</t>
  </si>
  <si>
    <t>1105920130622001</t>
  </si>
  <si>
    <t>1105920130622002</t>
  </si>
  <si>
    <t>1105920130622003</t>
  </si>
  <si>
    <t>1105920130708001</t>
  </si>
  <si>
    <t>1105920130708002</t>
  </si>
  <si>
    <t>1105920130713001</t>
  </si>
  <si>
    <t>1105920130716004</t>
  </si>
  <si>
    <t>1105920130720006</t>
  </si>
  <si>
    <t>1105920130801002</t>
  </si>
  <si>
    <t>1105920130802015</t>
  </si>
  <si>
    <t>1105920130816012</t>
  </si>
  <si>
    <t>1105920130816022</t>
  </si>
  <si>
    <t>1105920130829002</t>
  </si>
  <si>
    <t>1105920131002004</t>
  </si>
  <si>
    <t>1105920131002007</t>
  </si>
  <si>
    <t>1105920131002008</t>
  </si>
  <si>
    <t>1105920131002010</t>
  </si>
  <si>
    <t>1105920131017007</t>
  </si>
  <si>
    <t>1105920131017016</t>
  </si>
  <si>
    <t>1105920131017017</t>
  </si>
  <si>
    <t>1105920131022001</t>
  </si>
  <si>
    <t>1105920131022003</t>
  </si>
  <si>
    <t>1105920131023004</t>
  </si>
  <si>
    <t>1105920131028003</t>
  </si>
  <si>
    <t>1105920131105002</t>
  </si>
  <si>
    <t>1105920131105005</t>
  </si>
  <si>
    <t>1105920131110002</t>
  </si>
  <si>
    <t>1105920131116014</t>
  </si>
  <si>
    <t>1105920131116018</t>
  </si>
  <si>
    <t>1105920131116019</t>
  </si>
  <si>
    <t>1105920131123007</t>
  </si>
  <si>
    <t>1105920131201009</t>
  </si>
  <si>
    <t>1105920140113006</t>
  </si>
  <si>
    <t>1105920140209010</t>
  </si>
  <si>
    <t>1105920140321002</t>
  </si>
  <si>
    <t>1105920140503002</t>
  </si>
  <si>
    <t>1105920140503004</t>
  </si>
  <si>
    <t>1105920140503008</t>
  </si>
  <si>
    <t>1105920140503012</t>
  </si>
  <si>
    <t>1105920140503020</t>
  </si>
  <si>
    <t>1105920140503027</t>
  </si>
  <si>
    <t>1105920140508009</t>
  </si>
  <si>
    <t>1105920140508011</t>
  </si>
  <si>
    <t>1105920140524005</t>
  </si>
  <si>
    <t>1105920140617015</t>
  </si>
  <si>
    <t>1105920140625011</t>
  </si>
  <si>
    <t>1105920140628004</t>
  </si>
  <si>
    <t>1105920140628011</t>
  </si>
  <si>
    <t>1105920140711004</t>
  </si>
  <si>
    <t>1105920140712011</t>
  </si>
  <si>
    <t>1105920140712012</t>
  </si>
  <si>
    <t>1105920140712013</t>
  </si>
  <si>
    <t>1105920140712014</t>
  </si>
  <si>
    <t>1105920140713012</t>
  </si>
  <si>
    <t>1105920140713014</t>
  </si>
  <si>
    <t>1105920140713041</t>
  </si>
  <si>
    <t>1105920140713049</t>
  </si>
  <si>
    <t>1105920140806010</t>
  </si>
  <si>
    <t>1105920140809001</t>
  </si>
  <si>
    <t>1105920140809002</t>
  </si>
  <si>
    <t>1105920140813001</t>
  </si>
  <si>
    <t>1105920140813006</t>
  </si>
  <si>
    <t>1105920140820009</t>
  </si>
  <si>
    <t>1105920140822003</t>
  </si>
  <si>
    <t>1105920140823002</t>
  </si>
  <si>
    <t>1105920140824001</t>
  </si>
  <si>
    <t>1105920140824004</t>
  </si>
  <si>
    <t>1105920140831001</t>
  </si>
  <si>
    <t>1105920140831011</t>
  </si>
  <si>
    <t>1105920140831013</t>
  </si>
  <si>
    <t>1105920140905002</t>
  </si>
  <si>
    <t>1105920140913002</t>
  </si>
  <si>
    <t>1105920140913003</t>
  </si>
  <si>
    <t>1105920141003001</t>
  </si>
  <si>
    <t>1105920141003003</t>
  </si>
  <si>
    <t>1105920141003008</t>
  </si>
  <si>
    <t>1105920141021001</t>
  </si>
  <si>
    <t>1105920141021008</t>
  </si>
  <si>
    <t>1105920141021015</t>
  </si>
  <si>
    <t>1105920141021019</t>
  </si>
  <si>
    <t>1105920141022008</t>
  </si>
  <si>
    <t>1105920141102005</t>
  </si>
  <si>
    <t>1105920141105005</t>
  </si>
  <si>
    <t>1105920141105006</t>
  </si>
  <si>
    <t>1105920141116003</t>
  </si>
  <si>
    <t>1105920141219005</t>
  </si>
  <si>
    <t>1105920141219008</t>
  </si>
  <si>
    <t>1106220130517004</t>
  </si>
  <si>
    <t>1106220130518001</t>
  </si>
  <si>
    <t>1106220130518006</t>
  </si>
  <si>
    <t>1106220130518011</t>
  </si>
  <si>
    <t>1106220130531002</t>
  </si>
  <si>
    <t>1106220130531009</t>
  </si>
  <si>
    <t>1106220130531012</t>
  </si>
  <si>
    <t>1106220130611001</t>
  </si>
  <si>
    <t>1106220130615006</t>
  </si>
  <si>
    <t>1106220130623006</t>
  </si>
  <si>
    <t>1106220130629011</t>
  </si>
  <si>
    <t>1106220130717009</t>
  </si>
  <si>
    <t>1106220130718001</t>
  </si>
  <si>
    <t>1106220130718005</t>
  </si>
  <si>
    <t>1106220130721001</t>
  </si>
  <si>
    <t>1106220130818011</t>
  </si>
  <si>
    <t>1106220130827002</t>
  </si>
  <si>
    <t>1106220130914001</t>
  </si>
  <si>
    <t>1106220130921001</t>
  </si>
  <si>
    <t>1106220130921002</t>
  </si>
  <si>
    <t>1106220131005001</t>
  </si>
  <si>
    <t>1106220131014001</t>
  </si>
  <si>
    <t>1106220131026001</t>
  </si>
  <si>
    <t>1106220131026012</t>
  </si>
  <si>
    <t>1106220131026016</t>
  </si>
  <si>
    <t>1106220131026019</t>
  </si>
  <si>
    <t>1106220131108003</t>
  </si>
  <si>
    <t>1106220131124001</t>
  </si>
  <si>
    <t>1106220140409001</t>
  </si>
  <si>
    <t>1106220140412001</t>
  </si>
  <si>
    <t>1106220140417001</t>
  </si>
  <si>
    <t>1106220140426002</t>
  </si>
  <si>
    <t>1106220140502001</t>
  </si>
  <si>
    <t>1106220140506003</t>
  </si>
  <si>
    <t>1106220140616007</t>
  </si>
  <si>
    <t>1106220140616013</t>
  </si>
  <si>
    <t>1106220140707005</t>
  </si>
  <si>
    <t>1106220140711001</t>
  </si>
  <si>
    <t>1106220140719004</t>
  </si>
  <si>
    <t>1106220140719006</t>
  </si>
  <si>
    <t>1106220140719010</t>
  </si>
  <si>
    <t>1106220140724001</t>
  </si>
  <si>
    <t>1106220140728001</t>
  </si>
  <si>
    <t>1106220140816001</t>
  </si>
  <si>
    <t>1106220140820001</t>
  </si>
  <si>
    <t>1106220140821001</t>
  </si>
  <si>
    <t>1106220140827001</t>
  </si>
  <si>
    <t>1108120130330002</t>
  </si>
  <si>
    <t>1108120130330005</t>
  </si>
  <si>
    <t>1108120130330006</t>
  </si>
  <si>
    <t>1108120130330007</t>
  </si>
  <si>
    <t>1108120130615010</t>
  </si>
  <si>
    <t>1108120130615011</t>
  </si>
  <si>
    <t>1108120130615016</t>
  </si>
  <si>
    <t>1108120130615020</t>
  </si>
  <si>
    <t>1108120130616005</t>
  </si>
  <si>
    <t>1108120130616007</t>
  </si>
  <si>
    <t>1108120130616008</t>
  </si>
  <si>
    <t>1108120130818010</t>
  </si>
  <si>
    <t>1108120130818012</t>
  </si>
  <si>
    <t>1108120131015004</t>
  </si>
  <si>
    <t>1108120131116002</t>
  </si>
  <si>
    <t>1108120140115001</t>
  </si>
  <si>
    <t>1108120140401001</t>
  </si>
  <si>
    <t>1108120140401005</t>
  </si>
  <si>
    <t>1108120140417001</t>
  </si>
  <si>
    <t>1108120140615011</t>
  </si>
  <si>
    <t>1108120140621001</t>
  </si>
  <si>
    <t>1108120140621005</t>
  </si>
  <si>
    <t>1108120140706001</t>
  </si>
  <si>
    <t>1108120140711006</t>
  </si>
  <si>
    <t>1108120140711013</t>
  </si>
  <si>
    <t>1108120140711018</t>
  </si>
  <si>
    <t>1108120140725005</t>
  </si>
  <si>
    <t>1108120140727008</t>
  </si>
  <si>
    <t>1108120140824009</t>
  </si>
  <si>
    <t>1108120140824011</t>
  </si>
  <si>
    <t>1108120140824014</t>
  </si>
  <si>
    <t>1108620130414010</t>
  </si>
  <si>
    <t>1108620130502001</t>
  </si>
  <si>
    <t>1108620130525001</t>
  </si>
  <si>
    <t>1108620130528006</t>
  </si>
  <si>
    <t>1108620130529006</t>
  </si>
  <si>
    <t>1108620130529010</t>
  </si>
  <si>
    <t>1108620130601004</t>
  </si>
  <si>
    <t>1108620130601005</t>
  </si>
  <si>
    <t>1108620130601006</t>
  </si>
  <si>
    <t>1108620130601008</t>
  </si>
  <si>
    <t>1108620130609001</t>
  </si>
  <si>
    <t>1108620130615002</t>
  </si>
  <si>
    <t>1108620130615008</t>
  </si>
  <si>
    <t>1108620130616016</t>
  </si>
  <si>
    <t>1108620130617008</t>
  </si>
  <si>
    <t>1108620130708005</t>
  </si>
  <si>
    <t>1108620130726013</t>
  </si>
  <si>
    <t>1108620130726014</t>
  </si>
  <si>
    <t>1108620130802003</t>
  </si>
  <si>
    <t>1108620130805002</t>
  </si>
  <si>
    <t>1108620130805004</t>
  </si>
  <si>
    <t>1108620130823001</t>
  </si>
  <si>
    <t>1108620130905006</t>
  </si>
  <si>
    <t>1108620130905008</t>
  </si>
  <si>
    <t>1108620131005007</t>
  </si>
  <si>
    <t>1108620131005009</t>
  </si>
  <si>
    <t>1108620131006003</t>
  </si>
  <si>
    <t>1108620131012001</t>
  </si>
  <si>
    <t>1108620131012003</t>
  </si>
  <si>
    <t>1108620131012005</t>
  </si>
  <si>
    <t>1108620131013001</t>
  </si>
  <si>
    <t>1108620131016001</t>
  </si>
  <si>
    <t>1108620131019004</t>
  </si>
  <si>
    <t>1108620131021008</t>
  </si>
  <si>
    <t>1108620131029001</t>
  </si>
  <si>
    <t>1108620131029002</t>
  </si>
  <si>
    <t>1108620131031002</t>
  </si>
  <si>
    <t>1108620131115003</t>
  </si>
  <si>
    <t>1108620131122005</t>
  </si>
  <si>
    <t>1108620131122007</t>
  </si>
  <si>
    <t>1108620131122009</t>
  </si>
  <si>
    <t>1108620131122011</t>
  </si>
  <si>
    <t>1108620131203005</t>
  </si>
  <si>
    <t>1108720130108007</t>
  </si>
  <si>
    <t>1108720130112001</t>
  </si>
  <si>
    <t>1108720130112013</t>
  </si>
  <si>
    <t>1108720130112015</t>
  </si>
  <si>
    <t>1108720130113006</t>
  </si>
  <si>
    <t>1108720130531007</t>
  </si>
  <si>
    <t>1108720130531013</t>
  </si>
  <si>
    <t>1108720130601012</t>
  </si>
  <si>
    <t>1108720130601018</t>
  </si>
  <si>
    <t>1108720130601021</t>
  </si>
  <si>
    <t>1108720130601024</t>
  </si>
  <si>
    <t>1108720130601028</t>
  </si>
  <si>
    <t>1108720130609006</t>
  </si>
  <si>
    <t>1108720130609012</t>
  </si>
  <si>
    <t>1108720130611001</t>
  </si>
  <si>
    <t>1108720130615002</t>
  </si>
  <si>
    <t>1108720130615010</t>
  </si>
  <si>
    <t>1108720130707007</t>
  </si>
  <si>
    <t>1108720130710004</t>
  </si>
  <si>
    <t>1108720130710010</t>
  </si>
  <si>
    <t>1108720130710013</t>
  </si>
  <si>
    <t>1108720130710015</t>
  </si>
  <si>
    <t>1108720130710018</t>
  </si>
  <si>
    <t>1108720130710020</t>
  </si>
  <si>
    <t>1108720130710025</t>
  </si>
  <si>
    <t>1108720130710028</t>
  </si>
  <si>
    <t>1108720130714003</t>
  </si>
  <si>
    <t>1108720130728018</t>
  </si>
  <si>
    <t>1108720130804014</t>
  </si>
  <si>
    <t>1108720130813019</t>
  </si>
  <si>
    <t>1108720130814006</t>
  </si>
  <si>
    <t>1108720130830001</t>
  </si>
  <si>
    <t>1108720130830007</t>
  </si>
  <si>
    <t>1108720130901004</t>
  </si>
  <si>
    <t>1108720130901014</t>
  </si>
  <si>
    <t>1108720130912004</t>
  </si>
  <si>
    <t>1108720130915004</t>
  </si>
  <si>
    <t>1108720130920005</t>
  </si>
  <si>
    <t>1108720130920007</t>
  </si>
  <si>
    <t>1108720130920015</t>
  </si>
  <si>
    <t>1108720130924002</t>
  </si>
  <si>
    <t>1108720130925009</t>
  </si>
  <si>
    <t>1108720130925018</t>
  </si>
  <si>
    <t>1108720130925020</t>
  </si>
  <si>
    <t>1108720130925025</t>
  </si>
  <si>
    <t>1108720130925027</t>
  </si>
  <si>
    <t>1108720130925029</t>
  </si>
  <si>
    <t>1108720130925030</t>
  </si>
  <si>
    <t>1108720130925034</t>
  </si>
  <si>
    <t>1108720130925036</t>
  </si>
  <si>
    <t>1108720130929008</t>
  </si>
  <si>
    <t>1108720130929010</t>
  </si>
  <si>
    <t>1108720130930001</t>
  </si>
  <si>
    <t>1108720130930002</t>
  </si>
  <si>
    <t>1108720130930014</t>
  </si>
  <si>
    <t>1108720130930018</t>
  </si>
  <si>
    <t>1108720131006001</t>
  </si>
  <si>
    <t>1108720131006002</t>
  </si>
  <si>
    <t>1108720131006015</t>
  </si>
  <si>
    <t>1108720131006024</t>
  </si>
  <si>
    <t>1108720131006026</t>
  </si>
  <si>
    <t>1108720131006028</t>
  </si>
  <si>
    <t>1108720131006032</t>
  </si>
  <si>
    <t>1108720131006033</t>
  </si>
  <si>
    <t>1108720131006048</t>
  </si>
  <si>
    <t>1108720131011003</t>
  </si>
  <si>
    <t>1108720131011012</t>
  </si>
  <si>
    <t>1108720131014007</t>
  </si>
  <si>
    <t>1108720131014016</t>
  </si>
  <si>
    <t>1108720131022006</t>
  </si>
  <si>
    <t>1108720131022008</t>
  </si>
  <si>
    <t>1108720131022013</t>
  </si>
  <si>
    <t>1108720131022014</t>
  </si>
  <si>
    <t>1108720131022017</t>
  </si>
  <si>
    <t>1108720131026009</t>
  </si>
  <si>
    <t>1108720131026012</t>
  </si>
  <si>
    <t>1108720131116003</t>
  </si>
  <si>
    <t>1108720131116009</t>
  </si>
  <si>
    <t>1108720131116011</t>
  </si>
  <si>
    <t>1108720131116014</t>
  </si>
  <si>
    <t>1108720131116020</t>
  </si>
  <si>
    <t>1108720131116022</t>
  </si>
  <si>
    <t>1108720131116025</t>
  </si>
  <si>
    <t>1108720131117001</t>
  </si>
  <si>
    <t>1108720140113001</t>
  </si>
  <si>
    <t>1108720140504024</t>
  </si>
  <si>
    <t>1108720140504029</t>
  </si>
  <si>
    <t>1108720140506007</t>
  </si>
  <si>
    <t>1108720140506010</t>
  </si>
  <si>
    <t>1108720140512013</t>
  </si>
  <si>
    <t>1108720140520001</t>
  </si>
  <si>
    <t>1108720140522003</t>
  </si>
  <si>
    <t>1108720140522004</t>
  </si>
  <si>
    <t>1108720140522010</t>
  </si>
  <si>
    <t>1108720140522017</t>
  </si>
  <si>
    <t>1108720140522023</t>
  </si>
  <si>
    <t>1108720140523002</t>
  </si>
  <si>
    <t>1108720140523004</t>
  </si>
  <si>
    <t>1108720140524004</t>
  </si>
  <si>
    <t>1108720140524019</t>
  </si>
  <si>
    <t>1108720140527007</t>
  </si>
  <si>
    <t>1108720140602004</t>
  </si>
  <si>
    <t>1108720140602006</t>
  </si>
  <si>
    <t>1108720140606010</t>
  </si>
  <si>
    <t>1108720140606013</t>
  </si>
  <si>
    <t>1108720140606015</t>
  </si>
  <si>
    <t>1108720140606017</t>
  </si>
  <si>
    <t>1108720140606020</t>
  </si>
  <si>
    <t>1108720140606029</t>
  </si>
  <si>
    <t>1108720140606031</t>
  </si>
  <si>
    <t>1108720140606043</t>
  </si>
  <si>
    <t>1108720140609003</t>
  </si>
  <si>
    <t>1108720140609005</t>
  </si>
  <si>
    <t>1108720140610001</t>
  </si>
  <si>
    <t>1108720140610002</t>
  </si>
  <si>
    <t>1108720140610016</t>
  </si>
  <si>
    <t>1108720140610017</t>
  </si>
  <si>
    <t>1108720140614001</t>
  </si>
  <si>
    <t>1108720140615038</t>
  </si>
  <si>
    <t>1108720140615040</t>
  </si>
  <si>
    <t>1108720140619002</t>
  </si>
  <si>
    <t>1108720140619007</t>
  </si>
  <si>
    <t>1108720140621001</t>
  </si>
  <si>
    <t>1108720140629011</t>
  </si>
  <si>
    <t>1108720140629014</t>
  </si>
  <si>
    <t>1108720140715001</t>
  </si>
  <si>
    <t>1108720140717002</t>
  </si>
  <si>
    <t>1108720140717012</t>
  </si>
  <si>
    <t>1108720140806003</t>
  </si>
  <si>
    <t>1108720140808001</t>
  </si>
  <si>
    <t>1108720140808009</t>
  </si>
  <si>
    <t>1108720140808015</t>
  </si>
  <si>
    <t>1108720140809005</t>
  </si>
  <si>
    <t>1108720140815006</t>
  </si>
  <si>
    <t>1108720140816001</t>
  </si>
  <si>
    <t>1108720140816007</t>
  </si>
  <si>
    <t>1108720140818003</t>
  </si>
  <si>
    <t>1108720140822005</t>
  </si>
  <si>
    <t>1108720140829006</t>
  </si>
  <si>
    <t>1108720140829009</t>
  </si>
  <si>
    <t>1108720140831001</t>
  </si>
  <si>
    <t>1108720140903004</t>
  </si>
  <si>
    <t>1108720140904003</t>
  </si>
  <si>
    <t>1108720140906022</t>
  </si>
  <si>
    <t>1108720140906034</t>
  </si>
  <si>
    <t>1108720140907001</t>
  </si>
  <si>
    <t>1108720140926010</t>
  </si>
  <si>
    <t>1108720140926012</t>
  </si>
  <si>
    <t>1108720141002001</t>
  </si>
  <si>
    <t>1108720141015001</t>
  </si>
  <si>
    <t>1108720141017001</t>
  </si>
  <si>
    <t>1108720141017003</t>
  </si>
  <si>
    <t>1108720141017011</t>
  </si>
  <si>
    <t>1108720141108001</t>
  </si>
  <si>
    <t>1108720141108007</t>
  </si>
  <si>
    <t>1108720141110001</t>
  </si>
  <si>
    <t>1108720141110031</t>
  </si>
  <si>
    <t>1108720141116010</t>
  </si>
  <si>
    <t>1108720141213002</t>
  </si>
  <si>
    <t>1109920141011010</t>
  </si>
  <si>
    <t>1109920141011012</t>
  </si>
  <si>
    <t>1109920141011014</t>
  </si>
  <si>
    <t>1109920141011016</t>
  </si>
  <si>
    <t>1109920141011018</t>
  </si>
  <si>
    <t>1109920141011019</t>
  </si>
  <si>
    <t>1109920141011020</t>
  </si>
  <si>
    <t>1109920141011022</t>
  </si>
  <si>
    <t>1511220130219001</t>
  </si>
  <si>
    <t>1511220130520002</t>
  </si>
  <si>
    <t>1511220130720001</t>
  </si>
  <si>
    <t>1511220130727004</t>
  </si>
  <si>
    <t>1511220130727009</t>
  </si>
  <si>
    <t>1511220130727010</t>
  </si>
  <si>
    <t>1511220130823002</t>
  </si>
  <si>
    <t>1511220130902001</t>
  </si>
  <si>
    <t>1511220130914001</t>
  </si>
  <si>
    <t>1511220140520004</t>
  </si>
  <si>
    <t>1511220140523003</t>
  </si>
  <si>
    <t>1511220140531016</t>
  </si>
  <si>
    <t>1511220140607008</t>
  </si>
  <si>
    <t>1511220140607010</t>
  </si>
  <si>
    <t>1511220140607017</t>
  </si>
  <si>
    <t>1511220140607021</t>
  </si>
  <si>
    <t>1511220140607036</t>
  </si>
  <si>
    <t>1511220140607039</t>
  </si>
  <si>
    <t>1511220140607044</t>
  </si>
  <si>
    <t>1511220140618012</t>
  </si>
  <si>
    <t>1511220140629001</t>
  </si>
  <si>
    <t>1511220140629005</t>
  </si>
  <si>
    <t>1511220140629008</t>
  </si>
  <si>
    <t>1511220140715005</t>
  </si>
  <si>
    <t>1511220140718006</t>
  </si>
  <si>
    <t>1511220140718013</t>
  </si>
  <si>
    <t>1511220140718027</t>
  </si>
  <si>
    <t>1511220140718032</t>
  </si>
  <si>
    <t>1511220140720007</t>
  </si>
  <si>
    <t>1511220140810003</t>
  </si>
  <si>
    <t>1511220140810019</t>
  </si>
  <si>
    <t>1511220140811002</t>
  </si>
  <si>
    <t>1511220140823006</t>
  </si>
  <si>
    <t>1511220140823007</t>
  </si>
  <si>
    <t>1511220140823008</t>
  </si>
  <si>
    <t>1511220140823009</t>
  </si>
  <si>
    <t>1511220140919010</t>
  </si>
  <si>
    <t>1511220140919012</t>
  </si>
  <si>
    <t>1511220140919013</t>
  </si>
  <si>
    <t>1511220140919031</t>
  </si>
  <si>
    <t>1511220141128018</t>
  </si>
  <si>
    <t>1511220141213004</t>
  </si>
  <si>
    <t>1511220141213005</t>
  </si>
  <si>
    <t>1511220141213006</t>
  </si>
  <si>
    <t>1511220141213011</t>
  </si>
  <si>
    <t>1511220141213018</t>
  </si>
  <si>
    <t>1511220141220001</t>
  </si>
  <si>
    <t>1511220141220009</t>
  </si>
  <si>
    <t>1511220141220025</t>
  </si>
  <si>
    <t>1511220141220027</t>
  </si>
  <si>
    <t>1511220141220028</t>
  </si>
  <si>
    <t>1511220141220040</t>
  </si>
  <si>
    <t>1511220141221004</t>
  </si>
  <si>
    <t>1515620130107001</t>
  </si>
  <si>
    <t>1515620130107007</t>
  </si>
  <si>
    <t>1515620130120001</t>
  </si>
  <si>
    <t>1515620130202011</t>
  </si>
  <si>
    <t>1515620130218001</t>
  </si>
  <si>
    <t>1515620130224005</t>
  </si>
  <si>
    <t>1515620130224012</t>
  </si>
  <si>
    <t>1515620130227004</t>
  </si>
  <si>
    <t>1515620130407012</t>
  </si>
  <si>
    <t>1515620130407015</t>
  </si>
  <si>
    <t>1515620130414004</t>
  </si>
  <si>
    <t>1515620130507004</t>
  </si>
  <si>
    <t>1515620130507007</t>
  </si>
  <si>
    <t>1515620130507009</t>
  </si>
  <si>
    <t>1515620130509012</t>
  </si>
  <si>
    <t>1515620130511004</t>
  </si>
  <si>
    <t>1515620130511013</t>
  </si>
  <si>
    <t>1515620130511015</t>
  </si>
  <si>
    <t>1515620130511017</t>
  </si>
  <si>
    <t>1515620130530001</t>
  </si>
  <si>
    <t>1515620130617005</t>
  </si>
  <si>
    <t>1515620130617007</t>
  </si>
  <si>
    <t>1515620130617012</t>
  </si>
  <si>
    <t>1515620130617014</t>
  </si>
  <si>
    <t>1515620130617017</t>
  </si>
  <si>
    <t>1515620130624003</t>
  </si>
  <si>
    <t>1515620130707005</t>
  </si>
  <si>
    <t>1515620130712007</t>
  </si>
  <si>
    <t>1515620130728007</t>
  </si>
  <si>
    <t>1515620130728010</t>
  </si>
  <si>
    <t>1515620130728017</t>
  </si>
  <si>
    <t>1515620130810013</t>
  </si>
  <si>
    <t>1515620130810015</t>
  </si>
  <si>
    <t>1515620130810019</t>
  </si>
  <si>
    <t>1515620130817008</t>
  </si>
  <si>
    <t>1515620130817010</t>
  </si>
  <si>
    <t>1515620130824001</t>
  </si>
  <si>
    <t>1515620130824007</t>
  </si>
  <si>
    <t>1515620130824009</t>
  </si>
  <si>
    <t>1515620130824015</t>
  </si>
  <si>
    <t>1515620130824018</t>
  </si>
  <si>
    <t>1515620130824021</t>
  </si>
  <si>
    <t>1515620130824022</t>
  </si>
  <si>
    <t>1515620130824025</t>
  </si>
  <si>
    <t>1515620130824027</t>
  </si>
  <si>
    <t>1515620130824030</t>
  </si>
  <si>
    <t>1515620130824032</t>
  </si>
  <si>
    <t>1515620130824036</t>
  </si>
  <si>
    <t>1515620130824039</t>
  </si>
  <si>
    <t>1515620130824042</t>
  </si>
  <si>
    <t>1515620130830001</t>
  </si>
  <si>
    <t>1515620130906001</t>
  </si>
  <si>
    <t>1515620130906005</t>
  </si>
  <si>
    <t>1515620130906018</t>
  </si>
  <si>
    <t>1515620130915010</t>
  </si>
  <si>
    <t>1515620130915016</t>
  </si>
  <si>
    <t>1515620130915024</t>
  </si>
  <si>
    <t>1515620130928003</t>
  </si>
  <si>
    <t>1515620131012001</t>
  </si>
  <si>
    <t>1515620131109004</t>
  </si>
  <si>
    <t>1515620131220013</t>
  </si>
  <si>
    <t>1515620140126001</t>
  </si>
  <si>
    <t>1515620140201005</t>
  </si>
  <si>
    <t>1515620140215004</t>
  </si>
  <si>
    <t>1515620140225003</t>
  </si>
  <si>
    <t>1515620140225012</t>
  </si>
  <si>
    <t>1515620140302004</t>
  </si>
  <si>
    <t>1515620140308001</t>
  </si>
  <si>
    <t>1515620140407002</t>
  </si>
  <si>
    <t>1515620140428008</t>
  </si>
  <si>
    <t>1515620140524008</t>
  </si>
  <si>
    <t>1515620140524010</t>
  </si>
  <si>
    <t>1515620140524012</t>
  </si>
  <si>
    <t>1515620140524020</t>
  </si>
  <si>
    <t>1515620140531001</t>
  </si>
  <si>
    <t>1515620140531004</t>
  </si>
  <si>
    <t>1515620140531007</t>
  </si>
  <si>
    <t>1515620140531014</t>
  </si>
  <si>
    <t>1515620140607008</t>
  </si>
  <si>
    <t>1515620140614006</t>
  </si>
  <si>
    <t>1515620140620001</t>
  </si>
  <si>
    <t>1515620140621005</t>
  </si>
  <si>
    <t>1515620140621007</t>
  </si>
  <si>
    <t>1515620140622003</t>
  </si>
  <si>
    <t>1515620140624001</t>
  </si>
  <si>
    <t>1515620140624002</t>
  </si>
  <si>
    <t>1515620140624007</t>
  </si>
  <si>
    <t>1515620140624009</t>
  </si>
  <si>
    <t>1515620140624011</t>
  </si>
  <si>
    <t>1515620140704011</t>
  </si>
  <si>
    <t>1515620140712001</t>
  </si>
  <si>
    <t>1515620140712008</t>
  </si>
  <si>
    <t>1515620140712015</t>
  </si>
  <si>
    <t>1515620140719002</t>
  </si>
  <si>
    <t>1515620140803006</t>
  </si>
  <si>
    <t>1515620140809021</t>
  </si>
  <si>
    <t>1515620140813008</t>
  </si>
  <si>
    <t>1515620140816008</t>
  </si>
  <si>
    <t>1515620140816022</t>
  </si>
  <si>
    <t>1515620140828001</t>
  </si>
  <si>
    <t>1515620141023003</t>
  </si>
  <si>
    <t>1515620141031004</t>
  </si>
  <si>
    <t>1515620141116015</t>
  </si>
  <si>
    <t>1515620141116019</t>
  </si>
  <si>
    <t>1515620141212001</t>
  </si>
  <si>
    <t>1515620141212008</t>
  </si>
  <si>
    <t>1526320140718007</t>
  </si>
  <si>
    <t>1530420130518067</t>
  </si>
  <si>
    <t>1530420130518078</t>
  </si>
  <si>
    <t>1530420130518111</t>
  </si>
  <si>
    <t>1530420130804008</t>
  </si>
  <si>
    <t>1530420130804012</t>
  </si>
  <si>
    <t>1530420130804019</t>
  </si>
  <si>
    <t>1530420130804022</t>
  </si>
  <si>
    <t>1530420130811001</t>
  </si>
  <si>
    <t>1530420130811017</t>
  </si>
  <si>
    <t>1530420130908011</t>
  </si>
  <si>
    <t>1530420131012012</t>
  </si>
  <si>
    <t>1530420131110001</t>
  </si>
  <si>
    <t>1530420140201001</t>
  </si>
  <si>
    <t>1530420140223027</t>
  </si>
  <si>
    <t>1530420140524008</t>
  </si>
  <si>
    <t>1530420140524010</t>
  </si>
  <si>
    <t>1530420140616004</t>
  </si>
  <si>
    <t>1534520130222022</t>
  </si>
  <si>
    <t>1534520140404010</t>
  </si>
  <si>
    <t>1534520140530013</t>
  </si>
  <si>
    <t>1534520140530022</t>
  </si>
  <si>
    <t>1534520140530024</t>
  </si>
  <si>
    <t>1534520140531025</t>
  </si>
  <si>
    <t>1534520140531029</t>
  </si>
  <si>
    <t>1534520140601001</t>
  </si>
  <si>
    <t>1534520140604002</t>
  </si>
  <si>
    <t>1534520140622009</t>
  </si>
  <si>
    <t>1534520140622016</t>
  </si>
  <si>
    <t>1534520140622029</t>
  </si>
  <si>
    <t>1534520140713001</t>
  </si>
  <si>
    <t>1534520140713020</t>
  </si>
  <si>
    <t>1534520140713030</t>
  </si>
  <si>
    <t>1534520140713033</t>
  </si>
  <si>
    <t>1534520140713045</t>
  </si>
  <si>
    <t>1534520140725004</t>
  </si>
  <si>
    <t>1534520140725023</t>
  </si>
  <si>
    <t>1534520140725027</t>
  </si>
  <si>
    <t>1534520140725031</t>
  </si>
  <si>
    <t>1534520140725045</t>
  </si>
  <si>
    <t>1534520140725051</t>
  </si>
  <si>
    <t>1534520141026012</t>
  </si>
  <si>
    <t>1534520141026013</t>
  </si>
  <si>
    <t>1534720130901009</t>
  </si>
  <si>
    <t>1535720140711005</t>
  </si>
  <si>
    <t>1535720140711014</t>
  </si>
  <si>
    <t>1535720140713004</t>
  </si>
  <si>
    <t>1543720130102026</t>
  </si>
  <si>
    <t>1543720130106029</t>
  </si>
  <si>
    <t>1544420130825027</t>
  </si>
  <si>
    <t>1544720130825001</t>
  </si>
  <si>
    <t>1549120130125004</t>
  </si>
  <si>
    <t>1549120130125007</t>
  </si>
  <si>
    <t>1549120130210018</t>
  </si>
  <si>
    <t>1549120130210021</t>
  </si>
  <si>
    <t>1549120130221006</t>
  </si>
  <si>
    <t>1549120130410003</t>
  </si>
  <si>
    <t>1549120130512003</t>
  </si>
  <si>
    <t>1549120130623009</t>
  </si>
  <si>
    <t>1549120130929002</t>
  </si>
  <si>
    <t>1549120130929007</t>
  </si>
  <si>
    <t>1549120131014001</t>
  </si>
  <si>
    <t>1549120140404002</t>
  </si>
  <si>
    <t>1549120140404005</t>
  </si>
  <si>
    <t>1549120140504013</t>
  </si>
  <si>
    <t>1549120140504040</t>
  </si>
  <si>
    <t>1549120140607003</t>
  </si>
  <si>
    <t>1549120140615006</t>
  </si>
  <si>
    <t>1549120140621003</t>
  </si>
  <si>
    <t>1549120140628007</t>
  </si>
  <si>
    <t>1549120140628013</t>
  </si>
  <si>
    <t>1549120140628019</t>
  </si>
  <si>
    <t>1549120140729008</t>
  </si>
  <si>
    <t>1549120140824004</t>
  </si>
  <si>
    <t>1549120140824008</t>
  </si>
  <si>
    <t>1549120140824010</t>
  </si>
  <si>
    <t>1549120140829002</t>
  </si>
  <si>
    <t>1549120140829011</t>
  </si>
  <si>
    <t>1549120141012010</t>
  </si>
  <si>
    <t>1550820130202016</t>
  </si>
  <si>
    <t>1550820130713006</t>
  </si>
  <si>
    <t>1550820130713009</t>
  </si>
  <si>
    <t>1550820130713022</t>
  </si>
  <si>
    <t>1550820130713032</t>
  </si>
  <si>
    <t>1550820130902001</t>
  </si>
  <si>
    <t>1550820131018005</t>
  </si>
  <si>
    <t>1550820131020005</t>
  </si>
  <si>
    <t>1550820131020010</t>
  </si>
  <si>
    <t>1550820131020013</t>
  </si>
  <si>
    <t>1550820140102033</t>
  </si>
  <si>
    <t>1550820140216001</t>
  </si>
  <si>
    <t>1550820140524006</t>
  </si>
  <si>
    <t>1550820140524026</t>
  </si>
  <si>
    <t>1550820140524037</t>
  </si>
  <si>
    <t>1550820140601018</t>
  </si>
  <si>
    <t>1550820140608003</t>
  </si>
  <si>
    <t>1550820140608031</t>
  </si>
  <si>
    <t>1554220130629003</t>
  </si>
  <si>
    <t>1554220130727005</t>
  </si>
  <si>
    <t>1554220130727006</t>
  </si>
  <si>
    <t>1554220130831010</t>
  </si>
  <si>
    <t>1554220131006004</t>
  </si>
  <si>
    <t>1554220140809017</t>
  </si>
  <si>
    <t>1554220140815001</t>
  </si>
  <si>
    <t>1555820140606005</t>
  </si>
  <si>
    <t>1561120130413001</t>
  </si>
  <si>
    <t>1561120130428010</t>
  </si>
  <si>
    <t>1561120130616011</t>
  </si>
  <si>
    <t>1561120130707010</t>
  </si>
  <si>
    <t>1561120130831005</t>
  </si>
  <si>
    <t>1561120131130003</t>
  </si>
  <si>
    <t>1561120131130009</t>
  </si>
  <si>
    <t>1561120140209010</t>
  </si>
  <si>
    <t>1561120140209011</t>
  </si>
  <si>
    <t>1561220130504015</t>
  </si>
  <si>
    <t>1561220130519030</t>
  </si>
  <si>
    <t>1561220130602006</t>
  </si>
  <si>
    <t>1561220130613001</t>
  </si>
  <si>
    <t>1561220130714001</t>
  </si>
  <si>
    <t>1561220130914008</t>
  </si>
  <si>
    <t>1561220130914023</t>
  </si>
  <si>
    <t>1561220140125031</t>
  </si>
  <si>
    <t>1561220140322011</t>
  </si>
  <si>
    <t>1561220140423001</t>
  </si>
  <si>
    <t>1561220140423016</t>
  </si>
  <si>
    <t>1561220140526020</t>
  </si>
  <si>
    <t>1561220140713016</t>
  </si>
  <si>
    <t>1561220140713020</t>
  </si>
  <si>
    <t>1561220140713028</t>
  </si>
  <si>
    <t>1561220140801007</t>
  </si>
  <si>
    <t>1563220130824001</t>
  </si>
  <si>
    <t>1563220130828013</t>
  </si>
  <si>
    <t>1563220131014004</t>
  </si>
  <si>
    <t>1563220131019001</t>
  </si>
  <si>
    <t>1563220131019002</t>
  </si>
  <si>
    <t>1563220131019010</t>
  </si>
  <si>
    <t>1563220131025001</t>
  </si>
  <si>
    <t>1563220131209001</t>
  </si>
  <si>
    <t>1563220131209004</t>
  </si>
  <si>
    <t>1563220131209008</t>
  </si>
  <si>
    <t>1563220131209010</t>
  </si>
  <si>
    <t>1563220131214001</t>
  </si>
  <si>
    <t>1563220131214003</t>
  </si>
  <si>
    <t>1563220131231002</t>
  </si>
  <si>
    <t>1563220140109006</t>
  </si>
  <si>
    <t>1563220140117004</t>
  </si>
  <si>
    <t>1563220140117006</t>
  </si>
  <si>
    <t>1563220140117009</t>
  </si>
  <si>
    <t>1563220140120010</t>
  </si>
  <si>
    <t>1563220140120014</t>
  </si>
  <si>
    <t>1563220140120018</t>
  </si>
  <si>
    <t>1563220140120021</t>
  </si>
  <si>
    <t>1563220140126008</t>
  </si>
  <si>
    <t>1563220140302017</t>
  </si>
  <si>
    <t>1563220140309001</t>
  </si>
  <si>
    <t>1563220140322015</t>
  </si>
  <si>
    <t>1563220140424005</t>
  </si>
  <si>
    <t>1563220140424007</t>
  </si>
  <si>
    <t>1563220140424009</t>
  </si>
  <si>
    <t>1563220140426002</t>
  </si>
  <si>
    <t>1563220140426004</t>
  </si>
  <si>
    <t>1563220140426006</t>
  </si>
  <si>
    <t>1563220140426008</t>
  </si>
  <si>
    <t>1563220140426012</t>
  </si>
  <si>
    <t>1563220140606010</t>
  </si>
  <si>
    <t>1563220140612016</t>
  </si>
  <si>
    <t>1563220140620008</t>
  </si>
  <si>
    <t>1563220140620020</t>
  </si>
  <si>
    <t>1563220140620026</t>
  </si>
  <si>
    <t>1563220140706006</t>
  </si>
  <si>
    <t>1563220140706028</t>
  </si>
  <si>
    <t>1563220140706032</t>
  </si>
  <si>
    <t>1563220140717007</t>
  </si>
  <si>
    <t>1563220140724005</t>
  </si>
  <si>
    <t>1563220140724007</t>
  </si>
  <si>
    <t>1563220140808002</t>
  </si>
  <si>
    <t>1563220140808004</t>
  </si>
  <si>
    <t>1563220140817001</t>
  </si>
  <si>
    <t>1563220140901015</t>
  </si>
  <si>
    <t>1563220140901021</t>
  </si>
  <si>
    <t>1563220140901026</t>
  </si>
  <si>
    <t>1563220140901028</t>
  </si>
  <si>
    <t>1563220140914040</t>
  </si>
  <si>
    <t>1563220140914043</t>
  </si>
  <si>
    <t>1563220140920003</t>
  </si>
  <si>
    <t>1563220140922005</t>
  </si>
  <si>
    <t>1563220140922007</t>
  </si>
  <si>
    <t>1563220141021002</t>
  </si>
  <si>
    <t>1563220141021012</t>
  </si>
  <si>
    <t>1563220141021013</t>
  </si>
  <si>
    <t>1563220141219012</t>
  </si>
  <si>
    <t>1563220141219013</t>
  </si>
  <si>
    <t>1563220141227010</t>
  </si>
  <si>
    <t>1563220141228001</t>
  </si>
  <si>
    <t>1563220141228002</t>
  </si>
  <si>
    <t>1563220141228010</t>
  </si>
  <si>
    <t>1563220141228011</t>
  </si>
  <si>
    <t>1563220141228014</t>
  </si>
  <si>
    <t>1563220141228015</t>
  </si>
  <si>
    <t>1563220141228017</t>
  </si>
  <si>
    <t>1563220141228022</t>
  </si>
  <si>
    <t>1563220141228025</t>
  </si>
  <si>
    <t>1563620140617011</t>
  </si>
  <si>
    <t>1563620140617013</t>
  </si>
  <si>
    <t>1563620140921002</t>
  </si>
  <si>
    <t>1563620140921009</t>
  </si>
  <si>
    <t>1563620141018040</t>
  </si>
  <si>
    <t>1565120140614015</t>
  </si>
  <si>
    <t>1565120140614019</t>
  </si>
  <si>
    <t>1565120140614038</t>
  </si>
  <si>
    <t>1565120140719004</t>
  </si>
  <si>
    <t>1565120140719016</t>
  </si>
  <si>
    <t>1565120140719030</t>
  </si>
  <si>
    <t>1565120140719037</t>
  </si>
  <si>
    <t>1565120140725010</t>
  </si>
  <si>
    <t>1565120140725019</t>
  </si>
  <si>
    <t>1565120140725046</t>
  </si>
  <si>
    <t>1565120140725055</t>
  </si>
  <si>
    <t>1565120140725058</t>
  </si>
  <si>
    <t>1565120140725059</t>
  </si>
  <si>
    <t>1565120140809014</t>
  </si>
  <si>
    <t>1565220140615003</t>
  </si>
  <si>
    <t>1565220140615010</t>
  </si>
  <si>
    <t>1565220140629006</t>
  </si>
  <si>
    <t>1565220140629008</t>
  </si>
  <si>
    <t>1565220140720005</t>
  </si>
  <si>
    <t>1565220140720008</t>
  </si>
  <si>
    <t>1565220140720023</t>
  </si>
  <si>
    <t>1565220140720028</t>
  </si>
  <si>
    <t>1565220140720029</t>
  </si>
  <si>
    <t>1565220140720034</t>
  </si>
  <si>
    <t>1565220140727016</t>
  </si>
  <si>
    <t>1565220140727019</t>
  </si>
  <si>
    <t>1565220140727029</t>
  </si>
  <si>
    <t>1565220140728001</t>
  </si>
  <si>
    <t>1565220140803003</t>
  </si>
  <si>
    <t>1565220140812001</t>
  </si>
  <si>
    <t>1565220140815008</t>
  </si>
  <si>
    <t>1565220140824017</t>
  </si>
  <si>
    <t>1565220140824029</t>
  </si>
  <si>
    <t>1565220140824034</t>
  </si>
  <si>
    <t>1565220140914007</t>
  </si>
  <si>
    <t>1565220140914013</t>
  </si>
  <si>
    <t>1565220140919016</t>
  </si>
  <si>
    <t>1565220140920007</t>
  </si>
  <si>
    <t>1565220141007005</t>
  </si>
  <si>
    <t>1565220141009006</t>
  </si>
  <si>
    <t>1565220141019008</t>
  </si>
  <si>
    <t>1565220141019010</t>
  </si>
  <si>
    <t>1565220141206019</t>
  </si>
  <si>
    <t>1565220141206026</t>
  </si>
  <si>
    <t>1565220141214021</t>
  </si>
  <si>
    <t>1565220141222001</t>
  </si>
  <si>
    <t>1565220141226024</t>
  </si>
  <si>
    <t>1565220141226027</t>
  </si>
  <si>
    <t>1566520140817003</t>
  </si>
  <si>
    <t>1566520140817029</t>
  </si>
  <si>
    <t>1566520140817031</t>
  </si>
  <si>
    <t>1566520140817034</t>
  </si>
  <si>
    <t>1566520140907010</t>
  </si>
  <si>
    <t>1566520141217005</t>
  </si>
  <si>
    <t>1604720140622005</t>
  </si>
  <si>
    <t>1604720140901018</t>
  </si>
  <si>
    <t>1605020130430001</t>
  </si>
  <si>
    <t>1605020140412009</t>
  </si>
  <si>
    <t>1605020140412011</t>
  </si>
  <si>
    <t>1605020140524012</t>
  </si>
  <si>
    <t>1605020140816010</t>
  </si>
  <si>
    <t>1657320130617010</t>
  </si>
  <si>
    <t>1657320130624003</t>
  </si>
  <si>
    <t>1657320130629002</t>
  </si>
  <si>
    <t>1657320130629005</t>
  </si>
  <si>
    <t>1657320130629007</t>
  </si>
  <si>
    <t>1657320130702001</t>
  </si>
  <si>
    <t>1657320130707010</t>
  </si>
  <si>
    <t>1657320131029001</t>
  </si>
  <si>
    <t>1657320131213008</t>
  </si>
  <si>
    <t>1657320131216001</t>
  </si>
  <si>
    <t>1657320140509001</t>
  </si>
  <si>
    <t>1657320140523001</t>
  </si>
  <si>
    <t>1657320140523003</t>
  </si>
  <si>
    <t>1657320140526004</t>
  </si>
  <si>
    <t>1657320140718006</t>
  </si>
  <si>
    <t>1657420130518001</t>
  </si>
  <si>
    <t>1657420130608001</t>
  </si>
  <si>
    <t>1657420130616017</t>
  </si>
  <si>
    <t>1657420130628004</t>
  </si>
  <si>
    <t>1657420130628008</t>
  </si>
  <si>
    <t>1657420130628014</t>
  </si>
  <si>
    <t>1657420130728005</t>
  </si>
  <si>
    <t>1657420130901003</t>
  </si>
  <si>
    <t>1657420131004005</t>
  </si>
  <si>
    <t>1657420131206001</t>
  </si>
  <si>
    <t>1657420140308004</t>
  </si>
  <si>
    <t>1657420140606001</t>
  </si>
  <si>
    <t>1657420140705016</t>
  </si>
  <si>
    <t>1657420140725011</t>
  </si>
  <si>
    <t>1657420140725024</t>
  </si>
  <si>
    <t>1657420140725025</t>
  </si>
  <si>
    <t>1657420140830007</t>
  </si>
  <si>
    <t>1657420140913005</t>
  </si>
  <si>
    <t>1657420140913013</t>
  </si>
  <si>
    <t>1657420140913015</t>
  </si>
  <si>
    <t>1657420141006003</t>
  </si>
  <si>
    <t>1657420141006007</t>
  </si>
  <si>
    <t>1657420141006008</t>
  </si>
  <si>
    <t>1657420141112005</t>
  </si>
  <si>
    <t>1657420141112006</t>
  </si>
  <si>
    <t>1657520130509001</t>
  </si>
  <si>
    <t>1657520130603003</t>
  </si>
  <si>
    <t>1657720130810006</t>
  </si>
  <si>
    <t>1657720131019003</t>
  </si>
  <si>
    <t>1657820130417001</t>
  </si>
  <si>
    <t>1657820130427006</t>
  </si>
  <si>
    <t>1657820130427007</t>
  </si>
  <si>
    <t>1657820130608008</t>
  </si>
  <si>
    <t>1657820130608009</t>
  </si>
  <si>
    <t>1657820130608012</t>
  </si>
  <si>
    <t>1657820130608015</t>
  </si>
  <si>
    <t>1657820130608017</t>
  </si>
  <si>
    <t>1657820130608018</t>
  </si>
  <si>
    <t>1657820130608019</t>
  </si>
  <si>
    <t>1657820130630004</t>
  </si>
  <si>
    <t>1657820130630005</t>
  </si>
  <si>
    <t>1657820130630006</t>
  </si>
  <si>
    <t>1657820130724021</t>
  </si>
  <si>
    <t>1657820130804003</t>
  </si>
  <si>
    <t>1657820130902001</t>
  </si>
  <si>
    <t>1657820131110004</t>
  </si>
  <si>
    <t>1657820131110015</t>
  </si>
  <si>
    <t>1657820131231006</t>
  </si>
  <si>
    <t>1721120130616004</t>
  </si>
  <si>
    <t>1721120130823001</t>
  </si>
  <si>
    <t>1721120130912004</t>
  </si>
  <si>
    <t>1721120131019009</t>
  </si>
  <si>
    <t>1721120140503019</t>
  </si>
  <si>
    <t>1721120140719013</t>
  </si>
  <si>
    <t>1721120140723001</t>
  </si>
  <si>
    <t>1721120140723003</t>
  </si>
  <si>
    <t>1721120140817014</t>
  </si>
  <si>
    <t>1721120140822007</t>
  </si>
  <si>
    <t>1721120140904003</t>
  </si>
  <si>
    <t>1721120140906005</t>
  </si>
  <si>
    <t>1721120140906012</t>
  </si>
  <si>
    <t>1721120140913001</t>
  </si>
  <si>
    <t>1721120141018004</t>
  </si>
  <si>
    <t>1721120141021001</t>
  </si>
  <si>
    <t>1721120141021005</t>
  </si>
  <si>
    <t>1721120141025001</t>
  </si>
  <si>
    <t>1721220130608006</t>
  </si>
  <si>
    <t>1721220130608014</t>
  </si>
  <si>
    <t>1721220130704009</t>
  </si>
  <si>
    <t>1721220130803003</t>
  </si>
  <si>
    <t>1721220130803013</t>
  </si>
  <si>
    <t>1721220130826007</t>
  </si>
  <si>
    <t>1721220130828004</t>
  </si>
  <si>
    <t>1721220130828008</t>
  </si>
  <si>
    <t>1721220130902008</t>
  </si>
  <si>
    <t>1721220130902015</t>
  </si>
  <si>
    <t>1721220130928001</t>
  </si>
  <si>
    <t>1721220130928011</t>
  </si>
  <si>
    <t>1721220130928014</t>
  </si>
  <si>
    <t>1721220131027007</t>
  </si>
  <si>
    <t>1721220131027009</t>
  </si>
  <si>
    <t>1721220131027012</t>
  </si>
  <si>
    <t>1721220131228001</t>
  </si>
  <si>
    <t>1721220140308007</t>
  </si>
  <si>
    <t>1721220140314001</t>
  </si>
  <si>
    <t>1721220140426003</t>
  </si>
  <si>
    <t>1721220140426010</t>
  </si>
  <si>
    <t>1721220140521003</t>
  </si>
  <si>
    <t>1721220140606002</t>
  </si>
  <si>
    <t>1721220140621005</t>
  </si>
  <si>
    <t>1721220140621006</t>
  </si>
  <si>
    <t>1721220141012013</t>
  </si>
  <si>
    <t>1721220141026005</t>
  </si>
  <si>
    <t>1721220141026022</t>
  </si>
  <si>
    <t>1721220141107004</t>
  </si>
  <si>
    <t>1723220130527006</t>
  </si>
  <si>
    <t>1723220140315006</t>
  </si>
  <si>
    <t>1723220140405003</t>
  </si>
  <si>
    <t>1723220140529001</t>
  </si>
  <si>
    <t>1723220140529006</t>
  </si>
  <si>
    <t>1723220140614010</t>
  </si>
  <si>
    <t>1723220140817008</t>
  </si>
  <si>
    <t>1723220140817012</t>
  </si>
  <si>
    <t>1723220141217003</t>
  </si>
  <si>
    <t>1723320130817006</t>
  </si>
  <si>
    <t>1723320140511007</t>
  </si>
  <si>
    <t>1723320140712011</t>
  </si>
  <si>
    <t>1723420130413005</t>
  </si>
  <si>
    <t>1723420130901001</t>
  </si>
  <si>
    <t>1723420130920003</t>
  </si>
  <si>
    <t>1723420131030001</t>
  </si>
  <si>
    <t>1723420131122013</t>
  </si>
  <si>
    <t>1723420131130001</t>
  </si>
  <si>
    <t>1723420140504001</t>
  </si>
  <si>
    <t>1723420140504005</t>
  </si>
  <si>
    <t>1723420140627014</t>
  </si>
  <si>
    <t>1723420140718013</t>
  </si>
  <si>
    <t>1723420140731012</t>
  </si>
  <si>
    <t>1723420140817001</t>
  </si>
  <si>
    <t>1723420140927003</t>
  </si>
  <si>
    <t>1723520130427003</t>
  </si>
  <si>
    <t>1723520130601011</t>
  </si>
  <si>
    <t>1723520130601014</t>
  </si>
  <si>
    <t>1723520130601020</t>
  </si>
  <si>
    <t>1723520130619006</t>
  </si>
  <si>
    <t>1723520130626007</t>
  </si>
  <si>
    <t>1723520140322007</t>
  </si>
  <si>
    <t>1723520140513002</t>
  </si>
  <si>
    <t>1723520140513007</t>
  </si>
  <si>
    <t>1723520140901006</t>
  </si>
  <si>
    <t>1723720130519003</t>
  </si>
  <si>
    <t>1723720130527004</t>
  </si>
  <si>
    <t>1723720130616006</t>
  </si>
  <si>
    <t>1723720130623001</t>
  </si>
  <si>
    <t>1723720130623004</t>
  </si>
  <si>
    <t>1723720130623006</t>
  </si>
  <si>
    <t>1723720130707015</t>
  </si>
  <si>
    <t>1723720130721007</t>
  </si>
  <si>
    <t>1723720130721013</t>
  </si>
  <si>
    <t>1723720130723012</t>
  </si>
  <si>
    <t>1723720130728007</t>
  </si>
  <si>
    <t>1723720130803007</t>
  </si>
  <si>
    <t>1723720130921005</t>
  </si>
  <si>
    <t>1723720131005003</t>
  </si>
  <si>
    <t>1723720131005009</t>
  </si>
  <si>
    <t>1723720131005012</t>
  </si>
  <si>
    <t>1723720131006002</t>
  </si>
  <si>
    <t>1723720131006008</t>
  </si>
  <si>
    <t>1723720131006014</t>
  </si>
  <si>
    <t>1723720131118008</t>
  </si>
  <si>
    <t>1723720140413009</t>
  </si>
  <si>
    <t>1723720140413011</t>
  </si>
  <si>
    <t>1723720140426016</t>
  </si>
  <si>
    <t>1723720140505009</t>
  </si>
  <si>
    <t>1723720140506001</t>
  </si>
  <si>
    <t>1723720140506006</t>
  </si>
  <si>
    <t>1723720140704007</t>
  </si>
  <si>
    <t>1723720140724008</t>
  </si>
  <si>
    <t>1723720140724018</t>
  </si>
  <si>
    <t>1723720140831001</t>
  </si>
  <si>
    <t>1723720140831007</t>
  </si>
  <si>
    <t>1723720141018008</t>
  </si>
  <si>
    <t>1723720141206007</t>
  </si>
  <si>
    <t>1723720141214004</t>
  </si>
  <si>
    <t>1723720141214005</t>
  </si>
  <si>
    <t>1723720141214006</t>
  </si>
  <si>
    <t>1729920130526003</t>
  </si>
  <si>
    <t>1729920130527001</t>
  </si>
  <si>
    <t>1729920130530004</t>
  </si>
  <si>
    <t>1729920130704001</t>
  </si>
  <si>
    <t>1729920130704014</t>
  </si>
  <si>
    <t>1729920130707005</t>
  </si>
  <si>
    <t>1729920130718001</t>
  </si>
  <si>
    <t>1729920130718003</t>
  </si>
  <si>
    <t>1729920130718009</t>
  </si>
  <si>
    <t>1729920130718014</t>
  </si>
  <si>
    <t>1729920130718020</t>
  </si>
  <si>
    <t>1729920130718023</t>
  </si>
  <si>
    <t>1729920130802002</t>
  </si>
  <si>
    <t>1729920130802008</t>
  </si>
  <si>
    <t>1729920130808003</t>
  </si>
  <si>
    <t>1729920130811004</t>
  </si>
  <si>
    <t>1729920130901005</t>
  </si>
  <si>
    <t>1729920130903002</t>
  </si>
  <si>
    <t>1729920130903007</t>
  </si>
  <si>
    <t>1729920130914002</t>
  </si>
  <si>
    <t>1729920130914010</t>
  </si>
  <si>
    <t>1729920131010007</t>
  </si>
  <si>
    <t>1729920131011001</t>
  </si>
  <si>
    <t>1729920131020001</t>
  </si>
  <si>
    <t>1729920131107013</t>
  </si>
  <si>
    <t>1733420130708005</t>
  </si>
  <si>
    <t>1733420130708013</t>
  </si>
  <si>
    <t>1733420140614018</t>
  </si>
  <si>
    <t>1733420140621003</t>
  </si>
  <si>
    <t>1733420140725001</t>
  </si>
  <si>
    <t>1733420140725003</t>
  </si>
  <si>
    <t>1734020140411001</t>
  </si>
  <si>
    <t>1734020140530001</t>
  </si>
  <si>
    <t>1734020140711001</t>
  </si>
  <si>
    <t>1741020140323001</t>
  </si>
  <si>
    <t>1741020140412010</t>
  </si>
  <si>
    <t>1741020140412012</t>
  </si>
  <si>
    <t>1741020140412020</t>
  </si>
  <si>
    <t>1741020140529005</t>
  </si>
  <si>
    <t>1741020140529010</t>
  </si>
  <si>
    <t>1741020140629006</t>
  </si>
  <si>
    <t>1741020140629013</t>
  </si>
  <si>
    <t>1741020140728014</t>
  </si>
  <si>
    <t>1741020140802001</t>
  </si>
  <si>
    <t>1741020140802002</t>
  </si>
  <si>
    <t>1741020140802003</t>
  </si>
  <si>
    <t>1741020140802011</t>
  </si>
  <si>
    <t>1741020140802012</t>
  </si>
  <si>
    <t>1741020140809004</t>
  </si>
  <si>
    <t>1741020140823004</t>
  </si>
  <si>
    <t>1741020140823006</t>
  </si>
  <si>
    <t>1741020140823010</t>
  </si>
  <si>
    <t>1741020140823015</t>
  </si>
  <si>
    <t>1741020140823020</t>
  </si>
  <si>
    <t>1741020140914001</t>
  </si>
  <si>
    <t>1741020141001001</t>
  </si>
  <si>
    <t>1741020141029003</t>
  </si>
  <si>
    <t>1741720140411004</t>
  </si>
  <si>
    <t>1741720140503002</t>
  </si>
  <si>
    <t>1741720140503009</t>
  </si>
  <si>
    <t>1741720140503020</t>
  </si>
  <si>
    <t>1741720140522002</t>
  </si>
  <si>
    <t>1741720140524009</t>
  </si>
  <si>
    <t>1741720140525014</t>
  </si>
  <si>
    <t>1741720140525025</t>
  </si>
  <si>
    <t>1741720140525026</t>
  </si>
  <si>
    <t>1741720140525028</t>
  </si>
  <si>
    <t>1741720140525030</t>
  </si>
  <si>
    <t>1741720140525032</t>
  </si>
  <si>
    <t>1741720140525037</t>
  </si>
  <si>
    <t>1741720140525043</t>
  </si>
  <si>
    <t>1741720140525051</t>
  </si>
  <si>
    <t>1741720140609001</t>
  </si>
  <si>
    <t>1741720140609005</t>
  </si>
  <si>
    <t>1741720140615009</t>
  </si>
  <si>
    <t>1741720140615014</t>
  </si>
  <si>
    <t>1741720140615016</t>
  </si>
  <si>
    <t>1741720140615021</t>
  </si>
  <si>
    <t>1741720140615024</t>
  </si>
  <si>
    <t>1741720140616012</t>
  </si>
  <si>
    <t>1741720140621003</t>
  </si>
  <si>
    <t>1741720140626001</t>
  </si>
  <si>
    <t>1741720140626003</t>
  </si>
  <si>
    <t>1741720140626008</t>
  </si>
  <si>
    <t>1741720140626009</t>
  </si>
  <si>
    <t>1741720140626012</t>
  </si>
  <si>
    <t>1741720140627005</t>
  </si>
  <si>
    <t>1741720140627008</t>
  </si>
  <si>
    <t>1741720140627013</t>
  </si>
  <si>
    <t>1741720140627018</t>
  </si>
  <si>
    <t>1741720140627024</t>
  </si>
  <si>
    <t>1741720140630003</t>
  </si>
  <si>
    <t>1741720140630014</t>
  </si>
  <si>
    <t>1741720140712014</t>
  </si>
  <si>
    <t>1741720140712016</t>
  </si>
  <si>
    <t>1741720140712017</t>
  </si>
  <si>
    <t>1741720140712022</t>
  </si>
  <si>
    <t>1741720140713001</t>
  </si>
  <si>
    <t>1741720140713003</t>
  </si>
  <si>
    <t>1741720140727003</t>
  </si>
  <si>
    <t>1741720140731007</t>
  </si>
  <si>
    <t>1741720140731009</t>
  </si>
  <si>
    <t>1741720140802003</t>
  </si>
  <si>
    <t>1741720140808002</t>
  </si>
  <si>
    <t>1741720140815002</t>
  </si>
  <si>
    <t>1741720140816002</t>
  </si>
  <si>
    <t>1741720140816008</t>
  </si>
  <si>
    <t>1741720140816011</t>
  </si>
  <si>
    <t>1741720140816018</t>
  </si>
  <si>
    <t>1741720140821006</t>
  </si>
  <si>
    <t>1741720140821008</t>
  </si>
  <si>
    <t>1741720140821012</t>
  </si>
  <si>
    <t>1741720140821020</t>
  </si>
  <si>
    <t>1741720140822001</t>
  </si>
  <si>
    <t>1741720140823001</t>
  </si>
  <si>
    <t>1741720140823003</t>
  </si>
  <si>
    <t>1741720140823007</t>
  </si>
  <si>
    <t>1741720140906004</t>
  </si>
  <si>
    <t>1741720140907013</t>
  </si>
  <si>
    <t>1741720140907014</t>
  </si>
  <si>
    <t>1741720140912003</t>
  </si>
  <si>
    <t>1741720140912013</t>
  </si>
  <si>
    <t>1741720140913001</t>
  </si>
  <si>
    <t>1741720140913003</t>
  </si>
  <si>
    <t>1741720140930004</t>
  </si>
  <si>
    <t>1741720140930011</t>
  </si>
  <si>
    <t>1741720140930012</t>
  </si>
  <si>
    <t>1741720140930014</t>
  </si>
  <si>
    <t>1741720140930017</t>
  </si>
  <si>
    <t>1741720140930021</t>
  </si>
  <si>
    <t>1741720141003004</t>
  </si>
  <si>
    <t>1741720141003010</t>
  </si>
  <si>
    <t>1741720141003012</t>
  </si>
  <si>
    <t>1741720141003017</t>
  </si>
  <si>
    <t>1741720141003025</t>
  </si>
  <si>
    <t>1741720141003035</t>
  </si>
  <si>
    <t>1741720141003036</t>
  </si>
  <si>
    <t>1741720141011011</t>
  </si>
  <si>
    <t>1741720141011012</t>
  </si>
  <si>
    <t>1741720141011021</t>
  </si>
  <si>
    <t>1741720141024005</t>
  </si>
  <si>
    <t>1741720141024007</t>
  </si>
  <si>
    <t>1741720141024009</t>
  </si>
  <si>
    <t>1741720141026005</t>
  </si>
  <si>
    <t>1741720141027018</t>
  </si>
  <si>
    <t>1741720141029010</t>
  </si>
  <si>
    <t>1741720141108001</t>
  </si>
  <si>
    <t>1741720141108005</t>
  </si>
  <si>
    <t>1741720141108015</t>
  </si>
  <si>
    <t>1741720141130002</t>
  </si>
  <si>
    <t>1741720141227001</t>
  </si>
  <si>
    <t>1742120140509006</t>
  </si>
  <si>
    <t>1742120140517008</t>
  </si>
  <si>
    <t>1742120140517018</t>
  </si>
  <si>
    <t>1742120140525005</t>
  </si>
  <si>
    <t>1742120140526009</t>
  </si>
  <si>
    <t>1742120140526013</t>
  </si>
  <si>
    <t>1742120140610015</t>
  </si>
  <si>
    <t>1742120140610017</t>
  </si>
  <si>
    <t>1742120140622003</t>
  </si>
  <si>
    <t>1742120140622017</t>
  </si>
  <si>
    <t>1742120140712008</t>
  </si>
  <si>
    <t>1742120140712015</t>
  </si>
  <si>
    <t>1742120140720006</t>
  </si>
  <si>
    <t>1742120140817011</t>
  </si>
  <si>
    <t>1742120140830006</t>
  </si>
  <si>
    <t>1742120140917001</t>
  </si>
  <si>
    <t>1742120140917003</t>
  </si>
  <si>
    <t>1742120140927007</t>
  </si>
  <si>
    <t>1742120141005005</t>
  </si>
  <si>
    <t>1742120141031004</t>
  </si>
  <si>
    <t>1748320141220004</t>
  </si>
  <si>
    <t>1748320141220007</t>
  </si>
  <si>
    <t>2515620140809002</t>
  </si>
  <si>
    <t>Day</t>
  </si>
  <si>
    <t>Bag5</t>
  </si>
  <si>
    <t>Hit Bag</t>
  </si>
  <si>
    <t>Row Labels</t>
  </si>
  <si>
    <t>Grand Total</t>
  </si>
  <si>
    <t>Year</t>
  </si>
  <si>
    <t>Didn't Hit</t>
  </si>
  <si>
    <t>Total</t>
  </si>
  <si>
    <t>% Didn't Hit</t>
  </si>
  <si>
    <t>% Hit Bag</t>
  </si>
  <si>
    <t>Dist Shore</t>
  </si>
  <si>
    <t>Inshore</t>
  </si>
  <si>
    <t>Offshore</t>
  </si>
  <si>
    <t>% Inshore</t>
  </si>
  <si>
    <t>% Offshore</t>
  </si>
  <si>
    <t>Age</t>
  </si>
  <si>
    <t>mm</t>
  </si>
  <si>
    <t>Avg</t>
  </si>
  <si>
    <t>Discard Selectivity</t>
  </si>
  <si>
    <t>2012 Abundance (num)</t>
  </si>
  <si>
    <t>(All)</t>
  </si>
  <si>
    <t>Trip ID</t>
  </si>
  <si>
    <t>Exp Factor</t>
  </si>
  <si>
    <t>Anglers</t>
  </si>
  <si>
    <t>Avg Wt</t>
  </si>
  <si>
    <t>inch</t>
  </si>
  <si>
    <t>a</t>
  </si>
  <si>
    <t>b</t>
  </si>
  <si>
    <t>Wt (g)</t>
  </si>
  <si>
    <t>Wt (lbs)</t>
  </si>
  <si>
    <t>Bag6</t>
  </si>
  <si>
    <t>Hit Bag6</t>
  </si>
  <si>
    <t>Bag7</t>
  </si>
  <si>
    <t>Hit Bag7</t>
  </si>
  <si>
    <t>Avg.</t>
  </si>
  <si>
    <t>Bag 5</t>
  </si>
  <si>
    <t>Bag 6</t>
  </si>
  <si>
    <t>Bag 7</t>
  </si>
  <si>
    <t>Bag 8</t>
  </si>
  <si>
    <t>Bag 9</t>
  </si>
  <si>
    <t>Bag 10</t>
  </si>
  <si>
    <t>Bag8</t>
  </si>
  <si>
    <t>Hit Bag8</t>
  </si>
  <si>
    <t>Bag9</t>
  </si>
  <si>
    <t>Hit Bag9</t>
  </si>
  <si>
    <t>Bag10</t>
  </si>
  <si>
    <t>Hit Bag10</t>
  </si>
  <si>
    <t>Exp lbs</t>
  </si>
  <si>
    <t>Num</t>
  </si>
  <si>
    <t>lbs</t>
  </si>
  <si>
    <t>Exp Bag5 lbs</t>
  </si>
  <si>
    <t>Exp Bag6 lbs</t>
  </si>
  <si>
    <t>Exp Bag7 lbs</t>
  </si>
  <si>
    <t>Exp Bag8 lbs</t>
  </si>
  <si>
    <t>Exp Bag9 lbs</t>
  </si>
  <si>
    <t>Exp Bag10 lbs</t>
  </si>
  <si>
    <t>Area</t>
  </si>
  <si>
    <t>State</t>
  </si>
  <si>
    <t>SC</t>
  </si>
  <si>
    <t>NC</t>
  </si>
  <si>
    <t>lbs ww</t>
  </si>
  <si>
    <t>Avg. 13-14</t>
  </si>
  <si>
    <t>MRIP Trips that Did and Did Not Hit Bag</t>
  </si>
  <si>
    <t>Headboat Trips that Did and Did Not Hit Bag</t>
  </si>
  <si>
    <t>Landings for MRIP Trips that Did Not Hit Bag</t>
  </si>
  <si>
    <t>Landings for HB Trips that Did Not Hit Bag</t>
  </si>
  <si>
    <t>Prob &lt;12</t>
  </si>
  <si>
    <t>Prob &lt;13</t>
  </si>
  <si>
    <t>Prob &gt;13</t>
  </si>
  <si>
    <t>Prob 12&lt;x&lt;13</t>
  </si>
  <si>
    <t>12&lt;x&lt;13</t>
  </si>
  <si>
    <t>12&lt;B2&lt;13</t>
  </si>
  <si>
    <t>B2&gt;13</t>
  </si>
  <si>
    <t>Sum of Exp Bag5 lbs</t>
  </si>
  <si>
    <t>Sum of Exp Bag6 lbs</t>
  </si>
  <si>
    <t>Sum of Exp Bag7 lbs</t>
  </si>
  <si>
    <t>Sum of Exp Bag8 lbs</t>
  </si>
  <si>
    <t>Sum of Exp Bag9 lbs</t>
  </si>
  <si>
    <t>Sum of Exp Bag10 lbs</t>
  </si>
  <si>
    <t>Sum of Exp lbs</t>
  </si>
  <si>
    <t>MRIP Sel 12&lt;x&lt;13</t>
  </si>
  <si>
    <t>&gt;13</t>
  </si>
  <si>
    <t>MRIP % Discards at Age</t>
  </si>
  <si>
    <t>S25u D Sel</t>
  </si>
  <si>
    <t>MRIP Sel&gt;13</t>
  </si>
  <si>
    <t>Prob 11&lt;x&lt;12</t>
  </si>
  <si>
    <t>Prob &lt;11</t>
  </si>
  <si>
    <t>Prob &gt;11</t>
  </si>
  <si>
    <t>Corr AB1</t>
  </si>
  <si>
    <t>MRIP Sel&lt;11</t>
  </si>
  <si>
    <t>MRIP Sel 11&lt;x&lt;12</t>
  </si>
  <si>
    <t>11&lt;B2&lt;12</t>
  </si>
  <si>
    <t>Corr Factor</t>
  </si>
  <si>
    <t>Species</t>
  </si>
  <si>
    <t>YEAR</t>
  </si>
  <si>
    <t>WAVE</t>
  </si>
  <si>
    <t>MONTH</t>
  </si>
  <si>
    <t>County</t>
  </si>
  <si>
    <t>Mode</t>
  </si>
  <si>
    <t>1103820130608001</t>
  </si>
  <si>
    <t>08</t>
  </si>
  <si>
    <t>Carteret</t>
  </si>
  <si>
    <t>Private</t>
  </si>
  <si>
    <t>Inland</t>
  </si>
  <si>
    <t>1103820130608004</t>
  </si>
  <si>
    <t>1103820130608006</t>
  </si>
  <si>
    <t>1103820130608009</t>
  </si>
  <si>
    <t>1103820130621004</t>
  </si>
  <si>
    <t>21</t>
  </si>
  <si>
    <t>Federal</t>
  </si>
  <si>
    <t>02</t>
  </si>
  <si>
    <t>1103820130702021</t>
  </si>
  <si>
    <t>1103820130702032</t>
  </si>
  <si>
    <t>10</t>
  </si>
  <si>
    <t>Shore</t>
  </si>
  <si>
    <t>14</t>
  </si>
  <si>
    <t>1103820130718010</t>
  </si>
  <si>
    <t>18</t>
  </si>
  <si>
    <t>31</t>
  </si>
  <si>
    <t>1103820130831010</t>
  </si>
  <si>
    <t>1103820130921007</t>
  </si>
  <si>
    <t>1103820131005009</t>
  </si>
  <si>
    <t>05</t>
  </si>
  <si>
    <t>06</t>
  </si>
  <si>
    <t>15</t>
  </si>
  <si>
    <t>11</t>
  </si>
  <si>
    <t>30</t>
  </si>
  <si>
    <t>Charter</t>
  </si>
  <si>
    <t>22</t>
  </si>
  <si>
    <t>19</t>
  </si>
  <si>
    <t>Onslow</t>
  </si>
  <si>
    <t>24</t>
  </si>
  <si>
    <t>25</t>
  </si>
  <si>
    <t>26</t>
  </si>
  <si>
    <t>1103820140730003</t>
  </si>
  <si>
    <t>1103820140809007</t>
  </si>
  <si>
    <t>09</t>
  </si>
  <si>
    <t>1103820140809019</t>
  </si>
  <si>
    <t>16</t>
  </si>
  <si>
    <t>23</t>
  </si>
  <si>
    <t>04</t>
  </si>
  <si>
    <t>07</t>
  </si>
  <si>
    <t>1103820141008006</t>
  </si>
  <si>
    <t>29</t>
  </si>
  <si>
    <t>1103820141029022</t>
  </si>
  <si>
    <t>1103820141105003</t>
  </si>
  <si>
    <t>1103820141105006</t>
  </si>
  <si>
    <t>1103820141107004</t>
  </si>
  <si>
    <t>1103820141118004</t>
  </si>
  <si>
    <t>13</t>
  </si>
  <si>
    <t>28</t>
  </si>
  <si>
    <t>12</t>
  </si>
  <si>
    <t>01</t>
  </si>
  <si>
    <t>1104320130502001</t>
  </si>
  <si>
    <t>1104320130623013</t>
  </si>
  <si>
    <t>1104320130730007</t>
  </si>
  <si>
    <t>1104320130730032</t>
  </si>
  <si>
    <t>03</t>
  </si>
  <si>
    <t>20</t>
  </si>
  <si>
    <t>1104320130922024</t>
  </si>
  <si>
    <t>27</t>
  </si>
  <si>
    <t>1104320131003020</t>
  </si>
  <si>
    <t>17</t>
  </si>
  <si>
    <t>1104320131017004</t>
  </si>
  <si>
    <t>1104320131109016</t>
  </si>
  <si>
    <t>1104320140518005</t>
  </si>
  <si>
    <t>1104320140518030</t>
  </si>
  <si>
    <t>1104320140607012</t>
  </si>
  <si>
    <t>1104320140615006</t>
  </si>
  <si>
    <t>1104320140628003</t>
  </si>
  <si>
    <t>1104320140628010</t>
  </si>
  <si>
    <t>1104320140729018</t>
  </si>
  <si>
    <t>1104420130623007</t>
  </si>
  <si>
    <t>1104420130726019</t>
  </si>
  <si>
    <t>1104420130816001</t>
  </si>
  <si>
    <t>1104420130816003</t>
  </si>
  <si>
    <t>1104420131103007</t>
  </si>
  <si>
    <t>1104420140530004</t>
  </si>
  <si>
    <t>1104420140615004</t>
  </si>
  <si>
    <t>1104420140718001</t>
  </si>
  <si>
    <t>New Hanover</t>
  </si>
  <si>
    <t>Brunswick</t>
  </si>
  <si>
    <t>1104820130731003</t>
  </si>
  <si>
    <t>1104820130906006</t>
  </si>
  <si>
    <t>Pender</t>
  </si>
  <si>
    <t>1104820140602006</t>
  </si>
  <si>
    <t>1104820140722001</t>
  </si>
  <si>
    <t>1104920130904001</t>
  </si>
  <si>
    <t>1105220140817002</t>
  </si>
  <si>
    <t>1105920130816008</t>
  </si>
  <si>
    <t>1105920140831008</t>
  </si>
  <si>
    <t>1106220130802008</t>
  </si>
  <si>
    <t>1106220140423007</t>
  </si>
  <si>
    <t>1106220140507002</t>
  </si>
  <si>
    <t>1106220141007001</t>
  </si>
  <si>
    <t>1106420141006005</t>
  </si>
  <si>
    <t>Hyde</t>
  </si>
  <si>
    <t>1108120130825002</t>
  </si>
  <si>
    <t>1108620130522001</t>
  </si>
  <si>
    <t>1108620130615004</t>
  </si>
  <si>
    <t>1108620131019005</t>
  </si>
  <si>
    <t>1108720130112005</t>
  </si>
  <si>
    <t>1108720130112008</t>
  </si>
  <si>
    <t>1108720130531001</t>
  </si>
  <si>
    <t>1108720130710002</t>
  </si>
  <si>
    <t>1108720130804001</t>
  </si>
  <si>
    <t>1108720130930008</t>
  </si>
  <si>
    <t>1108720131006040</t>
  </si>
  <si>
    <t>1108720140606023</t>
  </si>
  <si>
    <t>1108720140706027</t>
  </si>
  <si>
    <t>1108720140707001</t>
  </si>
  <si>
    <t>1108720141110022</t>
  </si>
  <si>
    <t>1108720141126001</t>
  </si>
  <si>
    <t>FL</t>
  </si>
  <si>
    <t>Volusia</t>
  </si>
  <si>
    <t>1511220140316001</t>
  </si>
  <si>
    <t>Brevard</t>
  </si>
  <si>
    <t>St Johns</t>
  </si>
  <si>
    <t>Flagler</t>
  </si>
  <si>
    <t>1511220140628001</t>
  </si>
  <si>
    <t>1511220140720001</t>
  </si>
  <si>
    <t>1511220140810033</t>
  </si>
  <si>
    <t>1511220141007001</t>
  </si>
  <si>
    <t>Nassau</t>
  </si>
  <si>
    <t>1511220141220051</t>
  </si>
  <si>
    <t>Duval</t>
  </si>
  <si>
    <t>1515620130105007</t>
  </si>
  <si>
    <t>1515620130127008</t>
  </si>
  <si>
    <t>1515620130224008</t>
  </si>
  <si>
    <t>1515620130511007</t>
  </si>
  <si>
    <t>1515620130728001</t>
  </si>
  <si>
    <t>1515620130810008</t>
  </si>
  <si>
    <t>1515620130818001</t>
  </si>
  <si>
    <t>1515620130824034</t>
  </si>
  <si>
    <t>1515620130911008</t>
  </si>
  <si>
    <t>1515620130915003</t>
  </si>
  <si>
    <t>1515620130915018</t>
  </si>
  <si>
    <t>1515620131207004</t>
  </si>
  <si>
    <t>1515620131207012</t>
  </si>
  <si>
    <t>1515620140222017</t>
  </si>
  <si>
    <t>1515620140524016</t>
  </si>
  <si>
    <t>1515620140620009</t>
  </si>
  <si>
    <t>1515620140809007</t>
  </si>
  <si>
    <t>1515620140816018</t>
  </si>
  <si>
    <t>1515620140816024</t>
  </si>
  <si>
    <t>1515620141013009</t>
  </si>
  <si>
    <t>1515620141025012</t>
  </si>
  <si>
    <t>1530420130112006</t>
  </si>
  <si>
    <t>1530420130518093</t>
  </si>
  <si>
    <t>1530420130518104</t>
  </si>
  <si>
    <t>Indian River</t>
  </si>
  <si>
    <t>1530420130811007</t>
  </si>
  <si>
    <t>1530420131001008</t>
  </si>
  <si>
    <t>1530420131012010</t>
  </si>
  <si>
    <t>1530420140223005</t>
  </si>
  <si>
    <t>1530420140223018</t>
  </si>
  <si>
    <t>1534520140531022</t>
  </si>
  <si>
    <t>1534520140531047</t>
  </si>
  <si>
    <t>1534520140713006</t>
  </si>
  <si>
    <t>1534520140713016</t>
  </si>
  <si>
    <t>1534520140713026</t>
  </si>
  <si>
    <t>1534520140713037</t>
  </si>
  <si>
    <t>1534520140725016</t>
  </si>
  <si>
    <t>Martin</t>
  </si>
  <si>
    <t>1534720140411003</t>
  </si>
  <si>
    <t>Palm Beach</t>
  </si>
  <si>
    <t>St Lucie</t>
  </si>
  <si>
    <t>1535720140711015</t>
  </si>
  <si>
    <t>1535720140711020</t>
  </si>
  <si>
    <t>1543720130102024</t>
  </si>
  <si>
    <t>1549120130317010</t>
  </si>
  <si>
    <t>1549120140628003</t>
  </si>
  <si>
    <t>1549120140704003</t>
  </si>
  <si>
    <t>1549120140824012</t>
  </si>
  <si>
    <t>1550820130725002</t>
  </si>
  <si>
    <t>1550820131020017</t>
  </si>
  <si>
    <t>1550820131206001</t>
  </si>
  <si>
    <t>1550820140608001</t>
  </si>
  <si>
    <t>1554220140712001</t>
  </si>
  <si>
    <t>1555820130106008</t>
  </si>
  <si>
    <t>Broward</t>
  </si>
  <si>
    <t>1555820130403002</t>
  </si>
  <si>
    <t>1555820130922015</t>
  </si>
  <si>
    <t>1561220130629005</t>
  </si>
  <si>
    <t>1561220130629012</t>
  </si>
  <si>
    <t>1561220140322001</t>
  </si>
  <si>
    <t>1561220140523001</t>
  </si>
  <si>
    <t>1563220140426016</t>
  </si>
  <si>
    <t>1563220140914023</t>
  </si>
  <si>
    <t>1563220140920001</t>
  </si>
  <si>
    <t>1563220140922011</t>
  </si>
  <si>
    <t>1563220141228004</t>
  </si>
  <si>
    <t>1563620141226008</t>
  </si>
  <si>
    <t>1565120140614032</t>
  </si>
  <si>
    <t>1565120140725031</t>
  </si>
  <si>
    <t>1565220140629014</t>
  </si>
  <si>
    <t>1565220140727035</t>
  </si>
  <si>
    <t>1565220140914003</t>
  </si>
  <si>
    <t>1565220140927022</t>
  </si>
  <si>
    <t>1565220141214051</t>
  </si>
  <si>
    <t>1565220141219009</t>
  </si>
  <si>
    <t>GA</t>
  </si>
  <si>
    <t>Glynn</t>
  </si>
  <si>
    <t>Camden</t>
  </si>
  <si>
    <t>1605020131006006</t>
  </si>
  <si>
    <t>Chatham</t>
  </si>
  <si>
    <t>1657420140321007</t>
  </si>
  <si>
    <t>1657420140508008</t>
  </si>
  <si>
    <t>1657420140830014</t>
  </si>
  <si>
    <t>McIntosh</t>
  </si>
  <si>
    <t>Liberty</t>
  </si>
  <si>
    <t>1657820130907006</t>
  </si>
  <si>
    <t>Bryan</t>
  </si>
  <si>
    <t>1657820131110011</t>
  </si>
  <si>
    <t>Beaufort</t>
  </si>
  <si>
    <t>1721120130727014</t>
  </si>
  <si>
    <t>1721120130825001</t>
  </si>
  <si>
    <t>1721220130704021</t>
  </si>
  <si>
    <t>1721220130914001</t>
  </si>
  <si>
    <t>1721220130928008</t>
  </si>
  <si>
    <t>Charleston</t>
  </si>
  <si>
    <t>1721220140514003</t>
  </si>
  <si>
    <t>1721220140725003</t>
  </si>
  <si>
    <t>1723220140614018</t>
  </si>
  <si>
    <t>1723420140802007</t>
  </si>
  <si>
    <t>Georgetown</t>
  </si>
  <si>
    <t>Horry</t>
  </si>
  <si>
    <t>1723520130626001</t>
  </si>
  <si>
    <t>1723720130707005</t>
  </si>
  <si>
    <t>1723720130811004</t>
  </si>
  <si>
    <t>1723720130907001</t>
  </si>
  <si>
    <t>1723720140308009</t>
  </si>
  <si>
    <t>1723720140426018</t>
  </si>
  <si>
    <t>Colleton</t>
  </si>
  <si>
    <t>1729920130811005</t>
  </si>
  <si>
    <t>1729920130903005</t>
  </si>
  <si>
    <t>1729920130927005</t>
  </si>
  <si>
    <t>1729920131010005</t>
  </si>
  <si>
    <t>1729920131010017</t>
  </si>
  <si>
    <t>1729920131107001</t>
  </si>
  <si>
    <t>1729920131206001</t>
  </si>
  <si>
    <t>1733420140922002</t>
  </si>
  <si>
    <t>1733920140831001</t>
  </si>
  <si>
    <t>1741720140411007</t>
  </si>
  <si>
    <t>1741720140502003</t>
  </si>
  <si>
    <t>1741720140525034</t>
  </si>
  <si>
    <t>1741720140606006</t>
  </si>
  <si>
    <t>1741720140627001</t>
  </si>
  <si>
    <t>1741720140712020</t>
  </si>
  <si>
    <t>1741720140725004</t>
  </si>
  <si>
    <t>1741720140727015</t>
  </si>
  <si>
    <t>1741720140816003</t>
  </si>
  <si>
    <t>1741720140824007</t>
  </si>
  <si>
    <t>1741720140824010</t>
  </si>
  <si>
    <t>1741720140825007</t>
  </si>
  <si>
    <t>1741720140912001</t>
  </si>
  <si>
    <t>1741720140912006</t>
  </si>
  <si>
    <t>1741720140914004</t>
  </si>
  <si>
    <t>1741720140921008</t>
  </si>
  <si>
    <t>1741720140930006</t>
  </si>
  <si>
    <t>1741720141003023</t>
  </si>
  <si>
    <t>1741720141026001</t>
  </si>
  <si>
    <t>1741720141029007</t>
  </si>
  <si>
    <t>1741720141108006</t>
  </si>
  <si>
    <t>1742120140509013</t>
  </si>
  <si>
    <t>1742120140517012</t>
  </si>
  <si>
    <t>1742120140622006</t>
  </si>
  <si>
    <t>1742120140817016</t>
  </si>
  <si>
    <t>1742120141010007</t>
  </si>
  <si>
    <t>Len AB1 in</t>
  </si>
  <si>
    <t>WP_CATCH</t>
  </si>
  <si>
    <t>B2 unadj</t>
  </si>
  <si>
    <t>Avg Wt AB1</t>
  </si>
  <si>
    <t>Avg Len AB1</t>
  </si>
  <si>
    <t>AB1&gt;13</t>
  </si>
  <si>
    <t>AB1&gt;13 unadj</t>
  </si>
  <si>
    <t>AB1&gt;11</t>
  </si>
  <si>
    <t>AB1&gt;12</t>
  </si>
  <si>
    <t>AB1&gt;12 unadj</t>
  </si>
  <si>
    <t>AB1&gt;11 unadj</t>
  </si>
  <si>
    <t>Tot Wt AB1&gt;12</t>
  </si>
  <si>
    <t>Avg Wt AB1&gt;12</t>
  </si>
  <si>
    <t>Hit Bag5&gt;12</t>
  </si>
  <si>
    <t>Hit Bag5&gt;11</t>
  </si>
  <si>
    <t>Exp Landings</t>
  </si>
  <si>
    <t>Sum of Exp Landings</t>
  </si>
  <si>
    <t>Bag5 Land</t>
  </si>
  <si>
    <t>Exp Bag5 Land</t>
  </si>
  <si>
    <t>Bag6 Land</t>
  </si>
  <si>
    <t>Exp Bag6 Land</t>
  </si>
  <si>
    <t>Bag7 Land</t>
  </si>
  <si>
    <t>Exp Bag7 Land</t>
  </si>
  <si>
    <t>Bag8 Land</t>
  </si>
  <si>
    <t>Exp Bag8 Land</t>
  </si>
  <si>
    <t>Bag9 Land</t>
  </si>
  <si>
    <t>Exp Bag9 Land</t>
  </si>
  <si>
    <t>Bag10 Land</t>
  </si>
  <si>
    <t>Exp Bag10 Land</t>
  </si>
  <si>
    <t>Sum of Exp Bag5 Land</t>
  </si>
  <si>
    <t>Sum of Exp Bag6 Land</t>
  </si>
  <si>
    <t>Sum of Exp Bag7 Land</t>
  </si>
  <si>
    <t>Sum of Exp Bag8 Land</t>
  </si>
  <si>
    <t>Sum of Exp Bag9 Land</t>
  </si>
  <si>
    <t>Sum of Exp Bag10 Land</t>
  </si>
  <si>
    <t>WP_EFFORT</t>
  </si>
  <si>
    <t>von Bert Len</t>
  </si>
  <si>
    <t>Prob &gt;12</t>
  </si>
  <si>
    <t>&lt;11</t>
  </si>
  <si>
    <t>11&lt;x&lt;12</t>
  </si>
  <si>
    <t>2012 Discards</t>
  </si>
  <si>
    <t>S25u Rec Discard Sel</t>
  </si>
  <si>
    <t>MRIP Trips</t>
  </si>
  <si>
    <t>Prop hit bag:</t>
  </si>
  <si>
    <t>Count of Trip ID</t>
  </si>
  <si>
    <t>11"</t>
  </si>
  <si>
    <t>12"</t>
  </si>
  <si>
    <t>13"</t>
  </si>
  <si>
    <t>&gt; 11"</t>
  </si>
  <si>
    <t>&gt; 12"</t>
  </si>
  <si>
    <t>&gt; 13"</t>
  </si>
  <si>
    <t>Min Size</t>
  </si>
  <si>
    <t>MRIP Landings Under Each Size Lim for Bag Alts for Trips that Hit Bag (num)</t>
  </si>
  <si>
    <t>MRIP Landings Under Each Size Lim for Bag Alts for Trips that Hit Bag (lbs)</t>
  </si>
  <si>
    <t>Total MRIP Landings Under Each Size Lim for Bag Alts (lbs)</t>
  </si>
  <si>
    <t>Total MRIP Landings Under Each Size Lim for Bag Alts (num)</t>
  </si>
  <si>
    <t>HB Landings Under Each Size Lim for Bag Alts for Trips that Hit Bag (num)</t>
  </si>
  <si>
    <t>HB Landings Under Each Size Lim for Bag Alts for Trips that Hit Bag (lbs)</t>
  </si>
  <si>
    <t>Total HB Landings Under Each Size Lim for Bag Alts (num)</t>
  </si>
  <si>
    <t>Total HB Landings Under Each Size Lim for Bag Alts (lbs)</t>
  </si>
  <si>
    <t>Combined MRIP &amp; HB Landings Under Each Size Lim for Bag Alts (num)</t>
  </si>
  <si>
    <t>Combined MRIP &amp; HB Landings Under Each Size Lim for Bag Alts (lbs)</t>
  </si>
  <si>
    <t>Landings</t>
  </si>
  <si>
    <t>HB</t>
  </si>
  <si>
    <t>MRIP</t>
  </si>
  <si>
    <t>Discards &gt; 13"</t>
  </si>
  <si>
    <t>Exp AB1&gt;13</t>
  </si>
  <si>
    <t>Exp Wt AB1</t>
  </si>
  <si>
    <t>Hit Bag5&gt;13</t>
  </si>
  <si>
    <t>Tot Wt AB1&gt;11</t>
  </si>
  <si>
    <t>Avg Wt AB1&gt;11</t>
  </si>
  <si>
    <t>Sum of AB1&gt;13</t>
  </si>
  <si>
    <t>Exp Trips</t>
  </si>
  <si>
    <t>Sum of Exp Trips</t>
  </si>
  <si>
    <t>Landings&gt; 13"</t>
  </si>
  <si>
    <t>Trips No Bag&gt; 13"</t>
  </si>
  <si>
    <t>Int</t>
  </si>
  <si>
    <t>Exp</t>
  </si>
  <si>
    <t>Avg Wt B2 11-12</t>
  </si>
  <si>
    <t>Avg Wt B2 12-13</t>
  </si>
  <si>
    <t>Avg Wt B2&gt;13</t>
  </si>
  <si>
    <t>Sum of AB1&gt;13 unadj</t>
  </si>
  <si>
    <t>Sum of B2&gt;13</t>
  </si>
  <si>
    <t>Landings Under 13" Lim for Bag Alts (num)</t>
  </si>
  <si>
    <t>Landings Under 13" Lim for Bag Alts (lbs ww)</t>
  </si>
  <si>
    <t>Trips Hit Bag&gt;13"</t>
  </si>
  <si>
    <t>11&lt;B2un&lt;12</t>
  </si>
  <si>
    <t>12&lt;B2un&lt;13</t>
  </si>
  <si>
    <t>B2un&gt;13</t>
  </si>
  <si>
    <t>Sum of AB1&gt;12</t>
  </si>
  <si>
    <t>The table above contains all the MRIP trips that did not hit the bag limit using the new landed catch per trip (adding in the B2 fish &gt;12 in).  For this iteration of the analysis, all trips that originally had no landings, but only discards had an average weight of 0.94 lbs (12 in fish) assigned to the new landings.  All those trips that had landings originally, I applied the original average weight to the new landings.  Then I multiplied by the expansion factor to get the new expanded catch and summed all trips across years.  Exp L refers to the expanded landings in numbers from the original data, Exp lbs is the expanded landings in lbs from the original data.  Exp L&gt;12 and Exp lbs&gt;12 are the expanded landings in numbers and lbs, respectively, with the added discarded fish greater than 12 in.</t>
  </si>
  <si>
    <t>Landings&gt; 12"</t>
  </si>
  <si>
    <t>Trips No Bag&gt; 12"</t>
  </si>
  <si>
    <t>Landings Under 12" Lim for Bag Alts (num)</t>
  </si>
  <si>
    <t>Landings Under 12" Lim for Bag Alts (lbs ww)</t>
  </si>
  <si>
    <t>Trips Hit Bag&gt;12"</t>
  </si>
  <si>
    <t>Sum of Wt AB1 lbs</t>
  </si>
  <si>
    <t>Sum of B2</t>
  </si>
  <si>
    <t>Sum of B2 unadj</t>
  </si>
  <si>
    <t>AB1 lbs</t>
  </si>
  <si>
    <t>B2&gt;13 lbs</t>
  </si>
  <si>
    <t>Average of Avg Wt B2&gt;13</t>
  </si>
  <si>
    <t>B2&gt;11</t>
  </si>
  <si>
    <t>B2&gt;12</t>
  </si>
  <si>
    <t>Sum of AB1&gt;12 unadj</t>
  </si>
  <si>
    <t>Corr AB1&gt;12</t>
  </si>
  <si>
    <t>Corr Factor&gt;12</t>
  </si>
  <si>
    <t>Wt AB1&gt;12</t>
  </si>
  <si>
    <t>Wt B2 11-12</t>
  </si>
  <si>
    <t>Wt B2 12-13</t>
  </si>
  <si>
    <t>Wt B2&gt;13</t>
  </si>
  <si>
    <t>Tot Wt B2&gt;11</t>
  </si>
  <si>
    <t>Tot Wt B2&gt;12</t>
  </si>
  <si>
    <t>Wt AB1 11-13</t>
  </si>
  <si>
    <t>Wt AB1 12-13</t>
  </si>
  <si>
    <t>Sum of Wt AB1 12-13</t>
  </si>
  <si>
    <t>Sum of Wt B2&gt;13</t>
  </si>
  <si>
    <t>Current ACL</t>
  </si>
  <si>
    <t>New ACL</t>
  </si>
  <si>
    <t>Sum of AB1&gt;11</t>
  </si>
  <si>
    <t>Sum of AB1&gt;11 unadj</t>
  </si>
  <si>
    <t>Sum of Wt AB1 11-13</t>
  </si>
  <si>
    <t>Wt AB1&gt;11</t>
  </si>
  <si>
    <t>Corr AB1&gt;11</t>
  </si>
  <si>
    <t>Corr Factor&gt;11</t>
  </si>
  <si>
    <t>The table above restates the selectivities and also has the estimated 2012 abundance at age from the SEDAR 25 update.  To get the number of discards at age for each of the size categories represented by the selectivity patterns, I simply multiplied by the corresponding selectivity.  I then added those to get the total discards at age.  To get the average proportion of discards for each size categhory, I added the discards at age within each size category, as well as the total discards at age across all ages.  I then divided the total discards within each size category by the total discards to get the proportion of discards within each size category.  The proportion of discards between 11" and 12", 12" and 13", and &gt;13" are used to estimate how many discarded fish can be added to the landed fish per trip when looking at an 11" minimum size.  The proportion of discards between 12" and 13", and &gt;13" are used to estimate how many discarded fish can be added to the landed fish per trip when looking at an 12" minimum size.  The proportion of discards  &gt;13" are used to estimate how many discarded fish can be added to the landed fish per trip when looking at an 13" minimum size.  Those proportions are multiplied by the B2 fish per trip for MRIP and the reported discards for the headboat data per trip to get the number of discards per trip that were greater than the proposed minimum size.  Then, that number of fish was added to the landed fish per trip.</t>
  </si>
  <si>
    <t>11"&lt;X&lt;12"</t>
  </si>
  <si>
    <t>12"&lt;X&lt;13"</t>
  </si>
  <si>
    <t>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</si>
</sst>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
  </numFmts>
  <fonts count="8" x14ac:knownFonts="1">
    <font>
      <sz val="11"/>
      <color theme="1"/>
      <name val="Calibri"/>
      <family val="2"/>
      <scheme val="minor"/>
    </font>
    <font>
      <b/>
      <sz val="11"/>
      <color theme="1"/>
      <name val="Calibri"/>
      <family val="2"/>
      <scheme val="minor"/>
    </font>
    <font>
      <sz val="10"/>
      <name val="MS Sans Serif"/>
      <family val="2"/>
    </font>
    <font>
      <sz val="11"/>
      <name val="Calibri"/>
      <family val="2"/>
      <scheme val="minor"/>
    </font>
    <font>
      <sz val="11"/>
      <color indexed="8"/>
      <name val="Calibri"/>
      <family val="2"/>
      <scheme val="minor"/>
    </font>
    <font>
      <b/>
      <sz val="11"/>
      <name val="Calibri"/>
      <family val="2"/>
      <scheme val="minor"/>
    </font>
    <font>
      <sz val="9"/>
      <color indexed="81"/>
      <name val="Tahoma"/>
      <family val="2"/>
    </font>
    <font>
      <b/>
      <sz val="9"/>
      <color indexed="81"/>
      <name val="Tahoma"/>
      <family val="2"/>
    </font>
  </fonts>
  <fills count="2">
    <fill>
      <patternFill patternType="none"/>
    </fill>
    <fill>
      <patternFill patternType="gray125"/>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s>
  <cellStyleXfs count="2">
    <xf numFmtId="0" fontId="0" fillId="0" borderId="0"/>
    <xf numFmtId="0" fontId="2" fillId="0" borderId="0"/>
  </cellStyleXfs>
  <cellXfs count="141">
    <xf numFmtId="0" fontId="0" fillId="0" borderId="0" xfId="0"/>
    <xf numFmtId="0" fontId="0" fillId="0" borderId="0" xfId="0" pivotButton="1"/>
    <xf numFmtId="0" fontId="0" fillId="0" borderId="0" xfId="0" applyAlignment="1">
      <alignment horizontal="left"/>
    </xf>
    <xf numFmtId="0" fontId="0" fillId="0" borderId="0" xfId="0" applyNumberFormat="1"/>
    <xf numFmtId="3" fontId="0" fillId="0" borderId="0" xfId="0" applyNumberFormat="1"/>
    <xf numFmtId="0" fontId="1" fillId="0" borderId="1" xfId="0" applyFont="1" applyBorder="1" applyAlignment="1">
      <alignment horizontal="center"/>
    </xf>
    <xf numFmtId="0" fontId="0" fillId="0" borderId="1" xfId="0" applyBorder="1" applyAlignment="1">
      <alignment horizontal="center"/>
    </xf>
    <xf numFmtId="3" fontId="0" fillId="0" borderId="1" xfId="0" applyNumberFormat="1" applyBorder="1" applyAlignment="1">
      <alignment horizontal="center"/>
    </xf>
    <xf numFmtId="0" fontId="1" fillId="0" borderId="1" xfId="0" applyFont="1" applyBorder="1" applyAlignment="1">
      <alignment horizontal="center"/>
    </xf>
    <xf numFmtId="0" fontId="3" fillId="0" borderId="0" xfId="1" applyFont="1"/>
    <xf numFmtId="0" fontId="4" fillId="0" borderId="0" xfId="1" applyFont="1" applyFill="1" applyBorder="1" applyAlignment="1">
      <alignment horizontal="left" vertical="top"/>
    </xf>
    <xf numFmtId="0" fontId="4" fillId="0" borderId="0" xfId="1" applyNumberFormat="1" applyFont="1" applyFill="1" applyBorder="1" applyAlignment="1">
      <alignment horizontal="left" vertical="top"/>
    </xf>
    <xf numFmtId="3" fontId="3" fillId="0" borderId="0" xfId="1" applyNumberFormat="1" applyFont="1"/>
    <xf numFmtId="0" fontId="5" fillId="0" borderId="1" xfId="1" applyFont="1" applyBorder="1" applyAlignment="1">
      <alignment horizontal="center"/>
    </xf>
    <xf numFmtId="0" fontId="3" fillId="0" borderId="0" xfId="1" applyFont="1" applyBorder="1" applyAlignment="1">
      <alignment horizontal="center"/>
    </xf>
    <xf numFmtId="3" fontId="3" fillId="0" borderId="1" xfId="1" applyNumberFormat="1" applyFont="1" applyBorder="1" applyAlignment="1">
      <alignment horizontal="center"/>
    </xf>
    <xf numFmtId="0" fontId="5" fillId="0" borderId="8" xfId="1" applyFont="1" applyBorder="1" applyAlignment="1">
      <alignment horizontal="center"/>
    </xf>
    <xf numFmtId="0" fontId="1" fillId="0" borderId="1" xfId="0" applyFont="1" applyBorder="1" applyAlignment="1">
      <alignment horizontal="center"/>
    </xf>
    <xf numFmtId="0" fontId="1" fillId="0" borderId="13" xfId="0" applyFont="1" applyFill="1" applyBorder="1" applyAlignment="1">
      <alignment horizontal="center"/>
    </xf>
    <xf numFmtId="165" fontId="4" fillId="0" borderId="0" xfId="1" applyNumberFormat="1" applyFont="1" applyFill="1" applyAlignment="1">
      <alignment horizontal="center" vertical="top"/>
    </xf>
    <xf numFmtId="0" fontId="4" fillId="0" borderId="0" xfId="1" applyFont="1" applyFill="1" applyAlignment="1">
      <alignment horizontal="center" vertical="top"/>
    </xf>
    <xf numFmtId="0" fontId="3" fillId="0" borderId="0" xfId="1" applyFont="1" applyAlignment="1">
      <alignment horizontal="center"/>
    </xf>
    <xf numFmtId="3" fontId="4" fillId="0" borderId="0" xfId="1" applyNumberFormat="1" applyFont="1" applyFill="1" applyAlignment="1">
      <alignment horizontal="center" vertical="top"/>
    </xf>
    <xf numFmtId="0" fontId="4" fillId="0" borderId="14" xfId="0" applyFont="1" applyFill="1" applyBorder="1" applyAlignment="1">
      <alignment horizontal="center" vertical="top"/>
    </xf>
    <xf numFmtId="165" fontId="4" fillId="0" borderId="0" xfId="0" applyNumberFormat="1" applyFont="1" applyFill="1" applyAlignment="1">
      <alignment horizontal="center" vertical="top"/>
    </xf>
    <xf numFmtId="0" fontId="4" fillId="0" borderId="0" xfId="0" applyNumberFormat="1" applyFont="1" applyFill="1" applyAlignment="1">
      <alignment horizontal="center" vertical="top"/>
    </xf>
    <xf numFmtId="0" fontId="0" fillId="0" borderId="3" xfId="0" applyBorder="1" applyAlignment="1">
      <alignment horizontal="center"/>
    </xf>
    <xf numFmtId="0" fontId="0" fillId="0" borderId="4" xfId="0"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3" fontId="0" fillId="0" borderId="9" xfId="0" applyNumberFormat="1" applyBorder="1" applyAlignment="1">
      <alignment horizontal="center"/>
    </xf>
    <xf numFmtId="3" fontId="0" fillId="0" borderId="10" xfId="0" applyNumberFormat="1" applyBorder="1" applyAlignment="1">
      <alignment horizontal="center"/>
    </xf>
    <xf numFmtId="0" fontId="0" fillId="0" borderId="0" xfId="0" applyBorder="1"/>
    <xf numFmtId="2" fontId="0" fillId="0" borderId="0" xfId="0" applyNumberFormat="1"/>
    <xf numFmtId="0" fontId="3" fillId="0" borderId="0" xfId="1" applyNumberFormat="1" applyFont="1"/>
    <xf numFmtId="0" fontId="5" fillId="0" borderId="0" xfId="1" applyFont="1" applyBorder="1" applyAlignment="1"/>
    <xf numFmtId="0" fontId="5" fillId="0" borderId="0" xfId="1" applyFont="1" applyBorder="1" applyAlignment="1">
      <alignment vertical="center"/>
    </xf>
    <xf numFmtId="0" fontId="0" fillId="0" borderId="0" xfId="0" applyBorder="1" applyAlignment="1">
      <alignment horizontal="center"/>
    </xf>
    <xf numFmtId="3" fontId="0" fillId="0" borderId="0" xfId="0" applyNumberFormat="1" applyBorder="1" applyAlignment="1">
      <alignment horizontal="center"/>
    </xf>
    <xf numFmtId="3" fontId="0" fillId="0" borderId="12" xfId="0" applyNumberFormat="1" applyBorder="1" applyAlignment="1">
      <alignment horizontal="center"/>
    </xf>
    <xf numFmtId="0" fontId="4" fillId="0" borderId="0" xfId="1" applyNumberFormat="1" applyFont="1" applyFill="1" applyAlignment="1">
      <alignment horizontal="left" vertical="top"/>
    </xf>
    <xf numFmtId="0" fontId="3" fillId="0" borderId="0" xfId="1" applyFont="1" applyBorder="1" applyAlignment="1"/>
    <xf numFmtId="0" fontId="3" fillId="0" borderId="0" xfId="1" applyNumberFormat="1" applyFont="1" applyAlignment="1"/>
    <xf numFmtId="0" fontId="4" fillId="0" borderId="0" xfId="1" applyNumberFormat="1" applyFont="1" applyFill="1" applyAlignment="1">
      <alignment vertical="top"/>
    </xf>
    <xf numFmtId="0" fontId="1" fillId="0" borderId="1"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11" xfId="0" applyFont="1" applyBorder="1" applyAlignment="1">
      <alignment horizontal="center"/>
    </xf>
    <xf numFmtId="0" fontId="5" fillId="0" borderId="0" xfId="1" applyFont="1"/>
    <xf numFmtId="0" fontId="3" fillId="0" borderId="0" xfId="1" applyNumberFormat="1" applyFont="1" applyAlignment="1">
      <alignment horizontal="center"/>
    </xf>
    <xf numFmtId="164" fontId="0" fillId="0" borderId="0" xfId="0" applyNumberFormat="1" applyBorder="1" applyAlignment="1">
      <alignment horizontal="center"/>
    </xf>
    <xf numFmtId="164" fontId="0" fillId="0" borderId="8" xfId="0" applyNumberFormat="1" applyBorder="1" applyAlignment="1">
      <alignment horizontal="center"/>
    </xf>
    <xf numFmtId="164" fontId="0" fillId="0" borderId="10" xfId="0" applyNumberFormat="1" applyBorder="1" applyAlignment="1">
      <alignment horizontal="center"/>
    </xf>
    <xf numFmtId="0" fontId="1" fillId="0" borderId="2" xfId="0" applyFont="1" applyBorder="1" applyAlignment="1">
      <alignment horizontal="center"/>
    </xf>
    <xf numFmtId="164" fontId="0" fillId="0" borderId="7" xfId="0" applyNumberFormat="1" applyBorder="1" applyAlignment="1">
      <alignment horizontal="center"/>
    </xf>
    <xf numFmtId="164" fontId="0" fillId="0" borderId="9" xfId="0" applyNumberFormat="1" applyBorder="1" applyAlignment="1">
      <alignment horizontal="center"/>
    </xf>
    <xf numFmtId="0" fontId="0" fillId="0" borderId="0" xfId="0" applyAlignment="1">
      <alignment vertical="top" wrapText="1"/>
    </xf>
    <xf numFmtId="0" fontId="1" fillId="0" borderId="1" xfId="0" applyFon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3" fillId="0" borderId="29" xfId="1" applyFont="1" applyBorder="1" applyAlignment="1">
      <alignment horizontal="center"/>
    </xf>
    <xf numFmtId="0" fontId="3" fillId="0" borderId="1" xfId="1" applyFont="1" applyBorder="1" applyAlignment="1">
      <alignment horizontal="center"/>
    </xf>
    <xf numFmtId="0" fontId="3" fillId="0" borderId="7" xfId="1" applyFont="1" applyBorder="1" applyAlignment="1">
      <alignment horizontal="center"/>
    </xf>
    <xf numFmtId="0" fontId="3" fillId="0" borderId="8" xfId="1" applyFont="1" applyBorder="1" applyAlignment="1">
      <alignment horizontal="center"/>
    </xf>
    <xf numFmtId="0" fontId="3" fillId="0" borderId="9" xfId="1" applyFont="1" applyBorder="1" applyAlignment="1">
      <alignment horizontal="center"/>
    </xf>
    <xf numFmtId="0" fontId="3" fillId="0" borderId="12" xfId="1" applyFont="1" applyBorder="1" applyAlignment="1">
      <alignment horizontal="center"/>
    </xf>
    <xf numFmtId="3" fontId="3" fillId="0" borderId="12" xfId="1" applyNumberFormat="1" applyFont="1" applyBorder="1" applyAlignment="1">
      <alignment horizontal="center"/>
    </xf>
    <xf numFmtId="0" fontId="5" fillId="0" borderId="12" xfId="1" applyFont="1" applyBorder="1" applyAlignment="1">
      <alignment horizontal="center"/>
    </xf>
    <xf numFmtId="0" fontId="5" fillId="0" borderId="10" xfId="1" applyFont="1" applyBorder="1" applyAlignment="1">
      <alignment horizontal="center"/>
    </xf>
    <xf numFmtId="0" fontId="4" fillId="0" borderId="1" xfId="1" applyNumberFormat="1" applyFont="1" applyFill="1" applyBorder="1" applyAlignment="1">
      <alignment horizontal="center" vertical="top"/>
    </xf>
    <xf numFmtId="0" fontId="3" fillId="0" borderId="31" xfId="1" applyFont="1" applyBorder="1" applyAlignment="1">
      <alignment horizontal="center"/>
    </xf>
    <xf numFmtId="0" fontId="0" fillId="0" borderId="1" xfId="0" applyNumberFormat="1" applyBorder="1" applyAlignment="1">
      <alignment horizontal="center"/>
    </xf>
    <xf numFmtId="0" fontId="1" fillId="0" borderId="0" xfId="0" applyFont="1" applyBorder="1" applyAlignment="1">
      <alignment horizontal="center"/>
    </xf>
    <xf numFmtId="0" fontId="1" fillId="0" borderId="0" xfId="0" applyFont="1" applyBorder="1" applyAlignment="1"/>
    <xf numFmtId="0" fontId="1" fillId="0" borderId="0" xfId="0" applyFont="1" applyBorder="1" applyAlignment="1">
      <alignment horizontal="center"/>
    </xf>
    <xf numFmtId="0" fontId="1" fillId="0" borderId="1" xfId="0" applyFont="1" applyBorder="1" applyAlignment="1">
      <alignment horizontal="center"/>
    </xf>
    <xf numFmtId="2" fontId="0" fillId="0" borderId="1" xfId="0" applyNumberFormat="1" applyBorder="1" applyAlignment="1">
      <alignment horizontal="center"/>
    </xf>
    <xf numFmtId="0" fontId="0" fillId="0" borderId="0" xfId="0" applyAlignment="1">
      <alignment vertical="top" wrapText="1"/>
    </xf>
    <xf numFmtId="0" fontId="1" fillId="0" borderId="1" xfId="0" applyFont="1"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36" xfId="0" applyBorder="1" applyAlignment="1">
      <alignment horizontal="center"/>
    </xf>
    <xf numFmtId="0" fontId="1" fillId="0" borderId="12" xfId="0" applyFont="1" applyBorder="1" applyAlignment="1">
      <alignment horizontal="center"/>
    </xf>
    <xf numFmtId="0" fontId="1" fillId="0" borderId="10" xfId="0" applyFont="1" applyBorder="1" applyAlignment="1">
      <alignment horizontal="center"/>
    </xf>
    <xf numFmtId="3" fontId="0" fillId="0" borderId="37" xfId="0" applyNumberFormat="1" applyBorder="1" applyAlignment="1">
      <alignment horizontal="center"/>
    </xf>
    <xf numFmtId="3" fontId="0" fillId="0" borderId="38" xfId="0" applyNumberFormat="1" applyBorder="1" applyAlignment="1">
      <alignment horizontal="center"/>
    </xf>
    <xf numFmtId="3" fontId="3" fillId="0" borderId="1" xfId="1" applyNumberFormat="1" applyFont="1" applyBorder="1" applyAlignment="1">
      <alignment horizontal="center"/>
    </xf>
    <xf numFmtId="0" fontId="0" fillId="0" borderId="0" xfId="0" applyAlignment="1">
      <alignment vertical="top" wrapText="1"/>
    </xf>
    <xf numFmtId="0" fontId="1" fillId="0" borderId="1" xfId="0" applyFont="1" applyBorder="1" applyAlignment="1">
      <alignment horizontal="center"/>
    </xf>
    <xf numFmtId="0" fontId="0" fillId="0" borderId="1" xfId="0" applyFill="1" applyBorder="1" applyAlignment="1">
      <alignment horizontal="center"/>
    </xf>
    <xf numFmtId="0" fontId="4" fillId="0" borderId="0" xfId="1" applyFont="1" applyFill="1" applyBorder="1" applyAlignment="1">
      <alignment vertical="top"/>
    </xf>
    <xf numFmtId="0" fontId="1" fillId="0" borderId="1" xfId="0" applyFont="1" applyBorder="1" applyAlignment="1">
      <alignment horizontal="center"/>
    </xf>
    <xf numFmtId="0" fontId="1" fillId="0" borderId="1" xfId="0" applyFont="1" applyBorder="1" applyAlignment="1">
      <alignment horizont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1" fillId="0" borderId="34" xfId="0" applyFont="1" applyFill="1" applyBorder="1" applyAlignment="1">
      <alignment horizontal="center"/>
    </xf>
    <xf numFmtId="0" fontId="1" fillId="0" borderId="5" xfId="0" applyFont="1" applyBorder="1" applyAlignment="1">
      <alignment horizontal="center"/>
    </xf>
    <xf numFmtId="0" fontId="1" fillId="0" borderId="11" xfId="0" applyFont="1" applyBorder="1" applyAlignment="1">
      <alignment horizontal="center"/>
    </xf>
    <xf numFmtId="0" fontId="1" fillId="0" borderId="6" xfId="0" applyFont="1" applyBorder="1" applyAlignment="1">
      <alignment horizont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3" fillId="0" borderId="24" xfId="1" applyFont="1" applyBorder="1" applyAlignment="1">
      <alignment horizontal="left" vertical="top" wrapText="1"/>
    </xf>
    <xf numFmtId="0" fontId="3" fillId="0" borderId="25" xfId="1" applyFont="1" applyBorder="1" applyAlignment="1">
      <alignment horizontal="left" vertical="top" wrapText="1"/>
    </xf>
    <xf numFmtId="0" fontId="3" fillId="0" borderId="26" xfId="1" applyFont="1" applyBorder="1" applyAlignment="1">
      <alignment horizontal="left" vertical="top" wrapText="1"/>
    </xf>
    <xf numFmtId="0" fontId="3" fillId="0" borderId="27" xfId="1" applyFont="1" applyBorder="1" applyAlignment="1">
      <alignment horizontal="left" vertical="top" wrapText="1"/>
    </xf>
    <xf numFmtId="0" fontId="3" fillId="0" borderId="0" xfId="1" applyFont="1" applyBorder="1" applyAlignment="1">
      <alignment horizontal="left" vertical="top" wrapText="1"/>
    </xf>
    <xf numFmtId="0" fontId="3" fillId="0" borderId="28" xfId="1" applyFont="1" applyBorder="1" applyAlignment="1">
      <alignment horizontal="left" vertical="top" wrapText="1"/>
    </xf>
    <xf numFmtId="0" fontId="3" fillId="0" borderId="29" xfId="1" applyFont="1" applyBorder="1" applyAlignment="1">
      <alignment horizontal="left" vertical="top" wrapText="1"/>
    </xf>
    <xf numFmtId="0" fontId="3" fillId="0" borderId="30" xfId="1" applyFont="1" applyBorder="1" applyAlignment="1">
      <alignment horizontal="left" vertical="top" wrapText="1"/>
    </xf>
    <xf numFmtId="0" fontId="3" fillId="0" borderId="31" xfId="1" applyFont="1" applyBorder="1" applyAlignment="1">
      <alignment horizontal="left" vertical="top" wrapText="1"/>
    </xf>
    <xf numFmtId="0" fontId="5" fillId="0" borderId="5" xfId="1" applyFont="1" applyBorder="1" applyAlignment="1">
      <alignment horizontal="center" vertical="center" wrapText="1"/>
    </xf>
    <xf numFmtId="0" fontId="5" fillId="0" borderId="7" xfId="1" applyFont="1" applyBorder="1" applyAlignment="1">
      <alignment horizontal="center" vertical="center" wrapText="1"/>
    </xf>
    <xf numFmtId="3" fontId="3" fillId="0" borderId="24" xfId="1" applyNumberFormat="1" applyFont="1" applyBorder="1" applyAlignment="1">
      <alignment horizontal="center"/>
    </xf>
    <xf numFmtId="3" fontId="3" fillId="0" borderId="26" xfId="1" applyNumberFormat="1" applyFont="1" applyBorder="1" applyAlignment="1">
      <alignment horizontal="center"/>
    </xf>
    <xf numFmtId="0" fontId="5" fillId="0" borderId="11" xfId="1" applyFont="1" applyBorder="1" applyAlignment="1">
      <alignment horizontal="center"/>
    </xf>
    <xf numFmtId="0" fontId="5" fillId="0" borderId="6" xfId="1" applyFont="1" applyBorder="1" applyAlignment="1">
      <alignment horizontal="center"/>
    </xf>
    <xf numFmtId="0" fontId="5" fillId="0" borderId="11" xfId="1" applyFont="1" applyBorder="1" applyAlignment="1">
      <alignment horizontal="center" vertical="center" wrapText="1"/>
    </xf>
    <xf numFmtId="0" fontId="5" fillId="0" borderId="1" xfId="1" applyFont="1" applyBorder="1" applyAlignment="1">
      <alignment horizontal="center" vertical="center" wrapText="1"/>
    </xf>
    <xf numFmtId="0" fontId="5" fillId="0" borderId="39" xfId="1" applyFont="1" applyBorder="1" applyAlignment="1">
      <alignment horizontal="center"/>
    </xf>
    <xf numFmtId="0" fontId="5" fillId="0" borderId="20" xfId="1" applyFont="1" applyBorder="1" applyAlignment="1">
      <alignment horizontal="center"/>
    </xf>
    <xf numFmtId="0" fontId="5" fillId="0" borderId="23" xfId="1" applyFont="1" applyBorder="1" applyAlignment="1">
      <alignment horizontal="center"/>
    </xf>
    <xf numFmtId="0" fontId="1" fillId="0" borderId="5" xfId="0" applyFont="1" applyBorder="1" applyAlignment="1">
      <alignment horizontal="center" vertical="center"/>
    </xf>
    <xf numFmtId="0" fontId="1" fillId="0" borderId="9" xfId="0" applyFont="1" applyBorder="1" applyAlignment="1">
      <alignment horizontal="center" vertical="center"/>
    </xf>
    <xf numFmtId="0" fontId="0" fillId="0" borderId="0" xfId="0" applyAlignment="1">
      <alignment horizontal="left" vertical="top" wrapText="1"/>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1" xfId="0" applyFont="1" applyBorder="1" applyAlignment="1">
      <alignment horizontal="center"/>
    </xf>
    <xf numFmtId="0" fontId="1" fillId="0" borderId="35" xfId="0" applyFont="1" applyBorder="1" applyAlignment="1">
      <alignment horizontal="center"/>
    </xf>
    <xf numFmtId="0" fontId="1" fillId="0" borderId="22" xfId="0" applyFont="1" applyBorder="1" applyAlignment="1">
      <alignment horizontal="center"/>
    </xf>
    <xf numFmtId="0" fontId="1" fillId="0" borderId="15" xfId="0" applyFont="1" applyBorder="1" applyAlignment="1">
      <alignment horizontal="center"/>
    </xf>
    <xf numFmtId="0" fontId="1" fillId="0" borderId="16" xfId="0" applyFont="1" applyBorder="1" applyAlignment="1">
      <alignment horizontal="center"/>
    </xf>
    <xf numFmtId="0" fontId="1" fillId="0" borderId="17" xfId="0" applyFont="1" applyBorder="1" applyAlignment="1">
      <alignment horizontal="center"/>
    </xf>
    <xf numFmtId="0" fontId="0" fillId="0" borderId="1" xfId="0" applyBorder="1"/>
    <xf numFmtId="166" fontId="0" fillId="0" borderId="1" xfId="0" applyNumberFormat="1" applyFill="1" applyBorder="1" applyAlignment="1">
      <alignment horizontal="center"/>
    </xf>
    <xf numFmtId="11" fontId="0" fillId="0" borderId="1" xfId="0" applyNumberFormat="1" applyBorder="1" applyAlignment="1">
      <alignment horizontal="center"/>
    </xf>
    <xf numFmtId="167" fontId="0" fillId="0" borderId="1" xfId="0" applyNumberFormat="1" applyBorder="1" applyAlignment="1">
      <alignment horizontal="center"/>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Prop</a:t>
            </a:r>
            <a:r>
              <a:rPr lang="en-US" baseline="0"/>
              <a:t> &gt; Min Size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'MRIP Selectivity'!$S$1</c:f>
              <c:strCache>
                <c:ptCount val="1"/>
                <c:pt idx="0">
                  <c:v>Prob &gt;11</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'MRIP Selectivity'!$P$2:$P$13</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xVal>
          <c:yVal>
            <c:numRef>
              <c:f>'MRIP Selectivity'!$S$2:$S$13</c:f>
              <c:numCache>
                <c:formatCode>General</c:formatCode>
                <c:ptCount val="12"/>
                <c:pt idx="0">
                  <c:v>2.9860143633916314E-3</c:v>
                </c:pt>
                <c:pt idx="1">
                  <c:v>0.16965400810185138</c:v>
                </c:pt>
                <c:pt idx="2">
                  <c:v>0.34605477914097482</c:v>
                </c:pt>
                <c:pt idx="3">
                  <c:v>0.44984213494240644</c:v>
                </c:pt>
                <c:pt idx="4">
                  <c:v>0.51233558174406901</c:v>
                </c:pt>
                <c:pt idx="5">
                  <c:v>0.55261577522782157</c:v>
                </c:pt>
                <c:pt idx="6">
                  <c:v>0.58011016156287942</c:v>
                </c:pt>
                <c:pt idx="7">
                  <c:v>0.59971758701654099</c:v>
                </c:pt>
                <c:pt idx="8">
                  <c:v>0.61417278569832656</c:v>
                </c:pt>
                <c:pt idx="9">
                  <c:v>0.62510419773429116</c:v>
                </c:pt>
                <c:pt idx="10">
                  <c:v>0.63353559412285698</c:v>
                </c:pt>
                <c:pt idx="11">
                  <c:v>0.64014030042494086</c:v>
                </c:pt>
              </c:numCache>
            </c:numRef>
          </c:yVal>
          <c:smooth val="0"/>
          <c:extLst>
            <c:ext xmlns:c16="http://schemas.microsoft.com/office/drawing/2014/chart" uri="{C3380CC4-5D6E-409C-BE32-E72D297353CC}">
              <c16:uniqueId val="{00000000-E351-4D71-830E-85A3AFB4E998}"/>
            </c:ext>
          </c:extLst>
        </c:ser>
        <c:ser>
          <c:idx val="1"/>
          <c:order val="1"/>
          <c:tx>
            <c:strRef>
              <c:f>'MRIP Selectivity'!$U$1</c:f>
              <c:strCache>
                <c:ptCount val="1"/>
                <c:pt idx="0">
                  <c:v>Prob &gt;12</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'MRIP Selectivity'!$P$2:$P$13</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xVal>
          <c:yVal>
            <c:numRef>
              <c:f>'MRIP Selectivity'!$U$2:$U$13</c:f>
              <c:numCache>
                <c:formatCode>General</c:formatCode>
                <c:ptCount val="12"/>
                <c:pt idx="0">
                  <c:v>1.0002438850904571E-3</c:v>
                </c:pt>
                <c:pt idx="1">
                  <c:v>0.12854221928653242</c:v>
                </c:pt>
                <c:pt idx="2">
                  <c:v>0.30052108997160687</c:v>
                </c:pt>
                <c:pt idx="3">
                  <c:v>0.40965625209931833</c:v>
                </c:pt>
                <c:pt idx="4">
                  <c:v>0.477204082583775</c:v>
                </c:pt>
                <c:pt idx="5">
                  <c:v>0.52128885884989717</c:v>
                </c:pt>
                <c:pt idx="6">
                  <c:v>0.55157666279098239</c:v>
                </c:pt>
                <c:pt idx="7">
                  <c:v>0.57325692224795188</c:v>
                </c:pt>
                <c:pt idx="8">
                  <c:v>0.58927689908417302</c:v>
                </c:pt>
                <c:pt idx="9">
                  <c:v>0.60140955902953075</c:v>
                </c:pt>
                <c:pt idx="10">
                  <c:v>0.61077678568613658</c:v>
                </c:pt>
                <c:pt idx="11">
                  <c:v>0.6181196436892501</c:v>
                </c:pt>
              </c:numCache>
            </c:numRef>
          </c:yVal>
          <c:smooth val="0"/>
          <c:extLst>
            <c:ext xmlns:c16="http://schemas.microsoft.com/office/drawing/2014/chart" uri="{C3380CC4-5D6E-409C-BE32-E72D297353CC}">
              <c16:uniqueId val="{00000001-E351-4D71-830E-85A3AFB4E998}"/>
            </c:ext>
          </c:extLst>
        </c:ser>
        <c:ser>
          <c:idx val="2"/>
          <c:order val="2"/>
          <c:tx>
            <c:strRef>
              <c:f>'MRIP Selectivity'!$W$1</c:f>
              <c:strCache>
                <c:ptCount val="1"/>
                <c:pt idx="0">
                  <c:v>Prob &gt;13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'MRIP Selectivity'!$P$2:$P$13</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xVal>
          <c:yVal>
            <c:numRef>
              <c:f>'MRIP Selectivity'!$W$2:$W$13</c:f>
              <c:numCache>
                <c:formatCode>General</c:formatCode>
                <c:ptCount val="12"/>
                <c:pt idx="0">
                  <c:v>3.0067305236425312E-4</c:v>
                </c:pt>
                <c:pt idx="1">
                  <c:v>9.491453349052581E-2</c:v>
                </c:pt>
                <c:pt idx="2">
                  <c:v>0.25790718066450002</c:v>
                </c:pt>
                <c:pt idx="3">
                  <c:v>0.37039837677195231</c:v>
                </c:pt>
                <c:pt idx="4">
                  <c:v>0.44224897230140703</c:v>
                </c:pt>
                <c:pt idx="5">
                  <c:v>0.4898297989529109</c:v>
                </c:pt>
                <c:pt idx="6">
                  <c:v>0.5227737126401828</c:v>
                </c:pt>
                <c:pt idx="7">
                  <c:v>0.54646228351131265</c:v>
                </c:pt>
                <c:pt idx="8">
                  <c:v>0.56401593806208861</c:v>
                </c:pt>
                <c:pt idx="9">
                  <c:v>0.57733498660728499</c:v>
                </c:pt>
                <c:pt idx="10">
                  <c:v>0.58763137877667604</c:v>
                </c:pt>
                <c:pt idx="11">
                  <c:v>0.59570993762652247</c:v>
                </c:pt>
              </c:numCache>
            </c:numRef>
          </c:yVal>
          <c:smooth val="0"/>
          <c:extLst>
            <c:ext xmlns:c16="http://schemas.microsoft.com/office/drawing/2014/chart" uri="{C3380CC4-5D6E-409C-BE32-E72D297353CC}">
              <c16:uniqueId val="{00000002-E351-4D71-830E-85A3AFB4E998}"/>
            </c:ext>
          </c:extLst>
        </c:ser>
        <c:dLbls>
          <c:showLegendKey val="0"/>
          <c:showVal val="0"/>
          <c:showCatName val="0"/>
          <c:showSerName val="0"/>
          <c:showPercent val="0"/>
          <c:showBubbleSize val="0"/>
        </c:dLbls>
        <c:axId val="1593181088"/>
        <c:axId val="2013884608"/>
      </c:scatterChart>
      <c:valAx>
        <c:axId val="1593181088"/>
        <c:scaling>
          <c:orientation val="minMax"/>
          <c:max val="11"/>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3884608"/>
        <c:crosses val="autoZero"/>
        <c:crossBetween val="midCat"/>
      </c:valAx>
      <c:valAx>
        <c:axId val="2013884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31810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Estimated Landings</a:t>
            </a:r>
            <a:r>
              <a:rPr lang="en-US" sz="1600" baseline="0"/>
              <a:t> Under Each Size Lim for Bag Lim Alts</a:t>
            </a:r>
            <a:endParaRPr lang="en-US" sz="1600"/>
          </a:p>
        </c:rich>
      </c:tx>
      <c:layout>
        <c:manualLayout>
          <c:xMode val="edge"/>
          <c:yMode val="edge"/>
          <c:x val="0.19059330861852386"/>
          <c:y val="3.0211480362537766E-2"/>
        </c:manualLayout>
      </c:layout>
      <c:overlay val="0"/>
    </c:title>
    <c:autoTitleDeleted val="0"/>
    <c:plotArea>
      <c:layout/>
      <c:barChart>
        <c:barDir val="col"/>
        <c:grouping val="clustered"/>
        <c:varyColors val="0"/>
        <c:ser>
          <c:idx val="0"/>
          <c:order val="0"/>
          <c:tx>
            <c:strRef>
              <c:f>'Bag-Size Lim Analysis'!$J$45</c:f>
              <c:strCache>
                <c:ptCount val="1"/>
                <c:pt idx="0">
                  <c:v>13"</c:v>
                </c:pt>
              </c:strCache>
            </c:strRef>
          </c:tx>
          <c:invertIfNegative val="0"/>
          <c:cat>
            <c:strRef>
              <c:f>'Bag-Size Lim Analysis'!$K$42:$P$42</c:f>
              <c:strCache>
                <c:ptCount val="6"/>
                <c:pt idx="0">
                  <c:v>Bag 5</c:v>
                </c:pt>
                <c:pt idx="1">
                  <c:v>Bag 6</c:v>
                </c:pt>
                <c:pt idx="2">
                  <c:v>Bag 7</c:v>
                </c:pt>
                <c:pt idx="3">
                  <c:v>Bag 8</c:v>
                </c:pt>
                <c:pt idx="4">
                  <c:v>Bag 9</c:v>
                </c:pt>
                <c:pt idx="5">
                  <c:v>Bag 10</c:v>
                </c:pt>
              </c:strCache>
            </c:strRef>
          </c:cat>
          <c:val>
            <c:numRef>
              <c:f>'Bag-Size Lim Analysis'!$K$45:$P$45</c:f>
              <c:numCache>
                <c:formatCode>#,##0</c:formatCode>
                <c:ptCount val="6"/>
                <c:pt idx="0">
                  <c:v>497526.07457855064</c:v>
                </c:pt>
                <c:pt idx="1">
                  <c:v>497659.99660591304</c:v>
                </c:pt>
                <c:pt idx="2">
                  <c:v>497668.76423824916</c:v>
                </c:pt>
                <c:pt idx="3">
                  <c:v>497711.06660705036</c:v>
                </c:pt>
                <c:pt idx="4">
                  <c:v>497711.75403892214</c:v>
                </c:pt>
                <c:pt idx="5">
                  <c:v>497712.02177554584</c:v>
                </c:pt>
              </c:numCache>
            </c:numRef>
          </c:val>
          <c:extLst>
            <c:ext xmlns:c16="http://schemas.microsoft.com/office/drawing/2014/chart" uri="{C3380CC4-5D6E-409C-BE32-E72D297353CC}">
              <c16:uniqueId val="{00000000-BBA6-4F5B-A1BD-ACE6D8A43477}"/>
            </c:ext>
          </c:extLst>
        </c:ser>
        <c:ser>
          <c:idx val="2"/>
          <c:order val="1"/>
          <c:tx>
            <c:strRef>
              <c:f>'Bag-Size Lim Analysis'!$J$44</c:f>
              <c:strCache>
                <c:ptCount val="1"/>
                <c:pt idx="0">
                  <c:v>12"</c:v>
                </c:pt>
              </c:strCache>
            </c:strRef>
          </c:tx>
          <c:invertIfNegative val="0"/>
          <c:val>
            <c:numRef>
              <c:f>'Bag-Size Lim Analysis'!$K$44:$P$44</c:f>
              <c:numCache>
                <c:formatCode>#,##0</c:formatCode>
                <c:ptCount val="6"/>
                <c:pt idx="0">
                  <c:v>523738.17475364229</c:v>
                </c:pt>
                <c:pt idx="1">
                  <c:v>523870.91844630457</c:v>
                </c:pt>
                <c:pt idx="2">
                  <c:v>523880.86441334081</c:v>
                </c:pt>
                <c:pt idx="3">
                  <c:v>523922.60960051965</c:v>
                </c:pt>
                <c:pt idx="4">
                  <c:v>523923.85421401379</c:v>
                </c:pt>
                <c:pt idx="5">
                  <c:v>523924.12195063749</c:v>
                </c:pt>
              </c:numCache>
            </c:numRef>
          </c:val>
          <c:extLst>
            <c:ext xmlns:c16="http://schemas.microsoft.com/office/drawing/2014/chart" uri="{C3380CC4-5D6E-409C-BE32-E72D297353CC}">
              <c16:uniqueId val="{00000001-BBA6-4F5B-A1BD-ACE6D8A43477}"/>
            </c:ext>
          </c:extLst>
        </c:ser>
        <c:ser>
          <c:idx val="3"/>
          <c:order val="2"/>
          <c:tx>
            <c:strRef>
              <c:f>'Bag-Size Lim Analysis'!$J$43</c:f>
              <c:strCache>
                <c:ptCount val="1"/>
                <c:pt idx="0">
                  <c:v>11"</c:v>
                </c:pt>
              </c:strCache>
            </c:strRef>
          </c:tx>
          <c:invertIfNegative val="0"/>
          <c:val>
            <c:numRef>
              <c:f>'Bag-Size Lim Analysis'!$K$43:$P$43</c:f>
              <c:numCache>
                <c:formatCode>#,##0</c:formatCode>
                <c:ptCount val="6"/>
                <c:pt idx="0">
                  <c:v>552876.20469938009</c:v>
                </c:pt>
                <c:pt idx="1">
                  <c:v>553004.14480476105</c:v>
                </c:pt>
                <c:pt idx="2">
                  <c:v>553016.47930237127</c:v>
                </c:pt>
                <c:pt idx="3">
                  <c:v>553060.58280531794</c:v>
                </c:pt>
                <c:pt idx="4">
                  <c:v>553061.32697812922</c:v>
                </c:pt>
                <c:pt idx="5">
                  <c:v>553062.15189637535</c:v>
                </c:pt>
              </c:numCache>
            </c:numRef>
          </c:val>
          <c:extLst>
            <c:ext xmlns:c16="http://schemas.microsoft.com/office/drawing/2014/chart" uri="{C3380CC4-5D6E-409C-BE32-E72D297353CC}">
              <c16:uniqueId val="{00000002-BBA6-4F5B-A1BD-ACE6D8A43477}"/>
            </c:ext>
          </c:extLst>
        </c:ser>
        <c:dLbls>
          <c:showLegendKey val="0"/>
          <c:showVal val="0"/>
          <c:showCatName val="0"/>
          <c:showSerName val="0"/>
          <c:showPercent val="0"/>
          <c:showBubbleSize val="0"/>
        </c:dLbls>
        <c:gapWidth val="150"/>
        <c:axId val="185405952"/>
        <c:axId val="185999360"/>
      </c:barChart>
      <c:lineChart>
        <c:grouping val="standard"/>
        <c:varyColors val="0"/>
        <c:ser>
          <c:idx val="1"/>
          <c:order val="3"/>
          <c:tx>
            <c:strRef>
              <c:f>'Bag-Size Lim Analysis'!$J$46</c:f>
              <c:strCache>
                <c:ptCount val="1"/>
                <c:pt idx="0">
                  <c:v>Current ACL</c:v>
                </c:pt>
              </c:strCache>
            </c:strRef>
          </c:tx>
          <c:spPr>
            <a:ln w="38100"/>
          </c:spPr>
          <c:marker>
            <c:symbol val="none"/>
          </c:marker>
          <c:val>
            <c:numRef>
              <c:f>'Bag-Size Lim Analysis'!$K$46:$P$46</c:f>
              <c:numCache>
                <c:formatCode>#,##0</c:formatCode>
                <c:ptCount val="6"/>
                <c:pt idx="0">
                  <c:v>1001177</c:v>
                </c:pt>
                <c:pt idx="1">
                  <c:v>1001177</c:v>
                </c:pt>
                <c:pt idx="2">
                  <c:v>1001177</c:v>
                </c:pt>
                <c:pt idx="3">
                  <c:v>1001177</c:v>
                </c:pt>
                <c:pt idx="4">
                  <c:v>1001177</c:v>
                </c:pt>
                <c:pt idx="5">
                  <c:v>1001177</c:v>
                </c:pt>
              </c:numCache>
            </c:numRef>
          </c:val>
          <c:smooth val="0"/>
          <c:extLst>
            <c:ext xmlns:c16="http://schemas.microsoft.com/office/drawing/2014/chart" uri="{C3380CC4-5D6E-409C-BE32-E72D297353CC}">
              <c16:uniqueId val="{00000003-BBA6-4F5B-A1BD-ACE6D8A43477}"/>
            </c:ext>
          </c:extLst>
        </c:ser>
        <c:ser>
          <c:idx val="4"/>
          <c:order val="4"/>
          <c:tx>
            <c:strRef>
              <c:f>'Bag-Size Lim Analysis'!$J$47</c:f>
              <c:strCache>
                <c:ptCount val="1"/>
                <c:pt idx="0">
                  <c:v>New ACL</c:v>
                </c:pt>
              </c:strCache>
            </c:strRef>
          </c:tx>
          <c:spPr>
            <a:ln w="34925">
              <a:solidFill>
                <a:schemeClr val="accent6"/>
              </a:solidFill>
            </a:ln>
          </c:spPr>
          <c:marker>
            <c:symbol val="none"/>
          </c:marker>
          <c:val>
            <c:numRef>
              <c:f>'Bag-Size Lim Analysis'!$K$47:$P$47</c:f>
              <c:numCache>
                <c:formatCode>#,##0</c:formatCode>
                <c:ptCount val="6"/>
                <c:pt idx="0">
                  <c:v>433200</c:v>
                </c:pt>
                <c:pt idx="1">
                  <c:v>433200</c:v>
                </c:pt>
                <c:pt idx="2">
                  <c:v>433200</c:v>
                </c:pt>
                <c:pt idx="3">
                  <c:v>433200</c:v>
                </c:pt>
                <c:pt idx="4">
                  <c:v>433200</c:v>
                </c:pt>
                <c:pt idx="5">
                  <c:v>433200</c:v>
                </c:pt>
              </c:numCache>
            </c:numRef>
          </c:val>
          <c:smooth val="0"/>
          <c:extLst>
            <c:ext xmlns:c16="http://schemas.microsoft.com/office/drawing/2014/chart" uri="{C3380CC4-5D6E-409C-BE32-E72D297353CC}">
              <c16:uniqueId val="{00000000-16E9-456E-B883-34E1ED22F4CA}"/>
            </c:ext>
          </c:extLst>
        </c:ser>
        <c:dLbls>
          <c:showLegendKey val="0"/>
          <c:showVal val="0"/>
          <c:showCatName val="0"/>
          <c:showSerName val="0"/>
          <c:showPercent val="0"/>
          <c:showBubbleSize val="0"/>
        </c:dLbls>
        <c:marker val="1"/>
        <c:smooth val="0"/>
        <c:axId val="185405952"/>
        <c:axId val="185999360"/>
      </c:lineChart>
      <c:catAx>
        <c:axId val="185405952"/>
        <c:scaling>
          <c:orientation val="minMax"/>
        </c:scaling>
        <c:delete val="0"/>
        <c:axPos val="b"/>
        <c:numFmt formatCode="General" sourceLinked="0"/>
        <c:majorTickMark val="out"/>
        <c:minorTickMark val="none"/>
        <c:tickLblPos val="nextTo"/>
        <c:spPr>
          <a:ln w="15875">
            <a:solidFill>
              <a:schemeClr val="tx1"/>
            </a:solidFill>
          </a:ln>
        </c:spPr>
        <c:crossAx val="185999360"/>
        <c:crosses val="autoZero"/>
        <c:auto val="1"/>
        <c:lblAlgn val="ctr"/>
        <c:lblOffset val="100"/>
        <c:noMultiLvlLbl val="0"/>
      </c:catAx>
      <c:valAx>
        <c:axId val="185999360"/>
        <c:scaling>
          <c:orientation val="minMax"/>
          <c:max val="1100000"/>
          <c:min val="0"/>
        </c:scaling>
        <c:delete val="0"/>
        <c:axPos val="l"/>
        <c:majorGridlines/>
        <c:title>
          <c:tx>
            <c:rich>
              <a:bodyPr rot="-5400000" vert="horz"/>
              <a:lstStyle/>
              <a:p>
                <a:pPr>
                  <a:defRPr/>
                </a:pPr>
                <a:r>
                  <a:rPr lang="en-US"/>
                  <a:t>lbs ww</a:t>
                </a:r>
              </a:p>
            </c:rich>
          </c:tx>
          <c:overlay val="0"/>
        </c:title>
        <c:numFmt formatCode="#,##0" sourceLinked="1"/>
        <c:majorTickMark val="out"/>
        <c:minorTickMark val="none"/>
        <c:tickLblPos val="nextTo"/>
        <c:spPr>
          <a:ln w="15875">
            <a:solidFill>
              <a:schemeClr val="tx1"/>
            </a:solidFill>
          </a:ln>
        </c:spPr>
        <c:crossAx val="1854059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400050</xdr:colOff>
      <xdr:row>13</xdr:row>
      <xdr:rowOff>9526</xdr:rowOff>
    </xdr:from>
    <xdr:to>
      <xdr:col>10</xdr:col>
      <xdr:colOff>228600</xdr:colOff>
      <xdr:row>25</xdr:row>
      <xdr:rowOff>123826</xdr:rowOff>
    </xdr:to>
    <xdr:sp macro="" textlink="">
      <xdr:nvSpPr>
        <xdr:cNvPr id="2" name="TextBox 1">
          <a:extLst>
            <a:ext uri="{FF2B5EF4-FFF2-40B4-BE49-F238E27FC236}">
              <a16:creationId xmlns:a16="http://schemas.microsoft.com/office/drawing/2014/main" id="{E4D32EB5-E359-4A15-AB6B-B62AA3F00882}"/>
            </a:ext>
          </a:extLst>
        </xdr:cNvPr>
        <xdr:cNvSpPr txBox="1"/>
      </xdr:nvSpPr>
      <xdr:spPr>
        <a:xfrm>
          <a:off x="2400300" y="2524126"/>
          <a:ext cx="4219575" cy="240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Calculations at left calculate the weight of a fish at a given length to help estimate the weight of the newly added fish (B2 fish added to the landings).  This equation came from SEDAR 25.  The weight at 12.5" was used for Black Sea Bass discarded between 12" and 13". 11.5" was used for a fish between 11" and 12 ". Since the current min size is 13", I divided the total weight of the landings by the total number of the landings to get an estimate of the average weight for the discarded fish &gt;13".</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104774</xdr:colOff>
      <xdr:row>0</xdr:row>
      <xdr:rowOff>9524</xdr:rowOff>
    </xdr:from>
    <xdr:to>
      <xdr:col>14</xdr:col>
      <xdr:colOff>657224</xdr:colOff>
      <xdr:row>19</xdr:row>
      <xdr:rowOff>152400</xdr:rowOff>
    </xdr:to>
    <xdr:sp macro="" textlink="">
      <xdr:nvSpPr>
        <xdr:cNvPr id="2" name="TextBox 1">
          <a:extLst>
            <a:ext uri="{FF2B5EF4-FFF2-40B4-BE49-F238E27FC236}">
              <a16:creationId xmlns:a16="http://schemas.microsoft.com/office/drawing/2014/main" id="{1EA10FA7-74AB-469B-B687-B8AF7DFFDFED}"/>
            </a:ext>
          </a:extLst>
        </xdr:cNvPr>
        <xdr:cNvSpPr txBox="1"/>
      </xdr:nvSpPr>
      <xdr:spPr>
        <a:xfrm>
          <a:off x="5353049" y="9524"/>
          <a:ext cx="7667625" cy="3790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table to the left has the recreational discard selectivity at age estimated from the SEDAR 25 update (S25u D Sel) and the calculated discard selectivities for fish discarded due to being below the size limit and &lt;11" (MRIP Sel&lt;11), between 11" and 12" (MRIP Sel 11&lt;x&lt;12), between 12" and 13" (MRIP Sel 12&lt;x&lt;13), and the selectivity due to hitting the bag limit but not the size limit (MRIP Sel&gt;13).  In order to calculate the discard selectivity of fish &lt;11", I took the estimated recreational discard selectivity from the SEDAR 25 update for ages 0-3 (as was suggested in the assessment report) and then the probability of a fish being below 11" at age assuming a Normal distribution with mean of the von Bert length and CV=1 for ages 4-11 from the table at right.  To calculate the rest of the discard selectivities due to hitting the bag limit but not the size limit, I set the selectivity equal to zero for ages 0-3 (based on the assumptions from the assessment) and the probability of being either between 11" and 12" or between 12" and 13", as appropriate, using the same distribution assumption as stated above. For fish discarded due to hitting the bag limit and not being under the size limit (MRIP Sel&gt;13), the selectivity for ages 0-3 was also set to zero, as it was for the previous 2 selectivity patterns. For ages 4-11, the discard selectivity was set to the probability of a fish being &gt;13" using the distribution assumption above multiplied by the proportion of trips in the data that hit the bag limit. This is because only a trip that hit the bag limit</a:t>
          </a:r>
          <a:r>
            <a:rPr lang="en-US" sz="1200" baseline="0"/>
            <a:t> could discard a fish due to hitting the bag limit.</a:t>
          </a:r>
        </a:p>
        <a:p>
          <a:endParaRPr lang="en-US" sz="1200" baseline="0"/>
        </a:p>
        <a:p>
          <a:r>
            <a:rPr lang="en-US" sz="1200"/>
            <a:t>This method is a slight departure from what</a:t>
          </a:r>
          <a:r>
            <a:rPr lang="en-US" sz="1200" baseline="0"/>
            <a:t> was presented earlier, where the discard selectivities for fish &lt;11", &lt;12", amd &lt;13" were all calculated separately. When this was done, the the analysis had to be performed 3 separate times. In this insatnce, I am breaking down the selectivity into its component parts so I can perform the analysis on all size limits simultaneously. As long as you maintain the assumption that the Sel &lt;11" = Sel &lt;12" = Sel &lt;13" for ages 0-3, then this method works.</a:t>
          </a:r>
          <a:endParaRPr lang="en-US" sz="1200"/>
        </a:p>
      </xdr:txBody>
    </xdr:sp>
    <xdr:clientData/>
  </xdr:twoCellAnchor>
  <xdr:twoCellAnchor>
    <xdr:from>
      <xdr:col>16</xdr:col>
      <xdr:colOff>866775</xdr:colOff>
      <xdr:row>14</xdr:row>
      <xdr:rowOff>9524</xdr:rowOff>
    </xdr:from>
    <xdr:to>
      <xdr:col>24</xdr:col>
      <xdr:colOff>800100</xdr:colOff>
      <xdr:row>31</xdr:row>
      <xdr:rowOff>47624</xdr:rowOff>
    </xdr:to>
    <xdr:graphicFrame macro="">
      <xdr:nvGraphicFramePr>
        <xdr:cNvPr id="4" name="Chart 3">
          <a:extLst>
            <a:ext uri="{FF2B5EF4-FFF2-40B4-BE49-F238E27FC236}">
              <a16:creationId xmlns:a16="http://schemas.microsoft.com/office/drawing/2014/main" id="{94C1DD61-25BD-42BB-A9CC-DE346DBB26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53340</xdr:colOff>
      <xdr:row>35</xdr:row>
      <xdr:rowOff>152400</xdr:rowOff>
    </xdr:from>
    <xdr:to>
      <xdr:col>17</xdr:col>
      <xdr:colOff>563880</xdr:colOff>
      <xdr:row>49</xdr:row>
      <xdr:rowOff>137160</xdr:rowOff>
    </xdr:to>
    <xdr:sp macro="" textlink="">
      <xdr:nvSpPr>
        <xdr:cNvPr id="2" name="TextBox 1">
          <a:extLst>
            <a:ext uri="{FF2B5EF4-FFF2-40B4-BE49-F238E27FC236}">
              <a16:creationId xmlns:a16="http://schemas.microsoft.com/office/drawing/2014/main" id="{203F6C67-6D1A-4543-B4A1-C03219E67CEA}"/>
            </a:ext>
          </a:extLst>
        </xdr:cNvPr>
        <xdr:cNvSpPr txBox="1"/>
      </xdr:nvSpPr>
      <xdr:spPr>
        <a:xfrm>
          <a:off x="7970520" y="6583680"/>
          <a:ext cx="6073140" cy="2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tables above include all the trips that did hit the bag limit when the B2 fish &gt;12 in were included in the landings for each trip.  Again, I applied the original average weight of each trip's landings to the new landings. For each bag limit alternative, I calculated the bag limit for the trip by multiplying the number of anglers on that trip by the bag limit (BagX). If the trip met the bag limit and the original landings were larger than the bag limit, I put the original landings as the landings for that trip.  If the trip met the bag limit and the original landings were smaller than the bag limit, I put the bag limit as the landings for that trip.  If the trip did not meet the bag limit, I put the new calculated landings (original A+B1+proportion B2 &gt;12 in) as the landings under that bag limit.  Those landings are listed under BagX L and are in numbers.  I expanded those landings (Exp BagX L) by multiplying BagX L by the expanson factor for that trip (Exp Factor).  I then calculated the expanded landings in pounds (Exp BagX lbs) by multiplying Exp BagX L by the average weight for that trip (Avg Wt).  I did this for X=5-10 and summed all the trips across years.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53340</xdr:colOff>
      <xdr:row>35</xdr:row>
      <xdr:rowOff>152400</xdr:rowOff>
    </xdr:from>
    <xdr:to>
      <xdr:col>17</xdr:col>
      <xdr:colOff>563880</xdr:colOff>
      <xdr:row>49</xdr:row>
      <xdr:rowOff>137160</xdr:rowOff>
    </xdr:to>
    <xdr:sp macro="" textlink="">
      <xdr:nvSpPr>
        <xdr:cNvPr id="2" name="TextBox 1">
          <a:extLst>
            <a:ext uri="{FF2B5EF4-FFF2-40B4-BE49-F238E27FC236}">
              <a16:creationId xmlns:a16="http://schemas.microsoft.com/office/drawing/2014/main" id="{2C63D4D2-51CC-415F-A05C-D723FE50B3CD}"/>
            </a:ext>
          </a:extLst>
        </xdr:cNvPr>
        <xdr:cNvSpPr txBox="1"/>
      </xdr:nvSpPr>
      <xdr:spPr>
        <a:xfrm>
          <a:off x="7970520" y="6583680"/>
          <a:ext cx="8321040" cy="2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tables above include all the trips that did hit the bag limit when the B2 fish &gt;12 in were included in the landings for each trip.  Again, I applied the original average weight of each trip's landings to the new landings. For each bag limit alternative, I calculated the bag limit for the trip by multiplying the number of anglers on that trip by the bag limit (BagX). If the trip met the bag limit and the original landings were larger than the bag limit, I put the original landings as the landings for that trip.  If the trip met the bag limit and the original landings were smaller than the bag limit, I put the bag limit as the landings for that trip.  If the trip did not meet the bag limit, I put the new calculated landings (original A+B1+proportion B2 &gt;12 in) as the landings under that bag limit.  Those landings are listed under BagX L and are in numbers.  I expanded those landings (Exp BagX L) by multiplying BagX L by the expanson factor for that trip (Exp Factor).  I then calculated the expanded landings in pounds (Exp BagX lbs) by multiplying Exp BagX L by the average weight for that trip (Avg Wt).  I did this for X=5-10 and summed all the trips across years.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53340</xdr:colOff>
      <xdr:row>35</xdr:row>
      <xdr:rowOff>152400</xdr:rowOff>
    </xdr:from>
    <xdr:to>
      <xdr:col>17</xdr:col>
      <xdr:colOff>563880</xdr:colOff>
      <xdr:row>49</xdr:row>
      <xdr:rowOff>137160</xdr:rowOff>
    </xdr:to>
    <xdr:sp macro="" textlink="">
      <xdr:nvSpPr>
        <xdr:cNvPr id="2" name="TextBox 1">
          <a:extLst>
            <a:ext uri="{FF2B5EF4-FFF2-40B4-BE49-F238E27FC236}">
              <a16:creationId xmlns:a16="http://schemas.microsoft.com/office/drawing/2014/main" id="{CD1753DF-9444-4306-B5BF-BF492ADEB340}"/>
            </a:ext>
          </a:extLst>
        </xdr:cNvPr>
        <xdr:cNvSpPr txBox="1"/>
      </xdr:nvSpPr>
      <xdr:spPr>
        <a:xfrm>
          <a:off x="7970520" y="6583680"/>
          <a:ext cx="8321040" cy="2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tables above include all the trips that did hit the bag limit when the B2 fish &gt;12 in were included in the landings for each trip.  Again, I applied the original average weight of each trip's landings to the new landings. For each bag limit alternative, I calculated the bag limit for the trip by multiplying the number of anglers on that trip by the bag limit (BagX). If the trip met the bag limit and the original landings were larger than the bag limit, I put the original landings as the landings for that trip.  If the trip met the bag limit and the original landings were smaller than the bag limit, I put the bag limit as the landings for that trip.  If the trip did not meet the bag limit, I put the new calculated landings (original A+B1+proportion B2 &gt;12 in) as the landings under that bag limit.  Those landings are listed under BagX L and are in numbers.  I expanded those landings (Exp BagX L) by multiplying BagX L by the expanson factor for that trip (Exp Factor).  I then calculated the expanded landings in pounds (Exp BagX lbs) by multiplying Exp BagX L by the average weight for that trip (Avg Wt).  I did this for X=5-10 and summed all the trips across years.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556260</xdr:colOff>
      <xdr:row>47</xdr:row>
      <xdr:rowOff>179070</xdr:rowOff>
    </xdr:from>
    <xdr:to>
      <xdr:col>17</xdr:col>
      <xdr:colOff>160020</xdr:colOff>
      <xdr:row>68</xdr:row>
      <xdr:rowOff>121920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ke Errigo" refreshedDate="43265.721996990738" createdVersion="6" refreshedVersion="6" minRefreshableVersion="3" recordCount="32" xr:uid="{00000000-000A-0000-FFFF-FFFF99040000}">
  <cacheSource type="worksheet">
    <worksheetSource ref="AD1:BR1000" sheet="MRIP 12"/>
  </cacheSource>
  <cacheFields count="41">
    <cacheField name="Year" numFmtId="0">
      <sharedItems containsString="0" containsBlank="1" containsNumber="1" containsInteger="1" minValue="0" maxValue="2014" count="4">
        <n v="2013"/>
        <n v="2014"/>
        <m/>
        <n v="0" u="1"/>
      </sharedItems>
    </cacheField>
    <cacheField name="Trip ID" numFmtId="0">
      <sharedItems containsBlank="1"/>
    </cacheField>
    <cacheField name="Exp Factor" numFmtId="0">
      <sharedItems containsString="0" containsBlank="1" containsNumber="1" minValue="14.95890969" maxValue="1991.8754057000001"/>
    </cacheField>
    <cacheField name="Exp Trips" numFmtId="0">
      <sharedItems containsString="0" containsBlank="1" containsNumber="1" minValue="14.95890969" maxValue="1991.8754057000001"/>
    </cacheField>
    <cacheField name="Anglers" numFmtId="0">
      <sharedItems containsString="0" containsBlank="1" containsNumber="1" containsInteger="1" minValue="1" maxValue="6"/>
    </cacheField>
    <cacheField name="AB1&gt;12" numFmtId="0">
      <sharedItems containsString="0" containsBlank="1" containsNumber="1" minValue="4.9152717595711897" maxValue="29.521003288999999"/>
    </cacheField>
    <cacheField name="Wt AB1&gt;12" numFmtId="0">
      <sharedItems containsString="0" containsBlank="1" containsNumber="1" minValue="4.162557404045871" maxValue="68.336805253139516"/>
    </cacheField>
    <cacheField name="B2&gt;13" numFmtId="0">
      <sharedItems containsString="0" containsBlank="1" containsNumber="1" minValue="0" maxValue="4.5160856477094398E-2"/>
    </cacheField>
    <cacheField name="Wt B2&gt;13" numFmtId="0">
      <sharedItems containsString="0" containsBlank="1" containsNumber="1" minValue="0" maxValue="6.0663015959450534E-2"/>
    </cacheField>
    <cacheField name="Corr AB1&gt;12" numFmtId="0">
      <sharedItems containsString="0" containsBlank="1" containsNumber="1" minValue="5.0628428922711901" maxValue="31"/>
    </cacheField>
    <cacheField name="Avg Wt B2&gt;13" numFmtId="0">
      <sharedItems containsString="0" containsBlank="1" containsNumber="1" minValue="0" maxValue="1.3432654004296583"/>
    </cacheField>
    <cacheField name="Corr Factor&gt;12" numFmtId="0">
      <sharedItems containsString="0" containsBlank="1" containsNumber="1" minValue="0.16932016144573314" maxValue="1.0084981245686444"/>
    </cacheField>
    <cacheField name="Bag5" numFmtId="0">
      <sharedItems containsString="0" containsBlank="1" containsNumber="1" containsInteger="1" minValue="5" maxValue="30"/>
    </cacheField>
    <cacheField name="Bag5 Land" numFmtId="0">
      <sharedItems containsString="0" containsBlank="1" containsNumber="1" minValue="4.9152717595711897" maxValue="29.521003288999999"/>
    </cacheField>
    <cacheField name="Exp Bag5 Land" numFmtId="0">
      <sharedItems containsString="0" containsBlank="1" containsNumber="1" minValue="361.36398543535785" maxValue="13542.752238801793"/>
    </cacheField>
    <cacheField name="Exp Bag5 lbs" numFmtId="0">
      <sharedItems containsString="0" containsBlank="1" containsNumber="1" minValue="488.6494852310089" maxValue="19748.078307592245"/>
    </cacheField>
    <cacheField name="Bag6" numFmtId="0">
      <sharedItems containsString="0" containsBlank="1" containsNumber="1" containsInteger="1" minValue="6" maxValue="36"/>
    </cacheField>
    <cacheField name="Hit Bag6" numFmtId="0">
      <sharedItems containsString="0" containsBlank="1" containsNumber="1" containsInteger="1" minValue="0" maxValue="1"/>
    </cacheField>
    <cacheField name="Bag6 Land" numFmtId="0">
      <sharedItems containsString="0" containsBlank="1" containsNumber="1" minValue="4.9243039308666088" maxValue="29.521003288999999"/>
    </cacheField>
    <cacheField name="Exp Bag6 Land" numFmtId="0">
      <sharedItems containsString="0" containsBlank="1" containsNumber="1" minValue="361.36398543535785" maxValue="13542.752238801793"/>
    </cacheField>
    <cacheField name="Exp Bag6 lbs" numFmtId="0">
      <sharedItems containsString="0" containsBlank="1" containsNumber="1" minValue="488.6494852310089" maxValue="19748.078307592245"/>
    </cacheField>
    <cacheField name="Bag7" numFmtId="0">
      <sharedItems containsString="0" containsBlank="1" containsNumber="1" containsInteger="1" minValue="7" maxValue="42"/>
    </cacheField>
    <cacheField name="Hit Bag7" numFmtId="0">
      <sharedItems containsString="0" containsBlank="1" containsNumber="1" containsInteger="1" minValue="0" maxValue="1"/>
    </cacheField>
    <cacheField name="Bag7 Land" numFmtId="0">
      <sharedItems containsString="0" containsBlank="1" containsNumber="1" minValue="4.9243039308666088" maxValue="29.521003288999999"/>
    </cacheField>
    <cacheField name="Exp Bag7 Land" numFmtId="0">
      <sharedItems containsString="0" containsBlank="1" containsNumber="1" minValue="361.7017640221398" maxValue="13542.752238801793"/>
    </cacheField>
    <cacheField name="Exp Bag7 lbs" numFmtId="0">
      <sharedItems containsString="0" containsBlank="1" containsNumber="1" minValue="489.1032115196391" maxValue="19748.078307592245"/>
    </cacheField>
    <cacheField name="Bag8" numFmtId="0">
      <sharedItems containsString="0" containsBlank="1" containsNumber="1" containsInteger="1" minValue="8" maxValue="48"/>
    </cacheField>
    <cacheField name="Hit Bag8" numFmtId="0">
      <sharedItems containsString="0" containsBlank="1" containsNumber="1" containsInteger="1" minValue="0" maxValue="1"/>
    </cacheField>
    <cacheField name="Bag8 Land" numFmtId="0">
      <sharedItems containsString="0" containsBlank="1" containsNumber="1" minValue="4.9243039308666088" maxValue="29.521003288999999"/>
    </cacheField>
    <cacheField name="Exp Bag8 Land" numFmtId="0">
      <sharedItems containsString="0" containsBlank="1" containsNumber="1" minValue="361.7017640221398" maxValue="13601.074413240502"/>
    </cacheField>
    <cacheField name="Exp Bag8 lbs" numFmtId="0">
      <sharedItems containsString="0" containsBlank="1" containsNumber="1" minValue="489.1032115196391" maxValue="19826.420466593587"/>
    </cacheField>
    <cacheField name="Bag9" numFmtId="0">
      <sharedItems containsString="0" containsBlank="1" containsNumber="1" containsInteger="1" minValue="9" maxValue="54"/>
    </cacheField>
    <cacheField name="Hit Bag9" numFmtId="0">
      <sharedItems containsString="0" containsBlank="1" containsNumber="1" containsInteger="1" minValue="0" maxValue="1"/>
    </cacheField>
    <cacheField name="Bag9 Land" numFmtId="0">
      <sharedItems containsString="0" containsBlank="1" containsNumber="1" minValue="4.9243039308666088" maxValue="29.521003288999999"/>
    </cacheField>
    <cacheField name="Exp Bag9 Land" numFmtId="0">
      <sharedItems containsString="0" containsBlank="1" containsNumber="1" minValue="361.7017640221398" maxValue="13601.074413240502"/>
    </cacheField>
    <cacheField name="Exp Bag9 lbs" numFmtId="0">
      <sharedItems containsString="0" containsBlank="1" containsNumber="1" minValue="489.1032115196391" maxValue="19826.420466593587"/>
    </cacheField>
    <cacheField name="Bag10" numFmtId="0">
      <sharedItems containsString="0" containsBlank="1" containsNumber="1" containsInteger="1" minValue="10" maxValue="60"/>
    </cacheField>
    <cacheField name="Hit Bag10" numFmtId="0">
      <sharedItems containsString="0" containsBlank="1" containsNumber="1" containsInteger="1" minValue="0" maxValue="1"/>
    </cacheField>
    <cacheField name="Bag10 Land" numFmtId="0">
      <sharedItems containsString="0" containsBlank="1" containsNumber="1" minValue="4.9243039308666088" maxValue="29.521003288999999"/>
    </cacheField>
    <cacheField name="Exp Bag10 Land" numFmtId="0">
      <sharedItems containsString="0" containsBlank="1" containsNumber="1" minValue="361.7017640221398" maxValue="13601.074413240502"/>
    </cacheField>
    <cacheField name="Exp Bag10 lbs" numFmtId="0">
      <sharedItems containsString="0" containsBlank="1" containsNumber="1" minValue="489.1032115196391" maxValue="19826.42046659358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ke Errigo" refreshedDate="43265.721997222223" createdVersion="6" refreshedVersion="6" minRefreshableVersion="3" recordCount="32" xr:uid="{00000000-000A-0000-FFFF-FFFF9C040000}">
  <cacheSource type="worksheet">
    <worksheetSource ref="AD1:BR1000" sheet="MRIP 11"/>
  </cacheSource>
  <cacheFields count="41">
    <cacheField name="Year" numFmtId="0">
      <sharedItems containsString="0" containsBlank="1" containsNumber="1" containsInteger="1" minValue="0" maxValue="2014" count="4">
        <n v="2013"/>
        <n v="2014"/>
        <m/>
        <n v="0" u="1"/>
      </sharedItems>
    </cacheField>
    <cacheField name="Trip ID" numFmtId="0">
      <sharedItems containsBlank="1"/>
    </cacheField>
    <cacheField name="Exp Factor" numFmtId="0">
      <sharedItems containsString="0" containsBlank="1" containsNumber="1" minValue="14.95890969" maxValue="1991.8754057000001"/>
    </cacheField>
    <cacheField name="Exp Trips" numFmtId="0">
      <sharedItems containsString="0" containsBlank="1" containsNumber="1" minValue="14.95890969" maxValue="1991.8754057000001"/>
    </cacheField>
    <cacheField name="Anglers" numFmtId="0">
      <sharedItems containsString="0" containsBlank="1" containsNumber="1" containsInteger="1" minValue="1" maxValue="6"/>
    </cacheField>
    <cacheField name="AB1&gt;11" numFmtId="0">
      <sharedItems containsString="0" containsBlank="1" containsNumber="1" minValue="4.978237701329892" maxValue="29.521003288999999"/>
    </cacheField>
    <cacheField name="Wt AB1&gt;11" numFmtId="0">
      <sharedItems containsString="0" containsBlank="1" containsNumber="1" minValue="4.1907943253275022" maxValue="68.336805253139516"/>
    </cacheField>
    <cacheField name="B2&gt;13" numFmtId="0">
      <sharedItems containsString="0" containsBlank="1" containsNumber="1" minValue="0" maxValue="4.5160856477094398E-2"/>
    </cacheField>
    <cacheField name="Wt B2&gt;13" numFmtId="0">
      <sharedItems containsString="0" containsBlank="1" containsNumber="1" minValue="0" maxValue="6.0663015959450534E-2"/>
    </cacheField>
    <cacheField name="Corr AB1&gt;11" numFmtId="0">
      <sharedItems containsString="0" containsBlank="1" containsNumber="1" minValue="5.1258088340298924" maxValue="31"/>
    </cacheField>
    <cacheField name="Avg Wt B2&gt;13" numFmtId="0">
      <sharedItems containsString="0" containsBlank="1" containsNumber="1" minValue="0" maxValue="1.3432654004296583"/>
    </cacheField>
    <cacheField name="Corr Factor&gt;11" numFmtId="0">
      <sharedItems containsString="0" containsBlank="1" containsNumber="1" minValue="0.17157440196082721" maxValue="1.0080228285854604"/>
    </cacheField>
    <cacheField name="Bag5" numFmtId="0">
      <sharedItems containsString="0" containsBlank="1" containsNumber="1" containsInteger="1" minValue="5" maxValue="30"/>
    </cacheField>
    <cacheField name="Bag5 Land" numFmtId="0">
      <sharedItems containsString="0" containsBlank="1" containsNumber="1" minValue="4.978237701329892" maxValue="29.521003288999999"/>
    </cacheField>
    <cacheField name="Exp Bag5 Land" numFmtId="0">
      <sharedItems containsString="0" containsBlank="1" containsNumber="1" minValue="363.71874002614339" maxValue="13949.333393967794"/>
    </cacheField>
    <cacheField name="Exp Bag5 lbs" numFmtId="0">
      <sharedItems containsString="0" containsBlank="1" containsNumber="1" minValue="490.40945837840707" maxValue="20051.962167987043"/>
    </cacheField>
    <cacheField name="Bag6" numFmtId="0">
      <sharedItems containsString="0" containsBlank="1" containsNumber="1" containsInteger="1" minValue="6" maxValue="36"/>
    </cacheField>
    <cacheField name="Hit Bag6" numFmtId="0">
      <sharedItems containsString="0" containsBlank="1" containsNumber="1" containsInteger="1" minValue="0" maxValue="1"/>
    </cacheField>
    <cacheField name="Bag6 Land" numFmtId="0">
      <sharedItems containsString="0" containsBlank="1" containsNumber="1" minValue="4.9872698726253111" maxValue="29.521003288999999"/>
    </cacheField>
    <cacheField name="Exp Bag6 Land" numFmtId="0">
      <sharedItems containsString="0" containsBlank="1" containsNumber="1" minValue="363.71874002614339" maxValue="13949.333393967794"/>
    </cacheField>
    <cacheField name="Exp Bag6 lbs" numFmtId="0">
      <sharedItems containsString="0" containsBlank="1" containsNumber="1" minValue="490.40945837840707" maxValue="20051.962167987043"/>
    </cacheField>
    <cacheField name="Bag7" numFmtId="0">
      <sharedItems containsString="0" containsBlank="1" containsNumber="1" containsInteger="1" minValue="7" maxValue="42"/>
    </cacheField>
    <cacheField name="Hit Bag7" numFmtId="0">
      <sharedItems containsString="0" containsBlank="1" containsNumber="1" containsInteger="1" minValue="0" maxValue="1"/>
    </cacheField>
    <cacheField name="Bag7 Land" numFmtId="0">
      <sharedItems containsString="0" containsBlank="1" containsNumber="1" minValue="4.9872698726253111" maxValue="29.521003288999999"/>
    </cacheField>
    <cacheField name="Exp Bag7 Land" numFmtId="0">
      <sharedItems containsString="0" containsBlank="1" containsNumber="1" minValue="364.0565186129254" maxValue="13949.333393967794"/>
    </cacheField>
    <cacheField name="Exp Bag7 lbs" numFmtId="0">
      <sharedItems containsString="0" containsBlank="1" containsNumber="1" minValue="490.86318466703727" maxValue="20051.962167987043"/>
    </cacheField>
    <cacheField name="Bag8" numFmtId="0">
      <sharedItems containsString="0" containsBlank="1" containsNumber="1" containsInteger="1" minValue="8" maxValue="48"/>
    </cacheField>
    <cacheField name="Hit Bag8" numFmtId="0">
      <sharedItems containsString="0" containsBlank="1" containsNumber="1" containsInteger="1" minValue="0" maxValue="1"/>
    </cacheField>
    <cacheField name="Bag8 Land" numFmtId="0">
      <sharedItems containsString="0" containsBlank="1" containsNumber="1" minValue="4.9872698726253111" maxValue="29.521003288999999"/>
    </cacheField>
    <cacheField name="Exp Bag8 Land" numFmtId="0">
      <sharedItems containsString="0" containsBlank="1" containsNumber="1" minValue="364.0565186129254" maxValue="14007.655568406502"/>
    </cacheField>
    <cacheField name="Exp Bag8 lbs" numFmtId="0">
      <sharedItems containsString="0" containsBlank="1" containsNumber="1" minValue="490.86318466703727" maxValue="20130.304326988382"/>
    </cacheField>
    <cacheField name="Bag9" numFmtId="0">
      <sharedItems containsString="0" containsBlank="1" containsNumber="1" containsInteger="1" minValue="9" maxValue="54"/>
    </cacheField>
    <cacheField name="Hit Bag9" numFmtId="0">
      <sharedItems containsString="0" containsBlank="1" containsNumber="1" containsInteger="1" minValue="0" maxValue="1"/>
    </cacheField>
    <cacheField name="Bag9 Land" numFmtId="0">
      <sharedItems containsString="0" containsBlank="1" containsNumber="1" minValue="4.9872698726253111" maxValue="29.521003288999999"/>
    </cacheField>
    <cacheField name="Exp Bag9 Land" numFmtId="0">
      <sharedItems containsString="0" containsBlank="1" containsNumber="1" minValue="364.0565186129254" maxValue="14007.655568406502"/>
    </cacheField>
    <cacheField name="Exp Bag9 lbs" numFmtId="0">
      <sharedItems containsString="0" containsBlank="1" containsNumber="1" minValue="490.86318466703727" maxValue="20130.304326988382"/>
    </cacheField>
    <cacheField name="Bag10" numFmtId="0">
      <sharedItems containsString="0" containsBlank="1" containsNumber="1" containsInteger="1" minValue="10" maxValue="60"/>
    </cacheField>
    <cacheField name="Hit Bag10" numFmtId="0">
      <sharedItems containsString="0" containsBlank="1" containsNumber="1" containsInteger="1" minValue="0" maxValue="1"/>
    </cacheField>
    <cacheField name="Bag10 Land" numFmtId="0">
      <sharedItems containsString="0" containsBlank="1" containsNumber="1" minValue="4.9872698726253111" maxValue="29.521003288999999"/>
    </cacheField>
    <cacheField name="Exp Bag10 Land" numFmtId="0">
      <sharedItems containsString="0" containsBlank="1" containsNumber="1" minValue="364.0565186129254" maxValue="14007.655568406502"/>
    </cacheField>
    <cacheField name="Exp Bag10 lbs" numFmtId="0">
      <sharedItems containsString="0" containsBlank="1" containsNumber="1" minValue="490.86318466703727" maxValue="20130.30432698838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ke Errigo" refreshedDate="43265.72202523148" createdVersion="6" refreshedVersion="6" minRefreshableVersion="3" recordCount="1898" xr:uid="{00000000-000A-0000-FFFF-FFFFA9040000}">
  <cacheSource type="worksheet">
    <worksheetSource ref="A1:I2600" sheet="MRIP 12"/>
  </cacheSource>
  <cacheFields count="9">
    <cacheField name="Year" numFmtId="0">
      <sharedItems containsString="0" containsBlank="1" containsNumber="1" containsInteger="1" minValue="0" maxValue="2014" count="4">
        <n v="2013"/>
        <n v="2014"/>
        <m/>
        <n v="0" u="1"/>
      </sharedItems>
    </cacheField>
    <cacheField name="Trip ID" numFmtId="0">
      <sharedItems containsBlank="1"/>
    </cacheField>
    <cacheField name="Exp Factor" numFmtId="0">
      <sharedItems containsString="0" containsBlank="1" containsNumber="1" minValue="2.4477591576000002" maxValue="12656.624474"/>
    </cacheField>
    <cacheField name="Exp Trips" numFmtId="0">
      <sharedItems containsString="0" containsBlank="1" containsNumber="1" minValue="2.4477591576000002" maxValue="12656.624474"/>
    </cacheField>
    <cacheField name="Avg Wt" numFmtId="0">
      <sharedItems containsString="0" containsBlank="1" containsNumber="1" minValue="0.11023113109243879" maxValue="3.3460717174800383"/>
    </cacheField>
    <cacheField name="Anglers" numFmtId="0">
      <sharedItems containsString="0" containsBlank="1" containsNumber="1" containsInteger="1" minValue="1" maxValue="81"/>
    </cacheField>
    <cacheField name="A+B1" numFmtId="0">
      <sharedItems containsString="0" containsBlank="1" containsNumber="1" minValue="3.6071763623912864E-3" maxValue="33.785802157352563"/>
    </cacheField>
    <cacheField name="Exp Landings" numFmtId="0">
      <sharedItems containsString="0" containsBlank="1" containsNumber="1" minValue="3.9500877301766928E-2" maxValue="64402.29003632559"/>
    </cacheField>
    <cacheField name="Exp lbs" numFmtId="0">
      <sharedItems containsString="0" containsBlank="1" containsNumber="1" minValue="3.7194168047134608E-2" maxValue="82589.837130530577"/>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ke Errigo" refreshedDate="43265.722025462965" createdVersion="6" refreshedVersion="6" minRefreshableVersion="3" recordCount="32" xr:uid="{00000000-000A-0000-FFFF-FFFFAC040000}">
  <cacheSource type="worksheet">
    <worksheetSource ref="AD1:BR1000" sheet="MRIP 13"/>
  </cacheSource>
  <cacheFields count="41">
    <cacheField name="Year" numFmtId="0">
      <sharedItems containsString="0" containsBlank="1" containsNumber="1" containsInteger="1" minValue="2013" maxValue="2014" count="3">
        <n v="2013"/>
        <n v="2014"/>
        <m/>
      </sharedItems>
    </cacheField>
    <cacheField name="Trip ID" numFmtId="0">
      <sharedItems containsBlank="1"/>
    </cacheField>
    <cacheField name="Exp Factor" numFmtId="0">
      <sharedItems containsString="0" containsBlank="1" containsNumber="1" minValue="14.95890969" maxValue="1991.8754057000001"/>
    </cacheField>
    <cacheField name="Exp Trips" numFmtId="0">
      <sharedItems containsString="0" containsBlank="1" containsNumber="1" minValue="14.95890969" maxValue="1991.8754057000001"/>
    </cacheField>
    <cacheField name="Anglers" numFmtId="0">
      <sharedItems containsString="0" containsBlank="1" containsNumber="1" containsInteger="1" minValue="1" maxValue="6"/>
    </cacheField>
    <cacheField name="A+B1" numFmtId="0">
      <sharedItems containsString="0" containsBlank="1" containsNumber="1" minValue="4.8524288672999996" maxValue="29.521003288999999"/>
    </cacheField>
    <cacheField name="AB1 lbs" numFmtId="0">
      <sharedItems containsString="0" containsBlank="1" containsNumber="1" minValue="4.1270535481009087" maxValue="68.336805253139516"/>
    </cacheField>
    <cacheField name="B2&gt;13" numFmtId="0">
      <sharedItems containsString="0" containsBlank="1" containsNumber="1" minValue="0" maxValue="4.5160856477094398E-2"/>
    </cacheField>
    <cacheField name="B2&gt;13 lbs" numFmtId="0">
      <sharedItems containsString="0" containsBlank="1" containsNumber="1" minValue="0" maxValue="6.0663015959450534E-2"/>
    </cacheField>
    <cacheField name="Avg Wt B2&gt;13" numFmtId="0">
      <sharedItems containsString="0" containsBlank="1" containsNumber="1" minValue="1.3432654004296583" maxValue="1.3432654004296583"/>
    </cacheField>
    <cacheField name="Corr AB1" numFmtId="0">
      <sharedItems containsString="0" containsBlank="1" containsNumber="1" containsInteger="1" minValue="5" maxValue="31"/>
    </cacheField>
    <cacheField name="Corr Factor" numFmtId="0">
      <sharedItems containsString="0" containsBlank="1" containsNumber="1" minValue="0.16666666666666666" maxValue="1"/>
    </cacheField>
    <cacheField name="Bag5" numFmtId="0">
      <sharedItems containsString="0" containsBlank="1" containsNumber="1" containsInteger="1" minValue="5" maxValue="30"/>
    </cacheField>
    <cacheField name="Bag5 Land" numFmtId="0">
      <sharedItems containsString="0" containsBlank="1" containsNumber="1" minValue="4.8524288672999996" maxValue="29.521003288999999"/>
    </cacheField>
    <cacheField name="Exp Bag5 Land" numFmtId="0">
      <sharedItems containsString="0" containsBlank="1" containsNumber="1" minValue="359.01383256000003" maxValue="13136.965633854179"/>
    </cacheField>
    <cacheField name="Exp Bag5 lbs" numFmtId="0">
      <sharedItems containsString="0" containsBlank="1" containsNumber="1" minValue="486.4365728363112" maxValue="19365.988181836416"/>
    </cacheField>
    <cacheField name="Bag6" numFmtId="0">
      <sharedItems containsString="0" containsBlank="1" containsNumber="1" containsInteger="1" minValue="6" maxValue="36"/>
    </cacheField>
    <cacheField name="Hit Bag6" numFmtId="0">
      <sharedItems containsString="0" containsBlank="1" containsNumber="1" containsInteger="1" minValue="0" maxValue="1"/>
    </cacheField>
    <cacheField name="Bag6 Land" numFmtId="0">
      <sharedItems containsString="0" containsBlank="1" containsNumber="1" minValue="4.8614610385954187" maxValue="29.521003288999999"/>
    </cacheField>
    <cacheField name="Exp Bag6 Land" numFmtId="0">
      <sharedItems containsString="0" containsBlank="1" containsNumber="1" minValue="359.01383256000003" maxValue="13136.965633854179"/>
    </cacheField>
    <cacheField name="Exp Bag6 lbs" numFmtId="0">
      <sharedItems containsString="0" containsBlank="1" containsNumber="1" minValue="486.4365728363112" maxValue="19365.988181836416"/>
    </cacheField>
    <cacheField name="Bag7" numFmtId="0">
      <sharedItems containsString="0" containsBlank="1" containsNumber="1" containsInteger="1" minValue="7" maxValue="42"/>
    </cacheField>
    <cacheField name="Hit Bag7" numFmtId="0">
      <sharedItems containsString="0" containsBlank="1" containsNumber="1" containsInteger="1" minValue="0" maxValue="1"/>
    </cacheField>
    <cacheField name="Bag7 Land" numFmtId="0">
      <sharedItems containsString="0" containsBlank="1" containsNumber="1" minValue="4.8614610385954187" maxValue="29.521003288999999"/>
    </cacheField>
    <cacheField name="Exp Bag7 Land" numFmtId="0">
      <sharedItems containsString="0" containsBlank="1" containsNumber="1" minValue="359.35161114678198" maxValue="13136.965633854179"/>
    </cacheField>
    <cacheField name="Exp Bag7 lbs" numFmtId="0">
      <sharedItems containsString="0" containsBlank="1" containsNumber="1" minValue="486.89029912494141" maxValue="19365.988181836416"/>
    </cacheField>
    <cacheField name="Bag8" numFmtId="0">
      <sharedItems containsString="0" containsBlank="1" containsNumber="1" containsInteger="1" minValue="8" maxValue="48"/>
    </cacheField>
    <cacheField name="Hit Bag8" numFmtId="0">
      <sharedItems containsString="0" containsBlank="1" containsNumber="1" containsInteger="1" minValue="0" maxValue="1"/>
    </cacheField>
    <cacheField name="Bag8 Land" numFmtId="0">
      <sharedItems containsString="0" containsBlank="1" containsNumber="1" minValue="4.8614610385954187" maxValue="29.521003288999999"/>
    </cacheField>
    <cacheField name="Exp Bag8 Land" numFmtId="0">
      <sharedItems containsString="0" containsBlank="1" containsNumber="1" minValue="359.35161114678198" maxValue="13195.287808292887"/>
    </cacheField>
    <cacheField name="Exp Bag8 lbs" numFmtId="0">
      <sharedItems containsString="0" containsBlank="1" containsNumber="1" minValue="486.89029912494141" maxValue="19444.330340837754"/>
    </cacheField>
    <cacheField name="Bag9" numFmtId="0">
      <sharedItems containsString="0" containsBlank="1" containsNumber="1" containsInteger="1" minValue="9" maxValue="54"/>
    </cacheField>
    <cacheField name="Hit Bag9" numFmtId="0">
      <sharedItems containsString="0" containsBlank="1" containsNumber="1" containsInteger="1" minValue="0" maxValue="1"/>
    </cacheField>
    <cacheField name="Bag9 Land" numFmtId="0">
      <sharedItems containsString="0" containsBlank="1" containsNumber="1" minValue="4.8614610385954187" maxValue="29.521003288999999"/>
    </cacheField>
    <cacheField name="Exp Bag9 Land" numFmtId="0">
      <sharedItems containsString="0" containsBlank="1" containsNumber="1" minValue="359.35161114678198" maxValue="13195.287808292887"/>
    </cacheField>
    <cacheField name="Exp Bag9 lbs" numFmtId="0">
      <sharedItems containsString="0" containsBlank="1" containsNumber="1" minValue="486.89029912494141" maxValue="19444.330340837754"/>
    </cacheField>
    <cacheField name="Bag10" numFmtId="0">
      <sharedItems containsString="0" containsBlank="1" containsNumber="1" containsInteger="1" minValue="10" maxValue="60"/>
    </cacheField>
    <cacheField name="Hit Bag10" numFmtId="0">
      <sharedItems containsString="0" containsBlank="1" containsNumber="1" containsInteger="1" minValue="0" maxValue="1"/>
    </cacheField>
    <cacheField name="Bag10 Land" numFmtId="0">
      <sharedItems containsString="0" containsBlank="1" containsNumber="1" minValue="4.8614610385954187" maxValue="29.521003288999999"/>
    </cacheField>
    <cacheField name="Exp Bag10 Land" numFmtId="0">
      <sharedItems containsString="0" containsBlank="1" containsNumber="1" minValue="359.35161114678198" maxValue="13195.287808292887"/>
    </cacheField>
    <cacheField name="Exp Bag10 lbs" numFmtId="0">
      <sharedItems containsString="0" containsBlank="1" containsNumber="1" minValue="486.89029912494141" maxValue="19444.330340837754"/>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ke Errigo" refreshedDate="43265.722025462965" createdVersion="6" refreshedVersion="6" minRefreshableVersion="3" recordCount="1898" xr:uid="{00000000-000A-0000-FFFF-FFFFAF040000}">
  <cacheSource type="worksheet">
    <worksheetSource ref="A1:I2600" sheet="MRIP 13"/>
  </cacheSource>
  <cacheFields count="9">
    <cacheField name="Year" numFmtId="0">
      <sharedItems containsString="0" containsBlank="1" containsNumber="1" containsInteger="1" minValue="2013" maxValue="2014" count="3">
        <n v="2013"/>
        <n v="2014"/>
        <m/>
      </sharedItems>
    </cacheField>
    <cacheField name="Trip ID" numFmtId="0">
      <sharedItems containsBlank="1"/>
    </cacheField>
    <cacheField name="Exp Factor" numFmtId="0">
      <sharedItems containsString="0" containsBlank="1" containsNumber="1" minValue="2.4477591576000002" maxValue="12656.624474"/>
    </cacheField>
    <cacheField name="Exp Trips" numFmtId="0">
      <sharedItems containsString="0" containsBlank="1" containsNumber="1" minValue="2.4477591576000002" maxValue="12656.624474"/>
    </cacheField>
    <cacheField name="Avg Wt" numFmtId="0">
      <sharedItems containsString="0" containsBlank="1" containsNumber="1" minValue="0" maxValue="3.5273961949580412"/>
    </cacheField>
    <cacheField name="Anglers" numFmtId="0">
      <sharedItems containsString="0" containsBlank="1" containsNumber="1" containsInteger="1" minValue="1" maxValue="81"/>
    </cacheField>
    <cacheField name="A+B1" numFmtId="0">
      <sharedItems containsString="0" containsBlank="1" containsNumber="1" minValue="0" maxValue="33.333333332999999"/>
    </cacheField>
    <cacheField name="Exp Landings" numFmtId="0">
      <sharedItems containsString="0" containsBlank="1" containsNumber="1" minValue="0" maxValue="63937.705280000002"/>
    </cacheField>
    <cacheField name="Exp lbs" numFmtId="0">
      <sharedItems containsString="0" containsBlank="1" containsNumber="1" minValue="0" maxValue="82152.38245409639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ke Errigo" refreshedDate="43265.722026157404" createdVersion="6" refreshedVersion="6" minRefreshableVersion="3" recordCount="1910" xr:uid="{00000000-000A-0000-FFFF-FFFFBD040000}">
  <cacheSource type="worksheet">
    <worksheetSource ref="A1:BB1911" sheet="MRIP Trips 13-14"/>
  </cacheSource>
  <cacheFields count="54">
    <cacheField name="Trip ID" numFmtId="0">
      <sharedItems count="1910">
        <s v="1103820130608001"/>
        <s v="1103820130608004"/>
        <s v="1103820130608006"/>
        <s v="1103820130608009"/>
        <s v="1103820130608012"/>
        <s v="1103820130621004"/>
        <s v="1103820130621025"/>
        <s v="1103820130702001"/>
        <s v="1103820130702006"/>
        <s v="1103820130702010"/>
        <s v="1103820130702021"/>
        <s v="1103820130702029"/>
        <s v="1103820130702031"/>
        <s v="1103820130702032"/>
        <s v="1103820130710024"/>
        <s v="1103820130714016"/>
        <s v="1103820130718010"/>
        <s v="1103820130831004"/>
        <s v="1103820130831010"/>
        <s v="1103820130831016"/>
        <s v="1103820130831023"/>
        <s v="1103820130831026"/>
        <s v="1103820130831028"/>
        <s v="1103820130921003"/>
        <s v="1103820130921007"/>
        <s v="1103820130921010"/>
        <s v="1103820130921032"/>
        <s v="1103820131005009"/>
        <s v="1103820131005012"/>
        <s v="1103820131005018"/>
        <s v="1103820131005019"/>
        <s v="1103820131006007"/>
        <s v="1103820131015005"/>
        <s v="1103820131015008"/>
        <s v="1103820131015010"/>
        <s v="1103820140511001"/>
        <s v="1103820140518001"/>
        <s v="1103820140518005"/>
        <s v="1103820140518020"/>
        <s v="1103820140518021"/>
        <s v="1103820140518033"/>
        <s v="1103820140530007"/>
        <s v="1103820140530008"/>
        <s v="1103820140530011"/>
        <s v="1103820140531024"/>
        <s v="1103820140602001"/>
        <s v="1103820140618001"/>
        <s v="1103820140621035"/>
        <s v="1103820140622011"/>
        <s v="1103820140622012"/>
        <s v="1103820140706023"/>
        <s v="1103820140719005"/>
        <s v="1103820140724002"/>
        <s v="1103820140725007"/>
        <s v="1103820140725024"/>
        <s v="1103820140725029"/>
        <s v="1103820140725030"/>
        <s v="1103820140726005"/>
        <s v="1103820140730002"/>
        <s v="1103820140730003"/>
        <s v="1103820140809007"/>
        <s v="1103820140809009"/>
        <s v="1103820140809019"/>
        <s v="1103820140814004"/>
        <s v="1103820140814011"/>
        <s v="1103820140816007"/>
        <s v="1103820140816014"/>
        <s v="1103820140816015"/>
        <s v="1103820140823007"/>
        <s v="1103820140831007"/>
        <s v="1103820140904003"/>
        <s v="1103820140906005"/>
        <s v="1103820140907001"/>
        <s v="1103820141005001"/>
        <s v="1103820141008004"/>
        <s v="1103820141008006"/>
        <s v="1103820141018045"/>
        <s v="1103820141025010"/>
        <s v="1103820141025013"/>
        <s v="1103820141029008"/>
        <s v="1103820141029018"/>
        <s v="1103820141029020"/>
        <s v="1103820141029022"/>
        <s v="1103820141029029"/>
        <s v="1103820141029034"/>
        <s v="1103820141105001"/>
        <s v="1103820141105003"/>
        <s v="1103820141105005"/>
        <s v="1103820141105006"/>
        <s v="1103820141105013"/>
        <s v="1103820141105016"/>
        <s v="1103820141105020"/>
        <s v="1103820141105022"/>
        <s v="1103820141105026"/>
        <s v="1103820141105028"/>
        <s v="1103820141105032"/>
        <s v="1103820141105041"/>
        <s v="1103820141105045"/>
        <s v="1103820141107002"/>
        <s v="1103820141107004"/>
        <s v="1103820141109018"/>
        <s v="1103820141118002"/>
        <s v="1103820141118004"/>
        <s v="1103820141213002"/>
        <s v="1103820141213007"/>
        <s v="1104320130111009"/>
        <s v="1104320130111014"/>
        <s v="1104320130111018"/>
        <s v="1104320130111022"/>
        <s v="1104320130113005"/>
        <s v="1104320130323004"/>
        <s v="1104320130323008"/>
        <s v="1104320130426009"/>
        <s v="1104320130430001"/>
        <s v="1104320130502001"/>
        <s v="1104320130502003"/>
        <s v="1104320130502006"/>
        <s v="1104320130529001"/>
        <s v="1104320130602007"/>
        <s v="1104320130602011"/>
        <s v="1104320130604003"/>
        <s v="1104320130604014"/>
        <s v="1104320130615015"/>
        <s v="1104320130615017"/>
        <s v="1104320130615019"/>
        <s v="1104320130615023"/>
        <s v="1104320130623001"/>
        <s v="1104320130623013"/>
        <s v="1104320130623016"/>
        <s v="1104320130623023"/>
        <s v="1104320130623024"/>
        <s v="1104320130623025"/>
        <s v="1104320130623027"/>
        <s v="1104320130716003"/>
        <s v="1104320130716005"/>
        <s v="1104320130716006"/>
        <s v="1104320130716013"/>
        <s v="1104320130716019"/>
        <s v="1104320130730005"/>
        <s v="1104320130730007"/>
        <s v="1104320130730013"/>
        <s v="1104320130730021"/>
        <s v="1104320130730026"/>
        <s v="1104320130730032"/>
        <s v="1104320130730036"/>
        <s v="1104320130802003"/>
        <s v="1104320130802010"/>
        <s v="1104320130802015"/>
        <s v="1104320130803016"/>
        <s v="1104320130803017"/>
        <s v="1104320130805010"/>
        <s v="1104320130810001"/>
        <s v="1104320130810029"/>
        <s v="1104320130814001"/>
        <s v="1104320130814004"/>
        <s v="1104320130916001"/>
        <s v="1104320130920003"/>
        <s v="1104320130921010"/>
        <s v="1104320130922006"/>
        <s v="1104320130922011"/>
        <s v="1104320130922018"/>
        <s v="1104320130922024"/>
        <s v="1104320130927001"/>
        <s v="1104320130927009"/>
        <s v="1104320130927010"/>
        <s v="1104320130927012"/>
        <s v="1104320130927013"/>
        <s v="1104320131001004"/>
        <s v="1104320131001007"/>
        <s v="1104320131001011"/>
        <s v="1104320131003009"/>
        <s v="1104320131003010"/>
        <s v="1104320131003020"/>
        <s v="1104320131003026"/>
        <s v="1104320131012001"/>
        <s v="1104320131017001"/>
        <s v="1104320131017004"/>
        <s v="1104320131017022"/>
        <s v="1104320131017027"/>
        <s v="1104320131019004"/>
        <s v="1104320131019007"/>
        <s v="1104320131019023"/>
        <s v="1104320131019025"/>
        <s v="1104320131020017"/>
        <s v="1104320131022001"/>
        <s v="1104320131022004"/>
        <s v="1104320131022006"/>
        <s v="1104320131022009"/>
        <s v="1104320131022012"/>
        <s v="1104320131030001"/>
        <s v="1104320131030010"/>
        <s v="1104320131030012"/>
        <s v="1104320131109001"/>
        <s v="1104320131109006"/>
        <s v="1104320131109008"/>
        <s v="1104320131109016"/>
        <s v="1104320131109018"/>
        <s v="1104320140512003"/>
        <s v="1104320140512004"/>
        <s v="1104320140512010"/>
        <s v="1104320140518004"/>
        <s v="1104320140518005"/>
        <s v="1104320140518020"/>
        <s v="1104320140518024"/>
        <s v="1104320140518030"/>
        <s v="1104320140603001"/>
        <s v="1104320140603004"/>
        <s v="1104320140607004"/>
        <s v="1104320140607012"/>
        <s v="1104320140615006"/>
        <s v="1104320140615009"/>
        <s v="1104320140615012"/>
        <s v="1104320140615014"/>
        <s v="1104320140628003"/>
        <s v="1104320140628010"/>
        <s v="1104320140628018"/>
        <s v="1104320140702011"/>
        <s v="1104320140710002"/>
        <s v="1104320140725005"/>
        <s v="1104320140729001"/>
        <s v="1104320140729003"/>
        <s v="1104320140729007"/>
        <s v="1104320140729015"/>
        <s v="1104320140729018"/>
        <s v="1104320140729029"/>
        <s v="1104420130105004"/>
        <s v="1104420130427001"/>
        <s v="1104420130427007"/>
        <s v="1104420130511003"/>
        <s v="1104420130511004"/>
        <s v="1104420130511005"/>
        <s v="1104420130511013"/>
        <s v="1104420130511015"/>
        <s v="1104420130531006"/>
        <s v="1104420130531007"/>
        <s v="1104420130601001"/>
        <s v="1104420130605013"/>
        <s v="1104420130608004"/>
        <s v="1104420130622001"/>
        <s v="1104420130623001"/>
        <s v="1104420130623007"/>
        <s v="1104420130623009"/>
        <s v="1104420130623011"/>
        <s v="1104420130625001"/>
        <s v="1104420130625002"/>
        <s v="1104420130629001"/>
        <s v="1104420130711001"/>
        <s v="1104420130711009"/>
        <s v="1104420130711010"/>
        <s v="1104420130712002"/>
        <s v="1104420130713004"/>
        <s v="1104420130716001"/>
        <s v="1104420130719004"/>
        <s v="1104420130719005"/>
        <s v="1104420130719006"/>
        <s v="1104420130719007"/>
        <s v="1104420130719008"/>
        <s v="1104420130720010"/>
        <s v="1104420130726002"/>
        <s v="1104420130726007"/>
        <s v="1104420130726008"/>
        <s v="1104420130726016"/>
        <s v="1104420130726019"/>
        <s v="1104420130726021"/>
        <s v="1104420130726025"/>
        <s v="1104420130726026"/>
        <s v="1104420130727004"/>
        <s v="1104420130727007"/>
        <s v="1104420130727009"/>
        <s v="1104420130802001"/>
        <s v="1104420130802005"/>
        <s v="1104420130802006"/>
        <s v="1104420130808003"/>
        <s v="1104420130811001"/>
        <s v="1104420130812003"/>
        <s v="1104420130816001"/>
        <s v="1104420130816003"/>
        <s v="1104420130816009"/>
        <s v="1104420130816014"/>
        <s v="1104420130824004"/>
        <s v="1104420130824008"/>
        <s v="1104420130828003"/>
        <s v="1104420130828006"/>
        <s v="1104420130828013"/>
        <s v="1104420130828015"/>
        <s v="1104420130829002"/>
        <s v="1104420130901008"/>
        <s v="1104420130905004"/>
        <s v="1104420130905013"/>
        <s v="1104420130913011"/>
        <s v="1104420130929001"/>
        <s v="1104420131007001"/>
        <s v="1104420131007002"/>
        <s v="1104420131018001"/>
        <s v="1104420131018005"/>
        <s v="1104420131018009"/>
        <s v="1104420131027001"/>
        <s v="1104420131027004"/>
        <s v="1104420131027005"/>
        <s v="1104420131103003"/>
        <s v="1104420131103007"/>
        <s v="1104420131110005"/>
        <s v="1104420131115008"/>
        <s v="1104420131117011"/>
        <s v="1104420131222003"/>
        <s v="1104420140510013"/>
        <s v="1104420140514007"/>
        <s v="1104420140518005"/>
        <s v="1104420140518006"/>
        <s v="1104420140518008"/>
        <s v="1104420140518009"/>
        <s v="1104420140518014"/>
        <s v="1104420140518015"/>
        <s v="1104420140520006"/>
        <s v="1104420140523001"/>
        <s v="1104420140523002"/>
        <s v="1104420140523006"/>
        <s v="1104420140523008"/>
        <s v="1104420140523013"/>
        <s v="1104420140530004"/>
        <s v="1104420140531007"/>
        <s v="1104420140531008"/>
        <s v="1104420140531011"/>
        <s v="1104420140531018"/>
        <s v="1104420140607013"/>
        <s v="1104420140610006"/>
        <s v="1104420140610007"/>
        <s v="1104420140615004"/>
        <s v="1104420140615007"/>
        <s v="1104420140617003"/>
        <s v="1104420140617004"/>
        <s v="1104420140617009"/>
        <s v="1104420140617010"/>
        <s v="1104420140617011"/>
        <s v="1104420140622008"/>
        <s v="1104420140622010"/>
        <s v="1104420140622016"/>
        <s v="1104420140624001"/>
        <s v="1104420140629011"/>
        <s v="1104420140713007"/>
        <s v="1104420140718001"/>
        <s v="1104420140726002"/>
        <s v="1104420140726013"/>
        <s v="1104420140727008"/>
        <s v="1104420140805003"/>
        <s v="1104420140809003"/>
        <s v="1104420140814009"/>
        <s v="1104420140814010"/>
        <s v="1104420140816010"/>
        <s v="1104420140817003"/>
        <s v="1104420140817008"/>
        <s v="1104420140817012"/>
        <s v="1104420140820001"/>
        <s v="1104420140820010"/>
        <s v="1104420140828002"/>
        <s v="1104420140828005"/>
        <s v="1104420140907001"/>
        <s v="1104420140918007"/>
        <s v="1104420140922001"/>
        <s v="1104420140923004"/>
        <s v="1104420140923006"/>
        <s v="1104420140923008"/>
        <s v="1104420141001002"/>
        <s v="1104420141004001"/>
        <s v="1104420141004004"/>
        <s v="1104420141007012"/>
        <s v="1104420141011003"/>
        <s v="1104420141017012"/>
        <s v="1104420141021006"/>
        <s v="1104420141107003"/>
        <s v="1104420141129007"/>
        <s v="1104520130202005"/>
        <s v="1104820130601002"/>
        <s v="1104820130601004"/>
        <s v="1104820130601010"/>
        <s v="1104820130601011"/>
        <s v="1104820130601015"/>
        <s v="1104820130601016"/>
        <s v="1104820130601018"/>
        <s v="1104820130601019"/>
        <s v="1104820130602001"/>
        <s v="1104820130602002"/>
        <s v="1104820130609001"/>
        <s v="1104820130609007"/>
        <s v="1104820130609012"/>
        <s v="1104820130614003"/>
        <s v="1104820130614006"/>
        <s v="1104820130620002"/>
        <s v="1104820130622016"/>
        <s v="1104820130622017"/>
        <s v="1104820130701005"/>
        <s v="1104820130703005"/>
        <s v="1104820130703011"/>
        <s v="1104820130707010"/>
        <s v="1104820130707015"/>
        <s v="1104820130709001"/>
        <s v="1104820130709005"/>
        <s v="1104820130714001"/>
        <s v="1104820130714002"/>
        <s v="1104820130714004"/>
        <s v="1104820130714009"/>
        <s v="1104820130726004"/>
        <s v="1104820130728005"/>
        <s v="1104820130731003"/>
        <s v="1104820130805004"/>
        <s v="1104820130807001"/>
        <s v="1104820130808001"/>
        <s v="1104820130808013"/>
        <s v="1104820130812001"/>
        <s v="1104820130822003"/>
        <s v="1104820130825005"/>
        <s v="1104820130825007"/>
        <s v="1104820130830007"/>
        <s v="1104820130905003"/>
        <s v="1104820130905007"/>
        <s v="1104820130906005"/>
        <s v="1104820130906006"/>
        <s v="1104820130910003"/>
        <s v="1104820130928005"/>
        <s v="1104820130928008"/>
        <s v="1104820130928015"/>
        <s v="1104820130928017"/>
        <s v="1104820131005004"/>
        <s v="1104820131006003"/>
        <s v="1104820131006004"/>
        <s v="1104820131009019"/>
        <s v="1104820131014001"/>
        <s v="1104820131020011"/>
        <s v="1104820131025002"/>
        <s v="1104820131026002"/>
        <s v="1104820131026008"/>
        <s v="1104820131027007"/>
        <s v="1104820131115002"/>
        <s v="1104820131115003"/>
        <s v="1104820131117010"/>
        <s v="1104820140601001"/>
        <s v="1104820140601011"/>
        <s v="1104820140602003"/>
        <s v="1104820140602004"/>
        <s v="1104820140602006"/>
        <s v="1104820140608004"/>
        <s v="1104820140608005"/>
        <s v="1104820140608007"/>
        <s v="1104820140609001"/>
        <s v="1104820140627015"/>
        <s v="1104820140630005"/>
        <s v="1104820140718001"/>
        <s v="1104820140722001"/>
        <s v="1104820140722003"/>
        <s v="1104820140723001"/>
        <s v="1104820140723008"/>
        <s v="1104820140731010"/>
        <s v="1104820140807001"/>
        <s v="1104820140814003"/>
        <s v="1104820140814008"/>
        <s v="1104820140816001"/>
        <s v="1104820140817001"/>
        <s v="1104820140831001"/>
        <s v="1104820140831004"/>
        <s v="1104820140831014"/>
        <s v="1104820140904007"/>
        <s v="1104820140926013"/>
        <s v="1104820140926014"/>
        <s v="1104820140928003"/>
        <s v="1104820141023006"/>
        <s v="1104820141023007"/>
        <s v="1104820141105001"/>
        <s v="1104820141112005"/>
        <s v="1104820141112010"/>
        <s v="1104820141130004"/>
        <s v="1104820141214002"/>
        <s v="1104820141218002"/>
        <s v="1104820141218006"/>
        <s v="1104820141227012"/>
        <s v="1104820141227014"/>
        <s v="1104820141228001"/>
        <s v="1104920130505003"/>
        <s v="1104920130518001"/>
        <s v="1104920130518003"/>
        <s v="1104920130601007"/>
        <s v="1104920130602017"/>
        <s v="1104920130628001"/>
        <s v="1104920130707023"/>
        <s v="1104920130707040"/>
        <s v="1104920130707049"/>
        <s v="1104920130712001"/>
        <s v="1104920130719001"/>
        <s v="1104920130720001"/>
        <s v="1104920130720005"/>
        <s v="1104920130727006"/>
        <s v="1104920130727012"/>
        <s v="1104920130727017"/>
        <s v="1104920130727021"/>
        <s v="1104920130727023"/>
        <s v="1104920130727026"/>
        <s v="1104920130728005"/>
        <s v="1104920130731001"/>
        <s v="1104920130822001"/>
        <s v="1104920130904001"/>
        <s v="1104920130914002"/>
        <s v="1104920131020004"/>
        <s v="1104920131026022"/>
        <s v="1104920131026026"/>
        <s v="1104920131027004"/>
        <s v="1104920131028004"/>
        <s v="1104920131028010"/>
        <s v="1104920131030001"/>
        <s v="1104920131030003"/>
        <s v="1104920131030005"/>
        <s v="1104920131030008"/>
        <s v="1104920131030011"/>
        <s v="1104920140405002"/>
        <s v="1104920140405005"/>
        <s v="1104920140502010"/>
        <s v="1104920140503001"/>
        <s v="1104920140509005"/>
        <s v="1104920140509014"/>
        <s v="1104920140510003"/>
        <s v="1104920140519003"/>
        <s v="1104920140531001"/>
        <s v="1104920140531010"/>
        <s v="1104920140602003"/>
        <s v="1104920140719001"/>
        <s v="1104920140720005"/>
        <s v="1104920140723001"/>
        <s v="1104920140812001"/>
        <s v="1104920140812004"/>
        <s v="1104920140812006"/>
        <s v="1104920140818001"/>
        <s v="1104920140830005"/>
        <s v="1104920140903001"/>
        <s v="1104920140903008"/>
        <s v="1104920141006001"/>
        <s v="1104920141006002"/>
        <s v="1104920141006010"/>
        <s v="1104920141006013"/>
        <s v="1104920141014005"/>
        <s v="1104920141014014"/>
        <s v="1104920141014016"/>
        <s v="1104920141025024"/>
        <s v="1104920141026007"/>
        <s v="1104920141026010"/>
        <s v="1104920141026019"/>
        <s v="1104920141026024"/>
        <s v="1104920141117001"/>
        <s v="1104920141117003"/>
        <s v="1104920141117005"/>
        <s v="1104920141215001"/>
        <s v="1105220130517006"/>
        <s v="1105220130517010"/>
        <s v="1105220130519002"/>
        <s v="1105220130621005"/>
        <s v="1105220130621007"/>
        <s v="1105220130621010"/>
        <s v="1105220130716006"/>
        <s v="1105220130730001"/>
        <s v="1105220130730008"/>
        <s v="1105220130807001"/>
        <s v="1105220130807003"/>
        <s v="1105220130809003"/>
        <s v="1105220130809005"/>
        <s v="1105220130809007"/>
        <s v="1105220130809008"/>
        <s v="1105220130820007"/>
        <s v="1105220130827001"/>
        <s v="1105220130927001"/>
        <s v="1105220131002008"/>
        <s v="1105220131117002"/>
        <s v="1105220131119004"/>
        <s v="1105220140223002"/>
        <s v="1105220140223005"/>
        <s v="1105220140410001"/>
        <s v="1105220140410003"/>
        <s v="1105220140504013"/>
        <s v="1105220140511004"/>
        <s v="1105220140523001"/>
        <s v="1105220140523002"/>
        <s v="1105220140528006"/>
        <s v="1105220140610001"/>
        <s v="1105220140630004"/>
        <s v="1105220140711001"/>
        <s v="1105220140815001"/>
        <s v="1105220140817001"/>
        <s v="1105220140817002"/>
        <s v="1105220140817006"/>
        <s v="1105220140818005"/>
        <s v="1105220141019001"/>
        <s v="1105220141019003"/>
        <s v="1105220141025008"/>
        <s v="1105220141025014"/>
        <s v="1105920130519003"/>
        <s v="1105920130602007"/>
        <s v="1105920130610012"/>
        <s v="1105920130613002"/>
        <s v="1105920130616001"/>
        <s v="1105920130616004"/>
        <s v="1105920130616010"/>
        <s v="1105920130621005"/>
        <s v="1105920130622001"/>
        <s v="1105920130622002"/>
        <s v="1105920130622003"/>
        <s v="1105920130708001"/>
        <s v="1105920130708002"/>
        <s v="1105920130713001"/>
        <s v="1105920130716004"/>
        <s v="1105920130720006"/>
        <s v="1105920130801002"/>
        <s v="1105920130802015"/>
        <s v="1105920130816008"/>
        <s v="1105920130816012"/>
        <s v="1105920130816022"/>
        <s v="1105920130829002"/>
        <s v="1105920131002004"/>
        <s v="1105920131002007"/>
        <s v="1105920131002008"/>
        <s v="1105920131002010"/>
        <s v="1105920131017007"/>
        <s v="1105920131017016"/>
        <s v="1105920131017017"/>
        <s v="1105920131022001"/>
        <s v="1105920131022003"/>
        <s v="1105920131023004"/>
        <s v="1105920131028003"/>
        <s v="1105920131105002"/>
        <s v="1105920131105005"/>
        <s v="1105920131110002"/>
        <s v="1105920131116014"/>
        <s v="1105920131116018"/>
        <s v="1105920131116019"/>
        <s v="1105920131123007"/>
        <s v="1105920131201009"/>
        <s v="1105920140113006"/>
        <s v="1105920140209010"/>
        <s v="1105920140321002"/>
        <s v="1105920140503002"/>
        <s v="1105920140503004"/>
        <s v="1105920140503008"/>
        <s v="1105920140503012"/>
        <s v="1105920140503020"/>
        <s v="1105920140503027"/>
        <s v="1105920140508009"/>
        <s v="1105920140508011"/>
        <s v="1105920140524005"/>
        <s v="1105920140617015"/>
        <s v="1105920140625011"/>
        <s v="1105920140628004"/>
        <s v="1105920140628011"/>
        <s v="1105920140711004"/>
        <s v="1105920140712011"/>
        <s v="1105920140712012"/>
        <s v="1105920140712013"/>
        <s v="1105920140712014"/>
        <s v="1105920140713012"/>
        <s v="1105920140713014"/>
        <s v="1105920140713041"/>
        <s v="1105920140713049"/>
        <s v="1105920140806010"/>
        <s v="1105920140809001"/>
        <s v="1105920140809002"/>
        <s v="1105920140813001"/>
        <s v="1105920140813006"/>
        <s v="1105920140820009"/>
        <s v="1105920140822003"/>
        <s v="1105920140823002"/>
        <s v="1105920140824001"/>
        <s v="1105920140824004"/>
        <s v="1105920140831001"/>
        <s v="1105920140831008"/>
        <s v="1105920140831011"/>
        <s v="1105920140831013"/>
        <s v="1105920140905002"/>
        <s v="1105920140913002"/>
        <s v="1105920140913003"/>
        <s v="1105920141003001"/>
        <s v="1105920141003003"/>
        <s v="1105920141003008"/>
        <s v="1105920141021001"/>
        <s v="1105920141021008"/>
        <s v="1105920141021015"/>
        <s v="1105920141021019"/>
        <s v="1105920141022008"/>
        <s v="1105920141102005"/>
        <s v="1105920141105005"/>
        <s v="1105920141105006"/>
        <s v="1105920141116003"/>
        <s v="1105920141219005"/>
        <s v="1105920141219008"/>
        <s v="1106220130517004"/>
        <s v="1106220130518001"/>
        <s v="1106220130518006"/>
        <s v="1106220130518011"/>
        <s v="1106220130531002"/>
        <s v="1106220130531009"/>
        <s v="1106220130531012"/>
        <s v="1106220130611001"/>
        <s v="1106220130615006"/>
        <s v="1106220130623006"/>
        <s v="1106220130629011"/>
        <s v="1106220130717009"/>
        <s v="1106220130718001"/>
        <s v="1106220130718005"/>
        <s v="1106220130721001"/>
        <s v="1106220130802008"/>
        <s v="1106220130818011"/>
        <s v="1106220130827002"/>
        <s v="1106220130914001"/>
        <s v="1106220130921001"/>
        <s v="1106220130921002"/>
        <s v="1106220131005001"/>
        <s v="1106220131014001"/>
        <s v="1106220131026001"/>
        <s v="1106220131026012"/>
        <s v="1106220131026016"/>
        <s v="1106220131026019"/>
        <s v="1106220131108003"/>
        <s v="1106220131124001"/>
        <s v="1106220140409001"/>
        <s v="1106220140412001"/>
        <s v="1106220140417001"/>
        <s v="1106220140423007"/>
        <s v="1106220140426002"/>
        <s v="1106220140502001"/>
        <s v="1106220140506003"/>
        <s v="1106220140507002"/>
        <s v="1106220140616007"/>
        <s v="1106220140616013"/>
        <s v="1106220140707005"/>
        <s v="1106220140711001"/>
        <s v="1106220140719004"/>
        <s v="1106220140719006"/>
        <s v="1106220140719010"/>
        <s v="1106220140724001"/>
        <s v="1106220140728001"/>
        <s v="1106220140816001"/>
        <s v="1106220140820001"/>
        <s v="1106220140821001"/>
        <s v="1106220140827001"/>
        <s v="1106220141007001"/>
        <s v="1106420141006005"/>
        <s v="1108120130330002"/>
        <s v="1108120130330005"/>
        <s v="1108120130330006"/>
        <s v="1108120130330007"/>
        <s v="1108120130615010"/>
        <s v="1108120130615011"/>
        <s v="1108120130615016"/>
        <s v="1108120130615020"/>
        <s v="1108120130616005"/>
        <s v="1108120130616007"/>
        <s v="1108120130616008"/>
        <s v="1108120130818010"/>
        <s v="1108120130818012"/>
        <s v="1108120130825002"/>
        <s v="1108120131015004"/>
        <s v="1108120131116002"/>
        <s v="1108120140115001"/>
        <s v="1108120140401001"/>
        <s v="1108120140401005"/>
        <s v="1108120140417001"/>
        <s v="1108120140615011"/>
        <s v="1108120140621001"/>
        <s v="1108120140621005"/>
        <s v="1108120140706001"/>
        <s v="1108120140711006"/>
        <s v="1108120140711013"/>
        <s v="1108120140711018"/>
        <s v="1108120140725005"/>
        <s v="1108120140727008"/>
        <s v="1108120140824009"/>
        <s v="1108120140824011"/>
        <s v="1108120140824014"/>
        <s v="1108620130414010"/>
        <s v="1108620130502001"/>
        <s v="1108620130522001"/>
        <s v="1108620130525001"/>
        <s v="1108620130528006"/>
        <s v="1108620130529006"/>
        <s v="1108620130529010"/>
        <s v="1108620130601004"/>
        <s v="1108620130601005"/>
        <s v="1108620130601006"/>
        <s v="1108620130601008"/>
        <s v="1108620130609001"/>
        <s v="1108620130615002"/>
        <s v="1108620130615004"/>
        <s v="1108620130615008"/>
        <s v="1108620130616016"/>
        <s v="1108620130617008"/>
        <s v="1108620130708005"/>
        <s v="1108620130726013"/>
        <s v="1108620130726014"/>
        <s v="1108620130802003"/>
        <s v="1108620130805002"/>
        <s v="1108620130805004"/>
        <s v="1108620130823001"/>
        <s v="1108620130905006"/>
        <s v="1108620130905008"/>
        <s v="1108620131005007"/>
        <s v="1108620131005009"/>
        <s v="1108620131006003"/>
        <s v="1108620131012001"/>
        <s v="1108620131012003"/>
        <s v="1108620131012005"/>
        <s v="1108620131013001"/>
        <s v="1108620131016001"/>
        <s v="1108620131019004"/>
        <s v="1108620131019005"/>
        <s v="1108620131021008"/>
        <s v="1108620131029001"/>
        <s v="1108620131029002"/>
        <s v="1108620131031002"/>
        <s v="1108620131115003"/>
        <s v="1108620131122005"/>
        <s v="1108620131122007"/>
        <s v="1108620131122009"/>
        <s v="1108620131122011"/>
        <s v="1108620131203005"/>
        <s v="1108720130108007"/>
        <s v="1108720130112001"/>
        <s v="1108720130112005"/>
        <s v="1108720130112008"/>
        <s v="1108720130112013"/>
        <s v="1108720130112015"/>
        <s v="1108720130113006"/>
        <s v="1108720130531001"/>
        <s v="1108720130531007"/>
        <s v="1108720130531013"/>
        <s v="1108720130601012"/>
        <s v="1108720130601018"/>
        <s v="1108720130601021"/>
        <s v="1108720130601024"/>
        <s v="1108720130601028"/>
        <s v="1108720130609006"/>
        <s v="1108720130609012"/>
        <s v="1108720130611001"/>
        <s v="1108720130615002"/>
        <s v="1108720130615010"/>
        <s v="1108720130707007"/>
        <s v="1108720130710002"/>
        <s v="1108720130710004"/>
        <s v="1108720130710010"/>
        <s v="1108720130710013"/>
        <s v="1108720130710015"/>
        <s v="1108720130710018"/>
        <s v="1108720130710020"/>
        <s v="1108720130710025"/>
        <s v="1108720130710028"/>
        <s v="1108720130714003"/>
        <s v="1108720130728018"/>
        <s v="1108720130804001"/>
        <s v="1108720130804014"/>
        <s v="1108720130813019"/>
        <s v="1108720130814006"/>
        <s v="1108720130830001"/>
        <s v="1108720130830007"/>
        <s v="1108720130901004"/>
        <s v="1108720130901014"/>
        <s v="1108720130912004"/>
        <s v="1108720130915004"/>
        <s v="1108720130920005"/>
        <s v="1108720130920007"/>
        <s v="1108720130920015"/>
        <s v="1108720130924002"/>
        <s v="1108720130925009"/>
        <s v="1108720130925018"/>
        <s v="1108720130925020"/>
        <s v="1108720130925025"/>
        <s v="1108720130925027"/>
        <s v="1108720130925029"/>
        <s v="1108720130925030"/>
        <s v="1108720130925034"/>
        <s v="1108720130925036"/>
        <s v="1108720130929008"/>
        <s v="1108720130929010"/>
        <s v="1108720130930001"/>
        <s v="1108720130930002"/>
        <s v="1108720130930008"/>
        <s v="1108720130930014"/>
        <s v="1108720130930018"/>
        <s v="1108720131006001"/>
        <s v="1108720131006002"/>
        <s v="1108720131006015"/>
        <s v="1108720131006024"/>
        <s v="1108720131006026"/>
        <s v="1108720131006028"/>
        <s v="1108720131006032"/>
        <s v="1108720131006033"/>
        <s v="1108720131006040"/>
        <s v="1108720131006048"/>
        <s v="1108720131011003"/>
        <s v="1108720131011012"/>
        <s v="1108720131014007"/>
        <s v="1108720131014016"/>
        <s v="1108720131022006"/>
        <s v="1108720131022008"/>
        <s v="1108720131022013"/>
        <s v="1108720131022014"/>
        <s v="1108720131022017"/>
        <s v="1108720131026009"/>
        <s v="1108720131026012"/>
        <s v="1108720131116003"/>
        <s v="1108720131116009"/>
        <s v="1108720131116011"/>
        <s v="1108720131116014"/>
        <s v="1108720131116020"/>
        <s v="1108720131116022"/>
        <s v="1108720131116025"/>
        <s v="1108720131117001"/>
        <s v="1108720140113001"/>
        <s v="1108720140504024"/>
        <s v="1108720140504029"/>
        <s v="1108720140506007"/>
        <s v="1108720140506010"/>
        <s v="1108720140512013"/>
        <s v="1108720140520001"/>
        <s v="1108720140522003"/>
        <s v="1108720140522004"/>
        <s v="1108720140522010"/>
        <s v="1108720140522017"/>
        <s v="1108720140522023"/>
        <s v="1108720140523002"/>
        <s v="1108720140523004"/>
        <s v="1108720140524004"/>
        <s v="1108720140524019"/>
        <s v="1108720140527007"/>
        <s v="1108720140602004"/>
        <s v="1108720140602006"/>
        <s v="1108720140606010"/>
        <s v="1108720140606013"/>
        <s v="1108720140606015"/>
        <s v="1108720140606017"/>
        <s v="1108720140606020"/>
        <s v="1108720140606023"/>
        <s v="1108720140606029"/>
        <s v="1108720140606031"/>
        <s v="1108720140606043"/>
        <s v="1108720140609003"/>
        <s v="1108720140609005"/>
        <s v="1108720140610001"/>
        <s v="1108720140610002"/>
        <s v="1108720140610016"/>
        <s v="1108720140610017"/>
        <s v="1108720140614001"/>
        <s v="1108720140615038"/>
        <s v="1108720140615040"/>
        <s v="1108720140619002"/>
        <s v="1108720140619007"/>
        <s v="1108720140621001"/>
        <s v="1108720140629011"/>
        <s v="1108720140629014"/>
        <s v="1108720140706027"/>
        <s v="1108720140707001"/>
        <s v="1108720140715001"/>
        <s v="1108720140717002"/>
        <s v="1108720140717012"/>
        <s v="1108720140806003"/>
        <s v="1108720140808001"/>
        <s v="1108720140808009"/>
        <s v="1108720140808015"/>
        <s v="1108720140809005"/>
        <s v="1108720140815006"/>
        <s v="1108720140816001"/>
        <s v="1108720140816007"/>
        <s v="1108720140818003"/>
        <s v="1108720140822005"/>
        <s v="1108720140829006"/>
        <s v="1108720140829009"/>
        <s v="1108720140831001"/>
        <s v="1108720140903004"/>
        <s v="1108720140904003"/>
        <s v="1108720140906022"/>
        <s v="1108720140906034"/>
        <s v="1108720140907001"/>
        <s v="1108720140926010"/>
        <s v="1108720140926012"/>
        <s v="1108720141002001"/>
        <s v="1108720141015001"/>
        <s v="1108720141017001"/>
        <s v="1108720141017003"/>
        <s v="1108720141017011"/>
        <s v="1108720141108001"/>
        <s v="1108720141108007"/>
        <s v="1108720141110001"/>
        <s v="1108720141110022"/>
        <s v="1108720141110031"/>
        <s v="1108720141116010"/>
        <s v="1108720141126001"/>
        <s v="1108720141213002"/>
        <s v="1109920141011010"/>
        <s v="1109920141011012"/>
        <s v="1109920141011014"/>
        <s v="1109920141011016"/>
        <s v="1109920141011018"/>
        <s v="1109920141011019"/>
        <s v="1109920141011020"/>
        <s v="1109920141011022"/>
        <s v="1511220130219001"/>
        <s v="1511220130520002"/>
        <s v="1511220130720001"/>
        <s v="1511220130727004"/>
        <s v="1511220130727009"/>
        <s v="1511220130727010"/>
        <s v="1511220130823002"/>
        <s v="1511220130902001"/>
        <s v="1511220130914001"/>
        <s v="1511220140316001"/>
        <s v="1511220140520004"/>
        <s v="1511220140523003"/>
        <s v="1511220140531016"/>
        <s v="1511220140607008"/>
        <s v="1511220140607010"/>
        <s v="1511220140607017"/>
        <s v="1511220140607021"/>
        <s v="1511220140607036"/>
        <s v="1511220140607039"/>
        <s v="1511220140607044"/>
        <s v="1511220140618012"/>
        <s v="1511220140628001"/>
        <s v="1511220140629001"/>
        <s v="1511220140629005"/>
        <s v="1511220140629008"/>
        <s v="1511220140715005"/>
        <s v="1511220140718006"/>
        <s v="1511220140718013"/>
        <s v="1511220140718027"/>
        <s v="1511220140718032"/>
        <s v="1511220140720001"/>
        <s v="1511220140720007"/>
        <s v="1511220140810003"/>
        <s v="1511220140810019"/>
        <s v="1511220140810033"/>
        <s v="1511220140811002"/>
        <s v="1511220140823006"/>
        <s v="1511220140823007"/>
        <s v="1511220140823008"/>
        <s v="1511220140823009"/>
        <s v="1511220140919010"/>
        <s v="1511220140919012"/>
        <s v="1511220140919013"/>
        <s v="1511220140919031"/>
        <s v="1511220141007001"/>
        <s v="1511220141128018"/>
        <s v="1511220141213004"/>
        <s v="1511220141213005"/>
        <s v="1511220141213006"/>
        <s v="1511220141213011"/>
        <s v="1511220141213018"/>
        <s v="1511220141220001"/>
        <s v="1511220141220009"/>
        <s v="1511220141220025"/>
        <s v="1511220141220027"/>
        <s v="1511220141220028"/>
        <s v="1511220141220040"/>
        <s v="1511220141220051"/>
        <s v="1511220141221004"/>
        <s v="1515620130105007"/>
        <s v="1515620130107001"/>
        <s v="1515620130107007"/>
        <s v="1515620130120001"/>
        <s v="1515620130127008"/>
        <s v="1515620130202011"/>
        <s v="1515620130218001"/>
        <s v="1515620130224005"/>
        <s v="1515620130224008"/>
        <s v="1515620130224012"/>
        <s v="1515620130227004"/>
        <s v="1515620130407012"/>
        <s v="1515620130407015"/>
        <s v="1515620130414004"/>
        <s v="1515620130507004"/>
        <s v="1515620130507007"/>
        <s v="1515620130507009"/>
        <s v="1515620130509012"/>
        <s v="1515620130511004"/>
        <s v="1515620130511007"/>
        <s v="1515620130511013"/>
        <s v="1515620130511015"/>
        <s v="1515620130511017"/>
        <s v="1515620130530001"/>
        <s v="1515620130617005"/>
        <s v="1515620130617007"/>
        <s v="1515620130617012"/>
        <s v="1515620130617014"/>
        <s v="1515620130617017"/>
        <s v="1515620130624003"/>
        <s v="1515620130707005"/>
        <s v="1515620130712007"/>
        <s v="1515620130728001"/>
        <s v="1515620130728007"/>
        <s v="1515620130728010"/>
        <s v="1515620130728017"/>
        <s v="1515620130810008"/>
        <s v="1515620130810013"/>
        <s v="1515620130810015"/>
        <s v="1515620130810019"/>
        <s v="1515620130817008"/>
        <s v="1515620130817010"/>
        <s v="1515620130818001"/>
        <s v="1515620130824001"/>
        <s v="1515620130824007"/>
        <s v="1515620130824009"/>
        <s v="1515620130824015"/>
        <s v="1515620130824018"/>
        <s v="1515620130824021"/>
        <s v="1515620130824022"/>
        <s v="1515620130824025"/>
        <s v="1515620130824027"/>
        <s v="1515620130824030"/>
        <s v="1515620130824032"/>
        <s v="1515620130824034"/>
        <s v="1515620130824036"/>
        <s v="1515620130824039"/>
        <s v="1515620130824042"/>
        <s v="1515620130830001"/>
        <s v="1515620130906001"/>
        <s v="1515620130906005"/>
        <s v="1515620130906018"/>
        <s v="1515620130911008"/>
        <s v="1515620130915003"/>
        <s v="1515620130915010"/>
        <s v="1515620130915016"/>
        <s v="1515620130915018"/>
        <s v="1515620130915024"/>
        <s v="1515620130928003"/>
        <s v="1515620131012001"/>
        <s v="1515620131109004"/>
        <s v="1515620131207004"/>
        <s v="1515620131207012"/>
        <s v="1515620131220013"/>
        <s v="1515620140126001"/>
        <s v="1515620140201005"/>
        <s v="1515620140215004"/>
        <s v="1515620140222017"/>
        <s v="1515620140225003"/>
        <s v="1515620140225012"/>
        <s v="1515620140302004"/>
        <s v="1515620140308001"/>
        <s v="1515620140407002"/>
        <s v="1515620140428008"/>
        <s v="1515620140524008"/>
        <s v="1515620140524010"/>
        <s v="1515620140524012"/>
        <s v="1515620140524016"/>
        <s v="1515620140524020"/>
        <s v="1515620140531001"/>
        <s v="1515620140531004"/>
        <s v="1515620140531007"/>
        <s v="1515620140531014"/>
        <s v="1515620140607008"/>
        <s v="1515620140614006"/>
        <s v="1515620140620001"/>
        <s v="1515620140620009"/>
        <s v="1515620140621005"/>
        <s v="1515620140621007"/>
        <s v="1515620140622003"/>
        <s v="1515620140624001"/>
        <s v="1515620140624002"/>
        <s v="1515620140624007"/>
        <s v="1515620140624009"/>
        <s v="1515620140624011"/>
        <s v="1515620140704011"/>
        <s v="1515620140712001"/>
        <s v="1515620140712008"/>
        <s v="1515620140712015"/>
        <s v="1515620140719002"/>
        <s v="1515620140803006"/>
        <s v="1515620140809007"/>
        <s v="1515620140809021"/>
        <s v="1515620140813008"/>
        <s v="1515620140816008"/>
        <s v="1515620140816018"/>
        <s v="1515620140816022"/>
        <s v="1515620140816024"/>
        <s v="1515620140828001"/>
        <s v="1515620141013009"/>
        <s v="1515620141023003"/>
        <s v="1515620141025012"/>
        <s v="1515620141031004"/>
        <s v="1515620141116015"/>
        <s v="1515620141116019"/>
        <s v="1515620141212001"/>
        <s v="1515620141212008"/>
        <s v="1526320140718007"/>
        <s v="1530420130112006"/>
        <s v="1530420130518067"/>
        <s v="1530420130518078"/>
        <s v="1530420130518093"/>
        <s v="1530420130518104"/>
        <s v="1530420130518111"/>
        <s v="1530420130804008"/>
        <s v="1530420130804012"/>
        <s v="1530420130804019"/>
        <s v="1530420130804022"/>
        <s v="1530420130811001"/>
        <s v="1530420130811007"/>
        <s v="1530420130811017"/>
        <s v="1530420130908011"/>
        <s v="1530420131001008"/>
        <s v="1530420131012010"/>
        <s v="1530420131012012"/>
        <s v="1530420131110001"/>
        <s v="1530420140201001"/>
        <s v="1530420140223005"/>
        <s v="1530420140223018"/>
        <s v="1530420140223027"/>
        <s v="1530420140524008"/>
        <s v="1530420140524010"/>
        <s v="1530420140616004"/>
        <s v="1534520130222022"/>
        <s v="1534520140404010"/>
        <s v="1534520140530013"/>
        <s v="1534520140530022"/>
        <s v="1534520140530024"/>
        <s v="1534520140531022"/>
        <s v="1534520140531025"/>
        <s v="1534520140531029"/>
        <s v="1534520140531047"/>
        <s v="1534520140601001"/>
        <s v="1534520140604002"/>
        <s v="1534520140622009"/>
        <s v="1534520140622016"/>
        <s v="1534520140622029"/>
        <s v="1534520140713001"/>
        <s v="1534520140713006"/>
        <s v="1534520140713016"/>
        <s v="1534520140713020"/>
        <s v="1534520140713026"/>
        <s v="1534520140713030"/>
        <s v="1534520140713033"/>
        <s v="1534520140713037"/>
        <s v="1534520140713045"/>
        <s v="1534520140725004"/>
        <s v="1534520140725016"/>
        <s v="1534520140725023"/>
        <s v="1534520140725027"/>
        <s v="1534520140725031"/>
        <s v="1534520140725045"/>
        <s v="1534520140725051"/>
        <s v="1534520141026012"/>
        <s v="1534520141026013"/>
        <s v="1534720130901009"/>
        <s v="1534720140411003"/>
        <s v="1535720140711005"/>
        <s v="1535720140711014"/>
        <s v="1535720140711015"/>
        <s v="1535720140711020"/>
        <s v="1535720140713004"/>
        <s v="1543720130102024"/>
        <s v="1543720130102026"/>
        <s v="1543720130106029"/>
        <s v="1544420130825027"/>
        <s v="1544720130825001"/>
        <s v="1549120130125004"/>
        <s v="1549120130125007"/>
        <s v="1549120130210018"/>
        <s v="1549120130210021"/>
        <s v="1549120130221006"/>
        <s v="1549120130317010"/>
        <s v="1549120130410003"/>
        <s v="1549120130512003"/>
        <s v="1549120130623009"/>
        <s v="1549120130929002"/>
        <s v="1549120130929007"/>
        <s v="1549120131014001"/>
        <s v="1549120140404002"/>
        <s v="1549120140404005"/>
        <s v="1549120140504013"/>
        <s v="1549120140504040"/>
        <s v="1549120140607003"/>
        <s v="1549120140615006"/>
        <s v="1549120140621003"/>
        <s v="1549120140628003"/>
        <s v="1549120140628007"/>
        <s v="1549120140628013"/>
        <s v="1549120140628019"/>
        <s v="1549120140704003"/>
        <s v="1549120140729008"/>
        <s v="1549120140824004"/>
        <s v="1549120140824008"/>
        <s v="1549120140824010"/>
        <s v="1549120140824012"/>
        <s v="1549120140829002"/>
        <s v="1549120140829011"/>
        <s v="1549120141012010"/>
        <s v="1550820130202016"/>
        <s v="1550820130713006"/>
        <s v="1550820130713009"/>
        <s v="1550820130713022"/>
        <s v="1550820130713032"/>
        <s v="1550820130725002"/>
        <s v="1550820130902001"/>
        <s v="1550820131018005"/>
        <s v="1550820131020005"/>
        <s v="1550820131020010"/>
        <s v="1550820131020013"/>
        <s v="1550820131020017"/>
        <s v="1550820131206001"/>
        <s v="1550820140102033"/>
        <s v="1550820140216001"/>
        <s v="1550820140524006"/>
        <s v="1550820140524026"/>
        <s v="1550820140524037"/>
        <s v="1550820140601018"/>
        <s v="1550820140608001"/>
        <s v="1550820140608003"/>
        <s v="1550820140608031"/>
        <s v="1554220130629003"/>
        <s v="1554220130727005"/>
        <s v="1554220130727006"/>
        <s v="1554220130831010"/>
        <s v="1554220131006004"/>
        <s v="1554220140712001"/>
        <s v="1554220140809017"/>
        <s v="1554220140815001"/>
        <s v="1555820130106008"/>
        <s v="1555820130403002"/>
        <s v="1555820130922015"/>
        <s v="1555820140606005"/>
        <s v="1561120130413001"/>
        <s v="1561120130428010"/>
        <s v="1561120130616011"/>
        <s v="1561120130707010"/>
        <s v="1561120130831005"/>
        <s v="1561120131130003"/>
        <s v="1561120131130009"/>
        <s v="1561120140209010"/>
        <s v="1561120140209011"/>
        <s v="1561220130504015"/>
        <s v="1561220130519030"/>
        <s v="1561220130602006"/>
        <s v="1561220130613001"/>
        <s v="1561220130629005"/>
        <s v="1561220130629012"/>
        <s v="1561220130714001"/>
        <s v="1561220130914008"/>
        <s v="1561220130914023"/>
        <s v="1561220140125031"/>
        <s v="1561220140322001"/>
        <s v="1561220140322011"/>
        <s v="1561220140423001"/>
        <s v="1561220140423016"/>
        <s v="1561220140523001"/>
        <s v="1561220140526020"/>
        <s v="1561220140713016"/>
        <s v="1561220140713020"/>
        <s v="1561220140713028"/>
        <s v="1561220140801007"/>
        <s v="1563220130824001"/>
        <s v="1563220130828013"/>
        <s v="1563220131014004"/>
        <s v="1563220131019001"/>
        <s v="1563220131019002"/>
        <s v="1563220131019010"/>
        <s v="1563220131025001"/>
        <s v="1563220131209001"/>
        <s v="1563220131209004"/>
        <s v="1563220131209008"/>
        <s v="1563220131209010"/>
        <s v="1563220131214001"/>
        <s v="1563220131214003"/>
        <s v="1563220131231002"/>
        <s v="1563220140109006"/>
        <s v="1563220140117004"/>
        <s v="1563220140117006"/>
        <s v="1563220140117009"/>
        <s v="1563220140120010"/>
        <s v="1563220140120014"/>
        <s v="1563220140120018"/>
        <s v="1563220140120021"/>
        <s v="1563220140126008"/>
        <s v="1563220140302017"/>
        <s v="1563220140309001"/>
        <s v="1563220140322015"/>
        <s v="1563220140424005"/>
        <s v="1563220140424007"/>
        <s v="1563220140424009"/>
        <s v="1563220140426002"/>
        <s v="1563220140426004"/>
        <s v="1563220140426006"/>
        <s v="1563220140426008"/>
        <s v="1563220140426012"/>
        <s v="1563220140426016"/>
        <s v="1563220140606010"/>
        <s v="1563220140612016"/>
        <s v="1563220140620008"/>
        <s v="1563220140620020"/>
        <s v="1563220140620026"/>
        <s v="1563220140706006"/>
        <s v="1563220140706028"/>
        <s v="1563220140706032"/>
        <s v="1563220140717007"/>
        <s v="1563220140724005"/>
        <s v="1563220140724007"/>
        <s v="1563220140808002"/>
        <s v="1563220140808004"/>
        <s v="1563220140817001"/>
        <s v="1563220140901015"/>
        <s v="1563220140901021"/>
        <s v="1563220140901026"/>
        <s v="1563220140901028"/>
        <s v="1563220140914023"/>
        <s v="1563220140914040"/>
        <s v="1563220140914043"/>
        <s v="1563220140920001"/>
        <s v="1563220140920003"/>
        <s v="1563220140922005"/>
        <s v="1563220140922007"/>
        <s v="1563220140922011"/>
        <s v="1563220141021002"/>
        <s v="1563220141021012"/>
        <s v="1563220141021013"/>
        <s v="1563220141219012"/>
        <s v="1563220141219013"/>
        <s v="1563220141227010"/>
        <s v="1563220141228001"/>
        <s v="1563220141228002"/>
        <s v="1563220141228004"/>
        <s v="1563220141228010"/>
        <s v="1563220141228011"/>
        <s v="1563220141228014"/>
        <s v="1563220141228015"/>
        <s v="1563220141228017"/>
        <s v="1563220141228022"/>
        <s v="1563220141228025"/>
        <s v="1563620140617011"/>
        <s v="1563620140617013"/>
        <s v="1563620140921002"/>
        <s v="1563620140921009"/>
        <s v="1563620141018040"/>
        <s v="1563620141226008"/>
        <s v="1565120140614015"/>
        <s v="1565120140614019"/>
        <s v="1565120140614032"/>
        <s v="1565120140614038"/>
        <s v="1565120140719004"/>
        <s v="1565120140719016"/>
        <s v="1565120140719030"/>
        <s v="1565120140719037"/>
        <s v="1565120140725010"/>
        <s v="1565120140725019"/>
        <s v="1565120140725031"/>
        <s v="1565120140725046"/>
        <s v="1565120140725055"/>
        <s v="1565120140725058"/>
        <s v="1565120140725059"/>
        <s v="1565120140809014"/>
        <s v="1565220140615003"/>
        <s v="1565220140615010"/>
        <s v="1565220140629006"/>
        <s v="1565220140629008"/>
        <s v="1565220140629014"/>
        <s v="1565220140720005"/>
        <s v="1565220140720008"/>
        <s v="1565220140720023"/>
        <s v="1565220140720028"/>
        <s v="1565220140720029"/>
        <s v="1565220140720034"/>
        <s v="1565220140727016"/>
        <s v="1565220140727019"/>
        <s v="1565220140727029"/>
        <s v="1565220140727035"/>
        <s v="1565220140728001"/>
        <s v="1565220140803003"/>
        <s v="1565220140812001"/>
        <s v="1565220140815008"/>
        <s v="1565220140824017"/>
        <s v="1565220140824029"/>
        <s v="1565220140824034"/>
        <s v="1565220140914003"/>
        <s v="1565220140914007"/>
        <s v="1565220140914013"/>
        <s v="1565220140919016"/>
        <s v="1565220140920007"/>
        <s v="1565220140927022"/>
        <s v="1565220141007005"/>
        <s v="1565220141009006"/>
        <s v="1565220141019008"/>
        <s v="1565220141019010"/>
        <s v="1565220141206019"/>
        <s v="1565220141206026"/>
        <s v="1565220141214021"/>
        <s v="1565220141214051"/>
        <s v="1565220141219009"/>
        <s v="1565220141222001"/>
        <s v="1565220141226024"/>
        <s v="1565220141226027"/>
        <s v="1566520140817003"/>
        <s v="1566520140817029"/>
        <s v="1566520140817031"/>
        <s v="1566520140817034"/>
        <s v="1566520140907010"/>
        <s v="1566520141217005"/>
        <s v="1604720140622005"/>
        <s v="1604720140901018"/>
        <s v="1605020130430001"/>
        <s v="1605020131006006"/>
        <s v="1605020140412009"/>
        <s v="1605020140412011"/>
        <s v="1605020140524012"/>
        <s v="1605020140816010"/>
        <s v="1657320130617010"/>
        <s v="1657320130624003"/>
        <s v="1657320130629002"/>
        <s v="1657320130629005"/>
        <s v="1657320130629007"/>
        <s v="1657320130702001"/>
        <s v="1657320130707010"/>
        <s v="1657320131029001"/>
        <s v="1657320131213008"/>
        <s v="1657320131216001"/>
        <s v="1657320140509001"/>
        <s v="1657320140523001"/>
        <s v="1657320140523003"/>
        <s v="1657320140526004"/>
        <s v="1657320140718006"/>
        <s v="1657420130518001"/>
        <s v="1657420130608001"/>
        <s v="1657420130616017"/>
        <s v="1657420130628004"/>
        <s v="1657420130628008"/>
        <s v="1657420130628014"/>
        <s v="1657420130728005"/>
        <s v="1657420130901003"/>
        <s v="1657420131004005"/>
        <s v="1657420131206001"/>
        <s v="1657420140308004"/>
        <s v="1657420140321007"/>
        <s v="1657420140508008"/>
        <s v="1657420140606001"/>
        <s v="1657420140705016"/>
        <s v="1657420140725011"/>
        <s v="1657420140725024"/>
        <s v="1657420140725025"/>
        <s v="1657420140830007"/>
        <s v="1657420140830014"/>
        <s v="1657420140913005"/>
        <s v="1657420140913013"/>
        <s v="1657420140913015"/>
        <s v="1657420141006003"/>
        <s v="1657420141006007"/>
        <s v="1657420141006008"/>
        <s v="1657420141112005"/>
        <s v="1657420141112006"/>
        <s v="1657520130509001"/>
        <s v="1657520130603003"/>
        <s v="1657720130810006"/>
        <s v="1657720131019003"/>
        <s v="1657820130417001"/>
        <s v="1657820130427006"/>
        <s v="1657820130427007"/>
        <s v="1657820130608008"/>
        <s v="1657820130608009"/>
        <s v="1657820130608012"/>
        <s v="1657820130608015"/>
        <s v="1657820130608017"/>
        <s v="1657820130608018"/>
        <s v="1657820130608019"/>
        <s v="1657820130630004"/>
        <s v="1657820130630005"/>
        <s v="1657820130630006"/>
        <s v="1657820130724021"/>
        <s v="1657820130804003"/>
        <s v="1657820130902001"/>
        <s v="1657820130907006"/>
        <s v="1657820131110004"/>
        <s v="1657820131110011"/>
        <s v="1657820131110015"/>
        <s v="1657820131231006"/>
        <s v="1721120130616004"/>
        <s v="1721120130727014"/>
        <s v="1721120130823001"/>
        <s v="1721120130825001"/>
        <s v="1721120130912004"/>
        <s v="1721120131019009"/>
        <s v="1721120140503019"/>
        <s v="1721120140719013"/>
        <s v="1721120140723001"/>
        <s v="1721120140723003"/>
        <s v="1721120140817014"/>
        <s v="1721120140822007"/>
        <s v="1721120140904003"/>
        <s v="1721120140906005"/>
        <s v="1721120140906012"/>
        <s v="1721120140913001"/>
        <s v="1721120141018004"/>
        <s v="1721120141021001"/>
        <s v="1721120141021005"/>
        <s v="1721120141025001"/>
        <s v="1721220130608006"/>
        <s v="1721220130608014"/>
        <s v="1721220130704009"/>
        <s v="1721220130704021"/>
        <s v="1721220130803003"/>
        <s v="1721220130803013"/>
        <s v="1721220130826007"/>
        <s v="1721220130828004"/>
        <s v="1721220130828008"/>
        <s v="1721220130902008"/>
        <s v="1721220130902015"/>
        <s v="1721220130914001"/>
        <s v="1721220130928001"/>
        <s v="1721220130928008"/>
        <s v="1721220130928011"/>
        <s v="1721220130928014"/>
        <s v="1721220131027007"/>
        <s v="1721220131027009"/>
        <s v="1721220131027012"/>
        <s v="1721220131228001"/>
        <s v="1721220140308007"/>
        <s v="1721220140314001"/>
        <s v="1721220140426003"/>
        <s v="1721220140426010"/>
        <s v="1721220140514003"/>
        <s v="1721220140521003"/>
        <s v="1721220140606002"/>
        <s v="1721220140621005"/>
        <s v="1721220140621006"/>
        <s v="1721220140725003"/>
        <s v="1721220141012013"/>
        <s v="1721220141026005"/>
        <s v="1721220141026022"/>
        <s v="1721220141107004"/>
        <s v="1723220130527006"/>
        <s v="1723220140315006"/>
        <s v="1723220140405003"/>
        <s v="1723220140529001"/>
        <s v="1723220140529006"/>
        <s v="1723220140614010"/>
        <s v="1723220140614018"/>
        <s v="1723220140817008"/>
        <s v="1723220140817012"/>
        <s v="1723220141217003"/>
        <s v="1723320130817006"/>
        <s v="1723320140511007"/>
        <s v="1723320140712011"/>
        <s v="1723420130413005"/>
        <s v="1723420130901001"/>
        <s v="1723420130920003"/>
        <s v="1723420131030001"/>
        <s v="1723420131122013"/>
        <s v="1723420131130001"/>
        <s v="1723420140504001"/>
        <s v="1723420140504005"/>
        <s v="1723420140627014"/>
        <s v="1723420140718013"/>
        <s v="1723420140731012"/>
        <s v="1723420140802007"/>
        <s v="1723420140817001"/>
        <s v="1723420140927003"/>
        <s v="1723520130427003"/>
        <s v="1723520130601011"/>
        <s v="1723520130601014"/>
        <s v="1723520130601020"/>
        <s v="1723520130619006"/>
        <s v="1723520130626001"/>
        <s v="1723520130626007"/>
        <s v="1723520140322007"/>
        <s v="1723520140513002"/>
        <s v="1723520140513007"/>
        <s v="1723520140901006"/>
        <s v="1723720130519003"/>
        <s v="1723720130527004"/>
        <s v="1723720130616006"/>
        <s v="1723720130623001"/>
        <s v="1723720130623004"/>
        <s v="1723720130623006"/>
        <s v="1723720130707005"/>
        <s v="1723720130707015"/>
        <s v="1723720130721007"/>
        <s v="1723720130721013"/>
        <s v="1723720130723012"/>
        <s v="1723720130728007"/>
        <s v="1723720130803007"/>
        <s v="1723720130811004"/>
        <s v="1723720130907001"/>
        <s v="1723720130921005"/>
        <s v="1723720131005003"/>
        <s v="1723720131005009"/>
        <s v="1723720131005012"/>
        <s v="1723720131006002"/>
        <s v="1723720131006008"/>
        <s v="1723720131006014"/>
        <s v="1723720131118008"/>
        <s v="1723720140308009"/>
        <s v="1723720140413009"/>
        <s v="1723720140413011"/>
        <s v="1723720140426016"/>
        <s v="1723720140426018"/>
        <s v="1723720140505009"/>
        <s v="1723720140506001"/>
        <s v="1723720140506006"/>
        <s v="1723720140704007"/>
        <s v="1723720140724008"/>
        <s v="1723720140724018"/>
        <s v="1723720140831001"/>
        <s v="1723720140831007"/>
        <s v="1723720141018008"/>
        <s v="1723720141206007"/>
        <s v="1723720141214004"/>
        <s v="1723720141214005"/>
        <s v="1723720141214006"/>
        <s v="1729920130526003"/>
        <s v="1729920130527001"/>
        <s v="1729920130530004"/>
        <s v="1729920130704001"/>
        <s v="1729920130704014"/>
        <s v="1729920130707005"/>
        <s v="1729920130718001"/>
        <s v="1729920130718003"/>
        <s v="1729920130718009"/>
        <s v="1729920130718014"/>
        <s v="1729920130718020"/>
        <s v="1729920130718023"/>
        <s v="1729920130802002"/>
        <s v="1729920130802008"/>
        <s v="1729920130808003"/>
        <s v="1729920130811004"/>
        <s v="1729920130811005"/>
        <s v="1729920130901005"/>
        <s v="1729920130903002"/>
        <s v="1729920130903005"/>
        <s v="1729920130903007"/>
        <s v="1729920130914002"/>
        <s v="1729920130914010"/>
        <s v="1729920130927005"/>
        <s v="1729920131010005"/>
        <s v="1729920131010007"/>
        <s v="1729920131010017"/>
        <s v="1729920131011001"/>
        <s v="1729920131020001"/>
        <s v="1729920131107001"/>
        <s v="1729920131107013"/>
        <s v="1729920131206001"/>
        <s v="1733420130708005"/>
        <s v="1733420130708013"/>
        <s v="1733420140614018"/>
        <s v="1733420140621003"/>
        <s v="1733420140725001"/>
        <s v="1733420140725003"/>
        <s v="1733420140922002"/>
        <s v="1733920140831001"/>
        <s v="1734020140411001"/>
        <s v="1734020140530001"/>
        <s v="1734020140711001"/>
        <s v="1741020140323001"/>
        <s v="1741020140412010"/>
        <s v="1741020140412012"/>
        <s v="1741020140412020"/>
        <s v="1741020140529005"/>
        <s v="1741020140529010"/>
        <s v="1741020140629006"/>
        <s v="1741020140629013"/>
        <s v="1741020140728014"/>
        <s v="1741020140802001"/>
        <s v="1741020140802002"/>
        <s v="1741020140802003"/>
        <s v="1741020140802011"/>
        <s v="1741020140802012"/>
        <s v="1741020140809004"/>
        <s v="1741020140823004"/>
        <s v="1741020140823006"/>
        <s v="1741020140823010"/>
        <s v="1741020140823015"/>
        <s v="1741020140823020"/>
        <s v="1741020140914001"/>
        <s v="1741020141001001"/>
        <s v="1741020141029003"/>
        <s v="1741720140411004"/>
        <s v="1741720140411007"/>
        <s v="1741720140502003"/>
        <s v="1741720140503002"/>
        <s v="1741720140503009"/>
        <s v="1741720140503020"/>
        <s v="1741720140522002"/>
        <s v="1741720140524009"/>
        <s v="1741720140525014"/>
        <s v="1741720140525025"/>
        <s v="1741720140525026"/>
        <s v="1741720140525028"/>
        <s v="1741720140525030"/>
        <s v="1741720140525032"/>
        <s v="1741720140525034"/>
        <s v="1741720140525037"/>
        <s v="1741720140525043"/>
        <s v="1741720140525051"/>
        <s v="1741720140606006"/>
        <s v="1741720140609001"/>
        <s v="1741720140609005"/>
        <s v="1741720140615009"/>
        <s v="1741720140615014"/>
        <s v="1741720140615016"/>
        <s v="1741720140615021"/>
        <s v="1741720140615024"/>
        <s v="1741720140616012"/>
        <s v="1741720140621003"/>
        <s v="1741720140626001"/>
        <s v="1741720140626003"/>
        <s v="1741720140626008"/>
        <s v="1741720140626009"/>
        <s v="1741720140626012"/>
        <s v="1741720140627001"/>
        <s v="1741720140627005"/>
        <s v="1741720140627008"/>
        <s v="1741720140627013"/>
        <s v="1741720140627018"/>
        <s v="1741720140627024"/>
        <s v="1741720140630003"/>
        <s v="1741720140630014"/>
        <s v="1741720140712014"/>
        <s v="1741720140712016"/>
        <s v="1741720140712017"/>
        <s v="1741720140712020"/>
        <s v="1741720140712022"/>
        <s v="1741720140713001"/>
        <s v="1741720140713003"/>
        <s v="1741720140725004"/>
        <s v="1741720140727003"/>
        <s v="1741720140727015"/>
        <s v="1741720140731007"/>
        <s v="1741720140731009"/>
        <s v="1741720140802003"/>
        <s v="1741720140808002"/>
        <s v="1741720140815002"/>
        <s v="1741720140816002"/>
        <s v="1741720140816003"/>
        <s v="1741720140816008"/>
        <s v="1741720140816011"/>
        <s v="1741720140816018"/>
        <s v="1741720140821006"/>
        <s v="1741720140821008"/>
        <s v="1741720140821012"/>
        <s v="1741720140821020"/>
        <s v="1741720140822001"/>
        <s v="1741720140823001"/>
        <s v="1741720140823003"/>
        <s v="1741720140823007"/>
        <s v="1741720140824007"/>
        <s v="1741720140824010"/>
        <s v="1741720140825007"/>
        <s v="1741720140906004"/>
        <s v="1741720140907013"/>
        <s v="1741720140907014"/>
        <s v="1741720140912001"/>
        <s v="1741720140912003"/>
        <s v="1741720140912006"/>
        <s v="1741720140912013"/>
        <s v="1741720140913001"/>
        <s v="1741720140913003"/>
        <s v="1741720140914004"/>
        <s v="1741720140921008"/>
        <s v="1741720140930004"/>
        <s v="1741720140930006"/>
        <s v="1741720140930011"/>
        <s v="1741720140930012"/>
        <s v="1741720140930014"/>
        <s v="1741720140930017"/>
        <s v="1741720140930021"/>
        <s v="1741720141003004"/>
        <s v="1741720141003010"/>
        <s v="1741720141003012"/>
        <s v="1741720141003017"/>
        <s v="1741720141003023"/>
        <s v="1741720141003025"/>
        <s v="1741720141003035"/>
        <s v="1741720141003036"/>
        <s v="1741720141011011"/>
        <s v="1741720141011012"/>
        <s v="1741720141011021"/>
        <s v="1741720141024005"/>
        <s v="1741720141024007"/>
        <s v="1741720141024009"/>
        <s v="1741720141026001"/>
        <s v="1741720141026005"/>
        <s v="1741720141027018"/>
        <s v="1741720141029007"/>
        <s v="1741720141029010"/>
        <s v="1741720141108001"/>
        <s v="1741720141108005"/>
        <s v="1741720141108006"/>
        <s v="1741720141108015"/>
        <s v="1741720141130002"/>
        <s v="1741720141227001"/>
        <s v="1742120140509006"/>
        <s v="1742120140509013"/>
        <s v="1742120140517008"/>
        <s v="1742120140517012"/>
        <s v="1742120140517018"/>
        <s v="1742120140525005"/>
        <s v="1742120140526009"/>
        <s v="1742120140526013"/>
        <s v="1742120140610015"/>
        <s v="1742120140610017"/>
        <s v="1742120140622003"/>
        <s v="1742120140622006"/>
        <s v="1742120140622017"/>
        <s v="1742120140712008"/>
        <s v="1742120140712015"/>
        <s v="1742120140720006"/>
        <s v="1742120140817011"/>
        <s v="1742120140817016"/>
        <s v="1742120140830006"/>
        <s v="1742120140917001"/>
        <s v="1742120140917003"/>
        <s v="1742120140927007"/>
        <s v="1742120141005005"/>
        <s v="1742120141010007"/>
        <s v="1742120141031004"/>
        <s v="1748320141220004"/>
        <s v="1748320141220007"/>
        <s v="2515620140809002"/>
      </sharedItems>
    </cacheField>
    <cacheField name="Species" numFmtId="0">
      <sharedItems/>
    </cacheField>
    <cacheField name="YEAR" numFmtId="0">
      <sharedItems containsSemiMixedTypes="0" containsString="0" containsNumber="1" containsInteger="1" minValue="2013" maxValue="2014" count="2">
        <n v="2013"/>
        <n v="2014"/>
      </sharedItems>
    </cacheField>
    <cacheField name="WAVE" numFmtId="0">
      <sharedItems containsSemiMixedTypes="0" containsString="0" containsNumber="1" containsInteger="1" minValue="1" maxValue="6"/>
    </cacheField>
    <cacheField name="MONTH" numFmtId="0">
      <sharedItems containsSemiMixedTypes="0" containsString="0" containsNumber="1" containsInteger="1" minValue="1" maxValue="12"/>
    </cacheField>
    <cacheField name="Day" numFmtId="0">
      <sharedItems/>
    </cacheField>
    <cacheField name="State" numFmtId="0">
      <sharedItems/>
    </cacheField>
    <cacheField name="County" numFmtId="0">
      <sharedItems/>
    </cacheField>
    <cacheField name="Mode" numFmtId="0">
      <sharedItems/>
    </cacheField>
    <cacheField name="Area" numFmtId="0">
      <sharedItems/>
    </cacheField>
    <cacheField name="Dist Shore" numFmtId="0">
      <sharedItems/>
    </cacheField>
    <cacheField name="AB1&gt;13" numFmtId="0">
      <sharedItems containsSemiMixedTypes="0" containsString="0" containsNumber="1" minValue="0" maxValue="33.333333332999999"/>
    </cacheField>
    <cacheField name="Exp AB1&gt;13" numFmtId="0">
      <sharedItems containsSemiMixedTypes="0" containsString="0" containsNumber="1" minValue="0" maxValue="63937.705280000002" count="338">
        <n v="0"/>
        <n v="136.54431944999999"/>
        <n v="76.310774479000003"/>
        <n v="210.07171786000001"/>
        <n v="306.21570948640317"/>
        <n v="4192.0971295999998"/>
        <n v="225.75524082000001"/>
        <n v="185.06542981000001"/>
        <n v="1450.7371260908035"/>
        <n v="562.53072235599996"/>
        <n v="450.91372143499314"/>
        <n v="125.37601121"/>
        <n v="251.58774217999999"/>
        <n v="236.03279713290001"/>
        <n v="44.720962319999998"/>
        <n v="762.20033364000005"/>
        <n v="175.32892247746088"/>
        <n v="122.2625713676117"/>
        <n v="424.67436681202366"/>
        <n v="1364.4420860499999"/>
        <n v="4900.2500086800001"/>
        <n v="189.56411083500001"/>
        <n v="809.15586984697416"/>
        <n v="247.098229"/>
        <n v="189.76583681"/>
        <n v="2319.1085503999998"/>
        <n v="154.65179679845372"/>
        <n v="1546.5179678679228"/>
        <n v="773.25898393396142"/>
        <n v="927.91078071703964"/>
        <n v="154.65179679206173"/>
        <n v="105.98130662075701"/>
        <n v="102.196259955"/>
        <n v="1424.4822808891593"/>
        <n v="414.57455707140161"/>
        <n v="789.49404777235827"/>
        <n v="861.39340983676493"/>
        <n v="1547.6832791127401"/>
        <n v="736.49431854793045"/>
        <n v="19.097457994643349"/>
        <n v="48.353868018321116"/>
        <n v="752.01532196950336"/>
        <n v="919.52647558075114"/>
        <n v="87.607044909999999"/>
        <n v="63.427900512999997"/>
        <n v="481.62692303933267"/>
        <n v="46.60064703313374"/>
        <n v="87.995249358393394"/>
        <n v="860.4761201700552"/>
        <n v="486.35606792637617"/>
        <n v="411.53205747352979"/>
        <n v="13.149945433790547"/>
        <n v="6888.2626848"/>
        <n v="5150.1971516100002"/>
        <n v="55.985282891345314"/>
        <n v="1537.28031414"/>
        <n v="516.71243354000001"/>
        <n v="428.64777513459927"/>
        <n v="1119.5022512280498"/>
        <n v="238.5852062206923"/>
        <n v="46.690544528566477"/>
        <n v="1923.1693648289011"/>
        <n v="2707.8131407747173"/>
        <n v="1623.3937499863575"/>
        <n v="13136.965633854179"/>
        <n v="359.26666608880049"/>
        <n v="444.51451479999997"/>
        <n v="286.81663324614345"/>
        <n v="2401.8952655664884"/>
        <n v="57.837124914600686"/>
        <n v="1833.3241735800002"/>
        <n v="91.913119425999994"/>
        <n v="24.968371779744142"/>
        <n v="254.73487858438412"/>
        <n v="622.53985822864752"/>
        <n v="1277.35111712"/>
        <n v="45.758971262999999"/>
        <n v="2755.6685514918204"/>
        <n v="329.51539352160916"/>
        <n v="823.78848380402292"/>
        <n v="112.244734485"/>
        <n v="149.65964597999999"/>
        <n v="186.892715772"/>
        <n v="31.111154533722221"/>
        <n v="643.50097092011265"/>
        <n v="592.51633842078104"/>
        <n v="1338.2193088617373"/>
        <n v="20.7608900868"/>
        <n v="721.61548485600008"/>
        <n v="4265.0502372000001"/>
        <n v="13.312745258371192"/>
        <n v="1110.8931689130973"/>
        <n v="40.353660955000002"/>
        <n v="62.700376728000002"/>
        <n v="272.46506574431078"/>
        <n v="1245.7167477"/>
        <n v="52.944944490264859"/>
        <n v="33.573741627763205"/>
        <n v="105.8338826483743"/>
        <n v="700.96133454125584"/>
        <n v="227.10279990098908"/>
        <n v="548.041262598"/>
        <n v="851.63549964000003"/>
        <n v="851.63549965000004"/>
        <n v="794.85979965000001"/>
        <n v="1757.7463555199997"/>
        <n v="441.47328335999998"/>
        <n v="73.918931532208688"/>
        <n v="339.74485757377721"/>
        <n v="1432.9978814699998"/>
        <n v="3.7710267532895636"/>
        <n v="30.168214029710434"/>
        <n v="7.5420535075000004"/>
        <n v="42.636180632403047"/>
        <n v="821.67665887999999"/>
        <n v="518.12040217281628"/>
        <n v="351.58170147858544"/>
        <n v="443.92959673870968"/>
        <n v="992.77398330494964"/>
        <n v="231.94924074358431"/>
        <n v="99.104507887500006"/>
        <n v="506.80012613999997"/>
        <n v="193.2659434423588"/>
        <n v="193.06740755630355"/>
        <n v="959.75486781291181"/>
        <n v="226.66377151391185"/>
        <n v="650.14729942999998"/>
        <n v="125.35090341999999"/>
        <n v="229.73453859153588"/>
        <n v="153.74869138"/>
        <n v="14.058320574178696"/>
        <n v="118.68634153038468"/>
        <n v="458.72655622342961"/>
        <n v="20.688803840555604"/>
        <n v="5.9110868109818204"/>
        <n v="8030.9315281183899"/>
        <n v="103.52655384791473"/>
        <n v="828.04364069760481"/>
        <n v="101.97044077916948"/>
        <n v="730.37755222945748"/>
        <n v="1289.261853047059"/>
        <n v="238.89245524371313"/>
        <n v="883.99690929000008"/>
        <n v="1083.0006290474448"/>
        <n v="1097.9666981999999"/>
        <n v="1694.5078371597813"/>
        <n v="19.242849501999999"/>
        <n v="1657.1333296500002"/>
        <n v="269.44215334"/>
        <n v="995.25452539000003"/>
        <n v="2114.8057438999999"/>
        <n v="259.00465688999998"/>
        <n v="687.08492937000005"/>
        <n v="1088.615599"/>
        <n v="428.85785707999997"/>
        <n v="235.48811384000001"/>
        <n v="1500.3806572999999"/>
        <n v="383.12419311999997"/>
        <n v="465.19561420000002"/>
        <n v="1290.9387620699999"/>
        <n v="360.54753368000002"/>
        <n v="3605.4753368000002"/>
        <n v="2523.8327357451476"/>
        <n v="3244.9278031200001"/>
        <n v="3244.9278031030444"/>
        <n v="4326.5704041338149"/>
        <n v="5047.6654714761607"/>
        <n v="1442.1901347181586"/>
        <n v="8307.4002922"/>
        <n v="5178.1720620650322"/>
        <n v="2336.3148753"/>
        <n v="403.34251064972335"/>
        <n v="1613.3700426396629"/>
        <n v="950.8616679529224"/>
        <n v="475.43083395247197"/>
        <n v="1316.1049075662359"/>
        <n v="10311.518015149286"/>
        <n v="1117.634106314496"/>
        <n v="489.12167702314713"/>
        <n v="5380.115053401043"/>
        <n v="4009.7238241914351"/>
        <n v="1312.78900946"/>
        <n v="5251.15603784"/>
        <n v="1969.1835141900001"/>
        <n v="1507.158529"/>
        <n v="112.28934627213071"/>
        <n v="29.944232598519644"/>
        <n v="3.425940756443818"/>
        <n v="5.4299157683999999"/>
        <n v="223.22658346061448"/>
        <n v="563.12352404064461"/>
        <n v="303.38172900000001"/>
        <n v="39.264736388999999"/>
        <n v="78.529472777999999"/>
        <n v="127.85431075638799"/>
        <n v="15.908461240904792"/>
        <n v="15.908461242"/>
        <n v="72.882101584329405"/>
        <n v="15.550885987326598"/>
        <n v="46.652657960679086"/>
        <n v="73.535154226594202"/>
        <n v="31.446057397659825"/>
        <n v="18.744113314248228"/>
        <n v="15.723028698"/>
        <n v="21.309419918517591"/>
        <n v="9897.5238128000001"/>
        <n v="591.64950617399995"/>
        <n v="7733.3839786931021"/>
        <n v="3580.6820154000002"/>
        <n v="658.85813501999996"/>
        <n v="1319.7337300219447"/>
        <n v="378.32625613821546"/>
        <n v="572.93557283914492"/>
        <n v="4608.6269277450201"/>
        <n v="419.68797992757726"/>
        <n v="177.58485836"/>
        <n v="22.457869254426139"/>
        <n v="50.021343611259979"/>
        <n v="100.3002603555145"/>
        <n v="346.91274711632667"/>
        <n v="2171.59628346"/>
        <n v="723.86542782000004"/>
        <n v="268.31011913999998"/>
        <n v="12321.444653500001"/>
        <n v="584.05747968000003"/>
        <n v="188.63825624"/>
        <n v="99.618163801772283"/>
        <n v="480.17703999999998"/>
        <n v="4231.2828455100007"/>
        <n v="55.613411878999997"/>
        <n v="996.04029055000001"/>
        <n v="1165.5420779999999"/>
        <n v="3051.0463147999999"/>
        <n v="2701.1225741226935"/>
        <n v="2938.1091156697016"/>
        <n v="2448.4242630179865"/>
        <n v="11063.226825432146"/>
        <n v="7892.0018936741553"/>
        <n v="1368.0828568339998"/>
        <n v="815.16228975584647"/>
        <n v="1343.0013134999999"/>
        <n v="4029.0039404999998"/>
        <n v="2609.293379148"/>
        <n v="6987.8484380093687"/>
        <n v="4029.7978340033405"/>
        <n v="645.93602422336016"/>
        <n v="193.51264995826452"/>
        <n v="1506.3962224963796"/>
        <n v="15.905890499"/>
        <n v="562.03094979000002"/>
        <n v="9.1644222688897958"/>
        <n v="43.937947436999998"/>
        <n v="10.876974965932556"/>
        <n v="333.83152942506689"/>
        <n v="53.853178342"/>
        <n v="30.470629195000001"/>
        <n v="969.43947560999993"/>
        <n v="321.60088190855396"/>
        <n v="1550.6624838691516"/>
        <n v="2365.8258423000002"/>
        <n v="345.74080999"/>
        <n v="1940.5642674000001"/>
        <n v="970.28213370000003"/>
        <n v="277.94198005999999"/>
        <n v="1145.27462922"/>
        <n v="253.58969997999998"/>
        <n v="90.867588761999997"/>
        <n v="2487.6030879000004"/>
        <n v="150.00628164"/>
        <n v="46.651462257600002"/>
        <n v="359.01383256000003"/>
        <n v="1041.511555194"/>
        <n v="1859.8058877000001"/>
        <n v="576.58289678999995"/>
        <n v="8127.4929824999999"/>
        <n v="418.35982878999999"/>
        <n v="759.32515320000005"/>
        <n v="63937.705280000002"/>
        <n v="1437.6727593600001"/>
        <n v="3112.81529426"/>
        <n v="56.675375053499998"/>
        <n v="1696.4961831000001"/>
        <n v="176.07940266799997"/>
        <n v="1636.55495595"/>
        <n v="6415.7273662691759"/>
        <n v="979.46957905000022"/>
        <n v="933.63259187999995"/>
        <n v="1381.82523272"/>
        <n v="110.4223078587351"/>
        <n v="647.54610972499995"/>
        <n v="93.284851485100006"/>
        <n v="1602.2022496499999"/>
        <n v="132.392675526"/>
        <n v="22.065445920999998"/>
        <n v="69.899856010399986"/>
        <n v="645.19650150411337"/>
        <n v="3268.3074354000005"/>
        <n v="3758.6797405500001"/>
        <n v="4009.2583899199999"/>
        <n v="6942.9619834999994"/>
        <n v="1403.50036918"/>
        <n v="3080.2838849499999"/>
        <n v="178.547601015"/>
        <n v="178.54760101400001"/>
        <n v="2109.1382276618501"/>
        <n v="1777.8341077700002"/>
        <n v="2854.5138643"/>
        <n v="8972.0293887999997"/>
        <n v="664.640831789"/>
        <n v="248.99775059999999"/>
        <n v="124.49887529999999"/>
        <n v="1363.0918410317058"/>
        <n v="792.53260902"/>
        <n v="10189.80930773"/>
        <n v="416.69613693000002"/>
        <n v="3194.6703831300001"/>
        <n v="260.76235847999999"/>
        <n v="521.52471695999998"/>
        <n v="2675.0572658999999"/>
        <n v="628.04782306912136"/>
        <n v="5044.7056164860887"/>
        <n v="1627.7057965399999"/>
        <n v="352.46561609000008"/>
        <n v="2910.1020048"/>
        <n v="126.46260734000001"/>
        <n v="632.3130367"/>
        <n v="44298.185659000002"/>
        <n v="1629.2120709000001"/>
        <n v="4775.5129348"/>
        <n v="2164.4014013599999"/>
        <n v="53.54805795"/>
        <n v="7757.6797722000001"/>
        <n v="8857.9067904481035"/>
        <n v="335.65195735488084"/>
        <n v="2109.3331719600001"/>
        <n v="703.11105731999999"/>
        <n v="450.59403761999999"/>
        <n v="624.56311616000005"/>
      </sharedItems>
    </cacheField>
    <cacheField name="AB1&gt;11" numFmtId="0">
      <sharedItems containsSemiMixedTypes="0" containsString="0" containsNumber="1" minValue="7.2214157542950207E-3" maxValue="35.346875446270417"/>
    </cacheField>
    <cacheField name="AB1&gt;12" numFmtId="0">
      <sharedItems containsSemiMixedTypes="0" containsString="0" containsNumber="1" minValue="3.6071763623912864E-3" maxValue="33.785802157352563"/>
    </cacheField>
    <cacheField name="Len AB1 in" numFmtId="0">
      <sharedItems containsSemiMixedTypes="0" containsString="0" containsNumber="1" minValue="0" maxValue="501.67024574803145"/>
    </cacheField>
    <cacheField name="Avg Len AB1" numFmtId="0">
      <sharedItems containsSemiMixedTypes="0" containsString="0" containsNumber="1" minValue="0" maxValue="19.291338582677167"/>
    </cacheField>
    <cacheField name="Wt AB1 lbs" numFmtId="0">
      <sharedItems containsSemiMixedTypes="0" containsString="0" containsNumber="1" minValue="0" maxValue="68.336805253139516"/>
    </cacheField>
    <cacheField name="Exp Wt AB1" numFmtId="0">
      <sharedItems containsSemiMixedTypes="0" containsString="0" containsNumber="1" minValue="0" maxValue="82152.382454096398"/>
    </cacheField>
    <cacheField name="Avg Wt AB1" numFmtId="0">
      <sharedItems containsSemiMixedTypes="0" containsString="0" containsNumber="1" minValue="0" maxValue="3.5273961949580412" count="268">
        <n v="0"/>
        <n v="1.4330047042017042"/>
        <n v="1.3227735731092654"/>
        <n v="0.77161791764707144"/>
        <n v="1.3227735731970607"/>
        <n v="1.4746408087728635"/>
        <n v="2.2046226218487757"/>
        <n v="1.2125424420168269"/>
        <n v="1.6314207401289507"/>
        <n v="1.7230866281291746"/>
        <n v="1.5432358353163453"/>
        <n v="1.7636980974790206"/>
        <n v="0.88184904873951031"/>
        <n v="1.474816512547112"/>
        <n v="1.8739292285714593"/>
        <n v="1.6534669663865817"/>
        <n v="0.55115565546219392"/>
        <n v="1.3227735731533319"/>
        <n v="0.44092452439074076"/>
        <n v="1.4155602479380331"/>
        <n v="2.3148537529412145"/>
        <n v="1.0802650847059003"/>
        <n v="1.9054238374759005"/>
        <n v="2.0056827732794535"/>
        <n v="1.9290447941176787"/>
        <n v="1.2125424420534272"/>
        <n v="1.3337966862109591"/>
        <n v="1.2786811206444126"/>
        <n v="1.3889122517397035"/>
        <n v="0.99208017977825602"/>
        <n v="1.57538658184102"/>
        <n v="1.9841603596638981"/>
        <n v="1.3962609938444794"/>
        <n v="1.7361403146952139"/>
        <n v="1.2755316597615987"/>
        <n v="0.93696461429055045"/>
        <n v="2.0943914908553625"/>
        <n v="2.4250848841808623"/>
        <n v="2.4250848846310529"/>
        <n v="1.6360620509337667"/>
        <n v="1.6121302922273919"/>
        <n v="1.2597843553421575"/>
        <n v="1.6387694822485426"/>
        <n v="1.2125424419335489"/>
        <n v="1.5707936180860849"/>
        <n v="1.4513765593664034"/>
        <n v="1.653466966386582"/>
        <n v="1.1904962157847772"/>
        <n v="1.4605624869958047"/>
        <n v="1.9915091017367275"/>
        <n v="2.2229944770203507"/>
        <n v="1.0961873591682434"/>
        <n v="1.3448197993277531"/>
        <n v="2.0943914907563368"/>
        <n v="1.6167232560126419"/>
        <n v="1.6534669663518902"/>
        <n v="1.4991433828493055"/>
        <n v="1.5799795456450083"/>
        <n v="1.7794454019207977"/>
        <n v="1.3977307422956899"/>
        <n v="1.4605624869586422"/>
        <n v="1.4741599180201812"/>
        <n v="1.4598841747871552"/>
        <n v="1.5466242268360908"/>
        <n v="1.7416518712673068"/>
        <n v="1.2597843553252317"/>
        <n v="1.2958146511229924"/>
        <n v="1.5873282877311186"/>
        <n v="1.3227735732415056"/>
        <n v="1.4288438801793875"/>
        <n v="2.1971574769928934"/>
        <n v="1.9290447941176789"/>
        <n v="1.8959754548061258"/>
        <n v="2.0117181424370081"/>
        <n v="2.5904315806723117"/>
        <n v="1.7912558802572975"/>
        <n v="1.3227735730654466"/>
        <n v="1.5652820614959495"/>
        <n v="1.6534669664164805"/>
        <n v="1.1757987316526803"/>
        <n v="1.4175956581162656"/>
        <n v="1.6259091836160056"/>
        <n v="1.2419374102900516"/>
        <n v="0.77850549667908897"/>
        <n v="1.4074499260205808"/>
        <n v="1.5432358353172215"/>
        <n v="1.2125424419540509"/>
        <n v="1.1390550213154105"/>
        <n v="1.4330047042773666"/>
        <n v="1.2952157903134207"/>
        <n v="2.0943914907563372"/>
        <n v="1.3889122517647288"/>
        <n v="2.2707613005042391"/>
        <n v="1.4660740435294359"/>
        <n v="1.1023113109243878"/>
        <n v="1.5117412264531709"/>
        <n v="1.337471057254924"/>
        <n v="1.5432358352280044"/>
        <n v="1.4550509304020041"/>
        <n v="1.2125424419176187"/>
        <n v="1.2676580075630459"/>
        <n v="1.9345563506792096"/>
        <n v="1.8975501851178846"/>
        <n v="1.2860298627629956"/>
        <n v="0.77161791762749043"/>
        <n v="1.2125424420390756"/>
        <n v="1.4330047041686471"/>
        <n v="1.4330047042345417"/>
        <n v="0.30313561049444221"/>
        <n v="1.6718388215562121"/>
        <n v="0.11023113109243879"/>
        <n v="1.3329032961908065"/>
        <n v="1.5652820615385876"/>
        <n v="0.99208017976470286"/>
        <n v="1.5432358352623567"/>
        <n v="1.2786811206635811"/>
        <n v="1.0582188583934102"/>
        <n v="0.8818490487395102"/>
        <n v="2.314853752907609"/>
        <n v="1.1904962158762786"/>
        <n v="0.95533646948465256"/>
        <n v="2.0723452646542078"/>
        <n v="1.01412640606791"/>
        <n v="0.61729433411321821"/>
        <n v="1.5432358352492468"/>
        <n v="1.1243575371428756"/>
        <n v="2.1715532824956987"/>
        <n v="1.3412924031327953"/>
        <n v="0.59524810778060633"/>
        <n v="1.2198911840896558"/>
        <n v="0.52910942924370619"/>
        <n v="1.190496215798339"/>
        <n v="1.5211896090756554"/>
        <n v="1.1464037633613633"/>
        <n v="1.1611012475070219"/>
        <n v="1.0582188584874124"/>
        <n v="1.2345886682353144"/>
        <n v="1.2786811206722899"/>
        <n v="1.0141264060504369"/>
        <n v="0.94740125552229493"/>
        <n v="0.98290980622094681"/>
        <n v="0.98263179715759463"/>
        <n v="1.2933786048179485"/>
        <n v="1.0229448965447974"/>
        <n v="1.4021399874939868"/>
        <n v="1.0582188584952343"/>
        <n v="0.84877970943631253"/>
        <n v="1.8651107380840641"/>
        <n v="1.402139987516535"/>
        <n v="0.52029093875631105"/>
        <n v="1.455050930544983"/>
        <n v="0.92594150120211238"/>
        <n v="1.0361726322722618"/>
        <n v="1.4109584779832163"/>
        <n v="0.97003395360752398"/>
        <n v="1.4021399875169445"/>
        <n v="0.88184904873951009"/>
        <n v="1.102311311035358"/>
        <n v="1.3845030065159805"/>
        <n v="1.5079618733401317"/>
        <n v="1.4109584779832165"/>
        <n v="0.76610636109244945"/>
        <n v="0.66138678655463268"/>
        <n v="1.1023113109046196"/>
        <n v="1.6755131926050697"/>
        <n v="1.895975454967358"/>
        <n v="1.5432358352941429"/>
        <n v="1.410958478035119"/>
        <n v="1.0141264060347659"/>
        <n v="1.0802650847059001"/>
        <n v="1.631420740168094"/>
        <n v="1.3668660255742038"/>
        <n v="0.97003395361346134"/>
        <n v="0.88184904864945535"/>
        <n v="1.4550509303071828"/>
        <n v="1.0729163426400004"/>
        <n v="1.5432358352439697"/>
        <n v="1.7857443236117492"/>
        <n v="1.0582188585573793"/>
        <n v="1.2566348943015837"/>
        <n v="0.97129090850888866"/>
        <n v="1.4991433828571674"/>
        <n v="1.2434071587334943"/>
        <n v="1.3668660255462408"/>
        <n v="1.2566348945707841"/>
        <n v="1.0582188584549912"/>
        <n v="1.131706279204161"/>
        <n v="1.0229448965340557"/>
        <n v="0.83775659630253474"/>
        <n v="1.3329267740089294"/>
        <n v="1.4770971566502429"/>
        <n v="1.0582188584747965"/>
        <n v="2.5426647572045131"/>
        <n v="0.68784225801681809"/>
        <n v="0.89454584840128593"/>
        <n v="1.2345886682353142"/>
        <n v="0.8315980804527201"/>
        <n v="0.79366414386555928"/>
        <n v="1.477097156716662"/>
        <n v="1.1243575371428758"/>
        <n v="0.94483826650661817"/>
        <n v="2.0723452645378493"/>
        <n v="1.3315920636382559"/>
        <n v="1.2750067496030799"/>
        <n v="1.3183643278608022"/>
        <n v="1.169405338933782"/>
        <n v="1.5982008609925902"/>
        <n v="1.163362398896195"/>
        <n v="1.0582188584991927"/>
        <n v="0.91124401703082725"/>
        <n v="1.3374710572549238"/>
        <n v="1.4739476957066331"/>
        <n v="1.4881202697304383"/>
        <n v="1.2015193289287391"/>
        <n v="1.1684499895966498"/>
        <n v="1.2272399261678908"/>
        <n v="1.4109584778597133"/>
        <n v="1.9400679072500795"/>
        <n v="1.2345886683694798"/>
        <n v="1.543235835248433"/>
        <n v="1.5946770298039477"/>
        <n v="1.763698097523325"/>
        <n v="1.168449989505987"/>
        <n v="1.2125424420168265"/>
        <n v="0.91859275910365656"/>
        <n v="0.81571037008404712"/>
        <n v="1.7085825319328012"/>
        <n v="1.3070262686792991"/>
        <n v="1.3549243196778935"/>
        <n v="0.9820591679144548"/>
        <n v="0.99208017983194907"/>
        <n v="1.3044017179271925"/>
        <n v="0.84510533837536406"/>
        <n v="0.33069339327731634"/>
        <n v="1.2848816217962395"/>
        <n v="1.2492861523809728"/>
        <n v="0.48501697680673067"/>
        <n v="1.3778891386554848"/>
        <n v="1.6634879783527785"/>
        <n v="1.2786811206722901"/>
        <n v="1.1868412238724384"/>
        <n v="0.44092452436975516"/>
        <n v="1.3676945114438723"/>
        <n v="1.7930930657703377"/>
        <n v="1.1941705868347536"/>
        <n v="1.0175181331609733"/>
        <n v="1.3007273469170122"/>
        <n v="1.0435213743417537"/>
        <n v="1.3962609938375579"/>
        <n v="1.5156780525210332"/>
        <n v="1.4682786661512843"/>
        <n v="1.3044017179376903"/>
        <n v="1.5652820615126306"/>
        <n v="0.27557782773109696"/>
        <n v="1.4172573997599272"/>
        <n v="1.1495532242497188"/>
        <n v="1.2968368363816327"/>
        <n v="1.0141264060563138"/>
        <n v="1.377889138655485"/>
        <n v="1.7467394619263377"/>
        <n v="0.95533646946780282"/>
        <n v="1.6266280822945098"/>
        <n v="3.5273961949580412"/>
        <n v="1.7857443236997124"/>
        <n v="1.2879637422040755"/>
        <n v="0.973708324649876"/>
        <n v="1.3521685413549416"/>
        <n v="1.4330047042678367"/>
      </sharedItems>
    </cacheField>
    <cacheField name="Tot Wt AB1&gt;11" numFmtId="0">
      <sharedItems containsSemiMixedTypes="0" containsString="0" containsNumber="1" minValue="6.0978581300812646E-3" maxValue="68.336805253139516"/>
    </cacheField>
    <cacheField name="Avg Wt AB1&gt;11" numFmtId="0">
      <sharedItems containsSemiMixedTypes="0" containsString="0" containsNumber="1" minValue="0.11023113109243879" maxValue="3.1754744619514548" count="597">
        <n v="0.84441310922369939"/>
        <n v="0.84441310922369928"/>
        <n v="1.4115976562397459"/>
        <n v="1.3227735731092654"/>
        <n v="0.84441310922369917"/>
        <n v="0.79156441532519295"/>
        <n v="1.1769805931483346"/>
        <n v="1.4517194576929049"/>
        <n v="2.1877226017491833"/>
        <n v="1.2125424420168269"/>
        <n v="1.6122004205853264"/>
        <n v="1.7161598842135459"/>
        <n v="1.4789218364515153"/>
        <n v="1.4221068880178638"/>
        <n v="0.87766559257987198"/>
        <n v="1.4546951528983176"/>
        <n v="1.8324928421936217"/>
        <n v="0.8444131092236995"/>
        <n v="1.6336093935170479"/>
        <n v="0.55479778277291947"/>
        <n v="1.2840767686365691"/>
        <n v="0.44092452439074076"/>
        <n v="1.3406439758501354"/>
        <n v="2.2556708557396079"/>
        <n v="1.0767573694491992"/>
        <n v="1.7425221290399573"/>
        <n v="2.0056827732794535"/>
        <n v="1.579484215353572"/>
        <n v="1.9024233862488436"/>
        <n v="1.1040746453914092"/>
        <n v="1.3211912050592507"/>
        <n v="1.2516850562959143"/>
        <n v="1.3889122517397035"/>
        <n v="0.98854711739373247"/>
        <n v="1.5561975593237927"/>
        <n v="1.953162478469197"/>
        <n v="1.2546907585936566"/>
        <n v="1.3908650096758435"/>
        <n v="1.6690220816025017"/>
        <n v="1.2733096484701092"/>
        <n v="0.93696461429055045"/>
        <n v="2.0943914908553625"/>
        <n v="2.4250848841808623"/>
        <n v="2.4250848846310529"/>
        <n v="1.5907623512017324"/>
        <n v="1.5978928296979773"/>
        <n v="1.2538967373074663"/>
        <n v="0.86931668793576422"/>
        <n v="1.6242378027678428"/>
        <n v="1.1418634485604335"/>
        <n v="1.5010573713860964"/>
        <n v="1.4348192296410665"/>
        <n v="1.6398460451426431"/>
        <n v="1.1823238728113326"/>
        <n v="1.4338871058964708"/>
        <n v="1.8986651479046652"/>
        <n v="2.1093251164624127"/>
        <n v="1.0829615564613906"/>
        <n v="1.3418990202816499"/>
        <n v="2.0489298372206957"/>
        <n v="1.5886479497081964"/>
        <n v="1.6499585352838677"/>
        <n v="1.4991433828493055"/>
        <n v="1.5112481178886854"/>
        <n v="1.7507802669891517"/>
        <n v="1.3686597098656927"/>
        <n v="1.4605624869586422"/>
        <n v="1.4431015273958159"/>
        <n v="1.446767265177086"/>
        <n v="1.3542124462823923"/>
        <n v="1.7213136433483711"/>
        <n v="1.2494389687059233"/>
        <n v="1.2229896196743801"/>
        <n v="2.24440139536713"/>
        <n v="1.5873282877311186"/>
        <n v="1.226628487793108"/>
        <n v="1.359838120784034"/>
        <n v="1.4221029317512355"/>
        <n v="1.3395633016360857"/>
        <n v="2.1559211756931744"/>
        <n v="1.8986283709873275"/>
        <n v="1.8676341692890692"/>
        <n v="2.2905947625937602"/>
        <n v="1.997214877799792"/>
        <n v="2.4307694658098975"/>
        <n v="1.7325919870196502"/>
        <n v="1.2430317033429583"/>
        <n v="1.5605803612445555"/>
        <n v="1.6534669664164805"/>
        <n v="1.4232942559206601"/>
        <n v="1.1387664775862203"/>
        <n v="1.3317583814584903"/>
        <n v="1.479094919821462"/>
        <n v="1.2096184296544625"/>
        <n v="1.1508570701461733"/>
        <n v="1.1125417105381061"/>
        <n v="0.78909583060892985"/>
        <n v="1.3309384445641073"/>
        <n v="1.4940415196709163"/>
        <n v="1.130541508605778"/>
        <n v="1.0971853051621787"/>
        <n v="1.4330047042773666"/>
        <n v="1.2599297196269874"/>
        <n v="2.086577726646778"/>
        <n v="1.3710241259057898"/>
        <n v="2.228956238871032"/>
        <n v="1.4494379773234991"/>
        <n v="1.0909390906225065"/>
        <n v="1.1991535959127626"/>
        <n v="1.4993628862786066"/>
        <n v="1.1023113109243878"/>
        <n v="1.299317097052098"/>
        <n v="0.99078594837073897"/>
        <n v="1.3727889276641485"/>
        <n v="1.7666151629505862"/>
        <n v="1.1445701163454258"/>
        <n v="1.2203605041507042"/>
        <n v="1.8990174551978685"/>
        <n v="1.8810759108006065"/>
        <n v="1.2111966941902745"/>
        <n v="0.77161791762749043"/>
        <n v="1.069593253580059"/>
        <n v="1.8405111142793129"/>
        <n v="1.3168301494091075"/>
        <n v="1.4256943840265508"/>
        <n v="1.4330047042345417"/>
        <n v="0.30313561049444221"/>
        <n v="1.6649617163884924"/>
        <n v="0.11023113109243879"/>
        <n v="1.3209136994564588"/>
        <n v="1.5572080164716511"/>
        <n v="2.3148537529412145"/>
        <n v="0.98587606862314148"/>
        <n v="1.5432358352623567"/>
        <n v="1.2655984836383865"/>
        <n v="1.0508367154938729"/>
        <n v="0.87815372732759311"/>
        <n v="2.314853752907609"/>
        <n v="1.1816725392401515"/>
        <n v="0.94279028474927618"/>
        <n v="2.0488233841523256"/>
        <n v="0.95503500153969456"/>
        <n v="0.61729433411321821"/>
        <n v="1.5432358352492468"/>
        <n v="1.1186081768503986"/>
        <n v="2.1470841433718615"/>
        <n v="1.3412924031327953"/>
        <n v="0.59524810778060633"/>
        <n v="1.2198911840896558"/>
        <n v="0.54776961529083001"/>
        <n v="1.1820018857276315"/>
        <n v="1.496575280370539"/>
        <n v="1.1285314638973702"/>
        <n v="1.1611012475070219"/>
        <n v="1.008633850520755"/>
        <n v="1.2321496342292269"/>
        <n v="1.0364723807711937"/>
        <n v="1.1716431899059288"/>
        <n v="1.0582188584874124"/>
        <n v="0.98000826831874588"/>
        <n v="0.94207690272763933"/>
        <n v="1.1451011600942458"/>
        <n v="0.97934492713705223"/>
        <n v="0.97650555503391578"/>
        <n v="1.2859716756974193"/>
        <n v="1.0132324712223337"/>
        <n v="1.3894588471467813"/>
        <n v="1.0484602699946899"/>
        <n v="0.84877970943631253"/>
        <n v="1.8651107380840641"/>
        <n v="1.396356090030707"/>
        <n v="0.52029093875631105"/>
        <n v="1.1907759999104337"/>
        <n v="0.91674348663995342"/>
        <n v="1.0136163450913658"/>
        <n v="1.3708559177579431"/>
        <n v="0.97003395360752398"/>
        <n v="1.3807582553653313"/>
        <n v="0.88184904873951009"/>
        <n v="1.102311311035358"/>
        <n v="1.3793634730901878"/>
        <n v="1.4876325679087501"/>
        <n v="1.377429399014459"/>
        <n v="0.76659586592479223"/>
        <n v="1.1890509330391115"/>
        <n v="0.66138678655463268"/>
        <n v="1.0988667499179785"/>
        <n v="1.6755131926050697"/>
        <n v="1.895975454967358"/>
        <n v="1.5432358352941429"/>
        <n v="1.3780314133216085"/>
        <n v="0.94797450231372027"/>
        <n v="1.0730732192480719"/>
        <n v="1.431870836537168"/>
        <n v="1.4039193946431152"/>
        <n v="1.3468232381641358"/>
        <n v="0.97003395361346134"/>
        <n v="0.88045970269962592"/>
        <n v="1.2742627490523031"/>
        <n v="1.020647692079403"/>
        <n v="1.5432358352439697"/>
        <n v="1.7723871682511474"/>
        <n v="1.044878801652761"/>
        <n v="1.2732855267921037"/>
        <n v="1.2505522767248207"/>
        <n v="0.96742200700751757"/>
        <n v="1.4856968561108028"/>
        <n v="1.2400255078692664"/>
        <n v="1.3668660255462408"/>
        <n v="1.2276706984865338"/>
        <n v="1.0582188584549912"/>
        <n v="1.1132581621193309"/>
        <n v="1.0207101632111353"/>
        <n v="1.1064357324061647"/>
        <n v="0.83822379829720151"/>
        <n v="1.3329267740089294"/>
        <n v="1.458673584036321"/>
        <n v="1.0461178481962194"/>
        <n v="2.4994533081219443"/>
        <n v="0.69098576980407622"/>
        <n v="0.89214386795971001"/>
        <n v="1.2345886682353142"/>
        <n v="0.83221207938776898"/>
        <n v="0.79366414386555928"/>
        <n v="1.4290643352408672"/>
        <n v="1.0965965009747143"/>
        <n v="0.94482398160415471"/>
        <n v="1.9474505910104727"/>
        <n v="1.4531896990841457"/>
        <n v="1.3894338954397356"/>
        <n v="1.3198368648961702"/>
        <n v="1.2304639011624081"/>
        <n v="1.3014156196790789"/>
        <n v="1.15950047986049"/>
        <n v="1.5818114080828705"/>
        <n v="1.1571500200371088"/>
        <n v="1.0274560771411541"/>
        <n v="1.1464037633613633"/>
        <n v="0.90907468439642269"/>
        <n v="1.3374710572549238"/>
        <n v="1.4384421692817189"/>
        <n v="1.4780049288888506"/>
        <n v="1.190522892729144"/>
        <n v="1.1584161377385864"/>
        <n v="1.184342204939429"/>
        <n v="1.0929315657492706"/>
        <n v="1.2106753782856896"/>
        <n v="1.4109584778597133"/>
        <n v="1.7423106598080056"/>
        <n v="1.0386677032989651"/>
        <n v="1.2345886683694798"/>
        <n v="1.543235835248433"/>
        <n v="1.4109584779832165"/>
        <n v="1.4151634443446157"/>
        <n v="1.7410292266327256"/>
        <n v="1.168449989505987"/>
        <n v="1.0120177910900809"/>
        <n v="1.3087532316541597"/>
        <n v="1.2878491215233503"/>
        <n v="1.3110326022388934"/>
        <n v="0.88115566796827094"/>
        <n v="1.1859055288667188"/>
        <n v="0.90368012963493083"/>
        <n v="0.8170855875400268"/>
        <n v="1.5348551225972467"/>
        <n v="1.2908776292287532"/>
        <n v="1.3495680333428928"/>
        <n v="0.9789810167252524"/>
        <n v="0.99208017983194907"/>
        <n v="1.3024807527226783"/>
        <n v="0.84510533837536406"/>
        <n v="0.33069339327731634"/>
        <n v="1.2785661509989823"/>
        <n v="1.1911266505461098"/>
        <n v="1.2059948431035836"/>
        <n v="0.5146505766167484"/>
        <n v="1.3194527547504791"/>
        <n v="1.2115902692626279"/>
        <n v="1.2265754354564"/>
        <n v="1.6418187137714386"/>
        <n v="1.2120739474849456"/>
        <n v="1.6474123610148355"/>
        <n v="1.15288391546513"/>
        <n v="1.5473819467281733"/>
        <n v="0.44092452436975516"/>
        <n v="1.3629500368067331"/>
        <n v="1.7813061239904817"/>
        <n v="1.1621875239534123"/>
        <n v="0.99519261571609718"/>
        <n v="1.2892023159998793"/>
        <n v="1.0134025284616561"/>
        <n v="1.3813983467793662"/>
        <n v="1.4912641788623644"/>
        <n v="1.4632955697823602"/>
        <n v="1.245317942137188"/>
        <n v="1.5017702073360248"/>
        <n v="1.0752106941992154"/>
        <n v="0.27557782773109696"/>
        <n v="1.4122308649051869"/>
        <n v="1.1446960215678605"/>
        <n v="1.0533761623546134"/>
        <n v="1.2482010654884976"/>
        <n v="1.283829206533055"/>
        <n v="0.9867095355857789"/>
        <n v="1.0072980532735656"/>
        <n v="1.3463171571248231"/>
        <n v="1.7131117798124638"/>
        <n v="0.92747126887480491"/>
        <n v="1.5494930514827883"/>
        <n v="3.1754744619514548"/>
        <n v="1.1714040882120142"/>
        <n v="1.1234331771380126"/>
        <n v="1.7626459234625655"/>
        <n v="1.2702017310797484"/>
        <n v="0.92856093827636998"/>
        <n v="1.1116718938010566"/>
        <n v="1.4866743397091571"/>
        <n v="1.4887636147527812"/>
        <n v="1.2983008228119655"/>
        <n v="1.2965008027556584"/>
        <n v="1.2268896400141081"/>
        <n v="1.3577087853654899"/>
        <n v="0.96605642291815974"/>
        <n v="1.224791845092505"/>
        <n v="1.1377740362971567"/>
        <n v="1.0991070363240882"/>
        <n v="0.94264594546704861"/>
        <n v="1.2121417879857572"/>
        <n v="0.99520315465394604" u="1"/>
        <n v="1.2197143968755209" u="1"/>
        <n v="1.105496001683987" u="1"/>
        <n v="1.1701300794057328" u="1"/>
        <n v="0.64816140587872761" u="1"/>
        <n v="1.0335245761204737" u="1"/>
        <n v="1.1157451874133999" u="1"/>
        <n v="1.7471080907653516" u="1"/>
        <n v="1.0327026746242338" u="1"/>
        <n v="0.96558173457780339" u="1"/>
        <n v="1.0949175553605124" u="1"/>
        <n v="0.89864664560958973" u="1"/>
        <n v="1.0706137524573696" u="1"/>
        <n v="1.0748635654615375" u="1"/>
        <n v="0.94836673540426897" u="1"/>
        <n v="0.84894464703615424" u="1"/>
        <n v="1.0944403190539622" u="1"/>
        <n v="1.1791803700505359" u="1"/>
        <n v="1.2025369006107141" u="1"/>
        <n v="0.58180376446741178" u="1"/>
        <n v="1.5233759018290243" u="1"/>
        <n v="0.99597579112199708" u="1"/>
        <n v="1.4814578821816853" u="1"/>
        <n v="0.96404734530502756" u="1"/>
        <n v="1.7419276451541377" u="1"/>
        <n v="1.1478033940273353" u="1"/>
        <n v="1.2395119260910168" u="1"/>
        <n v="1.2077299496077998" u="1"/>
        <n v="1.1893298248310089" u="1"/>
        <n v="1.3186055568900488" u="1"/>
        <n v="0.88028844412167506" u="1"/>
        <n v="0.96529440854936133" u="1"/>
        <n v="1.7672497027772358" u="1"/>
        <n v="1.195530831621612" u="1"/>
        <n v="1.2127402325874488" u="1"/>
        <n v="1.0237549515683289" u="1"/>
        <n v="0.87585750723021805" u="1"/>
        <n v="1.4284080006391315" u="1"/>
        <n v="1.1614214789885138" u="1"/>
        <n v="1.0779960156295774" u="1"/>
        <n v="2.0609607447057905" u="1"/>
        <n v="1.8883937383380465" u="1"/>
        <n v="1.6788367478844926" u="1"/>
        <n v="1.0343071229929202" u="1"/>
        <n v="1.0185219990825689" u="1"/>
        <n v="1.0373689444530634" u="1"/>
        <n v="1.0795539762439188" u="1"/>
        <n v="1.1023201723205125" u="1"/>
        <n v="0.91721327183684187" u="1"/>
        <n v="2.024697416237629" u="1"/>
        <n v="0.92832601805450865" u="1"/>
        <n v="1.2336394537471693" u="1"/>
        <n v="1.5059594068764111" u="1"/>
        <n v="1.0003711796103711" u="1"/>
        <n v="0.8349193241989894" u="1"/>
        <n v="1.3261909914747814" u="1"/>
        <n v="1.627162304800819" u="1"/>
        <n v="1.2522138745944309" u="1"/>
        <n v="0.94253835541122821" u="1"/>
        <n v="1.3437717677907426" u="1"/>
        <n v="1.7216891333392805" u="1"/>
        <n v="1.2294900183381128" u="1"/>
        <n v="1.4243517288141516" u="1"/>
        <n v="0.89845056671042367" u="1"/>
        <n v="0.92486072985518941" u="1"/>
        <n v="0.97038592520559963" u="1"/>
        <n v="1.6928177977879357" u="1"/>
        <n v="1.8429695664128736" u="1"/>
        <n v="1.0120694705735931" u="1"/>
        <n v="1.0092639053022869" u="1"/>
        <n v="1.6216562217140436" u="1"/>
        <n v="1.0913462714381497" u="1"/>
        <n v="1.7607707701664437" u="1"/>
        <n v="1.3732041294681625" u="1"/>
        <n v="0.98099155570134089" u="1"/>
        <n v="1.1261196339852344" u="1"/>
        <n v="0.86933106466452836" u="1"/>
        <n v="0.94418776348460476" u="1"/>
        <n v="1.2136454996556456" u="1"/>
        <n v="1.1722993720583852" u="1"/>
        <n v="1.0117533552570235" u="1"/>
        <n v="1.0730121874710523" u="1"/>
        <n v="1.0307384953909804" u="1"/>
        <n v="0.98292247359025764" u="1"/>
        <n v="1.0555069458957771" u="1"/>
        <n v="1.2521933888390495" u="1"/>
        <n v="0.94690811248865736" u="1"/>
        <n v="1.0895072937091888" u="1"/>
        <n v="2.2084514054720494" u="1"/>
        <n v="0.93611863028056386" u="1"/>
        <n v="1.2262295099216804" u="1"/>
        <n v="1.4958938932582011" u="1"/>
        <n v="0.95839452371164735" u="1"/>
        <n v="1.6620453710705776" u="1"/>
        <n v="1.1240153841076692" u="1"/>
        <n v="1.2073203894119204" u="1"/>
        <n v="1.1982737635925482" u="1"/>
        <n v="1.3245889732849763" u="1"/>
        <n v="1.2460477054565517" u="1"/>
        <n v="0.77032766457292723" u="1"/>
        <n v="0.8192471151919587" u="1"/>
        <n v="0.90309057018621375" u="1"/>
        <n v="1.2320775112659053" u="1"/>
        <n v="1.3442170644885107" u="1"/>
        <n v="1.1113877188492116" u="1"/>
        <n v="1.3018982511515473" u="1"/>
        <n v="1.4040569262387752" u="1"/>
        <n v="1.2821353941473972" u="1"/>
        <n v="1.6736086755536308" u="1"/>
        <n v="1.050073872728388" u="1"/>
        <n v="1.0232505006114305" u="1"/>
        <n v="0.91550924430799852" u="1"/>
        <n v="1.6057601654779741" u="1"/>
        <n v="1.2471059897909391" u="1"/>
        <n v="1.697747519795533" u="1"/>
        <n v="1.5828703257688264" u="1"/>
        <n v="1.2764005817510786" u="1"/>
        <n v="0.96068832863425746" u="1"/>
        <n v="1.0675085147840704" u="1"/>
        <n v="1.3493292224843234" u="1"/>
        <n v="1.0244294951689656" u="1"/>
        <n v="1.0944012108347088" u="1"/>
        <n v="0.87063949506801508" u="1"/>
        <n v="0.90949012064960566" u="1"/>
        <n v="1.179113938808025" u="1"/>
        <n v="1.8820623451818355" u="1"/>
        <n v="1.1802498509192314" u="1"/>
        <n v="1.2008761563366066" u="1"/>
        <n v="1.2310614287461665" u="1"/>
        <n v="1.2596574560531104" u="1"/>
        <n v="1.0977859031791426" u="1"/>
        <n v="0.96594174891391005" u="1"/>
        <n v="0.98633008996691729" u="1"/>
        <n v="0.91746597728361035" u="1"/>
        <n v="1.8727362794938853" u="1"/>
        <n v="1.2174437809822125" u="1"/>
        <n v="1.3396998645697185" u="1"/>
        <n v="0.82412171824175406" u="1"/>
        <n v="2.1148384172508412" u="1"/>
        <n v="0.95286905857244064" u="1"/>
        <n v="0.86823570634417857" u="1"/>
        <n v="1.2016827214783106" u="1"/>
        <n v="1.4967936339741896" u="1"/>
        <n v="1.2999628373119478" u="1"/>
        <n v="1.2359664910635022" u="1"/>
        <n v="1.5871984064126468" u="1"/>
        <n v="0.96730494208016737" u="1"/>
        <n v="0.91739107963209809" u="1"/>
        <n v="0.94941997490389496" u="1"/>
        <n v="1.0606498455616051" u="1"/>
        <n v="1.0182913146549115" u="1"/>
        <n v="1.1781765093071566" u="1"/>
        <n v="1.4718629625184774" u="1"/>
        <n v="1.3221053466759225" u="1"/>
        <n v="1.1218909740207517" u="1"/>
        <n v="0.9751778107471949" u="1"/>
        <n v="1.9726064394413816" u="1"/>
        <n v="1.1773219703145015" u="1"/>
        <n v="1.6114276603079996" u="1"/>
        <n v="0.8264546754757589" u="1"/>
        <n v="0.99732732498024268" u="1"/>
        <n v="0.95494760168156456" u="1"/>
        <n v="0.86125377967550332" u="1"/>
        <n v="0.95327404180069319" u="1"/>
        <n v="1.0260328035617956" u="1"/>
        <n v="1.1194529314651633" u="1"/>
        <n v="0.83949964512033914" u="1"/>
        <n v="1.0038867515201579" u="1"/>
        <n v="0.99634517039552051" u="1"/>
        <n v="1.3377888331763843" u="1"/>
        <n v="0.86165139262267532" u="1"/>
        <n v="1.0591890985457608" u="1"/>
        <n v="1.0737216063812429" u="1"/>
        <n v="1.2167632005019122" u="1"/>
        <n v="1.2004512813122583" u="1"/>
        <n v="0.91175811096053405" u="1"/>
        <n v="1.3411464778536839" u="1"/>
        <n v="1.9542986090890284" u="1"/>
        <n v="1.8994349526590693" u="1"/>
        <n v="1.3520661312557611" u="1"/>
        <n v="1.2568840466252471" u="1"/>
        <n v="1.52034995062364" u="1"/>
        <n v="1.3707133903386546" u="1"/>
        <n v="1.5412885363009465" u="1"/>
        <n v="1.3093818077115356" u="1"/>
        <n v="0.98727928141409693" u="1"/>
        <n v="1.3558244405223689" u="1"/>
        <n v="0.86027262729677001" u="1"/>
        <n v="1.1626486338645445" u="1"/>
        <n v="1.3035795291458105" u="1"/>
        <n v="1.0039381691014371" u="1"/>
        <n v="0.94002781891774123" u="1"/>
        <n v="1.3482213969078181" u="1"/>
        <n v="0.86661646344231413" u="1"/>
        <n v="0.95684074485835235" u="1"/>
        <n v="1.4144264245164948" u="1"/>
        <n v="1.1740124007324042" u="1"/>
        <n v="1.3527426710767956" u="1"/>
        <n v="1.226929032208544" u="1"/>
        <n v="0.95956589263857339" u="1"/>
        <n v="1.1090788082709362" u="1"/>
        <n v="1.5810697903524971" u="1"/>
        <n v="0.8776998871891285" u="1"/>
        <n v="1.2869219253255895" u="1"/>
        <n v="0.6451091256403082" u="1"/>
        <n v="1.3509707756499281" u="1"/>
        <n v="1.2392589525794668" u="1"/>
        <n v="1.3397066608698118" u="1"/>
        <n v="1.1129387128442187" u="1"/>
        <n v="1.3912518324685066" u="1"/>
        <n v="1.2786213162543589" u="1"/>
        <n v="1.0037356872560419" u="1"/>
        <n v="0.94182248207745467" u="1"/>
        <n v="0.89531014684670507" u="1"/>
        <n v="0.94185891088122753" u="1"/>
        <n v="1.0039522269438108" u="1"/>
        <n v="1.2720830013103879" u="1"/>
        <n v="0.89467769784686846" u="1"/>
        <n v="1.5651824744046832" u="1"/>
        <n v="1.2101887321473097" u="1"/>
        <n v="1.2317647049384943" u="1"/>
        <n v="0.9660745329049939" u="1"/>
        <n v="0.86056366659877559" u="1"/>
        <n v="1.1190518638624292" u="1"/>
        <n v="1.9557353940524922" u="1"/>
        <n v="0.86479066500475077" u="1"/>
        <n v="1.3254802432941486" u="1"/>
        <n v="0.9945000541914194" u="1"/>
        <n v="1.0932351642277918" u="1"/>
        <n v="0.84196465733195325" u="1"/>
        <n v="0.84196465733195336" u="1"/>
        <n v="0.84196465733195347" u="1"/>
        <n v="1.4986765403424107" u="1"/>
        <n v="0.9913107873572875" u="1"/>
        <n v="1.439041576014191" u="1"/>
        <n v="1.0092862231569764" u="1"/>
        <n v="0.70517637515590958" u="1"/>
        <n v="0.87126866747045328" u="1"/>
        <n v="1.0847538106572461" u="1"/>
        <n v="1.483913162520653" u="1"/>
        <n v="0.89362261654811104" u="1"/>
        <n v="1.2056162184848642" u="1"/>
        <n v="1.0183349052182691" u="1"/>
        <n v="0.92366929272113796" u="1"/>
        <n v="1.0507394922928959" u="1"/>
        <n v="1.1980846622604353" u="1"/>
        <n v="0.89042645800756459" u="1"/>
        <n v="1.036220300588758" u="1"/>
        <n v="1.1001131145905816" u="1"/>
        <n v="1.1999883406119731" u="1"/>
        <n v="1.2240712418941193" u="1"/>
        <n v="1.4275117474486336" u="1"/>
        <n v="0.95733738933258083" u="1"/>
        <n v="1.349308118099142" u="1"/>
        <n v="1.2326391141406177" u="1"/>
        <n v="1.4109971403988639" u="1"/>
        <n v="1.0560865364335541" u="1"/>
        <n v="1.230103259596858" u="1"/>
        <n v="0.92596815312094971" u="1"/>
        <n v="1.2111230738100511" u="1"/>
        <n v="0.8932482635593163" u="1"/>
        <n v="1.0697055760794227" u="1"/>
        <n v="1.6724055521584935" u="1"/>
        <n v="1.2554640043331187" u="1"/>
        <n v="1.5917890265942738" u="1"/>
        <n v="1.4678819695521803" u="1"/>
        <n v="0.98521649426788138" u="1"/>
        <n v="0.9804119587761152" u="1"/>
        <n v="1.0301858099649071" u="1"/>
      </sharedItems>
    </cacheField>
    <cacheField name="Tot Wt AB1&gt;12" numFmtId="0">
      <sharedItems containsSemiMixedTypes="0" containsString="0" containsNumber="1" minValue="3.3965302282648754E-3" maxValue="68.336805253139516"/>
    </cacheField>
    <cacheField name="Avg Wt AB1&gt;12" numFmtId="0">
      <sharedItems containsSemiMixedTypes="0" containsString="0" containsNumber="1" minValue="0.11023113109243879" maxValue="3.3460717174800383" count="606">
        <n v="0.94160359434525442"/>
        <n v="0.94160359434525431"/>
        <n v="1.4239118112075677"/>
        <n v="1.3227735731092654"/>
        <n v="0.94160359434525454"/>
        <n v="0.79858165468628683"/>
        <n v="1.2542997732092316"/>
        <n v="1.464777480718723"/>
        <n v="2.1967350129959304"/>
        <n v="1.2125424420168269"/>
        <n v="1.6229014826687338"/>
        <n v="1.7199971647634666"/>
        <n v="1.5142427787065242"/>
        <n v="1.5762483971155024"/>
        <n v="0.88538216590999952"/>
        <n v="1.4661772194111375"/>
        <n v="1.854799928945549"/>
        <n v="1.6446309123843352"/>
        <n v="0.55359302938173449"/>
        <n v="1.3067214447007587"/>
        <n v="0.44092452439074076"/>
        <n v="1.3823248126832617"/>
        <n v="2.286677638522872"/>
        <n v="1.0792272445192779"/>
        <n v="1.8253536133114723"/>
        <n v="2.0056827732794535"/>
        <n v="1.6193916375986812"/>
        <n v="1.9167881110125873"/>
        <n v="1.1657683331493418"/>
        <n v="1.330553751857029"/>
        <n v="1.2678781260179837"/>
        <n v="1.3889122517397035"/>
        <n v="0.99146961106326836"/>
        <n v="1.5669652528406461"/>
        <n v="1.9698014864709383"/>
        <n v="1.2935966950200102"/>
        <n v="1.3940294206211616"/>
        <n v="1.705098738472268"/>
        <n v="1.2746697352489096"/>
        <n v="0.93696461429055045"/>
        <n v="2.0943914908553625"/>
        <n v="2.4250848841808623"/>
        <n v="2.4250848846310529"/>
        <n v="1.6156271138140299"/>
        <n v="1.6070176048409568"/>
        <n v="1.2575154621449771"/>
        <n v="0.89385235316159217"/>
        <n v="1.6323399970799437"/>
        <n v="1.1837961575514577"/>
        <n v="1.5390974413201197"/>
        <n v="1.444334174154176"/>
        <n v="1.6474296267023643"/>
        <n v="1.1875253263110452"/>
        <n v="1.4490910888614839"/>
        <n v="1.9472698197519236"/>
        <n v="2.1679466590880971"/>
        <n v="1.0920216360213695"/>
        <n v="1.3436407576810088"/>
        <n v="2.073060287434342"/>
        <n v="1.6042369823789457"/>
        <n v="1.65192163795151"/>
        <n v="1.4991433828493055"/>
        <n v="1.5487219639904353"/>
        <n v="1.7664152450539361"/>
        <n v="1.3854368418507184"/>
        <n v="1.4605624869586422"/>
        <n v="1.4639875349552836"/>
        <n v="1.4557261854651462"/>
        <n v="1.4506536865255195"/>
        <n v="1.7324892131716889"/>
        <n v="1.2557759013488576"/>
        <n v="1.2647627294830204"/>
        <n v="2.2811805956679794"/>
        <n v="1.5873282877311186"/>
        <n v="1.2802255773483024"/>
        <n v="1.3983020920201013"/>
        <n v="1.4284158011415047"/>
        <n v="1.3906734329657058"/>
        <n v="2.1794462792927005"/>
        <n v="1.9150159871223502"/>
        <n v="1.8829514295261056"/>
        <n v="2.3034428307513286"/>
        <n v="2.0050352304623793"/>
        <n v="2.5115058233494238"/>
        <n v="1.7641190247508425"/>
        <n v="1.2881454041168705"/>
        <n v="1.5632434973059086"/>
        <n v="1.6534669664164805"/>
        <n v="1.4289214424642152"/>
        <n v="1.1619514359787193"/>
        <n v="1.3791043225340736"/>
        <n v="1.5550298555987865"/>
        <n v="1.2292233490950328"/>
        <n v="1.1877888521962139"/>
        <n v="1.2493047899025382"/>
        <n v="0.792741198405151"/>
        <n v="1.3735212339045191"/>
        <n v="1.521307718753907"/>
        <n v="1.1786135657304317"/>
        <n v="1.1239663214221089"/>
        <n v="1.4330047042773666"/>
        <n v="1.2808263177937711"/>
        <n v="2.0907806103853606"/>
        <n v="1.3814491369315756"/>
        <n v="2.2510124115667356"/>
        <n v="1.460746170896315"/>
        <n v="1.0986916266183366"/>
        <n v="1.2075289857986429"/>
        <n v="1.5064091252569036"/>
        <n v="1.1023113109243878"/>
        <n v="1.3215529784458964"/>
        <n v="1.1501209062075264"/>
        <n v="1.4180023168284746"/>
        <n v="1.849194869127317"/>
        <n v="1.1850090920661807"/>
        <n v="1.2483793328751944"/>
        <n v="1.9181187515298292"/>
        <n v="1.8900215960265818"/>
        <n v="1.2541748150736705"/>
        <n v="0.77161791762749043"/>
        <n v="1.1473121887445414"/>
        <n v="1.8585627314330351"/>
        <n v="1.3203931499854107"/>
        <n v="1.4299370136975944"/>
        <n v="1.4330047042345417"/>
        <n v="0.30313561049444221"/>
        <n v="1.6687944700073374"/>
        <n v="0.11023113109243879"/>
        <n v="1.3280462612141992"/>
        <n v="1.5617730726180858"/>
        <n v="2.3148537529412145"/>
        <n v="0.99099809701332264"/>
        <n v="1.5432358352623567"/>
        <n v="1.2735310847232615"/>
        <n v="1.0561722537949951"/>
        <n v="0.88494848895165157"/>
        <n v="2.314853752907609"/>
        <n v="1.187285486819297"/>
        <n v="0.95451403124442047"/>
        <n v="2.0614210594028255"/>
        <n v="0.99885124147157855"/>
        <n v="0.61729433411321821"/>
        <n v="1.5432358352492468"/>
        <n v="1.1224632465364002"/>
        <n v="2.1601202762606033"/>
        <n v="1.3412924031327953"/>
        <n v="0.59524810778060633"/>
        <n v="1.2198911840896558"/>
        <n v="0.5416757407534647"/>
        <n v="1.1874068186888718"/>
        <n v="1.5104649413711377"/>
        <n v="1.1401646866935173"/>
        <n v="1.1611012475070219"/>
        <n v="1.0429356585072183"/>
        <n v="1.2336709503657979"/>
        <n v="1.0519763307047667"/>
        <n v="1.2313405578350116"/>
        <n v="1.0582188584874124"/>
        <n v="1.0060290429926892"/>
        <n v="0.94724755951441475"/>
        <n v="1.1730430277420285"/>
        <n v="0.98237178806764747"/>
        <n v="0.9817028364035294"/>
        <n v="1.2904555559854225"/>
        <n v="1.0206726420382208"/>
        <n v="1.3968492501870513"/>
        <n v="1.0554980127696767"/>
        <n v="0.84877970943631253"/>
        <n v="1.8651107380840641"/>
        <n v="1.3997418836497943"/>
        <n v="0.52029093875631105"/>
        <n v="1.3133632959175681"/>
        <n v="0.92687695438723183"/>
        <n v="1.0302685043844972"/>
        <n v="1.3937537193262546"/>
        <n v="0.97003395360752398"/>
        <n v="1.3957999906258614"/>
        <n v="0.88184904873951009"/>
        <n v="1.102311311035358"/>
        <n v="1.3823876619302493"/>
        <n v="1.499159559269494"/>
        <n v="1.3966599492392544"/>
        <n v="0.76665607150898496"/>
        <n v="1.1899759345909653"/>
        <n v="0.66138678655463268"/>
        <n v="1.1012319164431388"/>
        <n v="1.6755131926050697"/>
        <n v="1.895975454967358"/>
        <n v="1.5432358352941429"/>
        <n v="1.3969243706945842"/>
        <n v="0.99658374671585537"/>
        <n v="1.0781203084169932"/>
        <n v="1.5313543102591087"/>
        <n v="1.4080273362864628"/>
        <n v="1.3585573340689792"/>
        <n v="0.97003395361346134"/>
        <n v="0.8829777532226597"/>
        <n v="1.3659098436268875"/>
        <n v="1.0559727977868767"/>
        <n v="1.5432358352439697"/>
        <n v="1.7797183578518259"/>
        <n v="1.0544672563022954"/>
        <n v="1.2765760568348847"/>
        <n v="1.2542956396656424"/>
        <n v="0.9708317136211525"/>
        <n v="1.4933643426463414"/>
        <n v="1.2421240074062356"/>
        <n v="1.3668660255462408"/>
        <n v="1.2451751021641113"/>
        <n v="1.0582188584549912"/>
        <n v="1.1254061904804311"/>
        <n v="1.0224331020382758"/>
        <n v="1.1319040685699051"/>
        <n v="0.84152994677461479"/>
        <n v="1.3329267740089294"/>
        <n v="1.4691928774596099"/>
        <n v="1.0548258696184449"/>
        <n v="2.5220529582805815"/>
        <n v="0.69063269207347411"/>
        <n v="0.89569974077127867"/>
        <n v="1.2345886682353142"/>
        <n v="0.83429550083679171"/>
        <n v="0.79366414386555928"/>
        <n v="1.455987851977913"/>
        <n v="1.1148321278331352"/>
        <n v="0.94517849354052896"/>
        <n v="2.0118155702212666"/>
        <n v="1.4788847999049728"/>
        <n v="1.4482052787347766"/>
        <n v="1.3268341684279128"/>
        <n v="1.2568385087685181"/>
        <n v="1.3115117039655844"/>
        <n v="1.1658836340764605"/>
        <n v="1.5909912574001761"/>
        <n v="1.161183602663409"/>
        <n v="1.0491872735801173"/>
        <n v="1.1464037633613633"/>
        <n v="0.91174440052431882"/>
        <n v="1.3374710572549238"/>
        <n v="1.4585147372763643"/>
        <n v="1.4837964282825751"/>
        <n v="1.1974588482349029"/>
        <n v="1.1648860246346329"/>
        <n v="1.2103021553726667"/>
        <n v="1.0993375730941801"/>
        <n v="1.2164369198758849"/>
        <n v="1.4109584778597133"/>
        <n v="1.841109095312037"/>
        <n v="1.0526367431217392"/>
        <n v="1.2345886683694798"/>
        <n v="1.543235835248433"/>
        <n v="1.4109584779832165"/>
        <n v="1.5060054217161223"/>
        <n v="1.7534453617329724"/>
        <n v="1.168449989505987"/>
        <n v="1.0136734979317288"/>
        <n v="1.3171100739307708"/>
        <n v="1.3137692811332942"/>
        <n v="1.3180422740304325"/>
        <n v="0.88240706094520338"/>
        <n v="1.2023818451145718"/>
        <n v="0.92116197950248335"/>
        <n v="0.81879736942910197"/>
        <n v="1.6229473122099545"/>
        <n v="1.3005412235348679"/>
        <n v="1.3534918565013772"/>
        <n v="0.9816021452552115"/>
        <n v="0.99208017983194907"/>
        <n v="1.3036433304560491"/>
        <n v="0.84510533837536406"/>
        <n v="0.33069339327731634"/>
        <n v="1.2824052853391774"/>
        <n v="1.2254984536359714"/>
        <n v="1.2234551792824351"/>
        <n v="0.50463167621843019"/>
        <n v="1.3805891700417161"/>
        <n v="1.2973965324474594"/>
        <n v="1.2315518042157947"/>
        <n v="1.6538203026519287"/>
        <n v="1.2507090080447638"/>
        <n v="1.8035938282943047"/>
        <n v="1.1740590711941579"/>
        <n v="1.6035673479036165"/>
        <n v="0.44092452436975516"/>
        <n v="1.3657559687550285"/>
        <n v="1.7877754769243548"/>
        <n v="1.1820807622306704"/>
        <n v="1.0122900728436246"/>
        <n v="1.2961386218733792"/>
        <n v="1.0351896483984104"/>
        <n v="1.390060876253417"/>
        <n v="1.5050553707359142"/>
        <n v="1.4661688933146546"/>
        <n v="1.2795252882025461"/>
        <n v="1.5422307703596521"/>
        <n v="1.0934075008195392"/>
        <n v="0.27557782773109696"/>
        <n v="1.4151633857765411"/>
        <n v="1.1478864995425997"/>
        <n v="1.0978468383029174"/>
        <n v="1.2664331821948536"/>
        <n v="1.291660695047933"/>
        <n v="0.99114616038971781"/>
        <n v="1.0126389149431896"/>
        <n v="1.3645980414210375"/>
        <n v="1.731466456765691"/>
        <n v="0.95336541179589818"/>
        <n v="1.591133855982388"/>
        <n v="3.3460717174800383"/>
        <n v="1.1965225947373097"/>
        <n v="1.1457097456734486"/>
        <n v="1.7752690369493438"/>
        <n v="1.2808938227611073"/>
        <n v="0.97825899243287973"/>
        <n v="1.1695651513166487"/>
        <n v="1.5178851935734272"/>
        <n v="1.5069777111885738"/>
        <n v="1.312776886030695"/>
        <n v="1.3686033457031259"/>
        <n v="1.2316720695253922"/>
        <n v="1.369486207112103"/>
        <n v="0.97273027919838373"/>
        <n v="1.2933344273607703"/>
        <n v="1.2686168858438178"/>
        <n v="1.1013076842327809"/>
        <n v="0.98194060273966177"/>
        <n v="1.2447939750446986"/>
        <n v="1.0540787793792261" u="1"/>
        <n v="1.2222850326455525" u="1"/>
        <n v="1.0904097138767292" u="1"/>
        <n v="1.5059881629298835" u="1"/>
        <n v="1.1084050027610923" u="1"/>
        <n v="1.4073118400886993" u="1"/>
        <n v="1.393565448204874" u="1"/>
        <n v="1.8273874031045385" u="1"/>
        <n v="0.9754681845917641" u="1"/>
        <n v="1.262770608878681" u="1"/>
        <n v="1.3963560013571645" u="1"/>
        <n v="1.1175422819919383" u="1"/>
        <n v="1.3659095790475348" u="1"/>
        <n v="1.0177737569163483" u="1"/>
        <n v="1.2850718894691726" u="1"/>
        <n v="0.95028603132955169" u="1"/>
        <n v="1.4007292238734099" u="1"/>
        <n v="0.95296461053510462" u="1"/>
        <n v="1.8662518217676431" u="1"/>
        <n v="2.0316933015699847" u="1"/>
        <n v="1.1483190957005855" u="1"/>
        <n v="1.733739016592605" u="1"/>
        <n v="1.4577098738091439" u="1"/>
        <n v="1.1147059138357198" u="1"/>
        <n v="0.97846756048123207" u="1"/>
        <n v="1.2899321058436768" u="1"/>
        <n v="1.2835320004641155" u="1"/>
        <n v="0.57233654644260978" u="1"/>
        <n v="1.2004294379923202" u="1"/>
        <n v="1.2364910643466918" u="1"/>
        <n v="1.5841562780409124" u="1"/>
        <n v="1.4690575319787766" u="1"/>
        <n v="1.2603883786154086" u="1"/>
        <n v="1.4510250234723849" u="1"/>
        <n v="1.3987974627095809" u="1"/>
        <n v="1.1555719351811584" u="1"/>
        <n v="1.3328046083350964" u="1"/>
        <n v="1.6018955557010273" u="1"/>
        <n v="2.0943594773569054" u="1"/>
        <n v="1.1449393060708433" u="1"/>
        <n v="1.5801804019043462" u="1"/>
        <n v="1.0184990795516387" u="1"/>
        <n v="1.4313662874432012" u="1"/>
        <n v="1.5471495615507698" u="1"/>
        <n v="1.2418456493486283" u="1"/>
        <n v="1.3530281048143831" u="1"/>
        <n v="1.263522681599248" u="1"/>
        <n v="1.7501976625477593" u="1"/>
        <n v="0.77100117753138564" u="1"/>
        <n v="1.3289061572922933" u="1"/>
        <n v="1.0024853526168012" u="1"/>
        <n v="1.2975925122892191" u="1"/>
        <n v="2.4729334760644694" u="1"/>
        <n v="1.3047924954166179" u="1"/>
        <n v="1.2121908162409563" u="1"/>
        <n v="1.2441158199449169" u="1"/>
        <n v="1.3717740096114797" u="1"/>
        <n v="1.4063463820588253" u="1"/>
        <n v="0.93169100667647509" u="1"/>
        <n v="2.1742371467368447" u="1"/>
        <n v="0.94493507872330207" u="1"/>
        <n v="1.3063171699285825" u="1"/>
        <n v="1.6651137981163191" u="1"/>
        <n v="1.2325967480913536" u="1"/>
        <n v="0.62107380525395939" u="1"/>
        <n v="1.056209206243407" u="1"/>
        <n v="1.2099510515900298" u="1"/>
        <n v="1.3013986395555903" u="1"/>
        <n v="0.9746334155206231" u="1"/>
        <n v="1.1360554053221392" u="1"/>
        <n v="1.0111555694948273" u="1"/>
        <n v="0.70276096129964349" u="1"/>
        <n v="1.1686214307323337" u="1"/>
        <n v="1.6738219130276195" u="1"/>
        <n v="0.97823711101609712" u="1"/>
        <n v="1.2320820372355763" u="1"/>
        <n v="1.4360683861743153" u="1"/>
        <n v="1.2545794071982679" u="1"/>
        <n v="0.94512714348963733" u="1"/>
        <n v="1.4854934880631374" u="1"/>
        <n v="1.6259157627655745" u="1"/>
        <n v="1.0215284194858165" u="1"/>
        <n v="1.3056529008779125" u="1"/>
        <n v="1.0794413154978626" u="1"/>
        <n v="1.1858248546994563" u="1"/>
        <n v="1.334303833337704" u="1"/>
        <n v="0.9665506682774152" u="1"/>
        <n v="1.2264169829645035" u="1"/>
        <n v="1.1007441605261954" u="1"/>
        <n v="1.1346959815338109" u="1"/>
        <n v="1.6906377248187461" u="1"/>
        <n v="1.357956770658898" u="1"/>
        <n v="1.0628687672121424" u="1"/>
        <n v="1.1352652905250324" u="1"/>
        <n v="1.2135873957555017" u="1"/>
        <n v="1.0348603600439745" u="1"/>
        <n v="1.3854872224145591" u="1"/>
        <n v="1.7468838822787716" u="1"/>
        <n v="1.5176138621565876" u="1"/>
        <n v="1.4530560886451811" u="1"/>
        <n v="1.814211441355253" u="1"/>
        <n v="1.1639618436440822" u="1"/>
        <n v="1.2094990631095417" u="1"/>
        <n v="1.2279346628498056" u="1"/>
        <n v="1.1414444667807333" u="1"/>
        <n v="1.1923500274356855" u="1"/>
        <n v="1.0743756295198326" u="1"/>
        <n v="1.7889294150538535" u="1"/>
        <n v="1.2322729510092767" u="1"/>
        <n v="1.0787088826096518" u="1"/>
        <n v="1.2766337087284896" u="1"/>
        <n v="1.1639722918454869" u="1"/>
        <n v="1.2402021806503711" u="1"/>
        <n v="1.0185040393712392" u="1"/>
        <n v="1.9798600485097861" u="1"/>
        <n v="1.1159178072811262" u="1"/>
        <n v="2.2172533912310621" u="1"/>
        <n v="1.0935899202165416" u="1"/>
        <n v="1.0331643908549237" u="1"/>
        <n v="0.94703116585982361" u="1"/>
        <n v="0.96270773007077781" u="1"/>
        <n v="1.5346426804843238" u="1"/>
        <n v="0.9869162219064066" u="1"/>
        <n v="1.3940599325478868" u="1"/>
        <n v="1.1408390387000691" u="1"/>
        <n v="1.8329428398777043" u="1"/>
        <n v="0.85213409736429946" u="1"/>
        <n v="1.6449518518431652" u="1"/>
        <n v="0.87914289170958893" u="1"/>
        <n v="1.1395932977420109" u="1"/>
        <n v="1.4573787353978354" u="1"/>
        <n v="1.2090140929729012" u="1"/>
        <n v="0.89078321723022713" u="1"/>
        <n v="1.0310653895302582" u="1"/>
        <n v="1.0132905362711577" u="1"/>
        <n v="1.1657685887344826" u="1"/>
        <n v="1.359909084777112" u="1"/>
        <n v="1.4294947460989071" u="1"/>
        <n v="2.0584930717093113" u="1"/>
        <n v="1.1200090643156571" u="1"/>
        <n v="1.2745872731833015" u="1"/>
        <n v="0.69001335230429961" u="1"/>
        <n v="1.0713320750326369" u="1"/>
        <n v="1.1639165241666898" u="1"/>
        <n v="1.3980795845747047" u="1"/>
        <n v="1.236851921938356" u="1"/>
        <n v="1.3274466666648086" u="1"/>
        <n v="0.92347038133297543" u="1"/>
        <n v="1.0649862720500516" u="1"/>
        <n v="1.1040511922489202" u="1"/>
        <n v="1.0101906910171077" u="1"/>
        <n v="1.4504759094812427" u="1"/>
        <n v="1.4891604625865642" u="1"/>
        <n v="1.8022688715876753" u="1"/>
        <n v="1.2128728128865425" u="1"/>
        <n v="1.695754883808928" u="1"/>
        <n v="1.3020879932151253" u="1"/>
        <n v="1.2055511831295189" u="1"/>
        <n v="1.5210301461447453" u="1"/>
        <n v="1.4051129011945906" u="1"/>
        <n v="1.1766931561181584" u="1"/>
        <n v="1.0839118406552057" u="1"/>
        <n v="1.1048668972778883" u="1"/>
        <n v="1.0863905063229196" u="1"/>
        <n v="0.86435351888013012" u="1"/>
        <n v="0.94624670624388829" u="1"/>
        <n v="1.255277761196151" u="1"/>
        <n v="1.0632693125412214" u="1"/>
        <n v="2.0716639639158094" u="1"/>
        <n v="1.0295080101779794" u="1"/>
        <n v="1.0929656034575241" u="1"/>
        <n v="1.3910609575652821" u="1"/>
        <n v="1.1912413866827105" u="1"/>
        <n v="1.3985972554350217" u="1"/>
        <n v="1.2683770651874484" u="1"/>
        <n v="0.98700423475239663" u="1"/>
        <n v="1.6872567323532901" u="1"/>
        <n v="1.6045481724037192" u="1"/>
        <n v="1.3632445847707544" u="1"/>
        <n v="1.2056925312049405" u="1"/>
        <n v="1.5607290415958988" u="1"/>
        <n v="0.90363593131779774" u="1"/>
        <n v="0.95692130226996774" u="1"/>
        <n v="0.96756637084969954" u="1"/>
        <n v="1.1228916675704927" u="1"/>
        <n v="1.9250866542101703" u="1"/>
        <n v="1.6396011043268788" u="1"/>
        <n v="1.3563482817134629" u="1"/>
        <n v="1.350624868928862" u="1"/>
        <n v="1.43970018883564" u="1"/>
        <n v="0.96013505472210059" u="1"/>
        <n v="0.9753719712053166" u="1"/>
        <n v="1.3887814372860618" u="1"/>
        <n v="1.1409155861167695" u="1"/>
        <n v="1.1261709881956961" u="1"/>
        <n v="1.5537215555585813" u="1"/>
        <n v="1.0890000670864226" u="1"/>
        <n v="1.3811320480974441" u="1"/>
        <n v="1.1302747654024667" u="1"/>
        <n v="1.0462601644154388" u="1"/>
        <n v="0.98466690798737211" u="1"/>
        <n v="1.2806205437532843" u="1"/>
        <n v="2.3722901495963833" u="1"/>
        <n v="2.0622389317594014" u="1"/>
        <n v="1.5945497485216418" u="1"/>
        <n v="0.91527312221364177" u="1"/>
        <n v="1.2920678762843099" u="1"/>
        <n v="1.4366044147355745" u="1"/>
        <n v="1.292618865276838" u="1"/>
        <n v="1.0748813200255636" u="1"/>
        <n v="1.0060370915371326" u="1"/>
        <n v="1.3608348064764915" u="1"/>
        <n v="1.059037643639041" u="1"/>
        <n v="1.1585624611297571" u="1"/>
        <n v="1.3758380336924594" u="1"/>
        <n v="1.5377648031548699" u="1"/>
        <n v="1.0373361750802319" u="1"/>
        <n v="1.1964898274257032" u="1"/>
        <n v="1.1487765209263954" u="1"/>
        <n v="0.88658474649683361" u="1"/>
        <n v="0.83921233185850019" u="1"/>
        <n v="1.850470956462408" u="1"/>
        <n v="1.2638537011362474" u="1"/>
        <n v="1.3600810069171414" u="1"/>
        <n v="1.7242314739121256" u="1"/>
        <n v="1.412656356680855" u="1"/>
        <n v="0.98366617371477938" u="1"/>
        <n v="0.99741584767815039" u="1"/>
        <n v="1.3708261094110219" u="1"/>
        <n v="1.2265835665403984" u="1"/>
        <n v="1.298727555747534" u="1"/>
        <n v="1.1191122510132689" u="1"/>
        <n v="1.583879942814318" u="1"/>
        <n v="0.99782100325583767" u="1"/>
        <n v="1.3452978223119816" u="1"/>
        <n v="1.9536444713357011" u="1"/>
        <n v="1.1600475624678828" u="1"/>
        <n v="1.0768701062557329" u="1"/>
        <n v="1.3078738256849034" u="1"/>
        <n v="1.1727508572319318" u="1"/>
        <n v="1.0004138814236463" u="1"/>
        <n v="1.0411592223580282" u="1"/>
        <n v="1.3616491282351628" u="1"/>
        <n v="2.1098694157296318" u="1"/>
        <n v="2.0744930026341013" u="1"/>
        <n v="1.267823091501568" u="1"/>
        <n v="1.0623772590449978" u="1"/>
        <n v="1.3654736330063488" u="1"/>
        <n v="1.678698504068656" u="1"/>
        <n v="1.3522278854291157" u="1"/>
        <n v="1.2098537933340134" u="1"/>
        <n v="0.93088919237940315" u="1"/>
        <n v="1.4496217262118594" u="1"/>
        <n v="1.1758799305563961" u="1"/>
        <n v="1.0686803590725593" u="1"/>
        <n v="1.4129915035529999" u="1"/>
        <n v="1.6988598720004524" u="1"/>
        <n v="1.0716256101184327" u="1"/>
        <n v="1.0418647820526321" u="1"/>
        <n v="1.1569243205770097" u="1"/>
        <n v="0.90175497991935905" u="1"/>
        <n v="0.90333066865557066" u="1"/>
        <n v="1.5304557447565432" u="1"/>
        <n v="1.0076164519220314" u="1"/>
        <n v="0.9906596145888239" u="1"/>
        <n v="1.4664938872810376" u="1"/>
        <n v="1.3224062460248294" u="1"/>
        <n v="1.3766662054846124" u="1"/>
        <n v="1.0828556128929938" u="1"/>
        <n v="1.3311316925156618" u="1"/>
        <n v="0.61775496995524359" u="1"/>
        <n v="1.113756436696596" u="1"/>
        <n v="2.136080285209462" u="1"/>
        <n v="1.1585614726139557" u="1"/>
        <n v="1.2995313221905926" u="1"/>
        <n v="1.31154996997664" u="1"/>
        <n v="1.2475366751431138" u="1"/>
        <n v="0.85453484267361945" u="1"/>
        <n v="1.1648726398880236" u="1"/>
      </sharedItems>
    </cacheField>
    <cacheField name="B2" numFmtId="0">
      <sharedItems containsSemiMixedTypes="0" containsString="0" containsNumber="1" minValue="0" maxValue="425"/>
    </cacheField>
    <cacheField name="11&lt;B2&lt;12" numFmtId="0">
      <sharedItems containsSemiMixedTypes="0" containsString="0" containsNumber="1" minValue="0" maxValue="2.6760525247448492"/>
    </cacheField>
    <cacheField name="12&lt;B2&lt;13" numFmtId="0">
      <sharedItems containsSemiMixedTypes="0" containsString="0" containsNumber="1" minValue="0" maxValue="2.6708229215255734"/>
    </cacheField>
    <cacheField name="B2&gt;13" numFmtId="0">
      <sharedItems containsSemiMixedTypes="0" containsString="0" containsNumber="1" minValue="0" maxValue="0.38386728005530241"/>
    </cacheField>
    <cacheField name="Avg Wt B2 11-12" numFmtId="0">
      <sharedItems containsSemiMixedTypes="0" containsString="0" containsNumber="1" minValue="0.74741255597723821" maxValue="0.74741255597723821"/>
    </cacheField>
    <cacheField name="Avg Wt B2 12-13" numFmtId="0">
      <sharedItems containsSemiMixedTypes="0" containsString="0" containsNumber="1" minValue="0.94160359434525442" maxValue="0.94160359434525442"/>
    </cacheField>
    <cacheField name="Avg Wt B2&gt;13" numFmtId="0">
      <sharedItems containsSemiMixedTypes="0" containsString="0" containsNumber="1" minValue="1.3432654004296583" maxValue="1.3432654004296583"/>
    </cacheField>
    <cacheField name="Wt B2 11-12" numFmtId="0">
      <sharedItems containsSemiMixedTypes="0" containsString="0" containsNumber="1" minValue="0" maxValue="2.0001152574488894"/>
    </cacheField>
    <cacheField name="Wt B2 12-13" numFmtId="0">
      <sharedItems containsSemiMixedTypes="0" containsString="0" containsNumber="1" minValue="0" maxValue="2.5148564627681735"/>
    </cacheField>
    <cacheField name="Wt B2&gt;13" numFmtId="0">
      <sharedItems containsSemiMixedTypes="0" containsString="0" containsNumber="1" minValue="0" maxValue="0.51563563565532955"/>
    </cacheField>
    <cacheField name="B2&gt;11" numFmtId="0">
      <sharedItems containsSemiMixedTypes="0" containsString="0" containsNumber="1" minValue="0" maxValue="5.7307427263257242"/>
    </cacheField>
    <cacheField name="Tot Wt B2&gt;11" numFmtId="0">
      <sharedItems containsSemiMixedTypes="0" containsString="0" containsNumber="1" minValue="0" maxValue="5.0306073558723927"/>
    </cacheField>
    <cacheField name="B2&gt;12" numFmtId="0">
      <sharedItems containsSemiMixedTypes="0" containsString="0" containsNumber="1" minValue="0" maxValue="3.0546902015808759"/>
    </cacheField>
    <cacheField name="Tot Wt B2&gt;12" numFmtId="0">
      <sharedItems containsSemiMixedTypes="0" containsString="0" containsNumber="1" minValue="0" maxValue="3.0304920984235029"/>
    </cacheField>
    <cacheField name="Wt AB1 11-13" numFmtId="0">
      <sharedItems containsSemiMixedTypes="0" containsString="0" containsNumber="1" minValue="6.0978581300812646E-3" maxValue="68.336805253139516"/>
    </cacheField>
    <cacheField name="Wt AB1 12-13" numFmtId="0">
      <sharedItems containsSemiMixedTypes="0" containsString="0" containsNumber="1" minValue="3.3965302282648754E-3" maxValue="68.336805253139516"/>
    </cacheField>
    <cacheField name="AB1&gt;13 unadj" numFmtId="0">
      <sharedItems containsSemiMixedTypes="0" containsString="0" containsNumber="1" containsInteger="1" minValue="0" maxValue="49"/>
    </cacheField>
    <cacheField name="AB1&gt;11 unadj" numFmtId="0">
      <sharedItems containsSemiMixedTypes="0" containsString="0" containsNumber="1" minValue="1.258088340298923E-2" maxValue="49.817757421194301"/>
    </cacheField>
    <cacheField name="AB1&gt;12 unadj" numFmtId="0">
      <sharedItems containsSemiMixedTypes="0" containsString="0" containsNumber="1" minValue="6.2842892271189965E-3" maxValue="49.408478799762733"/>
    </cacheField>
    <cacheField name="B2 unadj" numFmtId="0">
      <sharedItems containsSemiMixedTypes="0" containsString="0" containsNumber="1" containsInteger="1" minValue="0" maxValue="425"/>
    </cacheField>
    <cacheField name="11&lt;B2un&lt;12" numFmtId="0">
      <sharedItems containsSemiMixedTypes="0" containsString="0" containsNumber="1" minValue="0" maxValue="2.6760525247448492"/>
    </cacheField>
    <cacheField name="12&lt;B2un&lt;13" numFmtId="0">
      <sharedItems containsSemiMixedTypes="0" containsString="0" containsNumber="1" minValue="0" maxValue="2.6708229215255734"/>
    </cacheField>
    <cacheField name="B2un&gt;13" numFmtId="0">
      <sharedItems containsSemiMixedTypes="0" containsString="0" containsNumber="1" minValue="0" maxValue="0.38386728005530241"/>
    </cacheField>
    <cacheField name="Anglers" numFmtId="0">
      <sharedItems containsSemiMixedTypes="0" containsString="0" containsNumber="1" containsInteger="1" minValue="1" maxValue="81" count="24">
        <n v="6"/>
        <n v="2"/>
        <n v="3"/>
        <n v="4"/>
        <n v="15"/>
        <n v="8"/>
        <n v="5"/>
        <n v="1"/>
        <n v="16"/>
        <n v="9"/>
        <n v="12"/>
        <n v="20"/>
        <n v="24"/>
        <n v="25"/>
        <n v="36"/>
        <n v="10"/>
        <n v="18"/>
        <n v="30"/>
        <n v="14"/>
        <n v="21"/>
        <n v="7"/>
        <n v="49"/>
        <n v="35"/>
        <n v="81"/>
      </sharedItems>
    </cacheField>
    <cacheField name="Bag5" numFmtId="0">
      <sharedItems containsSemiMixedTypes="0" containsString="0" containsNumber="1" containsInteger="1" minValue="5" maxValue="405"/>
    </cacheField>
    <cacheField name="Hit Bag5&gt;13" numFmtId="0">
      <sharedItems containsSemiMixedTypes="0" containsString="0" containsNumber="1" containsInteger="1" minValue="0" maxValue="1" count="2">
        <n v="0"/>
        <n v="1"/>
      </sharedItems>
    </cacheField>
    <cacheField name="Hit Bag5&gt;11" numFmtId="0">
      <sharedItems containsSemiMixedTypes="0" containsString="0" containsNumber="1" containsInteger="1" minValue="0" maxValue="1" count="2">
        <n v="0"/>
        <n v="1"/>
      </sharedItems>
    </cacheField>
    <cacheField name="Hit Bag5&gt;12" numFmtId="0">
      <sharedItems containsSemiMixedTypes="0" containsString="0" containsNumber="1" containsInteger="1" minValue="0" maxValue="1" count="2">
        <n v="0"/>
        <n v="1"/>
      </sharedItems>
    </cacheField>
    <cacheField name="WP_CATCH" numFmtId="0">
      <sharedItems containsSemiMixedTypes="0" containsString="0" containsNumber="1" minValue="2.4477591576000002" maxValue="12656.624474" count="1253">
        <n v="159.70916518000001"/>
        <n v="190.75555617000001"/>
        <n v="136.54431944999999"/>
        <n v="107.53194018000001"/>
        <n v="130.52357473000001"/>
        <n v="76.310774479000003"/>
        <n v="142.55949586"/>
        <n v="2455.2004256999999"/>
        <n v="592.58914858000003"/>
        <n v="756.75344471000005"/>
        <n v="1085.0820369999999"/>
        <n v="210.07171786000001"/>
        <n v="315.95863222999998"/>
        <n v="438.64892621000001"/>
        <n v="304.86327712000002"/>
        <n v="350.27639513999998"/>
        <n v="133.46866514999999"/>
        <n v="164.03509738"/>
        <n v="1150.5371402000001"/>
        <n v="35.931039065999997"/>
        <n v="34.770475029000004"/>
        <n v="66.541085727999999"/>
        <n v="147.92094591"/>
        <n v="52.610575402999999"/>
        <n v="196.80209004"/>
        <n v="326.06108214"/>
        <n v="62.997337182000003"/>
        <n v="416.24586999000002"/>
        <n v="891.33244013000001"/>
        <n v="303.49399125999997"/>
        <n v="2367.9764252"/>
        <n v="325.99850913"/>
        <n v="772.98274234999997"/>
        <n v="1515.7737715000001"/>
        <n v="212.57029374999999"/>
        <n v="338.51045608999999"/>
        <n v="2096.0485647999999"/>
        <n v="1276.9146905"/>
        <n v="924.57993606000002"/>
        <n v="225.75524082000001"/>
        <n v="185.06542981000001"/>
        <n v="1366.6000822999999"/>
        <n v="1715.2982870000001"/>
        <n v="193.69554615999999"/>
        <n v="309.71534421000001"/>
        <n v="117.55655054"/>
        <n v="484.69375330000003"/>
        <n v="115.06520206"/>
        <n v="105.71783857"/>
        <n v="105.71783856999998"/>
        <n v="262.44363236999999"/>
        <n v="376.90194298"/>
        <n v="491.36025358000001"/>
        <n v="205.42146636000001"/>
        <n v="92.379626310000006"/>
        <n v="178.78244884"/>
        <n v="233.51349725"/>
        <n v="60.556832489000001"/>
        <n v="64.513612585000004"/>
        <n v="27.304371482000001"/>
        <n v="320.50045275999997"/>
        <n v="457.85778965999998"/>
        <n v="1332.9492624"/>
        <n v="465.73534121"/>
        <n v="1340.6806747000001"/>
        <n v="2603.0313875000002"/>
        <n v="977.25391201000002"/>
        <n v="44.410320186"/>
        <n v="29.606880124"/>
        <n v="218.55168191000001"/>
        <n v="148.44082194999999"/>
        <n v="313.82949425999999"/>
        <n v="241.75845724999999"/>
        <n v="125.04216528000001"/>
        <n v="143.32601998999999"/>
        <n v="152.46794733999999"/>
        <n v="151.36971242000001"/>
        <n v="218.19911920999999"/>
        <n v="125.37601121"/>
        <n v="281.61950677999999"/>
        <n v="380.42906857999998"/>
        <n v="120.85569563999999"/>
        <n v="349.33758005999999"/>
        <n v="251.58774217999999"/>
        <n v="8.1390619701000002"/>
        <n v="100.52205435"/>
        <n v="37.267468600000001"/>
        <n v="319.88036979999998"/>
        <n v="212.03258664000001"/>
        <n v="213.90820026"/>
        <n v="433.35499382"/>
        <n v="213.90820025999997"/>
        <n v="649.80872824000005"/>
        <n v="381.10016682000003"/>
        <n v="175.25725607000001"/>
        <n v="986.10597221"/>
        <n v="221.90111347999999"/>
        <n v="122.19090496"/>
        <n v="208.10576287999999"/>
        <n v="312.02672228"/>
        <n v="260.06624257999999"/>
        <n v="202.12191677999999"/>
        <n v="118.00445825000001"/>
        <n v="118.00445825"/>
        <n v="209.34177335000001"/>
        <n v="163.67311580000001"/>
        <n v="457.30262902999999"/>
        <n v="165.23984977999999"/>
        <n v="198.84976330999999"/>
        <n v="272.88841721"/>
        <n v="147.16208913"/>
        <n v="140.73855965000001"/>
        <n v="264.04579935999999"/>
        <n v="142.74078019999999"/>
        <n v="419.07204791999999"/>
        <n v="816.70833477999997"/>
        <n v="617.89019135000001"/>
        <n v="1192.9088606"/>
        <n v="183.18085271000001"/>
        <n v="142.74457978999999"/>
        <n v="264.05339853999999"/>
        <n v="213.12174791000001"/>
        <n v="37.912822167000002"/>
        <n v="324.63630325000003"/>
        <n v="562.64247508999995"/>
        <n v="26.234380753"/>
        <n v="516.00572895000005"/>
        <n v="164.31643571999999"/>
        <n v="197.66646198000001"/>
        <n v="3052.9510329"/>
        <n v="571.02566839999997"/>
        <n v="150.51964520000001"/>
        <n v="438.05982792999998"/>
        <n v="721.31033387000002"/>
        <n v="138.84947516"/>
        <n v="256.52116697000002"/>
        <n v="157.70285326000001"/>
        <n v="319.13264165999999"/>
        <n v="282.98878503999998"/>
        <n v="145.79424807999999"/>
        <n v="160.76377818"/>
        <n v="333.14643390999998"/>
        <n v="131.91960069999999"/>
        <n v="180.89589164"/>
        <n v="116.6588343"/>
        <n v="127.36501052"/>
        <n v="148.77736297000001"/>
        <n v="136.51498251000001"/>
        <n v="514.93435499999998"/>
        <n v="225.37346359"/>
        <n v="549.98530357000004"/>
        <n v="740.54577995"/>
        <n v="257.35762338000001"/>
        <n v="378.32790275999997"/>
        <n v="656.55954531999998"/>
        <n v="224.76379624"/>
        <n v="254.99785394"/>
        <n v="1157.5685728999999"/>
        <n v="146.90805205000001"/>
        <n v="193.78142334"/>
        <n v="511.14473091999997"/>
        <n v="144.93965453999999"/>
        <n v="433.62954094999998"/>
        <n v="268.90717221"/>
        <n v="1035.1639637999999"/>
        <n v="78.163267250000004"/>
        <n v="141.84974568000001"/>
        <n v="70.982253112999999"/>
        <n v="89.838910420000005"/>
        <n v="57.701968577999999"/>
        <n v="259.24884455"/>
        <n v="569.66593771999999"/>
        <n v="327.77582138999998"/>
        <n v="123.5491145"/>
        <n v="225.66246794"/>
        <n v="111.58399754"/>
        <n v="117.36841708"/>
        <n v="404.86439244000002"/>
        <n v="81.872436094999998"/>
        <n v="63.726984393999999"/>
        <n v="184.43369659999999"/>
        <n v="1411.6437662000001"/>
        <n v="481.08591689000002"/>
        <n v="519.03806625000004"/>
        <n v="1016.6403714000002"/>
        <n v="81.536043945000003"/>
        <n v="475.23129649999998"/>
        <n v="28.280131374"/>
        <n v="527.42220686999997"/>
        <n v="1071.5209791"/>
        <n v="550.85634617000005"/>
        <n v="341.71976036000001"/>
        <n v="334.46262503000003"/>
        <n v="111.95045559"/>
        <n v="73.681739139000001"/>
        <n v="380.55009789000002"/>
        <n v="387.32589942999999"/>
        <n v="6.9572870229000001"/>
        <n v="189.76583681"/>
        <n v="1281.6433915"/>
        <n v="124.34784873"/>
        <n v="121.99296997"/>
        <n v="136.91912303999999"/>
        <n v="255.40587291"/>
        <n v="196.16249798000001"/>
        <n v="168.29079712000001"/>
        <n v="140.66216231999999"/>
        <n v="258.34751968"/>
        <n v="622.34625229999995"/>
        <n v="1715.2982870000003"/>
        <n v="77.299460143999994"/>
        <n v="326.39694530999998"/>
        <n v="1159.5542751999999"/>
        <n v="25.892902457000002"/>
        <n v="256.74797875000002"/>
        <n v="203.70411357"/>
        <n v="309.79184392000002"/>
        <n v="150.66024838999999"/>
        <n v="22.71027999"/>
        <n v="326.97344372999999"/>
        <n v="250.52109021999999"/>
        <n v="180.60116732"/>
        <n v="112.42036376999999"/>
        <n v="496.69140666999999"/>
        <n v="203.92746052000001"/>
        <n v="168.49043474999999"/>
        <n v="342.83728982000002"/>
        <n v="100.99153751999999"/>
        <n v="150.34523321"/>
        <n v="133.21776539000001"/>
        <n v="141.19633383999999"/>
        <n v="160.08167657000001"/>
        <n v="447.73004162000001"/>
        <n v="273.91315091000001"/>
        <n v="209.65205187999999"/>
        <n v="323.40268228999997"/>
        <n v="168.03339983000001"/>
        <n v="196.40475153"/>
        <n v="65.078903917999995"/>
        <n v="540.13368533000005"/>
        <n v="255.38782301000001"/>
        <n v="39.413192780000003"/>
        <n v="203.62656688000001"/>
        <n v="157.83409259999999"/>
        <n v="215.57192501"/>
        <n v="510.61546694999998"/>
        <n v="193.38874347999999"/>
        <n v="296.44385718000001"/>
        <n v="1532.2391588999999"/>
        <n v="206.33267848"/>
        <n v="444.67772015000003"/>
        <n v="240.38197015"/>
        <n v="172.28338682"/>
        <n v="241.23939424"/>
        <n v="1114.1008657"/>
        <n v="470.28145984000002"/>
        <n v="176.05597152999999"/>
        <n v="190.09557724000001"/>
        <n v="576.86246940000001"/>
        <n v="215.16693549999999"/>
        <n v="141.17884749000001"/>
        <n v="735.14188618000003"/>
        <n v="37.942130616"/>
        <n v="101.21006294999999"/>
        <n v="99.746625651000002"/>
        <n v="343.86661131"/>
        <n v="494.89818788999997"/>
        <n v="38.719991086999997"/>
        <n v="18.217030837999999"/>
        <n v="262.05467188"/>
        <n v="24.186750241999999"/>
        <n v="158.37694604999999"/>
        <n v="17.925624739"/>
        <n v="60.903868744999997"/>
        <n v="60.90386874499999"/>
        <n v="12.515292130000001"/>
        <n v="18.164081464999999"/>
        <n v="257.91831545999997"/>
        <n v="63.427900512999997"/>
        <n v="142.67518401000001"/>
        <n v="88.015000580999995"/>
        <n v="401.02013445"/>
        <n v="17.685901997999999"/>
        <n v="58.123691844"/>
        <n v="33.099094882999999"/>
        <n v="158.22207968999999"/>
        <n v="385.73348908999998"/>
        <n v="184.68750219"/>
        <n v="345.39862934000001"/>
        <n v="362.93390588"/>
        <n v="648.19206365000002"/>
        <n v="1072.4630413"/>
        <n v="49.157483360999997"/>
        <n v="373.60199684000003"/>
        <n v="2.7823379071000001"/>
        <n v="439.72551878000002"/>
        <n v="459.21751232000003"/>
        <n v="735.74245023000003"/>
        <n v="2.7413575037000002"/>
        <n v="149.49420183000001"/>
        <n v="51.242677137999998"/>
        <n v="211.99782368000001"/>
        <n v="218.04441987000001"/>
        <n v="176.06928664"/>
        <n v="107.79387019000001"/>
        <n v="124.67115866"/>
        <n v="171.24759639999999"/>
        <n v="258.35621677"/>
        <n v="193.15034251"/>
        <n v="117.01308644"/>
        <n v="297.11065176"/>
        <n v="1261.1564175999999"/>
        <n v="607.47445822999998"/>
        <n v="198.99105645"/>
        <n v="348.81862038000003"/>
        <n v="272.92270626999999"/>
        <n v="142.81092530000001"/>
        <n v="188.79302444999999"/>
        <n v="127.36862524999999"/>
        <n v="7.4900510037999997"/>
        <n v="35.232548688999998"/>
        <n v="57.636496956000002"/>
        <n v="317.32173190999998"/>
        <n v="275.58789229000001"/>
        <n v="202.44358965999999"/>
        <n v="282.77034213000002"/>
        <n v="35.451290694999997"/>
        <n v="348.68087477"/>
        <n v="344.87156649000002"/>
        <n v="159.65108950000001"/>
        <n v="11.250604501"/>
        <n v="129.95864997999999"/>
        <n v="254.84676069"/>
        <n v="215.48702547000002"/>
        <n v="215.48702546999999"/>
        <n v="176.28676274"/>
        <n v="207.91429092999999"/>
        <n v="207.91429092999996"/>
        <n v="182.53573041000001"/>
        <n v="1381.8325718000001"/>
        <n v="136.45233286000001"/>
        <n v="194.57470372"/>
        <n v="6.6615480279000003"/>
        <n v="145.22716790000001"/>
        <n v="178.67577084999999"/>
        <n v="651.86622140999998"/>
        <n v="193.38207509"/>
        <n v="994.60615061999999"/>
        <n v="691.25086896000005"/>
        <n v="346.88336072999999"/>
        <n v="264.62099388000001"/>
        <n v="1712.4354569"/>
        <n v="2339.3093156999998"/>
        <n v="668.22395306999999"/>
        <n v="302.48486657000001"/>
        <n v="80.156398147999994"/>
        <n v="81.587639401999994"/>
        <n v="1291.4319831"/>
        <n v="815.63439717999995"/>
        <n v="407.81719858999998"/>
        <n v="73.725163166000002"/>
        <n v="74.038522956999998"/>
        <n v="548.81275058000006"/>
        <n v="373.02042074000002"/>
        <n v="222.25725739999999"/>
        <n v="22.031533632000002"/>
        <n v="987.89933427999995"/>
        <n v="143.42603242999999"/>
        <n v="370.85094062000002"/>
        <n v="44.217336641000003"/>
        <n v="37.204524931999998"/>
        <n v="406.42381064"/>
        <n v="1378.4454152999999"/>
        <n v="611.10805786000003"/>
        <n v="343.45077844000002"/>
        <n v="143.72999976"/>
        <n v="193.09534052999999"/>
        <n v="135.81816602000001"/>
        <n v="434.66165310000002"/>
        <n v="129.12951605000001"/>
        <n v="160.64264888"/>
        <n v="91.913119425999994"/>
        <n v="1073.8483381999999"/>
        <n v="764.89208133"/>
        <n v="23.401053659999999"/>
        <n v="184.94810881000001"/>
        <n v="209.03852370999999"/>
        <n v="1788.3676512"/>
        <n v="384.55465435000002"/>
        <n v="277.18470081999999"/>
        <n v="365.72892113"/>
        <n v="327.88670036000002"/>
        <n v="1456.3418650999999"/>
        <n v="619.31803515000001"/>
        <n v="254.66321217999999"/>
        <n v="562.63624019999997"/>
        <n v="317.48602045000001"/>
        <n v="324.71142056000002"/>
        <n v="252.04453122999999"/>
        <n v="91.069383290000005"/>
        <n v="149.25515546"/>
        <n v="181.1408261"/>
        <n v="262.68284016000001"/>
        <n v="264.99389373000002"/>
        <n v="104.499916"/>
        <n v="132.22098839"/>
        <n v="638.67555856000001"/>
        <n v="270.10872045999997"/>
        <n v="139.96861731000001"/>
        <n v="45.758971262999999"/>
        <n v="495.56718610000001"/>
        <n v="289.07197638000002"/>
        <n v="220.76066753000001"/>
        <n v="999.51795442000002"/>
        <n v="687.18429744000002"/>
        <n v="1048.5819616000001"/>
        <n v="913.58249106999995"/>
        <n v="394.40638404999999"/>
        <n v="399.37422565999998"/>
        <n v="151.13790849"/>
        <n v="4.8108127578"/>
        <n v="455.49502680000001"/>
        <n v="6.2856555251000001"/>
        <n v="8.455440158"/>
        <n v="237.46925342"/>
        <n v="292.28229288"/>
        <n v="41.955332161000001"/>
        <n v="182.82825890999999"/>
        <n v="106.50998607"/>
        <n v="14.762549648"/>
        <n v="37.414911494999998"/>
        <n v="48.249708902999998"/>
        <n v="1134.5428095"/>
        <n v="1446.1621414000001"/>
        <n v="41.324782310000003"/>
        <n v="207.70923744999999"/>
        <n v="439.55497185000002"/>
        <n v="202.5298315"/>
        <n v="583.05778587999998"/>
        <n v="1506.842797"/>
        <n v="320.97269649999998"/>
        <n v="82.455161132000001"/>
        <n v="93.446357886000001"/>
        <n v="446.26957071999999"/>
        <n v="141.30296731000001"/>
        <n v="184.98955140999999"/>
        <n v="294.48753957999998"/>
        <n v="164.79299302999999"/>
        <n v="121.56147751"/>
        <n v="11.66668295"/>
        <n v="639.50942253000005"/>
        <n v="246.20248257"/>
        <n v="428.95550383"/>
        <n v="197.14856046"/>
        <n v="119.56840629"/>
        <n v="154.59650696"/>
        <n v="181.37979784000001"/>
        <n v="313.63625531000002"/>
        <n v="234.58106524999999"/>
        <n v="72.594841809000002"/>
        <n v="1074.9028911"/>
        <n v="6.9202966956000003"/>
        <n v="3.4601483478000001"/>
        <n v="504.77548435"/>
        <n v="261.95687752999999"/>
        <n v="308.89594577000003"/>
        <n v="513.60708806000002"/>
        <n v="106.03896557"/>
        <n v="83.519720293000006"/>
        <n v="46.920886360999994"/>
        <n v="60.134623738000009"/>
        <n v="631.82458113999996"/>
        <n v="348.03410014000002"/>
        <n v="1421.6834124"/>
        <n v="2.4477591576000002"/>
        <n v="1275.8382537"/>
        <n v="454.81624715999999"/>
        <n v="612.97276506000003"/>
        <n v="891.07179786999995"/>
        <n v="60.504265578999998"/>
        <n v="65.117912713999999"/>
        <n v="199.14293243"/>
        <n v="40.353660955000002"/>
        <n v="30.950003937999998"/>
        <n v="113.7045251"/>
        <n v="62.700376728000002"/>
        <n v="81.289750063"/>
        <n v="11.787449136999999"/>
        <n v="10.83169674"/>
        <n v="182.53612387000001"/>
        <n v="160.25022637999999"/>
        <n v="188.52967809"/>
        <n v="127.3299519"/>
        <n v="605.03500692"/>
        <n v="394.18482876000002"/>
        <n v="430.01489200999998"/>
        <n v="227.54769722"/>
        <n v="138.20612249999999"/>
        <n v="618.84108670000001"/>
        <n v="514.81920616000002"/>
        <n v="622.85837385000002"/>
        <n v="549.40274331000001"/>
        <n v="420.76053798999999"/>
        <n v="13.855922241"/>
        <n v="27.314194988000001"/>
        <n v="190.24029415000001"/>
        <n v="190.24029415000004"/>
        <n v="30.965050541"/>
        <n v="687.34154625999997"/>
        <n v="124.67029801"/>
        <n v="1169.8915311999999"/>
        <n v="3040.7059293000002"/>
        <n v="139.19993585"/>
        <n v="485.85868502"/>
        <n v="372.53483559"/>
        <n v="156.65529599000001"/>
        <n v="170.32709993"/>
        <n v="91.340210432999996"/>
        <n v="85.163549963999998"/>
        <n v="158.97195993"/>
        <n v="585.91545183999995"/>
        <n v="748.68180804999997"/>
        <n v="976.59813726000004"/>
        <n v="73.959979067000006"/>
        <n v="231.42326539999999"/>
        <n v="334.42102621999999"/>
        <n v="441.47328335999998"/>
        <n v="322.49562410999999"/>
        <n v="27.761246789000001"/>
        <n v="752.16121709000004"/>
        <n v="5.8435771058999997"/>
        <n v="339.67319114999998"/>
        <n v="206.00449592000001"/>
        <n v="477.66596048999997"/>
        <n v="851.14711749000003"/>
        <n v="240.44055957"/>
        <n v="11.313080261"/>
        <n v="7.5420535075000004"/>
        <n v="316.807975"/>
        <n v="1153.3832030000001"/>
        <n v="501.38064808000001"/>
        <n v="236.58341834999999"/>
        <n v="253.85977093"/>
        <n v="367.80190248999997"/>
        <n v="127.90854191"/>
        <n v="202.15634907"/>
        <n v="96.338998085"/>
        <n v="100.93855006"/>
        <n v="59.497674013000001"/>
        <n v="92.099589029000001"/>
        <n v="83.184668662999997"/>
        <n v="20.459409321999999"/>
        <n v="27.201840172000001"/>
        <n v="1375.328125"/>
        <n v="1051.0785842"/>
        <n v="846.28940060000002"/>
        <n v="271.62857556"/>
        <n v="202.02369862"/>
        <n v="619.65296026999999"/>
        <n v="410.83832944"/>
        <n v="55.512900233000003"/>
        <n v="27.756450116"/>
        <n v="194.33900593000001"/>
        <n v="143.98498384999999"/>
        <n v="881.76091805999999"/>
        <n v="117.03975898"/>
        <n v="237.25768189999999"/>
        <n v="307.52158218"/>
        <n v="323.57293420000002"/>
        <n v="99.181738416000002"/>
        <n v="271.07059118000001"/>
        <n v="258.92910096000003"/>
        <n v="423.91333119000001"/>
        <n v="163.80040359"/>
        <n v="26.42786877"/>
        <n v="506.80012613999997"/>
        <n v="193.19427704"/>
        <n v="314.05275338000001"/>
        <n v="253.62351520999999"/>
        <n v="206.14998029"/>
        <n v="182.70273270999999"/>
        <n v="219.49171003999999"/>
        <n v="293.06966471999999"/>
        <n v="366.77531857999998"/>
        <n v="191.71497518000001"/>
        <n v="279.24514687999999"/>
        <n v="454.30549029000002"/>
        <n v="372.98776568"/>
        <n v="283.38677827999999"/>
        <n v="424.69635929999998"/>
        <n v="168.28711465000001"/>
        <n v="140.20127761000001"/>
        <n v="275.93223144000001"/>
        <n v="162.82310325"/>
        <n v="208.06675453"/>
        <n v="203.90573997999999"/>
        <n v="101.80259583"/>
        <n v="227.42129262"/>
        <n v="101.80259583000002"/>
        <n v="129.71786177999999"/>
        <n v="25.166398906000001"/>
        <n v="2129.4369081999998"/>
        <n v="103.26238651"/>
        <n v="352.28375937999999"/>
        <n v="394.35425844999997"/>
        <n v="82.188528199999993"/>
        <n v="123.71737777"/>
        <n v="71.095859732999998"/>
        <n v="650.14729942999998"/>
        <n v="318.15868820999998"/>
        <n v="108.84897196999999"/>
        <n v="205.69560831000001"/>
        <n v="113.56568468"/>
        <n v="117.95888051"/>
        <n v="125.35090341999999"/>
        <n v="7.9555166350999995"/>
        <n v="122.30750685"/>
        <n v="124.91203595"/>
        <n v="272.33618293000001"/>
        <n v="269.89667034000001"/>
        <n v="476.76274831000001"/>
        <n v="153.74869138"/>
        <n v="288.80643984"/>
        <n v="813.17099772999995"/>
        <n v="449.90056456999997"/>
        <n v="545.23325262000003"/>
        <n v="280.74683721999997"/>
        <n v="42.517610783999999"/>
        <n v="353.63399507000003"/>
        <n v="12.251778698000001"/>
        <n v="37.385794543999999"/>
        <n v="177.61143544999996"/>
        <n v="171.12273139999999"/>
        <n v="167.18810925"/>
        <n v="75.504614818999997"/>
        <n v="185.82986663"/>
        <n v="245.64580357"/>
        <n v="715.25856191000003"/>
        <n v="1307.4268445"/>
        <n v="305.39152937"/>
        <n v="731.33846249999999"/>
        <n v="119.0367019"/>
        <n v="320.97912057999997"/>
        <n v="484.43620162000002"/>
        <n v="14.702369726000001"/>
        <n v="7.3511848629000003"/>
        <n v="133.17356100999999"/>
        <n v="127.12447748"/>
        <n v="399.85603548"/>
        <n v="206.62535315"/>
        <n v="402.87313434999999"/>
        <n v="141.20942608999999"/>
        <n v="272.04128021999998"/>
        <n v="329.38114158000002"/>
        <n v="4324.4933354000004"/>
        <n v="107.64555639"/>
        <n v="562.77392671999996"/>
        <n v="357.01264967999998"/>
        <n v="3452.6902752999999"/>
        <n v="41.490015765000003"/>
        <n v="99.926374594999984"/>
        <n v="158.29264886000001"/>
        <n v="308.95011483000002"/>
        <n v="408.38699086000003"/>
        <n v="206.74177940000001"/>
        <n v="648.98420081999996"/>
        <n v="1276.0080780000001"/>
        <n v="109.33856199"/>
        <n v="243.24572954000001"/>
        <n v="122.98817885"/>
        <n v="302.45967400000001"/>
        <n v="294.66563643000001"/>
        <n v="323.39365959999998"/>
        <n v="43.918667927999998"/>
        <n v="182.04571479000001"/>
        <n v="32.140824369000001"/>
        <n v="1656.9012869999999"/>
        <n v="848.79952847000004"/>
        <n v="105.21931149"/>
        <n v="1641.5287224000001"/>
        <n v="1034.5025376999999"/>
        <n v="447.09230811999998"/>
        <n v="2619.7805760000001"/>
        <n v="2388.0399084000001"/>
        <n v="194.87414497"/>
        <n v="19.242849501999999"/>
        <n v="683.43204199000002"/>
        <n v="552.37777655000002"/>
        <n v="220.40313448000001"/>
        <n v="261.65123702"/>
        <n v="572.09853328999998"/>
        <n v="3432.5664615999999"/>
        <n v="293.52123003999998"/>
        <n v="197.20492324"/>
        <n v="269.44215334"/>
        <n v="645.79077794"/>
        <n v="916.02092798000001"/>
        <n v="1125.3509806"/>
        <n v="443.06476447"/>
        <n v="611.75819442"/>
        <n v="1087.1033918000001"/>
        <n v="995.25452539000003"/>
        <n v="300.12271779000002"/>
        <n v="415.97801906000001"/>
        <n v="1397.1788445"/>
        <n v="259.00465688999998"/>
        <n v="211.48057438999999"/>
        <n v="306.52873939"/>
        <n v="217.77019093999999"/>
        <n v="229.02830979000001"/>
        <n v="1088.615599"/>
        <n v="214.42892853999999"/>
        <n v="235.48811384000001"/>
        <n v="430.07488377999999"/>
        <n v="337.13371339000003"/>
        <n v="2579.6840849999999"/>
        <n v="1500.3806572999999"/>
        <n v="383.12419311999997"/>
        <n v="412.87157394000002"/>
        <n v="465.19561420000002"/>
        <n v="430.31292069"/>
        <n v="360.54753368000002"/>
        <n v="779.13985577000005"/>
        <n v="674.49177525000005"/>
        <n v="569.84369473000004"/>
        <n v="500.07830770999999"/>
        <n v="639.60908173999997"/>
        <n v="1575.7919488"/>
        <n v="531.38763830000005"/>
        <n v="659.32891197000004"/>
        <n v="830.74002922"/>
        <n v="1040.8604912000001"/>
        <n v="30.958048460999997"/>
        <n v="1963.6346136"/>
        <n v="1304.3759858000001"/>
        <n v="1065.6147648000001"/>
        <n v="323.34393249999999"/>
        <n v="1237.1040805"/>
        <n v="386.00378755000003"/>
        <n v="1288.0802705000001"/>
        <n v="862.62433909000003"/>
        <n v="560.09716436999997"/>
        <n v="4253.0891842999999"/>
        <n v="467.26297505999997"/>
        <n v="6161.7985583"/>
        <n v="1004.6631597000001"/>
        <n v="600.56351562999998"/>
        <n v="407.69578496999998"/>
        <n v="479.78410828"/>
        <n v="937.60789291000003"/>
        <n v="388.25852994000002"/>
        <n v="725.45405638"/>
        <n v="443.05491017000003"/>
        <n v="1991.8754057000001"/>
        <n v="768.91360078000002"/>
        <n v="1559.7118461"/>
        <n v="770.70824058000005"/>
        <n v="1406.7787529"/>
        <n v="1502.7858687999999"/>
        <n v="1388.8002028999999"/>
        <n v="1658.4206895"/>
        <n v="1119.1797163000001"/>
        <n v="2650.4755890000001"/>
        <n v="471.98108730000001"/>
        <n v="1139.5173864999999"/>
        <n v="2617.2840956"/>
        <n v="572.68287117"/>
        <n v="1370.660523"/>
        <n v="667.24443480000002"/>
        <n v="492.4006053"/>
        <n v="6624.0554155999998"/>
        <n v="1098.3928326"/>
        <n v="323.21504757999998"/>
        <n v="684.76157626999998"/>
        <n v="279.33760762999998"/>
        <n v="335.77274060000002"/>
        <n v="33.274763354000001"/>
        <n v="94.698955431000002"/>
        <n v="117.78932408"/>
        <n v="656.39450472999999"/>
        <n v="1507.158529"/>
        <n v="10.068653126999999"/>
        <n v="1198.1655330999999"/>
        <n v="28.783951097999999"/>
        <n v="6.8923189411000001"/>
        <n v="5.4299157683999999"/>
        <n v="218.97123586000001"/>
        <n v="285.91503633000002"/>
        <n v="151.6908645"/>
        <n v="428.57251601000002"/>
        <n v="363.22308434000001"/>
        <n v="39.264736388999999"/>
        <n v="113.91916669"/>
        <n v="35.578555289000001"/>
        <n v="132.20758506999999"/>
        <n v="407.05922276000001"/>
        <n v="287.31543690000001"/>
        <n v="25.222421242999999"/>
        <n v="15.908461242"/>
        <n v="74.427711532999993"/>
        <n v="15.550885986999999"/>
        <n v="19.996441554"/>
        <n v="17.329108214000001"/>
        <n v="18.514589698999998"/>
        <n v="60.006441660999997"/>
        <n v="141.88759465000001"/>
        <n v="83.676512721999998"/>
        <n v="20.254655621000001"/>
        <n v="92.272261271999994"/>
        <n v="17.988842160000001"/>
        <n v="24.786282544999999"/>
        <n v="15.723028698"/>
        <n v="25.367410014000001"/>
        <n v="19.025264465999999"/>
        <n v="2474.3809532"/>
        <n v="27.973878501000002"/>
        <n v="98.608251029000002"/>
        <n v="1751.4431910000001"/>
        <n v="1790.3410077000001"/>
        <n v="329.42906750999998"/>
        <n v="1321.27934"/>
        <n v="380.97520506000001"/>
        <n v="429.07211192"/>
        <n v="74.057937459000001"/>
        <n v="278.18471133000003"/>
        <n v="998.36756224999999"/>
        <n v="1090.3130659999999"/>
        <n v="308.12680741999998"/>
        <n v="3291.6466823999999"/>
        <n v="4887.1928448999997"/>
        <n v="871.45286297999996"/>
        <n v="66.023449065999998"/>
        <n v="2540.0816100000002"/>
        <n v="62.499226593000003"/>
        <n v="2242.7305113000002"/>
        <n v="580.43164028000001"/>
        <n v="679.33040143999995"/>
        <n v="424.04125422999999"/>
        <n v="1350.5010569000001"/>
        <n v="1595.1616575999999"/>
        <n v="107.22771688"/>
        <n v="837.84918534999997"/>
        <n v="416.94457274000001"/>
        <n v="577.83866551000006"/>
        <n v="199.92040574999999"/>
        <n v="177.58485836"/>
        <n v="1547.3898991999999"/>
        <n v="23.850390305999998"/>
        <n v="23.914783588999999"/>
        <n v="24.449648183000001"/>
        <n v="3003.6930928000002"/>
        <n v="5.4579628539999998"/>
        <n v="124.48941504"/>
        <n v="113.498211"/>
        <n v="119.99085667999999"/>
        <n v="275.20584989999998"/>
        <n v="361.93271391000002"/>
        <n v="16.098878672000001"/>
        <n v="268.31011913999998"/>
        <n v="22.307936405"/>
        <n v="249.50197249000001"/>
        <n v="12.033650002"/>
        <n v="516.60639877999995"/>
        <n v="2464.2889307"/>
        <n v="358.94624282000001"/>
        <n v="218.33238761999999"/>
        <n v="1628.1197866"/>
        <n v="1696.6803723"/>
        <n v="165.02788806000001"/>
        <n v="911.35902858999998"/>
        <n v="1855.7730282"/>
        <n v="510.94677783999998"/>
        <n v="2248.5033146000001"/>
        <n v="584.05747968000003"/>
        <n v="388.55451012999998"/>
        <n v="210.77973143"/>
        <n v="3624.3056216999998"/>
        <n v="188.63825624"/>
        <n v="695.57761469000002"/>
        <n v="142.19604620000001"/>
        <n v="347.13672337000003"/>
        <n v="37.607968175000003"/>
        <n v="54.210995474999997"/>
        <n v="1485.5796241999999"/>
        <n v="71.932147764999996"/>
        <n v="221.09813366"/>
        <n v="128.08647231"/>
        <n v="171.78082348000001"/>
        <n v="455.36773632000001"/>
        <n v="120.04425999999999"/>
        <n v="604.46897793000005"/>
        <n v="55.613411878999997"/>
        <n v="426.8797659"/>
        <n v="834.97821102"/>
        <n v="480.37134036999998"/>
        <n v="996.04029055000001"/>
        <n v="1165.5420779999999"/>
        <n v="3051.0463147999999"/>
        <n v="7462.2016645000003"/>
        <n v="329.77438371"/>
        <n v="176.95425004000001"/>
        <n v="240.58707870000001"/>
        <n v="286.41158094999997"/>
        <n v="178.10281595999999"/>
        <n v="2415.2620135000002"/>
        <n v="552.86357738000004"/>
        <n v="2152.4048412000002"/>
        <n v="1592.3859321"/>
        <n v="2123.1812427999998"/>
        <n v="772.45035210000003"/>
        <n v="1766.9422936000001"/>
        <n v="464.74755542999998"/>
        <n v="1164.9351045000001"/>
        <n v="164.06742826999999"/>
        <n v="243.10232078999999"/>
        <n v="344.30459619999999"/>
        <n v="546.70914702000005"/>
        <n v="891.09691018000001"/>
        <n v="198.30080636"/>
        <n v="72.004360885999986"/>
        <n v="272.23596657000002"/>
        <n v="977.82454935999999"/>
        <n v="492.62053055000001"/>
        <n v="1146.0092694"/>
        <n v="277.95588896999999"/>
        <n v="744.40264837999996"/>
        <n v="1343.0013134999999"/>
        <n v="302.95962951000001"/>
        <n v="591.11943670000005"/>
        <n v="375.61461321000002"/>
        <n v="511.37922587000003"/>
        <n v="3.2893980704999999"/>
        <n v="96.640495524000002"/>
        <n v="663.97327590999998"/>
        <n v="523.59321313999999"/>
        <n v="121.67039798"/>
        <n v="326.24694038000001"/>
        <n v="340.86796306999997"/>
        <n v="111.60429763"/>
        <n v="102.3622605"/>
        <n v="263.16613423000001"/>
        <n v="1659.7287744"/>
        <n v="1052.5921478"/>
        <n v="850.21327220000001"/>
        <n v="98.301934927999994"/>
        <n v="117.50332324999999"/>
        <n v="213.51026483000001"/>
        <n v="503.67768411999998"/>
        <n v="97.545466464"/>
        <n v="15.905890499"/>
        <n v="371.41966101999998"/>
        <n v="702.14155206999999"/>
        <n v="1363.5853342"/>
        <n v="180.13157627000001"/>
        <n v="68.584531233999996"/>
        <n v="96.471292493000007"/>
        <n v="36.227678028000007"/>
        <n v="1419.5335994"/>
        <n v="187.34364993"/>
        <n v="1516.6524578999999"/>
        <n v="935.4583007"/>
        <n v="1789.5210615000001"/>
        <n v="8.0217584532000004"/>
        <n v="19.500285133999999"/>
        <n v="1211.5594495"/>
        <n v="7.8058532120999997"/>
        <n v="43.937947436999998"/>
        <n v="205.10054713"/>
        <n v="99.406284943000003"/>
        <n v="9.7343111509"/>
        <n v="296.89058709"/>
        <n v="783.47760980999999"/>
        <n v="346.07872402999999"/>
        <n v="26.926589171"/>
        <n v="200.94446225999999"/>
        <n v="30.470629195000001"/>
        <n v="323.14649186999998"/>
        <n v="1170.4926575"/>
        <n v="2886.3285289"/>
        <n v="2365.8258423000002"/>
        <n v="296.46202923999999"/>
        <n v="345.74080999"/>
        <n v="280.18715503999999"/>
        <n v="1498.1369189"/>
        <n v="194.05642674000001"/>
        <n v="587.33405072000005"/>
        <n v="429.76370774999998"/>
        <n v="128.12939537"/>
        <n v="61.733758188000003"/>
        <n v="64.096987248000005"/>
        <n v="311.17407584"/>
        <n v="635.16350037999996"/>
        <n v="186.80778577999999"/>
        <n v="208.5465264"/>
        <n v="277.94198005999999"/>
        <n v="99.381240843"/>
        <n v="473.66485010000002"/>
        <n v="838.98407512000006"/>
        <n v="572.63731460999998"/>
        <n v="45.646145996000001"/>
        <n v="25.358969997999999"/>
        <n v="30.289196254"/>
        <n v="497.52061758000008"/>
        <n v="497.52061758000002"/>
        <n v="209.80662465"/>
        <n v="75.003140819999999"/>
        <n v="762.58372356999996"/>
        <n v="5.8314327822000003"/>
        <n v="289.58275530999998"/>
        <n v="56.372072158000002"/>
        <n v="170.96728807"/>
        <n v="14.95890969"/>
        <n v="94.682868654000004"/>
        <n v="115.51440863000001"/>
        <n v="154.75544421000001"/>
        <n v="170.27759800999999"/>
        <n v="1859.8058877000001"/>
        <n v="3101.9439929"/>
        <n v="1308.8000864000001"/>
        <n v="32.032383154999998"/>
        <n v="2709.1643275000001"/>
        <n v="1337.0364749"/>
        <n v="3121.1257566999998"/>
        <n v="265.96403855"/>
        <n v="40.444831524000001"/>
        <n v="622.48431149999999"/>
        <n v="598.00699738000003"/>
        <n v="1409.3134289"/>
        <n v="418.35982878999999"/>
        <n v="525.79182154"/>
        <n v="379.66257660000002"/>
        <n v="1998.0532900000001"/>
        <n v="366.33732082"/>
        <n v="92.471984043000006"/>
        <n v="805.55638317"/>
        <n v="153.23921641000001"/>
        <n v="923.55018586000006"/>
        <n v="582.65151431000004"/>
        <n v="97.998214376999996"/>
        <n v="182.39226008"/>
        <n v="211.54099656"/>
        <n v="132.07902217"/>
        <n v="30.764299782999998"/>
        <n v="1528.4840152999998"/>
        <n v="751.58608386000003"/>
        <n v="939.40970891999996"/>
        <n v="383.66844717999999"/>
        <n v="350.43147986000002"/>
        <n v="479.22425312000001"/>
        <n v="84.604052413000005"/>
        <n v="222.34394958999999"/>
        <n v="8.0964821505"/>
        <n v="107.11432028999998"/>
        <n v="107.11432028999999"/>
        <n v="96.985512260999997"/>
        <n v="626.93875790000004"/>
        <n v="1696.4961831000001"/>
        <n v="387.37211064000002"/>
        <n v="494.74894131000002"/>
        <n v="103.70698962"/>
        <n v="44.376751554999998"/>
        <n v="568.80997301000002"/>
        <n v="271.77037553999997"/>
        <n v="88.039701333999986"/>
        <n v="215.48446966"/>
        <n v="215.48446965999997"/>
        <n v="315.46897724000002"/>
        <n v="664.40788330999999"/>
        <n v="63.147473916999999"/>
        <n v="26.331532907"/>
        <n v="699.64356888999998"/>
        <n v="470.71934069000002"/>
        <n v="374.69272186000001"/>
        <n v="168.5627925"/>
        <n v="316.55610716000001"/>
        <n v="99.516116691999997"/>
        <n v="54.551831864999997"/>
        <n v="192.47182099"/>
        <n v="195.89391581000004"/>
        <n v="54.699801674"/>
        <n v="54.699801673999993"/>
        <n v="302.91272851999997"/>
        <n v="311.21086395999998"/>
        <n v="345.45630818000001"/>
        <n v="646.82802108999999"/>
        <n v="189.21938660999999"/>
        <n v="2590.1844388999998"/>
        <n v="8.4804410441000009"/>
        <n v="8.1349896936999997"/>
        <n v="106.81348331"/>
        <n v="366.72488978000001"/>
        <n v="279.55397927000001"/>
        <n v="22.065445920999998"/>
        <n v="5.3769120007999991"/>
        <n v="147.64754016000001"/>
        <n v="884.98833563999995"/>
        <n v="272.44900164000001"/>
        <n v="108.94358118000001"/>
        <n v="368.14911201000001"/>
        <n v="500.89672113"/>
        <n v="250.57864936999999"/>
        <n v="596.61583184000006"/>
        <n v="2392.7447714"/>
        <n v="434.47911118000002"/>
        <n v="277.71847933999999"/>
        <n v="200.50005274"/>
        <n v="817.88204269000005"/>
        <n v="720.30825904000005"/>
        <n v="616.05677699"/>
        <n v="353.32668092"/>
        <n v="55.624287242999998"/>
        <n v="59.515867004999997"/>
        <n v="89.273800507000004"/>
        <n v="182.95178048"/>
        <n v="387.81851433000003"/>
        <n v="216.51978313000001"/>
        <n v="296.81348696999999"/>
        <n v="1864.6462841"/>
        <n v="2446.7782762000002"/>
        <n v="660.36176046000003"/>
        <n v="374.49247885"/>
        <n v="253.97630111000001"/>
        <n v="109.84083084"/>
        <n v="1459.9455974"/>
        <n v="304.00996825999999"/>
        <n v="878.15654288999997"/>
        <n v="36.486782189000003"/>
        <n v="570.90277286000003"/>
        <n v="538.48913570000002"/>
        <n v="448.60146944000002"/>
        <n v="245.23494005000001"/>
        <n v="266.87652071999997"/>
        <n v="533.75304143999995"/>
        <n v="1140.2141523"/>
        <n v="407.63417916999998"/>
        <n v="39.096519516999997"/>
        <n v="174.65474044999999"/>
        <n v="118.96521242999999"/>
        <n v="137.40482036"/>
        <n v="1266.7415820000001"/>
        <n v="143.29733103000001"/>
        <n v="1214.5962503000001"/>
        <n v="866.44805062"/>
        <n v="885.09151822000001"/>
        <n v="1741.8234170999999"/>
        <n v="363.75380317000003"/>
        <n v="207.59753724999999"/>
        <n v="689.16155130000004"/>
        <n v="187.81590177000001"/>
        <n v="81.513757474000002"/>
        <n v="645.98320064999996"/>
        <n v="186.07976207999999"/>
        <n v="146.63839630000001"/>
        <n v="1633.5055635000001"/>
        <n v="1113.7537933000001"/>
        <n v="123.58128622"/>
        <n v="124.49887529999999"/>
        <n v="90.840388748999999"/>
        <n v="233.55777237000001"/>
        <n v="396.26630451"/>
        <n v="6965.9955074999998"/>
        <n v="176.67406772000001"/>
        <n v="54.889464777000001"/>
        <n v="18.387871601000001"/>
        <n v="120.12686613"/>
        <n v="783.83148520999998"/>
        <n v="138.89871231000001"/>
        <n v="410.79900108999999"/>
        <n v="227.21611945999999"/>
        <n v="297.67358074999999"/>
        <n v="83.065380442999995"/>
        <n v="371.57726534"/>
        <n v="260.76235847999999"/>
        <n v="430.22374776999999"/>
        <n v="925.56787670000006"/>
        <n v="714.25067996999996"/>
        <n v="535.01145317999999"/>
        <n v="298.28826012000002"/>
        <n v="125.57716395999999"/>
        <n v="185.19372539"/>
        <n v="398.26623287000001"/>
        <n v="4079.6002767"/>
        <n v="150.41285872"/>
        <n v="222.44726753"/>
        <n v="397.95949333999999"/>
        <n v="813.85289826999997"/>
        <n v="352.46561609000008"/>
        <n v="264.98411962"/>
        <n v="819.71723052000004"/>
        <n v="1398.0451184000001"/>
        <n v="415.17077078"/>
        <n v="415.17077077999994"/>
        <n v="243.03526780000001"/>
        <n v="716.41772121999998"/>
        <n v="2910.1020048"/>
        <n v="221.70067624000001"/>
        <n v="443.40135249000002"/>
        <n v="126.46260734000001"/>
        <n v="184.43574923"/>
        <n v="261.33118112"/>
        <n v="2109.4374122999998"/>
        <n v="12656.624474"/>
        <n v="226.20902000999999"/>
        <n v="2615.8714175"/>
        <n v="1030.6733601999999"/>
        <n v="651.68482836999999"/>
        <n v="1629.2120709000001"/>
        <n v="264.0242475"/>
        <n v="477.55129348000003"/>
        <n v="537.13347954000005"/>
        <n v="805.70021930999997"/>
        <n v="354.10499046000001"/>
        <n v="380.52032299000001"/>
        <n v="2271.5783203000001"/>
        <n v="881.88397655999995"/>
        <n v="258.42899863999997"/>
        <n v="270.55017516999999"/>
        <n v="546.31430679000005"/>
        <n v="499.60709458000002"/>
        <n v="833.79199505999998"/>
        <n v="1250.6879925999999"/>
        <n v="362.56328653000003"/>
        <n v="362.56328653000008"/>
        <n v="744.72996247000003"/>
        <n v="1062.5313093"/>
        <n v="496.76597042999998"/>
        <n v="179.74979037"/>
        <n v="62.435000539000001"/>
        <n v="2358.0460122"/>
        <n v="857.55918980000001"/>
        <n v="43.522330214"/>
        <n v="53.54805795"/>
        <n v="1292.9466287"/>
        <n v="785.90936439999996"/>
        <n v="776.67962704000001"/>
        <n v="1036.3413625999999"/>
        <n v="335.61955670999998"/>
        <n v="610.87121343000001"/>
        <n v="510.71774359"/>
        <n v="384.62431795999998"/>
        <n v="703.11105731999999"/>
        <n v="296.38713447999999"/>
        <n v="225.29701881"/>
        <n v="1089.6313161"/>
        <n v="497.95292475000002"/>
        <n v="295.20798974000002"/>
        <n v="686.04735184000003"/>
        <n v="121.11738029999999"/>
        <n v="254.25357794999999"/>
        <n v="275.44543198999997"/>
        <n v="192.92215026"/>
        <n v="416.04554416000002"/>
        <n v="624.56311616000005"/>
      </sharedItems>
    </cacheField>
    <cacheField name="WP_EFFORT" numFmtId="0">
      <sharedItems containsSemiMixedTypes="0" containsString="0" containsNumber="1" minValue="2.4477591576000002" maxValue="12656.624474" count="1253">
        <n v="159.70916518000001"/>
        <n v="190.75555617000001"/>
        <n v="136.54431944999999"/>
        <n v="107.53194018000001"/>
        <n v="130.52357473000001"/>
        <n v="76.310774479000003"/>
        <n v="142.55949586"/>
        <n v="2455.2004256999999"/>
        <n v="592.58914858000003"/>
        <n v="756.75344471000005"/>
        <n v="1085.0820369999999"/>
        <n v="210.07171786000001"/>
        <n v="315.95863222999998"/>
        <n v="438.64892621000001"/>
        <n v="304.86327712000002"/>
        <n v="350.27639513999998"/>
        <n v="133.46866514999999"/>
        <n v="164.03509738"/>
        <n v="1150.5371402000001"/>
        <n v="35.931039065999997"/>
        <n v="34.770475029000004"/>
        <n v="66.541085727999999"/>
        <n v="147.92094591"/>
        <n v="52.610575402999999"/>
        <n v="196.80209004"/>
        <n v="326.06108214"/>
        <n v="62.997337182000003"/>
        <n v="416.24586999000002"/>
        <n v="891.33244013000001"/>
        <n v="303.49399125999997"/>
        <n v="2367.9764252"/>
        <n v="325.99850913"/>
        <n v="772.98274234999997"/>
        <n v="1515.7737715000001"/>
        <n v="212.57029374999999"/>
        <n v="338.51045608999999"/>
        <n v="2096.0485647999999"/>
        <n v="1276.9146905"/>
        <n v="924.57993606000002"/>
        <n v="225.75524082000001"/>
        <n v="185.06542981000001"/>
        <n v="1366.6000822999999"/>
        <n v="1715.2982870000001"/>
        <n v="193.69554615999999"/>
        <n v="309.71534421000001"/>
        <n v="117.55655054"/>
        <n v="484.69375330000003"/>
        <n v="115.06520206"/>
        <n v="105.71783857"/>
        <n v="105.71783856999998"/>
        <n v="262.44363236999999"/>
        <n v="376.90194298"/>
        <n v="491.36025358000001"/>
        <n v="205.42146636000001"/>
        <n v="92.379626310000006"/>
        <n v="178.78244884"/>
        <n v="233.51349725"/>
        <n v="60.556832489000001"/>
        <n v="64.513612585000004"/>
        <n v="27.304371482000001"/>
        <n v="320.50045275999997"/>
        <n v="457.85778965999998"/>
        <n v="1332.9492624"/>
        <n v="465.73534121"/>
        <n v="1340.6806747000001"/>
        <n v="2603.0313875000002"/>
        <n v="977.25391201000002"/>
        <n v="44.410320186"/>
        <n v="29.606880124"/>
        <n v="218.55168191000001"/>
        <n v="148.44082194999999"/>
        <n v="313.82949425999999"/>
        <n v="241.75845724999999"/>
        <n v="125.04216528000001"/>
        <n v="143.32601998999999"/>
        <n v="152.46794733999999"/>
        <n v="151.36971242000001"/>
        <n v="218.19911920999999"/>
        <n v="125.37601121"/>
        <n v="281.61950677999999"/>
        <n v="380.42906857999998"/>
        <n v="120.85569563999999"/>
        <n v="349.33758005999999"/>
        <n v="251.58774217999999"/>
        <n v="8.1390619701000002"/>
        <n v="100.52205435"/>
        <n v="37.267468600000001"/>
        <n v="319.88036979999998"/>
        <n v="212.03258664000001"/>
        <n v="213.90820026"/>
        <n v="433.35499382"/>
        <n v="213.90820025999997"/>
        <n v="649.80872824000005"/>
        <n v="381.10016682000003"/>
        <n v="175.25725607000001"/>
        <n v="986.10597221"/>
        <n v="221.90111347999999"/>
        <n v="122.19090496"/>
        <n v="208.10576287999999"/>
        <n v="312.02672228"/>
        <n v="260.06624257999999"/>
        <n v="202.12191677999999"/>
        <n v="118.00445825000001"/>
        <n v="118.00445825"/>
        <n v="209.34177335000001"/>
        <n v="163.67311580000001"/>
        <n v="457.30262902999999"/>
        <n v="165.23984977999999"/>
        <n v="198.84976330999999"/>
        <n v="272.88841721"/>
        <n v="147.16208913"/>
        <n v="140.73855965000001"/>
        <n v="264.04579935999999"/>
        <n v="142.74078019999999"/>
        <n v="419.07204791999999"/>
        <n v="816.70833477999997"/>
        <n v="617.89019135000001"/>
        <n v="1192.9088606"/>
        <n v="183.18085271000001"/>
        <n v="142.74457978999999"/>
        <n v="264.05339853999999"/>
        <n v="213.12174791000001"/>
        <n v="37.912822167000002"/>
        <n v="324.63630325000003"/>
        <n v="562.64247508999995"/>
        <n v="26.234380753"/>
        <n v="516.00572895000005"/>
        <n v="164.31643571999999"/>
        <n v="197.66646198000001"/>
        <n v="3052.9510329"/>
        <n v="571.02566839999997"/>
        <n v="150.51964520000001"/>
        <n v="438.05982792999998"/>
        <n v="721.31033387000002"/>
        <n v="138.84947516"/>
        <n v="256.52116697000002"/>
        <n v="157.70285326000001"/>
        <n v="319.13264165999999"/>
        <n v="282.98878503999998"/>
        <n v="145.79424807999999"/>
        <n v="160.76377818"/>
        <n v="333.14643390999998"/>
        <n v="131.91960069999999"/>
        <n v="180.89589164"/>
        <n v="116.6588343"/>
        <n v="127.36501052"/>
        <n v="148.77736297000001"/>
        <n v="136.51498251000001"/>
        <n v="514.93435499999998"/>
        <n v="225.37346359"/>
        <n v="549.98530357000004"/>
        <n v="740.54577995"/>
        <n v="257.35762338000001"/>
        <n v="378.32790275999997"/>
        <n v="656.55954531999998"/>
        <n v="224.76379624"/>
        <n v="254.99785394"/>
        <n v="1157.5685728999999"/>
        <n v="146.90805205000001"/>
        <n v="193.78142334"/>
        <n v="511.14473091999997"/>
        <n v="144.93965453999999"/>
        <n v="433.62954094999998"/>
        <n v="268.90717221"/>
        <n v="1035.1639637999999"/>
        <n v="78.163267250000004"/>
        <n v="141.84974568000001"/>
        <n v="70.982253112999999"/>
        <n v="89.838910420000005"/>
        <n v="57.701968577999999"/>
        <n v="259.24884455"/>
        <n v="569.66593771999999"/>
        <n v="327.77582138999998"/>
        <n v="123.5491145"/>
        <n v="225.66246794"/>
        <n v="111.58399754"/>
        <n v="117.36841708"/>
        <n v="404.86439244000002"/>
        <n v="81.872436094999998"/>
        <n v="63.726984393999999"/>
        <n v="184.43369659999999"/>
        <n v="1411.6437662000001"/>
        <n v="481.08591689000002"/>
        <n v="519.03806625000004"/>
        <n v="1016.6403714000002"/>
        <n v="81.536043945000003"/>
        <n v="475.23129649999998"/>
        <n v="28.280131374"/>
        <n v="527.42220686999997"/>
        <n v="1071.5209791"/>
        <n v="550.85634617000005"/>
        <n v="341.71976036000001"/>
        <n v="334.46262503000003"/>
        <n v="111.95045559"/>
        <n v="73.681739139000001"/>
        <n v="380.55009789000002"/>
        <n v="387.32589942999999"/>
        <n v="6.9572870229000001"/>
        <n v="189.76583681"/>
        <n v="1281.6433915"/>
        <n v="124.34784873"/>
        <n v="121.99296997"/>
        <n v="136.91912303999999"/>
        <n v="255.40587291"/>
        <n v="196.16249798000001"/>
        <n v="168.29079712000001"/>
        <n v="140.66216231999999"/>
        <n v="258.34751968"/>
        <n v="622.34625229999995"/>
        <n v="1715.2982870000003"/>
        <n v="77.299460143999994"/>
        <n v="326.39694530999998"/>
        <n v="1159.5542751999999"/>
        <n v="25.892902457000002"/>
        <n v="256.74797875000002"/>
        <n v="203.70411357"/>
        <n v="309.79184392000002"/>
        <n v="150.66024838999999"/>
        <n v="22.71027999"/>
        <n v="326.97344372999999"/>
        <n v="250.52109021999999"/>
        <n v="180.60116732"/>
        <n v="112.42036376999999"/>
        <n v="496.69140666999999"/>
        <n v="203.92746052000001"/>
        <n v="168.49043474999999"/>
        <n v="342.83728982000002"/>
        <n v="100.99153751999999"/>
        <n v="150.34523321"/>
        <n v="133.21776539000001"/>
        <n v="141.19633383999999"/>
        <n v="160.08167657000001"/>
        <n v="447.73004162000001"/>
        <n v="273.91315091000001"/>
        <n v="209.65205187999999"/>
        <n v="323.40268228999997"/>
        <n v="168.03339983000001"/>
        <n v="196.40475153"/>
        <n v="65.078903917999995"/>
        <n v="540.13368533000005"/>
        <n v="255.38782301000001"/>
        <n v="39.413192780000003"/>
        <n v="203.62656688000001"/>
        <n v="157.83409259999999"/>
        <n v="215.57192501"/>
        <n v="510.61546694999998"/>
        <n v="193.38874347999999"/>
        <n v="296.44385718000001"/>
        <n v="1532.2391588999999"/>
        <n v="206.33267848"/>
        <n v="444.67772015000003"/>
        <n v="240.38197015"/>
        <n v="172.28338682"/>
        <n v="241.23939424"/>
        <n v="1114.1008657"/>
        <n v="470.28145984000002"/>
        <n v="176.05597152999999"/>
        <n v="190.09557724000001"/>
        <n v="576.86246940000001"/>
        <n v="215.16693549999999"/>
        <n v="141.17884749000001"/>
        <n v="735.14188618000003"/>
        <n v="37.942130616"/>
        <n v="101.21006294999999"/>
        <n v="99.746625651000002"/>
        <n v="343.86661131"/>
        <n v="494.89818788999997"/>
        <n v="38.719991086999997"/>
        <n v="18.217030837999999"/>
        <n v="262.05467188"/>
        <n v="24.186750241999999"/>
        <n v="158.37694604999999"/>
        <n v="17.925624739"/>
        <n v="60.903868744999997"/>
        <n v="60.90386874499999"/>
        <n v="12.515292130000001"/>
        <n v="18.164081464999999"/>
        <n v="257.91831545999997"/>
        <n v="63.427900512999997"/>
        <n v="142.67518401000001"/>
        <n v="88.015000580999995"/>
        <n v="401.02013445"/>
        <n v="17.685901997999999"/>
        <n v="58.123691844"/>
        <n v="33.099094882999999"/>
        <n v="158.22207968999999"/>
        <n v="385.73348908999998"/>
        <n v="184.68750219"/>
        <n v="345.39862934000001"/>
        <n v="362.93390588"/>
        <n v="648.19206365000002"/>
        <n v="1072.4630413"/>
        <n v="49.157483360999997"/>
        <n v="373.60199684000003"/>
        <n v="2.7823379071000001"/>
        <n v="439.72551878000002"/>
        <n v="459.21751232000003"/>
        <n v="735.74245023000003"/>
        <n v="2.7413575037000002"/>
        <n v="149.49420183000001"/>
        <n v="51.242677137999998"/>
        <n v="211.99782368000001"/>
        <n v="218.04441987000001"/>
        <n v="176.06928664"/>
        <n v="107.79387019000001"/>
        <n v="124.67115866"/>
        <n v="171.24759639999999"/>
        <n v="258.35621677"/>
        <n v="193.15034251"/>
        <n v="117.01308644"/>
        <n v="297.11065176"/>
        <n v="1261.1564175999999"/>
        <n v="607.47445822999998"/>
        <n v="198.99105645"/>
        <n v="348.81862038000003"/>
        <n v="272.92270626999999"/>
        <n v="142.81092530000001"/>
        <n v="188.79302444999999"/>
        <n v="127.36862524999999"/>
        <n v="7.4900510037999997"/>
        <n v="35.232548688999998"/>
        <n v="57.636496956000002"/>
        <n v="317.32173190999998"/>
        <n v="275.58789229000001"/>
        <n v="202.44358965999999"/>
        <n v="282.77034213000002"/>
        <n v="35.451290694999997"/>
        <n v="348.68087477"/>
        <n v="344.87156649000002"/>
        <n v="159.65108950000001"/>
        <n v="11.250604501"/>
        <n v="129.95864997999999"/>
        <n v="254.84676069"/>
        <n v="215.48702547000002"/>
        <n v="215.48702546999999"/>
        <n v="176.28676274"/>
        <n v="207.91429092999999"/>
        <n v="207.91429092999996"/>
        <n v="182.53573041000001"/>
        <n v="1381.8325718000001"/>
        <n v="136.45233286000001"/>
        <n v="194.57470372"/>
        <n v="6.6615480279000003"/>
        <n v="145.22716790000001"/>
        <n v="178.67577084999999"/>
        <n v="651.86622140999998"/>
        <n v="193.38207509"/>
        <n v="994.60615061999999"/>
        <n v="691.25086896000005"/>
        <n v="346.88336072999999"/>
        <n v="264.62099388000001"/>
        <n v="1712.4354569"/>
        <n v="2339.3093156999998"/>
        <n v="668.22395306999999"/>
        <n v="302.48486657000001"/>
        <n v="80.156398147999994"/>
        <n v="81.587639401999994"/>
        <n v="1291.4319831"/>
        <n v="815.63439717999995"/>
        <n v="407.81719858999998"/>
        <n v="73.725163166000002"/>
        <n v="74.038522956999998"/>
        <n v="548.81275058000006"/>
        <n v="373.02042074000002"/>
        <n v="222.25725739999999"/>
        <n v="22.031533632000002"/>
        <n v="987.89933427999995"/>
        <n v="143.42603242999999"/>
        <n v="370.85094062000002"/>
        <n v="44.217336641000003"/>
        <n v="37.204524931999998"/>
        <n v="406.42381064"/>
        <n v="1378.4454152999999"/>
        <n v="611.10805786000003"/>
        <n v="343.45077844000002"/>
        <n v="143.72999976"/>
        <n v="193.09534052999999"/>
        <n v="135.81816602000001"/>
        <n v="434.66165310000002"/>
        <n v="129.12951605000001"/>
        <n v="160.64264888"/>
        <n v="91.913119425999994"/>
        <n v="1073.8483381999999"/>
        <n v="764.89208133"/>
        <n v="23.401053659999999"/>
        <n v="184.94810881000001"/>
        <n v="209.03852370999999"/>
        <n v="1788.3676512"/>
        <n v="384.55465435000002"/>
        <n v="277.18470081999999"/>
        <n v="365.72892113"/>
        <n v="327.88670036000002"/>
        <n v="1456.3418650999999"/>
        <n v="619.31803515000001"/>
        <n v="254.66321217999999"/>
        <n v="562.63624019999997"/>
        <n v="317.48602045000001"/>
        <n v="324.71142056000002"/>
        <n v="252.04453122999999"/>
        <n v="91.069383290000005"/>
        <n v="149.25515546"/>
        <n v="181.1408261"/>
        <n v="262.68284016000001"/>
        <n v="264.99389373000002"/>
        <n v="104.499916"/>
        <n v="132.22098839"/>
        <n v="638.67555856000001"/>
        <n v="270.10872045999997"/>
        <n v="139.96861731000001"/>
        <n v="45.758971262999999"/>
        <n v="495.56718610000001"/>
        <n v="289.07197638000002"/>
        <n v="220.76066753000001"/>
        <n v="999.51795442000002"/>
        <n v="687.18429744000002"/>
        <n v="1048.5819616000001"/>
        <n v="913.58249106999995"/>
        <n v="394.40638404999999"/>
        <n v="399.37422565999998"/>
        <n v="151.13790849"/>
        <n v="4.8108127578"/>
        <n v="455.49502680000001"/>
        <n v="6.2856555251000001"/>
        <n v="8.455440158"/>
        <n v="237.46925342"/>
        <n v="292.28229288"/>
        <n v="41.955332161000001"/>
        <n v="182.82825890999999"/>
        <n v="106.50998607"/>
        <n v="14.762549648"/>
        <n v="37.414911494999998"/>
        <n v="48.249708902999998"/>
        <n v="1134.5428095"/>
        <n v="1446.1621414000001"/>
        <n v="41.324782310000003"/>
        <n v="207.70923744999999"/>
        <n v="439.55497185000002"/>
        <n v="202.5298315"/>
        <n v="583.05778587999998"/>
        <n v="1506.842797"/>
        <n v="320.97269649999998"/>
        <n v="82.455161132000001"/>
        <n v="93.446357886000001"/>
        <n v="446.26957071999999"/>
        <n v="141.30296731000001"/>
        <n v="184.98955140999999"/>
        <n v="294.48753957999998"/>
        <n v="164.79299302999999"/>
        <n v="121.56147751"/>
        <n v="11.66668295"/>
        <n v="639.50942253000005"/>
        <n v="246.20248257"/>
        <n v="428.95550383"/>
        <n v="197.14856046"/>
        <n v="119.56840629"/>
        <n v="154.59650696"/>
        <n v="181.37979784000001"/>
        <n v="313.63625531000002"/>
        <n v="234.58106524999999"/>
        <n v="72.594841809000002"/>
        <n v="1074.9028911"/>
        <n v="6.9202966956000003"/>
        <n v="3.4601483478000001"/>
        <n v="504.77548435"/>
        <n v="261.95687752999999"/>
        <n v="308.89594577000003"/>
        <n v="513.60708806000002"/>
        <n v="106.03896557"/>
        <n v="83.519720293000006"/>
        <n v="46.920886360999994"/>
        <n v="60.134623738000009"/>
        <n v="631.82458113999996"/>
        <n v="348.03410014000002"/>
        <n v="1421.6834124"/>
        <n v="2.4477591576000002"/>
        <n v="1275.8382537"/>
        <n v="454.81624715999999"/>
        <n v="612.97276506000003"/>
        <n v="891.07179786999995"/>
        <n v="60.504265578999998"/>
        <n v="65.117912713999999"/>
        <n v="199.14293243"/>
        <n v="40.353660955000002"/>
        <n v="30.950003937999998"/>
        <n v="113.7045251"/>
        <n v="62.700376728000002"/>
        <n v="81.289750063"/>
        <n v="11.787449136999999"/>
        <n v="10.83169674"/>
        <n v="182.53612387000001"/>
        <n v="160.25022637999999"/>
        <n v="188.52967809"/>
        <n v="127.3299519"/>
        <n v="605.03500692"/>
        <n v="394.18482876000002"/>
        <n v="430.01489200999998"/>
        <n v="227.54769722"/>
        <n v="138.20612249999999"/>
        <n v="618.84108670000001"/>
        <n v="514.81920616000002"/>
        <n v="622.85837385000002"/>
        <n v="549.40274331000001"/>
        <n v="420.76053798999999"/>
        <n v="13.855922241"/>
        <n v="27.314194988000001"/>
        <n v="190.24029415000001"/>
        <n v="190.24029415000004"/>
        <n v="30.965050541"/>
        <n v="687.34154625999997"/>
        <n v="124.67029801"/>
        <n v="1169.8915311999999"/>
        <n v="3040.7059293000002"/>
        <n v="139.19993585"/>
        <n v="485.85868502"/>
        <n v="372.53483559"/>
        <n v="156.65529599000001"/>
        <n v="170.32709993"/>
        <n v="91.340210432999996"/>
        <n v="85.163549963999998"/>
        <n v="158.97195993"/>
        <n v="585.91545183999995"/>
        <n v="748.68180804999997"/>
        <n v="976.59813726000004"/>
        <n v="73.959979067000006"/>
        <n v="231.42326539999999"/>
        <n v="334.42102621999999"/>
        <n v="441.47328335999998"/>
        <n v="322.49562410999999"/>
        <n v="27.761246789000001"/>
        <n v="752.16121709000004"/>
        <n v="5.8435771058999997"/>
        <n v="339.67319114999998"/>
        <n v="206.00449592000001"/>
        <n v="477.66596048999997"/>
        <n v="851.14711749000003"/>
        <n v="240.44055957"/>
        <n v="11.313080261"/>
        <n v="7.5420535075000004"/>
        <n v="316.807975"/>
        <n v="1153.3832030000001"/>
        <n v="501.38064808000001"/>
        <n v="236.58341834999999"/>
        <n v="253.85977093"/>
        <n v="367.80190248999997"/>
        <n v="127.90854191"/>
        <n v="202.15634907"/>
        <n v="96.338998085"/>
        <n v="100.93855006"/>
        <n v="59.497674013000001"/>
        <n v="92.099589029000001"/>
        <n v="83.184668662999997"/>
        <n v="20.459409321999999"/>
        <n v="27.201840172000001"/>
        <n v="1375.328125"/>
        <n v="1051.0785842"/>
        <n v="846.28940060000002"/>
        <n v="271.62857556"/>
        <n v="202.02369862"/>
        <n v="619.65296026999999"/>
        <n v="410.83832944"/>
        <n v="55.512900233000003"/>
        <n v="27.756450116"/>
        <n v="194.33900593000001"/>
        <n v="143.98498384999999"/>
        <n v="881.76091805999999"/>
        <n v="117.03975898"/>
        <n v="237.25768189999999"/>
        <n v="307.52158218"/>
        <n v="323.57293420000002"/>
        <n v="99.181738416000002"/>
        <n v="271.07059118000001"/>
        <n v="258.92910096000003"/>
        <n v="423.91333119000001"/>
        <n v="163.80040359"/>
        <n v="26.42786877"/>
        <n v="506.80012613999997"/>
        <n v="193.19427704"/>
        <n v="314.05275338000001"/>
        <n v="253.62351520999999"/>
        <n v="206.14998029"/>
        <n v="182.70273270999999"/>
        <n v="219.49171003999999"/>
        <n v="293.06966471999999"/>
        <n v="366.77531857999998"/>
        <n v="191.71497518000001"/>
        <n v="279.24514687999999"/>
        <n v="454.30549029000002"/>
        <n v="372.98776568"/>
        <n v="283.38677827999999"/>
        <n v="424.69635929999998"/>
        <n v="168.28711465000001"/>
        <n v="140.20127761000001"/>
        <n v="275.93223144000001"/>
        <n v="162.82310325"/>
        <n v="208.06675453"/>
        <n v="203.90573997999999"/>
        <n v="101.80259583"/>
        <n v="227.42129262"/>
        <n v="101.80259583000002"/>
        <n v="129.71786177999999"/>
        <n v="25.166398906000001"/>
        <n v="2129.4369081999998"/>
        <n v="103.26238651"/>
        <n v="352.28375937999999"/>
        <n v="394.35425844999997"/>
        <n v="82.188528199999993"/>
        <n v="123.71737777"/>
        <n v="71.095859732999998"/>
        <n v="650.14729942999998"/>
        <n v="318.15868820999998"/>
        <n v="108.84897196999999"/>
        <n v="205.69560831000001"/>
        <n v="113.56568468"/>
        <n v="117.95888051"/>
        <n v="125.35090341999999"/>
        <n v="7.9555166350999995"/>
        <n v="122.30750685"/>
        <n v="124.91203595"/>
        <n v="272.33618293000001"/>
        <n v="269.89667034000001"/>
        <n v="476.76274831000001"/>
        <n v="153.74869138"/>
        <n v="288.80643984"/>
        <n v="813.17099772999995"/>
        <n v="449.90056456999997"/>
        <n v="545.23325262000003"/>
        <n v="280.74683721999997"/>
        <n v="42.517610783999999"/>
        <n v="353.63399507000003"/>
        <n v="12.251778698000001"/>
        <n v="37.385794543999999"/>
        <n v="177.61143544999996"/>
        <n v="171.12273139999999"/>
        <n v="167.18810925"/>
        <n v="75.504614818999997"/>
        <n v="185.82986663"/>
        <n v="245.64580357"/>
        <n v="715.25856191000003"/>
        <n v="1307.4268445"/>
        <n v="305.39152937"/>
        <n v="731.33846249999999"/>
        <n v="119.0367019"/>
        <n v="320.97912057999997"/>
        <n v="484.43620162000002"/>
        <n v="14.702369726000001"/>
        <n v="7.3511848629000003"/>
        <n v="133.17356100999999"/>
        <n v="127.12447748"/>
        <n v="399.85603548"/>
        <n v="206.62535315"/>
        <n v="402.87313434999999"/>
        <n v="141.20942608999999"/>
        <n v="272.04128021999998"/>
        <n v="329.38114158000002"/>
        <n v="4324.4933354000004"/>
        <n v="107.64555639"/>
        <n v="562.77392671999996"/>
        <n v="357.01264967999998"/>
        <n v="3452.6902752999999"/>
        <n v="41.490015765000003"/>
        <n v="99.926374594999984"/>
        <n v="158.29264886000001"/>
        <n v="308.95011483000002"/>
        <n v="408.38699086000003"/>
        <n v="206.74177940000001"/>
        <n v="648.98420081999996"/>
        <n v="1276.0080780000001"/>
        <n v="109.33856199"/>
        <n v="243.24572954000001"/>
        <n v="122.98817885"/>
        <n v="302.45967400000001"/>
        <n v="294.66563643000001"/>
        <n v="323.39365959999998"/>
        <n v="43.918667927999998"/>
        <n v="182.04571479000001"/>
        <n v="32.140824369000001"/>
        <n v="1656.9012869999999"/>
        <n v="848.79952847000004"/>
        <n v="105.21931149"/>
        <n v="1641.5287224000001"/>
        <n v="1034.5025376999999"/>
        <n v="447.09230811999998"/>
        <n v="2619.7805760000001"/>
        <n v="2388.0399084000001"/>
        <n v="194.87414497"/>
        <n v="19.242849501999999"/>
        <n v="683.43204199000002"/>
        <n v="552.37777655000002"/>
        <n v="220.40313448000001"/>
        <n v="261.65123702"/>
        <n v="572.09853328999998"/>
        <n v="3432.5664615999999"/>
        <n v="293.52123003999998"/>
        <n v="197.20492324"/>
        <n v="269.44215334"/>
        <n v="645.79077794"/>
        <n v="916.02092798000001"/>
        <n v="1125.3509806"/>
        <n v="443.06476447"/>
        <n v="611.75819442"/>
        <n v="1087.1033918000001"/>
        <n v="995.25452539000003"/>
        <n v="300.12271779000002"/>
        <n v="415.97801906000001"/>
        <n v="1397.1788445"/>
        <n v="259.00465688999998"/>
        <n v="211.48057438999999"/>
        <n v="306.52873939"/>
        <n v="217.77019093999999"/>
        <n v="229.02830979000001"/>
        <n v="1088.615599"/>
        <n v="214.42892853999999"/>
        <n v="235.48811384000001"/>
        <n v="430.07488377999999"/>
        <n v="337.13371339000003"/>
        <n v="2579.6840849999999"/>
        <n v="1500.3806572999999"/>
        <n v="383.12419311999997"/>
        <n v="412.87157394000002"/>
        <n v="465.19561420000002"/>
        <n v="430.31292069"/>
        <n v="360.54753368000002"/>
        <n v="779.13985577000005"/>
        <n v="674.49177525000005"/>
        <n v="569.84369473000004"/>
        <n v="500.07830770999999"/>
        <n v="639.60908173999997"/>
        <n v="1575.7919488"/>
        <n v="531.38763830000005"/>
        <n v="659.32891197000004"/>
        <n v="830.74002922"/>
        <n v="1040.8604912000001"/>
        <n v="30.958048460999997"/>
        <n v="1963.6346136"/>
        <n v="1304.3759858000001"/>
        <n v="1065.6147648000001"/>
        <n v="323.34393249999999"/>
        <n v="1237.1040805"/>
        <n v="386.00378755000003"/>
        <n v="1288.0802705000001"/>
        <n v="862.62433909000003"/>
        <n v="560.09716436999997"/>
        <n v="4253.0891842999999"/>
        <n v="467.26297505999997"/>
        <n v="6161.7985583"/>
        <n v="1004.6631597000001"/>
        <n v="600.56351562999998"/>
        <n v="407.69578496999998"/>
        <n v="479.78410828"/>
        <n v="937.60789291000003"/>
        <n v="388.25852994000002"/>
        <n v="725.45405638"/>
        <n v="443.05491017000003"/>
        <n v="1991.8754057000001"/>
        <n v="768.91360078000002"/>
        <n v="1559.7118461"/>
        <n v="770.70824058000005"/>
        <n v="1406.7787529"/>
        <n v="1502.7858687999999"/>
        <n v="1388.8002028999999"/>
        <n v="1658.4206895"/>
        <n v="1119.1797163000001"/>
        <n v="2650.4755890000001"/>
        <n v="471.98108730000001"/>
        <n v="1139.5173864999999"/>
        <n v="2617.2840956"/>
        <n v="572.68287117"/>
        <n v="1370.660523"/>
        <n v="667.24443480000002"/>
        <n v="492.4006053"/>
        <n v="6624.0554155999998"/>
        <n v="1098.3928326"/>
        <n v="323.21504757999998"/>
        <n v="684.76157626999998"/>
        <n v="279.33760762999998"/>
        <n v="335.77274060000002"/>
        <n v="33.274763354000001"/>
        <n v="94.698955431000002"/>
        <n v="117.78932408"/>
        <n v="656.39450472999999"/>
        <n v="1507.158529"/>
        <n v="10.068653126999999"/>
        <n v="1198.1655330999999"/>
        <n v="28.783951097999999"/>
        <n v="6.8923189411000001"/>
        <n v="5.4299157683999999"/>
        <n v="218.97123586000001"/>
        <n v="285.91503633000002"/>
        <n v="151.6908645"/>
        <n v="428.57251601000002"/>
        <n v="363.22308434000001"/>
        <n v="39.264736388999999"/>
        <n v="113.91916669"/>
        <n v="35.578555289000001"/>
        <n v="132.20758506999999"/>
        <n v="407.05922276000001"/>
        <n v="287.31543690000001"/>
        <n v="25.222421242999999"/>
        <n v="15.908461242"/>
        <n v="74.427711532999993"/>
        <n v="15.550885986999999"/>
        <n v="19.996441554"/>
        <n v="17.329108214000001"/>
        <n v="18.514589698999998"/>
        <n v="60.006441660999997"/>
        <n v="141.88759465000001"/>
        <n v="83.676512721999998"/>
        <n v="20.254655621000001"/>
        <n v="92.272261271999994"/>
        <n v="17.988842160000001"/>
        <n v="24.786282544999999"/>
        <n v="15.723028698"/>
        <n v="25.367410014000001"/>
        <n v="19.025264465999999"/>
        <n v="2474.3809532"/>
        <n v="27.973878501000002"/>
        <n v="98.608251029000002"/>
        <n v="1751.4431910000001"/>
        <n v="1790.3410077000001"/>
        <n v="329.42906750999998"/>
        <n v="1321.27934"/>
        <n v="380.97520506000001"/>
        <n v="429.07211192"/>
        <n v="74.057937459000001"/>
        <n v="278.18471133000003"/>
        <n v="998.36756224999999"/>
        <n v="1090.3130659999999"/>
        <n v="308.12680741999998"/>
        <n v="3291.6466823999999"/>
        <n v="4887.1928448999997"/>
        <n v="871.45286297999996"/>
        <n v="66.023449065999998"/>
        <n v="2540.0816100000002"/>
        <n v="62.499226593000003"/>
        <n v="2242.7305113000002"/>
        <n v="580.43164028000001"/>
        <n v="679.33040143999995"/>
        <n v="424.04125422999999"/>
        <n v="1350.5010569000001"/>
        <n v="1595.1616575999999"/>
        <n v="107.22771688"/>
        <n v="837.84918534999997"/>
        <n v="416.94457274000001"/>
        <n v="577.83866551000006"/>
        <n v="199.92040574999999"/>
        <n v="177.58485836"/>
        <n v="1547.3898991999999"/>
        <n v="23.850390305999998"/>
        <n v="23.914783588999999"/>
        <n v="24.449648183000001"/>
        <n v="3003.6930928000002"/>
        <n v="5.4579628539999998"/>
        <n v="124.48941504"/>
        <n v="113.498211"/>
        <n v="119.99085667999999"/>
        <n v="275.20584989999998"/>
        <n v="361.93271391000002"/>
        <n v="16.098878672000001"/>
        <n v="268.31011913999998"/>
        <n v="22.307936405"/>
        <n v="249.50197249000001"/>
        <n v="12.033650002"/>
        <n v="516.60639877999995"/>
        <n v="2464.2889307"/>
        <n v="358.94624282000001"/>
        <n v="218.33238761999999"/>
        <n v="1628.1197866"/>
        <n v="1696.6803723"/>
        <n v="165.02788806000001"/>
        <n v="911.35902858999998"/>
        <n v="1855.7730282"/>
        <n v="510.94677783999998"/>
        <n v="2248.5033146000001"/>
        <n v="584.05747968000003"/>
        <n v="388.55451012999998"/>
        <n v="210.77973143"/>
        <n v="3624.3056216999998"/>
        <n v="188.63825624"/>
        <n v="695.57761469000002"/>
        <n v="142.19604620000001"/>
        <n v="347.13672337000003"/>
        <n v="37.607968175000003"/>
        <n v="54.210995474999997"/>
        <n v="1485.5796241999999"/>
        <n v="71.932147764999996"/>
        <n v="221.09813366"/>
        <n v="128.08647231"/>
        <n v="171.78082348000001"/>
        <n v="455.36773632000001"/>
        <n v="120.04425999999999"/>
        <n v="604.46897793000005"/>
        <n v="55.613411878999997"/>
        <n v="426.8797659"/>
        <n v="834.97821102"/>
        <n v="480.37134036999998"/>
        <n v="996.04029055000001"/>
        <n v="1165.5420779999999"/>
        <n v="3051.0463147999999"/>
        <n v="7462.2016645000003"/>
        <n v="329.77438371"/>
        <n v="176.95425004000001"/>
        <n v="240.58707870000001"/>
        <n v="286.41158094999997"/>
        <n v="178.10281595999999"/>
        <n v="2415.2620135000002"/>
        <n v="552.86357738000004"/>
        <n v="2152.4048412000002"/>
        <n v="1592.3859321"/>
        <n v="2123.1812427999998"/>
        <n v="772.45035210000003"/>
        <n v="1766.9422936000001"/>
        <n v="464.74755542999998"/>
        <n v="1164.9351045000001"/>
        <n v="164.06742826999999"/>
        <n v="243.10232078999999"/>
        <n v="344.30459619999999"/>
        <n v="546.70914702000005"/>
        <n v="891.09691018000001"/>
        <n v="198.30080636"/>
        <n v="72.004360885999986"/>
        <n v="272.23596657000002"/>
        <n v="977.82454935999999"/>
        <n v="492.62053055000001"/>
        <n v="1146.0092694"/>
        <n v="277.95588896999999"/>
        <n v="744.40264837999996"/>
        <n v="1343.0013134999999"/>
        <n v="302.95962951000001"/>
        <n v="591.11943670000005"/>
        <n v="375.61461321000002"/>
        <n v="511.37922587000003"/>
        <n v="3.2893980704999999"/>
        <n v="96.640495524000002"/>
        <n v="663.97327590999998"/>
        <n v="523.59321313999999"/>
        <n v="121.67039798"/>
        <n v="326.24694038000001"/>
        <n v="340.86796306999997"/>
        <n v="111.60429763"/>
        <n v="102.3622605"/>
        <n v="263.16613423000001"/>
        <n v="1659.7287744"/>
        <n v="1052.5921478"/>
        <n v="850.21327220000001"/>
        <n v="98.301934927999994"/>
        <n v="117.50332324999999"/>
        <n v="213.51026483000001"/>
        <n v="503.67768411999998"/>
        <n v="97.545466464"/>
        <n v="15.905890499"/>
        <n v="371.41966101999998"/>
        <n v="702.14155206999999"/>
        <n v="1363.5853342"/>
        <n v="180.13157627000001"/>
        <n v="68.584531233999996"/>
        <n v="96.471292493000007"/>
        <n v="36.227678028000007"/>
        <n v="1419.5335994"/>
        <n v="187.34364993"/>
        <n v="1516.6524578999999"/>
        <n v="935.4583007"/>
        <n v="1789.5210615000001"/>
        <n v="8.0217584532000004"/>
        <n v="19.500285133999999"/>
        <n v="1211.5594495"/>
        <n v="7.8058532120999997"/>
        <n v="43.937947436999998"/>
        <n v="205.10054713"/>
        <n v="99.406284943000003"/>
        <n v="9.7343111509"/>
        <n v="296.89058709"/>
        <n v="783.47760980999999"/>
        <n v="346.07872402999999"/>
        <n v="26.926589171"/>
        <n v="200.94446225999999"/>
        <n v="30.470629195000001"/>
        <n v="323.14649186999998"/>
        <n v="1170.4926575"/>
        <n v="2886.3285289"/>
        <n v="2365.8258423000002"/>
        <n v="296.46202923999999"/>
        <n v="345.74080999"/>
        <n v="280.18715503999999"/>
        <n v="1498.1369189"/>
        <n v="194.05642674000001"/>
        <n v="587.33405072000005"/>
        <n v="429.76370774999998"/>
        <n v="128.12939537"/>
        <n v="61.733758188000003"/>
        <n v="64.096987248000005"/>
        <n v="311.17407584"/>
        <n v="635.16350037999996"/>
        <n v="186.80778577999999"/>
        <n v="208.5465264"/>
        <n v="277.94198005999999"/>
        <n v="99.381240843"/>
        <n v="473.66485010000002"/>
        <n v="838.98407512000006"/>
        <n v="572.63731460999998"/>
        <n v="45.646145996000001"/>
        <n v="25.358969997999999"/>
        <n v="30.289196254"/>
        <n v="497.52061758000008"/>
        <n v="497.52061758000002"/>
        <n v="209.80662465"/>
        <n v="75.003140819999999"/>
        <n v="762.58372356999996"/>
        <n v="5.8314327822000003"/>
        <n v="289.58275530999998"/>
        <n v="56.372072158000002"/>
        <n v="170.96728807"/>
        <n v="14.95890969"/>
        <n v="94.682868654000004"/>
        <n v="115.51440863000001"/>
        <n v="154.75544421000001"/>
        <n v="170.27759800999999"/>
        <n v="1859.8058877000001"/>
        <n v="3101.9439929"/>
        <n v="1308.8000864000001"/>
        <n v="32.032383154999998"/>
        <n v="2709.1643275000001"/>
        <n v="1337.0364749"/>
        <n v="3121.1257566999998"/>
        <n v="265.96403855"/>
        <n v="40.444831524000001"/>
        <n v="622.48431149999999"/>
        <n v="598.00699738000003"/>
        <n v="1409.3134289"/>
        <n v="418.35982878999999"/>
        <n v="525.79182154"/>
        <n v="379.66257660000002"/>
        <n v="1998.0532900000001"/>
        <n v="366.33732082"/>
        <n v="92.471984043000006"/>
        <n v="805.55638317"/>
        <n v="153.23921641000001"/>
        <n v="923.55018586000006"/>
        <n v="582.65151431000004"/>
        <n v="97.998214376999996"/>
        <n v="182.39226008"/>
        <n v="211.54099656"/>
        <n v="132.07902217"/>
        <n v="30.764299782999998"/>
        <n v="1528.4840152999998"/>
        <n v="751.58608386000003"/>
        <n v="939.40970891999996"/>
        <n v="383.66844717999999"/>
        <n v="350.43147986000002"/>
        <n v="479.22425312000001"/>
        <n v="84.604052413000005"/>
        <n v="222.34394958999999"/>
        <n v="8.0964821505"/>
        <n v="107.11432028999998"/>
        <n v="107.11432028999999"/>
        <n v="96.985512260999997"/>
        <n v="626.93875790000004"/>
        <n v="1696.4961831000001"/>
        <n v="387.37211064000002"/>
        <n v="494.74894131000002"/>
        <n v="103.70698962"/>
        <n v="44.376751554999998"/>
        <n v="568.80997301000002"/>
        <n v="271.77037553999997"/>
        <n v="88.039701333999986"/>
        <n v="215.48446966"/>
        <n v="215.48446965999997"/>
        <n v="315.46897724000002"/>
        <n v="664.40788330999999"/>
        <n v="63.147473916999999"/>
        <n v="26.331532907"/>
        <n v="699.64356888999998"/>
        <n v="470.71934069000002"/>
        <n v="374.69272186000001"/>
        <n v="168.5627925"/>
        <n v="316.55610716000001"/>
        <n v="99.516116691999997"/>
        <n v="54.551831864999997"/>
        <n v="192.47182099"/>
        <n v="195.89391581000004"/>
        <n v="54.699801674"/>
        <n v="54.699801673999993"/>
        <n v="302.91272851999997"/>
        <n v="311.21086395999998"/>
        <n v="345.45630818000001"/>
        <n v="646.82802108999999"/>
        <n v="189.21938660999999"/>
        <n v="2590.1844388999998"/>
        <n v="8.4804410441000009"/>
        <n v="8.1349896936999997"/>
        <n v="106.81348331"/>
        <n v="366.72488978000001"/>
        <n v="279.55397927000001"/>
        <n v="22.065445920999998"/>
        <n v="5.3769120007999991"/>
        <n v="147.64754016000001"/>
        <n v="884.98833563999995"/>
        <n v="272.44900164000001"/>
        <n v="108.94358118000001"/>
        <n v="368.14911201000001"/>
        <n v="500.89672113"/>
        <n v="250.57864936999999"/>
        <n v="596.61583184000006"/>
        <n v="2392.7447714"/>
        <n v="434.47911118000002"/>
        <n v="277.71847933999999"/>
        <n v="200.50005274"/>
        <n v="817.88204269000005"/>
        <n v="720.30825904000005"/>
        <n v="616.05677699"/>
        <n v="353.32668092"/>
        <n v="55.624287242999998"/>
        <n v="59.515867004999997"/>
        <n v="89.273800507000004"/>
        <n v="182.95178048"/>
        <n v="387.81851433000003"/>
        <n v="216.51978313000001"/>
        <n v="296.81348696999999"/>
        <n v="1864.6462841"/>
        <n v="2446.7782762000002"/>
        <n v="660.36176046000003"/>
        <n v="374.49247885"/>
        <n v="253.97630111000001"/>
        <n v="109.84083084"/>
        <n v="1459.9455974"/>
        <n v="304.00996825999999"/>
        <n v="878.15654288999997"/>
        <n v="36.486782189000003"/>
        <n v="570.90277286000003"/>
        <n v="538.48913570000002"/>
        <n v="448.60146944000002"/>
        <n v="245.23494005000001"/>
        <n v="266.87652071999997"/>
        <n v="533.75304143999995"/>
        <n v="1140.2141523"/>
        <n v="407.63417916999998"/>
        <n v="39.096519516999997"/>
        <n v="174.65474044999999"/>
        <n v="118.96521242999999"/>
        <n v="137.40482036"/>
        <n v="1266.7415820000001"/>
        <n v="143.29733103000001"/>
        <n v="1214.5962503000001"/>
        <n v="866.44805062"/>
        <n v="885.09151822000001"/>
        <n v="1741.8234170999999"/>
        <n v="363.75380317000003"/>
        <n v="207.59753724999999"/>
        <n v="689.16155130000004"/>
        <n v="187.81590177000001"/>
        <n v="81.513757474000002"/>
        <n v="645.98320064999996"/>
        <n v="186.07976207999999"/>
        <n v="146.63839630000001"/>
        <n v="1633.5055635000001"/>
        <n v="1113.7537933000001"/>
        <n v="123.58128622"/>
        <n v="124.49887529999999"/>
        <n v="90.840388748999999"/>
        <n v="233.55777237000001"/>
        <n v="396.26630451"/>
        <n v="6965.9955074999998"/>
        <n v="176.67406772000001"/>
        <n v="54.889464777000001"/>
        <n v="18.387871601000001"/>
        <n v="120.12686613"/>
        <n v="783.83148520999998"/>
        <n v="138.89871231000001"/>
        <n v="410.79900108999999"/>
        <n v="227.21611945999999"/>
        <n v="297.67358074999999"/>
        <n v="83.065380442999995"/>
        <n v="371.57726534"/>
        <n v="260.76235847999999"/>
        <n v="430.22374776999999"/>
        <n v="925.56787670000006"/>
        <n v="714.25067996999996"/>
        <n v="535.01145317999999"/>
        <n v="298.28826012000002"/>
        <n v="125.57716395999999"/>
        <n v="185.19372539"/>
        <n v="398.26623287000001"/>
        <n v="4079.6002767"/>
        <n v="150.41285872"/>
        <n v="222.44726753"/>
        <n v="397.95949333999999"/>
        <n v="813.85289826999997"/>
        <n v="352.46561609000008"/>
        <n v="264.98411962"/>
        <n v="819.71723052000004"/>
        <n v="1398.0451184000001"/>
        <n v="415.17077078"/>
        <n v="415.17077077999994"/>
        <n v="243.03526780000001"/>
        <n v="716.41772121999998"/>
        <n v="2910.1020048"/>
        <n v="221.70067624000001"/>
        <n v="443.40135249000002"/>
        <n v="126.46260734000001"/>
        <n v="184.43574923"/>
        <n v="261.33118112"/>
        <n v="2109.4374122999998"/>
        <n v="12656.624474"/>
        <n v="226.20902000999999"/>
        <n v="2615.8714175"/>
        <n v="1030.6733601999999"/>
        <n v="651.68482836999999"/>
        <n v="1629.2120709000001"/>
        <n v="264.0242475"/>
        <n v="477.55129348000003"/>
        <n v="537.13347954000005"/>
        <n v="805.70021930999997"/>
        <n v="354.10499046000001"/>
        <n v="380.52032299000001"/>
        <n v="2271.5783203000001"/>
        <n v="881.88397655999995"/>
        <n v="258.42899863999997"/>
        <n v="270.55017516999999"/>
        <n v="546.31430679000005"/>
        <n v="499.60709458000002"/>
        <n v="833.79199505999998"/>
        <n v="1250.6879925999999"/>
        <n v="362.56328653000003"/>
        <n v="362.56328653000008"/>
        <n v="744.72996247000003"/>
        <n v="1062.5313093"/>
        <n v="496.76597042999998"/>
        <n v="179.74979037"/>
        <n v="62.435000539000001"/>
        <n v="2358.0460122"/>
        <n v="857.55918980000001"/>
        <n v="43.522330214"/>
        <n v="53.54805795"/>
        <n v="1292.9466287"/>
        <n v="785.90936439999996"/>
        <n v="776.67962704000001"/>
        <n v="1036.3413625999999"/>
        <n v="335.61955670999998"/>
        <n v="610.87121343000001"/>
        <n v="510.71774359"/>
        <n v="384.62431795999998"/>
        <n v="703.11105731999999"/>
        <n v="296.38713447999999"/>
        <n v="225.29701881"/>
        <n v="1089.6313161"/>
        <n v="497.95292475000002"/>
        <n v="295.20798974000002"/>
        <n v="686.04735184000003"/>
        <n v="121.11738029999999"/>
        <n v="254.25357794999999"/>
        <n v="275.44543198999997"/>
        <n v="192.92215026"/>
        <n v="416.04554416000002"/>
        <n v="624.56311616000005"/>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ke Errigo" refreshedDate="43265.722031249999" createdVersion="6" refreshedVersion="6" minRefreshableVersion="3" recordCount="1897" xr:uid="{00000000-000A-0000-FFFF-FFFFC9040000}">
  <cacheSource type="worksheet">
    <worksheetSource ref="A1:I2600" sheet="MRIP 11"/>
  </cacheSource>
  <cacheFields count="9">
    <cacheField name="Year" numFmtId="0">
      <sharedItems containsString="0" containsBlank="1" containsNumber="1" containsInteger="1" minValue="2013" maxValue="2014" count="3">
        <n v="2013"/>
        <n v="2014"/>
        <m/>
      </sharedItems>
    </cacheField>
    <cacheField name="Trip ID" numFmtId="0">
      <sharedItems containsBlank="1"/>
    </cacheField>
    <cacheField name="Exp Factor" numFmtId="0">
      <sharedItems containsString="0" containsBlank="1" containsNumber="1" minValue="2.4477591576000002" maxValue="12656.624474"/>
    </cacheField>
    <cacheField name="Exp Trips" numFmtId="0">
      <sharedItems containsString="0" containsBlank="1" containsNumber="1" minValue="2.4477591576000002" maxValue="12656.624474"/>
    </cacheField>
    <cacheField name="Avg Wt" numFmtId="0">
      <sharedItems containsString="0" containsBlank="1" containsNumber="1" minValue="0.11023113109243879" maxValue="3.1754744619514548"/>
    </cacheField>
    <cacheField name="Anglers" numFmtId="0">
      <sharedItems containsString="0" containsBlank="1" containsNumber="1" containsInteger="1" minValue="1" maxValue="81"/>
    </cacheField>
    <cacheField name="A+B1" numFmtId="0">
      <sharedItems containsString="0" containsBlank="1" containsNumber="1" minValue="7.2214157542950207E-3" maxValue="35.346875446270417"/>
    </cacheField>
    <cacheField name="Exp Landings" numFmtId="0">
      <sharedItems containsString="0" containsBlank="1" containsNumber="1" minValue="7.9079099272638148E-2" maxValue="64867.784472554609"/>
    </cacheField>
    <cacheField name="Exp lbs" numFmtId="0">
      <sharedItems containsString="0" containsBlank="1" containsNumber="1" minValue="6.6775428091417968E-2" maxValue="82937.75351690569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
  <r>
    <x v="0"/>
    <s v="1104820130601004"/>
    <n v="203.70411357"/>
    <n v="203.70411357"/>
    <n v="2"/>
    <n v="7.71766780574238"/>
    <n v="10.244506648132948"/>
    <n v="1.8064342590837758E-2"/>
    <n v="2.426520638378021E-2"/>
    <n v="10.12568578454238"/>
    <n v="1.3432654004296583"/>
    <n v="0.76397118308197887"/>
    <n v="10"/>
    <n v="7.71766780574238"/>
    <n v="1572.1206791964785"/>
    <n v="2086.8481457198941"/>
    <n v="12"/>
    <n v="0"/>
    <n v="7.7357321483332173"/>
    <n v="1575.8004600911697"/>
    <n v="2091.791068076895"/>
    <n v="14"/>
    <n v="0"/>
    <n v="7.7357321483332173"/>
    <n v="1575.8004600911697"/>
    <n v="2091.791068076895"/>
    <n v="16"/>
    <n v="0"/>
    <n v="7.7357321483332173"/>
    <n v="1575.8004600911697"/>
    <n v="2091.791068076895"/>
    <n v="18"/>
    <n v="0"/>
    <n v="7.7357321483332173"/>
    <n v="1575.8004600911697"/>
    <n v="2091.791068076895"/>
    <n v="20"/>
    <n v="0"/>
    <n v="7.7357321483332173"/>
    <n v="1575.8004600911697"/>
    <n v="2091.791068076895"/>
  </r>
  <r>
    <x v="0"/>
    <s v="1106220130827002"/>
    <n v="72.594841809000002"/>
    <n v="72.594841809000002"/>
    <n v="6"/>
    <n v="18.434082580999998"/>
    <n v="30.480146603876953"/>
    <n v="0"/>
    <n v="0"/>
    <n v="30"/>
    <n v="0"/>
    <n v="0.61446941936666666"/>
    <n v="30"/>
    <n v="18.434082580999998"/>
    <n v="1338.2193088617373"/>
    <n v="2212.7014210235761"/>
    <n v="36"/>
    <n v="0"/>
    <n v="18.434082580999998"/>
    <n v="1338.2193088617373"/>
    <n v="2212.7014210235761"/>
    <n v="42"/>
    <n v="0"/>
    <n v="18.434082580999998"/>
    <n v="1338.2193088617373"/>
    <n v="2212.7014210235761"/>
    <n v="48"/>
    <n v="0"/>
    <n v="18.434082580999998"/>
    <n v="1338.2193088617373"/>
    <n v="2212.7014210235761"/>
    <n v="54"/>
    <n v="0"/>
    <n v="18.434082580999998"/>
    <n v="1338.2193088617373"/>
    <n v="2212.7014210235761"/>
    <n v="60"/>
    <n v="0"/>
    <n v="18.434082580999998"/>
    <n v="1338.2193088617373"/>
    <n v="2212.7014210235761"/>
  </r>
  <r>
    <x v="0"/>
    <s v="1108620130609001"/>
    <n v="158.97195993"/>
    <n v="158.97195993"/>
    <n v="6"/>
    <n v="5.081695759952547"/>
    <n v="7.4072952388612654"/>
    <n v="1.1741822684044544E-2"/>
    <n v="1.5772384149457138E-2"/>
    <n v="30.081695759952545"/>
    <n v="1.3432654004296583"/>
    <n v="0.16932016144573314"/>
    <n v="30"/>
    <n v="5.081695759952547"/>
    <n v="807.84713472762724"/>
    <n v="1177.5522419019328"/>
    <n v="36"/>
    <n v="0"/>
    <n v="5.0934375826365912"/>
    <n v="809.71375529286024"/>
    <n v="1180.059608722941"/>
    <n v="42"/>
    <n v="0"/>
    <n v="5.0934375826365912"/>
    <n v="809.71375529286024"/>
    <n v="1180.059608722941"/>
    <n v="48"/>
    <n v="0"/>
    <n v="5.0934375826365912"/>
    <n v="809.71375529286024"/>
    <n v="1180.059608722941"/>
    <n v="54"/>
    <n v="0"/>
    <n v="5.0934375826365912"/>
    <n v="809.71375529286024"/>
    <n v="1180.059608722941"/>
    <n v="60"/>
    <n v="0"/>
    <n v="5.0934375826365912"/>
    <n v="809.71375529286024"/>
    <n v="1180.059608722941"/>
  </r>
  <r>
    <x v="0"/>
    <s v="1515620130915024"/>
    <n v="830.74002922"/>
    <n v="830.74002922"/>
    <n v="2"/>
    <n v="10"/>
    <n v="18.651107380840642"/>
    <n v="0"/>
    <n v="0"/>
    <n v="10"/>
    <n v="0"/>
    <n v="1"/>
    <n v="10"/>
    <n v="10"/>
    <n v="8307.4002922"/>
    <n v="15494.221490544913"/>
    <n v="12"/>
    <n v="0"/>
    <n v="10"/>
    <n v="8307.4002922"/>
    <n v="15494.221490544913"/>
    <n v="14"/>
    <n v="0"/>
    <n v="10"/>
    <n v="8307.4002922"/>
    <n v="15494.221490544913"/>
    <n v="16"/>
    <n v="0"/>
    <n v="10"/>
    <n v="8307.4002922"/>
    <n v="15494.221490544913"/>
    <n v="18"/>
    <n v="0"/>
    <n v="10"/>
    <n v="8307.4002922"/>
    <n v="15494.221490544913"/>
    <n v="20"/>
    <n v="0"/>
    <n v="10"/>
    <n v="8307.4002922"/>
    <n v="15494.221490544913"/>
  </r>
  <r>
    <x v="0"/>
    <s v="1554220130727005"/>
    <n v="361.93271391000002"/>
    <n v="361.93271391000002"/>
    <n v="1"/>
    <n v="6.0377057353627137"/>
    <n v="4.162557404045871"/>
    <n v="5.4193027772513275E-3"/>
    <n v="7.2795619151340635E-3"/>
    <n v="6.0377057353627137"/>
    <n v="1.3432654004296583"/>
    <n v="1.0008975764992174"/>
    <n v="5"/>
    <n v="6.0377057353627137"/>
    <n v="2185.2432225897992"/>
    <n v="1506.5656980524866"/>
    <n v="6"/>
    <n v="1"/>
    <n v="6.0377057353627137"/>
    <n v="2185.2432225897992"/>
    <n v="1506.5656980524866"/>
    <n v="7"/>
    <n v="0"/>
    <n v="6.0431250381399648"/>
    <n v="2187.2046455514696"/>
    <n v="1509.200409652507"/>
    <n v="8"/>
    <n v="0"/>
    <n v="6.0431250381399648"/>
    <n v="2187.2046455514696"/>
    <n v="1509.200409652507"/>
    <n v="9"/>
    <n v="0"/>
    <n v="6.0431250381399648"/>
    <n v="2187.2046455514696"/>
    <n v="1509.200409652507"/>
    <n v="10"/>
    <n v="0"/>
    <n v="6.0431250381399648"/>
    <n v="2187.2046455514696"/>
    <n v="1509.200409652507"/>
  </r>
  <r>
    <x v="0"/>
    <s v="1563220130828013"/>
    <n v="604.46897793000005"/>
    <n v="604.46897793000005"/>
    <n v="1"/>
    <n v="7.0125685784542382"/>
    <n v="6.6257024841946475"/>
    <n v="1.8064342590837759E-3"/>
    <n v="2.4265206383780212E-3"/>
    <n v="7.0125685784542382"/>
    <n v="1.3432654004296583"/>
    <n v="1.0002575995141971"/>
    <n v="5"/>
    <n v="7.0125685784542382"/>
    <n v="4238.8801612822672"/>
    <n v="4005.0316086894009"/>
    <n v="6"/>
    <n v="1"/>
    <n v="7.0125685784542382"/>
    <n v="4238.8801612822672"/>
    <n v="4005.0316086894009"/>
    <n v="7"/>
    <n v="1"/>
    <n v="7.0125685784542382"/>
    <n v="4238.8801612822672"/>
    <n v="4005.0316086894009"/>
    <n v="8"/>
    <n v="0"/>
    <n v="7.0143750127133222"/>
    <n v="4239.9720947525529"/>
    <n v="4006.4983651396074"/>
    <n v="9"/>
    <n v="0"/>
    <n v="7.0143750127133222"/>
    <n v="4239.9720947525529"/>
    <n v="4006.4983651396074"/>
    <n v="10"/>
    <n v="0"/>
    <n v="7.0143750127133222"/>
    <n v="4239.9720947525529"/>
    <n v="4006.4983651396074"/>
  </r>
  <r>
    <x v="0"/>
    <s v="1723720130519003"/>
    <n v="616.05677699"/>
    <n v="616.05677699"/>
    <n v="1"/>
    <n v="5.2827930152203546"/>
    <n v="8.0926892271503714"/>
    <n v="4.064477082938496E-2"/>
    <n v="5.459671436350548E-2"/>
    <n v="5.2827930152203546"/>
    <n v="1.3432654004296583"/>
    <n v="1.0076938033938263"/>
    <n v="5"/>
    <n v="5.2827930152203546"/>
    <n v="3254.5004384619356"/>
    <n v="4985.5560424599516"/>
    <n v="6"/>
    <n v="0"/>
    <n v="5.3234377860497393"/>
    <n v="3279.5399249805837"/>
    <n v="5019.1907183449766"/>
    <n v="7"/>
    <n v="0"/>
    <n v="5.3234377860497393"/>
    <n v="3279.5399249805837"/>
    <n v="5019.1907183449766"/>
    <n v="8"/>
    <n v="0"/>
    <n v="5.3234377860497393"/>
    <n v="3279.5399249805837"/>
    <n v="5019.1907183449766"/>
    <n v="9"/>
    <n v="0"/>
    <n v="5.3234377860497393"/>
    <n v="3279.5399249805837"/>
    <n v="5019.1907183449766"/>
    <n v="10"/>
    <n v="0"/>
    <n v="5.3234377860497393"/>
    <n v="3279.5399249805837"/>
    <n v="5019.1907183449766"/>
  </r>
  <r>
    <x v="1"/>
    <s v="1104820140630005"/>
    <n v="158.37694604999999"/>
    <n v="158.37694604999999"/>
    <n v="3"/>
    <n v="5.8687792896711901"/>
    <n v="9.4190990342357175"/>
    <n v="9.0321712954188789E-3"/>
    <n v="1.2132603191890105E-2"/>
    <n v="16.062842892271188"/>
    <n v="1.3432654004296583"/>
    <n v="0.36592597589277187"/>
    <n v="15"/>
    <n v="5.8687792896711901"/>
    <n v="929.47934093961135"/>
    <n v="1491.7681395847571"/>
    <n v="18"/>
    <n v="0"/>
    <n v="5.8778114609666092"/>
    <n v="930.90982864558032"/>
    <n v="1493.6896642259253"/>
    <n v="21"/>
    <n v="0"/>
    <n v="5.8778114609666092"/>
    <n v="930.90982864558032"/>
    <n v="1493.6896642259253"/>
    <n v="24"/>
    <n v="0"/>
    <n v="5.8778114609666092"/>
    <n v="930.90982864558032"/>
    <n v="1493.6896642259253"/>
    <n v="27"/>
    <n v="0"/>
    <n v="5.8778114609666092"/>
    <n v="930.90982864558032"/>
    <n v="1493.6896642259253"/>
    <n v="30"/>
    <n v="0"/>
    <n v="5.8778114609666092"/>
    <n v="930.90982864558032"/>
    <n v="1493.6896642259253"/>
  </r>
  <r>
    <x v="1"/>
    <s v="1105220140223002"/>
    <n v="1291.4319831"/>
    <n v="1291.4319831"/>
    <n v="2"/>
    <n v="10.486616729355951"/>
    <n v="15.291613159671208"/>
    <n v="4.5160856477094398E-2"/>
    <n v="6.0663015959450534E-2"/>
    <n v="15.314214461355951"/>
    <n v="1.3432654004296583"/>
    <n v="0.68771255701094192"/>
    <n v="10"/>
    <n v="10.486616729355951"/>
    <n v="13542.752238801793"/>
    <n v="19748.078307592245"/>
    <n v="12"/>
    <n v="1"/>
    <n v="10.486616729355951"/>
    <n v="13542.752238801793"/>
    <n v="19748.078307592245"/>
    <n v="14"/>
    <n v="1"/>
    <n v="10.486616729355951"/>
    <n v="13542.752238801793"/>
    <n v="19748.078307592245"/>
    <n v="16"/>
    <n v="0"/>
    <n v="10.531777585833046"/>
    <n v="13601.074413240502"/>
    <n v="19826.420466593587"/>
    <n v="18"/>
    <n v="0"/>
    <n v="10.531777585833046"/>
    <n v="13601.074413240502"/>
    <n v="19826.420466593587"/>
    <n v="20"/>
    <n v="0"/>
    <n v="10.531777585833046"/>
    <n v="13601.074413240502"/>
    <n v="19826.420466593587"/>
  </r>
  <r>
    <x v="1"/>
    <s v="1105220140511004"/>
    <n v="74.038522956999998"/>
    <n v="74.038522956999998"/>
    <n v="1"/>
    <n v="4.9152717595711897"/>
    <n v="7.1431572058932344"/>
    <n v="9.0321712954188789E-3"/>
    <n v="1.2132603191890105E-2"/>
    <n v="5.0628428922711901"/>
    <n v="1.3432654004296583"/>
    <n v="0.9726361326328985"/>
    <n v="5"/>
    <n v="4.9152717595711897"/>
    <n v="363.91946101090531"/>
    <n v="528.86880877398619"/>
    <n v="6"/>
    <n v="0"/>
    <n v="4.9243039308666088"/>
    <n v="364.58818963271273"/>
    <n v="529.76708879393721"/>
    <n v="7"/>
    <n v="0"/>
    <n v="4.9243039308666088"/>
    <n v="364.58818963271273"/>
    <n v="529.76708879393721"/>
    <n v="8"/>
    <n v="0"/>
    <n v="4.9243039308666088"/>
    <n v="364.58818963271273"/>
    <n v="529.76708879393721"/>
    <n v="9"/>
    <n v="0"/>
    <n v="4.9243039308666088"/>
    <n v="364.58818963271273"/>
    <n v="529.76708879393721"/>
    <n v="10"/>
    <n v="0"/>
    <n v="4.9243039308666088"/>
    <n v="364.58818963271273"/>
    <n v="529.76708879393721"/>
  </r>
  <r>
    <x v="1"/>
    <s v="1105920140503027"/>
    <n v="495.56718610000001"/>
    <n v="495.56718610000001"/>
    <n v="4"/>
    <n v="5.6548999672067852"/>
    <n v="12.306351788513407"/>
    <n v="1.354825694312832E-2"/>
    <n v="1.819890478783516E-2"/>
    <n v="20.094264338406784"/>
    <n v="1.3432654004296583"/>
    <n v="0.28209284643059235"/>
    <n v="20"/>
    <n v="5.6548999672067852"/>
    <n v="2802.3828644256491"/>
    <n v="6098.6241269902912"/>
    <n v="24"/>
    <n v="0"/>
    <n v="5.6684482241499135"/>
    <n v="2809.0969359955147"/>
    <n v="6107.6429070261011"/>
    <n v="28"/>
    <n v="0"/>
    <n v="5.6684482241499135"/>
    <n v="2809.0969359955147"/>
    <n v="6107.6429070261011"/>
    <n v="32"/>
    <n v="0"/>
    <n v="5.6684482241499135"/>
    <n v="2809.0969359955147"/>
    <n v="6107.6429070261011"/>
    <n v="36"/>
    <n v="0"/>
    <n v="5.6684482241499135"/>
    <n v="2809.0969359955147"/>
    <n v="6107.6429070261011"/>
    <n v="40"/>
    <n v="0"/>
    <n v="5.6684482241499135"/>
    <n v="2809.0969359955147"/>
    <n v="6107.6429070261011"/>
  </r>
  <r>
    <x v="1"/>
    <s v="1109920141011018"/>
    <n v="272.04128021999998"/>
    <n v="272.04128021999998"/>
    <n v="3"/>
    <n v="29.521003288999999"/>
    <n v="68.336805253139516"/>
    <n v="0"/>
    <n v="0"/>
    <n v="31"/>
    <n v="0"/>
    <n v="0.95229042867741931"/>
    <n v="15"/>
    <n v="29.521003288999999"/>
    <n v="8030.9315281183899"/>
    <n v="18590.431987208893"/>
    <n v="18"/>
    <n v="1"/>
    <n v="29.521003288999999"/>
    <n v="8030.9315281183899"/>
    <n v="18590.431987208893"/>
    <n v="21"/>
    <n v="1"/>
    <n v="29.521003288999999"/>
    <n v="8030.9315281183899"/>
    <n v="18590.431987208893"/>
    <n v="24"/>
    <n v="1"/>
    <n v="29.521003288999999"/>
    <n v="8030.9315281183899"/>
    <n v="18590.431987208893"/>
    <n v="27"/>
    <n v="1"/>
    <n v="29.521003288999999"/>
    <n v="8030.9315281183899"/>
    <n v="18590.431987208893"/>
    <n v="30"/>
    <n v="1"/>
    <n v="29.521003288999999"/>
    <n v="8030.9315281183899"/>
    <n v="18590.431987208893"/>
  </r>
  <r>
    <x v="1"/>
    <s v="1515620140621005"/>
    <n v="1991.8754057000001"/>
    <n v="1991.8754057000001"/>
    <n v="4"/>
    <n v="5.30247444594238"/>
    <n v="7.3769285755564633"/>
    <n v="1.8064342590837758E-2"/>
    <n v="2.426520638378021E-2"/>
    <n v="20.12568578454238"/>
    <n v="1.3432654004296583"/>
    <n v="0.26436558959991713"/>
    <n v="20"/>
    <n v="5.30247444594238"/>
    <n v="10561.868438225361"/>
    <n v="14693.922599256453"/>
    <n v="24"/>
    <n v="0"/>
    <n v="5.3205387885332174"/>
    <n v="10597.850357952189"/>
    <n v="14742.25586706654"/>
    <n v="28"/>
    <n v="0"/>
    <n v="5.3205387885332174"/>
    <n v="10597.850357952189"/>
    <n v="14742.25586706654"/>
    <n v="32"/>
    <n v="0"/>
    <n v="5.3205387885332174"/>
    <n v="10597.850357952189"/>
    <n v="14742.25586706654"/>
    <n v="36"/>
    <n v="0"/>
    <n v="5.3205387885332174"/>
    <n v="10597.850357952189"/>
    <n v="14742.25586706654"/>
    <n v="40"/>
    <n v="0"/>
    <n v="5.3205387885332174"/>
    <n v="10597.850357952189"/>
    <n v="14742.25586706654"/>
  </r>
  <r>
    <x v="1"/>
    <s v="1563220141228017"/>
    <n v="96.640495524000002"/>
    <n v="96.640495524000002"/>
    <n v="5"/>
    <n v="27"/>
    <n v="36.111718545882944"/>
    <n v="0"/>
    <n v="0"/>
    <n v="27"/>
    <n v="0"/>
    <n v="1"/>
    <n v="25"/>
    <n v="27"/>
    <n v="2609.293379148"/>
    <n v="3489.8543744973485"/>
    <n v="30"/>
    <n v="0"/>
    <n v="27"/>
    <n v="2609.293379148"/>
    <n v="3489.8543744973485"/>
    <n v="35"/>
    <n v="0"/>
    <n v="27"/>
    <n v="2609.293379148"/>
    <n v="3489.8543744973485"/>
    <n v="40"/>
    <n v="0"/>
    <n v="27"/>
    <n v="2609.293379148"/>
    <n v="3489.8543744973485"/>
    <n v="45"/>
    <n v="0"/>
    <n v="27"/>
    <n v="2609.293379148"/>
    <n v="3489.8543744973485"/>
    <n v="50"/>
    <n v="0"/>
    <n v="27"/>
    <n v="2609.293379148"/>
    <n v="3489.8543744973485"/>
  </r>
  <r>
    <x v="1"/>
    <s v="1605020140412011"/>
    <n v="194.05642674000001"/>
    <n v="194.05642674000001"/>
    <n v="1"/>
    <n v="5.2513715690847595"/>
    <n v="6.8505602385127435"/>
    <n v="3.6128685181675516E-2"/>
    <n v="4.853041276756042E-2"/>
    <n v="5.2513715690847595"/>
    <n v="1.3432654004296583"/>
    <n v="1.0068798569490622"/>
    <n v="5"/>
    <n v="5.2513715690847595"/>
    <n v="1019.0624021806155"/>
    <n v="1329.3952410529052"/>
    <n v="6"/>
    <n v="0"/>
    <n v="5.2875002542664351"/>
    <n v="1026.0734057297859"/>
    <n v="1338.8128795427951"/>
    <n v="7"/>
    <n v="0"/>
    <n v="5.2875002542664351"/>
    <n v="1026.0734057297859"/>
    <n v="1338.8128795427951"/>
    <n v="8"/>
    <n v="0"/>
    <n v="5.2875002542664351"/>
    <n v="1026.0734057297859"/>
    <n v="1338.8128795427951"/>
    <n v="9"/>
    <n v="0"/>
    <n v="5.2875002542664351"/>
    <n v="1026.0734057297859"/>
    <n v="1338.8128795427951"/>
    <n v="10"/>
    <n v="0"/>
    <n v="5.2875002542664351"/>
    <n v="1026.0734057297859"/>
    <n v="1338.8128795427951"/>
  </r>
  <r>
    <x v="1"/>
    <s v="1657420140606001"/>
    <n v="14.95890969"/>
    <n v="14.95890969"/>
    <n v="4"/>
    <n v="24.157107230677976"/>
    <n v="32.666116405373451"/>
    <n v="2.2580428238547199E-2"/>
    <n v="3.0331507979725267E-2"/>
    <n v="24.157107230677976"/>
    <n v="1.3432654004296583"/>
    <n v="1.0009347322931892"/>
    <n v="20"/>
    <n v="24.157107230677976"/>
    <n v="361.36398543535785"/>
    <n v="488.6494852310089"/>
    <n v="24"/>
    <n v="1"/>
    <n v="24.157107230677976"/>
    <n v="361.36398543535785"/>
    <n v="488.6494852310089"/>
    <n v="28"/>
    <n v="0"/>
    <n v="24.179687658916524"/>
    <n v="361.7017640221398"/>
    <n v="489.1032115196391"/>
    <n v="32"/>
    <n v="0"/>
    <n v="24.179687658916524"/>
    <n v="361.7017640221398"/>
    <n v="489.1032115196391"/>
    <n v="36"/>
    <n v="0"/>
    <n v="24.179687658916524"/>
    <n v="361.7017640221398"/>
    <n v="489.1032115196391"/>
    <n v="40"/>
    <n v="0"/>
    <n v="24.179687658916524"/>
    <n v="361.7017640221398"/>
    <n v="489.1032115196391"/>
  </r>
  <r>
    <x v="1"/>
    <s v="1741720140411004"/>
    <n v="535.01145317999999"/>
    <n v="535.01145317999999"/>
    <n v="1"/>
    <n v="5.3142144613559497"/>
    <n v="6.0278842830148376"/>
    <n v="4.5160856477094398E-2"/>
    <n v="6.0663015959450534E-2"/>
    <n v="5.3142144613559497"/>
    <n v="1.3432654004296583"/>
    <n v="1.0084981245686444"/>
    <n v="5"/>
    <n v="5.3142144613559497"/>
    <n v="2843.1656014802174"/>
    <n v="3224.9871298566504"/>
    <n v="6"/>
    <n v="0"/>
    <n v="5.3593753178330443"/>
    <n v="2867.3271769308813"/>
    <n v="3257.4425381793976"/>
    <n v="7"/>
    <n v="0"/>
    <n v="5.3593753178330443"/>
    <n v="2867.3271769308813"/>
    <n v="3257.4425381793976"/>
    <n v="8"/>
    <n v="0"/>
    <n v="5.3593753178330443"/>
    <n v="2867.3271769308813"/>
    <n v="3257.4425381793976"/>
    <n v="9"/>
    <n v="0"/>
    <n v="5.3593753178330443"/>
    <n v="2867.3271769308813"/>
    <n v="3257.4425381793976"/>
    <n v="10"/>
    <n v="0"/>
    <n v="5.3593753178330443"/>
    <n v="2867.3271769308813"/>
    <n v="3257.4425381793976"/>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count="32">
  <r>
    <x v="0"/>
    <s v="1104820130601004"/>
    <n v="203.70411357"/>
    <n v="203.70411357"/>
    <n v="2"/>
    <n v="7.8435996892597846"/>
    <n v="10.338629719071719"/>
    <n v="1.8064342590837758E-2"/>
    <n v="2.426520638378021E-2"/>
    <n v="10.251617668059785"/>
    <n v="1.3432654004296583"/>
    <n v="0.76687058437076061"/>
    <n v="10"/>
    <n v="7.8435996892597846"/>
    <n v="1597.773521898592"/>
    <n v="2106.0214024519628"/>
    <n v="12"/>
    <n v="0"/>
    <n v="7.8616640318506219"/>
    <n v="1601.4533027932832"/>
    <n v="2110.9643248089637"/>
    <n v="14"/>
    <n v="0"/>
    <n v="7.8616640318506219"/>
    <n v="1601.4533027932832"/>
    <n v="2110.9643248089637"/>
    <n v="16"/>
    <n v="0"/>
    <n v="7.8616640318506219"/>
    <n v="1601.4533027932832"/>
    <n v="2110.9643248089637"/>
    <n v="18"/>
    <n v="0"/>
    <n v="7.8616640318506219"/>
    <n v="1601.4533027932832"/>
    <n v="2110.9643248089637"/>
    <n v="20"/>
    <n v="0"/>
    <n v="7.8616640318506219"/>
    <n v="1601.4533027932832"/>
    <n v="2110.9643248089637"/>
  </r>
  <r>
    <x v="0"/>
    <s v="1106220130827002"/>
    <n v="72.594841809000002"/>
    <n v="72.594841809000002"/>
    <n v="6"/>
    <n v="18.434082580999998"/>
    <n v="30.480146603876953"/>
    <n v="0"/>
    <n v="0"/>
    <n v="30"/>
    <n v="0"/>
    <n v="0.61446941936666666"/>
    <n v="30"/>
    <n v="18.434082580999998"/>
    <n v="1338.2193088617373"/>
    <n v="2212.7014210235761"/>
    <n v="36"/>
    <n v="0"/>
    <n v="18.434082580999998"/>
    <n v="1338.2193088617373"/>
    <n v="2212.7014210235761"/>
    <n v="42"/>
    <n v="0"/>
    <n v="18.434082580999998"/>
    <n v="1338.2193088617373"/>
    <n v="2212.7014210235761"/>
    <n v="48"/>
    <n v="0"/>
    <n v="18.434082580999998"/>
    <n v="1338.2193088617373"/>
    <n v="2212.7014210235761"/>
    <n v="54"/>
    <n v="0"/>
    <n v="18.434082580999998"/>
    <n v="1338.2193088617373"/>
    <n v="2212.7014210235761"/>
    <n v="60"/>
    <n v="0"/>
    <n v="18.434082580999998"/>
    <n v="1338.2193088617373"/>
    <n v="2212.7014210235761"/>
  </r>
  <r>
    <x v="0"/>
    <s v="1108620130609001"/>
    <n v="158.97195993"/>
    <n v="158.97195993"/>
    <n v="6"/>
    <n v="5.1635514842388597"/>
    <n v="7.4684752349714669"/>
    <n v="1.1741822684044544E-2"/>
    <n v="1.5772384149457138E-2"/>
    <n v="30.163551484238859"/>
    <n v="1.3432654004296583"/>
    <n v="0.17157440196082721"/>
    <n v="30"/>
    <n v="5.1635514842388597"/>
    <n v="820.85989964891201"/>
    <n v="1187.2781457920814"/>
    <n v="36"/>
    <n v="0"/>
    <n v="5.1752933069229039"/>
    <n v="822.72652021414501"/>
    <n v="1189.7855126130894"/>
    <n v="42"/>
    <n v="0"/>
    <n v="5.1752933069229039"/>
    <n v="822.72652021414501"/>
    <n v="1189.7855126130894"/>
    <n v="48"/>
    <n v="0"/>
    <n v="5.1752933069229039"/>
    <n v="822.72652021414501"/>
    <n v="1189.7855126130894"/>
    <n v="54"/>
    <n v="0"/>
    <n v="5.1752933069229039"/>
    <n v="822.72652021414501"/>
    <n v="1189.7855126130894"/>
    <n v="60"/>
    <n v="0"/>
    <n v="5.1752933069229039"/>
    <n v="822.72652021414501"/>
    <n v="1189.7855126130894"/>
  </r>
  <r>
    <x v="0"/>
    <s v="1515620130915024"/>
    <n v="830.74002922"/>
    <n v="830.74002922"/>
    <n v="2"/>
    <n v="10"/>
    <n v="18.651107380840642"/>
    <n v="0"/>
    <n v="0"/>
    <n v="10"/>
    <n v="0"/>
    <n v="1"/>
    <n v="10"/>
    <n v="10"/>
    <n v="8307.4002922"/>
    <n v="15494.221490544913"/>
    <n v="12"/>
    <n v="0"/>
    <n v="10"/>
    <n v="8307.4002922"/>
    <n v="15494.221490544913"/>
    <n v="14"/>
    <n v="0"/>
    <n v="10"/>
    <n v="8307.4002922"/>
    <n v="15494.221490544913"/>
    <n v="16"/>
    <n v="0"/>
    <n v="10"/>
    <n v="8307.4002922"/>
    <n v="15494.221490544913"/>
    <n v="18"/>
    <n v="0"/>
    <n v="10"/>
    <n v="8307.4002922"/>
    <n v="15494.221490544913"/>
    <n v="20"/>
    <n v="0"/>
    <n v="10"/>
    <n v="8307.4002922"/>
    <n v="15494.221490544913"/>
  </r>
  <r>
    <x v="0"/>
    <s v="1554220130727005"/>
    <n v="361.93271391000002"/>
    <n v="361.93271391000002"/>
    <n v="1"/>
    <n v="6.0754853004179354"/>
    <n v="4.1907943253275022"/>
    <n v="5.4193027772513275E-3"/>
    <n v="7.2795619151340635E-3"/>
    <n v="6.0754853004179354"/>
    <n v="1.3432654004296583"/>
    <n v="1.0008919950438986"/>
    <n v="5"/>
    <n v="6.0754853004179354"/>
    <n v="2198.916883100575"/>
    <n v="1516.7855636044103"/>
    <n v="6"/>
    <n v="1"/>
    <n v="6.0754853004179354"/>
    <n v="2198.916883100575"/>
    <n v="1516.7855636044103"/>
    <n v="7"/>
    <n v="0"/>
    <n v="6.0809046031951866"/>
    <n v="2200.8783060622454"/>
    <n v="1519.4202752044309"/>
    <n v="8"/>
    <n v="0"/>
    <n v="6.0809046031951866"/>
    <n v="2200.8783060622454"/>
    <n v="1519.4202752044309"/>
    <n v="9"/>
    <n v="0"/>
    <n v="6.0809046031951866"/>
    <n v="2200.8783060622454"/>
    <n v="1519.4202752044309"/>
    <n v="10"/>
    <n v="0"/>
    <n v="6.0809046031951866"/>
    <n v="2200.8783060622454"/>
    <n v="1519.4202752044309"/>
  </r>
  <r>
    <x v="0"/>
    <s v="1563220130828013"/>
    <n v="604.46897793000005"/>
    <n v="604.46897793000005"/>
    <n v="1"/>
    <n v="7.0251617668059785"/>
    <n v="6.6351147912885242"/>
    <n v="1.8064342590837759E-3"/>
    <n v="2.4265206383780212E-3"/>
    <n v="7.0251617668059785"/>
    <n v="1.3432654004296583"/>
    <n v="1.0002571377455847"/>
    <n v="5"/>
    <n v="7.0251617668059785"/>
    <n v="4246.4923529741236"/>
    <n v="4010.7210563383996"/>
    <n v="6"/>
    <n v="1"/>
    <n v="7.0251617668059785"/>
    <n v="4246.4923529741236"/>
    <n v="4010.7210563383996"/>
    <n v="7"/>
    <n v="1"/>
    <n v="7.0251617668059785"/>
    <n v="4246.4923529741236"/>
    <n v="4010.7210563383996"/>
    <n v="8"/>
    <n v="0"/>
    <n v="7.0269682010650625"/>
    <n v="4247.5842864444094"/>
    <n v="4012.1878127886066"/>
    <n v="9"/>
    <n v="0"/>
    <n v="7.0269682010650625"/>
    <n v="4247.5842864444094"/>
    <n v="4012.1878127886066"/>
    <n v="10"/>
    <n v="0"/>
    <n v="7.0269682010650625"/>
    <n v="4247.5842864444094"/>
    <n v="4012.1878127886066"/>
  </r>
  <r>
    <x v="0"/>
    <s v="1723720130519003"/>
    <n v="616.05677699"/>
    <n v="616.05677699"/>
    <n v="1"/>
    <n v="5.5661397531345154"/>
    <n v="8.3044661367626063"/>
    <n v="4.064477082938496E-2"/>
    <n v="5.459671436350548E-2"/>
    <n v="5.5661397531345154"/>
    <n v="1.3432654004296583"/>
    <n v="1.0073021470232573"/>
    <n v="5"/>
    <n v="5.5661397531345154"/>
    <n v="3429.0581165919639"/>
    <n v="5116.0226428365677"/>
    <n v="6"/>
    <n v="0"/>
    <n v="5.6067845239639"/>
    <n v="3454.0976031106115"/>
    <n v="5149.6573187215927"/>
    <n v="7"/>
    <n v="0"/>
    <n v="5.6067845239639"/>
    <n v="3454.0976031106115"/>
    <n v="5149.6573187215927"/>
    <n v="8"/>
    <n v="0"/>
    <n v="5.6067845239639"/>
    <n v="3454.0976031106115"/>
    <n v="5149.6573187215927"/>
    <n v="9"/>
    <n v="0"/>
    <n v="5.6067845239639"/>
    <n v="3454.0976031106115"/>
    <n v="5149.6573187215927"/>
    <n v="10"/>
    <n v="0"/>
    <n v="5.6067845239639"/>
    <n v="3454.0976031106115"/>
    <n v="5149.6573187215927"/>
  </r>
  <r>
    <x v="1"/>
    <s v="1104820140630005"/>
    <n v="158.37694604999999"/>
    <n v="158.37694604999999"/>
    <n v="3"/>
    <n v="5.9317452314298924"/>
    <n v="9.466160569705103"/>
    <n v="9.0321712954188789E-3"/>
    <n v="1.2132603191890105E-2"/>
    <n v="16.12580883402989"/>
    <n v="1.3432654004296583"/>
    <n v="0.36840182491737333"/>
    <n v="15"/>
    <n v="5.9317452314298924"/>
    <n v="939.45169450051674"/>
    <n v="1499.2216018488223"/>
    <n v="18"/>
    <n v="0"/>
    <n v="5.9407774027253115"/>
    <n v="940.88218220648571"/>
    <n v="1501.1431264899904"/>
    <n v="21"/>
    <n v="0"/>
    <n v="5.9407774027253115"/>
    <n v="940.88218220648571"/>
    <n v="1501.1431264899904"/>
    <n v="24"/>
    <n v="0"/>
    <n v="5.9407774027253115"/>
    <n v="940.88218220648571"/>
    <n v="1501.1431264899904"/>
    <n v="27"/>
    <n v="0"/>
    <n v="5.9407774027253115"/>
    <n v="940.88218220648571"/>
    <n v="1501.1431264899904"/>
    <n v="30"/>
    <n v="0"/>
    <n v="5.9407774027253115"/>
    <n v="940.88218220648571"/>
    <n v="1501.1431264899904"/>
  </r>
  <r>
    <x v="1"/>
    <s v="1105220140223002"/>
    <n v="1291.4319831"/>
    <n v="1291.4319831"/>
    <n v="2"/>
    <n v="10.801446438149464"/>
    <n v="15.526920837018135"/>
    <n v="4.5160856477094398E-2"/>
    <n v="6.0663015959450534E-2"/>
    <n v="15.629044170149463"/>
    <n v="1.3432654004296583"/>
    <n v="0.69400324015610171"/>
    <n v="10"/>
    <n v="10.801446438149464"/>
    <n v="13949.333393967794"/>
    <n v="20051.962167987043"/>
    <n v="12"/>
    <n v="1"/>
    <n v="10.801446438149464"/>
    <n v="13949.333393967794"/>
    <n v="20051.962167987043"/>
    <n v="14"/>
    <n v="1"/>
    <n v="10.801446438149464"/>
    <n v="13949.333393967794"/>
    <n v="20051.962167987043"/>
    <n v="16"/>
    <n v="0"/>
    <n v="10.846607294626558"/>
    <n v="14007.655568406502"/>
    <n v="20130.304326988382"/>
    <n v="18"/>
    <n v="0"/>
    <n v="10.846607294626558"/>
    <n v="14007.655568406502"/>
    <n v="20130.304326988382"/>
    <n v="20"/>
    <n v="0"/>
    <n v="10.846607294626558"/>
    <n v="14007.655568406502"/>
    <n v="20130.304326988382"/>
  </r>
  <r>
    <x v="1"/>
    <s v="1105220140511004"/>
    <n v="74.038522956999998"/>
    <n v="74.038522956999998"/>
    <n v="1"/>
    <n v="4.978237701329892"/>
    <n v="7.19021874136262"/>
    <n v="9.0321712954188789E-3"/>
    <n v="1.2132603191890105E-2"/>
    <n v="5.1258088340298924"/>
    <n v="1.3432654004296583"/>
    <n v="0.97297227308111245"/>
    <n v="5"/>
    <n v="4.978237701329892"/>
    <n v="368.58136633531609"/>
    <n v="532.35317534822798"/>
    <n v="6"/>
    <n v="0"/>
    <n v="4.9872698726253111"/>
    <n v="369.25009495712357"/>
    <n v="533.25145536817888"/>
    <n v="7"/>
    <n v="0"/>
    <n v="4.9872698726253111"/>
    <n v="369.25009495712357"/>
    <n v="533.25145536817888"/>
    <n v="8"/>
    <n v="0"/>
    <n v="4.9872698726253111"/>
    <n v="369.25009495712357"/>
    <n v="533.25145536817888"/>
    <n v="9"/>
    <n v="0"/>
    <n v="4.9872698726253111"/>
    <n v="369.25009495712357"/>
    <n v="533.25145536817888"/>
    <n v="10"/>
    <n v="0"/>
    <n v="4.9872698726253111"/>
    <n v="369.25009495712357"/>
    <n v="533.25145536817888"/>
  </r>
  <r>
    <x v="1"/>
    <s v="1105920140503027"/>
    <n v="495.56718610000001"/>
    <n v="495.56718610000001"/>
    <n v="4"/>
    <n v="5.7493488798448391"/>
    <n v="12.376944091717485"/>
    <n v="1.354825694312832E-2"/>
    <n v="1.819890478783516E-2"/>
    <n v="20.188713251044838"/>
    <n v="1.3432654004296583"/>
    <n v="0.28545143343841972"/>
    <n v="20"/>
    <n v="5.7493488798448391"/>
    <n v="2849.1886462918942"/>
    <n v="6133.6073560494542"/>
    <n v="24"/>
    <n v="0"/>
    <n v="5.7628971367879673"/>
    <n v="2855.9027178617598"/>
    <n v="6142.6261360852641"/>
    <n v="28"/>
    <n v="0"/>
    <n v="5.7628971367879673"/>
    <n v="2855.9027178617598"/>
    <n v="6142.6261360852641"/>
    <n v="32"/>
    <n v="0"/>
    <n v="5.7628971367879673"/>
    <n v="2855.9027178617598"/>
    <n v="6142.6261360852641"/>
    <n v="36"/>
    <n v="0"/>
    <n v="5.7628971367879673"/>
    <n v="2855.9027178617598"/>
    <n v="6142.6261360852641"/>
    <n v="40"/>
    <n v="0"/>
    <n v="5.7628971367879673"/>
    <n v="2855.9027178617598"/>
    <n v="6142.6261360852641"/>
  </r>
  <r>
    <x v="1"/>
    <s v="1109920141011018"/>
    <n v="272.04128021999998"/>
    <n v="272.04128021999998"/>
    <n v="3"/>
    <n v="29.521003288999999"/>
    <n v="68.336805253139516"/>
    <n v="0"/>
    <n v="0"/>
    <n v="31"/>
    <n v="0"/>
    <n v="0.95229042867741931"/>
    <n v="15"/>
    <n v="29.521003288999999"/>
    <n v="8030.9315281183899"/>
    <n v="18590.431987208893"/>
    <n v="18"/>
    <n v="1"/>
    <n v="29.521003288999999"/>
    <n v="8030.9315281183899"/>
    <n v="18590.431987208893"/>
    <n v="21"/>
    <n v="1"/>
    <n v="29.521003288999999"/>
    <n v="8030.9315281183899"/>
    <n v="18590.431987208893"/>
    <n v="24"/>
    <n v="1"/>
    <n v="29.521003288999999"/>
    <n v="8030.9315281183899"/>
    <n v="18590.431987208893"/>
    <n v="27"/>
    <n v="1"/>
    <n v="29.521003288999999"/>
    <n v="8030.9315281183899"/>
    <n v="18590.431987208893"/>
    <n v="30"/>
    <n v="1"/>
    <n v="29.521003288999999"/>
    <n v="8030.9315281183899"/>
    <n v="18590.431987208893"/>
  </r>
  <r>
    <x v="1"/>
    <s v="1515620140621005"/>
    <n v="1991.8754057000001"/>
    <n v="1991.8754057000001"/>
    <n v="4"/>
    <n v="5.4284063294597846"/>
    <n v="7.4710516464952343"/>
    <n v="1.8064342590837758E-2"/>
    <n v="2.426520638378021E-2"/>
    <n v="20.251617668059787"/>
    <n v="1.3432654004296583"/>
    <n v="0.26894003043720421"/>
    <n v="20"/>
    <n v="5.4284063294597846"/>
    <n v="10812.709059797156"/>
    <n v="14881.404029368348"/>
    <n v="24"/>
    <n v="0"/>
    <n v="5.446470672050622"/>
    <n v="10848.690979523984"/>
    <n v="14929.737297178435"/>
    <n v="28"/>
    <n v="0"/>
    <n v="5.446470672050622"/>
    <n v="10848.690979523984"/>
    <n v="14929.737297178435"/>
    <n v="32"/>
    <n v="0"/>
    <n v="5.446470672050622"/>
    <n v="10848.690979523984"/>
    <n v="14929.737297178435"/>
    <n v="36"/>
    <n v="0"/>
    <n v="5.446470672050622"/>
    <n v="10848.690979523984"/>
    <n v="14929.737297178435"/>
    <n v="40"/>
    <n v="0"/>
    <n v="5.446470672050622"/>
    <n v="10848.690979523984"/>
    <n v="14929.737297178435"/>
  </r>
  <r>
    <x v="1"/>
    <s v="1563220141228017"/>
    <n v="96.640495524000002"/>
    <n v="96.640495524000002"/>
    <n v="5"/>
    <n v="27"/>
    <n v="36.111718545882944"/>
    <n v="0"/>
    <n v="0"/>
    <n v="27"/>
    <n v="0"/>
    <n v="1"/>
    <n v="25"/>
    <n v="27"/>
    <n v="2609.293379148"/>
    <n v="3489.8543744973485"/>
    <n v="30"/>
    <n v="0"/>
    <n v="27"/>
    <n v="2609.293379148"/>
    <n v="3489.8543744973485"/>
    <n v="35"/>
    <n v="0"/>
    <n v="27"/>
    <n v="2609.293379148"/>
    <n v="3489.8543744973485"/>
    <n v="40"/>
    <n v="0"/>
    <n v="27"/>
    <n v="2609.293379148"/>
    <n v="3489.8543744973485"/>
    <n v="45"/>
    <n v="0"/>
    <n v="27"/>
    <n v="2609.293379148"/>
    <n v="3489.8543744973485"/>
    <n v="50"/>
    <n v="0"/>
    <n v="27"/>
    <n v="2609.293379148"/>
    <n v="3489.8543744973485"/>
  </r>
  <r>
    <x v="1"/>
    <s v="1605020140412011"/>
    <n v="194.05642674000001"/>
    <n v="194.05642674000001"/>
    <n v="1"/>
    <n v="5.5032353361195687"/>
    <n v="7.0388063803902856"/>
    <n v="3.6128685181675516E-2"/>
    <n v="4.853041276756042E-2"/>
    <n v="5.5032353361195687"/>
    <n v="1.3432654004296583"/>
    <n v="1.0065649900422304"/>
    <n v="5"/>
    <n v="5.5032353361195687"/>
    <n v="1067.9381848366663"/>
    <n v="1365.9256146932521"/>
    <n v="6"/>
    <n v="0"/>
    <n v="5.5393640213012443"/>
    <n v="1074.9491883858368"/>
    <n v="1375.343253183142"/>
    <n v="7"/>
    <n v="0"/>
    <n v="5.5393640213012443"/>
    <n v="1074.9491883858368"/>
    <n v="1375.343253183142"/>
    <n v="8"/>
    <n v="0"/>
    <n v="5.5393640213012443"/>
    <n v="1074.9491883858368"/>
    <n v="1375.343253183142"/>
    <n v="9"/>
    <n v="0"/>
    <n v="5.5393640213012443"/>
    <n v="1074.9491883858368"/>
    <n v="1375.343253183142"/>
    <n v="10"/>
    <n v="0"/>
    <n v="5.5393640213012443"/>
    <n v="1074.9491883858368"/>
    <n v="1375.343253183142"/>
  </r>
  <r>
    <x v="1"/>
    <s v="1657420140606001"/>
    <n v="14.95890969"/>
    <n v="14.95890969"/>
    <n v="4"/>
    <n v="24.314522085074731"/>
    <n v="32.783770244046913"/>
    <n v="2.2580428238547199E-2"/>
    <n v="3.0331507979725267E-2"/>
    <n v="24.314522085074731"/>
    <n v="1.3432654004296583"/>
    <n v="1.0009286807348934"/>
    <n v="20"/>
    <n v="24.314522085074731"/>
    <n v="363.71874002614339"/>
    <n v="490.40945837840707"/>
    <n v="24"/>
    <n v="1"/>
    <n v="24.314522085074731"/>
    <n v="363.71874002614339"/>
    <n v="490.40945837840707"/>
    <n v="28"/>
    <n v="0"/>
    <n v="24.33710251331328"/>
    <n v="364.0565186129254"/>
    <n v="490.86318466703727"/>
    <n v="32"/>
    <n v="0"/>
    <n v="24.33710251331328"/>
    <n v="364.0565186129254"/>
    <n v="490.86318466703727"/>
    <n v="36"/>
    <n v="0"/>
    <n v="24.33710251331328"/>
    <n v="364.0565186129254"/>
    <n v="490.86318466703727"/>
    <n v="40"/>
    <n v="0"/>
    <n v="24.33710251331328"/>
    <n v="364.0565186129254"/>
    <n v="490.86318466703727"/>
  </r>
  <r>
    <x v="1"/>
    <s v="1741720140411004"/>
    <n v="535.01145317999999"/>
    <n v="535.01145317999999"/>
    <n v="1"/>
    <n v="5.6290441701494611"/>
    <n v="6.2631919603617661"/>
    <n v="4.5160856477094398E-2"/>
    <n v="6.0663015959450534E-2"/>
    <n v="5.6290441701494611"/>
    <n v="1.3432654004296583"/>
    <n v="1.0080228285854604"/>
    <n v="5"/>
    <n v="5.6290441701494611"/>
    <n v="3011.6031014860705"/>
    <n v="3350.8794322584413"/>
    <n v="6"/>
    <n v="0"/>
    <n v="5.6742050266265558"/>
    <n v="3035.7646769367343"/>
    <n v="3383.3348405811885"/>
    <n v="7"/>
    <n v="0"/>
    <n v="5.6742050266265558"/>
    <n v="3035.7646769367343"/>
    <n v="3383.3348405811885"/>
    <n v="8"/>
    <n v="0"/>
    <n v="5.6742050266265558"/>
    <n v="3035.7646769367343"/>
    <n v="3383.3348405811885"/>
    <n v="9"/>
    <n v="0"/>
    <n v="5.6742050266265558"/>
    <n v="3035.7646769367343"/>
    <n v="3383.3348405811885"/>
    <n v="10"/>
    <n v="0"/>
    <n v="5.6742050266265558"/>
    <n v="3035.7646769367343"/>
    <n v="3383.3348405811885"/>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count="1898">
  <r>
    <x v="0"/>
    <s v="1103820130608001"/>
    <n v="159.70916518000001"/>
    <n v="159.70916518000001"/>
    <n v="0.94160359434525442"/>
    <n v="6"/>
    <n v="3.1421446135594985E-2"/>
    <n v="5.018292931064213"/>
    <n v="4.725242661367445"/>
  </r>
  <r>
    <x v="0"/>
    <s v="1103820130608004"/>
    <n v="159.70916518000001"/>
    <n v="159.70916518000001"/>
    <n v="0.94160359434525442"/>
    <n v="2"/>
    <n v="6.2842892271189971E-2"/>
    <n v="10.036585862128426"/>
    <n v="9.4504853227348899"/>
  </r>
  <r>
    <x v="0"/>
    <s v="1103820130608006"/>
    <n v="159.70916518000001"/>
    <n v="159.70916518000001"/>
    <n v="0.94160359434525431"/>
    <n v="3"/>
    <n v="6.2842892271189965E-3"/>
    <n v="1.0036585862128424"/>
    <n v="0.94504853227348873"/>
  </r>
  <r>
    <x v="0"/>
    <s v="1103820130608009"/>
    <n v="159.70916518000001"/>
    <n v="159.70916518000001"/>
    <n v="0.94160359434525442"/>
    <n v="6"/>
    <n v="4.3990024589832977E-2"/>
    <n v="7.025610103489897"/>
    <n v="6.6153397259144215"/>
  </r>
  <r>
    <x v="0"/>
    <s v="1103820130608012"/>
    <n v="190.75555617000001"/>
    <n v="190.75555617000001"/>
    <n v="0.94160359434525442"/>
    <n v="6"/>
    <n v="0.17596009835933191"/>
    <n v="33.565366426262266"/>
    <n v="31.605269672484077"/>
  </r>
  <r>
    <x v="0"/>
    <s v="1103820130621004"/>
    <n v="136.54431944999999"/>
    <n v="136.54431944999999"/>
    <n v="0.94160359434525431"/>
    <n v="4"/>
    <n v="6.2842892271189965E-3"/>
    <n v="0.85808399574392979"/>
    <n v="0.80797497464262225"/>
  </r>
  <r>
    <x v="0"/>
    <s v="1103820130621025"/>
    <n v="136.54431944999999"/>
    <n v="136.54431944999999"/>
    <n v="1.4239118112075677"/>
    <n v="15"/>
    <n v="1.0188528676813571"/>
    <n v="139.11857143723179"/>
    <n v="198.09257702779811"/>
  </r>
  <r>
    <x v="0"/>
    <s v="1103820130702001"/>
    <n v="107.53194018000001"/>
    <n v="107.53194018000001"/>
    <n v="0.94160359434525442"/>
    <n v="4"/>
    <n v="3.7705735362713981E-2"/>
    <n v="4.0545708794662705"/>
    <n v="3.8177985136330395"/>
  </r>
  <r>
    <x v="0"/>
    <s v="1103820130702006"/>
    <n v="130.52357473000001"/>
    <n v="130.52357473000001"/>
    <n v="0.94160359434525442"/>
    <n v="8"/>
    <n v="3.1421446135594985E-2"/>
    <n v="4.1012394728040018"/>
    <n v="3.8617418288628844"/>
  </r>
  <r>
    <x v="0"/>
    <s v="1103820130702010"/>
    <n v="107.53194018000001"/>
    <n v="107.53194018000001"/>
    <n v="0.94160359434525442"/>
    <n v="4"/>
    <n v="6.2842892271189971E-2"/>
    <n v="6.7576181324437847"/>
    <n v="6.3629975227217335"/>
  </r>
  <r>
    <x v="0"/>
    <s v="1103820130702021"/>
    <n v="107.53194018000001"/>
    <n v="107.53194018000001"/>
    <n v="0.94160359434525431"/>
    <n v="5"/>
    <n v="6.2842892271189965E-3"/>
    <n v="0.67576181324437845"/>
    <n v="0.63629975227217328"/>
  </r>
  <r>
    <x v="0"/>
    <s v="1103820130702029"/>
    <n v="107.53194018000001"/>
    <n v="107.53194018000001"/>
    <n v="0.94160359434525442"/>
    <n v="4"/>
    <n v="3.1421446135594985E-2"/>
    <n v="3.3788090662218924"/>
    <n v="3.1814987613608667"/>
  </r>
  <r>
    <x v="0"/>
    <s v="1103820130702031"/>
    <n v="107.53194018000001"/>
    <n v="107.53194018000001"/>
    <n v="0.94160359434525442"/>
    <n v="1"/>
    <n v="7.5411470725427962E-2"/>
    <n v="8.109141758932541"/>
    <n v="7.6355970272660789"/>
  </r>
  <r>
    <x v="0"/>
    <s v="1103820130702032"/>
    <n v="107.53194018000001"/>
    <n v="107.53194018000001"/>
    <n v="0.94160359434525431"/>
    <n v="5"/>
    <n v="6.2842892271189965E-3"/>
    <n v="0.67576181324437845"/>
    <n v="0.63629975227217328"/>
  </r>
  <r>
    <x v="0"/>
    <s v="1103820130710024"/>
    <n v="76.310774479000003"/>
    <n v="76.310774479000003"/>
    <n v="1.3227735731092654"/>
    <n v="1"/>
    <n v="1"/>
    <n v="76.310774479000003"/>
    <n v="100.94187582432217"/>
  </r>
  <r>
    <x v="0"/>
    <s v="1103820130714016"/>
    <n v="142.55949586"/>
    <n v="142.55949586"/>
    <n v="0.94160359434525454"/>
    <n v="1"/>
    <n v="4.6261895914014245E-3"/>
    <n v="0.65950725590296644"/>
    <n v="0.62099440265500883"/>
  </r>
  <r>
    <x v="0"/>
    <s v="1103820130718010"/>
    <n v="2455.2004256999999"/>
    <n v="2455.2004256999999"/>
    <n v="0.94160359434525431"/>
    <n v="4"/>
    <n v="2.5137156908475986E-2"/>
    <n v="61.716758342577933"/>
    <n v="58.112721486708843"/>
  </r>
  <r>
    <x v="0"/>
    <s v="1103820130831004"/>
    <n v="592.58914858000003"/>
    <n v="592.58914858000003"/>
    <n v="0.94160359434525442"/>
    <n v="1"/>
    <n v="0.10683291686102295"/>
    <n v="63.308027242991514"/>
    <n v="59.611066002908096"/>
  </r>
  <r>
    <x v="0"/>
    <s v="1103820130831010"/>
    <n v="756.75344471000005"/>
    <n v="756.75344471000005"/>
    <n v="0.94160359434525431"/>
    <n v="4"/>
    <n v="1.2568578454237993E-2"/>
    <n v="9.5113150403524891"/>
    <n v="8.9558884289459808"/>
  </r>
  <r>
    <x v="0"/>
    <s v="1103820130831016"/>
    <n v="592.58914858000003"/>
    <n v="592.58914858000003"/>
    <n v="0.94160359434525442"/>
    <n v="16"/>
    <n v="0.31421446135594983"/>
    <n v="186.20008012644564"/>
    <n v="175.32666471443559"/>
  </r>
  <r>
    <x v="0"/>
    <s v="1103820130831023"/>
    <n v="592.58914858000003"/>
    <n v="592.58914858000003"/>
    <n v="0.94160359434525442"/>
    <n v="9"/>
    <n v="6.2842892271189971E-2"/>
    <n v="37.24001602528913"/>
    <n v="35.065332942887117"/>
  </r>
  <r>
    <x v="0"/>
    <s v="1103820130831026"/>
    <n v="592.58914858000003"/>
    <n v="592.58914858000003"/>
    <n v="0.94160359434525442"/>
    <n v="4"/>
    <n v="3.7705735362713981E-2"/>
    <n v="22.344009615173476"/>
    <n v="21.03919976573227"/>
  </r>
  <r>
    <x v="0"/>
    <s v="1103820130831028"/>
    <n v="1085.0820369999999"/>
    <n v="1085.0820369999999"/>
    <n v="0.94160359434525431"/>
    <n v="2"/>
    <n v="1.2568578454237993E-2"/>
    <n v="13.637938711318872"/>
    <n v="12.841532110038136"/>
  </r>
  <r>
    <x v="0"/>
    <s v="1103820130921003"/>
    <n v="210.07171786000001"/>
    <n v="210.07171786000001"/>
    <n v="0.94160359434525431"/>
    <n v="9"/>
    <n v="5.0274313816951972E-2"/>
    <n v="10.561211467759835"/>
    <n v="9.9444746786829796"/>
  </r>
  <r>
    <x v="0"/>
    <s v="1103820130921007"/>
    <n v="210.07171786000001"/>
    <n v="210.07171786000001"/>
    <n v="0.94160359434525442"/>
    <n v="6"/>
    <n v="3.1421446135594985E-2"/>
    <n v="6.6007571673498973"/>
    <n v="6.2152966741768632"/>
  </r>
  <r>
    <x v="0"/>
    <s v="1103820130921010"/>
    <n v="210.07171786000001"/>
    <n v="210.07171786000001"/>
    <n v="0.79858165468628683"/>
    <n v="9"/>
    <n v="1.1885286768135699"/>
    <n v="249.67626086409939"/>
    <n v="199.38688153673749"/>
  </r>
  <r>
    <x v="0"/>
    <s v="1103820130921032"/>
    <n v="315.95863222999998"/>
    <n v="315.95863222999998"/>
    <n v="0.94160359434525442"/>
    <n v="8"/>
    <n v="5.6558603044070968E-2"/>
    <n v="17.870178858644177"/>
    <n v="16.826624644891933"/>
  </r>
  <r>
    <x v="0"/>
    <s v="1103820131005009"/>
    <n v="438.64892621000001"/>
    <n v="438.64892621000001"/>
    <n v="0.94160359434525431"/>
    <n v="5"/>
    <n v="6.2842892271189965E-3"/>
    <n v="2.7565967214688185"/>
    <n v="2.5956213810953832"/>
  </r>
  <r>
    <x v="0"/>
    <s v="1103820131005012"/>
    <n v="304.86327712000002"/>
    <n v="304.86327712000002"/>
    <n v="0.94160359434525431"/>
    <n v="1"/>
    <n v="1.2568578454237993E-2"/>
    <n v="3.8316980162988186"/>
    <n v="3.6079406245925485"/>
  </r>
  <r>
    <x v="0"/>
    <s v="1103820131005018"/>
    <n v="304.86327712000002"/>
    <n v="304.86327712000002"/>
    <n v="0.94160359434525442"/>
    <n v="1"/>
    <n v="3.1421446135594985E-2"/>
    <n v="9.5792450407470486"/>
    <n v="9.0198515614813743"/>
  </r>
  <r>
    <x v="0"/>
    <s v="1103820131005019"/>
    <n v="304.86327712000002"/>
    <n v="304.86327712000002"/>
    <n v="1.2542997732092316"/>
    <n v="4"/>
    <n v="1.224386316049165"/>
    <n v="373.27042477163252"/>
    <n v="468.19300913677222"/>
  </r>
  <r>
    <x v="0"/>
    <s v="1103820131006007"/>
    <n v="350.27639513999998"/>
    <n v="350.27639513999998"/>
    <n v="0.94160359434525442"/>
    <n v="9"/>
    <n v="9.4264338406784942E-2"/>
    <n v="33.018572647385682"/>
    <n v="31.090406684928261"/>
  </r>
  <r>
    <x v="0"/>
    <s v="1103820131015005"/>
    <n v="133.46866514999999"/>
    <n v="133.46866514999999"/>
    <n v="0.94160359434525442"/>
    <n v="1"/>
    <n v="1.8852867681356991E-2"/>
    <n v="2.5162670836802929"/>
    <n v="2.3693261303260149"/>
  </r>
  <r>
    <x v="0"/>
    <s v="1103820131015008"/>
    <n v="133.46866514999999"/>
    <n v="133.46866514999999"/>
    <n v="0.94160359434525431"/>
    <n v="2"/>
    <n v="6.2842892271189965E-3"/>
    <n v="0.83875569456009758"/>
    <n v="0.78977537677533816"/>
  </r>
  <r>
    <x v="0"/>
    <s v="1103820131015010"/>
    <n v="164.03509738"/>
    <n v="164.03509738"/>
    <n v="0.94160359434525442"/>
    <n v="6"/>
    <n v="1.8852867681356991E-2"/>
    <n v="3.0925319860036486"/>
    <n v="2.9119392336487038"/>
  </r>
  <r>
    <x v="0"/>
    <s v="1104320130111009"/>
    <n v="60.556832489000001"/>
    <n v="60.556832489000001"/>
    <n v="0.94160359434525442"/>
    <n v="4"/>
    <n v="0.12568578454237994"/>
    <n v="7.6111330007814475"/>
    <n v="7.1666701905755934"/>
  </r>
  <r>
    <x v="0"/>
    <s v="1104320130111014"/>
    <n v="60.556832489000001"/>
    <n v="60.556832489000001"/>
    <n v="0.94160359434525442"/>
    <n v="4"/>
    <n v="0.31421446135594983"/>
    <n v="19.027832501953618"/>
    <n v="17.916675476438982"/>
  </r>
  <r>
    <x v="0"/>
    <s v="1104320130111018"/>
    <n v="60.556832489000001"/>
    <n v="60.556832489000001"/>
    <n v="0.94160359434525431"/>
    <n v="2"/>
    <n v="1.2568578454237993E-2"/>
    <n v="0.76111330007814471"/>
    <n v="0.71666701905755914"/>
  </r>
  <r>
    <x v="0"/>
    <s v="1104320130111022"/>
    <n v="64.513612585000004"/>
    <n v="64.513612585000004"/>
    <n v="0.94160359434525442"/>
    <n v="12"/>
    <n v="8.7980049179665953E-2"/>
    <n v="5.6759108079862166"/>
    <n v="5.3444580179828991"/>
  </r>
  <r>
    <x v="0"/>
    <s v="1104320130113005"/>
    <n v="27.304371482000001"/>
    <n v="27.304371482000001"/>
    <n v="0.94160359434525431"/>
    <n v="2"/>
    <n v="6.2842892271189965E-3"/>
    <n v="0.17158856755758775"/>
    <n v="0.16156841196077812"/>
  </r>
  <r>
    <x v="0"/>
    <s v="1104320130323004"/>
    <n v="320.50045275999997"/>
    <n v="320.50045275999997"/>
    <n v="0.94160359434525442"/>
    <n v="4"/>
    <n v="0.18852867681356988"/>
    <n v="60.42352627699286"/>
    <n v="56.895009525431405"/>
  </r>
  <r>
    <x v="0"/>
    <s v="1104320130323008"/>
    <n v="457.85778965999998"/>
    <n v="457.85778965999998"/>
    <n v="0.94160359434525442"/>
    <n v="20"/>
    <n v="0.11311720608814194"/>
    <n v="51.791593952031363"/>
    <n v="48.767151022102674"/>
  </r>
  <r>
    <x v="0"/>
    <s v="1104320130426009"/>
    <n v="1332.9492624"/>
    <n v="1332.9492624"/>
    <n v="0.94160359434525442"/>
    <n v="1"/>
    <n v="1.5250897026834768E-2"/>
    <n v="20.328671942857756"/>
    <n v="19.141550569660389"/>
  </r>
  <r>
    <x v="0"/>
    <s v="1104320130430001"/>
    <n v="465.73534121"/>
    <n v="465.73534121"/>
    <n v="0.94160359434525431"/>
    <n v="2"/>
    <n v="6.2842892271189965E-3"/>
    <n v="2.9268155874545929"/>
    <n v="2.7559000771329618"/>
  </r>
  <r>
    <x v="0"/>
    <s v="1104320130502001"/>
    <n v="1340.6806747000001"/>
    <n v="1340.6806747000001"/>
    <n v="0.94160359434525442"/>
    <n v="2"/>
    <n v="1.8852867681356991E-2"/>
    <n v="25.275675363071517"/>
    <n v="23.799666771371935"/>
  </r>
  <r>
    <x v="0"/>
    <s v="1104320130502003"/>
    <n v="1340.6806747000001"/>
    <n v="1340.6806747000001"/>
    <n v="0.94160359434525442"/>
    <n v="9"/>
    <n v="8.7980049179665953E-2"/>
    <n v="117.95315169433374"/>
    <n v="111.06511159973569"/>
  </r>
  <r>
    <x v="0"/>
    <s v="1104320130502006"/>
    <n v="2603.0313875000002"/>
    <n v="2603.0313875000002"/>
    <n v="0.94160359434525442"/>
    <n v="2"/>
    <n v="3.1421446135594985E-2"/>
    <n v="81.791010531594338"/>
    <n v="77.014709501679789"/>
  </r>
  <r>
    <x v="0"/>
    <s v="1104320130529001"/>
    <n v="977.25391201000002"/>
    <n v="977.25391201000002"/>
    <n v="0.94160359434525442"/>
    <n v="1"/>
    <n v="7.5411470725427962E-2"/>
    <n v="73.696154776852069"/>
    <n v="69.3925642273081"/>
  </r>
  <r>
    <x v="0"/>
    <s v="1104320130602007"/>
    <n v="44.410320186"/>
    <n v="44.410320186"/>
    <n v="1.6229014826687338"/>
    <n v="24"/>
    <n v="33.075145466762734"/>
    <n v="1468.8778003774594"/>
    <n v="2383.8439600917673"/>
  </r>
  <r>
    <x v="0"/>
    <s v="1104320130602011"/>
    <n v="29.606880124"/>
    <n v="29.606880124"/>
    <n v="1.7199971647634666"/>
    <n v="4"/>
    <n v="19.075411470725427"/>
    <n v="564.76342072974228"/>
    <n v="971.39148241727355"/>
  </r>
  <r>
    <x v="0"/>
    <s v="1104320130604003"/>
    <n v="218.55168191000001"/>
    <n v="218.55168191000001"/>
    <n v="0.94160359434525442"/>
    <n v="2"/>
    <n v="3.7705735362713981E-2"/>
    <n v="8.2406518811745055"/>
    <n v="7.7594274310618969"/>
  </r>
  <r>
    <x v="0"/>
    <s v="1104320130604014"/>
    <n v="148.44082194999999"/>
    <n v="148.44082194999999"/>
    <n v="0.94160359434525431"/>
    <n v="1"/>
    <n v="1.2568578454237993E-2"/>
    <n v="1.865690116490148"/>
    <n v="1.7567405196215395"/>
  </r>
  <r>
    <x v="0"/>
    <s v="1104320130615015"/>
    <n v="313.82949425999999"/>
    <n v="313.82949425999999"/>
    <n v="0.94160359434525431"/>
    <n v="3"/>
    <n v="6.2842892271189965E-3"/>
    <n v="1.9721953099303209"/>
    <n v="1.857026192581243"/>
  </r>
  <r>
    <x v="0"/>
    <s v="1104320130615017"/>
    <n v="241.75845724999999"/>
    <n v="241.75845724999999"/>
    <n v="0.94160359434525442"/>
    <n v="1"/>
    <n v="3.7705735362713981E-2"/>
    <n v="9.115680410766501"/>
    <n v="8.5833574396803627"/>
  </r>
  <r>
    <x v="0"/>
    <s v="1104320130615019"/>
    <n v="241.75845724999999"/>
    <n v="241.75845724999999"/>
    <n v="0.94160359434525442"/>
    <n v="4"/>
    <n v="3.1421446135594985E-2"/>
    <n v="7.5964003423054178"/>
    <n v="7.1527978664003022"/>
  </r>
  <r>
    <x v="0"/>
    <s v="1104320130615023"/>
    <n v="241.75845724999999"/>
    <n v="241.75845724999999"/>
    <n v="0.94160359434525442"/>
    <n v="9"/>
    <n v="0.25765585831187887"/>
    <n v="62.290482806904421"/>
    <n v="58.652942504482475"/>
  </r>
  <r>
    <x v="0"/>
    <s v="1104320130623001"/>
    <n v="125.04216528000001"/>
    <n v="125.04216528000001"/>
    <n v="0.94160359434525442"/>
    <n v="15"/>
    <n v="9.4264338406784942E-2"/>
    <n v="11.787016983071055"/>
    <n v="11.098697557868263"/>
  </r>
  <r>
    <x v="0"/>
    <s v="1104320130623013"/>
    <n v="143.32601998999999"/>
    <n v="143.32601998999999"/>
    <n v="0.94160359434525431"/>
    <n v="5"/>
    <n v="6.2842892271189965E-3"/>
    <n v="0.90070216338899889"/>
    <n v="0.84810439448162789"/>
  </r>
  <r>
    <x v="0"/>
    <s v="1104320130623016"/>
    <n v="125.04216528000001"/>
    <n v="125.04216528000001"/>
    <n v="0.94160359434525431"/>
    <n v="3"/>
    <n v="1.2568578454237993E-2"/>
    <n v="1.571602264409474"/>
    <n v="1.4798263410491015"/>
  </r>
  <r>
    <x v="0"/>
    <s v="1104320130623023"/>
    <n v="152.46794733999999"/>
    <n v="152.46794733999999"/>
    <n v="0.94160359434525442"/>
    <n v="2"/>
    <n v="7.5411470725427962E-2"/>
    <n v="11.497832147396501"/>
    <n v="10.82640007716696"/>
  </r>
  <r>
    <x v="0"/>
    <s v="1104320130623024"/>
    <n v="152.46794733999999"/>
    <n v="152.46794733999999"/>
    <n v="0.94160359434525431"/>
    <n v="2"/>
    <n v="6.2842892271189965E-3"/>
    <n v="0.95815267894970846"/>
    <n v="0.90220000643057996"/>
  </r>
  <r>
    <x v="0"/>
    <s v="1104320130623025"/>
    <n v="125.04216528000001"/>
    <n v="125.04216528000001"/>
    <n v="0.94160359434525431"/>
    <n v="4"/>
    <n v="2.5137156908475986E-2"/>
    <n v="3.1432045288189481"/>
    <n v="2.959652682098203"/>
  </r>
  <r>
    <x v="0"/>
    <s v="1104320130623027"/>
    <n v="125.04216528000001"/>
    <n v="125.04216528000001"/>
    <n v="0.94160359434525431"/>
    <n v="4"/>
    <n v="5.0274313816951972E-2"/>
    <n v="6.2864090576378961"/>
    <n v="5.919305364196406"/>
  </r>
  <r>
    <x v="0"/>
    <s v="1104320130716003"/>
    <n v="151.36971242000001"/>
    <n v="151.36971242000001"/>
    <n v="0.94160359434525442"/>
    <n v="4"/>
    <n v="5.6558603044070968E-2"/>
    <n v="8.5612594776579591"/>
    <n v="8.0613126962851105"/>
  </r>
  <r>
    <x v="0"/>
    <s v="1104320130716005"/>
    <n v="218.19911920999999"/>
    <n v="218.19911920999999"/>
    <n v="0.94160359434525442"/>
    <n v="2"/>
    <n v="1.8852867681356991E-2"/>
    <n v="4.1136791226547702"/>
    <n v="3.8734550478747645"/>
  </r>
  <r>
    <x v="0"/>
    <s v="1104320130716006"/>
    <n v="151.36971242000001"/>
    <n v="151.36971242000001"/>
    <n v="0.94160359434525442"/>
    <n v="25"/>
    <n v="0.10683291686102295"/>
    <n v="16.171267902242814"/>
    <n v="15.226923981871876"/>
  </r>
  <r>
    <x v="0"/>
    <s v="1104320130716013"/>
    <n v="151.36971242000001"/>
    <n v="151.36971242000001"/>
    <n v="0.94160359434525442"/>
    <n v="9"/>
    <n v="7.5411470725427962E-2"/>
    <n v="11.415012636877281"/>
    <n v="10.748416928380149"/>
  </r>
  <r>
    <x v="0"/>
    <s v="1104320130716019"/>
    <n v="151.36971242000001"/>
    <n v="151.36971242000001"/>
    <n v="1.5142427787065242"/>
    <n v="4"/>
    <n v="3.1297129335508558"/>
    <n v="473.74374670874766"/>
    <n v="717.36304741109382"/>
  </r>
  <r>
    <x v="0"/>
    <s v="1104320130730005"/>
    <n v="125.37601121"/>
    <n v="125.37601121"/>
    <n v="0.94160359434525442"/>
    <n v="4"/>
    <n v="1.8852867681356991E-2"/>
    <n v="2.3636973497584606"/>
    <n v="2.2256659204769185"/>
  </r>
  <r>
    <x v="0"/>
    <s v="1104320130730007"/>
    <n v="125.37601121"/>
    <n v="125.37601121"/>
    <n v="0.94160359434525431"/>
    <n v="3"/>
    <n v="6.2842892271189965E-3"/>
    <n v="0.78789911658615353"/>
    <n v="0.74188864015897271"/>
  </r>
  <r>
    <x v="0"/>
    <s v="1104320130730013"/>
    <n v="125.37601121"/>
    <n v="125.37601121"/>
    <n v="0.94160359434525442"/>
    <n v="2"/>
    <n v="3.7705735362713981E-2"/>
    <n v="4.7273946995169212"/>
    <n v="4.4513318409538369"/>
  </r>
  <r>
    <x v="0"/>
    <s v="1104320130730021"/>
    <n v="125.37601121"/>
    <n v="125.37601121"/>
    <n v="1.5762483971155024"/>
    <n v="16"/>
    <n v="1.2953615936745928"/>
    <n v="162.40726968954922"/>
    <n v="255.99419852805707"/>
  </r>
  <r>
    <x v="0"/>
    <s v="1104320130730026"/>
    <n v="125.37601121"/>
    <n v="125.37601121"/>
    <n v="0.94160359434525442"/>
    <n v="9"/>
    <n v="0.47132169203392477"/>
    <n v="59.092433743961521"/>
    <n v="55.641648011922967"/>
  </r>
  <r>
    <x v="0"/>
    <s v="1104320130730032"/>
    <n v="125.37601121"/>
    <n v="125.37601121"/>
    <n v="0.94160359434525431"/>
    <n v="2"/>
    <n v="2.5137156908475986E-2"/>
    <n v="3.1515964663446141"/>
    <n v="2.9675545606358908"/>
  </r>
  <r>
    <x v="0"/>
    <s v="1104320130730036"/>
    <n v="125.37601121"/>
    <n v="125.37601121"/>
    <n v="0.94160359434525442"/>
    <n v="1"/>
    <n v="9.4264338406784942E-2"/>
    <n v="11.818486748792303"/>
    <n v="11.128329602384593"/>
  </r>
  <r>
    <x v="0"/>
    <s v="1104320130802003"/>
    <n v="281.61950677999999"/>
    <n v="281.61950677999999"/>
    <n v="0.94160359434525431"/>
    <n v="4"/>
    <n v="1.2568578454237993E-2"/>
    <n v="3.5395568652082385"/>
    <n v="3.3328594666694982"/>
  </r>
  <r>
    <x v="0"/>
    <s v="1104320130802010"/>
    <n v="281.61950677999999"/>
    <n v="281.61950677999999"/>
    <n v="0.94160359434525431"/>
    <n v="1"/>
    <n v="1.2568578454237993E-2"/>
    <n v="3.5395568652082385"/>
    <n v="3.3328594666694982"/>
  </r>
  <r>
    <x v="0"/>
    <s v="1104320130802015"/>
    <n v="281.61950677999999"/>
    <n v="281.61950677999999"/>
    <n v="0.94160359434525442"/>
    <n v="6"/>
    <n v="3.1421446135594985E-2"/>
    <n v="8.8488921630205972"/>
    <n v="8.3321486666737474"/>
  </r>
  <r>
    <x v="0"/>
    <s v="1104320130803016"/>
    <n v="380.42906857999998"/>
    <n v="380.42906857999998"/>
    <n v="0.94160359434525431"/>
    <n v="1"/>
    <n v="6.2842892271189965E-3"/>
    <n v="2.3907262973602079"/>
    <n v="2.2511164746900931"/>
  </r>
  <r>
    <x v="0"/>
    <s v="1104320130803017"/>
    <n v="380.42906857999998"/>
    <n v="380.42906857999998"/>
    <n v="0.94160359434525431"/>
    <n v="1"/>
    <n v="6.2842892271189965E-3"/>
    <n v="2.3907262973602079"/>
    <n v="2.2511164746900931"/>
  </r>
  <r>
    <x v="0"/>
    <s v="1104320130805010"/>
    <n v="120.85569563999999"/>
    <n v="120.85569563999999"/>
    <n v="0.94160359434525431"/>
    <n v="1"/>
    <n v="6.2842892271189965E-3"/>
    <n v="0.75949214614642424"/>
    <n v="0.71514053468846428"/>
  </r>
  <r>
    <x v="0"/>
    <s v="1104320130810001"/>
    <n v="349.33758005999999"/>
    <n v="349.33758005999999"/>
    <n v="0.94160359434525431"/>
    <n v="1"/>
    <n v="2.5137156908475986E-2"/>
    <n v="8.7813535639955109"/>
    <n v="8.2685540790746828"/>
  </r>
  <r>
    <x v="0"/>
    <s v="1104320130810029"/>
    <n v="349.33758005999999"/>
    <n v="349.33758005999999"/>
    <n v="0.94160359434525431"/>
    <n v="1"/>
    <n v="6.2842892271189965E-3"/>
    <n v="2.1953383909988777"/>
    <n v="2.0671385197686707"/>
  </r>
  <r>
    <x v="0"/>
    <s v="1104320130814001"/>
    <n v="251.58774217999999"/>
    <n v="251.58774217999999"/>
    <n v="0.94160359434525442"/>
    <n v="4"/>
    <n v="8.7980049179665953E-2"/>
    <n v="22.134701929997519"/>
    <n v="20.842114897046503"/>
  </r>
  <r>
    <x v="0"/>
    <s v="1104320130814004"/>
    <n v="251.58774217999999"/>
    <n v="251.58774217999999"/>
    <n v="0.88538216590999952"/>
    <n v="4"/>
    <n v="1.0628428922711899"/>
    <n v="267.39824355856962"/>
    <n v="236.74963604241594"/>
  </r>
  <r>
    <x v="0"/>
    <s v="1104320130916001"/>
    <n v="8.1390619701000002"/>
    <n v="8.1390619701000002"/>
    <n v="1.4661772194111375"/>
    <n v="36"/>
    <n v="29.477605981261043"/>
    <n v="239.92006181167406"/>
    <n v="351.76532910798852"/>
  </r>
  <r>
    <x v="0"/>
    <s v="1104320130920003"/>
    <n v="100.52205435"/>
    <n v="100.52205435"/>
    <n v="0.94160359434525431"/>
    <n v="1"/>
    <n v="1.2568578454237993E-2"/>
    <n v="1.2634193264791507"/>
    <n v="1.1896401789780287"/>
  </r>
  <r>
    <x v="0"/>
    <s v="1104320130921010"/>
    <n v="37.267468600000001"/>
    <n v="37.267468600000001"/>
    <n v="1.854799928945549"/>
    <n v="10"/>
    <n v="1.2251371569084759"/>
    <n v="45.657760525779899"/>
    <n v="84.686010979029447"/>
  </r>
  <r>
    <x v="0"/>
    <s v="1104320130922006"/>
    <n v="319.88036979999998"/>
    <n v="319.88036979999998"/>
    <n v="0.94160359434525431"/>
    <n v="4"/>
    <n v="1.2568578454237993E-2"/>
    <n v="4.0204415238019617"/>
    <n v="3.7856621896668385"/>
  </r>
  <r>
    <x v="0"/>
    <s v="1104320130922011"/>
    <n v="212.03258664000001"/>
    <n v="212.03258664000001"/>
    <n v="0.94160359434525454"/>
    <n v="16"/>
    <n v="0.1948129660406889"/>
    <n v="41.306697100617747"/>
    <n v="38.894534460472372"/>
  </r>
  <r>
    <x v="0"/>
    <s v="1104320130922018"/>
    <n v="212.03258664000001"/>
    <n v="212.03258664000001"/>
    <n v="0.94160359434525431"/>
    <n v="8"/>
    <n v="1.2568578454237993E-2"/>
    <n v="2.6649482000398548"/>
    <n v="2.5093248039014431"/>
  </r>
  <r>
    <x v="0"/>
    <s v="1104320130922024"/>
    <n v="212.03258664000001"/>
    <n v="212.03258664000001"/>
    <n v="0.94160359434525431"/>
    <n v="3"/>
    <n v="6.2842892271189965E-3"/>
    <n v="1.3324741000199274"/>
    <n v="1.2546624019507215"/>
  </r>
  <r>
    <x v="0"/>
    <s v="1104320130927001"/>
    <n v="213.90820026"/>
    <n v="213.90820026"/>
    <n v="0.94160359434525442"/>
    <n v="2"/>
    <n v="1.8852867681356991E-2"/>
    <n v="4.0327829954589927"/>
    <n v="3.7972829637386094"/>
  </r>
  <r>
    <x v="0"/>
    <s v="1104320130927009"/>
    <n v="433.35499382"/>
    <n v="433.35499382"/>
    <n v="0.94160359434525442"/>
    <n v="3"/>
    <n v="1.8852867681356991E-2"/>
    <n v="8.1699843575437363"/>
    <n v="7.6928866368076863"/>
  </r>
  <r>
    <x v="0"/>
    <s v="1104320130927010"/>
    <n v="213.90820026"/>
    <n v="213.90820026"/>
    <n v="0.94160359434525431"/>
    <n v="2"/>
    <n v="6.2842892271189965E-3"/>
    <n v="1.344260998486331"/>
    <n v="1.2657609879128697"/>
  </r>
  <r>
    <x v="0"/>
    <s v="1104320130927012"/>
    <n v="213.90820026"/>
    <n v="213.90820026"/>
    <n v="0.94160359434525431"/>
    <n v="1"/>
    <n v="2.5137156908475986E-2"/>
    <n v="5.3770439939453238"/>
    <n v="5.0630439516514789"/>
  </r>
  <r>
    <x v="0"/>
    <s v="1104320130927013"/>
    <n v="213.90820025999997"/>
    <n v="213.90820025999997"/>
    <n v="0.94160359434525442"/>
    <n v="9"/>
    <n v="0.18852867681356988"/>
    <n v="40.327829954589923"/>
    <n v="37.972829637386091"/>
  </r>
  <r>
    <x v="0"/>
    <s v="1104320131001004"/>
    <n v="649.80872824000005"/>
    <n v="649.80872824000005"/>
    <n v="0.94160359434525442"/>
    <n v="6"/>
    <n v="1.8852867681356991E-2"/>
    <n v="12.250757971699585"/>
    <n v="11.535357739606107"/>
  </r>
  <r>
    <x v="0"/>
    <s v="1104320131001007"/>
    <n v="649.80872824000005"/>
    <n v="649.80872824000005"/>
    <n v="0.94160359434525442"/>
    <n v="9"/>
    <n v="7.5411470725427962E-2"/>
    <n v="49.00303188679834"/>
    <n v="46.141430958424429"/>
  </r>
  <r>
    <x v="0"/>
    <s v="1104320131001011"/>
    <n v="649.80872824000005"/>
    <n v="649.80872824000005"/>
    <n v="0.94160359434525431"/>
    <n v="1"/>
    <n v="1.2568578454237993E-2"/>
    <n v="8.1671719811330554"/>
    <n v="7.6902384930707361"/>
  </r>
  <r>
    <x v="0"/>
    <s v="1104320131003009"/>
    <n v="381.10016682000003"/>
    <n v="381.10016682000003"/>
    <n v="1.6446309123843352"/>
    <n v="3"/>
    <n v="2.025137156908476"/>
    <n v="771.78010833120072"/>
    <n v="1269.2934237248237"/>
  </r>
  <r>
    <x v="0"/>
    <s v="1104320131003010"/>
    <n v="175.25725607000001"/>
    <n v="175.25725607000001"/>
    <n v="0.94160359434525431"/>
    <n v="2"/>
    <n v="6.2842892271189965E-3"/>
    <n v="1.1013672862951365"/>
    <n v="1.0370513954697793"/>
  </r>
  <r>
    <x v="0"/>
    <s v="1104320131003020"/>
    <n v="175.25725607000001"/>
    <n v="175.25725607000001"/>
    <n v="0.94160359434525431"/>
    <n v="2"/>
    <n v="6.2842892271189965E-3"/>
    <n v="1.1013672862951365"/>
    <n v="1.0370513954697793"/>
  </r>
  <r>
    <x v="0"/>
    <s v="1104320131003026"/>
    <n v="175.25725607000001"/>
    <n v="175.25725607000001"/>
    <n v="0.55359302938173449"/>
    <n v="1"/>
    <n v="1.0066932104271191"/>
    <n v="176.43028976375601"/>
    <n v="97.670578585014908"/>
  </r>
  <r>
    <x v="0"/>
    <s v="1104320131012001"/>
    <n v="986.10597221"/>
    <n v="986.10597221"/>
    <n v="0.94160359434525442"/>
    <n v="15"/>
    <n v="0.18852867681356988"/>
    <n v="185.90925413871022"/>
    <n v="175.05282191905491"/>
  </r>
  <r>
    <x v="0"/>
    <s v="1104320131017001"/>
    <n v="221.90111347999999"/>
    <n v="221.90111347999999"/>
    <n v="0.94160359434525442"/>
    <n v="3"/>
    <n v="1.8852867681356991E-2"/>
    <n v="4.1834723307842223"/>
    <n v="3.9391725835103428"/>
  </r>
  <r>
    <x v="0"/>
    <s v="1104320131017004"/>
    <n v="122.19090496"/>
    <n v="122.19090496"/>
    <n v="0.94160359434525431"/>
    <n v="3"/>
    <n v="1.2568578454237993E-2"/>
    <n v="1.5357659753840982"/>
    <n v="1.4460827624948123"/>
  </r>
  <r>
    <x v="0"/>
    <s v="1104320131017022"/>
    <n v="122.19090496"/>
    <n v="122.19090496"/>
    <n v="1.3067214447007587"/>
    <n v="6"/>
    <n v="1.0445765363898329"/>
    <n v="127.63775228145606"/>
    <n v="166.78698805958183"/>
  </r>
  <r>
    <x v="0"/>
    <s v="1104320131017027"/>
    <n v="122.19090496"/>
    <n v="122.19090496"/>
    <n v="0.94160359434525442"/>
    <n v="2"/>
    <n v="3.1421446135594985E-2"/>
    <n v="3.8394149384602461"/>
    <n v="3.6152069062370313"/>
  </r>
  <r>
    <x v="0"/>
    <s v="1104320131019004"/>
    <n v="208.10576287999999"/>
    <n v="208.10576287999999"/>
    <n v="0.94160359434525431"/>
    <n v="3"/>
    <n v="6.2842892271189965E-3"/>
    <n v="1.3077968037681642"/>
    <n v="1.2314261711013386"/>
  </r>
  <r>
    <x v="0"/>
    <s v="1104320131019007"/>
    <n v="312.02672228"/>
    <n v="312.02672228"/>
    <n v="0.94160359434525442"/>
    <n v="2"/>
    <n v="3.1421446135594985E-2"/>
    <n v="9.8043308469872752"/>
    <n v="9.2317931656732704"/>
  </r>
  <r>
    <x v="0"/>
    <s v="1104320131019023"/>
    <n v="208.10576287999999"/>
    <n v="208.10576287999999"/>
    <n v="0.94160359434525442"/>
    <n v="4"/>
    <n v="3.7705735362713981E-2"/>
    <n v="7.8467808226089861"/>
    <n v="7.3885570266080336"/>
  </r>
  <r>
    <x v="0"/>
    <s v="1104320131019025"/>
    <n v="260.06624257999999"/>
    <n v="260.06624257999999"/>
    <n v="0.94160359434525442"/>
    <n v="6"/>
    <n v="9.4264338406784942E-2"/>
    <n v="24.514972298742144"/>
    <n v="23.083386031769948"/>
  </r>
  <r>
    <x v="0"/>
    <s v="1104320131020017"/>
    <n v="202.12191677999999"/>
    <n v="202.12191677999999"/>
    <n v="0.44092452439074076"/>
    <n v="1"/>
    <n v="2.1010802469000001"/>
    <n v="424.67436681202366"/>
    <n v="187.2493432075305"/>
  </r>
  <r>
    <x v="0"/>
    <s v="1104320131022001"/>
    <n v="118.00445825000001"/>
    <n v="118.00445825000001"/>
    <n v="0.94160359434525442"/>
    <n v="9"/>
    <n v="0.37705735362713977"/>
    <n v="44.494448743949306"/>
    <n v="41.896132865713355"/>
  </r>
  <r>
    <x v="0"/>
    <s v="1104320131022004"/>
    <n v="118.00445825"/>
    <n v="118.00445825"/>
    <n v="0.94160359434525431"/>
    <n v="4"/>
    <n v="0.13825436299661792"/>
    <n v="16.314631206114743"/>
    <n v="15.361915384094894"/>
  </r>
  <r>
    <x v="0"/>
    <s v="1104320131022006"/>
    <n v="209.34177335000001"/>
    <n v="209.34177335000001"/>
    <n v="0.94160359434525442"/>
    <n v="3"/>
    <n v="5.6558603044070968E-2"/>
    <n v="11.840078259444525"/>
    <n v="11.148660246422068"/>
  </r>
  <r>
    <x v="0"/>
    <s v="1104320131022009"/>
    <n v="163.67311580000001"/>
    <n v="163.67311580000001"/>
    <n v="0.94160359434525431"/>
    <n v="2"/>
    <n v="1.2568578454237993E-2"/>
    <n v="2.0571383967818799"/>
    <n v="1.937008908475452"/>
  </r>
  <r>
    <x v="0"/>
    <s v="1104320131022012"/>
    <n v="118.00445825"/>
    <n v="118.00445825"/>
    <n v="0.94160359434525431"/>
    <n v="4"/>
    <n v="2.5137156908475986E-2"/>
    <n v="2.9662965829299535"/>
    <n v="2.7930755243808898"/>
  </r>
  <r>
    <x v="0"/>
    <s v="1104320131030001"/>
    <n v="457.30262902999999"/>
    <n v="457.30262902999999"/>
    <n v="0.94160359434525442"/>
    <n v="1"/>
    <n v="5.5225571996655939E-3"/>
    <n v="2.5254799263756307"/>
    <n v="2.3780009761220824"/>
  </r>
  <r>
    <x v="0"/>
    <s v="1104320131030010"/>
    <n v="457.30262902999999"/>
    <n v="457.30262902999999"/>
    <n v="0.94160359434525442"/>
    <n v="1"/>
    <n v="3.7705735362713981E-2"/>
    <n v="17.242931910878543"/>
    <n v="16.236006664333722"/>
  </r>
  <r>
    <x v="0"/>
    <s v="1104320131030012"/>
    <n v="457.30262902999999"/>
    <n v="457.30262902999999"/>
    <n v="0.94160359434525442"/>
    <n v="1"/>
    <n v="8.8360915195906369E-3"/>
    <n v="4.0407678822584856"/>
    <n v="3.8048015618494517"/>
  </r>
  <r>
    <x v="0"/>
    <s v="1104320131109001"/>
    <n v="165.23984977999999"/>
    <n v="165.23984977999999"/>
    <n v="0.94160359434525431"/>
    <n v="1"/>
    <n v="1.2568578454237993E-2"/>
    <n v="2.0768300157264306"/>
    <n v="1.9555506076521181"/>
  </r>
  <r>
    <x v="0"/>
    <s v="1104320131109006"/>
    <n v="165.23984977999999"/>
    <n v="165.23984977999999"/>
    <n v="0.94160359434525442"/>
    <n v="4"/>
    <n v="0.12568578454237994"/>
    <n v="20.768300157264306"/>
    <n v="19.555506076521183"/>
  </r>
  <r>
    <x v="0"/>
    <s v="1104320131109008"/>
    <n v="165.23984977999999"/>
    <n v="165.23984977999999"/>
    <n v="0.94160359434525442"/>
    <n v="16"/>
    <n v="9.4264338406784942E-2"/>
    <n v="15.576225117948226"/>
    <n v="14.666629557390884"/>
  </r>
  <r>
    <x v="0"/>
    <s v="1104320131109016"/>
    <n v="165.23984977999999"/>
    <n v="165.23984977999999"/>
    <n v="0.94160359434525431"/>
    <n v="2"/>
    <n v="1.2568578454237993E-2"/>
    <n v="2.0768300157264306"/>
    <n v="1.9555506076521181"/>
  </r>
  <r>
    <x v="0"/>
    <s v="1104320131109018"/>
    <n v="165.23984977999999"/>
    <n v="165.23984977999999"/>
    <n v="0.94160359434525442"/>
    <n v="9"/>
    <n v="0.75411470725427954"/>
    <n v="124.60980094358581"/>
    <n v="117.33303645912707"/>
  </r>
  <r>
    <x v="0"/>
    <s v="1104420130105004"/>
    <n v="26.234380753"/>
    <n v="26.234380753"/>
    <n v="0.94160359434525431"/>
    <n v="1"/>
    <n v="2.5137156908475986E-2"/>
    <n v="0.65945774538486335"/>
    <n v="0.62094778337320489"/>
  </r>
  <r>
    <x v="0"/>
    <s v="1104420130427001"/>
    <n v="516.00572895000005"/>
    <n v="516.00572895000005"/>
    <n v="0.94160359434525431"/>
    <n v="9"/>
    <n v="0.10054862763390394"/>
    <n v="51.883667897154723"/>
    <n v="48.853848179776371"/>
  </r>
  <r>
    <x v="0"/>
    <s v="1104420130427007"/>
    <n v="516.00572895000005"/>
    <n v="516.00572895000005"/>
    <n v="0.94160359434525442"/>
    <n v="9"/>
    <n v="0.1633915199050939"/>
    <n v="84.310960332876419"/>
    <n v="79.3875032921366"/>
  </r>
  <r>
    <x v="0"/>
    <s v="1104420130511003"/>
    <n v="164.31643571999999"/>
    <n v="164.31643571999999"/>
    <n v="0.94160359434525431"/>
    <n v="1"/>
    <n v="1.2568578454237993E-2"/>
    <n v="2.0652240136675739"/>
    <n v="1.9446223543975203"/>
  </r>
  <r>
    <x v="0"/>
    <s v="1104420130511004"/>
    <n v="164.31643571999999"/>
    <n v="164.31643571999999"/>
    <n v="0.94160359434525442"/>
    <n v="1"/>
    <n v="1.8852867681356991E-2"/>
    <n v="3.0978360205013611"/>
    <n v="2.916933531596281"/>
  </r>
  <r>
    <x v="0"/>
    <s v="1104420130511005"/>
    <n v="164.31643571999999"/>
    <n v="164.31643571999999"/>
    <n v="0.94160359434525442"/>
    <n v="1"/>
    <n v="1.8852867681356991E-2"/>
    <n v="3.0978360205013611"/>
    <n v="2.916933531596281"/>
  </r>
  <r>
    <x v="0"/>
    <s v="1104420130511013"/>
    <n v="197.66646198000001"/>
    <n v="197.66646198000001"/>
    <n v="0.94160359434525442"/>
    <n v="6"/>
    <n v="0.18852867681356988"/>
    <n v="37.265796527509224"/>
    <n v="35.089607956441583"/>
  </r>
  <r>
    <x v="0"/>
    <s v="1104420130511015"/>
    <n v="164.31643571999999"/>
    <n v="164.31643571999999"/>
    <n v="0.94160359434525442"/>
    <n v="4"/>
    <n v="0.15082294145085592"/>
    <n v="24.782688164010889"/>
    <n v="23.335468252770248"/>
  </r>
  <r>
    <x v="0"/>
    <s v="1104420130531006"/>
    <n v="3052.9510329"/>
    <n v="3052.9510329"/>
    <n v="0.94160359434525431"/>
    <n v="3"/>
    <n v="2.5137156908475986E-2"/>
    <n v="76.742509147901131"/>
    <n v="72.261022452737265"/>
  </r>
  <r>
    <x v="0"/>
    <s v="1104420130531007"/>
    <n v="3052.9510329"/>
    <n v="3052.9510329"/>
    <n v="0.94160359434525431"/>
    <n v="3"/>
    <n v="6.2842892271189965E-3"/>
    <n v="19.185627286975283"/>
    <n v="18.065255613184316"/>
  </r>
  <r>
    <x v="0"/>
    <s v="1104420130601001"/>
    <n v="571.02566839999997"/>
    <n v="571.02566839999997"/>
    <n v="0.94160359434525431"/>
    <n v="2"/>
    <n v="6.2842892271189965E-3"/>
    <n v="3.5884904563345441"/>
    <n v="3.3789355119582485"/>
  </r>
  <r>
    <x v="0"/>
    <s v="1104420130605013"/>
    <n v="150.51964520000001"/>
    <n v="150.51964520000001"/>
    <n v="0.94160359434525442"/>
    <n v="4"/>
    <n v="3.7705735362713981E-2"/>
    <n v="5.6754539088008018"/>
    <n v="5.3440278000676589"/>
  </r>
  <r>
    <x v="0"/>
    <s v="1104420130608004"/>
    <n v="438.05982792999998"/>
    <n v="438.05982792999998"/>
    <n v="0.94160359434525442"/>
    <n v="1"/>
    <n v="0.12568578454237994"/>
    <n v="55.057893149882005"/>
    <n v="51.842710087005855"/>
  </r>
  <r>
    <x v="0"/>
    <s v="1104420130622001"/>
    <n v="721.31033387000002"/>
    <n v="721.31033387000002"/>
    <n v="0.94160359434525442"/>
    <n v="4"/>
    <n v="5.6558603044070968E-2"/>
    <n v="40.796304844939627"/>
    <n v="38.413947277999867"/>
  </r>
  <r>
    <x v="0"/>
    <s v="1104420130623001"/>
    <n v="138.84947516"/>
    <n v="138.84947516"/>
    <n v="0.94160359434525431"/>
    <n v="6"/>
    <n v="1.2568578454237993E-2"/>
    <n v="1.7451405218782294"/>
    <n v="1.6432305880380937"/>
  </r>
  <r>
    <x v="0"/>
    <s v="1104420130623007"/>
    <n v="138.84947516"/>
    <n v="138.84947516"/>
    <n v="0.94160359434525431"/>
    <n v="2"/>
    <n v="6.2842892271189965E-3"/>
    <n v="0.87257026093911472"/>
    <n v="0.82161529401904687"/>
  </r>
  <r>
    <x v="0"/>
    <s v="1104420130623009"/>
    <n v="138.84947516"/>
    <n v="138.84947516"/>
    <n v="0.94160359434525442"/>
    <n v="4"/>
    <n v="1.8852867681356991E-2"/>
    <n v="2.617710782817344"/>
    <n v="2.4648458820571406"/>
  </r>
  <r>
    <x v="0"/>
    <s v="1104420130623011"/>
    <n v="138.84947516"/>
    <n v="138.84947516"/>
    <n v="0.94160359434525442"/>
    <n v="9"/>
    <n v="3.1421446135594985E-2"/>
    <n v="4.3628513046955737"/>
    <n v="4.1080764700952352"/>
  </r>
  <r>
    <x v="0"/>
    <s v="1104420130625001"/>
    <n v="256.52116697000002"/>
    <n v="256.52116697000002"/>
    <n v="0.94160359434525431"/>
    <n v="1"/>
    <n v="1.2568578454237993E-2"/>
    <n v="3.2241064122351291"/>
    <n v="3.0358301863121797"/>
  </r>
  <r>
    <x v="0"/>
    <s v="1104420130625002"/>
    <n v="256.52116697000002"/>
    <n v="256.52116697000002"/>
    <n v="0.94160359434525431"/>
    <n v="1"/>
    <n v="6.2842892271189965E-3"/>
    <n v="1.6120532061175645"/>
    <n v="1.5179150931560899"/>
  </r>
  <r>
    <x v="0"/>
    <s v="1104420130629001"/>
    <n v="157.70285326000001"/>
    <n v="157.70285326000001"/>
    <n v="0.94160359434525431"/>
    <n v="9"/>
    <n v="5.0274313816951972E-2"/>
    <n v="7.9284027346219679"/>
    <n v="7.4654125123367887"/>
  </r>
  <r>
    <x v="0"/>
    <s v="1104420130711001"/>
    <n v="319.13264165999999"/>
    <n v="319.13264165999999"/>
    <n v="0.94160359434525431"/>
    <n v="1"/>
    <n v="6.2842892271189965E-3"/>
    <n v="2.005521822005965"/>
    <n v="1.88840655613866"/>
  </r>
  <r>
    <x v="0"/>
    <s v="1104420130711009"/>
    <n v="319.13264165999999"/>
    <n v="319.13264165999999"/>
    <n v="0.94160359434525442"/>
    <n v="1"/>
    <n v="8.0958317847953862E-3"/>
    <n v="2.5836441839167441"/>
    <n v="2.4327686500852179"/>
  </r>
  <r>
    <x v="0"/>
    <s v="1104420130711010"/>
    <n v="319.13264165999999"/>
    <n v="319.13264165999999"/>
    <n v="0.94160359434525442"/>
    <n v="1"/>
    <n v="4.0479158927119079E-3"/>
    <n v="1.2918220920586483"/>
    <n v="1.2163843251370294"/>
  </r>
  <r>
    <x v="0"/>
    <s v="1104420130712002"/>
    <n v="282.98878503999998"/>
    <n v="282.98878503999998"/>
    <n v="0.94160359434525431"/>
    <n v="4"/>
    <n v="2.5137156908475986E-2"/>
    <n v="7.1135334928894611"/>
    <n v="6.6981287054000678"/>
  </r>
  <r>
    <x v="0"/>
    <s v="1104420130713004"/>
    <n v="145.79424807999999"/>
    <n v="145.79424807999999"/>
    <n v="0.94160359434525431"/>
    <n v="4"/>
    <n v="2.5137156908475986E-2"/>
    <n v="3.6648528903402333"/>
    <n v="3.4508386542909579"/>
  </r>
  <r>
    <x v="0"/>
    <s v="1104420130716001"/>
    <n v="160.76377818"/>
    <n v="160.76377818"/>
    <n v="0.94160359434525431"/>
    <n v="2"/>
    <n v="1.2568578454237993E-2"/>
    <n v="2.0205721586550442"/>
    <n v="1.9025780072235392"/>
  </r>
  <r>
    <x v="0"/>
    <s v="1104420130719004"/>
    <n v="333.14643390999998"/>
    <n v="333.14643390999998"/>
    <n v="0.94160359434525431"/>
    <n v="1"/>
    <n v="6.2842892271189965E-3"/>
    <n v="2.0935885456737235"/>
    <n v="1.9713304996864318"/>
  </r>
  <r>
    <x v="0"/>
    <s v="1104420130719005"/>
    <n v="333.14643390999998"/>
    <n v="333.14643390999998"/>
    <n v="0.94160359434525431"/>
    <n v="1"/>
    <n v="6.2842892271189965E-3"/>
    <n v="2.0935885456737235"/>
    <n v="1.9713304996864318"/>
  </r>
  <r>
    <x v="0"/>
    <s v="1104420130719006"/>
    <n v="333.14643390999998"/>
    <n v="333.14643390999998"/>
    <n v="0.94160359434525431"/>
    <n v="1"/>
    <n v="1.2568578454237993E-2"/>
    <n v="4.1871770913474471"/>
    <n v="3.9426609993728636"/>
  </r>
  <r>
    <x v="0"/>
    <s v="1104420130719007"/>
    <n v="333.14643390999998"/>
    <n v="333.14643390999998"/>
    <n v="0.94160359434525431"/>
    <n v="1"/>
    <n v="6.2842892271189965E-3"/>
    <n v="2.0935885456737235"/>
    <n v="1.9713304996864318"/>
  </r>
  <r>
    <x v="0"/>
    <s v="1104420130719008"/>
    <n v="333.14643390999998"/>
    <n v="333.14643390999998"/>
    <n v="0.94160359434525431"/>
    <n v="1"/>
    <n v="6.2842892271189965E-3"/>
    <n v="2.0935885456737235"/>
    <n v="1.9713304996864318"/>
  </r>
  <r>
    <x v="0"/>
    <s v="1104420130720010"/>
    <n v="131.91960069999999"/>
    <n v="131.91960069999999"/>
    <n v="0.94160359434525442"/>
    <n v="1"/>
    <n v="6.2842892271189971E-2"/>
    <n v="8.2902092552484969"/>
    <n v="7.8060908326162792"/>
  </r>
  <r>
    <x v="0"/>
    <s v="1104420130726002"/>
    <n v="180.89589164"/>
    <n v="180.89589164"/>
    <n v="0.94160359434525442"/>
    <n v="3"/>
    <n v="7.5411470725427962E-2"/>
    <n v="13.641625236760049"/>
    <n v="12.845003355644195"/>
  </r>
  <r>
    <x v="0"/>
    <s v="1104420130726007"/>
    <n v="116.6588343"/>
    <n v="116.6588343"/>
    <n v="0.94160359434525442"/>
    <n v="1"/>
    <n v="0.12568578454237994"/>
    <n v="14.662357112795002"/>
    <n v="13.806128158981481"/>
  </r>
  <r>
    <x v="0"/>
    <s v="1104420130726008"/>
    <n v="180.89589164"/>
    <n v="180.89589164"/>
    <n v="0.94160359434525442"/>
    <n v="3"/>
    <n v="7.5411470725427962E-2"/>
    <n v="13.641625236760049"/>
    <n v="12.845003355644195"/>
  </r>
  <r>
    <x v="0"/>
    <s v="1104420130726016"/>
    <n v="127.36501052"/>
    <n v="127.36501052"/>
    <n v="0.94160359434525442"/>
    <n v="12"/>
    <n v="4.3990024589832977E-2"/>
    <n v="5.6027899446591354"/>
    <n v="5.2756071502524913"/>
  </r>
  <r>
    <x v="0"/>
    <s v="1104420130726019"/>
    <n v="116.6588343"/>
    <n v="116.6588343"/>
    <n v="0.94160359434525442"/>
    <n v="2"/>
    <n v="1.8852867681356991E-2"/>
    <n v="2.1993535669192501"/>
    <n v="2.070919223847222"/>
  </r>
  <r>
    <x v="0"/>
    <s v="1104420130726021"/>
    <n v="148.77736297000001"/>
    <n v="148.77736297000001"/>
    <n v="0.94160359434525442"/>
    <n v="2"/>
    <n v="7.5411470725427962E-2"/>
    <n v="11.219519752218526"/>
    <n v="10.564340125516543"/>
  </r>
  <r>
    <x v="0"/>
    <s v="1104420130726025"/>
    <n v="148.77736297000001"/>
    <n v="148.77736297000001"/>
    <n v="0.94160359434525442"/>
    <n v="2"/>
    <n v="3.7705735362713981E-2"/>
    <n v="5.6097598761092629"/>
    <n v="5.2821700627582713"/>
  </r>
  <r>
    <x v="0"/>
    <s v="1104420130726026"/>
    <n v="116.6588343"/>
    <n v="116.6588343"/>
    <n v="1.8253536133114723"/>
    <n v="25"/>
    <n v="7.5645163155118995"/>
    <n v="882.46765541094919"/>
    <n v="1610.8155234348794"/>
  </r>
  <r>
    <x v="0"/>
    <s v="1104420130727004"/>
    <n v="136.51498251000001"/>
    <n v="136.51498251000001"/>
    <n v="0.94160359434525442"/>
    <n v="4"/>
    <n v="7.5411470725427962E-2"/>
    <n v="10.294795607135176"/>
    <n v="9.6936165467282187"/>
  </r>
  <r>
    <x v="0"/>
    <s v="1104420130727007"/>
    <n v="136.51498251000001"/>
    <n v="136.51498251000001"/>
    <n v="0.94160359434525442"/>
    <n v="4"/>
    <n v="3.7705735362713981E-2"/>
    <n v="5.1473978035675882"/>
    <n v="4.8468082733641094"/>
  </r>
  <r>
    <x v="0"/>
    <s v="1104420130727009"/>
    <n v="136.51498251000001"/>
    <n v="136.51498251000001"/>
    <n v="0.94160359434525431"/>
    <n v="4"/>
    <n v="5.0274313816951972E-2"/>
    <n v="6.8631970714234507"/>
    <n v="6.4624110311521443"/>
  </r>
  <r>
    <x v="0"/>
    <s v="1104420130802001"/>
    <n v="514.93435499999998"/>
    <n v="514.93435499999998"/>
    <n v="0.94160359434525431"/>
    <n v="1"/>
    <n v="6.2842892271189965E-3"/>
    <n v="3.2359964197999691"/>
    <n v="3.0470258601720253"/>
  </r>
  <r>
    <x v="0"/>
    <s v="1104420130802005"/>
    <n v="514.93435499999998"/>
    <n v="514.93435499999998"/>
    <n v="0.94160359434525431"/>
    <n v="1"/>
    <n v="6.2842892271189965E-3"/>
    <n v="3.2359964197999691"/>
    <n v="3.0470258601720253"/>
  </r>
  <r>
    <x v="0"/>
    <s v="1104420130802006"/>
    <n v="514.93435499999998"/>
    <n v="514.93435499999998"/>
    <n v="0.94160359434525431"/>
    <n v="1"/>
    <n v="6.2842892271189965E-3"/>
    <n v="3.2359964197999691"/>
    <n v="3.0470258601720253"/>
  </r>
  <r>
    <x v="0"/>
    <s v="1104420130808003"/>
    <n v="225.37346359"/>
    <n v="225.37346359"/>
    <n v="0.94160359434525442"/>
    <n v="2"/>
    <n v="0.12568578454237994"/>
    <n v="28.326240586342649"/>
    <n v="26.672089950388667"/>
  </r>
  <r>
    <x v="0"/>
    <s v="1104420130811001"/>
    <n v="549.98530357000004"/>
    <n v="549.98530357000004"/>
    <n v="0.94160359434525431"/>
    <n v="1"/>
    <n v="1.2568578454237993E-2"/>
    <n v="6.9125334365974442"/>
    <n v="6.5088663299319069"/>
  </r>
  <r>
    <x v="0"/>
    <s v="1104420130812003"/>
    <n v="740.54577995"/>
    <n v="740.54577995"/>
    <n v="0.94160359434525431"/>
    <n v="1"/>
    <n v="6.2842892271189965E-3"/>
    <n v="4.6538038671282198"/>
    <n v="4.3820384486657762"/>
  </r>
  <r>
    <x v="0"/>
    <s v="1104420130816001"/>
    <n v="257.35762338000001"/>
    <n v="257.35762338000001"/>
    <n v="0.94160359434525431"/>
    <n v="2"/>
    <n v="6.2842892271189965E-3"/>
    <n v="1.6173097401238821"/>
    <n v="1.5228646644702366"/>
  </r>
  <r>
    <x v="0"/>
    <s v="1104420130816003"/>
    <n v="257.35762338000001"/>
    <n v="257.35762338000001"/>
    <n v="0.94160359434525431"/>
    <n v="5"/>
    <n v="6.2842892271189965E-3"/>
    <n v="1.6173097401238821"/>
    <n v="1.5228646644702366"/>
  </r>
  <r>
    <x v="0"/>
    <s v="1104420130816009"/>
    <n v="257.35762338000001"/>
    <n v="257.35762338000001"/>
    <n v="0.94160359434525431"/>
    <n v="3"/>
    <n v="6.2842892271189965E-3"/>
    <n v="1.6173097401238821"/>
    <n v="1.5228646644702366"/>
  </r>
  <r>
    <x v="0"/>
    <s v="1104420130816014"/>
    <n v="257.35762338000001"/>
    <n v="257.35762338000001"/>
    <n v="0.94160359434525442"/>
    <n v="4"/>
    <n v="0.18852867681356988"/>
    <n v="48.519292203716461"/>
    <n v="45.685939934107097"/>
  </r>
  <r>
    <x v="0"/>
    <s v="1104420130824004"/>
    <n v="378.32790275999997"/>
    <n v="378.32790275999997"/>
    <n v="0.94160359434525442"/>
    <n v="4"/>
    <n v="0.12568578454237994"/>
    <n v="47.550439272663823"/>
    <n v="44.773664531836005"/>
  </r>
  <r>
    <x v="0"/>
    <s v="1104420130824008"/>
    <n v="656.55954531999998"/>
    <n v="656.55954531999998"/>
    <n v="0.94160359434525442"/>
    <n v="2"/>
    <n v="3.1421446135594985E-2"/>
    <n v="20.630050388083113"/>
    <n v="19.42532959694277"/>
  </r>
  <r>
    <x v="0"/>
    <s v="1104420130828003"/>
    <n v="224.76379624"/>
    <n v="224.76379624"/>
    <n v="0.94160359434525442"/>
    <n v="6"/>
    <n v="8.7980049179665953E-2"/>
    <n v="19.774729847003616"/>
    <n v="18.619956701144989"/>
  </r>
  <r>
    <x v="0"/>
    <s v="1104420130828006"/>
    <n v="224.76379624"/>
    <n v="224.76379624"/>
    <n v="0.94160359434525442"/>
    <n v="4"/>
    <n v="0.18852867681356988"/>
    <n v="42.374421100722031"/>
    <n v="39.899907216739258"/>
  </r>
  <r>
    <x v="0"/>
    <s v="1104420130828013"/>
    <n v="224.76379624"/>
    <n v="224.76379624"/>
    <n v="0.94160359434525442"/>
    <n v="4"/>
    <n v="0.18852867681356988"/>
    <n v="42.374421100722031"/>
    <n v="39.899907216739258"/>
  </r>
  <r>
    <x v="0"/>
    <s v="1104420130828015"/>
    <n v="224.76379624"/>
    <n v="224.76379624"/>
    <n v="0.94160359434525442"/>
    <n v="1"/>
    <n v="4.3990024589832977E-2"/>
    <n v="9.8873649235018082"/>
    <n v="9.3099783505724947"/>
  </r>
  <r>
    <x v="0"/>
    <s v="1104420130829002"/>
    <n v="254.99785394"/>
    <n v="254.99785394"/>
    <n v="0.94160359434525431"/>
    <n v="1"/>
    <n v="6.2842892271189965E-3"/>
    <n v="1.6024802664536053"/>
    <n v="1.5089011787600557"/>
  </r>
  <r>
    <x v="0"/>
    <s v="1104420130901008"/>
    <n v="1157.5685728999999"/>
    <n v="1157.5685728999999"/>
    <n v="0.94160359434525431"/>
    <n v="1"/>
    <n v="6.2842892271189965E-3"/>
    <n v="7.2744957123269804"/>
    <n v="6.849691309776226"/>
  </r>
  <r>
    <x v="0"/>
    <s v="1104420130905004"/>
    <n v="146.90805205000001"/>
    <n v="146.90805205000001"/>
    <n v="0.94160359434525442"/>
    <n v="4"/>
    <n v="8.7980049179665953E-2"/>
    <n v="12.924977644247926"/>
    <n v="12.170205406655906"/>
  </r>
  <r>
    <x v="0"/>
    <s v="1104420130905013"/>
    <n v="146.90805205000001"/>
    <n v="146.90805205000001"/>
    <n v="0.94160359434525431"/>
    <n v="1"/>
    <n v="6.2842892271189965E-3"/>
    <n v="0.92321268887485186"/>
    <n v="0.86930038618970751"/>
  </r>
  <r>
    <x v="0"/>
    <s v="1104420130913011"/>
    <n v="193.78142334"/>
    <n v="193.78142334"/>
    <n v="0.94160359434525442"/>
    <n v="4"/>
    <n v="3.7705735362713981E-2"/>
    <n v="7.3066710666680867"/>
    <n v="6.8799877390731448"/>
  </r>
  <r>
    <x v="0"/>
    <s v="1104420130929001"/>
    <n v="511.14473091999997"/>
    <n v="511.14473091999997"/>
    <n v="0.94160359434525431"/>
    <n v="1"/>
    <n v="6.2842892271189965E-3"/>
    <n v="3.212181326019194"/>
    <n v="3.0246014822683782"/>
  </r>
  <r>
    <x v="0"/>
    <s v="1104420131007001"/>
    <n v="144.93965453999999"/>
    <n v="144.93965453999999"/>
    <n v="0.94160359434525442"/>
    <n v="1"/>
    <n v="6.2842892271189971E-2"/>
    <n v="9.1084270960807103"/>
    <n v="8.5765276925013048"/>
  </r>
  <r>
    <x v="0"/>
    <s v="1104420131007002"/>
    <n v="144.93965453999999"/>
    <n v="144.93965453999999"/>
    <n v="0.94160359434525442"/>
    <n v="1"/>
    <n v="1.8852867681356991E-2"/>
    <n v="2.7325281288242129"/>
    <n v="2.5729583077503912"/>
  </r>
  <r>
    <x v="0"/>
    <s v="1104420131018001"/>
    <n v="433.62954094999998"/>
    <n v="433.62954094999998"/>
    <n v="0.94160359434525431"/>
    <n v="4"/>
    <n v="6.2842892271189965E-3"/>
    <n v="2.7250534527526407"/>
    <n v="2.5659201258948321"/>
  </r>
  <r>
    <x v="0"/>
    <s v="1104420131018005"/>
    <n v="268.90717221"/>
    <n v="268.90717221"/>
    <n v="0.94160359434525442"/>
    <n v="4"/>
    <n v="3.1421446135594985E-2"/>
    <n v="8.4494522270716796"/>
    <n v="7.9560345872592082"/>
  </r>
  <r>
    <x v="0"/>
    <s v="1104420131018009"/>
    <n v="268.90717221"/>
    <n v="268.90717221"/>
    <n v="0.94160359434525442"/>
    <n v="4"/>
    <n v="7.5411470725427962E-2"/>
    <n v="20.278685344972029"/>
    <n v="19.094483009422099"/>
  </r>
  <r>
    <x v="0"/>
    <s v="1104420131027001"/>
    <n v="1035.1639637999999"/>
    <n v="1035.1639637999999"/>
    <n v="0.94160359434525442"/>
    <n v="5"/>
    <n v="3.1421446135594985E-2"/>
    <n v="32.526348730050692"/>
    <n v="30.626926875142935"/>
  </r>
  <r>
    <x v="0"/>
    <s v="1104420131027004"/>
    <n v="1035.1639637999999"/>
    <n v="1035.1639637999999"/>
    <n v="0.94160359434525431"/>
    <n v="1"/>
    <n v="6.2842892271189965E-3"/>
    <n v="6.5052697460101383"/>
    <n v="6.1253853750285856"/>
  </r>
  <r>
    <x v="0"/>
    <s v="1104420131027005"/>
    <n v="1035.1639637999999"/>
    <n v="1035.1639637999999"/>
    <n v="0.94160359434525442"/>
    <n v="2"/>
    <n v="6.2842892271189971E-2"/>
    <n v="65.052697460101385"/>
    <n v="61.25385375028587"/>
  </r>
  <r>
    <x v="0"/>
    <s v="1104420131103003"/>
    <n v="78.163267250000004"/>
    <n v="78.163267250000004"/>
    <n v="0.94160359434525431"/>
    <n v="2"/>
    <n v="1.2568578454237993E-2"/>
    <n v="0.98240115667119621"/>
    <n v="0.92503246021053365"/>
  </r>
  <r>
    <x v="0"/>
    <s v="1104420131103007"/>
    <n v="78.163267250000004"/>
    <n v="78.163267250000004"/>
    <n v="0.94160359434525431"/>
    <n v="2"/>
    <n v="6.2842892271189965E-3"/>
    <n v="0.4912005783355981"/>
    <n v="0.46251623010526682"/>
  </r>
  <r>
    <x v="0"/>
    <s v="1104420131110005"/>
    <n v="141.84974568000001"/>
    <n v="141.84974568000001"/>
    <n v="0.94160359434525431"/>
    <n v="2"/>
    <n v="6.2842892271189965E-3"/>
    <n v="0.8914248286463935"/>
    <n v="0.83936882274204649"/>
  </r>
  <r>
    <x v="0"/>
    <s v="1104420131115008"/>
    <n v="70.982253112999999"/>
    <n v="70.982253112999999"/>
    <n v="0.94160359434525442"/>
    <n v="16"/>
    <n v="0.56558603044070965"/>
    <n v="40.146570769919371"/>
    <n v="37.802155337592211"/>
  </r>
  <r>
    <x v="0"/>
    <s v="1104420131117011"/>
    <n v="89.838910420000005"/>
    <n v="89.838910420000005"/>
    <n v="0.94160359434525431"/>
    <n v="2"/>
    <n v="6.2842892271189965E-3"/>
    <n v="0.56457369692851456"/>
    <n v="0.53160462230067762"/>
  </r>
  <r>
    <x v="0"/>
    <s v="1104420131222003"/>
    <n v="57.701968577999999"/>
    <n v="57.701968577999999"/>
    <n v="0.94160359434525431"/>
    <n v="4"/>
    <n v="2.5137156908475986E-2"/>
    <n v="1.4504634380731369"/>
    <n v="1.3657615867560409"/>
  </r>
  <r>
    <x v="0"/>
    <s v="1104520130202005"/>
    <n v="25.892902457000002"/>
    <n v="25.892902457000002"/>
    <n v="0.94160359434525442"/>
    <n v="4"/>
    <n v="0.69127181498308965"/>
    <n v="17.899033676630491"/>
    <n v="16.853794445222025"/>
  </r>
  <r>
    <x v="0"/>
    <s v="1104820130601002"/>
    <n v="256.74797875000002"/>
    <n v="256.74797875000002"/>
    <n v="1.1657683331493418"/>
    <n v="3"/>
    <n v="0.72803442834237986"/>
    <n v="186.92136793731774"/>
    <n v="217.90701153028172"/>
  </r>
  <r>
    <x v="0"/>
    <s v="1104820130601010"/>
    <n v="203.70411357"/>
    <n v="203.70411357"/>
    <n v="1.2678781260179837"/>
    <n v="2"/>
    <n v="3.9216767951423797"/>
    <n v="798.86169526251695"/>
    <n v="1012.8592691369895"/>
  </r>
  <r>
    <x v="0"/>
    <s v="1104820130601011"/>
    <n v="203.70411357"/>
    <n v="203.70411357"/>
    <n v="0.94160359434525442"/>
    <n v="2"/>
    <n v="7.5411470725427962E-2"/>
    <n v="15.361626797133308"/>
    <n v="14.464563007171101"/>
  </r>
  <r>
    <x v="0"/>
    <s v="1104820130601015"/>
    <n v="309.79184392000002"/>
    <n v="309.79184392000002"/>
    <n v="0.94160359434525431"/>
    <n v="4"/>
    <n v="1.2568578454237993E-2"/>
    <n v="3.8936430947915714"/>
    <n v="3.6662683331533232"/>
  </r>
  <r>
    <x v="0"/>
    <s v="1104820130601016"/>
    <n v="309.79184392000002"/>
    <n v="309.79184392000002"/>
    <n v="1.3889122517397035"/>
    <n v="4"/>
    <n v="2.9952718217999998"/>
    <n v="927.91078071703964"/>
    <n v="1288.7866518592498"/>
  </r>
  <r>
    <x v="0"/>
    <s v="1104820130601018"/>
    <n v="150.66024838999999"/>
    <n v="150.66024838999999"/>
    <n v="0.99146961106326836"/>
    <n v="1"/>
    <n v="1.0390622849542379"/>
    <n v="156.54538194388644"/>
    <n v="155.20998894965589"/>
  </r>
  <r>
    <x v="0"/>
    <s v="1104820130601019"/>
    <n v="203.70411357"/>
    <n v="203.70411357"/>
    <n v="0.94160359434525442"/>
    <n v="2"/>
    <n v="3.1421446135594985E-2"/>
    <n v="6.4006778321388786"/>
    <n v="6.0269012529879591"/>
  </r>
  <r>
    <x v="0"/>
    <s v="1104820130602001"/>
    <n v="22.71027999"/>
    <n v="22.71027999"/>
    <n v="1.5669652528406461"/>
    <n v="6"/>
    <n v="4.7295095589711904"/>
    <n v="107.40848629961715"/>
    <n v="168.30536589171066"/>
  </r>
  <r>
    <x v="0"/>
    <s v="1104820130602002"/>
    <n v="22.71027999"/>
    <n v="22.71027999"/>
    <n v="1.9698014864709383"/>
    <n v="6"/>
    <n v="4.5628428922711901"/>
    <n v="103.62343963386013"/>
    <n v="204.11760542400924"/>
  </r>
  <r>
    <x v="0"/>
    <s v="1104820130609001"/>
    <n v="326.97344372999999"/>
    <n v="326.97344372999999"/>
    <n v="0.94160359434525431"/>
    <n v="3"/>
    <n v="1.2568578454237993E-2"/>
    <n v="4.1095913799728763"/>
    <n v="3.8696060146727342"/>
  </r>
  <r>
    <x v="0"/>
    <s v="1104820130609007"/>
    <n v="326.97344372999999"/>
    <n v="326.97344372999999"/>
    <n v="0.94160359434525431"/>
    <n v="3"/>
    <n v="1.2568578454237993E-2"/>
    <n v="4.1095913799728763"/>
    <n v="3.8696060146727342"/>
  </r>
  <r>
    <x v="0"/>
    <s v="1104820130609012"/>
    <n v="250.52109021999999"/>
    <n v="250.52109021999999"/>
    <n v="1.2935966950200102"/>
    <n v="2"/>
    <n v="6.1573989785339247"/>
    <n v="1542.5583050218331"/>
    <n v="1995.4483252519121"/>
  </r>
  <r>
    <x v="0"/>
    <s v="1104820130614003"/>
    <n v="180.60116732"/>
    <n v="180.60116732"/>
    <n v="0.94160359434525442"/>
    <n v="3"/>
    <n v="6.2842892271189971E-2"/>
    <n v="11.349499701941914"/>
    <n v="10.6867297133689"/>
  </r>
  <r>
    <x v="0"/>
    <s v="1104820130614006"/>
    <n v="112.42036376999999"/>
    <n v="112.42036376999999"/>
    <n v="0.94160359434525431"/>
    <n v="4"/>
    <n v="1.2568578454237993E-2"/>
    <n v="1.4129641618972195"/>
    <n v="1.3304521335234518"/>
  </r>
  <r>
    <x v="0"/>
    <s v="1104820130620002"/>
    <n v="496.69140666999999"/>
    <n v="496.69140666999999"/>
    <n v="0.94160359434525442"/>
    <n v="4"/>
    <n v="1.8852867681356991E-2"/>
    <n v="9.3640573684165851"/>
    <n v="8.8172300757562212"/>
  </r>
  <r>
    <x v="0"/>
    <s v="1104820130622016"/>
    <n v="203.92746052000001"/>
    <n v="203.92746052000001"/>
    <n v="0.94160359434525431"/>
    <n v="3"/>
    <n v="1.2568578454237993E-2"/>
    <n v="2.5630782865191413"/>
    <n v="2.4134037271746989"/>
  </r>
  <r>
    <x v="0"/>
    <s v="1104820130622017"/>
    <n v="168.49043474999999"/>
    <n v="168.49043474999999"/>
    <n v="0.94160359434525431"/>
    <n v="2"/>
    <n v="6.2842892271189965E-3"/>
    <n v="1.0588426239720212"/>
    <n v="0.99701002057801569"/>
  </r>
  <r>
    <x v="0"/>
    <s v="1104820130701005"/>
    <n v="342.83728982000002"/>
    <n v="342.83728982000002"/>
    <n v="0.94160359434525442"/>
    <n v="1"/>
    <n v="1.8194082993478626E-2"/>
    <n v="6.2376101042443652"/>
    <n v="5.8733560942807719"/>
  </r>
  <r>
    <x v="0"/>
    <s v="1104820130703005"/>
    <n v="100.99153751999999"/>
    <n v="100.99153751999999"/>
    <n v="0.94160359434525431"/>
    <n v="1"/>
    <n v="1.2568578454237993E-2"/>
    <n v="1.2693200625342398"/>
    <n v="1.1951963332567832"/>
  </r>
  <r>
    <x v="0"/>
    <s v="1104820130703011"/>
    <n v="150.34523321"/>
    <n v="150.34523321"/>
    <n v="0.94160359434525431"/>
    <n v="4"/>
    <n v="6.2842892271189965E-3"/>
    <n v="0.94481292941029626"/>
    <n v="0.88963925031660396"/>
  </r>
  <r>
    <x v="0"/>
    <s v="1104820130707010"/>
    <n v="133.21776539000001"/>
    <n v="133.21776539000001"/>
    <n v="0.94160359434525431"/>
    <n v="4"/>
    <n v="6.2842892271189965E-3"/>
    <n v="0.83717896790124302"/>
    <n v="0.7882907252860607"/>
  </r>
  <r>
    <x v="0"/>
    <s v="1104820130707015"/>
    <n v="133.21776539000001"/>
    <n v="133.21776539000001"/>
    <n v="0.94160359434525442"/>
    <n v="4"/>
    <n v="6.2842892271189971E-2"/>
    <n v="8.37178967901243"/>
    <n v="7.8829072528606074"/>
  </r>
  <r>
    <x v="0"/>
    <s v="1104820130709001"/>
    <n v="141.19633383999999"/>
    <n v="141.19633383999999"/>
    <n v="0.94160359434525431"/>
    <n v="3"/>
    <n v="1.2568578454237993E-2"/>
    <n v="1.7746371993188188"/>
    <n v="1.6710047655373952"/>
  </r>
  <r>
    <x v="0"/>
    <s v="1104820130709005"/>
    <n v="160.08167657000001"/>
    <n v="160.08167657000001"/>
    <n v="0.94160359434525442"/>
    <n v="4"/>
    <n v="1.8852867681356991E-2"/>
    <n v="3.017998666583996"/>
    <n v="2.8417583921846759"/>
  </r>
  <r>
    <x v="0"/>
    <s v="1104820130714001"/>
    <n v="447.73004162000001"/>
    <n v="447.73004162000001"/>
    <n v="0.94160359434525431"/>
    <n v="2"/>
    <n v="1.2568578454237993E-2"/>
    <n v="5.6273301544202123"/>
    <n v="5.2987142999695065"/>
  </r>
  <r>
    <x v="0"/>
    <s v="1104820130714002"/>
    <n v="273.91315091000001"/>
    <n v="273.91315091000001"/>
    <n v="0.94160359434525442"/>
    <n v="1"/>
    <n v="0.12568578454237994"/>
    <n v="34.42698926859866"/>
    <n v="32.416576837797997"/>
  </r>
  <r>
    <x v="0"/>
    <s v="1104820130714004"/>
    <n v="273.91315091000001"/>
    <n v="273.91315091000001"/>
    <n v="0.94160359434525442"/>
    <n v="1"/>
    <n v="3.1421446135594985E-2"/>
    <n v="8.6067473171496651"/>
    <n v="8.1041442094494993"/>
  </r>
  <r>
    <x v="0"/>
    <s v="1104820130714009"/>
    <n v="447.73004162000001"/>
    <n v="447.73004162000001"/>
    <n v="0.94160359434525442"/>
    <n v="2"/>
    <n v="1.8852867681356991E-2"/>
    <n v="8.4409952316303176"/>
    <n v="7.9480714499542602"/>
  </r>
  <r>
    <x v="0"/>
    <s v="1104820130726004"/>
    <n v="209.65205187999999"/>
    <n v="209.65205187999999"/>
    <n v="0.94160359434525431"/>
    <n v="2"/>
    <n v="1.2568578454237993E-2"/>
    <n v="2.6350282621457537"/>
    <n v="2.4811520828377707"/>
  </r>
  <r>
    <x v="0"/>
    <s v="1104820130728005"/>
    <n v="323.40268228999997"/>
    <n v="323.40268228999997"/>
    <n v="0.94160359434525431"/>
    <n v="5"/>
    <n v="1.2568578454237993E-2"/>
    <n v="4.0647119846728685"/>
    <n v="3.8273474147462054"/>
  </r>
  <r>
    <x v="0"/>
    <s v="1104820130731003"/>
    <n v="168.03339983000001"/>
    <n v="168.03339983000001"/>
    <n v="0.94160359434525431"/>
    <n v="2"/>
    <n v="1.2568578454237993E-2"/>
    <n v="2.1119409686956963"/>
    <n v="1.9886112071688657"/>
  </r>
  <r>
    <x v="0"/>
    <s v="1104820130805004"/>
    <n v="196.40475153"/>
    <n v="196.40475153"/>
    <n v="0.94160359434525431"/>
    <n v="3"/>
    <n v="6.2842892271189965E-3"/>
    <n v="1.2342642641949622"/>
    <n v="1.1621876675378768"/>
  </r>
  <r>
    <x v="0"/>
    <s v="1104820130807001"/>
    <n v="65.078903917999995"/>
    <n v="65.078903917999995"/>
    <n v="1.3940294206211616"/>
    <n v="4"/>
    <n v="6.401758561735595"/>
    <n v="416.61943034542463"/>
    <n v="580.77974310395075"/>
  </r>
  <r>
    <x v="0"/>
    <s v="1104820130808001"/>
    <n v="540.13368533000005"/>
    <n v="540.13368533000005"/>
    <n v="0.94160359434525431"/>
    <n v="4"/>
    <n v="6.2842892271189965E-3"/>
    <n v="3.3943562999234014"/>
    <n v="3.1961380924963327"/>
  </r>
  <r>
    <x v="0"/>
    <s v="1104820130808013"/>
    <n v="255.38782301000001"/>
    <n v="255.38782301000001"/>
    <n v="1.705098738472268"/>
    <n v="6"/>
    <n v="3.2170393129423798"/>
    <n v="821.59266666994051"/>
    <n v="1400.8966194769821"/>
  </r>
  <r>
    <x v="0"/>
    <s v="1104820130812001"/>
    <n v="39.413192780000003"/>
    <n v="39.413192780000003"/>
    <n v="1.2746697352489096"/>
    <n v="12"/>
    <n v="21.912017374044069"/>
    <n v="863.62256496190832"/>
    <n v="1100.8335462349798"/>
  </r>
  <r>
    <x v="0"/>
    <s v="1104820130822003"/>
    <n v="203.62656688000001"/>
    <n v="203.62656688000001"/>
    <n v="0.94160359434525442"/>
    <n v="4"/>
    <n v="0.15082294145085592"/>
    <n v="30.711557774381038"/>
    <n v="28.918113188299127"/>
  </r>
  <r>
    <x v="0"/>
    <s v="1104820130825005"/>
    <n v="157.83409259999999"/>
    <n v="157.83409259999999"/>
    <n v="0.94160359434525442"/>
    <n v="6"/>
    <n v="0.18852867681356988"/>
    <n v="29.75625263394846"/>
    <n v="28.018594434371312"/>
  </r>
  <r>
    <x v="0"/>
    <s v="1104820130825007"/>
    <n v="215.57192501"/>
    <n v="215.57192501"/>
    <n v="0.94160359434525431"/>
    <n v="3"/>
    <n v="6.2842892271189965E-3"/>
    <n v="1.3547163260096471"/>
    <n v="1.275605761888881"/>
  </r>
  <r>
    <x v="0"/>
    <s v="1104820130830007"/>
    <n v="510.61546694999998"/>
    <n v="510.61546694999998"/>
    <n v="0.94160359434525431"/>
    <n v="3"/>
    <n v="2.5137156908475986E-2"/>
    <n v="12.835421112616883"/>
    <n v="12.085878654575021"/>
  </r>
  <r>
    <x v="0"/>
    <s v="1104820130905003"/>
    <n v="193.38874347999999"/>
    <n v="193.38874347999999"/>
    <n v="0.94160359434525431"/>
    <n v="4"/>
    <n v="1.2568578454237993E-2"/>
    <n v="2.4306215945948861"/>
    <n v="2.2886820299637383"/>
  </r>
  <r>
    <x v="0"/>
    <s v="1104820130905007"/>
    <n v="193.38874347999999"/>
    <n v="193.38874347999999"/>
    <n v="0.93696461429055045"/>
    <n v="2"/>
    <n v="8.0029646568999997"/>
    <n v="1547.6832791127401"/>
    <n v="1450.1244666578029"/>
  </r>
  <r>
    <x v="0"/>
    <s v="1104820130906005"/>
    <n v="296.44385718000001"/>
    <n v="296.44385718000001"/>
    <n v="0.94160359434525442"/>
    <n v="1"/>
    <n v="3.7705735362713981E-2"/>
    <n v="11.177633628731259"/>
    <n v="10.524900001087742"/>
  </r>
  <r>
    <x v="0"/>
    <s v="1104820130906006"/>
    <n v="296.44385718000001"/>
    <n v="296.44385718000001"/>
    <n v="0.94160359434525431"/>
    <n v="2"/>
    <n v="6.2842892271189965E-3"/>
    <n v="1.8629389381218764"/>
    <n v="1.7541500001812902"/>
  </r>
  <r>
    <x v="0"/>
    <s v="1104820130910003"/>
    <n v="1532.2391588999999"/>
    <n v="1532.2391588999999"/>
    <n v="0.94160359434525442"/>
    <n v="3"/>
    <n v="9.4264338406784942E-2"/>
    <n v="144.43551059467711"/>
    <n v="136.00099592704004"/>
  </r>
  <r>
    <x v="0"/>
    <s v="1104820130928005"/>
    <n v="206.33267848"/>
    <n v="206.33267848"/>
    <n v="0.94160359434525442"/>
    <n v="6"/>
    <n v="0.12568578454237994"/>
    <n v="25.933084571489434"/>
    <n v="24.418685644973912"/>
  </r>
  <r>
    <x v="0"/>
    <s v="1104820130928008"/>
    <n v="444.67772015000003"/>
    <n v="444.67772015000003"/>
    <n v="0.94160359434525431"/>
    <n v="5"/>
    <n v="1.2568578454237993E-2"/>
    <n v="5.5889668125569623"/>
    <n v="5.262591239379975"/>
  </r>
  <r>
    <x v="0"/>
    <s v="1104820130928015"/>
    <n v="240.38197015"/>
    <n v="240.38197015"/>
    <n v="0.94160359434525431"/>
    <n v="2"/>
    <n v="2.5137156908475986E-2"/>
    <n v="6.0425193016291407"/>
    <n v="5.6896578933145747"/>
  </r>
  <r>
    <x v="0"/>
    <s v="1104820130928017"/>
    <n v="172.28338682"/>
    <n v="172.28338682"/>
    <n v="0.94160359434525442"/>
    <n v="4"/>
    <n v="1.8852867681356991E-2"/>
    <n v="3.2480358954135031"/>
    <n v="3.0583622736837612"/>
  </r>
  <r>
    <x v="0"/>
    <s v="1104820131005004"/>
    <n v="241.23939424"/>
    <n v="241.23939424"/>
    <n v="0.94160359434525431"/>
    <n v="1"/>
    <n v="1.2568578454237993E-2"/>
    <n v="3.0320362527582891"/>
    <n v="2.8549762337823212"/>
  </r>
  <r>
    <x v="0"/>
    <s v="1104820131006003"/>
    <n v="1114.1008657"/>
    <n v="1114.1008657"/>
    <n v="0.94160359434525431"/>
    <n v="2"/>
    <n v="6.2842892271189965E-3"/>
    <n v="7.0013320682424576"/>
    <n v="6.5924794406617915"/>
  </r>
  <r>
    <x v="0"/>
    <s v="1104820131006004"/>
    <n v="1035.1639637999999"/>
    <n v="1035.1639637999999"/>
    <n v="0.94160359434525431"/>
    <n v="4"/>
    <n v="1.2568578454237993E-2"/>
    <n v="13.010539492020277"/>
    <n v="12.250770750057171"/>
  </r>
  <r>
    <x v="0"/>
    <s v="1104820131009019"/>
    <n v="470.28145984000002"/>
    <n v="470.28145984000002"/>
    <n v="0.94160359434525431"/>
    <n v="1"/>
    <n v="6.2842892271189965E-3"/>
    <n v="2.9553847117863072"/>
    <n v="2.7828008672910003"/>
  </r>
  <r>
    <x v="0"/>
    <s v="1104820131014001"/>
    <n v="176.05597152999999"/>
    <n v="176.05597152999999"/>
    <n v="0.94160359434525431"/>
    <n v="2"/>
    <n v="1.2568578454237993E-2"/>
    <n v="2.2127732905118953"/>
    <n v="2.083555283817176"/>
  </r>
  <r>
    <x v="0"/>
    <s v="1104820131020011"/>
    <n v="190.09557724000001"/>
    <n v="190.09557724000001"/>
    <n v="0.94160359434525431"/>
    <n v="1"/>
    <n v="1.2622987885039705E-2"/>
    <n v="2.3995741685001497"/>
    <n v="2.2594476619577657"/>
  </r>
  <r>
    <x v="0"/>
    <s v="1104820131025002"/>
    <n v="576.86246940000001"/>
    <n v="576.86246940000001"/>
    <n v="0.94160359434525431"/>
    <n v="3"/>
    <n v="1.2568578454237993E-2"/>
    <n v="7.2503412039593638"/>
    <n v="6.8269473378776357"/>
  </r>
  <r>
    <x v="0"/>
    <s v="1104820131026002"/>
    <n v="215.16693549999999"/>
    <n v="215.16693549999999"/>
    <n v="0.94160359434525431"/>
    <n v="3"/>
    <n v="6.2842892271189965E-3"/>
    <n v="1.3521712547948579"/>
    <n v="1.273209313685171"/>
  </r>
  <r>
    <x v="0"/>
    <s v="1104820131026008"/>
    <n v="141.17884749000001"/>
    <n v="141.17884749000001"/>
    <n v="0.94160359434525431"/>
    <n v="2"/>
    <n v="6.2842892271189965E-3"/>
    <n v="0.88720871037848281"/>
    <n v="0.83539891062679716"/>
  </r>
  <r>
    <x v="0"/>
    <s v="1104820131027007"/>
    <n v="735.14188618000003"/>
    <n v="735.14188618000003"/>
    <n v="2.0943914908553625"/>
    <n v="2"/>
    <n v="1.0018396889000001"/>
    <n v="736.49431854793045"/>
    <n v="1542.5074338301042"/>
  </r>
  <r>
    <x v="0"/>
    <s v="1104820131115002"/>
    <n v="37.942130616"/>
    <n v="37.942130616"/>
    <n v="0.94160359434525431"/>
    <n v="2"/>
    <n v="6.2842892271189965E-3"/>
    <n v="0.23843932268407067"/>
    <n v="0.22451532327256887"/>
  </r>
  <r>
    <x v="0"/>
    <s v="1104820131115003"/>
    <n v="37.942130616"/>
    <n v="37.942130616"/>
    <n v="0.94160359434525442"/>
    <n v="2"/>
    <n v="1.8852867681356991E-2"/>
    <n v="0.71531796805221204"/>
    <n v="0.67354596981770676"/>
  </r>
  <r>
    <x v="0"/>
    <s v="1104820131117010"/>
    <n v="101.21006294999999"/>
    <n v="101.21006294999999"/>
    <n v="0.94160359434525442"/>
    <n v="1"/>
    <n v="1.8852867681356991E-2"/>
    <n v="1.9080999248181614"/>
    <n v="1.7966737475786905"/>
  </r>
  <r>
    <x v="0"/>
    <s v="1104920130505003"/>
    <n v="149.49420183000001"/>
    <n v="149.49420183000001"/>
    <n v="0.94160359434525431"/>
    <n v="4"/>
    <n v="6.9127181498308959E-2"/>
    <n v="10.334112822847242"/>
    <n v="9.730637778362345"/>
  </r>
  <r>
    <x v="0"/>
    <s v="1104920130518001"/>
    <n v="721.31033387000002"/>
    <n v="721.31033387000002"/>
    <n v="0.94160359434525431"/>
    <n v="4"/>
    <n v="1.2568578454237993E-2"/>
    <n v="9.065845521097696"/>
    <n v="8.5364327284444155"/>
  </r>
  <r>
    <x v="0"/>
    <s v="1104920130518003"/>
    <n v="721.31033387000002"/>
    <n v="721.31033387000002"/>
    <n v="0.94160359434525431"/>
    <n v="3"/>
    <n v="2.5137156908475986E-2"/>
    <n v="18.131691042195392"/>
    <n v="17.072865456888831"/>
  </r>
  <r>
    <x v="0"/>
    <s v="1104920130601007"/>
    <n v="51.242677137999998"/>
    <n v="51.242677137999998"/>
    <n v="1.3436407576810088"/>
    <n v="36"/>
    <n v="30.087980049179667"/>
    <n v="1541.788647394699"/>
    <n v="2071.610066369391"/>
  </r>
  <r>
    <x v="0"/>
    <s v="1104920130602017"/>
    <n v="211.99782368000001"/>
    <n v="211.99782368000001"/>
    <n v="0.94160359434525442"/>
    <n v="9"/>
    <n v="7.5411470725427962E-2"/>
    <n v="15.987067674298759"/>
    <n v="15.053480385160539"/>
  </r>
  <r>
    <x v="0"/>
    <s v="1104920130628001"/>
    <n v="218.04441987000001"/>
    <n v="218.04441987000001"/>
    <n v="0.94160359434525442"/>
    <n v="4"/>
    <n v="3.7705735362713981E-2"/>
    <n v="8.2215251929347151"/>
    <n v="7.7414176726673887"/>
  </r>
  <r>
    <x v="0"/>
    <s v="1104920130707023"/>
    <n v="176.06928664"/>
    <n v="176.06928664"/>
    <n v="0.94160359434525431"/>
    <n v="4"/>
    <n v="6.2842892271189965E-3"/>
    <n v="1.1064703212582787"/>
    <n v="1.0418564315331436"/>
  </r>
  <r>
    <x v="0"/>
    <s v="1104920130707040"/>
    <n v="176.06928664"/>
    <n v="176.06928664"/>
    <n v="0.94160359434525431"/>
    <n v="3"/>
    <n v="6.2842892271189965E-3"/>
    <n v="1.1064703212582787"/>
    <n v="1.0418564315331436"/>
  </r>
  <r>
    <x v="0"/>
    <s v="1104920130707049"/>
    <n v="176.06928664"/>
    <n v="176.06928664"/>
    <n v="0.94160359434525442"/>
    <n v="25"/>
    <n v="0.18852867681356988"/>
    <n v="33.194109637748355"/>
    <n v="31.255692945994301"/>
  </r>
  <r>
    <x v="0"/>
    <s v="1104920130712001"/>
    <n v="107.79387019000001"/>
    <n v="107.79387019000001"/>
    <n v="0.94160359434525442"/>
    <n v="3"/>
    <n v="0.12568578454237994"/>
    <n v="13.548157143689613"/>
    <n v="12.756993463252476"/>
  </r>
  <r>
    <x v="0"/>
    <s v="1104920130719001"/>
    <n v="124.67115866"/>
    <n v="124.67115866"/>
    <n v="0.94160359434525442"/>
    <n v="3"/>
    <n v="1.8852867681356991E-2"/>
    <n v="2.3504088578984437"/>
    <n v="2.213153428778099"/>
  </r>
  <r>
    <x v="0"/>
    <s v="1104920130720001"/>
    <n v="171.24759639999999"/>
    <n v="171.24759639999999"/>
    <n v="0.94160359434525442"/>
    <n v="12"/>
    <n v="6.2842892271189971E-2"/>
    <n v="10.76169425226542"/>
    <n v="10.133249989177784"/>
  </r>
  <r>
    <x v="0"/>
    <s v="1104920130720005"/>
    <n v="171.24759639999999"/>
    <n v="171.24759639999999"/>
    <n v="0.94160359434525431"/>
    <n v="2"/>
    <n v="6.2842892271189965E-3"/>
    <n v="1.0761694252265419"/>
    <n v="1.0133249989177782"/>
  </r>
  <r>
    <x v="0"/>
    <s v="1104920130727006"/>
    <n v="258.35621677"/>
    <n v="258.35621677"/>
    <n v="0.94160359434525442"/>
    <n v="2"/>
    <n v="1.8852867681356991E-2"/>
    <n v="4.870755569420794"/>
    <n v="4.5863209513437857"/>
  </r>
  <r>
    <x v="0"/>
    <s v="1104920130727012"/>
    <n v="258.35621677"/>
    <n v="258.35621677"/>
    <n v="0.94160359434525431"/>
    <n v="2"/>
    <n v="5.0274313816951972E-2"/>
    <n v="12.988681518455451"/>
    <n v="12.230189203583429"/>
  </r>
  <r>
    <x v="0"/>
    <s v="1104920130727017"/>
    <n v="258.35621677"/>
    <n v="258.35621677"/>
    <n v="0.94160359434525442"/>
    <n v="4"/>
    <n v="3.1421446135594985E-2"/>
    <n v="8.1179259490346567"/>
    <n v="7.6438682522396437"/>
  </r>
  <r>
    <x v="0"/>
    <s v="1104920130727021"/>
    <n v="258.35621677"/>
    <n v="258.35621677"/>
    <n v="2.073060287434342"/>
    <n v="4"/>
    <n v="2.0377057353627142"/>
    <n v="526.45394467884159"/>
    <n v="1091.3707658768626"/>
  </r>
  <r>
    <x v="0"/>
    <s v="1104920130727023"/>
    <n v="258.35621677"/>
    <n v="258.35621677"/>
    <n v="0.94160359434525431"/>
    <n v="3"/>
    <n v="1.2568578454237993E-2"/>
    <n v="3.2471703796138627"/>
    <n v="3.0575473008958571"/>
  </r>
  <r>
    <x v="0"/>
    <s v="1104920130727026"/>
    <n v="258.35621677"/>
    <n v="258.35621677"/>
    <n v="0.94160359434525431"/>
    <n v="4"/>
    <n v="1.2568578454237993E-2"/>
    <n v="3.2471703796138627"/>
    <n v="3.0575473008958571"/>
  </r>
  <r>
    <x v="0"/>
    <s v="1104920130728005"/>
    <n v="193.15034251"/>
    <n v="193.15034251"/>
    <n v="0.94160359434525431"/>
    <n v="2"/>
    <n v="6.2842892271189965E-3"/>
    <n v="1.2138126166499374"/>
    <n v="1.1429303226991994"/>
  </r>
  <r>
    <x v="0"/>
    <s v="1104920130731001"/>
    <n v="117.01308644"/>
    <n v="117.01308644"/>
    <n v="0.94160359434525431"/>
    <n v="3"/>
    <n v="6.2842892271189965E-3"/>
    <n v="0.73534407854683592"/>
    <n v="0.69240262744019976"/>
  </r>
  <r>
    <x v="0"/>
    <s v="1104920130822001"/>
    <n v="297.11065176"/>
    <n v="297.11065176"/>
    <n v="0.94160359434525442"/>
    <n v="16"/>
    <n v="0.15710723067797491"/>
    <n v="46.678231702941794"/>
    <n v="43.952390749170597"/>
  </r>
  <r>
    <x v="0"/>
    <s v="1104920130904001"/>
    <n v="1261.1564175999999"/>
    <n v="1261.1564175999999"/>
    <n v="0.94160359434525431"/>
    <n v="2"/>
    <n v="5.0274313816951972E-2"/>
    <n v="63.403773510685326"/>
    <n v="59.701221032713725"/>
  </r>
  <r>
    <x v="0"/>
    <s v="1104920130914002"/>
    <n v="607.47445822999998"/>
    <n v="607.47445822999998"/>
    <n v="0.94160359434525431"/>
    <n v="2"/>
    <n v="1.2568578454237993E-2"/>
    <n v="7.6350903872094751"/>
    <n v="7.1892285517473411"/>
  </r>
  <r>
    <x v="0"/>
    <s v="1104920131020004"/>
    <n v="198.99105645"/>
    <n v="198.99105645"/>
    <n v="0.94160359434525442"/>
    <n v="9"/>
    <n v="8.1695759952546951E-2"/>
    <n v="16.256725580442918"/>
    <n v="15.307391238829494"/>
  </r>
  <r>
    <x v="0"/>
    <s v="1104920131026022"/>
    <n v="348.81862038000003"/>
    <n v="348.81862038000003"/>
    <n v="0.94160359434525431"/>
    <n v="2"/>
    <n v="6.2842892271189965E-3"/>
    <n v="2.192077098272545"/>
    <n v="2.0640676748153437"/>
  </r>
  <r>
    <x v="0"/>
    <s v="1104920131026026"/>
    <n v="348.81862038000003"/>
    <n v="348.81862038000003"/>
    <n v="0.94160359434525431"/>
    <n v="2"/>
    <n v="6.2842892271189965E-3"/>
    <n v="2.192077098272545"/>
    <n v="2.0640676748153437"/>
  </r>
  <r>
    <x v="0"/>
    <s v="1104920131027004"/>
    <n v="272.92270626999999"/>
    <n v="272.92270626999999"/>
    <n v="0.94160359434525431"/>
    <n v="1"/>
    <n v="6.2842892271189965E-3"/>
    <n v="1.7151252228487233"/>
    <n v="1.6149680745865631"/>
  </r>
  <r>
    <x v="0"/>
    <s v="1104920131028004"/>
    <n v="142.81092530000001"/>
    <n v="142.81092530000001"/>
    <n v="1.6042369823789457"/>
    <n v="4"/>
    <n v="3.0580640847440712"/>
    <n v="436.72496156899842"/>
    <n v="700.61033447701107"/>
  </r>
  <r>
    <x v="0"/>
    <s v="1104920131028010"/>
    <n v="142.81092530000001"/>
    <n v="142.81092530000001"/>
    <n v="0.94160359434525431"/>
    <n v="3"/>
    <n v="6.2842892271189965E-3"/>
    <n v="0.89746515937768578"/>
    <n v="0.84505641986966551"/>
  </r>
  <r>
    <x v="0"/>
    <s v="1104920131030001"/>
    <n v="188.79302444999999"/>
    <n v="188.79302444999999"/>
    <n v="0.94160359434525431"/>
    <n v="2"/>
    <n v="1.2568578454237993E-2"/>
    <n v="2.3728599394126966"/>
    <n v="2.2342934478288576"/>
  </r>
  <r>
    <x v="0"/>
    <s v="1104920131030003"/>
    <n v="188.79302444999999"/>
    <n v="188.79302444999999"/>
    <n v="0.94160359434525431"/>
    <n v="4"/>
    <n v="2.5137156908475986E-2"/>
    <n v="4.7457198788253931"/>
    <n v="4.4685868956577153"/>
  </r>
  <r>
    <x v="0"/>
    <s v="1104920131030005"/>
    <n v="188.79302444999999"/>
    <n v="188.79302444999999"/>
    <n v="0.94160359434525431"/>
    <n v="9"/>
    <n v="0.13825436299661792"/>
    <n v="26.101459333539662"/>
    <n v="24.57722792611743"/>
  </r>
  <r>
    <x v="0"/>
    <s v="1104920131030008"/>
    <n v="188.79302444999999"/>
    <n v="188.79302444999999"/>
    <n v="0.94160359434525431"/>
    <n v="3"/>
    <n v="5.0274313816951972E-2"/>
    <n v="9.4914397576507863"/>
    <n v="8.9371737913154305"/>
  </r>
  <r>
    <x v="0"/>
    <s v="1104920131030011"/>
    <n v="188.79302444999999"/>
    <n v="188.79302444999999"/>
    <n v="0.94160359434525442"/>
    <n v="3"/>
    <n v="1.8852867681356991E-2"/>
    <n v="3.5592899091190451"/>
    <n v="3.3514401717432869"/>
  </r>
  <r>
    <x v="0"/>
    <s v="1105220130517006"/>
    <n v="136.45233286000001"/>
    <n v="136.45233286000001"/>
    <n v="0.94160359434525431"/>
    <n v="2"/>
    <n v="6.2842892271189965E-3"/>
    <n v="0.85750592540735349"/>
    <n v="0.80743066153591758"/>
  </r>
  <r>
    <x v="0"/>
    <s v="1105220130517010"/>
    <n v="194.57470372"/>
    <n v="194.57470372"/>
    <n v="0.94160359434525442"/>
    <n v="4"/>
    <n v="0.31421446135594983"/>
    <n v="61.138185722873331"/>
    <n v="57.567935428405242"/>
  </r>
  <r>
    <x v="0"/>
    <s v="1105220130519002"/>
    <n v="6.6615480279000003"/>
    <n v="6.6615480279000003"/>
    <n v="0.94160359434525442"/>
    <n v="6"/>
    <n v="0.18852867681356988"/>
    <n v="1.2558928352300329"/>
    <n v="1.1825532077650514"/>
  </r>
  <r>
    <x v="0"/>
    <s v="1105220130621005"/>
    <n v="145.22716790000001"/>
    <n v="145.22716790000001"/>
    <n v="0.94160359434525442"/>
    <n v="2"/>
    <n v="3.7705735362713981E-2"/>
    <n v="5.4758971603138313"/>
    <n v="5.1561244484164757"/>
  </r>
  <r>
    <x v="0"/>
    <s v="1105220130621007"/>
    <n v="178.67577084999999"/>
    <n v="178.67577084999999"/>
    <n v="0.94160359434525431"/>
    <n v="3"/>
    <n v="6.2842892271189965E-3"/>
    <n v="1.1228502218998373"/>
    <n v="1.0572798048522531"/>
  </r>
  <r>
    <x v="0"/>
    <s v="1105220130621010"/>
    <n v="145.22716790000001"/>
    <n v="145.22716790000001"/>
    <n v="0.94160359434525442"/>
    <n v="2"/>
    <n v="3.7705735362713981E-2"/>
    <n v="5.4758971603138313"/>
    <n v="5.1561244484164757"/>
  </r>
  <r>
    <x v="0"/>
    <s v="1105220130716006"/>
    <n v="651.86622140999998"/>
    <n v="651.86622140999998"/>
    <n v="0.94160359434525431"/>
    <n v="3"/>
    <n v="1.2568578454237993E-2"/>
    <n v="8.1930317454592583"/>
    <n v="7.7145881401092105"/>
  </r>
  <r>
    <x v="0"/>
    <s v="1105220130730001"/>
    <n v="193.38207509"/>
    <n v="193.38207509"/>
    <n v="0.94160359434525442"/>
    <n v="1"/>
    <n v="0.12568578454237994"/>
    <n v="24.305377824120079"/>
    <n v="22.886031121110907"/>
  </r>
  <r>
    <x v="0"/>
    <s v="1105220130730008"/>
    <n v="193.38207509"/>
    <n v="193.38207509"/>
    <n v="1.7664152450539361"/>
    <n v="4"/>
    <n v="10.102027740677974"/>
    <n v="1953.551087109051"/>
    <n v="3450.7824222611175"/>
  </r>
  <r>
    <x v="0"/>
    <s v="1105220130807001"/>
    <n v="994.60615061999999"/>
    <n v="994.60615061999999"/>
    <n v="1.3854368418507184"/>
    <n v="3"/>
    <n v="2.7979093550254279"/>
    <n v="2782.817853385528"/>
    <n v="3855.4183782402415"/>
  </r>
  <r>
    <x v="0"/>
    <s v="1105220130807003"/>
    <n v="691.25086896000005"/>
    <n v="691.25086896000005"/>
    <n v="0.94160359434525442"/>
    <n v="2"/>
    <n v="7.5411470725427962E-2"/>
    <n v="52.128244668503683"/>
    <n v="49.084142546771915"/>
  </r>
  <r>
    <x v="0"/>
    <s v="1105220130809003"/>
    <n v="346.88336072999999"/>
    <n v="346.88336072999999"/>
    <n v="0.94160359434525442"/>
    <n v="3"/>
    <n v="3.7705735362713981E-2"/>
    <n v="13.079492201414231"/>
    <n v="12.315696869062364"/>
  </r>
  <r>
    <x v="0"/>
    <s v="1105220130809005"/>
    <n v="264.62099388000001"/>
    <n v="264.62099388000001"/>
    <n v="0.94160359434525442"/>
    <n v="2"/>
    <n v="7.5411470725427962E-2"/>
    <n v="19.955458333315274"/>
    <n v="18.790131293456621"/>
  </r>
  <r>
    <x v="0"/>
    <s v="1105220130809007"/>
    <n v="264.62099388000001"/>
    <n v="264.62099388000001"/>
    <n v="0.94160359434525442"/>
    <n v="2"/>
    <n v="4.3990024589832977E-2"/>
    <n v="11.640684027767243"/>
    <n v="10.960909921183029"/>
  </r>
  <r>
    <x v="0"/>
    <s v="1105220130809008"/>
    <n v="264.62099388000001"/>
    <n v="264.62099388000001"/>
    <n v="1.4605624869586422"/>
    <n v="2"/>
    <n v="6.1347881971999998"/>
    <n v="1623.3937499863575"/>
    <n v="2371.0680127931905"/>
  </r>
  <r>
    <x v="0"/>
    <s v="1105220130820007"/>
    <n v="1712.4354569"/>
    <n v="1712.4354569"/>
    <n v="0.94160359434525442"/>
    <n v="1"/>
    <n v="3.7705735362713981E-2"/>
    <n v="64.568638163599601"/>
    <n v="60.798061776823552"/>
  </r>
  <r>
    <x v="0"/>
    <s v="1105220130827001"/>
    <n v="2339.3093156999998"/>
    <n v="2339.3093156999998"/>
    <n v="0.94160359434525431"/>
    <n v="1"/>
    <n v="6.2842892271189965E-3"/>
    <n v="14.70089633155262"/>
    <n v="13.842416825886911"/>
  </r>
  <r>
    <x v="0"/>
    <s v="1105220130927001"/>
    <n v="668.22395306999999"/>
    <n v="668.22395306999999"/>
    <n v="0.94160359434525431"/>
    <n v="9"/>
    <n v="2.5137156908475986E-2"/>
    <n v="16.797250358322682"/>
    <n v="15.816351312513747"/>
  </r>
  <r>
    <x v="0"/>
    <s v="1105220131002008"/>
    <n v="302.48486657000001"/>
    <n v="302.48486657000001"/>
    <n v="0.94160359434525442"/>
    <n v="2"/>
    <n v="9.4264338406784942E-2"/>
    <n v="28.513535825285672"/>
    <n v="26.848447820581168"/>
  </r>
  <r>
    <x v="0"/>
    <s v="1105220131117002"/>
    <n v="80.156398147999994"/>
    <n v="80.156398147999994"/>
    <n v="0.94160359434525442"/>
    <n v="2"/>
    <n v="0.15710723067797491"/>
    <n v="12.593149734153435"/>
    <n v="11.85775505380686"/>
  </r>
  <r>
    <x v="0"/>
    <s v="1105220131119004"/>
    <n v="81.587639401999994"/>
    <n v="81.587639401999994"/>
    <n v="0.94160359434525431"/>
    <n v="1"/>
    <n v="6.2842892271189965E-3"/>
    <n v="0.51272032336005791"/>
    <n v="0.48277929936969161"/>
  </r>
  <r>
    <x v="0"/>
    <s v="1105920130519003"/>
    <n v="143.72999976"/>
    <n v="143.72999976"/>
    <n v="0.94160359434525442"/>
    <n v="4"/>
    <n v="9.4264338406784942E-2"/>
    <n v="13.548613336583758"/>
    <n v="12.757423016121317"/>
  </r>
  <r>
    <x v="0"/>
    <s v="1105920130602007"/>
    <n v="193.09534052999999"/>
    <n v="193.09534052999999"/>
    <n v="0.94160359434525442"/>
    <n v="4"/>
    <n v="7.5411470725427962E-2"/>
    <n v="14.561603619594637"/>
    <n v="13.711258307641177"/>
  </r>
  <r>
    <x v="0"/>
    <s v="1105920130610012"/>
    <n v="135.81816602000001"/>
    <n v="135.81816602000001"/>
    <n v="0.94160359434525431"/>
    <n v="3"/>
    <n v="6.2842892271189965E-3"/>
    <n v="0.85352063756654539"/>
    <n v="0.80367810018051222"/>
  </r>
  <r>
    <x v="0"/>
    <s v="1105920130613002"/>
    <n v="434.66165310000002"/>
    <n v="434.66165310000002"/>
    <n v="0.94160359434525431"/>
    <n v="1"/>
    <n v="6.2842892271189965E-3"/>
    <n v="2.7315395440180645"/>
    <n v="2.5720274527436064"/>
  </r>
  <r>
    <x v="0"/>
    <s v="1105920130616001"/>
    <n v="129.12951605000001"/>
    <n v="129.12951605000001"/>
    <n v="0.94160359434525431"/>
    <n v="3"/>
    <n v="1.2568578454237993E-2"/>
    <n v="1.6229744532322092"/>
    <n v="1.528198578693972"/>
  </r>
  <r>
    <x v="0"/>
    <s v="1105920130616004"/>
    <n v="129.12951605000001"/>
    <n v="129.12951605000001"/>
    <n v="0.94160359434525431"/>
    <n v="1"/>
    <n v="6.2842892271189965E-3"/>
    <n v="0.81148722661610462"/>
    <n v="0.76409928934698601"/>
  </r>
  <r>
    <x v="0"/>
    <s v="1105920130616010"/>
    <n v="160.64264888"/>
    <n v="160.64264888"/>
    <n v="0.94160359434525431"/>
    <n v="2"/>
    <n v="6.2842892271189965E-3"/>
    <n v="1.0095248677724435"/>
    <n v="0.95057224407545038"/>
  </r>
  <r>
    <x v="0"/>
    <s v="1105920130621005"/>
    <n v="91.913119425999994"/>
    <n v="91.913119425999994"/>
    <n v="1.5873282877311186"/>
    <n v="5"/>
    <n v="1"/>
    <n v="91.913119425999994"/>
    <n v="145.89629447849839"/>
  </r>
  <r>
    <x v="0"/>
    <s v="1105920130622001"/>
    <n v="1073.8483381999999"/>
    <n v="1073.8483381999999"/>
    <n v="0.94160359434525431"/>
    <n v="1"/>
    <n v="6.2842892271189965E-3"/>
    <n v="6.7483735433098966"/>
    <n v="6.3542927843650183"/>
  </r>
  <r>
    <x v="0"/>
    <s v="1105920130622002"/>
    <n v="1073.8483381999999"/>
    <n v="1073.8483381999999"/>
    <n v="0.94160359434525431"/>
    <n v="1"/>
    <n v="1.2568578454237993E-2"/>
    <n v="13.496747086619793"/>
    <n v="12.708585568730037"/>
  </r>
  <r>
    <x v="0"/>
    <s v="1105920130622003"/>
    <n v="1073.8483381999999"/>
    <n v="1073.8483381999999"/>
    <n v="0.94160359434525431"/>
    <n v="1"/>
    <n v="1.2568578454237993E-2"/>
    <n v="13.496747086619793"/>
    <n v="12.708585568730037"/>
  </r>
  <r>
    <x v="0"/>
    <s v="1105920130708001"/>
    <n v="764.89208133"/>
    <n v="764.89208133"/>
    <n v="0.94160359434525431"/>
    <n v="1"/>
    <n v="6.2842892271189965E-3"/>
    <n v="4.8068030666107466"/>
    <n v="4.52610304483047"/>
  </r>
  <r>
    <x v="0"/>
    <s v="1105920130708002"/>
    <n v="764.89208133"/>
    <n v="764.89208133"/>
    <n v="0.94160359434525431"/>
    <n v="1"/>
    <n v="6.2842892271189965E-3"/>
    <n v="4.8068030666107466"/>
    <n v="4.52610304483047"/>
  </r>
  <r>
    <x v="0"/>
    <s v="1105920130713001"/>
    <n v="23.401053659999999"/>
    <n v="23.401053659999999"/>
    <n v="1.3227735731092654"/>
    <n v="6"/>
    <n v="1.0669763910000001"/>
    <n v="24.968371779744142"/>
    <n v="33.027502353812707"/>
  </r>
  <r>
    <x v="0"/>
    <s v="1105920130716004"/>
    <n v="184.94810881000001"/>
    <n v="184.94810881000001"/>
    <n v="0.94160359434525431"/>
    <n v="1"/>
    <n v="6.2842892271189965E-3"/>
    <n v="1.1622674077707151"/>
    <n v="1.0943951687472466"/>
  </r>
  <r>
    <x v="0"/>
    <s v="1105920130720006"/>
    <n v="209.03852370999999"/>
    <n v="209.03852370999999"/>
    <n v="0.94160359434525431"/>
    <n v="2"/>
    <n v="6.2842892271189965E-3"/>
    <n v="1.3136585426036118"/>
    <n v="1.2369456054579093"/>
  </r>
  <r>
    <x v="0"/>
    <s v="1105920130801002"/>
    <n v="1788.3676512"/>
    <n v="1788.3676512"/>
    <n v="0.94160359434525431"/>
    <n v="1"/>
    <n v="6.2842892271189965E-3"/>
    <n v="11.238619564564264"/>
    <n v="10.582324577472608"/>
  </r>
  <r>
    <x v="0"/>
    <s v="1105920130802015"/>
    <n v="384.55465435000002"/>
    <n v="384.55465435000002"/>
    <n v="0.94160359434525431"/>
    <n v="1"/>
    <n v="6.2842892271189965E-3"/>
    <n v="2.4166526715701746"/>
    <n v="2.2755288418345376"/>
  </r>
  <r>
    <x v="0"/>
    <s v="1105920130816008"/>
    <n v="277.18470081999999"/>
    <n v="277.18470081999999"/>
    <n v="0.94160359434525431"/>
    <n v="2"/>
    <n v="6.2842892271189965E-3"/>
    <n v="1.741908829285328"/>
    <n v="1.6401876146767989"/>
  </r>
  <r>
    <x v="0"/>
    <s v="1105920130816012"/>
    <n v="365.72892113"/>
    <n v="365.72892113"/>
    <n v="0.94160359434525442"/>
    <n v="6"/>
    <n v="0.18852867681356988"/>
    <n v="68.950389573093361"/>
    <n v="64.923934653530267"/>
  </r>
  <r>
    <x v="0"/>
    <s v="1105920130816022"/>
    <n v="277.18470081999999"/>
    <n v="277.18470081999999"/>
    <n v="0.94160359434525442"/>
    <n v="4"/>
    <n v="3.1421446135594985E-2"/>
    <n v="8.7095441464266408"/>
    <n v="8.2009380733839965"/>
  </r>
  <r>
    <x v="0"/>
    <s v="1105920130829002"/>
    <n v="327.88670036000002"/>
    <n v="327.88670036000002"/>
    <n v="0.94160359434525431"/>
    <n v="1"/>
    <n v="6.2842892271189965E-3"/>
    <n v="2.0605348587879426"/>
    <n v="1.9402070293084177"/>
  </r>
  <r>
    <x v="0"/>
    <s v="1105920131002004"/>
    <n v="1532.2391588999999"/>
    <n v="1532.2391588999999"/>
    <n v="0.94160359434525442"/>
    <n v="4"/>
    <n v="0.15710723067797491"/>
    <n v="240.72585099112854"/>
    <n v="226.66832654506675"/>
  </r>
  <r>
    <x v="0"/>
    <s v="1105920131002007"/>
    <n v="1532.2391588999999"/>
    <n v="1532.2391588999999"/>
    <n v="0.94160359434525442"/>
    <n v="1"/>
    <n v="3.7705735362713981E-2"/>
    <n v="57.774204237870855"/>
    <n v="54.400398370816028"/>
  </r>
  <r>
    <x v="0"/>
    <s v="1105920131002008"/>
    <n v="1532.2391588999999"/>
    <n v="1532.2391588999999"/>
    <n v="0.94160359434525431"/>
    <n v="1"/>
    <n v="5.0274313816951972E-2"/>
    <n v="77.03227231716113"/>
    <n v="72.533864494421351"/>
  </r>
  <r>
    <x v="0"/>
    <s v="1105920131002010"/>
    <n v="1456.3418650999999"/>
    <n v="1456.3418650999999"/>
    <n v="0.94160359434525431"/>
    <n v="2"/>
    <n v="6.2842892271189965E-3"/>
    <n v="9.1520734938503168"/>
    <n v="8.6176252975213874"/>
  </r>
  <r>
    <x v="0"/>
    <s v="1105920131017007"/>
    <n v="619.31803515000001"/>
    <n v="619.31803515000001"/>
    <n v="0.94160359434525431"/>
    <n v="3"/>
    <n v="2.5137156908475986E-2"/>
    <n v="15.567894625814597"/>
    <n v="14.658785536055193"/>
  </r>
  <r>
    <x v="0"/>
    <s v="1105920131017016"/>
    <n v="254.66321217999999"/>
    <n v="254.66321217999999"/>
    <n v="1.2802255773483024"/>
    <n v="1"/>
    <n v="1.12596720094238"/>
    <n v="286.74242420131003"/>
    <n v="367.094985573374"/>
  </r>
  <r>
    <x v="0"/>
    <s v="1105920131017017"/>
    <n v="254.66321217999999"/>
    <n v="254.66321217999999"/>
    <n v="0.94160359434525431"/>
    <n v="4"/>
    <n v="2.5137156908475986E-2"/>
    <n v="6.4015091233851722"/>
    <n v="6.0276839998134166"/>
  </r>
  <r>
    <x v="0"/>
    <s v="1105920131022001"/>
    <n v="562.63624019999997"/>
    <n v="562.63624019999997"/>
    <n v="0.94160359434525431"/>
    <n v="4"/>
    <n v="6.2842892271189965E-3"/>
    <n v="3.5357688630755959"/>
    <n v="3.3292926702460144"/>
  </r>
  <r>
    <x v="0"/>
    <s v="1105920131022003"/>
    <n v="317.48602045000001"/>
    <n v="317.48602045000001"/>
    <n v="0.94160359434525431"/>
    <n v="2"/>
    <n v="5.0274313816951972E-2"/>
    <n v="15.961391824598532"/>
    <n v="15.029303912794935"/>
  </r>
  <r>
    <x v="0"/>
    <s v="1105920131023004"/>
    <n v="324.71142056000002"/>
    <n v="324.71142056000002"/>
    <n v="0.94160359434525442"/>
    <n v="1"/>
    <n v="1.8852867681356991E-2"/>
    <n v="6.1217414464431421"/>
    <n v="5.7642537496231796"/>
  </r>
  <r>
    <x v="0"/>
    <s v="1105920131028003"/>
    <n v="252.04453122999999"/>
    <n v="252.04453122999999"/>
    <n v="0.94160359434525431"/>
    <n v="4"/>
    <n v="2.5137156908475986E-2"/>
    <n v="6.335682929451786"/>
    <n v="5.9657018190036721"/>
  </r>
  <r>
    <x v="0"/>
    <s v="1105920131105002"/>
    <n v="91.069383290000005"/>
    <n v="91.069383290000005"/>
    <n v="0.94160359434525431"/>
    <n v="9"/>
    <n v="5.0274313816951972E-2"/>
    <n v="4.5784507546377426"/>
    <n v="4.3110856870996406"/>
  </r>
  <r>
    <x v="0"/>
    <s v="1105920131105005"/>
    <n v="91.069383290000005"/>
    <n v="91.069383290000005"/>
    <n v="0.94160359434525431"/>
    <n v="4"/>
    <n v="5.0274313816951972E-2"/>
    <n v="4.5784507546377426"/>
    <n v="4.3110856870996406"/>
  </r>
  <r>
    <x v="0"/>
    <s v="1105920131110002"/>
    <n v="149.25515546"/>
    <n v="149.25515546"/>
    <n v="0.94160359434525431"/>
    <n v="1"/>
    <n v="1.2568578454237993E-2"/>
    <n v="1.8759251310984981"/>
    <n v="1.7663778461649382"/>
  </r>
  <r>
    <x v="0"/>
    <s v="1105920131116014"/>
    <n v="181.1408261"/>
    <n v="181.1408261"/>
    <n v="0.94160359434525431"/>
    <n v="4"/>
    <n v="6.2842892271189965E-3"/>
    <n v="1.1383413420516655"/>
    <n v="1.0718662992676489"/>
  </r>
  <r>
    <x v="0"/>
    <s v="1105920131116018"/>
    <n v="262.68284016000001"/>
    <n v="262.68284016000001"/>
    <n v="0.94160359434525442"/>
    <n v="3"/>
    <n v="3.1421446135594985E-2"/>
    <n v="8.2538747128325483"/>
    <n v="7.7718780968785319"/>
  </r>
  <r>
    <x v="0"/>
    <s v="1105920131116019"/>
    <n v="262.68284016000001"/>
    <n v="262.68284016000001"/>
    <n v="0.94160359434525442"/>
    <n v="3"/>
    <n v="1.8852867681356991E-2"/>
    <n v="4.9523248276995284"/>
    <n v="4.6631268581271188"/>
  </r>
  <r>
    <x v="0"/>
    <s v="1105920131123007"/>
    <n v="264.99389373000002"/>
    <n v="264.99389373000002"/>
    <n v="1.3983020920201013"/>
    <n v="4"/>
    <n v="2.5063683757779747"/>
    <n v="664.17231501914137"/>
    <n v="928.71353755309906"/>
  </r>
  <r>
    <x v="0"/>
    <s v="1105920131201009"/>
    <n v="104.499916"/>
    <n v="104.499916"/>
    <n v="0.94160359434525431"/>
    <n v="3"/>
    <n v="6.2842892271189965E-3"/>
    <n v="0.65670769635364001"/>
    <n v="0.61835832732077933"/>
  </r>
  <r>
    <x v="0"/>
    <s v="1106220130517004"/>
    <n v="446.26957071999999"/>
    <n v="446.26957071999999"/>
    <n v="0.94160359434525431"/>
    <n v="1"/>
    <n v="6.2842892271189965E-3"/>
    <n v="2.8044870556667152"/>
    <n v="2.6407150919105185"/>
  </r>
  <r>
    <x v="0"/>
    <s v="1106220130518001"/>
    <n v="141.30296731000001"/>
    <n v="141.30296731000001"/>
    <n v="0.94160359434525442"/>
    <n v="4"/>
    <n v="0.16967580913221292"/>
    <n v="23.975695311106882"/>
    <n v="22.575600881864904"/>
  </r>
  <r>
    <x v="0"/>
    <s v="1106220130518006"/>
    <n v="184.98955140999999"/>
    <n v="184.98955140999999"/>
    <n v="0.94160359434525431"/>
    <n v="2"/>
    <n v="6.2842892271189965E-3"/>
    <n v="1.1625278450554388"/>
    <n v="1.094640397430644"/>
  </r>
  <r>
    <x v="0"/>
    <s v="1106220130518011"/>
    <n v="184.98955140999999"/>
    <n v="184.98955140999999"/>
    <n v="0.94160359434525442"/>
    <n v="2"/>
    <n v="7.5411470725427962E-2"/>
    <n v="13.950334140665266"/>
    <n v="13.13568476916773"/>
  </r>
  <r>
    <x v="0"/>
    <s v="1106220130531002"/>
    <n v="294.48753957999998"/>
    <n v="294.48753957999998"/>
    <n v="0.94160359434525442"/>
    <n v="5"/>
    <n v="6.2842892271189971E-2"/>
    <n v="18.506448725033732"/>
    <n v="17.425738638057911"/>
  </r>
  <r>
    <x v="0"/>
    <s v="1106220130531009"/>
    <n v="164.79299302999999"/>
    <n v="164.79299302999999"/>
    <n v="0.94160359434525442"/>
    <n v="2"/>
    <n v="3.7705735362713981E-2"/>
    <n v="6.213640984818749"/>
    <n v="5.8507866852763204"/>
  </r>
  <r>
    <x v="0"/>
    <s v="1106220130531012"/>
    <n v="121.56147751"/>
    <n v="121.56147751"/>
    <n v="0.94160359434525442"/>
    <n v="1"/>
    <n v="0.12568578454237994"/>
    <n v="15.278549670975226"/>
    <n v="14.386337286572777"/>
  </r>
  <r>
    <x v="0"/>
    <s v="1106220130611001"/>
    <n v="11.66668295"/>
    <n v="11.66668295"/>
    <n v="1.7641190247508425"/>
    <n v="12"/>
    <n v="2.7546467158796659"/>
    <n v="32.137589873426791"/>
    <n v="56.694533705352221"/>
  </r>
  <r>
    <x v="0"/>
    <s v="1106220130615006"/>
    <n v="639.50942253000005"/>
    <n v="639.50942253000005"/>
    <n v="1.2881454041168705"/>
    <n v="4"/>
    <n v="1.1067902063339041"/>
    <n v="707.80276571445461"/>
    <n v="911.75287967628469"/>
  </r>
  <r>
    <x v="0"/>
    <s v="1106220130623006"/>
    <n v="246.20248257"/>
    <n v="246.20248257"/>
    <n v="0.94160359434525442"/>
    <n v="4"/>
    <n v="0.12568578454237994"/>
    <n v="30.944152178092072"/>
    <n v="29.137124914858028"/>
  </r>
  <r>
    <x v="0"/>
    <s v="1106220130629011"/>
    <n v="428.95550383"/>
    <n v="428.95550383"/>
    <n v="0.94160359434525442"/>
    <n v="5"/>
    <n v="3.7705735362713981E-2"/>
    <n v="16.174082709793623"/>
    <n v="15.229574414779108"/>
  </r>
  <r>
    <x v="0"/>
    <s v="1106220130717009"/>
    <n v="197.14856046"/>
    <n v="197.14856046"/>
    <n v="0.94160359434525442"/>
    <n v="4"/>
    <n v="6.2842892271189971E-2"/>
    <n v="12.389385746407962"/>
    <n v="11.6658901505476"/>
  </r>
  <r>
    <x v="0"/>
    <s v="1106220130718001"/>
    <n v="119.56840629"/>
    <n v="119.56840629"/>
    <n v="0.94160359434525431"/>
    <n v="2"/>
    <n v="6.2842892271189965E-3"/>
    <n v="0.75140244755203422"/>
    <n v="0.70752324541481681"/>
  </r>
  <r>
    <x v="0"/>
    <s v="1106220130718005"/>
    <n v="154.59650696"/>
    <n v="154.59650696"/>
    <n v="1.5632434973059086"/>
    <n v="4"/>
    <n v="3.8452317483542382"/>
    <n v="594.45939674725901"/>
    <n v="929.28478637754586"/>
  </r>
  <r>
    <x v="0"/>
    <s v="1106220130721001"/>
    <n v="181.37979784000001"/>
    <n v="181.37979784000001"/>
    <n v="0.94160359434525431"/>
    <n v="3"/>
    <n v="5.0274313816951972E-2"/>
    <n v="9.1187448766634684"/>
    <n v="8.586242951783694"/>
  </r>
  <r>
    <x v="0"/>
    <s v="1106220130802008"/>
    <n v="313.63625531000002"/>
    <n v="313.63625531000002"/>
    <n v="0.94160359434525431"/>
    <n v="3"/>
    <n v="6.2842892271189965E-3"/>
    <n v="1.9709809404785763"/>
    <n v="1.8558827379406171"/>
  </r>
  <r>
    <x v="0"/>
    <s v="1106220130818011"/>
    <n v="234.58106524999999"/>
    <n v="234.58106524999999"/>
    <n v="0.94160359434525431"/>
    <n v="3"/>
    <n v="1.2568578454237993E-2"/>
    <n v="2.9483505224733468"/>
    <n v="2.7761774493506119"/>
  </r>
  <r>
    <x v="0"/>
    <s v="1106220130914001"/>
    <n v="1074.9028911"/>
    <n v="1074.9028911"/>
    <n v="0.94160359434525431"/>
    <n v="1"/>
    <n v="1.2568578454237993E-2"/>
    <n v="13.510001317477588"/>
    <n v="12.721065800146018"/>
  </r>
  <r>
    <x v="0"/>
    <s v="1106220130921001"/>
    <n v="6.9202966956000003"/>
    <n v="6.9202966956000003"/>
    <n v="1.4289214424642152"/>
    <n v="6"/>
    <n v="3.025137156908476"/>
    <n v="20.934846670690504"/>
    <n v="29.914251302450246"/>
  </r>
  <r>
    <x v="0"/>
    <s v="1106220130921002"/>
    <n v="3.4601483478000001"/>
    <n v="3.4601483478000001"/>
    <n v="0.94160359434525442"/>
    <n v="3"/>
    <n v="3.1421446135594985E-2"/>
    <n v="0.10872286493156569"/>
    <n v="0.10237384040707587"/>
  </r>
  <r>
    <x v="0"/>
    <s v="1106220131005001"/>
    <n v="504.77548435"/>
    <n v="504.77548435"/>
    <n v="0.94160359434525431"/>
    <n v="4"/>
    <n v="2.5137156908475986E-2"/>
    <n v="12.688620553657914"/>
    <n v="11.947650720607363"/>
  </r>
  <r>
    <x v="0"/>
    <s v="1106220131014001"/>
    <n v="261.95687752999999"/>
    <n v="261.95687752999999"/>
    <n v="0.94160359434525431"/>
    <n v="16"/>
    <n v="6.9127181498308959E-2"/>
    <n v="18.108340617746602"/>
    <n v="17.050878613298362"/>
  </r>
  <r>
    <x v="0"/>
    <s v="1106220131026001"/>
    <n v="308.89594577000003"/>
    <n v="308.89594577000003"/>
    <n v="0.94160359434525442"/>
    <n v="9"/>
    <n v="0.11940149531526094"/>
    <n v="36.882637821759758"/>
    <n v="34.728824341903213"/>
  </r>
  <r>
    <x v="0"/>
    <s v="1106220131026012"/>
    <n v="513.60708806000002"/>
    <n v="513.60708806000002"/>
    <n v="0.94160359434525442"/>
    <n v="8"/>
    <n v="0.10683291686102295"/>
    <n v="54.870143337946075"/>
    <n v="51.665924189249338"/>
  </r>
  <r>
    <x v="0"/>
    <s v="1106220131026016"/>
    <n v="308.89594577000003"/>
    <n v="308.89594577000003"/>
    <n v="0.94160359434525431"/>
    <n v="1"/>
    <n v="6.2842892271189965E-3"/>
    <n v="1.9411914643031449"/>
    <n v="1.8278328601001688"/>
  </r>
  <r>
    <x v="0"/>
    <s v="1106220131026019"/>
    <n v="308.89594577000003"/>
    <n v="308.89594577000003"/>
    <n v="0.94160359434525442"/>
    <n v="4"/>
    <n v="4.3990024589832977E-2"/>
    <n v="13.588340250122014"/>
    <n v="12.794830020701182"/>
  </r>
  <r>
    <x v="0"/>
    <s v="1106220131108003"/>
    <n v="106.03896557"/>
    <n v="106.03896557"/>
    <n v="0.94160359434525442"/>
    <n v="2"/>
    <n v="1.8852867681356991E-2"/>
    <n v="1.9991385869591798"/>
    <n v="1.8823960790750567"/>
  </r>
  <r>
    <x v="0"/>
    <s v="1106220131124001"/>
    <n v="83.519720293000006"/>
    <n v="83.519720293000006"/>
    <n v="0.94160359434525431"/>
    <n v="1"/>
    <n v="6.2842892271189965E-3"/>
    <n v="0.52486207848929178"/>
    <n v="0.49421201964103811"/>
  </r>
  <r>
    <x v="0"/>
    <s v="1108120130330002"/>
    <n v="160.25022637999999"/>
    <n v="160.25022637999999"/>
    <n v="0.94160359434525442"/>
    <n v="6"/>
    <n v="9.4264338406784942E-2"/>
    <n v="15.105881569248215"/>
    <n v="14.223752381357851"/>
  </r>
  <r>
    <x v="0"/>
    <s v="1108120130330005"/>
    <n v="188.52967809"/>
    <n v="188.52967809"/>
    <n v="0.94160359434525442"/>
    <n v="1"/>
    <n v="3.7705735362713981E-2"/>
    <n v="7.1086501500791961"/>
    <n v="6.6935305322575029"/>
  </r>
  <r>
    <x v="0"/>
    <s v="1108120130330006"/>
    <n v="188.52967809"/>
    <n v="188.52967809"/>
    <n v="0.94160359434525442"/>
    <n v="1"/>
    <n v="3.7705735362713981E-2"/>
    <n v="7.1086501500791961"/>
    <n v="6.6935305322575029"/>
  </r>
  <r>
    <x v="0"/>
    <s v="1108120130330007"/>
    <n v="188.52967809"/>
    <n v="188.52967809"/>
    <n v="0.94160359434525442"/>
    <n v="4"/>
    <n v="0.1633915199050939"/>
    <n v="30.804150650343182"/>
    <n v="29.005298973115845"/>
  </r>
  <r>
    <x v="0"/>
    <s v="1108120130615010"/>
    <n v="127.3299519"/>
    <n v="127.3299519"/>
    <n v="0.94160359434525431"/>
    <n v="1"/>
    <n v="1.2568578454237993E-2"/>
    <n v="1.6003564900295"/>
    <n v="1.5069014232455322"/>
  </r>
  <r>
    <x v="0"/>
    <s v="1108120130615011"/>
    <n v="127.3299519"/>
    <n v="127.3299519"/>
    <n v="0.94160359434525431"/>
    <n v="1"/>
    <n v="1.2568578454237993E-2"/>
    <n v="1.6003564900295"/>
    <n v="1.5069014232455322"/>
  </r>
  <r>
    <x v="0"/>
    <s v="1108120130615016"/>
    <n v="127.3299519"/>
    <n v="127.3299519"/>
    <n v="0.94160359434525431"/>
    <n v="1"/>
    <n v="6.2842892271189965E-3"/>
    <n v="0.80017824501474999"/>
    <n v="0.75345071162276611"/>
  </r>
  <r>
    <x v="0"/>
    <s v="1108120130615020"/>
    <n v="127.3299519"/>
    <n v="127.3299519"/>
    <n v="0.94160359434525431"/>
    <n v="1"/>
    <n v="1.2568578454237993E-2"/>
    <n v="1.6003564900295"/>
    <n v="1.5069014232455322"/>
  </r>
  <r>
    <x v="0"/>
    <s v="1108120130616005"/>
    <n v="605.03500692"/>
    <n v="605.03500692"/>
    <n v="0.94160359434525431"/>
    <n v="1"/>
    <n v="1.2568578454237993E-2"/>
    <n v="7.6044299520344474"/>
    <n v="7.1603585757823458"/>
  </r>
  <r>
    <x v="0"/>
    <s v="1108120130616007"/>
    <n v="605.03500692"/>
    <n v="605.03500692"/>
    <n v="0.94160359434525431"/>
    <n v="1"/>
    <n v="6.2842892271189965E-3"/>
    <n v="3.8022149760172237"/>
    <n v="3.5801792878911729"/>
  </r>
  <r>
    <x v="0"/>
    <s v="1108120130616008"/>
    <n v="605.03500692"/>
    <n v="605.03500692"/>
    <n v="0.94160359434525431"/>
    <n v="1"/>
    <n v="1.2568578454237993E-2"/>
    <n v="7.6044299520344474"/>
    <n v="7.1603585757823458"/>
  </r>
  <r>
    <x v="0"/>
    <s v="1108120130818010"/>
    <n v="394.18482876000002"/>
    <n v="394.18482876000002"/>
    <n v="0.94160359434525431"/>
    <n v="1"/>
    <n v="6.2842892271189965E-3"/>
    <n v="2.4771714728702143"/>
    <n v="2.3325135626641216"/>
  </r>
  <r>
    <x v="0"/>
    <s v="1108120130818012"/>
    <n v="394.18482876000002"/>
    <n v="394.18482876000002"/>
    <n v="0.94160359434525431"/>
    <n v="1"/>
    <n v="1.2568578454237993E-2"/>
    <n v="4.9543429457404287"/>
    <n v="4.6650271253282432"/>
  </r>
  <r>
    <x v="0"/>
    <s v="1108120130825002"/>
    <n v="430.01489200999998"/>
    <n v="430.01489200999998"/>
    <n v="0.94160359434525442"/>
    <n v="8"/>
    <n v="7.5411470725427962E-2"/>
    <n v="32.428055440310182"/>
    <n v="30.534373560223248"/>
  </r>
  <r>
    <x v="0"/>
    <s v="1108120131015004"/>
    <n v="227.54769722"/>
    <n v="227.54769722"/>
    <n v="0.94160359434525442"/>
    <n v="4"/>
    <n v="1.8852867681356991E-2"/>
    <n v="4.2899266268861442"/>
    <n v="4.0394103313534062"/>
  </r>
  <r>
    <x v="0"/>
    <s v="1108120131116002"/>
    <n v="138.20612249999999"/>
    <n v="138.20612249999999"/>
    <n v="0.792741198405151"/>
    <n v="1"/>
    <n v="2.1599685871135699"/>
    <n v="298.52088314676996"/>
    <n v="236.64980265473446"/>
  </r>
  <r>
    <x v="0"/>
    <s v="1108620130414010"/>
    <n v="1169.8915311999999"/>
    <n v="1169.8915311999999"/>
    <n v="0.94160359434525442"/>
    <n v="4"/>
    <n v="0.15710723067797491"/>
    <n v="183.79841866044768"/>
    <n v="173.06525164565141"/>
  </r>
  <r>
    <x v="0"/>
    <s v="1108620130502001"/>
    <n v="3040.7059293000002"/>
    <n v="3040.7059293000002"/>
    <n v="0.94160359434525442"/>
    <n v="9"/>
    <n v="3.7705735362713981E-2"/>
    <n v="114.6520530860211"/>
    <n v="107.95678528486039"/>
  </r>
  <r>
    <x v="0"/>
    <s v="1108620130522001"/>
    <n v="139.19993585"/>
    <n v="139.19993585"/>
    <n v="0.94160359434525431"/>
    <n v="2"/>
    <n v="1.2568578454237993E-2"/>
    <n v="1.7495453145556208"/>
    <n v="1.647378156655471"/>
  </r>
  <r>
    <x v="0"/>
    <s v="1108620130525001"/>
    <n v="485.85868502"/>
    <n v="485.85868502"/>
    <n v="0.94160359434525442"/>
    <n v="1"/>
    <n v="1.8852867681356991E-2"/>
    <n v="9.1598295005201642"/>
    <n v="8.6249283812794832"/>
  </r>
  <r>
    <x v="0"/>
    <s v="1108620130528006"/>
    <n v="372.53483559"/>
    <n v="372.53483559"/>
    <n v="0.94160359434525431"/>
    <n v="4"/>
    <n v="6.2842892271189965E-3"/>
    <n v="2.3411166540247836"/>
    <n v="2.2044038562112713"/>
  </r>
  <r>
    <x v="0"/>
    <s v="1108620130529006"/>
    <n v="156.65529599000001"/>
    <n v="156.65529599000001"/>
    <n v="0.94160359434525442"/>
    <n v="4"/>
    <n v="0.15710723067797491"/>
    <n v="24.611679724027372"/>
    <n v="23.174446091018392"/>
  </r>
  <r>
    <x v="0"/>
    <s v="1108620130529010"/>
    <n v="156.65529599000001"/>
    <n v="156.65529599000001"/>
    <n v="0.94160359434525431"/>
    <n v="1"/>
    <n v="2.5137156908475986E-2"/>
    <n v="3.9378687558443795"/>
    <n v="3.7079113745629422"/>
  </r>
  <r>
    <x v="0"/>
    <s v="1108620130601004"/>
    <n v="170.32709993"/>
    <n v="170.32709993"/>
    <n v="1.2808263177937711"/>
    <n v="6"/>
    <n v="1.3898919363440709"/>
    <n v="236.73626273357777"/>
    <n v="303.2180356853072"/>
  </r>
  <r>
    <x v="0"/>
    <s v="1108620130601005"/>
    <n v="91.340210432999996"/>
    <n v="91.340210432999996"/>
    <n v="2.0907806103853606"/>
    <n v="3"/>
    <n v="6.0188528676813569"/>
    <n v="549.76328749928064"/>
    <n v="1149.4344218052083"/>
  </r>
  <r>
    <x v="0"/>
    <s v="1108620130601006"/>
    <n v="85.163549963999998"/>
    <n v="85.163549963999998"/>
    <n v="1.3814491369315756"/>
    <n v="12"/>
    <n v="10.169675809132213"/>
    <n v="866.08569388871342"/>
    <n v="1196.4533343313478"/>
  </r>
  <r>
    <x v="0"/>
    <s v="1108620130601008"/>
    <n v="170.32709993"/>
    <n v="170.32709993"/>
    <n v="2.2510124115667356"/>
    <n v="6"/>
    <n v="5.0754114707254283"/>
    <n v="864.48011676011834"/>
    <n v="1945.9554723796871"/>
  </r>
  <r>
    <x v="0"/>
    <s v="1108620130615002"/>
    <n v="585.91545183999995"/>
    <n v="585.91545183999995"/>
    <n v="1.0986916266183366"/>
    <n v="6"/>
    <n v="3.0691271814983088"/>
    <n v="1798.2490393020071"/>
    <n v="1975.7211620555834"/>
  </r>
  <r>
    <x v="0"/>
    <s v="1108620130615004"/>
    <n v="748.68180804999997"/>
    <n v="748.68180804999997"/>
    <n v="0.94160359434525431"/>
    <n v="4"/>
    <n v="6.2842892271189965E-3"/>
    <n v="4.7049330208685873"/>
    <n v="4.4301818436035374"/>
  </r>
  <r>
    <x v="0"/>
    <s v="1108620130615008"/>
    <n v="976.59813726000004"/>
    <n v="976.59813726000004"/>
    <n v="0.94160359434525431"/>
    <n v="3"/>
    <n v="6.2842892271189965E-3"/>
    <n v="6.1372251532074973"/>
    <n v="5.7788332635662831"/>
  </r>
  <r>
    <x v="0"/>
    <s v="1108620130616016"/>
    <n v="73.959979067000006"/>
    <n v="73.959979067000006"/>
    <n v="0.94160359434525431"/>
    <n v="1"/>
    <n v="6.2842892271189965E-3"/>
    <n v="0.46478589968869466"/>
    <n v="0.43764407374786773"/>
  </r>
  <r>
    <x v="0"/>
    <s v="1108620130617008"/>
    <n v="231.42326539999999"/>
    <n v="231.42326539999999"/>
    <n v="0.94160359434525431"/>
    <n v="4"/>
    <n v="1.2568578454237993E-2"/>
    <n v="2.9086614673158406"/>
    <n v="2.738806092358137"/>
  </r>
  <r>
    <x v="0"/>
    <s v="1108620130708005"/>
    <n v="334.42102621999999"/>
    <n v="334.42102621999999"/>
    <n v="0.94160359434525431"/>
    <n v="4"/>
    <n v="1.2568578454237993E-2"/>
    <n v="4.2031969047928506"/>
    <n v="3.9577453132937959"/>
  </r>
  <r>
    <x v="0"/>
    <s v="1108620130726013"/>
    <n v="441.47328335999998"/>
    <n v="441.47328335999998"/>
    <n v="1.2075289857986429"/>
    <n v="3"/>
    <n v="1.0188528676813571"/>
    <n v="449.7963207560403"/>
    <n v="543.14209501850246"/>
  </r>
  <r>
    <x v="0"/>
    <s v="1108620130726014"/>
    <n v="322.49562410999999"/>
    <n v="322.49562410999999"/>
    <n v="0.94160359434525431"/>
    <n v="2"/>
    <n v="6.2842892271189965E-3"/>
    <n v="2.0266557763874902"/>
    <n v="1.9083063635470328"/>
  </r>
  <r>
    <x v="0"/>
    <s v="1108620130802003"/>
    <n v="27.761246789000001"/>
    <n v="27.761246789000001"/>
    <n v="1.5064091252569036"/>
    <n v="6"/>
    <n v="2.6878032862084758"/>
    <n v="74.616770348718703"/>
    <n v="112.40338375050861"/>
  </r>
  <r>
    <x v="0"/>
    <s v="1108620130805002"/>
    <n v="752.16121709000004"/>
    <n v="752.16121709000004"/>
    <n v="0.94160359434525442"/>
    <n v="1"/>
    <n v="1.4150953439791218E-2"/>
    <n v="10.643798362257286"/>
    <n v="10.022238795387592"/>
  </r>
  <r>
    <x v="0"/>
    <s v="1108620130805004"/>
    <n v="752.16121709000004"/>
    <n v="752.16121709000004"/>
    <n v="0.94160359434525431"/>
    <n v="1"/>
    <n v="5.3972211898635908E-3"/>
    <n v="4.0595804590717366"/>
    <n v="3.8225155517957048"/>
  </r>
  <r>
    <x v="0"/>
    <s v="1108620130823001"/>
    <n v="5.8435771058999997"/>
    <n v="5.8435771058999997"/>
    <n v="0.94160359434525442"/>
    <n v="6"/>
    <n v="1.8852867681356991E-2"/>
    <n v="0.11016818596333972"/>
    <n v="0.10373475988557708"/>
  </r>
  <r>
    <x v="0"/>
    <s v="1108620130905006"/>
    <n v="339.67319114999998"/>
    <n v="339.67319114999998"/>
    <n v="1.1023113109243878"/>
    <n v="2"/>
    <n v="1.0002109863999999"/>
    <n v="339.74485757377721"/>
    <n v="374.50459933196981"/>
  </r>
  <r>
    <x v="0"/>
    <s v="1108620130905008"/>
    <n v="206.00449592000001"/>
    <n v="206.00449592000001"/>
    <n v="0.94160359434525431"/>
    <n v="1"/>
    <n v="6.2842892271189965E-3"/>
    <n v="1.2945918344481353"/>
    <n v="1.2189923245263807"/>
  </r>
  <r>
    <x v="0"/>
    <s v="1108620131005007"/>
    <n v="477.66596048999997"/>
    <n v="477.66596048999997"/>
    <n v="1.3215529784458964"/>
    <n v="4"/>
    <n v="3.1256857845423798"/>
    <n v="1493.033702463375"/>
    <n v="1973.1231364105774"/>
  </r>
  <r>
    <x v="0"/>
    <s v="1108620131005009"/>
    <n v="851.14711749000003"/>
    <n v="851.14711749000003"/>
    <n v="0.94160359434525442"/>
    <n v="2"/>
    <n v="3.7705735362713981E-2"/>
    <n v="32.093127966814762"/>
    <n v="30.219004647334987"/>
  </r>
  <r>
    <x v="0"/>
    <s v="1108620131006003"/>
    <n v="240.44055957"/>
    <n v="240.44055957"/>
    <n v="0.94160359434525442"/>
    <n v="4"/>
    <n v="3.1421446135594985E-2"/>
    <n v="7.5549900913410726"/>
    <n v="7.1138058252495355"/>
  </r>
  <r>
    <x v="0"/>
    <s v="1108620131012001"/>
    <n v="11.313080261"/>
    <n v="11.313080261"/>
    <n v="1.1501209062075264"/>
    <n v="12"/>
    <n v="0.96176225601189969"/>
    <n v="10.880493594263051"/>
    <n v="12.513883152619005"/>
  </r>
  <r>
    <x v="0"/>
    <s v="1108620131012003"/>
    <n v="11.313080261"/>
    <n v="11.313080261"/>
    <n v="1.4180023168284746"/>
    <n v="12"/>
    <n v="2.8740482111949266"/>
    <n v="32.514338087231685"/>
    <n v="46.105406737838841"/>
  </r>
  <r>
    <x v="0"/>
    <s v="1108620131012005"/>
    <n v="7.5420535075000004"/>
    <n v="7.5420535075000004"/>
    <n v="1.849194869127317"/>
    <n v="8"/>
    <n v="1.0879800491796661"/>
    <n v="8.205603746005524"/>
    <n v="15.173760345205308"/>
  </r>
  <r>
    <x v="0"/>
    <s v="1108620131013001"/>
    <n v="316.807975"/>
    <n v="316.807975"/>
    <n v="0.94160359434525442"/>
    <n v="1"/>
    <n v="0.11311720608814194"/>
    <n v="35.836432998441921"/>
    <n v="33.743714119845798"/>
  </r>
  <r>
    <x v="0"/>
    <s v="1108620131016001"/>
    <n v="1153.3832030000001"/>
    <n v="1153.3832030000001"/>
    <n v="0.94160359434525431"/>
    <n v="5"/>
    <n v="1.2568578454237993E-2"/>
    <n v="14.496387274705807"/>
    <n v="13.649850362883793"/>
  </r>
  <r>
    <x v="0"/>
    <s v="1108620131019004"/>
    <n v="501.38064808000001"/>
    <n v="501.38064808000001"/>
    <n v="0.94160359434525442"/>
    <n v="3"/>
    <n v="3.1421446135594985E-2"/>
    <n v="15.754105027075425"/>
    <n v="14.834121919186863"/>
  </r>
  <r>
    <x v="0"/>
    <s v="1108620131019005"/>
    <n v="236.58341834999999"/>
    <n v="236.58341834999999"/>
    <n v="0.94160359434525431"/>
    <n v="2"/>
    <n v="6.2842892271189965E-3"/>
    <n v="1.4867586272518916"/>
    <n v="1.3999372673441972"/>
  </r>
  <r>
    <x v="0"/>
    <s v="1108620131021008"/>
    <n v="253.85977093"/>
    <n v="253.85977093"/>
    <n v="0.94160359434525431"/>
    <n v="2"/>
    <n v="5.0274313816951972E-2"/>
    <n v="12.762625789234361"/>
    <n v="12.017334316426513"/>
  </r>
  <r>
    <x v="0"/>
    <s v="1108620131029001"/>
    <n v="367.80190248999997"/>
    <n v="367.80190248999997"/>
    <n v="0.94160359434525442"/>
    <n v="4"/>
    <n v="7.5411470725427962E-2"/>
    <n v="27.736482402381341"/>
    <n v="26.116771524576169"/>
  </r>
  <r>
    <x v="0"/>
    <s v="1108620131029002"/>
    <n v="127.90854191"/>
    <n v="127.90854191"/>
    <n v="1.1850090920661807"/>
    <n v="3"/>
    <n v="0.37103906866271397"/>
    <n v="47.459066264292119"/>
    <n v="56.239425024157505"/>
  </r>
  <r>
    <x v="0"/>
    <s v="1108620131031002"/>
    <n v="202.15634907"/>
    <n v="202.15634907"/>
    <n v="0.94160359434525431"/>
    <n v="2"/>
    <n v="6.2842892271189965E-3"/>
    <n v="1.2704089666543084"/>
    <n v="1.1962216492901372"/>
  </r>
  <r>
    <x v="0"/>
    <s v="1108620131115003"/>
    <n v="96.338998085"/>
    <n v="96.338998085"/>
    <n v="0.94160359434525442"/>
    <n v="1"/>
    <n v="3.1421446135594985E-2"/>
    <n v="3.027110639085016"/>
    <n v="2.8503382582432111"/>
  </r>
  <r>
    <x v="0"/>
    <s v="1108620131122005"/>
    <n v="100.93855006"/>
    <n v="100.93855006"/>
    <n v="0.94160359434525431"/>
    <n v="2"/>
    <n v="6.2842892271189965E-3"/>
    <n v="0.6343270427430695"/>
    <n v="0.59728462343726996"/>
  </r>
  <r>
    <x v="0"/>
    <s v="1108620131122007"/>
    <n v="59.497674013000001"/>
    <n v="59.497674013000001"/>
    <n v="0.94160359434525442"/>
    <n v="4"/>
    <n v="1.8852867681356991E-2"/>
    <n v="1.1217017755156014"/>
    <n v="1.0561984236089439"/>
  </r>
  <r>
    <x v="0"/>
    <s v="1108620131122009"/>
    <n v="100.93855006"/>
    <n v="100.93855006"/>
    <n v="0.94160359434525431"/>
    <n v="2"/>
    <n v="6.2842892271189965E-3"/>
    <n v="0.6343270427430695"/>
    <n v="0.59728462343726996"/>
  </r>
  <r>
    <x v="0"/>
    <s v="1108620131122011"/>
    <n v="59.497674013000001"/>
    <n v="59.497674013000001"/>
    <n v="0.94160359434525431"/>
    <n v="1"/>
    <n v="1.2568578454237993E-2"/>
    <n v="0.7478011836770676"/>
    <n v="0.7041322824059626"/>
  </r>
  <r>
    <x v="0"/>
    <s v="1108620131203005"/>
    <n v="92.099589029000001"/>
    <n v="92.099589029000001"/>
    <n v="0.94160359434525442"/>
    <n v="1"/>
    <n v="0.18852867681356988"/>
    <n v="17.363413654710946"/>
    <n v="16.349452707379296"/>
  </r>
  <r>
    <x v="0"/>
    <s v="1108720130108007"/>
    <n v="83.184668662999997"/>
    <n v="83.184668662999997"/>
    <n v="0.94160359434525442"/>
    <n v="4"/>
    <n v="0.12568578454237994"/>
    <n v="10.455130342807083"/>
    <n v="9.8445883101352809"/>
  </r>
  <r>
    <x v="0"/>
    <s v="1108720130112001"/>
    <n v="20.459409321999999"/>
    <n v="20.459409321999999"/>
    <n v="0.94160359434525431"/>
    <n v="4"/>
    <n v="1.2568578454237993E-2"/>
    <n v="0.25714569119092512"/>
    <n v="0.24212930709576988"/>
  </r>
  <r>
    <x v="0"/>
    <s v="1108720130112005"/>
    <n v="20.459409321999999"/>
    <n v="20.459409321999999"/>
    <n v="0.94160359434525442"/>
    <n v="3"/>
    <n v="1.8852867681356991E-2"/>
    <n v="0.38571853678638773"/>
    <n v="0.36319396064365495"/>
  </r>
  <r>
    <x v="0"/>
    <s v="1108720130112008"/>
    <n v="20.459409321999999"/>
    <n v="20.459409321999999"/>
    <n v="0.94160359434525431"/>
    <n v="4"/>
    <n v="2.5137156908475986E-2"/>
    <n v="0.51429138238185024"/>
    <n v="0.48425861419153976"/>
  </r>
  <r>
    <x v="0"/>
    <s v="1108720130112013"/>
    <n v="20.459409321999999"/>
    <n v="20.459409321999999"/>
    <n v="0.94160359434525431"/>
    <n v="2"/>
    <n v="6.2842892271189965E-3"/>
    <n v="0.12857284559546256"/>
    <n v="0.12106465354788494"/>
  </r>
  <r>
    <x v="0"/>
    <s v="1108720130112015"/>
    <n v="20.459409321999999"/>
    <n v="20.459409321999999"/>
    <n v="0.94160359434525442"/>
    <n v="1"/>
    <n v="0.15710723067797491"/>
    <n v="3.2143211398865641"/>
    <n v="3.0266163386971243"/>
  </r>
  <r>
    <x v="0"/>
    <s v="1108720130113006"/>
    <n v="27.201840172000001"/>
    <n v="27.201840172000001"/>
    <n v="0.94160359434525442"/>
    <n v="4"/>
    <n v="3.7705735362713981E-2"/>
    <n v="1.0256653869042742"/>
    <n v="0.9657702149045807"/>
  </r>
  <r>
    <x v="0"/>
    <s v="1108720130531001"/>
    <n v="1375.328125"/>
    <n v="1375.328125"/>
    <n v="0.94160359434525431"/>
    <n v="8"/>
    <n v="1.2568578454237993E-2"/>
    <n v="17.285919439382539"/>
    <n v="16.276483875685102"/>
  </r>
  <r>
    <x v="0"/>
    <s v="1108720130531007"/>
    <n v="1051.0785842"/>
    <n v="1051.0785842"/>
    <n v="0.94160359434525442"/>
    <n v="4"/>
    <n v="7.5411470725427962E-2"/>
    <n v="79.263381882522566"/>
    <n v="74.634685280543763"/>
  </r>
  <r>
    <x v="0"/>
    <s v="1108720130531013"/>
    <n v="846.28940060000002"/>
    <n v="846.28940060000002"/>
    <n v="0.94160359434525442"/>
    <n v="9"/>
    <n v="6.2842892271189971E-2"/>
    <n v="53.183273632155732"/>
    <n v="50.077561611085031"/>
  </r>
  <r>
    <x v="0"/>
    <s v="1108720130601012"/>
    <n v="271.62857556"/>
    <n v="271.62857556"/>
    <n v="0.94160359434525442"/>
    <n v="15"/>
    <n v="7.5411470725427962E-2"/>
    <n v="20.483910374032636"/>
    <n v="19.287723634435174"/>
  </r>
  <r>
    <x v="0"/>
    <s v="1108720130601018"/>
    <n v="202.02369862"/>
    <n v="202.02369862"/>
    <n v="0.94160359434525442"/>
    <n v="4"/>
    <n v="6.2842892271189971E-2"/>
    <n v="12.69575352860401"/>
    <n v="11.954367155454984"/>
  </r>
  <r>
    <x v="0"/>
    <s v="1108720130601021"/>
    <n v="202.02369862"/>
    <n v="202.02369862"/>
    <n v="0.94160359434525442"/>
    <n v="9"/>
    <n v="8.7980049179665953E-2"/>
    <n v="17.774054940045612"/>
    <n v="16.736114017636975"/>
  </r>
  <r>
    <x v="0"/>
    <s v="1108720130601024"/>
    <n v="619.65296026999999"/>
    <n v="619.65296026999999"/>
    <n v="0.94160359434525431"/>
    <n v="5"/>
    <n v="2.5137156908475986E-2"/>
    <n v="15.576313691108625"/>
    <n v="14.666712958197078"/>
  </r>
  <r>
    <x v="0"/>
    <s v="1108720130601028"/>
    <n v="410.83832944"/>
    <n v="410.83832944"/>
    <n v="1.2483793328751944"/>
    <n v="3"/>
    <n v="2.1256857845423798"/>
    <n v="873.31319663574709"/>
    <n v="1090.2261458072373"/>
  </r>
  <r>
    <x v="0"/>
    <s v="1108720130609006"/>
    <n v="55.512900233000003"/>
    <n v="55.512900233000003"/>
    <n v="1.9181187515298292"/>
    <n v="12"/>
    <n v="9.490440563977975"/>
    <n v="526.84188019532564"/>
    <n v="1010.5452894938859"/>
  </r>
  <r>
    <x v="0"/>
    <s v="1108720130609012"/>
    <n v="27.756450116"/>
    <n v="27.756450116"/>
    <n v="1.8900215960265818"/>
    <n v="24"/>
    <n v="12.767215294633903"/>
    <n v="354.37257444573817"/>
    <n v="669.77181874198277"/>
  </r>
  <r>
    <x v="0"/>
    <s v="1108720130611001"/>
    <n v="194.33900593000001"/>
    <n v="194.33900593000001"/>
    <n v="0.94160359434525431"/>
    <n v="12"/>
    <n v="5.0274313816951972E-2"/>
    <n v="9.7702601709993111"/>
    <n v="9.1997120947012299"/>
  </r>
  <r>
    <x v="0"/>
    <s v="1108720130615002"/>
    <n v="143.98498384999999"/>
    <n v="143.98498384999999"/>
    <n v="0.94160359434525431"/>
    <n v="2"/>
    <n v="6.2842892271189965E-3"/>
    <n v="0.90484328287545768"/>
    <n v="0.85200368747469069"/>
  </r>
  <r>
    <x v="0"/>
    <s v="1108720130615010"/>
    <n v="143.98498384999999"/>
    <n v="143.98498384999999"/>
    <n v="1.2541748150736705"/>
    <n v="4"/>
    <n v="3.3973803920559495"/>
    <n v="489.17176088248254"/>
    <n v="613.50690274404928"/>
  </r>
  <r>
    <x v="0"/>
    <s v="1108720130707007"/>
    <n v="881.76091805999999"/>
    <n v="881.76091805999999"/>
    <n v="0.77161791762749043"/>
    <n v="1"/>
    <n v="1.1258992806000001"/>
    <n v="992.77398330494964"/>
    <n v="766.04219367251414"/>
  </r>
  <r>
    <x v="0"/>
    <s v="1108720130710002"/>
    <n v="117.03975898"/>
    <n v="117.03975898"/>
    <n v="0.94160359434525431"/>
    <n v="2"/>
    <n v="1.2568578454237993E-2"/>
    <n v="1.4710233930052357"/>
    <n v="1.3851209142196814"/>
  </r>
  <r>
    <x v="0"/>
    <s v="1108720130710004"/>
    <n v="117.03975898"/>
    <n v="117.03975898"/>
    <n v="0.94160359434525442"/>
    <n v="16"/>
    <n v="6.2842892271189971E-2"/>
    <n v="7.3551169650261787"/>
    <n v="6.9256045710984084"/>
  </r>
  <r>
    <x v="0"/>
    <s v="1108720130710010"/>
    <n v="117.03975898"/>
    <n v="117.03975898"/>
    <n v="0.94160359434525442"/>
    <n v="4"/>
    <n v="3.1421446135594985E-2"/>
    <n v="3.6775584825130894"/>
    <n v="3.4628022855492042"/>
  </r>
  <r>
    <x v="0"/>
    <s v="1108720130710013"/>
    <n v="117.03975898"/>
    <n v="117.03975898"/>
    <n v="0.94160359434525442"/>
    <n v="4"/>
    <n v="0.25137156908475988"/>
    <n v="29.420467860104715"/>
    <n v="27.702418284393634"/>
  </r>
  <r>
    <x v="0"/>
    <s v="1108720130710015"/>
    <n v="117.03975898"/>
    <n v="117.03975898"/>
    <n v="1.1473121887445414"/>
    <n v="4"/>
    <n v="2.6102276103118998"/>
    <n v="305.5004103938461"/>
    <n v="350.50434451131923"/>
  </r>
  <r>
    <x v="0"/>
    <s v="1108720130710018"/>
    <n v="117.03975898"/>
    <n v="117.03975898"/>
    <n v="0.94160359434525442"/>
    <n v="4"/>
    <n v="4.3990024589832977E-2"/>
    <n v="5.1485818755183255"/>
    <n v="4.8479231997688865"/>
  </r>
  <r>
    <x v="0"/>
    <s v="1108720130710020"/>
    <n v="117.03975898"/>
    <n v="117.03975898"/>
    <n v="0.94160359434525431"/>
    <n v="4"/>
    <n v="2.5137156908475986E-2"/>
    <n v="2.9420467860104713"/>
    <n v="2.7702418284393628"/>
  </r>
  <r>
    <x v="0"/>
    <s v="1108720130710025"/>
    <n v="117.03975898"/>
    <n v="117.03975898"/>
    <n v="0.94160359434525442"/>
    <n v="4"/>
    <n v="6.2842892271189971E-2"/>
    <n v="7.3551169650261787"/>
    <n v="6.9256045710984084"/>
  </r>
  <r>
    <x v="0"/>
    <s v="1108720130710028"/>
    <n v="117.03975898"/>
    <n v="117.03975898"/>
    <n v="0.94160359434525442"/>
    <n v="9"/>
    <n v="7.5411470725427962E-2"/>
    <n v="8.8261403580314148"/>
    <n v="8.3107254853180912"/>
  </r>
  <r>
    <x v="0"/>
    <s v="1108720130714003"/>
    <n v="237.25768189999999"/>
    <n v="237.25768189999999"/>
    <n v="0.94160359434525431"/>
    <n v="4"/>
    <n v="1.2568578454237993E-2"/>
    <n v="2.9819917888307912"/>
    <n v="2.8078541866711078"/>
  </r>
  <r>
    <x v="0"/>
    <s v="1108720130728018"/>
    <n v="307.52158218"/>
    <n v="307.52158218"/>
    <n v="0.94160359434525431"/>
    <n v="1"/>
    <n v="6.2842892271189965E-3"/>
    <n v="1.9325545660003631"/>
    <n v="1.819700325614275"/>
  </r>
  <r>
    <x v="0"/>
    <s v="1108720130804001"/>
    <n v="323.57293420000002"/>
    <n v="323.57293420000002"/>
    <n v="0.94160359434525431"/>
    <n v="2"/>
    <n v="1.2568578454237993E-2"/>
    <n v="4.0668518091606884"/>
    <n v="3.8293622811752046"/>
  </r>
  <r>
    <x v="0"/>
    <s v="1108720130804014"/>
    <n v="323.57293420000002"/>
    <n v="323.57293420000002"/>
    <n v="0.94160359434525431"/>
    <n v="3"/>
    <n v="6.2842892271189965E-3"/>
    <n v="2.0334259045803442"/>
    <n v="1.9146811405876023"/>
  </r>
  <r>
    <x v="0"/>
    <s v="1108720130813019"/>
    <n v="99.181738416000002"/>
    <n v="99.181738416000002"/>
    <n v="0.94160359434525431"/>
    <n v="1"/>
    <n v="6.2842892271189965E-3"/>
    <n v="0.62328673025460313"/>
    <n v="0.58688902551543531"/>
  </r>
  <r>
    <x v="0"/>
    <s v="1108720130814006"/>
    <n v="271.07059118000001"/>
    <n v="271.07059118000001"/>
    <n v="0.94160359434525442"/>
    <n v="4"/>
    <n v="3.7705735362713981E-2"/>
    <n v="10.220915975647511"/>
    <n v="9.6240512201705286"/>
  </r>
  <r>
    <x v="0"/>
    <s v="1108720130830001"/>
    <n v="258.92910096000003"/>
    <n v="258.92910096000003"/>
    <n v="0.94160359434525431"/>
    <n v="4"/>
    <n v="1.2568578454237993E-2"/>
    <n v="3.2543707195010705"/>
    <n v="3.0643271668141594"/>
  </r>
  <r>
    <x v="0"/>
    <s v="1108720130830007"/>
    <n v="258.92910096000003"/>
    <n v="258.92910096000003"/>
    <n v="0.94160359434525442"/>
    <n v="4"/>
    <n v="3.7705735362713981E-2"/>
    <n v="9.7631121585032119"/>
    <n v="9.19298150044248"/>
  </r>
  <r>
    <x v="0"/>
    <s v="1108720130901004"/>
    <n v="423.91333119000001"/>
    <n v="423.91333119000001"/>
    <n v="0.94160359434525431"/>
    <n v="4"/>
    <n v="1.2568578454237993E-2"/>
    <n v="5.3279879608588887"/>
    <n v="5.0168526145729722"/>
  </r>
  <r>
    <x v="0"/>
    <s v="1108720130901014"/>
    <n v="423.91333119000001"/>
    <n v="423.91333119000001"/>
    <n v="0.94160359434525431"/>
    <n v="3"/>
    <n v="2.5137156908475986E-2"/>
    <n v="10.655975921717777"/>
    <n v="10.033705229145944"/>
  </r>
  <r>
    <x v="0"/>
    <s v="1108720130912004"/>
    <n v="163.80040359"/>
    <n v="163.80040359"/>
    <n v="0.94160359434525431"/>
    <n v="1"/>
    <n v="1.2568578454237993E-2"/>
    <n v="2.0587382233567615"/>
    <n v="1.9385153109286897"/>
  </r>
  <r>
    <x v="0"/>
    <s v="1108720130915004"/>
    <n v="26.42786877"/>
    <n v="26.42786877"/>
    <n v="1.8585627314330351"/>
    <n v="12"/>
    <n v="3.8128428922711901"/>
    <n v="100.76531159757026"/>
    <n v="187.27865275648108"/>
  </r>
  <r>
    <x v="0"/>
    <s v="1108720130920005"/>
    <n v="506.80012613999997"/>
    <n v="506.80012613999997"/>
    <n v="0.94160359434525431"/>
    <n v="2"/>
    <n v="6.2842892271189965E-3"/>
    <n v="3.1848785730041502"/>
    <n v="2.9988931118938922"/>
  </r>
  <r>
    <x v="0"/>
    <s v="1108720130920007"/>
    <n v="506.80012613999997"/>
    <n v="506.80012613999997"/>
    <n v="0.94160359434525431"/>
    <n v="4"/>
    <n v="1.2568578454237993E-2"/>
    <n v="6.3697571460083005"/>
    <n v="5.9977862237877844"/>
  </r>
  <r>
    <x v="0"/>
    <s v="1108720130920015"/>
    <n v="506.80012613999997"/>
    <n v="506.80012613999997"/>
    <n v="1.3203931499854107"/>
    <n v="2"/>
    <n v="1.0062842892271191"/>
    <n v="509.98500471300417"/>
    <n v="673.38070681832812"/>
  </r>
  <r>
    <x v="0"/>
    <s v="1108720130924002"/>
    <n v="1532.2391588999999"/>
    <n v="1532.2391588999999"/>
    <n v="0.94160359434525442"/>
    <n v="4"/>
    <n v="0.18852867681356988"/>
    <n v="288.87102118935422"/>
    <n v="272.00199185408007"/>
  </r>
  <r>
    <x v="0"/>
    <s v="1108720130925009"/>
    <n v="193.19427704"/>
    <n v="193.19427704"/>
    <n v="0.94160359434525442"/>
    <n v="4"/>
    <n v="7.5411470725427962E-2"/>
    <n v="14.569064567322179"/>
    <n v="13.718283562838653"/>
  </r>
  <r>
    <x v="0"/>
    <s v="1108720130925018"/>
    <n v="314.05275338000001"/>
    <n v="314.05275338000001"/>
    <n v="0.94160359434525442"/>
    <n v="8"/>
    <n v="0.15082294145085592"/>
    <n v="47.366360035511839"/>
    <n v="44.600334860489362"/>
  </r>
  <r>
    <x v="0"/>
    <s v="1108720130925020"/>
    <n v="193.19427704"/>
    <n v="193.19427704"/>
    <n v="1.4299370136975944"/>
    <n v="6"/>
    <n v="1.0066552443271191"/>
    <n v="194.48003215630234"/>
    <n v="278.09419640539511"/>
  </r>
  <r>
    <x v="0"/>
    <s v="1108720130925025"/>
    <n v="253.62351520999999"/>
    <n v="253.62351520999999"/>
    <n v="0.94160359434525442"/>
    <n v="6"/>
    <n v="0.42104737821697275"/>
    <n v="106.787516133343"/>
    <n v="100.55150902235762"/>
  </r>
  <r>
    <x v="0"/>
    <s v="1108720130925027"/>
    <n v="193.19427704"/>
    <n v="193.19427704"/>
    <n v="0.94160359434525431"/>
    <n v="4"/>
    <n v="2.5137156908475986E-2"/>
    <n v="4.8563548557740592"/>
    <n v="4.5727611876128833"/>
  </r>
  <r>
    <x v="0"/>
    <s v="1108720130925029"/>
    <n v="314.05275338000001"/>
    <n v="314.05275338000001"/>
    <n v="0.94160359434525442"/>
    <n v="2"/>
    <n v="1.8852867681356991E-2"/>
    <n v="5.9207950044389799"/>
    <n v="5.5750418575611702"/>
  </r>
  <r>
    <x v="0"/>
    <s v="1108720130925030"/>
    <n v="314.05275338000001"/>
    <n v="314.05275338000001"/>
    <n v="0.94160359434525431"/>
    <n v="2"/>
    <n v="6.2842892271189965E-3"/>
    <n v="1.9735983348129931"/>
    <n v="1.8583472858537229"/>
  </r>
  <r>
    <x v="0"/>
    <s v="1108720130925034"/>
    <n v="314.05275338000001"/>
    <n v="314.05275338000001"/>
    <n v="0.94160359434525431"/>
    <n v="4"/>
    <n v="1.2568578454237993E-2"/>
    <n v="3.9471966696259861"/>
    <n v="3.7166945717074458"/>
  </r>
  <r>
    <x v="0"/>
    <s v="1108720130925036"/>
    <n v="193.19427704"/>
    <n v="193.19427704"/>
    <n v="0.94160359434525442"/>
    <n v="1"/>
    <n v="3.1421446135594985E-2"/>
    <n v="6.0704435697175754"/>
    <n v="5.7159514845161059"/>
  </r>
  <r>
    <x v="0"/>
    <s v="1108720130929008"/>
    <n v="206.14998029"/>
    <n v="206.14998029"/>
    <n v="0.94160359434525431"/>
    <n v="4"/>
    <n v="2.5137156908475986E-2"/>
    <n v="5.1820244012289622"/>
    <n v="4.8794128021820056"/>
  </r>
  <r>
    <x v="0"/>
    <s v="1108720130929010"/>
    <n v="206.14998029"/>
    <n v="206.14998029"/>
    <n v="0.94160359434525442"/>
    <n v="4"/>
    <n v="1.8852867681356991E-2"/>
    <n v="3.8865183009217215"/>
    <n v="3.659559601636504"/>
  </r>
  <r>
    <x v="0"/>
    <s v="1108720130930001"/>
    <n v="182.70273270999999"/>
    <n v="182.70273270999999"/>
    <n v="0.94160359434525431"/>
    <n v="1"/>
    <n v="2.5137156908475986E-2"/>
    <n v="4.5926272597386175"/>
    <n v="4.3244343352578785"/>
  </r>
  <r>
    <x v="0"/>
    <s v="1108720130930002"/>
    <n v="182.70273270999999"/>
    <n v="182.70273270999999"/>
    <n v="0.94160359434525431"/>
    <n v="1"/>
    <n v="1.2568578454237993E-2"/>
    <n v="2.2963136298693088"/>
    <n v="2.1622171676289392"/>
  </r>
  <r>
    <x v="0"/>
    <s v="1108720130930008"/>
    <n v="219.49171003999999"/>
    <n v="219.49171003999999"/>
    <n v="0.94160359434525431"/>
    <n v="4"/>
    <n v="1.2568578454237993E-2"/>
    <n v="2.7586987776925969"/>
    <n v="2.597600684791209"/>
  </r>
  <r>
    <x v="0"/>
    <s v="1108720130930014"/>
    <n v="182.70273270999999"/>
    <n v="182.70273270999999"/>
    <n v="0.94160359434525442"/>
    <n v="4"/>
    <n v="0.18852867681356988"/>
    <n v="34.44470444803963"/>
    <n v="32.433257514434089"/>
  </r>
  <r>
    <x v="0"/>
    <s v="1108720130930018"/>
    <n v="293.06966471999999"/>
    <n v="293.06966471999999"/>
    <n v="0.94160359434525431"/>
    <n v="2"/>
    <n v="6.2842892271189965E-3"/>
    <n v="1.8417345367952722"/>
    <n v="1.7341838596762205"/>
  </r>
  <r>
    <x v="0"/>
    <s v="1108720131006001"/>
    <n v="366.77531857999998"/>
    <n v="366.77531857999998"/>
    <n v="0.94160359434525431"/>
    <n v="3"/>
    <n v="6.2842892271189965E-3"/>
    <n v="2.3049221833254316"/>
    <n v="2.1703230125053374"/>
  </r>
  <r>
    <x v="0"/>
    <s v="1108720131006002"/>
    <n v="191.71497518000001"/>
    <n v="191.71497518000001"/>
    <n v="0.94160359434525442"/>
    <n v="9"/>
    <n v="3.7705735362713981E-2"/>
    <n v="7.2287541192063598"/>
    <n v="6.8066208612827719"/>
  </r>
  <r>
    <x v="0"/>
    <s v="1108720131006015"/>
    <n v="279.24514687999999"/>
    <n v="279.24514687999999"/>
    <n v="0.94160359434525442"/>
    <n v="2"/>
    <n v="9.4264338406784942E-2"/>
    <n v="26.322859023948684"/>
    <n v="24.785698670393497"/>
  </r>
  <r>
    <x v="0"/>
    <s v="1108720131006024"/>
    <n v="454.30549029000002"/>
    <n v="454.30549029000002"/>
    <n v="0.94160359434525442"/>
    <n v="4"/>
    <n v="3.7705735362713981E-2"/>
    <n v="17.129922590702765"/>
    <n v="16.129596682261695"/>
  </r>
  <r>
    <x v="0"/>
    <s v="1108720131006026"/>
    <n v="191.71497518000001"/>
    <n v="191.71497518000001"/>
    <n v="1.4330047042345417"/>
    <n v="2"/>
    <n v="1.0070543909"/>
    <n v="193.06740755630355"/>
    <n v="276.66650326255052"/>
  </r>
  <r>
    <x v="0"/>
    <s v="1108720131006028"/>
    <n v="191.71497518000001"/>
    <n v="191.71497518000001"/>
    <n v="0.94160359434525442"/>
    <n v="12"/>
    <n v="1.8852867681356991E-2"/>
    <n v="3.6143770596031799"/>
    <n v="3.4033104306413859"/>
  </r>
  <r>
    <x v="0"/>
    <s v="1108720131006032"/>
    <n v="279.24514687999999"/>
    <n v="279.24514687999999"/>
    <n v="0.94160359434525442"/>
    <n v="2"/>
    <n v="1.8852867681356991E-2"/>
    <n v="5.2645718047897381"/>
    <n v="4.9571397340787007"/>
  </r>
  <r>
    <x v="0"/>
    <s v="1108720131006033"/>
    <n v="191.71497518000001"/>
    <n v="191.71497518000001"/>
    <n v="0.94160359434525431"/>
    <n v="6"/>
    <n v="1.2568578454237993E-2"/>
    <n v="2.4095847064021196"/>
    <n v="2.2688736204275903"/>
  </r>
  <r>
    <x v="0"/>
    <s v="1108720131006040"/>
    <n v="191.71497518000001"/>
    <n v="191.71497518000001"/>
    <n v="0.94160359434525431"/>
    <n v="4"/>
    <n v="6.2842892271189965E-3"/>
    <n v="1.2047923532010598"/>
    <n v="1.1344368102137952"/>
  </r>
  <r>
    <x v="0"/>
    <s v="1108720131006048"/>
    <n v="191.71497518000001"/>
    <n v="191.71497518000001"/>
    <n v="0.94160359434525442"/>
    <n v="4"/>
    <n v="0.15710723067797491"/>
    <n v="30.119808830026496"/>
    <n v="28.36092025534488"/>
  </r>
  <r>
    <x v="0"/>
    <s v="1108720131011003"/>
    <n v="372.98776568"/>
    <n v="372.98776568"/>
    <n v="0.94160359434525442"/>
    <n v="2"/>
    <n v="6.2842892271189971E-2"/>
    <n v="23.439629977100086"/>
    <n v="22.070839836560214"/>
  </r>
  <r>
    <x v="0"/>
    <s v="1108720131011012"/>
    <n v="283.38677827999999"/>
    <n v="283.38677827999999"/>
    <n v="0.30313561049444221"/>
    <n v="4"/>
    <n v="3.3867312852000002"/>
    <n v="959.75486781291181"/>
    <n v="290.93587777947971"/>
  </r>
  <r>
    <x v="0"/>
    <s v="1108720131014007"/>
    <n v="424.69635929999998"/>
    <n v="424.69635929999998"/>
    <n v="0.94160359434525431"/>
    <n v="5"/>
    <n v="1.2568578454237993E-2"/>
    <n v="5.3378295110912974"/>
    <n v="5.0261194536457374"/>
  </r>
  <r>
    <x v="0"/>
    <s v="1108720131014016"/>
    <n v="168.28711465000001"/>
    <n v="168.28711465000001"/>
    <n v="0.94160359434525442"/>
    <n v="4"/>
    <n v="3.7705735362713981E-2"/>
    <n v="6.3453894099476074"/>
    <n v="5.9748414759269801"/>
  </r>
  <r>
    <x v="0"/>
    <s v="1108720131022006"/>
    <n v="140.20127761000001"/>
    <n v="140.20127761000001"/>
    <n v="0.94160359434525442"/>
    <n v="4"/>
    <n v="3.7705735362713981E-2"/>
    <n v="5.286392271077057"/>
    <n v="4.9776859635651292"/>
  </r>
  <r>
    <x v="0"/>
    <s v="1108720131022008"/>
    <n v="140.20127761000001"/>
    <n v="140.20127761000001"/>
    <n v="0.94160359434525442"/>
    <n v="4"/>
    <n v="3.7705735362713981E-2"/>
    <n v="5.286392271077057"/>
    <n v="4.9776859635651292"/>
  </r>
  <r>
    <x v="0"/>
    <s v="1108720131022013"/>
    <n v="275.93223144000001"/>
    <n v="275.93223144000001"/>
    <n v="0.94160359434525442"/>
    <n v="3"/>
    <n v="1.8852867681356991E-2"/>
    <n v="5.2021138483598932"/>
    <n v="4.8983290978088991"/>
  </r>
  <r>
    <x v="0"/>
    <s v="1108720131022014"/>
    <n v="162.82310325"/>
    <n v="162.82310325"/>
    <n v="0.94160359434525431"/>
    <n v="4"/>
    <n v="6.2842892271189965E-3"/>
    <n v="1.0232274736800591"/>
    <n v="0.96347466704995777"/>
  </r>
  <r>
    <x v="0"/>
    <s v="1108720131022017"/>
    <n v="208.06675453"/>
    <n v="208.06675453"/>
    <n v="0.94160359434525431"/>
    <n v="2"/>
    <n v="1.2568578454237993E-2"/>
    <n v="2.6151033280289835"/>
    <n v="2.4623906932563275"/>
  </r>
  <r>
    <x v="0"/>
    <s v="1108720131026009"/>
    <n v="203.90573997999999"/>
    <n v="203.90573997999999"/>
    <n v="0.94160359434525431"/>
    <n v="2"/>
    <n v="6.2842892271189965E-3"/>
    <n v="1.2814026451040412"/>
    <n v="1.2065733364334814"/>
  </r>
  <r>
    <x v="0"/>
    <s v="1108720131026012"/>
    <n v="203.90573997999999"/>
    <n v="203.90573997999999"/>
    <n v="0.94160359434525431"/>
    <n v="4"/>
    <n v="1.2568578454237993E-2"/>
    <n v="2.5628052902080825"/>
    <n v="2.4131466728669628"/>
  </r>
  <r>
    <x v="0"/>
    <s v="1108720131116003"/>
    <n v="101.80259583"/>
    <n v="101.80259583"/>
    <n v="0.94160359434525431"/>
    <n v="2"/>
    <n v="1.2568578454237993E-2"/>
    <n v="1.2795139125344366"/>
    <n v="1.2047948990571848"/>
  </r>
  <r>
    <x v="0"/>
    <s v="1108720131116009"/>
    <n v="227.42129262"/>
    <n v="227.42129262"/>
    <n v="0.94160359434525442"/>
    <n v="10"/>
    <n v="0.15082294145085592"/>
    <n v="34.300348301504236"/>
    <n v="32.297331247990535"/>
  </r>
  <r>
    <x v="0"/>
    <s v="1108720131116011"/>
    <n v="101.80259583000002"/>
    <n v="101.80259583000002"/>
    <n v="0.94160359434525442"/>
    <n v="9"/>
    <n v="0.18852867681356988"/>
    <n v="19.192708688016552"/>
    <n v="18.071923485857777"/>
  </r>
  <r>
    <x v="0"/>
    <s v="1108720131116014"/>
    <n v="101.80259583"/>
    <n v="101.80259583"/>
    <n v="0.94160359434525442"/>
    <n v="4"/>
    <n v="3.7705735362713981E-2"/>
    <n v="3.8385417376033097"/>
    <n v="3.614384697171555"/>
  </r>
  <r>
    <x v="0"/>
    <s v="1108720131116020"/>
    <n v="101.80259583"/>
    <n v="101.80259583"/>
    <n v="0.94160359434525442"/>
    <n v="4"/>
    <n v="3.7705735362713981E-2"/>
    <n v="3.8385417376033097"/>
    <n v="3.614384697171555"/>
  </r>
  <r>
    <x v="0"/>
    <s v="1108720131116022"/>
    <n v="129.71786177999999"/>
    <n v="129.71786177999999"/>
    <n v="0.94160359434525442"/>
    <n v="12"/>
    <n v="0.22623441217628387"/>
    <n v="29.34664420856274"/>
    <n v="27.63290566875402"/>
  </r>
  <r>
    <x v="0"/>
    <s v="1108720131116025"/>
    <n v="101.80259583000002"/>
    <n v="101.80259583000002"/>
    <n v="0.94160359434525442"/>
    <n v="9"/>
    <n v="1.8852867681356991E-2"/>
    <n v="1.9192708688016553"/>
    <n v="1.8071923485857779"/>
  </r>
  <r>
    <x v="0"/>
    <s v="1108720131117001"/>
    <n v="25.166398906000001"/>
    <n v="25.166398906000001"/>
    <n v="1.6687944700073374"/>
    <n v="8"/>
    <n v="9.0443090384627141"/>
    <n v="227.61268909109398"/>
    <n v="379.83879685871705"/>
  </r>
  <r>
    <x v="0"/>
    <s v="1511220130219001"/>
    <n v="329.38114158000002"/>
    <n v="329.38114158000002"/>
    <n v="0.94160359434525431"/>
    <n v="4"/>
    <n v="6.2842892271189965E-3"/>
    <n v="2.0699263596473512"/>
    <n v="1.9490501002739333"/>
  </r>
  <r>
    <x v="0"/>
    <s v="1511220130520002"/>
    <n v="4324.4933354000004"/>
    <n v="4324.4933354000004"/>
    <n v="0.94160359434525431"/>
    <n v="3"/>
    <n v="6.2842892271189965E-3"/>
    <n v="27.176366880402121"/>
    <n v="25.589364735831964"/>
  </r>
  <r>
    <x v="0"/>
    <s v="1511220130720001"/>
    <n v="107.64555639"/>
    <n v="107.64555639"/>
    <n v="1.187285486819297"/>
    <n v="6"/>
    <n v="0.97430408635423793"/>
    <n v="104.87950546865254"/>
    <n v="124.52191470771625"/>
  </r>
  <r>
    <x v="0"/>
    <s v="1511220130727004"/>
    <n v="562.77392671999996"/>
    <n v="562.77392671999996"/>
    <n v="0.94160359434525442"/>
    <n v="2"/>
    <n v="6.2842892271189971E-2"/>
    <n v="35.36634124989952"/>
    <n v="33.301074039746226"/>
  </r>
  <r>
    <x v="0"/>
    <s v="1511220130727009"/>
    <n v="562.77392671999996"/>
    <n v="562.77392671999996"/>
    <n v="0.94160359434525431"/>
    <n v="2"/>
    <n v="6.2842892271189965E-3"/>
    <n v="3.5366341249899516"/>
    <n v="3.3301074039746217"/>
  </r>
  <r>
    <x v="0"/>
    <s v="1511220130727010"/>
    <n v="357.01264967999998"/>
    <n v="357.01264967999998"/>
    <n v="0.94160359434525431"/>
    <n v="4"/>
    <n v="1.2568578454237993E-2"/>
    <n v="4.487141496658464"/>
    <n v="4.2251085615893533"/>
  </r>
  <r>
    <x v="0"/>
    <s v="1511220130823002"/>
    <n v="3452.6902752999999"/>
    <n v="3452.6902752999999"/>
    <n v="0.94160359434525442"/>
    <n v="12"/>
    <n v="1.8852867681356991E-2"/>
    <n v="65.093112904938934"/>
    <n v="61.291909078411969"/>
  </r>
  <r>
    <x v="0"/>
    <s v="1511220130902001"/>
    <n v="41.490015765000003"/>
    <n v="41.490015765000003"/>
    <n v="0.94160359434525442"/>
    <n v="4"/>
    <n v="1.8852867681356991E-2"/>
    <n v="0.78220577731496055"/>
    <n v="0.73652777143739057"/>
  </r>
  <r>
    <x v="0"/>
    <s v="1511220130914001"/>
    <n v="99.926374594999984"/>
    <n v="99.926374594999984"/>
    <n v="0.95451403124442047"/>
    <n v="36"/>
    <n v="8.8144176987779961"/>
    <n v="880.79280480488774"/>
    <n v="840.7290908053933"/>
  </r>
  <r>
    <x v="0"/>
    <s v="1515620130105007"/>
    <n v="683.43204199000002"/>
    <n v="683.43204199000002"/>
    <n v="0.94160359434525431"/>
    <n v="2"/>
    <n v="1.2568578454237993E-2"/>
    <n v="8.5897692378913888"/>
    <n v="8.088157588994827"/>
  </r>
  <r>
    <x v="0"/>
    <s v="1515620130107001"/>
    <n v="552.37777655000002"/>
    <n v="552.37777655000002"/>
    <n v="1.2198911840896558"/>
    <n v="3"/>
    <n v="3"/>
    <n v="1657.1333296500002"/>
    <n v="2021.5223397011725"/>
  </r>
  <r>
    <x v="0"/>
    <s v="1515620130107007"/>
    <n v="552.37777655000002"/>
    <n v="552.37777655000002"/>
    <n v="0.94160359434525442"/>
    <n v="4"/>
    <n v="8.1695759952546951E-2"/>
    <n v="45.126922236150421"/>
    <n v="42.491672179298021"/>
  </r>
  <r>
    <x v="0"/>
    <s v="1515620130120001"/>
    <n v="220.40313448000001"/>
    <n v="220.40313448000001"/>
    <n v="0.94160359434525431"/>
    <n v="1"/>
    <n v="1.2568578454237993E-2"/>
    <n v="2.7701540872718469"/>
    <n v="2.6083870454653684"/>
  </r>
  <r>
    <x v="0"/>
    <s v="1515620130127008"/>
    <n v="261.65123702"/>
    <n v="261.65123702"/>
    <n v="0.94160359434525442"/>
    <n v="6"/>
    <n v="3.1421446135594985E-2"/>
    <n v="8.2214602503357259"/>
    <n v="7.7413565224827545"/>
  </r>
  <r>
    <x v="0"/>
    <s v="1515620130202011"/>
    <n v="572.09853328999998"/>
    <n v="572.09853328999998"/>
    <n v="0.94160359434525442"/>
    <n v="6"/>
    <n v="8.7980049179665953E-2"/>
    <n v="50.333257094468955"/>
    <n v="47.393975795255749"/>
  </r>
  <r>
    <x v="0"/>
    <s v="1515620130218001"/>
    <n v="3432.5664615999999"/>
    <n v="3432.5664615999999"/>
    <n v="0.94160359434525442"/>
    <n v="2"/>
    <n v="1.8852867681356991E-2"/>
    <n v="64.713721308008559"/>
    <n v="60.934672587077941"/>
  </r>
  <r>
    <x v="0"/>
    <s v="1515620130224005"/>
    <n v="293.52123003999998"/>
    <n v="293.52123003999998"/>
    <n v="0.94160359434525442"/>
    <n v="15"/>
    <n v="3.7705735362713981E-2"/>
    <n v="11.067433823226532"/>
    <n v="10.421135468128343"/>
  </r>
  <r>
    <x v="0"/>
    <s v="1515620130224008"/>
    <n v="197.20492324"/>
    <n v="197.20492324"/>
    <n v="0.94160359434525431"/>
    <n v="4"/>
    <n v="6.2842892271189965E-3"/>
    <n v="1.2392927746519606"/>
    <n v="1.1669225310583895"/>
  </r>
  <r>
    <x v="0"/>
    <s v="1515620130224012"/>
    <n v="269.44215334"/>
    <n v="269.44215334"/>
    <n v="0.5416757407534647"/>
    <n v="6"/>
    <n v="1.0314214461355951"/>
    <n v="277.90841544783154"/>
    <n v="150.53624679932577"/>
  </r>
  <r>
    <x v="0"/>
    <s v="1515620130227004"/>
    <n v="645.79077794"/>
    <n v="645.79077794"/>
    <n v="0.94160359434525431"/>
    <n v="2"/>
    <n v="6.2842892271189965E-3"/>
    <n v="4.0583360287811381"/>
    <n v="3.8213437917611652"/>
  </r>
  <r>
    <x v="0"/>
    <s v="1515620130407012"/>
    <n v="916.02092798000001"/>
    <n v="916.02092798000001"/>
    <n v="0.94160359434525442"/>
    <n v="1"/>
    <n v="0.12568578454237994"/>
    <n v="115.13080899040521"/>
    <n v="108.40758356524248"/>
  </r>
  <r>
    <x v="0"/>
    <s v="1515620130407015"/>
    <n v="1125.3509806"/>
    <n v="1125.3509806"/>
    <n v="0.94160359434525442"/>
    <n v="12"/>
    <n v="5.6558603044070968E-2"/>
    <n v="63.648279397011407"/>
    <n v="59.931448654116942"/>
  </r>
  <r>
    <x v="0"/>
    <s v="1515620130414004"/>
    <n v="443.06476447"/>
    <n v="443.06476447"/>
    <n v="0.94160359434525442"/>
    <n v="4"/>
    <n v="0.15082294145085592"/>
    <n v="66.824331030596085"/>
    <n v="62.922030288126393"/>
  </r>
  <r>
    <x v="0"/>
    <s v="1515620130507004"/>
    <n v="611.75819442"/>
    <n v="611.75819442"/>
    <n v="0.94160359434525442"/>
    <n v="9"/>
    <n v="0.37705735362713977"/>
    <n v="230.66792584772247"/>
    <n v="217.1977480783801"/>
  </r>
  <r>
    <x v="0"/>
    <s v="1515620130507007"/>
    <n v="611.75819442"/>
    <n v="611.75819442"/>
    <n v="0.94160359434525442"/>
    <n v="4"/>
    <n v="3.7705735362713981E-2"/>
    <n v="23.066792584772248"/>
    <n v="21.719774807838011"/>
  </r>
  <r>
    <x v="0"/>
    <s v="1515620130507009"/>
    <n v="611.75819442"/>
    <n v="611.75819442"/>
    <n v="0.94160359434525442"/>
    <n v="9"/>
    <n v="7.5411470725427962E-2"/>
    <n v="46.133585169544496"/>
    <n v="43.439549615676022"/>
  </r>
  <r>
    <x v="0"/>
    <s v="1515620130509012"/>
    <n v="1087.1033918000001"/>
    <n v="1087.1033918000001"/>
    <n v="0.94160359434525442"/>
    <n v="3"/>
    <n v="1.8852867681356991E-2"/>
    <n v="20.495016401559788"/>
    <n v="19.298181109873639"/>
  </r>
  <r>
    <x v="0"/>
    <s v="1515620130511004"/>
    <n v="995.25452539000003"/>
    <n v="995.25452539000003"/>
    <n v="1.1874068186888718"/>
    <n v="4"/>
    <n v="1.012568578454238"/>
    <n v="1007.7634599742996"/>
    <n v="1196.6252039989733"/>
  </r>
  <r>
    <x v="0"/>
    <s v="1515620130511007"/>
    <n v="300.12271779000002"/>
    <n v="300.12271779000002"/>
    <n v="0.94160359434525431"/>
    <n v="4"/>
    <n v="6.2842892271189965E-3"/>
    <n v="1.886057962221372"/>
    <n v="1.7759189563711297"/>
  </r>
  <r>
    <x v="0"/>
    <s v="1515620130511013"/>
    <n v="415.97801906000001"/>
    <n v="415.97801906000001"/>
    <n v="0.94160359434525442"/>
    <n v="6"/>
    <n v="3.7705735362713981E-2"/>
    <n v="15.684757103382353"/>
    <n v="14.768823664977084"/>
  </r>
  <r>
    <x v="0"/>
    <s v="1515620130511015"/>
    <n v="300.12271779000002"/>
    <n v="300.12271779000002"/>
    <n v="0.94160359434525442"/>
    <n v="4"/>
    <n v="3.7705735362713981E-2"/>
    <n v="11.316347773328232"/>
    <n v="10.65551373822678"/>
  </r>
  <r>
    <x v="0"/>
    <s v="1515620130511017"/>
    <n v="300.12271779000002"/>
    <n v="300.12271779000002"/>
    <n v="0.94160359434525442"/>
    <n v="9"/>
    <n v="5.6558603044070968E-2"/>
    <n v="16.974521659992348"/>
    <n v="15.98327060734017"/>
  </r>
  <r>
    <x v="0"/>
    <s v="1515620130530001"/>
    <n v="1397.1788445"/>
    <n v="1397.1788445"/>
    <n v="0.94160359434525431"/>
    <n v="4"/>
    <n v="6.2842892271189965E-3"/>
    <n v="8.7802759608499166"/>
    <n v="8.2675394040795123"/>
  </r>
  <r>
    <x v="0"/>
    <s v="1515620130617005"/>
    <n v="259.00465688999998"/>
    <n v="259.00465688999998"/>
    <n v="0.94160359434525431"/>
    <n v="6"/>
    <n v="1.2568578454237993E-2"/>
    <n v="3.2553203501349577"/>
    <n v="3.065221342432328"/>
  </r>
  <r>
    <x v="0"/>
    <s v="1515620130617007"/>
    <n v="211.48057438999999"/>
    <n v="211.48057438999999"/>
    <n v="1.5104649413711377"/>
    <n v="4"/>
    <n v="10.18852867681357"/>
    <n v="2154.6758967615206"/>
    <n v="3254.5624020756936"/>
  </r>
  <r>
    <x v="0"/>
    <s v="1515620130617012"/>
    <n v="259.00465688999998"/>
    <n v="259.00465688999998"/>
    <n v="1.1401646866935173"/>
    <n v="3"/>
    <n v="1.0314214461355951"/>
    <n v="267.14295776533737"/>
    <n v="304.58696674289541"/>
  </r>
  <r>
    <x v="0"/>
    <s v="1515620130617014"/>
    <n v="306.52873939"/>
    <n v="306.52873939"/>
    <n v="0.94160359434525442"/>
    <n v="2"/>
    <n v="3.7705735362713981E-2"/>
    <n v="11.55789152850566"/>
    <n v="10.882952206293496"/>
  </r>
  <r>
    <x v="0"/>
    <s v="1515620130617017"/>
    <n v="306.52873939"/>
    <n v="306.52873939"/>
    <n v="0.94160359434525442"/>
    <n v="2"/>
    <n v="3.1421446135594985E-2"/>
    <n v="9.6315762737547175"/>
    <n v="9.0691268385779136"/>
  </r>
  <r>
    <x v="0"/>
    <s v="1515620130624003"/>
    <n v="217.77019093999999"/>
    <n v="217.77019093999999"/>
    <n v="0.94160359434525431"/>
    <n v="20"/>
    <n v="5.0274313816951972E-2"/>
    <n v="10.94824691929511"/>
    <n v="10.308908650987634"/>
  </r>
  <r>
    <x v="0"/>
    <s v="1515620130707005"/>
    <n v="229.02830979000001"/>
    <n v="229.02830979000001"/>
    <n v="1.1611012475070219"/>
    <n v="3"/>
    <n v="3"/>
    <n v="687.08492937000005"/>
    <n v="797.77516863478115"/>
  </r>
  <r>
    <x v="0"/>
    <s v="1515620130712007"/>
    <n v="1088.615599"/>
    <n v="1088.615599"/>
    <n v="1.0429356585072183"/>
    <n v="4"/>
    <n v="1.150822941450856"/>
    <n v="1252.8038057504655"/>
    <n v="1306.593762130711"/>
  </r>
  <r>
    <x v="0"/>
    <s v="1515620130728001"/>
    <n v="214.42892853999999"/>
    <n v="214.42892853999999"/>
    <n v="1.2336709503657979"/>
    <n v="3"/>
    <n v="2.0062842892271191"/>
    <n v="430.20539048560659"/>
    <n v="530.73189293286748"/>
  </r>
  <r>
    <x v="0"/>
    <s v="1515620130728007"/>
    <n v="235.48811384000001"/>
    <n v="235.48811384000001"/>
    <n v="1.0519763307047667"/>
    <n v="12"/>
    <n v="1.056558603044071"/>
    <n v="248.80699259227359"/>
    <n v="261.73906712090803"/>
  </r>
  <r>
    <x v="0"/>
    <s v="1515620130728010"/>
    <n v="214.42892853999999"/>
    <n v="214.42892853999999"/>
    <n v="0.94160359434525442"/>
    <n v="2"/>
    <n v="1.8852867681356991E-2"/>
    <n v="4.042600216819773"/>
    <n v="3.8065268946584032"/>
  </r>
  <r>
    <x v="0"/>
    <s v="1515620130728017"/>
    <n v="214.42892853999999"/>
    <n v="214.42892853999999"/>
    <n v="0.94160359434525431"/>
    <n v="4"/>
    <n v="1.2568578454237993E-2"/>
    <n v="2.6950668112131821"/>
    <n v="2.5376845964389352"/>
  </r>
  <r>
    <x v="0"/>
    <s v="1515620130810008"/>
    <n v="430.07488377999999"/>
    <n v="430.07488377999999"/>
    <n v="0.94160359434525431"/>
    <n v="3"/>
    <n v="6.2842892271189965E-3"/>
    <n v="2.7027149589931083"/>
    <n v="2.5448861198785973"/>
  </r>
  <r>
    <x v="0"/>
    <s v="1515620130810013"/>
    <n v="337.13371339000003"/>
    <n v="337.13371339000003"/>
    <n v="0.94160359434525442"/>
    <n v="4"/>
    <n v="7.5411470725427962E-2"/>
    <n v="25.423749157864808"/>
    <n v="23.939093588777638"/>
  </r>
  <r>
    <x v="0"/>
    <s v="1515620130810015"/>
    <n v="337.13371339000003"/>
    <n v="337.13371339000003"/>
    <n v="0.94160359434525442"/>
    <n v="12"/>
    <n v="3.1421446135594985E-2"/>
    <n v="10.593228815777003"/>
    <n v="9.9746223286573485"/>
  </r>
  <r>
    <x v="0"/>
    <s v="1515620130810019"/>
    <n v="337.13371339000003"/>
    <n v="337.13371339000003"/>
    <n v="0.94160359434525431"/>
    <n v="16"/>
    <n v="0.10054862763390394"/>
    <n v="33.898332210486409"/>
    <n v="31.918791451703513"/>
  </r>
  <r>
    <x v="0"/>
    <s v="1515620130817008"/>
    <n v="2579.6840849999999"/>
    <n v="2579.6840849999999"/>
    <n v="0.94160359434525431"/>
    <n v="3"/>
    <n v="6.2842892271189965E-3"/>
    <n v="16.211480904735826"/>
    <n v="15.264788689558708"/>
  </r>
  <r>
    <x v="0"/>
    <s v="1515620130817010"/>
    <n v="1500.3806572999999"/>
    <n v="1500.3806572999999"/>
    <n v="1.2313405578350116"/>
    <n v="15"/>
    <n v="1.1633915199050939"/>
    <n v="1745.5301333324508"/>
    <n v="2149.3420480954023"/>
  </r>
  <r>
    <x v="0"/>
    <s v="1515620130818001"/>
    <n v="383.12419311999997"/>
    <n v="383.12419311999997"/>
    <n v="1.0582188584874124"/>
    <n v="2"/>
    <n v="1"/>
    <n v="383.12419311999997"/>
    <n v="405.42924630235729"/>
  </r>
  <r>
    <x v="0"/>
    <s v="1515620130824001"/>
    <n v="412.87157394000002"/>
    <n v="412.87157394000002"/>
    <n v="0.94160359434525442"/>
    <n v="20"/>
    <n v="0.12568578454237994"/>
    <n v="51.892087685896129"/>
    <n v="48.861776283118914"/>
  </r>
  <r>
    <x v="0"/>
    <s v="1515620130824007"/>
    <n v="465.19561420000002"/>
    <n v="465.19561420000002"/>
    <n v="1.0060290429926892"/>
    <n v="6"/>
    <n v="1.12568578454238"/>
    <n v="523.66408993640141"/>
    <n v="526.82128324835548"/>
  </r>
  <r>
    <x v="0"/>
    <s v="1515620130824009"/>
    <n v="430.31292069"/>
    <n v="430.31292069"/>
    <n v="0.94724755951441475"/>
    <n v="12"/>
    <n v="3.081695759952547"/>
    <n v="1326.0935031431695"/>
    <n v="1256.1388345402881"/>
  </r>
  <r>
    <x v="0"/>
    <s v="1515620130824015"/>
    <n v="360.54753368000002"/>
    <n v="360.54753368000002"/>
    <n v="1.1730430277420285"/>
    <n v="4"/>
    <n v="1.0754114707254279"/>
    <n v="387.73695346123458"/>
    <n v="454.83212985563659"/>
  </r>
  <r>
    <x v="0"/>
    <s v="1515620130824018"/>
    <n v="360.54753368000002"/>
    <n v="360.54753368000002"/>
    <n v="0.94160359434525442"/>
    <n v="9"/>
    <n v="0.37705735362713977"/>
    <n v="135.94709890617284"/>
    <n v="128.00827697086214"/>
  </r>
  <r>
    <x v="0"/>
    <s v="1515620130824021"/>
    <n v="779.13985577000005"/>
    <n v="779.13985577000005"/>
    <n v="0.94160359434525431"/>
    <n v="3"/>
    <n v="1.2568578454237993E-2"/>
    <n v="9.7926804040689195"/>
    <n v="9.2208230667456323"/>
  </r>
  <r>
    <x v="0"/>
    <s v="1515620130824022"/>
    <n v="360.54753368000002"/>
    <n v="360.54753368000002"/>
    <n v="0.98237178806764747"/>
    <n v="9"/>
    <n v="10.1319700737695"/>
    <n v="3653.0568214171608"/>
    <n v="3588.6599615682931"/>
  </r>
  <r>
    <x v="0"/>
    <s v="1515620130824025"/>
    <n v="465.19561420000002"/>
    <n v="465.19561420000002"/>
    <n v="0.9817028364035294"/>
    <n v="6"/>
    <n v="5.55100076754238"/>
    <n v="2582.3012114815492"/>
    <n v="2535.0524237597069"/>
  </r>
  <r>
    <x v="0"/>
    <s v="1515620130824027"/>
    <n v="360.54753368000002"/>
    <n v="360.54753368000002"/>
    <n v="1.2904555559854225"/>
    <n v="9"/>
    <n v="9.0754114707254274"/>
    <n v="3272.1172229012345"/>
    <n v="4222.5218501284889"/>
  </r>
  <r>
    <x v="0"/>
    <s v="1515620130824030"/>
    <n v="674.49177525000005"/>
    <n v="674.49177525000005"/>
    <n v="1.0206726420382208"/>
    <n v="10"/>
    <n v="4.9491770786966178"/>
    <n v="3338.1792338366909"/>
    <n v="3407.1882181972192"/>
  </r>
  <r>
    <x v="0"/>
    <s v="1515620130824032"/>
    <n v="465.19561420000002"/>
    <n v="465.19561420000002"/>
    <n v="0.94160359434525431"/>
    <n v="6"/>
    <n v="0.10054862763390394"/>
    <n v="46.774780589121043"/>
    <n v="44.043301527427005"/>
  </r>
  <r>
    <x v="0"/>
    <s v="1515620130824034"/>
    <n v="569.84369473000004"/>
    <n v="569.84369473000004"/>
    <n v="0.94160359434525431"/>
    <n v="4"/>
    <n v="6.2842892271189965E-3"/>
    <n v="3.5810625919334251"/>
    <n v="3.371941408139846"/>
  </r>
  <r>
    <x v="0"/>
    <s v="1515620130824036"/>
    <n v="500.07830770999999"/>
    <n v="500.07830770999999"/>
    <n v="1.3968492501870513"/>
    <n v="15"/>
    <n v="8.7523344328339032"/>
    <n v="4376.8525916835406"/>
    <n v="6113.8032608724061"/>
  </r>
  <r>
    <x v="0"/>
    <s v="1515620130824039"/>
    <n v="639.60908173999997"/>
    <n v="639.60908173999997"/>
    <n v="1.0554980127696767"/>
    <n v="21"/>
    <n v="8.0803263632135707"/>
    <n v="5168.2501253345454"/>
    <n v="5455.0777367872452"/>
  </r>
  <r>
    <x v="0"/>
    <s v="1515620130824042"/>
    <n v="465.19561420000002"/>
    <n v="465.19561420000002"/>
    <n v="0.84877970943631253"/>
    <n v="3"/>
    <n v="3.1001799903"/>
    <n v="1442.1901347181586"/>
    <n v="1224.101723497995"/>
  </r>
  <r>
    <x v="0"/>
    <s v="1515620130830001"/>
    <n v="1575.7919488"/>
    <n v="1575.7919488"/>
    <n v="0.94160359434525442"/>
    <n v="9"/>
    <n v="3.7705735362713981E-2"/>
    <n v="59.416394208148141"/>
    <n v="55.946690349426845"/>
  </r>
  <r>
    <x v="0"/>
    <s v="1515620130906001"/>
    <n v="531.38763830000005"/>
    <n v="531.38763830000005"/>
    <n v="0.94160359434525442"/>
    <n v="4"/>
    <n v="7.5411470725427962E-2"/>
    <n v="40.072723329514758"/>
    <n v="37.73262032227403"/>
  </r>
  <r>
    <x v="0"/>
    <s v="1515620130906005"/>
    <n v="531.38763830000005"/>
    <n v="531.38763830000005"/>
    <n v="0.94160359434525431"/>
    <n v="4"/>
    <n v="2.5137156908475986E-2"/>
    <n v="13.357574443171584"/>
    <n v="12.577540107424673"/>
  </r>
  <r>
    <x v="0"/>
    <s v="1515620130906018"/>
    <n v="531.38763830000005"/>
    <n v="531.38763830000005"/>
    <n v="0.94160359434525442"/>
    <n v="1"/>
    <n v="1.8852867681356991E-2"/>
    <n v="10.01818083237869"/>
    <n v="9.4331550805685076"/>
  </r>
  <r>
    <x v="0"/>
    <s v="1515620130911008"/>
    <n v="659.32891197000004"/>
    <n v="659.32891197000004"/>
    <n v="0.94160359434525431"/>
    <n v="2"/>
    <n v="1.2568578454237993E-2"/>
    <n v="8.2868271572423211"/>
    <n v="7.8029062369772353"/>
  </r>
  <r>
    <x v="0"/>
    <s v="1515620130915003"/>
    <n v="830.74002922"/>
    <n v="830.74002922"/>
    <n v="0.94160359434525431"/>
    <n v="2"/>
    <n v="1.2568578454237993E-2"/>
    <n v="10.441221232327532"/>
    <n v="9.8314914417135899"/>
  </r>
  <r>
    <x v="0"/>
    <s v="1515620130915010"/>
    <n v="830.74002922"/>
    <n v="830.74002922"/>
    <n v="0.94160359434525431"/>
    <n v="3"/>
    <n v="6.2842892271189965E-3"/>
    <n v="5.220610616163766"/>
    <n v="4.915745720856795"/>
  </r>
  <r>
    <x v="0"/>
    <s v="1515620130915016"/>
    <n v="830.74002922"/>
    <n v="830.74002922"/>
    <n v="0.94160359434525442"/>
    <n v="2"/>
    <n v="4.3990024589832977E-2"/>
    <n v="36.544274313146367"/>
    <n v="34.410220045997576"/>
  </r>
  <r>
    <x v="0"/>
    <s v="1515620130915018"/>
    <n v="830.74002922"/>
    <n v="830.74002922"/>
    <n v="0.94160359434525431"/>
    <n v="3"/>
    <n v="1.2568578454237993E-2"/>
    <n v="10.441221232327532"/>
    <n v="9.8314914417135899"/>
  </r>
  <r>
    <x v="0"/>
    <s v="1515620130928003"/>
    <n v="1040.8604912000001"/>
    <n v="1040.8604912000001"/>
    <n v="0.94160359434525431"/>
    <n v="2"/>
    <n v="1.2568578454237993E-2"/>
    <n v="13.082136743563895"/>
    <n v="12.318186979455884"/>
  </r>
  <r>
    <x v="0"/>
    <s v="1515620131012001"/>
    <n v="30.958048460999997"/>
    <n v="30.958048460999997"/>
    <n v="0.94160359434525442"/>
    <n v="25"/>
    <n v="0.11940149531526094"/>
    <n v="3.6964372782857122"/>
    <n v="3.4805786275056163"/>
  </r>
  <r>
    <x v="0"/>
    <s v="1515620131109004"/>
    <n v="1963.6346136"/>
    <n v="1963.6346136"/>
    <n v="0.94160359434525442"/>
    <n v="4"/>
    <n v="7.5411470725427962E-2"/>
    <n v="148.08057417893343"/>
    <n v="139.4332008995928"/>
  </r>
  <r>
    <x v="0"/>
    <s v="1515620131207004"/>
    <n v="1304.3759858000001"/>
    <n v="1304.3759858000001"/>
    <n v="0.94160359434525431"/>
    <n v="3"/>
    <n v="6.2842892271189965E-3"/>
    <n v="8.1970759556756612"/>
    <n v="7.7183961829852628"/>
  </r>
  <r>
    <x v="0"/>
    <s v="1515620131207012"/>
    <n v="1304.3759858000001"/>
    <n v="1304.3759858000001"/>
    <n v="0.94160359434525431"/>
    <n v="3"/>
    <n v="6.2842892271189965E-3"/>
    <n v="8.1970759556756612"/>
    <n v="7.7183961829852628"/>
  </r>
  <r>
    <x v="0"/>
    <s v="1515620131220013"/>
    <n v="1065.6147648000001"/>
    <n v="1065.6147648000001"/>
    <n v="0.94160359434525442"/>
    <n v="1"/>
    <n v="1.8852867681356991E-2"/>
    <n v="20.089894160074753"/>
    <n v="18.916716551142123"/>
  </r>
  <r>
    <x v="0"/>
    <s v="1530420130112006"/>
    <n v="94.698955431000002"/>
    <n v="94.698955431000002"/>
    <n v="0.94160359434525442"/>
    <n v="12"/>
    <n v="3.1421446135594985E-2"/>
    <n v="2.9755781271722768"/>
    <n v="2.8018150598005365"/>
  </r>
  <r>
    <x v="0"/>
    <s v="1530420130518067"/>
    <n v="117.78932408"/>
    <n v="117.78932408"/>
    <n v="0.94160359434525431"/>
    <n v="16"/>
    <n v="0.10054862763390394"/>
    <n v="11.843554886169155"/>
    <n v="11.151933850642175"/>
  </r>
  <r>
    <x v="0"/>
    <s v="1530420130518078"/>
    <n v="117.78932408"/>
    <n v="117.78932408"/>
    <n v="0.94160359434525431"/>
    <n v="3"/>
    <n v="6.2842892271189965E-3"/>
    <n v="0.74022218038557219"/>
    <n v="0.69699586566513594"/>
  </r>
  <r>
    <x v="0"/>
    <s v="1530420130518093"/>
    <n v="117.78932408"/>
    <n v="117.78932408"/>
    <n v="0.94160359434525431"/>
    <n v="3"/>
    <n v="6.2842892271189965E-3"/>
    <n v="0.74022218038557219"/>
    <n v="0.69699586566513594"/>
  </r>
  <r>
    <x v="0"/>
    <s v="1530420130518104"/>
    <n v="117.78932408"/>
    <n v="117.78932408"/>
    <n v="0.94160359434525431"/>
    <n v="4"/>
    <n v="6.2842892271189965E-3"/>
    <n v="0.74022218038557219"/>
    <n v="0.69699586566513594"/>
  </r>
  <r>
    <x v="0"/>
    <s v="1530420130518111"/>
    <n v="117.78932408"/>
    <n v="117.78932408"/>
    <n v="0.94160359434525442"/>
    <n v="6"/>
    <n v="1.8852867681356991E-2"/>
    <n v="2.2206665411567168"/>
    <n v="2.0909875969954084"/>
  </r>
  <r>
    <x v="0"/>
    <s v="1530420130804008"/>
    <n v="656.39450472999999"/>
    <n v="656.39450472999999"/>
    <n v="0.94160359434525431"/>
    <n v="2"/>
    <n v="6.2842892271189965E-3"/>
    <n v="4.1249729148148484"/>
    <n v="3.8840893231664819"/>
  </r>
  <r>
    <x v="0"/>
    <s v="1530420130804012"/>
    <n v="656.39450472999999"/>
    <n v="656.39450472999999"/>
    <n v="1.3966599492392544"/>
    <n v="9"/>
    <n v="2.0628428922711901"/>
    <n v="1354.0387386081486"/>
    <n v="1891.1316759324409"/>
  </r>
  <r>
    <x v="0"/>
    <s v="1530420130804019"/>
    <n v="656.39450472999999"/>
    <n v="656.39450472999999"/>
    <n v="0.76665607150898496"/>
    <n v="6"/>
    <n v="8.0251371569084764"/>
    <n v="5267.6559294992594"/>
    <n v="4038.4804009709128"/>
  </r>
  <r>
    <x v="0"/>
    <s v="1530420130804022"/>
    <n v="656.39450472999999"/>
    <n v="656.39450472999999"/>
    <n v="1.1899759345909653"/>
    <n v="15"/>
    <n v="3.0062842892271191"/>
    <n v="1973.308487104815"/>
    <n v="2348.189611178836"/>
  </r>
  <r>
    <x v="0"/>
    <s v="1530420130811001"/>
    <n v="1507.158529"/>
    <n v="1507.158529"/>
    <n v="0.66138678655463268"/>
    <n v="4"/>
    <n v="1"/>
    <n v="1507.158529"/>
    <n v="996.81473632371717"/>
  </r>
  <r>
    <x v="0"/>
    <s v="1530420130811007"/>
    <n v="1507.158529"/>
    <n v="1507.158529"/>
    <n v="0.94160359434525431"/>
    <n v="4"/>
    <n v="6.2842892271189965E-3"/>
    <n v="9.4714201073552147"/>
    <n v="8.9183232166395854"/>
  </r>
  <r>
    <x v="0"/>
    <s v="1530420130811017"/>
    <n v="1507.158529"/>
    <n v="1507.158529"/>
    <n v="0.94160359434525431"/>
    <n v="4"/>
    <n v="5.0274313816951972E-2"/>
    <n v="75.771360858841717"/>
    <n v="71.346585733116683"/>
  </r>
  <r>
    <x v="0"/>
    <s v="1530420130908011"/>
    <n v="10.068653126999999"/>
    <n v="10.068653126999999"/>
    <n v="1.1012319164431388"/>
    <n v="20"/>
    <n v="11.227781589725428"/>
    <n v="113.04863821266196"/>
    <n v="124.49276851021678"/>
  </r>
  <r>
    <x v="0"/>
    <s v="1530420131001008"/>
    <n v="1198.1655330999999"/>
    <n v="1198.1655330999999"/>
    <n v="0.94160359434525431"/>
    <n v="2"/>
    <n v="6.2842892271189965E-3"/>
    <n v="7.5296187519656188"/>
    <n v="7.0899160809002542"/>
  </r>
  <r>
    <x v="0"/>
    <s v="1530420131012010"/>
    <n v="28.783951097999999"/>
    <n v="28.783951097999999"/>
    <n v="0.94160359434525431"/>
    <n v="2"/>
    <n v="6.2842892271189965E-3"/>
    <n v="0.18088667379908141"/>
    <n v="0.17032354221837259"/>
  </r>
  <r>
    <x v="0"/>
    <s v="1530420131012012"/>
    <n v="28.783951097999999"/>
    <n v="28.783951097999999"/>
    <n v="1.6755131926050697"/>
    <n v="5"/>
    <n v="1.040310015"/>
    <n v="29.944232598519644"/>
    <n v="50.171956761254449"/>
  </r>
  <r>
    <x v="0"/>
    <s v="1530420131110001"/>
    <n v="6.8923189411000001"/>
    <n v="6.8923189411000001"/>
    <n v="1.895975454967358"/>
    <n v="4"/>
    <n v="0.49706648599999997"/>
    <n v="3.425940756443818"/>
    <n v="6.4954995843897825"/>
  </r>
  <r>
    <x v="0"/>
    <s v="1534520130222022"/>
    <n v="428.57251601000002"/>
    <n v="428.57251601000002"/>
    <n v="0.94160359434525431"/>
    <n v="8"/>
    <n v="1.2568578454237993E-2"/>
    <n v="5.3865472908018539"/>
    <n v="5.0719922901297174"/>
  </r>
  <r>
    <x v="0"/>
    <s v="1534720130901009"/>
    <n v="2474.3809532"/>
    <n v="2474.3809532"/>
    <n v="0.9708317136211525"/>
    <n v="1"/>
    <n v="4.0628428922711901"/>
    <n v="10053.021068479833"/>
    <n v="9759.7916709818255"/>
  </r>
  <r>
    <x v="0"/>
    <s v="1543720130102024"/>
    <n v="380.97520506000001"/>
    <n v="380.97520506000001"/>
    <n v="0.94160359434525431"/>
    <n v="2"/>
    <n v="6.2842892271189965E-3"/>
    <n v="2.3941583769580088"/>
    <n v="2.2543481331754616"/>
  </r>
  <r>
    <x v="0"/>
    <s v="1543720130102026"/>
    <n v="380.97520506000001"/>
    <n v="380.97520506000001"/>
    <n v="0.94160359434525431"/>
    <n v="4"/>
    <n v="2.5137156908475986E-2"/>
    <n v="9.5766335078320353"/>
    <n v="9.0173925327018463"/>
  </r>
  <r>
    <x v="0"/>
    <s v="1543720130106029"/>
    <n v="429.07211192"/>
    <n v="429.07211192"/>
    <n v="0.94160359434525442"/>
    <n v="9"/>
    <n v="3.1421446135594985E-2"/>
    <n v="13.482066252980262"/>
    <n v="12.694762043007071"/>
  </r>
  <r>
    <x v="0"/>
    <s v="1544420130825027"/>
    <n v="74.057937459000001"/>
    <n v="74.057937459000001"/>
    <n v="0.94160359434525431"/>
    <n v="1"/>
    <n v="6.2842892271189965E-3"/>
    <n v="0.46540149855624613"/>
    <n v="0.43822372385422903"/>
  </r>
  <r>
    <x v="0"/>
    <s v="1544720130825001"/>
    <n v="278.18471133000003"/>
    <n v="278.18471133000003"/>
    <n v="1.0582188584549912"/>
    <n v="2"/>
    <n v="1.3599822015"/>
    <n v="378.32625613821546"/>
    <n v="400.35197889413297"/>
  </r>
  <r>
    <x v="0"/>
    <s v="1549120130125004"/>
    <n v="998.36756224999999"/>
    <n v="998.36756224999999"/>
    <n v="0.94160359434525431"/>
    <n v="1"/>
    <n v="1.2568578454237993E-2"/>
    <n v="12.548061032305458"/>
    <n v="11.815299370082442"/>
  </r>
  <r>
    <x v="0"/>
    <s v="1549120130125007"/>
    <n v="998.36756224999999"/>
    <n v="998.36756224999999"/>
    <n v="0.94160359434525442"/>
    <n v="1"/>
    <n v="0.31421446135594983"/>
    <n v="313.70152580763647"/>
    <n v="295.38248425206109"/>
  </r>
  <r>
    <x v="0"/>
    <s v="1549120130210018"/>
    <n v="1090.3130659999999"/>
    <n v="1090.3130659999999"/>
    <n v="0.94160359434525431"/>
    <n v="1"/>
    <n v="6.2842892271189965E-3"/>
    <n v="6.8518426548508833"/>
    <n v="6.451719671695721"/>
  </r>
  <r>
    <x v="0"/>
    <s v="1549120130210021"/>
    <n v="1090.3130659999999"/>
    <n v="1090.3130659999999"/>
    <n v="0.94160359434525431"/>
    <n v="1"/>
    <n v="6.2842892271189965E-3"/>
    <n v="6.8518426548508833"/>
    <n v="6.451719671695721"/>
  </r>
  <r>
    <x v="0"/>
    <s v="1549120130221006"/>
    <n v="308.12680741999998"/>
    <n v="308.12680741999998"/>
    <n v="0.94160359434525442"/>
    <n v="2"/>
    <n v="1.8852867681356991E-2"/>
    <n v="5.8090739293682265"/>
    <n v="5.4698448917104328"/>
  </r>
  <r>
    <x v="0"/>
    <s v="1549120130317010"/>
    <n v="3291.6466823999999"/>
    <n v="3291.6466823999999"/>
    <n v="0.94160359434525431"/>
    <n v="3"/>
    <n v="6.2842892271189965E-3"/>
    <n v="20.685659785688305"/>
    <n v="19.477691605607191"/>
  </r>
  <r>
    <x v="0"/>
    <s v="1549120130410003"/>
    <n v="4887.1928448999997"/>
    <n v="4887.1928448999997"/>
    <n v="0.94160359434525442"/>
    <n v="1"/>
    <n v="1.8852867681356991E-2"/>
    <n v="92.137600038174327"/>
    <n v="86.757095370290401"/>
  </r>
  <r>
    <x v="0"/>
    <s v="1549120130512003"/>
    <n v="871.45286297999996"/>
    <n v="871.45286297999996"/>
    <n v="0.94160359434525442"/>
    <n v="4"/>
    <n v="0.12568578454237994"/>
    <n v="109.52923677534443"/>
    <n v="103.13312303355674"/>
  </r>
  <r>
    <x v="0"/>
    <s v="1549120130623009"/>
    <n v="66.023449065999998"/>
    <n v="66.023449065999998"/>
    <n v="0.94160359434525431"/>
    <n v="1"/>
    <n v="6.2842892271189965E-3"/>
    <n v="0.41491044970270358"/>
    <n v="0.39068117077147152"/>
  </r>
  <r>
    <x v="0"/>
    <s v="1549120130929002"/>
    <n v="2540.0816100000002"/>
    <n v="2540.0816100000002"/>
    <n v="0.94160359434525431"/>
    <n v="2"/>
    <n v="1.2568578454237993E-2"/>
    <n v="31.925214995452155"/>
    <n v="30.060897189962763"/>
  </r>
  <r>
    <x v="0"/>
    <s v="1549120130929007"/>
    <n v="2540.0816100000002"/>
    <n v="2540.0816100000002"/>
    <n v="0.94160359434525442"/>
    <n v="4"/>
    <n v="4.3990024589832977E-2"/>
    <n v="111.73825248408255"/>
    <n v="105.21314016486969"/>
  </r>
  <r>
    <x v="0"/>
    <s v="1549120131014001"/>
    <n v="62.499226593000003"/>
    <n v="62.499226593000003"/>
    <n v="1.1254061904804311"/>
    <n v="49"/>
    <n v="9.4812970649559514"/>
    <n v="592.57373365822787"/>
    <n v="666.88614817507187"/>
  </r>
  <r>
    <x v="0"/>
    <s v="1550820130202016"/>
    <n v="199.92040574999999"/>
    <n v="199.92040574999999"/>
    <n v="0.94160359434525442"/>
    <n v="9"/>
    <n v="0.18852867681356988"/>
    <n v="37.690729564079504"/>
    <n v="35.489726431032203"/>
  </r>
  <r>
    <x v="0"/>
    <s v="1550820130713006"/>
    <n v="177.58485836"/>
    <n v="177.58485836"/>
    <n v="0.94160359434525442"/>
    <n v="9"/>
    <n v="6.2842892271189971E-2"/>
    <n v="11.159946122912009"/>
    <n v="10.508245382033333"/>
  </r>
  <r>
    <x v="0"/>
    <s v="1550820130713009"/>
    <n v="177.58485836"/>
    <n v="177.58485836"/>
    <n v="0.94160359434525431"/>
    <n v="4"/>
    <n v="6.2842892271189965E-3"/>
    <n v="1.1159946122912008"/>
    <n v="1.0508245382033332"/>
  </r>
  <r>
    <x v="0"/>
    <s v="1550820130713022"/>
    <n v="177.58485836"/>
    <n v="177.58485836"/>
    <n v="0.84152994677461479"/>
    <n v="4"/>
    <n v="1.0377057353627139"/>
    <n v="184.28082603374719"/>
    <n v="155.07783372376133"/>
  </r>
  <r>
    <x v="0"/>
    <s v="1550820130713032"/>
    <n v="177.58485836"/>
    <n v="177.58485836"/>
    <n v="0.94160359434525431"/>
    <n v="3"/>
    <n v="6.2842892271189965E-3"/>
    <n v="1.1159946122912008"/>
    <n v="1.0508245382033332"/>
  </r>
  <r>
    <x v="0"/>
    <s v="1550820130725002"/>
    <n v="1547.3898991999999"/>
    <n v="1547.3898991999999"/>
    <n v="0.94160359434525442"/>
    <n v="2"/>
    <n v="8.1695759952546951E-2"/>
    <n v="126.41519375803902"/>
    <n v="119.03300082242131"/>
  </r>
  <r>
    <x v="0"/>
    <s v="1550820130902001"/>
    <n v="10.068653126999999"/>
    <n v="10.068653126999999"/>
    <n v="1.3329267740089294"/>
    <n v="3"/>
    <n v="2.2304740237999998"/>
    <n v="22.457869254426139"/>
    <n v="29.934695216416557"/>
  </r>
  <r>
    <x v="0"/>
    <s v="1550820131018005"/>
    <n v="23.850390305999998"/>
    <n v="23.850390305999998"/>
    <n v="1.4691928774596099"/>
    <n v="9"/>
    <n v="2.1287180928355949"/>
    <n v="50.770757365572877"/>
    <n v="74.592035104729703"/>
  </r>
  <r>
    <x v="0"/>
    <s v="1550820131020005"/>
    <n v="23.914783588999999"/>
    <n v="23.914783588999999"/>
    <n v="0.94160359434525442"/>
    <n v="25"/>
    <n v="6.2842892271189971E-2"/>
    <n v="1.5028741687723488"/>
    <n v="1.4151117191646803"/>
  </r>
  <r>
    <x v="0"/>
    <s v="1550820131020010"/>
    <n v="23.914783588999999"/>
    <n v="23.914783588999999"/>
    <n v="1.0548258696184449"/>
    <n v="9"/>
    <n v="4.3197551133423806"/>
    <n v="103.3060086930592"/>
    <n v="108.9698504564668"/>
  </r>
  <r>
    <x v="0"/>
    <s v="1550820131020013"/>
    <n v="23.914783588999999"/>
    <n v="23.914783588999999"/>
    <n v="0.94160359434525431"/>
    <n v="4"/>
    <n v="6.2842892271189965E-3"/>
    <n v="0.15028741687723488"/>
    <n v="0.141511171916468"/>
  </r>
  <r>
    <x v="0"/>
    <s v="1550820131020017"/>
    <n v="23.914783588999999"/>
    <n v="23.914783588999999"/>
    <n v="0.94160359434525431"/>
    <n v="4"/>
    <n v="6.2842892271189965E-3"/>
    <n v="0.15028741687723488"/>
    <n v="0.141511171916468"/>
  </r>
  <r>
    <x v="0"/>
    <s v="1550820131206001"/>
    <n v="24.449648183000001"/>
    <n v="24.449648183000001"/>
    <n v="0.94160359434525431"/>
    <n v="6"/>
    <n v="6.2842892271189965E-3"/>
    <n v="0.15364866068327646"/>
    <n v="0.14467613116570746"/>
  </r>
  <r>
    <x v="0"/>
    <s v="1554220130629003"/>
    <n v="275.20584989999998"/>
    <n v="275.20584989999998"/>
    <n v="0.94160359434525431"/>
    <n v="3"/>
    <n v="6.2842892271189965E-3"/>
    <n v="1.7294731577666975"/>
    <n v="1.6284781416767595"/>
  </r>
  <r>
    <x v="0"/>
    <s v="1554220130727006"/>
    <n v="361.93271391000002"/>
    <n v="361.93271391000002"/>
    <n v="0.89569974077127867"/>
    <n v="4"/>
    <n v="2.0502743138169519"/>
    <n v="742.06134665973241"/>
    <n v="664.66415583950823"/>
  </r>
  <r>
    <x v="0"/>
    <s v="1554220130831010"/>
    <n v="16.098878672000001"/>
    <n v="16.098878672000001"/>
    <n v="0.94160359434525442"/>
    <n v="24"/>
    <n v="6.2842892271189971E-2"/>
    <n v="1.0117000980714539"/>
    <n v="0.95262044874352736"/>
  </r>
  <r>
    <x v="0"/>
    <s v="1554220131006004"/>
    <n v="268.31011913999998"/>
    <n v="268.31011913999998"/>
    <n v="0.97003395361346134"/>
    <n v="4"/>
    <n v="1"/>
    <n v="268.31011913999998"/>
    <n v="260.26992566387304"/>
  </r>
  <r>
    <x v="0"/>
    <s v="1555820130106008"/>
    <n v="516.60639877999995"/>
    <n v="516.60639877999995"/>
    <n v="0.94160359434525431"/>
    <n v="2"/>
    <n v="6.2842892271189965E-3"/>
    <n v="3.246504026513894"/>
    <n v="3.0569198604218233"/>
  </r>
  <r>
    <x v="0"/>
    <s v="1555820130403002"/>
    <n v="2464.2889307"/>
    <n v="2464.2889307"/>
    <n v="1.2345886682353142"/>
    <n v="2"/>
    <n v="5"/>
    <n v="12321.444653500001"/>
    <n v="15211.915945499699"/>
  </r>
  <r>
    <x v="0"/>
    <s v="1555820130922015"/>
    <n v="358.94624282000001"/>
    <n v="358.94624282000001"/>
    <n v="0.94160359434525442"/>
    <n v="2"/>
    <n v="1.8852867681356991E-2"/>
    <n v="6.7671660206056972"/>
    <n v="6.3719878485333963"/>
  </r>
  <r>
    <x v="0"/>
    <s v="1561120130413001"/>
    <n v="1628.1197866"/>
    <n v="1628.1197866"/>
    <n v="0.94160359434525431"/>
    <n v="1"/>
    <n v="6.2842892271189965E-3"/>
    <n v="10.23157563538966"/>
    <n v="9.6340883940982334"/>
  </r>
  <r>
    <x v="0"/>
    <s v="1561120130428010"/>
    <n v="1696.6803723"/>
    <n v="1696.6803723"/>
    <n v="0.94160359434525442"/>
    <n v="4"/>
    <n v="7.5411470725427962E-2"/>
    <n v="127.94916222610966"/>
    <n v="120.47739104556891"/>
  </r>
  <r>
    <x v="0"/>
    <s v="1561120130616011"/>
    <n v="165.02788806000001"/>
    <n v="165.02788806000001"/>
    <n v="0.94160359434525442"/>
    <n v="8"/>
    <n v="1.8852867681356991E-2"/>
    <n v="3.1112489373289733"/>
    <n v="2.9295631822918144"/>
  </r>
  <r>
    <x v="0"/>
    <s v="1561120130707010"/>
    <n v="911.35902858999998"/>
    <n v="911.35902858999998"/>
    <n v="0.94160359434525431"/>
    <n v="4"/>
    <n v="1.2568578454237993E-2"/>
    <n v="11.454487450811541"/>
    <n v="10.785586555066757"/>
  </r>
  <r>
    <x v="0"/>
    <s v="1561120130831005"/>
    <n v="1855.7730282"/>
    <n v="1855.7730282"/>
    <n v="0.94160359434525431"/>
    <n v="1"/>
    <n v="6.2842892271189965E-3"/>
    <n v="11.662214449095258"/>
    <n v="10.981183043293255"/>
  </r>
  <r>
    <x v="0"/>
    <s v="1561120131130003"/>
    <n v="510.94677783999998"/>
    <n v="510.94677783999998"/>
    <n v="0.94160359434525431"/>
    <n v="3"/>
    <n v="6.2842892271189965E-3"/>
    <n v="3.210937331611075"/>
    <n v="3.0234301326623481"/>
  </r>
  <r>
    <x v="0"/>
    <s v="1561120131130009"/>
    <n v="510.94677783999998"/>
    <n v="510.94677783999998"/>
    <n v="0.94160359434525431"/>
    <n v="4"/>
    <n v="1.2568578454237993E-2"/>
    <n v="6.4218746632221499"/>
    <n v="6.0468602653246961"/>
  </r>
  <r>
    <x v="0"/>
    <s v="1561220130504015"/>
    <n v="584.05747968000003"/>
    <n v="584.05747968000003"/>
    <n v="0.83429550083679171"/>
    <n v="4"/>
    <n v="1.025137156908476"/>
    <n v="598.73902419028525"/>
    <n v="499.525274057366"/>
  </r>
  <r>
    <x v="0"/>
    <s v="1561220130519030"/>
    <n v="388.55451012999998"/>
    <n v="388.55451012999998"/>
    <n v="0.94160359434525442"/>
    <n v="5"/>
    <n v="6.2842892271189971E-2"/>
    <n v="24.417889221584581"/>
    <n v="22.991972257368289"/>
  </r>
  <r>
    <x v="0"/>
    <s v="1561220130602006"/>
    <n v="210.77973143"/>
    <n v="210.77973143"/>
    <n v="0.94160359434525431"/>
    <n v="3"/>
    <n v="6.2842892271189965E-3"/>
    <n v="1.3246007955205843"/>
    <n v="1.2472488701347655"/>
  </r>
  <r>
    <x v="0"/>
    <s v="1561220130613001"/>
    <n v="3624.3056216999998"/>
    <n v="3624.3056216999998"/>
    <n v="0.94160359434525431"/>
    <n v="2"/>
    <n v="1.2568578454237993E-2"/>
    <n v="45.55236954847225"/>
    <n v="42.89227489778478"/>
  </r>
  <r>
    <x v="0"/>
    <s v="1561220130629005"/>
    <n v="188.63825624"/>
    <n v="188.63825624"/>
    <n v="0.94160359434525442"/>
    <n v="3"/>
    <n v="3.7705735362713981E-2"/>
    <n v="7.1127441690692699"/>
    <n v="6.6973854752538742"/>
  </r>
  <r>
    <x v="0"/>
    <s v="1561220130629012"/>
    <n v="188.63825624"/>
    <n v="188.63825624"/>
    <n v="0.79366414386555928"/>
    <n v="2"/>
    <n v="1"/>
    <n v="188.63825624"/>
    <n v="149.7154201390116"/>
  </r>
  <r>
    <x v="0"/>
    <s v="1561220130714001"/>
    <n v="695.57761469000002"/>
    <n v="695.57761469000002"/>
    <n v="0.94160359434525431"/>
    <n v="3"/>
    <n v="6.2842892271189965E-3"/>
    <n v="4.3712109106214951"/>
    <n v="4.1159479050823924"/>
  </r>
  <r>
    <x v="0"/>
    <s v="1561220130914008"/>
    <n v="142.19604620000001"/>
    <n v="142.19604620000001"/>
    <n v="0.94160359434525442"/>
    <n v="4"/>
    <n v="6.2842892271189971E-2"/>
    <n v="8.936010812735752"/>
    <n v="8.4141799003800415"/>
  </r>
  <r>
    <x v="0"/>
    <s v="1561220130914023"/>
    <n v="142.19604620000001"/>
    <n v="142.19604620000001"/>
    <n v="0.94160359434525431"/>
    <n v="12"/>
    <n v="2.5137156908475986E-2"/>
    <n v="3.5744043250943007"/>
    <n v="3.3656719601520164"/>
  </r>
  <r>
    <x v="0"/>
    <s v="1563220130824001"/>
    <n v="120.04425999999999"/>
    <n v="120.04425999999999"/>
    <n v="1.1148321278331352"/>
    <n v="10"/>
    <n v="4.2199501229491645"/>
    <n v="506.58078974634145"/>
    <n v="564.75253975230396"/>
  </r>
  <r>
    <x v="0"/>
    <s v="1563220131014004"/>
    <n v="55.613411878999997"/>
    <n v="55.613411878999997"/>
    <n v="1.3668660255462408"/>
    <n v="1"/>
    <n v="1"/>
    <n v="55.613411878999997"/>
    <n v="76.016083262114819"/>
  </r>
  <r>
    <x v="0"/>
    <s v="1563220131019001"/>
    <n v="426.8797659"/>
    <n v="426.8797659"/>
    <n v="0.94160359434525431"/>
    <n v="1"/>
    <n v="1.2568578454237993E-2"/>
    <n v="5.365271828240898"/>
    <n v="5.0519592381109639"/>
  </r>
  <r>
    <x v="0"/>
    <s v="1563220131019002"/>
    <n v="834.97821102"/>
    <n v="834.97821102"/>
    <n v="0.94160359434525442"/>
    <n v="2"/>
    <n v="1.8852867681356991E-2"/>
    <n v="15.741733729176236"/>
    <n v="14.82247306061827"/>
  </r>
  <r>
    <x v="0"/>
    <s v="1563220131019010"/>
    <n v="426.8797659"/>
    <n v="426.8797659"/>
    <n v="0.94160359434525431"/>
    <n v="9"/>
    <n v="5.0274313816951972E-2"/>
    <n v="21.461087312963592"/>
    <n v="20.207836952443856"/>
  </r>
  <r>
    <x v="0"/>
    <s v="1563220131025001"/>
    <n v="480.37134036999998"/>
    <n v="480.37134036999998"/>
    <n v="0.94160359434525431"/>
    <n v="1"/>
    <n v="6.2842892271189965E-3"/>
    <n v="3.0187924393039038"/>
    <n v="2.8425058114308337"/>
  </r>
  <r>
    <x v="0"/>
    <s v="1563220131209001"/>
    <n v="996.04029055000001"/>
    <n v="996.04029055000001"/>
    <n v="0.94160359434525431"/>
    <n v="4"/>
    <n v="1.2568578454237993E-2"/>
    <n v="12.51881053535968"/>
    <n v="11.787756997021912"/>
  </r>
  <r>
    <x v="0"/>
    <s v="1563220131209004"/>
    <n v="996.04029055000001"/>
    <n v="996.04029055000001"/>
    <n v="0.94160359434525442"/>
    <n v="9"/>
    <n v="8.7980049179665953E-2"/>
    <n v="87.631673747517766"/>
    <n v="82.514298979153395"/>
  </r>
  <r>
    <x v="0"/>
    <s v="1563220131209008"/>
    <n v="996.04029055000001"/>
    <n v="996.04029055000001"/>
    <n v="2.0118155702212666"/>
    <n v="4"/>
    <n v="1.056558603044071"/>
    <n v="1052.3749379591186"/>
    <n v="2117.1842858967943"/>
  </r>
  <r>
    <x v="0"/>
    <s v="1563220131209010"/>
    <n v="1165.5420779999999"/>
    <n v="1165.5420779999999"/>
    <n v="1.4788847999049728"/>
    <n v="3"/>
    <n v="1.0377057353627139"/>
    <n v="1209.4896991471755"/>
    <n v="1788.6959317103965"/>
  </r>
  <r>
    <x v="0"/>
    <s v="1563220131214001"/>
    <n v="3051.0463147999999"/>
    <n v="3051.0463147999999"/>
    <n v="0.94160359434525442"/>
    <n v="4"/>
    <n v="3.7705735362713981E-2"/>
    <n v="115.04194492523253"/>
    <n v="108.32390884206775"/>
  </r>
  <r>
    <x v="0"/>
    <s v="1563220131214003"/>
    <n v="3051.0463147999999"/>
    <n v="3051.0463147999999"/>
    <n v="1.4482052787347766"/>
    <n v="4"/>
    <n v="1.100548627633904"/>
    <n v="3357.8248346006203"/>
    <n v="4862.8196505353462"/>
  </r>
  <r>
    <x v="0"/>
    <s v="1563220131231002"/>
    <n v="7462.2016645000003"/>
    <n v="7462.2016645000003"/>
    <n v="0.94160359434525431"/>
    <n v="1"/>
    <n v="6.2842892271189965E-3"/>
    <n v="46.8946335308068"/>
    <n v="44.156155488111168"/>
  </r>
  <r>
    <x v="0"/>
    <s v="1605020130430001"/>
    <n v="280.18715503999999"/>
    <n v="280.18715503999999"/>
    <n v="0.94160359434525442"/>
    <n v="9"/>
    <n v="0.47132169203392477"/>
    <n v="132.05828399962442"/>
    <n v="124.34655487711275"/>
  </r>
  <r>
    <x v="0"/>
    <s v="1605020131006006"/>
    <n v="1498.1369189"/>
    <n v="1498.1369189"/>
    <n v="0.94160359434525431"/>
    <n v="10"/>
    <n v="1.2568578454237993E-2"/>
    <n v="18.829451400385032"/>
    <n v="17.729879118151828"/>
  </r>
  <r>
    <x v="0"/>
    <s v="1657320130617010"/>
    <n v="128.12939537"/>
    <n v="128.12939537"/>
    <n v="0.94160359434525431"/>
    <n v="1"/>
    <n v="6.2842892271189965E-3"/>
    <n v="0.80520217900096158"/>
    <n v="0.75818126592193624"/>
  </r>
  <r>
    <x v="0"/>
    <s v="1657320130624003"/>
    <n v="61.733758188000003"/>
    <n v="61.733758188000003"/>
    <n v="0.94160359434525442"/>
    <n v="4"/>
    <n v="1.8852867681356991E-2"/>
    <n v="1.1638583745912527"/>
    <n v="1.0958932288239491"/>
  </r>
  <r>
    <x v="0"/>
    <s v="1657320130629002"/>
    <n v="64.096987248000005"/>
    <n v="64.096987248000005"/>
    <n v="0.94160359434525431"/>
    <n v="1"/>
    <n v="6.2842892271189965E-3"/>
    <n v="0.40280400645339015"/>
    <n v="0.3792817002931812"/>
  </r>
  <r>
    <x v="0"/>
    <s v="1657320130629005"/>
    <n v="64.096987248000005"/>
    <n v="64.096987248000005"/>
    <n v="0.94160359434525431"/>
    <n v="1"/>
    <n v="6.2842892271189965E-3"/>
    <n v="0.40280400645339015"/>
    <n v="0.3792817002931812"/>
  </r>
  <r>
    <x v="0"/>
    <s v="1657320130629007"/>
    <n v="64.096987248000005"/>
    <n v="64.096987248000005"/>
    <n v="0.94160359434525431"/>
    <n v="1"/>
    <n v="1.2568578454237993E-2"/>
    <n v="0.8056080129067803"/>
    <n v="0.7585634005863624"/>
  </r>
  <r>
    <x v="0"/>
    <s v="1657320130702001"/>
    <n v="311.17407584"/>
    <n v="311.17407584"/>
    <n v="0.94160359434525431"/>
    <n v="1"/>
    <n v="6.2842892271189965E-3"/>
    <n v="1.9555078925600216"/>
    <n v="1.8413132604050297"/>
  </r>
  <r>
    <x v="0"/>
    <s v="1657320130707010"/>
    <n v="635.16350037999996"/>
    <n v="635.16350037999996"/>
    <n v="0.94160359434525442"/>
    <n v="9"/>
    <n v="3.1421446135594985E-2"/>
    <n v="19.957755714486133"/>
    <n v="18.792294515824683"/>
  </r>
  <r>
    <x v="0"/>
    <s v="1657320131029001"/>
    <n v="186.80778577999999"/>
    <n v="186.80778577999999"/>
    <n v="0.94160359434525442"/>
    <n v="9"/>
    <n v="0.12568578454237994"/>
    <n v="23.479083114384146"/>
    <n v="22.107989052435084"/>
  </r>
  <r>
    <x v="0"/>
    <s v="1657320131213008"/>
    <n v="208.5465264"/>
    <n v="208.5465264"/>
    <n v="0.94160359434525431"/>
    <n v="1"/>
    <n v="6.2842892271189965E-3"/>
    <n v="1.3105666892086074"/>
    <n v="1.2340343051879845"/>
  </r>
  <r>
    <x v="0"/>
    <s v="1657320131216001"/>
    <n v="277.94198005999999"/>
    <n v="277.94198005999999"/>
    <n v="1.3180422740304325"/>
    <n v="12"/>
    <n v="1.012568578454238"/>
    <n v="281.43531564211037"/>
    <n v="370.94364342139971"/>
  </r>
  <r>
    <x v="0"/>
    <s v="1657420130518001"/>
    <n v="45.646145996000001"/>
    <n v="45.646145996000001"/>
    <n v="0.94160359434525442"/>
    <n v="9"/>
    <n v="0.56558603044070965"/>
    <n v="25.816822518794734"/>
    <n v="24.309212878270625"/>
  </r>
  <r>
    <x v="0"/>
    <s v="1657420130608001"/>
    <n v="25.358969997999999"/>
    <n v="25.358969997999999"/>
    <n v="1.2023818451145718"/>
    <n v="16"/>
    <n v="10.389625932081378"/>
    <n v="263.47021230209447"/>
    <n v="316.79180000052031"/>
  </r>
  <r>
    <x v="0"/>
    <s v="1657420130616017"/>
    <n v="30.289196254"/>
    <n v="30.289196254"/>
    <n v="0.92116197950248335"/>
    <n v="9"/>
    <n v="3.3770573536271398"/>
    <n v="102.28835294502632"/>
    <n v="94.224141678889112"/>
  </r>
  <r>
    <x v="0"/>
    <s v="1657420130628004"/>
    <n v="497.52061758000008"/>
    <n v="497.52061758000008"/>
    <n v="0.81879736942910197"/>
    <n v="9"/>
    <n v="5.1256857845423802"/>
    <n v="2550.1343570465524"/>
    <n v="2088.0433032404912"/>
  </r>
  <r>
    <x v="0"/>
    <s v="1657420130628008"/>
    <n v="497.52061758000002"/>
    <n v="497.52061758000002"/>
    <n v="0.94160359434525442"/>
    <n v="4"/>
    <n v="6.2842892271189971E-2"/>
    <n v="31.265634573275843"/>
    <n v="29.43983389368179"/>
  </r>
  <r>
    <x v="0"/>
    <s v="1657420130628014"/>
    <n v="497.52061758000008"/>
    <n v="497.52061758000008"/>
    <n v="0.94160359434525442"/>
    <n v="9"/>
    <n v="6.2842892271189971E-2"/>
    <n v="31.265634573275847"/>
    <n v="29.439833893681794"/>
  </r>
  <r>
    <x v="0"/>
    <s v="1657420130728005"/>
    <n v="209.80662465"/>
    <n v="209.80662465"/>
    <n v="0.94160359434525442"/>
    <n v="9"/>
    <n v="1.8852867681356991E-2"/>
    <n v="3.955456533198582"/>
    <n v="3.7244720889362042"/>
  </r>
  <r>
    <x v="0"/>
    <s v="1657420130901003"/>
    <n v="75.003140819999999"/>
    <n v="75.003140819999999"/>
    <n v="1.6229473122099545"/>
    <n v="16"/>
    <n v="2.25137156908476"/>
    <n v="168.85993883420861"/>
    <n v="274.05078387091618"/>
  </r>
  <r>
    <x v="0"/>
    <s v="1657420131004005"/>
    <n v="762.58372356999996"/>
    <n v="762.58372356999996"/>
    <n v="0.94160359434525431"/>
    <n v="1"/>
    <n v="6.2842892271189965E-3"/>
    <n v="4.7922966788072419"/>
    <n v="4.5124437779337239"/>
  </r>
  <r>
    <x v="0"/>
    <s v="1657420131206001"/>
    <n v="5.8314327822000003"/>
    <n v="5.8314327822000003"/>
    <n v="1.3005412235348679"/>
    <n v="9"/>
    <n v="8.1445386522237371"/>
    <n v="47.494329692472505"/>
    <n v="61.768333649216601"/>
  </r>
  <r>
    <x v="0"/>
    <s v="1657520130509001"/>
    <n v="1308.8000864000001"/>
    <n v="1308.8000864000001"/>
    <n v="0.94160359434525442"/>
    <n v="1"/>
    <n v="0.15710723067797491"/>
    <n v="205.62195708539829"/>
    <n v="193.6143738679167"/>
  </r>
  <r>
    <x v="0"/>
    <s v="1657520130603003"/>
    <n v="32.032383154999998"/>
    <n v="32.032383154999998"/>
    <n v="1.3036433304560491"/>
    <n v="25"/>
    <n v="18.037705735362714"/>
    <n v="577.79070135227948"/>
    <n v="753.23299421742206"/>
  </r>
  <r>
    <x v="0"/>
    <s v="1657720130810006"/>
    <n v="2709.1643275000001"/>
    <n v="2709.1643275000001"/>
    <n v="0.84510533837536406"/>
    <n v="4"/>
    <n v="3"/>
    <n v="8127.4929824999999"/>
    <n v="6868.5877071190589"/>
  </r>
  <r>
    <x v="0"/>
    <s v="1657720131019003"/>
    <n v="1337.0364749"/>
    <n v="1337.0364749"/>
    <n v="0.94160359434525442"/>
    <n v="1"/>
    <n v="1.8852867681356991E-2"/>
    <n v="25.206971746437688"/>
    <n v="23.734975199005003"/>
  </r>
  <r>
    <x v="0"/>
    <s v="1657820130417001"/>
    <n v="3121.1257566999998"/>
    <n v="3121.1257566999998"/>
    <n v="0.94160359434525431"/>
    <n v="1"/>
    <n v="6.2842892271189965E-3"/>
    <n v="19.614056969313435"/>
    <n v="18.468666541998115"/>
  </r>
  <r>
    <x v="0"/>
    <s v="1657820130427006"/>
    <n v="265.96403855"/>
    <n v="265.96403855"/>
    <n v="0.94160359434525431"/>
    <n v="1"/>
    <n v="6.2842892271189965E-3"/>
    <n v="1.6713949422608265"/>
    <n v="1.5737914852032731"/>
  </r>
  <r>
    <x v="0"/>
    <s v="1657820130427007"/>
    <n v="265.96403855"/>
    <n v="265.96403855"/>
    <n v="0.94160359434525442"/>
    <n v="1"/>
    <n v="3.1421446135594985E-2"/>
    <n v="8.3569747113041331"/>
    <n v="7.8689574260163662"/>
  </r>
  <r>
    <x v="0"/>
    <s v="1657820130608008"/>
    <n v="40.444831524000001"/>
    <n v="40.444831524000001"/>
    <n v="0.94160359434525431"/>
    <n v="1"/>
    <n v="6.2842892271189965E-3"/>
    <n v="0.25416701903891598"/>
    <n v="0.23932457869106197"/>
  </r>
  <r>
    <x v="0"/>
    <s v="1657820130608009"/>
    <n v="40.444831524000001"/>
    <n v="40.444831524000001"/>
    <n v="0.94160359434525431"/>
    <n v="1"/>
    <n v="1.2568578454237993E-2"/>
    <n v="0.50833403807783195"/>
    <n v="0.47864915738212394"/>
  </r>
  <r>
    <x v="0"/>
    <s v="1657820130608012"/>
    <n v="40.444831524000001"/>
    <n v="40.444831524000001"/>
    <n v="0.94160359434525431"/>
    <n v="1"/>
    <n v="6.2842892271189965E-3"/>
    <n v="0.25416701903891598"/>
    <n v="0.23932457869106197"/>
  </r>
  <r>
    <x v="0"/>
    <s v="1657820130608015"/>
    <n v="40.444831524000001"/>
    <n v="40.444831524000001"/>
    <n v="0.94160359434525431"/>
    <n v="1"/>
    <n v="1.2568578454237993E-2"/>
    <n v="0.50833403807783195"/>
    <n v="0.47864915738212394"/>
  </r>
  <r>
    <x v="0"/>
    <s v="1657820130608017"/>
    <n v="40.444831524000001"/>
    <n v="40.444831524000001"/>
    <n v="0.94160359434525431"/>
    <n v="1"/>
    <n v="6.2842892271189965E-3"/>
    <n v="0.25416701903891598"/>
    <n v="0.23932457869106197"/>
  </r>
  <r>
    <x v="0"/>
    <s v="1657820130608018"/>
    <n v="40.444831524000001"/>
    <n v="40.444831524000001"/>
    <n v="0.94160359434525442"/>
    <n v="1"/>
    <n v="1.8852867681356991E-2"/>
    <n v="0.76250105711674798"/>
    <n v="0.71797373607318604"/>
  </r>
  <r>
    <x v="0"/>
    <s v="1657820130608019"/>
    <n v="40.444831524000001"/>
    <n v="40.444831524000001"/>
    <n v="0.94160359434525431"/>
    <n v="1"/>
    <n v="2.5137156908475986E-2"/>
    <n v="1.0166680761556639"/>
    <n v="0.95729831476424787"/>
  </r>
  <r>
    <x v="0"/>
    <s v="1657820130630004"/>
    <n v="622.48431149999999"/>
    <n v="622.48431149999999"/>
    <n v="0.94160359434525442"/>
    <n v="2"/>
    <n v="0.12568578454237994"/>
    <n v="78.237429056200725"/>
    <n v="73.668644411650448"/>
  </r>
  <r>
    <x v="0"/>
    <s v="1657820130630005"/>
    <n v="622.48431149999999"/>
    <n v="622.48431149999999"/>
    <n v="0.94160359434525442"/>
    <n v="2"/>
    <n v="0.12568578454237994"/>
    <n v="78.237429056200725"/>
    <n v="73.668644411650448"/>
  </r>
  <r>
    <x v="0"/>
    <s v="1657820130630006"/>
    <n v="622.48431149999999"/>
    <n v="622.48431149999999"/>
    <n v="0.94160359434525442"/>
    <n v="2"/>
    <n v="0.11940149531526094"/>
    <n v="74.325557603390678"/>
    <n v="69.985212191067916"/>
  </r>
  <r>
    <x v="0"/>
    <s v="1657820130724021"/>
    <n v="598.00699738000003"/>
    <n v="598.00699738000003"/>
    <n v="0.94160359434525431"/>
    <n v="1"/>
    <n v="1.2568578454237993E-2"/>
    <n v="7.5160978627538242"/>
    <n v="7.0771847630196847"/>
  </r>
  <r>
    <x v="0"/>
    <s v="1657820130804003"/>
    <n v="1409.3134289"/>
    <n v="1409.3134289"/>
    <n v="0.94160359434525442"/>
    <n v="4"/>
    <n v="0.25137156908475988"/>
    <n v="354.26132795481618"/>
    <n v="333.57373973977786"/>
  </r>
  <r>
    <x v="0"/>
    <s v="1657820130902001"/>
    <n v="418.35982878999999"/>
    <n v="418.35982878999999"/>
    <n v="0.33069339327731634"/>
    <n v="2"/>
    <n v="1"/>
    <n v="418.35982878999999"/>
    <n v="138.34883139348219"/>
  </r>
  <r>
    <x v="0"/>
    <s v="1657820130907006"/>
    <n v="525.79182154"/>
    <n v="525.79182154"/>
    <n v="0.94160359434525431"/>
    <n v="3"/>
    <n v="6.2842892271189965E-3"/>
    <n v="3.304227879811096"/>
    <n v="3.1112728481659269"/>
  </r>
  <r>
    <x v="0"/>
    <s v="1657820131110004"/>
    <n v="379.66257660000002"/>
    <n v="379.66257660000002"/>
    <n v="0.33069339327731634"/>
    <n v="6"/>
    <n v="2"/>
    <n v="759.32515320000005"/>
    <n v="251.10381151252611"/>
  </r>
  <r>
    <x v="0"/>
    <s v="1657820131110011"/>
    <n v="379.66257660000002"/>
    <n v="379.66257660000002"/>
    <n v="0.94160359434525431"/>
    <n v="3"/>
    <n v="6.2842892271189965E-3"/>
    <n v="2.3859094400676208"/>
    <n v="2.246580904549945"/>
  </r>
  <r>
    <x v="0"/>
    <s v="1657820131110015"/>
    <n v="379.66257660000002"/>
    <n v="379.66257660000002"/>
    <n v="0.94160359434525431"/>
    <n v="4"/>
    <n v="2.5137156908475986E-2"/>
    <n v="9.5436377602704834"/>
    <n v="8.9863236181997799"/>
  </r>
  <r>
    <x v="0"/>
    <s v="1657820131231006"/>
    <n v="1998.0532900000001"/>
    <n v="1998.0532900000001"/>
    <n v="1.2824052853391774"/>
    <n v="16"/>
    <n v="32.2325187014034"/>
    <n v="64402.29003632559"/>
    <n v="82589.837130530577"/>
  </r>
  <r>
    <x v="0"/>
    <s v="1721120130616004"/>
    <n v="366.33732082"/>
    <n v="366.33732082"/>
    <n v="0.94160359434525431"/>
    <n v="2"/>
    <n v="6.2842892271189965E-3"/>
    <n v="2.3021696787207615"/>
    <n v="2.1677312442761285"/>
  </r>
  <r>
    <x v="0"/>
    <s v="1721120130727014"/>
    <n v="92.471984043000006"/>
    <n v="92.471984043000006"/>
    <n v="0.94160359434525431"/>
    <n v="4"/>
    <n v="6.2842892271189965E-3"/>
    <n v="0.58112069313174464"/>
    <n v="0.5471853334012563"/>
  </r>
  <r>
    <x v="0"/>
    <s v="1721120130823001"/>
    <n v="805.55638317"/>
    <n v="805.55638317"/>
    <n v="0.94160359434525431"/>
    <n v="1"/>
    <n v="6.2842892271189965E-3"/>
    <n v="5.0623493005921736"/>
    <n v="4.7667262972687752"/>
  </r>
  <r>
    <x v="0"/>
    <s v="1721120130825001"/>
    <n v="153.23921641000001"/>
    <n v="153.23921641000001"/>
    <n v="0.94160359434525431"/>
    <n v="3"/>
    <n v="6.2842892271189965E-3"/>
    <n v="0.96299955685751959"/>
    <n v="0.9067638440899275"/>
  </r>
  <r>
    <x v="0"/>
    <s v="1721120130912004"/>
    <n v="923.55018586000006"/>
    <n v="923.55018586000006"/>
    <n v="0.94160359434525442"/>
    <n v="4"/>
    <n v="0.15710723067797491"/>
    <n v="145.09641209259362"/>
    <n v="136.62330315298641"/>
  </r>
  <r>
    <x v="0"/>
    <s v="1721120131019009"/>
    <n v="582.65151431000004"/>
    <n v="582.65151431000004"/>
    <n v="0.94160359434525431"/>
    <n v="4"/>
    <n v="2.5137156908475986E-2"/>
    <n v="14.646202538171613"/>
    <n v="13.790916953450978"/>
  </r>
  <r>
    <x v="0"/>
    <s v="1721220130608006"/>
    <n v="8.0964821505"/>
    <n v="8.0964821505"/>
    <n v="0.50463167621843019"/>
    <n v="25"/>
    <n v="7.3142144613559497"/>
    <n v="59.21940683129742"/>
    <n v="29.883988533938773"/>
  </r>
  <r>
    <x v="0"/>
    <s v="1721220130608014"/>
    <n v="8.0964821505"/>
    <n v="8.0964821505"/>
    <n v="0.94160359434525431"/>
    <n v="3"/>
    <n v="6.2842892271189965E-3"/>
    <n v="5.0880635555948399E-2"/>
    <n v="4.7909389322051958E-2"/>
  </r>
  <r>
    <x v="0"/>
    <s v="1721220130704009"/>
    <n v="107.11432028999998"/>
    <n v="107.11432028999998"/>
    <n v="0.94160359434525442"/>
    <n v="9"/>
    <n v="1.8852867681356991E-2"/>
    <n v="2.019412107205862"/>
    <n v="1.9014856986093638"/>
  </r>
  <r>
    <x v="0"/>
    <s v="1721220130704021"/>
    <n v="107.11432028999999"/>
    <n v="107.11432028999999"/>
    <n v="0.94160359434525431"/>
    <n v="2"/>
    <n v="6.2842892271189965E-3"/>
    <n v="0.67313736906862076"/>
    <n v="0.63382856620312134"/>
  </r>
  <r>
    <x v="0"/>
    <s v="1721220130803003"/>
    <n v="96.985512260999997"/>
    <n v="96.985512260999997"/>
    <n v="0.94160359434525442"/>
    <n v="9"/>
    <n v="0.18852867681356988"/>
    <n v="18.284550296652586"/>
    <n v="17.216798280314663"/>
  </r>
  <r>
    <x v="0"/>
    <s v="1721220130803013"/>
    <n v="96.985512260999997"/>
    <n v="96.985512260999997"/>
    <n v="0.94160359434525431"/>
    <n v="2"/>
    <n v="1.2568578454237993E-2"/>
    <n v="1.2189700197768392"/>
    <n v="1.1477865520209776"/>
  </r>
  <r>
    <x v="0"/>
    <s v="1721220130826007"/>
    <n v="626.93875790000004"/>
    <n v="626.93875790000004"/>
    <n v="0.94160359434525431"/>
    <n v="1"/>
    <n v="1.2568578454237993E-2"/>
    <n v="7.8797289646686703"/>
    <n v="7.4195811155984295"/>
  </r>
  <r>
    <x v="0"/>
    <s v="1721220130828004"/>
    <n v="1696.4961831000001"/>
    <n v="1696.4961831000001"/>
    <n v="0.94160359434525442"/>
    <n v="4"/>
    <n v="3.7705735362713981E-2"/>
    <n v="63.967636123822963"/>
    <n v="60.232156095961038"/>
  </r>
  <r>
    <x v="0"/>
    <s v="1721220130828008"/>
    <n v="1696.4961831000001"/>
    <n v="1696.4961831000001"/>
    <n v="1.3805891700417161"/>
    <n v="4"/>
    <n v="1.1194014953152609"/>
    <n v="1899.0603641587727"/>
    <n v="2621.8221720130791"/>
  </r>
  <r>
    <x v="0"/>
    <s v="1721220130902008"/>
    <n v="387.37211064000002"/>
    <n v="387.37211064000002"/>
    <n v="0.94160359434525431"/>
    <n v="2"/>
    <n v="6.2842892271189965E-3"/>
    <n v="2.4343583817812999"/>
    <n v="2.292200602209769"/>
  </r>
  <r>
    <x v="0"/>
    <s v="1721220130902015"/>
    <n v="387.37211064000002"/>
    <n v="387.37211064000002"/>
    <n v="0.94160359434525442"/>
    <n v="4"/>
    <n v="1.8852867681356991E-2"/>
    <n v="7.3030751453439011"/>
    <n v="6.8766018066293091"/>
  </r>
  <r>
    <x v="0"/>
    <s v="1721220130914001"/>
    <n v="494.74894131000002"/>
    <n v="494.74894131000002"/>
    <n v="0.94160359434525431"/>
    <n v="2"/>
    <n v="6.2842892271189965E-3"/>
    <n v="3.1091454420029616"/>
    <n v="2.9275825235321529"/>
  </r>
  <r>
    <x v="0"/>
    <s v="1721220130928001"/>
    <n v="103.70698962"/>
    <n v="103.70698962"/>
    <n v="0.94160359434525442"/>
    <n v="4"/>
    <n v="0.25137156908475988"/>
    <n v="26.068988705836308"/>
    <n v="24.54665346636131"/>
  </r>
  <r>
    <x v="0"/>
    <s v="1721220130928008"/>
    <n v="103.70698962"/>
    <n v="103.70698962"/>
    <n v="0.94160359434525431"/>
    <n v="3"/>
    <n v="6.2842892271189965E-3"/>
    <n v="0.65172471764590756"/>
    <n v="0.61366633665903259"/>
  </r>
  <r>
    <x v="0"/>
    <s v="1721220130928011"/>
    <n v="103.70698962"/>
    <n v="103.70698962"/>
    <n v="0.94160359434525442"/>
    <n v="9"/>
    <n v="0.21366583372204589"/>
    <n v="22.158640399960859"/>
    <n v="20.864655446407109"/>
  </r>
  <r>
    <x v="0"/>
    <s v="1721220130928014"/>
    <n v="103.70698962"/>
    <n v="103.70698962"/>
    <n v="0.94160359434525442"/>
    <n v="4"/>
    <n v="0.15710723067797491"/>
    <n v="16.293117941147692"/>
    <n v="15.341658416475818"/>
  </r>
  <r>
    <x v="0"/>
    <s v="1721220131027007"/>
    <n v="44.376751554999998"/>
    <n v="44.376751554999998"/>
    <n v="0.94160359434525431"/>
    <n v="4"/>
    <n v="1.2568578454237993E-2"/>
    <n v="0.55775268346324536"/>
    <n v="0.52518193150470271"/>
  </r>
  <r>
    <x v="0"/>
    <s v="1721220131027009"/>
    <n v="44.376751554999998"/>
    <n v="44.376751554999998"/>
    <n v="0.94160359434525442"/>
    <n v="1"/>
    <n v="0.47132169203392477"/>
    <n v="20.915725629871702"/>
    <n v="19.694322431426354"/>
  </r>
  <r>
    <x v="0"/>
    <s v="1721220131027012"/>
    <n v="44.376751554999998"/>
    <n v="44.376751554999998"/>
    <n v="0.94160359434525442"/>
    <n v="4"/>
    <n v="0.18852867681356988"/>
    <n v="8.3662902519486799"/>
    <n v="7.8777289725705408"/>
  </r>
  <r>
    <x v="0"/>
    <s v="1721220131228001"/>
    <n v="568.80997301000002"/>
    <n v="568.80997301000002"/>
    <n v="0.94160359434525431"/>
    <n v="3"/>
    <n v="6.2842892271189965E-3"/>
    <n v="3.5745663856645904"/>
    <n v="3.3658245569675027"/>
  </r>
  <r>
    <x v="0"/>
    <s v="1723220130527006"/>
    <n v="316.55610716000001"/>
    <n v="316.55610716000001"/>
    <n v="0.94160359434525442"/>
    <n v="1"/>
    <n v="3.1421446135594985E-2"/>
    <n v="9.9466506700215742"/>
    <n v="9.365802022588948"/>
  </r>
  <r>
    <x v="0"/>
    <s v="1723320130817006"/>
    <n v="345.45630818000001"/>
    <n v="345.45630818000001"/>
    <n v="1.1740590711941579"/>
    <n v="1"/>
    <n v="4.2199501229491645"/>
    <n v="1457.8083901777554"/>
    <n v="1711.553164551146"/>
  </r>
  <r>
    <x v="0"/>
    <s v="1723420130413005"/>
    <n v="2590.1844388999998"/>
    <n v="2590.1844388999998"/>
    <n v="0.44092452436975516"/>
    <n v="4"/>
    <n v="0.25"/>
    <n v="647.54610972499995"/>
    <n v="285.51896043798087"/>
  </r>
  <r>
    <x v="0"/>
    <s v="1723420130901001"/>
    <n v="8.4804410441000009"/>
    <n v="8.4804410441000009"/>
    <n v="1.3657559687550285"/>
    <n v="16"/>
    <n v="11.050274313816953"/>
    <n v="93.711199839457265"/>
    <n v="127.98663051993402"/>
  </r>
  <r>
    <x v="0"/>
    <s v="1723420130920003"/>
    <n v="8.1349896936999997"/>
    <n v="8.1349896936999997"/>
    <n v="0.94160359434525442"/>
    <n v="5"/>
    <n v="7.5411470725427962E-2"/>
    <n v="0.61347153713811575"/>
    <n v="0.57764700439775807"/>
  </r>
  <r>
    <x v="0"/>
    <s v="1723420131030001"/>
    <n v="106.81348331"/>
    <n v="106.81348331"/>
    <n v="1.7877754769243548"/>
    <n v="25"/>
    <n v="15.094264338406784"/>
    <n v="1612.2709519871412"/>
    <n v="2882.3784701200948"/>
  </r>
  <r>
    <x v="0"/>
    <s v="1723420131122013"/>
    <n v="366.72488978000001"/>
    <n v="366.72488978000001"/>
    <n v="0.94160359434525431"/>
    <n v="4"/>
    <n v="1.2568578454237993E-2"/>
    <n v="4.6092105483217107"/>
    <n v="4.3400492193937836"/>
  </r>
  <r>
    <x v="0"/>
    <s v="1723420131130001"/>
    <n v="279.55397927000001"/>
    <n v="279.55397927000001"/>
    <n v="0.94160359434525442"/>
    <n v="1"/>
    <n v="1.8852867681356991E-2"/>
    <n v="5.270394180974125"/>
    <n v="4.9626221044215493"/>
  </r>
  <r>
    <x v="0"/>
    <s v="1723520130427003"/>
    <n v="500.89672113"/>
    <n v="500.89672113"/>
    <n v="0.94160359434525442"/>
    <n v="3"/>
    <n v="3.7705735362713981E-2"/>
    <n v="18.886679210978926"/>
    <n v="17.783765030303549"/>
  </r>
  <r>
    <x v="0"/>
    <s v="1723520130601011"/>
    <n v="250.57864936999999"/>
    <n v="250.57864936999999"/>
    <n v="1.390060876253417"/>
    <n v="9"/>
    <n v="15.207381544494927"/>
    <n v="3810.6451278738032"/>
    <n v="5297.0287055430736"/>
  </r>
  <r>
    <x v="0"/>
    <s v="1723520130601014"/>
    <n v="250.57864936999999"/>
    <n v="250.57864936999999"/>
    <n v="1.5050553707359142"/>
    <n v="16"/>
    <n v="16.301645882901713"/>
    <n v="4084.8444078455323"/>
    <n v="6147.9170146484839"/>
  </r>
  <r>
    <x v="0"/>
    <s v="1723520130601020"/>
    <n v="596.61583184000006"/>
    <n v="596.61583184000006"/>
    <n v="0.94160359434525442"/>
    <n v="1"/>
    <n v="1.8852867681356991E-2"/>
    <n v="11.247919334282255"/>
    <n v="10.591081274065653"/>
  </r>
  <r>
    <x v="0"/>
    <s v="1723520130619006"/>
    <n v="2392.7447714"/>
    <n v="2392.7447714"/>
    <n v="0.94160359434525431"/>
    <n v="1"/>
    <n v="6.2842892271189965E-3"/>
    <n v="15.036700190154326"/>
    <n v="14.158610946141282"/>
  </r>
  <r>
    <x v="0"/>
    <s v="1723520130626001"/>
    <n v="434.47911118000002"/>
    <n v="434.47911118000002"/>
    <n v="0.94160359434525431"/>
    <n v="6"/>
    <n v="6.2842892271189965E-3"/>
    <n v="2.7303923977967108"/>
    <n v="2.5709472957383404"/>
  </r>
  <r>
    <x v="0"/>
    <s v="1723520130626007"/>
    <n v="277.71847933999999"/>
    <n v="277.71847933999999"/>
    <n v="1.4661688933146546"/>
    <n v="36"/>
    <n v="25.100548627633906"/>
    <n v="6970.8861954662116"/>
    <n v="10220.496498629098"/>
  </r>
  <r>
    <x v="0"/>
    <s v="1723720130527004"/>
    <n v="353.32668092"/>
    <n v="353.32668092"/>
    <n v="0.94160359434525431"/>
    <n v="9"/>
    <n v="0.10054862763390394"/>
    <n v="35.526512872948274"/>
    <n v="33.451892215721045"/>
  </r>
  <r>
    <x v="0"/>
    <s v="1723720130616006"/>
    <n v="55.624287242999998"/>
    <n v="55.624287242999998"/>
    <n v="0.94160359434525442"/>
    <n v="1"/>
    <n v="1.8852867681356991E-2"/>
    <n v="1.0486773272620726"/>
    <n v="0.98743834065834224"/>
  </r>
  <r>
    <x v="0"/>
    <s v="1723720130623001"/>
    <n v="59.515867004999997"/>
    <n v="59.515867004999997"/>
    <n v="0.94160359434525442"/>
    <n v="9"/>
    <n v="8.7980049179665953E-2"/>
    <n v="5.2362089060703578"/>
    <n v="4.9304331266984818"/>
  </r>
  <r>
    <x v="0"/>
    <s v="1723720130623004"/>
    <n v="59.515867004999997"/>
    <n v="59.515867004999997"/>
    <n v="1.0934075008195392"/>
    <n v="4"/>
    <n v="3.1759600983593321"/>
    <n v="189.02001882714072"/>
    <n v="206.67590639064619"/>
  </r>
  <r>
    <x v="0"/>
    <s v="1723720130623006"/>
    <n v="89.273800507000004"/>
    <n v="89.273800507000004"/>
    <n v="0.27557782773109696"/>
    <n v="3"/>
    <n v="2"/>
    <n v="178.54760101400001"/>
    <n v="49.203760034036726"/>
  </r>
  <r>
    <x v="0"/>
    <s v="1723720130707005"/>
    <n v="182.95178048"/>
    <n v="182.95178048"/>
    <n v="0.94160359434525431"/>
    <n v="3"/>
    <n v="6.2842892271189965E-3"/>
    <n v="1.1497219031527035"/>
    <n v="1.082582276506052"/>
  </r>
  <r>
    <x v="0"/>
    <s v="1723720130707015"/>
    <n v="182.95178048"/>
    <n v="182.95178048"/>
    <n v="0.94160359434525442"/>
    <n v="1"/>
    <n v="0.28279301522035483"/>
    <n v="51.737485641871658"/>
    <n v="48.716202442772342"/>
  </r>
  <r>
    <x v="0"/>
    <s v="1723720130721007"/>
    <n v="387.81851433000003"/>
    <n v="387.81851433000003"/>
    <n v="0.94160359434525431"/>
    <n v="1"/>
    <n v="6.2842892271189965E-3"/>
    <n v="2.4371637116813134"/>
    <n v="2.2948421109269459"/>
  </r>
  <r>
    <x v="0"/>
    <s v="1723720130721013"/>
    <n v="387.81851433000003"/>
    <n v="387.81851433000003"/>
    <n v="0.94160359434525431"/>
    <n v="1"/>
    <n v="6.2842892271189965E-3"/>
    <n v="2.4371637116813134"/>
    <n v="2.2948421109269459"/>
  </r>
  <r>
    <x v="0"/>
    <s v="1723720130723012"/>
    <n v="216.51978313000001"/>
    <n v="216.51978313000001"/>
    <n v="0.94160359434525442"/>
    <n v="4"/>
    <n v="3.1421446135594985E-2"/>
    <n v="6.8033647029100033"/>
    <n v="6.4060726579016931"/>
  </r>
  <r>
    <x v="0"/>
    <s v="1723720130728007"/>
    <n v="296.81348696999999"/>
    <n v="296.81348696999999"/>
    <n v="1.4151633857765411"/>
    <n v="8"/>
    <n v="7.1373594181355955"/>
    <n v="2118.4645366549962"/>
    <n v="2997.973446340216"/>
  </r>
  <r>
    <x v="0"/>
    <s v="1723720130803007"/>
    <n v="1864.6462841"/>
    <n v="1864.6462841"/>
    <n v="0.94160359434525431"/>
    <n v="1"/>
    <n v="6.2842892271189965E-3"/>
    <n v="11.717976555557097"/>
    <n v="11.033688843165985"/>
  </r>
  <r>
    <x v="0"/>
    <s v="1723720130811004"/>
    <n v="2446.7782762000002"/>
    <n v="2446.7782762000002"/>
    <n v="0.94160359434525431"/>
    <n v="4"/>
    <n v="6.2842892271189965E-3"/>
    <n v="15.376262362272449"/>
    <n v="14.478343907911389"/>
  </r>
  <r>
    <x v="0"/>
    <s v="1723720130907001"/>
    <n v="660.36176046000003"/>
    <n v="660.36176046000003"/>
    <n v="0.94160359434525431"/>
    <n v="2"/>
    <n v="6.2842892271189965E-3"/>
    <n v="4.1499042972601137"/>
    <n v="3.9075648024889396"/>
  </r>
  <r>
    <x v="0"/>
    <s v="1723720130921005"/>
    <n v="374.49247885"/>
    <n v="374.49247885"/>
    <n v="0.94160359434525442"/>
    <n v="9"/>
    <n v="0.11311720608814194"/>
    <n v="42.361542908534588"/>
    <n v="39.887781064686891"/>
  </r>
  <r>
    <x v="0"/>
    <s v="1723720131005003"/>
    <n v="253.97630111000001"/>
    <n v="253.97630111000001"/>
    <n v="0.94160359434525431"/>
    <n v="2"/>
    <n v="6.2842892271189965E-3"/>
    <n v="1.5960605330091036"/>
    <n v="1.5028563346739743"/>
  </r>
  <r>
    <x v="0"/>
    <s v="1723720131005009"/>
    <n v="253.97630111000001"/>
    <n v="253.97630111000001"/>
    <n v="1.1478864995425997"/>
    <n v="9"/>
    <n v="7.0565586030440706"/>
    <n v="1792.1986525670818"/>
    <n v="2057.2406377801913"/>
  </r>
  <r>
    <x v="0"/>
    <s v="1723720131005012"/>
    <n v="253.97630111000001"/>
    <n v="253.97630111000001"/>
    <n v="0.94160359434525442"/>
    <n v="4"/>
    <n v="9.4264338406784942E-2"/>
    <n v="23.940907995136552"/>
    <n v="22.542845020109617"/>
  </r>
  <r>
    <x v="0"/>
    <s v="1723720131006002"/>
    <n v="109.84083084"/>
    <n v="109.84083084"/>
    <n v="0.94160359434525431"/>
    <n v="1"/>
    <n v="6.2842892271189965E-3"/>
    <n v="0.69027154994561202"/>
    <n v="0.64996217250305799"/>
  </r>
  <r>
    <x v="0"/>
    <s v="1723720131006008"/>
    <n v="109.84083084"/>
    <n v="109.84083084"/>
    <n v="0.94160359434525431"/>
    <n v="4"/>
    <n v="2.5137156908475986E-2"/>
    <n v="2.7610861997824481"/>
    <n v="2.599848690012232"/>
  </r>
  <r>
    <x v="0"/>
    <s v="1723720131006014"/>
    <n v="109.84083084"/>
    <n v="109.84083084"/>
    <n v="0.94160359434525442"/>
    <n v="4"/>
    <n v="5.6558603044070968E-2"/>
    <n v="6.2124439495105079"/>
    <n v="5.8496595525275223"/>
  </r>
  <r>
    <x v="0"/>
    <s v="1723720131118008"/>
    <n v="1459.9455974"/>
    <n v="1459.9455974"/>
    <n v="0.94160359434525431"/>
    <n v="2"/>
    <n v="6.2842892271189965E-3"/>
    <n v="9.174720389920628"/>
    <n v="8.6389496962619567"/>
  </r>
  <r>
    <x v="0"/>
    <s v="1729920130526003"/>
    <n v="118.96521242999999"/>
    <n v="118.96521242999999"/>
    <n v="0.94160359434525442"/>
    <n v="4"/>
    <n v="0.11311720608814194"/>
    <n v="13.457012451763894"/>
    <n v="12.671171293729728"/>
  </r>
  <r>
    <x v="0"/>
    <s v="1729920130527001"/>
    <n v="137.40482036"/>
    <n v="137.40482036"/>
    <n v="0.94160359434525442"/>
    <n v="4"/>
    <n v="6.2842892271189971E-2"/>
    <n v="8.6349163234256903"/>
    <n v="8.1306682470081402"/>
  </r>
  <r>
    <x v="0"/>
    <s v="1729920130530004"/>
    <n v="1266.7415820000001"/>
    <n v="1266.7415820000001"/>
    <n v="0.94160359434525442"/>
    <n v="12"/>
    <n v="0.30793017212883084"/>
    <n v="390.06795338800754"/>
    <n v="367.28938694904508"/>
  </r>
  <r>
    <x v="0"/>
    <s v="1729920130704001"/>
    <n v="143.29733103000001"/>
    <n v="143.29733103000001"/>
    <n v="0.94160359434525442"/>
    <n v="4"/>
    <n v="6.2842892271189971E-2"/>
    <n v="9.005218736667338"/>
    <n v="8.4793463303111967"/>
  </r>
  <r>
    <x v="0"/>
    <s v="1729920130704014"/>
    <n v="143.29733103000001"/>
    <n v="143.29733103000001"/>
    <n v="0.94160359434525431"/>
    <n v="4"/>
    <n v="2.5137156908475986E-2"/>
    <n v="3.602087494666935"/>
    <n v="3.391738532124478"/>
  </r>
  <r>
    <x v="0"/>
    <s v="1729920130707005"/>
    <n v="1214.5962503000001"/>
    <n v="1214.5962503000001"/>
    <n v="0.94160359434525442"/>
    <n v="4"/>
    <n v="0.12568578454237994"/>
    <n v="152.65748262118839"/>
    <n v="143.74283433980921"/>
  </r>
  <r>
    <x v="0"/>
    <s v="1729920130718001"/>
    <n v="866.44805062"/>
    <n v="866.44805062"/>
    <n v="0.94160359434525431"/>
    <n v="2"/>
    <n v="6.2842892271189965E-3"/>
    <n v="5.4450101503695212"/>
    <n v="5.1270411288343345"/>
  </r>
  <r>
    <x v="0"/>
    <s v="1729920130718003"/>
    <n v="866.44805062"/>
    <n v="866.44805062"/>
    <n v="0.94160359434525431"/>
    <n v="1"/>
    <n v="1.2568578454237993E-2"/>
    <n v="10.890020300739042"/>
    <n v="10.254082257668669"/>
  </r>
  <r>
    <x v="0"/>
    <s v="1729920130718009"/>
    <n v="866.44805062"/>
    <n v="866.44805062"/>
    <n v="0.94160359434525442"/>
    <n v="2"/>
    <n v="6.2842892271189971E-2"/>
    <n v="54.450101503695215"/>
    <n v="51.270411288343361"/>
  </r>
  <r>
    <x v="0"/>
    <s v="1729920130718014"/>
    <n v="866.44805062"/>
    <n v="866.44805062"/>
    <n v="0.94160359434525442"/>
    <n v="1"/>
    <n v="0.12568578454237994"/>
    <n v="108.90020300739043"/>
    <n v="102.54082257668672"/>
  </r>
  <r>
    <x v="0"/>
    <s v="1729920130718020"/>
    <n v="866.44805062"/>
    <n v="866.44805062"/>
    <n v="0.94160359434525442"/>
    <n v="6"/>
    <n v="3.1421446135594985E-2"/>
    <n v="27.225050751847608"/>
    <n v="25.63520564417168"/>
  </r>
  <r>
    <x v="0"/>
    <s v="1729920130718023"/>
    <n v="866.44805062"/>
    <n v="866.44805062"/>
    <n v="0.94160359434525431"/>
    <n v="2"/>
    <n v="1.2568578454237993E-2"/>
    <n v="10.890020300739042"/>
    <n v="10.254082257668669"/>
  </r>
  <r>
    <x v="0"/>
    <s v="1729920130802002"/>
    <n v="885.09151822000001"/>
    <n v="885.09151822000001"/>
    <n v="0.94160359434525431"/>
    <n v="1"/>
    <n v="6.2842892271189965E-3"/>
    <n v="5.5621710929643431"/>
    <n v="5.2373602934984973"/>
  </r>
  <r>
    <x v="0"/>
    <s v="1729920130802008"/>
    <n v="885.09151822000001"/>
    <n v="885.09151822000001"/>
    <n v="0.94160359434525442"/>
    <n v="4"/>
    <n v="4.3990024589832977E-2"/>
    <n v="38.935197650750403"/>
    <n v="36.661522054489488"/>
  </r>
  <r>
    <x v="0"/>
    <s v="1729920130808003"/>
    <n v="1741.8234170999999"/>
    <n v="1741.8234170999999"/>
    <n v="0.94160359434525431"/>
    <n v="1"/>
    <n v="6.2842892271189965E-3"/>
    <n v="10.946122135625128"/>
    <n v="10.306907947046772"/>
  </r>
  <r>
    <x v="0"/>
    <s v="1729920130811004"/>
    <n v="363.75380317000003"/>
    <n v="363.75380317000003"/>
    <n v="0.94160359434525442"/>
    <n v="1"/>
    <n v="6.2842892271189971E-2"/>
    <n v="22.859341065847953"/>
    <n v="21.524437711966513"/>
  </r>
  <r>
    <x v="0"/>
    <s v="1729920130811005"/>
    <n v="363.75380317000003"/>
    <n v="363.75380317000003"/>
    <n v="0.94160359434525431"/>
    <n v="2"/>
    <n v="6.2842892271189965E-3"/>
    <n v="2.2859341065847949"/>
    <n v="2.1524437711966504"/>
  </r>
  <r>
    <x v="0"/>
    <s v="1729920130901005"/>
    <n v="207.59753724999999"/>
    <n v="207.59753724999999"/>
    <n v="0.94160359434525442"/>
    <n v="4"/>
    <n v="1.8852867681356991E-2"/>
    <n v="3.9138089007498289"/>
    <n v="3.6852565285264882"/>
  </r>
  <r>
    <x v="0"/>
    <s v="1729920130903002"/>
    <n v="689.16155130000004"/>
    <n v="689.16155130000004"/>
    <n v="0.94160359434525442"/>
    <n v="2"/>
    <n v="0.18852867681356988"/>
    <n v="129.92671537737618"/>
    <n v="122.33946220081026"/>
  </r>
  <r>
    <x v="0"/>
    <s v="1729920130903005"/>
    <n v="689.16155130000004"/>
    <n v="689.16155130000004"/>
    <n v="0.94160359434525431"/>
    <n v="2"/>
    <n v="6.2842892271189965E-3"/>
    <n v="4.3308905125792059"/>
    <n v="4.0779820733603414"/>
  </r>
  <r>
    <x v="0"/>
    <s v="1729920130903007"/>
    <n v="689.16155130000004"/>
    <n v="689.16155130000004"/>
    <n v="0.94160359434525442"/>
    <n v="1"/>
    <n v="3.1421446135594985E-2"/>
    <n v="21.654452562896033"/>
    <n v="20.389910366801711"/>
  </r>
  <r>
    <x v="0"/>
    <s v="1729920130914002"/>
    <n v="187.81590177000001"/>
    <n v="187.81590177000001"/>
    <n v="0.94160359434525442"/>
    <n v="4"/>
    <n v="5.6558603044070968E-2"/>
    <n v="10.622605033573656"/>
    <n v="10.002283080922947"/>
  </r>
  <r>
    <x v="0"/>
    <s v="1729920130914010"/>
    <n v="187.81590177000001"/>
    <n v="187.81590177000001"/>
    <n v="0.94160359434525442"/>
    <n v="2"/>
    <n v="1.8852867681356991E-2"/>
    <n v="3.5408683445245526"/>
    <n v="3.3340943603076494"/>
  </r>
  <r>
    <x v="0"/>
    <s v="1729920130927005"/>
    <n v="81.513757474000002"/>
    <n v="81.513757474000002"/>
    <n v="0.94160359434525431"/>
    <n v="2"/>
    <n v="6.2842892271189965E-3"/>
    <n v="0.51225602795584879"/>
    <n v="0.48234211714825032"/>
  </r>
  <r>
    <x v="0"/>
    <s v="1729920131010005"/>
    <n v="645.98320064999996"/>
    <n v="645.98320064999996"/>
    <n v="0.94160359434525431"/>
    <n v="2"/>
    <n v="6.2842892271189965E-3"/>
    <n v="4.0595452687446443"/>
    <n v="3.8224824164572286"/>
  </r>
  <r>
    <x v="0"/>
    <s v="1729920131010007"/>
    <n v="645.98320064999996"/>
    <n v="645.98320064999996"/>
    <n v="0.94160359434525431"/>
    <n v="1"/>
    <n v="1.2568578454237993E-2"/>
    <n v="8.1190905374892886"/>
    <n v="7.6449648329144573"/>
  </r>
  <r>
    <x v="0"/>
    <s v="1729920131010017"/>
    <n v="645.98320064999996"/>
    <n v="645.98320064999996"/>
    <n v="0.94160359434525431"/>
    <n v="6"/>
    <n v="5.0274313816951972E-2"/>
    <n v="32.476362149957154"/>
    <n v="30.579859331657829"/>
  </r>
  <r>
    <x v="0"/>
    <s v="1729920131011001"/>
    <n v="186.07976207999999"/>
    <n v="186.07976207999999"/>
    <n v="0.94160359434525431"/>
    <n v="9"/>
    <n v="6.9127181498308959E-2"/>
    <n v="12.863169486466308"/>
    <n v="12.112006623128876"/>
  </r>
  <r>
    <x v="0"/>
    <s v="1729920131020001"/>
    <n v="146.63839630000001"/>
    <n v="146.63839630000001"/>
    <n v="0.94160359434525442"/>
    <n v="4"/>
    <n v="1.8852867681356991E-2"/>
    <n v="2.7645542824502889"/>
    <n v="2.6031142491177577"/>
  </r>
  <r>
    <x v="0"/>
    <s v="1729920131107001"/>
    <n v="1633.5055635000001"/>
    <n v="1633.5055635000001"/>
    <n v="0.94160359434525442"/>
    <n v="6"/>
    <n v="3.1421446135594985E-2"/>
    <n v="51.327107075709989"/>
    <n v="48.329788509832269"/>
  </r>
  <r>
    <x v="0"/>
    <s v="1729920131107013"/>
    <n v="1113.7537933000001"/>
    <n v="1113.7537933000001"/>
    <n v="0.94160359434525431"/>
    <n v="3"/>
    <n v="1.2568578454237993E-2"/>
    <n v="13.998301929796217"/>
    <n v="13.180851411826227"/>
  </r>
  <r>
    <x v="0"/>
    <s v="1729920131206001"/>
    <n v="123.58128622"/>
    <n v="123.58128622"/>
    <n v="0.94160359434525431"/>
    <n v="2"/>
    <n v="6.2842892271189965E-3"/>
    <n v="0.77662054566585526"/>
    <n v="0.73126869724134202"/>
  </r>
  <r>
    <x v="0"/>
    <s v="1733420130708005"/>
    <n v="124.49887529999999"/>
    <n v="124.49887529999999"/>
    <n v="0.44092452436975516"/>
    <n v="3"/>
    <n v="2"/>
    <n v="248.99775059999999"/>
    <n v="109.78921475244391"/>
  </r>
  <r>
    <x v="0"/>
    <s v="1733420130708013"/>
    <n v="124.49887529999999"/>
    <n v="124.49887529999999"/>
    <n v="0.99114616038971781"/>
    <n v="2"/>
    <n v="1.0188528676813571"/>
    <n v="126.84603612250866"/>
    <n v="125.72296166347991"/>
  </r>
  <r>
    <x v="1"/>
    <s v="1103820140511001"/>
    <n v="1150.5371402000001"/>
    <n v="1150.5371402000001"/>
    <n v="0.94160359434525431"/>
    <n v="4"/>
    <n v="2.5137156908475986E-2"/>
    <n v="28.921232622236637"/>
    <n v="27.232336589993242"/>
  </r>
  <r>
    <x v="1"/>
    <s v="1103820140518001"/>
    <n v="35.931039065999997"/>
    <n v="35.931039065999997"/>
    <n v="0.94160359434525431"/>
    <n v="1"/>
    <n v="2.5137156908475986E-2"/>
    <n v="0.90320416688662242"/>
    <n v="0.85046028996805456"/>
  </r>
  <r>
    <x v="1"/>
    <s v="1103820140518005"/>
    <n v="35.931039065999997"/>
    <n v="35.931039065999997"/>
    <n v="0.94160359434525431"/>
    <n v="1"/>
    <n v="6.2842892271189965E-3"/>
    <n v="0.2258010417216556"/>
    <n v="0.21261507249201364"/>
  </r>
  <r>
    <x v="1"/>
    <s v="1103820140518020"/>
    <n v="35.931039065999997"/>
    <n v="35.931039065999997"/>
    <n v="0.94160359434525431"/>
    <n v="1"/>
    <n v="1.2568578454237993E-2"/>
    <n v="0.45160208344331121"/>
    <n v="0.42523014498402728"/>
  </r>
  <r>
    <x v="1"/>
    <s v="1103820140518021"/>
    <n v="35.931039065999997"/>
    <n v="35.931039065999997"/>
    <n v="0.94160359434525442"/>
    <n v="1"/>
    <n v="1.8852867681356991E-2"/>
    <n v="0.67740312516496681"/>
    <n v="0.63784521747604106"/>
  </r>
  <r>
    <x v="1"/>
    <s v="1103820140518033"/>
    <n v="35.931039065999997"/>
    <n v="35.931039065999997"/>
    <n v="0.94160359434525442"/>
    <n v="1"/>
    <n v="1.198344910377226E-2"/>
    <n v="0.43057777789306373"/>
    <n v="0.40543358330930146"/>
  </r>
  <r>
    <x v="1"/>
    <s v="1103820140530007"/>
    <n v="34.770475029000004"/>
    <n v="34.770475029000004"/>
    <n v="0.94160359434525431"/>
    <n v="1"/>
    <n v="2.5137156908475986E-2"/>
    <n v="0.87403088658621919"/>
    <n v="0.82299062437835335"/>
  </r>
  <r>
    <x v="1"/>
    <s v="1103820140530008"/>
    <n v="34.770475029000004"/>
    <n v="34.770475029000004"/>
    <n v="0.94160359434525431"/>
    <n v="1"/>
    <n v="6.2842892271189965E-3"/>
    <n v="0.2185077216465548"/>
    <n v="0.20574765609458834"/>
  </r>
  <r>
    <x v="1"/>
    <s v="1103820140530011"/>
    <n v="34.770475029000004"/>
    <n v="34.770475029000004"/>
    <n v="0.94160359434525442"/>
    <n v="1"/>
    <n v="3.7705735362713981E-2"/>
    <n v="1.3110463298793289"/>
    <n v="1.2344859365675303"/>
  </r>
  <r>
    <x v="1"/>
    <s v="1103820140531024"/>
    <n v="66.541085727999999"/>
    <n v="66.541085727999999"/>
    <n v="0.94160359434525431"/>
    <n v="1"/>
    <n v="6.2842892271189965E-3"/>
    <n v="0.418163428201272"/>
    <n v="0.39374418701805142"/>
  </r>
  <r>
    <x v="1"/>
    <s v="1103820140602001"/>
    <n v="147.92094591"/>
    <n v="147.92094591"/>
    <n v="0.94160359434525442"/>
    <n v="16"/>
    <n v="0.25137156908475988"/>
    <n v="37.183120273898595"/>
    <n v="35.011759698874819"/>
  </r>
  <r>
    <x v="1"/>
    <s v="1103820140618001"/>
    <n v="52.610575402999999"/>
    <n v="52.610575402999999"/>
    <n v="0.94160359434525442"/>
    <n v="4"/>
    <n v="3.7705735362713981E-2"/>
    <n v="1.9837204334256273"/>
    <n v="1.8678782902896967"/>
  </r>
  <r>
    <x v="1"/>
    <s v="1103820140621035"/>
    <n v="196.80209004"/>
    <n v="196.80209004"/>
    <n v="0.94160359434525431"/>
    <n v="1"/>
    <n v="1.2568578454237993E-2"/>
    <n v="2.4735225086257495"/>
    <n v="2.3290776848158963"/>
  </r>
  <r>
    <x v="1"/>
    <s v="1103820140622011"/>
    <n v="326.06108214"/>
    <n v="326.06108214"/>
    <n v="0.94160359434525442"/>
    <n v="1"/>
    <n v="7.5411470725427962E-2"/>
    <n v="24.588745750501971"/>
    <n v="23.152851379114257"/>
  </r>
  <r>
    <x v="1"/>
    <s v="1103820140622012"/>
    <n v="326.06108214"/>
    <n v="326.06108214"/>
    <n v="0.94160359434525431"/>
    <n v="1"/>
    <n v="5.0274313816951972E-2"/>
    <n v="16.392497167001313"/>
    <n v="15.435234252742834"/>
  </r>
  <r>
    <x v="1"/>
    <s v="1103820140706023"/>
    <n v="62.997337182000003"/>
    <n v="62.997337182000003"/>
    <n v="0.94160359434525431"/>
    <n v="1"/>
    <n v="6.2842892271189965E-3"/>
    <n v="0.39589348739002561"/>
    <n v="0.37277473070432571"/>
  </r>
  <r>
    <x v="1"/>
    <s v="1103820140719005"/>
    <n v="416.24586999000002"/>
    <n v="416.24586999000002"/>
    <n v="0.94160359434525431"/>
    <n v="1"/>
    <n v="6.2842892271189965E-3"/>
    <n v="2.6158094366109315"/>
    <n v="2.4630555676350876"/>
  </r>
  <r>
    <x v="1"/>
    <s v="1103820140724002"/>
    <n v="891.33244013000001"/>
    <n v="891.33244013000001"/>
    <n v="0.94160359434525442"/>
    <n v="1"/>
    <n v="3.7705735362713981E-2"/>
    <n v="33.608345107743887"/>
    <n v="31.645738553447391"/>
  </r>
  <r>
    <x v="1"/>
    <s v="1103820140725007"/>
    <n v="303.49399125999997"/>
    <n v="303.49399125999997"/>
    <n v="0.94160359434525431"/>
    <n v="1"/>
    <n v="6.2842892271189965E-3"/>
    <n v="1.9072440197705647"/>
    <n v="1.795867824309455"/>
  </r>
  <r>
    <x v="1"/>
    <s v="1103820140725024"/>
    <n v="303.49399125999997"/>
    <n v="303.49399125999997"/>
    <n v="0.94160359434525431"/>
    <n v="1"/>
    <n v="6.2842892271189965E-3"/>
    <n v="1.9072440197705647"/>
    <n v="1.795867824309455"/>
  </r>
  <r>
    <x v="1"/>
    <s v="1103820140725029"/>
    <n v="303.49399125999997"/>
    <n v="303.49399125999997"/>
    <n v="0.94160359434525431"/>
    <n v="1"/>
    <n v="6.2842892271189965E-3"/>
    <n v="1.9072440197705647"/>
    <n v="1.795867824309455"/>
  </r>
  <r>
    <x v="1"/>
    <s v="1103820140725030"/>
    <n v="303.49399125999997"/>
    <n v="303.49399125999997"/>
    <n v="0.94160359434525431"/>
    <n v="1"/>
    <n v="6.2842892271189965E-3"/>
    <n v="1.9072440197705647"/>
    <n v="1.795867824309455"/>
  </r>
  <r>
    <x v="1"/>
    <s v="1103820140726005"/>
    <n v="2367.9764252"/>
    <n v="2367.9764252"/>
    <n v="0.94160359434525442"/>
    <n v="4"/>
    <n v="3.7705735362713981E-2"/>
    <n v="89.286292433736676"/>
    <n v="84.072293881367955"/>
  </r>
  <r>
    <x v="1"/>
    <s v="1103820140730002"/>
    <n v="325.99850913"/>
    <n v="325.99850913"/>
    <n v="0.94160359434525431"/>
    <n v="1"/>
    <n v="1.2568578454237993E-2"/>
    <n v="4.0973378379650258"/>
    <n v="3.8580680354746817"/>
  </r>
  <r>
    <x v="1"/>
    <s v="1103820140730003"/>
    <n v="325.99850913"/>
    <n v="325.99850913"/>
    <n v="0.94160359434525442"/>
    <n v="2"/>
    <n v="3.7705735362713981E-2"/>
    <n v="12.292013513895078"/>
    <n v="11.574204106424046"/>
  </r>
  <r>
    <x v="1"/>
    <s v="1103820140809007"/>
    <n v="772.98274234999997"/>
    <n v="772.98274234999997"/>
    <n v="0.94160359434525431"/>
    <n v="2"/>
    <n v="6.2842892271189965E-3"/>
    <n v="4.8576471204990037"/>
    <n v="4.5739779887227368"/>
  </r>
  <r>
    <x v="1"/>
    <s v="1103820140809009"/>
    <n v="772.98274234999997"/>
    <n v="772.98274234999997"/>
    <n v="0.94160359434525431"/>
    <n v="16"/>
    <n v="0.20109725526780789"/>
    <n v="155.44470785596812"/>
    <n v="146.36729563912758"/>
  </r>
  <r>
    <x v="1"/>
    <s v="1103820140809019"/>
    <n v="1515.7737715000001"/>
    <n v="1515.7737715000001"/>
    <n v="0.94160359434525431"/>
    <n v="4"/>
    <n v="6.2842892271189965E-3"/>
    <n v="9.5255607829869824"/>
    <n v="8.9693022714147368"/>
  </r>
  <r>
    <x v="1"/>
    <s v="1103820140814004"/>
    <n v="212.57029374999999"/>
    <n v="212.57029374999999"/>
    <n v="0.94160359434525442"/>
    <n v="1"/>
    <n v="3.7705735362713981E-2"/>
    <n v="8.015119242111874"/>
    <n v="7.5470650874783525"/>
  </r>
  <r>
    <x v="1"/>
    <s v="1103820140814011"/>
    <n v="338.51045608999999"/>
    <n v="338.51045608999999"/>
    <n v="0.94160359434525431"/>
    <n v="2"/>
    <n v="6.2842892271189965E-3"/>
    <n v="2.1272976124735252"/>
    <n v="2.0030710781471495"/>
  </r>
  <r>
    <x v="1"/>
    <s v="1103820140816007"/>
    <n v="2096.0485647999999"/>
    <n v="2096.0485647999999"/>
    <n v="0.94160359434525431"/>
    <n v="3"/>
    <n v="6.2842892271189965E-3"/>
    <n v="13.172175415290873"/>
    <n v="12.402967716384079"/>
  </r>
  <r>
    <x v="1"/>
    <s v="1103820140816014"/>
    <n v="2096.0485647999999"/>
    <n v="2096.0485647999999"/>
    <n v="1.464777480718723"/>
    <n v="1"/>
    <n v="2.0377057353627142"/>
    <n v="4271.1301820917452"/>
    <n v="6256.2553079460477"/>
  </r>
  <r>
    <x v="1"/>
    <s v="1103820140816015"/>
    <n v="2367.9764252"/>
    <n v="2367.9764252"/>
    <n v="0.94160359434525442"/>
    <n v="2"/>
    <n v="6.2842892271189971E-2"/>
    <n v="148.81048738956113"/>
    <n v="140.12048980227991"/>
  </r>
  <r>
    <x v="1"/>
    <s v="1103820140823007"/>
    <n v="1276.9146905"/>
    <n v="1276.9146905"/>
    <n v="0.94160359434525431"/>
    <n v="4"/>
    <n v="5.0274313816951972E-2"/>
    <n v="64.196009867673098"/>
    <n v="60.447193634024401"/>
  </r>
  <r>
    <x v="1"/>
    <s v="1103820140831007"/>
    <n v="924.57993606000002"/>
    <n v="924.57993606000002"/>
    <n v="0.94160359434525431"/>
    <n v="1"/>
    <n v="2.5137156908475986E-2"/>
    <n v="23.241310927168914"/>
    <n v="21.884101906317884"/>
  </r>
  <r>
    <x v="1"/>
    <s v="1103820140904003"/>
    <n v="225.75524082000001"/>
    <n v="225.75524082000001"/>
    <n v="2.1967350129959304"/>
    <n v="1"/>
    <n v="1.0062842892271191"/>
    <n v="227.1739520478508"/>
    <n v="499.04097450417242"/>
  </r>
  <r>
    <x v="1"/>
    <s v="1103820140906005"/>
    <n v="185.06542981000001"/>
    <n v="185.06542981000001"/>
    <n v="1.2125424420168269"/>
    <n v="1"/>
    <n v="1"/>
    <n v="185.06542981000001"/>
    <n v="224.3996881947111"/>
  </r>
  <r>
    <x v="1"/>
    <s v="1103820140907001"/>
    <n v="1366.6000822999999"/>
    <n v="1366.6000822999999"/>
    <n v="0.94160359434525431"/>
    <n v="2"/>
    <n v="2.5137156908475986E-2"/>
    <n v="34.352440699911298"/>
    <n v="32.346381637568683"/>
  </r>
  <r>
    <x v="1"/>
    <s v="1103820141005001"/>
    <n v="1715.2982870000001"/>
    <n v="1715.2982870000001"/>
    <n v="0.94160359434525431"/>
    <n v="4"/>
    <n v="1.2568578454237993E-2"/>
    <n v="21.558861092579537"/>
    <n v="20.299901094762948"/>
  </r>
  <r>
    <x v="1"/>
    <s v="1103820141008004"/>
    <n v="193.69554615999999"/>
    <n v="193.69554615999999"/>
    <n v="0.94160359434525442"/>
    <n v="2"/>
    <n v="1.8852867681356991E-2"/>
    <n v="3.651716502222655"/>
    <n v="3.4384693840227323"/>
  </r>
  <r>
    <x v="1"/>
    <s v="1103820141008006"/>
    <n v="309.71534421000001"/>
    <n v="309.71534421000001"/>
    <n v="0.94160359434525431"/>
    <n v="4"/>
    <n v="6.2842892271189965E-3"/>
    <n v="1.9463408010923549"/>
    <n v="1.832681494129383"/>
  </r>
  <r>
    <x v="1"/>
    <s v="1103820141018045"/>
    <n v="117.55655054"/>
    <n v="117.55655054"/>
    <n v="0.94160359434525431"/>
    <n v="1"/>
    <n v="6.2842892271189965E-3"/>
    <n v="0.73875936413579191"/>
    <n v="0.69561847262647625"/>
  </r>
  <r>
    <x v="1"/>
    <s v="1103820141025010"/>
    <n v="484.69375330000003"/>
    <n v="484.69375330000003"/>
    <n v="0.94160359434525431"/>
    <n v="3"/>
    <n v="2.5137156908475986E-2"/>
    <n v="12.18382292926025"/>
    <n v="11.472331463057577"/>
  </r>
  <r>
    <x v="1"/>
    <s v="1103820141025013"/>
    <n v="484.69375330000003"/>
    <n v="484.69375330000003"/>
    <n v="0.94160359434525442"/>
    <n v="4"/>
    <n v="1.8852867681356991E-2"/>
    <n v="9.137867196945189"/>
    <n v="8.6042485972931857"/>
  </r>
  <r>
    <x v="1"/>
    <s v="1103820141029008"/>
    <n v="115.06520206"/>
    <n v="115.06520206"/>
    <n v="0.94160359434525431"/>
    <n v="8"/>
    <n v="1.2568578454237993E-2"/>
    <n v="1.4462060194438573"/>
    <n v="1.3617527860720788"/>
  </r>
  <r>
    <x v="1"/>
    <s v="1103820141029018"/>
    <n v="105.71783857"/>
    <n v="105.71783857"/>
    <n v="0.94160359434525442"/>
    <n v="2"/>
    <n v="7.5411470725427962E-2"/>
    <n v="7.972337688477074"/>
    <n v="7.5067818228041503"/>
  </r>
  <r>
    <x v="1"/>
    <s v="1103820141029020"/>
    <n v="105.71783857"/>
    <n v="105.71783857"/>
    <n v="0.94160359434525442"/>
    <n v="4"/>
    <n v="9.4264338406784942E-2"/>
    <n v="9.9654221105963412"/>
    <n v="9.3834772785051861"/>
  </r>
  <r>
    <x v="1"/>
    <s v="1103820141029022"/>
    <n v="105.71783857"/>
    <n v="105.71783857"/>
    <n v="0.94160359434525431"/>
    <n v="2"/>
    <n v="1.2568578454237993E-2"/>
    <n v="1.3287229480795122"/>
    <n v="1.2511303038006913"/>
  </r>
  <r>
    <x v="1"/>
    <s v="1103820141029029"/>
    <n v="105.71783856999998"/>
    <n v="105.71783856999998"/>
    <n v="0.94160359434525442"/>
    <n v="9"/>
    <n v="4.3990024589832977E-2"/>
    <n v="4.6505303182782924"/>
    <n v="4.3789560633024198"/>
  </r>
  <r>
    <x v="1"/>
    <s v="1103820141029034"/>
    <n v="105.71783857"/>
    <n v="105.71783857"/>
    <n v="0.94160359434525442"/>
    <n v="4"/>
    <n v="3.7705735362713981E-2"/>
    <n v="3.986168844238537"/>
    <n v="3.7533909114020751"/>
  </r>
  <r>
    <x v="1"/>
    <s v="1103820141105001"/>
    <n v="262.44363236999999"/>
    <n v="262.44363236999999"/>
    <n v="0.94160359434525442"/>
    <n v="4"/>
    <n v="0.15082294145085592"/>
    <n v="39.582520599090465"/>
    <n v="37.271043669348657"/>
  </r>
  <r>
    <x v="1"/>
    <s v="1103820141105003"/>
    <n v="376.90194298"/>
    <n v="376.90194298"/>
    <n v="0.94160359434525431"/>
    <n v="3"/>
    <n v="6.2842892271189965E-3"/>
    <n v="2.3685608199494324"/>
    <n v="2.2302453814897283"/>
  </r>
  <r>
    <x v="1"/>
    <s v="1103820141105005"/>
    <n v="262.44363236999999"/>
    <n v="262.44363236999999"/>
    <n v="0.94160359434525431"/>
    <n v="1"/>
    <n v="6.2842892271189965E-3"/>
    <n v="1.6492716916287693"/>
    <n v="1.5529601528895272"/>
  </r>
  <r>
    <x v="1"/>
    <s v="1103820141105006"/>
    <n v="262.44363236999999"/>
    <n v="262.44363236999999"/>
    <n v="0.94160359434525431"/>
    <n v="6"/>
    <n v="5.0274313816951972E-2"/>
    <n v="13.194173533030154"/>
    <n v="12.423681223116217"/>
  </r>
  <r>
    <x v="1"/>
    <s v="1103820141105013"/>
    <n v="262.44363236999999"/>
    <n v="262.44363236999999"/>
    <n v="0.94160359434525442"/>
    <n v="9"/>
    <n v="8.7980049179665953E-2"/>
    <n v="23.089803682802771"/>
    <n v="21.741442140453383"/>
  </r>
  <r>
    <x v="1"/>
    <s v="1103820141105016"/>
    <n v="262.44363236999999"/>
    <n v="262.44363236999999"/>
    <n v="0.94160359434525442"/>
    <n v="4"/>
    <n v="3.7705735362713981E-2"/>
    <n v="9.8956301497726162"/>
    <n v="9.3177609173371643"/>
  </r>
  <r>
    <x v="1"/>
    <s v="1103820141105020"/>
    <n v="262.44363236999999"/>
    <n v="262.44363236999999"/>
    <n v="0.94160359434525442"/>
    <n v="2"/>
    <n v="7.5411470725427962E-2"/>
    <n v="19.791260299545232"/>
    <n v="18.635521834674329"/>
  </r>
  <r>
    <x v="1"/>
    <s v="1103820141105022"/>
    <n v="262.44363236999999"/>
    <n v="262.44363236999999"/>
    <n v="0.94160359434525431"/>
    <n v="2"/>
    <n v="1.2568578454237993E-2"/>
    <n v="3.2985433832575386"/>
    <n v="3.1059203057790543"/>
  </r>
  <r>
    <x v="1"/>
    <s v="1103820141105026"/>
    <n v="262.44363236999999"/>
    <n v="262.44363236999999"/>
    <n v="0.94160359434525431"/>
    <n v="2"/>
    <n v="1.2568578454237993E-2"/>
    <n v="3.2985433832575386"/>
    <n v="3.1059203057790543"/>
  </r>
  <r>
    <x v="1"/>
    <s v="1103820141105028"/>
    <n v="262.44363236999999"/>
    <n v="262.44363236999999"/>
    <n v="0.94160359434525442"/>
    <n v="4"/>
    <n v="9.4264338406784942E-2"/>
    <n v="24.739075374431536"/>
    <n v="23.294402293342905"/>
  </r>
  <r>
    <x v="1"/>
    <s v="1103820141105032"/>
    <n v="262.44363236999999"/>
    <n v="262.44363236999999"/>
    <n v="0.94160359434525431"/>
    <n v="4"/>
    <n v="2.5137156908475986E-2"/>
    <n v="6.5970867665150772"/>
    <n v="6.2118406115581086"/>
  </r>
  <r>
    <x v="1"/>
    <s v="1103820141105041"/>
    <n v="262.44363236999999"/>
    <n v="262.44363236999999"/>
    <n v="0.94160359434525431"/>
    <n v="4"/>
    <n v="0.10054862763390394"/>
    <n v="26.388347066060309"/>
    <n v="24.847362446232435"/>
  </r>
  <r>
    <x v="1"/>
    <s v="1103820141105045"/>
    <n v="491.36025358000001"/>
    <n v="491.36025358000001"/>
    <n v="0.94160359434525442"/>
    <n v="2"/>
    <n v="7.5411470725427962E-2"/>
    <n v="37.054199378487027"/>
    <n v="34.89036732036908"/>
  </r>
  <r>
    <x v="1"/>
    <s v="1103820141107002"/>
    <n v="205.42146636000001"/>
    <n v="205.42146636000001"/>
    <n v="0.94160359434525442"/>
    <n v="4"/>
    <n v="0.12568578454237994"/>
    <n v="25.818558161302711"/>
    <n v="24.310847165494636"/>
  </r>
  <r>
    <x v="1"/>
    <s v="1103820141107004"/>
    <n v="205.42146636000001"/>
    <n v="205.42146636000001"/>
    <n v="0.94160359434525442"/>
    <n v="6"/>
    <n v="1.8852867681356991E-2"/>
    <n v="3.8727837241954064"/>
    <n v="3.6466270748241953"/>
  </r>
  <r>
    <x v="1"/>
    <s v="1103820141109018"/>
    <n v="92.379626310000006"/>
    <n v="92.379626310000006"/>
    <n v="0.94160359434525442"/>
    <n v="4"/>
    <n v="1.8852867681356991E-2"/>
    <n v="1.7416208712756351"/>
    <n v="1.6399164723798518"/>
  </r>
  <r>
    <x v="1"/>
    <s v="1103820141118002"/>
    <n v="178.78244884"/>
    <n v="178.78244884"/>
    <n v="0.94160359434525431"/>
    <n v="4"/>
    <n v="5.0274313816951972E-2"/>
    <n v="8.9881649379453208"/>
    <n v="8.4632884121373042"/>
  </r>
  <r>
    <x v="1"/>
    <s v="1103820141118004"/>
    <n v="178.78244884"/>
    <n v="178.78244884"/>
    <n v="0.94160359434525431"/>
    <n v="3"/>
    <n v="6.2842892271189965E-3"/>
    <n v="1.1235206172431651"/>
    <n v="1.057911051517163"/>
  </r>
  <r>
    <x v="1"/>
    <s v="1103820141213002"/>
    <n v="233.51349725"/>
    <n v="233.51349725"/>
    <n v="0.94160359434525442"/>
    <n v="2"/>
    <n v="3.7705735362713981E-2"/>
    <n v="8.8047981309303385"/>
    <n v="8.2906295675683843"/>
  </r>
  <r>
    <x v="1"/>
    <s v="1103820141213007"/>
    <n v="233.51349725"/>
    <n v="233.51349725"/>
    <n v="0.94160359434525431"/>
    <n v="4"/>
    <n v="5.0274313816951972E-2"/>
    <n v="11.739730841240451"/>
    <n v="11.054172756757845"/>
  </r>
  <r>
    <x v="1"/>
    <s v="1104320140512003"/>
    <n v="198.84976330999999"/>
    <n v="198.84976330999999"/>
    <n v="0.94160359434525431"/>
    <n v="1"/>
    <n v="6.2842892271189965E-3"/>
    <n v="1.2496294253841953"/>
    <n v="1.1766555585413532"/>
  </r>
  <r>
    <x v="1"/>
    <s v="1104320140512004"/>
    <n v="198.84976330999999"/>
    <n v="198.84976330999999"/>
    <n v="0.94160359434525431"/>
    <n v="1"/>
    <n v="6.2842892271189965E-3"/>
    <n v="1.2496294253841953"/>
    <n v="1.1766555585413532"/>
  </r>
  <r>
    <x v="1"/>
    <s v="1104320140512010"/>
    <n v="198.84976330999999"/>
    <n v="198.84976330999999"/>
    <n v="0.94160359434525442"/>
    <n v="1"/>
    <n v="1.8852867681356991E-2"/>
    <n v="3.7488882761525857"/>
    <n v="3.5299666756240593"/>
  </r>
  <r>
    <x v="1"/>
    <s v="1104320140518004"/>
    <n v="272.88841721"/>
    <n v="272.88841721"/>
    <n v="0.94160359434525442"/>
    <n v="2"/>
    <n v="1.8852867681356991E-2"/>
    <n v="5.1447292214350719"/>
    <n v="4.8442955268363264"/>
  </r>
  <r>
    <x v="1"/>
    <s v="1104320140518005"/>
    <n v="272.88841721"/>
    <n v="272.88841721"/>
    <n v="0.94160359434525442"/>
    <n v="4"/>
    <n v="0.15710723067797491"/>
    <n v="42.87274351195893"/>
    <n v="40.369129390302717"/>
  </r>
  <r>
    <x v="1"/>
    <s v="1104320140518020"/>
    <n v="272.88841721"/>
    <n v="272.88841721"/>
    <n v="0.94160359434525442"/>
    <n v="8"/>
    <n v="3.7705735362713981E-2"/>
    <n v="10.289458442870144"/>
    <n v="9.6885910536726527"/>
  </r>
  <r>
    <x v="1"/>
    <s v="1104320140518024"/>
    <n v="272.88841721"/>
    <n v="272.88841721"/>
    <n v="1.3823248126832617"/>
    <n v="8"/>
    <n v="5.3770573536271398"/>
    <n v="1467.3366704787015"/>
    <n v="2028.3358881627519"/>
  </r>
  <r>
    <x v="1"/>
    <s v="1104320140518030"/>
    <n v="147.16208913"/>
    <n v="147.16208913"/>
    <n v="0.94160359434525442"/>
    <n v="2"/>
    <n v="1.8852867681356991E-2"/>
    <n v="2.7744273940799538"/>
    <n v="2.612410806515622"/>
  </r>
  <r>
    <x v="1"/>
    <s v="1104320140603001"/>
    <n v="140.73855965000001"/>
    <n v="140.73855965000001"/>
    <n v="0.94160359434525442"/>
    <n v="1"/>
    <n v="1.8852867681356991E-2"/>
    <n v="2.6533254427462181"/>
    <n v="2.4983807738575523"/>
  </r>
  <r>
    <x v="1"/>
    <s v="1104320140603004"/>
    <n v="140.73855965000001"/>
    <n v="140.73855965000001"/>
    <n v="0.94160359434525431"/>
    <n v="1"/>
    <n v="6.2842892271189965E-3"/>
    <n v="0.88444181424873936"/>
    <n v="0.83279359128585073"/>
  </r>
  <r>
    <x v="1"/>
    <s v="1104320140607004"/>
    <n v="264.04579935999999"/>
    <n v="264.04579935999999"/>
    <n v="0.94160359434525431"/>
    <n v="2"/>
    <n v="1.2568578454237993E-2"/>
    <n v="3.3186803447681439"/>
    <n v="3.1248813411166321"/>
  </r>
  <r>
    <x v="1"/>
    <s v="1104320140607012"/>
    <n v="142.74078019999999"/>
    <n v="142.74078019999999"/>
    <n v="0.94160359434525431"/>
    <n v="6"/>
    <n v="2.5137156908475986E-2"/>
    <n v="3.5880973891256818"/>
    <n v="3.3785653984615647"/>
  </r>
  <r>
    <x v="1"/>
    <s v="1104320140615006"/>
    <n v="419.07204791999999"/>
    <n v="419.07204791999999"/>
    <n v="0.94160359434525431"/>
    <n v="2"/>
    <n v="6.2842892271189965E-3"/>
    <n v="2.6335699561303518"/>
    <n v="2.4797789366520129"/>
  </r>
  <r>
    <x v="1"/>
    <s v="1104320140615009"/>
    <n v="816.70833477999997"/>
    <n v="816.70833477999997"/>
    <n v="2.286677638522872"/>
    <n v="2"/>
    <n v="6.1256857845423802"/>
    <n v="5002.8986364791253"/>
    <n v="11440.016439833382"/>
  </r>
  <r>
    <x v="1"/>
    <s v="1104320140615012"/>
    <n v="617.89019135000001"/>
    <n v="617.89019135000001"/>
    <n v="0.94160359434525442"/>
    <n v="6"/>
    <n v="0.12568578454237994"/>
    <n v="77.660013460866011"/>
    <n v="73.124947811652277"/>
  </r>
  <r>
    <x v="1"/>
    <s v="1104320140615014"/>
    <n v="1192.9088606"/>
    <n v="1192.9088606"/>
    <n v="0.94160359434525442"/>
    <n v="3"/>
    <n v="0.18852867681356988"/>
    <n v="224.89752904810129"/>
    <n v="211.76432171105844"/>
  </r>
  <r>
    <x v="1"/>
    <s v="1104320140628003"/>
    <n v="183.18085271000001"/>
    <n v="183.18085271000001"/>
    <n v="0.94160359434525431"/>
    <n v="4"/>
    <n v="6.2842892271189965E-3"/>
    <n v="1.1511614592999246"/>
    <n v="1.0839377677485371"/>
  </r>
  <r>
    <x v="1"/>
    <s v="1104320140628010"/>
    <n v="142.74457978999999"/>
    <n v="142.74457978999999"/>
    <n v="0.94160359434525442"/>
    <n v="8"/>
    <n v="3.7705735362713981E-2"/>
    <n v="5.3822893500235498"/>
    <n v="5.0679829977883575"/>
  </r>
  <r>
    <x v="1"/>
    <s v="1104320140628018"/>
    <n v="264.05339853999999"/>
    <n v="264.05339853999999"/>
    <n v="0.94160359434525442"/>
    <n v="8"/>
    <n v="0.11940149531526094"/>
    <n v="31.528370628752537"/>
    <n v="29.687227107882737"/>
  </r>
  <r>
    <x v="1"/>
    <s v="1104320140702011"/>
    <n v="213.12174791000001"/>
    <n v="213.12174791000001"/>
    <n v="0.94160359434525442"/>
    <n v="1"/>
    <n v="3.7705735362713981E-2"/>
    <n v="8.035912226733501"/>
    <n v="7.566643836535242"/>
  </r>
  <r>
    <x v="1"/>
    <s v="1104320140710002"/>
    <n v="891.33244013000001"/>
    <n v="891.33244013000001"/>
    <n v="0.94160359434525431"/>
    <n v="8"/>
    <n v="1.2568578454237993E-2"/>
    <n v="11.202781702581294"/>
    <n v="10.548579517815794"/>
  </r>
  <r>
    <x v="1"/>
    <s v="1104320140725005"/>
    <n v="37.912822167000002"/>
    <n v="37.912822167000002"/>
    <n v="1.0792272445192779"/>
    <n v="6"/>
    <n v="5.0377057353627137"/>
    <n v="190.99364167448255"/>
    <n v="206.12554162505413"/>
  </r>
  <r>
    <x v="1"/>
    <s v="1104320140729001"/>
    <n v="324.63630325000003"/>
    <n v="324.63630325000003"/>
    <n v="0.94160359434525431"/>
    <n v="2"/>
    <n v="1.2568578454237993E-2"/>
    <n v="4.0802168464914219"/>
    <n v="3.8419468483643815"/>
  </r>
  <r>
    <x v="1"/>
    <s v="1104320140729003"/>
    <n v="324.63630325000003"/>
    <n v="324.63630325000003"/>
    <n v="0.94160359434525442"/>
    <n v="1"/>
    <n v="6.2842892271189971E-2"/>
    <n v="20.401084232457109"/>
    <n v="19.209734241821909"/>
  </r>
  <r>
    <x v="1"/>
    <s v="1104320140729007"/>
    <n v="324.63630325000003"/>
    <n v="324.63630325000003"/>
    <n v="0.94160359434525431"/>
    <n v="4"/>
    <n v="2.5137156908475986E-2"/>
    <n v="8.1604336929828438"/>
    <n v="7.683893696728763"/>
  </r>
  <r>
    <x v="1"/>
    <s v="1104320140729015"/>
    <n v="324.63630325000003"/>
    <n v="324.63630325000003"/>
    <n v="0.94160359434525442"/>
    <n v="1"/>
    <n v="3.7705735362713981E-2"/>
    <n v="12.240650539474265"/>
    <n v="11.525840545093146"/>
  </r>
  <r>
    <x v="1"/>
    <s v="1104320140729018"/>
    <n v="324.63630325000003"/>
    <n v="324.63630325000003"/>
    <n v="0.94160359434525442"/>
    <n v="4"/>
    <n v="6.2842892271189971E-2"/>
    <n v="20.401084232457109"/>
    <n v="19.209734241821909"/>
  </r>
  <r>
    <x v="1"/>
    <s v="1104320140729029"/>
    <n v="562.64247508999995"/>
    <n v="562.64247508999995"/>
    <n v="0.94160359434525431"/>
    <n v="2"/>
    <n v="1.2568578454237993E-2"/>
    <n v="7.0716160898553104"/>
    <n v="6.6586591280374936"/>
  </r>
  <r>
    <x v="1"/>
    <s v="1104420140510013"/>
    <n v="259.24884455"/>
    <n v="259.24884455"/>
    <n v="0.94160359434525431"/>
    <n v="3"/>
    <n v="1.2568578454237993E-2"/>
    <n v="3.2583894418972248"/>
    <n v="3.068111210267054"/>
  </r>
  <r>
    <x v="1"/>
    <s v="1104420140514007"/>
    <n v="569.66593771999999"/>
    <n v="569.66593771999999"/>
    <n v="0.94160359434525442"/>
    <n v="2"/>
    <n v="6.2842892271189971E-2"/>
    <n v="35.799455154704376"/>
    <n v="33.708895649271383"/>
  </r>
  <r>
    <x v="1"/>
    <s v="1104420140518005"/>
    <n v="327.77582138999998"/>
    <n v="327.77582138999998"/>
    <n v="0.94160359434525442"/>
    <n v="3"/>
    <n v="1.8852867681356991E-2"/>
    <n v="6.179514189813772"/>
    <n v="5.8186527724361508"/>
  </r>
  <r>
    <x v="1"/>
    <s v="1104420140518006"/>
    <n v="123.5491145"/>
    <n v="123.5491145"/>
    <n v="0.94160359434525442"/>
    <n v="4"/>
    <n v="0.18852867681356988"/>
    <n v="23.29255107817324"/>
    <n v="21.932349816678354"/>
  </r>
  <r>
    <x v="1"/>
    <s v="1104420140518008"/>
    <n v="327.77582138999998"/>
    <n v="327.77582138999998"/>
    <n v="0.94160359434525442"/>
    <n v="3"/>
    <n v="6.2842892271189971E-2"/>
    <n v="20.598380632712573"/>
    <n v="19.395509241453833"/>
  </r>
  <r>
    <x v="1"/>
    <s v="1104420140518009"/>
    <n v="225.66246794"/>
    <n v="225.66246794"/>
    <n v="0.94160359434525442"/>
    <n v="2"/>
    <n v="6.2842892271189971E-2"/>
    <n v="14.18128216240428"/>
    <n v="13.353146256544111"/>
  </r>
  <r>
    <x v="1"/>
    <s v="1104420140518014"/>
    <n v="225.66246794"/>
    <n v="225.66246794"/>
    <n v="0.94160359434525442"/>
    <n v="2"/>
    <n v="1.8852867681356991E-2"/>
    <n v="4.2543846487212837"/>
    <n v="4.0059438769632338"/>
  </r>
  <r>
    <x v="1"/>
    <s v="1104420140518015"/>
    <n v="123.5491145"/>
    <n v="123.5491145"/>
    <n v="2.0056827732794535"/>
    <n v="1"/>
    <n v="2"/>
    <n v="247.098229"/>
    <n v="495.60066121316152"/>
  </r>
  <r>
    <x v="1"/>
    <s v="1104420140520006"/>
    <n v="111.58399754"/>
    <n v="111.58399754"/>
    <n v="0.94160359434525442"/>
    <n v="1"/>
    <n v="1.198344910377226E-2"/>
    <n v="1.337161155316039"/>
    <n v="1.2590757500644354"/>
  </r>
  <r>
    <x v="1"/>
    <s v="1104420140523001"/>
    <n v="117.36841708"/>
    <n v="117.36841708"/>
    <n v="0.94160359434525431"/>
    <n v="1"/>
    <n v="6.2842892271189965E-3"/>
    <n v="0.73757707905985326"/>
    <n v="0.69450522874943166"/>
  </r>
  <r>
    <x v="1"/>
    <s v="1104420140523002"/>
    <n v="117.36841708"/>
    <n v="117.36841708"/>
    <n v="0.94160359434525431"/>
    <n v="1"/>
    <n v="5.0274313816951972E-2"/>
    <n v="5.9006166324788261"/>
    <n v="5.5560418299954533"/>
  </r>
  <r>
    <x v="1"/>
    <s v="1104420140523006"/>
    <n v="117.36841708"/>
    <n v="117.36841708"/>
    <n v="0.94160359434525431"/>
    <n v="1"/>
    <n v="1.2568578454237993E-2"/>
    <n v="1.4751541581197065"/>
    <n v="1.3890104574988633"/>
  </r>
  <r>
    <x v="1"/>
    <s v="1104420140523008"/>
    <n v="117.36841708"/>
    <n v="117.36841708"/>
    <n v="0.94160359434525431"/>
    <n v="1"/>
    <n v="6.2842892271189965E-3"/>
    <n v="0.73757707905985326"/>
    <n v="0.69450522874943166"/>
  </r>
  <r>
    <x v="1"/>
    <s v="1104420140523013"/>
    <n v="117.36841708"/>
    <n v="117.36841708"/>
    <n v="0.94160359434525431"/>
    <n v="1"/>
    <n v="1.2568578454237993E-2"/>
    <n v="1.4751541581197065"/>
    <n v="1.3890104574988633"/>
  </r>
  <r>
    <x v="1"/>
    <s v="1104420140530004"/>
    <n v="404.86439244000002"/>
    <n v="404.86439244000002"/>
    <n v="0.94160359434525431"/>
    <n v="3"/>
    <n v="6.2842892271189965E-3"/>
    <n v="2.5442849398547698"/>
    <n v="2.3957078444057505"/>
  </r>
  <r>
    <x v="1"/>
    <s v="1104420140531007"/>
    <n v="81.872436094999998"/>
    <n v="81.872436094999998"/>
    <n v="0.94160359434525431"/>
    <n v="1"/>
    <n v="6.2842892271189965E-3"/>
    <n v="0.51451006814979694"/>
    <n v="0.48446452949667057"/>
  </r>
  <r>
    <x v="1"/>
    <s v="1104420140531008"/>
    <n v="81.872436094999998"/>
    <n v="81.872436094999998"/>
    <n v="0.94160359434525431"/>
    <n v="1"/>
    <n v="6.2842892271189965E-3"/>
    <n v="0.51451006814979694"/>
    <n v="0.48446452949667057"/>
  </r>
  <r>
    <x v="1"/>
    <s v="1104420140531011"/>
    <n v="81.872436094999998"/>
    <n v="81.872436094999998"/>
    <n v="0.94160359434525431"/>
    <n v="1"/>
    <n v="1.2568578454237993E-2"/>
    <n v="1.0290201362995939"/>
    <n v="0.96892905899334114"/>
  </r>
  <r>
    <x v="1"/>
    <s v="1104420140531018"/>
    <n v="81.872436094999998"/>
    <n v="81.872436094999998"/>
    <n v="0.94160359434525431"/>
    <n v="1"/>
    <n v="2.3966898206916089E-2"/>
    <n v="1.9622283418411075"/>
    <n v="1.8476412596037153"/>
  </r>
  <r>
    <x v="1"/>
    <s v="1104420140607013"/>
    <n v="63.726984393999999"/>
    <n v="63.726984393999999"/>
    <n v="0.94160359434525431"/>
    <n v="1"/>
    <n v="6.2842892271189965E-3"/>
    <n v="0.40047880150399462"/>
    <n v="0.37709227895524094"/>
  </r>
  <r>
    <x v="1"/>
    <s v="1104420140610006"/>
    <n v="184.43369659999999"/>
    <n v="184.43369659999999"/>
    <n v="0.94160359434525431"/>
    <n v="1"/>
    <n v="1.2568578454237993E-2"/>
    <n v="2.3180693853222269"/>
    <n v="2.1827024651611033"/>
  </r>
  <r>
    <x v="1"/>
    <s v="1104420140610007"/>
    <n v="184.43369659999999"/>
    <n v="184.43369659999999"/>
    <n v="0.94160359434525431"/>
    <n v="1"/>
    <n v="6.2842892271189965E-3"/>
    <n v="1.1590346926611135"/>
    <n v="1.0913512325805517"/>
  </r>
  <r>
    <x v="1"/>
    <s v="1104420140615004"/>
    <n v="1411.6437662000001"/>
    <n v="1411.6437662000001"/>
    <n v="0.94160359434525442"/>
    <n v="6"/>
    <n v="1.8852867681356991E-2"/>
    <n v="26.613533137381044"/>
    <n v="25.059398460384525"/>
  </r>
  <r>
    <x v="1"/>
    <s v="1104420140615007"/>
    <n v="1411.6437662000001"/>
    <n v="1411.6437662000001"/>
    <n v="0.94160359434525442"/>
    <n v="4"/>
    <n v="3.1421446135594985E-2"/>
    <n v="44.355888562301743"/>
    <n v="41.765664100640883"/>
  </r>
  <r>
    <x v="1"/>
    <s v="1104420140617003"/>
    <n v="481.08591689000002"/>
    <n v="481.08591689000002"/>
    <n v="0.94160359434525431"/>
    <n v="1"/>
    <n v="1.2568578454237993E-2"/>
    <n v="6.0465660896609839"/>
    <n v="5.6934683634709113"/>
  </r>
  <r>
    <x v="1"/>
    <s v="1104420140617004"/>
    <n v="481.08591689000002"/>
    <n v="481.08591689000002"/>
    <n v="0.94160359434525431"/>
    <n v="1"/>
    <n v="1.2568578454237993E-2"/>
    <n v="6.0465660896609839"/>
    <n v="5.6934683634709113"/>
  </r>
  <r>
    <x v="1"/>
    <s v="1104420140617009"/>
    <n v="481.08591689000002"/>
    <n v="481.08591689000002"/>
    <n v="0.94160359434525442"/>
    <n v="1"/>
    <n v="1.8852867681356991E-2"/>
    <n v="9.0698491344914771"/>
    <n v="8.5402025452063697"/>
  </r>
  <r>
    <x v="1"/>
    <s v="1104420140617010"/>
    <n v="481.08591689000002"/>
    <n v="481.08591689000002"/>
    <n v="0.94160359434525431"/>
    <n v="1"/>
    <n v="1.2568578454237993E-2"/>
    <n v="6.0465660896609839"/>
    <n v="5.6934683634709113"/>
  </r>
  <r>
    <x v="1"/>
    <s v="1104420140617011"/>
    <n v="481.08591689000002"/>
    <n v="481.08591689000002"/>
    <n v="0.94160359434525442"/>
    <n v="1"/>
    <n v="1.8852867681356991E-2"/>
    <n v="9.0698491344914771"/>
    <n v="8.5402025452063697"/>
  </r>
  <r>
    <x v="1"/>
    <s v="1104420140622008"/>
    <n v="519.03806625000004"/>
    <n v="519.03806625000004"/>
    <n v="0.94160359434525431"/>
    <n v="2"/>
    <n v="6.2842892271189965E-3"/>
    <n v="3.2617853281995512"/>
    <n v="3.0713087890153123"/>
  </r>
  <r>
    <x v="1"/>
    <s v="1104420140622010"/>
    <n v="1016.6403714000002"/>
    <n v="1016.6403714000002"/>
    <n v="0.94160359434525442"/>
    <n v="18"/>
    <n v="8.1695759952546951E-2"/>
    <n v="83.055207739962597"/>
    <n v="78.205082137040577"/>
  </r>
  <r>
    <x v="1"/>
    <s v="1104420140622016"/>
    <n v="1150.5371402000001"/>
    <n v="1150.5371402000001"/>
    <n v="0.94160359434525442"/>
    <n v="4"/>
    <n v="0.18852867681356988"/>
    <n v="216.90924466677475"/>
    <n v="204.24252442494932"/>
  </r>
  <r>
    <x v="1"/>
    <s v="1104420140624001"/>
    <n v="81.536043945000003"/>
    <n v="81.536043945000003"/>
    <n v="0.94160359434525431"/>
    <n v="1"/>
    <n v="1.2568578454237993E-2"/>
    <n v="1.0247921651709293"/>
    <n v="0.96494798618180255"/>
  </r>
  <r>
    <x v="1"/>
    <s v="1104420140629011"/>
    <n v="475.23129649999998"/>
    <n v="475.23129649999998"/>
    <n v="0.94160359434525431"/>
    <n v="4"/>
    <n v="1.2568578454237993E-2"/>
    <n v="5.9729818339694871"/>
    <n v="5.624181163824578"/>
  </r>
  <r>
    <x v="1"/>
    <s v="1104420140713007"/>
    <n v="28.280131374"/>
    <n v="28.280131374"/>
    <n v="0.94160359434525431"/>
    <n v="1"/>
    <n v="6.2842892271189965E-3"/>
    <n v="0.17772052493513815"/>
    <n v="0.16734228506785148"/>
  </r>
  <r>
    <x v="1"/>
    <s v="1104420140718001"/>
    <n v="527.42220686999997"/>
    <n v="527.42220686999997"/>
    <n v="0.94160359434525431"/>
    <n v="5"/>
    <n v="6.2842892271189965E-3"/>
    <n v="3.3144736927764678"/>
    <n v="3.1209203424811101"/>
  </r>
  <r>
    <x v="1"/>
    <s v="1104420140726002"/>
    <n v="1071.5209791"/>
    <n v="1071.5209791"/>
    <n v="0.94160359434525431"/>
    <n v="2"/>
    <n v="6.2842892271189965E-3"/>
    <n v="6.7337477455901293"/>
    <n v="6.3405210806619188"/>
  </r>
  <r>
    <x v="1"/>
    <s v="1104420140726013"/>
    <n v="550.85634617000005"/>
    <n v="550.85634617000005"/>
    <n v="0.94160359434525442"/>
    <n v="1"/>
    <n v="9.4264338406784942E-2"/>
    <n v="51.926109028893954"/>
    <n v="48.893810901970113"/>
  </r>
  <r>
    <x v="1"/>
    <s v="1104420140727008"/>
    <n v="341.71976036000001"/>
    <n v="341.71976036000001"/>
    <n v="0.94160359434525442"/>
    <n v="1"/>
    <n v="3.7705735362713981E-2"/>
    <n v="12.8847948523442"/>
    <n v="12.13236914536853"/>
  </r>
  <r>
    <x v="1"/>
    <s v="1104420140805003"/>
    <n v="334.46262503000003"/>
    <n v="334.46262503000003"/>
    <n v="0.94160359434525431"/>
    <n v="2"/>
    <n v="1.2568578454237993E-2"/>
    <n v="4.2037197426999393"/>
    <n v="3.9582376193463706"/>
  </r>
  <r>
    <x v="1"/>
    <s v="1104420140809003"/>
    <n v="111.95045559"/>
    <n v="111.95045559"/>
    <n v="0.94160359434525431"/>
    <n v="1"/>
    <n v="6.2842892271189965E-3"/>
    <n v="0.70352904203530064"/>
    <n v="0.66244547470671256"/>
  </r>
  <r>
    <x v="1"/>
    <s v="1104420140814009"/>
    <n v="73.681739139000001"/>
    <n v="73.681739139000001"/>
    <n v="0.94160359434525442"/>
    <n v="1"/>
    <n v="4.3990024589832977E-2"/>
    <n v="3.241261516546269"/>
    <n v="3.0519834941929171"/>
  </r>
  <r>
    <x v="1"/>
    <s v="1104420140814010"/>
    <n v="73.681739139000001"/>
    <n v="73.681739139000001"/>
    <n v="0.94160359434525442"/>
    <n v="1"/>
    <n v="3.7705735362713981E-2"/>
    <n v="2.7782241570396593"/>
    <n v="2.6159858521653576"/>
  </r>
  <r>
    <x v="1"/>
    <s v="1104420140816010"/>
    <n v="380.55009789000002"/>
    <n v="380.55009789000002"/>
    <n v="0.94160359434525442"/>
    <n v="1"/>
    <n v="1.8852867681356991E-2"/>
    <n v="7.1744606416476202"/>
    <n v="6.75549792766396"/>
  </r>
  <r>
    <x v="1"/>
    <s v="1104420140817003"/>
    <n v="387.32589942999999"/>
    <n v="387.32589942999999"/>
    <n v="0.94160359434525431"/>
    <n v="6"/>
    <n v="2.5137156908475986E-2"/>
    <n v="9.736271908688499"/>
    <n v="9.1677086247438204"/>
  </r>
  <r>
    <x v="1"/>
    <s v="1104420140817008"/>
    <n v="387.32589942999999"/>
    <n v="387.32589942999999"/>
    <n v="0.94160359434525442"/>
    <n v="16"/>
    <n v="5.6558603044070968E-2"/>
    <n v="21.906611794549121"/>
    <n v="20.627344405673597"/>
  </r>
  <r>
    <x v="1"/>
    <s v="1104420140817012"/>
    <n v="387.32589942999999"/>
    <n v="387.32589942999999"/>
    <n v="0.94160359434525442"/>
    <n v="6"/>
    <n v="1.8852867681356991E-2"/>
    <n v="7.3022039315163747"/>
    <n v="6.8757814685578662"/>
  </r>
  <r>
    <x v="1"/>
    <s v="1104420140820001"/>
    <n v="6.9572870229000001"/>
    <n v="6.9572870229000001"/>
    <n v="0.94160359434525431"/>
    <n v="18"/>
    <n v="2.5137156908475986E-2"/>
    <n v="0.17488641555194107"/>
    <n v="0.16467367748586548"/>
  </r>
  <r>
    <x v="1"/>
    <s v="1104420140820010"/>
    <n v="6.9572870229000001"/>
    <n v="6.9572870229000001"/>
    <n v="0.94160359434525431"/>
    <n v="9"/>
    <n v="6.9127181498308959E-2"/>
    <n v="0.4809376427678379"/>
    <n v="0.45285261308613006"/>
  </r>
  <r>
    <x v="1"/>
    <s v="1104420140828002"/>
    <n v="189.76583681"/>
    <n v="189.76583681"/>
    <n v="0.94160359434525431"/>
    <n v="1"/>
    <n v="1.2568578454237993E-2"/>
    <n v="2.3850868078806089"/>
    <n v="2.2458063111258304"/>
  </r>
  <r>
    <x v="1"/>
    <s v="1104420140828005"/>
    <n v="189.76583681"/>
    <n v="189.76583681"/>
    <n v="1.6193916375986812"/>
    <n v="4"/>
    <n v="1.0502743138169519"/>
    <n v="199.30618404152241"/>
    <n v="322.75476775854514"/>
  </r>
  <r>
    <x v="1"/>
    <s v="1104420140907001"/>
    <n v="1281.6433915"/>
    <n v="1281.6433915"/>
    <n v="0.94160359434525442"/>
    <n v="4"/>
    <n v="3.7705735362713981E-2"/>
    <n v="48.325306549270231"/>
    <n v="45.503282344629113"/>
  </r>
  <r>
    <x v="1"/>
    <s v="1104420140918007"/>
    <n v="124.34784873"/>
    <n v="124.34784873"/>
    <n v="0.94160359434525431"/>
    <n v="1"/>
    <n v="6.2842892271189965E-3"/>
    <n v="0.78143784618936152"/>
    <n v="0.73580468472931682"/>
  </r>
  <r>
    <x v="1"/>
    <s v="1104420140922001"/>
    <n v="121.99296997"/>
    <n v="121.99296997"/>
    <n v="0.94160359434525431"/>
    <n v="1"/>
    <n v="1.2568578454237993E-2"/>
    <n v="1.5332782139334447"/>
    <n v="1.4437402773710033"/>
  </r>
  <r>
    <x v="1"/>
    <s v="1104420140923004"/>
    <n v="136.91912303999999"/>
    <n v="136.91912303999999"/>
    <n v="0.94160359434525442"/>
    <n v="1"/>
    <n v="3.7705735362713981E-2"/>
    <n v="5.1626362194411142"/>
    <n v="4.8611568205227487"/>
  </r>
  <r>
    <x v="1"/>
    <s v="1104420140923006"/>
    <n v="255.40587291"/>
    <n v="255.40587291"/>
    <n v="0.94160359434525431"/>
    <n v="3"/>
    <n v="1.2568578454237993E-2"/>
    <n v="3.210088751342473"/>
    <n v="3.022631106431342"/>
  </r>
  <r>
    <x v="1"/>
    <s v="1104420140923008"/>
    <n v="196.16249798000001"/>
    <n v="196.16249798000001"/>
    <n v="0.94160359434525431"/>
    <n v="2"/>
    <n v="2.5137156908475986E-2"/>
    <n v="4.930967491281864"/>
    <n v="4.6430167133906046"/>
  </r>
  <r>
    <x v="1"/>
    <s v="1104420141001002"/>
    <n v="168.29079712000001"/>
    <n v="168.29079712000001"/>
    <n v="0.94160359434525431"/>
    <n v="4"/>
    <n v="2.5137156908475986E-2"/>
    <n v="4.2303521734579386"/>
    <n v="3.9833148118742536"/>
  </r>
  <r>
    <x v="1"/>
    <s v="1104420141004001"/>
    <n v="140.66216231999999"/>
    <n v="140.66216231999999"/>
    <n v="0.94160359434525431"/>
    <n v="1"/>
    <n v="6.2842892271189965E-3"/>
    <n v="0.88396171133083956"/>
    <n v="0.83234152465270062"/>
  </r>
  <r>
    <x v="1"/>
    <s v="1104420141004004"/>
    <n v="140.66216231999999"/>
    <n v="140.66216231999999"/>
    <n v="0.94160359434525431"/>
    <n v="16"/>
    <n v="2.5137156908475986E-2"/>
    <n v="3.5358468453233582"/>
    <n v="3.3293660986108025"/>
  </r>
  <r>
    <x v="1"/>
    <s v="1104420141007012"/>
    <n v="258.34751968"/>
    <n v="258.34751968"/>
    <n v="0.94160359434525442"/>
    <n v="1"/>
    <n v="6.2842892271189971E-2"/>
    <n v="16.23530534777937"/>
    <n v="15.287221870761785"/>
  </r>
  <r>
    <x v="1"/>
    <s v="1104420141011003"/>
    <n v="622.34625229999995"/>
    <n v="622.34625229999995"/>
    <n v="0.94160359434525431"/>
    <n v="1"/>
    <n v="1.2568578454237993E-2"/>
    <n v="7.8220076977335413"/>
    <n v="7.3652305631821502"/>
  </r>
  <r>
    <x v="1"/>
    <s v="1104420141017012"/>
    <n v="1715.2982870000003"/>
    <n v="1715.2982870000003"/>
    <n v="0.94160359434525442"/>
    <n v="9"/>
    <n v="1.8852867681356991E-2"/>
    <n v="32.338291638869315"/>
    <n v="30.449851642144434"/>
  </r>
  <r>
    <x v="1"/>
    <s v="1104420141021006"/>
    <n v="77.299460143999994"/>
    <n v="77.299460143999994"/>
    <n v="0.94160359434525442"/>
    <n v="1"/>
    <n v="1.8852867681356991E-2"/>
    <n v="1.4573164939351602"/>
    <n v="1.3722144487879711"/>
  </r>
  <r>
    <x v="1"/>
    <s v="1104420141107003"/>
    <n v="326.39694530999998"/>
    <n v="326.39694530999998"/>
    <n v="0.94160359434525431"/>
    <n v="1"/>
    <n v="6.2842892271189965E-3"/>
    <n v="2.0511728071761812"/>
    <n v="1.9313916878603374"/>
  </r>
  <r>
    <x v="1"/>
    <s v="1104420141129007"/>
    <n v="1159.5542751999999"/>
    <n v="1159.5542751999999"/>
    <n v="1.9167881110125873"/>
    <n v="3"/>
    <n v="2.025137156908476"/>
    <n v="2348.2564481595964"/>
    <n v="4501.1100414409602"/>
  </r>
  <r>
    <x v="1"/>
    <s v="1104820140601001"/>
    <n v="99.746625651000002"/>
    <n v="99.746625651000002"/>
    <n v="0.94160359434525442"/>
    <n v="1"/>
    <n v="3.1421446135594985E-2"/>
    <n v="3.1341832251002537"/>
    <n v="2.9511581900910007"/>
  </r>
  <r>
    <x v="1"/>
    <s v="1104820140601011"/>
    <n v="99.746625651000002"/>
    <n v="99.746625651000002"/>
    <n v="0.94160359434525442"/>
    <n v="16"/>
    <n v="0.12568578454237994"/>
    <n v="12.536732900401015"/>
    <n v="11.804632760364003"/>
  </r>
  <r>
    <x v="1"/>
    <s v="1104820140602003"/>
    <n v="343.86661131"/>
    <n v="343.86661131"/>
    <n v="0.94160359434525431"/>
    <n v="1"/>
    <n v="6.2842892271189965E-3"/>
    <n v="2.1609572410213485"/>
    <n v="2.0347651053721059"/>
  </r>
  <r>
    <x v="1"/>
    <s v="1104820140602004"/>
    <n v="494.89818788999997"/>
    <n v="494.89818788999997"/>
    <n v="0.94160359434525431"/>
    <n v="2"/>
    <n v="6.2842892271189965E-3"/>
    <n v="3.11008335067784"/>
    <n v="2.9284656617115861"/>
  </r>
  <r>
    <x v="1"/>
    <s v="1104820140602006"/>
    <n v="494.89818788999997"/>
    <n v="494.89818788999997"/>
    <n v="0.94160359434525431"/>
    <n v="2"/>
    <n v="6.2842892271189965E-3"/>
    <n v="3.11008335067784"/>
    <n v="2.9284656617115861"/>
  </r>
  <r>
    <x v="1"/>
    <s v="1104820140608004"/>
    <n v="38.719991086999997"/>
    <n v="38.719991086999997"/>
    <n v="0.94160359434525442"/>
    <n v="1"/>
    <n v="3.1421446135594985E-2"/>
    <n v="1.2166381143108884"/>
    <n v="1.145590821452565"/>
  </r>
  <r>
    <x v="1"/>
    <s v="1104820140608005"/>
    <n v="18.217030837999999"/>
    <n v="18.217030837999999"/>
    <n v="0.94160359434525431"/>
    <n v="2"/>
    <n v="1.2568578454237993E-2"/>
    <n v="0.22896218129067589"/>
    <n v="0.21559161287243014"/>
  </r>
  <r>
    <x v="1"/>
    <s v="1104820140608007"/>
    <n v="18.217030837999999"/>
    <n v="18.217030837999999"/>
    <n v="2.4250848841808623"/>
    <n v="1"/>
    <n v="1.0483298933"/>
    <n v="19.097457994643349"/>
    <n v="46.312956709088553"/>
  </r>
  <r>
    <x v="1"/>
    <s v="1104820140609001"/>
    <n v="262.05467188"/>
    <n v="262.05467188"/>
    <n v="2.4250848846310529"/>
    <n v="6"/>
    <n v="0.18451824450000001"/>
    <n v="48.353868018321116"/>
    <n v="117.26223444467541"/>
  </r>
  <r>
    <x v="1"/>
    <s v="1104820140627015"/>
    <n v="24.186750241999999"/>
    <n v="24.186750241999999"/>
    <n v="1.6156271138140299"/>
    <n v="36"/>
    <n v="32.034679910067851"/>
    <n v="774.81480206722608"/>
    <n v="1251.8118024042612"/>
  </r>
  <r>
    <x v="1"/>
    <s v="1104820140718001"/>
    <n v="17.925624739"/>
    <n v="17.925624739"/>
    <n v="0.94160359434525442"/>
    <n v="4"/>
    <n v="1.8852867681356991E-2"/>
    <n v="0.33794943131002642"/>
    <n v="0.31821439922845551"/>
  </r>
  <r>
    <x v="1"/>
    <s v="1104820140722001"/>
    <n v="60.903868744999997"/>
    <n v="60.903868744999997"/>
    <n v="0.94160359434525431"/>
    <n v="2"/>
    <n v="1.2568578454237993E-2"/>
    <n v="0.76547505248814574"/>
    <n v="0.72077406080446027"/>
  </r>
  <r>
    <x v="1"/>
    <s v="1104820140722003"/>
    <n v="60.90386874499999"/>
    <n v="60.90386874499999"/>
    <n v="0.94160359434525442"/>
    <n v="9"/>
    <n v="3.7705735362713981E-2"/>
    <n v="2.2964251574644368"/>
    <n v="2.1623221824133805"/>
  </r>
  <r>
    <x v="1"/>
    <s v="1104820140723001"/>
    <n v="12.515292130000001"/>
    <n v="12.515292130000001"/>
    <n v="1.2575154621449771"/>
    <n v="25"/>
    <n v="7.0502743138169519"/>
    <n v="88.236242634054449"/>
    <n v="110.95843943389931"/>
  </r>
  <r>
    <x v="1"/>
    <s v="1104820140723008"/>
    <n v="18.164081464999999"/>
    <n v="18.164081464999999"/>
    <n v="0.94160359434525442"/>
    <n v="9"/>
    <n v="0.37705735362713977"/>
    <n v="6.8489004882606794"/>
    <n v="6.448949317059224"/>
  </r>
  <r>
    <x v="1"/>
    <s v="1104820140731010"/>
    <n v="257.91831545999997"/>
    <n v="257.91831545999997"/>
    <n v="0.94160359434525431"/>
    <n v="4"/>
    <n v="2.5137156908475986E-2"/>
    <n v="6.483333165287827"/>
    <n v="6.1047298117728124"/>
  </r>
  <r>
    <x v="1"/>
    <s v="1104820140807001"/>
    <n v="63.427900512999997"/>
    <n v="63.427900512999997"/>
    <n v="0.89385235316159217"/>
    <n v="12"/>
    <n v="1.25137156908476"/>
    <n v="79.371871388704861"/>
    <n v="70.946734015633098"/>
  </r>
  <r>
    <x v="1"/>
    <s v="1104820140814003"/>
    <n v="142.67518401000001"/>
    <n v="142.67518401000001"/>
    <n v="1.6323399970799437"/>
    <n v="5"/>
    <n v="3.4071095616355951"/>
    <n v="486.10998364858898"/>
    <n v="793.49676928946917"/>
  </r>
  <r>
    <x v="1"/>
    <s v="1104820140814008"/>
    <n v="88.015000580999995"/>
    <n v="88.015000580999995"/>
    <n v="1.1837961575514577"/>
    <n v="8"/>
    <n v="0.59230544667119001"/>
    <n v="52.131764232894248"/>
    <n v="61.713382185278725"/>
  </r>
  <r>
    <x v="1"/>
    <s v="1104820140816001"/>
    <n v="401.02013445"/>
    <n v="401.02013445"/>
    <n v="0.94160359434525431"/>
    <n v="2"/>
    <n v="6.2842892271189965E-3"/>
    <n v="2.5201265107819464"/>
    <n v="2.3729601807570448"/>
  </r>
  <r>
    <x v="1"/>
    <s v="1104820140817001"/>
    <n v="17.685901997999999"/>
    <n v="17.685901997999999"/>
    <n v="1.5390974413201197"/>
    <n v="25"/>
    <n v="5.2393860913389974"/>
    <n v="92.66326894110577"/>
    <n v="142.61780013161402"/>
  </r>
  <r>
    <x v="1"/>
    <s v="1104820140831001"/>
    <n v="58.123691844"/>
    <n v="58.123691844"/>
    <n v="1.444334174154176"/>
    <n v="18"/>
    <n v="15.011604966494927"/>
    <n v="872.52990115641103"/>
    <n v="1260.2247542115697"/>
  </r>
  <r>
    <x v="1"/>
    <s v="1104820140831004"/>
    <n v="33.099094882999999"/>
    <n v="33.099094882999999"/>
    <n v="1.6474296267023643"/>
    <n v="16"/>
    <n v="14.819624384542379"/>
    <n v="490.51615363438867"/>
    <n v="808.09084387338044"/>
  </r>
  <r>
    <x v="1"/>
    <s v="1104820140831014"/>
    <n v="158.22207968999999"/>
    <n v="158.22207968999999"/>
    <n v="1.1875253263110452"/>
    <n v="6"/>
    <n v="2.632398871535595"/>
    <n v="416.50362402797094"/>
    <n v="494.60860203354912"/>
  </r>
  <r>
    <x v="1"/>
    <s v="1104820140904007"/>
    <n v="385.73348908999998"/>
    <n v="385.73348908999998"/>
    <n v="0.94160359434525442"/>
    <n v="1"/>
    <n v="1.8852867681356991E-2"/>
    <n v="7.27218243008193"/>
    <n v="6.8475131148995523"/>
  </r>
  <r>
    <x v="1"/>
    <s v="1104820140926013"/>
    <n v="184.68750219"/>
    <n v="184.68750219"/>
    <n v="0.94160359434525431"/>
    <n v="1"/>
    <n v="6.2842892271189965E-3"/>
    <n v="1.1606296803961331"/>
    <n v="1.0928530787647828"/>
  </r>
  <r>
    <x v="1"/>
    <s v="1104820140926014"/>
    <n v="184.68750219"/>
    <n v="184.68750219"/>
    <n v="0.94160359434525431"/>
    <n v="1"/>
    <n v="1.2568578454237993E-2"/>
    <n v="2.3212593607922662"/>
    <n v="2.1857061575295655"/>
  </r>
  <r>
    <x v="1"/>
    <s v="1104820140928003"/>
    <n v="345.39862934000001"/>
    <n v="345.39862934000001"/>
    <n v="0.94160359434525431"/>
    <n v="1"/>
    <n v="6.2842892271189965E-3"/>
    <n v="2.1705848854230294"/>
    <n v="2.0438305299458066"/>
  </r>
  <r>
    <x v="1"/>
    <s v="1104820141023006"/>
    <n v="362.93390588"/>
    <n v="362.93390588"/>
    <n v="0.94160359434525431"/>
    <n v="1"/>
    <n v="6.2842892271189965E-3"/>
    <n v="2.2807816348779038"/>
    <n v="2.1475921853176798"/>
  </r>
  <r>
    <x v="1"/>
    <s v="1104820141023007"/>
    <n v="648.19206365000002"/>
    <n v="648.19206365000002"/>
    <n v="0.94160359434525431"/>
    <n v="2"/>
    <n v="1.2568578454237993E-2"/>
    <n v="8.1468528053994529"/>
    <n v="7.6711058841658435"/>
  </r>
  <r>
    <x v="1"/>
    <s v="1104820141105001"/>
    <n v="1072.4630413"/>
    <n v="1072.4630413"/>
    <n v="0.94160359434525431"/>
    <n v="3"/>
    <n v="6.2842892271189965E-3"/>
    <n v="6.7396679369248655"/>
    <n v="6.3460955541019182"/>
  </r>
  <r>
    <x v="1"/>
    <s v="1104820141112005"/>
    <n v="49.157483360999997"/>
    <n v="49.157483360999997"/>
    <n v="0.94160359434525442"/>
    <n v="4"/>
    <n v="3.1421446135594985E-2"/>
    <n v="1.5445992155890682"/>
    <n v="1.4544001732215273"/>
  </r>
  <r>
    <x v="1"/>
    <s v="1104820141112010"/>
    <n v="49.157483360999997"/>
    <n v="49.157483360999997"/>
    <n v="0.94160359434525442"/>
    <n v="4"/>
    <n v="0.30793017212883084"/>
    <n v="15.137072312772867"/>
    <n v="14.253121697570965"/>
  </r>
  <r>
    <x v="1"/>
    <s v="1104820141130004"/>
    <n v="373.60199684000003"/>
    <n v="373.60199684000003"/>
    <n v="0.94160359434525442"/>
    <n v="2"/>
    <n v="3.7705735362713981E-2"/>
    <n v="14.086938023830546"/>
    <n v="13.264311476557678"/>
  </r>
  <r>
    <x v="1"/>
    <s v="1104820141214002"/>
    <n v="2.7823379071000001"/>
    <n v="2.7823379071000001"/>
    <n v="1.4490910888614839"/>
    <n v="9"/>
    <n v="4.8330544876610233"/>
    <n v="13.447190708099034"/>
    <n v="19.486204225327256"/>
  </r>
  <r>
    <x v="1"/>
    <s v="1104820141218002"/>
    <n v="439.72551878000002"/>
    <n v="439.72551878000002"/>
    <n v="0.94160359434525431"/>
    <n v="1"/>
    <n v="6.2842892271189965E-3"/>
    <n v="2.7633623405584662"/>
    <n v="2.6019919123481663"/>
  </r>
  <r>
    <x v="1"/>
    <s v="1104820141218006"/>
    <n v="459.21751232000003"/>
    <n v="459.21751232000003"/>
    <n v="1.9472698197519236"/>
    <n v="9"/>
    <n v="15.659850368847495"/>
    <n v="7191.2775296855816"/>
    <n v="14003.3576990169"/>
  </r>
  <r>
    <x v="1"/>
    <s v="1104820141227012"/>
    <n v="735.74245023000003"/>
    <n v="735.74245023000003"/>
    <n v="2.1679466590880971"/>
    <n v="4"/>
    <n v="7.3142144613559497"/>
    <n v="5381.3780693057261"/>
    <n v="11666.540606641303"/>
  </r>
  <r>
    <x v="1"/>
    <s v="1104820141227014"/>
    <n v="735.74245023000003"/>
    <n v="735.74245023000003"/>
    <n v="0.94160359434525442"/>
    <n v="4"/>
    <n v="6.2842892271189971E-2"/>
    <n v="46.236183539145237"/>
    <n v="43.536156609266044"/>
  </r>
  <r>
    <x v="1"/>
    <s v="1104820141228001"/>
    <n v="2.7413575037000002"/>
    <n v="2.7413575037000002"/>
    <n v="1.0920216360213695"/>
    <n v="24"/>
    <n v="20.988052934440709"/>
    <n v="57.535756399881848"/>
    <n v="62.830290833525957"/>
  </r>
  <r>
    <x v="1"/>
    <s v="1104920140405002"/>
    <n v="127.36862524999999"/>
    <n v="127.36862524999999"/>
    <n v="0.94160359434525442"/>
    <n v="9"/>
    <n v="4.3990024589832977E-2"/>
    <n v="5.6029489567207209"/>
    <n v="5.2757568765812239"/>
  </r>
  <r>
    <x v="1"/>
    <s v="1104920140405005"/>
    <n v="127.36862524999999"/>
    <n v="127.36862524999999"/>
    <n v="0.94160359434525442"/>
    <n v="4"/>
    <n v="7.5411470725427962E-2"/>
    <n v="9.6050553543783792"/>
    <n v="9.0441546455678132"/>
  </r>
  <r>
    <x v="1"/>
    <s v="1104920140502010"/>
    <n v="7.4900510037999997"/>
    <n v="7.4900510037999997"/>
    <n v="0.94160359434525431"/>
    <n v="6"/>
    <n v="1.2568578454237993E-2"/>
    <n v="9.4139293667504328E-2"/>
    <n v="8.8641897286445517E-2"/>
  </r>
  <r>
    <x v="1"/>
    <s v="1104920140503001"/>
    <n v="35.232548688999998"/>
    <n v="35.232548688999998"/>
    <n v="1.65192163795151"/>
    <n v="36"/>
    <n v="31.843787059498311"/>
    <n v="1121.9377780159223"/>
    <n v="1853.3532919397401"/>
  </r>
  <r>
    <x v="1"/>
    <s v="1104920140509005"/>
    <n v="57.636496956000002"/>
    <n v="57.636496956000002"/>
    <n v="0.94160359434525442"/>
    <n v="9"/>
    <n v="6.2842892271189971E-2"/>
    <n v="3.6220441690946767"/>
    <n v="3.4105298084968183"/>
  </r>
  <r>
    <x v="1"/>
    <s v="1104920140509014"/>
    <n v="57.636496956000002"/>
    <n v="57.636496956000002"/>
    <n v="0.94160359434525442"/>
    <n v="9"/>
    <n v="0.10683291686102295"/>
    <n v="6.1574750874609503"/>
    <n v="5.7979006744445902"/>
  </r>
  <r>
    <x v="1"/>
    <s v="1104920140510003"/>
    <n v="317.32173190999998"/>
    <n v="317.32173190999998"/>
    <n v="0.94160359434525442"/>
    <n v="4"/>
    <n v="0.11311720608814194"/>
    <n v="35.894547744709591"/>
    <n v="33.798435173815896"/>
  </r>
  <r>
    <x v="1"/>
    <s v="1104920140519003"/>
    <n v="275.58789229000001"/>
    <n v="275.58789229000001"/>
    <n v="0.94160359434525431"/>
    <n v="4"/>
    <n v="6.2842892271189965E-3"/>
    <n v="1.7318740226424774"/>
    <n v="1.6307388046733311"/>
  </r>
  <r>
    <x v="1"/>
    <s v="1104920140531001"/>
    <n v="202.44358965999999"/>
    <n v="202.44358965999999"/>
    <n v="0.94160359434525442"/>
    <n v="4"/>
    <n v="0.18852867681356988"/>
    <n v="38.166422087989098"/>
    <n v="35.937640221348644"/>
  </r>
  <r>
    <x v="1"/>
    <s v="1104920140531010"/>
    <n v="202.44358965999999"/>
    <n v="202.44358965999999"/>
    <n v="0.94160359434525431"/>
    <n v="2"/>
    <n v="6.2842892271189965E-3"/>
    <n v="1.2722140695996367"/>
    <n v="1.1979213407116214"/>
  </r>
  <r>
    <x v="1"/>
    <s v="1104920140602003"/>
    <n v="282.77034213000002"/>
    <n v="282.77034213000002"/>
    <n v="0.94160359434525442"/>
    <n v="4"/>
    <n v="3.7705735362713981E-2"/>
    <n v="10.662063688777872"/>
    <n v="10.039437492491267"/>
  </r>
  <r>
    <x v="1"/>
    <s v="1104920140719001"/>
    <n v="35.451290694999997"/>
    <n v="35.451290694999997"/>
    <n v="1.4991433828493055"/>
    <n v="6"/>
    <n v="6.7299441443000001"/>
    <n v="238.5852062206923"/>
    <n v="357.67343315148781"/>
  </r>
  <r>
    <x v="1"/>
    <s v="1104920140720005"/>
    <n v="348.68087477"/>
    <n v="348.68087477"/>
    <n v="0.94160359434525431"/>
    <n v="1"/>
    <n v="1.2568578454237993E-2"/>
    <n v="4.3824229300390778"/>
    <n v="4.1265051828658565"/>
  </r>
  <r>
    <x v="1"/>
    <s v="1104920140723001"/>
    <n v="344.87156649000002"/>
    <n v="344.87156649000002"/>
    <n v="0.94160359434525431"/>
    <n v="1"/>
    <n v="6.2842892271189965E-3"/>
    <n v="2.16727267003276"/>
    <n v="2.040711736029083"/>
  </r>
  <r>
    <x v="1"/>
    <s v="1104920140812001"/>
    <n v="159.65108950000001"/>
    <n v="159.65108950000001"/>
    <n v="0.94160359434525431"/>
    <n v="6"/>
    <n v="5.0274313816951972E-2"/>
    <n v="8.0263489747412873"/>
    <n v="7.5576390440857431"/>
  </r>
  <r>
    <x v="1"/>
    <s v="1104920140812004"/>
    <n v="159.65108950000001"/>
    <n v="159.65108950000001"/>
    <n v="0.94160359434525442"/>
    <n v="4"/>
    <n v="6.2842892271189971E-2"/>
    <n v="10.03293621842661"/>
    <n v="9.4470488051071797"/>
  </r>
  <r>
    <x v="1"/>
    <s v="1104920140812006"/>
    <n v="159.65108950000001"/>
    <n v="159.65108950000001"/>
    <n v="0.94160359434525442"/>
    <n v="4"/>
    <n v="8.7980049179665953E-2"/>
    <n v="14.046110705797252"/>
    <n v="13.225868327150051"/>
  </r>
  <r>
    <x v="1"/>
    <s v="1104920140818001"/>
    <n v="6.9572870229000001"/>
    <n v="6.9572870229000001"/>
    <n v="0.94160359434525442"/>
    <n v="9"/>
    <n v="0.12568578454237994"/>
    <n v="0.87443207775970544"/>
    <n v="0.82336838742932761"/>
  </r>
  <r>
    <x v="1"/>
    <s v="1104920140830005"/>
    <n v="11.250604501"/>
    <n v="11.250604501"/>
    <n v="1.5487219639904353"/>
    <n v="30"/>
    <n v="4.3637134622220461"/>
    <n v="49.094414319149642"/>
    <n v="76.033597765313587"/>
  </r>
  <r>
    <x v="1"/>
    <s v="1104920140903001"/>
    <n v="129.95864997999999"/>
    <n v="129.95864997999999"/>
    <n v="0.94160359434525442"/>
    <n v="1"/>
    <n v="3.1421446135594985E-2"/>
    <n v="4.0834887202012116"/>
    <n v="3.8450276564097638"/>
  </r>
  <r>
    <x v="1"/>
    <s v="1104920140903008"/>
    <n v="129.95864997999999"/>
    <n v="129.95864997999999"/>
    <n v="0.94160359434525442"/>
    <n v="4"/>
    <n v="7.5411470725427962E-2"/>
    <n v="9.8003729284829078"/>
    <n v="9.2280663753834329"/>
  </r>
  <r>
    <x v="1"/>
    <s v="1104920141006001"/>
    <n v="254.84676069"/>
    <n v="254.84676069"/>
    <n v="0.94160359434525431"/>
    <n v="1"/>
    <n v="2.5137156908475986E-2"/>
    <n v="6.4061230110813598"/>
    <n v="6.0320284530520523"/>
  </r>
  <r>
    <x v="1"/>
    <s v="1104920141006002"/>
    <n v="254.84676069"/>
    <n v="254.84676069"/>
    <n v="0.94160359434525431"/>
    <n v="2"/>
    <n v="6.2842892271189965E-3"/>
    <n v="1.60153075277034"/>
    <n v="1.5080071132630131"/>
  </r>
  <r>
    <x v="1"/>
    <s v="1104920141006010"/>
    <n v="254.84676069"/>
    <n v="254.84676069"/>
    <n v="0.94160359434525442"/>
    <n v="2"/>
    <n v="3.7705735362713981E-2"/>
    <n v="9.6091845166220402"/>
    <n v="9.0480426795780797"/>
  </r>
  <r>
    <x v="1"/>
    <s v="1104920141006013"/>
    <n v="254.84676069"/>
    <n v="254.84676069"/>
    <n v="0.94160359434525442"/>
    <n v="4"/>
    <n v="3.1421446135594985E-2"/>
    <n v="8.0076537638516996"/>
    <n v="7.5400355663150656"/>
  </r>
  <r>
    <x v="1"/>
    <s v="1104920141014005"/>
    <n v="215.48702547000002"/>
    <n v="215.48702547000002"/>
    <n v="0.94160359434525442"/>
    <n v="9"/>
    <n v="3.7705735362713981E-2"/>
    <n v="8.1250967564702279"/>
    <n v="7.6506203102953352"/>
  </r>
  <r>
    <x v="1"/>
    <s v="1104920141014014"/>
    <n v="215.48702546999999"/>
    <n v="215.48702546999999"/>
    <n v="0.94160359434525431"/>
    <n v="2"/>
    <n v="2.5137156908475986E-2"/>
    <n v="5.4167311709801513"/>
    <n v="5.1004135401968886"/>
  </r>
  <r>
    <x v="1"/>
    <s v="1104920141014016"/>
    <n v="215.48702546999999"/>
    <n v="215.48702546999999"/>
    <n v="0.94160359434525431"/>
    <n v="2"/>
    <n v="6.2842892271189965E-3"/>
    <n v="1.3541827927450378"/>
    <n v="1.2751033850492222"/>
  </r>
  <r>
    <x v="1"/>
    <s v="1104920141025024"/>
    <n v="176.28676274"/>
    <n v="176.28676274"/>
    <n v="0.94160359434525442"/>
    <n v="8"/>
    <n v="0.15710723067797491"/>
    <n v="27.695925099266614"/>
    <n v="26.078582622186392"/>
  </r>
  <r>
    <x v="1"/>
    <s v="1104920141026007"/>
    <n v="207.91429092999999"/>
    <n v="207.91429092999999"/>
    <n v="0.94160359434525442"/>
    <n v="3"/>
    <n v="3.7705735362713981E-2"/>
    <n v="7.8395612319329038"/>
    <n v="7.3817590340777333"/>
  </r>
  <r>
    <x v="1"/>
    <s v="1104920141026010"/>
    <n v="207.91429092999999"/>
    <n v="207.91429092999999"/>
    <n v="0.94160359434525442"/>
    <n v="3"/>
    <n v="3.1421446135594985E-2"/>
    <n v="6.5329676932774197"/>
    <n v="6.1514658617314444"/>
  </r>
  <r>
    <x v="1"/>
    <s v="1104920141026019"/>
    <n v="207.91429092999996"/>
    <n v="207.91429092999996"/>
    <n v="0.94160359434525431"/>
    <n v="25"/>
    <n v="0.13825436299661792"/>
    <n v="28.74505785042064"/>
    <n v="27.066449791618343"/>
  </r>
  <r>
    <x v="1"/>
    <s v="1104920141026024"/>
    <n v="207.91429092999999"/>
    <n v="207.91429092999999"/>
    <n v="0.94160359434525431"/>
    <n v="3"/>
    <n v="1.2568578454237993E-2"/>
    <n v="2.6131870773109678"/>
    <n v="2.4605863446925773"/>
  </r>
  <r>
    <x v="1"/>
    <s v="1104920141117001"/>
    <n v="182.53573041000001"/>
    <n v="182.53573041000001"/>
    <n v="0.94160359434525442"/>
    <n v="4"/>
    <n v="0.18852867681356988"/>
    <n v="34.413219725395813"/>
    <n v="32.403611386425709"/>
  </r>
  <r>
    <x v="1"/>
    <s v="1104920141117003"/>
    <n v="182.53573041000001"/>
    <n v="182.53573041000001"/>
    <n v="0.94160359434525442"/>
    <n v="4"/>
    <n v="0.31421446135594983"/>
    <n v="57.355366208993026"/>
    <n v="54.006018977376179"/>
  </r>
  <r>
    <x v="1"/>
    <s v="1104920141117005"/>
    <n v="182.53573041000001"/>
    <n v="182.53573041000001"/>
    <n v="0.94160359434525442"/>
    <n v="4"/>
    <n v="4.3990024589832977E-2"/>
    <n v="8.0297512692590232"/>
    <n v="7.5608426568326648"/>
  </r>
  <r>
    <x v="1"/>
    <s v="1104920141215001"/>
    <n v="1381.8325718000001"/>
    <n v="1381.8325718000001"/>
    <n v="0.94160359434525442"/>
    <n v="4"/>
    <n v="6.2842892271189971E-2"/>
    <n v="86.838355446448787"/>
    <n v="81.767307615406978"/>
  </r>
  <r>
    <x v="1"/>
    <s v="1105220140223005"/>
    <n v="1291.4319831"/>
    <n v="1291.4319831"/>
    <n v="0.94160359434525442"/>
    <n v="2"/>
    <n v="7.5411470725427962E-2"/>
    <n v="97.388785187427032"/>
    <n v="91.701630181399167"/>
  </r>
  <r>
    <x v="1"/>
    <s v="1105220140410001"/>
    <n v="815.63439717999995"/>
    <n v="815.63439717999995"/>
    <n v="0.94160359434525442"/>
    <n v="2"/>
    <n v="3.7705735362713981E-2"/>
    <n v="30.754094732795824"/>
    <n v="28.958166141235004"/>
  </r>
  <r>
    <x v="1"/>
    <s v="1105220140410003"/>
    <n v="407.81719858999998"/>
    <n v="407.81719858999998"/>
    <n v="0.94160359434525442"/>
    <n v="4"/>
    <n v="8.7980049179665953E-2"/>
    <n v="35.879777188261798"/>
    <n v="33.784527164774175"/>
  </r>
  <r>
    <x v="1"/>
    <s v="1105220140504013"/>
    <n v="73.725163166000002"/>
    <n v="73.725163166000002"/>
    <n v="0.94160359434525442"/>
    <n v="6"/>
    <n v="0.12568578454237994"/>
    <n v="9.2662049730336822"/>
    <n v="8.7250919085483858"/>
  </r>
  <r>
    <x v="1"/>
    <s v="1105220140523001"/>
    <n v="548.81275058000006"/>
    <n v="548.81275058000006"/>
    <n v="0.94160359434525442"/>
    <n v="3"/>
    <n v="6.2842892271189971E-2"/>
    <n v="34.488980561754396"/>
    <n v="32.474948062251549"/>
  </r>
  <r>
    <x v="1"/>
    <s v="1105220140523002"/>
    <n v="373.02042074000002"/>
    <n v="373.02042074000002"/>
    <n v="0.94160359434525442"/>
    <n v="2"/>
    <n v="0.12568578454237994"/>
    <n v="46.883364231035557"/>
    <n v="44.145544274940818"/>
  </r>
  <r>
    <x v="1"/>
    <s v="1105220140528006"/>
    <n v="222.25725739999999"/>
    <n v="222.25725739999999"/>
    <n v="1.4506536865255195"/>
    <n v="9"/>
    <n v="2.3770573536271398"/>
    <n v="528.31824809966997"/>
    <n v="766.40681426449032"/>
  </r>
  <r>
    <x v="1"/>
    <s v="1105220140610001"/>
    <n v="22.031533632000002"/>
    <n v="22.031533632000002"/>
    <n v="1.7324892131716889"/>
    <n v="9"/>
    <n v="13.169282665450856"/>
    <n v="290.13949395319514"/>
    <n v="502.66354358900304"/>
  </r>
  <r>
    <x v="1"/>
    <s v="1105220140630004"/>
    <n v="987.89933427999995"/>
    <n v="987.89933427999995"/>
    <n v="0.94160359434525431"/>
    <n v="1"/>
    <n v="6.2842892271189965E-3"/>
    <n v="6.2082451438938318"/>
    <n v="5.8457059420669024"/>
  </r>
  <r>
    <x v="1"/>
    <s v="1105220140711001"/>
    <n v="143.42603242999999"/>
    <n v="143.42603242999999"/>
    <n v="1.2557759013488576"/>
    <n v="18"/>
    <n v="16.960244016722047"/>
    <n v="2432.5405083630899"/>
    <n v="3054.7257494572677"/>
  </r>
  <r>
    <x v="1"/>
    <s v="1105220140815001"/>
    <n v="370.85094062000002"/>
    <n v="370.85094062000002"/>
    <n v="0.94160359434525442"/>
    <n v="9"/>
    <n v="0.11940149531526094"/>
    <n v="44.280156849099043"/>
    <n v="41.694354847283293"/>
  </r>
  <r>
    <x v="1"/>
    <s v="1105220140817001"/>
    <n v="44.217336641000003"/>
    <n v="44.217336641000003"/>
    <n v="1.2647627294830204"/>
    <n v="2"/>
    <n v="1.4337049758423801"/>
    <n v="63.3946155606993"/>
    <n v="80.179147011076807"/>
  </r>
  <r>
    <x v="1"/>
    <s v="1105220140817002"/>
    <n v="37.204524931999998"/>
    <n v="37.204524931999998"/>
    <n v="0.94160359434525442"/>
    <n v="2"/>
    <n v="0.18852867681356988"/>
    <n v="7.0141198569074303"/>
    <n v="6.6045204684324581"/>
  </r>
  <r>
    <x v="1"/>
    <s v="1105220140817006"/>
    <n v="37.204524931999998"/>
    <n v="37.204524931999998"/>
    <n v="0.94160359434525442"/>
    <n v="4"/>
    <n v="0.25137156908475988"/>
    <n v="9.3521598092099083"/>
    <n v="8.8060272912432787"/>
  </r>
  <r>
    <x v="1"/>
    <s v="1105220140818005"/>
    <n v="406.42381064"/>
    <n v="406.42381064"/>
    <n v="0.94160359434525431"/>
    <n v="1"/>
    <n v="1.2568578454237993E-2"/>
    <n v="5.1081695496992063"/>
    <n v="4.8098708085217519"/>
  </r>
  <r>
    <x v="1"/>
    <s v="1105220141019001"/>
    <n v="1378.4454152999999"/>
    <n v="1378.4454152999999"/>
    <n v="0.94160359434525431"/>
    <n v="1"/>
    <n v="6.2842892271189965E-3"/>
    <n v="8.6625496735413599"/>
    <n v="8.156687908800853"/>
  </r>
  <r>
    <x v="1"/>
    <s v="1105220141019003"/>
    <n v="1378.4454152999999"/>
    <n v="1378.4454152999999"/>
    <n v="0.94160359434525431"/>
    <n v="1"/>
    <n v="6.2842892271189965E-3"/>
    <n v="8.6625496735413599"/>
    <n v="8.156687908800853"/>
  </r>
  <r>
    <x v="1"/>
    <s v="1105220141025008"/>
    <n v="611.10805786000003"/>
    <n v="611.10805786000003"/>
    <n v="2.2811805956679794"/>
    <n v="2"/>
    <n v="3.0754114707254279"/>
    <n v="1879.4087309953825"/>
    <n v="4287.270728475648"/>
  </r>
  <r>
    <x v="1"/>
    <s v="1105220141025014"/>
    <n v="343.45077844000002"/>
    <n v="343.45077844000002"/>
    <n v="0.94160359434525442"/>
    <n v="1"/>
    <n v="3.7705735362713981E-2"/>
    <n v="12.950064161976753"/>
    <n v="12.193826961918976"/>
  </r>
  <r>
    <x v="1"/>
    <s v="1105920140113006"/>
    <n v="132.22098839"/>
    <n v="132.22098839"/>
    <n v="0.94160359434525442"/>
    <n v="1"/>
    <n v="0.15710723067797491"/>
    <n v="20.772873323457574"/>
    <n v="19.559812186246301"/>
  </r>
  <r>
    <x v="1"/>
    <s v="1105920140209010"/>
    <n v="638.67555856000001"/>
    <n v="638.67555856000001"/>
    <n v="1.4284158011415047"/>
    <n v="2"/>
    <n v="2.0188528676813569"/>
    <n v="1289.3919829168483"/>
    <n v="1841.7878822636033"/>
  </r>
  <r>
    <x v="1"/>
    <s v="1105920140321002"/>
    <n v="270.10872045999997"/>
    <n v="270.10872045999997"/>
    <n v="0.94160359434525431"/>
    <n v="1"/>
    <n v="6.2842892271189965E-3"/>
    <n v="1.6974413221376743"/>
    <n v="1.5983168501149949"/>
  </r>
  <r>
    <x v="1"/>
    <s v="1105920140503002"/>
    <n v="139.96861731000001"/>
    <n v="139.96861731000001"/>
    <n v="0.94160359434525431"/>
    <n v="2"/>
    <n v="6.2842892271189965E-3"/>
    <n v="0.87960327389597459"/>
    <n v="0.82823760429830284"/>
  </r>
  <r>
    <x v="1"/>
    <s v="1105920140503004"/>
    <n v="139.96861731000001"/>
    <n v="139.96861731000001"/>
    <n v="0.94160359434525442"/>
    <n v="1"/>
    <n v="6.2842892271189971E-2"/>
    <n v="8.796032738959747"/>
    <n v="8.2823760429830315"/>
  </r>
  <r>
    <x v="1"/>
    <s v="1105920140503008"/>
    <n v="45.758971262999999"/>
    <n v="45.758971262999999"/>
    <n v="1.3906734329657058"/>
    <n v="16"/>
    <n v="1.0942643384067849"/>
    <n v="50.07241041528178"/>
    <n v="69.634370889087677"/>
  </r>
  <r>
    <x v="1"/>
    <s v="1105920140503012"/>
    <n v="139.96861731000001"/>
    <n v="139.96861731000001"/>
    <n v="0.94160359434525431"/>
    <n v="9"/>
    <n v="2.5137156908475986E-2"/>
    <n v="3.5184130955838984"/>
    <n v="3.3129504171932114"/>
  </r>
  <r>
    <x v="1"/>
    <s v="1105920140503020"/>
    <n v="45.758971262999999"/>
    <n v="45.758971262999999"/>
    <n v="0.94160359434525442"/>
    <n v="16"/>
    <n v="0.21995012294916488"/>
    <n v="10.064691355324152"/>
    <n v="9.4769495561488313"/>
  </r>
  <r>
    <x v="1"/>
    <s v="1105920140508009"/>
    <n v="289.07197638000002"/>
    <n v="289.07197638000002"/>
    <n v="0.94160359434525431"/>
    <n v="4"/>
    <n v="2.5137156908475986E-2"/>
    <n v="7.2664476281073247"/>
    <n v="6.8421132047474051"/>
  </r>
  <r>
    <x v="1"/>
    <s v="1105920140508011"/>
    <n v="220.76066753000001"/>
    <n v="220.76066753000001"/>
    <n v="0.94160359434525431"/>
    <n v="3"/>
    <n v="6.2842892271189965E-3"/>
    <n v="1.3873238847303775"/>
    <n v="1.3063091563831448"/>
  </r>
  <r>
    <x v="1"/>
    <s v="1105920140524005"/>
    <n v="1150.5371402000001"/>
    <n v="1150.5371402000001"/>
    <n v="0.94160359434525431"/>
    <n v="3"/>
    <n v="6.2842892271189965E-3"/>
    <n v="7.2303081555591593"/>
    <n v="6.8080841474983105"/>
  </r>
  <r>
    <x v="1"/>
    <s v="1105920140617015"/>
    <n v="999.51795442000002"/>
    <n v="999.51795442000002"/>
    <n v="0.94160359434525431"/>
    <n v="2"/>
    <n v="6.2842892271189965E-3"/>
    <n v="6.2812599132736224"/>
    <n v="5.9144569113552032"/>
  </r>
  <r>
    <x v="1"/>
    <s v="1105920140625011"/>
    <n v="687.18429744000002"/>
    <n v="687.18429744000002"/>
    <n v="0.94160359434525431"/>
    <n v="1"/>
    <n v="6.2842892271189965E-3"/>
    <n v="4.3184648774475285"/>
    <n v="4.066282050658331"/>
  </r>
  <r>
    <x v="1"/>
    <s v="1105920140628004"/>
    <n v="1048.5819616000001"/>
    <n v="1048.5819616000001"/>
    <n v="0.94160359434525442"/>
    <n v="9"/>
    <n v="3.7705735362713981E-2"/>
    <n v="39.537553950205115"/>
    <n v="37.228702911132551"/>
  </r>
  <r>
    <x v="1"/>
    <s v="1105920140628011"/>
    <n v="913.58249106999995"/>
    <n v="913.58249106999995"/>
    <n v="0.94160359434525442"/>
    <n v="4"/>
    <n v="3.7705735362713981E-2"/>
    <n v="34.447299640294425"/>
    <n v="32.435701156789221"/>
  </r>
  <r>
    <x v="1"/>
    <s v="1105920140711004"/>
    <n v="394.40638404999999"/>
    <n v="394.40638404999999"/>
    <n v="0.94160359434525442"/>
    <n v="16"/>
    <n v="7.5411470725427962E-2"/>
    <n v="29.742765484708471"/>
    <n v="28.005894886169468"/>
  </r>
  <r>
    <x v="1"/>
    <s v="1105920140712011"/>
    <n v="399.37422565999998"/>
    <n v="399.37422565999998"/>
    <n v="0.94160359434525431"/>
    <n v="1"/>
    <n v="6.2842892271189965E-3"/>
    <n v="2.5097831439041292"/>
    <n v="2.3632208293272607"/>
  </r>
  <r>
    <x v="1"/>
    <s v="1105920140712012"/>
    <n v="399.37422565999998"/>
    <n v="399.37422565999998"/>
    <n v="0.94160359434525431"/>
    <n v="1"/>
    <n v="6.2842892271189965E-3"/>
    <n v="2.5097831439041292"/>
    <n v="2.3632208293272607"/>
  </r>
  <r>
    <x v="1"/>
    <s v="1105920140712013"/>
    <n v="399.37422565999998"/>
    <n v="399.37422565999998"/>
    <n v="0.94160359434525431"/>
    <n v="1"/>
    <n v="6.2842892271189965E-3"/>
    <n v="2.5097831439041292"/>
    <n v="2.3632208293272607"/>
  </r>
  <r>
    <x v="1"/>
    <s v="1105920140712014"/>
    <n v="399.37422565999998"/>
    <n v="399.37422565999998"/>
    <n v="0.94160359434525431"/>
    <n v="1"/>
    <n v="6.2842892271189965E-3"/>
    <n v="2.5097831439041292"/>
    <n v="2.3632208293272607"/>
  </r>
  <r>
    <x v="1"/>
    <s v="1105920140713012"/>
    <n v="151.13790849"/>
    <n v="151.13790849"/>
    <n v="0.94160359434525431"/>
    <n v="4"/>
    <n v="5.0274313816951972E-2"/>
    <n v="7.5983546410640299"/>
    <n v="7.1546380411358355"/>
  </r>
  <r>
    <x v="1"/>
    <s v="1105920140713014"/>
    <n v="151.13790849"/>
    <n v="151.13790849"/>
    <n v="0.94160359434525431"/>
    <n v="1"/>
    <n v="1.2568578454237993E-2"/>
    <n v="1.8995886602660075"/>
    <n v="1.7886595102839589"/>
  </r>
  <r>
    <x v="1"/>
    <s v="1105920140713041"/>
    <n v="151.13790849"/>
    <n v="151.13790849"/>
    <n v="1.9150159871223502"/>
    <n v="9"/>
    <n v="2.2116513885355951"/>
    <n v="334.26436517227421"/>
    <n v="640.12160323020839"/>
  </r>
  <r>
    <x v="1"/>
    <s v="1105920140713049"/>
    <n v="151.13790849"/>
    <n v="151.13790849"/>
    <n v="1.8829514295261056"/>
    <n v="4"/>
    <n v="5.5259863267254286"/>
    <n v="835.18601576561912"/>
    <n v="1572.6147023060851"/>
  </r>
  <r>
    <x v="1"/>
    <s v="1105920140806010"/>
    <n v="4.8108127578"/>
    <n v="4.8108127578"/>
    <n v="0.94160359434525442"/>
    <n v="16"/>
    <n v="9.4264338406784942E-2"/>
    <n v="0.45348808181293754"/>
    <n v="0.4270060078277968"/>
  </r>
  <r>
    <x v="1"/>
    <s v="1105920140809001"/>
    <n v="455.49502680000001"/>
    <n v="455.49502680000001"/>
    <n v="0.94160359434525431"/>
    <n v="1"/>
    <n v="6.2842892271189965E-3"/>
    <n v="2.8624624899255187"/>
    <n v="2.6953049691923345"/>
  </r>
  <r>
    <x v="1"/>
    <s v="1105920140809002"/>
    <n v="455.49502680000001"/>
    <n v="455.49502680000001"/>
    <n v="0.94160359434525431"/>
    <n v="1"/>
    <n v="6.2842892271189965E-3"/>
    <n v="2.8624624899255187"/>
    <n v="2.6953049691923345"/>
  </r>
  <r>
    <x v="1"/>
    <s v="1105920140813001"/>
    <n v="6.2856555251000001"/>
    <n v="6.2856555251000001"/>
    <n v="0.94160359434525431"/>
    <n v="5"/>
    <n v="6.2842892271189965E-3"/>
    <n v="3.9500877301766928E-2"/>
    <n v="3.7194168047134608E-2"/>
  </r>
  <r>
    <x v="1"/>
    <s v="1105920140813006"/>
    <n v="8.455440158"/>
    <n v="8.455440158"/>
    <n v="0.94160359434525431"/>
    <n v="12"/>
    <n v="5.0274313816951972E-2"/>
    <n v="0.42509145196374998"/>
    <n v="0.40026763909451002"/>
  </r>
  <r>
    <x v="1"/>
    <s v="1105920140820009"/>
    <n v="237.46925342"/>
    <n v="237.46925342"/>
    <n v="0.94160359434525442"/>
    <n v="4"/>
    <n v="6.2842892271189971E-2"/>
    <n v="14.923254710392971"/>
    <n v="14.051790274635771"/>
  </r>
  <r>
    <x v="1"/>
    <s v="1105920140822003"/>
    <n v="292.28229288"/>
    <n v="292.28229288"/>
    <n v="0.94160359434525442"/>
    <n v="4"/>
    <n v="9.4264338406784942E-2"/>
    <n v="27.55179696635135"/>
    <n v="25.942871054187108"/>
  </r>
  <r>
    <x v="1"/>
    <s v="1105920140823002"/>
    <n v="41.955332161000001"/>
    <n v="41.955332161000001"/>
    <n v="0.94160359434525442"/>
    <n v="4"/>
    <n v="3.1421446135594985E-2"/>
    <n v="1.3182972095978576"/>
    <n v="1.2413133909726619"/>
  </r>
  <r>
    <x v="1"/>
    <s v="1105920140824001"/>
    <n v="182.82825890999999"/>
    <n v="182.82825890999999"/>
    <n v="0.94160359434525431"/>
    <n v="4"/>
    <n v="6.2842892271189965E-3"/>
    <n v="1.1489456578810355"/>
    <n v="1.0818513611681559"/>
  </r>
  <r>
    <x v="1"/>
    <s v="1105920140824004"/>
    <n v="106.50998607"/>
    <n v="106.50998607"/>
    <n v="0.94160359434525431"/>
    <n v="2"/>
    <n v="1.2568578454237993E-2"/>
    <n v="1.3386791160805906"/>
    <n v="1.260505067376412"/>
  </r>
  <r>
    <x v="1"/>
    <s v="1105920140831001"/>
    <n v="14.762549648"/>
    <n v="14.762549648"/>
    <n v="0.94160359434525442"/>
    <n v="16"/>
    <n v="9.4264338406784942E-2"/>
    <n v="1.3915819757660359"/>
    <n v="1.3103185902073702"/>
  </r>
  <r>
    <x v="1"/>
    <s v="1105920140831008"/>
    <n v="37.414911494999998"/>
    <n v="37.414911494999998"/>
    <n v="2.3034428307513286"/>
    <n v="2"/>
    <n v="3.025137156908476"/>
    <n v="113.18523898596655"/>
    <n v="260.71572728910041"/>
  </r>
  <r>
    <x v="1"/>
    <s v="1105920140831011"/>
    <n v="48.249708902999998"/>
    <n v="48.249708902999998"/>
    <n v="0.94160359434525431"/>
    <n v="10"/>
    <n v="2.5137156908475986E-2"/>
    <n v="1.2128605034830018"/>
    <n v="1.1420338095189893"/>
  </r>
  <r>
    <x v="1"/>
    <s v="1105920140831013"/>
    <n v="37.414911494999998"/>
    <n v="37.414911494999998"/>
    <n v="2.0050352304623793"/>
    <n v="9"/>
    <n v="4.0251371569084764"/>
    <n v="150.60015048096656"/>
    <n v="301.95860742727382"/>
  </r>
  <r>
    <x v="1"/>
    <s v="1105920140905002"/>
    <n v="1134.5428095"/>
    <n v="1134.5428095"/>
    <n v="0.94160359434525431"/>
    <n v="1"/>
    <n v="6.2842892271189965E-3"/>
    <n v="7.1297951554461694"/>
    <n v="6.7134407453134939"/>
  </r>
  <r>
    <x v="1"/>
    <s v="1105920140913002"/>
    <n v="1446.1621414000001"/>
    <n v="1446.1621414000001"/>
    <n v="0.94160359434525431"/>
    <n v="1"/>
    <n v="6.2842892271189965E-3"/>
    <n v="9.0881011658673589"/>
    <n v="8.557388723554002"/>
  </r>
  <r>
    <x v="1"/>
    <s v="1105920140913003"/>
    <n v="1446.1621414000001"/>
    <n v="1446.1621414000001"/>
    <n v="0.94160359434525431"/>
    <n v="1"/>
    <n v="6.2842892271189965E-3"/>
    <n v="9.0881011658673589"/>
    <n v="8.557388723554002"/>
  </r>
  <r>
    <x v="1"/>
    <s v="1105920141003001"/>
    <n v="41.324782310000003"/>
    <n v="41.324782310000003"/>
    <n v="0.94160359434525431"/>
    <n v="8"/>
    <n v="1.2568578454237993E-2"/>
    <n v="0.51939376856754138"/>
    <n v="0.48906303936372414"/>
  </r>
  <r>
    <x v="1"/>
    <s v="1105920141003003"/>
    <n v="207.70923744999999"/>
    <n v="207.70923744999999"/>
    <n v="0.94160359434525442"/>
    <n v="4"/>
    <n v="0.15082294145085592"/>
    <n v="31.32731815872328"/>
    <n v="29.497915379451197"/>
  </r>
  <r>
    <x v="1"/>
    <s v="1105920141003008"/>
    <n v="207.70923744999999"/>
    <n v="207.70923744999999"/>
    <n v="0.94160359434525442"/>
    <n v="4"/>
    <n v="1.8852867681356991E-2"/>
    <n v="3.91591476984041"/>
    <n v="3.6872394224313996"/>
  </r>
  <r>
    <x v="1"/>
    <s v="1105920141021001"/>
    <n v="439.55497185000002"/>
    <n v="439.55497185000002"/>
    <n v="0.94160359434525431"/>
    <n v="4"/>
    <n v="1.2568578454237993E-2"/>
    <n v="5.5245811486470977"/>
    <n v="5.201965466818141"/>
  </r>
  <r>
    <x v="1"/>
    <s v="1105920141021008"/>
    <n v="439.55497185000002"/>
    <n v="439.55497185000002"/>
    <n v="0.94160359434525431"/>
    <n v="4"/>
    <n v="1.2568578454237993E-2"/>
    <n v="5.5245811486470977"/>
    <n v="5.201965466818141"/>
  </r>
  <r>
    <x v="1"/>
    <s v="1105920141021015"/>
    <n v="439.55497185000002"/>
    <n v="439.55497185000002"/>
    <n v="0.94160359434525431"/>
    <n v="2"/>
    <n v="6.2842892271189965E-3"/>
    <n v="2.7622905743235489"/>
    <n v="2.6009827334090705"/>
  </r>
  <r>
    <x v="1"/>
    <s v="1105920141021019"/>
    <n v="439.55497185000002"/>
    <n v="439.55497185000002"/>
    <n v="0.94160359434525431"/>
    <n v="1"/>
    <n v="1.2568578454237993E-2"/>
    <n v="5.5245811486470977"/>
    <n v="5.201965466818141"/>
  </r>
  <r>
    <x v="1"/>
    <s v="1105920141022008"/>
    <n v="202.5298315"/>
    <n v="202.5298315"/>
    <n v="0.94160359434525431"/>
    <n v="2"/>
    <n v="6.2842892271189965E-3"/>
    <n v="1.2727560382656755"/>
    <n v="1.198431660355586"/>
  </r>
  <r>
    <x v="1"/>
    <s v="1105920141102005"/>
    <n v="583.05778587999998"/>
    <n v="583.05778587999998"/>
    <n v="0.94160359434525431"/>
    <n v="1"/>
    <n v="6.2842892271189965E-3"/>
    <n v="3.6641037625935384"/>
    <n v="3.450133272912046"/>
  </r>
  <r>
    <x v="1"/>
    <s v="1105920141105005"/>
    <n v="1506.842797"/>
    <n v="1506.842797"/>
    <n v="0.94160359434525442"/>
    <n v="1"/>
    <n v="3.6071763623912864E-3"/>
    <n v="5.4354477191779713"/>
    <n v="5.1180371092536925"/>
  </r>
  <r>
    <x v="1"/>
    <s v="1105920141105006"/>
    <n v="1506.842797"/>
    <n v="1506.842797"/>
    <n v="0.94160359434525442"/>
    <n v="1"/>
    <n v="7.2143527247825728E-3"/>
    <n v="10.870895438355943"/>
    <n v="10.236074218507385"/>
  </r>
  <r>
    <x v="1"/>
    <s v="1105920141116003"/>
    <n v="320.97269649999998"/>
    <n v="320.97269649999998"/>
    <n v="0.94160359434525442"/>
    <n v="1"/>
    <n v="3.7705735362713981E-2"/>
    <n v="12.102511552885712"/>
    <n v="11.395768378802153"/>
  </r>
  <r>
    <x v="1"/>
    <s v="1105920141219005"/>
    <n v="82.455161132000001"/>
    <n v="82.455161132000001"/>
    <n v="0.94160359434525431"/>
    <n v="1"/>
    <n v="6.2842892271189965E-3"/>
    <n v="0.51817208082218857"/>
    <n v="0.4879126937915324"/>
  </r>
  <r>
    <x v="1"/>
    <s v="1105920141219008"/>
    <n v="93.446357886000001"/>
    <n v="93.446357886000001"/>
    <n v="2.5115058233494238"/>
    <n v="6"/>
    <n v="2.1005486276339038"/>
    <n v="196.28861881482393"/>
    <n v="492.98000921064562"/>
  </r>
  <r>
    <x v="1"/>
    <s v="1106220140409001"/>
    <n v="46.920886360999994"/>
    <n v="46.920886360999994"/>
    <n v="0.94160359434525442"/>
    <n v="36"/>
    <n v="0.56558603044070965"/>
    <n v="26.537797861677621"/>
    <n v="24.988085852563454"/>
  </r>
  <r>
    <x v="1"/>
    <s v="1106220140412001"/>
    <n v="60.134623738000009"/>
    <n v="60.134623738000009"/>
    <n v="1.1619514359787193"/>
    <n v="36"/>
    <n v="12.75411470725428"/>
    <n v="766.96388903202819"/>
    <n v="891.17479220458824"/>
  </r>
  <r>
    <x v="1"/>
    <s v="1106220140417001"/>
    <n v="631.82458113999996"/>
    <n v="631.82458113999996"/>
    <n v="0.94160359434525431"/>
    <n v="1"/>
    <n v="6.2842892271189965E-3"/>
    <n v="3.9705684086870741"/>
    <n v="3.7387014852134657"/>
  </r>
  <r>
    <x v="1"/>
    <s v="1106220140423007"/>
    <n v="348.03410014000002"/>
    <n v="348.03410014000002"/>
    <n v="0.94160359434525431"/>
    <n v="3"/>
    <n v="6.2842892271189965E-3"/>
    <n v="2.1871469461798561"/>
    <n v="2.0594254258841991"/>
  </r>
  <r>
    <x v="1"/>
    <s v="1106220140426002"/>
    <n v="1421.6834124"/>
    <n v="1421.6834124"/>
    <n v="1.3791043225340736"/>
    <n v="8"/>
    <n v="3.2639401475389977"/>
    <n v="4640.289566822602"/>
    <n v="6399.4433994148139"/>
  </r>
  <r>
    <x v="1"/>
    <s v="1106220140502001"/>
    <n v="2.4477591576000002"/>
    <n v="2.4477591576000002"/>
    <n v="1.5550298555987865"/>
    <n v="36"/>
    <n v="6.0671769372118991"/>
    <n v="14.850987908839947"/>
    <n v="23.093729583382707"/>
  </r>
  <r>
    <x v="1"/>
    <s v="1106220140506003"/>
    <n v="1275.8382537"/>
    <n v="1275.8382537"/>
    <n v="0.94160359434525442"/>
    <n v="4"/>
    <n v="0.62842892271189965"/>
    <n v="801.77365932732232"/>
    <n v="754.95295947395425"/>
  </r>
  <r>
    <x v="1"/>
    <s v="1106220140507002"/>
    <n v="454.81624715999999"/>
    <n v="454.81624715999999"/>
    <n v="0.94160359434525442"/>
    <n v="2"/>
    <n v="6.2842892271189971E-2"/>
    <n v="28.58196842346279"/>
    <n v="26.912884200995126"/>
  </r>
  <r>
    <x v="1"/>
    <s v="1106220140616007"/>
    <n v="612.97276506000003"/>
    <n v="612.97276506000003"/>
    <n v="0.94160359434525442"/>
    <n v="4"/>
    <n v="5.6558603044070968E-2"/>
    <n v="34.668883295855117"/>
    <n v="32.644345123313329"/>
  </r>
  <r>
    <x v="1"/>
    <s v="1106220140616013"/>
    <n v="891.07179786999995"/>
    <n v="891.07179786999995"/>
    <n v="0.94160359434525431"/>
    <n v="1"/>
    <n v="6.2842892271189965E-3"/>
    <n v="5.5997528999439972"/>
    <n v="5.2727474580325291"/>
  </r>
  <r>
    <x v="1"/>
    <s v="1106220140707005"/>
    <n v="60.504265578999998"/>
    <n v="60.504265578999998"/>
    <n v="0.94160359434525442"/>
    <n v="24"/>
    <n v="0.25137156908475988"/>
    <n v="15.209052174914257"/>
    <n v="14.320898194483775"/>
  </r>
  <r>
    <x v="1"/>
    <s v="1106220140711001"/>
    <n v="65.117912713999999"/>
    <n v="65.117912713999999"/>
    <n v="1.2292233490950328"/>
    <n v="36"/>
    <n v="17.813831805254281"/>
    <n v="1159.9995445964253"/>
    <n v="1425.8985251575307"/>
  </r>
  <r>
    <x v="1"/>
    <s v="1106220140719004"/>
    <n v="199.14293243"/>
    <n v="199.14293243"/>
    <n v="0.94160359434525431"/>
    <n v="1"/>
    <n v="2.5137156908475986E-2"/>
    <n v="5.0058871397069407"/>
    <n v="4.7135613236347398"/>
  </r>
  <r>
    <x v="1"/>
    <s v="1106220140719006"/>
    <n v="199.14293243"/>
    <n v="199.14293243"/>
    <n v="0.94160359434525442"/>
    <n v="1"/>
    <n v="1.8852867681356991E-2"/>
    <n v="3.7544153547802059"/>
    <n v="3.5351709927260555"/>
  </r>
  <r>
    <x v="1"/>
    <s v="1106220140719010"/>
    <n v="199.14293243"/>
    <n v="199.14293243"/>
    <n v="0.94160359434525442"/>
    <n v="1"/>
    <n v="1.8852867681356991E-2"/>
    <n v="3.7544153547802059"/>
    <n v="3.5351709927260555"/>
  </r>
  <r>
    <x v="1"/>
    <s v="1106220140724001"/>
    <n v="40.353660955000002"/>
    <n v="40.353660955000002"/>
    <n v="1.1877888521962139"/>
    <n v="25"/>
    <n v="1.100548627633904"/>
    <n v="44.411166184029113"/>
    <n v="52.751088106423246"/>
  </r>
  <r>
    <x v="1"/>
    <s v="1106220140728001"/>
    <n v="30.950003937999998"/>
    <n v="30.950003937999998"/>
    <n v="0.94160359434525442"/>
    <n v="8"/>
    <n v="0.11311720608814194"/>
    <n v="3.5009779738835505"/>
    <n v="3.2965334439323173"/>
  </r>
  <r>
    <x v="1"/>
    <s v="1106220140816001"/>
    <n v="113.7045251"/>
    <n v="113.7045251"/>
    <n v="0.94160359434525431"/>
    <n v="16"/>
    <n v="0.27022443676611685"/>
    <n v="30.725741252906296"/>
    <n v="28.931468402658826"/>
  </r>
  <r>
    <x v="1"/>
    <s v="1106220140820001"/>
    <n v="62.700376728000002"/>
    <n v="62.700376728000002"/>
    <n v="1.2493047899025382"/>
    <n v="16"/>
    <n v="1.5970074765763047"/>
    <n v="100.13297041876694"/>
    <n v="125.09659957133472"/>
  </r>
  <r>
    <x v="1"/>
    <s v="1106220140821001"/>
    <n v="81.289750063"/>
    <n v="81.289750063"/>
    <n v="0.94160359434525442"/>
    <n v="9"/>
    <n v="3.7705735362713981E-2"/>
    <n v="3.0650898035766403"/>
    <n v="2.8860995760387542"/>
  </r>
  <r>
    <x v="1"/>
    <s v="1106220140827001"/>
    <n v="11.787449136999999"/>
    <n v="11.787449136999999"/>
    <n v="0.94160359434525431"/>
    <n v="2"/>
    <n v="1.2568578454237993E-2"/>
    <n v="0.14815147925372441"/>
    <n v="0.13949996537287326"/>
  </r>
  <r>
    <x v="1"/>
    <s v="1106220141007001"/>
    <n v="10.83169674"/>
    <n v="10.83169674"/>
    <n v="0.94160359434525442"/>
    <n v="30"/>
    <n v="6.2842892271189971E-2"/>
    <n v="0.68069515134601954"/>
    <n v="0.640945001160799"/>
  </r>
  <r>
    <x v="1"/>
    <s v="1106420141006005"/>
    <n v="182.53612387000001"/>
    <n v="182.53612387000001"/>
    <n v="0.94160359434525442"/>
    <n v="4"/>
    <n v="3.7705735362713981E-2"/>
    <n v="6.882658780777799"/>
    <n v="6.4807362466323024"/>
  </r>
  <r>
    <x v="1"/>
    <s v="1108120140115001"/>
    <n v="618.84108670000001"/>
    <n v="618.84108670000001"/>
    <n v="0.94160359434525442"/>
    <n v="1"/>
    <n v="7.5411470725427962E-2"/>
    <n v="46.667716493369078"/>
    <n v="43.942489590041639"/>
  </r>
  <r>
    <x v="1"/>
    <s v="1108120140401001"/>
    <n v="514.81920616000002"/>
    <n v="514.81920616000002"/>
    <n v="0.94160359434525442"/>
    <n v="4"/>
    <n v="3.7705735362713981E-2"/>
    <n v="19.411636747111451"/>
    <n v="18.278066933204567"/>
  </r>
  <r>
    <x v="1"/>
    <s v="1108120140401005"/>
    <n v="622.85837385000002"/>
    <n v="622.85837385000002"/>
    <n v="1.3735212339045191"/>
    <n v="9"/>
    <n v="2.1571072306779748"/>
    <n v="1343.5723019201603"/>
    <n v="1845.4250859733136"/>
  </r>
  <r>
    <x v="1"/>
    <s v="1108120140417001"/>
    <n v="549.40274331000001"/>
    <n v="549.40274331000001"/>
    <n v="0.94160359434525442"/>
    <n v="9"/>
    <n v="0.37705735362713977"/>
    <n v="207.15634446795937"/>
    <n v="195.05915854245421"/>
  </r>
  <r>
    <x v="1"/>
    <s v="1108120140615011"/>
    <n v="420.76053798999999"/>
    <n v="420.76053798999999"/>
    <n v="0.94160359434525442"/>
    <n v="1"/>
    <n v="3.7705735362713981E-2"/>
    <n v="15.865085496524102"/>
    <n v="14.93862152812186"/>
  </r>
  <r>
    <x v="1"/>
    <s v="1108120140621001"/>
    <n v="13.855922241"/>
    <n v="13.855922241"/>
    <n v="0.94160359434525442"/>
    <n v="6"/>
    <n v="7.5411470725427962E-2"/>
    <n v="1.0448954744509777"/>
    <n v="0.98387733445813064"/>
  </r>
  <r>
    <x v="1"/>
    <s v="1108120140621005"/>
    <n v="13.855922241"/>
    <n v="13.855922241"/>
    <n v="1.521307718753907"/>
    <n v="24"/>
    <n v="3.965644427023737"/>
    <n v="54.947660816295901"/>
    <n v="83.592300527302555"/>
  </r>
  <r>
    <x v="1"/>
    <s v="1108120140706001"/>
    <n v="27.314194988000001"/>
    <n v="27.314194988000001"/>
    <n v="1.1786135657304317"/>
    <n v="16"/>
    <n v="1.405128362059332"/>
    <n v="38.37995006445766"/>
    <n v="45.235129798026357"/>
  </r>
  <r>
    <x v="1"/>
    <s v="1108120140711006"/>
    <n v="190.24029415000001"/>
    <n v="190.24029415000001"/>
    <n v="0.94160359434525442"/>
    <n v="16"/>
    <n v="7.5411470725427962E-2"/>
    <n v="14.34630037308953"/>
    <n v="13.508527996857767"/>
  </r>
  <r>
    <x v="1"/>
    <s v="1108120140711013"/>
    <n v="190.24029415000004"/>
    <n v="190.24029415000004"/>
    <n v="0.94160359434525442"/>
    <n v="9"/>
    <n v="0.37705735362713977"/>
    <n v="71.731501865447655"/>
    <n v="67.54263998428884"/>
  </r>
  <r>
    <x v="1"/>
    <s v="1108120140711018"/>
    <n v="190.24029415000001"/>
    <n v="190.24029415000001"/>
    <n v="0.94160359434525442"/>
    <n v="4"/>
    <n v="7.5411470725427962E-2"/>
    <n v="14.34630037308953"/>
    <n v="13.508527996857767"/>
  </r>
  <r>
    <x v="1"/>
    <s v="1108120140725005"/>
    <n v="30.965050541"/>
    <n v="30.965050541"/>
    <n v="1.1239663214221089"/>
    <n v="25"/>
    <n v="3.700642519720355"/>
    <n v="114.59058265731439"/>
    <n v="128.79595565895775"/>
  </r>
  <r>
    <x v="1"/>
    <s v="1108120140727008"/>
    <n v="687.34154625999997"/>
    <n v="687.34154625999997"/>
    <n v="1.4330047042773666"/>
    <n v="4"/>
    <n v="1.0198151681000001"/>
    <n v="700.96133454125584"/>
    <n v="1004.4808899141606"/>
  </r>
  <r>
    <x v="1"/>
    <s v="1108120140824009"/>
    <n v="124.67029801"/>
    <n v="124.67029801"/>
    <n v="0.94160359434525442"/>
    <n v="4"/>
    <n v="1.8852867681356991E-2"/>
    <n v="2.3503926321778739"/>
    <n v="2.2131381505812895"/>
  </r>
  <r>
    <x v="1"/>
    <s v="1108120140824011"/>
    <n v="124.67029801"/>
    <n v="124.67029801"/>
    <n v="0.94160359434525431"/>
    <n v="6"/>
    <n v="2.5137156908475986E-2"/>
    <n v="3.1338568429038314"/>
    <n v="2.9508508674417184"/>
  </r>
  <r>
    <x v="1"/>
    <s v="1108120140824014"/>
    <n v="124.67029801"/>
    <n v="124.67029801"/>
    <n v="0.94160359434525442"/>
    <n v="6"/>
    <n v="5.6558603044070968E-2"/>
    <n v="7.0511778965336207"/>
    <n v="6.6394144517438676"/>
  </r>
  <r>
    <x v="1"/>
    <s v="1108720140113001"/>
    <n v="2129.4369081999998"/>
    <n v="2129.4369081999998"/>
    <n v="0.94160359434525431"/>
    <n v="1"/>
    <n v="1.2568578454237993E-2"/>
    <n v="26.763994844061685"/>
    <n v="25.201073744206337"/>
  </r>
  <r>
    <x v="1"/>
    <s v="1108720140504024"/>
    <n v="103.26238651"/>
    <n v="103.26238651"/>
    <n v="0.94160359434525431"/>
    <n v="1"/>
    <n v="1.2568578454237993E-2"/>
    <n v="1.297861406222782"/>
    <n v="1.2220709650613577"/>
  </r>
  <r>
    <x v="1"/>
    <s v="1108720140504029"/>
    <n v="103.26238651"/>
    <n v="103.26238651"/>
    <n v="0.94160359434525431"/>
    <n v="1"/>
    <n v="6.2842892271189965E-3"/>
    <n v="0.64893070311139101"/>
    <n v="0.61103548253067885"/>
  </r>
  <r>
    <x v="1"/>
    <s v="1108720140506007"/>
    <n v="352.28375937999999"/>
    <n v="352.28375937999999"/>
    <n v="0.94160359434525431"/>
    <n v="1"/>
    <n v="6.2842892271189965E-3"/>
    <n v="2.2138530339607145"/>
    <n v="2.0845719741295552"/>
  </r>
  <r>
    <x v="1"/>
    <s v="1108720140506010"/>
    <n v="352.28375937999999"/>
    <n v="352.28375937999999"/>
    <n v="0.94160359434525442"/>
    <n v="1"/>
    <n v="1.8852867681356991E-2"/>
    <n v="6.6415591018821445"/>
    <n v="6.2537159223886674"/>
  </r>
  <r>
    <x v="1"/>
    <s v="1108720140512013"/>
    <n v="394.35425844999997"/>
    <n v="394.35425844999997"/>
    <n v="0.94160359434525431"/>
    <n v="2"/>
    <n v="6.2842892271189965E-3"/>
    <n v="2.4782362180458355"/>
    <n v="2.3335161305485479"/>
  </r>
  <r>
    <x v="1"/>
    <s v="1108720140520001"/>
    <n v="82.188528199999993"/>
    <n v="82.188528199999993"/>
    <n v="0.94160359434525442"/>
    <n v="16"/>
    <n v="0.3267830398101878"/>
    <n v="26.85781708272134"/>
    <n v="25.289417101357788"/>
  </r>
  <r>
    <x v="1"/>
    <s v="1108720140522003"/>
    <n v="123.71737777"/>
    <n v="123.71737777"/>
    <n v="0.94160359434525442"/>
    <n v="1"/>
    <n v="0.15710723067797491"/>
    <n v="19.436894608185554"/>
    <n v="18.301849825977413"/>
  </r>
  <r>
    <x v="1"/>
    <s v="1108720140522004"/>
    <n v="123.71737777"/>
    <n v="123.71737777"/>
    <n v="0.94160359434525442"/>
    <n v="6"/>
    <n v="1.8852867681356991E-2"/>
    <n v="2.3324273529822666"/>
    <n v="2.1962219791172899"/>
  </r>
  <r>
    <x v="1"/>
    <s v="1108720140522010"/>
    <n v="123.71737777"/>
    <n v="123.71737777"/>
    <n v="0.94160359434525431"/>
    <n v="4"/>
    <n v="6.2842892271189965E-3"/>
    <n v="0.77747578432742226"/>
    <n v="0.73207399303909659"/>
  </r>
  <r>
    <x v="1"/>
    <s v="1108720140522017"/>
    <n v="123.71737777"/>
    <n v="123.71737777"/>
    <n v="0.94160359434525442"/>
    <n v="4"/>
    <n v="9.4264338406784942E-2"/>
    <n v="11.662136764911333"/>
    <n v="10.981109895586448"/>
  </r>
  <r>
    <x v="1"/>
    <s v="1108720140522023"/>
    <n v="123.71737777"/>
    <n v="123.71737777"/>
    <n v="0.94160359434525442"/>
    <n v="4"/>
    <n v="1.8852867681356991E-2"/>
    <n v="2.3324273529822666"/>
    <n v="2.1962219791172899"/>
  </r>
  <r>
    <x v="1"/>
    <s v="1108720140523002"/>
    <n v="71.095859732999998"/>
    <n v="71.095859732999998"/>
    <n v="0.94160359434525431"/>
    <n v="1"/>
    <n v="6.2842892271189965E-3"/>
    <n v="0.44678694541285513"/>
    <n v="0.42069619370728134"/>
  </r>
  <r>
    <x v="1"/>
    <s v="1108720140523004"/>
    <n v="71.095859732999998"/>
    <n v="71.095859732999998"/>
    <n v="0.94160359434525442"/>
    <n v="1"/>
    <n v="1.8852867681356991E-2"/>
    <n v="1.3403608362385655"/>
    <n v="1.2620885811218443"/>
  </r>
  <r>
    <x v="1"/>
    <s v="1108720140524004"/>
    <n v="650.14729942999998"/>
    <n v="650.14729942999998"/>
    <n v="0.94160359434525431"/>
    <n v="1"/>
    <n v="6.2842892271189965E-3"/>
    <n v="4.0857136698484577"/>
    <n v="3.8471226769948474"/>
  </r>
  <r>
    <x v="1"/>
    <s v="1108720140524019"/>
    <n v="650.14729942999998"/>
    <n v="650.14729942999998"/>
    <n v="0.11023113109243879"/>
    <n v="1"/>
    <n v="1"/>
    <n v="650.14729942999998"/>
    <n v="71.666472192863381"/>
  </r>
  <r>
    <x v="1"/>
    <s v="1108720140527007"/>
    <n v="318.15868820999998"/>
    <n v="318.15868820999998"/>
    <n v="0.94160359434525442"/>
    <n v="1"/>
    <n v="1.7975173655029958E-2"/>
    <n v="5.7189576704312817"/>
    <n v="5.3849910983864575"/>
  </r>
  <r>
    <x v="1"/>
    <s v="1108720140602004"/>
    <n v="108.84897196999999"/>
    <n v="108.84897196999999"/>
    <n v="0.94160359434525431"/>
    <n v="4"/>
    <n v="0.10054862763390394"/>
    <n v="10.944614750944778"/>
    <n v="10.305488588213693"/>
  </r>
  <r>
    <x v="1"/>
    <s v="1108720140602006"/>
    <n v="108.84897196999999"/>
    <n v="108.84897196999999"/>
    <n v="0.94160359434525431"/>
    <n v="2"/>
    <n v="6.2842892271189965E-3"/>
    <n v="0.68403842193404862"/>
    <n v="0.64409303676335583"/>
  </r>
  <r>
    <x v="1"/>
    <s v="1108720140606010"/>
    <n v="205.69560831000001"/>
    <n v="205.69560831000001"/>
    <n v="0.94160359434525431"/>
    <n v="2"/>
    <n v="0.10054862763390394"/>
    <n v="20.682411125891548"/>
    <n v="19.474632655865761"/>
  </r>
  <r>
    <x v="1"/>
    <s v="1108720140606013"/>
    <n v="113.56568468"/>
    <n v="113.56568468"/>
    <n v="0.94160359434525442"/>
    <n v="4"/>
    <n v="5.6558603044070968E-2"/>
    <n v="6.4231164792442517"/>
    <n v="6.0480295637546231"/>
  </r>
  <r>
    <x v="1"/>
    <s v="1108720140606015"/>
    <n v="113.56568468"/>
    <n v="113.56568468"/>
    <n v="0.94160359434525431"/>
    <n v="4"/>
    <n v="1.2568578454237993E-2"/>
    <n v="1.4273592176098338"/>
    <n v="1.3440065697232495"/>
  </r>
  <r>
    <x v="1"/>
    <s v="1108720140606017"/>
    <n v="113.56568468"/>
    <n v="113.56568468"/>
    <n v="0.94160359434525442"/>
    <n v="9"/>
    <n v="1.8852867681356991E-2"/>
    <n v="2.1410388264147509"/>
    <n v="2.0160098545848748"/>
  </r>
  <r>
    <x v="1"/>
    <s v="1108720140606020"/>
    <n v="113.56568468"/>
    <n v="113.56568468"/>
    <n v="0.94160359434525442"/>
    <n v="9"/>
    <n v="6.2842892271189971E-2"/>
    <n v="7.1367960880491692"/>
    <n v="6.7200328486162482"/>
  </r>
  <r>
    <x v="1"/>
    <s v="1108720140606023"/>
    <n v="113.56568468"/>
    <n v="113.56568468"/>
    <n v="0.94160359434525431"/>
    <n v="2"/>
    <n v="1.2568578454237993E-2"/>
    <n v="1.4273592176098338"/>
    <n v="1.3440065697232495"/>
  </r>
  <r>
    <x v="1"/>
    <s v="1108720140606029"/>
    <n v="113.56568468"/>
    <n v="113.56568468"/>
    <n v="0.94160359434525442"/>
    <n v="4"/>
    <n v="6.2842892271189971E-2"/>
    <n v="7.1367960880491692"/>
    <n v="6.7200328486162482"/>
  </r>
  <r>
    <x v="1"/>
    <s v="1108720140606031"/>
    <n v="113.56568468"/>
    <n v="113.56568468"/>
    <n v="0.94160359434525431"/>
    <n v="16"/>
    <n v="2.5137156908475986E-2"/>
    <n v="2.8547184352196675"/>
    <n v="2.688013139446499"/>
  </r>
  <r>
    <x v="1"/>
    <s v="1108720140606043"/>
    <n v="113.56568468"/>
    <n v="113.56568468"/>
    <n v="0.94160359434525431"/>
    <n v="1"/>
    <n v="2.5137156908475986E-2"/>
    <n v="2.8547184352196675"/>
    <n v="2.688013139446499"/>
  </r>
  <r>
    <x v="1"/>
    <s v="1108720140609003"/>
    <n v="117.95888051"/>
    <n v="117.95888051"/>
    <n v="0.94160359434525431"/>
    <n v="1"/>
    <n v="6.2842892271189965E-3"/>
    <n v="0.74128772203200999"/>
    <n v="0.69799918350934642"/>
  </r>
  <r>
    <x v="1"/>
    <s v="1108720140609005"/>
    <n v="117.95888051"/>
    <n v="117.95888051"/>
    <n v="0.94160359434525431"/>
    <n v="1"/>
    <n v="6.2842892271189965E-3"/>
    <n v="0.74128772203200999"/>
    <n v="0.69799918350934642"/>
  </r>
  <r>
    <x v="1"/>
    <s v="1108720140610001"/>
    <n v="125.35090341999999"/>
    <n v="125.35090341999999"/>
    <n v="0.94160359434525431"/>
    <n v="1"/>
    <n v="1.2568578454237993E-2"/>
    <n v="1.5754826639438795"/>
    <n v="1.4834801391981933"/>
  </r>
  <r>
    <x v="1"/>
    <s v="1108720140610002"/>
    <n v="125.35090341999999"/>
    <n v="125.35090341999999"/>
    <n v="0.94160359434525431"/>
    <n v="1"/>
    <n v="6.2842892271189965E-3"/>
    <n v="0.78774133197193974"/>
    <n v="0.74174006959909666"/>
  </r>
  <r>
    <x v="1"/>
    <s v="1108720140610016"/>
    <n v="125.35090341999999"/>
    <n v="125.35090341999999"/>
    <n v="0.94160359434525442"/>
    <n v="1"/>
    <n v="1.8852867681356991E-2"/>
    <n v="2.3632239959158192"/>
    <n v="2.2252202087972903"/>
  </r>
  <r>
    <x v="1"/>
    <s v="1108720140610017"/>
    <n v="125.35090341999999"/>
    <n v="125.35090341999999"/>
    <n v="1.3280462612141992"/>
    <n v="1"/>
    <n v="1.012568578454238"/>
    <n v="126.92638608394387"/>
    <n v="168.56411248821161"/>
  </r>
  <r>
    <x v="1"/>
    <s v="1108720140614001"/>
    <n v="7.9555166350999995"/>
    <n v="7.9555166350999995"/>
    <n v="1.5617730726180858"/>
    <n v="36"/>
    <n v="29.040779265905094"/>
    <n v="231.03440254617513"/>
    <n v="360.82330874502367"/>
  </r>
  <r>
    <x v="1"/>
    <s v="1108720140615038"/>
    <n v="122.30750685"/>
    <n v="122.30750685"/>
    <n v="0.94160359434525431"/>
    <n v="1"/>
    <n v="1.2568578454237993E-2"/>
    <n v="1.5372314953864756"/>
    <n v="1.4474627013966357"/>
  </r>
  <r>
    <x v="1"/>
    <s v="1108720140615040"/>
    <n v="122.30750685"/>
    <n v="122.30750685"/>
    <n v="0.94160359434525431"/>
    <n v="4"/>
    <n v="1.2568578454237993E-2"/>
    <n v="1.5372314953864756"/>
    <n v="1.4474627013966357"/>
  </r>
  <r>
    <x v="1"/>
    <s v="1108720140619002"/>
    <n v="124.91203595"/>
    <n v="124.91203595"/>
    <n v="0.94160359434525442"/>
    <n v="1"/>
    <n v="6.2842892271189971E-2"/>
    <n v="7.8498336185808588"/>
    <n v="7.391431550267952"/>
  </r>
  <r>
    <x v="1"/>
    <s v="1108720140619007"/>
    <n v="124.91203595"/>
    <n v="124.91203595"/>
    <n v="0.94160359434525442"/>
    <n v="1"/>
    <n v="0.11311720608814194"/>
    <n v="14.129700513445545"/>
    <n v="13.304576790482312"/>
  </r>
  <r>
    <x v="1"/>
    <s v="1108720140621001"/>
    <n v="272.33618293000001"/>
    <n v="272.33618293000001"/>
    <n v="0.94160359434525431"/>
    <n v="1"/>
    <n v="1.2568578454237993E-2"/>
    <n v="3.4228786810834149"/>
    <n v="3.2229948691158867"/>
  </r>
  <r>
    <x v="1"/>
    <s v="1108720140629011"/>
    <n v="269.89667034000001"/>
    <n v="269.89667034000001"/>
    <n v="0.94160359434525431"/>
    <n v="1"/>
    <n v="1.2568578454237993E-2"/>
    <n v="3.3922174757058987"/>
    <n v="3.1941241679254597"/>
  </r>
  <r>
    <x v="1"/>
    <s v="1108720140629014"/>
    <n v="269.89667034000001"/>
    <n v="269.89667034000001"/>
    <n v="0.94160359434525442"/>
    <n v="4"/>
    <n v="0.25137156908475988"/>
    <n v="67.84434951411798"/>
    <n v="63.882483358509205"/>
  </r>
  <r>
    <x v="1"/>
    <s v="1108720140706027"/>
    <n v="476.76274831000001"/>
    <n v="476.76274831000001"/>
    <n v="0.94160359434525431"/>
    <n v="2"/>
    <n v="6.2842892271189965E-3"/>
    <n v="2.9961150030961785"/>
    <n v="2.8211526559871043"/>
  </r>
  <r>
    <x v="1"/>
    <s v="1108720140707001"/>
    <n v="153.74869138"/>
    <n v="153.74869138"/>
    <n v="2.3148537529412145"/>
    <n v="2"/>
    <n v="1"/>
    <n v="153.74869138"/>
    <n v="355.90573525079355"/>
  </r>
  <r>
    <x v="1"/>
    <s v="1108720140715001"/>
    <n v="288.80643984"/>
    <n v="288.80643984"/>
    <n v="0.94160359434525431"/>
    <n v="6"/>
    <n v="1.2568578454237993E-2"/>
    <n v="3.6298863972182049"/>
    <n v="3.4179140786856075"/>
  </r>
  <r>
    <x v="1"/>
    <s v="1108720140717002"/>
    <n v="813.17099772999995"/>
    <n v="813.17099772999995"/>
    <n v="0.94160359434525431"/>
    <n v="2"/>
    <n v="6.2842892271189965E-3"/>
    <n v="5.1102017408402451"/>
    <n v="4.8117843270045508"/>
  </r>
  <r>
    <x v="1"/>
    <s v="1108720140717012"/>
    <n v="449.90056456999997"/>
    <n v="449.90056456999997"/>
    <n v="0.94160359434525442"/>
    <n v="4"/>
    <n v="3.1421446135594985E-2"/>
    <n v="14.136526356010028"/>
    <n v="13.311004028375464"/>
  </r>
  <r>
    <x v="1"/>
    <s v="1108720140806003"/>
    <n v="545.23325262000003"/>
    <n v="545.23325262000003"/>
    <n v="0.94160359434525442"/>
    <n v="1"/>
    <n v="3.7705735362713981E-2"/>
    <n v="20.558420734241501"/>
    <n v="19.357882857423803"/>
  </r>
  <r>
    <x v="1"/>
    <s v="1108720140808001"/>
    <n v="280.74683721999997"/>
    <n v="280.74683721999997"/>
    <n v="0.94160359434525431"/>
    <n v="2"/>
    <n v="6.2842892271189965E-3"/>
    <n v="1.7642943246893763"/>
    <n v="1.6612658776104499"/>
  </r>
  <r>
    <x v="1"/>
    <s v="1108720140808009"/>
    <n v="280.74683721999997"/>
    <n v="280.74683721999997"/>
    <n v="0.94160359434525431"/>
    <n v="1"/>
    <n v="6.2842892271189965E-3"/>
    <n v="1.7642943246893763"/>
    <n v="1.6612658776104499"/>
  </r>
  <r>
    <x v="1"/>
    <s v="1108720140808015"/>
    <n v="280.74683721999997"/>
    <n v="280.74683721999997"/>
    <n v="0.94160359434525431"/>
    <n v="4"/>
    <n v="2.5137156908475986E-2"/>
    <n v="7.0571772987575052"/>
    <n v="6.6450635104417994"/>
  </r>
  <r>
    <x v="1"/>
    <s v="1108720140809005"/>
    <n v="42.517610783999999"/>
    <n v="42.517610783999999"/>
    <n v="0.94160359434525442"/>
    <n v="9"/>
    <n v="9.4264338406784942E-2"/>
    <n v="4.0078944511909445"/>
    <n v="3.7738478209977941"/>
  </r>
  <r>
    <x v="1"/>
    <s v="1108720140815006"/>
    <n v="353.63399507000003"/>
    <n v="353.63399507000003"/>
    <n v="0.94160359434525431"/>
    <n v="1"/>
    <n v="5.0274313816951972E-2"/>
    <n v="17.778706444491629"/>
    <n v="16.740493890942453"/>
  </r>
  <r>
    <x v="1"/>
    <s v="1108720140816001"/>
    <n v="12.251778698000001"/>
    <n v="12.251778698000001"/>
    <n v="0.99099809701332264"/>
    <n v="10"/>
    <n v="1.1725885532084759"/>
    <n v="14.366295457718245"/>
    <n v="14.236971459729922"/>
  </r>
  <r>
    <x v="1"/>
    <s v="1108720140816007"/>
    <n v="37.385794543999999"/>
    <n v="37.385794543999999"/>
    <n v="0.94160359434525442"/>
    <n v="20"/>
    <n v="7.5411470725427962E-2"/>
    <n v="2.8193177508017202"/>
    <n v="2.6546797277562781"/>
  </r>
  <r>
    <x v="1"/>
    <s v="1108720140818003"/>
    <n v="177.61143544999996"/>
    <n v="177.61143544999996"/>
    <n v="0.94160359434525431"/>
    <n v="9"/>
    <n v="2.5137156908475986E-2"/>
    <n v="4.4646465216463032"/>
    <n v="4.2039272122631965"/>
  </r>
  <r>
    <x v="1"/>
    <s v="1108720140822005"/>
    <n v="171.12273139999999"/>
    <n v="171.12273139999999"/>
    <n v="1.5432358352623567"/>
    <n v="6"/>
    <n v="0.69357437529999999"/>
    <n v="118.68634153038468"/>
    <n v="183.16101540587655"/>
  </r>
  <r>
    <x v="1"/>
    <s v="1108720140829006"/>
    <n v="167.18810925"/>
    <n v="167.18810925"/>
    <n v="0.94160359434525431"/>
    <n v="1"/>
    <n v="1.2568578454237993E-2"/>
    <n v="2.1013168677243375"/>
    <n v="1.9786075155075475"/>
  </r>
  <r>
    <x v="1"/>
    <s v="1108720140829009"/>
    <n v="167.18810925"/>
    <n v="167.18810925"/>
    <n v="0.94160359434525431"/>
    <n v="1"/>
    <n v="1.2568578454237993E-2"/>
    <n v="2.1013168677243375"/>
    <n v="1.9786075155075475"/>
  </r>
  <r>
    <x v="1"/>
    <s v="1108720140831001"/>
    <n v="75.504614818999997"/>
    <n v="75.504614818999997"/>
    <n v="1.2735310847232615"/>
    <n v="24"/>
    <n v="6.1697414112067852"/>
    <n v="465.84394878600176"/>
    <n v="593.26674940920429"/>
  </r>
  <r>
    <x v="1"/>
    <s v="1108720140903004"/>
    <n v="185.82986663"/>
    <n v="185.82986663"/>
    <n v="0.94160359434525442"/>
    <n v="4"/>
    <n v="3.7705735362713981E-2"/>
    <n v="7.0068517736392133"/>
    <n v="6.597676815103104"/>
  </r>
  <r>
    <x v="1"/>
    <s v="1108720140904003"/>
    <n v="245.64580357"/>
    <n v="245.64580357"/>
    <n v="0.94160359434525431"/>
    <n v="1"/>
    <n v="6.2842892271189965E-3"/>
    <n v="1.5437092770619401"/>
    <n v="1.4535622039056368"/>
  </r>
  <r>
    <x v="1"/>
    <s v="1108720140906022"/>
    <n v="1715.2982870000001"/>
    <n v="1715.2982870000001"/>
    <n v="0.94160359434525431"/>
    <n v="4"/>
    <n v="6.2842892271189965E-3"/>
    <n v="10.779430546289769"/>
    <n v="10.149950547381474"/>
  </r>
  <r>
    <x v="1"/>
    <s v="1108720140906034"/>
    <n v="715.25856191000003"/>
    <n v="715.25856191000003"/>
    <n v="0.94160359434525431"/>
    <n v="8"/>
    <n v="1.2568578454237993E-2"/>
    <n v="8.9897833504312779"/>
    <n v="8.4648123151512138"/>
  </r>
  <r>
    <x v="1"/>
    <s v="1108720140907001"/>
    <n v="1307.4268445"/>
    <n v="1307.4268445"/>
    <n v="0.94160359434525431"/>
    <n v="6"/>
    <n v="1.2568578454237993E-2"/>
    <n v="16.432496868275067"/>
    <n v="15.472898115234937"/>
  </r>
  <r>
    <x v="1"/>
    <s v="1108720140926010"/>
    <n v="305.39152937"/>
    <n v="305.39152937"/>
    <n v="0.94160359434525431"/>
    <n v="1"/>
    <n v="6.2842892271189965E-3"/>
    <n v="1.9191686980732856"/>
    <n v="1.8070961442607079"/>
  </r>
  <r>
    <x v="1"/>
    <s v="1108720140926012"/>
    <n v="305.39152937"/>
    <n v="305.39152937"/>
    <n v="0.94160359434525442"/>
    <n v="1"/>
    <n v="3.7705735362713981E-2"/>
    <n v="11.515012188439714"/>
    <n v="10.842576865564249"/>
  </r>
  <r>
    <x v="1"/>
    <s v="1108720141002001"/>
    <n v="731.33846249999999"/>
    <n v="731.33846249999999"/>
    <n v="0.94160359434525431"/>
    <n v="6"/>
    <n v="5.0274313816951972E-2"/>
    <n v="36.767539370132162"/>
    <n v="34.620447226147093"/>
  </r>
  <r>
    <x v="1"/>
    <s v="1108720141015001"/>
    <n v="119.0367019"/>
    <n v="119.0367019"/>
    <n v="0.94160359434525431"/>
    <n v="3"/>
    <n v="6.2842892271189965E-3"/>
    <n v="0.74806106338194533"/>
    <n v="0.70437698607017285"/>
  </r>
  <r>
    <x v="1"/>
    <s v="1108720141017001"/>
    <n v="320.97912057999997"/>
    <n v="320.97912057999997"/>
    <n v="0.94160359434525442"/>
    <n v="4"/>
    <n v="0.12568578454237994"/>
    <n v="40.342512591820466"/>
    <n v="37.986654861376834"/>
  </r>
  <r>
    <x v="1"/>
    <s v="1108720141017003"/>
    <n v="320.97912057999997"/>
    <n v="320.97912057999997"/>
    <n v="0.94160359434525442"/>
    <n v="16"/>
    <n v="6.2842892271189971E-2"/>
    <n v="20.171256295910233"/>
    <n v="18.993327430688417"/>
  </r>
  <r>
    <x v="1"/>
    <s v="1108720141017011"/>
    <n v="484.43620162000002"/>
    <n v="484.43620162000002"/>
    <n v="0.94160359434525442"/>
    <n v="15"/>
    <n v="0.18852867681356988"/>
    <n v="91.330116092010357"/>
    <n v="85.996765584206315"/>
  </r>
  <r>
    <x v="1"/>
    <s v="1108720141108001"/>
    <n v="14.702369726000001"/>
    <n v="14.702369726000001"/>
    <n v="1.0561722537949951"/>
    <n v="6"/>
    <n v="1.432311933908476"/>
    <n v="21.05837961528449"/>
    <n v="22.241276259545604"/>
  </r>
  <r>
    <x v="1"/>
    <s v="1108720141108007"/>
    <n v="7.3511848629000003"/>
    <n v="7.3511848629000003"/>
    <n v="0.88494848895165157"/>
    <n v="12"/>
    <n v="0.84808989708983296"/>
    <n v="6.2344656138651988"/>
    <n v="5.5171809244110381"/>
  </r>
  <r>
    <x v="1"/>
    <s v="1108720141110001"/>
    <n v="133.17356100999999"/>
    <n v="133.17356100999999"/>
    <n v="0.94160359434525431"/>
    <n v="2"/>
    <n v="6.2842892271189965E-3"/>
    <n v="0.83690117479221737"/>
    <n v="0.78802915429611786"/>
  </r>
  <r>
    <x v="1"/>
    <s v="1108720141110022"/>
    <n v="133.17356100999999"/>
    <n v="133.17356100999999"/>
    <n v="0.94160359434525431"/>
    <n v="5"/>
    <n v="1.2568578454237993E-2"/>
    <n v="1.6738023495844347"/>
    <n v="1.5760583085922357"/>
  </r>
  <r>
    <x v="1"/>
    <s v="1108720141110031"/>
    <n v="133.17356100999999"/>
    <n v="133.17356100999999"/>
    <n v="0.94160359434525442"/>
    <n v="4"/>
    <n v="4.3990024589832977E-2"/>
    <n v="5.8583082235455217"/>
    <n v="5.5162040800728258"/>
  </r>
  <r>
    <x v="1"/>
    <s v="1108720141116010"/>
    <n v="1159.5542751999999"/>
    <n v="1159.5542751999999"/>
    <n v="0.94160359434525431"/>
    <n v="2"/>
    <n v="6.2842892271189965E-3"/>
    <n v="7.2869744398991356"/>
    <n v="6.8614413245110226"/>
  </r>
  <r>
    <x v="1"/>
    <s v="1108720141126001"/>
    <n v="127.12447748"/>
    <n v="127.12447748"/>
    <n v="0.94160359434525442"/>
    <n v="3"/>
    <n v="1.8852867681356991E-2"/>
    <n v="2.3966609529920864"/>
    <n v="2.2567045677642712"/>
  </r>
  <r>
    <x v="1"/>
    <s v="1108720141213002"/>
    <n v="399.85603548"/>
    <n v="399.85603548"/>
    <n v="0.94160359434525442"/>
    <n v="4"/>
    <n v="6.2842892271189971E-2"/>
    <n v="25.128109761654756"/>
    <n v="23.660718470676191"/>
  </r>
  <r>
    <x v="1"/>
    <s v="1109920141011010"/>
    <n v="206.62535315"/>
    <n v="206.62535315"/>
    <n v="0.94160359434525431"/>
    <n v="2"/>
    <n v="1.2568578454237993E-2"/>
    <n v="2.5969869617004062"/>
    <n v="2.4453322576048637"/>
  </r>
  <r>
    <x v="1"/>
    <s v="1109920141011012"/>
    <n v="402.87313434999999"/>
    <n v="402.87313434999999"/>
    <n v="0.94160359434525442"/>
    <n v="5"/>
    <n v="6.2842892271189971E-2"/>
    <n v="25.317712980913694"/>
    <n v="23.83924954342984"/>
  </r>
  <r>
    <x v="1"/>
    <s v="1109920141011014"/>
    <n v="141.20942608999999"/>
    <n v="141.20942608999999"/>
    <n v="0.94160359434525431"/>
    <n v="1"/>
    <n v="6.2842892271189965E-3"/>
    <n v="0.88740087514504318"/>
    <n v="0.83557985366169696"/>
  </r>
  <r>
    <x v="1"/>
    <s v="1109920141011016"/>
    <n v="141.20942608999999"/>
    <n v="141.20942608999999"/>
    <n v="0.94160359434525442"/>
    <n v="1"/>
    <n v="6.2842892271189971E-2"/>
    <n v="8.8740087514504324"/>
    <n v="8.3557985366169714"/>
  </r>
  <r>
    <x v="1"/>
    <s v="1109920141011019"/>
    <n v="206.62535315"/>
    <n v="206.62535315"/>
    <n v="0.94160359434525442"/>
    <n v="2"/>
    <n v="4.3990024589832977E-2"/>
    <n v="9.089454365951422"/>
    <n v="8.5586629016170246"/>
  </r>
  <r>
    <x v="1"/>
    <s v="1109920141011020"/>
    <n v="206.62535315"/>
    <n v="206.62535315"/>
    <n v="0.94160359434525442"/>
    <n v="2"/>
    <n v="1.8852867681356991E-2"/>
    <n v="3.8954804425506095"/>
    <n v="3.6679983864072963"/>
  </r>
  <r>
    <x v="1"/>
    <s v="1109920141011022"/>
    <n v="206.62535315"/>
    <n v="206.62535315"/>
    <n v="0.94160359434525442"/>
    <n v="2"/>
    <n v="1.8852867681356991E-2"/>
    <n v="3.8954804425506095"/>
    <n v="3.6679983864072963"/>
  </r>
  <r>
    <x v="1"/>
    <s v="1511220140316001"/>
    <n v="158.29264886000001"/>
    <n v="158.29264886000001"/>
    <n v="2.0614210594028255"/>
    <n v="8"/>
    <n v="0.65047365312711902"/>
    <n v="102.96519756713251"/>
    <n v="212.25462665045953"/>
  </r>
  <r>
    <x v="1"/>
    <s v="1511220140520004"/>
    <n v="308.95011483000002"/>
    <n v="308.95011483000002"/>
    <n v="0.94160359434525431"/>
    <n v="2"/>
    <n v="6.2842892271189965E-3"/>
    <n v="1.941531878343346"/>
    <n v="1.8281533951839877"/>
  </r>
  <r>
    <x v="1"/>
    <s v="1511220140523003"/>
    <n v="408.38699086000003"/>
    <n v="408.38699086000003"/>
    <n v="0.94160359434525431"/>
    <n v="1"/>
    <n v="2.5137156908475986E-2"/>
    <n v="10.265687868628168"/>
    <n v="9.666208595526756"/>
  </r>
  <r>
    <x v="1"/>
    <s v="1511220140531016"/>
    <n v="206.74177940000001"/>
    <n v="206.74177940000001"/>
    <n v="0.99885124147157855"/>
    <n v="18"/>
    <n v="4.4754443222678493"/>
    <n v="925.26132279128228"/>
    <n v="924.19842095570732"/>
  </r>
  <r>
    <x v="1"/>
    <s v="1511220140607008"/>
    <n v="648.98420081999996"/>
    <n v="648.98420081999996"/>
    <n v="0.61729433411321821"/>
    <n v="2"/>
    <n v="1.9865843443"/>
    <n v="1289.261853047059"/>
    <n v="795.85403707425814"/>
  </r>
  <r>
    <x v="1"/>
    <s v="1511220140607010"/>
    <n v="648.98420081999996"/>
    <n v="648.98420081999996"/>
    <n v="0.94160359434525442"/>
    <n v="4"/>
    <n v="7.5411470725427962E-2"/>
    <n v="48.940853061402692"/>
    <n v="46.082883152939722"/>
  </r>
  <r>
    <x v="1"/>
    <s v="1511220140607017"/>
    <n v="648.98420081999996"/>
    <n v="648.98420081999996"/>
    <n v="0.94160359434525431"/>
    <n v="4"/>
    <n v="1.2568578454237993E-2"/>
    <n v="8.1568088435671147"/>
    <n v="7.6804805254899522"/>
  </r>
  <r>
    <x v="1"/>
    <s v="1511220140607021"/>
    <n v="1276.0080780000001"/>
    <n v="1276.0080780000001"/>
    <n v="0.94160359434525431"/>
    <n v="2"/>
    <n v="2.5137156908475986E-2"/>
    <n v="32.075215273168865"/>
    <n v="30.2021379906136"/>
  </r>
  <r>
    <x v="1"/>
    <s v="1511220140607036"/>
    <n v="648.98420081999996"/>
    <n v="648.98420081999996"/>
    <n v="0.94160359434525431"/>
    <n v="3"/>
    <n v="1.2568578454237993E-2"/>
    <n v="8.1568088435671147"/>
    <n v="7.6804805254899522"/>
  </r>
  <r>
    <x v="1"/>
    <s v="1511220140607039"/>
    <n v="648.98420081999996"/>
    <n v="648.98420081999996"/>
    <n v="0.94160359434525442"/>
    <n v="2"/>
    <n v="1.8852867681356991E-2"/>
    <n v="12.235213265350673"/>
    <n v="11.520720788234931"/>
  </r>
  <r>
    <x v="1"/>
    <s v="1511220140607044"/>
    <n v="648.98420081999996"/>
    <n v="648.98420081999996"/>
    <n v="0.94160359434525431"/>
    <n v="16"/>
    <n v="2.5137156908475986E-2"/>
    <n v="16.313617687134229"/>
    <n v="15.360961050979904"/>
  </r>
  <r>
    <x v="1"/>
    <s v="1511220140618012"/>
    <n v="109.33856199"/>
    <n v="109.33856199"/>
    <n v="0.94160359434525431"/>
    <n v="8"/>
    <n v="1.2568578454237993E-2"/>
    <n v="1.3742302944448792"/>
    <n v="1.2939801847074355"/>
  </r>
  <r>
    <x v="1"/>
    <s v="1511220140628001"/>
    <n v="243.24572954000001"/>
    <n v="243.24572954000001"/>
    <n v="1.5432358352492468"/>
    <n v="5"/>
    <n v="0.98210338860000002"/>
    <n v="238.89245524371313"/>
    <n v="368.66739770277496"/>
  </r>
  <r>
    <x v="1"/>
    <s v="1511220140629001"/>
    <n v="122.98817885"/>
    <n v="122.98817885"/>
    <n v="0.94160359434525442"/>
    <n v="16"/>
    <n v="3.7705735362713981E-2"/>
    <n v="4.6373597244602367"/>
    <n v="4.3665545848236773"/>
  </r>
  <r>
    <x v="1"/>
    <s v="1511220140629005"/>
    <n v="122.98817885"/>
    <n v="122.98817885"/>
    <n v="0.94160359434525442"/>
    <n v="9"/>
    <n v="7.5411470725427962E-2"/>
    <n v="9.2747194489204734"/>
    <n v="8.7331091696473546"/>
  </r>
  <r>
    <x v="1"/>
    <s v="1511220140629008"/>
    <n v="302.45967400000001"/>
    <n v="302.45967400000001"/>
    <n v="0.94160359434525431"/>
    <n v="9"/>
    <n v="5.0274313816951972E-2"/>
    <n v="15.205952567648989"/>
    <n v="14.317979593141738"/>
  </r>
  <r>
    <x v="1"/>
    <s v="1511220140715005"/>
    <n v="294.66563643000001"/>
    <n v="294.66563643000001"/>
    <n v="1.1224632465364002"/>
    <n v="16"/>
    <n v="3.0314214461355951"/>
    <n v="893.25572971309612"/>
    <n v="1002.6467263610031"/>
  </r>
  <r>
    <x v="1"/>
    <s v="1511220140718006"/>
    <n v="323.39365959999998"/>
    <n v="323.39365959999998"/>
    <n v="2.1601202762606033"/>
    <n v="8"/>
    <n v="3.3802831102355952"/>
    <n v="1093.1621255031594"/>
    <n v="2361.3616725395127"/>
  </r>
  <r>
    <x v="1"/>
    <s v="1511220140718013"/>
    <n v="43.918667927999998"/>
    <n v="43.918667927999998"/>
    <n v="1.3412924031327953"/>
    <n v="25"/>
    <n v="25"/>
    <n v="1097.9666981999999"/>
    <n v="1472.6943911884584"/>
  </r>
  <r>
    <x v="1"/>
    <s v="1511220140718027"/>
    <n v="182.04571479000001"/>
    <n v="182.04571479000001"/>
    <n v="0.94160359434525442"/>
    <n v="4"/>
    <n v="7.5411470725427962E-2"/>
    <n v="13.728335091575694"/>
    <n v="12.926649666603762"/>
  </r>
  <r>
    <x v="1"/>
    <s v="1511220140718032"/>
    <n v="182.04571479000001"/>
    <n v="182.04571479000001"/>
    <n v="0.94160359434525431"/>
    <n v="14"/>
    <n v="1.2568578454237993E-2"/>
    <n v="2.288055848595949"/>
    <n v="2.1544416111006268"/>
  </r>
  <r>
    <x v="1"/>
    <s v="1511220140720001"/>
    <n v="32.140824369000001"/>
    <n v="32.140824369000001"/>
    <n v="0.94160359434525431"/>
    <n v="24"/>
    <n v="2.5137156908475986E-2"/>
    <n v="0.80792894533132165"/>
    <n v="0.76074879889954294"/>
  </r>
  <r>
    <x v="1"/>
    <s v="1511220140720007"/>
    <n v="32.140824369000001"/>
    <n v="32.140824369000001"/>
    <n v="0.94160359434525442"/>
    <n v="25"/>
    <n v="6.2842892271189971E-2"/>
    <n v="2.0198223633283043"/>
    <n v="1.9018719972488578"/>
  </r>
  <r>
    <x v="1"/>
    <s v="1511220140810003"/>
    <n v="1656.9012869999999"/>
    <n v="1656.9012869999999"/>
    <n v="0.59524810778060633"/>
    <n v="2"/>
    <n v="1.0226969164999999"/>
    <n v="1694.5078371597813"/>
    <n v="1008.6525836887675"/>
  </r>
  <r>
    <x v="1"/>
    <s v="1511220140810019"/>
    <n v="848.79952847000004"/>
    <n v="848.79952847000004"/>
    <n v="0.94160359434525431"/>
    <n v="9"/>
    <n v="5.0274313816951972E-2"/>
    <n v="42.672813861981645"/>
    <n v="40.180874913267907"/>
  </r>
  <r>
    <x v="1"/>
    <s v="1511220140810033"/>
    <n v="848.79952847000004"/>
    <n v="848.79952847000004"/>
    <n v="0.94160359434525431"/>
    <n v="2"/>
    <n v="6.2842892271189965E-3"/>
    <n v="5.3341017327477056"/>
    <n v="5.0226093641584884"/>
  </r>
  <r>
    <x v="1"/>
    <s v="1511220140811002"/>
    <n v="105.21931149"/>
    <n v="105.21931149"/>
    <n v="0.94160359434525442"/>
    <n v="25"/>
    <n v="0.12568578454237994"/>
    <n v="13.224571713629702"/>
    <n v="12.452304259230308"/>
  </r>
  <r>
    <x v="1"/>
    <s v="1511220140823006"/>
    <n v="1641.5287224000001"/>
    <n v="1641.5287224000001"/>
    <n v="0.94160359434525431"/>
    <n v="1"/>
    <n v="2.5137156908475986E-2"/>
    <n v="41.26336506473892"/>
    <n v="38.853732859738564"/>
  </r>
  <r>
    <x v="1"/>
    <s v="1511220140823007"/>
    <n v="1641.5287224000001"/>
    <n v="1641.5287224000001"/>
    <n v="0.94160359434525442"/>
    <n v="1"/>
    <n v="1.8852867681356991E-2"/>
    <n v="30.947523798554194"/>
    <n v="29.140299644803932"/>
  </r>
  <r>
    <x v="1"/>
    <s v="1511220140823008"/>
    <n v="1641.5287224000001"/>
    <n v="1641.5287224000001"/>
    <n v="0.94160359434525431"/>
    <n v="1"/>
    <n v="2.5137156908475986E-2"/>
    <n v="41.26336506473892"/>
    <n v="38.853732859738564"/>
  </r>
  <r>
    <x v="1"/>
    <s v="1511220140823009"/>
    <n v="1641.5287224000001"/>
    <n v="1641.5287224000001"/>
    <n v="0.94160359434525442"/>
    <n v="1"/>
    <n v="1.8852867681356991E-2"/>
    <n v="30.947523798554194"/>
    <n v="29.140299644803932"/>
  </r>
  <r>
    <x v="1"/>
    <s v="1511220140919010"/>
    <n v="1034.5025376999999"/>
    <n v="1034.5025376999999"/>
    <n v="0.94160359434525431"/>
    <n v="4"/>
    <n v="1.2568578454237993E-2"/>
    <n v="13.002226306190746"/>
    <n v="12.242943024399626"/>
  </r>
  <r>
    <x v="1"/>
    <s v="1511220140919012"/>
    <n v="1034.5025376999999"/>
    <n v="1034.5025376999999"/>
    <n v="0.94160359434525431"/>
    <n v="1"/>
    <n v="1.2568578454237993E-2"/>
    <n v="13.002226306190746"/>
    <n v="12.242943024399626"/>
  </r>
  <r>
    <x v="1"/>
    <s v="1511220140919013"/>
    <n v="1034.5025376999999"/>
    <n v="1034.5025376999999"/>
    <n v="0.94160359434525431"/>
    <n v="1"/>
    <n v="6.2842892271189965E-3"/>
    <n v="6.501113153095373"/>
    <n v="6.1214715121998129"/>
  </r>
  <r>
    <x v="1"/>
    <s v="1511220140919031"/>
    <n v="1034.5025376999999"/>
    <n v="1034.5025376999999"/>
    <n v="0.94160359434525431"/>
    <n v="1"/>
    <n v="6.2842892271189965E-3"/>
    <n v="6.501113153095373"/>
    <n v="6.1214715121998129"/>
  </r>
  <r>
    <x v="1"/>
    <s v="1511220141007001"/>
    <n v="447.09230811999998"/>
    <n v="447.09230811999998"/>
    <n v="0.94160359434525431"/>
    <n v="12"/>
    <n v="1.2568578454237993E-2"/>
    <n v="5.619314750892566"/>
    <n v="5.2911669671977473"/>
  </r>
  <r>
    <x v="1"/>
    <s v="1511220141128018"/>
    <n v="2619.7805760000001"/>
    <n v="2619.7805760000001"/>
    <n v="0.94160359434525431"/>
    <n v="2"/>
    <n v="6.2842892271189965E-3"/>
    <n v="16.463458851172401"/>
    <n v="15.502052029619124"/>
  </r>
  <r>
    <x v="1"/>
    <s v="1511220141213004"/>
    <n v="2388.0399084000001"/>
    <n v="2388.0399084000001"/>
    <n v="0.94160359434525431"/>
    <n v="1"/>
    <n v="6.2842892271189965E-3"/>
    <n v="15.007133470288355"/>
    <n v="14.130770816442485"/>
  </r>
  <r>
    <x v="1"/>
    <s v="1511220141213005"/>
    <n v="2388.0399084000001"/>
    <n v="2388.0399084000001"/>
    <n v="0.94160359434525431"/>
    <n v="1"/>
    <n v="6.2842892271189965E-3"/>
    <n v="15.007133470288355"/>
    <n v="14.130770816442485"/>
  </r>
  <r>
    <x v="1"/>
    <s v="1511220141213006"/>
    <n v="2388.0399084000001"/>
    <n v="2388.0399084000001"/>
    <n v="0.94160359434525442"/>
    <n v="1"/>
    <n v="1.8852867681356991E-2"/>
    <n v="45.02140041086507"/>
    <n v="42.392312449327463"/>
  </r>
  <r>
    <x v="1"/>
    <s v="1511220141213011"/>
    <n v="2388.0399084000001"/>
    <n v="2388.0399084000001"/>
    <n v="0.94160359434525431"/>
    <n v="1"/>
    <n v="1.2568578454237993E-2"/>
    <n v="30.014266940576711"/>
    <n v="28.26154163288497"/>
  </r>
  <r>
    <x v="1"/>
    <s v="1511220141213018"/>
    <n v="2388.0399084000001"/>
    <n v="2388.0399084000001"/>
    <n v="0.94160359434525431"/>
    <n v="1"/>
    <n v="6.2842892271189965E-3"/>
    <n v="15.007133470288355"/>
    <n v="14.130770816442485"/>
  </r>
  <r>
    <x v="1"/>
    <s v="1511220141220001"/>
    <n v="194.87414497"/>
    <n v="194.87414497"/>
    <n v="0.94160359434525431"/>
    <n v="1"/>
    <n v="6.2842892271189965E-3"/>
    <n v="1.2246454898789967"/>
    <n v="1.153130595068768"/>
  </r>
  <r>
    <x v="1"/>
    <s v="1511220141220009"/>
    <n v="194.87414497"/>
    <n v="194.87414497"/>
    <n v="0.94160359434525442"/>
    <n v="4"/>
    <n v="9.4264338406784942E-2"/>
    <n v="18.369682348184948"/>
    <n v="17.296958926031522"/>
  </r>
  <r>
    <x v="1"/>
    <s v="1511220141220025"/>
    <n v="194.87414497"/>
    <n v="194.87414497"/>
    <n v="0.94160359434525431"/>
    <n v="4"/>
    <n v="2.5137156908475986E-2"/>
    <n v="4.8985819595159867"/>
    <n v="4.6125223802750721"/>
  </r>
  <r>
    <x v="1"/>
    <s v="1511220141220027"/>
    <n v="194.87414497"/>
    <n v="194.87414497"/>
    <n v="0.94160359434525442"/>
    <n v="1"/>
    <n v="1.8852867681356991E-2"/>
    <n v="3.6739364696369901"/>
    <n v="3.4593917852063045"/>
  </r>
  <r>
    <x v="1"/>
    <s v="1511220141220028"/>
    <n v="194.87414497"/>
    <n v="194.87414497"/>
    <n v="0.94160359434525442"/>
    <n v="16"/>
    <n v="3.7705735362713981E-2"/>
    <n v="7.3478729392739801"/>
    <n v="6.9187835704126091"/>
  </r>
  <r>
    <x v="1"/>
    <s v="1511220141220040"/>
    <n v="194.87414497"/>
    <n v="194.87414497"/>
    <n v="0.94160359434525442"/>
    <n v="4"/>
    <n v="3.1421446135594985E-2"/>
    <n v="6.1232274493949834"/>
    <n v="5.7656529753438406"/>
  </r>
  <r>
    <x v="1"/>
    <s v="1511220141220051"/>
    <n v="194.87414497"/>
    <n v="194.87414497"/>
    <n v="0.94160359434525431"/>
    <n v="3"/>
    <n v="1.2568578454237993E-2"/>
    <n v="2.4492909797579934"/>
    <n v="2.3062611901375361"/>
  </r>
  <r>
    <x v="1"/>
    <s v="1511220141221004"/>
    <n v="19.242849501999999"/>
    <n v="19.242849501999999"/>
    <n v="1.1023113109243878"/>
    <n v="3"/>
    <n v="1"/>
    <n v="19.242849501999999"/>
    <n v="21.211610660470321"/>
  </r>
  <r>
    <x v="1"/>
    <s v="1515620140126001"/>
    <n v="323.34393249999999"/>
    <n v="323.34393249999999"/>
    <n v="0.94160359434525431"/>
    <n v="4"/>
    <n v="5.0274313816951972E-2"/>
    <n v="16.255894333312337"/>
    <n v="15.306608533543548"/>
  </r>
  <r>
    <x v="1"/>
    <s v="1515620140201005"/>
    <n v="1237.1040805"/>
    <n v="1237.1040805"/>
    <n v="0.94160359434525431"/>
    <n v="1"/>
    <n v="6.2842892271189965E-3"/>
    <n v="7.7743198459111023"/>
    <n v="7.3203275104995376"/>
  </r>
  <r>
    <x v="1"/>
    <s v="1515620140215004"/>
    <n v="386.00378755000003"/>
    <n v="386.00378755000003"/>
    <n v="0.94160359434525431"/>
    <n v="2"/>
    <n v="1.2568578454237993E-2"/>
    <n v="4.8515188874551898"/>
    <n v="4.5682076224616956"/>
  </r>
  <r>
    <x v="1"/>
    <s v="1515620140222017"/>
    <n v="1288.0802705000001"/>
    <n v="1288.0802705000001"/>
    <n v="0.94160359434525431"/>
    <n v="3"/>
    <n v="6.2842892271189965E-3"/>
    <n v="8.0946689675676744"/>
    <n v="7.6219693948967109"/>
  </r>
  <r>
    <x v="1"/>
    <s v="1515620140225003"/>
    <n v="862.62433909000003"/>
    <n v="862.62433909000003"/>
    <n v="1.3997418836497943"/>
    <n v="2"/>
    <n v="6.034233826235595"/>
    <n v="5205.2769662710025"/>
    <n v="7286.0441856870602"/>
  </r>
  <r>
    <x v="1"/>
    <s v="1515620140225012"/>
    <n v="560.09716436999997"/>
    <n v="560.09716436999997"/>
    <n v="0.94160359434525442"/>
    <n v="4"/>
    <n v="0.12568578454237994"/>
    <n v="70.396251523805773"/>
    <n v="66.285363463248103"/>
  </r>
  <r>
    <x v="1"/>
    <s v="1515620140302004"/>
    <n v="4253.0891842999999"/>
    <n v="4253.0891842999999"/>
    <n v="0.94160359434525442"/>
    <n v="3"/>
    <n v="1.8852867681356991E-2"/>
    <n v="80.18292762861843"/>
    <n v="75.500532860232525"/>
  </r>
  <r>
    <x v="1"/>
    <s v="1515620140308001"/>
    <n v="467.26297505999997"/>
    <n v="467.26297505999997"/>
    <n v="0.52029093875631105"/>
    <n v="3"/>
    <n v="5"/>
    <n v="2336.3148753"/>
    <n v="1215.5634597001708"/>
  </r>
  <r>
    <x v="1"/>
    <s v="1515620140407002"/>
    <n v="6161.7985583"/>
    <n v="6161.7985583"/>
    <n v="0.94160359434525431"/>
    <n v="4"/>
    <n v="2.5137156908475986E-2"/>
    <n v="154.89009719840823"/>
    <n v="145.845072250507"/>
  </r>
  <r>
    <x v="1"/>
    <s v="1515620140428008"/>
    <n v="1004.6631597000001"/>
    <n v="1004.6631597000001"/>
    <n v="0.94160359434525442"/>
    <n v="4"/>
    <n v="7.5411470725427962E-2"/>
    <n v="75.763126456632506"/>
    <n v="71.338832190399202"/>
  </r>
  <r>
    <x v="1"/>
    <s v="1515620140524008"/>
    <n v="600.56351562999998"/>
    <n v="600.56351562999998"/>
    <n v="0.94160359434525442"/>
    <n v="6"/>
    <n v="1.8852867681356991E-2"/>
    <n v="11.322344494422961"/>
    <n v="10.661160272363862"/>
  </r>
  <r>
    <x v="1"/>
    <s v="1515620140524010"/>
    <n v="407.69578496999998"/>
    <n v="407.69578496999998"/>
    <n v="1.3133632959175681"/>
    <n v="4"/>
    <n v="1.3663796020271399"/>
    <n v="557.06720441545099"/>
    <n v="731.6316196386623"/>
  </r>
  <r>
    <x v="1"/>
    <s v="1515620140524012"/>
    <n v="407.69578496999998"/>
    <n v="407.69578496999998"/>
    <n v="0.92687695438723183"/>
    <n v="4"/>
    <n v="4.2086605627847602"/>
    <n v="1715.8531718168147"/>
    <n v="1590.3847620692409"/>
  </r>
  <r>
    <x v="1"/>
    <s v="1515620140524016"/>
    <n v="407.69578496999998"/>
    <n v="407.69578496999998"/>
    <n v="0.94160359434525431"/>
    <n v="8"/>
    <n v="1.2568578454237993E-2"/>
    <n v="5.1241564588575876"/>
    <n v="4.8249241396477549"/>
  </r>
  <r>
    <x v="1"/>
    <s v="1515620140524020"/>
    <n v="600.56351562999998"/>
    <n v="600.56351562999998"/>
    <n v="0.94160359434525431"/>
    <n v="6"/>
    <n v="2.5137156908475986E-2"/>
    <n v="15.09645932589728"/>
    <n v="14.214880363151813"/>
  </r>
  <r>
    <x v="1"/>
    <s v="1515620140531001"/>
    <n v="479.78410828"/>
    <n v="479.78410828"/>
    <n v="1.0302685043844972"/>
    <n v="9"/>
    <n v="2.1138232688694991"/>
    <n v="1014.1788121160673"/>
    <n v="1044.8764879372668"/>
  </r>
  <r>
    <x v="1"/>
    <s v="1515620140531004"/>
    <n v="479.78410828"/>
    <n v="479.78410828"/>
    <n v="1.3937537193262546"/>
    <n v="1"/>
    <n v="1.028632332862714"/>
    <n v="493.52144657051338"/>
    <n v="687.8473517249264"/>
  </r>
  <r>
    <x v="1"/>
    <s v="1515620140531007"/>
    <n v="479.78410828"/>
    <n v="479.78410828"/>
    <n v="0.94160359434525431"/>
    <n v="4"/>
    <n v="1.2568578454237993E-2"/>
    <n v="6.0302042060137966"/>
    <n v="5.6780619550184612"/>
  </r>
  <r>
    <x v="1"/>
    <s v="1515620140531014"/>
    <n v="937.60789291000003"/>
    <n v="937.60789291000003"/>
    <n v="0.94160359434525431"/>
    <n v="2"/>
    <n v="1.2568578454237993E-2"/>
    <n v="11.78439836135211"/>
    <n v="11.096231854245472"/>
  </r>
  <r>
    <x v="1"/>
    <s v="1515620140607008"/>
    <n v="388.25852994000002"/>
    <n v="388.25852994000002"/>
    <n v="0.94160359434525431"/>
    <n v="1"/>
    <n v="6.2842892271189965E-3"/>
    <n v="2.4399288970390005"/>
    <n v="2.2974458193987748"/>
  </r>
  <r>
    <x v="1"/>
    <s v="1515620140614006"/>
    <n v="725.45405638"/>
    <n v="725.45405638"/>
    <n v="0.94160359434525442"/>
    <n v="4"/>
    <n v="7.5411470725427962E-2"/>
    <n v="54.707557335343338"/>
    <n v="51.512832624808375"/>
  </r>
  <r>
    <x v="1"/>
    <s v="1515620140620001"/>
    <n v="443.05491017000003"/>
    <n v="443.05491017000003"/>
    <n v="0.97003395360752398"/>
    <n v="3"/>
    <n v="2.9705232407"/>
    <n v="1316.1049075662359"/>
    <n v="1276.6664468487406"/>
  </r>
  <r>
    <x v="1"/>
    <s v="1515620140620009"/>
    <n v="443.05491017000003"/>
    <n v="443.05491017000003"/>
    <n v="0.94160359434525431"/>
    <n v="2"/>
    <n v="6.2842892271189965E-3"/>
    <n v="2.7842851990035058"/>
    <n v="2.6216929510639928"/>
  </r>
  <r>
    <x v="1"/>
    <s v="1515620140621007"/>
    <n v="768.91360078000002"/>
    <n v="768.91360078000002"/>
    <n v="0.94160359434525442"/>
    <n v="6"/>
    <n v="1.8852867681356991E-2"/>
    <n v="14.496226373901093"/>
    <n v="13.649698858107744"/>
  </r>
  <r>
    <x v="1"/>
    <s v="1515620140622003"/>
    <n v="1559.7118461"/>
    <n v="1559.7118461"/>
    <n v="0.94160359434525442"/>
    <n v="1"/>
    <n v="9.4264338406784942E-2"/>
    <n v="147.02520527784168"/>
    <n v="138.43946174896459"/>
  </r>
  <r>
    <x v="1"/>
    <s v="1515620140624001"/>
    <n v="770.70824058000005"/>
    <n v="770.70824058000005"/>
    <n v="0.94160359434525442"/>
    <n v="1"/>
    <n v="3.7705735362713981E-2"/>
    <n v="29.060120961172384"/>
    <n v="27.363114349147786"/>
  </r>
  <r>
    <x v="1"/>
    <s v="1515620140624002"/>
    <n v="770.70824058000005"/>
    <n v="770.70824058000005"/>
    <n v="0.94160359434525431"/>
    <n v="1"/>
    <n v="2.5137156908475986E-2"/>
    <n v="19.373413974114921"/>
    <n v="18.242076232765189"/>
  </r>
  <r>
    <x v="1"/>
    <s v="1515620140624007"/>
    <n v="1406.7787529"/>
    <n v="1406.7787529"/>
    <n v="0.94160359434525431"/>
    <n v="2"/>
    <n v="6.2842892271189965E-3"/>
    <n v="8.840604561789366"/>
    <n v="8.3243450315659189"/>
  </r>
  <r>
    <x v="1"/>
    <s v="1515620140624009"/>
    <n v="770.70824058000005"/>
    <n v="770.70824058000005"/>
    <n v="0.94160359434525442"/>
    <n v="4"/>
    <n v="6.2842892271189971E-2"/>
    <n v="48.433534935287305"/>
    <n v="45.605190581912979"/>
  </r>
  <r>
    <x v="1"/>
    <s v="1515620140624011"/>
    <n v="770.70824058000005"/>
    <n v="770.70824058000005"/>
    <n v="0.94160359434525442"/>
    <n v="4"/>
    <n v="5.6558603044070968E-2"/>
    <n v="43.590181441758574"/>
    <n v="41.044671523721675"/>
  </r>
  <r>
    <x v="1"/>
    <s v="1515620140704011"/>
    <n v="1502.7858687999999"/>
    <n v="1502.7858687999999"/>
    <n v="0.94160359434525431"/>
    <n v="9"/>
    <n v="2.5137156908475986E-2"/>
    <n v="37.775764183866002"/>
    <n v="35.569795334666949"/>
  </r>
  <r>
    <x v="1"/>
    <s v="1515620140712001"/>
    <n v="1388.8002028999999"/>
    <n v="1388.8002028999999"/>
    <n v="0.94160359434525442"/>
    <n v="20"/>
    <n v="7.5411470725427962E-2"/>
    <n v="104.73146584446175"/>
    <n v="98.615524680192436"/>
  </r>
  <r>
    <x v="1"/>
    <s v="1515620140712008"/>
    <n v="1658.4206895"/>
    <n v="1658.4206895"/>
    <n v="0.88184904873951009"/>
    <n v="6"/>
    <n v="0.673914715"/>
    <n v="1117.634106314496"/>
    <n v="985.58457349227081"/>
  </r>
  <r>
    <x v="1"/>
    <s v="1515620140712015"/>
    <n v="1119.1797163000001"/>
    <n v="1119.1797163000001"/>
    <n v="0.94160359434525442"/>
    <n v="5"/>
    <n v="1.8852867681356991E-2"/>
    <n v="21.099747103062558"/>
    <n v="19.867597712019574"/>
  </r>
  <r>
    <x v="1"/>
    <s v="1515620140719002"/>
    <n v="2650.4755890000001"/>
    <n v="2650.4755890000001"/>
    <n v="0.94160359434525431"/>
    <n v="1"/>
    <n v="6.2842892271189965E-3"/>
    <n v="16.65635519069458"/>
    <n v="15.683683916249251"/>
  </r>
  <r>
    <x v="1"/>
    <s v="1515620140803006"/>
    <n v="471.98108730000001"/>
    <n v="471.98108730000001"/>
    <n v="0.94160359434525431"/>
    <n v="2"/>
    <n v="6.2842892271189965E-3"/>
    <n v="2.9660656623233006"/>
    <n v="2.7928580887076571"/>
  </r>
  <r>
    <x v="1"/>
    <s v="1515620140809007"/>
    <n v="1139.5173864999999"/>
    <n v="1139.5173864999999"/>
    <n v="0.94160359434525431"/>
    <n v="2"/>
    <n v="6.2842892271189965E-3"/>
    <n v="7.1610568360967433"/>
    <n v="6.7428768561793477"/>
  </r>
  <r>
    <x v="1"/>
    <s v="1515620140809021"/>
    <n v="1139.5173864999999"/>
    <n v="1139.5173864999999"/>
    <n v="0.94160359434525442"/>
    <n v="4"/>
    <n v="7.5411470725427962E-2"/>
    <n v="85.93268203316093"/>
    <n v="80.914522274152191"/>
  </r>
  <r>
    <x v="1"/>
    <s v="1515620140813008"/>
    <n v="2617.2840956"/>
    <n v="2617.2840956"/>
    <n v="0.94160359434525431"/>
    <n v="2"/>
    <n v="6.2842892271189965E-3"/>
    <n v="16.447770246288965"/>
    <n v="15.487279582870618"/>
  </r>
  <r>
    <x v="1"/>
    <s v="1515620140816008"/>
    <n v="572.68287117"/>
    <n v="572.68287117"/>
    <n v="0.94160359434525442"/>
    <n v="2"/>
    <n v="1.8852867681356991E-2"/>
    <n v="10.796714393547623"/>
    <n v="10.166225080083585"/>
  </r>
  <r>
    <x v="1"/>
    <s v="1515620140816018"/>
    <n v="572.68287117"/>
    <n v="572.68287117"/>
    <n v="0.94160359434525431"/>
    <n v="4"/>
    <n v="6.2842892271189965E-3"/>
    <n v="3.5989047978492072"/>
    <n v="3.3887416933611942"/>
  </r>
  <r>
    <x v="1"/>
    <s v="1515620140816022"/>
    <n v="1370.660523"/>
    <n v="1370.660523"/>
    <n v="0.94160359434525431"/>
    <n v="10"/>
    <n v="5.0274313816951972E-2"/>
    <n v="68.90901726980951"/>
    <n v="64.884978344051845"/>
  </r>
  <r>
    <x v="1"/>
    <s v="1515620140816024"/>
    <n v="572.68287117"/>
    <n v="572.68287117"/>
    <n v="0.94160359434525442"/>
    <n v="2"/>
    <n v="5.6558603044070968E-2"/>
    <n v="32.390143180642866"/>
    <n v="30.498675240250755"/>
  </r>
  <r>
    <x v="1"/>
    <s v="1515620140828001"/>
    <n v="667.24443480000002"/>
    <n v="667.24443480000002"/>
    <n v="0.94160359434525431"/>
    <n v="2"/>
    <n v="1.2568578454237993E-2"/>
    <n v="8.3863140269374874"/>
    <n v="7.8965834310723624"/>
  </r>
  <r>
    <x v="1"/>
    <s v="1515620141013009"/>
    <n v="492.4006053"/>
    <n v="492.4006053"/>
    <n v="1.102311311035358"/>
    <n v="3"/>
    <n v="0.99334093369999998"/>
    <n v="489.12167702314713"/>
    <n v="539.16435705519825"/>
  </r>
  <r>
    <x v="1"/>
    <s v="1515620141023003"/>
    <n v="6624.0554155999998"/>
    <n v="6624.0554155999998"/>
    <n v="0.94160359434525442"/>
    <n v="4"/>
    <n v="6.2842892271189971E-2"/>
    <n v="416.2748008809433"/>
    <n v="391.96584874485131"/>
  </r>
  <r>
    <x v="1"/>
    <s v="1515620141025012"/>
    <n v="1098.3928326"/>
    <n v="1098.3928326"/>
    <n v="0.94160359434525431"/>
    <n v="6"/>
    <n v="1.2568578454237993E-2"/>
    <n v="13.805236490105798"/>
    <n v="12.999060299869882"/>
  </r>
  <r>
    <x v="1"/>
    <s v="1515620141031004"/>
    <n v="323.21504757999998"/>
    <n v="323.21504757999998"/>
    <n v="0.94160359434525431"/>
    <n v="1"/>
    <n v="1.2568578454237993E-2"/>
    <n v="4.0623536830994951"/>
    <n v="3.8251268295081666"/>
  </r>
  <r>
    <x v="1"/>
    <s v="1515620141116015"/>
    <n v="684.76157626999998"/>
    <n v="684.76157626999998"/>
    <n v="0.94160359434525431"/>
    <n v="1"/>
    <n v="5.0274313816951972E-2"/>
    <n v="34.425918375188672"/>
    <n v="32.415568480713993"/>
  </r>
  <r>
    <x v="1"/>
    <s v="1515620141116019"/>
    <n v="684.76157626999998"/>
    <n v="684.76157626999998"/>
    <n v="1.3823876619302493"/>
    <n v="6"/>
    <n v="7.8946230038627139"/>
    <n v="5405.934492182434"/>
    <n v="7473.0971431961643"/>
  </r>
  <r>
    <x v="1"/>
    <s v="1515620141212001"/>
    <n v="279.33760762999998"/>
    <n v="279.33760762999998"/>
    <n v="0.94160359434525431"/>
    <n v="2"/>
    <n v="6.2842892271189965E-3"/>
    <n v="1.7554383183584021"/>
    <n v="1.6529270302176602"/>
  </r>
  <r>
    <x v="1"/>
    <s v="1515620141212008"/>
    <n v="335.77274060000002"/>
    <n v="335.77274060000002"/>
    <n v="1.499159559269494"/>
    <n v="10"/>
    <n v="12.13030756281357"/>
    <n v="4073.0266146868194"/>
    <n v="6106.1167845668115"/>
  </r>
  <r>
    <x v="1"/>
    <s v="1526320140718007"/>
    <n v="33.274763354000001"/>
    <n v="33.274763354000001"/>
    <n v="0.94160359434525431"/>
    <n v="3"/>
    <n v="1.2568578454237993E-2"/>
    <n v="0.41821647376095233"/>
    <n v="0.39379413490771048"/>
  </r>
  <r>
    <x v="1"/>
    <s v="1530420140201001"/>
    <n v="5.4299157683999999"/>
    <n v="5.4299157683999999"/>
    <n v="1.5432358352941429"/>
    <n v="4"/>
    <n v="1"/>
    <n v="5.4299157683999999"/>
    <n v="8.3796405964236111"/>
  </r>
  <r>
    <x v="1"/>
    <s v="1530420140223005"/>
    <n v="218.97123586000001"/>
    <n v="218.97123586000001"/>
    <n v="0.94160359434525431"/>
    <n v="6"/>
    <n v="1.2568578454237993E-2"/>
    <n v="2.7521571571278618"/>
    <n v="2.5914410713546117"/>
  </r>
  <r>
    <x v="1"/>
    <s v="1530420140223018"/>
    <n v="218.97123586000001"/>
    <n v="218.97123586000001"/>
    <n v="0.94160359434525431"/>
    <n v="15"/>
    <n v="2.5137156908475986E-2"/>
    <n v="5.5043143142557236"/>
    <n v="5.1828821427092233"/>
  </r>
  <r>
    <x v="1"/>
    <s v="1530420140223027"/>
    <n v="218.97123586000001"/>
    <n v="218.97123586000001"/>
    <n v="1.3969243706945842"/>
    <n v="4"/>
    <n v="1.050854809535595"/>
    <n v="230.10697635343413"/>
    <n v="321.44204313495453"/>
  </r>
  <r>
    <x v="1"/>
    <s v="1530420140524008"/>
    <n v="285.91503633000002"/>
    <n v="285.91503633000002"/>
    <n v="0.99658374671585537"/>
    <n v="4"/>
    <n v="2.5979773986118997"/>
    <n v="742.8008023086403"/>
    <n v="740.26320662828812"/>
  </r>
  <r>
    <x v="1"/>
    <s v="1530420140524010"/>
    <n v="285.91503633000002"/>
    <n v="285.91503633000002"/>
    <n v="0.94160359434525442"/>
    <n v="1"/>
    <n v="7.5411470725427962E-2"/>
    <n v="21.561273392159467"/>
    <n v="20.302172524718053"/>
  </r>
  <r>
    <x v="1"/>
    <s v="1530420140616004"/>
    <n v="151.6908645"/>
    <n v="151.6908645"/>
    <n v="1.0781203084169932"/>
    <n v="6"/>
    <n v="2.0314214461355951"/>
    <n v="308.14807532814859"/>
    <n v="332.22069801088645"/>
  </r>
  <r>
    <x v="1"/>
    <s v="1534520140404010"/>
    <n v="363.22308434000001"/>
    <n v="363.22308434000001"/>
    <n v="0.94160359434525442"/>
    <n v="2"/>
    <n v="0.11311720608814194"/>
    <n v="41.086780487258345"/>
    <n v="38.687460186876919"/>
  </r>
  <r>
    <x v="1"/>
    <s v="1534520140530013"/>
    <n v="39.264736388999999"/>
    <n v="39.264736388999999"/>
    <n v="1.5313543102591087"/>
    <n v="20"/>
    <n v="1.169675809132213"/>
    <n v="45.927012306166624"/>
    <n v="70.330528252371394"/>
  </r>
  <r>
    <x v="1"/>
    <s v="1534520140530022"/>
    <n v="113.91916669"/>
    <n v="113.91916669"/>
    <n v="0.94160359434525431"/>
    <n v="6"/>
    <n v="1.2568578454237993E-2"/>
    <n v="1.4318019839846805"/>
    <n v="1.3481898945106414"/>
  </r>
  <r>
    <x v="1"/>
    <s v="1534520140530024"/>
    <n v="39.264736388999999"/>
    <n v="39.264736388999999"/>
    <n v="1.4080273362864628"/>
    <n v="8"/>
    <n v="2.0125685784542382"/>
    <n v="79.022974697790133"/>
    <n v="111.26650856916199"/>
  </r>
  <r>
    <x v="1"/>
    <s v="1534520140531022"/>
    <n v="35.578555289000001"/>
    <n v="35.578555289000001"/>
    <n v="0.94160359434525442"/>
    <n v="3"/>
    <n v="7.5411470725427962E-2"/>
    <n v="2.6830311806294436"/>
    <n v="2.5263518034210755"/>
  </r>
  <r>
    <x v="1"/>
    <s v="1534520140531025"/>
    <n v="132.20758506999999"/>
    <n v="132.20758506999999"/>
    <n v="0.94160359434525442"/>
    <n v="12"/>
    <n v="3.1421446135594985E-2"/>
    <n v="4.154153512994097"/>
    <n v="3.9115658792972074"/>
  </r>
  <r>
    <x v="1"/>
    <s v="1534520140531029"/>
    <n v="132.20758506999999"/>
    <n v="132.20758506999999"/>
    <n v="0.94160359434525442"/>
    <n v="1"/>
    <n v="9.4264338406784942E-2"/>
    <n v="12.462460538982288"/>
    <n v="11.734697637891619"/>
  </r>
  <r>
    <x v="1"/>
    <s v="1534520140531047"/>
    <n v="132.20758506999999"/>
    <n v="132.20758506999999"/>
    <n v="1.3227735731092654"/>
    <n v="3"/>
    <n v="0.9670724315"/>
    <n v="127.85431075638799"/>
    <n v="169.12230347664971"/>
  </r>
  <r>
    <x v="1"/>
    <s v="1534520140601001"/>
    <n v="407.05922276000001"/>
    <n v="407.05922276000001"/>
    <n v="0.94160359434525442"/>
    <n v="9"/>
    <n v="8.1695759952546951E-2"/>
    <n v="33.255012549071296"/>
    <n v="31.313039346202075"/>
  </r>
  <r>
    <x v="1"/>
    <s v="1534520140604002"/>
    <n v="287.31543690000001"/>
    <n v="287.31543690000001"/>
    <n v="0.94160359434525442"/>
    <n v="25"/>
    <n v="6.2842892271189971E-2"/>
    <n v="18.055733048956579"/>
    <n v="17.001343137435914"/>
  </r>
  <r>
    <x v="1"/>
    <s v="1534520140622009"/>
    <n v="25.222421242999999"/>
    <n v="25.222421242999999"/>
    <n v="1.3585573340689792"/>
    <n v="5"/>
    <n v="0.64329554505423803"/>
    <n v="16.225471221103277"/>
    <n v="22.04323292615501"/>
  </r>
  <r>
    <x v="1"/>
    <s v="1534520140622016"/>
    <n v="15.908461242"/>
    <n v="15.908461242"/>
    <n v="0.97003395361346134"/>
    <n v="4"/>
    <n v="1"/>
    <n v="15.908461242"/>
    <n v="15.431747554483776"/>
  </r>
  <r>
    <x v="1"/>
    <s v="1534520140622029"/>
    <n v="15.908461242"/>
    <n v="15.908461242"/>
    <n v="0.94160359434525442"/>
    <n v="9"/>
    <n v="0.12568578454237994"/>
    <n v="1.9994674320628139"/>
    <n v="1.8827057208066214"/>
  </r>
  <r>
    <x v="1"/>
    <s v="1534520140713001"/>
    <n v="74.427711532999993"/>
    <n v="74.427711532999993"/>
    <n v="0.8829777532226597"/>
    <n v="15"/>
    <n v="0.99808627528135696"/>
    <n v="74.285277381687251"/>
    <n v="65.592247320004276"/>
  </r>
  <r>
    <x v="1"/>
    <s v="1534520140713006"/>
    <n v="15.550885986999999"/>
    <n v="15.550885986999999"/>
    <n v="0.94160359434525431"/>
    <n v="6"/>
    <n v="6.2842892271189965E-3"/>
    <n v="9.7726265280259864E-2"/>
    <n v="9.2019402649830523E-2"/>
  </r>
  <r>
    <x v="1"/>
    <s v="1534520140713016"/>
    <n v="19.996441554"/>
    <n v="19.996441554"/>
    <n v="0.94160359434525442"/>
    <n v="12"/>
    <n v="3.7705735362713981E-2"/>
    <n v="0.75398053343110116"/>
    <n v="0.70995078034507708"/>
  </r>
  <r>
    <x v="1"/>
    <s v="1534520140713020"/>
    <n v="17.329108214000001"/>
    <n v="17.329108214000001"/>
    <n v="1.3659098436268875"/>
    <n v="12"/>
    <n v="1.0859139199135699"/>
    <n v="18.817919829271183"/>
    <n v="25.703581931383106"/>
  </r>
  <r>
    <x v="1"/>
    <s v="1534520140713026"/>
    <n v="18.514589698999998"/>
    <n v="18.514589698999998"/>
    <n v="0.94160359434525431"/>
    <n v="4"/>
    <n v="6.2842892271189965E-3"/>
    <n v="0.11635103658995403"/>
    <n v="0.10955655425889692"/>
  </r>
  <r>
    <x v="1"/>
    <s v="1534520140713030"/>
    <n v="60.006441660999997"/>
    <n v="60.006441660999997"/>
    <n v="0.94160359434525431"/>
    <n v="6"/>
    <n v="1.2568578454237993E-2"/>
    <n v="0.75419566977593366"/>
    <n v="0.71015335350064557"/>
  </r>
  <r>
    <x v="1"/>
    <s v="1534520140713033"/>
    <n v="19.996441554"/>
    <n v="19.996441554"/>
    <n v="1.0559727977868767"/>
    <n v="24"/>
    <n v="2.6786839067915449"/>
    <n v="53.564146183797511"/>
    <n v="56.562281306769911"/>
  </r>
  <r>
    <x v="1"/>
    <s v="1534520140713037"/>
    <n v="15.550885986999999"/>
    <n v="15.550885986999999"/>
    <n v="0.94160359434525431"/>
    <n v="6"/>
    <n v="6.2842892271189965E-3"/>
    <n v="9.7726265280259864E-2"/>
    <n v="9.2019402649830523E-2"/>
  </r>
  <r>
    <x v="1"/>
    <s v="1534520140713045"/>
    <n v="141.88759465000001"/>
    <n v="141.88759465000001"/>
    <n v="0.94160359434525431"/>
    <n v="3"/>
    <n v="1.2568578454237993E-2"/>
    <n v="1.7833253650416441"/>
    <n v="1.6791855736102748"/>
  </r>
  <r>
    <x v="1"/>
    <s v="1534520140725004"/>
    <n v="83.676512721999998"/>
    <n v="83.676512721999998"/>
    <n v="1.5432358352439697"/>
    <n v="5"/>
    <n v="0.87880280659999999"/>
    <n v="73.535154226594202"/>
    <n v="113.48208515267223"/>
  </r>
  <r>
    <x v="1"/>
    <s v="1534520140725016"/>
    <n v="20.254655621000001"/>
    <n v="20.254655621000001"/>
    <n v="0.94160359434525431"/>
    <n v="3"/>
    <n v="6.2842892271189965E-3"/>
    <n v="0.12728611411805554"/>
    <n v="0.11985306256380132"/>
  </r>
  <r>
    <x v="1"/>
    <s v="1534520140725023"/>
    <n v="92.272261271999994"/>
    <n v="92.272261271999994"/>
    <n v="0.94160359434525431"/>
    <n v="24"/>
    <n v="0.20109725526780789"/>
    <n v="18.555698479153246"/>
    <n v="17.472112383557466"/>
  </r>
  <r>
    <x v="1"/>
    <s v="1534520140725027"/>
    <n v="17.988842160000001"/>
    <n v="17.988842160000001"/>
    <n v="1.7797183578518259"/>
    <n v="15"/>
    <n v="1.7606553712542379"/>
    <n v="31.672151571648687"/>
    <n v="56.36750958472873"/>
  </r>
  <r>
    <x v="1"/>
    <s v="1534520140725031"/>
    <n v="24.786282544999999"/>
    <n v="24.786282544999999"/>
    <n v="1.0544672563022954"/>
    <n v="8"/>
    <n v="0.781366465608476"/>
    <n v="19.367169987759709"/>
    <n v="20.422046599333139"/>
  </r>
  <r>
    <x v="1"/>
    <s v="1534520140725045"/>
    <n v="20.254655621000001"/>
    <n v="20.254655621000001"/>
    <n v="0.94160359434525454"/>
    <n v="24"/>
    <n v="0.1948129660406889"/>
    <n v="3.9458695376597217"/>
    <n v="3.7154449394778415"/>
  </r>
  <r>
    <x v="1"/>
    <s v="1534520140725051"/>
    <n v="15.723028698"/>
    <n v="15.723028698"/>
    <n v="1.2765760568348847"/>
    <n v="5"/>
    <n v="1.0062842892271191"/>
    <n v="15.821836757864526"/>
    <n v="20.197777980239934"/>
  </r>
  <r>
    <x v="1"/>
    <s v="1534520141026012"/>
    <n v="25.367410014000001"/>
    <n v="25.367410014000001"/>
    <n v="1.2542956396656424"/>
    <n v="6"/>
    <n v="0.84631564862711894"/>
    <n v="21.468836059988483"/>
    <n v="26.928267458740063"/>
  </r>
  <r>
    <x v="1"/>
    <s v="1534520141026013"/>
    <n v="19.025264465999999"/>
    <n v="19.025264465999999"/>
    <n v="0.94160359434525442"/>
    <n v="4"/>
    <n v="3.1421446135594985E-2"/>
    <n v="0.59780132263386832"/>
    <n v="0.56289187409639752"/>
  </r>
  <r>
    <x v="1"/>
    <s v="1534720140411003"/>
    <n v="27.973878501000002"/>
    <n v="27.973878501000002"/>
    <n v="0.94160359434525442"/>
    <n v="5"/>
    <n v="1.8852867681356991E-2"/>
    <n v="0.52738782991371003"/>
    <n v="0.49659027626069308"/>
  </r>
  <r>
    <x v="1"/>
    <s v="1535720140711005"/>
    <n v="98.608251029000002"/>
    <n v="98.608251029000002"/>
    <n v="1.4933643426463414"/>
    <n v="25"/>
    <n v="6.0628428922711901"/>
    <n v="597.84633387046597"/>
    <n v="892.80239738399359"/>
  </r>
  <r>
    <x v="1"/>
    <s v="1535720140711014"/>
    <n v="1751.4431910000001"/>
    <n v="1751.4431910000001"/>
    <n v="1.2421240074062356"/>
    <n v="6"/>
    <n v="4.4342881032813573"/>
    <n v="7766.4037054244382"/>
    <n v="9646.8364937164406"/>
  </r>
  <r>
    <x v="1"/>
    <s v="1535720140711015"/>
    <n v="1790.3410077000001"/>
    <n v="1790.3410077000001"/>
    <n v="1.2125424420168269"/>
    <n v="7"/>
    <n v="2"/>
    <n v="3580.6820154000002"/>
    <n v="4341.7289150388497"/>
  </r>
  <r>
    <x v="1"/>
    <s v="1535720140711020"/>
    <n v="329.42906750999998"/>
    <n v="329.42906750999998"/>
    <n v="1.3668660255462408"/>
    <n v="4"/>
    <n v="2"/>
    <n v="658.85813501999996"/>
    <n v="900.57080041359586"/>
  </r>
  <r>
    <x v="1"/>
    <s v="1535720140713004"/>
    <n v="1321.27934"/>
    <n v="1321.27934"/>
    <n v="1.2451751021641113"/>
    <n v="6"/>
    <n v="1.036535952462714"/>
    <n v="1369.5535391562062"/>
    <n v="1705.3339680380493"/>
  </r>
  <r>
    <x v="1"/>
    <s v="1549120140404002"/>
    <n v="2242.7305113000002"/>
    <n v="2242.7305113000002"/>
    <n v="0.94160359434525431"/>
    <n v="4"/>
    <n v="2.5137156908475986E-2"/>
    <n v="56.37586876597468"/>
    <n v="53.083720664378113"/>
  </r>
  <r>
    <x v="1"/>
    <s v="1549120140404005"/>
    <n v="4253.0891842999999"/>
    <n v="4253.0891842999999"/>
    <n v="0.94160359434525442"/>
    <n v="4"/>
    <n v="3.1421446135594985E-2"/>
    <n v="133.63821271436407"/>
    <n v="125.83422143372088"/>
  </r>
  <r>
    <x v="1"/>
    <s v="1549120140504013"/>
    <n v="580.43164028000001"/>
    <n v="580.43164028000001"/>
    <n v="0.94160359434525431"/>
    <n v="2"/>
    <n v="6.2842892271189965E-3"/>
    <n v="3.6476003040906129"/>
    <n v="3.4345935570665636"/>
  </r>
  <r>
    <x v="1"/>
    <s v="1549120140504040"/>
    <n v="580.43164028000001"/>
    <n v="580.43164028000001"/>
    <n v="1.0224331020382758"/>
    <n v="4"/>
    <n v="7.9902738037169518"/>
    <n v="4637.8077301777448"/>
    <n v="4741.8481442227267"/>
  </r>
  <r>
    <x v="1"/>
    <s v="1549120140607003"/>
    <n v="679.33040143999995"/>
    <n v="679.33040143999995"/>
    <n v="0.94160359434525442"/>
    <n v="4"/>
    <n v="1.8852867681356991E-2"/>
    <n v="12.807326170271445"/>
    <n v="12.059424355879635"/>
  </r>
  <r>
    <x v="1"/>
    <s v="1549120140615006"/>
    <n v="424.04125422999999"/>
    <n v="424.04125422999999"/>
    <n v="1.1319040685699051"/>
    <n v="9"/>
    <n v="1.0651453132254278"/>
    <n v="451.66555455731663"/>
    <n v="511.24207883630913"/>
  </r>
  <r>
    <x v="1"/>
    <s v="1549120140621003"/>
    <n v="1350.5010569000001"/>
    <n v="1350.5010569000001"/>
    <n v="0.94160359434525442"/>
    <n v="1"/>
    <n v="3.7705735362713981E-2"/>
    <n v="50.92163545853694"/>
    <n v="47.947994977697142"/>
  </r>
  <r>
    <x v="1"/>
    <s v="1549120140628003"/>
    <n v="1350.5010569000001"/>
    <n v="1350.5010569000001"/>
    <n v="0.94160359434525431"/>
    <n v="2"/>
    <n v="1.2568578454237993E-2"/>
    <n v="16.973878486178979"/>
    <n v="15.982664992565711"/>
  </r>
  <r>
    <x v="1"/>
    <s v="1549120140628007"/>
    <n v="1350.5010569000001"/>
    <n v="1350.5010569000001"/>
    <n v="0.94160359434525442"/>
    <n v="4"/>
    <n v="5.6558603044070968E-2"/>
    <n v="76.38245318780541"/>
    <n v="71.921992466545717"/>
  </r>
  <r>
    <x v="1"/>
    <s v="1549120140628013"/>
    <n v="1350.5010569000001"/>
    <n v="1350.5010569000001"/>
    <n v="0.94160359434525442"/>
    <n v="9"/>
    <n v="0.18852867681356988"/>
    <n v="254.60817729268467"/>
    <n v="239.73997488848568"/>
  </r>
  <r>
    <x v="1"/>
    <s v="1549120140628019"/>
    <n v="1350.5010569000001"/>
    <n v="1350.5010569000001"/>
    <n v="0.94160359434525442"/>
    <n v="4"/>
    <n v="8.7980049179665953E-2"/>
    <n v="118.81714940325286"/>
    <n v="111.87865494795999"/>
  </r>
  <r>
    <x v="1"/>
    <s v="1549120140704003"/>
    <n v="1595.1616575999999"/>
    <n v="1595.1616575999999"/>
    <n v="0.94160359434525431"/>
    <n v="2"/>
    <n v="6.2842892271189965E-3"/>
    <n v="10.02445722036896"/>
    <n v="9.4390649500596506"/>
  </r>
  <r>
    <x v="1"/>
    <s v="1549120140729008"/>
    <n v="107.22771688"/>
    <n v="107.22771688"/>
    <n v="0.94160359434525431"/>
    <n v="20"/>
    <n v="2.5137156908475986E-2"/>
    <n v="2.695399944150199"/>
    <n v="2.5379982756098252"/>
  </r>
  <r>
    <x v="1"/>
    <s v="1549120140824004"/>
    <n v="837.84918534999997"/>
    <n v="837.84918534999997"/>
    <n v="0.94160359434525442"/>
    <n v="16"/>
    <n v="7.5411470725427962E-2"/>
    <n v="63.18343931334519"/>
    <n v="59.493753560541087"/>
  </r>
  <r>
    <x v="1"/>
    <s v="1549120140824008"/>
    <n v="837.84918534999997"/>
    <n v="837.84918534999997"/>
    <n v="0.94160359434525442"/>
    <n v="4"/>
    <n v="7.5411470725427962E-2"/>
    <n v="63.18343931334519"/>
    <n v="59.493753560541087"/>
  </r>
  <r>
    <x v="1"/>
    <s v="1549120140824010"/>
    <n v="837.84918534999997"/>
    <n v="837.84918534999997"/>
    <n v="0.94160359434525442"/>
    <n v="4"/>
    <n v="0.12568578454237994"/>
    <n v="105.30573218890865"/>
    <n v="99.156255934235148"/>
  </r>
  <r>
    <x v="1"/>
    <s v="1549120140824012"/>
    <n v="837.84918534999997"/>
    <n v="837.84918534999997"/>
    <n v="0.94160359434525442"/>
    <n v="8"/>
    <n v="1.8852867681356991E-2"/>
    <n v="15.795859828336297"/>
    <n v="14.873438390135272"/>
  </r>
  <r>
    <x v="1"/>
    <s v="1549120140829002"/>
    <n v="416.94457274000001"/>
    <n v="416.94457274000001"/>
    <n v="0.94160359434525442"/>
    <n v="4"/>
    <n v="3.1421446135594985E-2"/>
    <n v="13.101001433878576"/>
    <n v="12.335950039662398"/>
  </r>
  <r>
    <x v="1"/>
    <s v="1549120140829011"/>
    <n v="416.94457274000001"/>
    <n v="416.94457274000001"/>
    <n v="0.94160359434525442"/>
    <n v="4"/>
    <n v="3.1421446135594985E-2"/>
    <n v="13.101001433878576"/>
    <n v="12.335950039662398"/>
  </r>
  <r>
    <x v="1"/>
    <s v="1549120141012010"/>
    <n v="577.83866551000006"/>
    <n v="577.83866551000006"/>
    <n v="0.94160359434525442"/>
    <n v="16"/>
    <n v="0.25137156908475988"/>
    <n v="145.25221202709244"/>
    <n v="136.77000493130924"/>
  </r>
  <r>
    <x v="1"/>
    <s v="1550820140102033"/>
    <n v="3003.6930928000002"/>
    <n v="3003.6930928000002"/>
    <n v="0.94160359434525431"/>
    <n v="1"/>
    <n v="6.2842892271189965E-3"/>
    <n v="18.876076144654782"/>
    <n v="17.773781144941655"/>
  </r>
  <r>
    <x v="1"/>
    <s v="1550820140216001"/>
    <n v="5.4579628539999998"/>
    <n v="5.4579628539999998"/>
    <n v="0.94160359434525431"/>
    <n v="8"/>
    <n v="1.2568578454237993E-2"/>
    <n v="6.8598834330815706E-2"/>
    <n v="6.4592908973790691E-2"/>
  </r>
  <r>
    <x v="1"/>
    <s v="1550820140524006"/>
    <n v="124.48941504"/>
    <n v="124.48941504"/>
    <n v="0.94160359434525431"/>
    <n v="3"/>
    <n v="6.2842892271189965E-3"/>
    <n v="0.78232748982621758"/>
    <n v="0.73664237637546681"/>
  </r>
  <r>
    <x v="1"/>
    <s v="1550820140524026"/>
    <n v="124.48941504"/>
    <n v="124.48941504"/>
    <n v="0.94160359434525431"/>
    <n v="2"/>
    <n v="6.2842892271189965E-3"/>
    <n v="0.78232748982621758"/>
    <n v="0.73664237637546681"/>
  </r>
  <r>
    <x v="1"/>
    <s v="1550820140524037"/>
    <n v="124.48941504"/>
    <n v="124.48941504"/>
    <n v="0.94160359434525442"/>
    <n v="4"/>
    <n v="3.1421446135594985E-2"/>
    <n v="3.9116374491310881"/>
    <n v="3.6832118818773347"/>
  </r>
  <r>
    <x v="1"/>
    <s v="1550820140601018"/>
    <n v="113.498211"/>
    <n v="113.498211"/>
    <n v="0.94160359434525442"/>
    <n v="4"/>
    <n v="0.62842892271189965"/>
    <n v="71.325558468457871"/>
    <n v="67.160402222582533"/>
  </r>
  <r>
    <x v="1"/>
    <s v="1550820140608001"/>
    <n v="119.99085667999999"/>
    <n v="119.99085667999999"/>
    <n v="0.94160359434525431"/>
    <n v="2"/>
    <n v="6.2842892271189965E-3"/>
    <n v="0.75405724798690343"/>
    <n v="0.71002301504655907"/>
  </r>
  <r>
    <x v="1"/>
    <s v="1550820140608003"/>
    <n v="119.99085667999999"/>
    <n v="119.99085667999999"/>
    <n v="0.94160359434525442"/>
    <n v="4"/>
    <n v="8.7980049179665953E-2"/>
    <n v="10.556801471816648"/>
    <n v="9.9403222106518285"/>
  </r>
  <r>
    <x v="1"/>
    <s v="1550820140608031"/>
    <n v="119.99085667999999"/>
    <n v="119.99085667999999"/>
    <n v="2.5220529582805815"/>
    <n v="6"/>
    <n v="2.9288655846627143"/>
    <n v="351.43709060424811"/>
    <n v="886.34295400796475"/>
  </r>
  <r>
    <x v="1"/>
    <s v="1554220140712001"/>
    <n v="22.307936405"/>
    <n v="22.307936405"/>
    <n v="0.94160359434525431"/>
    <n v="6"/>
    <n v="6.2842892271189965E-3"/>
    <n v="0.14018952442919716"/>
    <n v="0.13200296009208387"/>
  </r>
  <r>
    <x v="1"/>
    <s v="1554220140809017"/>
    <n v="249.50197249000001"/>
    <n v="249.50197249000001"/>
    <n v="0.94160359434525442"/>
    <n v="4"/>
    <n v="3.1421446135594985E-2"/>
    <n v="7.8397127893192371"/>
    <n v="7.3819017410574537"/>
  </r>
  <r>
    <x v="1"/>
    <s v="1554220140815001"/>
    <n v="12.033650002"/>
    <n v="12.033650002"/>
    <n v="0.94160359434525431"/>
    <n v="16"/>
    <n v="5.0274313816951972E-2"/>
    <n v="0.6049834965639127"/>
    <n v="0.56965463488414003"/>
  </r>
  <r>
    <x v="1"/>
    <s v="1555820140606005"/>
    <n v="218.33238761999999"/>
    <n v="218.33238761999999"/>
    <n v="0.94160359434525431"/>
    <n v="1"/>
    <n v="2.5137156908475986E-2"/>
    <n v="5.4882554858061399"/>
    <n v="5.1677610921201209"/>
  </r>
  <r>
    <x v="1"/>
    <s v="1561120140209010"/>
    <n v="2248.5033146000001"/>
    <n v="2248.5033146000001"/>
    <n v="0.94160359434525431"/>
    <n v="3"/>
    <n v="6.2842892271189965E-3"/>
    <n v="14.130245157082136"/>
    <n v="13.305089628888162"/>
  </r>
  <r>
    <x v="1"/>
    <s v="1561120140209011"/>
    <n v="2248.5033146000001"/>
    <n v="2248.5033146000001"/>
    <n v="0.94160359434525431"/>
    <n v="3"/>
    <n v="6.2842892271189965E-3"/>
    <n v="14.130245157082136"/>
    <n v="13.305089628888162"/>
  </r>
  <r>
    <x v="1"/>
    <s v="1561220140125031"/>
    <n v="347.13672337000003"/>
    <n v="347.13672337000003"/>
    <n v="0.94160359434525431"/>
    <n v="2"/>
    <n v="6.2842892271189965E-3"/>
    <n v="2.1815075710114784"/>
    <n v="2.054115369955793"/>
  </r>
  <r>
    <x v="1"/>
    <s v="1561220140322001"/>
    <n v="37.607968175000003"/>
    <n v="37.607968175000003"/>
    <n v="0.94160359434525431"/>
    <n v="4"/>
    <n v="2.5137156908475986E-2"/>
    <n v="0.94535739702394639"/>
    <n v="0.89015192297862156"/>
  </r>
  <r>
    <x v="1"/>
    <s v="1561220140322011"/>
    <n v="54.210995474999997"/>
    <n v="54.210995474999997"/>
    <n v="1.455987851977913"/>
    <n v="18"/>
    <n v="1.9130121812254279"/>
    <n v="103.70629470003155"/>
    <n v="150.99510525688737"/>
  </r>
  <r>
    <x v="1"/>
    <s v="1561220140423001"/>
    <n v="1485.5796241999999"/>
    <n v="1485.5796241999999"/>
    <n v="0.94160359434525431"/>
    <n v="4"/>
    <n v="6.9127181498308959E-2"/>
    <n v="102.69393231226302"/>
    <n v="96.696975782675111"/>
  </r>
  <r>
    <x v="1"/>
    <s v="1561220140423016"/>
    <n v="1485.5796241999999"/>
    <n v="1485.5796241999999"/>
    <n v="0.94160359434525431"/>
    <n v="1"/>
    <n v="1.2568578454237993E-2"/>
    <n v="18.671624056775094"/>
    <n v="17.581268324122746"/>
  </r>
  <r>
    <x v="1"/>
    <s v="1561220140523001"/>
    <n v="71.932147764999996"/>
    <n v="71.932147764999996"/>
    <n v="0.94160359434525442"/>
    <n v="10"/>
    <n v="3.7705735362713981E-2"/>
    <n v="2.712254527698728"/>
    <n v="2.5538686120603127"/>
  </r>
  <r>
    <x v="1"/>
    <s v="1561220140526020"/>
    <n v="221.09813366"/>
    <n v="221.09813366"/>
    <n v="0.94160359434525442"/>
    <n v="18"/>
    <n v="1.8852867681356991E-2"/>
    <n v="4.168333858486962"/>
    <n v="3.9249181435823464"/>
  </r>
  <r>
    <x v="1"/>
    <s v="1561220140713016"/>
    <n v="128.08647231"/>
    <n v="128.08647231"/>
    <n v="0.94160359434525442"/>
    <n v="1"/>
    <n v="1.8852867681356991E-2"/>
    <n v="2.4147973142322261"/>
    <n v="2.2737818306963309"/>
  </r>
  <r>
    <x v="1"/>
    <s v="1561220140713020"/>
    <n v="128.08647231"/>
    <n v="128.08647231"/>
    <n v="0.94160359434525442"/>
    <n v="9"/>
    <n v="8.7980049179665953E-2"/>
    <n v="11.269054133083722"/>
    <n v="10.610981876582878"/>
  </r>
  <r>
    <x v="1"/>
    <s v="1561220140713028"/>
    <n v="171.78082348000001"/>
    <n v="171.78082348000001"/>
    <n v="0.94160359434525442"/>
    <n v="6"/>
    <n v="0.12568578454237994"/>
    <n v="21.590407568419881"/>
    <n v="20.329605369803144"/>
  </r>
  <r>
    <x v="1"/>
    <s v="1561220140801007"/>
    <n v="455.36773632000001"/>
    <n v="455.36773632000001"/>
    <n v="0.94160359434525431"/>
    <n v="16"/>
    <n v="2.5137156908475986E-2"/>
    <n v="11.44665023893336"/>
    <n v="10.778207008192616"/>
  </r>
  <r>
    <x v="1"/>
    <s v="1563220140109006"/>
    <n v="329.77438371"/>
    <n v="329.77438371"/>
    <n v="0.94160359434525431"/>
    <n v="6"/>
    <n v="2.5137156908475986E-2"/>
    <n v="8.2895904277142378"/>
    <n v="7.8055081423857402"/>
  </r>
  <r>
    <x v="1"/>
    <s v="1563220140117004"/>
    <n v="176.95425004000001"/>
    <n v="176.95425004000001"/>
    <n v="0.94160359434525442"/>
    <n v="4"/>
    <n v="1.8852867681356991E-2"/>
    <n v="3.3360950616578799"/>
    <n v="3.1412791011345131"/>
  </r>
  <r>
    <x v="1"/>
    <s v="1563220140117006"/>
    <n v="176.95425004000001"/>
    <n v="176.95425004000001"/>
    <n v="0.94160359434525442"/>
    <n v="6"/>
    <n v="1.8852867681356991E-2"/>
    <n v="3.3360950616578799"/>
    <n v="3.1412791011345131"/>
  </r>
  <r>
    <x v="1"/>
    <s v="1563220140117009"/>
    <n v="176.95425004000001"/>
    <n v="176.95425004000001"/>
    <n v="1.3268341684279128"/>
    <n v="9"/>
    <n v="15.45305367981357"/>
    <n v="2734.4835247392725"/>
    <n v="3628.2061736272608"/>
  </r>
  <r>
    <x v="1"/>
    <s v="1563220140120010"/>
    <n v="240.58707870000001"/>
    <n v="240.58707870000001"/>
    <n v="0.94160359434525442"/>
    <n v="4"/>
    <n v="1.8852867681356991E-2"/>
    <n v="4.5357563605753208"/>
    <n v="4.2708844921920717"/>
  </r>
  <r>
    <x v="1"/>
    <s v="1563220140120014"/>
    <n v="240.58707870000001"/>
    <n v="240.58707870000001"/>
    <n v="1.2568385087685181"/>
    <n v="9"/>
    <n v="12.916088580437329"/>
    <n v="3107.444019797847"/>
    <n v="3905.5553079243755"/>
  </r>
  <r>
    <x v="1"/>
    <s v="1563220140120018"/>
    <n v="240.58707870000001"/>
    <n v="240.58707870000001"/>
    <n v="1.3115117039655844"/>
    <n v="4"/>
    <n v="10.36540216581357"/>
    <n v="2493.78182662374"/>
    <n v="3270.6240527537088"/>
  </r>
  <r>
    <x v="1"/>
    <s v="1563220140120021"/>
    <n v="286.41158094999997"/>
    <n v="286.41158094999997"/>
    <n v="0.94160359434525442"/>
    <n v="12"/>
    <n v="4.3990024589832977E-2"/>
    <n v="12.599252488803437"/>
    <n v="11.863501429520708"/>
  </r>
  <r>
    <x v="1"/>
    <s v="1563220140126008"/>
    <n v="178.10281595999999"/>
    <n v="178.10281595999999"/>
    <n v="0.94160359434525431"/>
    <n v="2"/>
    <n v="6.2842892271189965E-3"/>
    <n v="1.1192496076569851"/>
    <n v="1.0538894535393328"/>
  </r>
  <r>
    <x v="1"/>
    <s v="1563220140302017"/>
    <n v="2415.2620135000002"/>
    <n v="2415.2620135000002"/>
    <n v="0.94160359434525431"/>
    <n v="1"/>
    <n v="6.2842892271189965E-3"/>
    <n v="15.178205052107788"/>
    <n v="14.291852432773991"/>
  </r>
  <r>
    <x v="1"/>
    <s v="1563220140309001"/>
    <n v="552.86357738000004"/>
    <n v="552.86357738000004"/>
    <n v="1.1658836340764605"/>
    <n v="15"/>
    <n v="20.324986156355948"/>
    <n v="11236.944556601926"/>
    <n v="13100.969755566754"/>
  </r>
  <r>
    <x v="1"/>
    <s v="1563220140322015"/>
    <n v="2152.4048412000002"/>
    <n v="2152.4048412000002"/>
    <n v="0.94160359434525442"/>
    <n v="24"/>
    <n v="0.13197007376949893"/>
    <n v="284.05302567499064"/>
    <n v="267.46534996021603"/>
  </r>
  <r>
    <x v="1"/>
    <s v="1563220140424005"/>
    <n v="1592.3859321"/>
    <n v="1592.3859321"/>
    <n v="0.94160359434525431"/>
    <n v="2"/>
    <n v="1.2568578454237993E-2"/>
    <n v="20.014027517023745"/>
    <n v="18.845280247354385"/>
  </r>
  <r>
    <x v="1"/>
    <s v="1563220140424007"/>
    <n v="1592.3859321"/>
    <n v="1592.3859321"/>
    <n v="0.94160359434525442"/>
    <n v="4"/>
    <n v="3.1421446135594985E-2"/>
    <n v="50.035068792559365"/>
    <n v="47.113200618385967"/>
  </r>
  <r>
    <x v="1"/>
    <s v="1563220140424009"/>
    <n v="2123.1812427999998"/>
    <n v="2123.1812427999998"/>
    <n v="0.94160359434525442"/>
    <n v="12"/>
    <n v="3.7705735362713981E-2"/>
    <n v="80.056110068094966"/>
    <n v="75.381120989417525"/>
  </r>
  <r>
    <x v="1"/>
    <s v="1563220140426002"/>
    <n v="772.45035210000003"/>
    <n v="772.45035210000003"/>
    <n v="0.94160359434525431"/>
    <n v="2"/>
    <n v="2.5137156908475986E-2"/>
    <n v="19.417205704745225"/>
    <n v="18.28331068372928"/>
  </r>
  <r>
    <x v="1"/>
    <s v="1563220140426004"/>
    <n v="772.45035210000003"/>
    <n v="772.45035210000003"/>
    <n v="0.94160359434525442"/>
    <n v="4"/>
    <n v="5.6558603044070968E-2"/>
    <n v="43.688712835676753"/>
    <n v="41.137449038390884"/>
  </r>
  <r>
    <x v="1"/>
    <s v="1563220140426006"/>
    <n v="772.45035210000003"/>
    <n v="772.45035210000003"/>
    <n v="0.94160359434525442"/>
    <n v="4"/>
    <n v="7.5411470725427962E-2"/>
    <n v="58.251617114235671"/>
    <n v="54.849932051187842"/>
  </r>
  <r>
    <x v="1"/>
    <s v="1563220140426008"/>
    <n v="772.45035210000003"/>
    <n v="772.45035210000003"/>
    <n v="0.94160359434525442"/>
    <n v="4"/>
    <n v="3.1421446135594985E-2"/>
    <n v="24.271507130931532"/>
    <n v="22.854138354661604"/>
  </r>
  <r>
    <x v="1"/>
    <s v="1563220140426012"/>
    <n v="1766.9422936000001"/>
    <n v="1766.9422936000001"/>
    <n v="0.94160359434525442"/>
    <n v="10"/>
    <n v="0.25137156908475988"/>
    <n v="444.15905682445651"/>
    <n v="418.22176436690637"/>
  </r>
  <r>
    <x v="1"/>
    <s v="1563220140426016"/>
    <n v="772.45035210000003"/>
    <n v="772.45035210000003"/>
    <n v="0.94160359434525431"/>
    <n v="2"/>
    <n v="1.2568578454237993E-2"/>
    <n v="9.7086028523726124"/>
    <n v="9.1416553418646398"/>
  </r>
  <r>
    <x v="1"/>
    <s v="1563220140606010"/>
    <n v="464.74755542999998"/>
    <n v="464.74755542999998"/>
    <n v="1.5909912574001761"/>
    <n v="9"/>
    <n v="17.169794745813569"/>
    <n v="7979.6201353517135"/>
    <n v="12695.505872718986"/>
  </r>
  <r>
    <x v="1"/>
    <s v="1563220140612016"/>
    <n v="1164.9351045000001"/>
    <n v="1164.9351045000001"/>
    <n v="0.94160359434525431"/>
    <n v="5"/>
    <n v="1.2568578454237993E-2"/>
    <n v="14.641578255004186"/>
    <n v="13.786562711799258"/>
  </r>
  <r>
    <x v="1"/>
    <s v="1563220140620008"/>
    <n v="164.06742826999999"/>
    <n v="164.06742826999999"/>
    <n v="0.94160359434525442"/>
    <n v="9"/>
    <n v="0.28279301522035483"/>
    <n v="46.39712273992258"/>
    <n v="43.687697539189038"/>
  </r>
  <r>
    <x v="1"/>
    <s v="1563220140620020"/>
    <n v="164.06742826999999"/>
    <n v="164.06742826999999"/>
    <n v="0.94160359434525431"/>
    <n v="1"/>
    <n v="6.2842892271189965E-3"/>
    <n v="1.0310471719982797"/>
    <n v="0.9708377230930898"/>
  </r>
  <r>
    <x v="1"/>
    <s v="1563220140620026"/>
    <n v="164.06742826999999"/>
    <n v="164.06742826999999"/>
    <n v="0.94160359434525442"/>
    <n v="4"/>
    <n v="0.37705735362713977"/>
    <n v="61.862830319896773"/>
    <n v="58.250263385585384"/>
  </r>
  <r>
    <x v="1"/>
    <s v="1563220140706006"/>
    <n v="243.10232078999999"/>
    <n v="243.10232078999999"/>
    <n v="0.94160359434525442"/>
    <n v="9"/>
    <n v="0.28279301522035483"/>
    <n v="68.747638303270051"/>
    <n v="64.733023329106572"/>
  </r>
  <r>
    <x v="1"/>
    <s v="1563220140706028"/>
    <n v="344.30459619999999"/>
    <n v="344.30459619999999"/>
    <n v="0.94160359434525442"/>
    <n v="24"/>
    <n v="0.11311720608814194"/>
    <n v="38.946773965449893"/>
    <n v="36.672422354019794"/>
  </r>
  <r>
    <x v="1"/>
    <s v="1563220140706032"/>
    <n v="546.70914702000005"/>
    <n v="546.70914702000005"/>
    <n v="0.94160359434525431"/>
    <n v="5"/>
    <n v="6.2842892271189965E-3"/>
    <n v="3.4356784029852019"/>
    <n v="3.2350471332652293"/>
  </r>
  <r>
    <x v="1"/>
    <s v="1563220140717007"/>
    <n v="891.09691018000001"/>
    <n v="891.09691018000001"/>
    <n v="0.94160359434525431"/>
    <n v="2"/>
    <n v="6.2842892271189965E-3"/>
    <n v="5.5999107129631982"/>
    <n v="5.2728960553386433"/>
  </r>
  <r>
    <x v="1"/>
    <s v="1563220140724005"/>
    <n v="198.30080636"/>
    <n v="198.30080636"/>
    <n v="0.94160359434525442"/>
    <n v="1"/>
    <n v="6.2842892271189971E-2"/>
    <n v="12.461796211371583"/>
    <n v="11.734072104625557"/>
  </r>
  <r>
    <x v="1"/>
    <s v="1563220140724007"/>
    <n v="72.004360885999986"/>
    <n v="72.004360885999986"/>
    <n v="1.161183602663409"/>
    <n v="36"/>
    <n v="19.188528676813569"/>
    <n v="1381.6577437166441"/>
    <n v="1604.3583164966899"/>
  </r>
  <r>
    <x v="1"/>
    <s v="1563220140808002"/>
    <n v="272.23596657000002"/>
    <n v="272.23596657000002"/>
    <n v="0.94160359434525431"/>
    <n v="2"/>
    <n v="6.2842892271189965E-3"/>
    <n v="1.7108095519501785"/>
    <n v="1.6109044233564822"/>
  </r>
  <r>
    <x v="1"/>
    <s v="1563220140808004"/>
    <n v="272.23596657000002"/>
    <n v="272.23596657000002"/>
    <n v="1.0491872735801173"/>
    <n v="4"/>
    <n v="3.2456941048847598"/>
    <n v="883.59467183385357"/>
    <n v="927.0562846912793"/>
  </r>
  <r>
    <x v="1"/>
    <s v="1563220140817001"/>
    <n v="977.82454935999999"/>
    <n v="977.82454935999999"/>
    <n v="0.94160359434525431"/>
    <n v="1"/>
    <n v="6.2842892271189965E-3"/>
    <n v="6.1449322815555352"/>
    <n v="5.7860903233208765"/>
  </r>
  <r>
    <x v="1"/>
    <s v="1563220140901015"/>
    <n v="492.62053055000001"/>
    <n v="492.62053055000001"/>
    <n v="0.94160359434525431"/>
    <n v="2"/>
    <n v="6.2842892271189965E-3"/>
    <n v="3.0957698931930095"/>
    <n v="2.9149880586963617"/>
  </r>
  <r>
    <x v="1"/>
    <s v="1563220140901021"/>
    <n v="492.62053055000001"/>
    <n v="492.62053055000001"/>
    <n v="0.94160359434525442"/>
    <n v="4"/>
    <n v="0.12568578454237994"/>
    <n v="61.9153978638602"/>
    <n v="58.299761173927251"/>
  </r>
  <r>
    <x v="1"/>
    <s v="1563220140901026"/>
    <n v="1146.0092694"/>
    <n v="1146.0092694"/>
    <n v="0.94160359434525442"/>
    <n v="5"/>
    <n v="1.8852867681356991E-2"/>
    <n v="21.605561117606797"/>
    <n v="20.343874006184631"/>
  </r>
  <r>
    <x v="1"/>
    <s v="1563220140901028"/>
    <n v="492.62053055000001"/>
    <n v="492.62053055000001"/>
    <n v="0.94160359434525442"/>
    <n v="4"/>
    <n v="0.15710723067797491"/>
    <n v="77.394247329825234"/>
    <n v="72.874701467409054"/>
  </r>
  <r>
    <x v="1"/>
    <s v="1563220140914023"/>
    <n v="277.95588896999999"/>
    <n v="277.95588896999999"/>
    <n v="0.94160359434525431"/>
    <n v="3"/>
    <n v="6.2842892271189965E-3"/>
    <n v="1.7467551986684549"/>
    <n v="1.6447509735074759"/>
  </r>
  <r>
    <x v="1"/>
    <s v="1563220140914040"/>
    <n v="277.95588896999999"/>
    <n v="277.95588896999999"/>
    <n v="0.94160359434525442"/>
    <n v="9"/>
    <n v="9.4264338406784942E-2"/>
    <n v="26.201327980026822"/>
    <n v="24.67126460261214"/>
  </r>
  <r>
    <x v="1"/>
    <s v="1563220140914043"/>
    <n v="277.95588896999999"/>
    <n v="277.95588896999999"/>
    <n v="0.94160359434525442"/>
    <n v="4"/>
    <n v="0.62842892271189965"/>
    <n v="174.67551986684549"/>
    <n v="164.4750973507476"/>
  </r>
  <r>
    <x v="1"/>
    <s v="1563220140920001"/>
    <n v="744.40264837999996"/>
    <n v="744.40264837999996"/>
    <n v="0.94160359434525431"/>
    <n v="2"/>
    <n v="6.2842892271189965E-3"/>
    <n v="4.6780415438532845"/>
    <n v="4.4048607321886752"/>
  </r>
  <r>
    <x v="1"/>
    <s v="1563220140920003"/>
    <n v="744.40264837999996"/>
    <n v="744.40264837999996"/>
    <n v="0.94160359434525431"/>
    <n v="2"/>
    <n v="6.2842892271189965E-3"/>
    <n v="4.6780415438532845"/>
    <n v="4.4048607321886752"/>
  </r>
  <r>
    <x v="1"/>
    <s v="1563220140922005"/>
    <n v="1343.0013134999999"/>
    <n v="1343.0013134999999"/>
    <n v="1.1464037633613633"/>
    <n v="2"/>
    <n v="1"/>
    <n v="1343.0013134999999"/>
    <n v="1539.621759995654"/>
  </r>
  <r>
    <x v="1"/>
    <s v="1563220140922007"/>
    <n v="1343.0013134999999"/>
    <n v="1343.0013134999999"/>
    <n v="0.94160359434525431"/>
    <n v="2"/>
    <n v="6.2842892271189965E-3"/>
    <n v="8.439808686434711"/>
    <n v="7.9469541947332232"/>
  </r>
  <r>
    <x v="1"/>
    <s v="1563220140922011"/>
    <n v="1343.0013134999999"/>
    <n v="1343.0013134999999"/>
    <n v="0.91174440052431882"/>
    <n v="2"/>
    <n v="3.0502743138169519"/>
    <n v="4096.5224099914776"/>
    <n v="3734.9813689321177"/>
  </r>
  <r>
    <x v="1"/>
    <s v="1563220141021002"/>
    <n v="302.95962951000001"/>
    <n v="302.95962951000001"/>
    <n v="0.94160359434525442"/>
    <n v="1"/>
    <n v="1.8852867681356991E-2"/>
    <n v="5.7116578079449667"/>
    <n v="5.3781175216311174"/>
  </r>
  <r>
    <x v="1"/>
    <s v="1563220141021012"/>
    <n v="302.95962951000001"/>
    <n v="302.95962951000001"/>
    <n v="0.94160359434525431"/>
    <n v="1"/>
    <n v="6.2842892271189965E-3"/>
    <n v="1.9038859359816556"/>
    <n v="1.7927058405437055"/>
  </r>
  <r>
    <x v="1"/>
    <s v="1563220141021013"/>
    <n v="302.95962951000001"/>
    <n v="302.95962951000001"/>
    <n v="0.94160359434525431"/>
    <n v="4"/>
    <n v="1.2568578454237993E-2"/>
    <n v="3.8077718719633111"/>
    <n v="3.585411681087411"/>
  </r>
  <r>
    <x v="1"/>
    <s v="1563220141219012"/>
    <n v="591.11943670000005"/>
    <n v="591.11943670000005"/>
    <n v="0.94160359434525431"/>
    <n v="1"/>
    <n v="6.2842892271189965E-3"/>
    <n v="3.7147655079944597"/>
    <n v="3.4978365544773578"/>
  </r>
  <r>
    <x v="1"/>
    <s v="1563220141219013"/>
    <n v="591.11943670000005"/>
    <n v="591.11943670000005"/>
    <n v="0.94160359434525442"/>
    <n v="1"/>
    <n v="1.8852867681356991E-2"/>
    <n v="11.14429652398338"/>
    <n v="10.493509663432075"/>
  </r>
  <r>
    <x v="1"/>
    <s v="1563220141227010"/>
    <n v="375.61461321000002"/>
    <n v="375.61461321000002"/>
    <n v="0.94160359434525442"/>
    <n v="4"/>
    <n v="3.7705735362713981E-2"/>
    <n v="14.162825204064431"/>
    <n v="13.335767118230629"/>
  </r>
  <r>
    <x v="1"/>
    <s v="1563220141228001"/>
    <n v="511.37922587000003"/>
    <n v="511.37922587000003"/>
    <n v="0.94160359434525442"/>
    <n v="1"/>
    <n v="3.7705735362713981E-2"/>
    <n v="19.281929760643759"/>
    <n v="18.155934368534894"/>
  </r>
  <r>
    <x v="1"/>
    <s v="1563220141228002"/>
    <n v="511.37922587000003"/>
    <n v="511.37922587000003"/>
    <n v="0.94160359434525431"/>
    <n v="4"/>
    <n v="1.2568578454237993E-2"/>
    <n v="6.4273099202145865"/>
    <n v="6.0519781228449645"/>
  </r>
  <r>
    <x v="1"/>
    <s v="1563220141228004"/>
    <n v="511.37922587000003"/>
    <n v="511.37922587000003"/>
    <n v="0.94160359434525431"/>
    <n v="3"/>
    <n v="6.2842892271189965E-3"/>
    <n v="3.2136549601072932"/>
    <n v="3.0259890614224823"/>
  </r>
  <r>
    <x v="1"/>
    <s v="1563220141228010"/>
    <n v="511.37922587000003"/>
    <n v="511.37922587000003"/>
    <n v="0.94160359434525431"/>
    <n v="1"/>
    <n v="6.2842892271189965E-3"/>
    <n v="3.2136549601072932"/>
    <n v="3.0259890614224823"/>
  </r>
  <r>
    <x v="1"/>
    <s v="1563220141228011"/>
    <n v="511.37922587000003"/>
    <n v="511.37922587000003"/>
    <n v="0.94160359434525442"/>
    <n v="2"/>
    <n v="3.1421446135594985E-2"/>
    <n v="16.068274800536468"/>
    <n v="15.129945307112415"/>
  </r>
  <r>
    <x v="1"/>
    <s v="1563220141228014"/>
    <n v="3.2893980704999999"/>
    <n v="3.2893980704999999"/>
    <n v="0.94160359434525442"/>
    <n v="2"/>
    <n v="0.31421446135594983"/>
    <n v="1.0335764429074581"/>
    <n v="0.97321929367224524"/>
  </r>
  <r>
    <x v="1"/>
    <s v="1563220141228015"/>
    <n v="511.37922587000003"/>
    <n v="511.37922587000003"/>
    <n v="0.94160359434525442"/>
    <n v="4"/>
    <n v="4.3990024589832977E-2"/>
    <n v="22.495584720751054"/>
    <n v="21.181923429957379"/>
  </r>
  <r>
    <x v="1"/>
    <s v="1563220141228022"/>
    <n v="663.97327590999998"/>
    <n v="663.97327590999998"/>
    <n v="1.4585147372763643"/>
    <n v="12"/>
    <n v="10.83850616335595"/>
    <n v="7196.4784432541755"/>
    <n v="10496.169865977883"/>
  </r>
  <r>
    <x v="1"/>
    <s v="1563220141228025"/>
    <n v="511.37922587000003"/>
    <n v="511.37922587000003"/>
    <n v="1.4837964282825751"/>
    <n v="25"/>
    <n v="7.9430961957711901"/>
    <n v="4061.9343836044136"/>
    <n v="6027.0837303104117"/>
  </r>
  <r>
    <x v="1"/>
    <s v="1563620140617011"/>
    <n v="523.59321313999999"/>
    <n v="523.59321313999999"/>
    <n v="0.94160359434525431"/>
    <n v="4"/>
    <n v="5.0274313816951972E-2"/>
    <n v="26.32328950982658"/>
    <n v="24.786104017443435"/>
  </r>
  <r>
    <x v="1"/>
    <s v="1563620140617013"/>
    <n v="121.67039798"/>
    <n v="121.67039798"/>
    <n v="0.94160359434525442"/>
    <n v="9"/>
    <n v="0.94264338406784953"/>
    <n v="114.69179569274925"/>
    <n v="107.99420706620427"/>
  </r>
  <r>
    <x v="1"/>
    <s v="1563620140921002"/>
    <n v="326.24694038000001"/>
    <n v="326.24694038000001"/>
    <n v="0.94160359434525431"/>
    <n v="4"/>
    <n v="1.2568578454237993E-2"/>
    <n v="4.1004602656211349"/>
    <n v="3.8610081245787566"/>
  </r>
  <r>
    <x v="1"/>
    <s v="1563620140921009"/>
    <n v="326.24694038000001"/>
    <n v="326.24694038000001"/>
    <n v="1.1974588482349029"/>
    <n v="9"/>
    <n v="2.0113205479355951"/>
    <n v="656.18717488741311"/>
    <n v="785.7571386671965"/>
  </r>
  <r>
    <x v="1"/>
    <s v="1563620141018040"/>
    <n v="340.86796306999997"/>
    <n v="340.86796306999997"/>
    <n v="0.94160359434525442"/>
    <n v="9"/>
    <n v="1.8852867681356991E-2"/>
    <n v="6.4263386045723907"/>
    <n v="6.05106352854503"/>
  </r>
  <r>
    <x v="1"/>
    <s v="1563620141226008"/>
    <n v="111.60429763"/>
    <n v="111.60429763"/>
    <n v="0.94160359434525431"/>
    <n v="3"/>
    <n v="1.2568578454237993E-2"/>
    <n v="1.4027073705927824"/>
    <n v="1.3207943019647446"/>
  </r>
  <r>
    <x v="1"/>
    <s v="1565120140614015"/>
    <n v="102.3622605"/>
    <n v="102.3622605"/>
    <n v="0.94160359434525431"/>
    <n v="4"/>
    <n v="6.9127181498308959E-2"/>
    <n v="7.0760145601606821"/>
    <n v="6.6628007434866516"/>
  </r>
  <r>
    <x v="1"/>
    <s v="1565120140614019"/>
    <n v="102.3622605"/>
    <n v="102.3622605"/>
    <n v="0.94160359434525431"/>
    <n v="2"/>
    <n v="6.2842892271189965E-3"/>
    <n v="0.64327405092369838"/>
    <n v="0.60570915849878659"/>
  </r>
  <r>
    <x v="1"/>
    <s v="1565120140614032"/>
    <n v="102.3622605"/>
    <n v="102.3622605"/>
    <n v="0.94160359434525431"/>
    <n v="2"/>
    <n v="2.5137156908475986E-2"/>
    <n v="2.5730962036947935"/>
    <n v="2.4228366339951464"/>
  </r>
  <r>
    <x v="1"/>
    <s v="1565120140614038"/>
    <n v="263.16613423000001"/>
    <n v="263.16613423000001"/>
    <n v="0.94160359434525442"/>
    <n v="3"/>
    <n v="0.15082294145085592"/>
    <n v="39.69149045481938"/>
    <n v="37.373650077178283"/>
  </r>
  <r>
    <x v="1"/>
    <s v="1565120140719004"/>
    <n v="1659.7287744"/>
    <n v="1659.7287744"/>
    <n v="0.94160359434525431"/>
    <n v="2"/>
    <n v="6.2842892271189965E-3"/>
    <n v="10.430215656901336"/>
    <n v="9.8211285523344447"/>
  </r>
  <r>
    <x v="1"/>
    <s v="1565120140719016"/>
    <n v="1052.5921478"/>
    <n v="1052.5921478"/>
    <n v="0.94160359434525442"/>
    <n v="5"/>
    <n v="3.1421446135594985E-2"/>
    <n v="33.073967474847933"/>
    <n v="31.142566653574853"/>
  </r>
  <r>
    <x v="1"/>
    <s v="1565120140719030"/>
    <n v="850.21327220000001"/>
    <n v="850.21327220000001"/>
    <n v="0.94160359434525442"/>
    <n v="3"/>
    <n v="1.8852867681356991E-2"/>
    <n v="16.028958321720154"/>
    <n v="15.092924769341973"/>
  </r>
  <r>
    <x v="1"/>
    <s v="1565120140719037"/>
    <n v="850.21327220000001"/>
    <n v="850.21327220000001"/>
    <n v="0.94160359434525442"/>
    <n v="5"/>
    <n v="1.8852867681356991E-2"/>
    <n v="16.028958321720154"/>
    <n v="15.092924769341973"/>
  </r>
  <r>
    <x v="1"/>
    <s v="1565120140725010"/>
    <n v="98.301934927999994"/>
    <n v="98.301934927999994"/>
    <n v="0.94160359434525431"/>
    <n v="2"/>
    <n v="6.2842892271189965E-3"/>
    <n v="0.61775779067298298"/>
    <n v="0.58168295613246401"/>
  </r>
  <r>
    <x v="1"/>
    <s v="1565120140725019"/>
    <n v="98.301934927999994"/>
    <n v="98.301934927999994"/>
    <n v="1.1648860246346329"/>
    <n v="2"/>
    <n v="1.9999752706355951"/>
    <n v="196.60143891162946"/>
    <n v="229.01826861121666"/>
  </r>
  <r>
    <x v="1"/>
    <s v="1565120140725031"/>
    <n v="98.301934927999994"/>
    <n v="98.301934927999994"/>
    <n v="0.94160359434525431"/>
    <n v="3"/>
    <n v="1.2568578454237993E-2"/>
    <n v="1.235515581345966"/>
    <n v="1.163365912264928"/>
  </r>
  <r>
    <x v="1"/>
    <s v="1565120140725046"/>
    <n v="98.301934927999994"/>
    <n v="98.301934927999994"/>
    <n v="0.94160359434525431"/>
    <n v="4"/>
    <n v="6.2842892271189965E-3"/>
    <n v="0.61775779067298298"/>
    <n v="0.58168295613246401"/>
  </r>
  <r>
    <x v="1"/>
    <s v="1565120140725055"/>
    <n v="117.50332324999999"/>
    <n v="117.50332324999999"/>
    <n v="0.94160359434525442"/>
    <n v="12"/>
    <n v="0.22623441217628387"/>
    <n v="26.583295264223619"/>
    <n v="25.030926370334139"/>
  </r>
  <r>
    <x v="1"/>
    <s v="1565120140725058"/>
    <n v="213.51026483000001"/>
    <n v="213.51026483000001"/>
    <n v="0.94160359434525442"/>
    <n v="3"/>
    <n v="7.5411470725427962E-2"/>
    <n v="16.101123085805916"/>
    <n v="15.160875370590205"/>
  </r>
  <r>
    <x v="1"/>
    <s v="1565120140725059"/>
    <n v="98.301934927999994"/>
    <n v="98.301934927999994"/>
    <n v="0.94160359434525442"/>
    <n v="2"/>
    <n v="1.8852867681356991E-2"/>
    <n v="1.8532733720189489"/>
    <n v="1.7450488683973921"/>
  </r>
  <r>
    <x v="1"/>
    <s v="1565120140809014"/>
    <n v="503.67768411999998"/>
    <n v="503.67768411999998"/>
    <n v="1.2103021553726667"/>
    <n v="4"/>
    <n v="3.17932273021357"/>
    <n v="1601.3539098240465"/>
    <n v="1938.1220885744904"/>
  </r>
  <r>
    <x v="1"/>
    <s v="1565220140615003"/>
    <n v="97.545466464"/>
    <n v="97.545466464"/>
    <n v="0.94160359434525442"/>
    <n v="4"/>
    <n v="0.15082294145085592"/>
    <n v="14.712094177296303"/>
    <n v="13.852960757688088"/>
  </r>
  <r>
    <x v="1"/>
    <s v="1565220140615010"/>
    <n v="97.545466464"/>
    <n v="97.545466464"/>
    <n v="0.94160359434525442"/>
    <n v="16"/>
    <n v="0.37705735362713977"/>
    <n v="36.780235443240748"/>
    <n v="34.632401894220209"/>
  </r>
  <r>
    <x v="1"/>
    <s v="1565220140629006"/>
    <n v="15.905890499"/>
    <n v="15.905890499"/>
    <n v="0.94160359434525442"/>
    <n v="2"/>
    <n v="1.8852867681356991E-2"/>
    <n v="0.29987164893180029"/>
    <n v="0.28236022247642145"/>
  </r>
  <r>
    <x v="1"/>
    <s v="1565220140629008"/>
    <n v="15.905890499"/>
    <n v="15.905890499"/>
    <n v="0.94160359434525442"/>
    <n v="6"/>
    <n v="4.3990024589832977E-2"/>
    <n v="0.69970051417420076"/>
    <n v="0.65884051911165009"/>
  </r>
  <r>
    <x v="1"/>
    <s v="1565220140629014"/>
    <n v="15.905890499"/>
    <n v="15.905890499"/>
    <n v="1.0993375730941801"/>
    <n v="5"/>
    <n v="1.0188528676813571"/>
    <n v="16.2057621479318"/>
    <n v="17.815603229848872"/>
  </r>
  <r>
    <x v="1"/>
    <s v="1565220140720005"/>
    <n v="371.41966101999998"/>
    <n v="371.41966101999998"/>
    <n v="0.94160359434525442"/>
    <n v="9"/>
    <n v="3.7705735362713981E-2"/>
    <n v="14.004651446929053"/>
    <n v="13.186830139980865"/>
  </r>
  <r>
    <x v="1"/>
    <s v="1565220140720008"/>
    <n v="371.41966101999998"/>
    <n v="371.41966101999998"/>
    <n v="0.94160359434525431"/>
    <n v="2"/>
    <n v="1.2568578454237993E-2"/>
    <n v="4.6682171489763507"/>
    <n v="4.3956100466602877"/>
  </r>
  <r>
    <x v="1"/>
    <s v="1565220140720023"/>
    <n v="702.14155206999999"/>
    <n v="702.14155206999999"/>
    <n v="0.94160359434525442"/>
    <n v="2"/>
    <n v="3.7705735362713981E-2"/>
    <n v="26.474763549516677"/>
    <n v="24.92873251766563"/>
  </r>
  <r>
    <x v="1"/>
    <s v="1565220140720028"/>
    <n v="1363.5853342"/>
    <n v="1363.5853342"/>
    <n v="0.94160359434525442"/>
    <n v="4"/>
    <n v="1.8852867681356991E-2"/>
    <n v="25.707493877911553"/>
    <n v="24.20626863705014"/>
  </r>
  <r>
    <x v="1"/>
    <s v="1565220140720029"/>
    <n v="371.41966101999998"/>
    <n v="371.41966101999998"/>
    <n v="0.94160359434525442"/>
    <n v="16"/>
    <n v="0.17596009835933191"/>
    <n v="65.355040085668918"/>
    <n v="61.538540653244041"/>
  </r>
  <r>
    <x v="1"/>
    <s v="1565220140720034"/>
    <n v="371.41966101999998"/>
    <n v="371.41966101999998"/>
    <n v="0.94160359434525431"/>
    <n v="3"/>
    <n v="2.5137156908475986E-2"/>
    <n v="9.3364342979527013"/>
    <n v="8.7912200933205753"/>
  </r>
  <r>
    <x v="1"/>
    <s v="1565220140727016"/>
    <n v="180.13157627000001"/>
    <n v="180.13157627000001"/>
    <n v="0.94160359434525442"/>
    <n v="5"/>
    <n v="9.4264338406784942E-2"/>
    <n v="16.979983863262873"/>
    <n v="15.988413837572741"/>
  </r>
  <r>
    <x v="1"/>
    <s v="1565220140727019"/>
    <n v="68.584531233999996"/>
    <n v="68.584531233999996"/>
    <n v="0.94160359434525442"/>
    <n v="4"/>
    <n v="7.5411470725427962E-2"/>
    <n v="5.1720603693699907"/>
    <n v="4.870030633969427"/>
  </r>
  <r>
    <x v="1"/>
    <s v="1565220140727029"/>
    <n v="68.584531233999996"/>
    <n v="68.584531233999996"/>
    <n v="0.94160359434525442"/>
    <n v="9"/>
    <n v="0.34563590749154482"/>
    <n v="23.705276692945791"/>
    <n v="22.320973739026542"/>
  </r>
  <r>
    <x v="1"/>
    <s v="1565220140727035"/>
    <n v="96.471292493000007"/>
    <n v="96.471292493000007"/>
    <n v="0.94160359434525442"/>
    <n v="4"/>
    <n v="9.4264338406784942E-2"/>
    <n v="9.093802562100084"/>
    <n v="8.5627571787395222"/>
  </r>
  <r>
    <x v="1"/>
    <s v="1565220140728001"/>
    <n v="36.227678028000007"/>
    <n v="36.227678028000007"/>
    <n v="0.94160359434525442"/>
    <n v="36"/>
    <n v="8.7980049179665953E-2"/>
    <n v="3.1873128945685445"/>
    <n v="3.0011852778287182"/>
  </r>
  <r>
    <x v="1"/>
    <s v="1565220140803003"/>
    <n v="1419.5335994"/>
    <n v="1419.5335994"/>
    <n v="0.94160359434525431"/>
    <n v="3"/>
    <n v="2.5137156908475986E-2"/>
    <n v="35.68303882497149"/>
    <n v="33.599277614754413"/>
  </r>
  <r>
    <x v="1"/>
    <s v="1565220140812001"/>
    <n v="187.34364993"/>
    <n v="187.34364993"/>
    <n v="1.2164369198758849"/>
    <n v="36"/>
    <n v="3.0377057353627142"/>
    <n v="569.09487987614557"/>
    <n v="692.26802279367519"/>
  </r>
  <r>
    <x v="1"/>
    <s v="1565220140815008"/>
    <n v="1516.6524578999999"/>
    <n v="1516.6524578999999"/>
    <n v="0.94160359434525442"/>
    <n v="2"/>
    <n v="3.7705735362713981E-2"/>
    <n v="57.186496214787105"/>
    <n v="53.847010383854823"/>
  </r>
  <r>
    <x v="1"/>
    <s v="1565220140824017"/>
    <n v="935.4583007"/>
    <n v="935.4583007"/>
    <n v="0.94160359434525431"/>
    <n v="1"/>
    <n v="2.5137156908475986E-2"/>
    <n v="23.51476208603221"/>
    <n v="22.141584500381438"/>
  </r>
  <r>
    <x v="1"/>
    <s v="1565220140824029"/>
    <n v="1789.5210615000001"/>
    <n v="1789.5210615000001"/>
    <n v="0.94160359434525442"/>
    <n v="8"/>
    <n v="5.6558603044070968E-2"/>
    <n v="101.21281135638301"/>
    <n v="95.302346966958439"/>
  </r>
  <r>
    <x v="1"/>
    <s v="1565220140824034"/>
    <n v="935.4583007"/>
    <n v="935.4583007"/>
    <n v="0.94160359434525442"/>
    <n v="16"/>
    <n v="0.12568578454237994"/>
    <n v="117.57381043016106"/>
    <n v="110.70792250190722"/>
  </r>
  <r>
    <x v="1"/>
    <s v="1565220140914003"/>
    <n v="8.0217584532000004"/>
    <n v="8.0217584532000004"/>
    <n v="1.4109584778597133"/>
    <n v="4"/>
    <n v="1.1424455525999999"/>
    <n v="9.1644222688897958"/>
    <n v="12.930619294976406"/>
  </r>
  <r>
    <x v="1"/>
    <s v="1565220140914007"/>
    <n v="8.0217584532000004"/>
    <n v="8.0217584532000004"/>
    <n v="1.841109095312037"/>
    <n v="1"/>
    <n v="1.2681313371423799"/>
    <n v="10.172643273489706"/>
    <n v="18.728946054186711"/>
  </r>
  <r>
    <x v="1"/>
    <s v="1565220140914013"/>
    <n v="8.0217584532000004"/>
    <n v="8.0217584532000004"/>
    <n v="0.94160359434525442"/>
    <n v="9"/>
    <n v="3.7705735362713981E-2"/>
    <n v="0.30246630137997305"/>
    <n v="0.28480335654769762"/>
  </r>
  <r>
    <x v="1"/>
    <s v="1565220140919016"/>
    <n v="19.500285133999999"/>
    <n v="19.500285133999999"/>
    <n v="0.94160359434525431"/>
    <n v="2"/>
    <n v="1.2568578454237993E-2"/>
    <n v="0.24509086358668983"/>
    <n v="0.23077843809440954"/>
  </r>
  <r>
    <x v="1"/>
    <s v="1565220140920007"/>
    <n v="1211.5594495"/>
    <n v="1211.5594495"/>
    <n v="0.94160359434525431"/>
    <n v="1"/>
    <n v="5.0274313816951972E-2"/>
    <n v="60.910319972056577"/>
    <n v="57.353376218408002"/>
  </r>
  <r>
    <x v="1"/>
    <s v="1565220140927022"/>
    <n v="7.8058532120999997"/>
    <n v="7.8058532120999997"/>
    <n v="0.94160359434525431"/>
    <n v="6"/>
    <n v="6.2842892271189965E-3"/>
    <n v="4.9054239249272241E-2"/>
    <n v="4.6189647994986795E-2"/>
  </r>
  <r>
    <x v="1"/>
    <s v="1565220141007005"/>
    <n v="43.937947436999998"/>
    <n v="43.937947436999998"/>
    <n v="1.0526367431217392"/>
    <n v="4"/>
    <n v="1.0502743138169519"/>
    <n v="46.146897594920475"/>
    <n v="48.575919989489506"/>
  </r>
  <r>
    <x v="1"/>
    <s v="1565220141009006"/>
    <n v="205.10054713"/>
    <n v="205.10054713"/>
    <n v="0.94160359434525442"/>
    <n v="6"/>
    <n v="3.1421446135594985E-2"/>
    <n v="6.4445557940263551"/>
    <n v="6.0682168996137511"/>
  </r>
  <r>
    <x v="1"/>
    <s v="1565220141019008"/>
    <n v="99.406284943000003"/>
    <n v="99.406284943000003"/>
    <n v="0.94160359434525431"/>
    <n v="2"/>
    <n v="1.2568578454237993E-2"/>
    <n v="1.2493956911504325"/>
    <n v="1.1764354735467204"/>
  </r>
  <r>
    <x v="1"/>
    <s v="1565220141019010"/>
    <n v="9.7343111509"/>
    <n v="9.7343111509"/>
    <n v="1.2345886683694798"/>
    <n v="4"/>
    <n v="1.1173851747000001"/>
    <n v="10.876974965932556"/>
    <n v="13.428590039078841"/>
  </r>
  <r>
    <x v="1"/>
    <s v="1565220141206019"/>
    <n v="296.89058709"/>
    <n v="296.89058709"/>
    <n v="0.94160359434525431"/>
    <n v="9"/>
    <n v="2.5137156908475986E-2"/>
    <n v="7.4629852723308847"/>
    <n v="7.0271737569724575"/>
  </r>
  <r>
    <x v="1"/>
    <s v="1565220141206026"/>
    <n v="783.47760980999999"/>
    <n v="783.47760980999999"/>
    <n v="0.94160359434525442"/>
    <n v="3"/>
    <n v="3.1421446135594985E-2"/>
    <n v="24.617999515089618"/>
    <n v="23.180396828998116"/>
  </r>
  <r>
    <x v="1"/>
    <s v="1565220141214021"/>
    <n v="346.07872402999999"/>
    <n v="346.07872402999999"/>
    <n v="0.94160359434525442"/>
    <n v="4"/>
    <n v="6.2842892271189971E-2"/>
    <n v="21.748587971568174"/>
    <n v="20.478548605962558"/>
  </r>
  <r>
    <x v="1"/>
    <s v="1565220141214051"/>
    <n v="346.07872402999999"/>
    <n v="346.07872402999999"/>
    <n v="1.543235835248433"/>
    <n v="3"/>
    <n v="0.96461153560000001"/>
    <n v="333.83152942506689"/>
    <n v="515.18077914455489"/>
  </r>
  <r>
    <x v="1"/>
    <s v="1565220141219009"/>
    <n v="26.926589171"/>
    <n v="26.926589171"/>
    <n v="1.4109584779832165"/>
    <n v="5"/>
    <n v="2"/>
    <n v="53.853178342"/>
    <n v="75.984598547987034"/>
  </r>
  <r>
    <x v="1"/>
    <s v="1565220141222001"/>
    <n v="200.94446225999999"/>
    <n v="200.94446225999999"/>
    <n v="0.94160359434525431"/>
    <n v="2"/>
    <n v="6.2842892271189965E-3"/>
    <n v="1.2627931194297377"/>
    <n v="1.1890505401694971"/>
  </r>
  <r>
    <x v="1"/>
    <s v="1565220141226024"/>
    <n v="30.470629195000001"/>
    <n v="30.470629195000001"/>
    <n v="1.3668660255462408"/>
    <n v="3"/>
    <n v="1"/>
    <n v="30.470629195000001"/>
    <n v="41.649267823662903"/>
  </r>
  <r>
    <x v="1"/>
    <s v="1565220141226027"/>
    <n v="30.470629195000001"/>
    <n v="30.470629195000001"/>
    <n v="0.94160359434525431"/>
    <n v="6"/>
    <n v="1.2568578454237993E-2"/>
    <n v="0.38297249358735219"/>
    <n v="0.36060827649721566"/>
  </r>
  <r>
    <x v="1"/>
    <s v="1566520140817003"/>
    <n v="323.14649186999998"/>
    <n v="323.14649186999998"/>
    <n v="1.5060054217161223"/>
    <n v="9"/>
    <n v="3.4713216920339249"/>
    <n v="1121.7454269329953"/>
    <n v="1689.3546947463572"/>
  </r>
  <r>
    <x v="1"/>
    <s v="1566520140817029"/>
    <n v="323.14649186999998"/>
    <n v="323.14649186999998"/>
    <n v="1.7534453617329724"/>
    <n v="2"/>
    <n v="1.0077855775542381"/>
    <n v="325.66237394383387"/>
    <n v="571.03117908276431"/>
  </r>
  <r>
    <x v="1"/>
    <s v="1566520140817031"/>
    <n v="323.14649186999998"/>
    <n v="323.14649186999998"/>
    <n v="0.94160359434525442"/>
    <n v="9"/>
    <n v="0.21995012294916488"/>
    <n v="71.076110617397802"/>
    <n v="66.925521229422671"/>
  </r>
  <r>
    <x v="1"/>
    <s v="1566520140817034"/>
    <n v="1170.4926575"/>
    <n v="1170.4926575"/>
    <n v="0.94160359434525431"/>
    <n v="4"/>
    <n v="5.0274313816951972E-2"/>
    <n v="58.845715183593079"/>
    <n v="55.409336928688347"/>
  </r>
  <r>
    <x v="1"/>
    <s v="1566520140907010"/>
    <n v="2886.3285289"/>
    <n v="2886.3285289"/>
    <n v="1.168449989505987"/>
    <n v="4"/>
    <n v="0.53724393059999997"/>
    <n v="1550.6624838691516"/>
    <n v="1811.8715630042379"/>
  </r>
  <r>
    <x v="1"/>
    <s v="1566520141217005"/>
    <n v="2365.8258423000002"/>
    <n v="2365.8258423000002"/>
    <n v="1.0136734979317288"/>
    <n v="3"/>
    <n v="1.0062842892271191"/>
    <n v="2380.6933761540063"/>
    <n v="2413.2457821089283"/>
  </r>
  <r>
    <x v="1"/>
    <s v="1604720140622005"/>
    <n v="296.46202923999999"/>
    <n v="296.46202923999999"/>
    <n v="0.94160359434525431"/>
    <n v="2"/>
    <n v="6.2842892271189965E-3"/>
    <n v="1.8630531366027689"/>
    <n v="1.7542575298813674"/>
  </r>
  <r>
    <x v="1"/>
    <s v="1604720140901018"/>
    <n v="345.74080999"/>
    <n v="345.74080999"/>
    <n v="1.5432358352941429"/>
    <n v="1"/>
    <n v="1"/>
    <n v="345.74080999"/>
    <n v="533.55960770019124"/>
  </r>
  <r>
    <x v="1"/>
    <s v="1605020140412009"/>
    <n v="194.05642674000001"/>
    <n v="194.05642674000001"/>
    <n v="1.3171100739307708"/>
    <n v="4"/>
    <n v="10.150822941450857"/>
    <n v="1969.8324284883695"/>
    <n v="2594.4861355175462"/>
  </r>
  <r>
    <x v="1"/>
    <s v="1605020140524012"/>
    <n v="587.33405072000005"/>
    <n v="587.33405072000005"/>
    <n v="0.94160359434525442"/>
    <n v="16"/>
    <n v="7.5411470725427962E-2"/>
    <n v="44.291724571918309"/>
    <n v="41.705247056668306"/>
  </r>
  <r>
    <x v="1"/>
    <s v="1605020140816010"/>
    <n v="429.76370774999998"/>
    <n v="429.76370774999998"/>
    <n v="0.94160359434525442"/>
    <n v="35"/>
    <n v="0.23880299063052188"/>
    <n v="102.62885867516158"/>
    <n v="96.635702212083288"/>
  </r>
  <r>
    <x v="1"/>
    <s v="1657320140509001"/>
    <n v="99.381240843"/>
    <n v="99.381240843"/>
    <n v="0.94160359434525431"/>
    <n v="2"/>
    <n v="6.2842892271189965E-3"/>
    <n v="0.62454046120738338"/>
    <n v="0.58806954308691506"/>
  </r>
  <r>
    <x v="1"/>
    <s v="1657320140523001"/>
    <n v="473.66485010000002"/>
    <n v="473.66485010000002"/>
    <n v="0.94160359434525442"/>
    <n v="1"/>
    <n v="6.2842892271189971E-2"/>
    <n v="29.766469147483647"/>
    <n v="28.028214340237724"/>
  </r>
  <r>
    <x v="1"/>
    <s v="1657320140523003"/>
    <n v="473.66485010000002"/>
    <n v="473.66485010000002"/>
    <n v="0.94160359434525431"/>
    <n v="1"/>
    <n v="1.2568578454237993E-2"/>
    <n v="5.9532938294967286"/>
    <n v="5.6056428680475436"/>
  </r>
  <r>
    <x v="1"/>
    <s v="1657320140526004"/>
    <n v="838.98407512000006"/>
    <n v="838.98407512000006"/>
    <n v="0.94160359434525442"/>
    <n v="4"/>
    <n v="0.18852867681356988"/>
    <n v="158.17255755003032"/>
    <n v="148.93584871589016"/>
  </r>
  <r>
    <x v="1"/>
    <s v="1657320140718006"/>
    <n v="572.63731460999998"/>
    <n v="572.63731460999998"/>
    <n v="0.88240706094520338"/>
    <n v="9"/>
    <n v="2.0188528676813569"/>
    <n v="1156.0704847417499"/>
    <n v="1020.124758686464"/>
  </r>
  <r>
    <x v="1"/>
    <s v="1657420140308004"/>
    <n v="289.58275530999998"/>
    <n v="289.58275530999998"/>
    <n v="0.94160359434525442"/>
    <n v="9"/>
    <n v="0.62842892271189965"/>
    <n v="181.98217895540694"/>
    <n v="171.35507381119248"/>
  </r>
  <r>
    <x v="1"/>
    <s v="1657420140321007"/>
    <n v="56.372072158000002"/>
    <n v="56.372072158000002"/>
    <n v="0.94160359434525431"/>
    <n v="6"/>
    <n v="1.2568578454237993E-2"/>
    <n v="0.70851681154578827"/>
    <n v="0.66714197640555339"/>
  </r>
  <r>
    <x v="1"/>
    <s v="1657420140508008"/>
    <n v="170.96728807"/>
    <n v="170.96728807"/>
    <n v="0.94160359434525431"/>
    <n v="2"/>
    <n v="6.2842892271189965E-3"/>
    <n v="1.0744078866080511"/>
    <n v="1.0116663278230293"/>
  </r>
  <r>
    <x v="1"/>
    <s v="1657420140705016"/>
    <n v="94.682868654000004"/>
    <n v="94.682868654000004"/>
    <n v="0.9816021452552115"/>
    <n v="12"/>
    <n v="11.12568578454238"/>
    <n v="1053.4118458235012"/>
    <n v="1034.0313276976008"/>
  </r>
  <r>
    <x v="1"/>
    <s v="1657420140725011"/>
    <n v="115.51440863000001"/>
    <n v="115.51440863000001"/>
    <n v="0.94160359434525431"/>
    <n v="1"/>
    <n v="1.2568578454237993E-2"/>
    <n v="1.4518519074610614"/>
    <n v="1.367068974522349"/>
  </r>
  <r>
    <x v="1"/>
    <s v="1657420140725024"/>
    <n v="115.51440863000001"/>
    <n v="115.51440863000001"/>
    <n v="0.94160359434525431"/>
    <n v="1"/>
    <n v="1.2568578454237993E-2"/>
    <n v="1.4518519074610614"/>
    <n v="1.367068974522349"/>
  </r>
  <r>
    <x v="1"/>
    <s v="1657420140725025"/>
    <n v="115.51440863000001"/>
    <n v="115.51440863000001"/>
    <n v="0.94160359434525431"/>
    <n v="1"/>
    <n v="6.2842892271189965E-3"/>
    <n v="0.7259259537305307"/>
    <n v="0.68353448726117449"/>
  </r>
  <r>
    <x v="1"/>
    <s v="1657420140830007"/>
    <n v="154.75544421000001"/>
    <n v="154.75544421000001"/>
    <n v="0.94160359434525442"/>
    <n v="4"/>
    <n v="0.18852867681356988"/>
    <n v="29.175839126607535"/>
    <n v="27.472074989652562"/>
  </r>
  <r>
    <x v="1"/>
    <s v="1657420140830014"/>
    <n v="154.75544421000001"/>
    <n v="154.75544421000001"/>
    <n v="0.94160359434525431"/>
    <n v="3"/>
    <n v="6.2842892271189965E-3"/>
    <n v="0.97252797088691789"/>
    <n v="0.91573583298841876"/>
  </r>
  <r>
    <x v="1"/>
    <s v="1657420140913005"/>
    <n v="170.27759800999999"/>
    <n v="170.27759800999999"/>
    <n v="0.94160359434525431"/>
    <n v="1"/>
    <n v="6.2842892271189965E-3"/>
    <n v="1.0700736747939421"/>
    <n v="1.0075852184002108"/>
  </r>
  <r>
    <x v="1"/>
    <s v="1657420140913013"/>
    <n v="170.27759800999999"/>
    <n v="170.27759800999999"/>
    <n v="0.94160359434525442"/>
    <n v="1"/>
    <n v="1.8852867681356991E-2"/>
    <n v="3.2102210243818261"/>
    <n v="3.0227556552006321"/>
  </r>
  <r>
    <x v="1"/>
    <s v="1657420140913015"/>
    <n v="170.27759800999999"/>
    <n v="170.27759800999999"/>
    <n v="0.94160359434525442"/>
    <n v="1"/>
    <n v="3.1421446135594985E-2"/>
    <n v="5.3503683739697108"/>
    <n v="5.0379260920010545"/>
  </r>
  <r>
    <x v="1"/>
    <s v="1657420141006003"/>
    <n v="1859.8058877000001"/>
    <n v="1859.8058877000001"/>
    <n v="0.94160359434525442"/>
    <n v="1"/>
    <n v="4.3990024589832977E-2"/>
    <n v="81.812906732239156"/>
    <n v="77.035327042909458"/>
  </r>
  <r>
    <x v="1"/>
    <s v="1657420141006007"/>
    <n v="1859.8058877000001"/>
    <n v="1859.8058877000001"/>
    <n v="0.99208017983194907"/>
    <n v="1"/>
    <n v="1"/>
    <n v="1859.8058877000001"/>
    <n v="1845.0765595219339"/>
  </r>
  <r>
    <x v="1"/>
    <s v="1657420141006008"/>
    <n v="1859.8058877000001"/>
    <n v="1859.8058877000001"/>
    <n v="0.94160359434525431"/>
    <n v="1"/>
    <n v="6.2842892271189965E-3"/>
    <n v="11.687558104605593"/>
    <n v="11.005046720415635"/>
  </r>
  <r>
    <x v="1"/>
    <s v="1657420141112005"/>
    <n v="3101.9439929"/>
    <n v="3101.9439929"/>
    <n v="0.94160359434525442"/>
    <n v="1"/>
    <n v="0.12568578454237994"/>
    <n v="389.87026435415913"/>
    <n v="367.10324224421078"/>
  </r>
  <r>
    <x v="1"/>
    <s v="1657420141112006"/>
    <n v="3101.9439929"/>
    <n v="3101.9439929"/>
    <n v="0.94160359434525442"/>
    <n v="1"/>
    <n v="0.12568578454237994"/>
    <n v="389.87026435415913"/>
    <n v="367.10324224421078"/>
  </r>
  <r>
    <x v="1"/>
    <s v="1721120140503019"/>
    <n v="97.998214376999996"/>
    <n v="97.998214376999996"/>
    <n v="0.94160359434525431"/>
    <n v="16"/>
    <n v="0.10054862763390394"/>
    <n v="9.8535859661804643"/>
    <n v="9.2781719629454802"/>
  </r>
  <r>
    <x v="1"/>
    <s v="1721120140719013"/>
    <n v="182.39226008"/>
    <n v="182.39226008"/>
    <n v="0.94160359434525431"/>
    <n v="9"/>
    <n v="0.40219451053561578"/>
    <n v="73.357165768360332"/>
    <n v="69.073370958468743"/>
  </r>
  <r>
    <x v="1"/>
    <s v="1721120140723001"/>
    <n v="211.54099656"/>
    <n v="211.54099656"/>
    <n v="0.94160359434525431"/>
    <n v="4"/>
    <n v="2.5137156908475986E-2"/>
    <n v="5.3175392231040988"/>
    <n v="5.0070140455466907"/>
  </r>
  <r>
    <x v="1"/>
    <s v="1721120140723003"/>
    <n v="211.54099656"/>
    <n v="211.54099656"/>
    <n v="0.94160359434525442"/>
    <n v="1"/>
    <n v="0.12568578454237994"/>
    <n v="26.587696115520497"/>
    <n v="25.03507022773346"/>
  </r>
  <r>
    <x v="1"/>
    <s v="1721120140817014"/>
    <n v="132.07902217"/>
    <n v="132.07902217"/>
    <n v="0.94160359434525442"/>
    <n v="4"/>
    <n v="0.21366583372204589"/>
    <n v="28.220774389145635"/>
    <n v="26.572782600026031"/>
  </r>
  <r>
    <x v="1"/>
    <s v="1721120140822007"/>
    <n v="30.764299782999998"/>
    <n v="30.764299782999998"/>
    <n v="0.94160359434525442"/>
    <n v="15"/>
    <n v="4.3990024589832977E-2"/>
    <n v="1.3533223039431632"/>
    <n v="1.2742931457004834"/>
  </r>
  <r>
    <x v="1"/>
    <s v="1721120140904003"/>
    <n v="1528.4840152999998"/>
    <n v="1528.4840152999998"/>
    <n v="0.94160359434525442"/>
    <n v="12"/>
    <n v="3.1421446135594985E-2"/>
    <n v="48.027178155866885"/>
    <n v="45.222563577824147"/>
  </r>
  <r>
    <x v="1"/>
    <s v="1721120140906005"/>
    <n v="751.58608386000003"/>
    <n v="751.58608386000003"/>
    <n v="0.94160359434525442"/>
    <n v="1"/>
    <n v="1.8852867681356991E-2"/>
    <n v="14.16955299016186"/>
    <n v="13.342102025801955"/>
  </r>
  <r>
    <x v="1"/>
    <s v="1721120140906012"/>
    <n v="939.40970891999996"/>
    <n v="939.40970891999996"/>
    <n v="0.94160359434525431"/>
    <n v="1"/>
    <n v="6.2842892271189965E-3"/>
    <n v="5.9035223136169481"/>
    <n v="5.5587778297991299"/>
  </r>
  <r>
    <x v="1"/>
    <s v="1721120140913001"/>
    <n v="383.66844717999999"/>
    <n v="383.66844717999999"/>
    <n v="0.94160359434525442"/>
    <n v="25"/>
    <n v="0.17596009835933191"/>
    <n v="67.510337703164936"/>
    <n v="63.567976636762054"/>
  </r>
  <r>
    <x v="1"/>
    <s v="1721120141018004"/>
    <n v="350.43147986000002"/>
    <n v="350.43147986000002"/>
    <n v="0.94160359434525431"/>
    <n v="1"/>
    <n v="6.2842892271189965E-3"/>
    <n v="2.2022127737275659"/>
    <n v="2.0736114632549083"/>
  </r>
  <r>
    <x v="1"/>
    <s v="1721120141021001"/>
    <n v="479.22425312000001"/>
    <n v="479.22425312000001"/>
    <n v="1.2254984536359714"/>
    <n v="4"/>
    <n v="3.25137156908476"/>
    <n v="1558.1361118102466"/>
    <n v="1909.4933955778222"/>
  </r>
  <r>
    <x v="1"/>
    <s v="1721120141021005"/>
    <n v="84.604052413000005"/>
    <n v="84.604052413000005"/>
    <n v="0.94160359434525442"/>
    <n v="9"/>
    <n v="0.1633915199050939"/>
    <n v="13.823584713890298"/>
    <n v="13.016337053335221"/>
  </r>
  <r>
    <x v="1"/>
    <s v="1721120141025001"/>
    <n v="222.34394958999999"/>
    <n v="222.34394958999999"/>
    <n v="1.2234551792824351"/>
    <n v="9"/>
    <n v="14.553017451986472"/>
    <n v="3235.7753787268703"/>
    <n v="3958.8261460979725"/>
  </r>
  <r>
    <x v="1"/>
    <s v="1721220140308007"/>
    <n v="271.77037553999997"/>
    <n v="271.77037553999997"/>
    <n v="0.94160359434525431"/>
    <n v="1"/>
    <n v="6.2842892271189965E-3"/>
    <n v="1.707883643256106"/>
    <n v="1.6081493772134174"/>
  </r>
  <r>
    <x v="1"/>
    <s v="1721220140314001"/>
    <n v="88.039701333999986"/>
    <n v="88.039701333999986"/>
    <n v="1.2973965324474594"/>
    <n v="9"/>
    <n v="2.4524688243525676"/>
    <n v="215.91462282694613"/>
    <n v="280.12688296038101"/>
  </r>
  <r>
    <x v="1"/>
    <s v="1721220140426003"/>
    <n v="215.48446966"/>
    <n v="215.48446966"/>
    <n v="0.94160359434525442"/>
    <n v="4"/>
    <n v="7.5411470725427962E-2"/>
    <n v="16.250000775549459"/>
    <n v="15.301059138370542"/>
  </r>
  <r>
    <x v="1"/>
    <s v="1721220140426010"/>
    <n v="215.48446965999997"/>
    <n v="215.48446965999997"/>
    <n v="0.94160359434525442"/>
    <n v="15"/>
    <n v="3.7705735362713981E-2"/>
    <n v="8.1250003877747297"/>
    <n v="7.6505295691852711"/>
  </r>
  <r>
    <x v="1"/>
    <s v="1721220140514003"/>
    <n v="315.46897724000002"/>
    <n v="315.46897724000002"/>
    <n v="0.94160359434525431"/>
    <n v="3"/>
    <n v="6.2842892271189965E-3"/>
    <n v="1.98249829515958"/>
    <n v="1.8667275205055993"/>
  </r>
  <r>
    <x v="1"/>
    <s v="1721220140521003"/>
    <n v="664.40788330999999"/>
    <n v="664.40788330999999"/>
    <n v="0.94160359434525431"/>
    <n v="1"/>
    <n v="6.2842892271189965E-3"/>
    <n v="4.175331303497968"/>
    <n v="3.9315069629559427"/>
  </r>
  <r>
    <x v="1"/>
    <s v="1721220140606002"/>
    <n v="63.147473916999999"/>
    <n v="63.147473916999999"/>
    <n v="0.94160359434525442"/>
    <n v="4"/>
    <n v="6.2842892271189971E-2"/>
    <n v="3.9683699005638093"/>
    <n v="3.7366313620624028"/>
  </r>
  <r>
    <x v="1"/>
    <s v="1721220140621005"/>
    <n v="26.331532907"/>
    <n v="26.331532907"/>
    <n v="0.94160359434525431"/>
    <n v="1"/>
    <n v="6.2842892271189965E-3"/>
    <n v="0.16547496858098945"/>
    <n v="0.1558118251900277"/>
  </r>
  <r>
    <x v="1"/>
    <s v="1721220140621006"/>
    <n v="26.331532907"/>
    <n v="26.331532907"/>
    <n v="0.94160359434525442"/>
    <n v="4"/>
    <n v="1.8852867681356991E-2"/>
    <n v="0.49642490574296838"/>
    <n v="0.46743547557008314"/>
  </r>
  <r>
    <x v="1"/>
    <s v="1721220140725003"/>
    <n v="699.64356888999998"/>
    <n v="699.64356888999998"/>
    <n v="0.94160359434525431"/>
    <n v="3"/>
    <n v="6.2842892271189965E-3"/>
    <n v="4.3967625427985144"/>
    <n v="4.1400074137816611"/>
  </r>
  <r>
    <x v="1"/>
    <s v="1721220141012013"/>
    <n v="470.71934069000002"/>
    <n v="470.71934069000002"/>
    <n v="0.94160359434525442"/>
    <n v="4"/>
    <n v="0.28279301522035483"/>
    <n v="133.11614167626257"/>
    <n v="125.34263746774096"/>
  </r>
  <r>
    <x v="1"/>
    <s v="1721220141026005"/>
    <n v="374.69272186000001"/>
    <n v="374.69272186000001"/>
    <n v="0.94160359434525431"/>
    <n v="4"/>
    <n v="1.2568578454237993E-2"/>
    <n v="4.7093548709293849"/>
    <n v="4.4343454735144396"/>
  </r>
  <r>
    <x v="1"/>
    <s v="1721220141026022"/>
    <n v="374.69272186000001"/>
    <n v="374.69272186000001"/>
    <n v="0.94160359434525442"/>
    <n v="1"/>
    <n v="0.18852867681356988"/>
    <n v="70.64032306394077"/>
    <n v="66.515182102716608"/>
  </r>
  <r>
    <x v="1"/>
    <s v="1721220141107004"/>
    <n v="168.5627925"/>
    <n v="168.5627925"/>
    <n v="0.94160359434525431"/>
    <n v="1"/>
    <n v="2.5137156908475986E-2"/>
    <n v="4.2371893640033793"/>
    <n v="3.9897527350670643"/>
  </r>
  <r>
    <x v="1"/>
    <s v="1723220140315006"/>
    <n v="99.516116691999997"/>
    <n v="99.516116691999997"/>
    <n v="0.94160359434525431"/>
    <n v="2"/>
    <n v="2.5137156908475986E-2"/>
    <n v="2.5015522402090102"/>
    <n v="2.3554705808232272"/>
  </r>
  <r>
    <x v="1"/>
    <s v="1723220140405003"/>
    <n v="54.551831864999997"/>
    <n v="54.551831864999997"/>
    <n v="1.2315518042157947"/>
    <n v="36"/>
    <n v="30.314214461355949"/>
    <n v="1653.6959304154411"/>
    <n v="2036.6122067274539"/>
  </r>
  <r>
    <x v="1"/>
    <s v="1723220140529001"/>
    <n v="192.47182099"/>
    <n v="192.47182099"/>
    <n v="1.6538203026519287"/>
    <n v="30"/>
    <n v="33.785802157352563"/>
    <n v="6502.8148648335182"/>
    <n v="10754.48724784843"/>
  </r>
  <r>
    <x v="1"/>
    <s v="1723220140529006"/>
    <n v="195.89391581000004"/>
    <n v="195.89391581000004"/>
    <n v="1.2507090080447638"/>
    <n v="9"/>
    <n v="5.4524688243525681"/>
    <n v="1068.1054688343718"/>
    <n v="1335.8891314130244"/>
  </r>
  <r>
    <x v="1"/>
    <s v="1723220140614010"/>
    <n v="54.699801674"/>
    <n v="54.699801674"/>
    <n v="0.94160359434525431"/>
    <n v="1"/>
    <n v="1.2568578454237993E-2"/>
    <n v="0.68749874877092765"/>
    <n v="0.64735129295057048"/>
  </r>
  <r>
    <x v="1"/>
    <s v="1723220140614018"/>
    <n v="54.699801673999993"/>
    <n v="54.699801673999993"/>
    <n v="0.94160359434525442"/>
    <n v="15"/>
    <n v="6.2842892271189971E-2"/>
    <n v="3.4374937438546382"/>
    <n v="3.2367564647528528"/>
  </r>
  <r>
    <x v="1"/>
    <s v="1723220140817008"/>
    <n v="302.91272851999997"/>
    <n v="302.91272851999997"/>
    <n v="0.94160359434525431"/>
    <n v="2"/>
    <n v="6.2842892271189965E-3"/>
    <n v="1.9035911965954571"/>
    <n v="1.7924283128782661"/>
  </r>
  <r>
    <x v="1"/>
    <s v="1723220140817012"/>
    <n v="302.91272851999997"/>
    <n v="302.91272851999997"/>
    <n v="0.94160359434525442"/>
    <n v="4"/>
    <n v="0.12568578454237994"/>
    <n v="38.071823931909144"/>
    <n v="35.848566257565324"/>
  </r>
  <r>
    <x v="1"/>
    <s v="1723220141217003"/>
    <n v="311.21086395999998"/>
    <n v="311.21086395999998"/>
    <n v="1.8035938282943047"/>
    <n v="4"/>
    <n v="3.6284289227118998"/>
    <n v="1129.2064998546223"/>
    <n v="2036.6298740076104"/>
  </r>
  <r>
    <x v="1"/>
    <s v="1723320140511007"/>
    <n v="646.82802108999999"/>
    <n v="646.82802108999999"/>
    <n v="0.94160359434525442"/>
    <n v="2"/>
    <n v="9.4264338406784942E-2"/>
    <n v="60.972815471018784"/>
    <n v="57.412222204861223"/>
  </r>
  <r>
    <x v="1"/>
    <s v="1723320140712011"/>
    <n v="189.21938660999999"/>
    <n v="189.21938660999999"/>
    <n v="1.6035673479036165"/>
    <n v="5"/>
    <n v="0.62755764858983287"/>
    <n v="118.7460733285821"/>
    <n v="190.41732588148278"/>
  </r>
  <r>
    <x v="1"/>
    <s v="1723420140504001"/>
    <n v="22.065445920999998"/>
    <n v="22.065445920999998"/>
    <n v="1.1820807622306704"/>
    <n v="16"/>
    <n v="6.3016458829017115"/>
    <n v="139.04862644246001"/>
    <n v="164.36670633223088"/>
  </r>
  <r>
    <x v="1"/>
    <s v="1723420140504005"/>
    <n v="22.065445920999998"/>
    <n v="22.065445920999998"/>
    <n v="1.3227735731092654"/>
    <n v="6"/>
    <n v="1"/>
    <n v="22.065445920999998"/>
    <n v="29.187588743170434"/>
  </r>
  <r>
    <x v="1"/>
    <s v="1723420140627014"/>
    <n v="5.3769120007999991"/>
    <n v="5.3769120007999991"/>
    <n v="1.0122900728436246"/>
    <n v="49"/>
    <n v="13.961496251749207"/>
    <n v="75.069736745154515"/>
    <n v="75.992349278104186"/>
  </r>
  <r>
    <x v="1"/>
    <s v="1723420140718013"/>
    <n v="147.64754016000001"/>
    <n v="147.64754016000001"/>
    <n v="1.2961386218733792"/>
    <n v="30"/>
    <n v="4.4264011402440708"/>
    <n v="653.54724011845622"/>
    <n v="847.08781913628627"/>
  </r>
  <r>
    <x v="1"/>
    <s v="1723420140731012"/>
    <n v="884.98833563999995"/>
    <n v="884.98833563999995"/>
    <n v="0.94160359434525431"/>
    <n v="1"/>
    <n v="6.2842892271189965E-3"/>
    <n v="5.5615226637884225"/>
    <n v="5.236749730255772"/>
  </r>
  <r>
    <x v="1"/>
    <s v="1723420140802007"/>
    <n v="272.44900164000001"/>
    <n v="272.44900164000001"/>
    <n v="0.94160359434525431"/>
    <n v="3"/>
    <n v="6.2842892271189965E-3"/>
    <n v="1.7121483259455779"/>
    <n v="1.6121650177625662"/>
  </r>
  <r>
    <x v="1"/>
    <s v="1723420140817001"/>
    <n v="108.94358118000001"/>
    <n v="108.94358118000001"/>
    <n v="1.0351896483984104"/>
    <n v="81"/>
    <n v="32.67082292152557"/>
    <n v="3559.2764491686262"/>
    <n v="3684.5261359676128"/>
  </r>
  <r>
    <x v="1"/>
    <s v="1723420140927003"/>
    <n v="368.14911201000001"/>
    <n v="368.14911201000001"/>
    <n v="0.94160359434525442"/>
    <n v="4"/>
    <n v="1.8852867681356991E-2"/>
    <n v="6.9406664957336037"/>
    <n v="6.5353565195344432"/>
  </r>
  <r>
    <x v="1"/>
    <s v="1723520140322007"/>
    <n v="200.50005274"/>
    <n v="200.50005274"/>
    <n v="1.2795252882025461"/>
    <n v="16"/>
    <n v="7.5153117166237582"/>
    <n v="1506.8203955406034"/>
    <n v="1928.014800873565"/>
  </r>
  <r>
    <x v="1"/>
    <s v="1723520140513002"/>
    <n v="817.88204269000005"/>
    <n v="817.88204269000005"/>
    <n v="0.94160359434525431"/>
    <n v="6"/>
    <n v="2.5137156908475986E-2"/>
    <n v="20.559229239723386"/>
    <n v="19.358644149091592"/>
  </r>
  <r>
    <x v="1"/>
    <s v="1723520140513007"/>
    <n v="817.88204269000005"/>
    <n v="817.88204269000005"/>
    <n v="0.94160359434525442"/>
    <n v="4"/>
    <n v="0.21995012294916488"/>
    <n v="179.89325584757964"/>
    <n v="169.38813630455144"/>
  </r>
  <r>
    <x v="1"/>
    <s v="1723520140901006"/>
    <n v="720.30825904000005"/>
    <n v="720.30825904000005"/>
    <n v="0.94160359434525431"/>
    <n v="4"/>
    <n v="5.0274313816951972E-2"/>
    <n v="36.213003459919292"/>
    <n v="34.098294219897134"/>
  </r>
  <r>
    <x v="1"/>
    <s v="1723720140308009"/>
    <n v="304.00996825999999"/>
    <n v="304.00996825999999"/>
    <n v="0.94160359434525442"/>
    <n v="6"/>
    <n v="0.12568578454237994"/>
    <n v="38.209731369462126"/>
    <n v="35.978420396452158"/>
  </r>
  <r>
    <x v="1"/>
    <s v="1723720140413009"/>
    <n v="878.15654288999997"/>
    <n v="878.15654288999997"/>
    <n v="0.94160359434525431"/>
    <n v="1"/>
    <n v="6.2842892271189965E-3"/>
    <n v="5.518589702207688"/>
    <n v="5.1963238993154652"/>
  </r>
  <r>
    <x v="1"/>
    <s v="1723720140413011"/>
    <n v="878.15654288999997"/>
    <n v="878.15654288999997"/>
    <n v="0.94160359434525431"/>
    <n v="1"/>
    <n v="6.2842892271189965E-3"/>
    <n v="5.518589702207688"/>
    <n v="5.1963238993154652"/>
  </r>
  <r>
    <x v="1"/>
    <s v="1723720140426016"/>
    <n v="36.486782189000003"/>
    <n v="36.486782189000003"/>
    <n v="0.94160359434525442"/>
    <n v="2"/>
    <n v="3.1421446135594985E-2"/>
    <n v="1.14646746121285"/>
    <n v="1.0795178822778981"/>
  </r>
  <r>
    <x v="1"/>
    <s v="1723720140426018"/>
    <n v="36.486782189000003"/>
    <n v="36.486782189000003"/>
    <n v="0.94160359434525431"/>
    <n v="2"/>
    <n v="1.2568578454237993E-2"/>
    <n v="0.45858698448514001"/>
    <n v="0.43180715291115923"/>
  </r>
  <r>
    <x v="1"/>
    <s v="1723720140505009"/>
    <n v="570.90277286000003"/>
    <n v="570.90277286000003"/>
    <n v="1.0978468383029174"/>
    <n v="25"/>
    <n v="5.8483790456610647"/>
    <n v="3338.8558139042225"/>
    <n v="3665.5522988440648"/>
  </r>
  <r>
    <x v="1"/>
    <s v="1723720140506001"/>
    <n v="538.48913570000002"/>
    <n v="538.48913570000002"/>
    <n v="0.94160359434525431"/>
    <n v="25"/>
    <n v="0.81695759952546954"/>
    <n v="439.92279167201684"/>
    <n v="414.23288187276955"/>
  </r>
  <r>
    <x v="1"/>
    <s v="1723720140506006"/>
    <n v="448.60146944000002"/>
    <n v="448.60146944000002"/>
    <n v="1.2664331821948536"/>
    <n v="16"/>
    <n v="20.754114707254281"/>
    <n v="9310.3263546005855"/>
    <n v="11790.906232529431"/>
  </r>
  <r>
    <x v="1"/>
    <s v="1723720140704007"/>
    <n v="245.23494005000001"/>
    <n v="245.23494005000001"/>
    <n v="0.94160359434525431"/>
    <n v="4"/>
    <n v="5.0274313816951972E-2"/>
    <n v="12.329018334955103"/>
    <n v="11.609047978942268"/>
  </r>
  <r>
    <x v="1"/>
    <s v="1723720140724008"/>
    <n v="266.87652071999997"/>
    <n v="266.87652071999997"/>
    <n v="0.94160359434525431"/>
    <n v="6"/>
    <n v="1.2568578454237993E-2"/>
    <n v="3.3542584882633908"/>
    <n v="3.1583818489118878"/>
  </r>
  <r>
    <x v="1"/>
    <s v="1723720140724018"/>
    <n v="533.75304143999995"/>
    <n v="533.75304143999995"/>
    <n v="0.94160359434525431"/>
    <n v="4"/>
    <n v="2.5137156908475986E-2"/>
    <n v="13.417033953053563"/>
    <n v="12.633527395647551"/>
  </r>
  <r>
    <x v="1"/>
    <s v="1723720140831001"/>
    <n v="1140.2141523"/>
    <n v="1140.2141523"/>
    <n v="0.94160359434525442"/>
    <n v="2"/>
    <n v="1.8852867681356991E-2"/>
    <n v="21.496306541722529"/>
    <n v="20.24099950483334"/>
  </r>
  <r>
    <x v="1"/>
    <s v="1723720140831007"/>
    <n v="1140.2141523"/>
    <n v="1140.2141523"/>
    <n v="0.94160359434525442"/>
    <n v="4"/>
    <n v="4.3990024589832977E-2"/>
    <n v="50.158048597352561"/>
    <n v="47.22899884461112"/>
  </r>
  <r>
    <x v="1"/>
    <s v="1723720141018008"/>
    <n v="407.63417916999998"/>
    <n v="407.63417916999998"/>
    <n v="0.94160359434525431"/>
    <n v="2"/>
    <n v="6.2842892271189965E-3"/>
    <n v="2.5616910807635258"/>
    <n v="2.4120975292491149"/>
  </r>
  <r>
    <x v="1"/>
    <s v="1723720141206007"/>
    <n v="39.096519516999997"/>
    <n v="39.096519516999997"/>
    <n v="1.291660695047933"/>
    <n v="9"/>
    <n v="17.25137156908476"/>
    <n v="674.46858524574122"/>
    <n v="871.18456160651021"/>
  </r>
  <r>
    <x v="1"/>
    <s v="1723720141214004"/>
    <n v="174.65474044999999"/>
    <n v="174.65474044999999"/>
    <n v="0.94160359434525431"/>
    <n v="1"/>
    <n v="6.2842892271189965E-3"/>
    <n v="1.0975809038751994"/>
    <n v="1.0334861241736009"/>
  </r>
  <r>
    <x v="1"/>
    <s v="1723720141214005"/>
    <n v="174.65474044999999"/>
    <n v="174.65474044999999"/>
    <n v="0.94160359434525431"/>
    <n v="1"/>
    <n v="6.2842892271189965E-3"/>
    <n v="1.0975809038751994"/>
    <n v="1.0334861241736009"/>
  </r>
  <r>
    <x v="1"/>
    <s v="1723720141214006"/>
    <n v="174.65474044999999"/>
    <n v="174.65474044999999"/>
    <n v="0.94160359434525431"/>
    <n v="1"/>
    <n v="6.2842892271189965E-3"/>
    <n v="1.0975809038751994"/>
    <n v="1.0334861241736009"/>
  </r>
  <r>
    <x v="1"/>
    <s v="1733420140614018"/>
    <n v="90.840388748999999"/>
    <n v="90.840388748999999"/>
    <n v="1.0126389149431896"/>
    <n v="9"/>
    <n v="15.319564612355951"/>
    <n v="1391.6352048518381"/>
    <n v="1409.2239638379087"/>
  </r>
  <r>
    <x v="1"/>
    <s v="1733420140621003"/>
    <n v="233.55777237000001"/>
    <n v="233.55777237000001"/>
    <n v="0.94160359434525442"/>
    <n v="4"/>
    <n v="3.7705735362713981E-2"/>
    <n v="8.8064675568882116"/>
    <n v="8.2922015050508122"/>
  </r>
  <r>
    <x v="1"/>
    <s v="1733420140725001"/>
    <n v="396.26630451"/>
    <n v="396.26630451"/>
    <n v="0.94160359434525442"/>
    <n v="4"/>
    <n v="0.23251870140340286"/>
    <n v="92.139326534590609"/>
    <n v="86.758721045521597"/>
  </r>
  <r>
    <x v="1"/>
    <s v="1733420140725003"/>
    <n v="396.26630451"/>
    <n v="396.26630451"/>
    <n v="1.3645980414210375"/>
    <n v="4"/>
    <n v="2.0628428922711901"/>
    <n v="817.43512970502456"/>
    <n v="1115.4703769842283"/>
  </r>
  <r>
    <x v="1"/>
    <s v="1733420140922002"/>
    <n v="6965.9955074999998"/>
    <n v="6965.9955074999998"/>
    <n v="0.94160359434525431"/>
    <n v="2"/>
    <n v="6.2842892271189965E-3"/>
    <n v="43.776330523941574"/>
    <n v="41.219950168589257"/>
  </r>
  <r>
    <x v="1"/>
    <s v="1733920140831001"/>
    <n v="176.67406772000001"/>
    <n v="176.67406772000001"/>
    <n v="0.94160359434525442"/>
    <n v="36"/>
    <n v="0.31421446135594983"/>
    <n v="55.513547024204406"/>
    <n v="52.271755412845174"/>
  </r>
  <r>
    <x v="1"/>
    <s v="1734020140411001"/>
    <n v="54.889464777000001"/>
    <n v="54.889464777000001"/>
    <n v="0.94160359434525442"/>
    <n v="25"/>
    <n v="0.87980049179665953"/>
    <n v="48.291778105260022"/>
    <n v="45.471711841236299"/>
  </r>
  <r>
    <x v="1"/>
    <s v="1734020140530001"/>
    <n v="18.387871601000001"/>
    <n v="18.387871601000001"/>
    <n v="0.94160359434525442"/>
    <n v="18"/>
    <n v="3.1421446135594985E-2"/>
    <n v="0.57777351705905822"/>
    <n v="0.54403362038030834"/>
  </r>
  <r>
    <x v="1"/>
    <s v="1734020140711001"/>
    <n v="120.12686613"/>
    <n v="120.12686613"/>
    <n v="0.94160359434525431"/>
    <n v="9"/>
    <n v="2.5137156908475986E-2"/>
    <n v="3.0196478828332993"/>
    <n v="2.8433113001328718"/>
  </r>
  <r>
    <x v="1"/>
    <s v="1741020140323001"/>
    <n v="783.83148520999998"/>
    <n v="783.83148520999998"/>
    <n v="1.731466456765691"/>
    <n v="16"/>
    <n v="13.25137156908476"/>
    <n v="10386.842258065275"/>
    <n v="17984.468961556431"/>
  </r>
  <r>
    <x v="1"/>
    <s v="1741020140412010"/>
    <n v="138.89871231000001"/>
    <n v="138.89871231000001"/>
    <n v="0.95336541179589818"/>
    <n v="4"/>
    <n v="3.50274313816952"/>
    <n v="486.52651144443479"/>
    <n v="463.83754793284533"/>
  </r>
  <r>
    <x v="1"/>
    <s v="1741020140412012"/>
    <n v="138.89871231000001"/>
    <n v="138.89871231000001"/>
    <n v="1.591133855982388"/>
    <n v="6"/>
    <n v="24.256857845423799"/>
    <n v="3369.2463194160869"/>
    <n v="5360.921887966987"/>
  </r>
  <r>
    <x v="1"/>
    <s v="1741020140412020"/>
    <n v="138.89871231000001"/>
    <n v="138.89871231000001"/>
    <n v="0.94160359434525442"/>
    <n v="9"/>
    <n v="9.4264338406784942E-2"/>
    <n v="13.093195221456506"/>
    <n v="12.328599681987555"/>
  </r>
  <r>
    <x v="1"/>
    <s v="1741020140529005"/>
    <n v="410.79900108999999"/>
    <n v="410.79900108999999"/>
    <n v="0.94160359434525442"/>
    <n v="9"/>
    <n v="0.18852867681356988"/>
    <n v="77.447392111833949"/>
    <n v="72.924742785169144"/>
  </r>
  <r>
    <x v="1"/>
    <s v="1741020140529010"/>
    <n v="410.79900108999999"/>
    <n v="410.79900108999999"/>
    <n v="0.94160359434525442"/>
    <n v="4"/>
    <n v="6.2842892271189971E-2"/>
    <n v="25.815797370611321"/>
    <n v="24.30824759505639"/>
  </r>
  <r>
    <x v="1"/>
    <s v="1741020140629006"/>
    <n v="227.21611945999999"/>
    <n v="227.21611945999999"/>
    <n v="0.94160359434525442"/>
    <n v="1"/>
    <n v="3.1421446135594985E-2"/>
    <n v="7.1394590587513047"/>
    <n v="6.7225403114010156"/>
  </r>
  <r>
    <x v="1"/>
    <s v="1741020140629013"/>
    <n v="227.21611945999999"/>
    <n v="227.21611945999999"/>
    <n v="0.94160359434525442"/>
    <n v="9"/>
    <n v="0.25137156908475988"/>
    <n v="57.115672470010438"/>
    <n v="53.780322491208125"/>
  </r>
  <r>
    <x v="1"/>
    <s v="1741020140728014"/>
    <n v="297.67358074999999"/>
    <n v="297.67358074999999"/>
    <n v="0.94160359434525431"/>
    <n v="1"/>
    <n v="1.2568578454237993E-2"/>
    <n v="3.741333753410323"/>
    <n v="3.5228533098563815"/>
  </r>
  <r>
    <x v="1"/>
    <s v="1741020140802001"/>
    <n v="83.065380442999995"/>
    <n v="83.065380442999995"/>
    <n v="0.94160359434525431"/>
    <n v="1"/>
    <n v="6.2842892271189965E-3"/>
    <n v="0.52200687546448588"/>
    <n v="0.49152355021029542"/>
  </r>
  <r>
    <x v="1"/>
    <s v="1741020140802002"/>
    <n v="83.065380442999995"/>
    <n v="83.065380442999995"/>
    <n v="0.94160359434525431"/>
    <n v="1"/>
    <n v="6.2842892271189965E-3"/>
    <n v="0.52200687546448588"/>
    <n v="0.49152355021029542"/>
  </r>
  <r>
    <x v="1"/>
    <s v="1741020140802003"/>
    <n v="83.065380442999995"/>
    <n v="83.065380442999995"/>
    <n v="0.94160359434525431"/>
    <n v="1"/>
    <n v="6.2842892271189965E-3"/>
    <n v="0.52200687546448588"/>
    <n v="0.49152355021029542"/>
  </r>
  <r>
    <x v="1"/>
    <s v="1741020140802011"/>
    <n v="83.065380442999995"/>
    <n v="83.065380442999995"/>
    <n v="0.94160359434525431"/>
    <n v="1"/>
    <n v="2.5137156908475986E-2"/>
    <n v="2.0880275018579435"/>
    <n v="1.9660942008411817"/>
  </r>
  <r>
    <x v="1"/>
    <s v="1741020140802012"/>
    <n v="83.065380442999995"/>
    <n v="83.065380442999995"/>
    <n v="0.94160359434525431"/>
    <n v="1"/>
    <n v="1.2568578454237993E-2"/>
    <n v="1.0440137509289718"/>
    <n v="0.98304710042059085"/>
  </r>
  <r>
    <x v="1"/>
    <s v="1741020140809004"/>
    <n v="371.57726534"/>
    <n v="371.57726534"/>
    <n v="0.94160359434525442"/>
    <n v="4"/>
    <n v="0.25137156908475988"/>
    <n v="93.403960224739961"/>
    <n v="87.949504673696325"/>
  </r>
  <r>
    <x v="1"/>
    <s v="1741020140823004"/>
    <n v="260.76235847999999"/>
    <n v="260.76235847999999"/>
    <n v="0.94160359434525431"/>
    <n v="2"/>
    <n v="6.2842892271189965E-3"/>
    <n v="1.6387060802340059"/>
    <n v="1.5430115352237626"/>
  </r>
  <r>
    <x v="1"/>
    <s v="1741020140823006"/>
    <n v="260.76235847999999"/>
    <n v="260.76235847999999"/>
    <n v="3.3460717174800383"/>
    <n v="9"/>
    <n v="1.0754114707254279"/>
    <n v="280.42683144280801"/>
    <n v="938.32828951332181"/>
  </r>
  <r>
    <x v="1"/>
    <s v="1741020140823010"/>
    <n v="260.76235847999999"/>
    <n v="260.76235847999999"/>
    <n v="0.94160359434525442"/>
    <n v="4"/>
    <n v="9.4264338406784942E-2"/>
    <n v="24.580591203510085"/>
    <n v="23.145173028356439"/>
  </r>
  <r>
    <x v="1"/>
    <s v="1741020140823015"/>
    <n v="260.76235847999999"/>
    <n v="260.76235847999999"/>
    <n v="0.94160359434525442"/>
    <n v="4"/>
    <n v="0.18852867681356988"/>
    <n v="49.161182407020171"/>
    <n v="46.290346056712877"/>
  </r>
  <r>
    <x v="1"/>
    <s v="1741020140823020"/>
    <n v="260.76235847999999"/>
    <n v="260.76235847999999"/>
    <n v="1.1965225947373097"/>
    <n v="16"/>
    <n v="2.1256857845423798"/>
    <n v="554.29883856468007"/>
    <n v="663.23108457928811"/>
  </r>
  <r>
    <x v="1"/>
    <s v="1741020140914001"/>
    <n v="430.22374776999999"/>
    <n v="430.22374776999999"/>
    <n v="0.94160359434525431"/>
    <n v="2"/>
    <n v="1.2568578454237993E-2"/>
    <n v="5.4073009267235426"/>
    <n v="5.0915339883093127"/>
  </r>
  <r>
    <x v="1"/>
    <s v="1741020141001001"/>
    <n v="925.56787670000006"/>
    <n v="925.56787670000006"/>
    <n v="0.94160359434525431"/>
    <n v="2"/>
    <n v="6.2842892271189965E-3"/>
    <n v="5.8165362365132136"/>
    <n v="5.4768714269402601"/>
  </r>
  <r>
    <x v="1"/>
    <s v="1741020141029003"/>
    <n v="714.25067996999996"/>
    <n v="714.25067996999996"/>
    <n v="0.94160359434525431"/>
    <n v="1"/>
    <n v="6.2842892271189965E-3"/>
    <n v="4.4885578535978885"/>
    <n v="4.226442208374392"/>
  </r>
  <r>
    <x v="1"/>
    <s v="1741720140411007"/>
    <n v="535.01145317999999"/>
    <n v="535.01145317999999"/>
    <n v="0.94160359434525431"/>
    <n v="2"/>
    <n v="1.2568578454237993E-2"/>
    <n v="6.7243334232087069"/>
    <n v="6.3316565208692461"/>
  </r>
  <r>
    <x v="1"/>
    <s v="1741720140502003"/>
    <n v="298.28826012000002"/>
    <n v="298.28826012000002"/>
    <n v="0.94160359434525442"/>
    <n v="2"/>
    <n v="3.1421446135594985E-2"/>
    <n v="9.3726484982409257"/>
    <n v="8.8253195144783074"/>
  </r>
  <r>
    <x v="1"/>
    <s v="1741720140503002"/>
    <n v="125.57716395999999"/>
    <n v="125.57716395999999"/>
    <n v="0.94160359434525431"/>
    <n v="4"/>
    <n v="0.40847879976273477"/>
    <n v="51.295609211988953"/>
    <n v="48.300130008138339"/>
  </r>
  <r>
    <x v="1"/>
    <s v="1741720140503009"/>
    <n v="125.57716395999999"/>
    <n v="125.57716395999999"/>
    <n v="1.7752690369493438"/>
    <n v="6"/>
    <n v="5.0641329617711905"/>
    <n v="635.93945525558115"/>
    <n v="1128.9636242896659"/>
  </r>
  <r>
    <x v="1"/>
    <s v="1741720140503020"/>
    <n v="185.19372539"/>
    <n v="185.19372539"/>
    <n v="0.94160359434525442"/>
    <n v="6"/>
    <n v="6.2842892271189971E-2"/>
    <n v="11.638109333984108"/>
    <n v="10.958485580262492"/>
  </r>
  <r>
    <x v="1"/>
    <s v="1741720140522002"/>
    <n v="398.26623287000001"/>
    <n v="398.26623287000001"/>
    <n v="1.2808938227611073"/>
    <n v="24"/>
    <n v="12.930606814538997"/>
    <n v="5149.8240647495977"/>
    <n v="6596.3778328442568"/>
  </r>
  <r>
    <x v="1"/>
    <s v="1741720140524009"/>
    <n v="4079.6002767"/>
    <n v="4079.6002767"/>
    <n v="0.94160359434525442"/>
    <n v="1"/>
    <n v="6.2842892271189971E-2"/>
    <n v="256.3738806981749"/>
    <n v="241.40256756164294"/>
  </r>
  <r>
    <x v="1"/>
    <s v="1741720140525014"/>
    <n v="150.41285872"/>
    <n v="150.41285872"/>
    <n v="0.94160359434525442"/>
    <n v="1"/>
    <n v="4.3990024589832977E-2"/>
    <n v="6.6166653537198732"/>
    <n v="6.2302758796423472"/>
  </r>
  <r>
    <x v="1"/>
    <s v="1741720140525025"/>
    <n v="150.41285872"/>
    <n v="150.41285872"/>
    <n v="0.94160359434525442"/>
    <n v="1"/>
    <n v="4.3990024589832977E-2"/>
    <n v="6.6166653537198732"/>
    <n v="6.2302758796423472"/>
  </r>
  <r>
    <x v="1"/>
    <s v="1741720140525026"/>
    <n v="222.44726753"/>
    <n v="222.44726753"/>
    <n v="0.94160359434525442"/>
    <n v="6"/>
    <n v="0.18852867681356988"/>
    <n v="41.937689008225092"/>
    <n v="39.488678708678215"/>
  </r>
  <r>
    <x v="1"/>
    <s v="1741720140525028"/>
    <n v="150.41285872"/>
    <n v="150.41285872"/>
    <n v="0.94160359434525442"/>
    <n v="4"/>
    <n v="7.5411470725427962E-2"/>
    <n v="11.342854892091212"/>
    <n v="10.680472936529739"/>
  </r>
  <r>
    <x v="1"/>
    <s v="1741720140525030"/>
    <n v="150.41285872"/>
    <n v="150.41285872"/>
    <n v="0.94160359434525431"/>
    <n v="4"/>
    <n v="0.10054862763390394"/>
    <n v="15.123806522788282"/>
    <n v="14.240630582039648"/>
  </r>
  <r>
    <x v="1"/>
    <s v="1741720140525032"/>
    <n v="150.41285872"/>
    <n v="150.41285872"/>
    <n v="0.94160359434525442"/>
    <n v="4"/>
    <n v="0.12568578454237994"/>
    <n v="18.904758153485353"/>
    <n v="17.800788227549564"/>
  </r>
  <r>
    <x v="1"/>
    <s v="1741720140525034"/>
    <n v="150.41285872"/>
    <n v="150.41285872"/>
    <n v="0.94160359434525431"/>
    <n v="3"/>
    <n v="6.2842892271189965E-3"/>
    <n v="0.94523790767426763"/>
    <n v="0.890039411377478"/>
  </r>
  <r>
    <x v="1"/>
    <s v="1741720140525037"/>
    <n v="150.41285872"/>
    <n v="150.41285872"/>
    <n v="0.94160359434525431"/>
    <n v="4"/>
    <n v="0.10054862763390394"/>
    <n v="15.123806522788282"/>
    <n v="14.240630582039648"/>
  </r>
  <r>
    <x v="1"/>
    <s v="1741720140525043"/>
    <n v="150.41285872"/>
    <n v="150.41285872"/>
    <n v="0.94160359434525431"/>
    <n v="9"/>
    <n v="0.10054862763390394"/>
    <n v="15.123806522788282"/>
    <n v="14.240630582039648"/>
  </r>
  <r>
    <x v="1"/>
    <s v="1741720140525051"/>
    <n v="150.41285872"/>
    <n v="150.41285872"/>
    <n v="0.94160359434525431"/>
    <n v="4"/>
    <n v="0.20109725526780789"/>
    <n v="30.247613045576564"/>
    <n v="28.481261164079296"/>
  </r>
  <r>
    <x v="1"/>
    <s v="1741720140606006"/>
    <n v="397.95949333999999"/>
    <n v="397.95949333999999"/>
    <n v="0.94160359434525431"/>
    <n v="2"/>
    <n v="6.2842892271189965E-3"/>
    <n v="2.5008925568262961"/>
    <n v="2.3548494205789336"/>
  </r>
  <r>
    <x v="1"/>
    <s v="1741720140609001"/>
    <n v="813.85289826999997"/>
    <n v="813.85289826999997"/>
    <n v="0.97825899243287973"/>
    <n v="16"/>
    <n v="2.7541147072542795"/>
    <n v="2241.4442366669277"/>
    <n v="2192.712980556274"/>
  </r>
  <r>
    <x v="1"/>
    <s v="1741720140609005"/>
    <n v="352.46561609000008"/>
    <n v="352.46561609000008"/>
    <n v="1.1695651513166487"/>
    <n v="9"/>
    <n v="1.1885286768135699"/>
    <n v="418.9154923137275"/>
    <n v="489.94896115679308"/>
  </r>
  <r>
    <x v="1"/>
    <s v="1741720140615009"/>
    <n v="264.98411962"/>
    <n v="264.98411962"/>
    <n v="0.94160359434525431"/>
    <n v="1"/>
    <n v="1.2568578454237993E-2"/>
    <n v="3.330473696571155"/>
    <n v="3.1359860035637253"/>
  </r>
  <r>
    <x v="1"/>
    <s v="1741720140615014"/>
    <n v="264.98411962"/>
    <n v="264.98411962"/>
    <n v="0.94160359434525431"/>
    <n v="4"/>
    <n v="5.0274313816951972E-2"/>
    <n v="13.32189478628462"/>
    <n v="12.543944014254901"/>
  </r>
  <r>
    <x v="1"/>
    <s v="1741720140615016"/>
    <n v="264.98411962"/>
    <n v="264.98411962"/>
    <n v="0.94160359434525431"/>
    <n v="2"/>
    <n v="6.2842892271189965E-3"/>
    <n v="1.6652368482855775"/>
    <n v="1.5679930017818626"/>
  </r>
  <r>
    <x v="1"/>
    <s v="1741720140615021"/>
    <n v="264.98411962"/>
    <n v="264.98411962"/>
    <n v="0.94160359434525442"/>
    <n v="9"/>
    <n v="3.7705735362713981E-2"/>
    <n v="9.9914210897134659"/>
    <n v="9.4079580106911784"/>
  </r>
  <r>
    <x v="1"/>
    <s v="1741720140615024"/>
    <n v="264.98411962"/>
    <n v="264.98411962"/>
    <n v="0.94160359434525442"/>
    <n v="9"/>
    <n v="6.2842892271189971E-2"/>
    <n v="16.652368482855778"/>
    <n v="15.679930017818631"/>
  </r>
  <r>
    <x v="1"/>
    <s v="1741720140616012"/>
    <n v="819.71723052000004"/>
    <n v="819.71723052000004"/>
    <n v="0.94160359434525442"/>
    <n v="4"/>
    <n v="0.31421446135594983"/>
    <n v="257.56700805203275"/>
    <n v="242.52602056654712"/>
  </r>
  <r>
    <x v="1"/>
    <s v="1741720140621003"/>
    <n v="1398.0451184000001"/>
    <n v="1398.0451184000001"/>
    <n v="0.94160359434525431"/>
    <n v="1"/>
    <n v="6.2842892271189965E-3"/>
    <n v="8.7857198765874234"/>
    <n v="8.2726654147052621"/>
  </r>
  <r>
    <x v="1"/>
    <s v="1741720140626001"/>
    <n v="415.17077078"/>
    <n v="415.17077078"/>
    <n v="0.94160359434525442"/>
    <n v="4"/>
    <n v="5.6558603044070968E-2"/>
    <n v="23.481478820046998"/>
    <n v="22.110244857498216"/>
  </r>
  <r>
    <x v="1"/>
    <s v="1741720140626003"/>
    <n v="415.17077077999994"/>
    <n v="415.17077077999994"/>
    <n v="0.94160359434525442"/>
    <n v="9"/>
    <n v="0.18852867681356988"/>
    <n v="78.271596066823307"/>
    <n v="73.700816191660707"/>
  </r>
  <r>
    <x v="1"/>
    <s v="1741720140626008"/>
    <n v="415.17077078"/>
    <n v="415.17077078"/>
    <n v="0.94160359434525431"/>
    <n v="1"/>
    <n v="6.2842892271189965E-3"/>
    <n v="2.6090532022274444"/>
    <n v="2.4566938730553574"/>
  </r>
  <r>
    <x v="1"/>
    <s v="1741720140626009"/>
    <n v="415.17077078"/>
    <n v="415.17077078"/>
    <n v="0.94160359434525442"/>
    <n v="1"/>
    <n v="3.1421446135594985E-2"/>
    <n v="13.045266011137223"/>
    <n v="12.283469365276789"/>
  </r>
  <r>
    <x v="1"/>
    <s v="1741720140626012"/>
    <n v="415.17077078"/>
    <n v="415.17077078"/>
    <n v="0.94160359434525442"/>
    <n v="4"/>
    <n v="6.2842892271189971E-2"/>
    <n v="26.090532022274445"/>
    <n v="24.566938730553577"/>
  </r>
  <r>
    <x v="1"/>
    <s v="1741720140627001"/>
    <n v="243.03526780000001"/>
    <n v="243.03526780000001"/>
    <n v="0.94160359434525431"/>
    <n v="2"/>
    <n v="6.2842892271189965E-3"/>
    <n v="1.5273039152455203"/>
    <n v="1.4381148562527617"/>
  </r>
  <r>
    <x v="1"/>
    <s v="1741720140627005"/>
    <n v="716.41772121999998"/>
    <n v="716.41772121999998"/>
    <n v="0.94160359434525442"/>
    <n v="3"/>
    <n v="9.4264338406784942E-2"/>
    <n v="67.532642513699798"/>
    <n v="63.588978926532867"/>
  </r>
  <r>
    <x v="1"/>
    <s v="1741720140627008"/>
    <n v="243.03526780000001"/>
    <n v="243.03526780000001"/>
    <n v="0.94160359434525442"/>
    <n v="9"/>
    <n v="0.16967580913221292"/>
    <n v="41.237205711629052"/>
    <n v="38.829101118824568"/>
  </r>
  <r>
    <x v="1"/>
    <s v="1741720140627013"/>
    <n v="243.03526780000001"/>
    <n v="243.03526780000001"/>
    <n v="0.94160359434525431"/>
    <n v="4"/>
    <n v="1.2568578454237993E-2"/>
    <n v="3.0546078304910407"/>
    <n v="2.8762297125055234"/>
  </r>
  <r>
    <x v="1"/>
    <s v="1741720140627018"/>
    <n v="243.03526780000001"/>
    <n v="243.03526780000001"/>
    <n v="0.94160359434525442"/>
    <n v="4"/>
    <n v="6.2842892271189971E-2"/>
    <n v="15.273039152455206"/>
    <n v="14.381148562527621"/>
  </r>
  <r>
    <x v="1"/>
    <s v="1741720140627024"/>
    <n v="243.03526780000001"/>
    <n v="243.03526780000001"/>
    <n v="0.94160359434525442"/>
    <n v="1"/>
    <n v="5.6558603044070968E-2"/>
    <n v="13.745735237209685"/>
    <n v="12.943033706274857"/>
  </r>
  <r>
    <x v="1"/>
    <s v="1741720140630003"/>
    <n v="2910.1020048"/>
    <n v="2910.1020048"/>
    <n v="0.94160359434525431"/>
    <n v="1"/>
    <n v="2.5137156908475986E-2"/>
    <n v="73.15169071432814"/>
    <n v="68.879894909043742"/>
  </r>
  <r>
    <x v="1"/>
    <s v="1741720140630014"/>
    <n v="2910.1020048"/>
    <n v="2910.1020048"/>
    <n v="1.5432358352941429"/>
    <n v="1"/>
    <n v="1"/>
    <n v="2910.1020048"/>
    <n v="4490.9736981686874"/>
  </r>
  <r>
    <x v="1"/>
    <s v="1741720140712014"/>
    <n v="221.70067624000001"/>
    <n v="221.70067624000001"/>
    <n v="0.94160359434525431"/>
    <n v="4"/>
    <n v="0.10054862763390394"/>
    <n v="22.291698741440456"/>
    <n v="20.989943659001916"/>
  </r>
  <r>
    <x v="1"/>
    <s v="1741720140712016"/>
    <n v="443.40135249000002"/>
    <n v="443.40135249000002"/>
    <n v="0.94160359434525442"/>
    <n v="2"/>
    <n v="3.7705735362713981E-2"/>
    <n v="16.718774056457402"/>
    <n v="15.74245774460648"/>
  </r>
  <r>
    <x v="1"/>
    <s v="1741720140712017"/>
    <n v="221.70067624000001"/>
    <n v="221.70067624000001"/>
    <n v="0.94160359434525442"/>
    <n v="9"/>
    <n v="5.6558603044070968E-2"/>
    <n v="12.539080542060256"/>
    <n v="11.806843308188579"/>
  </r>
  <r>
    <x v="1"/>
    <s v="1741720140712020"/>
    <n v="221.70067624000001"/>
    <n v="221.70067624000001"/>
    <n v="0.94160359434525431"/>
    <n v="2"/>
    <n v="1.2568578454237993E-2"/>
    <n v="2.786462342680057"/>
    <n v="2.6237429573752395"/>
  </r>
  <r>
    <x v="1"/>
    <s v="1741720140712022"/>
    <n v="221.70067624000001"/>
    <n v="221.70067624000001"/>
    <n v="0.94160359434525431"/>
    <n v="6"/>
    <n v="2.5137156908475986E-2"/>
    <n v="5.572924685360114"/>
    <n v="5.2474859147504791"/>
  </r>
  <r>
    <x v="1"/>
    <s v="1741720140713001"/>
    <n v="126.46260734000001"/>
    <n v="126.46260734000001"/>
    <n v="1.5178851935734272"/>
    <n v="4"/>
    <n v="1.043990024589833"/>
    <n v="132.02570054658099"/>
    <n v="200.39985603081442"/>
  </r>
  <r>
    <x v="1"/>
    <s v="1741720140713003"/>
    <n v="126.46260734000001"/>
    <n v="126.46260734000001"/>
    <n v="1.5069777111885738"/>
    <n v="16"/>
    <n v="5.1256857845423802"/>
    <n v="648.20758871880287"/>
    <n v="976.83438842252599"/>
  </r>
  <r>
    <x v="1"/>
    <s v="1741720140725004"/>
    <n v="184.43574923"/>
    <n v="184.43574923"/>
    <n v="0.94160359434525431"/>
    <n v="4"/>
    <n v="6.2842892271189965E-3"/>
    <n v="1.1590475919817098"/>
    <n v="1.0913633786271897"/>
  </r>
  <r>
    <x v="1"/>
    <s v="1741720140727003"/>
    <n v="261.33118112"/>
    <n v="261.33118112"/>
    <n v="0.94160359434525442"/>
    <n v="6"/>
    <n v="1.8852867681356991E-2"/>
    <n v="4.9268421786680978"/>
    <n v="4.6391323042056847"/>
  </r>
  <r>
    <x v="1"/>
    <s v="1741720140727015"/>
    <n v="261.33118112"/>
    <n v="261.33118112"/>
    <n v="0.94160359434525431"/>
    <n v="6"/>
    <n v="6.2842892271189965E-3"/>
    <n v="1.6422807262226993"/>
    <n v="1.5463774347352282"/>
  </r>
  <r>
    <x v="1"/>
    <s v="1741720140731007"/>
    <n v="2109.4374122999998"/>
    <n v="2109.4374122999998"/>
    <n v="0.94160359434525431"/>
    <n v="4"/>
    <n v="2.5137156908475986E-2"/>
    <n v="53.025259221594645"/>
    <n v="49.92877467414236"/>
  </r>
  <r>
    <x v="1"/>
    <s v="1741720140731009"/>
    <n v="12656.624474"/>
    <n v="12656.624474"/>
    <n v="1.312776886030695"/>
    <n v="6"/>
    <n v="3.5942643384067852"/>
    <n v="45491.253991504738"/>
    <n v="59719.866756599011"/>
  </r>
  <r>
    <x v="1"/>
    <s v="1741720140802003"/>
    <n v="226.20902000999999"/>
    <n v="226.20902000999999"/>
    <n v="0.94160359434525442"/>
    <n v="4"/>
    <n v="1.8852867681356991E-2"/>
    <n v="4.2646887225779659"/>
    <n v="4.0156462299430844"/>
  </r>
  <r>
    <x v="1"/>
    <s v="1741720140808002"/>
    <n v="2615.8714175"/>
    <n v="2615.8714175"/>
    <n v="0.94160359434525442"/>
    <n v="1"/>
    <n v="3.1421446135594985E-2"/>
    <n v="82.194462842618748"/>
    <n v="77.394601647887271"/>
  </r>
  <r>
    <x v="1"/>
    <s v="1741720140815002"/>
    <n v="1030.6733601999999"/>
    <n v="1030.6733601999999"/>
    <n v="0.94160359434525431"/>
    <n v="1"/>
    <n v="6.2842892271189965E-3"/>
    <n v="6.4770494941833965"/>
    <n v="6.0988130844751973"/>
  </r>
  <r>
    <x v="1"/>
    <s v="1741720140816002"/>
    <n v="651.68482836999999"/>
    <n v="651.68482836999999"/>
    <n v="0.94160359434525442"/>
    <n v="1"/>
    <n v="0.12568578454237994"/>
    <n v="81.907518928049669"/>
    <n v="77.124414226553526"/>
  </r>
  <r>
    <x v="1"/>
    <s v="1741720140816003"/>
    <n v="651.68482836999999"/>
    <n v="651.68482836999999"/>
    <n v="0.94160359434525442"/>
    <n v="2"/>
    <n v="3.7705735362713981E-2"/>
    <n v="24.572255678414901"/>
    <n v="23.137324267966058"/>
  </r>
  <r>
    <x v="1"/>
    <s v="1741720140816008"/>
    <n v="651.68482836999999"/>
    <n v="651.68482836999999"/>
    <n v="0.94160359434525442"/>
    <n v="3"/>
    <n v="1.8852867681356991E-2"/>
    <n v="12.286127839207451"/>
    <n v="11.568662133983029"/>
  </r>
  <r>
    <x v="1"/>
    <s v="1741720140816011"/>
    <n v="651.68482836999999"/>
    <n v="651.68482836999999"/>
    <n v="0.94160359434525431"/>
    <n v="4"/>
    <n v="5.0274313816951972E-2"/>
    <n v="32.763007571219866"/>
    <n v="30.849765690621407"/>
  </r>
  <r>
    <x v="1"/>
    <s v="1741720140816018"/>
    <n v="1629.2120709000001"/>
    <n v="1629.2120709000001"/>
    <n v="1.3686033457031259"/>
    <n v="10"/>
    <n v="1.150822941450856"/>
    <n v="1874.9346276803785"/>
    <n v="2566.041804418011"/>
  </r>
  <r>
    <x v="1"/>
    <s v="1741720140821006"/>
    <n v="264.0242475"/>
    <n v="264.0242475"/>
    <n v="0.94160359434525442"/>
    <n v="4"/>
    <n v="3.1421446135594985E-2"/>
    <n v="8.2960236713122484"/>
    <n v="7.8115657076809271"/>
  </r>
  <r>
    <x v="1"/>
    <s v="1741720140821008"/>
    <n v="264.0242475"/>
    <n v="264.0242475"/>
    <n v="0.94160359434525431"/>
    <n v="6"/>
    <n v="1.2568578454237993E-2"/>
    <n v="3.3184094685248993"/>
    <n v="3.1246262830723701"/>
  </r>
  <r>
    <x v="1"/>
    <s v="1741720140821012"/>
    <n v="264.0242475"/>
    <n v="264.0242475"/>
    <n v="0.94160359434525431"/>
    <n v="2"/>
    <n v="6.2842892271189965E-3"/>
    <n v="1.6592047342624496"/>
    <n v="1.5623131415361851"/>
  </r>
  <r>
    <x v="1"/>
    <s v="1741720140821020"/>
    <n v="264.0242475"/>
    <n v="264.0242475"/>
    <n v="0.94160359434525442"/>
    <n v="6"/>
    <n v="8.1695759952546951E-2"/>
    <n v="21.569661545411844"/>
    <n v="20.310070839970408"/>
  </r>
  <r>
    <x v="1"/>
    <s v="1741720140822001"/>
    <n v="477.55129348000003"/>
    <n v="477.55129348000003"/>
    <n v="1.2316720695253922"/>
    <n v="4"/>
    <n v="10.100548627633904"/>
    <n v="4823.5300619842101"/>
    <n v="5941.0072538620352"/>
  </r>
  <r>
    <x v="1"/>
    <s v="1741720140823001"/>
    <n v="537.13347954000005"/>
    <n v="537.13347954000005"/>
    <n v="0.94160359434525431"/>
    <n v="2"/>
    <n v="1.2568578454237993E-2"/>
    <n v="6.7510042779963282"/>
    <n v="6.3567698936015313"/>
  </r>
  <r>
    <x v="1"/>
    <s v="1741720140823003"/>
    <n v="805.70021930999997"/>
    <n v="805.70021930999997"/>
    <n v="0.94160359434525431"/>
    <n v="3"/>
    <n v="6.2842892271189965E-3"/>
    <n v="5.0632532084972457"/>
    <n v="4.7675774202011478"/>
  </r>
  <r>
    <x v="1"/>
    <s v="1741720140823007"/>
    <n v="537.13347954000005"/>
    <n v="537.13347954000005"/>
    <n v="0.94160359434525442"/>
    <n v="12"/>
    <n v="0.10683291686102295"/>
    <n v="57.383536362968798"/>
    <n v="54.032544095613027"/>
  </r>
  <r>
    <x v="1"/>
    <s v="1741720140824007"/>
    <n v="354.10499046000001"/>
    <n v="354.10499046000001"/>
    <n v="0.94160359434525431"/>
    <n v="3"/>
    <n v="6.2842892271189965E-3"/>
    <n v="2.2252981768168532"/>
    <n v="2.0953487617806901"/>
  </r>
  <r>
    <x v="1"/>
    <s v="1741720140824010"/>
    <n v="354.10499046000001"/>
    <n v="354.10499046000001"/>
    <n v="0.94160359434525431"/>
    <n v="2"/>
    <n v="1.2568578454237993E-2"/>
    <n v="4.4505963536337063"/>
    <n v="4.1906975235613801"/>
  </r>
  <r>
    <x v="1"/>
    <s v="1741720140825007"/>
    <n v="380.52032299000001"/>
    <n v="380.52032299000001"/>
    <n v="0.94160359434525431"/>
    <n v="2"/>
    <n v="6.2842892271189965E-3"/>
    <n v="2.3912997664658979"/>
    <n v="2.2516564552612568"/>
  </r>
  <r>
    <x v="1"/>
    <s v="1741720140906004"/>
    <n v="2271.5783203000001"/>
    <n v="2271.5783203000001"/>
    <n v="0.94160359434525431"/>
    <n v="1"/>
    <n v="6.2842892271189965E-3"/>
    <n v="14.275255166818356"/>
    <n v="13.441631575271828"/>
  </r>
  <r>
    <x v="1"/>
    <s v="1741720140907013"/>
    <n v="881.88397655999995"/>
    <n v="881.88397655999995"/>
    <n v="0.94160359434525431"/>
    <n v="1"/>
    <n v="6.2842892271189965E-3"/>
    <n v="5.5420139734648695"/>
    <n v="5.2183802773261458"/>
  </r>
  <r>
    <x v="1"/>
    <s v="1741720140907014"/>
    <n v="881.88397655999995"/>
    <n v="881.88397655999995"/>
    <n v="0.94160359434525431"/>
    <n v="1"/>
    <n v="6.2842892271189965E-3"/>
    <n v="5.5420139734648695"/>
    <n v="5.2183802773261458"/>
  </r>
  <r>
    <x v="1"/>
    <s v="1741720140912001"/>
    <n v="258.42899863999997"/>
    <n v="258.42899863999997"/>
    <n v="0.94160359434525442"/>
    <n v="2"/>
    <n v="1.8852867681356991E-2"/>
    <n v="4.8721277163855055"/>
    <n v="4.5876129698577284"/>
  </r>
  <r>
    <x v="1"/>
    <s v="1741720140912003"/>
    <n v="258.42899863999997"/>
    <n v="258.42899863999997"/>
    <n v="0.94160359434525431"/>
    <n v="1"/>
    <n v="6.2842892271189965E-3"/>
    <n v="1.6240425721285017"/>
    <n v="1.5292043232859092"/>
  </r>
  <r>
    <x v="1"/>
    <s v="1741720140912006"/>
    <n v="258.42899863999997"/>
    <n v="258.42899863999997"/>
    <n v="0.94160359434525431"/>
    <n v="2"/>
    <n v="6.2842892271189965E-3"/>
    <n v="1.6240425721285017"/>
    <n v="1.5292043232859092"/>
  </r>
  <r>
    <x v="1"/>
    <s v="1741720140912013"/>
    <n v="258.42899863999997"/>
    <n v="258.42899863999997"/>
    <n v="0.94160359434525442"/>
    <n v="4"/>
    <n v="3.7705735362713981E-2"/>
    <n v="9.7442554327710109"/>
    <n v="9.1752259397154567"/>
  </r>
  <r>
    <x v="1"/>
    <s v="1741720140913001"/>
    <n v="270.55017516999999"/>
    <n v="270.55017516999999"/>
    <n v="1.369486207112103"/>
    <n v="4"/>
    <n v="8.1571072306779744"/>
    <n v="2206.9067901403996"/>
    <n v="3022.3284094793216"/>
  </r>
  <r>
    <x v="1"/>
    <s v="1741720140913003"/>
    <n v="270.55017516999999"/>
    <n v="270.55017516999999"/>
    <n v="0.94160359434525431"/>
    <n v="2"/>
    <n v="6.2842892271189965E-3"/>
    <n v="1.7002155512159884"/>
    <n v="1.6009290741866726"/>
  </r>
  <r>
    <x v="1"/>
    <s v="1741720140914004"/>
    <n v="546.31430679000005"/>
    <n v="546.31430679000005"/>
    <n v="0.94160359434525431"/>
    <n v="3"/>
    <n v="6.2842892271189965E-3"/>
    <n v="3.4331971127813796"/>
    <n v="3.2327107414906964"/>
  </r>
  <r>
    <x v="1"/>
    <s v="1741720140921008"/>
    <n v="499.60709458000002"/>
    <n v="499.60709458000002"/>
    <n v="0.94160359434525442"/>
    <n v="2"/>
    <n v="1.8852867681356991E-2"/>
    <n v="9.4190264467839473"/>
    <n v="8.8689891575247746"/>
  </r>
  <r>
    <x v="1"/>
    <s v="1741720140930004"/>
    <n v="833.79199505999998"/>
    <n v="833.79199505999998"/>
    <n v="0.94160359434525442"/>
    <n v="4"/>
    <n v="1.8852867681356991E-2"/>
    <n v="15.71937015664084"/>
    <n v="14.801415440336541"/>
  </r>
  <r>
    <x v="1"/>
    <s v="1741720140930006"/>
    <n v="833.79199505999998"/>
    <n v="833.79199505999998"/>
    <n v="0.94160359434525442"/>
    <n v="3"/>
    <n v="1.8852867681356991E-2"/>
    <n v="15.71937015664084"/>
    <n v="14.801415440336541"/>
  </r>
  <r>
    <x v="1"/>
    <s v="1741720140930011"/>
    <n v="833.79199505999998"/>
    <n v="833.79199505999998"/>
    <n v="0.94160359434525431"/>
    <n v="1"/>
    <n v="5.0274313816951972E-2"/>
    <n v="41.918320417708905"/>
    <n v="39.470441174230764"/>
  </r>
  <r>
    <x v="1"/>
    <s v="1741720140930012"/>
    <n v="833.79199505999998"/>
    <n v="833.79199505999998"/>
    <n v="0.94160359434525442"/>
    <n v="4"/>
    <n v="1.8852867681356991E-2"/>
    <n v="15.71937015664084"/>
    <n v="14.801415440336541"/>
  </r>
  <r>
    <x v="1"/>
    <s v="1741720140930014"/>
    <n v="833.79199505999998"/>
    <n v="833.79199505999998"/>
    <n v="0.94160359434525442"/>
    <n v="1"/>
    <n v="4.3990024589832977E-2"/>
    <n v="36.678530365495298"/>
    <n v="34.536636027451934"/>
  </r>
  <r>
    <x v="1"/>
    <s v="1741720140930017"/>
    <n v="833.79199505999998"/>
    <n v="833.79199505999998"/>
    <n v="0.94160359434525442"/>
    <n v="2"/>
    <n v="1.8852867681356991E-2"/>
    <n v="15.71937015664084"/>
    <n v="14.801415440336541"/>
  </r>
  <r>
    <x v="1"/>
    <s v="1741720140930021"/>
    <n v="1250.6879925999999"/>
    <n v="1250.6879925999999"/>
    <n v="0.94160359434525431"/>
    <n v="3"/>
    <n v="6.2842892271189965E-3"/>
    <n v="7.8596850783832624"/>
    <n v="7.4007077202274418"/>
  </r>
  <r>
    <x v="1"/>
    <s v="1741720141003004"/>
    <n v="362.56328653000003"/>
    <n v="362.56328653000003"/>
    <n v="0.94160359434525442"/>
    <n v="4"/>
    <n v="0.12568578454237994"/>
    <n v="45.569051113786749"/>
    <n v="42.907982319644219"/>
  </r>
  <r>
    <x v="1"/>
    <s v="1741720141003010"/>
    <n v="362.56328653000003"/>
    <n v="362.56328653000003"/>
    <n v="0.94160359434525431"/>
    <n v="2"/>
    <n v="1.2568578454237993E-2"/>
    <n v="4.5569051113786747"/>
    <n v="4.2907982319644216"/>
  </r>
  <r>
    <x v="1"/>
    <s v="1741720141003012"/>
    <n v="362.56328653000003"/>
    <n v="362.56328653000003"/>
    <n v="0.94160359434525431"/>
    <n v="4"/>
    <n v="2.5137156908475986E-2"/>
    <n v="9.1138102227573494"/>
    <n v="8.5815964639288431"/>
  </r>
  <r>
    <x v="1"/>
    <s v="1741720141003017"/>
    <n v="362.56328653000008"/>
    <n v="362.56328653000008"/>
    <n v="0.94160359434525431"/>
    <n v="12"/>
    <n v="0.10054862763390394"/>
    <n v="36.455240891029398"/>
    <n v="34.326385855715372"/>
  </r>
  <r>
    <x v="1"/>
    <s v="1741720141003023"/>
    <n v="362.56328653000003"/>
    <n v="362.56328653000003"/>
    <n v="0.94160359434525442"/>
    <n v="2"/>
    <n v="1.8852867681356991E-2"/>
    <n v="6.8353576670680116"/>
    <n v="6.4361973479466323"/>
  </r>
  <r>
    <x v="1"/>
    <s v="1741720141003025"/>
    <n v="362.56328653000003"/>
    <n v="362.56328653000003"/>
    <n v="0.94160359434525431"/>
    <n v="4"/>
    <n v="1.2568578454237993E-2"/>
    <n v="4.5569051113786747"/>
    <n v="4.2907982319644216"/>
  </r>
  <r>
    <x v="1"/>
    <s v="1741720141003035"/>
    <n v="362.56328653000003"/>
    <n v="362.56328653000003"/>
    <n v="0.94160359434525431"/>
    <n v="1"/>
    <n v="1.2568578454237993E-2"/>
    <n v="4.5569051113786747"/>
    <n v="4.2907982319644216"/>
  </r>
  <r>
    <x v="1"/>
    <s v="1741720141003036"/>
    <n v="362.56328653000003"/>
    <n v="362.56328653000003"/>
    <n v="0.94160359434525442"/>
    <n v="2"/>
    <n v="3.7705735362713981E-2"/>
    <n v="13.670715334136023"/>
    <n v="12.872394695893265"/>
  </r>
  <r>
    <x v="1"/>
    <s v="1741720141011011"/>
    <n v="744.72996247000003"/>
    <n v="744.72996247000003"/>
    <n v="0.94160359434525431"/>
    <n v="1"/>
    <n v="2.5137156908475986E-2"/>
    <n v="18.720393921051823"/>
    <n v="17.627190203621446"/>
  </r>
  <r>
    <x v="1"/>
    <s v="1741720141011012"/>
    <n v="1062.5313093"/>
    <n v="1062.5313093"/>
    <n v="0.94160359434525442"/>
    <n v="6"/>
    <n v="6.2842892271189971E-2"/>
    <n v="66.772540605106329"/>
    <n v="62.87326423733257"/>
  </r>
  <r>
    <x v="1"/>
    <s v="1741720141011021"/>
    <n v="744.72996247000003"/>
    <n v="744.72996247000003"/>
    <n v="0.94160359434525442"/>
    <n v="4"/>
    <n v="1.8852867681356991E-2"/>
    <n v="14.040295440788869"/>
    <n v="13.220392652716088"/>
  </r>
  <r>
    <x v="1"/>
    <s v="1741720141024005"/>
    <n v="496.76597042999998"/>
    <n v="496.76597042999998"/>
    <n v="0.94160359434525431"/>
    <n v="4"/>
    <n v="5.0274313816951972E-2"/>
    <n v="24.974568290980503"/>
    <n v="23.516143270008257"/>
  </r>
  <r>
    <x v="1"/>
    <s v="1741720141024007"/>
    <n v="496.76597042999998"/>
    <n v="496.76597042999998"/>
    <n v="0.94160359434525442"/>
    <n v="4"/>
    <n v="3.7705735362713981E-2"/>
    <n v="18.730926218235378"/>
    <n v="17.637107452506196"/>
  </r>
  <r>
    <x v="1"/>
    <s v="1741720141024009"/>
    <n v="496.76597042999998"/>
    <n v="496.76597042999998"/>
    <n v="0.94160359434525442"/>
    <n v="4"/>
    <n v="0.12568578454237994"/>
    <n v="62.436420727451264"/>
    <n v="58.790358175020657"/>
  </r>
  <r>
    <x v="1"/>
    <s v="1741720141026001"/>
    <n v="179.74979037"/>
    <n v="179.74979037"/>
    <n v="0.94160359434525431"/>
    <n v="4"/>
    <n v="6.2842892271189965E-3"/>
    <n v="1.129599671199089"/>
    <n v="1.0636351105722797"/>
  </r>
  <r>
    <x v="1"/>
    <s v="1741720141026005"/>
    <n v="62.435000539000001"/>
    <n v="62.435000539000001"/>
    <n v="0.94160359434525431"/>
    <n v="4"/>
    <n v="5.0274313816951972E-2"/>
    <n v="3.1388768102592515"/>
    <n v="2.9555776867470782"/>
  </r>
  <r>
    <x v="1"/>
    <s v="1741720141027018"/>
    <n v="2358.0460122"/>
    <n v="2358.0460122"/>
    <n v="0.94160359434525431"/>
    <n v="1"/>
    <n v="6.2842892271189965E-3"/>
    <n v="14.818643151519369"/>
    <n v="13.953287654790325"/>
  </r>
  <r>
    <x v="1"/>
    <s v="1741720141029007"/>
    <n v="857.55918980000001"/>
    <n v="857.55918980000001"/>
    <n v="0.94160359434525431"/>
    <n v="3"/>
    <n v="6.2842892271189965E-3"/>
    <n v="5.3891499780770351"/>
    <n v="5.0744429898229848"/>
  </r>
  <r>
    <x v="1"/>
    <s v="1741720141029010"/>
    <n v="857.55918980000001"/>
    <n v="857.55918980000001"/>
    <n v="0.94160359434525442"/>
    <n v="4"/>
    <n v="3.7705735362713981E-2"/>
    <n v="32.334899868462209"/>
    <n v="30.446657938937911"/>
  </r>
  <r>
    <x v="1"/>
    <s v="1741720141108001"/>
    <n v="43.522330214"/>
    <n v="43.522330214"/>
    <n v="0.94160359434525431"/>
    <n v="1"/>
    <n v="5.0274313816951972E-2"/>
    <n v="2.1880552872236465"/>
    <n v="2.0602807230759232"/>
  </r>
  <r>
    <x v="1"/>
    <s v="1741720141108005"/>
    <n v="53.54805795"/>
    <n v="53.54805795"/>
    <n v="0.94160359434525431"/>
    <n v="1"/>
    <n v="6.2842892271189965E-3"/>
    <n v="0.33651148370832873"/>
    <n v="0.31686042259821684"/>
  </r>
  <r>
    <x v="1"/>
    <s v="1741720141108006"/>
    <n v="53.54805795"/>
    <n v="53.54805795"/>
    <n v="0.94160359434525431"/>
    <n v="3"/>
    <n v="6.2842892271189965E-3"/>
    <n v="0.33651148370832873"/>
    <n v="0.31686042259821684"/>
  </r>
  <r>
    <x v="1"/>
    <s v="1741720141108015"/>
    <n v="53.54805795"/>
    <n v="53.54805795"/>
    <n v="1.3227735731092654"/>
    <n v="2"/>
    <n v="1"/>
    <n v="53.54805795"/>
    <n v="70.831955947583509"/>
  </r>
  <r>
    <x v="1"/>
    <s v="1741720141130002"/>
    <n v="1292.9466287"/>
    <n v="1292.9466287"/>
    <n v="0.97273027919838373"/>
    <n v="9"/>
    <n v="6.1885286768135703"/>
    <n v="8001.4372892993779"/>
    <n v="7783.2403284085422"/>
  </r>
  <r>
    <x v="1"/>
    <s v="1741720141227001"/>
    <n v="785.90936439999996"/>
    <n v="785.90936439999996"/>
    <n v="1.2933344273607703"/>
    <n v="12"/>
    <n v="13.1561879581357"/>
    <n v="10339.571316105361"/>
    <n v="13372.523547270974"/>
  </r>
  <r>
    <x v="1"/>
    <s v="1742120140509006"/>
    <n v="776.67962704000001"/>
    <n v="776.67962704000001"/>
    <n v="0.94160359434525442"/>
    <n v="4"/>
    <n v="3.7705735362713981E-2"/>
    <n v="29.285276478781636"/>
    <n v="27.575121593815325"/>
  </r>
  <r>
    <x v="1"/>
    <s v="1742120140509013"/>
    <n v="1036.3413625999999"/>
    <n v="1036.3413625999999"/>
    <n v="0.94160359434525431"/>
    <n v="2"/>
    <n v="1.2568578454237993E-2"/>
    <n v="13.025337721210002"/>
    <n v="12.264704815852163"/>
  </r>
  <r>
    <x v="1"/>
    <s v="1742120140517008"/>
    <n v="335.61955670999998"/>
    <n v="335.61955670999998"/>
    <n v="0.94160359434525442"/>
    <n v="4"/>
    <n v="9.4264338406784942E-2"/>
    <n v="31.636955469646587"/>
    <n v="29.789470984359983"/>
  </r>
  <r>
    <x v="1"/>
    <s v="1742120140517012"/>
    <n v="335.61955670999998"/>
    <n v="335.61955670999998"/>
    <n v="0.94160359434525442"/>
    <n v="2"/>
    <n v="6.2842892271189971E-2"/>
    <n v="21.091303646431061"/>
    <n v="19.85964732290666"/>
  </r>
  <r>
    <x v="1"/>
    <s v="1742120140517018"/>
    <n v="335.61955670999998"/>
    <n v="335.61955670999998"/>
    <n v="1.2686168858438178"/>
    <n v="16"/>
    <n v="1.5028396779695197"/>
    <n v="504.3823865263293"/>
    <n v="639.86801246950472"/>
  </r>
  <r>
    <x v="1"/>
    <s v="1742120140525005"/>
    <n v="610.87121343000001"/>
    <n v="610.87121343000001"/>
    <n v="0.94160359434525431"/>
    <n v="2"/>
    <n v="6.2842892271189965E-3"/>
    <n v="3.8388913857152582"/>
    <n v="3.6147139270905213"/>
  </r>
  <r>
    <x v="1"/>
    <s v="1742120140526009"/>
    <n v="510.71774359"/>
    <n v="510.71774359"/>
    <n v="0.94160359434525442"/>
    <n v="8"/>
    <n v="9.4264338406784942E-2"/>
    <n v="48.142470212117381"/>
    <n v="45.331122992389069"/>
  </r>
  <r>
    <x v="1"/>
    <s v="1742120140526013"/>
    <n v="384.62431795999998"/>
    <n v="384.62431795999998"/>
    <n v="0.94160359434525431"/>
    <n v="2"/>
    <n v="6.2842892271189965E-3"/>
    <n v="2.4170904578440195"/>
    <n v="2.275941062963545"/>
  </r>
  <r>
    <x v="1"/>
    <s v="1742120140610015"/>
    <n v="703.11105731999999"/>
    <n v="703.11105731999999"/>
    <n v="1.1013076842327809"/>
    <n v="2"/>
    <n v="3.0188528676813569"/>
    <n v="2122.5888316889527"/>
    <n v="2337.6233908057243"/>
  </r>
  <r>
    <x v="1"/>
    <s v="1742120140610017"/>
    <n v="703.11105731999999"/>
    <n v="703.11105731999999"/>
    <n v="0.98194060273966177"/>
    <n v="1"/>
    <n v="1.25137156908476"/>
    <n v="879.85318703937298"/>
    <n v="863.96356880385429"/>
  </r>
  <r>
    <x v="1"/>
    <s v="1742120140622003"/>
    <n v="296.38713447999999"/>
    <n v="296.38713447999999"/>
    <n v="0.94160359434525442"/>
    <n v="9"/>
    <n v="0.28279301522035483"/>
    <n v="83.816211432119985"/>
    <n v="78.921645948885981"/>
  </r>
  <r>
    <x v="1"/>
    <s v="1742120140622006"/>
    <n v="296.38713447999999"/>
    <n v="296.38713447999999"/>
    <n v="0.94160359434525431"/>
    <n v="2"/>
    <n v="6.2842892271189965E-3"/>
    <n v="1.8625824762693333"/>
    <n v="1.7538143544196885"/>
  </r>
  <r>
    <x v="1"/>
    <s v="1742120140622017"/>
    <n v="296.38713447999999"/>
    <n v="296.38713447999999"/>
    <n v="0.94160359434525431"/>
    <n v="2"/>
    <n v="6.2842892271189965E-3"/>
    <n v="1.8625824762693333"/>
    <n v="1.7538143544196885"/>
  </r>
  <r>
    <x v="1"/>
    <s v="1742120140712008"/>
    <n v="225.29701881"/>
    <n v="225.29701881"/>
    <n v="0.94160359434525442"/>
    <n v="4"/>
    <n v="5.6558603044070968E-2"/>
    <n v="12.742484653887381"/>
    <n v="11.998369350989604"/>
  </r>
  <r>
    <x v="1"/>
    <s v="1742120140712015"/>
    <n v="225.29701881"/>
    <n v="225.29701881"/>
    <n v="1.2447939750446986"/>
    <n v="16"/>
    <n v="2.1508229414508557"/>
    <n v="484.57399669703295"/>
    <n v="603.19479155179624"/>
  </r>
  <r>
    <x v="1"/>
    <s v="1742120140720006"/>
    <n v="1089.6313161"/>
    <n v="1089.6313161"/>
    <n v="0.94160359434525431"/>
    <n v="6"/>
    <n v="1.2568578454237993E-2"/>
    <n v="13.695116682597449"/>
    <n v="12.895371093311413"/>
  </r>
  <r>
    <x v="1"/>
    <s v="1742120140817011"/>
    <n v="497.95292475000002"/>
    <n v="497.95292475000002"/>
    <n v="0.94160359434525442"/>
    <n v="9"/>
    <n v="3.7705735362713981E-2"/>
    <n v="18.775681203712931"/>
    <n v="17.679248907696728"/>
  </r>
  <r>
    <x v="1"/>
    <s v="1742120140817016"/>
    <n v="497.95292475000002"/>
    <n v="497.95292475000002"/>
    <n v="0.94160359434525431"/>
    <n v="6"/>
    <n v="1.2568578454237993E-2"/>
    <n v="6.2585604012376432"/>
    <n v="5.8930829692322417"/>
  </r>
  <r>
    <x v="1"/>
    <s v="1742120140830006"/>
    <n v="295.20798974000002"/>
    <n v="295.20798974000002"/>
    <n v="0.94160359434525431"/>
    <n v="2"/>
    <n v="1.2568578454237993E-2"/>
    <n v="3.7103447793650748"/>
    <n v="3.4936739805103039"/>
  </r>
  <r>
    <x v="1"/>
    <s v="1742120140917001"/>
    <n v="686.04735184000003"/>
    <n v="686.04735184000003"/>
    <n v="0.94160359434525431"/>
    <n v="2"/>
    <n v="6.2842892271189965E-3"/>
    <n v="4.3113199824616277"/>
    <n v="4.0595543918583878"/>
  </r>
  <r>
    <x v="1"/>
    <s v="1742120140917003"/>
    <n v="121.11738029999999"/>
    <n v="121.11738029999999"/>
    <n v="0.94160359434525442"/>
    <n v="15"/>
    <n v="1.8852867681356991E-2"/>
    <n v="2.2834099447084939"/>
    <n v="2.1500670113012164"/>
  </r>
  <r>
    <x v="1"/>
    <s v="1742120140927007"/>
    <n v="254.25357794999999"/>
    <n v="254.25357794999999"/>
    <n v="0.94160359434525431"/>
    <n v="2"/>
    <n v="6.2842892271189965E-3"/>
    <n v="1.597803020867645"/>
    <n v="1.50449706750468"/>
  </r>
  <r>
    <x v="1"/>
    <s v="1742120141005005"/>
    <n v="275.44543198999997"/>
    <n v="275.44543198999997"/>
    <n v="0.94160359434525431"/>
    <n v="16"/>
    <n v="2.5137156908475986E-2"/>
    <n v="6.9239150436555805"/>
    <n v="6.5195832920472734"/>
  </r>
  <r>
    <x v="1"/>
    <s v="1742120141010007"/>
    <n v="192.92215026"/>
    <n v="192.92215026"/>
    <n v="0.94160359434525442"/>
    <n v="2"/>
    <n v="1.8852867681356991E-2"/>
    <n v="3.6371357716546511"/>
    <n v="3.4247401157117201"/>
  </r>
  <r>
    <x v="1"/>
    <s v="1742120141031004"/>
    <n v="416.04554416000002"/>
    <n v="416.04554416000002"/>
    <n v="0.94160359434525442"/>
    <n v="4"/>
    <n v="5.6558603044070968E-2"/>
    <n v="23.530954780399938"/>
    <n v="22.156831599600228"/>
  </r>
  <r>
    <x v="1"/>
    <s v="1748320141220004"/>
    <n v="624.56311616000005"/>
    <n v="624.56311616000005"/>
    <n v="1.3227735731092654"/>
    <n v="1"/>
    <n v="1"/>
    <n v="624.56311616000005"/>
    <n v="826.15558479522042"/>
  </r>
  <r>
    <x v="1"/>
    <s v="1748320141220007"/>
    <n v="624.56311616000005"/>
    <n v="624.56311616000005"/>
    <n v="0.94160359434525442"/>
    <n v="1"/>
    <n v="3.7705735362713981E-2"/>
    <n v="23.549611575240952"/>
    <n v="22.174398904681489"/>
  </r>
  <r>
    <x v="1"/>
    <s v="2515620140809002"/>
    <n v="1751.4431910000001"/>
    <n v="1751.4431910000001"/>
    <n v="0.94160359434525431"/>
    <n v="4"/>
    <n v="6.2842892271189965E-3"/>
    <n v="11.006575577112219"/>
    <n v="10.363831124841557"/>
  </r>
  <r>
    <x v="2"/>
    <m/>
    <m/>
    <m/>
    <m/>
    <m/>
    <m/>
    <m/>
    <m/>
  </r>
  <r>
    <x v="2"/>
    <m/>
    <m/>
    <m/>
    <m/>
    <m/>
    <m/>
    <m/>
    <m/>
  </r>
  <r>
    <x v="2"/>
    <m/>
    <m/>
    <m/>
    <m/>
    <m/>
    <m/>
    <m/>
    <m/>
  </r>
  <r>
    <x v="2"/>
    <m/>
    <m/>
    <m/>
    <m/>
    <m/>
    <m/>
    <m/>
    <m/>
  </r>
  <r>
    <x v="2"/>
    <m/>
    <m/>
    <m/>
    <m/>
    <m/>
    <m/>
    <m/>
    <m/>
  </r>
</pivotCacheRecords>
</file>

<file path=xl/pivotCache/pivotCacheRecords4.xml><?xml version="1.0" encoding="utf-8"?>
<pivotCacheRecords xmlns="http://schemas.openxmlformats.org/spreadsheetml/2006/main" xmlns:r="http://schemas.openxmlformats.org/officeDocument/2006/relationships" count="32">
  <r>
    <x v="0"/>
    <s v="1104820130601004"/>
    <n v="203.70411357"/>
    <n v="203.70411357"/>
    <n v="2"/>
    <n v="7.5919820211999998"/>
    <n v="10.126160461649739"/>
    <n v="1.8064342590837758E-2"/>
    <n v="2.426520638378021E-2"/>
    <n v="1.3432654004296583"/>
    <n v="10"/>
    <n v="0.75919820212"/>
    <n v="10"/>
    <n v="7.5919820211999998"/>
    <n v="1546.5179678679228"/>
    <n v="2062.7405407079423"/>
    <n v="12"/>
    <n v="0"/>
    <n v="7.6100463637908371"/>
    <n v="1550.1977487626143"/>
    <n v="2067.6834630649432"/>
    <n v="14"/>
    <n v="0"/>
    <n v="7.6100463637908371"/>
    <n v="1550.1977487626143"/>
    <n v="2067.6834630649432"/>
    <n v="16"/>
    <n v="0"/>
    <n v="7.6100463637908371"/>
    <n v="1550.1977487626143"/>
    <n v="2067.6834630649432"/>
    <n v="18"/>
    <n v="0"/>
    <n v="7.6100463637908371"/>
    <n v="1550.1977487626143"/>
    <n v="2067.6834630649432"/>
    <n v="20"/>
    <n v="0"/>
    <n v="7.6100463637908371"/>
    <n v="1550.1977487626143"/>
    <n v="2067.6834630649432"/>
  </r>
  <r>
    <x v="0"/>
    <s v="1106220130827002"/>
    <n v="72.594841809000002"/>
    <n v="72.594841809000002"/>
    <n v="6"/>
    <n v="18.434082580999998"/>
    <n v="30.480146603876953"/>
    <n v="0"/>
    <n v="0"/>
    <n v="1.3432654004296583"/>
    <n v="30"/>
    <n v="0.61446941936666666"/>
    <n v="30"/>
    <n v="18.434082580999998"/>
    <n v="1338.2193088617373"/>
    <n v="2212.7014210235761"/>
    <n v="36"/>
    <n v="0"/>
    <n v="18.434082580999998"/>
    <n v="1338.2193088617373"/>
    <n v="2212.7014210235761"/>
    <n v="42"/>
    <n v="0"/>
    <n v="18.434082580999998"/>
    <n v="1338.2193088617373"/>
    <n v="2212.7014210235761"/>
    <n v="48"/>
    <n v="0"/>
    <n v="18.434082580999998"/>
    <n v="1338.2193088617373"/>
    <n v="2212.7014210235761"/>
    <n v="54"/>
    <n v="0"/>
    <n v="18.434082580999998"/>
    <n v="1338.2193088617373"/>
    <n v="2212.7014210235761"/>
    <n v="60"/>
    <n v="0"/>
    <n v="18.434082580999998"/>
    <n v="1338.2193088617373"/>
    <n v="2212.7014210235761"/>
  </r>
  <r>
    <x v="0"/>
    <s v="1108620130609001"/>
    <n v="158.97195993"/>
    <n v="158.97195993"/>
    <n v="6"/>
    <n v="5"/>
    <n v="7.3303702176471797"/>
    <n v="1.1741822684044544E-2"/>
    <n v="1.5772384149457138E-2"/>
    <n v="1.3432654004296583"/>
    <n v="30"/>
    <n v="0.16666666666666666"/>
    <n v="30"/>
    <n v="5"/>
    <n v="794.85979965000001"/>
    <n v="1165.3233205118729"/>
    <n v="36"/>
    <n v="0"/>
    <n v="5.0117418226840442"/>
    <n v="796.72642021523302"/>
    <n v="1167.8306873328809"/>
    <n v="42"/>
    <n v="0"/>
    <n v="5.0117418226840442"/>
    <n v="796.72642021523302"/>
    <n v="1167.8306873328809"/>
    <n v="48"/>
    <n v="0"/>
    <n v="5.0117418226840442"/>
    <n v="796.72642021523302"/>
    <n v="1167.8306873328809"/>
    <n v="54"/>
    <n v="0"/>
    <n v="5.0117418226840442"/>
    <n v="796.72642021523302"/>
    <n v="1167.8306873328809"/>
    <n v="60"/>
    <n v="0"/>
    <n v="5.0117418226840442"/>
    <n v="796.72642021523302"/>
    <n v="1167.8306873328809"/>
  </r>
  <r>
    <x v="0"/>
    <s v="1515620130915024"/>
    <n v="830.74002922"/>
    <n v="830.74002922"/>
    <n v="2"/>
    <n v="10"/>
    <n v="18.651107380840642"/>
    <n v="0"/>
    <n v="0"/>
    <n v="1.3432654004296583"/>
    <n v="10"/>
    <n v="1"/>
    <n v="10"/>
    <n v="10"/>
    <n v="8307.4002922"/>
    <n v="15494.221490544913"/>
    <n v="12"/>
    <n v="0"/>
    <n v="10"/>
    <n v="8307.4002922"/>
    <n v="15494.221490544913"/>
    <n v="14"/>
    <n v="0"/>
    <n v="10"/>
    <n v="8307.4002922"/>
    <n v="15494.221490544913"/>
    <n v="16"/>
    <n v="0"/>
    <n v="10"/>
    <n v="8307.4002922"/>
    <n v="15494.221490544913"/>
    <n v="18"/>
    <n v="0"/>
    <n v="10"/>
    <n v="8307.4002922"/>
    <n v="15494.221490544913"/>
    <n v="20"/>
    <n v="0"/>
    <n v="10"/>
    <n v="8307.4002922"/>
    <n v="15494.221490544913"/>
  </r>
  <r>
    <x v="0"/>
    <s v="1554220130727005"/>
    <n v="361.93271391000002"/>
    <n v="361.93271391000002"/>
    <n v="1"/>
    <n v="6"/>
    <n v="4.1270535481009087"/>
    <n v="5.4193027772513275E-3"/>
    <n v="7.2795619151340635E-3"/>
    <n v="1.3432654004296583"/>
    <n v="6"/>
    <n v="1"/>
    <n v="5"/>
    <n v="6"/>
    <n v="2171.59628346"/>
    <n v="1493.7156911160566"/>
    <n v="6"/>
    <n v="1"/>
    <n v="6"/>
    <n v="2171.59628346"/>
    <n v="1493.7156911160566"/>
    <n v="7"/>
    <n v="0"/>
    <n v="6.0054193027772511"/>
    <n v="2173.5577064216704"/>
    <n v="1496.3504027160773"/>
    <n v="8"/>
    <n v="0"/>
    <n v="6.0054193027772511"/>
    <n v="2173.5577064216704"/>
    <n v="1496.3504027160773"/>
    <n v="9"/>
    <n v="0"/>
    <n v="6.0054193027772511"/>
    <n v="2173.5577064216704"/>
    <n v="1496.3504027160773"/>
    <n v="10"/>
    <n v="0"/>
    <n v="6.0054193027772511"/>
    <n v="2173.5577064216704"/>
    <n v="1496.3504027160773"/>
  </r>
  <r>
    <x v="0"/>
    <s v="1563220130828013"/>
    <n v="604.46897793000005"/>
    <n v="604.46897793000005"/>
    <n v="1"/>
    <n v="7"/>
    <n v="6.613867865546327"/>
    <n v="1.8064342590837759E-3"/>
    <n v="2.4265206383780212E-3"/>
    <n v="1.3432654004296583"/>
    <n v="7"/>
    <n v="1"/>
    <n v="5"/>
    <n v="7"/>
    <n v="4231.2828455100007"/>
    <n v="3997.8779488508594"/>
    <n v="6"/>
    <n v="1"/>
    <n v="7"/>
    <n v="4231.2828455100007"/>
    <n v="3997.8779488508594"/>
    <n v="7"/>
    <n v="1"/>
    <n v="7"/>
    <n v="4231.2828455100007"/>
    <n v="3997.8779488508594"/>
    <n v="8"/>
    <n v="0"/>
    <n v="7.001806434259084"/>
    <n v="4232.3747789802865"/>
    <n v="3999.3447053010659"/>
    <n v="9"/>
    <n v="0"/>
    <n v="7.001806434259084"/>
    <n v="4232.3747789802865"/>
    <n v="3999.3447053010659"/>
    <n v="10"/>
    <n v="0"/>
    <n v="7.001806434259084"/>
    <n v="4232.3747789802865"/>
    <n v="3999.3447053010659"/>
  </r>
  <r>
    <x v="0"/>
    <s v="1723720130519003"/>
    <n v="616.05677699"/>
    <n v="616.05677699"/>
    <n v="1"/>
    <n v="5"/>
    <n v="7.8264103075631528"/>
    <n v="4.064477082938496E-2"/>
    <n v="5.459671436350548E-2"/>
    <n v="1.3432654004296583"/>
    <n v="5"/>
    <n v="1"/>
    <n v="5"/>
    <n v="5"/>
    <n v="3080.2838849499999"/>
    <n v="4821.5131094786702"/>
    <n v="6"/>
    <n v="0"/>
    <n v="5.0406447708293847"/>
    <n v="3105.323371468648"/>
    <n v="4855.1477853636952"/>
    <n v="7"/>
    <n v="0"/>
    <n v="5.0406447708293847"/>
    <n v="3105.323371468648"/>
    <n v="4855.1477853636952"/>
    <n v="8"/>
    <n v="0"/>
    <n v="5.0406447708293847"/>
    <n v="3105.323371468648"/>
    <n v="4855.1477853636952"/>
    <n v="9"/>
    <n v="0"/>
    <n v="5.0406447708293847"/>
    <n v="3105.323371468648"/>
    <n v="4855.1477853636952"/>
    <n v="10"/>
    <n v="0"/>
    <n v="5.0406447708293847"/>
    <n v="3105.323371468648"/>
    <n v="4855.1477853636952"/>
  </r>
  <r>
    <x v="1"/>
    <s v="1104820140630005"/>
    <n v="158.37694604999999"/>
    <n v="158.37694604999999"/>
    <n v="3"/>
    <n v="5.8059363974"/>
    <n v="9.3599259409941133"/>
    <n v="9.0321712954188789E-3"/>
    <n v="1.2132603191890105E-2"/>
    <n v="1.3432654004296583"/>
    <n v="16"/>
    <n v="0.3628710248375"/>
    <n v="15"/>
    <n v="5.8059363974"/>
    <n v="919.52647558075114"/>
    <n v="1482.39648578882"/>
    <n v="18"/>
    <n v="0"/>
    <n v="5.8149685686954191"/>
    <n v="920.95696328672"/>
    <n v="1484.3180104299881"/>
    <n v="21"/>
    <n v="0"/>
    <n v="5.8149685686954191"/>
    <n v="920.95696328672"/>
    <n v="1484.3180104299881"/>
    <n v="24"/>
    <n v="0"/>
    <n v="5.8149685686954191"/>
    <n v="920.95696328672"/>
    <n v="1484.3180104299881"/>
    <n v="27"/>
    <n v="0"/>
    <n v="5.8149685686954191"/>
    <n v="920.95696328672"/>
    <n v="1484.3180104299881"/>
    <n v="30"/>
    <n v="0"/>
    <n v="5.8149685686954191"/>
    <n v="920.95696328672"/>
    <n v="1484.3180104299881"/>
  </r>
  <r>
    <x v="1"/>
    <s v="1105220140223002"/>
    <n v="1291.4319831"/>
    <n v="1291.4319831"/>
    <n v="2"/>
    <n v="10.172402268000001"/>
    <n v="14.995747693463187"/>
    <n v="4.5160856477094398E-2"/>
    <n v="6.0663015959450534E-2"/>
    <n v="1.3432654004296583"/>
    <n v="15"/>
    <n v="0.67816015120000006"/>
    <n v="10"/>
    <n v="10.172402268000001"/>
    <n v="13136.965633854179"/>
    <n v="19365.988181836416"/>
    <n v="12"/>
    <n v="1"/>
    <n v="10.172402268000001"/>
    <n v="13136.965633854179"/>
    <n v="19365.988181836416"/>
    <n v="14"/>
    <n v="1"/>
    <n v="10.172402268000001"/>
    <n v="13136.965633854179"/>
    <n v="19365.988181836416"/>
    <n v="16"/>
    <n v="0"/>
    <n v="10.217563124477095"/>
    <n v="13195.287808292887"/>
    <n v="19444.330340837754"/>
    <n v="18"/>
    <n v="0"/>
    <n v="10.217563124477095"/>
    <n v="13195.287808292887"/>
    <n v="19444.330340837754"/>
    <n v="20"/>
    <n v="0"/>
    <n v="10.217563124477095"/>
    <n v="13195.287808292887"/>
    <n v="19444.330340837754"/>
  </r>
  <r>
    <x v="1"/>
    <s v="1105220140511004"/>
    <n v="74.038522956999998"/>
    <n v="74.038522956999998"/>
    <n v="1"/>
    <n v="4.8524288672999996"/>
    <n v="7.0839841126516303"/>
    <n v="9.0321712954188789E-3"/>
    <n v="1.2132603191890105E-2"/>
    <n v="1.3432654004296583"/>
    <n v="5"/>
    <n v="0.97048577345999987"/>
    <n v="5"/>
    <n v="4.8524288672999996"/>
    <n v="359.26666608880049"/>
    <n v="524.48772035158095"/>
    <n v="6"/>
    <n v="0"/>
    <n v="4.8614610385954187"/>
    <n v="359.93539471060797"/>
    <n v="525.38600037153196"/>
    <n v="7"/>
    <n v="0"/>
    <n v="4.8614610385954187"/>
    <n v="359.93539471060797"/>
    <n v="525.38600037153196"/>
    <n v="8"/>
    <n v="0"/>
    <n v="4.8614610385954187"/>
    <n v="359.93539471060797"/>
    <n v="525.38600037153196"/>
    <n v="9"/>
    <n v="0"/>
    <n v="4.8614610385954187"/>
    <n v="359.93539471060797"/>
    <n v="525.38600037153196"/>
    <n v="10"/>
    <n v="0"/>
    <n v="4.8614610385954187"/>
    <n v="359.93539471060797"/>
    <n v="525.38600037153196"/>
  </r>
  <r>
    <x v="1"/>
    <s v="1105920140503027"/>
    <n v="495.56718610000001"/>
    <n v="495.56718610000001"/>
    <n v="4"/>
    <n v="5.5606356288000001"/>
    <n v="12.217592148651001"/>
    <n v="1.354825694312832E-2"/>
    <n v="1.819890478783516E-2"/>
    <n v="1.3432654004296583"/>
    <n v="20"/>
    <n v="0.27803178144000001"/>
    <n v="20"/>
    <n v="5.5606356288000001"/>
    <n v="2755.6685514918204"/>
    <n v="6054.6377620244293"/>
    <n v="24"/>
    <n v="0"/>
    <n v="5.5741838857431283"/>
    <n v="2762.382623061686"/>
    <n v="6063.6565420602392"/>
    <n v="28"/>
    <n v="0"/>
    <n v="5.5741838857431283"/>
    <n v="2762.382623061686"/>
    <n v="6063.6565420602392"/>
    <n v="32"/>
    <n v="0"/>
    <n v="5.5741838857431283"/>
    <n v="2762.382623061686"/>
    <n v="6063.6565420602392"/>
    <n v="36"/>
    <n v="0"/>
    <n v="5.5741838857431283"/>
    <n v="2762.382623061686"/>
    <n v="6063.6565420602392"/>
    <n v="40"/>
    <n v="0"/>
    <n v="5.5741838857431283"/>
    <n v="2762.382623061686"/>
    <n v="6063.6565420602392"/>
  </r>
  <r>
    <x v="1"/>
    <s v="1109920141011018"/>
    <n v="272.04128021999998"/>
    <n v="272.04128021999998"/>
    <n v="3"/>
    <n v="29.521003288999999"/>
    <n v="68.336805253139516"/>
    <n v="0"/>
    <n v="0"/>
    <n v="1.3432654004296583"/>
    <n v="31"/>
    <n v="0.95229042867741931"/>
    <n v="15"/>
    <n v="29.521003288999999"/>
    <n v="8030.9315281183899"/>
    <n v="18590.431987208893"/>
    <n v="18"/>
    <n v="1"/>
    <n v="29.521003288999999"/>
    <n v="8030.9315281183899"/>
    <n v="18590.431987208893"/>
    <n v="21"/>
    <n v="1"/>
    <n v="29.521003288999999"/>
    <n v="8030.9315281183899"/>
    <n v="18590.431987208893"/>
    <n v="24"/>
    <n v="1"/>
    <n v="29.521003288999999"/>
    <n v="8030.9315281183899"/>
    <n v="18590.431987208893"/>
    <n v="27"/>
    <n v="1"/>
    <n v="29.521003288999999"/>
    <n v="8030.9315281183899"/>
    <n v="18590.431987208893"/>
    <n v="30"/>
    <n v="1"/>
    <n v="29.521003288999999"/>
    <n v="8030.9315281183899"/>
    <n v="18590.431987208893"/>
  </r>
  <r>
    <x v="1"/>
    <s v="1515620140621005"/>
    <n v="1991.8754057000001"/>
    <n v="1991.8754057000001"/>
    <n v="4"/>
    <n v="5.1767886613999998"/>
    <n v="7.258582389073255"/>
    <n v="1.8064342590837758E-2"/>
    <n v="2.426520638378021E-2"/>
    <n v="1.3432654004296583"/>
    <n v="20"/>
    <n v="0.25883943307000001"/>
    <n v="20"/>
    <n v="5.1767886613999998"/>
    <n v="10311.518015149286"/>
    <n v="14458.191741042167"/>
    <n v="24"/>
    <n v="0"/>
    <n v="5.1948530039908372"/>
    <n v="10347.499934876114"/>
    <n v="14506.525008852252"/>
    <n v="28"/>
    <n v="0"/>
    <n v="5.1948530039908372"/>
    <n v="10347.499934876114"/>
    <n v="14506.525008852252"/>
    <n v="32"/>
    <n v="0"/>
    <n v="5.1948530039908372"/>
    <n v="10347.499934876114"/>
    <n v="14506.525008852252"/>
    <n v="36"/>
    <n v="0"/>
    <n v="5.1948530039908372"/>
    <n v="10347.499934876114"/>
    <n v="14506.525008852252"/>
    <n v="40"/>
    <n v="0"/>
    <n v="5.1948530039908372"/>
    <n v="10347.499934876114"/>
    <n v="14506.525008852252"/>
  </r>
  <r>
    <x v="1"/>
    <s v="1563220141228017"/>
    <n v="96.640495524000002"/>
    <n v="96.640495524000002"/>
    <n v="5"/>
    <n v="27"/>
    <n v="36.111718545882944"/>
    <n v="0"/>
    <n v="0"/>
    <n v="1.3432654004296583"/>
    <n v="27"/>
    <n v="1"/>
    <n v="25"/>
    <n v="27"/>
    <n v="2609.293379148"/>
    <n v="3489.8543744973485"/>
    <n v="30"/>
    <n v="0"/>
    <n v="27"/>
    <n v="2609.293379148"/>
    <n v="3489.8543744973485"/>
    <n v="35"/>
    <n v="0"/>
    <n v="27"/>
    <n v="2609.293379148"/>
    <n v="3489.8543744973485"/>
    <n v="40"/>
    <n v="0"/>
    <n v="27"/>
    <n v="2609.293379148"/>
    <n v="3489.8543744973485"/>
    <n v="45"/>
    <n v="0"/>
    <n v="27"/>
    <n v="2609.293379148"/>
    <n v="3489.8543744973485"/>
    <n v="50"/>
    <n v="0"/>
    <n v="27"/>
    <n v="2609.293379148"/>
    <n v="3489.8543744973485"/>
  </r>
  <r>
    <x v="1"/>
    <s v="1605020140412011"/>
    <n v="194.05642674000001"/>
    <n v="194.05642674000001"/>
    <n v="1"/>
    <n v="5"/>
    <n v="6.613867865546327"/>
    <n v="3.6128685181675516E-2"/>
    <n v="4.853041276756042E-2"/>
    <n v="1.3432654004296583"/>
    <n v="5"/>
    <n v="1"/>
    <n v="5"/>
    <n v="5"/>
    <n v="970.28213370000003"/>
    <n v="1283.4635649184311"/>
    <n v="6"/>
    <n v="0"/>
    <n v="5.0361286851816756"/>
    <n v="977.2931372491704"/>
    <n v="1292.881203408321"/>
    <n v="7"/>
    <n v="0"/>
    <n v="5.0361286851816756"/>
    <n v="977.2931372491704"/>
    <n v="1292.881203408321"/>
    <n v="8"/>
    <n v="0"/>
    <n v="5.0361286851816756"/>
    <n v="977.2931372491704"/>
    <n v="1292.881203408321"/>
    <n v="9"/>
    <n v="0"/>
    <n v="5.0361286851816756"/>
    <n v="977.2931372491704"/>
    <n v="1292.881203408321"/>
    <n v="10"/>
    <n v="0"/>
    <n v="5.0361286851816756"/>
    <n v="977.2931372491704"/>
    <n v="1292.881203408321"/>
  </r>
  <r>
    <x v="1"/>
    <s v="1657420140606001"/>
    <n v="14.95890969"/>
    <n v="14.95890969"/>
    <n v="4"/>
    <n v="24"/>
    <n v="32.518183672269444"/>
    <n v="2.2580428238547199E-2"/>
    <n v="3.0331507979725267E-2"/>
    <n v="1.3432654004296583"/>
    <n v="24"/>
    <n v="1"/>
    <n v="20"/>
    <n v="24"/>
    <n v="359.01383256000003"/>
    <n v="486.4365728363112"/>
    <n v="24"/>
    <n v="1"/>
    <n v="24"/>
    <n v="359.01383256000003"/>
    <n v="486.4365728363112"/>
    <n v="28"/>
    <n v="0"/>
    <n v="24.022580428238548"/>
    <n v="359.35161114678198"/>
    <n v="486.89029912494141"/>
    <n v="32"/>
    <n v="0"/>
    <n v="24.022580428238548"/>
    <n v="359.35161114678198"/>
    <n v="486.89029912494141"/>
    <n v="36"/>
    <n v="0"/>
    <n v="24.022580428238548"/>
    <n v="359.35161114678198"/>
    <n v="486.89029912494141"/>
    <n v="40"/>
    <n v="0"/>
    <n v="24.022580428238548"/>
    <n v="359.35161114678198"/>
    <n v="486.89029912494141"/>
  </r>
  <r>
    <x v="1"/>
    <s v="1741720140411004"/>
    <n v="535.01145317999999"/>
    <n v="535.01145317999999"/>
    <n v="1"/>
    <n v="5"/>
    <n v="5.7320188168068169"/>
    <n v="4.5160856477094398E-2"/>
    <n v="6.0663015959450534E-2"/>
    <n v="1.3432654004296583"/>
    <n v="5"/>
    <n v="1"/>
    <n v="5"/>
    <n v="5"/>
    <n v="2675.0572658999999"/>
    <n v="3066.695716834919"/>
    <n v="6"/>
    <n v="0"/>
    <n v="5.0451608564770947"/>
    <n v="2699.2188413506638"/>
    <n v="3099.1511251576662"/>
    <n v="7"/>
    <n v="0"/>
    <n v="5.0451608564770947"/>
    <n v="2699.2188413506638"/>
    <n v="3099.1511251576662"/>
    <n v="8"/>
    <n v="0"/>
    <n v="5.0451608564770947"/>
    <n v="2699.2188413506638"/>
    <n v="3099.1511251576662"/>
    <n v="9"/>
    <n v="0"/>
    <n v="5.0451608564770947"/>
    <n v="2699.2188413506638"/>
    <n v="3099.1511251576662"/>
    <n v="10"/>
    <n v="0"/>
    <n v="5.0451608564770947"/>
    <n v="2699.2188413506638"/>
    <n v="3099.1511251576662"/>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r>
    <x v="2"/>
    <m/>
    <m/>
    <m/>
    <m/>
    <m/>
    <m/>
    <m/>
    <m/>
    <m/>
    <m/>
    <m/>
    <m/>
    <m/>
    <m/>
    <m/>
    <m/>
    <m/>
    <m/>
    <m/>
    <m/>
    <m/>
    <m/>
    <m/>
    <m/>
    <m/>
    <m/>
    <m/>
    <m/>
    <m/>
    <m/>
    <m/>
    <m/>
    <m/>
    <m/>
    <m/>
    <m/>
    <m/>
    <m/>
    <m/>
    <m/>
  </r>
</pivotCacheRecords>
</file>

<file path=xl/pivotCache/pivotCacheRecords5.xml><?xml version="1.0" encoding="utf-8"?>
<pivotCacheRecords xmlns="http://schemas.openxmlformats.org/spreadsheetml/2006/main" xmlns:r="http://schemas.openxmlformats.org/officeDocument/2006/relationships" count="1898">
  <r>
    <x v="0"/>
    <s v="1103820130608001"/>
    <n v="159.70916518000001"/>
    <n v="159.70916518000001"/>
    <n v="0"/>
    <n v="6"/>
    <n v="0"/>
    <n v="0"/>
    <n v="0"/>
  </r>
  <r>
    <x v="0"/>
    <s v="1103820130608004"/>
    <n v="159.70916518000001"/>
    <n v="159.70916518000001"/>
    <n v="0"/>
    <n v="2"/>
    <n v="0"/>
    <n v="0"/>
    <n v="0"/>
  </r>
  <r>
    <x v="0"/>
    <s v="1103820130608006"/>
    <n v="159.70916518000001"/>
    <n v="159.70916518000001"/>
    <n v="0"/>
    <n v="3"/>
    <n v="0"/>
    <n v="0"/>
    <n v="0"/>
  </r>
  <r>
    <x v="0"/>
    <s v="1103820130608009"/>
    <n v="159.70916518000001"/>
    <n v="159.70916518000001"/>
    <n v="0"/>
    <n v="6"/>
    <n v="0"/>
    <n v="0"/>
    <n v="0"/>
  </r>
  <r>
    <x v="0"/>
    <s v="1103820130608012"/>
    <n v="190.75555617000001"/>
    <n v="190.75555617000001"/>
    <n v="0"/>
    <n v="6"/>
    <n v="0"/>
    <n v="0"/>
    <n v="0"/>
  </r>
  <r>
    <x v="0"/>
    <s v="1103820130621004"/>
    <n v="136.54431944999999"/>
    <n v="136.54431944999999"/>
    <n v="0"/>
    <n v="4"/>
    <n v="0"/>
    <n v="0"/>
    <n v="0"/>
  </r>
  <r>
    <x v="0"/>
    <s v="1103820130621025"/>
    <n v="136.54431944999999"/>
    <n v="136.54431944999999"/>
    <n v="1.4330047042017042"/>
    <n v="15"/>
    <n v="1"/>
    <n v="136.54431944999999"/>
    <n v="195.66865210387024"/>
  </r>
  <r>
    <x v="0"/>
    <s v="1103820130702001"/>
    <n v="107.53194018000001"/>
    <n v="107.53194018000001"/>
    <n v="0"/>
    <n v="4"/>
    <n v="0"/>
    <n v="0"/>
    <n v="0"/>
  </r>
  <r>
    <x v="0"/>
    <s v="1103820130702006"/>
    <n v="130.52357473000001"/>
    <n v="130.52357473000001"/>
    <n v="0"/>
    <n v="8"/>
    <n v="0"/>
    <n v="0"/>
    <n v="0"/>
  </r>
  <r>
    <x v="0"/>
    <s v="1103820130702010"/>
    <n v="107.53194018000001"/>
    <n v="107.53194018000001"/>
    <n v="0"/>
    <n v="4"/>
    <n v="0"/>
    <n v="0"/>
    <n v="0"/>
  </r>
  <r>
    <x v="0"/>
    <s v="1103820130702021"/>
    <n v="107.53194018000001"/>
    <n v="107.53194018000001"/>
    <n v="0"/>
    <n v="5"/>
    <n v="0"/>
    <n v="0"/>
    <n v="0"/>
  </r>
  <r>
    <x v="0"/>
    <s v="1103820130702029"/>
    <n v="107.53194018000001"/>
    <n v="107.53194018000001"/>
    <n v="0"/>
    <n v="4"/>
    <n v="0"/>
    <n v="0"/>
    <n v="0"/>
  </r>
  <r>
    <x v="0"/>
    <s v="1103820130702031"/>
    <n v="107.53194018000001"/>
    <n v="107.53194018000001"/>
    <n v="0"/>
    <n v="1"/>
    <n v="0"/>
    <n v="0"/>
    <n v="0"/>
  </r>
  <r>
    <x v="0"/>
    <s v="1103820130702032"/>
    <n v="107.53194018000001"/>
    <n v="107.53194018000001"/>
    <n v="0"/>
    <n v="5"/>
    <n v="0"/>
    <n v="0"/>
    <n v="0"/>
  </r>
  <r>
    <x v="0"/>
    <s v="1103820130710024"/>
    <n v="76.310774479000003"/>
    <n v="76.310774479000003"/>
    <n v="1.3227735731092654"/>
    <n v="1"/>
    <n v="1"/>
    <n v="76.310774479000003"/>
    <n v="100.94187582432217"/>
  </r>
  <r>
    <x v="0"/>
    <s v="1103820130714016"/>
    <n v="142.55949586"/>
    <n v="142.55949586"/>
    <n v="0"/>
    <n v="1"/>
    <n v="0"/>
    <n v="0"/>
    <n v="0"/>
  </r>
  <r>
    <x v="0"/>
    <s v="1103820130718010"/>
    <n v="2455.2004256999999"/>
    <n v="2455.2004256999999"/>
    <n v="0"/>
    <n v="4"/>
    <n v="0"/>
    <n v="0"/>
    <n v="0"/>
  </r>
  <r>
    <x v="0"/>
    <s v="1103820130831004"/>
    <n v="592.58914858000003"/>
    <n v="592.58914858000003"/>
    <n v="0"/>
    <n v="1"/>
    <n v="0"/>
    <n v="0"/>
    <n v="0"/>
  </r>
  <r>
    <x v="0"/>
    <s v="1103820130831010"/>
    <n v="756.75344471000005"/>
    <n v="756.75344471000005"/>
    <n v="0"/>
    <n v="4"/>
    <n v="0"/>
    <n v="0"/>
    <n v="0"/>
  </r>
  <r>
    <x v="0"/>
    <s v="1103820130831016"/>
    <n v="592.58914858000003"/>
    <n v="592.58914858000003"/>
    <n v="0"/>
    <n v="16"/>
    <n v="0"/>
    <n v="0"/>
    <n v="0"/>
  </r>
  <r>
    <x v="0"/>
    <s v="1103820130831023"/>
    <n v="592.58914858000003"/>
    <n v="592.58914858000003"/>
    <n v="0"/>
    <n v="9"/>
    <n v="0"/>
    <n v="0"/>
    <n v="0"/>
  </r>
  <r>
    <x v="0"/>
    <s v="1103820130831026"/>
    <n v="592.58914858000003"/>
    <n v="592.58914858000003"/>
    <n v="0"/>
    <n v="4"/>
    <n v="0"/>
    <n v="0"/>
    <n v="0"/>
  </r>
  <r>
    <x v="0"/>
    <s v="1103820130831028"/>
    <n v="1085.0820369999999"/>
    <n v="1085.0820369999999"/>
    <n v="0"/>
    <n v="2"/>
    <n v="0"/>
    <n v="0"/>
    <n v="0"/>
  </r>
  <r>
    <x v="0"/>
    <s v="1103820130921003"/>
    <n v="210.07171786000001"/>
    <n v="210.07171786000001"/>
    <n v="0"/>
    <n v="9"/>
    <n v="0"/>
    <n v="0"/>
    <n v="0"/>
  </r>
  <r>
    <x v="0"/>
    <s v="1103820130921007"/>
    <n v="210.07171786000001"/>
    <n v="210.07171786000001"/>
    <n v="0"/>
    <n v="6"/>
    <n v="0"/>
    <n v="0"/>
    <n v="0"/>
  </r>
  <r>
    <x v="0"/>
    <s v="1103820130921010"/>
    <n v="210.07171786000001"/>
    <n v="210.07171786000001"/>
    <n v="0.77161791764707144"/>
    <n v="9"/>
    <n v="1"/>
    <n v="210.07171786000001"/>
    <n v="162.0951014916763"/>
  </r>
  <r>
    <x v="0"/>
    <s v="1103820130921032"/>
    <n v="315.95863222999998"/>
    <n v="315.95863222999998"/>
    <n v="0"/>
    <n v="8"/>
    <n v="0"/>
    <n v="0"/>
    <n v="0"/>
  </r>
  <r>
    <x v="0"/>
    <s v="1103820131005009"/>
    <n v="438.64892621000001"/>
    <n v="438.64892621000001"/>
    <n v="0"/>
    <n v="5"/>
    <n v="0"/>
    <n v="0"/>
    <n v="0"/>
  </r>
  <r>
    <x v="0"/>
    <s v="1103820131005012"/>
    <n v="304.86327712000002"/>
    <n v="304.86327712000002"/>
    <n v="0"/>
    <n v="1"/>
    <n v="0"/>
    <n v="0"/>
    <n v="0"/>
  </r>
  <r>
    <x v="0"/>
    <s v="1103820131005018"/>
    <n v="304.86327712000002"/>
    <n v="304.86327712000002"/>
    <n v="0"/>
    <n v="1"/>
    <n v="0"/>
    <n v="0"/>
    <n v="0"/>
  </r>
  <r>
    <x v="0"/>
    <s v="1103820131005019"/>
    <n v="304.86327712000002"/>
    <n v="304.86327712000002"/>
    <n v="1.3227735731970607"/>
    <n v="4"/>
    <n v="1.0044361931000001"/>
    <n v="306.21570948640317"/>
    <n v="405.05404820640257"/>
  </r>
  <r>
    <x v="0"/>
    <s v="1103820131006007"/>
    <n v="350.27639513999998"/>
    <n v="350.27639513999998"/>
    <n v="0"/>
    <n v="9"/>
    <n v="0"/>
    <n v="0"/>
    <n v="0"/>
  </r>
  <r>
    <x v="0"/>
    <s v="1103820131015005"/>
    <n v="133.46866514999999"/>
    <n v="133.46866514999999"/>
    <n v="0"/>
    <n v="1"/>
    <n v="0"/>
    <n v="0"/>
    <n v="0"/>
  </r>
  <r>
    <x v="0"/>
    <s v="1103820131015008"/>
    <n v="133.46866514999999"/>
    <n v="133.46866514999999"/>
    <n v="0"/>
    <n v="2"/>
    <n v="0"/>
    <n v="0"/>
    <n v="0"/>
  </r>
  <r>
    <x v="0"/>
    <s v="1103820131015010"/>
    <n v="164.03509738"/>
    <n v="164.03509738"/>
    <n v="0"/>
    <n v="6"/>
    <n v="0"/>
    <n v="0"/>
    <n v="0"/>
  </r>
  <r>
    <x v="0"/>
    <s v="1104320130111009"/>
    <n v="60.556832489000001"/>
    <n v="60.556832489000001"/>
    <n v="0"/>
    <n v="4"/>
    <n v="0"/>
    <n v="0"/>
    <n v="0"/>
  </r>
  <r>
    <x v="0"/>
    <s v="1104320130111014"/>
    <n v="60.556832489000001"/>
    <n v="60.556832489000001"/>
    <n v="0"/>
    <n v="4"/>
    <n v="0"/>
    <n v="0"/>
    <n v="0"/>
  </r>
  <r>
    <x v="0"/>
    <s v="1104320130111018"/>
    <n v="60.556832489000001"/>
    <n v="60.556832489000001"/>
    <n v="0"/>
    <n v="2"/>
    <n v="0"/>
    <n v="0"/>
    <n v="0"/>
  </r>
  <r>
    <x v="0"/>
    <s v="1104320130111022"/>
    <n v="64.513612585000004"/>
    <n v="64.513612585000004"/>
    <n v="0"/>
    <n v="12"/>
    <n v="0"/>
    <n v="0"/>
    <n v="0"/>
  </r>
  <r>
    <x v="0"/>
    <s v="1104320130113005"/>
    <n v="27.304371482000001"/>
    <n v="27.304371482000001"/>
    <n v="0"/>
    <n v="2"/>
    <n v="0"/>
    <n v="0"/>
    <n v="0"/>
  </r>
  <r>
    <x v="0"/>
    <s v="1104320130323004"/>
    <n v="320.50045275999997"/>
    <n v="320.50045275999997"/>
    <n v="0"/>
    <n v="4"/>
    <n v="0"/>
    <n v="0"/>
    <n v="0"/>
  </r>
  <r>
    <x v="0"/>
    <s v="1104320130323008"/>
    <n v="457.85778965999998"/>
    <n v="457.85778965999998"/>
    <n v="0"/>
    <n v="20"/>
    <n v="0"/>
    <n v="0"/>
    <n v="0"/>
  </r>
  <r>
    <x v="0"/>
    <s v="1104320130426009"/>
    <n v="1332.9492624"/>
    <n v="1332.9492624"/>
    <n v="0"/>
    <n v="1"/>
    <n v="0"/>
    <n v="0"/>
    <n v="0"/>
  </r>
  <r>
    <x v="0"/>
    <s v="1104320130430001"/>
    <n v="465.73534121"/>
    <n v="465.73534121"/>
    <n v="0"/>
    <n v="2"/>
    <n v="0"/>
    <n v="0"/>
    <n v="0"/>
  </r>
  <r>
    <x v="0"/>
    <s v="1104320130502001"/>
    <n v="1340.6806747000001"/>
    <n v="1340.6806747000001"/>
    <n v="0"/>
    <n v="2"/>
    <n v="0"/>
    <n v="0"/>
    <n v="0"/>
  </r>
  <r>
    <x v="0"/>
    <s v="1104320130502003"/>
    <n v="1340.6806747000001"/>
    <n v="1340.6806747000001"/>
    <n v="0"/>
    <n v="9"/>
    <n v="0"/>
    <n v="0"/>
    <n v="0"/>
  </r>
  <r>
    <x v="0"/>
    <s v="1104320130502006"/>
    <n v="2603.0313875000002"/>
    <n v="2603.0313875000002"/>
    <n v="0"/>
    <n v="2"/>
    <n v="0"/>
    <n v="0"/>
    <n v="0"/>
  </r>
  <r>
    <x v="0"/>
    <s v="1104320130529001"/>
    <n v="977.25391201000002"/>
    <n v="977.25391201000002"/>
    <n v="0"/>
    <n v="1"/>
    <n v="0"/>
    <n v="0"/>
    <n v="0"/>
  </r>
  <r>
    <x v="0"/>
    <s v="1104320130602007"/>
    <n v="44.410320186"/>
    <n v="44.410320186"/>
    <n v="1.6314207401289507"/>
    <n v="24"/>
    <n v="32.666666667000001"/>
    <n v="1450.7371260908035"/>
    <n v="2366.7626359796054"/>
  </r>
  <r>
    <x v="0"/>
    <s v="1104320130602011"/>
    <n v="29.606880124"/>
    <n v="29.606880124"/>
    <n v="1.7230866281291746"/>
    <n v="4"/>
    <n v="19"/>
    <n v="562.53072235599996"/>
    <n v="969.28916560346886"/>
  </r>
  <r>
    <x v="0"/>
    <s v="1104320130604003"/>
    <n v="218.55168191000001"/>
    <n v="218.55168191000001"/>
    <n v="0"/>
    <n v="2"/>
    <n v="0"/>
    <n v="0"/>
    <n v="0"/>
  </r>
  <r>
    <x v="0"/>
    <s v="1104320130604014"/>
    <n v="148.44082194999999"/>
    <n v="148.44082194999999"/>
    <n v="0"/>
    <n v="1"/>
    <n v="0"/>
    <n v="0"/>
    <n v="0"/>
  </r>
  <r>
    <x v="0"/>
    <s v="1104320130615015"/>
    <n v="313.82949425999999"/>
    <n v="313.82949425999999"/>
    <n v="0"/>
    <n v="3"/>
    <n v="0"/>
    <n v="0"/>
    <n v="0"/>
  </r>
  <r>
    <x v="0"/>
    <s v="1104320130615017"/>
    <n v="241.75845724999999"/>
    <n v="241.75845724999999"/>
    <n v="0"/>
    <n v="1"/>
    <n v="0"/>
    <n v="0"/>
    <n v="0"/>
  </r>
  <r>
    <x v="0"/>
    <s v="1104320130615019"/>
    <n v="241.75845724999999"/>
    <n v="241.75845724999999"/>
    <n v="0"/>
    <n v="4"/>
    <n v="0"/>
    <n v="0"/>
    <n v="0"/>
  </r>
  <r>
    <x v="0"/>
    <s v="1104320130615023"/>
    <n v="241.75845724999999"/>
    <n v="241.75845724999999"/>
    <n v="0"/>
    <n v="9"/>
    <n v="0"/>
    <n v="0"/>
    <n v="0"/>
  </r>
  <r>
    <x v="0"/>
    <s v="1104320130623001"/>
    <n v="125.04216528000001"/>
    <n v="125.04216528000001"/>
    <n v="0"/>
    <n v="15"/>
    <n v="0"/>
    <n v="0"/>
    <n v="0"/>
  </r>
  <r>
    <x v="0"/>
    <s v="1104320130623013"/>
    <n v="143.32601998999999"/>
    <n v="143.32601998999999"/>
    <n v="0"/>
    <n v="5"/>
    <n v="0"/>
    <n v="0"/>
    <n v="0"/>
  </r>
  <r>
    <x v="0"/>
    <s v="1104320130623016"/>
    <n v="125.04216528000001"/>
    <n v="125.04216528000001"/>
    <n v="0"/>
    <n v="3"/>
    <n v="0"/>
    <n v="0"/>
    <n v="0"/>
  </r>
  <r>
    <x v="0"/>
    <s v="1104320130623023"/>
    <n v="152.46794733999999"/>
    <n v="152.46794733999999"/>
    <n v="0"/>
    <n v="2"/>
    <n v="0"/>
    <n v="0"/>
    <n v="0"/>
  </r>
  <r>
    <x v="0"/>
    <s v="1104320130623024"/>
    <n v="152.46794733999999"/>
    <n v="152.46794733999999"/>
    <n v="0"/>
    <n v="2"/>
    <n v="0"/>
    <n v="0"/>
    <n v="0"/>
  </r>
  <r>
    <x v="0"/>
    <s v="1104320130623025"/>
    <n v="125.04216528000001"/>
    <n v="125.04216528000001"/>
    <n v="0"/>
    <n v="4"/>
    <n v="0"/>
    <n v="0"/>
    <n v="0"/>
  </r>
  <r>
    <x v="0"/>
    <s v="1104320130623027"/>
    <n v="125.04216528000001"/>
    <n v="125.04216528000001"/>
    <n v="0"/>
    <n v="4"/>
    <n v="0"/>
    <n v="0"/>
    <n v="0"/>
  </r>
  <r>
    <x v="0"/>
    <s v="1104320130716003"/>
    <n v="151.36971242000001"/>
    <n v="151.36971242000001"/>
    <n v="0"/>
    <n v="4"/>
    <n v="0"/>
    <n v="0"/>
    <n v="0"/>
  </r>
  <r>
    <x v="0"/>
    <s v="1104320130716005"/>
    <n v="218.19911920999999"/>
    <n v="218.19911920999999"/>
    <n v="0"/>
    <n v="2"/>
    <n v="0"/>
    <n v="0"/>
    <n v="0"/>
  </r>
  <r>
    <x v="0"/>
    <s v="1104320130716006"/>
    <n v="151.36971242000001"/>
    <n v="151.36971242000001"/>
    <n v="0"/>
    <n v="25"/>
    <n v="0"/>
    <n v="0"/>
    <n v="0"/>
  </r>
  <r>
    <x v="0"/>
    <s v="1104320130716013"/>
    <n v="151.36971242000001"/>
    <n v="151.36971242000001"/>
    <n v="0"/>
    <n v="9"/>
    <n v="0"/>
    <n v="0"/>
    <n v="0"/>
  </r>
  <r>
    <x v="0"/>
    <s v="1104320130716019"/>
    <n v="151.36971242000001"/>
    <n v="151.36971242000001"/>
    <n v="1.5432358353163453"/>
    <n v="4"/>
    <n v="2.9788899921000001"/>
    <n v="450.91372143499314"/>
    <n v="695.86621355433351"/>
  </r>
  <r>
    <x v="0"/>
    <s v="1104320130730005"/>
    <n v="125.37601121"/>
    <n v="125.37601121"/>
    <n v="0"/>
    <n v="4"/>
    <n v="0"/>
    <n v="0"/>
    <n v="0"/>
  </r>
  <r>
    <x v="0"/>
    <s v="1104320130730007"/>
    <n v="125.37601121"/>
    <n v="125.37601121"/>
    <n v="0"/>
    <n v="3"/>
    <n v="0"/>
    <n v="0"/>
    <n v="0"/>
  </r>
  <r>
    <x v="0"/>
    <s v="1104320130730013"/>
    <n v="125.37601121"/>
    <n v="125.37601121"/>
    <n v="0"/>
    <n v="2"/>
    <n v="0"/>
    <n v="0"/>
    <n v="0"/>
  </r>
  <r>
    <x v="0"/>
    <s v="1104320130730021"/>
    <n v="125.37601121"/>
    <n v="125.37601121"/>
    <n v="1.7636980974790206"/>
    <n v="16"/>
    <n v="1"/>
    <n v="125.37601121"/>
    <n v="221.12543244058537"/>
  </r>
  <r>
    <x v="0"/>
    <s v="1104320130730026"/>
    <n v="125.37601121"/>
    <n v="125.37601121"/>
    <n v="0"/>
    <n v="9"/>
    <n v="0"/>
    <n v="0"/>
    <n v="0"/>
  </r>
  <r>
    <x v="0"/>
    <s v="1104320130730032"/>
    <n v="125.37601121"/>
    <n v="125.37601121"/>
    <n v="0"/>
    <n v="2"/>
    <n v="0"/>
    <n v="0"/>
    <n v="0"/>
  </r>
  <r>
    <x v="0"/>
    <s v="1104320130730036"/>
    <n v="125.37601121"/>
    <n v="125.37601121"/>
    <n v="0"/>
    <n v="1"/>
    <n v="0"/>
    <n v="0"/>
    <n v="0"/>
  </r>
  <r>
    <x v="0"/>
    <s v="1104320130802003"/>
    <n v="281.61950677999999"/>
    <n v="281.61950677999999"/>
    <n v="0"/>
    <n v="4"/>
    <n v="0"/>
    <n v="0"/>
    <n v="0"/>
  </r>
  <r>
    <x v="0"/>
    <s v="1104320130802010"/>
    <n v="281.61950677999999"/>
    <n v="281.61950677999999"/>
    <n v="0"/>
    <n v="1"/>
    <n v="0"/>
    <n v="0"/>
    <n v="0"/>
  </r>
  <r>
    <x v="0"/>
    <s v="1104320130802015"/>
    <n v="281.61950677999999"/>
    <n v="281.61950677999999"/>
    <n v="0"/>
    <n v="6"/>
    <n v="0"/>
    <n v="0"/>
    <n v="0"/>
  </r>
  <r>
    <x v="0"/>
    <s v="1104320130803016"/>
    <n v="380.42906857999998"/>
    <n v="380.42906857999998"/>
    <n v="0"/>
    <n v="1"/>
    <n v="0"/>
    <n v="0"/>
    <n v="0"/>
  </r>
  <r>
    <x v="0"/>
    <s v="1104320130803017"/>
    <n v="380.42906857999998"/>
    <n v="380.42906857999998"/>
    <n v="0"/>
    <n v="1"/>
    <n v="0"/>
    <n v="0"/>
    <n v="0"/>
  </r>
  <r>
    <x v="0"/>
    <s v="1104320130805010"/>
    <n v="120.85569563999999"/>
    <n v="120.85569563999999"/>
    <n v="0"/>
    <n v="1"/>
    <n v="0"/>
    <n v="0"/>
    <n v="0"/>
  </r>
  <r>
    <x v="0"/>
    <s v="1104320130810001"/>
    <n v="349.33758005999999"/>
    <n v="349.33758005999999"/>
    <n v="0"/>
    <n v="1"/>
    <n v="0"/>
    <n v="0"/>
    <n v="0"/>
  </r>
  <r>
    <x v="0"/>
    <s v="1104320130810029"/>
    <n v="349.33758005999999"/>
    <n v="349.33758005999999"/>
    <n v="0"/>
    <n v="1"/>
    <n v="0"/>
    <n v="0"/>
    <n v="0"/>
  </r>
  <r>
    <x v="0"/>
    <s v="1104320130814001"/>
    <n v="251.58774217999999"/>
    <n v="251.58774217999999"/>
    <n v="0"/>
    <n v="4"/>
    <n v="0"/>
    <n v="0"/>
    <n v="0"/>
  </r>
  <r>
    <x v="0"/>
    <s v="1104320130814004"/>
    <n v="251.58774217999999"/>
    <n v="251.58774217999999"/>
    <n v="0.88184904873951031"/>
    <n v="4"/>
    <n v="1"/>
    <n v="251.58774217999999"/>
    <n v="221.86241111595416"/>
  </r>
  <r>
    <x v="0"/>
    <s v="1104320130916001"/>
    <n v="8.1390619701000002"/>
    <n v="8.1390619701000002"/>
    <n v="1.474816512547112"/>
    <n v="36"/>
    <n v="29"/>
    <n v="236.03279713290001"/>
    <n v="348.10506671428357"/>
  </r>
  <r>
    <x v="0"/>
    <s v="1104320130920003"/>
    <n v="100.52205435"/>
    <n v="100.52205435"/>
    <n v="0"/>
    <n v="1"/>
    <n v="0"/>
    <n v="0"/>
    <n v="0"/>
  </r>
  <r>
    <x v="0"/>
    <s v="1104320130921010"/>
    <n v="37.267468600000001"/>
    <n v="37.267468600000001"/>
    <n v="1.8739292285714593"/>
    <n v="10"/>
    <n v="1.2"/>
    <n v="44.720962319999998"/>
    <n v="83.803918421290888"/>
  </r>
  <r>
    <x v="0"/>
    <s v="1104320130922006"/>
    <n v="319.88036979999998"/>
    <n v="319.88036979999998"/>
    <n v="0"/>
    <n v="4"/>
    <n v="0"/>
    <n v="0"/>
    <n v="0"/>
  </r>
  <r>
    <x v="0"/>
    <s v="1104320130922011"/>
    <n v="212.03258664000001"/>
    <n v="212.03258664000001"/>
    <n v="0"/>
    <n v="16"/>
    <n v="0"/>
    <n v="0"/>
    <n v="0"/>
  </r>
  <r>
    <x v="0"/>
    <s v="1104320130922018"/>
    <n v="212.03258664000001"/>
    <n v="212.03258664000001"/>
    <n v="0"/>
    <n v="8"/>
    <n v="0"/>
    <n v="0"/>
    <n v="0"/>
  </r>
  <r>
    <x v="0"/>
    <s v="1104320130922024"/>
    <n v="212.03258664000001"/>
    <n v="212.03258664000001"/>
    <n v="0"/>
    <n v="3"/>
    <n v="0"/>
    <n v="0"/>
    <n v="0"/>
  </r>
  <r>
    <x v="0"/>
    <s v="1104320130927001"/>
    <n v="213.90820026"/>
    <n v="213.90820026"/>
    <n v="0"/>
    <n v="2"/>
    <n v="0"/>
    <n v="0"/>
    <n v="0"/>
  </r>
  <r>
    <x v="0"/>
    <s v="1104320130927009"/>
    <n v="433.35499382"/>
    <n v="433.35499382"/>
    <n v="0"/>
    <n v="3"/>
    <n v="0"/>
    <n v="0"/>
    <n v="0"/>
  </r>
  <r>
    <x v="0"/>
    <s v="1104320130927010"/>
    <n v="213.90820026"/>
    <n v="213.90820026"/>
    <n v="0"/>
    <n v="2"/>
    <n v="0"/>
    <n v="0"/>
    <n v="0"/>
  </r>
  <r>
    <x v="0"/>
    <s v="1104320130927012"/>
    <n v="213.90820026"/>
    <n v="213.90820026"/>
    <n v="0"/>
    <n v="1"/>
    <n v="0"/>
    <n v="0"/>
    <n v="0"/>
  </r>
  <r>
    <x v="0"/>
    <s v="1104320130927013"/>
    <n v="213.90820025999997"/>
    <n v="213.90820025999997"/>
    <n v="0"/>
    <n v="9"/>
    <n v="0"/>
    <n v="0"/>
    <n v="0"/>
  </r>
  <r>
    <x v="0"/>
    <s v="1104320131001004"/>
    <n v="649.80872824000005"/>
    <n v="649.80872824000005"/>
    <n v="0"/>
    <n v="6"/>
    <n v="0"/>
    <n v="0"/>
    <n v="0"/>
  </r>
  <r>
    <x v="0"/>
    <s v="1104320131001007"/>
    <n v="649.80872824000005"/>
    <n v="649.80872824000005"/>
    <n v="0"/>
    <n v="9"/>
    <n v="0"/>
    <n v="0"/>
    <n v="0"/>
  </r>
  <r>
    <x v="0"/>
    <s v="1104320131001011"/>
    <n v="649.80872824000005"/>
    <n v="649.80872824000005"/>
    <n v="0"/>
    <n v="1"/>
    <n v="0"/>
    <n v="0"/>
    <n v="0"/>
  </r>
  <r>
    <x v="0"/>
    <s v="1104320131003009"/>
    <n v="381.10016682000003"/>
    <n v="381.10016682000003"/>
    <n v="1.6534669663865817"/>
    <n v="3"/>
    <n v="2"/>
    <n v="762.20033364000005"/>
    <n v="1260.2730734425713"/>
  </r>
  <r>
    <x v="0"/>
    <s v="1104320131003010"/>
    <n v="175.25725607000001"/>
    <n v="175.25725607000001"/>
    <n v="0"/>
    <n v="2"/>
    <n v="0"/>
    <n v="0"/>
    <n v="0"/>
  </r>
  <r>
    <x v="0"/>
    <s v="1104320131003020"/>
    <n v="175.25725607000001"/>
    <n v="175.25725607000001"/>
    <n v="0"/>
    <n v="2"/>
    <n v="0"/>
    <n v="0"/>
    <n v="0"/>
  </r>
  <r>
    <x v="0"/>
    <s v="1104320131003026"/>
    <n v="175.25725607000001"/>
    <n v="175.25725607000001"/>
    <n v="0.55115565546219392"/>
    <n v="1"/>
    <n v="1.0004089212"/>
    <n v="175.32892247746088"/>
    <n v="96.633527189545134"/>
  </r>
  <r>
    <x v="0"/>
    <s v="1104320131012001"/>
    <n v="986.10597221"/>
    <n v="986.10597221"/>
    <n v="0"/>
    <n v="15"/>
    <n v="0"/>
    <n v="0"/>
    <n v="0"/>
  </r>
  <r>
    <x v="0"/>
    <s v="1104320131017001"/>
    <n v="221.90111347999999"/>
    <n v="221.90111347999999"/>
    <n v="0"/>
    <n v="3"/>
    <n v="0"/>
    <n v="0"/>
    <n v="0"/>
  </r>
  <r>
    <x v="0"/>
    <s v="1104320131017004"/>
    <n v="122.19090496"/>
    <n v="122.19090496"/>
    <n v="0"/>
    <n v="3"/>
    <n v="0"/>
    <n v="0"/>
    <n v="0"/>
  </r>
  <r>
    <x v="0"/>
    <s v="1104320131017022"/>
    <n v="122.19090496"/>
    <n v="122.19090496"/>
    <n v="1.3227735731533319"/>
    <n v="6"/>
    <n v="1.0005865117999999"/>
    <n v="122.2625713676117"/>
    <n v="161.72569839084997"/>
  </r>
  <r>
    <x v="0"/>
    <s v="1104320131017027"/>
    <n v="122.19090496"/>
    <n v="122.19090496"/>
    <n v="0"/>
    <n v="2"/>
    <n v="0"/>
    <n v="0"/>
    <n v="0"/>
  </r>
  <r>
    <x v="0"/>
    <s v="1104320131019004"/>
    <n v="208.10576287999999"/>
    <n v="208.10576287999999"/>
    <n v="0"/>
    <n v="3"/>
    <n v="0"/>
    <n v="0"/>
    <n v="0"/>
  </r>
  <r>
    <x v="0"/>
    <s v="1104320131019007"/>
    <n v="312.02672228"/>
    <n v="312.02672228"/>
    <n v="0"/>
    <n v="2"/>
    <n v="0"/>
    <n v="0"/>
    <n v="0"/>
  </r>
  <r>
    <x v="0"/>
    <s v="1104320131019023"/>
    <n v="208.10576287999999"/>
    <n v="208.10576287999999"/>
    <n v="0"/>
    <n v="4"/>
    <n v="0"/>
    <n v="0"/>
    <n v="0"/>
  </r>
  <r>
    <x v="0"/>
    <s v="1104320131019025"/>
    <n v="260.06624257999999"/>
    <n v="260.06624257999999"/>
    <n v="0"/>
    <n v="6"/>
    <n v="0"/>
    <n v="0"/>
    <n v="0"/>
  </r>
  <r>
    <x v="0"/>
    <s v="1104320131020017"/>
    <n v="202.12191677999999"/>
    <n v="202.12191677999999"/>
    <n v="0.44092452439074076"/>
    <n v="1"/>
    <n v="2.1010802469000001"/>
    <n v="424.67436681202366"/>
    <n v="187.2493432075305"/>
  </r>
  <r>
    <x v="0"/>
    <s v="1104320131022001"/>
    <n v="118.00445825000001"/>
    <n v="118.00445825000001"/>
    <n v="0"/>
    <n v="9"/>
    <n v="0"/>
    <n v="0"/>
    <n v="0"/>
  </r>
  <r>
    <x v="0"/>
    <s v="1104320131022004"/>
    <n v="118.00445825"/>
    <n v="118.00445825"/>
    <n v="0"/>
    <n v="4"/>
    <n v="0"/>
    <n v="0"/>
    <n v="0"/>
  </r>
  <r>
    <x v="0"/>
    <s v="1104320131022006"/>
    <n v="209.34177335000001"/>
    <n v="209.34177335000001"/>
    <n v="0"/>
    <n v="3"/>
    <n v="0"/>
    <n v="0"/>
    <n v="0"/>
  </r>
  <r>
    <x v="0"/>
    <s v="1104320131022009"/>
    <n v="163.67311580000001"/>
    <n v="163.67311580000001"/>
    <n v="0"/>
    <n v="2"/>
    <n v="0"/>
    <n v="0"/>
    <n v="0"/>
  </r>
  <r>
    <x v="0"/>
    <s v="1104320131022012"/>
    <n v="118.00445825"/>
    <n v="118.00445825"/>
    <n v="0"/>
    <n v="4"/>
    <n v="0"/>
    <n v="0"/>
    <n v="0"/>
  </r>
  <r>
    <x v="0"/>
    <s v="1104320131030001"/>
    <n v="457.30262902999999"/>
    <n v="457.30262902999999"/>
    <n v="0"/>
    <n v="1"/>
    <n v="0"/>
    <n v="0"/>
    <n v="0"/>
  </r>
  <r>
    <x v="0"/>
    <s v="1104320131030010"/>
    <n v="457.30262902999999"/>
    <n v="457.30262902999999"/>
    <n v="0"/>
    <n v="1"/>
    <n v="0"/>
    <n v="0"/>
    <n v="0"/>
  </r>
  <r>
    <x v="0"/>
    <s v="1104320131030012"/>
    <n v="457.30262902999999"/>
    <n v="457.30262902999999"/>
    <n v="0"/>
    <n v="1"/>
    <n v="0"/>
    <n v="0"/>
    <n v="0"/>
  </r>
  <r>
    <x v="0"/>
    <s v="1104320131109001"/>
    <n v="165.23984977999999"/>
    <n v="165.23984977999999"/>
    <n v="0"/>
    <n v="1"/>
    <n v="0"/>
    <n v="0"/>
    <n v="0"/>
  </r>
  <r>
    <x v="0"/>
    <s v="1104320131109006"/>
    <n v="165.23984977999999"/>
    <n v="165.23984977999999"/>
    <n v="0"/>
    <n v="4"/>
    <n v="0"/>
    <n v="0"/>
    <n v="0"/>
  </r>
  <r>
    <x v="0"/>
    <s v="1104320131109008"/>
    <n v="165.23984977999999"/>
    <n v="165.23984977999999"/>
    <n v="0"/>
    <n v="16"/>
    <n v="0"/>
    <n v="0"/>
    <n v="0"/>
  </r>
  <r>
    <x v="0"/>
    <s v="1104320131109016"/>
    <n v="165.23984977999999"/>
    <n v="165.23984977999999"/>
    <n v="0"/>
    <n v="2"/>
    <n v="0"/>
    <n v="0"/>
    <n v="0"/>
  </r>
  <r>
    <x v="0"/>
    <s v="1104320131109018"/>
    <n v="165.23984977999999"/>
    <n v="165.23984977999999"/>
    <n v="0"/>
    <n v="9"/>
    <n v="0"/>
    <n v="0"/>
    <n v="0"/>
  </r>
  <r>
    <x v="0"/>
    <s v="1104420130105004"/>
    <n v="26.234380753"/>
    <n v="26.234380753"/>
    <n v="0"/>
    <n v="1"/>
    <n v="0"/>
    <n v="0"/>
    <n v="0"/>
  </r>
  <r>
    <x v="0"/>
    <s v="1104420130427001"/>
    <n v="516.00572895000005"/>
    <n v="516.00572895000005"/>
    <n v="0"/>
    <n v="9"/>
    <n v="0"/>
    <n v="0"/>
    <n v="0"/>
  </r>
  <r>
    <x v="0"/>
    <s v="1104420130427007"/>
    <n v="516.00572895000005"/>
    <n v="516.00572895000005"/>
    <n v="0"/>
    <n v="9"/>
    <n v="0"/>
    <n v="0"/>
    <n v="0"/>
  </r>
  <r>
    <x v="0"/>
    <s v="1104420130511003"/>
    <n v="164.31643571999999"/>
    <n v="164.31643571999999"/>
    <n v="0"/>
    <n v="1"/>
    <n v="0"/>
    <n v="0"/>
    <n v="0"/>
  </r>
  <r>
    <x v="0"/>
    <s v="1104420130511004"/>
    <n v="164.31643571999999"/>
    <n v="164.31643571999999"/>
    <n v="0"/>
    <n v="1"/>
    <n v="0"/>
    <n v="0"/>
    <n v="0"/>
  </r>
  <r>
    <x v="0"/>
    <s v="1104420130511005"/>
    <n v="164.31643571999999"/>
    <n v="164.31643571999999"/>
    <n v="0"/>
    <n v="1"/>
    <n v="0"/>
    <n v="0"/>
    <n v="0"/>
  </r>
  <r>
    <x v="0"/>
    <s v="1104420130511013"/>
    <n v="197.66646198000001"/>
    <n v="197.66646198000001"/>
    <n v="0"/>
    <n v="6"/>
    <n v="0"/>
    <n v="0"/>
    <n v="0"/>
  </r>
  <r>
    <x v="0"/>
    <s v="1104420130511015"/>
    <n v="164.31643571999999"/>
    <n v="164.31643571999999"/>
    <n v="0"/>
    <n v="4"/>
    <n v="0"/>
    <n v="0"/>
    <n v="0"/>
  </r>
  <r>
    <x v="0"/>
    <s v="1104420130531006"/>
    <n v="3052.9510329"/>
    <n v="3052.9510329"/>
    <n v="0"/>
    <n v="3"/>
    <n v="0"/>
    <n v="0"/>
    <n v="0"/>
  </r>
  <r>
    <x v="0"/>
    <s v="1104420130531007"/>
    <n v="3052.9510329"/>
    <n v="3052.9510329"/>
    <n v="0"/>
    <n v="3"/>
    <n v="0"/>
    <n v="0"/>
    <n v="0"/>
  </r>
  <r>
    <x v="0"/>
    <s v="1104420130601001"/>
    <n v="571.02566839999997"/>
    <n v="571.02566839999997"/>
    <n v="0"/>
    <n v="2"/>
    <n v="0"/>
    <n v="0"/>
    <n v="0"/>
  </r>
  <r>
    <x v="0"/>
    <s v="1104420130605013"/>
    <n v="150.51964520000001"/>
    <n v="150.51964520000001"/>
    <n v="0"/>
    <n v="4"/>
    <n v="0"/>
    <n v="0"/>
    <n v="0"/>
  </r>
  <r>
    <x v="0"/>
    <s v="1104420130608004"/>
    <n v="438.05982792999998"/>
    <n v="438.05982792999998"/>
    <n v="0"/>
    <n v="1"/>
    <n v="0"/>
    <n v="0"/>
    <n v="0"/>
  </r>
  <r>
    <x v="0"/>
    <s v="1104420130622001"/>
    <n v="721.31033387000002"/>
    <n v="721.31033387000002"/>
    <n v="0"/>
    <n v="4"/>
    <n v="0"/>
    <n v="0"/>
    <n v="0"/>
  </r>
  <r>
    <x v="0"/>
    <s v="1104420130623001"/>
    <n v="138.84947516"/>
    <n v="138.84947516"/>
    <n v="0"/>
    <n v="6"/>
    <n v="0"/>
    <n v="0"/>
    <n v="0"/>
  </r>
  <r>
    <x v="0"/>
    <s v="1104420130623007"/>
    <n v="138.84947516"/>
    <n v="138.84947516"/>
    <n v="0"/>
    <n v="2"/>
    <n v="0"/>
    <n v="0"/>
    <n v="0"/>
  </r>
  <r>
    <x v="0"/>
    <s v="1104420130623009"/>
    <n v="138.84947516"/>
    <n v="138.84947516"/>
    <n v="0"/>
    <n v="4"/>
    <n v="0"/>
    <n v="0"/>
    <n v="0"/>
  </r>
  <r>
    <x v="0"/>
    <s v="1104420130623011"/>
    <n v="138.84947516"/>
    <n v="138.84947516"/>
    <n v="0"/>
    <n v="9"/>
    <n v="0"/>
    <n v="0"/>
    <n v="0"/>
  </r>
  <r>
    <x v="0"/>
    <s v="1104420130625001"/>
    <n v="256.52116697000002"/>
    <n v="256.52116697000002"/>
    <n v="0"/>
    <n v="1"/>
    <n v="0"/>
    <n v="0"/>
    <n v="0"/>
  </r>
  <r>
    <x v="0"/>
    <s v="1104420130625002"/>
    <n v="256.52116697000002"/>
    <n v="256.52116697000002"/>
    <n v="0"/>
    <n v="1"/>
    <n v="0"/>
    <n v="0"/>
    <n v="0"/>
  </r>
  <r>
    <x v="0"/>
    <s v="1104420130629001"/>
    <n v="157.70285326000001"/>
    <n v="157.70285326000001"/>
    <n v="0"/>
    <n v="9"/>
    <n v="0"/>
    <n v="0"/>
    <n v="0"/>
  </r>
  <r>
    <x v="0"/>
    <s v="1104420130711001"/>
    <n v="319.13264165999999"/>
    <n v="319.13264165999999"/>
    <n v="0"/>
    <n v="1"/>
    <n v="0"/>
    <n v="0"/>
    <n v="0"/>
  </r>
  <r>
    <x v="0"/>
    <s v="1104420130711009"/>
    <n v="319.13264165999999"/>
    <n v="319.13264165999999"/>
    <n v="0"/>
    <n v="1"/>
    <n v="0"/>
    <n v="0"/>
    <n v="0"/>
  </r>
  <r>
    <x v="0"/>
    <s v="1104420130711010"/>
    <n v="319.13264165999999"/>
    <n v="319.13264165999999"/>
    <n v="0"/>
    <n v="1"/>
    <n v="0"/>
    <n v="0"/>
    <n v="0"/>
  </r>
  <r>
    <x v="0"/>
    <s v="1104420130712002"/>
    <n v="282.98878503999998"/>
    <n v="282.98878503999998"/>
    <n v="0"/>
    <n v="4"/>
    <n v="0"/>
    <n v="0"/>
    <n v="0"/>
  </r>
  <r>
    <x v="0"/>
    <s v="1104420130713004"/>
    <n v="145.79424807999999"/>
    <n v="145.79424807999999"/>
    <n v="0"/>
    <n v="4"/>
    <n v="0"/>
    <n v="0"/>
    <n v="0"/>
  </r>
  <r>
    <x v="0"/>
    <s v="1104420130716001"/>
    <n v="160.76377818"/>
    <n v="160.76377818"/>
    <n v="0"/>
    <n v="2"/>
    <n v="0"/>
    <n v="0"/>
    <n v="0"/>
  </r>
  <r>
    <x v="0"/>
    <s v="1104420130719004"/>
    <n v="333.14643390999998"/>
    <n v="333.14643390999998"/>
    <n v="0"/>
    <n v="1"/>
    <n v="0"/>
    <n v="0"/>
    <n v="0"/>
  </r>
  <r>
    <x v="0"/>
    <s v="1104420130719005"/>
    <n v="333.14643390999998"/>
    <n v="333.14643390999998"/>
    <n v="0"/>
    <n v="1"/>
    <n v="0"/>
    <n v="0"/>
    <n v="0"/>
  </r>
  <r>
    <x v="0"/>
    <s v="1104420130719006"/>
    <n v="333.14643390999998"/>
    <n v="333.14643390999998"/>
    <n v="0"/>
    <n v="1"/>
    <n v="0"/>
    <n v="0"/>
    <n v="0"/>
  </r>
  <r>
    <x v="0"/>
    <s v="1104420130719007"/>
    <n v="333.14643390999998"/>
    <n v="333.14643390999998"/>
    <n v="0"/>
    <n v="1"/>
    <n v="0"/>
    <n v="0"/>
    <n v="0"/>
  </r>
  <r>
    <x v="0"/>
    <s v="1104420130719008"/>
    <n v="333.14643390999998"/>
    <n v="333.14643390999998"/>
    <n v="0"/>
    <n v="1"/>
    <n v="0"/>
    <n v="0"/>
    <n v="0"/>
  </r>
  <r>
    <x v="0"/>
    <s v="1104420130720010"/>
    <n v="131.91960069999999"/>
    <n v="131.91960069999999"/>
    <n v="0"/>
    <n v="1"/>
    <n v="0"/>
    <n v="0"/>
    <n v="0"/>
  </r>
  <r>
    <x v="0"/>
    <s v="1104420130726002"/>
    <n v="180.89589164"/>
    <n v="180.89589164"/>
    <n v="0"/>
    <n v="3"/>
    <n v="0"/>
    <n v="0"/>
    <n v="0"/>
  </r>
  <r>
    <x v="0"/>
    <s v="1104420130726007"/>
    <n v="116.6588343"/>
    <n v="116.6588343"/>
    <n v="0"/>
    <n v="1"/>
    <n v="0"/>
    <n v="0"/>
    <n v="0"/>
  </r>
  <r>
    <x v="0"/>
    <s v="1104420130726008"/>
    <n v="180.89589164"/>
    <n v="180.89589164"/>
    <n v="0"/>
    <n v="3"/>
    <n v="0"/>
    <n v="0"/>
    <n v="0"/>
  </r>
  <r>
    <x v="0"/>
    <s v="1104420130726016"/>
    <n v="127.36501052"/>
    <n v="127.36501052"/>
    <n v="0"/>
    <n v="12"/>
    <n v="0"/>
    <n v="0"/>
    <n v="0"/>
  </r>
  <r>
    <x v="0"/>
    <s v="1104420130726019"/>
    <n v="116.6588343"/>
    <n v="116.6588343"/>
    <n v="0"/>
    <n v="2"/>
    <n v="0"/>
    <n v="0"/>
    <n v="0"/>
  </r>
  <r>
    <x v="0"/>
    <s v="1104420130726021"/>
    <n v="148.77736297000001"/>
    <n v="148.77736297000001"/>
    <n v="0"/>
    <n v="2"/>
    <n v="0"/>
    <n v="0"/>
    <n v="0"/>
  </r>
  <r>
    <x v="0"/>
    <s v="1104420130726025"/>
    <n v="148.77736297000001"/>
    <n v="148.77736297000001"/>
    <n v="0"/>
    <n v="2"/>
    <n v="0"/>
    <n v="0"/>
    <n v="0"/>
  </r>
  <r>
    <x v="0"/>
    <s v="1104420130726026"/>
    <n v="116.6588343"/>
    <n v="116.6588343"/>
    <n v="1.9054238374759005"/>
    <n v="25"/>
    <n v="6.9360873928000002"/>
    <n v="809.15586984697416"/>
    <n v="1541.7848826399718"/>
  </r>
  <r>
    <x v="0"/>
    <s v="1104420130727004"/>
    <n v="136.51498251000001"/>
    <n v="136.51498251000001"/>
    <n v="0"/>
    <n v="4"/>
    <n v="0"/>
    <n v="0"/>
    <n v="0"/>
  </r>
  <r>
    <x v="0"/>
    <s v="1104420130727007"/>
    <n v="136.51498251000001"/>
    <n v="136.51498251000001"/>
    <n v="0"/>
    <n v="4"/>
    <n v="0"/>
    <n v="0"/>
    <n v="0"/>
  </r>
  <r>
    <x v="0"/>
    <s v="1104420130727009"/>
    <n v="136.51498251000001"/>
    <n v="136.51498251000001"/>
    <n v="0"/>
    <n v="4"/>
    <n v="0"/>
    <n v="0"/>
    <n v="0"/>
  </r>
  <r>
    <x v="0"/>
    <s v="1104420130802001"/>
    <n v="514.93435499999998"/>
    <n v="514.93435499999998"/>
    <n v="0"/>
    <n v="1"/>
    <n v="0"/>
    <n v="0"/>
    <n v="0"/>
  </r>
  <r>
    <x v="0"/>
    <s v="1104420130802005"/>
    <n v="514.93435499999998"/>
    <n v="514.93435499999998"/>
    <n v="0"/>
    <n v="1"/>
    <n v="0"/>
    <n v="0"/>
    <n v="0"/>
  </r>
  <r>
    <x v="0"/>
    <s v="1104420130802006"/>
    <n v="514.93435499999998"/>
    <n v="514.93435499999998"/>
    <n v="0"/>
    <n v="1"/>
    <n v="0"/>
    <n v="0"/>
    <n v="0"/>
  </r>
  <r>
    <x v="0"/>
    <s v="1104420130808003"/>
    <n v="225.37346359"/>
    <n v="225.37346359"/>
    <n v="0"/>
    <n v="2"/>
    <n v="0"/>
    <n v="0"/>
    <n v="0"/>
  </r>
  <r>
    <x v="0"/>
    <s v="1104420130811001"/>
    <n v="549.98530357000004"/>
    <n v="549.98530357000004"/>
    <n v="0"/>
    <n v="1"/>
    <n v="0"/>
    <n v="0"/>
    <n v="0"/>
  </r>
  <r>
    <x v="0"/>
    <s v="1104420130812003"/>
    <n v="740.54577995"/>
    <n v="740.54577995"/>
    <n v="0"/>
    <n v="1"/>
    <n v="0"/>
    <n v="0"/>
    <n v="0"/>
  </r>
  <r>
    <x v="0"/>
    <s v="1104420130816001"/>
    <n v="257.35762338000001"/>
    <n v="257.35762338000001"/>
    <n v="0"/>
    <n v="2"/>
    <n v="0"/>
    <n v="0"/>
    <n v="0"/>
  </r>
  <r>
    <x v="0"/>
    <s v="1104420130816003"/>
    <n v="257.35762338000001"/>
    <n v="257.35762338000001"/>
    <n v="0"/>
    <n v="5"/>
    <n v="0"/>
    <n v="0"/>
    <n v="0"/>
  </r>
  <r>
    <x v="0"/>
    <s v="1104420130816009"/>
    <n v="257.35762338000001"/>
    <n v="257.35762338000001"/>
    <n v="0"/>
    <n v="3"/>
    <n v="0"/>
    <n v="0"/>
    <n v="0"/>
  </r>
  <r>
    <x v="0"/>
    <s v="1104420130816014"/>
    <n v="257.35762338000001"/>
    <n v="257.35762338000001"/>
    <n v="0"/>
    <n v="4"/>
    <n v="0"/>
    <n v="0"/>
    <n v="0"/>
  </r>
  <r>
    <x v="0"/>
    <s v="1104420130824004"/>
    <n v="378.32790275999997"/>
    <n v="378.32790275999997"/>
    <n v="0"/>
    <n v="4"/>
    <n v="0"/>
    <n v="0"/>
    <n v="0"/>
  </r>
  <r>
    <x v="0"/>
    <s v="1104420130824008"/>
    <n v="656.55954531999998"/>
    <n v="656.55954531999998"/>
    <n v="0"/>
    <n v="2"/>
    <n v="0"/>
    <n v="0"/>
    <n v="0"/>
  </r>
  <r>
    <x v="0"/>
    <s v="1104420130828003"/>
    <n v="224.76379624"/>
    <n v="224.76379624"/>
    <n v="0"/>
    <n v="6"/>
    <n v="0"/>
    <n v="0"/>
    <n v="0"/>
  </r>
  <r>
    <x v="0"/>
    <s v="1104420130828006"/>
    <n v="224.76379624"/>
    <n v="224.76379624"/>
    <n v="0"/>
    <n v="4"/>
    <n v="0"/>
    <n v="0"/>
    <n v="0"/>
  </r>
  <r>
    <x v="0"/>
    <s v="1104420130828013"/>
    <n v="224.76379624"/>
    <n v="224.76379624"/>
    <n v="0"/>
    <n v="4"/>
    <n v="0"/>
    <n v="0"/>
    <n v="0"/>
  </r>
  <r>
    <x v="0"/>
    <s v="1104420130828015"/>
    <n v="224.76379624"/>
    <n v="224.76379624"/>
    <n v="0"/>
    <n v="1"/>
    <n v="0"/>
    <n v="0"/>
    <n v="0"/>
  </r>
  <r>
    <x v="0"/>
    <s v="1104420130829002"/>
    <n v="254.99785394"/>
    <n v="254.99785394"/>
    <n v="0"/>
    <n v="1"/>
    <n v="0"/>
    <n v="0"/>
    <n v="0"/>
  </r>
  <r>
    <x v="0"/>
    <s v="1104420130901008"/>
    <n v="1157.5685728999999"/>
    <n v="1157.5685728999999"/>
    <n v="0"/>
    <n v="1"/>
    <n v="0"/>
    <n v="0"/>
    <n v="0"/>
  </r>
  <r>
    <x v="0"/>
    <s v="1104420130905004"/>
    <n v="146.90805205000001"/>
    <n v="146.90805205000001"/>
    <n v="0"/>
    <n v="4"/>
    <n v="0"/>
    <n v="0"/>
    <n v="0"/>
  </r>
  <r>
    <x v="0"/>
    <s v="1104420130905013"/>
    <n v="146.90805205000001"/>
    <n v="146.90805205000001"/>
    <n v="0"/>
    <n v="1"/>
    <n v="0"/>
    <n v="0"/>
    <n v="0"/>
  </r>
  <r>
    <x v="0"/>
    <s v="1104420130913011"/>
    <n v="193.78142334"/>
    <n v="193.78142334"/>
    <n v="0"/>
    <n v="4"/>
    <n v="0"/>
    <n v="0"/>
    <n v="0"/>
  </r>
  <r>
    <x v="0"/>
    <s v="1104420130929001"/>
    <n v="511.14473091999997"/>
    <n v="511.14473091999997"/>
    <n v="0"/>
    <n v="1"/>
    <n v="0"/>
    <n v="0"/>
    <n v="0"/>
  </r>
  <r>
    <x v="0"/>
    <s v="1104420131007001"/>
    <n v="144.93965453999999"/>
    <n v="144.93965453999999"/>
    <n v="0"/>
    <n v="1"/>
    <n v="0"/>
    <n v="0"/>
    <n v="0"/>
  </r>
  <r>
    <x v="0"/>
    <s v="1104420131007002"/>
    <n v="144.93965453999999"/>
    <n v="144.93965453999999"/>
    <n v="0"/>
    <n v="1"/>
    <n v="0"/>
    <n v="0"/>
    <n v="0"/>
  </r>
  <r>
    <x v="0"/>
    <s v="1104420131018001"/>
    <n v="433.62954094999998"/>
    <n v="433.62954094999998"/>
    <n v="0"/>
    <n v="4"/>
    <n v="0"/>
    <n v="0"/>
    <n v="0"/>
  </r>
  <r>
    <x v="0"/>
    <s v="1104420131018005"/>
    <n v="268.90717221"/>
    <n v="268.90717221"/>
    <n v="0"/>
    <n v="4"/>
    <n v="0"/>
    <n v="0"/>
    <n v="0"/>
  </r>
  <r>
    <x v="0"/>
    <s v="1104420131018009"/>
    <n v="268.90717221"/>
    <n v="268.90717221"/>
    <n v="0"/>
    <n v="4"/>
    <n v="0"/>
    <n v="0"/>
    <n v="0"/>
  </r>
  <r>
    <x v="0"/>
    <s v="1104420131027001"/>
    <n v="1035.1639637999999"/>
    <n v="1035.1639637999999"/>
    <n v="0"/>
    <n v="5"/>
    <n v="0"/>
    <n v="0"/>
    <n v="0"/>
  </r>
  <r>
    <x v="0"/>
    <s v="1104420131027004"/>
    <n v="1035.1639637999999"/>
    <n v="1035.1639637999999"/>
    <n v="0"/>
    <n v="1"/>
    <n v="0"/>
    <n v="0"/>
    <n v="0"/>
  </r>
  <r>
    <x v="0"/>
    <s v="1104420131027005"/>
    <n v="1035.1639637999999"/>
    <n v="1035.1639637999999"/>
    <n v="0"/>
    <n v="2"/>
    <n v="0"/>
    <n v="0"/>
    <n v="0"/>
  </r>
  <r>
    <x v="0"/>
    <s v="1104420131103003"/>
    <n v="78.163267250000004"/>
    <n v="78.163267250000004"/>
    <n v="0"/>
    <n v="2"/>
    <n v="0"/>
    <n v="0"/>
    <n v="0"/>
  </r>
  <r>
    <x v="0"/>
    <s v="1104420131103007"/>
    <n v="78.163267250000004"/>
    <n v="78.163267250000004"/>
    <n v="0"/>
    <n v="2"/>
    <n v="0"/>
    <n v="0"/>
    <n v="0"/>
  </r>
  <r>
    <x v="0"/>
    <s v="1104420131110005"/>
    <n v="141.84974568000001"/>
    <n v="141.84974568000001"/>
    <n v="0"/>
    <n v="2"/>
    <n v="0"/>
    <n v="0"/>
    <n v="0"/>
  </r>
  <r>
    <x v="0"/>
    <s v="1104420131115008"/>
    <n v="70.982253112999999"/>
    <n v="70.982253112999999"/>
    <n v="0"/>
    <n v="16"/>
    <n v="0"/>
    <n v="0"/>
    <n v="0"/>
  </r>
  <r>
    <x v="0"/>
    <s v="1104420131117011"/>
    <n v="89.838910420000005"/>
    <n v="89.838910420000005"/>
    <n v="0"/>
    <n v="2"/>
    <n v="0"/>
    <n v="0"/>
    <n v="0"/>
  </r>
  <r>
    <x v="0"/>
    <s v="1104420131222003"/>
    <n v="57.701968577999999"/>
    <n v="57.701968577999999"/>
    <n v="0"/>
    <n v="4"/>
    <n v="0"/>
    <n v="0"/>
    <n v="0"/>
  </r>
  <r>
    <x v="0"/>
    <s v="1104520130202005"/>
    <n v="25.892902457000002"/>
    <n v="25.892902457000002"/>
    <n v="0"/>
    <n v="4"/>
    <n v="0"/>
    <n v="0"/>
    <n v="0"/>
  </r>
  <r>
    <x v="0"/>
    <s v="1104820130601002"/>
    <n v="256.74797875000002"/>
    <n v="256.74797875000002"/>
    <n v="1.2125424420534272"/>
    <n v="3"/>
    <n v="0.60234864379999997"/>
    <n v="154.65179679845372"/>
    <n v="187.52186735794746"/>
  </r>
  <r>
    <x v="0"/>
    <s v="1104820130601010"/>
    <n v="203.70411357"/>
    <n v="203.70411357"/>
    <n v="1.2786811206444126"/>
    <n v="2"/>
    <n v="3.7959910105999999"/>
    <n v="773.25898393396142"/>
    <n v="988.75166412503768"/>
  </r>
  <r>
    <x v="0"/>
    <s v="1104820130601011"/>
    <n v="203.70411357"/>
    <n v="203.70411357"/>
    <n v="0"/>
    <n v="2"/>
    <n v="0"/>
    <n v="0"/>
    <n v="0"/>
  </r>
  <r>
    <x v="0"/>
    <s v="1104820130601015"/>
    <n v="309.79184392000002"/>
    <n v="309.79184392000002"/>
    <n v="0"/>
    <n v="4"/>
    <n v="0"/>
    <n v="0"/>
    <n v="0"/>
  </r>
  <r>
    <x v="0"/>
    <s v="1104820130601016"/>
    <n v="309.79184392000002"/>
    <n v="309.79184392000002"/>
    <n v="1.3889122517397035"/>
    <n v="4"/>
    <n v="2.9952718217999998"/>
    <n v="927.91078071703964"/>
    <n v="1288.7866518592498"/>
  </r>
  <r>
    <x v="0"/>
    <s v="1104820130601018"/>
    <n v="150.66024838999999"/>
    <n v="150.66024838999999"/>
    <n v="0.99208017977825602"/>
    <n v="1"/>
    <n v="1.0264937064999999"/>
    <n v="154.65179679206173"/>
    <n v="153.42698236449891"/>
  </r>
  <r>
    <x v="0"/>
    <s v="1104820130601019"/>
    <n v="203.70411357"/>
    <n v="203.70411357"/>
    <n v="0"/>
    <n v="2"/>
    <n v="0"/>
    <n v="0"/>
    <n v="0"/>
  </r>
  <r>
    <x v="0"/>
    <s v="1104820130602001"/>
    <n v="22.71027999"/>
    <n v="22.71027999"/>
    <n v="1.57538658184102"/>
    <n v="6"/>
    <n v="4.6666666667000003"/>
    <n v="105.98130662075701"/>
    <n v="166.96152837631945"/>
  </r>
  <r>
    <x v="0"/>
    <s v="1104820130602002"/>
    <n v="22.71027999"/>
    <n v="22.71027999"/>
    <n v="1.9841603596638981"/>
    <n v="6"/>
    <n v="4.5"/>
    <n v="102.196259955"/>
    <n v="202.77376790861803"/>
  </r>
  <r>
    <x v="0"/>
    <s v="1104820130609001"/>
    <n v="326.97344372999999"/>
    <n v="326.97344372999999"/>
    <n v="0"/>
    <n v="3"/>
    <n v="0"/>
    <n v="0"/>
    <n v="0"/>
  </r>
  <r>
    <x v="0"/>
    <s v="1104820130609007"/>
    <n v="326.97344372999999"/>
    <n v="326.97344372999999"/>
    <n v="0"/>
    <n v="3"/>
    <n v="0"/>
    <n v="0"/>
    <n v="0"/>
  </r>
  <r>
    <x v="0"/>
    <s v="1104820130609012"/>
    <n v="250.52109021999999"/>
    <n v="250.52109021999999"/>
    <n v="1.3227735731092654"/>
    <n v="2"/>
    <n v="5.6860772864999998"/>
    <n v="1424.4822808891593"/>
    <n v="1884.2675165225894"/>
  </r>
  <r>
    <x v="0"/>
    <s v="1104820130614003"/>
    <n v="180.60116732"/>
    <n v="180.60116732"/>
    <n v="0"/>
    <n v="3"/>
    <n v="0"/>
    <n v="0"/>
    <n v="0"/>
  </r>
  <r>
    <x v="0"/>
    <s v="1104820130614006"/>
    <n v="112.42036376999999"/>
    <n v="112.42036376999999"/>
    <n v="0"/>
    <n v="4"/>
    <n v="0"/>
    <n v="0"/>
    <n v="0"/>
  </r>
  <r>
    <x v="0"/>
    <s v="1104820130620002"/>
    <n v="496.69140666999999"/>
    <n v="496.69140666999999"/>
    <n v="0"/>
    <n v="4"/>
    <n v="0"/>
    <n v="0"/>
    <n v="0"/>
  </r>
  <r>
    <x v="0"/>
    <s v="1104820130622016"/>
    <n v="203.92746052000001"/>
    <n v="203.92746052000001"/>
    <n v="0"/>
    <n v="3"/>
    <n v="0"/>
    <n v="0"/>
    <n v="0"/>
  </r>
  <r>
    <x v="0"/>
    <s v="1104820130622017"/>
    <n v="168.49043474999999"/>
    <n v="168.49043474999999"/>
    <n v="0"/>
    <n v="2"/>
    <n v="0"/>
    <n v="0"/>
    <n v="0"/>
  </r>
  <r>
    <x v="0"/>
    <s v="1104820130701005"/>
    <n v="342.83728982000002"/>
    <n v="342.83728982000002"/>
    <n v="0"/>
    <n v="1"/>
    <n v="0"/>
    <n v="0"/>
    <n v="0"/>
  </r>
  <r>
    <x v="0"/>
    <s v="1104820130703005"/>
    <n v="100.99153751999999"/>
    <n v="100.99153751999999"/>
    <n v="0"/>
    <n v="1"/>
    <n v="0"/>
    <n v="0"/>
    <n v="0"/>
  </r>
  <r>
    <x v="0"/>
    <s v="1104820130703011"/>
    <n v="150.34523321"/>
    <n v="150.34523321"/>
    <n v="0"/>
    <n v="4"/>
    <n v="0"/>
    <n v="0"/>
    <n v="0"/>
  </r>
  <r>
    <x v="0"/>
    <s v="1104820130707010"/>
    <n v="133.21776539000001"/>
    <n v="133.21776539000001"/>
    <n v="0"/>
    <n v="4"/>
    <n v="0"/>
    <n v="0"/>
    <n v="0"/>
  </r>
  <r>
    <x v="0"/>
    <s v="1104820130707015"/>
    <n v="133.21776539000001"/>
    <n v="133.21776539000001"/>
    <n v="0"/>
    <n v="4"/>
    <n v="0"/>
    <n v="0"/>
    <n v="0"/>
  </r>
  <r>
    <x v="0"/>
    <s v="1104820130709001"/>
    <n v="141.19633383999999"/>
    <n v="141.19633383999999"/>
    <n v="0"/>
    <n v="3"/>
    <n v="0"/>
    <n v="0"/>
    <n v="0"/>
  </r>
  <r>
    <x v="0"/>
    <s v="1104820130709005"/>
    <n v="160.08167657000001"/>
    <n v="160.08167657000001"/>
    <n v="0"/>
    <n v="4"/>
    <n v="0"/>
    <n v="0"/>
    <n v="0"/>
  </r>
  <r>
    <x v="0"/>
    <s v="1104820130714001"/>
    <n v="447.73004162000001"/>
    <n v="447.73004162000001"/>
    <n v="0"/>
    <n v="2"/>
    <n v="0"/>
    <n v="0"/>
    <n v="0"/>
  </r>
  <r>
    <x v="0"/>
    <s v="1104820130714002"/>
    <n v="273.91315091000001"/>
    <n v="273.91315091000001"/>
    <n v="0"/>
    <n v="1"/>
    <n v="0"/>
    <n v="0"/>
    <n v="0"/>
  </r>
  <r>
    <x v="0"/>
    <s v="1104820130714004"/>
    <n v="273.91315091000001"/>
    <n v="273.91315091000001"/>
    <n v="0"/>
    <n v="1"/>
    <n v="0"/>
    <n v="0"/>
    <n v="0"/>
  </r>
  <r>
    <x v="0"/>
    <s v="1104820130714009"/>
    <n v="447.73004162000001"/>
    <n v="447.73004162000001"/>
    <n v="0"/>
    <n v="2"/>
    <n v="0"/>
    <n v="0"/>
    <n v="0"/>
  </r>
  <r>
    <x v="0"/>
    <s v="1104820130726004"/>
    <n v="209.65205187999999"/>
    <n v="209.65205187999999"/>
    <n v="0"/>
    <n v="2"/>
    <n v="0"/>
    <n v="0"/>
    <n v="0"/>
  </r>
  <r>
    <x v="0"/>
    <s v="1104820130728005"/>
    <n v="323.40268228999997"/>
    <n v="323.40268228999997"/>
    <n v="0"/>
    <n v="5"/>
    <n v="0"/>
    <n v="0"/>
    <n v="0"/>
  </r>
  <r>
    <x v="0"/>
    <s v="1104820130731003"/>
    <n v="168.03339983000001"/>
    <n v="168.03339983000001"/>
    <n v="0"/>
    <n v="2"/>
    <n v="0"/>
    <n v="0"/>
    <n v="0"/>
  </r>
  <r>
    <x v="0"/>
    <s v="1104820130805004"/>
    <n v="196.40475153"/>
    <n v="196.40475153"/>
    <n v="0"/>
    <n v="3"/>
    <n v="0"/>
    <n v="0"/>
    <n v="0"/>
  </r>
  <r>
    <x v="0"/>
    <s v="1104820130807001"/>
    <n v="65.078903917999995"/>
    <n v="65.078903917999995"/>
    <n v="1.3962609938444794"/>
    <n v="4"/>
    <n v="6.3703371155999999"/>
    <n v="414.57455707140161"/>
    <n v="578.85428307915004"/>
  </r>
  <r>
    <x v="0"/>
    <s v="1104820130808001"/>
    <n v="540.13368533000005"/>
    <n v="540.13368533000005"/>
    <n v="0"/>
    <n v="4"/>
    <n v="0"/>
    <n v="0"/>
    <n v="0"/>
  </r>
  <r>
    <x v="0"/>
    <s v="1104820130808013"/>
    <n v="255.38782301000001"/>
    <n v="255.38782301000001"/>
    <n v="1.7361403146952139"/>
    <n v="6"/>
    <n v="3.0913535284"/>
    <n v="789.49404777235827"/>
    <n v="1370.6724445495004"/>
  </r>
  <r>
    <x v="0"/>
    <s v="1104820130812001"/>
    <n v="39.413192780000003"/>
    <n v="39.413192780000003"/>
    <n v="1.2755316597615987"/>
    <n v="12"/>
    <n v="21.855458770999999"/>
    <n v="861.39340983676493"/>
    <n v="1098.7345657567917"/>
  </r>
  <r>
    <x v="0"/>
    <s v="1104820130822003"/>
    <n v="203.62656688000001"/>
    <n v="203.62656688000001"/>
    <n v="0"/>
    <n v="4"/>
    <n v="0"/>
    <n v="0"/>
    <n v="0"/>
  </r>
  <r>
    <x v="0"/>
    <s v="1104820130825005"/>
    <n v="157.83409259999999"/>
    <n v="157.83409259999999"/>
    <n v="0"/>
    <n v="6"/>
    <n v="0"/>
    <n v="0"/>
    <n v="0"/>
  </r>
  <r>
    <x v="0"/>
    <s v="1104820130825007"/>
    <n v="215.57192501"/>
    <n v="215.57192501"/>
    <n v="0"/>
    <n v="3"/>
    <n v="0"/>
    <n v="0"/>
    <n v="0"/>
  </r>
  <r>
    <x v="0"/>
    <s v="1104820130830007"/>
    <n v="510.61546694999998"/>
    <n v="510.61546694999998"/>
    <n v="0"/>
    <n v="3"/>
    <n v="0"/>
    <n v="0"/>
    <n v="0"/>
  </r>
  <r>
    <x v="0"/>
    <s v="1104820130905003"/>
    <n v="193.38874347999999"/>
    <n v="193.38874347999999"/>
    <n v="0"/>
    <n v="4"/>
    <n v="0"/>
    <n v="0"/>
    <n v="0"/>
  </r>
  <r>
    <x v="0"/>
    <s v="1104820130905007"/>
    <n v="193.38874347999999"/>
    <n v="193.38874347999999"/>
    <n v="0.93696461429055045"/>
    <n v="2"/>
    <n v="8.0029646568999997"/>
    <n v="1547.6832791127401"/>
    <n v="1450.1244666578029"/>
  </r>
  <r>
    <x v="0"/>
    <s v="1104820130906005"/>
    <n v="296.44385718000001"/>
    <n v="296.44385718000001"/>
    <n v="0"/>
    <n v="1"/>
    <n v="0"/>
    <n v="0"/>
    <n v="0"/>
  </r>
  <r>
    <x v="0"/>
    <s v="1104820130906006"/>
    <n v="296.44385718000001"/>
    <n v="296.44385718000001"/>
    <n v="0"/>
    <n v="2"/>
    <n v="0"/>
    <n v="0"/>
    <n v="0"/>
  </r>
  <r>
    <x v="0"/>
    <s v="1104820130910003"/>
    <n v="1532.2391588999999"/>
    <n v="1532.2391588999999"/>
    <n v="0"/>
    <n v="3"/>
    <n v="0"/>
    <n v="0"/>
    <n v="0"/>
  </r>
  <r>
    <x v="0"/>
    <s v="1104820130928005"/>
    <n v="206.33267848"/>
    <n v="206.33267848"/>
    <n v="0"/>
    <n v="6"/>
    <n v="0"/>
    <n v="0"/>
    <n v="0"/>
  </r>
  <r>
    <x v="0"/>
    <s v="1104820130928008"/>
    <n v="444.67772015000003"/>
    <n v="444.67772015000003"/>
    <n v="0"/>
    <n v="5"/>
    <n v="0"/>
    <n v="0"/>
    <n v="0"/>
  </r>
  <r>
    <x v="0"/>
    <s v="1104820130928015"/>
    <n v="240.38197015"/>
    <n v="240.38197015"/>
    <n v="0"/>
    <n v="2"/>
    <n v="0"/>
    <n v="0"/>
    <n v="0"/>
  </r>
  <r>
    <x v="0"/>
    <s v="1104820130928017"/>
    <n v="172.28338682"/>
    <n v="172.28338682"/>
    <n v="0"/>
    <n v="4"/>
    <n v="0"/>
    <n v="0"/>
    <n v="0"/>
  </r>
  <r>
    <x v="0"/>
    <s v="1104820131005004"/>
    <n v="241.23939424"/>
    <n v="241.23939424"/>
    <n v="0"/>
    <n v="1"/>
    <n v="0"/>
    <n v="0"/>
    <n v="0"/>
  </r>
  <r>
    <x v="0"/>
    <s v="1104820131006003"/>
    <n v="1114.1008657"/>
    <n v="1114.1008657"/>
    <n v="0"/>
    <n v="2"/>
    <n v="0"/>
    <n v="0"/>
    <n v="0"/>
  </r>
  <r>
    <x v="0"/>
    <s v="1104820131006004"/>
    <n v="1035.1639637999999"/>
    <n v="1035.1639637999999"/>
    <n v="0"/>
    <n v="4"/>
    <n v="0"/>
    <n v="0"/>
    <n v="0"/>
  </r>
  <r>
    <x v="0"/>
    <s v="1104820131009019"/>
    <n v="470.28145984000002"/>
    <n v="470.28145984000002"/>
    <n v="0"/>
    <n v="1"/>
    <n v="0"/>
    <n v="0"/>
    <n v="0"/>
  </r>
  <r>
    <x v="0"/>
    <s v="1104820131014001"/>
    <n v="176.05597152999999"/>
    <n v="176.05597152999999"/>
    <n v="0"/>
    <n v="2"/>
    <n v="0"/>
    <n v="0"/>
    <n v="0"/>
  </r>
  <r>
    <x v="0"/>
    <s v="1104820131020011"/>
    <n v="190.09557724000001"/>
    <n v="190.09557724000001"/>
    <n v="0"/>
    <n v="1"/>
    <n v="0"/>
    <n v="0"/>
    <n v="0"/>
  </r>
  <r>
    <x v="0"/>
    <s v="1104820131025002"/>
    <n v="576.86246940000001"/>
    <n v="576.86246940000001"/>
    <n v="0"/>
    <n v="3"/>
    <n v="0"/>
    <n v="0"/>
    <n v="0"/>
  </r>
  <r>
    <x v="0"/>
    <s v="1104820131026002"/>
    <n v="215.16693549999999"/>
    <n v="215.16693549999999"/>
    <n v="0"/>
    <n v="3"/>
    <n v="0"/>
    <n v="0"/>
    <n v="0"/>
  </r>
  <r>
    <x v="0"/>
    <s v="1104820131026008"/>
    <n v="141.17884749000001"/>
    <n v="141.17884749000001"/>
    <n v="0"/>
    <n v="2"/>
    <n v="0"/>
    <n v="0"/>
    <n v="0"/>
  </r>
  <r>
    <x v="0"/>
    <s v="1104820131027007"/>
    <n v="735.14188618000003"/>
    <n v="735.14188618000003"/>
    <n v="2.0943914908553625"/>
    <n v="2"/>
    <n v="1.0018396889000001"/>
    <n v="736.49431854793045"/>
    <n v="1542.5074338301042"/>
  </r>
  <r>
    <x v="0"/>
    <s v="1104820131115002"/>
    <n v="37.942130616"/>
    <n v="37.942130616"/>
    <n v="0"/>
    <n v="2"/>
    <n v="0"/>
    <n v="0"/>
    <n v="0"/>
  </r>
  <r>
    <x v="0"/>
    <s v="1104820131115003"/>
    <n v="37.942130616"/>
    <n v="37.942130616"/>
    <n v="0"/>
    <n v="2"/>
    <n v="0"/>
    <n v="0"/>
    <n v="0"/>
  </r>
  <r>
    <x v="0"/>
    <s v="1104820131117010"/>
    <n v="101.21006294999999"/>
    <n v="101.21006294999999"/>
    <n v="0"/>
    <n v="1"/>
    <n v="0"/>
    <n v="0"/>
    <n v="0"/>
  </r>
  <r>
    <x v="0"/>
    <s v="1104920130505003"/>
    <n v="149.49420183000001"/>
    <n v="149.49420183000001"/>
    <n v="0"/>
    <n v="4"/>
    <n v="0"/>
    <n v="0"/>
    <n v="0"/>
  </r>
  <r>
    <x v="0"/>
    <s v="1104920130518001"/>
    <n v="721.31033387000002"/>
    <n v="721.31033387000002"/>
    <n v="0"/>
    <n v="4"/>
    <n v="0"/>
    <n v="0"/>
    <n v="0"/>
  </r>
  <r>
    <x v="0"/>
    <s v="1104920130518003"/>
    <n v="721.31033387000002"/>
    <n v="721.31033387000002"/>
    <n v="0"/>
    <n v="3"/>
    <n v="0"/>
    <n v="0"/>
    <n v="0"/>
  </r>
  <r>
    <x v="0"/>
    <s v="1104920130601007"/>
    <n v="51.242677137999998"/>
    <n v="51.242677137999998"/>
    <n v="1.3448197993277531"/>
    <n v="36"/>
    <n v="30"/>
    <n v="1537.28031414"/>
    <n v="2067.3650035722599"/>
  </r>
  <r>
    <x v="0"/>
    <s v="1104920130602017"/>
    <n v="211.99782368000001"/>
    <n v="211.99782368000001"/>
    <n v="0"/>
    <n v="9"/>
    <n v="0"/>
    <n v="0"/>
    <n v="0"/>
  </r>
  <r>
    <x v="0"/>
    <s v="1104920130628001"/>
    <n v="218.04441987000001"/>
    <n v="218.04441987000001"/>
    <n v="0"/>
    <n v="4"/>
    <n v="0"/>
    <n v="0"/>
    <n v="0"/>
  </r>
  <r>
    <x v="0"/>
    <s v="1104920130707023"/>
    <n v="176.06928664"/>
    <n v="176.06928664"/>
    <n v="0"/>
    <n v="4"/>
    <n v="0"/>
    <n v="0"/>
    <n v="0"/>
  </r>
  <r>
    <x v="0"/>
    <s v="1104920130707040"/>
    <n v="176.06928664"/>
    <n v="176.06928664"/>
    <n v="0"/>
    <n v="3"/>
    <n v="0"/>
    <n v="0"/>
    <n v="0"/>
  </r>
  <r>
    <x v="0"/>
    <s v="1104920130707049"/>
    <n v="176.06928664"/>
    <n v="176.06928664"/>
    <n v="0"/>
    <n v="25"/>
    <n v="0"/>
    <n v="0"/>
    <n v="0"/>
  </r>
  <r>
    <x v="0"/>
    <s v="1104920130712001"/>
    <n v="107.79387019000001"/>
    <n v="107.79387019000001"/>
    <n v="0"/>
    <n v="3"/>
    <n v="0"/>
    <n v="0"/>
    <n v="0"/>
  </r>
  <r>
    <x v="0"/>
    <s v="1104920130719001"/>
    <n v="124.67115866"/>
    <n v="124.67115866"/>
    <n v="0"/>
    <n v="3"/>
    <n v="0"/>
    <n v="0"/>
    <n v="0"/>
  </r>
  <r>
    <x v="0"/>
    <s v="1104920130720001"/>
    <n v="171.24759639999999"/>
    <n v="171.24759639999999"/>
    <n v="0"/>
    <n v="12"/>
    <n v="0"/>
    <n v="0"/>
    <n v="0"/>
  </r>
  <r>
    <x v="0"/>
    <s v="1104920130720005"/>
    <n v="171.24759639999999"/>
    <n v="171.24759639999999"/>
    <n v="0"/>
    <n v="2"/>
    <n v="0"/>
    <n v="0"/>
    <n v="0"/>
  </r>
  <r>
    <x v="0"/>
    <s v="1104920130727006"/>
    <n v="258.35621677"/>
    <n v="258.35621677"/>
    <n v="0"/>
    <n v="2"/>
    <n v="0"/>
    <n v="0"/>
    <n v="0"/>
  </r>
  <r>
    <x v="0"/>
    <s v="1104920130727012"/>
    <n v="258.35621677"/>
    <n v="258.35621677"/>
    <n v="0"/>
    <n v="2"/>
    <n v="0"/>
    <n v="0"/>
    <n v="0"/>
  </r>
  <r>
    <x v="0"/>
    <s v="1104920130727017"/>
    <n v="258.35621677"/>
    <n v="258.35621677"/>
    <n v="0"/>
    <n v="4"/>
    <n v="0"/>
    <n v="0"/>
    <n v="0"/>
  </r>
  <r>
    <x v="0"/>
    <s v="1104920130727021"/>
    <n v="258.35621677"/>
    <n v="258.35621677"/>
    <n v="2.0943914907563368"/>
    <n v="4"/>
    <n v="2"/>
    <n v="516.71243354000001"/>
    <n v="1082.1981239741751"/>
  </r>
  <r>
    <x v="0"/>
    <s v="1104920130727023"/>
    <n v="258.35621677"/>
    <n v="258.35621677"/>
    <n v="0"/>
    <n v="3"/>
    <n v="0"/>
    <n v="0"/>
    <n v="0"/>
  </r>
  <r>
    <x v="0"/>
    <s v="1104920130727026"/>
    <n v="258.35621677"/>
    <n v="258.35621677"/>
    <n v="0"/>
    <n v="4"/>
    <n v="0"/>
    <n v="0"/>
    <n v="0"/>
  </r>
  <r>
    <x v="0"/>
    <s v="1104920130728005"/>
    <n v="193.15034251"/>
    <n v="193.15034251"/>
    <n v="0"/>
    <n v="2"/>
    <n v="0"/>
    <n v="0"/>
    <n v="0"/>
  </r>
  <r>
    <x v="0"/>
    <s v="1104920130731001"/>
    <n v="117.01308644"/>
    <n v="117.01308644"/>
    <n v="0"/>
    <n v="3"/>
    <n v="0"/>
    <n v="0"/>
    <n v="0"/>
  </r>
  <r>
    <x v="0"/>
    <s v="1104920130822001"/>
    <n v="297.11065176"/>
    <n v="297.11065176"/>
    <n v="0"/>
    <n v="16"/>
    <n v="0"/>
    <n v="0"/>
    <n v="0"/>
  </r>
  <r>
    <x v="0"/>
    <s v="1104920130904001"/>
    <n v="1261.1564175999999"/>
    <n v="1261.1564175999999"/>
    <n v="0"/>
    <n v="2"/>
    <n v="0"/>
    <n v="0"/>
    <n v="0"/>
  </r>
  <r>
    <x v="0"/>
    <s v="1104920130914002"/>
    <n v="607.47445822999998"/>
    <n v="607.47445822999998"/>
    <n v="0"/>
    <n v="2"/>
    <n v="0"/>
    <n v="0"/>
    <n v="0"/>
  </r>
  <r>
    <x v="0"/>
    <s v="1104920131020004"/>
    <n v="198.99105645"/>
    <n v="198.99105645"/>
    <n v="0"/>
    <n v="9"/>
    <n v="0"/>
    <n v="0"/>
    <n v="0"/>
  </r>
  <r>
    <x v="0"/>
    <s v="1104920131026022"/>
    <n v="348.81862038000003"/>
    <n v="348.81862038000003"/>
    <n v="0"/>
    <n v="2"/>
    <n v="0"/>
    <n v="0"/>
    <n v="0"/>
  </r>
  <r>
    <x v="0"/>
    <s v="1104920131026026"/>
    <n v="348.81862038000003"/>
    <n v="348.81862038000003"/>
    <n v="0"/>
    <n v="2"/>
    <n v="0"/>
    <n v="0"/>
    <n v="0"/>
  </r>
  <r>
    <x v="0"/>
    <s v="1104920131027004"/>
    <n v="272.92270626999999"/>
    <n v="272.92270626999999"/>
    <n v="0"/>
    <n v="1"/>
    <n v="0"/>
    <n v="0"/>
    <n v="0"/>
  </r>
  <r>
    <x v="0"/>
    <s v="1104920131028004"/>
    <n v="142.81092530000001"/>
    <n v="142.81092530000001"/>
    <n v="1.6167232560126419"/>
    <n v="4"/>
    <n v="3.0015054817000002"/>
    <n v="428.64777513459927"/>
    <n v="693.00482669818405"/>
  </r>
  <r>
    <x v="0"/>
    <s v="1104920131028010"/>
    <n v="142.81092530000001"/>
    <n v="142.81092530000001"/>
    <n v="0"/>
    <n v="3"/>
    <n v="0"/>
    <n v="0"/>
    <n v="0"/>
  </r>
  <r>
    <x v="0"/>
    <s v="1104920131030001"/>
    <n v="188.79302444999999"/>
    <n v="188.79302444999999"/>
    <n v="0"/>
    <n v="2"/>
    <n v="0"/>
    <n v="0"/>
    <n v="0"/>
  </r>
  <r>
    <x v="0"/>
    <s v="1104920131030003"/>
    <n v="188.79302444999999"/>
    <n v="188.79302444999999"/>
    <n v="0"/>
    <n v="4"/>
    <n v="0"/>
    <n v="0"/>
    <n v="0"/>
  </r>
  <r>
    <x v="0"/>
    <s v="1104920131030005"/>
    <n v="188.79302444999999"/>
    <n v="188.79302444999999"/>
    <n v="0"/>
    <n v="9"/>
    <n v="0"/>
    <n v="0"/>
    <n v="0"/>
  </r>
  <r>
    <x v="0"/>
    <s v="1104920131030008"/>
    <n v="188.79302444999999"/>
    <n v="188.79302444999999"/>
    <n v="0"/>
    <n v="3"/>
    <n v="0"/>
    <n v="0"/>
    <n v="0"/>
  </r>
  <r>
    <x v="0"/>
    <s v="1104920131030011"/>
    <n v="188.79302444999999"/>
    <n v="188.79302444999999"/>
    <n v="0"/>
    <n v="3"/>
    <n v="0"/>
    <n v="0"/>
    <n v="0"/>
  </r>
  <r>
    <x v="0"/>
    <s v="1105220130517006"/>
    <n v="136.45233286000001"/>
    <n v="136.45233286000001"/>
    <n v="0"/>
    <n v="2"/>
    <n v="0"/>
    <n v="0"/>
    <n v="0"/>
  </r>
  <r>
    <x v="0"/>
    <s v="1105220130517010"/>
    <n v="194.57470372"/>
    <n v="194.57470372"/>
    <n v="0"/>
    <n v="4"/>
    <n v="0"/>
    <n v="0"/>
    <n v="0"/>
  </r>
  <r>
    <x v="0"/>
    <s v="1105220130519002"/>
    <n v="6.6615480279000003"/>
    <n v="6.6615480279000003"/>
    <n v="0"/>
    <n v="6"/>
    <n v="0"/>
    <n v="0"/>
    <n v="0"/>
  </r>
  <r>
    <x v="0"/>
    <s v="1105220130621005"/>
    <n v="145.22716790000001"/>
    <n v="145.22716790000001"/>
    <n v="0"/>
    <n v="2"/>
    <n v="0"/>
    <n v="0"/>
    <n v="0"/>
  </r>
  <r>
    <x v="0"/>
    <s v="1105220130621007"/>
    <n v="178.67577084999999"/>
    <n v="178.67577084999999"/>
    <n v="0"/>
    <n v="3"/>
    <n v="0"/>
    <n v="0"/>
    <n v="0"/>
  </r>
  <r>
    <x v="0"/>
    <s v="1105220130621010"/>
    <n v="145.22716790000001"/>
    <n v="145.22716790000001"/>
    <n v="0"/>
    <n v="2"/>
    <n v="0"/>
    <n v="0"/>
    <n v="0"/>
  </r>
  <r>
    <x v="0"/>
    <s v="1105220130716006"/>
    <n v="651.86622140999998"/>
    <n v="651.86622140999998"/>
    <n v="0"/>
    <n v="3"/>
    <n v="0"/>
    <n v="0"/>
    <n v="0"/>
  </r>
  <r>
    <x v="0"/>
    <s v="1105220130730001"/>
    <n v="193.38207509"/>
    <n v="193.38207509"/>
    <n v="0"/>
    <n v="1"/>
    <n v="0"/>
    <n v="0"/>
    <n v="0"/>
  </r>
  <r>
    <x v="0"/>
    <s v="1105220130730008"/>
    <n v="193.38207509"/>
    <n v="193.38207509"/>
    <n v="1.7794454019207977"/>
    <n v="4"/>
    <n v="9.9449205099999993"/>
    <n v="1923.1693648289011"/>
    <n v="3422.1748833597289"/>
  </r>
  <r>
    <x v="0"/>
    <s v="1105220130807001"/>
    <n v="994.60615061999999"/>
    <n v="994.60615061999999"/>
    <n v="1.3977307422956899"/>
    <n v="3"/>
    <n v="2.7224978843000001"/>
    <n v="2707.8131407747173"/>
    <n v="3784.7936712530691"/>
  </r>
  <r>
    <x v="0"/>
    <s v="1105220130807003"/>
    <n v="691.25086896000005"/>
    <n v="691.25086896000005"/>
    <n v="0"/>
    <n v="2"/>
    <n v="0"/>
    <n v="0"/>
    <n v="0"/>
  </r>
  <r>
    <x v="0"/>
    <s v="1105220130809003"/>
    <n v="346.88336072999999"/>
    <n v="346.88336072999999"/>
    <n v="0"/>
    <n v="3"/>
    <n v="0"/>
    <n v="0"/>
    <n v="0"/>
  </r>
  <r>
    <x v="0"/>
    <s v="1105220130809005"/>
    <n v="264.62099388000001"/>
    <n v="264.62099388000001"/>
    <n v="0"/>
    <n v="2"/>
    <n v="0"/>
    <n v="0"/>
    <n v="0"/>
  </r>
  <r>
    <x v="0"/>
    <s v="1105220130809007"/>
    <n v="264.62099388000001"/>
    <n v="264.62099388000001"/>
    <n v="0"/>
    <n v="2"/>
    <n v="0"/>
    <n v="0"/>
    <n v="0"/>
  </r>
  <r>
    <x v="0"/>
    <s v="1105220130809008"/>
    <n v="264.62099388000001"/>
    <n v="264.62099388000001"/>
    <n v="1.4605624869586422"/>
    <n v="2"/>
    <n v="6.1347881971999998"/>
    <n v="1623.3937499863575"/>
    <n v="2371.0680127931905"/>
  </r>
  <r>
    <x v="0"/>
    <s v="1105220130820007"/>
    <n v="1712.4354569"/>
    <n v="1712.4354569"/>
    <n v="0"/>
    <n v="1"/>
    <n v="0"/>
    <n v="0"/>
    <n v="0"/>
  </r>
  <r>
    <x v="0"/>
    <s v="1105220130827001"/>
    <n v="2339.3093156999998"/>
    <n v="2339.3093156999998"/>
    <n v="0"/>
    <n v="1"/>
    <n v="0"/>
    <n v="0"/>
    <n v="0"/>
  </r>
  <r>
    <x v="0"/>
    <s v="1105220130927001"/>
    <n v="668.22395306999999"/>
    <n v="668.22395306999999"/>
    <n v="0"/>
    <n v="9"/>
    <n v="0"/>
    <n v="0"/>
    <n v="0"/>
  </r>
  <r>
    <x v="0"/>
    <s v="1105220131002008"/>
    <n v="302.48486657000001"/>
    <n v="302.48486657000001"/>
    <n v="0"/>
    <n v="2"/>
    <n v="0"/>
    <n v="0"/>
    <n v="0"/>
  </r>
  <r>
    <x v="0"/>
    <s v="1105220131117002"/>
    <n v="80.156398147999994"/>
    <n v="80.156398147999994"/>
    <n v="0"/>
    <n v="2"/>
    <n v="0"/>
    <n v="0"/>
    <n v="0"/>
  </r>
  <r>
    <x v="0"/>
    <s v="1105220131119004"/>
    <n v="81.587639401999994"/>
    <n v="81.587639401999994"/>
    <n v="0"/>
    <n v="1"/>
    <n v="0"/>
    <n v="0"/>
    <n v="0"/>
  </r>
  <r>
    <x v="0"/>
    <s v="1105920130519003"/>
    <n v="143.72999976"/>
    <n v="143.72999976"/>
    <n v="0"/>
    <n v="4"/>
    <n v="0"/>
    <n v="0"/>
    <n v="0"/>
  </r>
  <r>
    <x v="0"/>
    <s v="1105920130602007"/>
    <n v="193.09534052999999"/>
    <n v="193.09534052999999"/>
    <n v="0"/>
    <n v="4"/>
    <n v="0"/>
    <n v="0"/>
    <n v="0"/>
  </r>
  <r>
    <x v="0"/>
    <s v="1105920130610012"/>
    <n v="135.81816602000001"/>
    <n v="135.81816602000001"/>
    <n v="0"/>
    <n v="3"/>
    <n v="0"/>
    <n v="0"/>
    <n v="0"/>
  </r>
  <r>
    <x v="0"/>
    <s v="1105920130613002"/>
    <n v="434.66165310000002"/>
    <n v="434.66165310000002"/>
    <n v="0"/>
    <n v="1"/>
    <n v="0"/>
    <n v="0"/>
    <n v="0"/>
  </r>
  <r>
    <x v="0"/>
    <s v="1105920130616001"/>
    <n v="129.12951605000001"/>
    <n v="129.12951605000001"/>
    <n v="0"/>
    <n v="3"/>
    <n v="0"/>
    <n v="0"/>
    <n v="0"/>
  </r>
  <r>
    <x v="0"/>
    <s v="1105920130616004"/>
    <n v="129.12951605000001"/>
    <n v="129.12951605000001"/>
    <n v="0"/>
    <n v="1"/>
    <n v="0"/>
    <n v="0"/>
    <n v="0"/>
  </r>
  <r>
    <x v="0"/>
    <s v="1105920130616010"/>
    <n v="160.64264888"/>
    <n v="160.64264888"/>
    <n v="0"/>
    <n v="2"/>
    <n v="0"/>
    <n v="0"/>
    <n v="0"/>
  </r>
  <r>
    <x v="0"/>
    <s v="1105920130621005"/>
    <n v="91.913119425999994"/>
    <n v="91.913119425999994"/>
    <n v="1.5873282877311186"/>
    <n v="5"/>
    <n v="1"/>
    <n v="91.913119425999994"/>
    <n v="145.89629447849839"/>
  </r>
  <r>
    <x v="0"/>
    <s v="1105920130622001"/>
    <n v="1073.8483381999999"/>
    <n v="1073.8483381999999"/>
    <n v="0"/>
    <n v="1"/>
    <n v="0"/>
    <n v="0"/>
    <n v="0"/>
  </r>
  <r>
    <x v="0"/>
    <s v="1105920130622002"/>
    <n v="1073.8483381999999"/>
    <n v="1073.8483381999999"/>
    <n v="0"/>
    <n v="1"/>
    <n v="0"/>
    <n v="0"/>
    <n v="0"/>
  </r>
  <r>
    <x v="0"/>
    <s v="1105920130622003"/>
    <n v="1073.8483381999999"/>
    <n v="1073.8483381999999"/>
    <n v="0"/>
    <n v="1"/>
    <n v="0"/>
    <n v="0"/>
    <n v="0"/>
  </r>
  <r>
    <x v="0"/>
    <s v="1105920130708001"/>
    <n v="764.89208133"/>
    <n v="764.89208133"/>
    <n v="0"/>
    <n v="1"/>
    <n v="0"/>
    <n v="0"/>
    <n v="0"/>
  </r>
  <r>
    <x v="0"/>
    <s v="1105920130708002"/>
    <n v="764.89208133"/>
    <n v="764.89208133"/>
    <n v="0"/>
    <n v="1"/>
    <n v="0"/>
    <n v="0"/>
    <n v="0"/>
  </r>
  <r>
    <x v="0"/>
    <s v="1105920130713001"/>
    <n v="23.401053659999999"/>
    <n v="23.401053659999999"/>
    <n v="1.3227735731092654"/>
    <n v="6"/>
    <n v="1.0669763910000001"/>
    <n v="24.968371779744142"/>
    <n v="33.027502353812707"/>
  </r>
  <r>
    <x v="0"/>
    <s v="1105920130716004"/>
    <n v="184.94810881000001"/>
    <n v="184.94810881000001"/>
    <n v="0"/>
    <n v="1"/>
    <n v="0"/>
    <n v="0"/>
    <n v="0"/>
  </r>
  <r>
    <x v="0"/>
    <s v="1105920130720006"/>
    <n v="209.03852370999999"/>
    <n v="209.03852370999999"/>
    <n v="0"/>
    <n v="2"/>
    <n v="0"/>
    <n v="0"/>
    <n v="0"/>
  </r>
  <r>
    <x v="0"/>
    <s v="1105920130801002"/>
    <n v="1788.3676512"/>
    <n v="1788.3676512"/>
    <n v="0"/>
    <n v="1"/>
    <n v="0"/>
    <n v="0"/>
    <n v="0"/>
  </r>
  <r>
    <x v="0"/>
    <s v="1105920130802015"/>
    <n v="384.55465435000002"/>
    <n v="384.55465435000002"/>
    <n v="0"/>
    <n v="1"/>
    <n v="0"/>
    <n v="0"/>
    <n v="0"/>
  </r>
  <r>
    <x v="0"/>
    <s v="1105920130816008"/>
    <n v="277.18470081999999"/>
    <n v="277.18470081999999"/>
    <n v="0"/>
    <n v="2"/>
    <n v="0"/>
    <n v="0"/>
    <n v="0"/>
  </r>
  <r>
    <x v="0"/>
    <s v="1105920130816012"/>
    <n v="365.72892113"/>
    <n v="365.72892113"/>
    <n v="0"/>
    <n v="6"/>
    <n v="0"/>
    <n v="0"/>
    <n v="0"/>
  </r>
  <r>
    <x v="0"/>
    <s v="1105920130816022"/>
    <n v="277.18470081999999"/>
    <n v="277.18470081999999"/>
    <n v="0"/>
    <n v="4"/>
    <n v="0"/>
    <n v="0"/>
    <n v="0"/>
  </r>
  <r>
    <x v="0"/>
    <s v="1105920130829002"/>
    <n v="327.88670036000002"/>
    <n v="327.88670036000002"/>
    <n v="0"/>
    <n v="1"/>
    <n v="0"/>
    <n v="0"/>
    <n v="0"/>
  </r>
  <r>
    <x v="0"/>
    <s v="1105920131002004"/>
    <n v="1532.2391588999999"/>
    <n v="1532.2391588999999"/>
    <n v="0"/>
    <n v="4"/>
    <n v="0"/>
    <n v="0"/>
    <n v="0"/>
  </r>
  <r>
    <x v="0"/>
    <s v="1105920131002007"/>
    <n v="1532.2391588999999"/>
    <n v="1532.2391588999999"/>
    <n v="0"/>
    <n v="1"/>
    <n v="0"/>
    <n v="0"/>
    <n v="0"/>
  </r>
  <r>
    <x v="0"/>
    <s v="1105920131002008"/>
    <n v="1532.2391588999999"/>
    <n v="1532.2391588999999"/>
    <n v="0"/>
    <n v="1"/>
    <n v="0"/>
    <n v="0"/>
    <n v="0"/>
  </r>
  <r>
    <x v="0"/>
    <s v="1105920131002010"/>
    <n v="1456.3418650999999"/>
    <n v="1456.3418650999999"/>
    <n v="0"/>
    <n v="2"/>
    <n v="0"/>
    <n v="0"/>
    <n v="0"/>
  </r>
  <r>
    <x v="0"/>
    <s v="1105920131017007"/>
    <n v="619.31803515000001"/>
    <n v="619.31803515000001"/>
    <n v="0"/>
    <n v="3"/>
    <n v="0"/>
    <n v="0"/>
    <n v="0"/>
  </r>
  <r>
    <x v="0"/>
    <s v="1105920131017016"/>
    <n v="254.66321217999999"/>
    <n v="254.66321217999999"/>
    <n v="1.3227735732415056"/>
    <n v="1"/>
    <n v="1.0002814164"/>
    <n v="254.73487858438412"/>
    <n v="336.95656557430686"/>
  </r>
  <r>
    <x v="0"/>
    <s v="1105920131017017"/>
    <n v="254.66321217999999"/>
    <n v="254.66321217999999"/>
    <n v="0"/>
    <n v="4"/>
    <n v="0"/>
    <n v="0"/>
    <n v="0"/>
  </r>
  <r>
    <x v="0"/>
    <s v="1105920131022001"/>
    <n v="562.63624019999997"/>
    <n v="562.63624019999997"/>
    <n v="0"/>
    <n v="4"/>
    <n v="0"/>
    <n v="0"/>
    <n v="0"/>
  </r>
  <r>
    <x v="0"/>
    <s v="1105920131022003"/>
    <n v="317.48602045000001"/>
    <n v="317.48602045000001"/>
    <n v="0"/>
    <n v="2"/>
    <n v="0"/>
    <n v="0"/>
    <n v="0"/>
  </r>
  <r>
    <x v="0"/>
    <s v="1105920131023004"/>
    <n v="324.71142056000002"/>
    <n v="324.71142056000002"/>
    <n v="0"/>
    <n v="1"/>
    <n v="0"/>
    <n v="0"/>
    <n v="0"/>
  </r>
  <r>
    <x v="0"/>
    <s v="1105920131028003"/>
    <n v="252.04453122999999"/>
    <n v="252.04453122999999"/>
    <n v="0"/>
    <n v="4"/>
    <n v="0"/>
    <n v="0"/>
    <n v="0"/>
  </r>
  <r>
    <x v="0"/>
    <s v="1105920131105002"/>
    <n v="91.069383290000005"/>
    <n v="91.069383290000005"/>
    <n v="0"/>
    <n v="9"/>
    <n v="0"/>
    <n v="0"/>
    <n v="0"/>
  </r>
  <r>
    <x v="0"/>
    <s v="1105920131105005"/>
    <n v="91.069383290000005"/>
    <n v="91.069383290000005"/>
    <n v="0"/>
    <n v="4"/>
    <n v="0"/>
    <n v="0"/>
    <n v="0"/>
  </r>
  <r>
    <x v="0"/>
    <s v="1105920131110002"/>
    <n v="149.25515546"/>
    <n v="149.25515546"/>
    <n v="0"/>
    <n v="1"/>
    <n v="0"/>
    <n v="0"/>
    <n v="0"/>
  </r>
  <r>
    <x v="0"/>
    <s v="1105920131116014"/>
    <n v="181.1408261"/>
    <n v="181.1408261"/>
    <n v="0"/>
    <n v="4"/>
    <n v="0"/>
    <n v="0"/>
    <n v="0"/>
  </r>
  <r>
    <x v="0"/>
    <s v="1105920131116018"/>
    <n v="262.68284016000001"/>
    <n v="262.68284016000001"/>
    <n v="0"/>
    <n v="3"/>
    <n v="0"/>
    <n v="0"/>
    <n v="0"/>
  </r>
  <r>
    <x v="0"/>
    <s v="1105920131116019"/>
    <n v="262.68284016000001"/>
    <n v="262.68284016000001"/>
    <n v="0"/>
    <n v="3"/>
    <n v="0"/>
    <n v="0"/>
    <n v="0"/>
  </r>
  <r>
    <x v="0"/>
    <s v="1105920131123007"/>
    <n v="264.99389373000002"/>
    <n v="264.99389373000002"/>
    <n v="1.4288438801793875"/>
    <n v="4"/>
    <n v="2.3492611450999998"/>
    <n v="622.53985822864752"/>
    <n v="889.51226659774647"/>
  </r>
  <r>
    <x v="0"/>
    <s v="1105920131201009"/>
    <n v="104.499916"/>
    <n v="104.499916"/>
    <n v="0"/>
    <n v="3"/>
    <n v="0"/>
    <n v="0"/>
    <n v="0"/>
  </r>
  <r>
    <x v="0"/>
    <s v="1106220130517004"/>
    <n v="446.26957071999999"/>
    <n v="446.26957071999999"/>
    <n v="0"/>
    <n v="1"/>
    <n v="0"/>
    <n v="0"/>
    <n v="0"/>
  </r>
  <r>
    <x v="0"/>
    <s v="1106220130518001"/>
    <n v="141.30296731000001"/>
    <n v="141.30296731000001"/>
    <n v="0"/>
    <n v="4"/>
    <n v="0"/>
    <n v="0"/>
    <n v="0"/>
  </r>
  <r>
    <x v="0"/>
    <s v="1106220130518006"/>
    <n v="184.98955140999999"/>
    <n v="184.98955140999999"/>
    <n v="0"/>
    <n v="2"/>
    <n v="0"/>
    <n v="0"/>
    <n v="0"/>
  </r>
  <r>
    <x v="0"/>
    <s v="1106220130518011"/>
    <n v="184.98955140999999"/>
    <n v="184.98955140999999"/>
    <n v="0"/>
    <n v="2"/>
    <n v="0"/>
    <n v="0"/>
    <n v="0"/>
  </r>
  <r>
    <x v="0"/>
    <s v="1106220130531002"/>
    <n v="294.48753957999998"/>
    <n v="294.48753957999998"/>
    <n v="0"/>
    <n v="5"/>
    <n v="0"/>
    <n v="0"/>
    <n v="0"/>
  </r>
  <r>
    <x v="0"/>
    <s v="1106220130531009"/>
    <n v="164.79299302999999"/>
    <n v="164.79299302999999"/>
    <n v="0"/>
    <n v="2"/>
    <n v="0"/>
    <n v="0"/>
    <n v="0"/>
  </r>
  <r>
    <x v="0"/>
    <s v="1106220130531012"/>
    <n v="121.56147751"/>
    <n v="121.56147751"/>
    <n v="0"/>
    <n v="1"/>
    <n v="0"/>
    <n v="0"/>
    <n v="0"/>
  </r>
  <r>
    <x v="0"/>
    <s v="1106220130611001"/>
    <n v="11.66668295"/>
    <n v="11.66668295"/>
    <n v="1.7912558802572975"/>
    <n v="12"/>
    <n v="2.6666666666999999"/>
    <n v="31.111154533722221"/>
    <n v="55.728038500123411"/>
  </r>
  <r>
    <x v="0"/>
    <s v="1106220130615006"/>
    <n v="639.50942253000005"/>
    <n v="639.50942253000005"/>
    <n v="1.3227735730654466"/>
    <n v="4"/>
    <n v="1.0062415787000001"/>
    <n v="643.50097092011265"/>
    <n v="851.20607857508151"/>
  </r>
  <r>
    <x v="0"/>
    <s v="1106220130623006"/>
    <n v="246.20248257"/>
    <n v="246.20248257"/>
    <n v="0"/>
    <n v="4"/>
    <n v="0"/>
    <n v="0"/>
    <n v="0"/>
  </r>
  <r>
    <x v="0"/>
    <s v="1106220130629011"/>
    <n v="428.95550383"/>
    <n v="428.95550383"/>
    <n v="0"/>
    <n v="5"/>
    <n v="0"/>
    <n v="0"/>
    <n v="0"/>
  </r>
  <r>
    <x v="0"/>
    <s v="1106220130717009"/>
    <n v="197.14856046"/>
    <n v="197.14856046"/>
    <n v="0"/>
    <n v="4"/>
    <n v="0"/>
    <n v="0"/>
    <n v="0"/>
  </r>
  <r>
    <x v="0"/>
    <s v="1106220130718001"/>
    <n v="119.56840629"/>
    <n v="119.56840629"/>
    <n v="0"/>
    <n v="2"/>
    <n v="0"/>
    <n v="0"/>
    <n v="0"/>
  </r>
  <r>
    <x v="0"/>
    <s v="1106220130718005"/>
    <n v="154.59650696"/>
    <n v="154.59650696"/>
    <n v="1.5652820614959495"/>
    <n v="4"/>
    <n v="3.8326631699"/>
    <n v="592.51633842078104"/>
    <n v="927.45519567331178"/>
  </r>
  <r>
    <x v="0"/>
    <s v="1106220130721001"/>
    <n v="181.37979784000001"/>
    <n v="181.37979784000001"/>
    <n v="0"/>
    <n v="3"/>
    <n v="0"/>
    <n v="0"/>
    <n v="0"/>
  </r>
  <r>
    <x v="0"/>
    <s v="1106220130802008"/>
    <n v="313.63625531000002"/>
    <n v="313.63625531000002"/>
    <n v="0"/>
    <n v="3"/>
    <n v="0"/>
    <n v="0"/>
    <n v="0"/>
  </r>
  <r>
    <x v="0"/>
    <s v="1106220130818011"/>
    <n v="234.58106524999999"/>
    <n v="234.58106524999999"/>
    <n v="0"/>
    <n v="3"/>
    <n v="0"/>
    <n v="0"/>
    <n v="0"/>
  </r>
  <r>
    <x v="0"/>
    <s v="1106220130914001"/>
    <n v="1074.9028911"/>
    <n v="1074.9028911"/>
    <n v="0"/>
    <n v="1"/>
    <n v="0"/>
    <n v="0"/>
    <n v="0"/>
  </r>
  <r>
    <x v="0"/>
    <s v="1106220130921001"/>
    <n v="6.9202966956000003"/>
    <n v="6.9202966956000003"/>
    <n v="1.4330047042017042"/>
    <n v="6"/>
    <n v="3"/>
    <n v="20.7608900868"/>
    <n v="29.750453157798926"/>
  </r>
  <r>
    <x v="0"/>
    <s v="1106220130921002"/>
    <n v="3.4601483478000001"/>
    <n v="3.4601483478000001"/>
    <n v="0"/>
    <n v="3"/>
    <n v="0"/>
    <n v="0"/>
    <n v="0"/>
  </r>
  <r>
    <x v="0"/>
    <s v="1106220131005001"/>
    <n v="504.77548435"/>
    <n v="504.77548435"/>
    <n v="0"/>
    <n v="4"/>
    <n v="0"/>
    <n v="0"/>
    <n v="0"/>
  </r>
  <r>
    <x v="0"/>
    <s v="1106220131014001"/>
    <n v="261.95687752999999"/>
    <n v="261.95687752999999"/>
    <n v="0"/>
    <n v="16"/>
    <n v="0"/>
    <n v="0"/>
    <n v="0"/>
  </r>
  <r>
    <x v="0"/>
    <s v="1106220131026001"/>
    <n v="308.89594577000003"/>
    <n v="308.89594577000003"/>
    <n v="0"/>
    <n v="9"/>
    <n v="0"/>
    <n v="0"/>
    <n v="0"/>
  </r>
  <r>
    <x v="0"/>
    <s v="1106220131026012"/>
    <n v="513.60708806000002"/>
    <n v="513.60708806000002"/>
    <n v="0"/>
    <n v="8"/>
    <n v="0"/>
    <n v="0"/>
    <n v="0"/>
  </r>
  <r>
    <x v="0"/>
    <s v="1106220131026016"/>
    <n v="308.89594577000003"/>
    <n v="308.89594577000003"/>
    <n v="0"/>
    <n v="1"/>
    <n v="0"/>
    <n v="0"/>
    <n v="0"/>
  </r>
  <r>
    <x v="0"/>
    <s v="1106220131026019"/>
    <n v="308.89594577000003"/>
    <n v="308.89594577000003"/>
    <n v="0"/>
    <n v="4"/>
    <n v="0"/>
    <n v="0"/>
    <n v="0"/>
  </r>
  <r>
    <x v="0"/>
    <s v="1106220131108003"/>
    <n v="106.03896557"/>
    <n v="106.03896557"/>
    <n v="0"/>
    <n v="2"/>
    <n v="0"/>
    <n v="0"/>
    <n v="0"/>
  </r>
  <r>
    <x v="0"/>
    <s v="1106220131124001"/>
    <n v="83.519720293000006"/>
    <n v="83.519720293000006"/>
    <n v="0"/>
    <n v="1"/>
    <n v="0"/>
    <n v="0"/>
    <n v="0"/>
  </r>
  <r>
    <x v="0"/>
    <s v="1108120130330002"/>
    <n v="160.25022637999999"/>
    <n v="160.25022637999999"/>
    <n v="0"/>
    <n v="6"/>
    <n v="0"/>
    <n v="0"/>
    <n v="0"/>
  </r>
  <r>
    <x v="0"/>
    <s v="1108120130330005"/>
    <n v="188.52967809"/>
    <n v="188.52967809"/>
    <n v="0"/>
    <n v="1"/>
    <n v="0"/>
    <n v="0"/>
    <n v="0"/>
  </r>
  <r>
    <x v="0"/>
    <s v="1108120130330006"/>
    <n v="188.52967809"/>
    <n v="188.52967809"/>
    <n v="0"/>
    <n v="1"/>
    <n v="0"/>
    <n v="0"/>
    <n v="0"/>
  </r>
  <r>
    <x v="0"/>
    <s v="1108120130330007"/>
    <n v="188.52967809"/>
    <n v="188.52967809"/>
    <n v="0"/>
    <n v="4"/>
    <n v="0"/>
    <n v="0"/>
    <n v="0"/>
  </r>
  <r>
    <x v="0"/>
    <s v="1108120130615010"/>
    <n v="127.3299519"/>
    <n v="127.3299519"/>
    <n v="0"/>
    <n v="1"/>
    <n v="0"/>
    <n v="0"/>
    <n v="0"/>
  </r>
  <r>
    <x v="0"/>
    <s v="1108120130615011"/>
    <n v="127.3299519"/>
    <n v="127.3299519"/>
    <n v="0"/>
    <n v="1"/>
    <n v="0"/>
    <n v="0"/>
    <n v="0"/>
  </r>
  <r>
    <x v="0"/>
    <s v="1108120130615016"/>
    <n v="127.3299519"/>
    <n v="127.3299519"/>
    <n v="0"/>
    <n v="1"/>
    <n v="0"/>
    <n v="0"/>
    <n v="0"/>
  </r>
  <r>
    <x v="0"/>
    <s v="1108120130615020"/>
    <n v="127.3299519"/>
    <n v="127.3299519"/>
    <n v="0"/>
    <n v="1"/>
    <n v="0"/>
    <n v="0"/>
    <n v="0"/>
  </r>
  <r>
    <x v="0"/>
    <s v="1108120130616005"/>
    <n v="605.03500692"/>
    <n v="605.03500692"/>
    <n v="0"/>
    <n v="1"/>
    <n v="0"/>
    <n v="0"/>
    <n v="0"/>
  </r>
  <r>
    <x v="0"/>
    <s v="1108120130616007"/>
    <n v="605.03500692"/>
    <n v="605.03500692"/>
    <n v="0"/>
    <n v="1"/>
    <n v="0"/>
    <n v="0"/>
    <n v="0"/>
  </r>
  <r>
    <x v="0"/>
    <s v="1108120130616008"/>
    <n v="605.03500692"/>
    <n v="605.03500692"/>
    <n v="0"/>
    <n v="1"/>
    <n v="0"/>
    <n v="0"/>
    <n v="0"/>
  </r>
  <r>
    <x v="0"/>
    <s v="1108120130818010"/>
    <n v="394.18482876000002"/>
    <n v="394.18482876000002"/>
    <n v="0"/>
    <n v="1"/>
    <n v="0"/>
    <n v="0"/>
    <n v="0"/>
  </r>
  <r>
    <x v="0"/>
    <s v="1108120130818012"/>
    <n v="394.18482876000002"/>
    <n v="394.18482876000002"/>
    <n v="0"/>
    <n v="1"/>
    <n v="0"/>
    <n v="0"/>
    <n v="0"/>
  </r>
  <r>
    <x v="0"/>
    <s v="1108120130825002"/>
    <n v="430.01489200999998"/>
    <n v="430.01489200999998"/>
    <n v="0"/>
    <n v="8"/>
    <n v="0"/>
    <n v="0"/>
    <n v="0"/>
  </r>
  <r>
    <x v="0"/>
    <s v="1108120131015004"/>
    <n v="227.54769722"/>
    <n v="227.54769722"/>
    <n v="0"/>
    <n v="4"/>
    <n v="0"/>
    <n v="0"/>
    <n v="0"/>
  </r>
  <r>
    <x v="0"/>
    <s v="1108120131116002"/>
    <n v="138.20612249999999"/>
    <n v="138.20612249999999"/>
    <n v="0.77850549667908897"/>
    <n v="1"/>
    <n v="1.9714399103"/>
    <n v="272.46506574431078"/>
    <n v="212.11555133497529"/>
  </r>
  <r>
    <x v="0"/>
    <s v="1108620130414010"/>
    <n v="1169.8915311999999"/>
    <n v="1169.8915311999999"/>
    <n v="0"/>
    <n v="4"/>
    <n v="0"/>
    <n v="0"/>
    <n v="0"/>
  </r>
  <r>
    <x v="0"/>
    <s v="1108620130502001"/>
    <n v="3040.7059293000002"/>
    <n v="3040.7059293000002"/>
    <n v="0"/>
    <n v="9"/>
    <n v="0"/>
    <n v="0"/>
    <n v="0"/>
  </r>
  <r>
    <x v="0"/>
    <s v="1108620130522001"/>
    <n v="139.19993585"/>
    <n v="139.19993585"/>
    <n v="0"/>
    <n v="2"/>
    <n v="0"/>
    <n v="0"/>
    <n v="0"/>
  </r>
  <r>
    <x v="0"/>
    <s v="1108620130525001"/>
    <n v="485.85868502"/>
    <n v="485.85868502"/>
    <n v="0"/>
    <n v="1"/>
    <n v="0"/>
    <n v="0"/>
    <n v="0"/>
  </r>
  <r>
    <x v="0"/>
    <s v="1108620130528006"/>
    <n v="372.53483559"/>
    <n v="372.53483559"/>
    <n v="0"/>
    <n v="4"/>
    <n v="0"/>
    <n v="0"/>
    <n v="0"/>
  </r>
  <r>
    <x v="0"/>
    <s v="1108620130529006"/>
    <n v="156.65529599000001"/>
    <n v="156.65529599000001"/>
    <n v="0"/>
    <n v="4"/>
    <n v="0"/>
    <n v="0"/>
    <n v="0"/>
  </r>
  <r>
    <x v="0"/>
    <s v="1108620130529010"/>
    <n v="156.65529599000001"/>
    <n v="156.65529599000001"/>
    <n v="0"/>
    <n v="1"/>
    <n v="0"/>
    <n v="0"/>
    <n v="0"/>
  </r>
  <r>
    <x v="0"/>
    <s v="1108620130601004"/>
    <n v="170.32709993"/>
    <n v="170.32709993"/>
    <n v="1.2952157903134207"/>
    <n v="6"/>
    <n v="1.3333333332999999"/>
    <n v="227.10279990098908"/>
    <n v="294.14713245615025"/>
  </r>
  <r>
    <x v="0"/>
    <s v="1108620130601005"/>
    <n v="91.340210432999996"/>
    <n v="91.340210432999996"/>
    <n v="2.0943914907563372"/>
    <n v="3"/>
    <n v="6"/>
    <n v="548.041262598"/>
    <n v="1147.8129569686105"/>
  </r>
  <r>
    <x v="0"/>
    <s v="1108620130601006"/>
    <n v="85.163549963999998"/>
    <n v="85.163549963999998"/>
    <n v="1.3889122517647288"/>
    <n v="12"/>
    <n v="10"/>
    <n v="851.63549964000003"/>
    <n v="1182.8469794877724"/>
  </r>
  <r>
    <x v="0"/>
    <s v="1108620130601008"/>
    <n v="170.32709993"/>
    <n v="170.32709993"/>
    <n v="2.2707613005042391"/>
    <n v="6"/>
    <n v="5"/>
    <n v="851.63549965000004"/>
    <n v="1933.8609347408114"/>
  </r>
  <r>
    <x v="0"/>
    <s v="1108620130615002"/>
    <n v="585.91545183999995"/>
    <n v="585.91545183999995"/>
    <n v="1.1023113109243878"/>
    <n v="6"/>
    <n v="3"/>
    <n v="1757.7463555199997"/>
    <n v="1937.5836894258159"/>
  </r>
  <r>
    <x v="0"/>
    <s v="1108620130615004"/>
    <n v="748.68180804999997"/>
    <n v="748.68180804999997"/>
    <n v="0"/>
    <n v="4"/>
    <n v="0"/>
    <n v="0"/>
    <n v="0"/>
  </r>
  <r>
    <x v="0"/>
    <s v="1108620130615008"/>
    <n v="976.59813726000004"/>
    <n v="976.59813726000004"/>
    <n v="0"/>
    <n v="3"/>
    <n v="0"/>
    <n v="0"/>
    <n v="0"/>
  </r>
  <r>
    <x v="0"/>
    <s v="1108620130616016"/>
    <n v="73.959979067000006"/>
    <n v="73.959979067000006"/>
    <n v="0"/>
    <n v="1"/>
    <n v="0"/>
    <n v="0"/>
    <n v="0"/>
  </r>
  <r>
    <x v="0"/>
    <s v="1108620130617008"/>
    <n v="231.42326539999999"/>
    <n v="231.42326539999999"/>
    <n v="0"/>
    <n v="4"/>
    <n v="0"/>
    <n v="0"/>
    <n v="0"/>
  </r>
  <r>
    <x v="0"/>
    <s v="1108620130708005"/>
    <n v="334.42102621999999"/>
    <n v="334.42102621999999"/>
    <n v="0"/>
    <n v="4"/>
    <n v="0"/>
    <n v="0"/>
    <n v="0"/>
  </r>
  <r>
    <x v="0"/>
    <s v="1108620130726013"/>
    <n v="441.47328335999998"/>
    <n v="441.47328335999998"/>
    <n v="1.2125424420168269"/>
    <n v="3"/>
    <n v="1"/>
    <n v="441.47328335999998"/>
    <n v="535.30509309052093"/>
  </r>
  <r>
    <x v="0"/>
    <s v="1108620130726014"/>
    <n v="322.49562410999999"/>
    <n v="322.49562410999999"/>
    <n v="0"/>
    <n v="2"/>
    <n v="0"/>
    <n v="0"/>
    <n v="0"/>
  </r>
  <r>
    <x v="0"/>
    <s v="1108620130802003"/>
    <n v="27.761246789000001"/>
    <n v="27.761246789000001"/>
    <n v="1.5117412264531709"/>
    <n v="6"/>
    <n v="2.6626661292999998"/>
    <n v="73.918931532208688"/>
    <n v="111.74629621260912"/>
  </r>
  <r>
    <x v="0"/>
    <s v="1108620130805002"/>
    <n v="752.16121709000004"/>
    <n v="752.16121709000004"/>
    <n v="0"/>
    <n v="1"/>
    <n v="0"/>
    <n v="0"/>
    <n v="0"/>
  </r>
  <r>
    <x v="0"/>
    <s v="1108620130805004"/>
    <n v="752.16121709000004"/>
    <n v="752.16121709000004"/>
    <n v="0"/>
    <n v="1"/>
    <n v="0"/>
    <n v="0"/>
    <n v="0"/>
  </r>
  <r>
    <x v="0"/>
    <s v="1108620130823001"/>
    <n v="5.8435771058999997"/>
    <n v="5.8435771058999997"/>
    <n v="0"/>
    <n v="6"/>
    <n v="0"/>
    <n v="0"/>
    <n v="0"/>
  </r>
  <r>
    <x v="0"/>
    <s v="1108620130905006"/>
    <n v="339.67319114999998"/>
    <n v="339.67319114999998"/>
    <n v="1.1023113109243878"/>
    <n v="2"/>
    <n v="1.0002109863999999"/>
    <n v="339.74485757377721"/>
    <n v="374.50459933196981"/>
  </r>
  <r>
    <x v="0"/>
    <s v="1108620130905008"/>
    <n v="206.00449592000001"/>
    <n v="206.00449592000001"/>
    <n v="0"/>
    <n v="1"/>
    <n v="0"/>
    <n v="0"/>
    <n v="0"/>
  </r>
  <r>
    <x v="0"/>
    <s v="1108620131005007"/>
    <n v="477.66596048999997"/>
    <n v="477.66596048999997"/>
    <n v="1.337471057254924"/>
    <n v="4"/>
    <n v="3"/>
    <n v="1432.9978814699998"/>
    <n v="1916.5931915737469"/>
  </r>
  <r>
    <x v="0"/>
    <s v="1108620131005009"/>
    <n v="851.14711749000003"/>
    <n v="851.14711749000003"/>
    <n v="0"/>
    <n v="2"/>
    <n v="0"/>
    <n v="0"/>
    <n v="0"/>
  </r>
  <r>
    <x v="0"/>
    <s v="1108620131006003"/>
    <n v="240.44055957"/>
    <n v="240.44055957"/>
    <n v="0"/>
    <n v="4"/>
    <n v="0"/>
    <n v="0"/>
    <n v="0"/>
  </r>
  <r>
    <x v="0"/>
    <s v="1108620131012001"/>
    <n v="11.313080261"/>
    <n v="11.313080261"/>
    <n v="1.5432358352280044"/>
    <n v="12"/>
    <n v="0.33333333329999998"/>
    <n v="3.7710267532895636"/>
    <n v="5.8195836212799694"/>
  </r>
  <r>
    <x v="0"/>
    <s v="1108620131012003"/>
    <n v="11.313080261"/>
    <n v="11.313080261"/>
    <n v="1.4550509304020041"/>
    <n v="12"/>
    <n v="2.6666666666999999"/>
    <n v="30.168214029710434"/>
    <n v="43.896287892496957"/>
  </r>
  <r>
    <x v="0"/>
    <s v="1108620131012005"/>
    <n v="7.5420535075000004"/>
    <n v="7.5420535075000004"/>
    <n v="1.9290447941176787"/>
    <n v="8"/>
    <n v="1"/>
    <n v="7.5420535075000004"/>
    <n v="14.548959055599855"/>
  </r>
  <r>
    <x v="0"/>
    <s v="1108620131013001"/>
    <n v="316.807975"/>
    <n v="316.807975"/>
    <n v="0"/>
    <n v="1"/>
    <n v="0"/>
    <n v="0"/>
    <n v="0"/>
  </r>
  <r>
    <x v="0"/>
    <s v="1108620131016001"/>
    <n v="1153.3832030000001"/>
    <n v="1153.3832030000001"/>
    <n v="0"/>
    <n v="5"/>
    <n v="0"/>
    <n v="0"/>
    <n v="0"/>
  </r>
  <r>
    <x v="0"/>
    <s v="1108620131019004"/>
    <n v="501.38064808000001"/>
    <n v="501.38064808000001"/>
    <n v="0"/>
    <n v="3"/>
    <n v="0"/>
    <n v="0"/>
    <n v="0"/>
  </r>
  <r>
    <x v="0"/>
    <s v="1108620131019005"/>
    <n v="236.58341834999999"/>
    <n v="236.58341834999999"/>
    <n v="0"/>
    <n v="2"/>
    <n v="0"/>
    <n v="0"/>
    <n v="0"/>
  </r>
  <r>
    <x v="0"/>
    <s v="1108620131021008"/>
    <n v="253.85977093"/>
    <n v="253.85977093"/>
    <n v="0"/>
    <n v="2"/>
    <n v="0"/>
    <n v="0"/>
    <n v="0"/>
  </r>
  <r>
    <x v="0"/>
    <s v="1108620131029001"/>
    <n v="367.80190248999997"/>
    <n v="367.80190248999997"/>
    <n v="0"/>
    <n v="4"/>
    <n v="0"/>
    <n v="0"/>
    <n v="0"/>
  </r>
  <r>
    <x v="0"/>
    <s v="1108620131029002"/>
    <n v="127.90854191"/>
    <n v="127.90854191"/>
    <n v="1.2125424419176187"/>
    <n v="3"/>
    <n v="0.33333333329999998"/>
    <n v="42.636180632403047"/>
    <n v="51.698178578054673"/>
  </r>
  <r>
    <x v="0"/>
    <s v="1108620131031002"/>
    <n v="202.15634907"/>
    <n v="202.15634907"/>
    <n v="0"/>
    <n v="2"/>
    <n v="0"/>
    <n v="0"/>
    <n v="0"/>
  </r>
  <r>
    <x v="0"/>
    <s v="1108620131115003"/>
    <n v="96.338998085"/>
    <n v="96.338998085"/>
    <n v="0"/>
    <n v="1"/>
    <n v="0"/>
    <n v="0"/>
    <n v="0"/>
  </r>
  <r>
    <x v="0"/>
    <s v="1108620131122005"/>
    <n v="100.93855006"/>
    <n v="100.93855006"/>
    <n v="0"/>
    <n v="2"/>
    <n v="0"/>
    <n v="0"/>
    <n v="0"/>
  </r>
  <r>
    <x v="0"/>
    <s v="1108620131122007"/>
    <n v="59.497674013000001"/>
    <n v="59.497674013000001"/>
    <n v="0"/>
    <n v="4"/>
    <n v="0"/>
    <n v="0"/>
    <n v="0"/>
  </r>
  <r>
    <x v="0"/>
    <s v="1108620131122009"/>
    <n v="100.93855006"/>
    <n v="100.93855006"/>
    <n v="0"/>
    <n v="2"/>
    <n v="0"/>
    <n v="0"/>
    <n v="0"/>
  </r>
  <r>
    <x v="0"/>
    <s v="1108620131122011"/>
    <n v="59.497674013000001"/>
    <n v="59.497674013000001"/>
    <n v="0"/>
    <n v="1"/>
    <n v="0"/>
    <n v="0"/>
    <n v="0"/>
  </r>
  <r>
    <x v="0"/>
    <s v="1108620131203005"/>
    <n v="92.099589029000001"/>
    <n v="92.099589029000001"/>
    <n v="0"/>
    <n v="1"/>
    <n v="0"/>
    <n v="0"/>
    <n v="0"/>
  </r>
  <r>
    <x v="0"/>
    <s v="1108720130108007"/>
    <n v="83.184668662999997"/>
    <n v="83.184668662999997"/>
    <n v="0"/>
    <n v="4"/>
    <n v="0"/>
    <n v="0"/>
    <n v="0"/>
  </r>
  <r>
    <x v="0"/>
    <s v="1108720130112001"/>
    <n v="20.459409321999999"/>
    <n v="20.459409321999999"/>
    <n v="0"/>
    <n v="4"/>
    <n v="0"/>
    <n v="0"/>
    <n v="0"/>
  </r>
  <r>
    <x v="0"/>
    <s v="1108720130112005"/>
    <n v="20.459409321999999"/>
    <n v="20.459409321999999"/>
    <n v="0"/>
    <n v="3"/>
    <n v="0"/>
    <n v="0"/>
    <n v="0"/>
  </r>
  <r>
    <x v="0"/>
    <s v="1108720130112008"/>
    <n v="20.459409321999999"/>
    <n v="20.459409321999999"/>
    <n v="0"/>
    <n v="4"/>
    <n v="0"/>
    <n v="0"/>
    <n v="0"/>
  </r>
  <r>
    <x v="0"/>
    <s v="1108720130112013"/>
    <n v="20.459409321999999"/>
    <n v="20.459409321999999"/>
    <n v="0"/>
    <n v="2"/>
    <n v="0"/>
    <n v="0"/>
    <n v="0"/>
  </r>
  <r>
    <x v="0"/>
    <s v="1108720130112015"/>
    <n v="20.459409321999999"/>
    <n v="20.459409321999999"/>
    <n v="0"/>
    <n v="1"/>
    <n v="0"/>
    <n v="0"/>
    <n v="0"/>
  </r>
  <r>
    <x v="0"/>
    <s v="1108720130113006"/>
    <n v="27.201840172000001"/>
    <n v="27.201840172000001"/>
    <n v="0"/>
    <n v="4"/>
    <n v="0"/>
    <n v="0"/>
    <n v="0"/>
  </r>
  <r>
    <x v="0"/>
    <s v="1108720130531001"/>
    <n v="1375.328125"/>
    <n v="1375.328125"/>
    <n v="0"/>
    <n v="8"/>
    <n v="0"/>
    <n v="0"/>
    <n v="0"/>
  </r>
  <r>
    <x v="0"/>
    <s v="1108720130531007"/>
    <n v="1051.0785842"/>
    <n v="1051.0785842"/>
    <n v="0"/>
    <n v="4"/>
    <n v="0"/>
    <n v="0"/>
    <n v="0"/>
  </r>
  <r>
    <x v="0"/>
    <s v="1108720130531013"/>
    <n v="846.28940060000002"/>
    <n v="846.28940060000002"/>
    <n v="0"/>
    <n v="9"/>
    <n v="0"/>
    <n v="0"/>
    <n v="0"/>
  </r>
  <r>
    <x v="0"/>
    <s v="1108720130601012"/>
    <n v="271.62857556"/>
    <n v="271.62857556"/>
    <n v="0"/>
    <n v="15"/>
    <n v="0"/>
    <n v="0"/>
    <n v="0"/>
  </r>
  <r>
    <x v="0"/>
    <s v="1108720130601018"/>
    <n v="202.02369862"/>
    <n v="202.02369862"/>
    <n v="0"/>
    <n v="4"/>
    <n v="0"/>
    <n v="0"/>
    <n v="0"/>
  </r>
  <r>
    <x v="0"/>
    <s v="1108720130601021"/>
    <n v="202.02369862"/>
    <n v="202.02369862"/>
    <n v="0"/>
    <n v="9"/>
    <n v="0"/>
    <n v="0"/>
    <n v="0"/>
  </r>
  <r>
    <x v="0"/>
    <s v="1108720130601024"/>
    <n v="619.65296026999999"/>
    <n v="619.65296026999999"/>
    <n v="0"/>
    <n v="5"/>
    <n v="0"/>
    <n v="0"/>
    <n v="0"/>
  </r>
  <r>
    <x v="0"/>
    <s v="1108720130601028"/>
    <n v="410.83832944"/>
    <n v="410.83832944"/>
    <n v="1.2676580075630459"/>
    <n v="3"/>
    <n v="2"/>
    <n v="821.67665887999999"/>
    <n v="1041.6049962568813"/>
  </r>
  <r>
    <x v="0"/>
    <s v="1108720130609006"/>
    <n v="55.512900233000003"/>
    <n v="55.512900233000003"/>
    <n v="1.9345563506792096"/>
    <n v="12"/>
    <n v="9.3333333333000006"/>
    <n v="518.12040217281628"/>
    <n v="1002.3331144398879"/>
  </r>
  <r>
    <x v="0"/>
    <s v="1108720130609012"/>
    <n v="27.756450116"/>
    <n v="27.756450116"/>
    <n v="1.8975501851178846"/>
    <n v="24"/>
    <n v="12.666666666999999"/>
    <n v="351.58170147858544"/>
    <n v="667.14392272475072"/>
  </r>
  <r>
    <x v="0"/>
    <s v="1108720130611001"/>
    <n v="194.33900593000001"/>
    <n v="194.33900593000001"/>
    <n v="0"/>
    <n v="12"/>
    <n v="0"/>
    <n v="0"/>
    <n v="0"/>
  </r>
  <r>
    <x v="0"/>
    <s v="1108720130615002"/>
    <n v="143.98498384999999"/>
    <n v="143.98498384999999"/>
    <n v="0"/>
    <n v="2"/>
    <n v="0"/>
    <n v="0"/>
    <n v="0"/>
  </r>
  <r>
    <x v="0"/>
    <s v="1108720130615010"/>
    <n v="143.98498384999999"/>
    <n v="143.98498384999999"/>
    <n v="1.2860298627629956"/>
    <n v="4"/>
    <n v="3.0831659306999999"/>
    <n v="443.92959673870968"/>
    <n v="570.90671837031482"/>
  </r>
  <r>
    <x v="0"/>
    <s v="1108720130707007"/>
    <n v="881.76091805999999"/>
    <n v="881.76091805999999"/>
    <n v="0.77161791762749043"/>
    <n v="1"/>
    <n v="1.1258992806000001"/>
    <n v="992.77398330494964"/>
    <n v="766.04219367251414"/>
  </r>
  <r>
    <x v="0"/>
    <s v="1108720130710002"/>
    <n v="117.03975898"/>
    <n v="117.03975898"/>
    <n v="0"/>
    <n v="2"/>
    <n v="0"/>
    <n v="0"/>
    <n v="0"/>
  </r>
  <r>
    <x v="0"/>
    <s v="1108720130710004"/>
    <n v="117.03975898"/>
    <n v="117.03975898"/>
    <n v="0"/>
    <n v="16"/>
    <n v="0"/>
    <n v="0"/>
    <n v="0"/>
  </r>
  <r>
    <x v="0"/>
    <s v="1108720130710010"/>
    <n v="117.03975898"/>
    <n v="117.03975898"/>
    <n v="0"/>
    <n v="4"/>
    <n v="0"/>
    <n v="0"/>
    <n v="0"/>
  </r>
  <r>
    <x v="0"/>
    <s v="1108720130710013"/>
    <n v="117.03975898"/>
    <n v="117.03975898"/>
    <n v="0"/>
    <n v="4"/>
    <n v="0"/>
    <n v="0"/>
    <n v="0"/>
  </r>
  <r>
    <x v="0"/>
    <s v="1108720130710015"/>
    <n v="117.03975898"/>
    <n v="117.03975898"/>
    <n v="1.2125424420390756"/>
    <n v="4"/>
    <n v="1.9817986876"/>
    <n v="231.94924074358431"/>
    <n v="281.24829880033519"/>
  </r>
  <r>
    <x v="0"/>
    <s v="1108720130710018"/>
    <n v="117.03975898"/>
    <n v="117.03975898"/>
    <n v="0"/>
    <n v="4"/>
    <n v="0"/>
    <n v="0"/>
    <n v="0"/>
  </r>
  <r>
    <x v="0"/>
    <s v="1108720130710020"/>
    <n v="117.03975898"/>
    <n v="117.03975898"/>
    <n v="0"/>
    <n v="4"/>
    <n v="0"/>
    <n v="0"/>
    <n v="0"/>
  </r>
  <r>
    <x v="0"/>
    <s v="1108720130710025"/>
    <n v="117.03975898"/>
    <n v="117.03975898"/>
    <n v="0"/>
    <n v="4"/>
    <n v="0"/>
    <n v="0"/>
    <n v="0"/>
  </r>
  <r>
    <x v="0"/>
    <s v="1108720130710028"/>
    <n v="117.03975898"/>
    <n v="117.03975898"/>
    <n v="0"/>
    <n v="9"/>
    <n v="0"/>
    <n v="0"/>
    <n v="0"/>
  </r>
  <r>
    <x v="0"/>
    <s v="1108720130714003"/>
    <n v="237.25768189999999"/>
    <n v="237.25768189999999"/>
    <n v="0"/>
    <n v="4"/>
    <n v="0"/>
    <n v="0"/>
    <n v="0"/>
  </r>
  <r>
    <x v="0"/>
    <s v="1108720130728018"/>
    <n v="307.52158218"/>
    <n v="307.52158218"/>
    <n v="0"/>
    <n v="1"/>
    <n v="0"/>
    <n v="0"/>
    <n v="0"/>
  </r>
  <r>
    <x v="0"/>
    <s v="1108720130804001"/>
    <n v="323.57293420000002"/>
    <n v="323.57293420000002"/>
    <n v="0"/>
    <n v="2"/>
    <n v="0"/>
    <n v="0"/>
    <n v="0"/>
  </r>
  <r>
    <x v="0"/>
    <s v="1108720130804014"/>
    <n v="323.57293420000002"/>
    <n v="323.57293420000002"/>
    <n v="0"/>
    <n v="3"/>
    <n v="0"/>
    <n v="0"/>
    <n v="0"/>
  </r>
  <r>
    <x v="0"/>
    <s v="1108720130813019"/>
    <n v="99.181738416000002"/>
    <n v="99.181738416000002"/>
    <n v="0"/>
    <n v="1"/>
    <n v="0"/>
    <n v="0"/>
    <n v="0"/>
  </r>
  <r>
    <x v="0"/>
    <s v="1108720130814006"/>
    <n v="271.07059118000001"/>
    <n v="271.07059118000001"/>
    <n v="0"/>
    <n v="4"/>
    <n v="0"/>
    <n v="0"/>
    <n v="0"/>
  </r>
  <r>
    <x v="0"/>
    <s v="1108720130830001"/>
    <n v="258.92910096000003"/>
    <n v="258.92910096000003"/>
    <n v="0"/>
    <n v="4"/>
    <n v="0"/>
    <n v="0"/>
    <n v="0"/>
  </r>
  <r>
    <x v="0"/>
    <s v="1108720130830007"/>
    <n v="258.92910096000003"/>
    <n v="258.92910096000003"/>
    <n v="0"/>
    <n v="4"/>
    <n v="0"/>
    <n v="0"/>
    <n v="0"/>
  </r>
  <r>
    <x v="0"/>
    <s v="1108720130901004"/>
    <n v="423.91333119000001"/>
    <n v="423.91333119000001"/>
    <n v="0"/>
    <n v="4"/>
    <n v="0"/>
    <n v="0"/>
    <n v="0"/>
  </r>
  <r>
    <x v="0"/>
    <s v="1108720130901014"/>
    <n v="423.91333119000001"/>
    <n v="423.91333119000001"/>
    <n v="0"/>
    <n v="3"/>
    <n v="0"/>
    <n v="0"/>
    <n v="0"/>
  </r>
  <r>
    <x v="0"/>
    <s v="1108720130912004"/>
    <n v="163.80040359"/>
    <n v="163.80040359"/>
    <n v="0"/>
    <n v="1"/>
    <n v="0"/>
    <n v="0"/>
    <n v="0"/>
  </r>
  <r>
    <x v="0"/>
    <s v="1108720130915004"/>
    <n v="26.42786877"/>
    <n v="26.42786877"/>
    <n v="1.8739292285714593"/>
    <n v="12"/>
    <n v="3.75"/>
    <n v="99.104507887500006"/>
    <n v="185.71483401357699"/>
  </r>
  <r>
    <x v="0"/>
    <s v="1108720130920005"/>
    <n v="506.80012613999997"/>
    <n v="506.80012613999997"/>
    <n v="0"/>
    <n v="2"/>
    <n v="0"/>
    <n v="0"/>
    <n v="0"/>
  </r>
  <r>
    <x v="0"/>
    <s v="1108720130920007"/>
    <n v="506.80012613999997"/>
    <n v="506.80012613999997"/>
    <n v="0"/>
    <n v="4"/>
    <n v="0"/>
    <n v="0"/>
    <n v="0"/>
  </r>
  <r>
    <x v="0"/>
    <s v="1108720130920015"/>
    <n v="506.80012613999997"/>
    <n v="506.80012613999997"/>
    <n v="1.3227735731092654"/>
    <n v="2"/>
    <n v="1"/>
    <n v="506.80012613999997"/>
    <n v="670.38181370643417"/>
  </r>
  <r>
    <x v="0"/>
    <s v="1108720130924002"/>
    <n v="1532.2391588999999"/>
    <n v="1532.2391588999999"/>
    <n v="0"/>
    <n v="4"/>
    <n v="0"/>
    <n v="0"/>
    <n v="0"/>
  </r>
  <r>
    <x v="0"/>
    <s v="1108720130925009"/>
    <n v="193.19427704"/>
    <n v="193.19427704"/>
    <n v="0"/>
    <n v="4"/>
    <n v="0"/>
    <n v="0"/>
    <n v="0"/>
  </r>
  <r>
    <x v="0"/>
    <s v="1108720130925018"/>
    <n v="314.05275338000001"/>
    <n v="314.05275338000001"/>
    <n v="0"/>
    <n v="8"/>
    <n v="0"/>
    <n v="0"/>
    <n v="0"/>
  </r>
  <r>
    <x v="0"/>
    <s v="1108720130925020"/>
    <n v="193.19427704"/>
    <n v="193.19427704"/>
    <n v="1.4330047041686471"/>
    <n v="6"/>
    <n v="1.0003709551"/>
    <n v="193.2659434423588"/>
    <n v="276.95100610849187"/>
  </r>
  <r>
    <x v="0"/>
    <s v="1108720130925025"/>
    <n v="253.62351520999999"/>
    <n v="253.62351520999999"/>
    <n v="0"/>
    <n v="6"/>
    <n v="0"/>
    <n v="0"/>
    <n v="0"/>
  </r>
  <r>
    <x v="0"/>
    <s v="1108720130925027"/>
    <n v="193.19427704"/>
    <n v="193.19427704"/>
    <n v="0"/>
    <n v="4"/>
    <n v="0"/>
    <n v="0"/>
    <n v="0"/>
  </r>
  <r>
    <x v="0"/>
    <s v="1108720130925029"/>
    <n v="314.05275338000001"/>
    <n v="314.05275338000001"/>
    <n v="0"/>
    <n v="2"/>
    <n v="0"/>
    <n v="0"/>
    <n v="0"/>
  </r>
  <r>
    <x v="0"/>
    <s v="1108720130925030"/>
    <n v="314.05275338000001"/>
    <n v="314.05275338000001"/>
    <n v="0"/>
    <n v="2"/>
    <n v="0"/>
    <n v="0"/>
    <n v="0"/>
  </r>
  <r>
    <x v="0"/>
    <s v="1108720130925034"/>
    <n v="314.05275338000001"/>
    <n v="314.05275338000001"/>
    <n v="0"/>
    <n v="4"/>
    <n v="0"/>
    <n v="0"/>
    <n v="0"/>
  </r>
  <r>
    <x v="0"/>
    <s v="1108720130925036"/>
    <n v="193.19427704"/>
    <n v="193.19427704"/>
    <n v="0"/>
    <n v="1"/>
    <n v="0"/>
    <n v="0"/>
    <n v="0"/>
  </r>
  <r>
    <x v="0"/>
    <s v="1108720130929008"/>
    <n v="206.14998029"/>
    <n v="206.14998029"/>
    <n v="0"/>
    <n v="4"/>
    <n v="0"/>
    <n v="0"/>
    <n v="0"/>
  </r>
  <r>
    <x v="0"/>
    <s v="1108720130929010"/>
    <n v="206.14998029"/>
    <n v="206.14998029"/>
    <n v="0"/>
    <n v="4"/>
    <n v="0"/>
    <n v="0"/>
    <n v="0"/>
  </r>
  <r>
    <x v="0"/>
    <s v="1108720130930001"/>
    <n v="182.70273270999999"/>
    <n v="182.70273270999999"/>
    <n v="0"/>
    <n v="1"/>
    <n v="0"/>
    <n v="0"/>
    <n v="0"/>
  </r>
  <r>
    <x v="0"/>
    <s v="1108720130930002"/>
    <n v="182.70273270999999"/>
    <n v="182.70273270999999"/>
    <n v="0"/>
    <n v="1"/>
    <n v="0"/>
    <n v="0"/>
    <n v="0"/>
  </r>
  <r>
    <x v="0"/>
    <s v="1108720130930008"/>
    <n v="219.49171003999999"/>
    <n v="219.49171003999999"/>
    <n v="0"/>
    <n v="4"/>
    <n v="0"/>
    <n v="0"/>
    <n v="0"/>
  </r>
  <r>
    <x v="0"/>
    <s v="1108720130930014"/>
    <n v="182.70273270999999"/>
    <n v="182.70273270999999"/>
    <n v="0"/>
    <n v="4"/>
    <n v="0"/>
    <n v="0"/>
    <n v="0"/>
  </r>
  <r>
    <x v="0"/>
    <s v="1108720130930018"/>
    <n v="293.06966471999999"/>
    <n v="293.06966471999999"/>
    <n v="0"/>
    <n v="2"/>
    <n v="0"/>
    <n v="0"/>
    <n v="0"/>
  </r>
  <r>
    <x v="0"/>
    <s v="1108720131006001"/>
    <n v="366.77531857999998"/>
    <n v="366.77531857999998"/>
    <n v="0"/>
    <n v="3"/>
    <n v="0"/>
    <n v="0"/>
    <n v="0"/>
  </r>
  <r>
    <x v="0"/>
    <s v="1108720131006002"/>
    <n v="191.71497518000001"/>
    <n v="191.71497518000001"/>
    <n v="0"/>
    <n v="9"/>
    <n v="0"/>
    <n v="0"/>
    <n v="0"/>
  </r>
  <r>
    <x v="0"/>
    <s v="1108720131006015"/>
    <n v="279.24514687999999"/>
    <n v="279.24514687999999"/>
    <n v="0"/>
    <n v="2"/>
    <n v="0"/>
    <n v="0"/>
    <n v="0"/>
  </r>
  <r>
    <x v="0"/>
    <s v="1108720131006024"/>
    <n v="454.30549029000002"/>
    <n v="454.30549029000002"/>
    <n v="0"/>
    <n v="4"/>
    <n v="0"/>
    <n v="0"/>
    <n v="0"/>
  </r>
  <r>
    <x v="0"/>
    <s v="1108720131006026"/>
    <n v="191.71497518000001"/>
    <n v="191.71497518000001"/>
    <n v="1.4330047042345417"/>
    <n v="2"/>
    <n v="1.0070543909"/>
    <n v="193.06740755630355"/>
    <n v="276.66650326255052"/>
  </r>
  <r>
    <x v="0"/>
    <s v="1108720131006028"/>
    <n v="191.71497518000001"/>
    <n v="191.71497518000001"/>
    <n v="0"/>
    <n v="12"/>
    <n v="0"/>
    <n v="0"/>
    <n v="0"/>
  </r>
  <r>
    <x v="0"/>
    <s v="1108720131006032"/>
    <n v="279.24514687999999"/>
    <n v="279.24514687999999"/>
    <n v="0"/>
    <n v="2"/>
    <n v="0"/>
    <n v="0"/>
    <n v="0"/>
  </r>
  <r>
    <x v="0"/>
    <s v="1108720131006033"/>
    <n v="191.71497518000001"/>
    <n v="191.71497518000001"/>
    <n v="0"/>
    <n v="6"/>
    <n v="0"/>
    <n v="0"/>
    <n v="0"/>
  </r>
  <r>
    <x v="0"/>
    <s v="1108720131006040"/>
    <n v="191.71497518000001"/>
    <n v="191.71497518000001"/>
    <n v="0"/>
    <n v="4"/>
    <n v="0"/>
    <n v="0"/>
    <n v="0"/>
  </r>
  <r>
    <x v="0"/>
    <s v="1108720131006048"/>
    <n v="191.71497518000001"/>
    <n v="191.71497518000001"/>
    <n v="0"/>
    <n v="4"/>
    <n v="0"/>
    <n v="0"/>
    <n v="0"/>
  </r>
  <r>
    <x v="0"/>
    <s v="1108720131011003"/>
    <n v="372.98776568"/>
    <n v="372.98776568"/>
    <n v="0"/>
    <n v="2"/>
    <n v="0"/>
    <n v="0"/>
    <n v="0"/>
  </r>
  <r>
    <x v="0"/>
    <s v="1108720131011012"/>
    <n v="283.38677827999999"/>
    <n v="283.38677827999999"/>
    <n v="0.30313561049444221"/>
    <n v="4"/>
    <n v="3.3867312852000002"/>
    <n v="959.75486781291181"/>
    <n v="290.93587777947971"/>
  </r>
  <r>
    <x v="0"/>
    <s v="1108720131014007"/>
    <n v="424.69635929999998"/>
    <n v="424.69635929999998"/>
    <n v="0"/>
    <n v="5"/>
    <n v="0"/>
    <n v="0"/>
    <n v="0"/>
  </r>
  <r>
    <x v="0"/>
    <s v="1108720131014016"/>
    <n v="168.28711465000001"/>
    <n v="168.28711465000001"/>
    <n v="0"/>
    <n v="4"/>
    <n v="0"/>
    <n v="0"/>
    <n v="0"/>
  </r>
  <r>
    <x v="0"/>
    <s v="1108720131022006"/>
    <n v="140.20127761000001"/>
    <n v="140.20127761000001"/>
    <n v="0"/>
    <n v="4"/>
    <n v="0"/>
    <n v="0"/>
    <n v="0"/>
  </r>
  <r>
    <x v="0"/>
    <s v="1108720131022008"/>
    <n v="140.20127761000001"/>
    <n v="140.20127761000001"/>
    <n v="0"/>
    <n v="4"/>
    <n v="0"/>
    <n v="0"/>
    <n v="0"/>
  </r>
  <r>
    <x v="0"/>
    <s v="1108720131022013"/>
    <n v="275.93223144000001"/>
    <n v="275.93223144000001"/>
    <n v="0"/>
    <n v="3"/>
    <n v="0"/>
    <n v="0"/>
    <n v="0"/>
  </r>
  <r>
    <x v="0"/>
    <s v="1108720131022014"/>
    <n v="162.82310325"/>
    <n v="162.82310325"/>
    <n v="0"/>
    <n v="4"/>
    <n v="0"/>
    <n v="0"/>
    <n v="0"/>
  </r>
  <r>
    <x v="0"/>
    <s v="1108720131022017"/>
    <n v="208.06675453"/>
    <n v="208.06675453"/>
    <n v="0"/>
    <n v="2"/>
    <n v="0"/>
    <n v="0"/>
    <n v="0"/>
  </r>
  <r>
    <x v="0"/>
    <s v="1108720131026009"/>
    <n v="203.90573997999999"/>
    <n v="203.90573997999999"/>
    <n v="0"/>
    <n v="2"/>
    <n v="0"/>
    <n v="0"/>
    <n v="0"/>
  </r>
  <r>
    <x v="0"/>
    <s v="1108720131026012"/>
    <n v="203.90573997999999"/>
    <n v="203.90573997999999"/>
    <n v="0"/>
    <n v="4"/>
    <n v="0"/>
    <n v="0"/>
    <n v="0"/>
  </r>
  <r>
    <x v="0"/>
    <s v="1108720131116003"/>
    <n v="101.80259583"/>
    <n v="101.80259583"/>
    <n v="0"/>
    <n v="2"/>
    <n v="0"/>
    <n v="0"/>
    <n v="0"/>
  </r>
  <r>
    <x v="0"/>
    <s v="1108720131116009"/>
    <n v="227.42129262"/>
    <n v="227.42129262"/>
    <n v="0"/>
    <n v="10"/>
    <n v="0"/>
    <n v="0"/>
    <n v="0"/>
  </r>
  <r>
    <x v="0"/>
    <s v="1108720131116011"/>
    <n v="101.80259583000002"/>
    <n v="101.80259583000002"/>
    <n v="0"/>
    <n v="9"/>
    <n v="0"/>
    <n v="0"/>
    <n v="0"/>
  </r>
  <r>
    <x v="0"/>
    <s v="1108720131116014"/>
    <n v="101.80259583"/>
    <n v="101.80259583"/>
    <n v="0"/>
    <n v="4"/>
    <n v="0"/>
    <n v="0"/>
    <n v="0"/>
  </r>
  <r>
    <x v="0"/>
    <s v="1108720131116020"/>
    <n v="101.80259583"/>
    <n v="101.80259583"/>
    <n v="0"/>
    <n v="4"/>
    <n v="0"/>
    <n v="0"/>
    <n v="0"/>
  </r>
  <r>
    <x v="0"/>
    <s v="1108720131116022"/>
    <n v="129.71786177999999"/>
    <n v="129.71786177999999"/>
    <n v="0"/>
    <n v="12"/>
    <n v="0"/>
    <n v="0"/>
    <n v="0"/>
  </r>
  <r>
    <x v="0"/>
    <s v="1108720131116025"/>
    <n v="101.80259583000002"/>
    <n v="101.80259583000002"/>
    <n v="0"/>
    <n v="9"/>
    <n v="0"/>
    <n v="0"/>
    <n v="0"/>
  </r>
  <r>
    <x v="0"/>
    <s v="1108720131117001"/>
    <n v="25.166398906000001"/>
    <n v="25.166398906000001"/>
    <n v="1.6718388215562121"/>
    <n v="8"/>
    <n v="9.0066033031000003"/>
    <n v="226.66377151391185"/>
    <n v="378.94529265730489"/>
  </r>
  <r>
    <x v="0"/>
    <s v="1511220130219001"/>
    <n v="329.38114158000002"/>
    <n v="329.38114158000002"/>
    <n v="0"/>
    <n v="4"/>
    <n v="0"/>
    <n v="0"/>
    <n v="0"/>
  </r>
  <r>
    <x v="0"/>
    <s v="1511220130520002"/>
    <n v="4324.4933354000004"/>
    <n v="4324.4933354000004"/>
    <n v="0"/>
    <n v="3"/>
    <n v="0"/>
    <n v="0"/>
    <n v="0"/>
  </r>
  <r>
    <x v="0"/>
    <s v="1511220130720001"/>
    <n v="107.64555639"/>
    <n v="107.64555639"/>
    <n v="1.1904962158762786"/>
    <n v="6"/>
    <n v="0.96173550789999995"/>
    <n v="103.52655384791473"/>
    <n v="123.24797059865428"/>
  </r>
  <r>
    <x v="0"/>
    <s v="1511220130727004"/>
    <n v="562.77392671999996"/>
    <n v="562.77392671999996"/>
    <n v="0"/>
    <n v="2"/>
    <n v="0"/>
    <n v="0"/>
    <n v="0"/>
  </r>
  <r>
    <x v="0"/>
    <s v="1511220130727009"/>
    <n v="562.77392671999996"/>
    <n v="562.77392671999996"/>
    <n v="0"/>
    <n v="2"/>
    <n v="0"/>
    <n v="0"/>
    <n v="0"/>
  </r>
  <r>
    <x v="0"/>
    <s v="1511220130727010"/>
    <n v="357.01264967999998"/>
    <n v="357.01264967999998"/>
    <n v="0"/>
    <n v="4"/>
    <n v="0"/>
    <n v="0"/>
    <n v="0"/>
  </r>
  <r>
    <x v="0"/>
    <s v="1511220130823002"/>
    <n v="3452.6902752999999"/>
    <n v="3452.6902752999999"/>
    <n v="0"/>
    <n v="12"/>
    <n v="0"/>
    <n v="0"/>
    <n v="0"/>
  </r>
  <r>
    <x v="0"/>
    <s v="1511220130902001"/>
    <n v="41.490015765000003"/>
    <n v="41.490015765000003"/>
    <n v="0"/>
    <n v="4"/>
    <n v="0"/>
    <n v="0"/>
    <n v="0"/>
  </r>
  <r>
    <x v="0"/>
    <s v="1511220130914001"/>
    <n v="99.926374594999984"/>
    <n v="99.926374594999984"/>
    <n v="0.95533646948465256"/>
    <n v="36"/>
    <n v="8.2865374037000006"/>
    <n v="828.04364069760481"/>
    <n v="791.06028828326794"/>
  </r>
  <r>
    <x v="0"/>
    <s v="1515620130105007"/>
    <n v="683.43204199000002"/>
    <n v="683.43204199000002"/>
    <n v="0"/>
    <n v="2"/>
    <n v="0"/>
    <n v="0"/>
    <n v="0"/>
  </r>
  <r>
    <x v="0"/>
    <s v="1515620130107001"/>
    <n v="552.37777655000002"/>
    <n v="552.37777655000002"/>
    <n v="1.2198911840896558"/>
    <n v="3"/>
    <n v="3"/>
    <n v="1657.1333296500002"/>
    <n v="2021.5223397011725"/>
  </r>
  <r>
    <x v="0"/>
    <s v="1515620130107007"/>
    <n v="552.37777655000002"/>
    <n v="552.37777655000002"/>
    <n v="0"/>
    <n v="4"/>
    <n v="0"/>
    <n v="0"/>
    <n v="0"/>
  </r>
  <r>
    <x v="0"/>
    <s v="1515620130120001"/>
    <n v="220.40313448000001"/>
    <n v="220.40313448000001"/>
    <n v="0"/>
    <n v="1"/>
    <n v="0"/>
    <n v="0"/>
    <n v="0"/>
  </r>
  <r>
    <x v="0"/>
    <s v="1515620130127008"/>
    <n v="261.65123702"/>
    <n v="261.65123702"/>
    <n v="0"/>
    <n v="6"/>
    <n v="0"/>
    <n v="0"/>
    <n v="0"/>
  </r>
  <r>
    <x v="0"/>
    <s v="1515620130202011"/>
    <n v="572.09853328999998"/>
    <n v="572.09853328999998"/>
    <n v="0"/>
    <n v="6"/>
    <n v="0"/>
    <n v="0"/>
    <n v="0"/>
  </r>
  <r>
    <x v="0"/>
    <s v="1515620130218001"/>
    <n v="3432.5664615999999"/>
    <n v="3432.5664615999999"/>
    <n v="0"/>
    <n v="2"/>
    <n v="0"/>
    <n v="0"/>
    <n v="0"/>
  </r>
  <r>
    <x v="0"/>
    <s v="1515620130224005"/>
    <n v="293.52123003999998"/>
    <n v="293.52123003999998"/>
    <n v="0"/>
    <n v="15"/>
    <n v="0"/>
    <n v="0"/>
    <n v="0"/>
  </r>
  <r>
    <x v="0"/>
    <s v="1515620130224008"/>
    <n v="197.20492324"/>
    <n v="197.20492324"/>
    <n v="0"/>
    <n v="4"/>
    <n v="0"/>
    <n v="0"/>
    <n v="0"/>
  </r>
  <r>
    <x v="0"/>
    <s v="1515620130224012"/>
    <n v="269.44215334"/>
    <n v="269.44215334"/>
    <n v="0.52910942924370619"/>
    <n v="6"/>
    <n v="1"/>
    <n v="269.44215334"/>
    <n v="142.56438396792257"/>
  </r>
  <r>
    <x v="0"/>
    <s v="1515620130227004"/>
    <n v="645.79077794"/>
    <n v="645.79077794"/>
    <n v="0"/>
    <n v="2"/>
    <n v="0"/>
    <n v="0"/>
    <n v="0"/>
  </r>
  <r>
    <x v="0"/>
    <s v="1515620130407012"/>
    <n v="916.02092798000001"/>
    <n v="916.02092798000001"/>
    <n v="0"/>
    <n v="1"/>
    <n v="0"/>
    <n v="0"/>
    <n v="0"/>
  </r>
  <r>
    <x v="0"/>
    <s v="1515620130407015"/>
    <n v="1125.3509806"/>
    <n v="1125.3509806"/>
    <n v="0"/>
    <n v="12"/>
    <n v="0"/>
    <n v="0"/>
    <n v="0"/>
  </r>
  <r>
    <x v="0"/>
    <s v="1515620130414004"/>
    <n v="443.06476447"/>
    <n v="443.06476447"/>
    <n v="0"/>
    <n v="4"/>
    <n v="0"/>
    <n v="0"/>
    <n v="0"/>
  </r>
  <r>
    <x v="0"/>
    <s v="1515620130507004"/>
    <n v="611.75819442"/>
    <n v="611.75819442"/>
    <n v="0"/>
    <n v="9"/>
    <n v="0"/>
    <n v="0"/>
    <n v="0"/>
  </r>
  <r>
    <x v="0"/>
    <s v="1515620130507007"/>
    <n v="611.75819442"/>
    <n v="611.75819442"/>
    <n v="0"/>
    <n v="4"/>
    <n v="0"/>
    <n v="0"/>
    <n v="0"/>
  </r>
  <r>
    <x v="0"/>
    <s v="1515620130507009"/>
    <n v="611.75819442"/>
    <n v="611.75819442"/>
    <n v="0"/>
    <n v="9"/>
    <n v="0"/>
    <n v="0"/>
    <n v="0"/>
  </r>
  <r>
    <x v="0"/>
    <s v="1515620130509012"/>
    <n v="1087.1033918000001"/>
    <n v="1087.1033918000001"/>
    <n v="0"/>
    <n v="3"/>
    <n v="0"/>
    <n v="0"/>
    <n v="0"/>
  </r>
  <r>
    <x v="0"/>
    <s v="1515620130511004"/>
    <n v="995.25452539000003"/>
    <n v="995.25452539000003"/>
    <n v="1.190496215798339"/>
    <n v="4"/>
    <n v="1"/>
    <n v="995.25452539000003"/>
    <n v="1184.846746232967"/>
  </r>
  <r>
    <x v="0"/>
    <s v="1515620130511007"/>
    <n v="300.12271779000002"/>
    <n v="300.12271779000002"/>
    <n v="0"/>
    <n v="4"/>
    <n v="0"/>
    <n v="0"/>
    <n v="0"/>
  </r>
  <r>
    <x v="0"/>
    <s v="1515620130511013"/>
    <n v="415.97801906000001"/>
    <n v="415.97801906000001"/>
    <n v="0"/>
    <n v="6"/>
    <n v="0"/>
    <n v="0"/>
    <n v="0"/>
  </r>
  <r>
    <x v="0"/>
    <s v="1515620130511015"/>
    <n v="300.12271779000002"/>
    <n v="300.12271779000002"/>
    <n v="0"/>
    <n v="4"/>
    <n v="0"/>
    <n v="0"/>
    <n v="0"/>
  </r>
  <r>
    <x v="0"/>
    <s v="1515620130511017"/>
    <n v="300.12271779000002"/>
    <n v="300.12271779000002"/>
    <n v="0"/>
    <n v="9"/>
    <n v="0"/>
    <n v="0"/>
    <n v="0"/>
  </r>
  <r>
    <x v="0"/>
    <s v="1515620130530001"/>
    <n v="1397.1788445"/>
    <n v="1397.1788445"/>
    <n v="0"/>
    <n v="4"/>
    <n v="0"/>
    <n v="0"/>
    <n v="0"/>
  </r>
  <r>
    <x v="0"/>
    <s v="1515620130617005"/>
    <n v="259.00465688999998"/>
    <n v="259.00465688999998"/>
    <n v="0"/>
    <n v="6"/>
    <n v="0"/>
    <n v="0"/>
    <n v="0"/>
  </r>
  <r>
    <x v="0"/>
    <s v="1515620130617007"/>
    <n v="211.48057438999999"/>
    <n v="211.48057438999999"/>
    <n v="1.5211896090756554"/>
    <n v="4"/>
    <n v="10"/>
    <n v="2114.8057438999999"/>
    <n v="3217.0205228341915"/>
  </r>
  <r>
    <x v="0"/>
    <s v="1515620130617012"/>
    <n v="259.00465688999998"/>
    <n v="259.00465688999998"/>
    <n v="1.1464037633613633"/>
    <n v="3"/>
    <n v="1"/>
    <n v="259.00465688999998"/>
    <n v="296.9239133868146"/>
  </r>
  <r>
    <x v="0"/>
    <s v="1515620130617014"/>
    <n v="306.52873939"/>
    <n v="306.52873939"/>
    <n v="0"/>
    <n v="2"/>
    <n v="0"/>
    <n v="0"/>
    <n v="0"/>
  </r>
  <r>
    <x v="0"/>
    <s v="1515620130617017"/>
    <n v="306.52873939"/>
    <n v="306.52873939"/>
    <n v="0"/>
    <n v="2"/>
    <n v="0"/>
    <n v="0"/>
    <n v="0"/>
  </r>
  <r>
    <x v="0"/>
    <s v="1515620130624003"/>
    <n v="217.77019093999999"/>
    <n v="217.77019093999999"/>
    <n v="0"/>
    <n v="20"/>
    <n v="0"/>
    <n v="0"/>
    <n v="0"/>
  </r>
  <r>
    <x v="0"/>
    <s v="1515620130707005"/>
    <n v="229.02830979000001"/>
    <n v="229.02830979000001"/>
    <n v="1.1611012475070219"/>
    <n v="3"/>
    <n v="3"/>
    <n v="687.08492937000005"/>
    <n v="797.77516863478115"/>
  </r>
  <r>
    <x v="0"/>
    <s v="1515620130712007"/>
    <n v="1088.615599"/>
    <n v="1088.615599"/>
    <n v="1.0582188584874124"/>
    <n v="4"/>
    <n v="1"/>
    <n v="1088.615599"/>
    <n v="1151.9935565053706"/>
  </r>
  <r>
    <x v="0"/>
    <s v="1515620130728001"/>
    <n v="214.42892853999999"/>
    <n v="214.42892853999999"/>
    <n v="1.2345886682353144"/>
    <n v="3"/>
    <n v="2"/>
    <n v="428.85785707999997"/>
    <n v="529.46305063464797"/>
  </r>
  <r>
    <x v="0"/>
    <s v="1515620130728007"/>
    <n v="235.48811384000001"/>
    <n v="235.48811384000001"/>
    <n v="1.0582188584874124"/>
    <n v="12"/>
    <n v="1"/>
    <n v="235.48811384000001"/>
    <n v="249.19796301511863"/>
  </r>
  <r>
    <x v="0"/>
    <s v="1515620130728010"/>
    <n v="214.42892853999999"/>
    <n v="214.42892853999999"/>
    <n v="0"/>
    <n v="2"/>
    <n v="0"/>
    <n v="0"/>
    <n v="0"/>
  </r>
  <r>
    <x v="0"/>
    <s v="1515620130728017"/>
    <n v="214.42892853999999"/>
    <n v="214.42892853999999"/>
    <n v="0"/>
    <n v="4"/>
    <n v="0"/>
    <n v="0"/>
    <n v="0"/>
  </r>
  <r>
    <x v="0"/>
    <s v="1515620130810008"/>
    <n v="430.07488377999999"/>
    <n v="430.07488377999999"/>
    <n v="0"/>
    <n v="3"/>
    <n v="0"/>
    <n v="0"/>
    <n v="0"/>
  </r>
  <r>
    <x v="0"/>
    <s v="1515620130810013"/>
    <n v="337.13371339000003"/>
    <n v="337.13371339000003"/>
    <n v="0"/>
    <n v="4"/>
    <n v="0"/>
    <n v="0"/>
    <n v="0"/>
  </r>
  <r>
    <x v="0"/>
    <s v="1515620130810015"/>
    <n v="337.13371339000003"/>
    <n v="337.13371339000003"/>
    <n v="0"/>
    <n v="12"/>
    <n v="0"/>
    <n v="0"/>
    <n v="0"/>
  </r>
  <r>
    <x v="0"/>
    <s v="1515620130810019"/>
    <n v="337.13371339000003"/>
    <n v="337.13371339000003"/>
    <n v="0"/>
    <n v="16"/>
    <n v="0"/>
    <n v="0"/>
    <n v="0"/>
  </r>
  <r>
    <x v="0"/>
    <s v="1515620130817008"/>
    <n v="2579.6840849999999"/>
    <n v="2579.6840849999999"/>
    <n v="0"/>
    <n v="3"/>
    <n v="0"/>
    <n v="0"/>
    <n v="0"/>
  </r>
  <r>
    <x v="0"/>
    <s v="1515620130817010"/>
    <n v="1500.3806572999999"/>
    <n v="1500.3806572999999"/>
    <n v="1.2786811206722899"/>
    <n v="15"/>
    <n v="1"/>
    <n v="1500.3806572999999"/>
    <n v="1918.5084203113909"/>
  </r>
  <r>
    <x v="0"/>
    <s v="1515620130818001"/>
    <n v="383.12419311999997"/>
    <n v="383.12419311999997"/>
    <n v="1.0582188584874124"/>
    <n v="2"/>
    <n v="1"/>
    <n v="383.12419311999997"/>
    <n v="405.42924630235729"/>
  </r>
  <r>
    <x v="0"/>
    <s v="1515620130824001"/>
    <n v="412.87157394000002"/>
    <n v="412.87157394000002"/>
    <n v="0"/>
    <n v="20"/>
    <n v="0"/>
    <n v="0"/>
    <n v="0"/>
  </r>
  <r>
    <x v="0"/>
    <s v="1515620130824007"/>
    <n v="465.19561420000002"/>
    <n v="465.19561420000002"/>
    <n v="1.0141264060504369"/>
    <n v="6"/>
    <n v="1"/>
    <n v="465.19561420000002"/>
    <n v="471.76715633907162"/>
  </r>
  <r>
    <x v="0"/>
    <s v="1515620130824009"/>
    <n v="430.31292069"/>
    <n v="430.31292069"/>
    <n v="0.94740125552229493"/>
    <n v="12"/>
    <n v="3"/>
    <n v="1290.9387620699999"/>
    <n v="1223.0370039875152"/>
  </r>
  <r>
    <x v="0"/>
    <s v="1515620130824015"/>
    <n v="360.54753368000002"/>
    <n v="360.54753368000002"/>
    <n v="1.190496215798339"/>
    <n v="4"/>
    <n v="1"/>
    <n v="360.54753368000002"/>
    <n v="429.23047446146421"/>
  </r>
  <r>
    <x v="0"/>
    <s v="1515620130824018"/>
    <n v="360.54753368000002"/>
    <n v="360.54753368000002"/>
    <n v="0"/>
    <n v="9"/>
    <n v="0"/>
    <n v="0"/>
    <n v="0"/>
  </r>
  <r>
    <x v="0"/>
    <s v="1515620130824021"/>
    <n v="779.13985577000005"/>
    <n v="779.13985577000005"/>
    <n v="0"/>
    <n v="3"/>
    <n v="0"/>
    <n v="0"/>
    <n v="0"/>
  </r>
  <r>
    <x v="0"/>
    <s v="1515620130824022"/>
    <n v="360.54753368000002"/>
    <n v="360.54753368000002"/>
    <n v="0.98290980622094681"/>
    <n v="9"/>
    <n v="10"/>
    <n v="3605.4753368000002"/>
    <n v="3543.8570646284911"/>
  </r>
  <r>
    <x v="0"/>
    <s v="1515620130824025"/>
    <n v="465.19561420000002"/>
    <n v="465.19561420000002"/>
    <n v="0.98263179715759463"/>
    <n v="6"/>
    <n v="5.4253149829999998"/>
    <n v="2523.8327357451476"/>
    <n v="2479.9982968504232"/>
  </r>
  <r>
    <x v="0"/>
    <s v="1515620130824027"/>
    <n v="360.54753368000002"/>
    <n v="360.54753368000002"/>
    <n v="1.2933786048179485"/>
    <n v="9"/>
    <n v="9"/>
    <n v="3244.9278031200001"/>
    <n v="4196.9201947343163"/>
  </r>
  <r>
    <x v="0"/>
    <s v="1515620130824030"/>
    <n v="674.49177525000005"/>
    <n v="674.49177525000005"/>
    <n v="1.0229448965447974"/>
    <n v="10"/>
    <n v="4.8109227157000003"/>
    <n v="3244.9278031030444"/>
    <n v="3319.3823358405803"/>
  </r>
  <r>
    <x v="0"/>
    <s v="1515620130824032"/>
    <n v="465.19561420000002"/>
    <n v="465.19561420000002"/>
    <n v="0"/>
    <n v="6"/>
    <n v="0"/>
    <n v="0"/>
    <n v="0"/>
  </r>
  <r>
    <x v="0"/>
    <s v="1515620130824034"/>
    <n v="569.84369473000004"/>
    <n v="569.84369473000004"/>
    <n v="0"/>
    <n v="4"/>
    <n v="0"/>
    <n v="0"/>
    <n v="0"/>
  </r>
  <r>
    <x v="0"/>
    <s v="1515620130824036"/>
    <n v="500.07830770999999"/>
    <n v="500.07830770999999"/>
    <n v="1.4021399874939868"/>
    <n v="15"/>
    <n v="8.6517858051999994"/>
    <n v="4326.5704041338149"/>
    <n v="6066.4573723440408"/>
  </r>
  <r>
    <x v="0"/>
    <s v="1515620130824039"/>
    <n v="639.60908173999997"/>
    <n v="639.60908173999997"/>
    <n v="1.0582188584952343"/>
    <n v="21"/>
    <n v="7.8917976864000003"/>
    <n v="5047.6654714761607"/>
    <n v="5341.5347932913119"/>
  </r>
  <r>
    <x v="0"/>
    <s v="1515620130824042"/>
    <n v="465.19561420000002"/>
    <n v="465.19561420000002"/>
    <n v="0.84877970943631253"/>
    <n v="3"/>
    <n v="3.1001799903"/>
    <n v="1442.1901347181586"/>
    <n v="1224.101723497995"/>
  </r>
  <r>
    <x v="0"/>
    <s v="1515620130830001"/>
    <n v="1575.7919488"/>
    <n v="1575.7919488"/>
    <n v="0"/>
    <n v="9"/>
    <n v="0"/>
    <n v="0"/>
    <n v="0"/>
  </r>
  <r>
    <x v="0"/>
    <s v="1515620130906001"/>
    <n v="531.38763830000005"/>
    <n v="531.38763830000005"/>
    <n v="0"/>
    <n v="4"/>
    <n v="0"/>
    <n v="0"/>
    <n v="0"/>
  </r>
  <r>
    <x v="0"/>
    <s v="1515620130906005"/>
    <n v="531.38763830000005"/>
    <n v="531.38763830000005"/>
    <n v="0"/>
    <n v="4"/>
    <n v="0"/>
    <n v="0"/>
    <n v="0"/>
  </r>
  <r>
    <x v="0"/>
    <s v="1515620130906018"/>
    <n v="531.38763830000005"/>
    <n v="531.38763830000005"/>
    <n v="0"/>
    <n v="1"/>
    <n v="0"/>
    <n v="0"/>
    <n v="0"/>
  </r>
  <r>
    <x v="0"/>
    <s v="1515620130911008"/>
    <n v="659.32891197000004"/>
    <n v="659.32891197000004"/>
    <n v="0"/>
    <n v="2"/>
    <n v="0"/>
    <n v="0"/>
    <n v="0"/>
  </r>
  <r>
    <x v="0"/>
    <s v="1515620130915003"/>
    <n v="830.74002922"/>
    <n v="830.74002922"/>
    <n v="0"/>
    <n v="2"/>
    <n v="0"/>
    <n v="0"/>
    <n v="0"/>
  </r>
  <r>
    <x v="0"/>
    <s v="1515620130915010"/>
    <n v="830.74002922"/>
    <n v="830.74002922"/>
    <n v="0"/>
    <n v="3"/>
    <n v="0"/>
    <n v="0"/>
    <n v="0"/>
  </r>
  <r>
    <x v="0"/>
    <s v="1515620130915016"/>
    <n v="830.74002922"/>
    <n v="830.74002922"/>
    <n v="0"/>
    <n v="2"/>
    <n v="0"/>
    <n v="0"/>
    <n v="0"/>
  </r>
  <r>
    <x v="0"/>
    <s v="1515620130915018"/>
    <n v="830.74002922"/>
    <n v="830.74002922"/>
    <n v="0"/>
    <n v="3"/>
    <n v="0"/>
    <n v="0"/>
    <n v="0"/>
  </r>
  <r>
    <x v="0"/>
    <s v="1515620130928003"/>
    <n v="1040.8604912000001"/>
    <n v="1040.8604912000001"/>
    <n v="0"/>
    <n v="2"/>
    <n v="0"/>
    <n v="0"/>
    <n v="0"/>
  </r>
  <r>
    <x v="0"/>
    <s v="1515620131012001"/>
    <n v="30.958048460999997"/>
    <n v="30.958048460999997"/>
    <n v="0"/>
    <n v="25"/>
    <n v="0"/>
    <n v="0"/>
    <n v="0"/>
  </r>
  <r>
    <x v="0"/>
    <s v="1515620131109004"/>
    <n v="1963.6346136"/>
    <n v="1963.6346136"/>
    <n v="0"/>
    <n v="4"/>
    <n v="0"/>
    <n v="0"/>
    <n v="0"/>
  </r>
  <r>
    <x v="0"/>
    <s v="1515620131207004"/>
    <n v="1304.3759858000001"/>
    <n v="1304.3759858000001"/>
    <n v="0"/>
    <n v="3"/>
    <n v="0"/>
    <n v="0"/>
    <n v="0"/>
  </r>
  <r>
    <x v="0"/>
    <s v="1515620131207012"/>
    <n v="1304.3759858000001"/>
    <n v="1304.3759858000001"/>
    <n v="0"/>
    <n v="3"/>
    <n v="0"/>
    <n v="0"/>
    <n v="0"/>
  </r>
  <r>
    <x v="0"/>
    <s v="1515620131220013"/>
    <n v="1065.6147648000001"/>
    <n v="1065.6147648000001"/>
    <n v="0"/>
    <n v="1"/>
    <n v="0"/>
    <n v="0"/>
    <n v="0"/>
  </r>
  <r>
    <x v="0"/>
    <s v="1530420130112006"/>
    <n v="94.698955431000002"/>
    <n v="94.698955431000002"/>
    <n v="0"/>
    <n v="12"/>
    <n v="0"/>
    <n v="0"/>
    <n v="0"/>
  </r>
  <r>
    <x v="0"/>
    <s v="1530420130518067"/>
    <n v="117.78932408"/>
    <n v="117.78932408"/>
    <n v="0"/>
    <n v="16"/>
    <n v="0"/>
    <n v="0"/>
    <n v="0"/>
  </r>
  <r>
    <x v="0"/>
    <s v="1530420130518078"/>
    <n v="117.78932408"/>
    <n v="117.78932408"/>
    <n v="0"/>
    <n v="3"/>
    <n v="0"/>
    <n v="0"/>
    <n v="0"/>
  </r>
  <r>
    <x v="0"/>
    <s v="1530420130518093"/>
    <n v="117.78932408"/>
    <n v="117.78932408"/>
    <n v="0"/>
    <n v="3"/>
    <n v="0"/>
    <n v="0"/>
    <n v="0"/>
  </r>
  <r>
    <x v="0"/>
    <s v="1530420130518104"/>
    <n v="117.78932408"/>
    <n v="117.78932408"/>
    <n v="0"/>
    <n v="4"/>
    <n v="0"/>
    <n v="0"/>
    <n v="0"/>
  </r>
  <r>
    <x v="0"/>
    <s v="1530420130518111"/>
    <n v="117.78932408"/>
    <n v="117.78932408"/>
    <n v="0"/>
    <n v="6"/>
    <n v="0"/>
    <n v="0"/>
    <n v="0"/>
  </r>
  <r>
    <x v="0"/>
    <s v="1530420130804008"/>
    <n v="656.39450472999999"/>
    <n v="656.39450472999999"/>
    <n v="0"/>
    <n v="2"/>
    <n v="0"/>
    <n v="0"/>
    <n v="0"/>
  </r>
  <r>
    <x v="0"/>
    <s v="1530420130804012"/>
    <n v="656.39450472999999"/>
    <n v="656.39450472999999"/>
    <n v="1.4109584779832165"/>
    <n v="9"/>
    <n v="2"/>
    <n v="1312.78900946"/>
    <n v="1852.2907827007759"/>
  </r>
  <r>
    <x v="0"/>
    <s v="1530420130804019"/>
    <n v="656.39450472999999"/>
    <n v="656.39450472999999"/>
    <n v="0.76610636109244945"/>
    <n v="6"/>
    <n v="8"/>
    <n v="5251.15603784"/>
    <n v="4022.944043678247"/>
  </r>
  <r>
    <x v="0"/>
    <s v="1530420130804022"/>
    <n v="656.39450472999999"/>
    <n v="656.39450472999999"/>
    <n v="1.190496215798339"/>
    <n v="15"/>
    <n v="3"/>
    <n v="1969.1835141900001"/>
    <n v="2344.3055218556697"/>
  </r>
  <r>
    <x v="0"/>
    <s v="1530420130811001"/>
    <n v="1507.158529"/>
    <n v="1507.158529"/>
    <n v="0.66138678655463268"/>
    <n v="4"/>
    <n v="1"/>
    <n v="1507.158529"/>
    <n v="996.81473632371717"/>
  </r>
  <r>
    <x v="0"/>
    <s v="1530420130811007"/>
    <n v="1507.158529"/>
    <n v="1507.158529"/>
    <n v="0"/>
    <n v="4"/>
    <n v="0"/>
    <n v="0"/>
    <n v="0"/>
  </r>
  <r>
    <x v="0"/>
    <s v="1530420130811017"/>
    <n v="1507.158529"/>
    <n v="1507.158529"/>
    <n v="0"/>
    <n v="4"/>
    <n v="0"/>
    <n v="0"/>
    <n v="0"/>
  </r>
  <r>
    <x v="0"/>
    <s v="1530420130908011"/>
    <n v="10.068653126999999"/>
    <n v="10.068653126999999"/>
    <n v="1.1023113109046196"/>
    <n v="20"/>
    <n v="11.152370119"/>
    <n v="112.28934627213071"/>
    <n v="123.77781648985517"/>
  </r>
  <r>
    <x v="0"/>
    <s v="1530420131001008"/>
    <n v="1198.1655330999999"/>
    <n v="1198.1655330999999"/>
    <n v="0"/>
    <n v="2"/>
    <n v="0"/>
    <n v="0"/>
    <n v="0"/>
  </r>
  <r>
    <x v="0"/>
    <s v="1530420131012010"/>
    <n v="28.783951097999999"/>
    <n v="28.783951097999999"/>
    <n v="0"/>
    <n v="2"/>
    <n v="0"/>
    <n v="0"/>
    <n v="0"/>
  </r>
  <r>
    <x v="0"/>
    <s v="1530420131012012"/>
    <n v="28.783951097999999"/>
    <n v="28.783951097999999"/>
    <n v="1.6755131926050697"/>
    <n v="5"/>
    <n v="1.040310015"/>
    <n v="29.944232598519644"/>
    <n v="50.171956761254449"/>
  </r>
  <r>
    <x v="0"/>
    <s v="1530420131110001"/>
    <n v="6.8923189411000001"/>
    <n v="6.8923189411000001"/>
    <n v="1.895975454967358"/>
    <n v="4"/>
    <n v="0.49706648599999997"/>
    <n v="3.425940756443818"/>
    <n v="6.4954995843897825"/>
  </r>
  <r>
    <x v="0"/>
    <s v="1534520130222022"/>
    <n v="428.57251601000002"/>
    <n v="428.57251601000002"/>
    <n v="0"/>
    <n v="8"/>
    <n v="0"/>
    <n v="0"/>
    <n v="0"/>
  </r>
  <r>
    <x v="0"/>
    <s v="1534720130901009"/>
    <n v="2474.3809532"/>
    <n v="2474.3809532"/>
    <n v="0.97129090850888866"/>
    <n v="1"/>
    <n v="4"/>
    <n v="9897.5238128000001"/>
    <n v="9613.3748961228721"/>
  </r>
  <r>
    <x v="0"/>
    <s v="1543720130102024"/>
    <n v="380.97520506000001"/>
    <n v="380.97520506000001"/>
    <n v="0"/>
    <n v="2"/>
    <n v="0"/>
    <n v="0"/>
    <n v="0"/>
  </r>
  <r>
    <x v="0"/>
    <s v="1543720130102026"/>
    <n v="380.97520506000001"/>
    <n v="380.97520506000001"/>
    <n v="0"/>
    <n v="4"/>
    <n v="0"/>
    <n v="0"/>
    <n v="0"/>
  </r>
  <r>
    <x v="0"/>
    <s v="1543720130106029"/>
    <n v="429.07211192"/>
    <n v="429.07211192"/>
    <n v="0"/>
    <n v="9"/>
    <n v="0"/>
    <n v="0"/>
    <n v="0"/>
  </r>
  <r>
    <x v="0"/>
    <s v="1544420130825027"/>
    <n v="74.057937459000001"/>
    <n v="74.057937459000001"/>
    <n v="0"/>
    <n v="1"/>
    <n v="0"/>
    <n v="0"/>
    <n v="0"/>
  </r>
  <r>
    <x v="0"/>
    <s v="1544720130825001"/>
    <n v="278.18471133000003"/>
    <n v="278.18471133000003"/>
    <n v="1.0582188584549912"/>
    <n v="2"/>
    <n v="1.3599822015"/>
    <n v="378.32625613821546"/>
    <n v="400.35197889413297"/>
  </r>
  <r>
    <x v="0"/>
    <s v="1549120130125004"/>
    <n v="998.36756224999999"/>
    <n v="998.36756224999999"/>
    <n v="0"/>
    <n v="1"/>
    <n v="0"/>
    <n v="0"/>
    <n v="0"/>
  </r>
  <r>
    <x v="0"/>
    <s v="1549120130125007"/>
    <n v="998.36756224999999"/>
    <n v="998.36756224999999"/>
    <n v="0"/>
    <n v="1"/>
    <n v="0"/>
    <n v="0"/>
    <n v="0"/>
  </r>
  <r>
    <x v="0"/>
    <s v="1549120130210018"/>
    <n v="1090.3130659999999"/>
    <n v="1090.3130659999999"/>
    <n v="0"/>
    <n v="1"/>
    <n v="0"/>
    <n v="0"/>
    <n v="0"/>
  </r>
  <r>
    <x v="0"/>
    <s v="1549120130210021"/>
    <n v="1090.3130659999999"/>
    <n v="1090.3130659999999"/>
    <n v="0"/>
    <n v="1"/>
    <n v="0"/>
    <n v="0"/>
    <n v="0"/>
  </r>
  <r>
    <x v="0"/>
    <s v="1549120130221006"/>
    <n v="308.12680741999998"/>
    <n v="308.12680741999998"/>
    <n v="0"/>
    <n v="2"/>
    <n v="0"/>
    <n v="0"/>
    <n v="0"/>
  </r>
  <r>
    <x v="0"/>
    <s v="1549120130317010"/>
    <n v="3291.6466823999999"/>
    <n v="3291.6466823999999"/>
    <n v="0"/>
    <n v="3"/>
    <n v="0"/>
    <n v="0"/>
    <n v="0"/>
  </r>
  <r>
    <x v="0"/>
    <s v="1549120130410003"/>
    <n v="4887.1928448999997"/>
    <n v="4887.1928448999997"/>
    <n v="0"/>
    <n v="1"/>
    <n v="0"/>
    <n v="0"/>
    <n v="0"/>
  </r>
  <r>
    <x v="0"/>
    <s v="1549120130512003"/>
    <n v="871.45286297999996"/>
    <n v="871.45286297999996"/>
    <n v="0"/>
    <n v="4"/>
    <n v="0"/>
    <n v="0"/>
    <n v="0"/>
  </r>
  <r>
    <x v="0"/>
    <s v="1549120130623009"/>
    <n v="66.023449065999998"/>
    <n v="66.023449065999998"/>
    <n v="0"/>
    <n v="1"/>
    <n v="0"/>
    <n v="0"/>
    <n v="0"/>
  </r>
  <r>
    <x v="0"/>
    <s v="1549120130929002"/>
    <n v="2540.0816100000002"/>
    <n v="2540.0816100000002"/>
    <n v="0"/>
    <n v="2"/>
    <n v="0"/>
    <n v="0"/>
    <n v="0"/>
  </r>
  <r>
    <x v="0"/>
    <s v="1549120130929007"/>
    <n v="2540.0816100000002"/>
    <n v="2540.0816100000002"/>
    <n v="0"/>
    <n v="4"/>
    <n v="0"/>
    <n v="0"/>
    <n v="0"/>
  </r>
  <r>
    <x v="0"/>
    <s v="1549120131014001"/>
    <n v="62.499226593000003"/>
    <n v="62.499226593000003"/>
    <n v="1.131706279204161"/>
    <n v="49"/>
    <n v="9.1670826036000008"/>
    <n v="572.93557283914492"/>
    <n v="648.39478536149329"/>
  </r>
  <r>
    <x v="0"/>
    <s v="1550820130202016"/>
    <n v="199.92040574999999"/>
    <n v="199.92040574999999"/>
    <n v="0"/>
    <n v="9"/>
    <n v="0"/>
    <n v="0"/>
    <n v="0"/>
  </r>
  <r>
    <x v="0"/>
    <s v="1550820130713006"/>
    <n v="177.58485836"/>
    <n v="177.58485836"/>
    <n v="0"/>
    <n v="9"/>
    <n v="0"/>
    <n v="0"/>
    <n v="0"/>
  </r>
  <r>
    <x v="0"/>
    <s v="1550820130713009"/>
    <n v="177.58485836"/>
    <n v="177.58485836"/>
    <n v="0"/>
    <n v="4"/>
    <n v="0"/>
    <n v="0"/>
    <n v="0"/>
  </r>
  <r>
    <x v="0"/>
    <s v="1550820130713022"/>
    <n v="177.58485836"/>
    <n v="177.58485836"/>
    <n v="0.83775659630253474"/>
    <n v="4"/>
    <n v="1"/>
    <n v="177.58485836"/>
    <n v="148.77288649454132"/>
  </r>
  <r>
    <x v="0"/>
    <s v="1550820130713032"/>
    <n v="177.58485836"/>
    <n v="177.58485836"/>
    <n v="0"/>
    <n v="3"/>
    <n v="0"/>
    <n v="0"/>
    <n v="0"/>
  </r>
  <r>
    <x v="0"/>
    <s v="1550820130725002"/>
    <n v="1547.3898991999999"/>
    <n v="1547.3898991999999"/>
    <n v="0"/>
    <n v="2"/>
    <n v="0"/>
    <n v="0"/>
    <n v="0"/>
  </r>
  <r>
    <x v="0"/>
    <s v="1550820130902001"/>
    <n v="10.068653126999999"/>
    <n v="10.068653126999999"/>
    <n v="1.3329267740089294"/>
    <n v="3"/>
    <n v="2.2304740237999998"/>
    <n v="22.457869254426139"/>
    <n v="29.934695216416557"/>
  </r>
  <r>
    <x v="0"/>
    <s v="1550820131018005"/>
    <n v="23.850390305999998"/>
    <n v="23.850390305999998"/>
    <n v="1.4770971566502429"/>
    <n v="9"/>
    <n v="2.0972966466999998"/>
    <n v="50.021343611259979"/>
    <n v="73.88638442001691"/>
  </r>
  <r>
    <x v="0"/>
    <s v="1550820131020005"/>
    <n v="23.914783588999999"/>
    <n v="23.914783588999999"/>
    <n v="0"/>
    <n v="25"/>
    <n v="0"/>
    <n v="0"/>
    <n v="0"/>
  </r>
  <r>
    <x v="0"/>
    <s v="1550820131020010"/>
    <n v="23.914783588999999"/>
    <n v="23.914783588999999"/>
    <n v="1.0582188584747965"/>
    <n v="9"/>
    <n v="4.1940693288000004"/>
    <n v="100.3002603555145"/>
    <n v="106.13962701813743"/>
  </r>
  <r>
    <x v="0"/>
    <s v="1550820131020013"/>
    <n v="23.914783588999999"/>
    <n v="23.914783588999999"/>
    <n v="0"/>
    <n v="4"/>
    <n v="0"/>
    <n v="0"/>
    <n v="0"/>
  </r>
  <r>
    <x v="0"/>
    <s v="1550820131020017"/>
    <n v="23.914783588999999"/>
    <n v="23.914783588999999"/>
    <n v="0"/>
    <n v="4"/>
    <n v="0"/>
    <n v="0"/>
    <n v="0"/>
  </r>
  <r>
    <x v="0"/>
    <s v="1550820131206001"/>
    <n v="24.449648183000001"/>
    <n v="24.449648183000001"/>
    <n v="0"/>
    <n v="6"/>
    <n v="0"/>
    <n v="0"/>
    <n v="0"/>
  </r>
  <r>
    <x v="0"/>
    <s v="1554220130629003"/>
    <n v="275.20584989999998"/>
    <n v="275.20584989999998"/>
    <n v="0"/>
    <n v="3"/>
    <n v="0"/>
    <n v="0"/>
    <n v="0"/>
  </r>
  <r>
    <x v="0"/>
    <s v="1554220130727006"/>
    <n v="361.93271391000002"/>
    <n v="361.93271391000002"/>
    <n v="0.89454584840128593"/>
    <n v="4"/>
    <n v="2"/>
    <n v="723.86542782000004"/>
    <n v="647.53081325760172"/>
  </r>
  <r>
    <x v="0"/>
    <s v="1554220130831010"/>
    <n v="16.098878672000001"/>
    <n v="16.098878672000001"/>
    <n v="0"/>
    <n v="24"/>
    <n v="0"/>
    <n v="0"/>
    <n v="0"/>
  </r>
  <r>
    <x v="0"/>
    <s v="1554220131006004"/>
    <n v="268.31011913999998"/>
    <n v="268.31011913999998"/>
    <n v="0.97003395361346134"/>
    <n v="4"/>
    <n v="1"/>
    <n v="268.31011913999998"/>
    <n v="260.26992566387304"/>
  </r>
  <r>
    <x v="0"/>
    <s v="1555820130106008"/>
    <n v="516.60639877999995"/>
    <n v="516.60639877999995"/>
    <n v="0"/>
    <n v="2"/>
    <n v="0"/>
    <n v="0"/>
    <n v="0"/>
  </r>
  <r>
    <x v="0"/>
    <s v="1555820130403002"/>
    <n v="2464.2889307"/>
    <n v="2464.2889307"/>
    <n v="1.2345886682353142"/>
    <n v="2"/>
    <n v="5"/>
    <n v="12321.444653500001"/>
    <n v="15211.915945499699"/>
  </r>
  <r>
    <x v="0"/>
    <s v="1555820130922015"/>
    <n v="358.94624282000001"/>
    <n v="358.94624282000001"/>
    <n v="0"/>
    <n v="2"/>
    <n v="0"/>
    <n v="0"/>
    <n v="0"/>
  </r>
  <r>
    <x v="0"/>
    <s v="1561120130413001"/>
    <n v="1628.1197866"/>
    <n v="1628.1197866"/>
    <n v="0"/>
    <n v="1"/>
    <n v="0"/>
    <n v="0"/>
    <n v="0"/>
  </r>
  <r>
    <x v="0"/>
    <s v="1561120130428010"/>
    <n v="1696.6803723"/>
    <n v="1696.6803723"/>
    <n v="0"/>
    <n v="4"/>
    <n v="0"/>
    <n v="0"/>
    <n v="0"/>
  </r>
  <r>
    <x v="0"/>
    <s v="1561120130616011"/>
    <n v="165.02788806000001"/>
    <n v="165.02788806000001"/>
    <n v="0"/>
    <n v="8"/>
    <n v="0"/>
    <n v="0"/>
    <n v="0"/>
  </r>
  <r>
    <x v="0"/>
    <s v="1561120130707010"/>
    <n v="911.35902858999998"/>
    <n v="911.35902858999998"/>
    <n v="0"/>
    <n v="4"/>
    <n v="0"/>
    <n v="0"/>
    <n v="0"/>
  </r>
  <r>
    <x v="0"/>
    <s v="1561120130831005"/>
    <n v="1855.7730282"/>
    <n v="1855.7730282"/>
    <n v="0"/>
    <n v="1"/>
    <n v="0"/>
    <n v="0"/>
    <n v="0"/>
  </r>
  <r>
    <x v="0"/>
    <s v="1561120131130003"/>
    <n v="510.94677783999998"/>
    <n v="510.94677783999998"/>
    <n v="0"/>
    <n v="3"/>
    <n v="0"/>
    <n v="0"/>
    <n v="0"/>
  </r>
  <r>
    <x v="0"/>
    <s v="1561120131130009"/>
    <n v="510.94677783999998"/>
    <n v="510.94677783999998"/>
    <n v="0"/>
    <n v="4"/>
    <n v="0"/>
    <n v="0"/>
    <n v="0"/>
  </r>
  <r>
    <x v="0"/>
    <s v="1561220130504015"/>
    <n v="584.05747968000003"/>
    <n v="584.05747968000003"/>
    <n v="0.8315980804527201"/>
    <n v="4"/>
    <n v="1"/>
    <n v="584.05747968000003"/>
    <n v="485.70107897594158"/>
  </r>
  <r>
    <x v="0"/>
    <s v="1561220130519030"/>
    <n v="388.55451012999998"/>
    <n v="388.55451012999998"/>
    <n v="0"/>
    <n v="5"/>
    <n v="0"/>
    <n v="0"/>
    <n v="0"/>
  </r>
  <r>
    <x v="0"/>
    <s v="1561220130602006"/>
    <n v="210.77973143"/>
    <n v="210.77973143"/>
    <n v="0"/>
    <n v="3"/>
    <n v="0"/>
    <n v="0"/>
    <n v="0"/>
  </r>
  <r>
    <x v="0"/>
    <s v="1561220130613001"/>
    <n v="3624.3056216999998"/>
    <n v="3624.3056216999998"/>
    <n v="0"/>
    <n v="2"/>
    <n v="0"/>
    <n v="0"/>
    <n v="0"/>
  </r>
  <r>
    <x v="0"/>
    <s v="1561220130629005"/>
    <n v="188.63825624"/>
    <n v="188.63825624"/>
    <n v="0"/>
    <n v="3"/>
    <n v="0"/>
    <n v="0"/>
    <n v="0"/>
  </r>
  <r>
    <x v="0"/>
    <s v="1561220130629012"/>
    <n v="188.63825624"/>
    <n v="188.63825624"/>
    <n v="0.79366414386555928"/>
    <n v="2"/>
    <n v="1"/>
    <n v="188.63825624"/>
    <n v="149.7154201390116"/>
  </r>
  <r>
    <x v="0"/>
    <s v="1561220130714001"/>
    <n v="695.57761469000002"/>
    <n v="695.57761469000002"/>
    <n v="0"/>
    <n v="3"/>
    <n v="0"/>
    <n v="0"/>
    <n v="0"/>
  </r>
  <r>
    <x v="0"/>
    <s v="1561220130914008"/>
    <n v="142.19604620000001"/>
    <n v="142.19604620000001"/>
    <n v="0"/>
    <n v="4"/>
    <n v="0"/>
    <n v="0"/>
    <n v="0"/>
  </r>
  <r>
    <x v="0"/>
    <s v="1561220130914023"/>
    <n v="142.19604620000001"/>
    <n v="142.19604620000001"/>
    <n v="0"/>
    <n v="12"/>
    <n v="0"/>
    <n v="0"/>
    <n v="0"/>
  </r>
  <r>
    <x v="0"/>
    <s v="1563220130824001"/>
    <n v="120.04425999999999"/>
    <n v="120.04425999999999"/>
    <n v="1.1243575371428758"/>
    <n v="10"/>
    <n v="4"/>
    <n v="480.17703999999998"/>
    <n v="539.8906740869561"/>
  </r>
  <r>
    <x v="0"/>
    <s v="1563220131014004"/>
    <n v="55.613411878999997"/>
    <n v="55.613411878999997"/>
    <n v="1.3668660255462408"/>
    <n v="1"/>
    <n v="1"/>
    <n v="55.613411878999997"/>
    <n v="76.016083262114819"/>
  </r>
  <r>
    <x v="0"/>
    <s v="1563220131019001"/>
    <n v="426.8797659"/>
    <n v="426.8797659"/>
    <n v="0"/>
    <n v="1"/>
    <n v="0"/>
    <n v="0"/>
    <n v="0"/>
  </r>
  <r>
    <x v="0"/>
    <s v="1563220131019002"/>
    <n v="834.97821102"/>
    <n v="834.97821102"/>
    <n v="0"/>
    <n v="2"/>
    <n v="0"/>
    <n v="0"/>
    <n v="0"/>
  </r>
  <r>
    <x v="0"/>
    <s v="1563220131019010"/>
    <n v="426.8797659"/>
    <n v="426.8797659"/>
    <n v="0"/>
    <n v="9"/>
    <n v="0"/>
    <n v="0"/>
    <n v="0"/>
  </r>
  <r>
    <x v="0"/>
    <s v="1563220131025001"/>
    <n v="480.37134036999998"/>
    <n v="480.37134036999998"/>
    <n v="0"/>
    <n v="1"/>
    <n v="0"/>
    <n v="0"/>
    <n v="0"/>
  </r>
  <r>
    <x v="0"/>
    <s v="1563220131209001"/>
    <n v="996.04029055000001"/>
    <n v="996.04029055000001"/>
    <n v="0"/>
    <n v="4"/>
    <n v="0"/>
    <n v="0"/>
    <n v="0"/>
  </r>
  <r>
    <x v="0"/>
    <s v="1563220131209004"/>
    <n v="996.04029055000001"/>
    <n v="996.04029055000001"/>
    <n v="0"/>
    <n v="9"/>
    <n v="0"/>
    <n v="0"/>
    <n v="0"/>
  </r>
  <r>
    <x v="0"/>
    <s v="1563220131209008"/>
    <n v="996.04029055000001"/>
    <n v="996.04029055000001"/>
    <n v="2.0723452645378493"/>
    <n v="4"/>
    <n v="1"/>
    <n v="996.04029055000001"/>
    <n v="2064.1393794101959"/>
  </r>
  <r>
    <x v="0"/>
    <s v="1563220131209010"/>
    <n v="1165.5420779999999"/>
    <n v="1165.5420779999999"/>
    <n v="1.4991433828571674"/>
    <n v="3"/>
    <n v="1"/>
    <n v="1165.5420779999999"/>
    <n v="1747.3146936752923"/>
  </r>
  <r>
    <x v="0"/>
    <s v="1563220131214001"/>
    <n v="3051.0463147999999"/>
    <n v="3051.0463147999999"/>
    <n v="0"/>
    <n v="4"/>
    <n v="0"/>
    <n v="0"/>
    <n v="0"/>
  </r>
  <r>
    <x v="0"/>
    <s v="1563220131214003"/>
    <n v="3051.0463147999999"/>
    <n v="3051.0463147999999"/>
    <n v="1.4991433828571674"/>
    <n v="4"/>
    <n v="1"/>
    <n v="3051.0463147999999"/>
    <n v="4573.955893623166"/>
  </r>
  <r>
    <x v="0"/>
    <s v="1563220131231002"/>
    <n v="7462.2016645000003"/>
    <n v="7462.2016645000003"/>
    <n v="0"/>
    <n v="1"/>
    <n v="0"/>
    <n v="0"/>
    <n v="0"/>
  </r>
  <r>
    <x v="0"/>
    <s v="1605020130430001"/>
    <n v="280.18715503999999"/>
    <n v="280.18715503999999"/>
    <n v="0"/>
    <n v="9"/>
    <n v="0"/>
    <n v="0"/>
    <n v="0"/>
  </r>
  <r>
    <x v="0"/>
    <s v="1605020131006006"/>
    <n v="1498.1369189"/>
    <n v="1498.1369189"/>
    <n v="0"/>
    <n v="10"/>
    <n v="0"/>
    <n v="0"/>
    <n v="0"/>
  </r>
  <r>
    <x v="0"/>
    <s v="1657320130617010"/>
    <n v="128.12939537"/>
    <n v="128.12939537"/>
    <n v="0"/>
    <n v="1"/>
    <n v="0"/>
    <n v="0"/>
    <n v="0"/>
  </r>
  <r>
    <x v="0"/>
    <s v="1657320130624003"/>
    <n v="61.733758188000003"/>
    <n v="61.733758188000003"/>
    <n v="0"/>
    <n v="4"/>
    <n v="0"/>
    <n v="0"/>
    <n v="0"/>
  </r>
  <r>
    <x v="0"/>
    <s v="1657320130629002"/>
    <n v="64.096987248000005"/>
    <n v="64.096987248000005"/>
    <n v="0"/>
    <n v="1"/>
    <n v="0"/>
    <n v="0"/>
    <n v="0"/>
  </r>
  <r>
    <x v="0"/>
    <s v="1657320130629005"/>
    <n v="64.096987248000005"/>
    <n v="64.096987248000005"/>
    <n v="0"/>
    <n v="1"/>
    <n v="0"/>
    <n v="0"/>
    <n v="0"/>
  </r>
  <r>
    <x v="0"/>
    <s v="1657320130629007"/>
    <n v="64.096987248000005"/>
    <n v="64.096987248000005"/>
    <n v="0"/>
    <n v="1"/>
    <n v="0"/>
    <n v="0"/>
    <n v="0"/>
  </r>
  <r>
    <x v="0"/>
    <s v="1657320130702001"/>
    <n v="311.17407584"/>
    <n v="311.17407584"/>
    <n v="0"/>
    <n v="1"/>
    <n v="0"/>
    <n v="0"/>
    <n v="0"/>
  </r>
  <r>
    <x v="0"/>
    <s v="1657320130707010"/>
    <n v="635.16350037999996"/>
    <n v="635.16350037999996"/>
    <n v="0"/>
    <n v="9"/>
    <n v="0"/>
    <n v="0"/>
    <n v="0"/>
  </r>
  <r>
    <x v="0"/>
    <s v="1657320131029001"/>
    <n v="186.80778577999999"/>
    <n v="186.80778577999999"/>
    <n v="0"/>
    <n v="9"/>
    <n v="0"/>
    <n v="0"/>
    <n v="0"/>
  </r>
  <r>
    <x v="0"/>
    <s v="1657320131213008"/>
    <n v="208.5465264"/>
    <n v="208.5465264"/>
    <n v="0"/>
    <n v="1"/>
    <n v="0"/>
    <n v="0"/>
    <n v="0"/>
  </r>
  <r>
    <x v="0"/>
    <s v="1657320131216001"/>
    <n v="277.94198005999999"/>
    <n v="277.94198005999999"/>
    <n v="1.3227735731092654"/>
    <n v="12"/>
    <n v="1"/>
    <n v="277.94198005999999"/>
    <n v="367.65430608103037"/>
  </r>
  <r>
    <x v="0"/>
    <s v="1657420130518001"/>
    <n v="45.646145996000001"/>
    <n v="45.646145996000001"/>
    <n v="0"/>
    <n v="9"/>
    <n v="0"/>
    <n v="0"/>
    <n v="0"/>
  </r>
  <r>
    <x v="0"/>
    <s v="1657420130608001"/>
    <n v="25.358969997999999"/>
    <n v="25.358969997999999"/>
    <n v="1.2125424420168265"/>
    <n v="16"/>
    <n v="10"/>
    <n v="253.58969997999998"/>
    <n v="307.48827408406356"/>
  </r>
  <r>
    <x v="0"/>
    <s v="1657420130616017"/>
    <n v="30.289196254"/>
    <n v="30.289196254"/>
    <n v="0.91859275910365656"/>
    <n v="9"/>
    <n v="3"/>
    <n v="90.867588761999997"/>
    <n v="83.470309073981994"/>
  </r>
  <r>
    <x v="0"/>
    <s v="1657420130628004"/>
    <n v="497.52061758000008"/>
    <n v="497.52061758000008"/>
    <n v="0.81571037008404712"/>
    <n v="9"/>
    <n v="5"/>
    <n v="2487.6030879000004"/>
    <n v="2029.1636354531277"/>
  </r>
  <r>
    <x v="0"/>
    <s v="1657420130628008"/>
    <n v="497.52061758000002"/>
    <n v="497.52061758000002"/>
    <n v="0"/>
    <n v="4"/>
    <n v="0"/>
    <n v="0"/>
    <n v="0"/>
  </r>
  <r>
    <x v="0"/>
    <s v="1657420130628014"/>
    <n v="497.52061758000008"/>
    <n v="497.52061758000008"/>
    <n v="0"/>
    <n v="9"/>
    <n v="0"/>
    <n v="0"/>
    <n v="0"/>
  </r>
  <r>
    <x v="0"/>
    <s v="1657420130728005"/>
    <n v="209.80662465"/>
    <n v="209.80662465"/>
    <n v="0"/>
    <n v="9"/>
    <n v="0"/>
    <n v="0"/>
    <n v="0"/>
  </r>
  <r>
    <x v="0"/>
    <s v="1657420130901003"/>
    <n v="75.003140819999999"/>
    <n v="75.003140819999999"/>
    <n v="1.7085825319328012"/>
    <n v="16"/>
    <n v="2"/>
    <n v="150.00628164"/>
    <n v="256.29811249029609"/>
  </r>
  <r>
    <x v="0"/>
    <s v="1657420131004005"/>
    <n v="762.58372356999996"/>
    <n v="762.58372356999996"/>
    <n v="0"/>
    <n v="1"/>
    <n v="0"/>
    <n v="0"/>
    <n v="0"/>
  </r>
  <r>
    <x v="0"/>
    <s v="1657420131206001"/>
    <n v="5.8314327822000003"/>
    <n v="5.8314327822000003"/>
    <n v="1.3070262686792991"/>
    <n v="9"/>
    <n v="8"/>
    <n v="46.651462257600002"/>
    <n v="60.974686642984082"/>
  </r>
  <r>
    <x v="0"/>
    <s v="1657520130509001"/>
    <n v="1308.8000864000001"/>
    <n v="1308.8000864000001"/>
    <n v="0"/>
    <n v="1"/>
    <n v="0"/>
    <n v="0"/>
    <n v="0"/>
  </r>
  <r>
    <x v="0"/>
    <s v="1657520130603003"/>
    <n v="32.032383154999998"/>
    <n v="32.032383154999998"/>
    <n v="1.3044017179271925"/>
    <n v="25"/>
    <n v="18"/>
    <n v="576.58289678999995"/>
    <n v="752.09572110031309"/>
  </r>
  <r>
    <x v="0"/>
    <s v="1657720130810006"/>
    <n v="2709.1643275000001"/>
    <n v="2709.1643275000001"/>
    <n v="0.84510533837536406"/>
    <n v="4"/>
    <n v="3"/>
    <n v="8127.4929824999999"/>
    <n v="6868.5877071190589"/>
  </r>
  <r>
    <x v="0"/>
    <s v="1657720131019003"/>
    <n v="1337.0364749"/>
    <n v="1337.0364749"/>
    <n v="0"/>
    <n v="1"/>
    <n v="0"/>
    <n v="0"/>
    <n v="0"/>
  </r>
  <r>
    <x v="0"/>
    <s v="1657820130417001"/>
    <n v="3121.1257566999998"/>
    <n v="3121.1257566999998"/>
    <n v="0"/>
    <n v="1"/>
    <n v="0"/>
    <n v="0"/>
    <n v="0"/>
  </r>
  <r>
    <x v="0"/>
    <s v="1657820130427006"/>
    <n v="265.96403855"/>
    <n v="265.96403855"/>
    <n v="0"/>
    <n v="1"/>
    <n v="0"/>
    <n v="0"/>
    <n v="0"/>
  </r>
  <r>
    <x v="0"/>
    <s v="1657820130427007"/>
    <n v="265.96403855"/>
    <n v="265.96403855"/>
    <n v="0"/>
    <n v="1"/>
    <n v="0"/>
    <n v="0"/>
    <n v="0"/>
  </r>
  <r>
    <x v="0"/>
    <s v="1657820130608008"/>
    <n v="40.444831524000001"/>
    <n v="40.444831524000001"/>
    <n v="0"/>
    <n v="1"/>
    <n v="0"/>
    <n v="0"/>
    <n v="0"/>
  </r>
  <r>
    <x v="0"/>
    <s v="1657820130608009"/>
    <n v="40.444831524000001"/>
    <n v="40.444831524000001"/>
    <n v="0"/>
    <n v="1"/>
    <n v="0"/>
    <n v="0"/>
    <n v="0"/>
  </r>
  <r>
    <x v="0"/>
    <s v="1657820130608012"/>
    <n v="40.444831524000001"/>
    <n v="40.444831524000001"/>
    <n v="0"/>
    <n v="1"/>
    <n v="0"/>
    <n v="0"/>
    <n v="0"/>
  </r>
  <r>
    <x v="0"/>
    <s v="1657820130608015"/>
    <n v="40.444831524000001"/>
    <n v="40.444831524000001"/>
    <n v="0"/>
    <n v="1"/>
    <n v="0"/>
    <n v="0"/>
    <n v="0"/>
  </r>
  <r>
    <x v="0"/>
    <s v="1657820130608017"/>
    <n v="40.444831524000001"/>
    <n v="40.444831524000001"/>
    <n v="0"/>
    <n v="1"/>
    <n v="0"/>
    <n v="0"/>
    <n v="0"/>
  </r>
  <r>
    <x v="0"/>
    <s v="1657820130608018"/>
    <n v="40.444831524000001"/>
    <n v="40.444831524000001"/>
    <n v="0"/>
    <n v="1"/>
    <n v="0"/>
    <n v="0"/>
    <n v="0"/>
  </r>
  <r>
    <x v="0"/>
    <s v="1657820130608019"/>
    <n v="40.444831524000001"/>
    <n v="40.444831524000001"/>
    <n v="0"/>
    <n v="1"/>
    <n v="0"/>
    <n v="0"/>
    <n v="0"/>
  </r>
  <r>
    <x v="0"/>
    <s v="1657820130630004"/>
    <n v="622.48431149999999"/>
    <n v="622.48431149999999"/>
    <n v="0"/>
    <n v="2"/>
    <n v="0"/>
    <n v="0"/>
    <n v="0"/>
  </r>
  <r>
    <x v="0"/>
    <s v="1657820130630005"/>
    <n v="622.48431149999999"/>
    <n v="622.48431149999999"/>
    <n v="0"/>
    <n v="2"/>
    <n v="0"/>
    <n v="0"/>
    <n v="0"/>
  </r>
  <r>
    <x v="0"/>
    <s v="1657820130630006"/>
    <n v="622.48431149999999"/>
    <n v="622.48431149999999"/>
    <n v="0"/>
    <n v="2"/>
    <n v="0"/>
    <n v="0"/>
    <n v="0"/>
  </r>
  <r>
    <x v="0"/>
    <s v="1657820130724021"/>
    <n v="598.00699738000003"/>
    <n v="598.00699738000003"/>
    <n v="0"/>
    <n v="1"/>
    <n v="0"/>
    <n v="0"/>
    <n v="0"/>
  </r>
  <r>
    <x v="0"/>
    <s v="1657820130804003"/>
    <n v="1409.3134289"/>
    <n v="1409.3134289"/>
    <n v="0"/>
    <n v="4"/>
    <n v="0"/>
    <n v="0"/>
    <n v="0"/>
  </r>
  <r>
    <x v="0"/>
    <s v="1657820130902001"/>
    <n v="418.35982878999999"/>
    <n v="418.35982878999999"/>
    <n v="0.33069339327731634"/>
    <n v="2"/>
    <n v="1"/>
    <n v="418.35982878999999"/>
    <n v="138.34883139348219"/>
  </r>
  <r>
    <x v="0"/>
    <s v="1657820130907006"/>
    <n v="525.79182154"/>
    <n v="525.79182154"/>
    <n v="0"/>
    <n v="3"/>
    <n v="0"/>
    <n v="0"/>
    <n v="0"/>
  </r>
  <r>
    <x v="0"/>
    <s v="1657820131110004"/>
    <n v="379.66257660000002"/>
    <n v="379.66257660000002"/>
    <n v="0.33069339327731634"/>
    <n v="6"/>
    <n v="2"/>
    <n v="759.32515320000005"/>
    <n v="251.10381151252611"/>
  </r>
  <r>
    <x v="0"/>
    <s v="1657820131110011"/>
    <n v="379.66257660000002"/>
    <n v="379.66257660000002"/>
    <n v="0"/>
    <n v="3"/>
    <n v="0"/>
    <n v="0"/>
    <n v="0"/>
  </r>
  <r>
    <x v="0"/>
    <s v="1657820131110015"/>
    <n v="379.66257660000002"/>
    <n v="379.66257660000002"/>
    <n v="0"/>
    <n v="4"/>
    <n v="0"/>
    <n v="0"/>
    <n v="0"/>
  </r>
  <r>
    <x v="0"/>
    <s v="1657820131231006"/>
    <n v="1998.0532900000001"/>
    <n v="1998.0532900000001"/>
    <n v="1.2848816217962395"/>
    <n v="16"/>
    <n v="32"/>
    <n v="63937.705280000002"/>
    <n v="82152.382454096398"/>
  </r>
  <r>
    <x v="0"/>
    <s v="1721120130616004"/>
    <n v="366.33732082"/>
    <n v="366.33732082"/>
    <n v="0"/>
    <n v="2"/>
    <n v="0"/>
    <n v="0"/>
    <n v="0"/>
  </r>
  <r>
    <x v="0"/>
    <s v="1721120130727014"/>
    <n v="92.471984043000006"/>
    <n v="92.471984043000006"/>
    <n v="0"/>
    <n v="4"/>
    <n v="0"/>
    <n v="0"/>
    <n v="0"/>
  </r>
  <r>
    <x v="0"/>
    <s v="1721120130823001"/>
    <n v="805.55638317"/>
    <n v="805.55638317"/>
    <n v="0"/>
    <n v="1"/>
    <n v="0"/>
    <n v="0"/>
    <n v="0"/>
  </r>
  <r>
    <x v="0"/>
    <s v="1721120130825001"/>
    <n v="153.23921641000001"/>
    <n v="153.23921641000001"/>
    <n v="0"/>
    <n v="3"/>
    <n v="0"/>
    <n v="0"/>
    <n v="0"/>
  </r>
  <r>
    <x v="0"/>
    <s v="1721120130912004"/>
    <n v="923.55018586000006"/>
    <n v="923.55018586000006"/>
    <n v="0"/>
    <n v="4"/>
    <n v="0"/>
    <n v="0"/>
    <n v="0"/>
  </r>
  <r>
    <x v="0"/>
    <s v="1721120131019009"/>
    <n v="582.65151431000004"/>
    <n v="582.65151431000004"/>
    <n v="0"/>
    <n v="4"/>
    <n v="0"/>
    <n v="0"/>
    <n v="0"/>
  </r>
  <r>
    <x v="0"/>
    <s v="1721220130608006"/>
    <n v="8.0964821505"/>
    <n v="8.0964821505"/>
    <n v="0.48501697680673067"/>
    <n v="25"/>
    <n v="7"/>
    <n v="56.675375053499998"/>
    <n v="27.488519067836169"/>
  </r>
  <r>
    <x v="0"/>
    <s v="1721220130608014"/>
    <n v="8.0964821505"/>
    <n v="8.0964821505"/>
    <n v="0"/>
    <n v="3"/>
    <n v="0"/>
    <n v="0"/>
    <n v="0"/>
  </r>
  <r>
    <x v="0"/>
    <s v="1721220130704009"/>
    <n v="107.11432028999998"/>
    <n v="107.11432028999998"/>
    <n v="0"/>
    <n v="9"/>
    <n v="0"/>
    <n v="0"/>
    <n v="0"/>
  </r>
  <r>
    <x v="0"/>
    <s v="1721220130704021"/>
    <n v="107.11432028999999"/>
    <n v="107.11432028999999"/>
    <n v="0"/>
    <n v="2"/>
    <n v="0"/>
    <n v="0"/>
    <n v="0"/>
  </r>
  <r>
    <x v="0"/>
    <s v="1721220130803003"/>
    <n v="96.985512260999997"/>
    <n v="96.985512260999997"/>
    <n v="0"/>
    <n v="9"/>
    <n v="0"/>
    <n v="0"/>
    <n v="0"/>
  </r>
  <r>
    <x v="0"/>
    <s v="1721220130803013"/>
    <n v="96.985512260999997"/>
    <n v="96.985512260999997"/>
    <n v="0"/>
    <n v="2"/>
    <n v="0"/>
    <n v="0"/>
    <n v="0"/>
  </r>
  <r>
    <x v="0"/>
    <s v="1721220130826007"/>
    <n v="626.93875790000004"/>
    <n v="626.93875790000004"/>
    <n v="0"/>
    <n v="1"/>
    <n v="0"/>
    <n v="0"/>
    <n v="0"/>
  </r>
  <r>
    <x v="0"/>
    <s v="1721220130828004"/>
    <n v="1696.4961831000001"/>
    <n v="1696.4961831000001"/>
    <n v="0"/>
    <n v="4"/>
    <n v="0"/>
    <n v="0"/>
    <n v="0"/>
  </r>
  <r>
    <x v="0"/>
    <s v="1721220130828008"/>
    <n v="1696.4961831000001"/>
    <n v="1696.4961831000001"/>
    <n v="1.4330047042017042"/>
    <n v="4"/>
    <n v="1"/>
    <n v="1696.4961831000001"/>
    <n v="2431.0870110425358"/>
  </r>
  <r>
    <x v="0"/>
    <s v="1721220130902008"/>
    <n v="387.37211064000002"/>
    <n v="387.37211064000002"/>
    <n v="0"/>
    <n v="2"/>
    <n v="0"/>
    <n v="0"/>
    <n v="0"/>
  </r>
  <r>
    <x v="0"/>
    <s v="1721220130902015"/>
    <n v="387.37211064000002"/>
    <n v="387.37211064000002"/>
    <n v="0"/>
    <n v="4"/>
    <n v="0"/>
    <n v="0"/>
    <n v="0"/>
  </r>
  <r>
    <x v="0"/>
    <s v="1721220130914001"/>
    <n v="494.74894131000002"/>
    <n v="494.74894131000002"/>
    <n v="0"/>
    <n v="2"/>
    <n v="0"/>
    <n v="0"/>
    <n v="0"/>
  </r>
  <r>
    <x v="0"/>
    <s v="1721220130928001"/>
    <n v="103.70698962"/>
    <n v="103.70698962"/>
    <n v="0"/>
    <n v="4"/>
    <n v="0"/>
    <n v="0"/>
    <n v="0"/>
  </r>
  <r>
    <x v="0"/>
    <s v="1721220130928008"/>
    <n v="103.70698962"/>
    <n v="103.70698962"/>
    <n v="0"/>
    <n v="3"/>
    <n v="0"/>
    <n v="0"/>
    <n v="0"/>
  </r>
  <r>
    <x v="0"/>
    <s v="1721220130928011"/>
    <n v="103.70698962"/>
    <n v="103.70698962"/>
    <n v="0"/>
    <n v="9"/>
    <n v="0"/>
    <n v="0"/>
    <n v="0"/>
  </r>
  <r>
    <x v="0"/>
    <s v="1721220130928014"/>
    <n v="103.70698962"/>
    <n v="103.70698962"/>
    <n v="0"/>
    <n v="4"/>
    <n v="0"/>
    <n v="0"/>
    <n v="0"/>
  </r>
  <r>
    <x v="0"/>
    <s v="1721220131027007"/>
    <n v="44.376751554999998"/>
    <n v="44.376751554999998"/>
    <n v="0"/>
    <n v="4"/>
    <n v="0"/>
    <n v="0"/>
    <n v="0"/>
  </r>
  <r>
    <x v="0"/>
    <s v="1721220131027009"/>
    <n v="44.376751554999998"/>
    <n v="44.376751554999998"/>
    <n v="0"/>
    <n v="1"/>
    <n v="0"/>
    <n v="0"/>
    <n v="0"/>
  </r>
  <r>
    <x v="0"/>
    <s v="1721220131027012"/>
    <n v="44.376751554999998"/>
    <n v="44.376751554999998"/>
    <n v="0"/>
    <n v="4"/>
    <n v="0"/>
    <n v="0"/>
    <n v="0"/>
  </r>
  <r>
    <x v="0"/>
    <s v="1721220131228001"/>
    <n v="568.80997301000002"/>
    <n v="568.80997301000002"/>
    <n v="0"/>
    <n v="3"/>
    <n v="0"/>
    <n v="0"/>
    <n v="0"/>
  </r>
  <r>
    <x v="0"/>
    <s v="1723220130527006"/>
    <n v="316.55610716000001"/>
    <n v="316.55610716000001"/>
    <n v="0"/>
    <n v="1"/>
    <n v="0"/>
    <n v="0"/>
    <n v="0"/>
  </r>
  <r>
    <x v="0"/>
    <s v="1723320130817006"/>
    <n v="345.45630818000001"/>
    <n v="345.45630818000001"/>
    <n v="1.1868412238724384"/>
    <n v="1"/>
    <n v="4"/>
    <n v="1381.82523272"/>
    <n v="1640.0071503792219"/>
  </r>
  <r>
    <x v="0"/>
    <s v="1723420130413005"/>
    <n v="2590.1844388999998"/>
    <n v="2590.1844388999998"/>
    <n v="0.44092452436975516"/>
    <n v="4"/>
    <n v="0.25"/>
    <n v="647.54610972499995"/>
    <n v="285.51896043798087"/>
  </r>
  <r>
    <x v="0"/>
    <s v="1723420130901001"/>
    <n v="8.4804410441000009"/>
    <n v="8.4804410441000009"/>
    <n v="1.3676945114438723"/>
    <n v="16"/>
    <n v="11"/>
    <n v="93.284851485100006"/>
    <n v="127.58517937702804"/>
  </r>
  <r>
    <x v="0"/>
    <s v="1723420130920003"/>
    <n v="8.1349896936999997"/>
    <n v="8.1349896936999997"/>
    <n v="0"/>
    <n v="5"/>
    <n v="0"/>
    <n v="0"/>
    <n v="0"/>
  </r>
  <r>
    <x v="0"/>
    <s v="1723420131030001"/>
    <n v="106.81348331"/>
    <n v="106.81348331"/>
    <n v="1.7930930657703377"/>
    <n v="25"/>
    <n v="15"/>
    <n v="1602.2022496499999"/>
    <n v="2872.8977438090501"/>
  </r>
  <r>
    <x v="0"/>
    <s v="1723420131122013"/>
    <n v="366.72488978000001"/>
    <n v="366.72488978000001"/>
    <n v="0"/>
    <n v="4"/>
    <n v="0"/>
    <n v="0"/>
    <n v="0"/>
  </r>
  <r>
    <x v="0"/>
    <s v="1723420131130001"/>
    <n v="279.55397927000001"/>
    <n v="279.55397927000001"/>
    <n v="0"/>
    <n v="1"/>
    <n v="0"/>
    <n v="0"/>
    <n v="0"/>
  </r>
  <r>
    <x v="0"/>
    <s v="1723520130427003"/>
    <n v="500.89672113"/>
    <n v="500.89672113"/>
    <n v="0"/>
    <n v="3"/>
    <n v="0"/>
    <n v="0"/>
    <n v="0"/>
  </r>
  <r>
    <x v="0"/>
    <s v="1723520130601011"/>
    <n v="250.57864936999999"/>
    <n v="250.57864936999999"/>
    <n v="1.3962609938375579"/>
    <n v="9"/>
    <n v="15"/>
    <n v="3758.6797405500001"/>
    <n v="5248.0979100574377"/>
  </r>
  <r>
    <x v="0"/>
    <s v="1723520130601014"/>
    <n v="250.57864936999999"/>
    <n v="250.57864936999999"/>
    <n v="1.5156780525210332"/>
    <n v="16"/>
    <n v="16"/>
    <n v="4009.2583899199999"/>
    <n v="6076.7449484875588"/>
  </r>
  <r>
    <x v="0"/>
    <s v="1723520130601020"/>
    <n v="596.61583184000006"/>
    <n v="596.61583184000006"/>
    <n v="0"/>
    <n v="1"/>
    <n v="0"/>
    <n v="0"/>
    <n v="0"/>
  </r>
  <r>
    <x v="0"/>
    <s v="1723520130619006"/>
    <n v="2392.7447714"/>
    <n v="2392.7447714"/>
    <n v="0"/>
    <n v="1"/>
    <n v="0"/>
    <n v="0"/>
    <n v="0"/>
  </r>
  <r>
    <x v="0"/>
    <s v="1723520130626001"/>
    <n v="434.47911118000002"/>
    <n v="434.47911118000002"/>
    <n v="0"/>
    <n v="6"/>
    <n v="0"/>
    <n v="0"/>
    <n v="0"/>
  </r>
  <r>
    <x v="0"/>
    <s v="1723520130626007"/>
    <n v="277.71847933999999"/>
    <n v="277.71847933999999"/>
    <n v="1.4682786661512843"/>
    <n v="36"/>
    <n v="25"/>
    <n v="6942.9619834999994"/>
    <n v="10194.202960272454"/>
  </r>
  <r>
    <x v="0"/>
    <s v="1723720130527004"/>
    <n v="353.32668092"/>
    <n v="353.32668092"/>
    <n v="0"/>
    <n v="9"/>
    <n v="0"/>
    <n v="0"/>
    <n v="0"/>
  </r>
  <r>
    <x v="0"/>
    <s v="1723720130616006"/>
    <n v="55.624287242999998"/>
    <n v="55.624287242999998"/>
    <n v="0"/>
    <n v="1"/>
    <n v="0"/>
    <n v="0"/>
    <n v="0"/>
  </r>
  <r>
    <x v="0"/>
    <s v="1723720130623001"/>
    <n v="59.515867004999997"/>
    <n v="59.515867004999997"/>
    <n v="0"/>
    <n v="9"/>
    <n v="0"/>
    <n v="0"/>
    <n v="0"/>
  </r>
  <r>
    <x v="0"/>
    <s v="1723720130623004"/>
    <n v="59.515867004999997"/>
    <n v="59.515867004999997"/>
    <n v="1.1023113109243878"/>
    <n v="4"/>
    <n v="3"/>
    <n v="178.547601015"/>
    <n v="196.81504013724921"/>
  </r>
  <r>
    <x v="0"/>
    <s v="1723720130623006"/>
    <n v="89.273800507000004"/>
    <n v="89.273800507000004"/>
    <n v="0.27557782773109696"/>
    <n v="3"/>
    <n v="2"/>
    <n v="178.54760101400001"/>
    <n v="49.203760034036726"/>
  </r>
  <r>
    <x v="0"/>
    <s v="1723720130707005"/>
    <n v="182.95178048"/>
    <n v="182.95178048"/>
    <n v="0"/>
    <n v="3"/>
    <n v="0"/>
    <n v="0"/>
    <n v="0"/>
  </r>
  <r>
    <x v="0"/>
    <s v="1723720130707015"/>
    <n v="182.95178048"/>
    <n v="182.95178048"/>
    <n v="0"/>
    <n v="1"/>
    <n v="0"/>
    <n v="0"/>
    <n v="0"/>
  </r>
  <r>
    <x v="0"/>
    <s v="1723720130721007"/>
    <n v="387.81851433000003"/>
    <n v="387.81851433000003"/>
    <n v="0"/>
    <n v="1"/>
    <n v="0"/>
    <n v="0"/>
    <n v="0"/>
  </r>
  <r>
    <x v="0"/>
    <s v="1723720130721013"/>
    <n v="387.81851433000003"/>
    <n v="387.81851433000003"/>
    <n v="0"/>
    <n v="1"/>
    <n v="0"/>
    <n v="0"/>
    <n v="0"/>
  </r>
  <r>
    <x v="0"/>
    <s v="1723720130723012"/>
    <n v="216.51978313000001"/>
    <n v="216.51978313000001"/>
    <n v="0"/>
    <n v="4"/>
    <n v="0"/>
    <n v="0"/>
    <n v="0"/>
  </r>
  <r>
    <x v="0"/>
    <s v="1723720130728007"/>
    <n v="296.81348696999999"/>
    <n v="296.81348696999999"/>
    <n v="1.4172573997599272"/>
    <n v="8"/>
    <n v="7.1059379720000004"/>
    <n v="2109.1382276618501"/>
    <n v="2989.1917602702952"/>
  </r>
  <r>
    <x v="0"/>
    <s v="1723720130803007"/>
    <n v="1864.6462841"/>
    <n v="1864.6462841"/>
    <n v="0"/>
    <n v="1"/>
    <n v="0"/>
    <n v="0"/>
    <n v="0"/>
  </r>
  <r>
    <x v="0"/>
    <s v="1723720130811004"/>
    <n v="2446.7782762000002"/>
    <n v="2446.7782762000002"/>
    <n v="0"/>
    <n v="4"/>
    <n v="0"/>
    <n v="0"/>
    <n v="0"/>
  </r>
  <r>
    <x v="0"/>
    <s v="1723720130907001"/>
    <n v="660.36176046000003"/>
    <n v="660.36176046000003"/>
    <n v="0"/>
    <n v="2"/>
    <n v="0"/>
    <n v="0"/>
    <n v="0"/>
  </r>
  <r>
    <x v="0"/>
    <s v="1723720130921005"/>
    <n v="374.49247885"/>
    <n v="374.49247885"/>
    <n v="0"/>
    <n v="9"/>
    <n v="0"/>
    <n v="0"/>
    <n v="0"/>
  </r>
  <r>
    <x v="0"/>
    <s v="1723720131005003"/>
    <n v="253.97630111000001"/>
    <n v="253.97630111000001"/>
    <n v="0"/>
    <n v="2"/>
    <n v="0"/>
    <n v="0"/>
    <n v="0"/>
  </r>
  <r>
    <x v="0"/>
    <s v="1723720131005009"/>
    <n v="253.97630111000001"/>
    <n v="253.97630111000001"/>
    <n v="1.1495532242497188"/>
    <n v="9"/>
    <n v="7"/>
    <n v="1777.8341077700002"/>
    <n v="2043.7149307681259"/>
  </r>
  <r>
    <x v="0"/>
    <s v="1723720131005012"/>
    <n v="253.97630111000001"/>
    <n v="253.97630111000001"/>
    <n v="0"/>
    <n v="4"/>
    <n v="0"/>
    <n v="0"/>
    <n v="0"/>
  </r>
  <r>
    <x v="0"/>
    <s v="1723720131006002"/>
    <n v="109.84083084"/>
    <n v="109.84083084"/>
    <n v="0"/>
    <n v="1"/>
    <n v="0"/>
    <n v="0"/>
    <n v="0"/>
  </r>
  <r>
    <x v="0"/>
    <s v="1723720131006008"/>
    <n v="109.84083084"/>
    <n v="109.84083084"/>
    <n v="0"/>
    <n v="4"/>
    <n v="0"/>
    <n v="0"/>
    <n v="0"/>
  </r>
  <r>
    <x v="0"/>
    <s v="1723720131006014"/>
    <n v="109.84083084"/>
    <n v="109.84083084"/>
    <n v="0"/>
    <n v="4"/>
    <n v="0"/>
    <n v="0"/>
    <n v="0"/>
  </r>
  <r>
    <x v="0"/>
    <s v="1723720131118008"/>
    <n v="1459.9455974"/>
    <n v="1459.9455974"/>
    <n v="0"/>
    <n v="2"/>
    <n v="0"/>
    <n v="0"/>
    <n v="0"/>
  </r>
  <r>
    <x v="0"/>
    <s v="1729920130526003"/>
    <n v="118.96521242999999"/>
    <n v="118.96521242999999"/>
    <n v="0"/>
    <n v="4"/>
    <n v="0"/>
    <n v="0"/>
    <n v="0"/>
  </r>
  <r>
    <x v="0"/>
    <s v="1729920130527001"/>
    <n v="137.40482036"/>
    <n v="137.40482036"/>
    <n v="0"/>
    <n v="4"/>
    <n v="0"/>
    <n v="0"/>
    <n v="0"/>
  </r>
  <r>
    <x v="0"/>
    <s v="1729920130530004"/>
    <n v="1266.7415820000001"/>
    <n v="1266.7415820000001"/>
    <n v="0"/>
    <n v="12"/>
    <n v="0"/>
    <n v="0"/>
    <n v="0"/>
  </r>
  <r>
    <x v="0"/>
    <s v="1729920130704001"/>
    <n v="143.29733103000001"/>
    <n v="143.29733103000001"/>
    <n v="0"/>
    <n v="4"/>
    <n v="0"/>
    <n v="0"/>
    <n v="0"/>
  </r>
  <r>
    <x v="0"/>
    <s v="1729920130704014"/>
    <n v="143.29733103000001"/>
    <n v="143.29733103000001"/>
    <n v="0"/>
    <n v="4"/>
    <n v="0"/>
    <n v="0"/>
    <n v="0"/>
  </r>
  <r>
    <x v="0"/>
    <s v="1729920130707005"/>
    <n v="1214.5962503000001"/>
    <n v="1214.5962503000001"/>
    <n v="0"/>
    <n v="4"/>
    <n v="0"/>
    <n v="0"/>
    <n v="0"/>
  </r>
  <r>
    <x v="0"/>
    <s v="1729920130718001"/>
    <n v="866.44805062"/>
    <n v="866.44805062"/>
    <n v="0"/>
    <n v="2"/>
    <n v="0"/>
    <n v="0"/>
    <n v="0"/>
  </r>
  <r>
    <x v="0"/>
    <s v="1729920130718003"/>
    <n v="866.44805062"/>
    <n v="866.44805062"/>
    <n v="0"/>
    <n v="1"/>
    <n v="0"/>
    <n v="0"/>
    <n v="0"/>
  </r>
  <r>
    <x v="0"/>
    <s v="1729920130718009"/>
    <n v="866.44805062"/>
    <n v="866.44805062"/>
    <n v="0"/>
    <n v="2"/>
    <n v="0"/>
    <n v="0"/>
    <n v="0"/>
  </r>
  <r>
    <x v="0"/>
    <s v="1729920130718014"/>
    <n v="866.44805062"/>
    <n v="866.44805062"/>
    <n v="0"/>
    <n v="1"/>
    <n v="0"/>
    <n v="0"/>
    <n v="0"/>
  </r>
  <r>
    <x v="0"/>
    <s v="1729920130718020"/>
    <n v="866.44805062"/>
    <n v="866.44805062"/>
    <n v="0"/>
    <n v="6"/>
    <n v="0"/>
    <n v="0"/>
    <n v="0"/>
  </r>
  <r>
    <x v="0"/>
    <s v="1729920130718023"/>
    <n v="866.44805062"/>
    <n v="866.44805062"/>
    <n v="0"/>
    <n v="2"/>
    <n v="0"/>
    <n v="0"/>
    <n v="0"/>
  </r>
  <r>
    <x v="0"/>
    <s v="1729920130802002"/>
    <n v="885.09151822000001"/>
    <n v="885.09151822000001"/>
    <n v="0"/>
    <n v="1"/>
    <n v="0"/>
    <n v="0"/>
    <n v="0"/>
  </r>
  <r>
    <x v="0"/>
    <s v="1729920130802008"/>
    <n v="885.09151822000001"/>
    <n v="885.09151822000001"/>
    <n v="0"/>
    <n v="4"/>
    <n v="0"/>
    <n v="0"/>
    <n v="0"/>
  </r>
  <r>
    <x v="0"/>
    <s v="1729920130808003"/>
    <n v="1741.8234170999999"/>
    <n v="1741.8234170999999"/>
    <n v="0"/>
    <n v="1"/>
    <n v="0"/>
    <n v="0"/>
    <n v="0"/>
  </r>
  <r>
    <x v="0"/>
    <s v="1729920130811004"/>
    <n v="363.75380317000003"/>
    <n v="363.75380317000003"/>
    <n v="0"/>
    <n v="1"/>
    <n v="0"/>
    <n v="0"/>
    <n v="0"/>
  </r>
  <r>
    <x v="0"/>
    <s v="1729920130811005"/>
    <n v="363.75380317000003"/>
    <n v="363.75380317000003"/>
    <n v="0"/>
    <n v="2"/>
    <n v="0"/>
    <n v="0"/>
    <n v="0"/>
  </r>
  <r>
    <x v="0"/>
    <s v="1729920130901005"/>
    <n v="207.59753724999999"/>
    <n v="207.59753724999999"/>
    <n v="0"/>
    <n v="4"/>
    <n v="0"/>
    <n v="0"/>
    <n v="0"/>
  </r>
  <r>
    <x v="0"/>
    <s v="1729920130903002"/>
    <n v="689.16155130000004"/>
    <n v="689.16155130000004"/>
    <n v="0"/>
    <n v="2"/>
    <n v="0"/>
    <n v="0"/>
    <n v="0"/>
  </r>
  <r>
    <x v="0"/>
    <s v="1729920130903005"/>
    <n v="689.16155130000004"/>
    <n v="689.16155130000004"/>
    <n v="0"/>
    <n v="2"/>
    <n v="0"/>
    <n v="0"/>
    <n v="0"/>
  </r>
  <r>
    <x v="0"/>
    <s v="1729920130903007"/>
    <n v="689.16155130000004"/>
    <n v="689.16155130000004"/>
    <n v="0"/>
    <n v="1"/>
    <n v="0"/>
    <n v="0"/>
    <n v="0"/>
  </r>
  <r>
    <x v="0"/>
    <s v="1729920130914002"/>
    <n v="187.81590177000001"/>
    <n v="187.81590177000001"/>
    <n v="0"/>
    <n v="4"/>
    <n v="0"/>
    <n v="0"/>
    <n v="0"/>
  </r>
  <r>
    <x v="0"/>
    <s v="1729920130914010"/>
    <n v="187.81590177000001"/>
    <n v="187.81590177000001"/>
    <n v="0"/>
    <n v="2"/>
    <n v="0"/>
    <n v="0"/>
    <n v="0"/>
  </r>
  <r>
    <x v="0"/>
    <s v="1729920130927005"/>
    <n v="81.513757474000002"/>
    <n v="81.513757474000002"/>
    <n v="0"/>
    <n v="2"/>
    <n v="0"/>
    <n v="0"/>
    <n v="0"/>
  </r>
  <r>
    <x v="0"/>
    <s v="1729920131010005"/>
    <n v="645.98320064999996"/>
    <n v="645.98320064999996"/>
    <n v="0"/>
    <n v="2"/>
    <n v="0"/>
    <n v="0"/>
    <n v="0"/>
  </r>
  <r>
    <x v="0"/>
    <s v="1729920131010007"/>
    <n v="645.98320064999996"/>
    <n v="645.98320064999996"/>
    <n v="0"/>
    <n v="1"/>
    <n v="0"/>
    <n v="0"/>
    <n v="0"/>
  </r>
  <r>
    <x v="0"/>
    <s v="1729920131010017"/>
    <n v="645.98320064999996"/>
    <n v="645.98320064999996"/>
    <n v="0"/>
    <n v="6"/>
    <n v="0"/>
    <n v="0"/>
    <n v="0"/>
  </r>
  <r>
    <x v="0"/>
    <s v="1729920131011001"/>
    <n v="186.07976207999999"/>
    <n v="186.07976207999999"/>
    <n v="0"/>
    <n v="9"/>
    <n v="0"/>
    <n v="0"/>
    <n v="0"/>
  </r>
  <r>
    <x v="0"/>
    <s v="1729920131020001"/>
    <n v="146.63839630000001"/>
    <n v="146.63839630000001"/>
    <n v="0"/>
    <n v="4"/>
    <n v="0"/>
    <n v="0"/>
    <n v="0"/>
  </r>
  <r>
    <x v="0"/>
    <s v="1729920131107001"/>
    <n v="1633.5055635000001"/>
    <n v="1633.5055635000001"/>
    <n v="0"/>
    <n v="6"/>
    <n v="0"/>
    <n v="0"/>
    <n v="0"/>
  </r>
  <r>
    <x v="0"/>
    <s v="1729920131107013"/>
    <n v="1113.7537933000001"/>
    <n v="1113.7537933000001"/>
    <n v="0"/>
    <n v="3"/>
    <n v="0"/>
    <n v="0"/>
    <n v="0"/>
  </r>
  <r>
    <x v="0"/>
    <s v="1729920131206001"/>
    <n v="123.58128622"/>
    <n v="123.58128622"/>
    <n v="0"/>
    <n v="2"/>
    <n v="0"/>
    <n v="0"/>
    <n v="0"/>
  </r>
  <r>
    <x v="0"/>
    <s v="1733420130708005"/>
    <n v="124.49887529999999"/>
    <n v="124.49887529999999"/>
    <n v="0.44092452436975516"/>
    <n v="3"/>
    <n v="2"/>
    <n v="248.99775059999999"/>
    <n v="109.78921475244391"/>
  </r>
  <r>
    <x v="0"/>
    <s v="1733420130708013"/>
    <n v="124.49887529999999"/>
    <n v="124.49887529999999"/>
    <n v="0.99208017983194907"/>
    <n v="2"/>
    <n v="1"/>
    <n v="124.49887529999999"/>
    <n v="123.51286659649939"/>
  </r>
  <r>
    <x v="1"/>
    <s v="1103820140511001"/>
    <n v="1150.5371402000001"/>
    <n v="1150.5371402000001"/>
    <n v="0"/>
    <n v="4"/>
    <n v="0"/>
    <n v="0"/>
    <n v="0"/>
  </r>
  <r>
    <x v="1"/>
    <s v="1103820140518001"/>
    <n v="35.931039065999997"/>
    <n v="35.931039065999997"/>
    <n v="0"/>
    <n v="1"/>
    <n v="0"/>
    <n v="0"/>
    <n v="0"/>
  </r>
  <r>
    <x v="1"/>
    <s v="1103820140518005"/>
    <n v="35.931039065999997"/>
    <n v="35.931039065999997"/>
    <n v="0"/>
    <n v="1"/>
    <n v="0"/>
    <n v="0"/>
    <n v="0"/>
  </r>
  <r>
    <x v="1"/>
    <s v="1103820140518020"/>
    <n v="35.931039065999997"/>
    <n v="35.931039065999997"/>
    <n v="0"/>
    <n v="1"/>
    <n v="0"/>
    <n v="0"/>
    <n v="0"/>
  </r>
  <r>
    <x v="1"/>
    <s v="1103820140518021"/>
    <n v="35.931039065999997"/>
    <n v="35.931039065999997"/>
    <n v="0"/>
    <n v="1"/>
    <n v="0"/>
    <n v="0"/>
    <n v="0"/>
  </r>
  <r>
    <x v="1"/>
    <s v="1103820140518033"/>
    <n v="35.931039065999997"/>
    <n v="35.931039065999997"/>
    <n v="0"/>
    <n v="1"/>
    <n v="0"/>
    <n v="0"/>
    <n v="0"/>
  </r>
  <r>
    <x v="1"/>
    <s v="1103820140530007"/>
    <n v="34.770475029000004"/>
    <n v="34.770475029000004"/>
    <n v="0"/>
    <n v="1"/>
    <n v="0"/>
    <n v="0"/>
    <n v="0"/>
  </r>
  <r>
    <x v="1"/>
    <s v="1103820140530008"/>
    <n v="34.770475029000004"/>
    <n v="34.770475029000004"/>
    <n v="0"/>
    <n v="1"/>
    <n v="0"/>
    <n v="0"/>
    <n v="0"/>
  </r>
  <r>
    <x v="1"/>
    <s v="1103820140530011"/>
    <n v="34.770475029000004"/>
    <n v="34.770475029000004"/>
    <n v="0"/>
    <n v="1"/>
    <n v="0"/>
    <n v="0"/>
    <n v="0"/>
  </r>
  <r>
    <x v="1"/>
    <s v="1103820140531024"/>
    <n v="66.541085727999999"/>
    <n v="66.541085727999999"/>
    <n v="0"/>
    <n v="1"/>
    <n v="0"/>
    <n v="0"/>
    <n v="0"/>
  </r>
  <r>
    <x v="1"/>
    <s v="1103820140602001"/>
    <n v="147.92094591"/>
    <n v="147.92094591"/>
    <n v="0"/>
    <n v="16"/>
    <n v="0"/>
    <n v="0"/>
    <n v="0"/>
  </r>
  <r>
    <x v="1"/>
    <s v="1103820140618001"/>
    <n v="52.610575402999999"/>
    <n v="52.610575402999999"/>
    <n v="0"/>
    <n v="4"/>
    <n v="0"/>
    <n v="0"/>
    <n v="0"/>
  </r>
  <r>
    <x v="1"/>
    <s v="1103820140621035"/>
    <n v="196.80209004"/>
    <n v="196.80209004"/>
    <n v="0"/>
    <n v="1"/>
    <n v="0"/>
    <n v="0"/>
    <n v="0"/>
  </r>
  <r>
    <x v="1"/>
    <s v="1103820140622011"/>
    <n v="326.06108214"/>
    <n v="326.06108214"/>
    <n v="0"/>
    <n v="1"/>
    <n v="0"/>
    <n v="0"/>
    <n v="0"/>
  </r>
  <r>
    <x v="1"/>
    <s v="1103820140622012"/>
    <n v="326.06108214"/>
    <n v="326.06108214"/>
    <n v="0"/>
    <n v="1"/>
    <n v="0"/>
    <n v="0"/>
    <n v="0"/>
  </r>
  <r>
    <x v="1"/>
    <s v="1103820140706023"/>
    <n v="62.997337182000003"/>
    <n v="62.997337182000003"/>
    <n v="0"/>
    <n v="1"/>
    <n v="0"/>
    <n v="0"/>
    <n v="0"/>
  </r>
  <r>
    <x v="1"/>
    <s v="1103820140719005"/>
    <n v="416.24586999000002"/>
    <n v="416.24586999000002"/>
    <n v="0"/>
    <n v="1"/>
    <n v="0"/>
    <n v="0"/>
    <n v="0"/>
  </r>
  <r>
    <x v="1"/>
    <s v="1103820140724002"/>
    <n v="891.33244013000001"/>
    <n v="891.33244013000001"/>
    <n v="0"/>
    <n v="1"/>
    <n v="0"/>
    <n v="0"/>
    <n v="0"/>
  </r>
  <r>
    <x v="1"/>
    <s v="1103820140725007"/>
    <n v="303.49399125999997"/>
    <n v="303.49399125999997"/>
    <n v="0"/>
    <n v="1"/>
    <n v="0"/>
    <n v="0"/>
    <n v="0"/>
  </r>
  <r>
    <x v="1"/>
    <s v="1103820140725024"/>
    <n v="303.49399125999997"/>
    <n v="303.49399125999997"/>
    <n v="0"/>
    <n v="1"/>
    <n v="0"/>
    <n v="0"/>
    <n v="0"/>
  </r>
  <r>
    <x v="1"/>
    <s v="1103820140725029"/>
    <n v="303.49399125999997"/>
    <n v="303.49399125999997"/>
    <n v="0"/>
    <n v="1"/>
    <n v="0"/>
    <n v="0"/>
    <n v="0"/>
  </r>
  <r>
    <x v="1"/>
    <s v="1103820140725030"/>
    <n v="303.49399125999997"/>
    <n v="303.49399125999997"/>
    <n v="0"/>
    <n v="1"/>
    <n v="0"/>
    <n v="0"/>
    <n v="0"/>
  </r>
  <r>
    <x v="1"/>
    <s v="1103820140726005"/>
    <n v="2367.9764252"/>
    <n v="2367.9764252"/>
    <n v="0"/>
    <n v="4"/>
    <n v="0"/>
    <n v="0"/>
    <n v="0"/>
  </r>
  <r>
    <x v="1"/>
    <s v="1103820140730002"/>
    <n v="325.99850913"/>
    <n v="325.99850913"/>
    <n v="0"/>
    <n v="1"/>
    <n v="0"/>
    <n v="0"/>
    <n v="0"/>
  </r>
  <r>
    <x v="1"/>
    <s v="1103820140730003"/>
    <n v="325.99850913"/>
    <n v="325.99850913"/>
    <n v="0"/>
    <n v="2"/>
    <n v="0"/>
    <n v="0"/>
    <n v="0"/>
  </r>
  <r>
    <x v="1"/>
    <s v="1103820140809007"/>
    <n v="772.98274234999997"/>
    <n v="772.98274234999997"/>
    <n v="0"/>
    <n v="2"/>
    <n v="0"/>
    <n v="0"/>
    <n v="0"/>
  </r>
  <r>
    <x v="1"/>
    <s v="1103820140809009"/>
    <n v="772.98274234999997"/>
    <n v="772.98274234999997"/>
    <n v="0"/>
    <n v="16"/>
    <n v="0"/>
    <n v="0"/>
    <n v="0"/>
  </r>
  <r>
    <x v="1"/>
    <s v="1103820140809019"/>
    <n v="1515.7737715000001"/>
    <n v="1515.7737715000001"/>
    <n v="0"/>
    <n v="4"/>
    <n v="0"/>
    <n v="0"/>
    <n v="0"/>
  </r>
  <r>
    <x v="1"/>
    <s v="1103820140814004"/>
    <n v="212.57029374999999"/>
    <n v="212.57029374999999"/>
    <n v="0"/>
    <n v="1"/>
    <n v="0"/>
    <n v="0"/>
    <n v="0"/>
  </r>
  <r>
    <x v="1"/>
    <s v="1103820140814011"/>
    <n v="338.51045608999999"/>
    <n v="338.51045608999999"/>
    <n v="0"/>
    <n v="2"/>
    <n v="0"/>
    <n v="0"/>
    <n v="0"/>
  </r>
  <r>
    <x v="1"/>
    <s v="1103820140816007"/>
    <n v="2096.0485647999999"/>
    <n v="2096.0485647999999"/>
    <n v="0"/>
    <n v="3"/>
    <n v="0"/>
    <n v="0"/>
    <n v="0"/>
  </r>
  <r>
    <x v="1"/>
    <s v="1103820140816014"/>
    <n v="2096.0485647999999"/>
    <n v="2096.0485647999999"/>
    <n v="1.4746408087728635"/>
    <n v="1"/>
    <n v="2"/>
    <n v="4192.0971295999998"/>
    <n v="6181.837501647743"/>
  </r>
  <r>
    <x v="1"/>
    <s v="1103820140816015"/>
    <n v="2367.9764252"/>
    <n v="2367.9764252"/>
    <n v="0"/>
    <n v="2"/>
    <n v="0"/>
    <n v="0"/>
    <n v="0"/>
  </r>
  <r>
    <x v="1"/>
    <s v="1103820140823007"/>
    <n v="1276.9146905"/>
    <n v="1276.9146905"/>
    <n v="0"/>
    <n v="4"/>
    <n v="0"/>
    <n v="0"/>
    <n v="0"/>
  </r>
  <r>
    <x v="1"/>
    <s v="1103820140831007"/>
    <n v="924.57993606000002"/>
    <n v="924.57993606000002"/>
    <n v="0"/>
    <n v="1"/>
    <n v="0"/>
    <n v="0"/>
    <n v="0"/>
  </r>
  <r>
    <x v="1"/>
    <s v="1103820140904003"/>
    <n v="225.75524082000001"/>
    <n v="225.75524082000001"/>
    <n v="2.2046226218487757"/>
    <n v="1"/>
    <n v="1"/>
    <n v="225.75524082000001"/>
    <n v="497.70511091269015"/>
  </r>
  <r>
    <x v="1"/>
    <s v="1103820140906005"/>
    <n v="185.06542981000001"/>
    <n v="185.06542981000001"/>
    <n v="1.2125424420168269"/>
    <n v="1"/>
    <n v="1"/>
    <n v="185.06542981000001"/>
    <n v="224.3996881947111"/>
  </r>
  <r>
    <x v="1"/>
    <s v="1103820140907001"/>
    <n v="1366.6000822999999"/>
    <n v="1366.6000822999999"/>
    <n v="0"/>
    <n v="2"/>
    <n v="0"/>
    <n v="0"/>
    <n v="0"/>
  </r>
  <r>
    <x v="1"/>
    <s v="1103820141005001"/>
    <n v="1715.2982870000001"/>
    <n v="1715.2982870000001"/>
    <n v="0"/>
    <n v="4"/>
    <n v="0"/>
    <n v="0"/>
    <n v="0"/>
  </r>
  <r>
    <x v="1"/>
    <s v="1103820141008004"/>
    <n v="193.69554615999999"/>
    <n v="193.69554615999999"/>
    <n v="0"/>
    <n v="2"/>
    <n v="0"/>
    <n v="0"/>
    <n v="0"/>
  </r>
  <r>
    <x v="1"/>
    <s v="1103820141008006"/>
    <n v="309.71534421000001"/>
    <n v="309.71534421000001"/>
    <n v="0"/>
    <n v="4"/>
    <n v="0"/>
    <n v="0"/>
    <n v="0"/>
  </r>
  <r>
    <x v="1"/>
    <s v="1103820141018045"/>
    <n v="117.55655054"/>
    <n v="117.55655054"/>
    <n v="0"/>
    <n v="1"/>
    <n v="0"/>
    <n v="0"/>
    <n v="0"/>
  </r>
  <r>
    <x v="1"/>
    <s v="1103820141025010"/>
    <n v="484.69375330000003"/>
    <n v="484.69375330000003"/>
    <n v="0"/>
    <n v="3"/>
    <n v="0"/>
    <n v="0"/>
    <n v="0"/>
  </r>
  <r>
    <x v="1"/>
    <s v="1103820141025013"/>
    <n v="484.69375330000003"/>
    <n v="484.69375330000003"/>
    <n v="0"/>
    <n v="4"/>
    <n v="0"/>
    <n v="0"/>
    <n v="0"/>
  </r>
  <r>
    <x v="1"/>
    <s v="1103820141029008"/>
    <n v="115.06520206"/>
    <n v="115.06520206"/>
    <n v="0"/>
    <n v="8"/>
    <n v="0"/>
    <n v="0"/>
    <n v="0"/>
  </r>
  <r>
    <x v="1"/>
    <s v="1103820141029018"/>
    <n v="105.71783857"/>
    <n v="105.71783857"/>
    <n v="0"/>
    <n v="2"/>
    <n v="0"/>
    <n v="0"/>
    <n v="0"/>
  </r>
  <r>
    <x v="1"/>
    <s v="1103820141029020"/>
    <n v="105.71783857"/>
    <n v="105.71783857"/>
    <n v="0"/>
    <n v="4"/>
    <n v="0"/>
    <n v="0"/>
    <n v="0"/>
  </r>
  <r>
    <x v="1"/>
    <s v="1103820141029022"/>
    <n v="105.71783857"/>
    <n v="105.71783857"/>
    <n v="0"/>
    <n v="2"/>
    <n v="0"/>
    <n v="0"/>
    <n v="0"/>
  </r>
  <r>
    <x v="1"/>
    <s v="1103820141029029"/>
    <n v="105.71783856999998"/>
    <n v="105.71783856999998"/>
    <n v="0"/>
    <n v="9"/>
    <n v="0"/>
    <n v="0"/>
    <n v="0"/>
  </r>
  <r>
    <x v="1"/>
    <s v="1103820141029034"/>
    <n v="105.71783857"/>
    <n v="105.71783857"/>
    <n v="0"/>
    <n v="4"/>
    <n v="0"/>
    <n v="0"/>
    <n v="0"/>
  </r>
  <r>
    <x v="1"/>
    <s v="1103820141105001"/>
    <n v="262.44363236999999"/>
    <n v="262.44363236999999"/>
    <n v="0"/>
    <n v="4"/>
    <n v="0"/>
    <n v="0"/>
    <n v="0"/>
  </r>
  <r>
    <x v="1"/>
    <s v="1103820141105003"/>
    <n v="376.90194298"/>
    <n v="376.90194298"/>
    <n v="0"/>
    <n v="3"/>
    <n v="0"/>
    <n v="0"/>
    <n v="0"/>
  </r>
  <r>
    <x v="1"/>
    <s v="1103820141105005"/>
    <n v="262.44363236999999"/>
    <n v="262.44363236999999"/>
    <n v="0"/>
    <n v="1"/>
    <n v="0"/>
    <n v="0"/>
    <n v="0"/>
  </r>
  <r>
    <x v="1"/>
    <s v="1103820141105006"/>
    <n v="262.44363236999999"/>
    <n v="262.44363236999999"/>
    <n v="0"/>
    <n v="6"/>
    <n v="0"/>
    <n v="0"/>
    <n v="0"/>
  </r>
  <r>
    <x v="1"/>
    <s v="1103820141105013"/>
    <n v="262.44363236999999"/>
    <n v="262.44363236999999"/>
    <n v="0"/>
    <n v="9"/>
    <n v="0"/>
    <n v="0"/>
    <n v="0"/>
  </r>
  <r>
    <x v="1"/>
    <s v="1103820141105016"/>
    <n v="262.44363236999999"/>
    <n v="262.44363236999999"/>
    <n v="0"/>
    <n v="4"/>
    <n v="0"/>
    <n v="0"/>
    <n v="0"/>
  </r>
  <r>
    <x v="1"/>
    <s v="1103820141105020"/>
    <n v="262.44363236999999"/>
    <n v="262.44363236999999"/>
    <n v="0"/>
    <n v="2"/>
    <n v="0"/>
    <n v="0"/>
    <n v="0"/>
  </r>
  <r>
    <x v="1"/>
    <s v="1103820141105022"/>
    <n v="262.44363236999999"/>
    <n v="262.44363236999999"/>
    <n v="0"/>
    <n v="2"/>
    <n v="0"/>
    <n v="0"/>
    <n v="0"/>
  </r>
  <r>
    <x v="1"/>
    <s v="1103820141105026"/>
    <n v="262.44363236999999"/>
    <n v="262.44363236999999"/>
    <n v="0"/>
    <n v="2"/>
    <n v="0"/>
    <n v="0"/>
    <n v="0"/>
  </r>
  <r>
    <x v="1"/>
    <s v="1103820141105028"/>
    <n v="262.44363236999999"/>
    <n v="262.44363236999999"/>
    <n v="0"/>
    <n v="4"/>
    <n v="0"/>
    <n v="0"/>
    <n v="0"/>
  </r>
  <r>
    <x v="1"/>
    <s v="1103820141105032"/>
    <n v="262.44363236999999"/>
    <n v="262.44363236999999"/>
    <n v="0"/>
    <n v="4"/>
    <n v="0"/>
    <n v="0"/>
    <n v="0"/>
  </r>
  <r>
    <x v="1"/>
    <s v="1103820141105041"/>
    <n v="262.44363236999999"/>
    <n v="262.44363236999999"/>
    <n v="0"/>
    <n v="4"/>
    <n v="0"/>
    <n v="0"/>
    <n v="0"/>
  </r>
  <r>
    <x v="1"/>
    <s v="1103820141105045"/>
    <n v="491.36025358000001"/>
    <n v="491.36025358000001"/>
    <n v="0"/>
    <n v="2"/>
    <n v="0"/>
    <n v="0"/>
    <n v="0"/>
  </r>
  <r>
    <x v="1"/>
    <s v="1103820141107002"/>
    <n v="205.42146636000001"/>
    <n v="205.42146636000001"/>
    <n v="0"/>
    <n v="4"/>
    <n v="0"/>
    <n v="0"/>
    <n v="0"/>
  </r>
  <r>
    <x v="1"/>
    <s v="1103820141107004"/>
    <n v="205.42146636000001"/>
    <n v="205.42146636000001"/>
    <n v="0"/>
    <n v="6"/>
    <n v="0"/>
    <n v="0"/>
    <n v="0"/>
  </r>
  <r>
    <x v="1"/>
    <s v="1103820141109018"/>
    <n v="92.379626310000006"/>
    <n v="92.379626310000006"/>
    <n v="0"/>
    <n v="4"/>
    <n v="0"/>
    <n v="0"/>
    <n v="0"/>
  </r>
  <r>
    <x v="1"/>
    <s v="1103820141118002"/>
    <n v="178.78244884"/>
    <n v="178.78244884"/>
    <n v="0"/>
    <n v="4"/>
    <n v="0"/>
    <n v="0"/>
    <n v="0"/>
  </r>
  <r>
    <x v="1"/>
    <s v="1103820141118004"/>
    <n v="178.78244884"/>
    <n v="178.78244884"/>
    <n v="0"/>
    <n v="3"/>
    <n v="0"/>
    <n v="0"/>
    <n v="0"/>
  </r>
  <r>
    <x v="1"/>
    <s v="1103820141213002"/>
    <n v="233.51349725"/>
    <n v="233.51349725"/>
    <n v="0"/>
    <n v="2"/>
    <n v="0"/>
    <n v="0"/>
    <n v="0"/>
  </r>
  <r>
    <x v="1"/>
    <s v="1103820141213007"/>
    <n v="233.51349725"/>
    <n v="233.51349725"/>
    <n v="0"/>
    <n v="4"/>
    <n v="0"/>
    <n v="0"/>
    <n v="0"/>
  </r>
  <r>
    <x v="1"/>
    <s v="1104320140512003"/>
    <n v="198.84976330999999"/>
    <n v="198.84976330999999"/>
    <n v="0"/>
    <n v="1"/>
    <n v="0"/>
    <n v="0"/>
    <n v="0"/>
  </r>
  <r>
    <x v="1"/>
    <s v="1104320140512004"/>
    <n v="198.84976330999999"/>
    <n v="198.84976330999999"/>
    <n v="0"/>
    <n v="1"/>
    <n v="0"/>
    <n v="0"/>
    <n v="0"/>
  </r>
  <r>
    <x v="1"/>
    <s v="1104320140512010"/>
    <n v="198.84976330999999"/>
    <n v="198.84976330999999"/>
    <n v="0"/>
    <n v="1"/>
    <n v="0"/>
    <n v="0"/>
    <n v="0"/>
  </r>
  <r>
    <x v="1"/>
    <s v="1104320140518004"/>
    <n v="272.88841721"/>
    <n v="272.88841721"/>
    <n v="0"/>
    <n v="2"/>
    <n v="0"/>
    <n v="0"/>
    <n v="0"/>
  </r>
  <r>
    <x v="1"/>
    <s v="1104320140518005"/>
    <n v="272.88841721"/>
    <n v="272.88841721"/>
    <n v="0"/>
    <n v="4"/>
    <n v="0"/>
    <n v="0"/>
    <n v="0"/>
  </r>
  <r>
    <x v="1"/>
    <s v="1104320140518020"/>
    <n v="272.88841721"/>
    <n v="272.88841721"/>
    <n v="0"/>
    <n v="8"/>
    <n v="0"/>
    <n v="0"/>
    <n v="0"/>
  </r>
  <r>
    <x v="1"/>
    <s v="1104320140518024"/>
    <n v="272.88841721"/>
    <n v="272.88841721"/>
    <n v="1.4155602479380331"/>
    <n v="8"/>
    <n v="5"/>
    <n v="1364.4420860499999"/>
    <n v="1931.449977626025"/>
  </r>
  <r>
    <x v="1"/>
    <s v="1104320140518030"/>
    <n v="147.16208913"/>
    <n v="147.16208913"/>
    <n v="0"/>
    <n v="2"/>
    <n v="0"/>
    <n v="0"/>
    <n v="0"/>
  </r>
  <r>
    <x v="1"/>
    <s v="1104320140603001"/>
    <n v="140.73855965000001"/>
    <n v="140.73855965000001"/>
    <n v="0"/>
    <n v="1"/>
    <n v="0"/>
    <n v="0"/>
    <n v="0"/>
  </r>
  <r>
    <x v="1"/>
    <s v="1104320140603004"/>
    <n v="140.73855965000001"/>
    <n v="140.73855965000001"/>
    <n v="0"/>
    <n v="1"/>
    <n v="0"/>
    <n v="0"/>
    <n v="0"/>
  </r>
  <r>
    <x v="1"/>
    <s v="1104320140607004"/>
    <n v="264.04579935999999"/>
    <n v="264.04579935999999"/>
    <n v="0"/>
    <n v="2"/>
    <n v="0"/>
    <n v="0"/>
    <n v="0"/>
  </r>
  <r>
    <x v="1"/>
    <s v="1104320140607012"/>
    <n v="142.74078019999999"/>
    <n v="142.74078019999999"/>
    <n v="0"/>
    <n v="6"/>
    <n v="0"/>
    <n v="0"/>
    <n v="0"/>
  </r>
  <r>
    <x v="1"/>
    <s v="1104320140615006"/>
    <n v="419.07204791999999"/>
    <n v="419.07204791999999"/>
    <n v="0"/>
    <n v="2"/>
    <n v="0"/>
    <n v="0"/>
    <n v="0"/>
  </r>
  <r>
    <x v="1"/>
    <s v="1104320140615009"/>
    <n v="816.70833477999997"/>
    <n v="816.70833477999997"/>
    <n v="2.3148537529412145"/>
    <n v="2"/>
    <n v="6"/>
    <n v="4900.2500086800001"/>
    <n v="11343.362122943117"/>
  </r>
  <r>
    <x v="1"/>
    <s v="1104320140615012"/>
    <n v="617.89019135000001"/>
    <n v="617.89019135000001"/>
    <n v="0"/>
    <n v="6"/>
    <n v="0"/>
    <n v="0"/>
    <n v="0"/>
  </r>
  <r>
    <x v="1"/>
    <s v="1104320140615014"/>
    <n v="1192.9088606"/>
    <n v="1192.9088606"/>
    <n v="0"/>
    <n v="3"/>
    <n v="0"/>
    <n v="0"/>
    <n v="0"/>
  </r>
  <r>
    <x v="1"/>
    <s v="1104320140628003"/>
    <n v="183.18085271000001"/>
    <n v="183.18085271000001"/>
    <n v="0"/>
    <n v="4"/>
    <n v="0"/>
    <n v="0"/>
    <n v="0"/>
  </r>
  <r>
    <x v="1"/>
    <s v="1104320140628010"/>
    <n v="142.74457978999999"/>
    <n v="142.74457978999999"/>
    <n v="0"/>
    <n v="8"/>
    <n v="0"/>
    <n v="0"/>
    <n v="0"/>
  </r>
  <r>
    <x v="1"/>
    <s v="1104320140628018"/>
    <n v="264.05339853999999"/>
    <n v="264.05339853999999"/>
    <n v="0"/>
    <n v="8"/>
    <n v="0"/>
    <n v="0"/>
    <n v="0"/>
  </r>
  <r>
    <x v="1"/>
    <s v="1104320140702011"/>
    <n v="213.12174791000001"/>
    <n v="213.12174791000001"/>
    <n v="0"/>
    <n v="1"/>
    <n v="0"/>
    <n v="0"/>
    <n v="0"/>
  </r>
  <r>
    <x v="1"/>
    <s v="1104320140710002"/>
    <n v="891.33244013000001"/>
    <n v="891.33244013000001"/>
    <n v="0"/>
    <n v="8"/>
    <n v="0"/>
    <n v="0"/>
    <n v="0"/>
  </r>
  <r>
    <x v="1"/>
    <s v="1104320140725005"/>
    <n v="37.912822167000002"/>
    <n v="37.912822167000002"/>
    <n v="1.0802650847059003"/>
    <n v="6"/>
    <n v="5"/>
    <n v="189.56411083500001"/>
    <n v="204.77949024836997"/>
  </r>
  <r>
    <x v="1"/>
    <s v="1104320140729001"/>
    <n v="324.63630325000003"/>
    <n v="324.63630325000003"/>
    <n v="0"/>
    <n v="2"/>
    <n v="0"/>
    <n v="0"/>
    <n v="0"/>
  </r>
  <r>
    <x v="1"/>
    <s v="1104320140729003"/>
    <n v="324.63630325000003"/>
    <n v="324.63630325000003"/>
    <n v="0"/>
    <n v="1"/>
    <n v="0"/>
    <n v="0"/>
    <n v="0"/>
  </r>
  <r>
    <x v="1"/>
    <s v="1104320140729007"/>
    <n v="324.63630325000003"/>
    <n v="324.63630325000003"/>
    <n v="0"/>
    <n v="4"/>
    <n v="0"/>
    <n v="0"/>
    <n v="0"/>
  </r>
  <r>
    <x v="1"/>
    <s v="1104320140729015"/>
    <n v="324.63630325000003"/>
    <n v="324.63630325000003"/>
    <n v="0"/>
    <n v="1"/>
    <n v="0"/>
    <n v="0"/>
    <n v="0"/>
  </r>
  <r>
    <x v="1"/>
    <s v="1104320140729018"/>
    <n v="324.63630325000003"/>
    <n v="324.63630325000003"/>
    <n v="0"/>
    <n v="4"/>
    <n v="0"/>
    <n v="0"/>
    <n v="0"/>
  </r>
  <r>
    <x v="1"/>
    <s v="1104320140729029"/>
    <n v="562.64247508999995"/>
    <n v="562.64247508999995"/>
    <n v="0"/>
    <n v="2"/>
    <n v="0"/>
    <n v="0"/>
    <n v="0"/>
  </r>
  <r>
    <x v="1"/>
    <s v="1104420140510013"/>
    <n v="259.24884455"/>
    <n v="259.24884455"/>
    <n v="0"/>
    <n v="3"/>
    <n v="0"/>
    <n v="0"/>
    <n v="0"/>
  </r>
  <r>
    <x v="1"/>
    <s v="1104420140514007"/>
    <n v="569.66593771999999"/>
    <n v="569.66593771999999"/>
    <n v="0"/>
    <n v="2"/>
    <n v="0"/>
    <n v="0"/>
    <n v="0"/>
  </r>
  <r>
    <x v="1"/>
    <s v="1104420140518005"/>
    <n v="327.77582138999998"/>
    <n v="327.77582138999998"/>
    <n v="0"/>
    <n v="3"/>
    <n v="0"/>
    <n v="0"/>
    <n v="0"/>
  </r>
  <r>
    <x v="1"/>
    <s v="1104420140518006"/>
    <n v="123.5491145"/>
    <n v="123.5491145"/>
    <n v="0"/>
    <n v="4"/>
    <n v="0"/>
    <n v="0"/>
    <n v="0"/>
  </r>
  <r>
    <x v="1"/>
    <s v="1104420140518008"/>
    <n v="327.77582138999998"/>
    <n v="327.77582138999998"/>
    <n v="0"/>
    <n v="3"/>
    <n v="0"/>
    <n v="0"/>
    <n v="0"/>
  </r>
  <r>
    <x v="1"/>
    <s v="1104420140518009"/>
    <n v="225.66246794"/>
    <n v="225.66246794"/>
    <n v="0"/>
    <n v="2"/>
    <n v="0"/>
    <n v="0"/>
    <n v="0"/>
  </r>
  <r>
    <x v="1"/>
    <s v="1104420140518014"/>
    <n v="225.66246794"/>
    <n v="225.66246794"/>
    <n v="0"/>
    <n v="2"/>
    <n v="0"/>
    <n v="0"/>
    <n v="0"/>
  </r>
  <r>
    <x v="1"/>
    <s v="1104420140518015"/>
    <n v="123.5491145"/>
    <n v="123.5491145"/>
    <n v="2.0056827732794535"/>
    <n v="1"/>
    <n v="2"/>
    <n v="247.098229"/>
    <n v="495.60066121316152"/>
  </r>
  <r>
    <x v="1"/>
    <s v="1104420140520006"/>
    <n v="111.58399754"/>
    <n v="111.58399754"/>
    <n v="0"/>
    <n v="1"/>
    <n v="0"/>
    <n v="0"/>
    <n v="0"/>
  </r>
  <r>
    <x v="1"/>
    <s v="1104420140523001"/>
    <n v="117.36841708"/>
    <n v="117.36841708"/>
    <n v="0"/>
    <n v="1"/>
    <n v="0"/>
    <n v="0"/>
    <n v="0"/>
  </r>
  <r>
    <x v="1"/>
    <s v="1104420140523002"/>
    <n v="117.36841708"/>
    <n v="117.36841708"/>
    <n v="0"/>
    <n v="1"/>
    <n v="0"/>
    <n v="0"/>
    <n v="0"/>
  </r>
  <r>
    <x v="1"/>
    <s v="1104420140523006"/>
    <n v="117.36841708"/>
    <n v="117.36841708"/>
    <n v="0"/>
    <n v="1"/>
    <n v="0"/>
    <n v="0"/>
    <n v="0"/>
  </r>
  <r>
    <x v="1"/>
    <s v="1104420140523008"/>
    <n v="117.36841708"/>
    <n v="117.36841708"/>
    <n v="0"/>
    <n v="1"/>
    <n v="0"/>
    <n v="0"/>
    <n v="0"/>
  </r>
  <r>
    <x v="1"/>
    <s v="1104420140523013"/>
    <n v="117.36841708"/>
    <n v="117.36841708"/>
    <n v="0"/>
    <n v="1"/>
    <n v="0"/>
    <n v="0"/>
    <n v="0"/>
  </r>
  <r>
    <x v="1"/>
    <s v="1104420140530004"/>
    <n v="404.86439244000002"/>
    <n v="404.86439244000002"/>
    <n v="0"/>
    <n v="3"/>
    <n v="0"/>
    <n v="0"/>
    <n v="0"/>
  </r>
  <r>
    <x v="1"/>
    <s v="1104420140531007"/>
    <n v="81.872436094999998"/>
    <n v="81.872436094999998"/>
    <n v="0"/>
    <n v="1"/>
    <n v="0"/>
    <n v="0"/>
    <n v="0"/>
  </r>
  <r>
    <x v="1"/>
    <s v="1104420140531008"/>
    <n v="81.872436094999998"/>
    <n v="81.872436094999998"/>
    <n v="0"/>
    <n v="1"/>
    <n v="0"/>
    <n v="0"/>
    <n v="0"/>
  </r>
  <r>
    <x v="1"/>
    <s v="1104420140531011"/>
    <n v="81.872436094999998"/>
    <n v="81.872436094999998"/>
    <n v="0"/>
    <n v="1"/>
    <n v="0"/>
    <n v="0"/>
    <n v="0"/>
  </r>
  <r>
    <x v="1"/>
    <s v="1104420140531018"/>
    <n v="81.872436094999998"/>
    <n v="81.872436094999998"/>
    <n v="0"/>
    <n v="1"/>
    <n v="0"/>
    <n v="0"/>
    <n v="0"/>
  </r>
  <r>
    <x v="1"/>
    <s v="1104420140607013"/>
    <n v="63.726984393999999"/>
    <n v="63.726984393999999"/>
    <n v="0"/>
    <n v="1"/>
    <n v="0"/>
    <n v="0"/>
    <n v="0"/>
  </r>
  <r>
    <x v="1"/>
    <s v="1104420140610006"/>
    <n v="184.43369659999999"/>
    <n v="184.43369659999999"/>
    <n v="0"/>
    <n v="1"/>
    <n v="0"/>
    <n v="0"/>
    <n v="0"/>
  </r>
  <r>
    <x v="1"/>
    <s v="1104420140610007"/>
    <n v="184.43369659999999"/>
    <n v="184.43369659999999"/>
    <n v="0"/>
    <n v="1"/>
    <n v="0"/>
    <n v="0"/>
    <n v="0"/>
  </r>
  <r>
    <x v="1"/>
    <s v="1104420140615004"/>
    <n v="1411.6437662000001"/>
    <n v="1411.6437662000001"/>
    <n v="0"/>
    <n v="6"/>
    <n v="0"/>
    <n v="0"/>
    <n v="0"/>
  </r>
  <r>
    <x v="1"/>
    <s v="1104420140615007"/>
    <n v="1411.6437662000001"/>
    <n v="1411.6437662000001"/>
    <n v="0"/>
    <n v="4"/>
    <n v="0"/>
    <n v="0"/>
    <n v="0"/>
  </r>
  <r>
    <x v="1"/>
    <s v="1104420140617003"/>
    <n v="481.08591689000002"/>
    <n v="481.08591689000002"/>
    <n v="0"/>
    <n v="1"/>
    <n v="0"/>
    <n v="0"/>
    <n v="0"/>
  </r>
  <r>
    <x v="1"/>
    <s v="1104420140617004"/>
    <n v="481.08591689000002"/>
    <n v="481.08591689000002"/>
    <n v="0"/>
    <n v="1"/>
    <n v="0"/>
    <n v="0"/>
    <n v="0"/>
  </r>
  <r>
    <x v="1"/>
    <s v="1104420140617009"/>
    <n v="481.08591689000002"/>
    <n v="481.08591689000002"/>
    <n v="0"/>
    <n v="1"/>
    <n v="0"/>
    <n v="0"/>
    <n v="0"/>
  </r>
  <r>
    <x v="1"/>
    <s v="1104420140617010"/>
    <n v="481.08591689000002"/>
    <n v="481.08591689000002"/>
    <n v="0"/>
    <n v="1"/>
    <n v="0"/>
    <n v="0"/>
    <n v="0"/>
  </r>
  <r>
    <x v="1"/>
    <s v="1104420140617011"/>
    <n v="481.08591689000002"/>
    <n v="481.08591689000002"/>
    <n v="0"/>
    <n v="1"/>
    <n v="0"/>
    <n v="0"/>
    <n v="0"/>
  </r>
  <r>
    <x v="1"/>
    <s v="1104420140622008"/>
    <n v="519.03806625000004"/>
    <n v="519.03806625000004"/>
    <n v="0"/>
    <n v="2"/>
    <n v="0"/>
    <n v="0"/>
    <n v="0"/>
  </r>
  <r>
    <x v="1"/>
    <s v="1104420140622010"/>
    <n v="1016.6403714000002"/>
    <n v="1016.6403714000002"/>
    <n v="0"/>
    <n v="18"/>
    <n v="0"/>
    <n v="0"/>
    <n v="0"/>
  </r>
  <r>
    <x v="1"/>
    <s v="1104420140622016"/>
    <n v="1150.5371402000001"/>
    <n v="1150.5371402000001"/>
    <n v="0"/>
    <n v="4"/>
    <n v="0"/>
    <n v="0"/>
    <n v="0"/>
  </r>
  <r>
    <x v="1"/>
    <s v="1104420140624001"/>
    <n v="81.536043945000003"/>
    <n v="81.536043945000003"/>
    <n v="0"/>
    <n v="1"/>
    <n v="0"/>
    <n v="0"/>
    <n v="0"/>
  </r>
  <r>
    <x v="1"/>
    <s v="1104420140629011"/>
    <n v="475.23129649999998"/>
    <n v="475.23129649999998"/>
    <n v="0"/>
    <n v="4"/>
    <n v="0"/>
    <n v="0"/>
    <n v="0"/>
  </r>
  <r>
    <x v="1"/>
    <s v="1104420140713007"/>
    <n v="28.280131374"/>
    <n v="28.280131374"/>
    <n v="0"/>
    <n v="1"/>
    <n v="0"/>
    <n v="0"/>
    <n v="0"/>
  </r>
  <r>
    <x v="1"/>
    <s v="1104420140718001"/>
    <n v="527.42220686999997"/>
    <n v="527.42220686999997"/>
    <n v="0"/>
    <n v="5"/>
    <n v="0"/>
    <n v="0"/>
    <n v="0"/>
  </r>
  <r>
    <x v="1"/>
    <s v="1104420140726002"/>
    <n v="1071.5209791"/>
    <n v="1071.5209791"/>
    <n v="0"/>
    <n v="2"/>
    <n v="0"/>
    <n v="0"/>
    <n v="0"/>
  </r>
  <r>
    <x v="1"/>
    <s v="1104420140726013"/>
    <n v="550.85634617000005"/>
    <n v="550.85634617000005"/>
    <n v="0"/>
    <n v="1"/>
    <n v="0"/>
    <n v="0"/>
    <n v="0"/>
  </r>
  <r>
    <x v="1"/>
    <s v="1104420140727008"/>
    <n v="341.71976036000001"/>
    <n v="341.71976036000001"/>
    <n v="0"/>
    <n v="1"/>
    <n v="0"/>
    <n v="0"/>
    <n v="0"/>
  </r>
  <r>
    <x v="1"/>
    <s v="1104420140805003"/>
    <n v="334.46262503000003"/>
    <n v="334.46262503000003"/>
    <n v="0"/>
    <n v="2"/>
    <n v="0"/>
    <n v="0"/>
    <n v="0"/>
  </r>
  <r>
    <x v="1"/>
    <s v="1104420140809003"/>
    <n v="111.95045559"/>
    <n v="111.95045559"/>
    <n v="0"/>
    <n v="1"/>
    <n v="0"/>
    <n v="0"/>
    <n v="0"/>
  </r>
  <r>
    <x v="1"/>
    <s v="1104420140814009"/>
    <n v="73.681739139000001"/>
    <n v="73.681739139000001"/>
    <n v="0"/>
    <n v="1"/>
    <n v="0"/>
    <n v="0"/>
    <n v="0"/>
  </r>
  <r>
    <x v="1"/>
    <s v="1104420140814010"/>
    <n v="73.681739139000001"/>
    <n v="73.681739139000001"/>
    <n v="0"/>
    <n v="1"/>
    <n v="0"/>
    <n v="0"/>
    <n v="0"/>
  </r>
  <r>
    <x v="1"/>
    <s v="1104420140816010"/>
    <n v="380.55009789000002"/>
    <n v="380.55009789000002"/>
    <n v="0"/>
    <n v="1"/>
    <n v="0"/>
    <n v="0"/>
    <n v="0"/>
  </r>
  <r>
    <x v="1"/>
    <s v="1104420140817003"/>
    <n v="387.32589942999999"/>
    <n v="387.32589942999999"/>
    <n v="0"/>
    <n v="6"/>
    <n v="0"/>
    <n v="0"/>
    <n v="0"/>
  </r>
  <r>
    <x v="1"/>
    <s v="1104420140817008"/>
    <n v="387.32589942999999"/>
    <n v="387.32589942999999"/>
    <n v="0"/>
    <n v="16"/>
    <n v="0"/>
    <n v="0"/>
    <n v="0"/>
  </r>
  <r>
    <x v="1"/>
    <s v="1104420140817012"/>
    <n v="387.32589942999999"/>
    <n v="387.32589942999999"/>
    <n v="0"/>
    <n v="6"/>
    <n v="0"/>
    <n v="0"/>
    <n v="0"/>
  </r>
  <r>
    <x v="1"/>
    <s v="1104420140820001"/>
    <n v="6.9572870229000001"/>
    <n v="6.9572870229000001"/>
    <n v="0"/>
    <n v="18"/>
    <n v="0"/>
    <n v="0"/>
    <n v="0"/>
  </r>
  <r>
    <x v="1"/>
    <s v="1104420140820010"/>
    <n v="6.9572870229000001"/>
    <n v="6.9572870229000001"/>
    <n v="0"/>
    <n v="9"/>
    <n v="0"/>
    <n v="0"/>
    <n v="0"/>
  </r>
  <r>
    <x v="1"/>
    <s v="1104420140828002"/>
    <n v="189.76583681"/>
    <n v="189.76583681"/>
    <n v="0"/>
    <n v="1"/>
    <n v="0"/>
    <n v="0"/>
    <n v="0"/>
  </r>
  <r>
    <x v="1"/>
    <s v="1104420140828005"/>
    <n v="189.76583681"/>
    <n v="189.76583681"/>
    <n v="1.6534669663865817"/>
    <n v="4"/>
    <n v="1"/>
    <n v="189.76583681"/>
    <n v="313.77154251404181"/>
  </r>
  <r>
    <x v="1"/>
    <s v="1104420140907001"/>
    <n v="1281.6433915"/>
    <n v="1281.6433915"/>
    <n v="0"/>
    <n v="4"/>
    <n v="0"/>
    <n v="0"/>
    <n v="0"/>
  </r>
  <r>
    <x v="1"/>
    <s v="1104420140918007"/>
    <n v="124.34784873"/>
    <n v="124.34784873"/>
    <n v="0"/>
    <n v="1"/>
    <n v="0"/>
    <n v="0"/>
    <n v="0"/>
  </r>
  <r>
    <x v="1"/>
    <s v="1104420140922001"/>
    <n v="121.99296997"/>
    <n v="121.99296997"/>
    <n v="0"/>
    <n v="1"/>
    <n v="0"/>
    <n v="0"/>
    <n v="0"/>
  </r>
  <r>
    <x v="1"/>
    <s v="1104420140923004"/>
    <n v="136.91912303999999"/>
    <n v="136.91912303999999"/>
    <n v="0"/>
    <n v="1"/>
    <n v="0"/>
    <n v="0"/>
    <n v="0"/>
  </r>
  <r>
    <x v="1"/>
    <s v="1104420140923006"/>
    <n v="255.40587291"/>
    <n v="255.40587291"/>
    <n v="0"/>
    <n v="3"/>
    <n v="0"/>
    <n v="0"/>
    <n v="0"/>
  </r>
  <r>
    <x v="1"/>
    <s v="1104420140923008"/>
    <n v="196.16249798000001"/>
    <n v="196.16249798000001"/>
    <n v="0"/>
    <n v="2"/>
    <n v="0"/>
    <n v="0"/>
    <n v="0"/>
  </r>
  <r>
    <x v="1"/>
    <s v="1104420141001002"/>
    <n v="168.29079712000001"/>
    <n v="168.29079712000001"/>
    <n v="0"/>
    <n v="4"/>
    <n v="0"/>
    <n v="0"/>
    <n v="0"/>
  </r>
  <r>
    <x v="1"/>
    <s v="1104420141004001"/>
    <n v="140.66216231999999"/>
    <n v="140.66216231999999"/>
    <n v="0"/>
    <n v="1"/>
    <n v="0"/>
    <n v="0"/>
    <n v="0"/>
  </r>
  <r>
    <x v="1"/>
    <s v="1104420141004004"/>
    <n v="140.66216231999999"/>
    <n v="140.66216231999999"/>
    <n v="0"/>
    <n v="16"/>
    <n v="0"/>
    <n v="0"/>
    <n v="0"/>
  </r>
  <r>
    <x v="1"/>
    <s v="1104420141007012"/>
    <n v="258.34751968"/>
    <n v="258.34751968"/>
    <n v="0"/>
    <n v="1"/>
    <n v="0"/>
    <n v="0"/>
    <n v="0"/>
  </r>
  <r>
    <x v="1"/>
    <s v="1104420141011003"/>
    <n v="622.34625229999995"/>
    <n v="622.34625229999995"/>
    <n v="0"/>
    <n v="1"/>
    <n v="0"/>
    <n v="0"/>
    <n v="0"/>
  </r>
  <r>
    <x v="1"/>
    <s v="1104420141017012"/>
    <n v="1715.2982870000003"/>
    <n v="1715.2982870000003"/>
    <n v="0"/>
    <n v="9"/>
    <n v="0"/>
    <n v="0"/>
    <n v="0"/>
  </r>
  <r>
    <x v="1"/>
    <s v="1104420141021006"/>
    <n v="77.299460143999994"/>
    <n v="77.299460143999994"/>
    <n v="0"/>
    <n v="1"/>
    <n v="0"/>
    <n v="0"/>
    <n v="0"/>
  </r>
  <r>
    <x v="1"/>
    <s v="1104420141107003"/>
    <n v="326.39694530999998"/>
    <n v="326.39694530999998"/>
    <n v="0"/>
    <n v="1"/>
    <n v="0"/>
    <n v="0"/>
    <n v="0"/>
  </r>
  <r>
    <x v="1"/>
    <s v="1104420141129007"/>
    <n v="1159.5542751999999"/>
    <n v="1159.5542751999999"/>
    <n v="1.9290447941176787"/>
    <n v="3"/>
    <n v="2"/>
    <n v="2319.1085503999998"/>
    <n v="4473.6642761429157"/>
  </r>
  <r>
    <x v="1"/>
    <s v="1104820140601001"/>
    <n v="99.746625651000002"/>
    <n v="99.746625651000002"/>
    <n v="0"/>
    <n v="1"/>
    <n v="0"/>
    <n v="0"/>
    <n v="0"/>
  </r>
  <r>
    <x v="1"/>
    <s v="1104820140601011"/>
    <n v="99.746625651000002"/>
    <n v="99.746625651000002"/>
    <n v="0"/>
    <n v="16"/>
    <n v="0"/>
    <n v="0"/>
    <n v="0"/>
  </r>
  <r>
    <x v="1"/>
    <s v="1104820140602003"/>
    <n v="343.86661131"/>
    <n v="343.86661131"/>
    <n v="0"/>
    <n v="1"/>
    <n v="0"/>
    <n v="0"/>
    <n v="0"/>
  </r>
  <r>
    <x v="1"/>
    <s v="1104820140602004"/>
    <n v="494.89818788999997"/>
    <n v="494.89818788999997"/>
    <n v="0"/>
    <n v="2"/>
    <n v="0"/>
    <n v="0"/>
    <n v="0"/>
  </r>
  <r>
    <x v="1"/>
    <s v="1104820140602006"/>
    <n v="494.89818788999997"/>
    <n v="494.89818788999997"/>
    <n v="0"/>
    <n v="2"/>
    <n v="0"/>
    <n v="0"/>
    <n v="0"/>
  </r>
  <r>
    <x v="1"/>
    <s v="1104820140608004"/>
    <n v="38.719991086999997"/>
    <n v="38.719991086999997"/>
    <n v="0"/>
    <n v="1"/>
    <n v="0"/>
    <n v="0"/>
    <n v="0"/>
  </r>
  <r>
    <x v="1"/>
    <s v="1104820140608005"/>
    <n v="18.217030837999999"/>
    <n v="18.217030837999999"/>
    <n v="0"/>
    <n v="2"/>
    <n v="0"/>
    <n v="0"/>
    <n v="0"/>
  </r>
  <r>
    <x v="1"/>
    <s v="1104820140608007"/>
    <n v="18.217030837999999"/>
    <n v="18.217030837999999"/>
    <n v="2.4250848841808623"/>
    <n v="1"/>
    <n v="1.0483298933"/>
    <n v="19.097457994643349"/>
    <n v="46.312956709088553"/>
  </r>
  <r>
    <x v="1"/>
    <s v="1104820140609001"/>
    <n v="262.05467188"/>
    <n v="262.05467188"/>
    <n v="2.4250848846310529"/>
    <n v="6"/>
    <n v="0.18451824450000001"/>
    <n v="48.353868018321116"/>
    <n v="117.26223444467541"/>
  </r>
  <r>
    <x v="1"/>
    <s v="1104820140627015"/>
    <n v="24.186750241999999"/>
    <n v="24.186750241999999"/>
    <n v="1.6360620509337667"/>
    <n v="36"/>
    <n v="31.092036526000001"/>
    <n v="752.01532196950336"/>
    <n v="1230.3437299950426"/>
  </r>
  <r>
    <x v="1"/>
    <s v="1104820140718001"/>
    <n v="17.925624739"/>
    <n v="17.925624739"/>
    <n v="0"/>
    <n v="4"/>
    <n v="0"/>
    <n v="0"/>
    <n v="0"/>
  </r>
  <r>
    <x v="1"/>
    <s v="1104820140722001"/>
    <n v="60.903868744999997"/>
    <n v="60.903868744999997"/>
    <n v="0"/>
    <n v="2"/>
    <n v="0"/>
    <n v="0"/>
    <n v="0"/>
  </r>
  <r>
    <x v="1"/>
    <s v="1104820140722003"/>
    <n v="60.90386874499999"/>
    <n v="60.90386874499999"/>
    <n v="0"/>
    <n v="9"/>
    <n v="0"/>
    <n v="0"/>
    <n v="0"/>
  </r>
  <r>
    <x v="1"/>
    <s v="1104820140723001"/>
    <n v="12.515292130000001"/>
    <n v="12.515292130000001"/>
    <n v="1.2597843553421575"/>
    <n v="25"/>
    <n v="7"/>
    <n v="87.607044909999999"/>
    <n v="110.36598459537579"/>
  </r>
  <r>
    <x v="1"/>
    <s v="1104820140723008"/>
    <n v="18.164081464999999"/>
    <n v="18.164081464999999"/>
    <n v="0"/>
    <n v="9"/>
    <n v="0"/>
    <n v="0"/>
    <n v="0"/>
  </r>
  <r>
    <x v="1"/>
    <s v="1104820140731010"/>
    <n v="257.91831545999997"/>
    <n v="257.91831545999997"/>
    <n v="0"/>
    <n v="4"/>
    <n v="0"/>
    <n v="0"/>
    <n v="0"/>
  </r>
  <r>
    <x v="1"/>
    <s v="1104820140807001"/>
    <n v="63.427900512999997"/>
    <n v="63.427900512999997"/>
    <n v="0.88184904873951031"/>
    <n v="12"/>
    <n v="1"/>
    <n v="63.427900512999997"/>
    <n v="55.933833730933344"/>
  </r>
  <r>
    <x v="1"/>
    <s v="1104820140814003"/>
    <n v="142.67518401000001"/>
    <n v="142.67518401000001"/>
    <n v="1.6387694822485426"/>
    <n v="5"/>
    <n v="3.3756881155"/>
    <n v="481.62692303933267"/>
    <n v="789.27550330612587"/>
  </r>
  <r>
    <x v="1"/>
    <s v="1104820140814008"/>
    <n v="88.015000580999995"/>
    <n v="88.015000580999995"/>
    <n v="1.2125424419335489"/>
    <n v="8"/>
    <n v="0.52946255440000001"/>
    <n v="46.60064703313374"/>
    <n v="56.505262349239374"/>
  </r>
  <r>
    <x v="1"/>
    <s v="1104820140816001"/>
    <n v="401.02013445"/>
    <n v="401.02013445"/>
    <n v="0"/>
    <n v="2"/>
    <n v="0"/>
    <n v="0"/>
    <n v="0"/>
  </r>
  <r>
    <x v="1"/>
    <s v="1104820140817001"/>
    <n v="17.685901997999999"/>
    <n v="17.685901997999999"/>
    <n v="1.5707936180860849"/>
    <n v="25"/>
    <n v="4.9754459437999996"/>
    <n v="87.995249358393394"/>
    <n v="138.22237611405799"/>
  </r>
  <r>
    <x v="1"/>
    <s v="1104820140831001"/>
    <n v="58.123691844"/>
    <n v="58.123691844"/>
    <n v="1.4513765593664034"/>
    <n v="18"/>
    <n v="14.804223422"/>
    <n v="860.4761201700552"/>
    <n v="1248.8748707093666"/>
  </r>
  <r>
    <x v="1"/>
    <s v="1104820140831004"/>
    <n v="33.099094882999999"/>
    <n v="33.099094882999999"/>
    <n v="1.653466966386582"/>
    <n v="16"/>
    <n v="14.693938599999999"/>
    <n v="486.35606792637617"/>
    <n v="804.1736922179316"/>
  </r>
  <r>
    <x v="1"/>
    <s v="1104820140831014"/>
    <n v="158.22207968999999"/>
    <n v="158.22207968999999"/>
    <n v="1.1904962157847772"/>
    <n v="6"/>
    <n v="2.6009774254"/>
    <n v="411.53205747352979"/>
    <n v="489.92735709636065"/>
  </r>
  <r>
    <x v="1"/>
    <s v="1104820140904007"/>
    <n v="385.73348908999998"/>
    <n v="385.73348908999998"/>
    <n v="0"/>
    <n v="1"/>
    <n v="0"/>
    <n v="0"/>
    <n v="0"/>
  </r>
  <r>
    <x v="1"/>
    <s v="1104820140926013"/>
    <n v="184.68750219"/>
    <n v="184.68750219"/>
    <n v="0"/>
    <n v="1"/>
    <n v="0"/>
    <n v="0"/>
    <n v="0"/>
  </r>
  <r>
    <x v="1"/>
    <s v="1104820140926014"/>
    <n v="184.68750219"/>
    <n v="184.68750219"/>
    <n v="0"/>
    <n v="1"/>
    <n v="0"/>
    <n v="0"/>
    <n v="0"/>
  </r>
  <r>
    <x v="1"/>
    <s v="1104820140928003"/>
    <n v="345.39862934000001"/>
    <n v="345.39862934000001"/>
    <n v="0"/>
    <n v="1"/>
    <n v="0"/>
    <n v="0"/>
    <n v="0"/>
  </r>
  <r>
    <x v="1"/>
    <s v="1104820141023006"/>
    <n v="362.93390588"/>
    <n v="362.93390588"/>
    <n v="0"/>
    <n v="1"/>
    <n v="0"/>
    <n v="0"/>
    <n v="0"/>
  </r>
  <r>
    <x v="1"/>
    <s v="1104820141023007"/>
    <n v="648.19206365000002"/>
    <n v="648.19206365000002"/>
    <n v="0"/>
    <n v="2"/>
    <n v="0"/>
    <n v="0"/>
    <n v="0"/>
  </r>
  <r>
    <x v="1"/>
    <s v="1104820141105001"/>
    <n v="1072.4630413"/>
    <n v="1072.4630413"/>
    <n v="0"/>
    <n v="3"/>
    <n v="0"/>
    <n v="0"/>
    <n v="0"/>
  </r>
  <r>
    <x v="1"/>
    <s v="1104820141112005"/>
    <n v="49.157483360999997"/>
    <n v="49.157483360999997"/>
    <n v="0"/>
    <n v="4"/>
    <n v="0"/>
    <n v="0"/>
    <n v="0"/>
  </r>
  <r>
    <x v="1"/>
    <s v="1104820141112010"/>
    <n v="49.157483360999997"/>
    <n v="49.157483360999997"/>
    <n v="0"/>
    <n v="4"/>
    <n v="0"/>
    <n v="0"/>
    <n v="0"/>
  </r>
  <r>
    <x v="1"/>
    <s v="1104820141130004"/>
    <n v="373.60199684000003"/>
    <n v="373.60199684000003"/>
    <n v="0"/>
    <n v="2"/>
    <n v="0"/>
    <n v="0"/>
    <n v="0"/>
  </r>
  <r>
    <x v="1"/>
    <s v="1104820141214002"/>
    <n v="2.7823379071000001"/>
    <n v="2.7823379071000001"/>
    <n v="1.4605624869958047"/>
    <n v="9"/>
    <n v="4.7262215707999999"/>
    <n v="13.149945433790547"/>
    <n v="19.206317006636247"/>
  </r>
  <r>
    <x v="1"/>
    <s v="1104820141218002"/>
    <n v="439.72551878000002"/>
    <n v="439.72551878000002"/>
    <n v="0"/>
    <n v="1"/>
    <n v="0"/>
    <n v="0"/>
    <n v="0"/>
  </r>
  <r>
    <x v="1"/>
    <s v="1104820141218006"/>
    <n v="459.21751232000003"/>
    <n v="459.21751232000003"/>
    <n v="1.9915091017367275"/>
    <n v="9"/>
    <n v="15"/>
    <n v="6888.2626848"/>
    <n v="13718.037831932666"/>
  </r>
  <r>
    <x v="1"/>
    <s v="1104820141227012"/>
    <n v="735.74245023000003"/>
    <n v="735.74245023000003"/>
    <n v="2.2229944770203507"/>
    <n v="4"/>
    <n v="7"/>
    <n v="5150.1971516100002"/>
    <n v="11448.859823594972"/>
  </r>
  <r>
    <x v="1"/>
    <s v="1104820141227014"/>
    <n v="735.74245023000003"/>
    <n v="735.74245023000003"/>
    <n v="0"/>
    <n v="4"/>
    <n v="0"/>
    <n v="0"/>
    <n v="0"/>
  </r>
  <r>
    <x v="1"/>
    <s v="1104820141228001"/>
    <n v="2.7413575037000002"/>
    <n v="2.7413575037000002"/>
    <n v="1.0961873591682434"/>
    <n v="24"/>
    <n v="20.422466904"/>
    <n v="55.985282891345314"/>
    <n v="61.370359404950854"/>
  </r>
  <r>
    <x v="1"/>
    <s v="1104920140405002"/>
    <n v="127.36862524999999"/>
    <n v="127.36862524999999"/>
    <n v="0"/>
    <n v="9"/>
    <n v="0"/>
    <n v="0"/>
    <n v="0"/>
  </r>
  <r>
    <x v="1"/>
    <s v="1104920140405005"/>
    <n v="127.36862524999999"/>
    <n v="127.36862524999999"/>
    <n v="0"/>
    <n v="4"/>
    <n v="0"/>
    <n v="0"/>
    <n v="0"/>
  </r>
  <r>
    <x v="1"/>
    <s v="1104920140502010"/>
    <n v="7.4900510037999997"/>
    <n v="7.4900510037999997"/>
    <n v="0"/>
    <n v="6"/>
    <n v="0"/>
    <n v="0"/>
    <n v="0"/>
  </r>
  <r>
    <x v="1"/>
    <s v="1104920140503001"/>
    <n v="35.232548688999998"/>
    <n v="35.232548688999998"/>
    <n v="1.6534669663518902"/>
    <n v="36"/>
    <n v="31.774659878000001"/>
    <n v="1119.5022512280498"/>
    <n v="1851.059991162155"/>
  </r>
  <r>
    <x v="1"/>
    <s v="1104920140509005"/>
    <n v="57.636496956000002"/>
    <n v="57.636496956000002"/>
    <n v="0"/>
    <n v="9"/>
    <n v="0"/>
    <n v="0"/>
    <n v="0"/>
  </r>
  <r>
    <x v="1"/>
    <s v="1104920140509014"/>
    <n v="57.636496956000002"/>
    <n v="57.636496956000002"/>
    <n v="0"/>
    <n v="9"/>
    <n v="0"/>
    <n v="0"/>
    <n v="0"/>
  </r>
  <r>
    <x v="1"/>
    <s v="1104920140510003"/>
    <n v="317.32173190999998"/>
    <n v="317.32173190999998"/>
    <n v="0"/>
    <n v="4"/>
    <n v="0"/>
    <n v="0"/>
    <n v="0"/>
  </r>
  <r>
    <x v="1"/>
    <s v="1104920140519003"/>
    <n v="275.58789229000001"/>
    <n v="275.58789229000001"/>
    <n v="0"/>
    <n v="4"/>
    <n v="0"/>
    <n v="0"/>
    <n v="0"/>
  </r>
  <r>
    <x v="1"/>
    <s v="1104920140531001"/>
    <n v="202.44358965999999"/>
    <n v="202.44358965999999"/>
    <n v="0"/>
    <n v="4"/>
    <n v="0"/>
    <n v="0"/>
    <n v="0"/>
  </r>
  <r>
    <x v="1"/>
    <s v="1104920140531010"/>
    <n v="202.44358965999999"/>
    <n v="202.44358965999999"/>
    <n v="0"/>
    <n v="2"/>
    <n v="0"/>
    <n v="0"/>
    <n v="0"/>
  </r>
  <r>
    <x v="1"/>
    <s v="1104920140602003"/>
    <n v="282.77034213000002"/>
    <n v="282.77034213000002"/>
    <n v="0"/>
    <n v="4"/>
    <n v="0"/>
    <n v="0"/>
    <n v="0"/>
  </r>
  <r>
    <x v="1"/>
    <s v="1104920140719001"/>
    <n v="35.451290694999997"/>
    <n v="35.451290694999997"/>
    <n v="1.4991433828493055"/>
    <n v="6"/>
    <n v="6.7299441443000001"/>
    <n v="238.5852062206923"/>
    <n v="357.67343315148781"/>
  </r>
  <r>
    <x v="1"/>
    <s v="1104920140720005"/>
    <n v="348.68087477"/>
    <n v="348.68087477"/>
    <n v="0"/>
    <n v="1"/>
    <n v="0"/>
    <n v="0"/>
    <n v="0"/>
  </r>
  <r>
    <x v="1"/>
    <s v="1104920140723001"/>
    <n v="344.87156649000002"/>
    <n v="344.87156649000002"/>
    <n v="0"/>
    <n v="1"/>
    <n v="0"/>
    <n v="0"/>
    <n v="0"/>
  </r>
  <r>
    <x v="1"/>
    <s v="1104920140812001"/>
    <n v="159.65108950000001"/>
    <n v="159.65108950000001"/>
    <n v="0"/>
    <n v="6"/>
    <n v="0"/>
    <n v="0"/>
    <n v="0"/>
  </r>
  <r>
    <x v="1"/>
    <s v="1104920140812004"/>
    <n v="159.65108950000001"/>
    <n v="159.65108950000001"/>
    <n v="0"/>
    <n v="4"/>
    <n v="0"/>
    <n v="0"/>
    <n v="0"/>
  </r>
  <r>
    <x v="1"/>
    <s v="1104920140812006"/>
    <n v="159.65108950000001"/>
    <n v="159.65108950000001"/>
    <n v="0"/>
    <n v="4"/>
    <n v="0"/>
    <n v="0"/>
    <n v="0"/>
  </r>
  <r>
    <x v="1"/>
    <s v="1104920140818001"/>
    <n v="6.9572870229000001"/>
    <n v="6.9572870229000001"/>
    <n v="0"/>
    <n v="9"/>
    <n v="0"/>
    <n v="0"/>
    <n v="0"/>
  </r>
  <r>
    <x v="1"/>
    <s v="1104920140830005"/>
    <n v="11.250604501"/>
    <n v="11.250604501"/>
    <n v="1.5799795456450083"/>
    <n v="30"/>
    <n v="4.1500476285000003"/>
    <n v="46.690544528566477"/>
    <n v="73.770105330162494"/>
  </r>
  <r>
    <x v="1"/>
    <s v="1104920140903001"/>
    <n v="129.95864997999999"/>
    <n v="129.95864997999999"/>
    <n v="0"/>
    <n v="1"/>
    <n v="0"/>
    <n v="0"/>
    <n v="0"/>
  </r>
  <r>
    <x v="1"/>
    <s v="1104920140903008"/>
    <n v="129.95864997999999"/>
    <n v="129.95864997999999"/>
    <n v="0"/>
    <n v="4"/>
    <n v="0"/>
    <n v="0"/>
    <n v="0"/>
  </r>
  <r>
    <x v="1"/>
    <s v="1104920141006001"/>
    <n v="254.84676069"/>
    <n v="254.84676069"/>
    <n v="0"/>
    <n v="1"/>
    <n v="0"/>
    <n v="0"/>
    <n v="0"/>
  </r>
  <r>
    <x v="1"/>
    <s v="1104920141006002"/>
    <n v="254.84676069"/>
    <n v="254.84676069"/>
    <n v="0"/>
    <n v="2"/>
    <n v="0"/>
    <n v="0"/>
    <n v="0"/>
  </r>
  <r>
    <x v="1"/>
    <s v="1104920141006010"/>
    <n v="254.84676069"/>
    <n v="254.84676069"/>
    <n v="0"/>
    <n v="2"/>
    <n v="0"/>
    <n v="0"/>
    <n v="0"/>
  </r>
  <r>
    <x v="1"/>
    <s v="1104920141006013"/>
    <n v="254.84676069"/>
    <n v="254.84676069"/>
    <n v="0"/>
    <n v="4"/>
    <n v="0"/>
    <n v="0"/>
    <n v="0"/>
  </r>
  <r>
    <x v="1"/>
    <s v="1104920141014005"/>
    <n v="215.48702547000002"/>
    <n v="215.48702547000002"/>
    <n v="0"/>
    <n v="9"/>
    <n v="0"/>
    <n v="0"/>
    <n v="0"/>
  </r>
  <r>
    <x v="1"/>
    <s v="1104920141014014"/>
    <n v="215.48702546999999"/>
    <n v="215.48702546999999"/>
    <n v="0"/>
    <n v="2"/>
    <n v="0"/>
    <n v="0"/>
    <n v="0"/>
  </r>
  <r>
    <x v="1"/>
    <s v="1104920141014016"/>
    <n v="215.48702546999999"/>
    <n v="215.48702546999999"/>
    <n v="0"/>
    <n v="2"/>
    <n v="0"/>
    <n v="0"/>
    <n v="0"/>
  </r>
  <r>
    <x v="1"/>
    <s v="1104920141025024"/>
    <n v="176.28676274"/>
    <n v="176.28676274"/>
    <n v="0"/>
    <n v="8"/>
    <n v="0"/>
    <n v="0"/>
    <n v="0"/>
  </r>
  <r>
    <x v="1"/>
    <s v="1104920141026007"/>
    <n v="207.91429092999999"/>
    <n v="207.91429092999999"/>
    <n v="0"/>
    <n v="3"/>
    <n v="0"/>
    <n v="0"/>
    <n v="0"/>
  </r>
  <r>
    <x v="1"/>
    <s v="1104920141026010"/>
    <n v="207.91429092999999"/>
    <n v="207.91429092999999"/>
    <n v="0"/>
    <n v="3"/>
    <n v="0"/>
    <n v="0"/>
    <n v="0"/>
  </r>
  <r>
    <x v="1"/>
    <s v="1104920141026019"/>
    <n v="207.91429092999996"/>
    <n v="207.91429092999996"/>
    <n v="0"/>
    <n v="25"/>
    <n v="0"/>
    <n v="0"/>
    <n v="0"/>
  </r>
  <r>
    <x v="1"/>
    <s v="1104920141026024"/>
    <n v="207.91429092999999"/>
    <n v="207.91429092999999"/>
    <n v="0"/>
    <n v="3"/>
    <n v="0"/>
    <n v="0"/>
    <n v="0"/>
  </r>
  <r>
    <x v="1"/>
    <s v="1104920141117001"/>
    <n v="182.53573041000001"/>
    <n v="182.53573041000001"/>
    <n v="0"/>
    <n v="4"/>
    <n v="0"/>
    <n v="0"/>
    <n v="0"/>
  </r>
  <r>
    <x v="1"/>
    <s v="1104920141117003"/>
    <n v="182.53573041000001"/>
    <n v="182.53573041000001"/>
    <n v="0"/>
    <n v="4"/>
    <n v="0"/>
    <n v="0"/>
    <n v="0"/>
  </r>
  <r>
    <x v="1"/>
    <s v="1104920141117005"/>
    <n v="182.53573041000001"/>
    <n v="182.53573041000001"/>
    <n v="0"/>
    <n v="4"/>
    <n v="0"/>
    <n v="0"/>
    <n v="0"/>
  </r>
  <r>
    <x v="1"/>
    <s v="1104920141215001"/>
    <n v="1381.8325718000001"/>
    <n v="1381.8325718000001"/>
    <n v="0"/>
    <n v="4"/>
    <n v="0"/>
    <n v="0"/>
    <n v="0"/>
  </r>
  <r>
    <x v="1"/>
    <s v="1105220140223005"/>
    <n v="1291.4319831"/>
    <n v="1291.4319831"/>
    <n v="0"/>
    <n v="2"/>
    <n v="0"/>
    <n v="0"/>
    <n v="0"/>
  </r>
  <r>
    <x v="1"/>
    <s v="1105220140410001"/>
    <n v="815.63439717999995"/>
    <n v="815.63439717999995"/>
    <n v="0"/>
    <n v="2"/>
    <n v="0"/>
    <n v="0"/>
    <n v="0"/>
  </r>
  <r>
    <x v="1"/>
    <s v="1105220140410003"/>
    <n v="407.81719858999998"/>
    <n v="407.81719858999998"/>
    <n v="0"/>
    <n v="4"/>
    <n v="0"/>
    <n v="0"/>
    <n v="0"/>
  </r>
  <r>
    <x v="1"/>
    <s v="1105220140504013"/>
    <n v="73.725163166000002"/>
    <n v="73.725163166000002"/>
    <n v="0"/>
    <n v="6"/>
    <n v="0"/>
    <n v="0"/>
    <n v="0"/>
  </r>
  <r>
    <x v="1"/>
    <s v="1105220140523001"/>
    <n v="548.81275058000006"/>
    <n v="548.81275058000006"/>
    <n v="0"/>
    <n v="3"/>
    <n v="0"/>
    <n v="0"/>
    <n v="0"/>
  </r>
  <r>
    <x v="1"/>
    <s v="1105220140523002"/>
    <n v="373.02042074000002"/>
    <n v="373.02042074000002"/>
    <n v="0"/>
    <n v="2"/>
    <n v="0"/>
    <n v="0"/>
    <n v="0"/>
  </r>
  <r>
    <x v="1"/>
    <s v="1105220140528006"/>
    <n v="222.25725739999999"/>
    <n v="222.25725739999999"/>
    <n v="1.5466242268360908"/>
    <n v="9"/>
    <n v="2"/>
    <n v="444.51451479999997"/>
    <n v="687.49691776996997"/>
  </r>
  <r>
    <x v="1"/>
    <s v="1105220140610001"/>
    <n v="22.031533632000002"/>
    <n v="22.031533632000002"/>
    <n v="1.7416518712673068"/>
    <n v="9"/>
    <n v="13.018459724"/>
    <n v="286.81663324614345"/>
    <n v="499.53472600373459"/>
  </r>
  <r>
    <x v="1"/>
    <s v="1105220140630004"/>
    <n v="987.89933427999995"/>
    <n v="987.89933427999995"/>
    <n v="0"/>
    <n v="1"/>
    <n v="0"/>
    <n v="0"/>
    <n v="0"/>
  </r>
  <r>
    <x v="1"/>
    <s v="1105220140711001"/>
    <n v="143.42603242999999"/>
    <n v="143.42603242999999"/>
    <n v="1.2597843553252317"/>
    <n v="18"/>
    <n v="16.746578183"/>
    <n v="2401.8952655664884"/>
    <n v="3025.8700786904046"/>
  </r>
  <r>
    <x v="1"/>
    <s v="1105220140815001"/>
    <n v="370.85094062000002"/>
    <n v="370.85094062000002"/>
    <n v="0"/>
    <n v="9"/>
    <n v="0"/>
    <n v="0"/>
    <n v="0"/>
  </r>
  <r>
    <x v="1"/>
    <s v="1105220140817001"/>
    <n v="44.217336641000003"/>
    <n v="44.217336641000003"/>
    <n v="1.2958146511229924"/>
    <n v="2"/>
    <n v="1.3080191913000001"/>
    <n v="57.837124914600686"/>
    <n v="74.946193843170221"/>
  </r>
  <r>
    <x v="1"/>
    <s v="1105220140817002"/>
    <n v="37.204524931999998"/>
    <n v="37.204524931999998"/>
    <n v="0"/>
    <n v="2"/>
    <n v="0"/>
    <n v="0"/>
    <n v="0"/>
  </r>
  <r>
    <x v="1"/>
    <s v="1105220140817006"/>
    <n v="37.204524931999998"/>
    <n v="37.204524931999998"/>
    <n v="0"/>
    <n v="4"/>
    <n v="0"/>
    <n v="0"/>
    <n v="0"/>
  </r>
  <r>
    <x v="1"/>
    <s v="1105220140818005"/>
    <n v="406.42381064"/>
    <n v="406.42381064"/>
    <n v="0"/>
    <n v="1"/>
    <n v="0"/>
    <n v="0"/>
    <n v="0"/>
  </r>
  <r>
    <x v="1"/>
    <s v="1105220141019001"/>
    <n v="1378.4454152999999"/>
    <n v="1378.4454152999999"/>
    <n v="0"/>
    <n v="1"/>
    <n v="0"/>
    <n v="0"/>
    <n v="0"/>
  </r>
  <r>
    <x v="1"/>
    <s v="1105220141019003"/>
    <n v="1378.4454152999999"/>
    <n v="1378.4454152999999"/>
    <n v="0"/>
    <n v="1"/>
    <n v="0"/>
    <n v="0"/>
    <n v="0"/>
  </r>
  <r>
    <x v="1"/>
    <s v="1105220141025008"/>
    <n v="611.10805786000003"/>
    <n v="611.10805786000003"/>
    <n v="2.3148537529412145"/>
    <n v="2"/>
    <n v="3"/>
    <n v="1833.3241735800002"/>
    <n v="4243.8773435695139"/>
  </r>
  <r>
    <x v="1"/>
    <s v="1105220141025014"/>
    <n v="343.45077844000002"/>
    <n v="343.45077844000002"/>
    <n v="0"/>
    <n v="1"/>
    <n v="0"/>
    <n v="0"/>
    <n v="0"/>
  </r>
  <r>
    <x v="1"/>
    <s v="1105920140113006"/>
    <n v="132.22098839"/>
    <n v="132.22098839"/>
    <n v="0"/>
    <n v="1"/>
    <n v="0"/>
    <n v="0"/>
    <n v="0"/>
  </r>
  <r>
    <x v="1"/>
    <s v="1105920140209010"/>
    <n v="638.67555856000001"/>
    <n v="638.67555856000001"/>
    <n v="1.4330047042017042"/>
    <n v="2"/>
    <n v="2"/>
    <n v="1277.35111712"/>
    <n v="1830.4501597502622"/>
  </r>
  <r>
    <x v="1"/>
    <s v="1105920140321002"/>
    <n v="270.10872045999997"/>
    <n v="270.10872045999997"/>
    <n v="0"/>
    <n v="1"/>
    <n v="0"/>
    <n v="0"/>
    <n v="0"/>
  </r>
  <r>
    <x v="1"/>
    <s v="1105920140503002"/>
    <n v="139.96861731000001"/>
    <n v="139.96861731000001"/>
    <n v="0"/>
    <n v="2"/>
    <n v="0"/>
    <n v="0"/>
    <n v="0"/>
  </r>
  <r>
    <x v="1"/>
    <s v="1105920140503004"/>
    <n v="139.96861731000001"/>
    <n v="139.96861731000001"/>
    <n v="0"/>
    <n v="1"/>
    <n v="0"/>
    <n v="0"/>
    <n v="0"/>
  </r>
  <r>
    <x v="1"/>
    <s v="1105920140503008"/>
    <n v="45.758971262999999"/>
    <n v="45.758971262999999"/>
    <n v="1.4330047042017042"/>
    <n v="16"/>
    <n v="1"/>
    <n v="45.758971262999999"/>
    <n v="65.572821079309591"/>
  </r>
  <r>
    <x v="1"/>
    <s v="1105920140503012"/>
    <n v="139.96861731000001"/>
    <n v="139.96861731000001"/>
    <n v="0"/>
    <n v="9"/>
    <n v="0"/>
    <n v="0"/>
    <n v="0"/>
  </r>
  <r>
    <x v="1"/>
    <s v="1105920140503020"/>
    <n v="45.758971262999999"/>
    <n v="45.758971262999999"/>
    <n v="0"/>
    <n v="16"/>
    <n v="0"/>
    <n v="0"/>
    <n v="0"/>
  </r>
  <r>
    <x v="1"/>
    <s v="1105920140508009"/>
    <n v="289.07197638000002"/>
    <n v="289.07197638000002"/>
    <n v="0"/>
    <n v="4"/>
    <n v="0"/>
    <n v="0"/>
    <n v="0"/>
  </r>
  <r>
    <x v="1"/>
    <s v="1105920140508011"/>
    <n v="220.76066753000001"/>
    <n v="220.76066753000001"/>
    <n v="0"/>
    <n v="3"/>
    <n v="0"/>
    <n v="0"/>
    <n v="0"/>
  </r>
  <r>
    <x v="1"/>
    <s v="1105920140524005"/>
    <n v="1150.5371402000001"/>
    <n v="1150.5371402000001"/>
    <n v="0"/>
    <n v="3"/>
    <n v="0"/>
    <n v="0"/>
    <n v="0"/>
  </r>
  <r>
    <x v="1"/>
    <s v="1105920140617015"/>
    <n v="999.51795442000002"/>
    <n v="999.51795442000002"/>
    <n v="0"/>
    <n v="2"/>
    <n v="0"/>
    <n v="0"/>
    <n v="0"/>
  </r>
  <r>
    <x v="1"/>
    <s v="1105920140625011"/>
    <n v="687.18429744000002"/>
    <n v="687.18429744000002"/>
    <n v="0"/>
    <n v="1"/>
    <n v="0"/>
    <n v="0"/>
    <n v="0"/>
  </r>
  <r>
    <x v="1"/>
    <s v="1105920140628004"/>
    <n v="1048.5819616000001"/>
    <n v="1048.5819616000001"/>
    <n v="0"/>
    <n v="9"/>
    <n v="0"/>
    <n v="0"/>
    <n v="0"/>
  </r>
  <r>
    <x v="1"/>
    <s v="1105920140628011"/>
    <n v="913.58249106999995"/>
    <n v="913.58249106999995"/>
    <n v="0"/>
    <n v="4"/>
    <n v="0"/>
    <n v="0"/>
    <n v="0"/>
  </r>
  <r>
    <x v="1"/>
    <s v="1105920140711004"/>
    <n v="394.40638404999999"/>
    <n v="394.40638404999999"/>
    <n v="0"/>
    <n v="16"/>
    <n v="0"/>
    <n v="0"/>
    <n v="0"/>
  </r>
  <r>
    <x v="1"/>
    <s v="1105920140712011"/>
    <n v="399.37422565999998"/>
    <n v="399.37422565999998"/>
    <n v="0"/>
    <n v="1"/>
    <n v="0"/>
    <n v="0"/>
    <n v="0"/>
  </r>
  <r>
    <x v="1"/>
    <s v="1105920140712012"/>
    <n v="399.37422565999998"/>
    <n v="399.37422565999998"/>
    <n v="0"/>
    <n v="1"/>
    <n v="0"/>
    <n v="0"/>
    <n v="0"/>
  </r>
  <r>
    <x v="1"/>
    <s v="1105920140712013"/>
    <n v="399.37422565999998"/>
    <n v="399.37422565999998"/>
    <n v="0"/>
    <n v="1"/>
    <n v="0"/>
    <n v="0"/>
    <n v="0"/>
  </r>
  <r>
    <x v="1"/>
    <s v="1105920140712014"/>
    <n v="399.37422565999998"/>
    <n v="399.37422565999998"/>
    <n v="0"/>
    <n v="1"/>
    <n v="0"/>
    <n v="0"/>
    <n v="0"/>
  </r>
  <r>
    <x v="1"/>
    <s v="1105920140713012"/>
    <n v="151.13790849"/>
    <n v="151.13790849"/>
    <n v="0"/>
    <n v="4"/>
    <n v="0"/>
    <n v="0"/>
    <n v="0"/>
  </r>
  <r>
    <x v="1"/>
    <s v="1105920140713014"/>
    <n v="151.13790849"/>
    <n v="151.13790849"/>
    <n v="0"/>
    <n v="1"/>
    <n v="0"/>
    <n v="0"/>
    <n v="0"/>
  </r>
  <r>
    <x v="1"/>
    <s v="1105920140713041"/>
    <n v="151.13790849"/>
    <n v="151.13790849"/>
    <n v="1.9290447941176789"/>
    <n v="9"/>
    <n v="2.1802299424"/>
    <n v="329.51539352160916"/>
    <n v="635.64995445449847"/>
  </r>
  <r>
    <x v="1"/>
    <s v="1105920140713049"/>
    <n v="151.13790849"/>
    <n v="151.13790849"/>
    <n v="1.8959754548061258"/>
    <n v="4"/>
    <n v="5.4505748560000002"/>
    <n v="823.78848380402292"/>
    <n v="1561.8827452443811"/>
  </r>
  <r>
    <x v="1"/>
    <s v="1105920140806010"/>
    <n v="4.8108127578"/>
    <n v="4.8108127578"/>
    <n v="0"/>
    <n v="16"/>
    <n v="0"/>
    <n v="0"/>
    <n v="0"/>
  </r>
  <r>
    <x v="1"/>
    <s v="1105920140809001"/>
    <n v="455.49502680000001"/>
    <n v="455.49502680000001"/>
    <n v="0"/>
    <n v="1"/>
    <n v="0"/>
    <n v="0"/>
    <n v="0"/>
  </r>
  <r>
    <x v="1"/>
    <s v="1105920140809002"/>
    <n v="455.49502680000001"/>
    <n v="455.49502680000001"/>
    <n v="0"/>
    <n v="1"/>
    <n v="0"/>
    <n v="0"/>
    <n v="0"/>
  </r>
  <r>
    <x v="1"/>
    <s v="1105920140813001"/>
    <n v="6.2856555251000001"/>
    <n v="6.2856555251000001"/>
    <n v="0"/>
    <n v="5"/>
    <n v="0"/>
    <n v="0"/>
    <n v="0"/>
  </r>
  <r>
    <x v="1"/>
    <s v="1105920140813006"/>
    <n v="8.455440158"/>
    <n v="8.455440158"/>
    <n v="0"/>
    <n v="12"/>
    <n v="0"/>
    <n v="0"/>
    <n v="0"/>
  </r>
  <r>
    <x v="1"/>
    <s v="1105920140820009"/>
    <n v="237.46925342"/>
    <n v="237.46925342"/>
    <n v="0"/>
    <n v="4"/>
    <n v="0"/>
    <n v="0"/>
    <n v="0"/>
  </r>
  <r>
    <x v="1"/>
    <s v="1105920140822003"/>
    <n v="292.28229288"/>
    <n v="292.28229288"/>
    <n v="0"/>
    <n v="4"/>
    <n v="0"/>
    <n v="0"/>
    <n v="0"/>
  </r>
  <r>
    <x v="1"/>
    <s v="1105920140823002"/>
    <n v="41.955332161000001"/>
    <n v="41.955332161000001"/>
    <n v="0"/>
    <n v="4"/>
    <n v="0"/>
    <n v="0"/>
    <n v="0"/>
  </r>
  <r>
    <x v="1"/>
    <s v="1105920140824001"/>
    <n v="182.82825890999999"/>
    <n v="182.82825890999999"/>
    <n v="0"/>
    <n v="4"/>
    <n v="0"/>
    <n v="0"/>
    <n v="0"/>
  </r>
  <r>
    <x v="1"/>
    <s v="1105920140824004"/>
    <n v="106.50998607"/>
    <n v="106.50998607"/>
    <n v="0"/>
    <n v="2"/>
    <n v="0"/>
    <n v="0"/>
    <n v="0"/>
  </r>
  <r>
    <x v="1"/>
    <s v="1105920140831001"/>
    <n v="14.762549648"/>
    <n v="14.762549648"/>
    <n v="0"/>
    <n v="16"/>
    <n v="0"/>
    <n v="0"/>
    <n v="0"/>
  </r>
  <r>
    <x v="1"/>
    <s v="1105920140831008"/>
    <n v="37.414911494999998"/>
    <n v="37.414911494999998"/>
    <n v="2.3148537529412145"/>
    <n v="2"/>
    <n v="3"/>
    <n v="112.244734485"/>
    <n v="259.8301448704924"/>
  </r>
  <r>
    <x v="1"/>
    <s v="1105920140831011"/>
    <n v="48.249708902999998"/>
    <n v="48.249708902999998"/>
    <n v="0"/>
    <n v="10"/>
    <n v="0"/>
    <n v="0"/>
    <n v="0"/>
  </r>
  <r>
    <x v="1"/>
    <s v="1105920140831013"/>
    <n v="37.414911494999998"/>
    <n v="37.414911494999998"/>
    <n v="2.0117181424370081"/>
    <n v="9"/>
    <n v="4"/>
    <n v="149.65964597999999"/>
    <n v="301.07302500866581"/>
  </r>
  <r>
    <x v="1"/>
    <s v="1105920140905002"/>
    <n v="1134.5428095"/>
    <n v="1134.5428095"/>
    <n v="0"/>
    <n v="1"/>
    <n v="0"/>
    <n v="0"/>
    <n v="0"/>
  </r>
  <r>
    <x v="1"/>
    <s v="1105920140913002"/>
    <n v="1446.1621414000001"/>
    <n v="1446.1621414000001"/>
    <n v="0"/>
    <n v="1"/>
    <n v="0"/>
    <n v="0"/>
    <n v="0"/>
  </r>
  <r>
    <x v="1"/>
    <s v="1105920140913003"/>
    <n v="1446.1621414000001"/>
    <n v="1446.1621414000001"/>
    <n v="0"/>
    <n v="1"/>
    <n v="0"/>
    <n v="0"/>
    <n v="0"/>
  </r>
  <r>
    <x v="1"/>
    <s v="1105920141003001"/>
    <n v="41.324782310000003"/>
    <n v="41.324782310000003"/>
    <n v="0"/>
    <n v="8"/>
    <n v="0"/>
    <n v="0"/>
    <n v="0"/>
  </r>
  <r>
    <x v="1"/>
    <s v="1105920141003003"/>
    <n v="207.70923744999999"/>
    <n v="207.70923744999999"/>
    <n v="0"/>
    <n v="4"/>
    <n v="0"/>
    <n v="0"/>
    <n v="0"/>
  </r>
  <r>
    <x v="1"/>
    <s v="1105920141003008"/>
    <n v="207.70923744999999"/>
    <n v="207.70923744999999"/>
    <n v="0"/>
    <n v="4"/>
    <n v="0"/>
    <n v="0"/>
    <n v="0"/>
  </r>
  <r>
    <x v="1"/>
    <s v="1105920141021001"/>
    <n v="439.55497185000002"/>
    <n v="439.55497185000002"/>
    <n v="0"/>
    <n v="4"/>
    <n v="0"/>
    <n v="0"/>
    <n v="0"/>
  </r>
  <r>
    <x v="1"/>
    <s v="1105920141021008"/>
    <n v="439.55497185000002"/>
    <n v="439.55497185000002"/>
    <n v="0"/>
    <n v="4"/>
    <n v="0"/>
    <n v="0"/>
    <n v="0"/>
  </r>
  <r>
    <x v="1"/>
    <s v="1105920141021015"/>
    <n v="439.55497185000002"/>
    <n v="439.55497185000002"/>
    <n v="0"/>
    <n v="2"/>
    <n v="0"/>
    <n v="0"/>
    <n v="0"/>
  </r>
  <r>
    <x v="1"/>
    <s v="1105920141021019"/>
    <n v="439.55497185000002"/>
    <n v="439.55497185000002"/>
    <n v="0"/>
    <n v="1"/>
    <n v="0"/>
    <n v="0"/>
    <n v="0"/>
  </r>
  <r>
    <x v="1"/>
    <s v="1105920141022008"/>
    <n v="202.5298315"/>
    <n v="202.5298315"/>
    <n v="0"/>
    <n v="2"/>
    <n v="0"/>
    <n v="0"/>
    <n v="0"/>
  </r>
  <r>
    <x v="1"/>
    <s v="1105920141102005"/>
    <n v="583.05778587999998"/>
    <n v="583.05778587999998"/>
    <n v="0"/>
    <n v="1"/>
    <n v="0"/>
    <n v="0"/>
    <n v="0"/>
  </r>
  <r>
    <x v="1"/>
    <s v="1105920141105005"/>
    <n v="1506.842797"/>
    <n v="1506.842797"/>
    <n v="0"/>
    <n v="1"/>
    <n v="0"/>
    <n v="0"/>
    <n v="0"/>
  </r>
  <r>
    <x v="1"/>
    <s v="1105920141105006"/>
    <n v="1506.842797"/>
    <n v="1506.842797"/>
    <n v="0"/>
    <n v="1"/>
    <n v="0"/>
    <n v="0"/>
    <n v="0"/>
  </r>
  <r>
    <x v="1"/>
    <s v="1105920141116003"/>
    <n v="320.97269649999998"/>
    <n v="320.97269649999998"/>
    <n v="0"/>
    <n v="1"/>
    <n v="0"/>
    <n v="0"/>
    <n v="0"/>
  </r>
  <r>
    <x v="1"/>
    <s v="1105920141219005"/>
    <n v="82.455161132000001"/>
    <n v="82.455161132000001"/>
    <n v="0"/>
    <n v="1"/>
    <n v="0"/>
    <n v="0"/>
    <n v="0"/>
  </r>
  <r>
    <x v="1"/>
    <s v="1105920141219008"/>
    <n v="93.446357886000001"/>
    <n v="93.446357886000001"/>
    <n v="2.5904315806723117"/>
    <n v="6"/>
    <n v="2"/>
    <n v="186.892715772"/>
    <n v="484.13279313340303"/>
  </r>
  <r>
    <x v="1"/>
    <s v="1106220140409001"/>
    <n v="46.920886360999994"/>
    <n v="46.920886360999994"/>
    <n v="0"/>
    <n v="36"/>
    <n v="0"/>
    <n v="0"/>
    <n v="0"/>
  </r>
  <r>
    <x v="1"/>
    <s v="1106220140412001"/>
    <n v="60.134623738000009"/>
    <n v="60.134623738000009"/>
    <n v="1.1757987316526803"/>
    <n v="36"/>
    <n v="12"/>
    <n v="721.61548485600008"/>
    <n v="848.47457183461881"/>
  </r>
  <r>
    <x v="1"/>
    <s v="1106220140417001"/>
    <n v="631.82458113999996"/>
    <n v="631.82458113999996"/>
    <n v="0"/>
    <n v="1"/>
    <n v="0"/>
    <n v="0"/>
    <n v="0"/>
  </r>
  <r>
    <x v="1"/>
    <s v="1106220140423007"/>
    <n v="348.03410014000002"/>
    <n v="348.03410014000002"/>
    <n v="0"/>
    <n v="3"/>
    <n v="0"/>
    <n v="0"/>
    <n v="0"/>
  </r>
  <r>
    <x v="1"/>
    <s v="1106220140426002"/>
    <n v="1421.6834124"/>
    <n v="1421.6834124"/>
    <n v="1.4175956581162656"/>
    <n v="8"/>
    <n v="3"/>
    <n v="4265.0502372000001"/>
    <n v="6046.1166979024692"/>
  </r>
  <r>
    <x v="1"/>
    <s v="1106220140502001"/>
    <n v="2.4477591576000002"/>
    <n v="2.4477591576000002"/>
    <n v="1.6259091836160056"/>
    <n v="36"/>
    <n v="5.4387480144999998"/>
    <n v="13.312745258371192"/>
    <n v="21.645314774726156"/>
  </r>
  <r>
    <x v="1"/>
    <s v="1106220140506003"/>
    <n v="1275.8382537"/>
    <n v="1275.8382537"/>
    <n v="0"/>
    <n v="4"/>
    <n v="0"/>
    <n v="0"/>
    <n v="0"/>
  </r>
  <r>
    <x v="1"/>
    <s v="1106220140507002"/>
    <n v="454.81624715999999"/>
    <n v="454.81624715999999"/>
    <n v="0"/>
    <n v="2"/>
    <n v="0"/>
    <n v="0"/>
    <n v="0"/>
  </r>
  <r>
    <x v="1"/>
    <s v="1106220140616007"/>
    <n v="612.97276506000003"/>
    <n v="612.97276506000003"/>
    <n v="0"/>
    <n v="4"/>
    <n v="0"/>
    <n v="0"/>
    <n v="0"/>
  </r>
  <r>
    <x v="1"/>
    <s v="1106220140616013"/>
    <n v="891.07179786999995"/>
    <n v="891.07179786999995"/>
    <n v="0"/>
    <n v="1"/>
    <n v="0"/>
    <n v="0"/>
    <n v="0"/>
  </r>
  <r>
    <x v="1"/>
    <s v="1106220140707005"/>
    <n v="60.504265578999998"/>
    <n v="60.504265578999998"/>
    <n v="0"/>
    <n v="24"/>
    <n v="0"/>
    <n v="0"/>
    <n v="0"/>
  </r>
  <r>
    <x v="1"/>
    <s v="1106220140711001"/>
    <n v="65.117912713999999"/>
    <n v="65.117912713999999"/>
    <n v="1.2419374102900516"/>
    <n v="36"/>
    <n v="17.059717098"/>
    <n v="1110.8931689130973"/>
    <n v="1379.6597853088408"/>
  </r>
  <r>
    <x v="1"/>
    <s v="1106220140719004"/>
    <n v="199.14293243"/>
    <n v="199.14293243"/>
    <n v="0"/>
    <n v="1"/>
    <n v="0"/>
    <n v="0"/>
    <n v="0"/>
  </r>
  <r>
    <x v="1"/>
    <s v="1106220140719006"/>
    <n v="199.14293243"/>
    <n v="199.14293243"/>
    <n v="0"/>
    <n v="1"/>
    <n v="0"/>
    <n v="0"/>
    <n v="0"/>
  </r>
  <r>
    <x v="1"/>
    <s v="1106220140719010"/>
    <n v="199.14293243"/>
    <n v="199.14293243"/>
    <n v="0"/>
    <n v="1"/>
    <n v="0"/>
    <n v="0"/>
    <n v="0"/>
  </r>
  <r>
    <x v="1"/>
    <s v="1106220140724001"/>
    <n v="40.353660955000002"/>
    <n v="40.353660955000002"/>
    <n v="1.2125424420168269"/>
    <n v="25"/>
    <n v="1"/>
    <n v="40.353660955000002"/>
    <n v="48.930526598694783"/>
  </r>
  <r>
    <x v="1"/>
    <s v="1106220140728001"/>
    <n v="30.950003937999998"/>
    <n v="30.950003937999998"/>
    <n v="0"/>
    <n v="8"/>
    <n v="0"/>
    <n v="0"/>
    <n v="0"/>
  </r>
  <r>
    <x v="1"/>
    <s v="1106220140816001"/>
    <n v="113.7045251"/>
    <n v="113.7045251"/>
    <n v="0"/>
    <n v="16"/>
    <n v="0"/>
    <n v="0"/>
    <n v="0"/>
  </r>
  <r>
    <x v="1"/>
    <s v="1106220140820001"/>
    <n v="62.700376728000002"/>
    <n v="62.700376728000002"/>
    <n v="1.4330047042017042"/>
    <n v="16"/>
    <n v="1"/>
    <n v="62.700376728000002"/>
    <n v="89.849934806443059"/>
  </r>
  <r>
    <x v="1"/>
    <s v="1106220140821001"/>
    <n v="81.289750063"/>
    <n v="81.289750063"/>
    <n v="0"/>
    <n v="9"/>
    <n v="0"/>
    <n v="0"/>
    <n v="0"/>
  </r>
  <r>
    <x v="1"/>
    <s v="1106220140827001"/>
    <n v="11.787449136999999"/>
    <n v="11.787449136999999"/>
    <n v="0"/>
    <n v="2"/>
    <n v="0"/>
    <n v="0"/>
    <n v="0"/>
  </r>
  <r>
    <x v="1"/>
    <s v="1106220141007001"/>
    <n v="10.83169674"/>
    <n v="10.83169674"/>
    <n v="0"/>
    <n v="30"/>
    <n v="0"/>
    <n v="0"/>
    <n v="0"/>
  </r>
  <r>
    <x v="1"/>
    <s v="1106420141006005"/>
    <n v="182.53612387000001"/>
    <n v="182.53612387000001"/>
    <n v="0"/>
    <n v="4"/>
    <n v="0"/>
    <n v="0"/>
    <n v="0"/>
  </r>
  <r>
    <x v="1"/>
    <s v="1108120140115001"/>
    <n v="618.84108670000001"/>
    <n v="618.84108670000001"/>
    <n v="0"/>
    <n v="1"/>
    <n v="0"/>
    <n v="0"/>
    <n v="0"/>
  </r>
  <r>
    <x v="1"/>
    <s v="1108120140401001"/>
    <n v="514.81920616000002"/>
    <n v="514.81920616000002"/>
    <n v="0"/>
    <n v="4"/>
    <n v="0"/>
    <n v="0"/>
    <n v="0"/>
  </r>
  <r>
    <x v="1"/>
    <s v="1108120140401005"/>
    <n v="622.85837385000002"/>
    <n v="622.85837385000002"/>
    <n v="1.4074499260205808"/>
    <n v="9"/>
    <n v="2"/>
    <n v="1245.7167477"/>
    <n v="1753.2839443929636"/>
  </r>
  <r>
    <x v="1"/>
    <s v="1108120140417001"/>
    <n v="549.40274331000001"/>
    <n v="549.40274331000001"/>
    <n v="0"/>
    <n v="9"/>
    <n v="0"/>
    <n v="0"/>
    <n v="0"/>
  </r>
  <r>
    <x v="1"/>
    <s v="1108120140615011"/>
    <n v="420.76053798999999"/>
    <n v="420.76053798999999"/>
    <n v="0"/>
    <n v="1"/>
    <n v="0"/>
    <n v="0"/>
    <n v="0"/>
  </r>
  <r>
    <x v="1"/>
    <s v="1108120140621001"/>
    <n v="13.855922241"/>
    <n v="13.855922241"/>
    <n v="0"/>
    <n v="6"/>
    <n v="0"/>
    <n v="0"/>
    <n v="0"/>
  </r>
  <r>
    <x v="1"/>
    <s v="1108120140621005"/>
    <n v="13.855922241"/>
    <n v="13.855922241"/>
    <n v="1.5432358353172215"/>
    <n v="24"/>
    <n v="3.8211057747999999"/>
    <n v="52.944944490264859"/>
    <n v="81.706535636257811"/>
  </r>
  <r>
    <x v="1"/>
    <s v="1108120140706001"/>
    <n v="27.314194988000001"/>
    <n v="27.314194988000001"/>
    <n v="1.2125424419540509"/>
    <n v="16"/>
    <n v="1.2291682637000001"/>
    <n v="33.573741627763205"/>
    <n v="40.709586658862371"/>
  </r>
  <r>
    <x v="1"/>
    <s v="1108120140711006"/>
    <n v="190.24029415000001"/>
    <n v="190.24029415000001"/>
    <n v="0"/>
    <n v="16"/>
    <n v="0"/>
    <n v="0"/>
    <n v="0"/>
  </r>
  <r>
    <x v="1"/>
    <s v="1108120140711013"/>
    <n v="190.24029415000004"/>
    <n v="190.24029415000004"/>
    <n v="0"/>
    <n v="9"/>
    <n v="0"/>
    <n v="0"/>
    <n v="0"/>
  </r>
  <r>
    <x v="1"/>
    <s v="1108120140711018"/>
    <n v="190.24029415000001"/>
    <n v="190.24029415000001"/>
    <n v="0"/>
    <n v="4"/>
    <n v="0"/>
    <n v="0"/>
    <n v="0"/>
  </r>
  <r>
    <x v="1"/>
    <s v="1108120140725005"/>
    <n v="30.965050541"/>
    <n v="30.965050541"/>
    <n v="1.1390550213154105"/>
    <n v="25"/>
    <n v="3.4178495044999999"/>
    <n v="105.8338826483743"/>
    <n v="120.55061545593664"/>
  </r>
  <r>
    <x v="1"/>
    <s v="1108120140727008"/>
    <n v="687.34154625999997"/>
    <n v="687.34154625999997"/>
    <n v="1.4330047042773666"/>
    <n v="4"/>
    <n v="1.0198151681000001"/>
    <n v="700.96133454125584"/>
    <n v="1004.4808899141606"/>
  </r>
  <r>
    <x v="1"/>
    <s v="1108120140824009"/>
    <n v="124.67029801"/>
    <n v="124.67029801"/>
    <n v="0"/>
    <n v="4"/>
    <n v="0"/>
    <n v="0"/>
    <n v="0"/>
  </r>
  <r>
    <x v="1"/>
    <s v="1108120140824011"/>
    <n v="124.67029801"/>
    <n v="124.67029801"/>
    <n v="0"/>
    <n v="6"/>
    <n v="0"/>
    <n v="0"/>
    <n v="0"/>
  </r>
  <r>
    <x v="1"/>
    <s v="1108120140824014"/>
    <n v="124.67029801"/>
    <n v="124.67029801"/>
    <n v="0"/>
    <n v="6"/>
    <n v="0"/>
    <n v="0"/>
    <n v="0"/>
  </r>
  <r>
    <x v="1"/>
    <s v="1108720140113001"/>
    <n v="2129.4369081999998"/>
    <n v="2129.4369081999998"/>
    <n v="0"/>
    <n v="1"/>
    <n v="0"/>
    <n v="0"/>
    <n v="0"/>
  </r>
  <r>
    <x v="1"/>
    <s v="1108720140504024"/>
    <n v="103.26238651"/>
    <n v="103.26238651"/>
    <n v="0"/>
    <n v="1"/>
    <n v="0"/>
    <n v="0"/>
    <n v="0"/>
  </r>
  <r>
    <x v="1"/>
    <s v="1108720140504029"/>
    <n v="103.26238651"/>
    <n v="103.26238651"/>
    <n v="0"/>
    <n v="1"/>
    <n v="0"/>
    <n v="0"/>
    <n v="0"/>
  </r>
  <r>
    <x v="1"/>
    <s v="1108720140506007"/>
    <n v="352.28375937999999"/>
    <n v="352.28375937999999"/>
    <n v="0"/>
    <n v="1"/>
    <n v="0"/>
    <n v="0"/>
    <n v="0"/>
  </r>
  <r>
    <x v="1"/>
    <s v="1108720140506010"/>
    <n v="352.28375937999999"/>
    <n v="352.28375937999999"/>
    <n v="0"/>
    <n v="1"/>
    <n v="0"/>
    <n v="0"/>
    <n v="0"/>
  </r>
  <r>
    <x v="1"/>
    <s v="1108720140512013"/>
    <n v="394.35425844999997"/>
    <n v="394.35425844999997"/>
    <n v="0"/>
    <n v="2"/>
    <n v="0"/>
    <n v="0"/>
    <n v="0"/>
  </r>
  <r>
    <x v="1"/>
    <s v="1108720140520001"/>
    <n v="82.188528199999993"/>
    <n v="82.188528199999993"/>
    <n v="0"/>
    <n v="16"/>
    <n v="0"/>
    <n v="0"/>
    <n v="0"/>
  </r>
  <r>
    <x v="1"/>
    <s v="1108720140522003"/>
    <n v="123.71737777"/>
    <n v="123.71737777"/>
    <n v="0"/>
    <n v="1"/>
    <n v="0"/>
    <n v="0"/>
    <n v="0"/>
  </r>
  <r>
    <x v="1"/>
    <s v="1108720140522004"/>
    <n v="123.71737777"/>
    <n v="123.71737777"/>
    <n v="0"/>
    <n v="6"/>
    <n v="0"/>
    <n v="0"/>
    <n v="0"/>
  </r>
  <r>
    <x v="1"/>
    <s v="1108720140522010"/>
    <n v="123.71737777"/>
    <n v="123.71737777"/>
    <n v="0"/>
    <n v="4"/>
    <n v="0"/>
    <n v="0"/>
    <n v="0"/>
  </r>
  <r>
    <x v="1"/>
    <s v="1108720140522017"/>
    <n v="123.71737777"/>
    <n v="123.71737777"/>
    <n v="0"/>
    <n v="4"/>
    <n v="0"/>
    <n v="0"/>
    <n v="0"/>
  </r>
  <r>
    <x v="1"/>
    <s v="1108720140522023"/>
    <n v="123.71737777"/>
    <n v="123.71737777"/>
    <n v="0"/>
    <n v="4"/>
    <n v="0"/>
    <n v="0"/>
    <n v="0"/>
  </r>
  <r>
    <x v="1"/>
    <s v="1108720140523002"/>
    <n v="71.095859732999998"/>
    <n v="71.095859732999998"/>
    <n v="0"/>
    <n v="1"/>
    <n v="0"/>
    <n v="0"/>
    <n v="0"/>
  </r>
  <r>
    <x v="1"/>
    <s v="1108720140523004"/>
    <n v="71.095859732999998"/>
    <n v="71.095859732999998"/>
    <n v="0"/>
    <n v="1"/>
    <n v="0"/>
    <n v="0"/>
    <n v="0"/>
  </r>
  <r>
    <x v="1"/>
    <s v="1108720140524004"/>
    <n v="650.14729942999998"/>
    <n v="650.14729942999998"/>
    <n v="0"/>
    <n v="1"/>
    <n v="0"/>
    <n v="0"/>
    <n v="0"/>
  </r>
  <r>
    <x v="1"/>
    <s v="1108720140524019"/>
    <n v="650.14729942999998"/>
    <n v="650.14729942999998"/>
    <n v="0.11023113109243879"/>
    <n v="1"/>
    <n v="1"/>
    <n v="650.14729942999998"/>
    <n v="71.666472192863381"/>
  </r>
  <r>
    <x v="1"/>
    <s v="1108720140527007"/>
    <n v="318.15868820999998"/>
    <n v="318.15868820999998"/>
    <n v="0"/>
    <n v="1"/>
    <n v="0"/>
    <n v="0"/>
    <n v="0"/>
  </r>
  <r>
    <x v="1"/>
    <s v="1108720140602004"/>
    <n v="108.84897196999999"/>
    <n v="108.84897196999999"/>
    <n v="0"/>
    <n v="4"/>
    <n v="0"/>
    <n v="0"/>
    <n v="0"/>
  </r>
  <r>
    <x v="1"/>
    <s v="1108720140602006"/>
    <n v="108.84897196999999"/>
    <n v="108.84897196999999"/>
    <n v="0"/>
    <n v="2"/>
    <n v="0"/>
    <n v="0"/>
    <n v="0"/>
  </r>
  <r>
    <x v="1"/>
    <s v="1108720140606010"/>
    <n v="205.69560831000001"/>
    <n v="205.69560831000001"/>
    <n v="0"/>
    <n v="2"/>
    <n v="0"/>
    <n v="0"/>
    <n v="0"/>
  </r>
  <r>
    <x v="1"/>
    <s v="1108720140606013"/>
    <n v="113.56568468"/>
    <n v="113.56568468"/>
    <n v="0"/>
    <n v="4"/>
    <n v="0"/>
    <n v="0"/>
    <n v="0"/>
  </r>
  <r>
    <x v="1"/>
    <s v="1108720140606015"/>
    <n v="113.56568468"/>
    <n v="113.56568468"/>
    <n v="0"/>
    <n v="4"/>
    <n v="0"/>
    <n v="0"/>
    <n v="0"/>
  </r>
  <r>
    <x v="1"/>
    <s v="1108720140606017"/>
    <n v="113.56568468"/>
    <n v="113.56568468"/>
    <n v="0"/>
    <n v="9"/>
    <n v="0"/>
    <n v="0"/>
    <n v="0"/>
  </r>
  <r>
    <x v="1"/>
    <s v="1108720140606020"/>
    <n v="113.56568468"/>
    <n v="113.56568468"/>
    <n v="0"/>
    <n v="9"/>
    <n v="0"/>
    <n v="0"/>
    <n v="0"/>
  </r>
  <r>
    <x v="1"/>
    <s v="1108720140606023"/>
    <n v="113.56568468"/>
    <n v="113.56568468"/>
    <n v="0"/>
    <n v="2"/>
    <n v="0"/>
    <n v="0"/>
    <n v="0"/>
  </r>
  <r>
    <x v="1"/>
    <s v="1108720140606029"/>
    <n v="113.56568468"/>
    <n v="113.56568468"/>
    <n v="0"/>
    <n v="4"/>
    <n v="0"/>
    <n v="0"/>
    <n v="0"/>
  </r>
  <r>
    <x v="1"/>
    <s v="1108720140606031"/>
    <n v="113.56568468"/>
    <n v="113.56568468"/>
    <n v="0"/>
    <n v="16"/>
    <n v="0"/>
    <n v="0"/>
    <n v="0"/>
  </r>
  <r>
    <x v="1"/>
    <s v="1108720140606043"/>
    <n v="113.56568468"/>
    <n v="113.56568468"/>
    <n v="0"/>
    <n v="1"/>
    <n v="0"/>
    <n v="0"/>
    <n v="0"/>
  </r>
  <r>
    <x v="1"/>
    <s v="1108720140609003"/>
    <n v="117.95888051"/>
    <n v="117.95888051"/>
    <n v="0"/>
    <n v="1"/>
    <n v="0"/>
    <n v="0"/>
    <n v="0"/>
  </r>
  <r>
    <x v="1"/>
    <s v="1108720140609005"/>
    <n v="117.95888051"/>
    <n v="117.95888051"/>
    <n v="0"/>
    <n v="1"/>
    <n v="0"/>
    <n v="0"/>
    <n v="0"/>
  </r>
  <r>
    <x v="1"/>
    <s v="1108720140610001"/>
    <n v="125.35090341999999"/>
    <n v="125.35090341999999"/>
    <n v="0"/>
    <n v="1"/>
    <n v="0"/>
    <n v="0"/>
    <n v="0"/>
  </r>
  <r>
    <x v="1"/>
    <s v="1108720140610002"/>
    <n v="125.35090341999999"/>
    <n v="125.35090341999999"/>
    <n v="0"/>
    <n v="1"/>
    <n v="0"/>
    <n v="0"/>
    <n v="0"/>
  </r>
  <r>
    <x v="1"/>
    <s v="1108720140610016"/>
    <n v="125.35090341999999"/>
    <n v="125.35090341999999"/>
    <n v="0"/>
    <n v="1"/>
    <n v="0"/>
    <n v="0"/>
    <n v="0"/>
  </r>
  <r>
    <x v="1"/>
    <s v="1108720140610017"/>
    <n v="125.35090341999999"/>
    <n v="125.35090341999999"/>
    <n v="1.3329032961908065"/>
    <n v="1"/>
    <n v="1"/>
    <n v="125.35090341999999"/>
    <n v="167.08063234901343"/>
  </r>
  <r>
    <x v="1"/>
    <s v="1108720140614001"/>
    <n v="7.9555166350999995"/>
    <n v="7.9555166350999995"/>
    <n v="1.5652820615385876"/>
    <n v="36"/>
    <n v="28.877387746"/>
    <n v="229.73453859153588"/>
    <n v="359.59935217317548"/>
  </r>
  <r>
    <x v="1"/>
    <s v="1108720140615038"/>
    <n v="122.30750685"/>
    <n v="122.30750685"/>
    <n v="0"/>
    <n v="1"/>
    <n v="0"/>
    <n v="0"/>
    <n v="0"/>
  </r>
  <r>
    <x v="1"/>
    <s v="1108720140615040"/>
    <n v="122.30750685"/>
    <n v="122.30750685"/>
    <n v="0"/>
    <n v="4"/>
    <n v="0"/>
    <n v="0"/>
    <n v="0"/>
  </r>
  <r>
    <x v="1"/>
    <s v="1108720140619002"/>
    <n v="124.91203595"/>
    <n v="124.91203595"/>
    <n v="0"/>
    <n v="1"/>
    <n v="0"/>
    <n v="0"/>
    <n v="0"/>
  </r>
  <r>
    <x v="1"/>
    <s v="1108720140619007"/>
    <n v="124.91203595"/>
    <n v="124.91203595"/>
    <n v="0"/>
    <n v="1"/>
    <n v="0"/>
    <n v="0"/>
    <n v="0"/>
  </r>
  <r>
    <x v="1"/>
    <s v="1108720140621001"/>
    <n v="272.33618293000001"/>
    <n v="272.33618293000001"/>
    <n v="0"/>
    <n v="1"/>
    <n v="0"/>
    <n v="0"/>
    <n v="0"/>
  </r>
  <r>
    <x v="1"/>
    <s v="1108720140629011"/>
    <n v="269.89667034000001"/>
    <n v="269.89667034000001"/>
    <n v="0"/>
    <n v="1"/>
    <n v="0"/>
    <n v="0"/>
    <n v="0"/>
  </r>
  <r>
    <x v="1"/>
    <s v="1108720140629014"/>
    <n v="269.89667034000001"/>
    <n v="269.89667034000001"/>
    <n v="0"/>
    <n v="4"/>
    <n v="0"/>
    <n v="0"/>
    <n v="0"/>
  </r>
  <r>
    <x v="1"/>
    <s v="1108720140706027"/>
    <n v="476.76274831000001"/>
    <n v="476.76274831000001"/>
    <n v="0"/>
    <n v="2"/>
    <n v="0"/>
    <n v="0"/>
    <n v="0"/>
  </r>
  <r>
    <x v="1"/>
    <s v="1108720140707001"/>
    <n v="153.74869138"/>
    <n v="153.74869138"/>
    <n v="2.3148537529412145"/>
    <n v="2"/>
    <n v="1"/>
    <n v="153.74869138"/>
    <n v="355.90573525079355"/>
  </r>
  <r>
    <x v="1"/>
    <s v="1108720140715001"/>
    <n v="288.80643984"/>
    <n v="288.80643984"/>
    <n v="0"/>
    <n v="6"/>
    <n v="0"/>
    <n v="0"/>
    <n v="0"/>
  </r>
  <r>
    <x v="1"/>
    <s v="1108720140717002"/>
    <n v="813.17099772999995"/>
    <n v="813.17099772999995"/>
    <n v="0"/>
    <n v="2"/>
    <n v="0"/>
    <n v="0"/>
    <n v="0"/>
  </r>
  <r>
    <x v="1"/>
    <s v="1108720140717012"/>
    <n v="449.90056456999997"/>
    <n v="449.90056456999997"/>
    <n v="0"/>
    <n v="4"/>
    <n v="0"/>
    <n v="0"/>
    <n v="0"/>
  </r>
  <r>
    <x v="1"/>
    <s v="1108720140806003"/>
    <n v="545.23325262000003"/>
    <n v="545.23325262000003"/>
    <n v="0"/>
    <n v="1"/>
    <n v="0"/>
    <n v="0"/>
    <n v="0"/>
  </r>
  <r>
    <x v="1"/>
    <s v="1108720140808001"/>
    <n v="280.74683721999997"/>
    <n v="280.74683721999997"/>
    <n v="0"/>
    <n v="2"/>
    <n v="0"/>
    <n v="0"/>
    <n v="0"/>
  </r>
  <r>
    <x v="1"/>
    <s v="1108720140808009"/>
    <n v="280.74683721999997"/>
    <n v="280.74683721999997"/>
    <n v="0"/>
    <n v="1"/>
    <n v="0"/>
    <n v="0"/>
    <n v="0"/>
  </r>
  <r>
    <x v="1"/>
    <s v="1108720140808015"/>
    <n v="280.74683721999997"/>
    <n v="280.74683721999997"/>
    <n v="0"/>
    <n v="4"/>
    <n v="0"/>
    <n v="0"/>
    <n v="0"/>
  </r>
  <r>
    <x v="1"/>
    <s v="1108720140809005"/>
    <n v="42.517610783999999"/>
    <n v="42.517610783999999"/>
    <n v="0"/>
    <n v="9"/>
    <n v="0"/>
    <n v="0"/>
    <n v="0"/>
  </r>
  <r>
    <x v="1"/>
    <s v="1108720140815006"/>
    <n v="353.63399507000003"/>
    <n v="353.63399507000003"/>
    <n v="0"/>
    <n v="1"/>
    <n v="0"/>
    <n v="0"/>
    <n v="0"/>
  </r>
  <r>
    <x v="1"/>
    <s v="1108720140816001"/>
    <n v="12.251778698000001"/>
    <n v="12.251778698000001"/>
    <n v="0.99208017976470286"/>
    <n v="10"/>
    <n v="1.1474513962999999"/>
    <n v="14.058320574178696"/>
    <n v="13.946981202421021"/>
  </r>
  <r>
    <x v="1"/>
    <s v="1108720140816007"/>
    <n v="37.385794543999999"/>
    <n v="37.385794543999999"/>
    <n v="0"/>
    <n v="20"/>
    <n v="0"/>
    <n v="0"/>
    <n v="0"/>
  </r>
  <r>
    <x v="1"/>
    <s v="1108720140818003"/>
    <n v="177.61143544999996"/>
    <n v="177.61143544999996"/>
    <n v="0"/>
    <n v="9"/>
    <n v="0"/>
    <n v="0"/>
    <n v="0"/>
  </r>
  <r>
    <x v="1"/>
    <s v="1108720140822005"/>
    <n v="171.12273139999999"/>
    <n v="171.12273139999999"/>
    <n v="1.5432358352623567"/>
    <n v="6"/>
    <n v="0.69357437529999999"/>
    <n v="118.68634153038468"/>
    <n v="183.16101540587655"/>
  </r>
  <r>
    <x v="1"/>
    <s v="1108720140829006"/>
    <n v="167.18810925"/>
    <n v="167.18810925"/>
    <n v="0"/>
    <n v="1"/>
    <n v="0"/>
    <n v="0"/>
    <n v="0"/>
  </r>
  <r>
    <x v="1"/>
    <s v="1108720140829009"/>
    <n v="167.18810925"/>
    <n v="167.18810925"/>
    <n v="0"/>
    <n v="1"/>
    <n v="0"/>
    <n v="0"/>
    <n v="0"/>
  </r>
  <r>
    <x v="1"/>
    <s v="1108720140831001"/>
    <n v="75.504614818999997"/>
    <n v="75.504614818999997"/>
    <n v="1.2786811206635811"/>
    <n v="24"/>
    <n v="6.0754770728"/>
    <n v="458.72655622342961"/>
    <n v="586.56498698992016"/>
  </r>
  <r>
    <x v="1"/>
    <s v="1108720140903004"/>
    <n v="185.82986663"/>
    <n v="185.82986663"/>
    <n v="0"/>
    <n v="4"/>
    <n v="0"/>
    <n v="0"/>
    <n v="0"/>
  </r>
  <r>
    <x v="1"/>
    <s v="1108720140904003"/>
    <n v="245.64580357"/>
    <n v="245.64580357"/>
    <n v="0"/>
    <n v="1"/>
    <n v="0"/>
    <n v="0"/>
    <n v="0"/>
  </r>
  <r>
    <x v="1"/>
    <s v="1108720140906022"/>
    <n v="1715.2982870000001"/>
    <n v="1715.2982870000001"/>
    <n v="0"/>
    <n v="4"/>
    <n v="0"/>
    <n v="0"/>
    <n v="0"/>
  </r>
  <r>
    <x v="1"/>
    <s v="1108720140906034"/>
    <n v="715.25856191000003"/>
    <n v="715.25856191000003"/>
    <n v="0"/>
    <n v="8"/>
    <n v="0"/>
    <n v="0"/>
    <n v="0"/>
  </r>
  <r>
    <x v="1"/>
    <s v="1108720140907001"/>
    <n v="1307.4268445"/>
    <n v="1307.4268445"/>
    <n v="0"/>
    <n v="6"/>
    <n v="0"/>
    <n v="0"/>
    <n v="0"/>
  </r>
  <r>
    <x v="1"/>
    <s v="1108720140926010"/>
    <n v="305.39152937"/>
    <n v="305.39152937"/>
    <n v="0"/>
    <n v="1"/>
    <n v="0"/>
    <n v="0"/>
    <n v="0"/>
  </r>
  <r>
    <x v="1"/>
    <s v="1108720140926012"/>
    <n v="305.39152937"/>
    <n v="305.39152937"/>
    <n v="0"/>
    <n v="1"/>
    <n v="0"/>
    <n v="0"/>
    <n v="0"/>
  </r>
  <r>
    <x v="1"/>
    <s v="1108720141002001"/>
    <n v="731.33846249999999"/>
    <n v="731.33846249999999"/>
    <n v="0"/>
    <n v="6"/>
    <n v="0"/>
    <n v="0"/>
    <n v="0"/>
  </r>
  <r>
    <x v="1"/>
    <s v="1108720141015001"/>
    <n v="119.0367019"/>
    <n v="119.0367019"/>
    <n v="0"/>
    <n v="3"/>
    <n v="0"/>
    <n v="0"/>
    <n v="0"/>
  </r>
  <r>
    <x v="1"/>
    <s v="1108720141017001"/>
    <n v="320.97912057999997"/>
    <n v="320.97912057999997"/>
    <n v="0"/>
    <n v="4"/>
    <n v="0"/>
    <n v="0"/>
    <n v="0"/>
  </r>
  <r>
    <x v="1"/>
    <s v="1108720141017003"/>
    <n v="320.97912057999997"/>
    <n v="320.97912057999997"/>
    <n v="0"/>
    <n v="16"/>
    <n v="0"/>
    <n v="0"/>
    <n v="0"/>
  </r>
  <r>
    <x v="1"/>
    <s v="1108720141017011"/>
    <n v="484.43620162000002"/>
    <n v="484.43620162000002"/>
    <n v="0"/>
    <n v="15"/>
    <n v="0"/>
    <n v="0"/>
    <n v="0"/>
  </r>
  <r>
    <x v="1"/>
    <s v="1108720141108001"/>
    <n v="14.702369726000001"/>
    <n v="14.702369726000001"/>
    <n v="1.0582188583934102"/>
    <n v="6"/>
    <n v="1.407174777"/>
    <n v="20.688803840555604"/>
    <n v="21.893282381677952"/>
  </r>
  <r>
    <x v="1"/>
    <s v="1108720141108007"/>
    <n v="7.3511848629000003"/>
    <n v="7.3511848629000003"/>
    <n v="0.8818490487395102"/>
    <n v="12"/>
    <n v="0.80409987250000003"/>
    <n v="5.9110868109818204"/>
    <n v="5.2126862812809831"/>
  </r>
  <r>
    <x v="1"/>
    <s v="1108720141110001"/>
    <n v="133.17356100999999"/>
    <n v="133.17356100999999"/>
    <n v="0"/>
    <n v="2"/>
    <n v="0"/>
    <n v="0"/>
    <n v="0"/>
  </r>
  <r>
    <x v="1"/>
    <s v="1108720141110022"/>
    <n v="133.17356100999999"/>
    <n v="133.17356100999999"/>
    <n v="0"/>
    <n v="5"/>
    <n v="0"/>
    <n v="0"/>
    <n v="0"/>
  </r>
  <r>
    <x v="1"/>
    <s v="1108720141110031"/>
    <n v="133.17356100999999"/>
    <n v="133.17356100999999"/>
    <n v="0"/>
    <n v="4"/>
    <n v="0"/>
    <n v="0"/>
    <n v="0"/>
  </r>
  <r>
    <x v="1"/>
    <s v="1108720141116010"/>
    <n v="1159.5542751999999"/>
    <n v="1159.5542751999999"/>
    <n v="0"/>
    <n v="2"/>
    <n v="0"/>
    <n v="0"/>
    <n v="0"/>
  </r>
  <r>
    <x v="1"/>
    <s v="1108720141126001"/>
    <n v="127.12447748"/>
    <n v="127.12447748"/>
    <n v="0"/>
    <n v="3"/>
    <n v="0"/>
    <n v="0"/>
    <n v="0"/>
  </r>
  <r>
    <x v="1"/>
    <s v="1108720141213002"/>
    <n v="399.85603548"/>
    <n v="399.85603548"/>
    <n v="0"/>
    <n v="4"/>
    <n v="0"/>
    <n v="0"/>
    <n v="0"/>
  </r>
  <r>
    <x v="1"/>
    <s v="1109920141011010"/>
    <n v="206.62535315"/>
    <n v="206.62535315"/>
    <n v="0"/>
    <n v="2"/>
    <n v="0"/>
    <n v="0"/>
    <n v="0"/>
  </r>
  <r>
    <x v="1"/>
    <s v="1109920141011012"/>
    <n v="402.87313434999999"/>
    <n v="402.87313434999999"/>
    <n v="0"/>
    <n v="5"/>
    <n v="0"/>
    <n v="0"/>
    <n v="0"/>
  </r>
  <r>
    <x v="1"/>
    <s v="1109920141011014"/>
    <n v="141.20942608999999"/>
    <n v="141.20942608999999"/>
    <n v="0"/>
    <n v="1"/>
    <n v="0"/>
    <n v="0"/>
    <n v="0"/>
  </r>
  <r>
    <x v="1"/>
    <s v="1109920141011016"/>
    <n v="141.20942608999999"/>
    <n v="141.20942608999999"/>
    <n v="0"/>
    <n v="1"/>
    <n v="0"/>
    <n v="0"/>
    <n v="0"/>
  </r>
  <r>
    <x v="1"/>
    <s v="1109920141011019"/>
    <n v="206.62535315"/>
    <n v="206.62535315"/>
    <n v="0"/>
    <n v="2"/>
    <n v="0"/>
    <n v="0"/>
    <n v="0"/>
  </r>
  <r>
    <x v="1"/>
    <s v="1109920141011020"/>
    <n v="206.62535315"/>
    <n v="206.62535315"/>
    <n v="0"/>
    <n v="2"/>
    <n v="0"/>
    <n v="0"/>
    <n v="0"/>
  </r>
  <r>
    <x v="1"/>
    <s v="1109920141011022"/>
    <n v="206.62535315"/>
    <n v="206.62535315"/>
    <n v="0"/>
    <n v="2"/>
    <n v="0"/>
    <n v="0"/>
    <n v="0"/>
  </r>
  <r>
    <x v="1"/>
    <s v="1511220140316001"/>
    <n v="158.29264886000001"/>
    <n v="158.29264886000001"/>
    <n v="2.0723452646542078"/>
    <n v="8"/>
    <n v="0.64418936390000003"/>
    <n v="101.97044077916948"/>
    <n v="211.31796008341419"/>
  </r>
  <r>
    <x v="1"/>
    <s v="1511220140520004"/>
    <n v="308.95011483000002"/>
    <n v="308.95011483000002"/>
    <n v="0"/>
    <n v="2"/>
    <n v="0"/>
    <n v="0"/>
    <n v="0"/>
  </r>
  <r>
    <x v="1"/>
    <s v="1511220140523003"/>
    <n v="408.38699086000003"/>
    <n v="408.38699086000003"/>
    <n v="0"/>
    <n v="1"/>
    <n v="0"/>
    <n v="0"/>
    <n v="0"/>
  </r>
  <r>
    <x v="1"/>
    <s v="1511220140531016"/>
    <n v="206.74177940000001"/>
    <n v="206.74177940000001"/>
    <n v="1.01412640606791"/>
    <n v="18"/>
    <n v="3.5328009381999999"/>
    <n v="730.37755222945748"/>
    <n v="740.69516211513701"/>
  </r>
  <r>
    <x v="1"/>
    <s v="1511220140607008"/>
    <n v="648.98420081999996"/>
    <n v="648.98420081999996"/>
    <n v="0.61729433411321821"/>
    <n v="2"/>
    <n v="1.9865843443"/>
    <n v="1289.261853047059"/>
    <n v="795.85403707425814"/>
  </r>
  <r>
    <x v="1"/>
    <s v="1511220140607010"/>
    <n v="648.98420081999996"/>
    <n v="648.98420081999996"/>
    <n v="0"/>
    <n v="4"/>
    <n v="0"/>
    <n v="0"/>
    <n v="0"/>
  </r>
  <r>
    <x v="1"/>
    <s v="1511220140607017"/>
    <n v="648.98420081999996"/>
    <n v="648.98420081999996"/>
    <n v="0"/>
    <n v="4"/>
    <n v="0"/>
    <n v="0"/>
    <n v="0"/>
  </r>
  <r>
    <x v="1"/>
    <s v="1511220140607021"/>
    <n v="1276.0080780000001"/>
    <n v="1276.0080780000001"/>
    <n v="0"/>
    <n v="2"/>
    <n v="0"/>
    <n v="0"/>
    <n v="0"/>
  </r>
  <r>
    <x v="1"/>
    <s v="1511220140607036"/>
    <n v="648.98420081999996"/>
    <n v="648.98420081999996"/>
    <n v="0"/>
    <n v="3"/>
    <n v="0"/>
    <n v="0"/>
    <n v="0"/>
  </r>
  <r>
    <x v="1"/>
    <s v="1511220140607039"/>
    <n v="648.98420081999996"/>
    <n v="648.98420081999996"/>
    <n v="0"/>
    <n v="2"/>
    <n v="0"/>
    <n v="0"/>
    <n v="0"/>
  </r>
  <r>
    <x v="1"/>
    <s v="1511220140607044"/>
    <n v="648.98420081999996"/>
    <n v="648.98420081999996"/>
    <n v="0"/>
    <n v="16"/>
    <n v="0"/>
    <n v="0"/>
    <n v="0"/>
  </r>
  <r>
    <x v="1"/>
    <s v="1511220140618012"/>
    <n v="109.33856199"/>
    <n v="109.33856199"/>
    <n v="0"/>
    <n v="8"/>
    <n v="0"/>
    <n v="0"/>
    <n v="0"/>
  </r>
  <r>
    <x v="1"/>
    <s v="1511220140628001"/>
    <n v="243.24572954000001"/>
    <n v="243.24572954000001"/>
    <n v="1.5432358352492468"/>
    <n v="5"/>
    <n v="0.98210338860000002"/>
    <n v="238.89245524371313"/>
    <n v="368.66739770277496"/>
  </r>
  <r>
    <x v="1"/>
    <s v="1511220140629001"/>
    <n v="122.98817885"/>
    <n v="122.98817885"/>
    <n v="0"/>
    <n v="16"/>
    <n v="0"/>
    <n v="0"/>
    <n v="0"/>
  </r>
  <r>
    <x v="1"/>
    <s v="1511220140629005"/>
    <n v="122.98817885"/>
    <n v="122.98817885"/>
    <n v="0"/>
    <n v="9"/>
    <n v="0"/>
    <n v="0"/>
    <n v="0"/>
  </r>
  <r>
    <x v="1"/>
    <s v="1511220140629008"/>
    <n v="302.45967400000001"/>
    <n v="302.45967400000001"/>
    <n v="0"/>
    <n v="9"/>
    <n v="0"/>
    <n v="0"/>
    <n v="0"/>
  </r>
  <r>
    <x v="1"/>
    <s v="1511220140715005"/>
    <n v="294.66563643000001"/>
    <n v="294.66563643000001"/>
    <n v="1.1243575371428756"/>
    <n v="16"/>
    <n v="3"/>
    <n v="883.99690929000008"/>
    <n v="993.92858777121842"/>
  </r>
  <r>
    <x v="1"/>
    <s v="1511220140718006"/>
    <n v="323.39365959999998"/>
    <n v="323.39365959999998"/>
    <n v="2.1715532824956987"/>
    <n v="8"/>
    <n v="3.3488616641000002"/>
    <n v="1083.0006290474448"/>
    <n v="2351.7935709528851"/>
  </r>
  <r>
    <x v="1"/>
    <s v="1511220140718013"/>
    <n v="43.918667927999998"/>
    <n v="43.918667927999998"/>
    <n v="1.3412924031327953"/>
    <n v="25"/>
    <n v="25"/>
    <n v="1097.9666981999999"/>
    <n v="1472.6943911884584"/>
  </r>
  <r>
    <x v="1"/>
    <s v="1511220140718027"/>
    <n v="182.04571479000001"/>
    <n v="182.04571479000001"/>
    <n v="0"/>
    <n v="4"/>
    <n v="0"/>
    <n v="0"/>
    <n v="0"/>
  </r>
  <r>
    <x v="1"/>
    <s v="1511220140718032"/>
    <n v="182.04571479000001"/>
    <n v="182.04571479000001"/>
    <n v="0"/>
    <n v="14"/>
    <n v="0"/>
    <n v="0"/>
    <n v="0"/>
  </r>
  <r>
    <x v="1"/>
    <s v="1511220140720001"/>
    <n v="32.140824369000001"/>
    <n v="32.140824369000001"/>
    <n v="0"/>
    <n v="24"/>
    <n v="0"/>
    <n v="0"/>
    <n v="0"/>
  </r>
  <r>
    <x v="1"/>
    <s v="1511220140720007"/>
    <n v="32.140824369000001"/>
    <n v="32.140824369000001"/>
    <n v="0"/>
    <n v="25"/>
    <n v="0"/>
    <n v="0"/>
    <n v="0"/>
  </r>
  <r>
    <x v="1"/>
    <s v="1511220140810003"/>
    <n v="1656.9012869999999"/>
    <n v="1656.9012869999999"/>
    <n v="0.59524810778060633"/>
    <n v="2"/>
    <n v="1.0226969164999999"/>
    <n v="1694.5078371597813"/>
    <n v="1008.6525836887675"/>
  </r>
  <r>
    <x v="1"/>
    <s v="1511220140810019"/>
    <n v="848.79952847000004"/>
    <n v="848.79952847000004"/>
    <n v="0"/>
    <n v="9"/>
    <n v="0"/>
    <n v="0"/>
    <n v="0"/>
  </r>
  <r>
    <x v="1"/>
    <s v="1511220140810033"/>
    <n v="848.79952847000004"/>
    <n v="848.79952847000004"/>
    <n v="0"/>
    <n v="2"/>
    <n v="0"/>
    <n v="0"/>
    <n v="0"/>
  </r>
  <r>
    <x v="1"/>
    <s v="1511220140811002"/>
    <n v="105.21931149"/>
    <n v="105.21931149"/>
    <n v="0"/>
    <n v="25"/>
    <n v="0"/>
    <n v="0"/>
    <n v="0"/>
  </r>
  <r>
    <x v="1"/>
    <s v="1511220140823006"/>
    <n v="1641.5287224000001"/>
    <n v="1641.5287224000001"/>
    <n v="0"/>
    <n v="1"/>
    <n v="0"/>
    <n v="0"/>
    <n v="0"/>
  </r>
  <r>
    <x v="1"/>
    <s v="1511220140823007"/>
    <n v="1641.5287224000001"/>
    <n v="1641.5287224000001"/>
    <n v="0"/>
    <n v="1"/>
    <n v="0"/>
    <n v="0"/>
    <n v="0"/>
  </r>
  <r>
    <x v="1"/>
    <s v="1511220140823008"/>
    <n v="1641.5287224000001"/>
    <n v="1641.5287224000001"/>
    <n v="0"/>
    <n v="1"/>
    <n v="0"/>
    <n v="0"/>
    <n v="0"/>
  </r>
  <r>
    <x v="1"/>
    <s v="1511220140823009"/>
    <n v="1641.5287224000001"/>
    <n v="1641.5287224000001"/>
    <n v="0"/>
    <n v="1"/>
    <n v="0"/>
    <n v="0"/>
    <n v="0"/>
  </r>
  <r>
    <x v="1"/>
    <s v="1511220140919010"/>
    <n v="1034.5025376999999"/>
    <n v="1034.5025376999999"/>
    <n v="0"/>
    <n v="4"/>
    <n v="0"/>
    <n v="0"/>
    <n v="0"/>
  </r>
  <r>
    <x v="1"/>
    <s v="1511220140919012"/>
    <n v="1034.5025376999999"/>
    <n v="1034.5025376999999"/>
    <n v="0"/>
    <n v="1"/>
    <n v="0"/>
    <n v="0"/>
    <n v="0"/>
  </r>
  <r>
    <x v="1"/>
    <s v="1511220140919013"/>
    <n v="1034.5025376999999"/>
    <n v="1034.5025376999999"/>
    <n v="0"/>
    <n v="1"/>
    <n v="0"/>
    <n v="0"/>
    <n v="0"/>
  </r>
  <r>
    <x v="1"/>
    <s v="1511220140919031"/>
    <n v="1034.5025376999999"/>
    <n v="1034.5025376999999"/>
    <n v="0"/>
    <n v="1"/>
    <n v="0"/>
    <n v="0"/>
    <n v="0"/>
  </r>
  <r>
    <x v="1"/>
    <s v="1511220141007001"/>
    <n v="447.09230811999998"/>
    <n v="447.09230811999998"/>
    <n v="0"/>
    <n v="12"/>
    <n v="0"/>
    <n v="0"/>
    <n v="0"/>
  </r>
  <r>
    <x v="1"/>
    <s v="1511220141128018"/>
    <n v="2619.7805760000001"/>
    <n v="2619.7805760000001"/>
    <n v="0"/>
    <n v="2"/>
    <n v="0"/>
    <n v="0"/>
    <n v="0"/>
  </r>
  <r>
    <x v="1"/>
    <s v="1511220141213004"/>
    <n v="2388.0399084000001"/>
    <n v="2388.0399084000001"/>
    <n v="0"/>
    <n v="1"/>
    <n v="0"/>
    <n v="0"/>
    <n v="0"/>
  </r>
  <r>
    <x v="1"/>
    <s v="1511220141213005"/>
    <n v="2388.0399084000001"/>
    <n v="2388.0399084000001"/>
    <n v="0"/>
    <n v="1"/>
    <n v="0"/>
    <n v="0"/>
    <n v="0"/>
  </r>
  <r>
    <x v="1"/>
    <s v="1511220141213006"/>
    <n v="2388.0399084000001"/>
    <n v="2388.0399084000001"/>
    <n v="0"/>
    <n v="1"/>
    <n v="0"/>
    <n v="0"/>
    <n v="0"/>
  </r>
  <r>
    <x v="1"/>
    <s v="1511220141213011"/>
    <n v="2388.0399084000001"/>
    <n v="2388.0399084000001"/>
    <n v="0"/>
    <n v="1"/>
    <n v="0"/>
    <n v="0"/>
    <n v="0"/>
  </r>
  <r>
    <x v="1"/>
    <s v="1511220141213018"/>
    <n v="2388.0399084000001"/>
    <n v="2388.0399084000001"/>
    <n v="0"/>
    <n v="1"/>
    <n v="0"/>
    <n v="0"/>
    <n v="0"/>
  </r>
  <r>
    <x v="1"/>
    <s v="1511220141220001"/>
    <n v="194.87414497"/>
    <n v="194.87414497"/>
    <n v="0"/>
    <n v="1"/>
    <n v="0"/>
    <n v="0"/>
    <n v="0"/>
  </r>
  <r>
    <x v="1"/>
    <s v="1511220141220009"/>
    <n v="194.87414497"/>
    <n v="194.87414497"/>
    <n v="0"/>
    <n v="4"/>
    <n v="0"/>
    <n v="0"/>
    <n v="0"/>
  </r>
  <r>
    <x v="1"/>
    <s v="1511220141220025"/>
    <n v="194.87414497"/>
    <n v="194.87414497"/>
    <n v="0"/>
    <n v="4"/>
    <n v="0"/>
    <n v="0"/>
    <n v="0"/>
  </r>
  <r>
    <x v="1"/>
    <s v="1511220141220027"/>
    <n v="194.87414497"/>
    <n v="194.87414497"/>
    <n v="0"/>
    <n v="1"/>
    <n v="0"/>
    <n v="0"/>
    <n v="0"/>
  </r>
  <r>
    <x v="1"/>
    <s v="1511220141220028"/>
    <n v="194.87414497"/>
    <n v="194.87414497"/>
    <n v="0"/>
    <n v="16"/>
    <n v="0"/>
    <n v="0"/>
    <n v="0"/>
  </r>
  <r>
    <x v="1"/>
    <s v="1511220141220040"/>
    <n v="194.87414497"/>
    <n v="194.87414497"/>
    <n v="0"/>
    <n v="4"/>
    <n v="0"/>
    <n v="0"/>
    <n v="0"/>
  </r>
  <r>
    <x v="1"/>
    <s v="1511220141220051"/>
    <n v="194.87414497"/>
    <n v="194.87414497"/>
    <n v="0"/>
    <n v="3"/>
    <n v="0"/>
    <n v="0"/>
    <n v="0"/>
  </r>
  <r>
    <x v="1"/>
    <s v="1511220141221004"/>
    <n v="19.242849501999999"/>
    <n v="19.242849501999999"/>
    <n v="1.1023113109243878"/>
    <n v="3"/>
    <n v="1"/>
    <n v="19.242849501999999"/>
    <n v="21.211610660470321"/>
  </r>
  <r>
    <x v="1"/>
    <s v="1515620140126001"/>
    <n v="323.34393249999999"/>
    <n v="323.34393249999999"/>
    <n v="0"/>
    <n v="4"/>
    <n v="0"/>
    <n v="0"/>
    <n v="0"/>
  </r>
  <r>
    <x v="1"/>
    <s v="1515620140201005"/>
    <n v="1237.1040805"/>
    <n v="1237.1040805"/>
    <n v="0"/>
    <n v="1"/>
    <n v="0"/>
    <n v="0"/>
    <n v="0"/>
  </r>
  <r>
    <x v="1"/>
    <s v="1515620140215004"/>
    <n v="386.00378755000003"/>
    <n v="386.00378755000003"/>
    <n v="0"/>
    <n v="2"/>
    <n v="0"/>
    <n v="0"/>
    <n v="0"/>
  </r>
  <r>
    <x v="1"/>
    <s v="1515620140222017"/>
    <n v="1288.0802705000001"/>
    <n v="1288.0802705000001"/>
    <n v="0"/>
    <n v="3"/>
    <n v="0"/>
    <n v="0"/>
    <n v="0"/>
  </r>
  <r>
    <x v="1"/>
    <s v="1515620140225003"/>
    <n v="862.62433909000003"/>
    <n v="862.62433909000003"/>
    <n v="1.402139987516535"/>
    <n v="2"/>
    <n v="6.0028123801"/>
    <n v="5178.1720620650322"/>
    <n v="7260.5221104623342"/>
  </r>
  <r>
    <x v="1"/>
    <s v="1515620140225012"/>
    <n v="560.09716436999997"/>
    <n v="560.09716436999997"/>
    <n v="0"/>
    <n v="4"/>
    <n v="0"/>
    <n v="0"/>
    <n v="0"/>
  </r>
  <r>
    <x v="1"/>
    <s v="1515620140302004"/>
    <n v="4253.0891842999999"/>
    <n v="4253.0891842999999"/>
    <n v="0"/>
    <n v="3"/>
    <n v="0"/>
    <n v="0"/>
    <n v="0"/>
  </r>
  <r>
    <x v="1"/>
    <s v="1515620140308001"/>
    <n v="467.26297505999997"/>
    <n v="467.26297505999997"/>
    <n v="0.52029093875631105"/>
    <n v="3"/>
    <n v="5"/>
    <n v="2336.3148753"/>
    <n v="1215.5634597001708"/>
  </r>
  <r>
    <x v="1"/>
    <s v="1515620140407002"/>
    <n v="6161.7985583"/>
    <n v="6161.7985583"/>
    <n v="0"/>
    <n v="4"/>
    <n v="0"/>
    <n v="0"/>
    <n v="0"/>
  </r>
  <r>
    <x v="1"/>
    <s v="1515620140428008"/>
    <n v="1004.6631597000001"/>
    <n v="1004.6631597000001"/>
    <n v="0"/>
    <n v="4"/>
    <n v="0"/>
    <n v="0"/>
    <n v="0"/>
  </r>
  <r>
    <x v="1"/>
    <s v="1515620140524008"/>
    <n v="600.56351562999998"/>
    <n v="600.56351562999998"/>
    <n v="0"/>
    <n v="6"/>
    <n v="0"/>
    <n v="0"/>
    <n v="0"/>
  </r>
  <r>
    <x v="1"/>
    <s v="1515620140524010"/>
    <n v="407.69578496999998"/>
    <n v="407.69578496999998"/>
    <n v="1.455050930544983"/>
    <n v="4"/>
    <n v="0.98932224840000005"/>
    <n v="403.34251064972335"/>
    <n v="586.88389544922973"/>
  </r>
  <r>
    <x v="1"/>
    <s v="1515620140524012"/>
    <n v="407.69578496999998"/>
    <n v="407.69578496999998"/>
    <n v="0.92594150120211238"/>
    <n v="4"/>
    <n v="3.9572889937000002"/>
    <n v="1613.3700426396629"/>
    <n v="1493.8862792762854"/>
  </r>
  <r>
    <x v="1"/>
    <s v="1515620140524016"/>
    <n v="407.69578496999998"/>
    <n v="407.69578496999998"/>
    <n v="0"/>
    <n v="8"/>
    <n v="0"/>
    <n v="0"/>
    <n v="0"/>
  </r>
  <r>
    <x v="1"/>
    <s v="1515620140524020"/>
    <n v="600.56351562999998"/>
    <n v="600.56351562999998"/>
    <n v="0"/>
    <n v="6"/>
    <n v="0"/>
    <n v="0"/>
    <n v="0"/>
  </r>
  <r>
    <x v="1"/>
    <s v="1515620140531001"/>
    <n v="479.78410828"/>
    <n v="479.78410828"/>
    <n v="1.0361726322722618"/>
    <n v="9"/>
    <n v="1.9818531951"/>
    <n v="950.8616679529224"/>
    <n v="985.25683740957288"/>
  </r>
  <r>
    <x v="1"/>
    <s v="1515620140531004"/>
    <n v="479.78410828"/>
    <n v="479.78410828"/>
    <n v="1.4109584779832163"/>
    <n v="1"/>
    <n v="0.99092659750000001"/>
    <n v="475.43083395247197"/>
    <n v="670.81316585987111"/>
  </r>
  <r>
    <x v="1"/>
    <s v="1515620140531007"/>
    <n v="479.78410828"/>
    <n v="479.78410828"/>
    <n v="0"/>
    <n v="4"/>
    <n v="0"/>
    <n v="0"/>
    <n v="0"/>
  </r>
  <r>
    <x v="1"/>
    <s v="1515620140531014"/>
    <n v="937.60789291000003"/>
    <n v="937.60789291000003"/>
    <n v="0"/>
    <n v="2"/>
    <n v="0"/>
    <n v="0"/>
    <n v="0"/>
  </r>
  <r>
    <x v="1"/>
    <s v="1515620140607008"/>
    <n v="388.25852994000002"/>
    <n v="388.25852994000002"/>
    <n v="0"/>
    <n v="1"/>
    <n v="0"/>
    <n v="0"/>
    <n v="0"/>
  </r>
  <r>
    <x v="1"/>
    <s v="1515620140614006"/>
    <n v="725.45405638"/>
    <n v="725.45405638"/>
    <n v="0"/>
    <n v="4"/>
    <n v="0"/>
    <n v="0"/>
    <n v="0"/>
  </r>
  <r>
    <x v="1"/>
    <s v="1515620140620001"/>
    <n v="443.05491017000003"/>
    <n v="443.05491017000003"/>
    <n v="0.97003395360752398"/>
    <n v="3"/>
    <n v="2.9705232407"/>
    <n v="1316.1049075662359"/>
    <n v="1276.6664468487406"/>
  </r>
  <r>
    <x v="1"/>
    <s v="1515620140620009"/>
    <n v="443.05491017000003"/>
    <n v="443.05491017000003"/>
    <n v="0"/>
    <n v="2"/>
    <n v="0"/>
    <n v="0"/>
    <n v="0"/>
  </r>
  <r>
    <x v="1"/>
    <s v="1515620140621007"/>
    <n v="768.91360078000002"/>
    <n v="768.91360078000002"/>
    <n v="0"/>
    <n v="6"/>
    <n v="0"/>
    <n v="0"/>
    <n v="0"/>
  </r>
  <r>
    <x v="1"/>
    <s v="1515620140622003"/>
    <n v="1559.7118461"/>
    <n v="1559.7118461"/>
    <n v="0"/>
    <n v="1"/>
    <n v="0"/>
    <n v="0"/>
    <n v="0"/>
  </r>
  <r>
    <x v="1"/>
    <s v="1515620140624001"/>
    <n v="770.70824058000005"/>
    <n v="770.70824058000005"/>
    <n v="0"/>
    <n v="1"/>
    <n v="0"/>
    <n v="0"/>
    <n v="0"/>
  </r>
  <r>
    <x v="1"/>
    <s v="1515620140624002"/>
    <n v="770.70824058000005"/>
    <n v="770.70824058000005"/>
    <n v="0"/>
    <n v="1"/>
    <n v="0"/>
    <n v="0"/>
    <n v="0"/>
  </r>
  <r>
    <x v="1"/>
    <s v="1515620140624007"/>
    <n v="1406.7787529"/>
    <n v="1406.7787529"/>
    <n v="0"/>
    <n v="2"/>
    <n v="0"/>
    <n v="0"/>
    <n v="0"/>
  </r>
  <r>
    <x v="1"/>
    <s v="1515620140624009"/>
    <n v="770.70824058000005"/>
    <n v="770.70824058000005"/>
    <n v="0"/>
    <n v="4"/>
    <n v="0"/>
    <n v="0"/>
    <n v="0"/>
  </r>
  <r>
    <x v="1"/>
    <s v="1515620140624011"/>
    <n v="770.70824058000005"/>
    <n v="770.70824058000005"/>
    <n v="0"/>
    <n v="4"/>
    <n v="0"/>
    <n v="0"/>
    <n v="0"/>
  </r>
  <r>
    <x v="1"/>
    <s v="1515620140704011"/>
    <n v="1502.7858687999999"/>
    <n v="1502.7858687999999"/>
    <n v="0"/>
    <n v="9"/>
    <n v="0"/>
    <n v="0"/>
    <n v="0"/>
  </r>
  <r>
    <x v="1"/>
    <s v="1515620140712001"/>
    <n v="1388.8002028999999"/>
    <n v="1388.8002028999999"/>
    <n v="0"/>
    <n v="20"/>
    <n v="0"/>
    <n v="0"/>
    <n v="0"/>
  </r>
  <r>
    <x v="1"/>
    <s v="1515620140712008"/>
    <n v="1658.4206895"/>
    <n v="1658.4206895"/>
    <n v="0.88184904873951009"/>
    <n v="6"/>
    <n v="0.673914715"/>
    <n v="1117.634106314496"/>
    <n v="985.58457349227081"/>
  </r>
  <r>
    <x v="1"/>
    <s v="1515620140712015"/>
    <n v="1119.1797163000001"/>
    <n v="1119.1797163000001"/>
    <n v="0"/>
    <n v="5"/>
    <n v="0"/>
    <n v="0"/>
    <n v="0"/>
  </r>
  <r>
    <x v="1"/>
    <s v="1515620140719002"/>
    <n v="2650.4755890000001"/>
    <n v="2650.4755890000001"/>
    <n v="0"/>
    <n v="1"/>
    <n v="0"/>
    <n v="0"/>
    <n v="0"/>
  </r>
  <r>
    <x v="1"/>
    <s v="1515620140803006"/>
    <n v="471.98108730000001"/>
    <n v="471.98108730000001"/>
    <n v="0"/>
    <n v="2"/>
    <n v="0"/>
    <n v="0"/>
    <n v="0"/>
  </r>
  <r>
    <x v="1"/>
    <s v="1515620140809007"/>
    <n v="1139.5173864999999"/>
    <n v="1139.5173864999999"/>
    <n v="0"/>
    <n v="2"/>
    <n v="0"/>
    <n v="0"/>
    <n v="0"/>
  </r>
  <r>
    <x v="1"/>
    <s v="1515620140809021"/>
    <n v="1139.5173864999999"/>
    <n v="1139.5173864999999"/>
    <n v="0"/>
    <n v="4"/>
    <n v="0"/>
    <n v="0"/>
    <n v="0"/>
  </r>
  <r>
    <x v="1"/>
    <s v="1515620140813008"/>
    <n v="2617.2840956"/>
    <n v="2617.2840956"/>
    <n v="0"/>
    <n v="2"/>
    <n v="0"/>
    <n v="0"/>
    <n v="0"/>
  </r>
  <r>
    <x v="1"/>
    <s v="1515620140816008"/>
    <n v="572.68287117"/>
    <n v="572.68287117"/>
    <n v="0"/>
    <n v="2"/>
    <n v="0"/>
    <n v="0"/>
    <n v="0"/>
  </r>
  <r>
    <x v="1"/>
    <s v="1515620140816018"/>
    <n v="572.68287117"/>
    <n v="572.68287117"/>
    <n v="0"/>
    <n v="4"/>
    <n v="0"/>
    <n v="0"/>
    <n v="0"/>
  </r>
  <r>
    <x v="1"/>
    <s v="1515620140816022"/>
    <n v="1370.660523"/>
    <n v="1370.660523"/>
    <n v="0"/>
    <n v="10"/>
    <n v="0"/>
    <n v="0"/>
    <n v="0"/>
  </r>
  <r>
    <x v="1"/>
    <s v="1515620140816024"/>
    <n v="572.68287117"/>
    <n v="572.68287117"/>
    <n v="0"/>
    <n v="2"/>
    <n v="0"/>
    <n v="0"/>
    <n v="0"/>
  </r>
  <r>
    <x v="1"/>
    <s v="1515620140828001"/>
    <n v="667.24443480000002"/>
    <n v="667.24443480000002"/>
    <n v="0"/>
    <n v="2"/>
    <n v="0"/>
    <n v="0"/>
    <n v="0"/>
  </r>
  <r>
    <x v="1"/>
    <s v="1515620141013009"/>
    <n v="492.4006053"/>
    <n v="492.4006053"/>
    <n v="1.102311311035358"/>
    <n v="3"/>
    <n v="0.99334093369999998"/>
    <n v="489.12167702314713"/>
    <n v="539.16435705519825"/>
  </r>
  <r>
    <x v="1"/>
    <s v="1515620141023003"/>
    <n v="6624.0554155999998"/>
    <n v="6624.0554155999998"/>
    <n v="0"/>
    <n v="4"/>
    <n v="0"/>
    <n v="0"/>
    <n v="0"/>
  </r>
  <r>
    <x v="1"/>
    <s v="1515620141025012"/>
    <n v="1098.3928326"/>
    <n v="1098.3928326"/>
    <n v="0"/>
    <n v="6"/>
    <n v="0"/>
    <n v="0"/>
    <n v="0"/>
  </r>
  <r>
    <x v="1"/>
    <s v="1515620141031004"/>
    <n v="323.21504757999998"/>
    <n v="323.21504757999998"/>
    <n v="0"/>
    <n v="1"/>
    <n v="0"/>
    <n v="0"/>
    <n v="0"/>
  </r>
  <r>
    <x v="1"/>
    <s v="1515620141116015"/>
    <n v="684.76157626999998"/>
    <n v="684.76157626999998"/>
    <n v="0"/>
    <n v="1"/>
    <n v="0"/>
    <n v="0"/>
    <n v="0"/>
  </r>
  <r>
    <x v="1"/>
    <s v="1515620141116019"/>
    <n v="684.76157626999998"/>
    <n v="684.76157626999998"/>
    <n v="1.3845030065159805"/>
    <n v="6"/>
    <n v="7.8569172685000002"/>
    <n v="5380.115053401043"/>
    <n v="7448.7854668356285"/>
  </r>
  <r>
    <x v="1"/>
    <s v="1515620141212001"/>
    <n v="279.33760762999998"/>
    <n v="279.33760762999998"/>
    <n v="0"/>
    <n v="2"/>
    <n v="0"/>
    <n v="0"/>
    <n v="0"/>
  </r>
  <r>
    <x v="1"/>
    <s v="1515620141212008"/>
    <n v="335.77274060000002"/>
    <n v="335.77274060000002"/>
    <n v="1.5079618733401317"/>
    <n v="10"/>
    <n v="11.941778886"/>
    <n v="4009.7238241914351"/>
    <n v="6046.5106495042728"/>
  </r>
  <r>
    <x v="1"/>
    <s v="1526320140718007"/>
    <n v="33.274763354000001"/>
    <n v="33.274763354000001"/>
    <n v="0"/>
    <n v="3"/>
    <n v="0"/>
    <n v="0"/>
    <n v="0"/>
  </r>
  <r>
    <x v="1"/>
    <s v="1530420140201001"/>
    <n v="5.4299157683999999"/>
    <n v="5.4299157683999999"/>
    <n v="1.5432358352941429"/>
    <n v="4"/>
    <n v="1"/>
    <n v="5.4299157683999999"/>
    <n v="8.3796405964236111"/>
  </r>
  <r>
    <x v="1"/>
    <s v="1530420140223005"/>
    <n v="218.97123586000001"/>
    <n v="218.97123586000001"/>
    <n v="0"/>
    <n v="6"/>
    <n v="0"/>
    <n v="0"/>
    <n v="0"/>
  </r>
  <r>
    <x v="1"/>
    <s v="1530420140223018"/>
    <n v="218.97123586000001"/>
    <n v="218.97123586000001"/>
    <n v="0"/>
    <n v="15"/>
    <n v="0"/>
    <n v="0"/>
    <n v="0"/>
  </r>
  <r>
    <x v="1"/>
    <s v="1530420140223027"/>
    <n v="218.97123586000001"/>
    <n v="218.97123586000001"/>
    <n v="1.410958478035119"/>
    <n v="4"/>
    <n v="1.0194333633999999"/>
    <n v="223.22658346061448"/>
    <n v="314.96344045656809"/>
  </r>
  <r>
    <x v="1"/>
    <s v="1530420140524008"/>
    <n v="285.91503633000002"/>
    <n v="285.91503633000002"/>
    <n v="1.0141264060347659"/>
    <n v="4"/>
    <n v="1.9695484758999999"/>
    <n v="563.12352404064461"/>
    <n v="571.07843558897105"/>
  </r>
  <r>
    <x v="1"/>
    <s v="1530420140524010"/>
    <n v="285.91503633000002"/>
    <n v="285.91503633000002"/>
    <n v="0"/>
    <n v="1"/>
    <n v="0"/>
    <n v="0"/>
    <n v="0"/>
  </r>
  <r>
    <x v="1"/>
    <s v="1530420140616004"/>
    <n v="151.6908645"/>
    <n v="151.6908645"/>
    <n v="1.0802650847059001"/>
    <n v="6"/>
    <n v="2"/>
    <n v="303.38172900000001"/>
    <n v="327.73268917640746"/>
  </r>
  <r>
    <x v="1"/>
    <s v="1534520140404010"/>
    <n v="363.22308434000001"/>
    <n v="363.22308434000001"/>
    <n v="0"/>
    <n v="2"/>
    <n v="0"/>
    <n v="0"/>
    <n v="0"/>
  </r>
  <r>
    <x v="1"/>
    <s v="1534520140530013"/>
    <n v="39.264736388999999"/>
    <n v="39.264736388999999"/>
    <n v="1.631420740168094"/>
    <n v="20"/>
    <n v="1"/>
    <n v="39.264736388999999"/>
    <n v="64.057305302247471"/>
  </r>
  <r>
    <x v="1"/>
    <s v="1534520140530022"/>
    <n v="113.91916669"/>
    <n v="113.91916669"/>
    <n v="0"/>
    <n v="6"/>
    <n v="0"/>
    <n v="0"/>
    <n v="0"/>
  </r>
  <r>
    <x v="1"/>
    <s v="1534520140530024"/>
    <n v="39.264736388999999"/>
    <n v="39.264736388999999"/>
    <n v="1.4109584779832165"/>
    <n v="8"/>
    <n v="2"/>
    <n v="78.529472777999999"/>
    <n v="110.80182538767131"/>
  </r>
  <r>
    <x v="1"/>
    <s v="1534520140531022"/>
    <n v="35.578555289000001"/>
    <n v="35.578555289000001"/>
    <n v="0"/>
    <n v="3"/>
    <n v="0"/>
    <n v="0"/>
    <n v="0"/>
  </r>
  <r>
    <x v="1"/>
    <s v="1534520140531025"/>
    <n v="132.20758506999999"/>
    <n v="132.20758506999999"/>
    <n v="0"/>
    <n v="12"/>
    <n v="0"/>
    <n v="0"/>
    <n v="0"/>
  </r>
  <r>
    <x v="1"/>
    <s v="1534520140531029"/>
    <n v="132.20758506999999"/>
    <n v="132.20758506999999"/>
    <n v="0"/>
    <n v="1"/>
    <n v="0"/>
    <n v="0"/>
    <n v="0"/>
  </r>
  <r>
    <x v="1"/>
    <s v="1534520140531047"/>
    <n v="132.20758506999999"/>
    <n v="132.20758506999999"/>
    <n v="1.3227735731092654"/>
    <n v="3"/>
    <n v="0.9670724315"/>
    <n v="127.85431075638799"/>
    <n v="169.12230347664971"/>
  </r>
  <r>
    <x v="1"/>
    <s v="1534520140601001"/>
    <n v="407.05922276000001"/>
    <n v="407.05922276000001"/>
    <n v="0"/>
    <n v="9"/>
    <n v="0"/>
    <n v="0"/>
    <n v="0"/>
  </r>
  <r>
    <x v="1"/>
    <s v="1534520140604002"/>
    <n v="287.31543690000001"/>
    <n v="287.31543690000001"/>
    <n v="0"/>
    <n v="25"/>
    <n v="0"/>
    <n v="0"/>
    <n v="0"/>
  </r>
  <r>
    <x v="1"/>
    <s v="1534520140622009"/>
    <n v="25.222421242999999"/>
    <n v="25.222421242999999"/>
    <n v="1.3668660255742038"/>
    <n v="5"/>
    <n v="0.63072696660000005"/>
    <n v="15.908461240904792"/>
    <n v="21.744735189356799"/>
  </r>
  <r>
    <x v="1"/>
    <s v="1534520140622016"/>
    <n v="15.908461242"/>
    <n v="15.908461242"/>
    <n v="0.97003395361346134"/>
    <n v="4"/>
    <n v="1"/>
    <n v="15.908461242"/>
    <n v="15.431747554483776"/>
  </r>
  <r>
    <x v="1"/>
    <s v="1534520140622029"/>
    <n v="15.908461242"/>
    <n v="15.908461242"/>
    <n v="0"/>
    <n v="9"/>
    <n v="0"/>
    <n v="0"/>
    <n v="0"/>
  </r>
  <r>
    <x v="1"/>
    <s v="1534520140713001"/>
    <n v="74.427711532999993"/>
    <n v="74.427711532999993"/>
    <n v="0.88184904864945535"/>
    <n v="15"/>
    <n v="0.97923340759999999"/>
    <n v="72.882101584329405"/>
    <n v="64.271011945713852"/>
  </r>
  <r>
    <x v="1"/>
    <s v="1534520140713006"/>
    <n v="15.550885986999999"/>
    <n v="15.550885986999999"/>
    <n v="0"/>
    <n v="6"/>
    <n v="0"/>
    <n v="0"/>
    <n v="0"/>
  </r>
  <r>
    <x v="1"/>
    <s v="1534520140713016"/>
    <n v="19.996441554"/>
    <n v="19.996441554"/>
    <n v="0"/>
    <n v="12"/>
    <n v="0"/>
    <n v="0"/>
    <n v="0"/>
  </r>
  <r>
    <x v="1"/>
    <s v="1534520140713020"/>
    <n v="17.329108214000001"/>
    <n v="17.329108214000001"/>
    <n v="1.4550509303071828"/>
    <n v="12"/>
    <n v="0.89738524310000001"/>
    <n v="15.550885987326598"/>
    <n v="22.627331122960499"/>
  </r>
  <r>
    <x v="1"/>
    <s v="1534520140713026"/>
    <n v="18.514589698999998"/>
    <n v="18.514589698999998"/>
    <n v="0"/>
    <n v="4"/>
    <n v="0"/>
    <n v="0"/>
    <n v="0"/>
  </r>
  <r>
    <x v="1"/>
    <s v="1534520140713030"/>
    <n v="60.006441660999997"/>
    <n v="60.006441660999997"/>
    <n v="0"/>
    <n v="6"/>
    <n v="0"/>
    <n v="0"/>
    <n v="0"/>
  </r>
  <r>
    <x v="1"/>
    <s v="1534520140713033"/>
    <n v="19.996441554"/>
    <n v="19.996441554"/>
    <n v="1.0729163426400004"/>
    <n v="24"/>
    <n v="2.3330479993000002"/>
    <n v="46.652657960679086"/>
    <n v="50.054399153606703"/>
  </r>
  <r>
    <x v="1"/>
    <s v="1534520140713037"/>
    <n v="15.550885986999999"/>
    <n v="15.550885986999999"/>
    <n v="0"/>
    <n v="6"/>
    <n v="0"/>
    <n v="0"/>
    <n v="0"/>
  </r>
  <r>
    <x v="1"/>
    <s v="1534520140713045"/>
    <n v="141.88759465000001"/>
    <n v="141.88759465000001"/>
    <n v="0"/>
    <n v="3"/>
    <n v="0"/>
    <n v="0"/>
    <n v="0"/>
  </r>
  <r>
    <x v="1"/>
    <s v="1534520140725004"/>
    <n v="83.676512721999998"/>
    <n v="83.676512721999998"/>
    <n v="1.5432358352439697"/>
    <n v="5"/>
    <n v="0.87880280659999999"/>
    <n v="73.535154226594202"/>
    <n v="113.48208515267223"/>
  </r>
  <r>
    <x v="1"/>
    <s v="1534520140725016"/>
    <n v="20.254655621000001"/>
    <n v="20.254655621000001"/>
    <n v="0"/>
    <n v="3"/>
    <n v="0"/>
    <n v="0"/>
    <n v="0"/>
  </r>
  <r>
    <x v="1"/>
    <s v="1534520140725023"/>
    <n v="92.272261271999994"/>
    <n v="92.272261271999994"/>
    <n v="0"/>
    <n v="24"/>
    <n v="0"/>
    <n v="0"/>
    <n v="0"/>
  </r>
  <r>
    <x v="1"/>
    <s v="1534520140725027"/>
    <n v="17.988842160000001"/>
    <n v="17.988842160000001"/>
    <n v="1.7857443236117492"/>
    <n v="15"/>
    <n v="1.7480867927999999"/>
    <n v="31.446057397659825"/>
    <n v="56.154618497840282"/>
  </r>
  <r>
    <x v="1"/>
    <s v="1534520140725031"/>
    <n v="24.786282544999999"/>
    <n v="24.786282544999999"/>
    <n v="1.0582188585573793"/>
    <n v="8"/>
    <n v="0.75622930870000005"/>
    <n v="18.744113314248228"/>
    <n v="19.835374196073936"/>
  </r>
  <r>
    <x v="1"/>
    <s v="1534520140725045"/>
    <n v="20.254655621000001"/>
    <n v="20.254655621000001"/>
    <n v="0"/>
    <n v="24"/>
    <n v="0"/>
    <n v="0"/>
    <n v="0"/>
  </r>
  <r>
    <x v="1"/>
    <s v="1534520140725051"/>
    <n v="15.723028698"/>
    <n v="15.723028698"/>
    <n v="1.2786811206722899"/>
    <n v="5"/>
    <n v="1"/>
    <n v="15.723028698"/>
    <n v="20.104739955921215"/>
  </r>
  <r>
    <x v="1"/>
    <s v="1534520141026012"/>
    <n v="25.367410014000001"/>
    <n v="25.367410014000001"/>
    <n v="1.2566348943015837"/>
    <n v="6"/>
    <n v="0.84003135939999996"/>
    <n v="21.309419918517591"/>
    <n v="26.778160646934417"/>
  </r>
  <r>
    <x v="1"/>
    <s v="1534520141026013"/>
    <n v="19.025264465999999"/>
    <n v="19.025264465999999"/>
    <n v="0"/>
    <n v="4"/>
    <n v="0"/>
    <n v="0"/>
    <n v="0"/>
  </r>
  <r>
    <x v="1"/>
    <s v="1534720140411003"/>
    <n v="27.973878501000002"/>
    <n v="27.973878501000002"/>
    <n v="0"/>
    <n v="5"/>
    <n v="0"/>
    <n v="0"/>
    <n v="0"/>
  </r>
  <r>
    <x v="1"/>
    <s v="1535720140711005"/>
    <n v="98.608251029000002"/>
    <n v="98.608251029000002"/>
    <n v="1.4991433828571674"/>
    <n v="25"/>
    <n v="6"/>
    <n v="591.64950617399995"/>
    <n v="886.96744215146282"/>
  </r>
  <r>
    <x v="1"/>
    <s v="1535720140711014"/>
    <n v="1751.4431910000001"/>
    <n v="1751.4431910000001"/>
    <n v="1.2434071587334943"/>
    <n v="6"/>
    <n v="4.4154352356000004"/>
    <n v="7733.3839786931021"/>
    <n v="9615.7450003419162"/>
  </r>
  <r>
    <x v="1"/>
    <s v="1535720140711015"/>
    <n v="1790.3410077000001"/>
    <n v="1790.3410077000001"/>
    <n v="1.2125424420168269"/>
    <n v="7"/>
    <n v="2"/>
    <n v="3580.6820154000002"/>
    <n v="4341.7289150388497"/>
  </r>
  <r>
    <x v="1"/>
    <s v="1535720140711020"/>
    <n v="329.42906750999998"/>
    <n v="329.42906750999998"/>
    <n v="1.3668660255462408"/>
    <n v="4"/>
    <n v="2"/>
    <n v="658.85813501999996"/>
    <n v="900.57080041359586"/>
  </r>
  <r>
    <x v="1"/>
    <s v="1535720140713004"/>
    <n v="1321.27934"/>
    <n v="1321.27934"/>
    <n v="1.2566348945707841"/>
    <n v="6"/>
    <n v="0.99883021709999997"/>
    <n v="1319.7337300219447"/>
    <n v="1658.4234566876341"/>
  </r>
  <r>
    <x v="1"/>
    <s v="1549120140404002"/>
    <n v="2242.7305113000002"/>
    <n v="2242.7305113000002"/>
    <n v="0"/>
    <n v="4"/>
    <n v="0"/>
    <n v="0"/>
    <n v="0"/>
  </r>
  <r>
    <x v="1"/>
    <s v="1549120140404005"/>
    <n v="4253.0891842999999"/>
    <n v="4253.0891842999999"/>
    <n v="0"/>
    <n v="4"/>
    <n v="0"/>
    <n v="0"/>
    <n v="0"/>
  </r>
  <r>
    <x v="1"/>
    <s v="1549120140504013"/>
    <n v="580.43164028000001"/>
    <n v="580.43164028000001"/>
    <n v="0"/>
    <n v="2"/>
    <n v="0"/>
    <n v="0"/>
    <n v="0"/>
  </r>
  <r>
    <x v="1"/>
    <s v="1549120140504040"/>
    <n v="580.43164028000001"/>
    <n v="580.43164028000001"/>
    <n v="1.0229448965340557"/>
    <n v="4"/>
    <n v="7.9399994898999999"/>
    <n v="4608.6269277450201"/>
    <n v="4714.371395766193"/>
  </r>
  <r>
    <x v="1"/>
    <s v="1549120140607003"/>
    <n v="679.33040143999995"/>
    <n v="679.33040143999995"/>
    <n v="0"/>
    <n v="4"/>
    <n v="0"/>
    <n v="0"/>
    <n v="0"/>
  </r>
  <r>
    <x v="1"/>
    <s v="1549120140615006"/>
    <n v="424.04125422999999"/>
    <n v="424.04125422999999"/>
    <n v="1.1464037633613633"/>
    <n v="9"/>
    <n v="0.98973384249999996"/>
    <n v="419.68797992757726"/>
    <n v="481.13187962650289"/>
  </r>
  <r>
    <x v="1"/>
    <s v="1549120140621003"/>
    <n v="1350.5010569000001"/>
    <n v="1350.5010569000001"/>
    <n v="0"/>
    <n v="1"/>
    <n v="0"/>
    <n v="0"/>
    <n v="0"/>
  </r>
  <r>
    <x v="1"/>
    <s v="1549120140628003"/>
    <n v="1350.5010569000001"/>
    <n v="1350.5010569000001"/>
    <n v="0"/>
    <n v="2"/>
    <n v="0"/>
    <n v="0"/>
    <n v="0"/>
  </r>
  <r>
    <x v="1"/>
    <s v="1549120140628007"/>
    <n v="1350.5010569000001"/>
    <n v="1350.5010569000001"/>
    <n v="0"/>
    <n v="4"/>
    <n v="0"/>
    <n v="0"/>
    <n v="0"/>
  </r>
  <r>
    <x v="1"/>
    <s v="1549120140628013"/>
    <n v="1350.5010569000001"/>
    <n v="1350.5010569000001"/>
    <n v="0"/>
    <n v="9"/>
    <n v="0"/>
    <n v="0"/>
    <n v="0"/>
  </r>
  <r>
    <x v="1"/>
    <s v="1549120140628019"/>
    <n v="1350.5010569000001"/>
    <n v="1350.5010569000001"/>
    <n v="0"/>
    <n v="4"/>
    <n v="0"/>
    <n v="0"/>
    <n v="0"/>
  </r>
  <r>
    <x v="1"/>
    <s v="1549120140704003"/>
    <n v="1595.1616575999999"/>
    <n v="1595.1616575999999"/>
    <n v="0"/>
    <n v="2"/>
    <n v="0"/>
    <n v="0"/>
    <n v="0"/>
  </r>
  <r>
    <x v="1"/>
    <s v="1549120140729008"/>
    <n v="107.22771688"/>
    <n v="107.22771688"/>
    <n v="0"/>
    <n v="20"/>
    <n v="0"/>
    <n v="0"/>
    <n v="0"/>
  </r>
  <r>
    <x v="1"/>
    <s v="1549120140824004"/>
    <n v="837.84918534999997"/>
    <n v="837.84918534999997"/>
    <n v="0"/>
    <n v="16"/>
    <n v="0"/>
    <n v="0"/>
    <n v="0"/>
  </r>
  <r>
    <x v="1"/>
    <s v="1549120140824008"/>
    <n v="837.84918534999997"/>
    <n v="837.84918534999997"/>
    <n v="0"/>
    <n v="4"/>
    <n v="0"/>
    <n v="0"/>
    <n v="0"/>
  </r>
  <r>
    <x v="1"/>
    <s v="1549120140824010"/>
    <n v="837.84918534999997"/>
    <n v="837.84918534999997"/>
    <n v="0"/>
    <n v="4"/>
    <n v="0"/>
    <n v="0"/>
    <n v="0"/>
  </r>
  <r>
    <x v="1"/>
    <s v="1549120140824012"/>
    <n v="837.84918534999997"/>
    <n v="837.84918534999997"/>
    <n v="0"/>
    <n v="8"/>
    <n v="0"/>
    <n v="0"/>
    <n v="0"/>
  </r>
  <r>
    <x v="1"/>
    <s v="1549120140829002"/>
    <n v="416.94457274000001"/>
    <n v="416.94457274000001"/>
    <n v="0"/>
    <n v="4"/>
    <n v="0"/>
    <n v="0"/>
    <n v="0"/>
  </r>
  <r>
    <x v="1"/>
    <s v="1549120140829011"/>
    <n v="416.94457274000001"/>
    <n v="416.94457274000001"/>
    <n v="0"/>
    <n v="4"/>
    <n v="0"/>
    <n v="0"/>
    <n v="0"/>
  </r>
  <r>
    <x v="1"/>
    <s v="1549120141012010"/>
    <n v="577.83866551000006"/>
    <n v="577.83866551000006"/>
    <n v="0"/>
    <n v="16"/>
    <n v="0"/>
    <n v="0"/>
    <n v="0"/>
  </r>
  <r>
    <x v="1"/>
    <s v="1550820140102033"/>
    <n v="3003.6930928000002"/>
    <n v="3003.6930928000002"/>
    <n v="0"/>
    <n v="1"/>
    <n v="0"/>
    <n v="0"/>
    <n v="0"/>
  </r>
  <r>
    <x v="1"/>
    <s v="1550820140216001"/>
    <n v="5.4579628539999998"/>
    <n v="5.4579628539999998"/>
    <n v="0"/>
    <n v="8"/>
    <n v="0"/>
    <n v="0"/>
    <n v="0"/>
  </r>
  <r>
    <x v="1"/>
    <s v="1550820140524006"/>
    <n v="124.48941504"/>
    <n v="124.48941504"/>
    <n v="0"/>
    <n v="3"/>
    <n v="0"/>
    <n v="0"/>
    <n v="0"/>
  </r>
  <r>
    <x v="1"/>
    <s v="1550820140524026"/>
    <n v="124.48941504"/>
    <n v="124.48941504"/>
    <n v="0"/>
    <n v="2"/>
    <n v="0"/>
    <n v="0"/>
    <n v="0"/>
  </r>
  <r>
    <x v="1"/>
    <s v="1550820140524037"/>
    <n v="124.48941504"/>
    <n v="124.48941504"/>
    <n v="0"/>
    <n v="4"/>
    <n v="0"/>
    <n v="0"/>
    <n v="0"/>
  </r>
  <r>
    <x v="1"/>
    <s v="1550820140601018"/>
    <n v="113.498211"/>
    <n v="113.498211"/>
    <n v="0"/>
    <n v="4"/>
    <n v="0"/>
    <n v="0"/>
    <n v="0"/>
  </r>
  <r>
    <x v="1"/>
    <s v="1550820140608001"/>
    <n v="119.99085667999999"/>
    <n v="119.99085667999999"/>
    <n v="0"/>
    <n v="2"/>
    <n v="0"/>
    <n v="0"/>
    <n v="0"/>
  </r>
  <r>
    <x v="1"/>
    <s v="1550820140608003"/>
    <n v="119.99085667999999"/>
    <n v="119.99085667999999"/>
    <n v="0"/>
    <n v="4"/>
    <n v="0"/>
    <n v="0"/>
    <n v="0"/>
  </r>
  <r>
    <x v="1"/>
    <s v="1550820140608031"/>
    <n v="119.99085667999999"/>
    <n v="119.99085667999999"/>
    <n v="2.5426647572045131"/>
    <n v="6"/>
    <n v="2.8911598493000001"/>
    <n v="346.91274711632667"/>
    <n v="882.08281591768537"/>
  </r>
  <r>
    <x v="1"/>
    <s v="1554220140712001"/>
    <n v="22.307936405"/>
    <n v="22.307936405"/>
    <n v="0"/>
    <n v="6"/>
    <n v="0"/>
    <n v="0"/>
    <n v="0"/>
  </r>
  <r>
    <x v="1"/>
    <s v="1554220140809017"/>
    <n v="249.50197249000001"/>
    <n v="249.50197249000001"/>
    <n v="0"/>
    <n v="4"/>
    <n v="0"/>
    <n v="0"/>
    <n v="0"/>
  </r>
  <r>
    <x v="1"/>
    <s v="1554220140815001"/>
    <n v="12.033650002"/>
    <n v="12.033650002"/>
    <n v="0"/>
    <n v="16"/>
    <n v="0"/>
    <n v="0"/>
    <n v="0"/>
  </r>
  <r>
    <x v="1"/>
    <s v="1555820140606005"/>
    <n v="218.33238761999999"/>
    <n v="218.33238761999999"/>
    <n v="0"/>
    <n v="1"/>
    <n v="0"/>
    <n v="0"/>
    <n v="0"/>
  </r>
  <r>
    <x v="1"/>
    <s v="1561120140209010"/>
    <n v="2248.5033146000001"/>
    <n v="2248.5033146000001"/>
    <n v="0"/>
    <n v="3"/>
    <n v="0"/>
    <n v="0"/>
    <n v="0"/>
  </r>
  <r>
    <x v="1"/>
    <s v="1561120140209011"/>
    <n v="2248.5033146000001"/>
    <n v="2248.5033146000001"/>
    <n v="0"/>
    <n v="3"/>
    <n v="0"/>
    <n v="0"/>
    <n v="0"/>
  </r>
  <r>
    <x v="1"/>
    <s v="1561220140125031"/>
    <n v="347.13672337000003"/>
    <n v="347.13672337000003"/>
    <n v="0"/>
    <n v="2"/>
    <n v="0"/>
    <n v="0"/>
    <n v="0"/>
  </r>
  <r>
    <x v="1"/>
    <s v="1561220140322001"/>
    <n v="37.607968175000003"/>
    <n v="37.607968175000003"/>
    <n v="0"/>
    <n v="4"/>
    <n v="0"/>
    <n v="0"/>
    <n v="0"/>
  </r>
  <r>
    <x v="1"/>
    <s v="1561220140322011"/>
    <n v="54.210995474999997"/>
    <n v="54.210995474999997"/>
    <n v="1.477097156716662"/>
    <n v="18"/>
    <n v="1.8376007105000001"/>
    <n v="99.618163801772283"/>
    <n v="147.14570650893253"/>
  </r>
  <r>
    <x v="1"/>
    <s v="1561220140423001"/>
    <n v="1485.5796241999999"/>
    <n v="1485.5796241999999"/>
    <n v="0"/>
    <n v="4"/>
    <n v="0"/>
    <n v="0"/>
    <n v="0"/>
  </r>
  <r>
    <x v="1"/>
    <s v="1561220140423016"/>
    <n v="1485.5796241999999"/>
    <n v="1485.5796241999999"/>
    <n v="0"/>
    <n v="1"/>
    <n v="0"/>
    <n v="0"/>
    <n v="0"/>
  </r>
  <r>
    <x v="1"/>
    <s v="1561220140523001"/>
    <n v="71.932147764999996"/>
    <n v="71.932147764999996"/>
    <n v="0"/>
    <n v="10"/>
    <n v="0"/>
    <n v="0"/>
    <n v="0"/>
  </r>
  <r>
    <x v="1"/>
    <s v="1561220140526020"/>
    <n v="221.09813366"/>
    <n v="221.09813366"/>
    <n v="0"/>
    <n v="18"/>
    <n v="0"/>
    <n v="0"/>
    <n v="0"/>
  </r>
  <r>
    <x v="1"/>
    <s v="1561220140713016"/>
    <n v="128.08647231"/>
    <n v="128.08647231"/>
    <n v="0"/>
    <n v="1"/>
    <n v="0"/>
    <n v="0"/>
    <n v="0"/>
  </r>
  <r>
    <x v="1"/>
    <s v="1561220140713020"/>
    <n v="128.08647231"/>
    <n v="128.08647231"/>
    <n v="0"/>
    <n v="9"/>
    <n v="0"/>
    <n v="0"/>
    <n v="0"/>
  </r>
  <r>
    <x v="1"/>
    <s v="1561220140713028"/>
    <n v="171.78082348000001"/>
    <n v="171.78082348000001"/>
    <n v="0"/>
    <n v="6"/>
    <n v="0"/>
    <n v="0"/>
    <n v="0"/>
  </r>
  <r>
    <x v="1"/>
    <s v="1561220140801007"/>
    <n v="455.36773632000001"/>
    <n v="455.36773632000001"/>
    <n v="0"/>
    <n v="16"/>
    <n v="0"/>
    <n v="0"/>
    <n v="0"/>
  </r>
  <r>
    <x v="1"/>
    <s v="1563220140109006"/>
    <n v="329.77438371"/>
    <n v="329.77438371"/>
    <n v="0"/>
    <n v="6"/>
    <n v="0"/>
    <n v="0"/>
    <n v="0"/>
  </r>
  <r>
    <x v="1"/>
    <s v="1563220140117004"/>
    <n v="176.95425004000001"/>
    <n v="176.95425004000001"/>
    <n v="0"/>
    <n v="4"/>
    <n v="0"/>
    <n v="0"/>
    <n v="0"/>
  </r>
  <r>
    <x v="1"/>
    <s v="1563220140117006"/>
    <n v="176.95425004000001"/>
    <n v="176.95425004000001"/>
    <n v="0"/>
    <n v="6"/>
    <n v="0"/>
    <n v="0"/>
    <n v="0"/>
  </r>
  <r>
    <x v="1"/>
    <s v="1563220140117009"/>
    <n v="176.95425004000001"/>
    <n v="176.95425004000001"/>
    <n v="1.3315920636382559"/>
    <n v="9"/>
    <n v="15.264525002999999"/>
    <n v="2701.1225741226935"/>
    <n v="3596.7933826159151"/>
  </r>
  <r>
    <x v="1"/>
    <s v="1563220140120010"/>
    <n v="240.58707870000001"/>
    <n v="240.58707870000001"/>
    <n v="0"/>
    <n v="4"/>
    <n v="0"/>
    <n v="0"/>
    <n v="0"/>
  </r>
  <r>
    <x v="1"/>
    <s v="1563220140120014"/>
    <n v="240.58707870000001"/>
    <n v="240.58707870000001"/>
    <n v="1.2750067496030799"/>
    <n v="9"/>
    <n v="12.212248187"/>
    <n v="2938.1091156697016"/>
    <n v="3746.108953549206"/>
  </r>
  <r>
    <x v="1"/>
    <s v="1563220140120018"/>
    <n v="240.58707870000001"/>
    <n v="240.58707870000001"/>
    <n v="1.3183643278608022"/>
    <n v="4"/>
    <n v="10.176873489"/>
    <n v="2448.4242630179865"/>
    <n v="3227.9152078317875"/>
  </r>
  <r>
    <x v="1"/>
    <s v="1563220140120021"/>
    <n v="286.41158094999997"/>
    <n v="286.41158094999997"/>
    <n v="0"/>
    <n v="12"/>
    <n v="0"/>
    <n v="0"/>
    <n v="0"/>
  </r>
  <r>
    <x v="1"/>
    <s v="1563220140126008"/>
    <n v="178.10281595999999"/>
    <n v="178.10281595999999"/>
    <n v="0"/>
    <n v="2"/>
    <n v="0"/>
    <n v="0"/>
    <n v="0"/>
  </r>
  <r>
    <x v="1"/>
    <s v="1563220140302017"/>
    <n v="2415.2620135000002"/>
    <n v="2415.2620135000002"/>
    <n v="0"/>
    <n v="1"/>
    <n v="0"/>
    <n v="0"/>
    <n v="0"/>
  </r>
  <r>
    <x v="1"/>
    <s v="1563220140309001"/>
    <n v="552.86357738000004"/>
    <n v="552.86357738000004"/>
    <n v="1.169405338933782"/>
    <n v="15"/>
    <n v="20.010771694999999"/>
    <n v="11063.226825432146"/>
    <n v="12937.396515495788"/>
  </r>
  <r>
    <x v="1"/>
    <s v="1563220140322015"/>
    <n v="2152.4048412000002"/>
    <n v="2152.4048412000002"/>
    <n v="0"/>
    <n v="24"/>
    <n v="0"/>
    <n v="0"/>
    <n v="0"/>
  </r>
  <r>
    <x v="1"/>
    <s v="1563220140424005"/>
    <n v="1592.3859321"/>
    <n v="1592.3859321"/>
    <n v="0"/>
    <n v="2"/>
    <n v="0"/>
    <n v="0"/>
    <n v="0"/>
  </r>
  <r>
    <x v="1"/>
    <s v="1563220140424007"/>
    <n v="1592.3859321"/>
    <n v="1592.3859321"/>
    <n v="0"/>
    <n v="4"/>
    <n v="0"/>
    <n v="0"/>
    <n v="0"/>
  </r>
  <r>
    <x v="1"/>
    <s v="1563220140424009"/>
    <n v="2123.1812427999998"/>
    <n v="2123.1812427999998"/>
    <n v="0"/>
    <n v="12"/>
    <n v="0"/>
    <n v="0"/>
    <n v="0"/>
  </r>
  <r>
    <x v="1"/>
    <s v="1563220140426002"/>
    <n v="772.45035210000003"/>
    <n v="772.45035210000003"/>
    <n v="0"/>
    <n v="2"/>
    <n v="0"/>
    <n v="0"/>
    <n v="0"/>
  </r>
  <r>
    <x v="1"/>
    <s v="1563220140426004"/>
    <n v="772.45035210000003"/>
    <n v="772.45035210000003"/>
    <n v="0"/>
    <n v="4"/>
    <n v="0"/>
    <n v="0"/>
    <n v="0"/>
  </r>
  <r>
    <x v="1"/>
    <s v="1563220140426006"/>
    <n v="772.45035210000003"/>
    <n v="772.45035210000003"/>
    <n v="0"/>
    <n v="4"/>
    <n v="0"/>
    <n v="0"/>
    <n v="0"/>
  </r>
  <r>
    <x v="1"/>
    <s v="1563220140426008"/>
    <n v="772.45035210000003"/>
    <n v="772.45035210000003"/>
    <n v="0"/>
    <n v="4"/>
    <n v="0"/>
    <n v="0"/>
    <n v="0"/>
  </r>
  <r>
    <x v="1"/>
    <s v="1563220140426012"/>
    <n v="1766.9422936000001"/>
    <n v="1766.9422936000001"/>
    <n v="0"/>
    <n v="10"/>
    <n v="0"/>
    <n v="0"/>
    <n v="0"/>
  </r>
  <r>
    <x v="1"/>
    <s v="1563220140426016"/>
    <n v="772.45035210000003"/>
    <n v="772.45035210000003"/>
    <n v="0"/>
    <n v="2"/>
    <n v="0"/>
    <n v="0"/>
    <n v="0"/>
  </r>
  <r>
    <x v="1"/>
    <s v="1563220140606010"/>
    <n v="464.74755542999998"/>
    <n v="464.74755542999998"/>
    <n v="1.5982008609925902"/>
    <n v="9"/>
    <n v="16.981266069"/>
    <n v="7892.0018936741553"/>
    <n v="12613.004221425188"/>
  </r>
  <r>
    <x v="1"/>
    <s v="1563220140612016"/>
    <n v="1164.9351045000001"/>
    <n v="1164.9351045000001"/>
    <n v="0"/>
    <n v="5"/>
    <n v="0"/>
    <n v="0"/>
    <n v="0"/>
  </r>
  <r>
    <x v="1"/>
    <s v="1563220140620008"/>
    <n v="164.06742826999999"/>
    <n v="164.06742826999999"/>
    <n v="0"/>
    <n v="9"/>
    <n v="0"/>
    <n v="0"/>
    <n v="0"/>
  </r>
  <r>
    <x v="1"/>
    <s v="1563220140620020"/>
    <n v="164.06742826999999"/>
    <n v="164.06742826999999"/>
    <n v="0"/>
    <n v="1"/>
    <n v="0"/>
    <n v="0"/>
    <n v="0"/>
  </r>
  <r>
    <x v="1"/>
    <s v="1563220140620026"/>
    <n v="164.06742826999999"/>
    <n v="164.06742826999999"/>
    <n v="0"/>
    <n v="4"/>
    <n v="0"/>
    <n v="0"/>
    <n v="0"/>
  </r>
  <r>
    <x v="1"/>
    <s v="1563220140706006"/>
    <n v="243.10232078999999"/>
    <n v="243.10232078999999"/>
    <n v="0"/>
    <n v="9"/>
    <n v="0"/>
    <n v="0"/>
    <n v="0"/>
  </r>
  <r>
    <x v="1"/>
    <s v="1563220140706028"/>
    <n v="344.30459619999999"/>
    <n v="344.30459619999999"/>
    <n v="0"/>
    <n v="24"/>
    <n v="0"/>
    <n v="0"/>
    <n v="0"/>
  </r>
  <r>
    <x v="1"/>
    <s v="1563220140706032"/>
    <n v="546.70914702000005"/>
    <n v="546.70914702000005"/>
    <n v="0"/>
    <n v="5"/>
    <n v="0"/>
    <n v="0"/>
    <n v="0"/>
  </r>
  <r>
    <x v="1"/>
    <s v="1563220140717007"/>
    <n v="891.09691018000001"/>
    <n v="891.09691018000001"/>
    <n v="0"/>
    <n v="2"/>
    <n v="0"/>
    <n v="0"/>
    <n v="0"/>
  </r>
  <r>
    <x v="1"/>
    <s v="1563220140724005"/>
    <n v="198.30080636"/>
    <n v="198.30080636"/>
    <n v="0"/>
    <n v="1"/>
    <n v="0"/>
    <n v="0"/>
    <n v="0"/>
  </r>
  <r>
    <x v="1"/>
    <s v="1563220140724007"/>
    <n v="72.004360885999986"/>
    <n v="72.004360885999986"/>
    <n v="1.163362398896195"/>
    <n v="36"/>
    <n v="19"/>
    <n v="1368.0828568339998"/>
    <n v="1591.5761542151618"/>
  </r>
  <r>
    <x v="1"/>
    <s v="1563220140808002"/>
    <n v="272.23596657000002"/>
    <n v="272.23596657000002"/>
    <n v="0"/>
    <n v="2"/>
    <n v="0"/>
    <n v="0"/>
    <n v="0"/>
  </r>
  <r>
    <x v="1"/>
    <s v="1563220140808004"/>
    <n v="272.23596657000002"/>
    <n v="272.23596657000002"/>
    <n v="1.0582188584991927"/>
    <n v="4"/>
    <n v="2.9943225357999999"/>
    <n v="815.16228975584647"/>
    <n v="862.62010775702004"/>
  </r>
  <r>
    <x v="1"/>
    <s v="1563220140817001"/>
    <n v="977.82454935999999"/>
    <n v="977.82454935999999"/>
    <n v="0"/>
    <n v="1"/>
    <n v="0"/>
    <n v="0"/>
    <n v="0"/>
  </r>
  <r>
    <x v="1"/>
    <s v="1563220140901015"/>
    <n v="492.62053055000001"/>
    <n v="492.62053055000001"/>
    <n v="0"/>
    <n v="2"/>
    <n v="0"/>
    <n v="0"/>
    <n v="0"/>
  </r>
  <r>
    <x v="1"/>
    <s v="1563220140901021"/>
    <n v="492.62053055000001"/>
    <n v="492.62053055000001"/>
    <n v="0"/>
    <n v="4"/>
    <n v="0"/>
    <n v="0"/>
    <n v="0"/>
  </r>
  <r>
    <x v="1"/>
    <s v="1563220140901026"/>
    <n v="1146.0092694"/>
    <n v="1146.0092694"/>
    <n v="0"/>
    <n v="5"/>
    <n v="0"/>
    <n v="0"/>
    <n v="0"/>
  </r>
  <r>
    <x v="1"/>
    <s v="1563220140901028"/>
    <n v="492.62053055000001"/>
    <n v="492.62053055000001"/>
    <n v="0"/>
    <n v="4"/>
    <n v="0"/>
    <n v="0"/>
    <n v="0"/>
  </r>
  <r>
    <x v="1"/>
    <s v="1563220140914023"/>
    <n v="277.95588896999999"/>
    <n v="277.95588896999999"/>
    <n v="0"/>
    <n v="3"/>
    <n v="0"/>
    <n v="0"/>
    <n v="0"/>
  </r>
  <r>
    <x v="1"/>
    <s v="1563220140914040"/>
    <n v="277.95588896999999"/>
    <n v="277.95588896999999"/>
    <n v="0"/>
    <n v="9"/>
    <n v="0"/>
    <n v="0"/>
    <n v="0"/>
  </r>
  <r>
    <x v="1"/>
    <s v="1563220140914043"/>
    <n v="277.95588896999999"/>
    <n v="277.95588896999999"/>
    <n v="0"/>
    <n v="4"/>
    <n v="0"/>
    <n v="0"/>
    <n v="0"/>
  </r>
  <r>
    <x v="1"/>
    <s v="1563220140920001"/>
    <n v="744.40264837999996"/>
    <n v="744.40264837999996"/>
    <n v="0"/>
    <n v="2"/>
    <n v="0"/>
    <n v="0"/>
    <n v="0"/>
  </r>
  <r>
    <x v="1"/>
    <s v="1563220140920003"/>
    <n v="744.40264837999996"/>
    <n v="744.40264837999996"/>
    <n v="0"/>
    <n v="2"/>
    <n v="0"/>
    <n v="0"/>
    <n v="0"/>
  </r>
  <r>
    <x v="1"/>
    <s v="1563220140922005"/>
    <n v="1343.0013134999999"/>
    <n v="1343.0013134999999"/>
    <n v="1.1464037633613633"/>
    <n v="2"/>
    <n v="1"/>
    <n v="1343.0013134999999"/>
    <n v="1539.621759995654"/>
  </r>
  <r>
    <x v="1"/>
    <s v="1563220140922007"/>
    <n v="1343.0013134999999"/>
    <n v="1343.0013134999999"/>
    <n v="0"/>
    <n v="2"/>
    <n v="0"/>
    <n v="0"/>
    <n v="0"/>
  </r>
  <r>
    <x v="1"/>
    <s v="1563220140922011"/>
    <n v="1343.0013134999999"/>
    <n v="1343.0013134999999"/>
    <n v="0.91124401703082725"/>
    <n v="2"/>
    <n v="3"/>
    <n v="4029.0039404999998"/>
    <n v="3671.4057353742519"/>
  </r>
  <r>
    <x v="1"/>
    <s v="1563220141021002"/>
    <n v="302.95962951000001"/>
    <n v="302.95962951000001"/>
    <n v="0"/>
    <n v="1"/>
    <n v="0"/>
    <n v="0"/>
    <n v="0"/>
  </r>
  <r>
    <x v="1"/>
    <s v="1563220141021012"/>
    <n v="302.95962951000001"/>
    <n v="302.95962951000001"/>
    <n v="0"/>
    <n v="1"/>
    <n v="0"/>
    <n v="0"/>
    <n v="0"/>
  </r>
  <r>
    <x v="1"/>
    <s v="1563220141021013"/>
    <n v="302.95962951000001"/>
    <n v="302.95962951000001"/>
    <n v="0"/>
    <n v="4"/>
    <n v="0"/>
    <n v="0"/>
    <n v="0"/>
  </r>
  <r>
    <x v="1"/>
    <s v="1563220141219012"/>
    <n v="591.11943670000005"/>
    <n v="591.11943670000005"/>
    <n v="0"/>
    <n v="1"/>
    <n v="0"/>
    <n v="0"/>
    <n v="0"/>
  </r>
  <r>
    <x v="1"/>
    <s v="1563220141219013"/>
    <n v="591.11943670000005"/>
    <n v="591.11943670000005"/>
    <n v="0"/>
    <n v="1"/>
    <n v="0"/>
    <n v="0"/>
    <n v="0"/>
  </r>
  <r>
    <x v="1"/>
    <s v="1563220141227010"/>
    <n v="375.61461321000002"/>
    <n v="375.61461321000002"/>
    <n v="0"/>
    <n v="4"/>
    <n v="0"/>
    <n v="0"/>
    <n v="0"/>
  </r>
  <r>
    <x v="1"/>
    <s v="1563220141228001"/>
    <n v="511.37922587000003"/>
    <n v="511.37922587000003"/>
    <n v="0"/>
    <n v="1"/>
    <n v="0"/>
    <n v="0"/>
    <n v="0"/>
  </r>
  <r>
    <x v="1"/>
    <s v="1563220141228002"/>
    <n v="511.37922587000003"/>
    <n v="511.37922587000003"/>
    <n v="0"/>
    <n v="4"/>
    <n v="0"/>
    <n v="0"/>
    <n v="0"/>
  </r>
  <r>
    <x v="1"/>
    <s v="1563220141228004"/>
    <n v="511.37922587000003"/>
    <n v="511.37922587000003"/>
    <n v="0"/>
    <n v="3"/>
    <n v="0"/>
    <n v="0"/>
    <n v="0"/>
  </r>
  <r>
    <x v="1"/>
    <s v="1563220141228010"/>
    <n v="511.37922587000003"/>
    <n v="511.37922587000003"/>
    <n v="0"/>
    <n v="1"/>
    <n v="0"/>
    <n v="0"/>
    <n v="0"/>
  </r>
  <r>
    <x v="1"/>
    <s v="1563220141228011"/>
    <n v="511.37922587000003"/>
    <n v="511.37922587000003"/>
    <n v="0"/>
    <n v="2"/>
    <n v="0"/>
    <n v="0"/>
    <n v="0"/>
  </r>
  <r>
    <x v="1"/>
    <s v="1563220141228014"/>
    <n v="3.2893980704999999"/>
    <n v="3.2893980704999999"/>
    <n v="0"/>
    <n v="2"/>
    <n v="0"/>
    <n v="0"/>
    <n v="0"/>
  </r>
  <r>
    <x v="1"/>
    <s v="1563220141228015"/>
    <n v="511.37922587000003"/>
    <n v="511.37922587000003"/>
    <n v="0"/>
    <n v="4"/>
    <n v="0"/>
    <n v="0"/>
    <n v="0"/>
  </r>
  <r>
    <x v="1"/>
    <s v="1563220141228022"/>
    <n v="663.97327590999998"/>
    <n v="663.97327590999998"/>
    <n v="1.4739476957066331"/>
    <n v="12"/>
    <n v="10.524291701999999"/>
    <n v="6987.8484380093687"/>
    <n v="10299.723103151104"/>
  </r>
  <r>
    <x v="1"/>
    <s v="1563220141228025"/>
    <n v="511.37922587000003"/>
    <n v="511.37922587000003"/>
    <n v="1.4881202697304383"/>
    <n v="25"/>
    <n v="7.8802533035"/>
    <n v="4029.7978340033405"/>
    <n v="5996.823839696187"/>
  </r>
  <r>
    <x v="1"/>
    <s v="1563620140617011"/>
    <n v="523.59321313999999"/>
    <n v="523.59321313999999"/>
    <n v="0"/>
    <n v="4"/>
    <n v="0"/>
    <n v="0"/>
    <n v="0"/>
  </r>
  <r>
    <x v="1"/>
    <s v="1563620140617013"/>
    <n v="121.67039798"/>
    <n v="121.67039798"/>
    <n v="0"/>
    <n v="9"/>
    <n v="0"/>
    <n v="0"/>
    <n v="0"/>
  </r>
  <r>
    <x v="1"/>
    <s v="1563620140921002"/>
    <n v="326.24694038000001"/>
    <n v="326.24694038000001"/>
    <n v="0"/>
    <n v="4"/>
    <n v="0"/>
    <n v="0"/>
    <n v="0"/>
  </r>
  <r>
    <x v="1"/>
    <s v="1563620140921009"/>
    <n v="326.24694038000001"/>
    <n v="326.24694038000001"/>
    <n v="1.2015193289287391"/>
    <n v="9"/>
    <n v="1.9798991018000001"/>
    <n v="645.93602422336016"/>
    <n v="776.10461835574949"/>
  </r>
  <r>
    <x v="1"/>
    <s v="1563620141018040"/>
    <n v="340.86796306999997"/>
    <n v="340.86796306999997"/>
    <n v="0"/>
    <n v="9"/>
    <n v="0"/>
    <n v="0"/>
    <n v="0"/>
  </r>
  <r>
    <x v="1"/>
    <s v="1563620141226008"/>
    <n v="111.60429763"/>
    <n v="111.60429763"/>
    <n v="0"/>
    <n v="3"/>
    <n v="0"/>
    <n v="0"/>
    <n v="0"/>
  </r>
  <r>
    <x v="1"/>
    <s v="1565120140614015"/>
    <n v="102.3622605"/>
    <n v="102.3622605"/>
    <n v="0"/>
    <n v="4"/>
    <n v="0"/>
    <n v="0"/>
    <n v="0"/>
  </r>
  <r>
    <x v="1"/>
    <s v="1565120140614019"/>
    <n v="102.3622605"/>
    <n v="102.3622605"/>
    <n v="0"/>
    <n v="2"/>
    <n v="0"/>
    <n v="0"/>
    <n v="0"/>
  </r>
  <r>
    <x v="1"/>
    <s v="1565120140614032"/>
    <n v="102.3622605"/>
    <n v="102.3622605"/>
    <n v="0"/>
    <n v="2"/>
    <n v="0"/>
    <n v="0"/>
    <n v="0"/>
  </r>
  <r>
    <x v="1"/>
    <s v="1565120140614038"/>
    <n v="263.16613423000001"/>
    <n v="263.16613423000001"/>
    <n v="0"/>
    <n v="3"/>
    <n v="0"/>
    <n v="0"/>
    <n v="0"/>
  </r>
  <r>
    <x v="1"/>
    <s v="1565120140719004"/>
    <n v="1659.7287744"/>
    <n v="1659.7287744"/>
    <n v="0"/>
    <n v="2"/>
    <n v="0"/>
    <n v="0"/>
    <n v="0"/>
  </r>
  <r>
    <x v="1"/>
    <s v="1565120140719016"/>
    <n v="1052.5921478"/>
    <n v="1052.5921478"/>
    <n v="0"/>
    <n v="5"/>
    <n v="0"/>
    <n v="0"/>
    <n v="0"/>
  </r>
  <r>
    <x v="1"/>
    <s v="1565120140719030"/>
    <n v="850.21327220000001"/>
    <n v="850.21327220000001"/>
    <n v="0"/>
    <n v="3"/>
    <n v="0"/>
    <n v="0"/>
    <n v="0"/>
  </r>
  <r>
    <x v="1"/>
    <s v="1565120140719037"/>
    <n v="850.21327220000001"/>
    <n v="850.21327220000001"/>
    <n v="0"/>
    <n v="5"/>
    <n v="0"/>
    <n v="0"/>
    <n v="0"/>
  </r>
  <r>
    <x v="1"/>
    <s v="1565120140725010"/>
    <n v="98.301934927999994"/>
    <n v="98.301934927999994"/>
    <n v="0"/>
    <n v="2"/>
    <n v="0"/>
    <n v="0"/>
    <n v="0"/>
  </r>
  <r>
    <x v="1"/>
    <s v="1565120140725019"/>
    <n v="98.301934927999994"/>
    <n v="98.301934927999994"/>
    <n v="1.1684499895966498"/>
    <n v="2"/>
    <n v="1.9685538245"/>
    <n v="193.51264995826452"/>
    <n v="226.1098538305543"/>
  </r>
  <r>
    <x v="1"/>
    <s v="1565120140725031"/>
    <n v="98.301934927999994"/>
    <n v="98.301934927999994"/>
    <n v="0"/>
    <n v="3"/>
    <n v="0"/>
    <n v="0"/>
    <n v="0"/>
  </r>
  <r>
    <x v="1"/>
    <s v="1565120140725046"/>
    <n v="98.301934927999994"/>
    <n v="98.301934927999994"/>
    <n v="0"/>
    <n v="4"/>
    <n v="0"/>
    <n v="0"/>
    <n v="0"/>
  </r>
  <r>
    <x v="1"/>
    <s v="1565120140725055"/>
    <n v="117.50332324999999"/>
    <n v="117.50332324999999"/>
    <n v="0"/>
    <n v="12"/>
    <n v="0"/>
    <n v="0"/>
    <n v="0"/>
  </r>
  <r>
    <x v="1"/>
    <s v="1565120140725058"/>
    <n v="213.51026483000001"/>
    <n v="213.51026483000001"/>
    <n v="0"/>
    <n v="3"/>
    <n v="0"/>
    <n v="0"/>
    <n v="0"/>
  </r>
  <r>
    <x v="1"/>
    <s v="1565120140725059"/>
    <n v="98.301934927999994"/>
    <n v="98.301934927999994"/>
    <n v="0"/>
    <n v="2"/>
    <n v="0"/>
    <n v="0"/>
    <n v="0"/>
  </r>
  <r>
    <x v="1"/>
    <s v="1565120140809014"/>
    <n v="503.67768411999998"/>
    <n v="503.67768411999998"/>
    <n v="1.2272399261678908"/>
    <n v="4"/>
    <n v="2.9907940534000002"/>
    <n v="1506.3962224963796"/>
    <n v="1848.7095888760464"/>
  </r>
  <r>
    <x v="1"/>
    <s v="1565220140615003"/>
    <n v="97.545466464"/>
    <n v="97.545466464"/>
    <n v="0"/>
    <n v="4"/>
    <n v="0"/>
    <n v="0"/>
    <n v="0"/>
  </r>
  <r>
    <x v="1"/>
    <s v="1565220140615010"/>
    <n v="97.545466464"/>
    <n v="97.545466464"/>
    <n v="0"/>
    <n v="16"/>
    <n v="0"/>
    <n v="0"/>
    <n v="0"/>
  </r>
  <r>
    <x v="1"/>
    <s v="1565220140629006"/>
    <n v="15.905890499"/>
    <n v="15.905890499"/>
    <n v="0"/>
    <n v="2"/>
    <n v="0"/>
    <n v="0"/>
    <n v="0"/>
  </r>
  <r>
    <x v="1"/>
    <s v="1565220140629008"/>
    <n v="15.905890499"/>
    <n v="15.905890499"/>
    <n v="0"/>
    <n v="6"/>
    <n v="0"/>
    <n v="0"/>
    <n v="0"/>
  </r>
  <r>
    <x v="1"/>
    <s v="1565220140629014"/>
    <n v="15.905890499"/>
    <n v="15.905890499"/>
    <n v="1.1023113109243878"/>
    <n v="5"/>
    <n v="1"/>
    <n v="15.905890499"/>
    <n v="17.533243007372455"/>
  </r>
  <r>
    <x v="1"/>
    <s v="1565220140720005"/>
    <n v="371.41966101999998"/>
    <n v="371.41966101999998"/>
    <n v="0"/>
    <n v="9"/>
    <n v="0"/>
    <n v="0"/>
    <n v="0"/>
  </r>
  <r>
    <x v="1"/>
    <s v="1565220140720008"/>
    <n v="371.41966101999998"/>
    <n v="371.41966101999998"/>
    <n v="0"/>
    <n v="2"/>
    <n v="0"/>
    <n v="0"/>
    <n v="0"/>
  </r>
  <r>
    <x v="1"/>
    <s v="1565220140720023"/>
    <n v="702.14155206999999"/>
    <n v="702.14155206999999"/>
    <n v="0"/>
    <n v="2"/>
    <n v="0"/>
    <n v="0"/>
    <n v="0"/>
  </r>
  <r>
    <x v="1"/>
    <s v="1565220140720028"/>
    <n v="1363.5853342"/>
    <n v="1363.5853342"/>
    <n v="0"/>
    <n v="4"/>
    <n v="0"/>
    <n v="0"/>
    <n v="0"/>
  </r>
  <r>
    <x v="1"/>
    <s v="1565220140720029"/>
    <n v="371.41966101999998"/>
    <n v="371.41966101999998"/>
    <n v="0"/>
    <n v="16"/>
    <n v="0"/>
    <n v="0"/>
    <n v="0"/>
  </r>
  <r>
    <x v="1"/>
    <s v="1565220140720034"/>
    <n v="371.41966101999998"/>
    <n v="371.41966101999998"/>
    <n v="0"/>
    <n v="3"/>
    <n v="0"/>
    <n v="0"/>
    <n v="0"/>
  </r>
  <r>
    <x v="1"/>
    <s v="1565220140727016"/>
    <n v="180.13157627000001"/>
    <n v="180.13157627000001"/>
    <n v="0"/>
    <n v="5"/>
    <n v="0"/>
    <n v="0"/>
    <n v="0"/>
  </r>
  <r>
    <x v="1"/>
    <s v="1565220140727019"/>
    <n v="68.584531233999996"/>
    <n v="68.584531233999996"/>
    <n v="0"/>
    <n v="4"/>
    <n v="0"/>
    <n v="0"/>
    <n v="0"/>
  </r>
  <r>
    <x v="1"/>
    <s v="1565220140727029"/>
    <n v="68.584531233999996"/>
    <n v="68.584531233999996"/>
    <n v="0"/>
    <n v="9"/>
    <n v="0"/>
    <n v="0"/>
    <n v="0"/>
  </r>
  <r>
    <x v="1"/>
    <s v="1565220140727035"/>
    <n v="96.471292493000007"/>
    <n v="96.471292493000007"/>
    <n v="0"/>
    <n v="4"/>
    <n v="0"/>
    <n v="0"/>
    <n v="0"/>
  </r>
  <r>
    <x v="1"/>
    <s v="1565220140728001"/>
    <n v="36.227678028000007"/>
    <n v="36.227678028000007"/>
    <n v="0"/>
    <n v="36"/>
    <n v="0"/>
    <n v="0"/>
    <n v="0"/>
  </r>
  <r>
    <x v="1"/>
    <s v="1565220140803003"/>
    <n v="1419.5335994"/>
    <n v="1419.5335994"/>
    <n v="0"/>
    <n v="3"/>
    <n v="0"/>
    <n v="0"/>
    <n v="0"/>
  </r>
  <r>
    <x v="1"/>
    <s v="1565220140812001"/>
    <n v="187.34364993"/>
    <n v="187.34364993"/>
    <n v="1.2198911840896558"/>
    <n v="36"/>
    <n v="3"/>
    <n v="562.03094979000002"/>
    <n v="685.61660083435697"/>
  </r>
  <r>
    <x v="1"/>
    <s v="1565220140815008"/>
    <n v="1516.6524578999999"/>
    <n v="1516.6524578999999"/>
    <n v="0"/>
    <n v="2"/>
    <n v="0"/>
    <n v="0"/>
    <n v="0"/>
  </r>
  <r>
    <x v="1"/>
    <s v="1565220140824017"/>
    <n v="935.4583007"/>
    <n v="935.4583007"/>
    <n v="0"/>
    <n v="1"/>
    <n v="0"/>
    <n v="0"/>
    <n v="0"/>
  </r>
  <r>
    <x v="1"/>
    <s v="1565220140824029"/>
    <n v="1789.5210615000001"/>
    <n v="1789.5210615000001"/>
    <n v="0"/>
    <n v="8"/>
    <n v="0"/>
    <n v="0"/>
    <n v="0"/>
  </r>
  <r>
    <x v="1"/>
    <s v="1565220140824034"/>
    <n v="935.4583007"/>
    <n v="935.4583007"/>
    <n v="0"/>
    <n v="16"/>
    <n v="0"/>
    <n v="0"/>
    <n v="0"/>
  </r>
  <r>
    <x v="1"/>
    <s v="1565220140914003"/>
    <n v="8.0217584532000004"/>
    <n v="8.0217584532000004"/>
    <n v="1.4109584778597133"/>
    <n v="4"/>
    <n v="1.1424455525999999"/>
    <n v="9.1644222688897958"/>
    <n v="12.930619294976406"/>
  </r>
  <r>
    <x v="1"/>
    <s v="1565220140914007"/>
    <n v="8.0217584532000004"/>
    <n v="8.0217584532000004"/>
    <n v="1.9400679072500795"/>
    <n v="1"/>
    <n v="1.1424455525999999"/>
    <n v="9.1644222688897958"/>
    <n v="17.779601532361053"/>
  </r>
  <r>
    <x v="1"/>
    <s v="1565220140914013"/>
    <n v="8.0217584532000004"/>
    <n v="8.0217584532000004"/>
    <n v="0"/>
    <n v="9"/>
    <n v="0"/>
    <n v="0"/>
    <n v="0"/>
  </r>
  <r>
    <x v="1"/>
    <s v="1565220140919016"/>
    <n v="19.500285133999999"/>
    <n v="19.500285133999999"/>
    <n v="0"/>
    <n v="2"/>
    <n v="0"/>
    <n v="0"/>
    <n v="0"/>
  </r>
  <r>
    <x v="1"/>
    <s v="1565220140920007"/>
    <n v="1211.5594495"/>
    <n v="1211.5594495"/>
    <n v="0"/>
    <n v="1"/>
    <n v="0"/>
    <n v="0"/>
    <n v="0"/>
  </r>
  <r>
    <x v="1"/>
    <s v="1565220140927022"/>
    <n v="7.8058532120999997"/>
    <n v="7.8058532120999997"/>
    <n v="0"/>
    <n v="6"/>
    <n v="0"/>
    <n v="0"/>
    <n v="0"/>
  </r>
  <r>
    <x v="1"/>
    <s v="1565220141007005"/>
    <n v="43.937947436999998"/>
    <n v="43.937947436999998"/>
    <n v="1.0582188584874124"/>
    <n v="4"/>
    <n v="1"/>
    <n v="43.937947436999998"/>
    <n v="46.495964581062061"/>
  </r>
  <r>
    <x v="1"/>
    <s v="1565220141009006"/>
    <n v="205.10054713"/>
    <n v="205.10054713"/>
    <n v="0"/>
    <n v="6"/>
    <n v="0"/>
    <n v="0"/>
    <n v="0"/>
  </r>
  <r>
    <x v="1"/>
    <s v="1565220141019008"/>
    <n v="99.406284943000003"/>
    <n v="99.406284943000003"/>
    <n v="0"/>
    <n v="2"/>
    <n v="0"/>
    <n v="0"/>
    <n v="0"/>
  </r>
  <r>
    <x v="1"/>
    <s v="1565220141019010"/>
    <n v="9.7343111509"/>
    <n v="9.7343111509"/>
    <n v="1.2345886683694798"/>
    <n v="4"/>
    <n v="1.1173851747000001"/>
    <n v="10.876974965932556"/>
    <n v="13.428590039078841"/>
  </r>
  <r>
    <x v="1"/>
    <s v="1565220141206019"/>
    <n v="296.89058709"/>
    <n v="296.89058709"/>
    <n v="0"/>
    <n v="9"/>
    <n v="0"/>
    <n v="0"/>
    <n v="0"/>
  </r>
  <r>
    <x v="1"/>
    <s v="1565220141206026"/>
    <n v="783.47760980999999"/>
    <n v="783.47760980999999"/>
    <n v="0"/>
    <n v="3"/>
    <n v="0"/>
    <n v="0"/>
    <n v="0"/>
  </r>
  <r>
    <x v="1"/>
    <s v="1565220141214021"/>
    <n v="346.07872402999999"/>
    <n v="346.07872402999999"/>
    <n v="0"/>
    <n v="4"/>
    <n v="0"/>
    <n v="0"/>
    <n v="0"/>
  </r>
  <r>
    <x v="1"/>
    <s v="1565220141214051"/>
    <n v="346.07872402999999"/>
    <n v="346.07872402999999"/>
    <n v="1.543235835248433"/>
    <n v="3"/>
    <n v="0.96461153560000001"/>
    <n v="333.83152942506689"/>
    <n v="515.18077914455489"/>
  </r>
  <r>
    <x v="1"/>
    <s v="1565220141219009"/>
    <n v="26.926589171"/>
    <n v="26.926589171"/>
    <n v="1.4109584779832165"/>
    <n v="5"/>
    <n v="2"/>
    <n v="53.853178342"/>
    <n v="75.984598547987034"/>
  </r>
  <r>
    <x v="1"/>
    <s v="1565220141222001"/>
    <n v="200.94446225999999"/>
    <n v="200.94446225999999"/>
    <n v="0"/>
    <n v="2"/>
    <n v="0"/>
    <n v="0"/>
    <n v="0"/>
  </r>
  <r>
    <x v="1"/>
    <s v="1565220141226024"/>
    <n v="30.470629195000001"/>
    <n v="30.470629195000001"/>
    <n v="1.3668660255462408"/>
    <n v="3"/>
    <n v="1"/>
    <n v="30.470629195000001"/>
    <n v="41.649267823662903"/>
  </r>
  <r>
    <x v="1"/>
    <s v="1565220141226027"/>
    <n v="30.470629195000001"/>
    <n v="30.470629195000001"/>
    <n v="0"/>
    <n v="6"/>
    <n v="0"/>
    <n v="0"/>
    <n v="0"/>
  </r>
  <r>
    <x v="1"/>
    <s v="1566520140817003"/>
    <n v="323.14649186999998"/>
    <n v="323.14649186999998"/>
    <n v="1.5946770298039477"/>
    <n v="9"/>
    <n v="3"/>
    <n v="969.43947560999993"/>
    <n v="1545.9428635404513"/>
  </r>
  <r>
    <x v="1"/>
    <s v="1566520140817029"/>
    <n v="323.14649186999998"/>
    <n v="323.14649186999998"/>
    <n v="1.763698097523325"/>
    <n v="2"/>
    <n v="0.99521699910000005"/>
    <n v="321.60088190855396"/>
    <n v="567.20686358394016"/>
  </r>
  <r>
    <x v="1"/>
    <s v="1566520140817031"/>
    <n v="323.14649186999998"/>
    <n v="323.14649186999998"/>
    <n v="0"/>
    <n v="9"/>
    <n v="0"/>
    <n v="0"/>
    <n v="0"/>
  </r>
  <r>
    <x v="1"/>
    <s v="1566520140817034"/>
    <n v="1170.4926575"/>
    <n v="1170.4926575"/>
    <n v="0"/>
    <n v="4"/>
    <n v="0"/>
    <n v="0"/>
    <n v="0"/>
  </r>
  <r>
    <x v="1"/>
    <s v="1566520140907010"/>
    <n v="2886.3285289"/>
    <n v="2886.3285289"/>
    <n v="1.168449989505987"/>
    <n v="4"/>
    <n v="0.53724393059999997"/>
    <n v="1550.6624838691516"/>
    <n v="1811.8715630042379"/>
  </r>
  <r>
    <x v="1"/>
    <s v="1566520141217005"/>
    <n v="2365.8258423000002"/>
    <n v="2365.8258423000002"/>
    <n v="1.0141264060504369"/>
    <n v="3"/>
    <n v="1"/>
    <n v="2365.8258423000002"/>
    <n v="2399.2464587929471"/>
  </r>
  <r>
    <x v="1"/>
    <s v="1604720140622005"/>
    <n v="296.46202923999999"/>
    <n v="296.46202923999999"/>
    <n v="0"/>
    <n v="2"/>
    <n v="0"/>
    <n v="0"/>
    <n v="0"/>
  </r>
  <r>
    <x v="1"/>
    <s v="1604720140901018"/>
    <n v="345.74080999"/>
    <n v="345.74080999"/>
    <n v="1.5432358352941429"/>
    <n v="1"/>
    <n v="1"/>
    <n v="345.74080999"/>
    <n v="533.55960770019124"/>
  </r>
  <r>
    <x v="1"/>
    <s v="1605020140412009"/>
    <n v="194.05642674000001"/>
    <n v="194.05642674000001"/>
    <n v="1.3227735731092654"/>
    <n v="4"/>
    <n v="10"/>
    <n v="1940.5642674000001"/>
    <n v="2566.9271298368622"/>
  </r>
  <r>
    <x v="1"/>
    <s v="1605020140524012"/>
    <n v="587.33405072000005"/>
    <n v="587.33405072000005"/>
    <n v="0"/>
    <n v="16"/>
    <n v="0"/>
    <n v="0"/>
    <n v="0"/>
  </r>
  <r>
    <x v="1"/>
    <s v="1605020140816010"/>
    <n v="429.76370774999998"/>
    <n v="429.76370774999998"/>
    <n v="0"/>
    <n v="35"/>
    <n v="0"/>
    <n v="0"/>
    <n v="0"/>
  </r>
  <r>
    <x v="1"/>
    <s v="1657320140509001"/>
    <n v="99.381240843"/>
    <n v="99.381240843"/>
    <n v="0"/>
    <n v="2"/>
    <n v="0"/>
    <n v="0"/>
    <n v="0"/>
  </r>
  <r>
    <x v="1"/>
    <s v="1657320140523001"/>
    <n v="473.66485010000002"/>
    <n v="473.66485010000002"/>
    <n v="0"/>
    <n v="1"/>
    <n v="0"/>
    <n v="0"/>
    <n v="0"/>
  </r>
  <r>
    <x v="1"/>
    <s v="1657320140523003"/>
    <n v="473.66485010000002"/>
    <n v="473.66485010000002"/>
    <n v="0"/>
    <n v="1"/>
    <n v="0"/>
    <n v="0"/>
    <n v="0"/>
  </r>
  <r>
    <x v="1"/>
    <s v="1657320140526004"/>
    <n v="838.98407512000006"/>
    <n v="838.98407512000006"/>
    <n v="0"/>
    <n v="4"/>
    <n v="0"/>
    <n v="0"/>
    <n v="0"/>
  </r>
  <r>
    <x v="1"/>
    <s v="1657320140718006"/>
    <n v="572.63731460999998"/>
    <n v="572.63731460999998"/>
    <n v="0.88184904873951031"/>
    <n v="9"/>
    <n v="2"/>
    <n v="1145.27462922"/>
    <n v="1009.9593423231523"/>
  </r>
  <r>
    <x v="1"/>
    <s v="1657420140308004"/>
    <n v="289.58275530999998"/>
    <n v="289.58275530999998"/>
    <n v="0"/>
    <n v="9"/>
    <n v="0"/>
    <n v="0"/>
    <n v="0"/>
  </r>
  <r>
    <x v="1"/>
    <s v="1657420140321007"/>
    <n v="56.372072158000002"/>
    <n v="56.372072158000002"/>
    <n v="0"/>
    <n v="6"/>
    <n v="0"/>
    <n v="0"/>
    <n v="0"/>
  </r>
  <r>
    <x v="1"/>
    <s v="1657420140508008"/>
    <n v="170.96728807"/>
    <n v="170.96728807"/>
    <n v="0"/>
    <n v="2"/>
    <n v="0"/>
    <n v="0"/>
    <n v="0"/>
  </r>
  <r>
    <x v="1"/>
    <s v="1657420140705016"/>
    <n v="94.682868654000004"/>
    <n v="94.682868654000004"/>
    <n v="0.9820591679144548"/>
    <n v="12"/>
    <n v="11"/>
    <n v="1041.511555194"/>
    <n v="1022.8259712671095"/>
  </r>
  <r>
    <x v="1"/>
    <s v="1657420140725011"/>
    <n v="115.51440863000001"/>
    <n v="115.51440863000001"/>
    <n v="0"/>
    <n v="1"/>
    <n v="0"/>
    <n v="0"/>
    <n v="0"/>
  </r>
  <r>
    <x v="1"/>
    <s v="1657420140725024"/>
    <n v="115.51440863000001"/>
    <n v="115.51440863000001"/>
    <n v="0"/>
    <n v="1"/>
    <n v="0"/>
    <n v="0"/>
    <n v="0"/>
  </r>
  <r>
    <x v="1"/>
    <s v="1657420140725025"/>
    <n v="115.51440863000001"/>
    <n v="115.51440863000001"/>
    <n v="0"/>
    <n v="1"/>
    <n v="0"/>
    <n v="0"/>
    <n v="0"/>
  </r>
  <r>
    <x v="1"/>
    <s v="1657420140830007"/>
    <n v="154.75544421000001"/>
    <n v="154.75544421000001"/>
    <n v="0"/>
    <n v="4"/>
    <n v="0"/>
    <n v="0"/>
    <n v="0"/>
  </r>
  <r>
    <x v="1"/>
    <s v="1657420140830014"/>
    <n v="154.75544421000001"/>
    <n v="154.75544421000001"/>
    <n v="0"/>
    <n v="3"/>
    <n v="0"/>
    <n v="0"/>
    <n v="0"/>
  </r>
  <r>
    <x v="1"/>
    <s v="1657420140913005"/>
    <n v="170.27759800999999"/>
    <n v="170.27759800999999"/>
    <n v="0"/>
    <n v="1"/>
    <n v="0"/>
    <n v="0"/>
    <n v="0"/>
  </r>
  <r>
    <x v="1"/>
    <s v="1657420140913013"/>
    <n v="170.27759800999999"/>
    <n v="170.27759800999999"/>
    <n v="0"/>
    <n v="1"/>
    <n v="0"/>
    <n v="0"/>
    <n v="0"/>
  </r>
  <r>
    <x v="1"/>
    <s v="1657420140913015"/>
    <n v="170.27759800999999"/>
    <n v="170.27759800999999"/>
    <n v="0"/>
    <n v="1"/>
    <n v="0"/>
    <n v="0"/>
    <n v="0"/>
  </r>
  <r>
    <x v="1"/>
    <s v="1657420141006003"/>
    <n v="1859.8058877000001"/>
    <n v="1859.8058877000001"/>
    <n v="0"/>
    <n v="1"/>
    <n v="0"/>
    <n v="0"/>
    <n v="0"/>
  </r>
  <r>
    <x v="1"/>
    <s v="1657420141006007"/>
    <n v="1859.8058877000001"/>
    <n v="1859.8058877000001"/>
    <n v="0.99208017983194907"/>
    <n v="1"/>
    <n v="1"/>
    <n v="1859.8058877000001"/>
    <n v="1845.0765595219339"/>
  </r>
  <r>
    <x v="1"/>
    <s v="1657420141006008"/>
    <n v="1859.8058877000001"/>
    <n v="1859.8058877000001"/>
    <n v="0"/>
    <n v="1"/>
    <n v="0"/>
    <n v="0"/>
    <n v="0"/>
  </r>
  <r>
    <x v="1"/>
    <s v="1657420141112005"/>
    <n v="3101.9439929"/>
    <n v="3101.9439929"/>
    <n v="0"/>
    <n v="1"/>
    <n v="0"/>
    <n v="0"/>
    <n v="0"/>
  </r>
  <r>
    <x v="1"/>
    <s v="1657420141112006"/>
    <n v="3101.9439929"/>
    <n v="3101.9439929"/>
    <n v="0"/>
    <n v="1"/>
    <n v="0"/>
    <n v="0"/>
    <n v="0"/>
  </r>
  <r>
    <x v="1"/>
    <s v="1721120140503019"/>
    <n v="97.998214376999996"/>
    <n v="97.998214376999996"/>
    <n v="0"/>
    <n v="16"/>
    <n v="0"/>
    <n v="0"/>
    <n v="0"/>
  </r>
  <r>
    <x v="1"/>
    <s v="1721120140719013"/>
    <n v="182.39226008"/>
    <n v="182.39226008"/>
    <n v="0"/>
    <n v="9"/>
    <n v="0"/>
    <n v="0"/>
    <n v="0"/>
  </r>
  <r>
    <x v="1"/>
    <s v="1721120140723001"/>
    <n v="211.54099656"/>
    <n v="211.54099656"/>
    <n v="0"/>
    <n v="4"/>
    <n v="0"/>
    <n v="0"/>
    <n v="0"/>
  </r>
  <r>
    <x v="1"/>
    <s v="1721120140723003"/>
    <n v="211.54099656"/>
    <n v="211.54099656"/>
    <n v="0"/>
    <n v="1"/>
    <n v="0"/>
    <n v="0"/>
    <n v="0"/>
  </r>
  <r>
    <x v="1"/>
    <s v="1721120140817014"/>
    <n v="132.07902217"/>
    <n v="132.07902217"/>
    <n v="0"/>
    <n v="4"/>
    <n v="0"/>
    <n v="0"/>
    <n v="0"/>
  </r>
  <r>
    <x v="1"/>
    <s v="1721120140822007"/>
    <n v="30.764299782999998"/>
    <n v="30.764299782999998"/>
    <n v="0"/>
    <n v="15"/>
    <n v="0"/>
    <n v="0"/>
    <n v="0"/>
  </r>
  <r>
    <x v="1"/>
    <s v="1721120140904003"/>
    <n v="1528.4840152999998"/>
    <n v="1528.4840152999998"/>
    <n v="0"/>
    <n v="12"/>
    <n v="0"/>
    <n v="0"/>
    <n v="0"/>
  </r>
  <r>
    <x v="1"/>
    <s v="1721120140906005"/>
    <n v="751.58608386000003"/>
    <n v="751.58608386000003"/>
    <n v="0"/>
    <n v="1"/>
    <n v="0"/>
    <n v="0"/>
    <n v="0"/>
  </r>
  <r>
    <x v="1"/>
    <s v="1721120140906012"/>
    <n v="939.40970891999996"/>
    <n v="939.40970891999996"/>
    <n v="0"/>
    <n v="1"/>
    <n v="0"/>
    <n v="0"/>
    <n v="0"/>
  </r>
  <r>
    <x v="1"/>
    <s v="1721120140913001"/>
    <n v="383.66844717999999"/>
    <n v="383.66844717999999"/>
    <n v="0"/>
    <n v="25"/>
    <n v="0"/>
    <n v="0"/>
    <n v="0"/>
  </r>
  <r>
    <x v="1"/>
    <s v="1721120141018004"/>
    <n v="350.43147986000002"/>
    <n v="350.43147986000002"/>
    <n v="0"/>
    <n v="1"/>
    <n v="0"/>
    <n v="0"/>
    <n v="0"/>
  </r>
  <r>
    <x v="1"/>
    <s v="1721120141021001"/>
    <n v="479.22425312000001"/>
    <n v="479.22425312000001"/>
    <n v="1.2492861523809728"/>
    <n v="4"/>
    <n v="3"/>
    <n v="1437.6727593600001"/>
    <n v="1796.0646699237907"/>
  </r>
  <r>
    <x v="1"/>
    <s v="1721120141021005"/>
    <n v="84.604052413000005"/>
    <n v="84.604052413000005"/>
    <n v="0"/>
    <n v="9"/>
    <n v="0"/>
    <n v="0"/>
    <n v="0"/>
  </r>
  <r>
    <x v="1"/>
    <s v="1721120141025001"/>
    <n v="222.34394958999999"/>
    <n v="222.34394958999999"/>
    <n v="1.2345886682353144"/>
    <n v="9"/>
    <n v="14"/>
    <n v="3112.81529426"/>
    <n v="3843.0464886029717"/>
  </r>
  <r>
    <x v="1"/>
    <s v="1721220140308007"/>
    <n v="271.77037553999997"/>
    <n v="271.77037553999997"/>
    <n v="0"/>
    <n v="1"/>
    <n v="0"/>
    <n v="0"/>
    <n v="0"/>
  </r>
  <r>
    <x v="1"/>
    <s v="1721220140314001"/>
    <n v="88.039701333999986"/>
    <n v="88.039701333999986"/>
    <n v="1.3778891386554848"/>
    <n v="9"/>
    <n v="2"/>
    <n v="176.07940266799997"/>
    <n v="242.61789647718274"/>
  </r>
  <r>
    <x v="1"/>
    <s v="1721220140426003"/>
    <n v="215.48446966"/>
    <n v="215.48446966"/>
    <n v="0"/>
    <n v="4"/>
    <n v="0"/>
    <n v="0"/>
    <n v="0"/>
  </r>
  <r>
    <x v="1"/>
    <s v="1721220140426010"/>
    <n v="215.48446965999997"/>
    <n v="215.48446965999997"/>
    <n v="0"/>
    <n v="15"/>
    <n v="0"/>
    <n v="0"/>
    <n v="0"/>
  </r>
  <r>
    <x v="1"/>
    <s v="1721220140514003"/>
    <n v="315.46897724000002"/>
    <n v="315.46897724000002"/>
    <n v="0"/>
    <n v="3"/>
    <n v="0"/>
    <n v="0"/>
    <n v="0"/>
  </r>
  <r>
    <x v="1"/>
    <s v="1721220140521003"/>
    <n v="664.40788330999999"/>
    <n v="664.40788330999999"/>
    <n v="0"/>
    <n v="1"/>
    <n v="0"/>
    <n v="0"/>
    <n v="0"/>
  </r>
  <r>
    <x v="1"/>
    <s v="1721220140606002"/>
    <n v="63.147473916999999"/>
    <n v="63.147473916999999"/>
    <n v="0"/>
    <n v="4"/>
    <n v="0"/>
    <n v="0"/>
    <n v="0"/>
  </r>
  <r>
    <x v="1"/>
    <s v="1721220140621005"/>
    <n v="26.331532907"/>
    <n v="26.331532907"/>
    <n v="0"/>
    <n v="1"/>
    <n v="0"/>
    <n v="0"/>
    <n v="0"/>
  </r>
  <r>
    <x v="1"/>
    <s v="1721220140621006"/>
    <n v="26.331532907"/>
    <n v="26.331532907"/>
    <n v="0"/>
    <n v="4"/>
    <n v="0"/>
    <n v="0"/>
    <n v="0"/>
  </r>
  <r>
    <x v="1"/>
    <s v="1721220140725003"/>
    <n v="699.64356888999998"/>
    <n v="699.64356888999998"/>
    <n v="0"/>
    <n v="3"/>
    <n v="0"/>
    <n v="0"/>
    <n v="0"/>
  </r>
  <r>
    <x v="1"/>
    <s v="1721220141012013"/>
    <n v="470.71934069000002"/>
    <n v="470.71934069000002"/>
    <n v="0"/>
    <n v="4"/>
    <n v="0"/>
    <n v="0"/>
    <n v="0"/>
  </r>
  <r>
    <x v="1"/>
    <s v="1721220141026005"/>
    <n v="374.69272186000001"/>
    <n v="374.69272186000001"/>
    <n v="0"/>
    <n v="4"/>
    <n v="0"/>
    <n v="0"/>
    <n v="0"/>
  </r>
  <r>
    <x v="1"/>
    <s v="1721220141026022"/>
    <n v="374.69272186000001"/>
    <n v="374.69272186000001"/>
    <n v="0"/>
    <n v="1"/>
    <n v="0"/>
    <n v="0"/>
    <n v="0"/>
  </r>
  <r>
    <x v="1"/>
    <s v="1721220141107004"/>
    <n v="168.5627925"/>
    <n v="168.5627925"/>
    <n v="0"/>
    <n v="1"/>
    <n v="0"/>
    <n v="0"/>
    <n v="0"/>
  </r>
  <r>
    <x v="1"/>
    <s v="1723220140315006"/>
    <n v="99.516116691999997"/>
    <n v="99.516116691999997"/>
    <n v="0"/>
    <n v="2"/>
    <n v="0"/>
    <n v="0"/>
    <n v="0"/>
  </r>
  <r>
    <x v="1"/>
    <s v="1723220140405003"/>
    <n v="54.551831864999997"/>
    <n v="54.551831864999997"/>
    <n v="1.2345886682353144"/>
    <n v="36"/>
    <n v="30"/>
    <n v="1636.55495595"/>
    <n v="2020.4722035602142"/>
  </r>
  <r>
    <x v="1"/>
    <s v="1723220140529001"/>
    <n v="192.47182099"/>
    <n v="192.47182099"/>
    <n v="1.6634879783527785"/>
    <n v="30"/>
    <n v="33.333333332999999"/>
    <n v="6415.7273662691759"/>
    <n v="10672.485346177707"/>
  </r>
  <r>
    <x v="1"/>
    <s v="1723220140529006"/>
    <n v="195.89391581000004"/>
    <n v="195.89391581000004"/>
    <n v="1.2786811206722901"/>
    <n v="9"/>
    <n v="5"/>
    <n v="979.46957905000022"/>
    <n v="1252.4292590040704"/>
  </r>
  <r>
    <x v="1"/>
    <s v="1723220140614010"/>
    <n v="54.699801674"/>
    <n v="54.699801674"/>
    <n v="0"/>
    <n v="1"/>
    <n v="0"/>
    <n v="0"/>
    <n v="0"/>
  </r>
  <r>
    <x v="1"/>
    <s v="1723220140614018"/>
    <n v="54.699801673999993"/>
    <n v="54.699801673999993"/>
    <n v="0"/>
    <n v="15"/>
    <n v="0"/>
    <n v="0"/>
    <n v="0"/>
  </r>
  <r>
    <x v="1"/>
    <s v="1723220140817008"/>
    <n v="302.91272851999997"/>
    <n v="302.91272851999997"/>
    <n v="0"/>
    <n v="2"/>
    <n v="0"/>
    <n v="0"/>
    <n v="0"/>
  </r>
  <r>
    <x v="1"/>
    <s v="1723220140817012"/>
    <n v="302.91272851999997"/>
    <n v="302.91272851999997"/>
    <n v="0"/>
    <n v="4"/>
    <n v="0"/>
    <n v="0"/>
    <n v="0"/>
  </r>
  <r>
    <x v="1"/>
    <s v="1723220141217003"/>
    <n v="311.21086395999998"/>
    <n v="311.21086395999998"/>
    <n v="1.9841603596638981"/>
    <n v="4"/>
    <n v="3"/>
    <n v="933.63259187999995"/>
    <n v="1852.4767792985581"/>
  </r>
  <r>
    <x v="1"/>
    <s v="1723320140511007"/>
    <n v="646.82802108999999"/>
    <n v="646.82802108999999"/>
    <n v="0"/>
    <n v="2"/>
    <n v="0"/>
    <n v="0"/>
    <n v="0"/>
  </r>
  <r>
    <x v="1"/>
    <s v="1723320140712011"/>
    <n v="189.21938660999999"/>
    <n v="189.21938660999999"/>
    <n v="1.6534669663865817"/>
    <n v="5"/>
    <n v="0.58356762399999995"/>
    <n v="110.4223078587351"/>
    <n v="182.57963839658791"/>
  </r>
  <r>
    <x v="1"/>
    <s v="1723420140504001"/>
    <n v="22.065445920999998"/>
    <n v="22.065445920999998"/>
    <n v="1.1941705868347536"/>
    <n v="16"/>
    <n v="6"/>
    <n v="132.392675526"/>
    <n v="158.09943902550654"/>
  </r>
  <r>
    <x v="1"/>
    <s v="1723420140504005"/>
    <n v="22.065445920999998"/>
    <n v="22.065445920999998"/>
    <n v="1.3227735731092654"/>
    <n v="6"/>
    <n v="1"/>
    <n v="22.065445920999998"/>
    <n v="29.187588743170434"/>
  </r>
  <r>
    <x v="1"/>
    <s v="1723420140627014"/>
    <n v="5.3769120007999991"/>
    <n v="5.3769120007999991"/>
    <n v="1.0175181331609733"/>
    <n v="49"/>
    <n v="13"/>
    <n v="69.899856010399986"/>
    <n v="71.12437099592303"/>
  </r>
  <r>
    <x v="1"/>
    <s v="1723420140718013"/>
    <n v="147.64754016000001"/>
    <n v="147.64754016000001"/>
    <n v="1.3007273469170122"/>
    <n v="30"/>
    <n v="4.3698425372000003"/>
    <n v="645.19650150411337"/>
    <n v="839.2247336415835"/>
  </r>
  <r>
    <x v="1"/>
    <s v="1723420140731012"/>
    <n v="884.98833563999995"/>
    <n v="884.98833563999995"/>
    <n v="0"/>
    <n v="1"/>
    <n v="0"/>
    <n v="0"/>
    <n v="0"/>
  </r>
  <r>
    <x v="1"/>
    <s v="1723420140802007"/>
    <n v="272.44900164000001"/>
    <n v="272.44900164000001"/>
    <n v="0"/>
    <n v="3"/>
    <n v="0"/>
    <n v="0"/>
    <n v="0"/>
  </r>
  <r>
    <x v="1"/>
    <s v="1723420140817001"/>
    <n v="108.94358118000001"/>
    <n v="108.94358118000001"/>
    <n v="1.0435213743417537"/>
    <n v="81"/>
    <n v="30"/>
    <n v="3268.3074354000005"/>
    <n v="3410.5486667599812"/>
  </r>
  <r>
    <x v="1"/>
    <s v="1723420140927003"/>
    <n v="368.14911201000001"/>
    <n v="368.14911201000001"/>
    <n v="0"/>
    <n v="4"/>
    <n v="0"/>
    <n v="0"/>
    <n v="0"/>
  </r>
  <r>
    <x v="1"/>
    <s v="1723520140322007"/>
    <n v="200.50005274"/>
    <n v="200.50005274"/>
    <n v="1.3044017179376903"/>
    <n v="16"/>
    <n v="7"/>
    <n v="1403.50036918"/>
    <n v="1830.7282926845746"/>
  </r>
  <r>
    <x v="1"/>
    <s v="1723520140513002"/>
    <n v="817.88204269000005"/>
    <n v="817.88204269000005"/>
    <n v="0"/>
    <n v="6"/>
    <n v="0"/>
    <n v="0"/>
    <n v="0"/>
  </r>
  <r>
    <x v="1"/>
    <s v="1723520140513007"/>
    <n v="817.88204269000005"/>
    <n v="817.88204269000005"/>
    <n v="0"/>
    <n v="4"/>
    <n v="0"/>
    <n v="0"/>
    <n v="0"/>
  </r>
  <r>
    <x v="1"/>
    <s v="1723520140901006"/>
    <n v="720.30825904000005"/>
    <n v="720.30825904000005"/>
    <n v="0"/>
    <n v="4"/>
    <n v="0"/>
    <n v="0"/>
    <n v="0"/>
  </r>
  <r>
    <x v="1"/>
    <s v="1723720140308009"/>
    <n v="304.00996825999999"/>
    <n v="304.00996825999999"/>
    <n v="0"/>
    <n v="6"/>
    <n v="0"/>
    <n v="0"/>
    <n v="0"/>
  </r>
  <r>
    <x v="1"/>
    <s v="1723720140413009"/>
    <n v="878.15654288999997"/>
    <n v="878.15654288999997"/>
    <n v="0"/>
    <n v="1"/>
    <n v="0"/>
    <n v="0"/>
    <n v="0"/>
  </r>
  <r>
    <x v="1"/>
    <s v="1723720140413011"/>
    <n v="878.15654288999997"/>
    <n v="878.15654288999997"/>
    <n v="0"/>
    <n v="1"/>
    <n v="0"/>
    <n v="0"/>
    <n v="0"/>
  </r>
  <r>
    <x v="1"/>
    <s v="1723720140426016"/>
    <n v="36.486782189000003"/>
    <n v="36.486782189000003"/>
    <n v="0"/>
    <n v="2"/>
    <n v="0"/>
    <n v="0"/>
    <n v="0"/>
  </r>
  <r>
    <x v="1"/>
    <s v="1723720140426018"/>
    <n v="36.486782189000003"/>
    <n v="36.486782189000003"/>
    <n v="0"/>
    <n v="2"/>
    <n v="0"/>
    <n v="0"/>
    <n v="0"/>
  </r>
  <r>
    <x v="1"/>
    <s v="1723720140505009"/>
    <n v="570.90277286000003"/>
    <n v="570.90277286000003"/>
    <n v="1.1243575371428756"/>
    <n v="25"/>
    <n v="5"/>
    <n v="2854.5138643"/>
    <n v="3209.4941782045407"/>
  </r>
  <r>
    <x v="1"/>
    <s v="1723720140506001"/>
    <n v="538.48913570000002"/>
    <n v="538.48913570000002"/>
    <n v="0"/>
    <n v="25"/>
    <n v="0"/>
    <n v="0"/>
    <n v="0"/>
  </r>
  <r>
    <x v="1"/>
    <s v="1723720140506006"/>
    <n v="448.60146944000002"/>
    <n v="448.60146944000002"/>
    <n v="1.2786811206722901"/>
    <n v="16"/>
    <n v="20"/>
    <n v="8972.0293887999997"/>
    <n v="11472.364593575505"/>
  </r>
  <r>
    <x v="1"/>
    <s v="1723720140704007"/>
    <n v="245.23494005000001"/>
    <n v="245.23494005000001"/>
    <n v="0"/>
    <n v="4"/>
    <n v="0"/>
    <n v="0"/>
    <n v="0"/>
  </r>
  <r>
    <x v="1"/>
    <s v="1723720140724008"/>
    <n v="266.87652071999997"/>
    <n v="266.87652071999997"/>
    <n v="0"/>
    <n v="6"/>
    <n v="0"/>
    <n v="0"/>
    <n v="0"/>
  </r>
  <r>
    <x v="1"/>
    <s v="1723720140724018"/>
    <n v="533.75304143999995"/>
    <n v="533.75304143999995"/>
    <n v="0"/>
    <n v="4"/>
    <n v="0"/>
    <n v="0"/>
    <n v="0"/>
  </r>
  <r>
    <x v="1"/>
    <s v="1723720140831001"/>
    <n v="1140.2141523"/>
    <n v="1140.2141523"/>
    <n v="0"/>
    <n v="2"/>
    <n v="0"/>
    <n v="0"/>
    <n v="0"/>
  </r>
  <r>
    <x v="1"/>
    <s v="1723720140831007"/>
    <n v="1140.2141523"/>
    <n v="1140.2141523"/>
    <n v="0"/>
    <n v="4"/>
    <n v="0"/>
    <n v="0"/>
    <n v="0"/>
  </r>
  <r>
    <x v="1"/>
    <s v="1723720141018008"/>
    <n v="407.63417916999998"/>
    <n v="407.63417916999998"/>
    <n v="0"/>
    <n v="2"/>
    <n v="0"/>
    <n v="0"/>
    <n v="0"/>
  </r>
  <r>
    <x v="1"/>
    <s v="1723720141206007"/>
    <n v="39.096519516999997"/>
    <n v="39.096519516999997"/>
    <n v="1.2968368363816327"/>
    <n v="9"/>
    <n v="17"/>
    <n v="664.640831789"/>
    <n v="861.9307136273037"/>
  </r>
  <r>
    <x v="1"/>
    <s v="1723720141214004"/>
    <n v="174.65474044999999"/>
    <n v="174.65474044999999"/>
    <n v="0"/>
    <n v="1"/>
    <n v="0"/>
    <n v="0"/>
    <n v="0"/>
  </r>
  <r>
    <x v="1"/>
    <s v="1723720141214005"/>
    <n v="174.65474044999999"/>
    <n v="174.65474044999999"/>
    <n v="0"/>
    <n v="1"/>
    <n v="0"/>
    <n v="0"/>
    <n v="0"/>
  </r>
  <r>
    <x v="1"/>
    <s v="1723720141214006"/>
    <n v="174.65474044999999"/>
    <n v="174.65474044999999"/>
    <n v="0"/>
    <n v="1"/>
    <n v="0"/>
    <n v="0"/>
    <n v="0"/>
  </r>
  <r>
    <x v="1"/>
    <s v="1733420140614018"/>
    <n v="90.840388748999999"/>
    <n v="90.840388748999999"/>
    <n v="1.0141264060563138"/>
    <n v="9"/>
    <n v="15.005350151"/>
    <n v="1363.0918410317058"/>
    <n v="1382.3474298701681"/>
  </r>
  <r>
    <x v="1"/>
    <s v="1733420140621003"/>
    <n v="233.55777237000001"/>
    <n v="233.55777237000001"/>
    <n v="0"/>
    <n v="4"/>
    <n v="0"/>
    <n v="0"/>
    <n v="0"/>
  </r>
  <r>
    <x v="1"/>
    <s v="1733420140725001"/>
    <n v="396.26630451"/>
    <n v="396.26630451"/>
    <n v="0"/>
    <n v="4"/>
    <n v="0"/>
    <n v="0"/>
    <n v="0"/>
  </r>
  <r>
    <x v="1"/>
    <s v="1733420140725003"/>
    <n v="396.26630451"/>
    <n v="396.26630451"/>
    <n v="1.377889138655485"/>
    <n v="4"/>
    <n v="2"/>
    <n v="792.53260902"/>
    <n v="1092.022073998952"/>
  </r>
  <r>
    <x v="1"/>
    <s v="1733420140922002"/>
    <n v="6965.9955074999998"/>
    <n v="6965.9955074999998"/>
    <n v="0"/>
    <n v="2"/>
    <n v="0"/>
    <n v="0"/>
    <n v="0"/>
  </r>
  <r>
    <x v="1"/>
    <s v="1733920140831001"/>
    <n v="176.67406772000001"/>
    <n v="176.67406772000001"/>
    <n v="0"/>
    <n v="36"/>
    <n v="0"/>
    <n v="0"/>
    <n v="0"/>
  </r>
  <r>
    <x v="1"/>
    <s v="1734020140411001"/>
    <n v="54.889464777000001"/>
    <n v="54.889464777000001"/>
    <n v="0"/>
    <n v="25"/>
    <n v="0"/>
    <n v="0"/>
    <n v="0"/>
  </r>
  <r>
    <x v="1"/>
    <s v="1734020140530001"/>
    <n v="18.387871601000001"/>
    <n v="18.387871601000001"/>
    <n v="0"/>
    <n v="18"/>
    <n v="0"/>
    <n v="0"/>
    <n v="0"/>
  </r>
  <r>
    <x v="1"/>
    <s v="1734020140711001"/>
    <n v="120.12686613"/>
    <n v="120.12686613"/>
    <n v="0"/>
    <n v="9"/>
    <n v="0"/>
    <n v="0"/>
    <n v="0"/>
  </r>
  <r>
    <x v="1"/>
    <s v="1741020140323001"/>
    <n v="783.83148520999998"/>
    <n v="783.83148520999998"/>
    <n v="1.7467394619263377"/>
    <n v="16"/>
    <n v="13"/>
    <n v="10189.80930773"/>
    <n v="17798.942027316287"/>
  </r>
  <r>
    <x v="1"/>
    <s v="1741020140412010"/>
    <n v="138.89871231000001"/>
    <n v="138.89871231000001"/>
    <n v="0.95533646946780282"/>
    <n v="4"/>
    <n v="3"/>
    <n v="416.69613693000002"/>
    <n v="398.08501629557833"/>
  </r>
  <r>
    <x v="1"/>
    <s v="1741020140412012"/>
    <n v="138.89871231000001"/>
    <n v="138.89871231000001"/>
    <n v="1.6266280822945098"/>
    <n v="6"/>
    <n v="23"/>
    <n v="3194.6703831300001"/>
    <n v="5196.5405588738195"/>
  </r>
  <r>
    <x v="1"/>
    <s v="1741020140412020"/>
    <n v="138.89871231000001"/>
    <n v="138.89871231000001"/>
    <n v="0"/>
    <n v="9"/>
    <n v="0"/>
    <n v="0"/>
    <n v="0"/>
  </r>
  <r>
    <x v="1"/>
    <s v="1741020140529005"/>
    <n v="410.79900108999999"/>
    <n v="410.79900108999999"/>
    <n v="0"/>
    <n v="9"/>
    <n v="0"/>
    <n v="0"/>
    <n v="0"/>
  </r>
  <r>
    <x v="1"/>
    <s v="1741020140529010"/>
    <n v="410.79900108999999"/>
    <n v="410.79900108999999"/>
    <n v="0"/>
    <n v="4"/>
    <n v="0"/>
    <n v="0"/>
    <n v="0"/>
  </r>
  <r>
    <x v="1"/>
    <s v="1741020140629006"/>
    <n v="227.21611945999999"/>
    <n v="227.21611945999999"/>
    <n v="0"/>
    <n v="1"/>
    <n v="0"/>
    <n v="0"/>
    <n v="0"/>
  </r>
  <r>
    <x v="1"/>
    <s v="1741020140629013"/>
    <n v="227.21611945999999"/>
    <n v="227.21611945999999"/>
    <n v="0"/>
    <n v="9"/>
    <n v="0"/>
    <n v="0"/>
    <n v="0"/>
  </r>
  <r>
    <x v="1"/>
    <s v="1741020140728014"/>
    <n v="297.67358074999999"/>
    <n v="297.67358074999999"/>
    <n v="0"/>
    <n v="1"/>
    <n v="0"/>
    <n v="0"/>
    <n v="0"/>
  </r>
  <r>
    <x v="1"/>
    <s v="1741020140802001"/>
    <n v="83.065380442999995"/>
    <n v="83.065380442999995"/>
    <n v="0"/>
    <n v="1"/>
    <n v="0"/>
    <n v="0"/>
    <n v="0"/>
  </r>
  <r>
    <x v="1"/>
    <s v="1741020140802002"/>
    <n v="83.065380442999995"/>
    <n v="83.065380442999995"/>
    <n v="0"/>
    <n v="1"/>
    <n v="0"/>
    <n v="0"/>
    <n v="0"/>
  </r>
  <r>
    <x v="1"/>
    <s v="1741020140802003"/>
    <n v="83.065380442999995"/>
    <n v="83.065380442999995"/>
    <n v="0"/>
    <n v="1"/>
    <n v="0"/>
    <n v="0"/>
    <n v="0"/>
  </r>
  <r>
    <x v="1"/>
    <s v="1741020140802011"/>
    <n v="83.065380442999995"/>
    <n v="83.065380442999995"/>
    <n v="0"/>
    <n v="1"/>
    <n v="0"/>
    <n v="0"/>
    <n v="0"/>
  </r>
  <r>
    <x v="1"/>
    <s v="1741020140802012"/>
    <n v="83.065380442999995"/>
    <n v="83.065380442999995"/>
    <n v="0"/>
    <n v="1"/>
    <n v="0"/>
    <n v="0"/>
    <n v="0"/>
  </r>
  <r>
    <x v="1"/>
    <s v="1741020140809004"/>
    <n v="371.57726534"/>
    <n v="371.57726534"/>
    <n v="0"/>
    <n v="4"/>
    <n v="0"/>
    <n v="0"/>
    <n v="0"/>
  </r>
  <r>
    <x v="1"/>
    <s v="1741020140823004"/>
    <n v="260.76235847999999"/>
    <n v="260.76235847999999"/>
    <n v="0"/>
    <n v="2"/>
    <n v="0"/>
    <n v="0"/>
    <n v="0"/>
  </r>
  <r>
    <x v="1"/>
    <s v="1741020140823006"/>
    <n v="260.76235847999999"/>
    <n v="260.76235847999999"/>
    <n v="3.5273961949580412"/>
    <n v="9"/>
    <n v="1"/>
    <n v="260.76235847999999"/>
    <n v="919.81215109063669"/>
  </r>
  <r>
    <x v="1"/>
    <s v="1741020140823010"/>
    <n v="260.76235847999999"/>
    <n v="260.76235847999999"/>
    <n v="0"/>
    <n v="4"/>
    <n v="0"/>
    <n v="0"/>
    <n v="0"/>
  </r>
  <r>
    <x v="1"/>
    <s v="1741020140823015"/>
    <n v="260.76235847999999"/>
    <n v="260.76235847999999"/>
    <n v="0"/>
    <n v="4"/>
    <n v="0"/>
    <n v="0"/>
    <n v="0"/>
  </r>
  <r>
    <x v="1"/>
    <s v="1741020140823020"/>
    <n v="260.76235847999999"/>
    <n v="260.76235847999999"/>
    <n v="1.2125424420168269"/>
    <n v="16"/>
    <n v="2"/>
    <n v="521.52471695999998"/>
    <n v="632.37085387481284"/>
  </r>
  <r>
    <x v="1"/>
    <s v="1741020140914001"/>
    <n v="430.22374776999999"/>
    <n v="430.22374776999999"/>
    <n v="0"/>
    <n v="2"/>
    <n v="0"/>
    <n v="0"/>
    <n v="0"/>
  </r>
  <r>
    <x v="1"/>
    <s v="1741020141001001"/>
    <n v="925.56787670000006"/>
    <n v="925.56787670000006"/>
    <n v="0"/>
    <n v="2"/>
    <n v="0"/>
    <n v="0"/>
    <n v="0"/>
  </r>
  <r>
    <x v="1"/>
    <s v="1741020141029003"/>
    <n v="714.25067996999996"/>
    <n v="714.25067996999996"/>
    <n v="0"/>
    <n v="1"/>
    <n v="0"/>
    <n v="0"/>
    <n v="0"/>
  </r>
  <r>
    <x v="1"/>
    <s v="1741720140411007"/>
    <n v="535.01145317999999"/>
    <n v="535.01145317999999"/>
    <n v="0"/>
    <n v="2"/>
    <n v="0"/>
    <n v="0"/>
    <n v="0"/>
  </r>
  <r>
    <x v="1"/>
    <s v="1741720140502003"/>
    <n v="298.28826012000002"/>
    <n v="298.28826012000002"/>
    <n v="0"/>
    <n v="2"/>
    <n v="0"/>
    <n v="0"/>
    <n v="0"/>
  </r>
  <r>
    <x v="1"/>
    <s v="1741720140503002"/>
    <n v="125.57716395999999"/>
    <n v="125.57716395999999"/>
    <n v="0"/>
    <n v="4"/>
    <n v="0"/>
    <n v="0"/>
    <n v="0"/>
  </r>
  <r>
    <x v="1"/>
    <s v="1741720140503009"/>
    <n v="125.57716395999999"/>
    <n v="125.57716395999999"/>
    <n v="1.7857443236997124"/>
    <n v="6"/>
    <n v="5.0012900695000004"/>
    <n v="628.04782306912136"/>
    <n v="1121.5328350576447"/>
  </r>
  <r>
    <x v="1"/>
    <s v="1741720140503020"/>
    <n v="185.19372539"/>
    <n v="185.19372539"/>
    <n v="0"/>
    <n v="6"/>
    <n v="0"/>
    <n v="0"/>
    <n v="0"/>
  </r>
  <r>
    <x v="1"/>
    <s v="1741720140522002"/>
    <n v="398.26623287000001"/>
    <n v="398.26623287000001"/>
    <n v="1.2879637422040755"/>
    <n v="24"/>
    <n v="12.666666666999999"/>
    <n v="5044.7056164860887"/>
    <n v="6497.397924127341"/>
  </r>
  <r>
    <x v="1"/>
    <s v="1741720140524009"/>
    <n v="4079.6002767"/>
    <n v="4079.6002767"/>
    <n v="0"/>
    <n v="1"/>
    <n v="0"/>
    <n v="0"/>
    <n v="0"/>
  </r>
  <r>
    <x v="1"/>
    <s v="1741720140525014"/>
    <n v="150.41285872"/>
    <n v="150.41285872"/>
    <n v="0"/>
    <n v="1"/>
    <n v="0"/>
    <n v="0"/>
    <n v="0"/>
  </r>
  <r>
    <x v="1"/>
    <s v="1741720140525025"/>
    <n v="150.41285872"/>
    <n v="150.41285872"/>
    <n v="0"/>
    <n v="1"/>
    <n v="0"/>
    <n v="0"/>
    <n v="0"/>
  </r>
  <r>
    <x v="1"/>
    <s v="1741720140525026"/>
    <n v="222.44726753"/>
    <n v="222.44726753"/>
    <n v="0"/>
    <n v="6"/>
    <n v="0"/>
    <n v="0"/>
    <n v="0"/>
  </r>
  <r>
    <x v="1"/>
    <s v="1741720140525028"/>
    <n v="150.41285872"/>
    <n v="150.41285872"/>
    <n v="0"/>
    <n v="4"/>
    <n v="0"/>
    <n v="0"/>
    <n v="0"/>
  </r>
  <r>
    <x v="1"/>
    <s v="1741720140525030"/>
    <n v="150.41285872"/>
    <n v="150.41285872"/>
    <n v="0"/>
    <n v="4"/>
    <n v="0"/>
    <n v="0"/>
    <n v="0"/>
  </r>
  <r>
    <x v="1"/>
    <s v="1741720140525032"/>
    <n v="150.41285872"/>
    <n v="150.41285872"/>
    <n v="0"/>
    <n v="4"/>
    <n v="0"/>
    <n v="0"/>
    <n v="0"/>
  </r>
  <r>
    <x v="1"/>
    <s v="1741720140525034"/>
    <n v="150.41285872"/>
    <n v="150.41285872"/>
    <n v="0"/>
    <n v="3"/>
    <n v="0"/>
    <n v="0"/>
    <n v="0"/>
  </r>
  <r>
    <x v="1"/>
    <s v="1741720140525037"/>
    <n v="150.41285872"/>
    <n v="150.41285872"/>
    <n v="0"/>
    <n v="4"/>
    <n v="0"/>
    <n v="0"/>
    <n v="0"/>
  </r>
  <r>
    <x v="1"/>
    <s v="1741720140525043"/>
    <n v="150.41285872"/>
    <n v="150.41285872"/>
    <n v="0"/>
    <n v="9"/>
    <n v="0"/>
    <n v="0"/>
    <n v="0"/>
  </r>
  <r>
    <x v="1"/>
    <s v="1741720140525051"/>
    <n v="150.41285872"/>
    <n v="150.41285872"/>
    <n v="0"/>
    <n v="4"/>
    <n v="0"/>
    <n v="0"/>
    <n v="0"/>
  </r>
  <r>
    <x v="1"/>
    <s v="1741720140606006"/>
    <n v="397.95949333999999"/>
    <n v="397.95949333999999"/>
    <n v="0"/>
    <n v="2"/>
    <n v="0"/>
    <n v="0"/>
    <n v="0"/>
  </r>
  <r>
    <x v="1"/>
    <s v="1741720140609001"/>
    <n v="813.85289826999997"/>
    <n v="813.85289826999997"/>
    <n v="0.99208017983194907"/>
    <n v="16"/>
    <n v="2"/>
    <n v="1627.7057965399999"/>
    <n v="1614.8146593449089"/>
  </r>
  <r>
    <x v="1"/>
    <s v="1741720140609005"/>
    <n v="352.46561609000008"/>
    <n v="352.46561609000008"/>
    <n v="1.2125424420168269"/>
    <n v="9"/>
    <n v="1"/>
    <n v="352.46561609000008"/>
    <n v="427.37951886073409"/>
  </r>
  <r>
    <x v="1"/>
    <s v="1741720140615009"/>
    <n v="264.98411962"/>
    <n v="264.98411962"/>
    <n v="0"/>
    <n v="1"/>
    <n v="0"/>
    <n v="0"/>
    <n v="0"/>
  </r>
  <r>
    <x v="1"/>
    <s v="1741720140615014"/>
    <n v="264.98411962"/>
    <n v="264.98411962"/>
    <n v="0"/>
    <n v="4"/>
    <n v="0"/>
    <n v="0"/>
    <n v="0"/>
  </r>
  <r>
    <x v="1"/>
    <s v="1741720140615016"/>
    <n v="264.98411962"/>
    <n v="264.98411962"/>
    <n v="0"/>
    <n v="2"/>
    <n v="0"/>
    <n v="0"/>
    <n v="0"/>
  </r>
  <r>
    <x v="1"/>
    <s v="1741720140615021"/>
    <n v="264.98411962"/>
    <n v="264.98411962"/>
    <n v="0"/>
    <n v="9"/>
    <n v="0"/>
    <n v="0"/>
    <n v="0"/>
  </r>
  <r>
    <x v="1"/>
    <s v="1741720140615024"/>
    <n v="264.98411962"/>
    <n v="264.98411962"/>
    <n v="0"/>
    <n v="9"/>
    <n v="0"/>
    <n v="0"/>
    <n v="0"/>
  </r>
  <r>
    <x v="1"/>
    <s v="1741720140616012"/>
    <n v="819.71723052000004"/>
    <n v="819.71723052000004"/>
    <n v="0"/>
    <n v="4"/>
    <n v="0"/>
    <n v="0"/>
    <n v="0"/>
  </r>
  <r>
    <x v="1"/>
    <s v="1741720140621003"/>
    <n v="1398.0451184000001"/>
    <n v="1398.0451184000001"/>
    <n v="0"/>
    <n v="1"/>
    <n v="0"/>
    <n v="0"/>
    <n v="0"/>
  </r>
  <r>
    <x v="1"/>
    <s v="1741720140626001"/>
    <n v="415.17077078"/>
    <n v="415.17077078"/>
    <n v="0"/>
    <n v="4"/>
    <n v="0"/>
    <n v="0"/>
    <n v="0"/>
  </r>
  <r>
    <x v="1"/>
    <s v="1741720140626003"/>
    <n v="415.17077077999994"/>
    <n v="415.17077077999994"/>
    <n v="0"/>
    <n v="9"/>
    <n v="0"/>
    <n v="0"/>
    <n v="0"/>
  </r>
  <r>
    <x v="1"/>
    <s v="1741720140626008"/>
    <n v="415.17077078"/>
    <n v="415.17077078"/>
    <n v="0"/>
    <n v="1"/>
    <n v="0"/>
    <n v="0"/>
    <n v="0"/>
  </r>
  <r>
    <x v="1"/>
    <s v="1741720140626009"/>
    <n v="415.17077078"/>
    <n v="415.17077078"/>
    <n v="0"/>
    <n v="1"/>
    <n v="0"/>
    <n v="0"/>
    <n v="0"/>
  </r>
  <r>
    <x v="1"/>
    <s v="1741720140626012"/>
    <n v="415.17077078"/>
    <n v="415.17077078"/>
    <n v="0"/>
    <n v="4"/>
    <n v="0"/>
    <n v="0"/>
    <n v="0"/>
  </r>
  <r>
    <x v="1"/>
    <s v="1741720140627001"/>
    <n v="243.03526780000001"/>
    <n v="243.03526780000001"/>
    <n v="0"/>
    <n v="2"/>
    <n v="0"/>
    <n v="0"/>
    <n v="0"/>
  </r>
  <r>
    <x v="1"/>
    <s v="1741720140627005"/>
    <n v="716.41772121999998"/>
    <n v="716.41772121999998"/>
    <n v="0"/>
    <n v="3"/>
    <n v="0"/>
    <n v="0"/>
    <n v="0"/>
  </r>
  <r>
    <x v="1"/>
    <s v="1741720140627008"/>
    <n v="243.03526780000001"/>
    <n v="243.03526780000001"/>
    <n v="0"/>
    <n v="9"/>
    <n v="0"/>
    <n v="0"/>
    <n v="0"/>
  </r>
  <r>
    <x v="1"/>
    <s v="1741720140627013"/>
    <n v="243.03526780000001"/>
    <n v="243.03526780000001"/>
    <n v="0"/>
    <n v="4"/>
    <n v="0"/>
    <n v="0"/>
    <n v="0"/>
  </r>
  <r>
    <x v="1"/>
    <s v="1741720140627018"/>
    <n v="243.03526780000001"/>
    <n v="243.03526780000001"/>
    <n v="0"/>
    <n v="4"/>
    <n v="0"/>
    <n v="0"/>
    <n v="0"/>
  </r>
  <r>
    <x v="1"/>
    <s v="1741720140627024"/>
    <n v="243.03526780000001"/>
    <n v="243.03526780000001"/>
    <n v="0"/>
    <n v="1"/>
    <n v="0"/>
    <n v="0"/>
    <n v="0"/>
  </r>
  <r>
    <x v="1"/>
    <s v="1741720140630003"/>
    <n v="2910.1020048"/>
    <n v="2910.1020048"/>
    <n v="0"/>
    <n v="1"/>
    <n v="0"/>
    <n v="0"/>
    <n v="0"/>
  </r>
  <r>
    <x v="1"/>
    <s v="1741720140630014"/>
    <n v="2910.1020048"/>
    <n v="2910.1020048"/>
    <n v="1.5432358352941429"/>
    <n v="1"/>
    <n v="1"/>
    <n v="2910.1020048"/>
    <n v="4490.9736981686874"/>
  </r>
  <r>
    <x v="1"/>
    <s v="1741720140712014"/>
    <n v="221.70067624000001"/>
    <n v="221.70067624000001"/>
    <n v="0"/>
    <n v="4"/>
    <n v="0"/>
    <n v="0"/>
    <n v="0"/>
  </r>
  <r>
    <x v="1"/>
    <s v="1741720140712016"/>
    <n v="443.40135249000002"/>
    <n v="443.40135249000002"/>
    <n v="0"/>
    <n v="2"/>
    <n v="0"/>
    <n v="0"/>
    <n v="0"/>
  </r>
  <r>
    <x v="1"/>
    <s v="1741720140712017"/>
    <n v="221.70067624000001"/>
    <n v="221.70067624000001"/>
    <n v="0"/>
    <n v="9"/>
    <n v="0"/>
    <n v="0"/>
    <n v="0"/>
  </r>
  <r>
    <x v="1"/>
    <s v="1741720140712020"/>
    <n v="221.70067624000001"/>
    <n v="221.70067624000001"/>
    <n v="0"/>
    <n v="2"/>
    <n v="0"/>
    <n v="0"/>
    <n v="0"/>
  </r>
  <r>
    <x v="1"/>
    <s v="1741720140712022"/>
    <n v="221.70067624000001"/>
    <n v="221.70067624000001"/>
    <n v="0"/>
    <n v="6"/>
    <n v="0"/>
    <n v="0"/>
    <n v="0"/>
  </r>
  <r>
    <x v="1"/>
    <s v="1741720140713001"/>
    <n v="126.46260734000001"/>
    <n v="126.46260734000001"/>
    <n v="1.5432358352941429"/>
    <n v="4"/>
    <n v="1"/>
    <n v="126.46260734000001"/>
    <n v="195.16162747182011"/>
  </r>
  <r>
    <x v="1"/>
    <s v="1741720140713003"/>
    <n v="126.46260734000001"/>
    <n v="126.46260734000001"/>
    <n v="1.5211896090756554"/>
    <n v="16"/>
    <n v="5"/>
    <n v="632.3130367"/>
    <n v="961.86802111111353"/>
  </r>
  <r>
    <x v="1"/>
    <s v="1741720140725004"/>
    <n v="184.43574923"/>
    <n v="184.43574923"/>
    <n v="0"/>
    <n v="4"/>
    <n v="0"/>
    <n v="0"/>
    <n v="0"/>
  </r>
  <r>
    <x v="1"/>
    <s v="1741720140727003"/>
    <n v="261.33118112"/>
    <n v="261.33118112"/>
    <n v="0"/>
    <n v="6"/>
    <n v="0"/>
    <n v="0"/>
    <n v="0"/>
  </r>
  <r>
    <x v="1"/>
    <s v="1741720140727015"/>
    <n v="261.33118112"/>
    <n v="261.33118112"/>
    <n v="0"/>
    <n v="6"/>
    <n v="0"/>
    <n v="0"/>
    <n v="0"/>
  </r>
  <r>
    <x v="1"/>
    <s v="1741720140731007"/>
    <n v="2109.4374122999998"/>
    <n v="2109.4374122999998"/>
    <n v="0"/>
    <n v="4"/>
    <n v="0"/>
    <n v="0"/>
    <n v="0"/>
  </r>
  <r>
    <x v="1"/>
    <s v="1741720140731009"/>
    <n v="12656.624474"/>
    <n v="12656.624474"/>
    <n v="1.3227735731092654"/>
    <n v="6"/>
    <n v="3.5"/>
    <n v="44298.185659000002"/>
    <n v="58596.469326413047"/>
  </r>
  <r>
    <x v="1"/>
    <s v="1741720140802003"/>
    <n v="226.20902000999999"/>
    <n v="226.20902000999999"/>
    <n v="0"/>
    <n v="4"/>
    <n v="0"/>
    <n v="0"/>
    <n v="0"/>
  </r>
  <r>
    <x v="1"/>
    <s v="1741720140808002"/>
    <n v="2615.8714175"/>
    <n v="2615.8714175"/>
    <n v="0"/>
    <n v="1"/>
    <n v="0"/>
    <n v="0"/>
    <n v="0"/>
  </r>
  <r>
    <x v="1"/>
    <s v="1741720140815002"/>
    <n v="1030.6733601999999"/>
    <n v="1030.6733601999999"/>
    <n v="0"/>
    <n v="1"/>
    <n v="0"/>
    <n v="0"/>
    <n v="0"/>
  </r>
  <r>
    <x v="1"/>
    <s v="1741720140816002"/>
    <n v="651.68482836999999"/>
    <n v="651.68482836999999"/>
    <n v="0"/>
    <n v="1"/>
    <n v="0"/>
    <n v="0"/>
    <n v="0"/>
  </r>
  <r>
    <x v="1"/>
    <s v="1741720140816003"/>
    <n v="651.68482836999999"/>
    <n v="651.68482836999999"/>
    <n v="0"/>
    <n v="2"/>
    <n v="0"/>
    <n v="0"/>
    <n v="0"/>
  </r>
  <r>
    <x v="1"/>
    <s v="1741720140816008"/>
    <n v="651.68482836999999"/>
    <n v="651.68482836999999"/>
    <n v="0"/>
    <n v="3"/>
    <n v="0"/>
    <n v="0"/>
    <n v="0"/>
  </r>
  <r>
    <x v="1"/>
    <s v="1741720140816011"/>
    <n v="651.68482836999999"/>
    <n v="651.68482836999999"/>
    <n v="0"/>
    <n v="4"/>
    <n v="0"/>
    <n v="0"/>
    <n v="0"/>
  </r>
  <r>
    <x v="1"/>
    <s v="1741720140816018"/>
    <n v="1629.2120709000001"/>
    <n v="1629.2120709000001"/>
    <n v="1.4330047042017042"/>
    <n v="10"/>
    <n v="1"/>
    <n v="1629.2120709000001"/>
    <n v="2334.6685617419007"/>
  </r>
  <r>
    <x v="1"/>
    <s v="1741720140821006"/>
    <n v="264.0242475"/>
    <n v="264.0242475"/>
    <n v="0"/>
    <n v="4"/>
    <n v="0"/>
    <n v="0"/>
    <n v="0"/>
  </r>
  <r>
    <x v="1"/>
    <s v="1741720140821008"/>
    <n v="264.0242475"/>
    <n v="264.0242475"/>
    <n v="0"/>
    <n v="6"/>
    <n v="0"/>
    <n v="0"/>
    <n v="0"/>
  </r>
  <r>
    <x v="1"/>
    <s v="1741720140821012"/>
    <n v="264.0242475"/>
    <n v="264.0242475"/>
    <n v="0"/>
    <n v="2"/>
    <n v="0"/>
    <n v="0"/>
    <n v="0"/>
  </r>
  <r>
    <x v="1"/>
    <s v="1741720140821020"/>
    <n v="264.0242475"/>
    <n v="264.0242475"/>
    <n v="0"/>
    <n v="6"/>
    <n v="0"/>
    <n v="0"/>
    <n v="0"/>
  </r>
  <r>
    <x v="1"/>
    <s v="1741720140822001"/>
    <n v="477.55129348000003"/>
    <n v="477.55129348000003"/>
    <n v="1.2345886682353142"/>
    <n v="4"/>
    <n v="10"/>
    <n v="4775.5129348"/>
    <n v="5895.7941543152492"/>
  </r>
  <r>
    <x v="1"/>
    <s v="1741720140823001"/>
    <n v="537.13347954000005"/>
    <n v="537.13347954000005"/>
    <n v="0"/>
    <n v="2"/>
    <n v="0"/>
    <n v="0"/>
    <n v="0"/>
  </r>
  <r>
    <x v="1"/>
    <s v="1741720140823003"/>
    <n v="805.70021930999997"/>
    <n v="805.70021930999997"/>
    <n v="0"/>
    <n v="3"/>
    <n v="0"/>
    <n v="0"/>
    <n v="0"/>
  </r>
  <r>
    <x v="1"/>
    <s v="1741720140823007"/>
    <n v="537.13347954000005"/>
    <n v="537.13347954000005"/>
    <n v="0"/>
    <n v="12"/>
    <n v="0"/>
    <n v="0"/>
    <n v="0"/>
  </r>
  <r>
    <x v="1"/>
    <s v="1741720140824007"/>
    <n v="354.10499046000001"/>
    <n v="354.10499046000001"/>
    <n v="0"/>
    <n v="3"/>
    <n v="0"/>
    <n v="0"/>
    <n v="0"/>
  </r>
  <r>
    <x v="1"/>
    <s v="1741720140824010"/>
    <n v="354.10499046000001"/>
    <n v="354.10499046000001"/>
    <n v="0"/>
    <n v="2"/>
    <n v="0"/>
    <n v="0"/>
    <n v="0"/>
  </r>
  <r>
    <x v="1"/>
    <s v="1741720140825007"/>
    <n v="380.52032299000001"/>
    <n v="380.52032299000001"/>
    <n v="0"/>
    <n v="2"/>
    <n v="0"/>
    <n v="0"/>
    <n v="0"/>
  </r>
  <r>
    <x v="1"/>
    <s v="1741720140906004"/>
    <n v="2271.5783203000001"/>
    <n v="2271.5783203000001"/>
    <n v="0"/>
    <n v="1"/>
    <n v="0"/>
    <n v="0"/>
    <n v="0"/>
  </r>
  <r>
    <x v="1"/>
    <s v="1741720140907013"/>
    <n v="881.88397655999995"/>
    <n v="881.88397655999995"/>
    <n v="0"/>
    <n v="1"/>
    <n v="0"/>
    <n v="0"/>
    <n v="0"/>
  </r>
  <r>
    <x v="1"/>
    <s v="1741720140907014"/>
    <n v="881.88397655999995"/>
    <n v="881.88397655999995"/>
    <n v="0"/>
    <n v="1"/>
    <n v="0"/>
    <n v="0"/>
    <n v="0"/>
  </r>
  <r>
    <x v="1"/>
    <s v="1741720140912001"/>
    <n v="258.42899863999997"/>
    <n v="258.42899863999997"/>
    <n v="0"/>
    <n v="2"/>
    <n v="0"/>
    <n v="0"/>
    <n v="0"/>
  </r>
  <r>
    <x v="1"/>
    <s v="1741720140912003"/>
    <n v="258.42899863999997"/>
    <n v="258.42899863999997"/>
    <n v="0"/>
    <n v="1"/>
    <n v="0"/>
    <n v="0"/>
    <n v="0"/>
  </r>
  <r>
    <x v="1"/>
    <s v="1741720140912006"/>
    <n v="258.42899863999997"/>
    <n v="258.42899863999997"/>
    <n v="0"/>
    <n v="2"/>
    <n v="0"/>
    <n v="0"/>
    <n v="0"/>
  </r>
  <r>
    <x v="1"/>
    <s v="1741720140912013"/>
    <n v="258.42899863999997"/>
    <n v="258.42899863999997"/>
    <n v="0"/>
    <n v="4"/>
    <n v="0"/>
    <n v="0"/>
    <n v="0"/>
  </r>
  <r>
    <x v="1"/>
    <s v="1741720140913001"/>
    <n v="270.55017516999999"/>
    <n v="270.55017516999999"/>
    <n v="1.3778891386554848"/>
    <n v="4"/>
    <n v="8"/>
    <n v="2164.4014013599999"/>
    <n v="2982.3051826246547"/>
  </r>
  <r>
    <x v="1"/>
    <s v="1741720140913003"/>
    <n v="270.55017516999999"/>
    <n v="270.55017516999999"/>
    <n v="0"/>
    <n v="2"/>
    <n v="0"/>
    <n v="0"/>
    <n v="0"/>
  </r>
  <r>
    <x v="1"/>
    <s v="1741720140914004"/>
    <n v="546.31430679000005"/>
    <n v="546.31430679000005"/>
    <n v="0"/>
    <n v="3"/>
    <n v="0"/>
    <n v="0"/>
    <n v="0"/>
  </r>
  <r>
    <x v="1"/>
    <s v="1741720140921008"/>
    <n v="499.60709458000002"/>
    <n v="499.60709458000002"/>
    <n v="0"/>
    <n v="2"/>
    <n v="0"/>
    <n v="0"/>
    <n v="0"/>
  </r>
  <r>
    <x v="1"/>
    <s v="1741720140930004"/>
    <n v="833.79199505999998"/>
    <n v="833.79199505999998"/>
    <n v="0"/>
    <n v="4"/>
    <n v="0"/>
    <n v="0"/>
    <n v="0"/>
  </r>
  <r>
    <x v="1"/>
    <s v="1741720140930006"/>
    <n v="833.79199505999998"/>
    <n v="833.79199505999998"/>
    <n v="0"/>
    <n v="3"/>
    <n v="0"/>
    <n v="0"/>
    <n v="0"/>
  </r>
  <r>
    <x v="1"/>
    <s v="1741720140930011"/>
    <n v="833.79199505999998"/>
    <n v="833.79199505999998"/>
    <n v="0"/>
    <n v="1"/>
    <n v="0"/>
    <n v="0"/>
    <n v="0"/>
  </r>
  <r>
    <x v="1"/>
    <s v="1741720140930012"/>
    <n v="833.79199505999998"/>
    <n v="833.79199505999998"/>
    <n v="0"/>
    <n v="4"/>
    <n v="0"/>
    <n v="0"/>
    <n v="0"/>
  </r>
  <r>
    <x v="1"/>
    <s v="1741720140930014"/>
    <n v="833.79199505999998"/>
    <n v="833.79199505999998"/>
    <n v="0"/>
    <n v="1"/>
    <n v="0"/>
    <n v="0"/>
    <n v="0"/>
  </r>
  <r>
    <x v="1"/>
    <s v="1741720140930017"/>
    <n v="833.79199505999998"/>
    <n v="833.79199505999998"/>
    <n v="0"/>
    <n v="2"/>
    <n v="0"/>
    <n v="0"/>
    <n v="0"/>
  </r>
  <r>
    <x v="1"/>
    <s v="1741720140930021"/>
    <n v="1250.6879925999999"/>
    <n v="1250.6879925999999"/>
    <n v="0"/>
    <n v="3"/>
    <n v="0"/>
    <n v="0"/>
    <n v="0"/>
  </r>
  <r>
    <x v="1"/>
    <s v="1741720141003004"/>
    <n v="362.56328653000003"/>
    <n v="362.56328653000003"/>
    <n v="0"/>
    <n v="4"/>
    <n v="0"/>
    <n v="0"/>
    <n v="0"/>
  </r>
  <r>
    <x v="1"/>
    <s v="1741720141003010"/>
    <n v="362.56328653000003"/>
    <n v="362.56328653000003"/>
    <n v="0"/>
    <n v="2"/>
    <n v="0"/>
    <n v="0"/>
    <n v="0"/>
  </r>
  <r>
    <x v="1"/>
    <s v="1741720141003012"/>
    <n v="362.56328653000003"/>
    <n v="362.56328653000003"/>
    <n v="0"/>
    <n v="4"/>
    <n v="0"/>
    <n v="0"/>
    <n v="0"/>
  </r>
  <r>
    <x v="1"/>
    <s v="1741720141003017"/>
    <n v="362.56328653000008"/>
    <n v="362.56328653000008"/>
    <n v="0"/>
    <n v="12"/>
    <n v="0"/>
    <n v="0"/>
    <n v="0"/>
  </r>
  <r>
    <x v="1"/>
    <s v="1741720141003023"/>
    <n v="362.56328653000003"/>
    <n v="362.56328653000003"/>
    <n v="0"/>
    <n v="2"/>
    <n v="0"/>
    <n v="0"/>
    <n v="0"/>
  </r>
  <r>
    <x v="1"/>
    <s v="1741720141003025"/>
    <n v="362.56328653000003"/>
    <n v="362.56328653000003"/>
    <n v="0"/>
    <n v="4"/>
    <n v="0"/>
    <n v="0"/>
    <n v="0"/>
  </r>
  <r>
    <x v="1"/>
    <s v="1741720141003035"/>
    <n v="362.56328653000003"/>
    <n v="362.56328653000003"/>
    <n v="0"/>
    <n v="1"/>
    <n v="0"/>
    <n v="0"/>
    <n v="0"/>
  </r>
  <r>
    <x v="1"/>
    <s v="1741720141003036"/>
    <n v="362.56328653000003"/>
    <n v="362.56328653000003"/>
    <n v="0"/>
    <n v="2"/>
    <n v="0"/>
    <n v="0"/>
    <n v="0"/>
  </r>
  <r>
    <x v="1"/>
    <s v="1741720141011011"/>
    <n v="744.72996247000003"/>
    <n v="744.72996247000003"/>
    <n v="0"/>
    <n v="1"/>
    <n v="0"/>
    <n v="0"/>
    <n v="0"/>
  </r>
  <r>
    <x v="1"/>
    <s v="1741720141011012"/>
    <n v="1062.5313093"/>
    <n v="1062.5313093"/>
    <n v="0"/>
    <n v="6"/>
    <n v="0"/>
    <n v="0"/>
    <n v="0"/>
  </r>
  <r>
    <x v="1"/>
    <s v="1741720141011021"/>
    <n v="744.72996247000003"/>
    <n v="744.72996247000003"/>
    <n v="0"/>
    <n v="4"/>
    <n v="0"/>
    <n v="0"/>
    <n v="0"/>
  </r>
  <r>
    <x v="1"/>
    <s v="1741720141024005"/>
    <n v="496.76597042999998"/>
    <n v="496.76597042999998"/>
    <n v="0"/>
    <n v="4"/>
    <n v="0"/>
    <n v="0"/>
    <n v="0"/>
  </r>
  <r>
    <x v="1"/>
    <s v="1741720141024007"/>
    <n v="496.76597042999998"/>
    <n v="496.76597042999998"/>
    <n v="0"/>
    <n v="4"/>
    <n v="0"/>
    <n v="0"/>
    <n v="0"/>
  </r>
  <r>
    <x v="1"/>
    <s v="1741720141024009"/>
    <n v="496.76597042999998"/>
    <n v="496.76597042999998"/>
    <n v="0"/>
    <n v="4"/>
    <n v="0"/>
    <n v="0"/>
    <n v="0"/>
  </r>
  <r>
    <x v="1"/>
    <s v="1741720141026001"/>
    <n v="179.74979037"/>
    <n v="179.74979037"/>
    <n v="0"/>
    <n v="4"/>
    <n v="0"/>
    <n v="0"/>
    <n v="0"/>
  </r>
  <r>
    <x v="1"/>
    <s v="1741720141026005"/>
    <n v="62.435000539000001"/>
    <n v="62.435000539000001"/>
    <n v="0"/>
    <n v="4"/>
    <n v="0"/>
    <n v="0"/>
    <n v="0"/>
  </r>
  <r>
    <x v="1"/>
    <s v="1741720141027018"/>
    <n v="2358.0460122"/>
    <n v="2358.0460122"/>
    <n v="0"/>
    <n v="1"/>
    <n v="0"/>
    <n v="0"/>
    <n v="0"/>
  </r>
  <r>
    <x v="1"/>
    <s v="1741720141029007"/>
    <n v="857.55918980000001"/>
    <n v="857.55918980000001"/>
    <n v="0"/>
    <n v="3"/>
    <n v="0"/>
    <n v="0"/>
    <n v="0"/>
  </r>
  <r>
    <x v="1"/>
    <s v="1741720141029010"/>
    <n v="857.55918980000001"/>
    <n v="857.55918980000001"/>
    <n v="0"/>
    <n v="4"/>
    <n v="0"/>
    <n v="0"/>
    <n v="0"/>
  </r>
  <r>
    <x v="1"/>
    <s v="1741720141108001"/>
    <n v="43.522330214"/>
    <n v="43.522330214"/>
    <n v="0"/>
    <n v="1"/>
    <n v="0"/>
    <n v="0"/>
    <n v="0"/>
  </r>
  <r>
    <x v="1"/>
    <s v="1741720141108005"/>
    <n v="53.54805795"/>
    <n v="53.54805795"/>
    <n v="0"/>
    <n v="1"/>
    <n v="0"/>
    <n v="0"/>
    <n v="0"/>
  </r>
  <r>
    <x v="1"/>
    <s v="1741720141108006"/>
    <n v="53.54805795"/>
    <n v="53.54805795"/>
    <n v="0"/>
    <n v="3"/>
    <n v="0"/>
    <n v="0"/>
    <n v="0"/>
  </r>
  <r>
    <x v="1"/>
    <s v="1741720141108015"/>
    <n v="53.54805795"/>
    <n v="53.54805795"/>
    <n v="1.3227735731092654"/>
    <n v="2"/>
    <n v="1"/>
    <n v="53.54805795"/>
    <n v="70.831955947583509"/>
  </r>
  <r>
    <x v="1"/>
    <s v="1741720141130002"/>
    <n v="1292.9466287"/>
    <n v="1292.9466287"/>
    <n v="0.973708324649876"/>
    <n v="9"/>
    <n v="6"/>
    <n v="7757.6797722000001"/>
    <n v="7553.7173741590941"/>
  </r>
  <r>
    <x v="1"/>
    <s v="1741720141227001"/>
    <n v="785.90936439999996"/>
    <n v="785.90936439999996"/>
    <n v="1.3521685413549416"/>
    <n v="12"/>
    <n v="11.27090119"/>
    <n v="8857.9067904481035"/>
    <n v="11977.382904298243"/>
  </r>
  <r>
    <x v="1"/>
    <s v="1742120140509006"/>
    <n v="776.67962704000001"/>
    <n v="776.67962704000001"/>
    <n v="0"/>
    <n v="4"/>
    <n v="0"/>
    <n v="0"/>
    <n v="0"/>
  </r>
  <r>
    <x v="1"/>
    <s v="1742120140509013"/>
    <n v="1036.3413625999999"/>
    <n v="1036.3413625999999"/>
    <n v="0"/>
    <n v="2"/>
    <n v="0"/>
    <n v="0"/>
    <n v="0"/>
  </r>
  <r>
    <x v="1"/>
    <s v="1742120140517008"/>
    <n v="335.61955670999998"/>
    <n v="335.61955670999998"/>
    <n v="0"/>
    <n v="4"/>
    <n v="0"/>
    <n v="0"/>
    <n v="0"/>
  </r>
  <r>
    <x v="1"/>
    <s v="1742120140517012"/>
    <n v="335.61955670999998"/>
    <n v="335.61955670999998"/>
    <n v="0"/>
    <n v="2"/>
    <n v="0"/>
    <n v="0"/>
    <n v="0"/>
  </r>
  <r>
    <x v="1"/>
    <s v="1742120140517018"/>
    <n v="335.61955670999998"/>
    <n v="335.61955670999998"/>
    <n v="1.4330047042678367"/>
    <n v="16"/>
    <n v="1.0000965397999999"/>
    <n v="335.65195735488084"/>
    <n v="480.99083388625155"/>
  </r>
  <r>
    <x v="1"/>
    <s v="1742120140525005"/>
    <n v="610.87121343000001"/>
    <n v="610.87121343000001"/>
    <n v="0"/>
    <n v="2"/>
    <n v="0"/>
    <n v="0"/>
    <n v="0"/>
  </r>
  <r>
    <x v="1"/>
    <s v="1742120140526009"/>
    <n v="510.71774359"/>
    <n v="510.71774359"/>
    <n v="0"/>
    <n v="8"/>
    <n v="0"/>
    <n v="0"/>
    <n v="0"/>
  </r>
  <r>
    <x v="1"/>
    <s v="1742120140526013"/>
    <n v="384.62431795999998"/>
    <n v="384.62431795999998"/>
    <n v="0"/>
    <n v="2"/>
    <n v="0"/>
    <n v="0"/>
    <n v="0"/>
  </r>
  <r>
    <x v="1"/>
    <s v="1742120140610015"/>
    <n v="703.11105731999999"/>
    <n v="703.11105731999999"/>
    <n v="1.1023113109243878"/>
    <n v="2"/>
    <n v="3"/>
    <n v="2109.3331719600001"/>
    <n v="2325.1418139595248"/>
  </r>
  <r>
    <x v="1"/>
    <s v="1742120140610017"/>
    <n v="703.11105731999999"/>
    <n v="703.11105731999999"/>
    <n v="0.99208017983194907"/>
    <n v="1"/>
    <n v="1"/>
    <n v="703.11105731999999"/>
    <n v="697.5425441878574"/>
  </r>
  <r>
    <x v="1"/>
    <s v="1742120140622003"/>
    <n v="296.38713447999999"/>
    <n v="296.38713447999999"/>
    <n v="0"/>
    <n v="9"/>
    <n v="0"/>
    <n v="0"/>
    <n v="0"/>
  </r>
  <r>
    <x v="1"/>
    <s v="1742120140622006"/>
    <n v="296.38713447999999"/>
    <n v="296.38713447999999"/>
    <n v="0"/>
    <n v="2"/>
    <n v="0"/>
    <n v="0"/>
    <n v="0"/>
  </r>
  <r>
    <x v="1"/>
    <s v="1742120140622017"/>
    <n v="296.38713447999999"/>
    <n v="296.38713447999999"/>
    <n v="0"/>
    <n v="2"/>
    <n v="0"/>
    <n v="0"/>
    <n v="0"/>
  </r>
  <r>
    <x v="1"/>
    <s v="1742120140712008"/>
    <n v="225.29701881"/>
    <n v="225.29701881"/>
    <n v="0"/>
    <n v="4"/>
    <n v="0"/>
    <n v="0"/>
    <n v="0"/>
  </r>
  <r>
    <x v="1"/>
    <s v="1742120140712015"/>
    <n v="225.29701881"/>
    <n v="225.29701881"/>
    <n v="1.2676580075630459"/>
    <n v="16"/>
    <n v="2"/>
    <n v="450.59403761999999"/>
    <n v="571.19913994915737"/>
  </r>
  <r>
    <x v="1"/>
    <s v="1742120140720006"/>
    <n v="1089.6313161"/>
    <n v="1089.6313161"/>
    <n v="0"/>
    <n v="6"/>
    <n v="0"/>
    <n v="0"/>
    <n v="0"/>
  </r>
  <r>
    <x v="1"/>
    <s v="1742120140817011"/>
    <n v="497.95292475000002"/>
    <n v="497.95292475000002"/>
    <n v="0"/>
    <n v="9"/>
    <n v="0"/>
    <n v="0"/>
    <n v="0"/>
  </r>
  <r>
    <x v="1"/>
    <s v="1742120140817016"/>
    <n v="497.95292475000002"/>
    <n v="497.95292475000002"/>
    <n v="0"/>
    <n v="6"/>
    <n v="0"/>
    <n v="0"/>
    <n v="0"/>
  </r>
  <r>
    <x v="1"/>
    <s v="1742120140830006"/>
    <n v="295.20798974000002"/>
    <n v="295.20798974000002"/>
    <n v="0"/>
    <n v="2"/>
    <n v="0"/>
    <n v="0"/>
    <n v="0"/>
  </r>
  <r>
    <x v="1"/>
    <s v="1742120140917001"/>
    <n v="686.04735184000003"/>
    <n v="686.04735184000003"/>
    <n v="0"/>
    <n v="2"/>
    <n v="0"/>
    <n v="0"/>
    <n v="0"/>
  </r>
  <r>
    <x v="1"/>
    <s v="1742120140917003"/>
    <n v="121.11738029999999"/>
    <n v="121.11738029999999"/>
    <n v="0"/>
    <n v="15"/>
    <n v="0"/>
    <n v="0"/>
    <n v="0"/>
  </r>
  <r>
    <x v="1"/>
    <s v="1742120140927007"/>
    <n v="254.25357794999999"/>
    <n v="254.25357794999999"/>
    <n v="0"/>
    <n v="2"/>
    <n v="0"/>
    <n v="0"/>
    <n v="0"/>
  </r>
  <r>
    <x v="1"/>
    <s v="1742120141005005"/>
    <n v="275.44543198999997"/>
    <n v="275.44543198999997"/>
    <n v="0"/>
    <n v="16"/>
    <n v="0"/>
    <n v="0"/>
    <n v="0"/>
  </r>
  <r>
    <x v="1"/>
    <s v="1742120141010007"/>
    <n v="192.92215026"/>
    <n v="192.92215026"/>
    <n v="0"/>
    <n v="2"/>
    <n v="0"/>
    <n v="0"/>
    <n v="0"/>
  </r>
  <r>
    <x v="1"/>
    <s v="1742120141031004"/>
    <n v="416.04554416000002"/>
    <n v="416.04554416000002"/>
    <n v="0"/>
    <n v="4"/>
    <n v="0"/>
    <n v="0"/>
    <n v="0"/>
  </r>
  <r>
    <x v="1"/>
    <s v="1748320141220004"/>
    <n v="624.56311616000005"/>
    <n v="624.56311616000005"/>
    <n v="1.3227735731092654"/>
    <n v="1"/>
    <n v="1"/>
    <n v="624.56311616000005"/>
    <n v="826.15558479522042"/>
  </r>
  <r>
    <x v="1"/>
    <s v="1748320141220007"/>
    <n v="624.56311616000005"/>
    <n v="624.56311616000005"/>
    <n v="0"/>
    <n v="1"/>
    <n v="0"/>
    <n v="0"/>
    <n v="0"/>
  </r>
  <r>
    <x v="1"/>
    <s v="2515620140809002"/>
    <n v="1751.4431910000001"/>
    <n v="1751.4431910000001"/>
    <n v="0"/>
    <n v="4"/>
    <n v="0"/>
    <n v="0"/>
    <n v="0"/>
  </r>
  <r>
    <x v="2"/>
    <m/>
    <m/>
    <m/>
    <m/>
    <m/>
    <m/>
    <m/>
    <m/>
  </r>
  <r>
    <x v="2"/>
    <m/>
    <m/>
    <m/>
    <m/>
    <m/>
    <m/>
    <m/>
    <m/>
  </r>
  <r>
    <x v="2"/>
    <m/>
    <m/>
    <m/>
    <m/>
    <m/>
    <m/>
    <m/>
    <m/>
  </r>
  <r>
    <x v="2"/>
    <m/>
    <m/>
    <m/>
    <m/>
    <m/>
    <m/>
    <m/>
    <m/>
  </r>
  <r>
    <x v="2"/>
    <m/>
    <m/>
    <m/>
    <m/>
    <m/>
    <m/>
    <m/>
    <m/>
  </r>
</pivotCacheRecords>
</file>

<file path=xl/pivotCache/pivotCacheRecords6.xml><?xml version="1.0" encoding="utf-8"?>
<pivotCacheRecords xmlns="http://schemas.openxmlformats.org/spreadsheetml/2006/main" xmlns:r="http://schemas.openxmlformats.org/officeDocument/2006/relationships" count="1910">
  <r>
    <x v="0"/>
    <s v="BLACK SEA BASS"/>
    <x v="0"/>
    <n v="3"/>
    <n v="6"/>
    <s v="08"/>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0"/>
    <n v="30"/>
    <x v="0"/>
    <x v="0"/>
    <x v="0"/>
    <x v="0"/>
    <x v="0"/>
  </r>
  <r>
    <x v="1"/>
    <s v="BLACK SEA BASS"/>
    <x v="0"/>
    <n v="3"/>
    <n v="6"/>
    <s v="08"/>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0"/>
    <x v="0"/>
  </r>
  <r>
    <x v="2"/>
    <s v="BLACK SEA BASS"/>
    <x v="0"/>
    <n v="3"/>
    <n v="6"/>
    <s v="08"/>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0"/>
    <x v="0"/>
  </r>
  <r>
    <x v="3"/>
    <s v="BLACK SEA BASS"/>
    <x v="0"/>
    <n v="3"/>
    <n v="6"/>
    <s v="08"/>
    <s v="NC"/>
    <s v="Carteret"/>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0"/>
    <n v="30"/>
    <x v="0"/>
    <x v="0"/>
    <x v="0"/>
    <x v="0"/>
    <x v="0"/>
  </r>
  <r>
    <x v="4"/>
    <s v="BLACK SEA BASS"/>
    <x v="0"/>
    <n v="3"/>
    <n v="6"/>
    <s v="08"/>
    <s v="NC"/>
    <s v="Carteret"/>
    <s v="Private"/>
    <s v="Inland"/>
    <s v="Inshore"/>
    <n v="0"/>
    <x v="0"/>
    <n v="0.35226473528369845"/>
    <n v="0.17596009835933191"/>
    <n v="0"/>
    <n v="0"/>
    <n v="0"/>
    <n v="0"/>
    <x v="0"/>
    <n v="0.29745696039077119"/>
    <x v="1"/>
    <n v="0.16568466107649144"/>
    <x v="0"/>
    <n v="28"/>
    <n v="0.17630463692436654"/>
    <n v="0.17596009835933191"/>
    <n v="2.5290079627172862E-2"/>
    <n v="0.74741255597723821"/>
    <n v="0.94160359434525442"/>
    <n v="1.3432654004296583"/>
    <n v="0.13177229931427978"/>
    <n v="0.16568466107649144"/>
    <n v="3.3971288937292295E-2"/>
    <n v="0.37755481491087128"/>
    <n v="0.33142824932806347"/>
    <n v="0.20125017798650477"/>
    <n v="0.19965595001378372"/>
    <n v="0.29745696039077119"/>
    <n v="0.16568466107649144"/>
    <n v="0"/>
    <n v="0.35226473528369845"/>
    <n v="0.17596009835933191"/>
    <n v="28"/>
    <n v="0.17630463692436654"/>
    <n v="0.17596009835933191"/>
    <n v="2.5290079627172862E-2"/>
    <x v="0"/>
    <n v="30"/>
    <x v="0"/>
    <x v="0"/>
    <x v="0"/>
    <x v="1"/>
    <x v="1"/>
  </r>
  <r>
    <x v="5"/>
    <s v="BLACK SEA BASS"/>
    <x v="0"/>
    <n v="3"/>
    <n v="6"/>
    <s v="21"/>
    <s v="NC"/>
    <s v="Cartere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2"/>
    <x v="2"/>
  </r>
  <r>
    <x v="6"/>
    <s v="BLACK SEA BASS"/>
    <x v="0"/>
    <n v="3"/>
    <n v="6"/>
    <s v="21"/>
    <s v="NC"/>
    <s v="Carteret"/>
    <s v="Private"/>
    <s v="Federal"/>
    <s v="Offshore"/>
    <n v="1"/>
    <x v="1"/>
    <n v="1.0377426502089677"/>
    <n v="1.0188528676813571"/>
    <n v="13.858267716535433"/>
    <n v="13.858267716535433"/>
    <n v="1.4330047042017042"/>
    <n v="195.66865210387024"/>
    <x v="1"/>
    <n v="1.4648750928150012"/>
    <x v="2"/>
    <n v="1.4507566321741854"/>
    <x v="2"/>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1.4648750928150012"/>
    <n v="1.4507566321741854"/>
    <n v="1"/>
    <n v="1.0377426502089677"/>
    <n v="1.0188528676813571"/>
    <n v="3"/>
    <n v="1.8889782527610699E-2"/>
    <n v="1.8852867681356991E-2"/>
    <n v="2.7096513886256638E-3"/>
    <x v="4"/>
    <n v="75"/>
    <x v="0"/>
    <x v="0"/>
    <x v="0"/>
    <x v="2"/>
    <x v="2"/>
  </r>
  <r>
    <x v="7"/>
    <s v="BLACK SEA BASS"/>
    <x v="0"/>
    <n v="4"/>
    <n v="7"/>
    <s v="02"/>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3"/>
    <x v="3"/>
  </r>
  <r>
    <x v="8"/>
    <s v="BLACK SEA BASS"/>
    <x v="0"/>
    <n v="4"/>
    <n v="7"/>
    <s v="02"/>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5"/>
    <n v="40"/>
    <x v="0"/>
    <x v="0"/>
    <x v="0"/>
    <x v="4"/>
    <x v="4"/>
  </r>
  <r>
    <x v="9"/>
    <s v="BLACK SEA BASS"/>
    <x v="0"/>
    <n v="4"/>
    <n v="7"/>
    <s v="02"/>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3"/>
    <x v="3"/>
  </r>
  <r>
    <x v="10"/>
    <s v="BLACK SEA BASS"/>
    <x v="0"/>
    <n v="4"/>
    <n v="7"/>
    <s v="02"/>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6"/>
    <n v="25"/>
    <x v="0"/>
    <x v="0"/>
    <x v="0"/>
    <x v="3"/>
    <x v="3"/>
  </r>
  <r>
    <x v="11"/>
    <s v="BLACK SEA BASS"/>
    <x v="0"/>
    <n v="4"/>
    <n v="7"/>
    <s v="02"/>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3"/>
    <x v="3"/>
  </r>
  <r>
    <x v="12"/>
    <s v="BLACK SEA BASS"/>
    <x v="0"/>
    <n v="4"/>
    <n v="7"/>
    <s v="02"/>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7"/>
    <n v="5"/>
    <x v="0"/>
    <x v="0"/>
    <x v="0"/>
    <x v="3"/>
    <x v="3"/>
  </r>
  <r>
    <x v="13"/>
    <s v="BLACK SEA BASS"/>
    <x v="0"/>
    <n v="4"/>
    <n v="7"/>
    <s v="02"/>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6"/>
    <n v="25"/>
    <x v="0"/>
    <x v="0"/>
    <x v="0"/>
    <x v="3"/>
    <x v="3"/>
  </r>
  <r>
    <x v="14"/>
    <s v="BLACK SEA BASS"/>
    <x v="0"/>
    <n v="4"/>
    <n v="7"/>
    <s v="10"/>
    <s v="NC"/>
    <s v="Carteret"/>
    <s v="Shore"/>
    <s v="State"/>
    <s v="Inshore"/>
    <n v="1"/>
    <x v="2"/>
    <n v="1"/>
    <n v="1"/>
    <n v="13.700787401574802"/>
    <n v="13.700787401574802"/>
    <n v="1.3227735731092654"/>
    <n v="100.94187582432217"/>
    <x v="2"/>
    <n v="1.3227735731092654"/>
    <x v="3"/>
    <n v="1.3227735731092654"/>
    <x v="3"/>
    <n v="0"/>
    <n v="0"/>
    <n v="0"/>
    <n v="0"/>
    <n v="0.74741255597723821"/>
    <n v="0.94160359434525442"/>
    <n v="1.3432654004296583"/>
    <n v="0"/>
    <n v="0"/>
    <n v="0"/>
    <n v="0"/>
    <n v="0"/>
    <n v="0"/>
    <n v="0"/>
    <n v="1.3227735731092654"/>
    <n v="1.3227735731092654"/>
    <n v="1"/>
    <n v="1"/>
    <n v="1"/>
    <n v="0"/>
    <n v="0"/>
    <n v="0"/>
    <n v="0"/>
    <x v="7"/>
    <n v="5"/>
    <x v="0"/>
    <x v="0"/>
    <x v="0"/>
    <x v="5"/>
    <x v="5"/>
  </r>
  <r>
    <x v="15"/>
    <s v="BLACK SEA BASS"/>
    <x v="0"/>
    <n v="4"/>
    <n v="7"/>
    <s v="14"/>
    <s v="NC"/>
    <s v="Carteret"/>
    <s v="Shore"/>
    <s v="Inland"/>
    <s v="Inshore"/>
    <n v="0"/>
    <x v="0"/>
    <n v="9.2614374905570576E-3"/>
    <n v="4.6261895914014245E-3"/>
    <n v="0"/>
    <n v="0"/>
    <n v="0"/>
    <n v="0"/>
    <x v="0"/>
    <n v="7.8204792272822208E-3"/>
    <x v="0"/>
    <n v="4.3560367473861857E-3"/>
    <x v="4"/>
    <n v="0.73615160349999997"/>
    <n v="4.6352478991556331E-3"/>
    <n v="4.6261895914014245E-3"/>
    <n v="6.6490473822092798E-4"/>
    <n v="0.74741255597723821"/>
    <n v="0.94160359434525442"/>
    <n v="1.3432654004296583"/>
    <n v="3.4644424798960355E-3"/>
    <n v="4.3560367473861857E-3"/>
    <n v="8.9314352943391196E-4"/>
    <n v="9.9263422287779856E-3"/>
    <n v="8.7136227567161332E-3"/>
    <n v="5.2910943296223525E-3"/>
    <n v="5.2491802768200972E-3"/>
    <n v="7.8204792272822208E-3"/>
    <n v="4.3560367473861857E-3"/>
    <n v="0"/>
    <n v="1.258088340298923E-2"/>
    <n v="6.2842892271189965E-3"/>
    <n v="1"/>
    <n v="6.2965941758702333E-3"/>
    <n v="6.2842892271189965E-3"/>
    <n v="9.0321712954188795E-4"/>
    <x v="7"/>
    <n v="5"/>
    <x v="0"/>
    <x v="0"/>
    <x v="0"/>
    <x v="6"/>
    <x v="6"/>
  </r>
  <r>
    <x v="16"/>
    <s v="BLACK SEA BASS"/>
    <x v="0"/>
    <n v="4"/>
    <n v="7"/>
    <s v="18"/>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7"/>
    <x v="7"/>
  </r>
  <r>
    <x v="17"/>
    <s v="BLACK SEA BASS"/>
    <x v="0"/>
    <n v="4"/>
    <n v="8"/>
    <s v="31"/>
    <s v="NC"/>
    <s v="Carteret"/>
    <s v="Private"/>
    <s v="Inland"/>
    <s v="Inshore"/>
    <n v="0"/>
    <x v="0"/>
    <n v="0.21387501785081692"/>
    <n v="0.10683291686102295"/>
    <n v="0"/>
    <n v="0"/>
    <n v="0"/>
    <n v="0"/>
    <x v="0"/>
    <n v="0.18059886880868251"/>
    <x v="1"/>
    <n v="0.10059425851072694"/>
    <x v="0"/>
    <n v="17"/>
    <n v="0.10704210098979397"/>
    <n v="0.10683291686102295"/>
    <n v="1.5354691202212094E-2"/>
    <n v="0.74741255597723821"/>
    <n v="0.94160359434525442"/>
    <n v="1.3432654004296583"/>
    <n v="8.0004610297955567E-2"/>
    <n v="0.10059425851072694"/>
    <n v="2.0625425426213179E-2"/>
    <n v="0.229229709053029"/>
    <n v="0.20122429423489568"/>
    <n v="0.12218760806323505"/>
    <n v="0.12121968393694012"/>
    <n v="0.18059886880868251"/>
    <n v="0.10059425851072694"/>
    <n v="0"/>
    <n v="0.21387501785081692"/>
    <n v="0.10683291686102295"/>
    <n v="17"/>
    <n v="0.10704210098979397"/>
    <n v="0.10683291686102295"/>
    <n v="1.5354691202212094E-2"/>
    <x v="7"/>
    <n v="5"/>
    <x v="0"/>
    <x v="0"/>
    <x v="0"/>
    <x v="8"/>
    <x v="8"/>
  </r>
  <r>
    <x v="18"/>
    <s v="BLACK SEA BASS"/>
    <x v="0"/>
    <n v="4"/>
    <n v="8"/>
    <s v="31"/>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9"/>
    <x v="9"/>
  </r>
  <r>
    <x v="19"/>
    <s v="BLACK SEA BASS"/>
    <x v="0"/>
    <n v="4"/>
    <n v="8"/>
    <s v="31"/>
    <s v="NC"/>
    <s v="Carteret"/>
    <s v="Private"/>
    <s v="State"/>
    <s v="Inshore"/>
    <n v="0"/>
    <x v="0"/>
    <n v="0.62904417014946157"/>
    <n v="0.31421446135594983"/>
    <n v="0"/>
    <n v="0"/>
    <n v="0"/>
    <n v="0"/>
    <x v="0"/>
    <n v="0.53117314355494849"/>
    <x v="4"/>
    <n v="0.2958654662080204"/>
    <x v="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0.53117314355494849"/>
    <n v="0.2958654662080204"/>
    <n v="0"/>
    <n v="0.62904417014946157"/>
    <n v="0.31421446135594983"/>
    <n v="50"/>
    <n v="0.31482970879351169"/>
    <n v="0.31421446135594983"/>
    <n v="4.5160856477094398E-2"/>
    <x v="8"/>
    <n v="80"/>
    <x v="0"/>
    <x v="0"/>
    <x v="0"/>
    <x v="8"/>
    <x v="8"/>
  </r>
  <r>
    <x v="20"/>
    <s v="BLACK SEA BASS"/>
    <x v="0"/>
    <n v="4"/>
    <n v="8"/>
    <s v="31"/>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9"/>
    <n v="45"/>
    <x v="0"/>
    <x v="0"/>
    <x v="0"/>
    <x v="8"/>
    <x v="8"/>
  </r>
  <r>
    <x v="21"/>
    <s v="BLACK SEA BASS"/>
    <x v="0"/>
    <n v="4"/>
    <n v="8"/>
    <s v="31"/>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8"/>
    <x v="8"/>
  </r>
  <r>
    <x v="22"/>
    <s v="BLACK SEA BASS"/>
    <x v="0"/>
    <n v="4"/>
    <n v="8"/>
    <s v="31"/>
    <s v="NC"/>
    <s v="Carteret"/>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0"/>
    <x v="10"/>
  </r>
  <r>
    <x v="23"/>
    <s v="BLACK SEA BASS"/>
    <x v="0"/>
    <n v="5"/>
    <n v="9"/>
    <s v="21"/>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9"/>
    <n v="45"/>
    <x v="0"/>
    <x v="0"/>
    <x v="0"/>
    <x v="11"/>
    <x v="11"/>
  </r>
  <r>
    <x v="24"/>
    <s v="BLACK SEA BASS"/>
    <x v="0"/>
    <n v="5"/>
    <n v="9"/>
    <s v="21"/>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0"/>
    <n v="30"/>
    <x v="0"/>
    <x v="0"/>
    <x v="0"/>
    <x v="11"/>
    <x v="11"/>
  </r>
  <r>
    <x v="25"/>
    <s v="BLACK SEA BASS"/>
    <x v="0"/>
    <n v="5"/>
    <n v="9"/>
    <s v="21"/>
    <s v="NC"/>
    <s v="Carteret"/>
    <s v="Private"/>
    <s v="Inland"/>
    <s v="Inshore"/>
    <n v="1"/>
    <x v="3"/>
    <n v="1.3774265020896768"/>
    <n v="1.1885286768135699"/>
    <n v="11.929133858267717"/>
    <n v="11.929133858267717"/>
    <n v="0.77161791764707144"/>
    <n v="162.0951014916763"/>
    <x v="3"/>
    <n v="1.0903218037800406"/>
    <x v="5"/>
    <n v="0.94913719737188362"/>
    <x v="5"/>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1.0903218037800406"/>
    <n v="0.94913719737188362"/>
    <n v="1"/>
    <n v="1.3774265020896768"/>
    <n v="1.1885286768135699"/>
    <n v="30"/>
    <n v="0.18889782527610699"/>
    <n v="0.18852867681356988"/>
    <n v="2.709651388625664E-2"/>
    <x v="9"/>
    <n v="45"/>
    <x v="0"/>
    <x v="0"/>
    <x v="0"/>
    <x v="11"/>
    <x v="11"/>
  </r>
  <r>
    <x v="26"/>
    <s v="BLACK SEA BASS"/>
    <x v="0"/>
    <n v="5"/>
    <n v="9"/>
    <s v="21"/>
    <s v="NC"/>
    <s v="Carteret"/>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5"/>
    <n v="40"/>
    <x v="0"/>
    <x v="0"/>
    <x v="0"/>
    <x v="12"/>
    <x v="12"/>
  </r>
  <r>
    <x v="27"/>
    <s v="BLACK SEA BASS"/>
    <x v="0"/>
    <n v="5"/>
    <n v="10"/>
    <s v="05"/>
    <s v="NC"/>
    <s v="Cartere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6"/>
    <n v="25"/>
    <x v="0"/>
    <x v="0"/>
    <x v="0"/>
    <x v="13"/>
    <x v="13"/>
  </r>
  <r>
    <x v="28"/>
    <s v="BLACK SEA BASS"/>
    <x v="0"/>
    <n v="5"/>
    <n v="10"/>
    <s v="05"/>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4"/>
    <x v="14"/>
  </r>
  <r>
    <x v="29"/>
    <s v="BLACK SEA BASS"/>
    <x v="0"/>
    <n v="5"/>
    <n v="10"/>
    <s v="05"/>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14"/>
    <x v="14"/>
  </r>
  <r>
    <x v="30"/>
    <s v="BLACK SEA BASS"/>
    <x v="0"/>
    <n v="5"/>
    <n v="10"/>
    <s v="05"/>
    <s v="NC"/>
    <s v="Carteret"/>
    <s v="Private"/>
    <s v="State"/>
    <s v="Inshore"/>
    <n v="1.0044361931000001"/>
    <x v="4"/>
    <n v="1.4447671122046233"/>
    <n v="1.224386316049165"/>
    <n v="12.852037904330709"/>
    <n v="12.795275591041133"/>
    <n v="1.3286416521953399"/>
    <n v="405.05404820640257"/>
    <x v="4"/>
    <n v="1.7004628526838039"/>
    <x v="6"/>
    <n v="1.5357474785409542"/>
    <x v="6"/>
    <n v="35"/>
    <n v="0.22038079615545816"/>
    <n v="0.21995012294916488"/>
    <n v="3.1612599533966078E-2"/>
    <n v="0.74741255597723821"/>
    <n v="0.94160359434525442"/>
    <n v="1.3432654004296583"/>
    <n v="0.1647153741428497"/>
    <n v="0.20710582634561428"/>
    <n v="4.2464111171615374E-2"/>
    <n v="0.47194351863858913"/>
    <n v="0.41428531166007937"/>
    <n v="0.25156272248313094"/>
    <n v="0.24956993751722967"/>
    <n v="1.7004628526838039"/>
    <n v="1.5357474785409542"/>
    <n v="1"/>
    <n v="1.4403309191046232"/>
    <n v="1.2199501229491649"/>
    <n v="35"/>
    <n v="0.22038079615545816"/>
    <n v="0.21995012294916488"/>
    <n v="3.1612599533966078E-2"/>
    <x v="3"/>
    <n v="20"/>
    <x v="0"/>
    <x v="0"/>
    <x v="0"/>
    <x v="14"/>
    <x v="14"/>
  </r>
  <r>
    <x v="31"/>
    <s v="BLACK SEA BASS"/>
    <x v="0"/>
    <n v="5"/>
    <n v="10"/>
    <s v="06"/>
    <s v="NC"/>
    <s v="Carteret"/>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9"/>
    <n v="45"/>
    <x v="0"/>
    <x v="0"/>
    <x v="0"/>
    <x v="15"/>
    <x v="15"/>
  </r>
  <r>
    <x v="32"/>
    <s v="BLACK SEA BASS"/>
    <x v="0"/>
    <n v="5"/>
    <n v="10"/>
    <s v="15"/>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6"/>
    <x v="16"/>
  </r>
  <r>
    <x v="33"/>
    <s v="BLACK SEA BASS"/>
    <x v="0"/>
    <n v="5"/>
    <n v="10"/>
    <s v="15"/>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6"/>
    <x v="16"/>
  </r>
  <r>
    <x v="34"/>
    <s v="BLACK SEA BASS"/>
    <x v="0"/>
    <n v="5"/>
    <n v="10"/>
    <s v="15"/>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17"/>
    <x v="17"/>
  </r>
  <r>
    <x v="35"/>
    <s v="BLACK SEA BASS"/>
    <x v="1"/>
    <n v="3"/>
    <n v="5"/>
    <s v="11"/>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8"/>
    <x v="18"/>
  </r>
  <r>
    <x v="36"/>
    <s v="BLACK SEA BASS"/>
    <x v="1"/>
    <n v="3"/>
    <n v="5"/>
    <s v="18"/>
    <s v="NC"/>
    <s v="Carteret"/>
    <s v="Shor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19"/>
    <x v="19"/>
  </r>
  <r>
    <x v="37"/>
    <s v="BLACK SEA BASS"/>
    <x v="1"/>
    <n v="3"/>
    <n v="5"/>
    <s v="18"/>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9"/>
    <x v="19"/>
  </r>
  <r>
    <x v="38"/>
    <s v="BLACK SEA BASS"/>
    <x v="1"/>
    <n v="3"/>
    <n v="5"/>
    <s v="18"/>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9"/>
    <x v="19"/>
  </r>
  <r>
    <x v="39"/>
    <s v="BLACK SEA BASS"/>
    <x v="1"/>
    <n v="3"/>
    <n v="5"/>
    <s v="18"/>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9"/>
    <x v="19"/>
  </r>
  <r>
    <x v="40"/>
    <s v="BLACK SEA BASS"/>
    <x v="1"/>
    <n v="3"/>
    <n v="5"/>
    <s v="18"/>
    <s v="NC"/>
    <s v="Carteret"/>
    <s v="Shore"/>
    <s v="Inland"/>
    <s v="Inshore"/>
    <n v="0"/>
    <x v="0"/>
    <n v="2.3990362392873332E-2"/>
    <n v="1.198344910377226E-2"/>
    <n v="0"/>
    <n v="0"/>
    <n v="0"/>
    <n v="0"/>
    <x v="0"/>
    <n v="2.0257776499569478E-2"/>
    <x v="1"/>
    <n v="1.1283658748765378E-2"/>
    <x v="0"/>
    <n v="1.9068901304000001"/>
    <n v="1.200691328910107E-2"/>
    <n v="1.198344910377226E-2"/>
    <n v="1.7223358299316444E-3"/>
    <n v="0.74741255597723821"/>
    <n v="0.94160359434525442"/>
    <n v="1.3432654004296583"/>
    <n v="8.9741177508040997E-3"/>
    <n v="1.1283658748765378E-2"/>
    <n v="2.313554128267478E-3"/>
    <n v="2.5712698222804975E-2"/>
    <n v="2.2571330627836957E-2"/>
    <n v="1.3705784933703904E-2"/>
    <n v="1.3597212877032857E-2"/>
    <n v="2.0257776499569478E-2"/>
    <n v="1.1283658748765378E-2"/>
    <n v="0"/>
    <n v="1.258088340298923E-2"/>
    <n v="6.2842892271189965E-3"/>
    <n v="1"/>
    <n v="6.2965941758702333E-3"/>
    <n v="6.2842892271189965E-3"/>
    <n v="9.0321712954188795E-4"/>
    <x v="7"/>
    <n v="5"/>
    <x v="0"/>
    <x v="0"/>
    <x v="0"/>
    <x v="19"/>
    <x v="19"/>
  </r>
  <r>
    <x v="41"/>
    <s v="BLACK SEA BASS"/>
    <x v="1"/>
    <n v="3"/>
    <n v="5"/>
    <s v="30"/>
    <s v="NC"/>
    <s v="Carteret"/>
    <s v="Shor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20"/>
    <x v="20"/>
  </r>
  <r>
    <x v="42"/>
    <s v="BLACK SEA BASS"/>
    <x v="1"/>
    <n v="3"/>
    <n v="5"/>
    <s v="30"/>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0"/>
    <x v="20"/>
  </r>
  <r>
    <x v="43"/>
    <s v="BLACK SEA BASS"/>
    <x v="1"/>
    <n v="3"/>
    <n v="5"/>
    <s v="30"/>
    <s v="NC"/>
    <s v="Carteret"/>
    <s v="Shor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20"/>
    <x v="20"/>
  </r>
  <r>
    <x v="44"/>
    <s v="BLACK SEA BASS"/>
    <x v="1"/>
    <n v="3"/>
    <n v="5"/>
    <s v="31"/>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1"/>
    <x v="21"/>
  </r>
  <r>
    <x v="45"/>
    <s v="BLACK SEA BASS"/>
    <x v="1"/>
    <n v="3"/>
    <n v="6"/>
    <s v="02"/>
    <s v="NC"/>
    <s v="Carteret"/>
    <s v="Charter"/>
    <s v="State"/>
    <s v="In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8"/>
    <n v="80"/>
    <x v="0"/>
    <x v="0"/>
    <x v="0"/>
    <x v="22"/>
    <x v="22"/>
  </r>
  <r>
    <x v="46"/>
    <s v="BLACK SEA BASS"/>
    <x v="1"/>
    <n v="3"/>
    <n v="6"/>
    <s v="18"/>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23"/>
    <x v="23"/>
  </r>
  <r>
    <x v="47"/>
    <s v="BLACK SEA BASS"/>
    <x v="1"/>
    <n v="3"/>
    <n v="6"/>
    <s v="21"/>
    <s v="NC"/>
    <s v="Carteret"/>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24"/>
    <x v="24"/>
  </r>
  <r>
    <x v="48"/>
    <s v="BLACK SEA BASS"/>
    <x v="1"/>
    <n v="3"/>
    <n v="6"/>
    <s v="22"/>
    <s v="NC"/>
    <s v="Carteret"/>
    <s v="Shor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7"/>
    <n v="5"/>
    <x v="0"/>
    <x v="0"/>
    <x v="0"/>
    <x v="25"/>
    <x v="25"/>
  </r>
  <r>
    <x v="49"/>
    <s v="BLACK SEA BASS"/>
    <x v="1"/>
    <n v="3"/>
    <n v="6"/>
    <s v="22"/>
    <s v="NC"/>
    <s v="Carteret"/>
    <s v="Shor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7"/>
    <n v="5"/>
    <x v="0"/>
    <x v="0"/>
    <x v="0"/>
    <x v="25"/>
    <x v="25"/>
  </r>
  <r>
    <x v="50"/>
    <s v="BLACK SEA BASS"/>
    <x v="1"/>
    <n v="4"/>
    <n v="7"/>
    <s v="06"/>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6"/>
    <x v="26"/>
  </r>
  <r>
    <x v="51"/>
    <s v="BLACK SEA BASS"/>
    <x v="1"/>
    <n v="4"/>
    <n v="7"/>
    <s v="19"/>
    <s v="NC"/>
    <s v="Onslow"/>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7"/>
    <x v="27"/>
  </r>
  <r>
    <x v="52"/>
    <s v="BLACK SEA BASS"/>
    <x v="1"/>
    <n v="4"/>
    <n v="7"/>
    <s v="24"/>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28"/>
    <x v="28"/>
  </r>
  <r>
    <x v="53"/>
    <s v="BLACK SEA BASS"/>
    <x v="1"/>
    <n v="4"/>
    <n v="7"/>
    <s v="25"/>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9"/>
    <x v="29"/>
  </r>
  <r>
    <x v="54"/>
    <s v="BLACK SEA BASS"/>
    <x v="1"/>
    <n v="4"/>
    <n v="7"/>
    <s v="25"/>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9"/>
    <x v="29"/>
  </r>
  <r>
    <x v="55"/>
    <s v="BLACK SEA BASS"/>
    <x v="1"/>
    <n v="4"/>
    <n v="7"/>
    <s v="25"/>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9"/>
    <x v="29"/>
  </r>
  <r>
    <x v="56"/>
    <s v="BLACK SEA BASS"/>
    <x v="1"/>
    <n v="4"/>
    <n v="7"/>
    <s v="25"/>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9"/>
    <x v="29"/>
  </r>
  <r>
    <x v="57"/>
    <s v="BLACK SEA BASS"/>
    <x v="1"/>
    <n v="4"/>
    <n v="7"/>
    <s v="26"/>
    <s v="NC"/>
    <s v="Onslow"/>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30"/>
    <x v="30"/>
  </r>
  <r>
    <x v="58"/>
    <s v="BLACK SEA BASS"/>
    <x v="1"/>
    <n v="4"/>
    <n v="7"/>
    <s v="30"/>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31"/>
    <x v="31"/>
  </r>
  <r>
    <x v="59"/>
    <s v="BLACK SEA BASS"/>
    <x v="1"/>
    <n v="4"/>
    <n v="7"/>
    <s v="30"/>
    <s v="NC"/>
    <s v="Carteret"/>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31"/>
    <x v="31"/>
  </r>
  <r>
    <x v="60"/>
    <s v="BLACK SEA BASS"/>
    <x v="1"/>
    <n v="4"/>
    <n v="8"/>
    <s v="09"/>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2"/>
    <x v="32"/>
  </r>
  <r>
    <x v="61"/>
    <s v="BLACK SEA BASS"/>
    <x v="1"/>
    <n v="4"/>
    <n v="8"/>
    <s v="09"/>
    <s v="NC"/>
    <s v="Carteret"/>
    <s v="Private"/>
    <s v="Inland"/>
    <s v="Inshore"/>
    <n v="0"/>
    <x v="0"/>
    <n v="0.40258826889565535"/>
    <n v="0.20109725526780789"/>
    <n v="0"/>
    <n v="0"/>
    <n v="0"/>
    <n v="0"/>
    <x v="0"/>
    <n v="0.33995081187516707"/>
    <x v="0"/>
    <n v="0.18935389837313304"/>
    <x v="1"/>
    <n v="32"/>
    <n v="0.20149101362784747"/>
    <n v="0.20109725526780789"/>
    <n v="2.8902948145340415E-2"/>
    <n v="0.74741255597723821"/>
    <n v="0.94160359434525442"/>
    <n v="1.3432654004296583"/>
    <n v="0.15059691350203402"/>
    <n v="0.18935389837313304"/>
    <n v="3.8824330214048339E-2"/>
    <n v="0.43149121704099574"/>
    <n v="0.37877514208921542"/>
    <n v="0.23000020341314831"/>
    <n v="0.2281782285871814"/>
    <n v="0.33995081187516707"/>
    <n v="0.18935389837313304"/>
    <n v="0"/>
    <n v="0.40258826889565535"/>
    <n v="0.20109725526780789"/>
    <n v="32"/>
    <n v="0.20149101362784747"/>
    <n v="0.20109725526780789"/>
    <n v="2.8902948145340415E-2"/>
    <x v="8"/>
    <n v="80"/>
    <x v="0"/>
    <x v="0"/>
    <x v="0"/>
    <x v="32"/>
    <x v="32"/>
  </r>
  <r>
    <x v="62"/>
    <s v="BLACK SEA BASS"/>
    <x v="1"/>
    <n v="4"/>
    <n v="8"/>
    <s v="09"/>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33"/>
    <x v="33"/>
  </r>
  <r>
    <x v="63"/>
    <s v="BLACK SEA BASS"/>
    <x v="1"/>
    <n v="4"/>
    <n v="8"/>
    <s v="14"/>
    <s v="NC"/>
    <s v="Onslow"/>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34"/>
    <x v="34"/>
  </r>
  <r>
    <x v="64"/>
    <s v="BLACK SEA BASS"/>
    <x v="1"/>
    <n v="4"/>
    <n v="8"/>
    <s v="14"/>
    <s v="NC"/>
    <s v="Onslow"/>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5"/>
    <x v="35"/>
  </r>
  <r>
    <x v="65"/>
    <s v="BLACK SEA BASS"/>
    <x v="1"/>
    <n v="4"/>
    <n v="8"/>
    <s v="16"/>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36"/>
    <x v="36"/>
  </r>
  <r>
    <x v="66"/>
    <s v="BLACK SEA BASS"/>
    <x v="1"/>
    <n v="4"/>
    <n v="8"/>
    <s v="16"/>
    <s v="NC"/>
    <s v="Carteret"/>
    <s v="Private"/>
    <s v="Federal"/>
    <s v="Offshore"/>
    <n v="2"/>
    <x v="5"/>
    <n v="2.0754853004179354"/>
    <n v="2.0377057353627142"/>
    <n v="28.835589715748032"/>
    <n v="14.417794857874016"/>
    <n v="2.949281617545727"/>
    <n v="6181.837501647743"/>
    <x v="5"/>
    <n v="3.0130223947723209"/>
    <x v="7"/>
    <n v="2.9847854734906893"/>
    <x v="7"/>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3.0130223947723209"/>
    <n v="2.9847854734906893"/>
    <n v="2"/>
    <n v="2.0754853004179354"/>
    <n v="2.0377057353627142"/>
    <n v="6"/>
    <n v="3.7779565055221398E-2"/>
    <n v="3.7705735362713981E-2"/>
    <n v="5.4193027772513275E-3"/>
    <x v="7"/>
    <n v="5"/>
    <x v="0"/>
    <x v="0"/>
    <x v="0"/>
    <x v="36"/>
    <x v="36"/>
  </r>
  <r>
    <x v="67"/>
    <s v="BLACK SEA BASS"/>
    <x v="1"/>
    <n v="4"/>
    <n v="8"/>
    <s v="16"/>
    <s v="NC"/>
    <s v="Carteret"/>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30"/>
    <x v="30"/>
  </r>
  <r>
    <x v="68"/>
    <s v="BLACK SEA BASS"/>
    <x v="1"/>
    <n v="4"/>
    <n v="8"/>
    <s v="23"/>
    <s v="NC"/>
    <s v="Carteret"/>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37"/>
    <x v="37"/>
  </r>
  <r>
    <x v="69"/>
    <s v="BLACK SEA BASS"/>
    <x v="1"/>
    <n v="4"/>
    <n v="8"/>
    <s v="31"/>
    <s v="NC"/>
    <s v="Carteret"/>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38"/>
    <x v="38"/>
  </r>
  <r>
    <x v="70"/>
    <s v="BLACK SEA BASS"/>
    <x v="1"/>
    <n v="5"/>
    <n v="9"/>
    <s v="04"/>
    <s v="NC"/>
    <s v="Carteret"/>
    <s v="Shore"/>
    <s v="State"/>
    <s v="Inshore"/>
    <n v="1"/>
    <x v="6"/>
    <n v="1.0125808834029892"/>
    <n v="1.0062842892271191"/>
    <n v="16.614173228346456"/>
    <n v="16.614173228346456"/>
    <n v="2.2046226218487757"/>
    <n v="497.70511091269015"/>
    <x v="6"/>
    <n v="2.2152460847198743"/>
    <x v="8"/>
    <n v="2.2105399311729359"/>
    <x v="8"/>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2.2152460847198743"/>
    <n v="2.2105399311729359"/>
    <n v="1"/>
    <n v="1.0125808834029892"/>
    <n v="1.0062842892271191"/>
    <n v="1"/>
    <n v="6.2965941758702333E-3"/>
    <n v="6.2842892271189965E-3"/>
    <n v="9.0321712954188795E-4"/>
    <x v="7"/>
    <n v="5"/>
    <x v="0"/>
    <x v="0"/>
    <x v="0"/>
    <x v="39"/>
    <x v="39"/>
  </r>
  <r>
    <x v="71"/>
    <s v="BLACK SEA BASS"/>
    <x v="1"/>
    <n v="5"/>
    <n v="9"/>
    <s v="06"/>
    <s v="NC"/>
    <s v="Carteret"/>
    <s v="Shore"/>
    <s v="State"/>
    <s v="Inshore"/>
    <n v="1"/>
    <x v="7"/>
    <n v="1"/>
    <n v="1"/>
    <n v="13.070866141732283"/>
    <n v="13.070866141732283"/>
    <n v="1.2125424420168269"/>
    <n v="224.3996881947111"/>
    <x v="7"/>
    <n v="1.2125424420168269"/>
    <x v="9"/>
    <n v="1.2125424420168269"/>
    <x v="9"/>
    <n v="0"/>
    <n v="0"/>
    <n v="0"/>
    <n v="0"/>
    <n v="0.74741255597723821"/>
    <n v="0.94160359434525442"/>
    <n v="1.3432654004296583"/>
    <n v="0"/>
    <n v="0"/>
    <n v="0"/>
    <n v="0"/>
    <n v="0"/>
    <n v="0"/>
    <n v="0"/>
    <n v="1.2125424420168269"/>
    <n v="1.2125424420168269"/>
    <n v="1"/>
    <n v="1"/>
    <n v="1"/>
    <n v="0"/>
    <n v="0"/>
    <n v="0"/>
    <n v="0"/>
    <x v="7"/>
    <n v="5"/>
    <x v="0"/>
    <x v="0"/>
    <x v="0"/>
    <x v="40"/>
    <x v="40"/>
  </r>
  <r>
    <x v="72"/>
    <s v="BLACK SEA BASS"/>
    <x v="1"/>
    <n v="5"/>
    <n v="9"/>
    <s v="07"/>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
    <n v="10"/>
    <x v="0"/>
    <x v="0"/>
    <x v="0"/>
    <x v="41"/>
    <x v="41"/>
  </r>
  <r>
    <x v="73"/>
    <s v="BLACK SEA BASS"/>
    <x v="1"/>
    <n v="5"/>
    <n v="10"/>
    <s v="05"/>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42"/>
    <x v="42"/>
  </r>
  <r>
    <x v="74"/>
    <s v="BLACK SEA BASS"/>
    <x v="1"/>
    <n v="5"/>
    <n v="10"/>
    <s v="08"/>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43"/>
    <x v="43"/>
  </r>
  <r>
    <x v="75"/>
    <s v="BLACK SEA BASS"/>
    <x v="1"/>
    <n v="5"/>
    <n v="10"/>
    <s v="08"/>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44"/>
    <x v="44"/>
  </r>
  <r>
    <x v="76"/>
    <s v="BLACK SEA BASS"/>
    <x v="1"/>
    <n v="5"/>
    <n v="10"/>
    <s v="18"/>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5"/>
    <x v="45"/>
  </r>
  <r>
    <x v="77"/>
    <s v="BLACK SEA BASS"/>
    <x v="1"/>
    <n v="5"/>
    <n v="10"/>
    <s v="25"/>
    <s v="NC"/>
    <s v="Onslow"/>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2"/>
    <n v="15"/>
    <x v="0"/>
    <x v="0"/>
    <x v="0"/>
    <x v="46"/>
    <x v="46"/>
  </r>
  <r>
    <x v="78"/>
    <s v="BLACK SEA BASS"/>
    <x v="1"/>
    <n v="5"/>
    <n v="10"/>
    <s v="25"/>
    <s v="NC"/>
    <s v="Onslow"/>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46"/>
    <x v="46"/>
  </r>
  <r>
    <x v="79"/>
    <s v="BLACK SEA BASS"/>
    <x v="1"/>
    <n v="5"/>
    <n v="10"/>
    <s v="29"/>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47"/>
    <x v="47"/>
  </r>
  <r>
    <x v="80"/>
    <s v="BLACK SEA BASS"/>
    <x v="1"/>
    <n v="5"/>
    <n v="10"/>
    <s v="29"/>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48"/>
    <x v="48"/>
  </r>
  <r>
    <x v="81"/>
    <s v="BLACK SEA BASS"/>
    <x v="1"/>
    <n v="5"/>
    <n v="10"/>
    <s v="29"/>
    <s v="NC"/>
    <s v="Carteret"/>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48"/>
    <x v="48"/>
  </r>
  <r>
    <x v="82"/>
    <s v="BLACK SEA BASS"/>
    <x v="1"/>
    <n v="5"/>
    <n v="10"/>
    <s v="29"/>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48"/>
    <x v="48"/>
  </r>
  <r>
    <x v="83"/>
    <s v="BLACK SEA BASS"/>
    <x v="1"/>
    <n v="5"/>
    <n v="10"/>
    <s v="29"/>
    <s v="NC"/>
    <s v="Carteret"/>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9"/>
    <n v="45"/>
    <x v="0"/>
    <x v="0"/>
    <x v="0"/>
    <x v="49"/>
    <x v="49"/>
  </r>
  <r>
    <x v="84"/>
    <s v="BLACK SEA BASS"/>
    <x v="1"/>
    <n v="5"/>
    <n v="10"/>
    <s v="29"/>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48"/>
    <x v="48"/>
  </r>
  <r>
    <x v="85"/>
    <s v="BLACK SEA BASS"/>
    <x v="1"/>
    <n v="6"/>
    <n v="11"/>
    <s v="05"/>
    <s v="NC"/>
    <s v="Carteret"/>
    <s v="Private"/>
    <s v="Inland"/>
    <s v="Inshore"/>
    <n v="0"/>
    <x v="0"/>
    <n v="0.30194120167174154"/>
    <n v="0.15082294145085592"/>
    <n v="0"/>
    <n v="0"/>
    <n v="0"/>
    <n v="0"/>
    <x v="0"/>
    <n v="0.2549631089063753"/>
    <x v="1"/>
    <n v="0.1420154237798498"/>
    <x v="0"/>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0.2549631089063753"/>
    <n v="0.1420154237798498"/>
    <n v="0"/>
    <n v="0.30194120167174154"/>
    <n v="0.15082294145085592"/>
    <n v="24"/>
    <n v="0.15111826022088559"/>
    <n v="0.15082294145085592"/>
    <n v="2.167721110900531E-2"/>
    <x v="3"/>
    <n v="20"/>
    <x v="0"/>
    <x v="0"/>
    <x v="0"/>
    <x v="50"/>
    <x v="50"/>
  </r>
  <r>
    <x v="86"/>
    <s v="BLACK SEA BASS"/>
    <x v="1"/>
    <n v="6"/>
    <n v="11"/>
    <s v="05"/>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51"/>
    <x v="51"/>
  </r>
  <r>
    <x v="87"/>
    <s v="BLACK SEA BASS"/>
    <x v="1"/>
    <n v="6"/>
    <n v="11"/>
    <s v="05"/>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50"/>
    <x v="50"/>
  </r>
  <r>
    <x v="88"/>
    <s v="BLACK SEA BASS"/>
    <x v="1"/>
    <n v="6"/>
    <n v="11"/>
    <s v="05"/>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0"/>
    <n v="30"/>
    <x v="0"/>
    <x v="0"/>
    <x v="0"/>
    <x v="50"/>
    <x v="50"/>
  </r>
  <r>
    <x v="89"/>
    <s v="BLACK SEA BASS"/>
    <x v="1"/>
    <n v="6"/>
    <n v="11"/>
    <s v="05"/>
    <s v="NC"/>
    <s v="Carteret"/>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9"/>
    <n v="45"/>
    <x v="0"/>
    <x v="0"/>
    <x v="0"/>
    <x v="50"/>
    <x v="50"/>
  </r>
  <r>
    <x v="90"/>
    <s v="BLACK SEA BASS"/>
    <x v="1"/>
    <n v="6"/>
    <n v="11"/>
    <s v="05"/>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0"/>
    <x v="50"/>
  </r>
  <r>
    <x v="91"/>
    <s v="BLACK SEA BASS"/>
    <x v="1"/>
    <n v="6"/>
    <n v="11"/>
    <s v="05"/>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50"/>
    <x v="50"/>
  </r>
  <r>
    <x v="92"/>
    <s v="BLACK SEA BASS"/>
    <x v="1"/>
    <n v="6"/>
    <n v="11"/>
    <s v="05"/>
    <s v="NC"/>
    <s v="Carteret"/>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50"/>
    <x v="50"/>
  </r>
  <r>
    <x v="93"/>
    <s v="BLACK SEA BASS"/>
    <x v="1"/>
    <n v="6"/>
    <n v="11"/>
    <s v="05"/>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50"/>
    <x v="50"/>
  </r>
  <r>
    <x v="94"/>
    <s v="BLACK SEA BASS"/>
    <x v="1"/>
    <n v="6"/>
    <n v="11"/>
    <s v="05"/>
    <s v="NC"/>
    <s v="Carteret"/>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50"/>
    <x v="50"/>
  </r>
  <r>
    <x v="95"/>
    <s v="BLACK SEA BASS"/>
    <x v="1"/>
    <n v="6"/>
    <n v="11"/>
    <s v="05"/>
    <s v="NC"/>
    <s v="Carteret"/>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50"/>
    <x v="50"/>
  </r>
  <r>
    <x v="96"/>
    <s v="BLACK SEA BASS"/>
    <x v="1"/>
    <n v="6"/>
    <n v="11"/>
    <s v="05"/>
    <s v="NC"/>
    <s v="Carteret"/>
    <s v="Private"/>
    <s v="Inland"/>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3"/>
    <n v="20"/>
    <x v="0"/>
    <x v="0"/>
    <x v="0"/>
    <x v="50"/>
    <x v="50"/>
  </r>
  <r>
    <x v="97"/>
    <s v="BLACK SEA BASS"/>
    <x v="1"/>
    <n v="6"/>
    <n v="11"/>
    <s v="05"/>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52"/>
    <x v="52"/>
  </r>
  <r>
    <x v="98"/>
    <s v="BLACK SEA BASS"/>
    <x v="1"/>
    <n v="6"/>
    <n v="11"/>
    <s v="07"/>
    <s v="NC"/>
    <s v="Carteret"/>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53"/>
    <x v="53"/>
  </r>
  <r>
    <x v="99"/>
    <s v="BLACK SEA BASS"/>
    <x v="1"/>
    <n v="6"/>
    <n v="11"/>
    <s v="07"/>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53"/>
    <x v="53"/>
  </r>
  <r>
    <x v="100"/>
    <s v="BLACK SEA BASS"/>
    <x v="1"/>
    <n v="6"/>
    <n v="11"/>
    <s v="09"/>
    <s v="NC"/>
    <s v="Onslow"/>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54"/>
    <x v="54"/>
  </r>
  <r>
    <x v="101"/>
    <s v="BLACK SEA BASS"/>
    <x v="1"/>
    <n v="6"/>
    <n v="11"/>
    <s v="18"/>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55"/>
    <x v="55"/>
  </r>
  <r>
    <x v="102"/>
    <s v="BLACK SEA BASS"/>
    <x v="1"/>
    <n v="6"/>
    <n v="11"/>
    <s v="18"/>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55"/>
    <x v="55"/>
  </r>
  <r>
    <x v="103"/>
    <s v="BLACK SEA BASS"/>
    <x v="1"/>
    <n v="6"/>
    <n v="12"/>
    <s v="13"/>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56"/>
    <x v="56"/>
  </r>
  <r>
    <x v="104"/>
    <s v="BLACK SEA BASS"/>
    <x v="1"/>
    <n v="6"/>
    <n v="12"/>
    <s v="13"/>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56"/>
    <x v="56"/>
  </r>
  <r>
    <x v="105"/>
    <s v="BLACK SEA BASS"/>
    <x v="0"/>
    <n v="1"/>
    <n v="1"/>
    <s v="11"/>
    <s v="NC"/>
    <s v="Carteret"/>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57"/>
    <x v="57"/>
  </r>
  <r>
    <x v="106"/>
    <s v="BLACK SEA BASS"/>
    <x v="0"/>
    <n v="1"/>
    <n v="1"/>
    <s v="11"/>
    <s v="NC"/>
    <s v="Carteret"/>
    <s v="Private"/>
    <s v="Inland"/>
    <s v="Inshore"/>
    <n v="0"/>
    <x v="0"/>
    <n v="0.62904417014946157"/>
    <n v="0.31421446135594983"/>
    <n v="0"/>
    <n v="0"/>
    <n v="0"/>
    <n v="0"/>
    <x v="0"/>
    <n v="0.53117314355494849"/>
    <x v="4"/>
    <n v="0.2958654662080204"/>
    <x v="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0.53117314355494849"/>
    <n v="0.2958654662080204"/>
    <n v="0"/>
    <n v="0.62904417014946157"/>
    <n v="0.31421446135594983"/>
    <n v="50"/>
    <n v="0.31482970879351169"/>
    <n v="0.31421446135594983"/>
    <n v="4.5160856477094398E-2"/>
    <x v="3"/>
    <n v="20"/>
    <x v="0"/>
    <x v="0"/>
    <x v="0"/>
    <x v="57"/>
    <x v="57"/>
  </r>
  <r>
    <x v="107"/>
    <s v="BLACK SEA BASS"/>
    <x v="0"/>
    <n v="1"/>
    <n v="1"/>
    <s v="11"/>
    <s v="NC"/>
    <s v="Carteret"/>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57"/>
    <x v="57"/>
  </r>
  <r>
    <x v="108"/>
    <s v="BLACK SEA BASS"/>
    <x v="0"/>
    <n v="1"/>
    <n v="1"/>
    <s v="11"/>
    <s v="NC"/>
    <s v="Carteret"/>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10"/>
    <n v="60"/>
    <x v="0"/>
    <x v="0"/>
    <x v="0"/>
    <x v="58"/>
    <x v="58"/>
  </r>
  <r>
    <x v="109"/>
    <s v="BLACK SEA BASS"/>
    <x v="0"/>
    <n v="1"/>
    <n v="1"/>
    <s v="13"/>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9"/>
    <x v="59"/>
  </r>
  <r>
    <x v="110"/>
    <s v="BLACK SEA BASS"/>
    <x v="0"/>
    <n v="2"/>
    <n v="3"/>
    <s v="23"/>
    <s v="NC"/>
    <s v="Carteret"/>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60"/>
    <x v="60"/>
  </r>
  <r>
    <x v="111"/>
    <s v="BLACK SEA BASS"/>
    <x v="0"/>
    <n v="2"/>
    <n v="3"/>
    <s v="23"/>
    <s v="NC"/>
    <s v="Carteret"/>
    <s v="Private"/>
    <s v="Inland"/>
    <s v="Inshore"/>
    <n v="0"/>
    <x v="0"/>
    <n v="0.22645590125380613"/>
    <n v="0.11311720608814194"/>
    <n v="0"/>
    <n v="0"/>
    <n v="0"/>
    <n v="0"/>
    <x v="0"/>
    <n v="0.19122233167978148"/>
    <x v="0"/>
    <n v="0.10651156783488734"/>
    <x v="0"/>
    <n v="18"/>
    <n v="0.11333869516566419"/>
    <n v="0.11311720608814194"/>
    <n v="1.6257908331753983E-2"/>
    <n v="0.74741255597723821"/>
    <n v="0.94160359434525442"/>
    <n v="1.3432654004296583"/>
    <n v="8.4710763844894121E-2"/>
    <n v="0.10651156783488734"/>
    <n v="2.1838685745402191E-2"/>
    <n v="0.2427138095855601"/>
    <n v="0.21306101742518366"/>
    <n v="0.12937511441989591"/>
    <n v="0.12835025358028954"/>
    <n v="0.19122233167978148"/>
    <n v="0.10651156783488734"/>
    <n v="0"/>
    <n v="0.22645590125380613"/>
    <n v="0.11311720608814194"/>
    <n v="18"/>
    <n v="0.11333869516566419"/>
    <n v="0.11311720608814194"/>
    <n v="1.6257908331753983E-2"/>
    <x v="11"/>
    <n v="100"/>
    <x v="0"/>
    <x v="0"/>
    <x v="0"/>
    <x v="61"/>
    <x v="61"/>
  </r>
  <r>
    <x v="112"/>
    <s v="BLACK SEA BASS"/>
    <x v="0"/>
    <n v="2"/>
    <n v="4"/>
    <s v="26"/>
    <s v="NC"/>
    <s v="Carteret"/>
    <s v="Shore"/>
    <s v="Inland"/>
    <s v="Inshore"/>
    <n v="0"/>
    <x v="0"/>
    <n v="3.053165606344397E-2"/>
    <n v="1.5250897026834768E-2"/>
    <n v="0"/>
    <n v="0"/>
    <n v="0"/>
    <n v="0"/>
    <x v="0"/>
    <n v="2.5781330626281334E-2"/>
    <x v="1"/>
    <n v="1.4360299457456972E-2"/>
    <x v="0"/>
    <n v="2.4268292683000001"/>
    <n v="1.52807590366092E-2"/>
    <n v="1.5250897026834768E-2"/>
    <n v="2.1919537656021663E-3"/>
    <n v="0.74741255597723821"/>
    <n v="0.94160359434525442"/>
    <n v="1.3432654004296583"/>
    <n v="1.1421031168824362E-2"/>
    <n v="1.4360299457456972E-2"/>
    <n v="2.9443756526748911E-3"/>
    <n v="3.2723609829046138E-2"/>
    <n v="2.8725706278956226E-2"/>
    <n v="1.7442850792436935E-2"/>
    <n v="1.7304675110131864E-2"/>
    <n v="2.5781330626281334E-2"/>
    <n v="1.4360299457456972E-2"/>
    <n v="0"/>
    <n v="2.516176680597846E-2"/>
    <n v="1.2568578454237993E-2"/>
    <n v="2"/>
    <n v="1.2593188351740467E-2"/>
    <n v="1.2568578454237993E-2"/>
    <n v="1.8064342590837759E-3"/>
    <x v="7"/>
    <n v="5"/>
    <x v="0"/>
    <x v="0"/>
    <x v="0"/>
    <x v="62"/>
    <x v="62"/>
  </r>
  <r>
    <x v="113"/>
    <s v="BLACK SEA BASS"/>
    <x v="0"/>
    <n v="2"/>
    <n v="4"/>
    <s v="30"/>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3"/>
    <x v="63"/>
  </r>
  <r>
    <x v="114"/>
    <s v="BLACK SEA BASS"/>
    <x v="0"/>
    <n v="3"/>
    <n v="5"/>
    <s v="02"/>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64"/>
    <x v="64"/>
  </r>
  <r>
    <x v="115"/>
    <s v="BLACK SEA BASS"/>
    <x v="0"/>
    <n v="3"/>
    <n v="5"/>
    <s v="02"/>
    <s v="NC"/>
    <s v="Carteret"/>
    <s v="Private"/>
    <s v="State"/>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9"/>
    <n v="45"/>
    <x v="0"/>
    <x v="0"/>
    <x v="0"/>
    <x v="64"/>
    <x v="64"/>
  </r>
  <r>
    <x v="116"/>
    <s v="BLACK SEA BASS"/>
    <x v="0"/>
    <n v="3"/>
    <n v="5"/>
    <s v="02"/>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
    <n v="10"/>
    <x v="0"/>
    <x v="0"/>
    <x v="0"/>
    <x v="65"/>
    <x v="65"/>
  </r>
  <r>
    <x v="117"/>
    <s v="BLACK SEA BASS"/>
    <x v="0"/>
    <n v="3"/>
    <n v="5"/>
    <s v="29"/>
    <s v="NC"/>
    <s v="Onslow"/>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7"/>
    <n v="5"/>
    <x v="0"/>
    <x v="0"/>
    <x v="0"/>
    <x v="66"/>
    <x v="66"/>
  </r>
  <r>
    <x v="118"/>
    <s v="BLACK SEA BASS"/>
    <x v="0"/>
    <n v="3"/>
    <n v="6"/>
    <s v="02"/>
    <s v="NC"/>
    <s v="Carteret"/>
    <s v="Charter"/>
    <s v="Federal"/>
    <s v="Offshore"/>
    <n v="32.666666667000001"/>
    <x v="8"/>
    <n v="33.484424088194302"/>
    <n v="33.075145466762734"/>
    <n v="474.30971129921261"/>
    <n v="14.519685039623655"/>
    <n v="53.293077511422865"/>
    <n v="2366.7626359796054"/>
    <x v="8"/>
    <n v="53.983602598044293"/>
    <x v="10"/>
    <n v="53.677702617493289"/>
    <x v="10"/>
    <n v="65"/>
    <n v="0.40927862143156518"/>
    <n v="0.40847879976273477"/>
    <n v="5.8709113420222718E-2"/>
    <n v="0.74741255597723821"/>
    <n v="0.94160359434525442"/>
    <n v="1.3432654004296583"/>
    <n v="0.30589998055100659"/>
    <n v="0.38462510607042649"/>
    <n v="7.8861920747285694E-2"/>
    <n v="0.87646653461452262"/>
    <n v="0.76938700736871879"/>
    <n v="0.46718791318295749"/>
    <n v="0.4634870268177122"/>
    <n v="53.983602598044293"/>
    <n v="53.677702617493289"/>
    <n v="49"/>
    <n v="49.817757421194301"/>
    <n v="49.408478799762733"/>
    <n v="65"/>
    <n v="0.40927862143156518"/>
    <n v="0.40847879976273477"/>
    <n v="5.8709113420222718E-2"/>
    <x v="12"/>
    <n v="120"/>
    <x v="0"/>
    <x v="0"/>
    <x v="0"/>
    <x v="67"/>
    <x v="67"/>
  </r>
  <r>
    <x v="119"/>
    <s v="BLACK SEA BASS"/>
    <x v="0"/>
    <n v="3"/>
    <n v="6"/>
    <s v="02"/>
    <s v="NC"/>
    <s v="Carteret"/>
    <s v="Charter"/>
    <s v="Federal"/>
    <s v="Offshore"/>
    <n v="19"/>
    <x v="9"/>
    <n v="19.150970600835869"/>
    <n v="19.075411470725427"/>
    <n v="279.48818897637796"/>
    <n v="14.709904682967261"/>
    <n v="32.738645934454318"/>
    <n v="969.28916560346897"/>
    <x v="9"/>
    <n v="32.866127488907509"/>
    <x v="11"/>
    <n v="32.809653646344245"/>
    <x v="11"/>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32.866127488907509"/>
    <n v="32.809653646344245"/>
    <n v="19"/>
    <n v="19.150970600835869"/>
    <n v="19.075411470725427"/>
    <n v="12"/>
    <n v="7.5559130110442796E-2"/>
    <n v="7.5411470725427962E-2"/>
    <n v="1.0838605554502655E-2"/>
    <x v="3"/>
    <n v="20"/>
    <x v="0"/>
    <x v="0"/>
    <x v="0"/>
    <x v="68"/>
    <x v="68"/>
  </r>
  <r>
    <x v="120"/>
    <s v="BLACK SEA BASS"/>
    <x v="0"/>
    <n v="3"/>
    <n v="6"/>
    <s v="04"/>
    <s v="NC"/>
    <s v="Carteret"/>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69"/>
    <x v="69"/>
  </r>
  <r>
    <x v="121"/>
    <s v="BLACK SEA BASS"/>
    <x v="0"/>
    <n v="3"/>
    <n v="6"/>
    <s v="04"/>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70"/>
    <x v="70"/>
  </r>
  <r>
    <x v="122"/>
    <s v="BLACK SEA BASS"/>
    <x v="0"/>
    <n v="3"/>
    <n v="6"/>
    <s v="15"/>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1"/>
    <x v="71"/>
  </r>
  <r>
    <x v="123"/>
    <s v="BLACK SEA BASS"/>
    <x v="0"/>
    <n v="3"/>
    <n v="6"/>
    <s v="15"/>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72"/>
    <x v="72"/>
  </r>
  <r>
    <x v="124"/>
    <s v="BLACK SEA BASS"/>
    <x v="0"/>
    <n v="3"/>
    <n v="6"/>
    <s v="15"/>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72"/>
    <x v="72"/>
  </r>
  <r>
    <x v="125"/>
    <s v="BLACK SEA BASS"/>
    <x v="0"/>
    <n v="3"/>
    <n v="6"/>
    <s v="15"/>
    <s v="NC"/>
    <s v="Carteret"/>
    <s v="Private"/>
    <s v="Inland"/>
    <s v="Inshore"/>
    <n v="0"/>
    <x v="0"/>
    <n v="0.51581621952255841"/>
    <n v="0.25765585831187887"/>
    <n v="0"/>
    <n v="0"/>
    <n v="0"/>
    <n v="0"/>
    <x v="0"/>
    <n v="0.43556197771505784"/>
    <x v="0"/>
    <n v="0.24260968229057675"/>
    <x v="0"/>
    <n v="41"/>
    <n v="0.25816036121067959"/>
    <n v="0.25765585831187887"/>
    <n v="3.7031902311217404E-2"/>
    <n v="0.74741255597723821"/>
    <n v="0.94160359434525442"/>
    <n v="1.3432654004296583"/>
    <n v="0.19295229542448109"/>
    <n v="0.24260968229057675"/>
    <n v="4.9743673086749436E-2"/>
    <n v="0.55284812183377585"/>
    <n v="0.48530565080180726"/>
    <n v="0.29468776062309626"/>
    <n v="0.29235335537732621"/>
    <n v="0.43556197771505784"/>
    <n v="0.24260968229057675"/>
    <n v="0"/>
    <n v="0.51581621952255841"/>
    <n v="0.25765585831187887"/>
    <n v="41"/>
    <n v="0.25816036121067959"/>
    <n v="0.25765585831187887"/>
    <n v="3.7031902311217404E-2"/>
    <x v="9"/>
    <n v="45"/>
    <x v="0"/>
    <x v="0"/>
    <x v="0"/>
    <x v="72"/>
    <x v="72"/>
  </r>
  <r>
    <x v="126"/>
    <s v="BLACK SEA BASS"/>
    <x v="0"/>
    <n v="3"/>
    <n v="6"/>
    <s v="23"/>
    <s v="NC"/>
    <s v="Carteret"/>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4"/>
    <n v="75"/>
    <x v="0"/>
    <x v="0"/>
    <x v="0"/>
    <x v="73"/>
    <x v="73"/>
  </r>
  <r>
    <x v="127"/>
    <s v="BLACK SEA BASS"/>
    <x v="0"/>
    <n v="3"/>
    <n v="6"/>
    <s v="23"/>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6"/>
    <n v="25"/>
    <x v="0"/>
    <x v="0"/>
    <x v="0"/>
    <x v="74"/>
    <x v="74"/>
  </r>
  <r>
    <x v="128"/>
    <s v="BLACK SEA BASS"/>
    <x v="0"/>
    <n v="3"/>
    <n v="6"/>
    <s v="23"/>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73"/>
    <x v="73"/>
  </r>
  <r>
    <x v="129"/>
    <s v="BLACK SEA BASS"/>
    <x v="0"/>
    <n v="3"/>
    <n v="6"/>
    <s v="23"/>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75"/>
    <x v="75"/>
  </r>
  <r>
    <x v="130"/>
    <s v="BLACK SEA BASS"/>
    <x v="0"/>
    <n v="3"/>
    <n v="6"/>
    <s v="23"/>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5"/>
    <x v="75"/>
  </r>
  <r>
    <x v="131"/>
    <s v="BLACK SEA BASS"/>
    <x v="0"/>
    <n v="3"/>
    <n v="6"/>
    <s v="23"/>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73"/>
    <x v="73"/>
  </r>
  <r>
    <x v="132"/>
    <s v="BLACK SEA BASS"/>
    <x v="0"/>
    <n v="3"/>
    <n v="6"/>
    <s v="23"/>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73"/>
    <x v="73"/>
  </r>
  <r>
    <x v="133"/>
    <s v="BLACK SEA BASS"/>
    <x v="0"/>
    <n v="4"/>
    <n v="7"/>
    <s v="16"/>
    <s v="NC"/>
    <s v="Carteret"/>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76"/>
    <x v="76"/>
  </r>
  <r>
    <x v="134"/>
    <s v="BLACK SEA BASS"/>
    <x v="0"/>
    <n v="4"/>
    <n v="7"/>
    <s v="16"/>
    <s v="NC"/>
    <s v="Carteret"/>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77"/>
    <x v="77"/>
  </r>
  <r>
    <x v="135"/>
    <s v="BLACK SEA BASS"/>
    <x v="0"/>
    <n v="4"/>
    <n v="7"/>
    <s v="16"/>
    <s v="NC"/>
    <s v="Carteret"/>
    <s v="Private"/>
    <s v="Inland"/>
    <s v="Inshore"/>
    <n v="0"/>
    <x v="0"/>
    <n v="0.21387501785081692"/>
    <n v="0.10683291686102295"/>
    <n v="0"/>
    <n v="0"/>
    <n v="0"/>
    <n v="0"/>
    <x v="0"/>
    <n v="0.18059886880868251"/>
    <x v="1"/>
    <n v="0.10059425851072694"/>
    <x v="0"/>
    <n v="17"/>
    <n v="0.10704210098979397"/>
    <n v="0.10683291686102295"/>
    <n v="1.5354691202212094E-2"/>
    <n v="0.74741255597723821"/>
    <n v="0.94160359434525442"/>
    <n v="1.3432654004296583"/>
    <n v="8.0004610297955567E-2"/>
    <n v="0.10059425851072694"/>
    <n v="2.0625425426213179E-2"/>
    <n v="0.229229709053029"/>
    <n v="0.20122429423489568"/>
    <n v="0.12218760806323505"/>
    <n v="0.12121968393694012"/>
    <n v="0.18059886880868251"/>
    <n v="0.10059425851072694"/>
    <n v="0"/>
    <n v="0.21387501785081692"/>
    <n v="0.10683291686102295"/>
    <n v="17"/>
    <n v="0.10704210098979397"/>
    <n v="0.10683291686102295"/>
    <n v="1.5354691202212094E-2"/>
    <x v="13"/>
    <n v="125"/>
    <x v="0"/>
    <x v="0"/>
    <x v="0"/>
    <x v="76"/>
    <x v="76"/>
  </r>
  <r>
    <x v="136"/>
    <s v="BLACK SEA BASS"/>
    <x v="0"/>
    <n v="4"/>
    <n v="7"/>
    <s v="16"/>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9"/>
    <n v="45"/>
    <x v="0"/>
    <x v="0"/>
    <x v="0"/>
    <x v="76"/>
    <x v="76"/>
  </r>
  <r>
    <x v="137"/>
    <s v="BLACK SEA BASS"/>
    <x v="0"/>
    <n v="4"/>
    <n v="7"/>
    <s v="16"/>
    <s v="NC"/>
    <s v="Carteret"/>
    <s v="Private"/>
    <s v="Federal"/>
    <s v="Offshore"/>
    <n v="2.9788899921000001"/>
    <x v="10"/>
    <n v="3.2808311937717414"/>
    <n v="3.1297129335508558"/>
    <n v="41.829557633858272"/>
    <n v="14.041994751330204"/>
    <n v="4.5971297852739452"/>
    <n v="695.86621355433351"/>
    <x v="10"/>
    <n v="4.8520928941803207"/>
    <x v="12"/>
    <n v="4.7391452090537953"/>
    <x v="12"/>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4.8520928941803207"/>
    <n v="4.7391452090537953"/>
    <n v="3"/>
    <n v="3.3019412016717413"/>
    <n v="3.1508229414508557"/>
    <n v="24"/>
    <n v="0.15111826022088559"/>
    <n v="0.15082294145085592"/>
    <n v="2.167721110900531E-2"/>
    <x v="3"/>
    <n v="20"/>
    <x v="0"/>
    <x v="0"/>
    <x v="0"/>
    <x v="76"/>
    <x v="76"/>
  </r>
  <r>
    <x v="138"/>
    <s v="BLACK SEA BASS"/>
    <x v="0"/>
    <n v="4"/>
    <n v="7"/>
    <s v="30"/>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78"/>
    <x v="78"/>
  </r>
  <r>
    <x v="139"/>
    <s v="BLACK SEA BASS"/>
    <x v="0"/>
    <n v="4"/>
    <n v="7"/>
    <s v="30"/>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8"/>
    <x v="78"/>
  </r>
  <r>
    <x v="140"/>
    <s v="BLACK SEA BASS"/>
    <x v="0"/>
    <n v="4"/>
    <n v="7"/>
    <s v="30"/>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78"/>
    <x v="78"/>
  </r>
  <r>
    <x v="141"/>
    <s v="BLACK SEA BASS"/>
    <x v="0"/>
    <n v="4"/>
    <n v="7"/>
    <s v="30"/>
    <s v="NC"/>
    <s v="Carteret"/>
    <s v="Private"/>
    <s v="Federal"/>
    <s v="Offshore"/>
    <n v="1"/>
    <x v="11"/>
    <n v="1.5913015199404938"/>
    <n v="1.2953615936745928"/>
    <n v="14.763779527559056"/>
    <n v="14.763779527559056"/>
    <n v="1.7636980974790206"/>
    <n v="221.12543244058537"/>
    <x v="11"/>
    <n v="2.2630008524206722"/>
    <x v="13"/>
    <n v="2.0418116357145597"/>
    <x v="13"/>
    <n v="47"/>
    <n v="0.29593992626590099"/>
    <n v="0.29536159367459286"/>
    <n v="4.2451205088468731E-2"/>
    <n v="0.74741255597723821"/>
    <n v="0.94160359434525442"/>
    <n v="1.3432654004296583"/>
    <n v="0.22118921670611247"/>
    <n v="0.27811353823553919"/>
    <n v="5.7023235001883499E-2"/>
    <n v="0.63375272502896263"/>
    <n v="0.5563259899435351"/>
    <n v="0.33781279876306158"/>
    <n v="0.33513677323742269"/>
    <n v="2.2630008524206722"/>
    <n v="2.0418116357145597"/>
    <n v="1"/>
    <n v="1.5913015199404938"/>
    <n v="1.2953615936745928"/>
    <n v="47"/>
    <n v="0.29593992626590099"/>
    <n v="0.29536159367459286"/>
    <n v="4.2451205088468731E-2"/>
    <x v="8"/>
    <n v="80"/>
    <x v="0"/>
    <x v="0"/>
    <x v="0"/>
    <x v="78"/>
    <x v="78"/>
  </r>
  <r>
    <x v="142"/>
    <s v="BLACK SEA BASS"/>
    <x v="0"/>
    <n v="4"/>
    <n v="7"/>
    <s v="30"/>
    <s v="NC"/>
    <s v="Carteret"/>
    <s v="Private"/>
    <s v="Federal"/>
    <s v="Offshore"/>
    <n v="0"/>
    <x v="0"/>
    <n v="0.94356625522419224"/>
    <n v="0.47132169203392477"/>
    <n v="0"/>
    <n v="0"/>
    <n v="0"/>
    <n v="0"/>
    <x v="0"/>
    <n v="0.79675971533242285"/>
    <x v="0"/>
    <n v="0.44379819931203063"/>
    <x v="0"/>
    <n v="75"/>
    <n v="0.47224456319026747"/>
    <n v="0.47132169203392477"/>
    <n v="6.77412847156416E-2"/>
    <n v="0.74741255597723821"/>
    <n v="0.94160359434525442"/>
    <n v="1.3432654004296583"/>
    <n v="0.35296151602039222"/>
    <n v="0.44379819931203063"/>
    <n v="9.09945239391758E-2"/>
    <n v="1.0113075399398339"/>
    <n v="0.88775423927159869"/>
    <n v="0.53906297674956638"/>
    <n v="0.53479272325120641"/>
    <n v="0.79675971533242285"/>
    <n v="0.44379819931203063"/>
    <n v="0"/>
    <n v="0.94356625522419224"/>
    <n v="0.47132169203392477"/>
    <n v="75"/>
    <n v="0.47224456319026747"/>
    <n v="0.47132169203392477"/>
    <n v="6.77412847156416E-2"/>
    <x v="9"/>
    <n v="45"/>
    <x v="0"/>
    <x v="0"/>
    <x v="0"/>
    <x v="78"/>
    <x v="78"/>
  </r>
  <r>
    <x v="143"/>
    <s v="BLACK SEA BASS"/>
    <x v="0"/>
    <n v="4"/>
    <n v="7"/>
    <s v="30"/>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
    <n v="10"/>
    <x v="0"/>
    <x v="0"/>
    <x v="0"/>
    <x v="78"/>
    <x v="78"/>
  </r>
  <r>
    <x v="144"/>
    <s v="BLACK SEA BASS"/>
    <x v="0"/>
    <n v="4"/>
    <n v="7"/>
    <s v="30"/>
    <s v="NC"/>
    <s v="Carteret"/>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7"/>
    <n v="5"/>
    <x v="0"/>
    <x v="0"/>
    <x v="0"/>
    <x v="78"/>
    <x v="78"/>
  </r>
  <r>
    <x v="145"/>
    <s v="BLACK SEA BASS"/>
    <x v="0"/>
    <n v="4"/>
    <n v="8"/>
    <s v="02"/>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79"/>
    <x v="79"/>
  </r>
  <r>
    <x v="146"/>
    <s v="BLACK SEA BASS"/>
    <x v="0"/>
    <n v="4"/>
    <n v="8"/>
    <s v="02"/>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79"/>
    <x v="79"/>
  </r>
  <r>
    <x v="147"/>
    <s v="BLACK SEA BASS"/>
    <x v="0"/>
    <n v="4"/>
    <n v="8"/>
    <s v="02"/>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0"/>
    <n v="30"/>
    <x v="0"/>
    <x v="0"/>
    <x v="0"/>
    <x v="79"/>
    <x v="79"/>
  </r>
  <r>
    <x v="148"/>
    <s v="BLACK SEA BASS"/>
    <x v="0"/>
    <n v="4"/>
    <n v="8"/>
    <s v="03"/>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0"/>
    <x v="80"/>
  </r>
  <r>
    <x v="149"/>
    <s v="BLACK SEA BASS"/>
    <x v="0"/>
    <n v="4"/>
    <n v="8"/>
    <s v="03"/>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0"/>
    <x v="80"/>
  </r>
  <r>
    <x v="150"/>
    <s v="BLACK SEA BASS"/>
    <x v="0"/>
    <n v="4"/>
    <n v="8"/>
    <s v="05"/>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1"/>
    <x v="81"/>
  </r>
  <r>
    <x v="151"/>
    <s v="BLACK SEA BASS"/>
    <x v="0"/>
    <n v="4"/>
    <n v="8"/>
    <s v="10"/>
    <s v="NC"/>
    <s v="Carteret"/>
    <s v="Shor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82"/>
    <x v="82"/>
  </r>
  <r>
    <x v="152"/>
    <s v="BLACK SEA BASS"/>
    <x v="0"/>
    <n v="4"/>
    <n v="8"/>
    <s v="10"/>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2"/>
    <x v="82"/>
  </r>
  <r>
    <x v="153"/>
    <s v="BLACK SEA BASS"/>
    <x v="0"/>
    <n v="4"/>
    <n v="8"/>
    <s v="14"/>
    <s v="NC"/>
    <s v="Carteret"/>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3"/>
    <n v="20"/>
    <x v="0"/>
    <x v="0"/>
    <x v="0"/>
    <x v="83"/>
    <x v="83"/>
  </r>
  <r>
    <x v="154"/>
    <s v="BLACK SEA BASS"/>
    <x v="0"/>
    <n v="4"/>
    <n v="8"/>
    <s v="14"/>
    <s v="NC"/>
    <s v="Carteret"/>
    <s v="Private"/>
    <s v="Inland"/>
    <s v="Inshore"/>
    <n v="1"/>
    <x v="12"/>
    <n v="1.1258088340298922"/>
    <n v="1.0628428922711899"/>
    <n v="12.834645669291339"/>
    <n v="12.834645669291339"/>
    <n v="0.88184904873951031"/>
    <n v="221.86241111595416"/>
    <x v="12"/>
    <n v="0.98808367745050008"/>
    <x v="14"/>
    <n v="0.94102214198111445"/>
    <x v="14"/>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98808367745050008"/>
    <n v="0.94102214198111445"/>
    <n v="1"/>
    <n v="1.1258088340298922"/>
    <n v="1.0628428922711899"/>
    <n v="10"/>
    <n v="6.2965941758702335E-2"/>
    <n v="6.2842892271189971E-2"/>
    <n v="9.0321712954188789E-3"/>
    <x v="3"/>
    <n v="20"/>
    <x v="0"/>
    <x v="0"/>
    <x v="0"/>
    <x v="83"/>
    <x v="83"/>
  </r>
  <r>
    <x v="155"/>
    <s v="BLACK SEA BASS"/>
    <x v="0"/>
    <n v="5"/>
    <n v="9"/>
    <s v="16"/>
    <s v="NC"/>
    <s v="Carteret"/>
    <s v="Charter"/>
    <s v="Federal"/>
    <s v="Offshore"/>
    <n v="29"/>
    <x v="13"/>
    <n v="29.95614713862718"/>
    <n v="29.477605981261043"/>
    <n v="413.93700787401576"/>
    <n v="14.273689926690199"/>
    <n v="42.769678863866247"/>
    <n v="348.10506671428357"/>
    <x v="13"/>
    <n v="43.57706204206977"/>
    <x v="15"/>
    <n v="43.219394372502435"/>
    <x v="15"/>
    <n v="76"/>
    <n v="0.47854115736613773"/>
    <n v="0.47760598126104375"/>
    <n v="6.8644501845183489E-2"/>
    <n v="0.74741255597723821"/>
    <n v="0.94160359434525442"/>
    <n v="1.3432654004296583"/>
    <n v="0.35766766956733076"/>
    <n v="0.44971550863619103"/>
    <n v="9.2207784258364817E-2"/>
    <n v="1.0247916404723649"/>
    <n v="0.89959096246188663"/>
    <n v="0.54625048310622726"/>
    <n v="0.54192329289455587"/>
    <n v="43.57706204206977"/>
    <n v="43.219394372502435"/>
    <n v="29"/>
    <n v="29.95614713862718"/>
    <n v="29.477605981261043"/>
    <n v="76"/>
    <n v="0.47854115736613773"/>
    <n v="0.47760598126104375"/>
    <n v="6.8644501845183489E-2"/>
    <x v="14"/>
    <n v="180"/>
    <x v="0"/>
    <x v="0"/>
    <x v="0"/>
    <x v="84"/>
    <x v="84"/>
  </r>
  <r>
    <x v="156"/>
    <s v="BLACK SEA BASS"/>
    <x v="0"/>
    <n v="5"/>
    <n v="9"/>
    <s v="20"/>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85"/>
    <x v="85"/>
  </r>
  <r>
    <x v="157"/>
    <s v="BLACK SEA BASS"/>
    <x v="0"/>
    <n v="5"/>
    <n v="9"/>
    <s v="21"/>
    <s v="NC"/>
    <s v="Carteret"/>
    <s v="Charter"/>
    <s v="Federal"/>
    <s v="Offshore"/>
    <n v="1.2"/>
    <x v="14"/>
    <n v="1.2503235336119569"/>
    <n v="1.2251371569084759"/>
    <n v="18.874015748031496"/>
    <n v="15.728346456692915"/>
    <n v="2.2487150742857511"/>
    <n v="83.803918421290902"/>
    <x v="14"/>
    <n v="2.2912089257701473"/>
    <x v="16"/>
    <n v="2.272384311582393"/>
    <x v="16"/>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2.2912089257701473"/>
    <n v="2.272384311582393"/>
    <n v="2"/>
    <n v="2.050323533611957"/>
    <n v="2.025137156908476"/>
    <n v="4"/>
    <n v="2.5186376703480933E-2"/>
    <n v="2.5137156908475986E-2"/>
    <n v="3.6128685181675518E-3"/>
    <x v="15"/>
    <n v="50"/>
    <x v="0"/>
    <x v="0"/>
    <x v="0"/>
    <x v="86"/>
    <x v="86"/>
  </r>
  <r>
    <x v="158"/>
    <s v="BLACK SEA BASS"/>
    <x v="0"/>
    <n v="5"/>
    <n v="9"/>
    <s v="22"/>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87"/>
    <x v="87"/>
  </r>
  <r>
    <x v="159"/>
    <s v="BLACK SEA BASS"/>
    <x v="0"/>
    <n v="5"/>
    <n v="9"/>
    <s v="22"/>
    <s v="NC"/>
    <s v="Carteret"/>
    <s v="Private"/>
    <s v="Inland"/>
    <s v="Inshore"/>
    <n v="0"/>
    <x v="0"/>
    <n v="0.39000738549266611"/>
    <n v="0.1948129660406889"/>
    <n v="0"/>
    <n v="0"/>
    <n v="0"/>
    <n v="0"/>
    <x v="0"/>
    <n v="0.32932734900406813"/>
    <x v="17"/>
    <n v="0.18343658904897267"/>
    <x v="4"/>
    <n v="31"/>
    <n v="0.19519441945197724"/>
    <n v="0.1948129660406889"/>
    <n v="2.7999731015798526E-2"/>
    <n v="0.74741255597723821"/>
    <n v="0.94160359434525442"/>
    <n v="1.3432654004296583"/>
    <n v="0.14589075995509546"/>
    <n v="0.18343658904897267"/>
    <n v="3.7611069894859329E-2"/>
    <n v="0.41800711650846462"/>
    <n v="0.36693841889892748"/>
    <n v="0.22281269705648743"/>
    <n v="0.22104765894383199"/>
    <n v="0.32932734900406813"/>
    <n v="0.18343658904897267"/>
    <n v="0"/>
    <n v="0.39000738549266611"/>
    <n v="0.1948129660406889"/>
    <n v="31"/>
    <n v="0.19519441945197724"/>
    <n v="0.1948129660406889"/>
    <n v="2.7999731015798526E-2"/>
    <x v="8"/>
    <n v="80"/>
    <x v="0"/>
    <x v="0"/>
    <x v="0"/>
    <x v="88"/>
    <x v="88"/>
  </r>
  <r>
    <x v="160"/>
    <s v="BLACK SEA BASS"/>
    <x v="0"/>
    <n v="5"/>
    <n v="9"/>
    <s v="22"/>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88"/>
    <x v="88"/>
  </r>
  <r>
    <x v="161"/>
    <s v="BLACK SEA BASS"/>
    <x v="0"/>
    <n v="5"/>
    <n v="9"/>
    <s v="22"/>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8"/>
    <x v="88"/>
  </r>
  <r>
    <x v="162"/>
    <s v="BLACK SEA BASS"/>
    <x v="0"/>
    <n v="5"/>
    <n v="9"/>
    <s v="27"/>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89"/>
    <x v="89"/>
  </r>
  <r>
    <x v="163"/>
    <s v="BLACK SEA BASS"/>
    <x v="0"/>
    <n v="5"/>
    <n v="9"/>
    <s v="27"/>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90"/>
    <x v="90"/>
  </r>
  <r>
    <x v="164"/>
    <s v="BLACK SEA BASS"/>
    <x v="0"/>
    <n v="5"/>
    <n v="9"/>
    <s v="27"/>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89"/>
    <x v="89"/>
  </r>
  <r>
    <x v="165"/>
    <s v="BLACK SEA BASS"/>
    <x v="0"/>
    <n v="5"/>
    <n v="9"/>
    <s v="27"/>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89"/>
    <x v="89"/>
  </r>
  <r>
    <x v="166"/>
    <s v="BLACK SEA BASS"/>
    <x v="0"/>
    <n v="5"/>
    <n v="9"/>
    <s v="27"/>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9"/>
    <n v="45"/>
    <x v="0"/>
    <x v="0"/>
    <x v="0"/>
    <x v="91"/>
    <x v="91"/>
  </r>
  <r>
    <x v="167"/>
    <s v="BLACK SEA BASS"/>
    <x v="0"/>
    <n v="5"/>
    <n v="10"/>
    <s v="01"/>
    <s v="NC"/>
    <s v="Carteret"/>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92"/>
    <x v="92"/>
  </r>
  <r>
    <x v="168"/>
    <s v="BLACK SEA BASS"/>
    <x v="0"/>
    <n v="5"/>
    <n v="10"/>
    <s v="01"/>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9"/>
    <n v="45"/>
    <x v="0"/>
    <x v="0"/>
    <x v="0"/>
    <x v="92"/>
    <x v="92"/>
  </r>
  <r>
    <x v="169"/>
    <s v="BLACK SEA BASS"/>
    <x v="0"/>
    <n v="5"/>
    <n v="10"/>
    <s v="01"/>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92"/>
    <x v="92"/>
  </r>
  <r>
    <x v="170"/>
    <s v="BLACK SEA BASS"/>
    <x v="0"/>
    <n v="5"/>
    <n v="10"/>
    <s v="03"/>
    <s v="NC"/>
    <s v="Carteret"/>
    <s v="Private"/>
    <s v="Federal"/>
    <s v="Offshore"/>
    <n v="2"/>
    <x v="15"/>
    <n v="2.050323533611957"/>
    <n v="2.025137156908476"/>
    <n v="28.818897637795274"/>
    <n v="14.409448818897637"/>
    <n v="3.3069339327731635"/>
    <n v="1260.2730734425713"/>
    <x v="15"/>
    <n v="3.3494277842575597"/>
    <x v="18"/>
    <n v="3.3306031700698053"/>
    <x v="17"/>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3.3494277842575597"/>
    <n v="3.3306031700698053"/>
    <n v="2"/>
    <n v="2.050323533611957"/>
    <n v="2.025137156908476"/>
    <n v="4"/>
    <n v="2.5186376703480933E-2"/>
    <n v="2.5137156908475986E-2"/>
    <n v="3.6128685181675518E-3"/>
    <x v="2"/>
    <n v="15"/>
    <x v="0"/>
    <x v="0"/>
    <x v="0"/>
    <x v="93"/>
    <x v="93"/>
  </r>
  <r>
    <x v="171"/>
    <s v="BLACK SEA BASS"/>
    <x v="0"/>
    <n v="5"/>
    <n v="10"/>
    <s v="03"/>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4"/>
    <x v="94"/>
  </r>
  <r>
    <x v="172"/>
    <s v="BLACK SEA BASS"/>
    <x v="0"/>
    <n v="5"/>
    <n v="10"/>
    <s v="03"/>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4"/>
    <x v="94"/>
  </r>
  <r>
    <x v="173"/>
    <s v="BLACK SEA BASS"/>
    <x v="0"/>
    <n v="5"/>
    <n v="10"/>
    <s v="03"/>
    <s v="NC"/>
    <s v="Carteret"/>
    <s v="Private"/>
    <s v="State"/>
    <s v="Inshore"/>
    <n v="1.0004089212"/>
    <x v="16"/>
    <n v="1.0129898046029893"/>
    <n v="1.0066932104271191"/>
    <n v="10.791812772047246"/>
    <n v="10.787401574850376"/>
    <n v="0.55138103469421229"/>
    <n v="96.63352718954512"/>
    <x v="16"/>
    <n v="0.56200449756531135"/>
    <x v="19"/>
    <n v="0.55729834401837275"/>
    <x v="18"/>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0.56200449756531135"/>
    <n v="0.55729834401837275"/>
    <n v="1"/>
    <n v="1.0125808834029892"/>
    <n v="1.0062842892271191"/>
    <n v="1"/>
    <n v="6.2965941758702333E-3"/>
    <n v="6.2842892271189965E-3"/>
    <n v="9.0321712954188795E-4"/>
    <x v="7"/>
    <n v="5"/>
    <x v="0"/>
    <x v="0"/>
    <x v="0"/>
    <x v="94"/>
    <x v="94"/>
  </r>
  <r>
    <x v="174"/>
    <s v="BLACK SEA BASS"/>
    <x v="0"/>
    <n v="5"/>
    <n v="10"/>
    <s v="12"/>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4"/>
    <n v="75"/>
    <x v="0"/>
    <x v="0"/>
    <x v="0"/>
    <x v="95"/>
    <x v="95"/>
  </r>
  <r>
    <x v="175"/>
    <s v="BLACK SEA BASS"/>
    <x v="0"/>
    <n v="5"/>
    <n v="10"/>
    <s v="17"/>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96"/>
    <x v="96"/>
  </r>
  <r>
    <x v="176"/>
    <s v="BLACK SEA BASS"/>
    <x v="0"/>
    <n v="5"/>
    <n v="10"/>
    <s v="17"/>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97"/>
    <x v="97"/>
  </r>
  <r>
    <x v="177"/>
    <s v="BLACK SEA BASS"/>
    <x v="0"/>
    <n v="5"/>
    <n v="10"/>
    <s v="17"/>
    <s v="NC"/>
    <s v="Carteret"/>
    <s v="Private"/>
    <s v="State"/>
    <s v="Inshore"/>
    <n v="1.0005865117999999"/>
    <x v="17"/>
    <n v="1.0886526956209246"/>
    <n v="1.0445765363898329"/>
    <n v="13.157318698818898"/>
    <n v="13.149606299558853"/>
    <n v="1.3235493954627144"/>
    <n v="161.72569839085"/>
    <x v="17"/>
    <n v="1.3979136355604072"/>
    <x v="20"/>
    <n v="1.3649705607318372"/>
    <x v="19"/>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1.3979136355604072"/>
    <n v="1.3649705607318372"/>
    <n v="1"/>
    <n v="1.0880661838209247"/>
    <n v="1.043990024589833"/>
    <n v="7"/>
    <n v="4.4076159231091636E-2"/>
    <n v="4.3990024589832977E-2"/>
    <n v="6.3225199067932156E-3"/>
    <x v="0"/>
    <n v="30"/>
    <x v="0"/>
    <x v="0"/>
    <x v="0"/>
    <x v="97"/>
    <x v="97"/>
  </r>
  <r>
    <x v="178"/>
    <s v="BLACK SEA BASS"/>
    <x v="0"/>
    <n v="5"/>
    <n v="10"/>
    <s v="17"/>
    <s v="NC"/>
    <s v="Carteret"/>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
    <n v="10"/>
    <x v="0"/>
    <x v="0"/>
    <x v="0"/>
    <x v="97"/>
    <x v="97"/>
  </r>
  <r>
    <x v="179"/>
    <s v="BLACK SEA BASS"/>
    <x v="0"/>
    <n v="5"/>
    <n v="10"/>
    <s v="19"/>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98"/>
    <x v="98"/>
  </r>
  <r>
    <x v="180"/>
    <s v="BLACK SEA BASS"/>
    <x v="0"/>
    <n v="5"/>
    <n v="10"/>
    <s v="19"/>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
    <n v="10"/>
    <x v="0"/>
    <x v="0"/>
    <x v="0"/>
    <x v="99"/>
    <x v="99"/>
  </r>
  <r>
    <x v="181"/>
    <s v="BLACK SEA BASS"/>
    <x v="0"/>
    <n v="5"/>
    <n v="10"/>
    <s v="19"/>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98"/>
    <x v="98"/>
  </r>
  <r>
    <x v="182"/>
    <s v="BLACK SEA BASS"/>
    <x v="0"/>
    <n v="5"/>
    <n v="10"/>
    <s v="19"/>
    <s v="NC"/>
    <s v="Carteret"/>
    <s v="Private"/>
    <s v="Federal"/>
    <s v="Off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0"/>
    <n v="30"/>
    <x v="0"/>
    <x v="0"/>
    <x v="0"/>
    <x v="100"/>
    <x v="100"/>
  </r>
  <r>
    <x v="183"/>
    <s v="BLACK SEA BASS"/>
    <x v="0"/>
    <n v="5"/>
    <n v="10"/>
    <s v="20"/>
    <s v="NC"/>
    <s v="Carteret"/>
    <s v="Shore"/>
    <s v="State"/>
    <s v="Inshore"/>
    <n v="2.1010802469000001"/>
    <x v="18"/>
    <n v="2.1010802469000001"/>
    <n v="2.1010802469000001"/>
    <n v="20.183605521653543"/>
    <n v="9.6062992127183477"/>
    <n v="0.92641780857116274"/>
    <n v="187.24934320753053"/>
    <x v="18"/>
    <n v="0.92641780857116274"/>
    <x v="21"/>
    <n v="0.92641780857116274"/>
    <x v="20"/>
    <n v="0"/>
    <n v="0"/>
    <n v="0"/>
    <n v="0"/>
    <n v="0.74741255597723821"/>
    <n v="0.94160359434525442"/>
    <n v="1.3432654004296583"/>
    <n v="0"/>
    <n v="0"/>
    <n v="0"/>
    <n v="0"/>
    <n v="0"/>
    <n v="0"/>
    <n v="0"/>
    <n v="0.92641780857116274"/>
    <n v="0.92641780857116274"/>
    <n v="1"/>
    <n v="1"/>
    <n v="1"/>
    <n v="0"/>
    <n v="0"/>
    <n v="0"/>
    <n v="0"/>
    <x v="7"/>
    <n v="5"/>
    <x v="0"/>
    <x v="0"/>
    <x v="0"/>
    <x v="101"/>
    <x v="101"/>
  </r>
  <r>
    <x v="184"/>
    <s v="BLACK SEA BASS"/>
    <x v="0"/>
    <n v="5"/>
    <n v="10"/>
    <s v="22"/>
    <s v="NC"/>
    <s v="Carteret"/>
    <s v="Private"/>
    <s v="Inland"/>
    <s v="Inshore"/>
    <n v="0"/>
    <x v="0"/>
    <n v="0.75485300417935375"/>
    <n v="0.37705735362713977"/>
    <n v="0"/>
    <n v="0"/>
    <n v="0"/>
    <n v="0"/>
    <x v="0"/>
    <n v="0.63740777226593825"/>
    <x v="0"/>
    <n v="0.35503855944962448"/>
    <x v="0"/>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0.63740777226593825"/>
    <n v="0.35503855944962448"/>
    <n v="0"/>
    <n v="0.75485300417935375"/>
    <n v="0.37705735362713977"/>
    <n v="60"/>
    <n v="0.37779565055221398"/>
    <n v="0.37705735362713977"/>
    <n v="5.419302777251328E-2"/>
    <x v="9"/>
    <n v="45"/>
    <x v="0"/>
    <x v="0"/>
    <x v="0"/>
    <x v="102"/>
    <x v="102"/>
  </r>
  <r>
    <x v="185"/>
    <s v="BLACK SEA BASS"/>
    <x v="0"/>
    <n v="5"/>
    <n v="10"/>
    <s v="22"/>
    <s v="NC"/>
    <s v="Carteret"/>
    <s v="Private"/>
    <s v="Inland"/>
    <s v="Inshore"/>
    <n v="0"/>
    <x v="0"/>
    <n v="0.27677943486576306"/>
    <n v="0.13825436299661792"/>
    <n v="0"/>
    <n v="0"/>
    <n v="0"/>
    <n v="0"/>
    <x v="0"/>
    <n v="0.23371618316417736"/>
    <x v="1"/>
    <n v="0.13018080513152896"/>
    <x v="1"/>
    <n v="22"/>
    <n v="0.13852507186914514"/>
    <n v="0.13825436299661792"/>
    <n v="1.9870776849921536E-2"/>
    <n v="0.74741255597723821"/>
    <n v="0.94160359434525442"/>
    <n v="1.3432654004296583"/>
    <n v="0.1035353780326484"/>
    <n v="0.13018080513152896"/>
    <n v="2.6691727022158235E-2"/>
    <n v="0.29665021171568462"/>
    <n v="0.26040791018633558"/>
    <n v="0.15812513984653945"/>
    <n v="0.15687253215368721"/>
    <n v="0.23371618316417736"/>
    <n v="0.13018080513152896"/>
    <n v="0"/>
    <n v="0.27677943486576306"/>
    <n v="0.13825436299661792"/>
    <n v="22"/>
    <n v="0.13852507186914514"/>
    <n v="0.13825436299661792"/>
    <n v="1.9870776849921536E-2"/>
    <x v="3"/>
    <n v="20"/>
    <x v="0"/>
    <x v="0"/>
    <x v="0"/>
    <x v="103"/>
    <x v="103"/>
  </r>
  <r>
    <x v="186"/>
    <s v="BLACK SEA BASS"/>
    <x v="0"/>
    <n v="5"/>
    <n v="10"/>
    <s v="22"/>
    <s v="NC"/>
    <s v="Carteret"/>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2"/>
    <n v="15"/>
    <x v="0"/>
    <x v="0"/>
    <x v="0"/>
    <x v="104"/>
    <x v="104"/>
  </r>
  <r>
    <x v="187"/>
    <s v="BLACK SEA BASS"/>
    <x v="0"/>
    <n v="5"/>
    <n v="10"/>
    <s v="22"/>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05"/>
    <x v="105"/>
  </r>
  <r>
    <x v="188"/>
    <s v="BLACK SEA BASS"/>
    <x v="0"/>
    <n v="5"/>
    <n v="10"/>
    <s v="22"/>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03"/>
    <x v="103"/>
  </r>
  <r>
    <x v="189"/>
    <s v="BLACK SEA BASS"/>
    <x v="0"/>
    <n v="5"/>
    <n v="10"/>
    <s v="30"/>
    <s v="NC"/>
    <s v="Carteret"/>
    <s v="Shore"/>
    <s v="Inland"/>
    <s v="Inshore"/>
    <n v="0"/>
    <x v="0"/>
    <n v="1.1055927839143029E-2"/>
    <n v="5.5225571996655939E-3"/>
    <n v="0"/>
    <n v="0"/>
    <n v="0"/>
    <n v="0"/>
    <x v="0"/>
    <n v="9.3357704020036215E-3"/>
    <x v="0"/>
    <n v="5.2000597091823864E-3"/>
    <x v="0"/>
    <n v="0.87878787879999998"/>
    <n v="5.5333706394774364E-3"/>
    <n v="5.5225571996655939E-3"/>
    <n v="7.9373626536594056E-4"/>
    <n v="0.74741255597723821"/>
    <n v="0.94160359434525442"/>
    <n v="1.3432654004296583"/>
    <n v="4.1357106928212361E-3"/>
    <n v="5.2000597091823864E-3"/>
    <n v="1.0661984623323217E-3"/>
    <n v="1.184966410450897E-2"/>
    <n v="1.0401968864335944E-2"/>
    <n v="6.3162934650315347E-3"/>
    <n v="6.2662581715147081E-3"/>
    <n v="9.3357704020036215E-3"/>
    <n v="5.2000597091823864E-3"/>
    <n v="0"/>
    <n v="1.258088340298923E-2"/>
    <n v="6.2842892271189965E-3"/>
    <n v="1"/>
    <n v="6.2965941758702333E-3"/>
    <n v="6.2842892271189965E-3"/>
    <n v="9.0321712954188795E-4"/>
    <x v="7"/>
    <n v="5"/>
    <x v="0"/>
    <x v="0"/>
    <x v="0"/>
    <x v="106"/>
    <x v="106"/>
  </r>
  <r>
    <x v="190"/>
    <s v="BLACK SEA BASS"/>
    <x v="0"/>
    <n v="5"/>
    <n v="10"/>
    <s v="30"/>
    <s v="NC"/>
    <s v="Carteret"/>
    <s v="Shor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106"/>
    <x v="106"/>
  </r>
  <r>
    <x v="191"/>
    <s v="BLACK SEA BASS"/>
    <x v="0"/>
    <n v="5"/>
    <n v="10"/>
    <s v="30"/>
    <s v="NC"/>
    <s v="Carteret"/>
    <s v="Shore"/>
    <s v="Inland"/>
    <s v="Inshore"/>
    <n v="0"/>
    <x v="0"/>
    <n v="1.7689484542880468E-2"/>
    <n v="8.8360915195906369E-3"/>
    <n v="0"/>
    <n v="0"/>
    <n v="0"/>
    <n v="0"/>
    <x v="0"/>
    <n v="1.4937232643418265E-2"/>
    <x v="1"/>
    <n v="8.3200955348101645E-3"/>
    <x v="0"/>
    <n v="1.4060606061000001"/>
    <n v="8.8533930232898312E-3"/>
    <n v="8.8360915195906369E-3"/>
    <n v="1.2699780246035693E-3"/>
    <n v="0.74741255597723821"/>
    <n v="0.94160359434525442"/>
    <n v="1.3432654004296583"/>
    <n v="6.6171371086081012E-3"/>
    <n v="8.3200955348101645E-3"/>
    <n v="1.7059175397559799E-3"/>
    <n v="1.8959462567484039E-2"/>
    <n v="1.6643150183174246E-2"/>
    <n v="1.0106069544194206E-2"/>
    <n v="1.0026013074566145E-2"/>
    <n v="1.4937232643418265E-2"/>
    <n v="8.3200955348101645E-3"/>
    <n v="0"/>
    <n v="1.258088340298923E-2"/>
    <n v="6.2842892271189965E-3"/>
    <n v="1"/>
    <n v="6.2965941758702333E-3"/>
    <n v="6.2842892271189965E-3"/>
    <n v="9.0321712954188795E-4"/>
    <x v="7"/>
    <n v="5"/>
    <x v="0"/>
    <x v="0"/>
    <x v="0"/>
    <x v="106"/>
    <x v="106"/>
  </r>
  <r>
    <x v="192"/>
    <s v="BLACK SEA BASS"/>
    <x v="0"/>
    <n v="6"/>
    <n v="11"/>
    <s v="09"/>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07"/>
    <x v="107"/>
  </r>
  <r>
    <x v="193"/>
    <s v="BLACK SEA BASS"/>
    <x v="0"/>
    <n v="6"/>
    <n v="11"/>
    <s v="09"/>
    <s v="NC"/>
    <s v="Carteret"/>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107"/>
    <x v="107"/>
  </r>
  <r>
    <x v="194"/>
    <s v="BLACK SEA BASS"/>
    <x v="0"/>
    <n v="6"/>
    <n v="11"/>
    <s v="09"/>
    <s v="NC"/>
    <s v="Carteret"/>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8"/>
    <n v="80"/>
    <x v="0"/>
    <x v="0"/>
    <x v="0"/>
    <x v="107"/>
    <x v="107"/>
  </r>
  <r>
    <x v="195"/>
    <s v="BLACK SEA BASS"/>
    <x v="0"/>
    <n v="6"/>
    <n v="11"/>
    <s v="09"/>
    <s v="NC"/>
    <s v="Carteret"/>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07"/>
    <x v="107"/>
  </r>
  <r>
    <x v="196"/>
    <s v="BLACK SEA BASS"/>
    <x v="0"/>
    <n v="6"/>
    <n v="11"/>
    <s v="09"/>
    <s v="NC"/>
    <s v="Carteret"/>
    <s v="Private"/>
    <s v="Inland"/>
    <s v="Inshore"/>
    <n v="0"/>
    <x v="0"/>
    <n v="1.5097060083587075"/>
    <n v="0.75411470725427954"/>
    <n v="0"/>
    <n v="0"/>
    <n v="0"/>
    <n v="0"/>
    <x v="0"/>
    <n v="1.2748155445318765"/>
    <x v="0"/>
    <n v="0.71007711889924896"/>
    <x v="0"/>
    <n v="120"/>
    <n v="0.75559130110442796"/>
    <n v="0.75411470725427954"/>
    <n v="0.10838605554502656"/>
    <n v="0.74741255597723821"/>
    <n v="0.94160359434525442"/>
    <n v="1.3432654004296583"/>
    <n v="0.56473842563262755"/>
    <n v="0.71007711889924896"/>
    <n v="0.14559123830268128"/>
    <n v="1.6180920639037342"/>
    <n v="1.4204067828345579"/>
    <n v="0.8625007627993061"/>
    <n v="0.85566835720193024"/>
    <n v="1.2748155445318765"/>
    <n v="0.71007711889924896"/>
    <n v="0"/>
    <n v="1.5097060083587075"/>
    <n v="0.75411470725427954"/>
    <n v="120"/>
    <n v="0.75559130110442796"/>
    <n v="0.75411470725427954"/>
    <n v="0.10838605554502656"/>
    <x v="9"/>
    <n v="45"/>
    <x v="0"/>
    <x v="0"/>
    <x v="0"/>
    <x v="107"/>
    <x v="107"/>
  </r>
  <r>
    <x v="197"/>
    <s v="BLACK SEA BASS"/>
    <x v="1"/>
    <n v="3"/>
    <n v="5"/>
    <s v="12"/>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8"/>
    <x v="108"/>
  </r>
  <r>
    <x v="198"/>
    <s v="BLACK SEA BASS"/>
    <x v="1"/>
    <n v="3"/>
    <n v="5"/>
    <s v="12"/>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8"/>
    <x v="108"/>
  </r>
  <r>
    <x v="199"/>
    <s v="BLACK SEA BASS"/>
    <x v="1"/>
    <n v="3"/>
    <n v="5"/>
    <s v="12"/>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08"/>
    <x v="108"/>
  </r>
  <r>
    <x v="200"/>
    <s v="BLACK SEA BASS"/>
    <x v="1"/>
    <n v="3"/>
    <n v="5"/>
    <s v="18"/>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09"/>
    <x v="109"/>
  </r>
  <r>
    <x v="201"/>
    <s v="BLACK SEA BASS"/>
    <x v="1"/>
    <n v="3"/>
    <n v="5"/>
    <s v="18"/>
    <s v="NC"/>
    <s v="Carteret"/>
    <s v="Private"/>
    <s v="State"/>
    <s v="In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3"/>
    <n v="20"/>
    <x v="0"/>
    <x v="0"/>
    <x v="0"/>
    <x v="109"/>
    <x v="109"/>
  </r>
  <r>
    <x v="202"/>
    <s v="BLACK SEA BASS"/>
    <x v="1"/>
    <n v="3"/>
    <n v="5"/>
    <s v="18"/>
    <s v="NC"/>
    <s v="Carteret"/>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5"/>
    <n v="40"/>
    <x v="0"/>
    <x v="0"/>
    <x v="0"/>
    <x v="109"/>
    <x v="109"/>
  </r>
  <r>
    <x v="203"/>
    <s v="BLACK SEA BASS"/>
    <x v="1"/>
    <n v="3"/>
    <n v="5"/>
    <s v="18"/>
    <s v="NC"/>
    <s v="Carteret"/>
    <s v="Private"/>
    <s v="Federal"/>
    <s v="Offshore"/>
    <n v="5"/>
    <x v="19"/>
    <n v="5.7548530041793535"/>
    <n v="5.3770573536271398"/>
    <n v="70.944881889763778"/>
    <n v="14.188976377952756"/>
    <n v="7.0778012396901655"/>
    <n v="1931.4499776260252"/>
    <x v="19"/>
    <n v="7.7152090119561043"/>
    <x v="22"/>
    <n v="7.4328397991397903"/>
    <x v="21"/>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7.7152090119561043"/>
    <n v="7.4328397991397903"/>
    <n v="5"/>
    <n v="5.7548530041793535"/>
    <n v="5.3770573536271398"/>
    <n v="60"/>
    <n v="0.37779565055221398"/>
    <n v="0.37705735362713977"/>
    <n v="5.419302777251328E-2"/>
    <x v="5"/>
    <n v="40"/>
    <x v="0"/>
    <x v="0"/>
    <x v="0"/>
    <x v="109"/>
    <x v="109"/>
  </r>
  <r>
    <x v="204"/>
    <s v="BLACK SEA BASS"/>
    <x v="1"/>
    <n v="3"/>
    <n v="5"/>
    <s v="18"/>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10"/>
    <x v="110"/>
  </r>
  <r>
    <x v="205"/>
    <s v="BLACK SEA BASS"/>
    <x v="1"/>
    <n v="3"/>
    <n v="6"/>
    <s v="03"/>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11"/>
    <x v="111"/>
  </r>
  <r>
    <x v="206"/>
    <s v="BLACK SEA BASS"/>
    <x v="1"/>
    <n v="3"/>
    <n v="6"/>
    <s v="03"/>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1"/>
    <x v="111"/>
  </r>
  <r>
    <x v="207"/>
    <s v="BLACK SEA BASS"/>
    <x v="1"/>
    <n v="3"/>
    <n v="6"/>
    <s v="07"/>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12"/>
    <x v="112"/>
  </r>
  <r>
    <x v="208"/>
    <s v="BLACK SEA BASS"/>
    <x v="1"/>
    <n v="3"/>
    <n v="6"/>
    <s v="07"/>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0"/>
    <n v="30"/>
    <x v="0"/>
    <x v="0"/>
    <x v="0"/>
    <x v="113"/>
    <x v="113"/>
  </r>
  <r>
    <x v="209"/>
    <s v="BLACK SEA BASS"/>
    <x v="1"/>
    <n v="3"/>
    <n v="6"/>
    <s v="15"/>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4"/>
    <x v="114"/>
  </r>
  <r>
    <x v="210"/>
    <s v="BLACK SEA BASS"/>
    <x v="1"/>
    <n v="3"/>
    <n v="6"/>
    <s v="15"/>
    <s v="NC"/>
    <s v="Carteret"/>
    <s v="Private"/>
    <s v="Inland"/>
    <s v="Inshore"/>
    <n v="6"/>
    <x v="20"/>
    <n v="6.2516176680597848"/>
    <n v="6.1256857845423802"/>
    <n v="101.00787401574803"/>
    <n v="16.834645669291337"/>
    <n v="13.889122517647287"/>
    <n v="11343.362122943117"/>
    <x v="20"/>
    <n v="14.101591775069267"/>
    <x v="23"/>
    <n v="14.007468704130495"/>
    <x v="22"/>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14.101591775069267"/>
    <n v="14.007468704130495"/>
    <n v="6"/>
    <n v="6.2516176680597848"/>
    <n v="6.1256857845423802"/>
    <n v="20"/>
    <n v="0.12593188351740467"/>
    <n v="0.12568578454237994"/>
    <n v="1.8064342590837758E-2"/>
    <x v="1"/>
    <n v="10"/>
    <x v="0"/>
    <x v="0"/>
    <x v="0"/>
    <x v="115"/>
    <x v="115"/>
  </r>
  <r>
    <x v="211"/>
    <s v="BLACK SEA BASS"/>
    <x v="1"/>
    <n v="3"/>
    <n v="6"/>
    <s v="15"/>
    <s v="NC"/>
    <s v="Carteret"/>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0"/>
    <n v="30"/>
    <x v="0"/>
    <x v="0"/>
    <x v="0"/>
    <x v="116"/>
    <x v="116"/>
  </r>
  <r>
    <x v="212"/>
    <s v="BLACK SEA BASS"/>
    <x v="1"/>
    <n v="3"/>
    <n v="6"/>
    <s v="15"/>
    <s v="NC"/>
    <s v="Carteret"/>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2"/>
    <n v="15"/>
    <x v="0"/>
    <x v="0"/>
    <x v="0"/>
    <x v="117"/>
    <x v="117"/>
  </r>
  <r>
    <x v="213"/>
    <s v="BLACK SEA BASS"/>
    <x v="1"/>
    <n v="3"/>
    <n v="6"/>
    <s v="28"/>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118"/>
    <x v="118"/>
  </r>
  <r>
    <x v="214"/>
    <s v="BLACK SEA BASS"/>
    <x v="1"/>
    <n v="3"/>
    <n v="6"/>
    <s v="28"/>
    <s v="NC"/>
    <s v="Carteret"/>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5"/>
    <n v="40"/>
    <x v="0"/>
    <x v="0"/>
    <x v="0"/>
    <x v="119"/>
    <x v="119"/>
  </r>
  <r>
    <x v="215"/>
    <s v="BLACK SEA BASS"/>
    <x v="1"/>
    <n v="3"/>
    <n v="6"/>
    <s v="28"/>
    <s v="NC"/>
    <s v="Carteret"/>
    <s v="Private"/>
    <s v="Inland"/>
    <s v="Inshore"/>
    <n v="0"/>
    <x v="0"/>
    <n v="0.23903678465679537"/>
    <n v="0.11940149531526094"/>
    <n v="0"/>
    <n v="0"/>
    <n v="0"/>
    <n v="0"/>
    <x v="0"/>
    <n v="0.20184579455088045"/>
    <x v="0"/>
    <n v="0.11242887715904776"/>
    <x v="0"/>
    <n v="19"/>
    <n v="0.11963528934153443"/>
    <n v="0.11940149531526094"/>
    <n v="1.7161125461295872E-2"/>
    <n v="0.74741255597723821"/>
    <n v="0.94160359434525442"/>
    <n v="1.3432654004296583"/>
    <n v="8.941691739183269E-2"/>
    <n v="0.11242887715904776"/>
    <n v="2.3051946064591204E-2"/>
    <n v="0.25619791011809123"/>
    <n v="0.22489774061547166"/>
    <n v="0.13656262077655681"/>
    <n v="0.13548082322363897"/>
    <n v="0.20184579455088045"/>
    <n v="0.11242887715904776"/>
    <n v="0"/>
    <n v="0.23903678465679537"/>
    <n v="0.11940149531526094"/>
    <n v="19"/>
    <n v="0.11963528934153443"/>
    <n v="0.11940149531526094"/>
    <n v="1.7161125461295872E-2"/>
    <x v="5"/>
    <n v="40"/>
    <x v="0"/>
    <x v="0"/>
    <x v="0"/>
    <x v="120"/>
    <x v="120"/>
  </r>
  <r>
    <x v="216"/>
    <s v="BLACK SEA BASS"/>
    <x v="1"/>
    <n v="4"/>
    <n v="7"/>
    <s v="02"/>
    <s v="NC"/>
    <s v="Carteret"/>
    <s v="Shor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121"/>
    <x v="121"/>
  </r>
  <r>
    <x v="217"/>
    <s v="BLACK SEA BASS"/>
    <x v="1"/>
    <n v="4"/>
    <n v="7"/>
    <s v="10"/>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28"/>
    <x v="28"/>
  </r>
  <r>
    <x v="218"/>
    <s v="BLACK SEA BASS"/>
    <x v="1"/>
    <n v="4"/>
    <n v="7"/>
    <s v="25"/>
    <s v="NC"/>
    <s v="Carteret"/>
    <s v="Charter"/>
    <s v="Federal"/>
    <s v="Offshore"/>
    <n v="5"/>
    <x v="21"/>
    <n v="5.0754853004179354"/>
    <n v="5.0377057353627137"/>
    <n v="65.748031496062993"/>
    <n v="13.149606299212598"/>
    <n v="5.4013254235295012"/>
    <n v="204.77949024836994"/>
    <x v="21"/>
    <n v="5.4650662007560946"/>
    <x v="24"/>
    <n v="5.4368292794744635"/>
    <x v="23"/>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5.4650662007560946"/>
    <n v="5.4368292794744635"/>
    <n v="5"/>
    <n v="5.0754853004179354"/>
    <n v="5.0377057353627137"/>
    <n v="6"/>
    <n v="3.7779565055221398E-2"/>
    <n v="3.7705735362713981E-2"/>
    <n v="5.4193027772513275E-3"/>
    <x v="0"/>
    <n v="30"/>
    <x v="0"/>
    <x v="0"/>
    <x v="0"/>
    <x v="122"/>
    <x v="122"/>
  </r>
  <r>
    <x v="219"/>
    <s v="BLACK SEA BASS"/>
    <x v="1"/>
    <n v="4"/>
    <n v="7"/>
    <s v="29"/>
    <s v="NC"/>
    <s v="Carteret"/>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23"/>
    <x v="123"/>
  </r>
  <r>
    <x v="220"/>
    <s v="BLACK SEA BASS"/>
    <x v="1"/>
    <n v="4"/>
    <n v="7"/>
    <s v="29"/>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123"/>
    <x v="123"/>
  </r>
  <r>
    <x v="221"/>
    <s v="BLACK SEA BASS"/>
    <x v="1"/>
    <n v="4"/>
    <n v="7"/>
    <s v="29"/>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23"/>
    <x v="123"/>
  </r>
  <r>
    <x v="222"/>
    <s v="BLACK SEA BASS"/>
    <x v="1"/>
    <n v="4"/>
    <n v="7"/>
    <s v="29"/>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123"/>
    <x v="123"/>
  </r>
  <r>
    <x v="223"/>
    <s v="BLACK SEA BASS"/>
    <x v="1"/>
    <n v="4"/>
    <n v="7"/>
    <s v="29"/>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123"/>
    <x v="123"/>
  </r>
  <r>
    <x v="224"/>
    <s v="BLACK SEA BASS"/>
    <x v="1"/>
    <n v="4"/>
    <n v="7"/>
    <s v="29"/>
    <s v="NC"/>
    <s v="Carteret"/>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24"/>
    <x v="124"/>
  </r>
  <r>
    <x v="225"/>
    <s v="BLACK SEA BASS"/>
    <x v="0"/>
    <n v="1"/>
    <n v="1"/>
    <s v="05"/>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125"/>
    <x v="125"/>
  </r>
  <r>
    <x v="226"/>
    <s v="BLACK SEA BASS"/>
    <x v="0"/>
    <n v="2"/>
    <n v="4"/>
    <s v="27"/>
    <s v="NC"/>
    <s v="Carteret"/>
    <s v="Private"/>
    <s v="State"/>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9"/>
    <n v="45"/>
    <x v="0"/>
    <x v="0"/>
    <x v="0"/>
    <x v="126"/>
    <x v="126"/>
  </r>
  <r>
    <x v="227"/>
    <s v="BLACK SEA BASS"/>
    <x v="0"/>
    <n v="2"/>
    <n v="4"/>
    <s v="27"/>
    <s v="NC"/>
    <s v="Carteret"/>
    <s v="Private"/>
    <s v="Federal"/>
    <s v="Offshore"/>
    <n v="0"/>
    <x v="0"/>
    <n v="0.32710296847771997"/>
    <n v="0.1633915199050939"/>
    <n v="0"/>
    <n v="0"/>
    <n v="0"/>
    <n v="0"/>
    <x v="0"/>
    <n v="0.27621003464857324"/>
    <x v="0"/>
    <n v="0.1538500424281706"/>
    <x v="0"/>
    <n v="26"/>
    <n v="0.16371144857262607"/>
    <n v="0.1633915199050939"/>
    <n v="2.3483645368089088E-2"/>
    <n v="0.74741255597723821"/>
    <n v="0.94160359434525442"/>
    <n v="1.3432654004296583"/>
    <n v="0.12235999222040264"/>
    <n v="0.1538500424281706"/>
    <n v="3.1544768298914276E-2"/>
    <n v="0.35058661384580908"/>
    <n v="0.30775480294748753"/>
    <n v="0.18687516527318299"/>
    <n v="0.18539481072708489"/>
    <n v="0.27621003464857324"/>
    <n v="0.1538500424281706"/>
    <n v="0"/>
    <n v="0.32710296847771997"/>
    <n v="0.1633915199050939"/>
    <n v="26"/>
    <n v="0.16371144857262607"/>
    <n v="0.1633915199050939"/>
    <n v="2.3483645368089088E-2"/>
    <x v="9"/>
    <n v="45"/>
    <x v="0"/>
    <x v="0"/>
    <x v="0"/>
    <x v="126"/>
    <x v="126"/>
  </r>
  <r>
    <x v="228"/>
    <s v="BLACK SEA BASS"/>
    <x v="0"/>
    <n v="3"/>
    <n v="5"/>
    <s v="11"/>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27"/>
    <x v="127"/>
  </r>
  <r>
    <x v="229"/>
    <s v="BLACK SEA BASS"/>
    <x v="0"/>
    <n v="3"/>
    <n v="5"/>
    <s v="11"/>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27"/>
    <x v="127"/>
  </r>
  <r>
    <x v="230"/>
    <s v="BLACK SEA BASS"/>
    <x v="0"/>
    <n v="3"/>
    <n v="5"/>
    <s v="11"/>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27"/>
    <x v="127"/>
  </r>
  <r>
    <x v="231"/>
    <s v="BLACK SEA BASS"/>
    <x v="0"/>
    <n v="3"/>
    <n v="5"/>
    <s v="11"/>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0"/>
    <n v="30"/>
    <x v="0"/>
    <x v="0"/>
    <x v="0"/>
    <x v="128"/>
    <x v="128"/>
  </r>
  <r>
    <x v="232"/>
    <s v="BLACK SEA BASS"/>
    <x v="0"/>
    <n v="3"/>
    <n v="5"/>
    <s v="11"/>
    <s v="NC"/>
    <s v="Carteret"/>
    <s v="Private"/>
    <s v="Federal"/>
    <s v="Offshore"/>
    <n v="0"/>
    <x v="0"/>
    <n v="0.30194120167174154"/>
    <n v="0.15082294145085592"/>
    <n v="0"/>
    <n v="0"/>
    <n v="0"/>
    <n v="0"/>
    <x v="0"/>
    <n v="0.2549631089063753"/>
    <x v="1"/>
    <n v="0.1420154237798498"/>
    <x v="0"/>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0.2549631089063753"/>
    <n v="0.1420154237798498"/>
    <n v="0"/>
    <n v="0.30194120167174154"/>
    <n v="0.15082294145085592"/>
    <n v="24"/>
    <n v="0.15111826022088559"/>
    <n v="0.15082294145085592"/>
    <n v="2.167721110900531E-2"/>
    <x v="3"/>
    <n v="20"/>
    <x v="0"/>
    <x v="0"/>
    <x v="0"/>
    <x v="127"/>
    <x v="127"/>
  </r>
  <r>
    <x v="233"/>
    <s v="BLACK SEA BASS"/>
    <x v="0"/>
    <n v="3"/>
    <n v="5"/>
    <s v="31"/>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2"/>
    <n v="15"/>
    <x v="0"/>
    <x v="0"/>
    <x v="0"/>
    <x v="129"/>
    <x v="129"/>
  </r>
  <r>
    <x v="234"/>
    <s v="BLACK SEA BASS"/>
    <x v="0"/>
    <n v="3"/>
    <n v="5"/>
    <s v="31"/>
    <s v="NC"/>
    <s v="Cartere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29"/>
    <x v="129"/>
  </r>
  <r>
    <x v="235"/>
    <s v="BLACK SEA BASS"/>
    <x v="0"/>
    <n v="3"/>
    <n v="6"/>
    <s v="01"/>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30"/>
    <x v="130"/>
  </r>
  <r>
    <x v="236"/>
    <s v="BLACK SEA BASS"/>
    <x v="0"/>
    <n v="3"/>
    <n v="6"/>
    <s v="05"/>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31"/>
    <x v="131"/>
  </r>
  <r>
    <x v="237"/>
    <s v="BLACK SEA BASS"/>
    <x v="0"/>
    <n v="3"/>
    <n v="6"/>
    <s v="08"/>
    <s v="NC"/>
    <s v="Carteret"/>
    <s v="Shor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132"/>
    <x v="132"/>
  </r>
  <r>
    <x v="238"/>
    <s v="BLACK SEA BASS"/>
    <x v="0"/>
    <n v="3"/>
    <n v="6"/>
    <s v="22"/>
    <s v="NC"/>
    <s v="Carteret"/>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133"/>
    <x v="133"/>
  </r>
  <r>
    <x v="239"/>
    <s v="BLACK SEA BASS"/>
    <x v="0"/>
    <n v="3"/>
    <n v="6"/>
    <s v="23"/>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134"/>
    <x v="134"/>
  </r>
  <r>
    <x v="240"/>
    <s v="BLACK SEA BASS"/>
    <x v="0"/>
    <n v="3"/>
    <n v="6"/>
    <s v="23"/>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34"/>
    <x v="134"/>
  </r>
  <r>
    <x v="241"/>
    <s v="BLACK SEA BASS"/>
    <x v="0"/>
    <n v="3"/>
    <n v="6"/>
    <s v="23"/>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34"/>
    <x v="134"/>
  </r>
  <r>
    <x v="242"/>
    <s v="BLACK SEA BASS"/>
    <x v="0"/>
    <n v="3"/>
    <n v="6"/>
    <s v="23"/>
    <s v="NC"/>
    <s v="Carteret"/>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9"/>
    <n v="45"/>
    <x v="0"/>
    <x v="0"/>
    <x v="0"/>
    <x v="134"/>
    <x v="134"/>
  </r>
  <r>
    <x v="243"/>
    <s v="BLACK SEA BASS"/>
    <x v="0"/>
    <n v="3"/>
    <n v="6"/>
    <s v="25"/>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35"/>
    <x v="135"/>
  </r>
  <r>
    <x v="244"/>
    <s v="BLACK SEA BASS"/>
    <x v="0"/>
    <n v="3"/>
    <n v="6"/>
    <s v="25"/>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35"/>
    <x v="135"/>
  </r>
  <r>
    <x v="245"/>
    <s v="BLACK SEA BASS"/>
    <x v="0"/>
    <n v="3"/>
    <n v="6"/>
    <s v="29"/>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9"/>
    <n v="45"/>
    <x v="0"/>
    <x v="0"/>
    <x v="0"/>
    <x v="136"/>
    <x v="136"/>
  </r>
  <r>
    <x v="246"/>
    <s v="BLACK SEA BASS"/>
    <x v="0"/>
    <n v="4"/>
    <n v="7"/>
    <s v="11"/>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37"/>
    <x v="137"/>
  </r>
  <r>
    <x v="247"/>
    <s v="BLACK SEA BASS"/>
    <x v="0"/>
    <n v="4"/>
    <n v="7"/>
    <s v="11"/>
    <s v="NC"/>
    <s v="Carteret"/>
    <s v="Shore"/>
    <s v="Inland"/>
    <s v="Inshore"/>
    <n v="0"/>
    <x v="0"/>
    <n v="1.620751560816033E-2"/>
    <n v="8.0958317847953862E-3"/>
    <n v="0"/>
    <n v="0"/>
    <n v="0"/>
    <n v="0"/>
    <x v="0"/>
    <n v="1.3685838647478301E-2"/>
    <x v="0"/>
    <n v="7.6230643077778923E-3"/>
    <x v="0"/>
    <n v="1.2882653061"/>
    <n v="8.1116838233649437E-3"/>
    <n v="8.0958317847953862E-3"/>
    <n v="1.1635832918640437E-3"/>
    <n v="0.74741255597723821"/>
    <n v="0.94160359434525442"/>
    <n v="1.3432654004296583"/>
    <n v="6.0627743397004084E-3"/>
    <n v="7.6230643077778923E-3"/>
    <n v="1.5630011764790146E-3"/>
    <n v="1.7371098900024372E-2"/>
    <n v="1.5248839823957316E-2"/>
    <n v="9.2594150766594305E-3"/>
    <n v="9.1860654842569073E-3"/>
    <n v="1.3685838647478301E-2"/>
    <n v="7.6230643077778923E-3"/>
    <n v="0"/>
    <n v="2.516176680597846E-2"/>
    <n v="1.2568578454237993E-2"/>
    <n v="2"/>
    <n v="1.2593188351740467E-2"/>
    <n v="1.2568578454237993E-2"/>
    <n v="1.8064342590837759E-3"/>
    <x v="7"/>
    <n v="5"/>
    <x v="0"/>
    <x v="0"/>
    <x v="0"/>
    <x v="137"/>
    <x v="137"/>
  </r>
  <r>
    <x v="248"/>
    <s v="BLACK SEA BASS"/>
    <x v="0"/>
    <n v="4"/>
    <n v="7"/>
    <s v="11"/>
    <s v="NC"/>
    <s v="Carteret"/>
    <s v="Shore"/>
    <s v="Inland"/>
    <s v="Inshore"/>
    <n v="0"/>
    <x v="0"/>
    <n v="8.1037578047092086E-3"/>
    <n v="4.0479158927119079E-3"/>
    <n v="0"/>
    <n v="0"/>
    <n v="0"/>
    <n v="0"/>
    <x v="0"/>
    <n v="6.8429193242703235E-3"/>
    <x v="0"/>
    <n v="3.8115321541848119E-3"/>
    <x v="0"/>
    <n v="0.64413265310000001"/>
    <n v="4.0558419119973016E-3"/>
    <n v="4.0479158927119079E-3"/>
    <n v="5.8179164597718267E-4"/>
    <n v="0.74741255597723821"/>
    <n v="0.94160359434525442"/>
    <n v="1.3432654004296583"/>
    <n v="3.0313871700855121E-3"/>
    <n v="3.8115321541848119E-3"/>
    <n v="7.8150058830017027E-4"/>
    <n v="8.6855494506863917E-3"/>
    <n v="7.6244199125704935E-3"/>
    <n v="4.6297075386890901E-3"/>
    <n v="4.5930327424849818E-3"/>
    <n v="6.8429193242703235E-3"/>
    <n v="3.8115321541848119E-3"/>
    <n v="0"/>
    <n v="1.258088340298923E-2"/>
    <n v="6.2842892271189965E-3"/>
    <n v="1"/>
    <n v="6.2965941758702333E-3"/>
    <n v="6.2842892271189965E-3"/>
    <n v="9.0321712954188795E-4"/>
    <x v="7"/>
    <n v="5"/>
    <x v="0"/>
    <x v="0"/>
    <x v="0"/>
    <x v="137"/>
    <x v="137"/>
  </r>
  <r>
    <x v="249"/>
    <s v="BLACK SEA BASS"/>
    <x v="0"/>
    <n v="4"/>
    <n v="7"/>
    <s v="12"/>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38"/>
    <x v="138"/>
  </r>
  <r>
    <x v="250"/>
    <s v="BLACK SEA BASS"/>
    <x v="0"/>
    <n v="4"/>
    <n v="7"/>
    <s v="13"/>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39"/>
    <x v="139"/>
  </r>
  <r>
    <x v="251"/>
    <s v="BLACK SEA BASS"/>
    <x v="0"/>
    <n v="4"/>
    <n v="7"/>
    <s v="16"/>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40"/>
    <x v="140"/>
  </r>
  <r>
    <x v="252"/>
    <s v="BLACK SEA BASS"/>
    <x v="0"/>
    <n v="4"/>
    <n v="7"/>
    <s v="19"/>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41"/>
    <x v="141"/>
  </r>
  <r>
    <x v="253"/>
    <s v="BLACK SEA BASS"/>
    <x v="0"/>
    <n v="4"/>
    <n v="7"/>
    <s v="19"/>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41"/>
    <x v="141"/>
  </r>
  <r>
    <x v="254"/>
    <s v="BLACK SEA BASS"/>
    <x v="0"/>
    <n v="4"/>
    <n v="7"/>
    <s v="19"/>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41"/>
    <x v="141"/>
  </r>
  <r>
    <x v="255"/>
    <s v="BLACK SEA BASS"/>
    <x v="0"/>
    <n v="4"/>
    <n v="7"/>
    <s v="19"/>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41"/>
    <x v="141"/>
  </r>
  <r>
    <x v="256"/>
    <s v="BLACK SEA BASS"/>
    <x v="0"/>
    <n v="4"/>
    <n v="7"/>
    <s v="19"/>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41"/>
    <x v="141"/>
  </r>
  <r>
    <x v="257"/>
    <s v="BLACK SEA BASS"/>
    <x v="0"/>
    <n v="4"/>
    <n v="7"/>
    <s v="20"/>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142"/>
    <x v="142"/>
  </r>
  <r>
    <x v="258"/>
    <s v="BLACK SEA BASS"/>
    <x v="0"/>
    <n v="4"/>
    <n v="7"/>
    <s v="26"/>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2"/>
    <n v="15"/>
    <x v="0"/>
    <x v="0"/>
    <x v="0"/>
    <x v="143"/>
    <x v="143"/>
  </r>
  <r>
    <x v="259"/>
    <s v="BLACK SEA BASS"/>
    <x v="0"/>
    <n v="4"/>
    <n v="7"/>
    <s v="26"/>
    <s v="NC"/>
    <s v="Carteret"/>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144"/>
    <x v="144"/>
  </r>
  <r>
    <x v="260"/>
    <s v="BLACK SEA BASS"/>
    <x v="0"/>
    <n v="4"/>
    <n v="7"/>
    <s v="26"/>
    <s v="NC"/>
    <s v="Carteret"/>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2"/>
    <n v="15"/>
    <x v="0"/>
    <x v="0"/>
    <x v="0"/>
    <x v="143"/>
    <x v="143"/>
  </r>
  <r>
    <x v="261"/>
    <s v="BLACK SEA BASS"/>
    <x v="0"/>
    <n v="4"/>
    <n v="7"/>
    <s v="26"/>
    <s v="NC"/>
    <s v="Carteret"/>
    <s v="Private"/>
    <s v="Federal"/>
    <s v="Off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10"/>
    <n v="60"/>
    <x v="0"/>
    <x v="0"/>
    <x v="0"/>
    <x v="145"/>
    <x v="145"/>
  </r>
  <r>
    <x v="262"/>
    <s v="BLACK SEA BASS"/>
    <x v="0"/>
    <n v="4"/>
    <n v="7"/>
    <s v="26"/>
    <s v="NC"/>
    <s v="Carteret"/>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44"/>
    <x v="144"/>
  </r>
  <r>
    <x v="263"/>
    <s v="BLACK SEA BASS"/>
    <x v="0"/>
    <n v="4"/>
    <n v="7"/>
    <s v="26"/>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146"/>
    <x v="146"/>
  </r>
  <r>
    <x v="264"/>
    <s v="BLACK SEA BASS"/>
    <x v="0"/>
    <n v="4"/>
    <n v="7"/>
    <s v="26"/>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146"/>
    <x v="146"/>
  </r>
  <r>
    <x v="265"/>
    <s v="BLACK SEA BASS"/>
    <x v="0"/>
    <n v="4"/>
    <n v="7"/>
    <s v="26"/>
    <s v="NC"/>
    <s v="Carteret"/>
    <s v="Private"/>
    <s v="Federal"/>
    <s v="Offshore"/>
    <n v="6.9360873928000002"/>
    <x v="22"/>
    <n v="8.1941757330989233"/>
    <n v="7.5645163155118995"/>
    <n v="102.28583320472441"/>
    <n v="14.746906636571813"/>
    <n v="13.21618625705719"/>
    <n v="1541.7848826399718"/>
    <x v="22"/>
    <n v="14.278532544167089"/>
    <x v="25"/>
    <n v="13.807917189473232"/>
    <x v="24"/>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14.278532544167089"/>
    <n v="13.807917189473232"/>
    <n v="7"/>
    <n v="8.2580883402989222"/>
    <n v="7.6284289227118993"/>
    <n v="100"/>
    <n v="0.62965941758702337"/>
    <n v="0.62842892271189965"/>
    <n v="9.0321712954188796E-2"/>
    <x v="13"/>
    <n v="125"/>
    <x v="0"/>
    <x v="0"/>
    <x v="0"/>
    <x v="144"/>
    <x v="144"/>
  </r>
  <r>
    <x v="266"/>
    <s v="BLACK SEA BASS"/>
    <x v="0"/>
    <n v="4"/>
    <n v="7"/>
    <s v="27"/>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147"/>
    <x v="147"/>
  </r>
  <r>
    <x v="267"/>
    <s v="BLACK SEA BASS"/>
    <x v="0"/>
    <n v="4"/>
    <n v="7"/>
    <s v="27"/>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47"/>
    <x v="147"/>
  </r>
  <r>
    <x v="268"/>
    <s v="BLACK SEA BASS"/>
    <x v="0"/>
    <n v="4"/>
    <n v="7"/>
    <s v="27"/>
    <s v="NC"/>
    <s v="Carteret"/>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147"/>
    <x v="147"/>
  </r>
  <r>
    <x v="269"/>
    <s v="BLACK SEA BASS"/>
    <x v="0"/>
    <n v="4"/>
    <n v="8"/>
    <s v="02"/>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48"/>
    <x v="148"/>
  </r>
  <r>
    <x v="270"/>
    <s v="BLACK SEA BASS"/>
    <x v="0"/>
    <n v="4"/>
    <n v="8"/>
    <s v="02"/>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48"/>
    <x v="148"/>
  </r>
  <r>
    <x v="271"/>
    <s v="BLACK SEA BASS"/>
    <x v="0"/>
    <n v="4"/>
    <n v="8"/>
    <s v="02"/>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48"/>
    <x v="148"/>
  </r>
  <r>
    <x v="272"/>
    <s v="BLACK SEA BASS"/>
    <x v="0"/>
    <n v="4"/>
    <n v="8"/>
    <s v="08"/>
    <s v="NC"/>
    <s v="Carteret"/>
    <s v="Private"/>
    <s v="State"/>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1"/>
    <n v="10"/>
    <x v="0"/>
    <x v="0"/>
    <x v="0"/>
    <x v="149"/>
    <x v="149"/>
  </r>
  <r>
    <x v="273"/>
    <s v="BLACK SEA BASS"/>
    <x v="0"/>
    <n v="4"/>
    <n v="8"/>
    <s v="11"/>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50"/>
    <x v="150"/>
  </r>
  <r>
    <x v="274"/>
    <s v="BLACK SEA BASS"/>
    <x v="0"/>
    <n v="4"/>
    <n v="8"/>
    <s v="12"/>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51"/>
    <x v="151"/>
  </r>
  <r>
    <x v="275"/>
    <s v="BLACK SEA BASS"/>
    <x v="0"/>
    <n v="4"/>
    <n v="8"/>
    <s v="16"/>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52"/>
    <x v="152"/>
  </r>
  <r>
    <x v="276"/>
    <s v="BLACK SEA BASS"/>
    <x v="0"/>
    <n v="4"/>
    <n v="8"/>
    <s v="16"/>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6"/>
    <n v="25"/>
    <x v="0"/>
    <x v="0"/>
    <x v="0"/>
    <x v="152"/>
    <x v="152"/>
  </r>
  <r>
    <x v="277"/>
    <s v="BLACK SEA BASS"/>
    <x v="0"/>
    <n v="4"/>
    <n v="8"/>
    <s v="16"/>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52"/>
    <x v="152"/>
  </r>
  <r>
    <x v="278"/>
    <s v="BLACK SEA BASS"/>
    <x v="0"/>
    <n v="4"/>
    <n v="8"/>
    <s v="16"/>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152"/>
    <x v="152"/>
  </r>
  <r>
    <x v="279"/>
    <s v="BLACK SEA BASS"/>
    <x v="0"/>
    <n v="4"/>
    <n v="8"/>
    <s v="24"/>
    <s v="NC"/>
    <s v="Carteret"/>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153"/>
    <x v="153"/>
  </r>
  <r>
    <x v="280"/>
    <s v="BLACK SEA BASS"/>
    <x v="0"/>
    <n v="4"/>
    <n v="8"/>
    <s v="24"/>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
    <n v="10"/>
    <x v="0"/>
    <x v="0"/>
    <x v="0"/>
    <x v="154"/>
    <x v="154"/>
  </r>
  <r>
    <x v="281"/>
    <s v="BLACK SEA BASS"/>
    <x v="0"/>
    <n v="4"/>
    <n v="8"/>
    <s v="28"/>
    <s v="NC"/>
    <s v="Carteret"/>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0"/>
    <n v="30"/>
    <x v="0"/>
    <x v="0"/>
    <x v="0"/>
    <x v="155"/>
    <x v="155"/>
  </r>
  <r>
    <x v="282"/>
    <s v="BLACK SEA BASS"/>
    <x v="0"/>
    <n v="4"/>
    <n v="8"/>
    <s v="28"/>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155"/>
    <x v="155"/>
  </r>
  <r>
    <x v="283"/>
    <s v="BLACK SEA BASS"/>
    <x v="0"/>
    <n v="4"/>
    <n v="8"/>
    <s v="28"/>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155"/>
    <x v="155"/>
  </r>
  <r>
    <x v="284"/>
    <s v="BLACK SEA BASS"/>
    <x v="0"/>
    <n v="4"/>
    <n v="8"/>
    <s v="28"/>
    <s v="NC"/>
    <s v="Carteret"/>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7"/>
    <n v="5"/>
    <x v="0"/>
    <x v="0"/>
    <x v="0"/>
    <x v="155"/>
    <x v="155"/>
  </r>
  <r>
    <x v="285"/>
    <s v="BLACK SEA BASS"/>
    <x v="0"/>
    <n v="4"/>
    <n v="8"/>
    <s v="29"/>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56"/>
    <x v="156"/>
  </r>
  <r>
    <x v="286"/>
    <s v="BLACK SEA BASS"/>
    <x v="0"/>
    <n v="5"/>
    <n v="9"/>
    <s v="01"/>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57"/>
    <x v="157"/>
  </r>
  <r>
    <x v="287"/>
    <s v="BLACK SEA BASS"/>
    <x v="0"/>
    <n v="5"/>
    <n v="9"/>
    <s v="05"/>
    <s v="NC"/>
    <s v="Carteret"/>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3"/>
    <n v="20"/>
    <x v="0"/>
    <x v="0"/>
    <x v="0"/>
    <x v="158"/>
    <x v="158"/>
  </r>
  <r>
    <x v="288"/>
    <s v="BLACK SEA BASS"/>
    <x v="0"/>
    <n v="5"/>
    <n v="9"/>
    <s v="05"/>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58"/>
    <x v="158"/>
  </r>
  <r>
    <x v="289"/>
    <s v="BLACK SEA BASS"/>
    <x v="0"/>
    <n v="5"/>
    <n v="9"/>
    <s v="13"/>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59"/>
    <x v="159"/>
  </r>
  <r>
    <x v="290"/>
    <s v="BLACK SEA BASS"/>
    <x v="0"/>
    <n v="5"/>
    <n v="9"/>
    <s v="29"/>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60"/>
    <x v="160"/>
  </r>
  <r>
    <x v="291"/>
    <s v="BLACK SEA BASS"/>
    <x v="0"/>
    <n v="5"/>
    <n v="10"/>
    <s v="07"/>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161"/>
    <x v="161"/>
  </r>
  <r>
    <x v="292"/>
    <s v="BLACK SEA BASS"/>
    <x v="0"/>
    <n v="5"/>
    <n v="10"/>
    <s v="07"/>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61"/>
    <x v="161"/>
  </r>
  <r>
    <x v="293"/>
    <s v="BLACK SEA BASS"/>
    <x v="0"/>
    <n v="5"/>
    <n v="10"/>
    <s v="18"/>
    <s v="NC"/>
    <s v="Cartere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162"/>
    <x v="162"/>
  </r>
  <r>
    <x v="294"/>
    <s v="BLACK SEA BASS"/>
    <x v="0"/>
    <n v="5"/>
    <n v="10"/>
    <s v="18"/>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163"/>
    <x v="163"/>
  </r>
  <r>
    <x v="295"/>
    <s v="BLACK SEA BASS"/>
    <x v="0"/>
    <n v="5"/>
    <n v="10"/>
    <s v="18"/>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163"/>
    <x v="163"/>
  </r>
  <r>
    <x v="296"/>
    <s v="BLACK SEA BASS"/>
    <x v="0"/>
    <n v="5"/>
    <n v="10"/>
    <s v="27"/>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6"/>
    <n v="25"/>
    <x v="0"/>
    <x v="0"/>
    <x v="0"/>
    <x v="164"/>
    <x v="164"/>
  </r>
  <r>
    <x v="297"/>
    <s v="BLACK SEA BASS"/>
    <x v="0"/>
    <n v="5"/>
    <n v="10"/>
    <s v="27"/>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64"/>
    <x v="164"/>
  </r>
  <r>
    <x v="298"/>
    <s v="BLACK SEA BASS"/>
    <x v="0"/>
    <n v="5"/>
    <n v="10"/>
    <s v="27"/>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164"/>
    <x v="164"/>
  </r>
  <r>
    <x v="299"/>
    <s v="BLACK SEA BASS"/>
    <x v="0"/>
    <n v="6"/>
    <n v="11"/>
    <s v="03"/>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65"/>
    <x v="165"/>
  </r>
  <r>
    <x v="300"/>
    <s v="BLACK SEA BASS"/>
    <x v="0"/>
    <n v="6"/>
    <n v="11"/>
    <s v="03"/>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65"/>
    <x v="165"/>
  </r>
  <r>
    <x v="301"/>
    <s v="BLACK SEA BASS"/>
    <x v="0"/>
    <n v="6"/>
    <n v="11"/>
    <s v="10"/>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66"/>
    <x v="166"/>
  </r>
  <r>
    <x v="302"/>
    <s v="BLACK SEA BASS"/>
    <x v="0"/>
    <n v="6"/>
    <n v="11"/>
    <s v="15"/>
    <s v="NC"/>
    <s v="Carteret"/>
    <s v="Private"/>
    <s v="Inland"/>
    <s v="Inshore"/>
    <n v="0"/>
    <x v="0"/>
    <n v="1.1322795062690307"/>
    <n v="0.56558603044070965"/>
    <n v="0"/>
    <n v="0"/>
    <n v="0"/>
    <n v="0"/>
    <x v="0"/>
    <n v="0.95611165839890733"/>
    <x v="1"/>
    <n v="0.53255783917443666"/>
    <x v="0"/>
    <n v="90"/>
    <n v="0.56669347582832097"/>
    <n v="0.56558603044070965"/>
    <n v="8.128954165876992E-2"/>
    <n v="0.74741255597723821"/>
    <n v="0.94160359434525442"/>
    <n v="1.3432654004296583"/>
    <n v="0.42355381922447066"/>
    <n v="0.53255783917443666"/>
    <n v="0.10919342872701096"/>
    <n v="1.2135690479278007"/>
    <n v="1.0653050871259182"/>
    <n v="0.64687557209947955"/>
    <n v="0.64175126790144765"/>
    <n v="0.95611165839890733"/>
    <n v="0.53255783917443666"/>
    <n v="0"/>
    <n v="1.1322795062690307"/>
    <n v="0.56558603044070965"/>
    <n v="90"/>
    <n v="0.56669347582832097"/>
    <n v="0.56558603044070965"/>
    <n v="8.128954165876992E-2"/>
    <x v="8"/>
    <n v="80"/>
    <x v="0"/>
    <x v="0"/>
    <x v="0"/>
    <x v="167"/>
    <x v="167"/>
  </r>
  <r>
    <x v="303"/>
    <s v="BLACK SEA BASS"/>
    <x v="0"/>
    <n v="6"/>
    <n v="11"/>
    <s v="17"/>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68"/>
    <x v="168"/>
  </r>
  <r>
    <x v="304"/>
    <s v="BLACK SEA BASS"/>
    <x v="0"/>
    <n v="6"/>
    <n v="12"/>
    <s v="22"/>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69"/>
    <x v="169"/>
  </r>
  <r>
    <x v="305"/>
    <s v="BLACK SEA BASS"/>
    <x v="1"/>
    <n v="3"/>
    <n v="5"/>
    <s v="10"/>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170"/>
    <x v="170"/>
  </r>
  <r>
    <x v="306"/>
    <s v="BLACK SEA BASS"/>
    <x v="1"/>
    <n v="3"/>
    <n v="5"/>
    <s v="14"/>
    <s v="NC"/>
    <s v="Carteret"/>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171"/>
    <x v="171"/>
  </r>
  <r>
    <x v="307"/>
    <s v="BLACK SEA BASS"/>
    <x v="1"/>
    <n v="3"/>
    <n v="5"/>
    <s v="18"/>
    <s v="NC"/>
    <s v="Carteret"/>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172"/>
    <x v="172"/>
  </r>
  <r>
    <x v="308"/>
    <s v="BLACK SEA BASS"/>
    <x v="1"/>
    <n v="3"/>
    <n v="5"/>
    <s v="18"/>
    <s v="NC"/>
    <s v="Carteret"/>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173"/>
    <x v="173"/>
  </r>
  <r>
    <x v="309"/>
    <s v="BLACK SEA BASS"/>
    <x v="1"/>
    <n v="3"/>
    <n v="5"/>
    <s v="18"/>
    <s v="NC"/>
    <s v="Carteret"/>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2"/>
    <n v="15"/>
    <x v="0"/>
    <x v="0"/>
    <x v="0"/>
    <x v="172"/>
    <x v="172"/>
  </r>
  <r>
    <x v="310"/>
    <s v="BLACK SEA BASS"/>
    <x v="1"/>
    <n v="3"/>
    <n v="5"/>
    <s v="18"/>
    <s v="NC"/>
    <s v="Carteret"/>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174"/>
    <x v="174"/>
  </r>
  <r>
    <x v="311"/>
    <s v="BLACK SEA BASS"/>
    <x v="1"/>
    <n v="3"/>
    <n v="5"/>
    <s v="18"/>
    <s v="NC"/>
    <s v="Carteret"/>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74"/>
    <x v="174"/>
  </r>
  <r>
    <x v="312"/>
    <s v="BLACK SEA BASS"/>
    <x v="1"/>
    <n v="3"/>
    <n v="5"/>
    <s v="18"/>
    <s v="NC"/>
    <s v="Carteret"/>
    <s v="Private"/>
    <s v="State"/>
    <s v="Inshore"/>
    <n v="2"/>
    <x v="23"/>
    <n v="2"/>
    <n v="2"/>
    <n v="32.637795275590548"/>
    <n v="16.318897637795274"/>
    <n v="4.0113655465589071"/>
    <n v="495.60066121316152"/>
    <x v="23"/>
    <n v="4.0113655465589071"/>
    <x v="26"/>
    <n v="4.0113655465589071"/>
    <x v="25"/>
    <n v="0"/>
    <n v="0"/>
    <n v="0"/>
    <n v="0"/>
    <n v="0.74741255597723821"/>
    <n v="0.94160359434525442"/>
    <n v="1.3432654004296583"/>
    <n v="0"/>
    <n v="0"/>
    <n v="0"/>
    <n v="0"/>
    <n v="0"/>
    <n v="0"/>
    <n v="0"/>
    <n v="4.0113655465589071"/>
    <n v="4.0113655465589071"/>
    <n v="2"/>
    <n v="2"/>
    <n v="2"/>
    <n v="0"/>
    <n v="0"/>
    <n v="0"/>
    <n v="0"/>
    <x v="7"/>
    <n v="5"/>
    <x v="0"/>
    <x v="0"/>
    <x v="0"/>
    <x v="173"/>
    <x v="173"/>
  </r>
  <r>
    <x v="313"/>
    <s v="BLACK SEA BASS"/>
    <x v="1"/>
    <n v="3"/>
    <n v="5"/>
    <s v="20"/>
    <s v="NC"/>
    <s v="Carteret"/>
    <s v="Shore"/>
    <s v="Inland"/>
    <s v="Inshore"/>
    <n v="0"/>
    <x v="0"/>
    <n v="2.3990362392873332E-2"/>
    <n v="1.198344910377226E-2"/>
    <n v="0"/>
    <n v="0"/>
    <n v="0"/>
    <n v="0"/>
    <x v="0"/>
    <n v="2.0257776499569478E-2"/>
    <x v="1"/>
    <n v="1.1283658748765378E-2"/>
    <x v="0"/>
    <n v="1.9068901304000001"/>
    <n v="1.200691328910107E-2"/>
    <n v="1.198344910377226E-2"/>
    <n v="1.7223358299316444E-3"/>
    <n v="0.74741255597723821"/>
    <n v="0.94160359434525442"/>
    <n v="1.3432654004296583"/>
    <n v="8.9741177508040997E-3"/>
    <n v="1.1283658748765378E-2"/>
    <n v="2.313554128267478E-3"/>
    <n v="2.5712698222804975E-2"/>
    <n v="2.2571330627836957E-2"/>
    <n v="1.3705784933703904E-2"/>
    <n v="1.3597212877032857E-2"/>
    <n v="2.0257776499569478E-2"/>
    <n v="1.1283658748765378E-2"/>
    <n v="0"/>
    <n v="1.258088340298923E-2"/>
    <n v="6.2842892271189965E-3"/>
    <n v="1"/>
    <n v="6.2965941758702333E-3"/>
    <n v="6.2842892271189965E-3"/>
    <n v="9.0321712954188795E-4"/>
    <x v="7"/>
    <n v="5"/>
    <x v="0"/>
    <x v="0"/>
    <x v="0"/>
    <x v="175"/>
    <x v="175"/>
  </r>
  <r>
    <x v="314"/>
    <s v="BLACK SEA BASS"/>
    <x v="1"/>
    <n v="3"/>
    <n v="5"/>
    <s v="23"/>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76"/>
    <x v="176"/>
  </r>
  <r>
    <x v="315"/>
    <s v="BLACK SEA BASS"/>
    <x v="1"/>
    <n v="3"/>
    <n v="5"/>
    <s v="23"/>
    <s v="NC"/>
    <s v="Carteret"/>
    <s v="Shor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7"/>
    <n v="5"/>
    <x v="0"/>
    <x v="0"/>
    <x v="0"/>
    <x v="176"/>
    <x v="176"/>
  </r>
  <r>
    <x v="316"/>
    <s v="BLACK SEA BASS"/>
    <x v="1"/>
    <n v="3"/>
    <n v="5"/>
    <s v="23"/>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76"/>
    <x v="176"/>
  </r>
  <r>
    <x v="317"/>
    <s v="BLACK SEA BASS"/>
    <x v="1"/>
    <n v="3"/>
    <n v="5"/>
    <s v="23"/>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76"/>
    <x v="176"/>
  </r>
  <r>
    <x v="318"/>
    <s v="BLACK SEA BASS"/>
    <x v="1"/>
    <n v="3"/>
    <n v="5"/>
    <s v="23"/>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76"/>
    <x v="176"/>
  </r>
  <r>
    <x v="319"/>
    <s v="BLACK SEA BASS"/>
    <x v="1"/>
    <n v="3"/>
    <n v="5"/>
    <s v="30"/>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77"/>
    <x v="177"/>
  </r>
  <r>
    <x v="320"/>
    <s v="BLACK SEA BASS"/>
    <x v="1"/>
    <n v="3"/>
    <n v="5"/>
    <s v="31"/>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78"/>
    <x v="178"/>
  </r>
  <r>
    <x v="321"/>
    <s v="BLACK SEA BASS"/>
    <x v="1"/>
    <n v="3"/>
    <n v="5"/>
    <s v="31"/>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78"/>
    <x v="178"/>
  </r>
  <r>
    <x v="322"/>
    <s v="BLACK SEA BASS"/>
    <x v="1"/>
    <n v="3"/>
    <n v="5"/>
    <s v="31"/>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78"/>
    <x v="178"/>
  </r>
  <r>
    <x v="323"/>
    <s v="BLACK SEA BASS"/>
    <x v="1"/>
    <n v="3"/>
    <n v="5"/>
    <s v="31"/>
    <s v="NC"/>
    <s v="Carteret"/>
    <s v="Shore"/>
    <s v="Inland"/>
    <s v="Inshore"/>
    <n v="0"/>
    <x v="0"/>
    <n v="4.7980724784488574E-2"/>
    <n v="2.3966898206916089E-2"/>
    <n v="0"/>
    <n v="0"/>
    <n v="0"/>
    <n v="0"/>
    <x v="0"/>
    <n v="4.0515552998076604E-2"/>
    <x v="1"/>
    <n v="2.2567317496939021E-2"/>
    <x v="1"/>
    <n v="3.8137802607000002"/>
    <n v="2.4013826577572481E-2"/>
    <n v="2.3966898206916089E-2"/>
    <n v="3.4446716597729674E-3"/>
    <n v="0.74741255597723821"/>
    <n v="0.94160359434525442"/>
    <n v="1.3432654004296583"/>
    <n v="1.7948235501137583E-2"/>
    <n v="2.2567317496939021E-2"/>
    <n v="4.6271082564136303E-3"/>
    <n v="5.1425396444261542E-2"/>
    <n v="4.5142661254490235E-2"/>
    <n v="2.7411569866689058E-2"/>
    <n v="2.7194425753352652E-2"/>
    <n v="4.0515552998076604E-2"/>
    <n v="2.2567317496939021E-2"/>
    <n v="0"/>
    <n v="2.516176680597846E-2"/>
    <n v="1.2568578454237993E-2"/>
    <n v="2"/>
    <n v="1.2593188351740467E-2"/>
    <n v="1.2568578454237993E-2"/>
    <n v="1.8064342590837759E-3"/>
    <x v="7"/>
    <n v="5"/>
    <x v="0"/>
    <x v="0"/>
    <x v="0"/>
    <x v="178"/>
    <x v="178"/>
  </r>
  <r>
    <x v="324"/>
    <s v="BLACK SEA BASS"/>
    <x v="1"/>
    <n v="3"/>
    <n v="6"/>
    <s v="07"/>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79"/>
    <x v="179"/>
  </r>
  <r>
    <x v="325"/>
    <s v="BLACK SEA BASS"/>
    <x v="1"/>
    <n v="3"/>
    <n v="6"/>
    <s v="10"/>
    <s v="NC"/>
    <s v="Carteret"/>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80"/>
    <x v="180"/>
  </r>
  <r>
    <x v="326"/>
    <s v="BLACK SEA BASS"/>
    <x v="1"/>
    <n v="3"/>
    <n v="6"/>
    <s v="10"/>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80"/>
    <x v="180"/>
  </r>
  <r>
    <x v="327"/>
    <s v="BLACK SEA BASS"/>
    <x v="1"/>
    <n v="3"/>
    <n v="6"/>
    <s v="15"/>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181"/>
    <x v="181"/>
  </r>
  <r>
    <x v="328"/>
    <s v="BLACK SEA BASS"/>
    <x v="1"/>
    <n v="3"/>
    <n v="6"/>
    <s v="15"/>
    <s v="NC"/>
    <s v="Carteret"/>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181"/>
    <x v="181"/>
  </r>
  <r>
    <x v="329"/>
    <s v="BLACK SEA BASS"/>
    <x v="1"/>
    <n v="3"/>
    <n v="6"/>
    <s v="17"/>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82"/>
    <x v="182"/>
  </r>
  <r>
    <x v="330"/>
    <s v="BLACK SEA BASS"/>
    <x v="1"/>
    <n v="3"/>
    <n v="6"/>
    <s v="17"/>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82"/>
    <x v="182"/>
  </r>
  <r>
    <x v="331"/>
    <s v="BLACK SEA BASS"/>
    <x v="1"/>
    <n v="3"/>
    <n v="6"/>
    <s v="17"/>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82"/>
    <x v="182"/>
  </r>
  <r>
    <x v="332"/>
    <s v="BLACK SEA BASS"/>
    <x v="1"/>
    <n v="3"/>
    <n v="6"/>
    <s v="17"/>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82"/>
    <x v="182"/>
  </r>
  <r>
    <x v="333"/>
    <s v="BLACK SEA BASS"/>
    <x v="1"/>
    <n v="3"/>
    <n v="6"/>
    <s v="17"/>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82"/>
    <x v="182"/>
  </r>
  <r>
    <x v="334"/>
    <s v="BLACK SEA BASS"/>
    <x v="1"/>
    <n v="3"/>
    <n v="6"/>
    <s v="22"/>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83"/>
    <x v="183"/>
  </r>
  <r>
    <x v="335"/>
    <s v="BLACK SEA BASS"/>
    <x v="1"/>
    <n v="3"/>
    <n v="6"/>
    <s v="22"/>
    <s v="NC"/>
    <s v="Carteret"/>
    <s v="Private"/>
    <s v="State"/>
    <s v="Inshore"/>
    <n v="0"/>
    <x v="0"/>
    <n v="0.16355148423885998"/>
    <n v="8.1695759952546951E-2"/>
    <n v="0"/>
    <n v="0"/>
    <n v="0"/>
    <n v="0"/>
    <x v="0"/>
    <n v="0.13810501732428662"/>
    <x v="0"/>
    <n v="7.6925021214085301E-2"/>
    <x v="0"/>
    <n v="13"/>
    <n v="8.1855724286313034E-2"/>
    <n v="8.1695759952546951E-2"/>
    <n v="1.1741822684044544E-2"/>
    <n v="0.74741255597723821"/>
    <n v="0.94160359434525442"/>
    <n v="1.3432654004296583"/>
    <n v="6.1179996110201321E-2"/>
    <n v="7.6925021214085301E-2"/>
    <n v="1.5772384149457138E-2"/>
    <n v="0.17529330692290454"/>
    <n v="0.15387740147374376"/>
    <n v="9.3437582636591493E-2"/>
    <n v="9.2697405363542443E-2"/>
    <n v="0.13810501732428662"/>
    <n v="7.6925021214085301E-2"/>
    <n v="0"/>
    <n v="0.16355148423885998"/>
    <n v="8.1695759952546951E-2"/>
    <n v="13"/>
    <n v="8.1855724286313034E-2"/>
    <n v="8.1695759952546951E-2"/>
    <n v="1.1741822684044544E-2"/>
    <x v="16"/>
    <n v="90"/>
    <x v="0"/>
    <x v="0"/>
    <x v="0"/>
    <x v="184"/>
    <x v="184"/>
  </r>
  <r>
    <x v="336"/>
    <s v="BLACK SEA BASS"/>
    <x v="1"/>
    <n v="3"/>
    <n v="6"/>
    <s v="22"/>
    <s v="NC"/>
    <s v="Carteret"/>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18"/>
    <x v="18"/>
  </r>
  <r>
    <x v="337"/>
    <s v="BLACK SEA BASS"/>
    <x v="1"/>
    <n v="3"/>
    <n v="6"/>
    <s v="24"/>
    <s v="NC"/>
    <s v="Carteret"/>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85"/>
    <x v="185"/>
  </r>
  <r>
    <x v="338"/>
    <s v="BLACK SEA BASS"/>
    <x v="1"/>
    <n v="3"/>
    <n v="6"/>
    <s v="29"/>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186"/>
    <x v="186"/>
  </r>
  <r>
    <x v="339"/>
    <s v="BLACK SEA BASS"/>
    <x v="1"/>
    <n v="4"/>
    <n v="7"/>
    <s v="13"/>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87"/>
    <x v="187"/>
  </r>
  <r>
    <x v="340"/>
    <s v="BLACK SEA BASS"/>
    <x v="1"/>
    <n v="4"/>
    <n v="7"/>
    <s v="18"/>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6"/>
    <n v="25"/>
    <x v="0"/>
    <x v="0"/>
    <x v="0"/>
    <x v="188"/>
    <x v="188"/>
  </r>
  <r>
    <x v="341"/>
    <s v="BLACK SEA BASS"/>
    <x v="1"/>
    <n v="4"/>
    <n v="7"/>
    <s v="26"/>
    <s v="NC"/>
    <s v="Cartere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89"/>
    <x v="189"/>
  </r>
  <r>
    <x v="342"/>
    <s v="BLACK SEA BASS"/>
    <x v="1"/>
    <n v="4"/>
    <n v="7"/>
    <s v="26"/>
    <s v="NC"/>
    <s v="Carteret"/>
    <s v="Private"/>
    <s v="State"/>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7"/>
    <n v="5"/>
    <x v="0"/>
    <x v="0"/>
    <x v="0"/>
    <x v="190"/>
    <x v="190"/>
  </r>
  <r>
    <x v="343"/>
    <s v="BLACK SEA BASS"/>
    <x v="1"/>
    <n v="4"/>
    <n v="7"/>
    <s v="27"/>
    <s v="NC"/>
    <s v="Carteret"/>
    <s v="Shor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191"/>
    <x v="191"/>
  </r>
  <r>
    <x v="344"/>
    <s v="BLACK SEA BASS"/>
    <x v="1"/>
    <n v="4"/>
    <n v="8"/>
    <s v="05"/>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92"/>
    <x v="192"/>
  </r>
  <r>
    <x v="345"/>
    <s v="BLACK SEA BASS"/>
    <x v="1"/>
    <n v="4"/>
    <n v="8"/>
    <s v="09"/>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93"/>
    <x v="193"/>
  </r>
  <r>
    <x v="346"/>
    <s v="BLACK SEA BASS"/>
    <x v="1"/>
    <n v="4"/>
    <n v="8"/>
    <s v="14"/>
    <s v="NC"/>
    <s v="Carteret"/>
    <s v="Shor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7"/>
    <n v="5"/>
    <x v="0"/>
    <x v="0"/>
    <x v="0"/>
    <x v="194"/>
    <x v="194"/>
  </r>
  <r>
    <x v="347"/>
    <s v="BLACK SEA BASS"/>
    <x v="1"/>
    <n v="4"/>
    <n v="8"/>
    <s v="14"/>
    <s v="NC"/>
    <s v="Carteret"/>
    <s v="Shor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194"/>
    <x v="194"/>
  </r>
  <r>
    <x v="348"/>
    <s v="BLACK SEA BASS"/>
    <x v="1"/>
    <n v="4"/>
    <n v="8"/>
    <s v="16"/>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95"/>
    <x v="195"/>
  </r>
  <r>
    <x v="349"/>
    <s v="BLACK SEA BASS"/>
    <x v="1"/>
    <n v="4"/>
    <n v="8"/>
    <s v="17"/>
    <s v="NC"/>
    <s v="Carteret"/>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0"/>
    <n v="30"/>
    <x v="0"/>
    <x v="0"/>
    <x v="0"/>
    <x v="196"/>
    <x v="196"/>
  </r>
  <r>
    <x v="350"/>
    <s v="BLACK SEA BASS"/>
    <x v="1"/>
    <n v="4"/>
    <n v="8"/>
    <s v="17"/>
    <s v="NC"/>
    <s v="Carteret"/>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8"/>
    <n v="80"/>
    <x v="0"/>
    <x v="0"/>
    <x v="0"/>
    <x v="196"/>
    <x v="196"/>
  </r>
  <r>
    <x v="351"/>
    <s v="BLACK SEA BASS"/>
    <x v="1"/>
    <n v="4"/>
    <n v="8"/>
    <s v="17"/>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196"/>
    <x v="196"/>
  </r>
  <r>
    <x v="352"/>
    <s v="BLACK SEA BASS"/>
    <x v="1"/>
    <n v="4"/>
    <n v="8"/>
    <s v="20"/>
    <s v="NC"/>
    <s v="Onslow"/>
    <s v="Charter"/>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6"/>
    <n v="90"/>
    <x v="0"/>
    <x v="0"/>
    <x v="0"/>
    <x v="197"/>
    <x v="197"/>
  </r>
  <r>
    <x v="353"/>
    <s v="BLACK SEA BASS"/>
    <x v="1"/>
    <n v="4"/>
    <n v="8"/>
    <s v="20"/>
    <s v="NC"/>
    <s v="Onslow"/>
    <s v="Charter"/>
    <s v="State"/>
    <s v="Inshore"/>
    <n v="0"/>
    <x v="0"/>
    <n v="0.13838971743288153"/>
    <n v="6.9127181498308959E-2"/>
    <n v="0"/>
    <n v="0"/>
    <n v="0"/>
    <n v="0"/>
    <x v="0"/>
    <n v="0.11685809158208868"/>
    <x v="1"/>
    <n v="6.5090402565764482E-2"/>
    <x v="1"/>
    <n v="11"/>
    <n v="6.9262535934572572E-2"/>
    <n v="6.9127181498308959E-2"/>
    <n v="9.9353884249607678E-3"/>
    <n v="0.74741255597723821"/>
    <n v="0.94160359434525442"/>
    <n v="1.3432654004296583"/>
    <n v="5.1767689016324198E-2"/>
    <n v="6.5090402565764482E-2"/>
    <n v="1.3345863511079118E-2"/>
    <n v="0.14832510585784231"/>
    <n v="0.13020395509316779"/>
    <n v="7.9062569923269724E-2"/>
    <n v="7.8436266076843605E-2"/>
    <n v="0.11685809158208868"/>
    <n v="6.5090402565764482E-2"/>
    <n v="0"/>
    <n v="0.13838971743288153"/>
    <n v="6.9127181498308959E-2"/>
    <n v="11"/>
    <n v="6.9262535934572572E-2"/>
    <n v="6.9127181498308959E-2"/>
    <n v="9.9353884249607678E-3"/>
    <x v="9"/>
    <n v="45"/>
    <x v="0"/>
    <x v="0"/>
    <x v="0"/>
    <x v="197"/>
    <x v="197"/>
  </r>
  <r>
    <x v="354"/>
    <s v="BLACK SEA BASS"/>
    <x v="1"/>
    <n v="4"/>
    <n v="8"/>
    <s v="28"/>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98"/>
    <x v="198"/>
  </r>
  <r>
    <x v="355"/>
    <s v="BLACK SEA BASS"/>
    <x v="1"/>
    <n v="4"/>
    <n v="8"/>
    <s v="28"/>
    <s v="NC"/>
    <s v="Carteret"/>
    <s v="Private"/>
    <s v="Federal"/>
    <s v="Offshore"/>
    <n v="1"/>
    <x v="24"/>
    <n v="1.1006470672239137"/>
    <n v="1.0502743138169519"/>
    <n v="14.898581841732284"/>
    <n v="14.898581841732284"/>
    <n v="1.6534669663865817"/>
    <n v="313.77154251404181"/>
    <x v="15"/>
    <n v="1.7384546693553735"/>
    <x v="27"/>
    <n v="1.700805440979865"/>
    <x v="26"/>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1.7384546693553735"/>
    <n v="1.700805440979865"/>
    <n v="1"/>
    <n v="1.1006470672239137"/>
    <n v="1.0502743138169519"/>
    <n v="8"/>
    <n v="5.0372753406961866E-2"/>
    <n v="5.0274313816951972E-2"/>
    <n v="7.2257370363351036E-3"/>
    <x v="3"/>
    <n v="20"/>
    <x v="0"/>
    <x v="0"/>
    <x v="0"/>
    <x v="198"/>
    <x v="198"/>
  </r>
  <r>
    <x v="356"/>
    <s v="BLACK SEA BASS"/>
    <x v="1"/>
    <n v="5"/>
    <n v="9"/>
    <s v="07"/>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99"/>
    <x v="199"/>
  </r>
  <r>
    <x v="357"/>
    <s v="BLACK SEA BASS"/>
    <x v="1"/>
    <n v="5"/>
    <n v="9"/>
    <s v="18"/>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00"/>
    <x v="200"/>
  </r>
  <r>
    <x v="358"/>
    <s v="BLACK SEA BASS"/>
    <x v="1"/>
    <n v="5"/>
    <n v="9"/>
    <s v="22"/>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201"/>
    <x v="201"/>
  </r>
  <r>
    <x v="359"/>
    <s v="BLACK SEA BASS"/>
    <x v="1"/>
    <n v="5"/>
    <n v="9"/>
    <s v="23"/>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202"/>
    <x v="202"/>
  </r>
  <r>
    <x v="360"/>
    <s v="BLACK SEA BASS"/>
    <x v="1"/>
    <n v="5"/>
    <n v="9"/>
    <s v="23"/>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203"/>
    <x v="203"/>
  </r>
  <r>
    <x v="361"/>
    <s v="BLACK SEA BASS"/>
    <x v="1"/>
    <n v="5"/>
    <n v="9"/>
    <s v="23"/>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
    <n v="10"/>
    <x v="0"/>
    <x v="0"/>
    <x v="0"/>
    <x v="204"/>
    <x v="204"/>
  </r>
  <r>
    <x v="362"/>
    <s v="BLACK SEA BASS"/>
    <x v="1"/>
    <n v="5"/>
    <n v="10"/>
    <s v="01"/>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205"/>
    <x v="205"/>
  </r>
  <r>
    <x v="363"/>
    <s v="BLACK SEA BASS"/>
    <x v="1"/>
    <n v="5"/>
    <n v="10"/>
    <s v="04"/>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06"/>
    <x v="206"/>
  </r>
  <r>
    <x v="364"/>
    <s v="BLACK SEA BASS"/>
    <x v="1"/>
    <n v="5"/>
    <n v="10"/>
    <s v="04"/>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8"/>
    <n v="80"/>
    <x v="0"/>
    <x v="0"/>
    <x v="0"/>
    <x v="206"/>
    <x v="206"/>
  </r>
  <r>
    <x v="365"/>
    <s v="BLACK SEA BASS"/>
    <x v="1"/>
    <n v="5"/>
    <n v="10"/>
    <s v="07"/>
    <s v="NC"/>
    <s v="Carteret"/>
    <s v="Shor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207"/>
    <x v="207"/>
  </r>
  <r>
    <x v="366"/>
    <s v="BLACK SEA BASS"/>
    <x v="1"/>
    <n v="5"/>
    <n v="10"/>
    <s v="11"/>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208"/>
    <x v="208"/>
  </r>
  <r>
    <x v="367"/>
    <s v="BLACK SEA BASS"/>
    <x v="1"/>
    <n v="5"/>
    <n v="10"/>
    <s v="17"/>
    <s v="NC"/>
    <s v="Carteret"/>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9"/>
    <n v="45"/>
    <x v="0"/>
    <x v="0"/>
    <x v="0"/>
    <x v="209"/>
    <x v="209"/>
  </r>
  <r>
    <x v="368"/>
    <s v="BLACK SEA BASS"/>
    <x v="1"/>
    <n v="5"/>
    <n v="10"/>
    <s v="21"/>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210"/>
    <x v="210"/>
  </r>
  <r>
    <x v="369"/>
    <s v="BLACK SEA BASS"/>
    <x v="1"/>
    <n v="6"/>
    <n v="11"/>
    <s v="07"/>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11"/>
    <x v="211"/>
  </r>
  <r>
    <x v="370"/>
    <s v="BLACK SEA BASS"/>
    <x v="1"/>
    <n v="6"/>
    <n v="11"/>
    <s v="29"/>
    <s v="NC"/>
    <s v="Carteret"/>
    <s v="Private"/>
    <s v="Federal"/>
    <s v="Offshore"/>
    <n v="2"/>
    <x v="25"/>
    <n v="2.050323533611957"/>
    <n v="2.025137156908476"/>
    <n v="31.268437630708661"/>
    <n v="15.63421881535433"/>
    <n v="3.8580895882353574"/>
    <n v="4473.6642761429157"/>
    <x v="24"/>
    <n v="3.9005834397197536"/>
    <x v="28"/>
    <n v="3.8817588255319992"/>
    <x v="27"/>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3.9005834397197536"/>
    <n v="3.8817588255319992"/>
    <n v="2"/>
    <n v="2.050323533611957"/>
    <n v="2.025137156908476"/>
    <n v="4"/>
    <n v="2.5186376703480933E-2"/>
    <n v="2.5137156908475986E-2"/>
    <n v="3.6128685181675518E-3"/>
    <x v="2"/>
    <n v="15"/>
    <x v="0"/>
    <x v="0"/>
    <x v="0"/>
    <x v="212"/>
    <x v="212"/>
  </r>
  <r>
    <x v="371"/>
    <s v="BLACK SEA BASS"/>
    <x v="0"/>
    <n v="1"/>
    <n v="2"/>
    <s v="02"/>
    <s v="NC"/>
    <s v="Carteret"/>
    <s v="Private"/>
    <s v="Inland"/>
    <s v="Inshore"/>
    <n v="0"/>
    <x v="0"/>
    <n v="1.3838971743288153"/>
    <n v="0.69127181498308965"/>
    <n v="0"/>
    <n v="0"/>
    <n v="0"/>
    <n v="0"/>
    <x v="0"/>
    <n v="1.1685809158208869"/>
    <x v="0"/>
    <n v="0.65090402565764494"/>
    <x v="0"/>
    <n v="110"/>
    <n v="0.69262535934572567"/>
    <n v="0.69127181498308965"/>
    <n v="9.9353884249607671E-2"/>
    <n v="0.74741255597723821"/>
    <n v="0.94160359434525442"/>
    <n v="1.3432654004296583"/>
    <n v="0.51767689016324192"/>
    <n v="0.65090402565764494"/>
    <n v="0.13345863511079117"/>
    <n v="1.4832510585784231"/>
    <n v="1.302039550931678"/>
    <n v="0.79062569923269732"/>
    <n v="0.78436266076843608"/>
    <n v="1.1685809158208869"/>
    <n v="0.65090402565764494"/>
    <n v="0"/>
    <n v="1.3838971743288153"/>
    <n v="0.69127181498308965"/>
    <n v="110"/>
    <n v="0.69262535934572567"/>
    <n v="0.69127181498308965"/>
    <n v="9.9353884249607671E-2"/>
    <x v="3"/>
    <n v="20"/>
    <x v="0"/>
    <x v="0"/>
    <x v="0"/>
    <x v="213"/>
    <x v="213"/>
  </r>
  <r>
    <x v="372"/>
    <s v="BLACK SEA BASS"/>
    <x v="0"/>
    <n v="3"/>
    <n v="6"/>
    <s v="01"/>
    <s v="NC"/>
    <s v="New Hanover"/>
    <s v="Private"/>
    <s v="Federal"/>
    <s v="Offshore"/>
    <n v="0.60234864379999997"/>
    <x v="26"/>
    <n v="0.85396631185978467"/>
    <n v="0.72803442834237986"/>
    <n v="8.5609393858267708"/>
    <n v="14.21259842442559"/>
    <n v="0.73037329552082186"/>
    <n v="187.52186735794746"/>
    <x v="25"/>
    <n v="0.94284255294280128"/>
    <x v="29"/>
    <n v="0.84871948200403002"/>
    <x v="28"/>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94284255294280128"/>
    <n v="0.84871948200403002"/>
    <n v="1"/>
    <n v="1.2516176680597846"/>
    <n v="1.12568578454238"/>
    <n v="20"/>
    <n v="0.12593188351740467"/>
    <n v="0.12568578454237994"/>
    <n v="1.8064342590837758E-2"/>
    <x v="2"/>
    <n v="15"/>
    <x v="0"/>
    <x v="0"/>
    <x v="0"/>
    <x v="214"/>
    <x v="214"/>
  </r>
  <r>
    <x v="373"/>
    <s v="BLACK SEA BASS"/>
    <x v="0"/>
    <n v="3"/>
    <n v="6"/>
    <s v="01"/>
    <s v="NC"/>
    <s v="New Hanover"/>
    <s v="Private"/>
    <s v="Federal"/>
    <s v="Offshore"/>
    <n v="7.5919820211999998"/>
    <x v="27"/>
    <n v="7.8435996892597846"/>
    <n v="7.71766780574238"/>
    <n v="106.37741737401575"/>
    <n v="14.011811023388274"/>
    <n v="10.126160461649739"/>
    <n v="2062.7405407079423"/>
    <x v="26"/>
    <n v="10.3628949254555"/>
    <x v="30"/>
    <n v="10.268771854516729"/>
    <x v="29"/>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10.338629719071719"/>
    <n v="10.244506648132948"/>
    <n v="10"/>
    <n v="10.251617668059785"/>
    <n v="10.12568578454238"/>
    <n v="20"/>
    <n v="0.12593188351740467"/>
    <n v="0.12568578454237994"/>
    <n v="1.8064342590837758E-2"/>
    <x v="1"/>
    <n v="10"/>
    <x v="1"/>
    <x v="1"/>
    <x v="1"/>
    <x v="215"/>
    <x v="215"/>
  </r>
  <r>
    <x v="374"/>
    <s v="BLACK SEA BASS"/>
    <x v="0"/>
    <n v="3"/>
    <n v="6"/>
    <s v="01"/>
    <s v="NC"/>
    <s v="New Hanover"/>
    <s v="Private"/>
    <s v="Federal"/>
    <s v="Offshore"/>
    <n v="3.7959910105999999"/>
    <x v="28"/>
    <n v="4.0476086786597847"/>
    <n v="3.9216767951423797"/>
    <n v="52.665639059055117"/>
    <n v="13.874015747663931"/>
    <n v="4.8538620393901244"/>
    <n v="988.75166412503768"/>
    <x v="27"/>
    <n v="5.0663312968121037"/>
    <x v="31"/>
    <n v="4.9722082258733327"/>
    <x v="3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5.0663312968121037"/>
    <n v="4.9722082258733327"/>
    <n v="5"/>
    <n v="5.2516176680597848"/>
    <n v="5.1256857845423802"/>
    <n v="20"/>
    <n v="0.12593188351740467"/>
    <n v="0.12568578454237994"/>
    <n v="1.8064342590837758E-2"/>
    <x v="1"/>
    <n v="10"/>
    <x v="0"/>
    <x v="0"/>
    <x v="0"/>
    <x v="215"/>
    <x v="215"/>
  </r>
  <r>
    <x v="375"/>
    <s v="BLACK SEA BASS"/>
    <x v="0"/>
    <n v="3"/>
    <n v="6"/>
    <s v="01"/>
    <s v="NC"/>
    <s v="New Hanover"/>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215"/>
    <x v="215"/>
  </r>
  <r>
    <x v="376"/>
    <s v="BLACK SEA BASS"/>
    <x v="0"/>
    <n v="3"/>
    <n v="6"/>
    <s v="01"/>
    <s v="NC"/>
    <s v="New Hanover"/>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216"/>
    <x v="216"/>
  </r>
  <r>
    <x v="377"/>
    <s v="BLACK SEA BASS"/>
    <x v="0"/>
    <n v="3"/>
    <n v="6"/>
    <s v="01"/>
    <s v="NC"/>
    <s v="New Hanover"/>
    <s v="Private"/>
    <s v="Federal"/>
    <s v="Offshore"/>
    <n v="2.9952718217999998"/>
    <x v="29"/>
    <n v="2.9952718217999998"/>
    <n v="2.9952718217999998"/>
    <n v="41.957390322834648"/>
    <n v="14.007874015794826"/>
    <n v="4.1601697305887217"/>
    <n v="1288.7866518592498"/>
    <x v="28"/>
    <n v="4.1601697305887217"/>
    <x v="32"/>
    <n v="4.1601697305887217"/>
    <x v="31"/>
    <n v="0"/>
    <n v="0"/>
    <n v="0"/>
    <n v="0"/>
    <n v="0.74741255597723821"/>
    <n v="0.94160359434525442"/>
    <n v="1.3432654004296583"/>
    <n v="0"/>
    <n v="0"/>
    <n v="0"/>
    <n v="0"/>
    <n v="0"/>
    <n v="0"/>
    <n v="0"/>
    <n v="4.1601697305887217"/>
    <n v="4.1601697305887217"/>
    <n v="6"/>
    <n v="6"/>
    <n v="6"/>
    <n v="0"/>
    <n v="0"/>
    <n v="0"/>
    <n v="0"/>
    <x v="3"/>
    <n v="20"/>
    <x v="0"/>
    <x v="0"/>
    <x v="0"/>
    <x v="216"/>
    <x v="216"/>
  </r>
  <r>
    <x v="378"/>
    <s v="BLACK SEA BASS"/>
    <x v="0"/>
    <n v="3"/>
    <n v="6"/>
    <s v="01"/>
    <s v="NC"/>
    <s v="New Hanover"/>
    <s v="Private"/>
    <s v="Federal"/>
    <s v="Offshore"/>
    <n v="1.0264937064999999"/>
    <x v="30"/>
    <n v="1.0516554733059784"/>
    <n v="1.0390622849542379"/>
    <n v="13.740466936614173"/>
    <n v="13.385826770886464"/>
    <n v="1.0183640608857683"/>
    <n v="153.42698236449891"/>
    <x v="29"/>
    <n v="1.0396109866279664"/>
    <x v="33"/>
    <n v="1.0301986795340892"/>
    <x v="32"/>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1.0396109866279664"/>
    <n v="1.0301986795340892"/>
    <n v="1"/>
    <n v="1.0251617668059785"/>
    <n v="1.012568578454238"/>
    <n v="2"/>
    <n v="1.2593188351740467E-2"/>
    <n v="1.2568578454237993E-2"/>
    <n v="1.8064342590837759E-3"/>
    <x v="7"/>
    <n v="5"/>
    <x v="0"/>
    <x v="0"/>
    <x v="0"/>
    <x v="217"/>
    <x v="217"/>
  </r>
  <r>
    <x v="379"/>
    <s v="BLACK SEA BASS"/>
    <x v="0"/>
    <n v="3"/>
    <n v="6"/>
    <s v="01"/>
    <s v="NC"/>
    <s v="New Hanover"/>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
    <n v="10"/>
    <x v="0"/>
    <x v="0"/>
    <x v="0"/>
    <x v="215"/>
    <x v="215"/>
  </r>
  <r>
    <x v="380"/>
    <s v="BLACK SEA BASS"/>
    <x v="0"/>
    <n v="3"/>
    <n v="6"/>
    <s v="02"/>
    <s v="NC"/>
    <s v="New Hanover"/>
    <s v="Charter"/>
    <s v="Federal"/>
    <s v="Offshore"/>
    <n v="4.6666666667000003"/>
    <x v="31"/>
    <n v="4.7924755007298927"/>
    <n v="4.7295095589711904"/>
    <n v="68.683289590551183"/>
    <n v="14.717847769298697"/>
    <n v="7.35180404864394"/>
    <n v="166.96152837631945"/>
    <x v="30"/>
    <n v="7.4580386773549296"/>
    <x v="34"/>
    <n v="7.4109771418855441"/>
    <x v="33"/>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7.4580386773549296"/>
    <n v="7.4109771418855441"/>
    <n v="28"/>
    <n v="28.12580883402989"/>
    <n v="28.062842892271188"/>
    <n v="10"/>
    <n v="6.2965941758702335E-2"/>
    <n v="6.2842892271189971E-2"/>
    <n v="9.0321712954188789E-3"/>
    <x v="0"/>
    <n v="30"/>
    <x v="0"/>
    <x v="0"/>
    <x v="0"/>
    <x v="218"/>
    <x v="218"/>
  </r>
  <r>
    <x v="381"/>
    <s v="BLACK SEA BASS"/>
    <x v="0"/>
    <n v="3"/>
    <n v="6"/>
    <s v="02"/>
    <s v="NC"/>
    <s v="New Hanover"/>
    <s v="Charter"/>
    <s v="Federal"/>
    <s v="Offshore"/>
    <n v="4.5"/>
    <x v="32"/>
    <n v="4.6258088340298924"/>
    <n v="4.5628428922711901"/>
    <n v="70.440944881889763"/>
    <n v="15.653543307086615"/>
    <n v="8.9287216184875415"/>
    <n v="202.77376790861803"/>
    <x v="31"/>
    <n v="9.0349562471985312"/>
    <x v="35"/>
    <n v="8.9878947117291457"/>
    <x v="34"/>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9.0349562471985312"/>
    <n v="8.9878947117291457"/>
    <n v="27"/>
    <n v="27.12580883402989"/>
    <n v="27.062842892271188"/>
    <n v="10"/>
    <n v="6.2965941758702335E-2"/>
    <n v="6.2842892271189971E-2"/>
    <n v="9.0321712954188789E-3"/>
    <x v="0"/>
    <n v="30"/>
    <x v="0"/>
    <x v="0"/>
    <x v="0"/>
    <x v="218"/>
    <x v="218"/>
  </r>
  <r>
    <x v="382"/>
    <s v="BLACK SEA BASS"/>
    <x v="0"/>
    <n v="3"/>
    <n v="6"/>
    <s v="09"/>
    <s v="NC"/>
    <s v="New Hanover"/>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219"/>
    <x v="219"/>
  </r>
  <r>
    <x v="383"/>
    <s v="BLACK SEA BASS"/>
    <x v="0"/>
    <n v="3"/>
    <n v="6"/>
    <s v="09"/>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219"/>
    <x v="219"/>
  </r>
  <r>
    <x v="384"/>
    <s v="BLACK SEA BASS"/>
    <x v="0"/>
    <n v="3"/>
    <n v="6"/>
    <s v="09"/>
    <s v="NC"/>
    <s v="New Hanover"/>
    <s v="Private"/>
    <s v="Federal"/>
    <s v="Offshore"/>
    <n v="5.6860772864999998"/>
    <x v="33"/>
    <n v="6.6296435417241923"/>
    <n v="6.1573989785339247"/>
    <n v="81.395972496062996"/>
    <n v="14.314960630119286"/>
    <n v="7.521392769239041"/>
    <n v="1884.2675165225894"/>
    <x v="2"/>
    <n v="8.3181524845714634"/>
    <x v="36"/>
    <n v="7.965190968551072"/>
    <x v="35"/>
    <n v="75"/>
    <n v="0.47224456319026747"/>
    <n v="0.47132169203392477"/>
    <n v="6.77412847156416E-2"/>
    <n v="0.74741255597723821"/>
    <n v="0.94160359434525442"/>
    <n v="1.3432654004296583"/>
    <n v="0.35296151602039222"/>
    <n v="0.44379819931203063"/>
    <n v="9.09945239391758E-2"/>
    <n v="1.0113075399398339"/>
    <n v="0.88775423927159869"/>
    <n v="0.53906297674956638"/>
    <n v="0.53479272325120641"/>
    <n v="8.3181524845714634"/>
    <n v="7.965190968551072"/>
    <n v="8"/>
    <n v="8.9435662552241926"/>
    <n v="8.4713216920339249"/>
    <n v="75"/>
    <n v="0.47224456319026747"/>
    <n v="0.47132169203392477"/>
    <n v="6.77412847156416E-2"/>
    <x v="1"/>
    <n v="10"/>
    <x v="0"/>
    <x v="0"/>
    <x v="0"/>
    <x v="220"/>
    <x v="220"/>
  </r>
  <r>
    <x v="385"/>
    <s v="BLACK SEA BASS"/>
    <x v="0"/>
    <n v="3"/>
    <n v="6"/>
    <s v="14"/>
    <s v="NC"/>
    <s v="New Hanover"/>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2"/>
    <n v="15"/>
    <x v="0"/>
    <x v="0"/>
    <x v="0"/>
    <x v="221"/>
    <x v="221"/>
  </r>
  <r>
    <x v="386"/>
    <s v="BLACK SEA BASS"/>
    <x v="0"/>
    <n v="3"/>
    <n v="6"/>
    <s v="14"/>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222"/>
    <x v="222"/>
  </r>
  <r>
    <x v="387"/>
    <s v="BLACK SEA BASS"/>
    <x v="0"/>
    <n v="3"/>
    <n v="6"/>
    <s v="20"/>
    <s v="NC"/>
    <s v="New Hanover"/>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223"/>
    <x v="223"/>
  </r>
  <r>
    <x v="388"/>
    <s v="BLACK SEA BASS"/>
    <x v="0"/>
    <n v="3"/>
    <n v="6"/>
    <s v="22"/>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224"/>
    <x v="224"/>
  </r>
  <r>
    <x v="389"/>
    <s v="BLACK SEA BASS"/>
    <x v="0"/>
    <n v="3"/>
    <n v="6"/>
    <s v="22"/>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225"/>
    <x v="225"/>
  </r>
  <r>
    <x v="390"/>
    <s v="BLACK SEA BASS"/>
    <x v="0"/>
    <n v="4"/>
    <n v="7"/>
    <s v="01"/>
    <s v="NC"/>
    <s v="Onslow"/>
    <s v="Shore"/>
    <s v="State"/>
    <s v="Inshore"/>
    <n v="0"/>
    <x v="0"/>
    <n v="3.6423790900248068E-2"/>
    <n v="1.8194082993478626E-2"/>
    <n v="0"/>
    <n v="0"/>
    <n v="0"/>
    <n v="0"/>
    <x v="0"/>
    <n v="3.0756726523792355E-2"/>
    <x v="1"/>
    <n v="1.7131613942475341E-2"/>
    <x v="0"/>
    <n v="2.8951695786"/>
    <n v="1.8229707906769439E-2"/>
    <n v="1.8194082993478626E-2"/>
    <n v="2.6149667563200893E-3"/>
    <n v="0.74741255597723821"/>
    <n v="0.94160359434525442"/>
    <n v="1.3432654004296583"/>
    <n v="1.3625112581317015E-2"/>
    <n v="1.7131613942475341E-2"/>
    <n v="3.5125943670385493E-3"/>
    <n v="3.9038757656568154E-2"/>
    <n v="3.4269320890830901E-2"/>
    <n v="2.0809049749798716E-2"/>
    <n v="2.0644208309513891E-2"/>
    <n v="3.0756726523792355E-2"/>
    <n v="1.7131613942475341E-2"/>
    <n v="0"/>
    <n v="3.7742650208967693E-2"/>
    <n v="1.8852867681356991E-2"/>
    <n v="3"/>
    <n v="1.8889782527610699E-2"/>
    <n v="1.8852867681356991E-2"/>
    <n v="2.7096513886256638E-3"/>
    <x v="7"/>
    <n v="5"/>
    <x v="0"/>
    <x v="0"/>
    <x v="0"/>
    <x v="226"/>
    <x v="226"/>
  </r>
  <r>
    <x v="391"/>
    <s v="BLACK SEA BASS"/>
    <x v="0"/>
    <n v="4"/>
    <n v="7"/>
    <s v="03"/>
    <s v="NC"/>
    <s v="Brunswick"/>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227"/>
    <x v="227"/>
  </r>
  <r>
    <x v="392"/>
    <s v="BLACK SEA BASS"/>
    <x v="0"/>
    <n v="4"/>
    <n v="7"/>
    <s v="03"/>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228"/>
    <x v="228"/>
  </r>
  <r>
    <x v="393"/>
    <s v="BLACK SEA BASS"/>
    <x v="0"/>
    <n v="4"/>
    <n v="7"/>
    <s v="07"/>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229"/>
    <x v="229"/>
  </r>
  <r>
    <x v="394"/>
    <s v="BLACK SEA BASS"/>
    <x v="0"/>
    <n v="4"/>
    <n v="7"/>
    <s v="07"/>
    <s v="NC"/>
    <s v="Brunswick"/>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229"/>
    <x v="229"/>
  </r>
  <r>
    <x v="395"/>
    <s v="BLACK SEA BASS"/>
    <x v="0"/>
    <n v="4"/>
    <n v="7"/>
    <s v="09"/>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230"/>
    <x v="230"/>
  </r>
  <r>
    <x v="396"/>
    <s v="BLACK SEA BASS"/>
    <x v="0"/>
    <n v="4"/>
    <n v="7"/>
    <s v="09"/>
    <s v="NC"/>
    <s v="New Hanover"/>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231"/>
    <x v="231"/>
  </r>
  <r>
    <x v="397"/>
    <s v="BLACK SEA BASS"/>
    <x v="0"/>
    <n v="4"/>
    <n v="7"/>
    <s v="14"/>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232"/>
    <x v="232"/>
  </r>
  <r>
    <x v="398"/>
    <s v="BLACK SEA BASS"/>
    <x v="0"/>
    <n v="4"/>
    <n v="7"/>
    <s v="14"/>
    <s v="NC"/>
    <s v="New Hanover"/>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233"/>
    <x v="233"/>
  </r>
  <r>
    <x v="399"/>
    <s v="BLACK SEA BASS"/>
    <x v="0"/>
    <n v="4"/>
    <n v="7"/>
    <s v="14"/>
    <s v="NC"/>
    <s v="New Hanover"/>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233"/>
    <x v="233"/>
  </r>
  <r>
    <x v="400"/>
    <s v="BLACK SEA BASS"/>
    <x v="0"/>
    <n v="4"/>
    <n v="7"/>
    <s v="14"/>
    <s v="NC"/>
    <s v="New Hanover"/>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232"/>
    <x v="232"/>
  </r>
  <r>
    <x v="401"/>
    <s v="BLACK SEA BASS"/>
    <x v="0"/>
    <n v="4"/>
    <n v="7"/>
    <s v="26"/>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234"/>
    <x v="234"/>
  </r>
  <r>
    <x v="402"/>
    <s v="BLACK SEA BASS"/>
    <x v="0"/>
    <n v="4"/>
    <n v="7"/>
    <s v="28"/>
    <s v="NC"/>
    <s v="New Hanover"/>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6"/>
    <n v="25"/>
    <x v="0"/>
    <x v="0"/>
    <x v="0"/>
    <x v="235"/>
    <x v="235"/>
  </r>
  <r>
    <x v="403"/>
    <s v="BLACK SEA BASS"/>
    <x v="0"/>
    <n v="4"/>
    <n v="7"/>
    <s v="31"/>
    <s v="NC"/>
    <s v="Brunswick"/>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236"/>
    <x v="236"/>
  </r>
  <r>
    <x v="404"/>
    <s v="BLACK SEA BASS"/>
    <x v="0"/>
    <n v="4"/>
    <n v="8"/>
    <s v="05"/>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237"/>
    <x v="237"/>
  </r>
  <r>
    <x v="405"/>
    <s v="BLACK SEA BASS"/>
    <x v="0"/>
    <n v="4"/>
    <n v="8"/>
    <s v="07"/>
    <s v="NC"/>
    <s v="New Hanover"/>
    <s v="Charter"/>
    <s v="Federal"/>
    <s v="Offshore"/>
    <n v="6.3703371155999999"/>
    <x v="34"/>
    <n v="6.4332415326149466"/>
    <n v="6.401758561735595"/>
    <n v="86.83276663385827"/>
    <n v="13.630796150680606"/>
    <n v="8.8946532321520309"/>
    <n v="578.85428307915015"/>
    <x v="32"/>
    <n v="8.9477705465075257"/>
    <x v="37"/>
    <n v="8.9242397787728329"/>
    <x v="36"/>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8.9477705465075257"/>
    <n v="8.9242397787728329"/>
    <n v="9"/>
    <n v="9.0629044170149449"/>
    <n v="9.0314214461355942"/>
    <n v="5"/>
    <n v="3.1482970879351167E-2"/>
    <n v="3.1421446135594985E-2"/>
    <n v="4.5160856477094394E-3"/>
    <x v="3"/>
    <n v="20"/>
    <x v="0"/>
    <x v="0"/>
    <x v="0"/>
    <x v="238"/>
    <x v="238"/>
  </r>
  <r>
    <x v="406"/>
    <s v="BLACK SEA BASS"/>
    <x v="0"/>
    <n v="4"/>
    <n v="8"/>
    <s v="08"/>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239"/>
    <x v="239"/>
  </r>
  <r>
    <x v="407"/>
    <s v="BLACK SEA BASS"/>
    <x v="0"/>
    <n v="4"/>
    <n v="8"/>
    <s v="08"/>
    <s v="NC"/>
    <s v="Brunswick"/>
    <s v="Private"/>
    <s v="Federal"/>
    <s v="Offshore"/>
    <n v="3.0913535284"/>
    <x v="35"/>
    <n v="3.3429711964597844"/>
    <n v="3.2170393129423798"/>
    <n v="44.027446413385825"/>
    <n v="14.242125984268524"/>
    <n v="5.3670234876305356"/>
    <n v="1370.6724445495001"/>
    <x v="33"/>
    <n v="5.5794927450525149"/>
    <x v="38"/>
    <n v="5.4853696741137439"/>
    <x v="37"/>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5.5794927450525149"/>
    <n v="5.4853696741137439"/>
    <n v="4"/>
    <n v="4.2516176680597848"/>
    <n v="4.1256857845423802"/>
    <n v="20"/>
    <n v="0.12593188351740467"/>
    <n v="0.12568578454237994"/>
    <n v="1.8064342590837758E-2"/>
    <x v="0"/>
    <n v="30"/>
    <x v="0"/>
    <x v="0"/>
    <x v="0"/>
    <x v="240"/>
    <x v="240"/>
  </r>
  <r>
    <x v="408"/>
    <s v="BLACK SEA BASS"/>
    <x v="0"/>
    <n v="4"/>
    <n v="8"/>
    <s v="12"/>
    <s v="NC"/>
    <s v="New Hanover"/>
    <s v="Charter"/>
    <s v="Federal"/>
    <s v="Offshore"/>
    <n v="21.855458770999999"/>
    <x v="36"/>
    <n v="21.968686721626902"/>
    <n v="21.912017374044069"/>
    <n v="287.39067833464566"/>
    <n v="13.149606299547656"/>
    <n v="27.877329601024815"/>
    <n v="1098.7345657567917"/>
    <x v="34"/>
    <n v="27.972940766864706"/>
    <x v="39"/>
    <n v="27.930585384942258"/>
    <x v="38"/>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27.972940766864706"/>
    <n v="27.930585384942258"/>
    <n v="20"/>
    <n v="20.113227950626904"/>
    <n v="20.056558603044071"/>
    <n v="9"/>
    <n v="5.6669347582832097E-2"/>
    <n v="5.6558603044070968E-2"/>
    <n v="8.1289541658769917E-3"/>
    <x v="10"/>
    <n v="60"/>
    <x v="0"/>
    <x v="0"/>
    <x v="0"/>
    <x v="241"/>
    <x v="241"/>
  </r>
  <r>
    <x v="409"/>
    <s v="BLACK SEA BASS"/>
    <x v="0"/>
    <n v="4"/>
    <n v="8"/>
    <s v="22"/>
    <s v="NC"/>
    <s v="Brunswick"/>
    <s v="Private"/>
    <s v="State"/>
    <s v="Inshore"/>
    <n v="0"/>
    <x v="0"/>
    <n v="0.30194120167174154"/>
    <n v="0.15082294145085592"/>
    <n v="0"/>
    <n v="0"/>
    <n v="0"/>
    <n v="0"/>
    <x v="0"/>
    <n v="0.2549631089063753"/>
    <x v="1"/>
    <n v="0.1420154237798498"/>
    <x v="0"/>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0.2549631089063753"/>
    <n v="0.1420154237798498"/>
    <n v="0"/>
    <n v="0.30194120167174154"/>
    <n v="0.15082294145085592"/>
    <n v="24"/>
    <n v="0.15111826022088559"/>
    <n v="0.15082294145085592"/>
    <n v="2.167721110900531E-2"/>
    <x v="3"/>
    <n v="20"/>
    <x v="0"/>
    <x v="0"/>
    <x v="0"/>
    <x v="242"/>
    <x v="242"/>
  </r>
  <r>
    <x v="410"/>
    <s v="BLACK SEA BASS"/>
    <x v="0"/>
    <n v="4"/>
    <n v="8"/>
    <s v="25"/>
    <s v="NC"/>
    <s v="New Hanover"/>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0"/>
    <n v="30"/>
    <x v="0"/>
    <x v="0"/>
    <x v="0"/>
    <x v="243"/>
    <x v="243"/>
  </r>
  <r>
    <x v="411"/>
    <s v="BLACK SEA BASS"/>
    <x v="0"/>
    <n v="4"/>
    <n v="8"/>
    <s v="25"/>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244"/>
    <x v="244"/>
  </r>
  <r>
    <x v="412"/>
    <s v="BLACK SEA BASS"/>
    <x v="0"/>
    <n v="4"/>
    <n v="8"/>
    <s v="30"/>
    <s v="NC"/>
    <s v="New Hanover"/>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2"/>
    <n v="15"/>
    <x v="0"/>
    <x v="0"/>
    <x v="0"/>
    <x v="245"/>
    <x v="245"/>
  </r>
  <r>
    <x v="413"/>
    <s v="BLACK SEA BASS"/>
    <x v="0"/>
    <n v="5"/>
    <n v="9"/>
    <s v="05"/>
    <s v="NC"/>
    <s v="Brunswick"/>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246"/>
    <x v="246"/>
  </r>
  <r>
    <x v="414"/>
    <s v="BLACK SEA BASS"/>
    <x v="0"/>
    <n v="5"/>
    <n v="9"/>
    <s v="05"/>
    <s v="NC"/>
    <s v="Brunswick"/>
    <s v="Private"/>
    <s v="Federal"/>
    <s v="Offshore"/>
    <n v="8.0029646568999997"/>
    <x v="37"/>
    <n v="8.0029646568999997"/>
    <n v="8.0029646568999997"/>
    <n v="97.083208066929132"/>
    <n v="12.130905511775051"/>
    <n v="7.4984946929332157"/>
    <n v="1450.1244666578029"/>
    <x v="35"/>
    <n v="7.4984946929332157"/>
    <x v="40"/>
    <n v="7.4984946929332157"/>
    <x v="39"/>
    <n v="0"/>
    <n v="0"/>
    <n v="0"/>
    <n v="0"/>
    <n v="0.74741255597723821"/>
    <n v="0.94160359434525442"/>
    <n v="1.3432654004296583"/>
    <n v="0"/>
    <n v="0"/>
    <n v="0"/>
    <n v="0"/>
    <n v="0"/>
    <n v="0"/>
    <n v="0"/>
    <n v="7.4984946929332157"/>
    <n v="7.4984946929332157"/>
    <n v="8"/>
    <n v="8"/>
    <n v="8"/>
    <n v="0"/>
    <n v="0"/>
    <n v="0"/>
    <n v="0"/>
    <x v="1"/>
    <n v="10"/>
    <x v="0"/>
    <x v="0"/>
    <x v="0"/>
    <x v="246"/>
    <x v="246"/>
  </r>
  <r>
    <x v="415"/>
    <s v="BLACK SEA BASS"/>
    <x v="0"/>
    <n v="5"/>
    <n v="9"/>
    <s v="06"/>
    <s v="NC"/>
    <s v="Brunswick"/>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247"/>
    <x v="247"/>
  </r>
  <r>
    <x v="416"/>
    <s v="BLACK SEA BASS"/>
    <x v="0"/>
    <n v="5"/>
    <n v="9"/>
    <s v="06"/>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247"/>
    <x v="247"/>
  </r>
  <r>
    <x v="417"/>
    <s v="BLACK SEA BASS"/>
    <x v="0"/>
    <n v="5"/>
    <n v="9"/>
    <s v="10"/>
    <s v="NC"/>
    <s v="Brunswick"/>
    <s v="Private"/>
    <s v="State"/>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2"/>
    <n v="15"/>
    <x v="0"/>
    <x v="0"/>
    <x v="0"/>
    <x v="248"/>
    <x v="248"/>
  </r>
  <r>
    <x v="418"/>
    <s v="BLACK SEA BASS"/>
    <x v="0"/>
    <n v="5"/>
    <n v="9"/>
    <s v="28"/>
    <s v="NC"/>
    <s v="New Hanover"/>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0"/>
    <n v="30"/>
    <x v="0"/>
    <x v="0"/>
    <x v="0"/>
    <x v="249"/>
    <x v="249"/>
  </r>
  <r>
    <x v="419"/>
    <s v="BLACK SEA BASS"/>
    <x v="0"/>
    <n v="5"/>
    <n v="9"/>
    <s v="28"/>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6"/>
    <n v="25"/>
    <x v="0"/>
    <x v="0"/>
    <x v="0"/>
    <x v="250"/>
    <x v="250"/>
  </r>
  <r>
    <x v="420"/>
    <s v="BLACK SEA BASS"/>
    <x v="0"/>
    <n v="5"/>
    <n v="9"/>
    <s v="28"/>
    <s v="NC"/>
    <s v="New Hanover"/>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
    <n v="10"/>
    <x v="0"/>
    <x v="0"/>
    <x v="0"/>
    <x v="251"/>
    <x v="251"/>
  </r>
  <r>
    <x v="421"/>
    <s v="BLACK SEA BASS"/>
    <x v="0"/>
    <n v="5"/>
    <n v="9"/>
    <s v="28"/>
    <s v="NC"/>
    <s v="New Hanover"/>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252"/>
    <x v="252"/>
  </r>
  <r>
    <x v="422"/>
    <s v="BLACK SEA BASS"/>
    <x v="0"/>
    <n v="5"/>
    <n v="10"/>
    <s v="05"/>
    <s v="NC"/>
    <s v="Pender"/>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253"/>
    <x v="253"/>
  </r>
  <r>
    <x v="423"/>
    <s v="BLACK SEA BASS"/>
    <x v="0"/>
    <n v="5"/>
    <n v="10"/>
    <s v="06"/>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254"/>
    <x v="254"/>
  </r>
  <r>
    <x v="424"/>
    <s v="BLACK SEA BASS"/>
    <x v="0"/>
    <n v="5"/>
    <n v="10"/>
    <s v="06"/>
    <s v="NC"/>
    <s v="Brunswick"/>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164"/>
    <x v="164"/>
  </r>
  <r>
    <x v="425"/>
    <s v="BLACK SEA BASS"/>
    <x v="0"/>
    <n v="5"/>
    <n v="10"/>
    <s v="09"/>
    <s v="NC"/>
    <s v="New Hanov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55"/>
    <x v="255"/>
  </r>
  <r>
    <x v="426"/>
    <s v="BLACK SEA BASS"/>
    <x v="0"/>
    <n v="5"/>
    <n v="10"/>
    <s v="14"/>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256"/>
    <x v="256"/>
  </r>
  <r>
    <x v="427"/>
    <s v="BLACK SEA BASS"/>
    <x v="0"/>
    <n v="5"/>
    <n v="10"/>
    <s v="20"/>
    <s v="NC"/>
    <s v="Pender"/>
    <s v="Shore"/>
    <s v="Inland"/>
    <s v="Inshore"/>
    <n v="0"/>
    <x v="0"/>
    <n v="2.5270692203935227E-2"/>
    <n v="1.2622987885039705E-2"/>
    <n v="0"/>
    <n v="0"/>
    <n v="0"/>
    <n v="0"/>
    <x v="0"/>
    <n v="2.1338903776160042E-2"/>
    <x v="1"/>
    <n v="1.1885850763929987E-2"/>
    <x v="1"/>
    <n v="2.0086580086999999"/>
    <n v="1.264770431889552E-2"/>
    <n v="1.2622987885039705E-2"/>
    <n v="1.8142543208493386E-3"/>
    <n v="0.74741255597723821"/>
    <n v="0.94160359434525442"/>
    <n v="1.3432654004296583"/>
    <n v="9.453053012230055E-3"/>
    <n v="1.1885850763929987E-2"/>
    <n v="2.4370250567769245E-3"/>
    <n v="2.7084946524784565E-2"/>
    <n v="2.3775928832936968E-2"/>
    <n v="1.4437242205889043E-2"/>
    <n v="1.4322875820706911E-2"/>
    <n v="2.1338903776160042E-2"/>
    <n v="1.1885850763929987E-2"/>
    <n v="0"/>
    <n v="2.516176680597846E-2"/>
    <n v="1.2568578454237993E-2"/>
    <n v="2"/>
    <n v="1.2593188351740467E-2"/>
    <n v="1.2568578454237993E-2"/>
    <n v="1.8064342590837759E-3"/>
    <x v="7"/>
    <n v="5"/>
    <x v="0"/>
    <x v="0"/>
    <x v="0"/>
    <x v="257"/>
    <x v="257"/>
  </r>
  <r>
    <x v="428"/>
    <s v="BLACK SEA BASS"/>
    <x v="0"/>
    <n v="5"/>
    <n v="10"/>
    <s v="25"/>
    <s v="NC"/>
    <s v="Brunswick"/>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258"/>
    <x v="258"/>
  </r>
  <r>
    <x v="429"/>
    <s v="BLACK SEA BASS"/>
    <x v="0"/>
    <n v="5"/>
    <n v="10"/>
    <s v="26"/>
    <s v="NC"/>
    <s v="New Hanover"/>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259"/>
    <x v="259"/>
  </r>
  <r>
    <x v="430"/>
    <s v="BLACK SEA BASS"/>
    <x v="0"/>
    <n v="5"/>
    <n v="10"/>
    <s v="26"/>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260"/>
    <x v="260"/>
  </r>
  <r>
    <x v="431"/>
    <s v="BLACK SEA BASS"/>
    <x v="0"/>
    <n v="5"/>
    <n v="10"/>
    <s v="27"/>
    <s v="NC"/>
    <s v="Brunswick"/>
    <s v="Private"/>
    <s v="State"/>
    <s v="Inshore"/>
    <n v="1.0018396889000001"/>
    <x v="38"/>
    <n v="1.0018396889000001"/>
    <n v="1.0018396889000001"/>
    <n v="14.909267811417322"/>
    <n v="14.881889764007454"/>
    <n v="2.0982445196333437"/>
    <n v="1542.5074338301044"/>
    <x v="36"/>
    <n v="2.0982445196333437"/>
    <x v="41"/>
    <n v="2.0982445196333437"/>
    <x v="40"/>
    <n v="0"/>
    <n v="0"/>
    <n v="0"/>
    <n v="0"/>
    <n v="0.74741255597723821"/>
    <n v="0.94160359434525442"/>
    <n v="1.3432654004296583"/>
    <n v="0"/>
    <n v="0"/>
    <n v="0"/>
    <n v="0"/>
    <n v="0"/>
    <n v="0"/>
    <n v="0"/>
    <n v="2.0982445196333437"/>
    <n v="2.0982445196333437"/>
    <n v="1"/>
    <n v="1"/>
    <n v="1"/>
    <n v="0"/>
    <n v="0"/>
    <n v="0"/>
    <n v="0"/>
    <x v="1"/>
    <n v="10"/>
    <x v="0"/>
    <x v="0"/>
    <x v="0"/>
    <x v="261"/>
    <x v="261"/>
  </r>
  <r>
    <x v="432"/>
    <s v="BLACK SEA BASS"/>
    <x v="0"/>
    <n v="6"/>
    <n v="11"/>
    <s v="15"/>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262"/>
    <x v="262"/>
  </r>
  <r>
    <x v="433"/>
    <s v="BLACK SEA BASS"/>
    <x v="0"/>
    <n v="6"/>
    <n v="11"/>
    <s v="15"/>
    <s v="NC"/>
    <s v="New Hanover"/>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262"/>
    <x v="262"/>
  </r>
  <r>
    <x v="434"/>
    <s v="BLACK SEA BASS"/>
    <x v="0"/>
    <n v="6"/>
    <n v="11"/>
    <s v="17"/>
    <s v="NC"/>
    <s v="Pender"/>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263"/>
    <x v="263"/>
  </r>
  <r>
    <x v="435"/>
    <s v="BLACK SEA BASS"/>
    <x v="1"/>
    <n v="3"/>
    <n v="6"/>
    <s v="01"/>
    <s v="NC"/>
    <s v="New Hanover"/>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264"/>
    <x v="264"/>
  </r>
  <r>
    <x v="436"/>
    <s v="BLACK SEA BASS"/>
    <x v="1"/>
    <n v="3"/>
    <n v="6"/>
    <s v="01"/>
    <s v="NC"/>
    <s v="New Hanover"/>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8"/>
    <n v="80"/>
    <x v="0"/>
    <x v="0"/>
    <x v="0"/>
    <x v="264"/>
    <x v="264"/>
  </r>
  <r>
    <x v="437"/>
    <s v="BLACK SEA BASS"/>
    <x v="1"/>
    <n v="3"/>
    <n v="6"/>
    <s v="02"/>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65"/>
    <x v="265"/>
  </r>
  <r>
    <x v="438"/>
    <s v="BLACK SEA BASS"/>
    <x v="1"/>
    <n v="3"/>
    <n v="6"/>
    <s v="02"/>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266"/>
    <x v="266"/>
  </r>
  <r>
    <x v="439"/>
    <s v="BLACK SEA BASS"/>
    <x v="1"/>
    <n v="3"/>
    <n v="6"/>
    <s v="02"/>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266"/>
    <x v="266"/>
  </r>
  <r>
    <x v="440"/>
    <s v="BLACK SEA BASS"/>
    <x v="1"/>
    <n v="3"/>
    <n v="6"/>
    <s v="08"/>
    <s v="NC"/>
    <s v="New Hanover"/>
    <s v="Charter"/>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267"/>
    <x v="267"/>
  </r>
  <r>
    <x v="441"/>
    <s v="BLACK SEA BASS"/>
    <x v="1"/>
    <n v="3"/>
    <n v="6"/>
    <s v="08"/>
    <s v="NC"/>
    <s v="New Hanover"/>
    <s v="Charter"/>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268"/>
    <x v="268"/>
  </r>
  <r>
    <x v="442"/>
    <s v="BLACK SEA BASS"/>
    <x v="1"/>
    <n v="3"/>
    <n v="6"/>
    <s v="08"/>
    <s v="NC"/>
    <s v="New Hanover"/>
    <s v="Charter"/>
    <s v="Federal"/>
    <s v="Offshore"/>
    <n v="1.0483298933"/>
    <x v="39"/>
    <n v="1.0483298933"/>
    <n v="1.0483298933"/>
    <n v="16.880587652362205"/>
    <n v="16.102362205111227"/>
    <n v="2.5422889778767663"/>
    <n v="46.312956709088553"/>
    <x v="37"/>
    <n v="2.5422889778767663"/>
    <x v="42"/>
    <n v="2.5422889778767663"/>
    <x v="41"/>
    <n v="0"/>
    <n v="0"/>
    <n v="0"/>
    <n v="0"/>
    <n v="0.74741255597723821"/>
    <n v="0.94160359434525442"/>
    <n v="1.3432654004296583"/>
    <n v="0"/>
    <n v="0"/>
    <n v="0"/>
    <n v="0"/>
    <n v="0"/>
    <n v="0"/>
    <n v="0"/>
    <n v="2.5422889778767663"/>
    <n v="2.5422889778767663"/>
    <n v="1"/>
    <n v="1"/>
    <n v="1"/>
    <n v="0"/>
    <n v="0"/>
    <n v="0"/>
    <n v="0"/>
    <x v="7"/>
    <n v="5"/>
    <x v="0"/>
    <x v="0"/>
    <x v="0"/>
    <x v="268"/>
    <x v="268"/>
  </r>
  <r>
    <x v="443"/>
    <s v="BLACK SEA BASS"/>
    <x v="1"/>
    <n v="3"/>
    <n v="6"/>
    <s v="09"/>
    <s v="NC"/>
    <s v="New Hanover"/>
    <s v="Charter"/>
    <s v="Federal"/>
    <s v="Offshore"/>
    <n v="0.18451824450000001"/>
    <x v="40"/>
    <n v="0.18451824450000001"/>
    <n v="0.18451824450000001"/>
    <n v="2.9711796064566927"/>
    <n v="16.102362205471191"/>
    <n v="0.44747240567560692"/>
    <n v="117.26223444467543"/>
    <x v="38"/>
    <n v="0.44747240567560692"/>
    <x v="43"/>
    <n v="0.44747240567560692"/>
    <x v="42"/>
    <n v="0"/>
    <n v="0"/>
    <n v="0"/>
    <n v="0"/>
    <n v="0.74741255597723821"/>
    <n v="0.94160359434525442"/>
    <n v="1.3432654004296583"/>
    <n v="0"/>
    <n v="0"/>
    <n v="0"/>
    <n v="0"/>
    <n v="0"/>
    <n v="0"/>
    <n v="0"/>
    <n v="0.44747240567560692"/>
    <n v="0.44747240567560692"/>
    <n v="1"/>
    <n v="1"/>
    <n v="1"/>
    <n v="0"/>
    <n v="0"/>
    <n v="0"/>
    <n v="0"/>
    <x v="0"/>
    <n v="30"/>
    <x v="0"/>
    <x v="0"/>
    <x v="0"/>
    <x v="269"/>
    <x v="269"/>
  </r>
  <r>
    <x v="444"/>
    <s v="BLACK SEA BASS"/>
    <x v="1"/>
    <n v="3"/>
    <n v="6"/>
    <s v="27"/>
    <s v="NC"/>
    <s v="New Hanover"/>
    <s v="Charter"/>
    <s v="Federal"/>
    <s v="Offshore"/>
    <n v="31.092036526000001"/>
    <x v="41"/>
    <n v="32.979169036448383"/>
    <n v="32.034679910067851"/>
    <n v="441.96305547244089"/>
    <n v="14.214670534780165"/>
    <n v="50.868501046435149"/>
    <n v="1230.3437299950426"/>
    <x v="39"/>
    <n v="52.462020477099998"/>
    <x v="44"/>
    <n v="51.756097445059211"/>
    <x v="43"/>
    <n v="150"/>
    <n v="0.94448912638053495"/>
    <n v="0.94264338406784953"/>
    <n v="0.1354825694312832"/>
    <n v="0.74741255597723821"/>
    <n v="0.94160359434525442"/>
    <n v="1.3432654004296583"/>
    <n v="0.70592303204078444"/>
    <n v="0.88759639862406126"/>
    <n v="0.1819890478783516"/>
    <n v="2.0226150798796678"/>
    <n v="1.7755084785431974"/>
    <n v="1.0781259534991328"/>
    <n v="1.0695854465024128"/>
    <n v="52.462020477099998"/>
    <n v="51.756097445059211"/>
    <n v="30"/>
    <n v="31.887132510448385"/>
    <n v="30.94264338406785"/>
    <n v="150"/>
    <n v="0.94448912638053495"/>
    <n v="0.94264338406784953"/>
    <n v="0.1354825694312832"/>
    <x v="14"/>
    <n v="180"/>
    <x v="0"/>
    <x v="0"/>
    <x v="0"/>
    <x v="270"/>
    <x v="270"/>
  </r>
  <r>
    <x v="445"/>
    <s v="BLACK SEA BASS"/>
    <x v="1"/>
    <n v="3"/>
    <n v="6"/>
    <s v="30"/>
    <s v="NC"/>
    <s v="New Hanover"/>
    <s v="Charter"/>
    <s v="Federal"/>
    <s v="Offshore"/>
    <n v="5.8059363974"/>
    <x v="42"/>
    <n v="5.9317452314298924"/>
    <n v="5.8687792896711901"/>
    <n v="82.517442500000001"/>
    <n v="14.212598425458598"/>
    <n v="9.3599259409941133"/>
    <n v="1482.39648578882"/>
    <x v="40"/>
    <n v="9.4782931728969935"/>
    <x v="45"/>
    <n v="9.431231637427608"/>
    <x v="44"/>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9.466160569705103"/>
    <n v="9.4190990342357175"/>
    <n v="16"/>
    <n v="16.12580883402989"/>
    <n v="16.062842892271188"/>
    <n v="10"/>
    <n v="6.2965941758702335E-2"/>
    <n v="6.2842892271189971E-2"/>
    <n v="9.0321712954188789E-3"/>
    <x v="2"/>
    <n v="15"/>
    <x v="1"/>
    <x v="1"/>
    <x v="1"/>
    <x v="271"/>
    <x v="271"/>
  </r>
  <r>
    <x v="446"/>
    <s v="BLACK SEA BASS"/>
    <x v="1"/>
    <n v="4"/>
    <n v="7"/>
    <s v="18"/>
    <s v="NC"/>
    <s v="Brunswick"/>
    <s v="Charter"/>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272"/>
    <x v="272"/>
  </r>
  <r>
    <x v="447"/>
    <s v="BLACK SEA BASS"/>
    <x v="1"/>
    <n v="4"/>
    <n v="7"/>
    <s v="22"/>
    <s v="NC"/>
    <s v="New Hanover"/>
    <s v="Charter"/>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273"/>
    <x v="273"/>
  </r>
  <r>
    <x v="448"/>
    <s v="BLACK SEA BASS"/>
    <x v="1"/>
    <n v="4"/>
    <n v="7"/>
    <s v="22"/>
    <s v="NC"/>
    <s v="New Hanover"/>
    <s v="Charter"/>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274"/>
    <x v="274"/>
  </r>
  <r>
    <x v="449"/>
    <s v="BLACK SEA BASS"/>
    <x v="1"/>
    <n v="4"/>
    <n v="7"/>
    <s v="23"/>
    <s v="NC"/>
    <s v="New Hanover"/>
    <s v="Charter"/>
    <s v="Federal"/>
    <s v="Offshore"/>
    <n v="7"/>
    <x v="43"/>
    <n v="7.1006470672239139"/>
    <n v="7.0502743138169519"/>
    <n v="95.70866141732283"/>
    <n v="13.672665916760405"/>
    <n v="8.8184904873951027"/>
    <n v="110.36598459537579"/>
    <x v="41"/>
    <n v="8.9034781903638951"/>
    <x v="46"/>
    <n v="8.8658289619883863"/>
    <x v="45"/>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9034781903638951"/>
    <n v="8.8658289619883863"/>
    <n v="7"/>
    <n v="7.1006470672239139"/>
    <n v="7.0502743138169519"/>
    <n v="8"/>
    <n v="5.0372753406961866E-2"/>
    <n v="5.0274313816951972E-2"/>
    <n v="7.2257370363351036E-3"/>
    <x v="13"/>
    <n v="125"/>
    <x v="0"/>
    <x v="0"/>
    <x v="0"/>
    <x v="275"/>
    <x v="275"/>
  </r>
  <r>
    <x v="450"/>
    <s v="BLACK SEA BASS"/>
    <x v="1"/>
    <n v="4"/>
    <n v="7"/>
    <s v="23"/>
    <s v="NC"/>
    <s v="New Hanover"/>
    <s v="Charter"/>
    <s v="State"/>
    <s v="Inshore"/>
    <n v="0"/>
    <x v="0"/>
    <n v="0.75485300417935375"/>
    <n v="0.37705735362713977"/>
    <n v="0"/>
    <n v="0"/>
    <n v="0"/>
    <n v="0"/>
    <x v="0"/>
    <n v="0.63740777226593825"/>
    <x v="0"/>
    <n v="0.35503855944962448"/>
    <x v="0"/>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0.63740777226593825"/>
    <n v="0.35503855944962448"/>
    <n v="0"/>
    <n v="0.75485300417935375"/>
    <n v="0.37705735362713977"/>
    <n v="60"/>
    <n v="0.37779565055221398"/>
    <n v="0.37705735362713977"/>
    <n v="5.419302777251328E-2"/>
    <x v="9"/>
    <n v="45"/>
    <x v="0"/>
    <x v="0"/>
    <x v="0"/>
    <x v="276"/>
    <x v="276"/>
  </r>
  <r>
    <x v="451"/>
    <s v="BLACK SEA BASS"/>
    <x v="1"/>
    <n v="4"/>
    <n v="7"/>
    <s v="31"/>
    <s v="NC"/>
    <s v="New Hanover"/>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277"/>
    <x v="277"/>
  </r>
  <r>
    <x v="452"/>
    <s v="BLACK SEA BASS"/>
    <x v="1"/>
    <n v="4"/>
    <n v="8"/>
    <s v="07"/>
    <s v="NC"/>
    <s v="Brunswick"/>
    <s v="Charter"/>
    <s v="Federal"/>
    <s v="Offshore"/>
    <n v="1"/>
    <x v="44"/>
    <n v="1.5032353361195692"/>
    <n v="1.25137156908476"/>
    <n v="12.440944881889763"/>
    <n v="12.440944881889763"/>
    <n v="0.88184904873951031"/>
    <n v="55.933833730933344"/>
    <x v="12"/>
    <n v="1.3067875635834691"/>
    <x v="47"/>
    <n v="1.1185414217059266"/>
    <x v="46"/>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1.3067875635834691"/>
    <n v="1.1185414217059266"/>
    <n v="1"/>
    <n v="1.5032353361195692"/>
    <n v="1.25137156908476"/>
    <n v="40"/>
    <n v="0.25186376703480934"/>
    <n v="0.25137156908475988"/>
    <n v="3.6128685181675516E-2"/>
    <x v="10"/>
    <n v="60"/>
    <x v="0"/>
    <x v="0"/>
    <x v="0"/>
    <x v="278"/>
    <x v="278"/>
  </r>
  <r>
    <x v="453"/>
    <s v="BLACK SEA BASS"/>
    <x v="1"/>
    <n v="4"/>
    <n v="8"/>
    <s v="14"/>
    <s v="NC"/>
    <s v="New Hanover"/>
    <s v="Charter"/>
    <s v="Federal"/>
    <s v="Offshore"/>
    <n v="3.3756881155"/>
    <x v="45"/>
    <n v="3.4385925325149462"/>
    <n v="3.4071095616355951"/>
    <n v="48.393723062992123"/>
    <n v="14.335958005357419"/>
    <n v="5.5319746652704938"/>
    <n v="789.27550330612587"/>
    <x v="42"/>
    <n v="5.5850919796259886"/>
    <x v="48"/>
    <n v="5.5615612118912958"/>
    <x v="47"/>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5850919796259886"/>
    <n v="5.5615612118912958"/>
    <n v="15"/>
    <n v="15.062904417014945"/>
    <n v="15.031421446135594"/>
    <n v="5"/>
    <n v="3.1482970879351167E-2"/>
    <n v="3.1421446135594985E-2"/>
    <n v="4.5160856477094394E-3"/>
    <x v="6"/>
    <n v="25"/>
    <x v="0"/>
    <x v="0"/>
    <x v="0"/>
    <x v="279"/>
    <x v="279"/>
  </r>
  <r>
    <x v="454"/>
    <s v="BLACK SEA BASS"/>
    <x v="1"/>
    <n v="4"/>
    <n v="8"/>
    <s v="14"/>
    <s v="NC"/>
    <s v="New Hanover"/>
    <s v="Charter"/>
    <s v="State"/>
    <s v="Inshore"/>
    <n v="0.52946255440000001"/>
    <x v="46"/>
    <n v="0.6552713884298923"/>
    <n v="0.59230544667119001"/>
    <n v="7.0872940350393696"/>
    <n v="13.385826771207391"/>
    <n v="0.64199581862455046"/>
    <n v="56.505262349239374"/>
    <x v="43"/>
    <n v="0.74823044733554023"/>
    <x v="49"/>
    <n v="0.7011689118661546"/>
    <x v="48"/>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74823044733554023"/>
    <n v="0.7011689118661546"/>
    <n v="1"/>
    <n v="1.1258088340298922"/>
    <n v="1.0628428922711899"/>
    <n v="10"/>
    <n v="6.2965941758702335E-2"/>
    <n v="6.2842892271189971E-2"/>
    <n v="9.0321712954188789E-3"/>
    <x v="5"/>
    <n v="40"/>
    <x v="0"/>
    <x v="0"/>
    <x v="0"/>
    <x v="280"/>
    <x v="280"/>
  </r>
  <r>
    <x v="455"/>
    <s v="BLACK SEA BASS"/>
    <x v="1"/>
    <n v="4"/>
    <n v="8"/>
    <s v="16"/>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281"/>
    <x v="281"/>
  </r>
  <r>
    <x v="456"/>
    <s v="BLACK SEA BASS"/>
    <x v="1"/>
    <n v="4"/>
    <n v="8"/>
    <s v="17"/>
    <s v="NC"/>
    <s v="Brunswick"/>
    <s v="Charter"/>
    <s v="Federal"/>
    <s v="Offshore"/>
    <n v="4.9754459437999996"/>
    <x v="47"/>
    <n v="5.5038430467255468"/>
    <n v="5.2393860913389974"/>
    <n v="70.811957035433068"/>
    <n v="14.232283464695909"/>
    <n v="7.8153987356533365"/>
    <n v="138.22237611405799"/>
    <x v="44"/>
    <n v="8.2615841762394933"/>
    <x v="50"/>
    <n v="8.0639257272680744"/>
    <x v="49"/>
    <n v="42"/>
    <n v="0.26445695538654979"/>
    <n v="0.26394014753899786"/>
    <n v="3.7935119440759293E-2"/>
    <n v="0.74741255597723821"/>
    <n v="0.94160359434525442"/>
    <n v="1.3432654004296583"/>
    <n v="0.19765844897141963"/>
    <n v="0.24852699161473715"/>
    <n v="5.0956933405938445E-2"/>
    <n v="0.56633222236630698"/>
    <n v="0.49714237399209521"/>
    <n v="0.30187526697975714"/>
    <n v="0.29948392502067561"/>
    <n v="8.2615841762394933"/>
    <n v="8.0639257272680744"/>
    <n v="4"/>
    <n v="4.5283971029255472"/>
    <n v="4.2639401475389977"/>
    <n v="42"/>
    <n v="0.26445695538654979"/>
    <n v="0.26394014753899786"/>
    <n v="3.7935119440759293E-2"/>
    <x v="13"/>
    <n v="125"/>
    <x v="0"/>
    <x v="0"/>
    <x v="0"/>
    <x v="282"/>
    <x v="282"/>
  </r>
  <r>
    <x v="457"/>
    <s v="BLACK SEA BASS"/>
    <x v="1"/>
    <n v="4"/>
    <n v="8"/>
    <s v="31"/>
    <s v="NC"/>
    <s v="New Hanover"/>
    <s v="Charter"/>
    <s v="Federal"/>
    <s v="Offshore"/>
    <n v="14.804223422"/>
    <x v="48"/>
    <n v="15.219392574298645"/>
    <n v="15.011604966494927"/>
    <n v="209.14365503543303"/>
    <n v="14.12729658785293"/>
    <n v="21.486502854313883"/>
    <n v="1248.8748707093666"/>
    <x v="45"/>
    <n v="21.837077129060148"/>
    <x v="51"/>
    <n v="21.681774062011176"/>
    <x v="50"/>
    <n v="33"/>
    <n v="0.20778760780371769"/>
    <n v="0.20738154449492688"/>
    <n v="2.9806165274882303E-2"/>
    <n v="0.74741255597723821"/>
    <n v="0.94160359434525442"/>
    <n v="1.3432654004296583"/>
    <n v="0.15530306704897257"/>
    <n v="0.19527120769729345"/>
    <n v="4.0037590533237355E-2"/>
    <n v="0.44497531757352687"/>
    <n v="0.39061186527950337"/>
    <n v="0.23718770976980919"/>
    <n v="0.2353087982305308"/>
    <n v="21.837077129060148"/>
    <n v="21.681774062011176"/>
    <n v="23"/>
    <n v="23.415169152298642"/>
    <n v="23.207381544494925"/>
    <n v="33"/>
    <n v="0.20778760780371769"/>
    <n v="0.20738154449492688"/>
    <n v="2.9806165274882303E-2"/>
    <x v="16"/>
    <n v="90"/>
    <x v="0"/>
    <x v="0"/>
    <x v="0"/>
    <x v="283"/>
    <x v="283"/>
  </r>
  <r>
    <x v="458"/>
    <s v="BLACK SEA BASS"/>
    <x v="1"/>
    <n v="4"/>
    <n v="8"/>
    <s v="31"/>
    <s v="NC"/>
    <s v="New Hanover"/>
    <s v="Charter"/>
    <s v="Federal"/>
    <s v="Offshore"/>
    <n v="14.693938599999999"/>
    <x v="49"/>
    <n v="14.945556268059784"/>
    <n v="14.819624384542379"/>
    <n v="208.49194769291339"/>
    <n v="14.188976377845583"/>
    <n v="24.295942081212697"/>
    <n v="804.17369221793149"/>
    <x v="46"/>
    <n v="24.508411338634676"/>
    <x v="52"/>
    <n v="24.414288267695905"/>
    <x v="51"/>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24.508411338634676"/>
    <n v="24.414288267695905"/>
    <n v="13"/>
    <n v="13.251617668059785"/>
    <n v="13.12568578454238"/>
    <n v="20"/>
    <n v="0.12593188351740467"/>
    <n v="0.12568578454237994"/>
    <n v="1.8064342590837758E-2"/>
    <x v="8"/>
    <n v="80"/>
    <x v="0"/>
    <x v="0"/>
    <x v="0"/>
    <x v="284"/>
    <x v="284"/>
  </r>
  <r>
    <x v="459"/>
    <s v="BLACK SEA BASS"/>
    <x v="1"/>
    <n v="4"/>
    <n v="8"/>
    <s v="31"/>
    <s v="NC"/>
    <s v="New Hanover"/>
    <s v="Charter"/>
    <s v="Federal"/>
    <s v="Offshore"/>
    <n v="2.6009774254"/>
    <x v="50"/>
    <n v="2.6638818424149462"/>
    <n v="2.632398871535595"/>
    <n v="35.000554488188975"/>
    <n v="13.456692913359792"/>
    <n v="3.0964537822803324"/>
    <n v="489.92735709636065"/>
    <x v="47"/>
    <n v="3.1495710966358272"/>
    <x v="53"/>
    <n v="3.1260403289011345"/>
    <x v="52"/>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3.1495710966358272"/>
    <n v="3.1260403289011345"/>
    <n v="11"/>
    <n v="11.062904417014945"/>
    <n v="11.031421446135594"/>
    <n v="5"/>
    <n v="3.1482970879351167E-2"/>
    <n v="3.1421446135594985E-2"/>
    <n v="4.5160856477094394E-3"/>
    <x v="0"/>
    <n v="30"/>
    <x v="0"/>
    <x v="0"/>
    <x v="0"/>
    <x v="285"/>
    <x v="285"/>
  </r>
  <r>
    <x v="460"/>
    <s v="BLACK SEA BASS"/>
    <x v="1"/>
    <n v="5"/>
    <n v="9"/>
    <s v="04"/>
    <s v="NC"/>
    <s v="Brunswick"/>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286"/>
    <x v="286"/>
  </r>
  <r>
    <x v="461"/>
    <s v="BLACK SEA BASS"/>
    <x v="1"/>
    <n v="5"/>
    <n v="9"/>
    <s v="26"/>
    <s v="NC"/>
    <s v="Onslow"/>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87"/>
    <x v="287"/>
  </r>
  <r>
    <x v="462"/>
    <s v="BLACK SEA BASS"/>
    <x v="1"/>
    <n v="5"/>
    <n v="9"/>
    <s v="26"/>
    <s v="NC"/>
    <s v="Onslow"/>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287"/>
    <x v="287"/>
  </r>
  <r>
    <x v="463"/>
    <s v="BLACK SEA BASS"/>
    <x v="1"/>
    <n v="5"/>
    <n v="9"/>
    <s v="28"/>
    <s v="NC"/>
    <s v="Pend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88"/>
    <x v="288"/>
  </r>
  <r>
    <x v="464"/>
    <s v="BLACK SEA BASS"/>
    <x v="1"/>
    <n v="5"/>
    <n v="10"/>
    <s v="23"/>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89"/>
    <x v="289"/>
  </r>
  <r>
    <x v="465"/>
    <s v="BLACK SEA BASS"/>
    <x v="1"/>
    <n v="5"/>
    <n v="10"/>
    <s v="23"/>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290"/>
    <x v="290"/>
  </r>
  <r>
    <x v="466"/>
    <s v="BLACK SEA BASS"/>
    <x v="1"/>
    <n v="6"/>
    <n v="11"/>
    <s v="05"/>
    <s v="NC"/>
    <s v="Pend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291"/>
    <x v="291"/>
  </r>
  <r>
    <x v="467"/>
    <s v="BLACK SEA BASS"/>
    <x v="1"/>
    <n v="6"/>
    <n v="11"/>
    <s v="12"/>
    <s v="NC"/>
    <s v="New Hanover"/>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292"/>
    <x v="292"/>
  </r>
  <r>
    <x v="468"/>
    <s v="BLACK SEA BASS"/>
    <x v="1"/>
    <n v="6"/>
    <n v="11"/>
    <s v="12"/>
    <s v="NC"/>
    <s v="New Hanover"/>
    <s v="Private"/>
    <s v="Federal"/>
    <s v="Offshore"/>
    <n v="0"/>
    <x v="0"/>
    <n v="0.61646328674647233"/>
    <n v="0.30793017212883084"/>
    <n v="0"/>
    <n v="0"/>
    <n v="0"/>
    <n v="0"/>
    <x v="0"/>
    <n v="0.52054968068384955"/>
    <x v="4"/>
    <n v="0.28994815688386"/>
    <x v="0"/>
    <n v="49"/>
    <n v="0.30853311461764144"/>
    <n v="0.30793017212883084"/>
    <n v="4.4257639347552509E-2"/>
    <n v="0.74741255597723821"/>
    <n v="0.94160359434525442"/>
    <n v="1.3432654004296583"/>
    <n v="0.23060152379998958"/>
    <n v="0.28994815688386"/>
    <n v="5.9449755640261517E-2"/>
    <n v="0.66072092609402489"/>
    <n v="0.57999943632411111"/>
    <n v="0.35218781147638334"/>
    <n v="0.3493979125241215"/>
    <n v="0.52054968068384955"/>
    <n v="0.28994815688386"/>
    <n v="0"/>
    <n v="0.61646328674647233"/>
    <n v="0.30793017212883084"/>
    <n v="49"/>
    <n v="0.30853311461764144"/>
    <n v="0.30793017212883084"/>
    <n v="4.4257639347552509E-2"/>
    <x v="3"/>
    <n v="20"/>
    <x v="0"/>
    <x v="0"/>
    <x v="0"/>
    <x v="292"/>
    <x v="292"/>
  </r>
  <r>
    <x v="469"/>
    <s v="BLACK SEA BASS"/>
    <x v="1"/>
    <n v="6"/>
    <n v="11"/>
    <s v="30"/>
    <s v="NC"/>
    <s v="New Hanover"/>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293"/>
    <x v="293"/>
  </r>
  <r>
    <x v="470"/>
    <s v="BLACK SEA BASS"/>
    <x v="1"/>
    <n v="6"/>
    <n v="12"/>
    <s v="14"/>
    <s v="NC"/>
    <s v="New Hanover"/>
    <s v="Charter"/>
    <s v="Federal"/>
    <s v="Offshore"/>
    <n v="4.7262215707999999"/>
    <x v="51"/>
    <n v="4.9400965886508175"/>
    <n v="4.8330544876610233"/>
    <n v="67.125371326771656"/>
    <n v="14.202755905794204"/>
    <n v="6.9029419315408669"/>
    <n v="19.206317006636247"/>
    <x v="48"/>
    <n v="7.0835408003495495"/>
    <x v="54"/>
    <n v="7.0035361900515936"/>
    <x v="53"/>
    <n v="17"/>
    <n v="0.10704210098979397"/>
    <n v="0.10683291686102295"/>
    <n v="1.5354691202212094E-2"/>
    <n v="0.74741255597723821"/>
    <n v="0.94160359434525442"/>
    <n v="1.3432654004296583"/>
    <n v="8.0004610297955567E-2"/>
    <n v="0.10059425851072694"/>
    <n v="2.0625425426213179E-2"/>
    <n v="0.229229709053029"/>
    <n v="0.20122429423489568"/>
    <n v="0.12218760806323505"/>
    <n v="0.12121968393694012"/>
    <n v="7.0835408003495495"/>
    <n v="7.0035361900515936"/>
    <n v="4"/>
    <n v="4.2138750178508175"/>
    <n v="4.1068329168610234"/>
    <n v="17"/>
    <n v="0.10704210098979397"/>
    <n v="0.10683291686102295"/>
    <n v="1.5354691202212094E-2"/>
    <x v="9"/>
    <n v="45"/>
    <x v="0"/>
    <x v="0"/>
    <x v="0"/>
    <x v="294"/>
    <x v="294"/>
  </r>
  <r>
    <x v="471"/>
    <s v="BLACK SEA BASS"/>
    <x v="1"/>
    <n v="6"/>
    <n v="12"/>
    <s v="18"/>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295"/>
    <x v="295"/>
  </r>
  <r>
    <x v="472"/>
    <s v="BLACK SEA BASS"/>
    <x v="1"/>
    <n v="6"/>
    <n v="12"/>
    <s v="18"/>
    <s v="NC"/>
    <s v="Brunswick"/>
    <s v="Private"/>
    <s v="Federal"/>
    <s v="Offshore"/>
    <n v="15"/>
    <x v="52"/>
    <n v="16.320992757313867"/>
    <n v="15.659850368847495"/>
    <n v="236.72175201968503"/>
    <n v="15.781450134645668"/>
    <n v="29.872636526050911"/>
    <n v="13718.037831932666"/>
    <x v="49"/>
    <n v="30.988100127516304"/>
    <x v="55"/>
    <n v="30.493954005087755"/>
    <x v="54"/>
    <n v="105"/>
    <n v="0.66114238846637452"/>
    <n v="0.65985036884749459"/>
    <n v="9.4837798601898241E-2"/>
    <n v="0.74741255597723821"/>
    <n v="0.94160359434525442"/>
    <n v="1.3432654004296583"/>
    <n v="0.49414612242854911"/>
    <n v="0.62131747903684276"/>
    <n v="0.12739233351484613"/>
    <n v="1.4158305559157673"/>
    <n v="1.2428559349802379"/>
    <n v="0.75468816744939282"/>
    <n v="0.74870981255168889"/>
    <n v="30.988100127516304"/>
    <n v="30.493954005087755"/>
    <n v="15"/>
    <n v="16.320992757313867"/>
    <n v="15.659850368847495"/>
    <n v="105"/>
    <n v="0.66114238846637452"/>
    <n v="0.65985036884749459"/>
    <n v="9.4837798601898241E-2"/>
    <x v="9"/>
    <n v="45"/>
    <x v="0"/>
    <x v="0"/>
    <x v="0"/>
    <x v="296"/>
    <x v="296"/>
  </r>
  <r>
    <x v="473"/>
    <s v="BLACK SEA BASS"/>
    <x v="1"/>
    <n v="6"/>
    <n v="12"/>
    <s v="27"/>
    <s v="NC"/>
    <s v="Brunswick"/>
    <s v="Private"/>
    <s v="Federal"/>
    <s v="Offshore"/>
    <n v="7"/>
    <x v="53"/>
    <n v="7.6290441701494611"/>
    <n v="7.3142144613559497"/>
    <n v="112.15945478346455"/>
    <n v="16.022779254780652"/>
    <n v="15.560961339142455"/>
    <n v="11448.859823594972"/>
    <x v="50"/>
    <n v="16.092134482697404"/>
    <x v="56"/>
    <n v="15.856826805350476"/>
    <x v="55"/>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16.092134482697404"/>
    <n v="15.856826805350476"/>
    <n v="7"/>
    <n v="7.6290441701494611"/>
    <n v="7.3142144613559497"/>
    <n v="50"/>
    <n v="0.31482970879351169"/>
    <n v="0.31421446135594983"/>
    <n v="4.5160856477094398E-2"/>
    <x v="3"/>
    <n v="20"/>
    <x v="0"/>
    <x v="0"/>
    <x v="0"/>
    <x v="297"/>
    <x v="297"/>
  </r>
  <r>
    <x v="474"/>
    <s v="BLACK SEA BASS"/>
    <x v="1"/>
    <n v="6"/>
    <n v="12"/>
    <s v="27"/>
    <s v="NC"/>
    <s v="Brunswick"/>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297"/>
    <x v="297"/>
  </r>
  <r>
    <x v="475"/>
    <s v="BLACK SEA BASS"/>
    <x v="1"/>
    <n v="6"/>
    <n v="12"/>
    <s v="28"/>
    <s v="NC"/>
    <s v="Brunswick"/>
    <s v="Charter"/>
    <s v="Federal"/>
    <s v="Offshore"/>
    <n v="20.422466904"/>
    <x v="54"/>
    <n v="21.554746410269029"/>
    <n v="20.988052934440709"/>
    <n v="266.58198268897638"/>
    <n v="13.053368329208206"/>
    <n v="22.386850063196611"/>
    <n v="61.370359404950854"/>
    <x v="51"/>
    <n v="23.342961721595518"/>
    <x v="57"/>
    <n v="22.919407902371049"/>
    <x v="56"/>
    <n v="90"/>
    <n v="0.56669347582832097"/>
    <n v="0.56558603044070965"/>
    <n v="8.128954165876992E-2"/>
    <n v="0.74741255597723821"/>
    <n v="0.94160359434525442"/>
    <n v="1.3432654004296583"/>
    <n v="0.42355381922447066"/>
    <n v="0.53255783917443666"/>
    <n v="0.10919342872701096"/>
    <n v="1.2135690479278007"/>
    <n v="1.0653050871259182"/>
    <n v="0.64687557209947955"/>
    <n v="0.64175126790144765"/>
    <n v="23.342961721595518"/>
    <n v="22.919407902371049"/>
    <n v="24"/>
    <n v="25.132279506269029"/>
    <n v="24.565586030440709"/>
    <n v="90"/>
    <n v="0.56669347582832097"/>
    <n v="0.56558603044070965"/>
    <n v="8.128954165876992E-2"/>
    <x v="12"/>
    <n v="120"/>
    <x v="0"/>
    <x v="0"/>
    <x v="0"/>
    <x v="298"/>
    <x v="298"/>
  </r>
  <r>
    <x v="476"/>
    <s v="BLACK SEA BASS"/>
    <x v="0"/>
    <n v="3"/>
    <n v="5"/>
    <s v="05"/>
    <s v="NC"/>
    <s v="Carteret"/>
    <s v="Private"/>
    <s v="Inland"/>
    <s v="Inshore"/>
    <n v="0"/>
    <x v="0"/>
    <n v="0.13838971743288153"/>
    <n v="6.9127181498308959E-2"/>
    <n v="0"/>
    <n v="0"/>
    <n v="0"/>
    <n v="0"/>
    <x v="0"/>
    <n v="0.11685809158208868"/>
    <x v="1"/>
    <n v="6.5090402565764482E-2"/>
    <x v="1"/>
    <n v="11"/>
    <n v="6.9262535934572572E-2"/>
    <n v="6.9127181498308959E-2"/>
    <n v="9.9353884249607678E-3"/>
    <n v="0.74741255597723821"/>
    <n v="0.94160359434525442"/>
    <n v="1.3432654004296583"/>
    <n v="5.1767689016324198E-2"/>
    <n v="6.5090402565764482E-2"/>
    <n v="1.3345863511079118E-2"/>
    <n v="0.14832510585784231"/>
    <n v="0.13020395509316779"/>
    <n v="7.9062569923269724E-2"/>
    <n v="7.8436266076843605E-2"/>
    <n v="0.11685809158208868"/>
    <n v="6.5090402565764482E-2"/>
    <n v="0"/>
    <n v="0.13838971743288153"/>
    <n v="6.9127181498308959E-2"/>
    <n v="11"/>
    <n v="6.9262535934572572E-2"/>
    <n v="6.9127181498308959E-2"/>
    <n v="9.9353884249607678E-3"/>
    <x v="3"/>
    <n v="20"/>
    <x v="0"/>
    <x v="0"/>
    <x v="0"/>
    <x v="299"/>
    <x v="299"/>
  </r>
  <r>
    <x v="477"/>
    <s v="BLACK SEA BASS"/>
    <x v="0"/>
    <n v="3"/>
    <n v="5"/>
    <s v="18"/>
    <s v="NC"/>
    <s v="Onslow"/>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133"/>
    <x v="133"/>
  </r>
  <r>
    <x v="478"/>
    <s v="BLACK SEA BASS"/>
    <x v="0"/>
    <n v="3"/>
    <n v="5"/>
    <s v="18"/>
    <s v="NC"/>
    <s v="Onslow"/>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2"/>
    <n v="15"/>
    <x v="0"/>
    <x v="0"/>
    <x v="0"/>
    <x v="133"/>
    <x v="133"/>
  </r>
  <r>
    <x v="479"/>
    <s v="BLACK SEA BASS"/>
    <x v="0"/>
    <n v="3"/>
    <n v="6"/>
    <s v="01"/>
    <s v="NC"/>
    <s v="Carteret"/>
    <s v="Charter"/>
    <s v="Federal"/>
    <s v="Offshore"/>
    <n v="30"/>
    <x v="55"/>
    <n v="30.176132367641848"/>
    <n v="30.087980049179667"/>
    <n v="427.55905511811022"/>
    <n v="14.251968503937007"/>
    <n v="40.344593979832595"/>
    <n v="2067.3650035722599"/>
    <x v="52"/>
    <n v="40.493322460027983"/>
    <x v="58"/>
    <n v="40.427436310370844"/>
    <x v="57"/>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40.493322460027983"/>
    <n v="40.427436310370844"/>
    <n v="30"/>
    <n v="30.176132367641848"/>
    <n v="30.087980049179667"/>
    <n v="14"/>
    <n v="8.8152318462183271E-2"/>
    <n v="8.7980049179665953E-2"/>
    <n v="1.2645039813586431E-2"/>
    <x v="14"/>
    <n v="180"/>
    <x v="0"/>
    <x v="0"/>
    <x v="0"/>
    <x v="300"/>
    <x v="300"/>
  </r>
  <r>
    <x v="480"/>
    <s v="BLACK SEA BASS"/>
    <x v="0"/>
    <n v="3"/>
    <n v="6"/>
    <s v="02"/>
    <s v="NC"/>
    <s v="Carteret"/>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9"/>
    <n v="45"/>
    <x v="0"/>
    <x v="0"/>
    <x v="0"/>
    <x v="301"/>
    <x v="301"/>
  </r>
  <r>
    <x v="481"/>
    <s v="BLACK SEA BASS"/>
    <x v="0"/>
    <n v="3"/>
    <n v="6"/>
    <s v="28"/>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302"/>
    <x v="302"/>
  </r>
  <r>
    <x v="482"/>
    <s v="BLACK SEA BASS"/>
    <x v="0"/>
    <n v="4"/>
    <n v="7"/>
    <s v="07"/>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303"/>
    <x v="303"/>
  </r>
  <r>
    <x v="483"/>
    <s v="BLACK SEA BASS"/>
    <x v="0"/>
    <n v="4"/>
    <n v="7"/>
    <s v="07"/>
    <s v="NC"/>
    <s v="Cartere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303"/>
    <x v="303"/>
  </r>
  <r>
    <x v="484"/>
    <s v="BLACK SEA BASS"/>
    <x v="0"/>
    <n v="4"/>
    <n v="7"/>
    <s v="07"/>
    <s v="NC"/>
    <s v="Carteret"/>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13"/>
    <n v="125"/>
    <x v="0"/>
    <x v="0"/>
    <x v="0"/>
    <x v="303"/>
    <x v="303"/>
  </r>
  <r>
    <x v="485"/>
    <s v="BLACK SEA BASS"/>
    <x v="0"/>
    <n v="4"/>
    <n v="7"/>
    <s v="12"/>
    <s v="NC"/>
    <s v="Carteret"/>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2"/>
    <n v="15"/>
    <x v="0"/>
    <x v="0"/>
    <x v="0"/>
    <x v="304"/>
    <x v="304"/>
  </r>
  <r>
    <x v="486"/>
    <s v="BLACK SEA BASS"/>
    <x v="0"/>
    <n v="4"/>
    <n v="7"/>
    <s v="19"/>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305"/>
    <x v="305"/>
  </r>
  <r>
    <x v="487"/>
    <s v="BLACK SEA BASS"/>
    <x v="0"/>
    <n v="4"/>
    <n v="7"/>
    <s v="20"/>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0"/>
    <n v="60"/>
    <x v="0"/>
    <x v="0"/>
    <x v="0"/>
    <x v="306"/>
    <x v="306"/>
  </r>
  <r>
    <x v="488"/>
    <s v="BLACK SEA BASS"/>
    <x v="0"/>
    <n v="4"/>
    <n v="7"/>
    <s v="20"/>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06"/>
    <x v="306"/>
  </r>
  <r>
    <x v="489"/>
    <s v="BLACK SEA BASS"/>
    <x v="0"/>
    <n v="4"/>
    <n v="7"/>
    <s v="27"/>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307"/>
    <x v="307"/>
  </r>
  <r>
    <x v="490"/>
    <s v="BLACK SEA BASS"/>
    <x v="0"/>
    <n v="4"/>
    <n v="7"/>
    <s v="27"/>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1"/>
    <n v="10"/>
    <x v="0"/>
    <x v="0"/>
    <x v="0"/>
    <x v="307"/>
    <x v="307"/>
  </r>
  <r>
    <x v="491"/>
    <s v="BLACK SEA BASS"/>
    <x v="0"/>
    <n v="4"/>
    <n v="7"/>
    <s v="27"/>
    <s v="NC"/>
    <s v="Carteret"/>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307"/>
    <x v="307"/>
  </r>
  <r>
    <x v="492"/>
    <s v="BLACK SEA BASS"/>
    <x v="0"/>
    <n v="4"/>
    <n v="7"/>
    <s v="27"/>
    <s v="NC"/>
    <s v="Carteret"/>
    <s v="Private"/>
    <s v="Federal"/>
    <s v="Offshore"/>
    <n v="2"/>
    <x v="56"/>
    <n v="2.0754853004179354"/>
    <n v="2.0377057353627142"/>
    <n v="31.299212598425196"/>
    <n v="15.649606299212598"/>
    <n v="4.1887829815126736"/>
    <n v="1082.1981239741751"/>
    <x v="53"/>
    <n v="4.252523758739267"/>
    <x v="59"/>
    <n v="4.2242868374576359"/>
    <x v="58"/>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4.252523758739267"/>
    <n v="4.2242868374576359"/>
    <n v="2"/>
    <n v="2.0754853004179354"/>
    <n v="2.0377057353627142"/>
    <n v="6"/>
    <n v="3.7779565055221398E-2"/>
    <n v="3.7705735362713981E-2"/>
    <n v="5.4193027772513275E-3"/>
    <x v="3"/>
    <n v="20"/>
    <x v="0"/>
    <x v="0"/>
    <x v="0"/>
    <x v="307"/>
    <x v="307"/>
  </r>
  <r>
    <x v="493"/>
    <s v="BLACK SEA BASS"/>
    <x v="0"/>
    <n v="4"/>
    <n v="7"/>
    <s v="27"/>
    <s v="NC"/>
    <s v="Carteret"/>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307"/>
    <x v="307"/>
  </r>
  <r>
    <x v="494"/>
    <s v="BLACK SEA BASS"/>
    <x v="0"/>
    <n v="4"/>
    <n v="7"/>
    <s v="27"/>
    <s v="NC"/>
    <s v="Carteret"/>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307"/>
    <x v="307"/>
  </r>
  <r>
    <x v="495"/>
    <s v="BLACK SEA BASS"/>
    <x v="0"/>
    <n v="4"/>
    <n v="7"/>
    <s v="28"/>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08"/>
    <x v="308"/>
  </r>
  <r>
    <x v="496"/>
    <s v="BLACK SEA BASS"/>
    <x v="0"/>
    <n v="4"/>
    <n v="7"/>
    <s v="31"/>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309"/>
    <x v="309"/>
  </r>
  <r>
    <x v="497"/>
    <s v="BLACK SEA BASS"/>
    <x v="0"/>
    <n v="4"/>
    <n v="8"/>
    <s v="22"/>
    <s v="NC"/>
    <s v="Carteret"/>
    <s v="Private"/>
    <s v="Federal"/>
    <s v="Off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8"/>
    <n v="80"/>
    <x v="0"/>
    <x v="0"/>
    <x v="0"/>
    <x v="310"/>
    <x v="310"/>
  </r>
  <r>
    <x v="498"/>
    <s v="BLACK SEA BASS"/>
    <x v="0"/>
    <n v="5"/>
    <n v="9"/>
    <s v="04"/>
    <s v="NC"/>
    <s v="Carteret"/>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1"/>
    <n v="10"/>
    <x v="0"/>
    <x v="0"/>
    <x v="0"/>
    <x v="311"/>
    <x v="311"/>
  </r>
  <r>
    <x v="499"/>
    <s v="BLACK SEA BASS"/>
    <x v="0"/>
    <n v="5"/>
    <n v="9"/>
    <s v="14"/>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312"/>
    <x v="312"/>
  </r>
  <r>
    <x v="500"/>
    <s v="BLACK SEA BASS"/>
    <x v="0"/>
    <n v="5"/>
    <n v="10"/>
    <s v="20"/>
    <s v="NC"/>
    <s v="Carteret"/>
    <s v="Private"/>
    <s v="Inland"/>
    <s v="Inshore"/>
    <n v="0"/>
    <x v="0"/>
    <n v="0.16355148423885998"/>
    <n v="8.1695759952546951E-2"/>
    <n v="0"/>
    <n v="0"/>
    <n v="0"/>
    <n v="0"/>
    <x v="0"/>
    <n v="0.13810501732428662"/>
    <x v="0"/>
    <n v="7.6925021214085301E-2"/>
    <x v="0"/>
    <n v="13"/>
    <n v="8.1855724286313034E-2"/>
    <n v="8.1695759952546951E-2"/>
    <n v="1.1741822684044544E-2"/>
    <n v="0.74741255597723821"/>
    <n v="0.94160359434525442"/>
    <n v="1.3432654004296583"/>
    <n v="6.1179996110201321E-2"/>
    <n v="7.6925021214085301E-2"/>
    <n v="1.5772384149457138E-2"/>
    <n v="0.17529330692290454"/>
    <n v="0.15387740147374376"/>
    <n v="9.3437582636591493E-2"/>
    <n v="9.2697405363542443E-2"/>
    <n v="0.13810501732428662"/>
    <n v="7.6925021214085301E-2"/>
    <n v="0"/>
    <n v="0.16355148423885998"/>
    <n v="8.1695759952546951E-2"/>
    <n v="13"/>
    <n v="8.1855724286313034E-2"/>
    <n v="8.1695759952546951E-2"/>
    <n v="1.1741822684044544E-2"/>
    <x v="9"/>
    <n v="45"/>
    <x v="0"/>
    <x v="0"/>
    <x v="0"/>
    <x v="313"/>
    <x v="313"/>
  </r>
  <r>
    <x v="501"/>
    <s v="BLACK SEA BASS"/>
    <x v="0"/>
    <n v="5"/>
    <n v="10"/>
    <s v="26"/>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14"/>
    <x v="314"/>
  </r>
  <r>
    <x v="502"/>
    <s v="BLACK SEA BASS"/>
    <x v="0"/>
    <n v="5"/>
    <n v="10"/>
    <s v="26"/>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14"/>
    <x v="314"/>
  </r>
  <r>
    <x v="503"/>
    <s v="BLACK SEA BASS"/>
    <x v="0"/>
    <n v="5"/>
    <n v="10"/>
    <s v="27"/>
    <s v="NC"/>
    <s v="Onslow"/>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15"/>
    <x v="315"/>
  </r>
  <r>
    <x v="504"/>
    <s v="BLACK SEA BASS"/>
    <x v="0"/>
    <n v="5"/>
    <n v="10"/>
    <s v="28"/>
    <s v="NC"/>
    <s v="Carteret"/>
    <s v="Private"/>
    <s v="Federal"/>
    <s v="Offshore"/>
    <n v="3.0015054817000002"/>
    <x v="57"/>
    <n v="3.1147334323269034"/>
    <n v="3.0580640847440712"/>
    <n v="45.889158610236223"/>
    <n v="15.288713910409188"/>
    <n v="4.8526037153138173"/>
    <n v="693.00482669818405"/>
    <x v="54"/>
    <n v="4.9482148811537083"/>
    <x v="60"/>
    <n v="4.9058594992312612"/>
    <x v="59"/>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4.9482148811537083"/>
    <n v="4.9058594992312612"/>
    <n v="3"/>
    <n v="3.1132279506269032"/>
    <n v="3.056558603044071"/>
    <n v="9"/>
    <n v="5.6669347582832097E-2"/>
    <n v="5.6558603044070968E-2"/>
    <n v="8.1289541658769917E-3"/>
    <x v="3"/>
    <n v="20"/>
    <x v="0"/>
    <x v="0"/>
    <x v="0"/>
    <x v="316"/>
    <x v="316"/>
  </r>
  <r>
    <x v="505"/>
    <s v="BLACK SEA BASS"/>
    <x v="0"/>
    <n v="5"/>
    <n v="10"/>
    <s v="28"/>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316"/>
    <x v="316"/>
  </r>
  <r>
    <x v="506"/>
    <s v="BLACK SEA BASS"/>
    <x v="0"/>
    <n v="5"/>
    <n v="10"/>
    <s v="30"/>
    <s v="NC"/>
    <s v="Carteret"/>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317"/>
    <x v="317"/>
  </r>
  <r>
    <x v="507"/>
    <s v="BLACK SEA BASS"/>
    <x v="0"/>
    <n v="5"/>
    <n v="10"/>
    <s v="30"/>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317"/>
    <x v="317"/>
  </r>
  <r>
    <x v="508"/>
    <s v="BLACK SEA BASS"/>
    <x v="0"/>
    <n v="5"/>
    <n v="10"/>
    <s v="30"/>
    <s v="NC"/>
    <s v="Carteret"/>
    <s v="Private"/>
    <s v="Inland"/>
    <s v="Inshore"/>
    <n v="0"/>
    <x v="0"/>
    <n v="0.27677943486576306"/>
    <n v="0.13825436299661792"/>
    <n v="0"/>
    <n v="0"/>
    <n v="0"/>
    <n v="0"/>
    <x v="0"/>
    <n v="0.23371618316417736"/>
    <x v="1"/>
    <n v="0.13018080513152896"/>
    <x v="1"/>
    <n v="22"/>
    <n v="0.13852507186914514"/>
    <n v="0.13825436299661792"/>
    <n v="1.9870776849921536E-2"/>
    <n v="0.74741255597723821"/>
    <n v="0.94160359434525442"/>
    <n v="1.3432654004296583"/>
    <n v="0.1035353780326484"/>
    <n v="0.13018080513152896"/>
    <n v="2.6691727022158235E-2"/>
    <n v="0.29665021171568462"/>
    <n v="0.26040791018633558"/>
    <n v="0.15812513984653945"/>
    <n v="0.15687253215368721"/>
    <n v="0.23371618316417736"/>
    <n v="0.13018080513152896"/>
    <n v="0"/>
    <n v="0.27677943486576306"/>
    <n v="0.13825436299661792"/>
    <n v="22"/>
    <n v="0.13852507186914514"/>
    <n v="0.13825436299661792"/>
    <n v="1.9870776849921536E-2"/>
    <x v="9"/>
    <n v="45"/>
    <x v="0"/>
    <x v="0"/>
    <x v="0"/>
    <x v="317"/>
    <x v="317"/>
  </r>
  <r>
    <x v="509"/>
    <s v="BLACK SEA BASS"/>
    <x v="0"/>
    <n v="5"/>
    <n v="10"/>
    <s v="30"/>
    <s v="NC"/>
    <s v="Carteret"/>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2"/>
    <n v="15"/>
    <x v="0"/>
    <x v="0"/>
    <x v="0"/>
    <x v="317"/>
    <x v="317"/>
  </r>
  <r>
    <x v="510"/>
    <s v="BLACK SEA BASS"/>
    <x v="0"/>
    <n v="5"/>
    <n v="10"/>
    <s v="30"/>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317"/>
    <x v="317"/>
  </r>
  <r>
    <x v="511"/>
    <s v="BLACK SEA BASS"/>
    <x v="1"/>
    <n v="2"/>
    <n v="4"/>
    <s v="05"/>
    <s v="NC"/>
    <s v="Carteret"/>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9"/>
    <n v="45"/>
    <x v="0"/>
    <x v="0"/>
    <x v="0"/>
    <x v="318"/>
    <x v="318"/>
  </r>
  <r>
    <x v="512"/>
    <s v="BLACK SEA BASS"/>
    <x v="1"/>
    <n v="2"/>
    <n v="4"/>
    <s v="05"/>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318"/>
    <x v="318"/>
  </r>
  <r>
    <x v="513"/>
    <s v="BLACK SEA BASS"/>
    <x v="1"/>
    <n v="3"/>
    <n v="5"/>
    <s v="02"/>
    <s v="NC"/>
    <s v="Carteret"/>
    <s v="Charter"/>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319"/>
    <x v="319"/>
  </r>
  <r>
    <x v="514"/>
    <s v="BLACK SEA BASS"/>
    <x v="1"/>
    <n v="3"/>
    <n v="5"/>
    <s v="03"/>
    <s v="NC"/>
    <s v="Carteret"/>
    <s v="Charter"/>
    <s v="Federal"/>
    <s v="Offshore"/>
    <n v="31.774659878000001"/>
    <x v="58"/>
    <n v="31.913049595432884"/>
    <n v="31.843787059498311"/>
    <n v="457.60514106299206"/>
    <n v="14.401574802688184"/>
    <n v="52.538350475339783"/>
    <n v="1851.059991162155"/>
    <x v="55"/>
    <n v="52.655208566921871"/>
    <x v="61"/>
    <n v="52.603440877905548"/>
    <x v="60"/>
    <n v="11"/>
    <n v="6.9262535934572572E-2"/>
    <n v="6.9127181498308959E-2"/>
    <n v="9.9353884249607678E-3"/>
    <n v="0.74741255597723821"/>
    <n v="0.94160359434525442"/>
    <n v="1.3432654004296583"/>
    <n v="5.1767689016324198E-2"/>
    <n v="6.5090402565764482E-2"/>
    <n v="1.3345863511079118E-2"/>
    <n v="0.14832510585784231"/>
    <n v="0.13020395509316779"/>
    <n v="7.9062569923269724E-2"/>
    <n v="7.8436266076843605E-2"/>
    <n v="52.655208566921871"/>
    <n v="52.603440877905548"/>
    <n v="31"/>
    <n v="31.138389717432883"/>
    <n v="31.06912718149831"/>
    <n v="11"/>
    <n v="6.9262535934572572E-2"/>
    <n v="6.9127181498308959E-2"/>
    <n v="9.9353884249607678E-3"/>
    <x v="14"/>
    <n v="180"/>
    <x v="0"/>
    <x v="0"/>
    <x v="0"/>
    <x v="320"/>
    <x v="320"/>
  </r>
  <r>
    <x v="515"/>
    <s v="BLACK SEA BASS"/>
    <x v="1"/>
    <n v="3"/>
    <n v="5"/>
    <s v="09"/>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9"/>
    <n v="45"/>
    <x v="0"/>
    <x v="0"/>
    <x v="0"/>
    <x v="321"/>
    <x v="321"/>
  </r>
  <r>
    <x v="516"/>
    <s v="BLACK SEA BASS"/>
    <x v="1"/>
    <n v="3"/>
    <n v="5"/>
    <s v="09"/>
    <s v="NC"/>
    <s v="Carteret"/>
    <s v="Private"/>
    <s v="Inland"/>
    <s v="Inshore"/>
    <n v="0"/>
    <x v="0"/>
    <n v="0.21387501785081692"/>
    <n v="0.10683291686102295"/>
    <n v="0"/>
    <n v="0"/>
    <n v="0"/>
    <n v="0"/>
    <x v="0"/>
    <n v="0.18059886880868251"/>
    <x v="1"/>
    <n v="0.10059425851072694"/>
    <x v="0"/>
    <n v="17"/>
    <n v="0.10704210098979397"/>
    <n v="0.10683291686102295"/>
    <n v="1.5354691202212094E-2"/>
    <n v="0.74741255597723821"/>
    <n v="0.94160359434525442"/>
    <n v="1.3432654004296583"/>
    <n v="8.0004610297955567E-2"/>
    <n v="0.10059425851072694"/>
    <n v="2.0625425426213179E-2"/>
    <n v="0.229229709053029"/>
    <n v="0.20122429423489568"/>
    <n v="0.12218760806323505"/>
    <n v="0.12121968393694012"/>
    <n v="0.18059886880868251"/>
    <n v="0.10059425851072694"/>
    <n v="0"/>
    <n v="0.21387501785081692"/>
    <n v="0.10683291686102295"/>
    <n v="17"/>
    <n v="0.10704210098979397"/>
    <n v="0.10683291686102295"/>
    <n v="1.5354691202212094E-2"/>
    <x v="9"/>
    <n v="45"/>
    <x v="0"/>
    <x v="0"/>
    <x v="0"/>
    <x v="321"/>
    <x v="321"/>
  </r>
  <r>
    <x v="517"/>
    <s v="BLACK SEA BASS"/>
    <x v="1"/>
    <n v="3"/>
    <n v="5"/>
    <s v="10"/>
    <s v="NC"/>
    <s v="Carteret"/>
    <s v="Private"/>
    <s v="State"/>
    <s v="Inshore"/>
    <n v="0"/>
    <x v="0"/>
    <n v="0.22645590125380613"/>
    <n v="0.11311720608814194"/>
    <n v="0"/>
    <n v="0"/>
    <n v="0"/>
    <n v="0"/>
    <x v="0"/>
    <n v="0.19122233167978148"/>
    <x v="0"/>
    <n v="0.10651156783488734"/>
    <x v="0"/>
    <n v="18"/>
    <n v="0.11333869516566419"/>
    <n v="0.11311720608814194"/>
    <n v="1.6257908331753983E-2"/>
    <n v="0.74741255597723821"/>
    <n v="0.94160359434525442"/>
    <n v="1.3432654004296583"/>
    <n v="8.4710763844894121E-2"/>
    <n v="0.10651156783488734"/>
    <n v="2.1838685745402191E-2"/>
    <n v="0.2427138095855601"/>
    <n v="0.21306101742518366"/>
    <n v="0.12937511441989591"/>
    <n v="0.12835025358028954"/>
    <n v="0.19122233167978148"/>
    <n v="0.10651156783488734"/>
    <n v="0"/>
    <n v="0.22645590125380613"/>
    <n v="0.11311720608814194"/>
    <n v="18"/>
    <n v="0.11333869516566419"/>
    <n v="0.11311720608814194"/>
    <n v="1.6257908331753983E-2"/>
    <x v="3"/>
    <n v="20"/>
    <x v="0"/>
    <x v="0"/>
    <x v="0"/>
    <x v="322"/>
    <x v="322"/>
  </r>
  <r>
    <x v="518"/>
    <s v="BLACK SEA BASS"/>
    <x v="1"/>
    <n v="3"/>
    <n v="5"/>
    <s v="19"/>
    <s v="NC"/>
    <s v="Cartere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323"/>
    <x v="323"/>
  </r>
  <r>
    <x v="519"/>
    <s v="BLACK SEA BASS"/>
    <x v="1"/>
    <n v="3"/>
    <n v="5"/>
    <s v="31"/>
    <s v="NC"/>
    <s v="Carteret"/>
    <s v="Private"/>
    <s v="State"/>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324"/>
    <x v="324"/>
  </r>
  <r>
    <x v="520"/>
    <s v="BLACK SEA BASS"/>
    <x v="1"/>
    <n v="3"/>
    <n v="5"/>
    <s v="31"/>
    <s v="NC"/>
    <s v="Cartere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24"/>
    <x v="324"/>
  </r>
  <r>
    <x v="521"/>
    <s v="BLACK SEA BASS"/>
    <x v="1"/>
    <n v="3"/>
    <n v="6"/>
    <s v="02"/>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325"/>
    <x v="325"/>
  </r>
  <r>
    <x v="522"/>
    <s v="BLACK SEA BASS"/>
    <x v="1"/>
    <n v="4"/>
    <n v="7"/>
    <s v="19"/>
    <s v="NC"/>
    <s v="Carteret"/>
    <s v="Charter"/>
    <s v="Federal"/>
    <s v="Offshore"/>
    <n v="6.7299441443000001"/>
    <x v="59"/>
    <n v="6.7299441443000001"/>
    <n v="6.7299441443000001"/>
    <n v="97.080769074803143"/>
    <n v="14.425196850560308"/>
    <n v="10.089151230872776"/>
    <n v="357.67343315148781"/>
    <x v="56"/>
    <n v="10.089151230872776"/>
    <x v="62"/>
    <n v="10.089151230872776"/>
    <x v="61"/>
    <n v="0"/>
    <n v="0"/>
    <n v="0"/>
    <n v="0"/>
    <n v="0.74741255597723821"/>
    <n v="0.94160359434525442"/>
    <n v="1.3432654004296583"/>
    <n v="0"/>
    <n v="0"/>
    <n v="0"/>
    <n v="0"/>
    <n v="0"/>
    <n v="0"/>
    <n v="0"/>
    <n v="10.089151230872776"/>
    <n v="10.089151230872776"/>
    <n v="6"/>
    <n v="6"/>
    <n v="6"/>
    <n v="0"/>
    <n v="0"/>
    <n v="0"/>
    <n v="0"/>
    <x v="0"/>
    <n v="30"/>
    <x v="0"/>
    <x v="0"/>
    <x v="0"/>
    <x v="326"/>
    <x v="326"/>
  </r>
  <r>
    <x v="523"/>
    <s v="BLACK SEA BASS"/>
    <x v="1"/>
    <n v="4"/>
    <n v="7"/>
    <s v="20"/>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327"/>
    <x v="327"/>
  </r>
  <r>
    <x v="524"/>
    <s v="BLACK SEA BASS"/>
    <x v="1"/>
    <n v="4"/>
    <n v="7"/>
    <s v="23"/>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28"/>
    <x v="328"/>
  </r>
  <r>
    <x v="525"/>
    <s v="BLACK SEA BASS"/>
    <x v="1"/>
    <n v="4"/>
    <n v="8"/>
    <s v="12"/>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0"/>
    <n v="30"/>
    <x v="0"/>
    <x v="0"/>
    <x v="0"/>
    <x v="329"/>
    <x v="329"/>
  </r>
  <r>
    <x v="526"/>
    <s v="BLACK SEA BASS"/>
    <x v="1"/>
    <n v="4"/>
    <n v="8"/>
    <s v="12"/>
    <s v="NC"/>
    <s v="Carteret"/>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329"/>
    <x v="329"/>
  </r>
  <r>
    <x v="527"/>
    <s v="BLACK SEA BASS"/>
    <x v="1"/>
    <n v="4"/>
    <n v="8"/>
    <s v="12"/>
    <s v="NC"/>
    <s v="Carteret"/>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3"/>
    <n v="20"/>
    <x v="0"/>
    <x v="0"/>
    <x v="0"/>
    <x v="329"/>
    <x v="329"/>
  </r>
  <r>
    <x v="528"/>
    <s v="BLACK SEA BASS"/>
    <x v="1"/>
    <n v="4"/>
    <n v="8"/>
    <s v="18"/>
    <s v="NC"/>
    <s v="Onslow"/>
    <s v="Charter"/>
    <s v="State"/>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9"/>
    <n v="45"/>
    <x v="0"/>
    <x v="0"/>
    <x v="0"/>
    <x v="197"/>
    <x v="197"/>
  </r>
  <r>
    <x v="529"/>
    <s v="BLACK SEA BASS"/>
    <x v="1"/>
    <n v="4"/>
    <n v="8"/>
    <s v="30"/>
    <s v="NC"/>
    <s v="Onslow"/>
    <s v="Charter"/>
    <s v="Federal"/>
    <s v="Offshore"/>
    <n v="4.1500476285000003"/>
    <x v="60"/>
    <n v="4.5777976642016345"/>
    <n v="4.3637134622220461"/>
    <n v="59.636511196850392"/>
    <n v="14.370078740133762"/>
    <n v="6.5569903664825748"/>
    <n v="73.770105330162494"/>
    <x v="57"/>
    <n v="6.91818810409994"/>
    <x v="63"/>
    <n v="6.7581788835040291"/>
    <x v="62"/>
    <n v="34"/>
    <n v="0.21408420197958794"/>
    <n v="0.21366583372204589"/>
    <n v="3.0709382404424189E-2"/>
    <n v="0.74741255597723821"/>
    <n v="0.94160359434525442"/>
    <n v="1.3432654004296583"/>
    <n v="0.16000922059591113"/>
    <n v="0.20118851702145388"/>
    <n v="4.1250850852426357E-2"/>
    <n v="0.458459418106058"/>
    <n v="0.40244858846979137"/>
    <n v="0.24437521612647009"/>
    <n v="0.24243936787388023"/>
    <n v="6.91818810409994"/>
    <n v="6.7581788835040291"/>
    <n v="3"/>
    <n v="3.4277500357016337"/>
    <n v="3.2136658337220458"/>
    <n v="34"/>
    <n v="0.21408420197958794"/>
    <n v="0.21366583372204589"/>
    <n v="3.0709382404424189E-2"/>
    <x v="17"/>
    <n v="150"/>
    <x v="0"/>
    <x v="0"/>
    <x v="0"/>
    <x v="330"/>
    <x v="330"/>
  </r>
  <r>
    <x v="530"/>
    <s v="BLACK SEA BASS"/>
    <x v="1"/>
    <n v="5"/>
    <n v="9"/>
    <s v="03"/>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331"/>
    <x v="331"/>
  </r>
  <r>
    <x v="531"/>
    <s v="BLACK SEA BASS"/>
    <x v="1"/>
    <n v="5"/>
    <n v="9"/>
    <s v="03"/>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331"/>
    <x v="331"/>
  </r>
  <r>
    <x v="532"/>
    <s v="BLACK SEA BASS"/>
    <x v="1"/>
    <n v="5"/>
    <n v="10"/>
    <s v="06"/>
    <s v="NC"/>
    <s v="Carteret"/>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332"/>
    <x v="332"/>
  </r>
  <r>
    <x v="533"/>
    <s v="BLACK SEA BASS"/>
    <x v="1"/>
    <n v="5"/>
    <n v="10"/>
    <s v="06"/>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32"/>
    <x v="332"/>
  </r>
  <r>
    <x v="534"/>
    <s v="BLACK SEA BASS"/>
    <x v="1"/>
    <n v="5"/>
    <n v="10"/>
    <s v="06"/>
    <s v="NC"/>
    <s v="Carteret"/>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332"/>
    <x v="332"/>
  </r>
  <r>
    <x v="535"/>
    <s v="BLACK SEA BASS"/>
    <x v="1"/>
    <n v="5"/>
    <n v="10"/>
    <s v="06"/>
    <s v="NC"/>
    <s v="Carteret"/>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332"/>
    <x v="332"/>
  </r>
  <r>
    <x v="536"/>
    <s v="BLACK SEA BASS"/>
    <x v="1"/>
    <n v="5"/>
    <n v="10"/>
    <s v="14"/>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333"/>
    <x v="333"/>
  </r>
  <r>
    <x v="537"/>
    <s v="BLACK SEA BASS"/>
    <x v="1"/>
    <n v="5"/>
    <n v="10"/>
    <s v="14"/>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
    <n v="10"/>
    <x v="0"/>
    <x v="0"/>
    <x v="0"/>
    <x v="334"/>
    <x v="334"/>
  </r>
  <r>
    <x v="538"/>
    <s v="BLACK SEA BASS"/>
    <x v="1"/>
    <n v="5"/>
    <n v="10"/>
    <s v="14"/>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34"/>
    <x v="334"/>
  </r>
  <r>
    <x v="539"/>
    <s v="BLACK SEA BASS"/>
    <x v="1"/>
    <n v="5"/>
    <n v="10"/>
    <s v="25"/>
    <s v="NC"/>
    <s v="Onslow"/>
    <s v="Private"/>
    <s v="Federal"/>
    <s v="Off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5"/>
    <n v="40"/>
    <x v="0"/>
    <x v="0"/>
    <x v="0"/>
    <x v="335"/>
    <x v="335"/>
  </r>
  <r>
    <x v="540"/>
    <s v="BLACK SEA BASS"/>
    <x v="1"/>
    <n v="5"/>
    <n v="10"/>
    <s v="26"/>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2"/>
    <n v="15"/>
    <x v="0"/>
    <x v="0"/>
    <x v="0"/>
    <x v="336"/>
    <x v="336"/>
  </r>
  <r>
    <x v="541"/>
    <s v="BLACK SEA BASS"/>
    <x v="1"/>
    <n v="5"/>
    <n v="10"/>
    <s v="26"/>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2"/>
    <n v="15"/>
    <x v="0"/>
    <x v="0"/>
    <x v="0"/>
    <x v="336"/>
    <x v="336"/>
  </r>
  <r>
    <x v="542"/>
    <s v="BLACK SEA BASS"/>
    <x v="1"/>
    <n v="5"/>
    <n v="10"/>
    <s v="26"/>
    <s v="NC"/>
    <s v="Carteret"/>
    <s v="Private"/>
    <s v="Inland"/>
    <s v="Inshore"/>
    <n v="0"/>
    <x v="0"/>
    <n v="0.27677943486576306"/>
    <n v="0.13825436299661792"/>
    <n v="0"/>
    <n v="0"/>
    <n v="0"/>
    <n v="0"/>
    <x v="0"/>
    <n v="0.23371618316417736"/>
    <x v="1"/>
    <n v="0.13018080513152896"/>
    <x v="1"/>
    <n v="22"/>
    <n v="0.13852507186914514"/>
    <n v="0.13825436299661792"/>
    <n v="1.9870776849921536E-2"/>
    <n v="0.74741255597723821"/>
    <n v="0.94160359434525442"/>
    <n v="1.3432654004296583"/>
    <n v="0.1035353780326484"/>
    <n v="0.13018080513152896"/>
    <n v="2.6691727022158235E-2"/>
    <n v="0.29665021171568462"/>
    <n v="0.26040791018633558"/>
    <n v="0.15812513984653945"/>
    <n v="0.15687253215368721"/>
    <n v="0.23371618316417736"/>
    <n v="0.13018080513152896"/>
    <n v="0"/>
    <n v="0.27677943486576306"/>
    <n v="0.13825436299661792"/>
    <n v="22"/>
    <n v="0.13852507186914514"/>
    <n v="0.13825436299661792"/>
    <n v="1.9870776849921536E-2"/>
    <x v="13"/>
    <n v="125"/>
    <x v="0"/>
    <x v="0"/>
    <x v="0"/>
    <x v="337"/>
    <x v="337"/>
  </r>
  <r>
    <x v="543"/>
    <s v="BLACK SEA BASS"/>
    <x v="1"/>
    <n v="5"/>
    <n v="10"/>
    <s v="26"/>
    <s v="NC"/>
    <s v="Carteret"/>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336"/>
    <x v="336"/>
  </r>
  <r>
    <x v="544"/>
    <s v="BLACK SEA BASS"/>
    <x v="1"/>
    <n v="6"/>
    <n v="11"/>
    <s v="17"/>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338"/>
    <x v="338"/>
  </r>
  <r>
    <x v="545"/>
    <s v="BLACK SEA BASS"/>
    <x v="1"/>
    <n v="6"/>
    <n v="11"/>
    <s v="17"/>
    <s v="NC"/>
    <s v="Carteret"/>
    <s v="Private"/>
    <s v="Inland"/>
    <s v="Inshore"/>
    <n v="0"/>
    <x v="0"/>
    <n v="0.62904417014946157"/>
    <n v="0.31421446135594983"/>
    <n v="0"/>
    <n v="0"/>
    <n v="0"/>
    <n v="0"/>
    <x v="0"/>
    <n v="0.53117314355494849"/>
    <x v="4"/>
    <n v="0.2958654662080204"/>
    <x v="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0.53117314355494849"/>
    <n v="0.2958654662080204"/>
    <n v="0"/>
    <n v="0.62904417014946157"/>
    <n v="0.31421446135594983"/>
    <n v="50"/>
    <n v="0.31482970879351169"/>
    <n v="0.31421446135594983"/>
    <n v="4.5160856477094398E-2"/>
    <x v="3"/>
    <n v="20"/>
    <x v="0"/>
    <x v="0"/>
    <x v="0"/>
    <x v="338"/>
    <x v="338"/>
  </r>
  <r>
    <x v="546"/>
    <s v="BLACK SEA BASS"/>
    <x v="1"/>
    <n v="6"/>
    <n v="11"/>
    <s v="17"/>
    <s v="NC"/>
    <s v="Carteret"/>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3"/>
    <n v="20"/>
    <x v="0"/>
    <x v="0"/>
    <x v="0"/>
    <x v="338"/>
    <x v="338"/>
  </r>
  <r>
    <x v="547"/>
    <s v="BLACK SEA BASS"/>
    <x v="1"/>
    <n v="6"/>
    <n v="12"/>
    <s v="15"/>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339"/>
    <x v="339"/>
  </r>
  <r>
    <x v="548"/>
    <s v="BLACK SEA BASS"/>
    <x v="0"/>
    <n v="3"/>
    <n v="5"/>
    <s v="17"/>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40"/>
    <x v="340"/>
  </r>
  <r>
    <x v="549"/>
    <s v="BLACK SEA BASS"/>
    <x v="0"/>
    <n v="3"/>
    <n v="5"/>
    <s v="17"/>
    <s v="NC"/>
    <s v="New Hanover"/>
    <s v="Private"/>
    <s v="Federal"/>
    <s v="Offshore"/>
    <n v="0"/>
    <x v="0"/>
    <n v="0.62904417014946157"/>
    <n v="0.31421446135594983"/>
    <n v="0"/>
    <n v="0"/>
    <n v="0"/>
    <n v="0"/>
    <x v="0"/>
    <n v="0.53117314355494849"/>
    <x v="4"/>
    <n v="0.2958654662080204"/>
    <x v="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0.53117314355494849"/>
    <n v="0.2958654662080204"/>
    <n v="0"/>
    <n v="0.62904417014946157"/>
    <n v="0.31421446135594983"/>
    <n v="50"/>
    <n v="0.31482970879351169"/>
    <n v="0.31421446135594983"/>
    <n v="4.5160856477094398E-2"/>
    <x v="3"/>
    <n v="20"/>
    <x v="0"/>
    <x v="0"/>
    <x v="0"/>
    <x v="341"/>
    <x v="341"/>
  </r>
  <r>
    <x v="550"/>
    <s v="BLACK SEA BASS"/>
    <x v="0"/>
    <n v="3"/>
    <n v="5"/>
    <s v="19"/>
    <s v="NC"/>
    <s v="New Hanover"/>
    <s v="Charter"/>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0"/>
    <n v="30"/>
    <x v="0"/>
    <x v="0"/>
    <x v="0"/>
    <x v="342"/>
    <x v="342"/>
  </r>
  <r>
    <x v="551"/>
    <s v="BLACK SEA BASS"/>
    <x v="0"/>
    <n v="3"/>
    <n v="6"/>
    <s v="21"/>
    <s v="NC"/>
    <s v="Brunswick"/>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343"/>
    <x v="343"/>
  </r>
  <r>
    <x v="552"/>
    <s v="BLACK SEA BASS"/>
    <x v="0"/>
    <n v="3"/>
    <n v="6"/>
    <s v="21"/>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344"/>
    <x v="344"/>
  </r>
  <r>
    <x v="553"/>
    <s v="BLACK SEA BASS"/>
    <x v="0"/>
    <n v="3"/>
    <n v="6"/>
    <s v="21"/>
    <s v="NC"/>
    <s v="Brunswick"/>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343"/>
    <x v="343"/>
  </r>
  <r>
    <x v="554"/>
    <s v="BLACK SEA BASS"/>
    <x v="0"/>
    <n v="4"/>
    <n v="7"/>
    <s v="16"/>
    <s v="NC"/>
    <s v="New Hanover"/>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345"/>
    <x v="345"/>
  </r>
  <r>
    <x v="555"/>
    <s v="BLACK SEA BASS"/>
    <x v="0"/>
    <n v="4"/>
    <n v="7"/>
    <s v="30"/>
    <s v="NC"/>
    <s v="New Hanover"/>
    <s v="Private"/>
    <s v="State"/>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346"/>
    <x v="346"/>
  </r>
  <r>
    <x v="556"/>
    <s v="BLACK SEA BASS"/>
    <x v="0"/>
    <n v="4"/>
    <n v="7"/>
    <s v="30"/>
    <s v="NC"/>
    <s v="New Hanover"/>
    <s v="Private"/>
    <s v="Federal"/>
    <s v="Offshore"/>
    <n v="9.9449205099999993"/>
    <x v="61"/>
    <n v="10.259442595074729"/>
    <n v="10.102027740677974"/>
    <n v="152.30606607874014"/>
    <n v="15.314960629960847"/>
    <n v="17.696443073987332"/>
    <n v="3422.1748833597289"/>
    <x v="58"/>
    <n v="17.962029645764808"/>
    <x v="64"/>
    <n v="17.844375807091343"/>
    <x v="63"/>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17.962029645764808"/>
    <n v="17.844375807091343"/>
    <n v="10"/>
    <n v="10.31452208507473"/>
    <n v="10.157107230677974"/>
    <n v="25"/>
    <n v="0.15741485439675584"/>
    <n v="0.15710723067797491"/>
    <n v="2.2580428238547199E-2"/>
    <x v="3"/>
    <n v="20"/>
    <x v="0"/>
    <x v="0"/>
    <x v="0"/>
    <x v="346"/>
    <x v="346"/>
  </r>
  <r>
    <x v="557"/>
    <s v="BLACK SEA BASS"/>
    <x v="0"/>
    <n v="4"/>
    <n v="8"/>
    <s v="07"/>
    <s v="NC"/>
    <s v="Onslow"/>
    <s v="Private"/>
    <s v="Federal"/>
    <s v="Offshore"/>
    <n v="2.7224978843000001"/>
    <x v="62"/>
    <n v="2.8734684851358705"/>
    <n v="2.7979093550254279"/>
    <n v="39.294004897244093"/>
    <n v="14.433070866223002"/>
    <n v="3.8053189887210843"/>
    <n v="3784.7936712530686"/>
    <x v="59"/>
    <n v="3.9328005431742721"/>
    <x v="65"/>
    <n v="3.8763267006110094"/>
    <x v="64"/>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3.9328005431742721"/>
    <n v="3.8763267006110094"/>
    <n v="7"/>
    <n v="7.1509706008358709"/>
    <n v="7.0754114707254283"/>
    <n v="12"/>
    <n v="7.5559130110442796E-2"/>
    <n v="7.5411470725427962E-2"/>
    <n v="1.0838605554502655E-2"/>
    <x v="2"/>
    <n v="15"/>
    <x v="0"/>
    <x v="0"/>
    <x v="0"/>
    <x v="347"/>
    <x v="347"/>
  </r>
  <r>
    <x v="558"/>
    <s v="BLACK SEA BASS"/>
    <x v="0"/>
    <n v="4"/>
    <n v="8"/>
    <s v="07"/>
    <s v="NC"/>
    <s v="Onslow"/>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348"/>
    <x v="348"/>
  </r>
  <r>
    <x v="559"/>
    <s v="BLACK SEA BASS"/>
    <x v="0"/>
    <n v="4"/>
    <n v="8"/>
    <s v="09"/>
    <s v="NC"/>
    <s v="Brunswick"/>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2"/>
    <n v="15"/>
    <x v="0"/>
    <x v="0"/>
    <x v="0"/>
    <x v="349"/>
    <x v="349"/>
  </r>
  <r>
    <x v="560"/>
    <s v="BLACK SEA BASS"/>
    <x v="0"/>
    <n v="4"/>
    <n v="8"/>
    <s v="09"/>
    <s v="NC"/>
    <s v="Brunswick"/>
    <s v="Private"/>
    <s v="State"/>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350"/>
    <x v="350"/>
  </r>
  <r>
    <x v="561"/>
    <s v="BLACK SEA BASS"/>
    <x v="0"/>
    <n v="4"/>
    <n v="8"/>
    <s v="09"/>
    <s v="NC"/>
    <s v="Brunswick"/>
    <s v="Private"/>
    <s v="State"/>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1"/>
    <n v="10"/>
    <x v="0"/>
    <x v="0"/>
    <x v="0"/>
    <x v="350"/>
    <x v="350"/>
  </r>
  <r>
    <x v="562"/>
    <s v="BLACK SEA BASS"/>
    <x v="0"/>
    <n v="4"/>
    <n v="8"/>
    <s v="09"/>
    <s v="NC"/>
    <s v="Brunswick"/>
    <s v="Private"/>
    <s v="Federal"/>
    <s v="Offshore"/>
    <n v="6.1347881971999998"/>
    <x v="63"/>
    <n v="6.1347881971999998"/>
    <n v="6.1347881971999998"/>
    <n v="89.063116051181112"/>
    <n v="14.517716535320766"/>
    <n v="8.9602415062669571"/>
    <n v="2371.0680127931905"/>
    <x v="60"/>
    <n v="8.9602415062669571"/>
    <x v="66"/>
    <n v="8.9602415062669571"/>
    <x v="65"/>
    <n v="0"/>
    <n v="0"/>
    <n v="0"/>
    <n v="0"/>
    <n v="0.74741255597723821"/>
    <n v="0.94160359434525442"/>
    <n v="1.3432654004296583"/>
    <n v="0"/>
    <n v="0"/>
    <n v="0"/>
    <n v="0"/>
    <n v="0"/>
    <n v="0"/>
    <n v="0"/>
    <n v="8.9602415062669571"/>
    <n v="8.9602415062669571"/>
    <n v="8"/>
    <n v="8"/>
    <n v="8"/>
    <n v="0"/>
    <n v="0"/>
    <n v="0"/>
    <n v="0"/>
    <x v="1"/>
    <n v="10"/>
    <x v="0"/>
    <x v="0"/>
    <x v="0"/>
    <x v="350"/>
    <x v="350"/>
  </r>
  <r>
    <x v="563"/>
    <s v="BLACK SEA BASS"/>
    <x v="0"/>
    <n v="4"/>
    <n v="8"/>
    <s v="20"/>
    <s v="NC"/>
    <s v="New Hanover"/>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351"/>
    <x v="351"/>
  </r>
  <r>
    <x v="564"/>
    <s v="BLACK SEA BASS"/>
    <x v="0"/>
    <n v="4"/>
    <n v="8"/>
    <s v="27"/>
    <s v="NC"/>
    <s v="Onslow"/>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52"/>
    <x v="352"/>
  </r>
  <r>
    <x v="565"/>
    <s v="BLACK SEA BASS"/>
    <x v="0"/>
    <n v="5"/>
    <n v="9"/>
    <s v="27"/>
    <s v="NC"/>
    <s v="Brunswick"/>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9"/>
    <n v="45"/>
    <x v="0"/>
    <x v="0"/>
    <x v="0"/>
    <x v="353"/>
    <x v="353"/>
  </r>
  <r>
    <x v="566"/>
    <s v="BLACK SEA BASS"/>
    <x v="0"/>
    <n v="5"/>
    <n v="10"/>
    <s v="02"/>
    <s v="NC"/>
    <s v="Brunswick"/>
    <s v="Private"/>
    <s v="State"/>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1"/>
    <n v="10"/>
    <x v="0"/>
    <x v="0"/>
    <x v="0"/>
    <x v="354"/>
    <x v="354"/>
  </r>
  <r>
    <x v="567"/>
    <s v="BLACK SEA BASS"/>
    <x v="0"/>
    <n v="6"/>
    <n v="11"/>
    <s v="17"/>
    <s v="NC"/>
    <s v="Brunswick"/>
    <s v="Private"/>
    <s v="State"/>
    <s v="In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1"/>
    <n v="10"/>
    <x v="0"/>
    <x v="0"/>
    <x v="0"/>
    <x v="355"/>
    <x v="355"/>
  </r>
  <r>
    <x v="568"/>
    <s v="BLACK SEA BASS"/>
    <x v="0"/>
    <n v="6"/>
    <n v="11"/>
    <s v="19"/>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56"/>
    <x v="356"/>
  </r>
  <r>
    <x v="569"/>
    <s v="BLACK SEA BASS"/>
    <x v="1"/>
    <n v="1"/>
    <n v="2"/>
    <s v="23"/>
    <s v="NC"/>
    <s v="Brunswick"/>
    <s v="Private"/>
    <s v="Federal"/>
    <s v="Offshore"/>
    <n v="10.172402268000001"/>
    <x v="64"/>
    <n v="10.801446438149464"/>
    <n v="10.486616729355951"/>
    <n v="144.81656141732284"/>
    <n v="14.236220472019857"/>
    <n v="14.995747693463187"/>
    <n v="19365.988181836416"/>
    <x v="61"/>
    <n v="15.587583852977586"/>
    <x v="67"/>
    <n v="15.352276175630658"/>
    <x v="66"/>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15.526920837018135"/>
    <n v="15.291613159671208"/>
    <n v="15"/>
    <n v="15.629044170149463"/>
    <n v="15.314214461355951"/>
    <n v="50"/>
    <n v="0.31482970879351169"/>
    <n v="0.31421446135594983"/>
    <n v="4.5160856477094398E-2"/>
    <x v="1"/>
    <n v="10"/>
    <x v="1"/>
    <x v="1"/>
    <x v="1"/>
    <x v="357"/>
    <x v="357"/>
  </r>
  <r>
    <x v="570"/>
    <s v="BLACK SEA BASS"/>
    <x v="1"/>
    <n v="1"/>
    <n v="2"/>
    <s v="23"/>
    <s v="NC"/>
    <s v="Brunswick"/>
    <s v="Private"/>
    <s v="State"/>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357"/>
    <x v="357"/>
  </r>
  <r>
    <x v="571"/>
    <s v="BLACK SEA BASS"/>
    <x v="1"/>
    <n v="2"/>
    <n v="4"/>
    <s v="10"/>
    <s v="NC"/>
    <s v="Brunswick"/>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358"/>
    <x v="358"/>
  </r>
  <r>
    <x v="572"/>
    <s v="BLACK SEA BASS"/>
    <x v="1"/>
    <n v="2"/>
    <n v="4"/>
    <s v="10"/>
    <s v="NC"/>
    <s v="Brunswick"/>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3"/>
    <n v="20"/>
    <x v="0"/>
    <x v="0"/>
    <x v="0"/>
    <x v="359"/>
    <x v="359"/>
  </r>
  <r>
    <x v="573"/>
    <s v="BLACK SEA BASS"/>
    <x v="1"/>
    <n v="3"/>
    <n v="5"/>
    <s v="04"/>
    <s v="NC"/>
    <s v="New Hanover"/>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0"/>
    <n v="30"/>
    <x v="0"/>
    <x v="0"/>
    <x v="0"/>
    <x v="360"/>
    <x v="360"/>
  </r>
  <r>
    <x v="574"/>
    <s v="BLACK SEA BASS"/>
    <x v="1"/>
    <n v="3"/>
    <n v="5"/>
    <s v="11"/>
    <s v="NC"/>
    <s v="New Hanover"/>
    <s v="Private"/>
    <s v="Federal"/>
    <s v="Offshore"/>
    <n v="4.8524288672999996"/>
    <x v="65"/>
    <n v="4.978237701329892"/>
    <n v="4.9152717595711897"/>
    <n v="69.729784905511806"/>
    <n v="14.370078740445509"/>
    <n v="7.0839841126516303"/>
    <n v="524.48772035158095"/>
    <x v="62"/>
    <n v="7.2023513445545104"/>
    <x v="68"/>
    <n v="7.1552898090851249"/>
    <x v="67"/>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7.19021874136262"/>
    <n v="7.1431572058932344"/>
    <n v="5"/>
    <n v="5.1258088340298924"/>
    <n v="5.0628428922711901"/>
    <n v="10"/>
    <n v="6.2965941758702335E-2"/>
    <n v="6.2842892271189971E-2"/>
    <n v="9.0321712954188789E-3"/>
    <x v="7"/>
    <n v="5"/>
    <x v="1"/>
    <x v="1"/>
    <x v="1"/>
    <x v="361"/>
    <x v="361"/>
  </r>
  <r>
    <x v="575"/>
    <s v="BLACK SEA BASS"/>
    <x v="1"/>
    <n v="3"/>
    <n v="5"/>
    <s v="23"/>
    <s v="NC"/>
    <s v="New Hanover"/>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2"/>
    <n v="15"/>
    <x v="0"/>
    <x v="0"/>
    <x v="0"/>
    <x v="362"/>
    <x v="362"/>
  </r>
  <r>
    <x v="576"/>
    <s v="BLACK SEA BASS"/>
    <x v="1"/>
    <n v="3"/>
    <n v="5"/>
    <s v="23"/>
    <s v="NC"/>
    <s v="New Hanover"/>
    <s v="Private"/>
    <s v="State"/>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1"/>
    <n v="10"/>
    <x v="0"/>
    <x v="0"/>
    <x v="0"/>
    <x v="363"/>
    <x v="363"/>
  </r>
  <r>
    <x v="577"/>
    <s v="BLACK SEA BASS"/>
    <x v="1"/>
    <n v="3"/>
    <n v="5"/>
    <s v="28"/>
    <s v="NC"/>
    <s v="New Hanover"/>
    <s v="Private"/>
    <s v="Federal"/>
    <s v="Offshore"/>
    <n v="2"/>
    <x v="66"/>
    <n v="2.7548530041793535"/>
    <n v="2.3770573536271398"/>
    <n v="29.330708661417322"/>
    <n v="14.665354330708661"/>
    <n v="3.0932484536721816"/>
    <n v="687.49691776996997"/>
    <x v="63"/>
    <n v="3.73065622593812"/>
    <x v="69"/>
    <n v="3.448287013121806"/>
    <x v="68"/>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3.73065622593812"/>
    <n v="3.448287013121806"/>
    <n v="2"/>
    <n v="2.7548530041793535"/>
    <n v="2.3770573536271398"/>
    <n v="60"/>
    <n v="0.37779565055221398"/>
    <n v="0.37705735362713977"/>
    <n v="5.419302777251328E-2"/>
    <x v="9"/>
    <n v="45"/>
    <x v="0"/>
    <x v="0"/>
    <x v="0"/>
    <x v="364"/>
    <x v="364"/>
  </r>
  <r>
    <x v="578"/>
    <s v="BLACK SEA BASS"/>
    <x v="1"/>
    <n v="3"/>
    <n v="6"/>
    <s v="10"/>
    <s v="NC"/>
    <s v="New Hanover"/>
    <s v="Charter"/>
    <s v="Federal"/>
    <s v="Offshore"/>
    <n v="13.018459724"/>
    <x v="67"/>
    <n v="13.320400925671741"/>
    <n v="13.169282665450856"/>
    <n v="188.9214273346457"/>
    <n v="14.511811023723663"/>
    <n v="22.673624739322666"/>
    <n v="499.53472600373459"/>
    <x v="64"/>
    <n v="22.928587848229039"/>
    <x v="70"/>
    <n v="22.815640163102515"/>
    <x v="69"/>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22.928587848229039"/>
    <n v="22.815640163102515"/>
    <n v="13"/>
    <n v="13.301941201671742"/>
    <n v="13.150822941450857"/>
    <n v="24"/>
    <n v="0.15111826022088559"/>
    <n v="0.15082294145085592"/>
    <n v="2.167721110900531E-2"/>
    <x v="9"/>
    <n v="45"/>
    <x v="0"/>
    <x v="0"/>
    <x v="0"/>
    <x v="365"/>
    <x v="365"/>
  </r>
  <r>
    <x v="579"/>
    <s v="BLACK SEA BASS"/>
    <x v="1"/>
    <n v="3"/>
    <n v="6"/>
    <s v="30"/>
    <s v="NC"/>
    <s v="Onslow"/>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66"/>
    <x v="366"/>
  </r>
  <r>
    <x v="580"/>
    <s v="BLACK SEA BASS"/>
    <x v="1"/>
    <n v="4"/>
    <n v="7"/>
    <s v="11"/>
    <s v="NC"/>
    <s v="New Hanover"/>
    <s v="Charter"/>
    <s v="Federal"/>
    <s v="Offshore"/>
    <n v="16.746578183"/>
    <x v="68"/>
    <n v="17.174328218701636"/>
    <n v="16.960244016722047"/>
    <n v="228.49943009842519"/>
    <n v="13.644544431792188"/>
    <n v="21.097077200174244"/>
    <n v="3025.8700786904046"/>
    <x v="65"/>
    <n v="21.458274937791607"/>
    <x v="71"/>
    <n v="21.298265717195697"/>
    <x v="70"/>
    <n v="34"/>
    <n v="0.21408420197958794"/>
    <n v="0.21366583372204589"/>
    <n v="3.0709382404424189E-2"/>
    <n v="0.74741255597723821"/>
    <n v="0.94160359434525442"/>
    <n v="1.3432654004296583"/>
    <n v="0.16000922059591113"/>
    <n v="0.20118851702145388"/>
    <n v="4.1250850852426357E-2"/>
    <n v="0.458459418106058"/>
    <n v="0.40244858846979137"/>
    <n v="0.24437521612647009"/>
    <n v="0.24243936787388023"/>
    <n v="21.458274937791607"/>
    <n v="21.298265717195697"/>
    <n v="30"/>
    <n v="30.427750035701635"/>
    <n v="30.213665833722047"/>
    <n v="34"/>
    <n v="0.21408420197958794"/>
    <n v="0.21366583372204589"/>
    <n v="3.0709382404424189E-2"/>
    <x v="16"/>
    <n v="90"/>
    <x v="0"/>
    <x v="0"/>
    <x v="0"/>
    <x v="367"/>
    <x v="367"/>
  </r>
  <r>
    <x v="581"/>
    <s v="BLACK SEA BASS"/>
    <x v="1"/>
    <n v="4"/>
    <n v="8"/>
    <s v="15"/>
    <s v="NC"/>
    <s v="Brunswick"/>
    <s v="Private"/>
    <s v="Inland"/>
    <s v="Inshore"/>
    <n v="0"/>
    <x v="0"/>
    <n v="0.23903678465679537"/>
    <n v="0.11940149531526094"/>
    <n v="0"/>
    <n v="0"/>
    <n v="0"/>
    <n v="0"/>
    <x v="0"/>
    <n v="0.20184579455088045"/>
    <x v="0"/>
    <n v="0.11242887715904776"/>
    <x v="0"/>
    <n v="19"/>
    <n v="0.11963528934153443"/>
    <n v="0.11940149531526094"/>
    <n v="1.7161125461295872E-2"/>
    <n v="0.74741255597723821"/>
    <n v="0.94160359434525442"/>
    <n v="1.3432654004296583"/>
    <n v="8.941691739183269E-2"/>
    <n v="0.11242887715904776"/>
    <n v="2.3051946064591204E-2"/>
    <n v="0.25619791011809123"/>
    <n v="0.22489774061547166"/>
    <n v="0.13656262077655681"/>
    <n v="0.13548082322363897"/>
    <n v="0.20184579455088045"/>
    <n v="0.11242887715904776"/>
    <n v="0"/>
    <n v="0.23903678465679537"/>
    <n v="0.11940149531526094"/>
    <n v="19"/>
    <n v="0.11963528934153443"/>
    <n v="0.11940149531526094"/>
    <n v="1.7161125461295872E-2"/>
    <x v="9"/>
    <n v="45"/>
    <x v="0"/>
    <x v="0"/>
    <x v="0"/>
    <x v="368"/>
    <x v="368"/>
  </r>
  <r>
    <x v="582"/>
    <s v="BLACK SEA BASS"/>
    <x v="1"/>
    <n v="4"/>
    <n v="8"/>
    <s v="17"/>
    <s v="NC"/>
    <s v="Onslow"/>
    <s v="Private"/>
    <s v="Federal"/>
    <s v="Offshore"/>
    <n v="1.3080191913000001"/>
    <x v="69"/>
    <n v="1.5596368593597847"/>
    <n v="1.4337049758423801"/>
    <n v="18.229873767716537"/>
    <n v="13.937007873407747"/>
    <n v="1.6949504320365882"/>
    <n v="74.946193843170221"/>
    <x v="66"/>
    <n v="1.9074196894585678"/>
    <x v="72"/>
    <n v="1.8132966185197965"/>
    <x v="71"/>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1.9074196894585678"/>
    <n v="1.8132966185197965"/>
    <n v="1"/>
    <n v="1.2516176680597846"/>
    <n v="1.12568578454238"/>
    <n v="20"/>
    <n v="0.12593188351740467"/>
    <n v="0.12568578454237994"/>
    <n v="1.8064342590837758E-2"/>
    <x v="1"/>
    <n v="10"/>
    <x v="0"/>
    <x v="0"/>
    <x v="0"/>
    <x v="369"/>
    <x v="369"/>
  </r>
  <r>
    <x v="583"/>
    <s v="BLACK SEA BASS"/>
    <x v="1"/>
    <n v="4"/>
    <n v="8"/>
    <s v="17"/>
    <s v="NC"/>
    <s v="Onslow"/>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1"/>
    <n v="10"/>
    <x v="0"/>
    <x v="0"/>
    <x v="0"/>
    <x v="370"/>
    <x v="370"/>
  </r>
  <r>
    <x v="584"/>
    <s v="BLACK SEA BASS"/>
    <x v="1"/>
    <n v="4"/>
    <n v="8"/>
    <s v="17"/>
    <s v="NC"/>
    <s v="Onslow"/>
    <s v="Private"/>
    <s v="State"/>
    <s v="In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3"/>
    <n v="20"/>
    <x v="0"/>
    <x v="0"/>
    <x v="0"/>
    <x v="370"/>
    <x v="370"/>
  </r>
  <r>
    <x v="585"/>
    <s v="BLACK SEA BASS"/>
    <x v="1"/>
    <n v="4"/>
    <n v="8"/>
    <s v="18"/>
    <s v="NC"/>
    <s v="Onslow"/>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371"/>
    <x v="371"/>
  </r>
  <r>
    <x v="586"/>
    <s v="BLACK SEA BASS"/>
    <x v="1"/>
    <n v="5"/>
    <n v="10"/>
    <s v="19"/>
    <s v="NC"/>
    <s v="Onslow"/>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72"/>
    <x v="372"/>
  </r>
  <r>
    <x v="587"/>
    <s v="BLACK SEA BASS"/>
    <x v="1"/>
    <n v="5"/>
    <n v="10"/>
    <s v="19"/>
    <s v="NC"/>
    <s v="Onslow"/>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72"/>
    <x v="372"/>
  </r>
  <r>
    <x v="588"/>
    <s v="BLACK SEA BASS"/>
    <x v="1"/>
    <n v="5"/>
    <n v="10"/>
    <s v="25"/>
    <s v="NC"/>
    <s v="New Hanover"/>
    <s v="Private"/>
    <s v="Federal"/>
    <s v="Offshore"/>
    <n v="3"/>
    <x v="70"/>
    <n v="3.1509706008358704"/>
    <n v="3.0754114707254279"/>
    <n v="47.618272366141731"/>
    <n v="15.872757455380578"/>
    <n v="6.9445612588236436"/>
    <n v="4243.8773435695139"/>
    <x v="20"/>
    <n v="7.0720428132768314"/>
    <x v="73"/>
    <n v="7.0155689707135682"/>
    <x v="72"/>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7.0720428132768314"/>
    <n v="7.0155689707135682"/>
    <n v="3"/>
    <n v="3.1509706008358704"/>
    <n v="3.0754114707254279"/>
    <n v="12"/>
    <n v="7.5559130110442796E-2"/>
    <n v="7.5411470725427962E-2"/>
    <n v="1.0838605554502655E-2"/>
    <x v="1"/>
    <n v="10"/>
    <x v="0"/>
    <x v="0"/>
    <x v="0"/>
    <x v="373"/>
    <x v="373"/>
  </r>
  <r>
    <x v="589"/>
    <s v="BLACK SEA BASS"/>
    <x v="1"/>
    <n v="5"/>
    <n v="10"/>
    <s v="25"/>
    <s v="NC"/>
    <s v="New Hanover"/>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374"/>
    <x v="374"/>
  </r>
  <r>
    <x v="590"/>
    <s v="BLACK SEA BASS"/>
    <x v="0"/>
    <n v="3"/>
    <n v="5"/>
    <s v="19"/>
    <s v="NC"/>
    <s v="New Hanover"/>
    <s v="Private"/>
    <s v="State"/>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375"/>
    <x v="375"/>
  </r>
  <r>
    <x v="591"/>
    <s v="BLACK SEA BASS"/>
    <x v="0"/>
    <n v="3"/>
    <n v="6"/>
    <s v="02"/>
    <s v="NC"/>
    <s v="New Hanover"/>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376"/>
    <x v="376"/>
  </r>
  <r>
    <x v="592"/>
    <s v="BLACK SEA BASS"/>
    <x v="0"/>
    <n v="3"/>
    <n v="6"/>
    <s v="10"/>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377"/>
    <x v="377"/>
  </r>
  <r>
    <x v="593"/>
    <s v="BLACK SEA BASS"/>
    <x v="0"/>
    <n v="3"/>
    <n v="6"/>
    <s v="13"/>
    <s v="NC"/>
    <s v="Onslow"/>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78"/>
    <x v="378"/>
  </r>
  <r>
    <x v="594"/>
    <s v="BLACK SEA BASS"/>
    <x v="0"/>
    <n v="3"/>
    <n v="6"/>
    <s v="16"/>
    <s v="NC"/>
    <s v="Brunswick"/>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379"/>
    <x v="379"/>
  </r>
  <r>
    <x v="595"/>
    <s v="BLACK SEA BASS"/>
    <x v="0"/>
    <n v="3"/>
    <n v="6"/>
    <s v="16"/>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79"/>
    <x v="379"/>
  </r>
  <r>
    <x v="596"/>
    <s v="BLACK SEA BASS"/>
    <x v="0"/>
    <n v="3"/>
    <n v="6"/>
    <s v="16"/>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80"/>
    <x v="380"/>
  </r>
  <r>
    <x v="597"/>
    <s v="BLACK SEA BASS"/>
    <x v="0"/>
    <n v="3"/>
    <n v="6"/>
    <s v="21"/>
    <s v="NC"/>
    <s v="New Hanover"/>
    <s v="Charter"/>
    <s v="Federal"/>
    <s v="Offshore"/>
    <n v="1"/>
    <x v="71"/>
    <n v="1"/>
    <n v="1"/>
    <n v="14.456692913385824"/>
    <n v="14.456692913385824"/>
    <n v="1.5873282877311186"/>
    <n v="145.89629447849839"/>
    <x v="67"/>
    <n v="1.5873282877311186"/>
    <x v="74"/>
    <n v="1.5873282877311186"/>
    <x v="73"/>
    <n v="0"/>
    <n v="0"/>
    <n v="0"/>
    <n v="0"/>
    <n v="0.74741255597723821"/>
    <n v="0.94160359434525442"/>
    <n v="1.3432654004296583"/>
    <n v="0"/>
    <n v="0"/>
    <n v="0"/>
    <n v="0"/>
    <n v="0"/>
    <n v="0"/>
    <n v="0"/>
    <n v="1.5873282877311186"/>
    <n v="1.5873282877311186"/>
    <n v="5"/>
    <n v="5"/>
    <n v="5"/>
    <n v="0"/>
    <n v="0"/>
    <n v="0"/>
    <n v="0"/>
    <x v="6"/>
    <n v="25"/>
    <x v="0"/>
    <x v="0"/>
    <x v="0"/>
    <x v="381"/>
    <x v="381"/>
  </r>
  <r>
    <x v="598"/>
    <s v="BLACK SEA BASS"/>
    <x v="0"/>
    <n v="3"/>
    <n v="6"/>
    <s v="22"/>
    <s v="NC"/>
    <s v="New Hanov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82"/>
    <x v="382"/>
  </r>
  <r>
    <x v="599"/>
    <s v="BLACK SEA BASS"/>
    <x v="0"/>
    <n v="3"/>
    <n v="6"/>
    <s v="22"/>
    <s v="NC"/>
    <s v="New Hanover"/>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382"/>
    <x v="382"/>
  </r>
  <r>
    <x v="600"/>
    <s v="BLACK SEA BASS"/>
    <x v="0"/>
    <n v="3"/>
    <n v="6"/>
    <s v="22"/>
    <s v="NC"/>
    <s v="New Hanover"/>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382"/>
    <x v="382"/>
  </r>
  <r>
    <x v="601"/>
    <s v="BLACK SEA BASS"/>
    <x v="0"/>
    <n v="4"/>
    <n v="7"/>
    <s v="08"/>
    <s v="NC"/>
    <s v="New Hanov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83"/>
    <x v="383"/>
  </r>
  <r>
    <x v="602"/>
    <s v="BLACK SEA BASS"/>
    <x v="0"/>
    <n v="4"/>
    <n v="7"/>
    <s v="08"/>
    <s v="NC"/>
    <s v="New Hanov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83"/>
    <x v="383"/>
  </r>
  <r>
    <x v="603"/>
    <s v="BLACK SEA BASS"/>
    <x v="0"/>
    <n v="4"/>
    <n v="7"/>
    <s v="13"/>
    <s v="NC"/>
    <s v="Brunswick"/>
    <s v="Charter"/>
    <s v="Federal"/>
    <s v="Offshore"/>
    <n v="1.0669763910000001"/>
    <x v="72"/>
    <n v="1.0669763910000001"/>
    <n v="1.0669763910000001"/>
    <n v="14.072326416141731"/>
    <n v="13.188976377399273"/>
    <n v="1.4113681731462986"/>
    <n v="33.0275023538127"/>
    <x v="2"/>
    <n v="1.4113681731462986"/>
    <x v="3"/>
    <n v="1.4113681731462986"/>
    <x v="3"/>
    <n v="0"/>
    <n v="0"/>
    <n v="0"/>
    <n v="0"/>
    <n v="0.74741255597723821"/>
    <n v="0.94160359434525442"/>
    <n v="1.3432654004296583"/>
    <n v="0"/>
    <n v="0"/>
    <n v="0"/>
    <n v="0"/>
    <n v="0"/>
    <n v="0"/>
    <n v="0"/>
    <n v="1.4113681731462986"/>
    <n v="1.4113681731462986"/>
    <n v="3"/>
    <n v="3"/>
    <n v="3"/>
    <n v="0"/>
    <n v="0"/>
    <n v="0"/>
    <n v="0"/>
    <x v="0"/>
    <n v="30"/>
    <x v="0"/>
    <x v="0"/>
    <x v="0"/>
    <x v="384"/>
    <x v="384"/>
  </r>
  <r>
    <x v="604"/>
    <s v="BLACK SEA BASS"/>
    <x v="0"/>
    <n v="4"/>
    <n v="7"/>
    <s v="16"/>
    <s v="NC"/>
    <s v="Onslow"/>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85"/>
    <x v="385"/>
  </r>
  <r>
    <x v="605"/>
    <s v="BLACK SEA BASS"/>
    <x v="0"/>
    <n v="4"/>
    <n v="7"/>
    <s v="20"/>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86"/>
    <x v="386"/>
  </r>
  <r>
    <x v="606"/>
    <s v="BLACK SEA BASS"/>
    <x v="0"/>
    <n v="4"/>
    <n v="8"/>
    <s v="01"/>
    <s v="NC"/>
    <s v="Brunswick"/>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87"/>
    <x v="387"/>
  </r>
  <r>
    <x v="607"/>
    <s v="BLACK SEA BASS"/>
    <x v="0"/>
    <n v="4"/>
    <n v="8"/>
    <s v="02"/>
    <s v="NC"/>
    <s v="Brunswick"/>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88"/>
    <x v="388"/>
  </r>
  <r>
    <x v="608"/>
    <s v="BLACK SEA BASS"/>
    <x v="0"/>
    <n v="4"/>
    <n v="8"/>
    <s v="16"/>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89"/>
    <x v="389"/>
  </r>
  <r>
    <x v="609"/>
    <s v="BLACK SEA BASS"/>
    <x v="0"/>
    <n v="4"/>
    <n v="8"/>
    <s v="16"/>
    <s v="NC"/>
    <s v="Brunswick"/>
    <s v="Private"/>
    <s v="State"/>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0"/>
    <n v="30"/>
    <x v="0"/>
    <x v="0"/>
    <x v="0"/>
    <x v="390"/>
    <x v="390"/>
  </r>
  <r>
    <x v="610"/>
    <s v="BLACK SEA BASS"/>
    <x v="0"/>
    <n v="4"/>
    <n v="8"/>
    <s v="16"/>
    <s v="NC"/>
    <s v="Brunswick"/>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389"/>
    <x v="389"/>
  </r>
  <r>
    <x v="611"/>
    <s v="BLACK SEA BASS"/>
    <x v="0"/>
    <n v="4"/>
    <n v="8"/>
    <s v="29"/>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391"/>
    <x v="391"/>
  </r>
  <r>
    <x v="612"/>
    <s v="BLACK SEA BASS"/>
    <x v="0"/>
    <n v="5"/>
    <n v="10"/>
    <s v="02"/>
    <s v="NC"/>
    <s v="New Hanover"/>
    <s v="Private"/>
    <s v="Federal"/>
    <s v="Off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3"/>
    <n v="20"/>
    <x v="0"/>
    <x v="0"/>
    <x v="0"/>
    <x v="248"/>
    <x v="248"/>
  </r>
  <r>
    <x v="613"/>
    <s v="BLACK SEA BASS"/>
    <x v="0"/>
    <n v="5"/>
    <n v="10"/>
    <s v="02"/>
    <s v="NC"/>
    <s v="New Hanover"/>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248"/>
    <x v="248"/>
  </r>
  <r>
    <x v="614"/>
    <s v="BLACK SEA BASS"/>
    <x v="0"/>
    <n v="5"/>
    <n v="10"/>
    <s v="02"/>
    <s v="NC"/>
    <s v="New Hanover"/>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7"/>
    <n v="5"/>
    <x v="0"/>
    <x v="0"/>
    <x v="0"/>
    <x v="248"/>
    <x v="248"/>
  </r>
  <r>
    <x v="615"/>
    <s v="BLACK SEA BASS"/>
    <x v="0"/>
    <n v="5"/>
    <n v="10"/>
    <s v="02"/>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392"/>
    <x v="392"/>
  </r>
  <r>
    <x v="616"/>
    <s v="BLACK SEA BASS"/>
    <x v="0"/>
    <n v="5"/>
    <n v="10"/>
    <s v="17"/>
    <s v="NC"/>
    <s v="New Hanover"/>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2"/>
    <n v="15"/>
    <x v="0"/>
    <x v="0"/>
    <x v="0"/>
    <x v="393"/>
    <x v="393"/>
  </r>
  <r>
    <x v="617"/>
    <s v="BLACK SEA BASS"/>
    <x v="0"/>
    <n v="5"/>
    <n v="10"/>
    <s v="17"/>
    <s v="NC"/>
    <s v="New Hanover"/>
    <s v="Private"/>
    <s v="Federal"/>
    <s v="Offshore"/>
    <n v="1.0002814164"/>
    <x v="73"/>
    <n v="1.2518990844597846"/>
    <n v="1.12596720094238"/>
    <n v="13.547118395669289"/>
    <n v="13.543307086944786"/>
    <n v="1.3231458234185023"/>
    <n v="336.95656557430686"/>
    <x v="68"/>
    <n v="1.5356150808404818"/>
    <x v="75"/>
    <n v="1.4414920099017106"/>
    <x v="74"/>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1.5356150808404818"/>
    <n v="1.4414920099017106"/>
    <n v="1"/>
    <n v="1.2516176680597846"/>
    <n v="1.12568578454238"/>
    <n v="20"/>
    <n v="0.12593188351740467"/>
    <n v="0.12568578454237994"/>
    <n v="1.8064342590837758E-2"/>
    <x v="7"/>
    <n v="5"/>
    <x v="0"/>
    <x v="0"/>
    <x v="0"/>
    <x v="394"/>
    <x v="394"/>
  </r>
  <r>
    <x v="618"/>
    <s v="BLACK SEA BASS"/>
    <x v="0"/>
    <n v="5"/>
    <n v="10"/>
    <s v="17"/>
    <s v="NC"/>
    <s v="New Hanover"/>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394"/>
    <x v="394"/>
  </r>
  <r>
    <x v="619"/>
    <s v="BLACK SEA BASS"/>
    <x v="0"/>
    <n v="5"/>
    <n v="10"/>
    <s v="22"/>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395"/>
    <x v="395"/>
  </r>
  <r>
    <x v="620"/>
    <s v="BLACK SEA BASS"/>
    <x v="0"/>
    <n v="5"/>
    <n v="10"/>
    <s v="22"/>
    <s v="NC"/>
    <s v="New Hanover"/>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1"/>
    <n v="10"/>
    <x v="0"/>
    <x v="0"/>
    <x v="0"/>
    <x v="396"/>
    <x v="396"/>
  </r>
  <r>
    <x v="621"/>
    <s v="BLACK SEA BASS"/>
    <x v="0"/>
    <n v="5"/>
    <n v="10"/>
    <s v="23"/>
    <s v="NC"/>
    <s v="New Hanover"/>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397"/>
    <x v="397"/>
  </r>
  <r>
    <x v="622"/>
    <s v="BLACK SEA BASS"/>
    <x v="0"/>
    <n v="5"/>
    <n v="10"/>
    <s v="28"/>
    <s v="NC"/>
    <s v="Brunswick"/>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398"/>
    <x v="398"/>
  </r>
  <r>
    <x v="623"/>
    <s v="BLACK SEA BASS"/>
    <x v="0"/>
    <n v="6"/>
    <n v="11"/>
    <s v="05"/>
    <s v="NC"/>
    <s v="New Hanover"/>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9"/>
    <n v="45"/>
    <x v="0"/>
    <x v="0"/>
    <x v="0"/>
    <x v="399"/>
    <x v="399"/>
  </r>
  <r>
    <x v="624"/>
    <s v="BLACK SEA BASS"/>
    <x v="0"/>
    <n v="6"/>
    <n v="11"/>
    <s v="05"/>
    <s v="NC"/>
    <s v="New Hanover"/>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399"/>
    <x v="399"/>
  </r>
  <r>
    <x v="625"/>
    <s v="BLACK SEA BASS"/>
    <x v="0"/>
    <n v="6"/>
    <n v="11"/>
    <s v="10"/>
    <s v="NC"/>
    <s v="New Hanover"/>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00"/>
    <x v="400"/>
  </r>
  <r>
    <x v="626"/>
    <s v="BLACK SEA BASS"/>
    <x v="0"/>
    <n v="6"/>
    <n v="11"/>
    <s v="16"/>
    <s v="NC"/>
    <s v="New Hanover"/>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401"/>
    <x v="401"/>
  </r>
  <r>
    <x v="627"/>
    <s v="BLACK SEA BASS"/>
    <x v="0"/>
    <n v="6"/>
    <n v="11"/>
    <s v="16"/>
    <s v="NC"/>
    <s v="New Hanover"/>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2"/>
    <n v="15"/>
    <x v="0"/>
    <x v="0"/>
    <x v="0"/>
    <x v="402"/>
    <x v="402"/>
  </r>
  <r>
    <x v="628"/>
    <s v="BLACK SEA BASS"/>
    <x v="0"/>
    <n v="6"/>
    <n v="11"/>
    <s v="16"/>
    <s v="NC"/>
    <s v="New Hanover"/>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402"/>
    <x v="402"/>
  </r>
  <r>
    <x v="629"/>
    <s v="BLACK SEA BASS"/>
    <x v="0"/>
    <n v="6"/>
    <n v="11"/>
    <s v="23"/>
    <s v="NC"/>
    <s v="New Hanover"/>
    <s v="Private"/>
    <s v="Federal"/>
    <s v="Offshore"/>
    <n v="2.3492611450999998"/>
    <x v="74"/>
    <n v="2.6637832301747304"/>
    <n v="2.5063683757779747"/>
    <n v="32.475760612598421"/>
    <n v="13.823818897415954"/>
    <n v="3.3567274101193547"/>
    <n v="889.51226659774647"/>
    <x v="69"/>
    <n v="3.6223139818968293"/>
    <x v="76"/>
    <n v="3.5046601432233651"/>
    <x v="75"/>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3.6223139818968293"/>
    <n v="3.5046601432233651"/>
    <n v="8"/>
    <n v="8.3145220850747297"/>
    <n v="8.1571072306779744"/>
    <n v="25"/>
    <n v="0.15741485439675584"/>
    <n v="0.15710723067797491"/>
    <n v="2.2580428238547199E-2"/>
    <x v="3"/>
    <n v="20"/>
    <x v="0"/>
    <x v="0"/>
    <x v="0"/>
    <x v="403"/>
    <x v="403"/>
  </r>
  <r>
    <x v="630"/>
    <s v="BLACK SEA BASS"/>
    <x v="0"/>
    <n v="6"/>
    <n v="12"/>
    <s v="01"/>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404"/>
    <x v="404"/>
  </r>
  <r>
    <x v="631"/>
    <s v="BLACK SEA BASS"/>
    <x v="1"/>
    <n v="1"/>
    <n v="1"/>
    <s v="13"/>
    <s v="NC"/>
    <s v="New Hanover"/>
    <s v="Private"/>
    <s v="Federal"/>
    <s v="Off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7"/>
    <n v="5"/>
    <x v="0"/>
    <x v="0"/>
    <x v="0"/>
    <x v="405"/>
    <x v="405"/>
  </r>
  <r>
    <x v="632"/>
    <s v="BLACK SEA BASS"/>
    <x v="1"/>
    <n v="1"/>
    <n v="2"/>
    <s v="09"/>
    <s v="NC"/>
    <s v="New Hanover"/>
    <s v="Private"/>
    <s v="Federal"/>
    <s v="Offshore"/>
    <n v="2"/>
    <x v="75"/>
    <n v="2.0377426502089677"/>
    <n v="2.0188528676813569"/>
    <n v="28.858267716535433"/>
    <n v="14.429133858267717"/>
    <n v="2.8660094084034085"/>
    <n v="1830.4501597502622"/>
    <x v="1"/>
    <n v="2.8978797970167052"/>
    <x v="77"/>
    <n v="2.8837613363758896"/>
    <x v="76"/>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2.8978797970167052"/>
    <n v="2.8837613363758896"/>
    <n v="2"/>
    <n v="2.0377426502089677"/>
    <n v="2.0188528676813569"/>
    <n v="3"/>
    <n v="1.8889782527610699E-2"/>
    <n v="1.8852867681356991E-2"/>
    <n v="2.7096513886256638E-3"/>
    <x v="1"/>
    <n v="10"/>
    <x v="0"/>
    <x v="0"/>
    <x v="0"/>
    <x v="406"/>
    <x v="406"/>
  </r>
  <r>
    <x v="633"/>
    <s v="BLACK SEA BASS"/>
    <x v="1"/>
    <n v="2"/>
    <n v="3"/>
    <s v="21"/>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07"/>
    <x v="407"/>
  </r>
  <r>
    <x v="634"/>
    <s v="BLACK SEA BASS"/>
    <x v="1"/>
    <n v="3"/>
    <n v="5"/>
    <s v="03"/>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408"/>
    <x v="408"/>
  </r>
  <r>
    <x v="635"/>
    <s v="BLACK SEA BASS"/>
    <x v="1"/>
    <n v="3"/>
    <n v="5"/>
    <s v="03"/>
    <s v="NC"/>
    <s v="New Hanover"/>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408"/>
    <x v="408"/>
  </r>
  <r>
    <x v="636"/>
    <s v="BLACK SEA BASS"/>
    <x v="1"/>
    <n v="3"/>
    <n v="5"/>
    <s v="03"/>
    <s v="NC"/>
    <s v="New Hanover"/>
    <s v="Charter"/>
    <s v="Federal"/>
    <s v="Offshore"/>
    <n v="1"/>
    <x v="76"/>
    <n v="1.1887132510448384"/>
    <n v="1.0942643384067849"/>
    <n v="14.094488188976378"/>
    <n v="14.094488188976378"/>
    <n v="1.4330047042017042"/>
    <n v="65.572821079309591"/>
    <x v="1"/>
    <n v="1.5923566472681889"/>
    <x v="78"/>
    <n v="1.5217643440641104"/>
    <x v="77"/>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1.5923566472681889"/>
    <n v="1.5217643440641104"/>
    <n v="1"/>
    <n v="1.1887132510448384"/>
    <n v="1.0942643384067849"/>
    <n v="15"/>
    <n v="9.4448912638053495E-2"/>
    <n v="9.4264338406784942E-2"/>
    <n v="1.354825694312832E-2"/>
    <x v="8"/>
    <n v="80"/>
    <x v="0"/>
    <x v="0"/>
    <x v="0"/>
    <x v="409"/>
    <x v="409"/>
  </r>
  <r>
    <x v="637"/>
    <s v="BLACK SEA BASS"/>
    <x v="1"/>
    <n v="3"/>
    <n v="5"/>
    <s v="03"/>
    <s v="NC"/>
    <s v="New Hanover"/>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9"/>
    <n v="45"/>
    <x v="0"/>
    <x v="0"/>
    <x v="0"/>
    <x v="408"/>
    <x v="408"/>
  </r>
  <r>
    <x v="638"/>
    <s v="BLACK SEA BASS"/>
    <x v="1"/>
    <n v="3"/>
    <n v="5"/>
    <s v="03"/>
    <s v="NC"/>
    <s v="New Hanover"/>
    <s v="Charter"/>
    <s v="Federal"/>
    <s v="Offshore"/>
    <n v="0"/>
    <x v="0"/>
    <n v="0.44033091910462308"/>
    <n v="0.21995012294916488"/>
    <n v="0"/>
    <n v="0"/>
    <n v="0"/>
    <n v="0"/>
    <x v="0"/>
    <n v="0.37182120048846401"/>
    <x v="0"/>
    <n v="0.20710582634561428"/>
    <x v="0"/>
    <n v="35"/>
    <n v="0.22038079615545816"/>
    <n v="0.21995012294916488"/>
    <n v="3.1612599533966078E-2"/>
    <n v="0.74741255597723821"/>
    <n v="0.94160359434525442"/>
    <n v="1.3432654004296583"/>
    <n v="0.1647153741428497"/>
    <n v="0.20710582634561428"/>
    <n v="4.2464111171615374E-2"/>
    <n v="0.47194351863858913"/>
    <n v="0.41428531166007937"/>
    <n v="0.25156272248313094"/>
    <n v="0.24956993751722967"/>
    <n v="0.37182120048846401"/>
    <n v="0.20710582634561428"/>
    <n v="0"/>
    <n v="0.44033091910462308"/>
    <n v="0.21995012294916488"/>
    <n v="35"/>
    <n v="0.22038079615545816"/>
    <n v="0.21995012294916488"/>
    <n v="3.1612599533966078E-2"/>
    <x v="8"/>
    <n v="80"/>
    <x v="0"/>
    <x v="0"/>
    <x v="0"/>
    <x v="409"/>
    <x v="409"/>
  </r>
  <r>
    <x v="639"/>
    <s v="BLACK SEA BASS"/>
    <x v="1"/>
    <n v="3"/>
    <n v="5"/>
    <s v="03"/>
    <s v="NC"/>
    <s v="New Hanover"/>
    <s v="Private"/>
    <s v="Federal"/>
    <s v="Offshore"/>
    <n v="5.5606356288000001"/>
    <x v="77"/>
    <n v="5.7493488798448391"/>
    <n v="5.6548999672067852"/>
    <n v="91.606971909448816"/>
    <n v="16.474190726504741"/>
    <n v="12.217592148651001"/>
    <n v="6054.6377620244293"/>
    <x v="70"/>
    <n v="12.395142996505321"/>
    <x v="79"/>
    <n v="12.324550693301243"/>
    <x v="78"/>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12.376944091717485"/>
    <n v="12.306351788513407"/>
    <n v="20"/>
    <n v="20.188713251044838"/>
    <n v="20.094264338406784"/>
    <n v="15"/>
    <n v="9.4448912638053495E-2"/>
    <n v="9.4264338406784942E-2"/>
    <n v="1.354825694312832E-2"/>
    <x v="3"/>
    <n v="20"/>
    <x v="1"/>
    <x v="1"/>
    <x v="1"/>
    <x v="410"/>
    <x v="410"/>
  </r>
  <r>
    <x v="640"/>
    <s v="BLACK SEA BASS"/>
    <x v="1"/>
    <n v="3"/>
    <n v="5"/>
    <s v="08"/>
    <s v="NC"/>
    <s v="New Hanover"/>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411"/>
    <x v="411"/>
  </r>
  <r>
    <x v="641"/>
    <s v="BLACK SEA BASS"/>
    <x v="1"/>
    <n v="3"/>
    <n v="5"/>
    <s v="08"/>
    <s v="NC"/>
    <s v="New Hanover"/>
    <s v="Charter"/>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412"/>
    <x v="412"/>
  </r>
  <r>
    <x v="642"/>
    <s v="BLACK SEA BASS"/>
    <x v="1"/>
    <n v="3"/>
    <n v="5"/>
    <s v="24"/>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8"/>
    <x v="18"/>
  </r>
  <r>
    <x v="643"/>
    <s v="BLACK SEA BASS"/>
    <x v="1"/>
    <n v="3"/>
    <n v="6"/>
    <s v="17"/>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413"/>
    <x v="413"/>
  </r>
  <r>
    <x v="644"/>
    <s v="BLACK SEA BASS"/>
    <x v="1"/>
    <n v="3"/>
    <n v="6"/>
    <s v="25"/>
    <s v="NC"/>
    <s v="Onslow"/>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14"/>
    <x v="414"/>
  </r>
  <r>
    <x v="645"/>
    <s v="BLACK SEA BASS"/>
    <x v="1"/>
    <n v="3"/>
    <n v="6"/>
    <s v="28"/>
    <s v="NC"/>
    <s v="Pender"/>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415"/>
    <x v="415"/>
  </r>
  <r>
    <x v="646"/>
    <s v="BLACK SEA BASS"/>
    <x v="1"/>
    <n v="3"/>
    <n v="6"/>
    <s v="28"/>
    <s v="NC"/>
    <s v="Pender"/>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416"/>
    <x v="416"/>
  </r>
  <r>
    <x v="647"/>
    <s v="BLACK SEA BASS"/>
    <x v="1"/>
    <n v="4"/>
    <n v="7"/>
    <s v="11"/>
    <s v="NC"/>
    <s v="Pender"/>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8"/>
    <n v="80"/>
    <x v="0"/>
    <x v="0"/>
    <x v="0"/>
    <x v="417"/>
    <x v="417"/>
  </r>
  <r>
    <x v="648"/>
    <s v="BLACK SEA BASS"/>
    <x v="1"/>
    <n v="4"/>
    <n v="7"/>
    <s v="12"/>
    <s v="NC"/>
    <s v="New Hanov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18"/>
    <x v="418"/>
  </r>
  <r>
    <x v="649"/>
    <s v="BLACK SEA BASS"/>
    <x v="1"/>
    <n v="4"/>
    <n v="7"/>
    <s v="12"/>
    <s v="NC"/>
    <s v="New Hanov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18"/>
    <x v="418"/>
  </r>
  <r>
    <x v="650"/>
    <s v="BLACK SEA BASS"/>
    <x v="1"/>
    <n v="4"/>
    <n v="7"/>
    <s v="12"/>
    <s v="NC"/>
    <s v="New Hanov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18"/>
    <x v="418"/>
  </r>
  <r>
    <x v="651"/>
    <s v="BLACK SEA BASS"/>
    <x v="1"/>
    <n v="4"/>
    <n v="7"/>
    <s v="12"/>
    <s v="NC"/>
    <s v="New Hanov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18"/>
    <x v="418"/>
  </r>
  <r>
    <x v="652"/>
    <s v="BLACK SEA BASS"/>
    <x v="1"/>
    <n v="4"/>
    <n v="7"/>
    <s v="13"/>
    <s v="NC"/>
    <s v="New Hanover"/>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419"/>
    <x v="419"/>
  </r>
  <r>
    <x v="653"/>
    <s v="BLACK SEA BASS"/>
    <x v="1"/>
    <n v="4"/>
    <n v="7"/>
    <s v="13"/>
    <s v="NC"/>
    <s v="New Hanover"/>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19"/>
    <x v="419"/>
  </r>
  <r>
    <x v="654"/>
    <s v="BLACK SEA BASS"/>
    <x v="1"/>
    <n v="4"/>
    <n v="7"/>
    <s v="13"/>
    <s v="NC"/>
    <s v="New Hanover"/>
    <s v="Private"/>
    <s v="Federal"/>
    <s v="Offshore"/>
    <n v="2.1802299424"/>
    <x v="78"/>
    <n v="2.2431343594149462"/>
    <n v="2.2116513885355951"/>
    <n v="34.086191987401577"/>
    <n v="15.634218815415153"/>
    <n v="4.2057612203662069"/>
    <n v="635.64995445449847"/>
    <x v="71"/>
    <n v="4.2588785347217017"/>
    <x v="80"/>
    <n v="4.235347766987009"/>
    <x v="79"/>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4.2588785347217017"/>
    <n v="4.235347766987009"/>
    <n v="2"/>
    <n v="2.0629044170149462"/>
    <n v="2.0314214461355951"/>
    <n v="5"/>
    <n v="3.1482970879351167E-2"/>
    <n v="3.1421446135594985E-2"/>
    <n v="4.5160856477094394E-3"/>
    <x v="9"/>
    <n v="45"/>
    <x v="0"/>
    <x v="0"/>
    <x v="0"/>
    <x v="419"/>
    <x v="419"/>
  </r>
  <r>
    <x v="655"/>
    <s v="BLACK SEA BASS"/>
    <x v="1"/>
    <n v="4"/>
    <n v="7"/>
    <s v="13"/>
    <s v="NC"/>
    <s v="New Hanover"/>
    <s v="Private"/>
    <s v="Federal"/>
    <s v="Offshore"/>
    <n v="5.4505748560000002"/>
    <x v="79"/>
    <n v="5.6015454568358711"/>
    <n v="5.5259863267254286"/>
    <n v="84.651145"/>
    <n v="15.530682035641783"/>
    <n v="10.334156141559435"/>
    <n v="1561.8827452443813"/>
    <x v="72"/>
    <n v="10.461637696012621"/>
    <x v="81"/>
    <n v="10.405163853449359"/>
    <x v="8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10.461637696012621"/>
    <n v="10.405163853449359"/>
    <n v="5"/>
    <n v="5.1509706008358709"/>
    <n v="5.0754114707254283"/>
    <n v="12"/>
    <n v="7.5559130110442796E-2"/>
    <n v="7.5411470725427962E-2"/>
    <n v="1.0838605554502655E-2"/>
    <x v="3"/>
    <n v="20"/>
    <x v="0"/>
    <x v="0"/>
    <x v="0"/>
    <x v="419"/>
    <x v="419"/>
  </r>
  <r>
    <x v="656"/>
    <s v="BLACK SEA BASS"/>
    <x v="1"/>
    <n v="4"/>
    <n v="8"/>
    <s v="06"/>
    <s v="NC"/>
    <s v="Onslow"/>
    <s v="Charter"/>
    <s v="Federal"/>
    <s v="Off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8"/>
    <n v="80"/>
    <x v="0"/>
    <x v="0"/>
    <x v="0"/>
    <x v="420"/>
    <x v="420"/>
  </r>
  <r>
    <x v="657"/>
    <s v="BLACK SEA BASS"/>
    <x v="1"/>
    <n v="4"/>
    <n v="8"/>
    <s v="09"/>
    <s v="NC"/>
    <s v="Pend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21"/>
    <x v="421"/>
  </r>
  <r>
    <x v="658"/>
    <s v="BLACK SEA BASS"/>
    <x v="1"/>
    <n v="4"/>
    <n v="8"/>
    <s v="09"/>
    <s v="NC"/>
    <s v="Pend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21"/>
    <x v="421"/>
  </r>
  <r>
    <x v="659"/>
    <s v="BLACK SEA BASS"/>
    <x v="1"/>
    <n v="4"/>
    <n v="8"/>
    <s v="13"/>
    <s v="NC"/>
    <s v="Onslow"/>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6"/>
    <n v="25"/>
    <x v="0"/>
    <x v="0"/>
    <x v="0"/>
    <x v="422"/>
    <x v="422"/>
  </r>
  <r>
    <x v="660"/>
    <s v="BLACK SEA BASS"/>
    <x v="1"/>
    <n v="4"/>
    <n v="8"/>
    <s v="13"/>
    <s v="NC"/>
    <s v="Onslow"/>
    <s v="Charter"/>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10"/>
    <n v="60"/>
    <x v="0"/>
    <x v="0"/>
    <x v="0"/>
    <x v="423"/>
    <x v="423"/>
  </r>
  <r>
    <x v="661"/>
    <s v="BLACK SEA BASS"/>
    <x v="1"/>
    <n v="4"/>
    <n v="8"/>
    <s v="20"/>
    <s v="NC"/>
    <s v="New Hanover"/>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424"/>
    <x v="424"/>
  </r>
  <r>
    <x v="662"/>
    <s v="BLACK SEA BASS"/>
    <x v="1"/>
    <n v="4"/>
    <n v="8"/>
    <s v="22"/>
    <s v="NC"/>
    <s v="Brunswick"/>
    <s v="Private"/>
    <s v="Federal"/>
    <s v="Off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425"/>
    <x v="425"/>
  </r>
  <r>
    <x v="663"/>
    <s v="BLACK SEA BASS"/>
    <x v="1"/>
    <n v="4"/>
    <n v="8"/>
    <s v="23"/>
    <s v="NC"/>
    <s v="Onslow"/>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426"/>
    <x v="426"/>
  </r>
  <r>
    <x v="664"/>
    <s v="BLACK SEA BASS"/>
    <x v="1"/>
    <n v="4"/>
    <n v="8"/>
    <s v="24"/>
    <s v="NC"/>
    <s v="Pend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427"/>
    <x v="427"/>
  </r>
  <r>
    <x v="665"/>
    <s v="BLACK SEA BASS"/>
    <x v="1"/>
    <n v="4"/>
    <n v="8"/>
    <s v="24"/>
    <s v="NC"/>
    <s v="Pend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428"/>
    <x v="428"/>
  </r>
  <r>
    <x v="666"/>
    <s v="BLACK SEA BASS"/>
    <x v="1"/>
    <n v="4"/>
    <n v="8"/>
    <s v="31"/>
    <s v="NC"/>
    <s v="Onslow"/>
    <s v="Charter"/>
    <s v="State"/>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8"/>
    <n v="80"/>
    <x v="0"/>
    <x v="0"/>
    <x v="0"/>
    <x v="429"/>
    <x v="429"/>
  </r>
  <r>
    <x v="667"/>
    <s v="BLACK SEA BASS"/>
    <x v="1"/>
    <n v="4"/>
    <n v="8"/>
    <s v="31"/>
    <s v="NC"/>
    <s v="Onslow"/>
    <s v="Private"/>
    <s v="Federal"/>
    <s v="Offshore"/>
    <n v="3"/>
    <x v="80"/>
    <n v="3.050323533611957"/>
    <n v="3.025137156908476"/>
    <n v="49.839745279527556"/>
    <n v="16.613248426509184"/>
    <n v="6.9445612588236436"/>
    <n v="259.8301448704924"/>
    <x v="20"/>
    <n v="6.9870551103080398"/>
    <x v="82"/>
    <n v="6.9682304961202854"/>
    <x v="8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6.9870551103080398"/>
    <n v="6.9682304961202854"/>
    <n v="3"/>
    <n v="3.050323533611957"/>
    <n v="3.025137156908476"/>
    <n v="4"/>
    <n v="2.5186376703480933E-2"/>
    <n v="2.5137156908475986E-2"/>
    <n v="3.6128685181675518E-3"/>
    <x v="1"/>
    <n v="10"/>
    <x v="0"/>
    <x v="0"/>
    <x v="0"/>
    <x v="430"/>
    <x v="430"/>
  </r>
  <r>
    <x v="668"/>
    <s v="BLACK SEA BASS"/>
    <x v="1"/>
    <n v="4"/>
    <n v="8"/>
    <s v="31"/>
    <s v="NC"/>
    <s v="Onslow"/>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5"/>
    <n v="50"/>
    <x v="0"/>
    <x v="0"/>
    <x v="0"/>
    <x v="431"/>
    <x v="431"/>
  </r>
  <r>
    <x v="669"/>
    <s v="BLACK SEA BASS"/>
    <x v="1"/>
    <n v="4"/>
    <n v="8"/>
    <s v="31"/>
    <s v="NC"/>
    <s v="Onslow"/>
    <s v="Private"/>
    <s v="Federal"/>
    <s v="Offshore"/>
    <n v="4"/>
    <x v="81"/>
    <n v="4.050323533611957"/>
    <n v="4.0251371569084764"/>
    <n v="63.479855460629921"/>
    <n v="15.86996386515748"/>
    <n v="8.0468725697480323"/>
    <n v="301.07302500866581"/>
    <x v="73"/>
    <n v="8.0893664212324268"/>
    <x v="83"/>
    <n v="8.0705418070446733"/>
    <x v="82"/>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8.0893664212324268"/>
    <n v="8.0705418070446733"/>
    <n v="4"/>
    <n v="4.050323533611957"/>
    <n v="4.0251371569084764"/>
    <n v="4"/>
    <n v="2.5186376703480933E-2"/>
    <n v="2.5137156908475986E-2"/>
    <n v="3.6128685181675518E-3"/>
    <x v="9"/>
    <n v="45"/>
    <x v="0"/>
    <x v="0"/>
    <x v="0"/>
    <x v="430"/>
    <x v="430"/>
  </r>
  <r>
    <x v="670"/>
    <s v="BLACK SEA BASS"/>
    <x v="1"/>
    <n v="5"/>
    <n v="9"/>
    <s v="05"/>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32"/>
    <x v="432"/>
  </r>
  <r>
    <x v="671"/>
    <s v="BLACK SEA BASS"/>
    <x v="1"/>
    <n v="5"/>
    <n v="9"/>
    <s v="13"/>
    <s v="NC"/>
    <s v="Brunswick"/>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33"/>
    <x v="433"/>
  </r>
  <r>
    <x v="672"/>
    <s v="BLACK SEA BASS"/>
    <x v="1"/>
    <n v="5"/>
    <n v="9"/>
    <s v="13"/>
    <s v="NC"/>
    <s v="Brunswick"/>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33"/>
    <x v="433"/>
  </r>
  <r>
    <x v="673"/>
    <s v="BLACK SEA BASS"/>
    <x v="1"/>
    <n v="5"/>
    <n v="10"/>
    <s v="03"/>
    <s v="NC"/>
    <s v="New Hanover"/>
    <s v="Charter"/>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434"/>
    <x v="434"/>
  </r>
  <r>
    <x v="674"/>
    <s v="BLACK SEA BASS"/>
    <x v="1"/>
    <n v="5"/>
    <n v="10"/>
    <s v="03"/>
    <s v="NC"/>
    <s v="New Hanover"/>
    <s v="Private"/>
    <s v="State"/>
    <s v="Inshore"/>
    <n v="0"/>
    <x v="0"/>
    <n v="0.30194120167174154"/>
    <n v="0.15082294145085592"/>
    <n v="0"/>
    <n v="0"/>
    <n v="0"/>
    <n v="0"/>
    <x v="0"/>
    <n v="0.2549631089063753"/>
    <x v="1"/>
    <n v="0.1420154237798498"/>
    <x v="0"/>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0.2549631089063753"/>
    <n v="0.1420154237798498"/>
    <n v="0"/>
    <n v="0.30194120167174154"/>
    <n v="0.15082294145085592"/>
    <n v="24"/>
    <n v="0.15111826022088559"/>
    <n v="0.15082294145085592"/>
    <n v="2.167721110900531E-2"/>
    <x v="3"/>
    <n v="20"/>
    <x v="0"/>
    <x v="0"/>
    <x v="0"/>
    <x v="435"/>
    <x v="435"/>
  </r>
  <r>
    <x v="675"/>
    <s v="BLACK SEA BASS"/>
    <x v="1"/>
    <n v="5"/>
    <n v="10"/>
    <s v="03"/>
    <s v="NC"/>
    <s v="New Hanover"/>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435"/>
    <x v="435"/>
  </r>
  <r>
    <x v="676"/>
    <s v="BLACK SEA BASS"/>
    <x v="1"/>
    <n v="5"/>
    <n v="10"/>
    <s v="21"/>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436"/>
    <x v="436"/>
  </r>
  <r>
    <x v="677"/>
    <s v="BLACK SEA BASS"/>
    <x v="1"/>
    <n v="5"/>
    <n v="10"/>
    <s v="21"/>
    <s v="NC"/>
    <s v="New Hanover"/>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436"/>
    <x v="436"/>
  </r>
  <r>
    <x v="678"/>
    <s v="BLACK SEA BASS"/>
    <x v="1"/>
    <n v="5"/>
    <n v="10"/>
    <s v="21"/>
    <s v="NC"/>
    <s v="New Hanover"/>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436"/>
    <x v="436"/>
  </r>
  <r>
    <x v="679"/>
    <s v="BLACK SEA BASS"/>
    <x v="1"/>
    <n v="5"/>
    <n v="10"/>
    <s v="21"/>
    <s v="NC"/>
    <s v="New Hanover"/>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36"/>
    <x v="436"/>
  </r>
  <r>
    <x v="680"/>
    <s v="BLACK SEA BASS"/>
    <x v="1"/>
    <n v="5"/>
    <n v="10"/>
    <s v="22"/>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437"/>
    <x v="437"/>
  </r>
  <r>
    <x v="681"/>
    <s v="BLACK SEA BASS"/>
    <x v="1"/>
    <n v="6"/>
    <n v="11"/>
    <s v="02"/>
    <s v="NC"/>
    <s v="Onslow"/>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38"/>
    <x v="438"/>
  </r>
  <r>
    <x v="682"/>
    <s v="BLACK SEA BASS"/>
    <x v="1"/>
    <n v="6"/>
    <n v="11"/>
    <s v="05"/>
    <s v="NC"/>
    <s v="Pender"/>
    <s v="Shore"/>
    <s v="State"/>
    <s v="Inshore"/>
    <n v="0"/>
    <x v="0"/>
    <n v="7.2214157542950207E-3"/>
    <n v="3.6071763623912864E-3"/>
    <n v="0"/>
    <n v="0"/>
    <n v="0"/>
    <n v="0"/>
    <x v="0"/>
    <n v="6.0978581300812646E-3"/>
    <x v="0"/>
    <n v="3.3965302282648754E-3"/>
    <x v="0"/>
    <n v="0.57399910030000001"/>
    <n v="3.6142393919037339E-3"/>
    <n v="3.6071763623912864E-3"/>
    <n v="5.1844581973259222E-4"/>
    <n v="0.74741255597723821"/>
    <n v="0.94160359434525442"/>
    <n v="1.3432654004296583"/>
    <n v="2.7013279018163888E-3"/>
    <n v="3.3965302282648754E-3"/>
    <n v="6.9641033164418288E-4"/>
    <n v="7.7398615740276126E-3"/>
    <n v="6.7942684617254478E-3"/>
    <n v="4.1256221821238783E-3"/>
    <n v="4.0929405599090581E-3"/>
    <n v="6.0978581300812646E-3"/>
    <n v="3.3965302282648754E-3"/>
    <n v="0"/>
    <n v="1.258088340298923E-2"/>
    <n v="6.2842892271189965E-3"/>
    <n v="1"/>
    <n v="6.2965941758702333E-3"/>
    <n v="6.2842892271189965E-3"/>
    <n v="9.0321712954188795E-4"/>
    <x v="7"/>
    <n v="5"/>
    <x v="0"/>
    <x v="0"/>
    <x v="0"/>
    <x v="439"/>
    <x v="439"/>
  </r>
  <r>
    <x v="683"/>
    <s v="BLACK SEA BASS"/>
    <x v="1"/>
    <n v="6"/>
    <n v="11"/>
    <s v="05"/>
    <s v="NC"/>
    <s v="Pender"/>
    <s v="Shore"/>
    <s v="State"/>
    <s v="Inshore"/>
    <n v="0"/>
    <x v="0"/>
    <n v="1.4442831508590041E-2"/>
    <n v="7.2143527247825728E-3"/>
    <n v="0"/>
    <n v="0"/>
    <n v="0"/>
    <n v="0"/>
    <x v="0"/>
    <n v="1.2195716260162529E-2"/>
    <x v="0"/>
    <n v="6.7930604565297507E-3"/>
    <x v="0"/>
    <n v="1.1479982006"/>
    <n v="7.2284787838074677E-3"/>
    <n v="7.2143527247825728E-3"/>
    <n v="1.0368916394651844E-3"/>
    <n v="0.74741255597723821"/>
    <n v="0.94160359434525442"/>
    <n v="1.3432654004296583"/>
    <n v="5.4026558036327776E-3"/>
    <n v="6.7930604565297507E-3"/>
    <n v="1.3928206632883658E-3"/>
    <n v="1.5479723148055225E-2"/>
    <n v="1.3588536923450896E-2"/>
    <n v="8.2512443642477565E-3"/>
    <n v="8.1858811198181163E-3"/>
    <n v="1.2195716260162529E-2"/>
    <n v="6.7930604565297507E-3"/>
    <n v="0"/>
    <n v="2.516176680597846E-2"/>
    <n v="1.2568578454237993E-2"/>
    <n v="2"/>
    <n v="1.2593188351740467E-2"/>
    <n v="1.2568578454237993E-2"/>
    <n v="1.8064342590837759E-3"/>
    <x v="7"/>
    <n v="5"/>
    <x v="0"/>
    <x v="0"/>
    <x v="0"/>
    <x v="439"/>
    <x v="439"/>
  </r>
  <r>
    <x v="684"/>
    <s v="BLACK SEA BASS"/>
    <x v="1"/>
    <n v="6"/>
    <n v="11"/>
    <s v="16"/>
    <s v="NC"/>
    <s v="Brunswick"/>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440"/>
    <x v="440"/>
  </r>
  <r>
    <x v="685"/>
    <s v="BLACK SEA BASS"/>
    <x v="1"/>
    <n v="6"/>
    <n v="12"/>
    <s v="19"/>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41"/>
    <x v="441"/>
  </r>
  <r>
    <x v="686"/>
    <s v="BLACK SEA BASS"/>
    <x v="1"/>
    <n v="6"/>
    <n v="12"/>
    <s v="19"/>
    <s v="NC"/>
    <s v="New Hanover"/>
    <s v="Private"/>
    <s v="Federal"/>
    <s v="Offshore"/>
    <n v="2"/>
    <x v="82"/>
    <n v="2.2012941344478274"/>
    <n v="2.1005486276339038"/>
    <n v="32.401574803149607"/>
    <n v="16.200787401574804"/>
    <n v="5.1808631613446234"/>
    <n v="484.13279313340303"/>
    <x v="74"/>
    <n v="5.3508385672822065"/>
    <x v="84"/>
    <n v="5.2755401105311899"/>
    <x v="83"/>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5.3508385672822065"/>
    <n v="5.2755401105311899"/>
    <n v="2"/>
    <n v="2.2012941344478274"/>
    <n v="2.1005486276339038"/>
    <n v="16"/>
    <n v="0.10074550681392373"/>
    <n v="0.10054862763390394"/>
    <n v="1.4451474072670207E-2"/>
    <x v="0"/>
    <n v="30"/>
    <x v="0"/>
    <x v="0"/>
    <x v="0"/>
    <x v="442"/>
    <x v="442"/>
  </r>
  <r>
    <x v="687"/>
    <s v="BLACK SEA BASS"/>
    <x v="0"/>
    <n v="3"/>
    <n v="5"/>
    <s v="17"/>
    <s v="NC"/>
    <s v="Pend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43"/>
    <x v="443"/>
  </r>
  <r>
    <x v="688"/>
    <s v="BLACK SEA BASS"/>
    <x v="0"/>
    <n v="3"/>
    <n v="5"/>
    <s v="18"/>
    <s v="NC"/>
    <s v="New Hanover"/>
    <s v="Private"/>
    <s v="State"/>
    <s v="Inshore"/>
    <n v="0"/>
    <x v="0"/>
    <n v="0.33968385188070921"/>
    <n v="0.16967580913221292"/>
    <n v="0"/>
    <n v="0"/>
    <n v="0"/>
    <n v="0"/>
    <x v="0"/>
    <n v="0.28683349751967224"/>
    <x v="0"/>
    <n v="0.15976735175233103"/>
    <x v="0"/>
    <n v="27"/>
    <n v="0.17000804274849629"/>
    <n v="0.16967580913221292"/>
    <n v="2.4386862497630973E-2"/>
    <n v="0.74741255597723821"/>
    <n v="0.94160359434525442"/>
    <n v="1.3432654004296583"/>
    <n v="0.12706614576734118"/>
    <n v="0.15976735175233103"/>
    <n v="3.2758028618103285E-2"/>
    <n v="0.36407071437834015"/>
    <n v="0.31959152613777553"/>
    <n v="0.19406267162984389"/>
    <n v="0.19252538037043432"/>
    <n v="0.28683349751967224"/>
    <n v="0.15976735175233103"/>
    <n v="0"/>
    <n v="0.33968385188070921"/>
    <n v="0.16967580913221292"/>
    <n v="27"/>
    <n v="0.17000804274849629"/>
    <n v="0.16967580913221292"/>
    <n v="2.4386862497630973E-2"/>
    <x v="3"/>
    <n v="20"/>
    <x v="0"/>
    <x v="0"/>
    <x v="0"/>
    <x v="444"/>
    <x v="444"/>
  </r>
  <r>
    <x v="689"/>
    <s v="BLACK SEA BASS"/>
    <x v="0"/>
    <n v="3"/>
    <n v="5"/>
    <s v="18"/>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445"/>
    <x v="445"/>
  </r>
  <r>
    <x v="690"/>
    <s v="BLACK SEA BASS"/>
    <x v="0"/>
    <n v="3"/>
    <n v="5"/>
    <s v="18"/>
    <s v="NC"/>
    <s v="New Hanover"/>
    <s v="Private"/>
    <s v="State"/>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
    <n v="10"/>
    <x v="0"/>
    <x v="0"/>
    <x v="0"/>
    <x v="445"/>
    <x v="445"/>
  </r>
  <r>
    <x v="691"/>
    <s v="BLACK SEA BASS"/>
    <x v="0"/>
    <n v="3"/>
    <n v="5"/>
    <s v="31"/>
    <s v="NC"/>
    <s v="New Hanover"/>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6"/>
    <n v="25"/>
    <x v="0"/>
    <x v="0"/>
    <x v="0"/>
    <x v="446"/>
    <x v="446"/>
  </r>
  <r>
    <x v="692"/>
    <s v="BLACK SEA BASS"/>
    <x v="0"/>
    <n v="3"/>
    <n v="5"/>
    <s v="31"/>
    <s v="NC"/>
    <s v="New Hanover"/>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447"/>
    <x v="447"/>
  </r>
  <r>
    <x v="693"/>
    <s v="BLACK SEA BASS"/>
    <x v="0"/>
    <n v="3"/>
    <n v="5"/>
    <s v="31"/>
    <s v="NC"/>
    <s v="New Hanover"/>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448"/>
    <x v="448"/>
  </r>
  <r>
    <x v="694"/>
    <s v="BLACK SEA BASS"/>
    <x v="0"/>
    <n v="3"/>
    <n v="6"/>
    <s v="11"/>
    <s v="NC"/>
    <s v="New Hanover"/>
    <s v="Charter"/>
    <s v="Federal"/>
    <s v="Offshore"/>
    <n v="2.6666666666999999"/>
    <x v="83"/>
    <n v="2.8427990343418492"/>
    <n v="2.7546467158796659"/>
    <n v="39.580052492125986"/>
    <n v="14.842519684361715"/>
    <n v="4.7766823474125015"/>
    <n v="55.728038500123411"/>
    <x v="75"/>
    <n v="4.9254108276078874"/>
    <x v="85"/>
    <n v="4.8595246779507475"/>
    <x v="84"/>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4.9254108276078874"/>
    <n v="4.8595246779507475"/>
    <n v="4"/>
    <n v="4.1761323676418485"/>
    <n v="4.0879800491796656"/>
    <n v="14"/>
    <n v="8.8152318462183271E-2"/>
    <n v="8.7980049179665953E-2"/>
    <n v="1.2645039813586431E-2"/>
    <x v="10"/>
    <n v="60"/>
    <x v="0"/>
    <x v="0"/>
    <x v="0"/>
    <x v="449"/>
    <x v="449"/>
  </r>
  <r>
    <x v="695"/>
    <s v="BLACK SEA BASS"/>
    <x v="0"/>
    <n v="3"/>
    <n v="6"/>
    <s v="15"/>
    <s v="NC"/>
    <s v="Pender"/>
    <s v="Private"/>
    <s v="State"/>
    <s v="Inshore"/>
    <n v="1.0062415787000001"/>
    <x v="84"/>
    <n v="1.2075357131478279"/>
    <n v="1.1067902063339041"/>
    <n v="13.825917754724408"/>
    <n v="13.740157480459724"/>
    <n v="1.3310297684240149"/>
    <n v="851.20607857508151"/>
    <x v="76"/>
    <n v="1.5010051743615984"/>
    <x v="86"/>
    <n v="1.4257067176105813"/>
    <x v="85"/>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1.5010051743615984"/>
    <n v="1.4257067176105813"/>
    <n v="1"/>
    <n v="1.2012941344478278"/>
    <n v="1.100548627633904"/>
    <n v="16"/>
    <n v="0.10074550681392373"/>
    <n v="0.10054862763390394"/>
    <n v="1.4451474072670207E-2"/>
    <x v="3"/>
    <n v="20"/>
    <x v="0"/>
    <x v="0"/>
    <x v="0"/>
    <x v="450"/>
    <x v="450"/>
  </r>
  <r>
    <x v="696"/>
    <s v="BLACK SEA BASS"/>
    <x v="0"/>
    <n v="3"/>
    <n v="6"/>
    <s v="23"/>
    <s v="NC"/>
    <s v="Brunswick"/>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451"/>
    <x v="451"/>
  </r>
  <r>
    <x v="697"/>
    <s v="BLACK SEA BASS"/>
    <x v="0"/>
    <n v="3"/>
    <n v="6"/>
    <s v="29"/>
    <s v="NC"/>
    <s v="New Hanover"/>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6"/>
    <n v="25"/>
    <x v="0"/>
    <x v="0"/>
    <x v="0"/>
    <x v="452"/>
    <x v="452"/>
  </r>
  <r>
    <x v="698"/>
    <s v="BLACK SEA BASS"/>
    <x v="0"/>
    <n v="4"/>
    <n v="7"/>
    <s v="17"/>
    <s v="NC"/>
    <s v="New Hanover"/>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453"/>
    <x v="453"/>
  </r>
  <r>
    <x v="699"/>
    <s v="BLACK SEA BASS"/>
    <x v="0"/>
    <n v="4"/>
    <n v="7"/>
    <s v="18"/>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454"/>
    <x v="454"/>
  </r>
  <r>
    <x v="700"/>
    <s v="BLACK SEA BASS"/>
    <x v="0"/>
    <n v="4"/>
    <n v="7"/>
    <s v="18"/>
    <s v="NC"/>
    <s v="Brunswick"/>
    <s v="Private"/>
    <s v="Federal"/>
    <s v="Offshore"/>
    <n v="3.8326631699"/>
    <x v="85"/>
    <n v="3.8578249367059785"/>
    <n v="3.8452317483542382"/>
    <n v="55.920668141732286"/>
    <n v="14.590551181462509"/>
    <n v="5.9991989076006726"/>
    <n v="927.45519567331178"/>
    <x v="77"/>
    <n v="6.0204458333428699"/>
    <x v="87"/>
    <n v="6.0110335262489931"/>
    <x v="86"/>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6.0204458333428699"/>
    <n v="6.0110335262489931"/>
    <n v="5"/>
    <n v="5.0251617668059785"/>
    <n v="5.0125685784542382"/>
    <n v="2"/>
    <n v="1.2593188351740467E-2"/>
    <n v="1.2568578454237993E-2"/>
    <n v="1.8064342590837759E-3"/>
    <x v="3"/>
    <n v="20"/>
    <x v="0"/>
    <x v="0"/>
    <x v="0"/>
    <x v="455"/>
    <x v="455"/>
  </r>
  <r>
    <x v="701"/>
    <s v="BLACK SEA BASS"/>
    <x v="0"/>
    <n v="4"/>
    <n v="7"/>
    <s v="21"/>
    <s v="NC"/>
    <s v="New Hanover"/>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2"/>
    <n v="15"/>
    <x v="0"/>
    <x v="0"/>
    <x v="0"/>
    <x v="456"/>
    <x v="456"/>
  </r>
  <r>
    <x v="702"/>
    <s v="BLACK SEA BASS"/>
    <x v="0"/>
    <n v="4"/>
    <n v="8"/>
    <s v="02"/>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457"/>
    <x v="457"/>
  </r>
  <r>
    <x v="703"/>
    <s v="BLACK SEA BASS"/>
    <x v="0"/>
    <n v="4"/>
    <n v="8"/>
    <s v="18"/>
    <s v="NC"/>
    <s v="New Hanover"/>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458"/>
    <x v="458"/>
  </r>
  <r>
    <x v="704"/>
    <s v="BLACK SEA BASS"/>
    <x v="0"/>
    <n v="4"/>
    <n v="8"/>
    <s v="27"/>
    <s v="NC"/>
    <s v="New Hanover"/>
    <s v="Charter"/>
    <s v="Federal"/>
    <s v="Offshore"/>
    <n v="18.434082580999998"/>
    <x v="86"/>
    <n v="18.434082580999998"/>
    <n v="18.434082580999998"/>
    <n v="268.81827511417322"/>
    <n v="14.582677165135634"/>
    <n v="30.480146603876953"/>
    <n v="2212.7014210235761"/>
    <x v="78"/>
    <n v="30.480146603876953"/>
    <x v="88"/>
    <n v="30.480146603876953"/>
    <x v="87"/>
    <n v="0"/>
    <n v="0"/>
    <n v="0"/>
    <n v="0"/>
    <n v="0.74741255597723821"/>
    <n v="0.94160359434525442"/>
    <n v="1.3432654004296583"/>
    <n v="0"/>
    <n v="0"/>
    <n v="0"/>
    <n v="0"/>
    <n v="0"/>
    <n v="0"/>
    <n v="0"/>
    <n v="30.480146603876953"/>
    <n v="30.480146603876953"/>
    <n v="30"/>
    <n v="30"/>
    <n v="30"/>
    <n v="0"/>
    <n v="0"/>
    <n v="0"/>
    <n v="0"/>
    <x v="0"/>
    <n v="30"/>
    <x v="1"/>
    <x v="1"/>
    <x v="1"/>
    <x v="459"/>
    <x v="459"/>
  </r>
  <r>
    <x v="705"/>
    <s v="BLACK SEA BASS"/>
    <x v="0"/>
    <n v="5"/>
    <n v="9"/>
    <s v="14"/>
    <s v="NC"/>
    <s v="Pend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60"/>
    <x v="460"/>
  </r>
  <r>
    <x v="706"/>
    <s v="BLACK SEA BASS"/>
    <x v="0"/>
    <n v="5"/>
    <n v="9"/>
    <s v="21"/>
    <s v="NC"/>
    <s v="Brunswick"/>
    <s v="Charter"/>
    <s v="Federal"/>
    <s v="Offshore"/>
    <n v="3"/>
    <x v="87"/>
    <n v="3.050323533611957"/>
    <n v="3.025137156908476"/>
    <n v="41.027201145669302"/>
    <n v="13.675733715223101"/>
    <n v="4.2990141126051125"/>
    <n v="29.750453157798926"/>
    <x v="1"/>
    <n v="4.3415079640895087"/>
    <x v="89"/>
    <n v="4.3226833499017543"/>
    <x v="88"/>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3415079640895087"/>
    <n v="4.3226833499017543"/>
    <n v="18"/>
    <n v="18.050323533611955"/>
    <n v="18.025137156908475"/>
    <n v="4"/>
    <n v="2.5186376703480933E-2"/>
    <n v="2.5137156908475986E-2"/>
    <n v="3.6128685181675518E-3"/>
    <x v="0"/>
    <n v="30"/>
    <x v="0"/>
    <x v="0"/>
    <x v="0"/>
    <x v="461"/>
    <x v="461"/>
  </r>
  <r>
    <x v="707"/>
    <s v="BLACK SEA BASS"/>
    <x v="0"/>
    <n v="5"/>
    <n v="9"/>
    <s v="21"/>
    <s v="NC"/>
    <s v="Brunswick"/>
    <s v="Charter"/>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2"/>
    <n v="15"/>
    <x v="0"/>
    <x v="0"/>
    <x v="0"/>
    <x v="462"/>
    <x v="462"/>
  </r>
  <r>
    <x v="708"/>
    <s v="BLACK SEA BASS"/>
    <x v="0"/>
    <n v="5"/>
    <n v="10"/>
    <s v="05"/>
    <s v="NC"/>
    <s v="Brunswick"/>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463"/>
    <x v="463"/>
  </r>
  <r>
    <x v="709"/>
    <s v="BLACK SEA BASS"/>
    <x v="0"/>
    <n v="5"/>
    <n v="10"/>
    <s v="14"/>
    <s v="NC"/>
    <s v="Onslow"/>
    <s v="Private"/>
    <s v="State"/>
    <s v="Inshore"/>
    <n v="0"/>
    <x v="0"/>
    <n v="0.13838971743288153"/>
    <n v="6.9127181498308959E-2"/>
    <n v="0"/>
    <n v="0"/>
    <n v="0"/>
    <n v="0"/>
    <x v="0"/>
    <n v="0.11685809158208868"/>
    <x v="1"/>
    <n v="6.5090402565764482E-2"/>
    <x v="1"/>
    <n v="11"/>
    <n v="6.9262535934572572E-2"/>
    <n v="6.9127181498308959E-2"/>
    <n v="9.9353884249607678E-3"/>
    <n v="0.74741255597723821"/>
    <n v="0.94160359434525442"/>
    <n v="1.3432654004296583"/>
    <n v="5.1767689016324198E-2"/>
    <n v="6.5090402565764482E-2"/>
    <n v="1.3345863511079118E-2"/>
    <n v="0.14832510585784231"/>
    <n v="0.13020395509316779"/>
    <n v="7.9062569923269724E-2"/>
    <n v="7.8436266076843605E-2"/>
    <n v="0.11685809158208868"/>
    <n v="6.5090402565764482E-2"/>
    <n v="0"/>
    <n v="0.13838971743288153"/>
    <n v="6.9127181498308959E-2"/>
    <n v="11"/>
    <n v="6.9262535934572572E-2"/>
    <n v="6.9127181498308959E-2"/>
    <n v="9.9353884249607678E-3"/>
    <x v="8"/>
    <n v="80"/>
    <x v="0"/>
    <x v="0"/>
    <x v="0"/>
    <x v="464"/>
    <x v="464"/>
  </r>
  <r>
    <x v="710"/>
    <s v="BLACK SEA BASS"/>
    <x v="0"/>
    <n v="5"/>
    <n v="10"/>
    <s v="26"/>
    <s v="NC"/>
    <s v="Brunswick"/>
    <s v="Private"/>
    <s v="Inland"/>
    <s v="Inshore"/>
    <n v="0"/>
    <x v="0"/>
    <n v="0.23903678465679537"/>
    <n v="0.11940149531526094"/>
    <n v="0"/>
    <n v="0"/>
    <n v="0"/>
    <n v="0"/>
    <x v="0"/>
    <n v="0.20184579455088045"/>
    <x v="0"/>
    <n v="0.11242887715904776"/>
    <x v="0"/>
    <n v="19"/>
    <n v="0.11963528934153443"/>
    <n v="0.11940149531526094"/>
    <n v="1.7161125461295872E-2"/>
    <n v="0.74741255597723821"/>
    <n v="0.94160359434525442"/>
    <n v="1.3432654004296583"/>
    <n v="8.941691739183269E-2"/>
    <n v="0.11242887715904776"/>
    <n v="2.3051946064591204E-2"/>
    <n v="0.25619791011809123"/>
    <n v="0.22489774061547166"/>
    <n v="0.13656262077655681"/>
    <n v="0.13548082322363897"/>
    <n v="0.20184579455088045"/>
    <n v="0.11242887715904776"/>
    <n v="0"/>
    <n v="0.23903678465679537"/>
    <n v="0.11940149531526094"/>
    <n v="19"/>
    <n v="0.11963528934153443"/>
    <n v="0.11940149531526094"/>
    <n v="1.7161125461295872E-2"/>
    <x v="9"/>
    <n v="45"/>
    <x v="0"/>
    <x v="0"/>
    <x v="0"/>
    <x v="465"/>
    <x v="465"/>
  </r>
  <r>
    <x v="711"/>
    <s v="BLACK SEA BASS"/>
    <x v="0"/>
    <n v="5"/>
    <n v="10"/>
    <s v="26"/>
    <s v="NC"/>
    <s v="Brunswick"/>
    <s v="Private"/>
    <s v="Inland"/>
    <s v="Inshore"/>
    <n v="0"/>
    <x v="0"/>
    <n v="0.21387501785081692"/>
    <n v="0.10683291686102295"/>
    <n v="0"/>
    <n v="0"/>
    <n v="0"/>
    <n v="0"/>
    <x v="0"/>
    <n v="0.18059886880868251"/>
    <x v="1"/>
    <n v="0.10059425851072694"/>
    <x v="0"/>
    <n v="17"/>
    <n v="0.10704210098979397"/>
    <n v="0.10683291686102295"/>
    <n v="1.5354691202212094E-2"/>
    <n v="0.74741255597723821"/>
    <n v="0.94160359434525442"/>
    <n v="1.3432654004296583"/>
    <n v="8.0004610297955567E-2"/>
    <n v="0.10059425851072694"/>
    <n v="2.0625425426213179E-2"/>
    <n v="0.229229709053029"/>
    <n v="0.20122429423489568"/>
    <n v="0.12218760806323505"/>
    <n v="0.12121968393694012"/>
    <n v="0.18059886880868251"/>
    <n v="0.10059425851072694"/>
    <n v="0"/>
    <n v="0.21387501785081692"/>
    <n v="0.10683291686102295"/>
    <n v="17"/>
    <n v="0.10704210098979397"/>
    <n v="0.10683291686102295"/>
    <n v="1.5354691202212094E-2"/>
    <x v="5"/>
    <n v="40"/>
    <x v="0"/>
    <x v="0"/>
    <x v="0"/>
    <x v="466"/>
    <x v="466"/>
  </r>
  <r>
    <x v="712"/>
    <s v="BLACK SEA BASS"/>
    <x v="0"/>
    <n v="5"/>
    <n v="10"/>
    <s v="26"/>
    <s v="NC"/>
    <s v="Brunswick"/>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65"/>
    <x v="465"/>
  </r>
  <r>
    <x v="713"/>
    <s v="BLACK SEA BASS"/>
    <x v="0"/>
    <n v="5"/>
    <n v="10"/>
    <s v="26"/>
    <s v="NC"/>
    <s v="Brunswick"/>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3"/>
    <n v="20"/>
    <x v="0"/>
    <x v="0"/>
    <x v="0"/>
    <x v="465"/>
    <x v="465"/>
  </r>
  <r>
    <x v="714"/>
    <s v="BLACK SEA BASS"/>
    <x v="0"/>
    <n v="6"/>
    <n v="11"/>
    <s v="08"/>
    <s v="NC"/>
    <s v="Brunswick"/>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467"/>
    <x v="467"/>
  </r>
  <r>
    <x v="715"/>
    <s v="BLACK SEA BASS"/>
    <x v="0"/>
    <n v="6"/>
    <n v="11"/>
    <s v="24"/>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68"/>
    <x v="468"/>
  </r>
  <r>
    <x v="716"/>
    <s v="BLACK SEA BASS"/>
    <x v="1"/>
    <n v="2"/>
    <n v="4"/>
    <s v="09"/>
    <s v="NC"/>
    <s v="Brunswick"/>
    <s v="Charter"/>
    <s v="Federal"/>
    <s v="Offshore"/>
    <n v="0"/>
    <x v="0"/>
    <n v="1.1322795062690307"/>
    <n v="0.56558603044070965"/>
    <n v="0"/>
    <n v="0"/>
    <n v="0"/>
    <n v="0"/>
    <x v="0"/>
    <n v="0.95611165839890733"/>
    <x v="1"/>
    <n v="0.53255783917443666"/>
    <x v="0"/>
    <n v="90"/>
    <n v="0.56669347582832097"/>
    <n v="0.56558603044070965"/>
    <n v="8.128954165876992E-2"/>
    <n v="0.74741255597723821"/>
    <n v="0.94160359434525442"/>
    <n v="1.3432654004296583"/>
    <n v="0.42355381922447066"/>
    <n v="0.53255783917443666"/>
    <n v="0.10919342872701096"/>
    <n v="1.2135690479278007"/>
    <n v="1.0653050871259182"/>
    <n v="0.64687557209947955"/>
    <n v="0.64175126790144765"/>
    <n v="0.95611165839890733"/>
    <n v="0.53255783917443666"/>
    <n v="0"/>
    <n v="1.1322795062690307"/>
    <n v="0.56558603044070965"/>
    <n v="90"/>
    <n v="0.56669347582832097"/>
    <n v="0.56558603044070965"/>
    <n v="8.128954165876992E-2"/>
    <x v="14"/>
    <n v="180"/>
    <x v="0"/>
    <x v="0"/>
    <x v="0"/>
    <x v="469"/>
    <x v="469"/>
  </r>
  <r>
    <x v="717"/>
    <s v="BLACK SEA BASS"/>
    <x v="1"/>
    <n v="2"/>
    <n v="4"/>
    <s v="12"/>
    <s v="NC"/>
    <s v="Brunswick"/>
    <s v="Charter"/>
    <s v="Federal"/>
    <s v="Offshore"/>
    <n v="12"/>
    <x v="88"/>
    <n v="13.509706008358707"/>
    <n v="12.75411470725428"/>
    <n v="159.96062992125985"/>
    <n v="13.330052493438322"/>
    <n v="14.109584779832165"/>
    <n v="848.47457183461893"/>
    <x v="79"/>
    <n v="15.384400324364043"/>
    <x v="90"/>
    <n v="14.819661898731415"/>
    <x v="89"/>
    <n v="120"/>
    <n v="0.75559130110442796"/>
    <n v="0.75411470725427954"/>
    <n v="0.10838605554502656"/>
    <n v="0.74741255597723821"/>
    <n v="0.94160359434525442"/>
    <n v="1.3432654004296583"/>
    <n v="0.56473842563262755"/>
    <n v="0.71007711889924896"/>
    <n v="0.14559123830268128"/>
    <n v="1.6180920639037342"/>
    <n v="1.4204067828345579"/>
    <n v="0.8625007627993061"/>
    <n v="0.85566835720193024"/>
    <n v="15.384400324364043"/>
    <n v="14.819661898731415"/>
    <n v="12"/>
    <n v="13.509706008358707"/>
    <n v="12.75411470725428"/>
    <n v="120"/>
    <n v="0.75559130110442796"/>
    <n v="0.75411470725427954"/>
    <n v="0.10838605554502656"/>
    <x v="14"/>
    <n v="180"/>
    <x v="0"/>
    <x v="0"/>
    <x v="0"/>
    <x v="470"/>
    <x v="470"/>
  </r>
  <r>
    <x v="718"/>
    <s v="BLACK SEA BASS"/>
    <x v="1"/>
    <n v="2"/>
    <n v="4"/>
    <s v="17"/>
    <s v="NC"/>
    <s v="Brunswick"/>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71"/>
    <x v="471"/>
  </r>
  <r>
    <x v="719"/>
    <s v="BLACK SEA BASS"/>
    <x v="1"/>
    <n v="2"/>
    <n v="4"/>
    <s v="23"/>
    <s v="NC"/>
    <s v="Brunswick"/>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472"/>
    <x v="472"/>
  </r>
  <r>
    <x v="720"/>
    <s v="BLACK SEA BASS"/>
    <x v="1"/>
    <n v="2"/>
    <n v="4"/>
    <s v="26"/>
    <s v="NC"/>
    <s v="Brunswick"/>
    <s v="Private"/>
    <s v="Federal"/>
    <s v="Offshore"/>
    <n v="3"/>
    <x v="89"/>
    <n v="3.5283971029255476"/>
    <n v="3.2639401475389977"/>
    <n v="42.598425196850393"/>
    <n v="14.199475065616797"/>
    <n v="4.2527869743487967"/>
    <n v="6046.1166979024683"/>
    <x v="80"/>
    <n v="4.6989724149349534"/>
    <x v="91"/>
    <n v="4.5013139659635337"/>
    <x v="90"/>
    <n v="42"/>
    <n v="0.26445695538654979"/>
    <n v="0.26394014753899786"/>
    <n v="3.7935119440759293E-2"/>
    <n v="0.74741255597723821"/>
    <n v="0.94160359434525442"/>
    <n v="1.3432654004296583"/>
    <n v="0.19765844897141963"/>
    <n v="0.24852699161473715"/>
    <n v="5.0956933405938445E-2"/>
    <n v="0.56633222236630698"/>
    <n v="0.49714237399209521"/>
    <n v="0.30187526697975714"/>
    <n v="0.29948392502067561"/>
    <n v="4.6989724149349534"/>
    <n v="4.5013139659635337"/>
    <n v="3"/>
    <n v="3.5283971029255476"/>
    <n v="3.2639401475389977"/>
    <n v="42"/>
    <n v="0.26445695538654979"/>
    <n v="0.26394014753899786"/>
    <n v="3.7935119440759293E-2"/>
    <x v="5"/>
    <n v="40"/>
    <x v="0"/>
    <x v="0"/>
    <x v="0"/>
    <x v="473"/>
    <x v="473"/>
  </r>
  <r>
    <x v="721"/>
    <s v="BLACK SEA BASS"/>
    <x v="1"/>
    <n v="3"/>
    <n v="5"/>
    <s v="02"/>
    <s v="NC"/>
    <s v="New Hanover"/>
    <s v="Charter"/>
    <s v="Federal"/>
    <s v="Offshore"/>
    <n v="5.4387480144999998"/>
    <x v="90"/>
    <n v="6.696836354798922"/>
    <n v="6.0671769372118991"/>
    <n v="77.084617527559061"/>
    <n v="14.173228346311918"/>
    <n v="8.8429103441488657"/>
    <n v="21.645314774726156"/>
    <x v="81"/>
    <n v="9.905256631258764"/>
    <x v="92"/>
    <n v="9.434641276564907"/>
    <x v="91"/>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9.905256631258764"/>
    <n v="9.434641276564907"/>
    <n v="4"/>
    <n v="5.2580883402989222"/>
    <n v="4.6284289227118993"/>
    <n v="100"/>
    <n v="0.62965941758702337"/>
    <n v="0.62842892271189965"/>
    <n v="9.0321712954188796E-2"/>
    <x v="14"/>
    <n v="180"/>
    <x v="0"/>
    <x v="0"/>
    <x v="0"/>
    <x v="474"/>
    <x v="474"/>
  </r>
  <r>
    <x v="722"/>
    <s v="BLACK SEA BASS"/>
    <x v="1"/>
    <n v="3"/>
    <n v="5"/>
    <s v="06"/>
    <s v="NC"/>
    <s v="Onslow"/>
    <s v="Private"/>
    <s v="Federal"/>
    <s v="Offshore"/>
    <n v="0"/>
    <x v="0"/>
    <n v="1.2580883402989231"/>
    <n v="0.62842892271189965"/>
    <n v="0"/>
    <n v="0"/>
    <n v="0"/>
    <n v="0"/>
    <x v="0"/>
    <n v="1.062346287109897"/>
    <x v="4"/>
    <n v="0.5917309324160408"/>
    <x v="0"/>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1.062346287109897"/>
    <n v="0.5917309324160408"/>
    <n v="0"/>
    <n v="1.2580883402989231"/>
    <n v="0.62842892271189965"/>
    <n v="100"/>
    <n v="0.62965941758702337"/>
    <n v="0.62842892271189965"/>
    <n v="9.0321712954188796E-2"/>
    <x v="3"/>
    <n v="20"/>
    <x v="0"/>
    <x v="0"/>
    <x v="0"/>
    <x v="475"/>
    <x v="475"/>
  </r>
  <r>
    <x v="723"/>
    <s v="BLACK SEA BASS"/>
    <x v="1"/>
    <n v="3"/>
    <n v="5"/>
    <s v="07"/>
    <s v="NC"/>
    <s v="New Hanover"/>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476"/>
    <x v="476"/>
  </r>
  <r>
    <x v="724"/>
    <s v="BLACK SEA BASS"/>
    <x v="1"/>
    <n v="3"/>
    <n v="6"/>
    <s v="16"/>
    <s v="NC"/>
    <s v="New Hanover"/>
    <s v="Private"/>
    <s v="Federal"/>
    <s v="Off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477"/>
    <x v="477"/>
  </r>
  <r>
    <x v="725"/>
    <s v="BLACK SEA BASS"/>
    <x v="1"/>
    <n v="3"/>
    <n v="6"/>
    <s v="16"/>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78"/>
    <x v="478"/>
  </r>
  <r>
    <x v="726"/>
    <s v="BLACK SEA BASS"/>
    <x v="1"/>
    <n v="4"/>
    <n v="7"/>
    <s v="07"/>
    <s v="NC"/>
    <s v="New Hanover"/>
    <s v="Charter"/>
    <s v="Federal"/>
    <s v="Off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12"/>
    <n v="120"/>
    <x v="0"/>
    <x v="0"/>
    <x v="0"/>
    <x v="479"/>
    <x v="479"/>
  </r>
  <r>
    <x v="727"/>
    <s v="BLACK SEA BASS"/>
    <x v="1"/>
    <n v="4"/>
    <n v="7"/>
    <s v="11"/>
    <s v="NC"/>
    <s v="Brunswick"/>
    <s v="Charter"/>
    <s v="Federal"/>
    <s v="Offshore"/>
    <n v="17.059717098"/>
    <x v="91"/>
    <n v="18.569423106358705"/>
    <n v="17.813831805254281"/>
    <n v="234.89573725590552"/>
    <n v="13.769028871143682"/>
    <n v="21.187100872971033"/>
    <n v="1379.659785308841"/>
    <x v="82"/>
    <n v="22.461916417502909"/>
    <x v="93"/>
    <n v="21.897177991870283"/>
    <x v="92"/>
    <n v="120"/>
    <n v="0.75559130110442796"/>
    <n v="0.75411470725427954"/>
    <n v="0.10838605554502656"/>
    <n v="0.74741255597723821"/>
    <n v="0.94160359434525442"/>
    <n v="1.3432654004296583"/>
    <n v="0.56473842563262755"/>
    <n v="0.71007711889924896"/>
    <n v="0.14559123830268128"/>
    <n v="1.6180920639037342"/>
    <n v="1.4204067828345579"/>
    <n v="0.8625007627993061"/>
    <n v="0.85566835720193024"/>
    <n v="22.461916417502909"/>
    <n v="21.897177991870283"/>
    <n v="16"/>
    <n v="17.509706008358705"/>
    <n v="16.754114707254281"/>
    <n v="120"/>
    <n v="0.75559130110442796"/>
    <n v="0.75411470725427954"/>
    <n v="0.10838605554502656"/>
    <x v="14"/>
    <n v="180"/>
    <x v="0"/>
    <x v="0"/>
    <x v="0"/>
    <x v="480"/>
    <x v="480"/>
  </r>
  <r>
    <x v="728"/>
    <s v="BLACK SEA BASS"/>
    <x v="1"/>
    <n v="4"/>
    <n v="7"/>
    <s v="19"/>
    <s v="NC"/>
    <s v="New Hanover"/>
    <s v="Shor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481"/>
    <x v="481"/>
  </r>
  <r>
    <x v="729"/>
    <s v="BLACK SEA BASS"/>
    <x v="1"/>
    <n v="4"/>
    <n v="7"/>
    <s v="19"/>
    <s v="NC"/>
    <s v="New Hanover"/>
    <s v="Shor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481"/>
    <x v="481"/>
  </r>
  <r>
    <x v="730"/>
    <s v="BLACK SEA BASS"/>
    <x v="1"/>
    <n v="4"/>
    <n v="7"/>
    <s v="19"/>
    <s v="NC"/>
    <s v="New Hanover"/>
    <s v="Shor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481"/>
    <x v="481"/>
  </r>
  <r>
    <x v="731"/>
    <s v="BLACK SEA BASS"/>
    <x v="1"/>
    <n v="4"/>
    <n v="7"/>
    <s v="24"/>
    <s v="NC"/>
    <s v="Brunswick"/>
    <s v="Charter"/>
    <s v="Federal"/>
    <s v="Offshore"/>
    <n v="1"/>
    <x v="92"/>
    <n v="1.2012941344478278"/>
    <n v="1.100548627633904"/>
    <n v="14.291338582677165"/>
    <n v="14.291338582677165"/>
    <n v="1.2125424420168269"/>
    <n v="48.930526598694783"/>
    <x v="7"/>
    <n v="1.3825178479544105"/>
    <x v="94"/>
    <n v="1.3072193912033934"/>
    <x v="93"/>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1.3825178479544105"/>
    <n v="1.3072193912033934"/>
    <n v="1"/>
    <n v="1.2012941344478278"/>
    <n v="1.100548627633904"/>
    <n v="16"/>
    <n v="0.10074550681392373"/>
    <n v="0.10054862763390394"/>
    <n v="1.4451474072670207E-2"/>
    <x v="13"/>
    <n v="125"/>
    <x v="0"/>
    <x v="0"/>
    <x v="0"/>
    <x v="482"/>
    <x v="482"/>
  </r>
  <r>
    <x v="732"/>
    <s v="BLACK SEA BASS"/>
    <x v="1"/>
    <n v="4"/>
    <n v="7"/>
    <s v="28"/>
    <s v="NC"/>
    <s v="Brunswick"/>
    <s v="Charter"/>
    <s v="Federal"/>
    <s v="Offshore"/>
    <n v="0"/>
    <x v="0"/>
    <n v="0.22645590125380613"/>
    <n v="0.11311720608814194"/>
    <n v="0"/>
    <n v="0"/>
    <n v="0"/>
    <n v="0"/>
    <x v="0"/>
    <n v="0.19122233167978148"/>
    <x v="0"/>
    <n v="0.10651156783488734"/>
    <x v="0"/>
    <n v="18"/>
    <n v="0.11333869516566419"/>
    <n v="0.11311720608814194"/>
    <n v="1.6257908331753983E-2"/>
    <n v="0.74741255597723821"/>
    <n v="0.94160359434525442"/>
    <n v="1.3432654004296583"/>
    <n v="8.4710763844894121E-2"/>
    <n v="0.10651156783488734"/>
    <n v="2.1838685745402191E-2"/>
    <n v="0.2427138095855601"/>
    <n v="0.21306101742518366"/>
    <n v="0.12937511441989591"/>
    <n v="0.12835025358028954"/>
    <n v="0.19122233167978148"/>
    <n v="0.10651156783488734"/>
    <n v="0"/>
    <n v="0.22645590125380613"/>
    <n v="0.11311720608814194"/>
    <n v="18"/>
    <n v="0.11333869516566419"/>
    <n v="0.11311720608814194"/>
    <n v="1.6257908331753983E-2"/>
    <x v="5"/>
    <n v="40"/>
    <x v="0"/>
    <x v="0"/>
    <x v="0"/>
    <x v="483"/>
    <x v="483"/>
  </r>
  <r>
    <x v="733"/>
    <s v="BLACK SEA BASS"/>
    <x v="1"/>
    <n v="4"/>
    <n v="8"/>
    <s v="16"/>
    <s v="NC"/>
    <s v="Brunswick"/>
    <s v="Charter"/>
    <s v="State"/>
    <s v="Inshore"/>
    <n v="0"/>
    <x v="0"/>
    <n v="0.54097798632853689"/>
    <n v="0.27022443676611685"/>
    <n v="0"/>
    <n v="0"/>
    <n v="0"/>
    <n v="0"/>
    <x v="0"/>
    <n v="0.45680890345725572"/>
    <x v="1"/>
    <n v="0.25444430093889753"/>
    <x v="1"/>
    <n v="43"/>
    <n v="0.27075354956242004"/>
    <n v="0.27022443676611685"/>
    <n v="3.8838336570301182E-2"/>
    <n v="0.74741255597723821"/>
    <n v="0.94160359434525442"/>
    <n v="1.3432654004296583"/>
    <n v="0.20236460251835819"/>
    <n v="0.25444430093889753"/>
    <n v="5.2170193725127455E-2"/>
    <n v="0.57981632289883811"/>
    <n v="0.50897909718238321"/>
    <n v="0.30906277333641802"/>
    <n v="0.30661449466402496"/>
    <n v="0.45680890345725572"/>
    <n v="0.25444430093889753"/>
    <n v="0"/>
    <n v="0.54097798632853689"/>
    <n v="0.27022443676611685"/>
    <n v="43"/>
    <n v="0.27075354956242004"/>
    <n v="0.27022443676611685"/>
    <n v="3.8838336570301182E-2"/>
    <x v="8"/>
    <n v="80"/>
    <x v="0"/>
    <x v="0"/>
    <x v="0"/>
    <x v="484"/>
    <x v="484"/>
  </r>
  <r>
    <x v="734"/>
    <s v="BLACK SEA BASS"/>
    <x v="1"/>
    <n v="4"/>
    <n v="8"/>
    <s v="20"/>
    <s v="NC"/>
    <s v="Brunswick"/>
    <s v="Charter"/>
    <s v="State"/>
    <s v="Inshore"/>
    <n v="1"/>
    <x v="93"/>
    <n v="2.1951839232839769"/>
    <n v="1.5970074765763047"/>
    <n v="14.409448818897637"/>
    <n v="14.409448818897637"/>
    <n v="1.4330047042017042"/>
    <n v="89.849934806443059"/>
    <x v="1"/>
    <n v="2.4422336769561066"/>
    <x v="95"/>
    <n v="1.9951490899969431"/>
    <x v="94"/>
    <n v="95"/>
    <n v="0.59817644670767212"/>
    <n v="0.59700747657630471"/>
    <n v="8.5805627306479351E-2"/>
    <n v="0.74741255597723821"/>
    <n v="0.94160359434525442"/>
    <n v="1.3432654004296583"/>
    <n v="0.44708458695916342"/>
    <n v="0.56214438579523884"/>
    <n v="0.115259730322956"/>
    <n v="1.2809895505904563"/>
    <n v="1.124488703077358"/>
    <n v="0.68281310388278404"/>
    <n v="0.67740411611819484"/>
    <n v="2.4422336769561066"/>
    <n v="1.9951490899969431"/>
    <n v="1"/>
    <n v="2.1951839232839769"/>
    <n v="1.5970074765763047"/>
    <n v="95"/>
    <n v="0.59817644670767212"/>
    <n v="0.59700747657630471"/>
    <n v="8.5805627306479351E-2"/>
    <x v="8"/>
    <n v="80"/>
    <x v="0"/>
    <x v="0"/>
    <x v="0"/>
    <x v="485"/>
    <x v="485"/>
  </r>
  <r>
    <x v="735"/>
    <s v="BLACK SEA BASS"/>
    <x v="1"/>
    <n v="4"/>
    <n v="8"/>
    <s v="21"/>
    <s v="NC"/>
    <s v="New Hanover"/>
    <s v="Charter"/>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486"/>
    <x v="486"/>
  </r>
  <r>
    <x v="736"/>
    <s v="BLACK SEA BASS"/>
    <x v="1"/>
    <n v="4"/>
    <n v="8"/>
    <s v="27"/>
    <s v="NC"/>
    <s v="Onslow"/>
    <s v="Charter"/>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487"/>
    <x v="487"/>
  </r>
  <r>
    <x v="737"/>
    <s v="BLACK SEA BASS"/>
    <x v="1"/>
    <n v="5"/>
    <n v="10"/>
    <s v="07"/>
    <s v="NC"/>
    <s v="Brunswick"/>
    <s v="Charter"/>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7"/>
    <n v="150"/>
    <x v="0"/>
    <x v="0"/>
    <x v="0"/>
    <x v="488"/>
    <x v="488"/>
  </r>
  <r>
    <x v="738"/>
    <s v="BLACK SEA BASS"/>
    <x v="1"/>
    <n v="5"/>
    <n v="10"/>
    <s v="06"/>
    <s v="NC"/>
    <s v="Hyde"/>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489"/>
    <x v="489"/>
  </r>
  <r>
    <x v="739"/>
    <s v="BLACK SEA BASS"/>
    <x v="0"/>
    <n v="2"/>
    <n v="3"/>
    <s v="30"/>
    <s v="NC"/>
    <s v="Carteret"/>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0"/>
    <n v="30"/>
    <x v="0"/>
    <x v="0"/>
    <x v="0"/>
    <x v="490"/>
    <x v="490"/>
  </r>
  <r>
    <x v="740"/>
    <s v="BLACK SEA BASS"/>
    <x v="0"/>
    <n v="2"/>
    <n v="3"/>
    <s v="30"/>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491"/>
    <x v="491"/>
  </r>
  <r>
    <x v="741"/>
    <s v="BLACK SEA BASS"/>
    <x v="0"/>
    <n v="2"/>
    <n v="3"/>
    <s v="30"/>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491"/>
    <x v="491"/>
  </r>
  <r>
    <x v="742"/>
    <s v="BLACK SEA BASS"/>
    <x v="0"/>
    <n v="2"/>
    <n v="3"/>
    <s v="30"/>
    <s v="NC"/>
    <s v="Carteret"/>
    <s v="Private"/>
    <s v="Inland"/>
    <s v="Inshore"/>
    <n v="0"/>
    <x v="0"/>
    <n v="0.32710296847771997"/>
    <n v="0.1633915199050939"/>
    <n v="0"/>
    <n v="0"/>
    <n v="0"/>
    <n v="0"/>
    <x v="0"/>
    <n v="0.27621003464857324"/>
    <x v="0"/>
    <n v="0.1538500424281706"/>
    <x v="0"/>
    <n v="26"/>
    <n v="0.16371144857262607"/>
    <n v="0.1633915199050939"/>
    <n v="2.3483645368089088E-2"/>
    <n v="0.74741255597723821"/>
    <n v="0.94160359434525442"/>
    <n v="1.3432654004296583"/>
    <n v="0.12235999222040264"/>
    <n v="0.1538500424281706"/>
    <n v="3.1544768298914276E-2"/>
    <n v="0.35058661384580908"/>
    <n v="0.30775480294748753"/>
    <n v="0.18687516527318299"/>
    <n v="0.18539481072708489"/>
    <n v="0.27621003464857324"/>
    <n v="0.1538500424281706"/>
    <n v="0"/>
    <n v="0.32710296847771997"/>
    <n v="0.1633915199050939"/>
    <n v="26"/>
    <n v="0.16371144857262607"/>
    <n v="0.1633915199050939"/>
    <n v="2.3483645368089088E-2"/>
    <x v="3"/>
    <n v="20"/>
    <x v="0"/>
    <x v="0"/>
    <x v="0"/>
    <x v="491"/>
    <x v="491"/>
  </r>
  <r>
    <x v="743"/>
    <s v="BLACK SEA BASS"/>
    <x v="0"/>
    <n v="3"/>
    <n v="6"/>
    <s v="15"/>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92"/>
    <x v="492"/>
  </r>
  <r>
    <x v="744"/>
    <s v="BLACK SEA BASS"/>
    <x v="0"/>
    <n v="3"/>
    <n v="6"/>
    <s v="15"/>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92"/>
    <x v="492"/>
  </r>
  <r>
    <x v="745"/>
    <s v="BLACK SEA BASS"/>
    <x v="0"/>
    <n v="3"/>
    <n v="6"/>
    <s v="15"/>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92"/>
    <x v="492"/>
  </r>
  <r>
    <x v="746"/>
    <s v="BLACK SEA BASS"/>
    <x v="0"/>
    <n v="3"/>
    <n v="6"/>
    <s v="15"/>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92"/>
    <x v="492"/>
  </r>
  <r>
    <x v="747"/>
    <s v="BLACK SEA BASS"/>
    <x v="0"/>
    <n v="3"/>
    <n v="6"/>
    <s v="16"/>
    <s v="NC"/>
    <s v="Carteret"/>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93"/>
    <x v="493"/>
  </r>
  <r>
    <x v="748"/>
    <s v="BLACK SEA BASS"/>
    <x v="0"/>
    <n v="3"/>
    <n v="6"/>
    <s v="16"/>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93"/>
    <x v="493"/>
  </r>
  <r>
    <x v="749"/>
    <s v="BLACK SEA BASS"/>
    <x v="0"/>
    <n v="3"/>
    <n v="6"/>
    <s v="16"/>
    <s v="NC"/>
    <s v="Carteret"/>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93"/>
    <x v="493"/>
  </r>
  <r>
    <x v="750"/>
    <s v="BLACK SEA BASS"/>
    <x v="0"/>
    <n v="4"/>
    <n v="8"/>
    <s v="18"/>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494"/>
    <x v="494"/>
  </r>
  <r>
    <x v="751"/>
    <s v="BLACK SEA BASS"/>
    <x v="0"/>
    <n v="4"/>
    <n v="8"/>
    <s v="18"/>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494"/>
    <x v="494"/>
  </r>
  <r>
    <x v="752"/>
    <s v="BLACK SEA BASS"/>
    <x v="0"/>
    <n v="4"/>
    <n v="8"/>
    <s v="25"/>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5"/>
    <n v="40"/>
    <x v="0"/>
    <x v="0"/>
    <x v="0"/>
    <x v="495"/>
    <x v="495"/>
  </r>
  <r>
    <x v="753"/>
    <s v="BLACK SEA BASS"/>
    <x v="0"/>
    <n v="5"/>
    <n v="10"/>
    <s v="15"/>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496"/>
    <x v="496"/>
  </r>
  <r>
    <x v="754"/>
    <s v="BLACK SEA BASS"/>
    <x v="0"/>
    <n v="6"/>
    <n v="11"/>
    <s v="16"/>
    <s v="NC"/>
    <s v="Carteret"/>
    <s v="Private"/>
    <s v="Inland"/>
    <s v="Inshore"/>
    <n v="1.9714399103"/>
    <x v="94"/>
    <n v="2.3488664123896767"/>
    <n v="2.1599685871135699"/>
    <n v="21.111482503937008"/>
    <n v="10.708661417290882"/>
    <n v="1.5347768065410801"/>
    <n v="212.11555133497529"/>
    <x v="83"/>
    <n v="1.8534806926740492"/>
    <x v="96"/>
    <n v="1.7122960862658922"/>
    <x v="95"/>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1.8534806926740492"/>
    <n v="1.7122960862658922"/>
    <n v="2"/>
    <n v="2.3774265020896768"/>
    <n v="2.1885286768135699"/>
    <n v="30"/>
    <n v="0.18889782527610699"/>
    <n v="0.18852867681356988"/>
    <n v="2.709651388625664E-2"/>
    <x v="7"/>
    <n v="5"/>
    <x v="0"/>
    <x v="0"/>
    <x v="0"/>
    <x v="497"/>
    <x v="497"/>
  </r>
  <r>
    <x v="755"/>
    <s v="BLACK SEA BASS"/>
    <x v="1"/>
    <n v="1"/>
    <n v="1"/>
    <s v="15"/>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7"/>
    <n v="5"/>
    <x v="0"/>
    <x v="0"/>
    <x v="0"/>
    <x v="498"/>
    <x v="498"/>
  </r>
  <r>
    <x v="756"/>
    <s v="BLACK SEA BASS"/>
    <x v="1"/>
    <n v="2"/>
    <n v="4"/>
    <s v="01"/>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499"/>
    <x v="499"/>
  </r>
  <r>
    <x v="757"/>
    <s v="BLACK SEA BASS"/>
    <x v="1"/>
    <n v="2"/>
    <n v="4"/>
    <s v="01"/>
    <s v="NC"/>
    <s v="Carteret"/>
    <s v="Private"/>
    <s v="Federal"/>
    <s v="Offshore"/>
    <n v="2"/>
    <x v="95"/>
    <n v="2.3145220850747306"/>
    <n v="2.1571072306779748"/>
    <n v="28.30708661417323"/>
    <n v="14.153543307086615"/>
    <n v="2.8148998520411617"/>
    <n v="1753.2839443929636"/>
    <x v="84"/>
    <n v="3.0804864238186362"/>
    <x v="97"/>
    <n v="2.962832585145172"/>
    <x v="96"/>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3.0804864238186362"/>
    <n v="2.962832585145172"/>
    <n v="2"/>
    <n v="2.3145220850747306"/>
    <n v="2.1571072306779748"/>
    <n v="25"/>
    <n v="0.15741485439675584"/>
    <n v="0.15710723067797491"/>
    <n v="2.2580428238547199E-2"/>
    <x v="9"/>
    <n v="45"/>
    <x v="0"/>
    <x v="0"/>
    <x v="0"/>
    <x v="500"/>
    <x v="500"/>
  </r>
  <r>
    <x v="758"/>
    <s v="BLACK SEA BASS"/>
    <x v="1"/>
    <n v="2"/>
    <n v="4"/>
    <s v="17"/>
    <s v="NC"/>
    <s v="Carteret"/>
    <s v="Private"/>
    <s v="Inland"/>
    <s v="Inshore"/>
    <n v="0"/>
    <x v="0"/>
    <n v="0.75485300417935375"/>
    <n v="0.37705735362713977"/>
    <n v="0"/>
    <n v="0"/>
    <n v="0"/>
    <n v="0"/>
    <x v="0"/>
    <n v="0.63740777226593825"/>
    <x v="0"/>
    <n v="0.35503855944962448"/>
    <x v="0"/>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0.63740777226593825"/>
    <n v="0.35503855944962448"/>
    <n v="0"/>
    <n v="0.75485300417935375"/>
    <n v="0.37705735362713977"/>
    <n v="60"/>
    <n v="0.37779565055221398"/>
    <n v="0.37705735362713977"/>
    <n v="5.419302777251328E-2"/>
    <x v="9"/>
    <n v="45"/>
    <x v="0"/>
    <x v="0"/>
    <x v="0"/>
    <x v="501"/>
    <x v="501"/>
  </r>
  <r>
    <x v="759"/>
    <s v="BLACK SEA BASS"/>
    <x v="1"/>
    <n v="3"/>
    <n v="6"/>
    <s v="15"/>
    <s v="NC"/>
    <s v="Carteret"/>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502"/>
    <x v="502"/>
  </r>
  <r>
    <x v="760"/>
    <s v="BLACK SEA BASS"/>
    <x v="1"/>
    <n v="3"/>
    <n v="6"/>
    <s v="21"/>
    <s v="NC"/>
    <s v="Carteret"/>
    <s v="Charter"/>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0"/>
    <n v="30"/>
    <x v="0"/>
    <x v="0"/>
    <x v="0"/>
    <x v="503"/>
    <x v="503"/>
  </r>
  <r>
    <x v="761"/>
    <s v="BLACK SEA BASS"/>
    <x v="1"/>
    <n v="3"/>
    <n v="6"/>
    <s v="21"/>
    <s v="NC"/>
    <s v="Carteret"/>
    <s v="Charter"/>
    <s v="Federal"/>
    <s v="Offshore"/>
    <n v="3.8211057747999999"/>
    <x v="96"/>
    <n v="4.1104660930687524"/>
    <n v="3.965644427023737"/>
    <n v="56.233438527559052"/>
    <n v="14.716535432862326"/>
    <n v="5.8968673622089369"/>
    <n v="81.706535636257811"/>
    <x v="85"/>
    <n v="6.141207008244213"/>
    <x v="98"/>
    <n v="6.0329654766646259"/>
    <x v="97"/>
    <n v="23"/>
    <n v="0.14482166604501537"/>
    <n v="0.14453865222373691"/>
    <n v="2.0773993979463425E-2"/>
    <n v="0.74741255597723821"/>
    <n v="0.94160359434525442"/>
    <n v="1.3432654004296583"/>
    <n v="0.10824153157958695"/>
    <n v="0.13609811445568937"/>
    <n v="2.7904987341347248E-2"/>
    <n v="0.31013431224821575"/>
    <n v="0.27224463337662352"/>
    <n v="0.16531264620320033"/>
    <n v="0.16400310179703662"/>
    <n v="6.141207008244213"/>
    <n v="6.0329654766646259"/>
    <n v="5"/>
    <n v="5.2893603182687521"/>
    <n v="5.1445386522237371"/>
    <n v="23"/>
    <n v="0.14482166604501537"/>
    <n v="0.14453865222373691"/>
    <n v="2.0773993979463425E-2"/>
    <x v="12"/>
    <n v="120"/>
    <x v="0"/>
    <x v="0"/>
    <x v="0"/>
    <x v="503"/>
    <x v="503"/>
  </r>
  <r>
    <x v="762"/>
    <s v="BLACK SEA BASS"/>
    <x v="1"/>
    <n v="4"/>
    <n v="7"/>
    <s v="06"/>
    <s v="NC"/>
    <s v="Carteret"/>
    <s v="Charter"/>
    <s v="State"/>
    <s v="Inshore"/>
    <n v="1.2291682637000001"/>
    <x v="97"/>
    <n v="1.5814329989836986"/>
    <n v="1.405128362059332"/>
    <n v="16.792180610236219"/>
    <n v="13.661417322709728"/>
    <n v="1.490418688039219"/>
    <n v="40.709586658862371"/>
    <x v="86"/>
    <n v="1.7878756484299902"/>
    <x v="99"/>
    <n v="1.6561033491157104"/>
    <x v="98"/>
    <n v="28"/>
    <n v="0.17630463692436654"/>
    <n v="0.17596009835933191"/>
    <n v="2.5290079627172862E-2"/>
    <n v="0.74741255597723821"/>
    <n v="0.94160359434525442"/>
    <n v="1.3432654004296583"/>
    <n v="0.13177229931427978"/>
    <n v="0.16568466107649144"/>
    <n v="3.3971288937292295E-2"/>
    <n v="0.37755481491087128"/>
    <n v="0.33142824932806347"/>
    <n v="0.20125017798650477"/>
    <n v="0.19965595001378372"/>
    <n v="1.7878756484299902"/>
    <n v="1.6561033491157104"/>
    <n v="1"/>
    <n v="1.3522647352836985"/>
    <n v="1.1759600983593319"/>
    <n v="28"/>
    <n v="0.17630463692436654"/>
    <n v="0.17596009835933191"/>
    <n v="2.5290079627172862E-2"/>
    <x v="8"/>
    <n v="80"/>
    <x v="0"/>
    <x v="0"/>
    <x v="0"/>
    <x v="504"/>
    <x v="504"/>
  </r>
  <r>
    <x v="763"/>
    <s v="BLACK SEA BASS"/>
    <x v="1"/>
    <n v="4"/>
    <n v="7"/>
    <s v="11"/>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8"/>
    <n v="80"/>
    <x v="0"/>
    <x v="0"/>
    <x v="0"/>
    <x v="505"/>
    <x v="505"/>
  </r>
  <r>
    <x v="764"/>
    <s v="BLACK SEA BASS"/>
    <x v="1"/>
    <n v="4"/>
    <n v="7"/>
    <s v="11"/>
    <s v="NC"/>
    <s v="Carteret"/>
    <s v="Private"/>
    <s v="Federal"/>
    <s v="Offshore"/>
    <n v="0"/>
    <x v="0"/>
    <n v="0.75485300417935375"/>
    <n v="0.37705735362713977"/>
    <n v="0"/>
    <n v="0"/>
    <n v="0"/>
    <n v="0"/>
    <x v="0"/>
    <n v="0.63740777226593825"/>
    <x v="0"/>
    <n v="0.35503855944962448"/>
    <x v="0"/>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0.63740777226593825"/>
    <n v="0.35503855944962448"/>
    <n v="0"/>
    <n v="0.75485300417935375"/>
    <n v="0.37705735362713977"/>
    <n v="60"/>
    <n v="0.37779565055221398"/>
    <n v="0.37705735362713977"/>
    <n v="5.419302777251328E-2"/>
    <x v="9"/>
    <n v="45"/>
    <x v="0"/>
    <x v="0"/>
    <x v="0"/>
    <x v="506"/>
    <x v="506"/>
  </r>
  <r>
    <x v="765"/>
    <s v="BLACK SEA BASS"/>
    <x v="1"/>
    <n v="4"/>
    <n v="7"/>
    <s v="11"/>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505"/>
    <x v="505"/>
  </r>
  <r>
    <x v="766"/>
    <s v="BLACK SEA BASS"/>
    <x v="1"/>
    <n v="4"/>
    <n v="7"/>
    <s v="25"/>
    <s v="NC"/>
    <s v="Carteret"/>
    <s v="Charter"/>
    <s v="Federal"/>
    <s v="Offshore"/>
    <n v="3.4178495044999999"/>
    <x v="98"/>
    <n v="3.9839892576345148"/>
    <n v="3.700642519720355"/>
    <n v="47.455180783464563"/>
    <n v="13.884514435461318"/>
    <n v="3.8931186402011129"/>
    <n v="120.55061545593665"/>
    <x v="87"/>
    <n v="4.3711744694005672"/>
    <x v="100"/>
    <n v="4.1593975597883315"/>
    <x v="99"/>
    <n v="45"/>
    <n v="0.28334673791416048"/>
    <n v="0.28279301522035483"/>
    <n v="4.064477082938496E-2"/>
    <n v="0.74741255597723821"/>
    <n v="0.94160359434525442"/>
    <n v="1.3432654004296583"/>
    <n v="0.21177690961223533"/>
    <n v="0.26627891958721833"/>
    <n v="5.459671436350548E-2"/>
    <n v="0.60678452396390037"/>
    <n v="0.5326525435629591"/>
    <n v="0.32343778604973977"/>
    <n v="0.32087563395072383"/>
    <n v="4.3711744694005672"/>
    <n v="4.1593975597883315"/>
    <n v="3"/>
    <n v="3.5661397531345154"/>
    <n v="3.2827930152203546"/>
    <n v="45"/>
    <n v="0.28334673791416048"/>
    <n v="0.28279301522035483"/>
    <n v="4.064477082938496E-2"/>
    <x v="13"/>
    <n v="125"/>
    <x v="0"/>
    <x v="0"/>
    <x v="0"/>
    <x v="507"/>
    <x v="507"/>
  </r>
  <r>
    <x v="767"/>
    <s v="BLACK SEA BASS"/>
    <x v="1"/>
    <n v="4"/>
    <n v="7"/>
    <s v="27"/>
    <s v="NC"/>
    <s v="Onslow"/>
    <s v="Private"/>
    <s v="Inland"/>
    <s v="Inshore"/>
    <n v="1.0198151681000001"/>
    <x v="99"/>
    <n v="1.0198151681000001"/>
    <n v="1.0198151681000001"/>
    <n v="14.49845317992126"/>
    <n v="14.21674596871615"/>
    <n v="1.4613999333807135"/>
    <n v="1004.4808899141606"/>
    <x v="88"/>
    <n v="1.4613999333807135"/>
    <x v="101"/>
    <n v="1.4613999333807135"/>
    <x v="100"/>
    <n v="0"/>
    <n v="0"/>
    <n v="0"/>
    <n v="0"/>
    <n v="0.74741255597723821"/>
    <n v="0.94160359434525442"/>
    <n v="1.3432654004296583"/>
    <n v="0"/>
    <n v="0"/>
    <n v="0"/>
    <n v="0"/>
    <n v="0"/>
    <n v="0"/>
    <n v="0"/>
    <n v="1.4613999333807135"/>
    <n v="1.4613999333807135"/>
    <n v="1"/>
    <n v="1"/>
    <n v="1"/>
    <n v="0"/>
    <n v="0"/>
    <n v="0"/>
    <n v="0"/>
    <x v="3"/>
    <n v="20"/>
    <x v="0"/>
    <x v="0"/>
    <x v="0"/>
    <x v="508"/>
    <x v="508"/>
  </r>
  <r>
    <x v="768"/>
    <s v="BLACK SEA BASS"/>
    <x v="1"/>
    <n v="4"/>
    <n v="8"/>
    <s v="24"/>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509"/>
    <x v="509"/>
  </r>
  <r>
    <x v="769"/>
    <s v="BLACK SEA BASS"/>
    <x v="1"/>
    <n v="4"/>
    <n v="8"/>
    <s v="24"/>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0"/>
    <n v="30"/>
    <x v="0"/>
    <x v="0"/>
    <x v="0"/>
    <x v="509"/>
    <x v="509"/>
  </r>
  <r>
    <x v="770"/>
    <s v="BLACK SEA BASS"/>
    <x v="1"/>
    <n v="4"/>
    <n v="8"/>
    <s v="24"/>
    <s v="NC"/>
    <s v="Carteret"/>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0"/>
    <n v="30"/>
    <x v="0"/>
    <x v="0"/>
    <x v="0"/>
    <x v="509"/>
    <x v="509"/>
  </r>
  <r>
    <x v="771"/>
    <s v="BLACK SEA BASS"/>
    <x v="0"/>
    <n v="2"/>
    <n v="4"/>
    <s v="14"/>
    <s v="NC"/>
    <s v="Brunswick"/>
    <s v="Private"/>
    <s v="Federal"/>
    <s v="Off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3"/>
    <n v="20"/>
    <x v="0"/>
    <x v="0"/>
    <x v="0"/>
    <x v="510"/>
    <x v="510"/>
  </r>
  <r>
    <x v="772"/>
    <s v="BLACK SEA BASS"/>
    <x v="0"/>
    <n v="3"/>
    <n v="5"/>
    <s v="02"/>
    <s v="NC"/>
    <s v="Brunswick"/>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511"/>
    <x v="511"/>
  </r>
  <r>
    <x v="773"/>
    <s v="BLACK SEA BASS"/>
    <x v="0"/>
    <n v="3"/>
    <n v="5"/>
    <s v="22"/>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512"/>
    <x v="512"/>
  </r>
  <r>
    <x v="774"/>
    <s v="BLACK SEA BASS"/>
    <x v="0"/>
    <n v="3"/>
    <n v="5"/>
    <s v="25"/>
    <s v="NC"/>
    <s v="Brunswick"/>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513"/>
    <x v="513"/>
  </r>
  <r>
    <x v="775"/>
    <s v="BLACK SEA BASS"/>
    <x v="0"/>
    <n v="3"/>
    <n v="5"/>
    <s v="28"/>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514"/>
    <x v="514"/>
  </r>
  <r>
    <x v="776"/>
    <s v="BLACK SEA BASS"/>
    <x v="0"/>
    <n v="3"/>
    <n v="5"/>
    <s v="29"/>
    <s v="NC"/>
    <s v="New Hanover"/>
    <s v="Private"/>
    <s v="Inland"/>
    <s v="In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3"/>
    <n v="20"/>
    <x v="0"/>
    <x v="0"/>
    <x v="0"/>
    <x v="515"/>
    <x v="515"/>
  </r>
  <r>
    <x v="777"/>
    <s v="BLACK SEA BASS"/>
    <x v="0"/>
    <n v="3"/>
    <n v="5"/>
    <s v="29"/>
    <s v="NC"/>
    <s v="New Hanover"/>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515"/>
    <x v="515"/>
  </r>
  <r>
    <x v="778"/>
    <s v="BLACK SEA BASS"/>
    <x v="0"/>
    <n v="3"/>
    <n v="6"/>
    <s v="01"/>
    <s v="NC"/>
    <s v="New Hanover"/>
    <s v="Charter"/>
    <s v="Federal"/>
    <s v="Offshore"/>
    <n v="1.3333333332999999"/>
    <x v="100"/>
    <n v="1.4465612839269031"/>
    <n v="1.3898919363440709"/>
    <n v="18.832020997244094"/>
    <n v="14.124015748286171"/>
    <n v="1.726954387041387"/>
    <n v="294.14713245615025"/>
    <x v="89"/>
    <n v="1.8225655528812779"/>
    <x v="102"/>
    <n v="1.7802101709588307"/>
    <x v="101"/>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1.8225655528812779"/>
    <n v="1.7802101709588307"/>
    <n v="8"/>
    <n v="8.1132279506269018"/>
    <n v="8.0565586030440706"/>
    <n v="9"/>
    <n v="5.6669347582832097E-2"/>
    <n v="5.6558603044070968E-2"/>
    <n v="8.1289541658769917E-3"/>
    <x v="0"/>
    <n v="30"/>
    <x v="0"/>
    <x v="0"/>
    <x v="0"/>
    <x v="516"/>
    <x v="516"/>
  </r>
  <r>
    <x v="779"/>
    <s v="BLACK SEA BASS"/>
    <x v="0"/>
    <n v="3"/>
    <n v="6"/>
    <s v="01"/>
    <s v="NC"/>
    <s v="New Hanover"/>
    <s v="Charter"/>
    <s v="State"/>
    <s v="Inshore"/>
    <n v="6"/>
    <x v="101"/>
    <n v="6.0377426502089673"/>
    <n v="6.0188528676813569"/>
    <n v="93.259842519685051"/>
    <n v="15.543307086614176"/>
    <n v="12.566348944538023"/>
    <n v="1147.8129569686105"/>
    <x v="90"/>
    <n v="12.59821933315132"/>
    <x v="103"/>
    <n v="12.584100872510504"/>
    <x v="102"/>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12.59821933315132"/>
    <n v="12.584100872510504"/>
    <n v="6"/>
    <n v="6.0377426502089673"/>
    <n v="6.0188528676813569"/>
    <n v="3"/>
    <n v="1.8889782527610699E-2"/>
    <n v="1.8852867681356991E-2"/>
    <n v="2.7096513886256638E-3"/>
    <x v="2"/>
    <n v="15"/>
    <x v="0"/>
    <x v="0"/>
    <x v="0"/>
    <x v="517"/>
    <x v="517"/>
  </r>
  <r>
    <x v="780"/>
    <s v="BLACK SEA BASS"/>
    <x v="0"/>
    <n v="3"/>
    <n v="6"/>
    <s v="01"/>
    <s v="NC"/>
    <s v="New Hanover"/>
    <s v="Charter"/>
    <s v="Federal"/>
    <s v="Offshore"/>
    <n v="10"/>
    <x v="102"/>
    <n v="10.339683851880709"/>
    <n v="10.169675809132213"/>
    <n v="140.07874015748033"/>
    <n v="14.007874015748033"/>
    <n v="13.889122517647287"/>
    <n v="1182.8469794877722"/>
    <x v="91"/>
    <n v="14.175956015166959"/>
    <x v="104"/>
    <n v="14.048889869399618"/>
    <x v="103"/>
    <n v="27"/>
    <n v="0.17000804274849629"/>
    <n v="0.16967580913221292"/>
    <n v="2.4386862497630973E-2"/>
    <n v="0.74741255597723821"/>
    <n v="0.94160359434525442"/>
    <n v="1.3432654004296583"/>
    <n v="0.12706614576734118"/>
    <n v="0.15976735175233103"/>
    <n v="3.2758028618103285E-2"/>
    <n v="0.36407071437834015"/>
    <n v="0.31959152613777553"/>
    <n v="0.19406267162984389"/>
    <n v="0.19252538037043432"/>
    <n v="14.175956015166959"/>
    <n v="14.048889869399618"/>
    <n v="30"/>
    <n v="30.339683851880707"/>
    <n v="30.169675809132212"/>
    <n v="27"/>
    <n v="0.17000804274849629"/>
    <n v="0.16967580913221292"/>
    <n v="2.4386862497630973E-2"/>
    <x v="10"/>
    <n v="60"/>
    <x v="0"/>
    <x v="0"/>
    <x v="0"/>
    <x v="518"/>
    <x v="518"/>
  </r>
  <r>
    <x v="781"/>
    <s v="BLACK SEA BASS"/>
    <x v="0"/>
    <n v="3"/>
    <n v="6"/>
    <s v="01"/>
    <s v="NC"/>
    <s v="New Hanover"/>
    <s v="Charter"/>
    <s v="Federal"/>
    <s v="Offshore"/>
    <n v="5"/>
    <x v="103"/>
    <n v="5.1509706008358709"/>
    <n v="5.0754114707254283"/>
    <n v="83.031496062992133"/>
    <n v="16.606299212598426"/>
    <n v="11.353806502521195"/>
    <n v="1933.8609347408114"/>
    <x v="92"/>
    <n v="11.481288056974382"/>
    <x v="105"/>
    <n v="11.42481421441112"/>
    <x v="104"/>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11.481288056974382"/>
    <n v="11.42481421441112"/>
    <n v="5"/>
    <n v="5.1509706008358709"/>
    <n v="5.0754114707254283"/>
    <n v="12"/>
    <n v="7.5559130110442796E-2"/>
    <n v="7.5411470725427962E-2"/>
    <n v="1.0838605554502655E-2"/>
    <x v="0"/>
    <n v="30"/>
    <x v="0"/>
    <x v="0"/>
    <x v="0"/>
    <x v="516"/>
    <x v="516"/>
  </r>
  <r>
    <x v="782"/>
    <s v="BLACK SEA BASS"/>
    <x v="0"/>
    <n v="3"/>
    <n v="6"/>
    <s v="09"/>
    <s v="NC"/>
    <s v="New Hanover"/>
    <s v="Charter"/>
    <s v="Federal"/>
    <s v="Offshore"/>
    <n v="5"/>
    <x v="104"/>
    <n v="5.1635514842388597"/>
    <n v="5.081695759952547"/>
    <n v="70.879265090551186"/>
    <n v="14.175853018110237"/>
    <n v="7.3303702176471797"/>
    <n v="1165.3233205118729"/>
    <x v="93"/>
    <n v="7.4842476191209242"/>
    <x v="106"/>
    <n v="7.4230676230107226"/>
    <x v="105"/>
    <n v="13"/>
    <n v="8.1855724286313034E-2"/>
    <n v="8.1695759952546951E-2"/>
    <n v="1.1741822684044544E-2"/>
    <n v="0.74741255597723821"/>
    <n v="0.94160359434525442"/>
    <n v="1.3432654004296583"/>
    <n v="6.1179996110201321E-2"/>
    <n v="7.6925021214085301E-2"/>
    <n v="1.5772384149457138E-2"/>
    <n v="0.17529330692290454"/>
    <n v="0.15387740147374376"/>
    <n v="9.3437582636591493E-2"/>
    <n v="9.2697405363542443E-2"/>
    <n v="7.4684752349714669"/>
    <n v="7.4072952388612654"/>
    <n v="30"/>
    <n v="30.163551484238859"/>
    <n v="30.081695759952545"/>
    <n v="13"/>
    <n v="8.1855724286313034E-2"/>
    <n v="8.1695759952546951E-2"/>
    <n v="1.1741822684044544E-2"/>
    <x v="0"/>
    <n v="30"/>
    <x v="1"/>
    <x v="1"/>
    <x v="1"/>
    <x v="519"/>
    <x v="519"/>
  </r>
  <r>
    <x v="783"/>
    <s v="BLACK SEA BASS"/>
    <x v="0"/>
    <n v="3"/>
    <n v="6"/>
    <s v="15"/>
    <s v="NC"/>
    <s v="New Hanover"/>
    <s v="Private"/>
    <s v="Federal"/>
    <s v="Offshore"/>
    <n v="3"/>
    <x v="105"/>
    <n v="3.1383897174328812"/>
    <n v="3.0691271814983088"/>
    <n v="40.511811023622052"/>
    <n v="13.503937007874017"/>
    <n v="3.3069339327731635"/>
    <n v="1937.5836894258161"/>
    <x v="94"/>
    <n v="3.4237920243552522"/>
    <x v="107"/>
    <n v="3.3720243353389279"/>
    <x v="106"/>
    <n v="11"/>
    <n v="6.9262535934572572E-2"/>
    <n v="6.9127181498308959E-2"/>
    <n v="9.9353884249607678E-3"/>
    <n v="0.74741255597723821"/>
    <n v="0.94160359434525442"/>
    <n v="1.3432654004296583"/>
    <n v="5.1767689016324198E-2"/>
    <n v="6.5090402565764482E-2"/>
    <n v="1.3345863511079118E-2"/>
    <n v="0.14832510585784231"/>
    <n v="0.13020395509316779"/>
    <n v="7.9062569923269724E-2"/>
    <n v="7.8436266076843605E-2"/>
    <n v="3.4237920243552522"/>
    <n v="3.3720243353389279"/>
    <n v="3"/>
    <n v="3.1383897174328812"/>
    <n v="3.0691271814983088"/>
    <n v="11"/>
    <n v="6.9262535934572572E-2"/>
    <n v="6.9127181498308959E-2"/>
    <n v="9.9353884249607678E-3"/>
    <x v="0"/>
    <n v="30"/>
    <x v="0"/>
    <x v="0"/>
    <x v="0"/>
    <x v="520"/>
    <x v="520"/>
  </r>
  <r>
    <x v="784"/>
    <s v="BLACK SEA BASS"/>
    <x v="0"/>
    <n v="3"/>
    <n v="6"/>
    <s v="15"/>
    <s v="NC"/>
    <s v="New Hanover"/>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521"/>
    <x v="521"/>
  </r>
  <r>
    <x v="785"/>
    <s v="BLACK SEA BASS"/>
    <x v="0"/>
    <n v="3"/>
    <n v="6"/>
    <s v="15"/>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522"/>
    <x v="522"/>
  </r>
  <r>
    <x v="786"/>
    <s v="BLACK SEA BASS"/>
    <x v="0"/>
    <n v="3"/>
    <n v="6"/>
    <s v="16"/>
    <s v="NC"/>
    <s v="Brunswick"/>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523"/>
    <x v="523"/>
  </r>
  <r>
    <x v="787"/>
    <s v="BLACK SEA BASS"/>
    <x v="0"/>
    <n v="3"/>
    <n v="6"/>
    <s v="17"/>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24"/>
    <x v="524"/>
  </r>
  <r>
    <x v="788"/>
    <s v="BLACK SEA BASS"/>
    <x v="0"/>
    <n v="4"/>
    <n v="7"/>
    <s v="08"/>
    <s v="NC"/>
    <s v="Brunswick"/>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25"/>
    <x v="525"/>
  </r>
  <r>
    <x v="789"/>
    <s v="BLACK SEA BASS"/>
    <x v="0"/>
    <n v="4"/>
    <n v="7"/>
    <s v="26"/>
    <s v="NC"/>
    <s v="New Hanover"/>
    <s v="Private"/>
    <s v="Federal"/>
    <s v="Offshore"/>
    <n v="1"/>
    <x v="106"/>
    <n v="1.0377426502089677"/>
    <n v="1.0188528676813571"/>
    <n v="13.897637795275591"/>
    <n v="13.897637795275591"/>
    <n v="1.2125424420168269"/>
    <n v="535.30509309052093"/>
    <x v="7"/>
    <n v="1.2444128306301239"/>
    <x v="108"/>
    <n v="1.2302943699893081"/>
    <x v="107"/>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1.2444128306301239"/>
    <n v="1.2302943699893081"/>
    <n v="1"/>
    <n v="1.0377426502089677"/>
    <n v="1.0188528676813571"/>
    <n v="3"/>
    <n v="1.8889782527610699E-2"/>
    <n v="1.8852867681356991E-2"/>
    <n v="2.7096513886256638E-3"/>
    <x v="2"/>
    <n v="15"/>
    <x v="0"/>
    <x v="0"/>
    <x v="0"/>
    <x v="526"/>
    <x v="526"/>
  </r>
  <r>
    <x v="790"/>
    <s v="BLACK SEA BASS"/>
    <x v="0"/>
    <n v="4"/>
    <n v="7"/>
    <s v="26"/>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27"/>
    <x v="527"/>
  </r>
  <r>
    <x v="791"/>
    <s v="BLACK SEA BASS"/>
    <x v="0"/>
    <n v="4"/>
    <n v="8"/>
    <s v="02"/>
    <s v="NC"/>
    <s v="New Hanover"/>
    <s v="Charter"/>
    <s v="Federal"/>
    <s v="Offshore"/>
    <n v="2.6626661292999998"/>
    <x v="107"/>
    <n v="2.7129896629119568"/>
    <n v="2.6878032862084758"/>
    <n v="39.984918814960629"/>
    <n v="15.016872891034387"/>
    <n v="4.0252621599432992"/>
    <n v="111.74629621260912"/>
    <x v="95"/>
    <n v="4.0677560114276954"/>
    <x v="109"/>
    <n v="4.048931397239941"/>
    <x v="108"/>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0677560114276954"/>
    <n v="4.048931397239941"/>
    <n v="14"/>
    <n v="14.050323533611957"/>
    <n v="14.025137156908476"/>
    <n v="4"/>
    <n v="2.5186376703480933E-2"/>
    <n v="2.5137156908475986E-2"/>
    <n v="3.6128685181675518E-3"/>
    <x v="0"/>
    <n v="30"/>
    <x v="0"/>
    <x v="0"/>
    <x v="0"/>
    <x v="528"/>
    <x v="528"/>
  </r>
  <r>
    <x v="792"/>
    <s v="BLACK SEA BASS"/>
    <x v="0"/>
    <n v="4"/>
    <n v="8"/>
    <s v="05"/>
    <s v="NC"/>
    <s v="Pender"/>
    <s v="Shore"/>
    <s v="State"/>
    <s v="Inshore"/>
    <n v="0"/>
    <x v="0"/>
    <n v="2.8329615145476113E-2"/>
    <n v="1.4150953439791218E-2"/>
    <n v="0"/>
    <n v="0"/>
    <n v="0"/>
    <n v="0"/>
    <x v="0"/>
    <n v="2.3921898408102285E-2"/>
    <x v="1"/>
    <n v="1.3324588622319753E-2"/>
    <x v="0"/>
    <n v="2.2517985612000002"/>
    <n v="1.4178661705684893E-2"/>
    <n v="1.4150953439791218E-2"/>
    <n v="2.0338630327536174E-3"/>
    <n v="0.74741255597723821"/>
    <n v="0.94160359434525442"/>
    <n v="1.3432654004296583"/>
    <n v="1.0597309785782534E-2"/>
    <n v="1.3324588622319753E-2"/>
    <n v="2.7320178411108669E-3"/>
    <n v="3.0363478178229729E-2"/>
    <n v="2.6653916249213153E-2"/>
    <n v="1.6184816472544834E-2"/>
    <n v="1.6056606463430621E-2"/>
    <n v="2.3921898408102285E-2"/>
    <n v="1.3324588622319753E-2"/>
    <n v="0"/>
    <n v="1.258088340298923E-2"/>
    <n v="6.2842892271189965E-3"/>
    <n v="1"/>
    <n v="6.2965941758702333E-3"/>
    <n v="6.2842892271189965E-3"/>
    <n v="9.0321712954188795E-4"/>
    <x v="7"/>
    <n v="5"/>
    <x v="0"/>
    <x v="0"/>
    <x v="0"/>
    <x v="529"/>
    <x v="529"/>
  </r>
  <r>
    <x v="793"/>
    <s v="BLACK SEA BASS"/>
    <x v="0"/>
    <n v="4"/>
    <n v="8"/>
    <s v="05"/>
    <s v="NC"/>
    <s v="Pender"/>
    <s v="Shore"/>
    <s v="Inland"/>
    <s v="Inshore"/>
    <n v="0"/>
    <x v="0"/>
    <n v="1.080501040544022E-2"/>
    <n v="5.3972211898635908E-3"/>
    <n v="0"/>
    <n v="0"/>
    <n v="0"/>
    <n v="0"/>
    <x v="0"/>
    <n v="9.1238924316521981E-3"/>
    <x v="4"/>
    <n v="5.0820428718519276E-3"/>
    <x v="1"/>
    <n v="0.85884353739999997"/>
    <n v="5.4077892155766282E-3"/>
    <n v="5.3972211898635908E-3"/>
    <n v="7.7572219457602907E-4"/>
    <n v="0.74741255597723821"/>
    <n v="0.94160359434525442"/>
    <n v="1.3432654004296583"/>
    <n v="4.0418495598002714E-3"/>
    <n v="5.0820428718519276E-3"/>
    <n v="1.0420007843193429E-3"/>
    <n v="1.1580732600016248E-2"/>
    <n v="1.0165893215971541E-2"/>
    <n v="6.1729433844396201E-3"/>
    <n v="6.124043656171271E-3"/>
    <n v="9.1238924316521981E-3"/>
    <n v="5.0820428718519276E-3"/>
    <n v="0"/>
    <n v="1.258088340298923E-2"/>
    <n v="6.2842892271189965E-3"/>
    <n v="1"/>
    <n v="6.2965941758702333E-3"/>
    <n v="6.2842892271189965E-3"/>
    <n v="9.0321712954188795E-4"/>
    <x v="7"/>
    <n v="5"/>
    <x v="0"/>
    <x v="0"/>
    <x v="0"/>
    <x v="529"/>
    <x v="529"/>
  </r>
  <r>
    <x v="794"/>
    <s v="BLACK SEA BASS"/>
    <x v="0"/>
    <n v="4"/>
    <n v="8"/>
    <s v="23"/>
    <s v="NC"/>
    <s v="New Hanover"/>
    <s v="Charter"/>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530"/>
    <x v="530"/>
  </r>
  <r>
    <x v="795"/>
    <s v="BLACK SEA BASS"/>
    <x v="0"/>
    <n v="5"/>
    <n v="9"/>
    <s v="05"/>
    <s v="NC"/>
    <s v="New Hanover"/>
    <s v="Private"/>
    <s v="Inland"/>
    <s v="Inshore"/>
    <n v="1.0002109863999999"/>
    <x v="108"/>
    <n v="1.0002109863999999"/>
    <n v="1.0002109863999999"/>
    <n v="12.797975219291338"/>
    <n v="12.795275590157564"/>
    <n v="1.1025438836195589"/>
    <n v="374.50459933196976"/>
    <x v="94"/>
    <n v="1.1025438836195589"/>
    <x v="110"/>
    <n v="1.1025438836195589"/>
    <x v="109"/>
    <n v="0"/>
    <n v="0"/>
    <n v="0"/>
    <n v="0"/>
    <n v="0.74741255597723821"/>
    <n v="0.94160359434525442"/>
    <n v="1.3432654004296583"/>
    <n v="0"/>
    <n v="0"/>
    <n v="0"/>
    <n v="0"/>
    <n v="0"/>
    <n v="0"/>
    <n v="0"/>
    <n v="1.1025438836195589"/>
    <n v="1.1025438836195589"/>
    <n v="1"/>
    <n v="1"/>
    <n v="1"/>
    <n v="0"/>
    <n v="0"/>
    <n v="0"/>
    <n v="0"/>
    <x v="1"/>
    <n v="10"/>
    <x v="0"/>
    <x v="0"/>
    <x v="0"/>
    <x v="531"/>
    <x v="531"/>
  </r>
  <r>
    <x v="796"/>
    <s v="BLACK SEA BASS"/>
    <x v="0"/>
    <n v="5"/>
    <n v="9"/>
    <s v="05"/>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532"/>
    <x v="532"/>
  </r>
  <r>
    <x v="797"/>
    <s v="BLACK SEA BASS"/>
    <x v="0"/>
    <n v="5"/>
    <n v="10"/>
    <s v="05"/>
    <s v="NC"/>
    <s v="New Hanover"/>
    <s v="Private"/>
    <s v="Federal"/>
    <s v="Offshore"/>
    <n v="3"/>
    <x v="109"/>
    <n v="3.2516176680597844"/>
    <n v="3.1256857845423798"/>
    <n v="41.535433070866148"/>
    <n v="13.845144356955382"/>
    <n v="4.0124131717647717"/>
    <n v="1916.5931915737469"/>
    <x v="96"/>
    <n v="4.2248824291867511"/>
    <x v="111"/>
    <n v="4.13075935824798"/>
    <x v="11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4.2248824291867511"/>
    <n v="4.13075935824798"/>
    <n v="3"/>
    <n v="3.2516176680597844"/>
    <n v="3.1256857845423798"/>
    <n v="20"/>
    <n v="0.12593188351740467"/>
    <n v="0.12568578454237994"/>
    <n v="1.8064342590837758E-2"/>
    <x v="3"/>
    <n v="20"/>
    <x v="0"/>
    <x v="0"/>
    <x v="0"/>
    <x v="533"/>
    <x v="533"/>
  </r>
  <r>
    <x v="798"/>
    <s v="BLACK SEA BASS"/>
    <x v="0"/>
    <n v="5"/>
    <n v="10"/>
    <s v="05"/>
    <s v="NC"/>
    <s v="New Hanover"/>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534"/>
    <x v="534"/>
  </r>
  <r>
    <x v="799"/>
    <s v="BLACK SEA BASS"/>
    <x v="0"/>
    <n v="5"/>
    <n v="10"/>
    <s v="06"/>
    <s v="NC"/>
    <s v="New Hanover"/>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535"/>
    <x v="535"/>
  </r>
  <r>
    <x v="800"/>
    <s v="BLACK SEA BASS"/>
    <x v="0"/>
    <n v="5"/>
    <n v="10"/>
    <s v="12"/>
    <s v="NC"/>
    <s v="Brunswick"/>
    <s v="Charter"/>
    <s v="Federal"/>
    <s v="Offshore"/>
    <n v="0.33333333329999998"/>
    <x v="110"/>
    <n v="1.5914216735989228"/>
    <n v="0.96176225601189969"/>
    <n v="4.8556430444881888"/>
    <n v="14.56692913492126"/>
    <n v="0.51441194502456022"/>
    <n v="5.8195836212799694"/>
    <x v="97"/>
    <n v="1.5767582321344573"/>
    <x v="112"/>
    <n v="1.106142877440601"/>
    <x v="111"/>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1.5767582321344573"/>
    <n v="1.106142877440601"/>
    <n v="1"/>
    <n v="2.2580883402989231"/>
    <n v="1.6284289227118998"/>
    <n v="100"/>
    <n v="0.62965941758702337"/>
    <n v="0.62842892271189965"/>
    <n v="9.0321712954188796E-2"/>
    <x v="10"/>
    <n v="60"/>
    <x v="0"/>
    <x v="0"/>
    <x v="0"/>
    <x v="536"/>
    <x v="536"/>
  </r>
  <r>
    <x v="801"/>
    <s v="BLACK SEA BASS"/>
    <x v="0"/>
    <n v="5"/>
    <n v="10"/>
    <s v="12"/>
    <s v="NC"/>
    <s v="Brunswick"/>
    <s v="Charter"/>
    <s v="Federal"/>
    <s v="Offshore"/>
    <n v="2.6666666666999999"/>
    <x v="111"/>
    <n v="3.0818358189986443"/>
    <n v="2.8740482111949266"/>
    <n v="36.808398949999997"/>
    <n v="13.80314960607746"/>
    <n v="3.8801358144538454"/>
    <n v="43.896287892496957"/>
    <x v="98"/>
    <n v="4.2307100892001115"/>
    <x v="113"/>
    <n v="4.0754070221511389"/>
    <x v="112"/>
    <n v="33"/>
    <n v="0.20778760780371769"/>
    <n v="0.20738154449492688"/>
    <n v="2.9806165274882303E-2"/>
    <n v="0.74741255597723821"/>
    <n v="0.94160359434525442"/>
    <n v="1.3432654004296583"/>
    <n v="0.15530306704897257"/>
    <n v="0.19527120769729345"/>
    <n v="4.0037590533237355E-2"/>
    <n v="0.44497531757352687"/>
    <n v="0.39061186527950337"/>
    <n v="0.23718770976980919"/>
    <n v="0.2353087982305308"/>
    <n v="4.2307100892001115"/>
    <n v="4.0754070221511389"/>
    <n v="8"/>
    <n v="8.4151691522986454"/>
    <n v="8.2073815444949272"/>
    <n v="33"/>
    <n v="0.20778760780371769"/>
    <n v="0.20738154449492688"/>
    <n v="2.9806165274882303E-2"/>
    <x v="10"/>
    <n v="60"/>
    <x v="0"/>
    <x v="0"/>
    <x v="0"/>
    <x v="536"/>
    <x v="536"/>
  </r>
  <r>
    <x v="802"/>
    <s v="BLACK SEA BASS"/>
    <x v="0"/>
    <n v="5"/>
    <n v="10"/>
    <s v="12"/>
    <s v="NC"/>
    <s v="Brunswick"/>
    <s v="Charter"/>
    <s v="Federal"/>
    <s v="Offshore"/>
    <n v="1"/>
    <x v="112"/>
    <n v="1.1761323676418494"/>
    <n v="1.0879800491796661"/>
    <n v="15.433070866141732"/>
    <n v="15.433070866141732"/>
    <n v="1.9290447941176787"/>
    <n v="14.548959055599855"/>
    <x v="24"/>
    <n v="2.0777732743130644"/>
    <x v="114"/>
    <n v="2.0118871246559245"/>
    <x v="113"/>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2.0777732743130644"/>
    <n v="2.0118871246559245"/>
    <n v="2"/>
    <n v="2.1761323676418494"/>
    <n v="2.0879800491796661"/>
    <n v="14"/>
    <n v="8.8152318462183271E-2"/>
    <n v="8.7980049179665953E-2"/>
    <n v="1.2645039813586431E-2"/>
    <x v="5"/>
    <n v="40"/>
    <x v="0"/>
    <x v="0"/>
    <x v="0"/>
    <x v="537"/>
    <x v="537"/>
  </r>
  <r>
    <x v="803"/>
    <s v="BLACK SEA BASS"/>
    <x v="0"/>
    <n v="5"/>
    <n v="10"/>
    <s v="13"/>
    <s v="NC"/>
    <s v="Brunswick"/>
    <s v="Private"/>
    <s v="Inland"/>
    <s v="Inshore"/>
    <n v="0"/>
    <x v="0"/>
    <n v="0.22645590125380613"/>
    <n v="0.11311720608814194"/>
    <n v="0"/>
    <n v="0"/>
    <n v="0"/>
    <n v="0"/>
    <x v="0"/>
    <n v="0.19122233167978148"/>
    <x v="0"/>
    <n v="0.10651156783488734"/>
    <x v="0"/>
    <n v="18"/>
    <n v="0.11333869516566419"/>
    <n v="0.11311720608814194"/>
    <n v="1.6257908331753983E-2"/>
    <n v="0.74741255597723821"/>
    <n v="0.94160359434525442"/>
    <n v="1.3432654004296583"/>
    <n v="8.4710763844894121E-2"/>
    <n v="0.10651156783488734"/>
    <n v="2.1838685745402191E-2"/>
    <n v="0.2427138095855601"/>
    <n v="0.21306101742518366"/>
    <n v="0.12937511441989591"/>
    <n v="0.12835025358028954"/>
    <n v="0.19122233167978148"/>
    <n v="0.10651156783488734"/>
    <n v="0"/>
    <n v="0.22645590125380613"/>
    <n v="0.11311720608814194"/>
    <n v="18"/>
    <n v="0.11333869516566419"/>
    <n v="0.11311720608814194"/>
    <n v="1.6257908331753983E-2"/>
    <x v="7"/>
    <n v="5"/>
    <x v="0"/>
    <x v="0"/>
    <x v="0"/>
    <x v="538"/>
    <x v="538"/>
  </r>
  <r>
    <x v="804"/>
    <s v="BLACK SEA BASS"/>
    <x v="0"/>
    <n v="5"/>
    <n v="10"/>
    <s v="16"/>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6"/>
    <n v="25"/>
    <x v="0"/>
    <x v="0"/>
    <x v="0"/>
    <x v="539"/>
    <x v="539"/>
  </r>
  <r>
    <x v="805"/>
    <s v="BLACK SEA BASS"/>
    <x v="0"/>
    <n v="5"/>
    <n v="10"/>
    <s v="19"/>
    <s v="NC"/>
    <s v="Pender"/>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2"/>
    <n v="15"/>
    <x v="0"/>
    <x v="0"/>
    <x v="0"/>
    <x v="540"/>
    <x v="540"/>
  </r>
  <r>
    <x v="806"/>
    <s v="BLACK SEA BASS"/>
    <x v="0"/>
    <n v="5"/>
    <n v="10"/>
    <s v="19"/>
    <s v="NC"/>
    <s v="Pend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41"/>
    <x v="541"/>
  </r>
  <r>
    <x v="807"/>
    <s v="BLACK SEA BASS"/>
    <x v="0"/>
    <n v="5"/>
    <n v="10"/>
    <s v="21"/>
    <s v="NC"/>
    <s v="Brunswick"/>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1"/>
    <n v="10"/>
    <x v="0"/>
    <x v="0"/>
    <x v="0"/>
    <x v="542"/>
    <x v="542"/>
  </r>
  <r>
    <x v="808"/>
    <s v="BLACK SEA BASS"/>
    <x v="0"/>
    <n v="5"/>
    <n v="10"/>
    <s v="29"/>
    <s v="NC"/>
    <s v="Brunswick"/>
    <s v="Charter"/>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543"/>
    <x v="543"/>
  </r>
  <r>
    <x v="809"/>
    <s v="BLACK SEA BASS"/>
    <x v="0"/>
    <n v="5"/>
    <n v="10"/>
    <s v="29"/>
    <s v="NC"/>
    <s v="Brunswick"/>
    <s v="Charter"/>
    <s v="State"/>
    <s v="Inshore"/>
    <n v="0.33333333329999998"/>
    <x v="113"/>
    <n v="0.40881863371793536"/>
    <n v="0.37103906866271397"/>
    <n v="4.4750656169291343"/>
    <n v="13.425196852129924"/>
    <n v="0.40418081393212146"/>
    <n v="51.698178578054666"/>
    <x v="99"/>
    <n v="0.46792159115871529"/>
    <x v="115"/>
    <n v="0.43968466987708393"/>
    <x v="114"/>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0.46792159115871529"/>
    <n v="0.43968466987708393"/>
    <n v="1"/>
    <n v="1.0754853004179352"/>
    <n v="1.0377057353627139"/>
    <n v="6"/>
    <n v="3.7779565055221398E-2"/>
    <n v="3.7705735362713981E-2"/>
    <n v="5.4193027772513275E-3"/>
    <x v="2"/>
    <n v="15"/>
    <x v="0"/>
    <x v="0"/>
    <x v="0"/>
    <x v="544"/>
    <x v="544"/>
  </r>
  <r>
    <x v="810"/>
    <s v="BLACK SEA BASS"/>
    <x v="0"/>
    <n v="5"/>
    <n v="10"/>
    <s v="31"/>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45"/>
    <x v="545"/>
  </r>
  <r>
    <x v="811"/>
    <s v="BLACK SEA BASS"/>
    <x v="0"/>
    <n v="6"/>
    <n v="11"/>
    <s v="15"/>
    <s v="NC"/>
    <s v="Brunswick"/>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546"/>
    <x v="546"/>
  </r>
  <r>
    <x v="812"/>
    <s v="BLACK SEA BASS"/>
    <x v="0"/>
    <n v="6"/>
    <n v="11"/>
    <s v="22"/>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47"/>
    <x v="547"/>
  </r>
  <r>
    <x v="813"/>
    <s v="BLACK SEA BASS"/>
    <x v="0"/>
    <n v="6"/>
    <n v="11"/>
    <s v="22"/>
    <s v="NC"/>
    <s v="New Hanover"/>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548"/>
    <x v="548"/>
  </r>
  <r>
    <x v="814"/>
    <s v="BLACK SEA BASS"/>
    <x v="0"/>
    <n v="6"/>
    <n v="11"/>
    <s v="22"/>
    <s v="NC"/>
    <s v="New Hano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47"/>
    <x v="547"/>
  </r>
  <r>
    <x v="815"/>
    <s v="BLACK SEA BASS"/>
    <x v="0"/>
    <n v="6"/>
    <n v="11"/>
    <s v="22"/>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548"/>
    <x v="548"/>
  </r>
  <r>
    <x v="816"/>
    <s v="BLACK SEA BASS"/>
    <x v="0"/>
    <n v="6"/>
    <n v="12"/>
    <s v="03"/>
    <s v="NC"/>
    <s v="New Hanover"/>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7"/>
    <n v="5"/>
    <x v="0"/>
    <x v="0"/>
    <x v="0"/>
    <x v="549"/>
    <x v="549"/>
  </r>
  <r>
    <x v="817"/>
    <s v="BLACK SEA BASS"/>
    <x v="0"/>
    <n v="1"/>
    <n v="1"/>
    <s v="08"/>
    <s v="NC"/>
    <s v="Carteret"/>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550"/>
    <x v="550"/>
  </r>
  <r>
    <x v="818"/>
    <s v="BLACK SEA BASS"/>
    <x v="0"/>
    <n v="1"/>
    <n v="1"/>
    <s v="12"/>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51"/>
    <x v="551"/>
  </r>
  <r>
    <x v="819"/>
    <s v="BLACK SEA BASS"/>
    <x v="0"/>
    <n v="1"/>
    <n v="1"/>
    <s v="12"/>
    <s v="NC"/>
    <s v="Carteret"/>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551"/>
    <x v="551"/>
  </r>
  <r>
    <x v="820"/>
    <s v="BLACK SEA BASS"/>
    <x v="0"/>
    <n v="1"/>
    <n v="1"/>
    <s v="12"/>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551"/>
    <x v="551"/>
  </r>
  <r>
    <x v="821"/>
    <s v="BLACK SEA BASS"/>
    <x v="0"/>
    <n v="1"/>
    <n v="1"/>
    <s v="12"/>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51"/>
    <x v="551"/>
  </r>
  <r>
    <x v="822"/>
    <s v="BLACK SEA BASS"/>
    <x v="0"/>
    <n v="1"/>
    <n v="1"/>
    <s v="12"/>
    <s v="NC"/>
    <s v="Carteret"/>
    <s v="Private"/>
    <s v="Federal"/>
    <s v="Off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7"/>
    <n v="5"/>
    <x v="0"/>
    <x v="0"/>
    <x v="0"/>
    <x v="551"/>
    <x v="551"/>
  </r>
  <r>
    <x v="823"/>
    <s v="BLACK SEA BASS"/>
    <x v="0"/>
    <n v="1"/>
    <n v="1"/>
    <s v="13"/>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52"/>
    <x v="552"/>
  </r>
  <r>
    <x v="824"/>
    <s v="BLACK SEA BASS"/>
    <x v="0"/>
    <n v="3"/>
    <n v="5"/>
    <s v="31"/>
    <s v="NC"/>
    <s v="Onslow"/>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553"/>
    <x v="553"/>
  </r>
  <r>
    <x v="825"/>
    <s v="BLACK SEA BASS"/>
    <x v="0"/>
    <n v="3"/>
    <n v="5"/>
    <s v="31"/>
    <s v="NC"/>
    <s v="Onslow"/>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554"/>
    <x v="554"/>
  </r>
  <r>
    <x v="826"/>
    <s v="BLACK SEA BASS"/>
    <x v="0"/>
    <n v="3"/>
    <n v="5"/>
    <s v="31"/>
    <s v="NC"/>
    <s v="Onslow"/>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9"/>
    <n v="45"/>
    <x v="0"/>
    <x v="0"/>
    <x v="0"/>
    <x v="555"/>
    <x v="555"/>
  </r>
  <r>
    <x v="827"/>
    <s v="BLACK SEA BASS"/>
    <x v="0"/>
    <n v="3"/>
    <n v="6"/>
    <s v="01"/>
    <s v="NC"/>
    <s v="Carteret"/>
    <s v="Private"/>
    <s v="State"/>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4"/>
    <n v="75"/>
    <x v="0"/>
    <x v="0"/>
    <x v="0"/>
    <x v="556"/>
    <x v="556"/>
  </r>
  <r>
    <x v="828"/>
    <s v="BLACK SEA BASS"/>
    <x v="0"/>
    <n v="3"/>
    <n v="6"/>
    <s v="01"/>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557"/>
    <x v="557"/>
  </r>
  <r>
    <x v="829"/>
    <s v="BLACK SEA BASS"/>
    <x v="0"/>
    <n v="3"/>
    <n v="6"/>
    <s v="01"/>
    <s v="NC"/>
    <s v="Carteret"/>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9"/>
    <n v="45"/>
    <x v="0"/>
    <x v="0"/>
    <x v="0"/>
    <x v="557"/>
    <x v="557"/>
  </r>
  <r>
    <x v="830"/>
    <s v="BLACK SEA BASS"/>
    <x v="0"/>
    <n v="3"/>
    <n v="6"/>
    <s v="01"/>
    <s v="NC"/>
    <s v="Carteret"/>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6"/>
    <n v="25"/>
    <x v="0"/>
    <x v="0"/>
    <x v="0"/>
    <x v="558"/>
    <x v="558"/>
  </r>
  <r>
    <x v="831"/>
    <s v="BLACK SEA BASS"/>
    <x v="0"/>
    <n v="3"/>
    <n v="6"/>
    <s v="01"/>
    <s v="NC"/>
    <s v="Carteret"/>
    <s v="Private"/>
    <s v="Federal"/>
    <s v="Offshore"/>
    <n v="2"/>
    <x v="114"/>
    <n v="2.2516176680597844"/>
    <n v="2.1256857845423798"/>
    <n v="27.677165354330707"/>
    <n v="13.838582677165354"/>
    <n v="2.5353160151260918"/>
    <n v="1041.6049962568813"/>
    <x v="100"/>
    <n v="2.7477852725480716"/>
    <x v="116"/>
    <n v="2.6536622016093001"/>
    <x v="115"/>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2.7477852725480716"/>
    <n v="2.6536622016093001"/>
    <n v="2"/>
    <n v="2.2516176680597844"/>
    <n v="2.1256857845423798"/>
    <n v="20"/>
    <n v="0.12593188351740467"/>
    <n v="0.12568578454237994"/>
    <n v="1.8064342590837758E-2"/>
    <x v="2"/>
    <n v="15"/>
    <x v="0"/>
    <x v="0"/>
    <x v="0"/>
    <x v="559"/>
    <x v="559"/>
  </r>
  <r>
    <x v="832"/>
    <s v="BLACK SEA BASS"/>
    <x v="0"/>
    <n v="3"/>
    <n v="6"/>
    <s v="09"/>
    <s v="NC"/>
    <s v="Carteret"/>
    <s v="Charter"/>
    <s v="Federal"/>
    <s v="Offshore"/>
    <n v="9.3333333333000006"/>
    <x v="115"/>
    <n v="9.6478554183747303"/>
    <n v="9.490440563977975"/>
    <n v="142.90288713779529"/>
    <n v="15.31102362196132"/>
    <n v="18.055859272941472"/>
    <n v="1002.3331144398879"/>
    <x v="101"/>
    <n v="18.321445844718948"/>
    <x v="117"/>
    <n v="18.203792006045482"/>
    <x v="116"/>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18.321445844718948"/>
    <n v="18.203792006045482"/>
    <n v="28"/>
    <n v="28.314522085074731"/>
    <n v="28.157107230677976"/>
    <n v="25"/>
    <n v="0.15741485439675584"/>
    <n v="0.15710723067797491"/>
    <n v="2.2580428238547199E-2"/>
    <x v="10"/>
    <n v="60"/>
    <x v="0"/>
    <x v="0"/>
    <x v="0"/>
    <x v="560"/>
    <x v="560"/>
  </r>
  <r>
    <x v="833"/>
    <s v="BLACK SEA BASS"/>
    <x v="0"/>
    <n v="3"/>
    <n v="6"/>
    <s v="09"/>
    <s v="NC"/>
    <s v="Carteret"/>
    <s v="Charter"/>
    <s v="Federal"/>
    <s v="Offshore"/>
    <n v="12.666666666999999"/>
    <x v="116"/>
    <n v="12.867960801447827"/>
    <n v="12.767215294633903"/>
    <n v="188.78890138582676"/>
    <n v="14.904386951120419"/>
    <n v="24.035635678792389"/>
    <n v="667.14392272475072"/>
    <x v="102"/>
    <n v="24.205611084729973"/>
    <x v="118"/>
    <n v="24.130312627978956"/>
    <x v="117"/>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24.205611084729973"/>
    <n v="24.130312627978956"/>
    <n v="19"/>
    <n v="19.201294134447828"/>
    <n v="19.100548627633906"/>
    <n v="16"/>
    <n v="0.10074550681392373"/>
    <n v="0.10054862763390394"/>
    <n v="1.4451474072670207E-2"/>
    <x v="12"/>
    <n v="120"/>
    <x v="0"/>
    <x v="0"/>
    <x v="0"/>
    <x v="561"/>
    <x v="561"/>
  </r>
  <r>
    <x v="834"/>
    <s v="BLACK SEA BASS"/>
    <x v="0"/>
    <n v="3"/>
    <n v="6"/>
    <s v="11"/>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10"/>
    <n v="60"/>
    <x v="0"/>
    <x v="0"/>
    <x v="0"/>
    <x v="562"/>
    <x v="562"/>
  </r>
  <r>
    <x v="835"/>
    <s v="BLACK SEA BASS"/>
    <x v="0"/>
    <n v="3"/>
    <n v="6"/>
    <s v="15"/>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63"/>
    <x v="563"/>
  </r>
  <r>
    <x v="836"/>
    <s v="BLACK SEA BASS"/>
    <x v="0"/>
    <n v="3"/>
    <n v="6"/>
    <s v="15"/>
    <s v="NC"/>
    <s v="Carteret"/>
    <s v="Private"/>
    <s v="Federal"/>
    <s v="Offshore"/>
    <n v="3.0831659306999999"/>
    <x v="117"/>
    <n v="3.712210100849461"/>
    <n v="3.3973803920559495"/>
    <n v="42.565492901574807"/>
    <n v="13.805774278230547"/>
    <n v="3.9650434587336645"/>
    <n v="570.90671837031482"/>
    <x v="103"/>
    <n v="4.4962166022886132"/>
    <x v="119"/>
    <n v="4.2609089249416847"/>
    <x v="118"/>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4.4962166022886132"/>
    <n v="4.2609089249416847"/>
    <n v="3"/>
    <n v="3.6290441701494611"/>
    <n v="3.3142144613559497"/>
    <n v="50"/>
    <n v="0.31482970879351169"/>
    <n v="0.31421446135594983"/>
    <n v="4.5160856477094398E-2"/>
    <x v="3"/>
    <n v="20"/>
    <x v="0"/>
    <x v="0"/>
    <x v="0"/>
    <x v="563"/>
    <x v="563"/>
  </r>
  <r>
    <x v="837"/>
    <s v="BLACK SEA BASS"/>
    <x v="0"/>
    <n v="4"/>
    <n v="7"/>
    <s v="07"/>
    <s v="NC"/>
    <s v="Carteret"/>
    <s v="Shore"/>
    <s v="State"/>
    <s v="Inshore"/>
    <n v="1.1258992806000001"/>
    <x v="118"/>
    <n v="1.1258992806000001"/>
    <n v="1.1258992806000001"/>
    <n v="13.386676485433069"/>
    <n v="11.889763779135919"/>
    <n v="0.86876405835486159"/>
    <n v="766.04219367251414"/>
    <x v="104"/>
    <n v="0.86876405835486159"/>
    <x v="120"/>
    <n v="0.86876405835486159"/>
    <x v="119"/>
    <n v="0"/>
    <n v="0"/>
    <n v="0"/>
    <n v="0"/>
    <n v="0.74741255597723821"/>
    <n v="0.94160359434525442"/>
    <n v="1.3432654004296583"/>
    <n v="0"/>
    <n v="0"/>
    <n v="0"/>
    <n v="0"/>
    <n v="0"/>
    <n v="0"/>
    <n v="0"/>
    <n v="0.86876405835486159"/>
    <n v="0.86876405835486159"/>
    <n v="1"/>
    <n v="1"/>
    <n v="1"/>
    <n v="0"/>
    <n v="0"/>
    <n v="0"/>
    <n v="0"/>
    <x v="7"/>
    <n v="5"/>
    <x v="0"/>
    <x v="0"/>
    <x v="0"/>
    <x v="564"/>
    <x v="564"/>
  </r>
  <r>
    <x v="838"/>
    <s v="BLACK SEA BASS"/>
    <x v="0"/>
    <n v="4"/>
    <n v="7"/>
    <s v="10"/>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565"/>
    <x v="565"/>
  </r>
  <r>
    <x v="839"/>
    <s v="BLACK SEA BASS"/>
    <x v="0"/>
    <n v="4"/>
    <n v="7"/>
    <s v="10"/>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8"/>
    <n v="80"/>
    <x v="0"/>
    <x v="0"/>
    <x v="0"/>
    <x v="565"/>
    <x v="565"/>
  </r>
  <r>
    <x v="840"/>
    <s v="BLACK SEA BASS"/>
    <x v="0"/>
    <n v="4"/>
    <n v="7"/>
    <s v="10"/>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565"/>
    <x v="565"/>
  </r>
  <r>
    <x v="841"/>
    <s v="BLACK SEA BASS"/>
    <x v="0"/>
    <n v="4"/>
    <n v="7"/>
    <s v="10"/>
    <s v="NC"/>
    <s v="Carteret"/>
    <s v="Private"/>
    <s v="Inland"/>
    <s v="In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3"/>
    <n v="20"/>
    <x v="0"/>
    <x v="0"/>
    <x v="0"/>
    <x v="565"/>
    <x v="565"/>
  </r>
  <r>
    <x v="842"/>
    <s v="BLACK SEA BASS"/>
    <x v="0"/>
    <n v="4"/>
    <n v="7"/>
    <s v="10"/>
    <s v="NC"/>
    <s v="Carteret"/>
    <s v="Private"/>
    <s v="Federal"/>
    <s v="Offshore"/>
    <n v="1.9817986876"/>
    <x v="119"/>
    <n v="3.2398870278989231"/>
    <n v="2.6102276103118998"/>
    <n v="27.620343914173226"/>
    <n v="13.93700787420646"/>
    <n v="2.4030150202923388"/>
    <n v="281.24829880033514"/>
    <x v="105"/>
    <n v="3.4653613074022362"/>
    <x v="121"/>
    <n v="2.9947459527083797"/>
    <x v="120"/>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3.4653613074022362"/>
    <n v="2.9947459527083797"/>
    <n v="2"/>
    <n v="3.2580883402989231"/>
    <n v="2.6284289227118998"/>
    <n v="100"/>
    <n v="0.62965941758702337"/>
    <n v="0.62842892271189965"/>
    <n v="9.0321712954188796E-2"/>
    <x v="3"/>
    <n v="20"/>
    <x v="0"/>
    <x v="0"/>
    <x v="0"/>
    <x v="565"/>
    <x v="565"/>
  </r>
  <r>
    <x v="843"/>
    <s v="BLACK SEA BASS"/>
    <x v="0"/>
    <n v="4"/>
    <n v="7"/>
    <s v="10"/>
    <s v="NC"/>
    <s v="Carteret"/>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3"/>
    <n v="20"/>
    <x v="0"/>
    <x v="0"/>
    <x v="0"/>
    <x v="565"/>
    <x v="565"/>
  </r>
  <r>
    <x v="844"/>
    <s v="BLACK SEA BASS"/>
    <x v="0"/>
    <n v="4"/>
    <n v="7"/>
    <s v="10"/>
    <s v="NC"/>
    <s v="Carteret"/>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565"/>
    <x v="565"/>
  </r>
  <r>
    <x v="845"/>
    <s v="BLACK SEA BASS"/>
    <x v="0"/>
    <n v="4"/>
    <n v="7"/>
    <s v="10"/>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565"/>
    <x v="565"/>
  </r>
  <r>
    <x v="846"/>
    <s v="BLACK SEA BASS"/>
    <x v="0"/>
    <n v="4"/>
    <n v="7"/>
    <s v="10"/>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9"/>
    <n v="45"/>
    <x v="0"/>
    <x v="0"/>
    <x v="0"/>
    <x v="565"/>
    <x v="565"/>
  </r>
  <r>
    <x v="847"/>
    <s v="BLACK SEA BASS"/>
    <x v="0"/>
    <n v="4"/>
    <n v="7"/>
    <s v="14"/>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66"/>
    <x v="566"/>
  </r>
  <r>
    <x v="848"/>
    <s v="BLACK SEA BASS"/>
    <x v="0"/>
    <n v="4"/>
    <n v="7"/>
    <s v="28"/>
    <s v="NC"/>
    <s v="Carteret"/>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567"/>
    <x v="567"/>
  </r>
  <r>
    <x v="849"/>
    <s v="BLACK SEA BASS"/>
    <x v="0"/>
    <n v="4"/>
    <n v="8"/>
    <s v="04"/>
    <s v="NC"/>
    <s v="Carteret"/>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568"/>
    <x v="568"/>
  </r>
  <r>
    <x v="850"/>
    <s v="BLACK SEA BASS"/>
    <x v="0"/>
    <n v="4"/>
    <n v="8"/>
    <s v="04"/>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568"/>
    <x v="568"/>
  </r>
  <r>
    <x v="851"/>
    <s v="BLACK SEA BASS"/>
    <x v="0"/>
    <n v="4"/>
    <n v="8"/>
    <s v="13"/>
    <s v="NC"/>
    <s v="Onslow"/>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569"/>
    <x v="569"/>
  </r>
  <r>
    <x v="852"/>
    <s v="BLACK SEA BASS"/>
    <x v="0"/>
    <n v="4"/>
    <n v="8"/>
    <s v="14"/>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70"/>
    <x v="570"/>
  </r>
  <r>
    <x v="853"/>
    <s v="BLACK SEA BASS"/>
    <x v="0"/>
    <n v="4"/>
    <n v="8"/>
    <s v="30"/>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71"/>
    <x v="571"/>
  </r>
  <r>
    <x v="854"/>
    <s v="BLACK SEA BASS"/>
    <x v="0"/>
    <n v="4"/>
    <n v="8"/>
    <s v="30"/>
    <s v="NC"/>
    <s v="Carteret"/>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71"/>
    <x v="571"/>
  </r>
  <r>
    <x v="855"/>
    <s v="BLACK SEA BASS"/>
    <x v="0"/>
    <n v="5"/>
    <n v="9"/>
    <s v="01"/>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72"/>
    <x v="572"/>
  </r>
  <r>
    <x v="856"/>
    <s v="BLACK SEA BASS"/>
    <x v="0"/>
    <n v="5"/>
    <n v="9"/>
    <s v="01"/>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2"/>
    <n v="15"/>
    <x v="0"/>
    <x v="0"/>
    <x v="0"/>
    <x v="572"/>
    <x v="572"/>
  </r>
  <r>
    <x v="857"/>
    <s v="BLACK SEA BASS"/>
    <x v="0"/>
    <n v="5"/>
    <n v="9"/>
    <s v="12"/>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573"/>
    <x v="573"/>
  </r>
  <r>
    <x v="858"/>
    <s v="BLACK SEA BASS"/>
    <x v="0"/>
    <n v="5"/>
    <n v="9"/>
    <s v="15"/>
    <s v="NC"/>
    <s v="Carteret"/>
    <s v="Charter"/>
    <s v="Federal"/>
    <s v="Offshore"/>
    <n v="3.75"/>
    <x v="120"/>
    <n v="3.8758088340298924"/>
    <n v="3.8128428922711901"/>
    <n v="57.253937007874015"/>
    <n v="15.26771653543307"/>
    <n v="7.0272346071429723"/>
    <n v="185.71483401357699"/>
    <x v="14"/>
    <n v="7.133469235853962"/>
    <x v="122"/>
    <n v="7.0864077003845765"/>
    <x v="121"/>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7.133469235853962"/>
    <n v="7.0864077003845765"/>
    <n v="5"/>
    <n v="5.1258088340298924"/>
    <n v="5.0628428922711901"/>
    <n v="10"/>
    <n v="6.2965941758702335E-2"/>
    <n v="6.2842892271189971E-2"/>
    <n v="9.0321712954188789E-3"/>
    <x v="10"/>
    <n v="60"/>
    <x v="0"/>
    <x v="0"/>
    <x v="0"/>
    <x v="574"/>
    <x v="574"/>
  </r>
  <r>
    <x v="859"/>
    <s v="BLACK SEA BASS"/>
    <x v="0"/>
    <n v="5"/>
    <n v="9"/>
    <s v="20"/>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75"/>
    <x v="575"/>
  </r>
  <r>
    <x v="860"/>
    <s v="BLACK SEA BASS"/>
    <x v="0"/>
    <n v="5"/>
    <n v="9"/>
    <s v="20"/>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75"/>
    <x v="575"/>
  </r>
  <r>
    <x v="861"/>
    <s v="BLACK SEA BASS"/>
    <x v="0"/>
    <n v="5"/>
    <n v="9"/>
    <s v="20"/>
    <s v="NC"/>
    <s v="Carteret"/>
    <s v="Private"/>
    <s v="Federal"/>
    <s v="Offshore"/>
    <n v="1"/>
    <x v="121"/>
    <n v="1.0125808834029892"/>
    <n v="1.0062842892271191"/>
    <n v="14.007256602755904"/>
    <n v="14.007256602755904"/>
    <n v="1.3227735731092654"/>
    <n v="670.38181370643417"/>
    <x v="2"/>
    <n v="1.3333970359803644"/>
    <x v="123"/>
    <n v="1.3286908824334258"/>
    <x v="122"/>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3333970359803644"/>
    <n v="1.3286908824334258"/>
    <n v="1"/>
    <n v="1.0125808834029892"/>
    <n v="1.0062842892271191"/>
    <n v="1"/>
    <n v="6.2965941758702333E-3"/>
    <n v="6.2842892271189965E-3"/>
    <n v="9.0321712954188795E-4"/>
    <x v="1"/>
    <n v="10"/>
    <x v="0"/>
    <x v="0"/>
    <x v="0"/>
    <x v="575"/>
    <x v="575"/>
  </r>
  <r>
    <x v="862"/>
    <s v="BLACK SEA BASS"/>
    <x v="0"/>
    <n v="5"/>
    <n v="9"/>
    <s v="24"/>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248"/>
    <x v="248"/>
  </r>
  <r>
    <x v="863"/>
    <s v="BLACK SEA BASS"/>
    <x v="0"/>
    <n v="5"/>
    <n v="9"/>
    <s v="25"/>
    <s v="NC"/>
    <s v="Cartere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576"/>
    <x v="576"/>
  </r>
  <r>
    <x v="864"/>
    <s v="BLACK SEA BASS"/>
    <x v="0"/>
    <n v="5"/>
    <n v="9"/>
    <s v="25"/>
    <s v="NC"/>
    <s v="Carteret"/>
    <s v="Private"/>
    <s v="Inland"/>
    <s v="Inshore"/>
    <n v="0"/>
    <x v="0"/>
    <n v="0.30194120167174154"/>
    <n v="0.15082294145085592"/>
    <n v="0"/>
    <n v="0"/>
    <n v="0"/>
    <n v="0"/>
    <x v="0"/>
    <n v="0.2549631089063753"/>
    <x v="1"/>
    <n v="0.1420154237798498"/>
    <x v="0"/>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0.2549631089063753"/>
    <n v="0.1420154237798498"/>
    <n v="0"/>
    <n v="0.30194120167174154"/>
    <n v="0.15082294145085592"/>
    <n v="24"/>
    <n v="0.15111826022088559"/>
    <n v="0.15082294145085592"/>
    <n v="2.167721110900531E-2"/>
    <x v="5"/>
    <n v="40"/>
    <x v="0"/>
    <x v="0"/>
    <x v="0"/>
    <x v="577"/>
    <x v="577"/>
  </r>
  <r>
    <x v="865"/>
    <s v="BLACK SEA BASS"/>
    <x v="0"/>
    <n v="5"/>
    <n v="9"/>
    <s v="25"/>
    <s v="NC"/>
    <s v="Carteret"/>
    <s v="Private"/>
    <s v="Federal"/>
    <s v="Offshore"/>
    <n v="1.0003709551"/>
    <x v="122"/>
    <n v="1.0129518385029892"/>
    <n v="1.0066552443271191"/>
    <n v="14.572332811023625"/>
    <n v="14.566929134369891"/>
    <n v="1.4335362845719823"/>
    <n v="276.95100610849181"/>
    <x v="106"/>
    <n v="1.4441597474430814"/>
    <x v="124"/>
    <n v="1.4394535938961428"/>
    <x v="123"/>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4441597474430814"/>
    <n v="1.4394535938961428"/>
    <n v="1"/>
    <n v="1.0125808834029892"/>
    <n v="1.0062842892271191"/>
    <n v="1"/>
    <n v="6.2965941758702333E-3"/>
    <n v="6.2842892271189965E-3"/>
    <n v="9.0321712954188795E-4"/>
    <x v="0"/>
    <n v="30"/>
    <x v="0"/>
    <x v="0"/>
    <x v="0"/>
    <x v="576"/>
    <x v="576"/>
  </r>
  <r>
    <x v="866"/>
    <s v="BLACK SEA BASS"/>
    <x v="0"/>
    <n v="5"/>
    <n v="9"/>
    <s v="25"/>
    <s v="NC"/>
    <s v="Carteret"/>
    <s v="Private"/>
    <s v="Inland"/>
    <s v="Inshore"/>
    <n v="0"/>
    <x v="0"/>
    <n v="0.84291918800027843"/>
    <n v="0.42104737821697275"/>
    <n v="0"/>
    <n v="0"/>
    <n v="0"/>
    <n v="0"/>
    <x v="0"/>
    <n v="0.71177201236363108"/>
    <x v="0"/>
    <n v="0.3964597247187473"/>
    <x v="0"/>
    <n v="67"/>
    <n v="0.42187180978330563"/>
    <n v="0.42104737821697275"/>
    <n v="6.0515547679306496E-2"/>
    <n v="0.74741255597723821"/>
    <n v="0.94160359434525442"/>
    <n v="1.3432654004296583"/>
    <n v="0.31531228764488373"/>
    <n v="0.3964597247187473"/>
    <n v="8.1288441385663712E-2"/>
    <n v="0.90343473567958488"/>
    <n v="0.79306045374929479"/>
    <n v="0.48156292589627925"/>
    <n v="0.47774816610441101"/>
    <n v="0.71177201236363108"/>
    <n v="0.3964597247187473"/>
    <n v="0"/>
    <n v="0.84291918800027843"/>
    <n v="0.42104737821697275"/>
    <n v="67"/>
    <n v="0.42187180978330563"/>
    <n v="0.42104737821697275"/>
    <n v="6.0515547679306496E-2"/>
    <x v="0"/>
    <n v="30"/>
    <x v="0"/>
    <x v="0"/>
    <x v="0"/>
    <x v="578"/>
    <x v="578"/>
  </r>
  <r>
    <x v="867"/>
    <s v="BLACK SEA BASS"/>
    <x v="0"/>
    <n v="5"/>
    <n v="9"/>
    <s v="25"/>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576"/>
    <x v="576"/>
  </r>
  <r>
    <x v="868"/>
    <s v="BLACK SEA BASS"/>
    <x v="0"/>
    <n v="5"/>
    <n v="9"/>
    <s v="25"/>
    <s v="NC"/>
    <s v="Carteret"/>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577"/>
    <x v="577"/>
  </r>
  <r>
    <x v="869"/>
    <s v="BLACK SEA BASS"/>
    <x v="0"/>
    <n v="5"/>
    <n v="9"/>
    <s v="25"/>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77"/>
    <x v="577"/>
  </r>
  <r>
    <x v="870"/>
    <s v="BLACK SEA BASS"/>
    <x v="0"/>
    <n v="5"/>
    <n v="9"/>
    <s v="25"/>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77"/>
    <x v="577"/>
  </r>
  <r>
    <x v="871"/>
    <s v="BLACK SEA BASS"/>
    <x v="0"/>
    <n v="5"/>
    <n v="9"/>
    <s v="25"/>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576"/>
    <x v="576"/>
  </r>
  <r>
    <x v="872"/>
    <s v="BLACK SEA BASS"/>
    <x v="0"/>
    <n v="5"/>
    <n v="9"/>
    <s v="29"/>
    <s v="NC"/>
    <s v="Onslow"/>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579"/>
    <x v="579"/>
  </r>
  <r>
    <x v="873"/>
    <s v="BLACK SEA BASS"/>
    <x v="0"/>
    <n v="5"/>
    <n v="9"/>
    <s v="29"/>
    <s v="NC"/>
    <s v="Onslow"/>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579"/>
    <x v="579"/>
  </r>
  <r>
    <x v="874"/>
    <s v="BLACK SEA BASS"/>
    <x v="0"/>
    <n v="5"/>
    <n v="9"/>
    <s v="30"/>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580"/>
    <x v="580"/>
  </r>
  <r>
    <x v="875"/>
    <s v="BLACK SEA BASS"/>
    <x v="0"/>
    <n v="5"/>
    <n v="9"/>
    <s v="30"/>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580"/>
    <x v="580"/>
  </r>
  <r>
    <x v="876"/>
    <s v="BLACK SEA BASS"/>
    <x v="0"/>
    <n v="5"/>
    <n v="9"/>
    <s v="30"/>
    <s v="NC"/>
    <s v="Carteret"/>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81"/>
    <x v="581"/>
  </r>
  <r>
    <x v="877"/>
    <s v="BLACK SEA BASS"/>
    <x v="0"/>
    <n v="5"/>
    <n v="9"/>
    <s v="30"/>
    <s v="NC"/>
    <s v="Carteret"/>
    <s v="Private"/>
    <s v="State"/>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580"/>
    <x v="580"/>
  </r>
  <r>
    <x v="878"/>
    <s v="BLACK SEA BASS"/>
    <x v="0"/>
    <n v="5"/>
    <n v="9"/>
    <s v="30"/>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82"/>
    <x v="582"/>
  </r>
  <r>
    <x v="879"/>
    <s v="BLACK SEA BASS"/>
    <x v="0"/>
    <n v="5"/>
    <n v="10"/>
    <s v="06"/>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583"/>
    <x v="583"/>
  </r>
  <r>
    <x v="880"/>
    <s v="BLACK SEA BASS"/>
    <x v="0"/>
    <n v="5"/>
    <n v="10"/>
    <s v="06"/>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584"/>
    <x v="584"/>
  </r>
  <r>
    <x v="881"/>
    <s v="BLACK SEA BASS"/>
    <x v="0"/>
    <n v="5"/>
    <n v="10"/>
    <s v="06"/>
    <s v="NC"/>
    <s v="Carteret"/>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1"/>
    <n v="10"/>
    <x v="0"/>
    <x v="0"/>
    <x v="0"/>
    <x v="585"/>
    <x v="585"/>
  </r>
  <r>
    <x v="882"/>
    <s v="BLACK SEA BASS"/>
    <x v="0"/>
    <n v="5"/>
    <n v="10"/>
    <s v="06"/>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86"/>
    <x v="586"/>
  </r>
  <r>
    <x v="883"/>
    <s v="BLACK SEA BASS"/>
    <x v="0"/>
    <n v="5"/>
    <n v="10"/>
    <s v="06"/>
    <s v="NC"/>
    <s v="Carteret"/>
    <s v="Private"/>
    <s v="Federal"/>
    <s v="Offshore"/>
    <n v="1.0070543909"/>
    <x v="123"/>
    <n v="1.0070543909"/>
    <n v="1.0070543909"/>
    <n v="14.669689946062991"/>
    <n v="14.566929133740983"/>
    <n v="1.4431136795797512"/>
    <n v="276.66650326255052"/>
    <x v="107"/>
    <n v="1.4431136795797512"/>
    <x v="125"/>
    <n v="1.4431136795797512"/>
    <x v="124"/>
    <n v="0"/>
    <n v="0"/>
    <n v="0"/>
    <n v="0"/>
    <n v="0.74741255597723821"/>
    <n v="0.94160359434525442"/>
    <n v="1.3432654004296583"/>
    <n v="0"/>
    <n v="0"/>
    <n v="0"/>
    <n v="0"/>
    <n v="0"/>
    <n v="0"/>
    <n v="0"/>
    <n v="1.4431136795797512"/>
    <n v="1.4431136795797512"/>
    <n v="1"/>
    <n v="1"/>
    <n v="1"/>
    <n v="0"/>
    <n v="0"/>
    <n v="0"/>
    <n v="0"/>
    <x v="1"/>
    <n v="10"/>
    <x v="0"/>
    <x v="0"/>
    <x v="0"/>
    <x v="584"/>
    <x v="584"/>
  </r>
  <r>
    <x v="884"/>
    <s v="BLACK SEA BASS"/>
    <x v="0"/>
    <n v="5"/>
    <n v="10"/>
    <s v="06"/>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0"/>
    <n v="60"/>
    <x v="0"/>
    <x v="0"/>
    <x v="0"/>
    <x v="584"/>
    <x v="584"/>
  </r>
  <r>
    <x v="885"/>
    <s v="BLACK SEA BASS"/>
    <x v="0"/>
    <n v="5"/>
    <n v="10"/>
    <s v="06"/>
    <s v="NC"/>
    <s v="Carteret"/>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585"/>
    <x v="585"/>
  </r>
  <r>
    <x v="886"/>
    <s v="BLACK SEA BASS"/>
    <x v="0"/>
    <n v="5"/>
    <n v="10"/>
    <s v="06"/>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584"/>
    <x v="584"/>
  </r>
  <r>
    <x v="887"/>
    <s v="BLACK SEA BASS"/>
    <x v="0"/>
    <n v="5"/>
    <n v="10"/>
    <s v="06"/>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584"/>
    <x v="584"/>
  </r>
  <r>
    <x v="888"/>
    <s v="BLACK SEA BASS"/>
    <x v="0"/>
    <n v="5"/>
    <n v="10"/>
    <s v="06"/>
    <s v="NC"/>
    <s v="Carteret"/>
    <s v="Private"/>
    <s v="Inland"/>
    <s v="In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3"/>
    <n v="20"/>
    <x v="0"/>
    <x v="0"/>
    <x v="0"/>
    <x v="584"/>
    <x v="584"/>
  </r>
  <r>
    <x v="889"/>
    <s v="BLACK SEA BASS"/>
    <x v="0"/>
    <n v="5"/>
    <n v="10"/>
    <s v="11"/>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587"/>
    <x v="587"/>
  </r>
  <r>
    <x v="890"/>
    <s v="BLACK SEA BASS"/>
    <x v="0"/>
    <n v="5"/>
    <n v="10"/>
    <s v="11"/>
    <s v="NC"/>
    <s v="Carteret"/>
    <s v="Private"/>
    <s v="Inland"/>
    <s v="Inshore"/>
    <n v="3.3867312852000002"/>
    <x v="124"/>
    <n v="3.3867312852000002"/>
    <n v="3.3867312852000002"/>
    <n v="27.500524707874014"/>
    <n v="8.120078740244665"/>
    <n v="1.026638855719729"/>
    <n v="290.93587777947977"/>
    <x v="108"/>
    <n v="1.026638855719729"/>
    <x v="126"/>
    <n v="1.026638855719729"/>
    <x v="125"/>
    <n v="0"/>
    <n v="0"/>
    <n v="0"/>
    <n v="0"/>
    <n v="0.74741255597723821"/>
    <n v="0.94160359434525442"/>
    <n v="1.3432654004296583"/>
    <n v="0"/>
    <n v="0"/>
    <n v="0"/>
    <n v="0"/>
    <n v="0"/>
    <n v="0"/>
    <n v="0"/>
    <n v="1.026638855719729"/>
    <n v="1.026638855719729"/>
    <n v="4"/>
    <n v="4"/>
    <n v="4"/>
    <n v="0"/>
    <n v="0"/>
    <n v="0"/>
    <n v="0"/>
    <x v="3"/>
    <n v="20"/>
    <x v="0"/>
    <x v="0"/>
    <x v="0"/>
    <x v="588"/>
    <x v="588"/>
  </r>
  <r>
    <x v="891"/>
    <s v="BLACK SEA BASS"/>
    <x v="0"/>
    <n v="5"/>
    <n v="10"/>
    <s v="14"/>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6"/>
    <n v="25"/>
    <x v="0"/>
    <x v="0"/>
    <x v="0"/>
    <x v="589"/>
    <x v="589"/>
  </r>
  <r>
    <x v="892"/>
    <s v="BLACK SEA BASS"/>
    <x v="0"/>
    <n v="5"/>
    <n v="10"/>
    <s v="14"/>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90"/>
    <x v="590"/>
  </r>
  <r>
    <x v="893"/>
    <s v="BLACK SEA BASS"/>
    <x v="0"/>
    <n v="5"/>
    <n v="10"/>
    <s v="22"/>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91"/>
    <x v="591"/>
  </r>
  <r>
    <x v="894"/>
    <s v="BLACK SEA BASS"/>
    <x v="0"/>
    <n v="5"/>
    <n v="10"/>
    <s v="22"/>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91"/>
    <x v="591"/>
  </r>
  <r>
    <x v="895"/>
    <s v="BLACK SEA BASS"/>
    <x v="0"/>
    <n v="5"/>
    <n v="10"/>
    <s v="22"/>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592"/>
    <x v="592"/>
  </r>
  <r>
    <x v="896"/>
    <s v="BLACK SEA BASS"/>
    <x v="0"/>
    <n v="5"/>
    <n v="10"/>
    <s v="22"/>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593"/>
    <x v="593"/>
  </r>
  <r>
    <x v="897"/>
    <s v="BLACK SEA BASS"/>
    <x v="0"/>
    <n v="5"/>
    <n v="10"/>
    <s v="22"/>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594"/>
    <x v="594"/>
  </r>
  <r>
    <x v="898"/>
    <s v="BLACK SEA BASS"/>
    <x v="0"/>
    <n v="5"/>
    <n v="10"/>
    <s v="26"/>
    <s v="NC"/>
    <s v="Onslow"/>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595"/>
    <x v="595"/>
  </r>
  <r>
    <x v="899"/>
    <s v="BLACK SEA BASS"/>
    <x v="0"/>
    <n v="5"/>
    <n v="10"/>
    <s v="26"/>
    <s v="NC"/>
    <s v="Onslow"/>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595"/>
    <x v="595"/>
  </r>
  <r>
    <x v="900"/>
    <s v="BLACK SEA BASS"/>
    <x v="0"/>
    <n v="6"/>
    <n v="11"/>
    <s v="16"/>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596"/>
    <x v="596"/>
  </r>
  <r>
    <x v="901"/>
    <s v="BLACK SEA BASS"/>
    <x v="0"/>
    <n v="6"/>
    <n v="11"/>
    <s v="16"/>
    <s v="NC"/>
    <s v="Carteret"/>
    <s v="Private"/>
    <s v="Inland"/>
    <s v="Inshore"/>
    <n v="0"/>
    <x v="0"/>
    <n v="0.30194120167174154"/>
    <n v="0.15082294145085592"/>
    <n v="0"/>
    <n v="0"/>
    <n v="0"/>
    <n v="0"/>
    <x v="0"/>
    <n v="0.2549631089063753"/>
    <x v="1"/>
    <n v="0.1420154237798498"/>
    <x v="0"/>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0.2549631089063753"/>
    <n v="0.1420154237798498"/>
    <n v="0"/>
    <n v="0.30194120167174154"/>
    <n v="0.15082294145085592"/>
    <n v="24"/>
    <n v="0.15111826022088559"/>
    <n v="0.15082294145085592"/>
    <n v="2.167721110900531E-2"/>
    <x v="15"/>
    <n v="50"/>
    <x v="0"/>
    <x v="0"/>
    <x v="0"/>
    <x v="597"/>
    <x v="597"/>
  </r>
  <r>
    <x v="902"/>
    <s v="BLACK SEA BASS"/>
    <x v="0"/>
    <n v="6"/>
    <n v="11"/>
    <s v="16"/>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9"/>
    <n v="45"/>
    <x v="0"/>
    <x v="0"/>
    <x v="0"/>
    <x v="598"/>
    <x v="598"/>
  </r>
  <r>
    <x v="903"/>
    <s v="BLACK SEA BASS"/>
    <x v="0"/>
    <n v="6"/>
    <n v="11"/>
    <s v="16"/>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96"/>
    <x v="596"/>
  </r>
  <r>
    <x v="904"/>
    <s v="BLACK SEA BASS"/>
    <x v="0"/>
    <n v="6"/>
    <n v="11"/>
    <s v="16"/>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596"/>
    <x v="596"/>
  </r>
  <r>
    <x v="905"/>
    <s v="BLACK SEA BASS"/>
    <x v="0"/>
    <n v="6"/>
    <n v="11"/>
    <s v="16"/>
    <s v="NC"/>
    <s v="Carteret"/>
    <s v="Private"/>
    <s v="Inland"/>
    <s v="Inshore"/>
    <n v="0"/>
    <x v="0"/>
    <n v="0.45291180250761226"/>
    <n v="0.22623441217628387"/>
    <n v="0"/>
    <n v="0"/>
    <n v="0"/>
    <n v="0"/>
    <x v="0"/>
    <n v="0.38244466335956295"/>
    <x v="0"/>
    <n v="0.21302313566977468"/>
    <x v="0"/>
    <n v="36"/>
    <n v="0.22667739033132839"/>
    <n v="0.22623441217628387"/>
    <n v="3.2515816663507967E-2"/>
    <n v="0.74741255597723821"/>
    <n v="0.94160359434525442"/>
    <n v="1.3432654004296583"/>
    <n v="0.16942152768978824"/>
    <n v="0.21302313566977468"/>
    <n v="4.3677371490804383E-2"/>
    <n v="0.48542761917112021"/>
    <n v="0.42612203485036731"/>
    <n v="0.25875022883979182"/>
    <n v="0.25670050716057907"/>
    <n v="0.38244466335956295"/>
    <n v="0.21302313566977468"/>
    <n v="0"/>
    <n v="0.45291180250761226"/>
    <n v="0.22623441217628387"/>
    <n v="36"/>
    <n v="0.22667739033132839"/>
    <n v="0.22623441217628387"/>
    <n v="3.2515816663507967E-2"/>
    <x v="10"/>
    <n v="60"/>
    <x v="0"/>
    <x v="0"/>
    <x v="0"/>
    <x v="599"/>
    <x v="599"/>
  </r>
  <r>
    <x v="906"/>
    <s v="BLACK SEA BASS"/>
    <x v="0"/>
    <n v="6"/>
    <n v="11"/>
    <s v="16"/>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9"/>
    <n v="45"/>
    <x v="0"/>
    <x v="0"/>
    <x v="0"/>
    <x v="598"/>
    <x v="598"/>
  </r>
  <r>
    <x v="907"/>
    <s v="BLACK SEA BASS"/>
    <x v="0"/>
    <n v="6"/>
    <n v="11"/>
    <s v="17"/>
    <s v="NC"/>
    <s v="Carteret"/>
    <s v="Charter"/>
    <s v="Federal"/>
    <s v="Offshore"/>
    <n v="9.0066033031000003"/>
    <x v="125"/>
    <n v="9.0820886035179349"/>
    <n v="9.0443090384627141"/>
    <n v="132.10472823622047"/>
    <n v="14.667541557065258"/>
    <n v="15.057589052478992"/>
    <n v="378.94529265730489"/>
    <x v="109"/>
    <n v="15.121329829705587"/>
    <x v="127"/>
    <n v="15.093092908423955"/>
    <x v="126"/>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15.121329829705587"/>
    <n v="15.093092908423955"/>
    <n v="19"/>
    <n v="19.075485300417935"/>
    <n v="19.037705735362714"/>
    <n v="6"/>
    <n v="3.7779565055221398E-2"/>
    <n v="3.7705735362713981E-2"/>
    <n v="5.4193027772513275E-3"/>
    <x v="5"/>
    <n v="40"/>
    <x v="0"/>
    <x v="0"/>
    <x v="0"/>
    <x v="600"/>
    <x v="600"/>
  </r>
  <r>
    <x v="908"/>
    <s v="BLACK SEA BASS"/>
    <x v="1"/>
    <n v="1"/>
    <n v="1"/>
    <s v="13"/>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01"/>
    <x v="601"/>
  </r>
  <r>
    <x v="909"/>
    <s v="BLACK SEA BASS"/>
    <x v="1"/>
    <n v="3"/>
    <n v="5"/>
    <s v="04"/>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02"/>
    <x v="602"/>
  </r>
  <r>
    <x v="910"/>
    <s v="BLACK SEA BASS"/>
    <x v="1"/>
    <n v="3"/>
    <n v="5"/>
    <s v="04"/>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02"/>
    <x v="602"/>
  </r>
  <r>
    <x v="911"/>
    <s v="BLACK SEA BASS"/>
    <x v="1"/>
    <n v="3"/>
    <n v="5"/>
    <s v="06"/>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03"/>
    <x v="603"/>
  </r>
  <r>
    <x v="912"/>
    <s v="BLACK SEA BASS"/>
    <x v="1"/>
    <n v="3"/>
    <n v="5"/>
    <s v="06"/>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603"/>
    <x v="603"/>
  </r>
  <r>
    <x v="913"/>
    <s v="BLACK SEA BASS"/>
    <x v="1"/>
    <n v="3"/>
    <n v="5"/>
    <s v="12"/>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04"/>
    <x v="604"/>
  </r>
  <r>
    <x v="914"/>
    <s v="BLACK SEA BASS"/>
    <x v="1"/>
    <n v="3"/>
    <n v="5"/>
    <s v="20"/>
    <s v="NC"/>
    <s v="Carteret"/>
    <s v="Private"/>
    <s v="Inland"/>
    <s v="Inshore"/>
    <n v="0"/>
    <x v="0"/>
    <n v="0.65420593695543994"/>
    <n v="0.3267830398101878"/>
    <n v="0"/>
    <n v="0"/>
    <n v="0"/>
    <n v="0"/>
    <x v="0"/>
    <n v="0.55242006929714649"/>
    <x v="0"/>
    <n v="0.3077000848563412"/>
    <x v="0"/>
    <n v="52"/>
    <n v="0.32742289714525213"/>
    <n v="0.3267830398101878"/>
    <n v="4.6967290736178176E-2"/>
    <n v="0.74741255597723821"/>
    <n v="0.94160359434525442"/>
    <n v="1.3432654004296583"/>
    <n v="0.24471998444080528"/>
    <n v="0.3077000848563412"/>
    <n v="6.3089536597828552E-2"/>
    <n v="0.70117322769161816"/>
    <n v="0.61550960589497505"/>
    <n v="0.37375033054636597"/>
    <n v="0.37078962145416977"/>
    <n v="0.55242006929714649"/>
    <n v="0.3077000848563412"/>
    <n v="0"/>
    <n v="0.65420593695543994"/>
    <n v="0.3267830398101878"/>
    <n v="52"/>
    <n v="0.32742289714525213"/>
    <n v="0.3267830398101878"/>
    <n v="4.6967290736178176E-2"/>
    <x v="8"/>
    <n v="80"/>
    <x v="0"/>
    <x v="0"/>
    <x v="0"/>
    <x v="605"/>
    <x v="605"/>
  </r>
  <r>
    <x v="915"/>
    <s v="BLACK SEA BASS"/>
    <x v="1"/>
    <n v="3"/>
    <n v="5"/>
    <s v="22"/>
    <s v="NC"/>
    <s v="Carteret"/>
    <s v="Private"/>
    <s v="Inland"/>
    <s v="In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7"/>
    <n v="5"/>
    <x v="0"/>
    <x v="0"/>
    <x v="0"/>
    <x v="606"/>
    <x v="606"/>
  </r>
  <r>
    <x v="916"/>
    <s v="BLACK SEA BASS"/>
    <x v="1"/>
    <n v="3"/>
    <n v="5"/>
    <s v="22"/>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606"/>
    <x v="606"/>
  </r>
  <r>
    <x v="917"/>
    <s v="BLACK SEA BASS"/>
    <x v="1"/>
    <n v="3"/>
    <n v="5"/>
    <s v="22"/>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606"/>
    <x v="606"/>
  </r>
  <r>
    <x v="918"/>
    <s v="BLACK SEA BASS"/>
    <x v="1"/>
    <n v="3"/>
    <n v="5"/>
    <s v="22"/>
    <s v="NC"/>
    <s v="Carteret"/>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606"/>
    <x v="606"/>
  </r>
  <r>
    <x v="919"/>
    <s v="BLACK SEA BASS"/>
    <x v="1"/>
    <n v="3"/>
    <n v="5"/>
    <s v="22"/>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606"/>
    <x v="606"/>
  </r>
  <r>
    <x v="920"/>
    <s v="BLACK SEA BASS"/>
    <x v="1"/>
    <n v="3"/>
    <n v="5"/>
    <s v="23"/>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07"/>
    <x v="607"/>
  </r>
  <r>
    <x v="921"/>
    <s v="BLACK SEA BASS"/>
    <x v="1"/>
    <n v="3"/>
    <n v="5"/>
    <s v="23"/>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607"/>
    <x v="607"/>
  </r>
  <r>
    <x v="922"/>
    <s v="BLACK SEA BASS"/>
    <x v="1"/>
    <n v="3"/>
    <n v="5"/>
    <s v="24"/>
    <s v="NC"/>
    <s v="Pender"/>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08"/>
    <x v="608"/>
  </r>
  <r>
    <x v="923"/>
    <s v="BLACK SEA BASS"/>
    <x v="1"/>
    <n v="3"/>
    <n v="5"/>
    <s v="24"/>
    <s v="NC"/>
    <s v="Pender"/>
    <s v="Shore"/>
    <s v="State"/>
    <s v="Inshore"/>
    <n v="1"/>
    <x v="126"/>
    <n v="1"/>
    <n v="1"/>
    <n v="4.8818897637795278"/>
    <n v="4.8818897637795278"/>
    <n v="0.11023113109243879"/>
    <n v="71.666472192863381"/>
    <x v="110"/>
    <n v="0.11023113109243879"/>
    <x v="128"/>
    <n v="0.11023113109243879"/>
    <x v="127"/>
    <n v="0"/>
    <n v="0"/>
    <n v="0"/>
    <n v="0"/>
    <n v="0.74741255597723821"/>
    <n v="0.94160359434525442"/>
    <n v="1.3432654004296583"/>
    <n v="0"/>
    <n v="0"/>
    <n v="0"/>
    <n v="0"/>
    <n v="0"/>
    <n v="0"/>
    <n v="0"/>
    <n v="0.11023113109243879"/>
    <n v="0.11023113109243879"/>
    <n v="1"/>
    <n v="1"/>
    <n v="1"/>
    <n v="0"/>
    <n v="0"/>
    <n v="0"/>
    <n v="0"/>
    <x v="7"/>
    <n v="5"/>
    <x v="0"/>
    <x v="0"/>
    <x v="0"/>
    <x v="608"/>
    <x v="608"/>
  </r>
  <r>
    <x v="924"/>
    <s v="BLACK SEA BASS"/>
    <x v="1"/>
    <n v="3"/>
    <n v="5"/>
    <s v="27"/>
    <s v="NC"/>
    <s v="Pender"/>
    <s v="Shore"/>
    <s v="Inland"/>
    <s v="Inshore"/>
    <n v="0"/>
    <x v="0"/>
    <n v="3.5985543588051901E-2"/>
    <n v="1.7975173655029958E-2"/>
    <n v="0"/>
    <n v="0"/>
    <n v="0"/>
    <n v="0"/>
    <x v="0"/>
    <n v="3.0386664748291863E-2"/>
    <x v="0"/>
    <n v="1.6925488122556332E-2"/>
    <x v="0"/>
    <n v="2.8603351954999998"/>
    <n v="1.8010369933021943E-2"/>
    <n v="1.7975173655029958E-2"/>
    <n v="2.5835037448071448E-3"/>
    <n v="0.74741255597723821"/>
    <n v="0.94160359434525442"/>
    <n v="1.3432654004296583"/>
    <n v="1.3461176625735531E-2"/>
    <n v="1.6925488122556332E-2"/>
    <n v="3.4703311922798909E-3"/>
    <n v="3.8569047332859048E-2"/>
    <n v="3.3856995940571753E-2"/>
    <n v="2.0558677399837102E-2"/>
    <n v="2.0395819314836222E-2"/>
    <n v="3.0386664748291863E-2"/>
    <n v="1.6925488122556332E-2"/>
    <n v="0"/>
    <n v="1.258088340298923E-2"/>
    <n v="6.2842892271189965E-3"/>
    <n v="1"/>
    <n v="6.2965941758702333E-3"/>
    <n v="6.2842892271189965E-3"/>
    <n v="9.0321712954188795E-4"/>
    <x v="7"/>
    <n v="5"/>
    <x v="0"/>
    <x v="0"/>
    <x v="0"/>
    <x v="609"/>
    <x v="609"/>
  </r>
  <r>
    <x v="925"/>
    <s v="BLACK SEA BASS"/>
    <x v="1"/>
    <n v="3"/>
    <n v="6"/>
    <s v="02"/>
    <s v="NC"/>
    <s v="Carteret"/>
    <s v="Private"/>
    <s v="State"/>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3"/>
    <n v="20"/>
    <x v="0"/>
    <x v="0"/>
    <x v="0"/>
    <x v="610"/>
    <x v="610"/>
  </r>
  <r>
    <x v="926"/>
    <s v="BLACK SEA BASS"/>
    <x v="1"/>
    <n v="3"/>
    <n v="6"/>
    <s v="02"/>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10"/>
    <x v="610"/>
  </r>
  <r>
    <x v="927"/>
    <s v="BLACK SEA BASS"/>
    <x v="1"/>
    <n v="3"/>
    <n v="6"/>
    <s v="06"/>
    <s v="NC"/>
    <s v="Carteret"/>
    <s v="Private"/>
    <s v="Inland"/>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1"/>
    <n v="10"/>
    <x v="0"/>
    <x v="0"/>
    <x v="0"/>
    <x v="611"/>
    <x v="611"/>
  </r>
  <r>
    <x v="928"/>
    <s v="BLACK SEA BASS"/>
    <x v="1"/>
    <n v="3"/>
    <n v="6"/>
    <s v="06"/>
    <s v="NC"/>
    <s v="Carteret"/>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612"/>
    <x v="612"/>
  </r>
  <r>
    <x v="929"/>
    <s v="BLACK SEA BASS"/>
    <x v="1"/>
    <n v="3"/>
    <n v="6"/>
    <s v="06"/>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612"/>
    <x v="612"/>
  </r>
  <r>
    <x v="930"/>
    <s v="BLACK SEA BASS"/>
    <x v="1"/>
    <n v="3"/>
    <n v="6"/>
    <s v="06"/>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9"/>
    <n v="45"/>
    <x v="0"/>
    <x v="0"/>
    <x v="0"/>
    <x v="612"/>
    <x v="612"/>
  </r>
  <r>
    <x v="931"/>
    <s v="BLACK SEA BASS"/>
    <x v="1"/>
    <n v="3"/>
    <n v="6"/>
    <s v="06"/>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9"/>
    <n v="45"/>
    <x v="0"/>
    <x v="0"/>
    <x v="0"/>
    <x v="612"/>
    <x v="612"/>
  </r>
  <r>
    <x v="932"/>
    <s v="BLACK SEA BASS"/>
    <x v="1"/>
    <n v="3"/>
    <n v="6"/>
    <s v="06"/>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612"/>
    <x v="612"/>
  </r>
  <r>
    <x v="933"/>
    <s v="BLACK SEA BASS"/>
    <x v="1"/>
    <n v="3"/>
    <n v="6"/>
    <s v="06"/>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612"/>
    <x v="612"/>
  </r>
  <r>
    <x v="934"/>
    <s v="BLACK SEA BASS"/>
    <x v="1"/>
    <n v="3"/>
    <n v="6"/>
    <s v="06"/>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8"/>
    <n v="80"/>
    <x v="0"/>
    <x v="0"/>
    <x v="0"/>
    <x v="612"/>
    <x v="612"/>
  </r>
  <r>
    <x v="935"/>
    <s v="BLACK SEA BASS"/>
    <x v="1"/>
    <n v="3"/>
    <n v="6"/>
    <s v="06"/>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612"/>
    <x v="612"/>
  </r>
  <r>
    <x v="936"/>
    <s v="BLACK SEA BASS"/>
    <x v="1"/>
    <n v="3"/>
    <n v="6"/>
    <s v="09"/>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13"/>
    <x v="613"/>
  </r>
  <r>
    <x v="937"/>
    <s v="BLACK SEA BASS"/>
    <x v="1"/>
    <n v="3"/>
    <n v="6"/>
    <s v="09"/>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13"/>
    <x v="613"/>
  </r>
  <r>
    <x v="938"/>
    <s v="BLACK SEA BASS"/>
    <x v="1"/>
    <n v="3"/>
    <n v="6"/>
    <s v="10"/>
    <s v="NC"/>
    <s v="Cartere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14"/>
    <x v="614"/>
  </r>
  <r>
    <x v="939"/>
    <s v="BLACK SEA BASS"/>
    <x v="1"/>
    <n v="3"/>
    <n v="6"/>
    <s v="10"/>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14"/>
    <x v="614"/>
  </r>
  <r>
    <x v="940"/>
    <s v="BLACK SEA BASS"/>
    <x v="1"/>
    <n v="3"/>
    <n v="6"/>
    <s v="10"/>
    <s v="NC"/>
    <s v="Cartere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614"/>
    <x v="614"/>
  </r>
  <r>
    <x v="941"/>
    <s v="BLACK SEA BASS"/>
    <x v="1"/>
    <n v="3"/>
    <n v="6"/>
    <s v="10"/>
    <s v="NC"/>
    <s v="Carteret"/>
    <s v="Shore"/>
    <s v="Inland"/>
    <s v="Inshore"/>
    <n v="1"/>
    <x v="127"/>
    <n v="1.0251617668059785"/>
    <n v="1.012568578454238"/>
    <n v="13.858267716535433"/>
    <n v="13.858267716535433"/>
    <n v="1.3329032961908065"/>
    <n v="167.08063234901343"/>
    <x v="111"/>
    <n v="1.3541502219330046"/>
    <x v="129"/>
    <n v="1.3447379148391274"/>
    <x v="128"/>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1.3541502219330046"/>
    <n v="1.3447379148391274"/>
    <n v="1"/>
    <n v="1.0251617668059785"/>
    <n v="1.012568578454238"/>
    <n v="2"/>
    <n v="1.2593188351740467E-2"/>
    <n v="1.2568578454237993E-2"/>
    <n v="1.8064342590837759E-3"/>
    <x v="7"/>
    <n v="5"/>
    <x v="0"/>
    <x v="0"/>
    <x v="0"/>
    <x v="614"/>
    <x v="614"/>
  </r>
  <r>
    <x v="942"/>
    <s v="BLACK SEA BASS"/>
    <x v="1"/>
    <n v="3"/>
    <n v="6"/>
    <s v="14"/>
    <s v="NC"/>
    <s v="Carteret"/>
    <s v="Charter"/>
    <s v="Federal"/>
    <s v="Offshore"/>
    <n v="28.877387746"/>
    <x v="128"/>
    <n v="29.204490714477721"/>
    <n v="29.040779265905094"/>
    <n v="414.5155737007874"/>
    <n v="14.354330708400198"/>
    <n v="45.201257022908031"/>
    <n v="359.59935217317553"/>
    <x v="112"/>
    <n v="45.477467057556602"/>
    <x v="130"/>
    <n v="45.355107065336199"/>
    <x v="129"/>
    <n v="26"/>
    <n v="0.16371144857262607"/>
    <n v="0.1633915199050939"/>
    <n v="2.3483645368089088E-2"/>
    <n v="0.74741255597723821"/>
    <n v="0.94160359434525442"/>
    <n v="1.3432654004296583"/>
    <n v="0.12235999222040264"/>
    <n v="0.1538500424281706"/>
    <n v="3.1544768298914276E-2"/>
    <n v="0.35058661384580908"/>
    <n v="0.30775480294748753"/>
    <n v="0.18687516527318299"/>
    <n v="0.18539481072708489"/>
    <n v="45.477467057556602"/>
    <n v="45.355107065336199"/>
    <n v="26"/>
    <n v="26.327102968477721"/>
    <n v="26.163391519905094"/>
    <n v="26"/>
    <n v="0.16371144857262607"/>
    <n v="0.1633915199050939"/>
    <n v="2.3483645368089088E-2"/>
    <x v="14"/>
    <n v="180"/>
    <x v="0"/>
    <x v="0"/>
    <x v="0"/>
    <x v="615"/>
    <x v="615"/>
  </r>
  <r>
    <x v="943"/>
    <s v="BLACK SEA BASS"/>
    <x v="1"/>
    <n v="3"/>
    <n v="6"/>
    <s v="15"/>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16"/>
    <x v="616"/>
  </r>
  <r>
    <x v="944"/>
    <s v="BLACK SEA BASS"/>
    <x v="1"/>
    <n v="3"/>
    <n v="6"/>
    <s v="15"/>
    <s v="NC"/>
    <s v="New Hanover"/>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616"/>
    <x v="616"/>
  </r>
  <r>
    <x v="945"/>
    <s v="BLACK SEA BASS"/>
    <x v="1"/>
    <n v="3"/>
    <n v="6"/>
    <s v="19"/>
    <s v="NC"/>
    <s v="Carteret"/>
    <s v="Shor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617"/>
    <x v="617"/>
  </r>
  <r>
    <x v="946"/>
    <s v="BLACK SEA BASS"/>
    <x v="1"/>
    <n v="3"/>
    <n v="6"/>
    <s v="19"/>
    <s v="NC"/>
    <s v="Carteret"/>
    <s v="Shore"/>
    <s v="Inland"/>
    <s v="Inshore"/>
    <n v="0"/>
    <x v="0"/>
    <n v="0.22645590125380613"/>
    <n v="0.11311720608814194"/>
    <n v="0"/>
    <n v="0"/>
    <n v="0"/>
    <n v="0"/>
    <x v="0"/>
    <n v="0.19122233167978148"/>
    <x v="0"/>
    <n v="0.10651156783488734"/>
    <x v="0"/>
    <n v="18"/>
    <n v="0.11333869516566419"/>
    <n v="0.11311720608814194"/>
    <n v="1.6257908331753983E-2"/>
    <n v="0.74741255597723821"/>
    <n v="0.94160359434525442"/>
    <n v="1.3432654004296583"/>
    <n v="8.4710763844894121E-2"/>
    <n v="0.10651156783488734"/>
    <n v="2.1838685745402191E-2"/>
    <n v="0.2427138095855601"/>
    <n v="0.21306101742518366"/>
    <n v="0.12937511441989591"/>
    <n v="0.12835025358028954"/>
    <n v="0.19122233167978148"/>
    <n v="0.10651156783488734"/>
    <n v="0"/>
    <n v="0.22645590125380613"/>
    <n v="0.11311720608814194"/>
    <n v="18"/>
    <n v="0.11333869516566419"/>
    <n v="0.11311720608814194"/>
    <n v="1.6257908331753983E-2"/>
    <x v="7"/>
    <n v="5"/>
    <x v="0"/>
    <x v="0"/>
    <x v="0"/>
    <x v="617"/>
    <x v="617"/>
  </r>
  <r>
    <x v="947"/>
    <s v="BLACK SEA BASS"/>
    <x v="1"/>
    <n v="3"/>
    <n v="6"/>
    <s v="21"/>
    <s v="NC"/>
    <s v="Onslow"/>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18"/>
    <x v="618"/>
  </r>
  <r>
    <x v="948"/>
    <s v="BLACK SEA BASS"/>
    <x v="1"/>
    <n v="3"/>
    <n v="6"/>
    <s v="29"/>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19"/>
    <x v="619"/>
  </r>
  <r>
    <x v="949"/>
    <s v="BLACK SEA BASS"/>
    <x v="1"/>
    <n v="3"/>
    <n v="6"/>
    <s v="29"/>
    <s v="NC"/>
    <s v="Carteret"/>
    <s v="Private"/>
    <s v="Inland"/>
    <s v="In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3"/>
    <n v="20"/>
    <x v="0"/>
    <x v="0"/>
    <x v="0"/>
    <x v="619"/>
    <x v="619"/>
  </r>
  <r>
    <x v="950"/>
    <s v="BLACK SEA BASS"/>
    <x v="1"/>
    <n v="4"/>
    <n v="7"/>
    <s v="06"/>
    <s v="NC"/>
    <s v="Cartere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20"/>
    <x v="620"/>
  </r>
  <r>
    <x v="951"/>
    <s v="BLACK SEA BASS"/>
    <x v="1"/>
    <n v="4"/>
    <n v="7"/>
    <s v="07"/>
    <s v="NC"/>
    <s v="Carteret"/>
    <s v="Private"/>
    <s v="Inland"/>
    <s v="Inshore"/>
    <n v="1"/>
    <x v="129"/>
    <n v="1"/>
    <n v="1"/>
    <n v="16.633413293700787"/>
    <n v="16.633413293700787"/>
    <n v="2.3148537529412145"/>
    <n v="355.90573525079355"/>
    <x v="20"/>
    <n v="2.3148537529412145"/>
    <x v="131"/>
    <n v="2.3148537529412145"/>
    <x v="130"/>
    <n v="0"/>
    <n v="0"/>
    <n v="0"/>
    <n v="0"/>
    <n v="0.74741255597723821"/>
    <n v="0.94160359434525442"/>
    <n v="1.3432654004296583"/>
    <n v="0"/>
    <n v="0"/>
    <n v="0"/>
    <n v="0"/>
    <n v="0"/>
    <n v="0"/>
    <n v="0"/>
    <n v="2.3148537529412145"/>
    <n v="2.3148537529412145"/>
    <n v="1"/>
    <n v="1"/>
    <n v="1"/>
    <n v="0"/>
    <n v="0"/>
    <n v="0"/>
    <n v="0"/>
    <x v="1"/>
    <n v="10"/>
    <x v="0"/>
    <x v="0"/>
    <x v="0"/>
    <x v="621"/>
    <x v="621"/>
  </r>
  <r>
    <x v="952"/>
    <s v="BLACK SEA BASS"/>
    <x v="1"/>
    <n v="4"/>
    <n v="7"/>
    <s v="15"/>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622"/>
    <x v="622"/>
  </r>
  <r>
    <x v="953"/>
    <s v="BLACK SEA BASS"/>
    <x v="1"/>
    <n v="4"/>
    <n v="7"/>
    <s v="17"/>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23"/>
    <x v="623"/>
  </r>
  <r>
    <x v="954"/>
    <s v="BLACK SEA BASS"/>
    <x v="1"/>
    <n v="4"/>
    <n v="7"/>
    <s v="17"/>
    <s v="NC"/>
    <s v="Cartere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624"/>
    <x v="624"/>
  </r>
  <r>
    <x v="955"/>
    <s v="BLACK SEA BASS"/>
    <x v="1"/>
    <n v="4"/>
    <n v="8"/>
    <s v="06"/>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625"/>
    <x v="625"/>
  </r>
  <r>
    <x v="956"/>
    <s v="BLACK SEA BASS"/>
    <x v="1"/>
    <n v="4"/>
    <n v="8"/>
    <s v="08"/>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26"/>
    <x v="626"/>
  </r>
  <r>
    <x v="957"/>
    <s v="BLACK SEA BASS"/>
    <x v="1"/>
    <n v="4"/>
    <n v="8"/>
    <s v="08"/>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26"/>
    <x v="626"/>
  </r>
  <r>
    <x v="958"/>
    <s v="BLACK SEA BASS"/>
    <x v="1"/>
    <n v="4"/>
    <n v="8"/>
    <s v="08"/>
    <s v="NC"/>
    <s v="Cartere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626"/>
    <x v="626"/>
  </r>
  <r>
    <x v="959"/>
    <s v="BLACK SEA BASS"/>
    <x v="1"/>
    <n v="4"/>
    <n v="8"/>
    <s v="09"/>
    <s v="NC"/>
    <s v="Onslow"/>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9"/>
    <n v="45"/>
    <x v="0"/>
    <x v="0"/>
    <x v="0"/>
    <x v="627"/>
    <x v="627"/>
  </r>
  <r>
    <x v="960"/>
    <s v="BLACK SEA BASS"/>
    <x v="1"/>
    <n v="4"/>
    <n v="8"/>
    <s v="15"/>
    <s v="NC"/>
    <s v="Carteret"/>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7"/>
    <n v="5"/>
    <x v="0"/>
    <x v="0"/>
    <x v="0"/>
    <x v="628"/>
    <x v="628"/>
  </r>
  <r>
    <x v="961"/>
    <s v="BLACK SEA BASS"/>
    <x v="1"/>
    <n v="4"/>
    <n v="8"/>
    <s v="16"/>
    <s v="NC"/>
    <s v="Onslow"/>
    <s v="Charter"/>
    <s v="Federal"/>
    <s v="Offshore"/>
    <n v="1.1474513962999999"/>
    <x v="130"/>
    <n v="1.1977749299119569"/>
    <n v="1.1725885532084759"/>
    <n v="14.862657849212598"/>
    <n v="12.952755905076064"/>
    <n v="1.1383637875125632"/>
    <n v="13.946981202421021"/>
    <x v="113"/>
    <n v="1.1808576389969589"/>
    <x v="132"/>
    <n v="1.1620330248092048"/>
    <x v="13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1.1808576389969589"/>
    <n v="1.1620330248092048"/>
    <n v="1"/>
    <n v="1.050323533611957"/>
    <n v="1.025137156908476"/>
    <n v="4"/>
    <n v="2.5186376703480933E-2"/>
    <n v="2.5137156908475986E-2"/>
    <n v="3.6128685181675518E-3"/>
    <x v="15"/>
    <n v="50"/>
    <x v="0"/>
    <x v="0"/>
    <x v="0"/>
    <x v="629"/>
    <x v="629"/>
  </r>
  <r>
    <x v="962"/>
    <s v="BLACK SEA BASS"/>
    <x v="1"/>
    <n v="4"/>
    <n v="8"/>
    <s v="16"/>
    <s v="NC"/>
    <s v="Onslow"/>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1"/>
    <n v="100"/>
    <x v="0"/>
    <x v="0"/>
    <x v="0"/>
    <x v="630"/>
    <x v="630"/>
  </r>
  <r>
    <x v="963"/>
    <s v="BLACK SEA BASS"/>
    <x v="1"/>
    <n v="4"/>
    <n v="8"/>
    <s v="18"/>
    <s v="NC"/>
    <s v="Onslow"/>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9"/>
    <n v="45"/>
    <x v="0"/>
    <x v="0"/>
    <x v="0"/>
    <x v="631"/>
    <x v="631"/>
  </r>
  <r>
    <x v="964"/>
    <s v="BLACK SEA BASS"/>
    <x v="1"/>
    <n v="4"/>
    <n v="8"/>
    <s v="22"/>
    <s v="NC"/>
    <s v="Carteret"/>
    <s v="Charter"/>
    <s v="Federal"/>
    <s v="Offshore"/>
    <n v="0.69357437529999999"/>
    <x v="131"/>
    <n v="0.69357437529999999"/>
    <n v="0.69357437529999999"/>
    <n v="9.7573717889763785"/>
    <n v="14.068241469785999"/>
    <n v="1.0703488303826627"/>
    <n v="183.16101540587655"/>
    <x v="114"/>
    <n v="1.0703488303826627"/>
    <x v="133"/>
    <n v="1.0703488303826627"/>
    <x v="132"/>
    <n v="0"/>
    <n v="0"/>
    <n v="0"/>
    <n v="0"/>
    <n v="0.74741255597723821"/>
    <n v="0.94160359434525442"/>
    <n v="1.3432654004296583"/>
    <n v="0"/>
    <n v="0"/>
    <n v="0"/>
    <n v="0"/>
    <n v="0"/>
    <n v="0"/>
    <n v="0"/>
    <n v="1.0703488303826627"/>
    <n v="1.0703488303826627"/>
    <n v="3"/>
    <n v="3"/>
    <n v="3"/>
    <n v="0"/>
    <n v="0"/>
    <n v="0"/>
    <n v="0"/>
    <x v="0"/>
    <n v="30"/>
    <x v="0"/>
    <x v="0"/>
    <x v="0"/>
    <x v="632"/>
    <x v="632"/>
  </r>
  <r>
    <x v="965"/>
    <s v="BLACK SEA BASS"/>
    <x v="1"/>
    <n v="4"/>
    <n v="8"/>
    <s v="29"/>
    <s v="NC"/>
    <s v="Carteret"/>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33"/>
    <x v="633"/>
  </r>
  <r>
    <x v="966"/>
    <s v="BLACK SEA BASS"/>
    <x v="1"/>
    <n v="4"/>
    <n v="8"/>
    <s v="29"/>
    <s v="NC"/>
    <s v="Carteret"/>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33"/>
    <x v="633"/>
  </r>
  <r>
    <x v="967"/>
    <s v="BLACK SEA BASS"/>
    <x v="1"/>
    <n v="4"/>
    <n v="8"/>
    <s v="31"/>
    <s v="NC"/>
    <s v="Carteret"/>
    <s v="Charter"/>
    <s v="Federal"/>
    <s v="Offshore"/>
    <n v="6.0754770728"/>
    <x v="132"/>
    <n v="6.2641903238448391"/>
    <n v="6.1697414112067852"/>
    <n v="86.013447062992128"/>
    <n v="14.157480315097491"/>
    <n v="7.7685978320137972"/>
    <n v="586.56498698992016"/>
    <x v="115"/>
    <n v="7.9279497750802816"/>
    <x v="134"/>
    <n v="7.8573574718762034"/>
    <x v="133"/>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7.9279497750802816"/>
    <n v="7.8573574718762034"/>
    <n v="8"/>
    <n v="8.1887132510448382"/>
    <n v="8.0942643384067843"/>
    <n v="15"/>
    <n v="9.4448912638053495E-2"/>
    <n v="9.4264338406784942E-2"/>
    <n v="1.354825694312832E-2"/>
    <x v="12"/>
    <n v="120"/>
    <x v="0"/>
    <x v="0"/>
    <x v="0"/>
    <x v="634"/>
    <x v="634"/>
  </r>
  <r>
    <x v="968"/>
    <s v="BLACK SEA BASS"/>
    <x v="1"/>
    <n v="5"/>
    <n v="9"/>
    <s v="03"/>
    <s v="NC"/>
    <s v="Cartere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635"/>
    <x v="635"/>
  </r>
  <r>
    <x v="969"/>
    <s v="BLACK SEA BASS"/>
    <x v="1"/>
    <n v="5"/>
    <n v="9"/>
    <s v="04"/>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36"/>
    <x v="636"/>
  </r>
  <r>
    <x v="970"/>
    <s v="BLACK SEA BASS"/>
    <x v="1"/>
    <n v="5"/>
    <n v="9"/>
    <s v="06"/>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42"/>
    <x v="42"/>
  </r>
  <r>
    <x v="971"/>
    <s v="BLACK SEA BASS"/>
    <x v="1"/>
    <n v="5"/>
    <n v="9"/>
    <s v="06"/>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637"/>
    <x v="637"/>
  </r>
  <r>
    <x v="972"/>
    <s v="BLACK SEA BASS"/>
    <x v="1"/>
    <n v="5"/>
    <n v="9"/>
    <s v="07"/>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638"/>
    <x v="638"/>
  </r>
  <r>
    <x v="973"/>
    <s v="BLACK SEA BASS"/>
    <x v="1"/>
    <n v="5"/>
    <n v="9"/>
    <s v="26"/>
    <s v="NC"/>
    <s v="Cartere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39"/>
    <x v="639"/>
  </r>
  <r>
    <x v="974"/>
    <s v="BLACK SEA BASS"/>
    <x v="1"/>
    <n v="5"/>
    <n v="9"/>
    <s v="26"/>
    <s v="NC"/>
    <s v="Carteret"/>
    <s v="Shor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639"/>
    <x v="639"/>
  </r>
  <r>
    <x v="975"/>
    <s v="BLACK SEA BASS"/>
    <x v="1"/>
    <n v="5"/>
    <n v="10"/>
    <s v="02"/>
    <s v="NC"/>
    <s v="Carteret"/>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0"/>
    <n v="30"/>
    <x v="0"/>
    <x v="0"/>
    <x v="0"/>
    <x v="640"/>
    <x v="640"/>
  </r>
  <r>
    <x v="976"/>
    <s v="BLACK SEA BASS"/>
    <x v="1"/>
    <n v="5"/>
    <n v="10"/>
    <s v="15"/>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641"/>
    <x v="641"/>
  </r>
  <r>
    <x v="977"/>
    <s v="BLACK SEA BASS"/>
    <x v="1"/>
    <n v="5"/>
    <n v="10"/>
    <s v="17"/>
    <s v="NC"/>
    <s v="Carteret"/>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642"/>
    <x v="642"/>
  </r>
  <r>
    <x v="978"/>
    <s v="BLACK SEA BASS"/>
    <x v="1"/>
    <n v="5"/>
    <n v="10"/>
    <s v="17"/>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8"/>
    <n v="80"/>
    <x v="0"/>
    <x v="0"/>
    <x v="0"/>
    <x v="642"/>
    <x v="642"/>
  </r>
  <r>
    <x v="979"/>
    <s v="BLACK SEA BASS"/>
    <x v="1"/>
    <n v="5"/>
    <n v="10"/>
    <s v="17"/>
    <s v="NC"/>
    <s v="Cartere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4"/>
    <n v="75"/>
    <x v="0"/>
    <x v="0"/>
    <x v="0"/>
    <x v="643"/>
    <x v="643"/>
  </r>
  <r>
    <x v="980"/>
    <s v="BLACK SEA BASS"/>
    <x v="1"/>
    <n v="6"/>
    <n v="11"/>
    <s v="08"/>
    <s v="NC"/>
    <s v="Carteret"/>
    <s v="Charter"/>
    <s v="Federal"/>
    <s v="Offshore"/>
    <n v="1.407174777"/>
    <x v="133"/>
    <n v="1.457498310611957"/>
    <n v="1.432311933908476"/>
    <n v="18.415153380314962"/>
    <n v="13.08661417281427"/>
    <n v="1.4890988860769416"/>
    <n v="21.893282381677949"/>
    <x v="116"/>
    <n v="1.5315927375613374"/>
    <x v="135"/>
    <n v="1.5127681233735832"/>
    <x v="134"/>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1.5315927375613374"/>
    <n v="1.5127681233735832"/>
    <n v="7"/>
    <n v="7.050323533611957"/>
    <n v="7.0251371569084764"/>
    <n v="4"/>
    <n v="2.5186376703480933E-2"/>
    <n v="2.5137156908475986E-2"/>
    <n v="3.6128685181675518E-3"/>
    <x v="0"/>
    <n v="30"/>
    <x v="0"/>
    <x v="0"/>
    <x v="0"/>
    <x v="644"/>
    <x v="644"/>
  </r>
  <r>
    <x v="981"/>
    <s v="BLACK SEA BASS"/>
    <x v="1"/>
    <n v="6"/>
    <n v="11"/>
    <s v="08"/>
    <s v="NC"/>
    <s v="Carteret"/>
    <s v="Charter"/>
    <s v="Federal"/>
    <s v="Offshore"/>
    <n v="0.80409987250000003"/>
    <x v="134"/>
    <n v="0.89216605632092461"/>
    <n v="0.84808989708983296"/>
    <n v="9.8929610303149591"/>
    <n v="12.303149606972433"/>
    <n v="0.7090947076556865"/>
    <n v="5.2126862812809831"/>
    <x v="117"/>
    <n v="0.78345894775337932"/>
    <x v="136"/>
    <n v="0.75051587292480937"/>
    <x v="135"/>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0.78345894775337932"/>
    <n v="0.75051587292480937"/>
    <n v="2"/>
    <n v="2.0880661838209242"/>
    <n v="2.0439900245898328"/>
    <n v="7"/>
    <n v="4.4076159231091636E-2"/>
    <n v="4.3990024589832977E-2"/>
    <n v="6.3225199067932156E-3"/>
    <x v="10"/>
    <n v="60"/>
    <x v="0"/>
    <x v="0"/>
    <x v="0"/>
    <x v="645"/>
    <x v="645"/>
  </r>
  <r>
    <x v="982"/>
    <s v="BLACK SEA BASS"/>
    <x v="1"/>
    <n v="6"/>
    <n v="11"/>
    <s v="10"/>
    <s v="NC"/>
    <s v="Onslow"/>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46"/>
    <x v="646"/>
  </r>
  <r>
    <x v="983"/>
    <s v="BLACK SEA BASS"/>
    <x v="1"/>
    <n v="6"/>
    <n v="11"/>
    <s v="10"/>
    <s v="NC"/>
    <s v="Onslow"/>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6"/>
    <n v="25"/>
    <x v="0"/>
    <x v="0"/>
    <x v="0"/>
    <x v="646"/>
    <x v="646"/>
  </r>
  <r>
    <x v="984"/>
    <s v="BLACK SEA BASS"/>
    <x v="1"/>
    <n v="6"/>
    <n v="11"/>
    <s v="10"/>
    <s v="NC"/>
    <s v="Onslow"/>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3"/>
    <n v="20"/>
    <x v="0"/>
    <x v="0"/>
    <x v="0"/>
    <x v="646"/>
    <x v="646"/>
  </r>
  <r>
    <x v="985"/>
    <s v="BLACK SEA BASS"/>
    <x v="1"/>
    <n v="6"/>
    <n v="11"/>
    <s v="16"/>
    <s v="NC"/>
    <s v="Cartere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212"/>
    <x v="212"/>
  </r>
  <r>
    <x v="986"/>
    <s v="BLACK SEA BASS"/>
    <x v="1"/>
    <n v="6"/>
    <n v="11"/>
    <s v="26"/>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647"/>
    <x v="647"/>
  </r>
  <r>
    <x v="987"/>
    <s v="BLACK SEA BASS"/>
    <x v="1"/>
    <n v="6"/>
    <n v="12"/>
    <s v="13"/>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648"/>
    <x v="648"/>
  </r>
  <r>
    <x v="988"/>
    <s v="BLACK SEA BASS"/>
    <x v="1"/>
    <n v="5"/>
    <n v="10"/>
    <s v="11"/>
    <s v="NC"/>
    <s v="Cartere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649"/>
    <x v="649"/>
  </r>
  <r>
    <x v="989"/>
    <s v="BLACK SEA BASS"/>
    <x v="1"/>
    <n v="5"/>
    <n v="10"/>
    <s v="11"/>
    <s v="NC"/>
    <s v="Carteret"/>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6"/>
    <n v="25"/>
    <x v="0"/>
    <x v="0"/>
    <x v="0"/>
    <x v="650"/>
    <x v="650"/>
  </r>
  <r>
    <x v="990"/>
    <s v="BLACK SEA BASS"/>
    <x v="1"/>
    <n v="5"/>
    <n v="10"/>
    <s v="11"/>
    <s v="NC"/>
    <s v="Carteret"/>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51"/>
    <x v="651"/>
  </r>
  <r>
    <x v="991"/>
    <s v="BLACK SEA BASS"/>
    <x v="1"/>
    <n v="5"/>
    <n v="10"/>
    <s v="11"/>
    <s v="NC"/>
    <s v="Cartere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651"/>
    <x v="651"/>
  </r>
  <r>
    <x v="992"/>
    <s v="BLACK SEA BASS"/>
    <x v="1"/>
    <n v="5"/>
    <n v="10"/>
    <s v="11"/>
    <s v="NC"/>
    <s v="Carteret"/>
    <s v="Private"/>
    <s v="State"/>
    <s v="Inshore"/>
    <n v="29.521003288999999"/>
    <x v="135"/>
    <n v="29.521003288999999"/>
    <n v="29.521003288999999"/>
    <n v="477.76778712598423"/>
    <n v="16.183995592860089"/>
    <n v="68.336805253139516"/>
    <n v="18590.431987208893"/>
    <x v="118"/>
    <n v="68.336805253139516"/>
    <x v="137"/>
    <n v="68.336805253139516"/>
    <x v="136"/>
    <n v="0"/>
    <n v="0"/>
    <n v="0"/>
    <n v="0"/>
    <n v="0.74741255597723821"/>
    <n v="0.94160359434525442"/>
    <n v="1.3432654004296583"/>
    <n v="0"/>
    <n v="0"/>
    <n v="0"/>
    <n v="0"/>
    <n v="0"/>
    <n v="0"/>
    <n v="0"/>
    <n v="68.336805253139516"/>
    <n v="68.336805253139516"/>
    <n v="31"/>
    <n v="31"/>
    <n v="31"/>
    <n v="0"/>
    <n v="0"/>
    <n v="0"/>
    <n v="0"/>
    <x v="2"/>
    <n v="15"/>
    <x v="1"/>
    <x v="1"/>
    <x v="1"/>
    <x v="652"/>
    <x v="652"/>
  </r>
  <r>
    <x v="993"/>
    <s v="BLACK SEA BASS"/>
    <x v="1"/>
    <n v="5"/>
    <n v="10"/>
    <s v="11"/>
    <s v="NC"/>
    <s v="Carteret"/>
    <s v="Private"/>
    <s v="State"/>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1"/>
    <n v="10"/>
    <x v="0"/>
    <x v="0"/>
    <x v="0"/>
    <x v="649"/>
    <x v="649"/>
  </r>
  <r>
    <x v="994"/>
    <s v="BLACK SEA BASS"/>
    <x v="1"/>
    <n v="5"/>
    <n v="10"/>
    <s v="11"/>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649"/>
    <x v="649"/>
  </r>
  <r>
    <x v="995"/>
    <s v="BLACK SEA BASS"/>
    <x v="1"/>
    <n v="5"/>
    <n v="10"/>
    <s v="11"/>
    <s v="NC"/>
    <s v="Cartere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649"/>
    <x v="649"/>
  </r>
  <r>
    <x v="996"/>
    <s v="BLACK SEA BASS"/>
    <x v="0"/>
    <n v="1"/>
    <n v="2"/>
    <s v="19"/>
    <s v="FL"/>
    <s v="Volusia"/>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653"/>
    <x v="653"/>
  </r>
  <r>
    <x v="997"/>
    <s v="BLACK SEA BASS"/>
    <x v="0"/>
    <n v="3"/>
    <n v="5"/>
    <s v="20"/>
    <s v="FL"/>
    <s v="Volusia"/>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654"/>
    <x v="654"/>
  </r>
  <r>
    <x v="998"/>
    <s v="BLACK SEA BASS"/>
    <x v="0"/>
    <n v="4"/>
    <n v="7"/>
    <s v="20"/>
    <s v="FL"/>
    <s v="Volusia"/>
    <s v="Charter"/>
    <s v="Federal"/>
    <s v="Offshore"/>
    <n v="0.96173550789999995"/>
    <x v="136"/>
    <n v="0.98689727470597843"/>
    <n v="0.97430408635423793"/>
    <n v="11.927034842519685"/>
    <n v="12.401574803620377"/>
    <n v="1.1449424828288008"/>
    <n v="123.24797059865428"/>
    <x v="119"/>
    <n v="1.166189408570999"/>
    <x v="138"/>
    <n v="1.1567771014771218"/>
    <x v="137"/>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1.166189408570999"/>
    <n v="1.1567771014771218"/>
    <n v="1"/>
    <n v="1.0251617668059785"/>
    <n v="1.012568578454238"/>
    <n v="2"/>
    <n v="1.2593188351740467E-2"/>
    <n v="1.2568578454237993E-2"/>
    <n v="1.8064342590837759E-3"/>
    <x v="0"/>
    <n v="30"/>
    <x v="0"/>
    <x v="0"/>
    <x v="0"/>
    <x v="655"/>
    <x v="655"/>
  </r>
  <r>
    <x v="999"/>
    <s v="BLACK SEA BASS"/>
    <x v="0"/>
    <n v="4"/>
    <n v="7"/>
    <s v="27"/>
    <s v="FL"/>
    <s v="Volusia"/>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656"/>
    <x v="656"/>
  </r>
  <r>
    <x v="1000"/>
    <s v="BLACK SEA BASS"/>
    <x v="0"/>
    <n v="4"/>
    <n v="7"/>
    <s v="27"/>
    <s v="FL"/>
    <s v="Volusia"/>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56"/>
    <x v="656"/>
  </r>
  <r>
    <x v="1001"/>
    <s v="BLACK SEA BASS"/>
    <x v="0"/>
    <n v="4"/>
    <n v="7"/>
    <s v="27"/>
    <s v="FL"/>
    <s v="Volusia"/>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657"/>
    <x v="657"/>
  </r>
  <r>
    <x v="1002"/>
    <s v="BLACK SEA BASS"/>
    <x v="0"/>
    <n v="4"/>
    <n v="8"/>
    <s v="23"/>
    <s v="FL"/>
    <s v="Volusia"/>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0"/>
    <n v="60"/>
    <x v="0"/>
    <x v="0"/>
    <x v="0"/>
    <x v="658"/>
    <x v="658"/>
  </r>
  <r>
    <x v="1003"/>
    <s v="BLACK SEA BASS"/>
    <x v="0"/>
    <n v="5"/>
    <n v="9"/>
    <s v="02"/>
    <s v="FL"/>
    <s v="Volusia"/>
    <s v="Charter"/>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659"/>
    <x v="659"/>
  </r>
  <r>
    <x v="1004"/>
    <s v="BLACK SEA BASS"/>
    <x v="0"/>
    <n v="5"/>
    <n v="9"/>
    <s v="14"/>
    <s v="FL"/>
    <s v="Volusia"/>
    <s v="Charter"/>
    <s v="Federal"/>
    <s v="Offshore"/>
    <n v="8.2865374037000006"/>
    <x v="137"/>
    <n v="9.343331609551095"/>
    <n v="8.8144176987779961"/>
    <n v="105.99228070078739"/>
    <n v="12.790901137242324"/>
    <n v="7.9164313875032777"/>
    <n v="791.06028828326805"/>
    <x v="120"/>
    <n v="8.8088022686755902"/>
    <x v="139"/>
    <n v="8.4134853707327526"/>
    <x v="138"/>
    <n v="84"/>
    <n v="0.52891391077309957"/>
    <n v="0.52788029507799572"/>
    <n v="7.5870238881518587E-2"/>
    <n v="0.74741255597723821"/>
    <n v="0.94160359434525442"/>
    <n v="1.3432654004296583"/>
    <n v="0.39531689794283925"/>
    <n v="0.49705398322947431"/>
    <n v="0.10191386681187689"/>
    <n v="1.132664444732614"/>
    <n v="0.99428474798419042"/>
    <n v="0.60375053395951428"/>
    <n v="0.59896785004135122"/>
    <n v="8.8088022686755902"/>
    <n v="8.4134853707327526"/>
    <n v="9"/>
    <n v="10.056794205851094"/>
    <n v="9.5278802950779955"/>
    <n v="84"/>
    <n v="0.52891391077309957"/>
    <n v="0.52788029507799572"/>
    <n v="7.5870238881518587E-2"/>
    <x v="14"/>
    <n v="180"/>
    <x v="0"/>
    <x v="0"/>
    <x v="0"/>
    <x v="660"/>
    <x v="660"/>
  </r>
  <r>
    <x v="1005"/>
    <s v="BLACK SEA BASS"/>
    <x v="1"/>
    <n v="2"/>
    <n v="3"/>
    <s v="16"/>
    <s v="FL"/>
    <s v="Brevard"/>
    <s v="Charter"/>
    <s v="Federal"/>
    <s v="Offshore"/>
    <n v="0.64418936390000003"/>
    <x v="138"/>
    <n v="0.65677024730298927"/>
    <n v="0.65047365312711902"/>
    <n v="10.423694037795277"/>
    <n v="16.181102362027492"/>
    <n v="1.3349827778187713"/>
    <n v="211.31796008341419"/>
    <x v="121"/>
    <n v="1.3456062406898703"/>
    <x v="140"/>
    <n v="1.3409000871429317"/>
    <x v="139"/>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3456062406898703"/>
    <n v="1.3409000871429317"/>
    <n v="1"/>
    <n v="1.0125808834029892"/>
    <n v="1.0062842892271191"/>
    <n v="1"/>
    <n v="6.2965941758702333E-3"/>
    <n v="6.2842892271189965E-3"/>
    <n v="9.0321712954188795E-4"/>
    <x v="5"/>
    <n v="40"/>
    <x v="0"/>
    <x v="0"/>
    <x v="0"/>
    <x v="661"/>
    <x v="661"/>
  </r>
  <r>
    <x v="1006"/>
    <s v="BLACK SEA BASS"/>
    <x v="1"/>
    <n v="3"/>
    <n v="5"/>
    <s v="20"/>
    <s v="FL"/>
    <s v="Volusia"/>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62"/>
    <x v="662"/>
  </r>
  <r>
    <x v="1007"/>
    <s v="BLACK SEA BASS"/>
    <x v="1"/>
    <n v="3"/>
    <n v="5"/>
    <s v="23"/>
    <s v="FL"/>
    <s v="Volusia"/>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663"/>
    <x v="663"/>
  </r>
  <r>
    <x v="1008"/>
    <s v="BLACK SEA BASS"/>
    <x v="1"/>
    <n v="3"/>
    <n v="5"/>
    <s v="31"/>
    <s v="FL"/>
    <s v="St Johns"/>
    <s v="Charter"/>
    <s v="Federal"/>
    <s v="Offshore"/>
    <n v="3.5328009381999999"/>
    <x v="139"/>
    <n v="5.4199334486483846"/>
    <n v="4.4754443222678493"/>
    <n v="46.117159606299204"/>
    <n v="13.05399325154063"/>
    <n v="3.5827067188101069"/>
    <n v="740.69516211513701"/>
    <x v="122"/>
    <n v="5.1762261494749522"/>
    <x v="141"/>
    <n v="4.4703031174341685"/>
    <x v="140"/>
    <n v="150"/>
    <n v="0.94448912638053495"/>
    <n v="0.94264338406784953"/>
    <n v="0.1354825694312832"/>
    <n v="0.74741255597723821"/>
    <n v="0.94160359434525442"/>
    <n v="1.3432654004296583"/>
    <n v="0.70592303204078444"/>
    <n v="0.88759639862406126"/>
    <n v="0.1819890478783516"/>
    <n v="2.0226150798796678"/>
    <n v="1.7755084785431974"/>
    <n v="1.0781259534991328"/>
    <n v="1.0695854465024128"/>
    <n v="5.1762261494749522"/>
    <n v="4.4703031174341685"/>
    <n v="7"/>
    <n v="8.8871325104483851"/>
    <n v="7.9426433840678499"/>
    <n v="150"/>
    <n v="0.94448912638053495"/>
    <n v="0.94264338406784953"/>
    <n v="0.1354825694312832"/>
    <x v="16"/>
    <n v="90"/>
    <x v="0"/>
    <x v="0"/>
    <x v="0"/>
    <x v="664"/>
    <x v="664"/>
  </r>
  <r>
    <x v="1009"/>
    <s v="BLACK SEA BASS"/>
    <x v="1"/>
    <n v="3"/>
    <n v="6"/>
    <s v="07"/>
    <s v="FL"/>
    <s v="St Johns"/>
    <s v="Private"/>
    <s v="Inland"/>
    <s v="Inshore"/>
    <n v="1.9865843443"/>
    <x v="140"/>
    <n v="1.9865843443"/>
    <n v="1.9865843443"/>
    <n v="19.748525469685042"/>
    <n v="9.9409448817758115"/>
    <n v="1.2263072599744127"/>
    <n v="795.85403707425814"/>
    <x v="123"/>
    <n v="1.2263072599744127"/>
    <x v="142"/>
    <n v="1.2263072599744127"/>
    <x v="141"/>
    <n v="0"/>
    <n v="0"/>
    <n v="0"/>
    <n v="0"/>
    <n v="0.74741255597723821"/>
    <n v="0.94160359434525442"/>
    <n v="1.3432654004296583"/>
    <n v="0"/>
    <n v="0"/>
    <n v="0"/>
    <n v="0"/>
    <n v="0"/>
    <n v="0"/>
    <n v="0"/>
    <n v="1.2263072599744127"/>
    <n v="1.2263072599744127"/>
    <n v="2"/>
    <n v="2"/>
    <n v="2"/>
    <n v="0"/>
    <n v="0"/>
    <n v="0"/>
    <n v="0"/>
    <x v="1"/>
    <n v="10"/>
    <x v="0"/>
    <x v="0"/>
    <x v="0"/>
    <x v="665"/>
    <x v="665"/>
  </r>
  <r>
    <x v="1010"/>
    <s v="BLACK SEA BASS"/>
    <x v="1"/>
    <n v="3"/>
    <n v="6"/>
    <s v="07"/>
    <s v="FL"/>
    <s v="St Johns"/>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665"/>
    <x v="665"/>
  </r>
  <r>
    <x v="1011"/>
    <s v="BLACK SEA BASS"/>
    <x v="1"/>
    <n v="3"/>
    <n v="6"/>
    <s v="07"/>
    <s v="FL"/>
    <s v="St Johns"/>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665"/>
    <x v="665"/>
  </r>
  <r>
    <x v="1012"/>
    <s v="BLACK SEA BASS"/>
    <x v="1"/>
    <n v="3"/>
    <n v="6"/>
    <s v="07"/>
    <s v="FL"/>
    <s v="St Johns"/>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
    <n v="10"/>
    <x v="0"/>
    <x v="0"/>
    <x v="0"/>
    <x v="666"/>
    <x v="666"/>
  </r>
  <r>
    <x v="1013"/>
    <s v="BLACK SEA BASS"/>
    <x v="1"/>
    <n v="3"/>
    <n v="6"/>
    <s v="07"/>
    <s v="FL"/>
    <s v="St Johns"/>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665"/>
    <x v="665"/>
  </r>
  <r>
    <x v="1014"/>
    <s v="BLACK SEA BASS"/>
    <x v="1"/>
    <n v="3"/>
    <n v="6"/>
    <s v="07"/>
    <s v="FL"/>
    <s v="St Johns"/>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665"/>
    <x v="665"/>
  </r>
  <r>
    <x v="1015"/>
    <s v="BLACK SEA BASS"/>
    <x v="1"/>
    <n v="3"/>
    <n v="6"/>
    <s v="07"/>
    <s v="FL"/>
    <s v="St Johns"/>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8"/>
    <n v="80"/>
    <x v="0"/>
    <x v="0"/>
    <x v="0"/>
    <x v="665"/>
    <x v="665"/>
  </r>
  <r>
    <x v="1016"/>
    <s v="BLACK SEA BASS"/>
    <x v="1"/>
    <n v="3"/>
    <n v="6"/>
    <s v="18"/>
    <s v="FL"/>
    <s v="Flagler"/>
    <s v="Charter"/>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667"/>
    <x v="667"/>
  </r>
  <r>
    <x v="1017"/>
    <s v="BLACK SEA BASS"/>
    <x v="1"/>
    <n v="3"/>
    <n v="6"/>
    <s v="28"/>
    <s v="FL"/>
    <s v="Volusia"/>
    <s v="Private"/>
    <s v="Federal"/>
    <s v="Offshore"/>
    <n v="0.98210338860000002"/>
    <x v="141"/>
    <n v="0.98210338860000002"/>
    <n v="0.98210338860000002"/>
    <n v="14.11290302440945"/>
    <n v="14.370078739395819"/>
    <n v="1.5156171432072367"/>
    <n v="368.66739770277496"/>
    <x v="124"/>
    <n v="1.5156171432072367"/>
    <x v="143"/>
    <n v="1.5156171432072367"/>
    <x v="142"/>
    <n v="0"/>
    <n v="0"/>
    <n v="0"/>
    <n v="0"/>
    <n v="0.74741255597723821"/>
    <n v="0.94160359434525442"/>
    <n v="1.3432654004296583"/>
    <n v="0"/>
    <n v="0"/>
    <n v="0"/>
    <n v="0"/>
    <n v="0"/>
    <n v="0"/>
    <n v="0"/>
    <n v="1.5156171432072367"/>
    <n v="1.5156171432072367"/>
    <n v="1"/>
    <n v="1"/>
    <n v="1"/>
    <n v="0"/>
    <n v="0"/>
    <n v="0"/>
    <n v="0"/>
    <x v="6"/>
    <n v="25"/>
    <x v="0"/>
    <x v="0"/>
    <x v="0"/>
    <x v="668"/>
    <x v="668"/>
  </r>
  <r>
    <x v="1018"/>
    <s v="BLACK SEA BASS"/>
    <x v="1"/>
    <n v="3"/>
    <n v="6"/>
    <s v="29"/>
    <s v="FL"/>
    <s v="Volusia"/>
    <s v="Charter"/>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8"/>
    <n v="80"/>
    <x v="0"/>
    <x v="0"/>
    <x v="0"/>
    <x v="669"/>
    <x v="669"/>
  </r>
  <r>
    <x v="1019"/>
    <s v="BLACK SEA BASS"/>
    <x v="1"/>
    <n v="3"/>
    <n v="6"/>
    <s v="29"/>
    <s v="FL"/>
    <s v="Volusia"/>
    <s v="Charter"/>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9"/>
    <n v="45"/>
    <x v="0"/>
    <x v="0"/>
    <x v="0"/>
    <x v="669"/>
    <x v="669"/>
  </r>
  <r>
    <x v="1020"/>
    <s v="BLACK SEA BASS"/>
    <x v="1"/>
    <n v="3"/>
    <n v="6"/>
    <s v="29"/>
    <s v="FL"/>
    <s v="Volusia"/>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9"/>
    <n v="45"/>
    <x v="0"/>
    <x v="0"/>
    <x v="0"/>
    <x v="670"/>
    <x v="670"/>
  </r>
  <r>
    <x v="1021"/>
    <s v="BLACK SEA BASS"/>
    <x v="1"/>
    <n v="4"/>
    <n v="7"/>
    <s v="15"/>
    <s v="FL"/>
    <s v="Volusia"/>
    <s v="Charter"/>
    <s v="Federal"/>
    <s v="Offshore"/>
    <n v="3"/>
    <x v="142"/>
    <n v="3.0629044170149462"/>
    <n v="3.0314214461355951"/>
    <n v="38.110236220472444"/>
    <n v="12.703412073490815"/>
    <n v="3.3730726114286269"/>
    <n v="993.92858777121842"/>
    <x v="125"/>
    <n v="3.4261899257841217"/>
    <x v="144"/>
    <n v="3.402659158049429"/>
    <x v="143"/>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3.4261899257841217"/>
    <n v="3.402659158049429"/>
    <n v="3"/>
    <n v="3.0629044170149462"/>
    <n v="3.0314214461355951"/>
    <n v="5"/>
    <n v="3.1482970879351167E-2"/>
    <n v="3.1421446135594985E-2"/>
    <n v="4.5160856477094394E-3"/>
    <x v="8"/>
    <n v="80"/>
    <x v="0"/>
    <x v="0"/>
    <x v="0"/>
    <x v="671"/>
    <x v="671"/>
  </r>
  <r>
    <x v="1022"/>
    <s v="BLACK SEA BASS"/>
    <x v="1"/>
    <n v="4"/>
    <n v="7"/>
    <s v="18"/>
    <s v="FL"/>
    <s v="Volusia"/>
    <s v="Private"/>
    <s v="Federal"/>
    <s v="Offshore"/>
    <n v="3.3488616641000002"/>
    <x v="143"/>
    <n v="3.4117660811149464"/>
    <n v="3.3802831102355952"/>
    <n v="57.484397066929134"/>
    <n v="17.165354330149064"/>
    <n v="7.2722315393003631"/>
    <n v="2351.7935709528856"/>
    <x v="126"/>
    <n v="7.325348853655858"/>
    <x v="145"/>
    <n v="7.3018180859211652"/>
    <x v="144"/>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7.325348853655858"/>
    <n v="7.3018180859211652"/>
    <n v="6"/>
    <n v="6.0629044170149466"/>
    <n v="6.0314214461355951"/>
    <n v="5"/>
    <n v="3.1482970879351167E-2"/>
    <n v="3.1421446135594985E-2"/>
    <n v="4.5160856477094394E-3"/>
    <x v="5"/>
    <n v="40"/>
    <x v="0"/>
    <x v="0"/>
    <x v="0"/>
    <x v="672"/>
    <x v="672"/>
  </r>
  <r>
    <x v="1023"/>
    <s v="BLACK SEA BASS"/>
    <x v="1"/>
    <n v="4"/>
    <n v="7"/>
    <s v="18"/>
    <s v="FL"/>
    <s v="Volusia"/>
    <s v="Charter"/>
    <s v="Federal"/>
    <s v="Offshore"/>
    <n v="25"/>
    <x v="144"/>
    <n v="25"/>
    <n v="25"/>
    <n v="347.48031496062993"/>
    <n v="13.899212598425198"/>
    <n v="33.532310078319881"/>
    <n v="1472.6943911884584"/>
    <x v="127"/>
    <n v="33.532310078319881"/>
    <x v="146"/>
    <n v="33.532310078319881"/>
    <x v="145"/>
    <n v="0"/>
    <n v="0"/>
    <n v="0"/>
    <n v="0"/>
    <n v="0.74741255597723821"/>
    <n v="0.94160359434525442"/>
    <n v="1.3432654004296583"/>
    <n v="0"/>
    <n v="0"/>
    <n v="0"/>
    <n v="0"/>
    <n v="0"/>
    <n v="0"/>
    <n v="0"/>
    <n v="33.532310078319881"/>
    <n v="33.532310078319881"/>
    <n v="25"/>
    <n v="25"/>
    <n v="25"/>
    <n v="0"/>
    <n v="0"/>
    <n v="0"/>
    <n v="0"/>
    <x v="13"/>
    <n v="125"/>
    <x v="0"/>
    <x v="0"/>
    <x v="0"/>
    <x v="673"/>
    <x v="673"/>
  </r>
  <r>
    <x v="1024"/>
    <s v="BLACK SEA BASS"/>
    <x v="1"/>
    <n v="4"/>
    <n v="7"/>
    <s v="18"/>
    <s v="FL"/>
    <s v="Volusia"/>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674"/>
    <x v="674"/>
  </r>
  <r>
    <x v="1025"/>
    <s v="BLACK SEA BASS"/>
    <x v="1"/>
    <n v="4"/>
    <n v="7"/>
    <s v="18"/>
    <s v="FL"/>
    <s v="Volusia"/>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8"/>
    <n v="70"/>
    <x v="0"/>
    <x v="0"/>
    <x v="0"/>
    <x v="674"/>
    <x v="674"/>
  </r>
  <r>
    <x v="1026"/>
    <s v="BLACK SEA BASS"/>
    <x v="1"/>
    <n v="4"/>
    <n v="7"/>
    <s v="20"/>
    <s v="FL"/>
    <s v="Volusia"/>
    <s v="Charter"/>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2"/>
    <n v="120"/>
    <x v="0"/>
    <x v="0"/>
    <x v="0"/>
    <x v="675"/>
    <x v="675"/>
  </r>
  <r>
    <x v="1027"/>
    <s v="BLACK SEA BASS"/>
    <x v="1"/>
    <n v="4"/>
    <n v="7"/>
    <s v="20"/>
    <s v="FL"/>
    <s v="Volusia"/>
    <s v="Charter"/>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3"/>
    <n v="125"/>
    <x v="0"/>
    <x v="0"/>
    <x v="0"/>
    <x v="675"/>
    <x v="675"/>
  </r>
  <r>
    <x v="1028"/>
    <s v="BLACK SEA BASS"/>
    <x v="1"/>
    <n v="4"/>
    <n v="8"/>
    <s v="10"/>
    <s v="FL"/>
    <s v="St Johns"/>
    <s v="Private"/>
    <s v="Inland"/>
    <s v="Inshore"/>
    <n v="1.0226969164999999"/>
    <x v="145"/>
    <n v="1.0226969164999999"/>
    <n v="1.0226969164999999"/>
    <n v="9.7639370960629925"/>
    <n v="9.547244094055106"/>
    <n v="0.60875840437968576"/>
    <n v="1008.6525836887677"/>
    <x v="128"/>
    <n v="0.60875840437968576"/>
    <x v="147"/>
    <n v="0.60875840437968576"/>
    <x v="146"/>
    <n v="0"/>
    <n v="0"/>
    <n v="0"/>
    <n v="0"/>
    <n v="0.74741255597723821"/>
    <n v="0.94160359434525442"/>
    <n v="1.3432654004296583"/>
    <n v="0"/>
    <n v="0"/>
    <n v="0"/>
    <n v="0"/>
    <n v="0"/>
    <n v="0"/>
    <n v="0"/>
    <n v="0.60875840437968576"/>
    <n v="0.60875840437968576"/>
    <n v="2"/>
    <n v="2"/>
    <n v="2"/>
    <n v="0"/>
    <n v="0"/>
    <n v="0"/>
    <n v="0"/>
    <x v="1"/>
    <n v="10"/>
    <x v="0"/>
    <x v="0"/>
    <x v="0"/>
    <x v="676"/>
    <x v="676"/>
  </r>
  <r>
    <x v="1029"/>
    <s v="BLACK SEA BASS"/>
    <x v="1"/>
    <n v="4"/>
    <n v="8"/>
    <s v="10"/>
    <s v="FL"/>
    <s v="St Johns"/>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9"/>
    <n v="45"/>
    <x v="0"/>
    <x v="0"/>
    <x v="0"/>
    <x v="677"/>
    <x v="677"/>
  </r>
  <r>
    <x v="1030"/>
    <s v="BLACK SEA BASS"/>
    <x v="1"/>
    <n v="4"/>
    <n v="8"/>
    <s v="10"/>
    <s v="FL"/>
    <s v="St Johns"/>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77"/>
    <x v="677"/>
  </r>
  <r>
    <x v="1031"/>
    <s v="BLACK SEA BASS"/>
    <x v="1"/>
    <n v="4"/>
    <n v="8"/>
    <s v="11"/>
    <s v="FL"/>
    <s v="Volusia"/>
    <s v="Charter"/>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13"/>
    <n v="125"/>
    <x v="0"/>
    <x v="0"/>
    <x v="0"/>
    <x v="678"/>
    <x v="678"/>
  </r>
  <r>
    <x v="1032"/>
    <s v="BLACK SEA BASS"/>
    <x v="1"/>
    <n v="4"/>
    <n v="8"/>
    <s v="23"/>
    <s v="FL"/>
    <s v="Volusia"/>
    <s v="Shor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679"/>
    <x v="679"/>
  </r>
  <r>
    <x v="1033"/>
    <s v="BLACK SEA BASS"/>
    <x v="1"/>
    <n v="4"/>
    <n v="8"/>
    <s v="23"/>
    <s v="FL"/>
    <s v="Volusia"/>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679"/>
    <x v="679"/>
  </r>
  <r>
    <x v="1034"/>
    <s v="BLACK SEA BASS"/>
    <x v="1"/>
    <n v="4"/>
    <n v="8"/>
    <s v="23"/>
    <s v="FL"/>
    <s v="Volusia"/>
    <s v="Shor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679"/>
    <x v="679"/>
  </r>
  <r>
    <x v="1035"/>
    <s v="BLACK SEA BASS"/>
    <x v="1"/>
    <n v="4"/>
    <n v="8"/>
    <s v="23"/>
    <s v="FL"/>
    <s v="Volusia"/>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679"/>
    <x v="679"/>
  </r>
  <r>
    <x v="1036"/>
    <s v="BLACK SEA BASS"/>
    <x v="1"/>
    <n v="5"/>
    <n v="9"/>
    <s v="19"/>
    <s v="FL"/>
    <s v="St Johns"/>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680"/>
    <x v="680"/>
  </r>
  <r>
    <x v="1037"/>
    <s v="BLACK SEA BASS"/>
    <x v="1"/>
    <n v="5"/>
    <n v="9"/>
    <s v="19"/>
    <s v="FL"/>
    <s v="St Johns"/>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80"/>
    <x v="680"/>
  </r>
  <r>
    <x v="1038"/>
    <s v="BLACK SEA BASS"/>
    <x v="1"/>
    <n v="5"/>
    <n v="9"/>
    <s v="19"/>
    <s v="FL"/>
    <s v="St Johns"/>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80"/>
    <x v="680"/>
  </r>
  <r>
    <x v="1039"/>
    <s v="BLACK SEA BASS"/>
    <x v="1"/>
    <n v="5"/>
    <n v="9"/>
    <s v="19"/>
    <s v="FL"/>
    <s v="St Johns"/>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80"/>
    <x v="680"/>
  </r>
  <r>
    <x v="1040"/>
    <s v="BLACK SEA BASS"/>
    <x v="1"/>
    <n v="5"/>
    <n v="10"/>
    <s v="07"/>
    <s v="FL"/>
    <s v="Volusia"/>
    <s v="Charter"/>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0"/>
    <n v="60"/>
    <x v="0"/>
    <x v="0"/>
    <x v="0"/>
    <x v="681"/>
    <x v="681"/>
  </r>
  <r>
    <x v="1041"/>
    <s v="BLACK SEA BASS"/>
    <x v="1"/>
    <n v="6"/>
    <n v="11"/>
    <s v="28"/>
    <s v="FL"/>
    <s v="Volusia"/>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82"/>
    <x v="682"/>
  </r>
  <r>
    <x v="1042"/>
    <s v="BLACK SEA BASS"/>
    <x v="1"/>
    <n v="6"/>
    <n v="12"/>
    <s v="13"/>
    <s v="FL"/>
    <s v="Nassau"/>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83"/>
    <x v="683"/>
  </r>
  <r>
    <x v="1043"/>
    <s v="BLACK SEA BASS"/>
    <x v="1"/>
    <n v="6"/>
    <n v="12"/>
    <s v="13"/>
    <s v="FL"/>
    <s v="Nassau"/>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83"/>
    <x v="683"/>
  </r>
  <r>
    <x v="1044"/>
    <s v="BLACK SEA BASS"/>
    <x v="1"/>
    <n v="6"/>
    <n v="12"/>
    <s v="13"/>
    <s v="FL"/>
    <s v="Nassau"/>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683"/>
    <x v="683"/>
  </r>
  <r>
    <x v="1045"/>
    <s v="BLACK SEA BASS"/>
    <x v="1"/>
    <n v="6"/>
    <n v="12"/>
    <s v="13"/>
    <s v="FL"/>
    <s v="Nassau"/>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83"/>
    <x v="683"/>
  </r>
  <r>
    <x v="1046"/>
    <s v="BLACK SEA BASS"/>
    <x v="1"/>
    <n v="6"/>
    <n v="12"/>
    <s v="13"/>
    <s v="FL"/>
    <s v="Nassau"/>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83"/>
    <x v="683"/>
  </r>
  <r>
    <x v="1047"/>
    <s v="BLACK SEA BASS"/>
    <x v="1"/>
    <n v="6"/>
    <n v="12"/>
    <s v="20"/>
    <s v="FL"/>
    <s v="St Johns"/>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684"/>
    <x v="684"/>
  </r>
  <r>
    <x v="1048"/>
    <s v="BLACK SEA BASS"/>
    <x v="1"/>
    <n v="6"/>
    <n v="12"/>
    <s v="20"/>
    <s v="FL"/>
    <s v="St Johns"/>
    <s v="Private"/>
    <s v="Federal"/>
    <s v="Off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684"/>
    <x v="684"/>
  </r>
  <r>
    <x v="1049"/>
    <s v="BLACK SEA BASS"/>
    <x v="1"/>
    <n v="6"/>
    <n v="12"/>
    <s v="20"/>
    <s v="FL"/>
    <s v="St Johns"/>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684"/>
    <x v="684"/>
  </r>
  <r>
    <x v="1050"/>
    <s v="BLACK SEA BASS"/>
    <x v="1"/>
    <n v="6"/>
    <n v="12"/>
    <s v="20"/>
    <s v="FL"/>
    <s v="St Johns"/>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684"/>
    <x v="684"/>
  </r>
  <r>
    <x v="1051"/>
    <s v="BLACK SEA BASS"/>
    <x v="1"/>
    <n v="6"/>
    <n v="12"/>
    <s v="20"/>
    <s v="FL"/>
    <s v="St Johns"/>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8"/>
    <n v="80"/>
    <x v="0"/>
    <x v="0"/>
    <x v="0"/>
    <x v="684"/>
    <x v="684"/>
  </r>
  <r>
    <x v="1052"/>
    <s v="BLACK SEA BASS"/>
    <x v="1"/>
    <n v="6"/>
    <n v="12"/>
    <s v="20"/>
    <s v="FL"/>
    <s v="St Johns"/>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684"/>
    <x v="684"/>
  </r>
  <r>
    <x v="1053"/>
    <s v="BLACK SEA BASS"/>
    <x v="1"/>
    <n v="6"/>
    <n v="12"/>
    <s v="20"/>
    <s v="FL"/>
    <s v="St Johns"/>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684"/>
    <x v="684"/>
  </r>
  <r>
    <x v="1054"/>
    <s v="BLACK SEA BASS"/>
    <x v="1"/>
    <n v="6"/>
    <n v="12"/>
    <s v="21"/>
    <s v="FL"/>
    <s v="St Johns"/>
    <s v="Charter"/>
    <s v="Federal"/>
    <s v="Offshore"/>
    <n v="1"/>
    <x v="146"/>
    <n v="1"/>
    <n v="1"/>
    <n v="14.173228346456693"/>
    <n v="14.173228346456693"/>
    <n v="1.1023113109243878"/>
    <n v="21.211610660470321"/>
    <x v="94"/>
    <n v="1.1023113109243878"/>
    <x v="110"/>
    <n v="1.1023113109243878"/>
    <x v="109"/>
    <n v="0"/>
    <n v="0"/>
    <n v="0"/>
    <n v="0"/>
    <n v="0.74741255597723821"/>
    <n v="0.94160359434525442"/>
    <n v="1.3432654004296583"/>
    <n v="0"/>
    <n v="0"/>
    <n v="0"/>
    <n v="0"/>
    <n v="0"/>
    <n v="0"/>
    <n v="0"/>
    <n v="1.1023113109243878"/>
    <n v="1.1023113109243878"/>
    <n v="1"/>
    <n v="1"/>
    <n v="1"/>
    <n v="0"/>
    <n v="0"/>
    <n v="0"/>
    <n v="0"/>
    <x v="2"/>
    <n v="15"/>
    <x v="0"/>
    <x v="0"/>
    <x v="0"/>
    <x v="685"/>
    <x v="685"/>
  </r>
  <r>
    <x v="1055"/>
    <s v="BLACK SEA BASS"/>
    <x v="0"/>
    <n v="1"/>
    <n v="1"/>
    <s v="05"/>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686"/>
    <x v="686"/>
  </r>
  <r>
    <x v="1056"/>
    <s v="BLACK SEA BASS"/>
    <x v="0"/>
    <n v="1"/>
    <n v="1"/>
    <s v="07"/>
    <s v="FL"/>
    <s v="Duval"/>
    <s v="Private"/>
    <s v="Inland"/>
    <s v="Inshore"/>
    <n v="3"/>
    <x v="147"/>
    <n v="3"/>
    <n v="3"/>
    <n v="39.527559055118111"/>
    <n v="13.175853018372704"/>
    <n v="3.6596735522689676"/>
    <n v="2021.5223397011725"/>
    <x v="129"/>
    <n v="3.6596735522689676"/>
    <x v="148"/>
    <n v="3.6596735522689676"/>
    <x v="147"/>
    <n v="0"/>
    <n v="0"/>
    <n v="0"/>
    <n v="0"/>
    <n v="0.74741255597723821"/>
    <n v="0.94160359434525442"/>
    <n v="1.3432654004296583"/>
    <n v="0"/>
    <n v="0"/>
    <n v="0"/>
    <n v="0"/>
    <n v="0"/>
    <n v="0"/>
    <n v="0"/>
    <n v="3.6596735522689676"/>
    <n v="3.6596735522689676"/>
    <n v="3"/>
    <n v="3"/>
    <n v="3"/>
    <n v="0"/>
    <n v="0"/>
    <n v="0"/>
    <n v="0"/>
    <x v="2"/>
    <n v="15"/>
    <x v="0"/>
    <x v="0"/>
    <x v="0"/>
    <x v="687"/>
    <x v="687"/>
  </r>
  <r>
    <x v="1057"/>
    <s v="BLACK SEA BASS"/>
    <x v="0"/>
    <n v="1"/>
    <n v="1"/>
    <s v="07"/>
    <s v="FL"/>
    <s v="Duval"/>
    <s v="Private"/>
    <s v="Inland"/>
    <s v="Inshore"/>
    <n v="0"/>
    <x v="0"/>
    <n v="0.16355148423885998"/>
    <n v="8.1695759952546951E-2"/>
    <n v="0"/>
    <n v="0"/>
    <n v="0"/>
    <n v="0"/>
    <x v="0"/>
    <n v="0.13810501732428662"/>
    <x v="0"/>
    <n v="7.6925021214085301E-2"/>
    <x v="0"/>
    <n v="13"/>
    <n v="8.1855724286313034E-2"/>
    <n v="8.1695759952546951E-2"/>
    <n v="1.1741822684044544E-2"/>
    <n v="0.74741255597723821"/>
    <n v="0.94160359434525442"/>
    <n v="1.3432654004296583"/>
    <n v="6.1179996110201321E-2"/>
    <n v="7.6925021214085301E-2"/>
    <n v="1.5772384149457138E-2"/>
    <n v="0.17529330692290454"/>
    <n v="0.15387740147374376"/>
    <n v="9.3437582636591493E-2"/>
    <n v="9.2697405363542443E-2"/>
    <n v="0.13810501732428662"/>
    <n v="7.6925021214085301E-2"/>
    <n v="0"/>
    <n v="0.16355148423885998"/>
    <n v="8.1695759952546951E-2"/>
    <n v="13"/>
    <n v="8.1855724286313034E-2"/>
    <n v="8.1695759952546951E-2"/>
    <n v="1.1741822684044544E-2"/>
    <x v="3"/>
    <n v="20"/>
    <x v="0"/>
    <x v="0"/>
    <x v="0"/>
    <x v="687"/>
    <x v="687"/>
  </r>
  <r>
    <x v="1058"/>
    <s v="BLACK SEA BASS"/>
    <x v="0"/>
    <n v="1"/>
    <n v="1"/>
    <s v="20"/>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688"/>
    <x v="688"/>
  </r>
  <r>
    <x v="1059"/>
    <s v="BLACK SEA BASS"/>
    <x v="0"/>
    <n v="1"/>
    <n v="1"/>
    <s v="27"/>
    <s v="FL"/>
    <s v="Nassau"/>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0"/>
    <n v="30"/>
    <x v="0"/>
    <x v="0"/>
    <x v="0"/>
    <x v="689"/>
    <x v="689"/>
  </r>
  <r>
    <x v="1060"/>
    <s v="BLACK SEA BASS"/>
    <x v="0"/>
    <n v="1"/>
    <n v="2"/>
    <s v="02"/>
    <s v="FL"/>
    <s v="Nassau"/>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0"/>
    <n v="30"/>
    <x v="0"/>
    <x v="0"/>
    <x v="0"/>
    <x v="690"/>
    <x v="690"/>
  </r>
  <r>
    <x v="1061"/>
    <s v="BLACK SEA BASS"/>
    <x v="0"/>
    <n v="1"/>
    <n v="2"/>
    <s v="18"/>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691"/>
    <x v="691"/>
  </r>
  <r>
    <x v="1062"/>
    <s v="BLACK SEA BASS"/>
    <x v="0"/>
    <n v="1"/>
    <n v="2"/>
    <s v="24"/>
    <s v="FL"/>
    <s v="Duval"/>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4"/>
    <n v="75"/>
    <x v="0"/>
    <x v="0"/>
    <x v="0"/>
    <x v="692"/>
    <x v="692"/>
  </r>
  <r>
    <x v="1063"/>
    <s v="BLACK SEA BASS"/>
    <x v="0"/>
    <n v="1"/>
    <n v="2"/>
    <s v="24"/>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693"/>
    <x v="693"/>
  </r>
  <r>
    <x v="1064"/>
    <s v="BLACK SEA BASS"/>
    <x v="0"/>
    <n v="1"/>
    <n v="2"/>
    <s v="24"/>
    <s v="FL"/>
    <s v="Duval"/>
    <s v="Private"/>
    <s v="Inland"/>
    <s v="Inshore"/>
    <n v="1"/>
    <x v="148"/>
    <n v="1.0629044170149462"/>
    <n v="1.0314214461355951"/>
    <n v="10.314960629921259"/>
    <n v="10.314960629921259"/>
    <n v="0.52910942924370619"/>
    <n v="142.56438396792257"/>
    <x v="130"/>
    <n v="0.58222674359920101"/>
    <x v="149"/>
    <n v="0.55869597586450825"/>
    <x v="148"/>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0.58222674359920101"/>
    <n v="0.55869597586450825"/>
    <n v="1"/>
    <n v="1.0629044170149462"/>
    <n v="1.0314214461355951"/>
    <n v="5"/>
    <n v="3.1482970879351167E-2"/>
    <n v="3.1421446135594985E-2"/>
    <n v="4.5160856477094394E-3"/>
    <x v="0"/>
    <n v="30"/>
    <x v="0"/>
    <x v="0"/>
    <x v="0"/>
    <x v="694"/>
    <x v="694"/>
  </r>
  <r>
    <x v="1065"/>
    <s v="BLACK SEA BASS"/>
    <x v="0"/>
    <n v="1"/>
    <n v="2"/>
    <s v="27"/>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695"/>
    <x v="695"/>
  </r>
  <r>
    <x v="1066"/>
    <s v="BLACK SEA BASS"/>
    <x v="0"/>
    <n v="2"/>
    <n v="4"/>
    <s v="07"/>
    <s v="FL"/>
    <s v="Duval"/>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696"/>
    <x v="696"/>
  </r>
  <r>
    <x v="1067"/>
    <s v="BLACK SEA BASS"/>
    <x v="0"/>
    <n v="2"/>
    <n v="4"/>
    <s v="07"/>
    <s v="FL"/>
    <s v="Duval"/>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10"/>
    <n v="60"/>
    <x v="0"/>
    <x v="0"/>
    <x v="0"/>
    <x v="697"/>
    <x v="697"/>
  </r>
  <r>
    <x v="1068"/>
    <s v="BLACK SEA BASS"/>
    <x v="0"/>
    <n v="2"/>
    <n v="4"/>
    <s v="14"/>
    <s v="FL"/>
    <s v="Duval"/>
    <s v="Private"/>
    <s v="State"/>
    <s v="Inshore"/>
    <n v="0"/>
    <x v="0"/>
    <n v="0.30194120167174154"/>
    <n v="0.15082294145085592"/>
    <n v="0"/>
    <n v="0"/>
    <n v="0"/>
    <n v="0"/>
    <x v="0"/>
    <n v="0.2549631089063753"/>
    <x v="1"/>
    <n v="0.1420154237798498"/>
    <x v="0"/>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0.2549631089063753"/>
    <n v="0.1420154237798498"/>
    <n v="0"/>
    <n v="0.30194120167174154"/>
    <n v="0.15082294145085592"/>
    <n v="24"/>
    <n v="0.15111826022088559"/>
    <n v="0.15082294145085592"/>
    <n v="2.167721110900531E-2"/>
    <x v="3"/>
    <n v="20"/>
    <x v="0"/>
    <x v="0"/>
    <x v="0"/>
    <x v="698"/>
    <x v="698"/>
  </r>
  <r>
    <x v="1069"/>
    <s v="BLACK SEA BASS"/>
    <x v="0"/>
    <n v="3"/>
    <n v="5"/>
    <s v="07"/>
    <s v="FL"/>
    <s v="Duval"/>
    <s v="Private"/>
    <s v="Federal"/>
    <s v="Offshore"/>
    <n v="0"/>
    <x v="0"/>
    <n v="0.75485300417935375"/>
    <n v="0.37705735362713977"/>
    <n v="0"/>
    <n v="0"/>
    <n v="0"/>
    <n v="0"/>
    <x v="0"/>
    <n v="0.63740777226593825"/>
    <x v="0"/>
    <n v="0.35503855944962448"/>
    <x v="0"/>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0.63740777226593825"/>
    <n v="0.35503855944962448"/>
    <n v="0"/>
    <n v="0.75485300417935375"/>
    <n v="0.37705735362713977"/>
    <n v="60"/>
    <n v="0.37779565055221398"/>
    <n v="0.37705735362713977"/>
    <n v="5.419302777251328E-2"/>
    <x v="9"/>
    <n v="45"/>
    <x v="0"/>
    <x v="0"/>
    <x v="0"/>
    <x v="699"/>
    <x v="699"/>
  </r>
  <r>
    <x v="1070"/>
    <s v="BLACK SEA BASS"/>
    <x v="0"/>
    <n v="3"/>
    <n v="5"/>
    <s v="07"/>
    <s v="FL"/>
    <s v="Duval"/>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699"/>
    <x v="699"/>
  </r>
  <r>
    <x v="1071"/>
    <s v="BLACK SEA BASS"/>
    <x v="0"/>
    <n v="3"/>
    <n v="5"/>
    <s v="07"/>
    <s v="FL"/>
    <s v="Duval"/>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9"/>
    <n v="45"/>
    <x v="0"/>
    <x v="0"/>
    <x v="0"/>
    <x v="699"/>
    <x v="699"/>
  </r>
  <r>
    <x v="1072"/>
    <s v="BLACK SEA BASS"/>
    <x v="0"/>
    <n v="3"/>
    <n v="5"/>
    <s v="09"/>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700"/>
    <x v="700"/>
  </r>
  <r>
    <x v="1073"/>
    <s v="BLACK SEA BASS"/>
    <x v="0"/>
    <n v="3"/>
    <n v="5"/>
    <s v="11"/>
    <s v="FL"/>
    <s v="Duval"/>
    <s v="Private"/>
    <s v="Federal"/>
    <s v="Offshore"/>
    <n v="1"/>
    <x v="149"/>
    <n v="1.0251617668059785"/>
    <n v="1.012568578454238"/>
    <n v="14.448818897637794"/>
    <n v="14.448818897637794"/>
    <n v="1.190496215798339"/>
    <n v="1184.846746232967"/>
    <x v="131"/>
    <n v="1.2117431415405371"/>
    <x v="150"/>
    <n v="1.2023308344466599"/>
    <x v="149"/>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1.2117431415405371"/>
    <n v="1.2023308344466599"/>
    <n v="1"/>
    <n v="1.0251617668059785"/>
    <n v="1.012568578454238"/>
    <n v="2"/>
    <n v="1.2593188351740467E-2"/>
    <n v="1.2568578454237993E-2"/>
    <n v="1.8064342590837759E-3"/>
    <x v="3"/>
    <n v="20"/>
    <x v="0"/>
    <x v="0"/>
    <x v="0"/>
    <x v="701"/>
    <x v="701"/>
  </r>
  <r>
    <x v="1074"/>
    <s v="BLACK SEA BASS"/>
    <x v="0"/>
    <n v="3"/>
    <n v="5"/>
    <s v="11"/>
    <s v="FL"/>
    <s v="Duval"/>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702"/>
    <x v="702"/>
  </r>
  <r>
    <x v="1075"/>
    <s v="BLACK SEA BASS"/>
    <x v="0"/>
    <n v="3"/>
    <n v="5"/>
    <s v="11"/>
    <s v="FL"/>
    <s v="Duval"/>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0"/>
    <n v="30"/>
    <x v="0"/>
    <x v="0"/>
    <x v="0"/>
    <x v="703"/>
    <x v="703"/>
  </r>
  <r>
    <x v="1076"/>
    <s v="BLACK SEA BASS"/>
    <x v="0"/>
    <n v="3"/>
    <n v="5"/>
    <s v="11"/>
    <s v="FL"/>
    <s v="Duval"/>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702"/>
    <x v="702"/>
  </r>
  <r>
    <x v="1077"/>
    <s v="BLACK SEA BASS"/>
    <x v="0"/>
    <n v="3"/>
    <n v="5"/>
    <s v="11"/>
    <s v="FL"/>
    <s v="Duval"/>
    <s v="Private"/>
    <s v="Federal"/>
    <s v="Off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9"/>
    <n v="45"/>
    <x v="0"/>
    <x v="0"/>
    <x v="0"/>
    <x v="702"/>
    <x v="702"/>
  </r>
  <r>
    <x v="1078"/>
    <s v="BLACK SEA BASS"/>
    <x v="0"/>
    <n v="3"/>
    <n v="5"/>
    <s v="30"/>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704"/>
    <x v="704"/>
  </r>
  <r>
    <x v="1079"/>
    <s v="BLACK SEA BASS"/>
    <x v="0"/>
    <n v="3"/>
    <n v="6"/>
    <s v="17"/>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705"/>
    <x v="705"/>
  </r>
  <r>
    <x v="1080"/>
    <s v="BLACK SEA BASS"/>
    <x v="0"/>
    <n v="3"/>
    <n v="6"/>
    <s v="17"/>
    <s v="FL"/>
    <s v="Duval"/>
    <s v="Private"/>
    <s v="Federal"/>
    <s v="Offshore"/>
    <n v="10"/>
    <x v="150"/>
    <n v="10.377426502089678"/>
    <n v="10.18852867681357"/>
    <n v="143.34645669291339"/>
    <n v="14.334645669291339"/>
    <n v="15.211896090756554"/>
    <n v="3217.0205228341915"/>
    <x v="132"/>
    <n v="15.530599976889523"/>
    <x v="151"/>
    <n v="15.389415370481366"/>
    <x v="15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15.530599976889523"/>
    <n v="15.389415370481366"/>
    <n v="10"/>
    <n v="10.377426502089678"/>
    <n v="10.18852867681357"/>
    <n v="30"/>
    <n v="0.18889782527610699"/>
    <n v="0.18852867681356988"/>
    <n v="2.709651388625664E-2"/>
    <x v="3"/>
    <n v="20"/>
    <x v="0"/>
    <x v="0"/>
    <x v="0"/>
    <x v="706"/>
    <x v="706"/>
  </r>
  <r>
    <x v="1081"/>
    <s v="BLACK SEA BASS"/>
    <x v="0"/>
    <n v="3"/>
    <n v="6"/>
    <s v="17"/>
    <s v="FL"/>
    <s v="Duval"/>
    <s v="Private"/>
    <s v="Federal"/>
    <s v="Offshore"/>
    <n v="1"/>
    <x v="151"/>
    <n v="1.0629044170149462"/>
    <n v="1.0314214461355951"/>
    <n v="13.149606299212598"/>
    <n v="13.149606299212598"/>
    <n v="1.1464037633613633"/>
    <n v="296.9239133868146"/>
    <x v="133"/>
    <n v="1.1995210777168581"/>
    <x v="152"/>
    <n v="1.1759903099821654"/>
    <x v="151"/>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1.1995210777168581"/>
    <n v="1.1759903099821654"/>
    <n v="1"/>
    <n v="1.0629044170149462"/>
    <n v="1.0314214461355951"/>
    <n v="5"/>
    <n v="3.1482970879351167E-2"/>
    <n v="3.1421446135594985E-2"/>
    <n v="4.5160856477094394E-3"/>
    <x v="2"/>
    <n v="15"/>
    <x v="0"/>
    <x v="0"/>
    <x v="0"/>
    <x v="705"/>
    <x v="705"/>
  </r>
  <r>
    <x v="1082"/>
    <s v="BLACK SEA BASS"/>
    <x v="0"/>
    <n v="3"/>
    <n v="6"/>
    <s v="17"/>
    <s v="FL"/>
    <s v="Duval"/>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707"/>
    <x v="707"/>
  </r>
  <r>
    <x v="1083"/>
    <s v="BLACK SEA BASS"/>
    <x v="0"/>
    <n v="3"/>
    <n v="6"/>
    <s v="17"/>
    <s v="FL"/>
    <s v="Duval"/>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
    <n v="10"/>
    <x v="0"/>
    <x v="0"/>
    <x v="0"/>
    <x v="707"/>
    <x v="707"/>
  </r>
  <r>
    <x v="1084"/>
    <s v="BLACK SEA BASS"/>
    <x v="0"/>
    <n v="3"/>
    <n v="6"/>
    <s v="24"/>
    <s v="FL"/>
    <s v="Duval"/>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11"/>
    <n v="100"/>
    <x v="0"/>
    <x v="0"/>
    <x v="0"/>
    <x v="708"/>
    <x v="708"/>
  </r>
  <r>
    <x v="1085"/>
    <s v="BLACK SEA BASS"/>
    <x v="0"/>
    <n v="4"/>
    <n v="7"/>
    <s v="07"/>
    <s v="FL"/>
    <s v="Duval"/>
    <s v="Private"/>
    <s v="Inland"/>
    <s v="Inshore"/>
    <n v="3"/>
    <x v="152"/>
    <n v="3"/>
    <n v="3"/>
    <n v="39.763779527559052"/>
    <n v="13.254593175853017"/>
    <n v="3.4833037425210658"/>
    <n v="797.77516863478104"/>
    <x v="134"/>
    <n v="3.4833037425210658"/>
    <x v="153"/>
    <n v="3.4833037425210658"/>
    <x v="152"/>
    <n v="0"/>
    <n v="0"/>
    <n v="0"/>
    <n v="0"/>
    <n v="0.74741255597723821"/>
    <n v="0.94160359434525442"/>
    <n v="1.3432654004296583"/>
    <n v="0"/>
    <n v="0"/>
    <n v="0"/>
    <n v="0"/>
    <n v="0"/>
    <n v="0"/>
    <n v="0"/>
    <n v="3.4833037425210658"/>
    <n v="3.4833037425210658"/>
    <n v="3"/>
    <n v="3"/>
    <n v="3"/>
    <n v="0"/>
    <n v="0"/>
    <n v="0"/>
    <n v="0"/>
    <x v="2"/>
    <n v="15"/>
    <x v="0"/>
    <x v="0"/>
    <x v="0"/>
    <x v="709"/>
    <x v="709"/>
  </r>
  <r>
    <x v="1086"/>
    <s v="BLACK SEA BASS"/>
    <x v="0"/>
    <n v="4"/>
    <n v="7"/>
    <s v="12"/>
    <s v="FL"/>
    <s v="Duval"/>
    <s v="Private"/>
    <s v="State"/>
    <s v="Inshore"/>
    <n v="1"/>
    <x v="153"/>
    <n v="1.3019412016717415"/>
    <n v="1.150822941450856"/>
    <n v="12.598425196850394"/>
    <n v="12.598425196850394"/>
    <n v="1.0582188584874124"/>
    <n v="1151.9935565053706"/>
    <x v="135"/>
    <n v="1.3131819673937877"/>
    <x v="154"/>
    <n v="1.2002342822672623"/>
    <x v="153"/>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1.3131819673937877"/>
    <n v="1.2002342822672623"/>
    <n v="1"/>
    <n v="1.3019412016717415"/>
    <n v="1.150822941450856"/>
    <n v="24"/>
    <n v="0.15111826022088559"/>
    <n v="0.15082294145085592"/>
    <n v="2.167721110900531E-2"/>
    <x v="3"/>
    <n v="20"/>
    <x v="0"/>
    <x v="0"/>
    <x v="0"/>
    <x v="710"/>
    <x v="710"/>
  </r>
  <r>
    <x v="1087"/>
    <s v="BLACK SEA BASS"/>
    <x v="0"/>
    <n v="4"/>
    <n v="7"/>
    <s v="28"/>
    <s v="FL"/>
    <s v="Duval"/>
    <s v="Private"/>
    <s v="Federal"/>
    <s v="Offshore"/>
    <n v="2"/>
    <x v="154"/>
    <n v="2.0125808834029892"/>
    <n v="2.0062842892271191"/>
    <n v="27.677165354330707"/>
    <n v="13.838582677165354"/>
    <n v="2.4691773364706289"/>
    <n v="529.46305063464797"/>
    <x v="136"/>
    <n v="2.4798007993417275"/>
    <x v="155"/>
    <n v="2.4750946457947891"/>
    <x v="154"/>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2.4798007993417275"/>
    <n v="2.4750946457947891"/>
    <n v="2"/>
    <n v="2.0125808834029892"/>
    <n v="2.0062842892271191"/>
    <n v="1"/>
    <n v="6.2965941758702333E-3"/>
    <n v="6.2842892271189965E-3"/>
    <n v="9.0321712954188795E-4"/>
    <x v="2"/>
    <n v="15"/>
    <x v="0"/>
    <x v="0"/>
    <x v="0"/>
    <x v="711"/>
    <x v="711"/>
  </r>
  <r>
    <x v="1088"/>
    <s v="BLACK SEA BASS"/>
    <x v="0"/>
    <n v="4"/>
    <n v="7"/>
    <s v="28"/>
    <s v="FL"/>
    <s v="Duval"/>
    <s v="Private"/>
    <s v="Federal"/>
    <s v="Offshore"/>
    <n v="1"/>
    <x v="155"/>
    <n v="1.1132279506269032"/>
    <n v="1.056558603044071"/>
    <n v="13.58267716535433"/>
    <n v="13.58267716535433"/>
    <n v="1.0582188584874124"/>
    <n v="249.19796301511863"/>
    <x v="135"/>
    <n v="1.1538300243273032"/>
    <x v="156"/>
    <n v="1.1114746424048561"/>
    <x v="155"/>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1.1538300243273032"/>
    <n v="1.1114746424048561"/>
    <n v="1"/>
    <n v="1.1132279506269032"/>
    <n v="1.056558603044071"/>
    <n v="9"/>
    <n v="5.6669347582832097E-2"/>
    <n v="5.6558603044070968E-2"/>
    <n v="8.1289541658769917E-3"/>
    <x v="10"/>
    <n v="60"/>
    <x v="0"/>
    <x v="0"/>
    <x v="0"/>
    <x v="712"/>
    <x v="712"/>
  </r>
  <r>
    <x v="1089"/>
    <s v="BLACK SEA BASS"/>
    <x v="0"/>
    <n v="4"/>
    <n v="7"/>
    <s v="28"/>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711"/>
    <x v="711"/>
  </r>
  <r>
    <x v="1090"/>
    <s v="BLACK SEA BASS"/>
    <x v="0"/>
    <n v="4"/>
    <n v="7"/>
    <s v="28"/>
    <s v="FL"/>
    <s v="Duval"/>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711"/>
    <x v="711"/>
  </r>
  <r>
    <x v="1091"/>
    <s v="BLACK SEA BASS"/>
    <x v="0"/>
    <n v="4"/>
    <n v="8"/>
    <s v="10"/>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13"/>
    <x v="713"/>
  </r>
  <r>
    <x v="1092"/>
    <s v="BLACK SEA BASS"/>
    <x v="0"/>
    <n v="4"/>
    <n v="8"/>
    <s v="10"/>
    <s v="FL"/>
    <s v="Duval"/>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714"/>
    <x v="714"/>
  </r>
  <r>
    <x v="1093"/>
    <s v="BLACK SEA BASS"/>
    <x v="0"/>
    <n v="4"/>
    <n v="8"/>
    <s v="10"/>
    <s v="FL"/>
    <s v="Duval"/>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0"/>
    <n v="60"/>
    <x v="0"/>
    <x v="0"/>
    <x v="0"/>
    <x v="714"/>
    <x v="714"/>
  </r>
  <r>
    <x v="1094"/>
    <s v="BLACK SEA BASS"/>
    <x v="0"/>
    <n v="4"/>
    <n v="8"/>
    <s v="10"/>
    <s v="FL"/>
    <s v="Duval"/>
    <s v="Private"/>
    <s v="Federal"/>
    <s v="Off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8"/>
    <n v="80"/>
    <x v="0"/>
    <x v="0"/>
    <x v="0"/>
    <x v="714"/>
    <x v="714"/>
  </r>
  <r>
    <x v="1095"/>
    <s v="BLACK SEA BASS"/>
    <x v="0"/>
    <n v="4"/>
    <n v="8"/>
    <s v="17"/>
    <s v="FL"/>
    <s v="Duval"/>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15"/>
    <x v="715"/>
  </r>
  <r>
    <x v="1096"/>
    <s v="BLACK SEA BASS"/>
    <x v="0"/>
    <n v="4"/>
    <n v="8"/>
    <s v="17"/>
    <s v="FL"/>
    <s v="Duval"/>
    <s v="Private"/>
    <s v="Federal"/>
    <s v="Offshore"/>
    <n v="1"/>
    <x v="156"/>
    <n v="1.32710296847772"/>
    <n v="1.1633915199050939"/>
    <n v="14.173228346456693"/>
    <n v="14.173228346456693"/>
    <n v="1.2786811206722899"/>
    <n v="1918.5084203113909"/>
    <x v="137"/>
    <n v="1.5548911553208631"/>
    <x v="157"/>
    <n v="1.4325311631004605"/>
    <x v="156"/>
    <n v="26"/>
    <n v="0.16371144857262607"/>
    <n v="0.1633915199050939"/>
    <n v="2.3483645368089088E-2"/>
    <n v="0.74741255597723821"/>
    <n v="0.94160359434525442"/>
    <n v="1.3432654004296583"/>
    <n v="0.12235999222040264"/>
    <n v="0.1538500424281706"/>
    <n v="3.1544768298914276E-2"/>
    <n v="0.35058661384580908"/>
    <n v="0.30775480294748753"/>
    <n v="0.18687516527318299"/>
    <n v="0.18539481072708489"/>
    <n v="1.5548911553208631"/>
    <n v="1.4325311631004605"/>
    <n v="1"/>
    <n v="1.32710296847772"/>
    <n v="1.1633915199050939"/>
    <n v="26"/>
    <n v="0.16371144857262607"/>
    <n v="0.1633915199050939"/>
    <n v="2.3483645368089088E-2"/>
    <x v="4"/>
    <n v="75"/>
    <x v="0"/>
    <x v="0"/>
    <x v="0"/>
    <x v="716"/>
    <x v="716"/>
  </r>
  <r>
    <x v="1097"/>
    <s v="BLACK SEA BASS"/>
    <x v="0"/>
    <n v="4"/>
    <n v="8"/>
    <s v="18"/>
    <s v="FL"/>
    <s v="Duval"/>
    <s v="Private"/>
    <s v="Inland"/>
    <s v="Inshore"/>
    <n v="1"/>
    <x v="157"/>
    <n v="1"/>
    <n v="1"/>
    <n v="12.362204724409448"/>
    <n v="12.362204724409448"/>
    <n v="1.0582188584874124"/>
    <n v="405.42924630235729"/>
    <x v="135"/>
    <n v="1.0582188584874124"/>
    <x v="158"/>
    <n v="1.0582188584874124"/>
    <x v="157"/>
    <n v="0"/>
    <n v="0"/>
    <n v="0"/>
    <n v="0"/>
    <n v="0.74741255597723821"/>
    <n v="0.94160359434525442"/>
    <n v="1.3432654004296583"/>
    <n v="0"/>
    <n v="0"/>
    <n v="0"/>
    <n v="0"/>
    <n v="0"/>
    <n v="0"/>
    <n v="0"/>
    <n v="1.0582188584874124"/>
    <n v="1.0582188584874124"/>
    <n v="1"/>
    <n v="1"/>
    <n v="1"/>
    <n v="0"/>
    <n v="0"/>
    <n v="0"/>
    <n v="0"/>
    <x v="1"/>
    <n v="10"/>
    <x v="0"/>
    <x v="0"/>
    <x v="0"/>
    <x v="717"/>
    <x v="717"/>
  </r>
  <r>
    <x v="1098"/>
    <s v="BLACK SEA BASS"/>
    <x v="0"/>
    <n v="4"/>
    <n v="8"/>
    <s v="24"/>
    <s v="FL"/>
    <s v="Duval"/>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11"/>
    <n v="100"/>
    <x v="0"/>
    <x v="0"/>
    <x v="0"/>
    <x v="718"/>
    <x v="718"/>
  </r>
  <r>
    <x v="1099"/>
    <s v="BLACK SEA BASS"/>
    <x v="0"/>
    <n v="4"/>
    <n v="8"/>
    <s v="24"/>
    <s v="FL"/>
    <s v="Duval"/>
    <s v="Private"/>
    <s v="Federal"/>
    <s v="Offshore"/>
    <n v="1"/>
    <x v="158"/>
    <n v="1.2516176680597846"/>
    <n v="1.12568578454238"/>
    <n v="13.740157480314961"/>
    <n v="13.740157480314961"/>
    <n v="1.0141264060504369"/>
    <n v="471.76715633907162"/>
    <x v="138"/>
    <n v="1.2265956634724164"/>
    <x v="159"/>
    <n v="1.1324725925336452"/>
    <x v="158"/>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1.2265956634724164"/>
    <n v="1.1324725925336452"/>
    <n v="1"/>
    <n v="1.2516176680597846"/>
    <n v="1.12568578454238"/>
    <n v="20"/>
    <n v="0.12593188351740467"/>
    <n v="0.12568578454237994"/>
    <n v="1.8064342590837758E-2"/>
    <x v="0"/>
    <n v="30"/>
    <x v="0"/>
    <x v="0"/>
    <x v="0"/>
    <x v="719"/>
    <x v="719"/>
  </r>
  <r>
    <x v="1100"/>
    <s v="BLACK SEA BASS"/>
    <x v="0"/>
    <n v="4"/>
    <n v="8"/>
    <s v="24"/>
    <s v="FL"/>
    <s v="Duval"/>
    <s v="Private"/>
    <s v="Federal"/>
    <s v="Offshore"/>
    <n v="3"/>
    <x v="159"/>
    <n v="3.1635514842388601"/>
    <n v="3.081695759952547"/>
    <n v="36.45669291338583"/>
    <n v="12.15223097112861"/>
    <n v="2.8422037665668847"/>
    <n v="1223.0370039875152"/>
    <x v="139"/>
    <n v="2.9803087838911715"/>
    <x v="160"/>
    <n v="2.91912878778097"/>
    <x v="159"/>
    <n v="13"/>
    <n v="8.1855724286313034E-2"/>
    <n v="8.1695759952546951E-2"/>
    <n v="1.1741822684044544E-2"/>
    <n v="0.74741255597723821"/>
    <n v="0.94160359434525442"/>
    <n v="1.3432654004296583"/>
    <n v="6.1179996110201321E-2"/>
    <n v="7.6925021214085301E-2"/>
    <n v="1.5772384149457138E-2"/>
    <n v="0.17529330692290454"/>
    <n v="0.15387740147374376"/>
    <n v="9.3437582636591493E-2"/>
    <n v="9.2697405363542443E-2"/>
    <n v="2.9803087838911715"/>
    <n v="2.91912878778097"/>
    <n v="3"/>
    <n v="3.1635514842388601"/>
    <n v="3.081695759952547"/>
    <n v="13"/>
    <n v="8.1855724286313034E-2"/>
    <n v="8.1695759952546951E-2"/>
    <n v="1.1741822684044544E-2"/>
    <x v="10"/>
    <n v="60"/>
    <x v="0"/>
    <x v="0"/>
    <x v="0"/>
    <x v="720"/>
    <x v="720"/>
  </r>
  <r>
    <x v="1101"/>
    <s v="BLACK SEA BASS"/>
    <x v="0"/>
    <n v="4"/>
    <n v="8"/>
    <s v="24"/>
    <s v="FL"/>
    <s v="Duval"/>
    <s v="Private"/>
    <s v="Federal"/>
    <s v="Offshore"/>
    <n v="1"/>
    <x v="160"/>
    <n v="1.1509706008358707"/>
    <n v="1.0754114707254279"/>
    <n v="13.503937007874018"/>
    <n v="13.503937007874018"/>
    <n v="1.190496215798339"/>
    <n v="429.23047446146421"/>
    <x v="131"/>
    <n v="1.3179777702515265"/>
    <x v="161"/>
    <n v="1.2615039276882638"/>
    <x v="16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1.3179777702515265"/>
    <n v="1.2615039276882638"/>
    <n v="1"/>
    <n v="1.1509706008358707"/>
    <n v="1.0754114707254279"/>
    <n v="12"/>
    <n v="7.5559130110442796E-2"/>
    <n v="7.5411470725427962E-2"/>
    <n v="1.0838605554502655E-2"/>
    <x v="3"/>
    <n v="20"/>
    <x v="0"/>
    <x v="0"/>
    <x v="0"/>
    <x v="721"/>
    <x v="721"/>
  </r>
  <r>
    <x v="1102"/>
    <s v="BLACK SEA BASS"/>
    <x v="0"/>
    <n v="4"/>
    <n v="8"/>
    <s v="24"/>
    <s v="FL"/>
    <s v="Duval"/>
    <s v="Private"/>
    <s v="Federal"/>
    <s v="Offshore"/>
    <n v="0"/>
    <x v="0"/>
    <n v="0.75485300417935375"/>
    <n v="0.37705735362713977"/>
    <n v="0"/>
    <n v="0"/>
    <n v="0"/>
    <n v="0"/>
    <x v="0"/>
    <n v="0.63740777226593825"/>
    <x v="0"/>
    <n v="0.35503855944962448"/>
    <x v="0"/>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0.63740777226593825"/>
    <n v="0.35503855944962448"/>
    <n v="0"/>
    <n v="0.75485300417935375"/>
    <n v="0.37705735362713977"/>
    <n v="60"/>
    <n v="0.37779565055221398"/>
    <n v="0.37705735362713977"/>
    <n v="5.419302777251328E-2"/>
    <x v="9"/>
    <n v="45"/>
    <x v="0"/>
    <x v="0"/>
    <x v="0"/>
    <x v="721"/>
    <x v="721"/>
  </r>
  <r>
    <x v="1103"/>
    <s v="BLACK SEA BASS"/>
    <x v="0"/>
    <n v="4"/>
    <n v="8"/>
    <s v="24"/>
    <s v="FL"/>
    <s v="Duval"/>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722"/>
    <x v="722"/>
  </r>
  <r>
    <x v="1104"/>
    <s v="BLACK SEA BASS"/>
    <x v="0"/>
    <n v="4"/>
    <n v="8"/>
    <s v="24"/>
    <s v="FL"/>
    <s v="Duval"/>
    <s v="Private"/>
    <s v="Federal"/>
    <s v="Offshore"/>
    <n v="10"/>
    <x v="161"/>
    <n v="10.264198551462774"/>
    <n v="10.1319700737695"/>
    <n v="127.55905511811025"/>
    <n v="12.755905511811026"/>
    <n v="9.8290980622094679"/>
    <n v="3543.8570646284911"/>
    <x v="140"/>
    <n v="10.052190782502548"/>
    <x v="162"/>
    <n v="9.9533615580168373"/>
    <x v="161"/>
    <n v="21"/>
    <n v="0.13222847769327489"/>
    <n v="0.13197007376949893"/>
    <n v="1.8967559720379647E-2"/>
    <n v="0.74741255597723821"/>
    <n v="0.94160359434525442"/>
    <n v="1.3432654004296583"/>
    <n v="9.8829224485709813E-2"/>
    <n v="0.12426349580736858"/>
    <n v="2.5478466702969223E-2"/>
    <n v="0.28316611118315349"/>
    <n v="0.24857118699604761"/>
    <n v="0.15093763348987857"/>
    <n v="0.14974196251033781"/>
    <n v="10.052190782502548"/>
    <n v="9.9533615580168373"/>
    <n v="10"/>
    <n v="10.264198551462774"/>
    <n v="10.1319700737695"/>
    <n v="21"/>
    <n v="0.13222847769327489"/>
    <n v="0.13197007376949893"/>
    <n v="1.8967559720379647E-2"/>
    <x v="9"/>
    <n v="45"/>
    <x v="0"/>
    <x v="0"/>
    <x v="0"/>
    <x v="721"/>
    <x v="721"/>
  </r>
  <r>
    <x v="1105"/>
    <s v="BLACK SEA BASS"/>
    <x v="0"/>
    <n v="4"/>
    <n v="8"/>
    <s v="24"/>
    <s v="FL"/>
    <s v="Duval"/>
    <s v="Private"/>
    <s v="Federal"/>
    <s v="Offshore"/>
    <n v="5.4253149829999998"/>
    <x v="162"/>
    <n v="5.6769326510597846"/>
    <n v="5.55100076754238"/>
    <n v="67.435017503937004"/>
    <n v="12.429696287725569"/>
    <n v="5.3310870118913147"/>
    <n v="2479.9982968504228"/>
    <x v="141"/>
    <n v="5.543556269313294"/>
    <x v="163"/>
    <n v="5.449433198374523"/>
    <x v="162"/>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5.543556269313294"/>
    <n v="5.449433198374523"/>
    <n v="7"/>
    <n v="7.2516176680597848"/>
    <n v="7.1256857845423802"/>
    <n v="20"/>
    <n v="0.12593188351740467"/>
    <n v="0.12568578454237994"/>
    <n v="1.8064342590837758E-2"/>
    <x v="0"/>
    <n v="30"/>
    <x v="0"/>
    <x v="0"/>
    <x v="0"/>
    <x v="719"/>
    <x v="719"/>
  </r>
  <r>
    <x v="1106"/>
    <s v="BLACK SEA BASS"/>
    <x v="0"/>
    <n v="4"/>
    <n v="8"/>
    <s v="24"/>
    <s v="FL"/>
    <s v="Duval"/>
    <s v="Private"/>
    <s v="Federal"/>
    <s v="Offshore"/>
    <n v="9"/>
    <x v="163"/>
    <n v="9.1509706008358709"/>
    <n v="9.0754114707254274"/>
    <n v="119.37007874015748"/>
    <n v="13.263342082239721"/>
    <n v="11.640407443361537"/>
    <n v="4196.9201947343172"/>
    <x v="142"/>
    <n v="11.767888997814724"/>
    <x v="164"/>
    <n v="11.711415155251462"/>
    <x v="163"/>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11.767888997814724"/>
    <n v="11.711415155251462"/>
    <n v="9"/>
    <n v="9.1509706008358709"/>
    <n v="9.0754114707254274"/>
    <n v="12"/>
    <n v="7.5559130110442796E-2"/>
    <n v="7.5411470725427962E-2"/>
    <n v="1.0838605554502655E-2"/>
    <x v="9"/>
    <n v="45"/>
    <x v="0"/>
    <x v="0"/>
    <x v="0"/>
    <x v="721"/>
    <x v="721"/>
  </r>
  <r>
    <x v="1107"/>
    <s v="BLACK SEA BASS"/>
    <x v="0"/>
    <n v="4"/>
    <n v="8"/>
    <s v="24"/>
    <s v="FL"/>
    <s v="Duval"/>
    <s v="Private"/>
    <s v="Federal"/>
    <s v="Offshore"/>
    <n v="4.8109227157000003"/>
    <x v="164"/>
    <n v="5.0877021505657627"/>
    <n v="4.9491770786966178"/>
    <n v="59.208442555118118"/>
    <n v="12.307086613945565"/>
    <n v="4.9213088396967519"/>
    <n v="3319.3823358405803"/>
    <x v="143"/>
    <n v="5.1550250228609293"/>
    <x v="165"/>
    <n v="5.0514896448282807"/>
    <x v="164"/>
    <n v="22"/>
    <n v="0.13852507186914514"/>
    <n v="0.13825436299661792"/>
    <n v="1.9870776849921536E-2"/>
    <n v="0.74741255597723821"/>
    <n v="0.94160359434525442"/>
    <n v="1.3432654004296583"/>
    <n v="0.1035353780326484"/>
    <n v="0.13018080513152896"/>
    <n v="2.6691727022158235E-2"/>
    <n v="0.29665021171568462"/>
    <n v="0.26040791018633558"/>
    <n v="0.15812513984653945"/>
    <n v="0.15687253215368721"/>
    <n v="5.1550250228609293"/>
    <n v="5.0514896448282807"/>
    <n v="9"/>
    <n v="9.2767794348657624"/>
    <n v="9.1382543629966175"/>
    <n v="22"/>
    <n v="0.13852507186914514"/>
    <n v="0.13825436299661792"/>
    <n v="1.9870776849921536E-2"/>
    <x v="15"/>
    <n v="50"/>
    <x v="0"/>
    <x v="0"/>
    <x v="0"/>
    <x v="723"/>
    <x v="723"/>
  </r>
  <r>
    <x v="1108"/>
    <s v="BLACK SEA BASS"/>
    <x v="0"/>
    <n v="4"/>
    <n v="8"/>
    <s v="24"/>
    <s v="FL"/>
    <s v="Duval"/>
    <s v="Private"/>
    <s v="Federal"/>
    <s v="Off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0"/>
    <n v="30"/>
    <x v="0"/>
    <x v="0"/>
    <x v="0"/>
    <x v="719"/>
    <x v="719"/>
  </r>
  <r>
    <x v="1109"/>
    <s v="BLACK SEA BASS"/>
    <x v="0"/>
    <n v="4"/>
    <n v="8"/>
    <s v="24"/>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724"/>
    <x v="724"/>
  </r>
  <r>
    <x v="1110"/>
    <s v="BLACK SEA BASS"/>
    <x v="0"/>
    <n v="4"/>
    <n v="8"/>
    <s v="24"/>
    <s v="FL"/>
    <s v="Duval"/>
    <s v="Private"/>
    <s v="Federal"/>
    <s v="Offshore"/>
    <n v="8.6517858051999994"/>
    <x v="165"/>
    <n v="8.8530799396478272"/>
    <n v="8.7523344328339032"/>
    <n v="116.69692192519685"/>
    <n v="13.488188976553056"/>
    <n v="12.131014840703781"/>
    <n v="6066.4573723440417"/>
    <x v="144"/>
    <n v="12.300990246641366"/>
    <x v="166"/>
    <n v="12.225691789890348"/>
    <x v="165"/>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12.300990246641366"/>
    <n v="12.225691789890348"/>
    <n v="12"/>
    <n v="12.201294134447828"/>
    <n v="12.100548627633904"/>
    <n v="16"/>
    <n v="0.10074550681392373"/>
    <n v="0.10054862763390394"/>
    <n v="1.4451474072670207E-2"/>
    <x v="4"/>
    <n v="75"/>
    <x v="0"/>
    <x v="0"/>
    <x v="0"/>
    <x v="725"/>
    <x v="725"/>
  </r>
  <r>
    <x v="1111"/>
    <s v="BLACK SEA BASS"/>
    <x v="0"/>
    <n v="4"/>
    <n v="8"/>
    <s v="24"/>
    <s v="FL"/>
    <s v="Duval"/>
    <s v="Private"/>
    <s v="Federal"/>
    <s v="Offshore"/>
    <n v="7.8917976864000003"/>
    <x v="166"/>
    <n v="8.2692241884896784"/>
    <n v="8.0803263632135707"/>
    <n v="98.492120732283468"/>
    <n v="12.480314960685796"/>
    <n v="8.3512491391775399"/>
    <n v="5341.5347932913119"/>
    <x v="145"/>
    <n v="8.6699530253105088"/>
    <x v="167"/>
    <n v="8.5287684189023523"/>
    <x v="166"/>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8.6699530253105088"/>
    <n v="8.5287684189023523"/>
    <n v="14"/>
    <n v="14.377426502089678"/>
    <n v="14.18852867681357"/>
    <n v="30"/>
    <n v="0.18889782527610699"/>
    <n v="0.18852867681356988"/>
    <n v="2.709651388625664E-2"/>
    <x v="19"/>
    <n v="105"/>
    <x v="0"/>
    <x v="0"/>
    <x v="0"/>
    <x v="726"/>
    <x v="726"/>
  </r>
  <r>
    <x v="1112"/>
    <s v="BLACK SEA BASS"/>
    <x v="0"/>
    <n v="4"/>
    <n v="8"/>
    <s v="24"/>
    <s v="FL"/>
    <s v="Duval"/>
    <s v="Private"/>
    <s v="Federal"/>
    <s v="Offshore"/>
    <n v="3.1001799903"/>
    <x v="167"/>
    <n v="3.1001799903"/>
    <n v="3.1001799903"/>
    <n v="33.503913674409446"/>
    <n v="10.807086614079887"/>
    <n v="2.6313698713671041"/>
    <n v="1224.101723497995"/>
    <x v="146"/>
    <n v="2.6313698713671041"/>
    <x v="168"/>
    <n v="2.6313698713671041"/>
    <x v="167"/>
    <n v="0"/>
    <n v="0"/>
    <n v="0"/>
    <n v="0"/>
    <n v="0.74741255597723821"/>
    <n v="0.94160359434525442"/>
    <n v="1.3432654004296583"/>
    <n v="0"/>
    <n v="0"/>
    <n v="0"/>
    <n v="0"/>
    <n v="0"/>
    <n v="0"/>
    <n v="0"/>
    <n v="2.6313698713671041"/>
    <n v="2.6313698713671041"/>
    <n v="4"/>
    <n v="4"/>
    <n v="4"/>
    <n v="0"/>
    <n v="0"/>
    <n v="0"/>
    <n v="0"/>
    <x v="2"/>
    <n v="15"/>
    <x v="0"/>
    <x v="0"/>
    <x v="0"/>
    <x v="719"/>
    <x v="719"/>
  </r>
  <r>
    <x v="1113"/>
    <s v="BLACK SEA BASS"/>
    <x v="0"/>
    <n v="4"/>
    <n v="8"/>
    <s v="30"/>
    <s v="FL"/>
    <s v="Duval"/>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727"/>
    <x v="727"/>
  </r>
  <r>
    <x v="1114"/>
    <s v="BLACK SEA BASS"/>
    <x v="0"/>
    <n v="5"/>
    <n v="9"/>
    <s v="06"/>
    <s v="FL"/>
    <s v="Duval"/>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728"/>
    <x v="728"/>
  </r>
  <r>
    <x v="1115"/>
    <s v="BLACK SEA BASS"/>
    <x v="0"/>
    <n v="5"/>
    <n v="9"/>
    <s v="06"/>
    <s v="FL"/>
    <s v="Duval"/>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728"/>
    <x v="728"/>
  </r>
  <r>
    <x v="1116"/>
    <s v="BLACK SEA BASS"/>
    <x v="0"/>
    <n v="5"/>
    <n v="9"/>
    <s v="06"/>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728"/>
    <x v="728"/>
  </r>
  <r>
    <x v="1117"/>
    <s v="BLACK SEA BASS"/>
    <x v="0"/>
    <n v="5"/>
    <n v="9"/>
    <s v="11"/>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729"/>
    <x v="729"/>
  </r>
  <r>
    <x v="1118"/>
    <s v="BLACK SEA BASS"/>
    <x v="0"/>
    <n v="5"/>
    <n v="9"/>
    <s v="15"/>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730"/>
    <x v="730"/>
  </r>
  <r>
    <x v="1119"/>
    <s v="BLACK SEA BASS"/>
    <x v="0"/>
    <n v="5"/>
    <n v="9"/>
    <s v="15"/>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30"/>
    <x v="730"/>
  </r>
  <r>
    <x v="1120"/>
    <s v="BLACK SEA BASS"/>
    <x v="0"/>
    <n v="5"/>
    <n v="9"/>
    <s v="15"/>
    <s v="FL"/>
    <s v="Duval"/>
    <s v="Private"/>
    <s v="Federal"/>
    <s v="Off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1"/>
    <n v="10"/>
    <x v="0"/>
    <x v="0"/>
    <x v="0"/>
    <x v="730"/>
    <x v="730"/>
  </r>
  <r>
    <x v="1121"/>
    <s v="BLACK SEA BASS"/>
    <x v="0"/>
    <n v="5"/>
    <n v="9"/>
    <s v="15"/>
    <s v="FL"/>
    <s v="Duval"/>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730"/>
    <x v="730"/>
  </r>
  <r>
    <x v="1122"/>
    <s v="BLACK SEA BASS"/>
    <x v="0"/>
    <n v="5"/>
    <n v="9"/>
    <s v="15"/>
    <s v="FL"/>
    <s v="Duval"/>
    <s v="Private"/>
    <s v="Federal"/>
    <s v="Offshore"/>
    <n v="10"/>
    <x v="168"/>
    <n v="10"/>
    <n v="10"/>
    <n v="147.4015748031496"/>
    <n v="14.740157480314959"/>
    <n v="18.651107380840642"/>
    <n v="15494.221490544913"/>
    <x v="147"/>
    <n v="18.651107380840642"/>
    <x v="169"/>
    <n v="18.651107380840642"/>
    <x v="168"/>
    <n v="0"/>
    <n v="0"/>
    <n v="0"/>
    <n v="0"/>
    <n v="0.74741255597723821"/>
    <n v="0.94160359434525442"/>
    <n v="1.3432654004296583"/>
    <n v="0"/>
    <n v="0"/>
    <n v="0"/>
    <n v="0"/>
    <n v="0"/>
    <n v="0"/>
    <n v="0"/>
    <n v="18.651107380840642"/>
    <n v="18.651107380840642"/>
    <n v="10"/>
    <n v="10"/>
    <n v="10"/>
    <n v="0"/>
    <n v="0"/>
    <n v="0"/>
    <n v="0"/>
    <x v="1"/>
    <n v="10"/>
    <x v="1"/>
    <x v="1"/>
    <x v="1"/>
    <x v="730"/>
    <x v="730"/>
  </r>
  <r>
    <x v="1123"/>
    <s v="BLACK SEA BASS"/>
    <x v="0"/>
    <n v="5"/>
    <n v="9"/>
    <s v="28"/>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731"/>
    <x v="731"/>
  </r>
  <r>
    <x v="1124"/>
    <s v="BLACK SEA BASS"/>
    <x v="0"/>
    <n v="5"/>
    <n v="10"/>
    <s v="12"/>
    <s v="FL"/>
    <s v="Nassau"/>
    <s v="Charter"/>
    <s v="Federal"/>
    <s v="Offshore"/>
    <n v="0"/>
    <x v="0"/>
    <n v="0.23903678465679537"/>
    <n v="0.11940149531526094"/>
    <n v="0"/>
    <n v="0"/>
    <n v="0"/>
    <n v="0"/>
    <x v="0"/>
    <n v="0.20184579455088045"/>
    <x v="0"/>
    <n v="0.11242887715904776"/>
    <x v="0"/>
    <n v="19"/>
    <n v="0.11963528934153443"/>
    <n v="0.11940149531526094"/>
    <n v="1.7161125461295872E-2"/>
    <n v="0.74741255597723821"/>
    <n v="0.94160359434525442"/>
    <n v="1.3432654004296583"/>
    <n v="8.941691739183269E-2"/>
    <n v="0.11242887715904776"/>
    <n v="2.3051946064591204E-2"/>
    <n v="0.25619791011809123"/>
    <n v="0.22489774061547166"/>
    <n v="0.13656262077655681"/>
    <n v="0.13548082322363897"/>
    <n v="0.20184579455088045"/>
    <n v="0.11242887715904776"/>
    <n v="0"/>
    <n v="0.23903678465679537"/>
    <n v="0.11940149531526094"/>
    <n v="19"/>
    <n v="0.11963528934153443"/>
    <n v="0.11940149531526094"/>
    <n v="1.7161125461295872E-2"/>
    <x v="13"/>
    <n v="125"/>
    <x v="0"/>
    <x v="0"/>
    <x v="0"/>
    <x v="732"/>
    <x v="732"/>
  </r>
  <r>
    <x v="1125"/>
    <s v="BLACK SEA BASS"/>
    <x v="0"/>
    <n v="6"/>
    <n v="11"/>
    <s v="09"/>
    <s v="FL"/>
    <s v="St Johns"/>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733"/>
    <x v="733"/>
  </r>
  <r>
    <x v="1126"/>
    <s v="BLACK SEA BASS"/>
    <x v="0"/>
    <n v="6"/>
    <n v="12"/>
    <s v="07"/>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34"/>
    <x v="734"/>
  </r>
  <r>
    <x v="1127"/>
    <s v="BLACK SEA BASS"/>
    <x v="0"/>
    <n v="6"/>
    <n v="12"/>
    <s v="07"/>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34"/>
    <x v="734"/>
  </r>
  <r>
    <x v="1128"/>
    <s v="BLACK SEA BASS"/>
    <x v="0"/>
    <n v="6"/>
    <n v="12"/>
    <s v="20"/>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735"/>
    <x v="735"/>
  </r>
  <r>
    <x v="1129"/>
    <s v="BLACK SEA BASS"/>
    <x v="1"/>
    <n v="1"/>
    <n v="1"/>
    <s v="26"/>
    <s v="FL"/>
    <s v="Duval"/>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736"/>
    <x v="736"/>
  </r>
  <r>
    <x v="1130"/>
    <s v="BLACK SEA BASS"/>
    <x v="1"/>
    <n v="1"/>
    <n v="2"/>
    <s v="01"/>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737"/>
    <x v="737"/>
  </r>
  <r>
    <x v="1131"/>
    <s v="BLACK SEA BASS"/>
    <x v="1"/>
    <n v="1"/>
    <n v="2"/>
    <s v="15"/>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738"/>
    <x v="738"/>
  </r>
  <r>
    <x v="1132"/>
    <s v="BLACK SEA BASS"/>
    <x v="1"/>
    <n v="1"/>
    <n v="2"/>
    <s v="22"/>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39"/>
    <x v="739"/>
  </r>
  <r>
    <x v="1133"/>
    <s v="BLACK SEA BASS"/>
    <x v="1"/>
    <n v="1"/>
    <n v="2"/>
    <s v="25"/>
    <s v="FL"/>
    <s v="Duval"/>
    <s v="Private"/>
    <s v="Federal"/>
    <s v="Offshore"/>
    <n v="6.0028123801"/>
    <x v="169"/>
    <n v="6.0657167971149466"/>
    <n v="6.034233826235595"/>
    <n v="84.795633149606317"/>
    <n v="14.125984252100466"/>
    <n v="8.4167832756975152"/>
    <n v="7260.5221104623342"/>
    <x v="148"/>
    <n v="8.46990059005301"/>
    <x v="170"/>
    <n v="8.4463698223183172"/>
    <x v="169"/>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8.46990059005301"/>
    <n v="8.4463698223183172"/>
    <n v="9"/>
    <n v="9.0629044170149449"/>
    <n v="9.0314214461355942"/>
    <n v="5"/>
    <n v="3.1482970879351167E-2"/>
    <n v="3.1421446135594985E-2"/>
    <n v="4.5160856477094394E-3"/>
    <x v="1"/>
    <n v="10"/>
    <x v="0"/>
    <x v="0"/>
    <x v="0"/>
    <x v="740"/>
    <x v="740"/>
  </r>
  <r>
    <x v="1134"/>
    <s v="BLACK SEA BASS"/>
    <x v="1"/>
    <n v="1"/>
    <n v="2"/>
    <s v="25"/>
    <s v="FL"/>
    <s v="Duval"/>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741"/>
    <x v="741"/>
  </r>
  <r>
    <x v="1135"/>
    <s v="BLACK SEA BASS"/>
    <x v="1"/>
    <n v="2"/>
    <n v="3"/>
    <s v="02"/>
    <s v="FL"/>
    <s v="Duval"/>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742"/>
    <x v="742"/>
  </r>
  <r>
    <x v="1136"/>
    <s v="BLACK SEA BASS"/>
    <x v="1"/>
    <n v="2"/>
    <n v="3"/>
    <s v="08"/>
    <s v="FL"/>
    <s v="Duval"/>
    <s v="Private"/>
    <s v="Inland"/>
    <s v="Inshore"/>
    <n v="5"/>
    <x v="170"/>
    <n v="5"/>
    <n v="5"/>
    <n v="48.267716535433074"/>
    <n v="9.6535433070866148"/>
    <n v="2.6014546937815552"/>
    <n v="1215.5634597001708"/>
    <x v="149"/>
    <n v="2.6014546937815552"/>
    <x v="171"/>
    <n v="2.6014546937815552"/>
    <x v="170"/>
    <n v="0"/>
    <n v="0"/>
    <n v="0"/>
    <n v="0"/>
    <n v="0.74741255597723821"/>
    <n v="0.94160359434525442"/>
    <n v="1.3432654004296583"/>
    <n v="0"/>
    <n v="0"/>
    <n v="0"/>
    <n v="0"/>
    <n v="0"/>
    <n v="0"/>
    <n v="0"/>
    <n v="2.6014546937815552"/>
    <n v="2.6014546937815552"/>
    <n v="5"/>
    <n v="5"/>
    <n v="5"/>
    <n v="0"/>
    <n v="0"/>
    <n v="0"/>
    <n v="0"/>
    <x v="2"/>
    <n v="15"/>
    <x v="0"/>
    <x v="0"/>
    <x v="0"/>
    <x v="743"/>
    <x v="743"/>
  </r>
  <r>
    <x v="1137"/>
    <s v="BLACK SEA BASS"/>
    <x v="1"/>
    <n v="2"/>
    <n v="4"/>
    <s v="07"/>
    <s v="FL"/>
    <s v="Duval"/>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744"/>
    <x v="744"/>
  </r>
  <r>
    <x v="1138"/>
    <s v="BLACK SEA BASS"/>
    <x v="1"/>
    <n v="2"/>
    <n v="4"/>
    <s v="28"/>
    <s v="FL"/>
    <s v="Duval"/>
    <s v="Private"/>
    <s v="State"/>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745"/>
    <x v="745"/>
  </r>
  <r>
    <x v="1139"/>
    <s v="BLACK SEA BASS"/>
    <x v="1"/>
    <n v="3"/>
    <n v="5"/>
    <s v="24"/>
    <s v="FL"/>
    <s v="Duval"/>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746"/>
    <x v="746"/>
  </r>
  <r>
    <x v="1140"/>
    <s v="BLACK SEA BASS"/>
    <x v="1"/>
    <n v="3"/>
    <n v="5"/>
    <s v="24"/>
    <s v="FL"/>
    <s v="Duval"/>
    <s v="Private"/>
    <s v="State"/>
    <s v="Inshore"/>
    <n v="0.98932224840000005"/>
    <x v="171"/>
    <n v="1.7441752525793537"/>
    <n v="1.3663796020271399"/>
    <n v="12.736550206299215"/>
    <n v="12.874015748556792"/>
    <n v="1.4395142581432749"/>
    <n v="586.88389544922961"/>
    <x v="150"/>
    <n v="2.0769220304092131"/>
    <x v="172"/>
    <n v="1.7945528175928995"/>
    <x v="171"/>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2.0769220304092131"/>
    <n v="1.7945528175928995"/>
    <n v="1"/>
    <n v="1.7548530041793537"/>
    <n v="1.3770573536271398"/>
    <n v="60"/>
    <n v="0.37779565055221398"/>
    <n v="0.37705735362713977"/>
    <n v="5.419302777251328E-2"/>
    <x v="3"/>
    <n v="20"/>
    <x v="0"/>
    <x v="0"/>
    <x v="0"/>
    <x v="747"/>
    <x v="747"/>
  </r>
  <r>
    <x v="1141"/>
    <s v="BLACK SEA BASS"/>
    <x v="1"/>
    <n v="3"/>
    <n v="5"/>
    <s v="24"/>
    <s v="FL"/>
    <s v="Duval"/>
    <s v="Private"/>
    <s v="Federal"/>
    <s v="Offshore"/>
    <n v="3.9572889937000002"/>
    <x v="172"/>
    <n v="4.4605243298195694"/>
    <n v="4.2086605627847602"/>
    <n v="51.803094110236223"/>
    <n v="13.090551181050131"/>
    <n v="3.664218111517175"/>
    <n v="1493.8862792762857"/>
    <x v="151"/>
    <n v="4.0891566263611336"/>
    <x v="173"/>
    <n v="3.9009104844835916"/>
    <x v="172"/>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4.0891566263611336"/>
    <n v="3.9009104844835916"/>
    <n v="4"/>
    <n v="4.5032353361195687"/>
    <n v="4.2513715690847595"/>
    <n v="40"/>
    <n v="0.25186376703480934"/>
    <n v="0.25137156908475988"/>
    <n v="3.6128685181675516E-2"/>
    <x v="3"/>
    <n v="20"/>
    <x v="0"/>
    <x v="0"/>
    <x v="0"/>
    <x v="747"/>
    <x v="747"/>
  </r>
  <r>
    <x v="1142"/>
    <s v="BLACK SEA BASS"/>
    <x v="1"/>
    <n v="3"/>
    <n v="5"/>
    <s v="24"/>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747"/>
    <x v="747"/>
  </r>
  <r>
    <x v="1143"/>
    <s v="BLACK SEA BASS"/>
    <x v="1"/>
    <n v="3"/>
    <n v="5"/>
    <s v="24"/>
    <s v="FL"/>
    <s v="Duval"/>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0"/>
    <n v="30"/>
    <x v="0"/>
    <x v="0"/>
    <x v="0"/>
    <x v="746"/>
    <x v="746"/>
  </r>
  <r>
    <x v="1144"/>
    <s v="BLACK SEA BASS"/>
    <x v="1"/>
    <n v="3"/>
    <n v="5"/>
    <s v="31"/>
    <s v="FL"/>
    <s v="Duval"/>
    <s v="Private"/>
    <s v="Federal"/>
    <s v="Offshore"/>
    <n v="1.9818531951"/>
    <x v="173"/>
    <n v="2.2460517465627738"/>
    <n v="2.1138232688694991"/>
    <n v="26.177627832677164"/>
    <n v="13.208661417202649"/>
    <n v="2.0535420419439592"/>
    <n v="985.25683740957277"/>
    <x v="152"/>
    <n v="2.2766347622370375"/>
    <x v="174"/>
    <n v="2.1778055377513277"/>
    <x v="173"/>
    <n v="21"/>
    <n v="0.13222847769327489"/>
    <n v="0.13197007376949893"/>
    <n v="1.8967559720379647E-2"/>
    <n v="0.74741255597723821"/>
    <n v="0.94160359434525442"/>
    <n v="1.3432654004296583"/>
    <n v="9.8829224485709813E-2"/>
    <n v="0.12426349580736858"/>
    <n v="2.5478466702969223E-2"/>
    <n v="0.28316611118315349"/>
    <n v="0.24857118699604761"/>
    <n v="0.15093763348987857"/>
    <n v="0.14974196251033781"/>
    <n v="2.2766347622370375"/>
    <n v="2.1778055377513277"/>
    <n v="2"/>
    <n v="2.2641985514627736"/>
    <n v="2.1319700737694989"/>
    <n v="21"/>
    <n v="0.13222847769327489"/>
    <n v="0.13197007376949893"/>
    <n v="1.8967559720379647E-2"/>
    <x v="9"/>
    <n v="45"/>
    <x v="0"/>
    <x v="0"/>
    <x v="0"/>
    <x v="748"/>
    <x v="748"/>
  </r>
  <r>
    <x v="1145"/>
    <s v="BLACK SEA BASS"/>
    <x v="1"/>
    <n v="3"/>
    <n v="5"/>
    <s v="31"/>
    <s v="FL"/>
    <s v="Duval"/>
    <s v="Private"/>
    <s v="Federal"/>
    <s v="Offshore"/>
    <n v="0.99092659750000001"/>
    <x v="174"/>
    <n v="1.0664118979179353"/>
    <n v="1.028632332862714"/>
    <n v="14.005616083464567"/>
    <n v="14.133858268411821"/>
    <n v="1.3981562838016872"/>
    <n v="670.81316585987111"/>
    <x v="153"/>
    <n v="1.4618970610282811"/>
    <x v="175"/>
    <n v="1.4336601397466497"/>
    <x v="174"/>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1.4618970610282811"/>
    <n v="1.4336601397466497"/>
    <n v="1"/>
    <n v="1.0754853004179352"/>
    <n v="1.0377057353627139"/>
    <n v="6"/>
    <n v="3.7779565055221398E-2"/>
    <n v="3.7705735362713981E-2"/>
    <n v="5.4193027772513275E-3"/>
    <x v="7"/>
    <n v="5"/>
    <x v="0"/>
    <x v="0"/>
    <x v="0"/>
    <x v="748"/>
    <x v="748"/>
  </r>
  <r>
    <x v="1146"/>
    <s v="BLACK SEA BASS"/>
    <x v="1"/>
    <n v="3"/>
    <n v="5"/>
    <s v="31"/>
    <s v="FL"/>
    <s v="Duval"/>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748"/>
    <x v="748"/>
  </r>
  <r>
    <x v="1147"/>
    <s v="BLACK SEA BASS"/>
    <x v="1"/>
    <n v="3"/>
    <n v="5"/>
    <s v="31"/>
    <s v="FL"/>
    <s v="Duval"/>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749"/>
    <x v="749"/>
  </r>
  <r>
    <x v="1148"/>
    <s v="BLACK SEA BASS"/>
    <x v="1"/>
    <n v="3"/>
    <n v="6"/>
    <s v="07"/>
    <s v="FL"/>
    <s v="Duval"/>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750"/>
    <x v="750"/>
  </r>
  <r>
    <x v="1149"/>
    <s v="BLACK SEA BASS"/>
    <x v="1"/>
    <n v="3"/>
    <n v="6"/>
    <s v="14"/>
    <s v="FL"/>
    <s v="Duval"/>
    <s v="Private"/>
    <s v="State"/>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751"/>
    <x v="751"/>
  </r>
  <r>
    <x v="1150"/>
    <s v="BLACK SEA BASS"/>
    <x v="1"/>
    <n v="3"/>
    <n v="6"/>
    <s v="20"/>
    <s v="FL"/>
    <s v="Duval"/>
    <s v="Private"/>
    <s v="Federal"/>
    <s v="Offshore"/>
    <n v="2.9705232407"/>
    <x v="175"/>
    <n v="2.9705232407"/>
    <n v="2.9705232407"/>
    <n v="39.72392627559055"/>
    <n v="13.372703411749661"/>
    <n v="2.8815084034592555"/>
    <n v="1276.6664468487406"/>
    <x v="154"/>
    <n v="2.8815084034592555"/>
    <x v="176"/>
    <n v="2.8815084034592555"/>
    <x v="175"/>
    <n v="0"/>
    <n v="0"/>
    <n v="0"/>
    <n v="0"/>
    <n v="0.74741255597723821"/>
    <n v="0.94160359434525442"/>
    <n v="1.3432654004296583"/>
    <n v="0"/>
    <n v="0"/>
    <n v="0"/>
    <n v="0"/>
    <n v="0"/>
    <n v="0"/>
    <n v="0"/>
    <n v="2.8815084034592555"/>
    <n v="2.8815084034592555"/>
    <n v="3"/>
    <n v="3"/>
    <n v="3"/>
    <n v="0"/>
    <n v="0"/>
    <n v="0"/>
    <n v="0"/>
    <x v="2"/>
    <n v="15"/>
    <x v="0"/>
    <x v="0"/>
    <x v="0"/>
    <x v="752"/>
    <x v="752"/>
  </r>
  <r>
    <x v="1151"/>
    <s v="BLACK SEA BASS"/>
    <x v="1"/>
    <n v="3"/>
    <n v="6"/>
    <s v="20"/>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52"/>
    <x v="752"/>
  </r>
  <r>
    <x v="1152"/>
    <s v="BLACK SEA BASS"/>
    <x v="1"/>
    <n v="3"/>
    <n v="6"/>
    <s v="21"/>
    <s v="FL"/>
    <s v="Duval"/>
    <s v="Private"/>
    <s v="Federal"/>
    <s v="Offshore"/>
    <n v="5.1767886613999998"/>
    <x v="176"/>
    <n v="5.4284063294597846"/>
    <n v="5.30247444594238"/>
    <n v="72.790947653543313"/>
    <n v="14.061023621902672"/>
    <n v="7.258582389073255"/>
    <n v="14458.191741042167"/>
    <x v="155"/>
    <n v="7.4953168528790144"/>
    <x v="177"/>
    <n v="7.4011937819402434"/>
    <x v="176"/>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7.4710516464952343"/>
    <n v="7.3769285755564633"/>
    <n v="20"/>
    <n v="20.251617668059787"/>
    <n v="20.12568578454238"/>
    <n v="20"/>
    <n v="0.12593188351740467"/>
    <n v="0.12568578454237994"/>
    <n v="1.8064342590837758E-2"/>
    <x v="3"/>
    <n v="20"/>
    <x v="1"/>
    <x v="1"/>
    <x v="1"/>
    <x v="753"/>
    <x v="753"/>
  </r>
  <r>
    <x v="1153"/>
    <s v="BLACK SEA BASS"/>
    <x v="1"/>
    <n v="3"/>
    <n v="6"/>
    <s v="21"/>
    <s v="FL"/>
    <s v="Duval"/>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754"/>
    <x v="754"/>
  </r>
  <r>
    <x v="1154"/>
    <s v="BLACK SEA BASS"/>
    <x v="1"/>
    <n v="3"/>
    <n v="6"/>
    <s v="22"/>
    <s v="FL"/>
    <s v="Duval"/>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7"/>
    <n v="5"/>
    <x v="0"/>
    <x v="0"/>
    <x v="0"/>
    <x v="755"/>
    <x v="755"/>
  </r>
  <r>
    <x v="1155"/>
    <s v="BLACK SEA BASS"/>
    <x v="1"/>
    <n v="3"/>
    <n v="6"/>
    <s v="24"/>
    <s v="FL"/>
    <s v="Duval"/>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756"/>
    <x v="756"/>
  </r>
  <r>
    <x v="1156"/>
    <s v="BLACK SEA BASS"/>
    <x v="1"/>
    <n v="3"/>
    <n v="6"/>
    <s v="24"/>
    <s v="FL"/>
    <s v="Duval"/>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756"/>
    <x v="756"/>
  </r>
  <r>
    <x v="1157"/>
    <s v="BLACK SEA BASS"/>
    <x v="1"/>
    <n v="3"/>
    <n v="6"/>
    <s v="24"/>
    <s v="FL"/>
    <s v="Duval"/>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57"/>
    <x v="757"/>
  </r>
  <r>
    <x v="1158"/>
    <s v="BLACK SEA BASS"/>
    <x v="1"/>
    <n v="3"/>
    <n v="6"/>
    <s v="24"/>
    <s v="FL"/>
    <s v="Duval"/>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756"/>
    <x v="756"/>
  </r>
  <r>
    <x v="1159"/>
    <s v="BLACK SEA BASS"/>
    <x v="1"/>
    <n v="3"/>
    <n v="6"/>
    <s v="24"/>
    <s v="FL"/>
    <s v="Duval"/>
    <s v="Private"/>
    <s v="Federal"/>
    <s v="Off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756"/>
    <x v="756"/>
  </r>
  <r>
    <x v="1160"/>
    <s v="BLACK SEA BASS"/>
    <x v="1"/>
    <n v="4"/>
    <n v="7"/>
    <s v="04"/>
    <s v="FL"/>
    <s v="Duval"/>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9"/>
    <n v="45"/>
    <x v="0"/>
    <x v="0"/>
    <x v="0"/>
    <x v="758"/>
    <x v="758"/>
  </r>
  <r>
    <x v="1161"/>
    <s v="BLACK SEA BASS"/>
    <x v="1"/>
    <n v="4"/>
    <n v="7"/>
    <s v="12"/>
    <s v="FL"/>
    <s v="Duval"/>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11"/>
    <n v="100"/>
    <x v="0"/>
    <x v="0"/>
    <x v="0"/>
    <x v="759"/>
    <x v="759"/>
  </r>
  <r>
    <x v="1162"/>
    <s v="BLACK SEA BASS"/>
    <x v="1"/>
    <n v="4"/>
    <n v="7"/>
    <s v="12"/>
    <s v="FL"/>
    <s v="Duval"/>
    <s v="Private"/>
    <s v="Federal"/>
    <s v="Offshore"/>
    <n v="0.673914715"/>
    <x v="177"/>
    <n v="0.673914715"/>
    <n v="0.673914715"/>
    <n v="8.4371999755905502"/>
    <n v="12.519685039954277"/>
    <n v="0.59429105035430807"/>
    <n v="985.58457349227081"/>
    <x v="156"/>
    <n v="0.59429105035430807"/>
    <x v="178"/>
    <n v="0.59429105035430807"/>
    <x v="177"/>
    <n v="0"/>
    <n v="0"/>
    <n v="0"/>
    <n v="0"/>
    <n v="0.74741255597723821"/>
    <n v="0.94160359434525442"/>
    <n v="1.3432654004296583"/>
    <n v="0"/>
    <n v="0"/>
    <n v="0"/>
    <n v="0"/>
    <n v="0"/>
    <n v="0"/>
    <n v="0"/>
    <n v="0.59429105035430807"/>
    <n v="0.59429105035430807"/>
    <n v="1"/>
    <n v="1"/>
    <n v="1"/>
    <n v="0"/>
    <n v="0"/>
    <n v="0"/>
    <n v="0"/>
    <x v="0"/>
    <n v="30"/>
    <x v="0"/>
    <x v="0"/>
    <x v="0"/>
    <x v="760"/>
    <x v="760"/>
  </r>
  <r>
    <x v="1163"/>
    <s v="BLACK SEA BASS"/>
    <x v="1"/>
    <n v="4"/>
    <n v="7"/>
    <s v="12"/>
    <s v="FL"/>
    <s v="Duval"/>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6"/>
    <n v="25"/>
    <x v="0"/>
    <x v="0"/>
    <x v="0"/>
    <x v="761"/>
    <x v="761"/>
  </r>
  <r>
    <x v="1164"/>
    <s v="BLACK SEA BASS"/>
    <x v="1"/>
    <n v="4"/>
    <n v="7"/>
    <s v="19"/>
    <s v="FL"/>
    <s v="Duval"/>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762"/>
    <x v="762"/>
  </r>
  <r>
    <x v="1165"/>
    <s v="BLACK SEA BASS"/>
    <x v="1"/>
    <n v="4"/>
    <n v="8"/>
    <s v="03"/>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63"/>
    <x v="763"/>
  </r>
  <r>
    <x v="1166"/>
    <s v="BLACK SEA BASS"/>
    <x v="1"/>
    <n v="4"/>
    <n v="8"/>
    <s v="09"/>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64"/>
    <x v="764"/>
  </r>
  <r>
    <x v="1167"/>
    <s v="BLACK SEA BASS"/>
    <x v="1"/>
    <n v="4"/>
    <n v="8"/>
    <s v="09"/>
    <s v="FL"/>
    <s v="Duval"/>
    <s v="Private"/>
    <s v="State"/>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764"/>
    <x v="764"/>
  </r>
  <r>
    <x v="1168"/>
    <s v="BLACK SEA BASS"/>
    <x v="1"/>
    <n v="4"/>
    <n v="8"/>
    <s v="13"/>
    <s v="FL"/>
    <s v="Nassau"/>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65"/>
    <x v="765"/>
  </r>
  <r>
    <x v="1169"/>
    <s v="BLACK SEA BASS"/>
    <x v="1"/>
    <n v="4"/>
    <n v="8"/>
    <s v="16"/>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766"/>
    <x v="766"/>
  </r>
  <r>
    <x v="1170"/>
    <s v="BLACK SEA BASS"/>
    <x v="1"/>
    <n v="4"/>
    <n v="8"/>
    <s v="16"/>
    <s v="FL"/>
    <s v="Duval"/>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766"/>
    <x v="766"/>
  </r>
  <r>
    <x v="1171"/>
    <s v="BLACK SEA BASS"/>
    <x v="1"/>
    <n v="4"/>
    <n v="8"/>
    <s v="16"/>
    <s v="FL"/>
    <s v="Duval"/>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15"/>
    <n v="50"/>
    <x v="0"/>
    <x v="0"/>
    <x v="0"/>
    <x v="767"/>
    <x v="767"/>
  </r>
  <r>
    <x v="1172"/>
    <s v="BLACK SEA BASS"/>
    <x v="1"/>
    <n v="4"/>
    <n v="8"/>
    <s v="16"/>
    <s v="FL"/>
    <s v="Duval"/>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1"/>
    <n v="10"/>
    <x v="0"/>
    <x v="0"/>
    <x v="0"/>
    <x v="766"/>
    <x v="766"/>
  </r>
  <r>
    <x v="1173"/>
    <s v="BLACK SEA BASS"/>
    <x v="1"/>
    <n v="4"/>
    <n v="8"/>
    <s v="28"/>
    <s v="FL"/>
    <s v="Duval"/>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768"/>
    <x v="768"/>
  </r>
  <r>
    <x v="1174"/>
    <s v="BLACK SEA BASS"/>
    <x v="1"/>
    <n v="5"/>
    <n v="10"/>
    <s v="13"/>
    <s v="FL"/>
    <s v="Duval"/>
    <s v="Private"/>
    <s v="Inland"/>
    <s v="Inshore"/>
    <n v="0.99334093369999998"/>
    <x v="178"/>
    <n v="0.99334093369999998"/>
    <n v="0.99334093369999998"/>
    <n v="12.04523651929134"/>
    <n v="12.125984252380698"/>
    <n v="1.0949709469319335"/>
    <n v="539.16435705519825"/>
    <x v="157"/>
    <n v="1.0949709469319335"/>
    <x v="179"/>
    <n v="1.0949709469319335"/>
    <x v="178"/>
    <n v="0"/>
    <n v="0"/>
    <n v="0"/>
    <n v="0"/>
    <n v="0.74741255597723821"/>
    <n v="0.94160359434525442"/>
    <n v="1.3432654004296583"/>
    <n v="0"/>
    <n v="0"/>
    <n v="0"/>
    <n v="0"/>
    <n v="0"/>
    <n v="0"/>
    <n v="0"/>
    <n v="1.0949709469319335"/>
    <n v="1.0949709469319335"/>
    <n v="1"/>
    <n v="1"/>
    <n v="1"/>
    <n v="0"/>
    <n v="0"/>
    <n v="0"/>
    <n v="0"/>
    <x v="2"/>
    <n v="15"/>
    <x v="0"/>
    <x v="0"/>
    <x v="0"/>
    <x v="769"/>
    <x v="769"/>
  </r>
  <r>
    <x v="1175"/>
    <s v="BLACK SEA BASS"/>
    <x v="1"/>
    <n v="5"/>
    <n v="10"/>
    <s v="23"/>
    <s v="FL"/>
    <s v="Duval"/>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770"/>
    <x v="770"/>
  </r>
  <r>
    <x v="1176"/>
    <s v="BLACK SEA BASS"/>
    <x v="1"/>
    <n v="5"/>
    <n v="10"/>
    <s v="25"/>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771"/>
    <x v="771"/>
  </r>
  <r>
    <x v="1177"/>
    <s v="BLACK SEA BASS"/>
    <x v="1"/>
    <n v="5"/>
    <n v="10"/>
    <s v="31"/>
    <s v="FL"/>
    <s v="Duval"/>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772"/>
    <x v="772"/>
  </r>
  <r>
    <x v="1178"/>
    <s v="BLACK SEA BASS"/>
    <x v="1"/>
    <n v="6"/>
    <n v="11"/>
    <s v="16"/>
    <s v="FL"/>
    <s v="St Johns"/>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7"/>
    <n v="5"/>
    <x v="0"/>
    <x v="0"/>
    <x v="0"/>
    <x v="773"/>
    <x v="773"/>
  </r>
  <r>
    <x v="1179"/>
    <s v="BLACK SEA BASS"/>
    <x v="1"/>
    <n v="6"/>
    <n v="11"/>
    <s v="16"/>
    <s v="FL"/>
    <s v="St Johns"/>
    <s v="Private"/>
    <s v="Inland"/>
    <s v="Inshore"/>
    <n v="7.8569172685000002"/>
    <x v="179"/>
    <n v="7.9324025689179356"/>
    <n v="7.8946230038627139"/>
    <n v="108.26460803149607"/>
    <n v="13.779527559180391"/>
    <n v="10.877925580185575"/>
    <n v="7448.7854668356285"/>
    <x v="158"/>
    <n v="10.941666357412171"/>
    <x v="180"/>
    <n v="10.913429436130539"/>
    <x v="179"/>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10.941666357412171"/>
    <n v="10.913429436130539"/>
    <n v="8"/>
    <n v="8.0754853004179346"/>
    <n v="8.0377057353627137"/>
    <n v="6"/>
    <n v="3.7779565055221398E-2"/>
    <n v="3.7705735362713981E-2"/>
    <n v="5.4193027772513275E-3"/>
    <x v="0"/>
    <n v="30"/>
    <x v="0"/>
    <x v="0"/>
    <x v="0"/>
    <x v="773"/>
    <x v="773"/>
  </r>
  <r>
    <x v="1180"/>
    <s v="BLACK SEA BASS"/>
    <x v="1"/>
    <n v="6"/>
    <n v="12"/>
    <s v="12"/>
    <s v="FL"/>
    <s v="Duval"/>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74"/>
    <x v="774"/>
  </r>
  <r>
    <x v="1181"/>
    <s v="BLACK SEA BASS"/>
    <x v="1"/>
    <n v="6"/>
    <n v="12"/>
    <s v="12"/>
    <s v="FL"/>
    <s v="Duval"/>
    <s v="Private"/>
    <s v="Federal"/>
    <s v="Offshore"/>
    <n v="11.941778886"/>
    <x v="180"/>
    <n v="12.319205388089678"/>
    <n v="12.13030756281357"/>
    <n v="167.74908293307084"/>
    <n v="14.047244094406425"/>
    <n v="18.007747259946189"/>
    <n v="6046.5106495042728"/>
    <x v="159"/>
    <n v="18.326451146079158"/>
    <x v="181"/>
    <n v="18.185266539671002"/>
    <x v="18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18.326451146079158"/>
    <n v="18.185266539671002"/>
    <n v="26"/>
    <n v="26.377426502089676"/>
    <n v="26.188528676813569"/>
    <n v="30"/>
    <n v="0.18889782527610699"/>
    <n v="0.18852867681356988"/>
    <n v="2.709651388625664E-2"/>
    <x v="15"/>
    <n v="50"/>
    <x v="0"/>
    <x v="0"/>
    <x v="0"/>
    <x v="775"/>
    <x v="775"/>
  </r>
  <r>
    <x v="1182"/>
    <s v="BLACK SEA BASS"/>
    <x v="1"/>
    <n v="4"/>
    <n v="7"/>
    <s v="18"/>
    <s v="FL"/>
    <s v="Volusia"/>
    <s v="Charter"/>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776"/>
    <x v="776"/>
  </r>
  <r>
    <x v="1183"/>
    <s v="BLACK SEA BASS"/>
    <x v="0"/>
    <n v="1"/>
    <n v="1"/>
    <s v="12"/>
    <s v="FL"/>
    <s v="Brevard"/>
    <s v="Charter"/>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0"/>
    <n v="60"/>
    <x v="0"/>
    <x v="0"/>
    <x v="0"/>
    <x v="777"/>
    <x v="777"/>
  </r>
  <r>
    <x v="1184"/>
    <s v="BLACK SEA BASS"/>
    <x v="0"/>
    <n v="3"/>
    <n v="5"/>
    <s v="18"/>
    <s v="FL"/>
    <s v="Brevard"/>
    <s v="Private"/>
    <s v="Federal"/>
    <s v="Off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8"/>
    <n v="80"/>
    <x v="0"/>
    <x v="0"/>
    <x v="0"/>
    <x v="778"/>
    <x v="778"/>
  </r>
  <r>
    <x v="1185"/>
    <s v="BLACK SEA BASS"/>
    <x v="0"/>
    <n v="3"/>
    <n v="5"/>
    <s v="18"/>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78"/>
    <x v="778"/>
  </r>
  <r>
    <x v="1186"/>
    <s v="BLACK SEA BASS"/>
    <x v="0"/>
    <n v="3"/>
    <n v="5"/>
    <s v="18"/>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778"/>
    <x v="778"/>
  </r>
  <r>
    <x v="1187"/>
    <s v="BLACK SEA BASS"/>
    <x v="0"/>
    <n v="3"/>
    <n v="5"/>
    <s v="18"/>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778"/>
    <x v="778"/>
  </r>
  <r>
    <x v="1188"/>
    <s v="BLACK SEA BASS"/>
    <x v="0"/>
    <n v="3"/>
    <n v="5"/>
    <s v="18"/>
    <s v="FL"/>
    <s v="Brevard"/>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778"/>
    <x v="778"/>
  </r>
  <r>
    <x v="1189"/>
    <s v="BLACK SEA BASS"/>
    <x v="0"/>
    <n v="4"/>
    <n v="8"/>
    <s v="04"/>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79"/>
    <x v="779"/>
  </r>
  <r>
    <x v="1190"/>
    <s v="BLACK SEA BASS"/>
    <x v="0"/>
    <n v="4"/>
    <n v="8"/>
    <s v="04"/>
    <s v="FL"/>
    <s v="Brevard"/>
    <s v="Private"/>
    <s v="Federal"/>
    <s v="Offshore"/>
    <n v="2"/>
    <x v="181"/>
    <n v="2.1258088340298924"/>
    <n v="2.0628428922711901"/>
    <n v="30.708661417322837"/>
    <n v="15.354330708661418"/>
    <n v="2.821916955966433"/>
    <n v="1852.2907827007759"/>
    <x v="160"/>
    <n v="2.9281515846774226"/>
    <x v="182"/>
    <n v="2.8810900492080371"/>
    <x v="181"/>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2.9281515846774226"/>
    <n v="2.8810900492080371"/>
    <n v="2"/>
    <n v="2.1258088340298924"/>
    <n v="2.0628428922711901"/>
    <n v="10"/>
    <n v="6.2965941758702335E-2"/>
    <n v="6.2842892271189971E-2"/>
    <n v="9.0321712954188789E-3"/>
    <x v="9"/>
    <n v="45"/>
    <x v="0"/>
    <x v="0"/>
    <x v="0"/>
    <x v="779"/>
    <x v="779"/>
  </r>
  <r>
    <x v="1191"/>
    <s v="BLACK SEA BASS"/>
    <x v="0"/>
    <n v="4"/>
    <n v="8"/>
    <s v="04"/>
    <s v="FL"/>
    <s v="Brevard"/>
    <s v="Private"/>
    <s v="Federal"/>
    <s v="Offshore"/>
    <n v="8"/>
    <x v="182"/>
    <n v="8.050323533611957"/>
    <n v="8.0251371569084764"/>
    <n v="92.322834645669303"/>
    <n v="11.540354330708663"/>
    <n v="6.1288508887395956"/>
    <n v="4022.944043678247"/>
    <x v="161"/>
    <n v="6.1713447402239918"/>
    <x v="183"/>
    <n v="6.1525201260362374"/>
    <x v="182"/>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6.1713447402239918"/>
    <n v="6.1525201260362374"/>
    <n v="8"/>
    <n v="8.050323533611957"/>
    <n v="8.0251371569084764"/>
    <n v="4"/>
    <n v="2.5186376703480933E-2"/>
    <n v="2.5137156908475986E-2"/>
    <n v="3.6128685181675518E-3"/>
    <x v="0"/>
    <n v="30"/>
    <x v="0"/>
    <x v="0"/>
    <x v="0"/>
    <x v="779"/>
    <x v="779"/>
  </r>
  <r>
    <x v="1192"/>
    <s v="BLACK SEA BASS"/>
    <x v="0"/>
    <n v="4"/>
    <n v="8"/>
    <s v="04"/>
    <s v="FL"/>
    <s v="Brevard"/>
    <s v="Private"/>
    <s v="Federal"/>
    <s v="Offshore"/>
    <n v="3"/>
    <x v="183"/>
    <n v="3.0125808834029892"/>
    <n v="3.0062842892271191"/>
    <n v="42.795275590551185"/>
    <n v="14.265091863517062"/>
    <n v="3.5714886473950167"/>
    <n v="2344.3055218556697"/>
    <x v="131"/>
    <n v="3.5821121102661153"/>
    <x v="184"/>
    <n v="3.5774059567191769"/>
    <x v="183"/>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3.5821121102661153"/>
    <n v="3.5774059567191769"/>
    <n v="3"/>
    <n v="3.0125808834029892"/>
    <n v="3.0062842892271191"/>
    <n v="1"/>
    <n v="6.2965941758702333E-3"/>
    <n v="6.2842892271189965E-3"/>
    <n v="9.0321712954188795E-4"/>
    <x v="4"/>
    <n v="75"/>
    <x v="0"/>
    <x v="0"/>
    <x v="0"/>
    <x v="779"/>
    <x v="779"/>
  </r>
  <r>
    <x v="1193"/>
    <s v="BLACK SEA BASS"/>
    <x v="0"/>
    <n v="4"/>
    <n v="8"/>
    <s v="11"/>
    <s v="FL"/>
    <s v="Indian River"/>
    <s v="Private"/>
    <s v="Inland"/>
    <s v="Inshore"/>
    <n v="1"/>
    <x v="184"/>
    <n v="1"/>
    <n v="1"/>
    <n v="10.078740157480315"/>
    <n v="10.078740157480315"/>
    <n v="0.66138678655463268"/>
    <n v="996.81473632371717"/>
    <x v="162"/>
    <n v="0.66138678655463268"/>
    <x v="185"/>
    <n v="0.66138678655463268"/>
    <x v="184"/>
    <n v="0"/>
    <n v="0"/>
    <n v="0"/>
    <n v="0"/>
    <n v="0.74741255597723821"/>
    <n v="0.94160359434525442"/>
    <n v="1.3432654004296583"/>
    <n v="0"/>
    <n v="0"/>
    <n v="0"/>
    <n v="0"/>
    <n v="0"/>
    <n v="0"/>
    <n v="0"/>
    <n v="0.66138678655463268"/>
    <n v="0.66138678655463268"/>
    <n v="1"/>
    <n v="1"/>
    <n v="1"/>
    <n v="0"/>
    <n v="0"/>
    <n v="0"/>
    <n v="0"/>
    <x v="3"/>
    <n v="20"/>
    <x v="0"/>
    <x v="0"/>
    <x v="0"/>
    <x v="780"/>
    <x v="780"/>
  </r>
  <r>
    <x v="1194"/>
    <s v="BLACK SEA BASS"/>
    <x v="0"/>
    <n v="4"/>
    <n v="8"/>
    <s v="11"/>
    <s v="FL"/>
    <s v="Indian River"/>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780"/>
    <x v="780"/>
  </r>
  <r>
    <x v="1195"/>
    <s v="BLACK SEA BASS"/>
    <x v="0"/>
    <n v="4"/>
    <n v="8"/>
    <s v="11"/>
    <s v="FL"/>
    <s v="Indian River"/>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780"/>
    <x v="780"/>
  </r>
  <r>
    <x v="1196"/>
    <s v="BLACK SEA BASS"/>
    <x v="0"/>
    <n v="5"/>
    <n v="9"/>
    <s v="08"/>
    <s v="FL"/>
    <s v="Brevard"/>
    <s v="Charter"/>
    <s v="Federal"/>
    <s v="Offshore"/>
    <n v="11.152370119"/>
    <x v="185"/>
    <n v="11.303340719835871"/>
    <n v="11.227781589725428"/>
    <n v="142.14881204724409"/>
    <n v="12.746062992033316"/>
    <n v="12.2933837255684"/>
    <n v="123.77781648985517"/>
    <x v="163"/>
    <n v="12.420865280021587"/>
    <x v="186"/>
    <n v="12.364391437458325"/>
    <x v="185"/>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12.420865280021587"/>
    <n v="12.364391437458325"/>
    <n v="10"/>
    <n v="10.150970600835871"/>
    <n v="10.075411470725427"/>
    <n v="12"/>
    <n v="7.5559130110442796E-2"/>
    <n v="7.5411470725427962E-2"/>
    <n v="1.0838605554502655E-2"/>
    <x v="11"/>
    <n v="100"/>
    <x v="0"/>
    <x v="0"/>
    <x v="0"/>
    <x v="781"/>
    <x v="781"/>
  </r>
  <r>
    <x v="1197"/>
    <s v="BLACK SEA BASS"/>
    <x v="0"/>
    <n v="5"/>
    <n v="10"/>
    <s v="01"/>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82"/>
    <x v="782"/>
  </r>
  <r>
    <x v="1198"/>
    <s v="BLACK SEA BASS"/>
    <x v="0"/>
    <n v="5"/>
    <n v="10"/>
    <s v="12"/>
    <s v="FL"/>
    <s v="Brevard"/>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783"/>
    <x v="783"/>
  </r>
  <r>
    <x v="1199"/>
    <s v="BLACK SEA BASS"/>
    <x v="0"/>
    <n v="5"/>
    <n v="10"/>
    <s v="12"/>
    <s v="FL"/>
    <s v="Brevard"/>
    <s v="Charter"/>
    <s v="Federal"/>
    <s v="Offshore"/>
    <n v="1.040310015"/>
    <x v="186"/>
    <n v="1.040310015"/>
    <n v="1.040310015"/>
    <n v="15.317950614173229"/>
    <n v="14.724409448440452"/>
    <n v="1.7430531545316779"/>
    <n v="50.171956761254449"/>
    <x v="164"/>
    <n v="1.7430531545316779"/>
    <x v="187"/>
    <n v="1.7430531545316779"/>
    <x v="186"/>
    <n v="0"/>
    <n v="0"/>
    <n v="0"/>
    <n v="0"/>
    <n v="0.74741255597723821"/>
    <n v="0.94160359434525442"/>
    <n v="1.3432654004296583"/>
    <n v="0"/>
    <n v="0"/>
    <n v="0"/>
    <n v="0"/>
    <n v="0"/>
    <n v="0"/>
    <n v="0"/>
    <n v="1.7430531545316779"/>
    <n v="1.7430531545316779"/>
    <n v="1"/>
    <n v="1"/>
    <n v="1"/>
    <n v="0"/>
    <n v="0"/>
    <n v="0"/>
    <n v="0"/>
    <x v="6"/>
    <n v="25"/>
    <x v="0"/>
    <x v="0"/>
    <x v="0"/>
    <x v="783"/>
    <x v="783"/>
  </r>
  <r>
    <x v="1200"/>
    <s v="BLACK SEA BASS"/>
    <x v="0"/>
    <n v="6"/>
    <n v="11"/>
    <s v="10"/>
    <s v="FL"/>
    <s v="Brevard"/>
    <s v="Charter"/>
    <s v="Federal"/>
    <s v="Offshore"/>
    <n v="0.49706648599999997"/>
    <x v="187"/>
    <n v="0.49706648599999997"/>
    <n v="0.49706648599999997"/>
    <n v="7.5147059299212602"/>
    <n v="15.118110235903654"/>
    <n v="0.94242585694287584"/>
    <n v="6.4954995843897825"/>
    <x v="165"/>
    <n v="0.94242585694287584"/>
    <x v="188"/>
    <n v="0.94242585694287584"/>
    <x v="187"/>
    <n v="0"/>
    <n v="0"/>
    <n v="0"/>
    <n v="0"/>
    <n v="0.74741255597723821"/>
    <n v="0.94160359434525442"/>
    <n v="1.3432654004296583"/>
    <n v="0"/>
    <n v="0"/>
    <n v="0"/>
    <n v="0"/>
    <n v="0"/>
    <n v="0"/>
    <n v="0"/>
    <n v="0.94242585694287584"/>
    <n v="0.94242585694287584"/>
    <n v="1"/>
    <n v="1"/>
    <n v="1"/>
    <n v="0"/>
    <n v="0"/>
    <n v="0"/>
    <n v="0"/>
    <x v="3"/>
    <n v="20"/>
    <x v="0"/>
    <x v="0"/>
    <x v="0"/>
    <x v="784"/>
    <x v="784"/>
  </r>
  <r>
    <x v="1201"/>
    <s v="BLACK SEA BASS"/>
    <x v="1"/>
    <n v="1"/>
    <n v="2"/>
    <s v="01"/>
    <s v="FL"/>
    <s v="Brevard"/>
    <s v="Charter"/>
    <s v="Federal"/>
    <s v="Offshore"/>
    <n v="1"/>
    <x v="188"/>
    <n v="1"/>
    <n v="1"/>
    <n v="14.606299212598426"/>
    <n v="14.606299212598426"/>
    <n v="1.5432358352941429"/>
    <n v="8.3796405964236111"/>
    <x v="166"/>
    <n v="1.5432358352941429"/>
    <x v="189"/>
    <n v="1.5432358352941429"/>
    <x v="188"/>
    <n v="0"/>
    <n v="0"/>
    <n v="0"/>
    <n v="0"/>
    <n v="0.74741255597723821"/>
    <n v="0.94160359434525442"/>
    <n v="1.3432654004296583"/>
    <n v="0"/>
    <n v="0"/>
    <n v="0"/>
    <n v="0"/>
    <n v="0"/>
    <n v="0"/>
    <n v="0"/>
    <n v="1.5432358352941429"/>
    <n v="1.5432358352941429"/>
    <n v="1"/>
    <n v="1"/>
    <n v="1"/>
    <n v="0"/>
    <n v="0"/>
    <n v="0"/>
    <n v="0"/>
    <x v="3"/>
    <n v="20"/>
    <x v="0"/>
    <x v="0"/>
    <x v="0"/>
    <x v="785"/>
    <x v="785"/>
  </r>
  <r>
    <x v="1202"/>
    <s v="BLACK SEA BASS"/>
    <x v="1"/>
    <n v="1"/>
    <n v="2"/>
    <s v="23"/>
    <s v="FL"/>
    <s v="Indian River"/>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786"/>
    <x v="786"/>
  </r>
  <r>
    <x v="1203"/>
    <s v="BLACK SEA BASS"/>
    <x v="1"/>
    <n v="1"/>
    <n v="2"/>
    <s v="23"/>
    <s v="FL"/>
    <s v="Indian River"/>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4"/>
    <n v="75"/>
    <x v="0"/>
    <x v="0"/>
    <x v="0"/>
    <x v="786"/>
    <x v="786"/>
  </r>
  <r>
    <x v="1204"/>
    <s v="BLACK SEA BASS"/>
    <x v="1"/>
    <n v="1"/>
    <n v="2"/>
    <s v="23"/>
    <s v="FL"/>
    <s v="Indian River"/>
    <s v="Private"/>
    <s v="Federal"/>
    <s v="Offshore"/>
    <n v="1.0194333633999999"/>
    <x v="189"/>
    <n v="1.0823377804149461"/>
    <n v="1.050854809535595"/>
    <n v="14.207850812598426"/>
    <n v="13.93700787387672"/>
    <n v="1.4383781468810861"/>
    <n v="314.96344045656804"/>
    <x v="167"/>
    <n v="1.4914954612365809"/>
    <x v="190"/>
    <n v="1.4679646935018882"/>
    <x v="189"/>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1.4914954612365809"/>
    <n v="1.4679646935018882"/>
    <n v="1"/>
    <n v="1.0629044170149462"/>
    <n v="1.0314214461355951"/>
    <n v="5"/>
    <n v="3.1482970879351167E-2"/>
    <n v="3.1421446135594985E-2"/>
    <n v="4.5160856477094394E-3"/>
    <x v="3"/>
    <n v="20"/>
    <x v="0"/>
    <x v="0"/>
    <x v="0"/>
    <x v="786"/>
    <x v="786"/>
  </r>
  <r>
    <x v="1205"/>
    <s v="BLACK SEA BASS"/>
    <x v="1"/>
    <n v="3"/>
    <n v="5"/>
    <s v="24"/>
    <s v="FL"/>
    <s v="Brevard"/>
    <s v="Private"/>
    <s v="Federal"/>
    <s v="Offshore"/>
    <n v="1.9695484758999999"/>
    <x v="190"/>
    <n v="3.2276368161989231"/>
    <n v="2.5979773986118997"/>
    <n v="26.364034716929133"/>
    <n v="13.385826771733502"/>
    <n v="1.9973711173757176"/>
    <n v="571.07843558897105"/>
    <x v="168"/>
    <n v="3.0597174044856148"/>
    <x v="191"/>
    <n v="2.5891020497917583"/>
    <x v="190"/>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3.0597174044856148"/>
    <n v="2.5891020497917583"/>
    <n v="2"/>
    <n v="3.2580883402989231"/>
    <n v="2.6284289227118998"/>
    <n v="100"/>
    <n v="0.62965941758702337"/>
    <n v="0.62842892271189965"/>
    <n v="9.0321712954188796E-2"/>
    <x v="3"/>
    <n v="20"/>
    <x v="0"/>
    <x v="0"/>
    <x v="0"/>
    <x v="787"/>
    <x v="787"/>
  </r>
  <r>
    <x v="1206"/>
    <s v="BLACK SEA BASS"/>
    <x v="1"/>
    <n v="3"/>
    <n v="5"/>
    <s v="24"/>
    <s v="FL"/>
    <s v="Brevard"/>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7"/>
    <n v="5"/>
    <x v="0"/>
    <x v="0"/>
    <x v="0"/>
    <x v="787"/>
    <x v="787"/>
  </r>
  <r>
    <x v="1207"/>
    <s v="BLACK SEA BASS"/>
    <x v="1"/>
    <n v="3"/>
    <n v="6"/>
    <s v="16"/>
    <s v="FL"/>
    <s v="Brevard"/>
    <s v="Charter"/>
    <s v="Federal"/>
    <s v="Offshore"/>
    <n v="2"/>
    <x v="191"/>
    <n v="2.0629044170149462"/>
    <n v="2.0314214461355951"/>
    <n v="26.299212598425196"/>
    <n v="13.149606299212598"/>
    <n v="2.1605301694118002"/>
    <n v="327.73268917640746"/>
    <x v="169"/>
    <n v="2.213647483767295"/>
    <x v="192"/>
    <n v="2.1901167160326023"/>
    <x v="191"/>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2.213647483767295"/>
    <n v="2.1901167160326023"/>
    <n v="2"/>
    <n v="2.0629044170149462"/>
    <n v="2.0314214461355951"/>
    <n v="5"/>
    <n v="3.1482970879351167E-2"/>
    <n v="3.1421446135594985E-2"/>
    <n v="4.5160856477094394E-3"/>
    <x v="0"/>
    <n v="30"/>
    <x v="0"/>
    <x v="0"/>
    <x v="0"/>
    <x v="788"/>
    <x v="788"/>
  </r>
  <r>
    <x v="1208"/>
    <s v="BLACK SEA BASS"/>
    <x v="0"/>
    <n v="1"/>
    <n v="2"/>
    <s v="22"/>
    <s v="FL"/>
    <s v="Indian River"/>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789"/>
    <x v="789"/>
  </r>
  <r>
    <x v="1209"/>
    <s v="BLACK SEA BASS"/>
    <x v="1"/>
    <n v="2"/>
    <n v="4"/>
    <s v="04"/>
    <s v="FL"/>
    <s v="Indian River"/>
    <s v="Private"/>
    <s v="Federal"/>
    <s v="Offshore"/>
    <n v="0"/>
    <x v="0"/>
    <n v="0.22645590125380613"/>
    <n v="0.11311720608814194"/>
    <n v="0"/>
    <n v="0"/>
    <n v="0"/>
    <n v="0"/>
    <x v="0"/>
    <n v="0.19122233167978148"/>
    <x v="0"/>
    <n v="0.10651156783488734"/>
    <x v="0"/>
    <n v="18"/>
    <n v="0.11333869516566419"/>
    <n v="0.11311720608814194"/>
    <n v="1.6257908331753983E-2"/>
    <n v="0.74741255597723821"/>
    <n v="0.94160359434525442"/>
    <n v="1.3432654004296583"/>
    <n v="8.4710763844894121E-2"/>
    <n v="0.10651156783488734"/>
    <n v="2.1838685745402191E-2"/>
    <n v="0.2427138095855601"/>
    <n v="0.21306101742518366"/>
    <n v="0.12937511441989591"/>
    <n v="0.12835025358028954"/>
    <n v="0.19122233167978148"/>
    <n v="0.10651156783488734"/>
    <n v="0"/>
    <n v="0.22645590125380613"/>
    <n v="0.11311720608814194"/>
    <n v="18"/>
    <n v="0.11333869516566419"/>
    <n v="0.11311720608814194"/>
    <n v="1.6257908331753983E-2"/>
    <x v="1"/>
    <n v="10"/>
    <x v="0"/>
    <x v="0"/>
    <x v="0"/>
    <x v="790"/>
    <x v="790"/>
  </r>
  <r>
    <x v="1210"/>
    <s v="BLACK SEA BASS"/>
    <x v="1"/>
    <n v="3"/>
    <n v="5"/>
    <s v="30"/>
    <s v="FL"/>
    <s v="Brevard"/>
    <s v="Charter"/>
    <s v="Federal"/>
    <s v="Offshore"/>
    <n v="1"/>
    <x v="192"/>
    <n v="1.339683851880709"/>
    <n v="1.169675809132213"/>
    <n v="15.354330708661417"/>
    <n v="15.354330708661417"/>
    <n v="1.631420740168094"/>
    <n v="64.057305302247471"/>
    <x v="170"/>
    <n v="1.9182542376877663"/>
    <x v="193"/>
    <n v="1.7911880919204251"/>
    <x v="192"/>
    <n v="27"/>
    <n v="0.17000804274849629"/>
    <n v="0.16967580913221292"/>
    <n v="2.4386862497630973E-2"/>
    <n v="0.74741255597723821"/>
    <n v="0.94160359434525442"/>
    <n v="1.3432654004296583"/>
    <n v="0.12706614576734118"/>
    <n v="0.15976735175233103"/>
    <n v="3.2758028618103285E-2"/>
    <n v="0.36407071437834015"/>
    <n v="0.31959152613777553"/>
    <n v="0.19406267162984389"/>
    <n v="0.19252538037043432"/>
    <n v="1.9182542376877663"/>
    <n v="1.7911880919204251"/>
    <n v="1"/>
    <n v="1.339683851880709"/>
    <n v="1.169675809132213"/>
    <n v="27"/>
    <n v="0.17000804274849629"/>
    <n v="0.16967580913221292"/>
    <n v="2.4386862497630973E-2"/>
    <x v="11"/>
    <n v="100"/>
    <x v="0"/>
    <x v="0"/>
    <x v="0"/>
    <x v="791"/>
    <x v="791"/>
  </r>
  <r>
    <x v="1211"/>
    <s v="BLACK SEA BASS"/>
    <x v="1"/>
    <n v="3"/>
    <n v="5"/>
    <s v="30"/>
    <s v="FL"/>
    <s v="Brevard"/>
    <s v="Charter"/>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792"/>
    <x v="792"/>
  </r>
  <r>
    <x v="1212"/>
    <s v="BLACK SEA BASS"/>
    <x v="1"/>
    <n v="3"/>
    <n v="5"/>
    <s v="30"/>
    <s v="FL"/>
    <s v="Brevard"/>
    <s v="Charter"/>
    <s v="Federal"/>
    <s v="Offshore"/>
    <n v="2"/>
    <x v="193"/>
    <n v="2.0251617668059785"/>
    <n v="2.0125685784542382"/>
    <n v="27.086614173228341"/>
    <n v="13.54330708661417"/>
    <n v="2.821916955966433"/>
    <n v="110.80182538767131"/>
    <x v="160"/>
    <n v="2.8431638817086311"/>
    <x v="194"/>
    <n v="2.8337515746147539"/>
    <x v="193"/>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8431638817086311"/>
    <n v="2.8337515746147539"/>
    <n v="2"/>
    <n v="2.0251617668059785"/>
    <n v="2.0125685784542382"/>
    <n v="2"/>
    <n v="1.2593188351740467E-2"/>
    <n v="1.2568578454237993E-2"/>
    <n v="1.8064342590837759E-3"/>
    <x v="5"/>
    <n v="40"/>
    <x v="0"/>
    <x v="0"/>
    <x v="0"/>
    <x v="791"/>
    <x v="791"/>
  </r>
  <r>
    <x v="1213"/>
    <s v="BLACK SEA BASS"/>
    <x v="1"/>
    <n v="3"/>
    <n v="5"/>
    <s v="31"/>
    <s v="FL"/>
    <s v="Indian River"/>
    <s v="Charter"/>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2"/>
    <n v="15"/>
    <x v="0"/>
    <x v="0"/>
    <x v="0"/>
    <x v="793"/>
    <x v="793"/>
  </r>
  <r>
    <x v="1214"/>
    <s v="BLACK SEA BASS"/>
    <x v="1"/>
    <n v="3"/>
    <n v="5"/>
    <s v="31"/>
    <s v="FL"/>
    <s v="Indian River"/>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0"/>
    <n v="60"/>
    <x v="0"/>
    <x v="0"/>
    <x v="0"/>
    <x v="794"/>
    <x v="794"/>
  </r>
  <r>
    <x v="1215"/>
    <s v="BLACK SEA BASS"/>
    <x v="1"/>
    <n v="3"/>
    <n v="5"/>
    <s v="31"/>
    <s v="FL"/>
    <s v="Indian River"/>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7"/>
    <n v="5"/>
    <x v="0"/>
    <x v="0"/>
    <x v="0"/>
    <x v="794"/>
    <x v="794"/>
  </r>
  <r>
    <x v="1216"/>
    <s v="BLACK SEA BASS"/>
    <x v="1"/>
    <n v="3"/>
    <n v="5"/>
    <s v="31"/>
    <s v="FL"/>
    <s v="Indian River"/>
    <s v="Private"/>
    <s v="Federal"/>
    <s v="Offshore"/>
    <n v="0.9670724315"/>
    <x v="194"/>
    <n v="0.9670724315"/>
    <n v="0.9670724315"/>
    <n v="14.46801275511811"/>
    <n v="14.960629921666948"/>
    <n v="1.2792178556707203"/>
    <n v="169.12230347664973"/>
    <x v="2"/>
    <n v="1.2792178556707203"/>
    <x v="3"/>
    <n v="1.2792178556707203"/>
    <x v="3"/>
    <n v="0"/>
    <n v="0"/>
    <n v="0"/>
    <n v="0"/>
    <n v="0.74741255597723821"/>
    <n v="0.94160359434525442"/>
    <n v="1.3432654004296583"/>
    <n v="0"/>
    <n v="0"/>
    <n v="0"/>
    <n v="0"/>
    <n v="0"/>
    <n v="0"/>
    <n v="0"/>
    <n v="1.2792178556707203"/>
    <n v="1.2792178556707203"/>
    <n v="1"/>
    <n v="1"/>
    <n v="1"/>
    <n v="0"/>
    <n v="0"/>
    <n v="0"/>
    <n v="0"/>
    <x v="2"/>
    <n v="15"/>
    <x v="0"/>
    <x v="0"/>
    <x v="0"/>
    <x v="794"/>
    <x v="794"/>
  </r>
  <r>
    <x v="1217"/>
    <s v="BLACK SEA BASS"/>
    <x v="1"/>
    <n v="3"/>
    <n v="6"/>
    <s v="01"/>
    <s v="FL"/>
    <s v="Indian River"/>
    <s v="Private"/>
    <s v="Federal"/>
    <s v="Offshore"/>
    <n v="0"/>
    <x v="0"/>
    <n v="0.16355148423885998"/>
    <n v="8.1695759952546951E-2"/>
    <n v="0"/>
    <n v="0"/>
    <n v="0"/>
    <n v="0"/>
    <x v="0"/>
    <n v="0.13810501732428662"/>
    <x v="0"/>
    <n v="7.6925021214085301E-2"/>
    <x v="0"/>
    <n v="13"/>
    <n v="8.1855724286313034E-2"/>
    <n v="8.1695759952546951E-2"/>
    <n v="1.1741822684044544E-2"/>
    <n v="0.74741255597723821"/>
    <n v="0.94160359434525442"/>
    <n v="1.3432654004296583"/>
    <n v="6.1179996110201321E-2"/>
    <n v="7.6925021214085301E-2"/>
    <n v="1.5772384149457138E-2"/>
    <n v="0.17529330692290454"/>
    <n v="0.15387740147374376"/>
    <n v="9.3437582636591493E-2"/>
    <n v="9.2697405363542443E-2"/>
    <n v="0.13810501732428662"/>
    <n v="7.6925021214085301E-2"/>
    <n v="0"/>
    <n v="0.16355148423885998"/>
    <n v="8.1695759952546951E-2"/>
    <n v="13"/>
    <n v="8.1855724286313034E-2"/>
    <n v="8.1695759952546951E-2"/>
    <n v="1.1741822684044544E-2"/>
    <x v="9"/>
    <n v="45"/>
    <x v="0"/>
    <x v="0"/>
    <x v="0"/>
    <x v="795"/>
    <x v="795"/>
  </r>
  <r>
    <x v="1218"/>
    <s v="BLACK SEA BASS"/>
    <x v="1"/>
    <n v="3"/>
    <n v="6"/>
    <s v="04"/>
    <s v="FL"/>
    <s v="Brevard"/>
    <s v="Charter"/>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3"/>
    <n v="125"/>
    <x v="0"/>
    <x v="0"/>
    <x v="0"/>
    <x v="796"/>
    <x v="796"/>
  </r>
  <r>
    <x v="1219"/>
    <s v="BLACK SEA BASS"/>
    <x v="1"/>
    <n v="3"/>
    <n v="6"/>
    <s v="22"/>
    <s v="FL"/>
    <s v="Brevard"/>
    <s v="Charter"/>
    <s v="Federal"/>
    <s v="Offshore"/>
    <n v="0.63072696660000005"/>
    <x v="195"/>
    <n v="0.65588873340597853"/>
    <n v="0.64329554505423803"/>
    <n v="9.5353998102362194"/>
    <n v="15.118110236570022"/>
    <n v="0.86211926205901568"/>
    <n v="21.744735189356799"/>
    <x v="171"/>
    <n v="0.88336618780121356"/>
    <x v="195"/>
    <n v="0.87395388070733648"/>
    <x v="194"/>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0.88336618780121356"/>
    <n v="0.87395388070733648"/>
    <n v="1"/>
    <n v="1.0251617668059785"/>
    <n v="1.012568578454238"/>
    <n v="2"/>
    <n v="1.2593188351740467E-2"/>
    <n v="1.2568578454237993E-2"/>
    <n v="1.8064342590837759E-3"/>
    <x v="6"/>
    <n v="25"/>
    <x v="0"/>
    <x v="0"/>
    <x v="0"/>
    <x v="797"/>
    <x v="797"/>
  </r>
  <r>
    <x v="1220"/>
    <s v="BLACK SEA BASS"/>
    <x v="1"/>
    <n v="3"/>
    <n v="6"/>
    <s v="22"/>
    <s v="FL"/>
    <s v="Brevard"/>
    <s v="Charter"/>
    <s v="Federal"/>
    <s v="Offshore"/>
    <n v="1"/>
    <x v="196"/>
    <n v="1"/>
    <n v="1"/>
    <n v="12.755905511811024"/>
    <n v="12.755905511811024"/>
    <n v="0.97003395361346134"/>
    <n v="15.431747554483776"/>
    <x v="172"/>
    <n v="0.97003395361346134"/>
    <x v="196"/>
    <n v="0.97003395361346134"/>
    <x v="195"/>
    <n v="0"/>
    <n v="0"/>
    <n v="0"/>
    <n v="0"/>
    <n v="0.74741255597723821"/>
    <n v="0.94160359434525442"/>
    <n v="1.3432654004296583"/>
    <n v="0"/>
    <n v="0"/>
    <n v="0"/>
    <n v="0"/>
    <n v="0"/>
    <n v="0"/>
    <n v="0"/>
    <n v="0.97003395361346134"/>
    <n v="0.97003395361346134"/>
    <n v="1"/>
    <n v="1"/>
    <n v="1"/>
    <n v="0"/>
    <n v="0"/>
    <n v="0"/>
    <n v="0"/>
    <x v="3"/>
    <n v="20"/>
    <x v="0"/>
    <x v="0"/>
    <x v="0"/>
    <x v="798"/>
    <x v="798"/>
  </r>
  <r>
    <x v="1221"/>
    <s v="BLACK SEA BASS"/>
    <x v="1"/>
    <n v="3"/>
    <n v="6"/>
    <s v="22"/>
    <s v="FL"/>
    <s v="Brevard"/>
    <s v="Charter"/>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9"/>
    <n v="45"/>
    <x v="0"/>
    <x v="0"/>
    <x v="0"/>
    <x v="798"/>
    <x v="798"/>
  </r>
  <r>
    <x v="1222"/>
    <s v="BLACK SEA BASS"/>
    <x v="1"/>
    <n v="4"/>
    <n v="7"/>
    <s v="13"/>
    <s v="FL"/>
    <s v="Brevard"/>
    <s v="Private"/>
    <s v="Federal"/>
    <s v="Offshore"/>
    <n v="0.97923340759999999"/>
    <x v="197"/>
    <n v="1.0169760578089677"/>
    <n v="0.99808627528135696"/>
    <n v="12.259693843307089"/>
    <n v="12.519685039498738"/>
    <n v="0.86353604889782432"/>
    <n v="64.271011945713838"/>
    <x v="173"/>
    <n v="0.89540643751112126"/>
    <x v="197"/>
    <n v="0.88128797687030558"/>
    <x v="196"/>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0.89540643751112126"/>
    <n v="0.88128797687030558"/>
    <n v="1"/>
    <n v="1.0377426502089677"/>
    <n v="1.0188528676813571"/>
    <n v="3"/>
    <n v="1.8889782527610699E-2"/>
    <n v="1.8852867681356991E-2"/>
    <n v="2.7096513886256638E-3"/>
    <x v="4"/>
    <n v="75"/>
    <x v="0"/>
    <x v="0"/>
    <x v="0"/>
    <x v="799"/>
    <x v="799"/>
  </r>
  <r>
    <x v="1223"/>
    <s v="BLACK SEA BASS"/>
    <x v="1"/>
    <n v="4"/>
    <n v="7"/>
    <s v="13"/>
    <s v="FL"/>
    <s v="Brevard"/>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0"/>
    <n v="30"/>
    <x v="0"/>
    <x v="0"/>
    <x v="0"/>
    <x v="800"/>
    <x v="800"/>
  </r>
  <r>
    <x v="1224"/>
    <s v="BLACK SEA BASS"/>
    <x v="1"/>
    <n v="4"/>
    <n v="7"/>
    <s v="13"/>
    <s v="FL"/>
    <s v="Brevard"/>
    <s v="Charter"/>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0"/>
    <n v="60"/>
    <x v="0"/>
    <x v="0"/>
    <x v="0"/>
    <x v="801"/>
    <x v="801"/>
  </r>
  <r>
    <x v="1225"/>
    <s v="BLACK SEA BASS"/>
    <x v="1"/>
    <n v="4"/>
    <n v="7"/>
    <s v="13"/>
    <s v="FL"/>
    <s v="Brevard"/>
    <s v="Charter"/>
    <s v="Federal"/>
    <s v="Offshore"/>
    <n v="0.89738524310000001"/>
    <x v="198"/>
    <n v="1.2748117451896768"/>
    <n v="1.0859139199135699"/>
    <n v="12.330214560629921"/>
    <n v="13.740157480231604"/>
    <n v="1.3057412328165925"/>
    <n v="22.627331122960502"/>
    <x v="174"/>
    <n v="1.6244451189495617"/>
    <x v="198"/>
    <n v="1.4832605125414047"/>
    <x v="197"/>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1.6244451189495617"/>
    <n v="1.4832605125414047"/>
    <n v="1"/>
    <n v="1.3774265020896768"/>
    <n v="1.1885286768135699"/>
    <n v="30"/>
    <n v="0.18889782527610699"/>
    <n v="0.18852867681356988"/>
    <n v="2.709651388625664E-2"/>
    <x v="10"/>
    <n v="60"/>
    <x v="0"/>
    <x v="0"/>
    <x v="0"/>
    <x v="802"/>
    <x v="802"/>
  </r>
  <r>
    <x v="1226"/>
    <s v="BLACK SEA BASS"/>
    <x v="1"/>
    <n v="4"/>
    <n v="7"/>
    <s v="13"/>
    <s v="FL"/>
    <s v="Brevard"/>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803"/>
    <x v="803"/>
  </r>
  <r>
    <x v="1227"/>
    <s v="BLACK SEA BASS"/>
    <x v="1"/>
    <n v="4"/>
    <n v="7"/>
    <s v="13"/>
    <s v="FL"/>
    <s v="Brevard"/>
    <s v="Charter"/>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804"/>
    <x v="804"/>
  </r>
  <r>
    <x v="1228"/>
    <s v="BLACK SEA BASS"/>
    <x v="1"/>
    <n v="4"/>
    <n v="7"/>
    <s v="13"/>
    <s v="FL"/>
    <s v="Brevard"/>
    <s v="Charter"/>
    <s v="Federal"/>
    <s v="Offshore"/>
    <n v="2.3330479993000002"/>
    <x v="199"/>
    <n v="3.0249965864644075"/>
    <n v="2.6786839067915449"/>
    <n v="31.199158940551179"/>
    <n v="13.372703411979552"/>
    <n v="2.5031653266125264"/>
    <n v="50.05439915360671"/>
    <x v="175"/>
    <n v="3.0874557845229695"/>
    <x v="199"/>
    <n v="2.8286173394413487"/>
    <x v="198"/>
    <n v="55"/>
    <n v="0.34631267967286283"/>
    <n v="0.34563590749154482"/>
    <n v="4.9676942124803836E-2"/>
    <n v="0.74741255597723821"/>
    <n v="0.94160359434525442"/>
    <n v="1.3432654004296583"/>
    <n v="0.25883844508162096"/>
    <n v="0.32545201282882247"/>
    <n v="6.6729317555395587E-2"/>
    <n v="0.74162552928921155"/>
    <n v="0.651019775465839"/>
    <n v="0.39531284961634866"/>
    <n v="0.39218133038421804"/>
    <n v="3.0874557845229695"/>
    <n v="2.8286173394413487"/>
    <n v="3"/>
    <n v="3.6919485871644078"/>
    <n v="3.3456359074915447"/>
    <n v="55"/>
    <n v="0.34631267967286283"/>
    <n v="0.34563590749154482"/>
    <n v="4.9676942124803836E-2"/>
    <x v="12"/>
    <n v="120"/>
    <x v="0"/>
    <x v="0"/>
    <x v="0"/>
    <x v="801"/>
    <x v="801"/>
  </r>
  <r>
    <x v="1229"/>
    <s v="BLACK SEA BASS"/>
    <x v="1"/>
    <n v="4"/>
    <n v="7"/>
    <s v="13"/>
    <s v="FL"/>
    <s v="Brevard"/>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0"/>
    <n v="30"/>
    <x v="0"/>
    <x v="0"/>
    <x v="0"/>
    <x v="800"/>
    <x v="800"/>
  </r>
  <r>
    <x v="1230"/>
    <s v="BLACK SEA BASS"/>
    <x v="1"/>
    <n v="4"/>
    <n v="7"/>
    <s v="13"/>
    <s v="FL"/>
    <s v="Brevard"/>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805"/>
    <x v="805"/>
  </r>
  <r>
    <x v="1231"/>
    <s v="BLACK SEA BASS"/>
    <x v="1"/>
    <n v="4"/>
    <n v="7"/>
    <s v="25"/>
    <s v="FL"/>
    <s v="Brevard"/>
    <s v="Private"/>
    <s v="Federal"/>
    <s v="Offshore"/>
    <n v="0.87880280659999999"/>
    <x v="200"/>
    <n v="0.87880280659999999"/>
    <n v="0.87880280659999999"/>
    <n v="11.798100671259842"/>
    <n v="13.42519685036682"/>
    <n v="1.3561999832580958"/>
    <n v="113.48208515267224"/>
    <x v="176"/>
    <n v="1.3561999832580958"/>
    <x v="200"/>
    <n v="1.3561999832580958"/>
    <x v="199"/>
    <n v="0"/>
    <n v="0"/>
    <n v="0"/>
    <n v="0"/>
    <n v="0.74741255597723821"/>
    <n v="0.94160359434525442"/>
    <n v="1.3432654004296583"/>
    <n v="0"/>
    <n v="0"/>
    <n v="0"/>
    <n v="0"/>
    <n v="0"/>
    <n v="0"/>
    <n v="0"/>
    <n v="1.3561999832580958"/>
    <n v="1.3561999832580958"/>
    <n v="1"/>
    <n v="1"/>
    <n v="1"/>
    <n v="0"/>
    <n v="0"/>
    <n v="0"/>
    <n v="0"/>
    <x v="6"/>
    <n v="25"/>
    <x v="0"/>
    <x v="0"/>
    <x v="0"/>
    <x v="806"/>
    <x v="806"/>
  </r>
  <r>
    <x v="1232"/>
    <s v="BLACK SEA BASS"/>
    <x v="1"/>
    <n v="4"/>
    <n v="7"/>
    <s v="25"/>
    <s v="FL"/>
    <s v="Brevard"/>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07"/>
    <x v="807"/>
  </r>
  <r>
    <x v="1233"/>
    <s v="BLACK SEA BASS"/>
    <x v="1"/>
    <n v="4"/>
    <n v="7"/>
    <s v="25"/>
    <s v="FL"/>
    <s v="Brevard"/>
    <s v="Private"/>
    <s v="Federal"/>
    <s v="Offshore"/>
    <n v="0"/>
    <x v="0"/>
    <n v="0.40258826889565535"/>
    <n v="0.20109725526780789"/>
    <n v="0"/>
    <n v="0"/>
    <n v="0"/>
    <n v="0"/>
    <x v="0"/>
    <n v="0.33995081187516707"/>
    <x v="0"/>
    <n v="0.18935389837313304"/>
    <x v="1"/>
    <n v="32"/>
    <n v="0.20149101362784747"/>
    <n v="0.20109725526780789"/>
    <n v="2.8902948145340415E-2"/>
    <n v="0.74741255597723821"/>
    <n v="0.94160359434525442"/>
    <n v="1.3432654004296583"/>
    <n v="0.15059691350203402"/>
    <n v="0.18935389837313304"/>
    <n v="3.8824330214048339E-2"/>
    <n v="0.43149121704099574"/>
    <n v="0.37877514208921542"/>
    <n v="0.23000020341314831"/>
    <n v="0.2281782285871814"/>
    <n v="0.33995081187516707"/>
    <n v="0.18935389837313304"/>
    <n v="0"/>
    <n v="0.40258826889565535"/>
    <n v="0.20109725526780789"/>
    <n v="32"/>
    <n v="0.20149101362784747"/>
    <n v="0.20109725526780789"/>
    <n v="2.8902948145340415E-2"/>
    <x v="12"/>
    <n v="120"/>
    <x v="0"/>
    <x v="0"/>
    <x v="0"/>
    <x v="808"/>
    <x v="808"/>
  </r>
  <r>
    <x v="1234"/>
    <s v="BLACK SEA BASS"/>
    <x v="1"/>
    <n v="4"/>
    <n v="7"/>
    <s v="25"/>
    <s v="FL"/>
    <s v="Brevard"/>
    <s v="Charter"/>
    <s v="Federal"/>
    <s v="Offshore"/>
    <n v="1.7480867927999999"/>
    <x v="201"/>
    <n v="1.7732485596059784"/>
    <n v="1.7606553712542379"/>
    <n v="24.500744024409453"/>
    <n v="14.015748031117701"/>
    <n v="3.1216360674232679"/>
    <n v="56.154618497840289"/>
    <x v="177"/>
    <n v="3.142882993165466"/>
    <x v="201"/>
    <n v="3.1334706860715889"/>
    <x v="200"/>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3.142882993165466"/>
    <n v="3.1334706860715889"/>
    <n v="2"/>
    <n v="2.0251617668059785"/>
    <n v="2.0125685784542382"/>
    <n v="2"/>
    <n v="1.2593188351740467E-2"/>
    <n v="1.2568578454237993E-2"/>
    <n v="1.8064342590837759E-3"/>
    <x v="4"/>
    <n v="75"/>
    <x v="0"/>
    <x v="0"/>
    <x v="0"/>
    <x v="809"/>
    <x v="809"/>
  </r>
  <r>
    <x v="1235"/>
    <s v="BLACK SEA BASS"/>
    <x v="1"/>
    <n v="4"/>
    <n v="7"/>
    <s v="25"/>
    <s v="FL"/>
    <s v="Brevard"/>
    <s v="Charter"/>
    <s v="Federal"/>
    <s v="Offshore"/>
    <n v="0.75622930870000005"/>
    <x v="202"/>
    <n v="0.8065528423119569"/>
    <n v="0.781366465608476"/>
    <n v="10.152527333070868"/>
    <n v="13.425196850044893"/>
    <n v="0.80025611586015"/>
    <n v="19.835374196073932"/>
    <x v="178"/>
    <n v="0.84274996734454588"/>
    <x v="202"/>
    <n v="0.82392535315679161"/>
    <x v="20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0.84274996734454588"/>
    <n v="0.82392535315679161"/>
    <n v="1"/>
    <n v="1.050323533611957"/>
    <n v="1.025137156908476"/>
    <n v="4"/>
    <n v="2.5186376703480933E-2"/>
    <n v="2.5137156908475986E-2"/>
    <n v="3.6128685181675518E-3"/>
    <x v="5"/>
    <n v="40"/>
    <x v="0"/>
    <x v="0"/>
    <x v="0"/>
    <x v="810"/>
    <x v="810"/>
  </r>
  <r>
    <x v="1236"/>
    <s v="BLACK SEA BASS"/>
    <x v="1"/>
    <n v="4"/>
    <n v="7"/>
    <s v="25"/>
    <s v="FL"/>
    <s v="Brevard"/>
    <s v="Charter"/>
    <s v="Federal"/>
    <s v="Offshore"/>
    <n v="0"/>
    <x v="0"/>
    <n v="0.39000738549266611"/>
    <n v="0.1948129660406889"/>
    <n v="0"/>
    <n v="0"/>
    <n v="0"/>
    <n v="0"/>
    <x v="0"/>
    <n v="0.32932734900406813"/>
    <x v="17"/>
    <n v="0.18343658904897267"/>
    <x v="4"/>
    <n v="31"/>
    <n v="0.19519441945197724"/>
    <n v="0.1948129660406889"/>
    <n v="2.7999731015798526E-2"/>
    <n v="0.74741255597723821"/>
    <n v="0.94160359434525442"/>
    <n v="1.3432654004296583"/>
    <n v="0.14589075995509546"/>
    <n v="0.18343658904897267"/>
    <n v="3.7611069894859329E-2"/>
    <n v="0.41800711650846462"/>
    <n v="0.36693841889892748"/>
    <n v="0.22281269705648743"/>
    <n v="0.22104765894383199"/>
    <n v="0.32932734900406813"/>
    <n v="0.18343658904897267"/>
    <n v="0"/>
    <n v="0.39000738549266611"/>
    <n v="0.1948129660406889"/>
    <n v="31"/>
    <n v="0.19519441945197724"/>
    <n v="0.1948129660406889"/>
    <n v="2.7999731015798526E-2"/>
    <x v="12"/>
    <n v="120"/>
    <x v="0"/>
    <x v="0"/>
    <x v="0"/>
    <x v="807"/>
    <x v="807"/>
  </r>
  <r>
    <x v="1237"/>
    <s v="BLACK SEA BASS"/>
    <x v="1"/>
    <n v="4"/>
    <n v="7"/>
    <s v="25"/>
    <s v="FL"/>
    <s v="Brevard"/>
    <s v="Charter"/>
    <s v="Federal"/>
    <s v="Offshore"/>
    <n v="1"/>
    <x v="203"/>
    <n v="1.0125808834029892"/>
    <n v="1.0062842892271191"/>
    <n v="13.464566929133861"/>
    <n v="13.464566929133861"/>
    <n v="1.2786811206722899"/>
    <n v="20.104739955921215"/>
    <x v="137"/>
    <n v="1.2893045835433889"/>
    <x v="203"/>
    <n v="1.2845984299964504"/>
    <x v="202"/>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2893045835433889"/>
    <n v="1.2845984299964504"/>
    <n v="1"/>
    <n v="1.0125808834029892"/>
    <n v="1.0062842892271191"/>
    <n v="1"/>
    <n v="6.2965941758702333E-3"/>
    <n v="6.2842892271189965E-3"/>
    <n v="9.0321712954188795E-4"/>
    <x v="6"/>
    <n v="25"/>
    <x v="0"/>
    <x v="0"/>
    <x v="0"/>
    <x v="811"/>
    <x v="811"/>
  </r>
  <r>
    <x v="1238"/>
    <s v="BLACK SEA BASS"/>
    <x v="1"/>
    <n v="5"/>
    <n v="10"/>
    <s v="26"/>
    <s v="FL"/>
    <s v="Brevard"/>
    <s v="Charter"/>
    <s v="Federal"/>
    <s v="Offshore"/>
    <n v="0.84003135939999996"/>
    <x v="204"/>
    <n v="0.8526122428029892"/>
    <n v="0.84631564862711894"/>
    <n v="11.558699216535434"/>
    <n v="13.759842519202307"/>
    <n v="1.0556127185296347"/>
    <n v="26.77816064693442"/>
    <x v="179"/>
    <n v="1.0662361814007337"/>
    <x v="204"/>
    <n v="1.0615300278537951"/>
    <x v="203"/>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62361814007337"/>
    <n v="1.0615300278537951"/>
    <n v="2"/>
    <n v="2.0125808834029892"/>
    <n v="2.0062842892271191"/>
    <n v="1"/>
    <n v="6.2965941758702333E-3"/>
    <n v="6.2842892271189965E-3"/>
    <n v="9.0321712954188795E-4"/>
    <x v="0"/>
    <n v="30"/>
    <x v="0"/>
    <x v="0"/>
    <x v="0"/>
    <x v="812"/>
    <x v="812"/>
  </r>
  <r>
    <x v="1239"/>
    <s v="BLACK SEA BASS"/>
    <x v="1"/>
    <n v="5"/>
    <n v="10"/>
    <s v="26"/>
    <s v="FL"/>
    <s v="Brevard"/>
    <s v="Charter"/>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813"/>
    <x v="813"/>
  </r>
  <r>
    <x v="1240"/>
    <s v="BLACK SEA BASS"/>
    <x v="0"/>
    <n v="5"/>
    <n v="9"/>
    <s v="01"/>
    <s v="FL"/>
    <s v="Martin"/>
    <s v="Private"/>
    <s v="Federal"/>
    <s v="Offshore"/>
    <n v="4"/>
    <x v="205"/>
    <n v="4.1258088340298924"/>
    <n v="4.0628428922711901"/>
    <n v="49.40944881889763"/>
    <n v="12.352362204724407"/>
    <n v="3.8851636340355546"/>
    <n v="9613.3748961228721"/>
    <x v="180"/>
    <n v="3.9913982627465443"/>
    <x v="205"/>
    <n v="3.9443367272771588"/>
    <x v="204"/>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3.9913982627465443"/>
    <n v="3.9443367272771588"/>
    <n v="4"/>
    <n v="4.1258088340298924"/>
    <n v="4.0628428922711901"/>
    <n v="10"/>
    <n v="6.2965941758702335E-2"/>
    <n v="6.2842892271189971E-2"/>
    <n v="9.0321712954188789E-3"/>
    <x v="7"/>
    <n v="5"/>
    <x v="0"/>
    <x v="0"/>
    <x v="0"/>
    <x v="814"/>
    <x v="814"/>
  </r>
  <r>
    <x v="1241"/>
    <s v="BLACK SEA BASS"/>
    <x v="1"/>
    <n v="2"/>
    <n v="4"/>
    <s v="11"/>
    <s v="FL"/>
    <s v="Palm Beach"/>
    <s v="Charter"/>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6"/>
    <n v="25"/>
    <x v="0"/>
    <x v="0"/>
    <x v="0"/>
    <x v="815"/>
    <x v="815"/>
  </r>
  <r>
    <x v="1242"/>
    <s v="BLACK SEA BASS"/>
    <x v="1"/>
    <n v="4"/>
    <n v="7"/>
    <s v="11"/>
    <s v="FL"/>
    <s v="Volusia"/>
    <s v="Charter"/>
    <s v="Federal"/>
    <s v="Offshore"/>
    <n v="6"/>
    <x v="206"/>
    <n v="6.1258088340298924"/>
    <n v="6.0628428922711901"/>
    <n v="88.779527559055111"/>
    <n v="14.796587926509185"/>
    <n v="8.9948602971430045"/>
    <n v="886.96744215146293"/>
    <x v="181"/>
    <n v="9.1010949258539942"/>
    <x v="206"/>
    <n v="9.0540333903846086"/>
    <x v="205"/>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9.1010949258539942"/>
    <n v="9.0540333903846086"/>
    <n v="6"/>
    <n v="6.1258088340298924"/>
    <n v="6.0628428922711901"/>
    <n v="10"/>
    <n v="6.2965941758702335E-2"/>
    <n v="6.2842892271189971E-2"/>
    <n v="9.0321712954188789E-3"/>
    <x v="13"/>
    <n v="125"/>
    <x v="0"/>
    <x v="0"/>
    <x v="0"/>
    <x v="816"/>
    <x v="816"/>
  </r>
  <r>
    <x v="1243"/>
    <s v="BLACK SEA BASS"/>
    <x v="1"/>
    <n v="4"/>
    <n v="7"/>
    <s v="11"/>
    <s v="FL"/>
    <s v="Volusia"/>
    <s v="Private"/>
    <s v="Federal"/>
    <s v="Offshore"/>
    <n v="4.4154352356000004"/>
    <x v="207"/>
    <n v="4.4531778858089677"/>
    <n v="4.4342881032813573"/>
    <n v="58.096002196850392"/>
    <n v="13.157480315517729"/>
    <n v="5.4901837808691534"/>
    <n v="9615.7450003419144"/>
    <x v="182"/>
    <n v="5.522054169482451"/>
    <x v="207"/>
    <n v="5.507935708841635"/>
    <x v="206"/>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5.522054169482451"/>
    <n v="5.507935708841635"/>
    <n v="6"/>
    <n v="6.0377426502089673"/>
    <n v="6.0188528676813569"/>
    <n v="3"/>
    <n v="1.8889782527610699E-2"/>
    <n v="1.8852867681356991E-2"/>
    <n v="2.7096513886256638E-3"/>
    <x v="0"/>
    <n v="30"/>
    <x v="0"/>
    <x v="0"/>
    <x v="0"/>
    <x v="817"/>
    <x v="817"/>
  </r>
  <r>
    <x v="1244"/>
    <s v="BLACK SEA BASS"/>
    <x v="1"/>
    <n v="4"/>
    <n v="7"/>
    <s v="11"/>
    <s v="FL"/>
    <s v="Volusia"/>
    <s v="Private"/>
    <s v="Federal"/>
    <s v="Offshore"/>
    <n v="2"/>
    <x v="208"/>
    <n v="2"/>
    <n v="2"/>
    <n v="25.590551181102363"/>
    <n v="12.795275590551181"/>
    <n v="2.4250848840336539"/>
    <n v="4341.7289150388497"/>
    <x v="7"/>
    <n v="2.4250848840336539"/>
    <x v="9"/>
    <n v="2.4250848840336539"/>
    <x v="9"/>
    <n v="0"/>
    <n v="0"/>
    <n v="0"/>
    <n v="0"/>
    <n v="0.74741255597723821"/>
    <n v="0.94160359434525442"/>
    <n v="1.3432654004296583"/>
    <n v="0"/>
    <n v="0"/>
    <n v="0"/>
    <n v="0"/>
    <n v="0"/>
    <n v="0"/>
    <n v="0"/>
    <n v="2.4250848840336539"/>
    <n v="2.4250848840336539"/>
    <n v="2"/>
    <n v="2"/>
    <n v="2"/>
    <n v="0"/>
    <n v="0"/>
    <n v="0"/>
    <n v="0"/>
    <x v="20"/>
    <n v="35"/>
    <x v="0"/>
    <x v="0"/>
    <x v="0"/>
    <x v="818"/>
    <x v="818"/>
  </r>
  <r>
    <x v="1245"/>
    <s v="BLACK SEA BASS"/>
    <x v="1"/>
    <n v="4"/>
    <n v="7"/>
    <s v="11"/>
    <s v="FL"/>
    <s v="Volusia"/>
    <s v="Charter"/>
    <s v="Federal"/>
    <s v="Offshore"/>
    <n v="2"/>
    <x v="209"/>
    <n v="2"/>
    <n v="2"/>
    <n v="29.84251968503937"/>
    <n v="14.921259842519685"/>
    <n v="2.7337320510924816"/>
    <n v="900.57080041359586"/>
    <x v="183"/>
    <n v="2.7337320510924816"/>
    <x v="208"/>
    <n v="2.7337320510924816"/>
    <x v="207"/>
    <n v="0"/>
    <n v="0"/>
    <n v="0"/>
    <n v="0"/>
    <n v="0.74741255597723821"/>
    <n v="0.94160359434525442"/>
    <n v="1.3432654004296583"/>
    <n v="0"/>
    <n v="0"/>
    <n v="0"/>
    <n v="0"/>
    <n v="0"/>
    <n v="0"/>
    <n v="0"/>
    <n v="2.7337320510924816"/>
    <n v="2.7337320510924816"/>
    <n v="2"/>
    <n v="2"/>
    <n v="2"/>
    <n v="0"/>
    <n v="0"/>
    <n v="0"/>
    <n v="0"/>
    <x v="3"/>
    <n v="20"/>
    <x v="0"/>
    <x v="0"/>
    <x v="0"/>
    <x v="819"/>
    <x v="819"/>
  </r>
  <r>
    <x v="1246"/>
    <s v="BLACK SEA BASS"/>
    <x v="1"/>
    <n v="4"/>
    <n v="7"/>
    <s v="13"/>
    <s v="FL"/>
    <s v="Flagler"/>
    <s v="Private"/>
    <s v="Federal"/>
    <s v="Offshore"/>
    <n v="0.99883021709999997"/>
    <x v="210"/>
    <n v="1.0743155175179353"/>
    <n v="1.036535952462714"/>
    <n v="13.173548139370078"/>
    <n v="13.188976378406043"/>
    <n v="1.2551649045595719"/>
    <n v="1658.4234566876341"/>
    <x v="184"/>
    <n v="1.3189056817861657"/>
    <x v="209"/>
    <n v="1.2906687605045344"/>
    <x v="208"/>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1.3189056817861657"/>
    <n v="1.2906687605045344"/>
    <n v="1"/>
    <n v="1.0754853004179352"/>
    <n v="1.0377057353627139"/>
    <n v="6"/>
    <n v="3.7779565055221398E-2"/>
    <n v="3.7705735362713981E-2"/>
    <n v="5.4193027772513275E-3"/>
    <x v="0"/>
    <n v="30"/>
    <x v="0"/>
    <x v="0"/>
    <x v="0"/>
    <x v="820"/>
    <x v="820"/>
  </r>
  <r>
    <x v="1247"/>
    <s v="BLACK SEA BASS"/>
    <x v="0"/>
    <n v="1"/>
    <n v="1"/>
    <s v="02"/>
    <s v="FL"/>
    <s v="Palm Beach"/>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821"/>
    <x v="821"/>
  </r>
  <r>
    <x v="1248"/>
    <s v="BLACK SEA BASS"/>
    <x v="0"/>
    <n v="1"/>
    <n v="1"/>
    <s v="02"/>
    <s v="FL"/>
    <s v="Palm Beach"/>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821"/>
    <x v="821"/>
  </r>
  <r>
    <x v="1249"/>
    <s v="BLACK SEA BASS"/>
    <x v="0"/>
    <n v="1"/>
    <n v="1"/>
    <s v="06"/>
    <s v="FL"/>
    <s v="Palm Beach"/>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9"/>
    <n v="45"/>
    <x v="0"/>
    <x v="0"/>
    <x v="0"/>
    <x v="822"/>
    <x v="822"/>
  </r>
  <r>
    <x v="1250"/>
    <s v="BLACK SEA BASS"/>
    <x v="0"/>
    <n v="4"/>
    <n v="8"/>
    <s v="25"/>
    <s v="FL"/>
    <s v="Brevard"/>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23"/>
    <x v="823"/>
  </r>
  <r>
    <x v="1251"/>
    <s v="BLACK SEA BASS"/>
    <x v="0"/>
    <n v="4"/>
    <n v="8"/>
    <s v="25"/>
    <s v="FL"/>
    <s v="St Lucie"/>
    <s v="Charter"/>
    <s v="Federal"/>
    <s v="Offshore"/>
    <n v="1.3599822015"/>
    <x v="211"/>
    <n v="1.3599822015"/>
    <n v="1.3599822015"/>
    <n v="17.561974885039369"/>
    <n v="12.913385826424264"/>
    <n v="1.4391588127904358"/>
    <n v="400.35197889413291"/>
    <x v="185"/>
    <n v="1.4391588127904358"/>
    <x v="210"/>
    <n v="1.4391588127904358"/>
    <x v="209"/>
    <n v="0"/>
    <n v="0"/>
    <n v="0"/>
    <n v="0"/>
    <n v="0.74741255597723821"/>
    <n v="0.94160359434525442"/>
    <n v="1.3432654004296583"/>
    <n v="0"/>
    <n v="0"/>
    <n v="0"/>
    <n v="0"/>
    <n v="0"/>
    <n v="0"/>
    <n v="0"/>
    <n v="1.4391588127904358"/>
    <n v="1.4391588127904358"/>
    <n v="1"/>
    <n v="1"/>
    <n v="1"/>
    <n v="0"/>
    <n v="0"/>
    <n v="0"/>
    <n v="0"/>
    <x v="1"/>
    <n v="10"/>
    <x v="0"/>
    <x v="0"/>
    <x v="0"/>
    <x v="824"/>
    <x v="824"/>
  </r>
  <r>
    <x v="1252"/>
    <s v="BLACK SEA BASS"/>
    <x v="0"/>
    <n v="1"/>
    <n v="1"/>
    <s v="25"/>
    <s v="FL"/>
    <s v="St Johns"/>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825"/>
    <x v="825"/>
  </r>
  <r>
    <x v="1253"/>
    <s v="BLACK SEA BASS"/>
    <x v="0"/>
    <n v="1"/>
    <n v="1"/>
    <s v="25"/>
    <s v="FL"/>
    <s v="St Johns"/>
    <s v="Private"/>
    <s v="Inland"/>
    <s v="Inshore"/>
    <n v="0"/>
    <x v="0"/>
    <n v="0.62904417014946157"/>
    <n v="0.31421446135594983"/>
    <n v="0"/>
    <n v="0"/>
    <n v="0"/>
    <n v="0"/>
    <x v="0"/>
    <n v="0.53117314355494849"/>
    <x v="4"/>
    <n v="0.2958654662080204"/>
    <x v="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0.53117314355494849"/>
    <n v="0.2958654662080204"/>
    <n v="0"/>
    <n v="0.62904417014946157"/>
    <n v="0.31421446135594983"/>
    <n v="50"/>
    <n v="0.31482970879351169"/>
    <n v="0.31421446135594983"/>
    <n v="4.5160856477094398E-2"/>
    <x v="7"/>
    <n v="5"/>
    <x v="0"/>
    <x v="0"/>
    <x v="0"/>
    <x v="825"/>
    <x v="825"/>
  </r>
  <r>
    <x v="1254"/>
    <s v="BLACK SEA BASS"/>
    <x v="0"/>
    <n v="1"/>
    <n v="2"/>
    <s v="10"/>
    <s v="FL"/>
    <s v="St Johns"/>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26"/>
    <x v="826"/>
  </r>
  <r>
    <x v="1255"/>
    <s v="BLACK SEA BASS"/>
    <x v="0"/>
    <n v="1"/>
    <n v="2"/>
    <s v="10"/>
    <s v="FL"/>
    <s v="St Johns"/>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26"/>
    <x v="826"/>
  </r>
  <r>
    <x v="1256"/>
    <s v="BLACK SEA BASS"/>
    <x v="0"/>
    <n v="1"/>
    <n v="2"/>
    <s v="21"/>
    <s v="FL"/>
    <s v="St Johns"/>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827"/>
    <x v="827"/>
  </r>
  <r>
    <x v="1257"/>
    <s v="BLACK SEA BASS"/>
    <x v="0"/>
    <n v="2"/>
    <n v="3"/>
    <s v="17"/>
    <s v="FL"/>
    <s v="St Johns"/>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28"/>
    <x v="828"/>
  </r>
  <r>
    <x v="1258"/>
    <s v="BLACK SEA BASS"/>
    <x v="0"/>
    <n v="2"/>
    <n v="4"/>
    <s v="10"/>
    <s v="FL"/>
    <s v="Flagler"/>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829"/>
    <x v="829"/>
  </r>
  <r>
    <x v="1259"/>
    <s v="BLACK SEA BASS"/>
    <x v="0"/>
    <n v="3"/>
    <n v="5"/>
    <s v="12"/>
    <s v="FL"/>
    <s v="St Johns"/>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830"/>
    <x v="830"/>
  </r>
  <r>
    <x v="1260"/>
    <s v="BLACK SEA BASS"/>
    <x v="0"/>
    <n v="3"/>
    <n v="6"/>
    <s v="23"/>
    <s v="FL"/>
    <s v="Volusia"/>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31"/>
    <x v="831"/>
  </r>
  <r>
    <x v="1261"/>
    <s v="BLACK SEA BASS"/>
    <x v="0"/>
    <n v="5"/>
    <n v="9"/>
    <s v="29"/>
    <s v="FL"/>
    <s v="St Johns"/>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832"/>
    <x v="832"/>
  </r>
  <r>
    <x v="1262"/>
    <s v="BLACK SEA BASS"/>
    <x v="0"/>
    <n v="5"/>
    <n v="9"/>
    <s v="29"/>
    <s v="FL"/>
    <s v="St Johns"/>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3"/>
    <n v="20"/>
    <x v="0"/>
    <x v="0"/>
    <x v="0"/>
    <x v="832"/>
    <x v="832"/>
  </r>
  <r>
    <x v="1263"/>
    <s v="BLACK SEA BASS"/>
    <x v="0"/>
    <n v="5"/>
    <n v="10"/>
    <s v="14"/>
    <s v="FL"/>
    <s v="St Johns"/>
    <s v="Charter"/>
    <s v="Federal"/>
    <s v="Offshore"/>
    <n v="9.1670826036000008"/>
    <x v="212"/>
    <n v="9.7961267737494637"/>
    <n v="9.4812970649559514"/>
    <n v="114.64868400393702"/>
    <n v="12.506561679602777"/>
    <n v="10.37444494447735"/>
    <n v="648.39478536149329"/>
    <x v="186"/>
    <n v="10.905618088032298"/>
    <x v="211"/>
    <n v="10.670310410685371"/>
    <x v="21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10.905618088032298"/>
    <n v="10.670310410685371"/>
    <n v="9"/>
    <n v="9.6290441701494629"/>
    <n v="9.3142144613559505"/>
    <n v="50"/>
    <n v="0.31482970879351169"/>
    <n v="0.31421446135594983"/>
    <n v="4.5160856477094398E-2"/>
    <x v="21"/>
    <n v="245"/>
    <x v="0"/>
    <x v="0"/>
    <x v="0"/>
    <x v="833"/>
    <x v="833"/>
  </r>
  <r>
    <x v="1264"/>
    <s v="BLACK SEA BASS"/>
    <x v="1"/>
    <n v="2"/>
    <n v="4"/>
    <s v="04"/>
    <s v="FL"/>
    <s v="Volusia"/>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834"/>
    <x v="834"/>
  </r>
  <r>
    <x v="1265"/>
    <s v="BLACK SEA BASS"/>
    <x v="1"/>
    <n v="2"/>
    <n v="4"/>
    <s v="04"/>
    <s v="FL"/>
    <s v="Volusia"/>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742"/>
    <x v="742"/>
  </r>
  <r>
    <x v="1266"/>
    <s v="BLACK SEA BASS"/>
    <x v="1"/>
    <n v="3"/>
    <n v="5"/>
    <s v="04"/>
    <s v="FL"/>
    <s v="St Johns"/>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835"/>
    <x v="835"/>
  </r>
  <r>
    <x v="1267"/>
    <s v="BLACK SEA BASS"/>
    <x v="1"/>
    <n v="3"/>
    <n v="5"/>
    <s v="04"/>
    <s v="FL"/>
    <s v="St Johns"/>
    <s v="Private"/>
    <s v="Federal"/>
    <s v="Offshore"/>
    <n v="7.9399994898999999"/>
    <x v="213"/>
    <n v="8.0406465571239139"/>
    <n v="7.9902738037169518"/>
    <n v="106.47101678346456"/>
    <n v="13.409448819096273"/>
    <n v="8.1221819566762115"/>
    <n v="4714.371395766193"/>
    <x v="187"/>
    <n v="8.2071696596450039"/>
    <x v="212"/>
    <n v="8.1695204312694951"/>
    <x v="21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2071696596450039"/>
    <n v="8.1695204312694951"/>
    <n v="8"/>
    <n v="8.1006470672239139"/>
    <n v="8.0502743138169528"/>
    <n v="8"/>
    <n v="5.0372753406961866E-2"/>
    <n v="5.0274313816951972E-2"/>
    <n v="7.2257370363351036E-3"/>
    <x v="3"/>
    <n v="20"/>
    <x v="0"/>
    <x v="0"/>
    <x v="0"/>
    <x v="835"/>
    <x v="835"/>
  </r>
  <r>
    <x v="1268"/>
    <s v="BLACK SEA BASS"/>
    <x v="1"/>
    <n v="3"/>
    <n v="6"/>
    <s v="07"/>
    <s v="FL"/>
    <s v="St Johns"/>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836"/>
    <x v="836"/>
  </r>
  <r>
    <x v="1269"/>
    <s v="BLACK SEA BASS"/>
    <x v="1"/>
    <n v="3"/>
    <n v="6"/>
    <s v="15"/>
    <s v="FL"/>
    <s v="Volusia"/>
    <s v="Private"/>
    <s v="Federal"/>
    <s v="Offshore"/>
    <n v="0.98973384249999996"/>
    <x v="214"/>
    <n v="1.1407044433358706"/>
    <n v="1.0651453132254278"/>
    <n v="12.585985477165353"/>
    <n v="12.716535432772528"/>
    <n v="1.1346346017681028"/>
    <n v="481.13187962650289"/>
    <x v="133"/>
    <n v="1.2621161562212904"/>
    <x v="213"/>
    <n v="1.2056423136580277"/>
    <x v="212"/>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1.2621161562212904"/>
    <n v="1.2056423136580277"/>
    <n v="1"/>
    <n v="1.1509706008358707"/>
    <n v="1.0754114707254279"/>
    <n v="12"/>
    <n v="7.5559130110442796E-2"/>
    <n v="7.5411470725427962E-2"/>
    <n v="1.0838605554502655E-2"/>
    <x v="9"/>
    <n v="45"/>
    <x v="0"/>
    <x v="0"/>
    <x v="0"/>
    <x v="837"/>
    <x v="837"/>
  </r>
  <r>
    <x v="1270"/>
    <s v="BLACK SEA BASS"/>
    <x v="1"/>
    <n v="3"/>
    <n v="6"/>
    <s v="21"/>
    <s v="FL"/>
    <s v="St Johns"/>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838"/>
    <x v="838"/>
  </r>
  <r>
    <x v="1271"/>
    <s v="BLACK SEA BASS"/>
    <x v="1"/>
    <n v="3"/>
    <n v="6"/>
    <s v="28"/>
    <s v="FL"/>
    <s v="St Johns"/>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838"/>
    <x v="838"/>
  </r>
  <r>
    <x v="1272"/>
    <s v="BLACK SEA BASS"/>
    <x v="1"/>
    <n v="3"/>
    <n v="6"/>
    <s v="28"/>
    <s v="FL"/>
    <s v="St Johns"/>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838"/>
    <x v="838"/>
  </r>
  <r>
    <x v="1273"/>
    <s v="BLACK SEA BASS"/>
    <x v="1"/>
    <n v="3"/>
    <n v="6"/>
    <s v="28"/>
    <s v="FL"/>
    <s v="St Johns"/>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9"/>
    <n v="45"/>
    <x v="0"/>
    <x v="0"/>
    <x v="0"/>
    <x v="838"/>
    <x v="838"/>
  </r>
  <r>
    <x v="1274"/>
    <s v="BLACK SEA BASS"/>
    <x v="1"/>
    <n v="3"/>
    <n v="6"/>
    <s v="28"/>
    <s v="FL"/>
    <s v="St Johns"/>
    <s v="Private"/>
    <s v="Federal"/>
    <s v="Off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3"/>
    <n v="20"/>
    <x v="0"/>
    <x v="0"/>
    <x v="0"/>
    <x v="838"/>
    <x v="838"/>
  </r>
  <r>
    <x v="1275"/>
    <s v="BLACK SEA BASS"/>
    <x v="1"/>
    <n v="4"/>
    <n v="7"/>
    <s v="04"/>
    <s v="FL"/>
    <s v="St Johns"/>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839"/>
    <x v="839"/>
  </r>
  <r>
    <x v="1276"/>
    <s v="BLACK SEA BASS"/>
    <x v="1"/>
    <n v="4"/>
    <n v="7"/>
    <s v="29"/>
    <s v="FL"/>
    <s v="St Johns"/>
    <s v="Charter"/>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1"/>
    <n v="100"/>
    <x v="0"/>
    <x v="0"/>
    <x v="0"/>
    <x v="840"/>
    <x v="840"/>
  </r>
  <r>
    <x v="1277"/>
    <s v="BLACK SEA BASS"/>
    <x v="1"/>
    <n v="4"/>
    <n v="8"/>
    <s v="24"/>
    <s v="FL"/>
    <s v="St Johns"/>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8"/>
    <n v="80"/>
    <x v="0"/>
    <x v="0"/>
    <x v="0"/>
    <x v="841"/>
    <x v="841"/>
  </r>
  <r>
    <x v="1278"/>
    <s v="BLACK SEA BASS"/>
    <x v="1"/>
    <n v="4"/>
    <n v="8"/>
    <s v="24"/>
    <s v="FL"/>
    <s v="St Johns"/>
    <s v="Private"/>
    <s v="State"/>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841"/>
    <x v="841"/>
  </r>
  <r>
    <x v="1279"/>
    <s v="BLACK SEA BASS"/>
    <x v="1"/>
    <n v="4"/>
    <n v="8"/>
    <s v="24"/>
    <s v="FL"/>
    <s v="St Johns"/>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841"/>
    <x v="841"/>
  </r>
  <r>
    <x v="1280"/>
    <s v="BLACK SEA BASS"/>
    <x v="1"/>
    <n v="4"/>
    <n v="8"/>
    <s v="24"/>
    <s v="FL"/>
    <s v="St Johns"/>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5"/>
    <n v="40"/>
    <x v="0"/>
    <x v="0"/>
    <x v="0"/>
    <x v="841"/>
    <x v="841"/>
  </r>
  <r>
    <x v="1281"/>
    <s v="BLACK SEA BASS"/>
    <x v="1"/>
    <n v="4"/>
    <n v="8"/>
    <s v="29"/>
    <s v="FL"/>
    <s v="St Johns"/>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842"/>
    <x v="842"/>
  </r>
  <r>
    <x v="1282"/>
    <s v="BLACK SEA BASS"/>
    <x v="1"/>
    <n v="4"/>
    <n v="8"/>
    <s v="29"/>
    <s v="FL"/>
    <s v="St Johns"/>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842"/>
    <x v="842"/>
  </r>
  <r>
    <x v="1283"/>
    <s v="BLACK SEA BASS"/>
    <x v="1"/>
    <n v="5"/>
    <n v="10"/>
    <s v="12"/>
    <s v="FL"/>
    <s v="St Johns"/>
    <s v="Private"/>
    <s v="Inland"/>
    <s v="In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8"/>
    <n v="80"/>
    <x v="0"/>
    <x v="0"/>
    <x v="0"/>
    <x v="843"/>
    <x v="843"/>
  </r>
  <r>
    <x v="1284"/>
    <s v="BLACK SEA BASS"/>
    <x v="0"/>
    <n v="1"/>
    <n v="2"/>
    <s v="02"/>
    <s v="FL"/>
    <s v="Brevard"/>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9"/>
    <n v="45"/>
    <x v="0"/>
    <x v="0"/>
    <x v="0"/>
    <x v="844"/>
    <x v="844"/>
  </r>
  <r>
    <x v="1285"/>
    <s v="BLACK SEA BASS"/>
    <x v="0"/>
    <n v="4"/>
    <n v="7"/>
    <s v="13"/>
    <s v="FL"/>
    <s v="Brevard"/>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9"/>
    <n v="45"/>
    <x v="0"/>
    <x v="0"/>
    <x v="0"/>
    <x v="845"/>
    <x v="845"/>
  </r>
  <r>
    <x v="1286"/>
    <s v="BLACK SEA BASS"/>
    <x v="0"/>
    <n v="4"/>
    <n v="7"/>
    <s v="13"/>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845"/>
    <x v="845"/>
  </r>
  <r>
    <x v="1287"/>
    <s v="BLACK SEA BASS"/>
    <x v="0"/>
    <n v="4"/>
    <n v="7"/>
    <s v="13"/>
    <s v="FL"/>
    <s v="Brevard"/>
    <s v="Private"/>
    <s v="Federal"/>
    <s v="Offshore"/>
    <n v="1"/>
    <x v="215"/>
    <n v="1.0754853004179352"/>
    <n v="1.0377057353627139"/>
    <n v="14.37007874015748"/>
    <n v="14.37007874015748"/>
    <n v="0.83775659630253474"/>
    <n v="148.77288649454132"/>
    <x v="188"/>
    <n v="0.90149737352912851"/>
    <x v="214"/>
    <n v="0.87326045224749715"/>
    <x v="213"/>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0.90149737352912851"/>
    <n v="0.87326045224749715"/>
    <n v="1"/>
    <n v="1.0754853004179352"/>
    <n v="1.0377057353627139"/>
    <n v="6"/>
    <n v="3.7779565055221398E-2"/>
    <n v="3.7705735362713981E-2"/>
    <n v="5.4193027772513275E-3"/>
    <x v="3"/>
    <n v="20"/>
    <x v="0"/>
    <x v="0"/>
    <x v="0"/>
    <x v="845"/>
    <x v="845"/>
  </r>
  <r>
    <x v="1288"/>
    <s v="BLACK SEA BASS"/>
    <x v="0"/>
    <n v="4"/>
    <n v="7"/>
    <s v="13"/>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45"/>
    <x v="845"/>
  </r>
  <r>
    <x v="1289"/>
    <s v="BLACK SEA BASS"/>
    <x v="0"/>
    <n v="4"/>
    <n v="7"/>
    <s v="25"/>
    <s v="FL"/>
    <s v="Brevard"/>
    <s v="Private"/>
    <s v="State"/>
    <s v="Inshore"/>
    <n v="0"/>
    <x v="0"/>
    <n v="0.16355148423885998"/>
    <n v="8.1695759952546951E-2"/>
    <n v="0"/>
    <n v="0"/>
    <n v="0"/>
    <n v="0"/>
    <x v="0"/>
    <n v="0.13810501732428662"/>
    <x v="0"/>
    <n v="7.6925021214085301E-2"/>
    <x v="0"/>
    <n v="13"/>
    <n v="8.1855724286313034E-2"/>
    <n v="8.1695759952546951E-2"/>
    <n v="1.1741822684044544E-2"/>
    <n v="0.74741255597723821"/>
    <n v="0.94160359434525442"/>
    <n v="1.3432654004296583"/>
    <n v="6.1179996110201321E-2"/>
    <n v="7.6925021214085301E-2"/>
    <n v="1.5772384149457138E-2"/>
    <n v="0.17529330692290454"/>
    <n v="0.15387740147374376"/>
    <n v="9.3437582636591493E-2"/>
    <n v="9.2697405363542443E-2"/>
    <n v="0.13810501732428662"/>
    <n v="7.6925021214085301E-2"/>
    <n v="0"/>
    <n v="0.16355148423885998"/>
    <n v="8.1695759952546951E-2"/>
    <n v="13"/>
    <n v="8.1855724286313034E-2"/>
    <n v="8.1695759952546951E-2"/>
    <n v="1.1741822684044544E-2"/>
    <x v="1"/>
    <n v="10"/>
    <x v="0"/>
    <x v="0"/>
    <x v="0"/>
    <x v="846"/>
    <x v="846"/>
  </r>
  <r>
    <x v="1290"/>
    <s v="BLACK SEA BASS"/>
    <x v="0"/>
    <n v="5"/>
    <n v="9"/>
    <s v="02"/>
    <s v="FL"/>
    <s v="Brevard"/>
    <s v="Charter"/>
    <s v="Federal"/>
    <s v="Offshore"/>
    <n v="2.2304740237999998"/>
    <x v="216"/>
    <n v="2.2304740237999998"/>
    <n v="2.2304740237999998"/>
    <n v="30.822692218110234"/>
    <n v="13.818897637551691"/>
    <n v="2.97305854505445"/>
    <n v="29.934695216416557"/>
    <x v="189"/>
    <n v="2.97305854505445"/>
    <x v="215"/>
    <n v="2.97305854505445"/>
    <x v="214"/>
    <n v="0"/>
    <n v="0"/>
    <n v="0"/>
    <n v="0"/>
    <n v="0.74741255597723821"/>
    <n v="0.94160359434525442"/>
    <n v="1.3432654004296583"/>
    <n v="0"/>
    <n v="0"/>
    <n v="0"/>
    <n v="0"/>
    <n v="0"/>
    <n v="0"/>
    <n v="0"/>
    <n v="2.97305854505445"/>
    <n v="2.97305854505445"/>
    <n v="2"/>
    <n v="2"/>
    <n v="2"/>
    <n v="0"/>
    <n v="0"/>
    <n v="0"/>
    <n v="0"/>
    <x v="2"/>
    <n v="15"/>
    <x v="0"/>
    <x v="0"/>
    <x v="0"/>
    <x v="781"/>
    <x v="781"/>
  </r>
  <r>
    <x v="1291"/>
    <s v="BLACK SEA BASS"/>
    <x v="0"/>
    <n v="5"/>
    <n v="10"/>
    <s v="18"/>
    <s v="FL"/>
    <s v="Brevard"/>
    <s v="Charter"/>
    <s v="Federal"/>
    <s v="Offshore"/>
    <n v="2.0972966466999998"/>
    <x v="217"/>
    <n v="2.160201063714946"/>
    <n v="2.1287180928355949"/>
    <n v="30.138317955118108"/>
    <n v="14.370078740429673"/>
    <n v="3.0979109134926586"/>
    <n v="73.886384420016896"/>
    <x v="190"/>
    <n v="3.1510282278481534"/>
    <x v="216"/>
    <n v="3.1274974601134606"/>
    <x v="215"/>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3.1510282278481534"/>
    <n v="3.1274974601134606"/>
    <n v="2"/>
    <n v="2.0629044170149462"/>
    <n v="2.0314214461355951"/>
    <n v="5"/>
    <n v="3.1482970879351167E-2"/>
    <n v="3.1421446135594985E-2"/>
    <n v="4.5160856477094394E-3"/>
    <x v="9"/>
    <n v="45"/>
    <x v="0"/>
    <x v="0"/>
    <x v="0"/>
    <x v="847"/>
    <x v="847"/>
  </r>
  <r>
    <x v="1292"/>
    <s v="BLACK SEA BASS"/>
    <x v="0"/>
    <n v="5"/>
    <n v="10"/>
    <s v="20"/>
    <s v="FL"/>
    <s v="Brevard"/>
    <s v="Charter"/>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3"/>
    <n v="125"/>
    <x v="0"/>
    <x v="0"/>
    <x v="0"/>
    <x v="848"/>
    <x v="848"/>
  </r>
  <r>
    <x v="1293"/>
    <s v="BLACK SEA BASS"/>
    <x v="0"/>
    <n v="5"/>
    <n v="10"/>
    <s v="20"/>
    <s v="FL"/>
    <s v="Brevard"/>
    <s v="Charter"/>
    <s v="Federal"/>
    <s v="Offshore"/>
    <n v="4.1940693288000004"/>
    <x v="218"/>
    <n v="4.4456869968597852"/>
    <n v="4.3197551133423806"/>
    <n v="55.769563614173236"/>
    <n v="13.297244094467539"/>
    <n v="4.4382432574868922"/>
    <n v="106.13962701813743"/>
    <x v="191"/>
    <n v="4.6507125149088715"/>
    <x v="217"/>
    <n v="4.5565894439701005"/>
    <x v="216"/>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4.6507125149088715"/>
    <n v="4.5565894439701005"/>
    <n v="4"/>
    <n v="4.2516176680597848"/>
    <n v="4.1256857845423802"/>
    <n v="20"/>
    <n v="0.12593188351740467"/>
    <n v="0.12568578454237994"/>
    <n v="1.8064342590837758E-2"/>
    <x v="9"/>
    <n v="45"/>
    <x v="0"/>
    <x v="0"/>
    <x v="0"/>
    <x v="848"/>
    <x v="848"/>
  </r>
  <r>
    <x v="1294"/>
    <s v="BLACK SEA BASS"/>
    <x v="0"/>
    <n v="5"/>
    <n v="10"/>
    <s v="20"/>
    <s v="FL"/>
    <s v="Brevard"/>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848"/>
    <x v="848"/>
  </r>
  <r>
    <x v="1295"/>
    <s v="BLACK SEA BASS"/>
    <x v="0"/>
    <n v="5"/>
    <n v="10"/>
    <s v="20"/>
    <s v="FL"/>
    <s v="Brevard"/>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848"/>
    <x v="848"/>
  </r>
  <r>
    <x v="1296"/>
    <s v="BLACK SEA BASS"/>
    <x v="0"/>
    <n v="6"/>
    <n v="12"/>
    <s v="06"/>
    <s v="FL"/>
    <s v="Brevard"/>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0"/>
    <n v="30"/>
    <x v="0"/>
    <x v="0"/>
    <x v="0"/>
    <x v="849"/>
    <x v="849"/>
  </r>
  <r>
    <x v="1297"/>
    <s v="BLACK SEA BASS"/>
    <x v="1"/>
    <n v="1"/>
    <n v="1"/>
    <s v="02"/>
    <s v="FL"/>
    <s v="Brevard"/>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50"/>
    <x v="850"/>
  </r>
  <r>
    <x v="1298"/>
    <s v="BLACK SEA BASS"/>
    <x v="1"/>
    <n v="1"/>
    <n v="2"/>
    <s v="16"/>
    <s v="FL"/>
    <s v="Brevard"/>
    <s v="Charter"/>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5"/>
    <n v="40"/>
    <x v="0"/>
    <x v="0"/>
    <x v="0"/>
    <x v="851"/>
    <x v="851"/>
  </r>
  <r>
    <x v="1299"/>
    <s v="BLACK SEA BASS"/>
    <x v="1"/>
    <n v="3"/>
    <n v="5"/>
    <s v="24"/>
    <s v="FL"/>
    <s v="Brevard"/>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52"/>
    <x v="852"/>
  </r>
  <r>
    <x v="1300"/>
    <s v="BLACK SEA BASS"/>
    <x v="1"/>
    <n v="3"/>
    <n v="5"/>
    <s v="24"/>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852"/>
    <x v="852"/>
  </r>
  <r>
    <x v="1301"/>
    <s v="BLACK SEA BASS"/>
    <x v="1"/>
    <n v="3"/>
    <n v="5"/>
    <s v="24"/>
    <s v="FL"/>
    <s v="Brevard"/>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852"/>
    <x v="852"/>
  </r>
  <r>
    <x v="1302"/>
    <s v="BLACK SEA BASS"/>
    <x v="1"/>
    <n v="3"/>
    <n v="6"/>
    <s v="01"/>
    <s v="FL"/>
    <s v="Indian River"/>
    <s v="Private"/>
    <s v="Federal"/>
    <s v="Offshore"/>
    <n v="0"/>
    <x v="0"/>
    <n v="1.2580883402989231"/>
    <n v="0.62842892271189965"/>
    <n v="0"/>
    <n v="0"/>
    <n v="0"/>
    <n v="0"/>
    <x v="0"/>
    <n v="1.062346287109897"/>
    <x v="4"/>
    <n v="0.5917309324160408"/>
    <x v="0"/>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1.062346287109897"/>
    <n v="0.5917309324160408"/>
    <n v="0"/>
    <n v="1.2580883402989231"/>
    <n v="0.62842892271189965"/>
    <n v="100"/>
    <n v="0.62965941758702337"/>
    <n v="0.62842892271189965"/>
    <n v="9.0321712954188796E-2"/>
    <x v="3"/>
    <n v="20"/>
    <x v="0"/>
    <x v="0"/>
    <x v="0"/>
    <x v="853"/>
    <x v="853"/>
  </r>
  <r>
    <x v="1303"/>
    <s v="BLACK SEA BASS"/>
    <x v="1"/>
    <n v="3"/>
    <n v="6"/>
    <s v="08"/>
    <s v="FL"/>
    <s v="Indian River"/>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854"/>
    <x v="854"/>
  </r>
  <r>
    <x v="1304"/>
    <s v="BLACK SEA BASS"/>
    <x v="1"/>
    <n v="3"/>
    <n v="6"/>
    <s v="08"/>
    <s v="FL"/>
    <s v="Indian River"/>
    <s v="Private"/>
    <s v="Federal"/>
    <s v="Off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3"/>
    <n v="20"/>
    <x v="0"/>
    <x v="0"/>
    <x v="0"/>
    <x v="854"/>
    <x v="854"/>
  </r>
  <r>
    <x v="1305"/>
    <s v="BLACK SEA BASS"/>
    <x v="1"/>
    <n v="3"/>
    <n v="6"/>
    <s v="08"/>
    <s v="FL"/>
    <s v="Indian River"/>
    <s v="Private"/>
    <s v="Federal"/>
    <s v="Offshore"/>
    <n v="2.8911598493000001"/>
    <x v="219"/>
    <n v="2.9666451497179356"/>
    <n v="2.9288655846627143"/>
    <n v="48.451589598425201"/>
    <n v="16.758530183018475"/>
    <n v="7.3512502562598216"/>
    <n v="882.08281591768548"/>
    <x v="192"/>
    <n v="7.4149910334864151"/>
    <x v="218"/>
    <n v="7.386754112204784"/>
    <x v="217"/>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7.4149910334864151"/>
    <n v="7.386754112204784"/>
    <n v="3"/>
    <n v="3.0754853004179354"/>
    <n v="3.0377057353627142"/>
    <n v="6"/>
    <n v="3.7779565055221398E-2"/>
    <n v="3.7705735362713981E-2"/>
    <n v="5.4193027772513275E-3"/>
    <x v="0"/>
    <n v="30"/>
    <x v="0"/>
    <x v="0"/>
    <x v="0"/>
    <x v="854"/>
    <x v="854"/>
  </r>
  <r>
    <x v="1306"/>
    <s v="BLACK SEA BASS"/>
    <x v="0"/>
    <n v="3"/>
    <n v="6"/>
    <s v="29"/>
    <s v="FL"/>
    <s v="Martin"/>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55"/>
    <x v="855"/>
  </r>
  <r>
    <x v="1307"/>
    <s v="BLACK SEA BASS"/>
    <x v="0"/>
    <n v="4"/>
    <n v="7"/>
    <s v="27"/>
    <s v="FL"/>
    <s v="Martin"/>
    <s v="Private"/>
    <s v="Federal"/>
    <s v="Offshore"/>
    <n v="6"/>
    <x v="220"/>
    <n v="6.0754853004179354"/>
    <n v="6.0377057353627137"/>
    <n v="65.480314960629926"/>
    <n v="10.913385826771654"/>
    <n v="4.1270535481009087"/>
    <n v="1493.7156911160566"/>
    <x v="193"/>
    <n v="4.1980738872426366"/>
    <x v="219"/>
    <n v="4.1698369659610055"/>
    <x v="218"/>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4.1907943253275022"/>
    <n v="4.162557404045871"/>
    <n v="6"/>
    <n v="6.0754853004179354"/>
    <n v="6.0377057353627137"/>
    <n v="6"/>
    <n v="3.7779565055221398E-2"/>
    <n v="3.7705735362713981E-2"/>
    <n v="5.4193027772513275E-3"/>
    <x v="7"/>
    <n v="5"/>
    <x v="1"/>
    <x v="1"/>
    <x v="1"/>
    <x v="856"/>
    <x v="856"/>
  </r>
  <r>
    <x v="1308"/>
    <s v="BLACK SEA BASS"/>
    <x v="0"/>
    <n v="4"/>
    <n v="7"/>
    <s v="27"/>
    <s v="FL"/>
    <s v="Martin"/>
    <s v="Private"/>
    <s v="State"/>
    <s v="Inshore"/>
    <n v="2"/>
    <x v="221"/>
    <n v="2.1006470672239139"/>
    <n v="2.0502743138169519"/>
    <n v="25.118110236220474"/>
    <n v="12.559055118110237"/>
    <n v="1.7890916968025719"/>
    <n v="647.53081325760172"/>
    <x v="194"/>
    <n v="1.8740793997713636"/>
    <x v="220"/>
    <n v="1.8364301713958551"/>
    <x v="219"/>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1.8740793997713636"/>
    <n v="1.8364301713958551"/>
    <n v="2"/>
    <n v="2.1006470672239139"/>
    <n v="2.0502743138169519"/>
    <n v="8"/>
    <n v="5.0372753406961866E-2"/>
    <n v="5.0274313816951972E-2"/>
    <n v="7.2257370363351036E-3"/>
    <x v="3"/>
    <n v="20"/>
    <x v="0"/>
    <x v="0"/>
    <x v="0"/>
    <x v="856"/>
    <x v="856"/>
  </r>
  <r>
    <x v="1309"/>
    <s v="BLACK SEA BASS"/>
    <x v="0"/>
    <n v="4"/>
    <n v="8"/>
    <s v="31"/>
    <s v="FL"/>
    <s v="Martin"/>
    <s v="Charter"/>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2"/>
    <n v="120"/>
    <x v="0"/>
    <x v="0"/>
    <x v="0"/>
    <x v="857"/>
    <x v="857"/>
  </r>
  <r>
    <x v="1310"/>
    <s v="BLACK SEA BASS"/>
    <x v="0"/>
    <n v="5"/>
    <n v="10"/>
    <s v="06"/>
    <s v="FL"/>
    <s v="St Lucie"/>
    <s v="Private"/>
    <s v="Federal"/>
    <s v="Offshore"/>
    <n v="1"/>
    <x v="222"/>
    <n v="1"/>
    <n v="1"/>
    <n v="11.968503937007874"/>
    <n v="11.968503937007874"/>
    <n v="0.97003395361346134"/>
    <n v="260.26992566387304"/>
    <x v="172"/>
    <n v="0.97003395361346134"/>
    <x v="196"/>
    <n v="0.97003395361346134"/>
    <x v="195"/>
    <n v="0"/>
    <n v="0"/>
    <n v="0"/>
    <n v="0"/>
    <n v="0.74741255597723821"/>
    <n v="0.94160359434525442"/>
    <n v="1.3432654004296583"/>
    <n v="0"/>
    <n v="0"/>
    <n v="0"/>
    <n v="0"/>
    <n v="0"/>
    <n v="0"/>
    <n v="0"/>
    <n v="0.97003395361346134"/>
    <n v="0.97003395361346134"/>
    <n v="1"/>
    <n v="1"/>
    <n v="1"/>
    <n v="0"/>
    <n v="0"/>
    <n v="0"/>
    <n v="0"/>
    <x v="3"/>
    <n v="20"/>
    <x v="0"/>
    <x v="0"/>
    <x v="0"/>
    <x v="858"/>
    <x v="858"/>
  </r>
  <r>
    <x v="1311"/>
    <s v="BLACK SEA BASS"/>
    <x v="1"/>
    <n v="4"/>
    <n v="7"/>
    <s v="12"/>
    <s v="FL"/>
    <s v="St Lucie"/>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0"/>
    <n v="30"/>
    <x v="0"/>
    <x v="0"/>
    <x v="0"/>
    <x v="859"/>
    <x v="859"/>
  </r>
  <r>
    <x v="1312"/>
    <s v="BLACK SEA BASS"/>
    <x v="1"/>
    <n v="4"/>
    <n v="8"/>
    <s v="09"/>
    <s v="FL"/>
    <s v="Palm Beach"/>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860"/>
    <x v="860"/>
  </r>
  <r>
    <x v="1313"/>
    <s v="BLACK SEA BASS"/>
    <x v="1"/>
    <n v="4"/>
    <n v="8"/>
    <s v="15"/>
    <s v="FL"/>
    <s v="St Lucie"/>
    <s v="Charter"/>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8"/>
    <n v="80"/>
    <x v="0"/>
    <x v="0"/>
    <x v="0"/>
    <x v="861"/>
    <x v="861"/>
  </r>
  <r>
    <x v="1314"/>
    <s v="BLACK SEA BASS"/>
    <x v="0"/>
    <n v="1"/>
    <n v="1"/>
    <s v="06"/>
    <s v="FL"/>
    <s v="Broward"/>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862"/>
    <x v="862"/>
  </r>
  <r>
    <x v="1315"/>
    <s v="BLACK SEA BASS"/>
    <x v="0"/>
    <n v="2"/>
    <n v="4"/>
    <s v="03"/>
    <s v="FL"/>
    <s v="Broward"/>
    <s v="Private"/>
    <s v="State"/>
    <s v="Inshore"/>
    <n v="5"/>
    <x v="223"/>
    <n v="5"/>
    <n v="5"/>
    <n v="66.496062992125985"/>
    <n v="13.299212598425196"/>
    <n v="6.1729433411765715"/>
    <n v="15211.915945499699"/>
    <x v="195"/>
    <n v="6.1729433411765715"/>
    <x v="221"/>
    <n v="6.1729433411765715"/>
    <x v="220"/>
    <n v="0"/>
    <n v="0"/>
    <n v="0"/>
    <n v="0"/>
    <n v="0.74741255597723821"/>
    <n v="0.94160359434525442"/>
    <n v="1.3432654004296583"/>
    <n v="0"/>
    <n v="0"/>
    <n v="0"/>
    <n v="0"/>
    <n v="0"/>
    <n v="0"/>
    <n v="0"/>
    <n v="6.1729433411765715"/>
    <n v="6.1729433411765715"/>
    <n v="5"/>
    <n v="5"/>
    <n v="5"/>
    <n v="0"/>
    <n v="0"/>
    <n v="0"/>
    <n v="0"/>
    <x v="1"/>
    <n v="10"/>
    <x v="0"/>
    <x v="0"/>
    <x v="0"/>
    <x v="863"/>
    <x v="863"/>
  </r>
  <r>
    <x v="1316"/>
    <s v="BLACK SEA BASS"/>
    <x v="0"/>
    <n v="5"/>
    <n v="9"/>
    <s v="22"/>
    <s v="FL"/>
    <s v="Palm Beach"/>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864"/>
    <x v="864"/>
  </r>
  <r>
    <x v="1317"/>
    <s v="BLACK SEA BASS"/>
    <x v="1"/>
    <n v="3"/>
    <n v="6"/>
    <s v="06"/>
    <s v="FL"/>
    <s v="Martin"/>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865"/>
    <x v="865"/>
  </r>
  <r>
    <x v="1318"/>
    <s v="BLACK SEA BASS"/>
    <x v="0"/>
    <n v="2"/>
    <n v="4"/>
    <s v="13"/>
    <s v="FL"/>
    <s v="Duval"/>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66"/>
    <x v="866"/>
  </r>
  <r>
    <x v="1319"/>
    <s v="BLACK SEA BASS"/>
    <x v="0"/>
    <n v="2"/>
    <n v="4"/>
    <s v="28"/>
    <s v="FL"/>
    <s v="Duval"/>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867"/>
    <x v="867"/>
  </r>
  <r>
    <x v="1320"/>
    <s v="BLACK SEA BASS"/>
    <x v="0"/>
    <n v="3"/>
    <n v="6"/>
    <s v="16"/>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5"/>
    <n v="40"/>
    <x v="0"/>
    <x v="0"/>
    <x v="0"/>
    <x v="868"/>
    <x v="868"/>
  </r>
  <r>
    <x v="1321"/>
    <s v="BLACK SEA BASS"/>
    <x v="0"/>
    <n v="4"/>
    <n v="7"/>
    <s v="07"/>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869"/>
    <x v="869"/>
  </r>
  <r>
    <x v="1322"/>
    <s v="BLACK SEA BASS"/>
    <x v="0"/>
    <n v="4"/>
    <n v="8"/>
    <s v="31"/>
    <s v="FL"/>
    <s v="Nassau"/>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70"/>
    <x v="870"/>
  </r>
  <r>
    <x v="1323"/>
    <s v="BLACK SEA BASS"/>
    <x v="0"/>
    <n v="6"/>
    <n v="11"/>
    <s v="30"/>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71"/>
    <x v="871"/>
  </r>
  <r>
    <x v="1324"/>
    <s v="BLACK SEA BASS"/>
    <x v="0"/>
    <n v="6"/>
    <n v="11"/>
    <s v="30"/>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871"/>
    <x v="871"/>
  </r>
  <r>
    <x v="1325"/>
    <s v="BLACK SEA BASS"/>
    <x v="1"/>
    <n v="1"/>
    <n v="2"/>
    <s v="09"/>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72"/>
    <x v="872"/>
  </r>
  <r>
    <x v="1326"/>
    <s v="BLACK SEA BASS"/>
    <x v="1"/>
    <n v="1"/>
    <n v="2"/>
    <s v="09"/>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72"/>
    <x v="872"/>
  </r>
  <r>
    <x v="1327"/>
    <s v="BLACK SEA BASS"/>
    <x v="0"/>
    <n v="3"/>
    <n v="5"/>
    <s v="04"/>
    <s v="FL"/>
    <s v="Martin"/>
    <s v="Private"/>
    <s v="Federal"/>
    <s v="Offshore"/>
    <n v="1"/>
    <x v="224"/>
    <n v="1.050323533611957"/>
    <n v="1.025137156908476"/>
    <n v="11.614173228346457"/>
    <n v="11.614173228346457"/>
    <n v="0.8315980804527201"/>
    <n v="485.70107897594158"/>
    <x v="196"/>
    <n v="0.87409193193711598"/>
    <x v="222"/>
    <n v="0.85526731774936171"/>
    <x v="22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0.87409193193711598"/>
    <n v="0.85526731774936171"/>
    <n v="1"/>
    <n v="1.050323533611957"/>
    <n v="1.025137156908476"/>
    <n v="4"/>
    <n v="2.5186376703480933E-2"/>
    <n v="2.5137156908475986E-2"/>
    <n v="3.6128685181675518E-3"/>
    <x v="3"/>
    <n v="20"/>
    <x v="0"/>
    <x v="0"/>
    <x v="0"/>
    <x v="873"/>
    <x v="873"/>
  </r>
  <r>
    <x v="1328"/>
    <s v="BLACK SEA BASS"/>
    <x v="0"/>
    <n v="3"/>
    <n v="5"/>
    <s v="19"/>
    <s v="FL"/>
    <s v="Martin"/>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6"/>
    <n v="25"/>
    <x v="0"/>
    <x v="0"/>
    <x v="0"/>
    <x v="874"/>
    <x v="874"/>
  </r>
  <r>
    <x v="1329"/>
    <s v="BLACK SEA BASS"/>
    <x v="0"/>
    <n v="3"/>
    <n v="6"/>
    <s v="02"/>
    <s v="FL"/>
    <s v="Martin"/>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75"/>
    <x v="875"/>
  </r>
  <r>
    <x v="1330"/>
    <s v="BLACK SEA BASS"/>
    <x v="0"/>
    <n v="3"/>
    <n v="6"/>
    <s v="13"/>
    <s v="FL"/>
    <s v="Martin"/>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876"/>
    <x v="876"/>
  </r>
  <r>
    <x v="1331"/>
    <s v="BLACK SEA BASS"/>
    <x v="0"/>
    <n v="3"/>
    <n v="6"/>
    <s v="29"/>
    <s v="FL"/>
    <s v="Martin"/>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2"/>
    <n v="15"/>
    <x v="0"/>
    <x v="0"/>
    <x v="0"/>
    <x v="877"/>
    <x v="877"/>
  </r>
  <r>
    <x v="1332"/>
    <s v="BLACK SEA BASS"/>
    <x v="0"/>
    <n v="3"/>
    <n v="6"/>
    <s v="29"/>
    <s v="FL"/>
    <s v="Martin"/>
    <s v="Private"/>
    <s v="Federal"/>
    <s v="Offshore"/>
    <n v="1"/>
    <x v="225"/>
    <n v="1"/>
    <n v="1"/>
    <n v="12.559055118110237"/>
    <n v="12.559055118110237"/>
    <n v="0.79366414386555928"/>
    <n v="149.7154201390116"/>
    <x v="197"/>
    <n v="0.79366414386555928"/>
    <x v="223"/>
    <n v="0.79366414386555928"/>
    <x v="222"/>
    <n v="0"/>
    <n v="0"/>
    <n v="0"/>
    <n v="0"/>
    <n v="0.74741255597723821"/>
    <n v="0.94160359434525442"/>
    <n v="1.3432654004296583"/>
    <n v="0"/>
    <n v="0"/>
    <n v="0"/>
    <n v="0"/>
    <n v="0"/>
    <n v="0"/>
    <n v="0"/>
    <n v="0.79366414386555928"/>
    <n v="0.79366414386555928"/>
    <n v="1"/>
    <n v="1"/>
    <n v="1"/>
    <n v="0"/>
    <n v="0"/>
    <n v="0"/>
    <n v="0"/>
    <x v="1"/>
    <n v="10"/>
    <x v="0"/>
    <x v="0"/>
    <x v="0"/>
    <x v="877"/>
    <x v="877"/>
  </r>
  <r>
    <x v="1333"/>
    <s v="BLACK SEA BASS"/>
    <x v="0"/>
    <n v="4"/>
    <n v="7"/>
    <s v="14"/>
    <s v="FL"/>
    <s v="Marti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878"/>
    <x v="878"/>
  </r>
  <r>
    <x v="1334"/>
    <s v="BLACK SEA BASS"/>
    <x v="0"/>
    <n v="5"/>
    <n v="9"/>
    <s v="14"/>
    <s v="FL"/>
    <s v="Martin"/>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879"/>
    <x v="879"/>
  </r>
  <r>
    <x v="1335"/>
    <s v="BLACK SEA BASS"/>
    <x v="0"/>
    <n v="5"/>
    <n v="9"/>
    <s v="14"/>
    <s v="FL"/>
    <s v="Martin"/>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0"/>
    <n v="60"/>
    <x v="0"/>
    <x v="0"/>
    <x v="0"/>
    <x v="879"/>
    <x v="879"/>
  </r>
  <r>
    <x v="1336"/>
    <s v="BLACK SEA BASS"/>
    <x v="1"/>
    <n v="1"/>
    <n v="1"/>
    <s v="25"/>
    <s v="FL"/>
    <s v="Marti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880"/>
    <x v="880"/>
  </r>
  <r>
    <x v="1337"/>
    <s v="BLACK SEA BASS"/>
    <x v="1"/>
    <n v="2"/>
    <n v="3"/>
    <s v="22"/>
    <s v="FL"/>
    <s v="Palm Beach"/>
    <s v="Charter"/>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881"/>
    <x v="881"/>
  </r>
  <r>
    <x v="1338"/>
    <s v="BLACK SEA BASS"/>
    <x v="1"/>
    <n v="2"/>
    <n v="3"/>
    <s v="22"/>
    <s v="FL"/>
    <s v="Palm Beach"/>
    <s v="Charter"/>
    <s v="State"/>
    <s v="Inshore"/>
    <n v="1.8376007105000001"/>
    <x v="226"/>
    <n v="1.9885713113358707"/>
    <n v="1.9130121812254279"/>
    <n v="25.900041510629926"/>
    <n v="14.094488189212052"/>
    <n v="2.7143147846600679"/>
    <n v="147.14570650893253"/>
    <x v="198"/>
    <n v="2.8417963391132557"/>
    <x v="224"/>
    <n v="2.785322496549993"/>
    <x v="223"/>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2.8417963391132557"/>
    <n v="2.785322496549993"/>
    <n v="2"/>
    <n v="2.1509706008358704"/>
    <n v="2.0754114707254279"/>
    <n v="12"/>
    <n v="7.5559130110442796E-2"/>
    <n v="7.5411470725427962E-2"/>
    <n v="1.0838605554502655E-2"/>
    <x v="16"/>
    <n v="90"/>
    <x v="0"/>
    <x v="0"/>
    <x v="0"/>
    <x v="882"/>
    <x v="882"/>
  </r>
  <r>
    <x v="1339"/>
    <s v="BLACK SEA BASS"/>
    <x v="1"/>
    <n v="2"/>
    <n v="4"/>
    <s v="23"/>
    <s v="FL"/>
    <s v="Martin"/>
    <s v="Private"/>
    <s v="Federal"/>
    <s v="Offshore"/>
    <n v="0"/>
    <x v="0"/>
    <n v="0.13838971743288153"/>
    <n v="6.9127181498308959E-2"/>
    <n v="0"/>
    <n v="0"/>
    <n v="0"/>
    <n v="0"/>
    <x v="0"/>
    <n v="0.11685809158208868"/>
    <x v="1"/>
    <n v="6.5090402565764482E-2"/>
    <x v="1"/>
    <n v="11"/>
    <n v="6.9262535934572572E-2"/>
    <n v="6.9127181498308959E-2"/>
    <n v="9.9353884249607678E-3"/>
    <n v="0.74741255597723821"/>
    <n v="0.94160359434525442"/>
    <n v="1.3432654004296583"/>
    <n v="5.1767689016324198E-2"/>
    <n v="6.5090402565764482E-2"/>
    <n v="1.3345863511079118E-2"/>
    <n v="0.14832510585784231"/>
    <n v="0.13020395509316779"/>
    <n v="7.9062569923269724E-2"/>
    <n v="7.8436266076843605E-2"/>
    <n v="0.11685809158208868"/>
    <n v="6.5090402565764482E-2"/>
    <n v="0"/>
    <n v="0.13838971743288153"/>
    <n v="6.9127181498308959E-2"/>
    <n v="11"/>
    <n v="6.9262535934572572E-2"/>
    <n v="6.9127181498308959E-2"/>
    <n v="9.9353884249607678E-3"/>
    <x v="3"/>
    <n v="20"/>
    <x v="0"/>
    <x v="0"/>
    <x v="0"/>
    <x v="883"/>
    <x v="883"/>
  </r>
  <r>
    <x v="1340"/>
    <s v="BLACK SEA BASS"/>
    <x v="1"/>
    <n v="2"/>
    <n v="4"/>
    <s v="23"/>
    <s v="FL"/>
    <s v="Martin"/>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883"/>
    <x v="883"/>
  </r>
  <r>
    <x v="1341"/>
    <s v="BLACK SEA BASS"/>
    <x v="1"/>
    <n v="3"/>
    <n v="5"/>
    <s v="23"/>
    <s v="FL"/>
    <s v="Martin"/>
    <s v="Charter"/>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5"/>
    <n v="50"/>
    <x v="0"/>
    <x v="0"/>
    <x v="0"/>
    <x v="884"/>
    <x v="884"/>
  </r>
  <r>
    <x v="1342"/>
    <s v="BLACK SEA BASS"/>
    <x v="1"/>
    <n v="3"/>
    <n v="5"/>
    <s v="26"/>
    <s v="FL"/>
    <s v="Palm Beach"/>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6"/>
    <n v="90"/>
    <x v="0"/>
    <x v="0"/>
    <x v="0"/>
    <x v="885"/>
    <x v="885"/>
  </r>
  <r>
    <x v="1343"/>
    <s v="BLACK SEA BASS"/>
    <x v="1"/>
    <n v="4"/>
    <n v="7"/>
    <s v="13"/>
    <s v="FL"/>
    <s v="Martin"/>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886"/>
    <x v="886"/>
  </r>
  <r>
    <x v="1344"/>
    <s v="BLACK SEA BASS"/>
    <x v="1"/>
    <n v="4"/>
    <n v="7"/>
    <s v="13"/>
    <s v="FL"/>
    <s v="Martin"/>
    <s v="Private"/>
    <s v="Federal"/>
    <s v="Off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9"/>
    <n v="45"/>
    <x v="0"/>
    <x v="0"/>
    <x v="0"/>
    <x v="886"/>
    <x v="886"/>
  </r>
  <r>
    <x v="1345"/>
    <s v="BLACK SEA BASS"/>
    <x v="1"/>
    <n v="4"/>
    <n v="7"/>
    <s v="13"/>
    <s v="FL"/>
    <s v="Martin"/>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0"/>
    <n v="30"/>
    <x v="0"/>
    <x v="0"/>
    <x v="0"/>
    <x v="887"/>
    <x v="887"/>
  </r>
  <r>
    <x v="1346"/>
    <s v="BLACK SEA BASS"/>
    <x v="1"/>
    <n v="4"/>
    <n v="8"/>
    <s v="01"/>
    <s v="FL"/>
    <s v="St Lucie"/>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8"/>
    <n v="80"/>
    <x v="0"/>
    <x v="0"/>
    <x v="0"/>
    <x v="888"/>
    <x v="888"/>
  </r>
  <r>
    <x v="1347"/>
    <s v="BLACK SEA BASS"/>
    <x v="0"/>
    <n v="4"/>
    <n v="8"/>
    <s v="24"/>
    <s v="FL"/>
    <s v="Nassau"/>
    <s v="Charter"/>
    <s v="Federal"/>
    <s v="Offshore"/>
    <n v="4"/>
    <x v="227"/>
    <n v="4.440330919104623"/>
    <n v="4.2199501229491645"/>
    <n v="52.283464566929133"/>
    <n v="13.070866141732283"/>
    <n v="4.4974301485715031"/>
    <n v="539.8906740869561"/>
    <x v="199"/>
    <n v="4.8692513490599669"/>
    <x v="225"/>
    <n v="4.7045359749171176"/>
    <x v="224"/>
    <n v="35"/>
    <n v="0.22038079615545816"/>
    <n v="0.21995012294916488"/>
    <n v="3.1612599533966078E-2"/>
    <n v="0.74741255597723821"/>
    <n v="0.94160359434525442"/>
    <n v="1.3432654004296583"/>
    <n v="0.1647153741428497"/>
    <n v="0.20710582634561428"/>
    <n v="4.2464111171615374E-2"/>
    <n v="0.47194351863858913"/>
    <n v="0.41428531166007937"/>
    <n v="0.25156272248313094"/>
    <n v="0.24956993751722967"/>
    <n v="4.8692513490599669"/>
    <n v="4.7045359749171176"/>
    <n v="4"/>
    <n v="4.440330919104623"/>
    <n v="4.2199501229491645"/>
    <n v="35"/>
    <n v="0.22038079615545816"/>
    <n v="0.21995012294916488"/>
    <n v="3.1612599533966078E-2"/>
    <x v="15"/>
    <n v="50"/>
    <x v="0"/>
    <x v="0"/>
    <x v="0"/>
    <x v="889"/>
    <x v="889"/>
  </r>
  <r>
    <x v="1348"/>
    <s v="BLACK SEA BASS"/>
    <x v="0"/>
    <n v="4"/>
    <n v="8"/>
    <s v="28"/>
    <s v="FL"/>
    <s v="Duval"/>
    <s v="Private"/>
    <s v="Inland"/>
    <s v="Inshore"/>
    <n v="7"/>
    <x v="228"/>
    <n v="7.0251617668059785"/>
    <n v="7.0125685784542382"/>
    <n v="82.047244094488192"/>
    <n v="11.721034870641171"/>
    <n v="6.613867865546327"/>
    <n v="3997.8779488508594"/>
    <x v="200"/>
    <n v="6.6375413119269027"/>
    <x v="226"/>
    <n v="6.6281290048330259"/>
    <x v="225"/>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6.6351147912885242"/>
    <n v="6.6257024841946475"/>
    <n v="7"/>
    <n v="7.0251617668059785"/>
    <n v="7.0125685784542382"/>
    <n v="2"/>
    <n v="1.2593188351740467E-2"/>
    <n v="1.2568578454237993E-2"/>
    <n v="1.8064342590837759E-3"/>
    <x v="7"/>
    <n v="5"/>
    <x v="1"/>
    <x v="1"/>
    <x v="1"/>
    <x v="890"/>
    <x v="890"/>
  </r>
  <r>
    <x v="1349"/>
    <s v="BLACK SEA BASS"/>
    <x v="0"/>
    <n v="5"/>
    <n v="10"/>
    <s v="14"/>
    <s v="FL"/>
    <s v="Duval"/>
    <s v="Shore"/>
    <s v="State"/>
    <s v="Inshore"/>
    <n v="1"/>
    <x v="229"/>
    <n v="1"/>
    <n v="1"/>
    <n v="13.58267716535433"/>
    <n v="13.58267716535433"/>
    <n v="1.3668660255462408"/>
    <n v="76.016083262114819"/>
    <x v="183"/>
    <n v="1.3668660255462408"/>
    <x v="208"/>
    <n v="1.3668660255462408"/>
    <x v="207"/>
    <n v="0"/>
    <n v="0"/>
    <n v="0"/>
    <n v="0"/>
    <n v="0.74741255597723821"/>
    <n v="0.94160359434525442"/>
    <n v="1.3432654004296583"/>
    <n v="0"/>
    <n v="0"/>
    <n v="0"/>
    <n v="0"/>
    <n v="0"/>
    <n v="0"/>
    <n v="0"/>
    <n v="1.3668660255462408"/>
    <n v="1.3668660255462408"/>
    <n v="1"/>
    <n v="1"/>
    <n v="1"/>
    <n v="0"/>
    <n v="0"/>
    <n v="0"/>
    <n v="0"/>
    <x v="7"/>
    <n v="5"/>
    <x v="0"/>
    <x v="0"/>
    <x v="0"/>
    <x v="891"/>
    <x v="891"/>
  </r>
  <r>
    <x v="1350"/>
    <s v="BLACK SEA BASS"/>
    <x v="0"/>
    <n v="5"/>
    <n v="10"/>
    <s v="19"/>
    <s v="FL"/>
    <s v="Nassau"/>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892"/>
    <x v="892"/>
  </r>
  <r>
    <x v="1351"/>
    <s v="BLACK SEA BASS"/>
    <x v="0"/>
    <n v="5"/>
    <n v="10"/>
    <s v="19"/>
    <s v="FL"/>
    <s v="Nassau"/>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893"/>
    <x v="893"/>
  </r>
  <r>
    <x v="1352"/>
    <s v="BLACK SEA BASS"/>
    <x v="0"/>
    <n v="5"/>
    <n v="10"/>
    <s v="19"/>
    <s v="FL"/>
    <s v="Nassau"/>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9"/>
    <n v="45"/>
    <x v="0"/>
    <x v="0"/>
    <x v="0"/>
    <x v="892"/>
    <x v="892"/>
  </r>
  <r>
    <x v="1353"/>
    <s v="BLACK SEA BASS"/>
    <x v="0"/>
    <n v="5"/>
    <n v="10"/>
    <s v="25"/>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94"/>
    <x v="894"/>
  </r>
  <r>
    <x v="1354"/>
    <s v="BLACK SEA BASS"/>
    <x v="0"/>
    <n v="6"/>
    <n v="12"/>
    <s v="09"/>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895"/>
    <x v="895"/>
  </r>
  <r>
    <x v="1355"/>
    <s v="BLACK SEA BASS"/>
    <x v="0"/>
    <n v="6"/>
    <n v="12"/>
    <s v="09"/>
    <s v="FL"/>
    <s v="Duval"/>
    <s v="Private"/>
    <s v="Inland"/>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9"/>
    <n v="45"/>
    <x v="0"/>
    <x v="0"/>
    <x v="0"/>
    <x v="895"/>
    <x v="895"/>
  </r>
  <r>
    <x v="1356"/>
    <s v="BLACK SEA BASS"/>
    <x v="0"/>
    <n v="6"/>
    <n v="12"/>
    <s v="09"/>
    <s v="FL"/>
    <s v="Duval"/>
    <s v="Private"/>
    <s v="Inland"/>
    <s v="Inshore"/>
    <n v="1"/>
    <x v="230"/>
    <n v="1.1132279506269032"/>
    <n v="1.056558603044071"/>
    <n v="14.566929133858268"/>
    <n v="14.566929133858268"/>
    <n v="2.0723452645378493"/>
    <n v="2064.1393794101959"/>
    <x v="201"/>
    <n v="2.1679564303777399"/>
    <x v="227"/>
    <n v="2.1256010484552927"/>
    <x v="226"/>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2.1679564303777399"/>
    <n v="2.1256010484552927"/>
    <n v="1"/>
    <n v="1.1132279506269032"/>
    <n v="1.056558603044071"/>
    <n v="9"/>
    <n v="5.6669347582832097E-2"/>
    <n v="5.6558603044070968E-2"/>
    <n v="8.1289541658769917E-3"/>
    <x v="3"/>
    <n v="20"/>
    <x v="0"/>
    <x v="0"/>
    <x v="0"/>
    <x v="895"/>
    <x v="895"/>
  </r>
  <r>
    <x v="1357"/>
    <s v="BLACK SEA BASS"/>
    <x v="0"/>
    <n v="6"/>
    <n v="12"/>
    <s v="09"/>
    <s v="FL"/>
    <s v="Duval"/>
    <s v="Private"/>
    <s v="Inland"/>
    <s v="Inshore"/>
    <n v="1"/>
    <x v="231"/>
    <n v="1.0754853004179352"/>
    <n v="1.0377057353627139"/>
    <n v="13.385826771653544"/>
    <n v="13.385826771653544"/>
    <n v="1.4991433828571674"/>
    <n v="1747.3146936752923"/>
    <x v="181"/>
    <n v="1.5628841600837613"/>
    <x v="228"/>
    <n v="1.5346472388021299"/>
    <x v="227"/>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1.5628841600837613"/>
    <n v="1.5346472388021299"/>
    <n v="1"/>
    <n v="1.0754853004179352"/>
    <n v="1.0377057353627139"/>
    <n v="6"/>
    <n v="3.7779565055221398E-2"/>
    <n v="3.7705735362713981E-2"/>
    <n v="5.4193027772513275E-3"/>
    <x v="2"/>
    <n v="15"/>
    <x v="0"/>
    <x v="0"/>
    <x v="0"/>
    <x v="896"/>
    <x v="896"/>
  </r>
  <r>
    <x v="1358"/>
    <s v="BLACK SEA BASS"/>
    <x v="0"/>
    <n v="6"/>
    <n v="12"/>
    <s v="14"/>
    <s v="FL"/>
    <s v="Duval"/>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897"/>
    <x v="897"/>
  </r>
  <r>
    <x v="1359"/>
    <s v="BLACK SEA BASS"/>
    <x v="0"/>
    <n v="6"/>
    <n v="12"/>
    <s v="14"/>
    <s v="FL"/>
    <s v="Duval"/>
    <s v="Private"/>
    <s v="Inland"/>
    <s v="Inshore"/>
    <n v="1"/>
    <x v="232"/>
    <n v="1.2012941344478278"/>
    <n v="1.100548627633904"/>
    <n v="13.385826771653544"/>
    <n v="13.385826771653544"/>
    <n v="1.4991433828571674"/>
    <n v="4573.955893623166"/>
    <x v="181"/>
    <n v="1.669118788794751"/>
    <x v="229"/>
    <n v="1.5938203320437339"/>
    <x v="228"/>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1.669118788794751"/>
    <n v="1.5938203320437339"/>
    <n v="1"/>
    <n v="1.2012941344478278"/>
    <n v="1.100548627633904"/>
    <n v="16"/>
    <n v="0.10074550681392373"/>
    <n v="0.10054862763390394"/>
    <n v="1.4451474072670207E-2"/>
    <x v="3"/>
    <n v="20"/>
    <x v="0"/>
    <x v="0"/>
    <x v="0"/>
    <x v="897"/>
    <x v="897"/>
  </r>
  <r>
    <x v="1360"/>
    <s v="BLACK SEA BASS"/>
    <x v="0"/>
    <n v="6"/>
    <n v="12"/>
    <s v="31"/>
    <s v="FL"/>
    <s v="Duval"/>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898"/>
    <x v="898"/>
  </r>
  <r>
    <x v="1361"/>
    <s v="BLACK SEA BASS"/>
    <x v="1"/>
    <n v="1"/>
    <n v="1"/>
    <s v="09"/>
    <s v="FL"/>
    <s v="Duval"/>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0"/>
    <n v="30"/>
    <x v="0"/>
    <x v="0"/>
    <x v="0"/>
    <x v="899"/>
    <x v="899"/>
  </r>
  <r>
    <x v="1362"/>
    <s v="BLACK SEA BASS"/>
    <x v="1"/>
    <n v="1"/>
    <n v="1"/>
    <s v="17"/>
    <s v="FL"/>
    <s v="Duval"/>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900"/>
    <x v="900"/>
  </r>
  <r>
    <x v="1363"/>
    <s v="BLACK SEA BASS"/>
    <x v="1"/>
    <n v="1"/>
    <n v="1"/>
    <s v="17"/>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900"/>
    <x v="900"/>
  </r>
  <r>
    <x v="1364"/>
    <s v="BLACK SEA BASS"/>
    <x v="1"/>
    <n v="1"/>
    <n v="1"/>
    <s v="17"/>
    <s v="FL"/>
    <s v="Duval"/>
    <s v="Private"/>
    <s v="Federal"/>
    <s v="Offshore"/>
    <n v="15.264525002999999"/>
    <x v="233"/>
    <n v="15.641951505089677"/>
    <n v="15.45305367981357"/>
    <n v="209.25620496850394"/>
    <n v="13.708661417723642"/>
    <n v="20.326120349202522"/>
    <n v="3596.7933826159156"/>
    <x v="202"/>
    <n v="20.644824235335491"/>
    <x v="230"/>
    <n v="20.503639628927335"/>
    <x v="229"/>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20.644824235335491"/>
    <n v="20.503639628927335"/>
    <n v="15"/>
    <n v="15.377426502089678"/>
    <n v="15.18852867681357"/>
    <n v="30"/>
    <n v="0.18889782527610699"/>
    <n v="0.18852867681356988"/>
    <n v="2.709651388625664E-2"/>
    <x v="9"/>
    <n v="45"/>
    <x v="0"/>
    <x v="0"/>
    <x v="0"/>
    <x v="900"/>
    <x v="900"/>
  </r>
  <r>
    <x v="1365"/>
    <s v="BLACK SEA BASS"/>
    <x v="1"/>
    <n v="1"/>
    <n v="1"/>
    <s v="20"/>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901"/>
    <x v="901"/>
  </r>
  <r>
    <x v="1366"/>
    <s v="BLACK SEA BASS"/>
    <x v="1"/>
    <n v="1"/>
    <n v="1"/>
    <s v="20"/>
    <s v="FL"/>
    <s v="Duval"/>
    <s v="Private"/>
    <s v="Federal"/>
    <s v="Offshore"/>
    <n v="12.212248187"/>
    <x v="234"/>
    <n v="13.621307128134795"/>
    <n v="12.916088580437329"/>
    <n v="171.08366062204726"/>
    <n v="14.009186351466939"/>
    <n v="15.570698866252975"/>
    <n v="3746.1089535492056"/>
    <x v="203"/>
    <n v="16.760526707816059"/>
    <x v="231"/>
    <n v="16.233437510558939"/>
    <x v="230"/>
    <n v="112"/>
    <n v="0.70521854769746617"/>
    <n v="0.70384039343732763"/>
    <n v="0.10116031850869145"/>
    <n v="0.74741255597723821"/>
    <n v="0.94160359434525442"/>
    <n v="1.3432654004296583"/>
    <n v="0.52708919725711911"/>
    <n v="0.66273864430596574"/>
    <n v="0.13588515574916918"/>
    <n v="1.5102192596434851"/>
    <n v="1.3257129973122539"/>
    <n v="0.80500071194601908"/>
    <n v="0.79862380005513489"/>
    <n v="16.760526707816059"/>
    <n v="16.233437510558939"/>
    <n v="12"/>
    <n v="13.409058941134795"/>
    <n v="12.703840393437329"/>
    <n v="112"/>
    <n v="0.70521854769746617"/>
    <n v="0.70384039343732763"/>
    <n v="0.10116031850869145"/>
    <x v="9"/>
    <n v="45"/>
    <x v="0"/>
    <x v="0"/>
    <x v="0"/>
    <x v="901"/>
    <x v="901"/>
  </r>
  <r>
    <x v="1367"/>
    <s v="BLACK SEA BASS"/>
    <x v="1"/>
    <n v="1"/>
    <n v="1"/>
    <s v="20"/>
    <s v="FL"/>
    <s v="Duval"/>
    <s v="Private"/>
    <s v="Federal"/>
    <s v="Offshore"/>
    <n v="10.176873489"/>
    <x v="235"/>
    <n v="10.554299991089678"/>
    <n v="10.36540216581357"/>
    <n v="143.67822177559054"/>
    <n v="14.118110236006151"/>
    <n v="13.416826977049901"/>
    <n v="3227.9152078317875"/>
    <x v="204"/>
    <n v="13.73553086318287"/>
    <x v="232"/>
    <n v="13.594346256774713"/>
    <x v="231"/>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13.73553086318287"/>
    <n v="13.594346256774713"/>
    <n v="10"/>
    <n v="10.377426502089678"/>
    <n v="10.18852867681357"/>
    <n v="30"/>
    <n v="0.18889782527610699"/>
    <n v="0.18852867681356988"/>
    <n v="2.709651388625664E-2"/>
    <x v="3"/>
    <n v="20"/>
    <x v="0"/>
    <x v="0"/>
    <x v="0"/>
    <x v="901"/>
    <x v="901"/>
  </r>
  <r>
    <x v="1368"/>
    <s v="BLACK SEA BASS"/>
    <x v="1"/>
    <n v="1"/>
    <n v="1"/>
    <s v="20"/>
    <s v="FL"/>
    <s v="Duval"/>
    <s v="Private"/>
    <s v="State"/>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10"/>
    <n v="60"/>
    <x v="0"/>
    <x v="0"/>
    <x v="0"/>
    <x v="902"/>
    <x v="902"/>
  </r>
  <r>
    <x v="1369"/>
    <s v="BLACK SEA BASS"/>
    <x v="1"/>
    <n v="1"/>
    <n v="1"/>
    <s v="26"/>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03"/>
    <x v="903"/>
  </r>
  <r>
    <x v="1370"/>
    <s v="BLACK SEA BASS"/>
    <x v="1"/>
    <n v="2"/>
    <n v="3"/>
    <s v="02"/>
    <s v="FL"/>
    <s v="Nassau"/>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04"/>
    <x v="904"/>
  </r>
  <r>
    <x v="1371"/>
    <s v="BLACK SEA BASS"/>
    <x v="1"/>
    <n v="2"/>
    <n v="3"/>
    <s v="09"/>
    <s v="FL"/>
    <s v="Nassau"/>
    <s v="Charter"/>
    <s v="Federal"/>
    <s v="Offshore"/>
    <n v="20.010771694999999"/>
    <x v="236"/>
    <n v="20.639815865149458"/>
    <n v="20.324986156355948"/>
    <n v="267.98554850393703"/>
    <n v="13.392064663398132"/>
    <n v="23.400703256318003"/>
    <n v="12937.396515495788"/>
    <x v="205"/>
    <n v="23.931876399872952"/>
    <x v="233"/>
    <n v="23.696568722526024"/>
    <x v="232"/>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23.931876399872952"/>
    <n v="23.696568722526024"/>
    <n v="32"/>
    <n v="32.629044170149463"/>
    <n v="32.314214461355952"/>
    <n v="50"/>
    <n v="0.31482970879351169"/>
    <n v="0.31421446135594983"/>
    <n v="4.5160856477094398E-2"/>
    <x v="4"/>
    <n v="75"/>
    <x v="0"/>
    <x v="0"/>
    <x v="0"/>
    <x v="905"/>
    <x v="905"/>
  </r>
  <r>
    <x v="1372"/>
    <s v="BLACK SEA BASS"/>
    <x v="1"/>
    <n v="2"/>
    <n v="3"/>
    <s v="22"/>
    <s v="FL"/>
    <s v="Duval"/>
    <s v="Private"/>
    <s v="Federal"/>
    <s v="Offshore"/>
    <n v="0"/>
    <x v="0"/>
    <n v="0.26419855146277382"/>
    <n v="0.13197007376949893"/>
    <n v="0"/>
    <n v="0"/>
    <n v="0"/>
    <n v="0"/>
    <x v="0"/>
    <n v="0.22309272029307839"/>
    <x v="0"/>
    <n v="0.12426349580736858"/>
    <x v="0"/>
    <n v="21"/>
    <n v="0.13222847769327489"/>
    <n v="0.13197007376949893"/>
    <n v="1.8967559720379647E-2"/>
    <n v="0.74741255597723821"/>
    <n v="0.94160359434525442"/>
    <n v="1.3432654004296583"/>
    <n v="9.8829224485709813E-2"/>
    <n v="0.12426349580736858"/>
    <n v="2.5478466702969223E-2"/>
    <n v="0.28316611118315349"/>
    <n v="0.24857118699604761"/>
    <n v="0.15093763348987857"/>
    <n v="0.14974196251033781"/>
    <n v="0.22309272029307839"/>
    <n v="0.12426349580736858"/>
    <n v="0"/>
    <n v="0.26419855146277382"/>
    <n v="0.13197007376949893"/>
    <n v="21"/>
    <n v="0.13222847769327489"/>
    <n v="0.13197007376949893"/>
    <n v="1.8967559720379647E-2"/>
    <x v="12"/>
    <n v="120"/>
    <x v="0"/>
    <x v="0"/>
    <x v="0"/>
    <x v="906"/>
    <x v="906"/>
  </r>
  <r>
    <x v="1373"/>
    <s v="BLACK SEA BASS"/>
    <x v="1"/>
    <n v="2"/>
    <n v="4"/>
    <s v="24"/>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907"/>
    <x v="907"/>
  </r>
  <r>
    <x v="1374"/>
    <s v="BLACK SEA BASS"/>
    <x v="1"/>
    <n v="2"/>
    <n v="4"/>
    <s v="24"/>
    <s v="FL"/>
    <s v="Duval"/>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907"/>
    <x v="907"/>
  </r>
  <r>
    <x v="1375"/>
    <s v="BLACK SEA BASS"/>
    <x v="1"/>
    <n v="2"/>
    <n v="4"/>
    <s v="24"/>
    <s v="FL"/>
    <s v="Duval"/>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0"/>
    <n v="60"/>
    <x v="0"/>
    <x v="0"/>
    <x v="0"/>
    <x v="908"/>
    <x v="908"/>
  </r>
  <r>
    <x v="1376"/>
    <s v="BLACK SEA BASS"/>
    <x v="1"/>
    <n v="2"/>
    <n v="4"/>
    <s v="26"/>
    <s v="FL"/>
    <s v="Nassau"/>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
    <n v="10"/>
    <x v="0"/>
    <x v="0"/>
    <x v="0"/>
    <x v="909"/>
    <x v="909"/>
  </r>
  <r>
    <x v="1377"/>
    <s v="BLACK SEA BASS"/>
    <x v="1"/>
    <n v="2"/>
    <n v="4"/>
    <s v="26"/>
    <s v="FL"/>
    <s v="Nassau"/>
    <s v="Private"/>
    <s v="State"/>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909"/>
    <x v="909"/>
  </r>
  <r>
    <x v="1378"/>
    <s v="BLACK SEA BASS"/>
    <x v="1"/>
    <n v="2"/>
    <n v="4"/>
    <s v="26"/>
    <s v="FL"/>
    <s v="Nassau"/>
    <s v="Private"/>
    <s v="State"/>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909"/>
    <x v="909"/>
  </r>
  <r>
    <x v="1379"/>
    <s v="BLACK SEA BASS"/>
    <x v="1"/>
    <n v="2"/>
    <n v="4"/>
    <s v="26"/>
    <s v="FL"/>
    <s v="Nassau"/>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909"/>
    <x v="909"/>
  </r>
  <r>
    <x v="1380"/>
    <s v="BLACK SEA BASS"/>
    <x v="1"/>
    <n v="2"/>
    <n v="4"/>
    <s v="26"/>
    <s v="FL"/>
    <s v="Nassau"/>
    <s v="Private"/>
    <s v="Federal"/>
    <s v="Off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15"/>
    <n v="50"/>
    <x v="0"/>
    <x v="0"/>
    <x v="0"/>
    <x v="910"/>
    <x v="910"/>
  </r>
  <r>
    <x v="1381"/>
    <s v="BLACK SEA BASS"/>
    <x v="1"/>
    <n v="2"/>
    <n v="4"/>
    <s v="26"/>
    <s v="FL"/>
    <s v="Nassau"/>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909"/>
    <x v="909"/>
  </r>
  <r>
    <x v="1382"/>
    <s v="BLACK SEA BASS"/>
    <x v="1"/>
    <n v="3"/>
    <n v="6"/>
    <s v="06"/>
    <s v="FL"/>
    <s v="Duval"/>
    <s v="Private"/>
    <s v="Federal"/>
    <s v="Offshore"/>
    <n v="16.981266069"/>
    <x v="237"/>
    <n v="17.358692571089676"/>
    <n v="17.169794745813569"/>
    <n v="252.13826719094487"/>
    <n v="14.848025239486333"/>
    <n v="27.139474052220056"/>
    <n v="12613.004221425186"/>
    <x v="206"/>
    <n v="27.458177938353025"/>
    <x v="234"/>
    <n v="27.316993331944868"/>
    <x v="233"/>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27.458177938353025"/>
    <n v="27.316993331944868"/>
    <n v="17"/>
    <n v="17.377426502089676"/>
    <n v="17.188528676813569"/>
    <n v="30"/>
    <n v="0.18889782527610699"/>
    <n v="0.18852867681356988"/>
    <n v="2.709651388625664E-2"/>
    <x v="9"/>
    <n v="45"/>
    <x v="0"/>
    <x v="0"/>
    <x v="0"/>
    <x v="911"/>
    <x v="911"/>
  </r>
  <r>
    <x v="1383"/>
    <s v="BLACK SEA BASS"/>
    <x v="1"/>
    <n v="3"/>
    <n v="6"/>
    <s v="12"/>
    <s v="FL"/>
    <s v="Duval"/>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6"/>
    <n v="25"/>
    <x v="0"/>
    <x v="0"/>
    <x v="0"/>
    <x v="912"/>
    <x v="912"/>
  </r>
  <r>
    <x v="1384"/>
    <s v="BLACK SEA BASS"/>
    <x v="1"/>
    <n v="3"/>
    <n v="6"/>
    <s v="20"/>
    <s v="FL"/>
    <s v="Duval"/>
    <s v="Private"/>
    <s v="Federal"/>
    <s v="Offshore"/>
    <n v="0"/>
    <x v="0"/>
    <n v="0.56613975313451537"/>
    <n v="0.28279301522035483"/>
    <n v="0"/>
    <n v="0"/>
    <n v="0"/>
    <n v="0"/>
    <x v="0"/>
    <n v="0.47805582919945366"/>
    <x v="1"/>
    <n v="0.26627891958721833"/>
    <x v="0"/>
    <n v="45"/>
    <n v="0.28334673791416048"/>
    <n v="0.28279301522035483"/>
    <n v="4.064477082938496E-2"/>
    <n v="0.74741255597723821"/>
    <n v="0.94160359434525442"/>
    <n v="1.3432654004296583"/>
    <n v="0.21177690961223533"/>
    <n v="0.26627891958721833"/>
    <n v="5.459671436350548E-2"/>
    <n v="0.60678452396390037"/>
    <n v="0.5326525435629591"/>
    <n v="0.32343778604973977"/>
    <n v="0.32087563395072383"/>
    <n v="0.47805582919945366"/>
    <n v="0.26627891958721833"/>
    <n v="0"/>
    <n v="0.56613975313451537"/>
    <n v="0.28279301522035483"/>
    <n v="45"/>
    <n v="0.28334673791416048"/>
    <n v="0.28279301522035483"/>
    <n v="4.064477082938496E-2"/>
    <x v="9"/>
    <n v="45"/>
    <x v="0"/>
    <x v="0"/>
    <x v="0"/>
    <x v="913"/>
    <x v="913"/>
  </r>
  <r>
    <x v="1385"/>
    <s v="BLACK SEA BASS"/>
    <x v="1"/>
    <n v="3"/>
    <n v="6"/>
    <s v="20"/>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13"/>
    <x v="913"/>
  </r>
  <r>
    <x v="1386"/>
    <s v="BLACK SEA BASS"/>
    <x v="1"/>
    <n v="3"/>
    <n v="6"/>
    <s v="20"/>
    <s v="FL"/>
    <s v="Duval"/>
    <s v="Private"/>
    <s v="Federal"/>
    <s v="Offshore"/>
    <n v="0"/>
    <x v="0"/>
    <n v="0.75485300417935375"/>
    <n v="0.37705735362713977"/>
    <n v="0"/>
    <n v="0"/>
    <n v="0"/>
    <n v="0"/>
    <x v="0"/>
    <n v="0.63740777226593825"/>
    <x v="0"/>
    <n v="0.35503855944962448"/>
    <x v="0"/>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0.63740777226593825"/>
    <n v="0.35503855944962448"/>
    <n v="0"/>
    <n v="0.75485300417935375"/>
    <n v="0.37705735362713977"/>
    <n v="60"/>
    <n v="0.37779565055221398"/>
    <n v="0.37705735362713977"/>
    <n v="5.419302777251328E-2"/>
    <x v="3"/>
    <n v="20"/>
    <x v="0"/>
    <x v="0"/>
    <x v="0"/>
    <x v="913"/>
    <x v="913"/>
  </r>
  <r>
    <x v="1387"/>
    <s v="BLACK SEA BASS"/>
    <x v="1"/>
    <n v="4"/>
    <n v="7"/>
    <s v="06"/>
    <s v="FL"/>
    <s v="Nassau"/>
    <s v="Private"/>
    <s v="Inland"/>
    <s v="Inshore"/>
    <n v="0"/>
    <x v="0"/>
    <n v="0.56613975313451537"/>
    <n v="0.28279301522035483"/>
    <n v="0"/>
    <n v="0"/>
    <n v="0"/>
    <n v="0"/>
    <x v="0"/>
    <n v="0.47805582919945366"/>
    <x v="1"/>
    <n v="0.26627891958721833"/>
    <x v="0"/>
    <n v="45"/>
    <n v="0.28334673791416048"/>
    <n v="0.28279301522035483"/>
    <n v="4.064477082938496E-2"/>
    <n v="0.74741255597723821"/>
    <n v="0.94160359434525442"/>
    <n v="1.3432654004296583"/>
    <n v="0.21177690961223533"/>
    <n v="0.26627891958721833"/>
    <n v="5.459671436350548E-2"/>
    <n v="0.60678452396390037"/>
    <n v="0.5326525435629591"/>
    <n v="0.32343778604973977"/>
    <n v="0.32087563395072383"/>
    <n v="0.47805582919945366"/>
    <n v="0.26627891958721833"/>
    <n v="0"/>
    <n v="0.56613975313451537"/>
    <n v="0.28279301522035483"/>
    <n v="45"/>
    <n v="0.28334673791416048"/>
    <n v="0.28279301522035483"/>
    <n v="4.064477082938496E-2"/>
    <x v="9"/>
    <n v="45"/>
    <x v="0"/>
    <x v="0"/>
    <x v="0"/>
    <x v="914"/>
    <x v="914"/>
  </r>
  <r>
    <x v="1388"/>
    <s v="BLACK SEA BASS"/>
    <x v="1"/>
    <n v="4"/>
    <n v="7"/>
    <s v="06"/>
    <s v="FL"/>
    <s v="Nassau"/>
    <s v="Private"/>
    <s v="Federal"/>
    <s v="Offshore"/>
    <n v="0"/>
    <x v="0"/>
    <n v="0.22645590125380613"/>
    <n v="0.11311720608814194"/>
    <n v="0"/>
    <n v="0"/>
    <n v="0"/>
    <n v="0"/>
    <x v="0"/>
    <n v="0.19122233167978148"/>
    <x v="0"/>
    <n v="0.10651156783488734"/>
    <x v="0"/>
    <n v="18"/>
    <n v="0.11333869516566419"/>
    <n v="0.11311720608814194"/>
    <n v="1.6257908331753983E-2"/>
    <n v="0.74741255597723821"/>
    <n v="0.94160359434525442"/>
    <n v="1.3432654004296583"/>
    <n v="8.4710763844894121E-2"/>
    <n v="0.10651156783488734"/>
    <n v="2.1838685745402191E-2"/>
    <n v="0.2427138095855601"/>
    <n v="0.21306101742518366"/>
    <n v="0.12937511441989591"/>
    <n v="0.12835025358028954"/>
    <n v="0.19122233167978148"/>
    <n v="0.10651156783488734"/>
    <n v="0"/>
    <n v="0.22645590125380613"/>
    <n v="0.11311720608814194"/>
    <n v="18"/>
    <n v="0.11333869516566419"/>
    <n v="0.11311720608814194"/>
    <n v="1.6257908331753983E-2"/>
    <x v="12"/>
    <n v="120"/>
    <x v="0"/>
    <x v="0"/>
    <x v="0"/>
    <x v="915"/>
    <x v="915"/>
  </r>
  <r>
    <x v="1389"/>
    <s v="BLACK SEA BASS"/>
    <x v="1"/>
    <n v="4"/>
    <n v="7"/>
    <s v="06"/>
    <s v="FL"/>
    <s v="Nassau"/>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6"/>
    <n v="25"/>
    <x v="0"/>
    <x v="0"/>
    <x v="0"/>
    <x v="916"/>
    <x v="916"/>
  </r>
  <r>
    <x v="1390"/>
    <s v="BLACK SEA BASS"/>
    <x v="1"/>
    <n v="4"/>
    <n v="7"/>
    <s v="17"/>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17"/>
    <x v="917"/>
  </r>
  <r>
    <x v="1391"/>
    <s v="BLACK SEA BASS"/>
    <x v="1"/>
    <n v="4"/>
    <n v="7"/>
    <s v="24"/>
    <s v="FL"/>
    <s v="Nassau"/>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918"/>
    <x v="918"/>
  </r>
  <r>
    <x v="1392"/>
    <s v="BLACK SEA BASS"/>
    <x v="1"/>
    <n v="4"/>
    <n v="7"/>
    <s v="24"/>
    <s v="FL"/>
    <s v="Nassau"/>
    <s v="Charter"/>
    <s v="Federal"/>
    <s v="Offshore"/>
    <n v="19"/>
    <x v="238"/>
    <n v="19.377426502089676"/>
    <n v="19.188528676813569"/>
    <n v="256.28709872834645"/>
    <n v="13.488794669912972"/>
    <n v="22.103885579027704"/>
    <n v="1591.5761542151615"/>
    <x v="207"/>
    <n v="22.422589465160673"/>
    <x v="235"/>
    <n v="22.281404858752516"/>
    <x v="234"/>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22.422589465160673"/>
    <n v="22.281404858752516"/>
    <n v="19"/>
    <n v="19.377426502089676"/>
    <n v="19.188528676813569"/>
    <n v="30"/>
    <n v="0.18889782527610699"/>
    <n v="0.18852867681356988"/>
    <n v="2.709651388625664E-2"/>
    <x v="14"/>
    <n v="180"/>
    <x v="0"/>
    <x v="0"/>
    <x v="0"/>
    <x v="919"/>
    <x v="919"/>
  </r>
  <r>
    <x v="1393"/>
    <s v="BLACK SEA BASS"/>
    <x v="1"/>
    <n v="4"/>
    <n v="8"/>
    <s v="08"/>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20"/>
    <x v="920"/>
  </r>
  <r>
    <x v="1394"/>
    <s v="BLACK SEA BASS"/>
    <x v="1"/>
    <n v="4"/>
    <n v="8"/>
    <s v="08"/>
    <s v="FL"/>
    <s v="Duval"/>
    <s v="Private"/>
    <s v="Inland"/>
    <s v="Inshore"/>
    <n v="2.9943225357999999"/>
    <x v="239"/>
    <n v="3.497557871919569"/>
    <n v="3.2456941048847598"/>
    <n v="38.706137766141737"/>
    <n v="12.926509186426214"/>
    <n v="3.1686485758126839"/>
    <n v="862.62010775701992"/>
    <x v="208"/>
    <n v="3.5935870906566429"/>
    <x v="236"/>
    <n v="3.4053409487791004"/>
    <x v="235"/>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3.5935870906566429"/>
    <n v="3.4053409487791004"/>
    <n v="3"/>
    <n v="3.5032353361195692"/>
    <n v="3.25137156908476"/>
    <n v="40"/>
    <n v="0.25186376703480934"/>
    <n v="0.25137156908475988"/>
    <n v="3.6128685181675516E-2"/>
    <x v="3"/>
    <n v="20"/>
    <x v="0"/>
    <x v="0"/>
    <x v="0"/>
    <x v="920"/>
    <x v="920"/>
  </r>
  <r>
    <x v="1395"/>
    <s v="BLACK SEA BASS"/>
    <x v="1"/>
    <n v="4"/>
    <n v="8"/>
    <s v="17"/>
    <s v="FL"/>
    <s v="Nassau"/>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21"/>
    <x v="921"/>
  </r>
  <r>
    <x v="1396"/>
    <s v="BLACK SEA BASS"/>
    <x v="1"/>
    <n v="5"/>
    <n v="9"/>
    <s v="01"/>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22"/>
    <x v="922"/>
  </r>
  <r>
    <x v="1397"/>
    <s v="BLACK SEA BASS"/>
    <x v="1"/>
    <n v="5"/>
    <n v="9"/>
    <s v="01"/>
    <s v="FL"/>
    <s v="Duval"/>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922"/>
    <x v="922"/>
  </r>
  <r>
    <x v="1398"/>
    <s v="BLACK SEA BASS"/>
    <x v="1"/>
    <n v="5"/>
    <n v="9"/>
    <s v="01"/>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6"/>
    <n v="25"/>
    <x v="0"/>
    <x v="0"/>
    <x v="0"/>
    <x v="923"/>
    <x v="923"/>
  </r>
  <r>
    <x v="1399"/>
    <s v="BLACK SEA BASS"/>
    <x v="1"/>
    <n v="5"/>
    <n v="9"/>
    <s v="01"/>
    <s v="FL"/>
    <s v="Duval"/>
    <s v="Private"/>
    <s v="Federal"/>
    <s v="Off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3"/>
    <n v="20"/>
    <x v="0"/>
    <x v="0"/>
    <x v="0"/>
    <x v="922"/>
    <x v="922"/>
  </r>
  <r>
    <x v="1400"/>
    <s v="BLACK SEA BASS"/>
    <x v="1"/>
    <n v="5"/>
    <n v="9"/>
    <s v="14"/>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924"/>
    <x v="924"/>
  </r>
  <r>
    <x v="1401"/>
    <s v="BLACK SEA BASS"/>
    <x v="1"/>
    <n v="5"/>
    <n v="9"/>
    <s v="14"/>
    <s v="FL"/>
    <s v="Duval"/>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9"/>
    <n v="45"/>
    <x v="0"/>
    <x v="0"/>
    <x v="0"/>
    <x v="924"/>
    <x v="924"/>
  </r>
  <r>
    <x v="1402"/>
    <s v="BLACK SEA BASS"/>
    <x v="1"/>
    <n v="5"/>
    <n v="9"/>
    <s v="14"/>
    <s v="FL"/>
    <s v="Duval"/>
    <s v="Private"/>
    <s v="State"/>
    <s v="Inshore"/>
    <n v="0"/>
    <x v="0"/>
    <n v="1.2580883402989231"/>
    <n v="0.62842892271189965"/>
    <n v="0"/>
    <n v="0"/>
    <n v="0"/>
    <n v="0"/>
    <x v="0"/>
    <n v="1.062346287109897"/>
    <x v="4"/>
    <n v="0.5917309324160408"/>
    <x v="0"/>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1.062346287109897"/>
    <n v="0.5917309324160408"/>
    <n v="0"/>
    <n v="1.2580883402989231"/>
    <n v="0.62842892271189965"/>
    <n v="100"/>
    <n v="0.62965941758702337"/>
    <n v="0.62842892271189965"/>
    <n v="9.0321712954188796E-2"/>
    <x v="3"/>
    <n v="20"/>
    <x v="0"/>
    <x v="0"/>
    <x v="0"/>
    <x v="924"/>
    <x v="924"/>
  </r>
  <r>
    <x v="1403"/>
    <s v="BLACK SEA BASS"/>
    <x v="1"/>
    <n v="5"/>
    <n v="9"/>
    <s v="20"/>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25"/>
    <x v="925"/>
  </r>
  <r>
    <x v="1404"/>
    <s v="BLACK SEA BASS"/>
    <x v="1"/>
    <n v="5"/>
    <n v="9"/>
    <s v="20"/>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25"/>
    <x v="925"/>
  </r>
  <r>
    <x v="1405"/>
    <s v="BLACK SEA BASS"/>
    <x v="1"/>
    <n v="5"/>
    <n v="9"/>
    <s v="22"/>
    <s v="FL"/>
    <s v="Duval"/>
    <s v="Private"/>
    <s v="Inland"/>
    <s v="Inshore"/>
    <n v="1"/>
    <x v="240"/>
    <n v="1"/>
    <n v="1"/>
    <n v="12.677165354330709"/>
    <n v="12.677165354330709"/>
    <n v="1.1464037633613633"/>
    <n v="1539.621759995654"/>
    <x v="133"/>
    <n v="1.1464037633613633"/>
    <x v="237"/>
    <n v="1.1464037633613633"/>
    <x v="236"/>
    <n v="0"/>
    <n v="0"/>
    <n v="0"/>
    <n v="0"/>
    <n v="0.74741255597723821"/>
    <n v="0.94160359434525442"/>
    <n v="1.3432654004296583"/>
    <n v="0"/>
    <n v="0"/>
    <n v="0"/>
    <n v="0"/>
    <n v="0"/>
    <n v="0"/>
    <n v="0"/>
    <n v="1.1464037633613633"/>
    <n v="1.1464037633613633"/>
    <n v="1"/>
    <n v="1"/>
    <n v="1"/>
    <n v="0"/>
    <n v="0"/>
    <n v="0"/>
    <n v="0"/>
    <x v="1"/>
    <n v="10"/>
    <x v="0"/>
    <x v="0"/>
    <x v="0"/>
    <x v="926"/>
    <x v="926"/>
  </r>
  <r>
    <x v="1406"/>
    <s v="BLACK SEA BASS"/>
    <x v="1"/>
    <n v="5"/>
    <n v="9"/>
    <s v="22"/>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26"/>
    <x v="926"/>
  </r>
  <r>
    <x v="1407"/>
    <s v="BLACK SEA BASS"/>
    <x v="1"/>
    <n v="5"/>
    <n v="9"/>
    <s v="22"/>
    <s v="FL"/>
    <s v="Duval"/>
    <s v="Private"/>
    <s v="Inland"/>
    <s v="Inshore"/>
    <n v="3"/>
    <x v="241"/>
    <n v="3.1006470672239139"/>
    <n v="3.0502743138169519"/>
    <n v="33.740157480314963"/>
    <n v="11.246719160104988"/>
    <n v="2.7337320510924816"/>
    <n v="3671.4057353742519"/>
    <x v="209"/>
    <n v="2.8187197540612732"/>
    <x v="238"/>
    <n v="2.7810705256857648"/>
    <x v="237"/>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2.8187197540612732"/>
    <n v="2.7810705256857648"/>
    <n v="3"/>
    <n v="3.1006470672239139"/>
    <n v="3.0502743138169519"/>
    <n v="8"/>
    <n v="5.0372753406961866E-2"/>
    <n v="5.0274313816951972E-2"/>
    <n v="7.2257370363351036E-3"/>
    <x v="1"/>
    <n v="10"/>
    <x v="0"/>
    <x v="0"/>
    <x v="0"/>
    <x v="926"/>
    <x v="926"/>
  </r>
  <r>
    <x v="1408"/>
    <s v="BLACK SEA BASS"/>
    <x v="1"/>
    <n v="5"/>
    <n v="10"/>
    <s v="21"/>
    <s v="FL"/>
    <s v="Duval"/>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927"/>
    <x v="927"/>
  </r>
  <r>
    <x v="1409"/>
    <s v="BLACK SEA BASS"/>
    <x v="1"/>
    <n v="5"/>
    <n v="10"/>
    <s v="21"/>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27"/>
    <x v="927"/>
  </r>
  <r>
    <x v="1410"/>
    <s v="BLACK SEA BASS"/>
    <x v="1"/>
    <n v="5"/>
    <n v="10"/>
    <s v="21"/>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927"/>
    <x v="927"/>
  </r>
  <r>
    <x v="1411"/>
    <s v="BLACK SEA BASS"/>
    <x v="1"/>
    <n v="6"/>
    <n v="12"/>
    <s v="19"/>
    <s v="FL"/>
    <s v="Nassau"/>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28"/>
    <x v="928"/>
  </r>
  <r>
    <x v="1412"/>
    <s v="BLACK SEA BASS"/>
    <x v="1"/>
    <n v="6"/>
    <n v="12"/>
    <s v="19"/>
    <s v="FL"/>
    <s v="Nassau"/>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928"/>
    <x v="928"/>
  </r>
  <r>
    <x v="1413"/>
    <s v="BLACK SEA BASS"/>
    <x v="1"/>
    <n v="6"/>
    <n v="12"/>
    <s v="27"/>
    <s v="FL"/>
    <s v="Duval"/>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929"/>
    <x v="929"/>
  </r>
  <r>
    <x v="1414"/>
    <s v="BLACK SEA BASS"/>
    <x v="1"/>
    <n v="6"/>
    <n v="12"/>
    <s v="28"/>
    <s v="FL"/>
    <s v="Duval"/>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930"/>
    <x v="930"/>
  </r>
  <r>
    <x v="1415"/>
    <s v="BLACK SEA BASS"/>
    <x v="1"/>
    <n v="6"/>
    <n v="12"/>
    <s v="28"/>
    <s v="FL"/>
    <s v="Duval"/>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930"/>
    <x v="930"/>
  </r>
  <r>
    <x v="1416"/>
    <s v="BLACK SEA BASS"/>
    <x v="1"/>
    <n v="6"/>
    <n v="12"/>
    <s v="28"/>
    <s v="FL"/>
    <s v="Duval"/>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930"/>
    <x v="930"/>
  </r>
  <r>
    <x v="1417"/>
    <s v="BLACK SEA BASS"/>
    <x v="1"/>
    <n v="6"/>
    <n v="12"/>
    <s v="28"/>
    <s v="FL"/>
    <s v="Duval"/>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30"/>
    <x v="930"/>
  </r>
  <r>
    <x v="1418"/>
    <s v="BLACK SEA BASS"/>
    <x v="1"/>
    <n v="6"/>
    <n v="12"/>
    <s v="28"/>
    <s v="FL"/>
    <s v="Duval"/>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
    <n v="10"/>
    <x v="0"/>
    <x v="0"/>
    <x v="0"/>
    <x v="930"/>
    <x v="930"/>
  </r>
  <r>
    <x v="1419"/>
    <s v="BLACK SEA BASS"/>
    <x v="1"/>
    <n v="6"/>
    <n v="12"/>
    <s v="28"/>
    <s v="FL"/>
    <s v="Duval"/>
    <s v="Private"/>
    <s v="Federal"/>
    <s v="Offshore"/>
    <n v="0"/>
    <x v="0"/>
    <n v="0.62904417014946157"/>
    <n v="0.31421446135594983"/>
    <n v="0"/>
    <n v="0"/>
    <n v="0"/>
    <n v="0"/>
    <x v="0"/>
    <n v="0.53117314355494849"/>
    <x v="4"/>
    <n v="0.2958654662080204"/>
    <x v="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0.53117314355494849"/>
    <n v="0.2958654662080204"/>
    <n v="0"/>
    <n v="0.62904417014946157"/>
    <n v="0.31421446135594983"/>
    <n v="50"/>
    <n v="0.31482970879351169"/>
    <n v="0.31421446135594983"/>
    <n v="4.5160856477094398E-2"/>
    <x v="1"/>
    <n v="10"/>
    <x v="0"/>
    <x v="0"/>
    <x v="0"/>
    <x v="931"/>
    <x v="931"/>
  </r>
  <r>
    <x v="1420"/>
    <s v="BLACK SEA BASS"/>
    <x v="1"/>
    <n v="6"/>
    <n v="12"/>
    <s v="28"/>
    <s v="FL"/>
    <s v="Duval"/>
    <s v="Private"/>
    <s v="State"/>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3"/>
    <n v="20"/>
    <x v="0"/>
    <x v="0"/>
    <x v="0"/>
    <x v="930"/>
    <x v="930"/>
  </r>
  <r>
    <x v="1421"/>
    <s v="BLACK SEA BASS"/>
    <x v="1"/>
    <n v="6"/>
    <n v="12"/>
    <s v="28"/>
    <s v="FL"/>
    <s v="Duval"/>
    <s v="Charter"/>
    <s v="Federal"/>
    <s v="Offshore"/>
    <n v="27"/>
    <x v="242"/>
    <n v="27"/>
    <n v="27"/>
    <n v="388.07086614173227"/>
    <n v="14.37299504228638"/>
    <n v="36.111718545882944"/>
    <n v="3489.8543744973485"/>
    <x v="210"/>
    <n v="36.111718545882944"/>
    <x v="239"/>
    <n v="36.111718545882944"/>
    <x v="238"/>
    <n v="0"/>
    <n v="0"/>
    <n v="0"/>
    <n v="0"/>
    <n v="0.74741255597723821"/>
    <n v="0.94160359434525442"/>
    <n v="1.3432654004296583"/>
    <n v="0"/>
    <n v="0"/>
    <n v="0"/>
    <n v="0"/>
    <n v="0"/>
    <n v="0"/>
    <n v="0"/>
    <n v="36.111718545882944"/>
    <n v="36.111718545882944"/>
    <n v="27"/>
    <n v="27"/>
    <n v="27"/>
    <n v="0"/>
    <n v="0"/>
    <n v="0"/>
    <n v="0"/>
    <x v="6"/>
    <n v="25"/>
    <x v="1"/>
    <x v="1"/>
    <x v="1"/>
    <x v="932"/>
    <x v="932"/>
  </r>
  <r>
    <x v="1422"/>
    <s v="BLACK SEA BASS"/>
    <x v="1"/>
    <n v="6"/>
    <n v="12"/>
    <s v="28"/>
    <s v="FL"/>
    <s v="Duval"/>
    <s v="Private"/>
    <s v="Federal"/>
    <s v="Offshore"/>
    <n v="10.524291701999999"/>
    <x v="243"/>
    <n v="11.153335872149462"/>
    <n v="10.83850616335595"/>
    <n v="146.85471153937007"/>
    <n v="13.953880764390284"/>
    <n v="15.512255503107339"/>
    <n v="10299.723103151104"/>
    <x v="211"/>
    <n v="16.043428646662285"/>
    <x v="240"/>
    <n v="15.808120969315359"/>
    <x v="239"/>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16.043428646662285"/>
    <n v="15.808120969315359"/>
    <n v="14"/>
    <n v="14.629044170149463"/>
    <n v="14.314214461355951"/>
    <n v="50"/>
    <n v="0.31482970879351169"/>
    <n v="0.31421446135594983"/>
    <n v="4.5160856477094398E-2"/>
    <x v="10"/>
    <n v="60"/>
    <x v="0"/>
    <x v="0"/>
    <x v="0"/>
    <x v="933"/>
    <x v="933"/>
  </r>
  <r>
    <x v="1423"/>
    <s v="BLACK SEA BASS"/>
    <x v="1"/>
    <n v="6"/>
    <n v="12"/>
    <s v="28"/>
    <s v="FL"/>
    <s v="Duval"/>
    <s v="Private"/>
    <s v="Federal"/>
    <s v="Offshore"/>
    <n v="7.8802533035"/>
    <x v="244"/>
    <n v="8.0060621375298915"/>
    <n v="7.9430961957711901"/>
    <n v="110.83545246850393"/>
    <n v="14.064960630044286"/>
    <n v="11.726764671548597"/>
    <n v="5996.823839696187"/>
    <x v="212"/>
    <n v="11.832999300259587"/>
    <x v="241"/>
    <n v="11.785937764790201"/>
    <x v="24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11.832999300259587"/>
    <n v="11.785937764790201"/>
    <n v="8"/>
    <n v="8.1258088340298933"/>
    <n v="8.0628428922711901"/>
    <n v="10"/>
    <n v="6.2965941758702335E-2"/>
    <n v="6.2842892271189971E-2"/>
    <n v="9.0321712954188789E-3"/>
    <x v="13"/>
    <n v="125"/>
    <x v="0"/>
    <x v="0"/>
    <x v="0"/>
    <x v="930"/>
    <x v="930"/>
  </r>
  <r>
    <x v="1424"/>
    <s v="BLACK SEA BASS"/>
    <x v="1"/>
    <n v="3"/>
    <n v="6"/>
    <s v="17"/>
    <s v="FL"/>
    <s v="St Lucie"/>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934"/>
    <x v="934"/>
  </r>
  <r>
    <x v="1425"/>
    <s v="BLACK SEA BASS"/>
    <x v="1"/>
    <n v="3"/>
    <n v="6"/>
    <s v="17"/>
    <s v="FL"/>
    <s v="St Lucie"/>
    <s v="Charter"/>
    <s v="Federal"/>
    <s v="Offshore"/>
    <n v="0"/>
    <x v="0"/>
    <n v="1.8871325104483845"/>
    <n v="0.94264338406784953"/>
    <n v="0"/>
    <n v="0"/>
    <n v="0"/>
    <n v="0"/>
    <x v="0"/>
    <n v="1.5935194306648457"/>
    <x v="0"/>
    <n v="0.88759639862406126"/>
    <x v="0"/>
    <n v="150"/>
    <n v="0.94448912638053495"/>
    <n v="0.94264338406784953"/>
    <n v="0.1354825694312832"/>
    <n v="0.74741255597723821"/>
    <n v="0.94160359434525442"/>
    <n v="1.3432654004296583"/>
    <n v="0.70592303204078444"/>
    <n v="0.88759639862406126"/>
    <n v="0.1819890478783516"/>
    <n v="2.0226150798796678"/>
    <n v="1.7755084785431974"/>
    <n v="1.0781259534991328"/>
    <n v="1.0695854465024128"/>
    <n v="1.5935194306648457"/>
    <n v="0.88759639862406126"/>
    <n v="0"/>
    <n v="1.8871325104483845"/>
    <n v="0.94264338406784953"/>
    <n v="150"/>
    <n v="0.94448912638053495"/>
    <n v="0.94264338406784953"/>
    <n v="0.1354825694312832"/>
    <x v="9"/>
    <n v="45"/>
    <x v="0"/>
    <x v="0"/>
    <x v="0"/>
    <x v="935"/>
    <x v="935"/>
  </r>
  <r>
    <x v="1426"/>
    <s v="BLACK SEA BASS"/>
    <x v="1"/>
    <n v="5"/>
    <n v="9"/>
    <s v="21"/>
    <s v="FL"/>
    <s v="St Lucie"/>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936"/>
    <x v="936"/>
  </r>
  <r>
    <x v="1427"/>
    <s v="BLACK SEA BASS"/>
    <x v="1"/>
    <n v="5"/>
    <n v="9"/>
    <s v="21"/>
    <s v="FL"/>
    <s v="St Lucie"/>
    <s v="Private"/>
    <s v="Federal"/>
    <s v="Offshore"/>
    <n v="1.9798991018000001"/>
    <x v="245"/>
    <n v="2.0428035188149463"/>
    <n v="2.0113205479355951"/>
    <n v="26.697458361023621"/>
    <n v="13.484251968573533"/>
    <n v="2.3788870401413496"/>
    <n v="776.10461835574961"/>
    <x v="213"/>
    <n v="2.4320043544968444"/>
    <x v="242"/>
    <n v="2.4084735867621516"/>
    <x v="241"/>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2.4320043544968444"/>
    <n v="2.4084735867621516"/>
    <n v="2"/>
    <n v="2.0629044170149462"/>
    <n v="2.0314214461355951"/>
    <n v="5"/>
    <n v="3.1482970879351167E-2"/>
    <n v="3.1421446135594985E-2"/>
    <n v="4.5160856477094394E-3"/>
    <x v="9"/>
    <n v="45"/>
    <x v="0"/>
    <x v="0"/>
    <x v="0"/>
    <x v="936"/>
    <x v="936"/>
  </r>
  <r>
    <x v="1428"/>
    <s v="BLACK SEA BASS"/>
    <x v="1"/>
    <n v="5"/>
    <n v="10"/>
    <s v="18"/>
    <s v="FL"/>
    <s v="St Lucie"/>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9"/>
    <n v="45"/>
    <x v="0"/>
    <x v="0"/>
    <x v="0"/>
    <x v="937"/>
    <x v="937"/>
  </r>
  <r>
    <x v="1429"/>
    <s v="BLACK SEA BASS"/>
    <x v="1"/>
    <n v="6"/>
    <n v="12"/>
    <s v="26"/>
    <s v="FL"/>
    <s v="Martin"/>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938"/>
    <x v="938"/>
  </r>
  <r>
    <x v="1430"/>
    <s v="BLACK SEA BASS"/>
    <x v="1"/>
    <n v="3"/>
    <n v="6"/>
    <s v="14"/>
    <s v="FL"/>
    <s v="Brevard"/>
    <s v="Private"/>
    <s v="Federal"/>
    <s v="Offshore"/>
    <n v="0"/>
    <x v="0"/>
    <n v="0.13838971743288153"/>
    <n v="6.9127181498308959E-2"/>
    <n v="0"/>
    <n v="0"/>
    <n v="0"/>
    <n v="0"/>
    <x v="0"/>
    <n v="0.11685809158208868"/>
    <x v="1"/>
    <n v="6.5090402565764482E-2"/>
    <x v="1"/>
    <n v="11"/>
    <n v="6.9262535934572572E-2"/>
    <n v="6.9127181498308959E-2"/>
    <n v="9.9353884249607678E-3"/>
    <n v="0.74741255597723821"/>
    <n v="0.94160359434525442"/>
    <n v="1.3432654004296583"/>
    <n v="5.1767689016324198E-2"/>
    <n v="6.5090402565764482E-2"/>
    <n v="1.3345863511079118E-2"/>
    <n v="0.14832510585784231"/>
    <n v="0.13020395509316779"/>
    <n v="7.9062569923269724E-2"/>
    <n v="7.8436266076843605E-2"/>
    <n v="0.11685809158208868"/>
    <n v="6.5090402565764482E-2"/>
    <n v="0"/>
    <n v="0.13838971743288153"/>
    <n v="6.9127181498308959E-2"/>
    <n v="11"/>
    <n v="6.9262535934572572E-2"/>
    <n v="6.9127181498308959E-2"/>
    <n v="9.9353884249607678E-3"/>
    <x v="3"/>
    <n v="20"/>
    <x v="0"/>
    <x v="0"/>
    <x v="0"/>
    <x v="939"/>
    <x v="939"/>
  </r>
  <r>
    <x v="1431"/>
    <s v="BLACK SEA BASS"/>
    <x v="1"/>
    <n v="3"/>
    <n v="6"/>
    <s v="14"/>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39"/>
    <x v="939"/>
  </r>
  <r>
    <x v="1432"/>
    <s v="BLACK SEA BASS"/>
    <x v="1"/>
    <n v="3"/>
    <n v="6"/>
    <s v="14"/>
    <s v="FL"/>
    <s v="Brevard"/>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
    <n v="10"/>
    <x v="0"/>
    <x v="0"/>
    <x v="0"/>
    <x v="939"/>
    <x v="939"/>
  </r>
  <r>
    <x v="1433"/>
    <s v="BLACK SEA BASS"/>
    <x v="1"/>
    <n v="3"/>
    <n v="6"/>
    <s v="14"/>
    <s v="FL"/>
    <s v="Brevard"/>
    <s v="Private"/>
    <s v="Federal"/>
    <s v="Offshore"/>
    <n v="0"/>
    <x v="0"/>
    <n v="0.30194120167174154"/>
    <n v="0.15082294145085592"/>
    <n v="0"/>
    <n v="0"/>
    <n v="0"/>
    <n v="0"/>
    <x v="0"/>
    <n v="0.2549631089063753"/>
    <x v="1"/>
    <n v="0.1420154237798498"/>
    <x v="0"/>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0.2549631089063753"/>
    <n v="0.1420154237798498"/>
    <n v="0"/>
    <n v="0.30194120167174154"/>
    <n v="0.15082294145085592"/>
    <n v="24"/>
    <n v="0.15111826022088559"/>
    <n v="0.15082294145085592"/>
    <n v="2.167721110900531E-2"/>
    <x v="2"/>
    <n v="15"/>
    <x v="0"/>
    <x v="0"/>
    <x v="0"/>
    <x v="940"/>
    <x v="940"/>
  </r>
  <r>
    <x v="1434"/>
    <s v="BLACK SEA BASS"/>
    <x v="1"/>
    <n v="4"/>
    <n v="7"/>
    <s v="19"/>
    <s v="FL"/>
    <s v="Brevard"/>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41"/>
    <x v="941"/>
  </r>
  <r>
    <x v="1435"/>
    <s v="BLACK SEA BASS"/>
    <x v="1"/>
    <n v="4"/>
    <n v="7"/>
    <s v="19"/>
    <s v="FL"/>
    <s v="Brevard"/>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6"/>
    <n v="25"/>
    <x v="0"/>
    <x v="0"/>
    <x v="0"/>
    <x v="942"/>
    <x v="942"/>
  </r>
  <r>
    <x v="1436"/>
    <s v="BLACK SEA BASS"/>
    <x v="1"/>
    <n v="4"/>
    <n v="7"/>
    <s v="19"/>
    <s v="FL"/>
    <s v="Brevard"/>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943"/>
    <x v="943"/>
  </r>
  <r>
    <x v="1437"/>
    <s v="BLACK SEA BASS"/>
    <x v="1"/>
    <n v="4"/>
    <n v="7"/>
    <s v="19"/>
    <s v="FL"/>
    <s v="Brevard"/>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6"/>
    <n v="25"/>
    <x v="0"/>
    <x v="0"/>
    <x v="0"/>
    <x v="943"/>
    <x v="943"/>
  </r>
  <r>
    <x v="1438"/>
    <s v="BLACK SEA BASS"/>
    <x v="1"/>
    <n v="4"/>
    <n v="7"/>
    <s v="25"/>
    <s v="FL"/>
    <s v="Brevard"/>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44"/>
    <x v="944"/>
  </r>
  <r>
    <x v="1439"/>
    <s v="BLACK SEA BASS"/>
    <x v="1"/>
    <n v="4"/>
    <n v="7"/>
    <s v="25"/>
    <s v="FL"/>
    <s v="Brevard"/>
    <s v="Private"/>
    <s v="Federal"/>
    <s v="Offshore"/>
    <n v="1.9685538245"/>
    <x v="246"/>
    <n v="2.0314582415149465"/>
    <n v="1.9999752706355951"/>
    <n v="25.769454592913387"/>
    <n v="13.090551181377355"/>
    <n v="2.3001566957574702"/>
    <n v="226.1098538305543"/>
    <x v="214"/>
    <n v="2.353274010112965"/>
    <x v="243"/>
    <n v="2.3297432423782722"/>
    <x v="242"/>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2.353274010112965"/>
    <n v="2.3297432423782722"/>
    <n v="2"/>
    <n v="2.0629044170149462"/>
    <n v="2.0314214461355951"/>
    <n v="5"/>
    <n v="3.1482970879351167E-2"/>
    <n v="3.1421446135594985E-2"/>
    <n v="4.5160856477094394E-3"/>
    <x v="1"/>
    <n v="10"/>
    <x v="0"/>
    <x v="0"/>
    <x v="0"/>
    <x v="944"/>
    <x v="944"/>
  </r>
  <r>
    <x v="1440"/>
    <s v="BLACK SEA BASS"/>
    <x v="1"/>
    <n v="4"/>
    <n v="7"/>
    <s v="25"/>
    <s v="FL"/>
    <s v="Brevard"/>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944"/>
    <x v="944"/>
  </r>
  <r>
    <x v="1441"/>
    <s v="BLACK SEA BASS"/>
    <x v="1"/>
    <n v="4"/>
    <n v="7"/>
    <s v="25"/>
    <s v="FL"/>
    <s v="Brevard"/>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944"/>
    <x v="944"/>
  </r>
  <r>
    <x v="1442"/>
    <s v="BLACK SEA BASS"/>
    <x v="1"/>
    <n v="4"/>
    <n v="7"/>
    <s v="25"/>
    <s v="FL"/>
    <s v="Brevard"/>
    <s v="Private"/>
    <s v="Federal"/>
    <s v="Offshore"/>
    <n v="0"/>
    <x v="0"/>
    <n v="0.45291180250761226"/>
    <n v="0.22623441217628387"/>
    <n v="0"/>
    <n v="0"/>
    <n v="0"/>
    <n v="0"/>
    <x v="0"/>
    <n v="0.38244466335956295"/>
    <x v="0"/>
    <n v="0.21302313566977468"/>
    <x v="0"/>
    <n v="36"/>
    <n v="0.22667739033132839"/>
    <n v="0.22623441217628387"/>
    <n v="3.2515816663507967E-2"/>
    <n v="0.74741255597723821"/>
    <n v="0.94160359434525442"/>
    <n v="1.3432654004296583"/>
    <n v="0.16942152768978824"/>
    <n v="0.21302313566977468"/>
    <n v="4.3677371490804383E-2"/>
    <n v="0.48542761917112021"/>
    <n v="0.42612203485036731"/>
    <n v="0.25875022883979182"/>
    <n v="0.25670050716057907"/>
    <n v="0.38244466335956295"/>
    <n v="0.21302313566977468"/>
    <n v="0"/>
    <n v="0.45291180250761226"/>
    <n v="0.22623441217628387"/>
    <n v="36"/>
    <n v="0.22667739033132839"/>
    <n v="0.22623441217628387"/>
    <n v="3.2515816663507967E-2"/>
    <x v="10"/>
    <n v="60"/>
    <x v="0"/>
    <x v="0"/>
    <x v="0"/>
    <x v="945"/>
    <x v="945"/>
  </r>
  <r>
    <x v="1443"/>
    <s v="BLACK SEA BASS"/>
    <x v="1"/>
    <n v="4"/>
    <n v="7"/>
    <s v="25"/>
    <s v="FL"/>
    <s v="Brevard"/>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2"/>
    <n v="15"/>
    <x v="0"/>
    <x v="0"/>
    <x v="0"/>
    <x v="946"/>
    <x v="946"/>
  </r>
  <r>
    <x v="1444"/>
    <s v="BLACK SEA BASS"/>
    <x v="1"/>
    <n v="4"/>
    <n v="7"/>
    <s v="25"/>
    <s v="FL"/>
    <s v="Brevard"/>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944"/>
    <x v="944"/>
  </r>
  <r>
    <x v="1445"/>
    <s v="BLACK SEA BASS"/>
    <x v="1"/>
    <n v="4"/>
    <n v="8"/>
    <s v="09"/>
    <s v="FL"/>
    <s v="Indian River"/>
    <s v="Private"/>
    <s v="Federal"/>
    <s v="Offshore"/>
    <n v="2.9907940534000002"/>
    <x v="247"/>
    <n v="3.3682205554896769"/>
    <n v="3.17932273021357"/>
    <n v="38.660526806299217"/>
    <n v="12.926509186531611"/>
    <n v="3.670421873277983"/>
    <n v="1848.7095888760466"/>
    <x v="215"/>
    <n v="3.9891257594109524"/>
    <x v="244"/>
    <n v="3.8479411530027954"/>
    <x v="243"/>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3.9891257594109524"/>
    <n v="3.8479411530027954"/>
    <n v="3"/>
    <n v="3.3774265020896768"/>
    <n v="3.1885286768135699"/>
    <n v="30"/>
    <n v="0.18889782527610699"/>
    <n v="0.18852867681356988"/>
    <n v="2.709651388625664E-2"/>
    <x v="3"/>
    <n v="20"/>
    <x v="0"/>
    <x v="0"/>
    <x v="0"/>
    <x v="947"/>
    <x v="947"/>
  </r>
  <r>
    <x v="1446"/>
    <s v="BLACK SEA BASS"/>
    <x v="1"/>
    <n v="3"/>
    <n v="6"/>
    <s v="15"/>
    <s v="FL"/>
    <s v="Indian River"/>
    <s v="Private"/>
    <s v="Federal"/>
    <s v="Offshore"/>
    <n v="0"/>
    <x v="0"/>
    <n v="0.30194120167174154"/>
    <n v="0.15082294145085592"/>
    <n v="0"/>
    <n v="0"/>
    <n v="0"/>
    <n v="0"/>
    <x v="0"/>
    <n v="0.2549631089063753"/>
    <x v="1"/>
    <n v="0.1420154237798498"/>
    <x v="0"/>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0.2549631089063753"/>
    <n v="0.1420154237798498"/>
    <n v="0"/>
    <n v="0.30194120167174154"/>
    <n v="0.15082294145085592"/>
    <n v="24"/>
    <n v="0.15111826022088559"/>
    <n v="0.15082294145085592"/>
    <n v="2.167721110900531E-2"/>
    <x v="3"/>
    <n v="20"/>
    <x v="0"/>
    <x v="0"/>
    <x v="0"/>
    <x v="948"/>
    <x v="948"/>
  </r>
  <r>
    <x v="1447"/>
    <s v="BLACK SEA BASS"/>
    <x v="1"/>
    <n v="3"/>
    <n v="6"/>
    <s v="15"/>
    <s v="FL"/>
    <s v="Indian River"/>
    <s v="Private"/>
    <s v="Federal"/>
    <s v="Offshore"/>
    <n v="0"/>
    <x v="0"/>
    <n v="0.75485300417935375"/>
    <n v="0.37705735362713977"/>
    <n v="0"/>
    <n v="0"/>
    <n v="0"/>
    <n v="0"/>
    <x v="0"/>
    <n v="0.63740777226593825"/>
    <x v="0"/>
    <n v="0.35503855944962448"/>
    <x v="0"/>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0.63740777226593825"/>
    <n v="0.35503855944962448"/>
    <n v="0"/>
    <n v="0.75485300417935375"/>
    <n v="0.37705735362713977"/>
    <n v="60"/>
    <n v="0.37779565055221398"/>
    <n v="0.37705735362713977"/>
    <n v="5.419302777251328E-2"/>
    <x v="8"/>
    <n v="80"/>
    <x v="0"/>
    <x v="0"/>
    <x v="0"/>
    <x v="948"/>
    <x v="948"/>
  </r>
  <r>
    <x v="1448"/>
    <s v="BLACK SEA BASS"/>
    <x v="1"/>
    <n v="3"/>
    <n v="6"/>
    <s v="29"/>
    <s v="FL"/>
    <s v="Brevard"/>
    <s v="Charter"/>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949"/>
    <x v="949"/>
  </r>
  <r>
    <x v="1449"/>
    <s v="BLACK SEA BASS"/>
    <x v="1"/>
    <n v="3"/>
    <n v="6"/>
    <s v="29"/>
    <s v="FL"/>
    <s v="Brevard"/>
    <s v="Charter"/>
    <s v="Federal"/>
    <s v="Off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0"/>
    <n v="30"/>
    <x v="0"/>
    <x v="0"/>
    <x v="0"/>
    <x v="949"/>
    <x v="949"/>
  </r>
  <r>
    <x v="1450"/>
    <s v="BLACK SEA BASS"/>
    <x v="1"/>
    <n v="3"/>
    <n v="6"/>
    <s v="29"/>
    <s v="FL"/>
    <s v="Brevard"/>
    <s v="Charter"/>
    <s v="Federal"/>
    <s v="Offshore"/>
    <n v="1"/>
    <x v="248"/>
    <n v="1.0377426502089677"/>
    <n v="1.0188528676813571"/>
    <n v="12.874015748031496"/>
    <n v="12.874015748031496"/>
    <n v="1.1023113109243878"/>
    <n v="17.533243007372455"/>
    <x v="94"/>
    <n v="1.1341816995376848"/>
    <x v="245"/>
    <n v="1.120063238896869"/>
    <x v="244"/>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1.1341816995376848"/>
    <n v="1.120063238896869"/>
    <n v="1"/>
    <n v="1.0377426502089677"/>
    <n v="1.0188528676813571"/>
    <n v="3"/>
    <n v="1.8889782527610699E-2"/>
    <n v="1.8852867681356991E-2"/>
    <n v="2.7096513886256638E-3"/>
    <x v="6"/>
    <n v="25"/>
    <x v="0"/>
    <x v="0"/>
    <x v="0"/>
    <x v="949"/>
    <x v="949"/>
  </r>
  <r>
    <x v="1451"/>
    <s v="BLACK SEA BASS"/>
    <x v="1"/>
    <n v="4"/>
    <n v="7"/>
    <s v="20"/>
    <s v="FL"/>
    <s v="Brevard"/>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950"/>
    <x v="950"/>
  </r>
  <r>
    <x v="1452"/>
    <s v="BLACK SEA BASS"/>
    <x v="1"/>
    <n v="4"/>
    <n v="7"/>
    <s v="20"/>
    <s v="FL"/>
    <s v="Brevard"/>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950"/>
    <x v="950"/>
  </r>
  <r>
    <x v="1453"/>
    <s v="BLACK SEA BASS"/>
    <x v="1"/>
    <n v="4"/>
    <n v="7"/>
    <s v="20"/>
    <s v="FL"/>
    <s v="Brevard"/>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951"/>
    <x v="951"/>
  </r>
  <r>
    <x v="1454"/>
    <s v="BLACK SEA BASS"/>
    <x v="1"/>
    <n v="4"/>
    <n v="7"/>
    <s v="20"/>
    <s v="FL"/>
    <s v="Brevard"/>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952"/>
    <x v="952"/>
  </r>
  <r>
    <x v="1455"/>
    <s v="BLACK SEA BASS"/>
    <x v="1"/>
    <n v="4"/>
    <n v="7"/>
    <s v="20"/>
    <s v="FL"/>
    <s v="Brevard"/>
    <s v="Private"/>
    <s v="Federal"/>
    <s v="Offshore"/>
    <n v="0"/>
    <x v="0"/>
    <n v="0.35226473528369845"/>
    <n v="0.17596009835933191"/>
    <n v="0"/>
    <n v="0"/>
    <n v="0"/>
    <n v="0"/>
    <x v="0"/>
    <n v="0.29745696039077119"/>
    <x v="1"/>
    <n v="0.16568466107649144"/>
    <x v="0"/>
    <n v="28"/>
    <n v="0.17630463692436654"/>
    <n v="0.17596009835933191"/>
    <n v="2.5290079627172862E-2"/>
    <n v="0.74741255597723821"/>
    <n v="0.94160359434525442"/>
    <n v="1.3432654004296583"/>
    <n v="0.13177229931427978"/>
    <n v="0.16568466107649144"/>
    <n v="3.3971288937292295E-2"/>
    <n v="0.37755481491087128"/>
    <n v="0.33142824932806347"/>
    <n v="0.20125017798650477"/>
    <n v="0.19965595001378372"/>
    <n v="0.29745696039077119"/>
    <n v="0.16568466107649144"/>
    <n v="0"/>
    <n v="0.35226473528369845"/>
    <n v="0.17596009835933191"/>
    <n v="28"/>
    <n v="0.17630463692436654"/>
    <n v="0.17596009835933191"/>
    <n v="2.5290079627172862E-2"/>
    <x v="8"/>
    <n v="80"/>
    <x v="0"/>
    <x v="0"/>
    <x v="0"/>
    <x v="950"/>
    <x v="950"/>
  </r>
  <r>
    <x v="1456"/>
    <s v="BLACK SEA BASS"/>
    <x v="1"/>
    <n v="4"/>
    <n v="7"/>
    <s v="20"/>
    <s v="FL"/>
    <s v="Brevard"/>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2"/>
    <n v="15"/>
    <x v="0"/>
    <x v="0"/>
    <x v="0"/>
    <x v="950"/>
    <x v="950"/>
  </r>
  <r>
    <x v="1457"/>
    <s v="BLACK SEA BASS"/>
    <x v="1"/>
    <n v="4"/>
    <n v="7"/>
    <s v="27"/>
    <s v="FL"/>
    <s v="Brevard"/>
    <s v="Private"/>
    <s v="Federal"/>
    <s v="Off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6"/>
    <n v="25"/>
    <x v="0"/>
    <x v="0"/>
    <x v="0"/>
    <x v="953"/>
    <x v="953"/>
  </r>
  <r>
    <x v="1458"/>
    <s v="BLACK SEA BASS"/>
    <x v="1"/>
    <n v="4"/>
    <n v="7"/>
    <s v="27"/>
    <s v="FL"/>
    <s v="Brevard"/>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954"/>
    <x v="954"/>
  </r>
  <r>
    <x v="1459"/>
    <s v="BLACK SEA BASS"/>
    <x v="1"/>
    <n v="4"/>
    <n v="7"/>
    <s v="27"/>
    <s v="FL"/>
    <s v="Brevard"/>
    <s v="Private"/>
    <s v="Federal"/>
    <s v="Offshore"/>
    <n v="0"/>
    <x v="0"/>
    <n v="0.69194858716440766"/>
    <n v="0.34563590749154482"/>
    <n v="0"/>
    <n v="0"/>
    <n v="0"/>
    <n v="0"/>
    <x v="0"/>
    <n v="0.58429045791044343"/>
    <x v="0"/>
    <n v="0.32545201282882247"/>
    <x v="0"/>
    <n v="55"/>
    <n v="0.34631267967286283"/>
    <n v="0.34563590749154482"/>
    <n v="4.9676942124803836E-2"/>
    <n v="0.74741255597723821"/>
    <n v="0.94160359434525442"/>
    <n v="1.3432654004296583"/>
    <n v="0.25883844508162096"/>
    <n v="0.32545201282882247"/>
    <n v="6.6729317555395587E-2"/>
    <n v="0.74162552928921155"/>
    <n v="0.651019775465839"/>
    <n v="0.39531284961634866"/>
    <n v="0.39218133038421804"/>
    <n v="0.58429045791044343"/>
    <n v="0.32545201282882247"/>
    <n v="0"/>
    <n v="0.69194858716440766"/>
    <n v="0.34563590749154482"/>
    <n v="55"/>
    <n v="0.34631267967286283"/>
    <n v="0.34563590749154482"/>
    <n v="4.9676942124803836E-2"/>
    <x v="9"/>
    <n v="45"/>
    <x v="0"/>
    <x v="0"/>
    <x v="0"/>
    <x v="954"/>
    <x v="954"/>
  </r>
  <r>
    <x v="1460"/>
    <s v="BLACK SEA BASS"/>
    <x v="1"/>
    <n v="4"/>
    <n v="7"/>
    <s v="27"/>
    <s v="FL"/>
    <s v="Brevard"/>
    <s v="Private"/>
    <s v="Federal"/>
    <s v="Off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955"/>
    <x v="955"/>
  </r>
  <r>
    <x v="1461"/>
    <s v="BLACK SEA BASS"/>
    <x v="1"/>
    <n v="4"/>
    <n v="7"/>
    <s v="28"/>
    <s v="FL"/>
    <s v="Brevard"/>
    <s v="Charter"/>
    <s v="Federal"/>
    <s v="Off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14"/>
    <n v="180"/>
    <x v="0"/>
    <x v="0"/>
    <x v="0"/>
    <x v="956"/>
    <x v="956"/>
  </r>
  <r>
    <x v="1462"/>
    <s v="BLACK SEA BASS"/>
    <x v="1"/>
    <n v="4"/>
    <n v="8"/>
    <s v="03"/>
    <s v="FL"/>
    <s v="Brevard"/>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2"/>
    <n v="15"/>
    <x v="0"/>
    <x v="0"/>
    <x v="0"/>
    <x v="957"/>
    <x v="957"/>
  </r>
  <r>
    <x v="1463"/>
    <s v="BLACK SEA BASS"/>
    <x v="1"/>
    <n v="4"/>
    <n v="8"/>
    <s v="12"/>
    <s v="FL"/>
    <s v="Indian River"/>
    <s v="Charter"/>
    <s v="Federal"/>
    <s v="Offshore"/>
    <n v="3"/>
    <x v="249"/>
    <n v="3.0754853004179354"/>
    <n v="3.0377057353627142"/>
    <n v="39.921259842519682"/>
    <n v="13.307086614173228"/>
    <n v="3.6596735522689676"/>
    <n v="685.61660083435697"/>
    <x v="129"/>
    <n v="3.7234143294955615"/>
    <x v="246"/>
    <n v="3.6951774082139299"/>
    <x v="245"/>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3.7234143294955615"/>
    <n v="3.6951774082139299"/>
    <n v="3"/>
    <n v="3.0754853004179354"/>
    <n v="3.0377057353627142"/>
    <n v="6"/>
    <n v="3.7779565055221398E-2"/>
    <n v="3.7705735362713981E-2"/>
    <n v="5.4193027772513275E-3"/>
    <x v="14"/>
    <n v="180"/>
    <x v="0"/>
    <x v="0"/>
    <x v="0"/>
    <x v="958"/>
    <x v="958"/>
  </r>
  <r>
    <x v="1464"/>
    <s v="BLACK SEA BASS"/>
    <x v="1"/>
    <n v="4"/>
    <n v="8"/>
    <s v="15"/>
    <s v="FL"/>
    <s v="St Lucie"/>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959"/>
    <x v="959"/>
  </r>
  <r>
    <x v="1465"/>
    <s v="BLACK SEA BASS"/>
    <x v="1"/>
    <n v="4"/>
    <n v="8"/>
    <s v="24"/>
    <s v="FL"/>
    <s v="Brevard"/>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960"/>
    <x v="960"/>
  </r>
  <r>
    <x v="1466"/>
    <s v="BLACK SEA BASS"/>
    <x v="1"/>
    <n v="4"/>
    <n v="8"/>
    <s v="24"/>
    <s v="FL"/>
    <s v="Brevard"/>
    <s v="Private"/>
    <s v="Federal"/>
    <s v="Off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5"/>
    <n v="40"/>
    <x v="0"/>
    <x v="0"/>
    <x v="0"/>
    <x v="961"/>
    <x v="961"/>
  </r>
  <r>
    <x v="1467"/>
    <s v="BLACK SEA BASS"/>
    <x v="1"/>
    <n v="4"/>
    <n v="8"/>
    <s v="24"/>
    <s v="FL"/>
    <s v="Brevard"/>
    <s v="Private"/>
    <s v="State"/>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8"/>
    <n v="80"/>
    <x v="0"/>
    <x v="0"/>
    <x v="0"/>
    <x v="960"/>
    <x v="960"/>
  </r>
  <r>
    <x v="1468"/>
    <s v="BLACK SEA BASS"/>
    <x v="1"/>
    <n v="5"/>
    <n v="9"/>
    <s v="14"/>
    <s v="FL"/>
    <s v="Brevard"/>
    <s v="Charter"/>
    <s v="Federal"/>
    <s v="Offshore"/>
    <n v="1.1424455525999999"/>
    <x v="250"/>
    <n v="1.1424455525999999"/>
    <n v="1.1424455525999999"/>
    <n v="14.932752891732283"/>
    <n v="13.070866141277396"/>
    <n v="1.6119432379340948"/>
    <n v="12.930619294976404"/>
    <x v="216"/>
    <n v="1.6119432379340948"/>
    <x v="247"/>
    <n v="1.6119432379340948"/>
    <x v="246"/>
    <n v="0"/>
    <n v="0"/>
    <n v="0"/>
    <n v="0"/>
    <n v="0.74741255597723821"/>
    <n v="0.94160359434525442"/>
    <n v="1.3432654004296583"/>
    <n v="0"/>
    <n v="0"/>
    <n v="0"/>
    <n v="0"/>
    <n v="0"/>
    <n v="0"/>
    <n v="0"/>
    <n v="1.6119432379340948"/>
    <n v="1.6119432379340948"/>
    <n v="1"/>
    <n v="1"/>
    <n v="1"/>
    <n v="0"/>
    <n v="0"/>
    <n v="0"/>
    <n v="0"/>
    <x v="3"/>
    <n v="20"/>
    <x v="0"/>
    <x v="0"/>
    <x v="0"/>
    <x v="962"/>
    <x v="962"/>
  </r>
  <r>
    <x v="1469"/>
    <s v="BLACK SEA BASS"/>
    <x v="1"/>
    <n v="5"/>
    <n v="9"/>
    <s v="14"/>
    <s v="FL"/>
    <s v="Brevard"/>
    <s v="Charter"/>
    <s v="Federal"/>
    <s v="Offshore"/>
    <n v="1.1424455525999999"/>
    <x v="250"/>
    <n v="1.3940632206597845"/>
    <n v="1.2681313371423799"/>
    <n v="17.721399516141734"/>
    <n v="15.511811023125809"/>
    <n v="2.2164219523798425"/>
    <n v="17.779601532361049"/>
    <x v="217"/>
    <n v="2.4288912098018223"/>
    <x v="248"/>
    <n v="2.3347681388630508"/>
    <x v="247"/>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2.4288912098018223"/>
    <n v="2.3347681388630508"/>
    <n v="1"/>
    <n v="1.2516176680597846"/>
    <n v="1.12568578454238"/>
    <n v="20"/>
    <n v="0.12593188351740467"/>
    <n v="0.12568578454237994"/>
    <n v="1.8064342590837758E-2"/>
    <x v="7"/>
    <n v="5"/>
    <x v="0"/>
    <x v="0"/>
    <x v="0"/>
    <x v="962"/>
    <x v="962"/>
  </r>
  <r>
    <x v="1470"/>
    <s v="BLACK SEA BASS"/>
    <x v="1"/>
    <n v="5"/>
    <n v="9"/>
    <s v="14"/>
    <s v="FL"/>
    <s v="Brevard"/>
    <s v="Charter"/>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962"/>
    <x v="962"/>
  </r>
  <r>
    <x v="1471"/>
    <s v="BLACK SEA BASS"/>
    <x v="1"/>
    <n v="5"/>
    <n v="9"/>
    <s v="19"/>
    <s v="FL"/>
    <s v="Brevard"/>
    <s v="Charter"/>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963"/>
    <x v="963"/>
  </r>
  <r>
    <x v="1472"/>
    <s v="BLACK SEA BASS"/>
    <x v="1"/>
    <n v="5"/>
    <n v="9"/>
    <s v="20"/>
    <s v="FL"/>
    <s v="Brevard"/>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7"/>
    <n v="5"/>
    <x v="0"/>
    <x v="0"/>
    <x v="0"/>
    <x v="964"/>
    <x v="964"/>
  </r>
  <r>
    <x v="1473"/>
    <s v="BLACK SEA BASS"/>
    <x v="1"/>
    <n v="5"/>
    <n v="9"/>
    <s v="27"/>
    <s v="FL"/>
    <s v="Brevard"/>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0"/>
    <n v="30"/>
    <x v="0"/>
    <x v="0"/>
    <x v="0"/>
    <x v="965"/>
    <x v="965"/>
  </r>
  <r>
    <x v="1474"/>
    <s v="BLACK SEA BASS"/>
    <x v="1"/>
    <n v="5"/>
    <n v="10"/>
    <s v="07"/>
    <s v="FL"/>
    <s v="Brevard"/>
    <s v="Charter"/>
    <s v="Federal"/>
    <s v="Offshore"/>
    <n v="1"/>
    <x v="251"/>
    <n v="1.1006470672239137"/>
    <n v="1.0502743138169519"/>
    <n v="13.425196850393702"/>
    <n v="13.425196850393702"/>
    <n v="1.0582188584874124"/>
    <n v="46.495964581062061"/>
    <x v="135"/>
    <n v="1.1432065614562041"/>
    <x v="249"/>
    <n v="1.1055573330806956"/>
    <x v="248"/>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1.1432065614562041"/>
    <n v="1.1055573330806956"/>
    <n v="1"/>
    <n v="1.1006470672239137"/>
    <n v="1.0502743138169519"/>
    <n v="8"/>
    <n v="5.0372753406961866E-2"/>
    <n v="5.0274313816951972E-2"/>
    <n v="7.2257370363351036E-3"/>
    <x v="3"/>
    <n v="20"/>
    <x v="0"/>
    <x v="0"/>
    <x v="0"/>
    <x v="966"/>
    <x v="966"/>
  </r>
  <r>
    <x v="1475"/>
    <s v="BLACK SEA BASS"/>
    <x v="1"/>
    <n v="5"/>
    <n v="10"/>
    <s v="09"/>
    <s v="FL"/>
    <s v="Brevard"/>
    <s v="Charter"/>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0"/>
    <n v="30"/>
    <x v="0"/>
    <x v="0"/>
    <x v="0"/>
    <x v="967"/>
    <x v="967"/>
  </r>
  <r>
    <x v="1476"/>
    <s v="BLACK SEA BASS"/>
    <x v="1"/>
    <n v="5"/>
    <n v="10"/>
    <s v="19"/>
    <s v="FL"/>
    <s v="Brevard"/>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968"/>
    <x v="968"/>
  </r>
  <r>
    <x v="1477"/>
    <s v="BLACK SEA BASS"/>
    <x v="1"/>
    <n v="5"/>
    <n v="10"/>
    <s v="19"/>
    <s v="FL"/>
    <s v="Brevard"/>
    <s v="Charter"/>
    <s v="Federal"/>
    <s v="Offshore"/>
    <n v="1.1173851747000001"/>
    <x v="252"/>
    <n v="1.1173851747000001"/>
    <n v="1.1173851747000001"/>
    <n v="15.573005978740158"/>
    <n v="13.93700787458654"/>
    <n v="1.3795110748886716"/>
    <n v="13.428590039078841"/>
    <x v="218"/>
    <n v="1.3795110748886716"/>
    <x v="250"/>
    <n v="1.3795110748886716"/>
    <x v="249"/>
    <n v="0"/>
    <n v="0"/>
    <n v="0"/>
    <n v="0"/>
    <n v="0.74741255597723821"/>
    <n v="0.94160359434525442"/>
    <n v="1.3432654004296583"/>
    <n v="0"/>
    <n v="0"/>
    <n v="0"/>
    <n v="0"/>
    <n v="0"/>
    <n v="0"/>
    <n v="0"/>
    <n v="1.3795110748886716"/>
    <n v="1.3795110748886716"/>
    <n v="1"/>
    <n v="1"/>
    <n v="1"/>
    <n v="0"/>
    <n v="0"/>
    <n v="0"/>
    <n v="0"/>
    <x v="3"/>
    <n v="20"/>
    <x v="0"/>
    <x v="0"/>
    <x v="0"/>
    <x v="969"/>
    <x v="969"/>
  </r>
  <r>
    <x v="1478"/>
    <s v="BLACK SEA BASS"/>
    <x v="1"/>
    <n v="6"/>
    <n v="12"/>
    <s v="06"/>
    <s v="FL"/>
    <s v="Brevard"/>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9"/>
    <n v="45"/>
    <x v="0"/>
    <x v="0"/>
    <x v="0"/>
    <x v="970"/>
    <x v="970"/>
  </r>
  <r>
    <x v="1479"/>
    <s v="BLACK SEA BASS"/>
    <x v="1"/>
    <n v="6"/>
    <n v="12"/>
    <s v="06"/>
    <s v="FL"/>
    <s v="Brevard"/>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2"/>
    <n v="15"/>
    <x v="0"/>
    <x v="0"/>
    <x v="0"/>
    <x v="971"/>
    <x v="971"/>
  </r>
  <r>
    <x v="1480"/>
    <s v="BLACK SEA BASS"/>
    <x v="1"/>
    <n v="6"/>
    <n v="12"/>
    <s v="14"/>
    <s v="FL"/>
    <s v="Brevard"/>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972"/>
    <x v="972"/>
  </r>
  <r>
    <x v="1481"/>
    <s v="BLACK SEA BASS"/>
    <x v="1"/>
    <n v="6"/>
    <n v="12"/>
    <s v="14"/>
    <s v="FL"/>
    <s v="Brevard"/>
    <s v="Private"/>
    <s v="Federal"/>
    <s v="Offshore"/>
    <n v="0.96461153560000001"/>
    <x v="253"/>
    <n v="0.96461153560000001"/>
    <n v="0.96461153560000001"/>
    <n v="13.671659560236222"/>
    <n v="14.173228347028097"/>
    <n v="1.4886230888319396"/>
    <n v="515.180779144555"/>
    <x v="219"/>
    <n v="1.4886230888319396"/>
    <x v="251"/>
    <n v="1.4886230888319396"/>
    <x v="250"/>
    <n v="0"/>
    <n v="0"/>
    <n v="0"/>
    <n v="0"/>
    <n v="0.74741255597723821"/>
    <n v="0.94160359434525442"/>
    <n v="1.3432654004296583"/>
    <n v="0"/>
    <n v="0"/>
    <n v="0"/>
    <n v="0"/>
    <n v="0"/>
    <n v="0"/>
    <n v="0"/>
    <n v="1.4886230888319396"/>
    <n v="1.4886230888319396"/>
    <n v="1"/>
    <n v="1"/>
    <n v="1"/>
    <n v="0"/>
    <n v="0"/>
    <n v="0"/>
    <n v="0"/>
    <x v="2"/>
    <n v="15"/>
    <x v="0"/>
    <x v="0"/>
    <x v="0"/>
    <x v="972"/>
    <x v="972"/>
  </r>
  <r>
    <x v="1482"/>
    <s v="BLACK SEA BASS"/>
    <x v="1"/>
    <n v="6"/>
    <n v="12"/>
    <s v="19"/>
    <s v="FL"/>
    <s v="Brevard"/>
    <s v="Charter"/>
    <s v="Federal"/>
    <s v="Offshore"/>
    <n v="2"/>
    <x v="254"/>
    <n v="2"/>
    <n v="2"/>
    <n v="27.677165354330707"/>
    <n v="13.838582677165354"/>
    <n v="2.821916955966433"/>
    <n v="75.984598547987034"/>
    <x v="160"/>
    <n v="2.821916955966433"/>
    <x v="252"/>
    <n v="2.821916955966433"/>
    <x v="251"/>
    <n v="0"/>
    <n v="0"/>
    <n v="0"/>
    <n v="0"/>
    <n v="0.74741255597723821"/>
    <n v="0.94160359434525442"/>
    <n v="1.3432654004296583"/>
    <n v="0"/>
    <n v="0"/>
    <n v="0"/>
    <n v="0"/>
    <n v="0"/>
    <n v="0"/>
    <n v="0"/>
    <n v="2.821916955966433"/>
    <n v="2.821916955966433"/>
    <n v="2"/>
    <n v="2"/>
    <n v="2"/>
    <n v="0"/>
    <n v="0"/>
    <n v="0"/>
    <n v="0"/>
    <x v="6"/>
    <n v="25"/>
    <x v="0"/>
    <x v="0"/>
    <x v="0"/>
    <x v="973"/>
    <x v="973"/>
  </r>
  <r>
    <x v="1483"/>
    <s v="BLACK SEA BASS"/>
    <x v="1"/>
    <n v="6"/>
    <n v="12"/>
    <s v="22"/>
    <s v="FL"/>
    <s v="Indian River"/>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74"/>
    <x v="974"/>
  </r>
  <r>
    <x v="1484"/>
    <s v="BLACK SEA BASS"/>
    <x v="1"/>
    <n v="6"/>
    <n v="12"/>
    <s v="26"/>
    <s v="FL"/>
    <s v="Brevard"/>
    <s v="Charter"/>
    <s v="Federal"/>
    <s v="Offshore"/>
    <n v="1"/>
    <x v="255"/>
    <n v="1"/>
    <n v="1"/>
    <n v="14.645669291338583"/>
    <n v="14.645669291338583"/>
    <n v="1.3668660255462408"/>
    <n v="41.649267823662903"/>
    <x v="183"/>
    <n v="1.3668660255462408"/>
    <x v="208"/>
    <n v="1.3668660255462408"/>
    <x v="207"/>
    <n v="0"/>
    <n v="0"/>
    <n v="0"/>
    <n v="0"/>
    <n v="0.74741255597723821"/>
    <n v="0.94160359434525442"/>
    <n v="1.3432654004296583"/>
    <n v="0"/>
    <n v="0"/>
    <n v="0"/>
    <n v="0"/>
    <n v="0"/>
    <n v="0"/>
    <n v="0"/>
    <n v="1.3668660255462408"/>
    <n v="1.3668660255462408"/>
    <n v="1"/>
    <n v="1"/>
    <n v="1"/>
    <n v="0"/>
    <n v="0"/>
    <n v="0"/>
    <n v="0"/>
    <x v="2"/>
    <n v="15"/>
    <x v="0"/>
    <x v="0"/>
    <x v="0"/>
    <x v="975"/>
    <x v="975"/>
  </r>
  <r>
    <x v="1485"/>
    <s v="BLACK SEA BASS"/>
    <x v="1"/>
    <n v="6"/>
    <n v="12"/>
    <s v="26"/>
    <s v="FL"/>
    <s v="Brevard"/>
    <s v="Charter"/>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975"/>
    <x v="975"/>
  </r>
  <r>
    <x v="1486"/>
    <s v="BLACK SEA BASS"/>
    <x v="1"/>
    <n v="4"/>
    <n v="8"/>
    <s v="17"/>
    <s v="FL"/>
    <s v="Martin"/>
    <s v="Private"/>
    <s v="Federal"/>
    <s v="Offshore"/>
    <n v="3"/>
    <x v="256"/>
    <n v="3.9435662552241926"/>
    <n v="3.4713216920339249"/>
    <n v="40.669291338582681"/>
    <n v="13.556430446194227"/>
    <n v="4.784031089411843"/>
    <n v="1545.9428635404513"/>
    <x v="220"/>
    <n v="5.5807908047442663"/>
    <x v="253"/>
    <n v="5.227829288723874"/>
    <x v="252"/>
    <n v="75"/>
    <n v="0.47224456319026747"/>
    <n v="0.47132169203392477"/>
    <n v="6.77412847156416E-2"/>
    <n v="0.74741255597723821"/>
    <n v="0.94160359434525442"/>
    <n v="1.3432654004296583"/>
    <n v="0.35296151602039222"/>
    <n v="0.44379819931203063"/>
    <n v="9.09945239391758E-2"/>
    <n v="1.0113075399398339"/>
    <n v="0.88775423927159869"/>
    <n v="0.53906297674956638"/>
    <n v="0.53479272325120641"/>
    <n v="5.5807908047442663"/>
    <n v="5.227829288723874"/>
    <n v="3"/>
    <n v="3.9435662552241926"/>
    <n v="3.4713216920339249"/>
    <n v="75"/>
    <n v="0.47224456319026747"/>
    <n v="0.47132169203392477"/>
    <n v="6.77412847156416E-2"/>
    <x v="9"/>
    <n v="45"/>
    <x v="0"/>
    <x v="0"/>
    <x v="0"/>
    <x v="976"/>
    <x v="976"/>
  </r>
  <r>
    <x v="1487"/>
    <s v="BLACK SEA BASS"/>
    <x v="1"/>
    <n v="4"/>
    <n v="8"/>
    <s v="17"/>
    <s v="FL"/>
    <s v="Martin"/>
    <s v="Private"/>
    <s v="Federal"/>
    <s v="Offshore"/>
    <n v="0.99521699910000005"/>
    <x v="257"/>
    <n v="1.0203787659059784"/>
    <n v="1.0077855775542381"/>
    <n v="13.674438295275591"/>
    <n v="13.740157480872746"/>
    <n v="1.7552623279355426"/>
    <n v="567.20686358394005"/>
    <x v="221"/>
    <n v="1.7765092536777407"/>
    <x v="254"/>
    <n v="1.7670969465838635"/>
    <x v="253"/>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1.7765092536777407"/>
    <n v="1.7670969465838635"/>
    <n v="1"/>
    <n v="1.0251617668059785"/>
    <n v="1.012568578454238"/>
    <n v="2"/>
    <n v="1.2593188351740467E-2"/>
    <n v="1.2568578454237993E-2"/>
    <n v="1.8064342590837759E-3"/>
    <x v="1"/>
    <n v="10"/>
    <x v="0"/>
    <x v="0"/>
    <x v="0"/>
    <x v="976"/>
    <x v="976"/>
  </r>
  <r>
    <x v="1488"/>
    <s v="BLACK SEA BASS"/>
    <x v="1"/>
    <n v="4"/>
    <n v="8"/>
    <s v="17"/>
    <s v="FL"/>
    <s v="Martin"/>
    <s v="Private"/>
    <s v="Federal"/>
    <s v="Offshore"/>
    <n v="0"/>
    <x v="0"/>
    <n v="0.44033091910462308"/>
    <n v="0.21995012294916488"/>
    <n v="0"/>
    <n v="0"/>
    <n v="0"/>
    <n v="0"/>
    <x v="0"/>
    <n v="0.37182120048846401"/>
    <x v="0"/>
    <n v="0.20710582634561428"/>
    <x v="0"/>
    <n v="35"/>
    <n v="0.22038079615545816"/>
    <n v="0.21995012294916488"/>
    <n v="3.1612599533966078E-2"/>
    <n v="0.74741255597723821"/>
    <n v="0.94160359434525442"/>
    <n v="1.3432654004296583"/>
    <n v="0.1647153741428497"/>
    <n v="0.20710582634561428"/>
    <n v="4.2464111171615374E-2"/>
    <n v="0.47194351863858913"/>
    <n v="0.41428531166007937"/>
    <n v="0.25156272248313094"/>
    <n v="0.24956993751722967"/>
    <n v="0.37182120048846401"/>
    <n v="0.20710582634561428"/>
    <n v="0"/>
    <n v="0.44033091910462308"/>
    <n v="0.21995012294916488"/>
    <n v="35"/>
    <n v="0.22038079615545816"/>
    <n v="0.21995012294916488"/>
    <n v="3.1612599533966078E-2"/>
    <x v="9"/>
    <n v="45"/>
    <x v="0"/>
    <x v="0"/>
    <x v="0"/>
    <x v="976"/>
    <x v="976"/>
  </r>
  <r>
    <x v="1489"/>
    <s v="BLACK SEA BASS"/>
    <x v="1"/>
    <n v="4"/>
    <n v="8"/>
    <s v="17"/>
    <s v="FL"/>
    <s v="Martin"/>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977"/>
    <x v="977"/>
  </r>
  <r>
    <x v="1490"/>
    <s v="BLACK SEA BASS"/>
    <x v="1"/>
    <n v="5"/>
    <n v="9"/>
    <s v="07"/>
    <s v="FL"/>
    <s v="St Lucie"/>
    <s v="Private"/>
    <s v="Inland"/>
    <s v="Inshore"/>
    <n v="0.53724393059999997"/>
    <x v="258"/>
    <n v="0.53724393059999997"/>
    <n v="0.53724393059999997"/>
    <n v="6.90591115511811"/>
    <n v="12.854330708595464"/>
    <n v="0.62774266507172516"/>
    <n v="1811.8715630042379"/>
    <x v="222"/>
    <n v="0.62774266507172516"/>
    <x v="255"/>
    <n v="0.62774266507172516"/>
    <x v="254"/>
    <n v="0"/>
    <n v="0"/>
    <n v="0"/>
    <n v="0"/>
    <n v="0.74741255597723821"/>
    <n v="0.94160359434525442"/>
    <n v="1.3432654004296583"/>
    <n v="0"/>
    <n v="0"/>
    <n v="0"/>
    <n v="0"/>
    <n v="0"/>
    <n v="0"/>
    <n v="0"/>
    <n v="0.62774266507172516"/>
    <n v="0.62774266507172516"/>
    <n v="2"/>
    <n v="2"/>
    <n v="2"/>
    <n v="0"/>
    <n v="0"/>
    <n v="0"/>
    <n v="0"/>
    <x v="3"/>
    <n v="20"/>
    <x v="0"/>
    <x v="0"/>
    <x v="0"/>
    <x v="978"/>
    <x v="978"/>
  </r>
  <r>
    <x v="1491"/>
    <s v="BLACK SEA BASS"/>
    <x v="1"/>
    <n v="6"/>
    <n v="12"/>
    <s v="17"/>
    <s v="FL"/>
    <s v="Martin"/>
    <s v="Private"/>
    <s v="Federal"/>
    <s v="Offshore"/>
    <n v="1"/>
    <x v="259"/>
    <n v="1.0125808834029892"/>
    <n v="1.0062842892271191"/>
    <n v="12.244094488188976"/>
    <n v="12.244094488188976"/>
    <n v="1.0141264060504369"/>
    <n v="2399.2464587929471"/>
    <x v="138"/>
    <n v="1.024749868921536"/>
    <x v="256"/>
    <n v="1.0200437153745974"/>
    <x v="255"/>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24749868921536"/>
    <n v="1.0200437153745974"/>
    <n v="1"/>
    <n v="1.0125808834029892"/>
    <n v="1.0062842892271191"/>
    <n v="1"/>
    <n v="6.2965941758702333E-3"/>
    <n v="6.2842892271189965E-3"/>
    <n v="9.0321712954188795E-4"/>
    <x v="2"/>
    <n v="15"/>
    <x v="0"/>
    <x v="0"/>
    <x v="0"/>
    <x v="979"/>
    <x v="979"/>
  </r>
  <r>
    <x v="1492"/>
    <s v="BLACK SEA BASS"/>
    <x v="1"/>
    <n v="3"/>
    <n v="6"/>
    <s v="22"/>
    <s v="GA"/>
    <s v="Glyn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80"/>
    <x v="980"/>
  </r>
  <r>
    <x v="1493"/>
    <s v="BLACK SEA BASS"/>
    <x v="1"/>
    <n v="5"/>
    <n v="9"/>
    <s v="01"/>
    <s v="GA"/>
    <s v="Glynn"/>
    <s v="Shore"/>
    <s v="Inland"/>
    <s v="Inshore"/>
    <n v="1"/>
    <x v="260"/>
    <n v="1"/>
    <n v="1"/>
    <n v="14.05511811023622"/>
    <n v="14.05511811023622"/>
    <n v="1.5432358352941429"/>
    <n v="533.55960770019124"/>
    <x v="166"/>
    <n v="1.5432358352941429"/>
    <x v="189"/>
    <n v="1.5432358352941429"/>
    <x v="188"/>
    <n v="0"/>
    <n v="0"/>
    <n v="0"/>
    <n v="0"/>
    <n v="0.74741255597723821"/>
    <n v="0.94160359434525442"/>
    <n v="1.3432654004296583"/>
    <n v="0"/>
    <n v="0"/>
    <n v="0"/>
    <n v="0"/>
    <n v="0"/>
    <n v="0"/>
    <n v="0"/>
    <n v="1.5432358352941429"/>
    <n v="1.5432358352941429"/>
    <n v="1"/>
    <n v="1"/>
    <n v="1"/>
    <n v="0"/>
    <n v="0"/>
    <n v="0"/>
    <n v="0"/>
    <x v="7"/>
    <n v="5"/>
    <x v="0"/>
    <x v="0"/>
    <x v="0"/>
    <x v="981"/>
    <x v="981"/>
  </r>
  <r>
    <x v="1494"/>
    <s v="BLACK SEA BASS"/>
    <x v="0"/>
    <n v="2"/>
    <n v="4"/>
    <s v="30"/>
    <s v="GA"/>
    <s v="Glynn"/>
    <s v="Charter"/>
    <s v="Federal"/>
    <s v="Offshore"/>
    <n v="0"/>
    <x v="0"/>
    <n v="0.94356625522419224"/>
    <n v="0.47132169203392477"/>
    <n v="0"/>
    <n v="0"/>
    <n v="0"/>
    <n v="0"/>
    <x v="0"/>
    <n v="0.79675971533242285"/>
    <x v="0"/>
    <n v="0.44379819931203063"/>
    <x v="0"/>
    <n v="75"/>
    <n v="0.47224456319026747"/>
    <n v="0.47132169203392477"/>
    <n v="6.77412847156416E-2"/>
    <n v="0.74741255597723821"/>
    <n v="0.94160359434525442"/>
    <n v="1.3432654004296583"/>
    <n v="0.35296151602039222"/>
    <n v="0.44379819931203063"/>
    <n v="9.09945239391758E-2"/>
    <n v="1.0113075399398339"/>
    <n v="0.88775423927159869"/>
    <n v="0.53906297674956638"/>
    <n v="0.53479272325120641"/>
    <n v="0.79675971533242285"/>
    <n v="0.44379819931203063"/>
    <n v="0"/>
    <n v="0.94356625522419224"/>
    <n v="0.47132169203392477"/>
    <n v="75"/>
    <n v="0.47224456319026747"/>
    <n v="0.47132169203392477"/>
    <n v="6.77412847156416E-2"/>
    <x v="9"/>
    <n v="45"/>
    <x v="0"/>
    <x v="0"/>
    <x v="0"/>
    <x v="982"/>
    <x v="982"/>
  </r>
  <r>
    <x v="1495"/>
    <s v="BLACK SEA BASS"/>
    <x v="0"/>
    <n v="5"/>
    <n v="10"/>
    <s v="06"/>
    <s v="GA"/>
    <s v="Glyn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5"/>
    <n v="50"/>
    <x v="0"/>
    <x v="0"/>
    <x v="0"/>
    <x v="983"/>
    <x v="983"/>
  </r>
  <r>
    <x v="1496"/>
    <s v="BLACK SEA BASS"/>
    <x v="1"/>
    <n v="2"/>
    <n v="4"/>
    <s v="12"/>
    <s v="GA"/>
    <s v="Glynn"/>
    <s v="Private"/>
    <s v="Federal"/>
    <s v="Offshore"/>
    <n v="10"/>
    <x v="261"/>
    <n v="10.301941201671742"/>
    <n v="10.150822941450857"/>
    <n v="134.29133858267716"/>
    <n v="13.429133858267715"/>
    <n v="13.227735731092654"/>
    <n v="2566.9271298368622"/>
    <x v="2"/>
    <n v="13.48269883999903"/>
    <x v="257"/>
    <n v="13.369751154872503"/>
    <x v="256"/>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13.48269883999903"/>
    <n v="13.369751154872503"/>
    <n v="10"/>
    <n v="10.301941201671742"/>
    <n v="10.150822941450857"/>
    <n v="24"/>
    <n v="0.15111826022088559"/>
    <n v="0.15082294145085592"/>
    <n v="2.167721110900531E-2"/>
    <x v="3"/>
    <n v="20"/>
    <x v="0"/>
    <x v="0"/>
    <x v="0"/>
    <x v="984"/>
    <x v="984"/>
  </r>
  <r>
    <x v="1497"/>
    <s v="BLACK SEA BASS"/>
    <x v="1"/>
    <n v="2"/>
    <n v="4"/>
    <s v="12"/>
    <s v="GA"/>
    <s v="Glynn"/>
    <s v="Private"/>
    <s v="Federal"/>
    <s v="Offshore"/>
    <n v="5"/>
    <x v="262"/>
    <n v="5.5032353361195687"/>
    <n v="5.2513715690847595"/>
    <n v="66.968503937007867"/>
    <n v="13.393700787401574"/>
    <n v="6.613867865546327"/>
    <n v="1283.4635649184311"/>
    <x v="2"/>
    <n v="7.0873367931578457"/>
    <x v="258"/>
    <n v="6.8990906512803036"/>
    <x v="257"/>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7.0388063803902856"/>
    <n v="6.8505602385127435"/>
    <n v="5"/>
    <n v="5.5032353361195687"/>
    <n v="5.2513715690847595"/>
    <n v="40"/>
    <n v="0.25186376703480934"/>
    <n v="0.25137156908475988"/>
    <n v="3.6128685181675516E-2"/>
    <x v="7"/>
    <n v="5"/>
    <x v="1"/>
    <x v="1"/>
    <x v="1"/>
    <x v="984"/>
    <x v="984"/>
  </r>
  <r>
    <x v="1498"/>
    <s v="BLACK SEA BASS"/>
    <x v="1"/>
    <n v="3"/>
    <n v="5"/>
    <s v="24"/>
    <s v="GA"/>
    <s v="Glynn"/>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8"/>
    <n v="80"/>
    <x v="0"/>
    <x v="0"/>
    <x v="0"/>
    <x v="985"/>
    <x v="985"/>
  </r>
  <r>
    <x v="1499"/>
    <s v="BLACK SEA BASS"/>
    <x v="1"/>
    <n v="4"/>
    <n v="8"/>
    <s v="16"/>
    <s v="GA"/>
    <s v="Glynn"/>
    <s v="Private"/>
    <s v="Federal"/>
    <s v="Offshore"/>
    <n v="0"/>
    <x v="0"/>
    <n v="0.47807356931359074"/>
    <n v="0.23880299063052188"/>
    <n v="0"/>
    <n v="0"/>
    <n v="0"/>
    <n v="0"/>
    <x v="0"/>
    <n v="0.40369158910176089"/>
    <x v="0"/>
    <n v="0.22485775431809552"/>
    <x v="0"/>
    <n v="38"/>
    <n v="0.23927057868306886"/>
    <n v="0.23880299063052188"/>
    <n v="3.4322250922591745E-2"/>
    <n v="0.74741255597723821"/>
    <n v="0.94160359434525442"/>
    <n v="1.3432654004296583"/>
    <n v="0.17883383478366538"/>
    <n v="0.22485775431809552"/>
    <n v="4.6103892129182408E-2"/>
    <n v="0.51239582023618246"/>
    <n v="0.44979548123094332"/>
    <n v="0.27312524155311363"/>
    <n v="0.27096164644727794"/>
    <n v="0.40369158910176089"/>
    <n v="0.22485775431809552"/>
    <n v="0"/>
    <n v="0.47807356931359074"/>
    <n v="0.23880299063052188"/>
    <n v="38"/>
    <n v="0.23927057868306886"/>
    <n v="0.23880299063052188"/>
    <n v="3.4322250922591745E-2"/>
    <x v="22"/>
    <n v="175"/>
    <x v="0"/>
    <x v="0"/>
    <x v="0"/>
    <x v="986"/>
    <x v="986"/>
  </r>
  <r>
    <x v="1500"/>
    <s v="BLACK SEA BASS"/>
    <x v="0"/>
    <n v="3"/>
    <n v="6"/>
    <s v="17"/>
    <s v="GA"/>
    <s v="Glyn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87"/>
    <x v="987"/>
  </r>
  <r>
    <x v="1501"/>
    <s v="BLACK SEA BASS"/>
    <x v="0"/>
    <n v="3"/>
    <n v="6"/>
    <s v="24"/>
    <s v="GA"/>
    <s v="Camde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988"/>
    <x v="988"/>
  </r>
  <r>
    <x v="1502"/>
    <s v="BLACK SEA BASS"/>
    <x v="0"/>
    <n v="3"/>
    <n v="6"/>
    <s v="29"/>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89"/>
    <x v="989"/>
  </r>
  <r>
    <x v="1503"/>
    <s v="BLACK SEA BASS"/>
    <x v="0"/>
    <n v="3"/>
    <n v="6"/>
    <s v="29"/>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89"/>
    <x v="989"/>
  </r>
  <r>
    <x v="1504"/>
    <s v="BLACK SEA BASS"/>
    <x v="0"/>
    <n v="3"/>
    <n v="6"/>
    <s v="29"/>
    <s v="GA"/>
    <s v="Glynn"/>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989"/>
    <x v="989"/>
  </r>
  <r>
    <x v="1505"/>
    <s v="BLACK SEA BASS"/>
    <x v="0"/>
    <n v="4"/>
    <n v="7"/>
    <s v="02"/>
    <s v="GA"/>
    <s v="Glyn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90"/>
    <x v="990"/>
  </r>
  <r>
    <x v="1506"/>
    <s v="BLACK SEA BASS"/>
    <x v="0"/>
    <n v="4"/>
    <n v="7"/>
    <s v="07"/>
    <s v="GA"/>
    <s v="Chatham"/>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9"/>
    <n v="45"/>
    <x v="0"/>
    <x v="0"/>
    <x v="0"/>
    <x v="991"/>
    <x v="991"/>
  </r>
  <r>
    <x v="1507"/>
    <s v="BLACK SEA BASS"/>
    <x v="0"/>
    <n v="5"/>
    <n v="10"/>
    <s v="29"/>
    <s v="GA"/>
    <s v="Glynn"/>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9"/>
    <n v="45"/>
    <x v="0"/>
    <x v="0"/>
    <x v="0"/>
    <x v="992"/>
    <x v="992"/>
  </r>
  <r>
    <x v="1508"/>
    <s v="BLACK SEA BASS"/>
    <x v="0"/>
    <n v="6"/>
    <n v="12"/>
    <s v="13"/>
    <s v="GA"/>
    <s v="Glyn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993"/>
    <x v="993"/>
  </r>
  <r>
    <x v="1509"/>
    <s v="BLACK SEA BASS"/>
    <x v="0"/>
    <n v="6"/>
    <n v="12"/>
    <s v="16"/>
    <s v="GA"/>
    <s v="Glynn"/>
    <s v="Private"/>
    <s v="Inland"/>
    <s v="Inshore"/>
    <n v="1"/>
    <x v="263"/>
    <n v="1.0251617668059785"/>
    <n v="1.012568578454238"/>
    <n v="12.952755905511811"/>
    <n v="12.952755905511811"/>
    <n v="1.3227735731092654"/>
    <n v="367.65430608103037"/>
    <x v="2"/>
    <n v="1.3440204988514635"/>
    <x v="259"/>
    <n v="1.3346081917575863"/>
    <x v="258"/>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1.3440204988514635"/>
    <n v="1.3346081917575863"/>
    <n v="1"/>
    <n v="1.0251617668059785"/>
    <n v="1.012568578454238"/>
    <n v="2"/>
    <n v="1.2593188351740467E-2"/>
    <n v="1.2568578454237993E-2"/>
    <n v="1.8064342590837759E-3"/>
    <x v="10"/>
    <n v="60"/>
    <x v="0"/>
    <x v="0"/>
    <x v="0"/>
    <x v="994"/>
    <x v="994"/>
  </r>
  <r>
    <x v="1510"/>
    <s v="BLACK SEA BASS"/>
    <x v="1"/>
    <n v="3"/>
    <n v="5"/>
    <s v="09"/>
    <s v="GA"/>
    <s v="Glyn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995"/>
    <x v="995"/>
  </r>
  <r>
    <x v="1511"/>
    <s v="BLACK SEA BASS"/>
    <x v="1"/>
    <n v="3"/>
    <n v="5"/>
    <s v="23"/>
    <s v="GA"/>
    <s v="Glynn"/>
    <s v="Shor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996"/>
    <x v="996"/>
  </r>
  <r>
    <x v="1512"/>
    <s v="BLACK SEA BASS"/>
    <x v="1"/>
    <n v="3"/>
    <n v="5"/>
    <s v="23"/>
    <s v="GA"/>
    <s v="Glynn"/>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996"/>
    <x v="996"/>
  </r>
  <r>
    <x v="1513"/>
    <s v="BLACK SEA BASS"/>
    <x v="1"/>
    <n v="3"/>
    <n v="5"/>
    <s v="26"/>
    <s v="GA"/>
    <s v="Glynn"/>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997"/>
    <x v="997"/>
  </r>
  <r>
    <x v="1514"/>
    <s v="BLACK SEA BASS"/>
    <x v="1"/>
    <n v="4"/>
    <n v="7"/>
    <s v="18"/>
    <s v="GA"/>
    <s v="Camden"/>
    <s v="Private"/>
    <s v="Federal"/>
    <s v="Offshore"/>
    <n v="2"/>
    <x v="264"/>
    <n v="2.0377426502089677"/>
    <n v="2.0188528676813569"/>
    <n v="24.488188976377955"/>
    <n v="12.244094488188978"/>
    <n v="1.7636980974790206"/>
    <n v="1009.9593423231523"/>
    <x v="12"/>
    <n v="1.7955684860923176"/>
    <x v="260"/>
    <n v="1.7814500254515018"/>
    <x v="259"/>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1.7955684860923176"/>
    <n v="1.7814500254515018"/>
    <n v="2"/>
    <n v="2.0377426502089677"/>
    <n v="2.0188528676813569"/>
    <n v="3"/>
    <n v="1.8889782527610699E-2"/>
    <n v="1.8852867681356991E-2"/>
    <n v="2.7096513886256638E-3"/>
    <x v="9"/>
    <n v="45"/>
    <x v="0"/>
    <x v="0"/>
    <x v="0"/>
    <x v="998"/>
    <x v="998"/>
  </r>
  <r>
    <x v="1515"/>
    <s v="BLACK SEA BASS"/>
    <x v="0"/>
    <n v="3"/>
    <n v="5"/>
    <s v="18"/>
    <s v="GA"/>
    <s v="Glynn"/>
    <s v="Charter"/>
    <s v="Federal"/>
    <s v="Offshore"/>
    <n v="0"/>
    <x v="0"/>
    <n v="1.1322795062690307"/>
    <n v="0.56558603044070965"/>
    <n v="0"/>
    <n v="0"/>
    <n v="0"/>
    <n v="0"/>
    <x v="0"/>
    <n v="0.95611165839890733"/>
    <x v="1"/>
    <n v="0.53255783917443666"/>
    <x v="0"/>
    <n v="90"/>
    <n v="0.56669347582832097"/>
    <n v="0.56558603044070965"/>
    <n v="8.128954165876992E-2"/>
    <n v="0.74741255597723821"/>
    <n v="0.94160359434525442"/>
    <n v="1.3432654004296583"/>
    <n v="0.42355381922447066"/>
    <n v="0.53255783917443666"/>
    <n v="0.10919342872701096"/>
    <n v="1.2135690479278007"/>
    <n v="1.0653050871259182"/>
    <n v="0.64687557209947955"/>
    <n v="0.64175126790144765"/>
    <n v="0.95611165839890733"/>
    <n v="0.53255783917443666"/>
    <n v="0"/>
    <n v="1.1322795062690307"/>
    <n v="0.56558603044070965"/>
    <n v="90"/>
    <n v="0.56669347582832097"/>
    <n v="0.56558603044070965"/>
    <n v="8.128954165876992E-2"/>
    <x v="9"/>
    <n v="45"/>
    <x v="0"/>
    <x v="0"/>
    <x v="0"/>
    <x v="999"/>
    <x v="999"/>
  </r>
  <r>
    <x v="1516"/>
    <s v="BLACK SEA BASS"/>
    <x v="0"/>
    <n v="3"/>
    <n v="6"/>
    <s v="08"/>
    <s v="GA"/>
    <s v="Glynn"/>
    <s v="Charter"/>
    <s v="Federal"/>
    <s v="Offshore"/>
    <n v="10"/>
    <x v="265"/>
    <n v="10.780014770985332"/>
    <n v="10.389625932081378"/>
    <n v="128.30708661417322"/>
    <n v="12.830708661417322"/>
    <n v="12.125424420168265"/>
    <n v="307.48827408406356"/>
    <x v="223"/>
    <n v="12.784079118176402"/>
    <x v="261"/>
    <n v="12.492297598266211"/>
    <x v="260"/>
    <n v="62"/>
    <n v="0.39038883890395448"/>
    <n v="0.3896259320813778"/>
    <n v="5.5999462031597051E-2"/>
    <n v="0.74741255597723821"/>
    <n v="0.94160359434525442"/>
    <n v="1.3432654004296583"/>
    <n v="0.29178151991019091"/>
    <n v="0.36687317809794534"/>
    <n v="7.5222139789718659E-2"/>
    <n v="0.83601423301692923"/>
    <n v="0.73387683779785495"/>
    <n v="0.44562539411297486"/>
    <n v="0.44209531788766399"/>
    <n v="12.784079118176402"/>
    <n v="12.492297598266211"/>
    <n v="10"/>
    <n v="10.780014770985332"/>
    <n v="10.389625932081378"/>
    <n v="62"/>
    <n v="0.39038883890395448"/>
    <n v="0.3896259320813778"/>
    <n v="5.5999462031597051E-2"/>
    <x v="8"/>
    <n v="80"/>
    <x v="0"/>
    <x v="0"/>
    <x v="0"/>
    <x v="1000"/>
    <x v="1000"/>
  </r>
  <r>
    <x v="1517"/>
    <s v="BLACK SEA BASS"/>
    <x v="0"/>
    <n v="3"/>
    <n v="6"/>
    <s v="16"/>
    <s v="GA"/>
    <s v="Camden"/>
    <s v="Private"/>
    <s v="Federal"/>
    <s v="Offshore"/>
    <n v="3"/>
    <x v="266"/>
    <n v="3.7548530041793535"/>
    <n v="3.3770573536271398"/>
    <n v="39.606299212598429"/>
    <n v="13.20209973753281"/>
    <n v="2.7557782773109696"/>
    <n v="83.470309073981994"/>
    <x v="224"/>
    <n v="3.3931860495769075"/>
    <x v="262"/>
    <n v="3.110816836760594"/>
    <x v="261"/>
    <n v="60"/>
    <n v="0.37779565055221398"/>
    <n v="0.37705735362713977"/>
    <n v="5.419302777251328E-2"/>
    <n v="0.74741255597723821"/>
    <n v="0.94160359434525442"/>
    <n v="1.3432654004296583"/>
    <n v="0.28236921281631377"/>
    <n v="0.35503855944962448"/>
    <n v="7.279561915134064E-2"/>
    <n v="0.80904603195186708"/>
    <n v="0.71020339141727895"/>
    <n v="0.43125038139965305"/>
    <n v="0.42783417860096512"/>
    <n v="3.3931860495769075"/>
    <n v="3.110816836760594"/>
    <n v="3"/>
    <n v="3.7548530041793535"/>
    <n v="3.3770573536271398"/>
    <n v="60"/>
    <n v="0.37779565055221398"/>
    <n v="0.37705735362713977"/>
    <n v="5.419302777251328E-2"/>
    <x v="9"/>
    <n v="45"/>
    <x v="0"/>
    <x v="0"/>
    <x v="0"/>
    <x v="1001"/>
    <x v="1001"/>
  </r>
  <r>
    <x v="1518"/>
    <s v="BLACK SEA BASS"/>
    <x v="0"/>
    <n v="3"/>
    <n v="6"/>
    <s v="28"/>
    <s v="GA"/>
    <s v="Camden"/>
    <s v="Private"/>
    <s v="Inland"/>
    <s v="Inshore"/>
    <n v="5"/>
    <x v="267"/>
    <n v="5.2516176680597848"/>
    <n v="5.1256857845423802"/>
    <n v="54.84251968503937"/>
    <n v="10.968503937007874"/>
    <n v="4.0785518504202356"/>
    <n v="2029.1636354531277"/>
    <x v="225"/>
    <n v="4.2910211078422149"/>
    <x v="263"/>
    <n v="4.1968980369034439"/>
    <x v="262"/>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4.2910211078422149"/>
    <n v="4.1968980369034439"/>
    <n v="5"/>
    <n v="5.2516176680597848"/>
    <n v="5.1256857845423802"/>
    <n v="20"/>
    <n v="0.12593188351740467"/>
    <n v="0.12568578454237994"/>
    <n v="1.8064342590837758E-2"/>
    <x v="9"/>
    <n v="45"/>
    <x v="0"/>
    <x v="0"/>
    <x v="0"/>
    <x v="1002"/>
    <x v="1002"/>
  </r>
  <r>
    <x v="1519"/>
    <s v="BLACK SEA BASS"/>
    <x v="0"/>
    <n v="3"/>
    <n v="6"/>
    <s v="28"/>
    <s v="GA"/>
    <s v="Camden"/>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1003"/>
    <x v="1003"/>
  </r>
  <r>
    <x v="1520"/>
    <s v="BLACK SEA BASS"/>
    <x v="0"/>
    <n v="3"/>
    <n v="6"/>
    <s v="28"/>
    <s v="GA"/>
    <s v="Camden"/>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9"/>
    <n v="45"/>
    <x v="0"/>
    <x v="0"/>
    <x v="0"/>
    <x v="1002"/>
    <x v="1002"/>
  </r>
  <r>
    <x v="1521"/>
    <s v="BLACK SEA BASS"/>
    <x v="0"/>
    <n v="4"/>
    <n v="7"/>
    <s v="28"/>
    <s v="GA"/>
    <s v="Glynn"/>
    <s v="Charter"/>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9"/>
    <n v="45"/>
    <x v="0"/>
    <x v="0"/>
    <x v="0"/>
    <x v="1004"/>
    <x v="1004"/>
  </r>
  <r>
    <x v="1522"/>
    <s v="BLACK SEA BASS"/>
    <x v="0"/>
    <n v="5"/>
    <n v="9"/>
    <s v="01"/>
    <s v="GA"/>
    <s v="Glynn"/>
    <s v="Charter"/>
    <s v="Federal"/>
    <s v="Offshore"/>
    <n v="2"/>
    <x v="268"/>
    <n v="2.5032353361195692"/>
    <n v="2.25137156908476"/>
    <n v="27.795275590551181"/>
    <n v="13.897637795275591"/>
    <n v="3.4171650638656024"/>
    <n v="256.29811249029609"/>
    <x v="226"/>
    <n v="3.8421035787095614"/>
    <x v="264"/>
    <n v="3.6538574368320189"/>
    <x v="263"/>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3.8421035787095614"/>
    <n v="3.6538574368320189"/>
    <n v="2"/>
    <n v="2.5032353361195692"/>
    <n v="2.25137156908476"/>
    <n v="40"/>
    <n v="0.25186376703480934"/>
    <n v="0.25137156908475988"/>
    <n v="3.6128685181675516E-2"/>
    <x v="8"/>
    <n v="80"/>
    <x v="0"/>
    <x v="0"/>
    <x v="0"/>
    <x v="1005"/>
    <x v="1005"/>
  </r>
  <r>
    <x v="1523"/>
    <s v="BLACK SEA BASS"/>
    <x v="0"/>
    <n v="5"/>
    <n v="10"/>
    <s v="04"/>
    <s v="GA"/>
    <s v="Glyn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06"/>
    <x v="1006"/>
  </r>
  <r>
    <x v="1524"/>
    <s v="BLACK SEA BASS"/>
    <x v="0"/>
    <n v="6"/>
    <n v="12"/>
    <s v="06"/>
    <s v="GA"/>
    <s v="Glynn"/>
    <s v="Charter"/>
    <s v="Federal"/>
    <s v="Offshore"/>
    <n v="8"/>
    <x v="269"/>
    <n v="8.2893603182687521"/>
    <n v="8.1445386522237371"/>
    <n v="103.03712035826771"/>
    <n v="12.879640044783464"/>
    <n v="10.456210149434392"/>
    <n v="60.974686642984082"/>
    <x v="227"/>
    <n v="10.700549795469669"/>
    <x v="265"/>
    <n v="10.592308263890082"/>
    <x v="264"/>
    <n v="23"/>
    <n v="0.14482166604501537"/>
    <n v="0.14453865222373691"/>
    <n v="2.0773993979463425E-2"/>
    <n v="0.74741255597723821"/>
    <n v="0.94160359434525442"/>
    <n v="1.3432654004296583"/>
    <n v="0.10824153157958695"/>
    <n v="0.13609811445568937"/>
    <n v="2.7904987341347248E-2"/>
    <n v="0.31013431224821575"/>
    <n v="0.27224463337662352"/>
    <n v="0.16531264620320033"/>
    <n v="0.16400310179703662"/>
    <n v="10.700549795469669"/>
    <n v="10.592308263890082"/>
    <n v="8"/>
    <n v="8.2893603182687521"/>
    <n v="8.1445386522237371"/>
    <n v="23"/>
    <n v="0.14482166604501537"/>
    <n v="0.14453865222373691"/>
    <n v="2.0773993979463425E-2"/>
    <x v="9"/>
    <n v="45"/>
    <x v="0"/>
    <x v="0"/>
    <x v="0"/>
    <x v="1007"/>
    <x v="1007"/>
  </r>
  <r>
    <x v="1525"/>
    <s v="BLACK SEA BASS"/>
    <x v="1"/>
    <n v="2"/>
    <n v="3"/>
    <s v="08"/>
    <s v="GA"/>
    <s v="Glynn"/>
    <s v="Charter"/>
    <s v="Federal"/>
    <s v="Offshore"/>
    <n v="0"/>
    <x v="0"/>
    <n v="1.2580883402989231"/>
    <n v="0.62842892271189965"/>
    <n v="0"/>
    <n v="0"/>
    <n v="0"/>
    <n v="0"/>
    <x v="0"/>
    <n v="1.062346287109897"/>
    <x v="4"/>
    <n v="0.5917309324160408"/>
    <x v="0"/>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1.062346287109897"/>
    <n v="0.5917309324160408"/>
    <n v="0"/>
    <n v="1.2580883402989231"/>
    <n v="0.62842892271189965"/>
    <n v="100"/>
    <n v="0.62965941758702337"/>
    <n v="0.62842892271189965"/>
    <n v="9.0321712954188796E-2"/>
    <x v="9"/>
    <n v="45"/>
    <x v="0"/>
    <x v="0"/>
    <x v="0"/>
    <x v="1008"/>
    <x v="1008"/>
  </r>
  <r>
    <x v="1526"/>
    <s v="BLACK SEA BASS"/>
    <x v="1"/>
    <n v="2"/>
    <n v="3"/>
    <s v="21"/>
    <s v="GA"/>
    <s v="Glynn"/>
    <s v="Charter"/>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1009"/>
    <x v="1009"/>
  </r>
  <r>
    <x v="1527"/>
    <s v="BLACK SEA BASS"/>
    <x v="1"/>
    <n v="3"/>
    <n v="5"/>
    <s v="08"/>
    <s v="GA"/>
    <s v="Glyn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010"/>
    <x v="1010"/>
  </r>
  <r>
    <x v="1528"/>
    <s v="BLACK SEA BASS"/>
    <x v="1"/>
    <n v="3"/>
    <n v="6"/>
    <s v="06"/>
    <s v="GA"/>
    <s v="Camden"/>
    <s v="Charter"/>
    <s v="Federal"/>
    <s v="Offshore"/>
    <n v="24"/>
    <x v="270"/>
    <n v="24.314522085074731"/>
    <n v="24.157107230677976"/>
    <n v="333.38582677165357"/>
    <n v="13.891076115485566"/>
    <n v="32.518183672269444"/>
    <n v="486.4365728363112"/>
    <x v="228"/>
    <n v="32.814101752026637"/>
    <x v="266"/>
    <n v="32.696447913353175"/>
    <x v="265"/>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32.783770244046913"/>
    <n v="32.666116405373451"/>
    <n v="24"/>
    <n v="24.314522085074731"/>
    <n v="24.157107230677976"/>
    <n v="25"/>
    <n v="0.15741485439675584"/>
    <n v="0.15710723067797491"/>
    <n v="2.2580428238547199E-2"/>
    <x v="3"/>
    <n v="20"/>
    <x v="1"/>
    <x v="1"/>
    <x v="1"/>
    <x v="1011"/>
    <x v="1011"/>
  </r>
  <r>
    <x v="1529"/>
    <s v="BLACK SEA BASS"/>
    <x v="1"/>
    <n v="4"/>
    <n v="7"/>
    <s v="05"/>
    <s v="GA"/>
    <s v="Camden"/>
    <s v="Private"/>
    <s v="Federal"/>
    <s v="Offshore"/>
    <n v="11"/>
    <x v="271"/>
    <n v="11.251617668059785"/>
    <n v="11.12568578454238"/>
    <n v="140.66929133858267"/>
    <n v="12.788117394416606"/>
    <n v="10.802650847059002"/>
    <n v="1022.8259712671094"/>
    <x v="229"/>
    <n v="11.015120104480982"/>
    <x v="267"/>
    <n v="10.920997033542211"/>
    <x v="266"/>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11.015120104480982"/>
    <n v="10.920997033542211"/>
    <n v="11"/>
    <n v="11.251617668059785"/>
    <n v="11.12568578454238"/>
    <n v="20"/>
    <n v="0.12593188351740467"/>
    <n v="0.12568578454237994"/>
    <n v="1.8064342590837758E-2"/>
    <x v="10"/>
    <n v="60"/>
    <x v="0"/>
    <x v="0"/>
    <x v="0"/>
    <x v="1012"/>
    <x v="1012"/>
  </r>
  <r>
    <x v="1530"/>
    <s v="BLACK SEA BASS"/>
    <x v="1"/>
    <n v="4"/>
    <n v="7"/>
    <s v="25"/>
    <s v="GA"/>
    <s v="Glynn"/>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013"/>
    <x v="1013"/>
  </r>
  <r>
    <x v="1531"/>
    <s v="BLACK SEA BASS"/>
    <x v="1"/>
    <n v="4"/>
    <n v="7"/>
    <s v="25"/>
    <s v="GA"/>
    <s v="Glynn"/>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013"/>
    <x v="1013"/>
  </r>
  <r>
    <x v="1532"/>
    <s v="BLACK SEA BASS"/>
    <x v="1"/>
    <n v="4"/>
    <n v="7"/>
    <s v="25"/>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13"/>
    <x v="1013"/>
  </r>
  <r>
    <x v="1533"/>
    <s v="BLACK SEA BASS"/>
    <x v="1"/>
    <n v="4"/>
    <n v="8"/>
    <s v="30"/>
    <s v="GA"/>
    <s v="Glynn"/>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1014"/>
    <x v="1014"/>
  </r>
  <r>
    <x v="1534"/>
    <s v="BLACK SEA BASS"/>
    <x v="1"/>
    <n v="4"/>
    <n v="8"/>
    <s v="30"/>
    <s v="GA"/>
    <s v="Glyn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14"/>
    <x v="1014"/>
  </r>
  <r>
    <x v="1535"/>
    <s v="BLACK SEA BASS"/>
    <x v="1"/>
    <n v="5"/>
    <n v="9"/>
    <s v="13"/>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15"/>
    <x v="1015"/>
  </r>
  <r>
    <x v="1536"/>
    <s v="BLACK SEA BASS"/>
    <x v="1"/>
    <n v="5"/>
    <n v="9"/>
    <s v="13"/>
    <s v="GA"/>
    <s v="Glynn"/>
    <s v="Shor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015"/>
    <x v="1015"/>
  </r>
  <r>
    <x v="1537"/>
    <s v="BLACK SEA BASS"/>
    <x v="1"/>
    <n v="5"/>
    <n v="9"/>
    <s v="13"/>
    <s v="GA"/>
    <s v="Glynn"/>
    <s v="Shor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1015"/>
    <x v="1015"/>
  </r>
  <r>
    <x v="1538"/>
    <s v="BLACK SEA BASS"/>
    <x v="1"/>
    <n v="5"/>
    <n v="10"/>
    <s v="06"/>
    <s v="GA"/>
    <s v="Glynn"/>
    <s v="Shore"/>
    <s v="State"/>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7"/>
    <n v="5"/>
    <x v="0"/>
    <x v="0"/>
    <x v="0"/>
    <x v="1016"/>
    <x v="1016"/>
  </r>
  <r>
    <x v="1539"/>
    <s v="BLACK SEA BASS"/>
    <x v="1"/>
    <n v="5"/>
    <n v="10"/>
    <s v="06"/>
    <s v="GA"/>
    <s v="Glynn"/>
    <s v="Shore"/>
    <s v="State"/>
    <s v="Inshore"/>
    <n v="1"/>
    <x v="272"/>
    <n v="1"/>
    <n v="1"/>
    <n v="12.952755905511811"/>
    <n v="12.952755905511811"/>
    <n v="0.99208017983194907"/>
    <n v="1845.0765595219339"/>
    <x v="230"/>
    <n v="0.99208017983194907"/>
    <x v="268"/>
    <n v="0.99208017983194907"/>
    <x v="267"/>
    <n v="0"/>
    <n v="0"/>
    <n v="0"/>
    <n v="0"/>
    <n v="0.74741255597723821"/>
    <n v="0.94160359434525442"/>
    <n v="1.3432654004296583"/>
    <n v="0"/>
    <n v="0"/>
    <n v="0"/>
    <n v="0"/>
    <n v="0"/>
    <n v="0"/>
    <n v="0"/>
    <n v="0.99208017983194907"/>
    <n v="0.99208017983194907"/>
    <n v="1"/>
    <n v="1"/>
    <n v="1"/>
    <n v="0"/>
    <n v="0"/>
    <n v="0"/>
    <n v="0"/>
    <x v="7"/>
    <n v="5"/>
    <x v="0"/>
    <x v="0"/>
    <x v="0"/>
    <x v="1016"/>
    <x v="1016"/>
  </r>
  <r>
    <x v="1540"/>
    <s v="BLACK SEA BASS"/>
    <x v="1"/>
    <n v="5"/>
    <n v="10"/>
    <s v="06"/>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16"/>
    <x v="1016"/>
  </r>
  <r>
    <x v="1541"/>
    <s v="BLACK SEA BASS"/>
    <x v="1"/>
    <n v="6"/>
    <n v="11"/>
    <s v="12"/>
    <s v="GA"/>
    <s v="Glynn"/>
    <s v="Shor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1017"/>
    <x v="1017"/>
  </r>
  <r>
    <x v="1542"/>
    <s v="BLACK SEA BASS"/>
    <x v="1"/>
    <n v="6"/>
    <n v="11"/>
    <s v="12"/>
    <s v="GA"/>
    <s v="Glynn"/>
    <s v="Shor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1017"/>
    <x v="1017"/>
  </r>
  <r>
    <x v="1543"/>
    <s v="BLACK SEA BASS"/>
    <x v="0"/>
    <n v="3"/>
    <n v="5"/>
    <s v="09"/>
    <s v="GA"/>
    <s v="Chatham"/>
    <s v="Private"/>
    <s v="Federal"/>
    <s v="Off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7"/>
    <n v="5"/>
    <x v="0"/>
    <x v="0"/>
    <x v="0"/>
    <x v="1018"/>
    <x v="1018"/>
  </r>
  <r>
    <x v="1544"/>
    <s v="BLACK SEA BASS"/>
    <x v="0"/>
    <n v="3"/>
    <n v="6"/>
    <s v="03"/>
    <s v="GA"/>
    <s v="Chatham"/>
    <s v="Charter"/>
    <s v="Federal"/>
    <s v="Offshore"/>
    <n v="18"/>
    <x v="273"/>
    <n v="18.075485300417935"/>
    <n v="18.037705735362714"/>
    <n v="255.03937007874015"/>
    <n v="14.168853893263341"/>
    <n v="23.479230922689464"/>
    <n v="752.09572110031309"/>
    <x v="231"/>
    <n v="23.542971699916059"/>
    <x v="269"/>
    <n v="23.514734778634427"/>
    <x v="268"/>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23.542971699916059"/>
    <n v="23.514734778634427"/>
    <n v="18"/>
    <n v="18.075485300417935"/>
    <n v="18.037705735362714"/>
    <n v="6"/>
    <n v="3.7779565055221398E-2"/>
    <n v="3.7705735362713981E-2"/>
    <n v="5.4193027772513275E-3"/>
    <x v="13"/>
    <n v="125"/>
    <x v="0"/>
    <x v="0"/>
    <x v="0"/>
    <x v="1019"/>
    <x v="1019"/>
  </r>
  <r>
    <x v="1545"/>
    <s v="BLACK SEA BASS"/>
    <x v="0"/>
    <n v="4"/>
    <n v="8"/>
    <s v="10"/>
    <s v="GA"/>
    <s v="McIntosh"/>
    <s v="Private"/>
    <s v="Federal"/>
    <s v="Offshore"/>
    <n v="3"/>
    <x v="274"/>
    <n v="3"/>
    <n v="3"/>
    <n v="34.055118110236222"/>
    <n v="11.351706036745407"/>
    <n v="2.5353160151260923"/>
    <n v="6868.5877071190598"/>
    <x v="232"/>
    <n v="2.5353160151260923"/>
    <x v="270"/>
    <n v="2.5353160151260923"/>
    <x v="269"/>
    <n v="0"/>
    <n v="0"/>
    <n v="0"/>
    <n v="0"/>
    <n v="0.74741255597723821"/>
    <n v="0.94160359434525442"/>
    <n v="1.3432654004296583"/>
    <n v="0"/>
    <n v="0"/>
    <n v="0"/>
    <n v="0"/>
    <n v="0"/>
    <n v="0"/>
    <n v="0"/>
    <n v="2.5353160151260923"/>
    <n v="2.5353160151260923"/>
    <n v="3"/>
    <n v="3"/>
    <n v="3"/>
    <n v="0"/>
    <n v="0"/>
    <n v="0"/>
    <n v="0"/>
    <x v="3"/>
    <n v="20"/>
    <x v="0"/>
    <x v="0"/>
    <x v="0"/>
    <x v="1020"/>
    <x v="1020"/>
  </r>
  <r>
    <x v="1546"/>
    <s v="BLACK SEA BASS"/>
    <x v="0"/>
    <n v="5"/>
    <n v="10"/>
    <s v="19"/>
    <s v="GA"/>
    <s v="Glynn"/>
    <s v="Shor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021"/>
    <x v="1021"/>
  </r>
  <r>
    <x v="1547"/>
    <s v="BLACK SEA BASS"/>
    <x v="0"/>
    <n v="2"/>
    <n v="4"/>
    <s v="17"/>
    <s v="GA"/>
    <s v="Glyn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22"/>
    <x v="1022"/>
  </r>
  <r>
    <x v="1548"/>
    <s v="BLACK SEA BASS"/>
    <x v="0"/>
    <n v="2"/>
    <n v="4"/>
    <s v="27"/>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23"/>
    <x v="1023"/>
  </r>
  <r>
    <x v="1549"/>
    <s v="BLACK SEA BASS"/>
    <x v="0"/>
    <n v="2"/>
    <n v="4"/>
    <s v="27"/>
    <s v="GA"/>
    <s v="Glynn"/>
    <s v="Shor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1023"/>
    <x v="1023"/>
  </r>
  <r>
    <x v="1550"/>
    <s v="BLACK SEA BASS"/>
    <x v="0"/>
    <n v="3"/>
    <n v="6"/>
    <s v="08"/>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24"/>
    <x v="1024"/>
  </r>
  <r>
    <x v="1551"/>
    <s v="BLACK SEA BASS"/>
    <x v="0"/>
    <n v="3"/>
    <n v="6"/>
    <s v="08"/>
    <s v="GA"/>
    <s v="Glynn"/>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024"/>
    <x v="1024"/>
  </r>
  <r>
    <x v="1552"/>
    <s v="BLACK SEA BASS"/>
    <x v="0"/>
    <n v="3"/>
    <n v="6"/>
    <s v="08"/>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24"/>
    <x v="1024"/>
  </r>
  <r>
    <x v="1553"/>
    <s v="BLACK SEA BASS"/>
    <x v="0"/>
    <n v="3"/>
    <n v="6"/>
    <s v="08"/>
    <s v="GA"/>
    <s v="Glynn"/>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024"/>
    <x v="1024"/>
  </r>
  <r>
    <x v="1554"/>
    <s v="BLACK SEA BASS"/>
    <x v="0"/>
    <n v="3"/>
    <n v="6"/>
    <s v="08"/>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24"/>
    <x v="1024"/>
  </r>
  <r>
    <x v="1555"/>
    <s v="BLACK SEA BASS"/>
    <x v="0"/>
    <n v="3"/>
    <n v="6"/>
    <s v="08"/>
    <s v="GA"/>
    <s v="Glynn"/>
    <s v="Shor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024"/>
    <x v="1024"/>
  </r>
  <r>
    <x v="1556"/>
    <s v="BLACK SEA BASS"/>
    <x v="0"/>
    <n v="3"/>
    <n v="6"/>
    <s v="08"/>
    <s v="GA"/>
    <s v="Glynn"/>
    <s v="Shor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1024"/>
    <x v="1024"/>
  </r>
  <r>
    <x v="1557"/>
    <s v="BLACK SEA BASS"/>
    <x v="0"/>
    <n v="3"/>
    <n v="6"/>
    <s v="30"/>
    <s v="GA"/>
    <s v="Camden"/>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1"/>
    <n v="10"/>
    <x v="0"/>
    <x v="0"/>
    <x v="0"/>
    <x v="1025"/>
    <x v="1025"/>
  </r>
  <r>
    <x v="1558"/>
    <s v="BLACK SEA BASS"/>
    <x v="0"/>
    <n v="3"/>
    <n v="6"/>
    <s v="30"/>
    <s v="GA"/>
    <s v="Camden"/>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1"/>
    <n v="10"/>
    <x v="0"/>
    <x v="0"/>
    <x v="0"/>
    <x v="1025"/>
    <x v="1025"/>
  </r>
  <r>
    <x v="1559"/>
    <s v="BLACK SEA BASS"/>
    <x v="0"/>
    <n v="3"/>
    <n v="6"/>
    <s v="30"/>
    <s v="GA"/>
    <s v="Camden"/>
    <s v="Private"/>
    <s v="Inland"/>
    <s v="Inshore"/>
    <n v="0"/>
    <x v="0"/>
    <n v="0.23903678465679537"/>
    <n v="0.11940149531526094"/>
    <n v="0"/>
    <n v="0"/>
    <n v="0"/>
    <n v="0"/>
    <x v="0"/>
    <n v="0.20184579455088045"/>
    <x v="0"/>
    <n v="0.11242887715904776"/>
    <x v="0"/>
    <n v="19"/>
    <n v="0.11963528934153443"/>
    <n v="0.11940149531526094"/>
    <n v="1.7161125461295872E-2"/>
    <n v="0.74741255597723821"/>
    <n v="0.94160359434525442"/>
    <n v="1.3432654004296583"/>
    <n v="8.941691739183269E-2"/>
    <n v="0.11242887715904776"/>
    <n v="2.3051946064591204E-2"/>
    <n v="0.25619791011809123"/>
    <n v="0.22489774061547166"/>
    <n v="0.13656262077655681"/>
    <n v="0.13548082322363897"/>
    <n v="0.20184579455088045"/>
    <n v="0.11242887715904776"/>
    <n v="0"/>
    <n v="0.23903678465679537"/>
    <n v="0.11940149531526094"/>
    <n v="19"/>
    <n v="0.11963528934153443"/>
    <n v="0.11940149531526094"/>
    <n v="1.7161125461295872E-2"/>
    <x v="1"/>
    <n v="10"/>
    <x v="0"/>
    <x v="0"/>
    <x v="0"/>
    <x v="1025"/>
    <x v="1025"/>
  </r>
  <r>
    <x v="1560"/>
    <s v="BLACK SEA BASS"/>
    <x v="0"/>
    <n v="4"/>
    <n v="7"/>
    <s v="24"/>
    <s v="GA"/>
    <s v="Glynn"/>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026"/>
    <x v="1026"/>
  </r>
  <r>
    <x v="1561"/>
    <s v="BLACK SEA BASS"/>
    <x v="0"/>
    <n v="4"/>
    <n v="8"/>
    <s v="04"/>
    <s v="GA"/>
    <s v="Glynn"/>
    <s v="Private"/>
    <s v="Federal"/>
    <s v="Off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3"/>
    <n v="20"/>
    <x v="0"/>
    <x v="0"/>
    <x v="0"/>
    <x v="1027"/>
    <x v="1027"/>
  </r>
  <r>
    <x v="1562"/>
    <s v="BLACK SEA BASS"/>
    <x v="0"/>
    <n v="5"/>
    <n v="9"/>
    <s v="02"/>
    <s v="GA"/>
    <s v="Glynn"/>
    <s v="Private"/>
    <s v="Inland"/>
    <s v="Inshore"/>
    <n v="1"/>
    <x v="275"/>
    <n v="1"/>
    <n v="1"/>
    <n v="8.8188976377952759"/>
    <n v="8.8188976377952759"/>
    <n v="0.33069339327731634"/>
    <n v="138.34883139348219"/>
    <x v="233"/>
    <n v="0.33069339327731634"/>
    <x v="271"/>
    <n v="0.33069339327731634"/>
    <x v="270"/>
    <n v="0"/>
    <n v="0"/>
    <n v="0"/>
    <n v="0"/>
    <n v="0.74741255597723821"/>
    <n v="0.94160359434525442"/>
    <n v="1.3432654004296583"/>
    <n v="0"/>
    <n v="0"/>
    <n v="0"/>
    <n v="0"/>
    <n v="0"/>
    <n v="0"/>
    <n v="0"/>
    <n v="0.33069339327731634"/>
    <n v="0.33069339327731634"/>
    <n v="1"/>
    <n v="1"/>
    <n v="1"/>
    <n v="0"/>
    <n v="0"/>
    <n v="0"/>
    <n v="0"/>
    <x v="1"/>
    <n v="10"/>
    <x v="0"/>
    <x v="0"/>
    <x v="0"/>
    <x v="1028"/>
    <x v="1028"/>
  </r>
  <r>
    <x v="1563"/>
    <s v="BLACK SEA BASS"/>
    <x v="0"/>
    <n v="5"/>
    <n v="9"/>
    <s v="07"/>
    <s v="GA"/>
    <s v="Brya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29"/>
    <x v="1029"/>
  </r>
  <r>
    <x v="1564"/>
    <s v="BLACK SEA BASS"/>
    <x v="0"/>
    <n v="6"/>
    <n v="11"/>
    <s v="10"/>
    <s v="GA"/>
    <s v="Glynn"/>
    <s v="Private"/>
    <s v="Inland"/>
    <s v="Inshore"/>
    <n v="2"/>
    <x v="276"/>
    <n v="2"/>
    <n v="2"/>
    <n v="16.69291338582677"/>
    <n v="8.3464566929133852"/>
    <n v="0.66138678655463268"/>
    <n v="251.10381151252611"/>
    <x v="233"/>
    <n v="0.66138678655463268"/>
    <x v="271"/>
    <n v="0.66138678655463268"/>
    <x v="270"/>
    <n v="0"/>
    <n v="0"/>
    <n v="0"/>
    <n v="0"/>
    <n v="0.74741255597723821"/>
    <n v="0.94160359434525442"/>
    <n v="1.3432654004296583"/>
    <n v="0"/>
    <n v="0"/>
    <n v="0"/>
    <n v="0"/>
    <n v="0"/>
    <n v="0"/>
    <n v="0"/>
    <n v="0.66138678655463268"/>
    <n v="0.66138678655463268"/>
    <n v="2"/>
    <n v="2"/>
    <n v="2"/>
    <n v="0"/>
    <n v="0"/>
    <n v="0"/>
    <n v="0"/>
    <x v="0"/>
    <n v="30"/>
    <x v="0"/>
    <x v="0"/>
    <x v="0"/>
    <x v="1030"/>
    <x v="1030"/>
  </r>
  <r>
    <x v="1565"/>
    <s v="BLACK SEA BASS"/>
    <x v="0"/>
    <n v="6"/>
    <n v="11"/>
    <s v="10"/>
    <s v="GA"/>
    <s v="Glyn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30"/>
    <x v="1030"/>
  </r>
  <r>
    <x v="1566"/>
    <s v="BLACK SEA BASS"/>
    <x v="0"/>
    <n v="6"/>
    <n v="11"/>
    <s v="10"/>
    <s v="GA"/>
    <s v="Glynn"/>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030"/>
    <x v="1030"/>
  </r>
  <r>
    <x v="1567"/>
    <s v="BLACK SEA BASS"/>
    <x v="0"/>
    <n v="6"/>
    <n v="12"/>
    <s v="31"/>
    <s v="GA"/>
    <s v="Liberty"/>
    <s v="Private"/>
    <s v="Federal"/>
    <s v="Offshore"/>
    <n v="32"/>
    <x v="277"/>
    <n v="32.465492685910597"/>
    <n v="32.2325187014034"/>
    <n v="434.48818897637796"/>
    <n v="13.577755905511811"/>
    <n v="41.116211897479666"/>
    <n v="82152.382454096398"/>
    <x v="234"/>
    <n v="41.509280023710325"/>
    <x v="272"/>
    <n v="41.335152342473599"/>
    <x v="271"/>
    <n v="37"/>
    <n v="0.23297398450719864"/>
    <n v="0.23251870140340286"/>
    <n v="3.3419033793049856E-2"/>
    <n v="0.74741255597723821"/>
    <n v="0.94160359434525442"/>
    <n v="1.3432654004296583"/>
    <n v="0.17412768123672684"/>
    <n v="0.21894044499393508"/>
    <n v="4.4890631809993392E-2"/>
    <n v="0.49891171970365134"/>
    <n v="0.43795875804065532"/>
    <n v="0.2659377351964527"/>
    <n v="0.26383107680392848"/>
    <n v="41.509280023710325"/>
    <n v="41.335152342473599"/>
    <n v="32"/>
    <n v="32.465492685910597"/>
    <n v="32.2325187014034"/>
    <n v="37"/>
    <n v="0.23297398450719864"/>
    <n v="0.23251870140340286"/>
    <n v="3.3419033793049856E-2"/>
    <x v="8"/>
    <n v="80"/>
    <x v="0"/>
    <x v="0"/>
    <x v="0"/>
    <x v="1031"/>
    <x v="1031"/>
  </r>
  <r>
    <x v="1568"/>
    <s v="BLACK SEA BASS"/>
    <x v="0"/>
    <n v="3"/>
    <n v="6"/>
    <s v="16"/>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032"/>
    <x v="1032"/>
  </r>
  <r>
    <x v="1569"/>
    <s v="BLACK SEA BASS"/>
    <x v="0"/>
    <n v="4"/>
    <n v="7"/>
    <s v="27"/>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1033"/>
    <x v="1033"/>
  </r>
  <r>
    <x v="1570"/>
    <s v="BLACK SEA BASS"/>
    <x v="0"/>
    <n v="4"/>
    <n v="8"/>
    <s v="23"/>
    <s v="SC"/>
    <s v="Beaufor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34"/>
    <x v="1034"/>
  </r>
  <r>
    <x v="1571"/>
    <s v="BLACK SEA BASS"/>
    <x v="0"/>
    <n v="4"/>
    <n v="8"/>
    <s v="25"/>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35"/>
    <x v="1035"/>
  </r>
  <r>
    <x v="1572"/>
    <s v="BLACK SEA BASS"/>
    <x v="0"/>
    <n v="5"/>
    <n v="9"/>
    <s v="12"/>
    <s v="SC"/>
    <s v="Beaufort"/>
    <s v="Private"/>
    <s v="Inland"/>
    <s v="In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3"/>
    <n v="20"/>
    <x v="0"/>
    <x v="0"/>
    <x v="0"/>
    <x v="1036"/>
    <x v="1036"/>
  </r>
  <r>
    <x v="1573"/>
    <s v="BLACK SEA BASS"/>
    <x v="0"/>
    <n v="5"/>
    <n v="10"/>
    <s v="19"/>
    <s v="SC"/>
    <s v="Beaufort"/>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037"/>
    <x v="1037"/>
  </r>
  <r>
    <x v="1574"/>
    <s v="BLACK SEA BASS"/>
    <x v="1"/>
    <n v="3"/>
    <n v="5"/>
    <s v="03"/>
    <s v="SC"/>
    <s v="Beaufort"/>
    <s v="Private"/>
    <s v="Inland"/>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8"/>
    <n v="80"/>
    <x v="0"/>
    <x v="0"/>
    <x v="0"/>
    <x v="1038"/>
    <x v="1038"/>
  </r>
  <r>
    <x v="1575"/>
    <s v="BLACK SEA BASS"/>
    <x v="1"/>
    <n v="4"/>
    <n v="7"/>
    <s v="19"/>
    <s v="SC"/>
    <s v="Beaufort"/>
    <s v="Private"/>
    <s v="State"/>
    <s v="Inshore"/>
    <n v="0"/>
    <x v="0"/>
    <n v="0.80517653779131071"/>
    <n v="0.40219451053561578"/>
    <n v="0"/>
    <n v="0"/>
    <n v="0"/>
    <n v="0"/>
    <x v="0"/>
    <n v="0.67990162375033414"/>
    <x v="0"/>
    <n v="0.37870779674626609"/>
    <x v="1"/>
    <n v="64"/>
    <n v="0.40298202725569493"/>
    <n v="0.40219451053561578"/>
    <n v="5.7805896290680829E-2"/>
    <n v="0.74741255597723821"/>
    <n v="0.94160359434525442"/>
    <n v="1.3432654004296583"/>
    <n v="0.30119382700406805"/>
    <n v="0.37870779674626609"/>
    <n v="7.7648660428096677E-2"/>
    <n v="0.86298243408199149"/>
    <n v="0.75755028417843084"/>
    <n v="0.46000040682629662"/>
    <n v="0.4563564571743628"/>
    <n v="0.67990162375033414"/>
    <n v="0.37870779674626609"/>
    <n v="0"/>
    <n v="0.80517653779131071"/>
    <n v="0.40219451053561578"/>
    <n v="64"/>
    <n v="0.40298202725569493"/>
    <n v="0.40219451053561578"/>
    <n v="5.7805896290680829E-2"/>
    <x v="9"/>
    <n v="45"/>
    <x v="0"/>
    <x v="0"/>
    <x v="0"/>
    <x v="1039"/>
    <x v="1039"/>
  </r>
  <r>
    <x v="1576"/>
    <s v="BLACK SEA BASS"/>
    <x v="1"/>
    <n v="4"/>
    <n v="7"/>
    <s v="23"/>
    <s v="SC"/>
    <s v="Beaufort"/>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040"/>
    <x v="1040"/>
  </r>
  <r>
    <x v="1577"/>
    <s v="BLACK SEA BASS"/>
    <x v="1"/>
    <n v="4"/>
    <n v="7"/>
    <s v="23"/>
    <s v="SC"/>
    <s v="Beaufort"/>
    <s v="Private"/>
    <s v="State"/>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1040"/>
    <x v="1040"/>
  </r>
  <r>
    <x v="1578"/>
    <s v="BLACK SEA BASS"/>
    <x v="1"/>
    <n v="4"/>
    <n v="8"/>
    <s v="17"/>
    <s v="SC"/>
    <s v="Beaufort"/>
    <s v="Private"/>
    <s v="Federal"/>
    <s v="Offshore"/>
    <n v="0"/>
    <x v="0"/>
    <n v="0.42775003570163384"/>
    <n v="0.21366583372204589"/>
    <n v="0"/>
    <n v="0"/>
    <n v="0"/>
    <n v="0"/>
    <x v="0"/>
    <n v="0.36119773761736501"/>
    <x v="1"/>
    <n v="0.20118851702145388"/>
    <x v="0"/>
    <n v="34"/>
    <n v="0.21408420197958794"/>
    <n v="0.21366583372204589"/>
    <n v="3.0709382404424189E-2"/>
    <n v="0.74741255597723821"/>
    <n v="0.94160359434525442"/>
    <n v="1.3432654004296583"/>
    <n v="0.16000922059591113"/>
    <n v="0.20118851702145388"/>
    <n v="4.1250850852426357E-2"/>
    <n v="0.458459418106058"/>
    <n v="0.40244858846979137"/>
    <n v="0.24437521612647009"/>
    <n v="0.24243936787388023"/>
    <n v="0.36119773761736501"/>
    <n v="0.20118851702145388"/>
    <n v="0"/>
    <n v="0.42775003570163384"/>
    <n v="0.21366583372204589"/>
    <n v="34"/>
    <n v="0.21408420197958794"/>
    <n v="0.21366583372204589"/>
    <n v="3.0709382404424189E-2"/>
    <x v="3"/>
    <n v="20"/>
    <x v="0"/>
    <x v="0"/>
    <x v="0"/>
    <x v="1041"/>
    <x v="1041"/>
  </r>
  <r>
    <x v="1579"/>
    <s v="BLACK SEA BASS"/>
    <x v="1"/>
    <n v="4"/>
    <n v="8"/>
    <s v="22"/>
    <s v="SC"/>
    <s v="Beaufort"/>
    <s v="Charter"/>
    <s v="State"/>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4"/>
    <n v="75"/>
    <x v="0"/>
    <x v="0"/>
    <x v="0"/>
    <x v="1042"/>
    <x v="1042"/>
  </r>
  <r>
    <x v="1580"/>
    <s v="BLACK SEA BASS"/>
    <x v="1"/>
    <n v="5"/>
    <n v="9"/>
    <s v="04"/>
    <s v="SC"/>
    <s v="Beaufort"/>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0"/>
    <n v="60"/>
    <x v="0"/>
    <x v="0"/>
    <x v="0"/>
    <x v="1043"/>
    <x v="1043"/>
  </r>
  <r>
    <x v="1581"/>
    <s v="BLACK SEA BASS"/>
    <x v="1"/>
    <n v="5"/>
    <n v="9"/>
    <s v="06"/>
    <s v="SC"/>
    <s v="Beaufort"/>
    <s v="Shor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044"/>
    <x v="1044"/>
  </r>
  <r>
    <x v="1582"/>
    <s v="BLACK SEA BASS"/>
    <x v="1"/>
    <n v="5"/>
    <n v="9"/>
    <s v="06"/>
    <s v="SC"/>
    <s v="Beaufor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45"/>
    <x v="1045"/>
  </r>
  <r>
    <x v="1583"/>
    <s v="BLACK SEA BASS"/>
    <x v="1"/>
    <n v="5"/>
    <n v="9"/>
    <s v="13"/>
    <s v="SC"/>
    <s v="Beaufort"/>
    <s v="Charter"/>
    <s v="Federal"/>
    <s v="Offshore"/>
    <n v="0"/>
    <x v="0"/>
    <n v="0.35226473528369845"/>
    <n v="0.17596009835933191"/>
    <n v="0"/>
    <n v="0"/>
    <n v="0"/>
    <n v="0"/>
    <x v="0"/>
    <n v="0.29745696039077119"/>
    <x v="1"/>
    <n v="0.16568466107649144"/>
    <x v="0"/>
    <n v="28"/>
    <n v="0.17630463692436654"/>
    <n v="0.17596009835933191"/>
    <n v="2.5290079627172862E-2"/>
    <n v="0.74741255597723821"/>
    <n v="0.94160359434525442"/>
    <n v="1.3432654004296583"/>
    <n v="0.13177229931427978"/>
    <n v="0.16568466107649144"/>
    <n v="3.3971288937292295E-2"/>
    <n v="0.37755481491087128"/>
    <n v="0.33142824932806347"/>
    <n v="0.20125017798650477"/>
    <n v="0.19965595001378372"/>
    <n v="0.29745696039077119"/>
    <n v="0.16568466107649144"/>
    <n v="0"/>
    <n v="0.35226473528369845"/>
    <n v="0.17596009835933191"/>
    <n v="28"/>
    <n v="0.17630463692436654"/>
    <n v="0.17596009835933191"/>
    <n v="2.5290079627172862E-2"/>
    <x v="13"/>
    <n v="125"/>
    <x v="0"/>
    <x v="0"/>
    <x v="0"/>
    <x v="1046"/>
    <x v="1046"/>
  </r>
  <r>
    <x v="1584"/>
    <s v="BLACK SEA BASS"/>
    <x v="1"/>
    <n v="5"/>
    <n v="10"/>
    <s v="18"/>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47"/>
    <x v="1047"/>
  </r>
  <r>
    <x v="1585"/>
    <s v="BLACK SEA BASS"/>
    <x v="1"/>
    <n v="5"/>
    <n v="10"/>
    <s v="21"/>
    <s v="SC"/>
    <s v="Beaufort"/>
    <s v="Private"/>
    <s v="Federal"/>
    <s v="Offshore"/>
    <n v="3"/>
    <x v="278"/>
    <n v="3.5032353361195692"/>
    <n v="3.25137156908476"/>
    <n v="40.787401574803148"/>
    <n v="13.595800524934383"/>
    <n v="3.7478584571429185"/>
    <n v="1796.0646699237907"/>
    <x v="235"/>
    <n v="4.1727969719868776"/>
    <x v="273"/>
    <n v="3.9845508301093351"/>
    <x v="272"/>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4.1727969719868776"/>
    <n v="3.9845508301093351"/>
    <n v="3"/>
    <n v="3.5032353361195692"/>
    <n v="3.25137156908476"/>
    <n v="40"/>
    <n v="0.25186376703480934"/>
    <n v="0.25137156908475988"/>
    <n v="3.6128685181675516E-2"/>
    <x v="3"/>
    <n v="20"/>
    <x v="0"/>
    <x v="0"/>
    <x v="0"/>
    <x v="1048"/>
    <x v="1048"/>
  </r>
  <r>
    <x v="1586"/>
    <s v="BLACK SEA BASS"/>
    <x v="1"/>
    <n v="5"/>
    <n v="10"/>
    <s v="21"/>
    <s v="SC"/>
    <s v="Beaufort"/>
    <s v="Charter"/>
    <s v="Inland"/>
    <s v="Inshore"/>
    <n v="0"/>
    <x v="0"/>
    <n v="0.32710296847771997"/>
    <n v="0.1633915199050939"/>
    <n v="0"/>
    <n v="0"/>
    <n v="0"/>
    <n v="0"/>
    <x v="0"/>
    <n v="0.27621003464857324"/>
    <x v="0"/>
    <n v="0.1538500424281706"/>
    <x v="0"/>
    <n v="26"/>
    <n v="0.16371144857262607"/>
    <n v="0.1633915199050939"/>
    <n v="2.3483645368089088E-2"/>
    <n v="0.74741255597723821"/>
    <n v="0.94160359434525442"/>
    <n v="1.3432654004296583"/>
    <n v="0.12235999222040264"/>
    <n v="0.1538500424281706"/>
    <n v="3.1544768298914276E-2"/>
    <n v="0.35058661384580908"/>
    <n v="0.30775480294748753"/>
    <n v="0.18687516527318299"/>
    <n v="0.18539481072708489"/>
    <n v="0.27621003464857324"/>
    <n v="0.1538500424281706"/>
    <n v="0"/>
    <n v="0.32710296847771997"/>
    <n v="0.1633915199050939"/>
    <n v="26"/>
    <n v="0.16371144857262607"/>
    <n v="0.1633915199050939"/>
    <n v="2.3483645368089088E-2"/>
    <x v="9"/>
    <n v="45"/>
    <x v="0"/>
    <x v="0"/>
    <x v="0"/>
    <x v="1049"/>
    <x v="1049"/>
  </r>
  <r>
    <x v="1587"/>
    <s v="BLACK SEA BASS"/>
    <x v="1"/>
    <n v="5"/>
    <n v="10"/>
    <s v="25"/>
    <s v="SC"/>
    <s v="Beaufort"/>
    <s v="Charter"/>
    <s v="Federal"/>
    <s v="Offshore"/>
    <n v="14"/>
    <x v="279"/>
    <n v="15.107117739463053"/>
    <n v="14.553017451986472"/>
    <n v="191.75590551181105"/>
    <n v="13.696850393700789"/>
    <n v="17.284241355294402"/>
    <n v="3843.0464886029717"/>
    <x v="136"/>
    <n v="18.219106087951111"/>
    <x v="274"/>
    <n v="17.804964575820517"/>
    <x v="273"/>
    <n v="88"/>
    <n v="0.55410028747658058"/>
    <n v="0.55301745198647168"/>
    <n v="7.9483107399686143E-2"/>
    <n v="0.74741255597723821"/>
    <n v="0.94160359434525442"/>
    <n v="1.3432654004296583"/>
    <n v="0.41414151213059358"/>
    <n v="0.52072322052611586"/>
    <n v="0.10676690808863294"/>
    <n v="1.1866008468627385"/>
    <n v="1.0416316407453423"/>
    <n v="0.63250055938615779"/>
    <n v="0.62749012861474884"/>
    <n v="18.219106087951111"/>
    <n v="17.804964575820517"/>
    <n v="14"/>
    <n v="15.107117739463053"/>
    <n v="14.553017451986472"/>
    <n v="88"/>
    <n v="0.55410028747658058"/>
    <n v="0.55301745198647168"/>
    <n v="7.9483107399686143E-2"/>
    <x v="9"/>
    <n v="45"/>
    <x v="0"/>
    <x v="0"/>
    <x v="0"/>
    <x v="1050"/>
    <x v="1050"/>
  </r>
  <r>
    <x v="1588"/>
    <s v="BLACK SEA BASS"/>
    <x v="0"/>
    <n v="3"/>
    <n v="6"/>
    <s v="08"/>
    <s v="SC"/>
    <s v="Beaufort"/>
    <s v="Private"/>
    <s v="Federal"/>
    <s v="Offshore"/>
    <n v="7"/>
    <x v="280"/>
    <n v="7.6290441701494611"/>
    <n v="7.3142144613559497"/>
    <n v="67.740157480314963"/>
    <n v="9.6771653543307092"/>
    <n v="3.3951188376471149"/>
    <n v="27.488519067836172"/>
    <x v="236"/>
    <n v="3.9262919812020631"/>
    <x v="275"/>
    <n v="3.6909843038551351"/>
    <x v="274"/>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3.9262919812020631"/>
    <n v="3.6909843038551351"/>
    <n v="7"/>
    <n v="7.6290441701494611"/>
    <n v="7.3142144613559497"/>
    <n v="50"/>
    <n v="0.31482970879351169"/>
    <n v="0.31421446135594983"/>
    <n v="4.5160856477094398E-2"/>
    <x v="13"/>
    <n v="125"/>
    <x v="0"/>
    <x v="0"/>
    <x v="0"/>
    <x v="1051"/>
    <x v="1051"/>
  </r>
  <r>
    <x v="1589"/>
    <s v="BLACK SEA BASS"/>
    <x v="0"/>
    <n v="3"/>
    <n v="6"/>
    <s v="08"/>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51"/>
    <x v="1051"/>
  </r>
  <r>
    <x v="1590"/>
    <s v="BLACK SEA BASS"/>
    <x v="0"/>
    <n v="4"/>
    <n v="7"/>
    <s v="04"/>
    <s v="SC"/>
    <s v="Beaufor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9"/>
    <n v="45"/>
    <x v="0"/>
    <x v="0"/>
    <x v="0"/>
    <x v="1052"/>
    <x v="1052"/>
  </r>
  <r>
    <x v="1591"/>
    <s v="BLACK SEA BASS"/>
    <x v="0"/>
    <n v="4"/>
    <n v="7"/>
    <s v="04"/>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053"/>
    <x v="1053"/>
  </r>
  <r>
    <x v="1592"/>
    <s v="BLACK SEA BASS"/>
    <x v="0"/>
    <n v="4"/>
    <n v="8"/>
    <s v="03"/>
    <s v="SC"/>
    <s v="Beaufort"/>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9"/>
    <n v="45"/>
    <x v="0"/>
    <x v="0"/>
    <x v="0"/>
    <x v="1054"/>
    <x v="1054"/>
  </r>
  <r>
    <x v="1593"/>
    <s v="BLACK SEA BASS"/>
    <x v="0"/>
    <n v="4"/>
    <n v="8"/>
    <s v="03"/>
    <s v="SC"/>
    <s v="Beaufor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054"/>
    <x v="1054"/>
  </r>
  <r>
    <x v="1594"/>
    <s v="BLACK SEA BASS"/>
    <x v="0"/>
    <n v="4"/>
    <n v="8"/>
    <s v="26"/>
    <s v="SC"/>
    <s v="Beaufort"/>
    <s v="Shor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055"/>
    <x v="1055"/>
  </r>
  <r>
    <x v="1595"/>
    <s v="BLACK SEA BASS"/>
    <x v="0"/>
    <n v="4"/>
    <n v="8"/>
    <s v="28"/>
    <s v="SC"/>
    <s v="Beaufor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056"/>
    <x v="1056"/>
  </r>
  <r>
    <x v="1596"/>
    <s v="BLACK SEA BASS"/>
    <x v="0"/>
    <n v="4"/>
    <n v="8"/>
    <s v="28"/>
    <s v="SC"/>
    <s v="Beaufort"/>
    <s v="Private"/>
    <s v="State"/>
    <s v="Inshore"/>
    <n v="1"/>
    <x v="281"/>
    <n v="1.2390367846567953"/>
    <n v="1.1194014953152609"/>
    <n v="12.913385826771654"/>
    <n v="12.913385826771654"/>
    <n v="1.4330047042017042"/>
    <n v="2431.0870110425358"/>
    <x v="1"/>
    <n v="1.6348504987525847"/>
    <x v="276"/>
    <n v="1.545433581360752"/>
    <x v="275"/>
    <n v="19"/>
    <n v="0.11963528934153443"/>
    <n v="0.11940149531526094"/>
    <n v="1.7161125461295872E-2"/>
    <n v="0.74741255597723821"/>
    <n v="0.94160359434525442"/>
    <n v="1.3432654004296583"/>
    <n v="8.941691739183269E-2"/>
    <n v="0.11242887715904776"/>
    <n v="2.3051946064591204E-2"/>
    <n v="0.25619791011809123"/>
    <n v="0.22489774061547166"/>
    <n v="0.13656262077655681"/>
    <n v="0.13548082322363897"/>
    <n v="1.6348504987525847"/>
    <n v="1.545433581360752"/>
    <n v="1"/>
    <n v="1.2390367846567953"/>
    <n v="1.1194014953152609"/>
    <n v="19"/>
    <n v="0.11963528934153443"/>
    <n v="0.11940149531526094"/>
    <n v="1.7161125461295872E-2"/>
    <x v="3"/>
    <n v="20"/>
    <x v="0"/>
    <x v="0"/>
    <x v="0"/>
    <x v="1056"/>
    <x v="1056"/>
  </r>
  <r>
    <x v="1597"/>
    <s v="BLACK SEA BASS"/>
    <x v="0"/>
    <n v="5"/>
    <n v="9"/>
    <s v="02"/>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057"/>
    <x v="1057"/>
  </r>
  <r>
    <x v="1598"/>
    <s v="BLACK SEA BASS"/>
    <x v="0"/>
    <n v="5"/>
    <n v="9"/>
    <s v="02"/>
    <s v="SC"/>
    <s v="Beaufort"/>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057"/>
    <x v="1057"/>
  </r>
  <r>
    <x v="1599"/>
    <s v="BLACK SEA BASS"/>
    <x v="0"/>
    <n v="5"/>
    <n v="9"/>
    <s v="14"/>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058"/>
    <x v="1058"/>
  </r>
  <r>
    <x v="1600"/>
    <s v="BLACK SEA BASS"/>
    <x v="0"/>
    <n v="5"/>
    <n v="9"/>
    <s v="28"/>
    <s v="SC"/>
    <s v="Beaufort"/>
    <s v="Private"/>
    <s v="Inland"/>
    <s v="In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3"/>
    <n v="20"/>
    <x v="0"/>
    <x v="0"/>
    <x v="0"/>
    <x v="1059"/>
    <x v="1059"/>
  </r>
  <r>
    <x v="1601"/>
    <s v="BLACK SEA BASS"/>
    <x v="0"/>
    <n v="5"/>
    <n v="9"/>
    <s v="28"/>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59"/>
    <x v="1059"/>
  </r>
  <r>
    <x v="1602"/>
    <s v="BLACK SEA BASS"/>
    <x v="0"/>
    <n v="5"/>
    <n v="9"/>
    <s v="28"/>
    <s v="SC"/>
    <s v="Beaufort"/>
    <s v="Private"/>
    <s v="Inland"/>
    <s v="Inshore"/>
    <n v="0"/>
    <x v="0"/>
    <n v="0.42775003570163384"/>
    <n v="0.21366583372204589"/>
    <n v="0"/>
    <n v="0"/>
    <n v="0"/>
    <n v="0"/>
    <x v="0"/>
    <n v="0.36119773761736501"/>
    <x v="1"/>
    <n v="0.20118851702145388"/>
    <x v="0"/>
    <n v="34"/>
    <n v="0.21408420197958794"/>
    <n v="0.21366583372204589"/>
    <n v="3.0709382404424189E-2"/>
    <n v="0.74741255597723821"/>
    <n v="0.94160359434525442"/>
    <n v="1.3432654004296583"/>
    <n v="0.16000922059591113"/>
    <n v="0.20118851702145388"/>
    <n v="4.1250850852426357E-2"/>
    <n v="0.458459418106058"/>
    <n v="0.40244858846979137"/>
    <n v="0.24437521612647009"/>
    <n v="0.24243936787388023"/>
    <n v="0.36119773761736501"/>
    <n v="0.20118851702145388"/>
    <n v="0"/>
    <n v="0.42775003570163384"/>
    <n v="0.21366583372204589"/>
    <n v="34"/>
    <n v="0.21408420197958794"/>
    <n v="0.21366583372204589"/>
    <n v="3.0709382404424189E-2"/>
    <x v="9"/>
    <n v="45"/>
    <x v="0"/>
    <x v="0"/>
    <x v="0"/>
    <x v="1059"/>
    <x v="1059"/>
  </r>
  <r>
    <x v="1603"/>
    <s v="BLACK SEA BASS"/>
    <x v="0"/>
    <n v="5"/>
    <n v="9"/>
    <s v="28"/>
    <s v="SC"/>
    <s v="Beaufort"/>
    <s v="Private"/>
    <s v="Inland"/>
    <s v="Inshore"/>
    <n v="0"/>
    <x v="0"/>
    <n v="0.31452208507473078"/>
    <n v="0.15710723067797491"/>
    <n v="0"/>
    <n v="0"/>
    <n v="0"/>
    <n v="0"/>
    <x v="0"/>
    <n v="0.26558657177747425"/>
    <x v="4"/>
    <n v="0.1479327331040102"/>
    <x v="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0.26558657177747425"/>
    <n v="0.1479327331040102"/>
    <n v="0"/>
    <n v="0.31452208507473078"/>
    <n v="0.15710723067797491"/>
    <n v="25"/>
    <n v="0.15741485439675584"/>
    <n v="0.15710723067797491"/>
    <n v="2.2580428238547199E-2"/>
    <x v="3"/>
    <n v="20"/>
    <x v="0"/>
    <x v="0"/>
    <x v="0"/>
    <x v="1059"/>
    <x v="1059"/>
  </r>
  <r>
    <x v="1604"/>
    <s v="BLACK SEA BASS"/>
    <x v="0"/>
    <n v="5"/>
    <n v="10"/>
    <s v="27"/>
    <s v="SC"/>
    <s v="Beaufor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1060"/>
    <x v="1060"/>
  </r>
  <r>
    <x v="1605"/>
    <s v="BLACK SEA BASS"/>
    <x v="0"/>
    <n v="5"/>
    <n v="10"/>
    <s v="27"/>
    <s v="SC"/>
    <s v="Beaufort"/>
    <s v="Private"/>
    <s v="Inland"/>
    <s v="Inshore"/>
    <n v="0"/>
    <x v="0"/>
    <n v="0.94356625522419224"/>
    <n v="0.47132169203392477"/>
    <n v="0"/>
    <n v="0"/>
    <n v="0"/>
    <n v="0"/>
    <x v="0"/>
    <n v="0.79675971533242285"/>
    <x v="0"/>
    <n v="0.44379819931203063"/>
    <x v="0"/>
    <n v="75"/>
    <n v="0.47224456319026747"/>
    <n v="0.47132169203392477"/>
    <n v="6.77412847156416E-2"/>
    <n v="0.74741255597723821"/>
    <n v="0.94160359434525442"/>
    <n v="1.3432654004296583"/>
    <n v="0.35296151602039222"/>
    <n v="0.44379819931203063"/>
    <n v="9.09945239391758E-2"/>
    <n v="1.0113075399398339"/>
    <n v="0.88775423927159869"/>
    <n v="0.53906297674956638"/>
    <n v="0.53479272325120641"/>
    <n v="0.79675971533242285"/>
    <n v="0.44379819931203063"/>
    <n v="0"/>
    <n v="0.94356625522419224"/>
    <n v="0.47132169203392477"/>
    <n v="75"/>
    <n v="0.47224456319026747"/>
    <n v="0.47132169203392477"/>
    <n v="6.77412847156416E-2"/>
    <x v="7"/>
    <n v="5"/>
    <x v="0"/>
    <x v="0"/>
    <x v="0"/>
    <x v="1060"/>
    <x v="1060"/>
  </r>
  <r>
    <x v="1606"/>
    <s v="BLACK SEA BASS"/>
    <x v="0"/>
    <n v="5"/>
    <n v="10"/>
    <s v="27"/>
    <s v="SC"/>
    <s v="Beaufort"/>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1060"/>
    <x v="1060"/>
  </r>
  <r>
    <x v="1607"/>
    <s v="BLACK SEA BASS"/>
    <x v="0"/>
    <n v="6"/>
    <n v="12"/>
    <s v="28"/>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61"/>
    <x v="1061"/>
  </r>
  <r>
    <x v="1608"/>
    <s v="BLACK SEA BASS"/>
    <x v="1"/>
    <n v="2"/>
    <n v="3"/>
    <s v="08"/>
    <s v="SC"/>
    <s v="Beaufor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62"/>
    <x v="1062"/>
  </r>
  <r>
    <x v="1609"/>
    <s v="BLACK SEA BASS"/>
    <x v="1"/>
    <n v="2"/>
    <n v="3"/>
    <s v="14"/>
    <s v="SC"/>
    <s v="Charleston"/>
    <s v="Private"/>
    <s v="Federal"/>
    <s v="Offshore"/>
    <n v="2"/>
    <x v="282"/>
    <n v="2.9058236050152244"/>
    <n v="2.4524688243525676"/>
    <n v="27.874015748031496"/>
    <n v="13.937007874015748"/>
    <n v="2.7557782773109696"/>
    <n v="242.61789647718274"/>
    <x v="237"/>
    <n v="3.5206676040300957"/>
    <x v="277"/>
    <n v="3.181824548650519"/>
    <x v="276"/>
    <n v="72"/>
    <n v="0.45335478066265678"/>
    <n v="0.45246882435256774"/>
    <n v="6.5031633327015934E-2"/>
    <n v="0.74741255597723821"/>
    <n v="0.94160359434525442"/>
    <n v="1.3432654004296583"/>
    <n v="0.33884305537957649"/>
    <n v="0.42604627133954937"/>
    <n v="8.7354742981608766E-2"/>
    <n v="0.97085523834224041"/>
    <n v="0.85224406970073463"/>
    <n v="0.51750045767958364"/>
    <n v="0.51340101432115814"/>
    <n v="3.5206676040300957"/>
    <n v="3.181824548650519"/>
    <n v="2"/>
    <n v="2.9058236050152244"/>
    <n v="2.4524688243525676"/>
    <n v="72"/>
    <n v="0.45335478066265678"/>
    <n v="0.45246882435256774"/>
    <n v="6.5031633327015934E-2"/>
    <x v="9"/>
    <n v="45"/>
    <x v="0"/>
    <x v="0"/>
    <x v="0"/>
    <x v="1063"/>
    <x v="1063"/>
  </r>
  <r>
    <x v="1610"/>
    <s v="BLACK SEA BASS"/>
    <x v="1"/>
    <n v="2"/>
    <n v="4"/>
    <s v="26"/>
    <s v="SC"/>
    <s v="Beaufort"/>
    <s v="Private"/>
    <s v="Inland"/>
    <s v="In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1064"/>
    <x v="1064"/>
  </r>
  <r>
    <x v="1611"/>
    <s v="BLACK SEA BASS"/>
    <x v="1"/>
    <n v="2"/>
    <n v="4"/>
    <s v="26"/>
    <s v="SC"/>
    <s v="Beaufort"/>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4"/>
    <n v="75"/>
    <x v="0"/>
    <x v="0"/>
    <x v="0"/>
    <x v="1065"/>
    <x v="1065"/>
  </r>
  <r>
    <x v="1612"/>
    <s v="BLACK SEA BASS"/>
    <x v="1"/>
    <n v="3"/>
    <n v="5"/>
    <s v="14"/>
    <s v="SC"/>
    <s v="Beaufort"/>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66"/>
    <x v="1066"/>
  </r>
  <r>
    <x v="1613"/>
    <s v="BLACK SEA BASS"/>
    <x v="1"/>
    <n v="3"/>
    <n v="5"/>
    <s v="21"/>
    <s v="SC"/>
    <s v="Beaufort"/>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67"/>
    <x v="1067"/>
  </r>
  <r>
    <x v="1614"/>
    <s v="BLACK SEA BASS"/>
    <x v="1"/>
    <n v="3"/>
    <n v="6"/>
    <s v="06"/>
    <s v="SC"/>
    <s v="Beaufort"/>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1068"/>
    <x v="1068"/>
  </r>
  <r>
    <x v="1615"/>
    <s v="BLACK SEA BASS"/>
    <x v="1"/>
    <n v="3"/>
    <n v="6"/>
    <s v="21"/>
    <s v="SC"/>
    <s v="Beaufort"/>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69"/>
    <x v="1069"/>
  </r>
  <r>
    <x v="1616"/>
    <s v="BLACK SEA BASS"/>
    <x v="1"/>
    <n v="3"/>
    <n v="6"/>
    <s v="21"/>
    <s v="SC"/>
    <s v="Beaufort"/>
    <s v="Private"/>
    <s v="Federal"/>
    <s v="Off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069"/>
    <x v="1069"/>
  </r>
  <r>
    <x v="1617"/>
    <s v="BLACK SEA BASS"/>
    <x v="1"/>
    <n v="4"/>
    <n v="7"/>
    <s v="25"/>
    <s v="SC"/>
    <s v="Beaufort"/>
    <s v="Charter"/>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70"/>
    <x v="1070"/>
  </r>
  <r>
    <x v="1618"/>
    <s v="BLACK SEA BASS"/>
    <x v="1"/>
    <n v="5"/>
    <n v="10"/>
    <s v="12"/>
    <s v="SC"/>
    <s v="Beaufort"/>
    <s v="Private"/>
    <s v="Inland"/>
    <s v="Inshore"/>
    <n v="0"/>
    <x v="0"/>
    <n v="0.56613975313451537"/>
    <n v="0.28279301522035483"/>
    <n v="0"/>
    <n v="0"/>
    <n v="0"/>
    <n v="0"/>
    <x v="0"/>
    <n v="0.47805582919945366"/>
    <x v="1"/>
    <n v="0.26627891958721833"/>
    <x v="0"/>
    <n v="45"/>
    <n v="0.28334673791416048"/>
    <n v="0.28279301522035483"/>
    <n v="4.064477082938496E-2"/>
    <n v="0.74741255597723821"/>
    <n v="0.94160359434525442"/>
    <n v="1.3432654004296583"/>
    <n v="0.21177690961223533"/>
    <n v="0.26627891958721833"/>
    <n v="5.459671436350548E-2"/>
    <n v="0.60678452396390037"/>
    <n v="0.5326525435629591"/>
    <n v="0.32343778604973977"/>
    <n v="0.32087563395072383"/>
    <n v="0.47805582919945366"/>
    <n v="0.26627891958721833"/>
    <n v="0"/>
    <n v="0.56613975313451537"/>
    <n v="0.28279301522035483"/>
    <n v="45"/>
    <n v="0.28334673791416048"/>
    <n v="0.28279301522035483"/>
    <n v="4.064477082938496E-2"/>
    <x v="3"/>
    <n v="20"/>
    <x v="0"/>
    <x v="0"/>
    <x v="0"/>
    <x v="1071"/>
    <x v="1071"/>
  </r>
  <r>
    <x v="1619"/>
    <s v="BLACK SEA BASS"/>
    <x v="1"/>
    <n v="5"/>
    <n v="10"/>
    <s v="26"/>
    <s v="SC"/>
    <s v="Beaufort"/>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1072"/>
    <x v="1072"/>
  </r>
  <r>
    <x v="1620"/>
    <s v="BLACK SEA BASS"/>
    <x v="1"/>
    <n v="5"/>
    <n v="10"/>
    <s v="26"/>
    <s v="SC"/>
    <s v="Beaufort"/>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7"/>
    <n v="5"/>
    <x v="0"/>
    <x v="0"/>
    <x v="0"/>
    <x v="1072"/>
    <x v="1072"/>
  </r>
  <r>
    <x v="1621"/>
    <s v="BLACK SEA BASS"/>
    <x v="1"/>
    <n v="6"/>
    <n v="11"/>
    <s v="07"/>
    <s v="SC"/>
    <s v="Beaufort"/>
    <s v="Shor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1073"/>
    <x v="1073"/>
  </r>
  <r>
    <x v="1622"/>
    <s v="BLACK SEA BASS"/>
    <x v="0"/>
    <n v="3"/>
    <n v="5"/>
    <s v="27"/>
    <s v="GA"/>
    <s v="Liberty"/>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1074"/>
    <x v="1074"/>
  </r>
  <r>
    <x v="1623"/>
    <s v="BLACK SEA BASS"/>
    <x v="1"/>
    <n v="2"/>
    <n v="3"/>
    <s v="15"/>
    <s v="GA"/>
    <s v="Chatham"/>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1"/>
    <n v="10"/>
    <x v="0"/>
    <x v="0"/>
    <x v="0"/>
    <x v="1075"/>
    <x v="1075"/>
  </r>
  <r>
    <x v="1624"/>
    <s v="BLACK SEA BASS"/>
    <x v="1"/>
    <n v="2"/>
    <n v="4"/>
    <s v="05"/>
    <s v="GA"/>
    <s v="Chatham"/>
    <s v="Charter"/>
    <s v="Federal"/>
    <s v="Offshore"/>
    <n v="30"/>
    <x v="283"/>
    <n v="30.629044170149459"/>
    <n v="30.314214461355949"/>
    <n v="406.29921259842519"/>
    <n v="13.543307086614172"/>
    <n v="37.037660047059433"/>
    <n v="2020.472203560214"/>
    <x v="136"/>
    <n v="37.568833190614384"/>
    <x v="278"/>
    <n v="37.333525513267453"/>
    <x v="277"/>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37.568833190614384"/>
    <n v="37.333525513267453"/>
    <n v="30"/>
    <n v="30.629044170149459"/>
    <n v="30.314214461355949"/>
    <n v="50"/>
    <n v="0.31482970879351169"/>
    <n v="0.31421446135594983"/>
    <n v="4.5160856477094398E-2"/>
    <x v="14"/>
    <n v="180"/>
    <x v="0"/>
    <x v="0"/>
    <x v="0"/>
    <x v="1076"/>
    <x v="1076"/>
  </r>
  <r>
    <x v="1625"/>
    <s v="BLACK SEA BASS"/>
    <x v="1"/>
    <n v="3"/>
    <n v="5"/>
    <s v="29"/>
    <s v="GA"/>
    <s v="Chatham"/>
    <s v="Charter"/>
    <s v="Federal"/>
    <s v="Offshore"/>
    <n v="33.333333332999999"/>
    <x v="284"/>
    <n v="34.239156938015221"/>
    <n v="33.785802157352563"/>
    <n v="501.67024574803145"/>
    <n v="15.050107372591444"/>
    <n v="55.449599277871449"/>
    <n v="10672.485346177707"/>
    <x v="238"/>
    <n v="56.214488604590578"/>
    <x v="279"/>
    <n v="55.875645549211001"/>
    <x v="278"/>
    <n v="72"/>
    <n v="0.45335478066265678"/>
    <n v="0.45246882435256774"/>
    <n v="6.5031633327015934E-2"/>
    <n v="0.74741255597723821"/>
    <n v="0.94160359434525442"/>
    <n v="1.3432654004296583"/>
    <n v="0.33884305537957649"/>
    <n v="0.42604627133954937"/>
    <n v="8.7354742981608766E-2"/>
    <n v="0.97085523834224041"/>
    <n v="0.85224406970073463"/>
    <n v="0.51750045767958364"/>
    <n v="0.51340101432115814"/>
    <n v="56.214488604590578"/>
    <n v="55.875645549211001"/>
    <n v="40"/>
    <n v="40.905823605015222"/>
    <n v="40.452468824352565"/>
    <n v="72"/>
    <n v="0.45335478066265678"/>
    <n v="0.45246882435256774"/>
    <n v="6.5031633327015934E-2"/>
    <x v="17"/>
    <n v="150"/>
    <x v="0"/>
    <x v="0"/>
    <x v="0"/>
    <x v="1077"/>
    <x v="1077"/>
  </r>
  <r>
    <x v="1626"/>
    <s v="BLACK SEA BASS"/>
    <x v="1"/>
    <n v="3"/>
    <n v="5"/>
    <s v="29"/>
    <s v="GA"/>
    <s v="Chatham"/>
    <s v="Charter"/>
    <s v="Federal"/>
    <s v="Offshore"/>
    <n v="5"/>
    <x v="285"/>
    <n v="5.9058236050152253"/>
    <n v="5.4524688243525681"/>
    <n v="65.275590551181097"/>
    <n v="13.055118110236219"/>
    <n v="6.3934056033614501"/>
    <n v="1252.4292590040704"/>
    <x v="239"/>
    <n v="7.1582949300805758"/>
    <x v="280"/>
    <n v="6.8194518747009996"/>
    <x v="279"/>
    <n v="72"/>
    <n v="0.45335478066265678"/>
    <n v="0.45246882435256774"/>
    <n v="6.5031633327015934E-2"/>
    <n v="0.74741255597723821"/>
    <n v="0.94160359434525442"/>
    <n v="1.3432654004296583"/>
    <n v="0.33884305537957649"/>
    <n v="0.42604627133954937"/>
    <n v="8.7354742981608766E-2"/>
    <n v="0.97085523834224041"/>
    <n v="0.85224406970073463"/>
    <n v="0.51750045767958364"/>
    <n v="0.51340101432115814"/>
    <n v="7.1582949300805758"/>
    <n v="6.8194518747009996"/>
    <n v="5"/>
    <n v="5.9058236050152253"/>
    <n v="5.4524688243525681"/>
    <n v="72"/>
    <n v="0.45335478066265678"/>
    <n v="0.45246882435256774"/>
    <n v="6.5031633327015934E-2"/>
    <x v="9"/>
    <n v="45"/>
    <x v="0"/>
    <x v="0"/>
    <x v="0"/>
    <x v="1078"/>
    <x v="1078"/>
  </r>
  <r>
    <x v="1627"/>
    <s v="BLACK SEA BASS"/>
    <x v="1"/>
    <n v="3"/>
    <n v="6"/>
    <s v="14"/>
    <s v="GA"/>
    <s v="Chatham"/>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079"/>
    <x v="1079"/>
  </r>
  <r>
    <x v="1628"/>
    <s v="BLACK SEA BASS"/>
    <x v="1"/>
    <n v="3"/>
    <n v="6"/>
    <s v="14"/>
    <s v="GA"/>
    <s v="Chatham"/>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4"/>
    <n v="75"/>
    <x v="0"/>
    <x v="0"/>
    <x v="0"/>
    <x v="1080"/>
    <x v="1080"/>
  </r>
  <r>
    <x v="1629"/>
    <s v="BLACK SEA BASS"/>
    <x v="1"/>
    <n v="4"/>
    <n v="8"/>
    <s v="17"/>
    <s v="GA"/>
    <s v="Chatham"/>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081"/>
    <x v="1081"/>
  </r>
  <r>
    <x v="1630"/>
    <s v="BLACK SEA BASS"/>
    <x v="1"/>
    <n v="4"/>
    <n v="8"/>
    <s v="17"/>
    <s v="GA"/>
    <s v="Chatham"/>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1081"/>
    <x v="1081"/>
  </r>
  <r>
    <x v="1631"/>
    <s v="BLACK SEA BASS"/>
    <x v="1"/>
    <n v="6"/>
    <n v="12"/>
    <s v="17"/>
    <s v="GA"/>
    <s v="Chatham"/>
    <s v="Private"/>
    <s v="Federal"/>
    <s v="Offshore"/>
    <n v="3"/>
    <x v="286"/>
    <n v="4.2580883402989231"/>
    <n v="3.6284289227118998"/>
    <n v="43.464566929133859"/>
    <n v="14.488188976377954"/>
    <n v="5.9524810789916947"/>
    <n v="1852.4767792985581"/>
    <x v="31"/>
    <n v="7.0148273661015912"/>
    <x v="281"/>
    <n v="6.5442120114077351"/>
    <x v="280"/>
    <n v="100"/>
    <n v="0.62965941758702337"/>
    <n v="0.62842892271189965"/>
    <n v="9.0321712954188796E-2"/>
    <n v="0.74741255597723821"/>
    <n v="0.94160359434525442"/>
    <n v="1.3432654004296583"/>
    <n v="0.47061535469385629"/>
    <n v="0.5917309324160408"/>
    <n v="0.12132603191890107"/>
    <n v="1.348410053253112"/>
    <n v="1.1836723190287981"/>
    <n v="0.71875063566608843"/>
    <n v="0.71305696433494181"/>
    <n v="7.0148273661015912"/>
    <n v="6.5442120114077351"/>
    <n v="3"/>
    <n v="4.2580883402989231"/>
    <n v="3.6284289227118998"/>
    <n v="100"/>
    <n v="0.62965941758702337"/>
    <n v="0.62842892271189965"/>
    <n v="9.0321712954188796E-2"/>
    <x v="3"/>
    <n v="20"/>
    <x v="0"/>
    <x v="0"/>
    <x v="0"/>
    <x v="1082"/>
    <x v="1082"/>
  </r>
  <r>
    <x v="1632"/>
    <s v="BLACK SEA BASS"/>
    <x v="0"/>
    <n v="4"/>
    <n v="8"/>
    <s v="17"/>
    <s v="GA"/>
    <s v="Chatham"/>
    <s v="Private"/>
    <s v="Federal"/>
    <s v="Offshore"/>
    <n v="4"/>
    <x v="287"/>
    <n v="4.440330919104623"/>
    <n v="4.2199501229491645"/>
    <n v="53.661417322834644"/>
    <n v="13.415354330708661"/>
    <n v="4.7473648954897536"/>
    <n v="1640.0071503792219"/>
    <x v="240"/>
    <n v="5.1191860959782174"/>
    <x v="282"/>
    <n v="4.9544707218353681"/>
    <x v="281"/>
    <n v="35"/>
    <n v="0.22038079615545816"/>
    <n v="0.21995012294916488"/>
    <n v="3.1612599533966078E-2"/>
    <n v="0.74741255597723821"/>
    <n v="0.94160359434525442"/>
    <n v="1.3432654004296583"/>
    <n v="0.1647153741428497"/>
    <n v="0.20710582634561428"/>
    <n v="4.2464111171615374E-2"/>
    <n v="0.47194351863858913"/>
    <n v="0.41428531166007937"/>
    <n v="0.25156272248313094"/>
    <n v="0.24956993751722967"/>
    <n v="5.1191860959782174"/>
    <n v="4.9544707218353681"/>
    <n v="4"/>
    <n v="4.440330919104623"/>
    <n v="4.2199501229491645"/>
    <n v="35"/>
    <n v="0.22038079615545816"/>
    <n v="0.21995012294916488"/>
    <n v="3.1612599533966078E-2"/>
    <x v="7"/>
    <n v="5"/>
    <x v="0"/>
    <x v="0"/>
    <x v="0"/>
    <x v="1083"/>
    <x v="1083"/>
  </r>
  <r>
    <x v="1633"/>
    <s v="BLACK SEA BASS"/>
    <x v="1"/>
    <n v="3"/>
    <n v="5"/>
    <s v="11"/>
    <s v="GA"/>
    <s v="Chatham"/>
    <s v="Private"/>
    <s v="Federal"/>
    <s v="Off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1"/>
    <n v="10"/>
    <x v="0"/>
    <x v="0"/>
    <x v="0"/>
    <x v="1084"/>
    <x v="1084"/>
  </r>
  <r>
    <x v="1634"/>
    <s v="BLACK SEA BASS"/>
    <x v="1"/>
    <n v="4"/>
    <n v="7"/>
    <s v="12"/>
    <s v="GA"/>
    <s v="Chatham"/>
    <s v="Private"/>
    <s v="Federal"/>
    <s v="Offshore"/>
    <n v="0.58356762399999995"/>
    <x v="288"/>
    <n v="0.67163380782092452"/>
    <n v="0.62755764858983287"/>
    <n v="8.9947529440944862"/>
    <n v="15.41338582569222"/>
    <n v="0.96490978893670531"/>
    <n v="182.57963839658794"/>
    <x v="15"/>
    <n v="1.039274029034398"/>
    <x v="283"/>
    <n v="1.0063309542058281"/>
    <x v="282"/>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1.039274029034398"/>
    <n v="1.0063309542058281"/>
    <n v="2"/>
    <n v="2.0880661838209242"/>
    <n v="2.0439900245898328"/>
    <n v="7"/>
    <n v="4.4076159231091636E-2"/>
    <n v="4.3990024589832977E-2"/>
    <n v="6.3225199067932156E-3"/>
    <x v="6"/>
    <n v="25"/>
    <x v="0"/>
    <x v="0"/>
    <x v="0"/>
    <x v="1085"/>
    <x v="1085"/>
  </r>
  <r>
    <x v="1635"/>
    <s v="BLACK SEA BASS"/>
    <x v="0"/>
    <n v="2"/>
    <n v="4"/>
    <s v="13"/>
    <s v="GA"/>
    <s v="Liberty"/>
    <s v="Private"/>
    <s v="Inland"/>
    <s v="Inshore"/>
    <n v="0.25"/>
    <x v="289"/>
    <n v="0.25"/>
    <n v="0.25"/>
    <n v="2.4238991791732283"/>
    <n v="9.6955967166929131"/>
    <n v="0.11023113109243879"/>
    <n v="285.51896043798087"/>
    <x v="241"/>
    <n v="0.11023113109243879"/>
    <x v="284"/>
    <n v="0.11023113109243879"/>
    <x v="283"/>
    <n v="0"/>
    <n v="0"/>
    <n v="0"/>
    <n v="0"/>
    <n v="0.74741255597723821"/>
    <n v="0.94160359434525442"/>
    <n v="1.3432654004296583"/>
    <n v="0"/>
    <n v="0"/>
    <n v="0"/>
    <n v="0"/>
    <n v="0"/>
    <n v="0"/>
    <n v="0"/>
    <n v="0.11023113109243879"/>
    <n v="0.11023113109243879"/>
    <n v="1"/>
    <n v="1"/>
    <n v="1"/>
    <n v="0"/>
    <n v="0"/>
    <n v="0"/>
    <n v="0"/>
    <x v="3"/>
    <n v="20"/>
    <x v="0"/>
    <x v="0"/>
    <x v="0"/>
    <x v="1086"/>
    <x v="1086"/>
  </r>
  <r>
    <x v="1636"/>
    <s v="BLACK SEA BASS"/>
    <x v="0"/>
    <n v="5"/>
    <n v="9"/>
    <s v="01"/>
    <s v="GA"/>
    <s v="Chatham"/>
    <s v="Charter"/>
    <s v="Federal"/>
    <s v="Offshore"/>
    <n v="11"/>
    <x v="290"/>
    <n v="11.100647067223914"/>
    <n v="11.050274313816953"/>
    <n v="152.75590551181102"/>
    <n v="13.886900501073729"/>
    <n v="15.044639625882596"/>
    <n v="127.58517937702804"/>
    <x v="242"/>
    <n v="15.129627328851388"/>
    <x v="285"/>
    <n v="15.091978100475879"/>
    <x v="284"/>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15.129627328851388"/>
    <n v="15.091978100475879"/>
    <n v="11"/>
    <n v="11.100647067223914"/>
    <n v="11.050274313816953"/>
    <n v="8"/>
    <n v="5.0372753406961866E-2"/>
    <n v="5.0274313816951972E-2"/>
    <n v="7.2257370363351036E-3"/>
    <x v="8"/>
    <n v="80"/>
    <x v="0"/>
    <x v="0"/>
    <x v="0"/>
    <x v="1087"/>
    <x v="1087"/>
  </r>
  <r>
    <x v="1637"/>
    <s v="BLACK SEA BASS"/>
    <x v="0"/>
    <n v="5"/>
    <n v="9"/>
    <s v="20"/>
    <s v="GA"/>
    <s v="Chatham"/>
    <s v="Charter"/>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6"/>
    <n v="25"/>
    <x v="0"/>
    <x v="0"/>
    <x v="0"/>
    <x v="1088"/>
    <x v="1088"/>
  </r>
  <r>
    <x v="1638"/>
    <s v="BLACK SEA BASS"/>
    <x v="0"/>
    <n v="5"/>
    <n v="10"/>
    <s v="30"/>
    <s v="GA"/>
    <s v="Chatham"/>
    <s v="Charter"/>
    <s v="Federal"/>
    <s v="Offshore"/>
    <n v="15"/>
    <x v="291"/>
    <n v="15.188713251044838"/>
    <n v="15.094264338406784"/>
    <n v="219.8031496062992"/>
    <n v="14.653543307086613"/>
    <n v="26.896395986555063"/>
    <n v="2872.8977438090501"/>
    <x v="243"/>
    <n v="27.05574792962155"/>
    <x v="286"/>
    <n v="26.98515562641747"/>
    <x v="285"/>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27.05574792962155"/>
    <n v="26.98515562641747"/>
    <n v="15"/>
    <n v="15.188713251044838"/>
    <n v="15.094264338406784"/>
    <n v="15"/>
    <n v="9.4448912638053495E-2"/>
    <n v="9.4264338406784942E-2"/>
    <n v="1.354825694312832E-2"/>
    <x v="13"/>
    <n v="125"/>
    <x v="0"/>
    <x v="0"/>
    <x v="0"/>
    <x v="1089"/>
    <x v="1089"/>
  </r>
  <r>
    <x v="1639"/>
    <s v="BLACK SEA BASS"/>
    <x v="0"/>
    <n v="6"/>
    <n v="11"/>
    <s v="22"/>
    <s v="GA"/>
    <s v="Chatham"/>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1090"/>
    <x v="1090"/>
  </r>
  <r>
    <x v="1640"/>
    <s v="BLACK SEA BASS"/>
    <x v="0"/>
    <n v="6"/>
    <n v="11"/>
    <s v="30"/>
    <s v="GA"/>
    <s v="Chatham"/>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091"/>
    <x v="1091"/>
  </r>
  <r>
    <x v="1641"/>
    <s v="BLACK SEA BASS"/>
    <x v="1"/>
    <n v="3"/>
    <n v="5"/>
    <s v="04"/>
    <s v="GA"/>
    <s v="Chatham"/>
    <s v="Charter"/>
    <s v="Federal"/>
    <s v="Offshore"/>
    <n v="6"/>
    <x v="292"/>
    <n v="6.6038824033434826"/>
    <n v="6.3016458829017115"/>
    <n v="77.71653543307086"/>
    <n v="12.952755905511809"/>
    <n v="7.1650235210085214"/>
    <n v="158.09943902550651"/>
    <x v="244"/>
    <n v="7.6749497388212715"/>
    <x v="287"/>
    <n v="7.4490543685682207"/>
    <x v="286"/>
    <n v="48"/>
    <n v="0.30223652044177118"/>
    <n v="0.30164588290171185"/>
    <n v="4.335442221801062E-2"/>
    <n v="0.74741255597723821"/>
    <n v="0.94160359434525442"/>
    <n v="1.3432654004296583"/>
    <n v="0.22589537025305101"/>
    <n v="0.2840308475596996"/>
    <n v="5.8236495321072508E-2"/>
    <n v="0.64723682556149376"/>
    <n v="0.56816271313382316"/>
    <n v="0.34500030511972246"/>
    <n v="0.3422673428807721"/>
    <n v="7.6749497388212715"/>
    <n v="7.4490543685682207"/>
    <n v="6"/>
    <n v="6.6038824033434826"/>
    <n v="6.3016458829017115"/>
    <n v="48"/>
    <n v="0.30223652044177118"/>
    <n v="0.30164588290171185"/>
    <n v="4.335442221801062E-2"/>
    <x v="8"/>
    <n v="80"/>
    <x v="0"/>
    <x v="0"/>
    <x v="0"/>
    <x v="1092"/>
    <x v="1092"/>
  </r>
  <r>
    <x v="1642"/>
    <s v="BLACK SEA BASS"/>
    <x v="1"/>
    <n v="3"/>
    <n v="5"/>
    <s v="04"/>
    <s v="GA"/>
    <s v="Chatham"/>
    <s v="Charter"/>
    <s v="Federal"/>
    <s v="Offshore"/>
    <n v="1"/>
    <x v="293"/>
    <n v="1"/>
    <n v="1"/>
    <n v="14.291338582677165"/>
    <n v="14.291338582677165"/>
    <n v="1.3227735731092654"/>
    <n v="29.187588743170434"/>
    <x v="2"/>
    <n v="1.3227735731092654"/>
    <x v="3"/>
    <n v="1.3227735731092654"/>
    <x v="3"/>
    <n v="0"/>
    <n v="0"/>
    <n v="0"/>
    <n v="0"/>
    <n v="0.74741255597723821"/>
    <n v="0.94160359434525442"/>
    <n v="1.3432654004296583"/>
    <n v="0"/>
    <n v="0"/>
    <n v="0"/>
    <n v="0"/>
    <n v="0"/>
    <n v="0"/>
    <n v="0"/>
    <n v="1.3227735731092654"/>
    <n v="1.3227735731092654"/>
    <n v="1"/>
    <n v="1"/>
    <n v="1"/>
    <n v="0"/>
    <n v="0"/>
    <n v="0"/>
    <n v="0"/>
    <x v="0"/>
    <n v="30"/>
    <x v="0"/>
    <x v="0"/>
    <x v="0"/>
    <x v="1092"/>
    <x v="1092"/>
  </r>
  <r>
    <x v="1643"/>
    <s v="BLACK SEA BASS"/>
    <x v="1"/>
    <n v="3"/>
    <n v="6"/>
    <s v="27"/>
    <s v="GA"/>
    <s v="Chatham"/>
    <s v="Charter"/>
    <s v="Federal"/>
    <s v="Offshore"/>
    <n v="13"/>
    <x v="294"/>
    <n v="14.924875160657352"/>
    <n v="13.961496251749207"/>
    <n v="172.63779527559055"/>
    <n v="13.279830405814657"/>
    <n v="13.227735731092654"/>
    <n v="71.124370995923044"/>
    <x v="245"/>
    <n v="14.853125550370796"/>
    <x v="288"/>
    <n v="14.133084057689196"/>
    <x v="287"/>
    <n v="153"/>
    <n v="0.9633789089081457"/>
    <n v="0.9614962517492065"/>
    <n v="0.13819222081990887"/>
    <n v="0.74741255597723821"/>
    <n v="0.94160359434525442"/>
    <n v="1.3432654004296583"/>
    <n v="0.72004149268160011"/>
    <n v="0.90534832659654241"/>
    <n v="0.18562882883591864"/>
    <n v="2.0630673814772611"/>
    <n v="1.8110186481140611"/>
    <n v="1.0996884725691154"/>
    <n v="1.090977155432461"/>
    <n v="14.853125550370796"/>
    <n v="14.133084057689196"/>
    <n v="13"/>
    <n v="14.924875160657352"/>
    <n v="13.961496251749207"/>
    <n v="153"/>
    <n v="0.9633789089081457"/>
    <n v="0.9614962517492065"/>
    <n v="0.13819222081990887"/>
    <x v="21"/>
    <n v="245"/>
    <x v="0"/>
    <x v="0"/>
    <x v="0"/>
    <x v="1093"/>
    <x v="1093"/>
  </r>
  <r>
    <x v="1644"/>
    <s v="BLACK SEA BASS"/>
    <x v="1"/>
    <n v="4"/>
    <n v="7"/>
    <s v="18"/>
    <s v="GA"/>
    <s v="Chatham"/>
    <s v="Charter"/>
    <s v="Federal"/>
    <s v="Offshore"/>
    <n v="4.3698425372000003"/>
    <x v="295"/>
    <n v="4.483070487826903"/>
    <n v="4.4264011402440708"/>
    <n v="62.450899251968501"/>
    <n v="14.29133858264473"/>
    <n v="5.683973689857261"/>
    <n v="839.22473364158338"/>
    <x v="246"/>
    <n v="5.7795848556971521"/>
    <x v="289"/>
    <n v="5.7372294737747049"/>
    <x v="288"/>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5.7795848556971521"/>
    <n v="5.7372294737747049"/>
    <n v="5"/>
    <n v="5.1132279506269027"/>
    <n v="5.0565586030440706"/>
    <n v="9"/>
    <n v="5.6669347582832097E-2"/>
    <n v="5.6558603044070968E-2"/>
    <n v="8.1289541658769917E-3"/>
    <x v="17"/>
    <n v="150"/>
    <x v="0"/>
    <x v="0"/>
    <x v="0"/>
    <x v="1094"/>
    <x v="1094"/>
  </r>
  <r>
    <x v="1645"/>
    <s v="BLACK SEA BASS"/>
    <x v="1"/>
    <n v="4"/>
    <n v="7"/>
    <s v="31"/>
    <s v="GA"/>
    <s v="Glyn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095"/>
    <x v="1095"/>
  </r>
  <r>
    <x v="1646"/>
    <s v="BLACK SEA BASS"/>
    <x v="1"/>
    <n v="4"/>
    <n v="8"/>
    <s v="02"/>
    <s v="GA"/>
    <s v="Liberty"/>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096"/>
    <x v="1096"/>
  </r>
  <r>
    <x v="1647"/>
    <s v="BLACK SEA BASS"/>
    <x v="1"/>
    <n v="4"/>
    <n v="8"/>
    <s v="17"/>
    <s v="GA"/>
    <s v="Chatham"/>
    <s v="Charter"/>
    <s v="Federal"/>
    <s v="Offshore"/>
    <n v="30"/>
    <x v="296"/>
    <n v="35.346875446270417"/>
    <n v="32.67082292152557"/>
    <n v="397.51968503937007"/>
    <n v="13.250656167979002"/>
    <n v="31.305641230252611"/>
    <n v="3410.5486667599807"/>
    <x v="247"/>
    <n v="35.820612950469673"/>
    <x v="290"/>
    <n v="33.820497693020783"/>
    <x v="289"/>
    <n v="425"/>
    <n v="2.6760525247448492"/>
    <n v="2.6708229215255734"/>
    <n v="0.38386728005530241"/>
    <n v="0.74741255597723821"/>
    <n v="0.94160359434525442"/>
    <n v="1.3432654004296583"/>
    <n v="2.0001152574488894"/>
    <n v="2.5148564627681735"/>
    <n v="0.51563563565532955"/>
    <n v="5.7307427263257242"/>
    <n v="5.0306073558723927"/>
    <n v="3.0546902015808759"/>
    <n v="3.0304920984235029"/>
    <n v="35.820612950469673"/>
    <n v="33.820497693020783"/>
    <n v="30"/>
    <n v="35.346875446270417"/>
    <n v="32.67082292152557"/>
    <n v="425"/>
    <n v="2.6760525247448492"/>
    <n v="2.6708229215255734"/>
    <n v="0.38386728005530241"/>
    <x v="23"/>
    <n v="405"/>
    <x v="0"/>
    <x v="0"/>
    <x v="0"/>
    <x v="1097"/>
    <x v="1097"/>
  </r>
  <r>
    <x v="1648"/>
    <s v="BLACK SEA BASS"/>
    <x v="1"/>
    <n v="5"/>
    <n v="9"/>
    <s v="27"/>
    <s v="GA"/>
    <s v="Liberty"/>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098"/>
    <x v="1098"/>
  </r>
  <r>
    <x v="1649"/>
    <s v="BLACK SEA BASS"/>
    <x v="0"/>
    <n v="2"/>
    <n v="4"/>
    <s v="27"/>
    <s v="SC"/>
    <s v="Georgetown"/>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2"/>
    <n v="15"/>
    <x v="0"/>
    <x v="0"/>
    <x v="0"/>
    <x v="1099"/>
    <x v="1099"/>
  </r>
  <r>
    <x v="1650"/>
    <s v="BLACK SEA BASS"/>
    <x v="0"/>
    <n v="3"/>
    <n v="6"/>
    <s v="01"/>
    <s v="SC"/>
    <s v="Georgetown"/>
    <s v="Private"/>
    <s v="Federal"/>
    <s v="Offshore"/>
    <n v="15"/>
    <x v="297"/>
    <n v="15.415169152298645"/>
    <n v="15.207381544494927"/>
    <n v="212.16535433070868"/>
    <n v="14.144356955380578"/>
    <n v="20.943914907563368"/>
    <n v="5248.0979100574368"/>
    <x v="248"/>
    <n v="21.294489182309633"/>
    <x v="291"/>
    <n v="21.13918611526066"/>
    <x v="290"/>
    <n v="33"/>
    <n v="0.20778760780371769"/>
    <n v="0.20738154449492688"/>
    <n v="2.9806165274882303E-2"/>
    <n v="0.74741255597723821"/>
    <n v="0.94160359434525442"/>
    <n v="1.3432654004296583"/>
    <n v="0.15530306704897257"/>
    <n v="0.19527120769729345"/>
    <n v="4.0037590533237355E-2"/>
    <n v="0.44497531757352687"/>
    <n v="0.39061186527950337"/>
    <n v="0.23718770976980919"/>
    <n v="0.2353087982305308"/>
    <n v="21.294489182309633"/>
    <n v="21.13918611526066"/>
    <n v="15"/>
    <n v="15.415169152298645"/>
    <n v="15.207381544494927"/>
    <n v="33"/>
    <n v="0.20778760780371769"/>
    <n v="0.20738154449492688"/>
    <n v="2.9806165274882303E-2"/>
    <x v="9"/>
    <n v="45"/>
    <x v="0"/>
    <x v="0"/>
    <x v="0"/>
    <x v="1100"/>
    <x v="1100"/>
  </r>
  <r>
    <x v="1651"/>
    <s v="BLACK SEA BASS"/>
    <x v="0"/>
    <n v="3"/>
    <n v="6"/>
    <s v="01"/>
    <s v="SC"/>
    <s v="Georgetown"/>
    <s v="Private"/>
    <s v="Federal"/>
    <s v="Offshore"/>
    <n v="16"/>
    <x v="298"/>
    <n v="16.603882403343484"/>
    <n v="16.301645882901713"/>
    <n v="214.40944881889766"/>
    <n v="13.400590551181104"/>
    <n v="24.250848840336531"/>
    <n v="6076.7449484875588"/>
    <x v="249"/>
    <n v="24.760775058149282"/>
    <x v="292"/>
    <n v="24.534879687896229"/>
    <x v="291"/>
    <n v="48"/>
    <n v="0.30223652044177118"/>
    <n v="0.30164588290171185"/>
    <n v="4.335442221801062E-2"/>
    <n v="0.74741255597723821"/>
    <n v="0.94160359434525442"/>
    <n v="1.3432654004296583"/>
    <n v="0.22589537025305101"/>
    <n v="0.2840308475596996"/>
    <n v="5.8236495321072508E-2"/>
    <n v="0.64723682556149376"/>
    <n v="0.56816271313382316"/>
    <n v="0.34500030511972246"/>
    <n v="0.3422673428807721"/>
    <n v="24.760775058149282"/>
    <n v="24.534879687896229"/>
    <n v="16"/>
    <n v="16.603882403343484"/>
    <n v="16.301645882901713"/>
    <n v="48"/>
    <n v="0.30223652044177118"/>
    <n v="0.30164588290171185"/>
    <n v="4.335442221801062E-2"/>
    <x v="8"/>
    <n v="80"/>
    <x v="0"/>
    <x v="0"/>
    <x v="0"/>
    <x v="1100"/>
    <x v="1100"/>
  </r>
  <r>
    <x v="1652"/>
    <s v="BLACK SEA BASS"/>
    <x v="0"/>
    <n v="3"/>
    <n v="6"/>
    <s v="01"/>
    <s v="SC"/>
    <s v="Georgetow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101"/>
    <x v="1101"/>
  </r>
  <r>
    <x v="1653"/>
    <s v="BLACK SEA BASS"/>
    <x v="0"/>
    <n v="3"/>
    <n v="6"/>
    <s v="19"/>
    <s v="SC"/>
    <s v="Horry"/>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02"/>
    <x v="1102"/>
  </r>
  <r>
    <x v="1654"/>
    <s v="BLACK SEA BASS"/>
    <x v="0"/>
    <n v="3"/>
    <n v="6"/>
    <s v="26"/>
    <s v="SC"/>
    <s v="Georgetown"/>
    <s v="Charter"/>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0"/>
    <n v="30"/>
    <x v="0"/>
    <x v="0"/>
    <x v="0"/>
    <x v="1103"/>
    <x v="1103"/>
  </r>
  <r>
    <x v="1655"/>
    <s v="BLACK SEA BASS"/>
    <x v="0"/>
    <n v="3"/>
    <n v="6"/>
    <s v="26"/>
    <s v="SC"/>
    <s v="Georgetown"/>
    <s v="Charter"/>
    <s v="Federal"/>
    <s v="Offshore"/>
    <n v="25"/>
    <x v="299"/>
    <n v="25.201294134447828"/>
    <n v="25.100548627633906"/>
    <n v="367.28346456692913"/>
    <n v="14.691338582677165"/>
    <n v="36.706966653782111"/>
    <n v="10194.202960272456"/>
    <x v="250"/>
    <n v="36.876942059719688"/>
    <x v="293"/>
    <n v="36.801643602968674"/>
    <x v="292"/>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36.876942059719688"/>
    <n v="36.801643602968674"/>
    <n v="25"/>
    <n v="25.201294134447828"/>
    <n v="25.100548627633906"/>
    <n v="16"/>
    <n v="0.10074550681392373"/>
    <n v="0.10054862763390394"/>
    <n v="1.4451474072670207E-2"/>
    <x v="14"/>
    <n v="180"/>
    <x v="0"/>
    <x v="0"/>
    <x v="0"/>
    <x v="1104"/>
    <x v="1104"/>
  </r>
  <r>
    <x v="1656"/>
    <s v="BLACK SEA BASS"/>
    <x v="1"/>
    <n v="2"/>
    <n v="3"/>
    <s v="22"/>
    <s v="SC"/>
    <s v="Georgetown"/>
    <s v="Private"/>
    <s v="Federal"/>
    <s v="Offshore"/>
    <n v="7"/>
    <x v="300"/>
    <n v="8.0316324390451168"/>
    <n v="7.5153117166237582"/>
    <n v="98.248031496062993"/>
    <n v="14.035433070866143"/>
    <n v="9.1308120255638325"/>
    <n v="1830.7282926845746"/>
    <x v="251"/>
    <n v="10.001935980993949"/>
    <x v="294"/>
    <n v="9.6160313901449861"/>
    <x v="293"/>
    <n v="82"/>
    <n v="0.51632072242135918"/>
    <n v="0.51531171662375774"/>
    <n v="7.4063804622434809E-2"/>
    <n v="0.74741255597723821"/>
    <n v="0.94160359434525442"/>
    <n v="1.3432654004296583"/>
    <n v="0.38590459084896217"/>
    <n v="0.4852193645811535"/>
    <n v="9.9487346173498872E-2"/>
    <n v="1.1056962436675517"/>
    <n v="0.97061130160361453"/>
    <n v="0.58937552124619252"/>
    <n v="0.58470671075465241"/>
    <n v="10.001935980993949"/>
    <n v="9.6160313901449861"/>
    <n v="7"/>
    <n v="8.0316324390451168"/>
    <n v="7.5153117166237582"/>
    <n v="82"/>
    <n v="0.51632072242135918"/>
    <n v="0.51531171662375774"/>
    <n v="7.4063804622434809E-2"/>
    <x v="8"/>
    <n v="80"/>
    <x v="0"/>
    <x v="0"/>
    <x v="0"/>
    <x v="1105"/>
    <x v="1105"/>
  </r>
  <r>
    <x v="1657"/>
    <s v="BLACK SEA BASS"/>
    <x v="1"/>
    <n v="3"/>
    <n v="5"/>
    <s v="13"/>
    <s v="SC"/>
    <s v="Georgetown"/>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0"/>
    <n v="30"/>
    <x v="0"/>
    <x v="0"/>
    <x v="0"/>
    <x v="1106"/>
    <x v="1106"/>
  </r>
  <r>
    <x v="1658"/>
    <s v="BLACK SEA BASS"/>
    <x v="1"/>
    <n v="3"/>
    <n v="5"/>
    <s v="13"/>
    <s v="SC"/>
    <s v="Georgetown"/>
    <s v="Private"/>
    <s v="State"/>
    <s v="Inshore"/>
    <n v="0"/>
    <x v="0"/>
    <n v="0.44033091910462308"/>
    <n v="0.21995012294916488"/>
    <n v="0"/>
    <n v="0"/>
    <n v="0"/>
    <n v="0"/>
    <x v="0"/>
    <n v="0.37182120048846401"/>
    <x v="0"/>
    <n v="0.20710582634561428"/>
    <x v="0"/>
    <n v="35"/>
    <n v="0.22038079615545816"/>
    <n v="0.21995012294916488"/>
    <n v="3.1612599533966078E-2"/>
    <n v="0.74741255597723821"/>
    <n v="0.94160359434525442"/>
    <n v="1.3432654004296583"/>
    <n v="0.1647153741428497"/>
    <n v="0.20710582634561428"/>
    <n v="4.2464111171615374E-2"/>
    <n v="0.47194351863858913"/>
    <n v="0.41428531166007937"/>
    <n v="0.25156272248313094"/>
    <n v="0.24956993751722967"/>
    <n v="0.37182120048846401"/>
    <n v="0.20710582634561428"/>
    <n v="0"/>
    <n v="0.44033091910462308"/>
    <n v="0.21995012294916488"/>
    <n v="35"/>
    <n v="0.22038079615545816"/>
    <n v="0.21995012294916488"/>
    <n v="3.1612599533966078E-2"/>
    <x v="3"/>
    <n v="20"/>
    <x v="0"/>
    <x v="0"/>
    <x v="0"/>
    <x v="1106"/>
    <x v="1106"/>
  </r>
  <r>
    <x v="1659"/>
    <s v="BLACK SEA BASS"/>
    <x v="1"/>
    <n v="5"/>
    <n v="9"/>
    <s v="01"/>
    <s v="SC"/>
    <s v="Georgetown"/>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1107"/>
    <x v="1107"/>
  </r>
  <r>
    <x v="1660"/>
    <s v="BLACK SEA BASS"/>
    <x v="0"/>
    <n v="3"/>
    <n v="5"/>
    <s v="19"/>
    <s v="SC"/>
    <s v="Charleston"/>
    <s v="Private"/>
    <s v="Inland"/>
    <s v="Inshore"/>
    <n v="5"/>
    <x v="301"/>
    <n v="5.5661397531345154"/>
    <n v="5.2827930152203546"/>
    <n v="64.724409448818903"/>
    <n v="12.944881889763781"/>
    <n v="7.8264103075631528"/>
    <n v="4821.5131094786702"/>
    <x v="252"/>
    <n v="8.3590628511261116"/>
    <x v="295"/>
    <n v="8.1472859415138768"/>
    <x v="294"/>
    <n v="45"/>
    <n v="0.28334673791416048"/>
    <n v="0.28279301522035483"/>
    <n v="4.064477082938496E-2"/>
    <n v="0.74741255597723821"/>
    <n v="0.94160359434525442"/>
    <n v="1.3432654004296583"/>
    <n v="0.21177690961223533"/>
    <n v="0.26627891958721833"/>
    <n v="5.459671436350548E-2"/>
    <n v="0.60678452396390037"/>
    <n v="0.5326525435629591"/>
    <n v="0.32343778604973977"/>
    <n v="0.32087563395072383"/>
    <n v="8.3044661367626063"/>
    <n v="8.0926892271503714"/>
    <n v="5"/>
    <n v="5.5661397531345154"/>
    <n v="5.2827930152203546"/>
    <n v="45"/>
    <n v="0.28334673791416048"/>
    <n v="0.28279301522035483"/>
    <n v="4.064477082938496E-2"/>
    <x v="7"/>
    <n v="5"/>
    <x v="1"/>
    <x v="1"/>
    <x v="1"/>
    <x v="1108"/>
    <x v="1108"/>
  </r>
  <r>
    <x v="1661"/>
    <s v="BLACK SEA BASS"/>
    <x v="0"/>
    <n v="3"/>
    <n v="5"/>
    <s v="27"/>
    <s v="SC"/>
    <s v="Charleston"/>
    <s v="Private"/>
    <s v="Inland"/>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9"/>
    <n v="45"/>
    <x v="0"/>
    <x v="0"/>
    <x v="0"/>
    <x v="1109"/>
    <x v="1109"/>
  </r>
  <r>
    <x v="1662"/>
    <s v="BLACK SEA BASS"/>
    <x v="0"/>
    <n v="3"/>
    <n v="6"/>
    <s v="16"/>
    <s v="SC"/>
    <s v="Charleston"/>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7"/>
    <n v="5"/>
    <x v="0"/>
    <x v="0"/>
    <x v="0"/>
    <x v="1110"/>
    <x v="1110"/>
  </r>
  <r>
    <x v="1663"/>
    <s v="BLACK SEA BASS"/>
    <x v="0"/>
    <n v="3"/>
    <n v="6"/>
    <s v="23"/>
    <s v="SC"/>
    <s v="Charleston"/>
    <s v="Private"/>
    <s v="State"/>
    <s v="Inshore"/>
    <n v="0"/>
    <x v="0"/>
    <n v="0.17613236764184922"/>
    <n v="8.7980049179665953E-2"/>
    <n v="0"/>
    <n v="0"/>
    <n v="0"/>
    <n v="0"/>
    <x v="0"/>
    <n v="0.14872848019538559"/>
    <x v="1"/>
    <n v="8.2842330538245718E-2"/>
    <x v="0"/>
    <n v="14"/>
    <n v="8.8152318462183271E-2"/>
    <n v="8.7980049179665953E-2"/>
    <n v="1.2645039813586431E-2"/>
    <n v="0.74741255597723821"/>
    <n v="0.94160359434525442"/>
    <n v="1.3432654004296583"/>
    <n v="6.5886149657139889E-2"/>
    <n v="8.2842330538245718E-2"/>
    <n v="1.6985644468646147E-2"/>
    <n v="0.18877740745543564"/>
    <n v="0.16571412466403174"/>
    <n v="0.10062508899325238"/>
    <n v="9.9827975006891861E-2"/>
    <n v="0.14872848019538559"/>
    <n v="8.2842330538245718E-2"/>
    <n v="0"/>
    <n v="0.17613236764184922"/>
    <n v="8.7980049179665953E-2"/>
    <n v="14"/>
    <n v="8.8152318462183271E-2"/>
    <n v="8.7980049179665953E-2"/>
    <n v="1.2645039813586431E-2"/>
    <x v="9"/>
    <n v="45"/>
    <x v="0"/>
    <x v="0"/>
    <x v="0"/>
    <x v="1111"/>
    <x v="1111"/>
  </r>
  <r>
    <x v="1664"/>
    <s v="BLACK SEA BASS"/>
    <x v="0"/>
    <n v="3"/>
    <n v="6"/>
    <s v="23"/>
    <s v="SC"/>
    <s v="Charleston"/>
    <s v="Private"/>
    <s v="Federal"/>
    <s v="Offshore"/>
    <n v="3"/>
    <x v="302"/>
    <n v="3.3522647352836987"/>
    <n v="3.1759600983593321"/>
    <n v="38.661417322834644"/>
    <n v="12.887139107611548"/>
    <n v="3.3069339327731635"/>
    <n v="196.81504013724921"/>
    <x v="94"/>
    <n v="3.6043908931639348"/>
    <x v="296"/>
    <n v="3.472618593849655"/>
    <x v="295"/>
    <n v="28"/>
    <n v="0.17630463692436654"/>
    <n v="0.17596009835933191"/>
    <n v="2.5290079627172862E-2"/>
    <n v="0.74741255597723821"/>
    <n v="0.94160359434525442"/>
    <n v="1.3432654004296583"/>
    <n v="0.13177229931427978"/>
    <n v="0.16568466107649144"/>
    <n v="3.3971288937292295E-2"/>
    <n v="0.37755481491087128"/>
    <n v="0.33142824932806347"/>
    <n v="0.20125017798650477"/>
    <n v="0.19965595001378372"/>
    <n v="3.6043908931639348"/>
    <n v="3.472618593849655"/>
    <n v="3"/>
    <n v="3.3522647352836987"/>
    <n v="3.1759600983593321"/>
    <n v="28"/>
    <n v="0.17630463692436654"/>
    <n v="0.17596009835933191"/>
    <n v="2.5290079627172862E-2"/>
    <x v="3"/>
    <n v="20"/>
    <x v="0"/>
    <x v="0"/>
    <x v="0"/>
    <x v="1111"/>
    <x v="1111"/>
  </r>
  <r>
    <x v="1665"/>
    <s v="BLACK SEA BASS"/>
    <x v="0"/>
    <n v="3"/>
    <n v="6"/>
    <s v="23"/>
    <s v="SC"/>
    <s v="Charleston"/>
    <s v="Private"/>
    <s v="State"/>
    <s v="Inshore"/>
    <n v="2"/>
    <x v="303"/>
    <n v="2"/>
    <n v="2"/>
    <n v="16.968503937007874"/>
    <n v="8.484251968503937"/>
    <n v="0.55115565546219392"/>
    <n v="49.203760034036726"/>
    <x v="253"/>
    <n v="0.55115565546219392"/>
    <x v="297"/>
    <n v="0.55115565546219392"/>
    <x v="296"/>
    <n v="0"/>
    <n v="0"/>
    <n v="0"/>
    <n v="0"/>
    <n v="0.74741255597723821"/>
    <n v="0.94160359434525442"/>
    <n v="1.3432654004296583"/>
    <n v="0"/>
    <n v="0"/>
    <n v="0"/>
    <n v="0"/>
    <n v="0"/>
    <n v="0"/>
    <n v="0"/>
    <n v="0.55115565546219392"/>
    <n v="0.55115565546219392"/>
    <n v="2"/>
    <n v="2"/>
    <n v="2"/>
    <n v="0"/>
    <n v="0"/>
    <n v="0"/>
    <n v="0"/>
    <x v="2"/>
    <n v="15"/>
    <x v="0"/>
    <x v="0"/>
    <x v="0"/>
    <x v="1112"/>
    <x v="1112"/>
  </r>
  <r>
    <x v="1666"/>
    <s v="BLACK SEA BASS"/>
    <x v="0"/>
    <n v="4"/>
    <n v="7"/>
    <s v="07"/>
    <s v="SC"/>
    <s v="Charlesto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113"/>
    <x v="1113"/>
  </r>
  <r>
    <x v="1667"/>
    <s v="BLACK SEA BASS"/>
    <x v="0"/>
    <n v="4"/>
    <n v="7"/>
    <s v="07"/>
    <s v="SC"/>
    <s v="Charleston"/>
    <s v="Private"/>
    <s v="Inland"/>
    <s v="Inshore"/>
    <n v="0"/>
    <x v="0"/>
    <n v="0.56613975313451537"/>
    <n v="0.28279301522035483"/>
    <n v="0"/>
    <n v="0"/>
    <n v="0"/>
    <n v="0"/>
    <x v="0"/>
    <n v="0.47805582919945366"/>
    <x v="1"/>
    <n v="0.26627891958721833"/>
    <x v="0"/>
    <n v="45"/>
    <n v="0.28334673791416048"/>
    <n v="0.28279301522035483"/>
    <n v="4.064477082938496E-2"/>
    <n v="0.74741255597723821"/>
    <n v="0.94160359434525442"/>
    <n v="1.3432654004296583"/>
    <n v="0.21177690961223533"/>
    <n v="0.26627891958721833"/>
    <n v="5.459671436350548E-2"/>
    <n v="0.60678452396390037"/>
    <n v="0.5326525435629591"/>
    <n v="0.32343778604973977"/>
    <n v="0.32087563395072383"/>
    <n v="0.47805582919945366"/>
    <n v="0.26627891958721833"/>
    <n v="0"/>
    <n v="0.56613975313451537"/>
    <n v="0.28279301522035483"/>
    <n v="45"/>
    <n v="0.28334673791416048"/>
    <n v="0.28279301522035483"/>
    <n v="4.064477082938496E-2"/>
    <x v="7"/>
    <n v="5"/>
    <x v="0"/>
    <x v="0"/>
    <x v="0"/>
    <x v="1113"/>
    <x v="1113"/>
  </r>
  <r>
    <x v="1668"/>
    <s v="BLACK SEA BASS"/>
    <x v="0"/>
    <n v="4"/>
    <n v="7"/>
    <s v="21"/>
    <s v="SC"/>
    <s v="Charlesto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14"/>
    <x v="1114"/>
  </r>
  <r>
    <x v="1669"/>
    <s v="BLACK SEA BASS"/>
    <x v="0"/>
    <n v="4"/>
    <n v="7"/>
    <s v="21"/>
    <s v="SC"/>
    <s v="Charlesto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14"/>
    <x v="1114"/>
  </r>
  <r>
    <x v="1670"/>
    <s v="BLACK SEA BASS"/>
    <x v="0"/>
    <n v="4"/>
    <n v="7"/>
    <s v="23"/>
    <s v="SC"/>
    <s v="Charleston"/>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1115"/>
    <x v="1115"/>
  </r>
  <r>
    <x v="1671"/>
    <s v="BLACK SEA BASS"/>
    <x v="0"/>
    <n v="4"/>
    <n v="7"/>
    <s v="28"/>
    <s v="SC"/>
    <s v="Charleston"/>
    <s v="Private"/>
    <s v="Federal"/>
    <s v="Offshore"/>
    <n v="7.1059379720000004"/>
    <x v="304"/>
    <n v="7.1688423890149471"/>
    <n v="7.1373594181355955"/>
    <n v="98.116297645669292"/>
    <n v="13.807649043980325"/>
    <n v="10.070943173052051"/>
    <n v="2989.1917602702952"/>
    <x v="254"/>
    <n v="10.124060487407545"/>
    <x v="298"/>
    <n v="10.100529719672853"/>
    <x v="297"/>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10.124060487407545"/>
    <n v="10.100529719672853"/>
    <n v="7"/>
    <n v="7.0629044170149466"/>
    <n v="7.0314214461355951"/>
    <n v="5"/>
    <n v="3.1482970879351167E-2"/>
    <n v="3.1421446135594985E-2"/>
    <n v="4.5160856477094394E-3"/>
    <x v="5"/>
    <n v="40"/>
    <x v="0"/>
    <x v="0"/>
    <x v="0"/>
    <x v="1116"/>
    <x v="1116"/>
  </r>
  <r>
    <x v="1672"/>
    <s v="BLACK SEA BASS"/>
    <x v="0"/>
    <n v="4"/>
    <n v="8"/>
    <s v="03"/>
    <s v="SC"/>
    <s v="Charlesto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17"/>
    <x v="1117"/>
  </r>
  <r>
    <x v="1673"/>
    <s v="BLACK SEA BASS"/>
    <x v="0"/>
    <n v="4"/>
    <n v="8"/>
    <s v="11"/>
    <s v="SC"/>
    <s v="Charlesto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1118"/>
    <x v="1118"/>
  </r>
  <r>
    <x v="1674"/>
    <s v="BLACK SEA BASS"/>
    <x v="0"/>
    <n v="5"/>
    <n v="9"/>
    <s v="07"/>
    <s v="SC"/>
    <s v="Charleston"/>
    <s v="Charter"/>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19"/>
    <x v="1119"/>
  </r>
  <r>
    <x v="1675"/>
    <s v="BLACK SEA BASS"/>
    <x v="0"/>
    <n v="5"/>
    <n v="9"/>
    <s v="21"/>
    <s v="SC"/>
    <s v="Charleston"/>
    <s v="Private"/>
    <s v="State"/>
    <s v="Inshore"/>
    <n v="0"/>
    <x v="0"/>
    <n v="0.22645590125380613"/>
    <n v="0.11311720608814194"/>
    <n v="0"/>
    <n v="0"/>
    <n v="0"/>
    <n v="0"/>
    <x v="0"/>
    <n v="0.19122233167978148"/>
    <x v="0"/>
    <n v="0.10651156783488734"/>
    <x v="0"/>
    <n v="18"/>
    <n v="0.11333869516566419"/>
    <n v="0.11311720608814194"/>
    <n v="1.6257908331753983E-2"/>
    <n v="0.74741255597723821"/>
    <n v="0.94160359434525442"/>
    <n v="1.3432654004296583"/>
    <n v="8.4710763844894121E-2"/>
    <n v="0.10651156783488734"/>
    <n v="2.1838685745402191E-2"/>
    <n v="0.2427138095855601"/>
    <n v="0.21306101742518366"/>
    <n v="0.12937511441989591"/>
    <n v="0.12835025358028954"/>
    <n v="0.19122233167978148"/>
    <n v="0.10651156783488734"/>
    <n v="0"/>
    <n v="0.22645590125380613"/>
    <n v="0.11311720608814194"/>
    <n v="18"/>
    <n v="0.11333869516566419"/>
    <n v="0.11311720608814194"/>
    <n v="1.6257908331753983E-2"/>
    <x v="9"/>
    <n v="45"/>
    <x v="0"/>
    <x v="0"/>
    <x v="0"/>
    <x v="1120"/>
    <x v="1120"/>
  </r>
  <r>
    <x v="1676"/>
    <s v="BLACK SEA BASS"/>
    <x v="0"/>
    <n v="5"/>
    <n v="10"/>
    <s v="05"/>
    <s v="SC"/>
    <s v="Charlesto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21"/>
    <x v="1121"/>
  </r>
  <r>
    <x v="1677"/>
    <s v="BLACK SEA BASS"/>
    <x v="0"/>
    <n v="5"/>
    <n v="10"/>
    <s v="05"/>
    <s v="SC"/>
    <s v="Charleston"/>
    <s v="Private"/>
    <s v="Federal"/>
    <s v="Offshore"/>
    <n v="7"/>
    <x v="305"/>
    <n v="7.1132279506269027"/>
    <n v="7.0565586030440706"/>
    <n v="91.732283464566933"/>
    <n v="13.104611923509562"/>
    <n v="8.0468725697480323"/>
    <n v="2043.7149307681259"/>
    <x v="255"/>
    <n v="8.1424837355879216"/>
    <x v="299"/>
    <n v="8.1001283536654753"/>
    <x v="298"/>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8.1424837355879216"/>
    <n v="8.1001283536654753"/>
    <n v="7"/>
    <n v="7.1132279506269027"/>
    <n v="7.0565586030440706"/>
    <n v="9"/>
    <n v="5.6669347582832097E-2"/>
    <n v="5.6558603044070968E-2"/>
    <n v="8.1289541658769917E-3"/>
    <x v="9"/>
    <n v="45"/>
    <x v="0"/>
    <x v="0"/>
    <x v="0"/>
    <x v="1121"/>
    <x v="1121"/>
  </r>
  <r>
    <x v="1678"/>
    <s v="BLACK SEA BASS"/>
    <x v="0"/>
    <n v="5"/>
    <n v="10"/>
    <s v="05"/>
    <s v="SC"/>
    <s v="Charleston"/>
    <s v="Private"/>
    <s v="Federal"/>
    <s v="Off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1121"/>
    <x v="1121"/>
  </r>
  <r>
    <x v="1679"/>
    <s v="BLACK SEA BASS"/>
    <x v="0"/>
    <n v="5"/>
    <n v="10"/>
    <s v="06"/>
    <s v="SC"/>
    <s v="Charlesto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22"/>
    <x v="1122"/>
  </r>
  <r>
    <x v="1680"/>
    <s v="BLACK SEA BASS"/>
    <x v="0"/>
    <n v="5"/>
    <n v="10"/>
    <s v="06"/>
    <s v="SC"/>
    <s v="Charleston"/>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122"/>
    <x v="1122"/>
  </r>
  <r>
    <x v="1681"/>
    <s v="BLACK SEA BASS"/>
    <x v="0"/>
    <n v="5"/>
    <n v="10"/>
    <s v="06"/>
    <s v="SC"/>
    <s v="Charleston"/>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1122"/>
    <x v="1122"/>
  </r>
  <r>
    <x v="1682"/>
    <s v="BLACK SEA BASS"/>
    <x v="0"/>
    <n v="6"/>
    <n v="11"/>
    <s v="18"/>
    <s v="SC"/>
    <s v="Charlesto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23"/>
    <x v="1123"/>
  </r>
  <r>
    <x v="1683"/>
    <s v="BLACK SEA BASS"/>
    <x v="1"/>
    <n v="2"/>
    <n v="3"/>
    <s v="08"/>
    <s v="SC"/>
    <s v="Charleston"/>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0"/>
    <n v="30"/>
    <x v="0"/>
    <x v="0"/>
    <x v="0"/>
    <x v="1124"/>
    <x v="1124"/>
  </r>
  <r>
    <x v="1684"/>
    <s v="BLACK SEA BASS"/>
    <x v="1"/>
    <n v="2"/>
    <n v="4"/>
    <s v="13"/>
    <s v="SC"/>
    <s v="Charlesto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25"/>
    <x v="1125"/>
  </r>
  <r>
    <x v="1685"/>
    <s v="BLACK SEA BASS"/>
    <x v="1"/>
    <n v="2"/>
    <n v="4"/>
    <s v="13"/>
    <s v="SC"/>
    <s v="Charlesto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25"/>
    <x v="1125"/>
  </r>
  <r>
    <x v="1686"/>
    <s v="BLACK SEA BASS"/>
    <x v="1"/>
    <n v="2"/>
    <n v="4"/>
    <s v="26"/>
    <s v="SC"/>
    <s v="Charleston"/>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
    <n v="10"/>
    <x v="0"/>
    <x v="0"/>
    <x v="0"/>
    <x v="1126"/>
    <x v="1126"/>
  </r>
  <r>
    <x v="1687"/>
    <s v="BLACK SEA BASS"/>
    <x v="1"/>
    <n v="2"/>
    <n v="4"/>
    <s v="26"/>
    <s v="SC"/>
    <s v="Charleston"/>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126"/>
    <x v="1126"/>
  </r>
  <r>
    <x v="1688"/>
    <s v="BLACK SEA BASS"/>
    <x v="1"/>
    <n v="3"/>
    <n v="5"/>
    <s v="05"/>
    <s v="SC"/>
    <s v="Charleston"/>
    <s v="Private"/>
    <s v="Federal"/>
    <s v="Offshore"/>
    <n v="5"/>
    <x v="306"/>
    <n v="6.6984192594035461"/>
    <n v="5.8483790456610647"/>
    <n v="69.448818897637793"/>
    <n v="13.889763779527559"/>
    <n v="5.621787685714378"/>
    <n v="3209.4941782045407"/>
    <x v="125"/>
    <n v="7.0559551733127392"/>
    <x v="300"/>
    <n v="6.420624444476033"/>
    <x v="299"/>
    <n v="135"/>
    <n v="0.85004021374248151"/>
    <n v="0.84837904566106448"/>
    <n v="0.12193431248815488"/>
    <n v="0.74741255597723821"/>
    <n v="0.94160359434525442"/>
    <n v="1.3432654004296583"/>
    <n v="0.63533072883670605"/>
    <n v="0.79883675876165505"/>
    <n v="0.16379014309051645"/>
    <n v="1.820353571891701"/>
    <n v="1.5979576306888776"/>
    <n v="0.97031335814921937"/>
    <n v="0.96262690185217148"/>
    <n v="7.0559551733127392"/>
    <n v="6.420624444476033"/>
    <n v="5"/>
    <n v="6.6984192594035461"/>
    <n v="5.8483790456610647"/>
    <n v="135"/>
    <n v="0.85004021374248151"/>
    <n v="0.84837904566106448"/>
    <n v="0.12193431248815488"/>
    <x v="13"/>
    <n v="125"/>
    <x v="0"/>
    <x v="0"/>
    <x v="0"/>
    <x v="1127"/>
    <x v="1127"/>
  </r>
  <r>
    <x v="1689"/>
    <s v="BLACK SEA BASS"/>
    <x v="1"/>
    <n v="3"/>
    <n v="5"/>
    <s v="06"/>
    <s v="SC"/>
    <s v="Colleton"/>
    <s v="Charter"/>
    <s v="Federal"/>
    <s v="Offshore"/>
    <n v="0"/>
    <x v="0"/>
    <n v="1.6355148423885999"/>
    <n v="0.81695759952546954"/>
    <n v="0"/>
    <n v="0"/>
    <n v="0"/>
    <n v="0"/>
    <x v="0"/>
    <n v="1.3810501732428662"/>
    <x v="1"/>
    <n v="0.76925021214085298"/>
    <x v="1"/>
    <n v="130"/>
    <n v="0.81855724286313036"/>
    <n v="0.81695759952546954"/>
    <n v="0.11741822684044544"/>
    <n v="0.74741255597723821"/>
    <n v="0.94160359434525442"/>
    <n v="1.3432654004296583"/>
    <n v="0.61179996110201318"/>
    <n v="0.76925021214085298"/>
    <n v="0.15772384149457139"/>
    <n v="1.7529330692290452"/>
    <n v="1.5387740147374376"/>
    <n v="0.93437582636591499"/>
    <n v="0.9269740536354244"/>
    <n v="1.3810501732428662"/>
    <n v="0.76925021214085298"/>
    <n v="0"/>
    <n v="1.6355148423885999"/>
    <n v="0.81695759952546954"/>
    <n v="130"/>
    <n v="0.81855724286313036"/>
    <n v="0.81695759952546954"/>
    <n v="0.11741822684044544"/>
    <x v="13"/>
    <n v="125"/>
    <x v="0"/>
    <x v="0"/>
    <x v="0"/>
    <x v="1128"/>
    <x v="1128"/>
  </r>
  <r>
    <x v="1690"/>
    <s v="BLACK SEA BASS"/>
    <x v="1"/>
    <n v="3"/>
    <n v="5"/>
    <s v="06"/>
    <s v="SC"/>
    <s v="Colleton"/>
    <s v="Private"/>
    <s v="Federal"/>
    <s v="Offshore"/>
    <n v="20"/>
    <x v="307"/>
    <n v="21.509706008358705"/>
    <n v="20.754114707254281"/>
    <n v="265.82677165354329"/>
    <n v="13.291338582677165"/>
    <n v="25.573622413445801"/>
    <n v="11472.364593575507"/>
    <x v="239"/>
    <n v="26.848437957977676"/>
    <x v="301"/>
    <n v="26.28369953234505"/>
    <x v="300"/>
    <n v="120"/>
    <n v="0.75559130110442796"/>
    <n v="0.75411470725427954"/>
    <n v="0.10838605554502656"/>
    <n v="0.74741255597723821"/>
    <n v="0.94160359434525442"/>
    <n v="1.3432654004296583"/>
    <n v="0.56473842563262755"/>
    <n v="0.71007711889924896"/>
    <n v="0.14559123830268128"/>
    <n v="1.6180920639037342"/>
    <n v="1.4204067828345579"/>
    <n v="0.8625007627993061"/>
    <n v="0.85566835720193024"/>
    <n v="26.848437957977676"/>
    <n v="26.28369953234505"/>
    <n v="20"/>
    <n v="21.509706008358705"/>
    <n v="20.754114707254281"/>
    <n v="120"/>
    <n v="0.75559130110442796"/>
    <n v="0.75411470725427954"/>
    <n v="0.10838605554502656"/>
    <x v="8"/>
    <n v="80"/>
    <x v="0"/>
    <x v="0"/>
    <x v="0"/>
    <x v="1129"/>
    <x v="1129"/>
  </r>
  <r>
    <x v="1691"/>
    <s v="BLACK SEA BASS"/>
    <x v="1"/>
    <n v="4"/>
    <n v="7"/>
    <s v="04"/>
    <s v="SC"/>
    <s v="Charleston"/>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1130"/>
    <x v="1130"/>
  </r>
  <r>
    <x v="1692"/>
    <s v="BLACK SEA BASS"/>
    <x v="1"/>
    <n v="4"/>
    <n v="7"/>
    <s v="24"/>
    <s v="SC"/>
    <s v="Charleston"/>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1131"/>
    <x v="1131"/>
  </r>
  <r>
    <x v="1693"/>
    <s v="BLACK SEA BASS"/>
    <x v="1"/>
    <n v="4"/>
    <n v="7"/>
    <s v="24"/>
    <s v="SC"/>
    <s v="Charleston"/>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132"/>
    <x v="1132"/>
  </r>
  <r>
    <x v="1694"/>
    <s v="BLACK SEA BASS"/>
    <x v="1"/>
    <n v="4"/>
    <n v="8"/>
    <s v="31"/>
    <s v="SC"/>
    <s v="Charleston"/>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133"/>
    <x v="1133"/>
  </r>
  <r>
    <x v="1695"/>
    <s v="BLACK SEA BASS"/>
    <x v="1"/>
    <n v="4"/>
    <n v="8"/>
    <s v="31"/>
    <s v="SC"/>
    <s v="Charleston"/>
    <s v="Private"/>
    <s v="State"/>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3"/>
    <n v="20"/>
    <x v="0"/>
    <x v="0"/>
    <x v="0"/>
    <x v="1133"/>
    <x v="1133"/>
  </r>
  <r>
    <x v="1696"/>
    <s v="BLACK SEA BASS"/>
    <x v="1"/>
    <n v="5"/>
    <n v="10"/>
    <s v="18"/>
    <s v="SC"/>
    <s v="Colleto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34"/>
    <x v="1134"/>
  </r>
  <r>
    <x v="1697"/>
    <s v="BLACK SEA BASS"/>
    <x v="1"/>
    <n v="6"/>
    <n v="12"/>
    <s v="06"/>
    <s v="SC"/>
    <s v="Charleston"/>
    <s v="Charter"/>
    <s v="Federal"/>
    <s v="Offshore"/>
    <n v="17"/>
    <x v="308"/>
    <n v="17.50323533611957"/>
    <n v="17.25137156908476"/>
    <n v="234.96062992125985"/>
    <n v="13.821213524779992"/>
    <n v="22.046226218487757"/>
    <n v="861.93071362730359"/>
    <x v="256"/>
    <n v="22.471164733331715"/>
    <x v="302"/>
    <n v="22.282918591454173"/>
    <x v="301"/>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22.471164733331715"/>
    <n v="22.282918591454173"/>
    <n v="17"/>
    <n v="17.50323533611957"/>
    <n v="17.25137156908476"/>
    <n v="40"/>
    <n v="0.25186376703480934"/>
    <n v="0.25137156908475988"/>
    <n v="3.6128685181675516E-2"/>
    <x v="9"/>
    <n v="45"/>
    <x v="0"/>
    <x v="0"/>
    <x v="0"/>
    <x v="1135"/>
    <x v="1135"/>
  </r>
  <r>
    <x v="1698"/>
    <s v="BLACK SEA BASS"/>
    <x v="1"/>
    <n v="6"/>
    <n v="12"/>
    <s v="14"/>
    <s v="SC"/>
    <s v="Charlesto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36"/>
    <x v="1136"/>
  </r>
  <r>
    <x v="1699"/>
    <s v="BLACK SEA BASS"/>
    <x v="1"/>
    <n v="6"/>
    <n v="12"/>
    <s v="14"/>
    <s v="SC"/>
    <s v="Charlesto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36"/>
    <x v="1136"/>
  </r>
  <r>
    <x v="1700"/>
    <s v="BLACK SEA BASS"/>
    <x v="1"/>
    <n v="6"/>
    <n v="12"/>
    <s v="14"/>
    <s v="SC"/>
    <s v="Charlesto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36"/>
    <x v="1136"/>
  </r>
  <r>
    <x v="1701"/>
    <s v="BLACK SEA BASS"/>
    <x v="0"/>
    <n v="3"/>
    <n v="5"/>
    <s v="26"/>
    <s v="SC"/>
    <s v="Georgetown"/>
    <s v="Private"/>
    <s v="Inland"/>
    <s v="Inshore"/>
    <n v="0"/>
    <x v="0"/>
    <n v="0.22645590125380613"/>
    <n v="0.11311720608814194"/>
    <n v="0"/>
    <n v="0"/>
    <n v="0"/>
    <n v="0"/>
    <x v="0"/>
    <n v="0.19122233167978148"/>
    <x v="0"/>
    <n v="0.10651156783488734"/>
    <x v="0"/>
    <n v="18"/>
    <n v="0.11333869516566419"/>
    <n v="0.11311720608814194"/>
    <n v="1.6257908331753983E-2"/>
    <n v="0.74741255597723821"/>
    <n v="0.94160359434525442"/>
    <n v="1.3432654004296583"/>
    <n v="8.4710763844894121E-2"/>
    <n v="0.10651156783488734"/>
    <n v="2.1838685745402191E-2"/>
    <n v="0.2427138095855601"/>
    <n v="0.21306101742518366"/>
    <n v="0.12937511441989591"/>
    <n v="0.12835025358028954"/>
    <n v="0.19122233167978148"/>
    <n v="0.10651156783488734"/>
    <n v="0"/>
    <n v="0.22645590125380613"/>
    <n v="0.11311720608814194"/>
    <n v="18"/>
    <n v="0.11333869516566419"/>
    <n v="0.11311720608814194"/>
    <n v="1.6257908331753983E-2"/>
    <x v="3"/>
    <n v="20"/>
    <x v="0"/>
    <x v="0"/>
    <x v="0"/>
    <x v="1137"/>
    <x v="1137"/>
  </r>
  <r>
    <x v="1702"/>
    <s v="BLACK SEA BASS"/>
    <x v="0"/>
    <n v="3"/>
    <n v="5"/>
    <s v="27"/>
    <s v="SC"/>
    <s v="Georgetown"/>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1138"/>
    <x v="1138"/>
  </r>
  <r>
    <x v="1703"/>
    <s v="BLACK SEA BASS"/>
    <x v="0"/>
    <n v="3"/>
    <n v="5"/>
    <s v="30"/>
    <s v="SC"/>
    <s v="Georgetown"/>
    <s v="Private"/>
    <s v="Federal"/>
    <s v="Offshore"/>
    <n v="0"/>
    <x v="0"/>
    <n v="0.61646328674647233"/>
    <n v="0.30793017212883084"/>
    <n v="0"/>
    <n v="0"/>
    <n v="0"/>
    <n v="0"/>
    <x v="0"/>
    <n v="0.52054968068384955"/>
    <x v="4"/>
    <n v="0.28994815688386"/>
    <x v="0"/>
    <n v="49"/>
    <n v="0.30853311461764144"/>
    <n v="0.30793017212883084"/>
    <n v="4.4257639347552509E-2"/>
    <n v="0.74741255597723821"/>
    <n v="0.94160359434525442"/>
    <n v="1.3432654004296583"/>
    <n v="0.23060152379998958"/>
    <n v="0.28994815688386"/>
    <n v="5.9449755640261517E-2"/>
    <n v="0.66072092609402489"/>
    <n v="0.57999943632411111"/>
    <n v="0.35218781147638334"/>
    <n v="0.3493979125241215"/>
    <n v="0.52054968068384955"/>
    <n v="0.28994815688386"/>
    <n v="0"/>
    <n v="0.61646328674647233"/>
    <n v="0.30793017212883084"/>
    <n v="49"/>
    <n v="0.30853311461764144"/>
    <n v="0.30793017212883084"/>
    <n v="4.4257639347552509E-2"/>
    <x v="10"/>
    <n v="60"/>
    <x v="0"/>
    <x v="0"/>
    <x v="0"/>
    <x v="1139"/>
    <x v="1139"/>
  </r>
  <r>
    <x v="1704"/>
    <s v="BLACK SEA BASS"/>
    <x v="0"/>
    <n v="4"/>
    <n v="7"/>
    <s v="04"/>
    <s v="SC"/>
    <s v="Georgetown"/>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1140"/>
    <x v="1140"/>
  </r>
  <r>
    <x v="1705"/>
    <s v="BLACK SEA BASS"/>
    <x v="0"/>
    <n v="4"/>
    <n v="7"/>
    <s v="04"/>
    <s v="SC"/>
    <s v="Georgetown"/>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140"/>
    <x v="1140"/>
  </r>
  <r>
    <x v="1706"/>
    <s v="BLACK SEA BASS"/>
    <x v="0"/>
    <n v="4"/>
    <n v="7"/>
    <s v="07"/>
    <s v="SC"/>
    <s v="Horry"/>
    <s v="Private"/>
    <s v="State"/>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1141"/>
    <x v="1141"/>
  </r>
  <r>
    <x v="1707"/>
    <s v="BLACK SEA BASS"/>
    <x v="0"/>
    <n v="4"/>
    <n v="7"/>
    <s v="18"/>
    <s v="SC"/>
    <s v="Georgetown"/>
    <s v="Private"/>
    <s v="Federal"/>
    <s v="Off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42"/>
    <x v="1142"/>
  </r>
  <r>
    <x v="1708"/>
    <s v="BLACK SEA BASS"/>
    <x v="0"/>
    <n v="4"/>
    <n v="7"/>
    <s v="18"/>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142"/>
    <x v="1142"/>
  </r>
  <r>
    <x v="1709"/>
    <s v="BLACK SEA BASS"/>
    <x v="0"/>
    <n v="4"/>
    <n v="7"/>
    <s v="18"/>
    <s v="SC"/>
    <s v="Georgetown"/>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1142"/>
    <x v="1142"/>
  </r>
  <r>
    <x v="1710"/>
    <s v="BLACK SEA BASS"/>
    <x v="0"/>
    <n v="4"/>
    <n v="7"/>
    <s v="18"/>
    <s v="SC"/>
    <s v="Georgetown"/>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1142"/>
    <x v="1142"/>
  </r>
  <r>
    <x v="1711"/>
    <s v="BLACK SEA BASS"/>
    <x v="0"/>
    <n v="4"/>
    <n v="7"/>
    <s v="18"/>
    <s v="SC"/>
    <s v="Georgetown"/>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0"/>
    <n v="30"/>
    <x v="0"/>
    <x v="0"/>
    <x v="0"/>
    <x v="1142"/>
    <x v="1142"/>
  </r>
  <r>
    <x v="1712"/>
    <s v="BLACK SEA BASS"/>
    <x v="0"/>
    <n v="4"/>
    <n v="7"/>
    <s v="18"/>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142"/>
    <x v="1142"/>
  </r>
  <r>
    <x v="1713"/>
    <s v="BLACK SEA BASS"/>
    <x v="0"/>
    <n v="4"/>
    <n v="8"/>
    <s v="02"/>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43"/>
    <x v="1143"/>
  </r>
  <r>
    <x v="1714"/>
    <s v="BLACK SEA BASS"/>
    <x v="0"/>
    <n v="4"/>
    <n v="8"/>
    <s v="02"/>
    <s v="SC"/>
    <s v="Georgetown"/>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3"/>
    <n v="20"/>
    <x v="0"/>
    <x v="0"/>
    <x v="0"/>
    <x v="1143"/>
    <x v="1143"/>
  </r>
  <r>
    <x v="1715"/>
    <s v="BLACK SEA BASS"/>
    <x v="0"/>
    <n v="4"/>
    <n v="8"/>
    <s v="08"/>
    <s v="SC"/>
    <s v="Horry"/>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44"/>
    <x v="1144"/>
  </r>
  <r>
    <x v="1716"/>
    <s v="BLACK SEA BASS"/>
    <x v="0"/>
    <n v="4"/>
    <n v="8"/>
    <s v="11"/>
    <s v="SC"/>
    <s v="Georgetown"/>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1145"/>
    <x v="1145"/>
  </r>
  <r>
    <x v="1717"/>
    <s v="BLACK SEA BASS"/>
    <x v="0"/>
    <n v="4"/>
    <n v="8"/>
    <s v="11"/>
    <s v="SC"/>
    <s v="Georgetow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45"/>
    <x v="1145"/>
  </r>
  <r>
    <x v="1718"/>
    <s v="BLACK SEA BASS"/>
    <x v="0"/>
    <n v="5"/>
    <n v="9"/>
    <s v="01"/>
    <s v="SC"/>
    <s v="Georgetow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146"/>
    <x v="1146"/>
  </r>
  <r>
    <x v="1719"/>
    <s v="BLACK SEA BASS"/>
    <x v="0"/>
    <n v="5"/>
    <n v="9"/>
    <s v="03"/>
    <s v="SC"/>
    <s v="Georgetown"/>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1"/>
    <n v="10"/>
    <x v="0"/>
    <x v="0"/>
    <x v="0"/>
    <x v="1147"/>
    <x v="1147"/>
  </r>
  <r>
    <x v="1720"/>
    <s v="BLACK SEA BASS"/>
    <x v="0"/>
    <n v="5"/>
    <n v="9"/>
    <s v="03"/>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47"/>
    <x v="1147"/>
  </r>
  <r>
    <x v="1721"/>
    <s v="BLACK SEA BASS"/>
    <x v="0"/>
    <n v="5"/>
    <n v="9"/>
    <s v="03"/>
    <s v="SC"/>
    <s v="Georgetown"/>
    <s v="Privat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1147"/>
    <x v="1147"/>
  </r>
  <r>
    <x v="1722"/>
    <s v="BLACK SEA BASS"/>
    <x v="0"/>
    <n v="5"/>
    <n v="9"/>
    <s v="14"/>
    <s v="SC"/>
    <s v="Georgetown"/>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1148"/>
    <x v="1148"/>
  </r>
  <r>
    <x v="1723"/>
    <s v="BLACK SEA BASS"/>
    <x v="0"/>
    <n v="5"/>
    <n v="9"/>
    <s v="14"/>
    <s v="SC"/>
    <s v="Georgetow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148"/>
    <x v="1148"/>
  </r>
  <r>
    <x v="1724"/>
    <s v="BLACK SEA BASS"/>
    <x v="0"/>
    <n v="5"/>
    <n v="9"/>
    <s v="27"/>
    <s v="SC"/>
    <s v="Horry"/>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49"/>
    <x v="1149"/>
  </r>
  <r>
    <x v="1725"/>
    <s v="BLACK SEA BASS"/>
    <x v="0"/>
    <n v="5"/>
    <n v="10"/>
    <s v="10"/>
    <s v="SC"/>
    <s v="Georgetow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50"/>
    <x v="1150"/>
  </r>
  <r>
    <x v="1726"/>
    <s v="BLACK SEA BASS"/>
    <x v="0"/>
    <n v="5"/>
    <n v="10"/>
    <s v="10"/>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150"/>
    <x v="1150"/>
  </r>
  <r>
    <x v="1727"/>
    <s v="BLACK SEA BASS"/>
    <x v="0"/>
    <n v="5"/>
    <n v="10"/>
    <s v="10"/>
    <s v="SC"/>
    <s v="Georgetown"/>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0"/>
    <n v="30"/>
    <x v="0"/>
    <x v="0"/>
    <x v="0"/>
    <x v="1150"/>
    <x v="1150"/>
  </r>
  <r>
    <x v="1728"/>
    <s v="BLACK SEA BASS"/>
    <x v="0"/>
    <n v="5"/>
    <n v="10"/>
    <s v="11"/>
    <s v="SC"/>
    <s v="Georgetown"/>
    <s v="Private"/>
    <s v="State"/>
    <s v="Inshore"/>
    <n v="0"/>
    <x v="0"/>
    <n v="0.13838971743288153"/>
    <n v="6.9127181498308959E-2"/>
    <n v="0"/>
    <n v="0"/>
    <n v="0"/>
    <n v="0"/>
    <x v="0"/>
    <n v="0.11685809158208868"/>
    <x v="1"/>
    <n v="6.5090402565764482E-2"/>
    <x v="1"/>
    <n v="11"/>
    <n v="6.9262535934572572E-2"/>
    <n v="6.9127181498308959E-2"/>
    <n v="9.9353884249607678E-3"/>
    <n v="0.74741255597723821"/>
    <n v="0.94160359434525442"/>
    <n v="1.3432654004296583"/>
    <n v="5.1767689016324198E-2"/>
    <n v="6.5090402565764482E-2"/>
    <n v="1.3345863511079118E-2"/>
    <n v="0.14832510585784231"/>
    <n v="0.13020395509316779"/>
    <n v="7.9062569923269724E-2"/>
    <n v="7.8436266076843605E-2"/>
    <n v="0.11685809158208868"/>
    <n v="6.5090402565764482E-2"/>
    <n v="0"/>
    <n v="0.13838971743288153"/>
    <n v="6.9127181498308959E-2"/>
    <n v="11"/>
    <n v="6.9262535934572572E-2"/>
    <n v="6.9127181498308959E-2"/>
    <n v="9.9353884249607678E-3"/>
    <x v="9"/>
    <n v="45"/>
    <x v="0"/>
    <x v="0"/>
    <x v="0"/>
    <x v="1151"/>
    <x v="1151"/>
  </r>
  <r>
    <x v="1729"/>
    <s v="BLACK SEA BASS"/>
    <x v="0"/>
    <n v="5"/>
    <n v="10"/>
    <s v="20"/>
    <s v="SC"/>
    <s v="Horry"/>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152"/>
    <x v="1152"/>
  </r>
  <r>
    <x v="1730"/>
    <s v="BLACK SEA BASS"/>
    <x v="0"/>
    <n v="6"/>
    <n v="11"/>
    <s v="07"/>
    <s v="SC"/>
    <s v="Horry"/>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0"/>
    <n v="30"/>
    <x v="0"/>
    <x v="0"/>
    <x v="0"/>
    <x v="1153"/>
    <x v="1153"/>
  </r>
  <r>
    <x v="1731"/>
    <s v="BLACK SEA BASS"/>
    <x v="0"/>
    <n v="6"/>
    <n v="11"/>
    <s v="07"/>
    <s v="SC"/>
    <s v="Horry"/>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2"/>
    <n v="15"/>
    <x v="0"/>
    <x v="0"/>
    <x v="0"/>
    <x v="1154"/>
    <x v="1154"/>
  </r>
  <r>
    <x v="1732"/>
    <s v="BLACK SEA BASS"/>
    <x v="0"/>
    <n v="6"/>
    <n v="12"/>
    <s v="06"/>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55"/>
    <x v="1155"/>
  </r>
  <r>
    <x v="1733"/>
    <s v="BLACK SEA BASS"/>
    <x v="0"/>
    <n v="4"/>
    <n v="7"/>
    <s v="08"/>
    <s v="SC"/>
    <s v="Charleston"/>
    <s v="Private"/>
    <s v="Inland"/>
    <s v="Inshore"/>
    <n v="2"/>
    <x v="309"/>
    <n v="2"/>
    <n v="2"/>
    <n v="16.535433070866141"/>
    <n v="8.2677165354330704"/>
    <n v="0.88184904873951031"/>
    <n v="109.78921475244391"/>
    <x v="241"/>
    <n v="0.88184904873951031"/>
    <x v="284"/>
    <n v="0.88184904873951031"/>
    <x v="283"/>
    <n v="0"/>
    <n v="0"/>
    <n v="0"/>
    <n v="0"/>
    <n v="0.74741255597723821"/>
    <n v="0.94160359434525442"/>
    <n v="1.3432654004296583"/>
    <n v="0"/>
    <n v="0"/>
    <n v="0"/>
    <n v="0"/>
    <n v="0"/>
    <n v="0"/>
    <n v="0"/>
    <n v="0.88184904873951031"/>
    <n v="0.88184904873951031"/>
    <n v="2"/>
    <n v="2"/>
    <n v="2"/>
    <n v="0"/>
    <n v="0"/>
    <n v="0"/>
    <n v="0"/>
    <x v="2"/>
    <n v="15"/>
    <x v="0"/>
    <x v="0"/>
    <x v="0"/>
    <x v="1156"/>
    <x v="1156"/>
  </r>
  <r>
    <x v="1734"/>
    <s v="BLACK SEA BASS"/>
    <x v="0"/>
    <n v="4"/>
    <n v="7"/>
    <s v="08"/>
    <s v="SC"/>
    <s v="Charleston"/>
    <s v="Private"/>
    <s v="Federal"/>
    <s v="Offshore"/>
    <n v="1"/>
    <x v="310"/>
    <n v="1.0377426502089677"/>
    <n v="1.0188528676813571"/>
    <n v="12.992125984251969"/>
    <n v="12.992125984251969"/>
    <n v="0.99208017983194907"/>
    <n v="123.51286659649939"/>
    <x v="230"/>
    <n v="1.0239505684452459"/>
    <x v="303"/>
    <n v="1.0098321078044303"/>
    <x v="302"/>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1.0239505684452459"/>
    <n v="1.0098321078044303"/>
    <n v="1"/>
    <n v="1.0377426502089677"/>
    <n v="1.0188528676813571"/>
    <n v="3"/>
    <n v="1.8889782527610699E-2"/>
    <n v="1.8852867681356991E-2"/>
    <n v="2.7096513886256638E-3"/>
    <x v="1"/>
    <n v="10"/>
    <x v="0"/>
    <x v="0"/>
    <x v="0"/>
    <x v="1156"/>
    <x v="1156"/>
  </r>
  <r>
    <x v="1735"/>
    <s v="BLACK SEA BASS"/>
    <x v="1"/>
    <n v="3"/>
    <n v="6"/>
    <s v="14"/>
    <s v="SC"/>
    <s v="Charleston"/>
    <s v="Private"/>
    <s v="Federal"/>
    <s v="Offshore"/>
    <n v="15.005350151"/>
    <x v="311"/>
    <n v="15.634394321149463"/>
    <n v="15.319564612355951"/>
    <n v="173.56582182677167"/>
    <n v="11.566929133953249"/>
    <n v="15.217321820250195"/>
    <n v="1382.3474298701681"/>
    <x v="257"/>
    <n v="15.748494963805143"/>
    <x v="304"/>
    <n v="15.513187286458216"/>
    <x v="303"/>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15.748494963805143"/>
    <n v="15.513187286458216"/>
    <n v="15"/>
    <n v="15.629044170149463"/>
    <n v="15.314214461355951"/>
    <n v="50"/>
    <n v="0.31482970879351169"/>
    <n v="0.31421446135594983"/>
    <n v="4.5160856477094398E-2"/>
    <x v="9"/>
    <n v="45"/>
    <x v="0"/>
    <x v="0"/>
    <x v="0"/>
    <x v="1157"/>
    <x v="1157"/>
  </r>
  <r>
    <x v="1736"/>
    <s v="BLACK SEA BASS"/>
    <x v="1"/>
    <n v="3"/>
    <n v="6"/>
    <s v="21"/>
    <s v="SC"/>
    <s v="Charleston"/>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158"/>
    <x v="1158"/>
  </r>
  <r>
    <x v="1737"/>
    <s v="BLACK SEA BASS"/>
    <x v="1"/>
    <n v="4"/>
    <n v="7"/>
    <s v="25"/>
    <s v="SC"/>
    <s v="Colleton"/>
    <s v="Charter"/>
    <s v="Federal"/>
    <s v="Offshore"/>
    <n v="0"/>
    <x v="0"/>
    <n v="0.4654926859106015"/>
    <n v="0.23251870140340286"/>
    <n v="0"/>
    <n v="0"/>
    <n v="0"/>
    <n v="0"/>
    <x v="0"/>
    <n v="0.3930681262306619"/>
    <x v="1"/>
    <n v="0.21894044499393508"/>
    <x v="0"/>
    <n v="37"/>
    <n v="0.23297398450719864"/>
    <n v="0.23251870140340286"/>
    <n v="3.3419033793049856E-2"/>
    <n v="0.74741255597723821"/>
    <n v="0.94160359434525442"/>
    <n v="1.3432654004296583"/>
    <n v="0.17412768123672684"/>
    <n v="0.21894044499393508"/>
    <n v="4.4890631809993392E-2"/>
    <n v="0.49891171970365134"/>
    <n v="0.43795875804065532"/>
    <n v="0.2659377351964527"/>
    <n v="0.26383107680392848"/>
    <n v="0.3930681262306619"/>
    <n v="0.21894044499393508"/>
    <n v="0"/>
    <n v="0.4654926859106015"/>
    <n v="0.23251870140340286"/>
    <n v="37"/>
    <n v="0.23297398450719864"/>
    <n v="0.23251870140340286"/>
    <n v="3.3419033793049856E-2"/>
    <x v="3"/>
    <n v="20"/>
    <x v="0"/>
    <x v="0"/>
    <x v="0"/>
    <x v="1159"/>
    <x v="1159"/>
  </r>
  <r>
    <x v="1738"/>
    <s v="BLACK SEA BASS"/>
    <x v="1"/>
    <n v="4"/>
    <n v="7"/>
    <s v="25"/>
    <s v="SC"/>
    <s v="Colleton"/>
    <s v="Charter"/>
    <s v="Federal"/>
    <s v="Offshore"/>
    <n v="2"/>
    <x v="312"/>
    <n v="2.1258088340298924"/>
    <n v="2.0628428922711901"/>
    <n v="29.448818897637793"/>
    <n v="14.724409448818896"/>
    <n v="2.75577827731097"/>
    <n v="1092.022073998952"/>
    <x v="258"/>
    <n v="2.8620129060219597"/>
    <x v="305"/>
    <n v="2.8149513705525742"/>
    <x v="304"/>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2.8620129060219597"/>
    <n v="2.8149513705525742"/>
    <n v="2"/>
    <n v="2.1258088340298924"/>
    <n v="2.0628428922711901"/>
    <n v="10"/>
    <n v="6.2965941758702335E-2"/>
    <n v="6.2842892271189971E-2"/>
    <n v="9.0321712954188789E-3"/>
    <x v="3"/>
    <n v="20"/>
    <x v="0"/>
    <x v="0"/>
    <x v="0"/>
    <x v="1159"/>
    <x v="1159"/>
  </r>
  <r>
    <x v="1739"/>
    <s v="BLACK SEA BASS"/>
    <x v="1"/>
    <n v="5"/>
    <n v="9"/>
    <s v="22"/>
    <s v="SC"/>
    <s v="Charlesto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60"/>
    <x v="1160"/>
  </r>
  <r>
    <x v="1740"/>
    <s v="BLACK SEA BASS"/>
    <x v="1"/>
    <n v="4"/>
    <n v="8"/>
    <s v="31"/>
    <s v="NC"/>
    <s v="Hyde"/>
    <s v="Charter"/>
    <s v="Federal"/>
    <s v="Offshore"/>
    <n v="0"/>
    <x v="0"/>
    <n v="0.62904417014946157"/>
    <n v="0.31421446135594983"/>
    <n v="0"/>
    <n v="0"/>
    <n v="0"/>
    <n v="0"/>
    <x v="0"/>
    <n v="0.53117314355494849"/>
    <x v="4"/>
    <n v="0.2958654662080204"/>
    <x v="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0.53117314355494849"/>
    <n v="0.2958654662080204"/>
    <n v="0"/>
    <n v="0.62904417014946157"/>
    <n v="0.31421446135594983"/>
    <n v="50"/>
    <n v="0.31482970879351169"/>
    <n v="0.31421446135594983"/>
    <n v="4.5160856477094398E-2"/>
    <x v="14"/>
    <n v="180"/>
    <x v="0"/>
    <x v="0"/>
    <x v="0"/>
    <x v="1161"/>
    <x v="1161"/>
  </r>
  <r>
    <x v="1741"/>
    <s v="BLACK SEA BASS"/>
    <x v="1"/>
    <n v="2"/>
    <n v="4"/>
    <s v="11"/>
    <s v="GA"/>
    <s v="Chatham"/>
    <s v="Charter"/>
    <s v="Federal"/>
    <s v="Offshore"/>
    <n v="0"/>
    <x v="0"/>
    <n v="1.7613236764184923"/>
    <n v="0.87980049179665953"/>
    <n v="0"/>
    <n v="0"/>
    <n v="0"/>
    <n v="0"/>
    <x v="0"/>
    <n v="1.487284801953856"/>
    <x v="0"/>
    <n v="0.82842330538245712"/>
    <x v="0"/>
    <n v="140"/>
    <n v="0.88152318462183266"/>
    <n v="0.87980049179665953"/>
    <n v="0.12645039813586431"/>
    <n v="0.74741255597723821"/>
    <n v="0.94160359434525442"/>
    <n v="1.3432654004296583"/>
    <n v="0.65886149657139881"/>
    <n v="0.82842330538245712"/>
    <n v="0.16985644468646149"/>
    <n v="1.8877740745543565"/>
    <n v="1.6571412466403175"/>
    <n v="1.0062508899325238"/>
    <n v="0.99827975006891867"/>
    <n v="1.487284801953856"/>
    <n v="0.82842330538245712"/>
    <n v="0"/>
    <n v="1.7613236764184923"/>
    <n v="0.87980049179665953"/>
    <n v="140"/>
    <n v="0.88152318462183266"/>
    <n v="0.87980049179665953"/>
    <n v="0.12645039813586431"/>
    <x v="13"/>
    <n v="125"/>
    <x v="0"/>
    <x v="0"/>
    <x v="0"/>
    <x v="1162"/>
    <x v="1162"/>
  </r>
  <r>
    <x v="1742"/>
    <s v="BLACK SEA BASS"/>
    <x v="1"/>
    <n v="3"/>
    <n v="5"/>
    <s v="30"/>
    <s v="GA"/>
    <s v="Chatham"/>
    <s v="Charter"/>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6"/>
    <n v="90"/>
    <x v="0"/>
    <x v="0"/>
    <x v="0"/>
    <x v="1163"/>
    <x v="1163"/>
  </r>
  <r>
    <x v="1743"/>
    <s v="BLACK SEA BASS"/>
    <x v="1"/>
    <n v="4"/>
    <n v="7"/>
    <s v="11"/>
    <s v="GA"/>
    <s v="Liberty"/>
    <s v="Private"/>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9"/>
    <n v="45"/>
    <x v="0"/>
    <x v="0"/>
    <x v="0"/>
    <x v="1164"/>
    <x v="1164"/>
  </r>
  <r>
    <x v="1744"/>
    <s v="BLACK SEA BASS"/>
    <x v="1"/>
    <n v="2"/>
    <n v="3"/>
    <s v="23"/>
    <s v="GA"/>
    <s v="Glynn"/>
    <s v="Private"/>
    <s v="Federal"/>
    <s v="Offshore"/>
    <n v="13"/>
    <x v="313"/>
    <n v="13.50323533611957"/>
    <n v="13.25137156908476"/>
    <n v="180.55118110236219"/>
    <n v="13.8885523924894"/>
    <n v="22.70761300504239"/>
    <n v="17798.942027316287"/>
    <x v="259"/>
    <n v="23.132551519886349"/>
    <x v="306"/>
    <n v="22.944305378008806"/>
    <x v="305"/>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23.132551519886349"/>
    <n v="22.944305378008806"/>
    <n v="13"/>
    <n v="13.50323533611957"/>
    <n v="13.25137156908476"/>
    <n v="40"/>
    <n v="0.25186376703480934"/>
    <n v="0.25137156908475988"/>
    <n v="3.6128685181675516E-2"/>
    <x v="8"/>
    <n v="80"/>
    <x v="0"/>
    <x v="0"/>
    <x v="0"/>
    <x v="1165"/>
    <x v="1165"/>
  </r>
  <r>
    <x v="1745"/>
    <s v="BLACK SEA BASS"/>
    <x v="1"/>
    <n v="2"/>
    <n v="4"/>
    <s v="12"/>
    <s v="GA"/>
    <s v="Liberty"/>
    <s v="Private"/>
    <s v="Federal"/>
    <s v="Offshore"/>
    <n v="3"/>
    <x v="314"/>
    <n v="4.0064706722391383"/>
    <n v="3.50274313816952"/>
    <n v="35.826771653543311"/>
    <n v="11.94225721784777"/>
    <n v="2.8660094084034085"/>
    <n v="398.08501629557833"/>
    <x v="260"/>
    <n v="3.7158864380913261"/>
    <x v="307"/>
    <n v="3.3393941543362411"/>
    <x v="306"/>
    <n v="80"/>
    <n v="0.50372753406961868"/>
    <n v="0.50274313816951977"/>
    <n v="7.2257370363351031E-2"/>
    <n v="0.74741255597723821"/>
    <n v="0.94160359434525442"/>
    <n v="1.3432654004296583"/>
    <n v="0.37649228375508503"/>
    <n v="0.4733847459328327"/>
    <n v="9.706082553512084E-2"/>
    <n v="1.0787280426024894"/>
    <n v="0.94693785522303853"/>
    <n v="0.57500050853287077"/>
    <n v="0.57044557146795349"/>
    <n v="3.7158864380913261"/>
    <n v="3.3393941543362411"/>
    <n v="3"/>
    <n v="4.0064706722391383"/>
    <n v="3.50274313816952"/>
    <n v="80"/>
    <n v="0.50372753406961868"/>
    <n v="0.50274313816951977"/>
    <n v="7.2257370363351031E-2"/>
    <x v="3"/>
    <n v="20"/>
    <x v="0"/>
    <x v="0"/>
    <x v="0"/>
    <x v="1166"/>
    <x v="1166"/>
  </r>
  <r>
    <x v="1746"/>
    <s v="BLACK SEA BASS"/>
    <x v="1"/>
    <n v="2"/>
    <n v="4"/>
    <s v="12"/>
    <s v="GA"/>
    <s v="Liberty"/>
    <s v="Private"/>
    <s v="Federal"/>
    <s v="Offshore"/>
    <n v="23"/>
    <x v="315"/>
    <n v="25.516176680597844"/>
    <n v="24.256857845423799"/>
    <n v="310.51181102362204"/>
    <n v="13.500513522766175"/>
    <n v="37.412445892773725"/>
    <n v="5196.5405588738195"/>
    <x v="261"/>
    <n v="39.537138466993518"/>
    <x v="308"/>
    <n v="38.595907757605808"/>
    <x v="307"/>
    <n v="200"/>
    <n v="1.2593188351740467"/>
    <n v="1.2568578454237993"/>
    <n v="0.18064342590837759"/>
    <n v="0.74741255597723821"/>
    <n v="0.94160359434525442"/>
    <n v="1.3432654004296583"/>
    <n v="0.94123070938771258"/>
    <n v="1.1834618648320816"/>
    <n v="0.24265206383780213"/>
    <n v="2.6968201065062241"/>
    <n v="2.3673446380575962"/>
    <n v="1.4375012713321769"/>
    <n v="1.4261139286698836"/>
    <n v="39.537138466993518"/>
    <n v="38.595907757605808"/>
    <n v="23"/>
    <n v="25.516176680597844"/>
    <n v="24.256857845423799"/>
    <n v="200"/>
    <n v="1.2593188351740467"/>
    <n v="1.2568578454237993"/>
    <n v="0.18064342590837759"/>
    <x v="0"/>
    <n v="30"/>
    <x v="0"/>
    <x v="0"/>
    <x v="0"/>
    <x v="1166"/>
    <x v="1166"/>
  </r>
  <r>
    <x v="1747"/>
    <s v="BLACK SEA BASS"/>
    <x v="1"/>
    <n v="2"/>
    <n v="4"/>
    <s v="12"/>
    <s v="GA"/>
    <s v="Liberty"/>
    <s v="Private"/>
    <s v="Federal"/>
    <s v="Off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9"/>
    <n v="45"/>
    <x v="0"/>
    <x v="0"/>
    <x v="0"/>
    <x v="1166"/>
    <x v="1166"/>
  </r>
  <r>
    <x v="1748"/>
    <s v="BLACK SEA BASS"/>
    <x v="1"/>
    <n v="3"/>
    <n v="5"/>
    <s v="29"/>
    <s v="GA"/>
    <s v="Camden"/>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9"/>
    <n v="45"/>
    <x v="0"/>
    <x v="0"/>
    <x v="0"/>
    <x v="1167"/>
    <x v="1167"/>
  </r>
  <r>
    <x v="1749"/>
    <s v="BLACK SEA BASS"/>
    <x v="1"/>
    <n v="3"/>
    <n v="5"/>
    <s v="29"/>
    <s v="GA"/>
    <s v="Camden"/>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1167"/>
    <x v="1167"/>
  </r>
  <r>
    <x v="1750"/>
    <s v="BLACK SEA BASS"/>
    <x v="1"/>
    <n v="3"/>
    <n v="6"/>
    <s v="29"/>
    <s v="GA"/>
    <s v="Liberty"/>
    <s v="Private"/>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1168"/>
    <x v="1168"/>
  </r>
  <r>
    <x v="1751"/>
    <s v="BLACK SEA BASS"/>
    <x v="1"/>
    <n v="3"/>
    <n v="6"/>
    <s v="29"/>
    <s v="GA"/>
    <s v="Liberty"/>
    <s v="Private"/>
    <s v="Federal"/>
    <s v="Off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9"/>
    <n v="45"/>
    <x v="0"/>
    <x v="0"/>
    <x v="0"/>
    <x v="1168"/>
    <x v="1168"/>
  </r>
  <r>
    <x v="1752"/>
    <s v="BLACK SEA BASS"/>
    <x v="1"/>
    <n v="4"/>
    <n v="7"/>
    <s v="28"/>
    <s v="GA"/>
    <s v="Glynn"/>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169"/>
    <x v="1169"/>
  </r>
  <r>
    <x v="1753"/>
    <s v="BLACK SEA BASS"/>
    <x v="1"/>
    <n v="4"/>
    <n v="8"/>
    <s v="02"/>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70"/>
    <x v="1170"/>
  </r>
  <r>
    <x v="1754"/>
    <s v="BLACK SEA BASS"/>
    <x v="1"/>
    <n v="4"/>
    <n v="8"/>
    <s v="02"/>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70"/>
    <x v="1170"/>
  </r>
  <r>
    <x v="1755"/>
    <s v="BLACK SEA BASS"/>
    <x v="1"/>
    <n v="4"/>
    <n v="8"/>
    <s v="02"/>
    <s v="GA"/>
    <s v="Glynn"/>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70"/>
    <x v="1170"/>
  </r>
  <r>
    <x v="1756"/>
    <s v="BLACK SEA BASS"/>
    <x v="1"/>
    <n v="4"/>
    <n v="8"/>
    <s v="02"/>
    <s v="GA"/>
    <s v="Glynn"/>
    <s v="Shor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1170"/>
    <x v="1170"/>
  </r>
  <r>
    <x v="1757"/>
    <s v="BLACK SEA BASS"/>
    <x v="1"/>
    <n v="4"/>
    <n v="8"/>
    <s v="02"/>
    <s v="GA"/>
    <s v="Glynn"/>
    <s v="Shor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170"/>
    <x v="1170"/>
  </r>
  <r>
    <x v="1758"/>
    <s v="BLACK SEA BASS"/>
    <x v="1"/>
    <n v="4"/>
    <n v="8"/>
    <s v="09"/>
    <s v="GA"/>
    <s v="Glynn"/>
    <s v="Private"/>
    <s v="Federal"/>
    <s v="Offshore"/>
    <n v="0"/>
    <x v="0"/>
    <n v="0.50323533611956917"/>
    <n v="0.25137156908475988"/>
    <n v="0"/>
    <n v="0"/>
    <n v="0"/>
    <n v="0"/>
    <x v="0"/>
    <n v="0.42493851484395884"/>
    <x v="0"/>
    <n v="0.23669237296641635"/>
    <x v="0"/>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0.42493851484395884"/>
    <n v="0.23669237296641635"/>
    <n v="0"/>
    <n v="0.50323533611956917"/>
    <n v="0.25137156908475988"/>
    <n v="40"/>
    <n v="0.25186376703480934"/>
    <n v="0.25137156908475988"/>
    <n v="3.6128685181675516E-2"/>
    <x v="3"/>
    <n v="20"/>
    <x v="0"/>
    <x v="0"/>
    <x v="0"/>
    <x v="1171"/>
    <x v="1171"/>
  </r>
  <r>
    <x v="1759"/>
    <s v="BLACK SEA BASS"/>
    <x v="1"/>
    <n v="4"/>
    <n v="8"/>
    <s v="23"/>
    <s v="GA"/>
    <s v="Camde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72"/>
    <x v="1172"/>
  </r>
  <r>
    <x v="1760"/>
    <s v="BLACK SEA BASS"/>
    <x v="1"/>
    <n v="4"/>
    <n v="8"/>
    <s v="23"/>
    <s v="GA"/>
    <s v="Camden"/>
    <s v="Private"/>
    <s v="Federal"/>
    <s v="Offshore"/>
    <n v="1"/>
    <x v="316"/>
    <n v="1.1509706008358707"/>
    <n v="1.0754114707254279"/>
    <n v="19.291338582677167"/>
    <n v="19.291338582677167"/>
    <n v="3.5273961949580412"/>
    <n v="919.81215109063669"/>
    <x v="262"/>
    <n v="3.654877749411229"/>
    <x v="309"/>
    <n v="3.5984039068479663"/>
    <x v="308"/>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3.654877749411229"/>
    <n v="3.5984039068479663"/>
    <n v="1"/>
    <n v="1.1509706008358707"/>
    <n v="1.0754114707254279"/>
    <n v="12"/>
    <n v="7.5559130110442796E-2"/>
    <n v="7.5411470725427962E-2"/>
    <n v="1.0838605554502655E-2"/>
    <x v="9"/>
    <n v="45"/>
    <x v="0"/>
    <x v="0"/>
    <x v="0"/>
    <x v="1172"/>
    <x v="1172"/>
  </r>
  <r>
    <x v="1761"/>
    <s v="BLACK SEA BASS"/>
    <x v="1"/>
    <n v="4"/>
    <n v="8"/>
    <s v="23"/>
    <s v="GA"/>
    <s v="Camden"/>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1172"/>
    <x v="1172"/>
  </r>
  <r>
    <x v="1762"/>
    <s v="BLACK SEA BASS"/>
    <x v="1"/>
    <n v="4"/>
    <n v="8"/>
    <s v="23"/>
    <s v="GA"/>
    <s v="Camden"/>
    <s v="Private"/>
    <s v="Federal"/>
    <s v="Off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3"/>
    <n v="20"/>
    <x v="0"/>
    <x v="0"/>
    <x v="0"/>
    <x v="1172"/>
    <x v="1172"/>
  </r>
  <r>
    <x v="1763"/>
    <s v="BLACK SEA BASS"/>
    <x v="1"/>
    <n v="4"/>
    <n v="8"/>
    <s v="23"/>
    <s v="GA"/>
    <s v="Camden"/>
    <s v="Private"/>
    <s v="Inland"/>
    <s v="Inshore"/>
    <n v="2"/>
    <x v="317"/>
    <n v="2.2516176680597844"/>
    <n v="2.1256857845423798"/>
    <n v="23.661417322834644"/>
    <n v="11.830708661417322"/>
    <n v="2.4250848840336539"/>
    <n v="632.37085387481284"/>
    <x v="7"/>
    <n v="2.6375541414556336"/>
    <x v="310"/>
    <n v="2.5434310705168621"/>
    <x v="309"/>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2.6375541414556336"/>
    <n v="2.5434310705168621"/>
    <n v="2"/>
    <n v="2.2516176680597844"/>
    <n v="2.1256857845423798"/>
    <n v="20"/>
    <n v="0.12593188351740467"/>
    <n v="0.12568578454237994"/>
    <n v="1.8064342590837758E-2"/>
    <x v="8"/>
    <n v="80"/>
    <x v="0"/>
    <x v="0"/>
    <x v="0"/>
    <x v="1172"/>
    <x v="1172"/>
  </r>
  <r>
    <x v="1764"/>
    <s v="BLACK SEA BASS"/>
    <x v="1"/>
    <n v="5"/>
    <n v="9"/>
    <s v="14"/>
    <s v="GA"/>
    <s v="Camde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173"/>
    <x v="1173"/>
  </r>
  <r>
    <x v="1765"/>
    <s v="BLACK SEA BASS"/>
    <x v="1"/>
    <n v="5"/>
    <n v="10"/>
    <s v="01"/>
    <s v="GA"/>
    <s v="Glyn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74"/>
    <x v="1174"/>
  </r>
  <r>
    <x v="1766"/>
    <s v="BLACK SEA BASS"/>
    <x v="1"/>
    <n v="5"/>
    <n v="10"/>
    <s v="29"/>
    <s v="GA"/>
    <s v="Glynn"/>
    <s v="Shor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75"/>
    <x v="1175"/>
  </r>
  <r>
    <x v="1767"/>
    <s v="BLACK SEA BASS"/>
    <x v="1"/>
    <n v="2"/>
    <n v="4"/>
    <s v="11"/>
    <s v="SC"/>
    <s v="Horry"/>
    <s v="Private"/>
    <s v="Federal"/>
    <s v="Offshore"/>
    <n v="5"/>
    <x v="318"/>
    <n v="5.6290441701494611"/>
    <n v="5.3142144613559497"/>
    <n v="70"/>
    <n v="14"/>
    <n v="5.7320188168068169"/>
    <n v="3066.695716834919"/>
    <x v="133"/>
    <n v="6.3238549763212166"/>
    <x v="311"/>
    <n v="6.0885472989742881"/>
    <x v="31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6.2631919603617661"/>
    <n v="6.0278842830148376"/>
    <n v="5"/>
    <n v="5.6290441701494611"/>
    <n v="5.3142144613559497"/>
    <n v="50"/>
    <n v="0.31482970879351169"/>
    <n v="0.31421446135594983"/>
    <n v="4.5160856477094398E-2"/>
    <x v="7"/>
    <n v="5"/>
    <x v="1"/>
    <x v="1"/>
    <x v="1"/>
    <x v="1176"/>
    <x v="1176"/>
  </r>
  <r>
    <x v="1768"/>
    <s v="BLACK SEA BASS"/>
    <x v="1"/>
    <n v="2"/>
    <n v="4"/>
    <s v="11"/>
    <s v="SC"/>
    <s v="Horry"/>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176"/>
    <x v="1176"/>
  </r>
  <r>
    <x v="1769"/>
    <s v="BLACK SEA BASS"/>
    <x v="1"/>
    <n v="3"/>
    <n v="5"/>
    <s v="02"/>
    <s v="SC"/>
    <s v="Horry"/>
    <s v="Charter"/>
    <s v="Federal"/>
    <s v="Off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1"/>
    <n v="10"/>
    <x v="0"/>
    <x v="0"/>
    <x v="0"/>
    <x v="1177"/>
    <x v="1177"/>
  </r>
  <r>
    <x v="1770"/>
    <s v="BLACK SEA BASS"/>
    <x v="1"/>
    <n v="3"/>
    <n v="5"/>
    <s v="03"/>
    <s v="SC"/>
    <s v="Georgetown"/>
    <s v="Private"/>
    <s v="Federal"/>
    <s v="Offshore"/>
    <n v="0"/>
    <x v="0"/>
    <n v="0.81775742119429995"/>
    <n v="0.40847879976273477"/>
    <n v="0"/>
    <n v="0"/>
    <n v="0"/>
    <n v="0"/>
    <x v="0"/>
    <n v="0.69052508662143308"/>
    <x v="1"/>
    <n v="0.38462510607042649"/>
    <x v="1"/>
    <n v="65"/>
    <n v="0.40927862143156518"/>
    <n v="0.40847879976273477"/>
    <n v="5.8709113420222718E-2"/>
    <n v="0.74741255597723821"/>
    <n v="0.94160359434525442"/>
    <n v="1.3432654004296583"/>
    <n v="0.30589998055100659"/>
    <n v="0.38462510607042649"/>
    <n v="7.8861920747285694E-2"/>
    <n v="0.87646653461452262"/>
    <n v="0.76938700736871879"/>
    <n v="0.46718791318295749"/>
    <n v="0.4634870268177122"/>
    <n v="0.69052508662143308"/>
    <n v="0.38462510607042649"/>
    <n v="0"/>
    <n v="0.81775742119429995"/>
    <n v="0.40847879976273477"/>
    <n v="65"/>
    <n v="0.40927862143156518"/>
    <n v="0.40847879976273477"/>
    <n v="5.8709113420222718E-2"/>
    <x v="3"/>
    <n v="20"/>
    <x v="0"/>
    <x v="0"/>
    <x v="0"/>
    <x v="1178"/>
    <x v="1178"/>
  </r>
  <r>
    <x v="1771"/>
    <s v="BLACK SEA BASS"/>
    <x v="1"/>
    <n v="3"/>
    <n v="5"/>
    <s v="03"/>
    <s v="SC"/>
    <s v="Georgetown"/>
    <s v="Private"/>
    <s v="Federal"/>
    <s v="Offshore"/>
    <n v="5.0012900695000004"/>
    <x v="319"/>
    <n v="5.1270989035298928"/>
    <n v="5.0641329617711905"/>
    <n v="75.373773173228344"/>
    <n v="15.070866141696071"/>
    <n v="8.9310253527853654"/>
    <n v="1121.5328350576447"/>
    <x v="263"/>
    <n v="9.037259981496355"/>
    <x v="312"/>
    <n v="8.9901984460269695"/>
    <x v="311"/>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9.037259981496355"/>
    <n v="8.9901984460269695"/>
    <n v="5"/>
    <n v="5.1258088340298924"/>
    <n v="5.0628428922711901"/>
    <n v="10"/>
    <n v="6.2965941758702335E-2"/>
    <n v="6.2842892271189971E-2"/>
    <n v="9.0321712954188789E-3"/>
    <x v="0"/>
    <n v="30"/>
    <x v="0"/>
    <x v="0"/>
    <x v="0"/>
    <x v="1178"/>
    <x v="1178"/>
  </r>
  <r>
    <x v="1772"/>
    <s v="BLACK SEA BASS"/>
    <x v="1"/>
    <n v="3"/>
    <n v="5"/>
    <s v="03"/>
    <s v="SC"/>
    <s v="Georgetown"/>
    <s v="Private"/>
    <s v="Federal"/>
    <s v="Off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0"/>
    <n v="30"/>
    <x v="0"/>
    <x v="0"/>
    <x v="0"/>
    <x v="1179"/>
    <x v="1179"/>
  </r>
  <r>
    <x v="1773"/>
    <s v="BLACK SEA BASS"/>
    <x v="1"/>
    <n v="3"/>
    <n v="5"/>
    <s v="22"/>
    <s v="SC"/>
    <s v="Horry"/>
    <s v="Charter"/>
    <s v="Federal"/>
    <s v="Offshore"/>
    <n v="12.666666666999999"/>
    <x v="320"/>
    <n v="13.195063769925547"/>
    <n v="12.930606814538997"/>
    <n v="177.97900262598429"/>
    <n v="14.050973891155314"/>
    <n v="16.314207401680942"/>
    <n v="6497.39792412734"/>
    <x v="264"/>
    <n v="16.760392842267102"/>
    <x v="313"/>
    <n v="16.562734393295681"/>
    <x v="312"/>
    <n v="42"/>
    <n v="0.26445695538654979"/>
    <n v="0.26394014753899786"/>
    <n v="3.7935119440759293E-2"/>
    <n v="0.74741255597723821"/>
    <n v="0.94160359434525442"/>
    <n v="1.3432654004296583"/>
    <n v="0.19765844897141963"/>
    <n v="0.24852699161473715"/>
    <n v="5.0956933405938445E-2"/>
    <n v="0.56633222236630698"/>
    <n v="0.49714237399209521"/>
    <n v="0.30187526697975714"/>
    <n v="0.29948392502067561"/>
    <n v="16.760392842267102"/>
    <n v="16.562734393295681"/>
    <n v="19"/>
    <n v="19.528397102925549"/>
    <n v="19.263940147539"/>
    <n v="42"/>
    <n v="0.26445695538654979"/>
    <n v="0.26394014753899786"/>
    <n v="3.7935119440759293E-2"/>
    <x v="12"/>
    <n v="120"/>
    <x v="0"/>
    <x v="0"/>
    <x v="0"/>
    <x v="1180"/>
    <x v="1180"/>
  </r>
  <r>
    <x v="1774"/>
    <s v="BLACK SEA BASS"/>
    <x v="1"/>
    <n v="3"/>
    <n v="5"/>
    <s v="24"/>
    <s v="SC"/>
    <s v="Horry"/>
    <s v="Shor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7"/>
    <n v="5"/>
    <x v="0"/>
    <x v="0"/>
    <x v="0"/>
    <x v="1181"/>
    <x v="1181"/>
  </r>
  <r>
    <x v="1775"/>
    <s v="BLACK SEA BASS"/>
    <x v="1"/>
    <n v="3"/>
    <n v="5"/>
    <s v="25"/>
    <s v="SC"/>
    <s v="Georgetown"/>
    <s v="Private"/>
    <s v="Federal"/>
    <s v="Off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7"/>
    <n v="5"/>
    <x v="0"/>
    <x v="0"/>
    <x v="0"/>
    <x v="1182"/>
    <x v="1182"/>
  </r>
  <r>
    <x v="1776"/>
    <s v="BLACK SEA BASS"/>
    <x v="1"/>
    <n v="3"/>
    <n v="5"/>
    <s v="25"/>
    <s v="SC"/>
    <s v="Georgetown"/>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7"/>
    <n v="5"/>
    <x v="0"/>
    <x v="0"/>
    <x v="0"/>
    <x v="1182"/>
    <x v="1182"/>
  </r>
  <r>
    <x v="1777"/>
    <s v="BLACK SEA BASS"/>
    <x v="1"/>
    <n v="3"/>
    <n v="5"/>
    <s v="25"/>
    <s v="SC"/>
    <s v="Georgetown"/>
    <s v="Private"/>
    <s v="Inland"/>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0"/>
    <n v="30"/>
    <x v="0"/>
    <x v="0"/>
    <x v="0"/>
    <x v="1183"/>
    <x v="1183"/>
  </r>
  <r>
    <x v="1778"/>
    <s v="BLACK SEA BASS"/>
    <x v="1"/>
    <n v="3"/>
    <n v="5"/>
    <s v="25"/>
    <s v="SC"/>
    <s v="Georgetown"/>
    <s v="Private"/>
    <s v="Federal"/>
    <s v="Offshore"/>
    <n v="0"/>
    <x v="0"/>
    <n v="0.15097060083587077"/>
    <n v="7.5411470725427962E-2"/>
    <n v="0"/>
    <n v="0"/>
    <n v="0"/>
    <n v="0"/>
    <x v="0"/>
    <n v="0.12748155445318765"/>
    <x v="1"/>
    <n v="7.1007711889924899E-2"/>
    <x v="0"/>
    <n v="12"/>
    <n v="7.5559130110442796E-2"/>
    <n v="7.5411470725427962E-2"/>
    <n v="1.0838605554502655E-2"/>
    <n v="0.74741255597723821"/>
    <n v="0.94160359434525442"/>
    <n v="1.3432654004296583"/>
    <n v="5.6473842563262752E-2"/>
    <n v="7.1007711889924899E-2"/>
    <n v="1.4559123830268127E-2"/>
    <n v="0.16180920639037344"/>
    <n v="0.14204067828345579"/>
    <n v="8.6250076279930615E-2"/>
    <n v="8.5566835720193024E-2"/>
    <n v="0.12748155445318765"/>
    <n v="7.1007711889924899E-2"/>
    <n v="0"/>
    <n v="0.15097060083587077"/>
    <n v="7.5411470725427962E-2"/>
    <n v="12"/>
    <n v="7.5559130110442796E-2"/>
    <n v="7.5411470725427962E-2"/>
    <n v="1.0838605554502655E-2"/>
    <x v="3"/>
    <n v="20"/>
    <x v="0"/>
    <x v="0"/>
    <x v="0"/>
    <x v="1182"/>
    <x v="1182"/>
  </r>
  <r>
    <x v="1779"/>
    <s v="BLACK SEA BASS"/>
    <x v="1"/>
    <n v="3"/>
    <n v="5"/>
    <s v="25"/>
    <s v="SC"/>
    <s v="Georgetown"/>
    <s v="Private"/>
    <s v="State"/>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3"/>
    <n v="20"/>
    <x v="0"/>
    <x v="0"/>
    <x v="0"/>
    <x v="1182"/>
    <x v="1182"/>
  </r>
  <r>
    <x v="1780"/>
    <s v="BLACK SEA BASS"/>
    <x v="1"/>
    <n v="3"/>
    <n v="5"/>
    <s v="25"/>
    <s v="SC"/>
    <s v="Georgetown"/>
    <s v="Private"/>
    <s v="State"/>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1182"/>
    <x v="1182"/>
  </r>
  <r>
    <x v="1781"/>
    <s v="BLACK SEA BASS"/>
    <x v="1"/>
    <n v="3"/>
    <n v="5"/>
    <s v="25"/>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182"/>
    <x v="1182"/>
  </r>
  <r>
    <x v="1782"/>
    <s v="BLACK SEA BASS"/>
    <x v="1"/>
    <n v="3"/>
    <n v="5"/>
    <s v="25"/>
    <s v="SC"/>
    <s v="Georgetown"/>
    <s v="Private"/>
    <s v="State"/>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3"/>
    <n v="20"/>
    <x v="0"/>
    <x v="0"/>
    <x v="0"/>
    <x v="1182"/>
    <x v="1182"/>
  </r>
  <r>
    <x v="1783"/>
    <s v="BLACK SEA BASS"/>
    <x v="1"/>
    <n v="3"/>
    <n v="5"/>
    <s v="25"/>
    <s v="SC"/>
    <s v="Georgetown"/>
    <s v="Private"/>
    <s v="State"/>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9"/>
    <n v="45"/>
    <x v="0"/>
    <x v="0"/>
    <x v="0"/>
    <x v="1182"/>
    <x v="1182"/>
  </r>
  <r>
    <x v="1784"/>
    <s v="BLACK SEA BASS"/>
    <x v="1"/>
    <n v="3"/>
    <n v="5"/>
    <s v="25"/>
    <s v="SC"/>
    <s v="Georgetown"/>
    <s v="Private"/>
    <s v="State"/>
    <s v="Inshore"/>
    <n v="0"/>
    <x v="0"/>
    <n v="0.40258826889565535"/>
    <n v="0.20109725526780789"/>
    <n v="0"/>
    <n v="0"/>
    <n v="0"/>
    <n v="0"/>
    <x v="0"/>
    <n v="0.33995081187516707"/>
    <x v="0"/>
    <n v="0.18935389837313304"/>
    <x v="1"/>
    <n v="32"/>
    <n v="0.20149101362784747"/>
    <n v="0.20109725526780789"/>
    <n v="2.8902948145340415E-2"/>
    <n v="0.74741255597723821"/>
    <n v="0.94160359434525442"/>
    <n v="1.3432654004296583"/>
    <n v="0.15059691350203402"/>
    <n v="0.18935389837313304"/>
    <n v="3.8824330214048339E-2"/>
    <n v="0.43149121704099574"/>
    <n v="0.37877514208921542"/>
    <n v="0.23000020341314831"/>
    <n v="0.2281782285871814"/>
    <n v="0.33995081187516707"/>
    <n v="0.18935389837313304"/>
    <n v="0"/>
    <n v="0.40258826889565535"/>
    <n v="0.20109725526780789"/>
    <n v="32"/>
    <n v="0.20149101362784747"/>
    <n v="0.20109725526780789"/>
    <n v="2.8902948145340415E-2"/>
    <x v="3"/>
    <n v="20"/>
    <x v="0"/>
    <x v="0"/>
    <x v="0"/>
    <x v="1182"/>
    <x v="1182"/>
  </r>
  <r>
    <x v="1785"/>
    <s v="BLACK SEA BASS"/>
    <x v="1"/>
    <n v="3"/>
    <n v="6"/>
    <s v="06"/>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84"/>
    <x v="1184"/>
  </r>
  <r>
    <x v="1786"/>
    <s v="BLACK SEA BASS"/>
    <x v="1"/>
    <n v="3"/>
    <n v="6"/>
    <s v="09"/>
    <s v="SC"/>
    <s v="Horry"/>
    <s v="Charter"/>
    <s v="Federal"/>
    <s v="Offshore"/>
    <n v="2"/>
    <x v="321"/>
    <n v="3.5097060083587075"/>
    <n v="2.7541147072542795"/>
    <n v="26.141732283464567"/>
    <n v="13.070866141732283"/>
    <n v="1.9841603596638981"/>
    <n v="1614.8146593449089"/>
    <x v="230"/>
    <n v="3.2589759041957747"/>
    <x v="314"/>
    <n v="2.6942374785631471"/>
    <x v="313"/>
    <n v="120"/>
    <n v="0.75559130110442796"/>
    <n v="0.75411470725427954"/>
    <n v="0.10838605554502656"/>
    <n v="0.74741255597723821"/>
    <n v="0.94160359434525442"/>
    <n v="1.3432654004296583"/>
    <n v="0.56473842563262755"/>
    <n v="0.71007711889924896"/>
    <n v="0.14559123830268128"/>
    <n v="1.6180920639037342"/>
    <n v="1.4204067828345579"/>
    <n v="0.8625007627993061"/>
    <n v="0.85566835720193024"/>
    <n v="3.2589759041957747"/>
    <n v="2.6942374785631471"/>
    <n v="2"/>
    <n v="3.5097060083587075"/>
    <n v="2.7541147072542795"/>
    <n v="120"/>
    <n v="0.75559130110442796"/>
    <n v="0.75411470725427954"/>
    <n v="0.10838605554502656"/>
    <x v="8"/>
    <n v="80"/>
    <x v="0"/>
    <x v="0"/>
    <x v="0"/>
    <x v="1185"/>
    <x v="1185"/>
  </r>
  <r>
    <x v="1787"/>
    <s v="BLACK SEA BASS"/>
    <x v="1"/>
    <n v="3"/>
    <n v="6"/>
    <s v="09"/>
    <s v="SC"/>
    <s v="Horry"/>
    <s v="Charter"/>
    <s v="Federal"/>
    <s v="Offshore"/>
    <n v="1"/>
    <x v="322"/>
    <n v="1.3774265020896768"/>
    <n v="1.1885286768135699"/>
    <n v="13.700787401574802"/>
    <n v="13.700787401574802"/>
    <n v="1.2125424420168269"/>
    <n v="427.37951886073409"/>
    <x v="7"/>
    <n v="1.5312463281497959"/>
    <x v="315"/>
    <n v="1.3900617217416391"/>
    <x v="314"/>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1.5312463281497959"/>
    <n v="1.3900617217416391"/>
    <n v="1"/>
    <n v="1.3774265020896768"/>
    <n v="1.1885286768135699"/>
    <n v="30"/>
    <n v="0.18889782527610699"/>
    <n v="0.18852867681356988"/>
    <n v="2.709651388625664E-2"/>
    <x v="9"/>
    <n v="45"/>
    <x v="0"/>
    <x v="0"/>
    <x v="0"/>
    <x v="1186"/>
    <x v="1186"/>
  </r>
  <r>
    <x v="1788"/>
    <s v="BLACK SEA BASS"/>
    <x v="1"/>
    <n v="3"/>
    <n v="6"/>
    <s v="15"/>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187"/>
    <x v="1187"/>
  </r>
  <r>
    <x v="1789"/>
    <s v="BLACK SEA BASS"/>
    <x v="1"/>
    <n v="3"/>
    <n v="6"/>
    <s v="15"/>
    <s v="SC"/>
    <s v="Georgetown"/>
    <s v="Private"/>
    <s v="Federal"/>
    <s v="Off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1187"/>
    <x v="1187"/>
  </r>
  <r>
    <x v="1790"/>
    <s v="BLACK SEA BASS"/>
    <x v="1"/>
    <n v="3"/>
    <n v="6"/>
    <s v="15"/>
    <s v="SC"/>
    <s v="Georgetow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87"/>
    <x v="1187"/>
  </r>
  <r>
    <x v="1791"/>
    <s v="BLACK SEA BASS"/>
    <x v="1"/>
    <n v="3"/>
    <n v="6"/>
    <s v="15"/>
    <s v="SC"/>
    <s v="Georgetown"/>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1187"/>
    <x v="1187"/>
  </r>
  <r>
    <x v="1792"/>
    <s v="BLACK SEA BASS"/>
    <x v="1"/>
    <n v="3"/>
    <n v="6"/>
    <s v="15"/>
    <s v="SC"/>
    <s v="Georgetown"/>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9"/>
    <n v="45"/>
    <x v="0"/>
    <x v="0"/>
    <x v="0"/>
    <x v="1187"/>
    <x v="1187"/>
  </r>
  <r>
    <x v="1793"/>
    <s v="BLACK SEA BASS"/>
    <x v="1"/>
    <n v="3"/>
    <n v="6"/>
    <s v="16"/>
    <s v="SC"/>
    <s v="Georgetown"/>
    <s v="Private"/>
    <s v="State"/>
    <s v="Inshore"/>
    <n v="0"/>
    <x v="0"/>
    <n v="0.62904417014946157"/>
    <n v="0.31421446135594983"/>
    <n v="0"/>
    <n v="0"/>
    <n v="0"/>
    <n v="0"/>
    <x v="0"/>
    <n v="0.53117314355494849"/>
    <x v="4"/>
    <n v="0.2958654662080204"/>
    <x v="0"/>
    <n v="50"/>
    <n v="0.31482970879351169"/>
    <n v="0.31421446135594983"/>
    <n v="4.5160856477094398E-2"/>
    <n v="0.74741255597723821"/>
    <n v="0.94160359434525442"/>
    <n v="1.3432654004296583"/>
    <n v="0.23530767734692815"/>
    <n v="0.2958654662080204"/>
    <n v="6.0663015959450534E-2"/>
    <n v="0.67420502662655601"/>
    <n v="0.59183615951439905"/>
    <n v="0.35937531783304422"/>
    <n v="0.35652848216747091"/>
    <n v="0.53117314355494849"/>
    <n v="0.2958654662080204"/>
    <n v="0"/>
    <n v="0.62904417014946157"/>
    <n v="0.31421446135594983"/>
    <n v="50"/>
    <n v="0.31482970879351169"/>
    <n v="0.31421446135594983"/>
    <n v="4.5160856477094398E-2"/>
    <x v="3"/>
    <n v="20"/>
    <x v="0"/>
    <x v="0"/>
    <x v="0"/>
    <x v="1188"/>
    <x v="1188"/>
  </r>
  <r>
    <x v="1794"/>
    <s v="BLACK SEA BASS"/>
    <x v="1"/>
    <n v="3"/>
    <n v="6"/>
    <s v="21"/>
    <s v="SC"/>
    <s v="Horry"/>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89"/>
    <x v="1189"/>
  </r>
  <r>
    <x v="1795"/>
    <s v="BLACK SEA BASS"/>
    <x v="1"/>
    <n v="3"/>
    <n v="6"/>
    <s v="26"/>
    <s v="SC"/>
    <s v="Georgetown"/>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1190"/>
    <x v="1190"/>
  </r>
  <r>
    <x v="1796"/>
    <s v="BLACK SEA BASS"/>
    <x v="1"/>
    <n v="3"/>
    <n v="6"/>
    <s v="26"/>
    <s v="SC"/>
    <s v="Georgetown"/>
    <s v="Private"/>
    <s v="State"/>
    <s v="Inshore"/>
    <n v="0"/>
    <x v="0"/>
    <n v="0.37742650208967687"/>
    <n v="0.18852867681356988"/>
    <n v="0"/>
    <n v="0"/>
    <n v="0"/>
    <n v="0"/>
    <x v="0"/>
    <n v="0.31870388613296913"/>
    <x v="0"/>
    <n v="0.17751927972481224"/>
    <x v="0"/>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0.31870388613296913"/>
    <n v="0.17751927972481224"/>
    <n v="0"/>
    <n v="0.37742650208967687"/>
    <n v="0.18852867681356988"/>
    <n v="30"/>
    <n v="0.18889782527610699"/>
    <n v="0.18852867681356988"/>
    <n v="2.709651388625664E-2"/>
    <x v="9"/>
    <n v="45"/>
    <x v="0"/>
    <x v="0"/>
    <x v="0"/>
    <x v="1191"/>
    <x v="1191"/>
  </r>
  <r>
    <x v="1797"/>
    <s v="BLACK SEA BASS"/>
    <x v="1"/>
    <n v="3"/>
    <n v="6"/>
    <s v="26"/>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190"/>
    <x v="1190"/>
  </r>
  <r>
    <x v="1798"/>
    <s v="BLACK SEA BASS"/>
    <x v="1"/>
    <n v="3"/>
    <n v="6"/>
    <s v="26"/>
    <s v="SC"/>
    <s v="Georgetown"/>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1190"/>
    <x v="1190"/>
  </r>
  <r>
    <x v="1799"/>
    <s v="BLACK SEA BASS"/>
    <x v="1"/>
    <n v="3"/>
    <n v="6"/>
    <s v="26"/>
    <s v="SC"/>
    <s v="Georgetown"/>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1190"/>
    <x v="1190"/>
  </r>
  <r>
    <x v="1800"/>
    <s v="BLACK SEA BASS"/>
    <x v="1"/>
    <n v="3"/>
    <n v="6"/>
    <s v="27"/>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192"/>
    <x v="1192"/>
  </r>
  <r>
    <x v="1801"/>
    <s v="BLACK SEA BASS"/>
    <x v="1"/>
    <n v="3"/>
    <n v="6"/>
    <s v="27"/>
    <s v="SC"/>
    <s v="Georgetown"/>
    <s v="Private"/>
    <s v="State"/>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2"/>
    <n v="15"/>
    <x v="0"/>
    <x v="0"/>
    <x v="0"/>
    <x v="1193"/>
    <x v="1193"/>
  </r>
  <r>
    <x v="1802"/>
    <s v="BLACK SEA BASS"/>
    <x v="1"/>
    <n v="3"/>
    <n v="6"/>
    <s v="27"/>
    <s v="SC"/>
    <s v="Georgetown"/>
    <s v="Private"/>
    <s v="State"/>
    <s v="Inshore"/>
    <n v="0"/>
    <x v="0"/>
    <n v="0.33968385188070921"/>
    <n v="0.16967580913221292"/>
    <n v="0"/>
    <n v="0"/>
    <n v="0"/>
    <n v="0"/>
    <x v="0"/>
    <n v="0.28683349751967224"/>
    <x v="0"/>
    <n v="0.15976735175233103"/>
    <x v="0"/>
    <n v="27"/>
    <n v="0.17000804274849629"/>
    <n v="0.16967580913221292"/>
    <n v="2.4386862497630973E-2"/>
    <n v="0.74741255597723821"/>
    <n v="0.94160359434525442"/>
    <n v="1.3432654004296583"/>
    <n v="0.12706614576734118"/>
    <n v="0.15976735175233103"/>
    <n v="3.2758028618103285E-2"/>
    <n v="0.36407071437834015"/>
    <n v="0.31959152613777553"/>
    <n v="0.19406267162984389"/>
    <n v="0.19252538037043432"/>
    <n v="0.28683349751967224"/>
    <n v="0.15976735175233103"/>
    <n v="0"/>
    <n v="0.33968385188070921"/>
    <n v="0.16967580913221292"/>
    <n v="27"/>
    <n v="0.17000804274849629"/>
    <n v="0.16967580913221292"/>
    <n v="2.4386862497630973E-2"/>
    <x v="9"/>
    <n v="45"/>
    <x v="0"/>
    <x v="0"/>
    <x v="0"/>
    <x v="1192"/>
    <x v="1192"/>
  </r>
  <r>
    <x v="1803"/>
    <s v="BLACK SEA BASS"/>
    <x v="1"/>
    <n v="3"/>
    <n v="6"/>
    <s v="27"/>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1192"/>
    <x v="1192"/>
  </r>
  <r>
    <x v="1804"/>
    <s v="BLACK SEA BASS"/>
    <x v="1"/>
    <n v="3"/>
    <n v="6"/>
    <s v="27"/>
    <s v="SC"/>
    <s v="Georgetown"/>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3"/>
    <n v="20"/>
    <x v="0"/>
    <x v="0"/>
    <x v="0"/>
    <x v="1192"/>
    <x v="1192"/>
  </r>
  <r>
    <x v="1805"/>
    <s v="BLACK SEA BASS"/>
    <x v="1"/>
    <n v="3"/>
    <n v="6"/>
    <s v="27"/>
    <s v="SC"/>
    <s v="Georgetown"/>
    <s v="Private"/>
    <s v="State"/>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7"/>
    <n v="5"/>
    <x v="0"/>
    <x v="0"/>
    <x v="0"/>
    <x v="1192"/>
    <x v="1192"/>
  </r>
  <r>
    <x v="1806"/>
    <s v="BLACK SEA BASS"/>
    <x v="1"/>
    <n v="3"/>
    <n v="6"/>
    <s v="30"/>
    <s v="SC"/>
    <s v="Horry"/>
    <s v="Shor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1194"/>
    <x v="1194"/>
  </r>
  <r>
    <x v="1807"/>
    <s v="BLACK SEA BASS"/>
    <x v="1"/>
    <n v="3"/>
    <n v="6"/>
    <s v="30"/>
    <s v="SC"/>
    <s v="Horry"/>
    <s v="Shore"/>
    <s v="State"/>
    <s v="Inshore"/>
    <n v="1"/>
    <x v="323"/>
    <n v="1"/>
    <n v="1"/>
    <n v="15.433070866141732"/>
    <n v="15.433070866141732"/>
    <n v="1.5432358352941429"/>
    <n v="4490.9736981686874"/>
    <x v="166"/>
    <n v="1.5432358352941429"/>
    <x v="189"/>
    <n v="1.5432358352941429"/>
    <x v="188"/>
    <n v="0"/>
    <n v="0"/>
    <n v="0"/>
    <n v="0"/>
    <n v="0.74741255597723821"/>
    <n v="0.94160359434525442"/>
    <n v="1.3432654004296583"/>
    <n v="0"/>
    <n v="0"/>
    <n v="0"/>
    <n v="0"/>
    <n v="0"/>
    <n v="0"/>
    <n v="0"/>
    <n v="1.5432358352941429"/>
    <n v="1.5432358352941429"/>
    <n v="1"/>
    <n v="1"/>
    <n v="1"/>
    <n v="0"/>
    <n v="0"/>
    <n v="0"/>
    <n v="0"/>
    <x v="7"/>
    <n v="5"/>
    <x v="0"/>
    <x v="0"/>
    <x v="0"/>
    <x v="1194"/>
    <x v="1194"/>
  </r>
  <r>
    <x v="1808"/>
    <s v="BLACK SEA BASS"/>
    <x v="1"/>
    <n v="4"/>
    <n v="7"/>
    <s v="12"/>
    <s v="SC"/>
    <s v="Georgetown"/>
    <s v="Private"/>
    <s v="Federal"/>
    <s v="Off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3"/>
    <n v="20"/>
    <x v="0"/>
    <x v="0"/>
    <x v="0"/>
    <x v="1195"/>
    <x v="1195"/>
  </r>
  <r>
    <x v="1809"/>
    <s v="BLACK SEA BASS"/>
    <x v="1"/>
    <n v="4"/>
    <n v="7"/>
    <s v="12"/>
    <s v="SC"/>
    <s v="Georgetown"/>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1196"/>
    <x v="1196"/>
  </r>
  <r>
    <x v="1810"/>
    <s v="BLACK SEA BASS"/>
    <x v="1"/>
    <n v="4"/>
    <n v="7"/>
    <s v="12"/>
    <s v="SC"/>
    <s v="Georgetown"/>
    <s v="Private"/>
    <s v="State"/>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9"/>
    <n v="45"/>
    <x v="0"/>
    <x v="0"/>
    <x v="0"/>
    <x v="1195"/>
    <x v="1195"/>
  </r>
  <r>
    <x v="1811"/>
    <s v="BLACK SEA BASS"/>
    <x v="1"/>
    <n v="4"/>
    <n v="7"/>
    <s v="12"/>
    <s v="SC"/>
    <s v="Georgetown"/>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195"/>
    <x v="1195"/>
  </r>
  <r>
    <x v="1812"/>
    <s v="BLACK SEA BASS"/>
    <x v="1"/>
    <n v="4"/>
    <n v="7"/>
    <s v="12"/>
    <s v="SC"/>
    <s v="Georgetown"/>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0"/>
    <n v="30"/>
    <x v="0"/>
    <x v="0"/>
    <x v="0"/>
    <x v="1195"/>
    <x v="1195"/>
  </r>
  <r>
    <x v="1813"/>
    <s v="BLACK SEA BASS"/>
    <x v="1"/>
    <n v="4"/>
    <n v="7"/>
    <s v="13"/>
    <s v="SC"/>
    <s v="Georgetown"/>
    <s v="Private"/>
    <s v="Federal"/>
    <s v="Offshore"/>
    <n v="1"/>
    <x v="324"/>
    <n v="1.0880661838209247"/>
    <n v="1.043990024589833"/>
    <n v="14.685039370078741"/>
    <n v="14.685039370078741"/>
    <n v="1.5432358352941429"/>
    <n v="195.16162747182011"/>
    <x v="166"/>
    <n v="1.6176000753918356"/>
    <x v="316"/>
    <n v="1.5846570005632656"/>
    <x v="315"/>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1.6176000753918356"/>
    <n v="1.5846570005632656"/>
    <n v="1"/>
    <n v="1.0880661838209247"/>
    <n v="1.043990024589833"/>
    <n v="7"/>
    <n v="4.4076159231091636E-2"/>
    <n v="4.3990024589832977E-2"/>
    <n v="6.3225199067932156E-3"/>
    <x v="3"/>
    <n v="20"/>
    <x v="0"/>
    <x v="0"/>
    <x v="0"/>
    <x v="1197"/>
    <x v="1197"/>
  </r>
  <r>
    <x v="1814"/>
    <s v="BLACK SEA BASS"/>
    <x v="1"/>
    <n v="4"/>
    <n v="7"/>
    <s v="13"/>
    <s v="SC"/>
    <s v="Georgetown"/>
    <s v="Private"/>
    <s v="Federal"/>
    <s v="Offshore"/>
    <n v="5"/>
    <x v="325"/>
    <n v="5.2516176680597848"/>
    <n v="5.1256857845423802"/>
    <n v="71.889763779527556"/>
    <n v="14.377952755905511"/>
    <n v="7.6059480453782768"/>
    <n v="961.86802111111353"/>
    <x v="132"/>
    <n v="7.8184173028002562"/>
    <x v="317"/>
    <n v="7.7242942318614851"/>
    <x v="316"/>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7.8184173028002562"/>
    <n v="7.7242942318614851"/>
    <n v="5"/>
    <n v="5.2516176680597848"/>
    <n v="5.1256857845423802"/>
    <n v="20"/>
    <n v="0.12593188351740467"/>
    <n v="0.12568578454237994"/>
    <n v="1.8064342590837758E-2"/>
    <x v="8"/>
    <n v="80"/>
    <x v="0"/>
    <x v="0"/>
    <x v="0"/>
    <x v="1197"/>
    <x v="1197"/>
  </r>
  <r>
    <x v="1815"/>
    <s v="BLACK SEA BASS"/>
    <x v="1"/>
    <n v="4"/>
    <n v="7"/>
    <s v="25"/>
    <s v="SC"/>
    <s v="Horry"/>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1198"/>
    <x v="1198"/>
  </r>
  <r>
    <x v="1816"/>
    <s v="BLACK SEA BASS"/>
    <x v="1"/>
    <n v="4"/>
    <n v="7"/>
    <s v="27"/>
    <s v="SC"/>
    <s v="Georgetown"/>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0"/>
    <n v="30"/>
    <x v="0"/>
    <x v="0"/>
    <x v="0"/>
    <x v="1199"/>
    <x v="1199"/>
  </r>
  <r>
    <x v="1817"/>
    <s v="BLACK SEA BASS"/>
    <x v="1"/>
    <n v="4"/>
    <n v="7"/>
    <s v="27"/>
    <s v="SC"/>
    <s v="Georgetow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0"/>
    <n v="30"/>
    <x v="0"/>
    <x v="0"/>
    <x v="0"/>
    <x v="1199"/>
    <x v="1199"/>
  </r>
  <r>
    <x v="1818"/>
    <s v="BLACK SEA BASS"/>
    <x v="1"/>
    <n v="4"/>
    <n v="7"/>
    <s v="31"/>
    <s v="SC"/>
    <s v="Horry"/>
    <s v="Charter"/>
    <s v="Federal"/>
    <s v="Off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200"/>
    <x v="1200"/>
  </r>
  <r>
    <x v="1819"/>
    <s v="BLACK SEA BASS"/>
    <x v="1"/>
    <n v="4"/>
    <n v="7"/>
    <s v="31"/>
    <s v="SC"/>
    <s v="Horry"/>
    <s v="Charter"/>
    <s v="Federal"/>
    <s v="Offshore"/>
    <n v="3.5"/>
    <x v="326"/>
    <n v="3.6887132510448382"/>
    <n v="3.5942643384067852"/>
    <n v="50.059055118110237"/>
    <n v="14.302587176602925"/>
    <n v="4.6297075058824291"/>
    <n v="58596.469326413055"/>
    <x v="2"/>
    <n v="4.7890594489489136"/>
    <x v="318"/>
    <n v="4.7184671457448353"/>
    <x v="317"/>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4.7890594489489136"/>
    <n v="4.7184671457448353"/>
    <n v="21"/>
    <n v="21.188713251044838"/>
    <n v="21.094264338406784"/>
    <n v="15"/>
    <n v="9.4448912638053495E-2"/>
    <n v="9.4264338406784942E-2"/>
    <n v="1.354825694312832E-2"/>
    <x v="0"/>
    <n v="30"/>
    <x v="0"/>
    <x v="0"/>
    <x v="0"/>
    <x v="1201"/>
    <x v="1201"/>
  </r>
  <r>
    <x v="1820"/>
    <s v="BLACK SEA BASS"/>
    <x v="1"/>
    <n v="4"/>
    <n v="8"/>
    <s v="02"/>
    <s v="SC"/>
    <s v="Georgetow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202"/>
    <x v="1202"/>
  </r>
  <r>
    <x v="1821"/>
    <s v="BLACK SEA BASS"/>
    <x v="1"/>
    <n v="4"/>
    <n v="8"/>
    <s v="08"/>
    <s v="SC"/>
    <s v="Horry"/>
    <s v="Shore"/>
    <s v="State"/>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7"/>
    <n v="5"/>
    <x v="0"/>
    <x v="0"/>
    <x v="0"/>
    <x v="1203"/>
    <x v="1203"/>
  </r>
  <r>
    <x v="1822"/>
    <s v="BLACK SEA BASS"/>
    <x v="1"/>
    <n v="4"/>
    <n v="8"/>
    <s v="15"/>
    <s v="SC"/>
    <s v="Horry"/>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204"/>
    <x v="1204"/>
  </r>
  <r>
    <x v="1823"/>
    <s v="BLACK SEA BASS"/>
    <x v="1"/>
    <n v="4"/>
    <n v="8"/>
    <s v="16"/>
    <s v="SC"/>
    <s v="Georgetown"/>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7"/>
    <n v="5"/>
    <x v="0"/>
    <x v="0"/>
    <x v="0"/>
    <x v="1205"/>
    <x v="1205"/>
  </r>
  <r>
    <x v="1824"/>
    <s v="BLACK SEA BASS"/>
    <x v="1"/>
    <n v="4"/>
    <n v="8"/>
    <s v="16"/>
    <s v="SC"/>
    <s v="Georgetown"/>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1205"/>
    <x v="1205"/>
  </r>
  <r>
    <x v="1825"/>
    <s v="BLACK SEA BASS"/>
    <x v="1"/>
    <n v="4"/>
    <n v="8"/>
    <s v="16"/>
    <s v="SC"/>
    <s v="Georgetown"/>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1205"/>
    <x v="1205"/>
  </r>
  <r>
    <x v="1826"/>
    <s v="BLACK SEA BASS"/>
    <x v="1"/>
    <n v="4"/>
    <n v="8"/>
    <s v="16"/>
    <s v="SC"/>
    <s v="Georgetown"/>
    <s v="Private"/>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1205"/>
    <x v="1205"/>
  </r>
  <r>
    <x v="1827"/>
    <s v="BLACK SEA BASS"/>
    <x v="1"/>
    <n v="4"/>
    <n v="8"/>
    <s v="16"/>
    <s v="SC"/>
    <s v="Georgetown"/>
    <s v="Private"/>
    <s v="Federal"/>
    <s v="Offshore"/>
    <n v="1"/>
    <x v="327"/>
    <n v="1.3019412016717415"/>
    <n v="1.150822941450856"/>
    <n v="13.858267716535433"/>
    <n v="13.858267716535433"/>
    <n v="1.4330047042017042"/>
    <n v="2334.6685617419007"/>
    <x v="1"/>
    <n v="1.6879678131080795"/>
    <x v="319"/>
    <n v="1.5750201279815541"/>
    <x v="318"/>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1.6879678131080795"/>
    <n v="1.5750201279815541"/>
    <n v="1"/>
    <n v="1.3019412016717415"/>
    <n v="1.150822941450856"/>
    <n v="24"/>
    <n v="0.15111826022088559"/>
    <n v="0.15082294145085592"/>
    <n v="2.167721110900531E-2"/>
    <x v="15"/>
    <n v="50"/>
    <x v="0"/>
    <x v="0"/>
    <x v="0"/>
    <x v="1206"/>
    <x v="1206"/>
  </r>
  <r>
    <x v="1828"/>
    <s v="BLACK SEA BASS"/>
    <x v="1"/>
    <n v="4"/>
    <n v="8"/>
    <s v="21"/>
    <s v="SC"/>
    <s v="Georgetown"/>
    <s v="Private"/>
    <s v="Inland"/>
    <s v="Inshore"/>
    <n v="0"/>
    <x v="0"/>
    <n v="6.2904417014946146E-2"/>
    <n v="3.1421446135594985E-2"/>
    <n v="0"/>
    <n v="0"/>
    <n v="0"/>
    <n v="0"/>
    <x v="0"/>
    <n v="5.3117314355494855E-2"/>
    <x v="0"/>
    <n v="2.9586546620802043E-2"/>
    <x v="0"/>
    <n v="5"/>
    <n v="3.1482970879351167E-2"/>
    <n v="3.1421446135594985E-2"/>
    <n v="4.5160856477094394E-3"/>
    <n v="0.74741255597723821"/>
    <n v="0.94160359434525442"/>
    <n v="1.3432654004296583"/>
    <n v="2.3530767734692815E-2"/>
    <n v="2.9586546620802043E-2"/>
    <n v="6.0663015959450525E-3"/>
    <n v="6.742050266265559E-2"/>
    <n v="5.9183615951439908E-2"/>
    <n v="3.5937531783304423E-2"/>
    <n v="3.5652848216747093E-2"/>
    <n v="5.3117314355494855E-2"/>
    <n v="2.9586546620802043E-2"/>
    <n v="0"/>
    <n v="6.2904417014946146E-2"/>
    <n v="3.1421446135594985E-2"/>
    <n v="5"/>
    <n v="3.1482970879351167E-2"/>
    <n v="3.1421446135594985E-2"/>
    <n v="4.5160856477094394E-3"/>
    <x v="3"/>
    <n v="20"/>
    <x v="0"/>
    <x v="0"/>
    <x v="0"/>
    <x v="1207"/>
    <x v="1207"/>
  </r>
  <r>
    <x v="1829"/>
    <s v="BLACK SEA BASS"/>
    <x v="1"/>
    <n v="4"/>
    <n v="8"/>
    <s v="21"/>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1207"/>
    <x v="1207"/>
  </r>
  <r>
    <x v="1830"/>
    <s v="BLACK SEA BASS"/>
    <x v="1"/>
    <n v="4"/>
    <n v="8"/>
    <s v="21"/>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07"/>
    <x v="1207"/>
  </r>
  <r>
    <x v="1831"/>
    <s v="BLACK SEA BASS"/>
    <x v="1"/>
    <n v="4"/>
    <n v="8"/>
    <s v="21"/>
    <s v="SC"/>
    <s v="Georgetown"/>
    <s v="Private"/>
    <s v="Inland"/>
    <s v="Inshore"/>
    <n v="0"/>
    <x v="0"/>
    <n v="0.16355148423885998"/>
    <n v="8.1695759952546951E-2"/>
    <n v="0"/>
    <n v="0"/>
    <n v="0"/>
    <n v="0"/>
    <x v="0"/>
    <n v="0.13810501732428662"/>
    <x v="0"/>
    <n v="7.6925021214085301E-2"/>
    <x v="0"/>
    <n v="13"/>
    <n v="8.1855724286313034E-2"/>
    <n v="8.1695759952546951E-2"/>
    <n v="1.1741822684044544E-2"/>
    <n v="0.74741255597723821"/>
    <n v="0.94160359434525442"/>
    <n v="1.3432654004296583"/>
    <n v="6.1179996110201321E-2"/>
    <n v="7.6925021214085301E-2"/>
    <n v="1.5772384149457138E-2"/>
    <n v="0.17529330692290454"/>
    <n v="0.15387740147374376"/>
    <n v="9.3437582636591493E-2"/>
    <n v="9.2697405363542443E-2"/>
    <n v="0.13810501732428662"/>
    <n v="7.6925021214085301E-2"/>
    <n v="0"/>
    <n v="0.16355148423885998"/>
    <n v="8.1695759952546951E-2"/>
    <n v="13"/>
    <n v="8.1855724286313034E-2"/>
    <n v="8.1695759952546951E-2"/>
    <n v="1.1741822684044544E-2"/>
    <x v="0"/>
    <n v="30"/>
    <x v="0"/>
    <x v="0"/>
    <x v="0"/>
    <x v="1207"/>
    <x v="1207"/>
  </r>
  <r>
    <x v="1832"/>
    <s v="BLACK SEA BASS"/>
    <x v="1"/>
    <n v="4"/>
    <n v="8"/>
    <s v="22"/>
    <s v="SC"/>
    <s v="Georgetown"/>
    <s v="Private"/>
    <s v="Federal"/>
    <s v="Offshore"/>
    <n v="10"/>
    <x v="328"/>
    <n v="10.201294134447828"/>
    <n v="10.100548627633904"/>
    <n v="144.17322834645668"/>
    <n v="14.417322834645669"/>
    <n v="12.345886682353143"/>
    <n v="5895.7941543152492"/>
    <x v="195"/>
    <n v="12.515862088290728"/>
    <x v="320"/>
    <n v="12.44056363153971"/>
    <x v="319"/>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12.515862088290728"/>
    <n v="12.44056363153971"/>
    <n v="10"/>
    <n v="10.201294134447828"/>
    <n v="10.100548627633904"/>
    <n v="16"/>
    <n v="0.10074550681392373"/>
    <n v="0.10054862763390394"/>
    <n v="1.4451474072670207E-2"/>
    <x v="3"/>
    <n v="20"/>
    <x v="0"/>
    <x v="0"/>
    <x v="0"/>
    <x v="1208"/>
    <x v="1208"/>
  </r>
  <r>
    <x v="1833"/>
    <s v="BLACK SEA BASS"/>
    <x v="1"/>
    <n v="4"/>
    <n v="8"/>
    <s v="23"/>
    <s v="SC"/>
    <s v="Georgetown"/>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209"/>
    <x v="1209"/>
  </r>
  <r>
    <x v="1834"/>
    <s v="BLACK SEA BASS"/>
    <x v="1"/>
    <n v="4"/>
    <n v="8"/>
    <s v="23"/>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210"/>
    <x v="1210"/>
  </r>
  <r>
    <x v="1835"/>
    <s v="BLACK SEA BASS"/>
    <x v="1"/>
    <n v="4"/>
    <n v="8"/>
    <s v="23"/>
    <s v="SC"/>
    <s v="Georgetown"/>
    <s v="Private"/>
    <s v="State"/>
    <s v="Inshore"/>
    <n v="0"/>
    <x v="0"/>
    <n v="0.21387501785081692"/>
    <n v="0.10683291686102295"/>
    <n v="0"/>
    <n v="0"/>
    <n v="0"/>
    <n v="0"/>
    <x v="0"/>
    <n v="0.18059886880868251"/>
    <x v="1"/>
    <n v="0.10059425851072694"/>
    <x v="0"/>
    <n v="17"/>
    <n v="0.10704210098979397"/>
    <n v="0.10683291686102295"/>
    <n v="1.5354691202212094E-2"/>
    <n v="0.74741255597723821"/>
    <n v="0.94160359434525442"/>
    <n v="1.3432654004296583"/>
    <n v="8.0004610297955567E-2"/>
    <n v="0.10059425851072694"/>
    <n v="2.0625425426213179E-2"/>
    <n v="0.229229709053029"/>
    <n v="0.20122429423489568"/>
    <n v="0.12218760806323505"/>
    <n v="0.12121968393694012"/>
    <n v="0.18059886880868251"/>
    <n v="0.10059425851072694"/>
    <n v="0"/>
    <n v="0.21387501785081692"/>
    <n v="0.10683291686102295"/>
    <n v="17"/>
    <n v="0.10704210098979397"/>
    <n v="0.10683291686102295"/>
    <n v="1.5354691202212094E-2"/>
    <x v="10"/>
    <n v="60"/>
    <x v="0"/>
    <x v="0"/>
    <x v="0"/>
    <x v="1209"/>
    <x v="1209"/>
  </r>
  <r>
    <x v="1836"/>
    <s v="BLACK SEA BASS"/>
    <x v="1"/>
    <n v="4"/>
    <n v="8"/>
    <s v="24"/>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211"/>
    <x v="1211"/>
  </r>
  <r>
    <x v="1837"/>
    <s v="BLACK SEA BASS"/>
    <x v="1"/>
    <n v="4"/>
    <n v="8"/>
    <s v="24"/>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211"/>
    <x v="1211"/>
  </r>
  <r>
    <x v="1838"/>
    <s v="BLACK SEA BASS"/>
    <x v="1"/>
    <n v="4"/>
    <n v="8"/>
    <s v="25"/>
    <s v="SC"/>
    <s v="Horry"/>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12"/>
    <x v="1212"/>
  </r>
  <r>
    <x v="1839"/>
    <s v="BLACK SEA BASS"/>
    <x v="1"/>
    <n v="5"/>
    <n v="9"/>
    <s v="06"/>
    <s v="SC"/>
    <s v="Horry"/>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213"/>
    <x v="1213"/>
  </r>
  <r>
    <x v="1840"/>
    <s v="BLACK SEA BASS"/>
    <x v="1"/>
    <n v="5"/>
    <n v="9"/>
    <s v="07"/>
    <s v="SC"/>
    <s v="Horry"/>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214"/>
    <x v="1214"/>
  </r>
  <r>
    <x v="1841"/>
    <s v="BLACK SEA BASS"/>
    <x v="1"/>
    <n v="5"/>
    <n v="9"/>
    <s v="07"/>
    <s v="SC"/>
    <s v="Horry"/>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214"/>
    <x v="1214"/>
  </r>
  <r>
    <x v="1842"/>
    <s v="BLACK SEA BASS"/>
    <x v="1"/>
    <n v="5"/>
    <n v="9"/>
    <s v="12"/>
    <s v="SC"/>
    <s v="Georgetown"/>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215"/>
    <x v="1215"/>
  </r>
  <r>
    <x v="1843"/>
    <s v="BLACK SEA BASS"/>
    <x v="1"/>
    <n v="5"/>
    <n v="9"/>
    <s v="12"/>
    <s v="SC"/>
    <s v="Georgetow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215"/>
    <x v="1215"/>
  </r>
  <r>
    <x v="1844"/>
    <s v="BLACK SEA BASS"/>
    <x v="1"/>
    <n v="5"/>
    <n v="9"/>
    <s v="12"/>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15"/>
    <x v="1215"/>
  </r>
  <r>
    <x v="1845"/>
    <s v="BLACK SEA BASS"/>
    <x v="1"/>
    <n v="5"/>
    <n v="9"/>
    <s v="12"/>
    <s v="SC"/>
    <s v="Georgetown"/>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215"/>
    <x v="1215"/>
  </r>
  <r>
    <x v="1846"/>
    <s v="BLACK SEA BASS"/>
    <x v="1"/>
    <n v="5"/>
    <n v="9"/>
    <s v="13"/>
    <s v="SC"/>
    <s v="Georgetown"/>
    <s v="Private"/>
    <s v="Federal"/>
    <s v="Offshore"/>
    <n v="8"/>
    <x v="329"/>
    <n v="8.3145220850747297"/>
    <n v="8.1571072306779744"/>
    <n v="107.99212598425197"/>
    <n v="13.499015748031496"/>
    <n v="11.023113109243878"/>
    <n v="2982.3051826246547"/>
    <x v="237"/>
    <n v="11.288699681021352"/>
    <x v="321"/>
    <n v="11.171045842347889"/>
    <x v="320"/>
    <n v="25"/>
    <n v="0.15741485439675584"/>
    <n v="0.15710723067797491"/>
    <n v="2.2580428238547199E-2"/>
    <n v="0.74741255597723821"/>
    <n v="0.94160359434525442"/>
    <n v="1.3432654004296583"/>
    <n v="0.11765383867346407"/>
    <n v="0.1479327331040102"/>
    <n v="3.0331507979725267E-2"/>
    <n v="0.33710251331327801"/>
    <n v="0.29591807975719953"/>
    <n v="0.17968765891652211"/>
    <n v="0.17826424108373545"/>
    <n v="11.288699681021352"/>
    <n v="11.171045842347889"/>
    <n v="8"/>
    <n v="8.3145220850747297"/>
    <n v="8.1571072306779744"/>
    <n v="25"/>
    <n v="0.15741485439675584"/>
    <n v="0.15710723067797491"/>
    <n v="2.2580428238547199E-2"/>
    <x v="3"/>
    <n v="20"/>
    <x v="0"/>
    <x v="0"/>
    <x v="0"/>
    <x v="1216"/>
    <x v="1216"/>
  </r>
  <r>
    <x v="1847"/>
    <s v="BLACK SEA BASS"/>
    <x v="1"/>
    <n v="5"/>
    <n v="9"/>
    <s v="13"/>
    <s v="SC"/>
    <s v="Georgetow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16"/>
    <x v="1216"/>
  </r>
  <r>
    <x v="1848"/>
    <s v="BLACK SEA BASS"/>
    <x v="1"/>
    <n v="5"/>
    <n v="9"/>
    <s v="14"/>
    <s v="SC"/>
    <s v="Georgetow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217"/>
    <x v="1217"/>
  </r>
  <r>
    <x v="1849"/>
    <s v="BLACK SEA BASS"/>
    <x v="1"/>
    <n v="5"/>
    <n v="9"/>
    <s v="21"/>
    <s v="SC"/>
    <s v="Horry"/>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218"/>
    <x v="1218"/>
  </r>
  <r>
    <x v="1850"/>
    <s v="BLACK SEA BASS"/>
    <x v="1"/>
    <n v="5"/>
    <n v="9"/>
    <s v="30"/>
    <s v="SC"/>
    <s v="Georgetow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219"/>
    <x v="1219"/>
  </r>
  <r>
    <x v="1851"/>
    <s v="BLACK SEA BASS"/>
    <x v="1"/>
    <n v="5"/>
    <n v="9"/>
    <s v="30"/>
    <s v="SC"/>
    <s v="Georgetow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2"/>
    <n v="15"/>
    <x v="0"/>
    <x v="0"/>
    <x v="0"/>
    <x v="1219"/>
    <x v="1219"/>
  </r>
  <r>
    <x v="1852"/>
    <s v="BLACK SEA BASS"/>
    <x v="1"/>
    <n v="5"/>
    <n v="9"/>
    <s v="30"/>
    <s v="SC"/>
    <s v="Georgetown"/>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7"/>
    <n v="5"/>
    <x v="0"/>
    <x v="0"/>
    <x v="0"/>
    <x v="1219"/>
    <x v="1219"/>
  </r>
  <r>
    <x v="1853"/>
    <s v="BLACK SEA BASS"/>
    <x v="1"/>
    <n v="5"/>
    <n v="9"/>
    <s v="30"/>
    <s v="SC"/>
    <s v="Georgetow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219"/>
    <x v="1219"/>
  </r>
  <r>
    <x v="1854"/>
    <s v="BLACK SEA BASS"/>
    <x v="1"/>
    <n v="5"/>
    <n v="9"/>
    <s v="30"/>
    <s v="SC"/>
    <s v="Georgetown"/>
    <s v="Private"/>
    <s v="Inland"/>
    <s v="Inshore"/>
    <n v="0"/>
    <x v="0"/>
    <n v="8.8066183820924612E-2"/>
    <n v="4.3990024589832977E-2"/>
    <n v="0"/>
    <n v="0"/>
    <n v="0"/>
    <n v="0"/>
    <x v="0"/>
    <n v="7.4364240097692796E-2"/>
    <x v="1"/>
    <n v="4.1421165269122859E-2"/>
    <x v="0"/>
    <n v="7"/>
    <n v="4.4076159231091636E-2"/>
    <n v="4.3990024589832977E-2"/>
    <n v="6.3225199067932156E-3"/>
    <n v="0.74741255597723821"/>
    <n v="0.94160359434525442"/>
    <n v="1.3432654004296583"/>
    <n v="3.2943074828569945E-2"/>
    <n v="4.1421165269122859E-2"/>
    <n v="8.4928222343230737E-3"/>
    <n v="9.4388703727717821E-2"/>
    <n v="8.2857062332015868E-2"/>
    <n v="5.0312544496626192E-2"/>
    <n v="4.9913987503445931E-2"/>
    <n v="7.4364240097692796E-2"/>
    <n v="4.1421165269122859E-2"/>
    <n v="0"/>
    <n v="8.8066183820924612E-2"/>
    <n v="4.3990024589832977E-2"/>
    <n v="7"/>
    <n v="4.4076159231091636E-2"/>
    <n v="4.3990024589832977E-2"/>
    <n v="6.3225199067932156E-3"/>
    <x v="7"/>
    <n v="5"/>
    <x v="0"/>
    <x v="0"/>
    <x v="0"/>
    <x v="1219"/>
    <x v="1219"/>
  </r>
  <r>
    <x v="1855"/>
    <s v="BLACK SEA BASS"/>
    <x v="1"/>
    <n v="5"/>
    <n v="9"/>
    <s v="30"/>
    <s v="SC"/>
    <s v="Georgetow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219"/>
    <x v="1219"/>
  </r>
  <r>
    <x v="1856"/>
    <s v="BLACK SEA BASS"/>
    <x v="1"/>
    <n v="5"/>
    <n v="9"/>
    <s v="30"/>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220"/>
    <x v="1220"/>
  </r>
  <r>
    <x v="1857"/>
    <s v="BLACK SEA BASS"/>
    <x v="1"/>
    <n v="5"/>
    <n v="10"/>
    <s v="03"/>
    <s v="SC"/>
    <s v="Georgetown"/>
    <s v="Private"/>
    <s v="Federal"/>
    <s v="Off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1221"/>
    <x v="1221"/>
  </r>
  <r>
    <x v="1858"/>
    <s v="BLACK SEA BASS"/>
    <x v="1"/>
    <n v="5"/>
    <n v="10"/>
    <s v="03"/>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221"/>
    <x v="1221"/>
  </r>
  <r>
    <x v="1859"/>
    <s v="BLACK SEA BASS"/>
    <x v="1"/>
    <n v="5"/>
    <n v="10"/>
    <s v="03"/>
    <s v="SC"/>
    <s v="Georgetown"/>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3"/>
    <n v="20"/>
    <x v="0"/>
    <x v="0"/>
    <x v="0"/>
    <x v="1221"/>
    <x v="1221"/>
  </r>
  <r>
    <x v="1860"/>
    <s v="BLACK SEA BASS"/>
    <x v="1"/>
    <n v="5"/>
    <n v="10"/>
    <s v="03"/>
    <s v="SC"/>
    <s v="Georgetown"/>
    <s v="Private"/>
    <s v="State"/>
    <s v="Inshore"/>
    <n v="0"/>
    <x v="0"/>
    <n v="0.20129413444782768"/>
    <n v="0.10054862763390394"/>
    <n v="0"/>
    <n v="0"/>
    <n v="0"/>
    <n v="0"/>
    <x v="0"/>
    <n v="0.16997540593758353"/>
    <x v="0"/>
    <n v="9.4676949186566522E-2"/>
    <x v="1"/>
    <n v="16"/>
    <n v="0.10074550681392373"/>
    <n v="0.10054862763390394"/>
    <n v="1.4451474072670207E-2"/>
    <n v="0.74741255597723821"/>
    <n v="0.94160359434525442"/>
    <n v="1.3432654004296583"/>
    <n v="7.5298456751017012E-2"/>
    <n v="9.4676949186566522E-2"/>
    <n v="1.9412165107024169E-2"/>
    <n v="0.21574560852049787"/>
    <n v="0.18938757104460771"/>
    <n v="0.11500010170657415"/>
    <n v="0.1140891142935907"/>
    <n v="0.16997540593758353"/>
    <n v="9.4676949186566522E-2"/>
    <n v="0"/>
    <n v="0.20129413444782768"/>
    <n v="0.10054862763390394"/>
    <n v="16"/>
    <n v="0.10074550681392373"/>
    <n v="0.10054862763390394"/>
    <n v="1.4451474072670207E-2"/>
    <x v="10"/>
    <n v="60"/>
    <x v="0"/>
    <x v="0"/>
    <x v="0"/>
    <x v="1222"/>
    <x v="1222"/>
  </r>
  <r>
    <x v="1861"/>
    <s v="BLACK SEA BASS"/>
    <x v="1"/>
    <n v="5"/>
    <n v="10"/>
    <s v="03"/>
    <s v="SC"/>
    <s v="Georgetow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221"/>
    <x v="1221"/>
  </r>
  <r>
    <x v="1862"/>
    <s v="BLACK SEA BASS"/>
    <x v="1"/>
    <n v="5"/>
    <n v="10"/>
    <s v="03"/>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3"/>
    <n v="20"/>
    <x v="0"/>
    <x v="0"/>
    <x v="0"/>
    <x v="1221"/>
    <x v="1221"/>
  </r>
  <r>
    <x v="1863"/>
    <s v="BLACK SEA BASS"/>
    <x v="1"/>
    <n v="5"/>
    <n v="10"/>
    <s v="03"/>
    <s v="SC"/>
    <s v="Georgetow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7"/>
    <n v="5"/>
    <x v="0"/>
    <x v="0"/>
    <x v="0"/>
    <x v="1221"/>
    <x v="1221"/>
  </r>
  <r>
    <x v="1864"/>
    <s v="BLACK SEA BASS"/>
    <x v="1"/>
    <n v="5"/>
    <n v="10"/>
    <s v="03"/>
    <s v="SC"/>
    <s v="Georgetown"/>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1"/>
    <n v="10"/>
    <x v="0"/>
    <x v="0"/>
    <x v="0"/>
    <x v="1221"/>
    <x v="1221"/>
  </r>
  <r>
    <x v="1865"/>
    <s v="BLACK SEA BASS"/>
    <x v="1"/>
    <n v="5"/>
    <n v="10"/>
    <s v="11"/>
    <s v="SC"/>
    <s v="Georgetown"/>
    <s v="Private"/>
    <s v="Inland"/>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7"/>
    <n v="5"/>
    <x v="0"/>
    <x v="0"/>
    <x v="0"/>
    <x v="1223"/>
    <x v="1223"/>
  </r>
  <r>
    <x v="1866"/>
    <s v="BLACK SEA BASS"/>
    <x v="1"/>
    <n v="5"/>
    <n v="10"/>
    <s v="11"/>
    <s v="SC"/>
    <s v="Georgetown"/>
    <s v="Private"/>
    <s v="Inland"/>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0"/>
    <n v="30"/>
    <x v="0"/>
    <x v="0"/>
    <x v="0"/>
    <x v="1224"/>
    <x v="1224"/>
  </r>
  <r>
    <x v="1867"/>
    <s v="BLACK SEA BASS"/>
    <x v="1"/>
    <n v="5"/>
    <n v="10"/>
    <s v="11"/>
    <s v="SC"/>
    <s v="Georgetown"/>
    <s v="Private"/>
    <s v="State"/>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3"/>
    <n v="20"/>
    <x v="0"/>
    <x v="0"/>
    <x v="0"/>
    <x v="1223"/>
    <x v="1223"/>
  </r>
  <r>
    <x v="1868"/>
    <s v="BLACK SEA BASS"/>
    <x v="1"/>
    <n v="5"/>
    <n v="10"/>
    <s v="24"/>
    <s v="SC"/>
    <s v="Georgetown"/>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1225"/>
    <x v="1225"/>
  </r>
  <r>
    <x v="1869"/>
    <s v="BLACK SEA BASS"/>
    <x v="1"/>
    <n v="5"/>
    <n v="10"/>
    <s v="24"/>
    <s v="SC"/>
    <s v="Georgetown"/>
    <s v="Private"/>
    <s v="Inland"/>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225"/>
    <x v="1225"/>
  </r>
  <r>
    <x v="1870"/>
    <s v="BLACK SEA BASS"/>
    <x v="1"/>
    <n v="5"/>
    <n v="10"/>
    <s v="24"/>
    <s v="SC"/>
    <s v="Georgetown"/>
    <s v="Private"/>
    <s v="Inland"/>
    <s v="Inshore"/>
    <n v="0"/>
    <x v="0"/>
    <n v="0.25161766805978458"/>
    <n v="0.12568578454237994"/>
    <n v="0"/>
    <n v="0"/>
    <n v="0"/>
    <n v="0"/>
    <x v="0"/>
    <n v="0.21246925742197942"/>
    <x v="0"/>
    <n v="0.11834618648320817"/>
    <x v="0"/>
    <n v="20"/>
    <n v="0.12593188351740467"/>
    <n v="0.12568578454237994"/>
    <n v="1.8064342590837758E-2"/>
    <n v="0.74741255597723821"/>
    <n v="0.94160359434525442"/>
    <n v="1.3432654004296583"/>
    <n v="9.4123070938771258E-2"/>
    <n v="0.11834618648320817"/>
    <n v="2.426520638378021E-2"/>
    <n v="0.26968201065062236"/>
    <n v="0.23673446380575963"/>
    <n v="0.14375012713321769"/>
    <n v="0.14261139286698837"/>
    <n v="0.21246925742197942"/>
    <n v="0.11834618648320817"/>
    <n v="0"/>
    <n v="0.25161766805978458"/>
    <n v="0.12568578454237994"/>
    <n v="20"/>
    <n v="0.12593188351740467"/>
    <n v="0.12568578454237994"/>
    <n v="1.8064342590837758E-2"/>
    <x v="3"/>
    <n v="20"/>
    <x v="0"/>
    <x v="0"/>
    <x v="0"/>
    <x v="1225"/>
    <x v="1225"/>
  </r>
  <r>
    <x v="1871"/>
    <s v="BLACK SEA BASS"/>
    <x v="1"/>
    <n v="5"/>
    <n v="10"/>
    <s v="26"/>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1226"/>
    <x v="1226"/>
  </r>
  <r>
    <x v="1872"/>
    <s v="BLACK SEA BASS"/>
    <x v="1"/>
    <n v="5"/>
    <n v="10"/>
    <s v="26"/>
    <s v="SC"/>
    <s v="Georgetown"/>
    <s v="Charter"/>
    <s v="State"/>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3"/>
    <n v="20"/>
    <x v="0"/>
    <x v="0"/>
    <x v="0"/>
    <x v="1227"/>
    <x v="1227"/>
  </r>
  <r>
    <x v="1873"/>
    <s v="BLACK SEA BASS"/>
    <x v="1"/>
    <n v="5"/>
    <n v="10"/>
    <s v="27"/>
    <s v="SC"/>
    <s v="Horry"/>
    <s v="Shor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228"/>
    <x v="1228"/>
  </r>
  <r>
    <x v="1874"/>
    <s v="BLACK SEA BASS"/>
    <x v="1"/>
    <n v="5"/>
    <n v="10"/>
    <s v="29"/>
    <s v="SC"/>
    <s v="Georgetow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229"/>
    <x v="1229"/>
  </r>
  <r>
    <x v="1875"/>
    <s v="BLACK SEA BASS"/>
    <x v="1"/>
    <n v="5"/>
    <n v="10"/>
    <s v="29"/>
    <s v="SC"/>
    <s v="Georgetown"/>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229"/>
    <x v="1229"/>
  </r>
  <r>
    <x v="1876"/>
    <s v="BLACK SEA BASS"/>
    <x v="1"/>
    <n v="6"/>
    <n v="11"/>
    <s v="08"/>
    <s v="SC"/>
    <s v="Horry"/>
    <s v="Private"/>
    <s v="Inland"/>
    <s v="Inshore"/>
    <n v="0"/>
    <x v="0"/>
    <n v="0.10064706722391384"/>
    <n v="5.0274313816951972E-2"/>
    <n v="0"/>
    <n v="0"/>
    <n v="0"/>
    <n v="0"/>
    <x v="0"/>
    <n v="8.4987702968791767E-2"/>
    <x v="0"/>
    <n v="4.7338474593283261E-2"/>
    <x v="1"/>
    <n v="8"/>
    <n v="5.0372753406961866E-2"/>
    <n v="5.0274313816951972E-2"/>
    <n v="7.2257370363351036E-3"/>
    <n v="0.74741255597723821"/>
    <n v="0.94160359434525442"/>
    <n v="1.3432654004296583"/>
    <n v="3.7649228375508506E-2"/>
    <n v="4.7338474593283261E-2"/>
    <n v="9.7060825535120847E-3"/>
    <n v="0.10787280426024894"/>
    <n v="9.4693785522303855E-2"/>
    <n v="5.7500050853287077E-2"/>
    <n v="5.7044557146795349E-2"/>
    <n v="8.4987702968791767E-2"/>
    <n v="4.7338474593283261E-2"/>
    <n v="0"/>
    <n v="0.10064706722391384"/>
    <n v="5.0274313816951972E-2"/>
    <n v="8"/>
    <n v="5.0372753406961866E-2"/>
    <n v="5.0274313816951972E-2"/>
    <n v="7.2257370363351036E-3"/>
    <x v="7"/>
    <n v="5"/>
    <x v="0"/>
    <x v="0"/>
    <x v="0"/>
    <x v="1230"/>
    <x v="1230"/>
  </r>
  <r>
    <x v="1877"/>
    <s v="BLACK SEA BASS"/>
    <x v="1"/>
    <n v="6"/>
    <n v="11"/>
    <s v="08"/>
    <s v="SC"/>
    <s v="Horry"/>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7"/>
    <n v="5"/>
    <x v="0"/>
    <x v="0"/>
    <x v="0"/>
    <x v="1231"/>
    <x v="1231"/>
  </r>
  <r>
    <x v="1878"/>
    <s v="BLACK SEA BASS"/>
    <x v="1"/>
    <n v="6"/>
    <n v="11"/>
    <s v="08"/>
    <s v="SC"/>
    <s v="Horry"/>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2"/>
    <n v="15"/>
    <x v="0"/>
    <x v="0"/>
    <x v="0"/>
    <x v="1231"/>
    <x v="1231"/>
  </r>
  <r>
    <x v="1879"/>
    <s v="BLACK SEA BASS"/>
    <x v="1"/>
    <n v="6"/>
    <n v="11"/>
    <s v="08"/>
    <s v="SC"/>
    <s v="Horry"/>
    <s v="Private"/>
    <s v="Federal"/>
    <s v="Offshore"/>
    <n v="1"/>
    <x v="330"/>
    <n v="1"/>
    <n v="1"/>
    <n v="12.992125984251969"/>
    <n v="12.992125984251969"/>
    <n v="1.3227735731092654"/>
    <n v="70.831955947583509"/>
    <x v="2"/>
    <n v="1.3227735731092654"/>
    <x v="3"/>
    <n v="1.3227735731092654"/>
    <x v="3"/>
    <n v="0"/>
    <n v="0"/>
    <n v="0"/>
    <n v="0"/>
    <n v="0.74741255597723821"/>
    <n v="0.94160359434525442"/>
    <n v="1.3432654004296583"/>
    <n v="0"/>
    <n v="0"/>
    <n v="0"/>
    <n v="0"/>
    <n v="0"/>
    <n v="0"/>
    <n v="0"/>
    <n v="1.3227735731092654"/>
    <n v="1.3227735731092654"/>
    <n v="1"/>
    <n v="1"/>
    <n v="1"/>
    <n v="0"/>
    <n v="0"/>
    <n v="0"/>
    <n v="0"/>
    <x v="1"/>
    <n v="10"/>
    <x v="0"/>
    <x v="0"/>
    <x v="0"/>
    <x v="1231"/>
    <x v="1231"/>
  </r>
  <r>
    <x v="1880"/>
    <s v="BLACK SEA BASS"/>
    <x v="1"/>
    <n v="6"/>
    <n v="11"/>
    <s v="30"/>
    <s v="SC"/>
    <s v="Horry"/>
    <s v="Private"/>
    <s v="Federal"/>
    <s v="Offshore"/>
    <n v="6"/>
    <x v="331"/>
    <n v="6.3774265020896763"/>
    <n v="6.1885286768135703"/>
    <n v="78.937007874015748"/>
    <n v="13.156167979002625"/>
    <n v="5.8422499478992558"/>
    <n v="7553.7173741590932"/>
    <x v="265"/>
    <n v="6.1609538340322247"/>
    <x v="322"/>
    <n v="6.0197692276240682"/>
    <x v="321"/>
    <n v="30"/>
    <n v="0.18889782527610699"/>
    <n v="0.18852867681356988"/>
    <n v="2.709651388625664E-2"/>
    <n v="0.74741255597723821"/>
    <n v="0.94160359434525442"/>
    <n v="1.3432654004296583"/>
    <n v="0.14118460640815689"/>
    <n v="0.17751927972481224"/>
    <n v="3.639780957567032E-2"/>
    <n v="0.40452301597593354"/>
    <n v="0.35510169570863948"/>
    <n v="0.21562519069982652"/>
    <n v="0.21391708930048256"/>
    <n v="6.1609538340322247"/>
    <n v="6.0197692276240682"/>
    <n v="6"/>
    <n v="6.3774265020896763"/>
    <n v="6.1885286768135703"/>
    <n v="30"/>
    <n v="0.18889782527610699"/>
    <n v="0.18852867681356988"/>
    <n v="2.709651388625664E-2"/>
    <x v="9"/>
    <n v="45"/>
    <x v="0"/>
    <x v="0"/>
    <x v="0"/>
    <x v="1232"/>
    <x v="1232"/>
  </r>
  <r>
    <x v="1881"/>
    <s v="BLACK SEA BASS"/>
    <x v="1"/>
    <n v="6"/>
    <n v="12"/>
    <s v="27"/>
    <s v="SC"/>
    <s v="Georgetown"/>
    <s v="Private"/>
    <s v="Federal"/>
    <s v="Offshore"/>
    <n v="11.27090119"/>
    <x v="332"/>
    <n v="15.04516621089677"/>
    <n v="13.1561879581357"/>
    <n v="159.39006721653547"/>
    <n v="14.141732282947595"/>
    <n v="15.240158021837976"/>
    <n v="11977.382904298245"/>
    <x v="266"/>
    <n v="18.427196883167667"/>
    <x v="323"/>
    <n v="17.015350819086098"/>
    <x v="322"/>
    <n v="300"/>
    <n v="1.8889782527610699"/>
    <n v="1.8852867681356991"/>
    <n v="0.2709651388625664"/>
    <n v="0.74741255597723821"/>
    <n v="0.94160359434525442"/>
    <n v="1.3432654004296583"/>
    <n v="1.4118460640815689"/>
    <n v="1.7751927972481225"/>
    <n v="0.3639780957567032"/>
    <n v="4.0452301597593356"/>
    <n v="3.5510169570863948"/>
    <n v="2.1562519069982655"/>
    <n v="2.1391708930048257"/>
    <n v="18.427196883167667"/>
    <n v="17.015350819086098"/>
    <n v="15"/>
    <n v="18.77426502089677"/>
    <n v="16.8852867681357"/>
    <n v="300"/>
    <n v="1.8889782527610699"/>
    <n v="1.8852867681356991"/>
    <n v="0.2709651388625664"/>
    <x v="10"/>
    <n v="60"/>
    <x v="0"/>
    <x v="0"/>
    <x v="0"/>
    <x v="1233"/>
    <x v="1233"/>
  </r>
  <r>
    <x v="1882"/>
    <s v="BLACK SEA BASS"/>
    <x v="1"/>
    <n v="3"/>
    <n v="5"/>
    <s v="09"/>
    <s v="SC"/>
    <s v="Charleston"/>
    <s v="Private"/>
    <s v="Federal"/>
    <s v="Off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3"/>
    <n v="20"/>
    <x v="0"/>
    <x v="0"/>
    <x v="0"/>
    <x v="1234"/>
    <x v="1234"/>
  </r>
  <r>
    <x v="1883"/>
    <s v="BLACK SEA BASS"/>
    <x v="1"/>
    <n v="3"/>
    <n v="5"/>
    <s v="09"/>
    <s v="SC"/>
    <s v="Charleston"/>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235"/>
    <x v="1235"/>
  </r>
  <r>
    <x v="1884"/>
    <s v="BLACK SEA BASS"/>
    <x v="1"/>
    <n v="3"/>
    <n v="5"/>
    <s v="17"/>
    <s v="SC"/>
    <s v="Charleston"/>
    <s v="Private"/>
    <s v="Inland"/>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3"/>
    <n v="20"/>
    <x v="0"/>
    <x v="0"/>
    <x v="0"/>
    <x v="1236"/>
    <x v="1236"/>
  </r>
  <r>
    <x v="1885"/>
    <s v="BLACK SEA BASS"/>
    <x v="1"/>
    <n v="3"/>
    <n v="5"/>
    <s v="17"/>
    <s v="SC"/>
    <s v="Charleston"/>
    <s v="Private"/>
    <s v="State"/>
    <s v="Inshore"/>
    <n v="0"/>
    <x v="0"/>
    <n v="0.12580883402989229"/>
    <n v="6.2842892271189971E-2"/>
    <n v="0"/>
    <n v="0"/>
    <n v="0"/>
    <n v="0"/>
    <x v="0"/>
    <n v="0.10623462871098971"/>
    <x v="0"/>
    <n v="5.9173093241604087E-2"/>
    <x v="0"/>
    <n v="10"/>
    <n v="6.2965941758702335E-2"/>
    <n v="6.2842892271189971E-2"/>
    <n v="9.0321712954188789E-3"/>
    <n v="0.74741255597723821"/>
    <n v="0.94160359434525442"/>
    <n v="1.3432654004296583"/>
    <n v="4.7061535469385629E-2"/>
    <n v="5.9173093241604087E-2"/>
    <n v="1.2132603191890105E-2"/>
    <n v="0.13484100532531118"/>
    <n v="0.11836723190287982"/>
    <n v="7.1875063566608846E-2"/>
    <n v="7.1305696433494187E-2"/>
    <n v="0.10623462871098971"/>
    <n v="5.9173093241604087E-2"/>
    <n v="0"/>
    <n v="0.12580883402989229"/>
    <n v="6.2842892271189971E-2"/>
    <n v="10"/>
    <n v="6.2965941758702335E-2"/>
    <n v="6.2842892271189971E-2"/>
    <n v="9.0321712954188789E-3"/>
    <x v="1"/>
    <n v="10"/>
    <x v="0"/>
    <x v="0"/>
    <x v="0"/>
    <x v="1236"/>
    <x v="1236"/>
  </r>
  <r>
    <x v="1886"/>
    <s v="BLACK SEA BASS"/>
    <x v="1"/>
    <n v="3"/>
    <n v="5"/>
    <s v="17"/>
    <s v="SC"/>
    <s v="Charleston"/>
    <s v="Private"/>
    <s v="State"/>
    <s v="Inshore"/>
    <n v="1.0000965397999999"/>
    <x v="333"/>
    <n v="2.0065672120391387"/>
    <n v="1.5028396779695197"/>
    <n v="14.253344386614172"/>
    <n v="14.25196850442515"/>
    <n v="1.4331430462553856"/>
    <n v="480.99083388625149"/>
    <x v="267"/>
    <n v="2.2830200759433033"/>
    <x v="324"/>
    <n v="1.9065277921882182"/>
    <x v="323"/>
    <n v="80"/>
    <n v="0.50372753406961868"/>
    <n v="0.50274313816951977"/>
    <n v="7.2257370363351031E-2"/>
    <n v="0.74741255597723821"/>
    <n v="0.94160359434525442"/>
    <n v="1.3432654004296583"/>
    <n v="0.37649228375508503"/>
    <n v="0.4733847459328327"/>
    <n v="9.706082553512084E-2"/>
    <n v="1.0787280426024894"/>
    <n v="0.94693785522303853"/>
    <n v="0.57500050853287077"/>
    <n v="0.57044557146795349"/>
    <n v="2.2830200759433033"/>
    <n v="1.9065277921882182"/>
    <n v="1"/>
    <n v="2.0064706722391383"/>
    <n v="1.5027431381695198"/>
    <n v="80"/>
    <n v="0.50372753406961868"/>
    <n v="0.50274313816951977"/>
    <n v="7.2257370363351031E-2"/>
    <x v="8"/>
    <n v="80"/>
    <x v="0"/>
    <x v="0"/>
    <x v="0"/>
    <x v="1236"/>
    <x v="1236"/>
  </r>
  <r>
    <x v="1887"/>
    <s v="BLACK SEA BASS"/>
    <x v="1"/>
    <n v="3"/>
    <n v="5"/>
    <s v="25"/>
    <s v="SC"/>
    <s v="Charlesto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37"/>
    <x v="1237"/>
  </r>
  <r>
    <x v="1888"/>
    <s v="BLACK SEA BASS"/>
    <x v="1"/>
    <n v="3"/>
    <n v="5"/>
    <s v="26"/>
    <s v="SC"/>
    <s v="Charleston"/>
    <s v="Private"/>
    <s v="State"/>
    <s v="Inshore"/>
    <n v="0"/>
    <x v="0"/>
    <n v="0.18871325104483844"/>
    <n v="9.4264338406784942E-2"/>
    <n v="0"/>
    <n v="0"/>
    <n v="0"/>
    <n v="0"/>
    <x v="0"/>
    <n v="0.15935194306648456"/>
    <x v="0"/>
    <n v="8.875963986240612E-2"/>
    <x v="0"/>
    <n v="15"/>
    <n v="9.4448912638053495E-2"/>
    <n v="9.4264338406784942E-2"/>
    <n v="1.354825694312832E-2"/>
    <n v="0.74741255597723821"/>
    <n v="0.94160359434525442"/>
    <n v="1.3432654004296583"/>
    <n v="7.0592303204078444E-2"/>
    <n v="8.875963986240612E-2"/>
    <n v="1.819890478783516E-2"/>
    <n v="0.20226150798796677"/>
    <n v="0.17755084785431974"/>
    <n v="0.10781259534991326"/>
    <n v="0.10695854465024128"/>
    <n v="0.15935194306648456"/>
    <n v="8.875963986240612E-2"/>
    <n v="0"/>
    <n v="0.18871325104483844"/>
    <n v="9.4264338406784942E-2"/>
    <n v="15"/>
    <n v="9.4448912638053495E-2"/>
    <n v="9.4264338406784942E-2"/>
    <n v="1.354825694312832E-2"/>
    <x v="5"/>
    <n v="40"/>
    <x v="0"/>
    <x v="0"/>
    <x v="0"/>
    <x v="1238"/>
    <x v="1238"/>
  </r>
  <r>
    <x v="1889"/>
    <s v="BLACK SEA BASS"/>
    <x v="1"/>
    <n v="3"/>
    <n v="5"/>
    <s v="26"/>
    <s v="SC"/>
    <s v="Charlesto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39"/>
    <x v="1239"/>
  </r>
  <r>
    <x v="1890"/>
    <s v="BLACK SEA BASS"/>
    <x v="1"/>
    <n v="3"/>
    <n v="6"/>
    <s v="10"/>
    <s v="SC"/>
    <s v="Charleston"/>
    <s v="Private"/>
    <s v="State"/>
    <s v="Inshore"/>
    <n v="3"/>
    <x v="334"/>
    <n v="3.0377426502089677"/>
    <n v="3.0188528676813569"/>
    <n v="34.960629921259844"/>
    <n v="11.653543307086615"/>
    <n v="3.3069339327731635"/>
    <n v="2325.1418139595248"/>
    <x v="94"/>
    <n v="3.3388043213864602"/>
    <x v="325"/>
    <n v="3.3246858607456446"/>
    <x v="324"/>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3388043213864602"/>
    <n v="3.3246858607456446"/>
    <n v="3"/>
    <n v="3.0377426502089677"/>
    <n v="3.0188528676813569"/>
    <n v="3"/>
    <n v="1.8889782527610699E-2"/>
    <n v="1.8852867681356991E-2"/>
    <n v="2.7096513886256638E-3"/>
    <x v="1"/>
    <n v="10"/>
    <x v="0"/>
    <x v="0"/>
    <x v="0"/>
    <x v="1240"/>
    <x v="1240"/>
  </r>
  <r>
    <x v="1891"/>
    <s v="BLACK SEA BASS"/>
    <x v="1"/>
    <n v="3"/>
    <n v="6"/>
    <s v="10"/>
    <s v="SC"/>
    <s v="Charleston"/>
    <s v="Private"/>
    <s v="State"/>
    <s v="Inshore"/>
    <n v="1"/>
    <x v="335"/>
    <n v="1.5032353361195692"/>
    <n v="1.25137156908476"/>
    <n v="11.850393700787402"/>
    <n v="11.850393700787402"/>
    <n v="0.99208017983194907"/>
    <n v="697.5425441878574"/>
    <x v="230"/>
    <n v="1.4170186946759078"/>
    <x v="326"/>
    <n v="1.2287725527983655"/>
    <x v="325"/>
    <n v="40"/>
    <n v="0.25186376703480934"/>
    <n v="0.25137156908475988"/>
    <n v="3.6128685181675516E-2"/>
    <n v="0.74741255597723821"/>
    <n v="0.94160359434525442"/>
    <n v="1.3432654004296583"/>
    <n v="0.18824614187754252"/>
    <n v="0.23669237296641635"/>
    <n v="4.853041276756042E-2"/>
    <n v="0.53936402130124472"/>
    <n v="0.47346892761151926"/>
    <n v="0.28750025426643538"/>
    <n v="0.28522278573397675"/>
    <n v="1.4170186946759078"/>
    <n v="1.2287725527983655"/>
    <n v="1"/>
    <n v="1.5032353361195692"/>
    <n v="1.25137156908476"/>
    <n v="40"/>
    <n v="0.25186376703480934"/>
    <n v="0.25137156908475988"/>
    <n v="3.6128685181675516E-2"/>
    <x v="7"/>
    <n v="5"/>
    <x v="0"/>
    <x v="0"/>
    <x v="0"/>
    <x v="1240"/>
    <x v="1240"/>
  </r>
  <r>
    <x v="1892"/>
    <s v="BLACK SEA BASS"/>
    <x v="1"/>
    <n v="3"/>
    <n v="6"/>
    <s v="22"/>
    <s v="SC"/>
    <s v="Charleston"/>
    <s v="Private"/>
    <s v="State"/>
    <s v="Inshore"/>
    <n v="0"/>
    <x v="0"/>
    <n v="0.56613975313451537"/>
    <n v="0.28279301522035483"/>
    <n v="0"/>
    <n v="0"/>
    <n v="0"/>
    <n v="0"/>
    <x v="0"/>
    <n v="0.47805582919945366"/>
    <x v="1"/>
    <n v="0.26627891958721833"/>
    <x v="0"/>
    <n v="45"/>
    <n v="0.28334673791416048"/>
    <n v="0.28279301522035483"/>
    <n v="4.064477082938496E-2"/>
    <n v="0.74741255597723821"/>
    <n v="0.94160359434525442"/>
    <n v="1.3432654004296583"/>
    <n v="0.21177690961223533"/>
    <n v="0.26627891958721833"/>
    <n v="5.459671436350548E-2"/>
    <n v="0.60678452396390037"/>
    <n v="0.5326525435629591"/>
    <n v="0.32343778604973977"/>
    <n v="0.32087563395072383"/>
    <n v="0.47805582919945366"/>
    <n v="0.26627891958721833"/>
    <n v="0"/>
    <n v="0.56613975313451537"/>
    <n v="0.28279301522035483"/>
    <n v="45"/>
    <n v="0.28334673791416048"/>
    <n v="0.28279301522035483"/>
    <n v="4.064477082938496E-2"/>
    <x v="9"/>
    <n v="45"/>
    <x v="0"/>
    <x v="0"/>
    <x v="0"/>
    <x v="1241"/>
    <x v="1241"/>
  </r>
  <r>
    <x v="1893"/>
    <s v="BLACK SEA BASS"/>
    <x v="1"/>
    <n v="3"/>
    <n v="6"/>
    <s v="22"/>
    <s v="SC"/>
    <s v="Charlesto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41"/>
    <x v="1241"/>
  </r>
  <r>
    <x v="1894"/>
    <s v="BLACK SEA BASS"/>
    <x v="1"/>
    <n v="3"/>
    <n v="6"/>
    <s v="22"/>
    <s v="SC"/>
    <s v="Charlesto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41"/>
    <x v="1241"/>
  </r>
  <r>
    <x v="1895"/>
    <s v="BLACK SEA BASS"/>
    <x v="1"/>
    <n v="4"/>
    <n v="7"/>
    <s v="12"/>
    <s v="SC"/>
    <s v="Charleston"/>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1242"/>
    <x v="1242"/>
  </r>
  <r>
    <x v="1896"/>
    <s v="BLACK SEA BASS"/>
    <x v="1"/>
    <n v="4"/>
    <n v="7"/>
    <s v="12"/>
    <s v="SC"/>
    <s v="Charleston"/>
    <s v="Private"/>
    <s v="Federal"/>
    <s v="Offshore"/>
    <n v="2"/>
    <x v="336"/>
    <n v="2.3019412016717413"/>
    <n v="2.1508229414508557"/>
    <n v="26.653543307086615"/>
    <n v="13.326771653543307"/>
    <n v="2.5353160151260918"/>
    <n v="571.19913994915737"/>
    <x v="100"/>
    <n v="2.7902791240324669"/>
    <x v="327"/>
    <n v="2.6773314389059415"/>
    <x v="326"/>
    <n v="24"/>
    <n v="0.15111826022088559"/>
    <n v="0.15082294145085592"/>
    <n v="2.167721110900531E-2"/>
    <n v="0.74741255597723821"/>
    <n v="0.94160359434525442"/>
    <n v="1.3432654004296583"/>
    <n v="0.1129476851265255"/>
    <n v="0.1420154237798498"/>
    <n v="2.9118247660536254E-2"/>
    <n v="0.32361841278074688"/>
    <n v="0.28408135656691158"/>
    <n v="0.17250015255986123"/>
    <n v="0.17113367144038605"/>
    <n v="2.7902791240324669"/>
    <n v="2.6773314389059415"/>
    <n v="2"/>
    <n v="2.3019412016717413"/>
    <n v="2.1508229414508557"/>
    <n v="24"/>
    <n v="0.15111826022088559"/>
    <n v="0.15082294145085592"/>
    <n v="2.167721110900531E-2"/>
    <x v="8"/>
    <n v="80"/>
    <x v="0"/>
    <x v="0"/>
    <x v="0"/>
    <x v="1242"/>
    <x v="1242"/>
  </r>
  <r>
    <x v="1897"/>
    <s v="BLACK SEA BASS"/>
    <x v="1"/>
    <n v="4"/>
    <n v="7"/>
    <s v="20"/>
    <s v="SC"/>
    <s v="Charleston"/>
    <s v="Private"/>
    <s v="Federal"/>
    <s v="Off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1243"/>
    <x v="1243"/>
  </r>
  <r>
    <x v="1898"/>
    <s v="BLACK SEA BASS"/>
    <x v="1"/>
    <n v="4"/>
    <n v="8"/>
    <s v="17"/>
    <s v="SC"/>
    <s v="Charleston"/>
    <s v="Privat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9"/>
    <n v="45"/>
    <x v="0"/>
    <x v="0"/>
    <x v="0"/>
    <x v="1244"/>
    <x v="1244"/>
  </r>
  <r>
    <x v="1899"/>
    <s v="BLACK SEA BASS"/>
    <x v="1"/>
    <n v="4"/>
    <n v="8"/>
    <s v="17"/>
    <s v="SC"/>
    <s v="Charleston"/>
    <s v="Private"/>
    <s v="Inland"/>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0"/>
    <n v="30"/>
    <x v="0"/>
    <x v="0"/>
    <x v="0"/>
    <x v="1244"/>
    <x v="1244"/>
  </r>
  <r>
    <x v="1900"/>
    <s v="BLACK SEA BASS"/>
    <x v="1"/>
    <n v="4"/>
    <n v="8"/>
    <s v="30"/>
    <s v="SC"/>
    <s v="Colleton"/>
    <s v="Private"/>
    <s v="State"/>
    <s v="Inshore"/>
    <n v="0"/>
    <x v="0"/>
    <n v="2.516176680597846E-2"/>
    <n v="1.2568578454237993E-2"/>
    <n v="0"/>
    <n v="0"/>
    <n v="0"/>
    <n v="0"/>
    <x v="0"/>
    <n v="2.1246925742197942E-2"/>
    <x v="0"/>
    <n v="1.1834618648320815E-2"/>
    <x v="1"/>
    <n v="2"/>
    <n v="1.2593188351740467E-2"/>
    <n v="1.2568578454237993E-2"/>
    <n v="1.8064342590837759E-3"/>
    <n v="0.74741255597723821"/>
    <n v="0.94160359434525442"/>
    <n v="1.3432654004296583"/>
    <n v="9.4123070938771265E-3"/>
    <n v="1.1834618648320815E-2"/>
    <n v="2.4265206383780212E-3"/>
    <n v="2.6968201065062234E-2"/>
    <n v="2.3673446380575964E-2"/>
    <n v="1.4375012713321769E-2"/>
    <n v="1.4261139286698837E-2"/>
    <n v="2.1246925742197942E-2"/>
    <n v="1.1834618648320815E-2"/>
    <n v="0"/>
    <n v="2.516176680597846E-2"/>
    <n v="1.2568578454237993E-2"/>
    <n v="2"/>
    <n v="1.2593188351740467E-2"/>
    <n v="1.2568578454237993E-2"/>
    <n v="1.8064342590837759E-3"/>
    <x v="1"/>
    <n v="10"/>
    <x v="0"/>
    <x v="0"/>
    <x v="0"/>
    <x v="1245"/>
    <x v="1245"/>
  </r>
  <r>
    <x v="1901"/>
    <s v="BLACK SEA BASS"/>
    <x v="1"/>
    <n v="5"/>
    <n v="9"/>
    <s v="17"/>
    <s v="SC"/>
    <s v="Charleston"/>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46"/>
    <x v="1246"/>
  </r>
  <r>
    <x v="1902"/>
    <s v="BLACK SEA BASS"/>
    <x v="1"/>
    <n v="5"/>
    <n v="9"/>
    <s v="17"/>
    <s v="SC"/>
    <s v="Charleston"/>
    <s v="Charter"/>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4"/>
    <n v="75"/>
    <x v="0"/>
    <x v="0"/>
    <x v="0"/>
    <x v="1247"/>
    <x v="1247"/>
  </r>
  <r>
    <x v="1903"/>
    <s v="BLACK SEA BASS"/>
    <x v="1"/>
    <n v="5"/>
    <n v="9"/>
    <s v="27"/>
    <s v="SC"/>
    <s v="Charleston"/>
    <s v="Private"/>
    <s v="Inland"/>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1"/>
    <n v="10"/>
    <x v="0"/>
    <x v="0"/>
    <x v="0"/>
    <x v="1248"/>
    <x v="1248"/>
  </r>
  <r>
    <x v="1904"/>
    <s v="BLACK SEA BASS"/>
    <x v="1"/>
    <n v="5"/>
    <n v="10"/>
    <s v="05"/>
    <s v="SC"/>
    <s v="Charleston"/>
    <s v="Private"/>
    <s v="State"/>
    <s v="Inshore"/>
    <n v="0"/>
    <x v="0"/>
    <n v="5.0323533611956919E-2"/>
    <n v="2.5137156908475986E-2"/>
    <n v="0"/>
    <n v="0"/>
    <n v="0"/>
    <n v="0"/>
    <x v="0"/>
    <n v="4.2493851484395884E-2"/>
    <x v="0"/>
    <n v="2.3669237296641631E-2"/>
    <x v="1"/>
    <n v="4"/>
    <n v="2.5186376703480933E-2"/>
    <n v="2.5137156908475986E-2"/>
    <n v="3.6128685181675518E-3"/>
    <n v="0.74741255597723821"/>
    <n v="0.94160359434525442"/>
    <n v="1.3432654004296583"/>
    <n v="1.8824614187754253E-2"/>
    <n v="2.3669237296641631E-2"/>
    <n v="4.8530412767560423E-3"/>
    <n v="5.3936402130124468E-2"/>
    <n v="4.7346892761151928E-2"/>
    <n v="2.8750025426643538E-2"/>
    <n v="2.8522278573397675E-2"/>
    <n v="4.2493851484395884E-2"/>
    <n v="2.3669237296641631E-2"/>
    <n v="0"/>
    <n v="5.0323533611956919E-2"/>
    <n v="2.5137156908475986E-2"/>
    <n v="4"/>
    <n v="2.5186376703480933E-2"/>
    <n v="2.5137156908475986E-2"/>
    <n v="3.6128685181675518E-3"/>
    <x v="8"/>
    <n v="80"/>
    <x v="0"/>
    <x v="0"/>
    <x v="0"/>
    <x v="1249"/>
    <x v="1249"/>
  </r>
  <r>
    <x v="1905"/>
    <s v="BLACK SEA BASS"/>
    <x v="1"/>
    <n v="5"/>
    <n v="10"/>
    <s v="10"/>
    <s v="SC"/>
    <s v="Colleton"/>
    <s v="Private"/>
    <s v="Inland"/>
    <s v="Inshore"/>
    <n v="0"/>
    <x v="0"/>
    <n v="3.7742650208967693E-2"/>
    <n v="1.8852867681356991E-2"/>
    <n v="0"/>
    <n v="0"/>
    <n v="0"/>
    <n v="0"/>
    <x v="0"/>
    <n v="3.1870388613296913E-2"/>
    <x v="1"/>
    <n v="1.7751927972481225E-2"/>
    <x v="0"/>
    <n v="3"/>
    <n v="1.8889782527610699E-2"/>
    <n v="1.8852867681356991E-2"/>
    <n v="2.7096513886256638E-3"/>
    <n v="0.74741255597723821"/>
    <n v="0.94160359434525442"/>
    <n v="1.3432654004296583"/>
    <n v="1.4118460640815688E-2"/>
    <n v="1.7751927972481225E-2"/>
    <n v="3.6397809575670318E-3"/>
    <n v="4.045230159759336E-2"/>
    <n v="3.5510169570863948E-2"/>
    <n v="2.1562519069982654E-2"/>
    <n v="2.1391708930048256E-2"/>
    <n v="3.1870388613296913E-2"/>
    <n v="1.7751927972481225E-2"/>
    <n v="0"/>
    <n v="3.7742650208967693E-2"/>
    <n v="1.8852867681356991E-2"/>
    <n v="3"/>
    <n v="1.8889782527610699E-2"/>
    <n v="1.8852867681356991E-2"/>
    <n v="2.7096513886256638E-3"/>
    <x v="1"/>
    <n v="10"/>
    <x v="0"/>
    <x v="0"/>
    <x v="0"/>
    <x v="1250"/>
    <x v="1250"/>
  </r>
  <r>
    <x v="1906"/>
    <s v="BLACK SEA BASS"/>
    <x v="1"/>
    <n v="5"/>
    <n v="10"/>
    <s v="31"/>
    <s v="SC"/>
    <s v="Charleston"/>
    <s v="Private"/>
    <s v="Inland"/>
    <s v="Inshore"/>
    <n v="0"/>
    <x v="0"/>
    <n v="0.11322795062690307"/>
    <n v="5.6558603044070968E-2"/>
    <n v="0"/>
    <n v="0"/>
    <n v="0"/>
    <n v="0"/>
    <x v="0"/>
    <n v="9.5611165839890738E-2"/>
    <x v="0"/>
    <n v="5.3255783917443671E-2"/>
    <x v="0"/>
    <n v="9"/>
    <n v="5.6669347582832097E-2"/>
    <n v="5.6558603044070968E-2"/>
    <n v="8.1289541658769917E-3"/>
    <n v="0.74741255597723821"/>
    <n v="0.94160359434525442"/>
    <n v="1.3432654004296583"/>
    <n v="4.2355381922447061E-2"/>
    <n v="5.3255783917443671E-2"/>
    <n v="1.0919342872701096E-2"/>
    <n v="0.12135690479278005"/>
    <n v="0.10653050871259183"/>
    <n v="6.4687557209947955E-2"/>
    <n v="6.4175126790144768E-2"/>
    <n v="9.5611165839890738E-2"/>
    <n v="5.3255783917443671E-2"/>
    <n v="0"/>
    <n v="0.11322795062690307"/>
    <n v="5.6558603044070968E-2"/>
    <n v="9"/>
    <n v="5.6669347582832097E-2"/>
    <n v="5.6558603044070968E-2"/>
    <n v="8.1289541658769917E-3"/>
    <x v="3"/>
    <n v="20"/>
    <x v="0"/>
    <x v="0"/>
    <x v="0"/>
    <x v="1251"/>
    <x v="1251"/>
  </r>
  <r>
    <x v="1907"/>
    <s v="BLACK SEA BASS"/>
    <x v="1"/>
    <n v="6"/>
    <n v="12"/>
    <s v="20"/>
    <s v="GA"/>
    <s v="Glynn"/>
    <s v="Shore"/>
    <s v="State"/>
    <s v="Inshore"/>
    <n v="1"/>
    <x v="337"/>
    <n v="1"/>
    <n v="1"/>
    <n v="14.291338582677165"/>
    <n v="14.291338582677165"/>
    <n v="1.3227735731092654"/>
    <n v="826.15558479522042"/>
    <x v="2"/>
    <n v="1.3227735731092654"/>
    <x v="3"/>
    <n v="1.3227735731092654"/>
    <x v="3"/>
    <n v="0"/>
    <n v="0"/>
    <n v="0"/>
    <n v="0"/>
    <n v="0.74741255597723821"/>
    <n v="0.94160359434525442"/>
    <n v="1.3432654004296583"/>
    <n v="0"/>
    <n v="0"/>
    <n v="0"/>
    <n v="0"/>
    <n v="0"/>
    <n v="0"/>
    <n v="0"/>
    <n v="1.3227735731092654"/>
    <n v="1.3227735731092654"/>
    <n v="1"/>
    <n v="1"/>
    <n v="1"/>
    <n v="0"/>
    <n v="0"/>
    <n v="0"/>
    <n v="0"/>
    <x v="7"/>
    <n v="5"/>
    <x v="0"/>
    <x v="0"/>
    <x v="0"/>
    <x v="1252"/>
    <x v="1252"/>
  </r>
  <r>
    <x v="1908"/>
    <s v="BLACK SEA BASS"/>
    <x v="1"/>
    <n v="6"/>
    <n v="12"/>
    <s v="20"/>
    <s v="GA"/>
    <s v="Glynn"/>
    <s v="Shore"/>
    <s v="State"/>
    <s v="Inshore"/>
    <n v="0"/>
    <x v="0"/>
    <n v="7.5485300417935386E-2"/>
    <n v="3.7705735362713981E-2"/>
    <n v="0"/>
    <n v="0"/>
    <n v="0"/>
    <n v="0"/>
    <x v="0"/>
    <n v="6.3740777226593825E-2"/>
    <x v="1"/>
    <n v="3.5503855944962449E-2"/>
    <x v="0"/>
    <n v="6"/>
    <n v="3.7779565055221398E-2"/>
    <n v="3.7705735362713981E-2"/>
    <n v="5.4193027772513275E-3"/>
    <n v="0.74741255597723821"/>
    <n v="0.94160359434525442"/>
    <n v="1.3432654004296583"/>
    <n v="2.8236921281631376E-2"/>
    <n v="3.5503855944962449E-2"/>
    <n v="7.2795619151340635E-3"/>
    <n v="8.0904603195186719E-2"/>
    <n v="7.1020339141727895E-2"/>
    <n v="4.3125038139965308E-2"/>
    <n v="4.2783417860096512E-2"/>
    <n v="6.3740777226593825E-2"/>
    <n v="3.5503855944962449E-2"/>
    <n v="0"/>
    <n v="7.5485300417935386E-2"/>
    <n v="3.7705735362713981E-2"/>
    <n v="6"/>
    <n v="3.7779565055221398E-2"/>
    <n v="3.7705735362713981E-2"/>
    <n v="5.4193027772513275E-3"/>
    <x v="7"/>
    <n v="5"/>
    <x v="0"/>
    <x v="0"/>
    <x v="0"/>
    <x v="1252"/>
    <x v="1252"/>
  </r>
  <r>
    <x v="1909"/>
    <s v="BLACK SEA BASS"/>
    <x v="1"/>
    <n v="4"/>
    <n v="8"/>
    <s v="09"/>
    <s v="FL"/>
    <s v="Duval"/>
    <s v="Private"/>
    <s v="State"/>
    <s v="Inshore"/>
    <n v="0"/>
    <x v="0"/>
    <n v="1.258088340298923E-2"/>
    <n v="6.2842892271189965E-3"/>
    <n v="0"/>
    <n v="0"/>
    <n v="0"/>
    <n v="0"/>
    <x v="0"/>
    <n v="1.0623462871098971E-2"/>
    <x v="0"/>
    <n v="5.9173093241604077E-3"/>
    <x v="1"/>
    <n v="1"/>
    <n v="6.2965941758702333E-3"/>
    <n v="6.2842892271189965E-3"/>
    <n v="9.0321712954188795E-4"/>
    <n v="0.74741255597723821"/>
    <n v="0.94160359434525442"/>
    <n v="1.3432654004296583"/>
    <n v="4.7061535469385633E-3"/>
    <n v="5.9173093241604077E-3"/>
    <n v="1.2132603191890106E-3"/>
    <n v="1.3484100532531117E-2"/>
    <n v="1.1836723190287982E-2"/>
    <n v="7.1875063566608846E-3"/>
    <n v="7.1305696433494187E-3"/>
    <n v="1.0623462871098971E-2"/>
    <n v="5.9173093241604077E-3"/>
    <n v="0"/>
    <n v="1.258088340298923E-2"/>
    <n v="6.2842892271189965E-3"/>
    <n v="1"/>
    <n v="6.2965941758702333E-3"/>
    <n v="6.2842892271189965E-3"/>
    <n v="9.0321712954188795E-4"/>
    <x v="3"/>
    <n v="20"/>
    <x v="0"/>
    <x v="0"/>
    <x v="0"/>
    <x v="817"/>
    <x v="817"/>
  </r>
</pivotCacheRecords>
</file>

<file path=xl/pivotCache/pivotCacheRecords7.xml><?xml version="1.0" encoding="utf-8"?>
<pivotCacheRecords xmlns="http://schemas.openxmlformats.org/spreadsheetml/2006/main" xmlns:r="http://schemas.openxmlformats.org/officeDocument/2006/relationships" count="1897">
  <r>
    <x v="0"/>
    <s v="1103820130608001"/>
    <n v="159.70916518000001"/>
    <n v="159.70916518000001"/>
    <n v="0.84441310922369939"/>
    <n v="6"/>
    <n v="6.2904417014946146E-2"/>
    <n v="10.046411927591638"/>
    <n v="8.4833219323197149"/>
  </r>
  <r>
    <x v="0"/>
    <s v="1103820130608004"/>
    <n v="159.70916518000001"/>
    <n v="159.70916518000001"/>
    <n v="0.84441310922369939"/>
    <n v="2"/>
    <n v="0.12580883402989229"/>
    <n v="20.092823855183276"/>
    <n v="16.96664386463943"/>
  </r>
  <r>
    <x v="0"/>
    <s v="1103820130608006"/>
    <n v="159.70916518000001"/>
    <n v="159.70916518000001"/>
    <n v="0.84441310922369939"/>
    <n v="3"/>
    <n v="1.258088340298923E-2"/>
    <n v="2.0092823855183277"/>
    <n v="1.696664386463943"/>
  </r>
  <r>
    <x v="0"/>
    <s v="1103820130608009"/>
    <n v="159.70916518000001"/>
    <n v="159.70916518000001"/>
    <n v="0.84441310922369928"/>
    <n v="6"/>
    <n v="8.8066183820924612E-2"/>
    <n v="14.064976698628294"/>
    <n v="11.876650705247599"/>
  </r>
  <r>
    <x v="0"/>
    <s v="1103820130608012"/>
    <n v="190.75555617000001"/>
    <n v="190.75555617000001"/>
    <n v="0.84441310922369928"/>
    <n v="6"/>
    <n v="0.35226473528369845"/>
    <n v="67.196455498119718"/>
    <n v="56.741567915979211"/>
  </r>
  <r>
    <x v="0"/>
    <s v="1103820130621004"/>
    <n v="136.54431944999999"/>
    <n v="136.54431944999999"/>
    <n v="0.84441310922369939"/>
    <n v="4"/>
    <n v="1.258088340298923E-2"/>
    <n v="1.7178481623409643"/>
    <n v="1.450573507936552"/>
  </r>
  <r>
    <x v="0"/>
    <s v="1103820130621025"/>
    <n v="136.54431944999999"/>
    <n v="136.54431944999999"/>
    <n v="1.4115976562397459"/>
    <n v="15"/>
    <n v="1.0377426502089677"/>
    <n v="141.69786393702287"/>
    <n v="200.0203726276799"/>
  </r>
  <r>
    <x v="0"/>
    <s v="1103820130702001"/>
    <n v="107.53194018000001"/>
    <n v="107.53194018000001"/>
    <n v="0.84441310922369928"/>
    <n v="4"/>
    <n v="7.5485300417935386E-2"/>
    <n v="8.1170808090107567"/>
    <n v="6.8541694437567937"/>
  </r>
  <r>
    <x v="0"/>
    <s v="1103820130702006"/>
    <n v="130.52357473000001"/>
    <n v="130.52357473000001"/>
    <n v="0.84441310922369939"/>
    <n v="8"/>
    <n v="6.2904417014946146E-2"/>
    <n v="8.2105093750974074"/>
    <n v="6.9330617497363347"/>
  </r>
  <r>
    <x v="0"/>
    <s v="1103820130702010"/>
    <n v="107.53194018000001"/>
    <n v="107.53194018000001"/>
    <n v="0.84441310922369939"/>
    <n v="4"/>
    <n v="0.12580883402989229"/>
    <n v="13.528468015017927"/>
    <n v="11.423615739594656"/>
  </r>
  <r>
    <x v="0"/>
    <s v="1103820130702021"/>
    <n v="107.53194018000001"/>
    <n v="107.53194018000001"/>
    <n v="0.84441310922369939"/>
    <n v="5"/>
    <n v="1.258088340298923E-2"/>
    <n v="1.3528468015017927"/>
    <n v="1.1423615739594657"/>
  </r>
  <r>
    <x v="0"/>
    <s v="1103820130702029"/>
    <n v="107.53194018000001"/>
    <n v="107.53194018000001"/>
    <n v="0.84441310922369939"/>
    <n v="4"/>
    <n v="6.2904417014946146E-2"/>
    <n v="6.7642340075089633"/>
    <n v="5.7118078697973278"/>
  </r>
  <r>
    <x v="0"/>
    <s v="1103820130702031"/>
    <n v="107.53194018000001"/>
    <n v="107.53194018000001"/>
    <n v="0.84441310922369928"/>
    <n v="1"/>
    <n v="0.15097060083587077"/>
    <n v="16.234161618021513"/>
    <n v="13.708338887513587"/>
  </r>
  <r>
    <x v="0"/>
    <s v="1103820130702032"/>
    <n v="107.53194018000001"/>
    <n v="107.53194018000001"/>
    <n v="0.84441310922369939"/>
    <n v="5"/>
    <n v="1.258088340298923E-2"/>
    <n v="1.3528468015017927"/>
    <n v="1.1423615739594657"/>
  </r>
  <r>
    <x v="0"/>
    <s v="1103820130710024"/>
    <n v="76.310774479000003"/>
    <n v="76.310774479000003"/>
    <n v="1.3227735731092654"/>
    <n v="1"/>
    <n v="1"/>
    <n v="76.310774479000003"/>
    <n v="100.94187582432217"/>
  </r>
  <r>
    <x v="0"/>
    <s v="1103820130714016"/>
    <n v="142.55949586"/>
    <n v="142.55949586"/>
    <n v="0.84441310922369939"/>
    <n v="1"/>
    <n v="9.2614374905570576E-3"/>
    <n v="1.3203058595927177"/>
    <n v="1.1148835760249558"/>
  </r>
  <r>
    <x v="0"/>
    <s v="1103820130718010"/>
    <n v="2455.2004256999999"/>
    <n v="2455.2004256999999"/>
    <n v="0.84441310922369939"/>
    <n v="4"/>
    <n v="5.0323533611956919E-2"/>
    <n v="123.55436114680488"/>
    <n v="104.33092225412135"/>
  </r>
  <r>
    <x v="0"/>
    <s v="1103820130831004"/>
    <n v="592.58914858000003"/>
    <n v="592.58914858000003"/>
    <n v="0.84441310922369928"/>
    <n v="1"/>
    <n v="0.21387501785081692"/>
    <n v="126.7400147307479"/>
    <n v="107.02092990184828"/>
  </r>
  <r>
    <x v="0"/>
    <s v="1103820130831010"/>
    <n v="756.75344471000005"/>
    <n v="756.75344471000005"/>
    <n v="0.84441310922369939"/>
    <n v="4"/>
    <n v="2.516176680597846E-2"/>
    <n v="19.041253705413936"/>
    <n v="16.078684244905869"/>
  </r>
  <r>
    <x v="0"/>
    <s v="1103820130831016"/>
    <n v="592.58914858000003"/>
    <n v="592.58914858000003"/>
    <n v="0.84441310922369917"/>
    <n v="16"/>
    <n v="0.62904417014946157"/>
    <n v="372.76474920808209"/>
    <n v="314.76744088778906"/>
  </r>
  <r>
    <x v="0"/>
    <s v="1103820130831023"/>
    <n v="592.58914858000003"/>
    <n v="592.58914858000003"/>
    <n v="0.84441310922369939"/>
    <n v="9"/>
    <n v="0.12580883402989229"/>
    <n v="74.55294984161641"/>
    <n v="62.953488177557823"/>
  </r>
  <r>
    <x v="0"/>
    <s v="1103820130831026"/>
    <n v="592.58914858000003"/>
    <n v="592.58914858000003"/>
    <n v="0.84441310922369928"/>
    <n v="4"/>
    <n v="7.5485300417935386E-2"/>
    <n v="44.731769904969852"/>
    <n v="37.772092906534695"/>
  </r>
  <r>
    <x v="0"/>
    <s v="1103820130831028"/>
    <n v="1085.0820369999999"/>
    <n v="1085.0820369999999"/>
    <n v="0.84441310922369939"/>
    <n v="2"/>
    <n v="2.516176680597846E-2"/>
    <n v="27.302581180350089"/>
    <n v="23.054657464331878"/>
  </r>
  <r>
    <x v="0"/>
    <s v="1103820130921003"/>
    <n v="210.07171786000001"/>
    <n v="210.07171786000001"/>
    <n v="0.84441310922369939"/>
    <n v="9"/>
    <n v="0.10064706722391384"/>
    <n v="21.143102309298481"/>
    <n v="17.85351275962951"/>
  </r>
  <r>
    <x v="0"/>
    <s v="1103820130921007"/>
    <n v="210.07171786000001"/>
    <n v="210.07171786000001"/>
    <n v="0.84441310922369939"/>
    <n v="6"/>
    <n v="6.2904417014946146E-2"/>
    <n v="13.214438943311551"/>
    <n v="11.158445474768444"/>
  </r>
  <r>
    <x v="0"/>
    <s v="1103820130921010"/>
    <n v="210.07171786000001"/>
    <n v="210.07171786000001"/>
    <n v="0.79156441532519295"/>
    <n v="9"/>
    <n v="1.3774265020896768"/>
    <n v="289.3583515198693"/>
    <n v="229.04577434028701"/>
  </r>
  <r>
    <x v="0"/>
    <s v="1103820130921032"/>
    <n v="315.95863222999998"/>
    <n v="315.95863222999998"/>
    <n v="0.84441310922369939"/>
    <n v="8"/>
    <n v="0.11322795062690307"/>
    <n v="35.775348410282263"/>
    <n v="30.209173184687575"/>
  </r>
  <r>
    <x v="0"/>
    <s v="1103820131005009"/>
    <n v="438.64892621000001"/>
    <n v="438.64892621000001"/>
    <n v="0.84441310922369939"/>
    <n v="5"/>
    <n v="1.258088340298923E-2"/>
    <n v="5.5185909954944368"/>
    <n v="4.6599705810393681"/>
  </r>
  <r>
    <x v="0"/>
    <s v="1103820131005012"/>
    <n v="304.86327712000002"/>
    <n v="304.86327712000002"/>
    <n v="0.84441310922369939"/>
    <n v="1"/>
    <n v="2.516176680597846E-2"/>
    <n v="7.6708986865998288"/>
    <n v="6.4774074104917529"/>
  </r>
  <r>
    <x v="0"/>
    <s v="1103820131005018"/>
    <n v="304.86327712000002"/>
    <n v="304.86327712000002"/>
    <n v="0.84441310922369939"/>
    <n v="1"/>
    <n v="6.2904417014946146E-2"/>
    <n v="19.177246716499571"/>
    <n v="16.193518526229383"/>
  </r>
  <r>
    <x v="0"/>
    <s v="1103820131005019"/>
    <n v="304.86327712000002"/>
    <n v="304.86327712000002"/>
    <n v="1.1769805931483346"/>
    <n v="4"/>
    <n v="1.4447671122046233"/>
    <n v="440.45643650190021"/>
    <n v="518.40867789000833"/>
  </r>
  <r>
    <x v="0"/>
    <s v="1103820131006007"/>
    <n v="350.27639513999998"/>
    <n v="350.27639513999998"/>
    <n v="0.84441310922369939"/>
    <n v="9"/>
    <n v="0.18871325104483844"/>
    <n v="66.101797291135838"/>
    <n v="55.817224175882721"/>
  </r>
  <r>
    <x v="0"/>
    <s v="1103820131015005"/>
    <n v="133.46866514999999"/>
    <n v="133.46866514999999"/>
    <n v="0.84441310922369928"/>
    <n v="1"/>
    <n v="3.7742650208967693E-2"/>
    <n v="5.0374611426142861"/>
    <n v="4.2536982260284981"/>
  </r>
  <r>
    <x v="0"/>
    <s v="1103820131015008"/>
    <n v="133.46866514999999"/>
    <n v="133.46866514999999"/>
    <n v="0.84441310922369939"/>
    <n v="2"/>
    <n v="1.258088340298923E-2"/>
    <n v="1.6791537142047619"/>
    <n v="1.417899408676166"/>
  </r>
  <r>
    <x v="0"/>
    <s v="1103820131015010"/>
    <n v="164.03509738"/>
    <n v="164.03509738"/>
    <n v="0.84441310922369928"/>
    <n v="6"/>
    <n v="3.7742650208967693E-2"/>
    <n v="6.1911193024072926"/>
    <n v="5.2278622997206021"/>
  </r>
  <r>
    <x v="0"/>
    <s v="1104320130111009"/>
    <n v="60.556832489000001"/>
    <n v="60.556832489000001"/>
    <n v="0.84441310922369939"/>
    <n v="4"/>
    <n v="0.25161766805978458"/>
    <n v="15.237168975969182"/>
    <n v="12.866465230765028"/>
  </r>
  <r>
    <x v="0"/>
    <s v="1104320130111014"/>
    <n v="60.556832489000001"/>
    <n v="60.556832489000001"/>
    <n v="0.84441310922369917"/>
    <n v="4"/>
    <n v="0.62904417014946157"/>
    <n v="38.092922439922958"/>
    <n v="32.166163076912568"/>
  </r>
  <r>
    <x v="0"/>
    <s v="1104320130111018"/>
    <n v="60.556832489000001"/>
    <n v="60.556832489000001"/>
    <n v="0.84441310922369939"/>
    <n v="2"/>
    <n v="2.516176680597846E-2"/>
    <n v="1.5237168975969182"/>
    <n v="1.286646523076503"/>
  </r>
  <r>
    <x v="0"/>
    <s v="1104320130111022"/>
    <n v="64.513612585000004"/>
    <n v="64.513612585000004"/>
    <n v="0.84441310922369928"/>
    <n v="12"/>
    <n v="0.17613236764184922"/>
    <n v="11.362935329725051"/>
    <n v="9.5950115516809511"/>
  </r>
  <r>
    <x v="0"/>
    <s v="1104320130113005"/>
    <n v="27.304371482000001"/>
    <n v="27.304371482000001"/>
    <n v="0.84441310922369939"/>
    <n v="2"/>
    <n v="1.258088340298923E-2"/>
    <n v="0.34351311400694623"/>
    <n v="0.29006697665772058"/>
  </r>
  <r>
    <x v="0"/>
    <s v="1104320130323004"/>
    <n v="320.50045275999997"/>
    <n v="320.50045275999997"/>
    <n v="0.84441310922369939"/>
    <n v="4"/>
    <n v="0.37742650208967687"/>
    <n v="120.96536480336451"/>
    <n v="102.14473980198808"/>
  </r>
  <r>
    <x v="0"/>
    <s v="1104320130323008"/>
    <n v="457.85778965999998"/>
    <n v="457.85778965999998"/>
    <n v="0.84441310922369939"/>
    <n v="20"/>
    <n v="0.22645590125380613"/>
    <n v="103.6845984035309"/>
    <n v="87.55263411653614"/>
  </r>
  <r>
    <x v="0"/>
    <s v="1104320130426009"/>
    <n v="1332.9492624"/>
    <n v="1332.9492624"/>
    <n v="0.84441310922369928"/>
    <n v="1"/>
    <n v="3.053165606344397E-2"/>
    <n v="40.697148429618125"/>
    <n v="34.365205641992233"/>
  </r>
  <r>
    <x v="0"/>
    <s v="1104320130430001"/>
    <n v="465.73534121"/>
    <n v="465.73534121"/>
    <n v="0.84441310922369939"/>
    <n v="2"/>
    <n v="1.258088340298923E-2"/>
    <n v="5.8593620244144153"/>
    <n v="4.947722105103046"/>
  </r>
  <r>
    <x v="0"/>
    <s v="1104320130502001"/>
    <n v="1340.6806747000001"/>
    <n v="1340.6806747000001"/>
    <n v="0.84441310922369928"/>
    <n v="2"/>
    <n v="3.7742650208967693E-2"/>
    <n v="50.600841747124903"/>
    <n v="42.728014109026105"/>
  </r>
  <r>
    <x v="0"/>
    <s v="1104320130502003"/>
    <n v="1340.6806747000001"/>
    <n v="1340.6806747000001"/>
    <n v="0.84441310922369928"/>
    <n v="9"/>
    <n v="0.17613236764184922"/>
    <n v="236.13726148658287"/>
    <n v="199.39739917545515"/>
  </r>
  <r>
    <x v="0"/>
    <s v="1104320130502006"/>
    <n v="2603.0313875000002"/>
    <n v="2603.0313875000002"/>
    <n v="0.84441310922369939"/>
    <n v="2"/>
    <n v="6.2904417014946146E-2"/>
    <n v="163.74217190229388"/>
    <n v="138.26603648705745"/>
  </r>
  <r>
    <x v="0"/>
    <s v="1104320130529001"/>
    <n v="977.25391201000002"/>
    <n v="977.25391201000002"/>
    <n v="0.84441310922369928"/>
    <n v="1"/>
    <n v="0.15097060083587077"/>
    <n v="147.53661026535488"/>
    <n v="124.58184779849346"/>
  </r>
  <r>
    <x v="0"/>
    <s v="1104320130602007"/>
    <n v="44.410320186"/>
    <n v="44.410320186"/>
    <n v="1.6122004205853264"/>
    <n v="24"/>
    <n v="33.484424088194302"/>
    <n v="1487.05399500052"/>
    <n v="2397.429076172928"/>
  </r>
  <r>
    <x v="0"/>
    <s v="1104320130602011"/>
    <n v="29.606880124"/>
    <n v="29.606880124"/>
    <n v="1.7161598842135459"/>
    <n v="4"/>
    <n v="19.150970600835869"/>
    <n v="567.0004908371958"/>
    <n v="973.0634967041857"/>
  </r>
  <r>
    <x v="0"/>
    <s v="1104320130604003"/>
    <n v="218.55168191000001"/>
    <n v="218.55168191000001"/>
    <n v="0.84441310922369928"/>
    <n v="2"/>
    <n v="7.5485300417935386E-2"/>
    <n v="16.497439365821407"/>
    <n v="13.930654069122708"/>
  </r>
  <r>
    <x v="0"/>
    <s v="1104320130604014"/>
    <n v="148.44082194999999"/>
    <n v="148.44082194999999"/>
    <n v="0.84441310922369939"/>
    <n v="1"/>
    <n v="2.516176680597846E-2"/>
    <n v="3.7350333463936685"/>
    <n v="3.1539111210824764"/>
  </r>
  <r>
    <x v="0"/>
    <s v="1104320130615015"/>
    <n v="313.82949425999999"/>
    <n v="313.82949425999999"/>
    <n v="0.84441310922369939"/>
    <n v="3"/>
    <n v="1.258088340298923E-2"/>
    <n v="3.9482522757041378"/>
    <n v="3.3339559801268779"/>
  </r>
  <r>
    <x v="0"/>
    <s v="1104320130615017"/>
    <n v="241.75845724999999"/>
    <n v="241.75845724999999"/>
    <n v="0.84441310922369928"/>
    <n v="1"/>
    <n v="7.5485300417935386E-2"/>
    <n v="18.24920977409284"/>
    <n v="15.409871966217258"/>
  </r>
  <r>
    <x v="0"/>
    <s v="1104320130615019"/>
    <n v="241.75845724999999"/>
    <n v="241.75845724999999"/>
    <n v="0.84441310922369939"/>
    <n v="4"/>
    <n v="6.2904417014946146E-2"/>
    <n v="15.207674811744029"/>
    <n v="12.841559971847714"/>
  </r>
  <r>
    <x v="0"/>
    <s v="1104320130615023"/>
    <n v="241.75845724999999"/>
    <n v="241.75845724999999"/>
    <n v="0.84441310922369939"/>
    <n v="9"/>
    <n v="0.51581621952255841"/>
    <n v="124.70293345630105"/>
    <n v="105.30079176915126"/>
  </r>
  <r>
    <x v="0"/>
    <s v="1104320130623001"/>
    <n v="125.04216528000001"/>
    <n v="125.04216528000001"/>
    <n v="0.84441310922369939"/>
    <n v="15"/>
    <n v="0.18871325104483844"/>
    <n v="23.597113527674821"/>
    <n v="19.925712002608513"/>
  </r>
  <r>
    <x v="0"/>
    <s v="1104320130623013"/>
    <n v="143.32601998999999"/>
    <n v="143.32601998999999"/>
    <n v="0.84441310922369939"/>
    <n v="5"/>
    <n v="1.258088340298923E-2"/>
    <n v="1.8031679461086936"/>
    <n v="1.522618651826154"/>
  </r>
  <r>
    <x v="0"/>
    <s v="1104320130623016"/>
    <n v="125.04216528000001"/>
    <n v="125.04216528000001"/>
    <n v="0.84441310922369939"/>
    <n v="3"/>
    <n v="2.516176680597846E-2"/>
    <n v="3.1462818036899765"/>
    <n v="2.6567616003478021"/>
  </r>
  <r>
    <x v="0"/>
    <s v="1104320130623023"/>
    <n v="152.46794733999999"/>
    <n v="152.46794733999999"/>
    <n v="0.84441310922369928"/>
    <n v="2"/>
    <n v="0.15097060083587077"/>
    <n v="23.018177618131705"/>
    <n v="19.436850931189959"/>
  </r>
  <r>
    <x v="0"/>
    <s v="1104320130623024"/>
    <n v="152.46794733999999"/>
    <n v="152.46794733999999"/>
    <n v="0.84441310922369939"/>
    <n v="2"/>
    <n v="1.258088340298923E-2"/>
    <n v="1.9181814681776419"/>
    <n v="1.6197375775991631"/>
  </r>
  <r>
    <x v="0"/>
    <s v="1104320130623025"/>
    <n v="125.04216528000001"/>
    <n v="125.04216528000001"/>
    <n v="0.84441310922369939"/>
    <n v="4"/>
    <n v="5.0323533611956919E-2"/>
    <n v="6.2925636073799529"/>
    <n v="5.3135232006956041"/>
  </r>
  <r>
    <x v="0"/>
    <s v="1104320130623027"/>
    <n v="125.04216528000001"/>
    <n v="125.04216528000001"/>
    <n v="0.84441310922369939"/>
    <n v="4"/>
    <n v="0.10064706722391384"/>
    <n v="12.585127214759906"/>
    <n v="10.627046401391208"/>
  </r>
  <r>
    <x v="0"/>
    <s v="1104320130716003"/>
    <n v="151.36971242000001"/>
    <n v="151.36971242000001"/>
    <n v="0.84441310922369939"/>
    <n v="4"/>
    <n v="0.11322795062690307"/>
    <n v="17.139282324300279"/>
    <n v="14.472634677325191"/>
  </r>
  <r>
    <x v="0"/>
    <s v="1104320130716005"/>
    <n v="218.19911920999999"/>
    <n v="218.19911920999999"/>
    <n v="0.84441310922369928"/>
    <n v="2"/>
    <n v="3.7742650208967693E-2"/>
    <n v="8.2354130322478731"/>
    <n v="6.9540907243017998"/>
  </r>
  <r>
    <x v="0"/>
    <s v="1104320130716006"/>
    <n v="151.36971242000001"/>
    <n v="151.36971242000001"/>
    <n v="0.84441310922369928"/>
    <n v="25"/>
    <n v="0.21387501785081692"/>
    <n v="32.374199945900529"/>
    <n v="27.337198834947582"/>
  </r>
  <r>
    <x v="0"/>
    <s v="1104320130716013"/>
    <n v="151.36971242000001"/>
    <n v="151.36971242000001"/>
    <n v="0.84441310922369928"/>
    <n v="9"/>
    <n v="0.15097060083587077"/>
    <n v="22.852376432400373"/>
    <n v="19.296846236433588"/>
  </r>
  <r>
    <x v="0"/>
    <s v="1104320130716019"/>
    <n v="151.36971242000001"/>
    <n v="151.36971242000001"/>
    <n v="1.4789218364515153"/>
    <n v="4"/>
    <n v="3.2808311937717414"/>
    <n v="496.61847429979383"/>
    <n v="734.45990602720076"/>
  </r>
  <r>
    <x v="0"/>
    <s v="1104320130730005"/>
    <n v="125.37601121"/>
    <n v="125.37601121"/>
    <n v="0.84441310922369928"/>
    <n v="4"/>
    <n v="3.7742650208967693E-2"/>
    <n v="4.7320229356946424"/>
    <n v="3.9957822000477701"/>
  </r>
  <r>
    <x v="0"/>
    <s v="1104320130730007"/>
    <n v="125.37601121"/>
    <n v="125.37601121"/>
    <n v="0.84441310922369939"/>
    <n v="3"/>
    <n v="1.258088340298923E-2"/>
    <n v="1.5773409785648806"/>
    <n v="1.3319274000159234"/>
  </r>
  <r>
    <x v="0"/>
    <s v="1104320130730013"/>
    <n v="125.37601121"/>
    <n v="125.37601121"/>
    <n v="0.84441310922369928"/>
    <n v="2"/>
    <n v="7.5485300417935386E-2"/>
    <n v="9.4640458713892848"/>
    <n v="7.9915644000955401"/>
  </r>
  <r>
    <x v="0"/>
    <s v="1104320130730021"/>
    <n v="125.37601121"/>
    <n v="125.37601121"/>
    <n v="1.4221068880178638"/>
    <n v="16"/>
    <n v="1.5913015199404938"/>
    <n v="199.5110372025494"/>
    <n v="283.7260202413338"/>
  </r>
  <r>
    <x v="0"/>
    <s v="1104320130730026"/>
    <n v="125.37601121"/>
    <n v="125.37601121"/>
    <n v="0.84441310922369939"/>
    <n v="9"/>
    <n v="0.94356625522419224"/>
    <n v="118.30057339236605"/>
    <n v="99.894555001194263"/>
  </r>
  <r>
    <x v="0"/>
    <s v="1104320130730032"/>
    <n v="125.37601121"/>
    <n v="125.37601121"/>
    <n v="0.84441310922369939"/>
    <n v="2"/>
    <n v="5.0323533611956919E-2"/>
    <n v="6.3093639142595226"/>
    <n v="5.3277096000636934"/>
  </r>
  <r>
    <x v="0"/>
    <s v="1104320130730036"/>
    <n v="125.37601121"/>
    <n v="125.37601121"/>
    <n v="0.84441310922369939"/>
    <n v="1"/>
    <n v="0.18871325104483844"/>
    <n v="23.66011467847321"/>
    <n v="19.978911000238853"/>
  </r>
  <r>
    <x v="0"/>
    <s v="1104320130802003"/>
    <n v="281.61950677999999"/>
    <n v="281.61950677999999"/>
    <n v="0.84441310922369939"/>
    <n v="4"/>
    <n v="2.516176680597846E-2"/>
    <n v="7.0860443576130292"/>
    <n v="5.9835487481090697"/>
  </r>
  <r>
    <x v="0"/>
    <s v="1104320130802010"/>
    <n v="281.61950677999999"/>
    <n v="281.61950677999999"/>
    <n v="0.84441310922369939"/>
    <n v="1"/>
    <n v="2.516176680597846E-2"/>
    <n v="7.0860443576130292"/>
    <n v="5.9835487481090697"/>
  </r>
  <r>
    <x v="0"/>
    <s v="1104320130802015"/>
    <n v="281.61950677999999"/>
    <n v="281.61950677999999"/>
    <n v="0.84441310922369939"/>
    <n v="6"/>
    <n v="6.2904417014946146E-2"/>
    <n v="17.715110894032573"/>
    <n v="14.958871870272674"/>
  </r>
  <r>
    <x v="0"/>
    <s v="1104320130803016"/>
    <n v="380.42906857999998"/>
    <n v="380.42906857999998"/>
    <n v="0.84441310922369939"/>
    <n v="1"/>
    <n v="1.258088340298923E-2"/>
    <n v="4.7861337549127736"/>
    <n v="4.0414740851463939"/>
  </r>
  <r>
    <x v="0"/>
    <s v="1104320130803017"/>
    <n v="380.42906857999998"/>
    <n v="380.42906857999998"/>
    <n v="0.84441310922369939"/>
    <n v="1"/>
    <n v="1.258088340298923E-2"/>
    <n v="4.7861337549127736"/>
    <n v="4.0414740851463939"/>
  </r>
  <r>
    <x v="0"/>
    <s v="1104320130805010"/>
    <n v="120.85569563999999"/>
    <n v="120.85569563999999"/>
    <n v="0.84441310922369939"/>
    <n v="1"/>
    <n v="1.258088340298923E-2"/>
    <n v="1.5204714154339938"/>
    <n v="1.2839059953923777"/>
  </r>
  <r>
    <x v="0"/>
    <s v="1104320130810001"/>
    <n v="349.33758005999999"/>
    <n v="349.33758005999999"/>
    <n v="0.84441310922369939"/>
    <n v="1"/>
    <n v="5.0323533611956919E-2"/>
    <n v="17.579901452069102"/>
    <n v="14.844699244987899"/>
  </r>
  <r>
    <x v="0"/>
    <s v="1104320130810029"/>
    <n v="349.33758005999999"/>
    <n v="349.33758005999999"/>
    <n v="0.84441310922369939"/>
    <n v="1"/>
    <n v="1.258088340298923E-2"/>
    <n v="4.3949753630172754"/>
    <n v="3.7111748112469747"/>
  </r>
  <r>
    <x v="0"/>
    <s v="1104320130814001"/>
    <n v="251.58774217999999"/>
    <n v="251.58774217999999"/>
    <n v="0.84441310922369928"/>
    <n v="4"/>
    <n v="0.17613236764184922"/>
    <n v="44.312744699830539"/>
    <n v="37.418262530219906"/>
  </r>
  <r>
    <x v="0"/>
    <s v="1104320130814004"/>
    <n v="251.58774217999999"/>
    <n v="251.58774217999999"/>
    <n v="0.87766559257987198"/>
    <n v="4"/>
    <n v="1.1258088340298922"/>
    <n v="283.23970267987892"/>
    <n v="248.58974149468267"/>
  </r>
  <r>
    <x v="0"/>
    <s v="1104320130916001"/>
    <n v="8.1390619701000002"/>
    <n v="8.1390619701000002"/>
    <n v="1.4546951528983176"/>
    <n v="36"/>
    <n v="29.95614713862718"/>
    <n v="243.81493794672042"/>
    <n v="354.6764084352983"/>
  </r>
  <r>
    <x v="0"/>
    <s v="1104320130920003"/>
    <n v="100.52205435"/>
    <n v="100.52205435"/>
    <n v="0.84441310922369939"/>
    <n v="1"/>
    <n v="2.516176680597846E-2"/>
    <n v="2.5293124904125928"/>
    <n v="2.1357846242276359"/>
  </r>
  <r>
    <x v="0"/>
    <s v="1104320130921010"/>
    <n v="37.267468600000001"/>
    <n v="37.267468600000001"/>
    <n v="1.8324928421936217"/>
    <n v="10"/>
    <n v="1.2503235336119569"/>
    <n v="46.596393028724648"/>
    <n v="85.387556697178695"/>
  </r>
  <r>
    <x v="0"/>
    <s v="1104320130922006"/>
    <n v="319.88036979999998"/>
    <n v="319.88036979999998"/>
    <n v="0.84441310922369939"/>
    <n v="4"/>
    <n v="2.516176680597846E-2"/>
    <n v="8.0487552707177539"/>
    <n v="6.7964744635274172"/>
  </r>
  <r>
    <x v="0"/>
    <s v="1104320130922011"/>
    <n v="212.03258664000001"/>
    <n v="212.03258664000001"/>
    <n v="0.8444131092236995"/>
    <n v="16"/>
    <n v="0.39000738549266611"/>
    <n v="82.694274754713604"/>
    <n v="69.828129660626601"/>
  </r>
  <r>
    <x v="0"/>
    <s v="1104320130922018"/>
    <n v="212.03258664000001"/>
    <n v="212.03258664000001"/>
    <n v="0.84441310922369939"/>
    <n v="8"/>
    <n v="2.516176680597846E-2"/>
    <n v="5.3351145003041038"/>
    <n v="4.5050406232662317"/>
  </r>
  <r>
    <x v="0"/>
    <s v="1104320130922024"/>
    <n v="212.03258664000001"/>
    <n v="212.03258664000001"/>
    <n v="0.84441310922369939"/>
    <n v="3"/>
    <n v="1.258088340298923E-2"/>
    <n v="2.6675572501520519"/>
    <n v="2.2525203116331158"/>
  </r>
  <r>
    <x v="0"/>
    <s v="1104320130927001"/>
    <n v="213.90820026"/>
    <n v="213.90820026"/>
    <n v="0.84441310922369928"/>
    <n v="2"/>
    <n v="3.7742650208967693E-2"/>
    <n v="8.0734623792429918"/>
    <n v="6.8173374698571392"/>
  </r>
  <r>
    <x v="0"/>
    <s v="1104320130927009"/>
    <n v="433.35499382"/>
    <n v="433.35499382"/>
    <n v="0.84441310922369928"/>
    <n v="3"/>
    <n v="3.7742650208967693E-2"/>
    <n v="16.355965948057616"/>
    <n v="13.811192060556282"/>
  </r>
  <r>
    <x v="0"/>
    <s v="1104320130927010"/>
    <n v="213.90820026"/>
    <n v="213.90820026"/>
    <n v="0.84441310922369939"/>
    <n v="2"/>
    <n v="1.258088340298923E-2"/>
    <n v="2.6911541264143306"/>
    <n v="2.2724458232857137"/>
  </r>
  <r>
    <x v="0"/>
    <s v="1104320130927012"/>
    <n v="213.90820026"/>
    <n v="213.90820026"/>
    <n v="0.84441310922369939"/>
    <n v="1"/>
    <n v="5.0323533611956919E-2"/>
    <n v="10.764616505657322"/>
    <n v="9.0897832931428546"/>
  </r>
  <r>
    <x v="0"/>
    <s v="1104320130927013"/>
    <n v="213.90820025999997"/>
    <n v="213.90820025999997"/>
    <n v="0.84441310922369939"/>
    <n v="9"/>
    <n v="0.37742650208967687"/>
    <n v="80.7346237924299"/>
    <n v="68.173374698571394"/>
  </r>
  <r>
    <x v="0"/>
    <s v="1104320131001004"/>
    <n v="649.80872824000005"/>
    <n v="649.80872824000005"/>
    <n v="0.84441310922369928"/>
    <n v="6"/>
    <n v="3.7742650208967693E-2"/>
    <n v="24.525503532696469"/>
    <n v="20.709656693321044"/>
  </r>
  <r>
    <x v="0"/>
    <s v="1104320131001007"/>
    <n v="649.80872824000005"/>
    <n v="649.80872824000005"/>
    <n v="0.84441310922369928"/>
    <n v="9"/>
    <n v="0.15097060083587077"/>
    <n v="98.102014130785875"/>
    <n v="82.838626773284176"/>
  </r>
  <r>
    <x v="0"/>
    <s v="1104320131001011"/>
    <n v="649.80872824000005"/>
    <n v="649.80872824000005"/>
    <n v="0.84441310922369939"/>
    <n v="1"/>
    <n v="2.516176680597846E-2"/>
    <n v="16.350335688464313"/>
    <n v="13.806437795547366"/>
  </r>
  <r>
    <x v="0"/>
    <s v="1104320131003009"/>
    <n v="381.10016682000003"/>
    <n v="381.10016682000003"/>
    <n v="1.6336093935170479"/>
    <n v="3"/>
    <n v="2.050323533611957"/>
    <n v="781.37864069448869"/>
    <n v="1276.4674873320989"/>
  </r>
  <r>
    <x v="0"/>
    <s v="1104320131003010"/>
    <n v="175.25725607000001"/>
    <n v="175.25725607000001"/>
    <n v="0.84441310922369939"/>
    <n v="2"/>
    <n v="1.258088340298923E-2"/>
    <n v="2.2048911041444965"/>
    <n v="1.8618389527503298"/>
  </r>
  <r>
    <x v="0"/>
    <s v="1104320131003020"/>
    <n v="175.25725607000001"/>
    <n v="175.25725607000001"/>
    <n v="0.84441310922369939"/>
    <n v="2"/>
    <n v="1.258088340298923E-2"/>
    <n v="2.2048911041444965"/>
    <n v="1.8618389527503298"/>
  </r>
  <r>
    <x v="0"/>
    <s v="1104320131003026"/>
    <n v="175.25725607000001"/>
    <n v="175.25725607000001"/>
    <n v="0.55479778277291947"/>
    <n v="1"/>
    <n v="1.0129898046029893"/>
    <n v="177.53381358160536"/>
    <n v="98.495366142295467"/>
  </r>
  <r>
    <x v="0"/>
    <s v="1104320131012001"/>
    <n v="986.10597221"/>
    <n v="986.10597221"/>
    <n v="0.84441310922369939"/>
    <n v="15"/>
    <n v="0.37742650208967687"/>
    <n v="372.18252778096041"/>
    <n v="314.27580548225666"/>
  </r>
  <r>
    <x v="0"/>
    <s v="1104320131017001"/>
    <n v="221.90111347999999"/>
    <n v="221.90111347999999"/>
    <n v="0.84441310922369928"/>
    <n v="3"/>
    <n v="3.7742650208967693E-2"/>
    <n v="8.3751361070560861"/>
    <n v="7.0720747203308987"/>
  </r>
  <r>
    <x v="0"/>
    <s v="1104320131017004"/>
    <n v="122.19090496"/>
    <n v="122.19090496"/>
    <n v="0.84441310922369939"/>
    <n v="3"/>
    <n v="2.516176680597846E-2"/>
    <n v="3.0745390564149968"/>
    <n v="2.5961810840570863"/>
  </r>
  <r>
    <x v="0"/>
    <s v="1104320131017022"/>
    <n v="122.19090496"/>
    <n v="122.19090496"/>
    <n v="1.2840767686365691"/>
    <n v="6"/>
    <n v="1.0886526956209246"/>
    <n v="133.0234580650642"/>
    <n v="170.8123321850498"/>
  </r>
  <r>
    <x v="0"/>
    <s v="1104320131017027"/>
    <n v="122.19090496"/>
    <n v="122.19090496"/>
    <n v="0.84441310922369939"/>
    <n v="2"/>
    <n v="6.2904417014946146E-2"/>
    <n v="7.6863476410374911"/>
    <n v="6.4904527101427147"/>
  </r>
  <r>
    <x v="0"/>
    <s v="1104320131019004"/>
    <n v="208.10576287999999"/>
    <n v="208.10576287999999"/>
    <n v="0.84441310922369939"/>
    <n v="3"/>
    <n v="1.258088340298923E-2"/>
    <n v="2.618154338283404"/>
    <n v="2.2108038452174066"/>
  </r>
  <r>
    <x v="0"/>
    <s v="1104320131019007"/>
    <n v="312.02672228"/>
    <n v="312.02672228"/>
    <n v="0.84441310922369939"/>
    <n v="2"/>
    <n v="6.2904417014946146E-2"/>
    <n v="19.627859058107909"/>
    <n v="16.574021494661451"/>
  </r>
  <r>
    <x v="0"/>
    <s v="1104320131019023"/>
    <n v="208.10576287999999"/>
    <n v="208.10576287999999"/>
    <n v="0.84441310922369928"/>
    <n v="4"/>
    <n v="7.5485300417935386E-2"/>
    <n v="15.708926029700425"/>
    <n v="13.264823071304438"/>
  </r>
  <r>
    <x v="0"/>
    <s v="1104320131019025"/>
    <n v="260.06624257999999"/>
    <n v="260.06624257999999"/>
    <n v="0.84441310922369939"/>
    <n v="6"/>
    <n v="0.18871325104483844"/>
    <n v="49.077946124287394"/>
    <n v="41.442061081122723"/>
  </r>
  <r>
    <x v="0"/>
    <s v="1104320131020017"/>
    <n v="202.12191677999999"/>
    <n v="202.12191677999999"/>
    <n v="0.44092452439074076"/>
    <n v="1"/>
    <n v="2.1010802469000001"/>
    <n v="424.67436681202366"/>
    <n v="187.2493432075305"/>
  </r>
  <r>
    <x v="0"/>
    <s v="1104320131022001"/>
    <n v="118.00445825000001"/>
    <n v="118.00445825000001"/>
    <n v="0.84441310922369939"/>
    <n v="9"/>
    <n v="0.75485300417935375"/>
    <n v="89.076019816569641"/>
    <n v="75.216958850581435"/>
  </r>
  <r>
    <x v="0"/>
    <s v="1104320131022004"/>
    <n v="118.00445825"/>
    <n v="118.00445825"/>
    <n v="0.84441310922369928"/>
    <n v="4"/>
    <n v="0.27677943486576306"/>
    <n v="32.661207266075529"/>
    <n v="27.579551578546514"/>
  </r>
  <r>
    <x v="0"/>
    <s v="1104320131022006"/>
    <n v="209.34177335000001"/>
    <n v="209.34177335000001"/>
    <n v="0.84441310922369939"/>
    <n v="3"/>
    <n v="0.11322795062690307"/>
    <n v="23.703339977022132"/>
    <n v="20.015411008983669"/>
  </r>
  <r>
    <x v="0"/>
    <s v="1104320131022009"/>
    <n v="163.67311580000001"/>
    <n v="163.67311580000001"/>
    <n v="0.84441310922369939"/>
    <n v="2"/>
    <n v="2.516176680597846E-2"/>
    <n v="4.1183047721675088"/>
    <n v="3.4775505373967652"/>
  </r>
  <r>
    <x v="0"/>
    <s v="1104320131022012"/>
    <n v="118.00445825"/>
    <n v="118.00445825"/>
    <n v="0.84441310922369939"/>
    <n v="4"/>
    <n v="5.0323533611956919E-2"/>
    <n v="5.9384013211046422"/>
    <n v="5.0144639233720953"/>
  </r>
  <r>
    <x v="0"/>
    <s v="1104320131030001"/>
    <n v="457.30262902999999"/>
    <n v="457.30262902999999"/>
    <n v="0.84441310922369939"/>
    <n v="1"/>
    <n v="1.1055927839143029E-2"/>
    <n v="5.055904867206074"/>
    <n v="4.2692723488567159"/>
  </r>
  <r>
    <x v="0"/>
    <s v="1104320131030010"/>
    <n v="457.30262902999999"/>
    <n v="457.30262902999999"/>
    <n v="0.84441310922369928"/>
    <n v="1"/>
    <n v="7.5485300417935386E-2"/>
    <n v="34.51962633424121"/>
    <n v="29.14882500213691"/>
  </r>
  <r>
    <x v="0"/>
    <s v="1104320131030012"/>
    <n v="457.30262902999999"/>
    <n v="457.30262902999999"/>
    <n v="0.84441310922369928"/>
    <n v="1"/>
    <n v="1.7689484542880468E-2"/>
    <n v="8.0894477876447866"/>
    <n v="6.8308357582679093"/>
  </r>
  <r>
    <x v="0"/>
    <s v="1104320131109001"/>
    <n v="165.23984977999999"/>
    <n v="165.23984977999999"/>
    <n v="0.84441310922369939"/>
    <n v="1"/>
    <n v="2.516176680597846E-2"/>
    <n v="4.1577265672192709"/>
    <n v="3.5108388179276031"/>
  </r>
  <r>
    <x v="0"/>
    <s v="1104320131109006"/>
    <n v="165.23984977999999"/>
    <n v="165.23984977999999"/>
    <n v="0.84441310922369939"/>
    <n v="4"/>
    <n v="0.25161766805978458"/>
    <n v="41.577265672192702"/>
    <n v="35.108388179276027"/>
  </r>
  <r>
    <x v="0"/>
    <s v="1104320131109008"/>
    <n v="165.23984977999999"/>
    <n v="165.23984977999999"/>
    <n v="0.84441310922369939"/>
    <n v="16"/>
    <n v="0.18871325104483844"/>
    <n v="31.182949254144528"/>
    <n v="26.331291134457018"/>
  </r>
  <r>
    <x v="0"/>
    <s v="1104320131109016"/>
    <n v="165.23984977999999"/>
    <n v="165.23984977999999"/>
    <n v="0.84441310922369939"/>
    <n v="2"/>
    <n v="2.516176680597846E-2"/>
    <n v="4.1577265672192709"/>
    <n v="3.5108388179276031"/>
  </r>
  <r>
    <x v="0"/>
    <s v="1104320131109018"/>
    <n v="165.23984977999999"/>
    <n v="165.23984977999999"/>
    <n v="0.84441310922369939"/>
    <n v="9"/>
    <n v="1.5097060083587075"/>
    <n v="249.46359403315623"/>
    <n v="210.65032907565615"/>
  </r>
  <r>
    <x v="0"/>
    <s v="1104420130105004"/>
    <n v="26.234380753"/>
    <n v="26.234380753"/>
    <n v="0.84441310922369939"/>
    <n v="1"/>
    <n v="5.0323533611956919E-2"/>
    <n v="1.3202067416124712"/>
    <n v="1.114799879503076"/>
  </r>
  <r>
    <x v="0"/>
    <s v="1104420130427001"/>
    <n v="516.00572895000005"/>
    <n v="516.00572895000005"/>
    <n v="0.84441310922369939"/>
    <n v="9"/>
    <n v="0.20129413444782768"/>
    <n v="103.86892657911064"/>
    <n v="87.708283244394963"/>
  </r>
  <r>
    <x v="0"/>
    <s v="1104420130427007"/>
    <n v="516.00572895000005"/>
    <n v="516.00572895000005"/>
    <n v="0.84441310922369939"/>
    <n v="9"/>
    <n v="0.32710296847771997"/>
    <n v="168.78700569105479"/>
    <n v="142.52596027214182"/>
  </r>
  <r>
    <x v="0"/>
    <s v="1104420130511003"/>
    <n v="164.31643571999999"/>
    <n v="164.31643571999999"/>
    <n v="0.84441310922369939"/>
    <n v="1"/>
    <n v="2.516176680597846E-2"/>
    <n v="4.1344918379761886"/>
    <n v="3.4912191079654811"/>
  </r>
  <r>
    <x v="0"/>
    <s v="1104420130511004"/>
    <n v="164.31643571999999"/>
    <n v="164.31643571999999"/>
    <n v="0.84441310922369928"/>
    <n v="1"/>
    <n v="3.7742650208967693E-2"/>
    <n v="6.2017377569642838"/>
    <n v="5.2368286619482216"/>
  </r>
  <r>
    <x v="0"/>
    <s v="1104420130511005"/>
    <n v="164.31643571999999"/>
    <n v="164.31643571999999"/>
    <n v="0.84441310922369928"/>
    <n v="1"/>
    <n v="3.7742650208967693E-2"/>
    <n v="6.2017377569642838"/>
    <n v="5.2368286619482216"/>
  </r>
  <r>
    <x v="0"/>
    <s v="1104420130511013"/>
    <n v="197.66646198000001"/>
    <n v="197.66646198000001"/>
    <n v="0.84441310922369939"/>
    <n v="6"/>
    <n v="0.37742650208967687"/>
    <n v="74.604561325553505"/>
    <n v="62.997069591180789"/>
  </r>
  <r>
    <x v="0"/>
    <s v="1104420130511015"/>
    <n v="164.31643571999999"/>
    <n v="164.31643571999999"/>
    <n v="0.84441310922369928"/>
    <n v="4"/>
    <n v="0.30194120167174154"/>
    <n v="49.61390205571427"/>
    <n v="41.894629295585773"/>
  </r>
  <r>
    <x v="0"/>
    <s v="1104420130531006"/>
    <n v="3052.9510329"/>
    <n v="3052.9510329"/>
    <n v="0.84441310922369939"/>
    <n v="3"/>
    <n v="5.0323533611956919E-2"/>
    <n v="153.63528391980174"/>
    <n v="129.73164778118561"/>
  </r>
  <r>
    <x v="0"/>
    <s v="1104420130531007"/>
    <n v="3052.9510329"/>
    <n v="3052.9510329"/>
    <n v="0.84441310922369939"/>
    <n v="3"/>
    <n v="1.258088340298923E-2"/>
    <n v="38.408820979950434"/>
    <n v="32.432911945296404"/>
  </r>
  <r>
    <x v="0"/>
    <s v="1104420130601001"/>
    <n v="571.02566839999997"/>
    <n v="571.02566839999997"/>
    <n v="0.84441310922369939"/>
    <n v="2"/>
    <n v="1.258088340298923E-2"/>
    <n v="7.1840073542543914"/>
    <n v="6.0662699866918732"/>
  </r>
  <r>
    <x v="0"/>
    <s v="1104420130605013"/>
    <n v="150.51964520000001"/>
    <n v="150.51964520000001"/>
    <n v="0.84441310922369928"/>
    <n v="4"/>
    <n v="7.5485300417935386E-2"/>
    <n v="11.362020636723047"/>
    <n v="9.5942391729191439"/>
  </r>
  <r>
    <x v="0"/>
    <s v="1104420130608004"/>
    <n v="438.05982792999998"/>
    <n v="438.05982792999998"/>
    <n v="0.84441310922369939"/>
    <n v="1"/>
    <n v="0.25161766805978458"/>
    <n v="110.22359237441708"/>
    <n v="93.074246346687175"/>
  </r>
  <r>
    <x v="0"/>
    <s v="1104420130622001"/>
    <n v="721.31033387000002"/>
    <n v="721.31033387000002"/>
    <n v="0.84441310922369939"/>
    <n v="4"/>
    <n v="0.11322795062690307"/>
    <n v="81.672490870107325"/>
    <n v="68.965321953671534"/>
  </r>
  <r>
    <x v="0"/>
    <s v="1104420130623001"/>
    <n v="138.84947516"/>
    <n v="138.84947516"/>
    <n v="0.84441310922369939"/>
    <n v="6"/>
    <n v="2.516176680597846E-2"/>
    <n v="3.4936981151084185"/>
    <n v="2.9501244880676776"/>
  </r>
  <r>
    <x v="0"/>
    <s v="1104420130623007"/>
    <n v="138.84947516"/>
    <n v="138.84947516"/>
    <n v="0.84441310922369939"/>
    <n v="2"/>
    <n v="1.258088340298923E-2"/>
    <n v="1.7468490575542093"/>
    <n v="1.4750622440338388"/>
  </r>
  <r>
    <x v="0"/>
    <s v="1104420130623009"/>
    <n v="138.84947516"/>
    <n v="138.84947516"/>
    <n v="0.84441310922369928"/>
    <n v="4"/>
    <n v="3.7742650208967693E-2"/>
    <n v="5.2405471726626285"/>
    <n v="4.4251867321015164"/>
  </r>
  <r>
    <x v="0"/>
    <s v="1104420130623011"/>
    <n v="138.84947516"/>
    <n v="138.84947516"/>
    <n v="0.84441310922369939"/>
    <n v="9"/>
    <n v="6.2904417014946146E-2"/>
    <n v="8.7342452877710457"/>
    <n v="7.3753112201691939"/>
  </r>
  <r>
    <x v="0"/>
    <s v="1104420130625001"/>
    <n v="256.52116697000002"/>
    <n v="256.52116697000002"/>
    <n v="0.84441310922369939"/>
    <n v="1"/>
    <n v="2.516176680597846E-2"/>
    <n v="6.4545257840966048"/>
    <n v="5.4502861859135505"/>
  </r>
  <r>
    <x v="0"/>
    <s v="1104420130625002"/>
    <n v="256.52116697000002"/>
    <n v="256.52116697000002"/>
    <n v="0.84441310922369939"/>
    <n v="1"/>
    <n v="1.258088340298923E-2"/>
    <n v="3.2272628920483024"/>
    <n v="2.7251430929567753"/>
  </r>
  <r>
    <x v="0"/>
    <s v="1104420130629001"/>
    <n v="157.70285326000001"/>
    <n v="157.70285326000001"/>
    <n v="0.84441310922369939"/>
    <n v="9"/>
    <n v="0.10064706722391384"/>
    <n v="15.872329673462241"/>
    <n v="13.402803250191836"/>
  </r>
  <r>
    <x v="0"/>
    <s v="1104420130711001"/>
    <n v="319.13264165999999"/>
    <n v="319.13264165999999"/>
    <n v="0.84441310922369939"/>
    <n v="1"/>
    <n v="1.258088340298923E-2"/>
    <n v="4.0149705548124031"/>
    <n v="3.3902937696307425"/>
  </r>
  <r>
    <x v="0"/>
    <s v="1104420130711009"/>
    <n v="319.13264165999999"/>
    <n v="319.13264165999999"/>
    <n v="0.84441310922369939"/>
    <n v="1"/>
    <n v="1.620751560816033E-2"/>
    <n v="5.1723472707778875"/>
    <n v="4.3675978409022713"/>
  </r>
  <r>
    <x v="0"/>
    <s v="1104420130711010"/>
    <n v="319.13264165999999"/>
    <n v="319.13264165999999"/>
    <n v="0.84441310922369939"/>
    <n v="1"/>
    <n v="8.1037578047092086E-3"/>
    <n v="2.586173635589692"/>
    <n v="2.1837989206206503"/>
  </r>
  <r>
    <x v="0"/>
    <s v="1104420130712002"/>
    <n v="282.98878503999998"/>
    <n v="282.98878503999998"/>
    <n v="0.84441310922369939"/>
    <n v="4"/>
    <n v="5.0323533611956919E-2"/>
    <n v="14.240995635767291"/>
    <n v="12.025283403239392"/>
  </r>
  <r>
    <x v="0"/>
    <s v="1104420130713004"/>
    <n v="145.79424807999999"/>
    <n v="145.79424807999999"/>
    <n v="0.84441310922369939"/>
    <n v="4"/>
    <n v="5.0323533611956919E-2"/>
    <n v="7.3368817436838647"/>
    <n v="6.1953591251906897"/>
  </r>
  <r>
    <x v="0"/>
    <s v="1104420130716001"/>
    <n v="160.76377818"/>
    <n v="160.76377818"/>
    <n v="0.84441310922369939"/>
    <n v="2"/>
    <n v="2.516176680597846E-2"/>
    <n v="4.0451006974132087"/>
    <n v="3.4157360570256423"/>
  </r>
  <r>
    <x v="0"/>
    <s v="1104420130719004"/>
    <n v="333.14643390999998"/>
    <n v="333.14643390999998"/>
    <n v="0.84441310922369939"/>
    <n v="1"/>
    <n v="1.258088340298923E-2"/>
    <n v="4.1912764411433674"/>
    <n v="3.5391687712819122"/>
  </r>
  <r>
    <x v="0"/>
    <s v="1104420130719005"/>
    <n v="333.14643390999998"/>
    <n v="333.14643390999998"/>
    <n v="0.84441310922369939"/>
    <n v="1"/>
    <n v="1.258088340298923E-2"/>
    <n v="4.1912764411433674"/>
    <n v="3.5391687712819122"/>
  </r>
  <r>
    <x v="0"/>
    <s v="1104420130719006"/>
    <n v="333.14643390999998"/>
    <n v="333.14643390999998"/>
    <n v="0.84441310922369939"/>
    <n v="1"/>
    <n v="2.516176680597846E-2"/>
    <n v="8.3825528822867348"/>
    <n v="7.0783375425638244"/>
  </r>
  <r>
    <x v="0"/>
    <s v="1104420130719007"/>
    <n v="333.14643390999998"/>
    <n v="333.14643390999998"/>
    <n v="0.84441310922369939"/>
    <n v="1"/>
    <n v="1.258088340298923E-2"/>
    <n v="4.1912764411433674"/>
    <n v="3.5391687712819122"/>
  </r>
  <r>
    <x v="0"/>
    <s v="1104420130719008"/>
    <n v="333.14643390999998"/>
    <n v="333.14643390999998"/>
    <n v="0.84441310922369939"/>
    <n v="1"/>
    <n v="1.258088340298923E-2"/>
    <n v="4.1912764411433674"/>
    <n v="3.5391687712819122"/>
  </r>
  <r>
    <x v="0"/>
    <s v="1104420130720010"/>
    <n v="131.91960069999999"/>
    <n v="131.91960069999999"/>
    <n v="0.84441310922369939"/>
    <n v="1"/>
    <n v="0.12580883402989229"/>
    <n v="16.59665114975596"/>
    <n v="14.014429800066516"/>
  </r>
  <r>
    <x v="0"/>
    <s v="1104420130726002"/>
    <n v="180.89589164"/>
    <n v="180.89589164"/>
    <n v="0.84441310922369928"/>
    <n v="3"/>
    <n v="0.15097060083587077"/>
    <n v="27.309961449631373"/>
    <n v="23.060889460462594"/>
  </r>
  <r>
    <x v="0"/>
    <s v="1104420130726007"/>
    <n v="116.6588343"/>
    <n v="116.6588343"/>
    <n v="0.84441310922369939"/>
    <n v="1"/>
    <n v="0.25161766805978458"/>
    <n v="29.35342384513881"/>
    <n v="24.78641589543474"/>
  </r>
  <r>
    <x v="0"/>
    <s v="1104420130726008"/>
    <n v="180.89589164"/>
    <n v="180.89589164"/>
    <n v="0.84441310922369928"/>
    <n v="3"/>
    <n v="0.15097060083587077"/>
    <n v="27.309961449631373"/>
    <n v="23.060889460462594"/>
  </r>
  <r>
    <x v="0"/>
    <s v="1104420130726016"/>
    <n v="127.36501052"/>
    <n v="127.36501052"/>
    <n v="0.84441310922369928"/>
    <n v="12"/>
    <n v="8.8066183820924612E-2"/>
    <n v="11.216550428808317"/>
    <n v="9.4714022223544472"/>
  </r>
  <r>
    <x v="0"/>
    <s v="1104420130726019"/>
    <n v="116.6588343"/>
    <n v="116.6588343"/>
    <n v="0.84441310922369928"/>
    <n v="2"/>
    <n v="3.7742650208967693E-2"/>
    <n v="4.4030135767708227"/>
    <n v="3.7179623843152116"/>
  </r>
  <r>
    <x v="0"/>
    <s v="1104420130726021"/>
    <n v="148.77736297000001"/>
    <n v="148.77736297000001"/>
    <n v="0.84441310922369928"/>
    <n v="2"/>
    <n v="0.15097060083587077"/>
    <n v="22.461007878357332"/>
    <n v="18.96636949886172"/>
  </r>
  <r>
    <x v="0"/>
    <s v="1104420130726025"/>
    <n v="148.77736297000001"/>
    <n v="148.77736297000001"/>
    <n v="0.84441310922369928"/>
    <n v="2"/>
    <n v="7.5485300417935386E-2"/>
    <n v="11.230503939178666"/>
    <n v="9.4831847494308601"/>
  </r>
  <r>
    <x v="0"/>
    <s v="1104420130726026"/>
    <n v="116.6588343"/>
    <n v="116.6588343"/>
    <n v="1.7425221290399573"/>
    <n v="25"/>
    <n v="8.1941757330989233"/>
    <n v="955.92298907266832"/>
    <n v="1665.7169621171458"/>
  </r>
  <r>
    <x v="0"/>
    <s v="1104420130727004"/>
    <n v="136.51498251000001"/>
    <n v="136.51498251000001"/>
    <n v="0.84441310922369928"/>
    <n v="4"/>
    <n v="0.15097060083587077"/>
    <n v="20.609748932633092"/>
    <n v="17.403142176524526"/>
  </r>
  <r>
    <x v="0"/>
    <s v="1104420130727007"/>
    <n v="136.51498251000001"/>
    <n v="136.51498251000001"/>
    <n v="0.84441310922369928"/>
    <n v="4"/>
    <n v="7.5485300417935386E-2"/>
    <n v="10.304874466316546"/>
    <n v="8.7015710882622628"/>
  </r>
  <r>
    <x v="0"/>
    <s v="1104420130727009"/>
    <n v="136.51498251000001"/>
    <n v="136.51498251000001"/>
    <n v="0.84441310922369939"/>
    <n v="4"/>
    <n v="0.10064706722391384"/>
    <n v="13.739832621755394"/>
    <n v="11.602094784349685"/>
  </r>
  <r>
    <x v="0"/>
    <s v="1104420130802001"/>
    <n v="514.93435499999998"/>
    <n v="514.93435499999998"/>
    <n v="0.84441310922369939"/>
    <n v="1"/>
    <n v="1.258088340298923E-2"/>
    <n v="6.4783290804484643"/>
    <n v="5.4703860013957968"/>
  </r>
  <r>
    <x v="0"/>
    <s v="1104420130802005"/>
    <n v="514.93435499999998"/>
    <n v="514.93435499999998"/>
    <n v="0.84441310922369939"/>
    <n v="1"/>
    <n v="1.258088340298923E-2"/>
    <n v="6.4783290804484643"/>
    <n v="5.4703860013957968"/>
  </r>
  <r>
    <x v="0"/>
    <s v="1104420130802006"/>
    <n v="514.93435499999998"/>
    <n v="514.93435499999998"/>
    <n v="0.84441310922369939"/>
    <n v="1"/>
    <n v="1.258088340298923E-2"/>
    <n v="6.4783290804484643"/>
    <n v="5.4703860013957968"/>
  </r>
  <r>
    <x v="0"/>
    <s v="1104420130808003"/>
    <n v="225.37346359"/>
    <n v="225.37346359"/>
    <n v="0.84441310922369939"/>
    <n v="2"/>
    <n v="0.25161766805978458"/>
    <n v="56.707945351072567"/>
    <n v="47.884932451586813"/>
  </r>
  <r>
    <x v="0"/>
    <s v="1104420130811001"/>
    <n v="549.98530357000004"/>
    <n v="549.98530357000004"/>
    <n v="0.84441310922369939"/>
    <n v="1"/>
    <n v="2.516176680597846E-2"/>
    <n v="13.838601955143613"/>
    <n v="11.685496904251984"/>
  </r>
  <r>
    <x v="0"/>
    <s v="1104420130812003"/>
    <n v="740.54577995"/>
    <n v="740.54577995"/>
    <n v="0.84441310922369939"/>
    <n v="1"/>
    <n v="1.258088340298923E-2"/>
    <n v="9.316720112126669"/>
    <n v="7.867160597647854"/>
  </r>
  <r>
    <x v="0"/>
    <s v="1104420130816001"/>
    <n v="257.35762338000001"/>
    <n v="257.35762338000001"/>
    <n v="0.84441310922369939"/>
    <n v="2"/>
    <n v="1.258088340298923E-2"/>
    <n v="3.2377862526141952"/>
    <n v="2.7340291565717028"/>
  </r>
  <r>
    <x v="0"/>
    <s v="1104420130816003"/>
    <n v="257.35762338000001"/>
    <n v="257.35762338000001"/>
    <n v="0.84441310922369939"/>
    <n v="5"/>
    <n v="1.258088340298923E-2"/>
    <n v="3.2377862526141952"/>
    <n v="2.7340291565717028"/>
  </r>
  <r>
    <x v="0"/>
    <s v="1104420130816009"/>
    <n v="257.35762338000001"/>
    <n v="257.35762338000001"/>
    <n v="0.84441310922369939"/>
    <n v="3"/>
    <n v="1.258088340298923E-2"/>
    <n v="3.2377862526141952"/>
    <n v="2.7340291565717028"/>
  </r>
  <r>
    <x v="0"/>
    <s v="1104420130816014"/>
    <n v="257.35762338000001"/>
    <n v="257.35762338000001"/>
    <n v="0.84441310922369939"/>
    <n v="4"/>
    <n v="0.37742650208967687"/>
    <n v="97.133587578425846"/>
    <n v="82.020874697151072"/>
  </r>
  <r>
    <x v="0"/>
    <s v="1104420130824004"/>
    <n v="378.32790275999997"/>
    <n v="378.32790275999997"/>
    <n v="0.84441310922369939"/>
    <n v="4"/>
    <n v="0.25161766805978458"/>
    <n v="95.193984654420134"/>
    <n v="80.383048561432034"/>
  </r>
  <r>
    <x v="0"/>
    <s v="1104420130824008"/>
    <n v="656.55954531999998"/>
    <n v="656.55954531999998"/>
    <n v="0.84441310922369939"/>
    <n v="2"/>
    <n v="6.2904417014946146E-2"/>
    <n v="41.300495433952712"/>
    <n v="34.874679761863206"/>
  </r>
  <r>
    <x v="0"/>
    <s v="1104420130828003"/>
    <n v="224.76379624"/>
    <n v="224.76379624"/>
    <n v="0.84441310922369928"/>
    <n v="6"/>
    <n v="0.17613236764184922"/>
    <n v="39.588179591921367"/>
    <n v="33.428777817720523"/>
  </r>
  <r>
    <x v="0"/>
    <s v="1104420130828006"/>
    <n v="224.76379624"/>
    <n v="224.76379624"/>
    <n v="0.84441310922369939"/>
    <n v="4"/>
    <n v="0.37742650208967687"/>
    <n v="84.831813411260072"/>
    <n v="71.633095323686831"/>
  </r>
  <r>
    <x v="0"/>
    <s v="1104420130828013"/>
    <n v="224.76379624"/>
    <n v="224.76379624"/>
    <n v="0.84441310922369939"/>
    <n v="4"/>
    <n v="0.37742650208967687"/>
    <n v="84.831813411260072"/>
    <n v="71.633095323686831"/>
  </r>
  <r>
    <x v="0"/>
    <s v="1104420130828015"/>
    <n v="224.76379624"/>
    <n v="224.76379624"/>
    <n v="0.84441310922369928"/>
    <n v="1"/>
    <n v="8.8066183820924612E-2"/>
    <n v="19.794089795960684"/>
    <n v="16.714388908860261"/>
  </r>
  <r>
    <x v="0"/>
    <s v="1104420130829002"/>
    <n v="254.99785394"/>
    <n v="254.99785394"/>
    <n v="0.84441310922369939"/>
    <n v="1"/>
    <n v="1.258088340298923E-2"/>
    <n v="3.2080982684316179"/>
    <n v="2.7089602335415086"/>
  </r>
  <r>
    <x v="0"/>
    <s v="1104420130901008"/>
    <n v="1157.5685728999999"/>
    <n v="1157.5685728999999"/>
    <n v="0.84441310922369939"/>
    <n v="1"/>
    <n v="1.258088340298923E-2"/>
    <n v="14.563235246619538"/>
    <n v="12.297386754954173"/>
  </r>
  <r>
    <x v="0"/>
    <s v="1104420130905004"/>
    <n v="146.90805205000001"/>
    <n v="146.90805205000001"/>
    <n v="0.84441310922369928"/>
    <n v="4"/>
    <n v="0.17613236764184922"/>
    <n v="25.875263033218523"/>
    <n v="21.8494113098611"/>
  </r>
  <r>
    <x v="0"/>
    <s v="1104420130905013"/>
    <n v="146.90805205000001"/>
    <n v="146.90805205000001"/>
    <n v="0.84441310922369939"/>
    <n v="1"/>
    <n v="1.258088340298923E-2"/>
    <n v="1.8482330738013231"/>
    <n v="1.5606722364186503"/>
  </r>
  <r>
    <x v="0"/>
    <s v="1104420130913011"/>
    <n v="193.78142334"/>
    <n v="193.78142334"/>
    <n v="0.84441310922369928"/>
    <n v="4"/>
    <n v="7.5485300417935386E-2"/>
    <n v="14.627648956235015"/>
    <n v="12.35177853576721"/>
  </r>
  <r>
    <x v="0"/>
    <s v="1104420130929001"/>
    <n v="511.14473091999997"/>
    <n v="511.14473091999997"/>
    <n v="0.84441310922369939"/>
    <n v="1"/>
    <n v="1.258088340298923E-2"/>
    <n v="6.4306522617568236"/>
    <n v="5.4301270706864946"/>
  </r>
  <r>
    <x v="0"/>
    <s v="1104420131007001"/>
    <n v="144.93965453999999"/>
    <n v="144.93965453999999"/>
    <n v="0.84441310922369939"/>
    <n v="1"/>
    <n v="0.12580883402989229"/>
    <n v="18.234688942372784"/>
    <n v="15.397610385556014"/>
  </r>
  <r>
    <x v="0"/>
    <s v="1104420131007002"/>
    <n v="144.93965453999999"/>
    <n v="144.93965453999999"/>
    <n v="0.84441310922369928"/>
    <n v="1"/>
    <n v="3.7742650208967693E-2"/>
    <n v="5.4704066827118361"/>
    <n v="4.6192831156668044"/>
  </r>
  <r>
    <x v="0"/>
    <s v="1104420131018001"/>
    <n v="433.62954094999998"/>
    <n v="433.62954094999998"/>
    <n v="0.84441310922369939"/>
    <n v="4"/>
    <n v="1.258088340298923E-2"/>
    <n v="5.4554426947836934"/>
    <n v="4.6066473280940157"/>
  </r>
  <r>
    <x v="0"/>
    <s v="1104420131018005"/>
    <n v="268.90717221"/>
    <n v="268.90717221"/>
    <n v="0.84441310922369939"/>
    <n v="4"/>
    <n v="6.2904417014946146E-2"/>
    <n v="16.915448899007778"/>
    <n v="14.283626798725761"/>
  </r>
  <r>
    <x v="0"/>
    <s v="1104420131018009"/>
    <n v="268.90717221"/>
    <n v="268.90717221"/>
    <n v="0.84441310922369928"/>
    <n v="4"/>
    <n v="0.15097060083587077"/>
    <n v="40.597077357618673"/>
    <n v="34.280704316941822"/>
  </r>
  <r>
    <x v="0"/>
    <s v="1104420131027001"/>
    <n v="1035.1639637999999"/>
    <n v="1035.1639637999999"/>
    <n v="0.84441310922369939"/>
    <n v="5"/>
    <n v="6.2904417014946146E-2"/>
    <n v="65.116385657719817"/>
    <n v="54.985129674644696"/>
  </r>
  <r>
    <x v="0"/>
    <s v="1104420131027004"/>
    <n v="1035.1639637999999"/>
    <n v="1035.1639637999999"/>
    <n v="0.84441310922369939"/>
    <n v="1"/>
    <n v="1.258088340298923E-2"/>
    <n v="13.023277131543963"/>
    <n v="10.997025934928939"/>
  </r>
  <r>
    <x v="0"/>
    <s v="1104420131027005"/>
    <n v="1035.1639637999999"/>
    <n v="1035.1639637999999"/>
    <n v="0.84441310922369939"/>
    <n v="2"/>
    <n v="0.12580883402989229"/>
    <n v="130.23277131543963"/>
    <n v="109.97025934928939"/>
  </r>
  <r>
    <x v="0"/>
    <s v="1104420131103003"/>
    <n v="78.163267250000004"/>
    <n v="78.163267250000004"/>
    <n v="0.84441310922369939"/>
    <n v="2"/>
    <n v="2.516176680597846E-2"/>
    <n v="1.9667259033378734"/>
    <n v="1.6607291350283226"/>
  </r>
  <r>
    <x v="0"/>
    <s v="1104420131103007"/>
    <n v="78.163267250000004"/>
    <n v="78.163267250000004"/>
    <n v="0.84441310922369939"/>
    <n v="2"/>
    <n v="1.258088340298923E-2"/>
    <n v="0.98336295166893672"/>
    <n v="0.83036456751416132"/>
  </r>
  <r>
    <x v="0"/>
    <s v="1104420131110005"/>
    <n v="141.84974568000001"/>
    <n v="141.84974568000001"/>
    <n v="0.84441310922369939"/>
    <n v="2"/>
    <n v="1.258088340298923E-2"/>
    <n v="1.7845951111437555"/>
    <n v="1.5069355065063119"/>
  </r>
  <r>
    <x v="0"/>
    <s v="1104420131115008"/>
    <n v="70.982253112999999"/>
    <n v="70.982253112999999"/>
    <n v="0.84441310922369928"/>
    <n v="16"/>
    <n v="1.1322795062690307"/>
    <n v="80.371750508651004"/>
    <n v="67.86695974076143"/>
  </r>
  <r>
    <x v="0"/>
    <s v="1104420131117011"/>
    <n v="89.838910420000005"/>
    <n v="89.838910420000005"/>
    <n v="0.84441310922369939"/>
    <n v="2"/>
    <n v="1.258088340298923E-2"/>
    <n v="1.1302528570456143"/>
    <n v="0.95440032922685658"/>
  </r>
  <r>
    <x v="0"/>
    <s v="1104420131222003"/>
    <n v="57.701968577999999"/>
    <n v="57.701968577999999"/>
    <n v="0.84441310922369939"/>
    <n v="4"/>
    <n v="5.0323533611956919E-2"/>
    <n v="2.903766955211065"/>
    <n v="2.4519788831108098"/>
  </r>
  <r>
    <x v="0"/>
    <s v="1104520130202005"/>
    <n v="25.892902457000002"/>
    <n v="25.892902457000002"/>
    <n v="0.84441310922369939"/>
    <n v="4"/>
    <n v="1.3838971743288153"/>
    <n v="35.833114545413942"/>
    <n v="30.257951666461953"/>
  </r>
  <r>
    <x v="0"/>
    <s v="1104820130601002"/>
    <n v="256.74797875000002"/>
    <n v="256.74797875000002"/>
    <n v="1.1040746453914092"/>
    <n v="3"/>
    <n v="0.85396631185978467"/>
    <n v="219.25412449059189"/>
    <n v="242.07291974755412"/>
  </r>
  <r>
    <x v="0"/>
    <s v="1104820130601010"/>
    <n v="203.70411357"/>
    <n v="203.70411357"/>
    <n v="1.2516850562959143"/>
    <n v="2"/>
    <n v="4.0476086786597847"/>
    <n v="824.51453796463045"/>
    <n v="1032.0325258690582"/>
  </r>
  <r>
    <x v="0"/>
    <s v="1104820130601011"/>
    <n v="203.70411357"/>
    <n v="203.70411357"/>
    <n v="0.84441310922369928"/>
    <n v="2"/>
    <n v="0.15097060083587077"/>
    <n v="30.753332418401357"/>
    <n v="25.968517046412277"/>
  </r>
  <r>
    <x v="0"/>
    <s v="1104820130601015"/>
    <n v="309.79184392000002"/>
    <n v="309.79184392000002"/>
    <n v="0.84441310922369939"/>
    <n v="4"/>
    <n v="2.516176680597846E-2"/>
    <n v="7.7949101351091166"/>
    <n v="6.5821243033068155"/>
  </r>
  <r>
    <x v="0"/>
    <s v="1104820130601016"/>
    <n v="309.79184392000002"/>
    <n v="309.79184392000002"/>
    <n v="1.3889122517397035"/>
    <n v="4"/>
    <n v="2.9952718217999998"/>
    <n v="927.91078071703964"/>
    <n v="1288.7866518592498"/>
  </r>
  <r>
    <x v="0"/>
    <s v="1104820130601018"/>
    <n v="150.66024838999999"/>
    <n v="150.66024838999999"/>
    <n v="0.98854711739373247"/>
    <n v="1"/>
    <n v="1.0516554733059784"/>
    <n v="158.44267482898172"/>
    <n v="156.62804947434236"/>
  </r>
  <r>
    <x v="0"/>
    <s v="1104820130601019"/>
    <n v="203.70411357"/>
    <n v="203.70411357"/>
    <n v="0.84441310922369939"/>
    <n v="2"/>
    <n v="6.2904417014946146E-2"/>
    <n v="12.81388850766723"/>
    <n v="10.820215436005114"/>
  </r>
  <r>
    <x v="0"/>
    <s v="1104820130602001"/>
    <n v="22.71027999"/>
    <n v="22.71027999"/>
    <n v="1.5561975593237927"/>
    <n v="6"/>
    <n v="4.7924755007298927"/>
    <n v="108.83846046679132"/>
    <n v="169.37414653897974"/>
  </r>
  <r>
    <x v="0"/>
    <s v="1104820130602002"/>
    <n v="22.71027999"/>
    <n v="22.71027999"/>
    <n v="1.953162478469197"/>
    <n v="6"/>
    <n v="4.6258088340298924"/>
    <n v="105.0534138010343"/>
    <n v="205.18638607127829"/>
  </r>
  <r>
    <x v="0"/>
    <s v="1104820130609001"/>
    <n v="326.97344372999999"/>
    <n v="326.97344372999999"/>
    <n v="0.84441310922369939"/>
    <n v="3"/>
    <n v="2.516176680597846E-2"/>
    <n v="8.2272295428819788"/>
    <n v="6.9471804786020463"/>
  </r>
  <r>
    <x v="0"/>
    <s v="1104820130609007"/>
    <n v="326.97344372999999"/>
    <n v="326.97344372999999"/>
    <n v="0.84441310922369939"/>
    <n v="3"/>
    <n v="2.516176680597846E-2"/>
    <n v="8.2272295428819788"/>
    <n v="6.9471804786020463"/>
  </r>
  <r>
    <x v="0"/>
    <s v="1104820130609012"/>
    <n v="250.52109021999999"/>
    <n v="250.52109021999999"/>
    <n v="1.2546907585936566"/>
    <n v="2"/>
    <n v="6.6296435417241923"/>
    <n v="1660.8655278427266"/>
    <n v="2083.8726290510444"/>
  </r>
  <r>
    <x v="0"/>
    <s v="1104820130614003"/>
    <n v="180.60116732"/>
    <n v="180.60116732"/>
    <n v="0.84441310922369939"/>
    <n v="3"/>
    <n v="0.12580883402989229"/>
    <n v="22.721222284966689"/>
    <n v="19.18609795501153"/>
  </r>
  <r>
    <x v="0"/>
    <s v="1104820130614006"/>
    <n v="112.42036376999999"/>
    <n v="112.42036376999999"/>
    <n v="0.84441310922369939"/>
    <n v="4"/>
    <n v="2.516176680597846E-2"/>
    <n v="2.8286949774240093"/>
    <n v="2.3885871209320699"/>
  </r>
  <r>
    <x v="0"/>
    <s v="1104820130620002"/>
    <n v="496.69140666999999"/>
    <n v="496.69140666999999"/>
    <n v="0.84441310922369928"/>
    <n v="4"/>
    <n v="3.7742650208967693E-2"/>
    <n v="18.746450023745933"/>
    <n v="15.829748151457995"/>
  </r>
  <r>
    <x v="0"/>
    <s v="1104820130622016"/>
    <n v="203.92746052000001"/>
    <n v="203.92746052000001"/>
    <n v="0.84441310922369939"/>
    <n v="3"/>
    <n v="2.516176680597846E-2"/>
    <n v="5.131175206939619"/>
    <n v="4.332831610463443"/>
  </r>
  <r>
    <x v="0"/>
    <s v="1104820130622017"/>
    <n v="168.49043474999999"/>
    <n v="168.49043474999999"/>
    <n v="0.84441310922369939"/>
    <n v="2"/>
    <n v="1.258088340298923E-2"/>
    <n v="2.1197585141087147"/>
    <n v="1.789951877701949"/>
  </r>
  <r>
    <x v="0"/>
    <s v="1104820130701005"/>
    <n v="342.83728982000002"/>
    <n v="342.83728982000002"/>
    <n v="0.84441310922369928"/>
    <n v="1"/>
    <n v="3.6423790900248068E-2"/>
    <n v="12.487433757211427"/>
    <n v="10.544552765151883"/>
  </r>
  <r>
    <x v="0"/>
    <s v="1104820130703005"/>
    <n v="100.99153751999999"/>
    <n v="100.99153751999999"/>
    <n v="0.84441310922369939"/>
    <n v="1"/>
    <n v="2.516176680597846E-2"/>
    <n v="2.5411255164554638"/>
    <n v="2.1457596982778369"/>
  </r>
  <r>
    <x v="0"/>
    <s v="1104820130703011"/>
    <n v="150.34523321"/>
    <n v="150.34523321"/>
    <n v="0.84441310922369939"/>
    <n v="4"/>
    <n v="1.258088340298923E-2"/>
    <n v="1.8914758492102342"/>
    <n v="1.597187002853151"/>
  </r>
  <r>
    <x v="0"/>
    <s v="1104820130707010"/>
    <n v="133.21776539000001"/>
    <n v="133.21776539000001"/>
    <n v="0.84441310922369939"/>
    <n v="4"/>
    <n v="1.258088340298923E-2"/>
    <n v="1.6759971735783641"/>
    <n v="1.4152339843914385"/>
  </r>
  <r>
    <x v="0"/>
    <s v="1104820130707015"/>
    <n v="133.21776539000001"/>
    <n v="133.21776539000001"/>
    <n v="0.84441310922369939"/>
    <n v="4"/>
    <n v="0.12580883402989229"/>
    <n v="16.75997173578364"/>
    <n v="14.152339843914385"/>
  </r>
  <r>
    <x v="0"/>
    <s v="1104820130709001"/>
    <n v="141.19633383999999"/>
    <n v="141.19633383999999"/>
    <n v="0.84441310922369939"/>
    <n v="3"/>
    <n v="2.516176680597846E-2"/>
    <n v="3.5527492259411648"/>
    <n v="2.9999880201690701"/>
  </r>
  <r>
    <x v="0"/>
    <s v="1104820130709005"/>
    <n v="160.08167657000001"/>
    <n v="160.08167657000001"/>
    <n v="0.84441310922369928"/>
    <n v="4"/>
    <n v="3.7742650208967693E-2"/>
    <n v="6.0419067236466093"/>
    <n v="5.1018652421540072"/>
  </r>
  <r>
    <x v="0"/>
    <s v="1104820130714001"/>
    <n v="447.73004162000001"/>
    <n v="447.73004162000001"/>
    <n v="0.84441310922369939"/>
    <n v="2"/>
    <n v="2.516176680597846E-2"/>
    <n v="11.265678899273471"/>
    <n v="9.5128869468513351"/>
  </r>
  <r>
    <x v="0"/>
    <s v="1104820130714002"/>
    <n v="273.91315091000001"/>
    <n v="273.91315091000001"/>
    <n v="0.84441310922369939"/>
    <n v="1"/>
    <n v="0.25161766805978458"/>
    <n v="68.921388282882063"/>
    <n v="58.198123771962287"/>
  </r>
  <r>
    <x v="0"/>
    <s v="1104820130714004"/>
    <n v="273.91315091000001"/>
    <n v="273.91315091000001"/>
    <n v="0.84441310922369939"/>
    <n v="1"/>
    <n v="6.2904417014946146E-2"/>
    <n v="17.230347070720516"/>
    <n v="14.549530942990572"/>
  </r>
  <r>
    <x v="0"/>
    <s v="1104820130714009"/>
    <n v="447.73004162000001"/>
    <n v="447.73004162000001"/>
    <n v="0.84441310922369928"/>
    <n v="2"/>
    <n v="3.7742650208967693E-2"/>
    <n v="16.898518348910208"/>
    <n v="14.269330420277003"/>
  </r>
  <r>
    <x v="0"/>
    <s v="1104820130726004"/>
    <n v="209.65205187999999"/>
    <n v="209.65205187999999"/>
    <n v="0.84441310922369939"/>
    <n v="2"/>
    <n v="2.516176680597846E-2"/>
    <n v="5.2752160397994574"/>
    <n v="4.4544615779937899"/>
  </r>
  <r>
    <x v="0"/>
    <s v="1104820130728005"/>
    <n v="323.40268228999997"/>
    <n v="323.40268228999997"/>
    <n v="0.84441310922369939"/>
    <n v="5"/>
    <n v="2.516176680597846E-2"/>
    <n v="8.1373828762089193"/>
    <n v="6.871312775443263"/>
  </r>
  <r>
    <x v="0"/>
    <s v="1104820130731003"/>
    <n v="168.03339983000001"/>
    <n v="168.03339983000001"/>
    <n v="0.84441310922369939"/>
    <n v="2"/>
    <n v="2.516176680597846E-2"/>
    <n v="4.2280172221382006"/>
    <n v="3.5701931683970667"/>
  </r>
  <r>
    <x v="0"/>
    <s v="1104820130805004"/>
    <n v="196.40475153"/>
    <n v="196.40475153"/>
    <n v="0.84441310922369939"/>
    <n v="3"/>
    <n v="1.258088340298923E-2"/>
    <n v="2.4709452787920005"/>
    <n v="2.0864985855863738"/>
  </r>
  <r>
    <x v="0"/>
    <s v="1104820130807001"/>
    <n v="65.078903917999995"/>
    <n v="65.078903917999995"/>
    <n v="1.3908650096758435"/>
    <n v="4"/>
    <n v="6.4332415326149466"/>
    <n v="418.66830758233516"/>
    <n v="582.31109967647365"/>
  </r>
  <r>
    <x v="0"/>
    <s v="1104820130808001"/>
    <n v="540.13368533000005"/>
    <n v="540.13368533000005"/>
    <n v="0.84441310922369939"/>
    <n v="4"/>
    <n v="1.258088340298923E-2"/>
    <n v="6.7953589171636049"/>
    <n v="5.7380901515331111"/>
  </r>
  <r>
    <x v="0"/>
    <s v="1104820130808013"/>
    <n v="255.38782301000001"/>
    <n v="255.38782301000001"/>
    <n v="1.6690220816025017"/>
    <n v="6"/>
    <n v="3.3429711964597844"/>
    <n v="853.75413624899932"/>
    <n v="1424.9345056590507"/>
  </r>
  <r>
    <x v="0"/>
    <s v="1104820130812001"/>
    <n v="39.413192780000003"/>
    <n v="39.413192780000003"/>
    <n v="1.2733096484701092"/>
    <n v="12"/>
    <n v="21.968686721626902"/>
    <n v="865.85608488290734"/>
    <n v="1102.5029070679598"/>
  </r>
  <r>
    <x v="0"/>
    <s v="1104820130822003"/>
    <n v="203.62656688000001"/>
    <n v="203.62656688000001"/>
    <n v="0.84441310922369928"/>
    <n v="4"/>
    <n v="0.30194120167174154"/>
    <n v="61.483250296038449"/>
    <n v="51.917262547656755"/>
  </r>
  <r>
    <x v="0"/>
    <s v="1104820130825005"/>
    <n v="157.83409259999999"/>
    <n v="157.83409259999999"/>
    <n v="0.84441310922369939"/>
    <n v="6"/>
    <n v="0.37742650208967687"/>
    <n v="59.570769480516148"/>
    <n v="50.302338675890901"/>
  </r>
  <r>
    <x v="0"/>
    <s v="1104820130825007"/>
    <n v="215.57192501"/>
    <n v="215.57192501"/>
    <n v="0.84441310922369939"/>
    <n v="3"/>
    <n v="1.258088340298923E-2"/>
    <n v="2.7120852535087479"/>
    <n v="2.2901203413950668"/>
  </r>
  <r>
    <x v="0"/>
    <s v="1104820130830007"/>
    <n v="510.61546694999998"/>
    <n v="510.61546694999998"/>
    <n v="0.84441310922369939"/>
    <n v="3"/>
    <n v="5.0323533611956919E-2"/>
    <n v="25.695974613843401"/>
    <n v="21.698017818208754"/>
  </r>
  <r>
    <x v="0"/>
    <s v="1104820130905003"/>
    <n v="193.38874347999999"/>
    <n v="193.38874347999999"/>
    <n v="0.84441310922369939"/>
    <n v="4"/>
    <n v="2.516176680597846E-2"/>
    <n v="4.8660024663449466"/>
    <n v="4.1089162720965264"/>
  </r>
  <r>
    <x v="0"/>
    <s v="1104820130905007"/>
    <n v="193.38874347999999"/>
    <n v="193.38874347999999"/>
    <n v="0.93696461429055045"/>
    <n v="2"/>
    <n v="8.0029646568999997"/>
    <n v="1547.6832791127401"/>
    <n v="1450.1244666578029"/>
  </r>
  <r>
    <x v="0"/>
    <s v="1104820130906005"/>
    <n v="296.44385718000001"/>
    <n v="296.44385718000001"/>
    <n v="0.84441310922369928"/>
    <n v="1"/>
    <n v="7.5485300417935386E-2"/>
    <n v="22.377153616283831"/>
    <n v="18.895561860702575"/>
  </r>
  <r>
    <x v="0"/>
    <s v="1104820130906006"/>
    <n v="296.44385718000001"/>
    <n v="296.44385718000001"/>
    <n v="0.84441310922369939"/>
    <n v="2"/>
    <n v="1.258088340298923E-2"/>
    <n v="3.7295256027139718"/>
    <n v="3.1492603101170964"/>
  </r>
  <r>
    <x v="0"/>
    <s v="1104820130910003"/>
    <n v="1532.2391588999999"/>
    <n v="1532.2391588999999"/>
    <n v="0.84441310922369939"/>
    <n v="3"/>
    <n v="0.18871325104483844"/>
    <n v="289.15383305422779"/>
    <n v="244.165287213271"/>
  </r>
  <r>
    <x v="0"/>
    <s v="1104820130928005"/>
    <n v="206.33267848"/>
    <n v="206.33267848"/>
    <n v="0.84441310922369939"/>
    <n v="6"/>
    <n v="0.25161766805978458"/>
    <n v="51.916947403666896"/>
    <n v="43.839350978533631"/>
  </r>
  <r>
    <x v="0"/>
    <s v="1104820130928008"/>
    <n v="444.67772015000003"/>
    <n v="444.67772015000003"/>
    <n v="0.84441310922369939"/>
    <n v="5"/>
    <n v="2.516176680597846E-2"/>
    <n v="11.188877098228449"/>
    <n v="9.4480344992369272"/>
  </r>
  <r>
    <x v="0"/>
    <s v="1104820130928015"/>
    <n v="240.38197015"/>
    <n v="240.38197015"/>
    <n v="0.84441310922369939"/>
    <n v="2"/>
    <n v="5.0323533611956919E-2"/>
    <n v="12.096870154551949"/>
    <n v="10.214755739080584"/>
  </r>
  <r>
    <x v="0"/>
    <s v="1104820130928017"/>
    <n v="172.28338682"/>
    <n v="172.28338682"/>
    <n v="0.84441310922369928"/>
    <n v="4"/>
    <n v="3.7742650208967693E-2"/>
    <n v="6.5024316055635349"/>
    <n v="5.4907384895683551"/>
  </r>
  <r>
    <x v="0"/>
    <s v="1104820131005004"/>
    <n v="241.23939424"/>
    <n v="241.23939424"/>
    <n v="0.84441310922369939"/>
    <n v="1"/>
    <n v="2.516176680597846E-2"/>
    <n v="6.0700093822823833"/>
    <n v="5.125595495510094"/>
  </r>
  <r>
    <x v="0"/>
    <s v="1104820131006003"/>
    <n v="1114.1008657"/>
    <n v="1114.1008657"/>
    <n v="0.84441310922369939"/>
    <n v="2"/>
    <n v="1.258088340298923E-2"/>
    <n v="14.016373090541062"/>
    <n v="11.835609181423171"/>
  </r>
  <r>
    <x v="0"/>
    <s v="1104820131006004"/>
    <n v="1035.1639637999999"/>
    <n v="1035.1639637999999"/>
    <n v="0.84441310922369939"/>
    <n v="4"/>
    <n v="2.516176680597846E-2"/>
    <n v="26.046554263087927"/>
    <n v="21.994051869857877"/>
  </r>
  <r>
    <x v="0"/>
    <s v="1104820131009019"/>
    <n v="470.28145984000002"/>
    <n v="470.28145984000002"/>
    <n v="0.84441310922369939"/>
    <n v="1"/>
    <n v="1.258088340298923E-2"/>
    <n v="5.9165562128346023"/>
    <n v="4.9960176275764621"/>
  </r>
  <r>
    <x v="0"/>
    <s v="1104820131014001"/>
    <n v="176.05597152999999"/>
    <n v="176.05597152999999"/>
    <n v="0.84441310922369939"/>
    <n v="2"/>
    <n v="2.516176680597846E-2"/>
    <n v="4.4298793004378423"/>
    <n v="3.7406481535684248"/>
  </r>
  <r>
    <x v="0"/>
    <s v="1104820131020011"/>
    <n v="190.09557724000001"/>
    <n v="190.09557724000001"/>
    <n v="0.84441310922369928"/>
    <n v="1"/>
    <n v="2.5270692203935227E-2"/>
    <n v="4.803846821761435"/>
    <n v="4.0564312309979593"/>
  </r>
  <r>
    <x v="0"/>
    <s v="1104820131025002"/>
    <n v="576.86246940000001"/>
    <n v="576.86246940000001"/>
    <n v="0.84441310922369939"/>
    <n v="3"/>
    <n v="2.516176680597846E-2"/>
    <n v="14.514878934163685"/>
    <n v="12.256554050802732"/>
  </r>
  <r>
    <x v="0"/>
    <s v="1104820131026002"/>
    <n v="215.16693549999999"/>
    <n v="215.16693549999999"/>
    <n v="0.84441310922369939"/>
    <n v="3"/>
    <n v="1.258088340298923E-2"/>
    <n v="2.706990127704004"/>
    <n v="2.285817950372397"/>
  </r>
  <r>
    <x v="0"/>
    <s v="1104820131026008"/>
    <n v="141.17884749000001"/>
    <n v="141.17884749000001"/>
    <n v="0.84441310922369939"/>
    <n v="2"/>
    <n v="1.258088340298923E-2"/>
    <n v="1.7761546192400888"/>
    <n v="1.4998082444945593"/>
  </r>
  <r>
    <x v="0"/>
    <s v="1104820131027007"/>
    <n v="735.14188618000003"/>
    <n v="735.14188618000003"/>
    <n v="2.0943914908553625"/>
    <n v="2"/>
    <n v="1.0018396889000001"/>
    <n v="736.49431854793045"/>
    <n v="1542.5074338301042"/>
  </r>
  <r>
    <x v="0"/>
    <s v="1104820131115002"/>
    <n v="37.942130616"/>
    <n v="37.942130616"/>
    <n v="0.84441310922369939"/>
    <n v="2"/>
    <n v="1.258088340298923E-2"/>
    <n v="0.47734552134088393"/>
    <n v="0.40307681584946353"/>
  </r>
  <r>
    <x v="0"/>
    <s v="1104820131115003"/>
    <n v="37.942130616"/>
    <n v="37.942130616"/>
    <n v="0.84441310922369928"/>
    <n v="2"/>
    <n v="3.7742650208967693E-2"/>
    <n v="1.432036564022652"/>
    <n v="1.2092304475483906"/>
  </r>
  <r>
    <x v="0"/>
    <s v="1104820131117010"/>
    <n v="101.21006294999999"/>
    <n v="101.21006294999999"/>
    <n v="0.84441310922369928"/>
    <n v="1"/>
    <n v="3.7742650208967693E-2"/>
    <n v="3.8199360035494507"/>
    <n v="3.2256040377927437"/>
  </r>
  <r>
    <x v="0"/>
    <s v="1104920130505003"/>
    <n v="149.49420183000001"/>
    <n v="149.49420183000001"/>
    <n v="0.84441310922369928"/>
    <n v="4"/>
    <n v="0.13838971743288153"/>
    <n v="20.688460349107864"/>
    <n v="17.469607128441389"/>
  </r>
  <r>
    <x v="0"/>
    <s v="1104920130518001"/>
    <n v="721.31033387000002"/>
    <n v="721.31033387000002"/>
    <n v="0.84441310922369939"/>
    <n v="4"/>
    <n v="2.516176680597846E-2"/>
    <n v="18.149442415579408"/>
    <n v="15.325627100815897"/>
  </r>
  <r>
    <x v="0"/>
    <s v="1104920130518003"/>
    <n v="721.31033387000002"/>
    <n v="721.31033387000002"/>
    <n v="0.84441310922369939"/>
    <n v="3"/>
    <n v="5.0323533611956919E-2"/>
    <n v="36.298884831158816"/>
    <n v="30.651254201631794"/>
  </r>
  <r>
    <x v="0"/>
    <s v="1104920130601007"/>
    <n v="51.242677137999998"/>
    <n v="51.242677137999998"/>
    <n v="1.3418990202816499"/>
    <n v="36"/>
    <n v="30.176132367641848"/>
    <n v="1546.3058081886227"/>
    <n v="2074.9862490641376"/>
  </r>
  <r>
    <x v="0"/>
    <s v="1104920130602017"/>
    <n v="211.99782368000001"/>
    <n v="211.99782368000001"/>
    <n v="0.84441310922369928"/>
    <n v="9"/>
    <n v="0.15097060083587077"/>
    <n v="32.005438816866594"/>
    <n v="27.025812103419195"/>
  </r>
  <r>
    <x v="0"/>
    <s v="1104920130628001"/>
    <n v="218.04441987000001"/>
    <n v="218.04441987000001"/>
    <n v="0.84441310922369928"/>
    <n v="4"/>
    <n v="7.5485300417935386E-2"/>
    <n v="16.459148538341392"/>
    <n v="13.898320792435561"/>
  </r>
  <r>
    <x v="0"/>
    <s v="1104920130707023"/>
    <n v="176.06928664"/>
    <n v="176.06928664"/>
    <n v="0.84441310922369939"/>
    <n v="4"/>
    <n v="1.258088340298923E-2"/>
    <n v="2.2151071660653292"/>
    <n v="1.870465529360922"/>
  </r>
  <r>
    <x v="0"/>
    <s v="1104920130707040"/>
    <n v="176.06928664"/>
    <n v="176.06928664"/>
    <n v="0.84441310922369939"/>
    <n v="3"/>
    <n v="1.258088340298923E-2"/>
    <n v="2.2151071660653292"/>
    <n v="1.870465529360922"/>
  </r>
  <r>
    <x v="0"/>
    <s v="1104920130707049"/>
    <n v="176.06928664"/>
    <n v="176.06928664"/>
    <n v="0.84441310922369939"/>
    <n v="25"/>
    <n v="0.37742650208967687"/>
    <n v="66.453214981959874"/>
    <n v="56.113965880827656"/>
  </r>
  <r>
    <x v="0"/>
    <s v="1104920130712001"/>
    <n v="107.79387019000001"/>
    <n v="107.79387019000001"/>
    <n v="0.84441310922369939"/>
    <n v="3"/>
    <n v="0.25161766805978458"/>
    <n v="27.122842248346931"/>
    <n v="22.902883553910545"/>
  </r>
  <r>
    <x v="0"/>
    <s v="1104920130719001"/>
    <n v="124.67115866"/>
    <n v="124.67115866"/>
    <n v="0.84441310922369928"/>
    <n v="3"/>
    <n v="3.7742650208967693E-2"/>
    <n v="4.7054199324510932"/>
    <n v="3.9733182753641967"/>
  </r>
  <r>
    <x v="0"/>
    <s v="1104920130720001"/>
    <n v="171.24759639999999"/>
    <n v="171.24759639999999"/>
    <n v="0.84441310922369939"/>
    <n v="12"/>
    <n v="0.12580883402989229"/>
    <n v="21.544460433505581"/>
    <n v="18.192424821203417"/>
  </r>
  <r>
    <x v="0"/>
    <s v="1104920130720005"/>
    <n v="171.24759639999999"/>
    <n v="171.24759639999999"/>
    <n v="0.84441310922369939"/>
    <n v="2"/>
    <n v="1.258088340298923E-2"/>
    <n v="2.1544460433505579"/>
    <n v="1.8192424821203417"/>
  </r>
  <r>
    <x v="0"/>
    <s v="1104920130727006"/>
    <n v="258.35621677"/>
    <n v="258.35621677"/>
    <n v="0.84441310922369928"/>
    <n v="2"/>
    <n v="3.7742650208967693E-2"/>
    <n v="9.7510483188623436"/>
    <n v="8.2339130291210765"/>
  </r>
  <r>
    <x v="0"/>
    <s v="1104920130727012"/>
    <n v="258.35621677"/>
    <n v="258.35621677"/>
    <n v="0.84441310922369939"/>
    <n v="2"/>
    <n v="0.10064706722391384"/>
    <n v="26.002795516966245"/>
    <n v="21.957101410989537"/>
  </r>
  <r>
    <x v="0"/>
    <s v="1104920130727017"/>
    <n v="258.35621677"/>
    <n v="258.35621677"/>
    <n v="0.84441310922369939"/>
    <n v="4"/>
    <n v="6.2904417014946146E-2"/>
    <n v="16.251747198103903"/>
    <n v="13.723188381868461"/>
  </r>
  <r>
    <x v="0"/>
    <s v="1104920130727021"/>
    <n v="258.35621677"/>
    <n v="258.35621677"/>
    <n v="2.0489298372206957"/>
    <n v="4"/>
    <n v="2.0754853004179354"/>
    <n v="536.21453017772467"/>
    <n v="1098.6659500324172"/>
  </r>
  <r>
    <x v="0"/>
    <s v="1104920130727023"/>
    <n v="258.35621677"/>
    <n v="258.35621677"/>
    <n v="0.84441310922369939"/>
    <n v="3"/>
    <n v="2.516176680597846E-2"/>
    <n v="6.5006988792415612"/>
    <n v="5.4892753527473843"/>
  </r>
  <r>
    <x v="0"/>
    <s v="1104920130727026"/>
    <n v="258.35621677"/>
    <n v="258.35621677"/>
    <n v="0.84441310922369939"/>
    <n v="4"/>
    <n v="2.516176680597846E-2"/>
    <n v="6.5006988792415612"/>
    <n v="5.4892753527473843"/>
  </r>
  <r>
    <x v="0"/>
    <s v="1104920130728005"/>
    <n v="193.15034251"/>
    <n v="193.15034251"/>
    <n v="0.84441310922369939"/>
    <n v="2"/>
    <n v="1.258088340298923E-2"/>
    <n v="2.4300019383657441"/>
    <n v="2.0519254921950343"/>
  </r>
  <r>
    <x v="0"/>
    <s v="1104920130731001"/>
    <n v="117.01308644"/>
    <n v="117.01308644"/>
    <n v="0.84441310922369939"/>
    <n v="3"/>
    <n v="1.258088340298923E-2"/>
    <n v="1.4721279971255401"/>
    <n v="1.2430841792280345"/>
  </r>
  <r>
    <x v="0"/>
    <s v="1104920130822001"/>
    <n v="297.11065176"/>
    <n v="297.11065176"/>
    <n v="0.84441310922369917"/>
    <n v="16"/>
    <n v="0.31452208507473078"/>
    <n v="93.44786168946743"/>
    <n v="78.908599439509388"/>
  </r>
  <r>
    <x v="0"/>
    <s v="1104920130904001"/>
    <n v="1261.1564175999999"/>
    <n v="1261.1564175999999"/>
    <n v="0.84441310922369939"/>
    <n v="2"/>
    <n v="0.10064706722391384"/>
    <n v="126.93169474205754"/>
    <n v="107.1827870161743"/>
  </r>
  <r>
    <x v="0"/>
    <s v="1104920130914002"/>
    <n v="607.47445822999998"/>
    <n v="607.47445822999998"/>
    <n v="0.84441310922369939"/>
    <n v="2"/>
    <n v="2.516176680597846E-2"/>
    <n v="15.285130658571362"/>
    <n v="12.906964704294735"/>
  </r>
  <r>
    <x v="0"/>
    <s v="1104920131020004"/>
    <n v="198.99105645"/>
    <n v="198.99105645"/>
    <n v="0.84441310922369939"/>
    <n v="9"/>
    <n v="0.16355148423885998"/>
    <n v="32.545282632656274"/>
    <n v="27.481663298405348"/>
  </r>
  <r>
    <x v="0"/>
    <s v="1104920131026022"/>
    <n v="348.81862038000003"/>
    <n v="348.81862038000003"/>
    <n v="0.84441310922369939"/>
    <n v="2"/>
    <n v="1.258088340298923E-2"/>
    <n v="4.3884463917923426"/>
    <n v="3.7056616623548968"/>
  </r>
  <r>
    <x v="0"/>
    <s v="1104920131026026"/>
    <n v="348.81862038000003"/>
    <n v="348.81862038000003"/>
    <n v="0.84441310922369939"/>
    <n v="2"/>
    <n v="1.258088340298923E-2"/>
    <n v="4.3884463917923426"/>
    <n v="3.7056616623548968"/>
  </r>
  <r>
    <x v="0"/>
    <s v="1104920131027004"/>
    <n v="272.92270626999999"/>
    <n v="272.92270626999999"/>
    <n v="0.84441310922369939"/>
    <n v="1"/>
    <n v="1.258088340298923E-2"/>
    <n v="3.4336087456111475"/>
    <n v="2.8993842367391953"/>
  </r>
  <r>
    <x v="0"/>
    <s v="1104920131028004"/>
    <n v="142.81092530000001"/>
    <n v="142.81092530000001"/>
    <n v="1.5886479497081964"/>
    <n v="4"/>
    <n v="3.1147334323269034"/>
    <n v="444.81796353345004"/>
    <n v="706.65914576079069"/>
  </r>
  <r>
    <x v="0"/>
    <s v="1104920131028010"/>
    <n v="142.81092530000001"/>
    <n v="142.81092530000001"/>
    <n v="0.84441310922369939"/>
    <n v="3"/>
    <n v="1.258088340298923E-2"/>
    <n v="1.7966875998723049"/>
    <n v="1.5171465625118388"/>
  </r>
  <r>
    <x v="0"/>
    <s v="1104920131030001"/>
    <n v="188.79302444999999"/>
    <n v="188.79302444999999"/>
    <n v="0.84441310922369939"/>
    <n v="2"/>
    <n v="2.516176680597846E-2"/>
    <n v="4.7503660558062899"/>
    <n v="4.0112713711341108"/>
  </r>
  <r>
    <x v="0"/>
    <s v="1104920131030003"/>
    <n v="188.79302444999999"/>
    <n v="188.79302444999999"/>
    <n v="0.84441310922369939"/>
    <n v="4"/>
    <n v="5.0323533611956919E-2"/>
    <n v="9.5007321116125798"/>
    <n v="8.0225427422682216"/>
  </r>
  <r>
    <x v="0"/>
    <s v="1104920131030005"/>
    <n v="188.79302444999999"/>
    <n v="188.79302444999999"/>
    <n v="0.84441310922369928"/>
    <n v="9"/>
    <n v="0.27677943486576306"/>
    <n v="52.254026613869186"/>
    <n v="44.123985082475208"/>
  </r>
  <r>
    <x v="0"/>
    <s v="1104920131030008"/>
    <n v="188.79302444999999"/>
    <n v="188.79302444999999"/>
    <n v="0.84441310922369939"/>
    <n v="3"/>
    <n v="0.10064706722391384"/>
    <n v="19.00146422322516"/>
    <n v="16.045085484536443"/>
  </r>
  <r>
    <x v="0"/>
    <s v="1104920131030011"/>
    <n v="188.79302444999999"/>
    <n v="188.79302444999999"/>
    <n v="0.84441310922369928"/>
    <n v="3"/>
    <n v="3.7742650208967693E-2"/>
    <n v="7.1255490837094353"/>
    <n v="6.0169070567011653"/>
  </r>
  <r>
    <x v="0"/>
    <s v="1105220130517006"/>
    <n v="136.45233286000001"/>
    <n v="136.45233286000001"/>
    <n v="0.84441310922369939"/>
    <n v="2"/>
    <n v="1.258088340298923E-2"/>
    <n v="1.7166908897775361"/>
    <n v="1.4495962918130483"/>
  </r>
  <r>
    <x v="0"/>
    <s v="1105220130517010"/>
    <n v="194.57470372"/>
    <n v="194.57470372"/>
    <n v="0.84441310922369917"/>
    <n v="4"/>
    <n v="0.62904417014946157"/>
    <n v="122.39608303362475"/>
    <n v="103.35285703122513"/>
  </r>
  <r>
    <x v="0"/>
    <s v="1105220130519002"/>
    <n v="6.6615480279000003"/>
    <n v="6.6615480279000003"/>
    <n v="0.84441310922369939"/>
    <n v="6"/>
    <n v="0.37742650208967687"/>
    <n v="2.5142447706726823"/>
    <n v="2.1230612441531465"/>
  </r>
  <r>
    <x v="0"/>
    <s v="1105220130621005"/>
    <n v="145.22716790000001"/>
    <n v="145.22716790000001"/>
    <n v="0.84441310922369928"/>
    <n v="2"/>
    <n v="7.5485300417935386E-2"/>
    <n v="10.962516397777444"/>
    <n v="9.2568925563630398"/>
  </r>
  <r>
    <x v="0"/>
    <s v="1105220130621007"/>
    <n v="178.67577084999999"/>
    <n v="178.67577084999999"/>
    <n v="0.84441310922369939"/>
    <n v="3"/>
    <n v="1.258088340298923E-2"/>
    <n v="2.2478990400030718"/>
    <n v="1.8981554175899629"/>
  </r>
  <r>
    <x v="0"/>
    <s v="1105220130621010"/>
    <n v="145.22716790000001"/>
    <n v="145.22716790000001"/>
    <n v="0.84441310922369928"/>
    <n v="2"/>
    <n v="7.5485300417935386E-2"/>
    <n v="10.962516397777444"/>
    <n v="9.2568925563630398"/>
  </r>
  <r>
    <x v="0"/>
    <s v="1105220130716006"/>
    <n v="651.86622140999998"/>
    <n v="651.86622140999998"/>
    <n v="0.84441310922369939"/>
    <n v="3"/>
    <n v="2.516176680597846E-2"/>
    <n v="16.402105851812742"/>
    <n v="13.850153200145431"/>
  </r>
  <r>
    <x v="0"/>
    <s v="1105220130730001"/>
    <n v="193.38207509"/>
    <n v="193.38207509"/>
    <n v="0.84441310922369939"/>
    <n v="1"/>
    <n v="0.25161766805978458"/>
    <n v="48.658346778707958"/>
    <n v="41.087745893093768"/>
  </r>
  <r>
    <x v="0"/>
    <s v="1105220130730008"/>
    <n v="193.38207509"/>
    <n v="193.38207509"/>
    <n v="1.7507802669891517"/>
    <n v="4"/>
    <n v="10.259442595074729"/>
    <n v="1983.9922983022857"/>
    <n v="3473.5345657260964"/>
  </r>
  <r>
    <x v="0"/>
    <s v="1105220130807001"/>
    <n v="994.60615061999999"/>
    <n v="994.60615061999999"/>
    <n v="1.3686597098656927"/>
    <n v="3"/>
    <n v="2.8734684851358705"/>
    <n v="2857.9694289288709"/>
    <n v="3911.5876094028081"/>
  </r>
  <r>
    <x v="0"/>
    <s v="1105220130807003"/>
    <n v="691.25086896000005"/>
    <n v="691.25086896000005"/>
    <n v="0.84441310922369928"/>
    <n v="2"/>
    <n v="0.15097060083587077"/>
    <n v="104.35855901520898"/>
    <n v="88.121735292137529"/>
  </r>
  <r>
    <x v="0"/>
    <s v="1105220130809003"/>
    <n v="346.88336072999999"/>
    <n v="346.88336072999999"/>
    <n v="0.84441310922369928"/>
    <n v="3"/>
    <n v="7.5485300417935386E-2"/>
    <n v="26.1845946946871"/>
    <n v="22.110615019903115"/>
  </r>
  <r>
    <x v="0"/>
    <s v="1105220130809005"/>
    <n v="264.62099388000001"/>
    <n v="264.62099388000001"/>
    <n v="0.84441310922369928"/>
    <n v="2"/>
    <n v="0.15097060083587077"/>
    <n v="39.949990439848882"/>
    <n v="33.734295640769858"/>
  </r>
  <r>
    <x v="0"/>
    <s v="1105220130809007"/>
    <n v="264.62099388000001"/>
    <n v="264.62099388000001"/>
    <n v="0.84441310922369928"/>
    <n v="2"/>
    <n v="8.8066183820924612E-2"/>
    <n v="23.304161089911847"/>
    <n v="19.678339123782415"/>
  </r>
  <r>
    <x v="0"/>
    <s v="1105220130809008"/>
    <n v="264.62099388000001"/>
    <n v="264.62099388000001"/>
    <n v="1.4605624869586422"/>
    <n v="2"/>
    <n v="6.1347881971999998"/>
    <n v="1623.3937499863575"/>
    <n v="2371.0680127931905"/>
  </r>
  <r>
    <x v="0"/>
    <s v="1105220130820007"/>
    <n v="1712.4354569"/>
    <n v="1712.4354569"/>
    <n v="0.84441310922369928"/>
    <n v="1"/>
    <n v="7.5485300417935386E-2"/>
    <n v="129.26370491042093"/>
    <n v="109.15196697318329"/>
  </r>
  <r>
    <x v="0"/>
    <s v="1105220130827001"/>
    <n v="2339.3093156999998"/>
    <n v="2339.3093156999998"/>
    <n v="0.84441310922369939"/>
    <n v="1"/>
    <n v="1.258088340298923E-2"/>
    <n v="29.43057774434822"/>
    <n v="24.85156565935489"/>
  </r>
  <r>
    <x v="0"/>
    <s v="1105220130927001"/>
    <n v="668.22395306999999"/>
    <n v="668.22395306999999"/>
    <n v="0.84441310922369939"/>
    <n v="9"/>
    <n v="5.0323533611956919E-2"/>
    <n v="33.627390562632868"/>
    <n v="28.395409420072507"/>
  </r>
  <r>
    <x v="0"/>
    <s v="1105220131002008"/>
    <n v="302.48486657000001"/>
    <n v="302.48486657000001"/>
    <n v="0.84441310922369939"/>
    <n v="2"/>
    <n v="0.18871325104483844"/>
    <n v="57.082902562288872"/>
    <n v="48.20155123613582"/>
  </r>
  <r>
    <x v="0"/>
    <s v="1105220131117002"/>
    <n v="80.156398147999994"/>
    <n v="80.156398147999994"/>
    <n v="0.84441310922369917"/>
    <n v="2"/>
    <n v="0.31452208507473078"/>
    <n v="25.210957477589247"/>
    <n v="21.288462990157605"/>
  </r>
  <r>
    <x v="0"/>
    <s v="1105220131119004"/>
    <n v="81.587639401999994"/>
    <n v="81.587639401999994"/>
    <n v="0.84441310922369939"/>
    <n v="1"/>
    <n v="1.258088340298923E-2"/>
    <n v="1.0264445784416918"/>
    <n v="0.86674325792775841"/>
  </r>
  <r>
    <x v="0"/>
    <s v="1105920130519003"/>
    <n v="143.72999976"/>
    <n v="143.72999976"/>
    <n v="0.84441310922369939"/>
    <n v="4"/>
    <n v="0.18871325104483844"/>
    <n v="27.123755527383448"/>
    <n v="22.903654738701359"/>
  </r>
  <r>
    <x v="0"/>
    <s v="1105920130602007"/>
    <n v="193.09534052999999"/>
    <n v="193.09534052999999"/>
    <n v="0.84441310922369928"/>
    <n v="4"/>
    <n v="0.15097060083587077"/>
    <n v="29.151719578421169"/>
    <n v="24.616094168432006"/>
  </r>
  <r>
    <x v="0"/>
    <s v="1105920130610012"/>
    <n v="135.81816602000001"/>
    <n v="135.81816602000001"/>
    <n v="0.84441310922369939"/>
    <n v="3"/>
    <n v="1.258088340298923E-2"/>
    <n v="1.7087125107054539"/>
    <n v="1.442859243934226"/>
  </r>
  <r>
    <x v="0"/>
    <s v="1105920130613002"/>
    <n v="434.66165310000002"/>
    <n v="434.66165310000002"/>
    <n v="0.84441310922369939"/>
    <n v="1"/>
    <n v="1.258088340298923E-2"/>
    <n v="5.468427577401652"/>
    <n v="4.6176119331983507"/>
  </r>
  <r>
    <x v="0"/>
    <s v="1105920130616001"/>
    <n v="129.12951605000001"/>
    <n v="129.12951605000001"/>
    <n v="0.84441310922369939"/>
    <n v="3"/>
    <n v="2.516176680597846E-2"/>
    <n v="3.2491267706189531"/>
    <n v="2.7436052386403076"/>
  </r>
  <r>
    <x v="0"/>
    <s v="1105920130616004"/>
    <n v="129.12951605000001"/>
    <n v="129.12951605000001"/>
    <n v="0.84441310922369939"/>
    <n v="1"/>
    <n v="1.258088340298923E-2"/>
    <n v="1.6245633853094765"/>
    <n v="1.3718026193201538"/>
  </r>
  <r>
    <x v="0"/>
    <s v="1105920130616010"/>
    <n v="160.64264888"/>
    <n v="160.64264888"/>
    <n v="0.84441310922369939"/>
    <n v="2"/>
    <n v="1.258088340298923E-2"/>
    <n v="2.0210264351066183"/>
    <n v="1.7065812158916687"/>
  </r>
  <r>
    <x v="0"/>
    <s v="1105920130621005"/>
    <n v="91.913119425999994"/>
    <n v="91.913119425999994"/>
    <n v="1.5873282877311186"/>
    <n v="5"/>
    <n v="1"/>
    <n v="91.913119425999994"/>
    <n v="145.89629447849839"/>
  </r>
  <r>
    <x v="0"/>
    <s v="1105920130622001"/>
    <n v="1073.8483381999999"/>
    <n v="1073.8483381999999"/>
    <n v="0.84441310922369939"/>
    <n v="1"/>
    <n v="1.258088340298923E-2"/>
    <n v="13.509960735387944"/>
    <n v="11.407987950059029"/>
  </r>
  <r>
    <x v="0"/>
    <s v="1105920130622002"/>
    <n v="1073.8483381999999"/>
    <n v="1073.8483381999999"/>
    <n v="0.84441310922369939"/>
    <n v="1"/>
    <n v="2.516176680597846E-2"/>
    <n v="27.019921470775888"/>
    <n v="22.815975900118058"/>
  </r>
  <r>
    <x v="0"/>
    <s v="1105920130622003"/>
    <n v="1073.8483381999999"/>
    <n v="1073.8483381999999"/>
    <n v="0.84441310922369939"/>
    <n v="1"/>
    <n v="2.516176680597846E-2"/>
    <n v="27.019921470775888"/>
    <n v="22.815975900118058"/>
  </r>
  <r>
    <x v="0"/>
    <s v="1105920130708001"/>
    <n v="764.89208133"/>
    <n v="764.89208133"/>
    <n v="0.84441310922369939"/>
    <n v="1"/>
    <n v="1.258088340298923E-2"/>
    <n v="9.6230180910824856"/>
    <n v="8.1258026264068697"/>
  </r>
  <r>
    <x v="0"/>
    <s v="1105920130708002"/>
    <n v="764.89208133"/>
    <n v="764.89208133"/>
    <n v="0.84441310922369939"/>
    <n v="1"/>
    <n v="1.258088340298923E-2"/>
    <n v="9.6230180910824856"/>
    <n v="8.1258026264068697"/>
  </r>
  <r>
    <x v="0"/>
    <s v="1105920130713001"/>
    <n v="23.401053659999999"/>
    <n v="23.401053659999999"/>
    <n v="1.3227735731092654"/>
    <n v="6"/>
    <n v="1.0669763910000001"/>
    <n v="24.968371779744142"/>
    <n v="33.027502353812707"/>
  </r>
  <r>
    <x v="0"/>
    <s v="1105920130716004"/>
    <n v="184.94810881000001"/>
    <n v="184.94810881000001"/>
    <n v="0.84441310922369939"/>
    <n v="1"/>
    <n v="1.258088340298923E-2"/>
    <n v="2.3268105925419751"/>
    <n v="1.9647893670230074"/>
  </r>
  <r>
    <x v="0"/>
    <s v="1105920130720006"/>
    <n v="209.03852370999999"/>
    <n v="209.03852370999999"/>
    <n v="0.84441310922369939"/>
    <n v="2"/>
    <n v="1.258088340298923E-2"/>
    <n v="2.6298892935285094"/>
    <n v="2.2207129952625269"/>
  </r>
  <r>
    <x v="0"/>
    <s v="1105920130801002"/>
    <n v="1788.3676512"/>
    <n v="1788.3676512"/>
    <n v="0.84441310922369939"/>
    <n v="1"/>
    <n v="1.258088340298923E-2"/>
    <n v="22.499244901424913"/>
    <n v="18.998657342397678"/>
  </r>
  <r>
    <x v="0"/>
    <s v="1105920130802015"/>
    <n v="384.55465435000002"/>
    <n v="384.55465435000002"/>
    <n v="0.84441310922369939"/>
    <n v="1"/>
    <n v="1.258088340298923E-2"/>
    <n v="4.8380372684541753"/>
    <n v="4.0853020923955237"/>
  </r>
  <r>
    <x v="0"/>
    <s v="1105920130816008"/>
    <n v="277.18470081999999"/>
    <n v="277.18470081999999"/>
    <n v="0.84441310922369939"/>
    <n v="2"/>
    <n v="1.258088340298923E-2"/>
    <n v="3.4872284021088729"/>
    <n v="2.9446613775979462"/>
  </r>
  <r>
    <x v="0"/>
    <s v="1105920130816012"/>
    <n v="365.72892113"/>
    <n v="365.72892113"/>
    <n v="0.84441310922369939"/>
    <n v="6"/>
    <n v="0.37742650208967687"/>
    <n v="138.0357874151272"/>
    <n v="116.55922843534916"/>
  </r>
  <r>
    <x v="0"/>
    <s v="1105920130816022"/>
    <n v="277.18470081999999"/>
    <n v="277.18470081999999"/>
    <n v="0.84441310922369939"/>
    <n v="4"/>
    <n v="6.2904417014946146E-2"/>
    <n v="17.436142010544366"/>
    <n v="14.723306887989732"/>
  </r>
  <r>
    <x v="0"/>
    <s v="1105920130829002"/>
    <n v="327.88670036000002"/>
    <n v="327.88670036000002"/>
    <n v="0.84441310922369939"/>
    <n v="1"/>
    <n v="1.258088340298923E-2"/>
    <n v="4.1251043466200272"/>
    <n v="3.4832921872016143"/>
  </r>
  <r>
    <x v="0"/>
    <s v="1105920131002004"/>
    <n v="1532.2391588999999"/>
    <n v="1532.2391588999999"/>
    <n v="0.84441310922369917"/>
    <n v="4"/>
    <n v="0.31452208507473078"/>
    <n v="481.92305509037971"/>
    <n v="406.9421453554516"/>
  </r>
  <r>
    <x v="0"/>
    <s v="1105920131002007"/>
    <n v="1532.2391588999999"/>
    <n v="1532.2391588999999"/>
    <n v="0.84441310922369928"/>
    <n v="1"/>
    <n v="7.5485300417935386E-2"/>
    <n v="115.66153322169113"/>
    <n v="97.666114885308389"/>
  </r>
  <r>
    <x v="0"/>
    <s v="1105920131002008"/>
    <n v="1532.2391588999999"/>
    <n v="1532.2391588999999"/>
    <n v="0.84441310922369939"/>
    <n v="1"/>
    <n v="0.10064706722391384"/>
    <n v="154.21537762892149"/>
    <n v="130.22148651374454"/>
  </r>
  <r>
    <x v="0"/>
    <s v="1105920131002010"/>
    <n v="1456.3418650999999"/>
    <n v="1456.3418650999999"/>
    <n v="0.84441310922369939"/>
    <n v="2"/>
    <n v="1.258088340298923E-2"/>
    <n v="18.322067199714969"/>
    <n v="15.471393731516876"/>
  </r>
  <r>
    <x v="0"/>
    <s v="1105920131017007"/>
    <n v="619.31803515000001"/>
    <n v="619.31803515000001"/>
    <n v="0.84441310922369939"/>
    <n v="3"/>
    <n v="5.0323533611956919E-2"/>
    <n v="31.166271958362142"/>
    <n v="26.317208607271972"/>
  </r>
  <r>
    <x v="0"/>
    <s v="1105920131017016"/>
    <n v="254.66321217999999"/>
    <n v="254.66321217999999"/>
    <n v="1.226628487793108"/>
    <n v="1"/>
    <n v="1.2518990844597846"/>
    <n v="318.81264217372984"/>
    <n v="391.06466915888745"/>
  </r>
  <r>
    <x v="0"/>
    <s v="1105920131017017"/>
    <n v="254.66321217999999"/>
    <n v="254.66321217999999"/>
    <n v="0.84441310922369939"/>
    <n v="4"/>
    <n v="5.0323533611956919E-2"/>
    <n v="12.815552717869146"/>
    <n v="10.821620716916117"/>
  </r>
  <r>
    <x v="0"/>
    <s v="1105920131022001"/>
    <n v="562.63624019999997"/>
    <n v="562.63624019999997"/>
    <n v="0.84441310922369939"/>
    <n v="4"/>
    <n v="1.258088340298923E-2"/>
    <n v="7.0784609362524415"/>
    <n v="5.9771452076994223"/>
  </r>
  <r>
    <x v="0"/>
    <s v="1105920131022003"/>
    <n v="317.48602045000001"/>
    <n v="317.48602045000001"/>
    <n v="0.84441310922369939"/>
    <n v="2"/>
    <n v="0.10064706722391384"/>
    <n v="31.954036842884037"/>
    <n v="26.982407602748353"/>
  </r>
  <r>
    <x v="0"/>
    <s v="1105920131023004"/>
    <n v="324.71142056000002"/>
    <n v="324.71142056000002"/>
    <n v="0.84441310922369928"/>
    <n v="1"/>
    <n v="3.7742650208967693E-2"/>
    <n v="12.255469565053081"/>
    <n v="10.34867916042289"/>
  </r>
  <r>
    <x v="0"/>
    <s v="1105920131028003"/>
    <n v="252.04453122999999"/>
    <n v="252.04453122999999"/>
    <n v="0.84441310922369939"/>
    <n v="4"/>
    <n v="5.0323533611956919E-2"/>
    <n v="12.683771439062831"/>
    <n v="10.7103428775418"/>
  </r>
  <r>
    <x v="0"/>
    <s v="1105920131105002"/>
    <n v="91.069383290000005"/>
    <n v="91.069383290000005"/>
    <n v="0.84441310922369939"/>
    <n v="9"/>
    <n v="0.10064706722391384"/>
    <n v="9.1658663420290054"/>
    <n v="7.7397776966015686"/>
  </r>
  <r>
    <x v="0"/>
    <s v="1105920131105005"/>
    <n v="91.069383290000005"/>
    <n v="91.069383290000005"/>
    <n v="0.84441310922369939"/>
    <n v="4"/>
    <n v="0.10064706722391384"/>
    <n v="9.1658663420290054"/>
    <n v="7.7397776966015686"/>
  </r>
  <r>
    <x v="0"/>
    <s v="1105920131110002"/>
    <n v="149.25515546"/>
    <n v="149.25515546"/>
    <n v="0.84441310922369939"/>
    <n v="1"/>
    <n v="2.516176680597846E-2"/>
    <n v="3.7555234162745825"/>
    <n v="3.1712132046988297"/>
  </r>
  <r>
    <x v="0"/>
    <s v="1105920131116014"/>
    <n v="181.1408261"/>
    <n v="181.1408261"/>
    <n v="0.84441310922369939"/>
    <n v="4"/>
    <n v="1.258088340298923E-2"/>
    <n v="2.2789116126852482"/>
    <n v="1.9243428405135454"/>
  </r>
  <r>
    <x v="0"/>
    <s v="1105920131116018"/>
    <n v="262.68284016000001"/>
    <n v="262.68284016000001"/>
    <n v="0.84441310922369939"/>
    <n v="3"/>
    <n v="6.2904417014946146E-2"/>
    <n v="16.523910920095084"/>
    <n v="13.953006996572929"/>
  </r>
  <r>
    <x v="0"/>
    <s v="1105920131116019"/>
    <n v="262.68284016000001"/>
    <n v="262.68284016000001"/>
    <n v="0.84441310922369928"/>
    <n v="3"/>
    <n v="3.7742650208967693E-2"/>
    <n v="9.9143465520570508"/>
    <n v="8.3718041979437565"/>
  </r>
  <r>
    <x v="0"/>
    <s v="1105920131123007"/>
    <n v="264.99389373000002"/>
    <n v="264.99389373000002"/>
    <n v="1.359838120784034"/>
    <n v="4"/>
    <n v="2.6637832301747304"/>
    <n v="705.88629021667873"/>
    <n v="959.89108637546167"/>
  </r>
  <r>
    <x v="0"/>
    <s v="1105920131201009"/>
    <n v="104.499916"/>
    <n v="104.499916"/>
    <n v="0.84441310922369939"/>
    <n v="3"/>
    <n v="1.258088340298923E-2"/>
    <n v="1.3147012588181686"/>
    <n v="1.1101509776589613"/>
  </r>
  <r>
    <x v="0"/>
    <s v="1106220130517004"/>
    <n v="446.26957071999999"/>
    <n v="446.26957071999999"/>
    <n v="0.84441310922369939"/>
    <n v="1"/>
    <n v="1.258088340298923E-2"/>
    <n v="5.6144654355303762"/>
    <n v="4.7409282150451961"/>
  </r>
  <r>
    <x v="0"/>
    <s v="1106220130518001"/>
    <n v="141.30296731000001"/>
    <n v="141.30296731000001"/>
    <n v="0.84441310922369939"/>
    <n v="4"/>
    <n v="0.33968385188070921"/>
    <n v="47.998336218034737"/>
    <n v="40.530424323435213"/>
  </r>
  <r>
    <x v="0"/>
    <s v="1106220130518006"/>
    <n v="184.98955140999999"/>
    <n v="184.98955140999999"/>
    <n v="0.84441310922369939"/>
    <n v="2"/>
    <n v="1.258088340298923E-2"/>
    <n v="2.3273319770604917"/>
    <n v="1.9652296309453892"/>
  </r>
  <r>
    <x v="0"/>
    <s v="1106220130518011"/>
    <n v="184.98955140999999"/>
    <n v="184.98955140999999"/>
    <n v="0.84441310922369928"/>
    <n v="2"/>
    <n v="0.15097060083587077"/>
    <n v="27.927983724725905"/>
    <n v="23.58275557134467"/>
  </r>
  <r>
    <x v="0"/>
    <s v="1106220130531002"/>
    <n v="294.48753957999998"/>
    <n v="294.48753957999998"/>
    <n v="0.84441310922369939"/>
    <n v="5"/>
    <n v="0.12580883402989229"/>
    <n v="37.049133990891555"/>
    <n v="31.284774427294185"/>
  </r>
  <r>
    <x v="0"/>
    <s v="1106220130531009"/>
    <n v="164.79299302999999"/>
    <n v="164.79299302999999"/>
    <n v="0.84441310922369928"/>
    <n v="2"/>
    <n v="7.5485300417935386E-2"/>
    <n v="12.439448585640282"/>
    <n v="10.504033457228859"/>
  </r>
  <r>
    <x v="0"/>
    <s v="1106220130531012"/>
    <n v="121.56147751"/>
    <n v="121.56147751"/>
    <n v="0.84441310922369939"/>
    <n v="1"/>
    <n v="0.25161766805978458"/>
    <n v="30.587015496968149"/>
    <n v="25.82807685766835"/>
  </r>
  <r>
    <x v="0"/>
    <s v="1106220130611001"/>
    <n v="11.66668295"/>
    <n v="11.66668295"/>
    <n v="1.7325919870196502"/>
    <n v="12"/>
    <n v="2.8427990343418492"/>
    <n v="33.166035024232521"/>
    <n v="57.463206524198334"/>
  </r>
  <r>
    <x v="0"/>
    <s v="1106220130615006"/>
    <n v="639.50942253000005"/>
    <n v="639.50942253000005"/>
    <n v="1.2430317033429583"/>
    <n v="4"/>
    <n v="1.2075357131478279"/>
    <n v="772.23046659951922"/>
    <n v="959.90695227052788"/>
  </r>
  <r>
    <x v="0"/>
    <s v="1106220130623006"/>
    <n v="246.20248257"/>
    <n v="246.20248257"/>
    <n v="0.84441310922369939"/>
    <n v="4"/>
    <n v="0.25161766805978458"/>
    <n v="61.948894534793162"/>
    <n v="52.310458647095736"/>
  </r>
  <r>
    <x v="0"/>
    <s v="1106220130629011"/>
    <n v="428.95550383"/>
    <n v="428.95550383"/>
    <n v="0.84441310922369928"/>
    <n v="5"/>
    <n v="7.5485300417935386E-2"/>
    <n v="32.379835072534384"/>
    <n v="27.341957209749346"/>
  </r>
  <r>
    <x v="0"/>
    <s v="1106220130717009"/>
    <n v="197.14856046"/>
    <n v="197.14856046"/>
    <n v="0.84441310922369939"/>
    <n v="4"/>
    <n v="0.12580883402989229"/>
    <n v="24.803030522144326"/>
    <n v="20.944004121374206"/>
  </r>
  <r>
    <x v="0"/>
    <s v="1106220130718001"/>
    <n v="119.56840629"/>
    <n v="119.56840629"/>
    <n v="0.84441310922369939"/>
    <n v="2"/>
    <n v="1.258088340298923E-2"/>
    <n v="1.5042761782157341"/>
    <n v="1.2702305247782917"/>
  </r>
  <r>
    <x v="0"/>
    <s v="1106220130718005"/>
    <n v="154.59650696"/>
    <n v="154.59650696"/>
    <n v="1.5605803612445555"/>
    <n v="4"/>
    <n v="3.8578249367059785"/>
    <n v="596.40625967792732"/>
    <n v="930.73989617669395"/>
  </r>
  <r>
    <x v="0"/>
    <s v="1106220130721001"/>
    <n v="181.37979784000001"/>
    <n v="181.37979784000001"/>
    <n v="0.84441310922369939"/>
    <n v="3"/>
    <n v="0.10064706722391384"/>
    <n v="18.255344706262385"/>
    <n v="15.41505238336542"/>
  </r>
  <r>
    <x v="0"/>
    <s v="1106220130802008"/>
    <n v="313.63625531000002"/>
    <n v="313.63625531000002"/>
    <n v="0.84441310922369939"/>
    <n v="3"/>
    <n v="1.258088340298923E-2"/>
    <n v="3.9458211590052721"/>
    <n v="3.3319031133163031"/>
  </r>
  <r>
    <x v="0"/>
    <s v="1106220130818011"/>
    <n v="234.58106524999999"/>
    <n v="234.58106524999999"/>
    <n v="0.84441310922369939"/>
    <n v="3"/>
    <n v="2.516176680597846E-2"/>
    <n v="5.9024740609185171"/>
    <n v="4.9841264738924407"/>
  </r>
  <r>
    <x v="0"/>
    <s v="1106220130914001"/>
    <n v="1074.9028911"/>
    <n v="1074.9028911"/>
    <n v="0.84441310922369939"/>
    <n v="1"/>
    <n v="2.516176680597846E-2"/>
    <n v="27.046455884930261"/>
    <n v="22.838381907275583"/>
  </r>
  <r>
    <x v="0"/>
    <s v="1106220130921001"/>
    <n v="6.9202966956000003"/>
    <n v="6.9202966956000003"/>
    <n v="1.4232942559206601"/>
    <n v="6"/>
    <n v="3.050323533611957"/>
    <n v="21.109143870165742"/>
    <n v="30.044523217809711"/>
  </r>
  <r>
    <x v="0"/>
    <s v="1106220130921002"/>
    <n v="3.4601483478000001"/>
    <n v="3.4601483478000001"/>
    <n v="0.84441310922369939"/>
    <n v="3"/>
    <n v="6.2904417014946146E-2"/>
    <n v="0.21765861460358812"/>
    <n v="0.18379378750673875"/>
  </r>
  <r>
    <x v="0"/>
    <s v="1106220131005001"/>
    <n v="504.77548435"/>
    <n v="504.77548435"/>
    <n v="0.84441310922369939"/>
    <n v="4"/>
    <n v="5.0323533611956919E-2"/>
    <n v="25.402086053179058"/>
    <n v="21.449854464932898"/>
  </r>
  <r>
    <x v="0"/>
    <s v="1106220131014001"/>
    <n v="261.95687752999999"/>
    <n v="261.95687752999999"/>
    <n v="0.84441310922369928"/>
    <n v="16"/>
    <n v="0.13838971743288153"/>
    <n v="36.25213826097665"/>
    <n v="30.611780784958725"/>
  </r>
  <r>
    <x v="0"/>
    <s v="1106220131026001"/>
    <n v="308.89594577000003"/>
    <n v="308.89594577000003"/>
    <n v="0.84441310922369939"/>
    <n v="9"/>
    <n v="0.23903678465679537"/>
    <n v="73.837493670380638"/>
    <n v="62.349347607491339"/>
  </r>
  <r>
    <x v="0"/>
    <s v="1106220131026012"/>
    <n v="513.60708806000002"/>
    <n v="513.60708806000002"/>
    <n v="0.84441310922369928"/>
    <n v="8"/>
    <n v="0.21387501785081692"/>
    <n v="109.8477251271386"/>
    <n v="92.756859115757379"/>
  </r>
  <r>
    <x v="0"/>
    <s v="1106220131026016"/>
    <n v="308.89594577000003"/>
    <n v="308.89594577000003"/>
    <n v="0.84441310922369939"/>
    <n v="1"/>
    <n v="1.258088340298923E-2"/>
    <n v="3.8861838773884547"/>
    <n v="3.281544610920597"/>
  </r>
  <r>
    <x v="0"/>
    <s v="1106220131026019"/>
    <n v="308.89594577000003"/>
    <n v="308.89594577000003"/>
    <n v="0.84441310922369928"/>
    <n v="4"/>
    <n v="8.8066183820924612E-2"/>
    <n v="27.203287141719183"/>
    <n v="22.970812276444175"/>
  </r>
  <r>
    <x v="0"/>
    <s v="1106220131108003"/>
    <n v="106.03896557"/>
    <n v="106.03896557"/>
    <n v="0.84441310922369928"/>
    <n v="2"/>
    <n v="3.7742650208967693E-2"/>
    <n v="4.0021915860292783"/>
    <n v="3.379503040867911"/>
  </r>
  <r>
    <x v="0"/>
    <s v="1106220131124001"/>
    <n v="83.519720293000006"/>
    <n v="83.519720293000006"/>
    <n v="0.84441310922369939"/>
    <n v="1"/>
    <n v="1.258088340298923E-2"/>
    <n v="1.0507518628565065"/>
    <n v="0.88726864753725676"/>
  </r>
  <r>
    <x v="0"/>
    <s v="1108120130330002"/>
    <n v="160.25022637999999"/>
    <n v="160.25022637999999"/>
    <n v="0.84441310922369939"/>
    <n v="6"/>
    <n v="0.18871325104483844"/>
    <n v="30.241341200841127"/>
    <n v="25.53618495049702"/>
  </r>
  <r>
    <x v="0"/>
    <s v="1108120130330005"/>
    <n v="188.52967809"/>
    <n v="188.52967809"/>
    <n v="0.84441310922369928"/>
    <n v="1"/>
    <n v="7.5485300417935386E-2"/>
    <n v="14.231219388320302"/>
    <n v="12.017028211736138"/>
  </r>
  <r>
    <x v="0"/>
    <s v="1108120130330006"/>
    <n v="188.52967809"/>
    <n v="188.52967809"/>
    <n v="0.84441310922369928"/>
    <n v="1"/>
    <n v="7.5485300417935386E-2"/>
    <n v="14.231219388320302"/>
    <n v="12.017028211736138"/>
  </r>
  <r>
    <x v="0"/>
    <s v="1108120130330007"/>
    <n v="188.52967809"/>
    <n v="188.52967809"/>
    <n v="0.84441310922369939"/>
    <n v="4"/>
    <n v="0.32710296847771997"/>
    <n v="61.668617349387965"/>
    <n v="52.07378891752326"/>
  </r>
  <r>
    <x v="0"/>
    <s v="1108120130615010"/>
    <n v="127.3299519"/>
    <n v="127.3299519"/>
    <n v="0.84441310922369939"/>
    <n v="1"/>
    <n v="2.516176680597846E-2"/>
    <n v="3.2038465571242538"/>
    <n v="2.7053700327769357"/>
  </r>
  <r>
    <x v="0"/>
    <s v="1108120130615011"/>
    <n v="127.3299519"/>
    <n v="127.3299519"/>
    <n v="0.84441310922369939"/>
    <n v="1"/>
    <n v="2.516176680597846E-2"/>
    <n v="3.2038465571242538"/>
    <n v="2.7053700327769357"/>
  </r>
  <r>
    <x v="0"/>
    <s v="1108120130615016"/>
    <n v="127.3299519"/>
    <n v="127.3299519"/>
    <n v="0.84441310922369939"/>
    <n v="1"/>
    <n v="1.258088340298923E-2"/>
    <n v="1.6019232785621269"/>
    <n v="1.3526850163884678"/>
  </r>
  <r>
    <x v="0"/>
    <s v="1108120130615020"/>
    <n v="127.3299519"/>
    <n v="127.3299519"/>
    <n v="0.84441310922369939"/>
    <n v="1"/>
    <n v="2.516176680597846E-2"/>
    <n v="3.2038465571242538"/>
    <n v="2.7053700327769357"/>
  </r>
  <r>
    <x v="0"/>
    <s v="1108120130616005"/>
    <n v="605.03500692"/>
    <n v="605.03500692"/>
    <n v="0.84441310922369939"/>
    <n v="1"/>
    <n v="2.516176680597846E-2"/>
    <n v="15.223749753574603"/>
    <n v="12.855133863459459"/>
  </r>
  <r>
    <x v="0"/>
    <s v="1108120130616007"/>
    <n v="605.03500692"/>
    <n v="605.03500692"/>
    <n v="0.84441310922369939"/>
    <n v="1"/>
    <n v="1.258088340298923E-2"/>
    <n v="7.6118748767873017"/>
    <n v="6.4275669317297295"/>
  </r>
  <r>
    <x v="0"/>
    <s v="1108120130616008"/>
    <n v="605.03500692"/>
    <n v="605.03500692"/>
    <n v="0.84441310922369939"/>
    <n v="1"/>
    <n v="2.516176680597846E-2"/>
    <n v="15.223749753574603"/>
    <n v="12.855133863459459"/>
  </r>
  <r>
    <x v="0"/>
    <s v="1108120130818010"/>
    <n v="394.18482876000002"/>
    <n v="394.18482876000002"/>
    <n v="0.84441310922369939"/>
    <n v="1"/>
    <n v="1.258088340298923E-2"/>
    <n v="4.9591933698568358"/>
    <n v="4.1876078926823661"/>
  </r>
  <r>
    <x v="0"/>
    <s v="1108120130818012"/>
    <n v="394.18482876000002"/>
    <n v="394.18482876000002"/>
    <n v="0.84441310922369939"/>
    <n v="1"/>
    <n v="2.516176680597846E-2"/>
    <n v="9.9183867397136716"/>
    <n v="8.3752157853647322"/>
  </r>
  <r>
    <x v="0"/>
    <s v="1108120130825002"/>
    <n v="430.01489200999998"/>
    <n v="430.01489200999998"/>
    <n v="0.84441310922369928"/>
    <n v="8"/>
    <n v="0.15097060083587077"/>
    <n v="64.919606615121779"/>
    <n v="54.818966871454414"/>
  </r>
  <r>
    <x v="0"/>
    <s v="1108120131015004"/>
    <n v="227.54769722"/>
    <n v="227.54769722"/>
    <n v="0.84441310922369928"/>
    <n v="4"/>
    <n v="3.7742650208967693E-2"/>
    <n v="8.5882531420305508"/>
    <n v="7.2520335384622223"/>
  </r>
  <r>
    <x v="0"/>
    <s v="1108120131116002"/>
    <n v="138.20612249999999"/>
    <n v="138.20612249999999"/>
    <n v="0.78909583060892985"/>
    <n v="1"/>
    <n v="2.3488664123896767"/>
    <n v="324.62771912686316"/>
    <n v="256.16237966309444"/>
  </r>
  <r>
    <x v="0"/>
    <s v="1108620130414010"/>
    <n v="1169.8915311999999"/>
    <n v="1169.8915311999999"/>
    <n v="0.84441310922369917"/>
    <n v="4"/>
    <n v="0.31452208507473078"/>
    <n v="367.95672370429344"/>
    <n v="310.70748112290801"/>
  </r>
  <r>
    <x v="0"/>
    <s v="1108620130502001"/>
    <n v="3040.7059293000002"/>
    <n v="3040.7059293000002"/>
    <n v="0.84441310922369928"/>
    <n v="9"/>
    <n v="7.5485300417935386E-2"/>
    <n v="229.52860055580791"/>
    <n v="193.81695925109426"/>
  </r>
  <r>
    <x v="0"/>
    <s v="1108620130522001"/>
    <n v="139.19993585"/>
    <n v="139.19993585"/>
    <n v="0.84441310922369939"/>
    <n v="2"/>
    <n v="2.516176680597846E-2"/>
    <n v="3.5025163252648612"/>
    <n v="2.9575707003236675"/>
  </r>
  <r>
    <x v="0"/>
    <s v="1108620130525001"/>
    <n v="485.85868502"/>
    <n v="485.85868502"/>
    <n v="0.84441310922369928"/>
    <n v="1"/>
    <n v="3.7742650208967693E-2"/>
    <n v="18.337594399698872"/>
    <n v="15.48450510273282"/>
  </r>
  <r>
    <x v="0"/>
    <s v="1108620130528006"/>
    <n v="372.53483559"/>
    <n v="372.53483559"/>
    <n v="0.84441310922369939"/>
    <n v="4"/>
    <n v="1.258088340298923E-2"/>
    <n v="4.6868173301095526"/>
    <n v="3.957609994081325"/>
  </r>
  <r>
    <x v="0"/>
    <s v="1108620130529006"/>
    <n v="156.65529599000001"/>
    <n v="156.65529599000001"/>
    <n v="0.84441310922369917"/>
    <n v="4"/>
    <n v="0.31452208507473078"/>
    <n v="49.27155033277392"/>
    <n v="41.605543012769616"/>
  </r>
  <r>
    <x v="0"/>
    <s v="1108620130529010"/>
    <n v="156.65529599000001"/>
    <n v="156.65529599000001"/>
    <n v="0.84441310922369939"/>
    <n v="1"/>
    <n v="5.0323533611956919E-2"/>
    <n v="7.8834480532438258"/>
    <n v="6.6568868820431391"/>
  </r>
  <r>
    <x v="0"/>
    <s v="1108620130601004"/>
    <n v="170.32709993"/>
    <n v="170.32709993"/>
    <n v="1.2599297196269874"/>
    <n v="6"/>
    <n v="1.4465612839269031"/>
    <n v="246.38858836228673"/>
    <n v="310.43230505458513"/>
  </r>
  <r>
    <x v="0"/>
    <s v="1108620130601005"/>
    <n v="91.340210432999996"/>
    <n v="91.340210432999996"/>
    <n v="2.086577726646778"/>
    <n v="3"/>
    <n v="6.0377426502089673"/>
    <n v="551.48868421038617"/>
    <n v="1150.7240049711304"/>
  </r>
  <r>
    <x v="0"/>
    <s v="1108620130601006"/>
    <n v="85.163549963999998"/>
    <n v="85.163549963999998"/>
    <n v="1.3710241259057898"/>
    <n v="12"/>
    <n v="10.339683851880709"/>
    <n v="880.56418233160673"/>
    <n v="1207.2747383851377"/>
  </r>
  <r>
    <x v="0"/>
    <s v="1108620130601008"/>
    <n v="170.32709993"/>
    <n v="170.32709993"/>
    <n v="2.228956238871032"/>
    <n v="6"/>
    <n v="5.1509706008358709"/>
    <n v="877.34988426506357"/>
    <n v="1955.5744982053914"/>
  </r>
  <r>
    <x v="0"/>
    <s v="1108620130615002"/>
    <n v="585.91545183999995"/>
    <n v="585.91545183999995"/>
    <n v="1.0909390906225065"/>
    <n v="6"/>
    <n v="3.1383897174328812"/>
    <n v="1838.8310293396964"/>
    <n v="2006.052650956296"/>
  </r>
  <r>
    <x v="0"/>
    <s v="1108620130615004"/>
    <n v="748.68180804999997"/>
    <n v="748.68180804999997"/>
    <n v="0.84441310922369939"/>
    <n v="4"/>
    <n v="1.258088340298923E-2"/>
    <n v="9.4190785330162132"/>
    <n v="7.9535933900864215"/>
  </r>
  <r>
    <x v="0"/>
    <s v="1108620130615008"/>
    <n v="976.59813726000004"/>
    <n v="976.59813726000004"/>
    <n v="0.84441310922369939"/>
    <n v="3"/>
    <n v="1.258088340298923E-2"/>
    <n v="12.286467296444533"/>
    <n v="10.374854051166029"/>
  </r>
  <r>
    <x v="0"/>
    <s v="1108620130616016"/>
    <n v="73.959979067000006"/>
    <n v="73.959979067000006"/>
    <n v="0.84441310922369939"/>
    <n v="1"/>
    <n v="1.258088340298923E-2"/>
    <n v="0.93048187312945119"/>
    <n v="0.78571109156553165"/>
  </r>
  <r>
    <x v="0"/>
    <s v="1108620130617008"/>
    <n v="231.42326539999999"/>
    <n v="231.42326539999999"/>
    <n v="0.84441310922369939"/>
    <n v="4"/>
    <n v="2.516176680597846E-2"/>
    <n v="5.823018237472863"/>
    <n v="4.9170329349707664"/>
  </r>
  <r>
    <x v="0"/>
    <s v="1108620130708005"/>
    <n v="334.42102621999999"/>
    <n v="334.42102621999999"/>
    <n v="0.84441310922369939"/>
    <n v="4"/>
    <n v="2.516176680597846E-2"/>
    <n v="8.4146238767636472"/>
    <n v="7.1054187107259708"/>
  </r>
  <r>
    <x v="0"/>
    <s v="1108620130726013"/>
    <n v="441.47328335999998"/>
    <n v="441.47328335999998"/>
    <n v="1.1991535959127626"/>
    <n v="3"/>
    <n v="1.0377426502089677"/>
    <n v="458.13565507046093"/>
    <n v="549.37501819359227"/>
  </r>
  <r>
    <x v="0"/>
    <s v="1108620130726014"/>
    <n v="322.49562410999999"/>
    <n v="322.49562410999999"/>
    <n v="0.84441310922369939"/>
    <n v="2"/>
    <n v="1.258088340298923E-2"/>
    <n v="4.0572798449021521"/>
    <n v="3.4260202888244753"/>
  </r>
  <r>
    <x v="0"/>
    <s v="1108620130802003"/>
    <n v="27.761246789000001"/>
    <n v="27.761246789000001"/>
    <n v="1.4993628862786066"/>
    <n v="6"/>
    <n v="2.7129896629119568"/>
    <n v="75.315975568104761"/>
    <n v="112.92597851068257"/>
  </r>
  <r>
    <x v="0"/>
    <s v="1108620130805002"/>
    <n v="752.16121709000004"/>
    <n v="752.16121709000004"/>
    <n v="0.84441310922369928"/>
    <n v="1"/>
    <n v="2.8329615145476113E-2"/>
    <n v="21.308437807512611"/>
    <n v="17.993124221741549"/>
  </r>
  <r>
    <x v="0"/>
    <s v="1108620130805004"/>
    <n v="752.16121709000004"/>
    <n v="752.16121709000004"/>
    <n v="0.84441310922369917"/>
    <n v="1"/>
    <n v="1.080501040544022E-2"/>
    <n v="8.1271097772260301"/>
    <n v="6.8626380359897574"/>
  </r>
  <r>
    <x v="0"/>
    <s v="1108620130823001"/>
    <n v="5.8435771058999997"/>
    <n v="5.8435771058999997"/>
    <n v="0.84441310922369928"/>
    <n v="6"/>
    <n v="3.7742650208967693E-2"/>
    <n v="0.22055208667711546"/>
    <n v="0.18623707325679789"/>
  </r>
  <r>
    <x v="0"/>
    <s v="1108620130905006"/>
    <n v="339.67319114999998"/>
    <n v="339.67319114999998"/>
    <n v="1.1023113109243878"/>
    <n v="2"/>
    <n v="1.0002109863999999"/>
    <n v="339.74485757377721"/>
    <n v="374.50459933196981"/>
  </r>
  <r>
    <x v="0"/>
    <s v="1108620130905008"/>
    <n v="206.00449592000001"/>
    <n v="206.00449592000001"/>
    <n v="0.84441310922369939"/>
    <n v="1"/>
    <n v="1.258088340298923E-2"/>
    <n v="2.5917185436610906"/>
    <n v="2.1884811136855795"/>
  </r>
  <r>
    <x v="0"/>
    <s v="1108620131005007"/>
    <n v="477.66596048999997"/>
    <n v="477.66596048999997"/>
    <n v="1.299317097052098"/>
    <n v="4"/>
    <n v="3.2516176680597844"/>
    <n v="1553.1870765600308"/>
    <n v="2018.0825234948138"/>
  </r>
  <r>
    <x v="0"/>
    <s v="1108620131005009"/>
    <n v="851.14711749000003"/>
    <n v="851.14711749000003"/>
    <n v="0.84441310922369928"/>
    <n v="2"/>
    <n v="7.5485300417935386E-2"/>
    <n v="64.249095863592402"/>
    <n v="54.252778802987578"/>
  </r>
  <r>
    <x v="0"/>
    <s v="1108620131006003"/>
    <n v="240.44055957"/>
    <n v="240.44055957"/>
    <n v="0.84441310922369939"/>
    <n v="4"/>
    <n v="6.2904417014946146E-2"/>
    <n v="15.124773226498281"/>
    <n v="12.771556786490777"/>
  </r>
  <r>
    <x v="0"/>
    <s v="1108620131012001"/>
    <n v="11.313080261"/>
    <n v="11.313080261"/>
    <n v="0.99078594837073897"/>
    <n v="12"/>
    <n v="1.5914216735989228"/>
    <n v="18.003881122519559"/>
    <n v="17.837992432329585"/>
  </r>
  <r>
    <x v="0"/>
    <s v="1108620131012003"/>
    <n v="11.313080261"/>
    <n v="11.313080261"/>
    <n v="1.3727889276641485"/>
    <n v="12"/>
    <n v="3.0818358189986443"/>
    <n v="34.86505597155633"/>
    <n v="47.86236280014333"/>
  </r>
  <r>
    <x v="0"/>
    <s v="1108620131012005"/>
    <n v="7.5420535075000004"/>
    <n v="7.5420535075000004"/>
    <n v="1.7666151629505862"/>
    <n v="8"/>
    <n v="1.1761323676418494"/>
    <n v="8.8704532486574905"/>
    <n v="15.670677211322609"/>
  </r>
  <r>
    <x v="0"/>
    <s v="1108620131013001"/>
    <n v="316.807975"/>
    <n v="316.807975"/>
    <n v="0.84441310922369939"/>
    <n v="1"/>
    <n v="0.22645590125380613"/>
    <n v="71.743035503018277"/>
    <n v="60.580759674249911"/>
  </r>
  <r>
    <x v="0"/>
    <s v="1108620131016001"/>
    <n v="1153.3832030000001"/>
    <n v="1153.3832030000001"/>
    <n v="0.84441310922369939"/>
    <n v="5"/>
    <n v="2.516176680597846E-2"/>
    <n v="29.021159191818519"/>
    <n v="24.505847266439417"/>
  </r>
  <r>
    <x v="0"/>
    <s v="1108620131019004"/>
    <n v="501.38064808000001"/>
    <n v="501.38064808000001"/>
    <n v="0.84441310922369939"/>
    <n v="3"/>
    <n v="6.2904417014946146E-2"/>
    <n v="31.53905737004828"/>
    <n v="26.6319934958271"/>
  </r>
  <r>
    <x v="0"/>
    <s v="1108620131019005"/>
    <n v="236.58341834999999"/>
    <n v="236.58341834999999"/>
    <n v="0.84441310922369939"/>
    <n v="2"/>
    <n v="1.258088340298923E-2"/>
    <n v="2.9764284013419724"/>
    <n v="2.5133351607589001"/>
  </r>
  <r>
    <x v="0"/>
    <s v="1108620131021008"/>
    <n v="253.85977093"/>
    <n v="253.85977093"/>
    <n v="0.84441310922369939"/>
    <n v="2"/>
    <n v="0.10064706722391384"/>
    <n v="25.550241430239076"/>
    <n v="21.574958807524357"/>
  </r>
  <r>
    <x v="0"/>
    <s v="1108620131029001"/>
    <n v="367.80190248999997"/>
    <n v="367.80190248999997"/>
    <n v="0.84441310922369928"/>
    <n v="4"/>
    <n v="0.15097060083587077"/>
    <n v="55.527274207491651"/>
    <n v="46.887958260264945"/>
  </r>
  <r>
    <x v="0"/>
    <s v="1108620131029002"/>
    <n v="127.90854191"/>
    <n v="127.90854191"/>
    <n v="1.1445701163454258"/>
    <n v="3"/>
    <n v="0.40881863371793536"/>
    <n v="52.29139534449947"/>
    <n v="59.851168453318415"/>
  </r>
  <r>
    <x v="0"/>
    <s v="1108620131031002"/>
    <n v="202.15634907"/>
    <n v="202.15634907"/>
    <n v="0.84441310922369939"/>
    <n v="2"/>
    <n v="1.258088340298923E-2"/>
    <n v="2.5433054568236604"/>
    <n v="2.147600468502068"/>
  </r>
  <r>
    <x v="0"/>
    <s v="1108620131115003"/>
    <n v="96.338998085"/>
    <n v="96.338998085"/>
    <n v="0.84441310922369939"/>
    <n v="1"/>
    <n v="6.2904417014946146E-2"/>
    <n v="6.0601485103409383"/>
    <n v="5.1172688459743618"/>
  </r>
  <r>
    <x v="0"/>
    <s v="1108620131122005"/>
    <n v="100.93855006"/>
    <n v="100.93855006"/>
    <n v="0.84441310922369939"/>
    <n v="2"/>
    <n v="1.258088340298923E-2"/>
    <n v="1.2698961291716515"/>
    <n v="1.0723169388249749"/>
  </r>
  <r>
    <x v="0"/>
    <s v="1108620131122007"/>
    <n v="59.497674013000001"/>
    <n v="59.497674013000001"/>
    <n v="0.84441310922369928"/>
    <n v="4"/>
    <n v="3.7742650208967693E-2"/>
    <n v="2.245599898519846"/>
    <n v="1.8962139923815666"/>
  </r>
  <r>
    <x v="0"/>
    <s v="1108620131122009"/>
    <n v="100.93855006"/>
    <n v="100.93855006"/>
    <n v="0.84441310922369939"/>
    <n v="2"/>
    <n v="1.258088340298923E-2"/>
    <n v="1.2698961291716515"/>
    <n v="1.0723169388249749"/>
  </r>
  <r>
    <x v="0"/>
    <s v="1108620131122011"/>
    <n v="59.497674013000001"/>
    <n v="59.497674013000001"/>
    <n v="0.84441310922369939"/>
    <n v="1"/>
    <n v="2.516176680597846E-2"/>
    <n v="1.4970665990132306"/>
    <n v="1.2641426615877112"/>
  </r>
  <r>
    <x v="0"/>
    <s v="1108620131203005"/>
    <n v="92.099589029000001"/>
    <n v="92.099589029000001"/>
    <n v="0.84441310922369939"/>
    <n v="1"/>
    <n v="0.37742650208967687"/>
    <n v="34.760825731112249"/>
    <n v="29.352496934791667"/>
  </r>
  <r>
    <x v="0"/>
    <s v="1108720130108007"/>
    <n v="83.184668662999997"/>
    <n v="83.184668662999997"/>
    <n v="0.84441310922369939"/>
    <n v="4"/>
    <n v="0.25161766805978458"/>
    <n v="20.930732347309899"/>
    <n v="17.67418477972101"/>
  </r>
  <r>
    <x v="0"/>
    <s v="1108720130112001"/>
    <n v="20.459409321999999"/>
    <n v="20.459409321999999"/>
    <n v="0.84441310922369939"/>
    <n v="4"/>
    <n v="2.516176680597846E-2"/>
    <n v="0.51479488634822579"/>
    <n v="0.4346995505937663"/>
  </r>
  <r>
    <x v="0"/>
    <s v="1108720130112005"/>
    <n v="20.459409321999999"/>
    <n v="20.459409321999999"/>
    <n v="0.84441310922369928"/>
    <n v="3"/>
    <n v="3.7742650208967693E-2"/>
    <n v="0.77219232952233885"/>
    <n v="0.65204932589064946"/>
  </r>
  <r>
    <x v="0"/>
    <s v="1108720130112008"/>
    <n v="20.459409321999999"/>
    <n v="20.459409321999999"/>
    <n v="0.84441310922369939"/>
    <n v="4"/>
    <n v="5.0323533611956919E-2"/>
    <n v="1.0295897726964516"/>
    <n v="0.86939910118753261"/>
  </r>
  <r>
    <x v="0"/>
    <s v="1108720130112013"/>
    <n v="20.459409321999999"/>
    <n v="20.459409321999999"/>
    <n v="0.84441310922369939"/>
    <n v="2"/>
    <n v="1.258088340298923E-2"/>
    <n v="0.25739744317411289"/>
    <n v="0.21734977529688315"/>
  </r>
  <r>
    <x v="0"/>
    <s v="1108720130112015"/>
    <n v="20.459409321999999"/>
    <n v="20.459409321999999"/>
    <n v="0.84441310922369917"/>
    <n v="1"/>
    <n v="0.31452208507473078"/>
    <n v="6.4349360793528234"/>
    <n v="5.4337443824220779"/>
  </r>
  <r>
    <x v="0"/>
    <s v="1108720130113006"/>
    <n v="27.201840172000001"/>
    <n v="27.201840172000001"/>
    <n v="0.84441310922369928"/>
    <n v="4"/>
    <n v="7.5485300417935386E-2"/>
    <n v="2.0533390773040834"/>
    <n v="1.7338664345568628"/>
  </r>
  <r>
    <x v="0"/>
    <s v="1108720130531001"/>
    <n v="1375.328125"/>
    <n v="1375.328125"/>
    <n v="0.84441310922369939"/>
    <n v="8"/>
    <n v="2.516176680597846E-2"/>
    <n v="34.605685562953596"/>
    <n v="29.221494543031334"/>
  </r>
  <r>
    <x v="0"/>
    <s v="1108720130531007"/>
    <n v="1051.0785842"/>
    <n v="1051.0785842"/>
    <n v="0.84441310922369928"/>
    <n v="4"/>
    <n v="0.15097060083587077"/>
    <n v="158.68196538239039"/>
    <n v="133.99313176627169"/>
  </r>
  <r>
    <x v="0"/>
    <s v="1108720130531013"/>
    <n v="846.28940060000002"/>
    <n v="846.28940060000002"/>
    <n v="0.84441310922369939"/>
    <n v="9"/>
    <n v="0.12580883402989229"/>
    <n v="106.47068274134243"/>
    <n v="89.905240254787032"/>
  </r>
  <r>
    <x v="0"/>
    <s v="1108720130601012"/>
    <n v="271.62857556"/>
    <n v="271.62857556"/>
    <n v="0.84441310922369928"/>
    <n v="15"/>
    <n v="0.15097060083587077"/>
    <n v="41.007929256484921"/>
    <n v="34.627633046293937"/>
  </r>
  <r>
    <x v="0"/>
    <s v="1108720130601018"/>
    <n v="202.02369862"/>
    <n v="202.02369862"/>
    <n v="0.84441310922369939"/>
    <n v="4"/>
    <n v="0.12580883402989229"/>
    <n v="25.416365969788561"/>
    <n v="21.461912613716585"/>
  </r>
  <r>
    <x v="0"/>
    <s v="1108720130601021"/>
    <n v="202.02369862"/>
    <n v="202.02369862"/>
    <n v="0.84441310922369928"/>
    <n v="9"/>
    <n v="0.17613236764184922"/>
    <n v="35.582912357703989"/>
    <n v="30.046677659203219"/>
  </r>
  <r>
    <x v="0"/>
    <s v="1108720130601024"/>
    <n v="619.65296026999999"/>
    <n v="619.65296026999999"/>
    <n v="0.84441310922369939"/>
    <n v="5"/>
    <n v="5.0323533611956919E-2"/>
    <n v="31.183126573895951"/>
    <n v="26.331440865579644"/>
  </r>
  <r>
    <x v="0"/>
    <s v="1108720130601028"/>
    <n v="410.83832944"/>
    <n v="410.83832944"/>
    <n v="1.2203605041507042"/>
    <n v="3"/>
    <n v="2.2516176680597844"/>
    <n v="925.05084128327019"/>
    <n v="1128.8955110334846"/>
  </r>
  <r>
    <x v="0"/>
    <s v="1108720130609006"/>
    <n v="55.512900233000003"/>
    <n v="55.512900233000003"/>
    <n v="1.8990174551978685"/>
    <n v="12"/>
    <n v="9.6478554183747303"/>
    <n v="535.5804353026449"/>
    <n v="1017.0765953021953"/>
  </r>
  <r>
    <x v="0"/>
    <s v="1108720130609012"/>
    <n v="27.756450116"/>
    <n v="27.756450116"/>
    <n v="1.8810759108006065"/>
    <n v="24"/>
    <n v="12.867960801447827"/>
    <n v="357.16891208003"/>
    <n v="671.86183660060419"/>
  </r>
  <r>
    <x v="0"/>
    <s v="1108720130611001"/>
    <n v="194.33900593000001"/>
    <n v="194.33900593000001"/>
    <n v="0.84441310922369939"/>
    <n v="12"/>
    <n v="0.10064706722391384"/>
    <n v="19.559650994065301"/>
    <n v="16.516425711229104"/>
  </r>
  <r>
    <x v="0"/>
    <s v="1108720130615002"/>
    <n v="143.98498384999999"/>
    <n v="143.98498384999999"/>
    <n v="0.84441310922369939"/>
    <n v="2"/>
    <n v="1.258088340298923E-2"/>
    <n v="1.8114582935981371"/>
    <n v="1.5296191299262598"/>
  </r>
  <r>
    <x v="0"/>
    <s v="1108720130615010"/>
    <n v="143.98498384999999"/>
    <n v="143.98498384999999"/>
    <n v="1.2111966941902745"/>
    <n v="4"/>
    <n v="3.712210100849461"/>
    <n v="534.50251141861645"/>
    <n v="647.38767486662766"/>
  </r>
  <r>
    <x v="0"/>
    <s v="1108720130707007"/>
    <n v="881.76091805999999"/>
    <n v="881.76091805999999"/>
    <n v="0.77161791762749043"/>
    <n v="1"/>
    <n v="1.1258992806000001"/>
    <n v="992.77398330494964"/>
    <n v="766.04219367251414"/>
  </r>
  <r>
    <x v="0"/>
    <s v="1108720130710002"/>
    <n v="117.03975898"/>
    <n v="117.03975898"/>
    <n v="0.84441310922369939"/>
    <n v="2"/>
    <n v="2.516176680597846E-2"/>
    <n v="2.9449271224826834"/>
    <n v="2.4867350679328051"/>
  </r>
  <r>
    <x v="0"/>
    <s v="1108720130710004"/>
    <n v="117.03975898"/>
    <n v="117.03975898"/>
    <n v="0.84441310922369939"/>
    <n v="16"/>
    <n v="0.12580883402989229"/>
    <n v="14.724635612413417"/>
    <n v="12.433675339664024"/>
  </r>
  <r>
    <x v="0"/>
    <s v="1108720130710010"/>
    <n v="117.03975898"/>
    <n v="117.03975898"/>
    <n v="0.84441310922369939"/>
    <n v="4"/>
    <n v="6.2904417014946146E-2"/>
    <n v="7.3623178062067085"/>
    <n v="6.216837669832012"/>
  </r>
  <r>
    <x v="0"/>
    <s v="1108720130710013"/>
    <n v="117.03975898"/>
    <n v="117.03975898"/>
    <n v="0.84441310922369939"/>
    <n v="4"/>
    <n v="0.50323533611956917"/>
    <n v="58.898542449653668"/>
    <n v="49.734701358656096"/>
  </r>
  <r>
    <x v="0"/>
    <s v="1108720130710015"/>
    <n v="117.03975898"/>
    <n v="117.03975898"/>
    <n v="1.069593253580059"/>
    <n v="4"/>
    <n v="3.2398870278989231"/>
    <n v="379.19559686771851"/>
    <n v="405.58505219697548"/>
  </r>
  <r>
    <x v="0"/>
    <s v="1108720130710018"/>
    <n v="117.03975898"/>
    <n v="117.03975898"/>
    <n v="0.84441310922369928"/>
    <n v="4"/>
    <n v="8.8066183820924612E-2"/>
    <n v="10.307244928689393"/>
    <n v="8.7035727377648175"/>
  </r>
  <r>
    <x v="0"/>
    <s v="1108720130710020"/>
    <n v="117.03975898"/>
    <n v="117.03975898"/>
    <n v="0.84441310922369939"/>
    <n v="4"/>
    <n v="5.0323533611956919E-2"/>
    <n v="5.8898542449653668"/>
    <n v="4.9734701358656102"/>
  </r>
  <r>
    <x v="0"/>
    <s v="1108720130710025"/>
    <n v="117.03975898"/>
    <n v="117.03975898"/>
    <n v="0.84441310922369939"/>
    <n v="4"/>
    <n v="0.12580883402989229"/>
    <n v="14.724635612413417"/>
    <n v="12.433675339664024"/>
  </r>
  <r>
    <x v="0"/>
    <s v="1108720130710028"/>
    <n v="117.03975898"/>
    <n v="117.03975898"/>
    <n v="0.84441310922369928"/>
    <n v="9"/>
    <n v="0.15097060083587077"/>
    <n v="17.6695627348961"/>
    <n v="14.920410407596828"/>
  </r>
  <r>
    <x v="0"/>
    <s v="1108720130714003"/>
    <n v="237.25768189999999"/>
    <n v="237.25768189999999"/>
    <n v="0.84441310922369939"/>
    <n v="4"/>
    <n v="2.516176680597846E-2"/>
    <n v="5.9698224648948166"/>
    <n v="5.0409963490953213"/>
  </r>
  <r>
    <x v="0"/>
    <s v="1108720130728018"/>
    <n v="307.52158218"/>
    <n v="307.52158218"/>
    <n v="0.84441310922369939"/>
    <n v="1"/>
    <n v="1.258088340298923E-2"/>
    <n v="3.8688931693093505"/>
    <n v="3.266944110350841"/>
  </r>
  <r>
    <x v="0"/>
    <s v="1108720130804001"/>
    <n v="323.57293420000002"/>
    <n v="323.57293420000002"/>
    <n v="0.84441310922369939"/>
    <n v="2"/>
    <n v="2.516176680597846E-2"/>
    <n v="8.1416667150666129"/>
    <n v="6.8749301051325018"/>
  </r>
  <r>
    <x v="0"/>
    <s v="1108720130804014"/>
    <n v="323.57293420000002"/>
    <n v="323.57293420000002"/>
    <n v="0.84441310922369939"/>
    <n v="3"/>
    <n v="1.258088340298923E-2"/>
    <n v="4.0708333575333064"/>
    <n v="3.4374650525662509"/>
  </r>
  <r>
    <x v="0"/>
    <s v="1108720130813019"/>
    <n v="99.181738416000002"/>
    <n v="99.181738416000002"/>
    <n v="0.84441310922369939"/>
    <n v="1"/>
    <n v="1.258088340298923E-2"/>
    <n v="1.2477938867174738"/>
    <n v="1.0536535155534266"/>
  </r>
  <r>
    <x v="0"/>
    <s v="1108720130814006"/>
    <n v="271.07059118000001"/>
    <n v="271.07059118000001"/>
    <n v="0.84441310922369928"/>
    <n v="4"/>
    <n v="7.5485300417935386E-2"/>
    <n v="20.461845009689647"/>
    <n v="17.278250165085471"/>
  </r>
  <r>
    <x v="0"/>
    <s v="1108720130830001"/>
    <n v="258.92910096000003"/>
    <n v="258.92910096000003"/>
    <n v="0.84441310922369939"/>
    <n v="4"/>
    <n v="2.516176680597846E-2"/>
    <n v="6.5151136576371744"/>
    <n v="5.5014473805911948"/>
  </r>
  <r>
    <x v="0"/>
    <s v="1108720130830007"/>
    <n v="258.92910096000003"/>
    <n v="258.92910096000003"/>
    <n v="0.84441310922369928"/>
    <n v="4"/>
    <n v="7.5485300417935386E-2"/>
    <n v="19.545340972911525"/>
    <n v="16.504342141773584"/>
  </r>
  <r>
    <x v="0"/>
    <s v="1108720130901004"/>
    <n v="423.91333119000001"/>
    <n v="423.91333119000001"/>
    <n v="0.84441310922369939"/>
    <n v="4"/>
    <n v="2.516176680597846E-2"/>
    <n v="10.666408385348296"/>
    <n v="9.0068550689216931"/>
  </r>
  <r>
    <x v="0"/>
    <s v="1108720130901014"/>
    <n v="423.91333119000001"/>
    <n v="423.91333119000001"/>
    <n v="0.84441310922369939"/>
    <n v="3"/>
    <n v="5.0323533611956919E-2"/>
    <n v="21.332816770696592"/>
    <n v="18.013710137843386"/>
  </r>
  <r>
    <x v="0"/>
    <s v="1108720130912004"/>
    <n v="163.80040359"/>
    <n v="163.80040359"/>
    <n v="0.84441310922369939"/>
    <n v="1"/>
    <n v="2.516176680597846E-2"/>
    <n v="4.1215075578567371"/>
    <n v="3.4802550116187834"/>
  </r>
  <r>
    <x v="0"/>
    <s v="1108720130915004"/>
    <n v="26.42786877"/>
    <n v="26.42786877"/>
    <n v="1.8405111142793129"/>
    <n v="12"/>
    <n v="3.8758088340298924"/>
    <n v="102.42936724334871"/>
    <n v="188.52238883998069"/>
  </r>
  <r>
    <x v="0"/>
    <s v="1108720130920005"/>
    <n v="506.80012613999997"/>
    <n v="506.80012613999997"/>
    <n v="0.84441310922369939"/>
    <n v="2"/>
    <n v="1.258088340298923E-2"/>
    <n v="6.3759932955875742"/>
    <n v="5.3839723231165655"/>
  </r>
  <r>
    <x v="0"/>
    <s v="1108720130920007"/>
    <n v="506.80012613999997"/>
    <n v="506.80012613999997"/>
    <n v="0.84441310922369939"/>
    <n v="4"/>
    <n v="2.516176680597846E-2"/>
    <n v="12.751986591175148"/>
    <n v="10.767944646233131"/>
  </r>
  <r>
    <x v="0"/>
    <s v="1108720130920015"/>
    <n v="506.80012613999997"/>
    <n v="506.80012613999997"/>
    <n v="1.3168301494091075"/>
    <n v="2"/>
    <n v="1.0125808834029892"/>
    <n v="513.17611943558757"/>
    <n v="675.76578602955078"/>
  </r>
  <r>
    <x v="0"/>
    <s v="1108720130924002"/>
    <n v="1532.2391588999999"/>
    <n v="1532.2391588999999"/>
    <n v="0.84441310922369939"/>
    <n v="4"/>
    <n v="0.37742650208967687"/>
    <n v="578.30766610845558"/>
    <n v="488.330574426542"/>
  </r>
  <r>
    <x v="0"/>
    <s v="1108720130925009"/>
    <n v="193.19427704"/>
    <n v="193.19427704"/>
    <n v="0.84441310922369928"/>
    <n v="4"/>
    <n v="0.15097060083587077"/>
    <n v="29.166656082780474"/>
    <n v="24.628706748518979"/>
  </r>
  <r>
    <x v="0"/>
    <s v="1108720130925018"/>
    <n v="314.05275338000001"/>
    <n v="314.05275338000001"/>
    <n v="0.84441310922369928"/>
    <n v="8"/>
    <n v="0.30194120167174154"/>
    <n v="94.825465743876293"/>
    <n v="80.071866362371964"/>
  </r>
  <r>
    <x v="0"/>
    <s v="1108720130925020"/>
    <n v="193.19427704"/>
    <n v="193.19427704"/>
    <n v="1.4256943840265508"/>
    <n v="6"/>
    <n v="1.0129518385029892"/>
    <n v="195.69649811592384"/>
    <n v="279.00339833753509"/>
  </r>
  <r>
    <x v="0"/>
    <s v="1108720130925025"/>
    <n v="253.62351520999999"/>
    <n v="253.62351520999999"/>
    <n v="0.84441310922369939"/>
    <n v="6"/>
    <n v="0.84291918800027843"/>
    <n v="213.78412749858947"/>
    <n v="180.52211980375969"/>
  </r>
  <r>
    <x v="0"/>
    <s v="1108720130925027"/>
    <n v="193.19427704"/>
    <n v="193.19427704"/>
    <n v="0.84441310922369939"/>
    <n v="4"/>
    <n v="5.0323533611956919E-2"/>
    <n v="9.7222186942601567"/>
    <n v="8.2095689161729943"/>
  </r>
  <r>
    <x v="0"/>
    <s v="1108720130925029"/>
    <n v="314.05275338000001"/>
    <n v="314.05275338000001"/>
    <n v="0.84441310922369928"/>
    <n v="2"/>
    <n v="3.7742650208967693E-2"/>
    <n v="11.853183217984537"/>
    <n v="10.008983295296495"/>
  </r>
  <r>
    <x v="0"/>
    <s v="1108720130925030"/>
    <n v="314.05275338000001"/>
    <n v="314.05275338000001"/>
    <n v="0.84441310922369939"/>
    <n v="2"/>
    <n v="1.258088340298923E-2"/>
    <n v="3.9510610726615121"/>
    <n v="3.3363277650988321"/>
  </r>
  <r>
    <x v="0"/>
    <s v="1108720130925034"/>
    <n v="314.05275338000001"/>
    <n v="314.05275338000001"/>
    <n v="0.84441310922369939"/>
    <n v="4"/>
    <n v="2.516176680597846E-2"/>
    <n v="7.9021221453230241"/>
    <n v="6.6726555301976642"/>
  </r>
  <r>
    <x v="0"/>
    <s v="1108720130925036"/>
    <n v="193.19427704"/>
    <n v="193.19427704"/>
    <n v="0.84441310922369939"/>
    <n v="1"/>
    <n v="6.2904417014946146E-2"/>
    <n v="12.152773367825196"/>
    <n v="10.261961145216242"/>
  </r>
  <r>
    <x v="0"/>
    <s v="1108720130929008"/>
    <n v="206.14998029"/>
    <n v="206.14998029"/>
    <n v="0.84441310922369939"/>
    <n v="4"/>
    <n v="5.0323533611956919E-2"/>
    <n v="10.374195462228071"/>
    <n v="8.7601066459543997"/>
  </r>
  <r>
    <x v="0"/>
    <s v="1108720130929010"/>
    <n v="206.14998029"/>
    <n v="206.14998029"/>
    <n v="0.84441310922369928"/>
    <n v="4"/>
    <n v="3.7742650208967693E-2"/>
    <n v="7.7806465966710547"/>
    <n v="6.5700799844657993"/>
  </r>
  <r>
    <x v="0"/>
    <s v="1108720130930001"/>
    <n v="182.70273270999999"/>
    <n v="182.70273270999999"/>
    <n v="0.84441310922369939"/>
    <n v="1"/>
    <n v="5.0323533611956919E-2"/>
    <n v="9.1942471105280656"/>
    <n v="7.7637427895720181"/>
  </r>
  <r>
    <x v="0"/>
    <s v="1108720130930002"/>
    <n v="182.70273270999999"/>
    <n v="182.70273270999999"/>
    <n v="0.84441310922369939"/>
    <n v="1"/>
    <n v="2.516176680597846E-2"/>
    <n v="4.5971235552640328"/>
    <n v="3.8818713947860091"/>
  </r>
  <r>
    <x v="0"/>
    <s v="1108720130930008"/>
    <n v="219.49171003999999"/>
    <n v="219.49171003999999"/>
    <n v="0.84441310922369939"/>
    <n v="4"/>
    <n v="2.516176680597846E-2"/>
    <n v="5.522799223871921"/>
    <n v="4.6635240642479223"/>
  </r>
  <r>
    <x v="0"/>
    <s v="1108720130930014"/>
    <n v="182.70273270999999"/>
    <n v="182.70273270999999"/>
    <n v="0.84441310922369939"/>
    <n v="4"/>
    <n v="0.37742650208967687"/>
    <n v="68.956853328960491"/>
    <n v="58.228070921790135"/>
  </r>
  <r>
    <x v="0"/>
    <s v="1108720130930018"/>
    <n v="293.06966471999999"/>
    <n v="293.06966471999999"/>
    <n v="0.84441310922369939"/>
    <n v="2"/>
    <n v="1.258088340298923E-2"/>
    <n v="3.6870752807954661"/>
    <n v="3.113414701798344"/>
  </r>
  <r>
    <x v="0"/>
    <s v="1108720131006001"/>
    <n v="366.77531857999998"/>
    <n v="366.77531857999998"/>
    <n v="0.84441310922369939"/>
    <n v="3"/>
    <n v="1.258088340298923E-2"/>
    <n v="4.6143575181492089"/>
    <n v="3.8964239789701263"/>
  </r>
  <r>
    <x v="0"/>
    <s v="1108720131006002"/>
    <n v="191.71497518000001"/>
    <n v="191.71497518000001"/>
    <n v="0.84441310922369928"/>
    <n v="9"/>
    <n v="7.5485300417935386E-2"/>
    <n v="14.471662496079327"/>
    <n v="12.220061523950346"/>
  </r>
  <r>
    <x v="0"/>
    <s v="1108720131006015"/>
    <n v="279.24514687999999"/>
    <n v="279.24514687999999"/>
    <n v="0.84441310922369939"/>
    <n v="2"/>
    <n v="0.18871325104483844"/>
    <n v="52.697259506218224"/>
    <n v="44.49825674721388"/>
  </r>
  <r>
    <x v="0"/>
    <s v="1108720131006024"/>
    <n v="454.30549029000002"/>
    <n v="454.30549029000002"/>
    <n v="0.84441310922369928"/>
    <n v="4"/>
    <n v="7.5485300417935386E-2"/>
    <n v="34.293386416058077"/>
    <n v="28.957785049393372"/>
  </r>
  <r>
    <x v="0"/>
    <s v="1108720131006026"/>
    <n v="191.71497518000001"/>
    <n v="191.71497518000001"/>
    <n v="1.4330047042345417"/>
    <n v="2"/>
    <n v="1.0070543909"/>
    <n v="193.06740755630355"/>
    <n v="276.66650326255052"/>
  </r>
  <r>
    <x v="0"/>
    <s v="1108720131006028"/>
    <n v="191.71497518000001"/>
    <n v="191.71497518000001"/>
    <n v="0.84441310922369928"/>
    <n v="12"/>
    <n v="3.7742650208967693E-2"/>
    <n v="7.2358312480396636"/>
    <n v="6.1100307619751728"/>
  </r>
  <r>
    <x v="0"/>
    <s v="1108720131006032"/>
    <n v="279.24514687999999"/>
    <n v="279.24514687999999"/>
    <n v="0.84441310922369928"/>
    <n v="2"/>
    <n v="3.7742650208967693E-2"/>
    <n v="10.539451901243647"/>
    <n v="8.8996513494427756"/>
  </r>
  <r>
    <x v="0"/>
    <s v="1108720131006033"/>
    <n v="191.71497518000001"/>
    <n v="191.71497518000001"/>
    <n v="0.84441310922369939"/>
    <n v="6"/>
    <n v="2.516176680597846E-2"/>
    <n v="4.8238874986931082"/>
    <n v="4.0733538413167816"/>
  </r>
  <r>
    <x v="0"/>
    <s v="1108720131006040"/>
    <n v="191.71497518000001"/>
    <n v="191.71497518000001"/>
    <n v="0.84441310922369939"/>
    <n v="4"/>
    <n v="1.258088340298923E-2"/>
    <n v="2.4119437493465541"/>
    <n v="2.0366769206583908"/>
  </r>
  <r>
    <x v="0"/>
    <s v="1108720131006048"/>
    <n v="191.71497518000001"/>
    <n v="191.71497518000001"/>
    <n v="0.84441310922369917"/>
    <n v="4"/>
    <n v="0.31452208507473078"/>
    <n v="60.298593733663864"/>
    <n v="50.916923016459769"/>
  </r>
  <r>
    <x v="0"/>
    <s v="1108720131011003"/>
    <n v="372.98776568"/>
    <n v="372.98776568"/>
    <n v="0.84441310922369939"/>
    <n v="2"/>
    <n v="0.12580883402989229"/>
    <n v="46.925155907615476"/>
    <n v="39.624216800756429"/>
  </r>
  <r>
    <x v="0"/>
    <s v="1108720131011012"/>
    <n v="283.38677827999999"/>
    <n v="283.38677827999999"/>
    <n v="0.30313561049444221"/>
    <n v="4"/>
    <n v="3.3867312852000002"/>
    <n v="959.75486781291181"/>
    <n v="290.93587777947971"/>
  </r>
  <r>
    <x v="0"/>
    <s v="1108720131014007"/>
    <n v="424.69635929999998"/>
    <n v="424.69635929999998"/>
    <n v="0.84441310922369939"/>
    <n v="5"/>
    <n v="2.516176680597846E-2"/>
    <n v="10.68611075605464"/>
    <n v="9.0234920090289155"/>
  </r>
  <r>
    <x v="0"/>
    <s v="1108720131014016"/>
    <n v="168.28711465000001"/>
    <n v="168.28711465000001"/>
    <n v="0.84441310922369928"/>
    <n v="4"/>
    <n v="7.5485300417935386E-2"/>
    <n v="12.703203405822785"/>
    <n v="10.726751485011905"/>
  </r>
  <r>
    <x v="0"/>
    <s v="1108720131022006"/>
    <n v="140.20127761000001"/>
    <n v="140.20127761000001"/>
    <n v="0.84441310922369928"/>
    <n v="4"/>
    <n v="7.5485300417935386E-2"/>
    <n v="10.583135559369209"/>
    <n v="8.9365384030228476"/>
  </r>
  <r>
    <x v="0"/>
    <s v="1108720131022008"/>
    <n v="140.20127761000001"/>
    <n v="140.20127761000001"/>
    <n v="0.84441310922369928"/>
    <n v="4"/>
    <n v="7.5485300417935386E-2"/>
    <n v="10.583135559369209"/>
    <n v="8.9365384030228476"/>
  </r>
  <r>
    <x v="0"/>
    <s v="1108720131022013"/>
    <n v="275.93223144000001"/>
    <n v="275.93223144000001"/>
    <n v="0.84441310922369928"/>
    <n v="3"/>
    <n v="3.7742650208967693E-2"/>
    <n v="10.414413692619839"/>
    <n v="8.7940674469269844"/>
  </r>
  <r>
    <x v="0"/>
    <s v="1108720131022014"/>
    <n v="162.82310325"/>
    <n v="162.82310325"/>
    <n v="0.84441310922369939"/>
    <n v="4"/>
    <n v="1.258088340298923E-2"/>
    <n v="2.0484584773011267"/>
    <n v="1.7297451919334892"/>
  </r>
  <r>
    <x v="0"/>
    <s v="1108720131022017"/>
    <n v="208.06675453"/>
    <n v="208.06675453"/>
    <n v="0.84441310922369939"/>
    <n v="2"/>
    <n v="2.516176680597846E-2"/>
    <n v="5.2353271575606222"/>
    <n v="4.4207788829190369"/>
  </r>
  <r>
    <x v="0"/>
    <s v="1108720131026009"/>
    <n v="203.90573997999999"/>
    <n v="203.90573997999999"/>
    <n v="0.84441310922369939"/>
    <n v="2"/>
    <n v="1.258088340298923E-2"/>
    <n v="2.5653143398886193"/>
    <n v="2.1661850578814912"/>
  </r>
  <r>
    <x v="0"/>
    <s v="1108720131026012"/>
    <n v="203.90573997999999"/>
    <n v="203.90573997999999"/>
    <n v="0.84441310922369939"/>
    <n v="4"/>
    <n v="2.516176680597846E-2"/>
    <n v="5.1306286797772387"/>
    <n v="4.3323701157629824"/>
  </r>
  <r>
    <x v="0"/>
    <s v="1108720131116003"/>
    <n v="101.80259583"/>
    <n v="101.80259583"/>
    <n v="0.84441310922369939"/>
    <n v="2"/>
    <n v="2.516176680597846E-2"/>
    <n v="2.5615331765177354"/>
    <n v="2.1629921939629999"/>
  </r>
  <r>
    <x v="0"/>
    <s v="1108720131116009"/>
    <n v="227.42129262"/>
    <n v="227.42129262"/>
    <n v="0.84441310922369928"/>
    <n v="10"/>
    <n v="0.30194120167174154"/>
    <n v="68.667858379423564"/>
    <n v="57.984039797901701"/>
  </r>
  <r>
    <x v="0"/>
    <s v="1108720131116011"/>
    <n v="101.80259583000002"/>
    <n v="101.80259583000002"/>
    <n v="0.84441310922369939"/>
    <n v="9"/>
    <n v="0.37742650208967687"/>
    <n v="38.422997647766032"/>
    <n v="32.444882909444999"/>
  </r>
  <r>
    <x v="0"/>
    <s v="1108720131116014"/>
    <n v="101.80259583"/>
    <n v="101.80259583"/>
    <n v="0.84441310922369928"/>
    <n v="4"/>
    <n v="7.5485300417935386E-2"/>
    <n v="7.6845995295532061"/>
    <n v="6.4889765818889993"/>
  </r>
  <r>
    <x v="0"/>
    <s v="1108720131116020"/>
    <n v="101.80259583"/>
    <n v="101.80259583"/>
    <n v="0.84441310922369928"/>
    <n v="4"/>
    <n v="7.5485300417935386E-2"/>
    <n v="7.6845995295532061"/>
    <n v="6.4889765818889993"/>
  </r>
  <r>
    <x v="0"/>
    <s v="1108720131116022"/>
    <n v="129.71786177999999"/>
    <n v="129.71786177999999"/>
    <n v="0.84441310922369939"/>
    <n v="12"/>
    <n v="0.45291180250761226"/>
    <n v="58.750750596213102"/>
    <n v="49.609903980174415"/>
  </r>
  <r>
    <x v="0"/>
    <s v="1108720131116025"/>
    <n v="101.80259583000002"/>
    <n v="101.80259583000002"/>
    <n v="0.84441310922369928"/>
    <n v="9"/>
    <n v="3.7742650208967693E-2"/>
    <n v="3.8422997647766035"/>
    <n v="3.2444882909445001"/>
  </r>
  <r>
    <x v="0"/>
    <s v="1108720131117001"/>
    <n v="25.166398906000001"/>
    <n v="25.166398906000001"/>
    <n v="1.6649617163884924"/>
    <n v="8"/>
    <n v="9.0820886035179349"/>
    <n v="228.56346469576883"/>
    <n v="380.54941848356788"/>
  </r>
  <r>
    <x v="0"/>
    <s v="1511220130219001"/>
    <n v="329.38114158000002"/>
    <n v="329.38114158000002"/>
    <n v="0.84441310922369939"/>
    <n v="4"/>
    <n v="1.258088340298923E-2"/>
    <n v="4.1439057373614681"/>
    <n v="3.4991683280153238"/>
  </r>
  <r>
    <x v="0"/>
    <s v="1511220130520002"/>
    <n v="4324.4933354000004"/>
    <n v="4324.4933354000004"/>
    <n v="0.84441310922369939"/>
    <n v="3"/>
    <n v="1.258088340298923E-2"/>
    <n v="54.405946429671403"/>
    <n v="45.941094384936854"/>
  </r>
  <r>
    <x v="0"/>
    <s v="1511220130720001"/>
    <n v="107.64555639"/>
    <n v="107.64555639"/>
    <n v="1.1816725392401515"/>
    <n v="6"/>
    <n v="0.98689727470597843"/>
    <n v="106.23510623549971"/>
    <n v="125.5351077417502"/>
  </r>
  <r>
    <x v="0"/>
    <s v="1511220130727004"/>
    <n v="562.77392671999996"/>
    <n v="562.77392671999996"/>
    <n v="0.84441310922369939"/>
    <n v="2"/>
    <n v="0.12580883402989229"/>
    <n v="70.801931543067241"/>
    <n v="59.786079153324927"/>
  </r>
  <r>
    <x v="0"/>
    <s v="1511220130727009"/>
    <n v="562.77392671999996"/>
    <n v="562.77392671999996"/>
    <n v="0.84441310922369939"/>
    <n v="2"/>
    <n v="1.258088340298923E-2"/>
    <n v="7.0801931543067242"/>
    <n v="5.9786079153324927"/>
  </r>
  <r>
    <x v="0"/>
    <s v="1511220130727010"/>
    <n v="357.01264967999998"/>
    <n v="357.01264967999998"/>
    <n v="0.84441310922369939"/>
    <n v="4"/>
    <n v="2.516176680597846E-2"/>
    <n v="8.9830690380326406"/>
    <n v="7.5854212567762884"/>
  </r>
  <r>
    <x v="0"/>
    <s v="1511220130823002"/>
    <n v="3452.6902752999999"/>
    <n v="3452.6902752999999"/>
    <n v="0.84441310922369928"/>
    <n v="12"/>
    <n v="3.7742650208967693E-2"/>
    <n v="130.31368134055225"/>
    <n v="110.03858083516209"/>
  </r>
  <r>
    <x v="0"/>
    <s v="1511220130902001"/>
    <n v="41.490015765000003"/>
    <n v="41.490015765000003"/>
    <n v="0.84441310922369928"/>
    <n v="4"/>
    <n v="3.7742650208967693E-2"/>
    <n v="1.5659431521829503"/>
    <n v="1.3223029260023655"/>
  </r>
  <r>
    <x v="0"/>
    <s v="1511220130914001"/>
    <n v="99.926374594999984"/>
    <n v="99.926374594999984"/>
    <n v="0.94279028474927618"/>
    <n v="36"/>
    <n v="9.343331609551095"/>
    <n v="933.64525438130681"/>
    <n v="880.23167523296263"/>
  </r>
  <r>
    <x v="0"/>
    <s v="1515620130105007"/>
    <n v="683.43204199000002"/>
    <n v="683.43204199000002"/>
    <n v="0.84441310922369939"/>
    <n v="2"/>
    <n v="2.516176680597846E-2"/>
    <n v="17.196357668286058"/>
    <n v="14.520829846000236"/>
  </r>
  <r>
    <x v="0"/>
    <s v="1515620130107001"/>
    <n v="552.37777655000002"/>
    <n v="552.37777655000002"/>
    <n v="1.2198911840896558"/>
    <n v="3"/>
    <n v="3"/>
    <n v="1657.1333296500002"/>
    <n v="2021.5223397011725"/>
  </r>
  <r>
    <x v="0"/>
    <s v="1515620130107007"/>
    <n v="552.37777655000002"/>
    <n v="552.37777655000002"/>
    <n v="0.84441310922369939"/>
    <n v="4"/>
    <n v="0.16355148423885998"/>
    <n v="90.342205215313854"/>
    <n v="76.286142399988677"/>
  </r>
  <r>
    <x v="0"/>
    <s v="1515620130120001"/>
    <n v="220.40313448000001"/>
    <n v="220.40313448000001"/>
    <n v="0.84441310922369939"/>
    <n v="1"/>
    <n v="2.516176680597846E-2"/>
    <n v="5.5457322730924705"/>
    <n v="4.6828890316442271"/>
  </r>
  <r>
    <x v="0"/>
    <s v="1515620130127008"/>
    <n v="261.65123702"/>
    <n v="261.65123702"/>
    <n v="0.84441310922369939"/>
    <n v="6"/>
    <n v="6.2904417014946146E-2"/>
    <n v="16.459018525982593"/>
    <n v="13.898211008295432"/>
  </r>
  <r>
    <x v="0"/>
    <s v="1515620130202011"/>
    <n v="572.09853328999998"/>
    <n v="572.09853328999998"/>
    <n v="0.84441310922369928"/>
    <n v="6"/>
    <n v="0.17613236764184922"/>
    <n v="100.765069192797"/>
    <n v="85.087345378230907"/>
  </r>
  <r>
    <x v="0"/>
    <s v="1515620130218001"/>
    <n v="3432.5664615999999"/>
    <n v="3432.5664615999999"/>
    <n v="0.84441310922369928"/>
    <n v="2"/>
    <n v="3.7742650208967693E-2"/>
    <n v="129.55415527920272"/>
    <n v="109.3972270721615"/>
  </r>
  <r>
    <x v="0"/>
    <s v="1515620130224005"/>
    <n v="293.52123003999998"/>
    <n v="293.52123003999998"/>
    <n v="0.84441310922369928"/>
    <n v="15"/>
    <n v="7.5485300417935386E-2"/>
    <n v="22.156538228611318"/>
    <n v="18.709271335255437"/>
  </r>
  <r>
    <x v="0"/>
    <s v="1515620130224008"/>
    <n v="197.20492324"/>
    <n v="197.20492324"/>
    <n v="0.84441310922369939"/>
    <n v="4"/>
    <n v="1.258088340298923E-2"/>
    <n v="2.4810121457778811"/>
    <n v="2.0949991800380627"/>
  </r>
  <r>
    <x v="0"/>
    <s v="1515620130224012"/>
    <n v="269.44215334"/>
    <n v="269.44215334"/>
    <n v="0.54776961529083001"/>
    <n v="6"/>
    <n v="1.0629044170149462"/>
    <n v="286.39125491510447"/>
    <n v="156.8764275275048"/>
  </r>
  <r>
    <x v="0"/>
    <s v="1515620130227004"/>
    <n v="645.79077794"/>
    <n v="645.79077794"/>
    <n v="0.84441310922369939"/>
    <n v="2"/>
    <n v="1.258088340298923E-2"/>
    <n v="8.1246184799888486"/>
    <n v="6.8605343519437101"/>
  </r>
  <r>
    <x v="0"/>
    <s v="1515620130407012"/>
    <n v="916.02092798000001"/>
    <n v="916.02092798000001"/>
    <n v="0.84441310922369939"/>
    <n v="1"/>
    <n v="0.25161766805978458"/>
    <n v="230.48704979228748"/>
    <n v="194.62628635090309"/>
  </r>
  <r>
    <x v="0"/>
    <s v="1515620130407015"/>
    <n v="1125.3509806"/>
    <n v="1125.3509806"/>
    <n v="0.84441310922369939"/>
    <n v="12"/>
    <n v="0.11322795062690307"/>
    <n v="127.42118526931374"/>
    <n v="107.59611923423026"/>
  </r>
  <r>
    <x v="0"/>
    <s v="1515620130414004"/>
    <n v="443.06476447"/>
    <n v="443.06476447"/>
    <n v="0.84441310922369928"/>
    <n v="4"/>
    <n v="0.30194120167174154"/>
    <n v="133.77950740247894"/>
    <n v="112.96516979614213"/>
  </r>
  <r>
    <x v="0"/>
    <s v="1515620130507004"/>
    <n v="611.75819442"/>
    <n v="611.75819442"/>
    <n v="0.84441310922369939"/>
    <n v="9"/>
    <n v="0.75485300417935375"/>
    <n v="461.78751088927413"/>
    <n v="389.93942787068488"/>
  </r>
  <r>
    <x v="0"/>
    <s v="1515620130507007"/>
    <n v="611.75819442"/>
    <n v="611.75819442"/>
    <n v="0.84441310922369928"/>
    <n v="4"/>
    <n v="7.5485300417935386E-2"/>
    <n v="46.17875108892742"/>
    <n v="38.993942787068491"/>
  </r>
  <r>
    <x v="0"/>
    <s v="1515620130507009"/>
    <n v="611.75819442"/>
    <n v="611.75819442"/>
    <n v="0.84441310922369928"/>
    <n v="9"/>
    <n v="0.15097060083587077"/>
    <n v="92.35750217785484"/>
    <n v="77.987885574136982"/>
  </r>
  <r>
    <x v="0"/>
    <s v="1515620130509012"/>
    <n v="1087.1033918000001"/>
    <n v="1087.1033918000001"/>
    <n v="0.84441310922369928"/>
    <n v="3"/>
    <n v="3.7742650208967693E-2"/>
    <n v="41.030163057689762"/>
    <n v="34.646407559499174"/>
  </r>
  <r>
    <x v="0"/>
    <s v="1515620130511004"/>
    <n v="995.25452539000003"/>
    <n v="995.25452539000003"/>
    <n v="1.1820018857276315"/>
    <n v="4"/>
    <n v="1.0251617668059785"/>
    <n v="1020.296887670458"/>
    <n v="1205.9928452285149"/>
  </r>
  <r>
    <x v="0"/>
    <s v="1515620130511007"/>
    <n v="300.12271779000002"/>
    <n v="300.12271779000002"/>
    <n v="0.84441310922369939"/>
    <n v="4"/>
    <n v="1.258088340298923E-2"/>
    <n v="3.7758089191042319"/>
    <n v="3.1883425492153803"/>
  </r>
  <r>
    <x v="0"/>
    <s v="1515620130511013"/>
    <n v="415.97801906000001"/>
    <n v="415.97801906000001"/>
    <n v="0.84441310922369928"/>
    <n v="6"/>
    <n v="7.5485300417935386E-2"/>
    <n v="31.400225736001751"/>
    <n v="26.51476224406326"/>
  </r>
  <r>
    <x v="0"/>
    <s v="1515620130511015"/>
    <n v="300.12271779000002"/>
    <n v="300.12271779000002"/>
    <n v="0.84441310922369928"/>
    <n v="4"/>
    <n v="7.5485300417935386E-2"/>
    <n v="22.654853514625394"/>
    <n v="19.13005529529228"/>
  </r>
  <r>
    <x v="0"/>
    <s v="1515620130511017"/>
    <n v="300.12271779000002"/>
    <n v="300.12271779000002"/>
    <n v="0.84441310922369939"/>
    <n v="9"/>
    <n v="0.11322795062690307"/>
    <n v="33.982280271938087"/>
    <n v="28.69508294293842"/>
  </r>
  <r>
    <x v="0"/>
    <s v="1515620130530001"/>
    <n v="1397.1788445"/>
    <n v="1397.1788445"/>
    <n v="0.84441310922369939"/>
    <n v="4"/>
    <n v="1.258088340298923E-2"/>
    <n v="17.577744135777721"/>
    <n v="14.842877578830715"/>
  </r>
  <r>
    <x v="0"/>
    <s v="1515620130617005"/>
    <n v="259.00465688999998"/>
    <n v="259.00465688999998"/>
    <n v="0.84441310922369939"/>
    <n v="6"/>
    <n v="2.516176680597846E-2"/>
    <n v="6.5170147783286412"/>
    <n v="5.5030527118252861"/>
  </r>
  <r>
    <x v="0"/>
    <s v="1515620130617007"/>
    <n v="211.48057438999999"/>
    <n v="211.48057438999999"/>
    <n v="1.496575280370539"/>
    <n v="4"/>
    <n v="10.377426502089678"/>
    <n v="2194.6241173519334"/>
    <n v="3284.4202037339164"/>
  </r>
  <r>
    <x v="0"/>
    <s v="1515620130617012"/>
    <n v="259.00465688999998"/>
    <n v="259.00465688999998"/>
    <n v="1.1285314638973702"/>
    <n v="3"/>
    <n v="1.0629044170149462"/>
    <n v="275.29719383582159"/>
    <n v="310.68154516637782"/>
  </r>
  <r>
    <x v="0"/>
    <s v="1515620130617014"/>
    <n v="306.52873939"/>
    <n v="306.52873939"/>
    <n v="0.84441310922369928"/>
    <n v="2"/>
    <n v="7.5485300417935386E-2"/>
    <n v="23.138413979585174"/>
    <n v="19.538380091006626"/>
  </r>
  <r>
    <x v="0"/>
    <s v="1515620130617017"/>
    <n v="306.52873939"/>
    <n v="306.52873939"/>
    <n v="0.84441310922369939"/>
    <n v="2"/>
    <n v="6.2904417014946146E-2"/>
    <n v="19.282011649654308"/>
    <n v="16.281983409172188"/>
  </r>
  <r>
    <x v="0"/>
    <s v="1515620130624003"/>
    <n v="217.77019093999999"/>
    <n v="217.77019093999999"/>
    <n v="0.84441310922369939"/>
    <n v="20"/>
    <n v="0.10064706722391384"/>
    <n v="21.91793104690273"/>
    <n v="18.507788303065787"/>
  </r>
  <r>
    <x v="0"/>
    <s v="1515620130707005"/>
    <n v="229.02830979000001"/>
    <n v="229.02830979000001"/>
    <n v="1.1611012475070219"/>
    <n v="3"/>
    <n v="3"/>
    <n v="687.08492937000005"/>
    <n v="797.77516863478115"/>
  </r>
  <r>
    <x v="0"/>
    <s v="1515620130712007"/>
    <n v="1088.615599"/>
    <n v="1088.615599"/>
    <n v="1.008633850520755"/>
    <n v="4"/>
    <n v="1.3019412016717415"/>
    <n v="1417.3135011206627"/>
    <n v="1429.5503740303866"/>
  </r>
  <r>
    <x v="0"/>
    <s v="1515620130728001"/>
    <n v="214.42892853999999"/>
    <n v="214.42892853999999"/>
    <n v="1.2321496342292269"/>
    <n v="3"/>
    <n v="2.0125808834029892"/>
    <n v="431.5555624281896"/>
    <n v="531.74102839548209"/>
  </r>
  <r>
    <x v="0"/>
    <s v="1515620130728007"/>
    <n v="235.48811384000001"/>
    <n v="235.48811384000001"/>
    <n v="1.0364723807711937"/>
    <n v="12"/>
    <n v="1.1132279506269032"/>
    <n v="262.1519503670981"/>
    <n v="271.71325612079801"/>
  </r>
  <r>
    <x v="0"/>
    <s v="1515620130728010"/>
    <n v="214.42892853999999"/>
    <n v="214.42892853999999"/>
    <n v="0.84441310922369928"/>
    <n v="2"/>
    <n v="3.7742650208967693E-2"/>
    <n v="8.0931160445689496"/>
    <n v="6.8339332825026737"/>
  </r>
  <r>
    <x v="0"/>
    <s v="1515620130728017"/>
    <n v="214.42892853999999"/>
    <n v="214.42892853999999"/>
    <n v="0.84441310922369939"/>
    <n v="4"/>
    <n v="2.516176680597846E-2"/>
    <n v="5.3954106963792992"/>
    <n v="4.5559555216684489"/>
  </r>
  <r>
    <x v="0"/>
    <s v="1515620130810008"/>
    <n v="430.07488377999999"/>
    <n v="430.07488377999999"/>
    <n v="0.84441310922369939"/>
    <n v="3"/>
    <n v="1.258088340298923E-2"/>
    <n v="5.410721967390324"/>
    <n v="4.5688845596290353"/>
  </r>
  <r>
    <x v="0"/>
    <s v="1515620130810013"/>
    <n v="337.13371339000003"/>
    <n v="337.13371339000003"/>
    <n v="0.84441310922369928"/>
    <n v="4"/>
    <n v="0.15097060083587077"/>
    <n v="50.897279272516556"/>
    <n v="42.978329841532648"/>
  </r>
  <r>
    <x v="0"/>
    <s v="1515620130810015"/>
    <n v="337.13371339000003"/>
    <n v="337.13371339000003"/>
    <n v="0.84441310922369939"/>
    <n v="12"/>
    <n v="6.2904417014946146E-2"/>
    <n v="21.207199696881894"/>
    <n v="17.907637433971935"/>
  </r>
  <r>
    <x v="0"/>
    <s v="1515620130810019"/>
    <n v="337.13371339000003"/>
    <n v="337.13371339000003"/>
    <n v="0.84441310922369939"/>
    <n v="16"/>
    <n v="0.20129413444782768"/>
    <n v="67.863039030022065"/>
    <n v="57.304439788710198"/>
  </r>
  <r>
    <x v="0"/>
    <s v="1515620130817008"/>
    <n v="2579.6840849999999"/>
    <n v="2579.6840849999999"/>
    <n v="0.84441310922369939"/>
    <n v="3"/>
    <n v="1.258088340298923E-2"/>
    <n v="32.454704689931958"/>
    <n v="27.405178096162423"/>
  </r>
  <r>
    <x v="0"/>
    <s v="1515620130817010"/>
    <n v="1500.3806572999999"/>
    <n v="1500.3806572999999"/>
    <n v="1.1716431899059288"/>
    <n v="15"/>
    <n v="1.32710296847772"/>
    <n v="1991.1596241493826"/>
    <n v="2332.9286136502728"/>
  </r>
  <r>
    <x v="0"/>
    <s v="1515620130818001"/>
    <n v="383.12419311999997"/>
    <n v="383.12419311999997"/>
    <n v="1.0582188584874124"/>
    <n v="2"/>
    <n v="1"/>
    <n v="383.12419311999997"/>
    <n v="405.42924630235729"/>
  </r>
  <r>
    <x v="0"/>
    <s v="1515620130824001"/>
    <n v="412.87157394000002"/>
    <n v="412.87157394000002"/>
    <n v="0.84441310922369939"/>
    <n v="20"/>
    <n v="0.25161766805978458"/>
    <n v="103.88578264295573"/>
    <n v="87.722516725675675"/>
  </r>
  <r>
    <x v="0"/>
    <s v="1515620130824007"/>
    <n v="465.19561420000002"/>
    <n v="465.19561420000002"/>
    <n v="0.98000826831874588"/>
    <n v="6"/>
    <n v="1.2516176680597846"/>
    <n v="582.24704983664321"/>
    <n v="570.60692304410725"/>
  </r>
  <r>
    <x v="0"/>
    <s v="1515620130824009"/>
    <n v="430.31292069"/>
    <n v="430.31292069"/>
    <n v="0.94207690272763933"/>
    <n v="12"/>
    <n v="3.1635514842388601"/>
    <n v="1361.3170789360083"/>
    <n v="1282.4653773542721"/>
  </r>
  <r>
    <x v="0"/>
    <s v="1515620130824015"/>
    <n v="360.54753368000002"/>
    <n v="360.54753368000002"/>
    <n v="1.1451011600942458"/>
    <n v="4"/>
    <n v="1.1509706008358707"/>
    <n v="414.97961146956095"/>
    <n v="475.19363450925363"/>
  </r>
  <r>
    <x v="0"/>
    <s v="1515620130824018"/>
    <n v="360.54753368000002"/>
    <n v="360.54753368000002"/>
    <n v="0.84441310922369939"/>
    <n v="9"/>
    <n v="0.75485300417935375"/>
    <n v="272.16038894780473"/>
    <n v="229.81580023894713"/>
  </r>
  <r>
    <x v="0"/>
    <s v="1515620130824021"/>
    <n v="779.13985577000005"/>
    <n v="779.13985577000005"/>
    <n v="0.84441310922369939"/>
    <n v="3"/>
    <n v="2.516176680597846E-2"/>
    <n v="19.60453536012843"/>
    <n v="16.554326658332005"/>
  </r>
  <r>
    <x v="0"/>
    <s v="1515620130824022"/>
    <n v="360.54753368000002"/>
    <n v="360.54753368000002"/>
    <n v="0.97934492713705223"/>
    <n v="9"/>
    <n v="10.264198551462774"/>
    <n v="3700.7314729317322"/>
    <n v="3624.2925947121234"/>
  </r>
  <r>
    <x v="0"/>
    <s v="1515620130824025"/>
    <n v="465.19561420000002"/>
    <n v="465.19561420000002"/>
    <n v="0.97650555503391578"/>
    <n v="6"/>
    <n v="5.6769326510597846"/>
    <n v="2640.884171381791"/>
    <n v="2578.8380635554586"/>
  </r>
  <r>
    <x v="0"/>
    <s v="1515620130824027"/>
    <n v="360.54753368000002"/>
    <n v="360.54753368000002"/>
    <n v="1.2859716756974193"/>
    <n v="9"/>
    <n v="9.1509706008358709"/>
    <n v="3299.3598809095611"/>
    <n v="4242.8833547821059"/>
  </r>
  <r>
    <x v="0"/>
    <s v="1515620130824030"/>
    <n v="674.49177525000005"/>
    <n v="674.49177525000005"/>
    <n v="1.0132324712223337"/>
    <n v="10"/>
    <n v="5.0877021505657627"/>
    <n v="3431.6132554783444"/>
    <n v="3477.0219791276404"/>
  </r>
  <r>
    <x v="0"/>
    <s v="1515620130824032"/>
    <n v="465.19561420000002"/>
    <n v="465.19561420000002"/>
    <n v="0.84441310922369939"/>
    <n v="6"/>
    <n v="0.20129413444782768"/>
    <n v="93.641148509314576"/>
    <n v="79.0718133640285"/>
  </r>
  <r>
    <x v="0"/>
    <s v="1515620130824034"/>
    <n v="569.84369473000004"/>
    <n v="569.84369473000004"/>
    <n v="0.84441310922369939"/>
    <n v="4"/>
    <n v="1.258088340298923E-2"/>
    <n v="7.1691370813267188"/>
    <n v="6.0537133332940121"/>
  </r>
  <r>
    <x v="0"/>
    <s v="1515620130824036"/>
    <n v="500.07830770999999"/>
    <n v="500.07830770999999"/>
    <n v="1.3894588471467813"/>
    <n v="15"/>
    <n v="8.8530799396478272"/>
    <n v="4427.2332342404343"/>
    <n v="6151.4583856976296"/>
  </r>
  <r>
    <x v="0"/>
    <s v="1515620130824039"/>
    <n v="639.60908173999997"/>
    <n v="639.60908173999997"/>
    <n v="1.0484602699946899"/>
    <n v="21"/>
    <n v="8.2692241884896784"/>
    <n v="5289.0708899020792"/>
    <n v="5545.3806932477883"/>
  </r>
  <r>
    <x v="0"/>
    <s v="1515620130824042"/>
    <n v="465.19561420000002"/>
    <n v="465.19561420000002"/>
    <n v="0.84877970943631253"/>
    <n v="3"/>
    <n v="3.1001799903"/>
    <n v="1442.1901347181586"/>
    <n v="1224.101723497995"/>
  </r>
  <r>
    <x v="0"/>
    <s v="1515620130830001"/>
    <n v="1575.7919488"/>
    <n v="1575.7919488"/>
    <n v="0.84441310922369928"/>
    <n v="9"/>
    <n v="7.5485300417935386E-2"/>
    <n v="118.94912865133186"/>
    <n v="100.44220356392094"/>
  </r>
  <r>
    <x v="0"/>
    <s v="1515620130906001"/>
    <n v="531.38763830000005"/>
    <n v="531.38763830000005"/>
    <n v="0.84441310922369928"/>
    <n v="4"/>
    <n v="0.15097060083587077"/>
    <n v="80.223911030905384"/>
    <n v="67.742122147692243"/>
  </r>
  <r>
    <x v="0"/>
    <s v="1515620130906005"/>
    <n v="531.38763830000005"/>
    <n v="531.38763830000005"/>
    <n v="0.84441310922369939"/>
    <n v="4"/>
    <n v="5.0323533611956919E-2"/>
    <n v="26.74130367696846"/>
    <n v="22.580707382564082"/>
  </r>
  <r>
    <x v="0"/>
    <s v="1515620130906018"/>
    <n v="531.38763830000005"/>
    <n v="531.38763830000005"/>
    <n v="0.84441310922369928"/>
    <n v="1"/>
    <n v="3.7742650208967693E-2"/>
    <n v="20.055977757726346"/>
    <n v="16.935530536923061"/>
  </r>
  <r>
    <x v="0"/>
    <s v="1515620130911008"/>
    <n v="659.32891197000004"/>
    <n v="659.32891197000004"/>
    <n v="0.84441310922369939"/>
    <n v="2"/>
    <n v="2.516176680597846E-2"/>
    <n v="16.589880331428642"/>
    <n v="14.008712432310755"/>
  </r>
  <r>
    <x v="0"/>
    <s v="1515620130915003"/>
    <n v="830.74002922"/>
    <n v="830.74002922"/>
    <n v="0.84441310922369939"/>
    <n v="2"/>
    <n v="2.516176680597846E-2"/>
    <n v="20.902886891625371"/>
    <n v="17.650671711908689"/>
  </r>
  <r>
    <x v="0"/>
    <s v="1515620130915010"/>
    <n v="830.74002922"/>
    <n v="830.74002922"/>
    <n v="0.84441310922369939"/>
    <n v="3"/>
    <n v="1.258088340298923E-2"/>
    <n v="10.451443445812686"/>
    <n v="8.8253358559543447"/>
  </r>
  <r>
    <x v="0"/>
    <s v="1515620130915016"/>
    <n v="830.74002922"/>
    <n v="830.74002922"/>
    <n v="0.84441310922369928"/>
    <n v="2"/>
    <n v="8.8066183820924612E-2"/>
    <n v="73.1601041206888"/>
    <n v="61.7773509916804"/>
  </r>
  <r>
    <x v="0"/>
    <s v="1515620130915018"/>
    <n v="830.74002922"/>
    <n v="830.74002922"/>
    <n v="0.84441310922369939"/>
    <n v="3"/>
    <n v="2.516176680597846E-2"/>
    <n v="20.902886891625371"/>
    <n v="17.650671711908689"/>
  </r>
  <r>
    <x v="0"/>
    <s v="1515620130928003"/>
    <n v="1040.8604912000001"/>
    <n v="1040.8604912000001"/>
    <n v="0.84441310922369939"/>
    <n v="2"/>
    <n v="2.516176680597846E-2"/>
    <n v="26.189888957130595"/>
    <n v="22.115085564514075"/>
  </r>
  <r>
    <x v="0"/>
    <s v="1515620131012001"/>
    <n v="30.958048460999997"/>
    <n v="30.958048460999997"/>
    <n v="0.84441310922369939"/>
    <n v="25"/>
    <n v="0.23903678465679537"/>
    <n v="7.4001123633666914"/>
    <n v="6.2487518893552059"/>
  </r>
  <r>
    <x v="0"/>
    <s v="1515620131109004"/>
    <n v="1963.6346136"/>
    <n v="1963.6346136"/>
    <n v="0.84441310922369928"/>
    <n v="4"/>
    <n v="0.15097060083587077"/>
    <n v="296.45109743730495"/>
    <n v="250.32719291981249"/>
  </r>
  <r>
    <x v="0"/>
    <s v="1515620131207004"/>
    <n v="1304.3759858000001"/>
    <n v="1304.3759858000001"/>
    <n v="0.84441310922369939"/>
    <n v="3"/>
    <n v="1.258088340298923E-2"/>
    <n v="16.410202191008935"/>
    <n v="13.856989855099419"/>
  </r>
  <r>
    <x v="0"/>
    <s v="1515620131207012"/>
    <n v="1304.3759858000001"/>
    <n v="1304.3759858000001"/>
    <n v="0.84441310922369939"/>
    <n v="3"/>
    <n v="1.258088340298923E-2"/>
    <n v="16.410202191008935"/>
    <n v="13.856989855099419"/>
  </r>
  <r>
    <x v="0"/>
    <s v="1515620131220013"/>
    <n v="1065.6147648000001"/>
    <n v="1065.6147648000001"/>
    <n v="0.84441310922369928"/>
    <n v="1"/>
    <n v="3.7742650208967693E-2"/>
    <n v="40.21912532535778"/>
    <n v="33.961556666242991"/>
  </r>
  <r>
    <x v="0"/>
    <s v="1530420130112006"/>
    <n v="94.698955431000002"/>
    <n v="94.698955431000002"/>
    <n v="0.84441310922369939"/>
    <n v="12"/>
    <n v="6.2904417014946146E-2"/>
    <n v="5.9569825833114232"/>
    <n v="5.0301541847654239"/>
  </r>
  <r>
    <x v="0"/>
    <s v="1530420130518067"/>
    <n v="117.78932408"/>
    <n v="117.78932408"/>
    <n v="0.84441310922369939"/>
    <n v="16"/>
    <n v="0.20129413444782768"/>
    <n v="23.710300037878266"/>
    <n v="20.021288175611584"/>
  </r>
  <r>
    <x v="0"/>
    <s v="1530420130518078"/>
    <n v="117.78932408"/>
    <n v="117.78932408"/>
    <n v="0.84441310922369939"/>
    <n v="3"/>
    <n v="1.258088340298923E-2"/>
    <n v="1.4818937523673916"/>
    <n v="1.251330510975724"/>
  </r>
  <r>
    <x v="0"/>
    <s v="1530420130518093"/>
    <n v="117.78932408"/>
    <n v="117.78932408"/>
    <n v="0.84441310922369939"/>
    <n v="3"/>
    <n v="1.258088340298923E-2"/>
    <n v="1.4818937523673916"/>
    <n v="1.251330510975724"/>
  </r>
  <r>
    <x v="0"/>
    <s v="1530420130518104"/>
    <n v="117.78932408"/>
    <n v="117.78932408"/>
    <n v="0.84441310922369939"/>
    <n v="4"/>
    <n v="1.258088340298923E-2"/>
    <n v="1.4818937523673916"/>
    <n v="1.251330510975724"/>
  </r>
  <r>
    <x v="0"/>
    <s v="1530420130518111"/>
    <n v="117.78932408"/>
    <n v="117.78932408"/>
    <n v="0.84441310922369928"/>
    <n v="6"/>
    <n v="3.7742650208967693E-2"/>
    <n v="4.4456812571021755"/>
    <n v="3.7539915329271722"/>
  </r>
  <r>
    <x v="0"/>
    <s v="1530420130804008"/>
    <n v="656.39450472999999"/>
    <n v="656.39450472999999"/>
    <n v="0.84441310922369939"/>
    <n v="2"/>
    <n v="1.258088340298923E-2"/>
    <n v="8.2580227303709925"/>
    <n v="6.9731826497925535"/>
  </r>
  <r>
    <x v="0"/>
    <s v="1530420130804012"/>
    <n v="656.39450472999999"/>
    <n v="656.39450472999999"/>
    <n v="1.377429399014459"/>
    <n v="9"/>
    <n v="2.1258088340298924"/>
    <n v="1395.36923676371"/>
    <n v="1922.0226091987015"/>
  </r>
  <r>
    <x v="0"/>
    <s v="1530420130804019"/>
    <n v="656.39450472999999"/>
    <n v="656.39450472999999"/>
    <n v="0.76659586592479223"/>
    <n v="6"/>
    <n v="8.050323533611957"/>
    <n v="5284.1881287614842"/>
    <n v="4050.8367742774176"/>
  </r>
  <r>
    <x v="0"/>
    <s v="1530420130804022"/>
    <n v="656.39450472999999"/>
    <n v="656.39450472999999"/>
    <n v="1.1890509330391115"/>
    <n v="15"/>
    <n v="3.0125808834029892"/>
    <n v="1977.4415369203709"/>
    <n v="2351.2787045054615"/>
  </r>
  <r>
    <x v="0"/>
    <s v="1530420130811001"/>
    <n v="1507.158529"/>
    <n v="1507.158529"/>
    <n v="0.66138678655463268"/>
    <n v="4"/>
    <n v="1"/>
    <n v="1507.158529"/>
    <n v="996.81473632371717"/>
  </r>
  <r>
    <x v="0"/>
    <s v="1530420130811007"/>
    <n v="1507.158529"/>
    <n v="1507.158529"/>
    <n v="0.84441310922369939"/>
    <n v="4"/>
    <n v="1.258088340298923E-2"/>
    <n v="18.961385723169762"/>
    <n v="16.011242673691644"/>
  </r>
  <r>
    <x v="0"/>
    <s v="1530420130811017"/>
    <n v="1507.158529"/>
    <n v="1507.158529"/>
    <n v="0.84441310922369939"/>
    <n v="4"/>
    <n v="0.10064706722391384"/>
    <n v="151.6910857853581"/>
    <n v="128.08994138953315"/>
  </r>
  <r>
    <x v="0"/>
    <s v="1530420130908011"/>
    <n v="10.068653126999999"/>
    <n v="10.068653126999999"/>
    <n v="1.0988667499179785"/>
    <n v="20"/>
    <n v="11.303340719835871"/>
    <n v="113.80941688432186"/>
    <n v="125.06138404173507"/>
  </r>
  <r>
    <x v="0"/>
    <s v="1530420131001008"/>
    <n v="1198.1655330999999"/>
    <n v="1198.1655330999999"/>
    <n v="0.84441310922369939"/>
    <n v="2"/>
    <n v="1.258088340298923E-2"/>
    <n v="15.073980869411532"/>
    <n v="12.728667054318354"/>
  </r>
  <r>
    <x v="0"/>
    <s v="1530420131012010"/>
    <n v="28.783951097999999"/>
    <n v="28.783951097999999"/>
    <n v="0.84441310922369939"/>
    <n v="2"/>
    <n v="1.258088340298923E-2"/>
    <n v="0.36212753264128184"/>
    <n v="0.30578523577313149"/>
  </r>
  <r>
    <x v="0"/>
    <s v="1530420131012012"/>
    <n v="28.783951097999999"/>
    <n v="28.783951097999999"/>
    <n v="1.6755131926050697"/>
    <n v="5"/>
    <n v="1.040310015"/>
    <n v="29.944232598519644"/>
    <n v="50.171956761254449"/>
  </r>
  <r>
    <x v="0"/>
    <s v="1530420131110001"/>
    <n v="6.8923189411000001"/>
    <n v="6.8923189411000001"/>
    <n v="1.895975454967358"/>
    <n v="4"/>
    <n v="0.49706648599999997"/>
    <n v="3.425940756443818"/>
    <n v="6.4954995843897825"/>
  </r>
  <r>
    <x v="0"/>
    <s v="1534520130222022"/>
    <n v="428.57251601000002"/>
    <n v="428.57251601000002"/>
    <n v="0.84441310922369939"/>
    <n v="8"/>
    <n v="2.516176680597846E-2"/>
    <n v="10.783641707295091"/>
    <n v="9.1058484228114107"/>
  </r>
  <r>
    <x v="0"/>
    <s v="1534720130901009"/>
    <n v="2474.3809532"/>
    <n v="2474.3809532"/>
    <n v="0.96742200700751757"/>
    <n v="1"/>
    <n v="4.1258088340298924"/>
    <n v="10208.822795467866"/>
    <n v="9876.2398379756196"/>
  </r>
  <r>
    <x v="0"/>
    <s v="1543720130102024"/>
    <n v="380.97520506000001"/>
    <n v="380.97520506000001"/>
    <n v="0.84441310922369939"/>
    <n v="2"/>
    <n v="1.258088340298923E-2"/>
    <n v="4.7930046342897725"/>
    <n v="4.0472759457642269"/>
  </r>
  <r>
    <x v="0"/>
    <s v="1543720130102026"/>
    <n v="380.97520506000001"/>
    <n v="380.97520506000001"/>
    <n v="0.84441310922369939"/>
    <n v="4"/>
    <n v="5.0323533611956919E-2"/>
    <n v="19.17201853715909"/>
    <n v="16.189103783056908"/>
  </r>
  <r>
    <x v="0"/>
    <s v="1543720130106029"/>
    <n v="429.07211192"/>
    <n v="429.07211192"/>
    <n v="0.84441310922369939"/>
    <n v="9"/>
    <n v="6.2904417014946146E-2"/>
    <n v="26.990531057699325"/>
    <n v="22.791158250030712"/>
  </r>
  <r>
    <x v="0"/>
    <s v="1544420130825027"/>
    <n v="74.057937459000001"/>
    <n v="74.057937459000001"/>
    <n v="0.84441310922369939"/>
    <n v="1"/>
    <n v="1.258088340298923E-2"/>
    <n v="0.93171427623754755"/>
    <n v="0.78675174890585631"/>
  </r>
  <r>
    <x v="0"/>
    <s v="1544720130825001"/>
    <n v="278.18471133000003"/>
    <n v="278.18471133000003"/>
    <n v="1.0582188584549912"/>
    <n v="2"/>
    <n v="1.3599822015"/>
    <n v="378.32625613821546"/>
    <n v="400.35197889413297"/>
  </r>
  <r>
    <x v="0"/>
    <s v="1549120130125004"/>
    <n v="998.36756224999999"/>
    <n v="998.36756224999999"/>
    <n v="0.84441310922369939"/>
    <n v="1"/>
    <n v="2.516176680597846E-2"/>
    <n v="25.120691787987685"/>
    <n v="21.212241458544934"/>
  </r>
  <r>
    <x v="0"/>
    <s v="1549120130125007"/>
    <n v="998.36756224999999"/>
    <n v="998.36756224999999"/>
    <n v="0.84441310922369917"/>
    <n v="1"/>
    <n v="0.62904417014946157"/>
    <n v="628.01729469969212"/>
    <n v="530.30603646362317"/>
  </r>
  <r>
    <x v="0"/>
    <s v="1549120130210018"/>
    <n v="1090.3130659999999"/>
    <n v="1090.3130659999999"/>
    <n v="0.84441310922369939"/>
    <n v="1"/>
    <n v="1.258088340298923E-2"/>
    <n v="13.717101556101699"/>
    <n v="11.582900374525082"/>
  </r>
  <r>
    <x v="0"/>
    <s v="1549120130210021"/>
    <n v="1090.3130659999999"/>
    <n v="1090.3130659999999"/>
    <n v="0.84441310922369939"/>
    <n v="1"/>
    <n v="1.258088340298923E-2"/>
    <n v="13.717101556101699"/>
    <n v="11.582900374525082"/>
  </r>
  <r>
    <x v="0"/>
    <s v="1549120130221006"/>
    <n v="308.12680741999998"/>
    <n v="308.12680741999998"/>
    <n v="0.84441310922369928"/>
    <n v="2"/>
    <n v="3.7742650208967693E-2"/>
    <n v="11.629522312459009"/>
    <n v="9.8201210946498971"/>
  </r>
  <r>
    <x v="0"/>
    <s v="1549120130317010"/>
    <n v="3291.6466823999999"/>
    <n v="3291.6466823999999"/>
    <n v="0.84441310922369939"/>
    <n v="3"/>
    <n v="1.258088340298923E-2"/>
    <n v="41.411823115110721"/>
    <n v="34.968686315252505"/>
  </r>
  <r>
    <x v="0"/>
    <s v="1549120130410003"/>
    <n v="4887.1928448999997"/>
    <n v="4887.1928448999997"/>
    <n v="0.84441310922369928"/>
    <n v="1"/>
    <n v="3.7742650208967693E-2"/>
    <n v="184.45561004883038"/>
    <n v="155.75673519508709"/>
  </r>
  <r>
    <x v="0"/>
    <s v="1549120130512003"/>
    <n v="871.45286297999996"/>
    <n v="871.45286297999996"/>
    <n v="0.84441310922369939"/>
    <n v="4"/>
    <n v="0.25161766805978458"/>
    <n v="219.27293720705057"/>
    <n v="185.15694267561858"/>
  </r>
  <r>
    <x v="0"/>
    <s v="1549120130623009"/>
    <n v="66.023449065999998"/>
    <n v="66.023449065999998"/>
    <n v="0.84441310922369939"/>
    <n v="1"/>
    <n v="1.258088340298923E-2"/>
    <n v="0.83063331456254419"/>
    <n v="0.70139765977454505"/>
  </r>
  <r>
    <x v="0"/>
    <s v="1549120130929002"/>
    <n v="2540.0816100000002"/>
    <n v="2540.0816100000002"/>
    <n v="0.84441310922369939"/>
    <n v="2"/>
    <n v="2.516176680597846E-2"/>
    <n v="63.912941138974325"/>
    <n v="53.968925346792595"/>
  </r>
  <r>
    <x v="0"/>
    <s v="1549120130929007"/>
    <n v="2540.0816100000002"/>
    <n v="2540.0816100000002"/>
    <n v="0.84441310922369928"/>
    <n v="4"/>
    <n v="8.8066183820924612E-2"/>
    <n v="223.69529398641015"/>
    <n v="188.89123871377407"/>
  </r>
  <r>
    <x v="0"/>
    <s v="1549120131014001"/>
    <n v="62.499226593000003"/>
    <n v="62.499226593000003"/>
    <n v="1.1132581621193309"/>
    <n v="49"/>
    <n v="9.7961267737494637"/>
    <n v="612.25034696632179"/>
    <n v="681.59269602065012"/>
  </r>
  <r>
    <x v="0"/>
    <s v="1550820130202016"/>
    <n v="199.92040574999999"/>
    <n v="199.92040574999999"/>
    <n v="0.84441310922369939"/>
    <n v="9"/>
    <n v="0.37742650208967687"/>
    <n v="75.455259438571417"/>
    <n v="63.715410229804981"/>
  </r>
  <r>
    <x v="0"/>
    <s v="1550820130713006"/>
    <n v="177.58485836"/>
    <n v="177.58485836"/>
    <n v="0.84441310922369939"/>
    <n v="9"/>
    <n v="0.12580883402989229"/>
    <n v="22.341743971635172"/>
    <n v="18.865661492568297"/>
  </r>
  <r>
    <x v="0"/>
    <s v="1550820130713009"/>
    <n v="177.58485836"/>
    <n v="177.58485836"/>
    <n v="0.84441310922369939"/>
    <n v="4"/>
    <n v="1.258088340298923E-2"/>
    <n v="2.2341743971635171"/>
    <n v="1.8865661492568297"/>
  </r>
  <r>
    <x v="0"/>
    <s v="1550820130713022"/>
    <n v="177.58485836"/>
    <n v="177.58485836"/>
    <n v="0.83822379829720151"/>
    <n v="4"/>
    <n v="1.0754853004179352"/>
    <n v="190.98990474298108"/>
    <n v="160.09228339008232"/>
  </r>
  <r>
    <x v="0"/>
    <s v="1550820130713032"/>
    <n v="177.58485836"/>
    <n v="177.58485836"/>
    <n v="0.84441310922369939"/>
    <n v="3"/>
    <n v="1.258088340298923E-2"/>
    <n v="2.2341743971635171"/>
    <n v="1.8865661492568297"/>
  </r>
  <r>
    <x v="0"/>
    <s v="1550820130725002"/>
    <n v="1547.3898991999999"/>
    <n v="1547.3898991999999"/>
    <n v="0.84441310922369939"/>
    <n v="2"/>
    <n v="0.16355148423885998"/>
    <n v="253.07791471037993"/>
    <n v="213.70230883644211"/>
  </r>
  <r>
    <x v="0"/>
    <s v="1550820130902001"/>
    <n v="10.068653126999999"/>
    <n v="10.068653126999999"/>
    <n v="1.3329267740089294"/>
    <n v="3"/>
    <n v="2.2304740237999998"/>
    <n v="22.457869254426139"/>
    <n v="29.934695216416557"/>
  </r>
  <r>
    <x v="0"/>
    <s v="1550820131018005"/>
    <n v="23.850390305999998"/>
    <n v="23.850390305999998"/>
    <n v="1.458673584036321"/>
    <n v="9"/>
    <n v="2.160201063714946"/>
    <n v="51.521638509037835"/>
    <n v="75.153253099401951"/>
  </r>
  <r>
    <x v="0"/>
    <s v="1550820131020005"/>
    <n v="23.914783588999999"/>
    <n v="23.914783588999999"/>
    <n v="0.84441310922369939"/>
    <n v="25"/>
    <n v="0.12580883402989229"/>
    <n v="3.0086910394092929"/>
    <n v="2.5405781552810849"/>
  </r>
  <r>
    <x v="0"/>
    <s v="1550820131020010"/>
    <n v="23.914783588999999"/>
    <n v="23.914783588999999"/>
    <n v="1.0461178481962194"/>
    <n v="9"/>
    <n v="4.4456869968597852"/>
    <n v="106.31764243433308"/>
    <n v="111.2207833286996"/>
  </r>
  <r>
    <x v="0"/>
    <s v="1550820131020013"/>
    <n v="23.914783588999999"/>
    <n v="23.914783588999999"/>
    <n v="0.84441310922369939"/>
    <n v="4"/>
    <n v="1.258088340298923E-2"/>
    <n v="0.30086910394092931"/>
    <n v="0.25405781552810852"/>
  </r>
  <r>
    <x v="0"/>
    <s v="1550820131020017"/>
    <n v="23.914783588999999"/>
    <n v="23.914783588999999"/>
    <n v="0.84441310922369939"/>
    <n v="4"/>
    <n v="1.258088340298923E-2"/>
    <n v="0.30086910394092931"/>
    <n v="0.25405781552810852"/>
  </r>
  <r>
    <x v="0"/>
    <s v="1550820131206001"/>
    <n v="24.449648183000001"/>
    <n v="24.449648183000001"/>
    <n v="0.84441310922369939"/>
    <n v="6"/>
    <n v="1.258088340298923E-2"/>
    <n v="0.30759817303443049"/>
    <n v="0.25973992968353293"/>
  </r>
  <r>
    <x v="0"/>
    <s v="1554220130629003"/>
    <n v="275.20584989999998"/>
    <n v="275.20584989999998"/>
    <n v="0.84441310922369939"/>
    <n v="3"/>
    <n v="1.258088340298923E-2"/>
    <n v="3.462332709412455"/>
    <n v="2.9236391283218865"/>
  </r>
  <r>
    <x v="0"/>
    <s v="1554220130727006"/>
    <n v="361.93271391000002"/>
    <n v="361.93271391000002"/>
    <n v="0.89214386795971001"/>
    <n v="4"/>
    <n v="2.1006470672239139"/>
    <n v="760.29289400743346"/>
    <n v="678.29064324207354"/>
  </r>
  <r>
    <x v="0"/>
    <s v="1554220130831010"/>
    <n v="16.098878672000001"/>
    <n v="16.098878672000001"/>
    <n v="0.84441310922369939"/>
    <n v="24"/>
    <n v="0.12580883402989229"/>
    <n v="2.025381154913021"/>
    <n v="1.7102583983831912"/>
  </r>
  <r>
    <x v="0"/>
    <s v="1554220131006004"/>
    <n v="268.31011913999998"/>
    <n v="268.31011913999998"/>
    <n v="0.97003395361346134"/>
    <n v="4"/>
    <n v="1"/>
    <n v="268.31011913999998"/>
    <n v="260.26992566387304"/>
  </r>
  <r>
    <x v="0"/>
    <s v="1555820130106008"/>
    <n v="516.60639877999995"/>
    <n v="516.60639877999995"/>
    <n v="0.84441310922369939"/>
    <n v="2"/>
    <n v="1.258088340298923E-2"/>
    <n v="6.4993648682893372"/>
    <n v="5.4881488964114791"/>
  </r>
  <r>
    <x v="0"/>
    <s v="1555820130403002"/>
    <n v="2464.2889307"/>
    <n v="2464.2889307"/>
    <n v="1.2345886682353142"/>
    <n v="2"/>
    <n v="5"/>
    <n v="12321.444653500001"/>
    <n v="15211.915945499699"/>
  </r>
  <r>
    <x v="0"/>
    <s v="1555820130922015"/>
    <n v="358.94624282000001"/>
    <n v="358.94624282000001"/>
    <n v="0.84441310922369928"/>
    <n v="2"/>
    <n v="3.7742650208967693E-2"/>
    <n v="13.547582486578442"/>
    <n v="11.439756249956238"/>
  </r>
  <r>
    <x v="0"/>
    <s v="1561120130413001"/>
    <n v="1628.1197866"/>
    <n v="1628.1197866"/>
    <n v="0.84441310922369939"/>
    <n v="1"/>
    <n v="1.258088340298923E-2"/>
    <n v="20.483185201314306"/>
    <n v="17.29627010264668"/>
  </r>
  <r>
    <x v="0"/>
    <s v="1561120130428010"/>
    <n v="1696.6803723"/>
    <n v="1696.6803723"/>
    <n v="0.84441310922369928"/>
    <n v="4"/>
    <n v="0.15097060083587077"/>
    <n v="256.14885523255992"/>
    <n v="216.29545127101716"/>
  </r>
  <r>
    <x v="0"/>
    <s v="1561120130616011"/>
    <n v="165.02788806000001"/>
    <n v="165.02788806000001"/>
    <n v="0.84441310922369928"/>
    <n v="8"/>
    <n v="3.7742650208967693E-2"/>
    <n v="6.228589853773256"/>
    <n v="5.2595029245038614"/>
  </r>
  <r>
    <x v="0"/>
    <s v="1561120130707010"/>
    <n v="911.35902858999998"/>
    <n v="911.35902858999998"/>
    <n v="0.84441310922369939"/>
    <n v="4"/>
    <n v="2.516176680597846E-2"/>
    <n v="22.931403353904635"/>
    <n v="19.363577604933379"/>
  </r>
  <r>
    <x v="0"/>
    <s v="1561120130831005"/>
    <n v="1855.7730282"/>
    <n v="1855.7730282"/>
    <n v="0.84441310922369939"/>
    <n v="1"/>
    <n v="1.258088340298923E-2"/>
    <n v="23.347264090196443"/>
    <n v="19.714735862269603"/>
  </r>
  <r>
    <x v="0"/>
    <s v="1561120131130003"/>
    <n v="510.94677783999998"/>
    <n v="510.94677783999998"/>
    <n v="0.84441310922369939"/>
    <n v="3"/>
    <n v="1.258088340298923E-2"/>
    <n v="6.4281618371380809"/>
    <n v="5.4280241234908946"/>
  </r>
  <r>
    <x v="0"/>
    <s v="1561120131130009"/>
    <n v="510.94677783999998"/>
    <n v="510.94677783999998"/>
    <n v="0.84441310922369939"/>
    <n v="4"/>
    <n v="2.516176680597846E-2"/>
    <n v="12.856323674276162"/>
    <n v="10.856048246981789"/>
  </r>
  <r>
    <x v="0"/>
    <s v="1561220130504015"/>
    <n v="584.05747968000003"/>
    <n v="584.05747968000003"/>
    <n v="0.83221207938776898"/>
    <n v="4"/>
    <n v="1.050323533611957"/>
    <n v="613.44931588999134"/>
    <n v="510.51993077581403"/>
  </r>
  <r>
    <x v="0"/>
    <s v="1561220130519030"/>
    <n v="388.55451012999998"/>
    <n v="388.55451012999998"/>
    <n v="0.84441310922369939"/>
    <n v="5"/>
    <n v="0.12580883402989229"/>
    <n v="48.883589876511273"/>
    <n v="41.277944117641042"/>
  </r>
  <r>
    <x v="0"/>
    <s v="1561220130602006"/>
    <n v="210.77973143"/>
    <n v="210.77973143"/>
    <n v="0.84441310922369939"/>
    <n v="3"/>
    <n v="1.258088340298923E-2"/>
    <n v="2.6517952248342143"/>
    <n v="2.2392106508268177"/>
  </r>
  <r>
    <x v="0"/>
    <s v="1561220130613001"/>
    <n v="3624.3056216999998"/>
    <n v="3624.3056216999998"/>
    <n v="0.84441310922369939"/>
    <n v="2"/>
    <n v="2.516176680597846E-2"/>
    <n v="91.193932886812178"/>
    <n v="77.005352411290446"/>
  </r>
  <r>
    <x v="0"/>
    <s v="1561220130629005"/>
    <n v="188.63825624"/>
    <n v="188.63825624"/>
    <n v="0.84441310922369928"/>
    <n v="3"/>
    <n v="7.5485300417935386E-2"/>
    <n v="14.239415442591875"/>
    <n v="12.023949067406964"/>
  </r>
  <r>
    <x v="0"/>
    <s v="1561220130629012"/>
    <n v="188.63825624"/>
    <n v="188.63825624"/>
    <n v="0.79366414386555928"/>
    <n v="2"/>
    <n v="1"/>
    <n v="188.63825624"/>
    <n v="149.7154201390116"/>
  </r>
  <r>
    <x v="0"/>
    <s v="1561220130714001"/>
    <n v="695.57761469000002"/>
    <n v="695.57761469000002"/>
    <n v="0.84441310922369939"/>
    <n v="3"/>
    <n v="1.258088340298923E-2"/>
    <n v="8.7509808681442589"/>
    <n v="7.3894429636268022"/>
  </r>
  <r>
    <x v="0"/>
    <s v="1561220130914008"/>
    <n v="142.19604620000001"/>
    <n v="142.19604620000001"/>
    <n v="0.84441310922369939"/>
    <n v="4"/>
    <n v="0.12580883402989229"/>
    <n v="17.889518776082699"/>
    <n v="15.106144172227742"/>
  </r>
  <r>
    <x v="0"/>
    <s v="1561220130914023"/>
    <n v="142.19604620000001"/>
    <n v="142.19604620000001"/>
    <n v="0.84441310922369939"/>
    <n v="12"/>
    <n v="5.0323533611956919E-2"/>
    <n v="7.1558075104330792"/>
    <n v="6.042457668891096"/>
  </r>
  <r>
    <x v="0"/>
    <s v="1563220130824001"/>
    <n v="120.04425999999999"/>
    <n v="120.04425999999999"/>
    <n v="1.0965965009747143"/>
    <n v="10"/>
    <n v="4.440330919104623"/>
    <n v="533.0362393390343"/>
    <n v="584.52567495190533"/>
  </r>
  <r>
    <x v="0"/>
    <s v="1563220131014004"/>
    <n v="55.613411878999997"/>
    <n v="55.613411878999997"/>
    <n v="1.3668660255462408"/>
    <n v="1"/>
    <n v="1"/>
    <n v="55.613411878999997"/>
    <n v="76.016083262114819"/>
  </r>
  <r>
    <x v="0"/>
    <s v="1563220131019001"/>
    <n v="426.8797659"/>
    <n v="426.8797659"/>
    <n v="0.84441310922369939"/>
    <n v="1"/>
    <n v="2.516176680597846E-2"/>
    <n v="10.741049123766475"/>
    <n v="9.0698826869241405"/>
  </r>
  <r>
    <x v="0"/>
    <s v="1563220131019002"/>
    <n v="834.97821102"/>
    <n v="834.97821102"/>
    <n v="0.84441310922369928"/>
    <n v="2"/>
    <n v="3.7742650208967693E-2"/>
    <n v="31.514290550637472"/>
    <n v="26.611080068842835"/>
  </r>
  <r>
    <x v="0"/>
    <s v="1563220131019010"/>
    <n v="426.8797659"/>
    <n v="426.8797659"/>
    <n v="0.84441310922369939"/>
    <n v="9"/>
    <n v="0.10064706722391384"/>
    <n v="42.964196495065899"/>
    <n v="36.279530747696562"/>
  </r>
  <r>
    <x v="0"/>
    <s v="1563220131025001"/>
    <n v="480.37134036999998"/>
    <n v="480.37134036999998"/>
    <n v="0.84441310922369939"/>
    <n v="1"/>
    <n v="1.258088340298923E-2"/>
    <n v="6.0434958233326226"/>
    <n v="5.1032070987607412"/>
  </r>
  <r>
    <x v="0"/>
    <s v="1563220131209001"/>
    <n v="996.04029055000001"/>
    <n v="996.04029055000001"/>
    <n v="0.84441310922369939"/>
    <n v="4"/>
    <n v="2.516176680597846E-2"/>
    <n v="25.062133520178129"/>
    <n v="21.162794089553113"/>
  </r>
  <r>
    <x v="0"/>
    <s v="1563220131209004"/>
    <n v="996.04029055000001"/>
    <n v="996.04029055000001"/>
    <n v="0.84441310922369928"/>
    <n v="9"/>
    <n v="0.17613236764184922"/>
    <n v="175.43493464124691"/>
    <n v="148.13955862687178"/>
  </r>
  <r>
    <x v="0"/>
    <s v="1563220131209008"/>
    <n v="996.04029055000001"/>
    <n v="996.04029055000001"/>
    <n v="1.9474505910104727"/>
    <n v="4"/>
    <n v="1.1132279506269032"/>
    <n v="1108.8198913908018"/>
    <n v="2159.3719528131851"/>
  </r>
  <r>
    <x v="0"/>
    <s v="1563220131209010"/>
    <n v="1165.5420779999999"/>
    <n v="1165.5420779999999"/>
    <n v="1.4531896990841457"/>
    <n v="3"/>
    <n v="1.0754853004179352"/>
    <n v="1253.5233719075745"/>
    <n v="1821.6072516173119"/>
  </r>
  <r>
    <x v="0"/>
    <s v="1563220131214001"/>
    <n v="3051.0463147999999"/>
    <n v="3051.0463147999999"/>
    <n v="0.84441310922369928"/>
    <n v="4"/>
    <n v="7.5485300417935386E-2"/>
    <n v="230.30914766171264"/>
    <n v="194.47606345968686"/>
  </r>
  <r>
    <x v="0"/>
    <s v="1563220131214003"/>
    <n v="3051.0463147999999"/>
    <n v="3051.0463147999999"/>
    <n v="1.3894338954397356"/>
    <n v="4"/>
    <n v="1.2012941344478278"/>
    <n v="3665.2040418979009"/>
    <n v="5092.5587295156647"/>
  </r>
  <r>
    <x v="0"/>
    <s v="1563220131231002"/>
    <n v="7462.2016645000003"/>
    <n v="7462.2016645000003"/>
    <n v="0.84441310922369939"/>
    <n v="1"/>
    <n v="1.258088340298923E-2"/>
    <n v="93.881089070666661"/>
    <n v="79.274422319468698"/>
  </r>
  <r>
    <x v="0"/>
    <s v="1605020130430001"/>
    <n v="280.18715503999999"/>
    <n v="280.18715503999999"/>
    <n v="0.84441310922369939"/>
    <n v="9"/>
    <n v="0.94356625522419224"/>
    <n v="264.37514464301296"/>
    <n v="223.24183788947184"/>
  </r>
  <r>
    <x v="0"/>
    <s v="1605020131006006"/>
    <n v="1498.1369189"/>
    <n v="1498.1369189"/>
    <n v="0.84441310922369939"/>
    <n v="10"/>
    <n v="2.516176680597846E-2"/>
    <n v="37.695771796788861"/>
    <n v="31.83080386751352"/>
  </r>
  <r>
    <x v="0"/>
    <s v="1657320130617010"/>
    <n v="128.12939537"/>
    <n v="128.12939537"/>
    <n v="0.84441310922369939"/>
    <n v="1"/>
    <n v="1.258088340298923E-2"/>
    <n v="1.6119809836454779"/>
    <n v="1.3611778744095553"/>
  </r>
  <r>
    <x v="0"/>
    <s v="1657320130624003"/>
    <n v="61.733758188000003"/>
    <n v="61.733758188000003"/>
    <n v="0.84441310922369928"/>
    <n v="4"/>
    <n v="3.7742650208967693E-2"/>
    <n v="2.3299956413746794"/>
    <n v="1.9674788640108605"/>
  </r>
  <r>
    <x v="0"/>
    <s v="1657320130629002"/>
    <n v="64.096987248000005"/>
    <n v="64.096987248000005"/>
    <n v="0.84441310922369939"/>
    <n v="1"/>
    <n v="1.258088340298923E-2"/>
    <n v="0.80639672304997556"/>
    <n v="0.68093196417843227"/>
  </r>
  <r>
    <x v="0"/>
    <s v="1657320130629005"/>
    <n v="64.096987248000005"/>
    <n v="64.096987248000005"/>
    <n v="0.84441310922369939"/>
    <n v="1"/>
    <n v="1.258088340298923E-2"/>
    <n v="0.80639672304997556"/>
    <n v="0.68093196417843227"/>
  </r>
  <r>
    <x v="0"/>
    <s v="1657320130629007"/>
    <n v="64.096987248000005"/>
    <n v="64.096987248000005"/>
    <n v="0.84441310922369939"/>
    <n v="1"/>
    <n v="2.516176680597846E-2"/>
    <n v="1.6127934460999511"/>
    <n v="1.3618639283568645"/>
  </r>
  <r>
    <x v="0"/>
    <s v="1657320130702001"/>
    <n v="311.17407584"/>
    <n v="311.17407584"/>
    <n v="0.84441310922369939"/>
    <n v="1"/>
    <n v="1.258088340298923E-2"/>
    <n v="3.914844766175968"/>
    <n v="3.3057462411347753"/>
  </r>
  <r>
    <x v="0"/>
    <s v="1657320130707010"/>
    <n v="635.16350037999996"/>
    <n v="635.16350037999996"/>
    <n v="0.84441310922369939"/>
    <n v="9"/>
    <n v="6.2904417014946146E-2"/>
    <n v="39.95458970057642"/>
    <n v="33.738179316820933"/>
  </r>
  <r>
    <x v="0"/>
    <s v="1657320131029001"/>
    <n v="186.80778577999999"/>
    <n v="186.80778577999999"/>
    <n v="0.84441310922369939"/>
    <n v="9"/>
    <n v="0.25161766805978458"/>
    <n v="47.004139433375386"/>
    <n v="39.690911525320807"/>
  </r>
  <r>
    <x v="0"/>
    <s v="1657320131213008"/>
    <n v="208.5465264"/>
    <n v="208.5465264"/>
    <n v="0.84441310922369939"/>
    <n v="1"/>
    <n v="1.258088340298923E-2"/>
    <n v="2.6236995327368153"/>
    <n v="2.2154862801070614"/>
  </r>
  <r>
    <x v="0"/>
    <s v="1657320131216001"/>
    <n v="277.94198005999999"/>
    <n v="277.94198005999999"/>
    <n v="1.3110326022388934"/>
    <n v="12"/>
    <n v="1.0251617668059785"/>
    <n v="284.93549134786161"/>
    <n v="373.55971869200471"/>
  </r>
  <r>
    <x v="0"/>
    <s v="1657420130518001"/>
    <n v="45.646145996000001"/>
    <n v="45.646145996000001"/>
    <n v="0.84441310922369928"/>
    <n v="9"/>
    <n v="1.1322795062690307"/>
    <n v="51.684195651434976"/>
    <n v="43.642812347754209"/>
  </r>
  <r>
    <x v="0"/>
    <s v="1657420130608001"/>
    <n v="25.358969997999999"/>
    <n v="25.358969997999999"/>
    <n v="1.1859055288667188"/>
    <n v="16"/>
    <n v="10.780014770985332"/>
    <n v="273.37007115541388"/>
    <n v="324.19107880989367"/>
  </r>
  <r>
    <x v="0"/>
    <s v="1657420130616017"/>
    <n v="30.289196254"/>
    <n v="30.289196254"/>
    <n v="0.90368012963493083"/>
    <n v="9"/>
    <n v="3.7548530041793535"/>
    <n v="113.73147954850992"/>
    <n v="102.77687818196993"/>
  </r>
  <r>
    <x v="0"/>
    <s v="1657420130628004"/>
    <n v="497.52061758000008"/>
    <n v="497.52061758000008"/>
    <n v="0.8170855875400268"/>
    <n v="9"/>
    <n v="5.2516176680597848"/>
    <n v="2612.788065507144"/>
    <n v="2134.8714716224749"/>
  </r>
  <r>
    <x v="0"/>
    <s v="1657420130628008"/>
    <n v="497.52061758000002"/>
    <n v="497.52061758000002"/>
    <n v="0.84441310922369939"/>
    <n v="4"/>
    <n v="0.12580883402989229"/>
    <n v="62.592488803571733"/>
    <n v="52.853918084673602"/>
  </r>
  <r>
    <x v="0"/>
    <s v="1657420130628014"/>
    <n v="497.52061758000008"/>
    <n v="497.52061758000008"/>
    <n v="0.84441310922369939"/>
    <n v="9"/>
    <n v="0.12580883402989229"/>
    <n v="62.59248880357174"/>
    <n v="52.853918084673602"/>
  </r>
  <r>
    <x v="0"/>
    <s v="1657420130728005"/>
    <n v="209.80662465"/>
    <n v="209.80662465"/>
    <n v="0.84441310922369928"/>
    <n v="9"/>
    <n v="3.7742650208967693E-2"/>
    <n v="7.9186580456891287"/>
    <n v="6.6866186612396197"/>
  </r>
  <r>
    <x v="0"/>
    <s v="1657420130901003"/>
    <n v="75.003140819999999"/>
    <n v="75.003140819999999"/>
    <n v="1.5348551225972467"/>
    <n v="16"/>
    <n v="2.5032353361195692"/>
    <n v="187.75051242057609"/>
    <n v="288.16983575897922"/>
  </r>
  <r>
    <x v="0"/>
    <s v="1657420131004005"/>
    <n v="762.58372356999996"/>
    <n v="762.58372356999996"/>
    <n v="0.84441310922369939"/>
    <n v="1"/>
    <n v="1.258088340298923E-2"/>
    <n v="9.5939769112515396"/>
    <n v="8.1012798734502969"/>
  </r>
  <r>
    <x v="0"/>
    <s v="1657420131206001"/>
    <n v="5.8314327822000003"/>
    <n v="5.8314327822000003"/>
    <n v="1.2908776292287532"/>
    <n v="9"/>
    <n v="8.2893603182687521"/>
    <n v="48.338847503420226"/>
    <n v="62.399536864865333"/>
  </r>
  <r>
    <x v="0"/>
    <s v="1657520130509001"/>
    <n v="1308.8000864000001"/>
    <n v="1308.8000864000001"/>
    <n v="0.84441310922369917"/>
    <n v="1"/>
    <n v="0.31452208507473078"/>
    <n v="411.64653212051581"/>
    <n v="347.59972808903808"/>
  </r>
  <r>
    <x v="0"/>
    <s v="1657520130603003"/>
    <n v="32.032383154999998"/>
    <n v="32.032383154999998"/>
    <n v="1.3024807527226783"/>
    <n v="25"/>
    <n v="18.075485300417935"/>
    <n v="579.00087085555754"/>
    <n v="754.13749009903279"/>
  </r>
  <r>
    <x v="0"/>
    <s v="1657720130810006"/>
    <n v="2709.1643275000001"/>
    <n v="2709.1643275000001"/>
    <n v="0.84510533837536406"/>
    <n v="4"/>
    <n v="3"/>
    <n v="8127.4929824999999"/>
    <n v="6868.5877071190589"/>
  </r>
  <r>
    <x v="0"/>
    <s v="1657720131019003"/>
    <n v="1337.0364749"/>
    <n v="1337.0364749"/>
    <n v="0.84441310922369928"/>
    <n v="1"/>
    <n v="3.7742650208967693E-2"/>
    <n v="50.463299988781912"/>
    <n v="42.611872045215605"/>
  </r>
  <r>
    <x v="0"/>
    <s v="1657820130417001"/>
    <n v="3121.1257566999998"/>
    <n v="3121.1257566999998"/>
    <n v="0.84441310922369939"/>
    <n v="1"/>
    <n v="1.258088340298923E-2"/>
    <n v="39.266519231109228"/>
    <n v="33.157163592333127"/>
  </r>
  <r>
    <x v="0"/>
    <s v="1657820130427006"/>
    <n v="265.96403855"/>
    <n v="265.96403855"/>
    <n v="0.84441310922369939"/>
    <n v="1"/>
    <n v="1.258088340298923E-2"/>
    <n v="3.3460625583856829"/>
    <n v="2.8254590885834605"/>
  </r>
  <r>
    <x v="0"/>
    <s v="1657820130427007"/>
    <n v="265.96403855"/>
    <n v="265.96403855"/>
    <n v="0.84441310922369939"/>
    <n v="1"/>
    <n v="6.2904417014946146E-2"/>
    <n v="16.730312791928412"/>
    <n v="14.127295442917301"/>
  </r>
  <r>
    <x v="0"/>
    <s v="1657820130608008"/>
    <n v="40.444831524000001"/>
    <n v="40.444831524000001"/>
    <n v="0.84441310922369939"/>
    <n v="1"/>
    <n v="1.258088340298923E-2"/>
    <n v="0.50883170965698721"/>
    <n v="0.42966416602306723"/>
  </r>
  <r>
    <x v="0"/>
    <s v="1657820130608009"/>
    <n v="40.444831524000001"/>
    <n v="40.444831524000001"/>
    <n v="0.84441310922369939"/>
    <n v="1"/>
    <n v="2.516176680597846E-2"/>
    <n v="1.0176634193139744"/>
    <n v="0.85932833204613446"/>
  </r>
  <r>
    <x v="0"/>
    <s v="1657820130608012"/>
    <n v="40.444831524000001"/>
    <n v="40.444831524000001"/>
    <n v="0.84441310922369939"/>
    <n v="1"/>
    <n v="1.258088340298923E-2"/>
    <n v="0.50883170965698721"/>
    <n v="0.42966416602306723"/>
  </r>
  <r>
    <x v="0"/>
    <s v="1657820130608015"/>
    <n v="40.444831524000001"/>
    <n v="40.444831524000001"/>
    <n v="0.84441310922369939"/>
    <n v="1"/>
    <n v="2.516176680597846E-2"/>
    <n v="1.0176634193139744"/>
    <n v="0.85932833204613446"/>
  </r>
  <r>
    <x v="0"/>
    <s v="1657820130608017"/>
    <n v="40.444831524000001"/>
    <n v="40.444831524000001"/>
    <n v="0.84441310922369939"/>
    <n v="1"/>
    <n v="1.258088340298923E-2"/>
    <n v="0.50883170965698721"/>
    <n v="0.42966416602306723"/>
  </r>
  <r>
    <x v="0"/>
    <s v="1657820130608018"/>
    <n v="40.444831524000001"/>
    <n v="40.444831524000001"/>
    <n v="0.84441310922369928"/>
    <n v="1"/>
    <n v="3.7742650208967693E-2"/>
    <n v="1.5264951289709618"/>
    <n v="1.2889924980692018"/>
  </r>
  <r>
    <x v="0"/>
    <s v="1657820130608019"/>
    <n v="40.444831524000001"/>
    <n v="40.444831524000001"/>
    <n v="0.84441310922369939"/>
    <n v="1"/>
    <n v="5.0323533611956919E-2"/>
    <n v="2.0353268386279488"/>
    <n v="1.7186566640922689"/>
  </r>
  <r>
    <x v="0"/>
    <s v="1657820130630004"/>
    <n v="622.48431149999999"/>
    <n v="622.48431149999999"/>
    <n v="0.84441310922369939"/>
    <n v="2"/>
    <n v="0.25161766805978458"/>
    <n v="156.62805086343053"/>
    <n v="132.25877942123711"/>
  </r>
  <r>
    <x v="0"/>
    <s v="1657820130630005"/>
    <n v="622.48431149999999"/>
    <n v="622.48431149999999"/>
    <n v="0.84441310922369939"/>
    <n v="2"/>
    <n v="0.25161766805978458"/>
    <n v="156.62805086343053"/>
    <n v="132.25877942123711"/>
  </r>
  <r>
    <x v="0"/>
    <s v="1657820130630006"/>
    <n v="622.48431149999999"/>
    <n v="622.48431149999999"/>
    <n v="0.84441310922369939"/>
    <n v="2"/>
    <n v="0.23903678465679537"/>
    <n v="148.79664832025904"/>
    <n v="125.64584045017529"/>
  </r>
  <r>
    <x v="0"/>
    <s v="1657820130724021"/>
    <n v="598.00699738000003"/>
    <n v="598.00699738000003"/>
    <n v="0.84441310922369939"/>
    <n v="1"/>
    <n v="2.516176680597846E-2"/>
    <n v="15.046912616418933"/>
    <n v="12.705810266647621"/>
  </r>
  <r>
    <x v="0"/>
    <s v="1657820130804003"/>
    <n v="1409.3134289"/>
    <n v="1409.3134289"/>
    <n v="0.84441310922369939"/>
    <n v="4"/>
    <n v="0.50323533611956917"/>
    <n v="709.21631709031408"/>
    <n v="598.87155542641324"/>
  </r>
  <r>
    <x v="0"/>
    <s v="1657820130902001"/>
    <n v="418.35982878999999"/>
    <n v="418.35982878999999"/>
    <n v="0.33069339327731634"/>
    <n v="2"/>
    <n v="1"/>
    <n v="418.35982878999999"/>
    <n v="138.34883139348219"/>
  </r>
  <r>
    <x v="0"/>
    <s v="1657820130907006"/>
    <n v="525.79182154"/>
    <n v="525.79182154"/>
    <n v="0.84441310922369939"/>
    <n v="3"/>
    <n v="1.258088340298923E-2"/>
    <n v="6.6149256010400608"/>
    <n v="5.5857298940576863"/>
  </r>
  <r>
    <x v="0"/>
    <s v="1657820131110004"/>
    <n v="379.66257660000002"/>
    <n v="379.66257660000002"/>
    <n v="0.33069339327731634"/>
    <n v="6"/>
    <n v="2"/>
    <n v="759.32515320000005"/>
    <n v="251.10381151252611"/>
  </r>
  <r>
    <x v="0"/>
    <s v="1657820131110011"/>
    <n v="379.66257660000002"/>
    <n v="379.66257660000002"/>
    <n v="0.84441310922369939"/>
    <n v="3"/>
    <n v="1.258088340298923E-2"/>
    <n v="4.7764906086830674"/>
    <n v="4.0333312860558692"/>
  </r>
  <r>
    <x v="0"/>
    <s v="1657820131110015"/>
    <n v="379.66257660000002"/>
    <n v="379.66257660000002"/>
    <n v="0.84441310922369939"/>
    <n v="4"/>
    <n v="5.0323533611956919E-2"/>
    <n v="19.10596243473227"/>
    <n v="16.133325144223477"/>
  </r>
  <r>
    <x v="0"/>
    <s v="1657820131231006"/>
    <n v="1998.0532900000001"/>
    <n v="1998.0532900000001"/>
    <n v="1.2785661509989823"/>
    <n v="16"/>
    <n v="32.465492685910597"/>
    <n v="64867.784472554609"/>
    <n v="82937.753516905694"/>
  </r>
  <r>
    <x v="0"/>
    <s v="1721120130616004"/>
    <n v="366.33732082"/>
    <n v="366.33732082"/>
    <n v="0.84441310922369939"/>
    <n v="2"/>
    <n v="1.258088340298923E-2"/>
    <n v="4.6088471193998792"/>
    <n v="3.8917709260291424"/>
  </r>
  <r>
    <x v="0"/>
    <s v="1721120130727014"/>
    <n v="92.471984043000006"/>
    <n v="92.471984043000006"/>
    <n v="0.84441310922369939"/>
    <n v="4"/>
    <n v="1.258088340298923E-2"/>
    <n v="1.1633792492880637"/>
    <n v="0.98237268909766717"/>
  </r>
  <r>
    <x v="0"/>
    <s v="1721120130823001"/>
    <n v="805.55638317"/>
    <n v="805.55638317"/>
    <n v="0.84441310922369939"/>
    <n v="1"/>
    <n v="1.258088340298923E-2"/>
    <n v="10.134610931195486"/>
    <n v="8.5577983271832707"/>
  </r>
  <r>
    <x v="0"/>
    <s v="1721120130825001"/>
    <n v="153.23921641000001"/>
    <n v="153.23921641000001"/>
    <n v="0.84441310922369939"/>
    <n v="3"/>
    <n v="1.258088340298923E-2"/>
    <n v="1.927884714419644"/>
    <n v="1.6279311259279354"/>
  </r>
  <r>
    <x v="0"/>
    <s v="1721120130912004"/>
    <n v="923.55018586000006"/>
    <n v="923.55018586000006"/>
    <n v="0.84441310922369917"/>
    <n v="4"/>
    <n v="0.31452208507473078"/>
    <n v="290.47693012784237"/>
    <n v="245.2825277270066"/>
  </r>
  <r>
    <x v="0"/>
    <s v="1721120131019009"/>
    <n v="582.65151431000004"/>
    <n v="582.65151431000004"/>
    <n v="0.84441310922369939"/>
    <n v="4"/>
    <n v="5.0323533611956919E-2"/>
    <n v="29.321083064436884"/>
    <n v="24.759106916247504"/>
  </r>
  <r>
    <x v="0"/>
    <s v="1721220130608006"/>
    <n v="8.0964821505"/>
    <n v="8.0964821505"/>
    <n v="0.5146505766167484"/>
    <n v="25"/>
    <n v="7.6290441701494611"/>
    <n v="61.768419948991195"/>
    <n v="31.789152943453782"/>
  </r>
  <r>
    <x v="0"/>
    <s v="1721220130608014"/>
    <n v="8.0964821505"/>
    <n v="8.0964821505"/>
    <n v="0.84441310922369939"/>
    <n v="3"/>
    <n v="1.258088340298923E-2"/>
    <n v="0.101860897909824"/>
    <n v="8.6012677512352309E-2"/>
  </r>
  <r>
    <x v="0"/>
    <s v="1721220130704009"/>
    <n v="107.11432028999998"/>
    <n v="107.11432028999998"/>
    <n v="0.84441310922369928"/>
    <n v="9"/>
    <n v="3.7742650208967693E-2"/>
    <n v="4.0427783230768002"/>
    <n v="3.413775013691454"/>
  </r>
  <r>
    <x v="0"/>
    <s v="1721220130704021"/>
    <n v="107.11432028999999"/>
    <n v="107.11432028999999"/>
    <n v="0.84441310922369939"/>
    <n v="2"/>
    <n v="1.258088340298923E-2"/>
    <n v="1.3475927743589335"/>
    <n v="1.1379250045638183"/>
  </r>
  <r>
    <x v="0"/>
    <s v="1721220130803003"/>
    <n v="96.985512260999997"/>
    <n v="96.985512260999997"/>
    <n v="0.84441310922369939"/>
    <n v="9"/>
    <n v="0.37742650208967687"/>
    <n v="36.6049026460447"/>
    <n v="30.909659656177425"/>
  </r>
  <r>
    <x v="0"/>
    <s v="1721220130803013"/>
    <n v="96.985512260999997"/>
    <n v="96.985512260999997"/>
    <n v="0.84441310922369939"/>
    <n v="2"/>
    <n v="2.516176680597846E-2"/>
    <n v="2.4403268430696468"/>
    <n v="2.0606439770784952"/>
  </r>
  <r>
    <x v="0"/>
    <s v="1721220130826007"/>
    <n v="626.93875790000004"/>
    <n v="626.93875790000004"/>
    <n v="0.84441310922369939"/>
    <n v="1"/>
    <n v="2.516176680597846E-2"/>
    <n v="15.774886827909587"/>
    <n v="13.320521234007115"/>
  </r>
  <r>
    <x v="0"/>
    <s v="1721220130828004"/>
    <n v="1696.4961831000001"/>
    <n v="1696.4961831000001"/>
    <n v="0.84441310922369928"/>
    <n v="4"/>
    <n v="7.5485300417935386E-2"/>
    <n v="128.06052403918423"/>
    <n v="108.13598527274384"/>
  </r>
  <r>
    <x v="0"/>
    <s v="1721220130828008"/>
    <n v="1696.4961831000001"/>
    <n v="1696.4961831000001"/>
    <n v="1.3194527547504791"/>
    <n v="4"/>
    <n v="1.2390367846567953"/>
    <n v="2102.0211758907499"/>
    <n v="2773.5176310728912"/>
  </r>
  <r>
    <x v="0"/>
    <s v="1721220130902008"/>
    <n v="387.37211064000002"/>
    <n v="387.37211064000002"/>
    <n v="0.84441310922369939"/>
    <n v="2"/>
    <n v="1.258088340298923E-2"/>
    <n v="4.8734833575316836"/>
    <n v="4.1152332346832825"/>
  </r>
  <r>
    <x v="0"/>
    <s v="1721220130902015"/>
    <n v="387.37211064000002"/>
    <n v="387.37211064000002"/>
    <n v="0.84441310922369928"/>
    <n v="4"/>
    <n v="3.7742650208967693E-2"/>
    <n v="14.620450072595053"/>
    <n v="12.345699704049849"/>
  </r>
  <r>
    <x v="0"/>
    <s v="1721220130914001"/>
    <n v="494.74894131000002"/>
    <n v="494.74894131000002"/>
    <n v="0.84441310922369939"/>
    <n v="2"/>
    <n v="1.258088340298923E-2"/>
    <n v="6.2243787443734719"/>
    <n v="5.255947008522309"/>
  </r>
  <r>
    <x v="0"/>
    <s v="1721220130928001"/>
    <n v="103.70698962"/>
    <n v="103.70698962"/>
    <n v="0.84441310922369939"/>
    <n v="4"/>
    <n v="0.50323533611956917"/>
    <n v="52.189021779369369"/>
    <n v="44.069094148060657"/>
  </r>
  <r>
    <x v="0"/>
    <s v="1721220130928008"/>
    <n v="103.70698962"/>
    <n v="103.70698962"/>
    <n v="0.84441310922369939"/>
    <n v="3"/>
    <n v="1.258088340298923E-2"/>
    <n v="1.3047255444842343"/>
    <n v="1.1017273537015164"/>
  </r>
  <r>
    <x v="0"/>
    <s v="1721220130928011"/>
    <n v="103.70698962"/>
    <n v="103.70698962"/>
    <n v="0.84441310922369928"/>
    <n v="9"/>
    <n v="0.42775003570163384"/>
    <n v="44.360668512463967"/>
    <n v="37.458730025851551"/>
  </r>
  <r>
    <x v="0"/>
    <s v="1721220130928014"/>
    <n v="103.70698962"/>
    <n v="103.70698962"/>
    <n v="0.84441310922369917"/>
    <n v="4"/>
    <n v="0.31452208507473078"/>
    <n v="32.618138612105859"/>
    <n v="27.543183842537903"/>
  </r>
  <r>
    <x v="0"/>
    <s v="1721220131027007"/>
    <n v="44.376751554999998"/>
    <n v="44.376751554999998"/>
    <n v="0.84441310922369939"/>
    <n v="4"/>
    <n v="2.516176680597846E-2"/>
    <n v="1.1165974742337519"/>
    <n v="0.94286954496905195"/>
  </r>
  <r>
    <x v="0"/>
    <s v="1721220131027009"/>
    <n v="44.376751554999998"/>
    <n v="44.376751554999998"/>
    <n v="0.84441310922369939"/>
    <n v="1"/>
    <n v="0.94356625522419224"/>
    <n v="41.872405283765701"/>
    <n v="35.357607936339456"/>
  </r>
  <r>
    <x v="0"/>
    <s v="1721220131027012"/>
    <n v="44.376751554999998"/>
    <n v="44.376751554999998"/>
    <n v="0.84441310922369939"/>
    <n v="4"/>
    <n v="0.37742650208967687"/>
    <n v="16.748962113506277"/>
    <n v="14.143043174535778"/>
  </r>
  <r>
    <x v="0"/>
    <s v="1721220131228001"/>
    <n v="568.80997301000002"/>
    <n v="568.80997301000002"/>
    <n v="0.84441310922369939"/>
    <n v="3"/>
    <n v="1.258088340298923E-2"/>
    <n v="7.1561319488962614"/>
    <n v="6.0427316289825432"/>
  </r>
  <r>
    <x v="0"/>
    <s v="1723220130527006"/>
    <n v="316.55610716000001"/>
    <n v="316.55610716000001"/>
    <n v="0.84441310922369939"/>
    <n v="1"/>
    <n v="6.2904417014946146E-2"/>
    <n v="19.912777373420621"/>
    <n v="16.814610255169438"/>
  </r>
  <r>
    <x v="0"/>
    <s v="1723320130817006"/>
    <n v="345.45630818000001"/>
    <n v="345.45630818000001"/>
    <n v="1.15288391546513"/>
    <n v="1"/>
    <n v="4.440330919104623"/>
    <n v="1533.9403264113894"/>
    <n v="1768.4551296030222"/>
  </r>
  <r>
    <x v="0"/>
    <s v="1723420130413005"/>
    <n v="2590.1844388999998"/>
    <n v="2590.1844388999998"/>
    <n v="0.44092452436975516"/>
    <n v="4"/>
    <n v="0.25"/>
    <n v="647.54610972499995"/>
    <n v="285.51896043798087"/>
  </r>
  <r>
    <x v="0"/>
    <s v="1723420130901001"/>
    <n v="8.4804410441000009"/>
    <n v="8.4804410441000009"/>
    <n v="1.3629500368067331"/>
    <n v="16"/>
    <n v="11.100647067223914"/>
    <n v="94.13838300495398"/>
    <n v="128.30591258152836"/>
  </r>
  <r>
    <x v="0"/>
    <s v="1723420130920003"/>
    <n v="8.1349896936999997"/>
    <n v="8.1349896936999997"/>
    <n v="0.84441310922369928"/>
    <n v="5"/>
    <n v="0.15097060083587077"/>
    <n v="1.2281442818515054"/>
    <n v="1.037061131613537"/>
  </r>
  <r>
    <x v="0"/>
    <s v="1723420131030001"/>
    <n v="106.81348331"/>
    <n v="106.81348331"/>
    <n v="1.7813061239904817"/>
    <n v="25"/>
    <n v="15.188713251044838"/>
    <n v="1622.3593693408536"/>
    <n v="2889.9186799201984"/>
  </r>
  <r>
    <x v="0"/>
    <s v="1723420131122013"/>
    <n v="366.72488978000001"/>
    <n v="366.72488978000001"/>
    <n v="0.84441310922369939"/>
    <n v="4"/>
    <n v="2.516176680597846E-2"/>
    <n v="9.2274461585925138"/>
    <n v="7.7917765009713857"/>
  </r>
  <r>
    <x v="0"/>
    <s v="1723420131130001"/>
    <n v="279.55397927000001"/>
    <n v="279.55397927000001"/>
    <n v="0.84441310922369928"/>
    <n v="1"/>
    <n v="3.7742650208967693E-2"/>
    <n v="10.551108054112616"/>
    <n v="8.9094939577284489"/>
  </r>
  <r>
    <x v="0"/>
    <s v="1723520130427003"/>
    <n v="500.89672113"/>
    <n v="500.89672113"/>
    <n v="0.84441310922369928"/>
    <n v="3"/>
    <n v="7.5485300417935386E-2"/>
    <n v="37.810339472856853"/>
    <n v="31.927546315078622"/>
  </r>
  <r>
    <x v="0"/>
    <s v="1723520130601011"/>
    <n v="250.57864936999999"/>
    <n v="250.57864936999999"/>
    <n v="1.3813983467793662"/>
    <n v="9"/>
    <n v="15.415169152298645"/>
    <n v="3862.7122659930824"/>
    <n v="5335.9443383272237"/>
  </r>
  <r>
    <x v="0"/>
    <s v="1723520130601014"/>
    <n v="250.57864936999999"/>
    <n v="250.57864936999999"/>
    <n v="1.4912641788623644"/>
    <n v="16"/>
    <n v="16.603882403343484"/>
    <n v="4160.5784269281194"/>
    <n v="6204.52157142543"/>
  </r>
  <r>
    <x v="0"/>
    <s v="1723520130601020"/>
    <n v="596.61583184000006"/>
    <n v="596.61583184000006"/>
    <n v="0.84441310922369928"/>
    <n v="1"/>
    <n v="3.7742650208967693E-2"/>
    <n v="22.517862650269411"/>
    <n v="19.014378413586204"/>
  </r>
  <r>
    <x v="0"/>
    <s v="1723520130619006"/>
    <n v="2392.7447714"/>
    <n v="2392.7447714"/>
    <n v="0.84441310922369939"/>
    <n v="1"/>
    <n v="1.258088340298923E-2"/>
    <n v="30.10284298209552"/>
    <n v="25.419235238984097"/>
  </r>
  <r>
    <x v="0"/>
    <s v="1723520130626001"/>
    <n v="434.47911118000002"/>
    <n v="434.47911118000002"/>
    <n v="0.84441310922369939"/>
    <n v="6"/>
    <n v="1.258088340298923E-2"/>
    <n v="5.4661310387899746"/>
    <n v="4.6156727058888123"/>
  </r>
  <r>
    <x v="0"/>
    <s v="1723520130626007"/>
    <n v="277.71847933999999"/>
    <n v="277.71847933999999"/>
    <n v="1.4632955697823602"/>
    <n v="36"/>
    <n v="25.201294134447828"/>
    <n v="6998.8650844189124"/>
    <n v="10241.408271534639"/>
  </r>
  <r>
    <x v="0"/>
    <s v="1723720130527004"/>
    <n v="353.32668092"/>
    <n v="353.32668092"/>
    <n v="0.84441310922369939"/>
    <n v="9"/>
    <n v="0.20129413444782768"/>
    <n v="71.122588413115196"/>
    <n v="60.056846017956062"/>
  </r>
  <r>
    <x v="0"/>
    <s v="1723720130616006"/>
    <n v="55.624287242999998"/>
    <n v="55.624287242999998"/>
    <n v="0.84441310922369928"/>
    <n v="1"/>
    <n v="3.7742650208967693E-2"/>
    <n v="2.0994080165356928"/>
    <n v="1.7727676507720638"/>
  </r>
  <r>
    <x v="0"/>
    <s v="1723720130623001"/>
    <n v="59.515867004999997"/>
    <n v="59.515867004999997"/>
    <n v="0.84441310922369928"/>
    <n v="9"/>
    <n v="0.17613236764184922"/>
    <n v="10.482670567848063"/>
    <n v="8.8517044471643445"/>
  </r>
  <r>
    <x v="0"/>
    <s v="1723720130623004"/>
    <n v="59.515867004999997"/>
    <n v="59.515867004999997"/>
    <n v="1.0752106941992154"/>
    <n v="4"/>
    <n v="3.3522647352836987"/>
    <n v="199.51294215069615"/>
    <n v="214.51844903157792"/>
  </r>
  <r>
    <x v="0"/>
    <s v="1723720130623006"/>
    <n v="89.273800507000004"/>
    <n v="89.273800507000004"/>
    <n v="0.27557782773109696"/>
    <n v="3"/>
    <n v="2"/>
    <n v="178.54760101400001"/>
    <n v="49.203760034036726"/>
  </r>
  <r>
    <x v="0"/>
    <s v="1723720130707005"/>
    <n v="182.95178048"/>
    <n v="182.95178048"/>
    <n v="0.84441310922369939"/>
    <n v="3"/>
    <n v="1.258088340298923E-2"/>
    <n v="2.3016950185881608"/>
    <n v="1.9435814471307296"/>
  </r>
  <r>
    <x v="0"/>
    <s v="1723720130707015"/>
    <n v="182.95178048"/>
    <n v="182.95178048"/>
    <n v="0.84441310922369928"/>
    <n v="1"/>
    <n v="0.56613975313451537"/>
    <n v="103.57627583646725"/>
    <n v="87.461165120882825"/>
  </r>
  <r>
    <x v="0"/>
    <s v="1723720130721007"/>
    <n v="387.81851433000003"/>
    <n v="387.81851433000003"/>
    <n v="0.84441310922369939"/>
    <n v="1"/>
    <n v="1.258088340298923E-2"/>
    <n v="4.8790995103062382"/>
    <n v="4.1199755877095194"/>
  </r>
  <r>
    <x v="0"/>
    <s v="1723720130721013"/>
    <n v="387.81851433000003"/>
    <n v="387.81851433000003"/>
    <n v="0.84441310922369939"/>
    <n v="1"/>
    <n v="1.258088340298923E-2"/>
    <n v="4.8790995103062382"/>
    <n v="4.1199755877095194"/>
  </r>
  <r>
    <x v="0"/>
    <s v="1723720130723012"/>
    <n v="216.51978313000001"/>
    <n v="216.51978313000001"/>
    <n v="0.84441310922369939"/>
    <n v="4"/>
    <n v="6.2904417014946146E-2"/>
    <n v="13.620050729995222"/>
    <n v="11.500949384699782"/>
  </r>
  <r>
    <x v="0"/>
    <s v="1723720130728007"/>
    <n v="296.81348696999999"/>
    <n v="296.81348696999999"/>
    <n v="1.4122308649051869"/>
    <n v="8"/>
    <n v="7.1688423890149471"/>
    <n v="2127.8091070218716"/>
    <n v="3004.9576955626312"/>
  </r>
  <r>
    <x v="0"/>
    <s v="1723720130803007"/>
    <n v="1864.6462841"/>
    <n v="1864.6462841"/>
    <n v="0.84441310922369939"/>
    <n v="1"/>
    <n v="1.258088340298923E-2"/>
    <n v="23.458897488079231"/>
    <n v="19.809000566869013"/>
  </r>
  <r>
    <x v="0"/>
    <s v="1723720130811004"/>
    <n v="2446.7782762000002"/>
    <n v="2446.7782762000002"/>
    <n v="0.84441310922369939"/>
    <n v="4"/>
    <n v="1.258088340298923E-2"/>
    <n v="30.782632205839178"/>
    <n v="25.993258171022244"/>
  </r>
  <r>
    <x v="0"/>
    <s v="1723720130907001"/>
    <n v="660.36176046000003"/>
    <n v="660.36176046000003"/>
    <n v="0.84441310922369939"/>
    <n v="2"/>
    <n v="1.258088340298923E-2"/>
    <n v="8.3079343121399631"/>
    <n v="7.0153286437403626"/>
  </r>
  <r>
    <x v="0"/>
    <s v="1723720130921005"/>
    <n v="374.49247885"/>
    <n v="374.49247885"/>
    <n v="0.84441310922369939"/>
    <n v="9"/>
    <n v="0.22645590125380613"/>
    <n v="84.806031810748678"/>
    <n v="71.611325002238246"/>
  </r>
  <r>
    <x v="0"/>
    <s v="1723720131005003"/>
    <n v="253.97630111000001"/>
    <n v="253.97630111000001"/>
    <n v="0.84441310922369939"/>
    <n v="2"/>
    <n v="1.258088340298923E-2"/>
    <n v="3.1952462313873942"/>
    <n v="2.6981078049811376"/>
  </r>
  <r>
    <x v="0"/>
    <s v="1723720131005009"/>
    <n v="253.97630111000001"/>
    <n v="253.97630111000001"/>
    <n v="1.1446960215678605"/>
    <n v="9"/>
    <n v="7.1132279506269027"/>
    <n v="1806.5913238524865"/>
    <n v="2067.9979010129555"/>
  </r>
  <r>
    <x v="0"/>
    <s v="1723720131005012"/>
    <n v="253.97630111000001"/>
    <n v="253.97630111000001"/>
    <n v="0.84441310922369939"/>
    <n v="4"/>
    <n v="0.18871325104483844"/>
    <n v="47.928693470810913"/>
    <n v="40.471617074717066"/>
  </r>
  <r>
    <x v="0"/>
    <s v="1723720131006002"/>
    <n v="109.84083084"/>
    <n v="109.84083084"/>
    <n v="0.84441310922369939"/>
    <n v="1"/>
    <n v="1.258088340298923E-2"/>
    <n v="1.3818946856855034"/>
    <n v="1.1668899881594028"/>
  </r>
  <r>
    <x v="0"/>
    <s v="1723720131006008"/>
    <n v="109.84083084"/>
    <n v="109.84083084"/>
    <n v="0.84441310922369939"/>
    <n v="4"/>
    <n v="5.0323533611956919E-2"/>
    <n v="5.5275787427420138"/>
    <n v="4.6675599526376113"/>
  </r>
  <r>
    <x v="0"/>
    <s v="1723720131006014"/>
    <n v="109.84083084"/>
    <n v="109.84083084"/>
    <n v="0.84441310922369939"/>
    <n v="4"/>
    <n v="0.11322795062690307"/>
    <n v="12.437052171169531"/>
    <n v="10.502009893434625"/>
  </r>
  <r>
    <x v="0"/>
    <s v="1723720131118008"/>
    <n v="1459.9455974"/>
    <n v="1459.9455974"/>
    <n v="0.84441310922369939"/>
    <n v="2"/>
    <n v="1.258088340298923E-2"/>
    <n v="18.367405335596857"/>
    <n v="15.509677847803307"/>
  </r>
  <r>
    <x v="0"/>
    <s v="1729920130526003"/>
    <n v="118.96521242999999"/>
    <n v="118.96521242999999"/>
    <n v="0.84441310922369939"/>
    <n v="4"/>
    <n v="0.22645590125380613"/>
    <n v="26.940374398686149"/>
    <n v="22.748805309645121"/>
  </r>
  <r>
    <x v="0"/>
    <s v="1729920130527001"/>
    <n v="137.40482036"/>
    <n v="137.40482036"/>
    <n v="0.84441310922369939"/>
    <n v="4"/>
    <n v="0.12580883402989229"/>
    <n v="17.286740239578407"/>
    <n v="14.597150074044841"/>
  </r>
  <r>
    <x v="0"/>
    <s v="1729920130530004"/>
    <n v="1266.7415820000001"/>
    <n v="1266.7415820000001"/>
    <n v="0.84441310922369917"/>
    <n v="12"/>
    <n v="0.61646328674647233"/>
    <n v="780.89967909814607"/>
    <n v="659.40192601905449"/>
  </r>
  <r>
    <x v="0"/>
    <s v="1729920130704001"/>
    <n v="143.29733103000001"/>
    <n v="143.29733103000001"/>
    <n v="0.84441310922369939"/>
    <n v="4"/>
    <n v="0.12580883402989229"/>
    <n v="18.028070136479805"/>
    <n v="15.223138757247835"/>
  </r>
  <r>
    <x v="0"/>
    <s v="1729920130704014"/>
    <n v="143.29733103000001"/>
    <n v="143.29733103000001"/>
    <n v="0.84441310922369939"/>
    <n v="4"/>
    <n v="5.0323533611956919E-2"/>
    <n v="7.2112280545919223"/>
    <n v="6.0892555028991344"/>
  </r>
  <r>
    <x v="0"/>
    <s v="1729920130707005"/>
    <n v="1214.5962503000001"/>
    <n v="1214.5962503000001"/>
    <n v="0.84441310922369939"/>
    <n v="4"/>
    <n v="0.25161766805978458"/>
    <n v="305.61387613464444"/>
    <n v="258.06436336876163"/>
  </r>
  <r>
    <x v="0"/>
    <s v="1729920130718001"/>
    <n v="866.44805062"/>
    <n v="866.44805062"/>
    <n v="0.84441310922369939"/>
    <n v="2"/>
    <n v="1.258088340298923E-2"/>
    <n v="10.900681899597529"/>
    <n v="9.2046786954976518"/>
  </r>
  <r>
    <x v="0"/>
    <s v="1729920130718003"/>
    <n v="866.44805062"/>
    <n v="866.44805062"/>
    <n v="0.84441310922369939"/>
    <n v="1"/>
    <n v="2.516176680597846E-2"/>
    <n v="21.801363799195059"/>
    <n v="18.409357390995304"/>
  </r>
  <r>
    <x v="0"/>
    <s v="1729920130718009"/>
    <n v="866.44805062"/>
    <n v="866.44805062"/>
    <n v="0.84441310922369939"/>
    <n v="2"/>
    <n v="0.12580883402989229"/>
    <n v="109.00681899597529"/>
    <n v="92.046786954976511"/>
  </r>
  <r>
    <x v="0"/>
    <s v="1729920130718014"/>
    <n v="866.44805062"/>
    <n v="866.44805062"/>
    <n v="0.84441310922369939"/>
    <n v="1"/>
    <n v="0.25161766805978458"/>
    <n v="218.01363799195059"/>
    <n v="184.09357390995302"/>
  </r>
  <r>
    <x v="0"/>
    <s v="1729920130718020"/>
    <n v="866.44805062"/>
    <n v="866.44805062"/>
    <n v="0.84441310922369939"/>
    <n v="6"/>
    <n v="6.2904417014946146E-2"/>
    <n v="54.503409497987647"/>
    <n v="46.023393477488256"/>
  </r>
  <r>
    <x v="0"/>
    <s v="1729920130718023"/>
    <n v="866.44805062"/>
    <n v="866.44805062"/>
    <n v="0.84441310922369939"/>
    <n v="2"/>
    <n v="2.516176680597846E-2"/>
    <n v="21.801363799195059"/>
    <n v="18.409357390995304"/>
  </r>
  <r>
    <x v="0"/>
    <s v="1729920130802002"/>
    <n v="885.09151822000001"/>
    <n v="885.09151822000001"/>
    <n v="0.84441310922369939"/>
    <n v="1"/>
    <n v="1.258088340298923E-2"/>
    <n v="11.135233191700538"/>
    <n v="9.4027368813347891"/>
  </r>
  <r>
    <x v="0"/>
    <s v="1729920130802008"/>
    <n v="885.09151822000001"/>
    <n v="885.09151822000001"/>
    <n v="0.84441310922369928"/>
    <n v="4"/>
    <n v="8.8066183820924612E-2"/>
    <n v="77.946632341903765"/>
    <n v="65.81915816934351"/>
  </r>
  <r>
    <x v="0"/>
    <s v="1729920130808003"/>
    <n v="1741.8234170999999"/>
    <n v="1741.8234170999999"/>
    <n v="0.84441310922369939"/>
    <n v="1"/>
    <n v="1.258088340298923E-2"/>
    <n v="21.913677319131377"/>
    <n v="18.504196399572589"/>
  </r>
  <r>
    <x v="0"/>
    <s v="1729920130811004"/>
    <n v="363.75380317000003"/>
    <n v="363.75380317000003"/>
    <n v="0.84441310922369939"/>
    <n v="1"/>
    <n v="0.12580883402989229"/>
    <n v="45.763441850756642"/>
    <n v="38.643250221975386"/>
  </r>
  <r>
    <x v="0"/>
    <s v="1729920130811005"/>
    <n v="363.75380317000003"/>
    <n v="363.75380317000003"/>
    <n v="0.84441310922369939"/>
    <n v="2"/>
    <n v="1.258088340298923E-2"/>
    <n v="4.5763441850756648"/>
    <n v="3.8643250221975389"/>
  </r>
  <r>
    <x v="0"/>
    <s v="1729920130901005"/>
    <n v="207.59753724999999"/>
    <n v="207.59753724999999"/>
    <n v="0.84441310922369928"/>
    <n v="4"/>
    <n v="3.7742650208967693E-2"/>
    <n v="7.8352812326698906"/>
    <n v="6.6162141873208817"/>
  </r>
  <r>
    <x v="0"/>
    <s v="1729920130903002"/>
    <n v="689.16155130000004"/>
    <n v="689.16155130000004"/>
    <n v="0.84441310922369939"/>
    <n v="2"/>
    <n v="0.37742650208967687"/>
    <n v="260.1078336818544"/>
    <n v="219.63846457273556"/>
  </r>
  <r>
    <x v="0"/>
    <s v="1729920130903005"/>
    <n v="689.16155130000004"/>
    <n v="689.16155130000004"/>
    <n v="0.84441310922369939"/>
    <n v="2"/>
    <n v="1.258088340298923E-2"/>
    <n v="8.6702611227284816"/>
    <n v="7.3212821524245202"/>
  </r>
  <r>
    <x v="0"/>
    <s v="1729920130903007"/>
    <n v="689.16155130000004"/>
    <n v="689.16155130000004"/>
    <n v="0.84441310922369939"/>
    <n v="1"/>
    <n v="6.2904417014946146E-2"/>
    <n v="43.351305613642403"/>
    <n v="36.606410762122593"/>
  </r>
  <r>
    <x v="0"/>
    <s v="1729920130914002"/>
    <n v="187.81590177000001"/>
    <n v="187.81590177000001"/>
    <n v="0.84441310922369939"/>
    <n v="4"/>
    <n v="0.11322795062690307"/>
    <n v="21.266009652560836"/>
    <n v="17.957297331500097"/>
  </r>
  <r>
    <x v="0"/>
    <s v="1729920130914010"/>
    <n v="187.81590177000001"/>
    <n v="187.81590177000001"/>
    <n v="0.84441310922369928"/>
    <n v="2"/>
    <n v="3.7742650208967693E-2"/>
    <n v="7.0886698841869462"/>
    <n v="5.9857657771666997"/>
  </r>
  <r>
    <x v="0"/>
    <s v="1729920130927005"/>
    <n v="81.513757474000002"/>
    <n v="81.513757474000002"/>
    <n v="0.84441310922369939"/>
    <n v="2"/>
    <n v="1.258088340298923E-2"/>
    <n v="1.0255150785199358"/>
    <n v="0.86595837600880521"/>
  </r>
  <r>
    <x v="0"/>
    <s v="1729920131010005"/>
    <n v="645.98320064999996"/>
    <n v="645.98320064999996"/>
    <n v="0.84441310922369939"/>
    <n v="2"/>
    <n v="1.258088340298923E-2"/>
    <n v="8.1270393276674451"/>
    <n v="6.8625785474589511"/>
  </r>
  <r>
    <x v="0"/>
    <s v="1729920131010007"/>
    <n v="645.98320064999996"/>
    <n v="645.98320064999996"/>
    <n v="0.84441310922369939"/>
    <n v="1"/>
    <n v="2.516176680597846E-2"/>
    <n v="16.25407865533489"/>
    <n v="13.725157094917902"/>
  </r>
  <r>
    <x v="0"/>
    <s v="1729920131010017"/>
    <n v="645.98320064999996"/>
    <n v="645.98320064999996"/>
    <n v="0.84441310922369939"/>
    <n v="6"/>
    <n v="0.10064706722391384"/>
    <n v="65.016314621339561"/>
    <n v="54.900628379671609"/>
  </r>
  <r>
    <x v="0"/>
    <s v="1729920131011001"/>
    <n v="186.07976207999999"/>
    <n v="186.07976207999999"/>
    <n v="0.84441310922369928"/>
    <n v="9"/>
    <n v="0.13838971743288153"/>
    <n v="25.751525694229024"/>
    <n v="21.744925878717911"/>
  </r>
  <r>
    <x v="0"/>
    <s v="1729920131020001"/>
    <n v="146.63839630000001"/>
    <n v="146.63839630000001"/>
    <n v="0.84441310922369928"/>
    <n v="4"/>
    <n v="3.7742650208967693E-2"/>
    <n v="5.5345216987548831"/>
    <n v="4.6734226757116408"/>
  </r>
  <r>
    <x v="0"/>
    <s v="1729920131107001"/>
    <n v="1633.5055635000001"/>
    <n v="1633.5055635000001"/>
    <n v="0.84441310922369939"/>
    <n v="6"/>
    <n v="6.2904417014946146E-2"/>
    <n v="102.7547151626386"/>
    <n v="86.767428517879267"/>
  </r>
  <r>
    <x v="0"/>
    <s v="1729920131107013"/>
    <n v="1113.7537933000001"/>
    <n v="1113.7537933000001"/>
    <n v="0.84441310922369939"/>
    <n v="3"/>
    <n v="2.516176680597846E-2"/>
    <n v="28.024013226288538"/>
    <n v="23.66384414133638"/>
  </r>
  <r>
    <x v="0"/>
    <s v="1729920131206001"/>
    <n v="123.58128622"/>
    <n v="123.58128622"/>
    <n v="0.84441310922369939"/>
    <n v="2"/>
    <n v="1.258088340298923E-2"/>
    <n v="1.5547617527252595"/>
    <n v="1.3128612057208249"/>
  </r>
  <r>
    <x v="0"/>
    <s v="1733420130708005"/>
    <n v="124.49887529999999"/>
    <n v="124.49887529999999"/>
    <n v="0.44092452436975516"/>
    <n v="3"/>
    <n v="2"/>
    <n v="248.99775059999999"/>
    <n v="109.78921475244391"/>
  </r>
  <r>
    <x v="0"/>
    <s v="1733420130708013"/>
    <n v="124.49887529999999"/>
    <n v="124.49887529999999"/>
    <n v="0.9867095355857789"/>
    <n v="2"/>
    <n v="1.0377426502089677"/>
    <n v="129.19779280185779"/>
    <n v="127.48069413422878"/>
  </r>
  <r>
    <x v="1"/>
    <s v="1103820140511001"/>
    <n v="1150.5371402000001"/>
    <n v="1150.5371402000001"/>
    <n v="0.84441310922369939"/>
    <n v="4"/>
    <n v="5.0323533611956919E-2"/>
    <n v="57.899094446659497"/>
    <n v="48.89075436294037"/>
  </r>
  <r>
    <x v="1"/>
    <s v="1103820140518001"/>
    <n v="35.931039065999997"/>
    <n v="35.931039065999997"/>
    <n v="0.84441310922369939"/>
    <n v="1"/>
    <n v="5.0323533611956919E-2"/>
    <n v="1.808176852150388"/>
    <n v="1.5268482377506305"/>
  </r>
  <r>
    <x v="1"/>
    <s v="1103820140518005"/>
    <n v="35.931039065999997"/>
    <n v="35.931039065999997"/>
    <n v="0.84441310922369939"/>
    <n v="1"/>
    <n v="1.258088340298923E-2"/>
    <n v="0.45204421303759701"/>
    <n v="0.38171205943765762"/>
  </r>
  <r>
    <x v="1"/>
    <s v="1103820140518020"/>
    <n v="35.931039065999997"/>
    <n v="35.931039065999997"/>
    <n v="0.84441310922369939"/>
    <n v="1"/>
    <n v="2.516176680597846E-2"/>
    <n v="0.90408842607519402"/>
    <n v="0.76342411887531525"/>
  </r>
  <r>
    <x v="1"/>
    <s v="1103820140518021"/>
    <n v="35.931039065999997"/>
    <n v="35.931039065999997"/>
    <n v="0.84441310922369928"/>
    <n v="1"/>
    <n v="3.7742650208967693E-2"/>
    <n v="1.356132639112791"/>
    <n v="1.1451361783129728"/>
  </r>
  <r>
    <x v="1"/>
    <s v="1103820140518033"/>
    <n v="35.931039065999997"/>
    <n v="35.931039065999997"/>
    <n v="0.84441310922369928"/>
    <n v="1"/>
    <n v="2.3990362392873332E-2"/>
    <n v="0.86199864834582884"/>
    <n v="0.72788295879632747"/>
  </r>
  <r>
    <x v="1"/>
    <s v="1103820140530007"/>
    <n v="34.770475029000004"/>
    <n v="34.770475029000004"/>
    <n v="0.84441310922369939"/>
    <n v="1"/>
    <n v="5.0323533611956919E-2"/>
    <n v="1.7497731688255904"/>
    <n v="1.4775314019242218"/>
  </r>
  <r>
    <x v="1"/>
    <s v="1103820140530008"/>
    <n v="34.770475029000004"/>
    <n v="34.770475029000004"/>
    <n v="0.84441310922369939"/>
    <n v="1"/>
    <n v="1.258088340298923E-2"/>
    <n v="0.4374432922063976"/>
    <n v="0.36938285048105546"/>
  </r>
  <r>
    <x v="1"/>
    <s v="1103820140530011"/>
    <n v="34.770475029000004"/>
    <n v="34.770475029000004"/>
    <n v="0.84441310922369928"/>
    <n v="1"/>
    <n v="7.5485300417935386E-2"/>
    <n v="2.6246597532383857"/>
    <n v="2.2162971028863327"/>
  </r>
  <r>
    <x v="1"/>
    <s v="1103820140531024"/>
    <n v="66.541085727999999"/>
    <n v="66.541085727999999"/>
    <n v="0.84441310922369939"/>
    <n v="1"/>
    <n v="1.258088340298923E-2"/>
    <n v="0.83714564105227873"/>
    <n v="0.70689675363402171"/>
  </r>
  <r>
    <x v="1"/>
    <s v="1103820140602001"/>
    <n v="147.92094591"/>
    <n v="147.92094591"/>
    <n v="0.84441310922369939"/>
    <n v="16"/>
    <n v="0.50323533611956917"/>
    <n v="74.439046934143462"/>
    <n v="62.857307069308966"/>
  </r>
  <r>
    <x v="1"/>
    <s v="1103820140618001"/>
    <n v="52.610575402999999"/>
    <n v="52.610575402999999"/>
    <n v="0.84441310922369928"/>
    <n v="4"/>
    <n v="7.5485300417935386E-2"/>
    <n v="3.9713250894558971"/>
    <n v="3.3534389665255397"/>
  </r>
  <r>
    <x v="1"/>
    <s v="1103820140621035"/>
    <n v="196.80209004"/>
    <n v="196.80209004"/>
    <n v="0.84441310922369939"/>
    <n v="1"/>
    <n v="2.516176680597846E-2"/>
    <n v="4.9518882965156559"/>
    <n v="4.1814393929892333"/>
  </r>
  <r>
    <x v="1"/>
    <s v="1103820140622011"/>
    <n v="326.06108214"/>
    <n v="326.06108214"/>
    <n v="0.84441310922369928"/>
    <n v="1"/>
    <n v="0.15097060083587077"/>
    <n v="49.225637479870009"/>
    <n v="41.566773597895697"/>
  </r>
  <r>
    <x v="1"/>
    <s v="1103820140622012"/>
    <n v="326.06108214"/>
    <n v="326.06108214"/>
    <n v="0.84441310922369939"/>
    <n v="1"/>
    <n v="0.10064706722391384"/>
    <n v="32.817091653246671"/>
    <n v="27.711182398597135"/>
  </r>
  <r>
    <x v="1"/>
    <s v="1103820140706023"/>
    <n v="62.997337182000003"/>
    <n v="62.997337182000003"/>
    <n v="0.84441310922369939"/>
    <n v="1"/>
    <n v="1.258088340298923E-2"/>
    <n v="0.79256215378554018"/>
    <n v="0.66924987253107981"/>
  </r>
  <r>
    <x v="1"/>
    <s v="1103820140719005"/>
    <n v="416.24586999000002"/>
    <n v="416.24586999000002"/>
    <n v="0.84441310922369939"/>
    <n v="1"/>
    <n v="1.258088340298923E-2"/>
    <n v="5.2367407573200042"/>
    <n v="4.4219725450870548"/>
  </r>
  <r>
    <x v="1"/>
    <s v="1103820140724002"/>
    <n v="891.33244013000001"/>
    <n v="891.33244013000001"/>
    <n v="0.84441310922369928"/>
    <n v="1"/>
    <n v="7.5485300417935386E-2"/>
    <n v="67.282497015464457"/>
    <n v="56.814222501162611"/>
  </r>
  <r>
    <x v="1"/>
    <s v="1103820140725007"/>
    <n v="303.49399125999997"/>
    <n v="303.49399125999997"/>
    <n v="0.84441310922369939"/>
    <n v="1"/>
    <n v="1.258088340298923E-2"/>
    <n v="3.8182225175498918"/>
    <n v="3.224157147752245"/>
  </r>
  <r>
    <x v="1"/>
    <s v="1103820140725024"/>
    <n v="303.49399125999997"/>
    <n v="303.49399125999997"/>
    <n v="0.84441310922369939"/>
    <n v="1"/>
    <n v="1.258088340298923E-2"/>
    <n v="3.8182225175498918"/>
    <n v="3.224157147752245"/>
  </r>
  <r>
    <x v="1"/>
    <s v="1103820140725029"/>
    <n v="303.49399125999997"/>
    <n v="303.49399125999997"/>
    <n v="0.84441310922369939"/>
    <n v="1"/>
    <n v="1.258088340298923E-2"/>
    <n v="3.8182225175498918"/>
    <n v="3.224157147752245"/>
  </r>
  <r>
    <x v="1"/>
    <s v="1103820140725030"/>
    <n v="303.49399125999997"/>
    <n v="303.49399125999997"/>
    <n v="0.84441310922369939"/>
    <n v="1"/>
    <n v="1.258088340298923E-2"/>
    <n v="3.8182225175498918"/>
    <n v="3.224157147752245"/>
  </r>
  <r>
    <x v="1"/>
    <s v="1103820140726005"/>
    <n v="2367.9764252"/>
    <n v="2367.9764252"/>
    <n v="0.84441310922369928"/>
    <n v="4"/>
    <n v="7.5485300417935386E-2"/>
    <n v="178.74741183881071"/>
    <n v="150.93665779649922"/>
  </r>
  <r>
    <x v="1"/>
    <s v="1103820140730002"/>
    <n v="325.99850913"/>
    <n v="325.99850913"/>
    <n v="0.84441310922369939"/>
    <n v="1"/>
    <n v="2.516176680597846E-2"/>
    <n v="8.2026984658256996"/>
    <n v="6.9264661155523477"/>
  </r>
  <r>
    <x v="1"/>
    <s v="1103820140730003"/>
    <n v="325.99850913"/>
    <n v="325.99850913"/>
    <n v="0.84441310922369928"/>
    <n v="2"/>
    <n v="7.5485300417935386E-2"/>
    <n v="24.608095397477101"/>
    <n v="20.779398346657043"/>
  </r>
  <r>
    <x v="1"/>
    <s v="1103820140809007"/>
    <n v="772.98274234999997"/>
    <n v="772.98274234999997"/>
    <n v="0.84441310922369939"/>
    <n v="2"/>
    <n v="1.258088340298923E-2"/>
    <n v="9.724805754028214"/>
    <n v="8.2117534633554872"/>
  </r>
  <r>
    <x v="1"/>
    <s v="1103820140809009"/>
    <n v="772.98274234999997"/>
    <n v="772.98274234999997"/>
    <n v="0.84441310922369939"/>
    <n v="16"/>
    <n v="0.40258826889565535"/>
    <n v="311.19378412890285"/>
    <n v="262.77611082737559"/>
  </r>
  <r>
    <x v="1"/>
    <s v="1103820140809019"/>
    <n v="1515.7737715000001"/>
    <n v="1515.7737715000001"/>
    <n v="0.84441310922369939"/>
    <n v="4"/>
    <n v="1.258088340298923E-2"/>
    <n v="19.069773084550739"/>
    <n v="16.102766382515906"/>
  </r>
  <r>
    <x v="1"/>
    <s v="1103820140814004"/>
    <n v="212.57029374999999"/>
    <n v="212.57029374999999"/>
    <n v="0.84441310922369928"/>
    <n v="1"/>
    <n v="7.5485300417935386E-2"/>
    <n v="16.045932483647523"/>
    <n v="13.549395738910359"/>
  </r>
  <r>
    <x v="1"/>
    <s v="1103820140814011"/>
    <n v="338.51045608999999"/>
    <n v="338.51045608999999"/>
    <n v="0.84441310922369939"/>
    <n v="2"/>
    <n v="1.258088340298923E-2"/>
    <n v="4.2587605787609952"/>
    <n v="3.5961532617508936"/>
  </r>
  <r>
    <x v="1"/>
    <s v="1103820140816007"/>
    <n v="2096.0485647999999"/>
    <n v="2096.0485647999999"/>
    <n v="0.84441310922369939"/>
    <n v="3"/>
    <n v="1.258088340298923E-2"/>
    <n v="26.370142600751713"/>
    <n v="22.267294104173086"/>
  </r>
  <r>
    <x v="1"/>
    <s v="1103820140816014"/>
    <n v="2096.0485647999999"/>
    <n v="2096.0485647999999"/>
    <n v="1.4517194576929049"/>
    <n v="1"/>
    <n v="2.0754853004179354"/>
    <n v="4350.3179852045105"/>
    <n v="6315.4412662727827"/>
  </r>
  <r>
    <x v="1"/>
    <s v="1103820140816015"/>
    <n v="2367.9764252"/>
    <n v="2367.9764252"/>
    <n v="0.84441310922369939"/>
    <n v="2"/>
    <n v="0.12580883402989229"/>
    <n v="297.91235306468445"/>
    <n v="251.56109632749869"/>
  </r>
  <r>
    <x v="1"/>
    <s v="1103820140823007"/>
    <n v="1276.9146905"/>
    <n v="1276.9146905"/>
    <n v="0.84441310922369939"/>
    <n v="4"/>
    <n v="0.10064706722391384"/>
    <n v="128.51771869395662"/>
    <n v="108.52204643270066"/>
  </r>
  <r>
    <x v="1"/>
    <s v="1103820140831007"/>
    <n v="924.57993606000002"/>
    <n v="924.57993606000002"/>
    <n v="0.84441310922369939"/>
    <n v="1"/>
    <n v="5.0323533611956919E-2"/>
    <n v="46.528129489256393"/>
    <n v="39.288962488385884"/>
  </r>
  <r>
    <x v="1"/>
    <s v="1103820140904003"/>
    <n v="225.75524082000001"/>
    <n v="225.75524082000001"/>
    <n v="2.1877226017491833"/>
    <n v="1"/>
    <n v="1.0125808834029892"/>
    <n v="228.59544118237019"/>
    <n v="500.10341333149734"/>
  </r>
  <r>
    <x v="1"/>
    <s v="1103820140906005"/>
    <n v="185.06542981000001"/>
    <n v="185.06542981000001"/>
    <n v="1.2125424420168269"/>
    <n v="1"/>
    <n v="1"/>
    <n v="185.06542981000001"/>
    <n v="224.3996881947111"/>
  </r>
  <r>
    <x v="1"/>
    <s v="1103820140907001"/>
    <n v="1366.6000822999999"/>
    <n v="1366.6000822999999"/>
    <n v="0.84441310922369939"/>
    <n v="2"/>
    <n v="5.0323533611956919E-2"/>
    <n v="68.772145175727132"/>
    <n v="58.072100935819385"/>
  </r>
  <r>
    <x v="1"/>
    <s v="1103820141005001"/>
    <n v="1715.2982870000001"/>
    <n v="1715.2982870000001"/>
    <n v="0.84441310922369939"/>
    <n v="4"/>
    <n v="2.516176680597846E-2"/>
    <n v="43.159935500188318"/>
    <n v="36.444815329608339"/>
  </r>
  <r>
    <x v="1"/>
    <s v="1103820141008004"/>
    <n v="193.69554615999999"/>
    <n v="193.69554615999999"/>
    <n v="0.84441310922369928"/>
    <n v="2"/>
    <n v="3.7742650208967693E-2"/>
    <n v="7.3105832457518352"/>
    <n v="6.1731523287839902"/>
  </r>
  <r>
    <x v="1"/>
    <s v="1103820141008006"/>
    <n v="309.71534421000001"/>
    <n v="309.71534421000001"/>
    <n v="0.84441310922369939"/>
    <n v="4"/>
    <n v="1.258088340298923E-2"/>
    <n v="3.8964926336226857"/>
    <n v="3.2902494598245728"/>
  </r>
  <r>
    <x v="1"/>
    <s v="1103820141018045"/>
    <n v="117.55655054"/>
    <n v="117.55655054"/>
    <n v="0.84441310922369939"/>
    <n v="1"/>
    <n v="1.258088340298923E-2"/>
    <n v="1.4789652556013506"/>
    <n v="1.2488576499161597"/>
  </r>
  <r>
    <x v="1"/>
    <s v="1103820141025010"/>
    <n v="484.69375330000003"/>
    <n v="484.69375330000003"/>
    <n v="0.84441310922369939"/>
    <n v="3"/>
    <n v="5.0323533611956919E-2"/>
    <n v="24.391502385698107"/>
    <n v="20.596504368144618"/>
  </r>
  <r>
    <x v="1"/>
    <s v="1103820141025013"/>
    <n v="484.69375330000003"/>
    <n v="484.69375330000003"/>
    <n v="0.84441310922369928"/>
    <n v="4"/>
    <n v="3.7742650208967693E-2"/>
    <n v="18.293626789273581"/>
    <n v="15.447378276108465"/>
  </r>
  <r>
    <x v="1"/>
    <s v="1103820141029008"/>
    <n v="115.06520206"/>
    <n v="115.06520206"/>
    <n v="0.84441310922369939"/>
    <n v="8"/>
    <n v="2.516176680597846E-2"/>
    <n v="2.8952437817165122"/>
    <n v="2.4447818036798217"/>
  </r>
  <r>
    <x v="1"/>
    <s v="1103820141029018"/>
    <n v="105.71783857"/>
    <n v="105.71783857"/>
    <n v="0.84441310922369928"/>
    <n v="2"/>
    <n v="0.15097060083587077"/>
    <n v="15.960285607982494"/>
    <n v="13.477074394334757"/>
  </r>
  <r>
    <x v="1"/>
    <s v="1103820141029020"/>
    <n v="105.71783857"/>
    <n v="105.71783857"/>
    <n v="0.84441310922369939"/>
    <n v="4"/>
    <n v="0.18871325104483844"/>
    <n v="19.950357009978113"/>
    <n v="16.846342992918444"/>
  </r>
  <r>
    <x v="1"/>
    <s v="1103820141029022"/>
    <n v="105.71783857"/>
    <n v="105.71783857"/>
    <n v="0.84441310922369939"/>
    <n v="2"/>
    <n v="2.516176680597846E-2"/>
    <n v="2.6600476013304153"/>
    <n v="2.2461790657224596"/>
  </r>
  <r>
    <x v="1"/>
    <s v="1103820141029029"/>
    <n v="105.71783856999998"/>
    <n v="105.71783856999998"/>
    <n v="0.84441310922369928"/>
    <n v="9"/>
    <n v="8.8066183820924612E-2"/>
    <n v="9.3101666046564517"/>
    <n v="7.8616267300286058"/>
  </r>
  <r>
    <x v="1"/>
    <s v="1103820141029034"/>
    <n v="105.71783857"/>
    <n v="105.71783857"/>
    <n v="0.84441310922369928"/>
    <n v="4"/>
    <n v="7.5485300417935386E-2"/>
    <n v="7.9801428039912468"/>
    <n v="6.7385371971673784"/>
  </r>
  <r>
    <x v="1"/>
    <s v="1103820141105001"/>
    <n v="262.44363236999999"/>
    <n v="262.44363236999999"/>
    <n v="0.84441310922369928"/>
    <n v="4"/>
    <n v="0.30194120167174154"/>
    <n v="79.242545728894569"/>
    <n v="66.91344442173704"/>
  </r>
  <r>
    <x v="1"/>
    <s v="1103820141105003"/>
    <n v="376.90194298"/>
    <n v="376.90194298"/>
    <n v="0.84441310922369939"/>
    <n v="3"/>
    <n v="1.258088340298923E-2"/>
    <n v="4.7417593989914755"/>
    <n v="4.004003797293092"/>
  </r>
  <r>
    <x v="1"/>
    <s v="1103820141105005"/>
    <n v="262.44363236999999"/>
    <n v="262.44363236999999"/>
    <n v="0.84441310922369939"/>
    <n v="1"/>
    <n v="1.258088340298923E-2"/>
    <n v="3.3017727387039399"/>
    <n v="2.7880601842390429"/>
  </r>
  <r>
    <x v="1"/>
    <s v="1103820141105006"/>
    <n v="262.44363236999999"/>
    <n v="262.44363236999999"/>
    <n v="0.84441310922369939"/>
    <n v="6"/>
    <n v="0.10064706722391384"/>
    <n v="26.41418190963152"/>
    <n v="22.304481473912343"/>
  </r>
  <r>
    <x v="1"/>
    <s v="1103820141105013"/>
    <n v="262.44363236999999"/>
    <n v="262.44363236999999"/>
    <n v="0.84441310922369928"/>
    <n v="9"/>
    <n v="0.17613236764184922"/>
    <n v="46.224818341855162"/>
    <n v="39.0328425793466"/>
  </r>
  <r>
    <x v="1"/>
    <s v="1103820141105016"/>
    <n v="262.44363236999999"/>
    <n v="262.44363236999999"/>
    <n v="0.84441310922369928"/>
    <n v="4"/>
    <n v="7.5485300417935386E-2"/>
    <n v="19.810636432223642"/>
    <n v="16.72836110543426"/>
  </r>
  <r>
    <x v="1"/>
    <s v="1103820141105020"/>
    <n v="262.44363236999999"/>
    <n v="262.44363236999999"/>
    <n v="0.84441310922369928"/>
    <n v="2"/>
    <n v="0.15097060083587077"/>
    <n v="39.621272864447285"/>
    <n v="33.45672221086852"/>
  </r>
  <r>
    <x v="1"/>
    <s v="1103820141105022"/>
    <n v="262.44363236999999"/>
    <n v="262.44363236999999"/>
    <n v="0.84441310922369939"/>
    <n v="2"/>
    <n v="2.516176680597846E-2"/>
    <n v="6.6035454774078799"/>
    <n v="5.5761203684780858"/>
  </r>
  <r>
    <x v="1"/>
    <s v="1103820141105026"/>
    <n v="262.44363236999999"/>
    <n v="262.44363236999999"/>
    <n v="0.84441310922369939"/>
    <n v="2"/>
    <n v="2.516176680597846E-2"/>
    <n v="6.6035454774078799"/>
    <n v="5.5761203684780858"/>
  </r>
  <r>
    <x v="1"/>
    <s v="1103820141105028"/>
    <n v="262.44363236999999"/>
    <n v="262.44363236999999"/>
    <n v="0.84441310922369939"/>
    <n v="4"/>
    <n v="0.18871325104483844"/>
    <n v="49.526591080559093"/>
    <n v="41.820902763585643"/>
  </r>
  <r>
    <x v="1"/>
    <s v="1103820141105032"/>
    <n v="262.44363236999999"/>
    <n v="262.44363236999999"/>
    <n v="0.84441310922369939"/>
    <n v="4"/>
    <n v="5.0323533611956919E-2"/>
    <n v="13.20709095481576"/>
    <n v="11.152240736956172"/>
  </r>
  <r>
    <x v="1"/>
    <s v="1103820141105041"/>
    <n v="262.44363236999999"/>
    <n v="262.44363236999999"/>
    <n v="0.84441310922369939"/>
    <n v="4"/>
    <n v="0.20129413444782768"/>
    <n v="52.828363819263039"/>
    <n v="44.608962947824686"/>
  </r>
  <r>
    <x v="1"/>
    <s v="1103820141105045"/>
    <n v="491.36025358000001"/>
    <n v="491.36025358000001"/>
    <n v="0.84441310922369928"/>
    <n v="2"/>
    <n v="0.15097060083587077"/>
    <n v="74.180952709838422"/>
    <n v="62.63936892289086"/>
  </r>
  <r>
    <x v="1"/>
    <s v="1103820141107002"/>
    <n v="205.42146636000001"/>
    <n v="205.42146636000001"/>
    <n v="0.84441310922369939"/>
    <n v="4"/>
    <n v="0.25161766805978458"/>
    <n v="51.68767033492469"/>
    <n v="43.64574641604333"/>
  </r>
  <r>
    <x v="1"/>
    <s v="1103820141107004"/>
    <n v="205.42146636000001"/>
    <n v="205.42146636000001"/>
    <n v="0.84441310922369928"/>
    <n v="6"/>
    <n v="3.7742650208967693E-2"/>
    <n v="7.7531505502387041"/>
    <n v="6.5468619624064992"/>
  </r>
  <r>
    <x v="1"/>
    <s v="1103820141109018"/>
    <n v="92.379626310000006"/>
    <n v="92.379626310000006"/>
    <n v="0.84441310922369928"/>
    <n v="4"/>
    <n v="3.7742650208967693E-2"/>
    <n v="3.4866519222534791"/>
    <n v="2.9441745904508481"/>
  </r>
  <r>
    <x v="1"/>
    <s v="1103820141118002"/>
    <n v="178.78244884"/>
    <n v="178.78244884"/>
    <n v="0.84441310922369939"/>
    <n v="4"/>
    <n v="0.10064706722391384"/>
    <n v="17.993929146855418"/>
    <n v="15.194309658047132"/>
  </r>
  <r>
    <x v="1"/>
    <s v="1103820141118004"/>
    <n v="178.78244884"/>
    <n v="178.78244884"/>
    <n v="0.84441310922369939"/>
    <n v="3"/>
    <n v="1.258088340298923E-2"/>
    <n v="2.2492411433569273"/>
    <n v="1.8992887072558915"/>
  </r>
  <r>
    <x v="1"/>
    <s v="1103820141213002"/>
    <n v="233.51349725"/>
    <n v="233.51349725"/>
    <n v="0.84441310922369928"/>
    <n v="2"/>
    <n v="7.5485300417935386E-2"/>
    <n v="17.626836491558979"/>
    <n v="14.88433180761508"/>
  </r>
  <r>
    <x v="1"/>
    <s v="1103820141213007"/>
    <n v="233.51349725"/>
    <n v="233.51349725"/>
    <n v="0.84441310922369939"/>
    <n v="4"/>
    <n v="0.10064706722391384"/>
    <n v="23.502448655411968"/>
    <n v="19.845775743486772"/>
  </r>
  <r>
    <x v="1"/>
    <s v="1104320140512003"/>
    <n v="198.84976330999999"/>
    <n v="198.84976330999999"/>
    <n v="0.84441310922369939"/>
    <n v="1"/>
    <n v="1.258088340298923E-2"/>
    <n v="2.5017056869151153"/>
    <n v="2.1124730774506033"/>
  </r>
  <r>
    <x v="1"/>
    <s v="1104320140512004"/>
    <n v="198.84976330999999"/>
    <n v="198.84976330999999"/>
    <n v="0.84441310922369939"/>
    <n v="1"/>
    <n v="1.258088340298923E-2"/>
    <n v="2.5017056869151153"/>
    <n v="2.1124730774506033"/>
  </r>
  <r>
    <x v="1"/>
    <s v="1104320140512010"/>
    <n v="198.84976330999999"/>
    <n v="198.84976330999999"/>
    <n v="0.84441310922369928"/>
    <n v="1"/>
    <n v="3.7742650208967693E-2"/>
    <n v="7.5051170607453477"/>
    <n v="6.3374192323518104"/>
  </r>
  <r>
    <x v="1"/>
    <s v="1104320140518004"/>
    <n v="272.88841721"/>
    <n v="272.88841721"/>
    <n v="0.84441310922369928"/>
    <n v="2"/>
    <n v="3.7742650208967693E-2"/>
    <n v="10.29953207683587"/>
    <n v="8.6970599045502013"/>
  </r>
  <r>
    <x v="1"/>
    <s v="1104320140518005"/>
    <n v="272.88841721"/>
    <n v="272.88841721"/>
    <n v="0.84441310922369917"/>
    <n v="4"/>
    <n v="0.31452208507473078"/>
    <n v="85.829433973632248"/>
    <n v="72.475499204585006"/>
  </r>
  <r>
    <x v="1"/>
    <s v="1104320140518020"/>
    <n v="272.88841721"/>
    <n v="272.88841721"/>
    <n v="0.84441310922369928"/>
    <n v="8"/>
    <n v="7.5485300417935386E-2"/>
    <n v="20.59906415367174"/>
    <n v="17.394119809100403"/>
  </r>
  <r>
    <x v="1"/>
    <s v="1104320140518024"/>
    <n v="272.88841721"/>
    <n v="272.88841721"/>
    <n v="1.3406439758501354"/>
    <n v="8"/>
    <n v="5.7548530041793535"/>
    <n v="1570.4327275867172"/>
    <n v="2105.391175717029"/>
  </r>
  <r>
    <x v="1"/>
    <s v="1104320140518030"/>
    <n v="147.16208913"/>
    <n v="147.16208913"/>
    <n v="0.84441310922369928"/>
    <n v="2"/>
    <n v="3.7742650208967693E-2"/>
    <n v="5.5542872540545165"/>
    <n v="4.6901129697177373"/>
  </r>
  <r>
    <x v="1"/>
    <s v="1104320140603001"/>
    <n v="140.73855965000001"/>
    <n v="140.73855965000001"/>
    <n v="0.84441310922369928"/>
    <n v="1"/>
    <n v="3.7742650208967693E-2"/>
    <n v="5.3118462277838852"/>
    <n v="4.4853925889211688"/>
  </r>
  <r>
    <x v="1"/>
    <s v="1104320140603004"/>
    <n v="140.73855965000001"/>
    <n v="140.73855965000001"/>
    <n v="0.84441310922369939"/>
    <n v="1"/>
    <n v="1.258088340298923E-2"/>
    <n v="1.7706154092612949"/>
    <n v="1.495130862973723"/>
  </r>
  <r>
    <x v="1"/>
    <s v="1104320140607004"/>
    <n v="264.04579935999999"/>
    <n v="264.04579935999999"/>
    <n v="0.84441310922369939"/>
    <n v="2"/>
    <n v="2.516176680597846E-2"/>
    <n v="6.643858829594496"/>
    <n v="5.6101614915412163"/>
  </r>
  <r>
    <x v="1"/>
    <s v="1104320140607012"/>
    <n v="142.74078019999999"/>
    <n v="142.74078019999999"/>
    <n v="0.84441310922369939"/>
    <n v="6"/>
    <n v="5.0323533611956919E-2"/>
    <n v="7.1832204501916541"/>
    <n v="6.065605514585596"/>
  </r>
  <r>
    <x v="1"/>
    <s v="1104320140615006"/>
    <n v="419.07204791999999"/>
    <n v="419.07204791999999"/>
    <n v="0.84441310922369939"/>
    <n v="2"/>
    <n v="1.258088340298923E-2"/>
    <n v="5.2722965723334347"/>
    <n v="4.4519963413935288"/>
  </r>
  <r>
    <x v="1"/>
    <s v="1104320140615009"/>
    <n v="816.70833477999997"/>
    <n v="816.70833477999997"/>
    <n v="2.2556708557396079"/>
    <n v="2"/>
    <n v="6.2516176680597848"/>
    <n v="5105.7482553623331"/>
    <n v="11516.887536364164"/>
  </r>
  <r>
    <x v="1"/>
    <s v="1104320140615012"/>
    <n v="617.89019135000001"/>
    <n v="617.89019135000001"/>
    <n v="0.84441310922369939"/>
    <n v="6"/>
    <n v="0.25161766805978458"/>
    <n v="155.47208906450109"/>
    <n v="131.28267012445929"/>
  </r>
  <r>
    <x v="1"/>
    <s v="1104320140615014"/>
    <n v="1192.9088606"/>
    <n v="1192.9088606"/>
    <n v="0.84441310922369939"/>
    <n v="3"/>
    <n v="0.37742650208967687"/>
    <n v="450.23541856803996"/>
    <n v="380.18468967567236"/>
  </r>
  <r>
    <x v="1"/>
    <s v="1104320140628003"/>
    <n v="183.18085271000001"/>
    <n v="183.18085271000001"/>
    <n v="0.84441310922369939"/>
    <n v="4"/>
    <n v="1.258088340298923E-2"/>
    <n v="2.304576949604654"/>
    <n v="1.9460149874609347"/>
  </r>
  <r>
    <x v="1"/>
    <s v="1104320140628010"/>
    <n v="142.74457978999999"/>
    <n v="142.74457978999999"/>
    <n v="0.84441310922369928"/>
    <n v="8"/>
    <n v="7.5485300417935386E-2"/>
    <n v="10.775117488480097"/>
    <n v="9.0986504606981367"/>
  </r>
  <r>
    <x v="1"/>
    <s v="1104320140628018"/>
    <n v="264.05339853999999"/>
    <n v="264.05339853999999"/>
    <n v="0.84441310922369939"/>
    <n v="8"/>
    <n v="0.23903678465679537"/>
    <n v="63.118475364700942"/>
    <n v="53.298068032166597"/>
  </r>
  <r>
    <x v="1"/>
    <s v="1104320140702011"/>
    <n v="213.12174791000001"/>
    <n v="213.12174791000001"/>
    <n v="0.84441310922369928"/>
    <n v="1"/>
    <n v="7.5485300417935386E-2"/>
    <n v="16.087559166581844"/>
    <n v="13.5845458556736"/>
  </r>
  <r>
    <x v="1"/>
    <s v="1104320140710002"/>
    <n v="891.33244013000001"/>
    <n v="891.33244013000001"/>
    <n v="0.84441310922369939"/>
    <n v="8"/>
    <n v="2.516176680597846E-2"/>
    <n v="22.427499005154818"/>
    <n v="18.938074167054204"/>
  </r>
  <r>
    <x v="1"/>
    <s v="1104320140725005"/>
    <n v="37.912822167000002"/>
    <n v="37.912822167000002"/>
    <n v="1.0767573694491992"/>
    <n v="6"/>
    <n v="5.0754853004179354"/>
    <n v="192.42597160596776"/>
    <n v="207.19608300014815"/>
  </r>
  <r>
    <x v="1"/>
    <s v="1104320140729001"/>
    <n v="324.63630325000003"/>
    <n v="324.63630325000003"/>
    <n v="0.84441310922369939"/>
    <n v="2"/>
    <n v="2.516176680597846E-2"/>
    <n v="8.1684229591314086"/>
    <n v="6.897523428374404"/>
  </r>
  <r>
    <x v="1"/>
    <s v="1104320140729003"/>
    <n v="324.63630325000003"/>
    <n v="324.63630325000003"/>
    <n v="0.84441310922369939"/>
    <n v="1"/>
    <n v="0.12580883402989229"/>
    <n v="40.842114795657039"/>
    <n v="34.487617141872015"/>
  </r>
  <r>
    <x v="1"/>
    <s v="1104320140729007"/>
    <n v="324.63630325000003"/>
    <n v="324.63630325000003"/>
    <n v="0.84441310922369939"/>
    <n v="4"/>
    <n v="5.0323533611956919E-2"/>
    <n v="16.336845918262817"/>
    <n v="13.795046856748808"/>
  </r>
  <r>
    <x v="1"/>
    <s v="1104320140729015"/>
    <n v="324.63630325000003"/>
    <n v="324.63630325000003"/>
    <n v="0.84441310922369928"/>
    <n v="1"/>
    <n v="7.5485300417935386E-2"/>
    <n v="24.505268877394226"/>
    <n v="20.69257028512321"/>
  </r>
  <r>
    <x v="1"/>
    <s v="1104320140729018"/>
    <n v="324.63630325000003"/>
    <n v="324.63630325000003"/>
    <n v="0.84441310922369939"/>
    <n v="4"/>
    <n v="0.12580883402989229"/>
    <n v="40.842114795657039"/>
    <n v="34.487617141872015"/>
  </r>
  <r>
    <x v="1"/>
    <s v="1104320140729029"/>
    <n v="562.64247508999995"/>
    <n v="562.64247508999995"/>
    <n v="0.84441310922369939"/>
    <n v="2"/>
    <n v="2.516176680597846E-2"/>
    <n v="14.157078753353122"/>
    <n v="11.954422887643684"/>
  </r>
  <r>
    <x v="1"/>
    <s v="1104420140510013"/>
    <n v="259.24884455"/>
    <n v="259.24884455"/>
    <n v="0.84441310922369939"/>
    <n v="3"/>
    <n v="2.516176680597846E-2"/>
    <n v="6.5231589712864597"/>
    <n v="5.5082409489044677"/>
  </r>
  <r>
    <x v="1"/>
    <s v="1104420140514007"/>
    <n v="569.66593771999999"/>
    <n v="569.66593771999999"/>
    <n v="0.84441310922369939"/>
    <n v="2"/>
    <n v="0.12580883402989229"/>
    <n v="71.669007411098434"/>
    <n v="60.518249382981985"/>
  </r>
  <r>
    <x v="1"/>
    <s v="1104420140518005"/>
    <n v="327.77582138999998"/>
    <n v="327.77582138999998"/>
    <n v="0.84441310922369928"/>
    <n v="3"/>
    <n v="3.7742650208967693E-2"/>
    <n v="12.371128173679839"/>
    <n v="10.446342805741898"/>
  </r>
  <r>
    <x v="1"/>
    <s v="1104420140518006"/>
    <n v="123.5491145"/>
    <n v="123.5491145"/>
    <n v="0.84441310922369939"/>
    <n v="4"/>
    <n v="0.37742650208967687"/>
    <n v="46.630710122011976"/>
    <n v="39.375582919437164"/>
  </r>
  <r>
    <x v="1"/>
    <s v="1104420140518008"/>
    <n v="327.77582138999998"/>
    <n v="327.77582138999998"/>
    <n v="0.84441310922369939"/>
    <n v="3"/>
    <n v="0.12580883402989229"/>
    <n v="41.237093912266126"/>
    <n v="34.821142685806322"/>
  </r>
  <r>
    <x v="1"/>
    <s v="1104420140518009"/>
    <n v="225.66246794"/>
    <n v="225.66246794"/>
    <n v="0.84441310922369939"/>
    <n v="2"/>
    <n v="0.12580883402989229"/>
    <n v="28.390331975839349"/>
    <n v="23.973168495611517"/>
  </r>
  <r>
    <x v="1"/>
    <s v="1104420140518014"/>
    <n v="225.66246794"/>
    <n v="225.66246794"/>
    <n v="0.84441310922369928"/>
    <n v="2"/>
    <n v="3.7742650208967693E-2"/>
    <n v="8.5170995927518067"/>
    <n v="7.1919505486834563"/>
  </r>
  <r>
    <x v="1"/>
    <s v="1104420140518015"/>
    <n v="123.5491145"/>
    <n v="123.5491145"/>
    <n v="2.0056827732794535"/>
    <n v="1"/>
    <n v="2"/>
    <n v="247.098229"/>
    <n v="495.60066121316152"/>
  </r>
  <r>
    <x v="1"/>
    <s v="1104420140520006"/>
    <n v="111.58399754"/>
    <n v="111.58399754"/>
    <n v="0.84441310922369928"/>
    <n v="1"/>
    <n v="2.3990362392873332E-2"/>
    <n v="2.6769405382300864"/>
    <n v="2.2604436830938304"/>
  </r>
  <r>
    <x v="1"/>
    <s v="1104420140523001"/>
    <n v="117.36841708"/>
    <n v="117.36841708"/>
    <n v="0.84441310922369939"/>
    <n v="1"/>
    <n v="1.258088340298923E-2"/>
    <n v="1.4765983704768897"/>
    <n v="1.2468590210890385"/>
  </r>
  <r>
    <x v="1"/>
    <s v="1104420140523002"/>
    <n v="117.36841708"/>
    <n v="117.36841708"/>
    <n v="0.84441310922369939"/>
    <n v="1"/>
    <n v="0.10064706722391384"/>
    <n v="11.812786963815118"/>
    <n v="9.9748721687123076"/>
  </r>
  <r>
    <x v="1"/>
    <s v="1104420140523006"/>
    <n v="117.36841708"/>
    <n v="117.36841708"/>
    <n v="0.84441310922369939"/>
    <n v="1"/>
    <n v="2.516176680597846E-2"/>
    <n v="2.9531967409537794"/>
    <n v="2.4937180421780769"/>
  </r>
  <r>
    <x v="1"/>
    <s v="1104420140523008"/>
    <n v="117.36841708"/>
    <n v="117.36841708"/>
    <n v="0.84441310922369939"/>
    <n v="1"/>
    <n v="1.258088340298923E-2"/>
    <n v="1.4765983704768897"/>
    <n v="1.2468590210890385"/>
  </r>
  <r>
    <x v="1"/>
    <s v="1104420140523013"/>
    <n v="117.36841708"/>
    <n v="117.36841708"/>
    <n v="0.84441310922369939"/>
    <n v="1"/>
    <n v="2.516176680597846E-2"/>
    <n v="2.9531967409537794"/>
    <n v="2.4937180421780769"/>
  </r>
  <r>
    <x v="1"/>
    <s v="1104420140530004"/>
    <n v="404.86439244000002"/>
    <n v="404.86439244000002"/>
    <n v="0.84441310922369939"/>
    <n v="3"/>
    <n v="1.258088340298923E-2"/>
    <n v="5.0935517153097143"/>
    <n v="4.3010618409163834"/>
  </r>
  <r>
    <x v="1"/>
    <s v="1104420140531007"/>
    <n v="81.872436094999998"/>
    <n v="81.872436094999998"/>
    <n v="0.84441310922369939"/>
    <n v="1"/>
    <n v="1.258088340298923E-2"/>
    <n v="1.0300275724298817"/>
    <n v="0.86976878502165567"/>
  </r>
  <r>
    <x v="1"/>
    <s v="1104420140531008"/>
    <n v="81.872436094999998"/>
    <n v="81.872436094999998"/>
    <n v="0.84441310922369939"/>
    <n v="1"/>
    <n v="1.258088340298923E-2"/>
    <n v="1.0300275724298817"/>
    <n v="0.86976878502165567"/>
  </r>
  <r>
    <x v="1"/>
    <s v="1104420140531011"/>
    <n v="81.872436094999998"/>
    <n v="81.872436094999998"/>
    <n v="0.84441310922369939"/>
    <n v="1"/>
    <n v="2.516176680597846E-2"/>
    <n v="2.0600551448597635"/>
    <n v="1.7395375700433113"/>
  </r>
  <r>
    <x v="1"/>
    <s v="1104420140531018"/>
    <n v="81.872436094999998"/>
    <n v="81.872436094999998"/>
    <n v="0.84441310922369928"/>
    <n v="1"/>
    <n v="4.7980724784488574E-2"/>
    <n v="3.9282988237098233"/>
    <n v="3.3171070236886124"/>
  </r>
  <r>
    <x v="1"/>
    <s v="1104420140607013"/>
    <n v="63.726984393999999"/>
    <n v="63.726984393999999"/>
    <n v="0.84441310922369939"/>
    <n v="1"/>
    <n v="1.258088340298923E-2"/>
    <n v="0.80174176028502819"/>
    <n v="0.67700125259676247"/>
  </r>
  <r>
    <x v="1"/>
    <s v="1104420140610006"/>
    <n v="184.43369659999999"/>
    <n v="184.43369659999999"/>
    <n v="0.84441310922369939"/>
    <n v="1"/>
    <n v="2.516176680597846E-2"/>
    <n v="4.640677665013782"/>
    <n v="3.9186490560192651"/>
  </r>
  <r>
    <x v="1"/>
    <s v="1104420140610007"/>
    <n v="184.43369659999999"/>
    <n v="184.43369659999999"/>
    <n v="0.84441310922369939"/>
    <n v="1"/>
    <n v="1.258088340298923E-2"/>
    <n v="2.320338832506891"/>
    <n v="1.9593245280096325"/>
  </r>
  <r>
    <x v="1"/>
    <s v="1104420140615004"/>
    <n v="1411.6437662000001"/>
    <n v="1411.6437662000001"/>
    <n v="0.84441310922369928"/>
    <n v="6"/>
    <n v="3.7742650208967693E-2"/>
    <n v="53.279176887356371"/>
    <n v="44.989635412332049"/>
  </r>
  <r>
    <x v="1"/>
    <s v="1104420140615007"/>
    <n v="1411.6437662000001"/>
    <n v="1411.6437662000001"/>
    <n v="0.84441310922369939"/>
    <n v="4"/>
    <n v="6.2904417014946146E-2"/>
    <n v="88.798628145593938"/>
    <n v="74.982725687220082"/>
  </r>
  <r>
    <x v="1"/>
    <s v="1104420140617003"/>
    <n v="481.08591689000002"/>
    <n v="481.08591689000002"/>
    <n v="0.84441310922369939"/>
    <n v="1"/>
    <n v="2.516176680597846E-2"/>
    <n v="12.104971654426514"/>
    <n v="10.221596751779041"/>
  </r>
  <r>
    <x v="1"/>
    <s v="1104420140617004"/>
    <n v="481.08591689000002"/>
    <n v="481.08591689000002"/>
    <n v="0.84441310922369939"/>
    <n v="1"/>
    <n v="2.516176680597846E-2"/>
    <n v="12.104971654426514"/>
    <n v="10.221596751779041"/>
  </r>
  <r>
    <x v="1"/>
    <s v="1104420140617009"/>
    <n v="481.08591689000002"/>
    <n v="481.08591689000002"/>
    <n v="0.84441310922369928"/>
    <n v="1"/>
    <n v="3.7742650208967693E-2"/>
    <n v="18.157457481639774"/>
    <n v="15.332395127668562"/>
  </r>
  <r>
    <x v="1"/>
    <s v="1104420140617010"/>
    <n v="481.08591689000002"/>
    <n v="481.08591689000002"/>
    <n v="0.84441310922369939"/>
    <n v="1"/>
    <n v="2.516176680597846E-2"/>
    <n v="12.104971654426514"/>
    <n v="10.221596751779041"/>
  </r>
  <r>
    <x v="1"/>
    <s v="1104420140617011"/>
    <n v="481.08591689000002"/>
    <n v="481.08591689000002"/>
    <n v="0.84441310922369928"/>
    <n v="1"/>
    <n v="3.7742650208967693E-2"/>
    <n v="18.157457481639774"/>
    <n v="15.332395127668562"/>
  </r>
  <r>
    <x v="1"/>
    <s v="1104420140622008"/>
    <n v="519.03806625000004"/>
    <n v="519.03806625000004"/>
    <n v="0.84441310922369939"/>
    <n v="2"/>
    <n v="1.258088340298923E-2"/>
    <n v="6.5299573932042501"/>
    <n v="5.5139816254938836"/>
  </r>
  <r>
    <x v="1"/>
    <s v="1104420140622010"/>
    <n v="1016.6403714000002"/>
    <n v="1016.6403714000002"/>
    <n v="0.84441310922369939"/>
    <n v="18"/>
    <n v="0.16355148423885998"/>
    <n v="166.27304167961589"/>
    <n v="140.40313610476622"/>
  </r>
  <r>
    <x v="1"/>
    <s v="1104420140622016"/>
    <n v="1150.5371402000001"/>
    <n v="1150.5371402000001"/>
    <n v="0.84441310922369939"/>
    <n v="4"/>
    <n v="0.37742650208967687"/>
    <n v="434.2432083499462"/>
    <n v="366.68065772205279"/>
  </r>
  <r>
    <x v="1"/>
    <s v="1104420140624001"/>
    <n v="81.536043945000003"/>
    <n v="81.536043945000003"/>
    <n v="0.84441310922369939"/>
    <n v="1"/>
    <n v="2.516176680597846E-2"/>
    <n v="2.0515909240261019"/>
    <n v="1.7323902710120032"/>
  </r>
  <r>
    <x v="1"/>
    <s v="1104420140629011"/>
    <n v="475.23129649999998"/>
    <n v="475.23129649999998"/>
    <n v="0.84441310922369939"/>
    <n v="4"/>
    <n v="2.516176680597846E-2"/>
    <n v="11.957659061435807"/>
    <n v="10.097204067103952"/>
  </r>
  <r>
    <x v="1"/>
    <s v="1104420140713007"/>
    <n v="28.280131374"/>
    <n v="28.280131374"/>
    <n v="0.84441310922369939"/>
    <n v="1"/>
    <n v="1.258088340298923E-2"/>
    <n v="0.35578903543751161"/>
    <n v="0.30043292564149016"/>
  </r>
  <r>
    <x v="1"/>
    <s v="1104420140718001"/>
    <n v="527.42220686999997"/>
    <n v="527.42220686999997"/>
    <n v="0.84441310922369939"/>
    <n v="5"/>
    <n v="1.258088340298923E-2"/>
    <n v="6.6354372887787347"/>
    <n v="5.6030502320765256"/>
  </r>
  <r>
    <x v="1"/>
    <s v="1104420140726002"/>
    <n v="1071.5209791"/>
    <n v="1071.5209791"/>
    <n v="0.84441310922369939"/>
    <n v="2"/>
    <n v="1.258088340298923E-2"/>
    <n v="13.480680501913959"/>
    <n v="11.383263337072467"/>
  </r>
  <r>
    <x v="1"/>
    <s v="1104420140726013"/>
    <n v="550.85634617000005"/>
    <n v="550.85634617000005"/>
    <n v="0.84441310922369939"/>
    <n v="1"/>
    <n v="0.18871325104483844"/>
    <n v="103.95389194442164"/>
    <n v="87.780029112693555"/>
  </r>
  <r>
    <x v="1"/>
    <s v="1104420140727008"/>
    <n v="341.71976036000001"/>
    <n v="341.71976036000001"/>
    <n v="0.84441310922369928"/>
    <n v="1"/>
    <n v="7.5485300417935386E-2"/>
    <n v="25.794818769519487"/>
    <n v="21.781483119031787"/>
  </r>
  <r>
    <x v="1"/>
    <s v="1104420140805003"/>
    <n v="334.46262503000003"/>
    <n v="334.46262503000003"/>
    <n v="0.84441310922369939"/>
    <n v="2"/>
    <n v="2.516176680597846E-2"/>
    <n v="8.4156705763202755"/>
    <n v="7.1063025575530059"/>
  </r>
  <r>
    <x v="1"/>
    <s v="1104420140809003"/>
    <n v="111.95045559"/>
    <n v="111.95045559"/>
    <n v="0.84441310922369939"/>
    <n v="1"/>
    <n v="1.258088340298923E-2"/>
    <n v="1.4084356286893138"/>
    <n v="1.1893015083629792"/>
  </r>
  <r>
    <x v="1"/>
    <s v="1104420140814009"/>
    <n v="73.681739139000001"/>
    <n v="73.681739139000001"/>
    <n v="0.84441310922369928"/>
    <n v="1"/>
    <n v="8.8066183820924612E-2"/>
    <n v="6.4888695832605894"/>
    <n v="5.4792865401481636"/>
  </r>
  <r>
    <x v="1"/>
    <s v="1104420140814010"/>
    <n v="73.681739139000001"/>
    <n v="73.681739139000001"/>
    <n v="0.84441310922369928"/>
    <n v="1"/>
    <n v="7.5485300417935386E-2"/>
    <n v="5.5618882142233632"/>
    <n v="4.6965313201269989"/>
  </r>
  <r>
    <x v="1"/>
    <s v="1104420140816010"/>
    <n v="380.55009789000002"/>
    <n v="380.55009789000002"/>
    <n v="0.84441310922369928"/>
    <n v="1"/>
    <n v="3.7742650208967693E-2"/>
    <n v="14.362969231650686"/>
    <n v="12.128279506582482"/>
  </r>
  <r>
    <x v="1"/>
    <s v="1104420140817003"/>
    <n v="387.32589942999999"/>
    <n v="387.32589942999999"/>
    <n v="0.84441310922369939"/>
    <n v="6"/>
    <n v="5.0323533611956919E-2"/>
    <n v="19.49160791874705"/>
    <n v="16.458969246438478"/>
  </r>
  <r>
    <x v="1"/>
    <s v="1104420140817008"/>
    <n v="387.32589942999999"/>
    <n v="387.32589942999999"/>
    <n v="0.84441310922369939"/>
    <n v="16"/>
    <n v="0.11322795062690307"/>
    <n v="43.856117817180859"/>
    <n v="37.032680804486567"/>
  </r>
  <r>
    <x v="1"/>
    <s v="1104420140817012"/>
    <n v="387.32589942999999"/>
    <n v="387.32589942999999"/>
    <n v="0.84441310922369928"/>
    <n v="6"/>
    <n v="3.7742650208967693E-2"/>
    <n v="14.618705939060289"/>
    <n v="12.344226934828857"/>
  </r>
  <r>
    <x v="1"/>
    <s v="1104420140820001"/>
    <n v="6.9572870229000001"/>
    <n v="6.9572870229000001"/>
    <n v="0.84441310922369939"/>
    <n v="18"/>
    <n v="5.0323533611956919E-2"/>
    <n v="0.35011526734493986"/>
    <n v="0.29564192148542739"/>
  </r>
  <r>
    <x v="1"/>
    <s v="1104420140820010"/>
    <n v="6.9572870229000001"/>
    <n v="6.9572870229000001"/>
    <n v="0.84441310922369928"/>
    <n v="9"/>
    <n v="0.13838971743288153"/>
    <n v="0.96281698519858461"/>
    <n v="0.81301528408492529"/>
  </r>
  <r>
    <x v="1"/>
    <s v="1104420140828002"/>
    <n v="189.76583681"/>
    <n v="189.76583681"/>
    <n v="0.84441310922369939"/>
    <n v="1"/>
    <n v="2.516176680597846E-2"/>
    <n v="4.774843733554583"/>
    <n v="4.0319406431081228"/>
  </r>
  <r>
    <x v="1"/>
    <s v="1104420140828005"/>
    <n v="189.76583681"/>
    <n v="189.76583681"/>
    <n v="1.579484215353572"/>
    <n v="4"/>
    <n v="1.1006470672239137"/>
    <n v="208.8652117442183"/>
    <n v="329.89930508647433"/>
  </r>
  <r>
    <x v="1"/>
    <s v="1104420140907001"/>
    <n v="1281.6433915"/>
    <n v="1281.6433915"/>
    <n v="0.84441310922369928"/>
    <n v="4"/>
    <n v="7.5485300417935386E-2"/>
    <n v="96.745236436039079"/>
    <n v="81.692945901537684"/>
  </r>
  <r>
    <x v="1"/>
    <s v="1104420140918007"/>
    <n v="124.34784873"/>
    <n v="124.34784873"/>
    <n v="0.84441310922369939"/>
    <n v="1"/>
    <n v="1.258088340298923E-2"/>
    <n v="1.5644057862846723"/>
    <n v="1.3210047540841863"/>
  </r>
  <r>
    <x v="1"/>
    <s v="1104420140922001"/>
    <n v="121.99296997"/>
    <n v="121.99296997"/>
    <n v="0.84441310922369939"/>
    <n v="1"/>
    <n v="2.516176680597846E-2"/>
    <n v="3.0695586623538733"/>
    <n v="2.5919755740227739"/>
  </r>
  <r>
    <x v="1"/>
    <s v="1104420140923004"/>
    <n v="136.91912303999999"/>
    <n v="136.91912303999999"/>
    <n v="0.84441310922369928"/>
    <n v="1"/>
    <n v="7.5485300417935386E-2"/>
    <n v="10.335381135634657"/>
    <n v="8.7273313197532296"/>
  </r>
  <r>
    <x v="1"/>
    <s v="1104420140923006"/>
    <n v="255.40587291"/>
    <n v="255.40587291"/>
    <n v="0.84441310922369939"/>
    <n v="3"/>
    <n v="2.516176680597846E-2"/>
    <n v="6.4264630150387907"/>
    <n v="5.4265896158400144"/>
  </r>
  <r>
    <x v="1"/>
    <s v="1104420140923008"/>
    <n v="196.16249798000001"/>
    <n v="196.16249798000001"/>
    <n v="0.84441310922369939"/>
    <n v="2"/>
    <n v="5.0323533611956919E-2"/>
    <n v="9.871590060501962"/>
    <n v="8.3357000559702286"/>
  </r>
  <r>
    <x v="1"/>
    <s v="1104420141001002"/>
    <n v="168.29079712000001"/>
    <n v="168.29079712000001"/>
    <n v="0.84441310922369939"/>
    <n v="4"/>
    <n v="5.0323533611956919E-2"/>
    <n v="8.4689875854513428"/>
    <n v="7.1513241390078788"/>
  </r>
  <r>
    <x v="1"/>
    <s v="1104420141004001"/>
    <n v="140.66216231999999"/>
    <n v="140.66216231999999"/>
    <n v="0.84441310922369939"/>
    <n v="1"/>
    <n v="1.258088340298923E-2"/>
    <n v="1.769654263360265"/>
    <n v="1.4943192587750167"/>
  </r>
  <r>
    <x v="1"/>
    <s v="1104420141004004"/>
    <n v="140.66216231999999"/>
    <n v="140.66216231999999"/>
    <n v="0.84441310922369939"/>
    <n v="16"/>
    <n v="5.0323533611956919E-2"/>
    <n v="7.07861705344106"/>
    <n v="5.9772770351000668"/>
  </r>
  <r>
    <x v="1"/>
    <s v="1104420141007012"/>
    <n v="258.34751968"/>
    <n v="258.34751968"/>
    <n v="0.84441310922369939"/>
    <n v="1"/>
    <n v="0.12580883402989229"/>
    <n v="32.502400225455453"/>
    <n v="27.445452831609906"/>
  </r>
  <r>
    <x v="1"/>
    <s v="1104420141011003"/>
    <n v="622.34625229999995"/>
    <n v="622.34625229999995"/>
    <n v="0.84441310922369939"/>
    <n v="1"/>
    <n v="2.516176680597846E-2"/>
    <n v="15.659331272947234"/>
    <n v="13.222944608553284"/>
  </r>
  <r>
    <x v="1"/>
    <s v="1104420141017012"/>
    <n v="1715.2982870000003"/>
    <n v="1715.2982870000003"/>
    <n v="0.84441310922369928"/>
    <n v="9"/>
    <n v="3.7742650208967693E-2"/>
    <n v="64.739903250282481"/>
    <n v="54.667222994412505"/>
  </r>
  <r>
    <x v="1"/>
    <s v="1104420141021006"/>
    <n v="77.299460143999994"/>
    <n v="77.299460143999994"/>
    <n v="0.84441310922369928"/>
    <n v="1"/>
    <n v="3.7742650208967693E-2"/>
    <n v="2.9174864855570313"/>
    <n v="2.4635638343873358"/>
  </r>
  <r>
    <x v="1"/>
    <s v="1104420141107003"/>
    <n v="326.39694530999998"/>
    <n v="326.39694530999998"/>
    <n v="0.84441310922369939"/>
    <n v="1"/>
    <n v="1.258088340298923E-2"/>
    <n v="4.1063619120369621"/>
    <n v="3.4674658297409064"/>
  </r>
  <r>
    <x v="1"/>
    <s v="1104420141129007"/>
    <n v="1159.5542751999999"/>
    <n v="1159.5542751999999"/>
    <n v="1.9024233862488436"/>
    <n v="3"/>
    <n v="2.050323533611957"/>
    <n v="2377.4614189429153"/>
    <n v="4522.9382033013617"/>
  </r>
  <r>
    <x v="1"/>
    <s v="1104820140601001"/>
    <n v="99.746625651000002"/>
    <n v="99.746625651000002"/>
    <n v="0.84441310922369939"/>
    <n v="1"/>
    <n v="6.2904417014946146E-2"/>
    <n v="6.2745033357842281"/>
    <n v="5.2982728706040332"/>
  </r>
  <r>
    <x v="1"/>
    <s v="1104820140601011"/>
    <n v="99.746625651000002"/>
    <n v="99.746625651000002"/>
    <n v="0.84441310922369939"/>
    <n v="16"/>
    <n v="0.25161766805978458"/>
    <n v="25.098013343136913"/>
    <n v="21.193091482416133"/>
  </r>
  <r>
    <x v="1"/>
    <s v="1104820140602003"/>
    <n v="343.86661131"/>
    <n v="343.86661131"/>
    <n v="0.84441310922369939"/>
    <n v="1"/>
    <n v="1.258088340298923E-2"/>
    <n v="4.3261457430721277"/>
    <n v="3.6530541778624066"/>
  </r>
  <r>
    <x v="1"/>
    <s v="1104820140602004"/>
    <n v="494.89818788999997"/>
    <n v="494.89818788999997"/>
    <n v="0.84441310922369939"/>
    <n v="2"/>
    <n v="1.258088340298923E-2"/>
    <n v="6.2262563981947459"/>
    <n v="5.2575325240235768"/>
  </r>
  <r>
    <x v="1"/>
    <s v="1104820140602006"/>
    <n v="494.89818788999997"/>
    <n v="494.89818788999997"/>
    <n v="0.84441310922369939"/>
    <n v="2"/>
    <n v="1.258088340298923E-2"/>
    <n v="6.2262563981947459"/>
    <n v="5.2575325240235768"/>
  </r>
  <r>
    <x v="1"/>
    <s v="1104820140608004"/>
    <n v="38.719991086999997"/>
    <n v="38.719991086999997"/>
    <n v="0.84441310922369939"/>
    <n v="1"/>
    <n v="6.2904417014946146E-2"/>
    <n v="2.4356584661516458"/>
    <n v="2.0567019384101379"/>
  </r>
  <r>
    <x v="1"/>
    <s v="1104820140608005"/>
    <n v="18.217030837999999"/>
    <n v="18.217030837999999"/>
    <n v="0.84441310922369939"/>
    <n v="2"/>
    <n v="2.516176680597846E-2"/>
    <n v="0.45837268184307434"/>
    <n v="0.38705590145831592"/>
  </r>
  <r>
    <x v="1"/>
    <s v="1104820140608007"/>
    <n v="18.217030837999999"/>
    <n v="18.217030837999999"/>
    <n v="2.4250848841808623"/>
    <n v="1"/>
    <n v="1.0483298933"/>
    <n v="19.097457994643349"/>
    <n v="46.312956709088553"/>
  </r>
  <r>
    <x v="1"/>
    <s v="1104820140609001"/>
    <n v="262.05467188"/>
    <n v="262.05467188"/>
    <n v="2.4250848846310529"/>
    <n v="6"/>
    <n v="0.18451824450000001"/>
    <n v="48.353868018321116"/>
    <n v="117.26223444467541"/>
  </r>
  <r>
    <x v="1"/>
    <s v="1104820140627015"/>
    <n v="24.186750241999999"/>
    <n v="24.186750241999999"/>
    <n v="1.5907623512017324"/>
    <n v="36"/>
    <n v="32.979169036448383"/>
    <n v="797.65892467327683"/>
    <n v="1268.8857864703075"/>
  </r>
  <r>
    <x v="1"/>
    <s v="1104820140718001"/>
    <n v="17.925624739"/>
    <n v="17.925624739"/>
    <n v="0.84441310922369928"/>
    <n v="4"/>
    <n v="3.7742650208967693E-2"/>
    <n v="0.67656058430129484"/>
    <n v="0.57129662656805913"/>
  </r>
  <r>
    <x v="1"/>
    <s v="1104820140722001"/>
    <n v="60.903868744999997"/>
    <n v="60.903868744999997"/>
    <n v="0.84441310922369939"/>
    <n v="2"/>
    <n v="2.516176680597846E-2"/>
    <n v="1.5324489429436099"/>
    <n v="1.2940199766375851"/>
  </r>
  <r>
    <x v="1"/>
    <s v="1104820140722003"/>
    <n v="60.90386874499999"/>
    <n v="60.90386874499999"/>
    <n v="0.84441310922369928"/>
    <n v="9"/>
    <n v="7.5485300417935386E-2"/>
    <n v="4.5973468288308297"/>
    <n v="3.8820599299127547"/>
  </r>
  <r>
    <x v="1"/>
    <s v="1104820140723001"/>
    <n v="12.515292130000001"/>
    <n v="12.515292130000001"/>
    <n v="1.2538967373074663"/>
    <n v="25"/>
    <n v="7.1006470672239139"/>
    <n v="88.866672358335038"/>
    <n v="111.42963052548791"/>
  </r>
  <r>
    <x v="1"/>
    <s v="1104820140723008"/>
    <n v="18.164081464999999"/>
    <n v="18.164081464999999"/>
    <n v="0.84441310922369939"/>
    <n v="9"/>
    <n v="0.75485300417935375"/>
    <n v="13.711211462013766"/>
    <n v="11.577926701862669"/>
  </r>
  <r>
    <x v="1"/>
    <s v="1104820140731010"/>
    <n v="257.91831545999997"/>
    <n v="257.91831545999997"/>
    <n v="0.84441310922369939"/>
    <n v="4"/>
    <n v="5.0323533611956919E-2"/>
    <n v="12.979361017190616"/>
    <n v="10.959942592262806"/>
  </r>
  <r>
    <x v="1"/>
    <s v="1104820140807001"/>
    <n v="63.427900512999997"/>
    <n v="63.427900512999997"/>
    <n v="0.86931668793576422"/>
    <n v="12"/>
    <n v="1.5032353361195692"/>
    <n v="95.347061347018141"/>
    <n v="82.886791574597936"/>
  </r>
  <r>
    <x v="1"/>
    <s v="1104820140814003"/>
    <n v="142.67518401000001"/>
    <n v="142.67518401000001"/>
    <n v="1.6242378027678428"/>
    <n v="5"/>
    <n v="3.4385925325149462"/>
    <n v="490.60182231198189"/>
    <n v="796.85402590591309"/>
  </r>
  <r>
    <x v="1"/>
    <s v="1104820140814008"/>
    <n v="88.015000580999995"/>
    <n v="88.015000580999995"/>
    <n v="1.1418634485604335"/>
    <n v="8"/>
    <n v="0.6552713884298923"/>
    <n v="57.673711633369642"/>
    <n v="65.855503256959452"/>
  </r>
  <r>
    <x v="1"/>
    <s v="1104820140816001"/>
    <n v="401.02013445"/>
    <n v="401.02013445"/>
    <n v="0.84441310922369939"/>
    <n v="2"/>
    <n v="1.258088340298923E-2"/>
    <n v="5.0451875537665147"/>
    <n v="4.260222508892693"/>
  </r>
  <r>
    <x v="1"/>
    <s v="1104820140817001"/>
    <n v="17.685901997999999"/>
    <n v="17.685901997999999"/>
    <n v="1.5010573713860964"/>
    <n v="25"/>
    <n v="5.5038430467255468"/>
    <n v="97.340428736761751"/>
    <n v="146.11356808919925"/>
  </r>
  <r>
    <x v="1"/>
    <s v="1104820140831001"/>
    <n v="58.123691844"/>
    <n v="58.123691844"/>
    <n v="1.4348192296410665"/>
    <n v="18"/>
    <n v="15.219392574298645"/>
    <n v="884.60728404139627"/>
    <n v="1269.2515418231524"/>
  </r>
  <r>
    <x v="1"/>
    <s v="1104820140831004"/>
    <n v="33.099094882999999"/>
    <n v="33.099094882999999"/>
    <n v="1.6398460451426431"/>
    <n v="16"/>
    <n v="14.945556268059784"/>
    <n v="494.68438499572619"/>
    <n v="811.20623232906223"/>
  </r>
  <r>
    <x v="1"/>
    <s v="1104820140831014"/>
    <n v="158.22207968999999"/>
    <n v="158.22207968999999"/>
    <n v="1.1823238728113326"/>
    <n v="6"/>
    <n v="2.6638818424149462"/>
    <n v="421.4849251553216"/>
    <n v="498.33168904123448"/>
  </r>
  <r>
    <x v="1"/>
    <s v="1104820140904007"/>
    <n v="385.73348908999998"/>
    <n v="385.73348908999998"/>
    <n v="0.84441310922369928"/>
    <n v="1"/>
    <n v="3.7742650208967693E-2"/>
    <n v="14.558604152608526"/>
    <n v="12.293476198461224"/>
  </r>
  <r>
    <x v="1"/>
    <s v="1104820140926013"/>
    <n v="184.68750219"/>
    <n v="184.68750219"/>
    <n v="0.84441310922369939"/>
    <n v="1"/>
    <n v="1.258088340298923E-2"/>
    <n v="2.3235319310417082"/>
    <n v="1.962020822271475"/>
  </r>
  <r>
    <x v="1"/>
    <s v="1104820140926014"/>
    <n v="184.68750219"/>
    <n v="184.68750219"/>
    <n v="0.84441310922369939"/>
    <n v="1"/>
    <n v="2.516176680597846E-2"/>
    <n v="4.6470638620834164"/>
    <n v="3.92404164454295"/>
  </r>
  <r>
    <x v="1"/>
    <s v="1104820140928003"/>
    <n v="345.39862934000001"/>
    <n v="345.39862934000001"/>
    <n v="0.84441310922369939"/>
    <n v="1"/>
    <n v="1.258088340298923E-2"/>
    <n v="4.3454198832788347"/>
    <n v="3.6693295145219658"/>
  </r>
  <r>
    <x v="1"/>
    <s v="1104820141023006"/>
    <n v="362.93390588"/>
    <n v="362.93390588"/>
    <n v="0.84441310922369939"/>
    <n v="1"/>
    <n v="1.258088340298923E-2"/>
    <n v="4.5660291528677472"/>
    <n v="3.8556148737791087"/>
  </r>
  <r>
    <x v="1"/>
    <s v="1104820141023007"/>
    <n v="648.19206365000002"/>
    <n v="648.19206365000002"/>
    <n v="0.84441310922369939"/>
    <n v="2"/>
    <n v="2.516176680597846E-2"/>
    <n v="16.309657551047248"/>
    <n v="13.772088643053593"/>
  </r>
  <r>
    <x v="1"/>
    <s v="1104820141105001"/>
    <n v="1072.4630413"/>
    <n v="1072.4630413"/>
    <n v="0.84441310922369939"/>
    <n v="3"/>
    <n v="1.258088340298923E-2"/>
    <n v="13.492532476610522"/>
    <n v="11.393271299876432"/>
  </r>
  <r>
    <x v="1"/>
    <s v="1104820141112005"/>
    <n v="49.157483360999997"/>
    <n v="49.157483360999997"/>
    <n v="0.84441310922369939"/>
    <n v="4"/>
    <n v="6.2904417014946146E-2"/>
    <n v="3.09222283274562"/>
    <n v="2.6111134966112446"/>
  </r>
  <r>
    <x v="1"/>
    <s v="1104820141112010"/>
    <n v="49.157483360999997"/>
    <n v="49.157483360999997"/>
    <n v="0.84441310922369917"/>
    <n v="4"/>
    <n v="0.61646328674647233"/>
    <n v="30.303783760907084"/>
    <n v="25.588912266790196"/>
  </r>
  <r>
    <x v="1"/>
    <s v="1104820141130004"/>
    <n v="373.60199684000003"/>
    <n v="373.60199684000003"/>
    <n v="0.84441310922369928"/>
    <n v="2"/>
    <n v="7.5485300417935386E-2"/>
    <n v="28.201458968207948"/>
    <n v="23.81368165198905"/>
  </r>
  <r>
    <x v="1"/>
    <s v="1104820141214002"/>
    <n v="2.7823379071000001"/>
    <n v="2.7823379071000001"/>
    <n v="1.4338871058964708"/>
    <n v="9"/>
    <n v="4.9400965886508175"/>
    <n v="13.745018003338565"/>
    <n v="19.708804085302024"/>
  </r>
  <r>
    <x v="1"/>
    <s v="1104820141218002"/>
    <n v="439.72551878000002"/>
    <n v="439.72551878000002"/>
    <n v="0.84441310922369939"/>
    <n v="1"/>
    <n v="1.258088340298923E-2"/>
    <n v="5.5321354810901306"/>
    <n v="4.6714077222340631"/>
  </r>
  <r>
    <x v="1"/>
    <s v="1104820141218006"/>
    <n v="459.21751232000003"/>
    <n v="459.21751232000003"/>
    <n v="1.8986651479046652"/>
    <n v="9"/>
    <n v="16.320992757313867"/>
    <n v="7494.8856926064118"/>
    <n v="14230.278252081112"/>
  </r>
  <r>
    <x v="1"/>
    <s v="1104820141227012"/>
    <n v="735.74245023000003"/>
    <n v="735.74245023000003"/>
    <n v="2.1093251164624127"/>
    <n v="4"/>
    <n v="7.6290441701494611"/>
    <n v="5613.0116506586619"/>
    <n v="11839.666453730462"/>
  </r>
  <r>
    <x v="1"/>
    <s v="1104820141227014"/>
    <n v="735.74245023000003"/>
    <n v="735.74245023000003"/>
    <n v="0.84441310922369939"/>
    <n v="4"/>
    <n v="0.12580883402989229"/>
    <n v="92.562899809732357"/>
    <n v="78.161326027097871"/>
  </r>
  <r>
    <x v="1"/>
    <s v="1104820141228001"/>
    <n v="2.7413575037000002"/>
    <n v="2.7413575037000002"/>
    <n v="1.0829615564613906"/>
    <n v="24"/>
    <n v="21.554746410269029"/>
    <n v="59.089265812141647"/>
    <n v="63.991403274077754"/>
  </r>
  <r>
    <x v="1"/>
    <s v="1104920140405002"/>
    <n v="127.36862524999999"/>
    <n v="127.36862524999999"/>
    <n v="0.84441310922369928"/>
    <n v="9"/>
    <n v="8.8066183820924612E-2"/>
    <n v="11.216868764284959"/>
    <n v="9.4716710290040549"/>
  </r>
  <r>
    <x v="1"/>
    <s v="1104920140405005"/>
    <n v="127.36862524999999"/>
    <n v="127.36862524999999"/>
    <n v="0.84441310922369928"/>
    <n v="4"/>
    <n v="0.15097060083587077"/>
    <n v="19.228917881631361"/>
    <n v="16.237150335435526"/>
  </r>
  <r>
    <x v="1"/>
    <s v="1104920140502010"/>
    <n v="7.4900510037999997"/>
    <n v="7.4900510037999997"/>
    <n v="0.84441310922369939"/>
    <n v="6"/>
    <n v="2.516176680597846E-2"/>
    <n v="0.18846291672250048"/>
    <n v="0.15914055748301376"/>
  </r>
  <r>
    <x v="1"/>
    <s v="1104920140503001"/>
    <n v="35.232548688999998"/>
    <n v="35.232548688999998"/>
    <n v="1.6499585352838677"/>
    <n v="36"/>
    <n v="31.913049595432884"/>
    <n v="1124.3780736855608"/>
    <n v="1855.1771995635247"/>
  </r>
  <r>
    <x v="1"/>
    <s v="1104920140509005"/>
    <n v="57.636496956000002"/>
    <n v="57.636496956000002"/>
    <n v="0.84441310922369939"/>
    <n v="9"/>
    <n v="0.12580883402989229"/>
    <n v="7.2511804796017962"/>
    <n v="6.1229918543227484"/>
  </r>
  <r>
    <x v="1"/>
    <s v="1104920140509014"/>
    <n v="57.636496956000002"/>
    <n v="57.636496956000002"/>
    <n v="0.84441310922369928"/>
    <n v="9"/>
    <n v="0.21387501785081692"/>
    <n v="12.327006815323056"/>
    <n v="10.409086152348673"/>
  </r>
  <r>
    <x v="1"/>
    <s v="1104920140510003"/>
    <n v="317.32173190999998"/>
    <n v="317.32173190999998"/>
    <n v="0.84441310922369939"/>
    <n v="4"/>
    <n v="0.22645590125380613"/>
    <n v="71.859378787097697"/>
    <n v="60.679001468496715"/>
  </r>
  <r>
    <x v="1"/>
    <s v="1104920140519003"/>
    <n v="275.58789229000001"/>
    <n v="275.58789229000001"/>
    <n v="0.84441310922369939"/>
    <n v="4"/>
    <n v="1.258088340298923E-2"/>
    <n v="3.4671391401760445"/>
    <n v="2.9276977414672376"/>
  </r>
  <r>
    <x v="1"/>
    <s v="1104920140531001"/>
    <n v="202.44358965999999"/>
    <n v="202.44358965999999"/>
    <n v="0.84441310922369939"/>
    <n v="4"/>
    <n v="0.37742650208967687"/>
    <n v="76.407575915851666"/>
    <n v="64.51955874735016"/>
  </r>
  <r>
    <x v="1"/>
    <s v="1104920140531010"/>
    <n v="202.44358965999999"/>
    <n v="202.44358965999999"/>
    <n v="0.84441310922369939"/>
    <n v="2"/>
    <n v="1.258088340298923E-2"/>
    <n v="2.5469191971950558"/>
    <n v="2.1506519582450054"/>
  </r>
  <r>
    <x v="1"/>
    <s v="1104920140602003"/>
    <n v="282.77034213000002"/>
    <n v="282.77034213000002"/>
    <n v="0.84441310922369928"/>
    <n v="4"/>
    <n v="7.5485300417935386E-2"/>
    <n v="21.345004224965422"/>
    <n v="18.024001383996048"/>
  </r>
  <r>
    <x v="1"/>
    <s v="1104920140719001"/>
    <n v="35.451290694999997"/>
    <n v="35.451290694999997"/>
    <n v="1.4991433828493055"/>
    <n v="6"/>
    <n v="6.7299441443000001"/>
    <n v="238.5852062206923"/>
    <n v="357.67343315148781"/>
  </r>
  <r>
    <x v="1"/>
    <s v="1104920140720005"/>
    <n v="348.68087477"/>
    <n v="348.68087477"/>
    <n v="0.84441310922369939"/>
    <n v="1"/>
    <n v="2.516176680597846E-2"/>
    <n v="8.7734268606673176"/>
    <n v="7.4083966539628099"/>
  </r>
  <r>
    <x v="1"/>
    <s v="1104920140723001"/>
    <n v="344.87156649000002"/>
    <n v="344.87156649000002"/>
    <n v="0.84441310922369939"/>
    <n v="1"/>
    <n v="1.258088340298923E-2"/>
    <n v="4.3387889670169377"/>
    <n v="3.6637302819042552"/>
  </r>
  <r>
    <x v="1"/>
    <s v="1104920140812001"/>
    <n v="159.65108950000001"/>
    <n v="159.65108950000001"/>
    <n v="0.84441310922369939"/>
    <n v="6"/>
    <n v="0.10064706722391384"/>
    <n v="16.068413937277587"/>
    <n v="13.568379373069993"/>
  </r>
  <r>
    <x v="1"/>
    <s v="1104920140812004"/>
    <n v="159.65108950000001"/>
    <n v="159.65108950000001"/>
    <n v="0.84441310922369939"/>
    <n v="4"/>
    <n v="0.12580883402989229"/>
    <n v="20.085517421596983"/>
    <n v="16.960474216337488"/>
  </r>
  <r>
    <x v="1"/>
    <s v="1104920140812006"/>
    <n v="159.65108950000001"/>
    <n v="159.65108950000001"/>
    <n v="0.84441310922369928"/>
    <n v="4"/>
    <n v="0.17613236764184922"/>
    <n v="28.119724390235778"/>
    <n v="23.744663902872485"/>
  </r>
  <r>
    <x v="1"/>
    <s v="1104920140818001"/>
    <n v="6.9572870229000001"/>
    <n v="6.9572870229000001"/>
    <n v="0.84441310922369939"/>
    <n v="9"/>
    <n v="0.25161766805978458"/>
    <n v="1.7505763367246991"/>
    <n v="1.4782096074271369"/>
  </r>
  <r>
    <x v="1"/>
    <s v="1104920140830005"/>
    <n v="11.250604501"/>
    <n v="11.250604501"/>
    <n v="1.5112481178886854"/>
    <n v="30"/>
    <n v="4.5777976642016345"/>
    <n v="51.502991005534192"/>
    <n v="77.83379822275144"/>
  </r>
  <r>
    <x v="1"/>
    <s v="1104920140903001"/>
    <n v="129.95864997999999"/>
    <n v="129.95864997999999"/>
    <n v="0.84441310922369939"/>
    <n v="1"/>
    <n v="6.2904417014946146E-2"/>
    <n v="8.1749731130413412"/>
    <n v="6.9030544642033842"/>
  </r>
  <r>
    <x v="1"/>
    <s v="1104920140903008"/>
    <n v="129.95864997999999"/>
    <n v="129.95864997999999"/>
    <n v="0.84441310922369928"/>
    <n v="4"/>
    <n v="0.15097060083587077"/>
    <n v="19.619935471299222"/>
    <n v="16.567330714088122"/>
  </r>
  <r>
    <x v="1"/>
    <s v="1104920141006001"/>
    <n v="254.84676069"/>
    <n v="254.84676069"/>
    <n v="0.84441310922369939"/>
    <n v="1"/>
    <n v="5.0323533611956919E-2"/>
    <n v="12.824789527481556"/>
    <n v="10.82942040004024"/>
  </r>
  <r>
    <x v="1"/>
    <s v="1104920141006002"/>
    <n v="254.84676069"/>
    <n v="254.84676069"/>
    <n v="0.84441310922369939"/>
    <n v="2"/>
    <n v="1.258088340298923E-2"/>
    <n v="3.2061973818703891"/>
    <n v="2.70735510001006"/>
  </r>
  <r>
    <x v="1"/>
    <s v="1104920141006010"/>
    <n v="254.84676069"/>
    <n v="254.84676069"/>
    <n v="0.84441310922369928"/>
    <n v="2"/>
    <n v="7.5485300417935386E-2"/>
    <n v="19.237184291222334"/>
    <n v="16.244130600060355"/>
  </r>
  <r>
    <x v="1"/>
    <s v="1104920141006013"/>
    <n v="254.84676069"/>
    <n v="254.84676069"/>
    <n v="0.84441310922369939"/>
    <n v="4"/>
    <n v="6.2904417014946146E-2"/>
    <n v="16.030986909351945"/>
    <n v="13.536775500050299"/>
  </r>
  <r>
    <x v="1"/>
    <s v="1104920141014005"/>
    <n v="215.48702547000002"/>
    <n v="215.48702547000002"/>
    <n v="0.84441310922369928"/>
    <n v="9"/>
    <n v="7.5485300417935386E-2"/>
    <n v="16.266102853770246"/>
    <n v="13.735310485704622"/>
  </r>
  <r>
    <x v="1"/>
    <s v="1104920141014014"/>
    <n v="215.48702546999999"/>
    <n v="215.48702546999999"/>
    <n v="0.84441310922369939"/>
    <n v="2"/>
    <n v="5.0323533611956919E-2"/>
    <n v="10.844068569180161"/>
    <n v="9.156873657136412"/>
  </r>
  <r>
    <x v="1"/>
    <s v="1104920141014016"/>
    <n v="215.48702546999999"/>
    <n v="215.48702546999999"/>
    <n v="0.84441310922369939"/>
    <n v="2"/>
    <n v="1.258088340298923E-2"/>
    <n v="2.7110171422950402"/>
    <n v="2.289218414284103"/>
  </r>
  <r>
    <x v="1"/>
    <s v="1104920141025024"/>
    <n v="176.28676274"/>
    <n v="176.28676274"/>
    <n v="0.84441310922369917"/>
    <n v="8"/>
    <n v="0.31452208507473078"/>
    <n v="55.446080188059163"/>
    <n v="46.819396965865586"/>
  </r>
  <r>
    <x v="1"/>
    <s v="1104920141026007"/>
    <n v="207.91429092999999"/>
    <n v="207.91429092999999"/>
    <n v="0.84441310922369928"/>
    <n v="3"/>
    <n v="7.5485300417935386E-2"/>
    <n v="15.694472712033068"/>
    <n v="13.252618500394346"/>
  </r>
  <r>
    <x v="1"/>
    <s v="1104920141026010"/>
    <n v="207.91429092999999"/>
    <n v="207.91429092999999"/>
    <n v="0.84441310922369939"/>
    <n v="3"/>
    <n v="6.2904417014946146E-2"/>
    <n v="13.078727260027554"/>
    <n v="11.043848750328621"/>
  </r>
  <r>
    <x v="1"/>
    <s v="1104920141026019"/>
    <n v="207.91429092999996"/>
    <n v="207.91429092999996"/>
    <n v="0.84441310922369928"/>
    <n v="25"/>
    <n v="0.27677943486576306"/>
    <n v="57.546399944121234"/>
    <n v="48.592934501445924"/>
  </r>
  <r>
    <x v="1"/>
    <s v="1104920141026024"/>
    <n v="207.91429092999999"/>
    <n v="207.91429092999999"/>
    <n v="0.84441310922369939"/>
    <n v="3"/>
    <n v="2.516176680597846E-2"/>
    <n v="5.2314909040110225"/>
    <n v="4.4175395001314497"/>
  </r>
  <r>
    <x v="1"/>
    <s v="1104920141117001"/>
    <n v="182.53573041000001"/>
    <n v="182.53573041000001"/>
    <n v="0.84441310922369939"/>
    <n v="4"/>
    <n v="0.37742650208967687"/>
    <n v="68.893822235030569"/>
    <n v="58.174846639786999"/>
  </r>
  <r>
    <x v="1"/>
    <s v="1104920141117003"/>
    <n v="182.53573041000001"/>
    <n v="182.53573041000001"/>
    <n v="0.84441310922369917"/>
    <n v="4"/>
    <n v="0.62904417014946157"/>
    <n v="114.8230370583843"/>
    <n v="96.958077732978325"/>
  </r>
  <r>
    <x v="1"/>
    <s v="1104920141117005"/>
    <n v="182.53573041000001"/>
    <n v="182.53573041000001"/>
    <n v="0.84441310922369928"/>
    <n v="4"/>
    <n v="8.8066183820924612E-2"/>
    <n v="16.0752251881738"/>
    <n v="13.574130882616965"/>
  </r>
  <r>
    <x v="1"/>
    <s v="1104920141215001"/>
    <n v="1381.8325718000001"/>
    <n v="1381.8325718000001"/>
    <n v="0.84441310922369939"/>
    <n v="4"/>
    <n v="0.12580883402989229"/>
    <n v="173.84674468268543"/>
    <n v="146.79847020592504"/>
  </r>
  <r>
    <x v="1"/>
    <s v="1105220140223005"/>
    <n v="1291.4319831"/>
    <n v="1291.4319831"/>
    <n v="0.84441310922369928"/>
    <n v="2"/>
    <n v="0.15097060083587077"/>
    <n v="194.96826242726712"/>
    <n v="164.63375667615077"/>
  </r>
  <r>
    <x v="1"/>
    <s v="1105220140410001"/>
    <n v="815.63439717999995"/>
    <n v="815.63439717999995"/>
    <n v="0.84441310922369928"/>
    <n v="2"/>
    <n v="7.5485300417935386E-2"/>
    <n v="61.568407502333926"/>
    <n v="51.989170408997524"/>
  </r>
  <r>
    <x v="1"/>
    <s v="1105220140410003"/>
    <n v="407.81719858999998"/>
    <n v="407.81719858999998"/>
    <n v="0.84441310922369928"/>
    <n v="4"/>
    <n v="0.17613236764184922"/>
    <n v="71.829808752722911"/>
    <n v="60.654032143830442"/>
  </r>
  <r>
    <x v="1"/>
    <s v="1105220140504013"/>
    <n v="73.725163166000002"/>
    <n v="73.725163166000002"/>
    <n v="0.84441310922369939"/>
    <n v="6"/>
    <n v="0.25161766805978458"/>
    <n v="18.550553633156046"/>
    <n v="15.664330671194289"/>
  </r>
  <r>
    <x v="1"/>
    <s v="1105220140523001"/>
    <n v="548.81275058000006"/>
    <n v="548.81275058000006"/>
    <n v="0.84441310922369939"/>
    <n v="3"/>
    <n v="0.12580883402989229"/>
    <n v="69.045492251207904"/>
    <n v="58.302918789723307"/>
  </r>
  <r>
    <x v="1"/>
    <s v="1105220140523002"/>
    <n v="373.02042074000002"/>
    <n v="373.02042074000002"/>
    <n v="0.84441310922369939"/>
    <n v="2"/>
    <n v="0.25161766805978458"/>
    <n v="93.858528405278506"/>
    <n v="79.255371797862125"/>
  </r>
  <r>
    <x v="1"/>
    <s v="1105220140528006"/>
    <n v="222.25725739999999"/>
    <n v="222.25725739999999"/>
    <n v="1.3542124462823923"/>
    <n v="9"/>
    <n v="2.7548530041793535"/>
    <n v="612.28607324905386"/>
    <n v="829.16542107924124"/>
  </r>
  <r>
    <x v="1"/>
    <s v="1105220140610001"/>
    <n v="22.031533632000002"/>
    <n v="22.031533632000002"/>
    <n v="1.7213136433483711"/>
    <n v="9"/>
    <n v="13.320400925671741"/>
    <n v="293.46886098566091"/>
    <n v="505.15195431252465"/>
  </r>
  <r>
    <x v="1"/>
    <s v="1105220140630004"/>
    <n v="987.89933427999995"/>
    <n v="987.89933427999995"/>
    <n v="0.84441310922369939"/>
    <n v="1"/>
    <n v="1.258088340298923E-2"/>
    <n v="12.428646338467361"/>
    <n v="10.494911898106972"/>
  </r>
  <r>
    <x v="1"/>
    <s v="1105220140711001"/>
    <n v="143.42603242999999"/>
    <n v="143.42603242999999"/>
    <n v="1.2494389687059233"/>
    <n v="18"/>
    <n v="17.174328218701636"/>
    <n v="2463.2457560589646"/>
    <n v="3077.6752371195553"/>
  </r>
  <r>
    <x v="1"/>
    <s v="1105220140815001"/>
    <n v="370.85094062000002"/>
    <n v="370.85094062000002"/>
    <n v="0.84441310922369939"/>
    <n v="9"/>
    <n v="0.23903678465679537"/>
    <n v="88.647016432752949"/>
    <n v="74.854702769385284"/>
  </r>
  <r>
    <x v="1"/>
    <s v="1105220140817001"/>
    <n v="44.217336641000003"/>
    <n v="44.217336641000003"/>
    <n v="1.2229896196743801"/>
    <n v="2"/>
    <n v="1.5596368593597847"/>
    <n v="68.962988048023576"/>
    <n v="84.341018524461177"/>
  </r>
  <r>
    <x v="1"/>
    <s v="1105220140817002"/>
    <n v="37.204524931999998"/>
    <n v="37.204524931999998"/>
    <n v="0.84441310922369939"/>
    <n v="2"/>
    <n v="0.37742650208967687"/>
    <n v="14.041973706992932"/>
    <n v="11.857226677559337"/>
  </r>
  <r>
    <x v="1"/>
    <s v="1105220140817006"/>
    <n v="37.204524931999998"/>
    <n v="37.204524931999998"/>
    <n v="0.84441310922369939"/>
    <n v="4"/>
    <n v="0.50323533611956917"/>
    <n v="18.722631609323912"/>
    <n v="15.80963557007912"/>
  </r>
  <r>
    <x v="1"/>
    <s v="1105220140818005"/>
    <n v="406.42381064"/>
    <n v="406.42381064"/>
    <n v="0.84441310922369939"/>
    <n v="1"/>
    <n v="2.516176680597846E-2"/>
    <n v="10.226341147720827"/>
    <n v="8.6352565245291988"/>
  </r>
  <r>
    <x v="1"/>
    <s v="1105220141019001"/>
    <n v="1378.4454152999999"/>
    <n v="1378.4454152999999"/>
    <n v="0.84441310922369939"/>
    <n v="1"/>
    <n v="1.258088340298923E-2"/>
    <n v="17.342061047274367"/>
    <n v="14.643863689276152"/>
  </r>
  <r>
    <x v="1"/>
    <s v="1105220141019003"/>
    <n v="1378.4454152999999"/>
    <n v="1378.4454152999999"/>
    <n v="0.84441310922369939"/>
    <n v="1"/>
    <n v="1.258088340298923E-2"/>
    <n v="17.342061047274367"/>
    <n v="14.643863689276152"/>
  </r>
  <r>
    <x v="1"/>
    <s v="1105220141025008"/>
    <n v="611.10805786000003"/>
    <n v="611.10805786000003"/>
    <n v="2.24440139536713"/>
    <n v="2"/>
    <n v="3.1509706008358704"/>
    <n v="1925.5835242507662"/>
    <n v="4321.7823487243759"/>
  </r>
  <r>
    <x v="1"/>
    <s v="1105220141025014"/>
    <n v="343.45077844000002"/>
    <n v="343.45077844000002"/>
    <n v="0.84441310922369928"/>
    <n v="1"/>
    <n v="7.5485300417935386E-2"/>
    <n v="25.925485189317168"/>
    <n v="21.891819556844275"/>
  </r>
  <r>
    <x v="1"/>
    <s v="1105920140113006"/>
    <n v="132.22098839"/>
    <n v="132.22098839"/>
    <n v="0.84441310922369917"/>
    <n v="1"/>
    <n v="0.31452208507473078"/>
    <n v="41.586420959064569"/>
    <n v="35.116119023529322"/>
  </r>
  <r>
    <x v="1"/>
    <s v="1105920140209010"/>
    <n v="638.67555856000001"/>
    <n v="638.67555856000001"/>
    <n v="1.4221029317512355"/>
    <n v="2"/>
    <n v="2.0377426502089677"/>
    <n v="1301.4564253237472"/>
    <n v="1850.8049979993839"/>
  </r>
  <r>
    <x v="1"/>
    <s v="1105920140321002"/>
    <n v="270.10872045999997"/>
    <n v="270.10872045999997"/>
    <n v="0.84441310922369939"/>
    <n v="1"/>
    <n v="1.258088340298923E-2"/>
    <n v="3.3982063182378712"/>
    <n v="2.8694899629668611"/>
  </r>
  <r>
    <x v="1"/>
    <s v="1105920140503002"/>
    <n v="139.96861731000001"/>
    <n v="139.96861731000001"/>
    <n v="0.84441310922369939"/>
    <n v="2"/>
    <n v="1.258088340298923E-2"/>
    <n v="1.7609288544547301"/>
    <n v="1.4869514091118459"/>
  </r>
  <r>
    <x v="1"/>
    <s v="1105920140503004"/>
    <n v="139.96861731000001"/>
    <n v="139.96861731000001"/>
    <n v="0.84441310922369939"/>
    <n v="1"/>
    <n v="0.12580883402989229"/>
    <n v="17.609288544547301"/>
    <n v="14.869514091118459"/>
  </r>
  <r>
    <x v="1"/>
    <s v="1105920140503008"/>
    <n v="45.758971262999999"/>
    <n v="45.758971262999999"/>
    <n v="1.3395633016360857"/>
    <n v="16"/>
    <n v="1.1887132510448384"/>
    <n v="54.394295494508064"/>
    <n v="72.864602062792088"/>
  </r>
  <r>
    <x v="1"/>
    <s v="1105920140503012"/>
    <n v="139.96861731000001"/>
    <n v="139.96861731000001"/>
    <n v="0.84441310922369939"/>
    <n v="9"/>
    <n v="5.0323533611956919E-2"/>
    <n v="7.0437154178189205"/>
    <n v="5.9478056364473835"/>
  </r>
  <r>
    <x v="1"/>
    <s v="1105920140503020"/>
    <n v="45.758971262999999"/>
    <n v="45.758971262999999"/>
    <n v="0.84441310922369939"/>
    <n v="16"/>
    <n v="0.44033091910462308"/>
    <n v="20.149089873518825"/>
    <n v="17.014155628125788"/>
  </r>
  <r>
    <x v="1"/>
    <s v="1105920140508009"/>
    <n v="289.07197638000002"/>
    <n v="289.07197638000002"/>
    <n v="0.84441310922369939"/>
    <n v="4"/>
    <n v="5.0323533611956919E-2"/>
    <n v="14.547123319633748"/>
    <n v="12.283781632592516"/>
  </r>
  <r>
    <x v="1"/>
    <s v="1105920140508011"/>
    <n v="220.76066753000001"/>
    <n v="220.76066753000001"/>
    <n v="0.84441310922369939"/>
    <n v="3"/>
    <n v="1.258088340298923E-2"/>
    <n v="2.7773642181610003"/>
    <n v="2.3452427549039792"/>
  </r>
  <r>
    <x v="1"/>
    <s v="1105920140524005"/>
    <n v="1150.5371402000001"/>
    <n v="1150.5371402000001"/>
    <n v="0.84441310922369939"/>
    <n v="3"/>
    <n v="1.258088340298923E-2"/>
    <n v="14.474773611664874"/>
    <n v="12.222688590735093"/>
  </r>
  <r>
    <x v="1"/>
    <s v="1105920140617015"/>
    <n v="999.51795442000002"/>
    <n v="999.51795442000002"/>
    <n v="0.84441310922369939"/>
    <n v="2"/>
    <n v="1.258088340298923E-2"/>
    <n v="12.574818843752324"/>
    <n v="10.618341877777665"/>
  </r>
  <r>
    <x v="1"/>
    <s v="1105920140625011"/>
    <n v="687.18429744000002"/>
    <n v="687.18429744000002"/>
    <n v="0.84441310922369939"/>
    <n v="1"/>
    <n v="1.258088340298923E-2"/>
    <n v="8.6453855224577101"/>
    <n v="7.3002768694560718"/>
  </r>
  <r>
    <x v="1"/>
    <s v="1105920140628004"/>
    <n v="1048.5819616000001"/>
    <n v="1048.5819616000001"/>
    <n v="0.84441310922369928"/>
    <n v="9"/>
    <n v="7.5485300417935386E-2"/>
    <n v="79.152524384204"/>
    <n v="66.837429218170371"/>
  </r>
  <r>
    <x v="1"/>
    <s v="1105920140628011"/>
    <n v="913.58249106999995"/>
    <n v="913.58249106999995"/>
    <n v="0.84441310922369928"/>
    <n v="4"/>
    <n v="7.5485300417935386E-2"/>
    <n v="68.962048794984725"/>
    <n v="58.232458041409515"/>
  </r>
  <r>
    <x v="1"/>
    <s v="1105920140711004"/>
    <n v="394.40638404999999"/>
    <n v="394.40638404999999"/>
    <n v="0.84441310922369928"/>
    <n v="16"/>
    <n v="0.15097060083587077"/>
    <n v="59.543768773531696"/>
    <n v="50.279538924954913"/>
  </r>
  <r>
    <x v="1"/>
    <s v="1105920140712011"/>
    <n v="399.37422565999998"/>
    <n v="399.37422565999998"/>
    <n v="0.84441310922369939"/>
    <n v="1"/>
    <n v="1.258088340298923E-2"/>
    <n v="5.0244805671875694"/>
    <n v="4.2427372579729123"/>
  </r>
  <r>
    <x v="1"/>
    <s v="1105920140712012"/>
    <n v="399.37422565999998"/>
    <n v="399.37422565999998"/>
    <n v="0.84441310922369939"/>
    <n v="1"/>
    <n v="1.258088340298923E-2"/>
    <n v="5.0244805671875694"/>
    <n v="4.2427372579729123"/>
  </r>
  <r>
    <x v="1"/>
    <s v="1105920140712013"/>
    <n v="399.37422565999998"/>
    <n v="399.37422565999998"/>
    <n v="0.84441310922369939"/>
    <n v="1"/>
    <n v="1.258088340298923E-2"/>
    <n v="5.0244805671875694"/>
    <n v="4.2427372579729123"/>
  </r>
  <r>
    <x v="1"/>
    <s v="1105920140712014"/>
    <n v="399.37422565999998"/>
    <n v="399.37422565999998"/>
    <n v="0.84441310922369939"/>
    <n v="1"/>
    <n v="1.258088340298923E-2"/>
    <n v="5.0244805671875694"/>
    <n v="4.2427372579729123"/>
  </r>
  <r>
    <x v="1"/>
    <s v="1105920140713012"/>
    <n v="151.13790849"/>
    <n v="151.13790849"/>
    <n v="0.84441310922369939"/>
    <n v="4"/>
    <n v="0.10064706722391384"/>
    <n v="15.211587235874768"/>
    <n v="12.844863674072553"/>
  </r>
  <r>
    <x v="1"/>
    <s v="1105920140713014"/>
    <n v="151.13790849"/>
    <n v="151.13790849"/>
    <n v="0.84441310922369939"/>
    <n v="1"/>
    <n v="2.516176680597846E-2"/>
    <n v="3.8028968089686921"/>
    <n v="3.2112159185181381"/>
  </r>
  <r>
    <x v="1"/>
    <s v="1105920140713041"/>
    <n v="151.13790849"/>
    <n v="151.13790849"/>
    <n v="1.8986283709873275"/>
    <n v="9"/>
    <n v="2.2431343594149462"/>
    <n v="339.02263554403089"/>
    <n v="643.67799425079386"/>
  </r>
  <r>
    <x v="1"/>
    <s v="1105920140713049"/>
    <n v="151.13790849"/>
    <n v="151.13790849"/>
    <n v="1.8676341692890692"/>
    <n v="4"/>
    <n v="5.6015454568358711"/>
    <n v="846.60586465783513"/>
    <n v="1581.1500407554902"/>
  </r>
  <r>
    <x v="1"/>
    <s v="1105920140806010"/>
    <n v="4.8108127578"/>
    <n v="4.8108127578"/>
    <n v="0.84441310922369939"/>
    <n v="16"/>
    <n v="0.18871325104483844"/>
    <n v="0.90786411569242287"/>
    <n v="0.76661236068446315"/>
  </r>
  <r>
    <x v="1"/>
    <s v="1105920140809001"/>
    <n v="455.49502680000001"/>
    <n v="455.49502680000001"/>
    <n v="0.84441310922369939"/>
    <n v="1"/>
    <n v="1.258088340298923E-2"/>
    <n v="5.7305298228122545"/>
    <n v="4.8389345051800312"/>
  </r>
  <r>
    <x v="1"/>
    <s v="1105920140809002"/>
    <n v="455.49502680000001"/>
    <n v="455.49502680000001"/>
    <n v="0.84441310922369939"/>
    <n v="1"/>
    <n v="1.258088340298923E-2"/>
    <n v="5.7305298228122545"/>
    <n v="4.8389345051800312"/>
  </r>
  <r>
    <x v="1"/>
    <s v="1105920140813001"/>
    <n v="6.2856555251000001"/>
    <n v="6.2856555251000001"/>
    <n v="0.84441310922369939"/>
    <n v="5"/>
    <n v="1.258088340298923E-2"/>
    <n v="7.9079099272638148E-2"/>
    <n v="6.6775428091417968E-2"/>
  </r>
  <r>
    <x v="1"/>
    <s v="1105920140813006"/>
    <n v="8.455440158"/>
    <n v="8.455440158"/>
    <n v="0.84441310922369939"/>
    <n v="12"/>
    <n v="0.10064706722391384"/>
    <n v="0.85101525399000666"/>
    <n v="0.71860843661849771"/>
  </r>
  <r>
    <x v="1"/>
    <s v="1105920140820009"/>
    <n v="237.46925342"/>
    <n v="237.46925342"/>
    <n v="0.84441310922369939"/>
    <n v="4"/>
    <n v="0.12580883402989229"/>
    <n v="29.875729890719214"/>
    <n v="25.227457967349626"/>
  </r>
  <r>
    <x v="1"/>
    <s v="1105920140822003"/>
    <n v="292.28229288"/>
    <n v="292.28229288"/>
    <n v="0.84441310922369939"/>
    <n v="4"/>
    <n v="0.18871325104483844"/>
    <n v="55.157541712224436"/>
    <n v="46.575751294355328"/>
  </r>
  <r>
    <x v="1"/>
    <s v="1105920140823002"/>
    <n v="41.955332161000001"/>
    <n v="41.955332161000001"/>
    <n v="0.84441310922369939"/>
    <n v="4"/>
    <n v="6.2904417014946146E-2"/>
    <n v="2.6391757102561257"/>
    <n v="2.2285545672850402"/>
  </r>
  <r>
    <x v="1"/>
    <s v="1105920140824001"/>
    <n v="182.82825890999999"/>
    <n v="182.82825890999999"/>
    <n v="0.84441310922369939"/>
    <n v="4"/>
    <n v="1.258088340298923E-2"/>
    <n v="2.3001410081182367"/>
    <n v="1.9422692203180547"/>
  </r>
  <r>
    <x v="1"/>
    <s v="1105920140824004"/>
    <n v="106.50998607"/>
    <n v="106.50998607"/>
    <n v="0.84441310922369939"/>
    <n v="2"/>
    <n v="2.516176680597846E-2"/>
    <n v="2.6799794320013541"/>
    <n v="2.2630097648318275"/>
  </r>
  <r>
    <x v="1"/>
    <s v="1105920140831001"/>
    <n v="14.762549648"/>
    <n v="14.762549648"/>
    <n v="0.84441310922369939"/>
    <n v="16"/>
    <n v="0.18871325104483844"/>
    <n v="2.7858887377849153"/>
    <n v="2.3524409710242478"/>
  </r>
  <r>
    <x v="1"/>
    <s v="1105920140831008"/>
    <n v="37.414911494999998"/>
    <n v="37.414911494999998"/>
    <n v="2.2905947625937602"/>
    <n v="2"/>
    <n v="3.050323533611957"/>
    <n v="114.12758504120703"/>
    <n v="261.4200485628628"/>
  </r>
  <r>
    <x v="1"/>
    <s v="1105920140831011"/>
    <n v="48.249708902999998"/>
    <n v="48.249708902999998"/>
    <n v="0.84441310922369939"/>
    <n v="10"/>
    <n v="5.0323533611956919E-2"/>
    <n v="2.4280958477472576"/>
    <n v="2.0503159642894162"/>
  </r>
  <r>
    <x v="1"/>
    <s v="1105920140831013"/>
    <n v="37.414911494999998"/>
    <n v="37.414911494999998"/>
    <n v="1.997214877799792"/>
    <n v="9"/>
    <n v="4.050323533611957"/>
    <n v="151.54249653620701"/>
    <n v="302.66292870103609"/>
  </r>
  <r>
    <x v="1"/>
    <s v="1105920140905002"/>
    <n v="1134.5428095"/>
    <n v="1134.5428095"/>
    <n v="0.84441310922369939"/>
    <n v="1"/>
    <n v="1.258088340298923E-2"/>
    <n v="14.27355080201932"/>
    <n v="12.052773412395563"/>
  </r>
  <r>
    <x v="1"/>
    <s v="1105920140913002"/>
    <n v="1446.1621414000001"/>
    <n v="1446.1621414000001"/>
    <n v="0.84441310922369939"/>
    <n v="1"/>
    <n v="1.258088340298923E-2"/>
    <n v="18.193997282770624"/>
    <n v="15.363249814751882"/>
  </r>
  <r>
    <x v="1"/>
    <s v="1105920140913003"/>
    <n v="1446.1621414000001"/>
    <n v="1446.1621414000001"/>
    <n v="0.84441310922369939"/>
    <n v="1"/>
    <n v="1.258088340298923E-2"/>
    <n v="18.193997282770624"/>
    <n v="15.363249814751882"/>
  </r>
  <r>
    <x v="1"/>
    <s v="1105920141003001"/>
    <n v="41.324782310000003"/>
    <n v="41.324782310000003"/>
    <n v="0.84441310922369939"/>
    <n v="8"/>
    <n v="2.516176680597846E-2"/>
    <n v="1.039804535792044"/>
    <n v="0.87802458105306536"/>
  </r>
  <r>
    <x v="1"/>
    <s v="1105920141003003"/>
    <n v="207.70923744999999"/>
    <n v="207.70923744999999"/>
    <n v="0.84441310922369928"/>
    <n v="4"/>
    <n v="0.30194120167174154"/>
    <n v="62.715976753974097"/>
    <n v="52.958192928824516"/>
  </r>
  <r>
    <x v="1"/>
    <s v="1105920141003008"/>
    <n v="207.70923744999999"/>
    <n v="207.70923744999999"/>
    <n v="0.84441310922369928"/>
    <n v="4"/>
    <n v="3.7742650208967693E-2"/>
    <n v="7.8394970942467621"/>
    <n v="6.6197741161030645"/>
  </r>
  <r>
    <x v="1"/>
    <s v="1105920141021001"/>
    <n v="439.55497185000002"/>
    <n v="439.55497185000002"/>
    <n v="0.84441310922369939"/>
    <n v="4"/>
    <n v="2.516176680597846E-2"/>
    <n v="11.059979700098127"/>
    <n v="9.3391918465108574"/>
  </r>
  <r>
    <x v="1"/>
    <s v="1105920141021008"/>
    <n v="439.55497185000002"/>
    <n v="439.55497185000002"/>
    <n v="0.84441310922369939"/>
    <n v="4"/>
    <n v="2.516176680597846E-2"/>
    <n v="11.059979700098127"/>
    <n v="9.3391918465108574"/>
  </r>
  <r>
    <x v="1"/>
    <s v="1105920141021015"/>
    <n v="439.55497185000002"/>
    <n v="439.55497185000002"/>
    <n v="0.84441310922369939"/>
    <n v="2"/>
    <n v="1.258088340298923E-2"/>
    <n v="5.5299898500490636"/>
    <n v="4.6695959232554287"/>
  </r>
  <r>
    <x v="1"/>
    <s v="1105920141021019"/>
    <n v="439.55497185000002"/>
    <n v="439.55497185000002"/>
    <n v="0.84441310922369939"/>
    <n v="1"/>
    <n v="2.516176680597846E-2"/>
    <n v="11.059979700098127"/>
    <n v="9.3391918465108574"/>
  </r>
  <r>
    <x v="1"/>
    <s v="1105920141022008"/>
    <n v="202.5298315"/>
    <n v="202.5298315"/>
    <n v="0.84441310922369939"/>
    <n v="2"/>
    <n v="1.258088340298923E-2"/>
    <n v="2.5480041957285553"/>
    <n v="2.1515681452301809"/>
  </r>
  <r>
    <x v="1"/>
    <s v="1105920141102005"/>
    <n v="583.05778587999998"/>
    <n v="583.05778587999998"/>
    <n v="0.84441310922369939"/>
    <n v="1"/>
    <n v="1.258088340298923E-2"/>
    <n v="7.3353820213613403"/>
    <n v="6.1940927400013539"/>
  </r>
  <r>
    <x v="1"/>
    <s v="1105920141105005"/>
    <n v="1506.842797"/>
    <n v="1506.842797"/>
    <n v="0.84441310922369939"/>
    <n v="1"/>
    <n v="7.2214157542950207E-3"/>
    <n v="10.881538313501775"/>
    <n v="9.1885136004408441"/>
  </r>
  <r>
    <x v="1"/>
    <s v="1105920141105006"/>
    <n v="1506.842797"/>
    <n v="1506.842797"/>
    <n v="0.84441310922369939"/>
    <n v="1"/>
    <n v="1.4442831508590041E-2"/>
    <n v="21.763076627003549"/>
    <n v="18.377027200881688"/>
  </r>
  <r>
    <x v="1"/>
    <s v="1105920141116003"/>
    <n v="320.97269649999998"/>
    <n v="320.97269649999998"/>
    <n v="0.84441310922369928"/>
    <n v="1"/>
    <n v="7.5485300417935386E-2"/>
    <n v="24.228720421257297"/>
    <n v="20.459049143425609"/>
  </r>
  <r>
    <x v="1"/>
    <s v="1105920141219005"/>
    <n v="82.455161132000001"/>
    <n v="82.455161132000001"/>
    <n v="0.84441310922369939"/>
    <n v="1"/>
    <n v="1.258088340298923E-2"/>
    <n v="1.0373587681763814"/>
    <n v="0.87595934281628496"/>
  </r>
  <r>
    <x v="1"/>
    <s v="1105920141219008"/>
    <n v="93.446357886000001"/>
    <n v="93.446357886000001"/>
    <n v="2.4307694658098975"/>
    <n v="6"/>
    <n v="2.2012941344478274"/>
    <n v="205.70291949996428"/>
    <n v="500.0163757484645"/>
  </r>
  <r>
    <x v="1"/>
    <s v="1106220140409001"/>
    <n v="46.920886360999994"/>
    <n v="46.920886360999994"/>
    <n v="0.84441310922369928"/>
    <n v="36"/>
    <n v="1.1322795062690307"/>
    <n v="53.127558042538368"/>
    <n v="44.861606472162372"/>
  </r>
  <r>
    <x v="1"/>
    <s v="1106220140412001"/>
    <n v="60.134623738000009"/>
    <n v="60.134623738000009"/>
    <n v="1.1387664775862203"/>
    <n v="36"/>
    <n v="13.509706008358707"/>
    <n v="812.40108762364889"/>
    <n v="925.13512494039696"/>
  </r>
  <r>
    <x v="1"/>
    <s v="1106220140417001"/>
    <n v="631.82458113999996"/>
    <n v="631.82458113999996"/>
    <n v="0.84441310922369939"/>
    <n v="1"/>
    <n v="1.258088340298923E-2"/>
    <n v="7.9489113864648475"/>
    <n v="6.712164978788449"/>
  </r>
  <r>
    <x v="1"/>
    <s v="1106220140423007"/>
    <n v="348.03410014000002"/>
    <n v="348.03410014000002"/>
    <n v="0.84441310922369939"/>
    <n v="3"/>
    <n v="1.258088340298923E-2"/>
    <n v="4.3785764341256179"/>
    <n v="3.6973273407136316"/>
  </r>
  <r>
    <x v="1"/>
    <s v="1106220140426002"/>
    <n v="1421.6834124"/>
    <n v="1421.6834124"/>
    <n v="1.3317583814584903"/>
    <n v="8"/>
    <n v="3.5283971029255476"/>
    <n v="5016.2636335894667"/>
    <n v="6680.4511376381943"/>
  </r>
  <r>
    <x v="1"/>
    <s v="1106220140502001"/>
    <n v="2.4477591576000002"/>
    <n v="2.4477591576000002"/>
    <n v="1.479094919821462"/>
    <n v="36"/>
    <n v="6.696836354798922"/>
    <n v="16.392242514407666"/>
    <n v="24.245682627541768"/>
  </r>
  <r>
    <x v="1"/>
    <s v="1106220140506003"/>
    <n v="1275.8382537"/>
    <n v="1275.8382537"/>
    <n v="0.84441310922369917"/>
    <n v="4"/>
    <n v="1.2580883402989231"/>
    <n v="1605.1172310873094"/>
    <n v="1355.3820317709697"/>
  </r>
  <r>
    <x v="1"/>
    <s v="1106220140507002"/>
    <n v="454.81624715999999"/>
    <n v="454.81624715999999"/>
    <n v="0.84441310922369939"/>
    <n v="2"/>
    <n v="0.12580883402989229"/>
    <n v="57.219901753050912"/>
    <n v="48.317235148768326"/>
  </r>
  <r>
    <x v="1"/>
    <s v="1106220140616007"/>
    <n v="612.97276506000003"/>
    <n v="612.97276506000003"/>
    <n v="0.84441310922369939"/>
    <n v="4"/>
    <n v="0.11322795062690307"/>
    <n v="69.405649977849933"/>
    <n v="58.607040695488045"/>
  </r>
  <r>
    <x v="1"/>
    <s v="1106220140616013"/>
    <n v="891.07179786999995"/>
    <n v="891.07179786999995"/>
    <n v="0.84441310922369939"/>
    <n v="1"/>
    <n v="1.258088340298923E-2"/>
    <n v="11.210470392694456"/>
    <n v="9.4662681601553516"/>
  </r>
  <r>
    <x v="1"/>
    <s v="1106220140707005"/>
    <n v="60.504265578999998"/>
    <n v="60.504265578999998"/>
    <n v="0.84441310922369939"/>
    <n v="24"/>
    <n v="0.50323533611956917"/>
    <n v="30.447884425315742"/>
    <n v="25.710592756864717"/>
  </r>
  <r>
    <x v="1"/>
    <s v="1106220140711001"/>
    <n v="65.117912713999999"/>
    <n v="65.117912713999999"/>
    <n v="1.2096184296544625"/>
    <n v="36"/>
    <n v="18.569423106358705"/>
    <n v="1209.2020729892008"/>
    <n v="1462.673112664118"/>
  </r>
  <r>
    <x v="1"/>
    <s v="1106220140719004"/>
    <n v="199.14293243"/>
    <n v="199.14293243"/>
    <n v="0.84441310922369939"/>
    <n v="1"/>
    <n v="5.0323533611956919E-2"/>
    <n v="10.02157605372477"/>
    <n v="8.4623501948475042"/>
  </r>
  <r>
    <x v="1"/>
    <s v="1106220140719006"/>
    <n v="199.14293243"/>
    <n v="199.14293243"/>
    <n v="0.84441310922369928"/>
    <n v="1"/>
    <n v="3.7742650208967693E-2"/>
    <n v="7.5161820402935788"/>
    <n v="6.3467626461356286"/>
  </r>
  <r>
    <x v="1"/>
    <s v="1106220140719010"/>
    <n v="199.14293243"/>
    <n v="199.14293243"/>
    <n v="0.84441310922369928"/>
    <n v="1"/>
    <n v="3.7742650208967693E-2"/>
    <n v="7.5161820402935788"/>
    <n v="6.3467626461356286"/>
  </r>
  <r>
    <x v="1"/>
    <s v="1106220140724001"/>
    <n v="40.353660955000002"/>
    <n v="40.353660955000002"/>
    <n v="1.1508570701461733"/>
    <n v="25"/>
    <n v="1.2012941344478278"/>
    <n v="48.476616208737831"/>
    <n v="55.789656500588514"/>
  </r>
  <r>
    <x v="1"/>
    <s v="1106220140728001"/>
    <n v="30.950003937999998"/>
    <n v="30.950003937999998"/>
    <n v="0.84441310922369939"/>
    <n v="8"/>
    <n v="0.22645590125380613"/>
    <n v="7.0088110355886384"/>
    <n v="5.918331918522779"/>
  </r>
  <r>
    <x v="1"/>
    <s v="1106220140816001"/>
    <n v="113.7045251"/>
    <n v="113.7045251"/>
    <n v="0.84441310922369928"/>
    <n v="16"/>
    <n v="0.54097798632853689"/>
    <n v="61.511645025040579"/>
    <n v="51.94123942905901"/>
  </r>
  <r>
    <x v="1"/>
    <s v="1106220140820001"/>
    <n v="62.700376728000002"/>
    <n v="62.700376728000002"/>
    <n v="1.1125417105381061"/>
    <n v="16"/>
    <n v="2.1951839232839769"/>
    <n v="137.6388589771544"/>
    <n v="153.12897160295651"/>
  </r>
  <r>
    <x v="1"/>
    <s v="1106220140821001"/>
    <n v="81.289750063"/>
    <n v="81.289750063"/>
    <n v="0.84441310922369928"/>
    <n v="9"/>
    <n v="7.5485300417935386E-2"/>
    <n v="6.136181204404437"/>
    <n v="5.1814718495711745"/>
  </r>
  <r>
    <x v="1"/>
    <s v="1106220140827001"/>
    <n v="11.787449136999999"/>
    <n v="11.787449136999999"/>
    <n v="0.84441310922369939"/>
    <n v="2"/>
    <n v="2.516176680597846E-2"/>
    <n v="0.29659304642252604"/>
    <n v="0.25044705650377425"/>
  </r>
  <r>
    <x v="1"/>
    <s v="1106220141007001"/>
    <n v="10.83169674"/>
    <n v="10.83169674"/>
    <n v="0.84441310922369939"/>
    <n v="30"/>
    <n v="0.12580883402989229"/>
    <n v="1.3627231374247855"/>
    <n v="1.1507012814839377"/>
  </r>
  <r>
    <x v="1"/>
    <s v="1106420141006005"/>
    <n v="182.53612387000001"/>
    <n v="182.53612387000001"/>
    <n v="0.84441310922369928"/>
    <n v="4"/>
    <n v="7.5485300417935386E-2"/>
    <n v="13.778794147452418"/>
    <n v="11.634994407403607"/>
  </r>
  <r>
    <x v="1"/>
    <s v="1108120140115001"/>
    <n v="618.84108670000001"/>
    <n v="618.84108670000001"/>
    <n v="0.84441310922369928"/>
    <n v="1"/>
    <n v="0.15097060083587077"/>
    <n v="93.426810681022204"/>
    <n v="78.890823692015871"/>
  </r>
  <r>
    <x v="1"/>
    <s v="1108120140401001"/>
    <n v="514.81920616000002"/>
    <n v="514.81920616000002"/>
    <n v="0.84441310922369928"/>
    <n v="4"/>
    <n v="7.5485300417935386E-2"/>
    <n v="38.86128243791061"/>
    <n v="32.814976331816439"/>
  </r>
  <r>
    <x v="1"/>
    <s v="1108120140401005"/>
    <n v="622.85837385000002"/>
    <n v="622.85837385000002"/>
    <n v="1.3309384445641073"/>
    <n v="9"/>
    <n v="2.3145220850747306"/>
    <n v="1441.6194621495581"/>
    <n v="1918.7067646066778"/>
  </r>
  <r>
    <x v="1"/>
    <s v="1108120140417001"/>
    <n v="549.40274331000001"/>
    <n v="549.40274331000001"/>
    <n v="0.84441310922369939"/>
    <n v="9"/>
    <n v="0.75485300417935375"/>
    <n v="414.71831129193185"/>
    <n v="350.19357869002221"/>
  </r>
  <r>
    <x v="1"/>
    <s v="1108120140615011"/>
    <n v="420.76053798999999"/>
    <n v="420.76053798999999"/>
    <n v="0.84441310922369928"/>
    <n v="1"/>
    <n v="7.5485300417935386E-2"/>
    <n v="31.761235614187264"/>
    <n v="26.819603717762359"/>
  </r>
  <r>
    <x v="1"/>
    <s v="1108120140621001"/>
    <n v="13.855922241"/>
    <n v="13.855922241"/>
    <n v="0.84441310922369928"/>
    <n v="6"/>
    <n v="0.15097060083587077"/>
    <n v="2.0918369058588748"/>
    <n v="1.7663745056651752"/>
  </r>
  <r>
    <x v="1"/>
    <s v="1108120140621005"/>
    <n v="13.855922241"/>
    <n v="13.855922241"/>
    <n v="1.4940415196709163"/>
    <n v="24"/>
    <n v="4.1104660930687524"/>
    <n v="56.954298559827706"/>
    <n v="85.092086772116062"/>
  </r>
  <r>
    <x v="1"/>
    <s v="1108120140706001"/>
    <n v="27.314194988000001"/>
    <n v="27.314194988000001"/>
    <n v="1.130541508605778"/>
    <n v="16"/>
    <n v="1.5814329989836986"/>
    <n v="43.195569294698352"/>
    <n v="48.834384075513697"/>
  </r>
  <r>
    <x v="1"/>
    <s v="1108120140711006"/>
    <n v="190.24029415000001"/>
    <n v="190.24029415000001"/>
    <n v="0.84441310922369928"/>
    <n v="16"/>
    <n v="0.15097060083587077"/>
    <n v="28.720691511018295"/>
    <n v="24.252128417873664"/>
  </r>
  <r>
    <x v="1"/>
    <s v="1108120140711013"/>
    <n v="190.24029415000004"/>
    <n v="190.24029415000004"/>
    <n v="0.84441310922369939"/>
    <n v="9"/>
    <n v="0.75485300417935375"/>
    <n v="143.60345755509147"/>
    <n v="121.26064208936833"/>
  </r>
  <r>
    <x v="1"/>
    <s v="1108120140711018"/>
    <n v="190.24029415000001"/>
    <n v="190.24029415000001"/>
    <n v="0.84441310922369928"/>
    <n v="4"/>
    <n v="0.15097060083587077"/>
    <n v="28.720691511018295"/>
    <n v="24.252128417873664"/>
  </r>
  <r>
    <x v="1"/>
    <s v="1108120140725005"/>
    <n v="30.965050541"/>
    <n v="30.965050541"/>
    <n v="1.0971853051621787"/>
    <n v="25"/>
    <n v="3.9839892576345148"/>
    <n v="123.36442871745382"/>
    <n v="135.35363836851741"/>
  </r>
  <r>
    <x v="1"/>
    <s v="1108120140727008"/>
    <n v="687.34154625999997"/>
    <n v="687.34154625999997"/>
    <n v="1.4330047042773666"/>
    <n v="4"/>
    <n v="1.0198151681000001"/>
    <n v="700.96133454125584"/>
    <n v="1004.4808899141606"/>
  </r>
  <r>
    <x v="1"/>
    <s v="1108120140824009"/>
    <n v="124.67029801"/>
    <n v="124.67029801"/>
    <n v="0.84441310922369928"/>
    <n v="4"/>
    <n v="3.7742650208967693E-2"/>
    <n v="4.7053874492391907"/>
    <n v="3.9732908461142364"/>
  </r>
  <r>
    <x v="1"/>
    <s v="1108120140824011"/>
    <n v="124.67029801"/>
    <n v="124.67029801"/>
    <n v="0.84441310922369939"/>
    <n v="6"/>
    <n v="5.0323533611956919E-2"/>
    <n v="6.273849932318921"/>
    <n v="5.2977211281523164"/>
  </r>
  <r>
    <x v="1"/>
    <s v="1108120140824014"/>
    <n v="124.67029801"/>
    <n v="124.67029801"/>
    <n v="0.84441310922369939"/>
    <n v="6"/>
    <n v="0.11322795062690307"/>
    <n v="14.116162347717571"/>
    <n v="11.919872538342711"/>
  </r>
  <r>
    <x v="1"/>
    <s v="1108720140113001"/>
    <n v="2129.4369081999998"/>
    <n v="2129.4369081999998"/>
    <n v="0.84441310922369939"/>
    <n v="1"/>
    <n v="2.516176680597846E-2"/>
    <n v="53.580394912172153"/>
    <n v="45.243987861220972"/>
  </r>
  <r>
    <x v="1"/>
    <s v="1108720140504024"/>
    <n v="103.26238651"/>
    <n v="103.26238651"/>
    <n v="0.84441310922369939"/>
    <n v="1"/>
    <n v="2.516176680597846E-2"/>
    <n v="2.5982640891934357"/>
    <n v="2.1940082581401126"/>
  </r>
  <r>
    <x v="1"/>
    <s v="1108720140504029"/>
    <n v="103.26238651"/>
    <n v="103.26238651"/>
    <n v="0.84441310922369939"/>
    <n v="1"/>
    <n v="1.258088340298923E-2"/>
    <n v="1.2991320445967178"/>
    <n v="1.0970041290700563"/>
  </r>
  <r>
    <x v="1"/>
    <s v="1108720140506007"/>
    <n v="352.28375937999999"/>
    <n v="352.28375937999999"/>
    <n v="0.84441310922369939"/>
    <n v="1"/>
    <n v="1.258088340298923E-2"/>
    <n v="4.4320409015264932"/>
    <n v="3.7424734378645939"/>
  </r>
  <r>
    <x v="1"/>
    <s v="1108720140506010"/>
    <n v="352.28375937999999"/>
    <n v="352.28375937999999"/>
    <n v="0.84441310922369928"/>
    <n v="1"/>
    <n v="3.7742650208967693E-2"/>
    <n v="13.296122704579481"/>
    <n v="11.227420313593781"/>
  </r>
  <r>
    <x v="1"/>
    <s v="1108720140512013"/>
    <n v="394.35425844999997"/>
    <n v="394.35425844999997"/>
    <n v="0.84441310922369939"/>
    <n v="2"/>
    <n v="1.258088340298923E-2"/>
    <n v="4.9613249450317296"/>
    <n v="4.189407822703342"/>
  </r>
  <r>
    <x v="1"/>
    <s v="1108720140520001"/>
    <n v="82.188528199999993"/>
    <n v="82.188528199999993"/>
    <n v="0.84441310922369939"/>
    <n v="16"/>
    <n v="0.65420593695543994"/>
    <n v="53.768223098069591"/>
    <n v="45.402592443674472"/>
  </r>
  <r>
    <x v="1"/>
    <s v="1108720140522003"/>
    <n v="123.71737777"/>
    <n v="123.71737777"/>
    <n v="0.84441310922369917"/>
    <n v="1"/>
    <n v="0.31452208507473078"/>
    <n v="38.91184761619855"/>
    <n v="32.857674231233005"/>
  </r>
  <r>
    <x v="1"/>
    <s v="1108720140522004"/>
    <n v="123.71737777"/>
    <n v="123.71737777"/>
    <n v="0.84441310922369928"/>
    <n v="6"/>
    <n v="3.7742650208967693E-2"/>
    <n v="4.6694217139438257"/>
    <n v="3.9429209077479608"/>
  </r>
  <r>
    <x v="1"/>
    <s v="1108720140522010"/>
    <n v="123.71737777"/>
    <n v="123.71737777"/>
    <n v="0.84441310922369939"/>
    <n v="4"/>
    <n v="1.258088340298923E-2"/>
    <n v="1.5564739046479417"/>
    <n v="1.3143069692493203"/>
  </r>
  <r>
    <x v="1"/>
    <s v="1108720140522017"/>
    <n v="123.71737777"/>
    <n v="123.71737777"/>
    <n v="0.84441310922369939"/>
    <n v="4"/>
    <n v="0.18871325104483844"/>
    <n v="23.347108569719126"/>
    <n v="19.714604538739803"/>
  </r>
  <r>
    <x v="1"/>
    <s v="1108720140522023"/>
    <n v="123.71737777"/>
    <n v="123.71737777"/>
    <n v="0.84441310922369928"/>
    <n v="4"/>
    <n v="3.7742650208967693E-2"/>
    <n v="4.6694217139438257"/>
    <n v="3.9429209077479608"/>
  </r>
  <r>
    <x v="1"/>
    <s v="1108720140523002"/>
    <n v="71.095859732999998"/>
    <n v="71.095859732999998"/>
    <n v="0.84441310922369939"/>
    <n v="1"/>
    <n v="1.258088340298923E-2"/>
    <n v="0.89444872173614998"/>
    <n v="0.75528422616238589"/>
  </r>
  <r>
    <x v="1"/>
    <s v="1108720140523004"/>
    <n v="71.095859732999998"/>
    <n v="71.095859732999998"/>
    <n v="0.84441310922369928"/>
    <n v="1"/>
    <n v="3.7742650208967693E-2"/>
    <n v="2.6833461652084503"/>
    <n v="2.2658526784871578"/>
  </r>
  <r>
    <x v="1"/>
    <s v="1108720140524004"/>
    <n v="650.14729942999998"/>
    <n v="650.14729942999998"/>
    <n v="0.84441310922369939"/>
    <n v="1"/>
    <n v="1.258088340298923E-2"/>
    <n v="8.179427368897155"/>
    <n v="6.9068156962398692"/>
  </r>
  <r>
    <x v="1"/>
    <s v="1108720140524019"/>
    <n v="650.14729942999998"/>
    <n v="650.14729942999998"/>
    <n v="0.11023113109243879"/>
    <n v="1"/>
    <n v="1"/>
    <n v="650.14729942999998"/>
    <n v="71.666472192863381"/>
  </r>
  <r>
    <x v="1"/>
    <s v="1108720140527007"/>
    <n v="318.15868820999998"/>
    <n v="318.15868820999998"/>
    <n v="0.84441310922369939"/>
    <n v="1"/>
    <n v="3.5985543588051901E-2"/>
    <n v="11.449113342498368"/>
    <n v="9.6677813953935878"/>
  </r>
  <r>
    <x v="1"/>
    <s v="1108720140602004"/>
    <n v="108.84897196999999"/>
    <n v="108.84897196999999"/>
    <n v="0.84441310922369939"/>
    <n v="4"/>
    <n v="0.20129413444782768"/>
    <n v="21.910659598237004"/>
    <n v="18.501648196489402"/>
  </r>
  <r>
    <x v="1"/>
    <s v="1108720140602006"/>
    <n v="108.84897196999999"/>
    <n v="108.84897196999999"/>
    <n v="0.84441310922369939"/>
    <n v="2"/>
    <n v="1.258088340298923E-2"/>
    <n v="1.3694162248898127"/>
    <n v="1.1563530122805876"/>
  </r>
  <r>
    <x v="1"/>
    <s v="1108720140606010"/>
    <n v="205.69560831000001"/>
    <n v="205.69560831000001"/>
    <n v="0.84441310922369939"/>
    <n v="2"/>
    <n v="0.20129413444782768"/>
    <n v="41.405319434480845"/>
    <n v="34.963194522070438"/>
  </r>
  <r>
    <x v="1"/>
    <s v="1108720140606013"/>
    <n v="113.56568468"/>
    <n v="113.56568468"/>
    <n v="0.84441310922369939"/>
    <n v="4"/>
    <n v="0.11322795062690307"/>
    <n v="12.858809737857483"/>
    <n v="10.858147511660221"/>
  </r>
  <r>
    <x v="1"/>
    <s v="1108720140606015"/>
    <n v="113.56568468"/>
    <n v="113.56568468"/>
    <n v="0.84441310922369939"/>
    <n v="4"/>
    <n v="2.516176680597846E-2"/>
    <n v="2.8575132750794405"/>
    <n v="2.4129216692578264"/>
  </r>
  <r>
    <x v="1"/>
    <s v="1108720140606017"/>
    <n v="113.56568468"/>
    <n v="113.56568468"/>
    <n v="0.84441310922369928"/>
    <n v="9"/>
    <n v="3.7742650208967693E-2"/>
    <n v="4.2862699126191615"/>
    <n v="3.6193825038867398"/>
  </r>
  <r>
    <x v="1"/>
    <s v="1108720140606020"/>
    <n v="113.56568468"/>
    <n v="113.56568468"/>
    <n v="0.84441310922369939"/>
    <n v="9"/>
    <n v="0.12580883402989229"/>
    <n v="14.287566375397201"/>
    <n v="12.064608346289132"/>
  </r>
  <r>
    <x v="1"/>
    <s v="1108720140606023"/>
    <n v="113.56568468"/>
    <n v="113.56568468"/>
    <n v="0.84441310922369939"/>
    <n v="2"/>
    <n v="2.516176680597846E-2"/>
    <n v="2.8575132750794405"/>
    <n v="2.4129216692578264"/>
  </r>
  <r>
    <x v="1"/>
    <s v="1108720140606029"/>
    <n v="113.56568468"/>
    <n v="113.56568468"/>
    <n v="0.84441310922369939"/>
    <n v="4"/>
    <n v="0.12580883402989229"/>
    <n v="14.287566375397201"/>
    <n v="12.064608346289132"/>
  </r>
  <r>
    <x v="1"/>
    <s v="1108720140606031"/>
    <n v="113.56568468"/>
    <n v="113.56568468"/>
    <n v="0.84441310922369939"/>
    <n v="16"/>
    <n v="5.0323533611956919E-2"/>
    <n v="5.7150265501588811"/>
    <n v="4.8258433385156527"/>
  </r>
  <r>
    <x v="1"/>
    <s v="1108720140606043"/>
    <n v="113.56568468"/>
    <n v="113.56568468"/>
    <n v="0.84441310922369939"/>
    <n v="1"/>
    <n v="5.0323533611956919E-2"/>
    <n v="5.7150265501588811"/>
    <n v="4.8258433385156527"/>
  </r>
  <r>
    <x v="1"/>
    <s v="1108720140609003"/>
    <n v="117.95888051"/>
    <n v="117.95888051"/>
    <n v="0.84441310922369939"/>
    <n v="1"/>
    <n v="1.258088340298923E-2"/>
    <n v="1.4840269220434488"/>
    <n v="1.253131787414385"/>
  </r>
  <r>
    <x v="1"/>
    <s v="1108720140609005"/>
    <n v="117.95888051"/>
    <n v="117.95888051"/>
    <n v="0.84441310922369939"/>
    <n v="1"/>
    <n v="1.258088340298923E-2"/>
    <n v="1.4840269220434488"/>
    <n v="1.253131787414385"/>
  </r>
  <r>
    <x v="1"/>
    <s v="1108720140610001"/>
    <n v="125.35090341999999"/>
    <n v="125.35090341999999"/>
    <n v="0.84441310922369939"/>
    <n v="1"/>
    <n v="2.516176680597846E-2"/>
    <n v="3.1540502007727675"/>
    <n v="2.663321336682166"/>
  </r>
  <r>
    <x v="1"/>
    <s v="1108720140610002"/>
    <n v="125.35090341999999"/>
    <n v="125.35090341999999"/>
    <n v="0.84441310922369939"/>
    <n v="1"/>
    <n v="1.258088340298923E-2"/>
    <n v="1.5770251003863838"/>
    <n v="1.331660668341083"/>
  </r>
  <r>
    <x v="1"/>
    <s v="1108720140610016"/>
    <n v="125.35090341999999"/>
    <n v="125.35090341999999"/>
    <n v="0.84441310922369928"/>
    <n v="1"/>
    <n v="3.7742650208967693E-2"/>
    <n v="4.7310753011591515"/>
    <n v="3.9949820050232487"/>
  </r>
  <r>
    <x v="1"/>
    <s v="1108720140610017"/>
    <n v="125.35090341999999"/>
    <n v="125.35090341999999"/>
    <n v="1.3209136994564588"/>
    <n v="1"/>
    <n v="1.0251617668059785"/>
    <n v="128.50495362077277"/>
    <n v="169.7439536856956"/>
  </r>
  <r>
    <x v="1"/>
    <s v="1108720140614001"/>
    <n v="7.9555166350999995"/>
    <n v="7.9555166350999995"/>
    <n v="1.5572080164716511"/>
    <n v="36"/>
    <n v="29.204490714477721"/>
    <n v="232.33681169865099"/>
    <n v="361.79674569860379"/>
  </r>
  <r>
    <x v="1"/>
    <s v="1108720140615038"/>
    <n v="122.30750685"/>
    <n v="122.30750685"/>
    <n v="0.84441310922369939"/>
    <n v="1"/>
    <n v="2.516176680597846E-2"/>
    <n v="3.0774729659803128"/>
    <n v="2.5986585157553161"/>
  </r>
  <r>
    <x v="1"/>
    <s v="1108720140615040"/>
    <n v="122.30750685"/>
    <n v="122.30750685"/>
    <n v="0.84441310922369939"/>
    <n v="4"/>
    <n v="2.516176680597846E-2"/>
    <n v="3.0774729659803128"/>
    <n v="2.5986585157553161"/>
  </r>
  <r>
    <x v="1"/>
    <s v="1108720140619002"/>
    <n v="124.91203595"/>
    <n v="124.91203595"/>
    <n v="0.84441310922369939"/>
    <n v="1"/>
    <n v="0.12580883402989229"/>
    <n v="15.71503759916949"/>
    <n v="13.269983760682049"/>
  </r>
  <r>
    <x v="1"/>
    <s v="1108720140619007"/>
    <n v="124.91203595"/>
    <n v="124.91203595"/>
    <n v="0.84441310922369939"/>
    <n v="1"/>
    <n v="0.22645590125380613"/>
    <n v="28.287067678505082"/>
    <n v="23.88597076922769"/>
  </r>
  <r>
    <x v="1"/>
    <s v="1108720140621001"/>
    <n v="272.33618293000001"/>
    <n v="272.33618293000001"/>
    <n v="0.84441310922369939"/>
    <n v="1"/>
    <n v="2.516176680597846E-2"/>
    <n v="6.8524595277149514"/>
    <n v="5.786306655627345"/>
  </r>
  <r>
    <x v="1"/>
    <s v="1108720140629011"/>
    <n v="269.89667034000001"/>
    <n v="269.89667034000001"/>
    <n v="0.84441310922369939"/>
    <n v="1"/>
    <n v="2.516176680597846E-2"/>
    <n v="6.7910770808051231"/>
    <n v="5.7344745127804577"/>
  </r>
  <r>
    <x v="1"/>
    <s v="1108720140629014"/>
    <n v="269.89667034000001"/>
    <n v="269.89667034000001"/>
    <n v="0.84441310922369939"/>
    <n v="4"/>
    <n v="0.50323533611956917"/>
    <n v="135.82154161610245"/>
    <n v="114.68949025560914"/>
  </r>
  <r>
    <x v="1"/>
    <s v="1108720140706027"/>
    <n v="476.76274831000001"/>
    <n v="476.76274831000001"/>
    <n v="0.84441310922369939"/>
    <n v="2"/>
    <n v="1.258088340298923E-2"/>
    <n v="5.9980965473768109"/>
    <n v="5.0648713549943896"/>
  </r>
  <r>
    <x v="1"/>
    <s v="1108720140707001"/>
    <n v="153.74869138"/>
    <n v="153.74869138"/>
    <n v="2.3148537529412145"/>
    <n v="2"/>
    <n v="1"/>
    <n v="153.74869138"/>
    <n v="355.90573525079355"/>
  </r>
  <r>
    <x v="1"/>
    <s v="1108720140715001"/>
    <n v="288.80643984"/>
    <n v="288.80643984"/>
    <n v="0.84441310922369939"/>
    <n v="6"/>
    <n v="2.516176680597846E-2"/>
    <n v="7.2668802913189268"/>
    <n v="6.1362489811490377"/>
  </r>
  <r>
    <x v="1"/>
    <s v="1108720140717002"/>
    <n v="813.17099772999995"/>
    <n v="813.17099772999995"/>
    <n v="0.84441310922369939"/>
    <n v="2"/>
    <n v="1.258088340298923E-2"/>
    <n v="10.230409509133549"/>
    <n v="8.6386919022391613"/>
  </r>
  <r>
    <x v="1"/>
    <s v="1108720140717012"/>
    <n v="449.90056456999997"/>
    <n v="449.90056456999997"/>
    <n v="0.84441310922369939"/>
    <n v="4"/>
    <n v="6.2904417014946146E-2"/>
    <n v="28.300732728970985"/>
    <n v="23.8975097169793"/>
  </r>
  <r>
    <x v="1"/>
    <s v="1108720140806003"/>
    <n v="545.23325262000003"/>
    <n v="545.23325262000003"/>
    <n v="0.84441310922369928"/>
    <n v="1"/>
    <n v="7.5485300417935386E-2"/>
    <n v="41.157095871868755"/>
    <n v="34.753591291782577"/>
  </r>
  <r>
    <x v="1"/>
    <s v="1108720140808001"/>
    <n v="280.74683721999997"/>
    <n v="280.74683721999997"/>
    <n v="0.84441310922369939"/>
    <n v="2"/>
    <n v="1.258088340298923E-2"/>
    <n v="3.5320432248228166"/>
    <n v="2.9825036013851363"/>
  </r>
  <r>
    <x v="1"/>
    <s v="1108720140808009"/>
    <n v="280.74683721999997"/>
    <n v="280.74683721999997"/>
    <n v="0.84441310922369939"/>
    <n v="1"/>
    <n v="1.258088340298923E-2"/>
    <n v="3.5320432248228166"/>
    <n v="2.9825036013851363"/>
  </r>
  <r>
    <x v="1"/>
    <s v="1108720140808015"/>
    <n v="280.74683721999997"/>
    <n v="280.74683721999997"/>
    <n v="0.84441310922369939"/>
    <n v="4"/>
    <n v="5.0323533611956919E-2"/>
    <n v="14.128172899291267"/>
    <n v="11.930014405540545"/>
  </r>
  <r>
    <x v="1"/>
    <s v="1108720140809005"/>
    <n v="42.517610783999999"/>
    <n v="42.517610783999999"/>
    <n v="0.84441310922369939"/>
    <n v="9"/>
    <n v="0.18871325104483844"/>
    <n v="8.0236365577077216"/>
    <n v="6.7752638929749178"/>
  </r>
  <r>
    <x v="1"/>
    <s v="1108720140815006"/>
    <n v="353.63399507000003"/>
    <n v="353.63399507000003"/>
    <n v="0.84441310922369939"/>
    <n v="1"/>
    <n v="0.10064706722391384"/>
    <n v="35.592224474471507"/>
    <n v="30.054540932676336"/>
  </r>
  <r>
    <x v="1"/>
    <s v="1108720140816001"/>
    <n v="12.251778698000001"/>
    <n v="12.251778698000001"/>
    <n v="0.98587606862314148"/>
    <n v="10"/>
    <n v="1.1977749299119569"/>
    <n v="14.674873371293756"/>
    <n v="14.467606466833516"/>
  </r>
  <r>
    <x v="1"/>
    <s v="1108720140816007"/>
    <n v="37.385794543999999"/>
    <n v="37.385794543999999"/>
    <n v="0.84441310922369928"/>
    <n v="20"/>
    <n v="0.15097060083587077"/>
    <n v="5.6441558650340991"/>
    <n v="4.7659992029366212"/>
  </r>
  <r>
    <x v="1"/>
    <s v="1108720140818003"/>
    <n v="177.61143544999996"/>
    <n v="177.61143544999996"/>
    <n v="0.84441310922369939"/>
    <n v="9"/>
    <n v="5.0323533611956919E-2"/>
    <n v="8.9380350417359899"/>
    <n v="7.5473939599426654"/>
  </r>
  <r>
    <x v="1"/>
    <s v="1108720140822005"/>
    <n v="171.12273139999999"/>
    <n v="171.12273139999999"/>
    <n v="1.5432358352623567"/>
    <n v="6"/>
    <n v="0.69357437529999999"/>
    <n v="118.68634153038468"/>
    <n v="183.16101540587655"/>
  </r>
  <r>
    <x v="1"/>
    <s v="1108720140829006"/>
    <n v="167.18810925"/>
    <n v="167.18810925"/>
    <n v="0.84441310922369939"/>
    <n v="1"/>
    <n v="2.516176680597846E-2"/>
    <n v="4.2067482176809499"/>
    <n v="3.5522333422132268"/>
  </r>
  <r>
    <x v="1"/>
    <s v="1108720140829009"/>
    <n v="167.18810925"/>
    <n v="167.18810925"/>
    <n v="0.84441310922369939"/>
    <n v="1"/>
    <n v="2.516176680597846E-2"/>
    <n v="4.2067482176809499"/>
    <n v="3.5522333422132268"/>
  </r>
  <r>
    <x v="1"/>
    <s v="1108720140831001"/>
    <n v="75.504614818999997"/>
    <n v="75.504614818999997"/>
    <n v="1.2655984836383865"/>
    <n v="24"/>
    <n v="6.2641903238448391"/>
    <n v="472.97527755481144"/>
    <n v="598.59679407181432"/>
  </r>
  <r>
    <x v="1"/>
    <s v="1108720140903004"/>
    <n v="185.82986663"/>
    <n v="185.82986663"/>
    <n v="0.84441310922369928"/>
    <n v="4"/>
    <n v="7.5485300417935386E-2"/>
    <n v="14.027423309190416"/>
    <n v="11.844940130910471"/>
  </r>
  <r>
    <x v="1"/>
    <s v="1108720140904003"/>
    <n v="245.64580357"/>
    <n v="245.64580357"/>
    <n v="0.84441310922369939"/>
    <n v="1"/>
    <n v="1.258088340298923E-2"/>
    <n v="3.0904412131477654"/>
    <n v="2.609609073667166"/>
  </r>
  <r>
    <x v="1"/>
    <s v="1108720140906022"/>
    <n v="1715.2982870000001"/>
    <n v="1715.2982870000001"/>
    <n v="0.84441310922369939"/>
    <n v="4"/>
    <n v="1.258088340298923E-2"/>
    <n v="21.579967750094159"/>
    <n v="18.22240766480417"/>
  </r>
  <r>
    <x v="1"/>
    <s v="1108720140906034"/>
    <n v="715.25856191000003"/>
    <n v="715.25856191000003"/>
    <n v="0.84441310922369939"/>
    <n v="8"/>
    <n v="2.516176680597846E-2"/>
    <n v="17.997169140758928"/>
    <n v="15.19704555137306"/>
  </r>
  <r>
    <x v="1"/>
    <s v="1108720140907001"/>
    <n v="1307.4268445"/>
    <n v="1307.4268445"/>
    <n v="0.84441310922369939"/>
    <n v="6"/>
    <n v="2.516176680597846E-2"/>
    <n v="32.897169377185264"/>
    <n v="27.778801078447678"/>
  </r>
  <r>
    <x v="1"/>
    <s v="1108720140926010"/>
    <n v="305.39152937"/>
    <n v="305.39152937"/>
    <n v="0.84441310922369939"/>
    <n v="1"/>
    <n v="1.258088340298923E-2"/>
    <n v="3.8420952232645309"/>
    <n v="3.2443155734103262"/>
  </r>
  <r>
    <x v="1"/>
    <s v="1108720140926012"/>
    <n v="305.39152937"/>
    <n v="305.39152937"/>
    <n v="0.84441310922369928"/>
    <n v="1"/>
    <n v="7.5485300417935386E-2"/>
    <n v="23.052571339587189"/>
    <n v="19.465893440461958"/>
  </r>
  <r>
    <x v="1"/>
    <s v="1108720141002001"/>
    <n v="731.33846249999999"/>
    <n v="731.33846249999999"/>
    <n v="0.84441310922369939"/>
    <n v="6"/>
    <n v="0.10064706722391384"/>
    <n v="73.607071398671295"/>
    <n v="62.15477602060286"/>
  </r>
  <r>
    <x v="1"/>
    <s v="1108720141015001"/>
    <n v="119.0367019"/>
    <n v="119.0367019"/>
    <n v="0.84441310922369939"/>
    <n v="3"/>
    <n v="1.258088340298923E-2"/>
    <n v="1.4975868672802866"/>
    <n v="1.2645819829327265"/>
  </r>
  <r>
    <x v="1"/>
    <s v="1108720141017001"/>
    <n v="320.97912057999997"/>
    <n v="320.97912057999997"/>
    <n v="0.84441310922369939"/>
    <n v="4"/>
    <n v="0.25161766805978458"/>
    <n v="80.764017816220004"/>
    <n v="68.198195397592585"/>
  </r>
  <r>
    <x v="1"/>
    <s v="1108720141017003"/>
    <n v="320.97912057999997"/>
    <n v="320.97912057999997"/>
    <n v="0.84441310922369939"/>
    <n v="16"/>
    <n v="0.12580883402989229"/>
    <n v="40.382008908110002"/>
    <n v="34.099097698796292"/>
  </r>
  <r>
    <x v="1"/>
    <s v="1108720141017011"/>
    <n v="484.43620162000002"/>
    <n v="484.43620162000002"/>
    <n v="0.84441310922369939"/>
    <n v="15"/>
    <n v="0.37742650208967687"/>
    <n v="182.83906106304607"/>
    <n v="154.39170003978856"/>
  </r>
  <r>
    <x v="1"/>
    <s v="1108720141108001"/>
    <n v="14.702369726000001"/>
    <n v="14.702369726000001"/>
    <n v="1.0508367154938729"/>
    <n v="6"/>
    <n v="1.457498310611957"/>
    <n v="21.428679037637384"/>
    <n v="22.518042697283274"/>
  </r>
  <r>
    <x v="1"/>
    <s v="1108720141108007"/>
    <n v="7.3511848629000003"/>
    <n v="7.3511848629000003"/>
    <n v="0.87815372732759311"/>
    <n v="12"/>
    <n v="0.89216605632092461"/>
    <n v="6.5584776084195697"/>
    <n v="5.7593515574282037"/>
  </r>
  <r>
    <x v="1"/>
    <s v="1108720141110001"/>
    <n v="133.17356100999999"/>
    <n v="133.17356100999999"/>
    <n v="0.84441310922369939"/>
    <n v="2"/>
    <n v="1.258088340298923E-2"/>
    <n v="1.6754410434276825"/>
    <n v="1.4147643808017685"/>
  </r>
  <r>
    <x v="1"/>
    <s v="1108720141110022"/>
    <n v="133.17356100999999"/>
    <n v="133.17356100999999"/>
    <n v="0.84441310922369939"/>
    <n v="5"/>
    <n v="2.516176680597846E-2"/>
    <n v="3.350882086855365"/>
    <n v="2.8295287616035369"/>
  </r>
  <r>
    <x v="1"/>
    <s v="1108720141110031"/>
    <n v="133.17356100999999"/>
    <n v="133.17356100999999"/>
    <n v="0.84441310922369928"/>
    <n v="4"/>
    <n v="8.8066183820924612E-2"/>
    <n v="11.728087303993778"/>
    <n v="9.9033506656123791"/>
  </r>
  <r>
    <x v="1"/>
    <s v="1108720141116010"/>
    <n v="1159.5542751999999"/>
    <n v="1159.5542751999999"/>
    <n v="0.84441310922369939"/>
    <n v="2"/>
    <n v="1.258088340298923E-2"/>
    <n v="14.588217135728884"/>
    <n v="12.318481789611278"/>
  </r>
  <r>
    <x v="1"/>
    <s v="1108720141126001"/>
    <n v="127.12447748"/>
    <n v="127.12447748"/>
    <n v="0.84441310922369928"/>
    <n v="3"/>
    <n v="3.7742650208967693E-2"/>
    <n v="4.7980146865254305"/>
    <n v="4.0515064995499115"/>
  </r>
  <r>
    <x v="1"/>
    <s v="1108720141213002"/>
    <n v="399.85603548"/>
    <n v="399.85603548"/>
    <n v="0.84441310922369939"/>
    <n v="4"/>
    <n v="0.12580883402989229"/>
    <n v="50.305421603554045"/>
    <n v="42.478557467066132"/>
  </r>
  <r>
    <x v="1"/>
    <s v="1109920141011010"/>
    <n v="206.62535315"/>
    <n v="206.62535315"/>
    <n v="0.84441310922369939"/>
    <n v="2"/>
    <n v="2.516176680597846E-2"/>
    <n v="5.1990589521632469"/>
    <n v="4.3901535348334759"/>
  </r>
  <r>
    <x v="1"/>
    <s v="1109920141011012"/>
    <n v="402.87313434999999"/>
    <n v="402.87313434999999"/>
    <n v="0.84441310922369939"/>
    <n v="5"/>
    <n v="0.12580883402989229"/>
    <n v="50.684999294541647"/>
    <n v="42.799077845304922"/>
  </r>
  <r>
    <x v="1"/>
    <s v="1109920141011014"/>
    <n v="141.20942608999999"/>
    <n v="141.20942608999999"/>
    <n v="0.84441310922369939"/>
    <n v="1"/>
    <n v="1.258088340298923E-2"/>
    <n v="1.7765393250413153"/>
    <n v="1.5001330951163094"/>
  </r>
  <r>
    <x v="1"/>
    <s v="1109920141011016"/>
    <n v="141.20942608999999"/>
    <n v="141.20942608999999"/>
    <n v="0.84441310922369939"/>
    <n v="1"/>
    <n v="0.12580883402989229"/>
    <n v="17.765393250413151"/>
    <n v="15.001330951163093"/>
  </r>
  <r>
    <x v="1"/>
    <s v="1109920141011019"/>
    <n v="206.62535315"/>
    <n v="206.62535315"/>
    <n v="0.84441310922369928"/>
    <n v="2"/>
    <n v="8.8066183820924612E-2"/>
    <n v="18.196706332571363"/>
    <n v="15.365537371917164"/>
  </r>
  <r>
    <x v="1"/>
    <s v="1109920141011020"/>
    <n v="206.62535315"/>
    <n v="206.62535315"/>
    <n v="0.84441310922369928"/>
    <n v="2"/>
    <n v="3.7742650208967693E-2"/>
    <n v="7.7985884282448703"/>
    <n v="6.5852303022502126"/>
  </r>
  <r>
    <x v="1"/>
    <s v="1109920141011022"/>
    <n v="206.62535315"/>
    <n v="206.62535315"/>
    <n v="0.84441310922369928"/>
    <n v="2"/>
    <n v="3.7742650208967693E-2"/>
    <n v="7.7985884282448703"/>
    <n v="6.5852303022502126"/>
  </r>
  <r>
    <x v="1"/>
    <s v="1511220140316001"/>
    <n v="158.29264886000001"/>
    <n v="158.29264886000001"/>
    <n v="2.0488233841523256"/>
    <n v="8"/>
    <n v="0.65677024730298927"/>
    <n v="103.96190213802745"/>
    <n v="212.99957616134631"/>
  </r>
  <r>
    <x v="1"/>
    <s v="1511220140520004"/>
    <n v="308.95011483000002"/>
    <n v="308.95011483000002"/>
    <n v="0.84441310922369939"/>
    <n v="2"/>
    <n v="1.258088340298923E-2"/>
    <n v="3.8868653720163637"/>
    <n v="3.2821200739182688"/>
  </r>
  <r>
    <x v="1"/>
    <s v="1511220140523003"/>
    <n v="408.38699086000003"/>
    <n v="408.38699086000003"/>
    <n v="0.84441310922369939"/>
    <n v="1"/>
    <n v="5.0323533611956919E-2"/>
    <n v="20.551476461229154"/>
    <n v="17.35393613776418"/>
  </r>
  <r>
    <x v="1"/>
    <s v="1511220140531016"/>
    <n v="206.74177940000001"/>
    <n v="206.74177940000001"/>
    <n v="0.95503500153969456"/>
    <n v="18"/>
    <n v="5.4199334486483846"/>
    <n v="1120.5266854031456"/>
    <n v="1070.1422047192621"/>
  </r>
  <r>
    <x v="1"/>
    <s v="1511220140607008"/>
    <n v="648.98420081999996"/>
    <n v="648.98420081999996"/>
    <n v="0.61729433411321821"/>
    <n v="2"/>
    <n v="1.9865843443"/>
    <n v="1289.261853047059"/>
    <n v="795.85403707425814"/>
  </r>
  <r>
    <x v="1"/>
    <s v="1511220140607010"/>
    <n v="648.98420081999996"/>
    <n v="648.98420081999996"/>
    <n v="0.84441310922369928"/>
    <n v="4"/>
    <n v="0.15097060083587077"/>
    <n v="97.977534730782807"/>
    <n v="82.733514736093298"/>
  </r>
  <r>
    <x v="1"/>
    <s v="1511220140607017"/>
    <n v="648.98420081999996"/>
    <n v="648.98420081999996"/>
    <n v="0.84441310922369939"/>
    <n v="4"/>
    <n v="2.516176680597846E-2"/>
    <n v="16.329589121797135"/>
    <n v="13.788919122682216"/>
  </r>
  <r>
    <x v="1"/>
    <s v="1511220140607021"/>
    <n v="1276.0080780000001"/>
    <n v="1276.0080780000001"/>
    <n v="0.84441310922369939"/>
    <n v="2"/>
    <n v="5.0323533611956919E-2"/>
    <n v="64.213235402361548"/>
    <n v="54.222497759421444"/>
  </r>
  <r>
    <x v="1"/>
    <s v="1511220140607036"/>
    <n v="648.98420081999996"/>
    <n v="648.98420081999996"/>
    <n v="0.84441310922369939"/>
    <n v="3"/>
    <n v="2.516176680597846E-2"/>
    <n v="16.329589121797135"/>
    <n v="13.788919122682216"/>
  </r>
  <r>
    <x v="1"/>
    <s v="1511220140607039"/>
    <n v="648.98420081999996"/>
    <n v="648.98420081999996"/>
    <n v="0.84441310922369928"/>
    <n v="2"/>
    <n v="3.7742650208967693E-2"/>
    <n v="24.494383682695702"/>
    <n v="20.683378684023324"/>
  </r>
  <r>
    <x v="1"/>
    <s v="1511220140607044"/>
    <n v="648.98420081999996"/>
    <n v="648.98420081999996"/>
    <n v="0.84441310922369939"/>
    <n v="16"/>
    <n v="5.0323533611956919E-2"/>
    <n v="32.659178243594269"/>
    <n v="27.577838245364433"/>
  </r>
  <r>
    <x v="1"/>
    <s v="1511220140618012"/>
    <n v="109.33856199"/>
    <n v="109.33856199"/>
    <n v="0.84441310922369939"/>
    <n v="8"/>
    <n v="2.516176680597846E-2"/>
    <n v="2.7511513996934003"/>
    <n v="2.3231083073602368"/>
  </r>
  <r>
    <x v="1"/>
    <s v="1511220140628001"/>
    <n v="243.24572954000001"/>
    <n v="243.24572954000001"/>
    <n v="1.5432358352492468"/>
    <n v="5"/>
    <n v="0.98210338860000002"/>
    <n v="238.89245524371313"/>
    <n v="368.66739770277496"/>
  </r>
  <r>
    <x v="1"/>
    <s v="1511220140629001"/>
    <n v="122.98817885"/>
    <n v="122.98817885"/>
    <n v="0.84441310922369928"/>
    <n v="16"/>
    <n v="7.5485300417935386E-2"/>
    <n v="9.2837996283470172"/>
    <n v="7.8393621095823285"/>
  </r>
  <r>
    <x v="1"/>
    <s v="1511220140629005"/>
    <n v="122.98817885"/>
    <n v="122.98817885"/>
    <n v="0.84441310922369928"/>
    <n v="9"/>
    <n v="0.15097060083587077"/>
    <n v="18.567599256694034"/>
    <n v="15.678724219164657"/>
  </r>
  <r>
    <x v="1"/>
    <s v="1511220140629008"/>
    <n v="302.45967400000001"/>
    <n v="302.45967400000001"/>
    <n v="0.84441310922369939"/>
    <n v="9"/>
    <n v="0.10064706722391384"/>
    <n v="30.441679141601064"/>
    <n v="25.705352933949591"/>
  </r>
  <r>
    <x v="1"/>
    <s v="1511220140715005"/>
    <n v="294.66563643000001"/>
    <n v="294.66563643000001"/>
    <n v="1.1186081768503986"/>
    <n v="16"/>
    <n v="3.0629044170149462"/>
    <n v="902.5326793639673"/>
    <n v="1009.5804350112328"/>
  </r>
  <r>
    <x v="1"/>
    <s v="1511220140718006"/>
    <n v="323.39365959999998"/>
    <n v="323.39365959999998"/>
    <n v="2.1470841433718615"/>
    <n v="8"/>
    <n v="3.4117660811149464"/>
    <n v="1103.343518670913"/>
    <n v="2368.9713736304325"/>
  </r>
  <r>
    <x v="1"/>
    <s v="1511220140718013"/>
    <n v="43.918667927999998"/>
    <n v="43.918667927999998"/>
    <n v="1.3412924031327953"/>
    <n v="25"/>
    <n v="25"/>
    <n v="1097.9666981999999"/>
    <n v="1472.6943911884584"/>
  </r>
  <r>
    <x v="1"/>
    <s v="1511220140718027"/>
    <n v="182.04571479000001"/>
    <n v="182.04571479000001"/>
    <n v="0.84441310922369928"/>
    <n v="4"/>
    <n v="0.15097060083587077"/>
    <n v="27.483550941441866"/>
    <n v="23.207470702970852"/>
  </r>
  <r>
    <x v="1"/>
    <s v="1511220140718032"/>
    <n v="182.04571479000001"/>
    <n v="182.04571479000001"/>
    <n v="0.84441310922369939"/>
    <n v="14"/>
    <n v="2.516176680597846E-2"/>
    <n v="4.580591823573644"/>
    <n v="3.8679117838284758"/>
  </r>
  <r>
    <x v="1"/>
    <s v="1511220140720001"/>
    <n v="32.140824369000001"/>
    <n v="32.140824369000001"/>
    <n v="0.84441310922369939"/>
    <n v="24"/>
    <n v="5.0323533611956919E-2"/>
    <n v="1.6174398554493756"/>
    <n v="1.3657874173223381"/>
  </r>
  <r>
    <x v="1"/>
    <s v="1511220140720007"/>
    <n v="32.140824369000001"/>
    <n v="32.140824369000001"/>
    <n v="0.84441310922369939"/>
    <n v="25"/>
    <n v="0.12580883402989229"/>
    <n v="4.043599638623439"/>
    <n v="3.4144685433058455"/>
  </r>
  <r>
    <x v="1"/>
    <s v="1511220140810003"/>
    <n v="1656.9012869999999"/>
    <n v="1656.9012869999999"/>
    <n v="0.59524810778060633"/>
    <n v="2"/>
    <n v="1.0226969164999999"/>
    <n v="1694.5078371597813"/>
    <n v="1008.6525836887675"/>
  </r>
  <r>
    <x v="1"/>
    <s v="1511220140810019"/>
    <n v="848.79952847000004"/>
    <n v="848.79952847000004"/>
    <n v="0.84441310922369939"/>
    <n v="9"/>
    <n v="0.10064706722391384"/>
    <n v="85.429183201546465"/>
    <n v="72.137522205658883"/>
  </r>
  <r>
    <x v="1"/>
    <s v="1511220140810033"/>
    <n v="848.79952847000004"/>
    <n v="848.79952847000004"/>
    <n v="0.84441310922369939"/>
    <n v="2"/>
    <n v="1.258088340298923E-2"/>
    <n v="10.678647900193308"/>
    <n v="9.0171902757073603"/>
  </r>
  <r>
    <x v="1"/>
    <s v="1511220140811002"/>
    <n v="105.21931149"/>
    <n v="105.21931149"/>
    <n v="0.84441310922369939"/>
    <n v="25"/>
    <n v="0.25161766805978458"/>
    <n v="26.475037791969896"/>
    <n v="22.355868978732246"/>
  </r>
  <r>
    <x v="1"/>
    <s v="1511220140823006"/>
    <n v="1641.5287224000001"/>
    <n v="1641.5287224000001"/>
    <n v="0.84441310922369939"/>
    <n v="1"/>
    <n v="5.0323533611956919E-2"/>
    <n v="82.607525836689106"/>
    <n v="69.754877737035727"/>
  </r>
  <r>
    <x v="1"/>
    <s v="1511220140823007"/>
    <n v="1641.5287224000001"/>
    <n v="1641.5287224000001"/>
    <n v="0.84441310922369928"/>
    <n v="1"/>
    <n v="3.7742650208967693E-2"/>
    <n v="61.955644377516833"/>
    <n v="52.316158302776792"/>
  </r>
  <r>
    <x v="1"/>
    <s v="1511220140823008"/>
    <n v="1641.5287224000001"/>
    <n v="1641.5287224000001"/>
    <n v="0.84441310922369939"/>
    <n v="1"/>
    <n v="5.0323533611956919E-2"/>
    <n v="82.607525836689106"/>
    <n v="69.754877737035727"/>
  </r>
  <r>
    <x v="1"/>
    <s v="1511220140823009"/>
    <n v="1641.5287224000001"/>
    <n v="1641.5287224000001"/>
    <n v="0.84441310922369928"/>
    <n v="1"/>
    <n v="3.7742650208967693E-2"/>
    <n v="61.955644377516833"/>
    <n v="52.316158302776792"/>
  </r>
  <r>
    <x v="1"/>
    <s v="1511220140919010"/>
    <n v="1034.5025376999999"/>
    <n v="1034.5025376999999"/>
    <n v="0.84441310922369939"/>
    <n v="4"/>
    <n v="2.516176680597846E-2"/>
    <n v="26.029911613800337"/>
    <n v="21.979998598627226"/>
  </r>
  <r>
    <x v="1"/>
    <s v="1511220140919012"/>
    <n v="1034.5025376999999"/>
    <n v="1034.5025376999999"/>
    <n v="0.84441310922369939"/>
    <n v="1"/>
    <n v="2.516176680597846E-2"/>
    <n v="26.029911613800337"/>
    <n v="21.979998598627226"/>
  </r>
  <r>
    <x v="1"/>
    <s v="1511220140919013"/>
    <n v="1034.5025376999999"/>
    <n v="1034.5025376999999"/>
    <n v="0.84441310922369939"/>
    <n v="1"/>
    <n v="1.258088340298923E-2"/>
    <n v="13.014955806900169"/>
    <n v="10.989999299313613"/>
  </r>
  <r>
    <x v="1"/>
    <s v="1511220140919031"/>
    <n v="1034.5025376999999"/>
    <n v="1034.5025376999999"/>
    <n v="0.84441310922369939"/>
    <n v="1"/>
    <n v="1.258088340298923E-2"/>
    <n v="13.014955806900169"/>
    <n v="10.989999299313613"/>
  </r>
  <r>
    <x v="1"/>
    <s v="1511220141007001"/>
    <n v="447.09230811999998"/>
    <n v="447.09230811999998"/>
    <n v="0.84441310922369939"/>
    <n v="12"/>
    <n v="2.516176680597846E-2"/>
    <n v="11.24963239766211"/>
    <n v="9.4993370705335227"/>
  </r>
  <r>
    <x v="1"/>
    <s v="1511220141128018"/>
    <n v="2619.7805760000001"/>
    <n v="2619.7805760000001"/>
    <n v="0.84441310922369939"/>
    <n v="2"/>
    <n v="1.258088340298923E-2"/>
    <n v="32.959153968071966"/>
    <n v="27.831141679562279"/>
  </r>
  <r>
    <x v="1"/>
    <s v="1511220141213004"/>
    <n v="2388.0399084000001"/>
    <n v="2388.0399084000001"/>
    <n v="0.84441310922369939"/>
    <n v="1"/>
    <n v="1.258088340298923E-2"/>
    <n v="30.043651649265481"/>
    <n v="25.369253301589989"/>
  </r>
  <r>
    <x v="1"/>
    <s v="1511220141213005"/>
    <n v="2388.0399084000001"/>
    <n v="2388.0399084000001"/>
    <n v="0.84441310922369939"/>
    <n v="1"/>
    <n v="1.258088340298923E-2"/>
    <n v="30.043651649265481"/>
    <n v="25.369253301589989"/>
  </r>
  <r>
    <x v="1"/>
    <s v="1511220141213006"/>
    <n v="2388.0399084000001"/>
    <n v="2388.0399084000001"/>
    <n v="0.84441310922369928"/>
    <n v="1"/>
    <n v="3.7742650208967693E-2"/>
    <n v="90.130954947796454"/>
    <n v="76.107759904769964"/>
  </r>
  <r>
    <x v="1"/>
    <s v="1511220141213011"/>
    <n v="2388.0399084000001"/>
    <n v="2388.0399084000001"/>
    <n v="0.84441310922369939"/>
    <n v="1"/>
    <n v="2.516176680597846E-2"/>
    <n v="60.087303298530962"/>
    <n v="50.738506603179978"/>
  </r>
  <r>
    <x v="1"/>
    <s v="1511220141213018"/>
    <n v="2388.0399084000001"/>
    <n v="2388.0399084000001"/>
    <n v="0.84441310922369939"/>
    <n v="1"/>
    <n v="1.258088340298923E-2"/>
    <n v="30.043651649265481"/>
    <n v="25.369253301589989"/>
  </r>
  <r>
    <x v="1"/>
    <s v="1511220141220001"/>
    <n v="194.87414497"/>
    <n v="194.87414497"/>
    <n v="0.84441310922369939"/>
    <n v="1"/>
    <n v="1.258088340298923E-2"/>
    <n v="2.4516888961247902"/>
    <n v="2.0702382436259534"/>
  </r>
  <r>
    <x v="1"/>
    <s v="1511220141220009"/>
    <n v="194.87414497"/>
    <n v="194.87414497"/>
    <n v="0.84441310922369939"/>
    <n v="4"/>
    <n v="0.18871325104483844"/>
    <n v="36.775333441871851"/>
    <n v="31.0535736543893"/>
  </r>
  <r>
    <x v="1"/>
    <s v="1511220141220025"/>
    <n v="194.87414497"/>
    <n v="194.87414497"/>
    <n v="0.84441310922369939"/>
    <n v="4"/>
    <n v="5.0323533611956919E-2"/>
    <n v="9.806755584499161"/>
    <n v="8.2809529745038137"/>
  </r>
  <r>
    <x v="1"/>
    <s v="1511220141220027"/>
    <n v="194.87414497"/>
    <n v="194.87414497"/>
    <n v="0.84441310922369928"/>
    <n v="1"/>
    <n v="3.7742650208967693E-2"/>
    <n v="7.3550666883743707"/>
    <n v="6.2107147308778599"/>
  </r>
  <r>
    <x v="1"/>
    <s v="1511220141220028"/>
    <n v="194.87414497"/>
    <n v="194.87414497"/>
    <n v="0.84441310922369928"/>
    <n v="16"/>
    <n v="7.5485300417935386E-2"/>
    <n v="14.710133376748741"/>
    <n v="12.42142946175572"/>
  </r>
  <r>
    <x v="1"/>
    <s v="1511220141220040"/>
    <n v="194.87414497"/>
    <n v="194.87414497"/>
    <n v="0.84441310922369939"/>
    <n v="4"/>
    <n v="6.2904417014946146E-2"/>
    <n v="12.25844448062395"/>
    <n v="10.351191218129767"/>
  </r>
  <r>
    <x v="1"/>
    <s v="1511220141220051"/>
    <n v="194.87414497"/>
    <n v="194.87414497"/>
    <n v="0.84441310922369939"/>
    <n v="3"/>
    <n v="2.516176680597846E-2"/>
    <n v="4.9033777922495805"/>
    <n v="4.1404764872519069"/>
  </r>
  <r>
    <x v="1"/>
    <s v="1511220141221004"/>
    <n v="19.242849501999999"/>
    <n v="19.242849501999999"/>
    <n v="1.1023113109243878"/>
    <n v="3"/>
    <n v="1"/>
    <n v="19.242849501999999"/>
    <n v="21.211610660470321"/>
  </r>
  <r>
    <x v="1"/>
    <s v="1515620140126001"/>
    <n v="323.34393249999999"/>
    <n v="323.34393249999999"/>
    <n v="0.84441310922369939"/>
    <n v="4"/>
    <n v="0.10064706722391384"/>
    <n v="32.543618510772156"/>
    <n v="27.480258092071054"/>
  </r>
  <r>
    <x v="1"/>
    <s v="1515620140201005"/>
    <n v="1237.1040805"/>
    <n v="1237.1040805"/>
    <n v="0.84441310922369939"/>
    <n v="1"/>
    <n v="1.258088340298923E-2"/>
    <n v="15.563862194132703"/>
    <n v="13.142329266876784"/>
  </r>
  <r>
    <x v="1"/>
    <s v="1515620140215004"/>
    <n v="386.00378755000003"/>
    <n v="386.00378755000003"/>
    <n v="0.84441310922369939"/>
    <n v="2"/>
    <n v="2.516176680597846E-2"/>
    <n v="9.7125372885575523"/>
    <n v="8.201393810282001"/>
  </r>
  <r>
    <x v="1"/>
    <s v="1515620140222017"/>
    <n v="1288.0802705000001"/>
    <n v="1288.0802705000001"/>
    <n v="0.84441310922369939"/>
    <n v="3"/>
    <n v="1.258088340298923E-2"/>
    <n v="16.205187696851329"/>
    <n v="13.683872928651871"/>
  </r>
  <r>
    <x v="1"/>
    <s v="1515620140225003"/>
    <n v="862.62433909000003"/>
    <n v="862.62433909000003"/>
    <n v="1.396356090030707"/>
    <n v="2"/>
    <n v="6.0657167971149466"/>
    <n v="5232.4349432183926"/>
    <n v="7306.3423986524795"/>
  </r>
  <r>
    <x v="1"/>
    <s v="1515620140225012"/>
    <n v="560.09716436999997"/>
    <n v="560.09716436999997"/>
    <n v="0.84441310922369939"/>
    <n v="4"/>
    <n v="0.25161766805978458"/>
    <n v="140.93034238567725"/>
    <n v="119.00342859785023"/>
  </r>
  <r>
    <x v="1"/>
    <s v="1515620140302004"/>
    <n v="4253.0891842999999"/>
    <n v="4253.0891842999999"/>
    <n v="0.84441310922369928"/>
    <n v="3"/>
    <n v="3.7742650208967693E-2"/>
    <n v="160.52285739057862"/>
    <n v="135.54760511065098"/>
  </r>
  <r>
    <x v="1"/>
    <s v="1515620140308001"/>
    <n v="467.26297505999997"/>
    <n v="467.26297505999997"/>
    <n v="0.52029093875631105"/>
    <n v="3"/>
    <n v="5"/>
    <n v="2336.3148753"/>
    <n v="1215.5634597001708"/>
  </r>
  <r>
    <x v="1"/>
    <s v="1515620140407002"/>
    <n v="6161.7985583"/>
    <n v="6161.7985583"/>
    <n v="0.84441310922369939"/>
    <n v="4"/>
    <n v="5.0323533611956919E-2"/>
    <n v="310.08347685871775"/>
    <n v="261.83855281316488"/>
  </r>
  <r>
    <x v="1"/>
    <s v="1515620140428008"/>
    <n v="1004.6631597000001"/>
    <n v="1004.6631597000001"/>
    <n v="0.84441310922369928"/>
    <n v="4"/>
    <n v="0.15097060083587077"/>
    <n v="151.67460085757341"/>
    <n v="128.07602130040712"/>
  </r>
  <r>
    <x v="1"/>
    <s v="1515620140524008"/>
    <n v="600.56351562999998"/>
    <n v="600.56351562999998"/>
    <n v="0.84441310922369928"/>
    <n v="6"/>
    <n v="3.7742650208967693E-2"/>
    <n v="22.666858698690991"/>
    <n v="19.140192630095914"/>
  </r>
  <r>
    <x v="1"/>
    <s v="1515620140524010"/>
    <n v="407.69578496999998"/>
    <n v="407.69578496999998"/>
    <n v="1.1907759999104337"/>
    <n v="4"/>
    <n v="1.7441752525793537"/>
    <n v="711.09289872558759"/>
    <n v="846.75235750917034"/>
  </r>
  <r>
    <x v="1"/>
    <s v="1515620140524012"/>
    <n v="407.69578496999998"/>
    <n v="407.69578496999998"/>
    <n v="0.91674348663995342"/>
    <n v="4"/>
    <n v="4.4605243298195694"/>
    <n v="1818.5369680235724"/>
    <n v="1667.1319206495793"/>
  </r>
  <r>
    <x v="1"/>
    <s v="1515620140524016"/>
    <n v="407.69578496999998"/>
    <n v="407.69578496999998"/>
    <n v="0.84441310922369939"/>
    <n v="8"/>
    <n v="2.516176680597846E-2"/>
    <n v="10.258346269195478"/>
    <n v="8.6622820686646893"/>
  </r>
  <r>
    <x v="1"/>
    <s v="1515620140524020"/>
    <n v="600.56351562999998"/>
    <n v="600.56351562999998"/>
    <n v="0.84441310922369939"/>
    <n v="6"/>
    <n v="5.0323533611956919E-2"/>
    <n v="30.222478264921318"/>
    <n v="25.520256840127885"/>
  </r>
  <r>
    <x v="1"/>
    <s v="1515620140531001"/>
    <n v="479.78410828"/>
    <n v="479.78410828"/>
    <n v="1.0136163450913658"/>
    <n v="9"/>
    <n v="2.2460517465627738"/>
    <n v="1077.6199343753569"/>
    <n v="1092.2931792791467"/>
  </r>
  <r>
    <x v="1"/>
    <s v="1515620140531004"/>
    <n v="479.78410828"/>
    <n v="479.78410828"/>
    <n v="1.3708559177579431"/>
    <n v="1"/>
    <n v="1.0664118979179353"/>
    <n v="511.64748150173898"/>
    <n v="701.39497782260662"/>
  </r>
  <r>
    <x v="1"/>
    <s v="1515620140531007"/>
    <n v="479.78410828"/>
    <n v="479.78410828"/>
    <n v="0.84441310922369939"/>
    <n v="4"/>
    <n v="2.516176680597846E-2"/>
    <n v="12.072215849755679"/>
    <n v="10.193937320911818"/>
  </r>
  <r>
    <x v="1"/>
    <s v="1515620140531014"/>
    <n v="937.60789291000003"/>
    <n v="937.60789291000003"/>
    <n v="0.84441310922369939"/>
    <n v="2"/>
    <n v="2.516176680597846E-2"/>
    <n v="23.591871156846246"/>
    <n v="19.921285275957452"/>
  </r>
  <r>
    <x v="1"/>
    <s v="1515620140607008"/>
    <n v="388.25852994000002"/>
    <n v="388.25852994000002"/>
    <n v="0.84441310922369939"/>
    <n v="1"/>
    <n v="1.258088340298923E-2"/>
    <n v="4.8846352953911429"/>
    <n v="4.1246500772050583"/>
  </r>
  <r>
    <x v="1"/>
    <s v="1515620140614006"/>
    <n v="725.45405638"/>
    <n v="725.45405638"/>
    <n v="0.84441310922369928"/>
    <n v="4"/>
    <n v="0.15097060083587077"/>
    <n v="109.52223477050826"/>
    <n v="92.482010791692829"/>
  </r>
  <r>
    <x v="1"/>
    <s v="1515620140620001"/>
    <n v="443.05491017000003"/>
    <n v="443.05491017000003"/>
    <n v="0.97003395360752398"/>
    <n v="3"/>
    <n v="2.9705232407"/>
    <n v="1316.1049075662359"/>
    <n v="1276.6664468487406"/>
  </r>
  <r>
    <x v="1"/>
    <s v="1515620140620009"/>
    <n v="443.05491017000003"/>
    <n v="443.05491017000003"/>
    <n v="0.84441310922369939"/>
    <n v="2"/>
    <n v="1.258088340298923E-2"/>
    <n v="5.5740221659706375"/>
    <n v="4.7067773880490851"/>
  </r>
  <r>
    <x v="1"/>
    <s v="1515620140621007"/>
    <n v="768.91360078000002"/>
    <n v="768.91360078000002"/>
    <n v="0.84441310922369928"/>
    <n v="6"/>
    <n v="3.7742650208967693E-2"/>
    <n v="29.02083707515737"/>
    <n v="24.505575266908043"/>
  </r>
  <r>
    <x v="1"/>
    <s v="1515620140622003"/>
    <n v="1559.7118461"/>
    <n v="1559.7118461"/>
    <n v="0.84441310922369939"/>
    <n v="1"/>
    <n v="0.18871325104483844"/>
    <n v="294.33829317067773"/>
    <n v="248.54311329984876"/>
  </r>
  <r>
    <x v="1"/>
    <s v="1515620140624001"/>
    <n v="770.70824058000005"/>
    <n v="770.70824058000005"/>
    <n v="0.84441310922369928"/>
    <n v="1"/>
    <n v="7.5485300417935386E-2"/>
    <n v="58.177143074759726"/>
    <n v="49.125542269509864"/>
  </r>
  <r>
    <x v="1"/>
    <s v="1515620140624002"/>
    <n v="770.70824058000005"/>
    <n v="770.70824058000005"/>
    <n v="0.84441310922369939"/>
    <n v="1"/>
    <n v="5.0323533611956919E-2"/>
    <n v="38.784762049839813"/>
    <n v="32.750361513006574"/>
  </r>
  <r>
    <x v="1"/>
    <s v="1515620140624007"/>
    <n v="1406.7787529"/>
    <n v="1406.7787529"/>
    <n v="0.84441310922369939"/>
    <n v="2"/>
    <n v="1.258088340298923E-2"/>
    <n v="17.698519464037496"/>
    <n v="14.944861849284063"/>
  </r>
  <r>
    <x v="1"/>
    <s v="1515620140624009"/>
    <n v="770.70824058000005"/>
    <n v="770.70824058000005"/>
    <n v="0.84441310922369939"/>
    <n v="4"/>
    <n v="0.12580883402989229"/>
    <n v="96.961905124599525"/>
    <n v="81.875903782516431"/>
  </r>
  <r>
    <x v="1"/>
    <s v="1515620140624011"/>
    <n v="770.70824058000005"/>
    <n v="770.70824058000005"/>
    <n v="0.84441310922369939"/>
    <n v="4"/>
    <n v="0.11322795062690307"/>
    <n v="87.265714612139575"/>
    <n v="73.68831340426479"/>
  </r>
  <r>
    <x v="1"/>
    <s v="1515620140704011"/>
    <n v="1502.7858687999999"/>
    <n v="1502.7858687999999"/>
    <n v="0.84441310922369939"/>
    <n v="9"/>
    <n v="5.0323533611956919E-2"/>
    <n v="75.62549518013067"/>
    <n v="63.85915952163603"/>
  </r>
  <r>
    <x v="1"/>
    <s v="1515620140712001"/>
    <n v="1388.8002028999999"/>
    <n v="1388.8002028999999"/>
    <n v="0.84441310922369928"/>
    <n v="20"/>
    <n v="0.15097060083587077"/>
    <n v="209.66800107279224"/>
    <n v="177.0464086905944"/>
  </r>
  <r>
    <x v="1"/>
    <s v="1515620140712008"/>
    <n v="1658.4206895"/>
    <n v="1658.4206895"/>
    <n v="0.88184904873951009"/>
    <n v="6"/>
    <n v="0.673914715"/>
    <n v="1117.634106314496"/>
    <n v="985.58457349227081"/>
  </r>
  <r>
    <x v="1"/>
    <s v="1515620140712015"/>
    <n v="1119.1797163000001"/>
    <n v="1119.1797163000001"/>
    <n v="0.84441310922369928"/>
    <n v="5"/>
    <n v="3.7742650208967693E-2"/>
    <n v="42.240808553282605"/>
    <n v="35.668692486600392"/>
  </r>
  <r>
    <x v="1"/>
    <s v="1515620140719002"/>
    <n v="2650.4755890000001"/>
    <n v="2650.4755890000001"/>
    <n v="0.84441310922369939"/>
    <n v="1"/>
    <n v="1.258088340298923E-2"/>
    <n v="33.345324347678208"/>
    <n v="28.15722901049568"/>
  </r>
  <r>
    <x v="1"/>
    <s v="1515620140803006"/>
    <n v="471.98108730000001"/>
    <n v="471.98108730000001"/>
    <n v="0.84441310922369939"/>
    <n v="2"/>
    <n v="1.258088340298923E-2"/>
    <n v="5.9379390277373814"/>
    <n v="5.0140735567924724"/>
  </r>
  <r>
    <x v="1"/>
    <s v="1515620140809007"/>
    <n v="1139.5173864999999"/>
    <n v="1139.5173864999999"/>
    <n v="0.84441310922369939"/>
    <n v="2"/>
    <n v="1.258088340298923E-2"/>
    <n v="14.336135375235513"/>
    <n v="12.105620646454485"/>
  </r>
  <r>
    <x v="1"/>
    <s v="1515620140809021"/>
    <n v="1139.5173864999999"/>
    <n v="1139.5173864999999"/>
    <n v="0.84441310922369928"/>
    <n v="4"/>
    <n v="0.15097060083587077"/>
    <n v="172.03362450282617"/>
    <n v="145.26744775745382"/>
  </r>
  <r>
    <x v="1"/>
    <s v="1515620140813008"/>
    <n v="2617.2840956"/>
    <n v="2617.2840956"/>
    <n v="0.84441310922369939"/>
    <n v="2"/>
    <n v="1.258088340298923E-2"/>
    <n v="32.927746039241718"/>
    <n v="27.804620412724454"/>
  </r>
  <r>
    <x v="1"/>
    <s v="1515620140816008"/>
    <n v="572.68287117"/>
    <n v="572.68287117"/>
    <n v="0.84441310922369928"/>
    <n v="2"/>
    <n v="3.7742650208967693E-2"/>
    <n v="21.61456928723662"/>
    <n v="18.251625656366553"/>
  </r>
  <r>
    <x v="1"/>
    <s v="1515620140816018"/>
    <n v="572.68287117"/>
    <n v="572.68287117"/>
    <n v="0.84441310922369939"/>
    <n v="4"/>
    <n v="1.258088340298923E-2"/>
    <n v="7.2048564290788724"/>
    <n v="6.083875218788851"/>
  </r>
  <r>
    <x v="1"/>
    <s v="1515620140816022"/>
    <n v="1370.660523"/>
    <n v="1370.660523"/>
    <n v="0.84441310922369939"/>
    <n v="10"/>
    <n v="0.10064706722391384"/>
    <n v="137.9529617995459"/>
    <n v="116.48928939977279"/>
  </r>
  <r>
    <x v="1"/>
    <s v="1515620140816024"/>
    <n v="572.68287117"/>
    <n v="572.68287117"/>
    <n v="0.84441310922369939"/>
    <n v="2"/>
    <n v="0.11322795062690307"/>
    <n v="64.843707861709845"/>
    <n v="54.754876969099648"/>
  </r>
  <r>
    <x v="1"/>
    <s v="1515620140828001"/>
    <n v="667.24443480000002"/>
    <n v="667.24443480000002"/>
    <n v="0.84441310922369939"/>
    <n v="2"/>
    <n v="2.516176680597846E-2"/>
    <n v="16.789048871024498"/>
    <n v="14.176892958090436"/>
  </r>
  <r>
    <x v="1"/>
    <s v="1515620141013009"/>
    <n v="492.4006053"/>
    <n v="492.4006053"/>
    <n v="1.102311311035358"/>
    <n v="3"/>
    <n v="0.99334093369999998"/>
    <n v="489.12167702314713"/>
    <n v="539.16435705519825"/>
  </r>
  <r>
    <x v="1"/>
    <s v="1515620141023003"/>
    <n v="6624.0554155999998"/>
    <n v="6624.0554155999998"/>
    <n v="0.84441310922369939"/>
    <n v="4"/>
    <n v="0.12580883402989229"/>
    <n v="833.36468838602957"/>
    <n v="703.70406763728658"/>
  </r>
  <r>
    <x v="1"/>
    <s v="1515620141025012"/>
    <n v="1098.3928326"/>
    <n v="1098.3928326"/>
    <n v="0.84441310922369939"/>
    <n v="6"/>
    <n v="2.516176680597846E-2"/>
    <n v="27.637504315239337"/>
    <n v="23.337470950014659"/>
  </r>
  <r>
    <x v="1"/>
    <s v="1515620141031004"/>
    <n v="323.21504757999998"/>
    <n v="323.21504757999998"/>
    <n v="0.84441310922369939"/>
    <n v="1"/>
    <n v="2.516176680597846E-2"/>
    <n v="8.1326616553911926"/>
    <n v="6.8673261146932347"/>
  </r>
  <r>
    <x v="1"/>
    <s v="1515620141116015"/>
    <n v="684.76157626999998"/>
    <n v="684.76157626999998"/>
    <n v="0.84441310922369939"/>
    <n v="1"/>
    <n v="0.10064706722391384"/>
    <n v="68.919244399199897"/>
    <n v="58.196313448476417"/>
  </r>
  <r>
    <x v="1"/>
    <s v="1515620141116019"/>
    <n v="684.76157626999998"/>
    <n v="684.76157626999998"/>
    <n v="1.3793634730901878"/>
    <n v="6"/>
    <n v="7.9324025689179356"/>
    <n v="5431.8044867004428"/>
    <n v="7492.4327019219872"/>
  </r>
  <r>
    <x v="1"/>
    <s v="1515620141212001"/>
    <n v="279.33760762999998"/>
    <n v="279.33760762999998"/>
    <n v="0.84441310922369939"/>
    <n v="2"/>
    <n v="1.258088340298923E-2"/>
    <n v="3.5143138716629845"/>
    <n v="2.9675327031589176"/>
  </r>
  <r>
    <x v="1"/>
    <s v="1515620141212008"/>
    <n v="335.77274060000002"/>
    <n v="335.77274060000002"/>
    <n v="1.4876325679087501"/>
    <n v="10"/>
    <n v="12.319205388089678"/>
    <n v="4136.4533551731583"/>
    <n v="6153.5227267910104"/>
  </r>
  <r>
    <x v="1"/>
    <s v="1526320140718007"/>
    <n v="33.274763354000001"/>
    <n v="33.274763354000001"/>
    <n v="0.84441310922369939"/>
    <n v="3"/>
    <n v="2.516176680597846E-2"/>
    <n v="0.83725183603746567"/>
    <n v="0.7069864260716473"/>
  </r>
  <r>
    <x v="1"/>
    <s v="1530420140201001"/>
    <n v="5.4299157683999999"/>
    <n v="5.4299157683999999"/>
    <n v="1.5432358352941429"/>
    <n v="4"/>
    <n v="1"/>
    <n v="5.4299157683999999"/>
    <n v="8.3796405964236111"/>
  </r>
  <r>
    <x v="1"/>
    <s v="1530420140223005"/>
    <n v="218.97123586000001"/>
    <n v="218.97123586000001"/>
    <n v="0.84441310922369939"/>
    <n v="6"/>
    <n v="2.516176680597846E-2"/>
    <n v="5.5097031739262281"/>
    <n v="4.6524655879947314"/>
  </r>
  <r>
    <x v="1"/>
    <s v="1530420140223018"/>
    <n v="218.97123586000001"/>
    <n v="218.97123586000001"/>
    <n v="0.84441310922369939"/>
    <n v="15"/>
    <n v="5.0323533611956919E-2"/>
    <n v="11.019406347852456"/>
    <n v="9.3049311759894628"/>
  </r>
  <r>
    <x v="1"/>
    <s v="1530420140223027"/>
    <n v="218.97123586000001"/>
    <n v="218.97123586000001"/>
    <n v="1.3780314133216085"/>
    <n v="4"/>
    <n v="1.0823377804149461"/>
    <n v="237.00084139543006"/>
    <n v="326.59460442655484"/>
  </r>
  <r>
    <x v="1"/>
    <s v="1530420140524008"/>
    <n v="285.91503633000002"/>
    <n v="285.91503633000002"/>
    <n v="0.94797450231372027"/>
    <n v="4"/>
    <n v="3.2276368161989231"/>
    <n v="922.82989756356073"/>
    <n v="874.81921286303793"/>
  </r>
  <r>
    <x v="1"/>
    <s v="1530420140524010"/>
    <n v="285.91503633000002"/>
    <n v="285.91503633000002"/>
    <n v="0.84441310922369928"/>
    <n v="1"/>
    <n v="0.15097060083587077"/>
    <n v="43.164764822749923"/>
    <n v="36.448893272888021"/>
  </r>
  <r>
    <x v="1"/>
    <s v="1530420140616004"/>
    <n v="151.6908645"/>
    <n v="151.6908645"/>
    <n v="1.0730732192480719"/>
    <n v="6"/>
    <n v="2.0629044170149462"/>
    <n v="312.92375439786571"/>
    <n v="335.79010051091075"/>
  </r>
  <r>
    <x v="1"/>
    <s v="1534520140404010"/>
    <n v="363.22308434000001"/>
    <n v="363.22308434000001"/>
    <n v="0.84441310922369939"/>
    <n v="2"/>
    <n v="0.22645590125380613"/>
    <n v="82.254010920401939"/>
    <n v="69.45636510741673"/>
  </r>
  <r>
    <x v="1"/>
    <s v="1534520140530013"/>
    <n v="39.264736388999999"/>
    <n v="39.264736388999999"/>
    <n v="1.431870836537168"/>
    <n v="20"/>
    <n v="1.339683851880709"/>
    <n v="52.602333288696158"/>
    <n v="75.319746969892279"/>
  </r>
  <r>
    <x v="1"/>
    <s v="1534520140530022"/>
    <n v="113.91916669"/>
    <n v="113.91916669"/>
    <n v="0.84441310922369939"/>
    <n v="6"/>
    <n v="2.516176680597846E-2"/>
    <n v="2.8664075069851691"/>
    <n v="2.4204320752754995"/>
  </r>
  <r>
    <x v="1"/>
    <s v="1534520140530024"/>
    <n v="39.264736388999999"/>
    <n v="39.264736388999999"/>
    <n v="1.4039193946431152"/>
    <n v="8"/>
    <n v="2.0251617668059785"/>
    <n v="79.517442918718231"/>
    <n v="111.63608032601537"/>
  </r>
  <r>
    <x v="1"/>
    <s v="1534520140531022"/>
    <n v="35.578555289000001"/>
    <n v="35.578555289000001"/>
    <n v="0.84441310922369928"/>
    <n v="3"/>
    <n v="0.15097060083587077"/>
    <n v="5.3713158688525784"/>
    <n v="4.5356095334404012"/>
  </r>
  <r>
    <x v="1"/>
    <s v="1534520140531025"/>
    <n v="132.20758506999999"/>
    <n v="132.20758506999999"/>
    <n v="0.84441310922369939"/>
    <n v="12"/>
    <n v="6.2904417014946146E-2"/>
    <n v="8.3164410637822481"/>
    <n v="7.0225118563440185"/>
  </r>
  <r>
    <x v="1"/>
    <s v="1534520140531029"/>
    <n v="132.20758506999999"/>
    <n v="132.20758506999999"/>
    <n v="0.84441310922369939"/>
    <n v="1"/>
    <n v="0.18871325104483844"/>
    <n v="24.949323191346743"/>
    <n v="21.067535569032053"/>
  </r>
  <r>
    <x v="1"/>
    <s v="1534520140531047"/>
    <n v="132.20758506999999"/>
    <n v="132.20758506999999"/>
    <n v="1.3227735731092654"/>
    <n v="3"/>
    <n v="0.9670724315"/>
    <n v="127.85431075638799"/>
    <n v="169.12230347664971"/>
  </r>
  <r>
    <x v="1"/>
    <s v="1534520140601001"/>
    <n v="407.05922276000001"/>
    <n v="407.05922276000001"/>
    <n v="0.84441310922369939"/>
    <n v="9"/>
    <n v="0.16355148423885998"/>
    <n v="66.575140055514737"/>
    <n v="56.216921011280448"/>
  </r>
  <r>
    <x v="1"/>
    <s v="1534520140604002"/>
    <n v="287.31543690000001"/>
    <n v="287.31543690000001"/>
    <n v="0.84441310922369939"/>
    <n v="25"/>
    <n v="0.12580883402989229"/>
    <n v="36.146820115178095"/>
    <n v="30.522848762007296"/>
  </r>
  <r>
    <x v="1"/>
    <s v="1534520140622009"/>
    <n v="25.222421242999999"/>
    <n v="25.222421242999999"/>
    <n v="1.3468232381641358"/>
    <n v="5"/>
    <n v="0.65588873340597853"/>
    <n v="16.543101922503315"/>
    <n v="22.280634100545257"/>
  </r>
  <r>
    <x v="1"/>
    <s v="1534520140622016"/>
    <n v="15.908461242"/>
    <n v="15.908461242"/>
    <n v="0.97003395361346134"/>
    <n v="4"/>
    <n v="1"/>
    <n v="15.908461242"/>
    <n v="15.431747554483776"/>
  </r>
  <r>
    <x v="1"/>
    <s v="1534520140622029"/>
    <n v="15.908461242"/>
    <n v="15.908461242"/>
    <n v="0.84441310922369939"/>
    <n v="9"/>
    <n v="0.25161766805978458"/>
    <n v="4.0028499201315046"/>
    <n v="3.3800589468140805"/>
  </r>
  <r>
    <x v="1"/>
    <s v="1534520140713001"/>
    <n v="74.427711532999993"/>
    <n v="74.427711532999993"/>
    <n v="0.88045970269962592"/>
    <n v="15"/>
    <n v="1.0169760578089677"/>
    <n v="75.69120066657338"/>
    <n v="66.643052035868919"/>
  </r>
  <r>
    <x v="1"/>
    <s v="1534520140713006"/>
    <n v="15.550885986999999"/>
    <n v="15.550885986999999"/>
    <n v="0.84441310922369939"/>
    <n v="6"/>
    <n v="1.258088340298923E-2"/>
    <n v="0.19564388341562608"/>
    <n v="0.16520425989558776"/>
  </r>
  <r>
    <x v="1"/>
    <s v="1534520140713016"/>
    <n v="19.996441554"/>
    <n v="19.996441554"/>
    <n v="0.84441310922369928"/>
    <n v="12"/>
    <n v="7.5485300417935386E-2"/>
    <n v="1.5094373979933768"/>
    <n v="1.2745887264181177"/>
  </r>
  <r>
    <x v="1"/>
    <s v="1534520140713020"/>
    <n v="17.329108214000001"/>
    <n v="17.329108214000001"/>
    <n v="1.2742627490523031"/>
    <n v="12"/>
    <n v="1.2748117451896768"/>
    <n v="22.091350684870104"/>
    <n v="28.150185253981057"/>
  </r>
  <r>
    <x v="1"/>
    <s v="1534520140713026"/>
    <n v="18.514589698999998"/>
    <n v="18.514589698999998"/>
    <n v="0.84441310922369939"/>
    <n v="4"/>
    <n v="1.258088340298923E-2"/>
    <n v="0.23292989425730443"/>
    <n v="0.19668905624095795"/>
  </r>
  <r>
    <x v="1"/>
    <s v="1534520140713030"/>
    <n v="60.006441660999997"/>
    <n v="60.006441660999997"/>
    <n v="0.84441310922369939"/>
    <n v="6"/>
    <n v="2.516176680597846E-2"/>
    <n v="1.5098680919306326"/>
    <n v="1.2749524100248"/>
  </r>
  <r>
    <x v="1"/>
    <s v="1534520140713033"/>
    <n v="19.996441554"/>
    <n v="19.996441554"/>
    <n v="1.020647692079403"/>
    <n v="24"/>
    <n v="3.0249965864644075"/>
    <n v="60.48916744228503"/>
    <n v="61.738129145772781"/>
  </r>
  <r>
    <x v="1"/>
    <s v="1534520140713037"/>
    <n v="15.550885986999999"/>
    <n v="15.550885986999999"/>
    <n v="0.84441310922369939"/>
    <n v="6"/>
    <n v="1.258088340298923E-2"/>
    <n v="0.19564388341562608"/>
    <n v="0.16520425989558776"/>
  </r>
  <r>
    <x v="1"/>
    <s v="1534520140713045"/>
    <n v="141.88759465000001"/>
    <n v="141.88759465000001"/>
    <n v="0.84441310922369939"/>
    <n v="3"/>
    <n v="2.516176680597846E-2"/>
    <n v="3.570142569244497"/>
    <n v="3.0146751872676321"/>
  </r>
  <r>
    <x v="1"/>
    <s v="1534520140725004"/>
    <n v="83.676512721999998"/>
    <n v="83.676512721999998"/>
    <n v="1.5432358352439697"/>
    <n v="5"/>
    <n v="0.87880280659999999"/>
    <n v="73.535154226594202"/>
    <n v="113.48208515267223"/>
  </r>
  <r>
    <x v="1"/>
    <s v="1534520140725016"/>
    <n v="20.254655621000001"/>
    <n v="20.254655621000001"/>
    <n v="0.84441310922369939"/>
    <n v="3"/>
    <n v="1.258088340298923E-2"/>
    <n v="0.25482146073550144"/>
    <n v="0.21517458195658959"/>
  </r>
  <r>
    <x v="1"/>
    <s v="1534520140725023"/>
    <n v="92.272261271999994"/>
    <n v="92.272261271999994"/>
    <n v="0.84441310922369939"/>
    <n v="24"/>
    <n v="0.40258826889565535"/>
    <n v="37.147729932582102"/>
    <n v="31.368030132973939"/>
  </r>
  <r>
    <x v="1"/>
    <s v="1534520140725027"/>
    <n v="17.988842160000001"/>
    <n v="17.988842160000001"/>
    <n v="1.7723871682511474"/>
    <n v="15"/>
    <n v="1.7732485596059784"/>
    <n v="31.898688449199298"/>
    <n v="56.536826091401927"/>
  </r>
  <r>
    <x v="1"/>
    <s v="1534520140725031"/>
    <n v="24.786282544999999"/>
    <n v="24.786282544999999"/>
    <n v="1.044878801652761"/>
    <n v="8"/>
    <n v="0.8065528423119569"/>
    <n v="19.991446637016995"/>
    <n v="20.888638805391437"/>
  </r>
  <r>
    <x v="1"/>
    <s v="1534520140725045"/>
    <n v="20.254655621000001"/>
    <n v="20.254655621000001"/>
    <n v="0.8444131092236995"/>
    <n v="24"/>
    <n v="0.39000738549266611"/>
    <n v="7.8994652828005441"/>
    <n v="6.670412040654278"/>
  </r>
  <r>
    <x v="1"/>
    <s v="1534520140725051"/>
    <n v="15.723028698"/>
    <n v="15.723028698"/>
    <n v="1.2732855267921037"/>
    <n v="5"/>
    <n v="1.0125808834029892"/>
    <n v="15.920838288791392"/>
    <n v="20.271772967515645"/>
  </r>
  <r>
    <x v="1"/>
    <s v="1534520141026012"/>
    <n v="25.367410014000001"/>
    <n v="25.367410014000001"/>
    <n v="1.2505522767248207"/>
    <n v="6"/>
    <n v="0.8526122428029892"/>
    <n v="21.628564346139548"/>
    <n v="27.047650385354096"/>
  </r>
  <r>
    <x v="1"/>
    <s v="1534520141026013"/>
    <n v="19.025264465999999"/>
    <n v="19.025264465999999"/>
    <n v="0.84441310922369939"/>
    <n v="4"/>
    <n v="6.2904417014946146E-2"/>
    <n v="1.1967731697889006"/>
    <n v="1.0105709533369478"/>
  </r>
  <r>
    <x v="1"/>
    <s v="1534720140411003"/>
    <n v="27.973878501000002"/>
    <n v="27.973878501000002"/>
    <n v="0.84441310922369928"/>
    <n v="5"/>
    <n v="3.7742650208967693E-2"/>
    <n v="1.0558083112514045"/>
    <n v="0.89153837884802167"/>
  </r>
  <r>
    <x v="1"/>
    <s v="1535720140711005"/>
    <n v="98.608251029000002"/>
    <n v="98.608251029000002"/>
    <n v="1.4856968561108028"/>
    <n v="25"/>
    <n v="6.1258088340298924"/>
    <n v="604.05529526168539"/>
    <n v="897.44305308736875"/>
  </r>
  <r>
    <x v="1"/>
    <s v="1535720140711014"/>
    <n v="1751.4431910000001"/>
    <n v="1751.4431910000001"/>
    <n v="1.2400255078692664"/>
    <n v="6"/>
    <n v="4.4531778858089677"/>
    <n v="7799.4880864118923"/>
    <n v="9671.5641754731987"/>
  </r>
  <r>
    <x v="1"/>
    <s v="1535720140711015"/>
    <n v="1790.3410077000001"/>
    <n v="1790.3410077000001"/>
    <n v="1.2125424420168269"/>
    <n v="7"/>
    <n v="2"/>
    <n v="3580.6820154000002"/>
    <n v="4341.7289150388497"/>
  </r>
  <r>
    <x v="1"/>
    <s v="1535720140711020"/>
    <n v="329.42906750999998"/>
    <n v="329.42906750999998"/>
    <n v="1.3668660255462408"/>
    <n v="4"/>
    <n v="2"/>
    <n v="658.85813501999996"/>
    <n v="900.57080041359586"/>
  </r>
  <r>
    <x v="1"/>
    <s v="1535720140713004"/>
    <n v="1321.27934"/>
    <n v="1321.27934"/>
    <n v="1.2276706984865338"/>
    <n v="6"/>
    <n v="1.0743155175179353"/>
    <n v="1419.4708979378561"/>
    <n v="1742.6428287526751"/>
  </r>
  <r>
    <x v="1"/>
    <s v="1549120140404002"/>
    <n v="2242.7305113000002"/>
    <n v="2242.7305113000002"/>
    <n v="0.84441310922369939"/>
    <n v="4"/>
    <n v="5.0323533611956919E-2"/>
    <n v="112.86212426796689"/>
    <n v="95.302257266705453"/>
  </r>
  <r>
    <x v="1"/>
    <s v="1549120140404005"/>
    <n v="4253.0891842999999"/>
    <n v="4253.0891842999999"/>
    <n v="0.84441310922369939"/>
    <n v="4"/>
    <n v="6.2904417014946146E-2"/>
    <n v="267.53809565096435"/>
    <n v="225.9126751844183"/>
  </r>
  <r>
    <x v="1"/>
    <s v="1549120140504013"/>
    <n v="580.43164028000001"/>
    <n v="580.43164028000001"/>
    <n v="0.84441310922369939"/>
    <n v="2"/>
    <n v="1.258088340298923E-2"/>
    <n v="7.302342789768467"/>
    <n v="6.1661939797256542"/>
  </r>
  <r>
    <x v="1"/>
    <s v="1549120140504040"/>
    <n v="580.43164028000001"/>
    <n v="580.43164028000001"/>
    <n v="1.0207101632111353"/>
    <n v="4"/>
    <n v="8.0406465571239139"/>
    <n v="4667.0456700631685"/>
    <n v="4763.7009476039993"/>
  </r>
  <r>
    <x v="1"/>
    <s v="1549120140607003"/>
    <n v="679.33040143999995"/>
    <n v="679.33040143999995"/>
    <n v="0.84441310922369928"/>
    <n v="4"/>
    <n v="3.7742650208967693E-2"/>
    <n v="25.639729717867521"/>
    <n v="21.650523890719796"/>
  </r>
  <r>
    <x v="1"/>
    <s v="1549120140615006"/>
    <n v="424.04125422999999"/>
    <n v="424.04125422999999"/>
    <n v="1.1064357324061647"/>
    <n v="9"/>
    <n v="1.1407044433358706"/>
    <n v="483.70574285787654"/>
    <n v="535.18931786802261"/>
  </r>
  <r>
    <x v="1"/>
    <s v="1549120140621003"/>
    <n v="1350.5010569000001"/>
    <n v="1350.5010569000001"/>
    <n v="0.84441310922369928"/>
    <n v="1"/>
    <n v="7.5485300417935386E-2"/>
    <n v="101.94297799483576"/>
    <n v="86.08198701214242"/>
  </r>
  <r>
    <x v="1"/>
    <s v="1549120140628003"/>
    <n v="1350.5010569000001"/>
    <n v="1350.5010569000001"/>
    <n v="0.84441310922369939"/>
    <n v="2"/>
    <n v="2.516176680597846E-2"/>
    <n v="33.980992664945248"/>
    <n v="28.693995670714138"/>
  </r>
  <r>
    <x v="1"/>
    <s v="1549120140628007"/>
    <n v="1350.5010569000001"/>
    <n v="1350.5010569000001"/>
    <n v="0.84441310922369939"/>
    <n v="4"/>
    <n v="0.11322795062690307"/>
    <n v="152.91446699225361"/>
    <n v="129.12298051821361"/>
  </r>
  <r>
    <x v="1"/>
    <s v="1549120140628013"/>
    <n v="1350.5010569000001"/>
    <n v="1350.5010569000001"/>
    <n v="0.84441310922369939"/>
    <n v="9"/>
    <n v="0.37742650208967687"/>
    <n v="509.71488997417873"/>
    <n v="430.40993506071209"/>
  </r>
  <r>
    <x v="1"/>
    <s v="1549120140628019"/>
    <n v="1350.5010569000001"/>
    <n v="1350.5010569000001"/>
    <n v="0.84441310922369928"/>
    <n v="4"/>
    <n v="0.17613236764184922"/>
    <n v="237.86694865461675"/>
    <n v="200.85796969499896"/>
  </r>
  <r>
    <x v="1"/>
    <s v="1549120140704003"/>
    <n v="1595.1616575999999"/>
    <n v="1595.1616575999999"/>
    <n v="0.84441310922369939"/>
    <n v="2"/>
    <n v="1.258088340298923E-2"/>
    <n v="20.068542823184629"/>
    <n v="16.94614064291429"/>
  </r>
  <r>
    <x v="1"/>
    <s v="1549120140729008"/>
    <n v="107.22771688"/>
    <n v="107.22771688"/>
    <n v="0.84441310922369939"/>
    <n v="20"/>
    <n v="5.0323533611956919E-2"/>
    <n v="5.3960776145440805"/>
    <n v="4.5565186761095697"/>
  </r>
  <r>
    <x v="1"/>
    <s v="1549120140824004"/>
    <n v="837.84918534999997"/>
    <n v="837.84918534999997"/>
    <n v="0.84441310922369928"/>
    <n v="16"/>
    <n v="0.15097060083587077"/>
    <n v="126.49059492213435"/>
    <n v="106.81031654575493"/>
  </r>
  <r>
    <x v="1"/>
    <s v="1549120140824008"/>
    <n v="837.84918534999997"/>
    <n v="837.84918534999997"/>
    <n v="0.84441310922369928"/>
    <n v="4"/>
    <n v="0.15097060083587077"/>
    <n v="126.49059492213435"/>
    <n v="106.81031654575493"/>
  </r>
  <r>
    <x v="1"/>
    <s v="1549120140824010"/>
    <n v="837.84918534999997"/>
    <n v="837.84918534999997"/>
    <n v="0.84441310922369939"/>
    <n v="4"/>
    <n v="0.25161766805978458"/>
    <n v="210.81765820355722"/>
    <n v="178.01719424292489"/>
  </r>
  <r>
    <x v="1"/>
    <s v="1549120140824012"/>
    <n v="837.84918534999997"/>
    <n v="837.84918534999997"/>
    <n v="0.84441310922369928"/>
    <n v="8"/>
    <n v="3.7742650208967693E-2"/>
    <n v="31.622648730533587"/>
    <n v="26.702579136438732"/>
  </r>
  <r>
    <x v="1"/>
    <s v="1549120140829002"/>
    <n v="416.94457274000001"/>
    <n v="416.94457274000001"/>
    <n v="0.84441310922369939"/>
    <n v="4"/>
    <n v="6.2904417014946146E-2"/>
    <n v="26.227655275755506"/>
    <n v="22.146975939048069"/>
  </r>
  <r>
    <x v="1"/>
    <s v="1549120140829011"/>
    <n v="416.94457274000001"/>
    <n v="416.94457274000001"/>
    <n v="0.84441310922369939"/>
    <n v="4"/>
    <n v="6.2904417014946146E-2"/>
    <n v="26.227655275755506"/>
    <n v="22.146975939048069"/>
  </r>
  <r>
    <x v="1"/>
    <s v="1549120141012010"/>
    <n v="577.83866551000006"/>
    <n v="577.83866551000006"/>
    <n v="0.84441310922369939"/>
    <n v="16"/>
    <n v="0.50323533611956917"/>
    <n v="290.7888350608082"/>
    <n v="245.54590434123455"/>
  </r>
  <r>
    <x v="1"/>
    <s v="1550820140102033"/>
    <n v="3003.6930928000002"/>
    <n v="3003.6930928000002"/>
    <n v="0.84441310922369939"/>
    <n v="1"/>
    <n v="1.258088340298923E-2"/>
    <n v="37.789112578880911"/>
    <n v="31.909622047537241"/>
  </r>
  <r>
    <x v="1"/>
    <s v="1550820140216001"/>
    <n v="5.4579628539999998"/>
    <n v="5.4579628539999998"/>
    <n v="0.84441310922369939"/>
    <n v="8"/>
    <n v="2.516176680597846E-2"/>
    <n v="0.13733198856804066"/>
    <n v="0.11596493146261275"/>
  </r>
  <r>
    <x v="1"/>
    <s v="1550820140524006"/>
    <n v="124.48941504"/>
    <n v="124.48941504"/>
    <n v="0.84441310922369939"/>
    <n v="3"/>
    <n v="1.258088340298923E-2"/>
    <n v="1.5661868155245737"/>
    <n v="1.3225086785222697"/>
  </r>
  <r>
    <x v="1"/>
    <s v="1550820140524026"/>
    <n v="124.48941504"/>
    <n v="124.48941504"/>
    <n v="0.84441310922369939"/>
    <n v="2"/>
    <n v="1.258088340298923E-2"/>
    <n v="1.5661868155245737"/>
    <n v="1.3225086785222697"/>
  </r>
  <r>
    <x v="1"/>
    <s v="1550820140524037"/>
    <n v="124.48941504"/>
    <n v="124.48941504"/>
    <n v="0.84441310922369939"/>
    <n v="4"/>
    <n v="6.2904417014946146E-2"/>
    <n v="7.8309340776228682"/>
    <n v="6.6125433926113484"/>
  </r>
  <r>
    <x v="1"/>
    <s v="1550820140601018"/>
    <n v="113.498211"/>
    <n v="113.498211"/>
    <n v="0.84441310922369917"/>
    <n v="4"/>
    <n v="1.2580883402989231"/>
    <n v="142.79077590388698"/>
    <n v="120.57440304946567"/>
  </r>
  <r>
    <x v="1"/>
    <s v="1550820140608001"/>
    <n v="119.99085667999999"/>
    <n v="119.99085667999999"/>
    <n v="0.84441310922369939"/>
    <n v="2"/>
    <n v="1.258088340298923E-2"/>
    <n v="1.5095909773158713"/>
    <n v="1.2747184108113379"/>
  </r>
  <r>
    <x v="1"/>
    <s v="1550820140608003"/>
    <n v="119.99085667999999"/>
    <n v="119.99085667999999"/>
    <n v="0.84441310922369928"/>
    <n v="4"/>
    <n v="0.17613236764184922"/>
    <n v="21.134273682422197"/>
    <n v="17.846057751358728"/>
  </r>
  <r>
    <x v="1"/>
    <s v="1550820140608031"/>
    <n v="119.99085667999999"/>
    <n v="119.99085667999999"/>
    <n v="2.4994533081219443"/>
    <n v="6"/>
    <n v="2.9666451497179356"/>
    <n v="355.97029298022193"/>
    <n v="889.73112638255338"/>
  </r>
  <r>
    <x v="1"/>
    <s v="1554220140712001"/>
    <n v="22.307936405"/>
    <n v="22.307936405"/>
    <n v="0.84441310922369939"/>
    <n v="6"/>
    <n v="1.258088340298923E-2"/>
    <n v="0.28065354687260374"/>
    <n v="0.23698753412935458"/>
  </r>
  <r>
    <x v="1"/>
    <s v="1554220140809017"/>
    <n v="249.50197249000001"/>
    <n v="249.50197249000001"/>
    <n v="0.84441310922369939"/>
    <n v="4"/>
    <n v="6.2904417014946146E-2"/>
    <n v="15.694776123562582"/>
    <n v="13.252874705067359"/>
  </r>
  <r>
    <x v="1"/>
    <s v="1554220140815001"/>
    <n v="12.033650002"/>
    <n v="12.033650002"/>
    <n v="0.84441310922369939"/>
    <n v="16"/>
    <n v="0.10064706722391384"/>
    <n v="1.2111515807003448"/>
    <n v="1.0227122720003765"/>
  </r>
  <r>
    <x v="1"/>
    <s v="1555820140606005"/>
    <n v="218.33238761999999"/>
    <n v="218.33238761999999"/>
    <n v="0.84441310922369939"/>
    <n v="1"/>
    <n v="5.0323533611956919E-2"/>
    <n v="10.987257246973876"/>
    <n v="9.2777840537578342"/>
  </r>
  <r>
    <x v="1"/>
    <s v="1561120140209010"/>
    <n v="2248.5033146000001"/>
    <n v="2248.5033146000001"/>
    <n v="0.84441310922369939"/>
    <n v="3"/>
    <n v="1.258088340298923E-2"/>
    <n v="28.28815803221741"/>
    <n v="23.88689147819607"/>
  </r>
  <r>
    <x v="1"/>
    <s v="1561120140209011"/>
    <n v="2248.5033146000001"/>
    <n v="2248.5033146000001"/>
    <n v="0.84441310922369939"/>
    <n v="3"/>
    <n v="1.258088340298923E-2"/>
    <n v="28.28815803221741"/>
    <n v="23.88689147819607"/>
  </r>
  <r>
    <x v="1"/>
    <s v="1561220140125031"/>
    <n v="347.13672337000003"/>
    <n v="347.13672337000003"/>
    <n v="0.84441310922369939"/>
    <n v="2"/>
    <n v="1.258088340298923E-2"/>
    <n v="4.3672866416136973"/>
    <n v="3.68779409191615"/>
  </r>
  <r>
    <x v="1"/>
    <s v="1561220140322001"/>
    <n v="37.607968175000003"/>
    <n v="37.607968175000003"/>
    <n v="0.84441310922369939"/>
    <n v="4"/>
    <n v="5.0323533611956919E-2"/>
    <n v="1.8925658505320189"/>
    <n v="1.5981074142583371"/>
  </r>
  <r>
    <x v="1"/>
    <s v="1561220140322011"/>
    <n v="54.210995474999997"/>
    <n v="54.210995474999997"/>
    <n v="1.4290643352408672"/>
    <n v="18"/>
    <n v="1.9885713113358707"/>
    <n v="107.8024303605437"/>
    <n v="154.05660848054026"/>
  </r>
  <r>
    <x v="1"/>
    <s v="1561220140423001"/>
    <n v="1485.5796241999999"/>
    <n v="1485.5796241999999"/>
    <n v="0.84441310922369928"/>
    <n v="4"/>
    <n v="0.13838971743288153"/>
    <n v="205.58894441708432"/>
    <n v="173.60199977724847"/>
  </r>
  <r>
    <x v="1"/>
    <s v="1561220140423016"/>
    <n v="1485.5796241999999"/>
    <n v="1485.5796241999999"/>
    <n v="0.84441310922369939"/>
    <n v="1"/>
    <n v="2.516176680597846E-2"/>
    <n v="37.379808075833509"/>
    <n v="31.563999959499721"/>
  </r>
  <r>
    <x v="1"/>
    <s v="1561220140523001"/>
    <n v="71.932147764999996"/>
    <n v="71.932147764999996"/>
    <n v="0.84441310922369928"/>
    <n v="10"/>
    <n v="7.5485300417935386E-2"/>
    <n v="5.4298197837483437"/>
    <n v="4.5850110061192932"/>
  </r>
  <r>
    <x v="1"/>
    <s v="1561220140526020"/>
    <n v="221.09813366"/>
    <n v="221.09813366"/>
    <n v="0.84441310922369928"/>
    <n v="18"/>
    <n v="3.7742650208967693E-2"/>
    <n v="8.3448295205849661"/>
    <n v="7.0464834414188626"/>
  </r>
  <r>
    <x v="1"/>
    <s v="1561220140713016"/>
    <n v="128.08647231"/>
    <n v="128.08647231"/>
    <n v="0.84441310922369928"/>
    <n v="1"/>
    <n v="3.7742650208967693E-2"/>
    <n v="4.8343229208969563"/>
    <n v="4.0821656486259945"/>
  </r>
  <r>
    <x v="1"/>
    <s v="1561220140713020"/>
    <n v="128.08647231"/>
    <n v="128.08647231"/>
    <n v="0.84441310922369928"/>
    <n v="9"/>
    <n v="0.17613236764184922"/>
    <n v="22.560173630852461"/>
    <n v="19.050106360254638"/>
  </r>
  <r>
    <x v="1"/>
    <s v="1561220140713028"/>
    <n v="171.78082348000001"/>
    <n v="171.78082348000001"/>
    <n v="0.84441310922369939"/>
    <n v="6"/>
    <n v="0.25161766805978458"/>
    <n v="43.223090221427093"/>
    <n v="36.498144004131731"/>
  </r>
  <r>
    <x v="1"/>
    <s v="1561220140801007"/>
    <n v="455.36773632000001"/>
    <n v="455.36773632000001"/>
    <n v="0.84441310922369939"/>
    <n v="16"/>
    <n v="5.0323533611956919E-2"/>
    <n v="22.915713584500256"/>
    <n v="19.350328957967626"/>
  </r>
  <r>
    <x v="1"/>
    <s v="1563220140109006"/>
    <n v="329.77438371"/>
    <n v="329.77438371"/>
    <n v="0.84441310922369939"/>
    <n v="6"/>
    <n v="5.0323533611956919E-2"/>
    <n v="16.595412282992562"/>
    <n v="14.01338368473092"/>
  </r>
  <r>
    <x v="1"/>
    <s v="1563220140117004"/>
    <n v="176.95425004000001"/>
    <n v="176.95425004000001"/>
    <n v="0.84441310922369928"/>
    <n v="4"/>
    <n v="3.7742650208967693E-2"/>
    <n v="6.6787223622499274"/>
    <n v="5.6396007155493111"/>
  </r>
  <r>
    <x v="1"/>
    <s v="1563220140117006"/>
    <n v="176.95425004000001"/>
    <n v="176.95425004000001"/>
    <n v="0.84441310922369928"/>
    <n v="6"/>
    <n v="3.7742650208967693E-2"/>
    <n v="6.6787223622499274"/>
    <n v="5.6396007155493111"/>
  </r>
  <r>
    <x v="1"/>
    <s v="1563220140117009"/>
    <n v="176.95425004000001"/>
    <n v="176.95425004000001"/>
    <n v="1.3198368648961702"/>
    <n v="9"/>
    <n v="15.641951505089677"/>
    <n v="2767.9097977451934"/>
    <n v="3653.1893897714085"/>
  </r>
  <r>
    <x v="1"/>
    <s v="1563220140120010"/>
    <n v="240.58707870000001"/>
    <n v="240.58707870000001"/>
    <n v="0.84441310922369928"/>
    <n v="4"/>
    <n v="3.7742650208967693E-2"/>
    <n v="9.0803939561714824"/>
    <n v="7.667603693506849"/>
  </r>
  <r>
    <x v="1"/>
    <s v="1563220140120014"/>
    <n v="240.58707870000001"/>
    <n v="240.58707870000001"/>
    <n v="1.2304639011624081"/>
    <n v="9"/>
    <n v="13.621307128134795"/>
    <n v="3277.1104900334371"/>
    <n v="4032.366158106794"/>
  </r>
  <r>
    <x v="1"/>
    <s v="1563220140120018"/>
    <n v="240.58707870000001"/>
    <n v="240.58707870000001"/>
    <n v="1.3014156196790789"/>
    <n v="4"/>
    <n v="10.554299991089678"/>
    <n v="2539.2282025797017"/>
    <n v="3304.5912447668561"/>
  </r>
  <r>
    <x v="1"/>
    <s v="1563220140120021"/>
    <n v="286.41158094999997"/>
    <n v="286.41158094999997"/>
    <n v="0.84441310922369928"/>
    <n v="12"/>
    <n v="8.8066183820924612E-2"/>
    <n v="25.223174936384329"/>
    <n v="21.298779572525575"/>
  </r>
  <r>
    <x v="1"/>
    <s v="1563220140126008"/>
    <n v="178.10281595999999"/>
    <n v="178.10281595999999"/>
    <n v="0.84441310922369939"/>
    <n v="2"/>
    <n v="1.258088340298923E-2"/>
    <n v="2.240690761336809"/>
    <n v="1.892068652589233"/>
  </r>
  <r>
    <x v="1"/>
    <s v="1563220140302017"/>
    <n v="2415.2620135000002"/>
    <n v="2415.2620135000002"/>
    <n v="0.84441310922369939"/>
    <n v="1"/>
    <n v="1.258088340298923E-2"/>
    <n v="30.386129779512501"/>
    <n v="25.658446324392994"/>
  </r>
  <r>
    <x v="1"/>
    <s v="1563220140309001"/>
    <n v="552.86357738000004"/>
    <n v="552.86357738000004"/>
    <n v="1.15950047986049"/>
    <n v="15"/>
    <n v="20.639815865149458"/>
    <n v="11411.002435671009"/>
    <n v="13231.062799849755"/>
  </r>
  <r>
    <x v="1"/>
    <s v="1563220140322015"/>
    <n v="2152.4048412000002"/>
    <n v="2152.4048412000002"/>
    <n v="0.84441310922369939"/>
    <n v="24"/>
    <n v="0.26419855146277382"/>
    <n v="568.66224120650179"/>
    <n v="480.18585119529951"/>
  </r>
  <r>
    <x v="1"/>
    <s v="1563220140424005"/>
    <n v="1592.3859321"/>
    <n v="1592.3859321"/>
    <n v="0.84441310922369939"/>
    <n v="2"/>
    <n v="2.516176680597846E-2"/>
    <n v="40.067243488620846"/>
    <n v="33.833305652249351"/>
  </r>
  <r>
    <x v="1"/>
    <s v="1563220140424007"/>
    <n v="1592.3859321"/>
    <n v="1592.3859321"/>
    <n v="0.84441310922369939"/>
    <n v="4"/>
    <n v="6.2904417014946146E-2"/>
    <n v="100.16810872155212"/>
    <n v="84.583264130623377"/>
  </r>
  <r>
    <x v="1"/>
    <s v="1563220140424009"/>
    <n v="2123.1812427999998"/>
    <n v="2123.1812427999998"/>
    <n v="0.84441310922369928"/>
    <n v="12"/>
    <n v="7.5485300417935386E-2"/>
    <n v="160.26897395448339"/>
    <n v="135.3332226089974"/>
  </r>
  <r>
    <x v="1"/>
    <s v="1563220140426002"/>
    <n v="772.45035210000003"/>
    <n v="772.45035210000003"/>
    <n v="0.84441310922369939"/>
    <n v="2"/>
    <n v="5.0323533611956919E-2"/>
    <n v="38.872431257472307"/>
    <n v="32.824390541206711"/>
  </r>
  <r>
    <x v="1"/>
    <s v="1563220140426004"/>
    <n v="772.45035210000003"/>
    <n v="772.45035210000003"/>
    <n v="0.84441310922369939"/>
    <n v="4"/>
    <n v="0.11322795062690307"/>
    <n v="87.462970329312697"/>
    <n v="73.854878717715096"/>
  </r>
  <r>
    <x v="1"/>
    <s v="1563220140426006"/>
    <n v="772.45035210000003"/>
    <n v="772.45035210000003"/>
    <n v="0.84441310922369928"/>
    <n v="4"/>
    <n v="0.15097060083587077"/>
    <n v="116.61729377241694"/>
    <n v="98.473171623620132"/>
  </r>
  <r>
    <x v="1"/>
    <s v="1563220140426008"/>
    <n v="772.45035210000003"/>
    <n v="772.45035210000003"/>
    <n v="0.84441310922369939"/>
    <n v="4"/>
    <n v="6.2904417014946146E-2"/>
    <n v="48.590539071840382"/>
    <n v="41.030488176508385"/>
  </r>
  <r>
    <x v="1"/>
    <s v="1563220140426012"/>
    <n v="1766.9422936000001"/>
    <n v="1766.9422936000001"/>
    <n v="0.84441310922369939"/>
    <n v="10"/>
    <n v="0.50323533611956917"/>
    <n v="889.18779902367851"/>
    <n v="750.84183405736235"/>
  </r>
  <r>
    <x v="1"/>
    <s v="1563220140426016"/>
    <n v="772.45035210000003"/>
    <n v="772.45035210000003"/>
    <n v="0.84441310922369939"/>
    <n v="2"/>
    <n v="2.516176680597846E-2"/>
    <n v="19.436215628736154"/>
    <n v="16.412195270603355"/>
  </r>
  <r>
    <x v="1"/>
    <s v="1563220140606010"/>
    <n v="464.74755542999998"/>
    <n v="464.74755542999998"/>
    <n v="1.5818114080828705"/>
    <n v="9"/>
    <n v="17.358692571089676"/>
    <n v="8067.4099378748278"/>
    <n v="12761.121073411525"/>
  </r>
  <r>
    <x v="1"/>
    <s v="1563220140612016"/>
    <n v="1164.9351045000001"/>
    <n v="1164.9351045000001"/>
    <n v="0.84441310922369939"/>
    <n v="5"/>
    <n v="2.516176680597846E-2"/>
    <n v="29.311825443527152"/>
    <n v="24.751289659791105"/>
  </r>
  <r>
    <x v="1"/>
    <s v="1563220140620008"/>
    <n v="164.06742826999999"/>
    <n v="164.06742826999999"/>
    <n v="0.84441310922369928"/>
    <n v="9"/>
    <n v="0.56613975313451537"/>
    <n v="92.885093338192604"/>
    <n v="78.43339046623673"/>
  </r>
  <r>
    <x v="1"/>
    <s v="1563220140620020"/>
    <n v="164.06742826999999"/>
    <n v="164.06742826999999"/>
    <n v="0.84441310922369939"/>
    <n v="1"/>
    <n v="1.258088340298923E-2"/>
    <n v="2.0641131852931687"/>
    <n v="1.7429642325830386"/>
  </r>
  <r>
    <x v="1"/>
    <s v="1563220140620026"/>
    <n v="164.06742826999999"/>
    <n v="164.06742826999999"/>
    <n v="0.84441310922369939"/>
    <n v="4"/>
    <n v="0.75485300417935375"/>
    <n v="123.84679111759013"/>
    <n v="104.57785395498232"/>
  </r>
  <r>
    <x v="1"/>
    <s v="1563220140706006"/>
    <n v="243.10232078999999"/>
    <n v="243.10232078999999"/>
    <n v="0.84441310922369928"/>
    <n v="9"/>
    <n v="0.56613975313451537"/>
    <n v="137.62988787847837"/>
    <n v="116.21648154557504"/>
  </r>
  <r>
    <x v="1"/>
    <s v="1563220140706028"/>
    <n v="344.30459619999999"/>
    <n v="344.30459619999999"/>
    <n v="0.84441310922369939"/>
    <n v="24"/>
    <n v="0.22645590125380613"/>
    <n v="77.969807638298789"/>
    <n v="65.838727693429632"/>
  </r>
  <r>
    <x v="1"/>
    <s v="1563220140706032"/>
    <n v="546.70914702000005"/>
    <n v="546.70914702000005"/>
    <n v="0.84441310922369939"/>
    <n v="5"/>
    <n v="1.258088340298923E-2"/>
    <n v="6.8780840340063172"/>
    <n v="5.8079443246571589"/>
  </r>
  <r>
    <x v="1"/>
    <s v="1563220140717007"/>
    <n v="891.09691018000001"/>
    <n v="891.09691018000001"/>
    <n v="0.84441310922369939"/>
    <n v="2"/>
    <n v="1.258088340298923E-2"/>
    <n v="11.210786327738546"/>
    <n v="9.4665349398482448"/>
  </r>
  <r>
    <x v="1"/>
    <s v="1563220140724005"/>
    <n v="198.30080636"/>
    <n v="198.30080636"/>
    <n v="0.84441310922369939"/>
    <n v="1"/>
    <n v="0.12580883402989229"/>
    <n v="24.947993235339048"/>
    <n v="21.066412536744465"/>
  </r>
  <r>
    <x v="1"/>
    <s v="1563220140724007"/>
    <n v="72.004360885999986"/>
    <n v="72.004360885999986"/>
    <n v="1.1571500200371088"/>
    <n v="36"/>
    <n v="19.377426502089676"/>
    <n v="1395.2592108984054"/>
    <n v="1614.5242238480503"/>
  </r>
  <r>
    <x v="1"/>
    <s v="1563220140808002"/>
    <n v="272.23596657000002"/>
    <n v="272.23596657000002"/>
    <n v="0.84441310922369939"/>
    <n v="2"/>
    <n v="1.258088340298923E-2"/>
    <n v="3.4249689535172441"/>
    <n v="2.8920886830341361"/>
  </r>
  <r>
    <x v="1"/>
    <s v="1563220140808004"/>
    <n v="272.23596657000002"/>
    <n v="272.23596657000002"/>
    <n v="1.0274560771411541"/>
    <n v="4"/>
    <n v="3.497557871919569"/>
    <n v="952.16104789653616"/>
    <n v="978.30365507838553"/>
  </r>
  <r>
    <x v="1"/>
    <s v="1563220140817001"/>
    <n v="977.82454935999999"/>
    <n v="977.82454935999999"/>
    <n v="0.84441310922369939"/>
    <n v="1"/>
    <n v="1.258088340298923E-2"/>
    <n v="12.301896644078647"/>
    <n v="10.387882794575043"/>
  </r>
  <r>
    <x v="1"/>
    <s v="1563220140901015"/>
    <n v="492.62053055000001"/>
    <n v="492.62053055000001"/>
    <n v="0.84441310922369939"/>
    <n v="2"/>
    <n v="1.258088340298923E-2"/>
    <n v="6.1976014567682443"/>
    <n v="5.2333359158390023"/>
  </r>
  <r>
    <x v="1"/>
    <s v="1563220140901021"/>
    <n v="492.62053055000001"/>
    <n v="492.62053055000001"/>
    <n v="0.84441310922369939"/>
    <n v="4"/>
    <n v="0.25161766805978458"/>
    <n v="123.95202913536487"/>
    <n v="104.66671831678002"/>
  </r>
  <r>
    <x v="1"/>
    <s v="1563220140901026"/>
    <n v="1146.0092694"/>
    <n v="1146.0092694"/>
    <n v="0.84441310922369928"/>
    <n v="5"/>
    <n v="3.7742650208967693E-2"/>
    <n v="43.253426991198822"/>
    <n v="36.523760770218473"/>
  </r>
  <r>
    <x v="1"/>
    <s v="1563220140901028"/>
    <n v="492.62053055000001"/>
    <n v="492.62053055000001"/>
    <n v="0.84441310922369917"/>
    <n v="4"/>
    <n v="0.31452208507473078"/>
    <n v="154.94003641920611"/>
    <n v="130.83339789597503"/>
  </r>
  <r>
    <x v="1"/>
    <s v="1563220140914023"/>
    <n v="277.95588896999999"/>
    <n v="277.95588896999999"/>
    <n v="0.84441310922369939"/>
    <n v="3"/>
    <n v="1.258088340298923E-2"/>
    <n v="3.4969306303057901"/>
    <n v="2.9528540662761031"/>
  </r>
  <r>
    <x v="1"/>
    <s v="1563220140914040"/>
    <n v="277.95588896999999"/>
    <n v="277.95588896999999"/>
    <n v="0.84441310922369939"/>
    <n v="9"/>
    <n v="0.18871325104483844"/>
    <n v="52.453959454586844"/>
    <n v="44.29281099414154"/>
  </r>
  <r>
    <x v="1"/>
    <s v="1563220140914043"/>
    <n v="277.95588896999999"/>
    <n v="277.95588896999999"/>
    <n v="0.84441310922369917"/>
    <n v="4"/>
    <n v="1.2580883402989231"/>
    <n v="349.69306303057903"/>
    <n v="295.28540662761026"/>
  </r>
  <r>
    <x v="1"/>
    <s v="1563220140920001"/>
    <n v="744.40264837999996"/>
    <n v="744.40264837999996"/>
    <n v="0.84441310922369939"/>
    <n v="2"/>
    <n v="1.258088340298923E-2"/>
    <n v="9.3652429241451696"/>
    <n v="7.9081338962126733"/>
  </r>
  <r>
    <x v="1"/>
    <s v="1563220140920003"/>
    <n v="744.40264837999996"/>
    <n v="744.40264837999996"/>
    <n v="0.84441310922369939"/>
    <n v="2"/>
    <n v="1.258088340298923E-2"/>
    <n v="9.3652429241451696"/>
    <n v="7.9081338962126733"/>
  </r>
  <r>
    <x v="1"/>
    <s v="1563220140922005"/>
    <n v="1343.0013134999999"/>
    <n v="1343.0013134999999"/>
    <n v="1.1464037633613633"/>
    <n v="2"/>
    <n v="1"/>
    <n v="1343.0013134999999"/>
    <n v="1539.621759995654"/>
  </r>
  <r>
    <x v="1"/>
    <s v="1563220140922007"/>
    <n v="1343.0013134999999"/>
    <n v="1343.0013134999999"/>
    <n v="0.84441310922369939"/>
    <n v="2"/>
    <n v="1.258088340298923E-2"/>
    <n v="16.896142935204885"/>
    <n v="14.267324589804399"/>
  </r>
  <r>
    <x v="1"/>
    <s v="1563220140922011"/>
    <n v="1343.0013134999999"/>
    <n v="1343.0013134999999"/>
    <n v="0.90907468439642269"/>
    <n v="2"/>
    <n v="3.1006470672239139"/>
    <n v="4164.1730839816391"/>
    <n v="3785.544332092687"/>
  </r>
  <r>
    <x v="1"/>
    <s v="1563220141021002"/>
    <n v="302.95962951000001"/>
    <n v="302.95962951000001"/>
    <n v="0.84441310922369928"/>
    <n v="1"/>
    <n v="3.7742650208967693E-2"/>
    <n v="11.434499324034377"/>
    <n v="9.6554411266241562"/>
  </r>
  <r>
    <x v="1"/>
    <s v="1563220141021012"/>
    <n v="302.95962951000001"/>
    <n v="302.95962951000001"/>
    <n v="0.84441310922369939"/>
    <n v="1"/>
    <n v="1.258088340298923E-2"/>
    <n v="3.8114997746781252"/>
    <n v="3.2184803755413851"/>
  </r>
  <r>
    <x v="1"/>
    <s v="1563220141021013"/>
    <n v="302.95962951000001"/>
    <n v="302.95962951000001"/>
    <n v="0.84441310922369939"/>
    <n v="4"/>
    <n v="2.516176680597846E-2"/>
    <n v="7.6229995493562503"/>
    <n v="6.4369607510827702"/>
  </r>
  <r>
    <x v="1"/>
    <s v="1563220141219012"/>
    <n v="591.11943670000005"/>
    <n v="591.11943670000005"/>
    <n v="0.84441310922369939"/>
    <n v="1"/>
    <n v="1.258088340298923E-2"/>
    <n v="7.436804710363373"/>
    <n v="6.2797353881673885"/>
  </r>
  <r>
    <x v="1"/>
    <s v="1563220141219013"/>
    <n v="591.11943670000005"/>
    <n v="591.11943670000005"/>
    <n v="0.84441310922369928"/>
    <n v="1"/>
    <n v="3.7742650208967693E-2"/>
    <n v="22.310414131090123"/>
    <n v="18.839206164502169"/>
  </r>
  <r>
    <x v="1"/>
    <s v="1563220141227010"/>
    <n v="375.61461321000002"/>
    <n v="375.61461321000002"/>
    <n v="0.84441310922369928"/>
    <n v="4"/>
    <n v="7.5485300417935386E-2"/>
    <n v="28.353381919523454"/>
    <n v="23.94196738367182"/>
  </r>
  <r>
    <x v="1"/>
    <s v="1563220141228001"/>
    <n v="511.37922587000003"/>
    <n v="511.37922587000003"/>
    <n v="0.84441310922369928"/>
    <n v="1"/>
    <n v="7.5485300417935386E-2"/>
    <n v="38.601614492288185"/>
    <n v="32.595709314487678"/>
  </r>
  <r>
    <x v="1"/>
    <s v="1563220141228002"/>
    <n v="511.37922587000003"/>
    <n v="511.37922587000003"/>
    <n v="0.84441310922369939"/>
    <n v="4"/>
    <n v="2.516176680597846E-2"/>
    <n v="12.867204830762727"/>
    <n v="10.86523643816256"/>
  </r>
  <r>
    <x v="1"/>
    <s v="1563220141228004"/>
    <n v="511.37922587000003"/>
    <n v="511.37922587000003"/>
    <n v="0.84441310922369939"/>
    <n v="3"/>
    <n v="1.258088340298923E-2"/>
    <n v="6.4336024153813636"/>
    <n v="5.43261821908128"/>
  </r>
  <r>
    <x v="1"/>
    <s v="1563220141228010"/>
    <n v="511.37922587000003"/>
    <n v="511.37922587000003"/>
    <n v="0.84441310922369939"/>
    <n v="1"/>
    <n v="1.258088340298923E-2"/>
    <n v="6.4336024153813636"/>
    <n v="5.43261821908128"/>
  </r>
  <r>
    <x v="1"/>
    <s v="1563220141228011"/>
    <n v="511.37922587000003"/>
    <n v="511.37922587000003"/>
    <n v="0.84441310922369939"/>
    <n v="2"/>
    <n v="6.2904417014946146E-2"/>
    <n v="32.16801207690682"/>
    <n v="27.163091095406401"/>
  </r>
  <r>
    <x v="1"/>
    <s v="1563220141228014"/>
    <n v="3.2893980704999999"/>
    <n v="3.2893980704999999"/>
    <n v="0.84441310922369917"/>
    <n v="2"/>
    <n v="0.62904417014946157"/>
    <n v="2.0691766795489124"/>
    <n v="1.747239913511067"/>
  </r>
  <r>
    <x v="1"/>
    <s v="1563220141228015"/>
    <n v="511.37922587000003"/>
    <n v="511.37922587000003"/>
    <n v="0.84441310922369928"/>
    <n v="4"/>
    <n v="8.8066183820924612E-2"/>
    <n v="45.03521690766955"/>
    <n v="38.028327533568955"/>
  </r>
  <r>
    <x v="1"/>
    <s v="1563220141228022"/>
    <n v="663.97327590999998"/>
    <n v="663.97327590999998"/>
    <n v="1.4384421692817189"/>
    <n v="12"/>
    <n v="11.153335872149462"/>
    <n v="7405.5169563555955"/>
    <n v="10652.407875352696"/>
  </r>
  <r>
    <x v="1"/>
    <s v="1563220141228025"/>
    <n v="511.37922587000003"/>
    <n v="511.37922587000003"/>
    <n v="1.4780049288888506"/>
    <n v="25"/>
    <n v="8.0060621375298915"/>
    <n v="4094.1338581571536"/>
    <n v="6051.1500218869996"/>
  </r>
  <r>
    <x v="1"/>
    <s v="1563620140617011"/>
    <n v="523.59321313999999"/>
    <n v="523.59321313999999"/>
    <n v="0.84441310922369939"/>
    <n v="4"/>
    <n v="0.10064706722391384"/>
    <n v="52.698121320886628"/>
    <n v="44.498984474817604"/>
  </r>
  <r>
    <x v="1"/>
    <s v="1563620140617013"/>
    <n v="121.67039798"/>
    <n v="121.67039798"/>
    <n v="0.84441310922369939"/>
    <n v="9"/>
    <n v="1.8871325104483845"/>
    <n v="229.60816358725145"/>
    <n v="193.88414331785481"/>
  </r>
  <r>
    <x v="1"/>
    <s v="1563620140921002"/>
    <n v="326.24694038000001"/>
    <n v="326.24694038000001"/>
    <n v="0.84441310922369939"/>
    <n v="4"/>
    <n v="2.516176680597846E-2"/>
    <n v="8.2089494350055183"/>
    <n v="6.9317445158731399"/>
  </r>
  <r>
    <x v="1"/>
    <s v="1563620140921009"/>
    <n v="326.24694038000001"/>
    <n v="326.24694038000001"/>
    <n v="1.190522892729144"/>
    <n v="9"/>
    <n v="2.0428035188149463"/>
    <n v="666.45839781087398"/>
    <n v="793.43397964543226"/>
  </r>
  <r>
    <x v="1"/>
    <s v="1563620141018040"/>
    <n v="340.86796306999997"/>
    <n v="340.86796306999997"/>
    <n v="0.84441310922369928"/>
    <n v="9"/>
    <n v="3.7742650208967693E-2"/>
    <n v="12.865260297594327"/>
    <n v="10.863594448863841"/>
  </r>
  <r>
    <x v="1"/>
    <s v="1563620141226008"/>
    <n v="111.60429763"/>
    <n v="111.60429763"/>
    <n v="0.84441310922369939"/>
    <n v="3"/>
    <n v="2.516176680597846E-2"/>
    <n v="2.8081613115110744"/>
    <n v="2.3712482242547677"/>
  </r>
  <r>
    <x v="1"/>
    <s v="1565120140614015"/>
    <n v="102.3622605"/>
    <n v="102.3622605"/>
    <n v="0.84441310922369928"/>
    <n v="4"/>
    <n v="0.13838971743288153"/>
    <n v="14.165884306386012"/>
    <n v="11.96185841205862"/>
  </r>
  <r>
    <x v="1"/>
    <s v="1565120140614019"/>
    <n v="102.3622605"/>
    <n v="102.3622605"/>
    <n v="0.84441310922369939"/>
    <n v="2"/>
    <n v="1.258088340298923E-2"/>
    <n v="1.2878076642169101"/>
    <n v="1.0874416738235109"/>
  </r>
  <r>
    <x v="1"/>
    <s v="1565120140614032"/>
    <n v="102.3622605"/>
    <n v="102.3622605"/>
    <n v="0.84441310922369939"/>
    <n v="2"/>
    <n v="5.0323533611956919E-2"/>
    <n v="5.1512306568676403"/>
    <n v="4.3497666952940435"/>
  </r>
  <r>
    <x v="1"/>
    <s v="1565120140614038"/>
    <n v="263.16613423000001"/>
    <n v="263.16613423000001"/>
    <n v="0.84441310922369928"/>
    <n v="3"/>
    <n v="0.30194120167174154"/>
    <n v="79.460698808713033"/>
    <n v="67.097655742153265"/>
  </r>
  <r>
    <x v="1"/>
    <s v="1565120140719004"/>
    <n v="1659.7287744"/>
    <n v="1659.7287744"/>
    <n v="0.84441310922369939"/>
    <n v="2"/>
    <n v="1.258088340298923E-2"/>
    <n v="20.880854191312615"/>
    <n v="17.632067010933"/>
  </r>
  <r>
    <x v="1"/>
    <s v="1565120140719016"/>
    <n v="1052.5921478"/>
    <n v="1052.5921478"/>
    <n v="0.84441310922369939"/>
    <n v="5"/>
    <n v="6.2904417014946146E-2"/>
    <n v="66.212695411869035"/>
    <n v="55.910868002818106"/>
  </r>
  <r>
    <x v="1"/>
    <s v="1565120140719030"/>
    <n v="850.21327220000001"/>
    <n v="850.21327220000001"/>
    <n v="0.84441310922369928"/>
    <n v="3"/>
    <n v="3.7742650208967693E-2"/>
    <n v="32.089302135666436"/>
    <n v="27.09662738919679"/>
  </r>
  <r>
    <x v="1"/>
    <s v="1565120140719037"/>
    <n v="850.21327220000001"/>
    <n v="850.21327220000001"/>
    <n v="0.84441310922369928"/>
    <n v="5"/>
    <n v="3.7742650208967693E-2"/>
    <n v="32.089302135666436"/>
    <n v="27.09662738919679"/>
  </r>
  <r>
    <x v="1"/>
    <s v="1565120140725010"/>
    <n v="98.301934927999994"/>
    <n v="98.301934927999994"/>
    <n v="0.84441310922369939"/>
    <n v="2"/>
    <n v="1.258088340298923E-2"/>
    <n v="1.2367251816174023"/>
    <n v="1.0443069558647951"/>
  </r>
  <r>
    <x v="1"/>
    <s v="1565120140725019"/>
    <n v="98.301934927999994"/>
    <n v="98.301934927999994"/>
    <n v="1.1584161377385864"/>
    <n v="2"/>
    <n v="2.0314582415149465"/>
    <n v="199.69627586635156"/>
    <n v="231.33138860987825"/>
  </r>
  <r>
    <x v="1"/>
    <s v="1565120140725031"/>
    <n v="98.301934927999994"/>
    <n v="98.301934927999994"/>
    <n v="0.84441310922369939"/>
    <n v="3"/>
    <n v="2.516176680597846E-2"/>
    <n v="2.4734503632348046"/>
    <n v="2.0886139117295901"/>
  </r>
  <r>
    <x v="1"/>
    <s v="1565120140725046"/>
    <n v="98.301934927999994"/>
    <n v="98.301934927999994"/>
    <n v="0.84441310922369939"/>
    <n v="4"/>
    <n v="1.258088340298923E-2"/>
    <n v="1.2367251816174023"/>
    <n v="1.0443069558647951"/>
  </r>
  <r>
    <x v="1"/>
    <s v="1565120140725055"/>
    <n v="117.50332324999999"/>
    <n v="117.50332324999999"/>
    <n v="0.84441310922369939"/>
    <n v="12"/>
    <n v="0.45291180250761226"/>
    <n v="53.218641933792121"/>
    <n v="44.938518903976153"/>
  </r>
  <r>
    <x v="1"/>
    <s v="1565120140725058"/>
    <n v="213.51026483000001"/>
    <n v="213.51026483000001"/>
    <n v="0.84441310922369928"/>
    <n v="3"/>
    <n v="0.15097060083587077"/>
    <n v="32.233772966010989"/>
    <n v="27.218620452240163"/>
  </r>
  <r>
    <x v="1"/>
    <s v="1565120140725059"/>
    <n v="98.301934927999994"/>
    <n v="98.301934927999994"/>
    <n v="0.84441310922369928"/>
    <n v="2"/>
    <n v="3.7742650208967693E-2"/>
    <n v="3.7101755448522074"/>
    <n v="3.1329208675943852"/>
  </r>
  <r>
    <x v="1"/>
    <s v="1565120140809014"/>
    <n v="503.67768411999998"/>
    <n v="503.67768411999998"/>
    <n v="1.184342204939429"/>
    <n v="4"/>
    <n v="3.3682205554896769"/>
    <n v="1696.4975289944205"/>
    <n v="2009.2336241635448"/>
  </r>
  <r>
    <x v="1"/>
    <s v="1565220140615003"/>
    <n v="97.545466464"/>
    <n v="97.545466464"/>
    <n v="0.84441310922369928"/>
    <n v="4"/>
    <n v="0.30194120167174154"/>
    <n v="29.452995361770725"/>
    <n v="24.870495389384011"/>
  </r>
  <r>
    <x v="1"/>
    <s v="1565220140615010"/>
    <n v="97.545466464"/>
    <n v="97.545466464"/>
    <n v="0.84441310922369939"/>
    <n v="16"/>
    <n v="0.75485300417935375"/>
    <n v="73.632488404426809"/>
    <n v="62.176238473460032"/>
  </r>
  <r>
    <x v="1"/>
    <s v="1565220140629006"/>
    <n v="15.905890499"/>
    <n v="15.905890499"/>
    <n v="0.84441310922369928"/>
    <n v="2"/>
    <n v="3.7742650208967693E-2"/>
    <n v="0.60033046136589963"/>
    <n v="0.50692691144367719"/>
  </r>
  <r>
    <x v="1"/>
    <s v="1565220140629008"/>
    <n v="15.905890499"/>
    <n v="15.905890499"/>
    <n v="0.84441310922369928"/>
    <n v="6"/>
    <n v="8.8066183820924612E-2"/>
    <n v="1.4007710765204322"/>
    <n v="1.1828294600352465"/>
  </r>
  <r>
    <x v="1"/>
    <s v="1565220140629014"/>
    <n v="15.905890499"/>
    <n v="15.905890499"/>
    <n v="1.0929315657492706"/>
    <n v="5"/>
    <n v="1.0377426502089677"/>
    <n v="16.506220960365901"/>
    <n v="18.040169918816133"/>
  </r>
  <r>
    <x v="1"/>
    <s v="1565220140720005"/>
    <n v="371.41966101999998"/>
    <n v="371.41966101999998"/>
    <n v="0.84441310922369928"/>
    <n v="9"/>
    <n v="7.5485300417935386E-2"/>
    <n v="28.036724693222425"/>
    <n v="23.674577870652815"/>
  </r>
  <r>
    <x v="1"/>
    <s v="1565220140720008"/>
    <n v="371.41966101999998"/>
    <n v="371.41966101999998"/>
    <n v="0.84441310922369939"/>
    <n v="2"/>
    <n v="2.516176680597846E-2"/>
    <n v="9.3455748977408071"/>
    <n v="7.8915259568842711"/>
  </r>
  <r>
    <x v="1"/>
    <s v="1565220140720023"/>
    <n v="702.14155206999999"/>
    <n v="702.14155206999999"/>
    <n v="0.84441310922369928"/>
    <n v="2"/>
    <n v="7.5485300417935386E-2"/>
    <n v="53.001365993919372"/>
    <n v="44.755048252028701"/>
  </r>
  <r>
    <x v="1"/>
    <s v="1565220140720028"/>
    <n v="1363.5853342"/>
    <n v="1363.5853342"/>
    <n v="0.84441310922369928"/>
    <n v="4"/>
    <n v="3.7742650208967693E-2"/>
    <n v="51.465324298788914"/>
    <n v="43.457994508346346"/>
  </r>
  <r>
    <x v="1"/>
    <s v="1565220140720029"/>
    <n v="371.41966101999998"/>
    <n v="371.41966101999998"/>
    <n v="0.84441310922369928"/>
    <n v="16"/>
    <n v="0.35226473528369845"/>
    <n v="130.83804856837131"/>
    <n v="110.48136339637979"/>
  </r>
  <r>
    <x v="1"/>
    <s v="1565220140720034"/>
    <n v="371.41966101999998"/>
    <n v="371.41966101999998"/>
    <n v="0.84441310922369939"/>
    <n v="3"/>
    <n v="5.0323533611956919E-2"/>
    <n v="18.691149795481614"/>
    <n v="15.783051913768542"/>
  </r>
  <r>
    <x v="1"/>
    <s v="1565220140727016"/>
    <n v="180.13157627000001"/>
    <n v="180.13157627000001"/>
    <n v="0.84441310922369939"/>
    <n v="5"/>
    <n v="0.18871325104483844"/>
    <n v="33.993215373742977"/>
    <n v="28.704316686253165"/>
  </r>
  <r>
    <x v="1"/>
    <s v="1565220140727019"/>
    <n v="68.584531233999996"/>
    <n v="68.584531233999996"/>
    <n v="0.84441310922369928"/>
    <n v="4"/>
    <n v="0.15097060083587077"/>
    <n v="10.354247888443524"/>
    <n v="8.7432626531535185"/>
  </r>
  <r>
    <x v="1"/>
    <s v="1565220140727029"/>
    <n v="68.584531233999996"/>
    <n v="68.584531233999996"/>
    <n v="0.84441310922369939"/>
    <n v="9"/>
    <n v="0.69194858716440766"/>
    <n v="47.456969488699485"/>
    <n v="40.073287160286966"/>
  </r>
  <r>
    <x v="1"/>
    <s v="1565220140727035"/>
    <n v="96.471292493000007"/>
    <n v="96.471292493000007"/>
    <n v="0.84441310922369939"/>
    <n v="4"/>
    <n v="0.18871325104483844"/>
    <n v="18.205411238851546"/>
    <n v="15.372887908894715"/>
  </r>
  <r>
    <x v="1"/>
    <s v="1565220140728001"/>
    <n v="36.227678028000007"/>
    <n v="36.227678028000007"/>
    <n v="0.84441310922369928"/>
    <n v="36"/>
    <n v="0.17613236764184922"/>
    <n v="6.3808667052382404"/>
    <n v="5.3880874941122041"/>
  </r>
  <r>
    <x v="1"/>
    <s v="1565220140803003"/>
    <n v="1419.5335994"/>
    <n v="1419.5335994"/>
    <n v="0.84441310922369939"/>
    <n v="3"/>
    <n v="5.0323533611956919E-2"/>
    <n v="71.435946802708088"/>
    <n v="60.321449950013523"/>
  </r>
  <r>
    <x v="1"/>
    <s v="1565220140812001"/>
    <n v="187.34364993"/>
    <n v="187.34364993"/>
    <n v="1.2106753782856896"/>
    <n v="36"/>
    <n v="3.0754853004179354"/>
    <n v="576.17264148635854"/>
    <n v="697.55803068936211"/>
  </r>
  <r>
    <x v="1"/>
    <s v="1565220140815008"/>
    <n v="1516.6524578999999"/>
    <n v="1516.6524578999999"/>
    <n v="0.84441310922369928"/>
    <n v="2"/>
    <n v="7.5485300417935386E-2"/>
    <n v="114.4849664141816"/>
    <n v="96.672606449169876"/>
  </r>
  <r>
    <x v="1"/>
    <s v="1565220140824017"/>
    <n v="935.4583007"/>
    <n v="935.4583007"/>
    <n v="0.84441310922369939"/>
    <n v="1"/>
    <n v="5.0323533611956919E-2"/>
    <n v="47.075567237860554"/>
    <n v="39.751226099791147"/>
  </r>
  <r>
    <x v="1"/>
    <s v="1565220140824029"/>
    <n v="1789.5210615000001"/>
    <n v="1789.5210615000001"/>
    <n v="0.84441310922369939"/>
    <n v="8"/>
    <n v="0.11322795062690307"/>
    <n v="202.62380239732516"/>
    <n v="171.09819498505382"/>
  </r>
  <r>
    <x v="1"/>
    <s v="1565220140824034"/>
    <n v="935.4583007"/>
    <n v="935.4583007"/>
    <n v="0.84441310922369939"/>
    <n v="16"/>
    <n v="0.25161766805978458"/>
    <n v="235.37783618930274"/>
    <n v="198.75613049895571"/>
  </r>
  <r>
    <x v="1"/>
    <s v="1565220140914003"/>
    <n v="8.0217584532000004"/>
    <n v="8.0217584532000004"/>
    <n v="1.4109584778597133"/>
    <n v="4"/>
    <n v="1.1424455525999999"/>
    <n v="9.1644222688897958"/>
    <n v="12.930619294976406"/>
  </r>
  <r>
    <x v="1"/>
    <s v="1565220140914007"/>
    <n v="8.0217584532000004"/>
    <n v="8.0217584532000004"/>
    <n v="1.7423106598080056"/>
    <n v="1"/>
    <n v="1.3940632206597845"/>
    <n v="11.182838424622844"/>
    <n v="19.483978594130946"/>
  </r>
  <r>
    <x v="1"/>
    <s v="1565220140914013"/>
    <n v="8.0217584532000004"/>
    <n v="8.0217584532000004"/>
    <n v="0.84441310922369928"/>
    <n v="9"/>
    <n v="7.5485300417935386E-2"/>
    <n v="0.60552484671991469"/>
    <n v="0.51131311853096706"/>
  </r>
  <r>
    <x v="1"/>
    <s v="1565220140919016"/>
    <n v="19.500285133999999"/>
    <n v="19.500285133999999"/>
    <n v="0.84441310922369939"/>
    <n v="2"/>
    <n v="2.516176680597846E-2"/>
    <n v="0.4906616271917964"/>
    <n v="0.41432111019378443"/>
  </r>
  <r>
    <x v="1"/>
    <s v="1565220140920007"/>
    <n v="1211.5594495"/>
    <n v="1211.5594495"/>
    <n v="0.84441310922369939"/>
    <n v="1"/>
    <n v="0.10064706722391384"/>
    <n v="121.93990535959455"/>
    <n v="102.96765462313887"/>
  </r>
  <r>
    <x v="1"/>
    <s v="1565220140927022"/>
    <n v="7.8058532120999997"/>
    <n v="7.8058532120999997"/>
    <n v="0.84441310922369939"/>
    <n v="6"/>
    <n v="1.258088340298923E-2"/>
    <n v="9.8204529122279061E-2"/>
    <n v="8.2925191775993001E-2"/>
  </r>
  <r>
    <x v="1"/>
    <s v="1565220141007005"/>
    <n v="43.937947436999998"/>
    <n v="43.937947436999998"/>
    <n v="1.0386677032989651"/>
    <n v="4"/>
    <n v="1.1006470672239137"/>
    <n v="48.360172986372525"/>
    <n v="50.2301498068962"/>
  </r>
  <r>
    <x v="1"/>
    <s v="1565220141009006"/>
    <n v="205.10054713"/>
    <n v="205.10054713"/>
    <n v="0.84441310922369939"/>
    <n v="6"/>
    <n v="6.2904417014946146E-2"/>
    <n v="12.901730346659136"/>
    <n v="10.894390236388197"/>
  </r>
  <r>
    <x v="1"/>
    <s v="1565220141019008"/>
    <n v="99.406284943000003"/>
    <n v="99.406284943000003"/>
    <n v="0.84441310922369939"/>
    <n v="2"/>
    <n v="2.516176680597846E-2"/>
    <n v="2.5012377607844138"/>
    <n v="2.1120779544916903"/>
  </r>
  <r>
    <x v="1"/>
    <s v="1565220141019010"/>
    <n v="9.7343111509"/>
    <n v="9.7343111509"/>
    <n v="1.2345886683694798"/>
    <n v="4"/>
    <n v="1.1173851747000001"/>
    <n v="10.876974965932556"/>
    <n v="13.428590039078841"/>
  </r>
  <r>
    <x v="1"/>
    <s v="1565220141206019"/>
    <n v="296.89058709"/>
    <n v="296.89058709"/>
    <n v="0.84441310922369939"/>
    <n v="9"/>
    <n v="5.0323533611956919E-2"/>
    <n v="14.940583438497239"/>
    <n v="12.616024514917562"/>
  </r>
  <r>
    <x v="1"/>
    <s v="1565220141206026"/>
    <n v="783.47760980999999"/>
    <n v="783.47760980999999"/>
    <n v="0.84441310922369939"/>
    <n v="3"/>
    <n v="6.2904417014946146E-2"/>
    <n v="49.284202289361502"/>
    <n v="41.616226490769513"/>
  </r>
  <r>
    <x v="1"/>
    <s v="1565220141214021"/>
    <n v="346.07872402999999"/>
    <n v="346.07872402999999"/>
    <n v="0.84441310922369939"/>
    <n v="4"/>
    <n v="0.12580883402989229"/>
    <n v="43.539760752767165"/>
    <n v="36.765544752100119"/>
  </r>
  <r>
    <x v="1"/>
    <s v="1565220141214051"/>
    <n v="346.07872402999999"/>
    <n v="346.07872402999999"/>
    <n v="1.543235835248433"/>
    <n v="3"/>
    <n v="0.96461153560000001"/>
    <n v="333.83152942506689"/>
    <n v="515.18077914455489"/>
  </r>
  <r>
    <x v="1"/>
    <s v="1565220141219009"/>
    <n v="26.926589171"/>
    <n v="26.926589171"/>
    <n v="1.4109584779832165"/>
    <n v="5"/>
    <n v="2"/>
    <n v="53.853178342"/>
    <n v="75.984598547987034"/>
  </r>
  <r>
    <x v="1"/>
    <s v="1565220141222001"/>
    <n v="200.94446225999999"/>
    <n v="200.94446225999999"/>
    <n v="0.84441310922369939"/>
    <n v="2"/>
    <n v="1.258088340298923E-2"/>
    <n v="2.5280588501694297"/>
    <n v="2.1347260339720586"/>
  </r>
  <r>
    <x v="1"/>
    <s v="1565220141226024"/>
    <n v="30.470629195000001"/>
    <n v="30.470629195000001"/>
    <n v="1.3668660255462408"/>
    <n v="3"/>
    <n v="1"/>
    <n v="30.470629195000001"/>
    <n v="41.649267823662903"/>
  </r>
  <r>
    <x v="1"/>
    <s v="1565220141226027"/>
    <n v="30.470629195000001"/>
    <n v="30.470629195000001"/>
    <n v="0.84441310922369939"/>
    <n v="6"/>
    <n v="2.516176680597846E-2"/>
    <n v="0.76669486623602923"/>
    <n v="0.64740719582421369"/>
  </r>
  <r>
    <x v="1"/>
    <s v="1566520140817003"/>
    <n v="323.14649186999998"/>
    <n v="323.14649186999998"/>
    <n v="1.4151634443446157"/>
    <n v="9"/>
    <n v="3.9435662552241926"/>
    <n v="1274.3496008326108"/>
    <n v="1803.4129704134637"/>
  </r>
  <r>
    <x v="1"/>
    <s v="1566520140817029"/>
    <n v="323.14649186999998"/>
    <n v="323.14649186999998"/>
    <n v="1.7410292266327256"/>
    <n v="2"/>
    <n v="1.0203787659059784"/>
    <n v="329.73181858115686"/>
    <n v="574.07273310055371"/>
  </r>
  <r>
    <x v="1"/>
    <s v="1566520140817031"/>
    <n v="323.14649186999998"/>
    <n v="323.14649186999998"/>
    <n v="0.84441310922369939"/>
    <n v="9"/>
    <n v="0.44033091910462308"/>
    <n v="142.29139177055171"/>
    <n v="120.15271654073908"/>
  </r>
  <r>
    <x v="1"/>
    <s v="1566520140817034"/>
    <n v="1170.4926575"/>
    <n v="1170.4926575"/>
    <n v="0.84441310922369939"/>
    <n v="4"/>
    <n v="0.10064706722391384"/>
    <n v="117.80665318450005"/>
    <n v="99.477482302761715"/>
  </r>
  <r>
    <x v="1"/>
    <s v="1566520140907010"/>
    <n v="2886.3285289"/>
    <n v="2886.3285289"/>
    <n v="1.168449989505987"/>
    <n v="4"/>
    <n v="0.53724393059999997"/>
    <n v="1550.6624838691516"/>
    <n v="1811.8715630042379"/>
  </r>
  <r>
    <x v="1"/>
    <s v="1566520141217005"/>
    <n v="2365.8258423000002"/>
    <n v="2365.8258423000002"/>
    <n v="1.0120177910900809"/>
    <n v="3"/>
    <n v="1.0125808834029892"/>
    <n v="2395.5900213737555"/>
    <n v="2424.3797217881079"/>
  </r>
  <r>
    <x v="1"/>
    <s v="1604720140622005"/>
    <n v="296.46202923999999"/>
    <n v="296.46202923999999"/>
    <n v="0.84441310922369939"/>
    <n v="2"/>
    <n v="1.258088340298923E-2"/>
    <n v="3.7297542232820238"/>
    <n v="3.1494533603217976"/>
  </r>
  <r>
    <x v="1"/>
    <s v="1604720140901018"/>
    <n v="345.74080999"/>
    <n v="345.74080999"/>
    <n v="1.5432358352941429"/>
    <n v="1"/>
    <n v="1"/>
    <n v="345.74080999"/>
    <n v="533.55960770019124"/>
  </r>
  <r>
    <x v="1"/>
    <s v="1605020140412009"/>
    <n v="194.05642674000001"/>
    <n v="194.05642674000001"/>
    <n v="1.3087532316541597"/>
    <n v="4"/>
    <n v="10.301941201671742"/>
    <n v="1999.157898082"/>
    <n v="2616.4043597017549"/>
  </r>
  <r>
    <x v="1"/>
    <s v="1605020140524012"/>
    <n v="587.33405072000005"/>
    <n v="587.33405072000005"/>
    <n v="0.84441310922369928"/>
    <n v="16"/>
    <n v="0.15097060083587077"/>
    <n v="88.670174528564203"/>
    <n v="74.874257769072969"/>
  </r>
  <r>
    <x v="1"/>
    <s v="1605020140816010"/>
    <n v="429.76370774999998"/>
    <n v="429.76370774999998"/>
    <n v="0.84441310922369939"/>
    <n v="35"/>
    <n v="0.47807356931359074"/>
    <n v="205.45866972548538"/>
    <n v="173.49199411986226"/>
  </r>
  <r>
    <x v="1"/>
    <s v="1657320140509001"/>
    <n v="99.381240843"/>
    <n v="99.381240843"/>
    <n v="0.84441310922369939"/>
    <n v="2"/>
    <n v="1.258088340298923E-2"/>
    <n v="1.2503038034901741"/>
    <n v="1.0557729221793553"/>
  </r>
  <r>
    <x v="1"/>
    <s v="1657320140523001"/>
    <n v="473.66485010000002"/>
    <n v="473.66485010000002"/>
    <n v="0.84441310922369939"/>
    <n v="1"/>
    <n v="0.12580883402989229"/>
    <n v="59.591222512024714"/>
    <n v="50.319609483820102"/>
  </r>
  <r>
    <x v="1"/>
    <s v="1657320140523003"/>
    <n v="473.66485010000002"/>
    <n v="473.66485010000002"/>
    <n v="0.84441310922369939"/>
    <n v="1"/>
    <n v="2.516176680597846E-2"/>
    <n v="11.918244502404944"/>
    <n v="10.06392189676402"/>
  </r>
  <r>
    <x v="1"/>
    <s v="1657320140526004"/>
    <n v="838.98407512000006"/>
    <n v="838.98407512000006"/>
    <n v="0.84441310922369939"/>
    <n v="4"/>
    <n v="0.37742650208967687"/>
    <n v="316.65482478148431"/>
    <n v="267.38748514441892"/>
  </r>
  <r>
    <x v="1"/>
    <s v="1657320140718006"/>
    <n v="572.63731460999998"/>
    <n v="572.63731460999998"/>
    <n v="0.88115566796827094"/>
    <n v="9"/>
    <n v="2.0377426502089677"/>
    <n v="1166.8874790819277"/>
    <n v="1028.2095160742479"/>
  </r>
  <r>
    <x v="1"/>
    <s v="1657420140308004"/>
    <n v="289.58275530999998"/>
    <n v="289.58275530999998"/>
    <n v="0.84441310922369917"/>
    <n v="9"/>
    <n v="1.2580883402989231"/>
    <n v="364.32068800714706"/>
    <n v="307.63716491463231"/>
  </r>
  <r>
    <x v="1"/>
    <s v="1657420140321007"/>
    <n v="56.372072158000002"/>
    <n v="56.372072158000002"/>
    <n v="0.84441310922369939"/>
    <n v="6"/>
    <n v="2.516176680597846E-2"/>
    <n v="1.418420934009387"/>
    <n v="1.1977332310748501"/>
  </r>
  <r>
    <x v="1"/>
    <s v="1657420140508008"/>
    <n v="170.96728807"/>
    <n v="170.96728807"/>
    <n v="0.84441310922369939"/>
    <n v="2"/>
    <n v="1.258088340298923E-2"/>
    <n v="2.1509195169339415"/>
    <n v="1.8162646369841271"/>
  </r>
  <r>
    <x v="1"/>
    <s v="1657420140705016"/>
    <n v="94.682868654000004"/>
    <n v="94.682868654000004"/>
    <n v="0.9789810167252524"/>
    <n v="12"/>
    <n v="11.251617668059785"/>
    <n v="1065.3354378099305"/>
    <n v="1042.9431700606076"/>
  </r>
  <r>
    <x v="1"/>
    <s v="1657420140725011"/>
    <n v="115.51440863000001"/>
    <n v="115.51440863000001"/>
    <n v="0.84441310922369939"/>
    <n v="1"/>
    <n v="2.516176680597846E-2"/>
    <n v="2.9065466126785657"/>
    <n v="2.4543260623155194"/>
  </r>
  <r>
    <x v="1"/>
    <s v="1657420140725024"/>
    <n v="115.51440863000001"/>
    <n v="115.51440863000001"/>
    <n v="0.84441310922369939"/>
    <n v="1"/>
    <n v="2.516176680597846E-2"/>
    <n v="2.9065466126785657"/>
    <n v="2.4543260623155194"/>
  </r>
  <r>
    <x v="1"/>
    <s v="1657420140725025"/>
    <n v="115.51440863000001"/>
    <n v="115.51440863000001"/>
    <n v="0.84441310922369939"/>
    <n v="1"/>
    <n v="1.258088340298923E-2"/>
    <n v="1.4532733063392829"/>
    <n v="1.2271630311577597"/>
  </r>
  <r>
    <x v="1"/>
    <s v="1657420140830007"/>
    <n v="154.75544421000001"/>
    <n v="154.75544421000001"/>
    <n v="0.84441310922369939"/>
    <n v="4"/>
    <n v="0.37742650208967687"/>
    <n v="58.408805987514441"/>
    <n v="49.321161469960899"/>
  </r>
  <r>
    <x v="1"/>
    <s v="1657420140830014"/>
    <n v="154.75544421000001"/>
    <n v="154.75544421000001"/>
    <n v="0.84441310922369939"/>
    <n v="3"/>
    <n v="1.258088340298923E-2"/>
    <n v="1.9469601995838148"/>
    <n v="1.6440387156653633"/>
  </r>
  <r>
    <x v="1"/>
    <s v="1657420140913005"/>
    <n v="170.27759800999999"/>
    <n v="170.27759800999999"/>
    <n v="0.84441310922369939"/>
    <n v="1"/>
    <n v="1.258088340298923E-2"/>
    <n v="2.142242606704881"/>
    <n v="1.8089377402391511"/>
  </r>
  <r>
    <x v="1"/>
    <s v="1657420140913013"/>
    <n v="170.27759800999999"/>
    <n v="170.27759800999999"/>
    <n v="0.84441310922369928"/>
    <n v="1"/>
    <n v="3.7742650208967693E-2"/>
    <n v="6.4267278201146434"/>
    <n v="5.4268132207174533"/>
  </r>
  <r>
    <x v="1"/>
    <s v="1657420140913015"/>
    <n v="170.27759800999999"/>
    <n v="170.27759800999999"/>
    <n v="0.84441310922369939"/>
    <n v="1"/>
    <n v="6.2904417014946146E-2"/>
    <n v="10.711213033524404"/>
    <n v="9.0446887011957546"/>
  </r>
  <r>
    <x v="1"/>
    <s v="1657420141006003"/>
    <n v="1859.8058877000001"/>
    <n v="1859.8058877000001"/>
    <n v="0.84441310922369928"/>
    <n v="1"/>
    <n v="8.8066183820924612E-2"/>
    <n v="163.78600717742609"/>
    <n v="138.3030515680255"/>
  </r>
  <r>
    <x v="1"/>
    <s v="1657420141006007"/>
    <n v="1859.8058877000001"/>
    <n v="1859.8058877000001"/>
    <n v="0.99208017983194907"/>
    <n v="1"/>
    <n v="1"/>
    <n v="1859.8058877000001"/>
    <n v="1845.0765595219339"/>
  </r>
  <r>
    <x v="1"/>
    <s v="1657420141006008"/>
    <n v="1859.8058877000001"/>
    <n v="1859.8058877000001"/>
    <n v="0.84441310922369939"/>
    <n v="1"/>
    <n v="1.258088340298923E-2"/>
    <n v="23.398001025346584"/>
    <n v="19.757578795432217"/>
  </r>
  <r>
    <x v="1"/>
    <s v="1657420141112005"/>
    <n v="3101.9439929"/>
    <n v="3101.9439929"/>
    <n v="0.84441310922369939"/>
    <n v="1"/>
    <n v="0.25161766805978458"/>
    <n v="780.50391394555504"/>
    <n v="659.06773673603288"/>
  </r>
  <r>
    <x v="1"/>
    <s v="1657420141112006"/>
    <n v="3101.9439929"/>
    <n v="3101.9439929"/>
    <n v="0.84441310922369939"/>
    <n v="1"/>
    <n v="0.25161766805978458"/>
    <n v="780.50391394555504"/>
    <n v="659.06773673603288"/>
  </r>
  <r>
    <x v="1"/>
    <s v="1721120140503019"/>
    <n v="97.998214376999996"/>
    <n v="97.998214376999996"/>
    <n v="0.84441310922369939"/>
    <n v="16"/>
    <n v="0.20129413444782768"/>
    <n v="19.726465740450877"/>
    <n v="16.65728626988891"/>
  </r>
  <r>
    <x v="1"/>
    <s v="1721120140719013"/>
    <n v="182.39226008"/>
    <n v="182.39226008"/>
    <n v="0.84441310922369939"/>
    <n v="9"/>
    <n v="0.80517653779131071"/>
    <n v="146.85796849114669"/>
    <n v="124.00879378788525"/>
  </r>
  <r>
    <x v="1"/>
    <s v="1721120140723001"/>
    <n v="211.54099656"/>
    <n v="211.54099656"/>
    <n v="0.84441310922369939"/>
    <n v="4"/>
    <n v="5.0323533611956919E-2"/>
    <n v="10.645490450694023"/>
    <n v="8.9891916906817411"/>
  </r>
  <r>
    <x v="1"/>
    <s v="1721120140723003"/>
    <n v="211.54099656"/>
    <n v="211.54099656"/>
    <n v="0.84441310922369939"/>
    <n v="1"/>
    <n v="0.25161766805978458"/>
    <n v="53.227452253470112"/>
    <n v="44.9459584534087"/>
  </r>
  <r>
    <x v="1"/>
    <s v="1721120140817014"/>
    <n v="132.07902217"/>
    <n v="132.07902217"/>
    <n v="0.84441310922369928"/>
    <n v="4"/>
    <n v="0.42775003570163384"/>
    <n v="56.496806448654389"/>
    <n v="47.706643994517798"/>
  </r>
  <r>
    <x v="1"/>
    <s v="1721120140822007"/>
    <n v="30.764299782999998"/>
    <n v="30.764299782999998"/>
    <n v="0.84441310922369928"/>
    <n v="15"/>
    <n v="8.8066183820924612E-2"/>
    <n v="2.7092944798117089"/>
    <n v="2.2877637755004101"/>
  </r>
  <r>
    <x v="1"/>
    <s v="1721120140904003"/>
    <n v="1528.4840152999998"/>
    <n v="1528.4840152999998"/>
    <n v="0.84441310922369939"/>
    <n v="12"/>
    <n v="6.2904417014946146E-2"/>
    <n v="96.148395899110511"/>
    <n v="81.188965928039096"/>
  </r>
  <r>
    <x v="1"/>
    <s v="1721120140906005"/>
    <n v="751.58608386000003"/>
    <n v="751.58608386000003"/>
    <n v="0.84441310922369928"/>
    <n v="1"/>
    <n v="3.7742650208967693E-2"/>
    <n v="28.366850665055839"/>
    <n v="23.953340568964162"/>
  </r>
  <r>
    <x v="1"/>
    <s v="1721120140906012"/>
    <n v="939.40970891999996"/>
    <n v="939.40970891999996"/>
    <n v="0.84441310922369939"/>
    <n v="1"/>
    <n v="1.258088340298923E-2"/>
    <n v="11.81860401555857"/>
    <n v="9.9797841634615114"/>
  </r>
  <r>
    <x v="1"/>
    <s v="1721120140913001"/>
    <n v="383.66844717999999"/>
    <n v="383.66844717999999"/>
    <n v="0.84441310922369928"/>
    <n v="25"/>
    <n v="0.35226473528369845"/>
    <n v="135.15286398257032"/>
    <n v="114.12485009600992"/>
  </r>
  <r>
    <x v="1"/>
    <s v="1721120141018004"/>
    <n v="350.43147986000002"/>
    <n v="350.43147986000002"/>
    <n v="0.84441310922369939"/>
    <n v="1"/>
    <n v="1.258088340298923E-2"/>
    <n v="4.4087375888556286"/>
    <n v="3.7227958151569771"/>
  </r>
  <r>
    <x v="1"/>
    <s v="1721120141021001"/>
    <n v="479.22425312000001"/>
    <n v="479.22425312000001"/>
    <n v="1.1911266505461098"/>
    <n v="4"/>
    <n v="3.5032353361195692"/>
    <n v="1678.8353374554927"/>
    <n v="1999.7055123218088"/>
  </r>
  <r>
    <x v="1"/>
    <s v="1721120141021005"/>
    <n v="84.604052413000005"/>
    <n v="84.604052413000005"/>
    <n v="0.84441310922369939"/>
    <n v="9"/>
    <n v="0.32710296847771997"/>
    <n v="27.674236689536908"/>
    <n v="23.368488248404439"/>
  </r>
  <r>
    <x v="1"/>
    <s v="1721120141025001"/>
    <n v="222.34394958999999"/>
    <n v="222.34394958999999"/>
    <n v="1.2059948431035836"/>
    <n v="9"/>
    <n v="15.107117739463053"/>
    <n v="3358.9762251133679"/>
    <n v="4050.9080055942636"/>
  </r>
  <r>
    <x v="1"/>
    <s v="1721220140308007"/>
    <n v="271.77037553999997"/>
    <n v="271.77037553999997"/>
    <n v="0.84441310922369939"/>
    <n v="1"/>
    <n v="1.258088340298923E-2"/>
    <n v="3.4191114070553357"/>
    <n v="2.8871424940138137"/>
  </r>
  <r>
    <x v="1"/>
    <s v="1721220140314001"/>
    <n v="88.039701333999986"/>
    <n v="88.039701333999986"/>
    <n v="1.2115902692626279"/>
    <n v="9"/>
    <n v="2.9058236050152244"/>
    <n v="255.82784231482751"/>
    <n v="309.95852435509897"/>
  </r>
  <r>
    <x v="1"/>
    <s v="1721220140426003"/>
    <n v="215.48446966"/>
    <n v="215.48446966"/>
    <n v="0.84441310922369928"/>
    <n v="4"/>
    <n v="0.15097060083587077"/>
    <n v="32.531819855369164"/>
    <n v="27.470295152777553"/>
  </r>
  <r>
    <x v="1"/>
    <s v="1721220140426010"/>
    <n v="215.48446965999997"/>
    <n v="215.48446965999997"/>
    <n v="0.84441310922369928"/>
    <n v="15"/>
    <n v="7.5485300417935386E-2"/>
    <n v="16.265909927684582"/>
    <n v="13.735147576388776"/>
  </r>
  <r>
    <x v="1"/>
    <s v="1721220140514003"/>
    <n v="315.46897724000002"/>
    <n v="315.46897724000002"/>
    <n v="0.84441310922369939"/>
    <n v="3"/>
    <n v="1.258088340298923E-2"/>
    <n v="3.9688784199167033"/>
    <n v="3.3513729666927068"/>
  </r>
  <r>
    <x v="1"/>
    <s v="1721220140521003"/>
    <n v="664.40788330999999"/>
    <n v="664.40788330999999"/>
    <n v="0.84441310922369939"/>
    <n v="1"/>
    <n v="1.258088340298923E-2"/>
    <n v="8.3588381119499839"/>
    <n v="7.0583124796092429"/>
  </r>
  <r>
    <x v="1"/>
    <s v="1721220140606002"/>
    <n v="63.147473916999999"/>
    <n v="63.147473916999999"/>
    <n v="0.84441310922369939"/>
    <n v="4"/>
    <n v="0.12580883402989229"/>
    <n v="7.944510065430805"/>
    <n v="6.7084484456094016"/>
  </r>
  <r>
    <x v="1"/>
    <s v="1721220140621005"/>
    <n v="26.331532907"/>
    <n v="26.331532907"/>
    <n v="0.84441310922369939"/>
    <n v="1"/>
    <n v="1.258088340298923E-2"/>
    <n v="0.33127394532494103"/>
    <n v="0.27973206217663527"/>
  </r>
  <r>
    <x v="1"/>
    <s v="1721220140621006"/>
    <n v="26.331532907"/>
    <n v="26.331532907"/>
    <n v="0.84441310922369928"/>
    <n v="4"/>
    <n v="3.7742650208967693E-2"/>
    <n v="0.99382183597482321"/>
    <n v="0.83919618652990569"/>
  </r>
  <r>
    <x v="1"/>
    <s v="1721220140725003"/>
    <n v="699.64356888999998"/>
    <n v="699.64356888999998"/>
    <n v="0.84441310922369939"/>
    <n v="3"/>
    <n v="1.258088340298923E-2"/>
    <n v="8.8021341638563531"/>
    <n v="7.4326374771060904"/>
  </r>
  <r>
    <x v="1"/>
    <s v="1721220141012013"/>
    <n v="470.71934069000002"/>
    <n v="470.71934069000002"/>
    <n v="0.84441310922369928"/>
    <n v="4"/>
    <n v="0.56613975313451537"/>
    <n v="266.49293133387846"/>
    <n v="225.03012473377811"/>
  </r>
  <r>
    <x v="1"/>
    <s v="1721220141026005"/>
    <n v="374.69272186000001"/>
    <n v="374.69272186000001"/>
    <n v="0.84441310922369939"/>
    <n v="4"/>
    <n v="2.516176680597846E-2"/>
    <n v="9.4279308913386686"/>
    <n v="7.9610684375014484"/>
  </r>
  <r>
    <x v="1"/>
    <s v="1721220141026022"/>
    <n v="374.69272186000001"/>
    <n v="374.69272186000001"/>
    <n v="0.84441310922369939"/>
    <n v="1"/>
    <n v="0.37742650208967687"/>
    <n v="141.41896337008001"/>
    <n v="119.41602656252171"/>
  </r>
  <r>
    <x v="1"/>
    <s v="1721220141107004"/>
    <n v="168.5627925"/>
    <n v="168.5627925"/>
    <n v="0.84441310922369939"/>
    <n v="1"/>
    <n v="5.0323533611956919E-2"/>
    <n v="8.4826753540990705"/>
    <n v="7.1628822702900417"/>
  </r>
  <r>
    <x v="1"/>
    <s v="1723220140315006"/>
    <n v="99.516116691999997"/>
    <n v="99.516116691999997"/>
    <n v="0.84441310922369939"/>
    <n v="2"/>
    <n v="5.0323533611956919E-2"/>
    <n v="5.008002643281289"/>
    <n v="4.2288230830136584"/>
  </r>
  <r>
    <x v="1"/>
    <s v="1723220140405003"/>
    <n v="54.551831864999997"/>
    <n v="54.551831864999997"/>
    <n v="1.2265754354564"/>
    <n v="36"/>
    <n v="30.629044170149459"/>
    <n v="1670.8704677556516"/>
    <n v="2049.448671578627"/>
  </r>
  <r>
    <x v="1"/>
    <s v="1723220140529001"/>
    <n v="192.47182099"/>
    <n v="192.47182099"/>
    <n v="1.6418187137714386"/>
    <n v="30"/>
    <n v="34.239156938015221"/>
    <n v="6590.0728850221822"/>
    <n v="10819.704987747153"/>
  </r>
  <r>
    <x v="1"/>
    <s v="1723220140529006"/>
    <n v="195.89391581000004"/>
    <n v="195.89391581000004"/>
    <n v="1.2120739474849456"/>
    <n v="9"/>
    <n v="5.9058236050152253"/>
    <n v="1156.9149120695636"/>
    <n v="1402.2664243763545"/>
  </r>
  <r>
    <x v="1"/>
    <s v="1723220140614010"/>
    <n v="54.699801674"/>
    <n v="54.699801674"/>
    <n v="0.84441310922369939"/>
    <n v="1"/>
    <n v="2.516176680597846E-2"/>
    <n v="1.3763436540544582"/>
    <n v="1.1622026242804329"/>
  </r>
  <r>
    <x v="1"/>
    <s v="1723220140614018"/>
    <n v="54.699801673999993"/>
    <n v="54.699801673999993"/>
    <n v="0.84441310922369939"/>
    <n v="15"/>
    <n v="0.12580883402989229"/>
    <n v="6.8817182702722892"/>
    <n v="5.8110131214021621"/>
  </r>
  <r>
    <x v="1"/>
    <s v="1723220140817008"/>
    <n v="302.91272851999997"/>
    <n v="302.91272851999997"/>
    <n v="0.84441310922369939"/>
    <n v="2"/>
    <n v="1.258088340298923E-2"/>
    <n v="3.81090971879145"/>
    <n v="3.217982124615502"/>
  </r>
  <r>
    <x v="1"/>
    <s v="1723220140817012"/>
    <n v="302.91272851999997"/>
    <n v="302.91272851999997"/>
    <n v="0.84441310922369939"/>
    <n v="4"/>
    <n v="0.25161766805978458"/>
    <n v="76.218194375829"/>
    <n v="64.359642492310044"/>
  </r>
  <r>
    <x v="1"/>
    <s v="1723220141217003"/>
    <n v="311.21086395999998"/>
    <n v="311.21086395999998"/>
    <n v="1.6474123610148355"/>
    <n v="4"/>
    <n v="4.2580883402989231"/>
    <n v="1325.1633512024302"/>
    <n v="2183.0904851347273"/>
  </r>
  <r>
    <x v="1"/>
    <s v="1723320140511007"/>
    <n v="646.82802108999999"/>
    <n v="646.82802108999999"/>
    <n v="0.84441310922369939"/>
    <n v="2"/>
    <n v="0.18871325104483844"/>
    <n v="122.06501872679323"/>
    <n v="103.07330199054056"/>
  </r>
  <r>
    <x v="1"/>
    <s v="1723320140712011"/>
    <n v="189.21938660999999"/>
    <n v="189.21938660999999"/>
    <n v="1.5473819467281733"/>
    <n v="5"/>
    <n v="0.67163380782092452"/>
    <n v="127.08613714241395"/>
    <n v="196.6507942935921"/>
  </r>
  <r>
    <x v="1"/>
    <s v="1723420140504001"/>
    <n v="22.065445920999998"/>
    <n v="22.065445920999998"/>
    <n v="1.1621875239534123"/>
    <n v="16"/>
    <n v="6.6038824033434826"/>
    <n v="145.7176100396191"/>
    <n v="169.35118840835381"/>
  </r>
  <r>
    <x v="1"/>
    <s v="1723420140504005"/>
    <n v="22.065445920999998"/>
    <n v="22.065445920999998"/>
    <n v="1.3227735731092654"/>
    <n v="6"/>
    <n v="1"/>
    <n v="22.065445920999998"/>
    <n v="29.187588743170434"/>
  </r>
  <r>
    <x v="1"/>
    <s v="1723420140627014"/>
    <n v="5.3769120007999991"/>
    <n v="5.3769120007999991"/>
    <n v="0.99519261571609718"/>
    <n v="49"/>
    <n v="14.924875160657352"/>
    <n v="80.249740361780326"/>
    <n v="79.863949021177817"/>
  </r>
  <r>
    <x v="1"/>
    <s v="1723420140718013"/>
    <n v="147.64754016000001"/>
    <n v="147.64754016000001"/>
    <n v="1.2892023159998793"/>
    <n v="30"/>
    <n v="4.483070487826903"/>
    <n v="661.9143298915335"/>
    <n v="853.34148708967314"/>
  </r>
  <r>
    <x v="1"/>
    <s v="1723420140731012"/>
    <n v="884.98833563999995"/>
    <n v="884.98833563999995"/>
    <n v="0.84441310922369939"/>
    <n v="1"/>
    <n v="1.258088340298923E-2"/>
    <n v="11.133935063692338"/>
    <n v="9.4016407250272138"/>
  </r>
  <r>
    <x v="1"/>
    <s v="1723420140802007"/>
    <n v="272.44900164000001"/>
    <n v="272.44900164000001"/>
    <n v="0.84441310922369939"/>
    <n v="3"/>
    <n v="1.258088340298923E-2"/>
    <n v="3.4276491228936616"/>
    <n v="2.894351853190523"/>
  </r>
  <r>
    <x v="1"/>
    <s v="1723420140817001"/>
    <n v="108.94358118000001"/>
    <n v="108.94358118000001"/>
    <n v="1.0134025284616561"/>
    <n v="81"/>
    <n v="35.346875446270417"/>
    <n v="3850.8151946401103"/>
    <n v="3902.4258548868524"/>
  </r>
  <r>
    <x v="1"/>
    <s v="1723420140927003"/>
    <n v="368.14911201000001"/>
    <n v="368.14911201000001"/>
    <n v="0.84441310922369928"/>
    <n v="4"/>
    <n v="3.7742650208967693E-2"/>
    <n v="13.894923159335498"/>
    <n v="11.733055267398875"/>
  </r>
  <r>
    <x v="1"/>
    <s v="1723520140322007"/>
    <n v="200.50005274"/>
    <n v="200.50005274"/>
    <n v="1.245317942137188"/>
    <n v="16"/>
    <n v="8.0316324390451168"/>
    <n v="1610.3427276168409"/>
    <n v="2005.3886916913907"/>
  </r>
  <r>
    <x v="1"/>
    <s v="1723520140513002"/>
    <n v="817.88204269000005"/>
    <n v="817.88204269000005"/>
    <n v="0.84441310922369939"/>
    <n v="6"/>
    <n v="5.0323533611956919E-2"/>
    <n v="41.158714465926202"/>
    <n v="34.754958053823195"/>
  </r>
  <r>
    <x v="1"/>
    <s v="1723520140513007"/>
    <n v="817.88204269000005"/>
    <n v="817.88204269000005"/>
    <n v="0.84441310922369939"/>
    <n v="4"/>
    <n v="0.44033091910462308"/>
    <n v="360.1387515768543"/>
    <n v="304.10588297095302"/>
  </r>
  <r>
    <x v="1"/>
    <s v="1723520140901006"/>
    <n v="720.30825904000005"/>
    <n v="720.30825904000005"/>
    <n v="0.84441310922369939"/>
    <n v="4"/>
    <n v="0.10064706722391384"/>
    <n v="72.496913769539233"/>
    <n v="61.217344365259052"/>
  </r>
  <r>
    <x v="1"/>
    <s v="1723720140308009"/>
    <n v="304.00996825999999"/>
    <n v="304.00996825999999"/>
    <n v="0.84441310922369939"/>
    <n v="6"/>
    <n v="0.25161766805978458"/>
    <n v="76.494279280510327"/>
    <n v="64.592772205081729"/>
  </r>
  <r>
    <x v="1"/>
    <s v="1723720140413009"/>
    <n v="878.15654288999997"/>
    <n v="878.15654288999997"/>
    <n v="0.84441310922369939"/>
    <n v="1"/>
    <n v="1.258088340298923E-2"/>
    <n v="11.0479850756712"/>
    <n v="9.3290634284045453"/>
  </r>
  <r>
    <x v="1"/>
    <s v="1723720140413011"/>
    <n v="878.15654288999997"/>
    <n v="878.15654288999997"/>
    <n v="0.84441310922369939"/>
    <n v="1"/>
    <n v="1.258088340298923E-2"/>
    <n v="11.0479850756712"/>
    <n v="9.3290634284045453"/>
  </r>
  <r>
    <x v="1"/>
    <s v="1723720140426016"/>
    <n v="36.486782189000003"/>
    <n v="36.486782189000003"/>
    <n v="0.84441310922369939"/>
    <n v="2"/>
    <n v="6.2904417014946146E-2"/>
    <n v="2.2951797623503656"/>
    <n v="1.9380798793535836"/>
  </r>
  <r>
    <x v="1"/>
    <s v="1723720140426018"/>
    <n v="36.486782189000003"/>
    <n v="36.486782189000003"/>
    <n v="0.84441310922369939"/>
    <n v="2"/>
    <n v="2.516176680597846E-2"/>
    <n v="0.91807190494014634"/>
    <n v="0.77523195174143356"/>
  </r>
  <r>
    <x v="1"/>
    <s v="1723720140505009"/>
    <n v="570.90277286000003"/>
    <n v="570.90277286000003"/>
    <n v="1.0533761623546134"/>
    <n v="25"/>
    <n v="6.6984192594035461"/>
    <n v="3824.1461289723125"/>
    <n v="4028.2643736201048"/>
  </r>
  <r>
    <x v="1"/>
    <s v="1723720140506001"/>
    <n v="538.48913570000002"/>
    <n v="538.48913570000002"/>
    <n v="0.84441310922369928"/>
    <n v="25"/>
    <n v="1.6355148423885999"/>
    <n v="880.70697390235887"/>
    <n v="743.68051414788624"/>
  </r>
  <r>
    <x v="1"/>
    <s v="1723720140506006"/>
    <n v="448.60146944000002"/>
    <n v="448.60146944000002"/>
    <n v="1.2482010654884976"/>
    <n v="16"/>
    <n v="21.509706008358705"/>
    <n v="9649.2857225721127"/>
    <n v="12044.248720117459"/>
  </r>
  <r>
    <x v="1"/>
    <s v="1723720140704007"/>
    <n v="245.23494005000001"/>
    <n v="245.23494005000001"/>
    <n v="0.84441310922369939"/>
    <n v="4"/>
    <n v="0.10064706722391384"/>
    <n v="24.682177496864831"/>
    <n v="20.841954242538858"/>
  </r>
  <r>
    <x v="1"/>
    <s v="1723720140724008"/>
    <n v="266.87652071999997"/>
    <n v="266.87652071999997"/>
    <n v="0.84441310922369939"/>
    <n v="6"/>
    <n v="2.516176680597846E-2"/>
    <n v="6.7150847803475182"/>
    <n v="5.6703056180739901"/>
  </r>
  <r>
    <x v="1"/>
    <s v="1723720140724018"/>
    <n v="533.75304143999995"/>
    <n v="533.75304143999995"/>
    <n v="0.84441310922369939"/>
    <n v="4"/>
    <n v="5.0323533611956919E-2"/>
    <n v="26.860339121390073"/>
    <n v="22.681222472295961"/>
  </r>
  <r>
    <x v="1"/>
    <s v="1723720140831001"/>
    <n v="1140.2141523"/>
    <n v="1140.2141523"/>
    <n v="0.84441310922369928"/>
    <n v="2"/>
    <n v="3.7742650208967693E-2"/>
    <n v="43.034703913573516"/>
    <n v="36.339068136181915"/>
  </r>
  <r>
    <x v="1"/>
    <s v="1723720140831007"/>
    <n v="1140.2141523"/>
    <n v="1140.2141523"/>
    <n v="0.84441310922369928"/>
    <n v="4"/>
    <n v="8.8066183820924612E-2"/>
    <n v="100.41430913167153"/>
    <n v="84.791158984424456"/>
  </r>
  <r>
    <x v="1"/>
    <s v="1723720141018008"/>
    <n v="407.63417916999998"/>
    <n v="407.63417916999998"/>
    <n v="0.84441310922369939"/>
    <n v="2"/>
    <n v="1.258088340298923E-2"/>
    <n v="5.1283980792109904"/>
    <n v="4.3304865674034003"/>
  </r>
  <r>
    <x v="1"/>
    <s v="1723720141206007"/>
    <n v="39.096519516999997"/>
    <n v="39.096519516999997"/>
    <n v="1.283829206533055"/>
    <n v="9"/>
    <n v="17.50323533611957"/>
    <n v="684.31558192924274"/>
    <n v="878.54433056642551"/>
  </r>
  <r>
    <x v="1"/>
    <s v="1723720141214004"/>
    <n v="174.65474044999999"/>
    <n v="174.65474044999999"/>
    <n v="0.84441310922369939"/>
    <n v="1"/>
    <n v="1.258088340298923E-2"/>
    <n v="2.1973109253807968"/>
    <n v="1.8554381504320028"/>
  </r>
  <r>
    <x v="1"/>
    <s v="1723720141214005"/>
    <n v="174.65474044999999"/>
    <n v="174.65474044999999"/>
    <n v="0.84441310922369939"/>
    <n v="1"/>
    <n v="1.258088340298923E-2"/>
    <n v="2.1973109253807968"/>
    <n v="1.8554381504320028"/>
  </r>
  <r>
    <x v="1"/>
    <s v="1723720141214006"/>
    <n v="174.65474044999999"/>
    <n v="174.65474044999999"/>
    <n v="0.84441310922369939"/>
    <n v="1"/>
    <n v="1.258088340298923E-2"/>
    <n v="2.1973109253807968"/>
    <n v="1.8554381504320028"/>
  </r>
  <r>
    <x v="1"/>
    <s v="1733420140614018"/>
    <n v="90.840388748999999"/>
    <n v="90.840388748999999"/>
    <n v="1.0072980532735656"/>
    <n v="9"/>
    <n v="15.634394321149463"/>
    <n v="1420.2344579883752"/>
    <n v="1430.599404723728"/>
  </r>
  <r>
    <x v="1"/>
    <s v="1733420140621003"/>
    <n v="233.55777237000001"/>
    <n v="233.55777237000001"/>
    <n v="0.84441310922369928"/>
    <n v="4"/>
    <n v="7.5485300417935386E-2"/>
    <n v="17.630178612293218"/>
    <n v="14.887153938175679"/>
  </r>
  <r>
    <x v="1"/>
    <s v="1733420140725001"/>
    <n v="396.26630451"/>
    <n v="396.26630451"/>
    <n v="0.84441310922369928"/>
    <n v="4"/>
    <n v="0.4654926859106015"/>
    <n v="184.4590664222282"/>
    <n v="155.75965380209459"/>
  </r>
  <r>
    <x v="1"/>
    <s v="1733420140725003"/>
    <n v="396.26630451"/>
    <n v="396.26630451"/>
    <n v="1.3463171571248231"/>
    <n v="4"/>
    <n v="2.1258088340298924"/>
    <n v="842.38641075573742"/>
    <n v="1134.1192777292479"/>
  </r>
  <r>
    <x v="1"/>
    <s v="1733420140922002"/>
    <n v="6965.9955074999998"/>
    <n v="6965.9955074999998"/>
    <n v="0.84441310922369939"/>
    <n v="2"/>
    <n v="1.258088340298923E-2"/>
    <n v="87.638377265604291"/>
    <n v="74.002994634168488"/>
  </r>
  <r>
    <x v="1"/>
    <s v="1733920140831001"/>
    <n v="176.67406772000001"/>
    <n v="176.67406772000001"/>
    <n v="0.84441310922369917"/>
    <n v="36"/>
    <n v="0.62904417014946157"/>
    <n v="111.13579231585719"/>
    <n v="93.844519935472263"/>
  </r>
  <r>
    <x v="1"/>
    <s v="1734020140411001"/>
    <n v="54.889464777000001"/>
    <n v="54.889464777000001"/>
    <n v="0.84441310922369939"/>
    <n v="25"/>
    <n v="1.7613236764184923"/>
    <n v="96.678113897668979"/>
    <n v="81.636266750213608"/>
  </r>
  <r>
    <x v="1"/>
    <s v="1734020140530001"/>
    <n v="18.387871601000001"/>
    <n v="18.387871601000001"/>
    <n v="0.84441310922369939"/>
    <n v="18"/>
    <n v="6.2904417014946146E-2"/>
    <n v="1.1566783432065895"/>
    <n v="0.97671435615879343"/>
  </r>
  <r>
    <x v="1"/>
    <s v="1734020140711001"/>
    <n v="120.12686613"/>
    <n v="120.12686613"/>
    <n v="0.84441310922369939"/>
    <n v="9"/>
    <n v="5.0323533611956919E-2"/>
    <n v="6.0452083853921037"/>
    <n v="5.1046532086141259"/>
  </r>
  <r>
    <x v="1"/>
    <s v="1741020140323001"/>
    <n v="783.83148520999998"/>
    <n v="783.83148520999998"/>
    <n v="1.7131117798124638"/>
    <n v="16"/>
    <n v="13.50323533611957"/>
    <n v="10584.261008650756"/>
    <n v="18132.022214529359"/>
  </r>
  <r>
    <x v="1"/>
    <s v="1741020140412010"/>
    <n v="138.89871231000001"/>
    <n v="138.89871231000001"/>
    <n v="0.92747126887480491"/>
    <n v="4"/>
    <n v="4.0064706722391383"/>
    <n v="556.49361728179645"/>
    <n v="516.1318413410778"/>
  </r>
  <r>
    <x v="1"/>
    <s v="1741020140412012"/>
    <n v="138.89871231000001"/>
    <n v="138.89871231000001"/>
    <n v="1.5494930514827883"/>
    <n v="6"/>
    <n v="25.516176680597844"/>
    <n v="3544.164084009491"/>
    <n v="5491.6576214875677"/>
  </r>
  <r>
    <x v="1"/>
    <s v="1741020140412020"/>
    <n v="138.89871231000001"/>
    <n v="138.89871231000001"/>
    <n v="0.84441310922369939"/>
    <n v="9"/>
    <n v="0.18871325104483844"/>
    <n v="26.212027565961822"/>
    <n v="22.133779696031141"/>
  </r>
  <r>
    <x v="1"/>
    <s v="1741020140529005"/>
    <n v="410.79900108999999"/>
    <n v="410.79900108999999"/>
    <n v="0.84441310922369939"/>
    <n v="9"/>
    <n v="0.37742650208967687"/>
    <n v="155.04643004333207"/>
    <n v="130.92323806692482"/>
  </r>
  <r>
    <x v="1"/>
    <s v="1741020140529010"/>
    <n v="410.79900108999999"/>
    <n v="410.79900108999999"/>
    <n v="0.84441310922369939"/>
    <n v="4"/>
    <n v="0.12580883402989229"/>
    <n v="51.682143347777348"/>
    <n v="43.641079355641601"/>
  </r>
  <r>
    <x v="1"/>
    <s v="1741020140629006"/>
    <n v="227.21611945999999"/>
    <n v="227.21611945999999"/>
    <n v="0.84441310922369939"/>
    <n v="1"/>
    <n v="6.2904417014946146E-2"/>
    <n v="14.292897531029659"/>
    <n v="12.069110043992492"/>
  </r>
  <r>
    <x v="1"/>
    <s v="1741020140629013"/>
    <n v="227.21611945999999"/>
    <n v="227.21611945999999"/>
    <n v="0.84441310922369939"/>
    <n v="9"/>
    <n v="0.50323533611956917"/>
    <n v="114.34318024823727"/>
    <n v="96.552880351939933"/>
  </r>
  <r>
    <x v="1"/>
    <s v="1741020140728014"/>
    <n v="297.67358074999999"/>
    <n v="297.67358074999999"/>
    <n v="0.84441310922369939"/>
    <n v="1"/>
    <n v="2.516176680597846E-2"/>
    <n v="7.4899932231320978"/>
    <n v="6.3246484656094122"/>
  </r>
  <r>
    <x v="1"/>
    <s v="1741020140802001"/>
    <n v="83.065380442999995"/>
    <n v="83.065380442999995"/>
    <n v="0.84441310922369939"/>
    <n v="1"/>
    <n v="1.258088340298923E-2"/>
    <n v="1.0450358661783248"/>
    <n v="0.8824419850099211"/>
  </r>
  <r>
    <x v="1"/>
    <s v="1741020140802002"/>
    <n v="83.065380442999995"/>
    <n v="83.065380442999995"/>
    <n v="0.84441310922369939"/>
    <n v="1"/>
    <n v="1.258088340298923E-2"/>
    <n v="1.0450358661783248"/>
    <n v="0.8824419850099211"/>
  </r>
  <r>
    <x v="1"/>
    <s v="1741020140802003"/>
    <n v="83.065380442999995"/>
    <n v="83.065380442999995"/>
    <n v="0.84441310922369939"/>
    <n v="1"/>
    <n v="1.258088340298923E-2"/>
    <n v="1.0450358661783248"/>
    <n v="0.8824419850099211"/>
  </r>
  <r>
    <x v="1"/>
    <s v="1741020140802011"/>
    <n v="83.065380442999995"/>
    <n v="83.065380442999995"/>
    <n v="0.84441310922369939"/>
    <n v="1"/>
    <n v="5.0323533611956919E-2"/>
    <n v="4.1801434647132991"/>
    <n v="3.5297679400396844"/>
  </r>
  <r>
    <x v="1"/>
    <s v="1741020140802012"/>
    <n v="83.065380442999995"/>
    <n v="83.065380442999995"/>
    <n v="0.84441310922369939"/>
    <n v="1"/>
    <n v="2.516176680597846E-2"/>
    <n v="2.0900717323566496"/>
    <n v="1.7648839700198422"/>
  </r>
  <r>
    <x v="1"/>
    <s v="1741020140809004"/>
    <n v="371.57726534"/>
    <n v="371.57726534"/>
    <n v="0.84441310922369939"/>
    <n v="4"/>
    <n v="0.50323533611956917"/>
    <n v="186.99081001776523"/>
    <n v="157.89749128335922"/>
  </r>
  <r>
    <x v="1"/>
    <s v="1741020140823004"/>
    <n v="260.76235847999999"/>
    <n v="260.76235847999999"/>
    <n v="0.84441310922369939"/>
    <n v="2"/>
    <n v="1.258088340298923E-2"/>
    <n v="3.2806208279253597"/>
    <n v="2.7701992334924799"/>
  </r>
  <r>
    <x v="1"/>
    <s v="1741020140823006"/>
    <n v="260.76235847999999"/>
    <n v="260.76235847999999"/>
    <n v="3.1754744619514548"/>
    <n v="9"/>
    <n v="1.1509706008358707"/>
    <n v="300.12980841510426"/>
    <n v="953.05454189254647"/>
  </r>
  <r>
    <x v="1"/>
    <s v="1741020140823010"/>
    <n v="260.76235847999999"/>
    <n v="260.76235847999999"/>
    <n v="0.84441310922369939"/>
    <n v="4"/>
    <n v="0.18871325104483844"/>
    <n v="49.209312418880394"/>
    <n v="41.552988502387194"/>
  </r>
  <r>
    <x v="1"/>
    <s v="1741020140823015"/>
    <n v="260.76235847999999"/>
    <n v="260.76235847999999"/>
    <n v="0.84441310922369939"/>
    <n v="4"/>
    <n v="0.37742650208967687"/>
    <n v="98.418624837760788"/>
    <n v="83.105977004774388"/>
  </r>
  <r>
    <x v="1"/>
    <s v="1741020140823020"/>
    <n v="260.76235847999999"/>
    <n v="260.76235847999999"/>
    <n v="1.1714040882120142"/>
    <n v="16"/>
    <n v="2.2516176680597844"/>
    <n v="587.13713351850708"/>
    <n v="687.77483854466243"/>
  </r>
  <r>
    <x v="1"/>
    <s v="1741020140914001"/>
    <n v="430.22374776999999"/>
    <n v="430.22374776999999"/>
    <n v="0.84441310922369939"/>
    <n v="2"/>
    <n v="2.516176680597846E-2"/>
    <n v="10.825189615782834"/>
    <n v="9.1409320213992871"/>
  </r>
  <r>
    <x v="1"/>
    <s v="1741020141001001"/>
    <n v="925.56787670000006"/>
    <n v="925.56787670000006"/>
    <n v="0.84441310922369939"/>
    <n v="2"/>
    <n v="1.258088340298923E-2"/>
    <n v="11.644461538315012"/>
    <n v="9.8327359728043611"/>
  </r>
  <r>
    <x v="1"/>
    <s v="1741020141029003"/>
    <n v="714.25067996999996"/>
    <n v="714.25067996999996"/>
    <n v="0.84441310922369939"/>
    <n v="1"/>
    <n v="1.258088340298923E-2"/>
    <n v="8.985904525208344"/>
    <n v="7.5878155793184883"/>
  </r>
  <r>
    <x v="1"/>
    <s v="1741720140411007"/>
    <n v="535.01145317999999"/>
    <n v="535.01145317999999"/>
    <n v="0.84441310922369939"/>
    <n v="2"/>
    <n v="2.516176680597846E-2"/>
    <n v="13.461833423442823"/>
    <n v="11.367348616940872"/>
  </r>
  <r>
    <x v="1"/>
    <s v="1741720140502003"/>
    <n v="298.28826012000002"/>
    <n v="298.28826012000002"/>
    <n v="0.84441310922369939"/>
    <n v="2"/>
    <n v="6.2904417014946146E-2"/>
    <n v="18.763649105251211"/>
    <n v="15.844271281347661"/>
  </r>
  <r>
    <x v="1"/>
    <s v="1741720140503002"/>
    <n v="125.57716395999999"/>
    <n v="125.57716395999999"/>
    <n v="0.84441310922369928"/>
    <n v="4"/>
    <n v="0.81775742119429995"/>
    <n v="102.69165776082338"/>
    <n v="86.714182021152894"/>
  </r>
  <r>
    <x v="1"/>
    <s v="1741720140503009"/>
    <n v="125.57716395999999"/>
    <n v="125.57716395999999"/>
    <n v="1.7626459234625655"/>
    <n v="6"/>
    <n v="5.1270989035298928"/>
    <n v="643.84653964770951"/>
    <n v="1134.8734784455141"/>
  </r>
  <r>
    <x v="1"/>
    <s v="1741720140503020"/>
    <n v="185.19372539"/>
    <n v="185.19372539"/>
    <n v="0.84441310922369939"/>
    <n v="6"/>
    <n v="0.12580883402989229"/>
    <n v="23.299006660967958"/>
    <n v="19.673986656411635"/>
  </r>
  <r>
    <x v="1"/>
    <s v="1741720140522002"/>
    <n v="398.26623287000001"/>
    <n v="398.26623287000001"/>
    <n v="1.2702017310797484"/>
    <n v="24"/>
    <n v="13.195063769925547"/>
    <n v="5255.1483401276682"/>
    <n v="6675.0985187110309"/>
  </r>
  <r>
    <x v="1"/>
    <s v="1741720140524009"/>
    <n v="4079.6002767"/>
    <n v="4079.6002767"/>
    <n v="0.84441310922369939"/>
    <n v="1"/>
    <n v="0.12580883402989229"/>
    <n v="513.24975411965295"/>
    <n v="433.39482068447535"/>
  </r>
  <r>
    <x v="1"/>
    <s v="1741720140525014"/>
    <n v="150.41285872"/>
    <n v="150.41285872"/>
    <n v="0.84441310922369928"/>
    <n v="1"/>
    <n v="8.8066183820924612E-2"/>
    <n v="13.246286465066284"/>
    <n v="11.185337939634426"/>
  </r>
  <r>
    <x v="1"/>
    <s v="1741720140525025"/>
    <n v="150.41285872"/>
    <n v="150.41285872"/>
    <n v="0.84441310922369928"/>
    <n v="1"/>
    <n v="8.8066183820924612E-2"/>
    <n v="13.246286465066284"/>
    <n v="11.185337939634426"/>
  </r>
  <r>
    <x v="1"/>
    <s v="1741720140525026"/>
    <n v="222.44726753"/>
    <n v="222.44726753"/>
    <n v="0.84441310922369939"/>
    <n v="6"/>
    <n v="0.37742650208967687"/>
    <n v="83.95749408325446"/>
    <n v="70.894808621471242"/>
  </r>
  <r>
    <x v="1"/>
    <s v="1741720140525028"/>
    <n v="150.41285872"/>
    <n v="150.41285872"/>
    <n v="0.84441310922369928"/>
    <n v="4"/>
    <n v="0.15097060083587077"/>
    <n v="22.707919654399344"/>
    <n v="19.174865039373302"/>
  </r>
  <r>
    <x v="1"/>
    <s v="1741720140525030"/>
    <n v="150.41285872"/>
    <n v="150.41285872"/>
    <n v="0.84441310922369939"/>
    <n v="4"/>
    <n v="0.20129413444782768"/>
    <n v="30.277226205865791"/>
    <n v="25.566486719164402"/>
  </r>
  <r>
    <x v="1"/>
    <s v="1741720140525032"/>
    <n v="150.41285872"/>
    <n v="150.41285872"/>
    <n v="0.84441310922369939"/>
    <n v="4"/>
    <n v="0.25161766805978458"/>
    <n v="37.846532757332234"/>
    <n v="31.958108398955499"/>
  </r>
  <r>
    <x v="1"/>
    <s v="1741720140525034"/>
    <n v="150.41285872"/>
    <n v="150.41285872"/>
    <n v="0.84441310922369939"/>
    <n v="3"/>
    <n v="1.258088340298923E-2"/>
    <n v="1.8923266378666119"/>
    <n v="1.5979054199477751"/>
  </r>
  <r>
    <x v="1"/>
    <s v="1741720140525037"/>
    <n v="150.41285872"/>
    <n v="150.41285872"/>
    <n v="0.84441310922369939"/>
    <n v="4"/>
    <n v="0.20129413444782768"/>
    <n v="30.277226205865791"/>
    <n v="25.566486719164402"/>
  </r>
  <r>
    <x v="1"/>
    <s v="1741720140525043"/>
    <n v="150.41285872"/>
    <n v="150.41285872"/>
    <n v="0.84441310922369939"/>
    <n v="9"/>
    <n v="0.20129413444782768"/>
    <n v="30.277226205865791"/>
    <n v="25.566486719164402"/>
  </r>
  <r>
    <x v="1"/>
    <s v="1741720140525051"/>
    <n v="150.41285872"/>
    <n v="150.41285872"/>
    <n v="0.84441310922369939"/>
    <n v="4"/>
    <n v="0.40258826889565535"/>
    <n v="60.554452411731582"/>
    <n v="51.132973438328804"/>
  </r>
  <r>
    <x v="1"/>
    <s v="1741720140606006"/>
    <n v="397.95949333999999"/>
    <n v="397.95949333999999"/>
    <n v="0.84441310922369939"/>
    <n v="2"/>
    <n v="1.258088340298923E-2"/>
    <n v="5.0066819848232091"/>
    <n v="4.2277079016988486"/>
  </r>
  <r>
    <x v="1"/>
    <s v="1741720140609001"/>
    <n v="813.85289826999997"/>
    <n v="813.85289826999997"/>
    <n v="0.92856093827636998"/>
    <n v="16"/>
    <n v="3.5097060083587075"/>
    <n v="2856.3844069783668"/>
    <n v="2652.3269850218248"/>
  </r>
  <r>
    <x v="1"/>
    <s v="1741720140609005"/>
    <n v="352.46561609000008"/>
    <n v="352.46561609000008"/>
    <n v="1.1116718938010566"/>
    <n v="9"/>
    <n v="1.3774265020896768"/>
    <n v="485.49548067773173"/>
    <n v="539.71168043686828"/>
  </r>
  <r>
    <x v="1"/>
    <s v="1741720140615009"/>
    <n v="264.98411962"/>
    <n v="264.98411962"/>
    <n v="0.84441310922369939"/>
    <n v="1"/>
    <n v="2.516176680597846E-2"/>
    <n v="6.6674686251659416"/>
    <n v="5.6300979124278374"/>
  </r>
  <r>
    <x v="1"/>
    <s v="1741720140615014"/>
    <n v="264.98411962"/>
    <n v="264.98411962"/>
    <n v="0.84441310922369939"/>
    <n v="4"/>
    <n v="0.10064706722391384"/>
    <n v="26.669874500663767"/>
    <n v="22.52039164971135"/>
  </r>
  <r>
    <x v="1"/>
    <s v="1741720140615016"/>
    <n v="264.98411962"/>
    <n v="264.98411962"/>
    <n v="0.84441310922369939"/>
    <n v="2"/>
    <n v="1.258088340298923E-2"/>
    <n v="3.3337343125829708"/>
    <n v="2.8150489562139187"/>
  </r>
  <r>
    <x v="1"/>
    <s v="1741720140615021"/>
    <n v="264.98411962"/>
    <n v="264.98411962"/>
    <n v="0.84441310922369928"/>
    <n v="9"/>
    <n v="7.5485300417935386E-2"/>
    <n v="20.002405875497825"/>
    <n v="16.89029373728351"/>
  </r>
  <r>
    <x v="1"/>
    <s v="1741720140615024"/>
    <n v="264.98411962"/>
    <n v="264.98411962"/>
    <n v="0.84441310922369939"/>
    <n v="9"/>
    <n v="0.12580883402989229"/>
    <n v="33.337343125829705"/>
    <n v="28.150489562139182"/>
  </r>
  <r>
    <x v="1"/>
    <s v="1741720140616012"/>
    <n v="819.71723052000004"/>
    <n v="819.71723052000004"/>
    <n v="0.84441310922369917"/>
    <n v="4"/>
    <n v="0.62904417014946157"/>
    <n v="515.63834502966836"/>
    <n v="435.41177816146484"/>
  </r>
  <r>
    <x v="1"/>
    <s v="1741720140621003"/>
    <n v="1398.0451184000001"/>
    <n v="1398.0451184000001"/>
    <n v="0.84441310922369939"/>
    <n v="1"/>
    <n v="1.258088340298923E-2"/>
    <n v="17.588642626708673"/>
    <n v="14.852080407443566"/>
  </r>
  <r>
    <x v="1"/>
    <s v="1741720140626001"/>
    <n v="415.17077078"/>
    <n v="415.17077078"/>
    <n v="0.84441310922369939"/>
    <n v="4"/>
    <n v="0.11322795062690307"/>
    <n v="47.00893553561113"/>
    <n v="39.694961416921842"/>
  </r>
  <r>
    <x v="1"/>
    <s v="1741720140626003"/>
    <n v="415.17077077999994"/>
    <n v="415.17077077999994"/>
    <n v="0.84441310922369939"/>
    <n v="9"/>
    <n v="0.37742650208967687"/>
    <n v="156.69645178537041"/>
    <n v="132.31653805640613"/>
  </r>
  <r>
    <x v="1"/>
    <s v="1741720140626008"/>
    <n v="415.17077078"/>
    <n v="415.17077078"/>
    <n v="0.84441310922369939"/>
    <n v="1"/>
    <n v="1.258088340298923E-2"/>
    <n v="5.2232150595123477"/>
    <n v="4.4105512685468717"/>
  </r>
  <r>
    <x v="1"/>
    <s v="1741720140626009"/>
    <n v="415.17077078"/>
    <n v="415.17077078"/>
    <n v="0.84441310922369939"/>
    <n v="1"/>
    <n v="6.2904417014946146E-2"/>
    <n v="26.116075297561739"/>
    <n v="22.052756342734359"/>
  </r>
  <r>
    <x v="1"/>
    <s v="1741720140626012"/>
    <n v="415.17077078"/>
    <n v="415.17077078"/>
    <n v="0.84441310922369939"/>
    <n v="4"/>
    <n v="0.12580883402989229"/>
    <n v="52.232150595123478"/>
    <n v="44.105512685468717"/>
  </r>
  <r>
    <x v="1"/>
    <s v="1741720140627001"/>
    <n v="243.03526780000001"/>
    <n v="243.03526780000001"/>
    <n v="0.84441310922369939"/>
    <n v="2"/>
    <n v="1.258088340298923E-2"/>
    <n v="3.0575983670060629"/>
    <n v="2.5818761438408955"/>
  </r>
  <r>
    <x v="1"/>
    <s v="1741720140627005"/>
    <n v="716.41772121999998"/>
    <n v="716.41772121999998"/>
    <n v="0.84441310922369939"/>
    <n v="3"/>
    <n v="0.18871325104483844"/>
    <n v="135.19751727756093"/>
    <n v="114.16255592367004"/>
  </r>
  <r>
    <x v="1"/>
    <s v="1741720140627008"/>
    <n v="243.03526780000001"/>
    <n v="243.03526780000001"/>
    <n v="0.84441310922369939"/>
    <n v="9"/>
    <n v="0.33968385188070921"/>
    <n v="82.555155909163702"/>
    <n v="69.710655883704177"/>
  </r>
  <r>
    <x v="1"/>
    <s v="1741720140627013"/>
    <n v="243.03526780000001"/>
    <n v="243.03526780000001"/>
    <n v="0.84441310922369939"/>
    <n v="4"/>
    <n v="2.516176680597846E-2"/>
    <n v="6.1151967340121258"/>
    <n v="5.163752287681791"/>
  </r>
  <r>
    <x v="1"/>
    <s v="1741720140627018"/>
    <n v="243.03526780000001"/>
    <n v="243.03526780000001"/>
    <n v="0.84441310922369939"/>
    <n v="4"/>
    <n v="0.12580883402989229"/>
    <n v="30.575983670060626"/>
    <n v="25.818761438408952"/>
  </r>
  <r>
    <x v="1"/>
    <s v="1741720140627024"/>
    <n v="243.03526780000001"/>
    <n v="243.03526780000001"/>
    <n v="0.84441310922369939"/>
    <n v="1"/>
    <n v="0.11322795062690307"/>
    <n v="27.518385303054565"/>
    <n v="23.236885294568058"/>
  </r>
  <r>
    <x v="1"/>
    <s v="1741720140630003"/>
    <n v="2910.1020048"/>
    <n v="2910.1020048"/>
    <n v="0.84441310922369939"/>
    <n v="1"/>
    <n v="5.0323533611956919E-2"/>
    <n v="146.44661605277602"/>
    <n v="123.66144239641393"/>
  </r>
  <r>
    <x v="1"/>
    <s v="1741720140630014"/>
    <n v="2910.1020048"/>
    <n v="2910.1020048"/>
    <n v="1.5432358352941429"/>
    <n v="1"/>
    <n v="1"/>
    <n v="2910.1020048"/>
    <n v="4490.9736981686874"/>
  </r>
  <r>
    <x v="1"/>
    <s v="1741720140712014"/>
    <n v="221.70067624000001"/>
    <n v="221.70067624000001"/>
    <n v="0.84441310922369939"/>
    <n v="4"/>
    <n v="0.20129413444782768"/>
    <n v="44.627045730228879"/>
    <n v="37.683662440530789"/>
  </r>
  <r>
    <x v="1"/>
    <s v="1741720140712016"/>
    <n v="443.40135249000002"/>
    <n v="443.40135249000002"/>
    <n v="0.84441310922369928"/>
    <n v="2"/>
    <n v="7.5485300417935386E-2"/>
    <n v="33.470284298426513"/>
    <n v="28.262746831035493"/>
  </r>
  <r>
    <x v="1"/>
    <s v="1741720140712017"/>
    <n v="221.70067624000001"/>
    <n v="221.70067624000001"/>
    <n v="0.84441310922369939"/>
    <n v="9"/>
    <n v="0.11322795062690307"/>
    <n v="25.102713223253744"/>
    <n v="21.197060122798568"/>
  </r>
  <r>
    <x v="1"/>
    <s v="1741720140712020"/>
    <n v="221.70067624000001"/>
    <n v="221.70067624000001"/>
    <n v="0.84441310922369939"/>
    <n v="2"/>
    <n v="2.516176680597846E-2"/>
    <n v="5.5783807162786099"/>
    <n v="4.7104578050663486"/>
  </r>
  <r>
    <x v="1"/>
    <s v="1741720140712022"/>
    <n v="221.70067624000001"/>
    <n v="221.70067624000001"/>
    <n v="0.84441310922369939"/>
    <n v="6"/>
    <n v="5.0323533611956919E-2"/>
    <n v="11.15676143255722"/>
    <n v="9.4209156101326972"/>
  </r>
  <r>
    <x v="1"/>
    <s v="1741720140713001"/>
    <n v="126.46260734000001"/>
    <n v="126.46260734000001"/>
    <n v="1.4866743397091571"/>
    <n v="4"/>
    <n v="1.0880661838209247"/>
    <n v="137.59968656447788"/>
    <n v="204.56592316743212"/>
  </r>
  <r>
    <x v="1"/>
    <s v="1741720140713003"/>
    <n v="126.46260734000001"/>
    <n v="126.46260734000001"/>
    <n v="1.4887636147527812"/>
    <n v="16"/>
    <n v="5.2516176680597848"/>
    <n v="664.13326305565101"/>
    <n v="988.73743738429073"/>
  </r>
  <r>
    <x v="1"/>
    <s v="1741720140725004"/>
    <n v="184.43574923"/>
    <n v="184.43574923"/>
    <n v="0.84441310922369939"/>
    <n v="4"/>
    <n v="1.258088340298923E-2"/>
    <n v="2.3203646564055904"/>
    <n v="1.9593463340482256"/>
  </r>
  <r>
    <x v="1"/>
    <s v="1741720140727003"/>
    <n v="261.33118112"/>
    <n v="261.33118112"/>
    <n v="0.84441310922369928"/>
    <n v="6"/>
    <n v="3.7742650208967693E-2"/>
    <n v="9.8633313577085424"/>
    <n v="8.3287262990662807"/>
  </r>
  <r>
    <x v="1"/>
    <s v="1741720140727015"/>
    <n v="261.33118112"/>
    <n v="261.33118112"/>
    <n v="0.84441310922369939"/>
    <n v="6"/>
    <n v="1.258088340298923E-2"/>
    <n v="3.2877771192361802"/>
    <n v="2.7762420996887602"/>
  </r>
  <r>
    <x v="1"/>
    <s v="1741720140731007"/>
    <n v="2109.4374122999998"/>
    <n v="2109.4374122999998"/>
    <n v="0.84441310922369939"/>
    <n v="4"/>
    <n v="5.0323533611956919E-2"/>
    <n v="106.15434452019846"/>
    <n v="89.638120113904563"/>
  </r>
  <r>
    <x v="1"/>
    <s v="1741720140731009"/>
    <n v="12656.624474"/>
    <n v="12656.624474"/>
    <n v="1.2983008228119655"/>
    <n v="6"/>
    <n v="3.6887132510448382"/>
    <n v="46686.658410742202"/>
    <n v="60613.327029007771"/>
  </r>
  <r>
    <x v="1"/>
    <s v="1741720140802003"/>
    <n v="226.20902000999999"/>
    <n v="226.20902000999999"/>
    <n v="0.84441310922369928"/>
    <n v="4"/>
    <n v="3.7742650208967693E-2"/>
    <n v="8.5377279163508035"/>
    <n v="7.2093693755517574"/>
  </r>
  <r>
    <x v="1"/>
    <s v="1741720140808002"/>
    <n v="2615.8714175"/>
    <n v="2615.8714175"/>
    <n v="0.84441310922369939"/>
    <n v="1"/>
    <n v="6.2904417014946146E-2"/>
    <n v="164.5498665038983"/>
    <n v="138.94806439690143"/>
  </r>
  <r>
    <x v="1"/>
    <s v="1741720140815002"/>
    <n v="1030.6733601999999"/>
    <n v="1030.6733601999999"/>
    <n v="0.84441310922369939"/>
    <n v="1"/>
    <n v="1.258088340298923E-2"/>
    <n v="12.96678137124332"/>
    <n v="10.949320174315515"/>
  </r>
  <r>
    <x v="1"/>
    <s v="1741720140816002"/>
    <n v="651.68482836999999"/>
    <n v="651.68482836999999"/>
    <n v="0.84441310922369939"/>
    <n v="1"/>
    <n v="0.25161766805978458"/>
    <n v="163.97541682440036"/>
    <n v="138.46299155694402"/>
  </r>
  <r>
    <x v="1"/>
    <s v="1741720140816003"/>
    <n v="651.68482836999999"/>
    <n v="651.68482836999999"/>
    <n v="0.84441310922369928"/>
    <n v="2"/>
    <n v="7.5485300417935386E-2"/>
    <n v="49.192625047320114"/>
    <n v="41.538897467083203"/>
  </r>
  <r>
    <x v="1"/>
    <s v="1741720140816008"/>
    <n v="651.68482836999999"/>
    <n v="651.68482836999999"/>
    <n v="0.84441310922369928"/>
    <n v="3"/>
    <n v="3.7742650208967693E-2"/>
    <n v="24.596312523660057"/>
    <n v="20.769448733541601"/>
  </r>
  <r>
    <x v="1"/>
    <s v="1741720140816011"/>
    <n v="651.68482836999999"/>
    <n v="651.68482836999999"/>
    <n v="0.84441310922369939"/>
    <n v="4"/>
    <n v="0.10064706722391384"/>
    <n v="65.590166729760142"/>
    <n v="55.385196622777606"/>
  </r>
  <r>
    <x v="1"/>
    <s v="1741720140816018"/>
    <n v="1629.2120709000001"/>
    <n v="1629.2120709000001"/>
    <n v="1.2965008027556584"/>
    <n v="10"/>
    <n v="1.3019412016717415"/>
    <n v="2121.1383213656527"/>
    <n v="2750.0575364063584"/>
  </r>
  <r>
    <x v="1"/>
    <s v="1741720140821006"/>
    <n v="264.0242475"/>
    <n v="264.0242475"/>
    <n v="0.84441310922369939"/>
    <n v="4"/>
    <n v="6.2904417014946146E-2"/>
    <n v="16.608291366797353"/>
    <n v="14.024258951930477"/>
  </r>
  <r>
    <x v="1"/>
    <s v="1741720140821008"/>
    <n v="264.0242475"/>
    <n v="264.0242475"/>
    <n v="0.84441310922369939"/>
    <n v="6"/>
    <n v="2.516176680597846E-2"/>
    <n v="6.6433165467189417"/>
    <n v="5.6097035807721909"/>
  </r>
  <r>
    <x v="1"/>
    <s v="1741720140821012"/>
    <n v="264.0242475"/>
    <n v="264.0242475"/>
    <n v="0.84441310922369939"/>
    <n v="2"/>
    <n v="1.258088340298923E-2"/>
    <n v="3.3216582733594708"/>
    <n v="2.8048517903860954"/>
  </r>
  <r>
    <x v="1"/>
    <s v="1741720140821020"/>
    <n v="264.0242475"/>
    <n v="264.0242475"/>
    <n v="0.84441310922369939"/>
    <n v="6"/>
    <n v="0.16355148423885998"/>
    <n v="43.181557553673116"/>
    <n v="36.463073275019241"/>
  </r>
  <r>
    <x v="1"/>
    <s v="1741720140822001"/>
    <n v="477.55129348000003"/>
    <n v="477.55129348000003"/>
    <n v="1.2268896400141081"/>
    <n v="4"/>
    <n v="10.201294134447828"/>
    <n v="4871.6412090754975"/>
    <n v="5976.9661292805313"/>
  </r>
  <r>
    <x v="1"/>
    <s v="1741720140823001"/>
    <n v="537.13347954000005"/>
    <n v="537.13347954000005"/>
    <n v="0.84441310922369939"/>
    <n v="2"/>
    <n v="2.516176680597846E-2"/>
    <n v="13.515227355869284"/>
    <n v="11.41243515343478"/>
  </r>
  <r>
    <x v="1"/>
    <s v="1741720140823003"/>
    <n v="805.70021930999997"/>
    <n v="805.70021930999997"/>
    <n v="0.84441310922369939"/>
    <n v="3"/>
    <n v="1.258088340298923E-2"/>
    <n v="10.136420516901961"/>
    <n v="8.5593263650760818"/>
  </r>
  <r>
    <x v="1"/>
    <s v="1741720140823007"/>
    <n v="537.13347954000005"/>
    <n v="537.13347954000005"/>
    <n v="0.84441310922369928"/>
    <n v="12"/>
    <n v="0.21387501785081692"/>
    <n v="114.87943252488891"/>
    <n v="97.005698804195617"/>
  </r>
  <r>
    <x v="1"/>
    <s v="1741720140824007"/>
    <n v="354.10499046000001"/>
    <n v="354.10499046000001"/>
    <n v="0.84441310922369939"/>
    <n v="3"/>
    <n v="1.258088340298923E-2"/>
    <n v="4.4549535973938736"/>
    <n v="3.7618212186226656"/>
  </r>
  <r>
    <x v="1"/>
    <s v="1741720140824010"/>
    <n v="354.10499046000001"/>
    <n v="354.10499046000001"/>
    <n v="0.84441310922369939"/>
    <n v="2"/>
    <n v="2.516176680597846E-2"/>
    <n v="8.9099071947877473"/>
    <n v="7.5236424372453312"/>
  </r>
  <r>
    <x v="1"/>
    <s v="1741720140825007"/>
    <n v="380.52032299000001"/>
    <n v="380.52032299000001"/>
    <n v="0.84441310922369939"/>
    <n v="2"/>
    <n v="1.258088340298923E-2"/>
    <n v="4.7872818160049926"/>
    <n v="4.0424435229828539"/>
  </r>
  <r>
    <x v="1"/>
    <s v="1741720140906004"/>
    <n v="2271.5783203000001"/>
    <n v="2271.5783203000001"/>
    <n v="0.84441310922369939"/>
    <n v="1"/>
    <n v="1.258088340298923E-2"/>
    <n v="28.578461988452425"/>
    <n v="24.132027944500418"/>
  </r>
  <r>
    <x v="1"/>
    <s v="1741720140907013"/>
    <n v="881.88397655999995"/>
    <n v="881.88397655999995"/>
    <n v="0.84441310922369939"/>
    <n v="1"/>
    <n v="1.258088340298923E-2"/>
    <n v="11.094879484065846"/>
    <n v="9.3686616816022745"/>
  </r>
  <r>
    <x v="1"/>
    <s v="1741720140907014"/>
    <n v="881.88397655999995"/>
    <n v="881.88397655999995"/>
    <n v="0.84441310922369939"/>
    <n v="1"/>
    <n v="1.258088340298923E-2"/>
    <n v="11.094879484065846"/>
    <n v="9.3686616816022745"/>
  </r>
  <r>
    <x v="1"/>
    <s v="1741720140912001"/>
    <n v="258.42899863999997"/>
    <n v="258.42899863999997"/>
    <n v="0.84441310922369928"/>
    <n v="2"/>
    <n v="3.7742650208967693E-2"/>
    <n v="9.7537952995233059"/>
    <n v="8.2362326156019776"/>
  </r>
  <r>
    <x v="1"/>
    <s v="1741720140912003"/>
    <n v="258.42899863999997"/>
    <n v="258.42899863999997"/>
    <n v="0.84441310922369939"/>
    <n v="1"/>
    <n v="1.258088340298923E-2"/>
    <n v="3.2512650998411021"/>
    <n v="2.7454108718673265"/>
  </r>
  <r>
    <x v="1"/>
    <s v="1741720140912006"/>
    <n v="258.42899863999997"/>
    <n v="258.42899863999997"/>
    <n v="0.84441310922369939"/>
    <n v="2"/>
    <n v="1.258088340298923E-2"/>
    <n v="3.2512650998411021"/>
    <n v="2.7454108718673265"/>
  </r>
  <r>
    <x v="1"/>
    <s v="1741720140912013"/>
    <n v="258.42899863999997"/>
    <n v="258.42899863999997"/>
    <n v="0.84441310922369928"/>
    <n v="4"/>
    <n v="7.5485300417935386E-2"/>
    <n v="19.507590599046612"/>
    <n v="16.472465231203955"/>
  </r>
  <r>
    <x v="1"/>
    <s v="1741720140913001"/>
    <n v="270.55017516999999"/>
    <n v="270.55017516999999"/>
    <n v="1.3577087853654899"/>
    <n v="4"/>
    <n v="8.3145220850747297"/>
    <n v="2249.4954065718016"/>
    <n v="3054.1596761418496"/>
  </r>
  <r>
    <x v="1"/>
    <s v="1741720140913003"/>
    <n v="270.55017516999999"/>
    <n v="270.55017516999999"/>
    <n v="0.84441310922369939"/>
    <n v="2"/>
    <n v="1.258088340298923E-2"/>
    <n v="3.4037602084720815"/>
    <n v="2.8741797406878176"/>
  </r>
  <r>
    <x v="1"/>
    <s v="1741720140914004"/>
    <n v="546.31430679000005"/>
    <n v="546.31430679000005"/>
    <n v="0.84441310922369939"/>
    <n v="3"/>
    <n v="1.258088340298923E-2"/>
    <n v="6.8731165951098783"/>
    <n v="5.8037497541337384"/>
  </r>
  <r>
    <x v="1"/>
    <s v="1741720140921008"/>
    <n v="499.60709458000002"/>
    <n v="499.60709458000002"/>
    <n v="0.84441310922369928"/>
    <n v="2"/>
    <n v="3.7742650208967693E-2"/>
    <n v="18.85649581265158"/>
    <n v="15.922672258224788"/>
  </r>
  <r>
    <x v="1"/>
    <s v="1741720140930004"/>
    <n v="833.79199505999998"/>
    <n v="833.79199505999998"/>
    <n v="0.84441310922369928"/>
    <n v="4"/>
    <n v="3.7742650208967693E-2"/>
    <n v="31.469519616586897"/>
    <n v="26.573274905218337"/>
  </r>
  <r>
    <x v="1"/>
    <s v="1741720140930006"/>
    <n v="833.79199505999998"/>
    <n v="833.79199505999998"/>
    <n v="0.84441310922369928"/>
    <n v="3"/>
    <n v="3.7742650208967693E-2"/>
    <n v="31.469519616586897"/>
    <n v="26.573274905218337"/>
  </r>
  <r>
    <x v="1"/>
    <s v="1741720140930011"/>
    <n v="833.79199505999998"/>
    <n v="833.79199505999998"/>
    <n v="0.84441310922369939"/>
    <n v="1"/>
    <n v="0.10064706722391384"/>
    <n v="83.918718977565049"/>
    <n v="70.862066413915571"/>
  </r>
  <r>
    <x v="1"/>
    <s v="1741720140930012"/>
    <n v="833.79199505999998"/>
    <n v="833.79199505999998"/>
    <n v="0.84441310922369928"/>
    <n v="4"/>
    <n v="3.7742650208967693E-2"/>
    <n v="31.469519616586897"/>
    <n v="26.573274905218337"/>
  </r>
  <r>
    <x v="1"/>
    <s v="1741720140930014"/>
    <n v="833.79199505999998"/>
    <n v="833.79199505999998"/>
    <n v="0.84441310922369928"/>
    <n v="1"/>
    <n v="8.8066183820924612E-2"/>
    <n v="73.428879105369418"/>
    <n v="62.004308112176119"/>
  </r>
  <r>
    <x v="1"/>
    <s v="1741720140930017"/>
    <n v="833.79199505999998"/>
    <n v="833.79199505999998"/>
    <n v="0.84441310922369928"/>
    <n v="2"/>
    <n v="3.7742650208967693E-2"/>
    <n v="31.469519616586897"/>
    <n v="26.573274905218337"/>
  </r>
  <r>
    <x v="1"/>
    <s v="1741720140930021"/>
    <n v="1250.6879925999999"/>
    <n v="1250.6879925999999"/>
    <n v="0.84441310922369939"/>
    <n v="3"/>
    <n v="1.258088340298923E-2"/>
    <n v="15.734759808419255"/>
    <n v="13.286637452715404"/>
  </r>
  <r>
    <x v="1"/>
    <s v="1741720141003004"/>
    <n v="362.56328653000003"/>
    <n v="362.56328653000003"/>
    <n v="0.84441310922369939"/>
    <n v="4"/>
    <n v="0.25161766805978458"/>
    <n v="91.227328680770114"/>
    <n v="77.033552257501455"/>
  </r>
  <r>
    <x v="1"/>
    <s v="1741720141003010"/>
    <n v="362.56328653000003"/>
    <n v="362.56328653000003"/>
    <n v="0.84441310922369939"/>
    <n v="2"/>
    <n v="2.516176680597846E-2"/>
    <n v="9.1227328680770121"/>
    <n v="7.7033552257501468"/>
  </r>
  <r>
    <x v="1"/>
    <s v="1741720141003012"/>
    <n v="362.56328653000003"/>
    <n v="362.56328653000003"/>
    <n v="0.84441310922369939"/>
    <n v="4"/>
    <n v="5.0323533611956919E-2"/>
    <n v="18.245465736154024"/>
    <n v="15.406710451500294"/>
  </r>
  <r>
    <x v="1"/>
    <s v="1741720141003017"/>
    <n v="362.56328653000008"/>
    <n v="362.56328653000008"/>
    <n v="0.84441310922369939"/>
    <n v="12"/>
    <n v="0.20129413444782768"/>
    <n v="72.981862944616111"/>
    <n v="61.626841806001181"/>
  </r>
  <r>
    <x v="1"/>
    <s v="1741720141003023"/>
    <n v="362.56328653000003"/>
    <n v="362.56328653000003"/>
    <n v="0.84441310922369928"/>
    <n v="2"/>
    <n v="3.7742650208967693E-2"/>
    <n v="13.68409930211552"/>
    <n v="11.55503283862522"/>
  </r>
  <r>
    <x v="1"/>
    <s v="1741720141003025"/>
    <n v="362.56328653000003"/>
    <n v="362.56328653000003"/>
    <n v="0.84441310922369939"/>
    <n v="4"/>
    <n v="2.516176680597846E-2"/>
    <n v="9.1227328680770121"/>
    <n v="7.7033552257501468"/>
  </r>
  <r>
    <x v="1"/>
    <s v="1741720141003035"/>
    <n v="362.56328653000003"/>
    <n v="362.56328653000003"/>
    <n v="0.84441310922369939"/>
    <n v="1"/>
    <n v="2.516176680597846E-2"/>
    <n v="9.1227328680770121"/>
    <n v="7.7033552257501468"/>
  </r>
  <r>
    <x v="1"/>
    <s v="1741720141003036"/>
    <n v="362.56328653000003"/>
    <n v="362.56328653000003"/>
    <n v="0.84441310922369928"/>
    <n v="2"/>
    <n v="7.5485300417935386E-2"/>
    <n v="27.36819860423104"/>
    <n v="23.110065677250439"/>
  </r>
  <r>
    <x v="1"/>
    <s v="1741720141011011"/>
    <n v="744.72996247000003"/>
    <n v="744.72996247000003"/>
    <n v="0.84441310922369939"/>
    <n v="1"/>
    <n v="5.0323533611956919E-2"/>
    <n v="37.477443298190458"/>
    <n v="31.646444421179901"/>
  </r>
  <r>
    <x v="1"/>
    <s v="1741720141011012"/>
    <n v="1062.5313093"/>
    <n v="1062.5313093"/>
    <n v="0.84441310922369939"/>
    <n v="6"/>
    <n v="0.12580883402989229"/>
    <n v="133.67582514328785"/>
    <n v="112.87761913728727"/>
  </r>
  <r>
    <x v="1"/>
    <s v="1741720141011021"/>
    <n v="744.72996247000003"/>
    <n v="744.72996247000003"/>
    <n v="0.84441310922369928"/>
    <n v="4"/>
    <n v="3.7742650208967693E-2"/>
    <n v="28.108082473642849"/>
    <n v="23.734833315884927"/>
  </r>
  <r>
    <x v="1"/>
    <s v="1741720141024005"/>
    <n v="496.76597042999998"/>
    <n v="496.76597042999998"/>
    <n v="0.84441310922369939"/>
    <n v="4"/>
    <n v="0.10064706722391384"/>
    <n v="49.998038020420999"/>
    <n v="42.218998739908429"/>
  </r>
  <r>
    <x v="1"/>
    <s v="1741720141024007"/>
    <n v="496.76597042999998"/>
    <n v="496.76597042999998"/>
    <n v="0.84441310922369928"/>
    <n v="4"/>
    <n v="7.5485300417935386E-2"/>
    <n v="37.498528515315755"/>
    <n v="31.664249054931325"/>
  </r>
  <r>
    <x v="1"/>
    <s v="1741720141024009"/>
    <n v="496.76597042999998"/>
    <n v="496.76597042999998"/>
    <n v="0.84441310922369939"/>
    <n v="4"/>
    <n v="0.25161766805978458"/>
    <n v="124.9950950510525"/>
    <n v="105.54749684977108"/>
  </r>
  <r>
    <x v="1"/>
    <s v="1741720141026001"/>
    <n v="179.74979037"/>
    <n v="179.74979037"/>
    <n v="0.84441310922369939"/>
    <n v="4"/>
    <n v="1.258088340298923E-2"/>
    <n v="2.2614111543567263"/>
    <n v="1.9095652240835186"/>
  </r>
  <r>
    <x v="1"/>
    <s v="1741720141026005"/>
    <n v="62.435000539000001"/>
    <n v="62.435000539000001"/>
    <n v="0.84441310922369939"/>
    <n v="4"/>
    <n v="0.10064706722391384"/>
    <n v="6.2838996963738296"/>
    <n v="5.3062072806648857"/>
  </r>
  <r>
    <x v="1"/>
    <s v="1741720141027018"/>
    <n v="2358.0460122"/>
    <n v="2358.0460122"/>
    <n v="0.84441310922369939"/>
    <n v="1"/>
    <n v="1.258088340298923E-2"/>
    <n v="29.66630193837192"/>
    <n v="25.050614258949693"/>
  </r>
  <r>
    <x v="1"/>
    <s v="1741720141029007"/>
    <n v="857.55918980000001"/>
    <n v="857.55918980000001"/>
    <n v="0.84441310922369939"/>
    <n v="3"/>
    <n v="1.258088340298923E-2"/>
    <n v="10.788852178035711"/>
    <n v="9.1102482126100153"/>
  </r>
  <r>
    <x v="1"/>
    <s v="1741720141029010"/>
    <n v="857.55918980000001"/>
    <n v="857.55918980000001"/>
    <n v="0.84441310922369928"/>
    <n v="4"/>
    <n v="7.5485300417935386E-2"/>
    <n v="64.733113068214266"/>
    <n v="54.661489275660088"/>
  </r>
  <r>
    <x v="1"/>
    <s v="1741720141108001"/>
    <n v="43.522330214"/>
    <n v="43.522330214"/>
    <n v="0.84441310922369939"/>
    <n v="1"/>
    <n v="0.10064706722391384"/>
    <n v="4.3803948947898341"/>
    <n v="3.6988628727371036"/>
  </r>
  <r>
    <x v="1"/>
    <s v="1741720141108005"/>
    <n v="53.54805795"/>
    <n v="53.54805795"/>
    <n v="0.84441310922369939"/>
    <n v="1"/>
    <n v="1.258088340298923E-2"/>
    <n v="0.6736818735254605"/>
    <n v="0.56886580545128107"/>
  </r>
  <r>
    <x v="1"/>
    <s v="1741720141108006"/>
    <n v="53.54805795"/>
    <n v="53.54805795"/>
    <n v="0.84441310922369939"/>
    <n v="3"/>
    <n v="1.258088340298923E-2"/>
    <n v="0.6736818735254605"/>
    <n v="0.56886580545128107"/>
  </r>
  <r>
    <x v="1"/>
    <s v="1741720141108015"/>
    <n v="53.54805795"/>
    <n v="53.54805795"/>
    <n v="1.3227735731092654"/>
    <n v="2"/>
    <n v="1"/>
    <n v="53.54805795"/>
    <n v="70.831955947583509"/>
  </r>
  <r>
    <x v="1"/>
    <s v="1741720141130002"/>
    <n v="1292.9466287"/>
    <n v="1292.9466287"/>
    <n v="0.96605642291815974"/>
    <n v="9"/>
    <n v="6.3774265020896763"/>
    <n v="8245.6720956588815"/>
    <n v="7965.7844892883049"/>
  </r>
  <r>
    <x v="1"/>
    <s v="1741720141227001"/>
    <n v="785.90936439999996"/>
    <n v="785.90936439999996"/>
    <n v="1.224791845092505"/>
    <n v="12"/>
    <n v="15.04516621089677"/>
    <n v="11824.137014098236"/>
    <n v="14482.106590123962"/>
  </r>
  <r>
    <x v="1"/>
    <s v="1742120140509006"/>
    <n v="776.67962704000001"/>
    <n v="776.67962704000001"/>
    <n v="0.84441310922369928"/>
    <n v="4"/>
    <n v="7.5485300417935386E-2"/>
    <n v="58.627894975604413"/>
    <n v="49.506163083590621"/>
  </r>
  <r>
    <x v="1"/>
    <s v="1742120140509013"/>
    <n v="1036.3413625999999"/>
    <n v="1036.3413625999999"/>
    <n v="0.84441310922369939"/>
    <n v="2"/>
    <n v="2.516176680597846E-2"/>
    <n v="26.076179697131163"/>
    <n v="22.019067974730429"/>
  </r>
  <r>
    <x v="1"/>
    <s v="1742120140517008"/>
    <n v="335.61955670999998"/>
    <n v="335.61955670999998"/>
    <n v="0.84441310922369939"/>
    <n v="4"/>
    <n v="0.18871325104483844"/>
    <n v="63.33585766097162"/>
    <n v="53.481628492850703"/>
  </r>
  <r>
    <x v="1"/>
    <s v="1742120140517012"/>
    <n v="335.61955670999998"/>
    <n v="335.61955670999998"/>
    <n v="0.84441310922369939"/>
    <n v="2"/>
    <n v="0.12580883402989229"/>
    <n v="42.223905107314408"/>
    <n v="35.654418995233797"/>
  </r>
  <r>
    <x v="1"/>
    <s v="1742120140517018"/>
    <n v="335.61955670999998"/>
    <n v="335.61955670999998"/>
    <n v="1.1377740362971567"/>
    <n v="16"/>
    <n v="2.0065672120391387"/>
    <n v="673.44319821339627"/>
    <n v="766.22618584812199"/>
  </r>
  <r>
    <x v="1"/>
    <s v="1742120140525005"/>
    <n v="610.87121343000001"/>
    <n v="610.87121343000001"/>
    <n v="0.84441310922369939"/>
    <n v="2"/>
    <n v="1.258088340298923E-2"/>
    <n v="7.685299510405379"/>
    <n v="6.4895676548967804"/>
  </r>
  <r>
    <x v="1"/>
    <s v="1742120140526009"/>
    <n v="510.71774359"/>
    <n v="510.71774359"/>
    <n v="0.84441310922369939"/>
    <n v="8"/>
    <n v="0.18871325104483844"/>
    <n v="96.379205759153095"/>
    <n v="81.383864799597134"/>
  </r>
  <r>
    <x v="1"/>
    <s v="1742120140526013"/>
    <n v="384.62431795999998"/>
    <n v="384.62431795999998"/>
    <n v="0.84441310922369939"/>
    <n v="2"/>
    <n v="1.258088340298923E-2"/>
    <n v="4.8389136982090157"/>
    <n v="4.086042161169825"/>
  </r>
  <r>
    <x v="1"/>
    <s v="1742120140610015"/>
    <n v="703.11105731999999"/>
    <n v="703.11105731999999"/>
    <n v="1.0991070363240882"/>
    <n v="2"/>
    <n v="3.0377426502089677"/>
    <n v="2135.8704466544864"/>
    <n v="2347.550236594619"/>
  </r>
  <r>
    <x v="1"/>
    <s v="1742120140610017"/>
    <n v="703.11105731999999"/>
    <n v="703.11105731999999"/>
    <n v="0.94264594546704861"/>
    <n v="1"/>
    <n v="1.5032353361195692"/>
    <n v="1056.9413865798158"/>
    <n v="996.32151265578375"/>
  </r>
  <r>
    <x v="1"/>
    <s v="1742120140622003"/>
    <n v="296.38713447999999"/>
    <n v="296.38713447999999"/>
    <n v="0.84441310922369928"/>
    <n v="9"/>
    <n v="0.56613975313451537"/>
    <n v="167.79653914675359"/>
    <n v="141.68959733788637"/>
  </r>
  <r>
    <x v="1"/>
    <s v="1742120140622006"/>
    <n v="296.38713447999999"/>
    <n v="296.38713447999999"/>
    <n v="0.84441310922369939"/>
    <n v="2"/>
    <n v="1.258088340298923E-2"/>
    <n v="3.7288119810389686"/>
    <n v="3.1486577186196976"/>
  </r>
  <r>
    <x v="1"/>
    <s v="1742120140622017"/>
    <n v="296.38713447999999"/>
    <n v="296.38713447999999"/>
    <n v="0.84441310922369939"/>
    <n v="2"/>
    <n v="1.258088340298923E-2"/>
    <n v="3.7288119810389686"/>
    <n v="3.1486577186196976"/>
  </r>
  <r>
    <x v="1"/>
    <s v="1742120140712008"/>
    <n v="225.29701881"/>
    <n v="225.29701881"/>
    <n v="0.84441310922369939"/>
    <n v="4"/>
    <n v="0.11322795062690307"/>
    <n v="25.50991972220713"/>
    <n v="21.540910628675892"/>
  </r>
  <r>
    <x v="1"/>
    <s v="1742120140712015"/>
    <n v="225.29701881"/>
    <n v="225.29701881"/>
    <n v="1.2121417879857572"/>
    <n v="16"/>
    <n v="2.3019412016717413"/>
    <n v="518.62049021255234"/>
    <n v="628.64156829229307"/>
  </r>
  <r>
    <x v="1"/>
    <s v="1742120140720006"/>
    <n v="1089.6313161"/>
    <n v="1089.6313161"/>
    <n v="0.84441310922369939"/>
    <n v="6"/>
    <n v="2.516176680597846E-2"/>
    <n v="27.417049080199604"/>
    <n v="23.151315659550114"/>
  </r>
  <r>
    <x v="1"/>
    <s v="1742120140817011"/>
    <n v="497.95292475000002"/>
    <n v="497.95292475000002"/>
    <n v="0.84441310922369928"/>
    <n v="9"/>
    <n v="7.5485300417935386E-2"/>
    <n v="37.588126118743325"/>
    <n v="31.739906445820591"/>
  </r>
  <r>
    <x v="1"/>
    <s v="1742120140817016"/>
    <n v="497.95292475000002"/>
    <n v="497.95292475000002"/>
    <n v="0.84441310922369939"/>
    <n v="6"/>
    <n v="2.516176680597846E-2"/>
    <n v="12.529375372914441"/>
    <n v="10.579968815273531"/>
  </r>
  <r>
    <x v="1"/>
    <s v="1742120140830006"/>
    <n v="295.20798974000002"/>
    <n v="295.20798974000002"/>
    <n v="0.84441310922369939"/>
    <n v="2"/>
    <n v="2.516176680597846E-2"/>
    <n v="7.4279545970995624"/>
    <n v="6.272262236509313"/>
  </r>
  <r>
    <x v="1"/>
    <s v="1742120140917001"/>
    <n v="686.04735184000003"/>
    <n v="686.04735184000003"/>
    <n v="0.84441310922369939"/>
    <n v="2"/>
    <n v="1.258088340298923E-2"/>
    <n v="8.6310817424285684"/>
    <n v="7.2881985700880128"/>
  </r>
  <r>
    <x v="1"/>
    <s v="1742120140917003"/>
    <n v="121.11738029999999"/>
    <n v="121.11738029999999"/>
    <n v="0.84441310922369928"/>
    <n v="15"/>
    <n v="3.7742650208967693E-2"/>
    <n v="4.5712909188894146"/>
    <n v="3.860057977985472"/>
  </r>
  <r>
    <x v="1"/>
    <s v="1742120140927007"/>
    <n v="254.25357794999999"/>
    <n v="254.25357794999999"/>
    <n v="0.84441310922369939"/>
    <n v="2"/>
    <n v="1.258088340298923E-2"/>
    <n v="3.1987346189817831"/>
    <n v="2.701053445195893"/>
  </r>
  <r>
    <x v="1"/>
    <s v="1742120141005005"/>
    <n v="275.44543198999997"/>
    <n v="275.44543198999997"/>
    <n v="0.84441310922369939"/>
    <n v="16"/>
    <n v="5.0323533611956919E-2"/>
    <n v="13.861387455008757"/>
    <n v="11.704737279038326"/>
  </r>
  <r>
    <x v="1"/>
    <s v="1742120141010007"/>
    <n v="192.92215026"/>
    <n v="192.92215026"/>
    <n v="0.84441310922369928"/>
    <n v="2"/>
    <n v="3.7742650208967693E-2"/>
    <n v="7.2813932348250852"/>
    <n v="6.1485039008990601"/>
  </r>
  <r>
    <x v="1"/>
    <s v="1742120141031004"/>
    <n v="416.04554416000002"/>
    <n v="416.04554416000002"/>
    <n v="0.84441310922369939"/>
    <n v="4"/>
    <n v="0.11322795062690307"/>
    <n v="47.107984332691501"/>
    <n v="39.778599519629346"/>
  </r>
  <r>
    <x v="1"/>
    <s v="1748320141220004"/>
    <n v="624.56311616000005"/>
    <n v="624.56311616000005"/>
    <n v="1.3227735731092654"/>
    <n v="1"/>
    <n v="1"/>
    <n v="624.56311616000005"/>
    <n v="826.15558479522042"/>
  </r>
  <r>
    <x v="1"/>
    <s v="1748320141220007"/>
    <n v="624.56311616000005"/>
    <n v="624.56311616000005"/>
    <n v="0.84441310922369928"/>
    <n v="1"/>
    <n v="7.5485300417935386E-2"/>
    <n v="47.145334453299476"/>
    <n v="39.8101384511018"/>
  </r>
  <r>
    <x v="1"/>
    <s v="2515620140809002"/>
    <n v="1751.4431910000001"/>
    <n v="1751.4431910000001"/>
    <n v="0.84441310922369939"/>
    <n v="4"/>
    <n v="1.258088340298923E-2"/>
    <n v="22.034702572930396"/>
    <n v="18.606391710427605"/>
  </r>
  <r>
    <x v="2"/>
    <m/>
    <m/>
    <m/>
    <m/>
    <m/>
    <m/>
    <m/>
    <m/>
  </r>
  <r>
    <x v="2"/>
    <m/>
    <m/>
    <m/>
    <m/>
    <m/>
    <m/>
    <m/>
    <m/>
  </r>
  <r>
    <x v="2"/>
    <m/>
    <m/>
    <m/>
    <m/>
    <m/>
    <m/>
    <m/>
    <m/>
  </r>
  <r>
    <x v="2"/>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F1:BH4" firstHeaderRow="0" firstDataRow="1" firstDataCol="1"/>
  <pivotFields count="54">
    <pivotField subtotalTop="0" showAll="0"/>
    <pivotField subtotalTop="0" showAll="0"/>
    <pivotField axis="axisRow" subtotalTop="0" showAll="0">
      <items count="3">
        <item x="0"/>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howAll="0"/>
    <pivotField showAll="0"/>
    <pivotField showAll="0"/>
    <pivotField showAll="0"/>
    <pivotField showAll="0"/>
    <pivotField showAll="0"/>
    <pivotField showAll="0"/>
    <pivotField showAll="0"/>
    <pivotField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2"/>
  </rowFields>
  <rowItems count="3">
    <i>
      <x/>
    </i>
    <i>
      <x v="1"/>
    </i>
    <i t="grand">
      <x/>
    </i>
  </rowItems>
  <colFields count="1">
    <field x="-2"/>
  </colFields>
  <colItems count="2">
    <i>
      <x/>
    </i>
    <i i="1">
      <x v="1"/>
    </i>
  </colItems>
  <dataFields count="2">
    <dataField name="Sum of B2" fld="24" baseField="0" baseItem="0"/>
    <dataField name="Sum of B2 unadj" fld="4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K54:Y57" firstHeaderRow="0" firstDataRow="1" firstDataCol="1"/>
  <pivotFields count="41">
    <pivotField axis="axisRow" showAll="0">
      <items count="5">
        <item x="0"/>
        <item x="1"/>
        <item h="1" x="2"/>
        <item h="1" m="1" x="3"/>
        <item t="default"/>
      </items>
    </pivotField>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s>
  <rowFields count="1">
    <field x="0"/>
  </rowFields>
  <rowItems count="3">
    <i>
      <x/>
    </i>
    <i>
      <x v="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Trip ID" fld="1" subtotal="count" baseField="0" baseItem="0"/>
    <dataField name="Sum of Exp Trips" fld="3" baseField="0" baseItem="0"/>
    <dataField name="Sum of Exp Bag5 lbs" fld="15" baseField="0" baseItem="0"/>
    <dataField name="Sum of Exp Bag6 lbs" fld="20" baseField="0" baseItem="0"/>
    <dataField name="Sum of Exp Bag7 lbs" fld="25" baseField="0" baseItem="0"/>
    <dataField name="Sum of Exp Bag8 lbs" fld="30" baseField="0" baseItem="0"/>
    <dataField name="Sum of Exp Bag9 lbs" fld="35" baseField="0" baseItem="0"/>
    <dataField name="Sum of Exp Bag10 lbs" fld="40" baseField="0" baseItem="0"/>
    <dataField name="Sum of Exp Bag5 Land" fld="14" baseField="0" baseItem="0"/>
    <dataField name="Sum of Exp Bag6 Land" fld="19" baseField="0" baseItem="0"/>
    <dataField name="Sum of Exp Bag7 Land" fld="24" baseField="0" baseItem="0"/>
    <dataField name="Sum of Exp Bag8 Land" fld="29" baseField="0" baseItem="0"/>
    <dataField name="Sum of Exp Bag9 Land" fld="34" baseField="0" baseItem="0"/>
    <dataField name="Sum of Exp Bag10 Land" fld="3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S1:W4" firstHeaderRow="0" firstDataRow="1" firstDataCol="1"/>
  <pivotFields count="9">
    <pivotField axis="axisRow" showAll="0">
      <items count="5">
        <item x="0"/>
        <item x="1"/>
        <item h="1" x="2"/>
        <item h="1" m="1" x="3"/>
        <item t="default"/>
      </items>
    </pivotField>
    <pivotField dataField="1" showAll="0"/>
    <pivotField showAll="0"/>
    <pivotField dataField="1" showAll="0"/>
    <pivotField showAll="0"/>
    <pivotField showAll="0"/>
    <pivotField showAll="0"/>
    <pivotField dataField="1" showAll="0"/>
    <pivotField dataField="1" showAll="0"/>
  </pivotFields>
  <rowFields count="1">
    <field x="0"/>
  </rowFields>
  <rowItems count="3">
    <i>
      <x/>
    </i>
    <i>
      <x v="1"/>
    </i>
    <i t="grand">
      <x/>
    </i>
  </rowItems>
  <colFields count="1">
    <field x="-2"/>
  </colFields>
  <colItems count="4">
    <i>
      <x/>
    </i>
    <i i="1">
      <x v="1"/>
    </i>
    <i i="2">
      <x v="2"/>
    </i>
    <i i="3">
      <x v="3"/>
    </i>
  </colItems>
  <dataFields count="4">
    <dataField name="Sum of Exp Landings" fld="7" baseField="0" baseItem="0"/>
    <dataField name="Sum of Exp lbs" fld="8" baseField="0" baseItem="0"/>
    <dataField name="Count of Trip ID" fld="1" subtotal="count" baseField="0" baseItem="0"/>
    <dataField name="Sum of Exp Trip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2"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K54:Y57" firstHeaderRow="0" firstDataRow="1" firstDataCol="1"/>
  <pivotFields count="41">
    <pivotField axis="axisRow" showAll="0">
      <items count="5">
        <item x="0"/>
        <item x="1"/>
        <item h="1" x="2"/>
        <item h="1" m="1" x="3"/>
        <item t="default"/>
      </items>
    </pivotField>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s>
  <rowFields count="1">
    <field x="0"/>
  </rowFields>
  <rowItems count="3">
    <i>
      <x/>
    </i>
    <i>
      <x v="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Trip ID" fld="1" subtotal="count" baseField="0" baseItem="0"/>
    <dataField name="Sum of Exp Trips" fld="3" baseField="0" baseItem="0"/>
    <dataField name="Sum of Exp Bag5 lbs" fld="15" baseField="0" baseItem="0"/>
    <dataField name="Sum of Exp Bag6 lbs" fld="20" baseField="0" baseItem="0"/>
    <dataField name="Sum of Exp Bag7 lbs" fld="25" baseField="0" baseItem="0"/>
    <dataField name="Sum of Exp Bag8 lbs" fld="30" baseField="0" baseItem="0"/>
    <dataField name="Sum of Exp Bag9 lbs" fld="35" baseField="0" baseItem="0"/>
    <dataField name="Sum of Exp Bag10 lbs" fld="40" baseField="0" baseItem="0"/>
    <dataField name="Sum of Exp Bag5 Land" fld="14" baseField="0" baseItem="0"/>
    <dataField name="Sum of Exp Bag6 Land" fld="19" baseField="0" baseItem="0"/>
    <dataField name="Sum of Exp Bag7 Land" fld="24" baseField="0" baseItem="0"/>
    <dataField name="Sum of Exp Bag8 Land" fld="29" baseField="0" baseItem="0"/>
    <dataField name="Sum of Exp Bag9 Land" fld="34" baseField="0" baseItem="0"/>
    <dataField name="Sum of Exp Bag10 Land" fld="3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PivotTable3"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S1:W4" firstHeaderRow="0" firstDataRow="1" firstDataCol="1"/>
  <pivotFields count="9">
    <pivotField axis="axisRow" showAll="0">
      <items count="4">
        <item x="0"/>
        <item x="1"/>
        <item h="1" x="2"/>
        <item t="default"/>
      </items>
    </pivotField>
    <pivotField dataField="1" showAll="0"/>
    <pivotField showAll="0"/>
    <pivotField dataField="1" showAll="0"/>
    <pivotField showAll="0"/>
    <pivotField showAll="0"/>
    <pivotField showAll="0"/>
    <pivotField dataField="1" showAll="0"/>
    <pivotField dataField="1" showAll="0"/>
  </pivotFields>
  <rowFields count="1">
    <field x="0"/>
  </rowFields>
  <rowItems count="3">
    <i>
      <x/>
    </i>
    <i>
      <x v="1"/>
    </i>
    <i t="grand">
      <x/>
    </i>
  </rowItems>
  <colFields count="1">
    <field x="-2"/>
  </colFields>
  <colItems count="4">
    <i>
      <x/>
    </i>
    <i i="1">
      <x v="1"/>
    </i>
    <i i="2">
      <x v="2"/>
    </i>
    <i i="3">
      <x v="3"/>
    </i>
  </colItems>
  <dataFields count="4">
    <dataField name="Sum of Exp Landings" fld="7" baseField="0" baseItem="0"/>
    <dataField name="Sum of Exp lbs" fld="8" baseField="0" baseItem="0"/>
    <dataField name="Count of Trip ID" fld="1" subtotal="count" baseField="0" baseItem="0"/>
    <dataField name="Sum of Exp Trip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 applyNumberFormats="0" applyBorderFormats="0" applyFontFormats="0" applyPatternFormats="0" applyAlignmentFormats="0" applyWidthHeightFormats="1" dataCaption="Values" missingCaption="0" updatedVersion="6" minRefreshableVersion="3" useAutoFormatting="1" itemPrintTitles="1" createdVersion="6" indent="0" outline="1" outlineData="1" multipleFieldFilters="0">
  <location ref="A4:G1898" firstHeaderRow="1" firstDataRow="1" firstDataCol="6" rowPageCount="2" colPageCount="1"/>
  <pivotFields count="54">
    <pivotField axis="axisRow" outline="0" subtotalTop="0" showAll="0" defaultSubtotal="0">
      <items count="19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s>
      <extLst>
        <ext xmlns:x14="http://schemas.microsoft.com/office/spreadsheetml/2009/9/main" uri="{2946ED86-A175-432a-8AC1-64E0C546D7DE}">
          <x14:pivotField fillDownLabels="1"/>
        </ext>
      </extLst>
    </pivotField>
    <pivotField subtotalTop="0" showAll="0"/>
    <pivotField axis="axisRow" outline="0" subtotalTop="0" showAll="0" defaultSubtotal="0">
      <items count="2">
        <item x="0"/>
        <item x="1"/>
      </items>
      <extLst>
        <ext xmlns:x14="http://schemas.microsoft.com/office/spreadsheetml/2009/9/main" uri="{2946ED86-A175-432a-8AC1-64E0C546D7DE}">
          <x14:pivotField fillDownLabels="1"/>
        </ext>
      </extLst>
    </pivotField>
    <pivotField subtotalTop="0" showAll="0"/>
    <pivotField outline="0" subtotalTop="0" showAll="0" defaultSubtotal="0">
      <extLst>
        <ext xmlns:x14="http://schemas.microsoft.com/office/spreadsheetml/2009/9/main" uri="{2946ED86-A175-432a-8AC1-64E0C546D7DE}">
          <x14:pivotField fillDownLabels="1"/>
        </ext>
      </extLst>
    </pivotField>
    <pivotField subtotalTop="0" showAll="0"/>
    <pivotField subtotalTop="0" showAll="0"/>
    <pivotField subtotalTop="0" showAll="0"/>
    <pivotField subtotalTop="0" showAll="0"/>
    <pivotField subtotalTop="0" showAll="0"/>
    <pivotField showAll="0"/>
    <pivotField dataField="1" subtotalTop="0" showAll="0"/>
    <pivotField axis="axisPage" showAll="0">
      <items count="339">
        <item x="0"/>
        <item x="187"/>
        <item x="110"/>
        <item x="188"/>
        <item x="134"/>
        <item x="112"/>
        <item x="250"/>
        <item x="252"/>
        <item x="51"/>
        <item x="90"/>
        <item x="130"/>
        <item x="198"/>
        <item x="203"/>
        <item x="248"/>
        <item x="195"/>
        <item x="196"/>
        <item x="202"/>
        <item x="39"/>
        <item x="146"/>
        <item x="133"/>
        <item x="87"/>
        <item x="204"/>
        <item x="293"/>
        <item x="216"/>
        <item x="72"/>
        <item x="186"/>
        <item x="111"/>
        <item x="255"/>
        <item x="83"/>
        <item x="201"/>
        <item x="97"/>
        <item x="192"/>
        <item x="92"/>
        <item x="113"/>
        <item x="251"/>
        <item x="14"/>
        <item x="76"/>
        <item x="46"/>
        <item x="269"/>
        <item x="199"/>
        <item x="60"/>
        <item x="40"/>
        <item x="217"/>
        <item x="96"/>
        <item x="330"/>
        <item x="254"/>
        <item x="229"/>
        <item x="54"/>
        <item x="280"/>
        <item x="69"/>
        <item x="93"/>
        <item x="44"/>
        <item x="294"/>
        <item x="197"/>
        <item x="200"/>
        <item x="107"/>
        <item x="2"/>
        <item x="193"/>
        <item x="43"/>
        <item x="47"/>
        <item x="266"/>
        <item x="71"/>
        <item x="290"/>
        <item x="120"/>
        <item x="226"/>
        <item x="218"/>
        <item x="138"/>
        <item x="32"/>
        <item x="136"/>
        <item x="98"/>
        <item x="31"/>
        <item x="288"/>
        <item x="80"/>
        <item x="185"/>
        <item x="131"/>
        <item x="17"/>
        <item x="310"/>
        <item x="127"/>
        <item x="11"/>
        <item x="324"/>
        <item x="194"/>
        <item x="292"/>
        <item x="1"/>
        <item x="81"/>
        <item x="268"/>
        <item x="129"/>
        <item x="30"/>
        <item x="26"/>
        <item x="16"/>
        <item x="282"/>
        <item x="215"/>
        <item x="303"/>
        <item x="302"/>
        <item x="7"/>
        <item x="82"/>
        <item x="225"/>
        <item x="21"/>
        <item x="24"/>
        <item x="123"/>
        <item x="122"/>
        <item x="246"/>
        <item x="3"/>
        <item x="189"/>
        <item x="6"/>
        <item x="125"/>
        <item x="100"/>
        <item x="128"/>
        <item x="119"/>
        <item x="155"/>
        <item x="13"/>
        <item x="59"/>
        <item x="141"/>
        <item x="23"/>
        <item x="309"/>
        <item x="12"/>
        <item x="265"/>
        <item x="73"/>
        <item x="151"/>
        <item x="316"/>
        <item x="222"/>
        <item x="148"/>
        <item x="94"/>
        <item x="263"/>
        <item x="67"/>
        <item x="191"/>
        <item x="4"/>
        <item x="257"/>
        <item x="78"/>
        <item x="253"/>
        <item x="333"/>
        <item x="108"/>
        <item x="260"/>
        <item x="219"/>
        <item x="116"/>
        <item x="322"/>
        <item x="270"/>
        <item x="65"/>
        <item x="160"/>
        <item x="211"/>
        <item x="157"/>
        <item x="171"/>
        <item x="50"/>
        <item x="34"/>
        <item x="314"/>
        <item x="275"/>
        <item x="214"/>
        <item x="18"/>
        <item x="57"/>
        <item x="154"/>
        <item x="106"/>
        <item x="117"/>
        <item x="66"/>
        <item x="336"/>
        <item x="10"/>
        <item x="132"/>
        <item x="158"/>
        <item x="174"/>
        <item x="227"/>
        <item x="45"/>
        <item x="49"/>
        <item x="178"/>
        <item x="121"/>
        <item x="56"/>
        <item x="115"/>
        <item x="317"/>
        <item x="101"/>
        <item x="249"/>
        <item x="9"/>
        <item x="190"/>
        <item x="212"/>
        <item x="273"/>
        <item x="224"/>
        <item x="206"/>
        <item x="85"/>
        <item x="74"/>
        <item x="337"/>
        <item x="319"/>
        <item x="325"/>
        <item x="84"/>
        <item x="295"/>
        <item x="245"/>
        <item x="289"/>
        <item x="126"/>
        <item x="209"/>
        <item x="308"/>
        <item x="152"/>
        <item x="99"/>
        <item x="335"/>
        <item x="88"/>
        <item x="221"/>
        <item x="139"/>
        <item x="38"/>
        <item x="41"/>
        <item x="276"/>
        <item x="15"/>
        <item x="28"/>
        <item x="35"/>
        <item x="312"/>
        <item x="104"/>
        <item x="22"/>
        <item x="239"/>
        <item x="114"/>
        <item x="79"/>
        <item x="137"/>
        <item x="102"/>
        <item x="103"/>
        <item x="48"/>
        <item x="36"/>
        <item x="142"/>
        <item x="42"/>
        <item x="29"/>
        <item x="286"/>
        <item x="173"/>
        <item x="124"/>
        <item x="256"/>
        <item x="262"/>
        <item x="285"/>
        <item x="118"/>
        <item x="149"/>
        <item x="230"/>
        <item x="271"/>
        <item x="143"/>
        <item x="153"/>
        <item x="144"/>
        <item x="91"/>
        <item x="177"/>
        <item x="58"/>
        <item x="264"/>
        <item x="231"/>
        <item x="95"/>
        <item x="75"/>
        <item x="140"/>
        <item x="159"/>
        <item x="181"/>
        <item x="175"/>
        <item x="210"/>
        <item x="86"/>
        <item x="240"/>
        <item x="311"/>
        <item x="19"/>
        <item x="238"/>
        <item x="287"/>
        <item x="300"/>
        <item x="33"/>
        <item x="109"/>
        <item x="278"/>
        <item x="167"/>
        <item x="8"/>
        <item x="156"/>
        <item x="247"/>
        <item x="184"/>
        <item x="55"/>
        <item x="27"/>
        <item x="37"/>
        <item x="258"/>
        <item x="291"/>
        <item x="172"/>
        <item x="63"/>
        <item x="321"/>
        <item x="327"/>
        <item x="283"/>
        <item x="147"/>
        <item x="145"/>
        <item x="281"/>
        <item x="105"/>
        <item x="305"/>
        <item x="70"/>
        <item x="272"/>
        <item x="61"/>
        <item x="261"/>
        <item x="183"/>
        <item x="304"/>
        <item x="334"/>
        <item x="150"/>
        <item x="329"/>
        <item x="220"/>
        <item x="25"/>
        <item x="170"/>
        <item x="259"/>
        <item x="68"/>
        <item x="235"/>
        <item x="267"/>
        <item x="162"/>
        <item x="242"/>
        <item x="318"/>
        <item x="233"/>
        <item x="62"/>
        <item x="77"/>
        <item x="306"/>
        <item x="323"/>
        <item x="234"/>
        <item x="232"/>
        <item x="301"/>
        <item x="279"/>
        <item x="315"/>
        <item x="164"/>
        <item x="163"/>
        <item x="296"/>
        <item x="208"/>
        <item x="161"/>
        <item x="297"/>
        <item x="298"/>
        <item x="180"/>
        <item x="241"/>
        <item x="244"/>
        <item x="5"/>
        <item x="228"/>
        <item x="89"/>
        <item x="165"/>
        <item x="213"/>
        <item x="328"/>
        <item x="20"/>
        <item x="320"/>
        <item x="166"/>
        <item x="53"/>
        <item x="169"/>
        <item x="182"/>
        <item x="179"/>
        <item x="284"/>
        <item x="52"/>
        <item x="299"/>
        <item x="243"/>
        <item x="207"/>
        <item x="331"/>
        <item x="237"/>
        <item x="135"/>
        <item x="274"/>
        <item x="168"/>
        <item x="332"/>
        <item x="307"/>
        <item x="205"/>
        <item x="313"/>
        <item x="176"/>
        <item x="236"/>
        <item x="223"/>
        <item x="64"/>
        <item x="326"/>
        <item x="277"/>
        <item t="default"/>
      </items>
    </pivotField>
    <pivotField subtotalTop="0" showAll="0"/>
    <pivotField subtotalTop="0" showAll="0"/>
    <pivotField subtotalTop="0" showAll="0"/>
    <pivotField subtotalTop="0" showAll="0"/>
    <pivotField subtotalTop="0" showAll="0"/>
    <pivotField showAll="0"/>
    <pivotField axis="axisRow" outline="0" subtotalTop="0" showAll="0" defaultSubtotal="0">
      <items count="268">
        <item x="0"/>
        <item x="110"/>
        <item x="253"/>
        <item x="108"/>
        <item x="233"/>
        <item x="241"/>
        <item x="18"/>
        <item x="236"/>
        <item x="149"/>
        <item x="130"/>
        <item x="16"/>
        <item x="128"/>
        <item x="123"/>
        <item x="162"/>
        <item x="193"/>
        <item x="161"/>
        <item x="104"/>
        <item x="3"/>
        <item x="83"/>
        <item x="197"/>
        <item x="225"/>
        <item x="196"/>
        <item x="188"/>
        <item x="232"/>
        <item x="146"/>
        <item x="173"/>
        <item x="156"/>
        <item x="117"/>
        <item x="12"/>
        <item x="194"/>
        <item x="209"/>
        <item x="224"/>
        <item x="151"/>
        <item x="35"/>
        <item x="200"/>
        <item x="139"/>
        <item x="260"/>
        <item x="120"/>
        <item x="154"/>
        <item x="172"/>
        <item x="180"/>
        <item x="265"/>
        <item x="229"/>
        <item x="141"/>
        <item x="140"/>
        <item x="113"/>
        <item x="29"/>
        <item x="230"/>
        <item x="168"/>
        <item x="138"/>
        <item x="257"/>
        <item x="122"/>
        <item x="245"/>
        <item x="187"/>
        <item x="143"/>
        <item x="152"/>
        <item x="247"/>
        <item x="116"/>
        <item x="185"/>
        <item x="191"/>
        <item x="135"/>
        <item x="145"/>
        <item x="208"/>
        <item x="178"/>
        <item x="175"/>
        <item x="169"/>
        <item x="21"/>
        <item x="51"/>
        <item x="163"/>
        <item x="94"/>
        <item x="157"/>
        <item x="125"/>
        <item x="199"/>
        <item x="186"/>
        <item x="87"/>
        <item x="133"/>
        <item x="255"/>
        <item x="134"/>
        <item x="207"/>
        <item x="222"/>
        <item x="214"/>
        <item x="205"/>
        <item x="79"/>
        <item x="240"/>
        <item x="47"/>
        <item x="131"/>
        <item x="119"/>
        <item x="244"/>
        <item x="213"/>
        <item x="99"/>
        <item x="43"/>
        <item x="86"/>
        <item x="223"/>
        <item x="7"/>
        <item x="105"/>
        <item x="25"/>
        <item x="129"/>
        <item x="215"/>
        <item x="195"/>
        <item x="136"/>
        <item x="218"/>
        <item x="82"/>
        <item x="182"/>
        <item x="235"/>
        <item x="179"/>
        <item x="184"/>
        <item x="65"/>
        <item x="41"/>
        <item x="100"/>
        <item x="203"/>
        <item x="34"/>
        <item x="27"/>
        <item x="115"/>
        <item x="137"/>
        <item x="239"/>
        <item x="234"/>
        <item x="103"/>
        <item x="264"/>
        <item x="142"/>
        <item x="89"/>
        <item x="66"/>
        <item x="256"/>
        <item x="246"/>
        <item x="231"/>
        <item x="251"/>
        <item x="227"/>
        <item x="204"/>
        <item x="76"/>
        <item x="2"/>
        <item x="17"/>
        <item x="4"/>
        <item x="68"/>
        <item x="202"/>
        <item x="111"/>
        <item x="189"/>
        <item x="26"/>
        <item x="210"/>
        <item x="96"/>
        <item x="127"/>
        <item x="52"/>
        <item x="266"/>
        <item x="228"/>
        <item x="183"/>
        <item x="171"/>
        <item x="242"/>
        <item x="237"/>
        <item x="258"/>
        <item x="158"/>
        <item x="28"/>
        <item x="91"/>
        <item x="248"/>
        <item x="32"/>
        <item x="59"/>
        <item x="144"/>
        <item x="148"/>
        <item x="155"/>
        <item x="84"/>
        <item x="216"/>
        <item x="153"/>
        <item x="160"/>
        <item x="167"/>
        <item x="19"/>
        <item x="254"/>
        <item x="80"/>
        <item x="69"/>
        <item x="106"/>
        <item x="1"/>
        <item x="107"/>
        <item x="267"/>
        <item x="88"/>
        <item x="45"/>
        <item x="174"/>
        <item x="98"/>
        <item x="150"/>
        <item x="62"/>
        <item x="60"/>
        <item x="48"/>
        <item x="93"/>
        <item x="250"/>
        <item x="211"/>
        <item x="61"/>
        <item x="5"/>
        <item x="13"/>
        <item x="190"/>
        <item x="198"/>
        <item x="212"/>
        <item x="56"/>
        <item x="181"/>
        <item x="159"/>
        <item x="95"/>
        <item x="249"/>
        <item x="132"/>
        <item x="97"/>
        <item x="176"/>
        <item x="219"/>
        <item x="124"/>
        <item x="114"/>
        <item x="166"/>
        <item x="10"/>
        <item x="85"/>
        <item x="63"/>
        <item x="77"/>
        <item x="252"/>
        <item x="112"/>
        <item x="44"/>
        <item x="30"/>
        <item x="57"/>
        <item x="67"/>
        <item x="220"/>
        <item x="206"/>
        <item x="40"/>
        <item x="54"/>
        <item x="81"/>
        <item x="261"/>
        <item x="8"/>
        <item x="170"/>
        <item x="39"/>
        <item x="42"/>
        <item x="55"/>
        <item x="15"/>
        <item x="46"/>
        <item x="78"/>
        <item x="238"/>
        <item x="109"/>
        <item x="164"/>
        <item x="226"/>
        <item x="9"/>
        <item x="33"/>
        <item x="64"/>
        <item x="259"/>
        <item x="11"/>
        <item x="221"/>
        <item x="58"/>
        <item x="177"/>
        <item x="263"/>
        <item x="75"/>
        <item x="243"/>
        <item x="147"/>
        <item x="14"/>
        <item x="72"/>
        <item x="165"/>
        <item x="102"/>
        <item x="22"/>
        <item x="24"/>
        <item x="71"/>
        <item x="101"/>
        <item x="217"/>
        <item x="31"/>
        <item x="49"/>
        <item x="23"/>
        <item x="73"/>
        <item x="201"/>
        <item x="121"/>
        <item x="53"/>
        <item x="90"/>
        <item x="36"/>
        <item x="126"/>
        <item x="70"/>
        <item x="6"/>
        <item x="50"/>
        <item x="92"/>
        <item x="118"/>
        <item x="20"/>
        <item x="37"/>
        <item x="38"/>
        <item x="192"/>
        <item x="74"/>
        <item x="262"/>
      </items>
    </pivotField>
    <pivotField showAll="0"/>
    <pivotField showAll="0"/>
    <pivotField subtotalTop="0" showAll="0"/>
    <pivotField subtotalTop="0" showAll="0"/>
    <pivotField subtotalTop="0" showAll="0"/>
    <pivotField subtotalTop="0" showAll="0"/>
    <pivotField subtotalTop="0"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ubtotalTop="0" showAll="0"/>
    <pivotField subtotalTop="0" showAll="0"/>
    <pivotField subtotalTop="0" showAll="0"/>
    <pivotField showAll="0"/>
    <pivotField showAll="0"/>
    <pivotField showAll="0"/>
    <pivotField axis="axisRow" subtotalTop="0" showAll="0">
      <items count="25">
        <item x="7"/>
        <item x="1"/>
        <item x="2"/>
        <item x="3"/>
        <item x="6"/>
        <item x="0"/>
        <item x="20"/>
        <item x="5"/>
        <item x="9"/>
        <item x="15"/>
        <item x="10"/>
        <item x="18"/>
        <item x="4"/>
        <item x="8"/>
        <item x="16"/>
        <item x="11"/>
        <item x="19"/>
        <item x="12"/>
        <item x="13"/>
        <item x="17"/>
        <item x="22"/>
        <item x="14"/>
        <item x="21"/>
        <item x="23"/>
        <item t="default"/>
      </items>
    </pivotField>
    <pivotField subtotalTop="0" showAll="0"/>
    <pivotField axis="axisPage" showAll="0">
      <items count="3">
        <item x="0"/>
        <item x="1"/>
        <item t="default"/>
      </items>
    </pivotField>
    <pivotField subtotalTop="0" showAll="0"/>
    <pivotField subtotalTop="0" showAll="0"/>
    <pivotField axis="axisRow" outline="0" subtotalTop="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 axis="axisRow" outline="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s>
  <rowFields count="6">
    <field x="2"/>
    <field x="0"/>
    <field x="52"/>
    <field x="53"/>
    <field x="19"/>
    <field x="47"/>
  </rowFields>
  <rowItems count="1894">
    <i>
      <x/>
      <x/>
      <x v="385"/>
      <x v="385"/>
      <x/>
      <x v="5"/>
    </i>
    <i r="1">
      <x v="1"/>
      <x v="385"/>
      <x v="385"/>
      <x/>
      <x v="1"/>
    </i>
    <i r="1">
      <x v="2"/>
      <x v="385"/>
      <x v="385"/>
      <x/>
      <x v="2"/>
    </i>
    <i r="1">
      <x v="3"/>
      <x v="385"/>
      <x v="385"/>
      <x/>
      <x v="5"/>
    </i>
    <i r="1">
      <x v="4"/>
      <x v="458"/>
      <x v="458"/>
      <x/>
      <x v="5"/>
    </i>
    <i r="1">
      <x v="5"/>
      <x v="325"/>
      <x v="325"/>
      <x/>
      <x v="3"/>
    </i>
    <i r="1">
      <x v="6"/>
      <x v="325"/>
      <x v="325"/>
      <x v="166"/>
      <x v="12"/>
    </i>
    <i r="1">
      <x v="7"/>
      <x v="249"/>
      <x v="249"/>
      <x/>
      <x v="3"/>
    </i>
    <i r="1">
      <x v="8"/>
      <x v="314"/>
      <x v="314"/>
      <x/>
      <x v="7"/>
    </i>
    <i r="1">
      <x v="9"/>
      <x v="249"/>
      <x v="249"/>
      <x/>
      <x v="3"/>
    </i>
    <i r="1">
      <x v="10"/>
      <x v="249"/>
      <x v="249"/>
      <x/>
      <x v="4"/>
    </i>
    <i r="1">
      <x v="11"/>
      <x v="249"/>
      <x v="249"/>
      <x/>
      <x v="3"/>
    </i>
    <i r="1">
      <x v="12"/>
      <x v="249"/>
      <x v="249"/>
      <x/>
      <x/>
    </i>
    <i r="1">
      <x v="13"/>
      <x v="249"/>
      <x v="249"/>
      <x/>
      <x v="4"/>
    </i>
    <i r="1">
      <x v="14"/>
      <x v="184"/>
      <x v="184"/>
      <x v="128"/>
      <x/>
    </i>
    <i r="1">
      <x v="15"/>
      <x v="343"/>
      <x v="343"/>
      <x/>
      <x/>
    </i>
    <i r="1">
      <x v="16"/>
      <x v="1220"/>
      <x v="1220"/>
      <x/>
      <x v="3"/>
    </i>
    <i r="1">
      <x v="17"/>
      <x v="955"/>
      <x v="955"/>
      <x/>
      <x/>
    </i>
    <i r="1">
      <x v="18"/>
      <x v="1026"/>
      <x v="1026"/>
      <x/>
      <x v="3"/>
    </i>
    <i r="1">
      <x v="19"/>
      <x v="955"/>
      <x v="955"/>
      <x/>
      <x v="13"/>
    </i>
    <i r="1">
      <x v="20"/>
      <x v="955"/>
      <x v="955"/>
      <x/>
      <x v="8"/>
    </i>
    <i r="1">
      <x v="21"/>
      <x v="955"/>
      <x v="955"/>
      <x/>
      <x v="3"/>
    </i>
    <i r="1">
      <x v="22"/>
      <x v="1102"/>
      <x v="1102"/>
      <x/>
      <x v="1"/>
    </i>
    <i r="1">
      <x v="23"/>
      <x v="515"/>
      <x v="515"/>
      <x/>
      <x v="8"/>
    </i>
    <i r="1">
      <x v="24"/>
      <x v="515"/>
      <x v="515"/>
      <x/>
      <x v="5"/>
    </i>
    <i r="1">
      <x v="25"/>
      <x v="515"/>
      <x v="515"/>
      <x v="17"/>
      <x v="8"/>
    </i>
    <i r="1">
      <x v="26"/>
      <x v="696"/>
      <x v="696"/>
      <x/>
      <x v="7"/>
    </i>
    <i r="1">
      <x v="27"/>
      <x v="848"/>
      <x v="848"/>
      <x/>
      <x v="4"/>
    </i>
    <i r="1">
      <x v="28"/>
      <x v="680"/>
      <x v="680"/>
      <x/>
      <x/>
    </i>
    <i r="1">
      <x v="29"/>
      <x v="680"/>
      <x v="680"/>
      <x/>
      <x/>
    </i>
    <i r="1">
      <x v="30"/>
      <x v="680"/>
      <x v="680"/>
      <x v="130"/>
      <x v="3"/>
    </i>
    <i r="1">
      <x v="31"/>
      <x v="751"/>
      <x v="751"/>
      <x/>
      <x v="8"/>
    </i>
    <i r="1">
      <x v="32"/>
      <x v="321"/>
      <x v="321"/>
      <x/>
      <x/>
    </i>
    <i r="1">
      <x v="33"/>
      <x v="321"/>
      <x v="321"/>
      <x/>
      <x v="1"/>
    </i>
    <i r="1">
      <x v="34"/>
      <x v="393"/>
      <x v="393"/>
      <x/>
      <x v="5"/>
    </i>
    <i r="1">
      <x v="105"/>
      <x v="153"/>
      <x v="153"/>
      <x/>
      <x v="3"/>
    </i>
    <i r="1">
      <x v="106"/>
      <x v="153"/>
      <x v="153"/>
      <x/>
      <x v="3"/>
    </i>
    <i r="1">
      <x v="107"/>
      <x v="153"/>
      <x v="153"/>
      <x/>
      <x v="1"/>
    </i>
    <i r="1">
      <x v="108"/>
      <x v="165"/>
      <x v="165"/>
      <x/>
      <x v="10"/>
    </i>
    <i r="1">
      <x v="109"/>
      <x v="80"/>
      <x v="80"/>
      <x/>
      <x v="1"/>
    </i>
    <i r="1">
      <x v="110"/>
      <x v="704"/>
      <x v="704"/>
      <x/>
      <x v="3"/>
    </i>
    <i r="1">
      <x v="111"/>
      <x v="866"/>
      <x v="866"/>
      <x/>
      <x v="15"/>
    </i>
    <i r="1">
      <x v="112"/>
      <x v="1143"/>
      <x v="1143"/>
      <x/>
      <x/>
    </i>
    <i r="1">
      <x v="113"/>
      <x v="870"/>
      <x v="870"/>
      <x/>
      <x v="1"/>
    </i>
    <i r="1">
      <x v="114"/>
      <x v="1145"/>
      <x v="1145"/>
      <x/>
      <x v="1"/>
    </i>
    <i r="1">
      <x v="115"/>
      <x v="1145"/>
      <x v="1145"/>
      <x/>
      <x v="8"/>
    </i>
    <i r="1">
      <x v="116"/>
      <x v="1226"/>
      <x v="1226"/>
      <x/>
      <x v="1"/>
    </i>
    <i r="1">
      <x v="117"/>
      <x v="1077"/>
      <x v="1077"/>
      <x/>
      <x/>
    </i>
    <i r="1">
      <x v="118"/>
      <x v="127"/>
      <x v="127"/>
      <x v="214"/>
      <x v="17"/>
    </i>
    <i r="1">
      <x v="119"/>
      <x v="87"/>
      <x v="87"/>
      <x v="226"/>
      <x v="3"/>
    </i>
    <i r="1">
      <x v="120"/>
      <x v="538"/>
      <x v="538"/>
      <x/>
      <x v="1"/>
    </i>
    <i r="1">
      <x v="121"/>
      <x v="361"/>
      <x v="361"/>
      <x/>
      <x/>
    </i>
    <i r="1">
      <x v="122"/>
      <x v="693"/>
      <x v="693"/>
      <x/>
      <x v="2"/>
    </i>
    <i r="1">
      <x v="123"/>
      <x v="571"/>
      <x v="571"/>
      <x/>
      <x/>
    </i>
    <i r="1">
      <x v="124"/>
      <x v="571"/>
      <x v="571"/>
      <x/>
      <x v="3"/>
    </i>
    <i r="1">
      <x v="125"/>
      <x v="571"/>
      <x v="571"/>
      <x/>
      <x v="8"/>
    </i>
    <i r="1">
      <x v="126"/>
      <x v="299"/>
      <x v="299"/>
      <x/>
      <x v="12"/>
    </i>
    <i r="1">
      <x v="127"/>
      <x v="349"/>
      <x v="349"/>
      <x/>
      <x v="4"/>
    </i>
    <i r="1">
      <x v="128"/>
      <x v="299"/>
      <x v="299"/>
      <x/>
      <x v="2"/>
    </i>
    <i r="1">
      <x v="129"/>
      <x v="372"/>
      <x v="372"/>
      <x/>
      <x v="1"/>
    </i>
    <i r="1">
      <x v="130"/>
      <x v="372"/>
      <x v="372"/>
      <x/>
      <x v="1"/>
    </i>
    <i r="1">
      <x v="131"/>
      <x v="299"/>
      <x v="299"/>
      <x/>
      <x v="3"/>
    </i>
    <i r="1">
      <x v="132"/>
      <x v="299"/>
      <x v="299"/>
      <x/>
      <x v="3"/>
    </i>
    <i r="1">
      <x v="133"/>
      <x v="370"/>
      <x v="370"/>
      <x/>
      <x v="3"/>
    </i>
    <i r="1">
      <x v="134"/>
      <x v="536"/>
      <x v="536"/>
      <x/>
      <x v="1"/>
    </i>
    <i r="1">
      <x v="135"/>
      <x v="370"/>
      <x v="370"/>
      <x/>
      <x v="18"/>
    </i>
    <i r="1">
      <x v="136"/>
      <x v="370"/>
      <x v="370"/>
      <x/>
      <x v="8"/>
    </i>
    <i r="1">
      <x v="137"/>
      <x v="370"/>
      <x v="370"/>
      <x v="198"/>
      <x v="3"/>
    </i>
    <i r="1">
      <x v="138"/>
      <x v="301"/>
      <x v="301"/>
      <x/>
      <x v="3"/>
    </i>
    <i r="1">
      <x v="139"/>
      <x v="301"/>
      <x v="301"/>
      <x/>
      <x v="2"/>
    </i>
    <i r="1">
      <x v="140"/>
      <x v="301"/>
      <x v="301"/>
      <x/>
      <x v="1"/>
    </i>
    <i r="1">
      <x v="141"/>
      <x v="301"/>
      <x v="301"/>
      <x v="230"/>
      <x v="13"/>
    </i>
    <i r="1">
      <x v="142"/>
      <x v="301"/>
      <x v="301"/>
      <x/>
      <x v="8"/>
    </i>
    <i r="1">
      <x v="143"/>
      <x v="301"/>
      <x v="301"/>
      <x/>
      <x v="1"/>
    </i>
    <i r="1">
      <x v="144"/>
      <x v="301"/>
      <x v="301"/>
      <x/>
      <x/>
    </i>
    <i r="1">
      <x v="145"/>
      <x v="649"/>
      <x v="649"/>
      <x/>
      <x v="3"/>
    </i>
    <i r="1">
      <x v="146"/>
      <x v="649"/>
      <x v="649"/>
      <x/>
      <x/>
    </i>
    <i r="1">
      <x v="147"/>
      <x v="649"/>
      <x v="649"/>
      <x/>
      <x v="5"/>
    </i>
    <i r="1">
      <x v="148"/>
      <x v="786"/>
      <x v="786"/>
      <x/>
      <x/>
    </i>
    <i r="1">
      <x v="149"/>
      <x v="786"/>
      <x v="786"/>
      <x/>
      <x/>
    </i>
    <i r="1">
      <x v="150"/>
      <x v="282"/>
      <x v="282"/>
      <x/>
      <x/>
    </i>
    <i r="1">
      <x v="151"/>
      <x v="750"/>
      <x v="750"/>
      <x/>
      <x/>
    </i>
    <i r="1">
      <x v="152"/>
      <x v="750"/>
      <x v="750"/>
      <x/>
      <x/>
    </i>
    <i r="1">
      <x v="153"/>
      <x v="581"/>
      <x v="581"/>
      <x/>
      <x v="3"/>
    </i>
    <i r="1">
      <x v="154"/>
      <x v="581"/>
      <x v="581"/>
      <x v="28"/>
      <x v="3"/>
    </i>
    <i r="1">
      <x v="155"/>
      <x v="24"/>
      <x v="24"/>
      <x v="182"/>
      <x v="21"/>
    </i>
    <i r="1">
      <x v="156"/>
      <x v="230"/>
      <x v="230"/>
      <x/>
      <x/>
    </i>
    <i r="1">
      <x v="157"/>
      <x v="106"/>
      <x v="106"/>
      <x v="238"/>
      <x v="9"/>
    </i>
    <i r="1">
      <x v="158"/>
      <x v="703"/>
      <x v="703"/>
      <x/>
      <x v="3"/>
    </i>
    <i r="1">
      <x v="159"/>
      <x v="520"/>
      <x v="520"/>
      <x/>
      <x v="13"/>
    </i>
    <i r="1">
      <x v="160"/>
      <x v="520"/>
      <x v="520"/>
      <x/>
      <x v="7"/>
    </i>
    <i r="1">
      <x v="161"/>
      <x v="520"/>
      <x v="520"/>
      <x/>
      <x v="2"/>
    </i>
    <i r="1">
      <x v="162"/>
      <x v="525"/>
      <x v="525"/>
      <x/>
      <x v="1"/>
    </i>
    <i r="1">
      <x v="163"/>
      <x v="843"/>
      <x v="843"/>
      <x/>
      <x v="2"/>
    </i>
    <i r="1">
      <x v="164"/>
      <x v="525"/>
      <x v="525"/>
      <x/>
      <x v="1"/>
    </i>
    <i r="1">
      <x v="165"/>
      <x v="525"/>
      <x v="525"/>
      <x/>
      <x/>
    </i>
    <i r="1">
      <x v="166"/>
      <x v="524"/>
      <x v="524"/>
      <x/>
      <x v="8"/>
    </i>
    <i r="1">
      <x v="167"/>
      <x v="986"/>
      <x v="986"/>
      <x/>
      <x v="5"/>
    </i>
    <i r="1">
      <x v="168"/>
      <x v="986"/>
      <x v="986"/>
      <x/>
      <x v="8"/>
    </i>
    <i r="1">
      <x v="169"/>
      <x v="986"/>
      <x v="986"/>
      <x/>
      <x/>
    </i>
    <i r="1">
      <x v="170"/>
      <x v="790"/>
      <x v="790"/>
      <x v="219"/>
      <x v="2"/>
    </i>
    <i r="1">
      <x v="171"/>
      <x v="413"/>
      <x v="413"/>
      <x/>
      <x v="1"/>
    </i>
    <i r="1">
      <x v="172"/>
      <x v="413"/>
      <x v="413"/>
      <x/>
      <x v="1"/>
    </i>
    <i r="1">
      <x v="173"/>
      <x v="413"/>
      <x v="413"/>
      <x v="10"/>
      <x/>
    </i>
    <i r="1">
      <x v="174"/>
      <x v="1079"/>
      <x v="1079"/>
      <x/>
      <x v="12"/>
    </i>
    <i r="1">
      <x v="175"/>
      <x v="545"/>
      <x v="545"/>
      <x/>
      <x v="2"/>
    </i>
    <i r="1">
      <x v="176"/>
      <x v="287"/>
      <x v="287"/>
      <x/>
      <x v="2"/>
    </i>
    <i r="1">
      <x v="177"/>
      <x v="287"/>
      <x v="287"/>
      <x v="129"/>
      <x v="5"/>
    </i>
    <i r="1">
      <x v="178"/>
      <x v="287"/>
      <x v="287"/>
      <x/>
      <x v="1"/>
    </i>
    <i r="1">
      <x v="179"/>
      <x v="509"/>
      <x v="509"/>
      <x/>
      <x v="2"/>
    </i>
    <i r="1">
      <x v="180"/>
      <x v="691"/>
      <x v="691"/>
      <x/>
      <x v="1"/>
    </i>
    <i r="1">
      <x v="181"/>
      <x v="509"/>
      <x v="509"/>
      <x/>
      <x v="3"/>
    </i>
    <i r="1">
      <x v="182"/>
      <x v="602"/>
      <x v="602"/>
      <x/>
      <x v="5"/>
    </i>
    <i r="1">
      <x v="183"/>
      <x v="488"/>
      <x v="488"/>
      <x v="6"/>
      <x/>
    </i>
    <i r="1">
      <x v="184"/>
      <x v="275"/>
      <x v="275"/>
      <x/>
      <x v="8"/>
    </i>
    <i r="1">
      <x v="185"/>
      <x v="274"/>
      <x v="274"/>
      <x/>
      <x v="3"/>
    </i>
    <i r="1">
      <x v="186"/>
      <x v="512"/>
      <x v="512"/>
      <x/>
      <x v="2"/>
    </i>
    <i r="1">
      <x v="187"/>
      <x v="391"/>
      <x v="391"/>
      <x/>
      <x v="1"/>
    </i>
    <i r="1">
      <x v="188"/>
      <x v="274"/>
      <x v="274"/>
      <x/>
      <x v="3"/>
    </i>
    <i r="1">
      <x v="189"/>
      <x v="865"/>
      <x v="865"/>
      <x/>
      <x/>
    </i>
    <i r="1">
      <x v="190"/>
      <x v="865"/>
      <x v="865"/>
      <x/>
      <x/>
    </i>
    <i r="1">
      <x v="191"/>
      <x v="865"/>
      <x v="865"/>
      <x/>
      <x/>
    </i>
    <i r="1">
      <x v="192"/>
      <x v="398"/>
      <x v="398"/>
      <x/>
      <x/>
    </i>
    <i r="1">
      <x v="193"/>
      <x v="398"/>
      <x v="398"/>
      <x/>
      <x v="3"/>
    </i>
    <i r="1">
      <x v="194"/>
      <x v="398"/>
      <x v="398"/>
      <x/>
      <x v="13"/>
    </i>
    <i r="1">
      <x v="195"/>
      <x v="398"/>
      <x v="398"/>
      <x/>
      <x v="1"/>
    </i>
    <i r="1">
      <x v="196"/>
      <x v="398"/>
      <x v="398"/>
      <x/>
      <x v="8"/>
    </i>
    <i r="1">
      <x v="225"/>
      <x v="75"/>
      <x v="75"/>
      <x/>
      <x/>
    </i>
    <i r="1">
      <x v="226"/>
      <x v="913"/>
      <x v="913"/>
      <x/>
      <x v="8"/>
    </i>
    <i r="1">
      <x v="227"/>
      <x v="913"/>
      <x v="913"/>
      <x/>
      <x v="8"/>
    </i>
    <i r="1">
      <x v="228"/>
      <x v="395"/>
      <x v="395"/>
      <x/>
      <x/>
    </i>
    <i r="1">
      <x v="229"/>
      <x v="395"/>
      <x v="395"/>
      <x/>
      <x/>
    </i>
    <i r="1">
      <x v="230"/>
      <x v="395"/>
      <x v="395"/>
      <x/>
      <x/>
    </i>
    <i r="1">
      <x v="231"/>
      <x v="479"/>
      <x v="479"/>
      <x/>
      <x v="5"/>
    </i>
    <i r="1">
      <x v="232"/>
      <x v="395"/>
      <x v="395"/>
      <x/>
      <x v="3"/>
    </i>
    <i r="1">
      <x v="233"/>
      <x v="1237"/>
      <x v="1237"/>
      <x/>
      <x v="2"/>
    </i>
    <i r="1">
      <x v="234"/>
      <x v="1237"/>
      <x v="1237"/>
      <x/>
      <x v="2"/>
    </i>
    <i r="1">
      <x v="235"/>
      <x v="942"/>
      <x v="942"/>
      <x/>
      <x v="1"/>
    </i>
    <i r="1">
      <x v="236"/>
      <x v="367"/>
      <x v="367"/>
      <x/>
      <x v="3"/>
    </i>
    <i r="1">
      <x v="237"/>
      <x v="847"/>
      <x v="847"/>
      <x/>
      <x/>
    </i>
    <i r="1">
      <x v="238"/>
      <x v="1015"/>
      <x v="1015"/>
      <x/>
      <x v="3"/>
    </i>
    <i r="1">
      <x v="239"/>
      <x v="329"/>
      <x v="329"/>
      <x/>
      <x v="5"/>
    </i>
    <i r="1">
      <x v="240"/>
      <x v="329"/>
      <x v="329"/>
      <x/>
      <x v="1"/>
    </i>
    <i r="1">
      <x v="241"/>
      <x v="329"/>
      <x v="329"/>
      <x/>
      <x v="3"/>
    </i>
    <i r="1">
      <x v="242"/>
      <x v="329"/>
      <x v="329"/>
      <x/>
      <x v="8"/>
    </i>
    <i r="1">
      <x v="243"/>
      <x v="592"/>
      <x v="592"/>
      <x/>
      <x/>
    </i>
    <i r="1">
      <x v="244"/>
      <x v="592"/>
      <x v="592"/>
      <x/>
      <x/>
    </i>
    <i r="1">
      <x v="245"/>
      <x v="378"/>
      <x v="378"/>
      <x/>
      <x v="8"/>
    </i>
    <i r="1">
      <x v="246"/>
      <x v="702"/>
      <x v="702"/>
      <x/>
      <x/>
    </i>
    <i r="1">
      <x v="247"/>
      <x v="702"/>
      <x v="702"/>
      <x/>
      <x/>
    </i>
    <i r="1">
      <x v="248"/>
      <x v="702"/>
      <x v="702"/>
      <x/>
      <x/>
    </i>
    <i r="1">
      <x v="249"/>
      <x v="651"/>
      <x v="651"/>
      <x/>
      <x v="3"/>
    </i>
    <i r="1">
      <x v="250"/>
      <x v="355"/>
      <x v="355"/>
      <x/>
      <x v="3"/>
    </i>
    <i r="1">
      <x v="251"/>
      <x v="389"/>
      <x v="389"/>
      <x/>
      <x v="1"/>
    </i>
    <i r="1">
      <x v="252"/>
      <x v="726"/>
      <x v="726"/>
      <x/>
      <x/>
    </i>
    <i r="1">
      <x v="253"/>
      <x v="726"/>
      <x v="726"/>
      <x/>
      <x/>
    </i>
    <i r="1">
      <x v="254"/>
      <x v="726"/>
      <x v="726"/>
      <x/>
      <x/>
    </i>
    <i r="1">
      <x v="255"/>
      <x v="726"/>
      <x v="726"/>
      <x/>
      <x/>
    </i>
    <i r="1">
      <x v="256"/>
      <x v="726"/>
      <x v="726"/>
      <x/>
      <x/>
    </i>
    <i r="1">
      <x v="257"/>
      <x v="315"/>
      <x v="315"/>
      <x/>
      <x/>
    </i>
    <i r="1">
      <x v="258"/>
      <x v="427"/>
      <x v="427"/>
      <x/>
      <x v="2"/>
    </i>
    <i r="1">
      <x v="259"/>
      <x v="266"/>
      <x v="266"/>
      <x/>
      <x/>
    </i>
    <i r="1">
      <x v="260"/>
      <x v="427"/>
      <x v="427"/>
      <x/>
      <x v="2"/>
    </i>
    <i r="1">
      <x v="261"/>
      <x v="306"/>
      <x v="306"/>
      <x/>
      <x v="10"/>
    </i>
    <i r="1">
      <x v="262"/>
      <x v="266"/>
      <x v="266"/>
      <x/>
      <x v="1"/>
    </i>
    <i r="1">
      <x v="263"/>
      <x v="362"/>
      <x v="362"/>
      <x/>
      <x v="1"/>
    </i>
    <i r="1">
      <x v="264"/>
      <x v="362"/>
      <x v="362"/>
      <x/>
      <x v="1"/>
    </i>
    <i r="1">
      <x v="265"/>
      <x v="266"/>
      <x v="266"/>
      <x v="242"/>
      <x v="18"/>
    </i>
    <i r="1">
      <x v="266"/>
      <x v="324"/>
      <x v="324"/>
      <x/>
      <x v="3"/>
    </i>
    <i r="1">
      <x v="267"/>
      <x v="324"/>
      <x v="324"/>
      <x/>
      <x v="3"/>
    </i>
    <i r="1">
      <x v="268"/>
      <x v="324"/>
      <x v="324"/>
      <x/>
      <x v="3"/>
    </i>
    <i r="1">
      <x v="269"/>
      <x v="912"/>
      <x v="912"/>
      <x/>
      <x/>
    </i>
    <i r="1">
      <x v="270"/>
      <x v="912"/>
      <x v="912"/>
      <x/>
      <x/>
    </i>
    <i r="1">
      <x v="271"/>
      <x v="912"/>
      <x v="912"/>
      <x/>
      <x/>
    </i>
    <i r="1">
      <x v="272"/>
      <x v="551"/>
      <x v="551"/>
      <x/>
      <x v="1"/>
    </i>
    <i r="1">
      <x v="273"/>
      <x v="930"/>
      <x v="930"/>
      <x/>
      <x/>
    </i>
    <i r="1">
      <x v="274"/>
      <x v="1020"/>
      <x v="1020"/>
      <x/>
      <x/>
    </i>
    <i r="1">
      <x v="275"/>
      <x v="594"/>
      <x v="594"/>
      <x/>
      <x v="1"/>
    </i>
    <i r="1">
      <x v="276"/>
      <x v="594"/>
      <x v="594"/>
      <x/>
      <x v="4"/>
    </i>
    <i r="1">
      <x v="277"/>
      <x v="594"/>
      <x v="594"/>
      <x/>
      <x v="2"/>
    </i>
    <i r="1">
      <x v="278"/>
      <x v="594"/>
      <x v="594"/>
      <x/>
      <x v="3"/>
    </i>
    <i r="1">
      <x v="279"/>
      <x v="784"/>
      <x v="784"/>
      <x/>
      <x v="3"/>
    </i>
    <i r="1">
      <x v="280"/>
      <x v="991"/>
      <x v="991"/>
      <x/>
      <x v="1"/>
    </i>
    <i r="1">
      <x v="281"/>
      <x v="549"/>
      <x v="549"/>
      <x/>
      <x v="5"/>
    </i>
    <i r="1">
      <x v="282"/>
      <x v="549"/>
      <x v="549"/>
      <x/>
      <x v="3"/>
    </i>
    <i r="1">
      <x v="283"/>
      <x v="549"/>
      <x v="549"/>
      <x/>
      <x v="3"/>
    </i>
    <i r="1">
      <x v="284"/>
      <x v="549"/>
      <x v="549"/>
      <x/>
      <x/>
    </i>
    <i r="1">
      <x v="285"/>
      <x v="589"/>
      <x v="589"/>
      <x/>
      <x/>
    </i>
    <i r="1">
      <x v="286"/>
      <x v="1118"/>
      <x v="1118"/>
      <x/>
      <x/>
    </i>
    <i r="1">
      <x v="287"/>
      <x v="357"/>
      <x v="357"/>
      <x/>
      <x v="3"/>
    </i>
    <i r="1">
      <x v="288"/>
      <x v="357"/>
      <x v="357"/>
      <x/>
      <x/>
    </i>
    <i r="1">
      <x v="289"/>
      <x v="468"/>
      <x v="468"/>
      <x/>
      <x v="3"/>
    </i>
    <i r="1">
      <x v="290"/>
      <x v="908"/>
      <x v="908"/>
      <x/>
      <x/>
    </i>
    <i r="1">
      <x v="291"/>
      <x v="353"/>
      <x v="353"/>
      <x/>
      <x/>
    </i>
    <i r="1">
      <x v="292"/>
      <x v="353"/>
      <x v="353"/>
      <x/>
      <x/>
    </i>
    <i r="1">
      <x v="293"/>
      <x v="844"/>
      <x v="844"/>
      <x/>
      <x v="3"/>
    </i>
    <i r="1">
      <x v="294"/>
      <x v="620"/>
      <x v="620"/>
      <x/>
      <x v="3"/>
    </i>
    <i r="1">
      <x v="295"/>
      <x v="620"/>
      <x v="620"/>
      <x/>
      <x v="3"/>
    </i>
    <i r="1">
      <x v="296"/>
      <x v="1090"/>
      <x v="1090"/>
      <x/>
      <x v="4"/>
    </i>
    <i r="1">
      <x v="297"/>
      <x v="1090"/>
      <x v="1090"/>
      <x/>
      <x/>
    </i>
    <i r="1">
      <x v="298"/>
      <x v="1090"/>
      <x v="1090"/>
      <x/>
      <x v="1"/>
    </i>
    <i r="1">
      <x v="299"/>
      <x v="186"/>
      <x v="186"/>
      <x/>
      <x v="1"/>
    </i>
    <i r="1">
      <x v="300"/>
      <x v="186"/>
      <x v="186"/>
      <x/>
      <x v="1"/>
    </i>
    <i r="1">
      <x v="301"/>
      <x v="340"/>
      <x v="340"/>
      <x/>
      <x v="1"/>
    </i>
    <i r="1">
      <x v="302"/>
      <x v="171"/>
      <x v="171"/>
      <x/>
      <x v="13"/>
    </i>
    <i r="1">
      <x v="303"/>
      <x v="204"/>
      <x v="204"/>
      <x/>
      <x v="1"/>
    </i>
    <i r="1">
      <x v="304"/>
      <x v="146"/>
      <x v="146"/>
      <x/>
      <x v="3"/>
    </i>
    <i r="1">
      <x v="371"/>
      <x v="74"/>
      <x v="74"/>
      <x/>
      <x v="3"/>
    </i>
    <i r="1">
      <x v="372"/>
      <x v="593"/>
      <x v="593"/>
      <x v="95"/>
      <x v="2"/>
    </i>
    <i r="1">
      <x v="374"/>
      <x v="493"/>
      <x v="493"/>
      <x v="111"/>
      <x v="1"/>
    </i>
    <i r="1">
      <x v="375"/>
      <x v="493"/>
      <x v="493"/>
      <x/>
      <x v="1"/>
    </i>
    <i r="1">
      <x v="376"/>
      <x v="688"/>
      <x v="688"/>
      <x/>
      <x v="3"/>
    </i>
    <i r="1">
      <x v="377"/>
      <x v="688"/>
      <x v="688"/>
      <x v="148"/>
      <x v="3"/>
    </i>
    <i r="1">
      <x v="378"/>
      <x v="368"/>
      <x v="368"/>
      <x v="46"/>
      <x/>
    </i>
    <i r="1">
      <x v="379"/>
      <x v="493"/>
      <x v="493"/>
      <x/>
      <x v="1"/>
    </i>
    <i r="1">
      <x v="380"/>
      <x v="63"/>
      <x v="63"/>
      <x v="205"/>
      <x v="5"/>
    </i>
    <i r="1">
      <x v="381"/>
      <x v="63"/>
      <x v="63"/>
      <x v="247"/>
      <x v="5"/>
    </i>
    <i r="1">
      <x v="382"/>
      <x v="720"/>
      <x v="720"/>
      <x/>
      <x v="2"/>
    </i>
    <i r="1">
      <x v="383"/>
      <x v="720"/>
      <x v="720"/>
      <x/>
      <x v="2"/>
    </i>
    <i r="1">
      <x v="384"/>
      <x v="579"/>
      <x v="579"/>
      <x v="128"/>
      <x v="1"/>
    </i>
    <i r="1">
      <x v="385"/>
      <x v="426"/>
      <x v="426"/>
      <x/>
      <x v="2"/>
    </i>
    <i r="1">
      <x v="386"/>
      <x v="259"/>
      <x v="259"/>
      <x/>
      <x v="3"/>
    </i>
    <i r="1">
      <x v="387"/>
      <x v="893"/>
      <x v="893"/>
      <x/>
      <x v="3"/>
    </i>
    <i r="1">
      <x v="388"/>
      <x v="495"/>
      <x v="495"/>
      <x/>
      <x v="2"/>
    </i>
    <i r="1">
      <x v="389"/>
      <x v="403"/>
      <x v="403"/>
      <x/>
      <x v="1"/>
    </i>
    <i r="1">
      <x v="390"/>
      <x v="736"/>
      <x v="736"/>
      <x/>
      <x/>
    </i>
    <i r="1">
      <x v="391"/>
      <x v="232"/>
      <x v="232"/>
      <x/>
      <x/>
    </i>
    <i r="1">
      <x v="392"/>
      <x v="365"/>
      <x v="365"/>
      <x/>
      <x v="3"/>
    </i>
    <i r="1">
      <x v="393"/>
      <x v="320"/>
      <x v="320"/>
      <x/>
      <x v="3"/>
    </i>
    <i r="1">
      <x v="394"/>
      <x v="320"/>
      <x v="320"/>
      <x/>
      <x v="3"/>
    </i>
    <i r="1">
      <x v="395"/>
      <x v="337"/>
      <x v="337"/>
      <x/>
      <x v="2"/>
    </i>
    <i r="1">
      <x v="396"/>
      <x v="386"/>
      <x v="386"/>
      <x/>
      <x v="3"/>
    </i>
    <i r="1">
      <x v="397"/>
      <x v="858"/>
      <x v="858"/>
      <x/>
      <x v="1"/>
    </i>
    <i r="1">
      <x v="398"/>
      <x v="634"/>
      <x v="634"/>
      <x/>
      <x/>
    </i>
    <i r="1">
      <x v="399"/>
      <x v="634"/>
      <x v="634"/>
      <x/>
      <x/>
    </i>
    <i r="1">
      <x v="400"/>
      <x v="858"/>
      <x v="858"/>
      <x/>
      <x v="1"/>
    </i>
    <i r="1">
      <x v="401"/>
      <x v="513"/>
      <x v="513"/>
      <x/>
      <x v="1"/>
    </i>
    <i r="1">
      <x v="402"/>
      <x v="712"/>
      <x v="712"/>
      <x/>
      <x v="4"/>
    </i>
    <i r="1">
      <x v="403"/>
      <x v="400"/>
      <x v="400"/>
      <x/>
      <x v="1"/>
    </i>
    <i r="1">
      <x v="404"/>
      <x v="475"/>
      <x v="475"/>
      <x/>
      <x v="2"/>
    </i>
    <i r="1">
      <x v="405"/>
      <x v="166"/>
      <x v="166"/>
      <x v="151"/>
      <x v="3"/>
    </i>
    <i r="1">
      <x v="406"/>
      <x v="924"/>
      <x v="924"/>
      <x/>
      <x v="3"/>
    </i>
    <i r="1">
      <x v="407"/>
      <x v="590"/>
      <x v="590"/>
      <x v="227"/>
      <x v="5"/>
    </i>
    <i r="1">
      <x v="408"/>
      <x v="115"/>
      <x v="115"/>
      <x v="110"/>
      <x v="10"/>
    </i>
    <i r="1">
      <x v="409"/>
      <x v="492"/>
      <x v="492"/>
      <x/>
      <x v="3"/>
    </i>
    <i r="1">
      <x v="410"/>
      <x v="379"/>
      <x v="379"/>
      <x/>
      <x v="5"/>
    </i>
    <i r="1">
      <x v="411"/>
      <x v="532"/>
      <x v="532"/>
      <x/>
      <x v="2"/>
    </i>
    <i r="1">
      <x v="412"/>
      <x v="905"/>
      <x v="905"/>
      <x/>
      <x v="2"/>
    </i>
    <i r="1">
      <x v="413"/>
      <x v="466"/>
      <x v="466"/>
      <x/>
      <x v="3"/>
    </i>
    <i r="1">
      <x v="414"/>
      <x v="466"/>
      <x v="466"/>
      <x v="33"/>
      <x v="1"/>
    </i>
    <i r="1">
      <x v="415"/>
      <x v="666"/>
      <x v="666"/>
      <x/>
      <x/>
    </i>
    <i r="1">
      <x v="416"/>
      <x v="666"/>
      <x v="666"/>
      <x/>
      <x v="1"/>
    </i>
    <i r="1">
      <x v="417"/>
      <x v="1174"/>
      <x v="1174"/>
      <x/>
      <x v="2"/>
    </i>
    <i r="1">
      <x v="418"/>
      <x v="501"/>
      <x v="501"/>
      <x/>
      <x v="5"/>
    </i>
    <i r="1">
      <x v="419"/>
      <x v="855"/>
      <x v="855"/>
      <x/>
      <x v="4"/>
    </i>
    <i r="1">
      <x v="420"/>
      <x v="567"/>
      <x v="567"/>
      <x/>
      <x v="1"/>
    </i>
    <i r="1">
      <x v="421"/>
      <x v="411"/>
      <x v="411"/>
      <x/>
      <x v="3"/>
    </i>
    <i r="1">
      <x v="422"/>
      <x v="570"/>
      <x v="570"/>
      <x/>
      <x/>
    </i>
    <i r="1">
      <x v="423"/>
      <x v="1109"/>
      <x v="1109"/>
      <x/>
      <x v="1"/>
    </i>
    <i r="1">
      <x v="424"/>
      <x v="1090"/>
      <x v="1090"/>
      <x/>
      <x v="3"/>
    </i>
    <i r="1">
      <x v="425"/>
      <x v="872"/>
      <x v="872"/>
      <x/>
      <x/>
    </i>
    <i r="1">
      <x v="426"/>
      <x v="414"/>
      <x v="414"/>
      <x/>
      <x v="1"/>
    </i>
    <i r="1">
      <x v="427"/>
      <x v="455"/>
      <x v="455"/>
      <x/>
      <x/>
    </i>
    <i r="1">
      <x v="428"/>
      <x v="946"/>
      <x v="946"/>
      <x/>
      <x v="2"/>
    </i>
    <i r="1">
      <x v="429"/>
      <x v="527"/>
      <x v="527"/>
      <x/>
      <x v="2"/>
    </i>
    <i r="1">
      <x v="430"/>
      <x v="336"/>
      <x v="336"/>
      <x/>
      <x v="1"/>
    </i>
    <i r="1">
      <x v="431"/>
      <x v="1018"/>
      <x v="1018"/>
      <x v="255"/>
      <x v="1"/>
    </i>
    <i r="1">
      <x v="432"/>
      <x v="111"/>
      <x v="111"/>
      <x/>
      <x v="1"/>
    </i>
    <i r="1">
      <x v="433"/>
      <x v="111"/>
      <x v="111"/>
      <x/>
      <x v="1"/>
    </i>
    <i r="1">
      <x v="434"/>
      <x v="233"/>
      <x v="233"/>
      <x/>
      <x/>
    </i>
    <i r="1">
      <x v="476"/>
      <x v="364"/>
      <x v="364"/>
      <x/>
      <x v="3"/>
    </i>
    <i r="1">
      <x v="477"/>
      <x v="1015"/>
      <x v="1015"/>
      <x/>
      <x v="3"/>
    </i>
    <i r="1">
      <x v="478"/>
      <x v="1015"/>
      <x v="1015"/>
      <x/>
      <x v="2"/>
    </i>
    <i r="1">
      <x v="479"/>
      <x v="133"/>
      <x v="133"/>
      <x v="139"/>
      <x v="21"/>
    </i>
    <i r="1">
      <x v="480"/>
      <x v="519"/>
      <x v="519"/>
      <x/>
      <x v="8"/>
    </i>
    <i r="1">
      <x v="481"/>
      <x v="535"/>
      <x v="535"/>
      <x/>
      <x v="3"/>
    </i>
    <i r="1">
      <x v="482"/>
      <x v="415"/>
      <x v="415"/>
      <x/>
      <x v="3"/>
    </i>
    <i r="1">
      <x v="483"/>
      <x v="415"/>
      <x v="415"/>
      <x/>
      <x v="2"/>
    </i>
    <i r="1">
      <x v="484"/>
      <x v="415"/>
      <x v="415"/>
      <x/>
      <x v="18"/>
    </i>
    <i r="1">
      <x v="485"/>
      <x v="251"/>
      <x v="251"/>
      <x/>
      <x v="2"/>
    </i>
    <i r="1">
      <x v="486"/>
      <x v="297"/>
      <x v="297"/>
      <x/>
      <x v="2"/>
    </i>
    <i r="1">
      <x v="487"/>
      <x v="409"/>
      <x v="409"/>
      <x/>
      <x v="10"/>
    </i>
    <i r="1">
      <x v="488"/>
      <x v="409"/>
      <x v="409"/>
      <x/>
      <x v="1"/>
    </i>
    <i r="1">
      <x v="489"/>
      <x v="597"/>
      <x v="597"/>
      <x/>
      <x v="1"/>
    </i>
    <i r="1">
      <x v="490"/>
      <x v="597"/>
      <x v="597"/>
      <x/>
      <x v="1"/>
    </i>
    <i r="1">
      <x v="491"/>
      <x v="597"/>
      <x v="597"/>
      <x/>
      <x v="3"/>
    </i>
    <i r="1">
      <x v="492"/>
      <x v="597"/>
      <x v="597"/>
      <x v="253"/>
      <x v="3"/>
    </i>
    <i r="1">
      <x v="493"/>
      <x v="597"/>
      <x v="597"/>
      <x/>
      <x v="2"/>
    </i>
    <i r="1">
      <x v="494"/>
      <x v="597"/>
      <x v="597"/>
      <x/>
      <x v="3"/>
    </i>
    <i r="1">
      <x v="495"/>
      <x v="463"/>
      <x v="463"/>
      <x/>
      <x v="1"/>
    </i>
    <i r="1">
      <x v="496"/>
      <x v="267"/>
      <x v="267"/>
      <x/>
      <x v="2"/>
    </i>
    <i r="1">
      <x v="497"/>
      <x v="670"/>
      <x v="670"/>
      <x/>
      <x v="13"/>
    </i>
    <i r="1">
      <x v="498"/>
      <x v="1130"/>
      <x v="1130"/>
      <x/>
      <x v="1"/>
    </i>
    <i r="1">
      <x v="499"/>
      <x v="961"/>
      <x v="961"/>
      <x/>
      <x v="1"/>
    </i>
    <i r="1">
      <x v="500"/>
      <x v="482"/>
      <x v="482"/>
      <x/>
      <x v="8"/>
    </i>
    <i r="1">
      <x v="501"/>
      <x v="749"/>
      <x v="749"/>
      <x/>
      <x v="1"/>
    </i>
    <i r="1">
      <x v="502"/>
      <x v="749"/>
      <x v="749"/>
      <x/>
      <x v="1"/>
    </i>
    <i r="1">
      <x v="503"/>
      <x v="633"/>
      <x v="633"/>
      <x/>
      <x/>
    </i>
    <i r="1">
      <x v="504"/>
      <x v="347"/>
      <x v="347"/>
      <x v="211"/>
      <x v="3"/>
    </i>
    <i r="1">
      <x v="505"/>
      <x v="347"/>
      <x v="347"/>
      <x/>
      <x v="2"/>
    </i>
    <i r="1">
      <x v="506"/>
      <x v="452"/>
      <x v="452"/>
      <x/>
      <x v="1"/>
    </i>
    <i r="1">
      <x v="507"/>
      <x v="452"/>
      <x v="452"/>
      <x/>
      <x v="3"/>
    </i>
    <i r="1">
      <x v="508"/>
      <x v="452"/>
      <x v="452"/>
      <x/>
      <x v="8"/>
    </i>
    <i r="1">
      <x v="509"/>
      <x v="452"/>
      <x v="452"/>
      <x/>
      <x v="2"/>
    </i>
    <i r="1">
      <x v="510"/>
      <x v="452"/>
      <x v="452"/>
      <x/>
      <x v="2"/>
    </i>
    <i r="1">
      <x v="548"/>
      <x v="323"/>
      <x v="323"/>
      <x/>
      <x v="1"/>
    </i>
    <i r="1">
      <x v="549"/>
      <x v="471"/>
      <x v="471"/>
      <x/>
      <x v="3"/>
    </i>
    <i r="1">
      <x v="550"/>
      <x v="12"/>
      <x v="12"/>
      <x/>
      <x v="5"/>
    </i>
    <i r="1">
      <x v="551"/>
      <x v="354"/>
      <x v="354"/>
      <x/>
      <x v="1"/>
    </i>
    <i r="1">
      <x v="552"/>
      <x v="422"/>
      <x v="422"/>
      <x/>
      <x v="2"/>
    </i>
    <i r="1">
      <x v="553"/>
      <x v="354"/>
      <x v="354"/>
      <x/>
      <x v="1"/>
    </i>
    <i r="1">
      <x v="554"/>
      <x v="989"/>
      <x v="989"/>
      <x/>
      <x v="2"/>
    </i>
    <i r="1">
      <x v="555"/>
      <x v="465"/>
      <x v="465"/>
      <x/>
      <x/>
    </i>
    <i r="1">
      <x v="556"/>
      <x v="465"/>
      <x v="465"/>
      <x v="232"/>
      <x v="3"/>
    </i>
    <i r="1">
      <x v="557"/>
      <x v="1081"/>
      <x v="1081"/>
      <x v="152"/>
      <x v="2"/>
    </i>
    <i r="1">
      <x v="558"/>
      <x v="1006"/>
      <x v="1006"/>
      <x/>
      <x v="1"/>
    </i>
    <i r="1">
      <x v="559"/>
      <x v="745"/>
      <x v="745"/>
      <x/>
      <x v="2"/>
    </i>
    <i r="1">
      <x v="560"/>
      <x v="614"/>
      <x v="614"/>
      <x/>
      <x v="1"/>
    </i>
    <i r="1">
      <x v="561"/>
      <x v="614"/>
      <x v="614"/>
      <x/>
      <x v="1"/>
    </i>
    <i r="1">
      <x v="562"/>
      <x v="614"/>
      <x v="614"/>
      <x v="175"/>
      <x v="1"/>
    </i>
    <i r="1">
      <x v="563"/>
      <x v="1189"/>
      <x v="1189"/>
      <x/>
      <x/>
    </i>
    <i r="1">
      <x v="564"/>
      <x v="1212"/>
      <x v="1212"/>
      <x/>
      <x/>
    </i>
    <i r="1">
      <x v="565"/>
      <x v="997"/>
      <x v="997"/>
      <x/>
      <x v="8"/>
    </i>
    <i r="1">
      <x v="566"/>
      <x v="675"/>
      <x v="675"/>
      <x/>
      <x v="1"/>
    </i>
    <i r="1">
      <x v="567"/>
      <x v="187"/>
      <x v="187"/>
      <x/>
      <x v="1"/>
    </i>
    <i r="1">
      <x v="568"/>
      <x v="191"/>
      <x v="191"/>
      <x/>
      <x/>
    </i>
    <i r="1">
      <x v="590"/>
      <x v="351"/>
      <x v="351"/>
      <x/>
      <x v="3"/>
    </i>
    <i r="1">
      <x v="591"/>
      <x v="462"/>
      <x v="462"/>
      <x/>
      <x v="3"/>
    </i>
    <i r="1">
      <x v="592"/>
      <x v="322"/>
      <x v="322"/>
      <x/>
      <x v="2"/>
    </i>
    <i r="1">
      <x v="593"/>
      <x v="846"/>
      <x v="846"/>
      <x/>
      <x/>
    </i>
    <i r="1">
      <x v="594"/>
      <x v="311"/>
      <x v="311"/>
      <x/>
      <x v="2"/>
    </i>
    <i r="1">
      <x v="595"/>
      <x v="311"/>
      <x v="311"/>
      <x/>
      <x/>
    </i>
    <i r="1">
      <x v="596"/>
      <x v="388"/>
      <x v="388"/>
      <x/>
      <x v="1"/>
    </i>
    <i r="1">
      <x v="597"/>
      <x v="208"/>
      <x v="208"/>
      <x v="207"/>
      <x v="4"/>
    </i>
    <i r="1">
      <x v="598"/>
      <x v="1100"/>
      <x v="1100"/>
      <x/>
      <x/>
    </i>
    <i r="1">
      <x v="599"/>
      <x v="1100"/>
      <x v="1100"/>
      <x/>
      <x/>
    </i>
    <i r="1">
      <x v="600"/>
      <x v="1100"/>
      <x v="1100"/>
      <x/>
      <x/>
    </i>
    <i r="1">
      <x v="601"/>
      <x v="1028"/>
      <x v="1028"/>
      <x/>
      <x/>
    </i>
    <i r="1">
      <x v="602"/>
      <x v="1028"/>
      <x v="1028"/>
      <x/>
      <x/>
    </i>
    <i r="1">
      <x v="603"/>
      <x v="64"/>
      <x v="64"/>
      <x v="128"/>
      <x v="5"/>
    </i>
    <i r="1">
      <x v="604"/>
      <x v="441"/>
      <x v="441"/>
      <x/>
      <x/>
    </i>
    <i r="1">
      <x v="605"/>
      <x v="511"/>
      <x v="511"/>
      <x/>
      <x v="1"/>
    </i>
    <i r="1">
      <x v="606"/>
      <x v="1195"/>
      <x v="1195"/>
      <x/>
      <x/>
    </i>
    <i r="1">
      <x v="607"/>
      <x v="793"/>
      <x v="793"/>
      <x/>
      <x/>
    </i>
    <i r="1">
      <x v="608"/>
      <x v="639"/>
      <x v="639"/>
      <x/>
      <x v="1"/>
    </i>
    <i r="1">
      <x v="609"/>
      <x v="767"/>
      <x v="767"/>
      <x/>
      <x v="5"/>
    </i>
    <i r="1">
      <x v="610"/>
      <x v="639"/>
      <x v="639"/>
      <x/>
      <x v="3"/>
    </i>
    <i r="1">
      <x v="611"/>
      <x v="722"/>
      <x v="722"/>
      <x/>
      <x/>
    </i>
    <i r="1">
      <x v="612"/>
      <x v="1174"/>
      <x v="1174"/>
      <x/>
      <x v="3"/>
    </i>
    <i r="1">
      <x v="613"/>
      <x v="1174"/>
      <x v="1174"/>
      <x/>
      <x/>
    </i>
    <i r="1">
      <x v="614"/>
      <x v="1174"/>
      <x v="1174"/>
      <x/>
      <x/>
    </i>
    <i r="1">
      <x v="615"/>
      <x v="1163"/>
      <x v="1163"/>
      <x/>
      <x v="1"/>
    </i>
    <i r="1">
      <x v="616"/>
      <x v="969"/>
      <x v="969"/>
      <x/>
      <x v="2"/>
    </i>
    <i r="1">
      <x v="617"/>
      <x v="587"/>
      <x v="587"/>
      <x v="131"/>
      <x/>
    </i>
    <i r="1">
      <x v="618"/>
      <x v="587"/>
      <x v="587"/>
      <x/>
      <x v="3"/>
    </i>
    <i r="1">
      <x v="619"/>
      <x v="935"/>
      <x v="935"/>
      <x/>
      <x v="3"/>
    </i>
    <i r="1">
      <x v="620"/>
      <x v="700"/>
      <x v="700"/>
      <x/>
      <x v="1"/>
    </i>
    <i r="1">
      <x v="621"/>
      <x v="715"/>
      <x v="715"/>
      <x/>
      <x/>
    </i>
    <i r="1">
      <x v="622"/>
      <x v="582"/>
      <x v="582"/>
      <x/>
      <x v="3"/>
    </i>
    <i r="1">
      <x v="623"/>
      <x v="206"/>
      <x v="206"/>
      <x/>
      <x v="8"/>
    </i>
    <i r="1">
      <x v="624"/>
      <x v="206"/>
      <x v="206"/>
      <x/>
      <x v="3"/>
    </i>
    <i r="1">
      <x v="625"/>
      <x v="363"/>
      <x v="363"/>
      <x/>
      <x/>
    </i>
    <i r="1">
      <x v="626"/>
      <x v="428"/>
      <x v="428"/>
      <x/>
      <x v="3"/>
    </i>
    <i r="1">
      <x v="627"/>
      <x v="609"/>
      <x v="609"/>
      <x/>
      <x v="2"/>
    </i>
    <i r="1">
      <x v="628"/>
      <x v="609"/>
      <x v="609"/>
      <x/>
      <x v="2"/>
    </i>
    <i r="1">
      <x v="629"/>
      <x v="616"/>
      <x v="616"/>
      <x v="164"/>
      <x v="3"/>
    </i>
    <i r="1">
      <x v="630"/>
      <x v="239"/>
      <x v="239"/>
      <x/>
      <x v="2"/>
    </i>
    <i r="1">
      <x v="687"/>
      <x v="856"/>
      <x v="856"/>
      <x/>
      <x/>
    </i>
    <i r="1">
      <x v="688"/>
      <x v="339"/>
      <x v="339"/>
      <x/>
      <x v="3"/>
    </i>
    <i r="1">
      <x v="689"/>
      <x v="442"/>
      <x v="442"/>
      <x/>
      <x v="1"/>
    </i>
    <i r="1">
      <x v="690"/>
      <x v="442"/>
      <x v="442"/>
      <x/>
      <x v="1"/>
    </i>
    <i r="1">
      <x v="691"/>
      <x v="662"/>
      <x v="662"/>
      <x/>
      <x v="4"/>
    </i>
    <i r="1">
      <x v="692"/>
      <x v="396"/>
      <x v="396"/>
      <x/>
      <x v="1"/>
    </i>
    <i r="1">
      <x v="693"/>
      <x v="284"/>
      <x v="284"/>
      <x/>
      <x/>
    </i>
    <i r="1">
      <x v="694"/>
      <x v="32"/>
      <x v="32"/>
      <x v="235"/>
      <x v="10"/>
    </i>
    <i r="1">
      <x v="695"/>
      <x v="979"/>
      <x v="979"/>
      <x v="127"/>
      <x v="3"/>
    </i>
    <i r="1">
      <x v="696"/>
      <x v="577"/>
      <x v="577"/>
      <x/>
      <x v="3"/>
    </i>
    <i r="1">
      <x v="697"/>
      <x v="836"/>
      <x v="836"/>
      <x/>
      <x v="4"/>
    </i>
    <i r="1">
      <x v="698"/>
      <x v="477"/>
      <x v="477"/>
      <x/>
      <x v="3"/>
    </i>
    <i r="1">
      <x v="699"/>
      <x v="278"/>
      <x v="278"/>
      <x/>
      <x v="1"/>
    </i>
    <i r="1">
      <x v="700"/>
      <x v="375"/>
      <x v="375"/>
      <x v="201"/>
      <x v="3"/>
    </i>
    <i r="1">
      <x v="701"/>
      <x v="429"/>
      <x v="429"/>
      <x/>
      <x v="2"/>
    </i>
    <i r="1">
      <x v="702"/>
      <x v="692"/>
      <x v="692"/>
      <x/>
      <x v="2"/>
    </i>
    <i r="1">
      <x v="703"/>
      <x v="562"/>
      <x v="562"/>
      <x/>
      <x v="2"/>
    </i>
    <i r="1">
      <x v="705"/>
      <x v="1101"/>
      <x v="1101"/>
      <x/>
      <x/>
    </i>
    <i r="1">
      <x v="706"/>
      <x v="14"/>
      <x v="14"/>
      <x v="166"/>
      <x v="5"/>
    </i>
    <i r="1">
      <x v="707"/>
      <x v="4"/>
      <x v="4"/>
      <x/>
      <x v="2"/>
    </i>
    <i r="1">
      <x v="708"/>
      <x v="903"/>
      <x v="903"/>
      <x/>
      <x v="3"/>
    </i>
    <i r="1">
      <x v="709"/>
      <x v="606"/>
      <x v="606"/>
      <x/>
      <x v="13"/>
    </i>
    <i r="1">
      <x v="710"/>
      <x v="685"/>
      <x v="685"/>
      <x/>
      <x v="8"/>
    </i>
    <i r="1">
      <x v="711"/>
      <x v="910"/>
      <x v="910"/>
      <x/>
      <x v="7"/>
    </i>
    <i r="1">
      <x v="712"/>
      <x v="685"/>
      <x v="685"/>
      <x/>
      <x/>
    </i>
    <i r="1">
      <x v="713"/>
      <x v="685"/>
      <x v="685"/>
      <x/>
      <x v="3"/>
    </i>
    <i r="1">
      <x v="714"/>
      <x v="243"/>
      <x v="243"/>
      <x/>
      <x v="1"/>
    </i>
    <i r="1">
      <x v="715"/>
      <x v="197"/>
      <x v="197"/>
      <x/>
      <x/>
    </i>
    <i r="1">
      <x v="739"/>
      <x v="387"/>
      <x v="387"/>
      <x/>
      <x v="5"/>
    </i>
    <i r="1">
      <x v="740"/>
      <x v="450"/>
      <x v="450"/>
      <x/>
      <x/>
    </i>
    <i r="1">
      <x v="741"/>
      <x v="450"/>
      <x v="450"/>
      <x/>
      <x/>
    </i>
    <i r="1">
      <x v="742"/>
      <x v="450"/>
      <x v="450"/>
      <x/>
      <x v="3"/>
    </i>
    <i r="1">
      <x v="743"/>
      <x v="305"/>
      <x v="305"/>
      <x/>
      <x/>
    </i>
    <i r="1">
      <x v="744"/>
      <x v="305"/>
      <x v="305"/>
      <x/>
      <x/>
    </i>
    <i r="1">
      <x v="745"/>
      <x v="305"/>
      <x v="305"/>
      <x/>
      <x/>
    </i>
    <i r="1">
      <x v="746"/>
      <x v="305"/>
      <x v="305"/>
      <x/>
      <x/>
    </i>
    <i r="1">
      <x v="747"/>
      <x v="960"/>
      <x v="960"/>
      <x/>
      <x/>
    </i>
    <i r="1">
      <x v="748"/>
      <x v="960"/>
      <x v="960"/>
      <x/>
      <x/>
    </i>
    <i r="1">
      <x v="749"/>
      <x v="960"/>
      <x v="960"/>
      <x/>
      <x/>
    </i>
    <i r="1">
      <x v="750"/>
      <x v="802"/>
      <x v="802"/>
      <x/>
      <x/>
    </i>
    <i r="1">
      <x v="751"/>
      <x v="802"/>
      <x v="802"/>
      <x/>
      <x/>
    </i>
    <i r="1">
      <x v="752"/>
      <x v="839"/>
      <x v="839"/>
      <x/>
      <x v="7"/>
    </i>
    <i r="1">
      <x v="753"/>
      <x v="557"/>
      <x v="557"/>
      <x/>
      <x v="3"/>
    </i>
    <i r="1">
      <x v="754"/>
      <x v="328"/>
      <x v="328"/>
      <x v="18"/>
      <x/>
    </i>
    <i r="1">
      <x v="771"/>
      <x v="1122"/>
      <x v="1122"/>
      <x/>
      <x v="3"/>
    </i>
    <i r="1">
      <x v="772"/>
      <x v="1235"/>
      <x v="1235"/>
      <x/>
      <x v="8"/>
    </i>
    <i r="1">
      <x v="773"/>
      <x v="331"/>
      <x v="331"/>
      <x/>
      <x v="1"/>
    </i>
    <i r="1">
      <x v="774"/>
      <x v="886"/>
      <x v="886"/>
      <x/>
      <x/>
    </i>
    <i r="1">
      <x v="775"/>
      <x v="776"/>
      <x v="776"/>
      <x/>
      <x v="3"/>
    </i>
    <i r="1">
      <x v="776"/>
      <x v="377"/>
      <x v="377"/>
      <x/>
      <x v="3"/>
    </i>
    <i r="1">
      <x v="777"/>
      <x v="377"/>
      <x v="377"/>
      <x/>
      <x/>
    </i>
    <i r="1">
      <x v="778"/>
      <x v="406"/>
      <x v="406"/>
      <x v="119"/>
      <x v="5"/>
    </i>
    <i r="1">
      <x v="779"/>
      <x v="207"/>
      <x v="207"/>
      <x v="254"/>
      <x v="2"/>
    </i>
    <i r="1">
      <x v="780"/>
      <x v="200"/>
      <x v="200"/>
      <x v="149"/>
      <x v="10"/>
    </i>
    <i r="1">
      <x v="781"/>
      <x v="406"/>
      <x v="406"/>
      <x v="260"/>
      <x v="5"/>
    </i>
    <i r="1">
      <x v="783"/>
      <x v="952"/>
      <x v="952"/>
      <x v="69"/>
      <x v="5"/>
    </i>
    <i r="1">
      <x v="784"/>
      <x v="1023"/>
      <x v="1023"/>
      <x/>
      <x v="3"/>
    </i>
    <i r="1">
      <x v="785"/>
      <x v="1076"/>
      <x v="1076"/>
      <x/>
      <x v="2"/>
    </i>
    <i r="1">
      <x v="786"/>
      <x v="178"/>
      <x v="178"/>
      <x/>
      <x/>
    </i>
    <i r="1">
      <x v="787"/>
      <x v="559"/>
      <x v="559"/>
      <x/>
      <x v="3"/>
    </i>
    <i r="1">
      <x v="788"/>
      <x v="727"/>
      <x v="727"/>
      <x/>
      <x v="3"/>
    </i>
    <i r="1">
      <x v="789"/>
      <x v="851"/>
      <x v="851"/>
      <x v="93"/>
      <x v="2"/>
    </i>
    <i r="1">
      <x v="790"/>
      <x v="707"/>
      <x v="707"/>
      <x/>
      <x v="1"/>
    </i>
    <i r="1">
      <x v="791"/>
      <x v="83"/>
      <x v="83"/>
      <x v="189"/>
      <x v="5"/>
    </i>
    <i r="1">
      <x v="792"/>
      <x v="1025"/>
      <x v="1025"/>
      <x/>
      <x/>
    </i>
    <i r="1">
      <x v="793"/>
      <x v="1025"/>
      <x v="1025"/>
      <x/>
      <x/>
    </i>
    <i r="1">
      <x v="794"/>
      <x v="10"/>
      <x v="10"/>
      <x/>
      <x v="5"/>
    </i>
    <i r="1">
      <x v="795"/>
      <x v="733"/>
      <x v="733"/>
      <x v="69"/>
      <x v="1"/>
    </i>
    <i r="1">
      <x v="796"/>
      <x v="499"/>
      <x v="499"/>
      <x/>
      <x/>
    </i>
    <i r="1">
      <x v="797"/>
      <x v="879"/>
      <x v="879"/>
      <x v="137"/>
      <x v="3"/>
    </i>
    <i r="1">
      <x v="798"/>
      <x v="1054"/>
      <x v="1054"/>
      <x/>
      <x v="1"/>
    </i>
    <i r="1">
      <x v="799"/>
      <x v="568"/>
      <x v="568"/>
      <x/>
      <x v="3"/>
    </i>
    <i r="1">
      <x v="800"/>
      <x v="31"/>
      <x v="31"/>
      <x v="192"/>
      <x v="10"/>
    </i>
    <i r="1">
      <x v="801"/>
      <x v="31"/>
      <x v="31"/>
      <x v="172"/>
      <x v="10"/>
    </i>
    <i r="1">
      <x v="802"/>
      <x v="18"/>
      <x v="18"/>
      <x v="243"/>
      <x v="7"/>
    </i>
    <i r="1">
      <x v="803"/>
      <x v="698"/>
      <x v="698"/>
      <x/>
      <x/>
    </i>
    <i r="1">
      <x v="804"/>
      <x v="1117"/>
      <x v="1117"/>
      <x/>
      <x v="4"/>
    </i>
    <i r="1">
      <x v="805"/>
      <x v="901"/>
      <x v="901"/>
      <x/>
      <x v="2"/>
    </i>
    <i r="1">
      <x v="806"/>
      <x v="564"/>
      <x v="564"/>
      <x/>
      <x v="1"/>
    </i>
    <i r="1">
      <x v="807"/>
      <x v="584"/>
      <x v="584"/>
      <x/>
      <x v="1"/>
    </i>
    <i r="1">
      <x v="808"/>
      <x v="771"/>
      <x v="771"/>
      <x/>
      <x v="3"/>
    </i>
    <i r="1">
      <x v="809"/>
      <x v="308"/>
      <x v="308"/>
      <x v="89"/>
      <x v="2"/>
    </i>
    <i r="1">
      <x v="810"/>
      <x v="489"/>
      <x v="489"/>
      <x/>
      <x v="1"/>
    </i>
    <i r="1">
      <x v="811"/>
      <x v="216"/>
      <x v="216"/>
      <x/>
      <x/>
    </i>
    <i r="1">
      <x v="812"/>
      <x v="231"/>
      <x v="231"/>
      <x/>
      <x v="1"/>
    </i>
    <i r="1">
      <x v="813"/>
      <x v="148"/>
      <x v="148"/>
      <x/>
      <x v="3"/>
    </i>
    <i r="1">
      <x v="814"/>
      <x v="231"/>
      <x v="231"/>
      <x/>
      <x v="1"/>
    </i>
    <i r="1">
      <x v="815"/>
      <x v="148"/>
      <x v="148"/>
      <x/>
      <x/>
    </i>
    <i r="1">
      <x v="816"/>
      <x v="209"/>
      <x v="209"/>
      <x/>
      <x/>
    </i>
    <i r="1">
      <x v="817"/>
      <x v="196"/>
      <x v="196"/>
      <x/>
      <x v="3"/>
    </i>
    <i r="1">
      <x v="818"/>
      <x v="59"/>
      <x v="59"/>
      <x/>
      <x v="3"/>
    </i>
    <i r="1">
      <x v="819"/>
      <x v="59"/>
      <x v="59"/>
      <x/>
      <x v="2"/>
    </i>
    <i r="1">
      <x v="820"/>
      <x v="59"/>
      <x v="59"/>
      <x/>
      <x v="3"/>
    </i>
    <i r="1">
      <x v="821"/>
      <x v="59"/>
      <x v="59"/>
      <x/>
      <x v="1"/>
    </i>
    <i r="1">
      <x v="822"/>
      <x v="59"/>
      <x v="59"/>
      <x/>
      <x/>
    </i>
    <i r="1">
      <x v="823"/>
      <x v="79"/>
      <x v="79"/>
      <x/>
      <x v="3"/>
    </i>
    <i r="1">
      <x v="824"/>
      <x v="1151"/>
      <x v="1151"/>
      <x/>
      <x v="7"/>
    </i>
    <i r="1">
      <x v="825"/>
      <x v="1094"/>
      <x v="1094"/>
      <x/>
      <x v="3"/>
    </i>
    <i r="1">
      <x v="826"/>
      <x v="1051"/>
      <x v="1051"/>
      <x/>
      <x v="8"/>
    </i>
    <i r="1">
      <x v="827"/>
      <x v="626"/>
      <x v="626"/>
      <x/>
      <x v="12"/>
    </i>
    <i r="1">
      <x v="828"/>
      <x v="487"/>
      <x v="487"/>
      <x/>
      <x v="3"/>
    </i>
    <i r="1">
      <x v="829"/>
      <x v="487"/>
      <x v="487"/>
      <x/>
      <x v="8"/>
    </i>
    <i r="1">
      <x v="830"/>
      <x v="970"/>
      <x v="970"/>
      <x/>
      <x v="4"/>
    </i>
    <i r="1">
      <x v="831"/>
      <x v="820"/>
      <x v="820"/>
      <x v="108"/>
      <x v="2"/>
    </i>
    <i r="1">
      <x v="832"/>
      <x v="141"/>
      <x v="141"/>
      <x v="245"/>
      <x v="10"/>
    </i>
    <i r="1">
      <x v="833"/>
      <x v="82"/>
      <x v="82"/>
      <x v="241"/>
      <x v="17"/>
    </i>
    <i r="1">
      <x v="834"/>
      <x v="470"/>
      <x v="470"/>
      <x/>
      <x v="10"/>
    </i>
    <i r="1">
      <x v="835"/>
      <x v="352"/>
      <x v="352"/>
      <x/>
      <x v="1"/>
    </i>
    <i r="1">
      <x v="836"/>
      <x v="352"/>
      <x v="352"/>
      <x v="116"/>
      <x v="3"/>
    </i>
    <i r="1">
      <x v="837"/>
      <x v="1060"/>
      <x v="1060"/>
      <x v="16"/>
      <x/>
    </i>
    <i r="1">
      <x v="838"/>
      <x v="268"/>
      <x v="268"/>
      <x/>
      <x v="1"/>
    </i>
    <i r="1">
      <x v="839"/>
      <x v="268"/>
      <x v="268"/>
      <x/>
      <x v="13"/>
    </i>
    <i r="1">
      <x v="840"/>
      <x v="268"/>
      <x v="268"/>
      <x/>
      <x v="3"/>
    </i>
    <i r="1">
      <x v="841"/>
      <x v="268"/>
      <x v="268"/>
      <x/>
      <x v="3"/>
    </i>
    <i r="1">
      <x v="842"/>
      <x v="268"/>
      <x v="268"/>
      <x v="94"/>
      <x v="3"/>
    </i>
    <i r="1">
      <x v="843"/>
      <x v="268"/>
      <x v="268"/>
      <x/>
      <x v="3"/>
    </i>
    <i r="1">
      <x v="844"/>
      <x v="268"/>
      <x v="268"/>
      <x/>
      <x v="3"/>
    </i>
    <i r="1">
      <x v="845"/>
      <x v="268"/>
      <x v="268"/>
      <x/>
      <x v="3"/>
    </i>
    <i r="1">
      <x v="846"/>
      <x v="268"/>
      <x v="268"/>
      <x/>
      <x v="8"/>
    </i>
    <i r="1">
      <x v="847"/>
      <x v="565"/>
      <x v="565"/>
      <x/>
      <x v="3"/>
    </i>
    <i r="1">
      <x v="848"/>
      <x v="683"/>
      <x v="683"/>
      <x/>
      <x/>
    </i>
    <i r="1">
      <x v="849"/>
      <x v="713"/>
      <x v="713"/>
      <x/>
      <x v="1"/>
    </i>
    <i r="1">
      <x v="850"/>
      <x v="713"/>
      <x v="713"/>
      <x/>
      <x v="2"/>
    </i>
    <i r="1">
      <x v="851"/>
      <x v="224"/>
      <x v="224"/>
      <x/>
      <x/>
    </i>
    <i r="1">
      <x v="852"/>
      <x v="625"/>
      <x v="625"/>
      <x/>
      <x v="3"/>
    </i>
    <i r="1">
      <x v="853"/>
      <x v="599"/>
      <x v="599"/>
      <x/>
      <x v="3"/>
    </i>
    <i r="1">
      <x v="854"/>
      <x v="599"/>
      <x v="599"/>
      <x/>
      <x v="3"/>
    </i>
    <i r="1">
      <x v="855"/>
      <x v="831"/>
      <x v="831"/>
      <x/>
      <x v="3"/>
    </i>
    <i r="1">
      <x v="856"/>
      <x v="831"/>
      <x v="831"/>
      <x/>
      <x v="2"/>
    </i>
    <i r="1">
      <x v="857"/>
      <x v="392"/>
      <x v="392"/>
      <x/>
      <x/>
    </i>
    <i r="1">
      <x v="858"/>
      <x v="77"/>
      <x v="77"/>
      <x v="238"/>
      <x v="10"/>
    </i>
    <i r="1">
      <x v="859"/>
      <x v="904"/>
      <x v="904"/>
      <x/>
      <x v="1"/>
    </i>
    <i r="1">
      <x v="860"/>
      <x v="904"/>
      <x v="904"/>
      <x/>
      <x v="3"/>
    </i>
    <i r="1">
      <x v="861"/>
      <x v="904"/>
      <x v="904"/>
      <x v="128"/>
      <x v="1"/>
    </i>
    <i r="1">
      <x v="862"/>
      <x v="1174"/>
      <x v="1174"/>
      <x/>
      <x v="3"/>
    </i>
    <i r="1">
      <x v="863"/>
      <x v="464"/>
      <x v="464"/>
      <x/>
      <x v="3"/>
    </i>
    <i r="1">
      <x v="864"/>
      <x v="694"/>
      <x v="694"/>
      <x/>
      <x v="7"/>
    </i>
    <i r="1">
      <x v="865"/>
      <x v="464"/>
      <x v="464"/>
      <x v="165"/>
      <x v="5"/>
    </i>
    <i r="1">
      <x v="866"/>
      <x v="583"/>
      <x v="583"/>
      <x/>
      <x v="5"/>
    </i>
    <i r="1">
      <x v="867"/>
      <x v="464"/>
      <x v="464"/>
      <x/>
      <x v="3"/>
    </i>
    <i r="1">
      <x v="868"/>
      <x v="694"/>
      <x v="694"/>
      <x/>
      <x v="1"/>
    </i>
    <i r="1">
      <x v="869"/>
      <x v="694"/>
      <x v="694"/>
      <x/>
      <x v="1"/>
    </i>
    <i r="1">
      <x v="870"/>
      <x v="694"/>
      <x v="694"/>
      <x/>
      <x v="3"/>
    </i>
    <i r="1">
      <x v="871"/>
      <x v="464"/>
      <x v="464"/>
      <x/>
      <x/>
    </i>
    <i r="1">
      <x v="872"/>
      <x v="500"/>
      <x v="500"/>
      <x/>
      <x v="3"/>
    </i>
    <i r="1">
      <x v="873"/>
      <x v="500"/>
      <x v="500"/>
      <x/>
      <x v="3"/>
    </i>
    <i r="1">
      <x v="874"/>
      <x v="434"/>
      <x v="434"/>
      <x/>
      <x/>
    </i>
    <i r="1">
      <x v="875"/>
      <x v="434"/>
      <x v="434"/>
      <x/>
      <x/>
    </i>
    <i r="1">
      <x v="876"/>
      <x v="540"/>
      <x v="540"/>
      <x/>
      <x v="3"/>
    </i>
    <i r="1">
      <x v="877"/>
      <x v="434"/>
      <x v="434"/>
      <x/>
      <x v="3"/>
    </i>
    <i r="1">
      <x v="878"/>
      <x v="660"/>
      <x v="660"/>
      <x/>
      <x v="1"/>
    </i>
    <i r="1">
      <x v="879"/>
      <x v="770"/>
      <x v="770"/>
      <x/>
      <x v="2"/>
    </i>
    <i r="1">
      <x v="880"/>
      <x v="459"/>
      <x v="459"/>
      <x/>
      <x v="8"/>
    </i>
    <i r="1">
      <x v="881"/>
      <x v="644"/>
      <x v="644"/>
      <x/>
      <x v="1"/>
    </i>
    <i r="1">
      <x v="882"/>
      <x v="861"/>
      <x v="861"/>
      <x/>
      <x v="3"/>
    </i>
    <i r="1">
      <x v="883"/>
      <x v="459"/>
      <x v="459"/>
      <x v="167"/>
      <x v="1"/>
    </i>
    <i r="1">
      <x v="884"/>
      <x v="459"/>
      <x v="459"/>
      <x/>
      <x v="10"/>
    </i>
    <i r="1">
      <x v="885"/>
      <x v="644"/>
      <x v="644"/>
      <x/>
      <x v="1"/>
    </i>
    <i r="1">
      <x v="886"/>
      <x v="459"/>
      <x v="459"/>
      <x/>
      <x v="5"/>
    </i>
    <i r="1">
      <x v="887"/>
      <x v="459"/>
      <x v="459"/>
      <x/>
      <x v="3"/>
    </i>
    <i r="1">
      <x v="888"/>
      <x v="459"/>
      <x v="459"/>
      <x/>
      <x v="3"/>
    </i>
    <i r="1">
      <x v="889"/>
      <x v="777"/>
      <x v="777"/>
      <x/>
      <x v="1"/>
    </i>
    <i r="1">
      <x v="890"/>
      <x v="652"/>
      <x v="652"/>
      <x v="3"/>
      <x v="3"/>
    </i>
    <i r="1">
      <x v="891"/>
      <x v="833"/>
      <x v="833"/>
      <x/>
      <x v="4"/>
    </i>
    <i r="1">
      <x v="892"/>
      <x v="401"/>
      <x v="401"/>
      <x/>
      <x v="3"/>
    </i>
    <i r="1">
      <x v="893"/>
      <x v="333"/>
      <x v="333"/>
      <x/>
      <x v="3"/>
    </i>
    <i r="1">
      <x v="894"/>
      <x v="333"/>
      <x v="333"/>
      <x/>
      <x v="3"/>
    </i>
    <i r="1">
      <x v="895"/>
      <x v="638"/>
      <x v="638"/>
      <x/>
      <x v="2"/>
    </i>
    <i r="1">
      <x v="896"/>
      <x v="390"/>
      <x v="390"/>
      <x/>
      <x v="3"/>
    </i>
    <i r="1">
      <x v="897"/>
      <x v="508"/>
      <x v="508"/>
      <x/>
      <x v="1"/>
    </i>
    <i r="1">
      <x v="898"/>
      <x v="494"/>
      <x v="494"/>
      <x/>
      <x v="1"/>
    </i>
    <i r="1">
      <x v="899"/>
      <x v="494"/>
      <x v="494"/>
      <x/>
      <x v="3"/>
    </i>
    <i r="1">
      <x v="900"/>
      <x v="234"/>
      <x v="234"/>
      <x/>
      <x v="1"/>
    </i>
    <i r="1">
      <x v="901"/>
      <x v="556"/>
      <x v="556"/>
      <x/>
      <x v="9"/>
    </i>
    <i r="1">
      <x v="902"/>
      <x v="235"/>
      <x v="235"/>
      <x/>
      <x v="8"/>
    </i>
    <i r="1">
      <x v="903"/>
      <x v="234"/>
      <x v="234"/>
      <x/>
      <x v="3"/>
    </i>
    <i r="1">
      <x v="904"/>
      <x v="234"/>
      <x v="234"/>
      <x/>
      <x v="3"/>
    </i>
    <i r="1">
      <x v="905"/>
      <x v="312"/>
      <x v="312"/>
      <x/>
      <x v="10"/>
    </i>
    <i r="1">
      <x v="906"/>
      <x v="235"/>
      <x v="235"/>
      <x/>
      <x v="8"/>
    </i>
    <i r="1">
      <x v="907"/>
      <x v="70"/>
      <x v="70"/>
      <x v="223"/>
      <x v="7"/>
    </i>
    <i r="1">
      <x v="996"/>
      <x v="723"/>
      <x v="723"/>
      <x/>
      <x v="3"/>
    </i>
    <i r="1">
      <x v="997"/>
      <x v="1246"/>
      <x v="1246"/>
      <x/>
      <x v="2"/>
    </i>
    <i r="1">
      <x v="998"/>
      <x v="250"/>
      <x v="250"/>
      <x v="86"/>
      <x v="5"/>
    </i>
    <i r="1">
      <x v="999"/>
      <x v="937"/>
      <x v="937"/>
      <x/>
      <x v="1"/>
    </i>
    <i r="1">
      <x v="1000"/>
      <x v="937"/>
      <x v="937"/>
      <x/>
      <x v="1"/>
    </i>
    <i r="1">
      <x v="1001"/>
      <x v="758"/>
      <x v="758"/>
      <x/>
      <x v="3"/>
    </i>
    <i r="1">
      <x v="1002"/>
      <x v="1242"/>
      <x v="1242"/>
      <x/>
      <x v="10"/>
    </i>
    <i r="1">
      <x v="1003"/>
      <x v="119"/>
      <x v="119"/>
      <x/>
      <x v="3"/>
    </i>
    <i r="1">
      <x v="1004"/>
      <x v="229"/>
      <x v="229"/>
      <x v="37"/>
      <x v="21"/>
    </i>
    <i r="1">
      <x v="1055"/>
      <x v="1000"/>
      <x v="1000"/>
      <x/>
      <x v="1"/>
    </i>
    <i r="1">
      <x v="1056"/>
      <x v="932"/>
      <x v="932"/>
      <x v="96"/>
      <x v="2"/>
    </i>
    <i r="1">
      <x v="1057"/>
      <x v="932"/>
      <x v="932"/>
      <x/>
      <x v="3"/>
    </i>
    <i r="1">
      <x v="1058"/>
      <x v="541"/>
      <x v="541"/>
      <x/>
      <x/>
    </i>
    <i r="1">
      <x v="1059"/>
      <x v="605"/>
      <x v="605"/>
      <x/>
      <x v="5"/>
    </i>
    <i r="1">
      <x v="1060"/>
      <x v="943"/>
      <x v="943"/>
      <x/>
      <x v="5"/>
    </i>
    <i r="1">
      <x v="1061"/>
      <x v="1241"/>
      <x v="1241"/>
      <x/>
      <x v="1"/>
    </i>
    <i r="1">
      <x v="1062"/>
      <x v="661"/>
      <x v="661"/>
      <x/>
      <x v="12"/>
    </i>
    <i r="1">
      <x v="1063"/>
      <x v="478"/>
      <x v="478"/>
      <x/>
      <x v="3"/>
    </i>
    <i r="1">
      <x v="1064"/>
      <x v="621"/>
      <x v="621"/>
      <x v="9"/>
      <x v="5"/>
    </i>
    <i r="1">
      <x v="1065"/>
      <x v="981"/>
      <x v="981"/>
      <x/>
      <x v="1"/>
    </i>
    <i r="1">
      <x v="1066"/>
      <x v="1069"/>
      <x v="1069"/>
      <x/>
      <x/>
    </i>
    <i r="1">
      <x v="1067"/>
      <x v="1111"/>
      <x v="1111"/>
      <x/>
      <x v="10"/>
    </i>
    <i r="1">
      <x v="1068"/>
      <x v="853"/>
      <x v="853"/>
      <x/>
      <x v="3"/>
    </i>
    <i r="1">
      <x v="1069"/>
      <x v="964"/>
      <x v="964"/>
      <x/>
      <x v="8"/>
    </i>
    <i r="1">
      <x v="1070"/>
      <x v="964"/>
      <x v="964"/>
      <x/>
      <x v="3"/>
    </i>
    <i r="1">
      <x v="1071"/>
      <x v="964"/>
      <x v="964"/>
      <x/>
      <x v="8"/>
    </i>
    <i r="1">
      <x v="1072"/>
      <x v="1103"/>
      <x v="1103"/>
      <x/>
      <x v="2"/>
    </i>
    <i r="1">
      <x v="1073"/>
      <x v="1082"/>
      <x v="1082"/>
      <x v="85"/>
      <x v="3"/>
    </i>
    <i r="1">
      <x v="1074"/>
      <x v="673"/>
      <x v="673"/>
      <x/>
      <x v="3"/>
    </i>
    <i r="1">
      <x v="1075"/>
      <x v="824"/>
      <x v="824"/>
      <x/>
      <x v="5"/>
    </i>
    <i r="1">
      <x v="1076"/>
      <x v="673"/>
      <x v="673"/>
      <x/>
      <x v="3"/>
    </i>
    <i r="1">
      <x v="1077"/>
      <x v="673"/>
      <x v="673"/>
      <x/>
      <x v="8"/>
    </i>
    <i r="1">
      <x v="1078"/>
      <x v="1155"/>
      <x v="1155"/>
      <x/>
      <x v="3"/>
    </i>
    <i r="1">
      <x v="1079"/>
      <x v="600"/>
      <x v="600"/>
      <x/>
      <x v="5"/>
    </i>
    <i r="1">
      <x v="1080"/>
      <x v="517"/>
      <x v="517"/>
      <x v="191"/>
      <x v="3"/>
    </i>
    <i r="1">
      <x v="1081"/>
      <x v="600"/>
      <x v="600"/>
      <x v="75"/>
      <x v="2"/>
    </i>
    <i r="1">
      <x v="1082"/>
      <x v="682"/>
      <x v="682"/>
      <x/>
      <x v="1"/>
    </i>
    <i r="1">
      <x v="1083"/>
      <x v="682"/>
      <x v="682"/>
      <x/>
      <x v="1"/>
    </i>
    <i r="1">
      <x v="1084"/>
      <x v="534"/>
      <x v="534"/>
      <x/>
      <x v="15"/>
    </i>
    <i r="1">
      <x v="1085"/>
      <x v="558"/>
      <x v="558"/>
      <x v="77"/>
      <x v="2"/>
    </i>
    <i r="1">
      <x v="1086"/>
      <x v="1104"/>
      <x v="1104"/>
      <x v="60"/>
      <x v="3"/>
    </i>
    <i r="1">
      <x v="1087"/>
      <x v="526"/>
      <x v="526"/>
      <x v="99"/>
      <x v="2"/>
    </i>
    <i r="1">
      <x v="1088"/>
      <x v="563"/>
      <x v="563"/>
      <x v="60"/>
      <x v="10"/>
    </i>
    <i r="1">
      <x v="1089"/>
      <x v="526"/>
      <x v="526"/>
      <x/>
      <x v="1"/>
    </i>
    <i r="1">
      <x v="1090"/>
      <x v="526"/>
      <x v="526"/>
      <x/>
      <x v="3"/>
    </i>
    <i r="1">
      <x v="1091"/>
      <x v="840"/>
      <x v="840"/>
      <x/>
      <x v="2"/>
    </i>
    <i r="1">
      <x v="1092"/>
      <x v="731"/>
      <x v="731"/>
      <x/>
      <x v="3"/>
    </i>
    <i r="1">
      <x v="1093"/>
      <x v="731"/>
      <x v="731"/>
      <x/>
      <x v="10"/>
    </i>
    <i r="1">
      <x v="1094"/>
      <x v="731"/>
      <x v="731"/>
      <x/>
      <x v="13"/>
    </i>
    <i r="1">
      <x v="1095"/>
      <x v="1224"/>
      <x v="1224"/>
      <x/>
      <x v="2"/>
    </i>
    <i r="1">
      <x v="1096"/>
      <x v="1167"/>
      <x v="1167"/>
      <x v="113"/>
      <x v="12"/>
    </i>
    <i r="1">
      <x v="1097"/>
      <x v="791"/>
      <x v="791"/>
      <x v="60"/>
      <x v="1"/>
    </i>
    <i r="1">
      <x v="1098"/>
      <x v="821"/>
      <x v="821"/>
      <x/>
      <x v="15"/>
    </i>
    <i r="1">
      <x v="1099"/>
      <x v="869"/>
      <x v="869"/>
      <x v="49"/>
      <x v="5"/>
    </i>
    <i r="1">
      <x v="1100"/>
      <x v="842"/>
      <x v="842"/>
      <x v="35"/>
      <x v="10"/>
    </i>
    <i r="1">
      <x v="1101"/>
      <x v="760"/>
      <x v="760"/>
      <x v="85"/>
      <x v="3"/>
    </i>
    <i r="1">
      <x v="1102"/>
      <x v="760"/>
      <x v="760"/>
      <x/>
      <x v="8"/>
    </i>
    <i r="1">
      <x v="1103"/>
      <x v="1034"/>
      <x v="1034"/>
      <x/>
      <x v="2"/>
    </i>
    <i r="1">
      <x v="1104"/>
      <x v="760"/>
      <x v="760"/>
      <x v="44"/>
      <x v="8"/>
    </i>
    <i r="1">
      <x v="1105"/>
      <x v="869"/>
      <x v="869"/>
      <x v="43"/>
      <x v="5"/>
    </i>
    <i r="1">
      <x v="1106"/>
      <x v="760"/>
      <x v="760"/>
      <x v="118"/>
      <x v="8"/>
    </i>
    <i r="1">
      <x v="1107"/>
      <x v="998"/>
      <x v="998"/>
      <x v="54"/>
      <x v="9"/>
    </i>
    <i r="1">
      <x v="1108"/>
      <x v="869"/>
      <x v="869"/>
      <x/>
      <x v="5"/>
    </i>
    <i r="1">
      <x v="1109"/>
      <x v="940"/>
      <x v="940"/>
      <x/>
      <x v="3"/>
    </i>
    <i r="1">
      <x v="1110"/>
      <x v="899"/>
      <x v="899"/>
      <x v="153"/>
      <x v="12"/>
    </i>
    <i r="1">
      <x v="1111"/>
      <x v="980"/>
      <x v="980"/>
      <x v="61"/>
      <x v="16"/>
    </i>
    <i r="1">
      <x v="1112"/>
      <x v="869"/>
      <x v="869"/>
      <x v="24"/>
      <x v="2"/>
    </i>
    <i r="1">
      <x v="1113"/>
      <x v="1177"/>
      <x v="1177"/>
      <x/>
      <x v="8"/>
    </i>
    <i r="1">
      <x v="1114"/>
      <x v="919"/>
      <x v="919"/>
      <x/>
      <x v="3"/>
    </i>
    <i r="1">
      <x v="1115"/>
      <x v="919"/>
      <x v="919"/>
      <x/>
      <x v="3"/>
    </i>
    <i r="1">
      <x v="1116"/>
      <x v="919"/>
      <x v="919"/>
      <x/>
      <x/>
    </i>
    <i r="1">
      <x v="1117"/>
      <x v="992"/>
      <x v="992"/>
      <x/>
      <x v="1"/>
    </i>
    <i r="1">
      <x v="1118"/>
      <x v="1046"/>
      <x v="1046"/>
      <x/>
      <x v="1"/>
    </i>
    <i r="1">
      <x v="1119"/>
      <x v="1046"/>
      <x v="1046"/>
      <x/>
      <x v="2"/>
    </i>
    <i r="1">
      <x v="1120"/>
      <x v="1046"/>
      <x v="1046"/>
      <x/>
      <x v="1"/>
    </i>
    <i r="1">
      <x v="1121"/>
      <x v="1046"/>
      <x v="1046"/>
      <x/>
      <x v="2"/>
    </i>
    <i r="1">
      <x v="1123"/>
      <x v="1092"/>
      <x v="1092"/>
      <x/>
      <x v="1"/>
    </i>
    <i r="1">
      <x v="1124"/>
      <x v="92"/>
      <x v="92"/>
      <x/>
      <x v="18"/>
    </i>
    <i r="1">
      <x v="1125"/>
      <x v="1201"/>
      <x v="1201"/>
      <x/>
      <x v="3"/>
    </i>
    <i r="1">
      <x v="1126"/>
      <x v="1139"/>
      <x v="1139"/>
      <x/>
      <x v="2"/>
    </i>
    <i r="1">
      <x v="1127"/>
      <x v="1139"/>
      <x v="1139"/>
      <x/>
      <x v="2"/>
    </i>
    <i r="1">
      <x v="1128"/>
      <x v="1097"/>
      <x v="1097"/>
      <x/>
      <x/>
    </i>
    <i r="1">
      <x v="1183"/>
      <x v="215"/>
      <x v="215"/>
      <x/>
      <x v="10"/>
    </i>
    <i r="1">
      <x v="1184"/>
      <x v="272"/>
      <x v="272"/>
      <x/>
      <x v="13"/>
    </i>
    <i r="1">
      <x v="1185"/>
      <x v="272"/>
      <x v="272"/>
      <x/>
      <x v="2"/>
    </i>
    <i r="1">
      <x v="1186"/>
      <x v="272"/>
      <x v="272"/>
      <x/>
      <x v="2"/>
    </i>
    <i r="1">
      <x v="1187"/>
      <x v="272"/>
      <x v="272"/>
      <x/>
      <x v="3"/>
    </i>
    <i r="1">
      <x v="1188"/>
      <x v="272"/>
      <x v="272"/>
      <x/>
      <x v="5"/>
    </i>
    <i r="1">
      <x v="1189"/>
      <x v="990"/>
      <x v="990"/>
      <x/>
      <x v="1"/>
    </i>
    <i r="1">
      <x v="1190"/>
      <x v="990"/>
      <x v="990"/>
      <x v="159"/>
      <x v="8"/>
    </i>
    <i r="1">
      <x v="1191"/>
      <x v="990"/>
      <x v="990"/>
      <x v="15"/>
      <x v="5"/>
    </i>
    <i r="1">
      <x v="1192"/>
      <x v="990"/>
      <x v="990"/>
      <x v="85"/>
      <x v="12"/>
    </i>
    <i r="1">
      <x v="1193"/>
      <x v="1170"/>
      <x v="1170"/>
      <x v="13"/>
      <x v="3"/>
    </i>
    <i r="1">
      <x v="1194"/>
      <x v="1170"/>
      <x v="1170"/>
      <x/>
      <x v="3"/>
    </i>
    <i r="1">
      <x v="1195"/>
      <x v="1170"/>
      <x v="1170"/>
      <x/>
      <x v="3"/>
    </i>
    <i r="1">
      <x v="1196"/>
      <x v="28"/>
      <x v="28"/>
      <x v="68"/>
      <x v="15"/>
    </i>
    <i r="1">
      <x v="1197"/>
      <x v="1125"/>
      <x v="1125"/>
      <x/>
      <x v="1"/>
    </i>
    <i r="1">
      <x v="1198"/>
      <x v="86"/>
      <x v="86"/>
      <x/>
      <x v="1"/>
    </i>
    <i r="1">
      <x v="1199"/>
      <x v="86"/>
      <x v="86"/>
      <x v="224"/>
      <x v="4"/>
    </i>
    <i r="1">
      <x v="1200"/>
      <x v="13"/>
      <x v="13"/>
      <x v="240"/>
      <x v="3"/>
    </i>
    <i r="1">
      <x v="1208"/>
      <x v="835"/>
      <x v="835"/>
      <x/>
      <x v="7"/>
    </i>
    <i r="1">
      <x v="1240"/>
      <x v="1222"/>
      <x v="1222"/>
      <x v="40"/>
      <x/>
    </i>
    <i r="1">
      <x v="1247"/>
      <x v="789"/>
      <x v="789"/>
      <x/>
      <x v="1"/>
    </i>
    <i r="1">
      <x v="1248"/>
      <x v="789"/>
      <x v="789"/>
      <x/>
      <x v="3"/>
    </i>
    <i r="1">
      <x v="1249"/>
      <x v="837"/>
      <x v="837"/>
      <x/>
      <x v="8"/>
    </i>
    <i r="1">
      <x v="1250"/>
      <x v="180"/>
      <x v="180"/>
      <x/>
      <x/>
    </i>
    <i r="1">
      <x v="1251"/>
      <x v="643"/>
      <x v="643"/>
      <x v="58"/>
      <x v="1"/>
    </i>
    <i r="1">
      <x v="1252"/>
      <x v="1084"/>
      <x v="1084"/>
      <x/>
      <x/>
    </i>
    <i r="1">
      <x v="1253"/>
      <x v="1084"/>
      <x v="1084"/>
      <x/>
      <x/>
    </i>
    <i r="1">
      <x v="1254"/>
      <x v="1106"/>
      <x v="1106"/>
      <x/>
      <x/>
    </i>
    <i r="1">
      <x v="1255"/>
      <x v="1106"/>
      <x v="1106"/>
      <x/>
      <x/>
    </i>
    <i r="1">
      <x v="1256"/>
      <x v="684"/>
      <x v="684"/>
      <x/>
      <x v="1"/>
    </i>
    <i r="1">
      <x v="1257"/>
      <x v="1240"/>
      <x v="1240"/>
      <x/>
      <x v="2"/>
    </i>
    <i r="1">
      <x v="1258"/>
      <x v="1247"/>
      <x v="1247"/>
      <x/>
      <x/>
    </i>
    <i r="1">
      <x v="1259"/>
      <x v="1058"/>
      <x v="1058"/>
      <x/>
      <x v="3"/>
    </i>
    <i r="1">
      <x v="1260"/>
      <x v="168"/>
      <x v="168"/>
      <x/>
      <x/>
    </i>
    <i r="1">
      <x v="1261"/>
      <x v="1223"/>
      <x v="1223"/>
      <x/>
      <x v="1"/>
    </i>
    <i r="1">
      <x v="1262"/>
      <x v="1223"/>
      <x v="1223"/>
      <x/>
      <x v="3"/>
    </i>
    <i r="1">
      <x v="1263"/>
      <x v="158"/>
      <x v="158"/>
      <x v="73"/>
      <x v="22"/>
    </i>
    <i r="1">
      <x v="1284"/>
      <x v="484"/>
      <x v="484"/>
      <x/>
      <x v="8"/>
    </i>
    <i r="1">
      <x v="1285"/>
      <x v="419"/>
      <x v="419"/>
      <x/>
      <x v="8"/>
    </i>
    <i r="1">
      <x v="1286"/>
      <x v="419"/>
      <x v="419"/>
      <x/>
      <x v="3"/>
    </i>
    <i r="1">
      <x v="1287"/>
      <x v="419"/>
      <x v="419"/>
      <x v="22"/>
      <x v="3"/>
    </i>
    <i r="1">
      <x v="1288"/>
      <x v="419"/>
      <x v="419"/>
      <x/>
      <x v="2"/>
    </i>
    <i r="1">
      <x v="1289"/>
      <x v="1175"/>
      <x v="1175"/>
      <x/>
      <x v="1"/>
    </i>
    <i r="1">
      <x v="1290"/>
      <x v="28"/>
      <x v="28"/>
      <x v="134"/>
      <x v="2"/>
    </i>
    <i r="1">
      <x v="1291"/>
      <x v="65"/>
      <x v="65"/>
      <x v="183"/>
      <x v="8"/>
    </i>
    <i r="1">
      <x v="1292"/>
      <x v="66"/>
      <x v="66"/>
      <x/>
      <x v="18"/>
    </i>
    <i r="1">
      <x v="1293"/>
      <x v="66"/>
      <x v="66"/>
      <x v="59"/>
      <x v="8"/>
    </i>
    <i r="1">
      <x v="1294"/>
      <x v="66"/>
      <x v="66"/>
      <x/>
      <x v="3"/>
    </i>
    <i r="1">
      <x v="1295"/>
      <x v="66"/>
      <x v="66"/>
      <x/>
      <x v="3"/>
    </i>
    <i r="1">
      <x v="1296"/>
      <x v="68"/>
      <x v="68"/>
      <x/>
      <x v="5"/>
    </i>
    <i r="1">
      <x v="1306"/>
      <x v="635"/>
      <x v="635"/>
      <x/>
      <x v="2"/>
    </i>
    <i r="1">
      <x v="1308"/>
      <x v="761"/>
      <x v="761"/>
      <x v="29"/>
      <x v="3"/>
    </i>
    <i r="1">
      <x v="1309"/>
      <x v="45"/>
      <x v="45"/>
      <x/>
      <x v="17"/>
    </i>
    <i r="1">
      <x v="1310"/>
      <x v="619"/>
      <x v="619"/>
      <x v="39"/>
      <x v="3"/>
    </i>
    <i r="1">
      <x v="1314"/>
      <x v="914"/>
      <x v="914"/>
      <x/>
      <x v="1"/>
    </i>
    <i r="1">
      <x v="1315"/>
      <x v="1221"/>
      <x v="1221"/>
      <x v="98"/>
      <x v="1"/>
    </i>
    <i r="1">
      <x v="1316"/>
      <x v="759"/>
      <x v="759"/>
      <x/>
      <x v="1"/>
    </i>
    <i r="1">
      <x v="1318"/>
      <x v="1180"/>
      <x v="1180"/>
      <x/>
      <x/>
    </i>
    <i r="1">
      <x v="1319"/>
      <x v="1188"/>
      <x v="1188"/>
      <x/>
      <x v="3"/>
    </i>
    <i r="1">
      <x v="1320"/>
      <x v="397"/>
      <x v="397"/>
      <x/>
      <x v="7"/>
    </i>
    <i r="1">
      <x v="1321"/>
      <x v="1067"/>
      <x v="1067"/>
      <x/>
      <x v="3"/>
    </i>
    <i r="1">
      <x v="1322"/>
      <x v="1198"/>
      <x v="1198"/>
      <x/>
      <x/>
    </i>
    <i r="1">
      <x v="1323"/>
      <x v="907"/>
      <x v="907"/>
      <x/>
      <x v="2"/>
    </i>
    <i r="1">
      <x v="1324"/>
      <x v="907"/>
      <x v="907"/>
      <x/>
      <x v="3"/>
    </i>
    <i r="1">
      <x v="1327"/>
      <x v="951"/>
      <x v="951"/>
      <x v="21"/>
      <x v="3"/>
    </i>
    <i r="1">
      <x v="1328"/>
      <x v="801"/>
      <x v="801"/>
      <x/>
      <x v="4"/>
    </i>
    <i r="1">
      <x v="1329"/>
      <x v="516"/>
      <x v="516"/>
      <x/>
      <x v="2"/>
    </i>
    <i r="1">
      <x v="1330"/>
      <x v="1243"/>
      <x v="1243"/>
      <x/>
      <x v="1"/>
    </i>
    <i r="1">
      <x v="1331"/>
      <x v="451"/>
      <x v="451"/>
      <x/>
      <x v="2"/>
    </i>
    <i r="1">
      <x v="1332"/>
      <x v="451"/>
      <x v="451"/>
      <x v="19"/>
      <x v="1"/>
    </i>
    <i r="1">
      <x v="1333"/>
      <x v="1007"/>
      <x v="1007"/>
      <x/>
      <x v="2"/>
    </i>
    <i r="1">
      <x v="1334"/>
      <x v="342"/>
      <x v="342"/>
      <x/>
      <x v="3"/>
    </i>
    <i r="1">
      <x v="1335"/>
      <x v="342"/>
      <x v="342"/>
      <x/>
      <x v="10"/>
    </i>
    <i r="1">
      <x v="1347"/>
      <x v="280"/>
      <x v="280"/>
      <x v="72"/>
      <x v="9"/>
    </i>
    <i r="1">
      <x v="1349"/>
      <x v="142"/>
      <x v="142"/>
      <x v="142"/>
      <x/>
    </i>
    <i r="1">
      <x v="1350"/>
      <x v="834"/>
      <x v="834"/>
      <x/>
      <x/>
    </i>
    <i r="1">
      <x v="1351"/>
      <x v="1048"/>
      <x v="1048"/>
      <x/>
      <x v="1"/>
    </i>
    <i r="1">
      <x v="1352"/>
      <x v="834"/>
      <x v="834"/>
      <x/>
      <x v="8"/>
    </i>
    <i r="1">
      <x v="1353"/>
      <x v="882"/>
      <x v="882"/>
      <x/>
      <x/>
    </i>
    <i r="1">
      <x v="1354"/>
      <x v="1083"/>
      <x v="1083"/>
      <x/>
      <x v="3"/>
    </i>
    <i r="1">
      <x v="1355"/>
      <x v="1083"/>
      <x v="1083"/>
      <x/>
      <x v="8"/>
    </i>
    <i r="1">
      <x v="1356"/>
      <x v="1083"/>
      <x v="1083"/>
      <x v="251"/>
      <x v="3"/>
    </i>
    <i r="1">
      <x v="1357"/>
      <x v="1121"/>
      <x v="1121"/>
      <x v="187"/>
      <x v="2"/>
    </i>
    <i r="1">
      <x v="1358"/>
      <x v="1236"/>
      <x v="1236"/>
      <x/>
      <x v="3"/>
    </i>
    <i r="1">
      <x v="1359"/>
      <x v="1236"/>
      <x v="1236"/>
      <x v="187"/>
      <x v="3"/>
    </i>
    <i r="1">
      <x v="1360"/>
      <x v="1251"/>
      <x v="1251"/>
      <x/>
      <x/>
    </i>
    <i r="1">
      <x v="1494"/>
      <x v="647"/>
      <x v="647"/>
      <x/>
      <x v="8"/>
    </i>
    <i r="1">
      <x v="1495"/>
      <x v="1166"/>
      <x v="1166"/>
      <x/>
      <x v="9"/>
    </i>
    <i r="1">
      <x v="1500"/>
      <x v="310"/>
      <x v="310"/>
      <x/>
      <x/>
    </i>
    <i r="1">
      <x v="1501"/>
      <x v="156"/>
      <x v="156"/>
      <x/>
      <x v="3"/>
    </i>
    <i r="1">
      <x v="1502"/>
      <x v="164"/>
      <x v="164"/>
      <x/>
      <x/>
    </i>
    <i r="1">
      <x v="1503"/>
      <x v="164"/>
      <x v="164"/>
      <x/>
      <x/>
    </i>
    <i r="1">
      <x v="1504"/>
      <x v="164"/>
      <x v="164"/>
      <x/>
      <x/>
    </i>
    <i r="1">
      <x v="1505"/>
      <x v="689"/>
      <x v="689"/>
      <x/>
      <x/>
    </i>
    <i r="1">
      <x v="1506"/>
      <x v="977"/>
      <x v="977"/>
      <x/>
      <x v="8"/>
    </i>
    <i r="1">
      <x v="1507"/>
      <x v="447"/>
      <x v="447"/>
      <x/>
      <x v="8"/>
    </i>
    <i r="1">
      <x v="1508"/>
      <x v="510"/>
      <x v="510"/>
      <x/>
      <x/>
    </i>
    <i r="1">
      <x v="1509"/>
      <x v="641"/>
      <x v="641"/>
      <x v="128"/>
      <x v="10"/>
    </i>
    <i r="1">
      <x v="1515"/>
      <x v="128"/>
      <x v="128"/>
      <x/>
      <x v="8"/>
    </i>
    <i r="1">
      <x v="1516"/>
      <x v="72"/>
      <x v="72"/>
      <x v="92"/>
      <x v="13"/>
    </i>
    <i r="1">
      <x v="1517"/>
      <x v="88"/>
      <x v="88"/>
      <x v="31"/>
      <x v="8"/>
    </i>
    <i r="1">
      <x v="1518"/>
      <x v="896"/>
      <x v="896"/>
      <x v="20"/>
      <x v="8"/>
    </i>
    <i r="1">
      <x v="1519"/>
      <x v="895"/>
      <x v="895"/>
      <x/>
      <x v="3"/>
    </i>
    <i r="1">
      <x v="1520"/>
      <x v="896"/>
      <x v="896"/>
      <x/>
      <x v="8"/>
    </i>
    <i r="1">
      <x v="1521"/>
      <x v="514"/>
      <x v="514"/>
      <x/>
      <x v="8"/>
    </i>
    <i r="1">
      <x v="1522"/>
      <x v="182"/>
      <x v="182"/>
      <x v="225"/>
      <x v="13"/>
    </i>
    <i r="1">
      <x v="1523"/>
      <x v="1027"/>
      <x v="1027"/>
      <x/>
      <x/>
    </i>
    <i r="1">
      <x v="1524"/>
      <x v="9"/>
      <x v="9"/>
      <x v="125"/>
      <x v="8"/>
    </i>
    <i r="1">
      <x v="1543"/>
      <x v="1141"/>
      <x v="1141"/>
      <x/>
      <x/>
    </i>
    <i r="1">
      <x v="1544"/>
      <x v="94"/>
      <x v="94"/>
      <x v="123"/>
      <x v="18"/>
    </i>
    <i r="1">
      <x v="1545"/>
      <x v="1231"/>
      <x v="1231"/>
      <x v="23"/>
      <x v="3"/>
    </i>
    <i r="1">
      <x v="1546"/>
      <x v="1144"/>
      <x v="1144"/>
      <x/>
      <x/>
    </i>
    <i r="1">
      <x v="1547"/>
      <x v="1239"/>
      <x v="1239"/>
      <x/>
      <x/>
    </i>
    <i r="1">
      <x v="1548"/>
      <x v="617"/>
      <x v="617"/>
      <x/>
      <x/>
    </i>
    <i r="1">
      <x v="1549"/>
      <x v="617"/>
      <x v="617"/>
      <x/>
      <x/>
    </i>
    <i r="1">
      <x v="1550"/>
      <x v="117"/>
      <x v="117"/>
      <x/>
      <x/>
    </i>
    <i r="1">
      <x v="1551"/>
      <x v="117"/>
      <x v="117"/>
      <x/>
      <x/>
    </i>
    <i r="1">
      <x v="1552"/>
      <x v="117"/>
      <x v="117"/>
      <x/>
      <x/>
    </i>
    <i r="1">
      <x v="1553"/>
      <x v="117"/>
      <x v="117"/>
      <x/>
      <x/>
    </i>
    <i r="1">
      <x v="1554"/>
      <x v="117"/>
      <x v="117"/>
      <x/>
      <x/>
    </i>
    <i r="1">
      <x v="1555"/>
      <x v="117"/>
      <x v="117"/>
      <x/>
      <x/>
    </i>
    <i r="1">
      <x v="1556"/>
      <x v="117"/>
      <x v="117"/>
      <x/>
      <x/>
    </i>
    <i r="1">
      <x v="1557"/>
      <x v="972"/>
      <x v="972"/>
      <x/>
      <x v="1"/>
    </i>
    <i r="1">
      <x v="1558"/>
      <x v="972"/>
      <x v="972"/>
      <x/>
      <x v="1"/>
    </i>
    <i r="1">
      <x v="1559"/>
      <x v="972"/>
      <x v="972"/>
      <x/>
      <x v="1"/>
    </i>
    <i r="1">
      <x v="1560"/>
      <x v="957"/>
      <x v="957"/>
      <x/>
      <x/>
    </i>
    <i r="1">
      <x v="1561"/>
      <x v="1158"/>
      <x v="1158"/>
      <x/>
      <x v="3"/>
    </i>
    <i r="1">
      <x v="1562"/>
      <x v="828"/>
      <x v="828"/>
      <x v="4"/>
      <x v="1"/>
    </i>
    <i r="1">
      <x v="1563"/>
      <x v="917"/>
      <x v="917"/>
      <x/>
      <x v="2"/>
    </i>
    <i r="1">
      <x v="1564"/>
      <x v="785"/>
      <x v="785"/>
      <x v="4"/>
      <x v="5"/>
    </i>
    <i r="1">
      <x v="1565"/>
      <x v="785"/>
      <x v="785"/>
      <x/>
      <x v="2"/>
    </i>
    <i r="1">
      <x v="1566"/>
      <x v="785"/>
      <x v="785"/>
      <x/>
      <x v="3"/>
    </i>
    <i r="1">
      <x v="1567"/>
      <x v="1203"/>
      <x v="1203"/>
      <x v="115"/>
      <x v="13"/>
    </i>
    <i r="1">
      <x v="1568"/>
      <x v="768"/>
      <x v="768"/>
      <x/>
      <x v="1"/>
    </i>
    <i r="1">
      <x v="1569"/>
      <x v="212"/>
      <x v="212"/>
      <x/>
      <x v="3"/>
    </i>
    <i r="1">
      <x v="1570"/>
      <x v="1038"/>
      <x v="1038"/>
      <x/>
      <x/>
    </i>
    <i r="1">
      <x v="1571"/>
      <x v="373"/>
      <x v="373"/>
      <x/>
      <x v="2"/>
    </i>
    <i r="1">
      <x v="1572"/>
      <x v="1070"/>
      <x v="1070"/>
      <x/>
      <x v="3"/>
    </i>
    <i r="1">
      <x v="1573"/>
      <x v="949"/>
      <x v="949"/>
      <x/>
      <x v="3"/>
    </i>
    <i r="1">
      <x v="1588"/>
      <x v="22"/>
      <x v="22"/>
      <x v="7"/>
      <x v="18"/>
    </i>
    <i r="1">
      <x v="1589"/>
      <x v="22"/>
      <x v="22"/>
      <x/>
      <x v="2"/>
    </i>
    <i r="1">
      <x v="1590"/>
      <x v="246"/>
      <x v="246"/>
      <x/>
      <x v="8"/>
    </i>
    <i r="1">
      <x v="1591"/>
      <x v="247"/>
      <x v="247"/>
      <x/>
      <x v="1"/>
    </i>
    <i r="1">
      <x v="1592"/>
      <x v="219"/>
      <x v="219"/>
      <x/>
      <x v="8"/>
    </i>
    <i r="1">
      <x v="1593"/>
      <x v="219"/>
      <x v="219"/>
      <x/>
      <x v="1"/>
    </i>
    <i r="1">
      <x v="1594"/>
      <x v="975"/>
      <x v="975"/>
      <x/>
      <x/>
    </i>
    <i r="1">
      <x v="1595"/>
      <x v="1187"/>
      <x v="1187"/>
      <x/>
      <x v="3"/>
    </i>
    <i r="1">
      <x v="1596"/>
      <x v="1187"/>
      <x v="1187"/>
      <x v="166"/>
      <x v="3"/>
    </i>
    <i r="1">
      <x v="1597"/>
      <x v="798"/>
      <x v="798"/>
      <x/>
      <x v="1"/>
    </i>
    <i r="1">
      <x v="1598"/>
      <x v="798"/>
      <x v="798"/>
      <x/>
      <x v="3"/>
    </i>
    <i r="1">
      <x v="1599"/>
      <x v="890"/>
      <x v="890"/>
      <x/>
      <x v="1"/>
    </i>
    <i r="1">
      <x v="1600"/>
      <x v="238"/>
      <x v="238"/>
      <x/>
      <x v="3"/>
    </i>
    <i r="1">
      <x v="1601"/>
      <x v="238"/>
      <x v="238"/>
      <x/>
      <x v="2"/>
    </i>
    <i r="1">
      <x v="1602"/>
      <x v="238"/>
      <x v="238"/>
      <x/>
      <x v="8"/>
    </i>
    <i r="1">
      <x v="1603"/>
      <x v="238"/>
      <x v="238"/>
      <x/>
      <x v="3"/>
    </i>
    <i r="1">
      <x v="1604"/>
      <x v="126"/>
      <x v="126"/>
      <x/>
      <x v="3"/>
    </i>
    <i r="1">
      <x v="1605"/>
      <x v="126"/>
      <x v="126"/>
      <x/>
      <x/>
    </i>
    <i r="1">
      <x v="1606"/>
      <x v="126"/>
      <x v="126"/>
      <x/>
      <x v="3"/>
    </i>
    <i r="1">
      <x v="1607"/>
      <x v="938"/>
      <x v="938"/>
      <x/>
      <x v="2"/>
    </i>
    <i r="1">
      <x v="1622"/>
      <x v="697"/>
      <x v="697"/>
      <x/>
      <x/>
    </i>
    <i r="1">
      <x v="1632"/>
      <x v="742"/>
      <x v="742"/>
      <x v="83"/>
      <x/>
    </i>
    <i r="1">
      <x v="1635"/>
      <x v="1225"/>
      <x v="1225"/>
      <x v="5"/>
      <x v="3"/>
    </i>
    <i r="1">
      <x v="1636"/>
      <x v="26"/>
      <x v="26"/>
      <x v="144"/>
      <x v="13"/>
    </i>
    <i r="1">
      <x v="1637"/>
      <x v="23"/>
      <x v="23"/>
      <x/>
      <x v="4"/>
    </i>
    <i r="1">
      <x v="1638"/>
      <x v="245"/>
      <x v="245"/>
      <x v="236"/>
      <x v="18"/>
    </i>
    <i r="1">
      <x v="1639"/>
      <x v="769"/>
      <x v="769"/>
      <x/>
      <x v="3"/>
    </i>
    <i r="1">
      <x v="1640"/>
      <x v="646"/>
      <x v="646"/>
      <x/>
      <x/>
    </i>
    <i r="1">
      <x v="1649"/>
      <x v="900"/>
      <x v="900"/>
      <x/>
      <x v="2"/>
    </i>
    <i r="1">
      <x v="1650"/>
      <x v="580"/>
      <x v="580"/>
      <x v="150"/>
      <x v="8"/>
    </i>
    <i r="1">
      <x v="1651"/>
      <x v="580"/>
      <x v="580"/>
      <x v="190"/>
      <x v="13"/>
    </i>
    <i r="1">
      <x v="1652"/>
      <x v="956"/>
      <x v="956"/>
      <x/>
      <x/>
    </i>
    <i r="1">
      <x v="1653"/>
      <x v="1217"/>
      <x v="1217"/>
      <x/>
      <x/>
    </i>
    <i r="1">
      <x v="1654"/>
      <x v="845"/>
      <x v="845"/>
      <x/>
      <x v="5"/>
    </i>
    <i r="1">
      <x v="1655"/>
      <x v="640"/>
      <x v="640"/>
      <x v="178"/>
      <x v="21"/>
    </i>
    <i r="1">
      <x v="1661"/>
      <x v="755"/>
      <x v="755"/>
      <x/>
      <x v="8"/>
    </i>
    <i r="1">
      <x v="1662"/>
      <x v="143"/>
      <x v="143"/>
      <x/>
      <x/>
    </i>
    <i r="1">
      <x v="1663"/>
      <x v="149"/>
      <x v="149"/>
      <x/>
      <x v="8"/>
    </i>
    <i r="1">
      <x v="1664"/>
      <x v="149"/>
      <x v="149"/>
      <x v="69"/>
      <x v="3"/>
    </i>
    <i r="1">
      <x v="1665"/>
      <x v="203"/>
      <x v="203"/>
      <x v="2"/>
      <x v="2"/>
    </i>
    <i r="1">
      <x v="1666"/>
      <x v="436"/>
      <x v="436"/>
      <x/>
      <x v="2"/>
    </i>
    <i r="1">
      <x v="1667"/>
      <x v="436"/>
      <x v="436"/>
      <x/>
      <x/>
    </i>
    <i r="1">
      <x v="1668"/>
      <x v="799"/>
      <x v="799"/>
      <x/>
      <x/>
    </i>
    <i r="1">
      <x v="1669"/>
      <x v="799"/>
      <x v="799"/>
      <x/>
      <x/>
    </i>
    <i r="1">
      <x v="1670"/>
      <x v="533"/>
      <x v="533"/>
      <x/>
      <x v="3"/>
    </i>
    <i r="1">
      <x v="1671"/>
      <x v="668"/>
      <x v="668"/>
      <x v="162"/>
      <x v="7"/>
    </i>
    <i r="1">
      <x v="1672"/>
      <x v="1200"/>
      <x v="1200"/>
      <x/>
      <x/>
    </i>
    <i r="1">
      <x v="1673"/>
      <x v="1219"/>
      <x v="1219"/>
      <x/>
      <x v="3"/>
    </i>
    <i r="1">
      <x v="1674"/>
      <x v="993"/>
      <x v="993"/>
      <x/>
      <x v="1"/>
    </i>
    <i r="1">
      <x v="1675"/>
      <x v="780"/>
      <x v="780"/>
      <x/>
      <x v="8"/>
    </i>
    <i r="1">
      <x v="1676"/>
      <x v="585"/>
      <x v="585"/>
      <x/>
      <x v="1"/>
    </i>
    <i r="1">
      <x v="1677"/>
      <x v="585"/>
      <x v="585"/>
      <x v="76"/>
      <x v="8"/>
    </i>
    <i r="1">
      <x v="1678"/>
      <x v="585"/>
      <x v="585"/>
      <x/>
      <x v="3"/>
    </i>
    <i r="1">
      <x v="1679"/>
      <x v="255"/>
      <x v="255"/>
      <x/>
      <x/>
    </i>
    <i r="1">
      <x v="1680"/>
      <x v="255"/>
      <x v="255"/>
      <x/>
      <x v="3"/>
    </i>
    <i r="1">
      <x v="1681"/>
      <x v="255"/>
      <x v="255"/>
      <x/>
      <x v="3"/>
    </i>
    <i r="1">
      <x v="1682"/>
      <x v="1164"/>
      <x v="1164"/>
      <x/>
      <x v="1"/>
    </i>
    <i r="1">
      <x v="1701"/>
      <x v="276"/>
      <x v="276"/>
      <x/>
      <x v="3"/>
    </i>
    <i r="1">
      <x v="1702"/>
      <x v="327"/>
      <x v="327"/>
      <x/>
      <x v="3"/>
    </i>
    <i r="1">
      <x v="1703"/>
      <x v="1131"/>
      <x v="1131"/>
      <x/>
      <x v="10"/>
    </i>
    <i r="1">
      <x v="1704"/>
      <x v="348"/>
      <x v="348"/>
      <x/>
      <x v="3"/>
    </i>
    <i r="1">
      <x v="1705"/>
      <x v="348"/>
      <x v="348"/>
      <x/>
      <x v="3"/>
    </i>
    <i r="1">
      <x v="1706"/>
      <x v="1127"/>
      <x v="1127"/>
      <x/>
      <x v="3"/>
    </i>
    <i r="1">
      <x v="1707"/>
      <x v="1057"/>
      <x v="1057"/>
      <x/>
      <x v="1"/>
    </i>
    <i r="1">
      <x v="1708"/>
      <x v="1057"/>
      <x v="1057"/>
      <x/>
      <x/>
    </i>
    <i r="1">
      <x v="1709"/>
      <x v="1057"/>
      <x v="1057"/>
      <x/>
      <x v="1"/>
    </i>
    <i r="1">
      <x v="1710"/>
      <x v="1057"/>
      <x v="1057"/>
      <x/>
      <x/>
    </i>
    <i r="1">
      <x v="1711"/>
      <x v="1057"/>
      <x v="1057"/>
      <x/>
      <x v="5"/>
    </i>
    <i r="1">
      <x v="1712"/>
      <x v="1057"/>
      <x v="1057"/>
      <x/>
      <x v="1"/>
    </i>
    <i r="1">
      <x v="1713"/>
      <x v="1063"/>
      <x v="1063"/>
      <x/>
      <x/>
    </i>
    <i r="1">
      <x v="1714"/>
      <x v="1063"/>
      <x v="1063"/>
      <x/>
      <x v="3"/>
    </i>
    <i r="1">
      <x v="1715"/>
      <x v="1192"/>
      <x v="1192"/>
      <x/>
      <x/>
    </i>
    <i r="1">
      <x v="1716"/>
      <x v="766"/>
      <x v="766"/>
      <x/>
      <x/>
    </i>
    <i r="1">
      <x v="1717"/>
      <x v="766"/>
      <x v="766"/>
      <x/>
      <x v="1"/>
    </i>
    <i r="1">
      <x v="1718"/>
      <x v="504"/>
      <x v="504"/>
      <x/>
      <x v="3"/>
    </i>
    <i r="1">
      <x v="1719"/>
      <x v="1005"/>
      <x v="1005"/>
      <x/>
      <x v="1"/>
    </i>
    <i r="1">
      <x v="1720"/>
      <x v="1005"/>
      <x v="1005"/>
      <x/>
      <x v="1"/>
    </i>
    <i r="1">
      <x v="1721"/>
      <x v="1005"/>
      <x v="1005"/>
      <x/>
      <x/>
    </i>
    <i r="1">
      <x v="1722"/>
      <x v="449"/>
      <x v="449"/>
      <x/>
      <x v="3"/>
    </i>
    <i r="1">
      <x v="1723"/>
      <x v="449"/>
      <x v="449"/>
      <x/>
      <x v="1"/>
    </i>
    <i r="1">
      <x v="1724"/>
      <x v="189"/>
      <x v="189"/>
      <x/>
      <x v="1"/>
    </i>
    <i r="1">
      <x v="1725"/>
      <x v="982"/>
      <x v="982"/>
      <x/>
      <x v="1"/>
    </i>
    <i r="1">
      <x v="1726"/>
      <x v="982"/>
      <x v="982"/>
      <x/>
      <x/>
    </i>
    <i r="1">
      <x v="1727"/>
      <x v="982"/>
      <x v="982"/>
      <x/>
      <x v="5"/>
    </i>
    <i r="1">
      <x v="1728"/>
      <x v="446"/>
      <x v="446"/>
      <x/>
      <x v="8"/>
    </i>
    <i r="1">
      <x v="1729"/>
      <x v="356"/>
      <x v="356"/>
      <x/>
      <x v="3"/>
    </i>
    <i r="1">
      <x v="1730"/>
      <x v="1182"/>
      <x v="1182"/>
      <x/>
      <x v="5"/>
    </i>
    <i r="1">
      <x v="1731"/>
      <x v="1108"/>
      <x v="1108"/>
      <x/>
      <x v="2"/>
    </i>
    <i r="1">
      <x v="1732"/>
      <x v="291"/>
      <x v="291"/>
      <x/>
      <x v="1"/>
    </i>
    <i r="1">
      <x v="1733"/>
      <x v="295"/>
      <x v="295"/>
      <x v="5"/>
      <x v="2"/>
    </i>
    <i r="1">
      <x v="1734"/>
      <x v="295"/>
      <x v="295"/>
      <x v="47"/>
      <x v="1"/>
    </i>
    <i>
      <x v="1"/>
      <x v="35"/>
      <x v="1116"/>
      <x v="1116"/>
      <x/>
      <x v="3"/>
    </i>
    <i r="1">
      <x v="36"/>
      <x v="102"/>
      <x v="102"/>
      <x/>
      <x/>
    </i>
    <i r="1">
      <x v="37"/>
      <x v="102"/>
      <x v="102"/>
      <x/>
      <x/>
    </i>
    <i r="1">
      <x v="38"/>
      <x v="102"/>
      <x v="102"/>
      <x/>
      <x/>
    </i>
    <i r="1">
      <x v="39"/>
      <x v="102"/>
      <x v="102"/>
      <x/>
      <x/>
    </i>
    <i r="1">
      <x v="40"/>
      <x v="102"/>
      <x v="102"/>
      <x/>
      <x/>
    </i>
    <i r="1">
      <x v="41"/>
      <x v="98"/>
      <x v="98"/>
      <x/>
      <x/>
    </i>
    <i r="1">
      <x v="42"/>
      <x v="98"/>
      <x v="98"/>
      <x/>
      <x/>
    </i>
    <i r="1">
      <x v="43"/>
      <x v="98"/>
      <x v="98"/>
      <x/>
      <x/>
    </i>
    <i r="1">
      <x v="44"/>
      <x v="169"/>
      <x v="169"/>
      <x/>
      <x/>
    </i>
    <i r="1">
      <x v="45"/>
      <x v="360"/>
      <x v="360"/>
      <x/>
      <x v="13"/>
    </i>
    <i r="1">
      <x v="46"/>
      <x v="134"/>
      <x v="134"/>
      <x/>
      <x v="3"/>
    </i>
    <i r="1">
      <x v="47"/>
      <x v="476"/>
      <x v="476"/>
      <x/>
      <x/>
    </i>
    <i r="1">
      <x v="48"/>
      <x v="717"/>
      <x v="717"/>
      <x/>
      <x/>
    </i>
    <i r="1">
      <x v="49"/>
      <x v="717"/>
      <x v="717"/>
      <x/>
      <x/>
    </i>
    <i r="1">
      <x v="50"/>
      <x v="160"/>
      <x v="160"/>
      <x/>
      <x/>
    </i>
    <i r="1">
      <x v="51"/>
      <x v="826"/>
      <x v="826"/>
      <x/>
      <x/>
    </i>
    <i r="1">
      <x v="52"/>
      <x v="1066"/>
      <x v="1066"/>
      <x/>
      <x/>
    </i>
    <i r="1">
      <x v="53"/>
      <x v="678"/>
      <x v="678"/>
      <x/>
      <x/>
    </i>
    <i r="1">
      <x v="54"/>
      <x v="678"/>
      <x v="678"/>
      <x/>
      <x/>
    </i>
    <i r="1">
      <x v="55"/>
      <x v="678"/>
      <x v="678"/>
      <x/>
      <x/>
    </i>
    <i r="1">
      <x v="56"/>
      <x v="678"/>
      <x v="678"/>
      <x/>
      <x/>
    </i>
    <i r="1">
      <x v="57"/>
      <x v="1215"/>
      <x v="1215"/>
      <x/>
      <x v="3"/>
    </i>
    <i r="1">
      <x v="58"/>
      <x v="716"/>
      <x v="716"/>
      <x/>
      <x/>
    </i>
    <i r="1">
      <x v="59"/>
      <x v="716"/>
      <x v="716"/>
      <x/>
      <x v="1"/>
    </i>
    <i r="1">
      <x v="60"/>
      <x v="1032"/>
      <x v="1032"/>
      <x/>
      <x v="1"/>
    </i>
    <i r="1">
      <x v="61"/>
      <x v="1032"/>
      <x v="1032"/>
      <x/>
      <x v="13"/>
    </i>
    <i r="1">
      <x v="62"/>
      <x v="1171"/>
      <x v="1171"/>
      <x/>
      <x v="3"/>
    </i>
    <i r="1">
      <x v="63"/>
      <x v="521"/>
      <x v="521"/>
      <x/>
      <x/>
    </i>
    <i r="1">
      <x v="64"/>
      <x v="732"/>
      <x v="732"/>
      <x/>
      <x v="1"/>
    </i>
    <i r="1">
      <x v="65"/>
      <x v="1204"/>
      <x v="1204"/>
      <x/>
      <x v="2"/>
    </i>
    <i r="1">
      <x v="66"/>
      <x v="1204"/>
      <x v="1204"/>
      <x v="181"/>
      <x/>
    </i>
    <i r="1">
      <x v="67"/>
      <x v="1215"/>
      <x v="1215"/>
      <x/>
      <x v="1"/>
    </i>
    <i r="1">
      <x v="68"/>
      <x v="1134"/>
      <x v="1134"/>
      <x/>
      <x v="3"/>
    </i>
    <i r="1">
      <x v="69"/>
      <x v="1071"/>
      <x v="1071"/>
      <x/>
      <x/>
    </i>
    <i r="1">
      <x v="70"/>
      <x v="553"/>
      <x v="553"/>
      <x v="258"/>
      <x/>
    </i>
    <i r="1">
      <x v="71"/>
      <x v="443"/>
      <x v="443"/>
      <x v="93"/>
      <x/>
    </i>
    <i r="1">
      <x v="72"/>
      <x v="1149"/>
      <x v="1149"/>
      <x/>
      <x v="1"/>
    </i>
    <i r="1">
      <x v="73"/>
      <x v="1190"/>
      <x v="1190"/>
      <x/>
      <x v="3"/>
    </i>
    <i r="1">
      <x v="74"/>
      <x v="467"/>
      <x v="467"/>
      <x/>
      <x v="1"/>
    </i>
    <i r="1">
      <x v="75"/>
      <x v="687"/>
      <x v="687"/>
      <x/>
      <x v="3"/>
    </i>
    <i r="1">
      <x v="76"/>
      <x v="271"/>
      <x v="271"/>
      <x/>
      <x/>
    </i>
    <i r="1">
      <x v="77"/>
      <x v="885"/>
      <x v="885"/>
      <x/>
      <x v="2"/>
    </i>
    <i r="1">
      <x v="78"/>
      <x v="885"/>
      <x v="885"/>
      <x/>
      <x v="3"/>
    </i>
    <i r="1">
      <x v="79"/>
      <x v="264"/>
      <x v="264"/>
      <x/>
      <x v="7"/>
    </i>
    <i r="1">
      <x v="80"/>
      <x v="242"/>
      <x v="242"/>
      <x/>
      <x v="1"/>
    </i>
    <i r="1">
      <x v="81"/>
      <x v="242"/>
      <x v="242"/>
      <x/>
      <x v="3"/>
    </i>
    <i r="1">
      <x v="82"/>
      <x v="242"/>
      <x v="242"/>
      <x/>
      <x v="1"/>
    </i>
    <i r="1">
      <x v="83"/>
      <x v="241"/>
      <x v="241"/>
      <x/>
      <x v="8"/>
    </i>
    <i r="1">
      <x v="84"/>
      <x v="242"/>
      <x v="242"/>
      <x/>
      <x v="3"/>
    </i>
    <i r="1">
      <x v="85"/>
      <x v="608"/>
      <x v="608"/>
      <x/>
      <x v="3"/>
    </i>
    <i r="1">
      <x v="86"/>
      <x v="783"/>
      <x v="783"/>
      <x/>
      <x v="2"/>
    </i>
    <i r="1">
      <x v="87"/>
      <x v="608"/>
      <x v="608"/>
      <x/>
      <x/>
    </i>
    <i r="1">
      <x v="88"/>
      <x v="608"/>
      <x v="608"/>
      <x/>
      <x v="5"/>
    </i>
    <i r="1">
      <x v="89"/>
      <x v="608"/>
      <x v="608"/>
      <x/>
      <x v="8"/>
    </i>
    <i r="1">
      <x v="90"/>
      <x v="608"/>
      <x v="608"/>
      <x/>
      <x v="3"/>
    </i>
    <i r="1">
      <x v="91"/>
      <x v="608"/>
      <x v="608"/>
      <x/>
      <x v="1"/>
    </i>
    <i r="1">
      <x v="92"/>
      <x v="608"/>
      <x v="608"/>
      <x/>
      <x v="1"/>
    </i>
    <i r="1">
      <x v="93"/>
      <x v="608"/>
      <x v="608"/>
      <x/>
      <x v="1"/>
    </i>
    <i r="1">
      <x v="94"/>
      <x v="608"/>
      <x v="608"/>
      <x/>
      <x v="3"/>
    </i>
    <i r="1">
      <x v="95"/>
      <x v="608"/>
      <x v="608"/>
      <x/>
      <x v="3"/>
    </i>
    <i r="1">
      <x v="96"/>
      <x v="608"/>
      <x v="608"/>
      <x/>
      <x v="3"/>
    </i>
    <i r="1">
      <x v="97"/>
      <x v="887"/>
      <x v="887"/>
      <x/>
      <x v="1"/>
    </i>
    <i r="1">
      <x v="98"/>
      <x v="497"/>
      <x v="497"/>
      <x/>
      <x v="3"/>
    </i>
    <i r="1">
      <x v="99"/>
      <x v="497"/>
      <x v="497"/>
      <x/>
      <x v="5"/>
    </i>
    <i r="1">
      <x v="100"/>
      <x v="211"/>
      <x v="211"/>
      <x/>
      <x v="3"/>
    </i>
    <i r="1">
      <x v="101"/>
      <x v="423"/>
      <x v="423"/>
      <x/>
      <x v="3"/>
    </i>
    <i r="1">
      <x v="102"/>
      <x v="423"/>
      <x v="423"/>
      <x/>
      <x v="2"/>
    </i>
    <i r="1">
      <x v="103"/>
      <x v="560"/>
      <x v="560"/>
      <x/>
      <x v="1"/>
    </i>
    <i r="1">
      <x v="104"/>
      <x v="560"/>
      <x v="560"/>
      <x/>
      <x v="3"/>
    </i>
    <i r="1">
      <x v="197"/>
      <x v="481"/>
      <x v="481"/>
      <x/>
      <x/>
    </i>
    <i r="1">
      <x v="198"/>
      <x v="481"/>
      <x v="481"/>
      <x/>
      <x/>
    </i>
    <i r="1">
      <x v="199"/>
      <x v="481"/>
      <x v="481"/>
      <x/>
      <x/>
    </i>
    <i r="1">
      <x v="200"/>
      <x v="632"/>
      <x v="632"/>
      <x/>
      <x v="1"/>
    </i>
    <i r="1">
      <x v="201"/>
      <x v="632"/>
      <x v="632"/>
      <x/>
      <x v="3"/>
    </i>
    <i r="1">
      <x v="202"/>
      <x v="632"/>
      <x v="632"/>
      <x/>
      <x v="7"/>
    </i>
    <i r="1">
      <x v="203"/>
      <x v="632"/>
      <x v="632"/>
      <x v="161"/>
      <x v="7"/>
    </i>
    <i r="1">
      <x v="204"/>
      <x v="358"/>
      <x v="358"/>
      <x/>
      <x v="1"/>
    </i>
    <i r="1">
      <x v="205"/>
      <x v="335"/>
      <x v="335"/>
      <x/>
      <x/>
    </i>
    <i r="1">
      <x v="206"/>
      <x v="335"/>
      <x v="335"/>
      <x/>
      <x/>
    </i>
    <i r="1">
      <x v="207"/>
      <x v="612"/>
      <x v="612"/>
      <x/>
      <x v="1"/>
    </i>
    <i r="1">
      <x v="208"/>
      <x v="345"/>
      <x v="345"/>
      <x/>
      <x v="5"/>
    </i>
    <i r="1">
      <x v="209"/>
      <x v="829"/>
      <x v="829"/>
      <x/>
      <x v="1"/>
    </i>
    <i r="1">
      <x v="210"/>
      <x v="1043"/>
      <x v="1043"/>
      <x v="262"/>
      <x v="1"/>
    </i>
    <i r="1">
      <x v="211"/>
      <x v="967"/>
      <x v="967"/>
      <x/>
      <x v="5"/>
    </i>
    <i r="1">
      <x v="212"/>
      <x v="1124"/>
      <x v="1124"/>
      <x/>
      <x v="2"/>
    </i>
    <i r="1">
      <x v="213"/>
      <x v="437"/>
      <x v="437"/>
      <x/>
      <x v="3"/>
    </i>
    <i r="1">
      <x v="214"/>
      <x v="346"/>
      <x v="346"/>
      <x/>
      <x v="7"/>
    </i>
    <i r="1">
      <x v="215"/>
      <x v="613"/>
      <x v="613"/>
      <x/>
      <x v="7"/>
    </i>
    <i r="1">
      <x v="216"/>
      <x v="522"/>
      <x v="522"/>
      <x/>
      <x/>
    </i>
    <i r="1">
      <x v="217"/>
      <x v="1066"/>
      <x v="1066"/>
      <x/>
      <x v="7"/>
    </i>
    <i r="1">
      <x v="218"/>
      <x v="110"/>
      <x v="110"/>
      <x v="66"/>
      <x v="5"/>
    </i>
    <i r="1">
      <x v="219"/>
      <x v="714"/>
      <x v="714"/>
      <x/>
      <x v="1"/>
    </i>
    <i r="1">
      <x v="220"/>
      <x v="714"/>
      <x v="714"/>
      <x/>
      <x/>
    </i>
    <i r="1">
      <x v="221"/>
      <x v="714"/>
      <x v="714"/>
      <x/>
      <x v="3"/>
    </i>
    <i r="1">
      <x v="222"/>
      <x v="714"/>
      <x v="714"/>
      <x/>
      <x/>
    </i>
    <i r="1">
      <x v="223"/>
      <x v="714"/>
      <x v="714"/>
      <x/>
      <x v="3"/>
    </i>
    <i r="1">
      <x v="224"/>
      <x v="936"/>
      <x v="936"/>
      <x/>
      <x v="1"/>
    </i>
    <i r="1">
      <x v="305"/>
      <x v="601"/>
      <x v="601"/>
      <x/>
      <x v="2"/>
    </i>
    <i r="1">
      <x v="306"/>
      <x v="939"/>
      <x v="939"/>
      <x/>
      <x v="1"/>
    </i>
    <i r="1">
      <x v="307"/>
      <x v="721"/>
      <x v="721"/>
      <x/>
      <x v="2"/>
    </i>
    <i r="1">
      <x v="308"/>
      <x v="290"/>
      <x v="290"/>
      <x/>
      <x v="3"/>
    </i>
    <i r="1">
      <x v="309"/>
      <x v="721"/>
      <x v="721"/>
      <x/>
      <x v="2"/>
    </i>
    <i r="1">
      <x v="310"/>
      <x v="552"/>
      <x v="552"/>
      <x/>
      <x v="1"/>
    </i>
    <i r="1">
      <x v="311"/>
      <x v="552"/>
      <x v="552"/>
      <x/>
      <x v="1"/>
    </i>
    <i r="1">
      <x v="312"/>
      <x v="290"/>
      <x v="290"/>
      <x v="249"/>
      <x/>
    </i>
    <i r="1">
      <x v="313"/>
      <x v="256"/>
      <x v="256"/>
      <x/>
      <x/>
    </i>
    <i r="1">
      <x v="314"/>
      <x v="269"/>
      <x v="269"/>
      <x/>
      <x/>
    </i>
    <i r="1">
      <x v="315"/>
      <x v="269"/>
      <x v="269"/>
      <x/>
      <x/>
    </i>
    <i r="1">
      <x v="316"/>
      <x v="269"/>
      <x v="269"/>
      <x/>
      <x/>
    </i>
    <i r="1">
      <x v="317"/>
      <x v="269"/>
      <x v="269"/>
      <x/>
      <x/>
    </i>
    <i r="1">
      <x v="318"/>
      <x v="269"/>
      <x v="269"/>
      <x/>
      <x/>
    </i>
    <i r="1">
      <x v="319"/>
      <x v="812"/>
      <x v="812"/>
      <x/>
      <x v="2"/>
    </i>
    <i r="1">
      <x v="320"/>
      <x v="192"/>
      <x v="192"/>
      <x/>
      <x/>
    </i>
    <i r="1">
      <x v="321"/>
      <x v="192"/>
      <x v="192"/>
      <x/>
      <x/>
    </i>
    <i r="1">
      <x v="322"/>
      <x v="192"/>
      <x v="192"/>
      <x/>
      <x/>
    </i>
    <i r="1">
      <x v="323"/>
      <x v="192"/>
      <x v="192"/>
      <x/>
      <x/>
    </i>
    <i r="1">
      <x v="324"/>
      <x v="163"/>
      <x v="163"/>
      <x/>
      <x/>
    </i>
    <i r="1">
      <x v="325"/>
      <x v="438"/>
      <x v="438"/>
      <x/>
      <x/>
    </i>
    <i r="1">
      <x v="326"/>
      <x v="438"/>
      <x v="438"/>
      <x/>
      <x/>
    </i>
    <i r="1">
      <x v="327"/>
      <x v="1159"/>
      <x v="1159"/>
      <x/>
      <x v="5"/>
    </i>
    <i r="1">
      <x v="328"/>
      <x v="1159"/>
      <x v="1159"/>
      <x/>
      <x v="3"/>
    </i>
    <i r="1">
      <x v="329"/>
      <x v="883"/>
      <x v="883"/>
      <x/>
      <x/>
    </i>
    <i r="1">
      <x v="330"/>
      <x v="883"/>
      <x v="883"/>
      <x/>
      <x/>
    </i>
    <i r="1">
      <x v="331"/>
      <x v="883"/>
      <x v="883"/>
      <x/>
      <x/>
    </i>
    <i r="1">
      <x v="332"/>
      <x v="883"/>
      <x v="883"/>
      <x/>
      <x/>
    </i>
    <i r="1">
      <x v="333"/>
      <x v="883"/>
      <x v="883"/>
      <x/>
      <x/>
    </i>
    <i r="1">
      <x v="334"/>
      <x v="915"/>
      <x v="915"/>
      <x/>
      <x v="1"/>
    </i>
    <i r="1">
      <x v="335"/>
      <x v="1087"/>
      <x v="1087"/>
      <x/>
      <x v="14"/>
    </i>
    <i r="1">
      <x v="336"/>
      <x v="1116"/>
      <x v="1116"/>
      <x/>
      <x v="3"/>
    </i>
    <i r="1">
      <x v="337"/>
      <x v="190"/>
      <x v="190"/>
      <x/>
      <x/>
    </i>
    <i r="1">
      <x v="338"/>
      <x v="876"/>
      <x v="876"/>
      <x/>
      <x v="3"/>
    </i>
    <i r="1">
      <x v="339"/>
      <x v="85"/>
      <x v="85"/>
      <x/>
      <x/>
    </i>
    <i r="1">
      <x v="340"/>
      <x v="918"/>
      <x v="918"/>
      <x/>
      <x v="4"/>
    </i>
    <i r="1">
      <x v="341"/>
      <x v="1098"/>
      <x v="1098"/>
      <x/>
      <x v="1"/>
    </i>
    <i r="1">
      <x v="342"/>
      <x v="931"/>
      <x v="931"/>
      <x/>
      <x/>
    </i>
    <i r="1">
      <x v="343"/>
      <x v="735"/>
      <x v="735"/>
      <x/>
      <x/>
    </i>
    <i r="1">
      <x v="344"/>
      <x v="728"/>
      <x v="728"/>
      <x/>
      <x v="1"/>
    </i>
    <i r="1">
      <x v="345"/>
      <x v="258"/>
      <x v="258"/>
      <x/>
      <x/>
    </i>
    <i r="1">
      <x v="346"/>
      <x v="176"/>
      <x v="176"/>
      <x/>
      <x/>
    </i>
    <i r="1">
      <x v="347"/>
      <x v="176"/>
      <x v="176"/>
      <x/>
      <x/>
    </i>
    <i r="1">
      <x v="348"/>
      <x v="788"/>
      <x v="788"/>
      <x/>
      <x/>
    </i>
    <i r="1">
      <x v="349"/>
      <x v="797"/>
      <x v="797"/>
      <x/>
      <x v="5"/>
    </i>
    <i r="1">
      <x v="350"/>
      <x v="797"/>
      <x v="797"/>
      <x/>
      <x v="13"/>
    </i>
    <i r="1">
      <x v="351"/>
      <x v="797"/>
      <x v="797"/>
      <x/>
      <x v="5"/>
    </i>
    <i r="1">
      <x v="352"/>
      <x v="15"/>
      <x v="15"/>
      <x/>
      <x v="14"/>
    </i>
    <i r="1">
      <x v="353"/>
      <x v="15"/>
      <x v="15"/>
      <x/>
      <x v="8"/>
    </i>
    <i r="1">
      <x v="354"/>
      <x v="454"/>
      <x v="454"/>
      <x/>
      <x/>
    </i>
    <i r="1">
      <x v="355"/>
      <x v="454"/>
      <x v="454"/>
      <x v="219"/>
      <x v="3"/>
    </i>
    <i r="1">
      <x v="356"/>
      <x v="1135"/>
      <x v="1135"/>
      <x/>
      <x v="3"/>
    </i>
    <i r="1">
      <x v="357"/>
      <x v="293"/>
      <x v="293"/>
      <x/>
      <x/>
    </i>
    <i r="1">
      <x v="358"/>
      <x v="286"/>
      <x v="286"/>
      <x/>
      <x/>
    </i>
    <i r="1">
      <x v="359"/>
      <x v="326"/>
      <x v="326"/>
      <x/>
      <x/>
    </i>
    <i r="1">
      <x v="360"/>
      <x v="591"/>
      <x v="591"/>
      <x/>
      <x v="2"/>
    </i>
    <i r="1">
      <x v="361"/>
      <x v="474"/>
      <x v="474"/>
      <x/>
      <x v="1"/>
    </i>
    <i r="1">
      <x v="362"/>
      <x v="402"/>
      <x v="402"/>
      <x/>
      <x v="3"/>
    </i>
    <i r="1">
      <x v="363"/>
      <x v="334"/>
      <x v="334"/>
      <x/>
      <x/>
    </i>
    <i r="1">
      <x v="364"/>
      <x v="334"/>
      <x v="334"/>
      <x/>
      <x v="13"/>
    </i>
    <i r="1">
      <x v="365"/>
      <x v="596"/>
      <x v="596"/>
      <x/>
      <x/>
    </i>
    <i r="1">
      <x v="366"/>
      <x v="971"/>
      <x v="971"/>
      <x/>
      <x/>
    </i>
    <i r="1">
      <x v="367"/>
      <x v="1191"/>
      <x v="1191"/>
      <x/>
      <x v="8"/>
    </i>
    <i r="1">
      <x v="368"/>
      <x v="185"/>
      <x v="185"/>
      <x/>
      <x/>
    </i>
    <i r="1">
      <x v="369"/>
      <x v="719"/>
      <x v="719"/>
      <x/>
      <x/>
    </i>
    <i r="1">
      <x v="370"/>
      <x v="1119"/>
      <x v="1119"/>
      <x v="243"/>
      <x v="2"/>
    </i>
    <i r="1">
      <x v="435"/>
      <x v="228"/>
      <x v="228"/>
      <x/>
      <x/>
    </i>
    <i r="1">
      <x v="436"/>
      <x v="228"/>
      <x v="228"/>
      <x/>
      <x v="13"/>
    </i>
    <i r="1">
      <x v="437"/>
      <x v="738"/>
      <x v="738"/>
      <x/>
      <x/>
    </i>
    <i r="1">
      <x v="438"/>
      <x v="891"/>
      <x v="891"/>
      <x/>
      <x v="1"/>
    </i>
    <i r="1">
      <x v="439"/>
      <x v="891"/>
      <x v="891"/>
      <x/>
      <x v="1"/>
    </i>
    <i r="1">
      <x v="440"/>
      <x v="112"/>
      <x v="112"/>
      <x/>
      <x/>
    </i>
    <i r="1">
      <x v="441"/>
      <x v="51"/>
      <x v="51"/>
      <x/>
      <x v="1"/>
    </i>
    <i r="1">
      <x v="442"/>
      <x v="51"/>
      <x v="51"/>
      <x v="263"/>
      <x/>
    </i>
    <i r="1">
      <x v="443"/>
      <x v="607"/>
      <x v="607"/>
      <x v="264"/>
      <x v="5"/>
    </i>
    <i r="1">
      <x v="444"/>
      <x v="67"/>
      <x v="67"/>
      <x v="216"/>
      <x v="21"/>
    </i>
    <i r="1">
      <x v="446"/>
      <x v="48"/>
      <x v="48"/>
      <x/>
      <x v="3"/>
    </i>
    <i r="1">
      <x v="447"/>
      <x v="155"/>
      <x v="155"/>
      <x/>
      <x v="1"/>
    </i>
    <i r="1">
      <x v="448"/>
      <x v="154"/>
      <x v="154"/>
      <x/>
      <x v="8"/>
    </i>
    <i r="1">
      <x v="449"/>
      <x v="36"/>
      <x v="36"/>
      <x v="107"/>
      <x v="18"/>
    </i>
    <i r="1">
      <x v="450"/>
      <x v="50"/>
      <x v="50"/>
      <x/>
      <x v="8"/>
    </i>
    <i r="1">
      <x v="451"/>
      <x v="595"/>
      <x v="595"/>
      <x/>
      <x v="3"/>
    </i>
    <i r="1">
      <x v="452"/>
      <x v="162"/>
      <x v="162"/>
      <x v="28"/>
      <x v="10"/>
    </i>
    <i r="1">
      <x v="453"/>
      <x v="344"/>
      <x v="344"/>
      <x v="217"/>
      <x v="4"/>
    </i>
    <i r="1">
      <x v="454"/>
      <x v="201"/>
      <x v="201"/>
      <x v="90"/>
      <x v="7"/>
    </i>
    <i r="1">
      <x v="455"/>
      <x v="810"/>
      <x v="810"/>
      <x/>
      <x v="1"/>
    </i>
    <i r="1">
      <x v="456"/>
      <x v="47"/>
      <x v="47"/>
      <x v="204"/>
      <x v="18"/>
    </i>
    <i r="1">
      <x v="457"/>
      <x v="147"/>
      <x v="147"/>
      <x v="170"/>
      <x v="14"/>
    </i>
    <i r="1">
      <x v="458"/>
      <x v="96"/>
      <x v="96"/>
      <x v="220"/>
      <x v="13"/>
    </i>
    <i r="1">
      <x v="459"/>
      <x v="380"/>
      <x v="380"/>
      <x v="84"/>
      <x v="5"/>
    </i>
    <i r="1">
      <x v="460"/>
      <x v="795"/>
      <x v="795"/>
      <x/>
      <x/>
    </i>
    <i r="1">
      <x v="461"/>
      <x v="440"/>
      <x v="440"/>
      <x/>
      <x/>
    </i>
    <i r="1">
      <x v="462"/>
      <x v="440"/>
      <x v="440"/>
      <x/>
      <x/>
    </i>
    <i r="1">
      <x v="463"/>
      <x v="741"/>
      <x v="741"/>
      <x/>
      <x/>
    </i>
    <i r="1">
      <x v="464"/>
      <x v="764"/>
      <x v="764"/>
      <x/>
      <x/>
    </i>
    <i r="1">
      <x v="465"/>
      <x v="984"/>
      <x v="984"/>
      <x/>
      <x v="1"/>
    </i>
    <i r="1">
      <x v="466"/>
      <x v="1099"/>
      <x v="1099"/>
      <x/>
      <x v="2"/>
    </i>
    <i r="1">
      <x v="467"/>
      <x v="132"/>
      <x v="132"/>
      <x/>
      <x v="3"/>
    </i>
    <i r="1">
      <x v="468"/>
      <x v="132"/>
      <x v="132"/>
      <x/>
      <x v="3"/>
    </i>
    <i r="1">
      <x v="469"/>
      <x v="779"/>
      <x v="779"/>
      <x/>
      <x v="1"/>
    </i>
    <i r="1">
      <x v="470"/>
      <x v="2"/>
      <x v="2"/>
      <x v="176"/>
      <x v="8"/>
    </i>
    <i r="1">
      <x v="471"/>
      <x v="850"/>
      <x v="850"/>
      <x/>
      <x/>
    </i>
    <i r="1">
      <x v="472"/>
      <x v="867"/>
      <x v="867"/>
      <x v="248"/>
      <x v="8"/>
    </i>
    <i r="1">
      <x v="473"/>
      <x v="1019"/>
      <x v="1019"/>
      <x v="259"/>
      <x v="3"/>
    </i>
    <i r="1">
      <x v="474"/>
      <x v="1019"/>
      <x v="1019"/>
      <x/>
      <x v="3"/>
    </i>
    <i r="1">
      <x v="475"/>
      <x v="1"/>
      <x v="1"/>
      <x v="67"/>
      <x v="17"/>
    </i>
    <i r="1">
      <x v="511"/>
      <x v="307"/>
      <x v="307"/>
      <x/>
      <x v="8"/>
    </i>
    <i r="1">
      <x v="512"/>
      <x v="307"/>
      <x v="307"/>
      <x/>
      <x v="3"/>
    </i>
    <i r="1">
      <x v="513"/>
      <x v="17"/>
      <x v="17"/>
      <x/>
      <x v="5"/>
    </i>
    <i r="1">
      <x v="514"/>
      <x v="99"/>
      <x v="99"/>
      <x v="218"/>
      <x v="21"/>
    </i>
    <i r="1">
      <x v="515"/>
      <x v="145"/>
      <x v="145"/>
      <x/>
      <x v="8"/>
    </i>
    <i r="1">
      <x v="516"/>
      <x v="145"/>
      <x v="145"/>
      <x/>
      <x v="8"/>
    </i>
    <i r="1">
      <x v="517"/>
      <x v="699"/>
      <x v="699"/>
      <x/>
      <x v="3"/>
    </i>
    <i r="1">
      <x v="518"/>
      <x v="637"/>
      <x v="637"/>
      <x/>
      <x v="3"/>
    </i>
    <i r="1">
      <x v="519"/>
      <x v="490"/>
      <x v="490"/>
      <x/>
      <x v="3"/>
    </i>
    <i r="1">
      <x v="520"/>
      <x v="490"/>
      <x v="490"/>
      <x/>
      <x v="1"/>
    </i>
    <i r="1">
      <x v="521"/>
      <x v="650"/>
      <x v="650"/>
      <x/>
      <x v="3"/>
    </i>
    <i r="1">
      <x v="522"/>
      <x v="100"/>
      <x v="100"/>
      <x v="186"/>
      <x v="5"/>
    </i>
    <i r="1">
      <x v="523"/>
      <x v="748"/>
      <x v="748"/>
      <x/>
      <x/>
    </i>
    <i r="1">
      <x v="524"/>
      <x v="740"/>
      <x v="740"/>
      <x/>
      <x/>
    </i>
    <i r="1">
      <x v="525"/>
      <x v="384"/>
      <x v="384"/>
      <x/>
      <x v="5"/>
    </i>
    <i r="1">
      <x v="526"/>
      <x v="384"/>
      <x v="384"/>
      <x/>
      <x v="3"/>
    </i>
    <i r="1">
      <x v="527"/>
      <x v="384"/>
      <x v="384"/>
      <x/>
      <x v="3"/>
    </i>
    <i r="1">
      <x v="528"/>
      <x v="15"/>
      <x v="15"/>
      <x/>
      <x v="8"/>
    </i>
    <i r="1">
      <x v="529"/>
      <x v="30"/>
      <x v="30"/>
      <x v="206"/>
      <x v="19"/>
    </i>
    <i r="1">
      <x v="530"/>
      <x v="313"/>
      <x v="313"/>
      <x/>
      <x/>
    </i>
    <i r="1">
      <x v="531"/>
      <x v="313"/>
      <x v="313"/>
      <x/>
      <x v="3"/>
    </i>
    <i r="1">
      <x v="532"/>
      <x v="588"/>
      <x v="588"/>
      <x/>
      <x/>
    </i>
    <i r="1">
      <x v="533"/>
      <x v="588"/>
      <x v="588"/>
      <x/>
      <x v="1"/>
    </i>
    <i r="1">
      <x v="534"/>
      <x v="588"/>
      <x v="588"/>
      <x/>
      <x v="1"/>
    </i>
    <i r="1">
      <x v="535"/>
      <x v="588"/>
      <x v="588"/>
      <x/>
      <x v="3"/>
    </i>
    <i r="1">
      <x v="536"/>
      <x v="531"/>
      <x v="531"/>
      <x/>
      <x v="8"/>
    </i>
    <i r="1">
      <x v="537"/>
      <x v="530"/>
      <x v="530"/>
      <x/>
      <x v="1"/>
    </i>
    <i r="1">
      <x v="538"/>
      <x v="530"/>
      <x v="530"/>
      <x/>
      <x v="1"/>
    </i>
    <i r="1">
      <x v="539"/>
      <x v="416"/>
      <x v="416"/>
      <x/>
      <x v="7"/>
    </i>
    <i r="1">
      <x v="540"/>
      <x v="507"/>
      <x v="507"/>
      <x/>
      <x v="2"/>
    </i>
    <i r="1">
      <x v="541"/>
      <x v="507"/>
      <x v="507"/>
      <x/>
      <x v="2"/>
    </i>
    <i r="1">
      <x v="542"/>
      <x v="506"/>
      <x v="506"/>
      <x/>
      <x v="18"/>
    </i>
    <i r="1">
      <x v="543"/>
      <x v="507"/>
      <x v="507"/>
      <x/>
      <x v="2"/>
    </i>
    <i r="1">
      <x v="544"/>
      <x v="432"/>
      <x v="432"/>
      <x/>
      <x v="3"/>
    </i>
    <i r="1">
      <x v="545"/>
      <x v="432"/>
      <x v="432"/>
      <x/>
      <x v="3"/>
    </i>
    <i r="1">
      <x v="546"/>
      <x v="432"/>
      <x v="432"/>
      <x/>
      <x v="3"/>
    </i>
    <i r="1">
      <x v="547"/>
      <x v="1153"/>
      <x v="1153"/>
      <x/>
      <x v="3"/>
    </i>
    <i r="1">
      <x v="570"/>
      <x v="1137"/>
      <x v="1137"/>
      <x/>
      <x v="1"/>
    </i>
    <i r="1">
      <x v="571"/>
      <x v="1042"/>
      <x v="1042"/>
      <x/>
      <x v="1"/>
    </i>
    <i r="1">
      <x v="572"/>
      <x v="817"/>
      <x v="817"/>
      <x/>
      <x v="3"/>
    </i>
    <i r="1">
      <x v="573"/>
      <x v="177"/>
      <x v="177"/>
      <x/>
      <x v="5"/>
    </i>
    <i r="1">
      <x v="575"/>
      <x v="928"/>
      <x v="928"/>
      <x/>
      <x v="2"/>
    </i>
    <i r="1">
      <x v="576"/>
      <x v="778"/>
      <x v="778"/>
      <x/>
      <x v="1"/>
    </i>
    <i r="1">
      <x v="577"/>
      <x v="546"/>
      <x v="546"/>
      <x v="200"/>
      <x v="8"/>
    </i>
    <i r="1">
      <x v="578"/>
      <x v="60"/>
      <x v="60"/>
      <x v="228"/>
      <x v="8"/>
    </i>
    <i r="1">
      <x v="579"/>
      <x v="1080"/>
      <x v="1080"/>
      <x/>
      <x/>
    </i>
    <i r="1">
      <x v="580"/>
      <x v="350"/>
      <x v="350"/>
      <x v="106"/>
      <x v="14"/>
    </i>
    <i r="1">
      <x v="581"/>
      <x v="773"/>
      <x v="773"/>
      <x/>
      <x v="8"/>
    </i>
    <i r="1">
      <x v="582"/>
      <x v="125"/>
      <x v="125"/>
      <x v="120"/>
      <x v="1"/>
    </i>
    <i r="1">
      <x v="583"/>
      <x v="105"/>
      <x v="105"/>
      <x/>
      <x v="1"/>
    </i>
    <i r="1">
      <x v="584"/>
      <x v="105"/>
      <x v="105"/>
      <x/>
      <x v="3"/>
    </i>
    <i r="1">
      <x v="585"/>
      <x v="813"/>
      <x v="813"/>
      <x/>
      <x/>
    </i>
    <i r="1">
      <x v="586"/>
      <x v="1152"/>
      <x v="1152"/>
      <x/>
      <x/>
    </i>
    <i r="1">
      <x v="587"/>
      <x v="1152"/>
      <x v="1152"/>
      <x/>
      <x/>
    </i>
    <i r="1">
      <x v="588"/>
      <x v="963"/>
      <x v="963"/>
      <x v="262"/>
      <x v="1"/>
    </i>
    <i r="1">
      <x v="589"/>
      <x v="737"/>
      <x v="737"/>
      <x/>
      <x/>
    </i>
    <i r="1">
      <x v="631"/>
      <x v="318"/>
      <x v="318"/>
      <x/>
      <x/>
    </i>
    <i r="1">
      <x v="632"/>
      <x v="978"/>
      <x v="978"/>
      <x v="166"/>
      <x v="1"/>
    </i>
    <i r="1">
      <x v="633"/>
      <x v="623"/>
      <x v="623"/>
      <x/>
      <x/>
    </i>
    <i r="1">
      <x v="634"/>
      <x v="332"/>
      <x v="332"/>
      <x/>
      <x v="1"/>
    </i>
    <i r="1">
      <x v="635"/>
      <x v="332"/>
      <x v="332"/>
      <x/>
      <x/>
    </i>
    <i r="1">
      <x v="636"/>
      <x v="129"/>
      <x v="129"/>
      <x v="166"/>
      <x v="13"/>
    </i>
    <i r="1">
      <x v="637"/>
      <x v="332"/>
      <x v="332"/>
      <x/>
      <x v="8"/>
    </i>
    <i r="1">
      <x v="638"/>
      <x v="129"/>
      <x v="129"/>
      <x/>
      <x v="13"/>
    </i>
    <i r="1">
      <x v="640"/>
      <x v="657"/>
      <x v="657"/>
      <x/>
      <x v="3"/>
    </i>
    <i r="1">
      <x v="641"/>
      <x v="542"/>
      <x v="542"/>
      <x/>
      <x v="2"/>
    </i>
    <i r="1">
      <x v="642"/>
      <x v="1116"/>
      <x v="1116"/>
      <x/>
      <x v="2"/>
    </i>
    <i r="1">
      <x v="643"/>
      <x v="1085"/>
      <x v="1085"/>
      <x/>
      <x v="1"/>
    </i>
    <i r="1">
      <x v="644"/>
      <x v="1003"/>
      <x v="1003"/>
      <x/>
      <x/>
    </i>
    <i r="1">
      <x v="645"/>
      <x v="1093"/>
      <x v="1093"/>
      <x/>
      <x v="8"/>
    </i>
    <i r="1">
      <x v="646"/>
      <x v="1068"/>
      <x v="1068"/>
      <x/>
      <x v="3"/>
    </i>
    <i r="1">
      <x v="647"/>
      <x v="804"/>
      <x v="804"/>
      <x/>
      <x v="13"/>
    </i>
    <i r="1">
      <x v="648"/>
      <x v="808"/>
      <x v="808"/>
      <x/>
      <x/>
    </i>
    <i r="1">
      <x v="649"/>
      <x v="808"/>
      <x v="808"/>
      <x/>
      <x/>
    </i>
    <i r="1">
      <x v="650"/>
      <x v="808"/>
      <x v="808"/>
      <x/>
      <x/>
    </i>
    <i r="1">
      <x v="651"/>
      <x v="808"/>
      <x v="808"/>
      <x/>
      <x/>
    </i>
    <i r="1">
      <x v="652"/>
      <x v="369"/>
      <x v="369"/>
      <x/>
      <x v="3"/>
    </i>
    <i r="1">
      <x v="653"/>
      <x v="369"/>
      <x v="369"/>
      <x/>
      <x/>
    </i>
    <i r="1">
      <x v="654"/>
      <x v="369"/>
      <x v="369"/>
      <x v="244"/>
      <x v="8"/>
    </i>
    <i r="1">
      <x v="655"/>
      <x v="369"/>
      <x v="369"/>
      <x v="239"/>
      <x v="3"/>
    </i>
    <i r="1">
      <x v="656"/>
      <x v="5"/>
      <x v="5"/>
      <x/>
      <x v="13"/>
    </i>
    <i r="1">
      <x v="657"/>
      <x v="864"/>
      <x v="864"/>
      <x/>
      <x/>
    </i>
    <i r="1">
      <x v="658"/>
      <x v="864"/>
      <x v="864"/>
      <x/>
      <x/>
    </i>
    <i r="1">
      <x v="659"/>
      <x v="11"/>
      <x v="11"/>
      <x/>
      <x v="4"/>
    </i>
    <i r="1">
      <x v="660"/>
      <x v="25"/>
      <x v="25"/>
      <x/>
      <x v="10"/>
    </i>
    <i r="1">
      <x v="661"/>
      <x v="566"/>
      <x v="566"/>
      <x/>
      <x v="3"/>
    </i>
    <i r="1">
      <x v="662"/>
      <x v="659"/>
      <x v="659"/>
      <x/>
      <x v="3"/>
    </i>
    <i r="1">
      <x v="663"/>
      <x v="120"/>
      <x v="120"/>
      <x/>
      <x v="3"/>
    </i>
    <i r="1">
      <x v="664"/>
      <x v="435"/>
      <x v="435"/>
      <x/>
      <x v="3"/>
    </i>
    <i r="1">
      <x v="665"/>
      <x v="244"/>
      <x v="244"/>
      <x/>
      <x v="1"/>
    </i>
    <i r="1">
      <x v="666"/>
      <x v="39"/>
      <x v="39"/>
      <x/>
      <x v="13"/>
    </i>
    <i r="1">
      <x v="667"/>
      <x v="108"/>
      <x v="108"/>
      <x v="262"/>
      <x v="1"/>
    </i>
    <i r="1">
      <x v="668"/>
      <x v="131"/>
      <x v="131"/>
      <x/>
      <x v="9"/>
    </i>
    <i r="1">
      <x v="669"/>
      <x v="108"/>
      <x v="108"/>
      <x v="250"/>
      <x v="8"/>
    </i>
    <i r="1">
      <x v="670"/>
      <x v="1112"/>
      <x v="1112"/>
      <x/>
      <x/>
    </i>
    <i r="1">
      <x v="671"/>
      <x v="1162"/>
      <x v="1162"/>
      <x/>
      <x/>
    </i>
    <i r="1">
      <x v="672"/>
      <x v="1162"/>
      <x v="1162"/>
      <x/>
      <x/>
    </i>
    <i r="1">
      <x v="673"/>
      <x v="118"/>
      <x v="118"/>
      <x/>
      <x v="7"/>
    </i>
    <i r="1">
      <x v="674"/>
      <x v="505"/>
      <x v="505"/>
      <x/>
      <x v="3"/>
    </i>
    <i r="1">
      <x v="675"/>
      <x v="505"/>
      <x v="505"/>
      <x/>
      <x v="3"/>
    </i>
    <i r="1">
      <x v="676"/>
      <x v="849"/>
      <x v="849"/>
      <x/>
      <x v="3"/>
    </i>
    <i r="1">
      <x v="677"/>
      <x v="849"/>
      <x v="849"/>
      <x/>
      <x v="3"/>
    </i>
    <i r="1">
      <x v="678"/>
      <x v="849"/>
      <x v="849"/>
      <x/>
      <x v="1"/>
    </i>
    <i r="1">
      <x v="679"/>
      <x v="849"/>
      <x v="849"/>
      <x/>
      <x/>
    </i>
    <i r="1">
      <x v="680"/>
      <x v="491"/>
      <x v="491"/>
      <x/>
      <x v="1"/>
    </i>
    <i r="1">
      <x v="681"/>
      <x v="950"/>
      <x v="950"/>
      <x/>
      <x/>
    </i>
    <i r="1">
      <x v="682"/>
      <x v="1169"/>
      <x v="1169"/>
      <x/>
      <x/>
    </i>
    <i r="1">
      <x v="683"/>
      <x v="1169"/>
      <x v="1169"/>
      <x/>
      <x/>
    </i>
    <i r="1">
      <x v="684"/>
      <x v="705"/>
      <x v="705"/>
      <x/>
      <x/>
    </i>
    <i r="1">
      <x v="685"/>
      <x v="194"/>
      <x v="194"/>
      <x/>
      <x/>
    </i>
    <i r="1">
      <x v="686"/>
      <x v="213"/>
      <x v="213"/>
      <x v="266"/>
      <x v="5"/>
    </i>
    <i r="1">
      <x v="716"/>
      <x v="130"/>
      <x v="130"/>
      <x/>
      <x v="21"/>
    </i>
    <i r="1">
      <x v="717"/>
      <x v="151"/>
      <x v="151"/>
      <x v="82"/>
      <x v="21"/>
    </i>
    <i r="1">
      <x v="718"/>
      <x v="976"/>
      <x v="976"/>
      <x/>
      <x/>
    </i>
    <i r="1">
      <x v="719"/>
      <x v="747"/>
      <x v="747"/>
      <x/>
      <x v="2"/>
    </i>
    <i r="1">
      <x v="720"/>
      <x v="1161"/>
      <x v="1161"/>
      <x v="163"/>
      <x v="7"/>
    </i>
    <i r="1">
      <x v="721"/>
      <x/>
      <x/>
      <x v="212"/>
      <x v="21"/>
    </i>
    <i r="1">
      <x v="722"/>
      <x v="1132"/>
      <x v="1132"/>
      <x/>
      <x v="3"/>
    </i>
    <i r="1">
      <x v="723"/>
      <x v="862"/>
      <x v="862"/>
      <x/>
      <x v="1"/>
    </i>
    <i r="1">
      <x v="724"/>
      <x v="965"/>
      <x v="965"/>
      <x/>
      <x v="3"/>
    </i>
    <i r="1">
      <x v="725"/>
      <x v="1064"/>
      <x v="1064"/>
      <x/>
      <x/>
    </i>
    <i r="1">
      <x v="726"/>
      <x v="152"/>
      <x v="152"/>
      <x/>
      <x v="17"/>
    </i>
    <i r="1">
      <x v="727"/>
      <x v="167"/>
      <x v="167"/>
      <x v="101"/>
      <x v="21"/>
    </i>
    <i r="1">
      <x v="728"/>
      <x v="483"/>
      <x v="483"/>
      <x/>
      <x/>
    </i>
    <i r="1">
      <x v="729"/>
      <x v="483"/>
      <x v="483"/>
      <x/>
      <x/>
    </i>
    <i r="1">
      <x v="730"/>
      <x v="483"/>
      <x v="483"/>
      <x/>
      <x/>
    </i>
    <i r="1">
      <x v="731"/>
      <x v="116"/>
      <x v="116"/>
      <x v="93"/>
      <x v="18"/>
    </i>
    <i r="1">
      <x v="732"/>
      <x v="91"/>
      <x v="91"/>
      <x/>
      <x v="7"/>
    </i>
    <i r="1">
      <x v="733"/>
      <x v="262"/>
      <x v="262"/>
      <x/>
      <x v="13"/>
    </i>
    <i r="1">
      <x v="734"/>
      <x v="159"/>
      <x v="159"/>
      <x v="166"/>
      <x v="13"/>
    </i>
    <i r="1">
      <x v="735"/>
      <x v="188"/>
      <x v="188"/>
      <x/>
      <x v="8"/>
    </i>
    <i r="1">
      <x v="736"/>
      <x v="33"/>
      <x v="33"/>
      <x/>
      <x v="1"/>
    </i>
    <i r="1">
      <x v="737"/>
      <x v="29"/>
      <x v="29"/>
      <x/>
      <x v="19"/>
    </i>
    <i r="1">
      <x v="738"/>
      <x v="433"/>
      <x v="433"/>
      <x/>
      <x v="3"/>
    </i>
    <i r="1">
      <x v="755"/>
      <x v="968"/>
      <x v="968"/>
      <x/>
      <x/>
    </i>
    <i r="1">
      <x v="756"/>
      <x v="911"/>
      <x v="911"/>
      <x/>
      <x v="3"/>
    </i>
    <i r="1">
      <x v="757"/>
      <x v="973"/>
      <x v="973"/>
      <x v="156"/>
      <x v="8"/>
    </i>
    <i r="1">
      <x v="758"/>
      <x v="929"/>
      <x v="929"/>
      <x/>
      <x v="8"/>
    </i>
    <i r="1">
      <x v="759"/>
      <x v="830"/>
      <x v="830"/>
      <x/>
      <x/>
    </i>
    <i r="1">
      <x v="760"/>
      <x v="37"/>
      <x v="37"/>
      <x/>
      <x v="5"/>
    </i>
    <i r="1">
      <x v="761"/>
      <x v="37"/>
      <x v="37"/>
      <x v="199"/>
      <x v="17"/>
    </i>
    <i r="1">
      <x v="762"/>
      <x v="81"/>
      <x v="81"/>
      <x v="91"/>
      <x v="13"/>
    </i>
    <i r="1">
      <x v="763"/>
      <x v="456"/>
      <x v="456"/>
      <x/>
      <x v="13"/>
    </i>
    <i r="1">
      <x v="764"/>
      <x v="457"/>
      <x v="457"/>
      <x/>
      <x v="8"/>
    </i>
    <i r="1">
      <x v="765"/>
      <x v="456"/>
      <x v="456"/>
      <x/>
      <x v="3"/>
    </i>
    <i r="1">
      <x v="766"/>
      <x v="93"/>
      <x v="93"/>
      <x v="74"/>
      <x v="18"/>
    </i>
    <i r="1">
      <x v="767"/>
      <x v="1004"/>
      <x v="1004"/>
      <x v="169"/>
      <x v="3"/>
    </i>
    <i r="1">
      <x v="768"/>
      <x v="296"/>
      <x v="296"/>
      <x/>
      <x v="3"/>
    </i>
    <i r="1">
      <x v="769"/>
      <x v="296"/>
      <x v="296"/>
      <x/>
      <x v="5"/>
    </i>
    <i r="1">
      <x v="770"/>
      <x v="296"/>
      <x v="296"/>
      <x/>
      <x v="5"/>
    </i>
    <i r="1">
      <x v="908"/>
      <x v="1207"/>
      <x v="1207"/>
      <x/>
      <x/>
    </i>
    <i r="1">
      <x v="909"/>
      <x v="237"/>
      <x v="237"/>
      <x/>
      <x/>
    </i>
    <i r="1">
      <x v="910"/>
      <x v="237"/>
      <x v="237"/>
      <x/>
      <x/>
    </i>
    <i r="1">
      <x v="911"/>
      <x v="753"/>
      <x v="753"/>
      <x/>
      <x/>
    </i>
    <i r="1">
      <x v="912"/>
      <x v="753"/>
      <x v="753"/>
      <x/>
      <x/>
    </i>
    <i r="1">
      <x v="913"/>
      <x v="803"/>
      <x v="803"/>
      <x/>
      <x v="1"/>
    </i>
    <i r="1">
      <x v="914"/>
      <x v="193"/>
      <x v="193"/>
      <x/>
      <x v="13"/>
    </i>
    <i r="1">
      <x v="915"/>
      <x v="292"/>
      <x v="292"/>
      <x/>
      <x/>
    </i>
    <i r="1">
      <x v="916"/>
      <x v="292"/>
      <x v="292"/>
      <x/>
      <x v="5"/>
    </i>
    <i r="1">
      <x v="917"/>
      <x v="292"/>
      <x v="292"/>
      <x/>
      <x v="3"/>
    </i>
    <i r="1">
      <x v="918"/>
      <x v="292"/>
      <x v="292"/>
      <x/>
      <x v="3"/>
    </i>
    <i r="1">
      <x v="919"/>
      <x v="292"/>
      <x v="292"/>
      <x/>
      <x v="3"/>
    </i>
    <i r="1">
      <x v="920"/>
      <x v="172"/>
      <x v="172"/>
      <x/>
      <x/>
    </i>
    <i r="1">
      <x v="921"/>
      <x v="172"/>
      <x v="172"/>
      <x/>
      <x/>
    </i>
    <i r="1">
      <x v="922"/>
      <x v="987"/>
      <x v="987"/>
      <x/>
      <x/>
    </i>
    <i r="1">
      <x v="923"/>
      <x v="987"/>
      <x v="987"/>
      <x v="1"/>
      <x/>
    </i>
    <i r="1">
      <x v="924"/>
      <x v="701"/>
      <x v="701"/>
      <x/>
      <x/>
    </i>
    <i r="1">
      <x v="925"/>
      <x v="252"/>
      <x v="252"/>
      <x/>
      <x v="3"/>
    </i>
    <i r="1">
      <x v="926"/>
      <x v="252"/>
      <x v="252"/>
      <x/>
      <x v="1"/>
    </i>
    <i r="1">
      <x v="927"/>
      <x v="498"/>
      <x v="498"/>
      <x/>
      <x v="1"/>
    </i>
    <i r="1">
      <x v="928"/>
      <x v="261"/>
      <x v="261"/>
      <x/>
      <x v="3"/>
    </i>
    <i r="1">
      <x v="929"/>
      <x v="261"/>
      <x v="261"/>
      <x/>
      <x v="3"/>
    </i>
    <i r="1">
      <x v="930"/>
      <x v="261"/>
      <x v="261"/>
      <x/>
      <x v="8"/>
    </i>
    <i r="1">
      <x v="931"/>
      <x v="261"/>
      <x v="261"/>
      <x/>
      <x v="8"/>
    </i>
    <i r="1">
      <x v="932"/>
      <x v="261"/>
      <x v="261"/>
      <x/>
      <x v="1"/>
    </i>
    <i r="1">
      <x v="933"/>
      <x v="261"/>
      <x v="261"/>
      <x/>
      <x v="3"/>
    </i>
    <i r="1">
      <x v="934"/>
      <x v="261"/>
      <x v="261"/>
      <x/>
      <x v="13"/>
    </i>
    <i r="1">
      <x v="935"/>
      <x v="261"/>
      <x v="261"/>
      <x/>
      <x/>
    </i>
    <i r="1">
      <x v="936"/>
      <x v="273"/>
      <x v="273"/>
      <x/>
      <x/>
    </i>
    <i r="1">
      <x v="937"/>
      <x v="273"/>
      <x v="273"/>
      <x/>
      <x/>
    </i>
    <i r="1">
      <x v="938"/>
      <x v="300"/>
      <x v="300"/>
      <x/>
      <x/>
    </i>
    <i r="1">
      <x v="939"/>
      <x v="300"/>
      <x v="300"/>
      <x/>
      <x/>
    </i>
    <i r="1">
      <x v="940"/>
      <x v="300"/>
      <x v="300"/>
      <x/>
      <x/>
    </i>
    <i r="1">
      <x v="941"/>
      <x v="300"/>
      <x v="300"/>
      <x v="133"/>
      <x/>
    </i>
    <i r="1">
      <x v="942"/>
      <x v="20"/>
      <x v="20"/>
      <x v="203"/>
      <x v="21"/>
    </i>
    <i r="1">
      <x v="943"/>
      <x v="288"/>
      <x v="288"/>
      <x/>
      <x/>
    </i>
    <i r="1">
      <x v="944"/>
      <x v="288"/>
      <x v="288"/>
      <x/>
      <x v="3"/>
    </i>
    <i r="1">
      <x v="945"/>
      <x v="298"/>
      <x v="298"/>
      <x/>
      <x/>
    </i>
    <i r="1">
      <x v="946"/>
      <x v="298"/>
      <x v="298"/>
      <x/>
      <x/>
    </i>
    <i r="1">
      <x v="947"/>
      <x v="630"/>
      <x v="630"/>
      <x/>
      <x/>
    </i>
    <i r="1">
      <x v="948"/>
      <x v="622"/>
      <x v="622"/>
      <x/>
      <x/>
    </i>
    <i r="1">
      <x v="949"/>
      <x v="622"/>
      <x v="622"/>
      <x/>
      <x v="3"/>
    </i>
    <i r="1">
      <x v="950"/>
      <x v="877"/>
      <x v="877"/>
      <x/>
      <x v="1"/>
    </i>
    <i r="1">
      <x v="951"/>
      <x v="374"/>
      <x v="374"/>
      <x v="262"/>
      <x v="1"/>
    </i>
    <i r="1">
      <x v="952"/>
      <x v="656"/>
      <x v="656"/>
      <x/>
      <x v="5"/>
    </i>
    <i r="1">
      <x v="953"/>
      <x v="1040"/>
      <x v="1040"/>
      <x/>
      <x v="1"/>
    </i>
    <i r="1">
      <x v="954"/>
      <x v="860"/>
      <x v="860"/>
      <x/>
      <x v="3"/>
    </i>
    <i r="1">
      <x v="955"/>
      <x v="925"/>
      <x v="925"/>
      <x/>
      <x/>
    </i>
    <i r="1">
      <x v="956"/>
      <x v="648"/>
      <x v="648"/>
      <x/>
      <x v="1"/>
    </i>
    <i r="1">
      <x v="957"/>
      <x v="648"/>
      <x v="648"/>
      <x/>
      <x/>
    </i>
    <i r="1">
      <x v="958"/>
      <x v="648"/>
      <x v="648"/>
      <x/>
      <x v="3"/>
    </i>
    <i r="1">
      <x v="959"/>
      <x v="121"/>
      <x v="121"/>
      <x/>
      <x v="8"/>
    </i>
    <i r="1">
      <x v="960"/>
      <x v="756"/>
      <x v="756"/>
      <x/>
      <x/>
    </i>
    <i r="1">
      <x v="961"/>
      <x v="35"/>
      <x v="35"/>
      <x v="45"/>
      <x v="9"/>
    </i>
    <i r="1">
      <x v="962"/>
      <x v="107"/>
      <x v="107"/>
      <x/>
      <x v="15"/>
    </i>
    <i r="1">
      <x v="963"/>
      <x v="420"/>
      <x v="420"/>
      <x/>
      <x v="8"/>
    </i>
    <i r="1">
      <x v="964"/>
      <x v="408"/>
      <x v="408"/>
      <x v="196"/>
      <x v="5"/>
    </i>
    <i r="1">
      <x v="965"/>
      <x v="399"/>
      <x v="399"/>
      <x/>
      <x/>
    </i>
    <i r="1">
      <x v="966"/>
      <x v="399"/>
      <x v="399"/>
      <x/>
      <x/>
    </i>
    <i r="1">
      <x v="967"/>
      <x v="183"/>
      <x v="183"/>
      <x v="112"/>
      <x v="17"/>
    </i>
    <i r="1">
      <x v="968"/>
      <x v="445"/>
      <x v="445"/>
      <x/>
      <x v="3"/>
    </i>
    <i r="1">
      <x v="969"/>
      <x v="576"/>
      <x v="576"/>
      <x/>
      <x/>
    </i>
    <i r="1">
      <x v="970"/>
      <x v="1190"/>
      <x v="1190"/>
      <x/>
      <x v="3"/>
    </i>
    <i r="1">
      <x v="971"/>
      <x v="1012"/>
      <x v="1012"/>
      <x/>
      <x v="7"/>
    </i>
    <i r="1">
      <x v="972"/>
      <x v="1140"/>
      <x v="1140"/>
      <x/>
      <x v="5"/>
    </i>
    <i r="1">
      <x v="973"/>
      <x v="681"/>
      <x v="681"/>
      <x/>
      <x/>
    </i>
    <i r="1">
      <x v="974"/>
      <x v="681"/>
      <x v="681"/>
      <x/>
      <x/>
    </i>
    <i r="1">
      <x v="975"/>
      <x v="1017"/>
      <x v="1017"/>
      <x/>
      <x v="5"/>
    </i>
    <i r="1">
      <x v="976"/>
      <x v="277"/>
      <x v="277"/>
      <x/>
      <x v="2"/>
    </i>
    <i r="1">
      <x v="977"/>
      <x v="706"/>
      <x v="706"/>
      <x/>
      <x v="3"/>
    </i>
    <i r="1">
      <x v="978"/>
      <x v="706"/>
      <x v="706"/>
      <x/>
      <x v="13"/>
    </i>
    <i r="1">
      <x v="979"/>
      <x v="884"/>
      <x v="884"/>
      <x/>
      <x v="12"/>
    </i>
    <i r="1">
      <x v="980"/>
      <x v="38"/>
      <x v="38"/>
      <x v="57"/>
      <x v="5"/>
    </i>
    <i r="1">
      <x v="981"/>
      <x v="16"/>
      <x v="16"/>
      <x v="27"/>
      <x v="10"/>
    </i>
    <i r="1">
      <x v="982"/>
      <x v="319"/>
      <x v="319"/>
      <x/>
      <x v="1"/>
    </i>
    <i r="1">
      <x v="983"/>
      <x v="319"/>
      <x v="319"/>
      <x/>
      <x v="4"/>
    </i>
    <i r="1">
      <x v="984"/>
      <x v="319"/>
      <x v="319"/>
      <x/>
      <x v="3"/>
    </i>
    <i r="1">
      <x v="985"/>
      <x v="1119"/>
      <x v="1119"/>
      <x/>
      <x v="1"/>
    </i>
    <i r="1">
      <x v="986"/>
      <x v="304"/>
      <x v="304"/>
      <x/>
      <x v="2"/>
    </i>
    <i r="1">
      <x v="987"/>
      <x v="809"/>
      <x v="809"/>
      <x/>
      <x v="3"/>
    </i>
    <i r="1">
      <x v="988"/>
      <x v="502"/>
      <x v="502"/>
      <x/>
      <x v="1"/>
    </i>
    <i r="1">
      <x v="989"/>
      <x v="811"/>
      <x v="811"/>
      <x/>
      <x v="4"/>
    </i>
    <i r="1">
      <x v="990"/>
      <x v="338"/>
      <x v="338"/>
      <x/>
      <x/>
    </i>
    <i r="1">
      <x v="991"/>
      <x v="338"/>
      <x v="338"/>
      <x/>
      <x/>
    </i>
    <i r="1">
      <x v="993"/>
      <x v="502"/>
      <x v="502"/>
      <x/>
      <x v="1"/>
    </i>
    <i r="1">
      <x v="994"/>
      <x v="502"/>
      <x v="502"/>
      <x/>
      <x v="1"/>
    </i>
    <i r="1">
      <x v="995"/>
      <x v="502"/>
      <x v="502"/>
      <x/>
      <x v="1"/>
    </i>
    <i r="1">
      <x v="1005"/>
      <x v="381"/>
      <x v="381"/>
      <x v="252"/>
      <x v="7"/>
    </i>
    <i r="1">
      <x v="1006"/>
      <x v="686"/>
      <x v="686"/>
      <x/>
      <x v="1"/>
    </i>
    <i r="1">
      <x v="1007"/>
      <x v="818"/>
      <x v="818"/>
      <x/>
      <x/>
    </i>
    <i r="1">
      <x v="1008"/>
      <x v="503"/>
      <x v="503"/>
      <x v="51"/>
      <x v="14"/>
    </i>
    <i r="1">
      <x v="1009"/>
      <x v="985"/>
      <x v="985"/>
      <x v="12"/>
      <x v="1"/>
    </i>
    <i r="1">
      <x v="1010"/>
      <x v="985"/>
      <x v="985"/>
      <x/>
      <x v="3"/>
    </i>
    <i r="1">
      <x v="1011"/>
      <x v="985"/>
      <x v="985"/>
      <x/>
      <x v="3"/>
    </i>
    <i r="1">
      <x v="1012"/>
      <x v="1133"/>
      <x v="1133"/>
      <x/>
      <x v="1"/>
    </i>
    <i r="1">
      <x v="1013"/>
      <x v="985"/>
      <x v="985"/>
      <x/>
      <x v="2"/>
    </i>
    <i r="1">
      <x v="1014"/>
      <x v="985"/>
      <x v="985"/>
      <x/>
      <x v="1"/>
    </i>
    <i r="1">
      <x v="1015"/>
      <x v="985"/>
      <x v="985"/>
      <x/>
      <x v="13"/>
    </i>
    <i r="1">
      <x v="1016"/>
      <x v="254"/>
      <x v="254"/>
      <x/>
      <x v="7"/>
    </i>
    <i r="1">
      <x v="1017"/>
      <x v="574"/>
      <x v="574"/>
      <x v="195"/>
      <x v="4"/>
    </i>
    <i r="1">
      <x v="1018"/>
      <x v="289"/>
      <x v="289"/>
      <x/>
      <x v="13"/>
    </i>
    <i r="1">
      <x v="1019"/>
      <x v="289"/>
      <x v="289"/>
      <x/>
      <x v="8"/>
    </i>
    <i r="1">
      <x v="1020"/>
      <x v="674"/>
      <x v="674"/>
      <x/>
      <x v="8"/>
    </i>
    <i r="1">
      <x v="1021"/>
      <x v="663"/>
      <x v="663"/>
      <x v="71"/>
      <x v="13"/>
    </i>
    <i r="1">
      <x v="1022"/>
      <x v="711"/>
      <x v="711"/>
      <x v="256"/>
      <x v="7"/>
    </i>
    <i r="1">
      <x v="1023"/>
      <x v="123"/>
      <x v="123"/>
      <x v="138"/>
      <x v="18"/>
    </i>
    <i r="1">
      <x v="1024"/>
      <x v="430"/>
      <x v="430"/>
      <x/>
      <x v="3"/>
    </i>
    <i r="1">
      <x v="1025"/>
      <x v="430"/>
      <x v="430"/>
      <x/>
      <x v="11"/>
    </i>
    <i r="1">
      <x v="1026"/>
      <x v="95"/>
      <x v="95"/>
      <x/>
      <x v="17"/>
    </i>
    <i r="1">
      <x v="1027"/>
      <x v="95"/>
      <x v="95"/>
      <x/>
      <x v="18"/>
    </i>
    <i r="1">
      <x v="1028"/>
      <x v="1184"/>
      <x v="1184"/>
      <x v="11"/>
      <x v="1"/>
    </i>
    <i r="1">
      <x v="1029"/>
      <x v="1052"/>
      <x v="1052"/>
      <x/>
      <x v="8"/>
    </i>
    <i r="1">
      <x v="1030"/>
      <x v="1052"/>
      <x v="1052"/>
      <x/>
      <x v="1"/>
    </i>
    <i r="1">
      <x v="1031"/>
      <x v="240"/>
      <x v="240"/>
      <x/>
      <x v="18"/>
    </i>
    <i r="1">
      <x v="1032"/>
      <x v="1183"/>
      <x v="1183"/>
      <x/>
      <x/>
    </i>
    <i r="1">
      <x v="1033"/>
      <x v="1183"/>
      <x v="1183"/>
      <x/>
      <x/>
    </i>
    <i r="1">
      <x v="1034"/>
      <x v="1183"/>
      <x v="1183"/>
      <x/>
      <x/>
    </i>
    <i r="1">
      <x v="1035"/>
      <x v="1183"/>
      <x v="1183"/>
      <x/>
      <x/>
    </i>
    <i r="1">
      <x v="1036"/>
      <x v="1089"/>
      <x v="1089"/>
      <x/>
      <x v="3"/>
    </i>
    <i r="1">
      <x v="1037"/>
      <x v="1089"/>
      <x v="1089"/>
      <x/>
      <x/>
    </i>
    <i r="1">
      <x v="1038"/>
      <x v="1089"/>
      <x v="1089"/>
      <x/>
      <x/>
    </i>
    <i r="1">
      <x v="1039"/>
      <x v="1089"/>
      <x v="1089"/>
      <x/>
      <x/>
    </i>
    <i r="1">
      <x v="1040"/>
      <x v="857"/>
      <x v="857"/>
      <x/>
      <x v="10"/>
    </i>
    <i r="1">
      <x v="1041"/>
      <x v="1229"/>
      <x v="1229"/>
      <x/>
      <x v="1"/>
    </i>
    <i r="1">
      <x v="1042"/>
      <x v="1216"/>
      <x v="1216"/>
      <x/>
      <x/>
    </i>
    <i r="1">
      <x v="1043"/>
      <x v="1216"/>
      <x v="1216"/>
      <x/>
      <x/>
    </i>
    <i r="1">
      <x v="1044"/>
      <x v="1216"/>
      <x v="1216"/>
      <x/>
      <x/>
    </i>
    <i r="1">
      <x v="1045"/>
      <x v="1216"/>
      <x v="1216"/>
      <x/>
      <x/>
    </i>
    <i r="1">
      <x v="1046"/>
      <x v="1216"/>
      <x v="1216"/>
      <x/>
      <x/>
    </i>
    <i r="1">
      <x v="1047"/>
      <x v="472"/>
      <x v="472"/>
      <x/>
      <x/>
    </i>
    <i r="1">
      <x v="1048"/>
      <x v="472"/>
      <x v="472"/>
      <x/>
      <x v="3"/>
    </i>
    <i r="1">
      <x v="1049"/>
      <x v="472"/>
      <x v="472"/>
      <x/>
      <x v="3"/>
    </i>
    <i r="1">
      <x v="1050"/>
      <x v="472"/>
      <x v="472"/>
      <x/>
      <x/>
    </i>
    <i r="1">
      <x v="1051"/>
      <x v="472"/>
      <x v="472"/>
      <x/>
      <x v="13"/>
    </i>
    <i r="1">
      <x v="1052"/>
      <x v="472"/>
      <x v="472"/>
      <x/>
      <x v="3"/>
    </i>
    <i r="1">
      <x v="1053"/>
      <x v="472"/>
      <x v="472"/>
      <x/>
      <x v="2"/>
    </i>
    <i r="1">
      <x v="1054"/>
      <x v="55"/>
      <x v="55"/>
      <x v="69"/>
      <x v="2"/>
    </i>
    <i r="1">
      <x v="1129"/>
      <x v="710"/>
      <x v="710"/>
      <x/>
      <x v="3"/>
    </i>
    <i r="1">
      <x v="1130"/>
      <x v="1128"/>
      <x v="1128"/>
      <x/>
      <x/>
    </i>
    <i r="1">
      <x v="1131"/>
      <x v="796"/>
      <x v="796"/>
      <x/>
      <x v="1"/>
    </i>
    <i r="1">
      <x v="1132"/>
      <x v="1136"/>
      <x v="1136"/>
      <x/>
      <x v="2"/>
    </i>
    <i r="1">
      <x v="1133"/>
      <x v="1056"/>
      <x v="1056"/>
      <x v="154"/>
      <x v="1"/>
    </i>
    <i r="1">
      <x v="1134"/>
      <x v="934"/>
      <x v="934"/>
      <x/>
      <x v="3"/>
    </i>
    <i r="1">
      <x v="1135"/>
      <x v="1245"/>
      <x v="1245"/>
      <x/>
      <x v="2"/>
    </i>
    <i r="1">
      <x v="1136"/>
      <x v="871"/>
      <x v="871"/>
      <x v="8"/>
      <x v="2"/>
    </i>
    <i r="1">
      <x v="1137"/>
      <x v="1248"/>
      <x v="1248"/>
      <x/>
      <x v="3"/>
    </i>
    <i r="1">
      <x v="1138"/>
      <x v="1086"/>
      <x v="1086"/>
      <x/>
      <x v="3"/>
    </i>
    <i r="1">
      <x v="1139"/>
      <x v="958"/>
      <x v="958"/>
      <x/>
      <x v="5"/>
    </i>
    <i r="1">
      <x v="1140"/>
      <x v="816"/>
      <x v="816"/>
      <x v="173"/>
      <x v="3"/>
    </i>
    <i r="1">
      <x v="1141"/>
      <x v="816"/>
      <x v="816"/>
      <x v="32"/>
      <x v="3"/>
    </i>
    <i r="1">
      <x v="1142"/>
      <x v="816"/>
      <x v="816"/>
      <x/>
      <x v="7"/>
    </i>
    <i r="1">
      <x v="1143"/>
      <x v="958"/>
      <x v="958"/>
      <x/>
      <x v="5"/>
    </i>
    <i r="1">
      <x v="1144"/>
      <x v="881"/>
      <x v="881"/>
      <x v="55"/>
      <x v="8"/>
    </i>
    <i r="1">
      <x v="1145"/>
      <x v="881"/>
      <x v="881"/>
      <x v="158"/>
      <x/>
    </i>
    <i r="1">
      <x v="1146"/>
      <x v="881"/>
      <x v="881"/>
      <x/>
      <x v="3"/>
    </i>
    <i r="1">
      <x v="1147"/>
      <x v="1074"/>
      <x v="1074"/>
      <x/>
      <x v="1"/>
    </i>
    <i r="1">
      <x v="1148"/>
      <x v="800"/>
      <x v="800"/>
      <x/>
      <x/>
    </i>
    <i r="1">
      <x v="1149"/>
      <x v="1016"/>
      <x v="1016"/>
      <x/>
      <x v="3"/>
    </i>
    <i r="1">
      <x v="1150"/>
      <x v="852"/>
      <x v="852"/>
      <x v="38"/>
      <x v="2"/>
    </i>
    <i r="1">
      <x v="1151"/>
      <x v="852"/>
      <x v="852"/>
      <x/>
      <x v="1"/>
    </i>
    <i r="1">
      <x v="1153"/>
      <x v="1029"/>
      <x v="1029"/>
      <x/>
      <x v="5"/>
    </i>
    <i r="1">
      <x v="1154"/>
      <x v="1176"/>
      <x v="1176"/>
      <x/>
      <x/>
    </i>
    <i r="1">
      <x v="1155"/>
      <x v="1030"/>
      <x v="1030"/>
      <x/>
      <x/>
    </i>
    <i r="1">
      <x v="1156"/>
      <x v="1030"/>
      <x v="1030"/>
      <x/>
      <x/>
    </i>
    <i r="1">
      <x v="1157"/>
      <x v="1157"/>
      <x v="1157"/>
      <x/>
      <x v="1"/>
    </i>
    <i r="1">
      <x v="1158"/>
      <x v="1030"/>
      <x v="1030"/>
      <x/>
      <x v="3"/>
    </i>
    <i r="1">
      <x v="1159"/>
      <x v="1030"/>
      <x v="1030"/>
      <x/>
      <x v="3"/>
    </i>
    <i r="1">
      <x v="1160"/>
      <x v="1168"/>
      <x v="1168"/>
      <x/>
      <x v="8"/>
    </i>
    <i r="1">
      <x v="1161"/>
      <x v="1154"/>
      <x v="1154"/>
      <x/>
      <x v="15"/>
    </i>
    <i r="1">
      <x v="1162"/>
      <x v="1185"/>
      <x v="1185"/>
      <x v="26"/>
      <x v="5"/>
    </i>
    <i r="1">
      <x v="1163"/>
      <x v="1110"/>
      <x v="1110"/>
      <x/>
      <x v="4"/>
    </i>
    <i r="1">
      <x v="1164"/>
      <x v="1230"/>
      <x v="1230"/>
      <x/>
      <x/>
    </i>
    <i r="1">
      <x v="1165"/>
      <x v="874"/>
      <x v="874"/>
      <x/>
      <x v="1"/>
    </i>
    <i r="1">
      <x v="1166"/>
      <x v="1113"/>
      <x v="1113"/>
      <x/>
      <x v="1"/>
    </i>
    <i r="1">
      <x v="1167"/>
      <x v="1113"/>
      <x v="1113"/>
      <x/>
      <x v="3"/>
    </i>
    <i r="1">
      <x v="1168"/>
      <x v="1228"/>
      <x v="1228"/>
      <x/>
      <x v="1"/>
    </i>
    <i r="1">
      <x v="1169"/>
      <x v="945"/>
      <x v="945"/>
      <x/>
      <x v="1"/>
    </i>
    <i r="1">
      <x v="1170"/>
      <x v="945"/>
      <x v="945"/>
      <x/>
      <x v="3"/>
    </i>
    <i r="1">
      <x v="1171"/>
      <x v="1150"/>
      <x v="1150"/>
      <x/>
      <x v="9"/>
    </i>
    <i r="1">
      <x v="1172"/>
      <x v="945"/>
      <x v="945"/>
      <x/>
      <x v="1"/>
    </i>
    <i r="1">
      <x v="1173"/>
      <x v="996"/>
      <x v="996"/>
      <x/>
      <x v="1"/>
    </i>
    <i r="1">
      <x v="1174"/>
      <x v="888"/>
      <x v="888"/>
      <x v="70"/>
      <x v="2"/>
    </i>
    <i r="1">
      <x v="1175"/>
      <x v="1249"/>
      <x v="1249"/>
      <x/>
      <x v="3"/>
    </i>
    <i r="1">
      <x v="1176"/>
      <x v="1107"/>
      <x v="1107"/>
      <x/>
      <x v="5"/>
    </i>
    <i r="1">
      <x v="1177"/>
      <x v="709"/>
      <x v="709"/>
      <x/>
      <x/>
    </i>
    <i r="1">
      <x v="1178"/>
      <x v="1001"/>
      <x v="1001"/>
      <x/>
      <x/>
    </i>
    <i r="1">
      <x v="1179"/>
      <x v="1001"/>
      <x v="1001"/>
      <x v="147"/>
      <x v="5"/>
    </i>
    <i r="1">
      <x v="1180"/>
      <x v="645"/>
      <x v="645"/>
      <x/>
      <x v="1"/>
    </i>
    <i r="1">
      <x v="1181"/>
      <x v="730"/>
      <x v="730"/>
      <x v="188"/>
      <x v="9"/>
    </i>
    <i r="1">
      <x v="1182"/>
      <x v="97"/>
      <x v="97"/>
      <x/>
      <x v="2"/>
    </i>
    <i r="1">
      <x v="1201"/>
      <x v="7"/>
      <x v="7"/>
      <x v="197"/>
      <x v="3"/>
    </i>
    <i r="1">
      <x v="1202"/>
      <x v="539"/>
      <x v="539"/>
      <x/>
      <x v="5"/>
    </i>
    <i r="1">
      <x v="1203"/>
      <x v="539"/>
      <x v="539"/>
      <x/>
      <x v="12"/>
    </i>
    <i r="1">
      <x v="1204"/>
      <x v="539"/>
      <x v="539"/>
      <x v="160"/>
      <x v="3"/>
    </i>
    <i r="1">
      <x v="1205"/>
      <x v="653"/>
      <x v="653"/>
      <x v="48"/>
      <x v="3"/>
    </i>
    <i r="1">
      <x v="1206"/>
      <x v="653"/>
      <x v="653"/>
      <x/>
      <x/>
    </i>
    <i r="1">
      <x v="1207"/>
      <x v="371"/>
      <x v="371"/>
      <x v="65"/>
      <x v="5"/>
    </i>
    <i r="1">
      <x v="1209"/>
      <x v="765"/>
      <x v="765"/>
      <x/>
      <x v="1"/>
    </i>
    <i r="1">
      <x v="1210"/>
      <x v="114"/>
      <x v="114"/>
      <x v="215"/>
      <x v="15"/>
    </i>
    <i r="1">
      <x v="1211"/>
      <x v="263"/>
      <x v="263"/>
      <x/>
      <x v="5"/>
    </i>
    <i r="1">
      <x v="1212"/>
      <x v="114"/>
      <x v="114"/>
      <x v="159"/>
      <x v="7"/>
    </i>
    <i r="1">
      <x v="1213"/>
      <x v="101"/>
      <x v="101"/>
      <x/>
      <x v="2"/>
    </i>
    <i r="1">
      <x v="1214"/>
      <x v="317"/>
      <x v="317"/>
      <x/>
      <x v="10"/>
    </i>
    <i r="1">
      <x v="1215"/>
      <x v="317"/>
      <x v="317"/>
      <x/>
      <x/>
    </i>
    <i r="1">
      <x v="1216"/>
      <x v="317"/>
      <x v="317"/>
      <x v="128"/>
      <x v="2"/>
    </i>
    <i r="1">
      <x v="1217"/>
      <x v="814"/>
      <x v="814"/>
      <x/>
      <x v="8"/>
    </i>
    <i r="1">
      <x v="1218"/>
      <x v="655"/>
      <x v="655"/>
      <x/>
      <x v="18"/>
    </i>
    <i r="1">
      <x v="1219"/>
      <x v="71"/>
      <x v="71"/>
      <x v="143"/>
      <x v="4"/>
    </i>
    <i r="1">
      <x v="1220"/>
      <x v="44"/>
      <x v="44"/>
      <x v="39"/>
      <x v="3"/>
    </i>
    <i r="1">
      <x v="1221"/>
      <x v="44"/>
      <x v="44"/>
      <x/>
      <x v="8"/>
    </i>
    <i r="1">
      <x v="1222"/>
      <x v="181"/>
      <x v="181"/>
      <x v="25"/>
      <x v="12"/>
    </i>
    <i r="1">
      <x v="1223"/>
      <x v="41"/>
      <x v="41"/>
      <x/>
      <x v="5"/>
    </i>
    <i r="1">
      <x v="1224"/>
      <x v="57"/>
      <x v="57"/>
      <x/>
      <x v="10"/>
    </i>
    <i r="1">
      <x v="1225"/>
      <x v="46"/>
      <x v="46"/>
      <x v="171"/>
      <x v="10"/>
    </i>
    <i r="1">
      <x v="1226"/>
      <x v="53"/>
      <x v="53"/>
      <x/>
      <x v="3"/>
    </i>
    <i r="1">
      <x v="1227"/>
      <x v="150"/>
      <x v="150"/>
      <x/>
      <x v="5"/>
    </i>
    <i r="1">
      <x v="1228"/>
      <x v="57"/>
      <x v="57"/>
      <x v="64"/>
      <x v="17"/>
    </i>
    <i r="1">
      <x v="1229"/>
      <x v="41"/>
      <x v="41"/>
      <x/>
      <x v="5"/>
    </i>
    <i r="1">
      <x v="1230"/>
      <x v="341"/>
      <x v="341"/>
      <x/>
      <x v="2"/>
    </i>
    <i r="1">
      <x v="1231"/>
      <x v="198"/>
      <x v="198"/>
      <x v="193"/>
      <x v="4"/>
    </i>
    <i r="1">
      <x v="1232"/>
      <x v="58"/>
      <x v="58"/>
      <x/>
      <x v="2"/>
    </i>
    <i r="1">
      <x v="1233"/>
      <x v="210"/>
      <x v="210"/>
      <x/>
      <x v="17"/>
    </i>
    <i r="1">
      <x v="1234"/>
      <x v="49"/>
      <x v="49"/>
      <x v="233"/>
      <x v="12"/>
    </i>
    <i r="1">
      <x v="1235"/>
      <x v="69"/>
      <x v="69"/>
      <x v="63"/>
      <x v="7"/>
    </i>
    <i r="1">
      <x v="1236"/>
      <x v="58"/>
      <x v="58"/>
      <x/>
      <x v="17"/>
    </i>
    <i r="1">
      <x v="1237"/>
      <x v="42"/>
      <x v="42"/>
      <x v="113"/>
      <x v="4"/>
    </i>
    <i r="1">
      <x v="1238"/>
      <x v="73"/>
      <x v="73"/>
      <x v="104"/>
      <x v="5"/>
    </i>
    <i r="1">
      <x v="1239"/>
      <x v="54"/>
      <x v="54"/>
      <x/>
      <x v="3"/>
    </i>
    <i r="1">
      <x v="1241"/>
      <x v="84"/>
      <x v="84"/>
      <x/>
      <x v="4"/>
    </i>
    <i r="1">
      <x v="1242"/>
      <x v="223"/>
      <x v="223"/>
      <x v="187"/>
      <x v="18"/>
    </i>
    <i r="1">
      <x v="1243"/>
      <x v="1193"/>
      <x v="1193"/>
      <x v="102"/>
      <x v="5"/>
    </i>
    <i r="1">
      <x v="1244"/>
      <x v="1197"/>
      <x v="1197"/>
      <x v="93"/>
      <x v="6"/>
    </i>
    <i r="1">
      <x v="1245"/>
      <x v="724"/>
      <x v="724"/>
      <x v="142"/>
      <x v="3"/>
    </i>
    <i r="1">
      <x v="1246"/>
      <x v="1142"/>
      <x v="1142"/>
      <x v="105"/>
      <x v="5"/>
    </i>
    <i r="1">
      <x v="1264"/>
      <x v="1209"/>
      <x v="1209"/>
      <x/>
      <x v="3"/>
    </i>
    <i r="1">
      <x v="1265"/>
      <x v="1245"/>
      <x v="1245"/>
      <x/>
      <x v="3"/>
    </i>
    <i r="1">
      <x v="1266"/>
      <x v="948"/>
      <x v="948"/>
      <x/>
      <x v="1"/>
    </i>
    <i r="1">
      <x v="1267"/>
      <x v="948"/>
      <x v="948"/>
      <x v="53"/>
      <x v="3"/>
    </i>
    <i r="1">
      <x v="1268"/>
      <x v="999"/>
      <x v="999"/>
      <x/>
      <x v="3"/>
    </i>
    <i r="1">
      <x v="1269"/>
      <x v="832"/>
      <x v="832"/>
      <x v="75"/>
      <x v="8"/>
    </i>
    <i r="1">
      <x v="1270"/>
      <x v="1147"/>
      <x v="1147"/>
      <x/>
      <x/>
    </i>
    <i r="1">
      <x v="1271"/>
      <x v="1147"/>
      <x v="1147"/>
      <x/>
      <x v="1"/>
    </i>
    <i r="1">
      <x v="1272"/>
      <x v="1147"/>
      <x v="1147"/>
      <x/>
      <x v="3"/>
    </i>
    <i r="1">
      <x v="1273"/>
      <x v="1147"/>
      <x v="1147"/>
      <x/>
      <x v="8"/>
    </i>
    <i r="1">
      <x v="1274"/>
      <x v="1147"/>
      <x v="1147"/>
      <x/>
      <x v="3"/>
    </i>
    <i r="1">
      <x v="1275"/>
      <x v="1179"/>
      <x v="1179"/>
      <x/>
      <x v="1"/>
    </i>
    <i r="1">
      <x v="1276"/>
      <x v="248"/>
      <x v="248"/>
      <x/>
      <x v="15"/>
    </i>
    <i r="1">
      <x v="1277"/>
      <x v="1049"/>
      <x v="1049"/>
      <x/>
      <x v="13"/>
    </i>
    <i r="1">
      <x v="1278"/>
      <x v="1049"/>
      <x v="1049"/>
      <x/>
      <x v="3"/>
    </i>
    <i r="1">
      <x v="1279"/>
      <x v="1049"/>
      <x v="1049"/>
      <x/>
      <x v="3"/>
    </i>
    <i r="1">
      <x v="1280"/>
      <x v="1049"/>
      <x v="1049"/>
      <x/>
      <x v="7"/>
    </i>
    <i r="1">
      <x v="1281"/>
      <x v="827"/>
      <x v="827"/>
      <x/>
      <x v="3"/>
    </i>
    <i r="1">
      <x v="1282"/>
      <x v="827"/>
      <x v="827"/>
      <x/>
      <x v="3"/>
    </i>
    <i r="1">
      <x v="1283"/>
      <x v="947"/>
      <x v="947"/>
      <x/>
      <x v="13"/>
    </i>
    <i r="1">
      <x v="1297"/>
      <x v="1234"/>
      <x v="1234"/>
      <x/>
      <x/>
    </i>
    <i r="1">
      <x v="1298"/>
      <x v="8"/>
      <x v="8"/>
      <x/>
      <x v="7"/>
    </i>
    <i r="1">
      <x v="1299"/>
      <x v="294"/>
      <x v="294"/>
      <x/>
      <x v="2"/>
    </i>
    <i r="1">
      <x v="1300"/>
      <x v="294"/>
      <x v="294"/>
      <x/>
      <x v="1"/>
    </i>
    <i r="1">
      <x v="1301"/>
      <x v="294"/>
      <x v="294"/>
      <x/>
      <x v="3"/>
    </i>
    <i r="1">
      <x v="1302"/>
      <x v="260"/>
      <x v="260"/>
      <x/>
      <x v="3"/>
    </i>
    <i r="1">
      <x v="1303"/>
      <x v="279"/>
      <x v="279"/>
      <x/>
      <x v="1"/>
    </i>
    <i r="1">
      <x v="1304"/>
      <x v="279"/>
      <x v="279"/>
      <x/>
      <x v="3"/>
    </i>
    <i r="1">
      <x v="1305"/>
      <x v="279"/>
      <x v="279"/>
      <x v="265"/>
      <x v="5"/>
    </i>
    <i r="1">
      <x v="1311"/>
      <x v="62"/>
      <x v="62"/>
      <x/>
      <x v="5"/>
    </i>
    <i r="1">
      <x v="1312"/>
      <x v="578"/>
      <x v="578"/>
      <x/>
      <x v="3"/>
    </i>
    <i r="1">
      <x v="1313"/>
      <x v="34"/>
      <x v="34"/>
      <x/>
      <x v="13"/>
    </i>
    <i r="1">
      <x v="1317"/>
      <x v="537"/>
      <x v="537"/>
      <x/>
      <x/>
    </i>
    <i r="1">
      <x v="1325"/>
      <x v="1210"/>
      <x v="1210"/>
      <x/>
      <x v="2"/>
    </i>
    <i r="1">
      <x v="1326"/>
      <x v="1210"/>
      <x v="1210"/>
      <x/>
      <x v="2"/>
    </i>
    <i r="1">
      <x v="1336"/>
      <x v="746"/>
      <x v="746"/>
      <x/>
      <x v="1"/>
    </i>
    <i r="1">
      <x v="1337"/>
      <x v="109"/>
      <x v="109"/>
      <x/>
      <x v="3"/>
    </i>
    <i r="1">
      <x v="1338"/>
      <x v="136"/>
      <x v="136"/>
      <x v="184"/>
      <x v="14"/>
    </i>
    <i r="1">
      <x v="1339"/>
      <x v="1165"/>
      <x v="1165"/>
      <x/>
      <x v="3"/>
    </i>
    <i r="1">
      <x v="1340"/>
      <x v="1165"/>
      <x v="1165"/>
      <x/>
      <x/>
    </i>
    <i r="1">
      <x v="1341"/>
      <x v="173"/>
      <x v="173"/>
      <x/>
      <x v="9"/>
    </i>
    <i r="1">
      <x v="1342"/>
      <x v="543"/>
      <x v="543"/>
      <x/>
      <x v="14"/>
    </i>
    <i r="1">
      <x v="1343"/>
      <x v="309"/>
      <x v="309"/>
      <x/>
      <x/>
    </i>
    <i r="1">
      <x v="1344"/>
      <x v="309"/>
      <x v="309"/>
      <x/>
      <x v="8"/>
    </i>
    <i r="1">
      <x v="1345"/>
      <x v="410"/>
      <x v="410"/>
      <x/>
      <x v="5"/>
    </i>
    <i r="1">
      <x v="1346"/>
      <x v="863"/>
      <x v="863"/>
      <x/>
      <x v="13"/>
    </i>
    <i r="1">
      <x v="1361"/>
      <x v="725"/>
      <x v="725"/>
      <x/>
      <x v="5"/>
    </i>
    <i r="1">
      <x v="1362"/>
      <x v="418"/>
      <x v="418"/>
      <x/>
      <x v="3"/>
    </i>
    <i r="1">
      <x v="1363"/>
      <x v="418"/>
      <x v="418"/>
      <x/>
      <x v="5"/>
    </i>
    <i r="1">
      <x v="1364"/>
      <x v="418"/>
      <x v="418"/>
      <x v="132"/>
      <x v="8"/>
    </i>
    <i r="1">
      <x v="1365"/>
      <x v="569"/>
      <x v="569"/>
      <x/>
      <x v="3"/>
    </i>
    <i r="1">
      <x v="1366"/>
      <x v="569"/>
      <x v="569"/>
      <x v="109"/>
      <x v="8"/>
    </i>
    <i r="1">
      <x v="1367"/>
      <x v="569"/>
      <x v="569"/>
      <x v="126"/>
      <x v="3"/>
    </i>
    <i r="1">
      <x v="1368"/>
      <x v="654"/>
      <x v="654"/>
      <x/>
      <x v="10"/>
    </i>
    <i r="1">
      <x v="1369"/>
      <x v="421"/>
      <x v="421"/>
      <x/>
      <x v="1"/>
    </i>
    <i r="1">
      <x v="1370"/>
      <x v="1218"/>
      <x v="1218"/>
      <x/>
      <x/>
    </i>
    <i r="1">
      <x v="1371"/>
      <x v="933"/>
      <x v="933"/>
      <x v="81"/>
      <x v="12"/>
    </i>
    <i r="1">
      <x v="1372"/>
      <x v="1208"/>
      <x v="1208"/>
      <x/>
      <x v="17"/>
    </i>
    <i r="1">
      <x v="1373"/>
      <x v="1178"/>
      <x v="1178"/>
      <x/>
      <x v="1"/>
    </i>
    <i r="1">
      <x v="1374"/>
      <x v="1178"/>
      <x v="1178"/>
      <x/>
      <x v="3"/>
    </i>
    <i r="1">
      <x v="1375"/>
      <x v="1206"/>
      <x v="1206"/>
      <x/>
      <x v="10"/>
    </i>
    <i r="1">
      <x v="1376"/>
      <x v="1031"/>
      <x v="1031"/>
      <x/>
      <x v="1"/>
    </i>
    <i r="1">
      <x v="1377"/>
      <x v="1031"/>
      <x v="1031"/>
      <x/>
      <x v="3"/>
    </i>
    <i r="1">
      <x v="1378"/>
      <x v="1031"/>
      <x v="1031"/>
      <x/>
      <x v="3"/>
    </i>
    <i r="1">
      <x v="1379"/>
      <x v="1031"/>
      <x v="1031"/>
      <x/>
      <x v="3"/>
    </i>
    <i r="1">
      <x v="1380"/>
      <x v="1194"/>
      <x v="1194"/>
      <x/>
      <x v="9"/>
    </i>
    <i r="1">
      <x v="1381"/>
      <x v="1031"/>
      <x v="1031"/>
      <x/>
      <x v="1"/>
    </i>
    <i r="1">
      <x v="1382"/>
      <x v="868"/>
      <x v="868"/>
      <x v="209"/>
      <x v="8"/>
    </i>
    <i r="1">
      <x v="1383"/>
      <x v="1120"/>
      <x v="1120"/>
      <x/>
      <x v="4"/>
    </i>
    <i r="1">
      <x v="1384"/>
      <x v="394"/>
      <x v="394"/>
      <x/>
      <x v="8"/>
    </i>
    <i r="1">
      <x v="1385"/>
      <x v="394"/>
      <x v="394"/>
      <x/>
      <x/>
    </i>
    <i r="1">
      <x v="1386"/>
      <x v="394"/>
      <x v="394"/>
      <x/>
      <x v="3"/>
    </i>
    <i r="1">
      <x v="1387"/>
      <x v="573"/>
      <x v="573"/>
      <x/>
      <x v="8"/>
    </i>
    <i r="1">
      <x v="1388"/>
      <x v="739"/>
      <x v="739"/>
      <x/>
      <x v="17"/>
    </i>
    <i r="1">
      <x v="1389"/>
      <x v="927"/>
      <x v="927"/>
      <x/>
      <x v="4"/>
    </i>
    <i r="1">
      <x v="1390"/>
      <x v="1065"/>
      <x v="1065"/>
      <x/>
      <x v="1"/>
    </i>
    <i r="1">
      <x v="1391"/>
      <x v="480"/>
      <x v="480"/>
      <x/>
      <x/>
    </i>
    <i r="1">
      <x v="1392"/>
      <x v="174"/>
      <x v="174"/>
      <x v="78"/>
      <x v="21"/>
    </i>
    <i r="1">
      <x v="1393"/>
      <x v="629"/>
      <x v="629"/>
      <x/>
      <x v="1"/>
    </i>
    <i r="1">
      <x v="1394"/>
      <x v="629"/>
      <x v="629"/>
      <x v="62"/>
      <x v="3"/>
    </i>
    <i r="1">
      <x v="1395"/>
      <x v="1078"/>
      <x v="1078"/>
      <x/>
      <x/>
    </i>
    <i r="1">
      <x v="1396"/>
      <x v="889"/>
      <x v="889"/>
      <x/>
      <x v="1"/>
    </i>
    <i r="1">
      <x v="1397"/>
      <x v="889"/>
      <x v="889"/>
      <x/>
      <x v="3"/>
    </i>
    <i r="1">
      <x v="1398"/>
      <x v="1115"/>
      <x v="1115"/>
      <x/>
      <x v="4"/>
    </i>
    <i r="1">
      <x v="1399"/>
      <x v="889"/>
      <x v="889"/>
      <x/>
      <x v="3"/>
    </i>
    <i r="1">
      <x v="1400"/>
      <x v="642"/>
      <x v="642"/>
      <x/>
      <x v="2"/>
    </i>
    <i r="1">
      <x v="1401"/>
      <x v="642"/>
      <x v="642"/>
      <x/>
      <x v="8"/>
    </i>
    <i r="1">
      <x v="1402"/>
      <x v="642"/>
      <x v="642"/>
      <x/>
      <x v="3"/>
    </i>
    <i r="1">
      <x v="1403"/>
      <x v="1021"/>
      <x v="1021"/>
      <x/>
      <x v="1"/>
    </i>
    <i r="1">
      <x v="1404"/>
      <x v="1021"/>
      <x v="1021"/>
      <x/>
      <x v="1"/>
    </i>
    <i r="1">
      <x v="1405"/>
      <x v="1146"/>
      <x v="1146"/>
      <x v="75"/>
      <x v="1"/>
    </i>
    <i r="1">
      <x v="1406"/>
      <x v="1146"/>
      <x v="1146"/>
      <x/>
      <x v="1"/>
    </i>
    <i r="1">
      <x v="1407"/>
      <x v="1146"/>
      <x v="1146"/>
      <x v="30"/>
      <x v="1"/>
    </i>
    <i r="1">
      <x v="1408"/>
      <x v="677"/>
      <x v="677"/>
      <x/>
      <x/>
    </i>
    <i r="1">
      <x v="1409"/>
      <x v="677"/>
      <x v="677"/>
      <x/>
      <x/>
    </i>
    <i r="1">
      <x v="1410"/>
      <x v="677"/>
      <x v="677"/>
      <x/>
      <x v="3"/>
    </i>
    <i r="1">
      <x v="1411"/>
      <x v="954"/>
      <x v="954"/>
      <x/>
      <x/>
    </i>
    <i r="1">
      <x v="1412"/>
      <x v="954"/>
      <x v="954"/>
      <x/>
      <x/>
    </i>
    <i r="1">
      <x v="1413"/>
      <x v="782"/>
      <x v="782"/>
      <x/>
      <x v="3"/>
    </i>
    <i r="1">
      <x v="1414"/>
      <x v="909"/>
      <x v="909"/>
      <x/>
      <x/>
    </i>
    <i r="1">
      <x v="1415"/>
      <x v="909"/>
      <x v="909"/>
      <x/>
      <x v="3"/>
    </i>
    <i r="1">
      <x v="1416"/>
      <x v="909"/>
      <x v="909"/>
      <x/>
      <x v="2"/>
    </i>
    <i r="1">
      <x v="1417"/>
      <x v="909"/>
      <x v="909"/>
      <x/>
      <x/>
    </i>
    <i r="1">
      <x v="1418"/>
      <x v="909"/>
      <x v="909"/>
      <x/>
      <x v="1"/>
    </i>
    <i r="1">
      <x v="1419"/>
      <x v="3"/>
      <x v="3"/>
      <x/>
      <x v="1"/>
    </i>
    <i r="1">
      <x v="1420"/>
      <x v="909"/>
      <x v="909"/>
      <x/>
      <x v="3"/>
    </i>
    <i r="1">
      <x v="1422"/>
      <x v="994"/>
      <x v="994"/>
      <x v="179"/>
      <x v="10"/>
    </i>
    <i r="1">
      <x v="1423"/>
      <x v="909"/>
      <x v="909"/>
      <x v="185"/>
      <x v="18"/>
    </i>
    <i r="1">
      <x v="1424"/>
      <x v="916"/>
      <x v="916"/>
      <x/>
      <x v="3"/>
    </i>
    <i r="1">
      <x v="1425"/>
      <x v="285"/>
      <x v="285"/>
      <x/>
      <x v="8"/>
    </i>
    <i r="1">
      <x v="1426"/>
      <x v="718"/>
      <x v="718"/>
      <x/>
      <x v="3"/>
    </i>
    <i r="1">
      <x v="1427"/>
      <x v="718"/>
      <x v="718"/>
      <x v="88"/>
      <x v="8"/>
    </i>
    <i r="1">
      <x v="1428"/>
      <x v="734"/>
      <x v="734"/>
      <x/>
      <x v="8"/>
    </i>
    <i r="1">
      <x v="1429"/>
      <x v="257"/>
      <x v="257"/>
      <x/>
      <x v="2"/>
    </i>
    <i r="1">
      <x v="1430"/>
      <x v="236"/>
      <x v="236"/>
      <x/>
      <x v="3"/>
    </i>
    <i r="1">
      <x v="1431"/>
      <x v="236"/>
      <x v="236"/>
      <x/>
      <x v="1"/>
    </i>
    <i r="1">
      <x v="1432"/>
      <x v="236"/>
      <x v="236"/>
      <x/>
      <x v="1"/>
    </i>
    <i r="1">
      <x v="1433"/>
      <x v="610"/>
      <x v="610"/>
      <x/>
      <x v="2"/>
    </i>
    <i r="1">
      <x v="1434"/>
      <x v="1186"/>
      <x v="1186"/>
      <x/>
      <x v="1"/>
    </i>
    <i r="1">
      <x v="1435"/>
      <x v="1095"/>
      <x v="1095"/>
      <x/>
      <x v="4"/>
    </i>
    <i r="1">
      <x v="1436"/>
      <x v="1053"/>
      <x v="1053"/>
      <x/>
      <x v="2"/>
    </i>
    <i r="1">
      <x v="1437"/>
      <x v="1053"/>
      <x v="1053"/>
      <x/>
      <x v="4"/>
    </i>
    <i r="1">
      <x v="1438"/>
      <x v="222"/>
      <x v="222"/>
      <x/>
      <x v="1"/>
    </i>
    <i r="1">
      <x v="1439"/>
      <x v="222"/>
      <x v="222"/>
      <x v="80"/>
      <x v="1"/>
    </i>
    <i r="1">
      <x v="1440"/>
      <x v="222"/>
      <x v="222"/>
      <x/>
      <x v="2"/>
    </i>
    <i r="1">
      <x v="1441"/>
      <x v="222"/>
      <x v="222"/>
      <x/>
      <x v="3"/>
    </i>
    <i r="1">
      <x v="1442"/>
      <x v="270"/>
      <x v="270"/>
      <x/>
      <x v="10"/>
    </i>
    <i r="1">
      <x v="1443"/>
      <x v="523"/>
      <x v="523"/>
      <x/>
      <x v="2"/>
    </i>
    <i r="1">
      <x v="1444"/>
      <x v="222"/>
      <x v="222"/>
      <x/>
      <x v="1"/>
    </i>
    <i r="1">
      <x v="1445"/>
      <x v="902"/>
      <x v="902"/>
      <x v="97"/>
      <x v="3"/>
    </i>
    <i r="1">
      <x v="1446"/>
      <x v="220"/>
      <x v="220"/>
      <x/>
      <x v="3"/>
    </i>
    <i r="1">
      <x v="1447"/>
      <x v="220"/>
      <x v="220"/>
      <x/>
      <x v="13"/>
    </i>
    <i r="1">
      <x v="1448"/>
      <x v="43"/>
      <x v="43"/>
      <x/>
      <x v="1"/>
    </i>
    <i r="1">
      <x v="1449"/>
      <x v="43"/>
      <x v="43"/>
      <x/>
      <x v="5"/>
    </i>
    <i r="1">
      <x v="1450"/>
      <x v="43"/>
      <x v="43"/>
      <x v="69"/>
      <x v="4"/>
    </i>
    <i r="1">
      <x v="1451"/>
      <x v="774"/>
      <x v="774"/>
      <x/>
      <x v="8"/>
    </i>
    <i r="1">
      <x v="1452"/>
      <x v="774"/>
      <x v="774"/>
      <x/>
      <x v="1"/>
    </i>
    <i r="1">
      <x v="1453"/>
      <x v="1009"/>
      <x v="1009"/>
      <x/>
      <x v="1"/>
    </i>
    <i r="1">
      <x v="1454"/>
      <x v="1148"/>
      <x v="1148"/>
      <x/>
      <x v="3"/>
    </i>
    <i r="1">
      <x v="1455"/>
      <x v="774"/>
      <x v="774"/>
      <x/>
      <x v="13"/>
    </i>
    <i r="1">
      <x v="1456"/>
      <x v="774"/>
      <x v="774"/>
      <x/>
      <x v="2"/>
    </i>
    <i r="1">
      <x v="1457"/>
      <x v="425"/>
      <x v="425"/>
      <x/>
      <x v="4"/>
    </i>
    <i r="1">
      <x v="1458"/>
      <x v="170"/>
      <x v="170"/>
      <x/>
      <x v="3"/>
    </i>
    <i r="1">
      <x v="1459"/>
      <x v="170"/>
      <x v="170"/>
      <x/>
      <x v="8"/>
    </i>
    <i r="1">
      <x v="1460"/>
      <x v="217"/>
      <x v="217"/>
      <x/>
      <x v="3"/>
    </i>
    <i r="1">
      <x v="1461"/>
      <x v="103"/>
      <x v="103"/>
      <x/>
      <x v="21"/>
    </i>
    <i r="1">
      <x v="1462"/>
      <x v="1160"/>
      <x v="1160"/>
      <x/>
      <x v="2"/>
    </i>
    <i r="1">
      <x v="1463"/>
      <x v="448"/>
      <x v="448"/>
      <x v="96"/>
      <x v="21"/>
    </i>
    <i r="1">
      <x v="1464"/>
      <x v="1172"/>
      <x v="1172"/>
      <x/>
      <x v="1"/>
    </i>
    <i r="1">
      <x v="1465"/>
      <x v="1073"/>
      <x v="1073"/>
      <x/>
      <x/>
    </i>
    <i r="1">
      <x v="1466"/>
      <x v="1196"/>
      <x v="1196"/>
      <x/>
      <x v="7"/>
    </i>
    <i r="1">
      <x v="1467"/>
      <x v="1073"/>
      <x v="1073"/>
      <x/>
      <x v="13"/>
    </i>
    <i r="1">
      <x v="1468"/>
      <x v="21"/>
      <x v="21"/>
      <x v="157"/>
      <x v="3"/>
    </i>
    <i r="1">
      <x v="1469"/>
      <x v="21"/>
      <x v="21"/>
      <x v="246"/>
      <x/>
    </i>
    <i r="1">
      <x v="1470"/>
      <x v="21"/>
      <x v="21"/>
      <x/>
      <x v="8"/>
    </i>
    <i r="1">
      <x v="1471"/>
      <x v="56"/>
      <x v="56"/>
      <x/>
      <x v="1"/>
    </i>
    <i r="1">
      <x v="1472"/>
      <x v="1126"/>
      <x v="1126"/>
      <x/>
      <x/>
    </i>
    <i r="1">
      <x v="1473"/>
      <x v="19"/>
      <x v="19"/>
      <x/>
      <x v="5"/>
    </i>
    <i r="1">
      <x v="1474"/>
      <x v="124"/>
      <x v="124"/>
      <x v="60"/>
      <x v="3"/>
    </i>
    <i r="1">
      <x v="1475"/>
      <x v="496"/>
      <x v="496"/>
      <x/>
      <x v="5"/>
    </i>
    <i r="1">
      <x v="1476"/>
      <x v="226"/>
      <x v="226"/>
      <x/>
      <x v="1"/>
    </i>
    <i r="1">
      <x v="1477"/>
      <x v="27"/>
      <x v="27"/>
      <x v="100"/>
      <x v="3"/>
    </i>
    <i r="1">
      <x v="1478"/>
      <x v="669"/>
      <x v="669"/>
      <x/>
      <x v="8"/>
    </i>
    <i r="1">
      <x v="1479"/>
      <x v="1035"/>
      <x v="1035"/>
      <x/>
      <x v="2"/>
    </i>
    <i r="1">
      <x v="1480"/>
      <x v="744"/>
      <x v="744"/>
      <x/>
      <x v="3"/>
    </i>
    <i r="1">
      <x v="1481"/>
      <x v="744"/>
      <x v="744"/>
      <x v="194"/>
      <x v="2"/>
    </i>
    <i r="1">
      <x v="1482"/>
      <x v="78"/>
      <x v="78"/>
      <x v="159"/>
      <x v="4"/>
    </i>
    <i r="1">
      <x v="1483"/>
      <x v="486"/>
      <x v="486"/>
      <x/>
      <x v="1"/>
    </i>
    <i r="1">
      <x v="1484"/>
      <x v="89"/>
      <x v="89"/>
      <x v="142"/>
      <x v="2"/>
    </i>
    <i r="1">
      <x v="1485"/>
      <x v="89"/>
      <x v="89"/>
      <x/>
      <x v="5"/>
    </i>
    <i r="1">
      <x v="1486"/>
      <x v="708"/>
      <x v="708"/>
      <x v="208"/>
      <x v="8"/>
    </i>
    <i r="1">
      <x v="1487"/>
      <x v="708"/>
      <x v="708"/>
      <x v="231"/>
      <x v="1"/>
    </i>
    <i r="1">
      <x v="1488"/>
      <x v="708"/>
      <x v="708"/>
      <x/>
      <x v="8"/>
    </i>
    <i r="1">
      <x v="1489"/>
      <x v="1123"/>
      <x v="1123"/>
      <x/>
      <x v="3"/>
    </i>
    <i r="1">
      <x v="1490"/>
      <x v="1232"/>
      <x v="1232"/>
      <x v="79"/>
      <x v="3"/>
    </i>
    <i r="1">
      <x v="1491"/>
      <x v="1214"/>
      <x v="1214"/>
      <x v="49"/>
      <x v="2"/>
    </i>
    <i r="1">
      <x v="1492"/>
      <x v="667"/>
      <x v="667"/>
      <x/>
      <x v="1"/>
    </i>
    <i r="1">
      <x v="1493"/>
      <x v="743"/>
      <x v="743"/>
      <x v="197"/>
      <x/>
    </i>
    <i r="1">
      <x v="1496"/>
      <x v="469"/>
      <x v="469"/>
      <x v="128"/>
      <x v="3"/>
    </i>
    <i r="1">
      <x v="1498"/>
      <x v="953"/>
      <x v="953"/>
      <x/>
      <x v="13"/>
    </i>
    <i r="1">
      <x v="1499"/>
      <x v="838"/>
      <x v="838"/>
      <x/>
      <x v="20"/>
    </i>
    <i r="1">
      <x v="1510"/>
      <x v="225"/>
      <x v="225"/>
      <x/>
      <x v="1"/>
    </i>
    <i r="1">
      <x v="1511"/>
      <x v="875"/>
      <x v="875"/>
      <x/>
      <x/>
    </i>
    <i r="1">
      <x v="1512"/>
      <x v="875"/>
      <x v="875"/>
      <x/>
      <x/>
    </i>
    <i r="1">
      <x v="1513"/>
      <x v="1050"/>
      <x v="1050"/>
      <x/>
      <x v="3"/>
    </i>
    <i r="1">
      <x v="1514"/>
      <x v="944"/>
      <x v="944"/>
      <x v="28"/>
      <x v="8"/>
    </i>
    <i r="1">
      <x v="1525"/>
      <x v="658"/>
      <x v="658"/>
      <x/>
      <x v="8"/>
    </i>
    <i r="1">
      <x v="1526"/>
      <x v="144"/>
      <x v="144"/>
      <x/>
      <x v="5"/>
    </i>
    <i r="1">
      <x v="1527"/>
      <x v="407"/>
      <x v="407"/>
      <x/>
      <x v="1"/>
    </i>
    <i r="1">
      <x v="1529"/>
      <x v="214"/>
      <x v="214"/>
      <x v="42"/>
      <x v="10"/>
    </i>
    <i r="1">
      <x v="1530"/>
      <x v="265"/>
      <x v="265"/>
      <x/>
      <x/>
    </i>
    <i r="1">
      <x v="1531"/>
      <x v="265"/>
      <x v="265"/>
      <x/>
      <x/>
    </i>
    <i r="1">
      <x v="1532"/>
      <x v="265"/>
      <x v="265"/>
      <x/>
      <x/>
    </i>
    <i r="1">
      <x v="1533"/>
      <x v="376"/>
      <x v="376"/>
      <x/>
      <x v="3"/>
    </i>
    <i r="1">
      <x v="1534"/>
      <x v="376"/>
      <x v="376"/>
      <x/>
      <x v="2"/>
    </i>
    <i r="1">
      <x v="1535"/>
      <x v="405"/>
      <x v="405"/>
      <x/>
      <x/>
    </i>
    <i r="1">
      <x v="1536"/>
      <x v="405"/>
      <x v="405"/>
      <x/>
      <x/>
    </i>
    <i r="1">
      <x v="1537"/>
      <x v="405"/>
      <x v="405"/>
      <x/>
      <x/>
    </i>
    <i r="1">
      <x v="1538"/>
      <x v="1199"/>
      <x v="1199"/>
      <x/>
      <x/>
    </i>
    <i r="1">
      <x v="1539"/>
      <x v="1199"/>
      <x v="1199"/>
      <x v="47"/>
      <x/>
    </i>
    <i r="1">
      <x v="1540"/>
      <x v="1199"/>
      <x v="1199"/>
      <x/>
      <x/>
    </i>
    <i r="1">
      <x v="1541"/>
      <x v="1238"/>
      <x v="1238"/>
      <x/>
      <x/>
    </i>
    <i r="1">
      <x v="1542"/>
      <x v="1238"/>
      <x v="1238"/>
      <x/>
      <x/>
    </i>
    <i r="1">
      <x v="1574"/>
      <x v="221"/>
      <x v="221"/>
      <x/>
      <x v="13"/>
    </i>
    <i r="1">
      <x v="1575"/>
      <x v="431"/>
      <x v="431"/>
      <x/>
      <x v="8"/>
    </i>
    <i r="1">
      <x v="1576"/>
      <x v="518"/>
      <x v="518"/>
      <x/>
      <x v="3"/>
    </i>
    <i r="1">
      <x v="1577"/>
      <x v="518"/>
      <x v="518"/>
      <x/>
      <x/>
    </i>
    <i r="1">
      <x v="1578"/>
      <x v="316"/>
      <x v="316"/>
      <x/>
      <x v="3"/>
    </i>
    <i r="1">
      <x v="1579"/>
      <x v="90"/>
      <x v="90"/>
      <x/>
      <x v="12"/>
    </i>
    <i r="1">
      <x v="1580"/>
      <x v="1173"/>
      <x v="1173"/>
      <x/>
      <x v="10"/>
    </i>
    <i r="1">
      <x v="1581"/>
      <x v="1024"/>
      <x v="1024"/>
      <x/>
      <x/>
    </i>
    <i r="1">
      <x v="1582"/>
      <x v="1075"/>
      <x v="1075"/>
      <x/>
      <x/>
    </i>
    <i r="1">
      <x v="1583"/>
      <x v="792"/>
      <x v="792"/>
      <x/>
      <x v="18"/>
    </i>
    <i r="1">
      <x v="1584"/>
      <x v="752"/>
      <x v="752"/>
      <x/>
      <x/>
    </i>
    <i r="1">
      <x v="1585"/>
      <x v="880"/>
      <x v="880"/>
      <x v="103"/>
      <x v="3"/>
    </i>
    <i r="1">
      <x v="1586"/>
      <x v="199"/>
      <x v="199"/>
      <x/>
      <x v="8"/>
    </i>
    <i r="1">
      <x v="1587"/>
      <x v="547"/>
      <x v="547"/>
      <x v="99"/>
      <x v="8"/>
    </i>
    <i r="1">
      <x v="1608"/>
      <x v="627"/>
      <x v="627"/>
      <x/>
      <x/>
    </i>
    <i r="1">
      <x v="1609"/>
      <x v="202"/>
      <x v="202"/>
      <x v="145"/>
      <x v="8"/>
    </i>
    <i r="1">
      <x v="1610"/>
      <x v="529"/>
      <x v="529"/>
      <x/>
      <x v="3"/>
    </i>
    <i r="1">
      <x v="1611"/>
      <x v="528"/>
      <x v="528"/>
      <x/>
      <x v="12"/>
    </i>
    <i r="1">
      <x v="1612"/>
      <x v="695"/>
      <x v="695"/>
      <x/>
      <x v="2"/>
    </i>
    <i r="1">
      <x v="1613"/>
      <x v="995"/>
      <x v="995"/>
      <x/>
      <x/>
    </i>
    <i r="1">
      <x v="1614"/>
      <x v="161"/>
      <x v="161"/>
      <x/>
      <x v="3"/>
    </i>
    <i r="1">
      <x v="1615"/>
      <x v="76"/>
      <x v="76"/>
      <x/>
      <x/>
    </i>
    <i r="1">
      <x v="1616"/>
      <x v="76"/>
      <x v="76"/>
      <x/>
      <x v="3"/>
    </i>
    <i r="1">
      <x v="1617"/>
      <x v="1008"/>
      <x v="1008"/>
      <x/>
      <x v="2"/>
    </i>
    <i r="1">
      <x v="1618"/>
      <x v="873"/>
      <x v="873"/>
      <x/>
      <x v="3"/>
    </i>
    <i r="1">
      <x v="1619"/>
      <x v="781"/>
      <x v="781"/>
      <x/>
      <x v="3"/>
    </i>
    <i r="1">
      <x v="1620"/>
      <x v="781"/>
      <x v="781"/>
      <x/>
      <x/>
    </i>
    <i r="1">
      <x v="1621"/>
      <x v="404"/>
      <x v="404"/>
      <x/>
      <x/>
    </i>
    <i r="1">
      <x v="1623"/>
      <x v="227"/>
      <x v="227"/>
      <x/>
      <x v="1"/>
    </i>
    <i r="1">
      <x v="1624"/>
      <x v="137"/>
      <x v="137"/>
      <x v="99"/>
      <x v="21"/>
    </i>
    <i r="1">
      <x v="1625"/>
      <x v="460"/>
      <x v="460"/>
      <x v="222"/>
      <x v="19"/>
    </i>
    <i r="1">
      <x v="1626"/>
      <x v="473"/>
      <x v="473"/>
      <x v="114"/>
      <x v="8"/>
    </i>
    <i r="1">
      <x v="1627"/>
      <x v="139"/>
      <x v="139"/>
      <x/>
      <x/>
    </i>
    <i r="1">
      <x v="1628"/>
      <x v="138"/>
      <x v="138"/>
      <x/>
      <x v="12"/>
    </i>
    <i r="1">
      <x v="1629"/>
      <x v="676"/>
      <x v="676"/>
      <x/>
      <x v="1"/>
    </i>
    <i r="1">
      <x v="1630"/>
      <x v="676"/>
      <x v="676"/>
      <x/>
      <x v="3"/>
    </i>
    <i r="1">
      <x v="1631"/>
      <x v="690"/>
      <x v="690"/>
      <x v="247"/>
      <x v="3"/>
    </i>
    <i r="1">
      <x v="1633"/>
      <x v="983"/>
      <x v="983"/>
      <x/>
      <x v="1"/>
    </i>
    <i r="1">
      <x v="1634"/>
      <x v="453"/>
      <x v="453"/>
      <x v="219"/>
      <x v="4"/>
    </i>
    <i r="1">
      <x v="1641"/>
      <x v="61"/>
      <x v="61"/>
      <x v="87"/>
      <x v="13"/>
    </i>
    <i r="1">
      <x v="1642"/>
      <x v="61"/>
      <x v="61"/>
      <x v="128"/>
      <x v="5"/>
    </i>
    <i r="1">
      <x v="1643"/>
      <x v="6"/>
      <x v="6"/>
      <x v="52"/>
      <x v="22"/>
    </i>
    <i r="1">
      <x v="1644"/>
      <x v="359"/>
      <x v="359"/>
      <x v="122"/>
      <x v="19"/>
    </i>
    <i r="1">
      <x v="1645"/>
      <x v="1062"/>
      <x v="1062"/>
      <x/>
      <x/>
    </i>
    <i r="1">
      <x v="1646"/>
      <x v="631"/>
      <x v="631"/>
      <x/>
      <x v="2"/>
    </i>
    <i r="1">
      <x v="1647"/>
      <x v="253"/>
      <x v="253"/>
      <x v="56"/>
      <x v="23"/>
    </i>
    <i r="1">
      <x v="1648"/>
      <x v="772"/>
      <x v="772"/>
      <x/>
      <x v="3"/>
    </i>
    <i r="1">
      <x v="1656"/>
      <x v="485"/>
      <x v="485"/>
      <x v="124"/>
      <x v="13"/>
    </i>
    <i r="1">
      <x v="1657"/>
      <x v="1044"/>
      <x v="1044"/>
      <x/>
      <x v="5"/>
    </i>
    <i r="1">
      <x v="1658"/>
      <x v="1044"/>
      <x v="1044"/>
      <x/>
      <x v="3"/>
    </i>
    <i r="1">
      <x v="1659"/>
      <x v="1014"/>
      <x v="1014"/>
      <x/>
      <x v="3"/>
    </i>
    <i r="1">
      <x v="1683"/>
      <x v="679"/>
      <x v="679"/>
      <x/>
      <x v="5"/>
    </i>
    <i r="1">
      <x v="1684"/>
      <x v="1059"/>
      <x v="1059"/>
      <x/>
      <x/>
    </i>
    <i r="1">
      <x v="1685"/>
      <x v="1059"/>
      <x v="1059"/>
      <x/>
      <x/>
    </i>
    <i r="1">
      <x v="1686"/>
      <x v="104"/>
      <x v="104"/>
      <x/>
      <x v="1"/>
    </i>
    <i r="1">
      <x v="1687"/>
      <x v="104"/>
      <x v="104"/>
      <x/>
      <x v="1"/>
    </i>
    <i r="1">
      <x v="1688"/>
      <x v="941"/>
      <x v="941"/>
      <x v="71"/>
      <x v="18"/>
    </i>
    <i r="1">
      <x v="1689"/>
      <x v="923"/>
      <x v="923"/>
      <x/>
      <x v="18"/>
    </i>
    <i r="1">
      <x v="1690"/>
      <x v="859"/>
      <x v="859"/>
      <x v="114"/>
      <x v="13"/>
    </i>
    <i r="1">
      <x v="1691"/>
      <x v="575"/>
      <x v="575"/>
      <x/>
      <x v="3"/>
    </i>
    <i r="1">
      <x v="1692"/>
      <x v="618"/>
      <x v="618"/>
      <x/>
      <x v="5"/>
    </i>
    <i r="1">
      <x v="1693"/>
      <x v="920"/>
      <x v="920"/>
      <x/>
      <x v="3"/>
    </i>
    <i r="1">
      <x v="1694"/>
      <x v="1114"/>
      <x v="1114"/>
      <x/>
      <x v="1"/>
    </i>
    <i r="1">
      <x v="1695"/>
      <x v="1114"/>
      <x v="1114"/>
      <x/>
      <x v="3"/>
    </i>
    <i r="1">
      <x v="1696"/>
      <x v="815"/>
      <x v="815"/>
      <x/>
      <x v="1"/>
    </i>
    <i r="1">
      <x v="1697"/>
      <x v="113"/>
      <x v="113"/>
      <x v="121"/>
      <x v="8"/>
    </i>
    <i r="1">
      <x v="1698"/>
      <x v="412"/>
      <x v="412"/>
      <x/>
      <x/>
    </i>
    <i r="1">
      <x v="1699"/>
      <x v="412"/>
      <x v="412"/>
      <x/>
      <x/>
    </i>
    <i r="1">
      <x v="1700"/>
      <x v="412"/>
      <x v="412"/>
      <x/>
      <x/>
    </i>
    <i r="1">
      <x v="1735"/>
      <x v="205"/>
      <x v="205"/>
      <x v="50"/>
      <x v="8"/>
    </i>
    <i r="1">
      <x v="1736"/>
      <x v="561"/>
      <x v="561"/>
      <x/>
      <x v="3"/>
    </i>
    <i r="1">
      <x v="1737"/>
      <x v="805"/>
      <x v="805"/>
      <x/>
      <x v="3"/>
    </i>
    <i r="1">
      <x v="1738"/>
      <x v="805"/>
      <x v="805"/>
      <x v="146"/>
      <x v="3"/>
    </i>
    <i r="1">
      <x v="1739"/>
      <x v="1250"/>
      <x v="1250"/>
      <x/>
      <x v="1"/>
    </i>
    <i r="1">
      <x v="1740"/>
      <x v="417"/>
      <x v="417"/>
      <x/>
      <x v="21"/>
    </i>
    <i r="1">
      <x v="1741"/>
      <x v="140"/>
      <x v="140"/>
      <x/>
      <x v="18"/>
    </i>
    <i r="1">
      <x v="1742"/>
      <x v="52"/>
      <x v="52"/>
      <x/>
      <x v="14"/>
    </i>
    <i r="1">
      <x v="1743"/>
      <x v="281"/>
      <x v="281"/>
      <x/>
      <x v="8"/>
    </i>
    <i r="1">
      <x v="1744"/>
      <x v="1036"/>
      <x v="1036"/>
      <x v="229"/>
      <x v="13"/>
    </i>
    <i r="1">
      <x v="1745"/>
      <x v="330"/>
      <x v="330"/>
      <x v="36"/>
      <x v="3"/>
    </i>
    <i r="1">
      <x v="1746"/>
      <x v="330"/>
      <x v="330"/>
      <x v="213"/>
      <x v="5"/>
    </i>
    <i r="1">
      <x v="1747"/>
      <x v="330"/>
      <x v="330"/>
      <x/>
      <x v="8"/>
    </i>
    <i r="1">
      <x v="1748"/>
      <x v="819"/>
      <x v="819"/>
      <x/>
      <x v="8"/>
    </i>
    <i r="1">
      <x v="1749"/>
      <x v="819"/>
      <x v="819"/>
      <x/>
      <x v="3"/>
    </i>
    <i r="1">
      <x v="1750"/>
      <x v="555"/>
      <x v="555"/>
      <x/>
      <x/>
    </i>
    <i r="1">
      <x v="1751"/>
      <x v="555"/>
      <x v="555"/>
      <x/>
      <x v="8"/>
    </i>
    <i r="1">
      <x v="1752"/>
      <x v="671"/>
      <x v="671"/>
      <x/>
      <x/>
    </i>
    <i r="1">
      <x v="1753"/>
      <x v="195"/>
      <x v="195"/>
      <x/>
      <x/>
    </i>
    <i r="1">
      <x v="1754"/>
      <x v="195"/>
      <x v="195"/>
      <x/>
      <x/>
    </i>
    <i r="1">
      <x v="1755"/>
      <x v="195"/>
      <x v="195"/>
      <x/>
      <x/>
    </i>
    <i r="1">
      <x v="1756"/>
      <x v="195"/>
      <x v="195"/>
      <x/>
      <x/>
    </i>
    <i r="1">
      <x v="1757"/>
      <x v="195"/>
      <x v="195"/>
      <x/>
      <x/>
    </i>
    <i r="1">
      <x v="1758"/>
      <x v="775"/>
      <x v="775"/>
      <x/>
      <x v="3"/>
    </i>
    <i r="1">
      <x v="1759"/>
      <x v="603"/>
      <x v="603"/>
      <x/>
      <x v="1"/>
    </i>
    <i r="1">
      <x v="1760"/>
      <x v="603"/>
      <x v="603"/>
      <x v="267"/>
      <x v="8"/>
    </i>
    <i r="1">
      <x v="1761"/>
      <x v="603"/>
      <x v="603"/>
      <x/>
      <x v="3"/>
    </i>
    <i r="1">
      <x v="1762"/>
      <x v="603"/>
      <x v="603"/>
      <x/>
      <x v="3"/>
    </i>
    <i r="1">
      <x v="1763"/>
      <x v="603"/>
      <x v="603"/>
      <x v="93"/>
      <x v="13"/>
    </i>
    <i r="1">
      <x v="1764"/>
      <x v="841"/>
      <x v="841"/>
      <x/>
      <x v="1"/>
    </i>
    <i r="1">
      <x v="1765"/>
      <x v="1072"/>
      <x v="1072"/>
      <x/>
      <x v="1"/>
    </i>
    <i r="1">
      <x v="1766"/>
      <x v="1011"/>
      <x v="1011"/>
      <x/>
      <x/>
    </i>
    <i r="1">
      <x v="1768"/>
      <x v="921"/>
      <x v="921"/>
      <x/>
      <x v="1"/>
    </i>
    <i r="1">
      <x v="1769"/>
      <x v="672"/>
      <x v="672"/>
      <x/>
      <x v="1"/>
    </i>
    <i r="1">
      <x v="1770"/>
      <x v="302"/>
      <x v="302"/>
      <x/>
      <x v="3"/>
    </i>
    <i r="1">
      <x v="1771"/>
      <x v="302"/>
      <x v="302"/>
      <x v="234"/>
      <x v="5"/>
    </i>
    <i r="1">
      <x v="1772"/>
      <x v="444"/>
      <x v="444"/>
      <x/>
      <x v="5"/>
    </i>
    <i r="1">
      <x v="1773"/>
      <x v="807"/>
      <x v="807"/>
      <x v="117"/>
      <x v="17"/>
    </i>
    <i r="1">
      <x v="1774"/>
      <x v="1244"/>
      <x v="1244"/>
      <x/>
      <x/>
    </i>
    <i r="1">
      <x v="1775"/>
      <x v="366"/>
      <x v="366"/>
      <x/>
      <x/>
    </i>
    <i r="1">
      <x v="1776"/>
      <x v="366"/>
      <x v="366"/>
      <x/>
      <x/>
    </i>
    <i r="1">
      <x v="1777"/>
      <x v="548"/>
      <x v="548"/>
      <x/>
      <x v="5"/>
    </i>
    <i r="1">
      <x v="1778"/>
      <x v="366"/>
      <x v="366"/>
      <x/>
      <x v="3"/>
    </i>
    <i r="1">
      <x v="1779"/>
      <x v="366"/>
      <x v="366"/>
      <x/>
      <x v="3"/>
    </i>
    <i r="1">
      <x v="1780"/>
      <x v="366"/>
      <x v="366"/>
      <x/>
      <x v="3"/>
    </i>
    <i r="1">
      <x v="1781"/>
      <x v="366"/>
      <x v="366"/>
      <x/>
      <x v="2"/>
    </i>
    <i r="1">
      <x v="1782"/>
      <x v="366"/>
      <x v="366"/>
      <x/>
      <x v="3"/>
    </i>
    <i r="1">
      <x v="1783"/>
      <x v="366"/>
      <x v="366"/>
      <x/>
      <x v="8"/>
    </i>
    <i r="1">
      <x v="1784"/>
      <x v="366"/>
      <x v="366"/>
      <x/>
      <x v="3"/>
    </i>
    <i r="1">
      <x v="1785"/>
      <x v="806"/>
      <x v="806"/>
      <x/>
      <x v="1"/>
    </i>
    <i r="1">
      <x v="1786"/>
      <x v="1041"/>
      <x v="1041"/>
      <x v="47"/>
      <x v="13"/>
    </i>
    <i r="1">
      <x v="1787"/>
      <x v="754"/>
      <x v="754"/>
      <x v="93"/>
      <x v="8"/>
    </i>
    <i r="1">
      <x v="1788"/>
      <x v="615"/>
      <x v="615"/>
      <x/>
      <x/>
    </i>
    <i r="1">
      <x v="1789"/>
      <x v="615"/>
      <x v="615"/>
      <x/>
      <x v="3"/>
    </i>
    <i r="1">
      <x v="1790"/>
      <x v="615"/>
      <x v="615"/>
      <x/>
      <x v="1"/>
    </i>
    <i r="1">
      <x v="1791"/>
      <x v="615"/>
      <x v="615"/>
      <x/>
      <x v="8"/>
    </i>
    <i r="1">
      <x v="1792"/>
      <x v="615"/>
      <x v="615"/>
      <x/>
      <x v="8"/>
    </i>
    <i r="1">
      <x v="1793"/>
      <x v="1045"/>
      <x v="1045"/>
      <x/>
      <x v="3"/>
    </i>
    <i r="1">
      <x v="1794"/>
      <x v="1156"/>
      <x v="1156"/>
      <x/>
      <x/>
    </i>
    <i r="1">
      <x v="1795"/>
      <x v="823"/>
      <x v="823"/>
      <x/>
      <x v="3"/>
    </i>
    <i r="1">
      <x v="1796"/>
      <x v="822"/>
      <x v="822"/>
      <x/>
      <x v="8"/>
    </i>
    <i r="1">
      <x v="1797"/>
      <x v="823"/>
      <x v="823"/>
      <x/>
      <x/>
    </i>
    <i r="1">
      <x v="1798"/>
      <x v="823"/>
      <x v="823"/>
      <x/>
      <x/>
    </i>
    <i r="1">
      <x v="1799"/>
      <x v="823"/>
      <x v="823"/>
      <x/>
      <x v="3"/>
    </i>
    <i r="1">
      <x v="1800"/>
      <x v="572"/>
      <x v="572"/>
      <x/>
      <x v="1"/>
    </i>
    <i r="1">
      <x v="1801"/>
      <x v="1013"/>
      <x v="1013"/>
      <x/>
      <x v="2"/>
    </i>
    <i r="1">
      <x v="1802"/>
      <x v="572"/>
      <x v="572"/>
      <x/>
      <x v="8"/>
    </i>
    <i r="1">
      <x v="1803"/>
      <x v="572"/>
      <x v="572"/>
      <x/>
      <x v="3"/>
    </i>
    <i r="1">
      <x v="1804"/>
      <x v="572"/>
      <x v="572"/>
      <x/>
      <x v="3"/>
    </i>
    <i r="1">
      <x v="1805"/>
      <x v="572"/>
      <x v="572"/>
      <x/>
      <x/>
    </i>
    <i r="1">
      <x v="1806"/>
      <x v="1233"/>
      <x v="1233"/>
      <x/>
      <x/>
    </i>
    <i r="1">
      <x v="1807"/>
      <x v="1233"/>
      <x v="1233"/>
      <x v="197"/>
      <x/>
    </i>
    <i r="1">
      <x v="1808"/>
      <x v="544"/>
      <x v="544"/>
      <x/>
      <x v="3"/>
    </i>
    <i r="1">
      <x v="1809"/>
      <x v="854"/>
      <x v="854"/>
      <x/>
      <x v="1"/>
    </i>
    <i r="1">
      <x v="1810"/>
      <x v="544"/>
      <x v="544"/>
      <x/>
      <x v="8"/>
    </i>
    <i r="1">
      <x v="1811"/>
      <x v="544"/>
      <x v="544"/>
      <x/>
      <x v="1"/>
    </i>
    <i r="1">
      <x v="1812"/>
      <x v="544"/>
      <x v="544"/>
      <x/>
      <x v="5"/>
    </i>
    <i r="1">
      <x v="1813"/>
      <x v="303"/>
      <x v="303"/>
      <x v="197"/>
      <x v="3"/>
    </i>
    <i r="1">
      <x v="1814"/>
      <x v="303"/>
      <x v="303"/>
      <x v="191"/>
      <x v="13"/>
    </i>
    <i r="1">
      <x v="1815"/>
      <x v="439"/>
      <x v="439"/>
      <x/>
      <x v="3"/>
    </i>
    <i r="1">
      <x v="1816"/>
      <x v="604"/>
      <x v="604"/>
      <x/>
      <x v="5"/>
    </i>
    <i r="1">
      <x v="1817"/>
      <x v="604"/>
      <x v="604"/>
      <x/>
      <x v="5"/>
    </i>
    <i r="1">
      <x v="1818"/>
      <x v="1205"/>
      <x v="1205"/>
      <x/>
      <x v="3"/>
    </i>
    <i r="1">
      <x v="1819"/>
      <x v="1252"/>
      <x v="1252"/>
      <x v="128"/>
      <x v="5"/>
    </i>
    <i r="1">
      <x v="1820"/>
      <x v="554"/>
      <x v="554"/>
      <x/>
      <x v="3"/>
    </i>
    <i r="1">
      <x v="1821"/>
      <x v="1227"/>
      <x v="1227"/>
      <x/>
      <x/>
    </i>
    <i r="1">
      <x v="1822"/>
      <x v="1088"/>
      <x v="1088"/>
      <x/>
      <x/>
    </i>
    <i r="1">
      <x v="1823"/>
      <x v="988"/>
      <x v="988"/>
      <x/>
      <x/>
    </i>
    <i r="1">
      <x v="1824"/>
      <x v="988"/>
      <x v="988"/>
      <x/>
      <x v="1"/>
    </i>
    <i r="1">
      <x v="1825"/>
      <x v="988"/>
      <x v="988"/>
      <x/>
      <x v="2"/>
    </i>
    <i r="1">
      <x v="1826"/>
      <x v="988"/>
      <x v="988"/>
      <x/>
      <x v="3"/>
    </i>
    <i r="1">
      <x v="1827"/>
      <x v="1181"/>
      <x v="1181"/>
      <x v="166"/>
      <x v="9"/>
    </i>
    <i r="1">
      <x v="1828"/>
      <x v="611"/>
      <x v="611"/>
      <x/>
      <x v="3"/>
    </i>
    <i r="1">
      <x v="1829"/>
      <x v="611"/>
      <x v="611"/>
      <x/>
      <x v="5"/>
    </i>
    <i r="1">
      <x v="1830"/>
      <x v="611"/>
      <x v="611"/>
      <x/>
      <x v="1"/>
    </i>
    <i r="1">
      <x v="1831"/>
      <x v="611"/>
      <x v="611"/>
      <x/>
      <x v="5"/>
    </i>
    <i r="1">
      <x v="1832"/>
      <x v="878"/>
      <x v="878"/>
      <x v="98"/>
      <x v="3"/>
    </i>
    <i r="1">
      <x v="1833"/>
      <x v="922"/>
      <x v="922"/>
      <x/>
      <x v="1"/>
    </i>
    <i r="1">
      <x v="1834"/>
      <x v="1039"/>
      <x v="1039"/>
      <x/>
      <x v="2"/>
    </i>
    <i r="1">
      <x v="1835"/>
      <x v="922"/>
      <x v="922"/>
      <x/>
      <x v="10"/>
    </i>
    <i r="1">
      <x v="1836"/>
      <x v="757"/>
      <x v="757"/>
      <x/>
      <x v="2"/>
    </i>
    <i r="1">
      <x v="1837"/>
      <x v="757"/>
      <x v="757"/>
      <x/>
      <x v="1"/>
    </i>
    <i r="1">
      <x v="1838"/>
      <x v="787"/>
      <x v="787"/>
      <x/>
      <x v="1"/>
    </i>
    <i r="1">
      <x v="1839"/>
      <x v="1211"/>
      <x v="1211"/>
      <x/>
      <x/>
    </i>
    <i r="1">
      <x v="1840"/>
      <x v="1061"/>
      <x v="1061"/>
      <x/>
      <x/>
    </i>
    <i r="1">
      <x v="1841"/>
      <x v="1061"/>
      <x v="1061"/>
      <x/>
      <x/>
    </i>
    <i r="1">
      <x v="1842"/>
      <x v="598"/>
      <x v="598"/>
      <x/>
      <x v="1"/>
    </i>
    <i r="1">
      <x v="1843"/>
      <x v="598"/>
      <x v="598"/>
      <x/>
      <x/>
    </i>
    <i r="1">
      <x v="1844"/>
      <x v="598"/>
      <x v="598"/>
      <x/>
      <x v="1"/>
    </i>
    <i r="1">
      <x v="1845"/>
      <x v="598"/>
      <x v="598"/>
      <x/>
      <x v="3"/>
    </i>
    <i r="1">
      <x v="1846"/>
      <x v="624"/>
      <x v="624"/>
      <x v="145"/>
      <x v="3"/>
    </i>
    <i r="1">
      <x v="1847"/>
      <x v="624"/>
      <x v="624"/>
      <x/>
      <x v="1"/>
    </i>
    <i r="1">
      <x v="1848"/>
      <x v="926"/>
      <x v="926"/>
      <x/>
      <x v="2"/>
    </i>
    <i r="1">
      <x v="1849"/>
      <x v="898"/>
      <x v="898"/>
      <x/>
      <x v="1"/>
    </i>
    <i r="1">
      <x v="1850"/>
      <x v="1047"/>
      <x v="1047"/>
      <x/>
      <x v="3"/>
    </i>
    <i r="1">
      <x v="1851"/>
      <x v="1047"/>
      <x v="1047"/>
      <x/>
      <x v="2"/>
    </i>
    <i r="1">
      <x v="1852"/>
      <x v="1047"/>
      <x v="1047"/>
      <x/>
      <x/>
    </i>
    <i r="1">
      <x v="1853"/>
      <x v="1047"/>
      <x v="1047"/>
      <x/>
      <x v="3"/>
    </i>
    <i r="1">
      <x v="1854"/>
      <x v="1047"/>
      <x v="1047"/>
      <x/>
      <x/>
    </i>
    <i r="1">
      <x v="1855"/>
      <x v="1047"/>
      <x v="1047"/>
      <x/>
      <x v="1"/>
    </i>
    <i r="1">
      <x v="1856"/>
      <x v="1129"/>
      <x v="1129"/>
      <x/>
      <x v="2"/>
    </i>
    <i r="1">
      <x v="1857"/>
      <x v="762"/>
      <x v="762"/>
      <x/>
      <x v="3"/>
    </i>
    <i r="1">
      <x v="1858"/>
      <x v="762"/>
      <x v="762"/>
      <x/>
      <x v="1"/>
    </i>
    <i r="1">
      <x v="1859"/>
      <x v="762"/>
      <x v="762"/>
      <x/>
      <x v="3"/>
    </i>
    <i r="1">
      <x v="1860"/>
      <x v="763"/>
      <x v="763"/>
      <x/>
      <x v="10"/>
    </i>
    <i r="1">
      <x v="1861"/>
      <x v="762"/>
      <x v="762"/>
      <x/>
      <x v="1"/>
    </i>
    <i r="1">
      <x v="1862"/>
      <x v="762"/>
      <x v="762"/>
      <x/>
      <x v="3"/>
    </i>
    <i r="1">
      <x v="1863"/>
      <x v="762"/>
      <x v="762"/>
      <x/>
      <x/>
    </i>
    <i r="1">
      <x v="1864"/>
      <x v="762"/>
      <x v="762"/>
      <x/>
      <x v="1"/>
    </i>
    <i r="1">
      <x v="1865"/>
      <x v="1022"/>
      <x v="1022"/>
      <x/>
      <x/>
    </i>
    <i r="1">
      <x v="1866"/>
      <x v="1096"/>
      <x v="1096"/>
      <x/>
      <x v="5"/>
    </i>
    <i r="1">
      <x v="1867"/>
      <x v="1022"/>
      <x v="1022"/>
      <x/>
      <x v="3"/>
    </i>
    <i r="1">
      <x v="1868"/>
      <x v="894"/>
      <x v="894"/>
      <x/>
      <x v="3"/>
    </i>
    <i r="1">
      <x v="1869"/>
      <x v="894"/>
      <x v="894"/>
      <x/>
      <x v="3"/>
    </i>
    <i r="1">
      <x v="1870"/>
      <x v="894"/>
      <x v="894"/>
      <x/>
      <x v="3"/>
    </i>
    <i r="1">
      <x v="1871"/>
      <x v="424"/>
      <x v="424"/>
      <x/>
      <x v="3"/>
    </i>
    <i r="1">
      <x v="1872"/>
      <x v="157"/>
      <x v="157"/>
      <x/>
      <x v="3"/>
    </i>
    <i r="1">
      <x v="1873"/>
      <x v="1213"/>
      <x v="1213"/>
      <x/>
      <x/>
    </i>
    <i r="1">
      <x v="1874"/>
      <x v="1055"/>
      <x v="1055"/>
      <x/>
      <x v="2"/>
    </i>
    <i r="1">
      <x v="1875"/>
      <x v="1055"/>
      <x v="1055"/>
      <x/>
      <x v="3"/>
    </i>
    <i r="1">
      <x v="1876"/>
      <x v="122"/>
      <x v="122"/>
      <x/>
      <x/>
    </i>
    <i r="1">
      <x v="1877"/>
      <x v="135"/>
      <x v="135"/>
      <x/>
      <x/>
    </i>
    <i r="1">
      <x v="1878"/>
      <x v="135"/>
      <x v="135"/>
      <x/>
      <x v="2"/>
    </i>
    <i r="1">
      <x v="1879"/>
      <x v="135"/>
      <x v="135"/>
      <x v="128"/>
      <x v="1"/>
    </i>
    <i r="1">
      <x v="1880"/>
      <x v="1138"/>
      <x v="1138"/>
      <x v="41"/>
      <x v="8"/>
    </i>
    <i r="1">
      <x v="1881"/>
      <x v="1037"/>
      <x v="1037"/>
      <x v="140"/>
      <x v="10"/>
    </i>
    <i r="1">
      <x v="1882"/>
      <x v="1033"/>
      <x v="1033"/>
      <x/>
      <x v="3"/>
    </i>
    <i r="1">
      <x v="1883"/>
      <x v="1091"/>
      <x v="1091"/>
      <x/>
      <x v="1"/>
    </i>
    <i r="1">
      <x v="1884"/>
      <x v="729"/>
      <x v="729"/>
      <x/>
      <x v="3"/>
    </i>
    <i r="1">
      <x v="1885"/>
      <x v="729"/>
      <x v="729"/>
      <x/>
      <x v="1"/>
    </i>
    <i r="1">
      <x v="1886"/>
      <x v="729"/>
      <x v="729"/>
      <x v="168"/>
      <x v="13"/>
    </i>
    <i r="1">
      <x v="1887"/>
      <x v="962"/>
      <x v="962"/>
      <x/>
      <x v="1"/>
    </i>
    <i r="1">
      <x v="1888"/>
      <x v="906"/>
      <x v="906"/>
      <x/>
      <x v="7"/>
    </i>
    <i r="1">
      <x v="1889"/>
      <x v="794"/>
      <x v="794"/>
      <x/>
      <x v="1"/>
    </i>
    <i r="1">
      <x v="1890"/>
      <x v="1010"/>
      <x v="1010"/>
      <x v="69"/>
      <x v="1"/>
    </i>
    <i r="1">
      <x v="1891"/>
      <x v="1010"/>
      <x v="1010"/>
      <x v="47"/>
      <x/>
    </i>
    <i r="1">
      <x v="1892"/>
      <x v="665"/>
      <x v="665"/>
      <x/>
      <x v="8"/>
    </i>
    <i r="1">
      <x v="1893"/>
      <x v="665"/>
      <x v="665"/>
      <x/>
      <x v="1"/>
    </i>
    <i r="1">
      <x v="1894"/>
      <x v="665"/>
      <x v="665"/>
      <x/>
      <x v="1"/>
    </i>
    <i r="1">
      <x v="1895"/>
      <x v="550"/>
      <x v="550"/>
      <x/>
      <x v="3"/>
    </i>
    <i r="1">
      <x v="1896"/>
      <x v="550"/>
      <x v="550"/>
      <x v="108"/>
      <x v="13"/>
    </i>
    <i r="1">
      <x v="1897"/>
      <x v="1105"/>
      <x v="1105"/>
      <x/>
      <x v="5"/>
    </i>
    <i r="1">
      <x v="1898"/>
      <x v="897"/>
      <x v="897"/>
      <x/>
      <x v="8"/>
    </i>
    <i r="1">
      <x v="1899"/>
      <x v="897"/>
      <x v="897"/>
      <x/>
      <x v="5"/>
    </i>
    <i r="1">
      <x v="1900"/>
      <x v="664"/>
      <x v="664"/>
      <x/>
      <x v="1"/>
    </i>
    <i r="1">
      <x v="1901"/>
      <x v="1002"/>
      <x v="1002"/>
      <x/>
      <x v="1"/>
    </i>
    <i r="1">
      <x v="1902"/>
      <x v="283"/>
      <x v="283"/>
      <x/>
      <x v="12"/>
    </i>
    <i r="1">
      <x v="1903"/>
      <x v="586"/>
      <x v="586"/>
      <x/>
      <x v="1"/>
    </i>
    <i r="1">
      <x v="1904"/>
      <x v="636"/>
      <x v="636"/>
      <x/>
      <x v="13"/>
    </i>
    <i r="1">
      <x v="1905"/>
      <x v="461"/>
      <x v="461"/>
      <x/>
      <x v="1"/>
    </i>
    <i r="1">
      <x v="1906"/>
      <x v="825"/>
      <x v="825"/>
      <x/>
      <x v="3"/>
    </i>
    <i r="1">
      <x v="1907"/>
      <x v="974"/>
      <x v="974"/>
      <x v="128"/>
      <x/>
    </i>
    <i r="1">
      <x v="1908"/>
      <x v="974"/>
      <x v="974"/>
      <x/>
      <x/>
    </i>
    <i r="1">
      <x v="1909"/>
      <x v="1193"/>
      <x v="1193"/>
      <x/>
      <x v="3"/>
    </i>
    <i t="grand">
      <x/>
    </i>
  </rowItems>
  <colItems count="1">
    <i/>
  </colItems>
  <pageFields count="2">
    <pageField fld="49" item="0" hier="-1"/>
    <pageField fld="12" hier="-1"/>
  </pageFields>
  <dataFields count="1">
    <dataField name="Sum of AB1&gt;13"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5" applyNumberFormats="0" applyBorderFormats="0" applyFontFormats="0" applyPatternFormats="0" applyAlignmentFormats="0" applyWidthHeightFormats="1" dataCaption="Values" missingCaption="0" updatedVersion="6" minRefreshableVersion="3" useAutoFormatting="1" itemPrintTitles="1" createdVersion="6" indent="0" outline="1" outlineData="1" multipleFieldFilters="0">
  <location ref="M4:W22" firstHeaderRow="0" firstDataRow="1" firstDataCol="5" rowPageCount="1" colPageCount="1"/>
  <pivotFields count="54">
    <pivotField axis="axisRow" outline="0" subtotalTop="0" showAll="0" defaultSubtotal="0">
      <items count="19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s>
      <extLst>
        <ext xmlns:x14="http://schemas.microsoft.com/office/spreadsheetml/2009/9/main" uri="{2946ED86-A175-432a-8AC1-64E0C546D7DE}">
          <x14:pivotField fillDownLabels="1"/>
        </ext>
      </extLst>
    </pivotField>
    <pivotField subtotalTop="0" showAll="0"/>
    <pivotField axis="axisRow" outline="0" subtotalTop="0" showAll="0" defaultSubtotal="0">
      <items count="2">
        <item x="0"/>
        <item x="1"/>
      </items>
      <extLst>
        <ext xmlns:x14="http://schemas.microsoft.com/office/spreadsheetml/2009/9/main" uri="{2946ED86-A175-432a-8AC1-64E0C546D7DE}">
          <x14:pivotField fillDownLabels="1"/>
        </ext>
      </extLst>
    </pivotField>
    <pivotField subtotalTop="0" showAll="0"/>
    <pivotField outline="0" subtotalTop="0" showAll="0" defaultSubtotal="0">
      <extLst>
        <ext xmlns:x14="http://schemas.microsoft.com/office/spreadsheetml/2009/9/main" uri="{2946ED86-A175-432a-8AC1-64E0C546D7DE}">
          <x14:pivotField fillDownLabels="1"/>
        </ext>
      </extLst>
    </pivotField>
    <pivotField subtotalTop="0" showAll="0"/>
    <pivotField subtotalTop="0" showAll="0"/>
    <pivotField subtotalTop="0" showAll="0"/>
    <pivotField subtotalTop="0" showAll="0"/>
    <pivotField subtotalTop="0" showAll="0"/>
    <pivotField showAll="0"/>
    <pivotField dataField="1" subtotalTop="0" showAll="0"/>
    <pivotField showAll="0"/>
    <pivotField subtotalTop="0" showAll="0"/>
    <pivotField subtotalTop="0" showAll="0"/>
    <pivotField subtotalTop="0" showAll="0"/>
    <pivotField subtotalTop="0" showAll="0"/>
    <pivotField dataField="1" subtotalTop="0" showAll="0"/>
    <pivotField showAll="0"/>
    <pivotField outline="0" subtotalTop="0" showAll="0" defaultSubtotal="0"/>
    <pivotField showAll="0"/>
    <pivotField showAll="0"/>
    <pivotField subtotalTop="0" showAll="0"/>
    <pivotField subtotalTop="0" showAll="0"/>
    <pivotField subtotalTop="0" showAll="0"/>
    <pivotField subtotalTop="0" showAll="0"/>
    <pivotField subtotalTop="0" showAll="0"/>
    <pivotField dataField="1" subtotalTop="0" showAll="0"/>
    <pivotField showAll="0"/>
    <pivotField showAll="0"/>
    <pivotField dataField="1" outline="0" showAll="0" defaultSubtotal="0"/>
    <pivotField showAll="0"/>
    <pivotField showAll="0"/>
    <pivotField dataField="1" showAll="0"/>
    <pivotField showAll="0"/>
    <pivotField showAll="0"/>
    <pivotField showAll="0"/>
    <pivotField showAll="0"/>
    <pivotField showAll="0"/>
    <pivotField showAll="0"/>
    <pivotField dataField="1" subtotalTop="0" showAll="0"/>
    <pivotField subtotalTop="0" showAll="0"/>
    <pivotField subtotalTop="0" showAll="0"/>
    <pivotField subtotalTop="0" showAll="0"/>
    <pivotField showAll="0"/>
    <pivotField showAll="0"/>
    <pivotField showAll="0"/>
    <pivotField axis="axisRow" subtotalTop="0" showAll="0">
      <items count="25">
        <item x="7"/>
        <item x="1"/>
        <item x="2"/>
        <item x="3"/>
        <item x="6"/>
        <item x="0"/>
        <item x="20"/>
        <item x="5"/>
        <item x="9"/>
        <item x="15"/>
        <item x="10"/>
        <item x="18"/>
        <item x="4"/>
        <item x="8"/>
        <item x="16"/>
        <item x="11"/>
        <item x="19"/>
        <item x="12"/>
        <item x="13"/>
        <item x="17"/>
        <item x="22"/>
        <item x="14"/>
        <item x="21"/>
        <item x="23"/>
        <item t="default"/>
      </items>
    </pivotField>
    <pivotField subtotalTop="0" showAll="0"/>
    <pivotField axis="axisPage" showAll="0">
      <items count="3">
        <item x="0"/>
        <item x="1"/>
        <item t="default"/>
      </items>
    </pivotField>
    <pivotField subtotalTop="0" showAll="0"/>
    <pivotField subtotalTop="0" showAll="0"/>
    <pivotField axis="axisRow" outline="0" subtotalTop="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 axis="axisRow" outline="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s>
  <rowFields count="5">
    <field x="2"/>
    <field x="0"/>
    <field x="52"/>
    <field x="53"/>
    <field x="47"/>
  </rowFields>
  <rowItems count="18">
    <i>
      <x/>
      <x v="373"/>
      <x v="493"/>
      <x v="493"/>
      <x v="1"/>
    </i>
    <i r="1">
      <x v="704"/>
      <x v="175"/>
      <x v="175"/>
      <x v="5"/>
    </i>
    <i r="1">
      <x v="782"/>
      <x v="383"/>
      <x v="383"/>
      <x v="5"/>
    </i>
    <i r="1">
      <x v="1122"/>
      <x v="1046"/>
      <x v="1046"/>
      <x v="1"/>
    </i>
    <i r="1">
      <x v="1307"/>
      <x v="761"/>
      <x v="761"/>
      <x/>
    </i>
    <i r="1">
      <x v="1348"/>
      <x v="959"/>
      <x v="959"/>
      <x/>
    </i>
    <i r="1">
      <x v="1660"/>
      <x v="966"/>
      <x v="966"/>
      <x/>
    </i>
    <i>
      <x v="1"/>
      <x v="445"/>
      <x v="382"/>
      <x v="382"/>
      <x v="2"/>
    </i>
    <i r="1">
      <x v="569"/>
      <x v="1137"/>
      <x v="1137"/>
      <x v="1"/>
    </i>
    <i r="1">
      <x v="574"/>
      <x v="179"/>
      <x v="179"/>
      <x/>
    </i>
    <i r="1">
      <x v="639"/>
      <x v="892"/>
      <x v="892"/>
      <x v="3"/>
    </i>
    <i r="1">
      <x v="992"/>
      <x v="628"/>
      <x v="628"/>
      <x v="2"/>
    </i>
    <i r="1">
      <x v="1152"/>
      <x v="1202"/>
      <x v="1202"/>
      <x v="3"/>
    </i>
    <i r="1">
      <x v="1421"/>
      <x v="218"/>
      <x v="218"/>
      <x v="4"/>
    </i>
    <i r="1">
      <x v="1497"/>
      <x v="469"/>
      <x v="469"/>
      <x/>
    </i>
    <i r="1">
      <x v="1528"/>
      <x v="40"/>
      <x v="40"/>
      <x v="3"/>
    </i>
    <i r="1">
      <x v="1767"/>
      <x v="921"/>
      <x v="921"/>
      <x/>
    </i>
    <i t="grand">
      <x/>
    </i>
  </rowItems>
  <colFields count="1">
    <field x="-2"/>
  </colFields>
  <colItems count="6">
    <i>
      <x/>
    </i>
    <i i="1">
      <x v="1"/>
    </i>
    <i i="2">
      <x v="2"/>
    </i>
    <i i="3">
      <x v="3"/>
    </i>
    <i i="4">
      <x v="4"/>
    </i>
    <i i="5">
      <x v="5"/>
    </i>
  </colItems>
  <pageFields count="1">
    <pageField fld="49" item="1" hier="-1"/>
  </pageFields>
  <dataFields count="6">
    <dataField name="Sum of AB1&gt;13" fld="11" baseField="0" baseItem="0"/>
    <dataField name="Sum of Wt AB1 lbs" fld="17" baseField="0" baseItem="0"/>
    <dataField name="Sum of B2&gt;13" fld="27" baseField="0" baseItem="0"/>
    <dataField name="Sum of Wt B2&gt;13" fld="33" baseField="0" baseItem="0"/>
    <dataField name="Average of Avg Wt B2&gt;13" fld="30" subtotal="average" baseField="41" baseItem="5"/>
    <dataField name="Sum of AB1&gt;13 unadj" fld="4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5" applyNumberFormats="0" applyBorderFormats="0" applyFontFormats="0" applyPatternFormats="0" applyAlignmentFormats="0" applyWidthHeightFormats="1" dataCaption="Values" missingCaption="0" updatedVersion="6" minRefreshableVersion="3" useAutoFormatting="1" itemPrintTitles="1" createdVersion="6" indent="0" outline="1" outlineData="1" multipleFieldFilters="0">
  <location ref="A4:G1898" firstHeaderRow="1" firstDataRow="1" firstDataCol="6" rowPageCount="1" colPageCount="1"/>
  <pivotFields count="54">
    <pivotField axis="axisRow" outline="0" subtotalTop="0" showAll="0" defaultSubtotal="0">
      <items count="19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s>
      <extLst>
        <ext xmlns:x14="http://schemas.microsoft.com/office/spreadsheetml/2009/9/main" uri="{2946ED86-A175-432a-8AC1-64E0C546D7DE}">
          <x14:pivotField fillDownLabels="1"/>
        </ext>
      </extLst>
    </pivotField>
    <pivotField subtotalTop="0" showAll="0"/>
    <pivotField axis="axisRow" outline="0" subtotalTop="0" showAll="0" defaultSubtotal="0">
      <items count="2">
        <item x="0"/>
        <item x="1"/>
      </items>
      <extLst>
        <ext xmlns:x14="http://schemas.microsoft.com/office/spreadsheetml/2009/9/main" uri="{2946ED86-A175-432a-8AC1-64E0C546D7DE}">
          <x14:pivotField fillDownLabels="1"/>
        </ext>
      </extLst>
    </pivotField>
    <pivotField subtotalTop="0" showAll="0"/>
    <pivotField outline="0" subtotalTop="0" showAll="0" defaultSubtotal="0">
      <extLst>
        <ext xmlns:x14="http://schemas.microsoft.com/office/spreadsheetml/2009/9/main" uri="{2946ED86-A175-432a-8AC1-64E0C546D7DE}">
          <x14:pivotField fillDownLabels="1"/>
        </ext>
      </extLst>
    </pivotField>
    <pivotField subtotalTop="0" showAll="0"/>
    <pivotField subtotalTop="0" showAll="0"/>
    <pivotField subtotalTop="0" showAll="0"/>
    <pivotField subtotalTop="0" showAll="0"/>
    <pivotField subtotalTop="0" showAll="0"/>
    <pivotField showAll="0"/>
    <pivotField subtotalTop="0" showAll="0"/>
    <pivotField showAll="0"/>
    <pivotField subtotalTop="0" showAll="0"/>
    <pivotField dataField="1" subtotalTop="0" showAll="0"/>
    <pivotField subtotalTop="0" showAll="0"/>
    <pivotField subtotalTop="0" showAll="0"/>
    <pivotField subtotalTop="0" showAll="0"/>
    <pivotField showAll="0"/>
    <pivotField outline="0" subtotalTop="0" showAll="0" defaultSubtotal="0"/>
    <pivotField showAll="0"/>
    <pivotField showAll="0"/>
    <pivotField subtotalTop="0" showAll="0"/>
    <pivotField axis="axisRow" outline="0" subtotalTop="0" showAll="0" defaultSubtotal="0">
      <items count="606">
        <item x="127"/>
        <item x="296"/>
        <item x="125"/>
        <item x="270"/>
        <item x="283"/>
        <item x="20"/>
        <item x="274"/>
        <item x="170"/>
        <item x="148"/>
        <item x="18"/>
        <item x="146"/>
        <item x="141"/>
        <item x="184"/>
        <item m="1" x="468"/>
        <item x="182"/>
        <item x="119"/>
        <item x="95"/>
        <item x="222"/>
        <item x="5"/>
        <item x="262"/>
        <item x="221"/>
        <item x="213"/>
        <item x="269"/>
        <item x="167"/>
        <item x="177"/>
        <item x="259"/>
        <item x="196"/>
        <item x="135"/>
        <item x="14"/>
        <item x="46"/>
        <item x="219"/>
        <item x="237"/>
        <item x="261"/>
        <item x="172"/>
        <item x="39"/>
        <item x="1"/>
        <item x="0"/>
        <item x="4"/>
        <item m="1" x="387"/>
        <item x="159"/>
        <item x="306"/>
        <item x="138"/>
        <item x="175"/>
        <item x="195"/>
        <item x="204"/>
        <item x="321"/>
        <item x="313"/>
        <item x="266"/>
        <item x="162"/>
        <item x="325"/>
        <item x="161"/>
        <item x="131"/>
        <item x="302"/>
        <item x="32"/>
        <item x="267"/>
        <item x="190"/>
        <item x="140"/>
        <item x="158"/>
        <item x="287"/>
        <item x="303"/>
        <item x="255"/>
        <item x="164"/>
        <item x="211"/>
        <item x="173"/>
        <item x="289"/>
        <item x="153"/>
        <item x="235"/>
        <item x="155"/>
        <item x="248"/>
        <item x="201"/>
        <item x="216"/>
        <item x="166"/>
        <item x="198"/>
        <item x="134"/>
        <item x="209"/>
        <item x="157"/>
        <item x="191"/>
        <item x="23"/>
        <item x="56"/>
        <item x="295"/>
        <item x="299"/>
        <item x="106"/>
        <item x="244"/>
        <item x="185"/>
        <item x="324"/>
        <item x="109"/>
        <item x="178"/>
        <item x="224"/>
        <item x="143"/>
        <item x="99"/>
        <item x="210"/>
        <item x="212"/>
        <item m="1" x="396"/>
        <item x="151"/>
        <item x="236"/>
        <item x="120"/>
        <item x="298"/>
        <item x="111"/>
        <item x="152"/>
        <item x="234"/>
        <item x="89"/>
        <item x="242"/>
        <item x="28"/>
        <item x="232"/>
        <item x="254"/>
        <item x="314"/>
        <item x="160"/>
        <item x="281"/>
        <item x="98"/>
        <item x="286"/>
        <item x="48"/>
        <item x="114"/>
        <item x="137"/>
        <item x="149"/>
        <item x="52"/>
        <item x="93"/>
        <item x="183"/>
        <item x="309"/>
        <item x="241"/>
        <item x="260"/>
        <item x="107"/>
        <item x="243"/>
        <item x="9"/>
        <item x="245"/>
        <item x="147"/>
        <item x="273"/>
        <item x="272"/>
        <item x="92"/>
        <item x="156"/>
        <item x="277"/>
        <item x="319"/>
        <item x="154"/>
        <item x="220"/>
        <item x="249"/>
        <item x="206"/>
        <item x="326"/>
        <item x="208"/>
        <item x="115"/>
        <item x="94"/>
        <item x="279"/>
        <item x="118"/>
        <item x="203"/>
        <item x="6"/>
        <item x="70"/>
        <item x="230"/>
        <item x="45"/>
        <item x="71"/>
        <item x="300"/>
        <item x="30"/>
        <item x="323"/>
        <item x="133"/>
        <item x="38"/>
        <item x="202"/>
        <item x="293"/>
        <item x="74"/>
        <item x="101"/>
        <item x="312"/>
        <item x="271"/>
        <item x="85"/>
        <item x="163"/>
        <item x="301"/>
        <item x="322"/>
        <item x="35"/>
        <item x="288"/>
        <item x="276"/>
        <item x="264"/>
        <item x="268"/>
        <item m="1" x="380"/>
        <item x="19"/>
        <item x="231"/>
        <item x="317"/>
        <item x="171"/>
        <item x="256"/>
        <item x="258"/>
        <item x="122"/>
        <item x="110"/>
        <item x="3"/>
        <item x="229"/>
        <item m="1" x="473"/>
        <item x="128"/>
        <item x="214"/>
        <item x="238"/>
        <item x="145"/>
        <item x="57"/>
        <item m="1" x="576"/>
        <item x="194"/>
        <item x="304"/>
        <item x="284"/>
        <item x="197"/>
        <item x="207"/>
        <item x="318"/>
        <item x="320"/>
        <item x="96"/>
        <item x="90"/>
        <item x="275"/>
        <item x="103"/>
        <item x="21"/>
        <item x="179"/>
        <item x="64"/>
        <item x="31"/>
        <item x="290"/>
        <item x="77"/>
        <item m="1" x="498"/>
        <item x="174"/>
        <item x="36"/>
        <item x="181"/>
        <item x="165"/>
        <item x="189"/>
        <item x="75"/>
        <item x="169"/>
        <item x="193"/>
        <item x="246"/>
        <item x="251"/>
        <item x="297"/>
        <item x="112"/>
        <item x="2"/>
        <item x="76"/>
        <item x="88"/>
        <item x="123"/>
        <item x="124"/>
        <item x="100"/>
        <item x="50"/>
        <item x="228"/>
        <item x="53"/>
        <item x="68"/>
        <item m="1" x="426"/>
        <item x="223"/>
        <item m="1" x="457"/>
        <item m="1" x="349"/>
        <item x="239"/>
        <item x="65"/>
        <item x="7"/>
        <item x="292"/>
        <item x="15"/>
        <item x="215"/>
        <item x="227"/>
        <item x="240"/>
        <item x="205"/>
        <item x="61"/>
        <item x="180"/>
        <item x="291"/>
        <item x="252"/>
        <item x="108"/>
        <item x="316"/>
        <item x="150"/>
        <item x="12"/>
        <item x="315"/>
        <item x="97"/>
        <item m="1" x="589"/>
        <item x="192"/>
        <item x="49"/>
        <item x="199"/>
        <item x="250"/>
        <item x="142"/>
        <item x="132"/>
        <item x="188"/>
        <item x="62"/>
        <item x="91"/>
        <item x="129"/>
        <item x="86"/>
        <item x="33"/>
        <item x="13"/>
        <item x="73"/>
        <item x="233"/>
        <item x="307"/>
        <item x="282"/>
        <item x="59"/>
        <item m="1" x="504"/>
        <item x="43"/>
        <item x="26"/>
        <item x="10"/>
        <item x="263"/>
        <item x="47"/>
        <item x="17"/>
        <item x="51"/>
        <item x="60"/>
        <item x="87"/>
        <item x="278"/>
        <item x="126"/>
        <item x="186"/>
        <item x="37"/>
        <item x="11"/>
        <item x="305"/>
        <item x="69"/>
        <item x="253"/>
        <item x="84"/>
        <item x="63"/>
        <item x="311"/>
        <item x="200"/>
        <item x="285"/>
        <item x="280"/>
        <item x="24"/>
        <item x="247"/>
        <item x="113"/>
        <item x="16"/>
        <item x="121"/>
        <item x="168"/>
        <item x="80"/>
        <item x="117"/>
        <item x="187"/>
        <item x="79"/>
        <item x="27"/>
        <item x="116"/>
        <item x="54"/>
        <item x="34"/>
        <item x="82"/>
        <item x="25"/>
        <item x="226"/>
        <item x="139"/>
        <item x="58"/>
        <item x="102"/>
        <item x="40"/>
        <item x="144"/>
        <item x="55"/>
        <item m="1" x="386"/>
        <item x="8"/>
        <item x="104"/>
        <item x="72"/>
        <item x="22"/>
        <item x="81"/>
        <item x="136"/>
        <item x="130"/>
        <item x="41"/>
        <item x="42"/>
        <item x="83"/>
        <item x="217"/>
        <item x="308"/>
        <item x="29"/>
        <item x="44"/>
        <item x="66"/>
        <item x="67"/>
        <item x="78"/>
        <item x="105"/>
        <item x="176"/>
        <item x="218"/>
        <item x="225"/>
        <item x="257"/>
        <item x="265"/>
        <item x="294"/>
        <item x="310"/>
        <item m="1" x="538"/>
        <item m="1" x="455"/>
        <item m="1" x="581"/>
        <item m="1" x="337"/>
        <item m="1" x="599"/>
        <item m="1" x="507"/>
        <item m="1" x="482"/>
        <item m="1" x="372"/>
        <item m="1" x="438"/>
        <item m="1" x="508"/>
        <item m="1" x="486"/>
        <item m="1" x="551"/>
        <item m="1" x="367"/>
        <item m="1" x="354"/>
        <item m="1" x="421"/>
        <item m="1" x="328"/>
        <item m="1" x="365"/>
        <item m="1" x="469"/>
        <item m="1" x="358"/>
        <item m="1" x="464"/>
        <item m="1" x="334"/>
        <item m="1" x="422"/>
        <item m="1" x="341"/>
        <item m="1" x="355"/>
        <item m="1" x="502"/>
        <item m="1" x="330"/>
        <item m="1" x="345"/>
        <item m="1" x="600"/>
        <item m="1" x="594"/>
        <item m="1" x="485"/>
        <item m="1" x="572"/>
        <item m="1" x="406"/>
        <item m="1" x="522"/>
        <item m="1" x="439"/>
        <item m="1" x="474"/>
        <item m="1" x="357"/>
        <item m="1" x="584"/>
        <item m="1" x="574"/>
        <item m="1" x="333"/>
        <item m="1" x="364"/>
        <item m="1" x="462"/>
        <item m="1" x="383"/>
        <item m="1" x="417"/>
        <item m="1" x="548"/>
        <item m="1" x="475"/>
        <item m="1" x="412"/>
        <item m="1" x="512"/>
        <item m="1" x="425"/>
        <item m="1" x="513"/>
        <item m="1" x="541"/>
        <item m="1" x="400"/>
        <item m="1" x="409"/>
        <item m="1" x="569"/>
        <item m="1" x="332"/>
        <item m="1" x="470"/>
        <item m="1" x="389"/>
        <item m="1" x="556"/>
        <item m="1" x="525"/>
        <item m="1" x="465"/>
        <item m="1" x="558"/>
        <item m="1" x="382"/>
        <item m="1" x="450"/>
        <item m="1" x="506"/>
        <item m="1" x="346"/>
        <item m="1" x="427"/>
        <item m="1" x="434"/>
        <item m="1" x="443"/>
        <item m="1" x="562"/>
        <item m="1" x="495"/>
        <item m="1" x="531"/>
        <item m="1" x="520"/>
        <item m="1" x="370"/>
        <item m="1" x="471"/>
        <item m="1" x="329"/>
        <item m="1" x="484"/>
        <item m="1" x="467"/>
        <item m="1" x="362"/>
        <item m="1" x="595"/>
        <item m="1" x="340"/>
        <item m="1" x="604"/>
        <item m="1" x="481"/>
        <item m="1" x="519"/>
        <item m="1" x="539"/>
        <item m="1" x="327"/>
        <item m="1" x="544"/>
        <item m="1" x="530"/>
        <item m="1" x="376"/>
        <item m="1" x="570"/>
        <item m="1" x="343"/>
        <item m="1" x="433"/>
        <item m="1" x="566"/>
        <item m="1" x="592"/>
        <item m="1" x="430"/>
        <item m="1" x="395"/>
        <item m="1" x="371"/>
        <item m="1" x="479"/>
        <item m="1" x="536"/>
        <item m="1" x="545"/>
        <item m="1" x="480"/>
        <item m="1" x="452"/>
        <item m="1" x="466"/>
        <item m="1" x="397"/>
        <item m="1" x="374"/>
        <item m="1" x="483"/>
        <item m="1" x="384"/>
        <item m="1" x="454"/>
        <item m="1" x="535"/>
        <item m="1" x="448"/>
        <item m="1" x="553"/>
        <item m="1" x="472"/>
        <item m="1" x="585"/>
        <item m="1" x="587"/>
        <item m="1" x="428"/>
        <item m="1" x="342"/>
        <item m="1" x="441"/>
        <item m="1" x="447"/>
        <item m="1" x="331"/>
        <item m="1" x="571"/>
        <item m="1" x="391"/>
        <item m="1" x="605"/>
        <item m="1" x="403"/>
        <item m="1" x="415"/>
        <item m="1" x="591"/>
        <item m="1" x="414"/>
        <item m="1" x="440"/>
        <item m="1" x="564"/>
        <item m="1" x="518"/>
        <item m="1" x="492"/>
        <item m="1" x="523"/>
        <item m="1" x="351"/>
        <item m="1" x="335"/>
        <item m="1" x="501"/>
        <item m="1" x="537"/>
        <item m="1" x="418"/>
        <item m="1" x="543"/>
        <item m="1" x="524"/>
        <item m="1" x="392"/>
        <item m="1" x="385"/>
        <item m="1" x="567"/>
        <item m="1" x="352"/>
        <item m="1" x="593"/>
        <item m="1" x="339"/>
        <item m="1" x="534"/>
        <item m="1" x="388"/>
        <item m="1" x="375"/>
        <item m="1" x="411"/>
        <item m="1" x="497"/>
        <item m="1" x="565"/>
        <item m="1" x="517"/>
        <item m="1" x="419"/>
        <item m="1" x="381"/>
        <item m="1" x="423"/>
        <item m="1" x="394"/>
        <item m="1" x="459"/>
        <item m="1" x="338"/>
        <item m="1" x="554"/>
        <item m="1" x="348"/>
        <item m="1" x="460"/>
        <item m="1" x="359"/>
        <item m="1" x="356"/>
        <item m="1" x="510"/>
        <item m="1" x="478"/>
        <item m="1" x="402"/>
        <item m="1" x="580"/>
        <item m="1" x="490"/>
        <item m="1" x="368"/>
        <item m="1" x="573"/>
        <item m="1" x="491"/>
        <item m="1" x="552"/>
        <item m="1" x="445"/>
        <item m="1" x="529"/>
        <item m="1" x="398"/>
        <item m="1" x="588"/>
        <item m="1" x="453"/>
        <item m="1" x="596"/>
        <item m="1" x="494"/>
        <item m="1" x="405"/>
        <item m="1" x="503"/>
        <item m="1" x="514"/>
        <item m="1" x="435"/>
        <item m="1" x="533"/>
        <item m="1" x="563"/>
        <item m="1" x="549"/>
        <item m="1" x="451"/>
        <item m="1" x="542"/>
        <item m="1" x="366"/>
        <item m="1" x="590"/>
        <item m="1" x="532"/>
        <item m="1" x="463"/>
        <item m="1" x="360"/>
        <item m="1" x="399"/>
        <item m="1" x="456"/>
        <item m="1" x="511"/>
        <item m="1" x="436"/>
        <item m="1" x="499"/>
        <item m="1" x="516"/>
        <item m="1" x="408"/>
        <item m="1" x="577"/>
        <item m="1" x="575"/>
        <item m="1" x="477"/>
        <item m="1" x="437"/>
        <item m="1" x="429"/>
        <item m="1" x="353"/>
        <item m="1" x="546"/>
        <item m="1" x="431"/>
        <item m="1" x="578"/>
        <item m="1" x="547"/>
        <item m="1" x="557"/>
        <item m="1" x="493"/>
        <item m="1" x="363"/>
        <item m="1" x="401"/>
        <item m="1" x="378"/>
        <item m="1" x="373"/>
        <item m="1" x="442"/>
        <item m="1" x="586"/>
        <item m="1" x="597"/>
        <item m="1" x="487"/>
        <item m="1" x="488"/>
        <item m="1" x="458"/>
        <item m="1" x="559"/>
        <item m="1" x="521"/>
        <item m="1" x="601"/>
        <item m="1" x="489"/>
        <item m="1" x="505"/>
        <item m="1" x="515"/>
        <item m="1" x="424"/>
        <item m="1" x="350"/>
        <item m="1" x="449"/>
        <item m="1" x="336"/>
        <item m="1" x="560"/>
        <item m="1" x="561"/>
        <item m="1" x="369"/>
        <item m="1" x="579"/>
        <item m="1" x="540"/>
        <item m="1" x="550"/>
        <item m="1" x="526"/>
        <item m="1" x="361"/>
        <item m="1" x="420"/>
        <item m="1" x="461"/>
        <item m="1" x="432"/>
        <item m="1" x="404"/>
        <item m="1" x="527"/>
        <item m="1" x="377"/>
        <item m="1" x="528"/>
        <item m="1" x="407"/>
        <item m="1" x="446"/>
        <item m="1" x="500"/>
        <item m="1" x="379"/>
        <item m="1" x="598"/>
        <item m="1" x="410"/>
        <item m="1" x="583"/>
        <item m="1" x="390"/>
        <item m="1" x="344"/>
        <item m="1" x="568"/>
        <item m="1" x="555"/>
        <item m="1" x="582"/>
        <item m="1" x="603"/>
        <item m="1" x="347"/>
        <item m="1" x="393"/>
        <item m="1" x="602"/>
        <item m="1" x="413"/>
        <item m="1" x="476"/>
        <item m="1" x="496"/>
        <item m="1" x="444"/>
        <item m="1" x="509"/>
        <item m="1" x="416"/>
      </items>
    </pivotField>
    <pivotField subtotalTop="0" showAll="0"/>
    <pivotField subtotalTop="0" showAll="0"/>
    <pivotField subtotalTop="0"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ubtotalTop="0" showAll="0"/>
    <pivotField subtotalTop="0" showAll="0"/>
    <pivotField subtotalTop="0" showAll="0"/>
    <pivotField showAll="0"/>
    <pivotField showAll="0"/>
    <pivotField showAll="0"/>
    <pivotField axis="axisRow" subtotalTop="0" showAll="0">
      <items count="25">
        <item x="7"/>
        <item x="1"/>
        <item x="2"/>
        <item x="3"/>
        <item x="6"/>
        <item x="0"/>
        <item x="20"/>
        <item x="5"/>
        <item x="9"/>
        <item x="15"/>
        <item x="10"/>
        <item x="18"/>
        <item x="4"/>
        <item x="8"/>
        <item x="16"/>
        <item x="11"/>
        <item x="19"/>
        <item x="12"/>
        <item x="13"/>
        <item x="17"/>
        <item x="22"/>
        <item x="14"/>
        <item x="21"/>
        <item x="23"/>
        <item t="default"/>
      </items>
    </pivotField>
    <pivotField subtotalTop="0" showAll="0"/>
    <pivotField showAll="0"/>
    <pivotField subtotalTop="0" showAll="0"/>
    <pivotField axis="axisPage" subtotalTop="0" showAll="0">
      <items count="3">
        <item x="0"/>
        <item x="1"/>
        <item t="default"/>
      </items>
    </pivotField>
    <pivotField axis="axisRow" outline="0" subtotalTop="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 axis="axisRow" outline="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s>
  <rowFields count="6">
    <field x="2"/>
    <field x="0"/>
    <field x="52"/>
    <field x="53"/>
    <field x="23"/>
    <field x="47"/>
  </rowFields>
  <rowItems count="1894">
    <i>
      <x/>
      <x/>
      <x v="385"/>
      <x v="385"/>
      <x v="36"/>
      <x v="5"/>
    </i>
    <i r="1">
      <x v="1"/>
      <x v="385"/>
      <x v="385"/>
      <x v="36"/>
      <x v="1"/>
    </i>
    <i r="1">
      <x v="2"/>
      <x v="385"/>
      <x v="385"/>
      <x v="35"/>
      <x v="2"/>
    </i>
    <i r="1">
      <x v="3"/>
      <x v="385"/>
      <x v="385"/>
      <x v="36"/>
      <x v="5"/>
    </i>
    <i r="1">
      <x v="4"/>
      <x v="458"/>
      <x v="458"/>
      <x v="36"/>
      <x v="5"/>
    </i>
    <i r="1">
      <x v="5"/>
      <x v="325"/>
      <x v="325"/>
      <x v="35"/>
      <x v="3"/>
    </i>
    <i r="1">
      <x v="6"/>
      <x v="325"/>
      <x v="325"/>
      <x v="215"/>
      <x v="12"/>
    </i>
    <i r="1">
      <x v="7"/>
      <x v="249"/>
      <x v="249"/>
      <x v="36"/>
      <x v="3"/>
    </i>
    <i r="1">
      <x v="8"/>
      <x v="314"/>
      <x v="314"/>
      <x v="36"/>
      <x v="7"/>
    </i>
    <i r="1">
      <x v="9"/>
      <x v="249"/>
      <x v="249"/>
      <x v="36"/>
      <x v="3"/>
    </i>
    <i r="1">
      <x v="10"/>
      <x v="249"/>
      <x v="249"/>
      <x v="35"/>
      <x v="4"/>
    </i>
    <i r="1">
      <x v="11"/>
      <x v="249"/>
      <x v="249"/>
      <x v="36"/>
      <x v="3"/>
    </i>
    <i r="1">
      <x v="12"/>
      <x v="249"/>
      <x v="249"/>
      <x v="36"/>
      <x/>
    </i>
    <i r="1">
      <x v="13"/>
      <x v="249"/>
      <x v="249"/>
      <x v="35"/>
      <x v="4"/>
    </i>
    <i r="1">
      <x v="14"/>
      <x v="184"/>
      <x v="184"/>
      <x v="176"/>
      <x/>
    </i>
    <i r="1">
      <x v="15"/>
      <x v="343"/>
      <x v="343"/>
      <x v="37"/>
      <x/>
    </i>
    <i r="1">
      <x v="16"/>
      <x v="1220"/>
      <x v="1220"/>
      <x v="35"/>
      <x v="3"/>
    </i>
    <i r="1">
      <x v="17"/>
      <x v="955"/>
      <x v="955"/>
      <x v="36"/>
      <x/>
    </i>
    <i r="1">
      <x v="18"/>
      <x v="1026"/>
      <x v="1026"/>
      <x v="35"/>
      <x v="3"/>
    </i>
    <i r="1">
      <x v="19"/>
      <x v="955"/>
      <x v="955"/>
      <x v="36"/>
      <x v="13"/>
    </i>
    <i r="1">
      <x v="20"/>
      <x v="955"/>
      <x v="955"/>
      <x v="36"/>
      <x v="8"/>
    </i>
    <i r="1">
      <x v="21"/>
      <x v="955"/>
      <x v="955"/>
      <x v="36"/>
      <x v="3"/>
    </i>
    <i r="1">
      <x v="22"/>
      <x v="1102"/>
      <x v="1102"/>
      <x v="35"/>
      <x v="1"/>
    </i>
    <i r="1">
      <x v="23"/>
      <x v="515"/>
      <x v="515"/>
      <x v="35"/>
      <x v="8"/>
    </i>
    <i r="1">
      <x v="24"/>
      <x v="515"/>
      <x v="515"/>
      <x v="36"/>
      <x v="5"/>
    </i>
    <i r="1">
      <x v="25"/>
      <x v="515"/>
      <x v="515"/>
      <x v="18"/>
      <x v="8"/>
    </i>
    <i r="1">
      <x v="26"/>
      <x v="696"/>
      <x v="696"/>
      <x v="36"/>
      <x v="7"/>
    </i>
    <i r="1">
      <x v="27"/>
      <x v="848"/>
      <x v="848"/>
      <x v="35"/>
      <x v="4"/>
    </i>
    <i r="1">
      <x v="28"/>
      <x v="680"/>
      <x v="680"/>
      <x v="35"/>
      <x/>
    </i>
    <i r="1">
      <x v="29"/>
      <x v="680"/>
      <x v="680"/>
      <x v="36"/>
      <x/>
    </i>
    <i r="1">
      <x v="30"/>
      <x v="680"/>
      <x v="680"/>
      <x v="142"/>
      <x v="3"/>
    </i>
    <i r="1">
      <x v="31"/>
      <x v="751"/>
      <x v="751"/>
      <x v="36"/>
      <x v="8"/>
    </i>
    <i r="1">
      <x v="32"/>
      <x v="321"/>
      <x v="321"/>
      <x v="36"/>
      <x/>
    </i>
    <i r="1">
      <x v="33"/>
      <x v="321"/>
      <x v="321"/>
      <x v="35"/>
      <x v="1"/>
    </i>
    <i r="1">
      <x v="34"/>
      <x v="393"/>
      <x v="393"/>
      <x v="36"/>
      <x v="5"/>
    </i>
    <i r="1">
      <x v="105"/>
      <x v="153"/>
      <x v="153"/>
      <x v="36"/>
      <x v="3"/>
    </i>
    <i r="1">
      <x v="106"/>
      <x v="153"/>
      <x v="153"/>
      <x v="36"/>
      <x v="3"/>
    </i>
    <i r="1">
      <x v="107"/>
      <x v="153"/>
      <x v="153"/>
      <x v="35"/>
      <x v="1"/>
    </i>
    <i r="1">
      <x v="108"/>
      <x v="165"/>
      <x v="165"/>
      <x v="36"/>
      <x v="10"/>
    </i>
    <i r="1">
      <x v="109"/>
      <x v="80"/>
      <x v="80"/>
      <x v="35"/>
      <x v="1"/>
    </i>
    <i r="1">
      <x v="110"/>
      <x v="704"/>
      <x v="704"/>
      <x v="36"/>
      <x v="3"/>
    </i>
    <i r="1">
      <x v="111"/>
      <x v="866"/>
      <x v="866"/>
      <x v="36"/>
      <x v="15"/>
    </i>
    <i r="1">
      <x v="112"/>
      <x v="1143"/>
      <x v="1143"/>
      <x v="36"/>
      <x/>
    </i>
    <i r="1">
      <x v="113"/>
      <x v="870"/>
      <x v="870"/>
      <x v="35"/>
      <x v="1"/>
    </i>
    <i r="1">
      <x v="114"/>
      <x v="1145"/>
      <x v="1145"/>
      <x v="36"/>
      <x v="1"/>
    </i>
    <i r="1">
      <x v="115"/>
      <x v="1145"/>
      <x v="1145"/>
      <x v="36"/>
      <x v="8"/>
    </i>
    <i r="1">
      <x v="116"/>
      <x v="1226"/>
      <x v="1226"/>
      <x v="36"/>
      <x v="1"/>
    </i>
    <i r="1">
      <x v="117"/>
      <x v="1077"/>
      <x v="1077"/>
      <x v="36"/>
      <x/>
    </i>
    <i r="1">
      <x v="118"/>
      <x v="127"/>
      <x v="127"/>
      <x v="270"/>
      <x v="17"/>
    </i>
    <i r="1">
      <x v="119"/>
      <x v="87"/>
      <x v="87"/>
      <x v="281"/>
      <x v="3"/>
    </i>
    <i r="1">
      <x v="120"/>
      <x v="538"/>
      <x v="538"/>
      <x v="36"/>
      <x v="1"/>
    </i>
    <i r="1">
      <x v="121"/>
      <x v="361"/>
      <x v="361"/>
      <x v="35"/>
      <x/>
    </i>
    <i r="1">
      <x v="122"/>
      <x v="693"/>
      <x v="693"/>
      <x v="35"/>
      <x v="2"/>
    </i>
    <i r="1">
      <x v="123"/>
      <x v="571"/>
      <x v="571"/>
      <x v="36"/>
      <x/>
    </i>
    <i r="1">
      <x v="124"/>
      <x v="571"/>
      <x v="571"/>
      <x v="36"/>
      <x v="3"/>
    </i>
    <i r="1">
      <x v="125"/>
      <x v="571"/>
      <x v="571"/>
      <x v="36"/>
      <x v="8"/>
    </i>
    <i r="1">
      <x v="126"/>
      <x v="299"/>
      <x v="299"/>
      <x v="36"/>
      <x v="12"/>
    </i>
    <i r="1">
      <x v="127"/>
      <x v="349"/>
      <x v="349"/>
      <x v="35"/>
      <x v="4"/>
    </i>
    <i r="1">
      <x v="128"/>
      <x v="299"/>
      <x v="299"/>
      <x v="35"/>
      <x v="2"/>
    </i>
    <i r="1">
      <x v="129"/>
      <x v="372"/>
      <x v="372"/>
      <x v="36"/>
      <x v="1"/>
    </i>
    <i r="1">
      <x v="130"/>
      <x v="372"/>
      <x v="372"/>
      <x v="35"/>
      <x v="1"/>
    </i>
    <i r="1">
      <x v="131"/>
      <x v="299"/>
      <x v="299"/>
      <x v="35"/>
      <x v="3"/>
    </i>
    <i r="1">
      <x v="132"/>
      <x v="299"/>
      <x v="299"/>
      <x v="35"/>
      <x v="3"/>
    </i>
    <i r="1">
      <x v="133"/>
      <x v="370"/>
      <x v="370"/>
      <x v="36"/>
      <x v="3"/>
    </i>
    <i r="1">
      <x v="134"/>
      <x v="536"/>
      <x v="536"/>
      <x v="36"/>
      <x v="1"/>
    </i>
    <i r="1">
      <x v="135"/>
      <x v="370"/>
      <x v="370"/>
      <x v="36"/>
      <x v="18"/>
    </i>
    <i r="1">
      <x v="136"/>
      <x v="370"/>
      <x v="370"/>
      <x v="36"/>
      <x v="8"/>
    </i>
    <i r="1">
      <x v="137"/>
      <x v="370"/>
      <x v="370"/>
      <x v="245"/>
      <x v="3"/>
    </i>
    <i r="1">
      <x v="138"/>
      <x v="301"/>
      <x v="301"/>
      <x v="36"/>
      <x v="3"/>
    </i>
    <i r="1">
      <x v="139"/>
      <x v="301"/>
      <x v="301"/>
      <x v="35"/>
      <x v="2"/>
    </i>
    <i r="1">
      <x v="140"/>
      <x v="301"/>
      <x v="301"/>
      <x v="36"/>
      <x v="1"/>
    </i>
    <i r="1">
      <x v="141"/>
      <x v="301"/>
      <x v="301"/>
      <x v="261"/>
      <x v="13"/>
    </i>
    <i r="1">
      <x v="142"/>
      <x v="301"/>
      <x v="301"/>
      <x v="36"/>
      <x v="8"/>
    </i>
    <i r="1">
      <x v="143"/>
      <x v="301"/>
      <x v="301"/>
      <x v="35"/>
      <x v="1"/>
    </i>
    <i r="1">
      <x v="144"/>
      <x v="301"/>
      <x v="301"/>
      <x v="36"/>
      <x/>
    </i>
    <i r="1">
      <x v="145"/>
      <x v="649"/>
      <x v="649"/>
      <x v="35"/>
      <x v="3"/>
    </i>
    <i r="1">
      <x v="146"/>
      <x v="649"/>
      <x v="649"/>
      <x v="35"/>
      <x/>
    </i>
    <i r="1">
      <x v="147"/>
      <x v="649"/>
      <x v="649"/>
      <x v="36"/>
      <x v="5"/>
    </i>
    <i r="1">
      <x v="148"/>
      <x v="786"/>
      <x v="786"/>
      <x v="35"/>
      <x/>
    </i>
    <i r="1">
      <x v="149"/>
      <x v="786"/>
      <x v="786"/>
      <x v="35"/>
      <x/>
    </i>
    <i r="1">
      <x v="150"/>
      <x v="282"/>
      <x v="282"/>
      <x v="35"/>
      <x/>
    </i>
    <i r="1">
      <x v="151"/>
      <x v="750"/>
      <x v="750"/>
      <x v="35"/>
      <x/>
    </i>
    <i r="1">
      <x v="152"/>
      <x v="750"/>
      <x v="750"/>
      <x v="35"/>
      <x/>
    </i>
    <i r="1">
      <x v="153"/>
      <x v="581"/>
      <x v="581"/>
      <x v="36"/>
      <x v="3"/>
    </i>
    <i r="1">
      <x v="154"/>
      <x v="581"/>
      <x v="581"/>
      <x v="28"/>
      <x v="3"/>
    </i>
    <i r="1">
      <x v="155"/>
      <x v="24"/>
      <x v="24"/>
      <x v="233"/>
      <x v="21"/>
    </i>
    <i r="1">
      <x v="156"/>
      <x v="230"/>
      <x v="230"/>
      <x v="35"/>
      <x/>
    </i>
    <i r="1">
      <x v="157"/>
      <x v="106"/>
      <x v="106"/>
      <x v="294"/>
      <x v="9"/>
    </i>
    <i r="1">
      <x v="158"/>
      <x v="703"/>
      <x v="703"/>
      <x v="35"/>
      <x v="3"/>
    </i>
    <i r="1">
      <x v="159"/>
      <x v="520"/>
      <x v="520"/>
      <x v="37"/>
      <x v="13"/>
    </i>
    <i r="1">
      <x v="160"/>
      <x v="520"/>
      <x v="520"/>
      <x v="35"/>
      <x v="7"/>
    </i>
    <i r="1">
      <x v="161"/>
      <x v="520"/>
      <x v="520"/>
      <x v="35"/>
      <x v="2"/>
    </i>
    <i r="1">
      <x v="162"/>
      <x v="525"/>
      <x v="525"/>
      <x v="36"/>
      <x v="1"/>
    </i>
    <i r="1">
      <x v="163"/>
      <x v="843"/>
      <x v="843"/>
      <x v="36"/>
      <x v="2"/>
    </i>
    <i r="1">
      <x v="164"/>
      <x v="525"/>
      <x v="525"/>
      <x v="35"/>
      <x v="1"/>
    </i>
    <i r="1">
      <x v="165"/>
      <x v="525"/>
      <x v="525"/>
      <x v="35"/>
      <x/>
    </i>
    <i r="1">
      <x v="166"/>
      <x v="524"/>
      <x v="524"/>
      <x v="36"/>
      <x v="8"/>
    </i>
    <i r="1">
      <x v="167"/>
      <x v="986"/>
      <x v="986"/>
      <x v="36"/>
      <x v="5"/>
    </i>
    <i r="1">
      <x v="168"/>
      <x v="986"/>
      <x v="986"/>
      <x v="36"/>
      <x v="8"/>
    </i>
    <i r="1">
      <x v="169"/>
      <x v="986"/>
      <x v="986"/>
      <x v="35"/>
      <x/>
    </i>
    <i r="1">
      <x v="170"/>
      <x v="790"/>
      <x v="790"/>
      <x v="273"/>
      <x v="2"/>
    </i>
    <i r="1">
      <x v="171"/>
      <x v="413"/>
      <x v="413"/>
      <x v="35"/>
      <x v="1"/>
    </i>
    <i r="1">
      <x v="172"/>
      <x v="413"/>
      <x v="413"/>
      <x v="35"/>
      <x v="1"/>
    </i>
    <i r="1">
      <x v="173"/>
      <x v="413"/>
      <x v="413"/>
      <x v="9"/>
      <x/>
    </i>
    <i r="1">
      <x v="174"/>
      <x v="1079"/>
      <x v="1079"/>
      <x v="36"/>
      <x v="12"/>
    </i>
    <i r="1">
      <x v="175"/>
      <x v="545"/>
      <x v="545"/>
      <x v="36"/>
      <x v="2"/>
    </i>
    <i r="1">
      <x v="176"/>
      <x v="287"/>
      <x v="287"/>
      <x v="35"/>
      <x v="2"/>
    </i>
    <i r="1">
      <x v="177"/>
      <x v="287"/>
      <x v="287"/>
      <x v="168"/>
      <x v="5"/>
    </i>
    <i r="1">
      <x v="178"/>
      <x v="287"/>
      <x v="287"/>
      <x v="36"/>
      <x v="1"/>
    </i>
    <i r="1">
      <x v="179"/>
      <x v="509"/>
      <x v="509"/>
      <x v="35"/>
      <x v="2"/>
    </i>
    <i r="1">
      <x v="180"/>
      <x v="691"/>
      <x v="691"/>
      <x v="36"/>
      <x v="1"/>
    </i>
    <i r="1">
      <x v="181"/>
      <x v="509"/>
      <x v="509"/>
      <x v="36"/>
      <x v="3"/>
    </i>
    <i r="1">
      <x v="182"/>
      <x v="602"/>
      <x v="602"/>
      <x v="36"/>
      <x v="5"/>
    </i>
    <i r="1">
      <x v="183"/>
      <x v="488"/>
      <x v="488"/>
      <x v="5"/>
      <x/>
    </i>
    <i r="1">
      <x v="184"/>
      <x v="275"/>
      <x v="275"/>
      <x v="36"/>
      <x v="8"/>
    </i>
    <i r="1">
      <x v="185"/>
      <x v="274"/>
      <x v="274"/>
      <x v="35"/>
      <x v="3"/>
    </i>
    <i r="1">
      <x v="186"/>
      <x v="512"/>
      <x v="512"/>
      <x v="36"/>
      <x v="2"/>
    </i>
    <i r="1">
      <x v="187"/>
      <x v="391"/>
      <x v="391"/>
      <x v="35"/>
      <x v="1"/>
    </i>
    <i r="1">
      <x v="188"/>
      <x v="274"/>
      <x v="274"/>
      <x v="35"/>
      <x v="3"/>
    </i>
    <i r="1">
      <x v="189"/>
      <x v="865"/>
      <x v="865"/>
      <x v="36"/>
      <x/>
    </i>
    <i r="1">
      <x v="190"/>
      <x v="865"/>
      <x v="865"/>
      <x v="36"/>
      <x/>
    </i>
    <i r="1">
      <x v="191"/>
      <x v="865"/>
      <x v="865"/>
      <x v="36"/>
      <x/>
    </i>
    <i r="1">
      <x v="192"/>
      <x v="398"/>
      <x v="398"/>
      <x v="35"/>
      <x/>
    </i>
    <i r="1">
      <x v="193"/>
      <x v="398"/>
      <x v="398"/>
      <x v="36"/>
      <x v="3"/>
    </i>
    <i r="1">
      <x v="194"/>
      <x v="398"/>
      <x v="398"/>
      <x v="36"/>
      <x v="13"/>
    </i>
    <i r="1">
      <x v="195"/>
      <x v="398"/>
      <x v="398"/>
      <x v="35"/>
      <x v="1"/>
    </i>
    <i r="1">
      <x v="196"/>
      <x v="398"/>
      <x v="398"/>
      <x v="36"/>
      <x v="8"/>
    </i>
    <i r="1">
      <x v="225"/>
      <x v="75"/>
      <x v="75"/>
      <x v="35"/>
      <x/>
    </i>
    <i r="1">
      <x v="226"/>
      <x v="913"/>
      <x v="913"/>
      <x v="35"/>
      <x v="8"/>
    </i>
    <i r="1">
      <x v="227"/>
      <x v="913"/>
      <x v="913"/>
      <x v="36"/>
      <x v="8"/>
    </i>
    <i r="1">
      <x v="228"/>
      <x v="395"/>
      <x v="395"/>
      <x v="35"/>
      <x/>
    </i>
    <i r="1">
      <x v="229"/>
      <x v="395"/>
      <x v="395"/>
      <x v="36"/>
      <x/>
    </i>
    <i r="1">
      <x v="230"/>
      <x v="395"/>
      <x v="395"/>
      <x v="36"/>
      <x/>
    </i>
    <i r="1">
      <x v="231"/>
      <x v="479"/>
      <x v="479"/>
      <x v="36"/>
      <x v="5"/>
    </i>
    <i r="1">
      <x v="232"/>
      <x v="395"/>
      <x v="395"/>
      <x v="36"/>
      <x v="3"/>
    </i>
    <i r="1">
      <x v="233"/>
      <x v="1237"/>
      <x v="1237"/>
      <x v="35"/>
      <x v="2"/>
    </i>
    <i r="1">
      <x v="234"/>
      <x v="1237"/>
      <x v="1237"/>
      <x v="35"/>
      <x v="2"/>
    </i>
    <i r="1">
      <x v="235"/>
      <x v="942"/>
      <x v="942"/>
      <x v="35"/>
      <x v="1"/>
    </i>
    <i r="1">
      <x v="236"/>
      <x v="367"/>
      <x v="367"/>
      <x v="36"/>
      <x v="3"/>
    </i>
    <i r="1">
      <x v="237"/>
      <x v="847"/>
      <x v="847"/>
      <x v="36"/>
      <x/>
    </i>
    <i r="1">
      <x v="238"/>
      <x v="1015"/>
      <x v="1015"/>
      <x v="36"/>
      <x v="3"/>
    </i>
    <i r="1">
      <x v="239"/>
      <x v="329"/>
      <x v="329"/>
      <x v="35"/>
      <x v="5"/>
    </i>
    <i r="1">
      <x v="240"/>
      <x v="329"/>
      <x v="329"/>
      <x v="35"/>
      <x v="1"/>
    </i>
    <i r="1">
      <x v="241"/>
      <x v="329"/>
      <x v="329"/>
      <x v="36"/>
      <x v="3"/>
    </i>
    <i r="1">
      <x v="242"/>
      <x v="329"/>
      <x v="329"/>
      <x v="36"/>
      <x v="8"/>
    </i>
    <i r="1">
      <x v="243"/>
      <x v="592"/>
      <x v="592"/>
      <x v="35"/>
      <x/>
    </i>
    <i r="1">
      <x v="244"/>
      <x v="592"/>
      <x v="592"/>
      <x v="35"/>
      <x/>
    </i>
    <i r="1">
      <x v="245"/>
      <x v="378"/>
      <x v="378"/>
      <x v="35"/>
      <x v="8"/>
    </i>
    <i r="1">
      <x v="246"/>
      <x v="702"/>
      <x v="702"/>
      <x v="35"/>
      <x/>
    </i>
    <i r="1">
      <x v="247"/>
      <x v="702"/>
      <x v="702"/>
      <x v="36"/>
      <x/>
    </i>
    <i r="1">
      <x v="248"/>
      <x v="702"/>
      <x v="702"/>
      <x v="36"/>
      <x/>
    </i>
    <i r="1">
      <x v="249"/>
      <x v="651"/>
      <x v="651"/>
      <x v="35"/>
      <x v="3"/>
    </i>
    <i r="1">
      <x v="250"/>
      <x v="355"/>
      <x v="355"/>
      <x v="35"/>
      <x v="3"/>
    </i>
    <i r="1">
      <x v="251"/>
      <x v="389"/>
      <x v="389"/>
      <x v="35"/>
      <x v="1"/>
    </i>
    <i r="1">
      <x v="252"/>
      <x v="726"/>
      <x v="726"/>
      <x v="35"/>
      <x/>
    </i>
    <i r="1">
      <x v="253"/>
      <x v="726"/>
      <x v="726"/>
      <x v="35"/>
      <x/>
    </i>
    <i r="1">
      <x v="254"/>
      <x v="726"/>
      <x v="726"/>
      <x v="35"/>
      <x/>
    </i>
    <i r="1">
      <x v="255"/>
      <x v="726"/>
      <x v="726"/>
      <x v="35"/>
      <x/>
    </i>
    <i r="1">
      <x v="256"/>
      <x v="726"/>
      <x v="726"/>
      <x v="35"/>
      <x/>
    </i>
    <i r="1">
      <x v="257"/>
      <x v="315"/>
      <x v="315"/>
      <x v="36"/>
      <x/>
    </i>
    <i r="1">
      <x v="258"/>
      <x v="427"/>
      <x v="427"/>
      <x v="36"/>
      <x v="2"/>
    </i>
    <i r="1">
      <x v="259"/>
      <x v="266"/>
      <x v="266"/>
      <x v="36"/>
      <x/>
    </i>
    <i r="1">
      <x v="260"/>
      <x v="427"/>
      <x v="427"/>
      <x v="36"/>
      <x v="2"/>
    </i>
    <i r="1">
      <x v="261"/>
      <x v="306"/>
      <x v="306"/>
      <x v="36"/>
      <x v="10"/>
    </i>
    <i r="1">
      <x v="262"/>
      <x v="266"/>
      <x v="266"/>
      <x v="36"/>
      <x v="1"/>
    </i>
    <i r="1">
      <x v="263"/>
      <x v="362"/>
      <x v="362"/>
      <x v="36"/>
      <x v="1"/>
    </i>
    <i r="1">
      <x v="264"/>
      <x v="362"/>
      <x v="362"/>
      <x v="36"/>
      <x v="1"/>
    </i>
    <i r="1">
      <x v="265"/>
      <x v="266"/>
      <x v="266"/>
      <x v="291"/>
      <x v="18"/>
    </i>
    <i r="1">
      <x v="266"/>
      <x v="324"/>
      <x v="324"/>
      <x v="36"/>
      <x v="3"/>
    </i>
    <i r="1">
      <x v="267"/>
      <x v="324"/>
      <x v="324"/>
      <x v="36"/>
      <x v="3"/>
    </i>
    <i r="1">
      <x v="268"/>
      <x v="324"/>
      <x v="324"/>
      <x v="35"/>
      <x v="3"/>
    </i>
    <i r="1">
      <x v="269"/>
      <x v="912"/>
      <x v="912"/>
      <x v="35"/>
      <x/>
    </i>
    <i r="1">
      <x v="270"/>
      <x v="912"/>
      <x v="912"/>
      <x v="35"/>
      <x/>
    </i>
    <i r="1">
      <x v="271"/>
      <x v="912"/>
      <x v="912"/>
      <x v="35"/>
      <x/>
    </i>
    <i r="1">
      <x v="272"/>
      <x v="551"/>
      <x v="551"/>
      <x v="36"/>
      <x v="1"/>
    </i>
    <i r="1">
      <x v="273"/>
      <x v="930"/>
      <x v="930"/>
      <x v="35"/>
      <x/>
    </i>
    <i r="1">
      <x v="274"/>
      <x v="1020"/>
      <x v="1020"/>
      <x v="35"/>
      <x/>
    </i>
    <i r="1">
      <x v="275"/>
      <x v="594"/>
      <x v="594"/>
      <x v="35"/>
      <x v="1"/>
    </i>
    <i r="1">
      <x v="276"/>
      <x v="594"/>
      <x v="594"/>
      <x v="35"/>
      <x v="4"/>
    </i>
    <i r="1">
      <x v="277"/>
      <x v="594"/>
      <x v="594"/>
      <x v="35"/>
      <x v="2"/>
    </i>
    <i r="1">
      <x v="278"/>
      <x v="594"/>
      <x v="594"/>
      <x v="36"/>
      <x v="3"/>
    </i>
    <i r="1">
      <x v="279"/>
      <x v="784"/>
      <x v="784"/>
      <x v="36"/>
      <x v="3"/>
    </i>
    <i r="1">
      <x v="280"/>
      <x v="991"/>
      <x v="991"/>
      <x v="36"/>
      <x v="1"/>
    </i>
    <i r="1">
      <x v="281"/>
      <x v="549"/>
      <x v="549"/>
      <x v="36"/>
      <x v="5"/>
    </i>
    <i r="1">
      <x v="282"/>
      <x v="549"/>
      <x v="549"/>
      <x v="36"/>
      <x v="3"/>
    </i>
    <i r="1">
      <x v="283"/>
      <x v="549"/>
      <x v="549"/>
      <x v="36"/>
      <x v="3"/>
    </i>
    <i r="1">
      <x v="284"/>
      <x v="549"/>
      <x v="549"/>
      <x v="36"/>
      <x/>
    </i>
    <i r="1">
      <x v="285"/>
      <x v="589"/>
      <x v="589"/>
      <x v="35"/>
      <x/>
    </i>
    <i r="1">
      <x v="286"/>
      <x v="1118"/>
      <x v="1118"/>
      <x v="35"/>
      <x/>
    </i>
    <i r="1">
      <x v="287"/>
      <x v="357"/>
      <x v="357"/>
      <x v="36"/>
      <x v="3"/>
    </i>
    <i r="1">
      <x v="288"/>
      <x v="357"/>
      <x v="357"/>
      <x v="35"/>
      <x/>
    </i>
    <i r="1">
      <x v="289"/>
      <x v="468"/>
      <x v="468"/>
      <x v="36"/>
      <x v="3"/>
    </i>
    <i r="1">
      <x v="290"/>
      <x v="908"/>
      <x v="908"/>
      <x v="35"/>
      <x/>
    </i>
    <i r="1">
      <x v="291"/>
      <x v="353"/>
      <x v="353"/>
      <x v="36"/>
      <x/>
    </i>
    <i r="1">
      <x v="292"/>
      <x v="353"/>
      <x v="353"/>
      <x v="36"/>
      <x/>
    </i>
    <i r="1">
      <x v="293"/>
      <x v="844"/>
      <x v="844"/>
      <x v="35"/>
      <x v="3"/>
    </i>
    <i r="1">
      <x v="294"/>
      <x v="620"/>
      <x v="620"/>
      <x v="36"/>
      <x v="3"/>
    </i>
    <i r="1">
      <x v="295"/>
      <x v="620"/>
      <x v="620"/>
      <x v="36"/>
      <x v="3"/>
    </i>
    <i r="1">
      <x v="296"/>
      <x v="1090"/>
      <x v="1090"/>
      <x v="36"/>
      <x v="4"/>
    </i>
    <i r="1">
      <x v="297"/>
      <x v="1090"/>
      <x v="1090"/>
      <x v="35"/>
      <x/>
    </i>
    <i r="1">
      <x v="298"/>
      <x v="1090"/>
      <x v="1090"/>
      <x v="36"/>
      <x v="1"/>
    </i>
    <i r="1">
      <x v="299"/>
      <x v="186"/>
      <x v="186"/>
      <x v="35"/>
      <x v="1"/>
    </i>
    <i r="1">
      <x v="300"/>
      <x v="186"/>
      <x v="186"/>
      <x v="35"/>
      <x v="1"/>
    </i>
    <i r="1">
      <x v="301"/>
      <x v="340"/>
      <x v="340"/>
      <x v="35"/>
      <x v="1"/>
    </i>
    <i r="1">
      <x v="302"/>
      <x v="171"/>
      <x v="171"/>
      <x v="36"/>
      <x v="13"/>
    </i>
    <i r="1">
      <x v="303"/>
      <x v="204"/>
      <x v="204"/>
      <x v="35"/>
      <x v="1"/>
    </i>
    <i r="1">
      <x v="304"/>
      <x v="146"/>
      <x v="146"/>
      <x v="35"/>
      <x v="3"/>
    </i>
    <i r="1">
      <x v="371"/>
      <x v="74"/>
      <x v="74"/>
      <x v="36"/>
      <x v="3"/>
    </i>
    <i r="1">
      <x v="372"/>
      <x v="593"/>
      <x v="593"/>
      <x v="102"/>
      <x v="2"/>
    </i>
    <i r="1">
      <x v="374"/>
      <x v="493"/>
      <x v="493"/>
      <x v="148"/>
      <x v="1"/>
    </i>
    <i r="1">
      <x v="375"/>
      <x v="493"/>
      <x v="493"/>
      <x v="36"/>
      <x v="1"/>
    </i>
    <i r="1">
      <x v="376"/>
      <x v="688"/>
      <x v="688"/>
      <x v="35"/>
      <x v="3"/>
    </i>
    <i r="1">
      <x v="377"/>
      <x v="688"/>
      <x v="688"/>
      <x v="199"/>
      <x v="3"/>
    </i>
    <i r="1">
      <x v="378"/>
      <x v="368"/>
      <x v="368"/>
      <x v="53"/>
      <x/>
    </i>
    <i r="1">
      <x v="379"/>
      <x v="493"/>
      <x v="493"/>
      <x v="36"/>
      <x v="1"/>
    </i>
    <i r="1">
      <x v="380"/>
      <x v="63"/>
      <x v="63"/>
      <x v="260"/>
      <x v="5"/>
    </i>
    <i r="1">
      <x v="381"/>
      <x v="63"/>
      <x v="63"/>
      <x v="304"/>
      <x v="5"/>
    </i>
    <i r="1">
      <x v="382"/>
      <x v="720"/>
      <x v="720"/>
      <x v="35"/>
      <x v="2"/>
    </i>
    <i r="1">
      <x v="383"/>
      <x v="720"/>
      <x v="720"/>
      <x v="35"/>
      <x v="2"/>
    </i>
    <i r="1">
      <x v="384"/>
      <x v="579"/>
      <x v="579"/>
      <x v="162"/>
      <x v="1"/>
    </i>
    <i r="1">
      <x v="385"/>
      <x v="426"/>
      <x v="426"/>
      <x v="36"/>
      <x v="2"/>
    </i>
    <i r="1">
      <x v="386"/>
      <x v="259"/>
      <x v="259"/>
      <x v="35"/>
      <x v="3"/>
    </i>
    <i r="1">
      <x v="387"/>
      <x v="893"/>
      <x v="893"/>
      <x v="36"/>
      <x v="3"/>
    </i>
    <i r="1">
      <x v="388"/>
      <x v="495"/>
      <x v="495"/>
      <x v="35"/>
      <x v="2"/>
    </i>
    <i r="1">
      <x v="389"/>
      <x v="403"/>
      <x v="403"/>
      <x v="35"/>
      <x v="1"/>
    </i>
    <i r="1">
      <x v="390"/>
      <x v="736"/>
      <x v="736"/>
      <x v="36"/>
      <x/>
    </i>
    <i r="1">
      <x v="391"/>
      <x v="232"/>
      <x v="232"/>
      <x v="35"/>
      <x/>
    </i>
    <i r="1">
      <x v="392"/>
      <x v="365"/>
      <x v="365"/>
      <x v="35"/>
      <x v="3"/>
    </i>
    <i r="1">
      <x v="393"/>
      <x v="320"/>
      <x v="320"/>
      <x v="35"/>
      <x v="3"/>
    </i>
    <i r="1">
      <x v="394"/>
      <x v="320"/>
      <x v="320"/>
      <x v="36"/>
      <x v="3"/>
    </i>
    <i r="1">
      <x v="395"/>
      <x v="337"/>
      <x v="337"/>
      <x v="35"/>
      <x v="2"/>
    </i>
    <i r="1">
      <x v="396"/>
      <x v="386"/>
      <x v="386"/>
      <x v="36"/>
      <x v="3"/>
    </i>
    <i r="1">
      <x v="397"/>
      <x v="858"/>
      <x v="858"/>
      <x v="35"/>
      <x v="1"/>
    </i>
    <i r="1">
      <x v="398"/>
      <x v="634"/>
      <x v="634"/>
      <x v="36"/>
      <x/>
    </i>
    <i r="1">
      <x v="399"/>
      <x v="634"/>
      <x v="634"/>
      <x v="36"/>
      <x/>
    </i>
    <i r="1">
      <x v="400"/>
      <x v="858"/>
      <x v="858"/>
      <x v="36"/>
      <x v="1"/>
    </i>
    <i r="1">
      <x v="401"/>
      <x v="513"/>
      <x v="513"/>
      <x v="35"/>
      <x v="1"/>
    </i>
    <i r="1">
      <x v="402"/>
      <x v="712"/>
      <x v="712"/>
      <x v="35"/>
      <x v="4"/>
    </i>
    <i r="1">
      <x v="403"/>
      <x v="400"/>
      <x v="400"/>
      <x v="35"/>
      <x v="1"/>
    </i>
    <i r="1">
      <x v="404"/>
      <x v="475"/>
      <x v="475"/>
      <x v="35"/>
      <x v="2"/>
    </i>
    <i r="1">
      <x v="405"/>
      <x v="166"/>
      <x v="166"/>
      <x v="204"/>
      <x v="3"/>
    </i>
    <i r="1">
      <x v="406"/>
      <x v="924"/>
      <x v="924"/>
      <x v="35"/>
      <x v="3"/>
    </i>
    <i r="1">
      <x v="407"/>
      <x v="590"/>
      <x v="590"/>
      <x v="280"/>
      <x v="5"/>
    </i>
    <i r="1">
      <x v="408"/>
      <x v="115"/>
      <x v="115"/>
      <x v="151"/>
      <x v="10"/>
    </i>
    <i r="1">
      <x v="409"/>
      <x v="492"/>
      <x v="492"/>
      <x v="36"/>
      <x v="3"/>
    </i>
    <i r="1">
      <x v="410"/>
      <x v="379"/>
      <x v="379"/>
      <x v="36"/>
      <x v="5"/>
    </i>
    <i r="1">
      <x v="411"/>
      <x v="532"/>
      <x v="532"/>
      <x v="35"/>
      <x v="2"/>
    </i>
    <i r="1">
      <x v="412"/>
      <x v="905"/>
      <x v="905"/>
      <x v="35"/>
      <x v="2"/>
    </i>
    <i r="1">
      <x v="413"/>
      <x v="466"/>
      <x v="466"/>
      <x v="35"/>
      <x v="3"/>
    </i>
    <i r="1">
      <x v="414"/>
      <x v="466"/>
      <x v="466"/>
      <x v="34"/>
      <x v="1"/>
    </i>
    <i r="1">
      <x v="415"/>
      <x v="666"/>
      <x v="666"/>
      <x v="36"/>
      <x/>
    </i>
    <i r="1">
      <x v="416"/>
      <x v="666"/>
      <x v="666"/>
      <x v="35"/>
      <x v="1"/>
    </i>
    <i r="1">
      <x v="417"/>
      <x v="1174"/>
      <x v="1174"/>
      <x v="36"/>
      <x v="2"/>
    </i>
    <i r="1">
      <x v="418"/>
      <x v="501"/>
      <x v="501"/>
      <x v="36"/>
      <x v="5"/>
    </i>
    <i r="1">
      <x v="419"/>
      <x v="855"/>
      <x v="855"/>
      <x v="35"/>
      <x v="4"/>
    </i>
    <i r="1">
      <x v="420"/>
      <x v="567"/>
      <x v="567"/>
      <x v="35"/>
      <x v="1"/>
    </i>
    <i r="1">
      <x v="421"/>
      <x v="411"/>
      <x v="411"/>
      <x v="36"/>
      <x v="3"/>
    </i>
    <i r="1">
      <x v="422"/>
      <x v="570"/>
      <x v="570"/>
      <x v="35"/>
      <x/>
    </i>
    <i r="1">
      <x v="423"/>
      <x v="1109"/>
      <x v="1109"/>
      <x v="35"/>
      <x v="1"/>
    </i>
    <i r="1">
      <x v="424"/>
      <x v="1090"/>
      <x v="1090"/>
      <x v="35"/>
      <x v="3"/>
    </i>
    <i r="1">
      <x v="425"/>
      <x v="872"/>
      <x v="872"/>
      <x v="35"/>
      <x/>
    </i>
    <i r="1">
      <x v="426"/>
      <x v="414"/>
      <x v="414"/>
      <x v="35"/>
      <x v="1"/>
    </i>
    <i r="1">
      <x v="427"/>
      <x v="455"/>
      <x v="455"/>
      <x v="35"/>
      <x/>
    </i>
    <i r="1">
      <x v="428"/>
      <x v="946"/>
      <x v="946"/>
      <x v="35"/>
      <x v="2"/>
    </i>
    <i r="1">
      <x v="429"/>
      <x v="527"/>
      <x v="527"/>
      <x v="35"/>
      <x v="2"/>
    </i>
    <i r="1">
      <x v="430"/>
      <x v="336"/>
      <x v="336"/>
      <x v="35"/>
      <x v="1"/>
    </i>
    <i r="1">
      <x v="431"/>
      <x v="1018"/>
      <x v="1018"/>
      <x v="311"/>
      <x v="1"/>
    </i>
    <i r="1">
      <x v="432"/>
      <x v="111"/>
      <x v="111"/>
      <x v="35"/>
      <x v="1"/>
    </i>
    <i r="1">
      <x v="433"/>
      <x v="111"/>
      <x v="111"/>
      <x v="36"/>
      <x v="1"/>
    </i>
    <i r="1">
      <x v="434"/>
      <x v="233"/>
      <x v="233"/>
      <x v="36"/>
      <x/>
    </i>
    <i r="1">
      <x v="476"/>
      <x v="364"/>
      <x v="364"/>
      <x v="35"/>
      <x v="3"/>
    </i>
    <i r="1">
      <x v="477"/>
      <x v="1015"/>
      <x v="1015"/>
      <x v="35"/>
      <x v="3"/>
    </i>
    <i r="1">
      <x v="478"/>
      <x v="1015"/>
      <x v="1015"/>
      <x v="35"/>
      <x v="2"/>
    </i>
    <i r="1">
      <x v="479"/>
      <x v="133"/>
      <x v="133"/>
      <x v="183"/>
      <x v="21"/>
    </i>
    <i r="1">
      <x v="480"/>
      <x v="519"/>
      <x v="519"/>
      <x v="36"/>
      <x v="8"/>
    </i>
    <i r="1">
      <x v="481"/>
      <x v="535"/>
      <x v="535"/>
      <x v="36"/>
      <x v="3"/>
    </i>
    <i r="1">
      <x v="482"/>
      <x v="415"/>
      <x v="415"/>
      <x v="35"/>
      <x v="3"/>
    </i>
    <i r="1">
      <x v="483"/>
      <x v="415"/>
      <x v="415"/>
      <x v="35"/>
      <x v="2"/>
    </i>
    <i r="1">
      <x v="484"/>
      <x v="415"/>
      <x v="415"/>
      <x v="36"/>
      <x v="18"/>
    </i>
    <i r="1">
      <x v="485"/>
      <x v="251"/>
      <x v="251"/>
      <x v="36"/>
      <x v="2"/>
    </i>
    <i r="1">
      <x v="486"/>
      <x v="297"/>
      <x v="297"/>
      <x v="36"/>
      <x v="2"/>
    </i>
    <i r="1">
      <x v="487"/>
      <x v="409"/>
      <x v="409"/>
      <x v="36"/>
      <x v="10"/>
    </i>
    <i r="1">
      <x v="488"/>
      <x v="409"/>
      <x v="409"/>
      <x v="35"/>
      <x v="1"/>
    </i>
    <i r="1">
      <x v="489"/>
      <x v="597"/>
      <x v="597"/>
      <x v="36"/>
      <x v="1"/>
    </i>
    <i r="1">
      <x v="490"/>
      <x v="597"/>
      <x v="597"/>
      <x v="35"/>
      <x v="1"/>
    </i>
    <i r="1">
      <x v="491"/>
      <x v="597"/>
      <x v="597"/>
      <x v="36"/>
      <x v="3"/>
    </i>
    <i r="1">
      <x v="492"/>
      <x v="597"/>
      <x v="597"/>
      <x v="309"/>
      <x v="3"/>
    </i>
    <i r="1">
      <x v="493"/>
      <x v="597"/>
      <x v="597"/>
      <x v="35"/>
      <x v="2"/>
    </i>
    <i r="1">
      <x v="494"/>
      <x v="597"/>
      <x v="597"/>
      <x v="35"/>
      <x v="3"/>
    </i>
    <i r="1">
      <x v="495"/>
      <x v="463"/>
      <x v="463"/>
      <x v="35"/>
      <x v="1"/>
    </i>
    <i r="1">
      <x v="496"/>
      <x v="267"/>
      <x v="267"/>
      <x v="35"/>
      <x v="2"/>
    </i>
    <i r="1">
      <x v="497"/>
      <x v="670"/>
      <x v="670"/>
      <x v="36"/>
      <x v="13"/>
    </i>
    <i r="1">
      <x v="498"/>
      <x v="1130"/>
      <x v="1130"/>
      <x v="35"/>
      <x v="1"/>
    </i>
    <i r="1">
      <x v="499"/>
      <x v="961"/>
      <x v="961"/>
      <x v="35"/>
      <x v="1"/>
    </i>
    <i r="1">
      <x v="500"/>
      <x v="482"/>
      <x v="482"/>
      <x v="36"/>
      <x v="8"/>
    </i>
    <i r="1">
      <x v="501"/>
      <x v="749"/>
      <x v="749"/>
      <x v="35"/>
      <x v="1"/>
    </i>
    <i r="1">
      <x v="502"/>
      <x v="749"/>
      <x v="749"/>
      <x v="35"/>
      <x v="1"/>
    </i>
    <i r="1">
      <x v="503"/>
      <x v="633"/>
      <x v="633"/>
      <x v="35"/>
      <x/>
    </i>
    <i r="1">
      <x v="504"/>
      <x v="347"/>
      <x v="347"/>
      <x v="266"/>
      <x v="3"/>
    </i>
    <i r="1">
      <x v="505"/>
      <x v="347"/>
      <x v="347"/>
      <x v="35"/>
      <x v="2"/>
    </i>
    <i r="1">
      <x v="506"/>
      <x v="452"/>
      <x v="452"/>
      <x v="35"/>
      <x v="1"/>
    </i>
    <i r="1">
      <x v="507"/>
      <x v="452"/>
      <x v="452"/>
      <x v="35"/>
      <x v="3"/>
    </i>
    <i r="1">
      <x v="508"/>
      <x v="452"/>
      <x v="452"/>
      <x v="35"/>
      <x v="8"/>
    </i>
    <i r="1">
      <x v="509"/>
      <x v="452"/>
      <x v="452"/>
      <x v="35"/>
      <x v="2"/>
    </i>
    <i r="1">
      <x v="510"/>
      <x v="452"/>
      <x v="452"/>
      <x v="36"/>
      <x v="2"/>
    </i>
    <i r="1">
      <x v="548"/>
      <x v="323"/>
      <x v="323"/>
      <x v="35"/>
      <x v="1"/>
    </i>
    <i r="1">
      <x v="549"/>
      <x v="471"/>
      <x v="471"/>
      <x v="36"/>
      <x v="3"/>
    </i>
    <i r="1">
      <x v="550"/>
      <x v="12"/>
      <x v="12"/>
      <x v="36"/>
      <x v="5"/>
    </i>
    <i r="1">
      <x v="551"/>
      <x v="354"/>
      <x v="354"/>
      <x v="36"/>
      <x v="1"/>
    </i>
    <i r="1">
      <x v="552"/>
      <x v="422"/>
      <x v="422"/>
      <x v="35"/>
      <x v="2"/>
    </i>
    <i r="1">
      <x v="553"/>
      <x v="354"/>
      <x v="354"/>
      <x v="36"/>
      <x v="1"/>
    </i>
    <i r="1">
      <x v="554"/>
      <x v="989"/>
      <x v="989"/>
      <x v="35"/>
      <x v="2"/>
    </i>
    <i r="1">
      <x v="555"/>
      <x v="465"/>
      <x v="465"/>
      <x v="36"/>
      <x/>
    </i>
    <i r="1">
      <x v="556"/>
      <x v="465"/>
      <x v="465"/>
      <x v="286"/>
      <x v="3"/>
    </i>
    <i r="1">
      <x v="557"/>
      <x v="1081"/>
      <x v="1081"/>
      <x v="198"/>
      <x v="2"/>
    </i>
    <i r="1">
      <x v="558"/>
      <x v="1006"/>
      <x v="1006"/>
      <x v="36"/>
      <x v="1"/>
    </i>
    <i r="1">
      <x v="559"/>
      <x v="745"/>
      <x v="745"/>
      <x v="36"/>
      <x v="2"/>
    </i>
    <i r="1">
      <x v="560"/>
      <x v="614"/>
      <x v="614"/>
      <x v="36"/>
      <x v="1"/>
    </i>
    <i r="1">
      <x v="561"/>
      <x v="614"/>
      <x v="614"/>
      <x v="36"/>
      <x v="1"/>
    </i>
    <i r="1">
      <x v="562"/>
      <x v="614"/>
      <x v="614"/>
      <x v="230"/>
      <x v="1"/>
    </i>
    <i r="1">
      <x v="563"/>
      <x v="1189"/>
      <x v="1189"/>
      <x v="36"/>
      <x/>
    </i>
    <i r="1">
      <x v="564"/>
      <x v="1212"/>
      <x v="1212"/>
      <x v="35"/>
      <x/>
    </i>
    <i r="1">
      <x v="565"/>
      <x v="997"/>
      <x v="997"/>
      <x v="35"/>
      <x v="8"/>
    </i>
    <i r="1">
      <x v="566"/>
      <x v="675"/>
      <x v="675"/>
      <x v="36"/>
      <x v="1"/>
    </i>
    <i r="1">
      <x v="567"/>
      <x v="187"/>
      <x v="187"/>
      <x v="36"/>
      <x v="1"/>
    </i>
    <i r="1">
      <x v="568"/>
      <x v="191"/>
      <x v="191"/>
      <x v="35"/>
      <x/>
    </i>
    <i r="1">
      <x v="590"/>
      <x v="351"/>
      <x v="351"/>
      <x v="36"/>
      <x v="3"/>
    </i>
    <i r="1">
      <x v="591"/>
      <x v="462"/>
      <x v="462"/>
      <x v="36"/>
      <x v="3"/>
    </i>
    <i r="1">
      <x v="592"/>
      <x v="322"/>
      <x v="322"/>
      <x v="35"/>
      <x v="2"/>
    </i>
    <i r="1">
      <x v="593"/>
      <x v="846"/>
      <x v="846"/>
      <x v="35"/>
      <x/>
    </i>
    <i r="1">
      <x v="594"/>
      <x v="311"/>
      <x v="311"/>
      <x v="35"/>
      <x v="2"/>
    </i>
    <i r="1">
      <x v="595"/>
      <x v="311"/>
      <x v="311"/>
      <x v="35"/>
      <x/>
    </i>
    <i r="1">
      <x v="596"/>
      <x v="388"/>
      <x v="388"/>
      <x v="35"/>
      <x v="1"/>
    </i>
    <i r="1">
      <x v="597"/>
      <x v="208"/>
      <x v="208"/>
      <x v="262"/>
      <x v="4"/>
    </i>
    <i r="1">
      <x v="598"/>
      <x v="1100"/>
      <x v="1100"/>
      <x v="35"/>
      <x/>
    </i>
    <i r="1">
      <x v="599"/>
      <x v="1100"/>
      <x v="1100"/>
      <x v="35"/>
      <x/>
    </i>
    <i r="1">
      <x v="600"/>
      <x v="1100"/>
      <x v="1100"/>
      <x v="35"/>
      <x/>
    </i>
    <i r="1">
      <x v="601"/>
      <x v="1028"/>
      <x v="1028"/>
      <x v="35"/>
      <x/>
    </i>
    <i r="1">
      <x v="602"/>
      <x v="1028"/>
      <x v="1028"/>
      <x v="35"/>
      <x/>
    </i>
    <i r="1">
      <x v="603"/>
      <x v="64"/>
      <x v="64"/>
      <x v="176"/>
      <x v="5"/>
    </i>
    <i r="1">
      <x v="604"/>
      <x v="441"/>
      <x v="441"/>
      <x v="35"/>
      <x/>
    </i>
    <i r="1">
      <x v="605"/>
      <x v="511"/>
      <x v="511"/>
      <x v="35"/>
      <x v="1"/>
    </i>
    <i r="1">
      <x v="606"/>
      <x v="1195"/>
      <x v="1195"/>
      <x v="35"/>
      <x/>
    </i>
    <i r="1">
      <x v="607"/>
      <x v="793"/>
      <x v="793"/>
      <x v="35"/>
      <x/>
    </i>
    <i r="1">
      <x v="608"/>
      <x v="639"/>
      <x v="639"/>
      <x v="35"/>
      <x v="1"/>
    </i>
    <i r="1">
      <x v="609"/>
      <x v="767"/>
      <x v="767"/>
      <x v="36"/>
      <x v="5"/>
    </i>
    <i r="1">
      <x v="610"/>
      <x v="639"/>
      <x v="639"/>
      <x v="36"/>
      <x v="3"/>
    </i>
    <i r="1">
      <x v="611"/>
      <x v="722"/>
      <x v="722"/>
      <x v="35"/>
      <x/>
    </i>
    <i r="1">
      <x v="612"/>
      <x v="1174"/>
      <x v="1174"/>
      <x v="36"/>
      <x v="3"/>
    </i>
    <i r="1">
      <x v="613"/>
      <x v="1174"/>
      <x v="1174"/>
      <x v="36"/>
      <x/>
    </i>
    <i r="1">
      <x v="614"/>
      <x v="1174"/>
      <x v="1174"/>
      <x v="35"/>
      <x/>
    </i>
    <i r="1">
      <x v="615"/>
      <x v="1163"/>
      <x v="1163"/>
      <x v="35"/>
      <x v="1"/>
    </i>
    <i r="1">
      <x v="616"/>
      <x v="969"/>
      <x v="969"/>
      <x v="35"/>
      <x v="2"/>
    </i>
    <i r="1">
      <x v="617"/>
      <x v="587"/>
      <x v="587"/>
      <x v="154"/>
      <x/>
    </i>
    <i r="1">
      <x v="618"/>
      <x v="587"/>
      <x v="587"/>
      <x v="35"/>
      <x v="3"/>
    </i>
    <i r="1">
      <x v="619"/>
      <x v="935"/>
      <x v="935"/>
      <x v="35"/>
      <x v="3"/>
    </i>
    <i r="1">
      <x v="620"/>
      <x v="700"/>
      <x v="700"/>
      <x v="35"/>
      <x v="1"/>
    </i>
    <i r="1">
      <x v="621"/>
      <x v="715"/>
      <x v="715"/>
      <x v="36"/>
      <x/>
    </i>
    <i r="1">
      <x v="622"/>
      <x v="582"/>
      <x v="582"/>
      <x v="35"/>
      <x v="3"/>
    </i>
    <i r="1">
      <x v="623"/>
      <x v="206"/>
      <x v="206"/>
      <x v="35"/>
      <x v="8"/>
    </i>
    <i r="1">
      <x v="624"/>
      <x v="206"/>
      <x v="206"/>
      <x v="35"/>
      <x v="3"/>
    </i>
    <i r="1">
      <x v="625"/>
      <x v="363"/>
      <x v="363"/>
      <x v="35"/>
      <x/>
    </i>
    <i r="1">
      <x v="626"/>
      <x v="428"/>
      <x v="428"/>
      <x v="35"/>
      <x v="3"/>
    </i>
    <i r="1">
      <x v="627"/>
      <x v="609"/>
      <x v="609"/>
      <x v="36"/>
      <x v="2"/>
    </i>
    <i r="1">
      <x v="628"/>
      <x v="609"/>
      <x v="609"/>
      <x v="36"/>
      <x v="2"/>
    </i>
    <i r="1">
      <x v="629"/>
      <x v="616"/>
      <x v="616"/>
      <x v="208"/>
      <x v="3"/>
    </i>
    <i r="1">
      <x v="630"/>
      <x v="239"/>
      <x v="239"/>
      <x v="35"/>
      <x v="2"/>
    </i>
    <i r="1">
      <x v="687"/>
      <x v="856"/>
      <x v="856"/>
      <x v="35"/>
      <x/>
    </i>
    <i r="1">
      <x v="688"/>
      <x v="339"/>
      <x v="339"/>
      <x v="36"/>
      <x v="3"/>
    </i>
    <i r="1">
      <x v="689"/>
      <x v="442"/>
      <x v="442"/>
      <x v="35"/>
      <x v="1"/>
    </i>
    <i r="1">
      <x v="690"/>
      <x v="442"/>
      <x v="442"/>
      <x v="36"/>
      <x v="1"/>
    </i>
    <i r="1">
      <x v="691"/>
      <x v="662"/>
      <x v="662"/>
      <x v="36"/>
      <x v="4"/>
    </i>
    <i r="1">
      <x v="692"/>
      <x v="396"/>
      <x v="396"/>
      <x v="36"/>
      <x v="1"/>
    </i>
    <i r="1">
      <x v="693"/>
      <x v="284"/>
      <x v="284"/>
      <x v="36"/>
      <x/>
    </i>
    <i r="1">
      <x v="694"/>
      <x v="32"/>
      <x v="32"/>
      <x v="285"/>
      <x v="10"/>
    </i>
    <i r="1">
      <x v="695"/>
      <x v="979"/>
      <x v="979"/>
      <x v="158"/>
      <x v="3"/>
    </i>
    <i r="1">
      <x v="696"/>
      <x v="577"/>
      <x v="577"/>
      <x v="36"/>
      <x v="3"/>
    </i>
    <i r="1">
      <x v="697"/>
      <x v="836"/>
      <x v="836"/>
      <x v="36"/>
      <x v="4"/>
    </i>
    <i r="1">
      <x v="698"/>
      <x v="477"/>
      <x v="477"/>
      <x v="36"/>
      <x v="3"/>
    </i>
    <i r="1">
      <x v="699"/>
      <x v="278"/>
      <x v="278"/>
      <x v="35"/>
      <x v="1"/>
    </i>
    <i r="1">
      <x v="700"/>
      <x v="375"/>
      <x v="375"/>
      <x v="259"/>
      <x v="3"/>
    </i>
    <i r="1">
      <x v="701"/>
      <x v="429"/>
      <x v="429"/>
      <x v="35"/>
      <x v="2"/>
    </i>
    <i r="1">
      <x v="702"/>
      <x v="692"/>
      <x v="692"/>
      <x v="35"/>
      <x v="2"/>
    </i>
    <i r="1">
      <x v="703"/>
      <x v="562"/>
      <x v="562"/>
      <x v="35"/>
      <x v="2"/>
    </i>
    <i r="1">
      <x v="705"/>
      <x v="1101"/>
      <x v="1101"/>
      <x v="35"/>
      <x/>
    </i>
    <i r="1">
      <x v="706"/>
      <x v="14"/>
      <x v="14"/>
      <x v="217"/>
      <x v="5"/>
    </i>
    <i r="1">
      <x v="707"/>
      <x v="4"/>
      <x v="4"/>
      <x v="36"/>
      <x v="2"/>
    </i>
    <i r="1">
      <x v="708"/>
      <x v="903"/>
      <x v="903"/>
      <x v="35"/>
      <x v="3"/>
    </i>
    <i r="1">
      <x v="709"/>
      <x v="606"/>
      <x v="606"/>
      <x v="35"/>
      <x v="13"/>
    </i>
    <i r="1">
      <x v="710"/>
      <x v="685"/>
      <x v="685"/>
      <x v="36"/>
      <x v="8"/>
    </i>
    <i r="1">
      <x v="711"/>
      <x v="910"/>
      <x v="910"/>
      <x v="36"/>
      <x v="7"/>
    </i>
    <i r="1">
      <x v="712"/>
      <x v="685"/>
      <x v="685"/>
      <x v="35"/>
      <x/>
    </i>
    <i r="1">
      <x v="713"/>
      <x v="685"/>
      <x v="685"/>
      <x v="36"/>
      <x v="3"/>
    </i>
    <i r="1">
      <x v="714"/>
      <x v="243"/>
      <x v="243"/>
      <x v="36"/>
      <x v="1"/>
    </i>
    <i r="1">
      <x v="715"/>
      <x v="197"/>
      <x v="197"/>
      <x v="35"/>
      <x/>
    </i>
    <i r="1">
      <x v="739"/>
      <x v="387"/>
      <x v="387"/>
      <x v="36"/>
      <x v="5"/>
    </i>
    <i r="1">
      <x v="740"/>
      <x v="450"/>
      <x v="450"/>
      <x v="36"/>
      <x/>
    </i>
    <i r="1">
      <x v="741"/>
      <x v="450"/>
      <x v="450"/>
      <x v="36"/>
      <x/>
    </i>
    <i r="1">
      <x v="742"/>
      <x v="450"/>
      <x v="450"/>
      <x v="36"/>
      <x v="3"/>
    </i>
    <i r="1">
      <x v="743"/>
      <x v="305"/>
      <x v="305"/>
      <x v="35"/>
      <x/>
    </i>
    <i r="1">
      <x v="744"/>
      <x v="305"/>
      <x v="305"/>
      <x v="35"/>
      <x/>
    </i>
    <i r="1">
      <x v="745"/>
      <x v="305"/>
      <x v="305"/>
      <x v="35"/>
      <x/>
    </i>
    <i r="1">
      <x v="746"/>
      <x v="305"/>
      <x v="305"/>
      <x v="35"/>
      <x/>
    </i>
    <i r="1">
      <x v="747"/>
      <x v="960"/>
      <x v="960"/>
      <x v="35"/>
      <x/>
    </i>
    <i r="1">
      <x v="748"/>
      <x v="960"/>
      <x v="960"/>
      <x v="35"/>
      <x/>
    </i>
    <i r="1">
      <x v="749"/>
      <x v="960"/>
      <x v="960"/>
      <x v="35"/>
      <x/>
    </i>
    <i r="1">
      <x v="750"/>
      <x v="802"/>
      <x v="802"/>
      <x v="35"/>
      <x/>
    </i>
    <i r="1">
      <x v="751"/>
      <x v="802"/>
      <x v="802"/>
      <x v="35"/>
      <x/>
    </i>
    <i r="1">
      <x v="752"/>
      <x v="839"/>
      <x v="839"/>
      <x v="36"/>
      <x v="7"/>
    </i>
    <i r="1">
      <x v="753"/>
      <x v="557"/>
      <x v="557"/>
      <x v="36"/>
      <x v="3"/>
    </i>
    <i r="1">
      <x v="754"/>
      <x v="328"/>
      <x v="328"/>
      <x v="16"/>
      <x/>
    </i>
    <i r="1">
      <x v="771"/>
      <x v="1122"/>
      <x v="1122"/>
      <x v="36"/>
      <x v="3"/>
    </i>
    <i r="1">
      <x v="772"/>
      <x v="1235"/>
      <x v="1235"/>
      <x v="36"/>
      <x v="8"/>
    </i>
    <i r="1">
      <x v="773"/>
      <x v="331"/>
      <x v="331"/>
      <x v="35"/>
      <x v="1"/>
    </i>
    <i r="1">
      <x v="774"/>
      <x v="886"/>
      <x v="886"/>
      <x v="36"/>
      <x/>
    </i>
    <i r="1">
      <x v="775"/>
      <x v="776"/>
      <x v="776"/>
      <x v="35"/>
      <x v="3"/>
    </i>
    <i r="1">
      <x v="776"/>
      <x v="377"/>
      <x v="377"/>
      <x v="36"/>
      <x v="3"/>
    </i>
    <i r="1">
      <x v="777"/>
      <x v="377"/>
      <x v="377"/>
      <x v="35"/>
      <x/>
    </i>
    <i r="1">
      <x v="778"/>
      <x v="406"/>
      <x v="406"/>
      <x v="155"/>
      <x v="5"/>
    </i>
    <i r="1">
      <x v="779"/>
      <x v="207"/>
      <x v="207"/>
      <x v="310"/>
      <x v="2"/>
    </i>
    <i r="1">
      <x v="780"/>
      <x v="200"/>
      <x v="200"/>
      <x v="195"/>
      <x v="10"/>
    </i>
    <i r="1">
      <x v="781"/>
      <x v="406"/>
      <x v="406"/>
      <x v="316"/>
      <x v="5"/>
    </i>
    <i r="1">
      <x v="783"/>
      <x v="952"/>
      <x v="952"/>
      <x v="81"/>
      <x v="5"/>
    </i>
    <i r="1">
      <x v="784"/>
      <x v="1023"/>
      <x v="1023"/>
      <x v="35"/>
      <x v="3"/>
    </i>
    <i r="1">
      <x v="785"/>
      <x v="1076"/>
      <x v="1076"/>
      <x v="35"/>
      <x v="2"/>
    </i>
    <i r="1">
      <x v="786"/>
      <x v="178"/>
      <x v="178"/>
      <x v="35"/>
      <x/>
    </i>
    <i r="1">
      <x v="787"/>
      <x v="559"/>
      <x v="559"/>
      <x v="35"/>
      <x v="3"/>
    </i>
    <i r="1">
      <x v="788"/>
      <x v="727"/>
      <x v="727"/>
      <x v="35"/>
      <x v="3"/>
    </i>
    <i r="1">
      <x v="789"/>
      <x v="851"/>
      <x v="851"/>
      <x v="120"/>
      <x v="2"/>
    </i>
    <i r="1">
      <x v="790"/>
      <x v="707"/>
      <x v="707"/>
      <x v="35"/>
      <x v="1"/>
    </i>
    <i r="1">
      <x v="791"/>
      <x v="83"/>
      <x v="83"/>
      <x v="242"/>
      <x v="5"/>
    </i>
    <i r="1">
      <x v="792"/>
      <x v="1025"/>
      <x v="1025"/>
      <x v="36"/>
      <x/>
    </i>
    <i r="1">
      <x v="793"/>
      <x v="1025"/>
      <x v="1025"/>
      <x v="35"/>
      <x/>
    </i>
    <i r="1">
      <x v="794"/>
      <x v="10"/>
      <x v="10"/>
      <x v="36"/>
      <x v="5"/>
    </i>
    <i r="1">
      <x v="795"/>
      <x v="733"/>
      <x v="733"/>
      <x v="85"/>
      <x v="1"/>
    </i>
    <i r="1">
      <x v="796"/>
      <x v="499"/>
      <x v="499"/>
      <x v="35"/>
      <x/>
    </i>
    <i r="1">
      <x v="797"/>
      <x v="879"/>
      <x v="879"/>
      <x v="175"/>
      <x v="3"/>
    </i>
    <i r="1">
      <x v="798"/>
      <x v="1054"/>
      <x v="1054"/>
      <x v="36"/>
      <x v="1"/>
    </i>
    <i r="1">
      <x v="799"/>
      <x v="568"/>
      <x v="568"/>
      <x v="36"/>
      <x v="3"/>
    </i>
    <i r="1">
      <x v="800"/>
      <x v="31"/>
      <x v="31"/>
      <x v="97"/>
      <x v="10"/>
    </i>
    <i r="1">
      <x v="801"/>
      <x v="31"/>
      <x v="31"/>
      <x v="214"/>
      <x v="10"/>
    </i>
    <i r="1">
      <x v="802"/>
      <x v="18"/>
      <x v="18"/>
      <x v="293"/>
      <x v="7"/>
    </i>
    <i r="1">
      <x v="803"/>
      <x v="698"/>
      <x v="698"/>
      <x v="36"/>
      <x/>
    </i>
    <i r="1">
      <x v="804"/>
      <x v="1117"/>
      <x v="1117"/>
      <x v="35"/>
      <x v="4"/>
    </i>
    <i r="1">
      <x v="805"/>
      <x v="901"/>
      <x v="901"/>
      <x v="36"/>
      <x v="2"/>
    </i>
    <i r="1">
      <x v="806"/>
      <x v="564"/>
      <x v="564"/>
      <x v="35"/>
      <x v="1"/>
    </i>
    <i r="1">
      <x v="807"/>
      <x v="584"/>
      <x v="584"/>
      <x v="35"/>
      <x v="1"/>
    </i>
    <i r="1">
      <x v="808"/>
      <x v="771"/>
      <x v="771"/>
      <x v="36"/>
      <x v="3"/>
    </i>
    <i r="1">
      <x v="809"/>
      <x v="308"/>
      <x v="308"/>
      <x v="111"/>
      <x v="2"/>
    </i>
    <i r="1">
      <x v="810"/>
      <x v="489"/>
      <x v="489"/>
      <x v="35"/>
      <x v="1"/>
    </i>
    <i r="1">
      <x v="811"/>
      <x v="216"/>
      <x v="216"/>
      <x v="36"/>
      <x/>
    </i>
    <i r="1">
      <x v="812"/>
      <x v="231"/>
      <x v="231"/>
      <x v="35"/>
      <x v="1"/>
    </i>
    <i r="1">
      <x v="813"/>
      <x v="148"/>
      <x v="148"/>
      <x v="36"/>
      <x v="3"/>
    </i>
    <i r="1">
      <x v="814"/>
      <x v="231"/>
      <x v="231"/>
      <x v="35"/>
      <x v="1"/>
    </i>
    <i r="1">
      <x v="815"/>
      <x v="148"/>
      <x v="148"/>
      <x v="35"/>
      <x/>
    </i>
    <i r="1">
      <x v="816"/>
      <x v="209"/>
      <x v="209"/>
      <x v="36"/>
      <x/>
    </i>
    <i r="1">
      <x v="817"/>
      <x v="196"/>
      <x v="196"/>
      <x v="36"/>
      <x v="3"/>
    </i>
    <i r="1">
      <x v="818"/>
      <x v="59"/>
      <x v="59"/>
      <x v="35"/>
      <x v="3"/>
    </i>
    <i r="1">
      <x v="819"/>
      <x v="59"/>
      <x v="59"/>
      <x v="36"/>
      <x v="2"/>
    </i>
    <i r="1">
      <x v="820"/>
      <x v="59"/>
      <x v="59"/>
      <x v="35"/>
      <x v="3"/>
    </i>
    <i r="1">
      <x v="821"/>
      <x v="59"/>
      <x v="59"/>
      <x v="35"/>
      <x v="1"/>
    </i>
    <i r="1">
      <x v="822"/>
      <x v="59"/>
      <x v="59"/>
      <x v="36"/>
      <x/>
    </i>
    <i r="1">
      <x v="823"/>
      <x v="79"/>
      <x v="79"/>
      <x v="36"/>
      <x v="3"/>
    </i>
    <i r="1">
      <x v="824"/>
      <x v="1151"/>
      <x v="1151"/>
      <x v="35"/>
      <x v="7"/>
    </i>
    <i r="1">
      <x v="825"/>
      <x v="1094"/>
      <x v="1094"/>
      <x v="36"/>
      <x v="3"/>
    </i>
    <i r="1">
      <x v="826"/>
      <x v="1051"/>
      <x v="1051"/>
      <x v="36"/>
      <x v="8"/>
    </i>
    <i r="1">
      <x v="827"/>
      <x v="626"/>
      <x v="626"/>
      <x v="36"/>
      <x v="12"/>
    </i>
    <i r="1">
      <x v="828"/>
      <x v="487"/>
      <x v="487"/>
      <x v="36"/>
      <x v="3"/>
    </i>
    <i r="1">
      <x v="829"/>
      <x v="487"/>
      <x v="487"/>
      <x v="36"/>
      <x v="8"/>
    </i>
    <i r="1">
      <x v="830"/>
      <x v="970"/>
      <x v="970"/>
      <x v="35"/>
      <x v="4"/>
    </i>
    <i r="1">
      <x v="831"/>
      <x v="820"/>
      <x v="820"/>
      <x v="137"/>
      <x v="2"/>
    </i>
    <i r="1">
      <x v="832"/>
      <x v="141"/>
      <x v="141"/>
      <x v="302"/>
      <x v="10"/>
    </i>
    <i r="1">
      <x v="833"/>
      <x v="82"/>
      <x v="82"/>
      <x v="298"/>
      <x v="17"/>
    </i>
    <i r="1">
      <x v="834"/>
      <x v="470"/>
      <x v="470"/>
      <x v="35"/>
      <x v="10"/>
    </i>
    <i r="1">
      <x v="835"/>
      <x v="352"/>
      <x v="352"/>
      <x v="35"/>
      <x v="1"/>
    </i>
    <i r="1">
      <x v="836"/>
      <x v="352"/>
      <x v="352"/>
      <x v="140"/>
      <x v="3"/>
    </i>
    <i r="1">
      <x v="837"/>
      <x v="1060"/>
      <x v="1060"/>
      <x v="15"/>
      <x/>
    </i>
    <i r="1">
      <x v="838"/>
      <x v="268"/>
      <x v="268"/>
      <x v="35"/>
      <x v="1"/>
    </i>
    <i r="1">
      <x v="839"/>
      <x v="268"/>
      <x v="268"/>
      <x v="36"/>
      <x v="13"/>
    </i>
    <i r="1">
      <x v="840"/>
      <x v="268"/>
      <x v="268"/>
      <x v="36"/>
      <x v="3"/>
    </i>
    <i r="1">
      <x v="841"/>
      <x v="268"/>
      <x v="268"/>
      <x v="36"/>
      <x v="3"/>
    </i>
    <i r="1">
      <x v="842"/>
      <x v="268"/>
      <x v="268"/>
      <x v="95"/>
      <x v="3"/>
    </i>
    <i r="1">
      <x v="843"/>
      <x v="268"/>
      <x v="268"/>
      <x v="36"/>
      <x v="3"/>
    </i>
    <i r="1">
      <x v="844"/>
      <x v="268"/>
      <x v="268"/>
      <x v="35"/>
      <x v="3"/>
    </i>
    <i r="1">
      <x v="845"/>
      <x v="268"/>
      <x v="268"/>
      <x v="36"/>
      <x v="3"/>
    </i>
    <i r="1">
      <x v="846"/>
      <x v="268"/>
      <x v="268"/>
      <x v="36"/>
      <x v="8"/>
    </i>
    <i r="1">
      <x v="847"/>
      <x v="565"/>
      <x v="565"/>
      <x v="35"/>
      <x v="3"/>
    </i>
    <i r="1">
      <x v="848"/>
      <x v="683"/>
      <x v="683"/>
      <x v="35"/>
      <x/>
    </i>
    <i r="1">
      <x v="849"/>
      <x v="713"/>
      <x v="713"/>
      <x v="35"/>
      <x v="1"/>
    </i>
    <i r="1">
      <x v="850"/>
      <x v="713"/>
      <x v="713"/>
      <x v="35"/>
      <x v="2"/>
    </i>
    <i r="1">
      <x v="851"/>
      <x v="224"/>
      <x v="224"/>
      <x v="35"/>
      <x/>
    </i>
    <i r="1">
      <x v="852"/>
      <x v="625"/>
      <x v="625"/>
      <x v="36"/>
      <x v="3"/>
    </i>
    <i r="1">
      <x v="853"/>
      <x v="599"/>
      <x v="599"/>
      <x v="35"/>
      <x v="3"/>
    </i>
    <i r="1">
      <x v="854"/>
      <x v="599"/>
      <x v="599"/>
      <x v="36"/>
      <x v="3"/>
    </i>
    <i r="1">
      <x v="855"/>
      <x v="831"/>
      <x v="831"/>
      <x v="35"/>
      <x v="3"/>
    </i>
    <i r="1">
      <x v="856"/>
      <x v="831"/>
      <x v="831"/>
      <x v="35"/>
      <x v="2"/>
    </i>
    <i r="1">
      <x v="857"/>
      <x v="392"/>
      <x v="392"/>
      <x v="35"/>
      <x/>
    </i>
    <i r="1">
      <x v="858"/>
      <x v="77"/>
      <x v="77"/>
      <x v="295"/>
      <x v="10"/>
    </i>
    <i r="1">
      <x v="859"/>
      <x v="904"/>
      <x v="904"/>
      <x v="35"/>
      <x v="1"/>
    </i>
    <i r="1">
      <x v="860"/>
      <x v="904"/>
      <x v="904"/>
      <x v="35"/>
      <x v="3"/>
    </i>
    <i r="1">
      <x v="861"/>
      <x v="904"/>
      <x v="904"/>
      <x v="174"/>
      <x v="1"/>
    </i>
    <i r="1">
      <x v="862"/>
      <x v="1174"/>
      <x v="1174"/>
      <x v="36"/>
      <x v="3"/>
    </i>
    <i r="1">
      <x v="863"/>
      <x v="464"/>
      <x v="464"/>
      <x v="36"/>
      <x v="3"/>
    </i>
    <i r="1">
      <x v="864"/>
      <x v="694"/>
      <x v="694"/>
      <x v="36"/>
      <x v="7"/>
    </i>
    <i r="1">
      <x v="865"/>
      <x v="464"/>
      <x v="464"/>
      <x v="218"/>
      <x v="5"/>
    </i>
    <i r="1">
      <x v="866"/>
      <x v="583"/>
      <x v="583"/>
      <x v="36"/>
      <x v="5"/>
    </i>
    <i r="1">
      <x v="867"/>
      <x v="464"/>
      <x v="464"/>
      <x v="35"/>
      <x v="3"/>
    </i>
    <i r="1">
      <x v="868"/>
      <x v="694"/>
      <x v="694"/>
      <x v="36"/>
      <x v="1"/>
    </i>
    <i r="1">
      <x v="869"/>
      <x v="694"/>
      <x v="694"/>
      <x v="35"/>
      <x v="1"/>
    </i>
    <i r="1">
      <x v="870"/>
      <x v="694"/>
      <x v="694"/>
      <x v="35"/>
      <x v="3"/>
    </i>
    <i r="1">
      <x v="871"/>
      <x v="464"/>
      <x v="464"/>
      <x v="36"/>
      <x/>
    </i>
    <i r="1">
      <x v="872"/>
      <x v="500"/>
      <x v="500"/>
      <x v="35"/>
      <x v="3"/>
    </i>
    <i r="1">
      <x v="873"/>
      <x v="500"/>
      <x v="500"/>
      <x v="36"/>
      <x v="3"/>
    </i>
    <i r="1">
      <x v="874"/>
      <x v="434"/>
      <x v="434"/>
      <x v="35"/>
      <x/>
    </i>
    <i r="1">
      <x v="875"/>
      <x v="434"/>
      <x v="434"/>
      <x v="35"/>
      <x/>
    </i>
    <i r="1">
      <x v="876"/>
      <x v="540"/>
      <x v="540"/>
      <x v="35"/>
      <x v="3"/>
    </i>
    <i r="1">
      <x v="877"/>
      <x v="434"/>
      <x v="434"/>
      <x v="36"/>
      <x v="3"/>
    </i>
    <i r="1">
      <x v="878"/>
      <x v="660"/>
      <x v="660"/>
      <x v="35"/>
      <x v="1"/>
    </i>
    <i r="1">
      <x v="879"/>
      <x v="770"/>
      <x v="770"/>
      <x v="35"/>
      <x v="2"/>
    </i>
    <i r="1">
      <x v="880"/>
      <x v="459"/>
      <x v="459"/>
      <x v="36"/>
      <x v="8"/>
    </i>
    <i r="1">
      <x v="881"/>
      <x v="644"/>
      <x v="644"/>
      <x v="36"/>
      <x v="1"/>
    </i>
    <i r="1">
      <x v="882"/>
      <x v="861"/>
      <x v="861"/>
      <x v="36"/>
      <x v="3"/>
    </i>
    <i r="1">
      <x v="883"/>
      <x v="459"/>
      <x v="459"/>
      <x v="219"/>
      <x v="1"/>
    </i>
    <i r="1">
      <x v="884"/>
      <x v="459"/>
      <x v="459"/>
      <x v="36"/>
      <x v="10"/>
    </i>
    <i r="1">
      <x v="885"/>
      <x v="644"/>
      <x v="644"/>
      <x v="36"/>
      <x v="1"/>
    </i>
    <i r="1">
      <x v="886"/>
      <x v="459"/>
      <x v="459"/>
      <x v="35"/>
      <x v="5"/>
    </i>
    <i r="1">
      <x v="887"/>
      <x v="459"/>
      <x v="459"/>
      <x v="35"/>
      <x v="3"/>
    </i>
    <i r="1">
      <x v="888"/>
      <x v="459"/>
      <x v="459"/>
      <x v="36"/>
      <x v="3"/>
    </i>
    <i r="1">
      <x v="889"/>
      <x v="777"/>
      <x v="777"/>
      <x v="36"/>
      <x v="1"/>
    </i>
    <i r="1">
      <x v="890"/>
      <x v="652"/>
      <x v="652"/>
      <x v="2"/>
      <x v="3"/>
    </i>
    <i r="1">
      <x v="891"/>
      <x v="833"/>
      <x v="833"/>
      <x v="35"/>
      <x v="4"/>
    </i>
    <i r="1">
      <x v="892"/>
      <x v="401"/>
      <x v="401"/>
      <x v="36"/>
      <x v="3"/>
    </i>
    <i r="1">
      <x v="893"/>
      <x v="333"/>
      <x v="333"/>
      <x v="36"/>
      <x v="3"/>
    </i>
    <i r="1">
      <x v="894"/>
      <x v="333"/>
      <x v="333"/>
      <x v="36"/>
      <x v="3"/>
    </i>
    <i r="1">
      <x v="895"/>
      <x v="638"/>
      <x v="638"/>
      <x v="36"/>
      <x v="2"/>
    </i>
    <i r="1">
      <x v="896"/>
      <x v="390"/>
      <x v="390"/>
      <x v="35"/>
      <x v="3"/>
    </i>
    <i r="1">
      <x v="897"/>
      <x v="508"/>
      <x v="508"/>
      <x v="35"/>
      <x v="1"/>
    </i>
    <i r="1">
      <x v="898"/>
      <x v="494"/>
      <x v="494"/>
      <x v="35"/>
      <x v="1"/>
    </i>
    <i r="1">
      <x v="899"/>
      <x v="494"/>
      <x v="494"/>
      <x v="35"/>
      <x v="3"/>
    </i>
    <i r="1">
      <x v="900"/>
      <x v="234"/>
      <x v="234"/>
      <x v="35"/>
      <x v="1"/>
    </i>
    <i r="1">
      <x v="901"/>
      <x v="556"/>
      <x v="556"/>
      <x v="36"/>
      <x v="9"/>
    </i>
    <i r="1">
      <x v="902"/>
      <x v="235"/>
      <x v="235"/>
      <x v="36"/>
      <x v="8"/>
    </i>
    <i r="1">
      <x v="903"/>
      <x v="234"/>
      <x v="234"/>
      <x v="36"/>
      <x v="3"/>
    </i>
    <i r="1">
      <x v="904"/>
      <x v="234"/>
      <x v="234"/>
      <x v="36"/>
      <x v="3"/>
    </i>
    <i r="1">
      <x v="905"/>
      <x v="312"/>
      <x v="312"/>
      <x v="36"/>
      <x v="10"/>
    </i>
    <i r="1">
      <x v="906"/>
      <x v="235"/>
      <x v="235"/>
      <x v="36"/>
      <x v="8"/>
    </i>
    <i r="1">
      <x v="907"/>
      <x v="70"/>
      <x v="70"/>
      <x v="278"/>
      <x v="7"/>
    </i>
    <i r="1">
      <x v="996"/>
      <x v="723"/>
      <x v="723"/>
      <x v="35"/>
      <x v="3"/>
    </i>
    <i r="1">
      <x v="997"/>
      <x v="1246"/>
      <x v="1246"/>
      <x v="35"/>
      <x v="2"/>
    </i>
    <i r="1">
      <x v="998"/>
      <x v="250"/>
      <x v="250"/>
      <x v="112"/>
      <x v="5"/>
    </i>
    <i r="1">
      <x v="999"/>
      <x v="937"/>
      <x v="937"/>
      <x v="36"/>
      <x v="1"/>
    </i>
    <i r="1">
      <x v="1000"/>
      <x v="937"/>
      <x v="937"/>
      <x v="35"/>
      <x v="1"/>
    </i>
    <i r="1">
      <x v="1001"/>
      <x v="758"/>
      <x v="758"/>
      <x v="35"/>
      <x v="3"/>
    </i>
    <i r="1">
      <x v="1002"/>
      <x v="1242"/>
      <x v="1242"/>
      <x v="36"/>
      <x v="10"/>
    </i>
    <i r="1">
      <x v="1003"/>
      <x v="119"/>
      <x v="119"/>
      <x v="36"/>
      <x v="3"/>
    </i>
    <i r="1">
      <x v="1004"/>
      <x v="229"/>
      <x v="229"/>
      <x v="41"/>
      <x v="21"/>
    </i>
    <i r="1">
      <x v="1055"/>
      <x v="1000"/>
      <x v="1000"/>
      <x v="35"/>
      <x v="1"/>
    </i>
    <i r="1">
      <x v="1056"/>
      <x v="932"/>
      <x v="932"/>
      <x v="124"/>
      <x v="2"/>
    </i>
    <i r="1">
      <x v="1057"/>
      <x v="932"/>
      <x v="932"/>
      <x v="36"/>
      <x v="3"/>
    </i>
    <i r="1">
      <x v="1058"/>
      <x v="541"/>
      <x v="541"/>
      <x v="35"/>
      <x/>
    </i>
    <i r="1">
      <x v="1059"/>
      <x v="605"/>
      <x v="605"/>
      <x v="36"/>
      <x v="5"/>
    </i>
    <i r="1">
      <x v="1060"/>
      <x v="943"/>
      <x v="943"/>
      <x v="36"/>
      <x v="5"/>
    </i>
    <i r="1">
      <x v="1061"/>
      <x v="1241"/>
      <x v="1241"/>
      <x v="36"/>
      <x v="1"/>
    </i>
    <i r="1">
      <x v="1062"/>
      <x v="661"/>
      <x v="661"/>
      <x v="36"/>
      <x v="12"/>
    </i>
    <i r="1">
      <x v="1063"/>
      <x v="478"/>
      <x v="478"/>
      <x v="35"/>
      <x v="3"/>
    </i>
    <i r="1">
      <x v="1064"/>
      <x v="621"/>
      <x v="621"/>
      <x v="8"/>
      <x v="5"/>
    </i>
    <i r="1">
      <x v="1065"/>
      <x v="981"/>
      <x v="981"/>
      <x v="35"/>
      <x v="1"/>
    </i>
    <i r="1">
      <x v="1066"/>
      <x v="1069"/>
      <x v="1069"/>
      <x v="36"/>
      <x/>
    </i>
    <i r="1">
      <x v="1067"/>
      <x v="1111"/>
      <x v="1111"/>
      <x v="36"/>
      <x v="10"/>
    </i>
    <i r="1">
      <x v="1068"/>
      <x v="853"/>
      <x v="853"/>
      <x v="36"/>
      <x v="3"/>
    </i>
    <i r="1">
      <x v="1069"/>
      <x v="964"/>
      <x v="964"/>
      <x v="36"/>
      <x v="8"/>
    </i>
    <i r="1">
      <x v="1070"/>
      <x v="964"/>
      <x v="964"/>
      <x v="36"/>
      <x v="3"/>
    </i>
    <i r="1">
      <x v="1071"/>
      <x v="964"/>
      <x v="964"/>
      <x v="36"/>
      <x v="8"/>
    </i>
    <i r="1">
      <x v="1072"/>
      <x v="1103"/>
      <x v="1103"/>
      <x v="36"/>
      <x v="2"/>
    </i>
    <i r="1">
      <x v="1073"/>
      <x v="1082"/>
      <x v="1082"/>
      <x v="113"/>
      <x v="3"/>
    </i>
    <i r="1">
      <x v="1074"/>
      <x v="673"/>
      <x v="673"/>
      <x v="35"/>
      <x v="3"/>
    </i>
    <i r="1">
      <x v="1075"/>
      <x v="824"/>
      <x v="824"/>
      <x v="36"/>
      <x v="5"/>
    </i>
    <i r="1">
      <x v="1076"/>
      <x v="673"/>
      <x v="673"/>
      <x v="36"/>
      <x v="3"/>
    </i>
    <i r="1">
      <x v="1077"/>
      <x v="673"/>
      <x v="673"/>
      <x v="36"/>
      <x v="8"/>
    </i>
    <i r="1">
      <x v="1078"/>
      <x v="1155"/>
      <x v="1155"/>
      <x v="35"/>
      <x v="3"/>
    </i>
    <i r="1">
      <x v="1079"/>
      <x v="600"/>
      <x v="600"/>
      <x v="35"/>
      <x v="5"/>
    </i>
    <i r="1">
      <x v="1080"/>
      <x v="517"/>
      <x v="517"/>
      <x v="244"/>
      <x v="3"/>
    </i>
    <i r="1">
      <x v="1081"/>
      <x v="600"/>
      <x v="600"/>
      <x v="93"/>
      <x v="2"/>
    </i>
    <i r="1">
      <x v="1082"/>
      <x v="682"/>
      <x v="682"/>
      <x v="36"/>
      <x v="1"/>
    </i>
    <i r="1">
      <x v="1083"/>
      <x v="682"/>
      <x v="682"/>
      <x v="36"/>
      <x v="1"/>
    </i>
    <i r="1">
      <x v="1084"/>
      <x v="534"/>
      <x v="534"/>
      <x v="35"/>
      <x v="15"/>
    </i>
    <i r="1">
      <x v="1085"/>
      <x v="558"/>
      <x v="558"/>
      <x v="98"/>
      <x v="2"/>
    </i>
    <i r="1">
      <x v="1086"/>
      <x v="1104"/>
      <x v="1104"/>
      <x v="65"/>
      <x v="3"/>
    </i>
    <i r="1">
      <x v="1087"/>
      <x v="526"/>
      <x v="526"/>
      <x v="131"/>
      <x v="2"/>
    </i>
    <i r="1">
      <x v="1088"/>
      <x v="563"/>
      <x v="563"/>
      <x v="67"/>
      <x v="10"/>
    </i>
    <i r="1">
      <x v="1089"/>
      <x v="526"/>
      <x v="526"/>
      <x v="36"/>
      <x v="1"/>
    </i>
    <i r="1">
      <x v="1090"/>
      <x v="526"/>
      <x v="526"/>
      <x v="35"/>
      <x v="3"/>
    </i>
    <i r="1">
      <x v="1091"/>
      <x v="840"/>
      <x v="840"/>
      <x v="35"/>
      <x v="2"/>
    </i>
    <i r="1">
      <x v="1092"/>
      <x v="731"/>
      <x v="731"/>
      <x v="36"/>
      <x v="3"/>
    </i>
    <i r="1">
      <x v="1093"/>
      <x v="731"/>
      <x v="731"/>
      <x v="36"/>
      <x v="10"/>
    </i>
    <i r="1">
      <x v="1094"/>
      <x v="731"/>
      <x v="731"/>
      <x v="35"/>
      <x v="13"/>
    </i>
    <i r="1">
      <x v="1095"/>
      <x v="1224"/>
      <x v="1224"/>
      <x v="35"/>
      <x v="2"/>
    </i>
    <i r="1">
      <x v="1096"/>
      <x v="1167"/>
      <x v="1167"/>
      <x v="128"/>
      <x v="12"/>
    </i>
    <i r="1">
      <x v="1097"/>
      <x v="791"/>
      <x v="791"/>
      <x v="75"/>
      <x v="1"/>
    </i>
    <i r="1">
      <x v="1098"/>
      <x v="821"/>
      <x v="821"/>
      <x v="36"/>
      <x v="15"/>
    </i>
    <i r="1">
      <x v="1099"/>
      <x v="869"/>
      <x v="869"/>
      <x v="57"/>
      <x v="5"/>
    </i>
    <i r="1">
      <x v="1100"/>
      <x v="842"/>
      <x v="842"/>
      <x v="39"/>
      <x v="10"/>
    </i>
    <i r="1">
      <x v="1101"/>
      <x v="760"/>
      <x v="760"/>
      <x v="106"/>
      <x v="3"/>
    </i>
    <i r="1">
      <x v="1102"/>
      <x v="760"/>
      <x v="760"/>
      <x v="36"/>
      <x v="8"/>
    </i>
    <i r="1">
      <x v="1103"/>
      <x v="1034"/>
      <x v="1034"/>
      <x v="35"/>
      <x v="2"/>
    </i>
    <i r="1">
      <x v="1104"/>
      <x v="760"/>
      <x v="760"/>
      <x v="50"/>
      <x v="8"/>
    </i>
    <i r="1">
      <x v="1105"/>
      <x v="869"/>
      <x v="869"/>
      <x v="48"/>
      <x v="5"/>
    </i>
    <i r="1">
      <x v="1106"/>
      <x v="760"/>
      <x v="760"/>
      <x v="159"/>
      <x v="8"/>
    </i>
    <i r="1">
      <x v="1107"/>
      <x v="998"/>
      <x v="998"/>
      <x v="61"/>
      <x v="9"/>
    </i>
    <i r="1">
      <x v="1108"/>
      <x v="869"/>
      <x v="869"/>
      <x v="35"/>
      <x v="5"/>
    </i>
    <i r="1">
      <x v="1109"/>
      <x v="940"/>
      <x v="940"/>
      <x v="35"/>
      <x v="3"/>
    </i>
    <i r="1">
      <x v="1110"/>
      <x v="899"/>
      <x v="899"/>
      <x v="206"/>
      <x v="12"/>
    </i>
    <i r="1">
      <x v="1111"/>
      <x v="980"/>
      <x v="980"/>
      <x v="71"/>
      <x v="16"/>
    </i>
    <i r="1">
      <x v="1112"/>
      <x v="869"/>
      <x v="869"/>
      <x v="23"/>
      <x v="2"/>
    </i>
    <i r="1">
      <x v="1113"/>
      <x v="1177"/>
      <x v="1177"/>
      <x v="36"/>
      <x v="8"/>
    </i>
    <i r="1">
      <x v="1114"/>
      <x v="919"/>
      <x v="919"/>
      <x v="36"/>
      <x v="3"/>
    </i>
    <i r="1">
      <x v="1115"/>
      <x v="919"/>
      <x v="919"/>
      <x v="35"/>
      <x v="3"/>
    </i>
    <i r="1">
      <x v="1116"/>
      <x v="919"/>
      <x v="919"/>
      <x v="36"/>
      <x/>
    </i>
    <i r="1">
      <x v="1117"/>
      <x v="992"/>
      <x v="992"/>
      <x v="35"/>
      <x v="1"/>
    </i>
    <i r="1">
      <x v="1118"/>
      <x v="1046"/>
      <x v="1046"/>
      <x v="35"/>
      <x v="1"/>
    </i>
    <i r="1">
      <x v="1119"/>
      <x v="1046"/>
      <x v="1046"/>
      <x v="35"/>
      <x v="2"/>
    </i>
    <i r="1">
      <x v="1120"/>
      <x v="1046"/>
      <x v="1046"/>
      <x v="36"/>
      <x v="1"/>
    </i>
    <i r="1">
      <x v="1121"/>
      <x v="1046"/>
      <x v="1046"/>
      <x v="35"/>
      <x v="2"/>
    </i>
    <i r="1">
      <x v="1123"/>
      <x v="1092"/>
      <x v="1092"/>
      <x v="35"/>
      <x v="1"/>
    </i>
    <i r="1">
      <x v="1124"/>
      <x v="92"/>
      <x v="92"/>
      <x v="36"/>
      <x v="18"/>
    </i>
    <i r="1">
      <x v="1125"/>
      <x v="1201"/>
      <x v="1201"/>
      <x v="36"/>
      <x v="3"/>
    </i>
    <i r="1">
      <x v="1126"/>
      <x v="1139"/>
      <x v="1139"/>
      <x v="35"/>
      <x v="2"/>
    </i>
    <i r="1">
      <x v="1127"/>
      <x v="1139"/>
      <x v="1139"/>
      <x v="35"/>
      <x v="2"/>
    </i>
    <i r="1">
      <x v="1128"/>
      <x v="1097"/>
      <x v="1097"/>
      <x v="36"/>
      <x/>
    </i>
    <i r="1">
      <x v="1183"/>
      <x v="215"/>
      <x v="215"/>
      <x v="36"/>
      <x v="10"/>
    </i>
    <i r="1">
      <x v="1184"/>
      <x v="272"/>
      <x v="272"/>
      <x v="35"/>
      <x v="13"/>
    </i>
    <i r="1">
      <x v="1185"/>
      <x v="272"/>
      <x v="272"/>
      <x v="35"/>
      <x v="2"/>
    </i>
    <i r="1">
      <x v="1186"/>
      <x v="272"/>
      <x v="272"/>
      <x v="35"/>
      <x v="2"/>
    </i>
    <i r="1">
      <x v="1187"/>
      <x v="272"/>
      <x v="272"/>
      <x v="35"/>
      <x v="3"/>
    </i>
    <i r="1">
      <x v="1188"/>
      <x v="272"/>
      <x v="272"/>
      <x v="36"/>
      <x v="5"/>
    </i>
    <i r="1">
      <x v="1189"/>
      <x v="990"/>
      <x v="990"/>
      <x v="35"/>
      <x v="1"/>
    </i>
    <i r="1">
      <x v="1190"/>
      <x v="990"/>
      <x v="990"/>
      <x v="205"/>
      <x v="8"/>
    </i>
    <i r="1">
      <x v="1191"/>
      <x v="990"/>
      <x v="990"/>
      <x v="14"/>
      <x v="5"/>
    </i>
    <i r="1">
      <x v="1192"/>
      <x v="990"/>
      <x v="990"/>
      <x v="116"/>
      <x v="12"/>
    </i>
    <i r="1">
      <x v="1193"/>
      <x v="1170"/>
      <x v="1170"/>
      <x v="12"/>
      <x v="3"/>
    </i>
    <i r="1">
      <x v="1194"/>
      <x v="1170"/>
      <x v="1170"/>
      <x v="35"/>
      <x v="3"/>
    </i>
    <i r="1">
      <x v="1195"/>
      <x v="1170"/>
      <x v="1170"/>
      <x v="35"/>
      <x v="3"/>
    </i>
    <i r="1">
      <x v="1196"/>
      <x v="28"/>
      <x v="28"/>
      <x v="83"/>
      <x v="15"/>
    </i>
    <i r="1">
      <x v="1197"/>
      <x v="1125"/>
      <x v="1125"/>
      <x v="35"/>
      <x v="1"/>
    </i>
    <i r="1">
      <x v="1198"/>
      <x v="86"/>
      <x v="86"/>
      <x v="35"/>
      <x v="1"/>
    </i>
    <i r="1">
      <x v="1199"/>
      <x v="86"/>
      <x v="86"/>
      <x v="279"/>
      <x v="4"/>
    </i>
    <i r="1">
      <x v="1200"/>
      <x v="13"/>
      <x v="13"/>
      <x v="299"/>
      <x v="3"/>
    </i>
    <i r="1">
      <x v="1208"/>
      <x v="835"/>
      <x v="835"/>
      <x v="35"/>
      <x v="7"/>
    </i>
    <i r="1">
      <x v="1240"/>
      <x v="1222"/>
      <x v="1222"/>
      <x v="44"/>
      <x/>
    </i>
    <i r="1">
      <x v="1247"/>
      <x v="789"/>
      <x v="789"/>
      <x v="35"/>
      <x v="1"/>
    </i>
    <i r="1">
      <x v="1248"/>
      <x v="789"/>
      <x v="789"/>
      <x v="35"/>
      <x v="3"/>
    </i>
    <i r="1">
      <x v="1249"/>
      <x v="837"/>
      <x v="837"/>
      <x v="36"/>
      <x v="8"/>
    </i>
    <i r="1">
      <x v="1250"/>
      <x v="180"/>
      <x v="180"/>
      <x v="35"/>
      <x/>
    </i>
    <i r="1">
      <x v="1251"/>
      <x v="643"/>
      <x v="643"/>
      <x v="74"/>
      <x v="1"/>
    </i>
    <i r="1">
      <x v="1252"/>
      <x v="1084"/>
      <x v="1084"/>
      <x v="35"/>
      <x/>
    </i>
    <i r="1">
      <x v="1253"/>
      <x v="1084"/>
      <x v="1084"/>
      <x v="36"/>
      <x/>
    </i>
    <i r="1">
      <x v="1254"/>
      <x v="1106"/>
      <x v="1106"/>
      <x v="35"/>
      <x/>
    </i>
    <i r="1">
      <x v="1255"/>
      <x v="1106"/>
      <x v="1106"/>
      <x v="35"/>
      <x/>
    </i>
    <i r="1">
      <x v="1256"/>
      <x v="684"/>
      <x v="684"/>
      <x v="36"/>
      <x v="1"/>
    </i>
    <i r="1">
      <x v="1257"/>
      <x v="1240"/>
      <x v="1240"/>
      <x v="35"/>
      <x v="2"/>
    </i>
    <i r="1">
      <x v="1258"/>
      <x v="1247"/>
      <x v="1247"/>
      <x v="36"/>
      <x/>
    </i>
    <i r="1">
      <x v="1259"/>
      <x v="1058"/>
      <x v="1058"/>
      <x v="36"/>
      <x v="3"/>
    </i>
    <i r="1">
      <x v="1260"/>
      <x v="168"/>
      <x v="168"/>
      <x v="35"/>
      <x/>
    </i>
    <i r="1">
      <x v="1261"/>
      <x v="1223"/>
      <x v="1223"/>
      <x v="35"/>
      <x v="1"/>
    </i>
    <i r="1">
      <x v="1262"/>
      <x v="1223"/>
      <x v="1223"/>
      <x v="36"/>
      <x v="3"/>
    </i>
    <i r="1">
      <x v="1263"/>
      <x v="158"/>
      <x v="158"/>
      <x v="90"/>
      <x v="22"/>
    </i>
    <i r="1">
      <x v="1284"/>
      <x v="484"/>
      <x v="484"/>
      <x v="36"/>
      <x v="8"/>
    </i>
    <i r="1">
      <x v="1285"/>
      <x v="419"/>
      <x v="419"/>
      <x v="36"/>
      <x v="8"/>
    </i>
    <i r="1">
      <x v="1286"/>
      <x v="419"/>
      <x v="419"/>
      <x v="35"/>
      <x v="3"/>
    </i>
    <i r="1">
      <x v="1287"/>
      <x v="419"/>
      <x v="419"/>
      <x v="21"/>
      <x v="3"/>
    </i>
    <i r="1">
      <x v="1288"/>
      <x v="419"/>
      <x v="419"/>
      <x v="35"/>
      <x v="2"/>
    </i>
    <i r="1">
      <x v="1289"/>
      <x v="1175"/>
      <x v="1175"/>
      <x v="36"/>
      <x v="1"/>
    </i>
    <i r="1">
      <x v="1290"/>
      <x v="28"/>
      <x v="28"/>
      <x v="180"/>
      <x v="2"/>
    </i>
    <i r="1">
      <x v="1291"/>
      <x v="65"/>
      <x v="65"/>
      <x v="234"/>
      <x v="8"/>
    </i>
    <i r="1">
      <x v="1292"/>
      <x v="66"/>
      <x v="66"/>
      <x v="36"/>
      <x v="18"/>
    </i>
    <i r="1">
      <x v="1293"/>
      <x v="66"/>
      <x v="66"/>
      <x v="70"/>
      <x v="8"/>
    </i>
    <i r="1">
      <x v="1294"/>
      <x v="66"/>
      <x v="66"/>
      <x v="35"/>
      <x v="3"/>
    </i>
    <i r="1">
      <x v="1295"/>
      <x v="66"/>
      <x v="66"/>
      <x v="35"/>
      <x v="3"/>
    </i>
    <i r="1">
      <x v="1296"/>
      <x v="68"/>
      <x v="68"/>
      <x v="35"/>
      <x v="5"/>
    </i>
    <i r="1">
      <x v="1306"/>
      <x v="635"/>
      <x v="635"/>
      <x v="35"/>
      <x v="2"/>
    </i>
    <i r="1">
      <x v="1308"/>
      <x v="761"/>
      <x v="761"/>
      <x v="30"/>
      <x v="3"/>
    </i>
    <i r="1">
      <x v="1309"/>
      <x v="45"/>
      <x v="45"/>
      <x v="36"/>
      <x v="17"/>
    </i>
    <i r="1">
      <x v="1310"/>
      <x v="619"/>
      <x v="619"/>
      <x v="43"/>
      <x v="3"/>
    </i>
    <i r="1">
      <x v="1314"/>
      <x v="914"/>
      <x v="914"/>
      <x v="35"/>
      <x v="1"/>
    </i>
    <i r="1">
      <x v="1315"/>
      <x v="1221"/>
      <x v="1221"/>
      <x v="132"/>
      <x v="1"/>
    </i>
    <i r="1">
      <x v="1316"/>
      <x v="759"/>
      <x v="759"/>
      <x v="36"/>
      <x v="1"/>
    </i>
    <i r="1">
      <x v="1318"/>
      <x v="1180"/>
      <x v="1180"/>
      <x v="35"/>
      <x/>
    </i>
    <i r="1">
      <x v="1319"/>
      <x v="1188"/>
      <x v="1188"/>
      <x v="36"/>
      <x v="3"/>
    </i>
    <i r="1">
      <x v="1320"/>
      <x v="397"/>
      <x v="397"/>
      <x v="36"/>
      <x v="7"/>
    </i>
    <i r="1">
      <x v="1321"/>
      <x v="1067"/>
      <x v="1067"/>
      <x v="35"/>
      <x v="3"/>
    </i>
    <i r="1">
      <x v="1322"/>
      <x v="1198"/>
      <x v="1198"/>
      <x v="35"/>
      <x/>
    </i>
    <i r="1">
      <x v="1323"/>
      <x v="907"/>
      <x v="907"/>
      <x v="35"/>
      <x v="2"/>
    </i>
    <i r="1">
      <x v="1324"/>
      <x v="907"/>
      <x v="907"/>
      <x v="35"/>
      <x v="3"/>
    </i>
    <i r="1">
      <x v="1327"/>
      <x v="951"/>
      <x v="951"/>
      <x v="20"/>
      <x v="3"/>
    </i>
    <i r="1">
      <x v="1328"/>
      <x v="801"/>
      <x v="801"/>
      <x v="36"/>
      <x v="4"/>
    </i>
    <i r="1">
      <x v="1329"/>
      <x v="516"/>
      <x v="516"/>
      <x v="35"/>
      <x v="2"/>
    </i>
    <i r="1">
      <x v="1330"/>
      <x v="1243"/>
      <x v="1243"/>
      <x v="35"/>
      <x v="1"/>
    </i>
    <i r="1">
      <x v="1331"/>
      <x v="451"/>
      <x v="451"/>
      <x v="36"/>
      <x v="2"/>
    </i>
    <i r="1">
      <x v="1332"/>
      <x v="451"/>
      <x v="451"/>
      <x v="17"/>
      <x v="1"/>
    </i>
    <i r="1">
      <x v="1333"/>
      <x v="1007"/>
      <x v="1007"/>
      <x v="35"/>
      <x v="2"/>
    </i>
    <i r="1">
      <x v="1334"/>
      <x v="342"/>
      <x v="342"/>
      <x v="36"/>
      <x v="3"/>
    </i>
    <i r="1">
      <x v="1335"/>
      <x v="342"/>
      <x v="342"/>
      <x v="35"/>
      <x v="10"/>
    </i>
    <i r="1">
      <x v="1347"/>
      <x v="280"/>
      <x v="280"/>
      <x v="87"/>
      <x v="9"/>
    </i>
    <i r="1">
      <x v="1349"/>
      <x v="142"/>
      <x v="142"/>
      <x v="189"/>
      <x/>
    </i>
    <i r="1">
      <x v="1350"/>
      <x v="834"/>
      <x v="834"/>
      <x v="35"/>
      <x/>
    </i>
    <i r="1">
      <x v="1351"/>
      <x v="1048"/>
      <x v="1048"/>
      <x v="36"/>
      <x v="1"/>
    </i>
    <i r="1">
      <x v="1352"/>
      <x v="834"/>
      <x v="834"/>
      <x v="35"/>
      <x v="8"/>
    </i>
    <i r="1">
      <x v="1353"/>
      <x v="882"/>
      <x v="882"/>
      <x v="35"/>
      <x/>
    </i>
    <i r="1">
      <x v="1354"/>
      <x v="1083"/>
      <x v="1083"/>
      <x v="35"/>
      <x v="3"/>
    </i>
    <i r="1">
      <x v="1355"/>
      <x v="1083"/>
      <x v="1083"/>
      <x v="36"/>
      <x v="8"/>
    </i>
    <i r="1">
      <x v="1356"/>
      <x v="1083"/>
      <x v="1083"/>
      <x v="307"/>
      <x v="3"/>
    </i>
    <i r="1">
      <x v="1357"/>
      <x v="1121"/>
      <x v="1121"/>
      <x v="235"/>
      <x v="2"/>
    </i>
    <i r="1">
      <x v="1358"/>
      <x v="1236"/>
      <x v="1236"/>
      <x v="36"/>
      <x v="3"/>
    </i>
    <i r="1">
      <x v="1359"/>
      <x v="1236"/>
      <x v="1236"/>
      <x v="222"/>
      <x v="3"/>
    </i>
    <i r="1">
      <x v="1360"/>
      <x v="1251"/>
      <x v="1251"/>
      <x v="35"/>
      <x/>
    </i>
    <i r="1">
      <x v="1494"/>
      <x v="647"/>
      <x v="647"/>
      <x v="36"/>
      <x v="8"/>
    </i>
    <i r="1">
      <x v="1495"/>
      <x v="1166"/>
      <x v="1166"/>
      <x v="35"/>
      <x v="9"/>
    </i>
    <i r="1">
      <x v="1500"/>
      <x v="310"/>
      <x v="310"/>
      <x v="35"/>
      <x/>
    </i>
    <i r="1">
      <x v="1501"/>
      <x v="156"/>
      <x v="156"/>
      <x v="36"/>
      <x v="3"/>
    </i>
    <i r="1">
      <x v="1502"/>
      <x v="164"/>
      <x v="164"/>
      <x v="35"/>
      <x/>
    </i>
    <i r="1">
      <x v="1503"/>
      <x v="164"/>
      <x v="164"/>
      <x v="35"/>
      <x/>
    </i>
    <i r="1">
      <x v="1504"/>
      <x v="164"/>
      <x v="164"/>
      <x v="35"/>
      <x/>
    </i>
    <i r="1">
      <x v="1505"/>
      <x v="689"/>
      <x v="689"/>
      <x v="35"/>
      <x/>
    </i>
    <i r="1">
      <x v="1506"/>
      <x v="977"/>
      <x v="977"/>
      <x v="36"/>
      <x v="8"/>
    </i>
    <i r="1">
      <x v="1507"/>
      <x v="447"/>
      <x v="447"/>
      <x v="36"/>
      <x v="8"/>
    </i>
    <i r="1">
      <x v="1508"/>
      <x v="510"/>
      <x v="510"/>
      <x v="35"/>
      <x/>
    </i>
    <i r="1">
      <x v="1509"/>
      <x v="641"/>
      <x v="641"/>
      <x v="173"/>
      <x v="10"/>
    </i>
    <i r="1">
      <x v="1515"/>
      <x v="128"/>
      <x v="128"/>
      <x v="36"/>
      <x v="8"/>
    </i>
    <i r="1">
      <x v="1516"/>
      <x v="72"/>
      <x v="72"/>
      <x v="119"/>
      <x v="13"/>
    </i>
    <i r="1">
      <x v="1517"/>
      <x v="88"/>
      <x v="88"/>
      <x v="32"/>
      <x v="8"/>
    </i>
    <i r="1">
      <x v="1518"/>
      <x v="896"/>
      <x v="896"/>
      <x v="19"/>
      <x v="8"/>
    </i>
    <i r="1">
      <x v="1519"/>
      <x v="895"/>
      <x v="895"/>
      <x v="36"/>
      <x v="3"/>
    </i>
    <i r="1">
      <x v="1520"/>
      <x v="896"/>
      <x v="896"/>
      <x v="36"/>
      <x v="8"/>
    </i>
    <i r="1">
      <x v="1521"/>
      <x v="514"/>
      <x v="514"/>
      <x v="36"/>
      <x v="8"/>
    </i>
    <i r="1">
      <x v="1522"/>
      <x v="182"/>
      <x v="182"/>
      <x v="271"/>
      <x v="13"/>
    </i>
    <i r="1">
      <x v="1523"/>
      <x v="1027"/>
      <x v="1027"/>
      <x v="35"/>
      <x/>
    </i>
    <i r="1">
      <x v="1524"/>
      <x v="9"/>
      <x v="9"/>
      <x v="165"/>
      <x v="8"/>
    </i>
    <i r="1">
      <x v="1543"/>
      <x v="1141"/>
      <x v="1141"/>
      <x v="36"/>
      <x/>
    </i>
    <i r="1">
      <x v="1544"/>
      <x v="94"/>
      <x v="94"/>
      <x v="166"/>
      <x v="18"/>
    </i>
    <i r="1">
      <x v="1545"/>
      <x v="1231"/>
      <x v="1231"/>
      <x v="22"/>
      <x v="3"/>
    </i>
    <i r="1">
      <x v="1546"/>
      <x v="1144"/>
      <x v="1144"/>
      <x v="36"/>
      <x/>
    </i>
    <i r="1">
      <x v="1547"/>
      <x v="1239"/>
      <x v="1239"/>
      <x v="35"/>
      <x/>
    </i>
    <i r="1">
      <x v="1548"/>
      <x v="617"/>
      <x v="617"/>
      <x v="35"/>
      <x/>
    </i>
    <i r="1">
      <x v="1549"/>
      <x v="617"/>
      <x v="617"/>
      <x v="36"/>
      <x/>
    </i>
    <i r="1">
      <x v="1550"/>
      <x v="117"/>
      <x v="117"/>
      <x v="35"/>
      <x/>
    </i>
    <i r="1">
      <x v="1551"/>
      <x v="117"/>
      <x v="117"/>
      <x v="35"/>
      <x/>
    </i>
    <i r="1">
      <x v="1552"/>
      <x v="117"/>
      <x v="117"/>
      <x v="35"/>
      <x/>
    </i>
    <i r="1">
      <x v="1553"/>
      <x v="117"/>
      <x v="117"/>
      <x v="35"/>
      <x/>
    </i>
    <i r="1">
      <x v="1554"/>
      <x v="117"/>
      <x v="117"/>
      <x v="35"/>
      <x/>
    </i>
    <i r="1">
      <x v="1555"/>
      <x v="117"/>
      <x v="117"/>
      <x v="36"/>
      <x/>
    </i>
    <i r="1">
      <x v="1556"/>
      <x v="117"/>
      <x v="117"/>
      <x v="35"/>
      <x/>
    </i>
    <i r="1">
      <x v="1557"/>
      <x v="972"/>
      <x v="972"/>
      <x v="36"/>
      <x v="1"/>
    </i>
    <i r="1">
      <x v="1558"/>
      <x v="972"/>
      <x v="972"/>
      <x v="36"/>
      <x v="1"/>
    </i>
    <i r="1">
      <x v="1559"/>
      <x v="972"/>
      <x v="972"/>
      <x v="36"/>
      <x v="1"/>
    </i>
    <i r="1">
      <x v="1560"/>
      <x v="957"/>
      <x v="957"/>
      <x v="35"/>
      <x/>
    </i>
    <i r="1">
      <x v="1561"/>
      <x v="1158"/>
      <x v="1158"/>
      <x v="36"/>
      <x v="3"/>
    </i>
    <i r="1">
      <x v="1562"/>
      <x v="828"/>
      <x v="828"/>
      <x v="3"/>
      <x v="1"/>
    </i>
    <i r="1">
      <x v="1563"/>
      <x v="917"/>
      <x v="917"/>
      <x v="35"/>
      <x v="2"/>
    </i>
    <i r="1">
      <x v="1564"/>
      <x v="785"/>
      <x v="785"/>
      <x v="3"/>
      <x v="5"/>
    </i>
    <i r="1">
      <x v="1565"/>
      <x v="785"/>
      <x v="785"/>
      <x v="35"/>
      <x v="2"/>
    </i>
    <i r="1">
      <x v="1566"/>
      <x v="785"/>
      <x v="785"/>
      <x v="35"/>
      <x v="3"/>
    </i>
    <i r="1">
      <x v="1567"/>
      <x v="1203"/>
      <x v="1203"/>
      <x v="157"/>
      <x v="13"/>
    </i>
    <i r="1">
      <x v="1568"/>
      <x v="768"/>
      <x v="768"/>
      <x v="35"/>
      <x v="1"/>
    </i>
    <i r="1">
      <x v="1569"/>
      <x v="212"/>
      <x v="212"/>
      <x v="35"/>
      <x v="3"/>
    </i>
    <i r="1">
      <x v="1570"/>
      <x v="1038"/>
      <x v="1038"/>
      <x v="35"/>
      <x/>
    </i>
    <i r="1">
      <x v="1571"/>
      <x v="373"/>
      <x v="373"/>
      <x v="35"/>
      <x v="2"/>
    </i>
    <i r="1">
      <x v="1572"/>
      <x v="1070"/>
      <x v="1070"/>
      <x v="36"/>
      <x v="3"/>
    </i>
    <i r="1">
      <x v="1573"/>
      <x v="949"/>
      <x v="949"/>
      <x v="35"/>
      <x v="3"/>
    </i>
    <i r="1">
      <x v="1588"/>
      <x v="22"/>
      <x v="22"/>
      <x v="6"/>
      <x v="18"/>
    </i>
    <i r="1">
      <x v="1589"/>
      <x v="22"/>
      <x v="22"/>
      <x v="35"/>
      <x v="2"/>
    </i>
    <i r="1">
      <x v="1590"/>
      <x v="246"/>
      <x v="246"/>
      <x v="36"/>
      <x v="8"/>
    </i>
    <i r="1">
      <x v="1591"/>
      <x v="247"/>
      <x v="247"/>
      <x v="35"/>
      <x v="1"/>
    </i>
    <i r="1">
      <x v="1592"/>
      <x v="219"/>
      <x v="219"/>
      <x v="36"/>
      <x v="8"/>
    </i>
    <i r="1">
      <x v="1593"/>
      <x v="219"/>
      <x v="219"/>
      <x v="35"/>
      <x v="1"/>
    </i>
    <i r="1">
      <x v="1594"/>
      <x v="975"/>
      <x v="975"/>
      <x v="35"/>
      <x/>
    </i>
    <i r="1">
      <x v="1595"/>
      <x v="1187"/>
      <x v="1187"/>
      <x v="36"/>
      <x v="3"/>
    </i>
    <i r="1">
      <x v="1596"/>
      <x v="1187"/>
      <x v="1187"/>
      <x v="194"/>
      <x v="3"/>
    </i>
    <i r="1">
      <x v="1597"/>
      <x v="798"/>
      <x v="798"/>
      <x v="35"/>
      <x v="1"/>
    </i>
    <i r="1">
      <x v="1598"/>
      <x v="798"/>
      <x v="798"/>
      <x v="36"/>
      <x v="3"/>
    </i>
    <i r="1">
      <x v="1599"/>
      <x v="890"/>
      <x v="890"/>
      <x v="35"/>
      <x v="1"/>
    </i>
    <i r="1">
      <x v="1600"/>
      <x v="238"/>
      <x v="238"/>
      <x v="36"/>
      <x v="3"/>
    </i>
    <i r="1">
      <x v="1601"/>
      <x v="238"/>
      <x v="238"/>
      <x v="35"/>
      <x v="2"/>
    </i>
    <i r="1">
      <x v="1602"/>
      <x v="238"/>
      <x v="238"/>
      <x v="36"/>
      <x v="8"/>
    </i>
    <i r="1">
      <x v="1603"/>
      <x v="238"/>
      <x v="238"/>
      <x v="36"/>
      <x v="3"/>
    </i>
    <i r="1">
      <x v="1604"/>
      <x v="126"/>
      <x v="126"/>
      <x v="35"/>
      <x v="3"/>
    </i>
    <i r="1">
      <x v="1605"/>
      <x v="126"/>
      <x v="126"/>
      <x v="36"/>
      <x/>
    </i>
    <i r="1">
      <x v="1606"/>
      <x v="126"/>
      <x v="126"/>
      <x v="36"/>
      <x v="3"/>
    </i>
    <i r="1">
      <x v="1607"/>
      <x v="938"/>
      <x v="938"/>
      <x v="35"/>
      <x v="2"/>
    </i>
    <i r="1">
      <x v="1622"/>
      <x v="697"/>
      <x v="697"/>
      <x v="36"/>
      <x/>
    </i>
    <i r="1">
      <x v="1632"/>
      <x v="742"/>
      <x v="742"/>
      <x v="107"/>
      <x/>
    </i>
    <i r="1">
      <x v="1635"/>
      <x v="1225"/>
      <x v="1225"/>
      <x v="4"/>
      <x v="3"/>
    </i>
    <i r="1">
      <x v="1636"/>
      <x v="26"/>
      <x v="26"/>
      <x v="187"/>
      <x v="13"/>
    </i>
    <i r="1">
      <x v="1637"/>
      <x v="23"/>
      <x v="23"/>
      <x v="36"/>
      <x v="4"/>
    </i>
    <i r="1">
      <x v="1638"/>
      <x v="245"/>
      <x v="245"/>
      <x v="289"/>
      <x v="18"/>
    </i>
    <i r="1">
      <x v="1639"/>
      <x v="769"/>
      <x v="769"/>
      <x v="35"/>
      <x v="3"/>
    </i>
    <i r="1">
      <x v="1640"/>
      <x v="646"/>
      <x v="646"/>
      <x v="36"/>
      <x/>
    </i>
    <i r="1">
      <x v="1649"/>
      <x v="900"/>
      <x v="900"/>
      <x v="36"/>
      <x v="2"/>
    </i>
    <i r="1">
      <x v="1650"/>
      <x v="580"/>
      <x v="580"/>
      <x v="200"/>
      <x v="8"/>
    </i>
    <i r="1">
      <x v="1651"/>
      <x v="580"/>
      <x v="580"/>
      <x v="240"/>
      <x v="13"/>
    </i>
    <i r="1">
      <x v="1652"/>
      <x v="956"/>
      <x v="956"/>
      <x v="36"/>
      <x/>
    </i>
    <i r="1">
      <x v="1653"/>
      <x v="1217"/>
      <x v="1217"/>
      <x v="35"/>
      <x/>
    </i>
    <i r="1">
      <x v="1654"/>
      <x v="845"/>
      <x v="845"/>
      <x v="35"/>
      <x v="5"/>
    </i>
    <i r="1">
      <x v="1655"/>
      <x v="640"/>
      <x v="640"/>
      <x v="232"/>
      <x v="21"/>
    </i>
    <i r="1">
      <x v="1661"/>
      <x v="755"/>
      <x v="755"/>
      <x v="35"/>
      <x v="8"/>
    </i>
    <i r="1">
      <x v="1662"/>
      <x v="143"/>
      <x v="143"/>
      <x v="36"/>
      <x/>
    </i>
    <i r="1">
      <x v="1663"/>
      <x v="149"/>
      <x v="149"/>
      <x v="36"/>
      <x v="8"/>
    </i>
    <i r="1">
      <x v="1664"/>
      <x v="149"/>
      <x v="149"/>
      <x v="79"/>
      <x v="3"/>
    </i>
    <i r="1">
      <x v="1665"/>
      <x v="203"/>
      <x v="203"/>
      <x v="1"/>
      <x v="2"/>
    </i>
    <i r="1">
      <x v="1666"/>
      <x v="436"/>
      <x v="436"/>
      <x v="35"/>
      <x v="2"/>
    </i>
    <i r="1">
      <x v="1667"/>
      <x v="436"/>
      <x v="436"/>
      <x v="36"/>
      <x/>
    </i>
    <i r="1">
      <x v="1668"/>
      <x v="799"/>
      <x v="799"/>
      <x v="35"/>
      <x/>
    </i>
    <i r="1">
      <x v="1669"/>
      <x v="799"/>
      <x v="799"/>
      <x v="35"/>
      <x/>
    </i>
    <i r="1">
      <x v="1670"/>
      <x v="533"/>
      <x v="533"/>
      <x v="36"/>
      <x v="3"/>
    </i>
    <i r="1">
      <x v="1671"/>
      <x v="668"/>
      <x v="668"/>
      <x v="213"/>
      <x v="7"/>
    </i>
    <i r="1">
      <x v="1672"/>
      <x v="1200"/>
      <x v="1200"/>
      <x v="35"/>
      <x/>
    </i>
    <i r="1">
      <x v="1673"/>
      <x v="1219"/>
      <x v="1219"/>
      <x v="35"/>
      <x v="3"/>
    </i>
    <i r="1">
      <x v="1674"/>
      <x v="993"/>
      <x v="993"/>
      <x v="35"/>
      <x v="1"/>
    </i>
    <i r="1">
      <x v="1675"/>
      <x v="780"/>
      <x v="780"/>
      <x v="36"/>
      <x v="8"/>
    </i>
    <i r="1">
      <x v="1676"/>
      <x v="585"/>
      <x v="585"/>
      <x v="35"/>
      <x v="1"/>
    </i>
    <i r="1">
      <x v="1677"/>
      <x v="585"/>
      <x v="585"/>
      <x v="96"/>
      <x v="8"/>
    </i>
    <i r="1">
      <x v="1678"/>
      <x v="585"/>
      <x v="585"/>
      <x v="36"/>
      <x v="3"/>
    </i>
    <i r="1">
      <x v="1679"/>
      <x v="255"/>
      <x v="255"/>
      <x v="35"/>
      <x/>
    </i>
    <i r="1">
      <x v="1680"/>
      <x v="255"/>
      <x v="255"/>
      <x v="35"/>
      <x v="3"/>
    </i>
    <i r="1">
      <x v="1681"/>
      <x v="255"/>
      <x v="255"/>
      <x v="36"/>
      <x v="3"/>
    </i>
    <i r="1">
      <x v="1682"/>
      <x v="1164"/>
      <x v="1164"/>
      <x v="35"/>
      <x v="1"/>
    </i>
    <i r="1">
      <x v="1701"/>
      <x v="276"/>
      <x v="276"/>
      <x v="36"/>
      <x v="3"/>
    </i>
    <i r="1">
      <x v="1702"/>
      <x v="327"/>
      <x v="327"/>
      <x v="36"/>
      <x v="3"/>
    </i>
    <i r="1">
      <x v="1703"/>
      <x v="1131"/>
      <x v="1131"/>
      <x v="36"/>
      <x v="10"/>
    </i>
    <i r="1">
      <x v="1704"/>
      <x v="348"/>
      <x v="348"/>
      <x v="36"/>
      <x v="3"/>
    </i>
    <i r="1">
      <x v="1705"/>
      <x v="348"/>
      <x v="348"/>
      <x v="35"/>
      <x v="3"/>
    </i>
    <i r="1">
      <x v="1706"/>
      <x v="1127"/>
      <x v="1127"/>
      <x v="36"/>
      <x v="3"/>
    </i>
    <i r="1">
      <x v="1707"/>
      <x v="1057"/>
      <x v="1057"/>
      <x v="35"/>
      <x v="1"/>
    </i>
    <i r="1">
      <x v="1708"/>
      <x v="1057"/>
      <x v="1057"/>
      <x v="35"/>
      <x/>
    </i>
    <i r="1">
      <x v="1709"/>
      <x v="1057"/>
      <x v="1057"/>
      <x v="36"/>
      <x v="1"/>
    </i>
    <i r="1">
      <x v="1710"/>
      <x v="1057"/>
      <x v="1057"/>
      <x v="36"/>
      <x/>
    </i>
    <i r="1">
      <x v="1711"/>
      <x v="1057"/>
      <x v="1057"/>
      <x v="36"/>
      <x v="5"/>
    </i>
    <i r="1">
      <x v="1712"/>
      <x v="1057"/>
      <x v="1057"/>
      <x v="35"/>
      <x v="1"/>
    </i>
    <i r="1">
      <x v="1713"/>
      <x v="1063"/>
      <x v="1063"/>
      <x v="35"/>
      <x/>
    </i>
    <i r="1">
      <x v="1714"/>
      <x v="1063"/>
      <x v="1063"/>
      <x v="36"/>
      <x v="3"/>
    </i>
    <i r="1">
      <x v="1715"/>
      <x v="1192"/>
      <x v="1192"/>
      <x v="35"/>
      <x/>
    </i>
    <i r="1">
      <x v="1716"/>
      <x v="766"/>
      <x v="766"/>
      <x v="36"/>
      <x/>
    </i>
    <i r="1">
      <x v="1717"/>
      <x v="766"/>
      <x v="766"/>
      <x v="35"/>
      <x v="1"/>
    </i>
    <i r="1">
      <x v="1718"/>
      <x v="504"/>
      <x v="504"/>
      <x v="36"/>
      <x v="3"/>
    </i>
    <i r="1">
      <x v="1719"/>
      <x v="1005"/>
      <x v="1005"/>
      <x v="36"/>
      <x v="1"/>
    </i>
    <i r="1">
      <x v="1720"/>
      <x v="1005"/>
      <x v="1005"/>
      <x v="35"/>
      <x v="1"/>
    </i>
    <i r="1">
      <x v="1721"/>
      <x v="1005"/>
      <x v="1005"/>
      <x v="36"/>
      <x/>
    </i>
    <i r="1">
      <x v="1722"/>
      <x v="449"/>
      <x v="449"/>
      <x v="36"/>
      <x v="3"/>
    </i>
    <i r="1">
      <x v="1723"/>
      <x v="449"/>
      <x v="449"/>
      <x v="36"/>
      <x v="1"/>
    </i>
    <i r="1">
      <x v="1724"/>
      <x v="189"/>
      <x v="189"/>
      <x v="35"/>
      <x v="1"/>
    </i>
    <i r="1">
      <x v="1725"/>
      <x v="982"/>
      <x v="982"/>
      <x v="35"/>
      <x v="1"/>
    </i>
    <i r="1">
      <x v="1726"/>
      <x v="982"/>
      <x v="982"/>
      <x v="35"/>
      <x/>
    </i>
    <i r="1">
      <x v="1727"/>
      <x v="982"/>
      <x v="982"/>
      <x v="35"/>
      <x v="5"/>
    </i>
    <i r="1">
      <x v="1728"/>
      <x v="446"/>
      <x v="446"/>
      <x v="35"/>
      <x v="8"/>
    </i>
    <i r="1">
      <x v="1729"/>
      <x v="356"/>
      <x v="356"/>
      <x v="36"/>
      <x v="3"/>
    </i>
    <i r="1">
      <x v="1730"/>
      <x v="1182"/>
      <x v="1182"/>
      <x v="36"/>
      <x v="5"/>
    </i>
    <i r="1">
      <x v="1731"/>
      <x v="1108"/>
      <x v="1108"/>
      <x v="35"/>
      <x v="2"/>
    </i>
    <i r="1">
      <x v="1732"/>
      <x v="291"/>
      <x v="291"/>
      <x v="35"/>
      <x v="1"/>
    </i>
    <i r="1">
      <x v="1733"/>
      <x v="295"/>
      <x v="295"/>
      <x v="4"/>
      <x v="2"/>
    </i>
    <i r="1">
      <x v="1734"/>
      <x v="295"/>
      <x v="295"/>
      <x v="52"/>
      <x v="1"/>
    </i>
    <i>
      <x v="1"/>
      <x v="35"/>
      <x v="1116"/>
      <x v="1116"/>
      <x v="35"/>
      <x v="3"/>
    </i>
    <i r="1">
      <x v="36"/>
      <x v="102"/>
      <x v="102"/>
      <x v="35"/>
      <x/>
    </i>
    <i r="1">
      <x v="37"/>
      <x v="102"/>
      <x v="102"/>
      <x v="35"/>
      <x/>
    </i>
    <i r="1">
      <x v="38"/>
      <x v="102"/>
      <x v="102"/>
      <x v="35"/>
      <x/>
    </i>
    <i r="1">
      <x v="39"/>
      <x v="102"/>
      <x v="102"/>
      <x v="36"/>
      <x/>
    </i>
    <i r="1">
      <x v="40"/>
      <x v="102"/>
      <x v="102"/>
      <x v="36"/>
      <x/>
    </i>
    <i r="1">
      <x v="41"/>
      <x v="98"/>
      <x v="98"/>
      <x v="35"/>
      <x/>
    </i>
    <i r="1">
      <x v="42"/>
      <x v="98"/>
      <x v="98"/>
      <x v="35"/>
      <x/>
    </i>
    <i r="1">
      <x v="43"/>
      <x v="98"/>
      <x v="98"/>
      <x v="36"/>
      <x/>
    </i>
    <i r="1">
      <x v="44"/>
      <x v="169"/>
      <x v="169"/>
      <x v="35"/>
      <x/>
    </i>
    <i r="1">
      <x v="45"/>
      <x v="360"/>
      <x v="360"/>
      <x v="36"/>
      <x v="13"/>
    </i>
    <i r="1">
      <x v="46"/>
      <x v="134"/>
      <x v="134"/>
      <x v="36"/>
      <x v="3"/>
    </i>
    <i r="1">
      <x v="47"/>
      <x v="476"/>
      <x v="476"/>
      <x v="35"/>
      <x/>
    </i>
    <i r="1">
      <x v="48"/>
      <x v="717"/>
      <x v="717"/>
      <x v="36"/>
      <x/>
    </i>
    <i r="1">
      <x v="49"/>
      <x v="717"/>
      <x v="717"/>
      <x v="35"/>
      <x/>
    </i>
    <i r="1">
      <x v="50"/>
      <x v="160"/>
      <x v="160"/>
      <x v="35"/>
      <x/>
    </i>
    <i r="1">
      <x v="51"/>
      <x v="826"/>
      <x v="826"/>
      <x v="35"/>
      <x/>
    </i>
    <i r="1">
      <x v="52"/>
      <x v="1066"/>
      <x v="1066"/>
      <x v="36"/>
      <x/>
    </i>
    <i r="1">
      <x v="53"/>
      <x v="678"/>
      <x v="678"/>
      <x v="35"/>
      <x/>
    </i>
    <i r="1">
      <x v="54"/>
      <x v="678"/>
      <x v="678"/>
      <x v="35"/>
      <x/>
    </i>
    <i r="1">
      <x v="55"/>
      <x v="678"/>
      <x v="678"/>
      <x v="35"/>
      <x/>
    </i>
    <i r="1">
      <x v="56"/>
      <x v="678"/>
      <x v="678"/>
      <x v="35"/>
      <x/>
    </i>
    <i r="1">
      <x v="57"/>
      <x v="1215"/>
      <x v="1215"/>
      <x v="36"/>
      <x v="3"/>
    </i>
    <i r="1">
      <x v="58"/>
      <x v="716"/>
      <x v="716"/>
      <x v="35"/>
      <x/>
    </i>
    <i r="1">
      <x v="59"/>
      <x v="716"/>
      <x v="716"/>
      <x v="36"/>
      <x v="1"/>
    </i>
    <i r="1">
      <x v="60"/>
      <x v="1032"/>
      <x v="1032"/>
      <x v="35"/>
      <x v="1"/>
    </i>
    <i r="1">
      <x v="61"/>
      <x v="1032"/>
      <x v="1032"/>
      <x v="35"/>
      <x v="13"/>
    </i>
    <i r="1">
      <x v="62"/>
      <x v="1171"/>
      <x v="1171"/>
      <x v="35"/>
      <x v="3"/>
    </i>
    <i r="1">
      <x v="63"/>
      <x v="521"/>
      <x v="521"/>
      <x v="36"/>
      <x/>
    </i>
    <i r="1">
      <x v="64"/>
      <x v="732"/>
      <x v="732"/>
      <x v="35"/>
      <x v="1"/>
    </i>
    <i r="1">
      <x v="65"/>
      <x v="1204"/>
      <x v="1204"/>
      <x v="35"/>
      <x v="2"/>
    </i>
    <i r="1">
      <x v="66"/>
      <x v="1204"/>
      <x v="1204"/>
      <x v="231"/>
      <x/>
    </i>
    <i r="1">
      <x v="67"/>
      <x v="1215"/>
      <x v="1215"/>
      <x v="36"/>
      <x v="1"/>
    </i>
    <i r="1">
      <x v="68"/>
      <x v="1134"/>
      <x v="1134"/>
      <x v="35"/>
      <x v="3"/>
    </i>
    <i r="1">
      <x v="69"/>
      <x v="1071"/>
      <x v="1071"/>
      <x v="35"/>
      <x/>
    </i>
    <i r="1">
      <x v="70"/>
      <x v="553"/>
      <x v="553"/>
      <x v="315"/>
      <x/>
    </i>
    <i r="1">
      <x v="71"/>
      <x v="443"/>
      <x v="443"/>
      <x v="122"/>
      <x/>
    </i>
    <i r="1">
      <x v="72"/>
      <x v="1149"/>
      <x v="1149"/>
      <x v="35"/>
      <x v="1"/>
    </i>
    <i r="1">
      <x v="73"/>
      <x v="1190"/>
      <x v="1190"/>
      <x v="35"/>
      <x v="3"/>
    </i>
    <i r="1">
      <x v="74"/>
      <x v="467"/>
      <x v="467"/>
      <x v="36"/>
      <x v="1"/>
    </i>
    <i r="1">
      <x v="75"/>
      <x v="687"/>
      <x v="687"/>
      <x v="35"/>
      <x v="3"/>
    </i>
    <i r="1">
      <x v="76"/>
      <x v="271"/>
      <x v="271"/>
      <x v="35"/>
      <x/>
    </i>
    <i r="1">
      <x v="77"/>
      <x v="885"/>
      <x v="885"/>
      <x v="35"/>
      <x v="2"/>
    </i>
    <i r="1">
      <x v="78"/>
      <x v="885"/>
      <x v="885"/>
      <x v="36"/>
      <x v="3"/>
    </i>
    <i r="1">
      <x v="79"/>
      <x v="264"/>
      <x v="264"/>
      <x v="35"/>
      <x v="7"/>
    </i>
    <i r="1">
      <x v="80"/>
      <x v="242"/>
      <x v="242"/>
      <x v="36"/>
      <x v="1"/>
    </i>
    <i r="1">
      <x v="81"/>
      <x v="242"/>
      <x v="242"/>
      <x v="36"/>
      <x v="3"/>
    </i>
    <i r="1">
      <x v="82"/>
      <x v="242"/>
      <x v="242"/>
      <x v="35"/>
      <x v="1"/>
    </i>
    <i r="1">
      <x v="83"/>
      <x v="241"/>
      <x v="241"/>
      <x v="36"/>
      <x v="8"/>
    </i>
    <i r="1">
      <x v="84"/>
      <x v="242"/>
      <x v="242"/>
      <x v="36"/>
      <x v="3"/>
    </i>
    <i r="1">
      <x v="85"/>
      <x v="608"/>
      <x v="608"/>
      <x v="36"/>
      <x v="3"/>
    </i>
    <i r="1">
      <x v="86"/>
      <x v="783"/>
      <x v="783"/>
      <x v="35"/>
      <x v="2"/>
    </i>
    <i r="1">
      <x v="87"/>
      <x v="608"/>
      <x v="608"/>
      <x v="35"/>
      <x/>
    </i>
    <i r="1">
      <x v="88"/>
      <x v="608"/>
      <x v="608"/>
      <x v="35"/>
      <x v="5"/>
    </i>
    <i r="1">
      <x v="89"/>
      <x v="608"/>
      <x v="608"/>
      <x v="36"/>
      <x v="8"/>
    </i>
    <i r="1">
      <x v="90"/>
      <x v="608"/>
      <x v="608"/>
      <x v="36"/>
      <x v="3"/>
    </i>
    <i r="1">
      <x v="91"/>
      <x v="608"/>
      <x v="608"/>
      <x v="36"/>
      <x v="1"/>
    </i>
    <i r="1">
      <x v="92"/>
      <x v="608"/>
      <x v="608"/>
      <x v="35"/>
      <x v="1"/>
    </i>
    <i r="1">
      <x v="93"/>
      <x v="608"/>
      <x v="608"/>
      <x v="35"/>
      <x v="1"/>
    </i>
    <i r="1">
      <x v="94"/>
      <x v="608"/>
      <x v="608"/>
      <x v="36"/>
      <x v="3"/>
    </i>
    <i r="1">
      <x v="95"/>
      <x v="608"/>
      <x v="608"/>
      <x v="35"/>
      <x v="3"/>
    </i>
    <i r="1">
      <x v="96"/>
      <x v="608"/>
      <x v="608"/>
      <x v="35"/>
      <x v="3"/>
    </i>
    <i r="1">
      <x v="97"/>
      <x v="887"/>
      <x v="887"/>
      <x v="36"/>
      <x v="1"/>
    </i>
    <i r="1">
      <x v="98"/>
      <x v="497"/>
      <x v="497"/>
      <x v="36"/>
      <x v="3"/>
    </i>
    <i r="1">
      <x v="99"/>
      <x v="497"/>
      <x v="497"/>
      <x v="36"/>
      <x v="5"/>
    </i>
    <i r="1">
      <x v="100"/>
      <x v="211"/>
      <x v="211"/>
      <x v="36"/>
      <x v="3"/>
    </i>
    <i r="1">
      <x v="101"/>
      <x v="423"/>
      <x v="423"/>
      <x v="35"/>
      <x v="3"/>
    </i>
    <i r="1">
      <x v="102"/>
      <x v="423"/>
      <x v="423"/>
      <x v="35"/>
      <x v="2"/>
    </i>
    <i r="1">
      <x v="103"/>
      <x v="560"/>
      <x v="560"/>
      <x v="36"/>
      <x v="1"/>
    </i>
    <i r="1">
      <x v="104"/>
      <x v="560"/>
      <x v="560"/>
      <x v="35"/>
      <x v="3"/>
    </i>
    <i r="1">
      <x v="197"/>
      <x v="481"/>
      <x v="481"/>
      <x v="35"/>
      <x/>
    </i>
    <i r="1">
      <x v="198"/>
      <x v="481"/>
      <x v="481"/>
      <x v="35"/>
      <x/>
    </i>
    <i r="1">
      <x v="199"/>
      <x v="481"/>
      <x v="481"/>
      <x v="36"/>
      <x/>
    </i>
    <i r="1">
      <x v="200"/>
      <x v="632"/>
      <x v="632"/>
      <x v="36"/>
      <x v="1"/>
    </i>
    <i r="1">
      <x v="201"/>
      <x v="632"/>
      <x v="632"/>
      <x v="36"/>
      <x v="3"/>
    </i>
    <i r="1">
      <x v="202"/>
      <x v="632"/>
      <x v="632"/>
      <x v="36"/>
      <x v="7"/>
    </i>
    <i r="1">
      <x v="203"/>
      <x v="632"/>
      <x v="632"/>
      <x v="196"/>
      <x v="7"/>
    </i>
    <i r="1">
      <x v="204"/>
      <x v="358"/>
      <x v="358"/>
      <x v="36"/>
      <x v="1"/>
    </i>
    <i r="1">
      <x v="205"/>
      <x v="335"/>
      <x v="335"/>
      <x v="36"/>
      <x/>
    </i>
    <i r="1">
      <x v="206"/>
      <x v="335"/>
      <x v="335"/>
      <x v="35"/>
      <x/>
    </i>
    <i r="1">
      <x v="207"/>
      <x v="612"/>
      <x v="612"/>
      <x v="35"/>
      <x v="1"/>
    </i>
    <i r="1">
      <x v="208"/>
      <x v="345"/>
      <x v="345"/>
      <x v="35"/>
      <x v="5"/>
    </i>
    <i r="1">
      <x v="209"/>
      <x v="829"/>
      <x v="829"/>
      <x v="35"/>
      <x v="1"/>
    </i>
    <i r="1">
      <x v="210"/>
      <x v="1043"/>
      <x v="1043"/>
      <x v="318"/>
      <x v="1"/>
    </i>
    <i r="1">
      <x v="211"/>
      <x v="967"/>
      <x v="967"/>
      <x v="36"/>
      <x v="5"/>
    </i>
    <i r="1">
      <x v="212"/>
      <x v="1124"/>
      <x v="1124"/>
      <x v="36"/>
      <x v="2"/>
    </i>
    <i r="1">
      <x v="213"/>
      <x v="437"/>
      <x v="437"/>
      <x v="35"/>
      <x v="3"/>
    </i>
    <i r="1">
      <x v="214"/>
      <x v="346"/>
      <x v="346"/>
      <x v="36"/>
      <x v="7"/>
    </i>
    <i r="1">
      <x v="215"/>
      <x v="613"/>
      <x v="613"/>
      <x v="36"/>
      <x v="7"/>
    </i>
    <i r="1">
      <x v="216"/>
      <x v="522"/>
      <x v="522"/>
      <x v="36"/>
      <x/>
    </i>
    <i r="1">
      <x v="217"/>
      <x v="1066"/>
      <x v="1066"/>
      <x v="35"/>
      <x v="7"/>
    </i>
    <i r="1">
      <x v="218"/>
      <x v="110"/>
      <x v="110"/>
      <x v="77"/>
      <x v="5"/>
    </i>
    <i r="1">
      <x v="219"/>
      <x v="714"/>
      <x v="714"/>
      <x v="35"/>
      <x v="1"/>
    </i>
    <i r="1">
      <x v="220"/>
      <x v="714"/>
      <x v="714"/>
      <x v="36"/>
      <x/>
    </i>
    <i r="1">
      <x v="221"/>
      <x v="714"/>
      <x v="714"/>
      <x v="35"/>
      <x v="3"/>
    </i>
    <i r="1">
      <x v="222"/>
      <x v="714"/>
      <x v="714"/>
      <x v="36"/>
      <x/>
    </i>
    <i r="1">
      <x v="223"/>
      <x v="714"/>
      <x v="714"/>
      <x v="36"/>
      <x v="3"/>
    </i>
    <i r="1">
      <x v="224"/>
      <x v="936"/>
      <x v="936"/>
      <x v="35"/>
      <x v="1"/>
    </i>
    <i r="1">
      <x v="305"/>
      <x v="601"/>
      <x v="601"/>
      <x v="35"/>
      <x v="2"/>
    </i>
    <i r="1">
      <x v="306"/>
      <x v="939"/>
      <x v="939"/>
      <x v="36"/>
      <x v="1"/>
    </i>
    <i r="1">
      <x v="307"/>
      <x v="721"/>
      <x v="721"/>
      <x v="36"/>
      <x v="2"/>
    </i>
    <i r="1">
      <x v="308"/>
      <x v="290"/>
      <x v="290"/>
      <x v="36"/>
      <x v="3"/>
    </i>
    <i r="1">
      <x v="309"/>
      <x v="721"/>
      <x v="721"/>
      <x v="36"/>
      <x v="2"/>
    </i>
    <i r="1">
      <x v="310"/>
      <x v="552"/>
      <x v="552"/>
      <x v="36"/>
      <x v="1"/>
    </i>
    <i r="1">
      <x v="311"/>
      <x v="552"/>
      <x v="552"/>
      <x v="36"/>
      <x v="1"/>
    </i>
    <i r="1">
      <x v="312"/>
      <x v="290"/>
      <x v="290"/>
      <x v="306"/>
      <x/>
    </i>
    <i r="1">
      <x v="313"/>
      <x v="256"/>
      <x v="256"/>
      <x v="36"/>
      <x/>
    </i>
    <i r="1">
      <x v="314"/>
      <x v="269"/>
      <x v="269"/>
      <x v="35"/>
      <x/>
    </i>
    <i r="1">
      <x v="315"/>
      <x v="269"/>
      <x v="269"/>
      <x v="35"/>
      <x/>
    </i>
    <i r="1">
      <x v="316"/>
      <x v="269"/>
      <x v="269"/>
      <x v="35"/>
      <x/>
    </i>
    <i r="1">
      <x v="317"/>
      <x v="269"/>
      <x v="269"/>
      <x v="35"/>
      <x/>
    </i>
    <i r="1">
      <x v="318"/>
      <x v="269"/>
      <x v="269"/>
      <x v="35"/>
      <x/>
    </i>
    <i r="1">
      <x v="319"/>
      <x v="812"/>
      <x v="812"/>
      <x v="35"/>
      <x v="2"/>
    </i>
    <i r="1">
      <x v="320"/>
      <x v="192"/>
      <x v="192"/>
      <x v="35"/>
      <x/>
    </i>
    <i r="1">
      <x v="321"/>
      <x v="192"/>
      <x v="192"/>
      <x v="35"/>
      <x/>
    </i>
    <i r="1">
      <x v="322"/>
      <x v="192"/>
      <x v="192"/>
      <x v="35"/>
      <x/>
    </i>
    <i r="1">
      <x v="323"/>
      <x v="192"/>
      <x v="192"/>
      <x v="35"/>
      <x/>
    </i>
    <i r="1">
      <x v="324"/>
      <x v="163"/>
      <x v="163"/>
      <x v="35"/>
      <x/>
    </i>
    <i r="1">
      <x v="325"/>
      <x v="438"/>
      <x v="438"/>
      <x v="35"/>
      <x/>
    </i>
    <i r="1">
      <x v="326"/>
      <x v="438"/>
      <x v="438"/>
      <x v="35"/>
      <x/>
    </i>
    <i r="1">
      <x v="327"/>
      <x v="1159"/>
      <x v="1159"/>
      <x v="36"/>
      <x v="5"/>
    </i>
    <i r="1">
      <x v="328"/>
      <x v="1159"/>
      <x v="1159"/>
      <x v="36"/>
      <x v="3"/>
    </i>
    <i r="1">
      <x v="329"/>
      <x v="883"/>
      <x v="883"/>
      <x v="35"/>
      <x/>
    </i>
    <i r="1">
      <x v="330"/>
      <x v="883"/>
      <x v="883"/>
      <x v="35"/>
      <x/>
    </i>
    <i r="1">
      <x v="331"/>
      <x v="883"/>
      <x v="883"/>
      <x v="36"/>
      <x/>
    </i>
    <i r="1">
      <x v="332"/>
      <x v="883"/>
      <x v="883"/>
      <x v="35"/>
      <x/>
    </i>
    <i r="1">
      <x v="333"/>
      <x v="883"/>
      <x v="883"/>
      <x v="36"/>
      <x/>
    </i>
    <i r="1">
      <x v="334"/>
      <x v="915"/>
      <x v="915"/>
      <x v="35"/>
      <x v="1"/>
    </i>
    <i r="1">
      <x v="335"/>
      <x v="1087"/>
      <x v="1087"/>
      <x v="36"/>
      <x v="14"/>
    </i>
    <i r="1">
      <x v="336"/>
      <x v="1116"/>
      <x v="1116"/>
      <x v="36"/>
      <x v="3"/>
    </i>
    <i r="1">
      <x v="337"/>
      <x v="190"/>
      <x v="190"/>
      <x v="35"/>
      <x/>
    </i>
    <i r="1">
      <x v="338"/>
      <x v="876"/>
      <x v="876"/>
      <x v="35"/>
      <x v="3"/>
    </i>
    <i r="1">
      <x v="339"/>
      <x v="85"/>
      <x v="85"/>
      <x v="35"/>
      <x/>
    </i>
    <i r="1">
      <x v="340"/>
      <x v="918"/>
      <x v="918"/>
      <x v="35"/>
      <x v="4"/>
    </i>
    <i r="1">
      <x v="341"/>
      <x v="1098"/>
      <x v="1098"/>
      <x v="35"/>
      <x v="1"/>
    </i>
    <i r="1">
      <x v="342"/>
      <x v="931"/>
      <x v="931"/>
      <x v="36"/>
      <x/>
    </i>
    <i r="1">
      <x v="343"/>
      <x v="735"/>
      <x v="735"/>
      <x v="36"/>
      <x/>
    </i>
    <i r="1">
      <x v="344"/>
      <x v="728"/>
      <x v="728"/>
      <x v="35"/>
      <x v="1"/>
    </i>
    <i r="1">
      <x v="345"/>
      <x v="258"/>
      <x v="258"/>
      <x v="35"/>
      <x/>
    </i>
    <i r="1">
      <x v="346"/>
      <x v="176"/>
      <x v="176"/>
      <x v="36"/>
      <x/>
    </i>
    <i r="1">
      <x v="347"/>
      <x v="176"/>
      <x v="176"/>
      <x v="36"/>
      <x/>
    </i>
    <i r="1">
      <x v="348"/>
      <x v="788"/>
      <x v="788"/>
      <x v="36"/>
      <x/>
    </i>
    <i r="1">
      <x v="349"/>
      <x v="797"/>
      <x v="797"/>
      <x v="35"/>
      <x v="5"/>
    </i>
    <i r="1">
      <x v="350"/>
      <x v="797"/>
      <x v="797"/>
      <x v="36"/>
      <x v="13"/>
    </i>
    <i r="1">
      <x v="351"/>
      <x v="797"/>
      <x v="797"/>
      <x v="36"/>
      <x v="5"/>
    </i>
    <i r="1">
      <x v="352"/>
      <x v="15"/>
      <x v="15"/>
      <x v="35"/>
      <x v="14"/>
    </i>
    <i r="1">
      <x v="353"/>
      <x v="15"/>
      <x v="15"/>
      <x v="35"/>
      <x v="8"/>
    </i>
    <i r="1">
      <x v="354"/>
      <x v="454"/>
      <x v="454"/>
      <x v="35"/>
      <x/>
    </i>
    <i r="1">
      <x v="355"/>
      <x v="454"/>
      <x v="454"/>
      <x v="269"/>
      <x v="3"/>
    </i>
    <i r="1">
      <x v="356"/>
      <x v="1135"/>
      <x v="1135"/>
      <x v="36"/>
      <x v="3"/>
    </i>
    <i r="1">
      <x v="357"/>
      <x v="293"/>
      <x v="293"/>
      <x v="35"/>
      <x/>
    </i>
    <i r="1">
      <x v="358"/>
      <x v="286"/>
      <x v="286"/>
      <x v="35"/>
      <x/>
    </i>
    <i r="1">
      <x v="359"/>
      <x v="326"/>
      <x v="326"/>
      <x v="36"/>
      <x/>
    </i>
    <i r="1">
      <x v="360"/>
      <x v="591"/>
      <x v="591"/>
      <x v="35"/>
      <x v="2"/>
    </i>
    <i r="1">
      <x v="361"/>
      <x v="474"/>
      <x v="474"/>
      <x v="35"/>
      <x v="1"/>
    </i>
    <i r="1">
      <x v="362"/>
      <x v="402"/>
      <x v="402"/>
      <x v="35"/>
      <x v="3"/>
    </i>
    <i r="1">
      <x v="363"/>
      <x v="334"/>
      <x v="334"/>
      <x v="35"/>
      <x/>
    </i>
    <i r="1">
      <x v="364"/>
      <x v="334"/>
      <x v="334"/>
      <x v="35"/>
      <x v="13"/>
    </i>
    <i r="1">
      <x v="365"/>
      <x v="596"/>
      <x v="596"/>
      <x v="36"/>
      <x/>
    </i>
    <i r="1">
      <x v="366"/>
      <x v="971"/>
      <x v="971"/>
      <x v="35"/>
      <x/>
    </i>
    <i r="1">
      <x v="367"/>
      <x v="1191"/>
      <x v="1191"/>
      <x v="36"/>
      <x v="8"/>
    </i>
    <i r="1">
      <x v="368"/>
      <x v="185"/>
      <x v="185"/>
      <x v="36"/>
      <x/>
    </i>
    <i r="1">
      <x v="369"/>
      <x v="719"/>
      <x v="719"/>
      <x v="35"/>
      <x/>
    </i>
    <i r="1">
      <x v="370"/>
      <x v="1119"/>
      <x v="1119"/>
      <x v="301"/>
      <x v="2"/>
    </i>
    <i r="1">
      <x v="435"/>
      <x v="228"/>
      <x v="228"/>
      <x v="36"/>
      <x/>
    </i>
    <i r="1">
      <x v="436"/>
      <x v="228"/>
      <x v="228"/>
      <x v="36"/>
      <x v="13"/>
    </i>
    <i r="1">
      <x v="437"/>
      <x v="738"/>
      <x v="738"/>
      <x v="35"/>
      <x/>
    </i>
    <i r="1">
      <x v="438"/>
      <x v="891"/>
      <x v="891"/>
      <x v="35"/>
      <x v="1"/>
    </i>
    <i r="1">
      <x v="439"/>
      <x v="891"/>
      <x v="891"/>
      <x v="35"/>
      <x v="1"/>
    </i>
    <i r="1">
      <x v="440"/>
      <x v="112"/>
      <x v="112"/>
      <x v="36"/>
      <x/>
    </i>
    <i r="1">
      <x v="441"/>
      <x v="51"/>
      <x v="51"/>
      <x v="35"/>
      <x v="1"/>
    </i>
    <i r="1">
      <x v="442"/>
      <x v="51"/>
      <x v="51"/>
      <x v="322"/>
      <x/>
    </i>
    <i r="1">
      <x v="443"/>
      <x v="607"/>
      <x v="607"/>
      <x v="323"/>
      <x v="5"/>
    </i>
    <i r="1">
      <x v="444"/>
      <x v="67"/>
      <x v="67"/>
      <x v="268"/>
      <x v="21"/>
    </i>
    <i r="1">
      <x v="446"/>
      <x v="48"/>
      <x v="48"/>
      <x v="36"/>
      <x v="3"/>
    </i>
    <i r="1">
      <x v="447"/>
      <x v="155"/>
      <x v="155"/>
      <x v="35"/>
      <x v="1"/>
    </i>
    <i r="1">
      <x v="448"/>
      <x v="154"/>
      <x v="154"/>
      <x v="36"/>
      <x v="8"/>
    </i>
    <i r="1">
      <x v="449"/>
      <x v="36"/>
      <x v="36"/>
      <x v="145"/>
      <x v="18"/>
    </i>
    <i r="1">
      <x v="450"/>
      <x v="50"/>
      <x v="50"/>
      <x v="36"/>
      <x v="8"/>
    </i>
    <i r="1">
      <x v="451"/>
      <x v="595"/>
      <x v="595"/>
      <x v="35"/>
      <x v="3"/>
    </i>
    <i r="1">
      <x v="452"/>
      <x v="162"/>
      <x v="162"/>
      <x v="29"/>
      <x v="10"/>
    </i>
    <i r="1">
      <x v="453"/>
      <x v="344"/>
      <x v="344"/>
      <x v="272"/>
      <x v="4"/>
    </i>
    <i r="1">
      <x v="454"/>
      <x v="201"/>
      <x v="201"/>
      <x v="110"/>
      <x v="7"/>
    </i>
    <i r="1">
      <x v="455"/>
      <x v="810"/>
      <x v="810"/>
      <x v="35"/>
      <x v="1"/>
    </i>
    <i r="1">
      <x v="456"/>
      <x v="47"/>
      <x v="47"/>
      <x v="250"/>
      <x v="18"/>
    </i>
    <i r="1">
      <x v="457"/>
      <x v="147"/>
      <x v="147"/>
      <x v="221"/>
      <x v="14"/>
    </i>
    <i r="1">
      <x v="458"/>
      <x v="96"/>
      <x v="96"/>
      <x v="274"/>
      <x v="13"/>
    </i>
    <i r="1">
      <x v="459"/>
      <x v="380"/>
      <x v="380"/>
      <x v="114"/>
      <x v="5"/>
    </i>
    <i r="1">
      <x v="460"/>
      <x v="795"/>
      <x v="795"/>
      <x v="36"/>
      <x/>
    </i>
    <i r="1">
      <x v="461"/>
      <x v="440"/>
      <x v="440"/>
      <x v="35"/>
      <x/>
    </i>
    <i r="1">
      <x v="462"/>
      <x v="440"/>
      <x v="440"/>
      <x v="35"/>
      <x/>
    </i>
    <i r="1">
      <x v="463"/>
      <x v="741"/>
      <x v="741"/>
      <x v="35"/>
      <x/>
    </i>
    <i r="1">
      <x v="464"/>
      <x v="764"/>
      <x v="764"/>
      <x v="35"/>
      <x/>
    </i>
    <i r="1">
      <x v="465"/>
      <x v="984"/>
      <x v="984"/>
      <x v="35"/>
      <x v="1"/>
    </i>
    <i r="1">
      <x v="466"/>
      <x v="1099"/>
      <x v="1099"/>
      <x v="35"/>
      <x v="2"/>
    </i>
    <i r="1">
      <x v="467"/>
      <x v="132"/>
      <x v="132"/>
      <x v="36"/>
      <x v="3"/>
    </i>
    <i r="1">
      <x v="468"/>
      <x v="132"/>
      <x v="132"/>
      <x v="36"/>
      <x v="3"/>
    </i>
    <i r="1">
      <x v="469"/>
      <x v="779"/>
      <x v="779"/>
      <x v="36"/>
      <x v="1"/>
    </i>
    <i r="1">
      <x v="470"/>
      <x v="2"/>
      <x v="2"/>
      <x v="223"/>
      <x v="8"/>
    </i>
    <i r="1">
      <x v="471"/>
      <x v="850"/>
      <x v="850"/>
      <x v="35"/>
      <x/>
    </i>
    <i r="1">
      <x v="472"/>
      <x v="867"/>
      <x v="867"/>
      <x v="303"/>
      <x v="8"/>
    </i>
    <i r="1">
      <x v="473"/>
      <x v="1019"/>
      <x v="1019"/>
      <x v="313"/>
      <x v="3"/>
    </i>
    <i r="1">
      <x v="474"/>
      <x v="1019"/>
      <x v="1019"/>
      <x v="36"/>
      <x v="3"/>
    </i>
    <i r="1">
      <x v="475"/>
      <x v="1"/>
      <x v="1"/>
      <x v="78"/>
      <x v="17"/>
    </i>
    <i r="1">
      <x v="511"/>
      <x v="307"/>
      <x v="307"/>
      <x v="36"/>
      <x v="8"/>
    </i>
    <i r="1">
      <x v="512"/>
      <x v="307"/>
      <x v="307"/>
      <x v="36"/>
      <x v="3"/>
    </i>
    <i r="1">
      <x v="513"/>
      <x v="17"/>
      <x v="17"/>
      <x v="35"/>
      <x v="5"/>
    </i>
    <i r="1">
      <x v="514"/>
      <x v="99"/>
      <x v="99"/>
      <x v="275"/>
      <x v="21"/>
    </i>
    <i r="1">
      <x v="515"/>
      <x v="145"/>
      <x v="145"/>
      <x v="36"/>
      <x v="8"/>
    </i>
    <i r="1">
      <x v="516"/>
      <x v="145"/>
      <x v="145"/>
      <x v="36"/>
      <x v="8"/>
    </i>
    <i r="1">
      <x v="517"/>
      <x v="699"/>
      <x v="699"/>
      <x v="36"/>
      <x v="3"/>
    </i>
    <i r="1">
      <x v="518"/>
      <x v="637"/>
      <x v="637"/>
      <x v="35"/>
      <x v="3"/>
    </i>
    <i r="1">
      <x v="519"/>
      <x v="490"/>
      <x v="490"/>
      <x v="36"/>
      <x v="3"/>
    </i>
    <i r="1">
      <x v="520"/>
      <x v="490"/>
      <x v="490"/>
      <x v="35"/>
      <x v="1"/>
    </i>
    <i r="1">
      <x v="521"/>
      <x v="650"/>
      <x v="650"/>
      <x v="36"/>
      <x v="3"/>
    </i>
    <i r="1">
      <x v="522"/>
      <x v="100"/>
      <x v="100"/>
      <x v="238"/>
      <x v="5"/>
    </i>
    <i r="1">
      <x v="523"/>
      <x v="748"/>
      <x v="748"/>
      <x v="35"/>
      <x/>
    </i>
    <i r="1">
      <x v="524"/>
      <x v="740"/>
      <x v="740"/>
      <x v="35"/>
      <x/>
    </i>
    <i r="1">
      <x v="525"/>
      <x v="384"/>
      <x v="384"/>
      <x v="35"/>
      <x v="5"/>
    </i>
    <i r="1">
      <x v="526"/>
      <x v="384"/>
      <x v="384"/>
      <x v="36"/>
      <x v="3"/>
    </i>
    <i r="1">
      <x v="527"/>
      <x v="384"/>
      <x v="384"/>
      <x v="36"/>
      <x v="3"/>
    </i>
    <i r="1">
      <x v="528"/>
      <x v="15"/>
      <x v="15"/>
      <x v="36"/>
      <x v="8"/>
    </i>
    <i r="1">
      <x v="529"/>
      <x v="30"/>
      <x v="30"/>
      <x v="256"/>
      <x v="19"/>
    </i>
    <i r="1">
      <x v="530"/>
      <x v="313"/>
      <x v="313"/>
      <x v="36"/>
      <x/>
    </i>
    <i r="1">
      <x v="531"/>
      <x v="313"/>
      <x v="313"/>
      <x v="36"/>
      <x v="3"/>
    </i>
    <i r="1">
      <x v="532"/>
      <x v="588"/>
      <x v="588"/>
      <x v="35"/>
      <x/>
    </i>
    <i r="1">
      <x v="533"/>
      <x v="588"/>
      <x v="588"/>
      <x v="35"/>
      <x v="1"/>
    </i>
    <i r="1">
      <x v="534"/>
      <x v="588"/>
      <x v="588"/>
      <x v="36"/>
      <x v="1"/>
    </i>
    <i r="1">
      <x v="535"/>
      <x v="588"/>
      <x v="588"/>
      <x v="36"/>
      <x v="3"/>
    </i>
    <i r="1">
      <x v="536"/>
      <x v="531"/>
      <x v="531"/>
      <x v="36"/>
      <x v="8"/>
    </i>
    <i r="1">
      <x v="537"/>
      <x v="530"/>
      <x v="530"/>
      <x v="35"/>
      <x v="1"/>
    </i>
    <i r="1">
      <x v="538"/>
      <x v="530"/>
      <x v="530"/>
      <x v="35"/>
      <x v="1"/>
    </i>
    <i r="1">
      <x v="539"/>
      <x v="416"/>
      <x v="416"/>
      <x v="36"/>
      <x v="7"/>
    </i>
    <i r="1">
      <x v="540"/>
      <x v="507"/>
      <x v="507"/>
      <x v="36"/>
      <x v="2"/>
    </i>
    <i r="1">
      <x v="541"/>
      <x v="507"/>
      <x v="507"/>
      <x v="36"/>
      <x v="2"/>
    </i>
    <i r="1">
      <x v="542"/>
      <x v="506"/>
      <x v="506"/>
      <x v="35"/>
      <x v="18"/>
    </i>
    <i r="1">
      <x v="543"/>
      <x v="507"/>
      <x v="507"/>
      <x v="35"/>
      <x v="2"/>
    </i>
    <i r="1">
      <x v="544"/>
      <x v="432"/>
      <x v="432"/>
      <x v="36"/>
      <x v="3"/>
    </i>
    <i r="1">
      <x v="545"/>
      <x v="432"/>
      <x v="432"/>
      <x v="36"/>
      <x v="3"/>
    </i>
    <i r="1">
      <x v="546"/>
      <x v="432"/>
      <x v="432"/>
      <x v="36"/>
      <x v="3"/>
    </i>
    <i r="1">
      <x v="547"/>
      <x v="1153"/>
      <x v="1153"/>
      <x v="36"/>
      <x v="3"/>
    </i>
    <i r="1">
      <x v="570"/>
      <x v="1137"/>
      <x v="1137"/>
      <x v="36"/>
      <x v="1"/>
    </i>
    <i r="1">
      <x v="571"/>
      <x v="1042"/>
      <x v="1042"/>
      <x v="36"/>
      <x v="1"/>
    </i>
    <i r="1">
      <x v="572"/>
      <x v="817"/>
      <x v="817"/>
      <x v="36"/>
      <x v="3"/>
    </i>
    <i r="1">
      <x v="573"/>
      <x v="177"/>
      <x v="177"/>
      <x v="36"/>
      <x v="5"/>
    </i>
    <i r="1">
      <x v="575"/>
      <x v="928"/>
      <x v="928"/>
      <x v="36"/>
      <x v="2"/>
    </i>
    <i r="1">
      <x v="576"/>
      <x v="778"/>
      <x v="778"/>
      <x v="36"/>
      <x v="1"/>
    </i>
    <i r="1">
      <x v="577"/>
      <x v="546"/>
      <x v="546"/>
      <x v="224"/>
      <x v="8"/>
    </i>
    <i r="1">
      <x v="578"/>
      <x v="60"/>
      <x v="60"/>
      <x v="283"/>
      <x v="8"/>
    </i>
    <i r="1">
      <x v="579"/>
      <x v="1080"/>
      <x v="1080"/>
      <x v="35"/>
      <x/>
    </i>
    <i r="1">
      <x v="580"/>
      <x v="350"/>
      <x v="350"/>
      <x v="143"/>
      <x v="14"/>
    </i>
    <i r="1">
      <x v="581"/>
      <x v="773"/>
      <x v="773"/>
      <x v="36"/>
      <x v="8"/>
    </i>
    <i r="1">
      <x v="582"/>
      <x v="125"/>
      <x v="125"/>
      <x v="146"/>
      <x v="1"/>
    </i>
    <i r="1">
      <x v="583"/>
      <x v="105"/>
      <x v="105"/>
      <x v="36"/>
      <x v="1"/>
    </i>
    <i r="1">
      <x v="584"/>
      <x v="105"/>
      <x v="105"/>
      <x v="36"/>
      <x v="3"/>
    </i>
    <i r="1">
      <x v="585"/>
      <x v="813"/>
      <x v="813"/>
      <x v="35"/>
      <x/>
    </i>
    <i r="1">
      <x v="586"/>
      <x v="1152"/>
      <x v="1152"/>
      <x v="35"/>
      <x/>
    </i>
    <i r="1">
      <x v="587"/>
      <x v="1152"/>
      <x v="1152"/>
      <x v="35"/>
      <x/>
    </i>
    <i r="1">
      <x v="588"/>
      <x v="963"/>
      <x v="963"/>
      <x v="317"/>
      <x v="1"/>
    </i>
    <i r="1">
      <x v="589"/>
      <x v="737"/>
      <x v="737"/>
      <x v="36"/>
      <x/>
    </i>
    <i r="1">
      <x v="631"/>
      <x v="318"/>
      <x v="318"/>
      <x v="36"/>
      <x/>
    </i>
    <i r="1">
      <x v="632"/>
      <x v="978"/>
      <x v="978"/>
      <x v="216"/>
      <x v="1"/>
    </i>
    <i r="1">
      <x v="633"/>
      <x v="623"/>
      <x v="623"/>
      <x v="35"/>
      <x/>
    </i>
    <i r="1">
      <x v="634"/>
      <x v="332"/>
      <x v="332"/>
      <x v="35"/>
      <x v="1"/>
    </i>
    <i r="1">
      <x v="635"/>
      <x v="332"/>
      <x v="332"/>
      <x v="36"/>
      <x/>
    </i>
    <i r="1">
      <x v="636"/>
      <x v="129"/>
      <x v="129"/>
      <x v="201"/>
      <x v="13"/>
    </i>
    <i r="1">
      <x v="637"/>
      <x v="332"/>
      <x v="332"/>
      <x v="35"/>
      <x v="8"/>
    </i>
    <i r="1">
      <x v="638"/>
      <x v="129"/>
      <x v="129"/>
      <x v="36"/>
      <x v="13"/>
    </i>
    <i r="1">
      <x v="640"/>
      <x v="657"/>
      <x v="657"/>
      <x v="35"/>
      <x v="3"/>
    </i>
    <i r="1">
      <x v="641"/>
      <x v="542"/>
      <x v="542"/>
      <x v="35"/>
      <x v="2"/>
    </i>
    <i r="1">
      <x v="642"/>
      <x v="1116"/>
      <x v="1116"/>
      <x v="35"/>
      <x v="2"/>
    </i>
    <i r="1">
      <x v="643"/>
      <x v="1085"/>
      <x v="1085"/>
      <x v="35"/>
      <x v="1"/>
    </i>
    <i r="1">
      <x v="644"/>
      <x v="1003"/>
      <x v="1003"/>
      <x v="35"/>
      <x/>
    </i>
    <i r="1">
      <x v="645"/>
      <x v="1093"/>
      <x v="1093"/>
      <x v="36"/>
      <x v="8"/>
    </i>
    <i r="1">
      <x v="646"/>
      <x v="1068"/>
      <x v="1068"/>
      <x v="36"/>
      <x v="3"/>
    </i>
    <i r="1">
      <x v="647"/>
      <x v="804"/>
      <x v="804"/>
      <x v="36"/>
      <x v="13"/>
    </i>
    <i r="1">
      <x v="648"/>
      <x v="808"/>
      <x v="808"/>
      <x v="35"/>
      <x/>
    </i>
    <i r="1">
      <x v="649"/>
      <x v="808"/>
      <x v="808"/>
      <x v="35"/>
      <x/>
    </i>
    <i r="1">
      <x v="650"/>
      <x v="808"/>
      <x v="808"/>
      <x v="35"/>
      <x/>
    </i>
    <i r="1">
      <x v="651"/>
      <x v="808"/>
      <x v="808"/>
      <x v="35"/>
      <x/>
    </i>
    <i r="1">
      <x v="652"/>
      <x v="369"/>
      <x v="369"/>
      <x v="35"/>
      <x v="3"/>
    </i>
    <i r="1">
      <x v="653"/>
      <x v="369"/>
      <x v="369"/>
      <x v="35"/>
      <x/>
    </i>
    <i r="1">
      <x v="654"/>
      <x v="369"/>
      <x v="369"/>
      <x v="300"/>
      <x v="8"/>
    </i>
    <i r="1">
      <x v="655"/>
      <x v="369"/>
      <x v="369"/>
      <x v="297"/>
      <x v="3"/>
    </i>
    <i r="1">
      <x v="656"/>
      <x v="5"/>
      <x v="5"/>
      <x v="36"/>
      <x v="13"/>
    </i>
    <i r="1">
      <x v="657"/>
      <x v="864"/>
      <x v="864"/>
      <x v="35"/>
      <x/>
    </i>
    <i r="1">
      <x v="658"/>
      <x v="864"/>
      <x v="864"/>
      <x v="35"/>
      <x/>
    </i>
    <i r="1">
      <x v="659"/>
      <x v="11"/>
      <x v="11"/>
      <x v="35"/>
      <x v="4"/>
    </i>
    <i r="1">
      <x v="660"/>
      <x v="25"/>
      <x v="25"/>
      <x v="35"/>
      <x v="10"/>
    </i>
    <i r="1">
      <x v="661"/>
      <x v="566"/>
      <x v="566"/>
      <x v="36"/>
      <x v="3"/>
    </i>
    <i r="1">
      <x v="662"/>
      <x v="659"/>
      <x v="659"/>
      <x v="36"/>
      <x v="3"/>
    </i>
    <i r="1">
      <x v="663"/>
      <x v="120"/>
      <x v="120"/>
      <x v="36"/>
      <x v="3"/>
    </i>
    <i r="1">
      <x v="664"/>
      <x v="435"/>
      <x v="435"/>
      <x v="35"/>
      <x v="3"/>
    </i>
    <i r="1">
      <x v="665"/>
      <x v="244"/>
      <x v="244"/>
      <x v="35"/>
      <x v="1"/>
    </i>
    <i r="1">
      <x v="666"/>
      <x v="39"/>
      <x v="39"/>
      <x v="36"/>
      <x v="13"/>
    </i>
    <i r="1">
      <x v="667"/>
      <x v="108"/>
      <x v="108"/>
      <x v="319"/>
      <x v="1"/>
    </i>
    <i r="1">
      <x v="668"/>
      <x v="131"/>
      <x v="131"/>
      <x v="35"/>
      <x v="9"/>
    </i>
    <i r="1">
      <x v="669"/>
      <x v="108"/>
      <x v="108"/>
      <x v="305"/>
      <x v="8"/>
    </i>
    <i r="1">
      <x v="670"/>
      <x v="1112"/>
      <x v="1112"/>
      <x v="35"/>
      <x/>
    </i>
    <i r="1">
      <x v="671"/>
      <x v="1162"/>
      <x v="1162"/>
      <x v="35"/>
      <x/>
    </i>
    <i r="1">
      <x v="672"/>
      <x v="1162"/>
      <x v="1162"/>
      <x v="35"/>
      <x/>
    </i>
    <i r="1">
      <x v="673"/>
      <x v="118"/>
      <x v="118"/>
      <x v="35"/>
      <x v="7"/>
    </i>
    <i r="1">
      <x v="674"/>
      <x v="505"/>
      <x v="505"/>
      <x v="36"/>
      <x v="3"/>
    </i>
    <i r="1">
      <x v="675"/>
      <x v="505"/>
      <x v="505"/>
      <x v="36"/>
      <x v="3"/>
    </i>
    <i r="1">
      <x v="676"/>
      <x v="849"/>
      <x v="849"/>
      <x v="35"/>
      <x v="3"/>
    </i>
    <i r="1">
      <x v="677"/>
      <x v="849"/>
      <x v="849"/>
      <x v="35"/>
      <x v="3"/>
    </i>
    <i r="1">
      <x v="678"/>
      <x v="849"/>
      <x v="849"/>
      <x v="35"/>
      <x v="1"/>
    </i>
    <i r="1">
      <x v="679"/>
      <x v="849"/>
      <x v="849"/>
      <x v="35"/>
      <x/>
    </i>
    <i r="1">
      <x v="680"/>
      <x v="491"/>
      <x v="491"/>
      <x v="35"/>
      <x v="1"/>
    </i>
    <i r="1">
      <x v="681"/>
      <x v="950"/>
      <x v="950"/>
      <x v="35"/>
      <x/>
    </i>
    <i r="1">
      <x v="682"/>
      <x v="1169"/>
      <x v="1169"/>
      <x v="36"/>
      <x/>
    </i>
    <i r="1">
      <x v="683"/>
      <x v="1169"/>
      <x v="1169"/>
      <x v="36"/>
      <x/>
    </i>
    <i r="1">
      <x v="684"/>
      <x v="705"/>
      <x v="705"/>
      <x v="36"/>
      <x/>
    </i>
    <i r="1">
      <x v="685"/>
      <x v="194"/>
      <x v="194"/>
      <x v="35"/>
      <x/>
    </i>
    <i r="1">
      <x v="686"/>
      <x v="213"/>
      <x v="213"/>
      <x v="324"/>
      <x v="5"/>
    </i>
    <i r="1">
      <x v="716"/>
      <x v="130"/>
      <x v="130"/>
      <x v="36"/>
      <x v="21"/>
    </i>
    <i r="1">
      <x v="717"/>
      <x v="151"/>
      <x v="151"/>
      <x v="100"/>
      <x v="21"/>
    </i>
    <i r="1">
      <x v="718"/>
      <x v="976"/>
      <x v="976"/>
      <x v="35"/>
      <x/>
    </i>
    <i r="1">
      <x v="719"/>
      <x v="747"/>
      <x v="747"/>
      <x v="35"/>
      <x v="2"/>
    </i>
    <i r="1">
      <x v="720"/>
      <x v="1161"/>
      <x v="1161"/>
      <x v="193"/>
      <x v="7"/>
    </i>
    <i r="1">
      <x v="721"/>
      <x/>
      <x/>
      <x v="257"/>
      <x v="21"/>
    </i>
    <i r="1">
      <x v="722"/>
      <x v="1132"/>
      <x v="1132"/>
      <x v="36"/>
      <x v="3"/>
    </i>
    <i r="1">
      <x v="723"/>
      <x v="862"/>
      <x v="862"/>
      <x v="36"/>
      <x v="1"/>
    </i>
    <i r="1">
      <x v="724"/>
      <x v="965"/>
      <x v="965"/>
      <x v="36"/>
      <x v="3"/>
    </i>
    <i r="1">
      <x v="725"/>
      <x v="1064"/>
      <x v="1064"/>
      <x v="35"/>
      <x/>
    </i>
    <i r="1">
      <x v="726"/>
      <x v="152"/>
      <x v="152"/>
      <x v="36"/>
      <x v="17"/>
    </i>
    <i r="1">
      <x v="727"/>
      <x v="167"/>
      <x v="167"/>
      <x v="127"/>
      <x v="21"/>
    </i>
    <i r="1">
      <x v="728"/>
      <x v="483"/>
      <x v="483"/>
      <x v="35"/>
      <x/>
    </i>
    <i r="1">
      <x v="729"/>
      <x v="483"/>
      <x v="483"/>
      <x v="36"/>
      <x/>
    </i>
    <i r="1">
      <x v="730"/>
      <x v="483"/>
      <x v="483"/>
      <x v="36"/>
      <x/>
    </i>
    <i r="1">
      <x v="731"/>
      <x v="116"/>
      <x v="116"/>
      <x v="115"/>
      <x v="18"/>
    </i>
    <i r="1">
      <x v="732"/>
      <x v="91"/>
      <x v="91"/>
      <x v="36"/>
      <x v="7"/>
    </i>
    <i r="1">
      <x v="733"/>
      <x v="262"/>
      <x v="262"/>
      <x v="35"/>
      <x v="13"/>
    </i>
    <i r="1">
      <x v="734"/>
      <x v="159"/>
      <x v="159"/>
      <x v="138"/>
      <x v="13"/>
    </i>
    <i r="1">
      <x v="735"/>
      <x v="188"/>
      <x v="188"/>
      <x v="36"/>
      <x v="8"/>
    </i>
    <i r="1">
      <x v="736"/>
      <x v="33"/>
      <x v="33"/>
      <x v="35"/>
      <x v="1"/>
    </i>
    <i r="1">
      <x v="737"/>
      <x v="29"/>
      <x v="29"/>
      <x v="36"/>
      <x v="19"/>
    </i>
    <i r="1">
      <x v="738"/>
      <x v="433"/>
      <x v="433"/>
      <x v="36"/>
      <x v="3"/>
    </i>
    <i r="1">
      <x v="755"/>
      <x v="968"/>
      <x v="968"/>
      <x v="36"/>
      <x/>
    </i>
    <i r="1">
      <x v="756"/>
      <x v="911"/>
      <x v="911"/>
      <x v="36"/>
      <x v="3"/>
    </i>
    <i r="1">
      <x v="757"/>
      <x v="973"/>
      <x v="973"/>
      <x v="192"/>
      <x v="8"/>
    </i>
    <i r="1">
      <x v="758"/>
      <x v="929"/>
      <x v="929"/>
      <x v="36"/>
      <x v="8"/>
    </i>
    <i r="1">
      <x v="759"/>
      <x v="830"/>
      <x v="830"/>
      <x v="36"/>
      <x/>
    </i>
    <i r="1">
      <x v="760"/>
      <x v="37"/>
      <x v="37"/>
      <x v="36"/>
      <x v="5"/>
    </i>
    <i r="1">
      <x v="761"/>
      <x v="37"/>
      <x v="37"/>
      <x v="247"/>
      <x v="17"/>
    </i>
    <i r="1">
      <x v="762"/>
      <x v="81"/>
      <x v="81"/>
      <x v="108"/>
      <x v="13"/>
    </i>
    <i r="1">
      <x v="763"/>
      <x v="456"/>
      <x v="456"/>
      <x v="36"/>
      <x v="13"/>
    </i>
    <i r="1">
      <x v="764"/>
      <x v="457"/>
      <x v="457"/>
      <x v="36"/>
      <x v="8"/>
    </i>
    <i r="1">
      <x v="765"/>
      <x v="456"/>
      <x v="456"/>
      <x v="36"/>
      <x v="3"/>
    </i>
    <i r="1">
      <x v="766"/>
      <x v="93"/>
      <x v="93"/>
      <x v="89"/>
      <x v="18"/>
    </i>
    <i r="1">
      <x v="767"/>
      <x v="1004"/>
      <x v="1004"/>
      <x v="220"/>
      <x v="3"/>
    </i>
    <i r="1">
      <x v="768"/>
      <x v="296"/>
      <x v="296"/>
      <x v="36"/>
      <x v="3"/>
    </i>
    <i r="1">
      <x v="769"/>
      <x v="296"/>
      <x v="296"/>
      <x v="35"/>
      <x v="5"/>
    </i>
    <i r="1">
      <x v="770"/>
      <x v="296"/>
      <x v="296"/>
      <x v="36"/>
      <x v="5"/>
    </i>
    <i r="1">
      <x v="908"/>
      <x v="1207"/>
      <x v="1207"/>
      <x v="35"/>
      <x/>
    </i>
    <i r="1">
      <x v="909"/>
      <x v="237"/>
      <x v="237"/>
      <x v="35"/>
      <x/>
    </i>
    <i r="1">
      <x v="910"/>
      <x v="237"/>
      <x v="237"/>
      <x v="35"/>
      <x/>
    </i>
    <i r="1">
      <x v="911"/>
      <x v="753"/>
      <x v="753"/>
      <x v="35"/>
      <x/>
    </i>
    <i r="1">
      <x v="912"/>
      <x v="753"/>
      <x v="753"/>
      <x v="36"/>
      <x/>
    </i>
    <i r="1">
      <x v="913"/>
      <x v="803"/>
      <x v="803"/>
      <x v="35"/>
      <x v="1"/>
    </i>
    <i r="1">
      <x v="914"/>
      <x v="193"/>
      <x v="193"/>
      <x v="36"/>
      <x v="13"/>
    </i>
    <i r="1">
      <x v="915"/>
      <x v="292"/>
      <x v="292"/>
      <x v="36"/>
      <x/>
    </i>
    <i r="1">
      <x v="916"/>
      <x v="292"/>
      <x v="292"/>
      <x v="36"/>
      <x v="5"/>
    </i>
    <i r="1">
      <x v="917"/>
      <x v="292"/>
      <x v="292"/>
      <x v="35"/>
      <x v="3"/>
    </i>
    <i r="1">
      <x v="918"/>
      <x v="292"/>
      <x v="292"/>
      <x v="36"/>
      <x v="3"/>
    </i>
    <i r="1">
      <x v="919"/>
      <x v="292"/>
      <x v="292"/>
      <x v="36"/>
      <x v="3"/>
    </i>
    <i r="1">
      <x v="920"/>
      <x v="172"/>
      <x v="172"/>
      <x v="35"/>
      <x/>
    </i>
    <i r="1">
      <x v="921"/>
      <x v="172"/>
      <x v="172"/>
      <x v="36"/>
      <x/>
    </i>
    <i r="1">
      <x v="922"/>
      <x v="987"/>
      <x v="987"/>
      <x v="35"/>
      <x/>
    </i>
    <i r="1">
      <x v="923"/>
      <x v="987"/>
      <x v="987"/>
      <x/>
      <x/>
    </i>
    <i r="1">
      <x v="924"/>
      <x v="701"/>
      <x v="701"/>
      <x v="36"/>
      <x/>
    </i>
    <i r="1">
      <x v="925"/>
      <x v="252"/>
      <x v="252"/>
      <x v="35"/>
      <x v="3"/>
    </i>
    <i r="1">
      <x v="926"/>
      <x v="252"/>
      <x v="252"/>
      <x v="35"/>
      <x v="1"/>
    </i>
    <i r="1">
      <x v="927"/>
      <x v="498"/>
      <x v="498"/>
      <x v="35"/>
      <x v="1"/>
    </i>
    <i r="1">
      <x v="928"/>
      <x v="261"/>
      <x v="261"/>
      <x v="36"/>
      <x v="3"/>
    </i>
    <i r="1">
      <x v="929"/>
      <x v="261"/>
      <x v="261"/>
      <x v="35"/>
      <x v="3"/>
    </i>
    <i r="1">
      <x v="930"/>
      <x v="261"/>
      <x v="261"/>
      <x v="36"/>
      <x v="8"/>
    </i>
    <i r="1">
      <x v="931"/>
      <x v="261"/>
      <x v="261"/>
      <x v="36"/>
      <x v="8"/>
    </i>
    <i r="1">
      <x v="932"/>
      <x v="261"/>
      <x v="261"/>
      <x v="35"/>
      <x v="1"/>
    </i>
    <i r="1">
      <x v="933"/>
      <x v="261"/>
      <x v="261"/>
      <x v="36"/>
      <x v="3"/>
    </i>
    <i r="1">
      <x v="934"/>
      <x v="261"/>
      <x v="261"/>
      <x v="35"/>
      <x v="13"/>
    </i>
    <i r="1">
      <x v="935"/>
      <x v="261"/>
      <x v="261"/>
      <x v="35"/>
      <x/>
    </i>
    <i r="1">
      <x v="936"/>
      <x v="273"/>
      <x v="273"/>
      <x v="35"/>
      <x/>
    </i>
    <i r="1">
      <x v="937"/>
      <x v="273"/>
      <x v="273"/>
      <x v="35"/>
      <x/>
    </i>
    <i r="1">
      <x v="938"/>
      <x v="300"/>
      <x v="300"/>
      <x v="35"/>
      <x/>
    </i>
    <i r="1">
      <x v="939"/>
      <x v="300"/>
      <x v="300"/>
      <x v="35"/>
      <x/>
    </i>
    <i r="1">
      <x v="940"/>
      <x v="300"/>
      <x v="300"/>
      <x v="36"/>
      <x/>
    </i>
    <i r="1">
      <x v="941"/>
      <x v="300"/>
      <x v="300"/>
      <x v="179"/>
      <x/>
    </i>
    <i r="1">
      <x v="942"/>
      <x v="20"/>
      <x v="20"/>
      <x v="258"/>
      <x v="21"/>
    </i>
    <i r="1">
      <x v="943"/>
      <x v="288"/>
      <x v="288"/>
      <x v="35"/>
      <x/>
    </i>
    <i r="1">
      <x v="944"/>
      <x v="288"/>
      <x v="288"/>
      <x v="35"/>
      <x v="3"/>
    </i>
    <i r="1">
      <x v="945"/>
      <x v="298"/>
      <x v="298"/>
      <x v="36"/>
      <x/>
    </i>
    <i r="1">
      <x v="946"/>
      <x v="298"/>
      <x v="298"/>
      <x v="36"/>
      <x/>
    </i>
    <i r="1">
      <x v="947"/>
      <x v="630"/>
      <x v="630"/>
      <x v="35"/>
      <x/>
    </i>
    <i r="1">
      <x v="948"/>
      <x v="622"/>
      <x v="622"/>
      <x v="35"/>
      <x/>
    </i>
    <i r="1">
      <x v="949"/>
      <x v="622"/>
      <x v="622"/>
      <x v="36"/>
      <x v="3"/>
    </i>
    <i r="1">
      <x v="950"/>
      <x v="877"/>
      <x v="877"/>
      <x v="35"/>
      <x v="1"/>
    </i>
    <i r="1">
      <x v="951"/>
      <x v="374"/>
      <x v="374"/>
      <x v="321"/>
      <x v="1"/>
    </i>
    <i r="1">
      <x v="952"/>
      <x v="656"/>
      <x v="656"/>
      <x v="35"/>
      <x v="5"/>
    </i>
    <i r="1">
      <x v="953"/>
      <x v="1040"/>
      <x v="1040"/>
      <x v="35"/>
      <x v="1"/>
    </i>
    <i r="1">
      <x v="954"/>
      <x v="860"/>
      <x v="860"/>
      <x v="36"/>
      <x v="3"/>
    </i>
    <i r="1">
      <x v="955"/>
      <x v="925"/>
      <x v="925"/>
      <x v="36"/>
      <x/>
    </i>
    <i r="1">
      <x v="956"/>
      <x v="648"/>
      <x v="648"/>
      <x v="35"/>
      <x v="1"/>
    </i>
    <i r="1">
      <x v="957"/>
      <x v="648"/>
      <x v="648"/>
      <x v="35"/>
      <x/>
    </i>
    <i r="1">
      <x v="958"/>
      <x v="648"/>
      <x v="648"/>
      <x v="35"/>
      <x v="3"/>
    </i>
    <i r="1">
      <x v="959"/>
      <x v="121"/>
      <x v="121"/>
      <x v="36"/>
      <x v="8"/>
    </i>
    <i r="1">
      <x v="960"/>
      <x v="756"/>
      <x v="756"/>
      <x v="35"/>
      <x/>
    </i>
    <i r="1">
      <x v="961"/>
      <x v="35"/>
      <x v="35"/>
      <x v="51"/>
      <x v="9"/>
    </i>
    <i r="1">
      <x v="962"/>
      <x v="107"/>
      <x v="107"/>
      <x v="36"/>
      <x v="15"/>
    </i>
    <i r="1">
      <x v="963"/>
      <x v="420"/>
      <x v="420"/>
      <x v="35"/>
      <x v="8"/>
    </i>
    <i r="1">
      <x v="964"/>
      <x v="408"/>
      <x v="408"/>
      <x v="254"/>
      <x v="5"/>
    </i>
    <i r="1">
      <x v="965"/>
      <x v="399"/>
      <x v="399"/>
      <x v="35"/>
      <x/>
    </i>
    <i r="1">
      <x v="966"/>
      <x v="399"/>
      <x v="399"/>
      <x v="35"/>
      <x/>
    </i>
    <i r="1">
      <x v="967"/>
      <x v="183"/>
      <x v="183"/>
      <x v="150"/>
      <x v="17"/>
    </i>
    <i r="1">
      <x v="968"/>
      <x v="445"/>
      <x v="445"/>
      <x v="36"/>
      <x v="3"/>
    </i>
    <i r="1">
      <x v="969"/>
      <x v="576"/>
      <x v="576"/>
      <x v="35"/>
      <x/>
    </i>
    <i r="1">
      <x v="970"/>
      <x v="1190"/>
      <x v="1190"/>
      <x v="35"/>
      <x v="3"/>
    </i>
    <i r="1">
      <x v="971"/>
      <x v="1012"/>
      <x v="1012"/>
      <x v="35"/>
      <x v="7"/>
    </i>
    <i r="1">
      <x v="972"/>
      <x v="1140"/>
      <x v="1140"/>
      <x v="35"/>
      <x v="5"/>
    </i>
    <i r="1">
      <x v="973"/>
      <x v="681"/>
      <x v="681"/>
      <x v="35"/>
      <x/>
    </i>
    <i r="1">
      <x v="974"/>
      <x v="681"/>
      <x v="681"/>
      <x v="36"/>
      <x/>
    </i>
    <i r="1">
      <x v="975"/>
      <x v="1017"/>
      <x v="1017"/>
      <x v="35"/>
      <x v="5"/>
    </i>
    <i r="1">
      <x v="976"/>
      <x v="277"/>
      <x v="277"/>
      <x v="35"/>
      <x v="2"/>
    </i>
    <i r="1">
      <x v="977"/>
      <x v="706"/>
      <x v="706"/>
      <x v="36"/>
      <x v="3"/>
    </i>
    <i r="1">
      <x v="978"/>
      <x v="706"/>
      <x v="706"/>
      <x v="36"/>
      <x v="13"/>
    </i>
    <i r="1">
      <x v="979"/>
      <x v="884"/>
      <x v="884"/>
      <x v="36"/>
      <x v="12"/>
    </i>
    <i r="1">
      <x v="980"/>
      <x v="38"/>
      <x v="38"/>
      <x v="73"/>
      <x v="5"/>
    </i>
    <i r="1">
      <x v="981"/>
      <x v="16"/>
      <x v="16"/>
      <x v="27"/>
      <x v="10"/>
    </i>
    <i r="1">
      <x v="982"/>
      <x v="319"/>
      <x v="319"/>
      <x v="35"/>
      <x v="1"/>
    </i>
    <i r="1">
      <x v="983"/>
      <x v="319"/>
      <x v="319"/>
      <x v="35"/>
      <x v="4"/>
    </i>
    <i r="1">
      <x v="984"/>
      <x v="319"/>
      <x v="319"/>
      <x v="36"/>
      <x v="3"/>
    </i>
    <i r="1">
      <x v="985"/>
      <x v="1119"/>
      <x v="1119"/>
      <x v="35"/>
      <x v="1"/>
    </i>
    <i r="1">
      <x v="986"/>
      <x v="304"/>
      <x v="304"/>
      <x v="36"/>
      <x v="2"/>
    </i>
    <i r="1">
      <x v="987"/>
      <x v="809"/>
      <x v="809"/>
      <x v="36"/>
      <x v="3"/>
    </i>
    <i r="1">
      <x v="988"/>
      <x v="502"/>
      <x v="502"/>
      <x v="35"/>
      <x v="1"/>
    </i>
    <i r="1">
      <x v="989"/>
      <x v="811"/>
      <x v="811"/>
      <x v="36"/>
      <x v="4"/>
    </i>
    <i r="1">
      <x v="990"/>
      <x v="338"/>
      <x v="338"/>
      <x v="35"/>
      <x/>
    </i>
    <i r="1">
      <x v="991"/>
      <x v="338"/>
      <x v="338"/>
      <x v="36"/>
      <x/>
    </i>
    <i r="1">
      <x v="993"/>
      <x v="502"/>
      <x v="502"/>
      <x v="36"/>
      <x v="1"/>
    </i>
    <i r="1">
      <x v="994"/>
      <x v="502"/>
      <x v="502"/>
      <x v="36"/>
      <x v="1"/>
    </i>
    <i r="1">
      <x v="995"/>
      <x v="502"/>
      <x v="502"/>
      <x v="36"/>
      <x v="1"/>
    </i>
    <i r="1">
      <x v="1005"/>
      <x v="381"/>
      <x v="381"/>
      <x v="308"/>
      <x v="7"/>
    </i>
    <i r="1">
      <x v="1006"/>
      <x v="686"/>
      <x v="686"/>
      <x v="35"/>
      <x v="1"/>
    </i>
    <i r="1">
      <x v="1007"/>
      <x v="818"/>
      <x v="818"/>
      <x v="35"/>
      <x/>
    </i>
    <i r="1">
      <x v="1008"/>
      <x v="503"/>
      <x v="503"/>
      <x v="56"/>
      <x v="14"/>
    </i>
    <i r="1">
      <x v="1009"/>
      <x v="985"/>
      <x v="985"/>
      <x v="11"/>
      <x v="1"/>
    </i>
    <i r="1">
      <x v="1010"/>
      <x v="985"/>
      <x v="985"/>
      <x v="36"/>
      <x v="3"/>
    </i>
    <i r="1">
      <x v="1011"/>
      <x v="985"/>
      <x v="985"/>
      <x v="35"/>
      <x v="3"/>
    </i>
    <i r="1">
      <x v="1012"/>
      <x v="1133"/>
      <x v="1133"/>
      <x v="35"/>
      <x v="1"/>
    </i>
    <i r="1">
      <x v="1013"/>
      <x v="985"/>
      <x v="985"/>
      <x v="35"/>
      <x v="2"/>
    </i>
    <i r="1">
      <x v="1014"/>
      <x v="985"/>
      <x v="985"/>
      <x v="36"/>
      <x v="1"/>
    </i>
    <i r="1">
      <x v="1015"/>
      <x v="985"/>
      <x v="985"/>
      <x v="35"/>
      <x v="13"/>
    </i>
    <i r="1">
      <x v="1016"/>
      <x v="254"/>
      <x v="254"/>
      <x v="35"/>
      <x v="7"/>
    </i>
    <i r="1">
      <x v="1017"/>
      <x v="574"/>
      <x v="574"/>
      <x v="253"/>
      <x v="4"/>
    </i>
    <i r="1">
      <x v="1018"/>
      <x v="289"/>
      <x v="289"/>
      <x v="36"/>
      <x v="13"/>
    </i>
    <i r="1">
      <x v="1019"/>
      <x v="289"/>
      <x v="289"/>
      <x v="36"/>
      <x v="8"/>
    </i>
    <i r="1">
      <x v="1020"/>
      <x v="674"/>
      <x v="674"/>
      <x v="35"/>
      <x v="8"/>
    </i>
    <i r="1">
      <x v="1021"/>
      <x v="663"/>
      <x v="663"/>
      <x v="88"/>
      <x v="13"/>
    </i>
    <i r="1">
      <x v="1022"/>
      <x v="711"/>
      <x v="711"/>
      <x v="312"/>
      <x v="7"/>
    </i>
    <i r="1">
      <x v="1023"/>
      <x v="123"/>
      <x v="123"/>
      <x v="182"/>
      <x v="18"/>
    </i>
    <i r="1">
      <x v="1024"/>
      <x v="430"/>
      <x v="430"/>
      <x v="36"/>
      <x v="3"/>
    </i>
    <i r="1">
      <x v="1025"/>
      <x v="430"/>
      <x v="430"/>
      <x v="35"/>
      <x v="11"/>
    </i>
    <i r="1">
      <x v="1026"/>
      <x v="95"/>
      <x v="95"/>
      <x v="35"/>
      <x v="17"/>
    </i>
    <i r="1">
      <x v="1027"/>
      <x v="95"/>
      <x v="95"/>
      <x v="36"/>
      <x v="18"/>
    </i>
    <i r="1">
      <x v="1028"/>
      <x v="1184"/>
      <x v="1184"/>
      <x v="10"/>
      <x v="1"/>
    </i>
    <i r="1">
      <x v="1029"/>
      <x v="1052"/>
      <x v="1052"/>
      <x v="35"/>
      <x v="8"/>
    </i>
    <i r="1">
      <x v="1030"/>
      <x v="1052"/>
      <x v="1052"/>
      <x v="35"/>
      <x v="1"/>
    </i>
    <i r="1">
      <x v="1031"/>
      <x v="240"/>
      <x v="240"/>
      <x v="36"/>
      <x v="18"/>
    </i>
    <i r="1">
      <x v="1032"/>
      <x v="1183"/>
      <x v="1183"/>
      <x v="35"/>
      <x/>
    </i>
    <i r="1">
      <x v="1033"/>
      <x v="1183"/>
      <x v="1183"/>
      <x v="36"/>
      <x/>
    </i>
    <i r="1">
      <x v="1034"/>
      <x v="1183"/>
      <x v="1183"/>
      <x v="35"/>
      <x/>
    </i>
    <i r="1">
      <x v="1035"/>
      <x v="1183"/>
      <x v="1183"/>
      <x v="36"/>
      <x/>
    </i>
    <i r="1">
      <x v="1036"/>
      <x v="1089"/>
      <x v="1089"/>
      <x v="35"/>
      <x v="3"/>
    </i>
    <i r="1">
      <x v="1037"/>
      <x v="1089"/>
      <x v="1089"/>
      <x v="35"/>
      <x/>
    </i>
    <i r="1">
      <x v="1038"/>
      <x v="1089"/>
      <x v="1089"/>
      <x v="35"/>
      <x/>
    </i>
    <i r="1">
      <x v="1039"/>
      <x v="1089"/>
      <x v="1089"/>
      <x v="35"/>
      <x/>
    </i>
    <i r="1">
      <x v="1040"/>
      <x v="857"/>
      <x v="857"/>
      <x v="35"/>
      <x v="10"/>
    </i>
    <i r="1">
      <x v="1041"/>
      <x v="1229"/>
      <x v="1229"/>
      <x v="35"/>
      <x v="1"/>
    </i>
    <i r="1">
      <x v="1042"/>
      <x v="1216"/>
      <x v="1216"/>
      <x v="35"/>
      <x/>
    </i>
    <i r="1">
      <x v="1043"/>
      <x v="1216"/>
      <x v="1216"/>
      <x v="35"/>
      <x/>
    </i>
    <i r="1">
      <x v="1044"/>
      <x v="1216"/>
      <x v="1216"/>
      <x v="36"/>
      <x/>
    </i>
    <i r="1">
      <x v="1045"/>
      <x v="1216"/>
      <x v="1216"/>
      <x v="35"/>
      <x/>
    </i>
    <i r="1">
      <x v="1046"/>
      <x v="1216"/>
      <x v="1216"/>
      <x v="35"/>
      <x/>
    </i>
    <i r="1">
      <x v="1047"/>
      <x v="472"/>
      <x v="472"/>
      <x v="35"/>
      <x/>
    </i>
    <i r="1">
      <x v="1048"/>
      <x v="472"/>
      <x v="472"/>
      <x v="36"/>
      <x v="3"/>
    </i>
    <i r="1">
      <x v="1049"/>
      <x v="472"/>
      <x v="472"/>
      <x v="35"/>
      <x v="3"/>
    </i>
    <i r="1">
      <x v="1050"/>
      <x v="472"/>
      <x v="472"/>
      <x v="36"/>
      <x/>
    </i>
    <i r="1">
      <x v="1051"/>
      <x v="472"/>
      <x v="472"/>
      <x v="36"/>
      <x v="13"/>
    </i>
    <i r="1">
      <x v="1052"/>
      <x v="472"/>
      <x v="472"/>
      <x v="36"/>
      <x v="3"/>
    </i>
    <i r="1">
      <x v="1053"/>
      <x v="472"/>
      <x v="472"/>
      <x v="35"/>
      <x v="2"/>
    </i>
    <i r="1">
      <x v="1054"/>
      <x v="55"/>
      <x v="55"/>
      <x v="85"/>
      <x v="2"/>
    </i>
    <i r="1">
      <x v="1129"/>
      <x v="710"/>
      <x v="710"/>
      <x v="35"/>
      <x v="3"/>
    </i>
    <i r="1">
      <x v="1130"/>
      <x v="1128"/>
      <x v="1128"/>
      <x v="35"/>
      <x/>
    </i>
    <i r="1">
      <x v="1131"/>
      <x v="796"/>
      <x v="796"/>
      <x v="35"/>
      <x v="1"/>
    </i>
    <i r="1">
      <x v="1132"/>
      <x v="1136"/>
      <x v="1136"/>
      <x v="35"/>
      <x v="2"/>
    </i>
    <i r="1">
      <x v="1133"/>
      <x v="1056"/>
      <x v="1056"/>
      <x v="209"/>
      <x v="1"/>
    </i>
    <i r="1">
      <x v="1134"/>
      <x v="934"/>
      <x v="934"/>
      <x v="36"/>
      <x v="3"/>
    </i>
    <i r="1">
      <x v="1135"/>
      <x v="1245"/>
      <x v="1245"/>
      <x v="36"/>
      <x v="2"/>
    </i>
    <i r="1">
      <x v="1136"/>
      <x v="871"/>
      <x v="871"/>
      <x v="7"/>
      <x v="2"/>
    </i>
    <i r="1">
      <x v="1137"/>
      <x v="1248"/>
      <x v="1248"/>
      <x v="35"/>
      <x v="3"/>
    </i>
    <i r="1">
      <x v="1138"/>
      <x v="1086"/>
      <x v="1086"/>
      <x v="36"/>
      <x v="3"/>
    </i>
    <i r="1">
      <x v="1139"/>
      <x v="958"/>
      <x v="958"/>
      <x v="36"/>
      <x v="5"/>
    </i>
    <i r="1">
      <x v="1140"/>
      <x v="816"/>
      <x v="816"/>
      <x v="171"/>
      <x v="3"/>
    </i>
    <i r="1">
      <x v="1141"/>
      <x v="816"/>
      <x v="816"/>
      <x v="33"/>
      <x v="3"/>
    </i>
    <i r="1">
      <x v="1142"/>
      <x v="816"/>
      <x v="816"/>
      <x v="35"/>
      <x v="7"/>
    </i>
    <i r="1">
      <x v="1143"/>
      <x v="958"/>
      <x v="958"/>
      <x v="35"/>
      <x v="5"/>
    </i>
    <i r="1">
      <x v="1144"/>
      <x v="881"/>
      <x v="881"/>
      <x v="63"/>
      <x v="8"/>
    </i>
    <i r="1">
      <x v="1145"/>
      <x v="881"/>
      <x v="881"/>
      <x v="203"/>
      <x/>
    </i>
    <i r="1">
      <x v="1146"/>
      <x v="881"/>
      <x v="881"/>
      <x v="35"/>
      <x v="3"/>
    </i>
    <i r="1">
      <x v="1147"/>
      <x v="1074"/>
      <x v="1074"/>
      <x v="35"/>
      <x v="1"/>
    </i>
    <i r="1">
      <x v="1148"/>
      <x v="800"/>
      <x v="800"/>
      <x v="35"/>
      <x/>
    </i>
    <i r="1">
      <x v="1149"/>
      <x v="1016"/>
      <x v="1016"/>
      <x v="36"/>
      <x v="3"/>
    </i>
    <i r="1">
      <x v="1150"/>
      <x v="852"/>
      <x v="852"/>
      <x v="42"/>
      <x v="2"/>
    </i>
    <i r="1">
      <x v="1151"/>
      <x v="852"/>
      <x v="852"/>
      <x v="35"/>
      <x v="1"/>
    </i>
    <i r="1">
      <x v="1153"/>
      <x v="1029"/>
      <x v="1029"/>
      <x v="36"/>
      <x v="5"/>
    </i>
    <i r="1">
      <x v="1154"/>
      <x v="1176"/>
      <x v="1176"/>
      <x v="36"/>
      <x/>
    </i>
    <i r="1">
      <x v="1155"/>
      <x v="1030"/>
      <x v="1030"/>
      <x v="36"/>
      <x/>
    </i>
    <i r="1">
      <x v="1156"/>
      <x v="1030"/>
      <x v="1030"/>
      <x v="35"/>
      <x/>
    </i>
    <i r="1">
      <x v="1157"/>
      <x v="1157"/>
      <x v="1157"/>
      <x v="35"/>
      <x v="1"/>
    </i>
    <i r="1">
      <x v="1158"/>
      <x v="1030"/>
      <x v="1030"/>
      <x v="36"/>
      <x v="3"/>
    </i>
    <i r="1">
      <x v="1159"/>
      <x v="1030"/>
      <x v="1030"/>
      <x v="36"/>
      <x v="3"/>
    </i>
    <i r="1">
      <x v="1160"/>
      <x v="1168"/>
      <x v="1168"/>
      <x v="35"/>
      <x v="8"/>
    </i>
    <i r="1">
      <x v="1161"/>
      <x v="1154"/>
      <x v="1154"/>
      <x v="36"/>
      <x v="15"/>
    </i>
    <i r="1">
      <x v="1162"/>
      <x v="1185"/>
      <x v="1185"/>
      <x v="24"/>
      <x v="5"/>
    </i>
    <i r="1">
      <x v="1163"/>
      <x v="1110"/>
      <x v="1110"/>
      <x v="36"/>
      <x v="4"/>
    </i>
    <i r="1">
      <x v="1164"/>
      <x v="1230"/>
      <x v="1230"/>
      <x v="35"/>
      <x/>
    </i>
    <i r="1">
      <x v="1165"/>
      <x v="874"/>
      <x v="874"/>
      <x v="35"/>
      <x v="1"/>
    </i>
    <i r="1">
      <x v="1166"/>
      <x v="1113"/>
      <x v="1113"/>
      <x v="35"/>
      <x v="1"/>
    </i>
    <i r="1">
      <x v="1167"/>
      <x v="1113"/>
      <x v="1113"/>
      <x v="36"/>
      <x v="3"/>
    </i>
    <i r="1">
      <x v="1168"/>
      <x v="1228"/>
      <x v="1228"/>
      <x v="35"/>
      <x v="1"/>
    </i>
    <i r="1">
      <x v="1169"/>
      <x v="945"/>
      <x v="945"/>
      <x v="36"/>
      <x v="1"/>
    </i>
    <i r="1">
      <x v="1170"/>
      <x v="945"/>
      <x v="945"/>
      <x v="35"/>
      <x v="3"/>
    </i>
    <i r="1">
      <x v="1171"/>
      <x v="1150"/>
      <x v="1150"/>
      <x v="35"/>
      <x v="9"/>
    </i>
    <i r="1">
      <x v="1172"/>
      <x v="945"/>
      <x v="945"/>
      <x v="36"/>
      <x v="1"/>
    </i>
    <i r="1">
      <x v="1173"/>
      <x v="996"/>
      <x v="996"/>
      <x v="35"/>
      <x v="1"/>
    </i>
    <i r="1">
      <x v="1174"/>
      <x v="888"/>
      <x v="888"/>
      <x v="86"/>
      <x v="2"/>
    </i>
    <i r="1">
      <x v="1175"/>
      <x v="1249"/>
      <x v="1249"/>
      <x v="36"/>
      <x v="3"/>
    </i>
    <i r="1">
      <x v="1176"/>
      <x v="1107"/>
      <x v="1107"/>
      <x v="35"/>
      <x v="5"/>
    </i>
    <i r="1">
      <x v="1177"/>
      <x v="709"/>
      <x v="709"/>
      <x v="35"/>
      <x/>
    </i>
    <i r="1">
      <x v="1178"/>
      <x v="1001"/>
      <x v="1001"/>
      <x v="35"/>
      <x/>
    </i>
    <i r="1">
      <x v="1179"/>
      <x v="1001"/>
      <x v="1001"/>
      <x v="197"/>
      <x v="5"/>
    </i>
    <i r="1">
      <x v="1180"/>
      <x v="645"/>
      <x v="645"/>
      <x v="35"/>
      <x v="1"/>
    </i>
    <i r="1">
      <x v="1181"/>
      <x v="730"/>
      <x v="730"/>
      <x v="239"/>
      <x v="9"/>
    </i>
    <i r="1">
      <x v="1182"/>
      <x v="97"/>
      <x v="97"/>
      <x v="35"/>
      <x v="2"/>
    </i>
    <i r="1">
      <x v="1201"/>
      <x v="7"/>
      <x v="7"/>
      <x v="255"/>
      <x v="3"/>
    </i>
    <i r="1">
      <x v="1202"/>
      <x v="539"/>
      <x v="539"/>
      <x v="35"/>
      <x v="5"/>
    </i>
    <i r="1">
      <x v="1203"/>
      <x v="539"/>
      <x v="539"/>
      <x v="35"/>
      <x v="12"/>
    </i>
    <i r="1">
      <x v="1204"/>
      <x v="539"/>
      <x v="539"/>
      <x v="207"/>
      <x v="3"/>
    </i>
    <i r="1">
      <x v="1205"/>
      <x v="653"/>
      <x v="653"/>
      <x v="55"/>
      <x v="3"/>
    </i>
    <i r="1">
      <x v="1206"/>
      <x v="653"/>
      <x v="653"/>
      <x v="36"/>
      <x/>
    </i>
    <i r="1">
      <x v="1207"/>
      <x v="371"/>
      <x v="371"/>
      <x v="76"/>
      <x v="5"/>
    </i>
    <i r="1">
      <x v="1209"/>
      <x v="765"/>
      <x v="765"/>
      <x v="36"/>
      <x v="1"/>
    </i>
    <i r="1">
      <x v="1210"/>
      <x v="114"/>
      <x v="114"/>
      <x v="249"/>
      <x v="15"/>
    </i>
    <i r="1">
      <x v="1211"/>
      <x v="263"/>
      <x v="263"/>
      <x v="35"/>
      <x v="5"/>
    </i>
    <i r="1">
      <x v="1212"/>
      <x v="114"/>
      <x v="114"/>
      <x v="210"/>
      <x v="7"/>
    </i>
    <i r="1">
      <x v="1213"/>
      <x v="101"/>
      <x v="101"/>
      <x v="36"/>
      <x v="2"/>
    </i>
    <i r="1">
      <x v="1214"/>
      <x v="317"/>
      <x v="317"/>
      <x v="36"/>
      <x v="10"/>
    </i>
    <i r="1">
      <x v="1215"/>
      <x v="317"/>
      <x v="317"/>
      <x v="36"/>
      <x/>
    </i>
    <i r="1">
      <x v="1216"/>
      <x v="317"/>
      <x v="317"/>
      <x v="176"/>
      <x v="2"/>
    </i>
    <i r="1">
      <x v="1217"/>
      <x v="814"/>
      <x v="814"/>
      <x v="36"/>
      <x v="8"/>
    </i>
    <i r="1">
      <x v="1218"/>
      <x v="655"/>
      <x v="655"/>
      <x v="36"/>
      <x v="18"/>
    </i>
    <i r="1">
      <x v="1219"/>
      <x v="71"/>
      <x v="71"/>
      <x v="185"/>
      <x v="4"/>
    </i>
    <i r="1">
      <x v="1220"/>
      <x v="44"/>
      <x v="44"/>
      <x v="43"/>
      <x v="3"/>
    </i>
    <i r="1">
      <x v="1221"/>
      <x v="44"/>
      <x v="44"/>
      <x v="36"/>
      <x v="8"/>
    </i>
    <i r="1">
      <x v="1222"/>
      <x v="181"/>
      <x v="181"/>
      <x v="26"/>
      <x v="12"/>
    </i>
    <i r="1">
      <x v="1223"/>
      <x v="41"/>
      <x v="41"/>
      <x v="35"/>
      <x v="5"/>
    </i>
    <i r="1">
      <x v="1224"/>
      <x v="57"/>
      <x v="57"/>
      <x v="36"/>
      <x v="10"/>
    </i>
    <i r="1">
      <x v="1225"/>
      <x v="46"/>
      <x v="46"/>
      <x v="188"/>
      <x v="10"/>
    </i>
    <i r="1">
      <x v="1226"/>
      <x v="53"/>
      <x v="53"/>
      <x v="35"/>
      <x v="3"/>
    </i>
    <i r="1">
      <x v="1227"/>
      <x v="150"/>
      <x v="150"/>
      <x v="35"/>
      <x v="5"/>
    </i>
    <i r="1">
      <x v="1228"/>
      <x v="57"/>
      <x v="57"/>
      <x v="72"/>
      <x v="17"/>
    </i>
    <i r="1">
      <x v="1229"/>
      <x v="41"/>
      <x v="41"/>
      <x v="35"/>
      <x v="5"/>
    </i>
    <i r="1">
      <x v="1230"/>
      <x v="341"/>
      <x v="341"/>
      <x v="35"/>
      <x v="2"/>
    </i>
    <i r="1">
      <x v="1231"/>
      <x v="198"/>
      <x v="198"/>
      <x v="251"/>
      <x v="4"/>
    </i>
    <i r="1">
      <x v="1232"/>
      <x v="58"/>
      <x v="58"/>
      <x v="35"/>
      <x v="2"/>
    </i>
    <i r="1">
      <x v="1233"/>
      <x v="210"/>
      <x v="210"/>
      <x v="35"/>
      <x v="17"/>
    </i>
    <i r="1">
      <x v="1234"/>
      <x v="49"/>
      <x v="49"/>
      <x v="288"/>
      <x v="12"/>
    </i>
    <i r="1">
      <x v="1235"/>
      <x v="69"/>
      <x v="69"/>
      <x v="69"/>
      <x v="7"/>
    </i>
    <i r="1">
      <x v="1236"/>
      <x v="58"/>
      <x v="58"/>
      <x v="37"/>
      <x v="17"/>
    </i>
    <i r="1">
      <x v="1237"/>
      <x v="42"/>
      <x v="42"/>
      <x v="152"/>
      <x v="4"/>
    </i>
    <i r="1">
      <x v="1238"/>
      <x v="73"/>
      <x v="73"/>
      <x v="141"/>
      <x v="5"/>
    </i>
    <i r="1">
      <x v="1239"/>
      <x v="54"/>
      <x v="54"/>
      <x v="36"/>
      <x v="3"/>
    </i>
    <i r="1">
      <x v="1241"/>
      <x v="84"/>
      <x v="84"/>
      <x v="36"/>
      <x v="4"/>
    </i>
    <i r="1">
      <x v="1242"/>
      <x v="223"/>
      <x v="223"/>
      <x v="237"/>
      <x v="18"/>
    </i>
    <i r="1">
      <x v="1243"/>
      <x v="1193"/>
      <x v="1193"/>
      <x v="134"/>
      <x v="5"/>
    </i>
    <i r="1">
      <x v="1244"/>
      <x v="1197"/>
      <x v="1197"/>
      <x v="122"/>
      <x v="6"/>
    </i>
    <i r="1">
      <x v="1245"/>
      <x v="724"/>
      <x v="724"/>
      <x v="189"/>
      <x v="3"/>
    </i>
    <i r="1">
      <x v="1246"/>
      <x v="1142"/>
      <x v="1142"/>
      <x v="136"/>
      <x v="5"/>
    </i>
    <i r="1">
      <x v="1264"/>
      <x v="1209"/>
      <x v="1209"/>
      <x v="35"/>
      <x v="3"/>
    </i>
    <i r="1">
      <x v="1265"/>
      <x v="1245"/>
      <x v="1245"/>
      <x v="36"/>
      <x v="3"/>
    </i>
    <i r="1">
      <x v="1266"/>
      <x v="948"/>
      <x v="948"/>
      <x v="35"/>
      <x v="1"/>
    </i>
    <i r="1">
      <x v="1267"/>
      <x v="948"/>
      <x v="948"/>
      <x v="62"/>
      <x v="3"/>
    </i>
    <i r="1">
      <x v="1268"/>
      <x v="999"/>
      <x v="999"/>
      <x v="36"/>
      <x v="3"/>
    </i>
    <i r="1">
      <x v="1269"/>
      <x v="832"/>
      <x v="832"/>
      <x v="91"/>
      <x v="8"/>
    </i>
    <i r="1">
      <x v="1270"/>
      <x v="1147"/>
      <x v="1147"/>
      <x v="36"/>
      <x/>
    </i>
    <i r="1">
      <x v="1271"/>
      <x v="1147"/>
      <x v="1147"/>
      <x v="35"/>
      <x v="1"/>
    </i>
    <i r="1">
      <x v="1272"/>
      <x v="1147"/>
      <x v="1147"/>
      <x v="36"/>
      <x v="3"/>
    </i>
    <i r="1">
      <x v="1273"/>
      <x v="1147"/>
      <x v="1147"/>
      <x v="36"/>
      <x v="8"/>
    </i>
    <i r="1">
      <x v="1274"/>
      <x v="1147"/>
      <x v="1147"/>
      <x v="36"/>
      <x v="3"/>
    </i>
    <i r="1">
      <x v="1275"/>
      <x v="1179"/>
      <x v="1179"/>
      <x v="35"/>
      <x v="1"/>
    </i>
    <i r="1">
      <x v="1276"/>
      <x v="248"/>
      <x v="248"/>
      <x v="35"/>
      <x v="15"/>
    </i>
    <i r="1">
      <x v="1277"/>
      <x v="1049"/>
      <x v="1049"/>
      <x v="36"/>
      <x v="13"/>
    </i>
    <i r="1">
      <x v="1278"/>
      <x v="1049"/>
      <x v="1049"/>
      <x v="36"/>
      <x v="3"/>
    </i>
    <i r="1">
      <x v="1279"/>
      <x v="1049"/>
      <x v="1049"/>
      <x v="36"/>
      <x v="3"/>
    </i>
    <i r="1">
      <x v="1280"/>
      <x v="1049"/>
      <x v="1049"/>
      <x v="36"/>
      <x v="7"/>
    </i>
    <i r="1">
      <x v="1281"/>
      <x v="827"/>
      <x v="827"/>
      <x v="36"/>
      <x v="3"/>
    </i>
    <i r="1">
      <x v="1282"/>
      <x v="827"/>
      <x v="827"/>
      <x v="36"/>
      <x v="3"/>
    </i>
    <i r="1">
      <x v="1283"/>
      <x v="947"/>
      <x v="947"/>
      <x v="36"/>
      <x v="13"/>
    </i>
    <i r="1">
      <x v="1297"/>
      <x v="1234"/>
      <x v="1234"/>
      <x v="35"/>
      <x/>
    </i>
    <i r="1">
      <x v="1298"/>
      <x v="8"/>
      <x v="8"/>
      <x v="35"/>
      <x v="7"/>
    </i>
    <i r="1">
      <x v="1299"/>
      <x v="294"/>
      <x v="294"/>
      <x v="35"/>
      <x v="2"/>
    </i>
    <i r="1">
      <x v="1300"/>
      <x v="294"/>
      <x v="294"/>
      <x v="35"/>
      <x v="1"/>
    </i>
    <i r="1">
      <x v="1301"/>
      <x v="294"/>
      <x v="294"/>
      <x v="36"/>
      <x v="3"/>
    </i>
    <i r="1">
      <x v="1302"/>
      <x v="260"/>
      <x v="260"/>
      <x v="36"/>
      <x v="3"/>
    </i>
    <i r="1">
      <x v="1303"/>
      <x v="279"/>
      <x v="279"/>
      <x v="35"/>
      <x v="1"/>
    </i>
    <i r="1">
      <x v="1304"/>
      <x v="279"/>
      <x v="279"/>
      <x v="36"/>
      <x v="3"/>
    </i>
    <i r="1">
      <x v="1305"/>
      <x v="279"/>
      <x v="279"/>
      <x v="325"/>
      <x v="5"/>
    </i>
    <i r="1">
      <x v="1311"/>
      <x v="62"/>
      <x v="62"/>
      <x v="35"/>
      <x v="5"/>
    </i>
    <i r="1">
      <x v="1312"/>
      <x v="578"/>
      <x v="578"/>
      <x v="36"/>
      <x v="3"/>
    </i>
    <i r="1">
      <x v="1313"/>
      <x v="34"/>
      <x v="34"/>
      <x v="35"/>
      <x v="13"/>
    </i>
    <i r="1">
      <x v="1317"/>
      <x v="537"/>
      <x v="537"/>
      <x v="35"/>
      <x/>
    </i>
    <i r="1">
      <x v="1325"/>
      <x v="1210"/>
      <x v="1210"/>
      <x v="35"/>
      <x v="2"/>
    </i>
    <i r="1">
      <x v="1326"/>
      <x v="1210"/>
      <x v="1210"/>
      <x v="35"/>
      <x v="2"/>
    </i>
    <i r="1">
      <x v="1336"/>
      <x v="746"/>
      <x v="746"/>
      <x v="35"/>
      <x v="1"/>
    </i>
    <i r="1">
      <x v="1337"/>
      <x v="109"/>
      <x v="109"/>
      <x v="35"/>
      <x v="3"/>
    </i>
    <i r="1">
      <x v="1338"/>
      <x v="136"/>
      <x v="136"/>
      <x v="226"/>
      <x v="14"/>
    </i>
    <i r="1">
      <x v="1339"/>
      <x v="1165"/>
      <x v="1165"/>
      <x v="35"/>
      <x v="3"/>
    </i>
    <i r="1">
      <x v="1340"/>
      <x v="1165"/>
      <x v="1165"/>
      <x v="35"/>
      <x/>
    </i>
    <i r="1">
      <x v="1341"/>
      <x v="173"/>
      <x v="173"/>
      <x v="36"/>
      <x v="9"/>
    </i>
    <i r="1">
      <x v="1342"/>
      <x v="543"/>
      <x v="543"/>
      <x v="36"/>
      <x v="14"/>
    </i>
    <i r="1">
      <x v="1343"/>
      <x v="309"/>
      <x v="309"/>
      <x v="36"/>
      <x/>
    </i>
    <i r="1">
      <x v="1344"/>
      <x v="309"/>
      <x v="309"/>
      <x v="36"/>
      <x v="8"/>
    </i>
    <i r="1">
      <x v="1345"/>
      <x v="410"/>
      <x v="410"/>
      <x v="36"/>
      <x v="5"/>
    </i>
    <i r="1">
      <x v="1346"/>
      <x v="863"/>
      <x v="863"/>
      <x v="35"/>
      <x v="13"/>
    </i>
    <i r="1">
      <x v="1361"/>
      <x v="725"/>
      <x v="725"/>
      <x v="35"/>
      <x v="5"/>
    </i>
    <i r="1">
      <x v="1362"/>
      <x v="418"/>
      <x v="418"/>
      <x v="36"/>
      <x v="3"/>
    </i>
    <i r="1">
      <x v="1363"/>
      <x v="418"/>
      <x v="418"/>
      <x v="36"/>
      <x v="5"/>
    </i>
    <i r="1">
      <x v="1364"/>
      <x v="418"/>
      <x v="418"/>
      <x v="177"/>
      <x v="8"/>
    </i>
    <i r="1">
      <x v="1365"/>
      <x v="569"/>
      <x v="569"/>
      <x v="36"/>
      <x v="3"/>
    </i>
    <i r="1">
      <x v="1366"/>
      <x v="569"/>
      <x v="569"/>
      <x v="144"/>
      <x v="8"/>
    </i>
    <i r="1">
      <x v="1367"/>
      <x v="569"/>
      <x v="569"/>
      <x v="169"/>
      <x v="3"/>
    </i>
    <i r="1">
      <x v="1368"/>
      <x v="654"/>
      <x v="654"/>
      <x v="36"/>
      <x v="10"/>
    </i>
    <i r="1">
      <x v="1369"/>
      <x v="421"/>
      <x v="421"/>
      <x v="35"/>
      <x v="1"/>
    </i>
    <i r="1">
      <x v="1370"/>
      <x v="1218"/>
      <x v="1218"/>
      <x v="35"/>
      <x/>
    </i>
    <i r="1">
      <x v="1371"/>
      <x v="933"/>
      <x v="933"/>
      <x v="103"/>
      <x v="12"/>
    </i>
    <i r="1">
      <x v="1372"/>
      <x v="1208"/>
      <x v="1208"/>
      <x v="36"/>
      <x v="17"/>
    </i>
    <i r="1">
      <x v="1373"/>
      <x v="1178"/>
      <x v="1178"/>
      <x v="35"/>
      <x v="1"/>
    </i>
    <i r="1">
      <x v="1374"/>
      <x v="1178"/>
      <x v="1178"/>
      <x v="36"/>
      <x v="3"/>
    </i>
    <i r="1">
      <x v="1375"/>
      <x v="1206"/>
      <x v="1206"/>
      <x v="36"/>
      <x v="10"/>
    </i>
    <i r="1">
      <x v="1376"/>
      <x v="1031"/>
      <x v="1031"/>
      <x v="35"/>
      <x v="1"/>
    </i>
    <i r="1">
      <x v="1377"/>
      <x v="1031"/>
      <x v="1031"/>
      <x v="36"/>
      <x v="3"/>
    </i>
    <i r="1">
      <x v="1378"/>
      <x v="1031"/>
      <x v="1031"/>
      <x v="36"/>
      <x v="3"/>
    </i>
    <i r="1">
      <x v="1379"/>
      <x v="1031"/>
      <x v="1031"/>
      <x v="36"/>
      <x v="3"/>
    </i>
    <i r="1">
      <x v="1380"/>
      <x v="1194"/>
      <x v="1194"/>
      <x v="36"/>
      <x v="9"/>
    </i>
    <i r="1">
      <x v="1381"/>
      <x v="1031"/>
      <x v="1031"/>
      <x v="35"/>
      <x v="1"/>
    </i>
    <i r="1">
      <x v="1382"/>
      <x v="868"/>
      <x v="868"/>
      <x v="263"/>
      <x v="8"/>
    </i>
    <i r="1">
      <x v="1383"/>
      <x v="1120"/>
      <x v="1120"/>
      <x v="35"/>
      <x v="4"/>
    </i>
    <i r="1">
      <x v="1384"/>
      <x v="394"/>
      <x v="394"/>
      <x v="36"/>
      <x v="8"/>
    </i>
    <i r="1">
      <x v="1385"/>
      <x v="394"/>
      <x v="394"/>
      <x v="35"/>
      <x/>
    </i>
    <i r="1">
      <x v="1386"/>
      <x v="394"/>
      <x v="394"/>
      <x v="36"/>
      <x v="3"/>
    </i>
    <i r="1">
      <x v="1387"/>
      <x v="573"/>
      <x v="573"/>
      <x v="36"/>
      <x v="8"/>
    </i>
    <i r="1">
      <x v="1388"/>
      <x v="739"/>
      <x v="739"/>
      <x v="36"/>
      <x v="17"/>
    </i>
    <i r="1">
      <x v="1389"/>
      <x v="927"/>
      <x v="927"/>
      <x v="35"/>
      <x v="4"/>
    </i>
    <i r="1">
      <x v="1390"/>
      <x v="1065"/>
      <x v="1065"/>
      <x v="35"/>
      <x v="1"/>
    </i>
    <i r="1">
      <x v="1391"/>
      <x v="480"/>
      <x v="480"/>
      <x v="36"/>
      <x/>
    </i>
    <i r="1">
      <x v="1392"/>
      <x v="174"/>
      <x v="174"/>
      <x v="99"/>
      <x v="21"/>
    </i>
    <i r="1">
      <x v="1393"/>
      <x v="629"/>
      <x v="629"/>
      <x v="35"/>
      <x v="1"/>
    </i>
    <i r="1">
      <x v="1394"/>
      <x v="629"/>
      <x v="629"/>
      <x v="66"/>
      <x v="3"/>
    </i>
    <i r="1">
      <x v="1395"/>
      <x v="1078"/>
      <x v="1078"/>
      <x v="35"/>
      <x/>
    </i>
    <i r="1">
      <x v="1396"/>
      <x v="889"/>
      <x v="889"/>
      <x v="35"/>
      <x v="1"/>
    </i>
    <i r="1">
      <x v="1397"/>
      <x v="889"/>
      <x v="889"/>
      <x v="36"/>
      <x v="3"/>
    </i>
    <i r="1">
      <x v="1398"/>
      <x v="1115"/>
      <x v="1115"/>
      <x v="36"/>
      <x v="4"/>
    </i>
    <i r="1">
      <x v="1399"/>
      <x v="889"/>
      <x v="889"/>
      <x v="36"/>
      <x v="3"/>
    </i>
    <i r="1">
      <x v="1400"/>
      <x v="642"/>
      <x v="642"/>
      <x v="35"/>
      <x v="2"/>
    </i>
    <i r="1">
      <x v="1401"/>
      <x v="642"/>
      <x v="642"/>
      <x v="36"/>
      <x v="8"/>
    </i>
    <i r="1">
      <x v="1402"/>
      <x v="642"/>
      <x v="642"/>
      <x v="36"/>
      <x v="3"/>
    </i>
    <i r="1">
      <x v="1403"/>
      <x v="1021"/>
      <x v="1021"/>
      <x v="35"/>
      <x v="1"/>
    </i>
    <i r="1">
      <x v="1404"/>
      <x v="1021"/>
      <x v="1021"/>
      <x v="35"/>
      <x v="1"/>
    </i>
    <i r="1">
      <x v="1405"/>
      <x v="1146"/>
      <x v="1146"/>
      <x v="94"/>
      <x v="1"/>
    </i>
    <i r="1">
      <x v="1406"/>
      <x v="1146"/>
      <x v="1146"/>
      <x v="35"/>
      <x v="1"/>
    </i>
    <i r="1">
      <x v="1407"/>
      <x v="1146"/>
      <x v="1146"/>
      <x v="31"/>
      <x v="1"/>
    </i>
    <i r="1">
      <x v="1408"/>
      <x v="677"/>
      <x v="677"/>
      <x v="36"/>
      <x/>
    </i>
    <i r="1">
      <x v="1409"/>
      <x v="677"/>
      <x v="677"/>
      <x v="35"/>
      <x/>
    </i>
    <i r="1">
      <x v="1410"/>
      <x v="677"/>
      <x v="677"/>
      <x v="35"/>
      <x v="3"/>
    </i>
    <i r="1">
      <x v="1411"/>
      <x v="954"/>
      <x v="954"/>
      <x v="35"/>
      <x/>
    </i>
    <i r="1">
      <x v="1412"/>
      <x v="954"/>
      <x v="954"/>
      <x v="36"/>
      <x/>
    </i>
    <i r="1">
      <x v="1413"/>
      <x v="782"/>
      <x v="782"/>
      <x v="36"/>
      <x v="3"/>
    </i>
    <i r="1">
      <x v="1414"/>
      <x v="909"/>
      <x v="909"/>
      <x v="36"/>
      <x/>
    </i>
    <i r="1">
      <x v="1415"/>
      <x v="909"/>
      <x v="909"/>
      <x v="35"/>
      <x v="3"/>
    </i>
    <i r="1">
      <x v="1416"/>
      <x v="909"/>
      <x v="909"/>
      <x v="35"/>
      <x v="2"/>
    </i>
    <i r="1">
      <x v="1417"/>
      <x v="909"/>
      <x v="909"/>
      <x v="35"/>
      <x/>
    </i>
    <i r="1">
      <x v="1418"/>
      <x v="909"/>
      <x v="909"/>
      <x v="36"/>
      <x v="1"/>
    </i>
    <i r="1">
      <x v="1419"/>
      <x v="3"/>
      <x v="3"/>
      <x v="36"/>
      <x v="1"/>
    </i>
    <i r="1">
      <x v="1420"/>
      <x v="909"/>
      <x v="909"/>
      <x v="36"/>
      <x v="3"/>
    </i>
    <i r="1">
      <x v="1422"/>
      <x v="994"/>
      <x v="994"/>
      <x v="229"/>
      <x v="10"/>
    </i>
    <i r="1">
      <x v="1423"/>
      <x v="909"/>
      <x v="909"/>
      <x v="236"/>
      <x v="18"/>
    </i>
    <i r="1">
      <x v="1424"/>
      <x v="916"/>
      <x v="916"/>
      <x v="35"/>
      <x v="3"/>
    </i>
    <i r="1">
      <x v="1425"/>
      <x v="285"/>
      <x v="285"/>
      <x v="36"/>
      <x v="8"/>
    </i>
    <i r="1">
      <x v="1426"/>
      <x v="718"/>
      <x v="718"/>
      <x v="35"/>
      <x v="3"/>
    </i>
    <i r="1">
      <x v="1427"/>
      <x v="718"/>
      <x v="718"/>
      <x v="118"/>
      <x v="8"/>
    </i>
    <i r="1">
      <x v="1428"/>
      <x v="734"/>
      <x v="734"/>
      <x v="36"/>
      <x v="8"/>
    </i>
    <i r="1">
      <x v="1429"/>
      <x v="257"/>
      <x v="257"/>
      <x v="35"/>
      <x v="2"/>
    </i>
    <i r="1">
      <x v="1430"/>
      <x v="236"/>
      <x v="236"/>
      <x v="35"/>
      <x v="3"/>
    </i>
    <i r="1">
      <x v="1431"/>
      <x v="236"/>
      <x v="236"/>
      <x v="35"/>
      <x v="1"/>
    </i>
    <i r="1">
      <x v="1432"/>
      <x v="236"/>
      <x v="236"/>
      <x v="35"/>
      <x v="1"/>
    </i>
    <i r="1">
      <x v="1433"/>
      <x v="610"/>
      <x v="610"/>
      <x v="36"/>
      <x v="2"/>
    </i>
    <i r="1">
      <x v="1434"/>
      <x v="1186"/>
      <x v="1186"/>
      <x v="35"/>
      <x v="1"/>
    </i>
    <i r="1">
      <x v="1435"/>
      <x v="1095"/>
      <x v="1095"/>
      <x v="36"/>
      <x v="4"/>
    </i>
    <i r="1">
      <x v="1436"/>
      <x v="1053"/>
      <x v="1053"/>
      <x v="36"/>
      <x v="2"/>
    </i>
    <i r="1">
      <x v="1437"/>
      <x v="1053"/>
      <x v="1053"/>
      <x v="36"/>
      <x v="4"/>
    </i>
    <i r="1">
      <x v="1438"/>
      <x v="222"/>
      <x v="222"/>
      <x v="35"/>
      <x v="1"/>
    </i>
    <i r="1">
      <x v="1439"/>
      <x v="222"/>
      <x v="222"/>
      <x v="101"/>
      <x v="1"/>
    </i>
    <i r="1">
      <x v="1440"/>
      <x v="222"/>
      <x v="222"/>
      <x v="35"/>
      <x v="2"/>
    </i>
    <i r="1">
      <x v="1441"/>
      <x v="222"/>
      <x v="222"/>
      <x v="35"/>
      <x v="3"/>
    </i>
    <i r="1">
      <x v="1442"/>
      <x v="270"/>
      <x v="270"/>
      <x v="36"/>
      <x v="10"/>
    </i>
    <i r="1">
      <x v="1443"/>
      <x v="523"/>
      <x v="523"/>
      <x v="36"/>
      <x v="2"/>
    </i>
    <i r="1">
      <x v="1444"/>
      <x v="222"/>
      <x v="222"/>
      <x v="36"/>
      <x v="1"/>
    </i>
    <i r="1">
      <x v="1445"/>
      <x v="902"/>
      <x v="902"/>
      <x v="121"/>
      <x v="3"/>
    </i>
    <i r="1">
      <x v="1446"/>
      <x v="220"/>
      <x v="220"/>
      <x v="36"/>
      <x v="3"/>
    </i>
    <i r="1">
      <x v="1447"/>
      <x v="220"/>
      <x v="220"/>
      <x v="36"/>
      <x v="13"/>
    </i>
    <i r="1">
      <x v="1448"/>
      <x v="43"/>
      <x v="43"/>
      <x v="36"/>
      <x v="1"/>
    </i>
    <i r="1">
      <x v="1449"/>
      <x v="43"/>
      <x v="43"/>
      <x v="36"/>
      <x v="5"/>
    </i>
    <i r="1">
      <x v="1450"/>
      <x v="43"/>
      <x v="43"/>
      <x v="82"/>
      <x v="4"/>
    </i>
    <i r="1">
      <x v="1451"/>
      <x v="774"/>
      <x v="774"/>
      <x v="36"/>
      <x v="8"/>
    </i>
    <i r="1">
      <x v="1452"/>
      <x v="774"/>
      <x v="774"/>
      <x v="35"/>
      <x v="1"/>
    </i>
    <i r="1">
      <x v="1453"/>
      <x v="1009"/>
      <x v="1009"/>
      <x v="36"/>
      <x v="1"/>
    </i>
    <i r="1">
      <x v="1454"/>
      <x v="1148"/>
      <x v="1148"/>
      <x v="36"/>
      <x v="3"/>
    </i>
    <i r="1">
      <x v="1455"/>
      <x v="774"/>
      <x v="774"/>
      <x v="36"/>
      <x v="13"/>
    </i>
    <i r="1">
      <x v="1456"/>
      <x v="774"/>
      <x v="774"/>
      <x v="35"/>
      <x v="2"/>
    </i>
    <i r="1">
      <x v="1457"/>
      <x v="425"/>
      <x v="425"/>
      <x v="36"/>
      <x v="4"/>
    </i>
    <i r="1">
      <x v="1458"/>
      <x v="170"/>
      <x v="170"/>
      <x v="36"/>
      <x v="3"/>
    </i>
    <i r="1">
      <x v="1459"/>
      <x v="170"/>
      <x v="170"/>
      <x v="36"/>
      <x v="8"/>
    </i>
    <i r="1">
      <x v="1460"/>
      <x v="217"/>
      <x v="217"/>
      <x v="36"/>
      <x v="3"/>
    </i>
    <i r="1">
      <x v="1461"/>
      <x v="103"/>
      <x v="103"/>
      <x v="36"/>
      <x v="21"/>
    </i>
    <i r="1">
      <x v="1462"/>
      <x v="1160"/>
      <x v="1160"/>
      <x v="35"/>
      <x v="2"/>
    </i>
    <i r="1">
      <x v="1463"/>
      <x v="448"/>
      <x v="448"/>
      <x v="123"/>
      <x v="21"/>
    </i>
    <i r="1">
      <x v="1464"/>
      <x v="1172"/>
      <x v="1172"/>
      <x v="36"/>
      <x v="1"/>
    </i>
    <i r="1">
      <x v="1465"/>
      <x v="1073"/>
      <x v="1073"/>
      <x v="35"/>
      <x/>
    </i>
    <i r="1">
      <x v="1466"/>
      <x v="1196"/>
      <x v="1196"/>
      <x v="36"/>
      <x v="7"/>
    </i>
    <i r="1">
      <x v="1467"/>
      <x v="1073"/>
      <x v="1073"/>
      <x v="36"/>
      <x v="13"/>
    </i>
    <i r="1">
      <x v="1468"/>
      <x v="21"/>
      <x v="21"/>
      <x v="211"/>
      <x v="3"/>
    </i>
    <i r="1">
      <x v="1469"/>
      <x v="21"/>
      <x v="21"/>
      <x v="292"/>
      <x/>
    </i>
    <i r="1">
      <x v="1470"/>
      <x v="21"/>
      <x v="21"/>
      <x v="36"/>
      <x v="8"/>
    </i>
    <i r="1">
      <x v="1471"/>
      <x v="56"/>
      <x v="56"/>
      <x v="35"/>
      <x v="1"/>
    </i>
    <i r="1">
      <x v="1472"/>
      <x v="1126"/>
      <x v="1126"/>
      <x v="35"/>
      <x/>
    </i>
    <i r="1">
      <x v="1473"/>
      <x v="19"/>
      <x v="19"/>
      <x v="35"/>
      <x v="5"/>
    </i>
    <i r="1">
      <x v="1474"/>
      <x v="124"/>
      <x v="124"/>
      <x v="68"/>
      <x v="3"/>
    </i>
    <i r="1">
      <x v="1475"/>
      <x v="496"/>
      <x v="496"/>
      <x v="36"/>
      <x v="5"/>
    </i>
    <i r="1">
      <x v="1476"/>
      <x v="226"/>
      <x v="226"/>
      <x v="35"/>
      <x v="1"/>
    </i>
    <i r="1">
      <x v="1477"/>
      <x v="27"/>
      <x v="27"/>
      <x v="133"/>
      <x v="3"/>
    </i>
    <i r="1">
      <x v="1478"/>
      <x v="669"/>
      <x v="669"/>
      <x v="35"/>
      <x v="8"/>
    </i>
    <i r="1">
      <x v="1479"/>
      <x v="1035"/>
      <x v="1035"/>
      <x v="36"/>
      <x v="2"/>
    </i>
    <i r="1">
      <x v="1480"/>
      <x v="744"/>
      <x v="744"/>
      <x v="36"/>
      <x v="3"/>
    </i>
    <i r="1">
      <x v="1481"/>
      <x v="744"/>
      <x v="744"/>
      <x v="252"/>
      <x v="2"/>
    </i>
    <i r="1">
      <x v="1482"/>
      <x v="78"/>
      <x v="78"/>
      <x v="212"/>
      <x v="4"/>
    </i>
    <i r="1">
      <x v="1483"/>
      <x v="486"/>
      <x v="486"/>
      <x v="35"/>
      <x v="1"/>
    </i>
    <i r="1">
      <x v="1484"/>
      <x v="89"/>
      <x v="89"/>
      <x v="189"/>
      <x v="2"/>
    </i>
    <i r="1">
      <x v="1485"/>
      <x v="89"/>
      <x v="89"/>
      <x v="35"/>
      <x v="5"/>
    </i>
    <i r="1">
      <x v="1486"/>
      <x v="708"/>
      <x v="708"/>
      <x v="241"/>
      <x v="8"/>
    </i>
    <i r="1">
      <x v="1487"/>
      <x v="708"/>
      <x v="708"/>
      <x v="284"/>
      <x v="1"/>
    </i>
    <i r="1">
      <x v="1488"/>
      <x v="708"/>
      <x v="708"/>
      <x v="36"/>
      <x v="8"/>
    </i>
    <i r="1">
      <x v="1489"/>
      <x v="1123"/>
      <x v="1123"/>
      <x v="35"/>
      <x v="3"/>
    </i>
    <i r="1">
      <x v="1490"/>
      <x v="1232"/>
      <x v="1232"/>
      <x v="104"/>
      <x v="3"/>
    </i>
    <i r="1">
      <x v="1491"/>
      <x v="1214"/>
      <x v="1214"/>
      <x v="60"/>
      <x v="2"/>
    </i>
    <i r="1">
      <x v="1492"/>
      <x v="667"/>
      <x v="667"/>
      <x v="35"/>
      <x v="1"/>
    </i>
    <i r="1">
      <x v="1493"/>
      <x v="743"/>
      <x v="743"/>
      <x v="255"/>
      <x/>
    </i>
    <i r="1">
      <x v="1496"/>
      <x v="469"/>
      <x v="469"/>
      <x v="172"/>
      <x v="3"/>
    </i>
    <i r="1">
      <x v="1498"/>
      <x v="953"/>
      <x v="953"/>
      <x v="36"/>
      <x v="13"/>
    </i>
    <i r="1">
      <x v="1499"/>
      <x v="838"/>
      <x v="838"/>
      <x v="36"/>
      <x v="20"/>
    </i>
    <i r="1">
      <x v="1510"/>
      <x v="225"/>
      <x v="225"/>
      <x v="35"/>
      <x v="1"/>
    </i>
    <i r="1">
      <x v="1511"/>
      <x v="875"/>
      <x v="875"/>
      <x v="36"/>
      <x/>
    </i>
    <i r="1">
      <x v="1512"/>
      <x v="875"/>
      <x v="875"/>
      <x v="35"/>
      <x/>
    </i>
    <i r="1">
      <x v="1513"/>
      <x v="1050"/>
      <x v="1050"/>
      <x v="36"/>
      <x v="3"/>
    </i>
    <i r="1">
      <x v="1514"/>
      <x v="944"/>
      <x v="944"/>
      <x v="25"/>
      <x v="8"/>
    </i>
    <i r="1">
      <x v="1525"/>
      <x v="658"/>
      <x v="658"/>
      <x v="36"/>
      <x v="8"/>
    </i>
    <i r="1">
      <x v="1526"/>
      <x v="144"/>
      <x v="144"/>
      <x v="35"/>
      <x v="5"/>
    </i>
    <i r="1">
      <x v="1527"/>
      <x v="407"/>
      <x v="407"/>
      <x v="35"/>
      <x v="1"/>
    </i>
    <i r="1">
      <x v="1529"/>
      <x v="214"/>
      <x v="214"/>
      <x v="47"/>
      <x v="10"/>
    </i>
    <i r="1">
      <x v="1530"/>
      <x v="265"/>
      <x v="265"/>
      <x v="35"/>
      <x/>
    </i>
    <i r="1">
      <x v="1531"/>
      <x v="265"/>
      <x v="265"/>
      <x v="35"/>
      <x/>
    </i>
    <i r="1">
      <x v="1532"/>
      <x v="265"/>
      <x v="265"/>
      <x v="35"/>
      <x/>
    </i>
    <i r="1">
      <x v="1533"/>
      <x v="376"/>
      <x v="376"/>
      <x v="36"/>
      <x v="3"/>
    </i>
    <i r="1">
      <x v="1534"/>
      <x v="376"/>
      <x v="376"/>
      <x v="35"/>
      <x v="2"/>
    </i>
    <i r="1">
      <x v="1535"/>
      <x v="405"/>
      <x v="405"/>
      <x v="35"/>
      <x/>
    </i>
    <i r="1">
      <x v="1536"/>
      <x v="405"/>
      <x v="405"/>
      <x v="36"/>
      <x/>
    </i>
    <i r="1">
      <x v="1537"/>
      <x v="405"/>
      <x v="405"/>
      <x v="36"/>
      <x/>
    </i>
    <i r="1">
      <x v="1538"/>
      <x v="1199"/>
      <x v="1199"/>
      <x v="36"/>
      <x/>
    </i>
    <i r="1">
      <x v="1539"/>
      <x v="1199"/>
      <x v="1199"/>
      <x v="54"/>
      <x/>
    </i>
    <i r="1">
      <x v="1540"/>
      <x v="1199"/>
      <x v="1199"/>
      <x v="35"/>
      <x/>
    </i>
    <i r="1">
      <x v="1541"/>
      <x v="1238"/>
      <x v="1238"/>
      <x v="36"/>
      <x/>
    </i>
    <i r="1">
      <x v="1542"/>
      <x v="1238"/>
      <x v="1238"/>
      <x v="36"/>
      <x/>
    </i>
    <i r="1">
      <x v="1574"/>
      <x v="221"/>
      <x v="221"/>
      <x v="35"/>
      <x v="13"/>
    </i>
    <i r="1">
      <x v="1575"/>
      <x v="431"/>
      <x v="431"/>
      <x v="35"/>
      <x v="8"/>
    </i>
    <i r="1">
      <x v="1576"/>
      <x v="518"/>
      <x v="518"/>
      <x v="35"/>
      <x v="3"/>
    </i>
    <i r="1">
      <x v="1577"/>
      <x v="518"/>
      <x v="518"/>
      <x v="36"/>
      <x/>
    </i>
    <i r="1">
      <x v="1578"/>
      <x v="316"/>
      <x v="316"/>
      <x v="36"/>
      <x v="3"/>
    </i>
    <i r="1">
      <x v="1579"/>
      <x v="90"/>
      <x v="90"/>
      <x v="36"/>
      <x v="12"/>
    </i>
    <i r="1">
      <x v="1580"/>
      <x v="1173"/>
      <x v="1173"/>
      <x v="36"/>
      <x v="10"/>
    </i>
    <i r="1">
      <x v="1581"/>
      <x v="1024"/>
      <x v="1024"/>
      <x v="36"/>
      <x/>
    </i>
    <i r="1">
      <x v="1582"/>
      <x v="1075"/>
      <x v="1075"/>
      <x v="35"/>
      <x/>
    </i>
    <i r="1">
      <x v="1583"/>
      <x v="792"/>
      <x v="792"/>
      <x v="36"/>
      <x v="18"/>
    </i>
    <i r="1">
      <x v="1584"/>
      <x v="752"/>
      <x v="752"/>
      <x v="35"/>
      <x/>
    </i>
    <i r="1">
      <x v="1585"/>
      <x v="880"/>
      <x v="880"/>
      <x v="126"/>
      <x v="3"/>
    </i>
    <i r="1">
      <x v="1586"/>
      <x v="199"/>
      <x v="199"/>
      <x v="36"/>
      <x v="8"/>
    </i>
    <i r="1">
      <x v="1587"/>
      <x v="547"/>
      <x v="547"/>
      <x v="125"/>
      <x v="8"/>
    </i>
    <i r="1">
      <x v="1608"/>
      <x v="627"/>
      <x v="627"/>
      <x v="35"/>
      <x/>
    </i>
    <i r="1">
      <x v="1609"/>
      <x v="202"/>
      <x v="202"/>
      <x v="164"/>
      <x v="8"/>
    </i>
    <i r="1">
      <x v="1610"/>
      <x v="529"/>
      <x v="529"/>
      <x v="36"/>
      <x v="3"/>
    </i>
    <i r="1">
      <x v="1611"/>
      <x v="528"/>
      <x v="528"/>
      <x v="36"/>
      <x v="12"/>
    </i>
    <i r="1">
      <x v="1612"/>
      <x v="695"/>
      <x v="695"/>
      <x v="35"/>
      <x v="2"/>
    </i>
    <i r="1">
      <x v="1613"/>
      <x v="995"/>
      <x v="995"/>
      <x v="35"/>
      <x/>
    </i>
    <i r="1">
      <x v="1614"/>
      <x v="161"/>
      <x v="161"/>
      <x v="36"/>
      <x v="3"/>
    </i>
    <i r="1">
      <x v="1615"/>
      <x v="76"/>
      <x v="76"/>
      <x v="35"/>
      <x/>
    </i>
    <i r="1">
      <x v="1616"/>
      <x v="76"/>
      <x v="76"/>
      <x v="36"/>
      <x v="3"/>
    </i>
    <i r="1">
      <x v="1617"/>
      <x v="1008"/>
      <x v="1008"/>
      <x v="35"/>
      <x v="2"/>
    </i>
    <i r="1">
      <x v="1618"/>
      <x v="873"/>
      <x v="873"/>
      <x v="36"/>
      <x v="3"/>
    </i>
    <i r="1">
      <x v="1619"/>
      <x v="781"/>
      <x v="781"/>
      <x v="35"/>
      <x v="3"/>
    </i>
    <i r="1">
      <x v="1620"/>
      <x v="781"/>
      <x v="781"/>
      <x v="36"/>
      <x/>
    </i>
    <i r="1">
      <x v="1621"/>
      <x v="404"/>
      <x v="404"/>
      <x v="35"/>
      <x/>
    </i>
    <i r="1">
      <x v="1623"/>
      <x v="227"/>
      <x v="227"/>
      <x v="35"/>
      <x v="1"/>
    </i>
    <i r="1">
      <x v="1624"/>
      <x v="137"/>
      <x v="137"/>
      <x v="129"/>
      <x v="21"/>
    </i>
    <i r="1">
      <x v="1625"/>
      <x v="460"/>
      <x v="460"/>
      <x v="277"/>
      <x v="19"/>
    </i>
    <i r="1">
      <x v="1626"/>
      <x v="473"/>
      <x v="473"/>
      <x v="139"/>
      <x v="8"/>
    </i>
    <i r="1">
      <x v="1627"/>
      <x v="139"/>
      <x v="139"/>
      <x v="35"/>
      <x/>
    </i>
    <i r="1">
      <x v="1628"/>
      <x v="138"/>
      <x v="138"/>
      <x v="36"/>
      <x v="12"/>
    </i>
    <i r="1">
      <x v="1629"/>
      <x v="676"/>
      <x v="676"/>
      <x v="35"/>
      <x v="1"/>
    </i>
    <i r="1">
      <x v="1630"/>
      <x v="676"/>
      <x v="676"/>
      <x v="36"/>
      <x v="3"/>
    </i>
    <i r="1">
      <x v="1631"/>
      <x v="690"/>
      <x v="690"/>
      <x v="290"/>
      <x v="3"/>
    </i>
    <i r="1">
      <x v="1633"/>
      <x v="983"/>
      <x v="983"/>
      <x v="36"/>
      <x v="1"/>
    </i>
    <i r="1">
      <x v="1634"/>
      <x v="453"/>
      <x v="453"/>
      <x v="265"/>
      <x v="4"/>
    </i>
    <i r="1">
      <x v="1641"/>
      <x v="61"/>
      <x v="61"/>
      <x v="109"/>
      <x v="13"/>
    </i>
    <i r="1">
      <x v="1642"/>
      <x v="61"/>
      <x v="61"/>
      <x v="176"/>
      <x v="5"/>
    </i>
    <i r="1">
      <x v="1643"/>
      <x v="6"/>
      <x v="6"/>
      <x v="58"/>
      <x v="22"/>
    </i>
    <i r="1">
      <x v="1644"/>
      <x v="359"/>
      <x v="359"/>
      <x v="163"/>
      <x v="19"/>
    </i>
    <i r="1">
      <x v="1645"/>
      <x v="1062"/>
      <x v="1062"/>
      <x v="35"/>
      <x/>
    </i>
    <i r="1">
      <x v="1646"/>
      <x v="631"/>
      <x v="631"/>
      <x v="35"/>
      <x v="2"/>
    </i>
    <i r="1">
      <x v="1647"/>
      <x v="253"/>
      <x v="253"/>
      <x v="64"/>
      <x v="23"/>
    </i>
    <i r="1">
      <x v="1648"/>
      <x v="772"/>
      <x v="772"/>
      <x v="36"/>
      <x v="3"/>
    </i>
    <i r="1">
      <x v="1656"/>
      <x v="485"/>
      <x v="485"/>
      <x v="153"/>
      <x v="13"/>
    </i>
    <i r="1">
      <x v="1657"/>
      <x v="1044"/>
      <x v="1044"/>
      <x v="35"/>
      <x v="5"/>
    </i>
    <i r="1">
      <x v="1658"/>
      <x v="1044"/>
      <x v="1044"/>
      <x v="36"/>
      <x v="3"/>
    </i>
    <i r="1">
      <x v="1659"/>
      <x v="1014"/>
      <x v="1014"/>
      <x v="35"/>
      <x v="3"/>
    </i>
    <i r="1">
      <x v="1683"/>
      <x v="679"/>
      <x v="679"/>
      <x v="36"/>
      <x v="5"/>
    </i>
    <i r="1">
      <x v="1684"/>
      <x v="1059"/>
      <x v="1059"/>
      <x v="35"/>
      <x/>
    </i>
    <i r="1">
      <x v="1685"/>
      <x v="1059"/>
      <x v="1059"/>
      <x v="35"/>
      <x/>
    </i>
    <i r="1">
      <x v="1686"/>
      <x v="104"/>
      <x v="104"/>
      <x v="36"/>
      <x v="1"/>
    </i>
    <i r="1">
      <x v="1687"/>
      <x v="104"/>
      <x v="104"/>
      <x v="35"/>
      <x v="1"/>
    </i>
    <i r="1">
      <x v="1688"/>
      <x v="941"/>
      <x v="941"/>
      <x v="80"/>
      <x v="18"/>
    </i>
    <i r="1">
      <x v="1689"/>
      <x v="923"/>
      <x v="923"/>
      <x v="35"/>
      <x v="18"/>
    </i>
    <i r="1">
      <x v="1690"/>
      <x v="859"/>
      <x v="859"/>
      <x v="147"/>
      <x v="13"/>
    </i>
    <i r="1">
      <x v="1691"/>
      <x v="575"/>
      <x v="575"/>
      <x v="35"/>
      <x v="3"/>
    </i>
    <i r="1">
      <x v="1692"/>
      <x v="618"/>
      <x v="618"/>
      <x v="35"/>
      <x v="5"/>
    </i>
    <i r="1">
      <x v="1693"/>
      <x v="920"/>
      <x v="920"/>
      <x v="35"/>
      <x v="3"/>
    </i>
    <i r="1">
      <x v="1694"/>
      <x v="1114"/>
      <x v="1114"/>
      <x v="36"/>
      <x v="1"/>
    </i>
    <i r="1">
      <x v="1695"/>
      <x v="1114"/>
      <x v="1114"/>
      <x v="36"/>
      <x v="3"/>
    </i>
    <i r="1">
      <x v="1696"/>
      <x v="815"/>
      <x v="815"/>
      <x v="35"/>
      <x v="1"/>
    </i>
    <i r="1">
      <x v="1697"/>
      <x v="113"/>
      <x v="113"/>
      <x v="160"/>
      <x v="8"/>
    </i>
    <i r="1">
      <x v="1698"/>
      <x v="412"/>
      <x v="412"/>
      <x v="35"/>
      <x/>
    </i>
    <i r="1">
      <x v="1699"/>
      <x v="412"/>
      <x v="412"/>
      <x v="35"/>
      <x/>
    </i>
    <i r="1">
      <x v="1700"/>
      <x v="412"/>
      <x v="412"/>
      <x v="35"/>
      <x/>
    </i>
    <i r="1">
      <x v="1735"/>
      <x v="205"/>
      <x v="205"/>
      <x v="59"/>
      <x v="8"/>
    </i>
    <i r="1">
      <x v="1736"/>
      <x v="561"/>
      <x v="561"/>
      <x v="36"/>
      <x v="3"/>
    </i>
    <i r="1">
      <x v="1737"/>
      <x v="805"/>
      <x v="805"/>
      <x v="36"/>
      <x v="3"/>
    </i>
    <i r="1">
      <x v="1738"/>
      <x v="805"/>
      <x v="805"/>
      <x v="186"/>
      <x v="3"/>
    </i>
    <i r="1">
      <x v="1739"/>
      <x v="1250"/>
      <x v="1250"/>
      <x v="35"/>
      <x v="1"/>
    </i>
    <i r="1">
      <x v="1740"/>
      <x v="417"/>
      <x v="417"/>
      <x v="36"/>
      <x v="21"/>
    </i>
    <i r="1">
      <x v="1741"/>
      <x v="140"/>
      <x v="140"/>
      <x v="36"/>
      <x v="18"/>
    </i>
    <i r="1">
      <x v="1742"/>
      <x v="52"/>
      <x v="52"/>
      <x v="36"/>
      <x v="14"/>
    </i>
    <i r="1">
      <x v="1743"/>
      <x v="281"/>
      <x v="281"/>
      <x v="35"/>
      <x v="8"/>
    </i>
    <i r="1">
      <x v="1744"/>
      <x v="1036"/>
      <x v="1036"/>
      <x v="282"/>
      <x v="13"/>
    </i>
    <i r="1">
      <x v="1745"/>
      <x v="330"/>
      <x v="330"/>
      <x v="40"/>
      <x v="3"/>
    </i>
    <i r="1">
      <x v="1746"/>
      <x v="330"/>
      <x v="330"/>
      <x v="264"/>
      <x v="5"/>
    </i>
    <i r="1">
      <x v="1747"/>
      <x v="330"/>
      <x v="330"/>
      <x v="36"/>
      <x v="8"/>
    </i>
    <i r="1">
      <x v="1748"/>
      <x v="819"/>
      <x v="819"/>
      <x v="36"/>
      <x v="8"/>
    </i>
    <i r="1">
      <x v="1749"/>
      <x v="819"/>
      <x v="819"/>
      <x v="36"/>
      <x v="3"/>
    </i>
    <i r="1">
      <x v="1750"/>
      <x v="555"/>
      <x v="555"/>
      <x v="36"/>
      <x/>
    </i>
    <i r="1">
      <x v="1751"/>
      <x v="555"/>
      <x v="555"/>
      <x v="36"/>
      <x v="8"/>
    </i>
    <i r="1">
      <x v="1752"/>
      <x v="671"/>
      <x v="671"/>
      <x v="35"/>
      <x/>
    </i>
    <i r="1">
      <x v="1753"/>
      <x v="195"/>
      <x v="195"/>
      <x v="35"/>
      <x/>
    </i>
    <i r="1">
      <x v="1754"/>
      <x v="195"/>
      <x v="195"/>
      <x v="35"/>
      <x/>
    </i>
    <i r="1">
      <x v="1755"/>
      <x v="195"/>
      <x v="195"/>
      <x v="35"/>
      <x/>
    </i>
    <i r="1">
      <x v="1756"/>
      <x v="195"/>
      <x v="195"/>
      <x v="35"/>
      <x/>
    </i>
    <i r="1">
      <x v="1757"/>
      <x v="195"/>
      <x v="195"/>
      <x v="35"/>
      <x/>
    </i>
    <i r="1">
      <x v="1758"/>
      <x v="775"/>
      <x v="775"/>
      <x v="36"/>
      <x v="3"/>
    </i>
    <i r="1">
      <x v="1759"/>
      <x v="603"/>
      <x v="603"/>
      <x v="35"/>
      <x v="1"/>
    </i>
    <i r="1">
      <x v="1760"/>
      <x v="603"/>
      <x v="603"/>
      <x v="326"/>
      <x v="8"/>
    </i>
    <i r="1">
      <x v="1761"/>
      <x v="603"/>
      <x v="603"/>
      <x v="36"/>
      <x v="3"/>
    </i>
    <i r="1">
      <x v="1762"/>
      <x v="603"/>
      <x v="603"/>
      <x v="36"/>
      <x v="3"/>
    </i>
    <i r="1">
      <x v="1763"/>
      <x v="603"/>
      <x v="603"/>
      <x v="117"/>
      <x v="13"/>
    </i>
    <i r="1">
      <x v="1764"/>
      <x v="841"/>
      <x v="841"/>
      <x v="35"/>
      <x v="1"/>
    </i>
    <i r="1">
      <x v="1765"/>
      <x v="1072"/>
      <x v="1072"/>
      <x v="35"/>
      <x v="1"/>
    </i>
    <i r="1">
      <x v="1766"/>
      <x v="1011"/>
      <x v="1011"/>
      <x v="35"/>
      <x/>
    </i>
    <i r="1">
      <x v="1768"/>
      <x v="921"/>
      <x v="921"/>
      <x v="35"/>
      <x v="1"/>
    </i>
    <i r="1">
      <x v="1769"/>
      <x v="672"/>
      <x v="672"/>
      <x v="36"/>
      <x v="1"/>
    </i>
    <i r="1">
      <x v="1770"/>
      <x v="302"/>
      <x v="302"/>
      <x v="35"/>
      <x v="3"/>
    </i>
    <i r="1">
      <x v="1771"/>
      <x v="302"/>
      <x v="302"/>
      <x v="287"/>
      <x v="5"/>
    </i>
    <i r="1">
      <x v="1772"/>
      <x v="444"/>
      <x v="444"/>
      <x v="36"/>
      <x v="5"/>
    </i>
    <i r="1">
      <x v="1773"/>
      <x v="807"/>
      <x v="807"/>
      <x v="156"/>
      <x v="17"/>
    </i>
    <i r="1">
      <x v="1774"/>
      <x v="1244"/>
      <x v="1244"/>
      <x v="36"/>
      <x/>
    </i>
    <i r="1">
      <x v="1775"/>
      <x v="366"/>
      <x v="366"/>
      <x v="36"/>
      <x/>
    </i>
    <i r="1">
      <x v="1776"/>
      <x v="366"/>
      <x v="366"/>
      <x v="36"/>
      <x/>
    </i>
    <i r="1">
      <x v="1777"/>
      <x v="548"/>
      <x v="548"/>
      <x v="36"/>
      <x v="5"/>
    </i>
    <i r="1">
      <x v="1778"/>
      <x v="366"/>
      <x v="366"/>
      <x v="36"/>
      <x v="3"/>
    </i>
    <i r="1">
      <x v="1779"/>
      <x v="366"/>
      <x v="366"/>
      <x v="35"/>
      <x v="3"/>
    </i>
    <i r="1">
      <x v="1780"/>
      <x v="366"/>
      <x v="366"/>
      <x v="36"/>
      <x v="3"/>
    </i>
    <i r="1">
      <x v="1781"/>
      <x v="366"/>
      <x v="366"/>
      <x v="35"/>
      <x v="2"/>
    </i>
    <i r="1">
      <x v="1782"/>
      <x v="366"/>
      <x v="366"/>
      <x v="35"/>
      <x v="3"/>
    </i>
    <i r="1">
      <x v="1783"/>
      <x v="366"/>
      <x v="366"/>
      <x v="35"/>
      <x v="8"/>
    </i>
    <i r="1">
      <x v="1784"/>
      <x v="366"/>
      <x v="366"/>
      <x v="35"/>
      <x v="3"/>
    </i>
    <i r="1">
      <x v="1785"/>
      <x v="806"/>
      <x v="806"/>
      <x v="35"/>
      <x v="1"/>
    </i>
    <i r="1">
      <x v="1786"/>
      <x v="1041"/>
      <x v="1041"/>
      <x v="46"/>
      <x v="13"/>
    </i>
    <i r="1">
      <x v="1787"/>
      <x v="754"/>
      <x v="754"/>
      <x v="105"/>
      <x v="8"/>
    </i>
    <i r="1">
      <x v="1788"/>
      <x v="615"/>
      <x v="615"/>
      <x v="35"/>
      <x/>
    </i>
    <i r="1">
      <x v="1789"/>
      <x v="615"/>
      <x v="615"/>
      <x v="35"/>
      <x v="3"/>
    </i>
    <i r="1">
      <x v="1790"/>
      <x v="615"/>
      <x v="615"/>
      <x v="35"/>
      <x v="1"/>
    </i>
    <i r="1">
      <x v="1791"/>
      <x v="615"/>
      <x v="615"/>
      <x v="36"/>
      <x v="8"/>
    </i>
    <i r="1">
      <x v="1792"/>
      <x v="615"/>
      <x v="615"/>
      <x v="36"/>
      <x v="8"/>
    </i>
    <i r="1">
      <x v="1793"/>
      <x v="1045"/>
      <x v="1045"/>
      <x v="36"/>
      <x v="3"/>
    </i>
    <i r="1">
      <x v="1794"/>
      <x v="1156"/>
      <x v="1156"/>
      <x v="35"/>
      <x/>
    </i>
    <i r="1">
      <x v="1795"/>
      <x v="823"/>
      <x v="823"/>
      <x v="36"/>
      <x v="3"/>
    </i>
    <i r="1">
      <x v="1796"/>
      <x v="822"/>
      <x v="822"/>
      <x v="36"/>
      <x v="8"/>
    </i>
    <i r="1">
      <x v="1797"/>
      <x v="823"/>
      <x v="823"/>
      <x v="35"/>
      <x/>
    </i>
    <i r="1">
      <x v="1798"/>
      <x v="823"/>
      <x v="823"/>
      <x v="36"/>
      <x/>
    </i>
    <i r="1">
      <x v="1799"/>
      <x v="823"/>
      <x v="823"/>
      <x v="36"/>
      <x v="3"/>
    </i>
    <i r="1">
      <x v="1800"/>
      <x v="572"/>
      <x v="572"/>
      <x v="35"/>
      <x v="1"/>
    </i>
    <i r="1">
      <x v="1801"/>
      <x v="1013"/>
      <x v="1013"/>
      <x v="36"/>
      <x v="2"/>
    </i>
    <i r="1">
      <x v="1802"/>
      <x v="572"/>
      <x v="572"/>
      <x v="36"/>
      <x v="8"/>
    </i>
    <i r="1">
      <x v="1803"/>
      <x v="572"/>
      <x v="572"/>
      <x v="35"/>
      <x v="3"/>
    </i>
    <i r="1">
      <x v="1804"/>
      <x v="572"/>
      <x v="572"/>
      <x v="36"/>
      <x v="3"/>
    </i>
    <i r="1">
      <x v="1805"/>
      <x v="572"/>
      <x v="572"/>
      <x v="36"/>
      <x/>
    </i>
    <i r="1">
      <x v="1806"/>
      <x v="1233"/>
      <x v="1233"/>
      <x v="35"/>
      <x/>
    </i>
    <i r="1">
      <x v="1807"/>
      <x v="1233"/>
      <x v="1233"/>
      <x v="255"/>
      <x/>
    </i>
    <i r="1">
      <x v="1808"/>
      <x v="544"/>
      <x v="544"/>
      <x v="35"/>
      <x v="3"/>
    </i>
    <i r="1">
      <x v="1809"/>
      <x v="854"/>
      <x v="854"/>
      <x v="36"/>
      <x v="1"/>
    </i>
    <i r="1">
      <x v="1810"/>
      <x v="544"/>
      <x v="544"/>
      <x v="36"/>
      <x v="8"/>
    </i>
    <i r="1">
      <x v="1811"/>
      <x v="544"/>
      <x v="544"/>
      <x v="35"/>
      <x v="1"/>
    </i>
    <i r="1">
      <x v="1812"/>
      <x v="544"/>
      <x v="544"/>
      <x v="35"/>
      <x v="5"/>
    </i>
    <i r="1">
      <x v="1813"/>
      <x v="303"/>
      <x v="303"/>
      <x v="246"/>
      <x v="3"/>
    </i>
    <i r="1">
      <x v="1814"/>
      <x v="303"/>
      <x v="303"/>
      <x v="243"/>
      <x v="13"/>
    </i>
    <i r="1">
      <x v="1815"/>
      <x v="439"/>
      <x v="439"/>
      <x v="35"/>
      <x v="3"/>
    </i>
    <i r="1">
      <x v="1816"/>
      <x v="604"/>
      <x v="604"/>
      <x v="36"/>
      <x v="5"/>
    </i>
    <i r="1">
      <x v="1817"/>
      <x v="604"/>
      <x v="604"/>
      <x v="35"/>
      <x v="5"/>
    </i>
    <i r="1">
      <x v="1818"/>
      <x v="1205"/>
      <x v="1205"/>
      <x v="35"/>
      <x v="3"/>
    </i>
    <i r="1">
      <x v="1819"/>
      <x v="1252"/>
      <x v="1252"/>
      <x v="170"/>
      <x v="5"/>
    </i>
    <i r="1">
      <x v="1820"/>
      <x v="554"/>
      <x v="554"/>
      <x v="36"/>
      <x v="3"/>
    </i>
    <i r="1">
      <x v="1821"/>
      <x v="1227"/>
      <x v="1227"/>
      <x v="36"/>
      <x/>
    </i>
    <i r="1">
      <x v="1822"/>
      <x v="1088"/>
      <x v="1088"/>
      <x v="35"/>
      <x/>
    </i>
    <i r="1">
      <x v="1823"/>
      <x v="988"/>
      <x v="988"/>
      <x v="36"/>
      <x/>
    </i>
    <i r="1">
      <x v="1824"/>
      <x v="988"/>
      <x v="988"/>
      <x v="36"/>
      <x v="1"/>
    </i>
    <i r="1">
      <x v="1825"/>
      <x v="988"/>
      <x v="988"/>
      <x v="36"/>
      <x v="2"/>
    </i>
    <i r="1">
      <x v="1826"/>
      <x v="988"/>
      <x v="988"/>
      <x v="35"/>
      <x v="3"/>
    </i>
    <i r="1">
      <x v="1827"/>
      <x v="1181"/>
      <x v="1181"/>
      <x v="190"/>
      <x v="9"/>
    </i>
    <i r="1">
      <x v="1828"/>
      <x v="611"/>
      <x v="611"/>
      <x v="36"/>
      <x v="3"/>
    </i>
    <i r="1">
      <x v="1829"/>
      <x v="611"/>
      <x v="611"/>
      <x v="35"/>
      <x v="5"/>
    </i>
    <i r="1">
      <x v="1830"/>
      <x v="611"/>
      <x v="611"/>
      <x v="35"/>
      <x v="1"/>
    </i>
    <i r="1">
      <x v="1831"/>
      <x v="611"/>
      <x v="611"/>
      <x v="36"/>
      <x v="5"/>
    </i>
    <i r="1">
      <x v="1832"/>
      <x v="878"/>
      <x v="878"/>
      <x v="130"/>
      <x v="3"/>
    </i>
    <i r="1">
      <x v="1833"/>
      <x v="922"/>
      <x v="922"/>
      <x v="35"/>
      <x v="1"/>
    </i>
    <i r="1">
      <x v="1834"/>
      <x v="1039"/>
      <x v="1039"/>
      <x v="35"/>
      <x v="2"/>
    </i>
    <i r="1">
      <x v="1835"/>
      <x v="922"/>
      <x v="922"/>
      <x v="36"/>
      <x v="10"/>
    </i>
    <i r="1">
      <x v="1836"/>
      <x v="757"/>
      <x v="757"/>
      <x v="35"/>
      <x v="2"/>
    </i>
    <i r="1">
      <x v="1837"/>
      <x v="757"/>
      <x v="757"/>
      <x v="35"/>
      <x v="1"/>
    </i>
    <i r="1">
      <x v="1838"/>
      <x v="787"/>
      <x v="787"/>
      <x v="35"/>
      <x v="1"/>
    </i>
    <i r="1">
      <x v="1839"/>
      <x v="1211"/>
      <x v="1211"/>
      <x v="35"/>
      <x/>
    </i>
    <i r="1">
      <x v="1840"/>
      <x v="1061"/>
      <x v="1061"/>
      <x v="35"/>
      <x/>
    </i>
    <i r="1">
      <x v="1841"/>
      <x v="1061"/>
      <x v="1061"/>
      <x v="35"/>
      <x/>
    </i>
    <i r="1">
      <x v="1842"/>
      <x v="598"/>
      <x v="598"/>
      <x v="36"/>
      <x v="1"/>
    </i>
    <i r="1">
      <x v="1843"/>
      <x v="598"/>
      <x v="598"/>
      <x v="35"/>
      <x/>
    </i>
    <i r="1">
      <x v="1844"/>
      <x v="598"/>
      <x v="598"/>
      <x v="35"/>
      <x v="1"/>
    </i>
    <i r="1">
      <x v="1845"/>
      <x v="598"/>
      <x v="598"/>
      <x v="36"/>
      <x v="3"/>
    </i>
    <i r="1">
      <x v="1846"/>
      <x v="624"/>
      <x v="624"/>
      <x v="191"/>
      <x v="3"/>
    </i>
    <i r="1">
      <x v="1847"/>
      <x v="624"/>
      <x v="624"/>
      <x v="35"/>
      <x v="1"/>
    </i>
    <i r="1">
      <x v="1848"/>
      <x v="926"/>
      <x v="926"/>
      <x v="35"/>
      <x v="2"/>
    </i>
    <i r="1">
      <x v="1849"/>
      <x v="898"/>
      <x v="898"/>
      <x v="36"/>
      <x v="1"/>
    </i>
    <i r="1">
      <x v="1850"/>
      <x v="1047"/>
      <x v="1047"/>
      <x v="36"/>
      <x v="3"/>
    </i>
    <i r="1">
      <x v="1851"/>
      <x v="1047"/>
      <x v="1047"/>
      <x v="36"/>
      <x v="2"/>
    </i>
    <i r="1">
      <x v="1852"/>
      <x v="1047"/>
      <x v="1047"/>
      <x v="35"/>
      <x/>
    </i>
    <i r="1">
      <x v="1853"/>
      <x v="1047"/>
      <x v="1047"/>
      <x v="36"/>
      <x v="3"/>
    </i>
    <i r="1">
      <x v="1854"/>
      <x v="1047"/>
      <x v="1047"/>
      <x v="36"/>
      <x/>
    </i>
    <i r="1">
      <x v="1855"/>
      <x v="1047"/>
      <x v="1047"/>
      <x v="36"/>
      <x v="1"/>
    </i>
    <i r="1">
      <x v="1856"/>
      <x v="1129"/>
      <x v="1129"/>
      <x v="35"/>
      <x v="2"/>
    </i>
    <i r="1">
      <x v="1857"/>
      <x v="762"/>
      <x v="762"/>
      <x v="36"/>
      <x v="3"/>
    </i>
    <i r="1">
      <x v="1858"/>
      <x v="762"/>
      <x v="762"/>
      <x v="35"/>
      <x v="1"/>
    </i>
    <i r="1">
      <x v="1859"/>
      <x v="762"/>
      <x v="762"/>
      <x v="35"/>
      <x v="3"/>
    </i>
    <i r="1">
      <x v="1860"/>
      <x v="763"/>
      <x v="763"/>
      <x v="35"/>
      <x v="10"/>
    </i>
    <i r="1">
      <x v="1861"/>
      <x v="762"/>
      <x v="762"/>
      <x v="36"/>
      <x v="1"/>
    </i>
    <i r="1">
      <x v="1862"/>
      <x v="762"/>
      <x v="762"/>
      <x v="35"/>
      <x v="3"/>
    </i>
    <i r="1">
      <x v="1863"/>
      <x v="762"/>
      <x v="762"/>
      <x v="35"/>
      <x/>
    </i>
    <i r="1">
      <x v="1864"/>
      <x v="762"/>
      <x v="762"/>
      <x v="36"/>
      <x v="1"/>
    </i>
    <i r="1">
      <x v="1865"/>
      <x v="1022"/>
      <x v="1022"/>
      <x v="35"/>
      <x/>
    </i>
    <i r="1">
      <x v="1866"/>
      <x v="1096"/>
      <x v="1096"/>
      <x v="36"/>
      <x v="5"/>
    </i>
    <i r="1">
      <x v="1867"/>
      <x v="1022"/>
      <x v="1022"/>
      <x v="36"/>
      <x v="3"/>
    </i>
    <i r="1">
      <x v="1868"/>
      <x v="894"/>
      <x v="894"/>
      <x v="35"/>
      <x v="3"/>
    </i>
    <i r="1">
      <x v="1869"/>
      <x v="894"/>
      <x v="894"/>
      <x v="36"/>
      <x v="3"/>
    </i>
    <i r="1">
      <x v="1870"/>
      <x v="894"/>
      <x v="894"/>
      <x v="36"/>
      <x v="3"/>
    </i>
    <i r="1">
      <x v="1871"/>
      <x v="424"/>
      <x v="424"/>
      <x v="35"/>
      <x v="3"/>
    </i>
    <i r="1">
      <x v="1872"/>
      <x v="157"/>
      <x v="157"/>
      <x v="35"/>
      <x v="3"/>
    </i>
    <i r="1">
      <x v="1873"/>
      <x v="1213"/>
      <x v="1213"/>
      <x v="35"/>
      <x/>
    </i>
    <i r="1">
      <x v="1874"/>
      <x v="1055"/>
      <x v="1055"/>
      <x v="35"/>
      <x v="2"/>
    </i>
    <i r="1">
      <x v="1875"/>
      <x v="1055"/>
      <x v="1055"/>
      <x v="36"/>
      <x v="3"/>
    </i>
    <i r="1">
      <x v="1876"/>
      <x v="122"/>
      <x v="122"/>
      <x v="35"/>
      <x/>
    </i>
    <i r="1">
      <x v="1877"/>
      <x v="135"/>
      <x v="135"/>
      <x v="35"/>
      <x/>
    </i>
    <i r="1">
      <x v="1878"/>
      <x v="135"/>
      <x v="135"/>
      <x v="35"/>
      <x v="2"/>
    </i>
    <i r="1">
      <x v="1879"/>
      <x v="135"/>
      <x v="135"/>
      <x v="176"/>
      <x v="1"/>
    </i>
    <i r="1">
      <x v="1880"/>
      <x v="1138"/>
      <x v="1138"/>
      <x v="45"/>
      <x v="8"/>
    </i>
    <i r="1">
      <x v="1881"/>
      <x v="1037"/>
      <x v="1037"/>
      <x v="161"/>
      <x v="10"/>
    </i>
    <i r="1">
      <x v="1882"/>
      <x v="1033"/>
      <x v="1033"/>
      <x v="36"/>
      <x v="3"/>
    </i>
    <i r="1">
      <x v="1883"/>
      <x v="1091"/>
      <x v="1091"/>
      <x v="35"/>
      <x v="1"/>
    </i>
    <i r="1">
      <x v="1884"/>
      <x v="729"/>
      <x v="729"/>
      <x v="36"/>
      <x v="3"/>
    </i>
    <i r="1">
      <x v="1885"/>
      <x v="729"/>
      <x v="729"/>
      <x v="36"/>
      <x v="1"/>
    </i>
    <i r="1">
      <x v="1886"/>
      <x v="729"/>
      <x v="729"/>
      <x v="149"/>
      <x v="13"/>
    </i>
    <i r="1">
      <x v="1887"/>
      <x v="962"/>
      <x v="962"/>
      <x v="35"/>
      <x v="1"/>
    </i>
    <i r="1">
      <x v="1888"/>
      <x v="906"/>
      <x v="906"/>
      <x v="36"/>
      <x v="7"/>
    </i>
    <i r="1">
      <x v="1889"/>
      <x v="794"/>
      <x v="794"/>
      <x v="35"/>
      <x v="1"/>
    </i>
    <i r="1">
      <x v="1890"/>
      <x v="1010"/>
      <x v="1010"/>
      <x v="84"/>
      <x v="1"/>
    </i>
    <i r="1">
      <x v="1891"/>
      <x v="1010"/>
      <x v="1010"/>
      <x v="49"/>
      <x/>
    </i>
    <i r="1">
      <x v="1892"/>
      <x v="665"/>
      <x v="665"/>
      <x v="36"/>
      <x v="8"/>
    </i>
    <i r="1">
      <x v="1893"/>
      <x v="665"/>
      <x v="665"/>
      <x v="35"/>
      <x v="1"/>
    </i>
    <i r="1">
      <x v="1894"/>
      <x v="665"/>
      <x v="665"/>
      <x v="35"/>
      <x v="1"/>
    </i>
    <i r="1">
      <x v="1895"/>
      <x v="550"/>
      <x v="550"/>
      <x v="36"/>
      <x v="3"/>
    </i>
    <i r="1">
      <x v="1896"/>
      <x v="550"/>
      <x v="550"/>
      <x v="135"/>
      <x v="13"/>
    </i>
    <i r="1">
      <x v="1897"/>
      <x v="1105"/>
      <x v="1105"/>
      <x v="35"/>
      <x v="5"/>
    </i>
    <i r="1">
      <x v="1898"/>
      <x v="897"/>
      <x v="897"/>
      <x v="36"/>
      <x v="8"/>
    </i>
    <i r="1">
      <x v="1899"/>
      <x v="897"/>
      <x v="897"/>
      <x v="35"/>
      <x v="5"/>
    </i>
    <i r="1">
      <x v="1900"/>
      <x v="664"/>
      <x v="664"/>
      <x v="35"/>
      <x v="1"/>
    </i>
    <i r="1">
      <x v="1901"/>
      <x v="1002"/>
      <x v="1002"/>
      <x v="35"/>
      <x v="1"/>
    </i>
    <i r="1">
      <x v="1902"/>
      <x v="283"/>
      <x v="283"/>
      <x v="36"/>
      <x v="12"/>
    </i>
    <i r="1">
      <x v="1903"/>
      <x v="586"/>
      <x v="586"/>
      <x v="35"/>
      <x v="1"/>
    </i>
    <i r="1">
      <x v="1904"/>
      <x v="636"/>
      <x v="636"/>
      <x v="35"/>
      <x v="13"/>
    </i>
    <i r="1">
      <x v="1905"/>
      <x v="461"/>
      <x v="461"/>
      <x v="36"/>
      <x v="1"/>
    </i>
    <i r="1">
      <x v="1906"/>
      <x v="825"/>
      <x v="825"/>
      <x v="36"/>
      <x v="3"/>
    </i>
    <i r="1">
      <x v="1907"/>
      <x v="974"/>
      <x v="974"/>
      <x v="176"/>
      <x/>
    </i>
    <i r="1">
      <x v="1908"/>
      <x v="974"/>
      <x v="974"/>
      <x v="36"/>
      <x/>
    </i>
    <i r="1">
      <x v="1909"/>
      <x v="1193"/>
      <x v="1193"/>
      <x v="35"/>
      <x v="3"/>
    </i>
    <i t="grand">
      <x/>
    </i>
  </rowItems>
  <colItems count="1">
    <i/>
  </colItems>
  <pageFields count="1">
    <pageField fld="51" item="0" hier="-1"/>
  </pageFields>
  <dataFields count="1">
    <dataField name="Sum of AB1&gt;12"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2" cacheId="5" applyNumberFormats="0" applyBorderFormats="0" applyFontFormats="0" applyPatternFormats="0" applyAlignmentFormats="0" applyWidthHeightFormats="1" dataCaption="Values" missingCaption="0" updatedVersion="6" minRefreshableVersion="3" useAutoFormatting="1" itemPrintTitles="1" createdVersion="6" indent="0" outline="1" outlineData="1" multipleFieldFilters="0">
  <location ref="M4:V22" firstHeaderRow="0" firstDataRow="1" firstDataCol="5" rowPageCount="1" colPageCount="1"/>
  <pivotFields count="54">
    <pivotField axis="axisRow" outline="0" subtotalTop="0" showAll="0" defaultSubtotal="0">
      <items count="19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s>
      <extLst>
        <ext xmlns:x14="http://schemas.microsoft.com/office/spreadsheetml/2009/9/main" uri="{2946ED86-A175-432a-8AC1-64E0C546D7DE}">
          <x14:pivotField fillDownLabels="1"/>
        </ext>
      </extLst>
    </pivotField>
    <pivotField subtotalTop="0" showAll="0"/>
    <pivotField axis="axisRow" outline="0" subtotalTop="0" showAll="0" defaultSubtotal="0">
      <items count="2">
        <item x="0"/>
        <item x="1"/>
      </items>
      <extLst>
        <ext xmlns:x14="http://schemas.microsoft.com/office/spreadsheetml/2009/9/main" uri="{2946ED86-A175-432a-8AC1-64E0C546D7DE}">
          <x14:pivotField fillDownLabels="1"/>
        </ext>
      </extLst>
    </pivotField>
    <pivotField subtotalTop="0" showAll="0"/>
    <pivotField outline="0" subtotalTop="0" showAll="0" defaultSubtotal="0">
      <extLst>
        <ext xmlns:x14="http://schemas.microsoft.com/office/spreadsheetml/2009/9/main" uri="{2946ED86-A175-432a-8AC1-64E0C546D7DE}">
          <x14:pivotField fillDownLabels="1"/>
        </ext>
      </extLst>
    </pivotField>
    <pivotField subtotalTop="0" showAll="0"/>
    <pivotField subtotalTop="0" showAll="0"/>
    <pivotField subtotalTop="0" showAll="0"/>
    <pivotField subtotalTop="0" showAll="0"/>
    <pivotField subtotalTop="0" showAll="0"/>
    <pivotField showAll="0"/>
    <pivotField subtotalTop="0" showAll="0"/>
    <pivotField showAll="0"/>
    <pivotField subtotalTop="0" showAll="0"/>
    <pivotField dataField="1" subtotalTop="0" showAll="0"/>
    <pivotField subtotalTop="0" showAll="0"/>
    <pivotField subtotalTop="0" showAll="0"/>
    <pivotField subtotalTop="0" showAll="0"/>
    <pivotField showAll="0"/>
    <pivotField outline="0" subtotalTop="0" showAll="0" defaultSubtotal="0"/>
    <pivotField showAll="0"/>
    <pivotField showAll="0"/>
    <pivotField subtotalTop="0" showAll="0"/>
    <pivotField subtotalTop="0" showAll="0"/>
    <pivotField subtotalTop="0" showAll="0"/>
    <pivotField subtotalTop="0" showAll="0"/>
    <pivotField subtotalTop="0" showAll="0"/>
    <pivotField dataField="1" subtotalTop="0" showAll="0"/>
    <pivotField showAll="0"/>
    <pivotField showAll="0"/>
    <pivotField outline="0" showAll="0" defaultSubtotal="0"/>
    <pivotField showAll="0"/>
    <pivotField showAll="0"/>
    <pivotField dataField="1" showAll="0"/>
    <pivotField showAll="0"/>
    <pivotField showAll="0"/>
    <pivotField showAll="0"/>
    <pivotField showAll="0"/>
    <pivotField showAll="0"/>
    <pivotField dataField="1" showAll="0"/>
    <pivotField subtotalTop="0" showAll="0"/>
    <pivotField subtotalTop="0" showAll="0"/>
    <pivotField dataField="1" subtotalTop="0" showAll="0"/>
    <pivotField subtotalTop="0" showAll="0"/>
    <pivotField showAll="0"/>
    <pivotField showAll="0"/>
    <pivotField showAll="0"/>
    <pivotField axis="axisRow" subtotalTop="0" showAll="0">
      <items count="25">
        <item x="7"/>
        <item x="1"/>
        <item x="2"/>
        <item x="3"/>
        <item x="6"/>
        <item x="0"/>
        <item x="20"/>
        <item x="5"/>
        <item x="9"/>
        <item x="15"/>
        <item x="10"/>
        <item x="18"/>
        <item x="4"/>
        <item x="8"/>
        <item x="16"/>
        <item x="11"/>
        <item x="19"/>
        <item x="12"/>
        <item x="13"/>
        <item x="17"/>
        <item x="22"/>
        <item x="14"/>
        <item x="21"/>
        <item x="23"/>
        <item t="default"/>
      </items>
    </pivotField>
    <pivotField subtotalTop="0" showAll="0"/>
    <pivotField showAll="0"/>
    <pivotField subtotalTop="0" showAll="0"/>
    <pivotField axis="axisPage" subtotalTop="0" showAll="0">
      <items count="3">
        <item x="0"/>
        <item x="1"/>
        <item t="default"/>
      </items>
    </pivotField>
    <pivotField axis="axisRow" outline="0" subtotalTop="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 axis="axisRow" outline="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s>
  <rowFields count="5">
    <field x="2"/>
    <field x="0"/>
    <field x="52"/>
    <field x="53"/>
    <field x="47"/>
  </rowFields>
  <rowItems count="18">
    <i>
      <x/>
      <x v="373"/>
      <x v="493"/>
      <x v="493"/>
      <x v="1"/>
    </i>
    <i r="1">
      <x v="704"/>
      <x v="175"/>
      <x v="175"/>
      <x v="5"/>
    </i>
    <i r="1">
      <x v="782"/>
      <x v="383"/>
      <x v="383"/>
      <x v="5"/>
    </i>
    <i r="1">
      <x v="1122"/>
      <x v="1046"/>
      <x v="1046"/>
      <x v="1"/>
    </i>
    <i r="1">
      <x v="1307"/>
      <x v="761"/>
      <x v="761"/>
      <x/>
    </i>
    <i r="1">
      <x v="1348"/>
      <x v="959"/>
      <x v="959"/>
      <x/>
    </i>
    <i r="1">
      <x v="1660"/>
      <x v="966"/>
      <x v="966"/>
      <x/>
    </i>
    <i>
      <x v="1"/>
      <x v="445"/>
      <x v="382"/>
      <x v="382"/>
      <x v="2"/>
    </i>
    <i r="1">
      <x v="569"/>
      <x v="1137"/>
      <x v="1137"/>
      <x v="1"/>
    </i>
    <i r="1">
      <x v="574"/>
      <x v="179"/>
      <x v="179"/>
      <x/>
    </i>
    <i r="1">
      <x v="639"/>
      <x v="892"/>
      <x v="892"/>
      <x v="3"/>
    </i>
    <i r="1">
      <x v="992"/>
      <x v="628"/>
      <x v="628"/>
      <x v="2"/>
    </i>
    <i r="1">
      <x v="1152"/>
      <x v="1202"/>
      <x v="1202"/>
      <x v="3"/>
    </i>
    <i r="1">
      <x v="1421"/>
      <x v="218"/>
      <x v="218"/>
      <x v="4"/>
    </i>
    <i r="1">
      <x v="1497"/>
      <x v="469"/>
      <x v="469"/>
      <x/>
    </i>
    <i r="1">
      <x v="1528"/>
      <x v="40"/>
      <x v="40"/>
      <x v="3"/>
    </i>
    <i r="1">
      <x v="1767"/>
      <x v="921"/>
      <x v="921"/>
      <x/>
    </i>
    <i t="grand">
      <x/>
    </i>
  </rowItems>
  <colFields count="1">
    <field x="-2"/>
  </colFields>
  <colItems count="5">
    <i>
      <x/>
    </i>
    <i i="1">
      <x v="1"/>
    </i>
    <i i="2">
      <x v="2"/>
    </i>
    <i i="3">
      <x v="3"/>
    </i>
    <i i="4">
      <x v="4"/>
    </i>
  </colItems>
  <pageFields count="1">
    <pageField fld="51" item="1" hier="-1"/>
  </pageFields>
  <dataFields count="5">
    <dataField name="Sum of AB1&gt;12" fld="14" baseField="0" baseItem="0"/>
    <dataField name="Sum of Wt AB1 12-13" fld="39" baseField="0" baseItem="0"/>
    <dataField name="Sum of B2&gt;13" fld="27" baseField="0" baseItem="0"/>
    <dataField name="Sum of Wt B2&gt;13" fld="33" baseField="0" baseItem="0"/>
    <dataField name="Sum of AB1&gt;12 unadj" fld="4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2" cacheId="5" applyNumberFormats="0" applyBorderFormats="0" applyFontFormats="0" applyPatternFormats="0" applyAlignmentFormats="0" applyWidthHeightFormats="1" dataCaption="Values" missingCaption="0" updatedVersion="6" minRefreshableVersion="3" useAutoFormatting="1" itemPrintTitles="1" createdVersion="6" indent="0" outline="1" outlineData="1" multipleFieldFilters="0">
  <location ref="M4:V22" firstHeaderRow="0" firstDataRow="1" firstDataCol="5" rowPageCount="1" colPageCount="1"/>
  <pivotFields count="54">
    <pivotField axis="axisRow" outline="0" subtotalTop="0" showAll="0" defaultSubtotal="0">
      <items count="19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s>
      <extLst>
        <ext xmlns:x14="http://schemas.microsoft.com/office/spreadsheetml/2009/9/main" uri="{2946ED86-A175-432a-8AC1-64E0C546D7DE}">
          <x14:pivotField fillDownLabels="1"/>
        </ext>
      </extLst>
    </pivotField>
    <pivotField subtotalTop="0" showAll="0"/>
    <pivotField axis="axisRow" outline="0" subtotalTop="0" showAll="0" defaultSubtotal="0">
      <items count="2">
        <item x="0"/>
        <item x="1"/>
      </items>
      <extLst>
        <ext xmlns:x14="http://schemas.microsoft.com/office/spreadsheetml/2009/9/main" uri="{2946ED86-A175-432a-8AC1-64E0C546D7DE}">
          <x14:pivotField fillDownLabels="1"/>
        </ext>
      </extLst>
    </pivotField>
    <pivotField subtotalTop="0" showAll="0"/>
    <pivotField outline="0" subtotalTop="0" showAll="0" defaultSubtotal="0">
      <extLst>
        <ext xmlns:x14="http://schemas.microsoft.com/office/spreadsheetml/2009/9/main" uri="{2946ED86-A175-432a-8AC1-64E0C546D7DE}">
          <x14:pivotField fillDownLabels="1"/>
        </ext>
      </extLst>
    </pivotField>
    <pivotField subtotalTop="0" showAll="0"/>
    <pivotField subtotalTop="0" showAll="0"/>
    <pivotField subtotalTop="0" showAll="0"/>
    <pivotField subtotalTop="0" showAll="0"/>
    <pivotField subtotalTop="0" showAll="0"/>
    <pivotField showAll="0"/>
    <pivotField subtotalTop="0" showAll="0"/>
    <pivotField showAll="0"/>
    <pivotField dataField="1" subtotalTop="0" showAll="0"/>
    <pivotField subtotalTop="0" showAll="0"/>
    <pivotField subtotalTop="0" showAll="0"/>
    <pivotField subtotalTop="0" showAll="0"/>
    <pivotField subtotalTop="0" showAll="0"/>
    <pivotField showAll="0"/>
    <pivotField outline="0" subtotalTop="0" showAll="0" defaultSubtotal="0"/>
    <pivotField showAll="0"/>
    <pivotField showAll="0"/>
    <pivotField subtotalTop="0" showAll="0"/>
    <pivotField subtotalTop="0" showAll="0"/>
    <pivotField subtotalTop="0" showAll="0"/>
    <pivotField subtotalTop="0" showAll="0"/>
    <pivotField subtotalTop="0" showAll="0"/>
    <pivotField dataField="1" subtotalTop="0" showAll="0"/>
    <pivotField showAll="0"/>
    <pivotField showAll="0"/>
    <pivotField outline="0" showAll="0" defaultSubtotal="0"/>
    <pivotField showAll="0"/>
    <pivotField showAll="0"/>
    <pivotField dataField="1" showAll="0"/>
    <pivotField showAll="0"/>
    <pivotField showAll="0"/>
    <pivotField showAll="0"/>
    <pivotField showAll="0"/>
    <pivotField dataField="1" showAll="0"/>
    <pivotField showAll="0"/>
    <pivotField subtotalTop="0" showAll="0"/>
    <pivotField dataField="1" subtotalTop="0" showAll="0"/>
    <pivotField subtotalTop="0" showAll="0"/>
    <pivotField subtotalTop="0" showAll="0"/>
    <pivotField showAll="0"/>
    <pivotField showAll="0"/>
    <pivotField showAll="0"/>
    <pivotField axis="axisRow" subtotalTop="0" showAll="0">
      <items count="25">
        <item x="7"/>
        <item x="1"/>
        <item x="2"/>
        <item x="3"/>
        <item x="6"/>
        <item x="0"/>
        <item x="20"/>
        <item x="5"/>
        <item x="9"/>
        <item x="15"/>
        <item x="10"/>
        <item x="18"/>
        <item x="4"/>
        <item x="8"/>
        <item x="16"/>
        <item x="11"/>
        <item x="19"/>
        <item x="12"/>
        <item x="13"/>
        <item x="17"/>
        <item x="22"/>
        <item x="14"/>
        <item x="21"/>
        <item x="23"/>
        <item t="default"/>
      </items>
    </pivotField>
    <pivotField subtotalTop="0" showAll="0"/>
    <pivotField showAll="0"/>
    <pivotField axis="axisPage" subtotalTop="0" showAll="0">
      <items count="3">
        <item x="0"/>
        <item x="1"/>
        <item t="default"/>
      </items>
    </pivotField>
    <pivotField subtotalTop="0" showAll="0"/>
    <pivotField axis="axisRow" outline="0" subtotalTop="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 axis="axisRow" outline="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s>
  <rowFields count="5">
    <field x="2"/>
    <field x="0"/>
    <field x="52"/>
    <field x="53"/>
    <field x="47"/>
  </rowFields>
  <rowItems count="18">
    <i>
      <x/>
      <x v="373"/>
      <x v="493"/>
      <x v="493"/>
      <x v="1"/>
    </i>
    <i r="1">
      <x v="704"/>
      <x v="175"/>
      <x v="175"/>
      <x v="5"/>
    </i>
    <i r="1">
      <x v="782"/>
      <x v="383"/>
      <x v="383"/>
      <x v="5"/>
    </i>
    <i r="1">
      <x v="1122"/>
      <x v="1046"/>
      <x v="1046"/>
      <x v="1"/>
    </i>
    <i r="1">
      <x v="1307"/>
      <x v="761"/>
      <x v="761"/>
      <x/>
    </i>
    <i r="1">
      <x v="1348"/>
      <x v="959"/>
      <x v="959"/>
      <x/>
    </i>
    <i r="1">
      <x v="1660"/>
      <x v="966"/>
      <x v="966"/>
      <x/>
    </i>
    <i>
      <x v="1"/>
      <x v="445"/>
      <x v="382"/>
      <x v="382"/>
      <x v="2"/>
    </i>
    <i r="1">
      <x v="569"/>
      <x v="1137"/>
      <x v="1137"/>
      <x v="1"/>
    </i>
    <i r="1">
      <x v="574"/>
      <x v="179"/>
      <x v="179"/>
      <x/>
    </i>
    <i r="1">
      <x v="639"/>
      <x v="892"/>
      <x v="892"/>
      <x v="3"/>
    </i>
    <i r="1">
      <x v="992"/>
      <x v="628"/>
      <x v="628"/>
      <x v="2"/>
    </i>
    <i r="1">
      <x v="1152"/>
      <x v="1202"/>
      <x v="1202"/>
      <x v="3"/>
    </i>
    <i r="1">
      <x v="1421"/>
      <x v="218"/>
      <x v="218"/>
      <x v="4"/>
    </i>
    <i r="1">
      <x v="1497"/>
      <x v="469"/>
      <x v="469"/>
      <x/>
    </i>
    <i r="1">
      <x v="1528"/>
      <x v="40"/>
      <x v="40"/>
      <x v="3"/>
    </i>
    <i r="1">
      <x v="1767"/>
      <x v="921"/>
      <x v="921"/>
      <x/>
    </i>
    <i t="grand">
      <x/>
    </i>
  </rowItems>
  <colFields count="1">
    <field x="-2"/>
  </colFields>
  <colItems count="5">
    <i>
      <x/>
    </i>
    <i i="1">
      <x v="1"/>
    </i>
    <i i="2">
      <x v="2"/>
    </i>
    <i i="3">
      <x v="3"/>
    </i>
    <i i="4">
      <x v="4"/>
    </i>
  </colItems>
  <pageFields count="1">
    <pageField fld="50" item="1" hier="-1"/>
  </pageFields>
  <dataFields count="5">
    <dataField name="Sum of AB1&gt;11" fld="13" baseField="0" baseItem="0"/>
    <dataField name="Sum of Wt AB1 11-13" fld="38" baseField="0" baseItem="0"/>
    <dataField name="Sum of B2&gt;13" fld="27" baseField="0" baseItem="0"/>
    <dataField name="Sum of Wt B2&gt;13" fld="33" baseField="0" baseItem="0"/>
    <dataField name="Sum of AB1&gt;11 unadj" fld="4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5" applyNumberFormats="0" applyBorderFormats="0" applyFontFormats="0" applyPatternFormats="0" applyAlignmentFormats="0" applyWidthHeightFormats="1" dataCaption="Values" missingCaption="0" updatedVersion="6" minRefreshableVersion="3" useAutoFormatting="1" itemPrintTitles="1" createdVersion="6" indent="0" outline="1" outlineData="1" multipleFieldFilters="0">
  <location ref="A4:G1898" firstHeaderRow="1" firstDataRow="1" firstDataCol="6" rowPageCount="1" colPageCount="1"/>
  <pivotFields count="54">
    <pivotField axis="axisRow" outline="0" subtotalTop="0" showAll="0" defaultSubtotal="0">
      <items count="19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s>
      <extLst>
        <ext xmlns:x14="http://schemas.microsoft.com/office/spreadsheetml/2009/9/main" uri="{2946ED86-A175-432a-8AC1-64E0C546D7DE}">
          <x14:pivotField fillDownLabels="1"/>
        </ext>
      </extLst>
    </pivotField>
    <pivotField subtotalTop="0" showAll="0"/>
    <pivotField axis="axisRow" outline="0" subtotalTop="0" showAll="0" defaultSubtotal="0">
      <items count="2">
        <item x="0"/>
        <item x="1"/>
      </items>
      <extLst>
        <ext xmlns:x14="http://schemas.microsoft.com/office/spreadsheetml/2009/9/main" uri="{2946ED86-A175-432a-8AC1-64E0C546D7DE}">
          <x14:pivotField fillDownLabels="1"/>
        </ext>
      </extLst>
    </pivotField>
    <pivotField subtotalTop="0" showAll="0"/>
    <pivotField outline="0" subtotalTop="0" showAll="0" defaultSubtotal="0">
      <extLst>
        <ext xmlns:x14="http://schemas.microsoft.com/office/spreadsheetml/2009/9/main" uri="{2946ED86-A175-432a-8AC1-64E0C546D7DE}">
          <x14:pivotField fillDownLabels="1"/>
        </ext>
      </extLst>
    </pivotField>
    <pivotField subtotalTop="0" showAll="0"/>
    <pivotField subtotalTop="0" showAll="0"/>
    <pivotField subtotalTop="0" showAll="0"/>
    <pivotField subtotalTop="0" showAll="0"/>
    <pivotField subtotalTop="0" showAll="0"/>
    <pivotField showAll="0"/>
    <pivotField subtotalTop="0" showAll="0"/>
    <pivotField showAll="0"/>
    <pivotField dataField="1" subtotalTop="0" showAll="0"/>
    <pivotField subtotalTop="0" showAll="0"/>
    <pivotField subtotalTop="0" showAll="0"/>
    <pivotField subtotalTop="0" showAll="0"/>
    <pivotField subtotalTop="0" showAll="0"/>
    <pivotField showAll="0"/>
    <pivotField outline="0" subtotalTop="0" showAll="0" defaultSubtotal="0"/>
    <pivotField showAll="0"/>
    <pivotField axis="axisRow" outline="0" showAll="0" defaultSubtotal="0">
      <items count="597">
        <item x="128"/>
        <item x="297"/>
        <item x="126"/>
        <item x="271"/>
        <item x="284"/>
        <item x="21"/>
        <item x="171"/>
        <item m="1" x="347"/>
        <item x="147"/>
        <item x="142"/>
        <item m="1" x="532"/>
        <item m="1" x="332"/>
        <item x="185"/>
        <item m="1" x="564"/>
        <item m="1" x="427"/>
        <item x="120"/>
        <item x="223"/>
        <item m="1" x="428"/>
        <item m="1" x="465"/>
        <item m="1" x="487"/>
        <item m="1" x="382"/>
        <item m="1" x="494"/>
        <item m="1" x="557"/>
        <item m="1" x="558"/>
        <item m="1" x="559"/>
        <item x="270"/>
        <item x="168"/>
        <item m="1" x="343"/>
        <item m="1" x="515"/>
        <item m="1" x="550"/>
        <item m="1" x="490"/>
        <item m="1" x="498"/>
        <item m="1" x="553"/>
        <item m="1" x="521"/>
        <item m="1" x="468"/>
        <item m="1" x="404"/>
        <item m="1" x="450"/>
        <item m="1" x="565"/>
        <item m="1" x="364"/>
        <item m="1" x="530"/>
        <item m="1" x="358"/>
        <item x="178"/>
        <item m="1" x="574"/>
        <item m="1" x="588"/>
        <item m="1" x="568"/>
        <item m="1" x="545"/>
        <item m="1" x="541"/>
        <item m="1" x="391"/>
        <item m="1" x="339"/>
        <item m="1" x="429"/>
        <item m="1" x="451"/>
        <item m="1" x="503"/>
        <item m="1" x="439"/>
        <item m="1" x="376"/>
        <item m="1" x="475"/>
        <item m="1" x="461"/>
        <item m="1" x="571"/>
        <item m="1" x="392"/>
        <item m="1" x="586"/>
        <item m="1" x="378"/>
        <item m="1" x="417"/>
        <item x="40"/>
        <item m="1" x="519"/>
        <item m="1" x="540"/>
        <item m="1" x="542"/>
        <item m="1" x="386"/>
        <item m="1" x="405"/>
        <item m="1" x="414"/>
        <item m="1" x="342"/>
        <item m="1" x="476"/>
        <item m="1" x="467"/>
        <item m="1" x="491"/>
        <item m="1" x="489"/>
        <item m="1" x="522"/>
        <item m="1" x="580"/>
        <item m="1" x="420"/>
        <item m="1" x="527"/>
        <item m="1" x="445"/>
        <item m="1" x="351"/>
        <item m="1" x="359"/>
        <item m="1" x="337"/>
        <item m="1" x="459"/>
        <item m="1" x="549"/>
        <item m="1" x="474"/>
        <item x="176"/>
        <item x="196"/>
        <item m="1" x="393"/>
        <item m="1" x="483"/>
        <item m="1" x="595"/>
        <item m="1" x="402"/>
        <item m="1" x="411"/>
        <item m="1" x="594"/>
        <item m="1" x="460"/>
        <item m="1" x="513"/>
        <item m="1" x="561"/>
        <item x="268"/>
        <item m="1" x="555"/>
        <item m="1" x="328"/>
        <item m="1" x="349"/>
        <item m="1" x="496"/>
        <item m="1" x="488"/>
        <item m="1" x="381"/>
        <item m="1" x="539"/>
        <item m="1" x="495"/>
        <item m="1" x="518"/>
        <item m="1" x="543"/>
        <item m="1" x="397"/>
        <item m="1" x="563"/>
        <item m="1" x="408"/>
        <item m="1" x="396"/>
        <item m="1" x="478"/>
        <item m="1" x="570"/>
        <item m="1" x="372"/>
        <item m="1" x="438"/>
        <item m="1" x="363"/>
        <item m="1" x="448"/>
        <item m="1" x="492"/>
        <item m="1" x="596"/>
        <item m="1" x="410"/>
        <item m="1" x="336"/>
        <item m="1" x="333"/>
        <item m="1" x="371"/>
        <item m="1" x="575"/>
        <item m="1" x="373"/>
        <item m="1" x="437"/>
        <item m="1" x="572"/>
        <item m="1" x="412"/>
        <item m="1" x="584"/>
        <item x="210"/>
        <item x="158"/>
        <item m="1" x="499"/>
        <item m="1" x="477"/>
        <item m="1" x="446"/>
        <item m="1" x="589"/>
        <item m="1" x="340"/>
        <item m="1" x="409"/>
        <item m="1" x="500"/>
        <item m="1" x="341"/>
        <item m="1" x="367"/>
        <item m="1" x="374"/>
        <item m="1" x="566"/>
        <item m="1" x="415"/>
        <item m="1" x="399"/>
        <item m="1" x="556"/>
        <item m="1" x="449"/>
        <item m="1" x="344"/>
        <item m="1" x="338"/>
        <item m="1" x="458"/>
        <item m="1" x="576"/>
        <item x="110"/>
        <item x="179"/>
        <item m="1" x="375"/>
        <item m="1" x="330"/>
        <item m="1" x="528"/>
        <item m="1" x="432"/>
        <item m="1" x="536"/>
        <item m="1" x="334"/>
        <item m="1" x="551"/>
        <item m="1" x="493"/>
        <item m="1" x="482"/>
        <item m="1" x="422"/>
        <item m="1" x="403"/>
        <item x="237"/>
        <item m="1" x="353"/>
        <item x="153"/>
        <item m="1" x="366"/>
        <item m="1" x="516"/>
        <item x="255"/>
        <item m="1" x="331"/>
        <item m="1" x="407"/>
        <item m="1" x="524"/>
        <item m="1" x="485"/>
        <item m="1" x="479"/>
        <item m="1" x="452"/>
        <item m="1" x="345"/>
        <item m="1" x="454"/>
        <item m="1" x="356"/>
        <item m="1" x="361"/>
        <item m="1" x="573"/>
        <item m="1" x="424"/>
        <item m="1" x="577"/>
        <item m="1" x="502"/>
        <item m="1" x="455"/>
        <item m="1" x="469"/>
        <item m="1" x="346"/>
        <item m="1" x="569"/>
        <item m="1" x="423"/>
        <item m="1" x="355"/>
        <item m="1" x="547"/>
        <item m="1" x="587"/>
        <item x="9"/>
        <item m="1" x="362"/>
        <item m="1" x="406"/>
        <item m="1" x="501"/>
        <item m="1" x="463"/>
        <item m="1" x="329"/>
        <item x="148"/>
        <item m="1" x="578"/>
        <item m="1" x="418"/>
        <item m="1" x="526"/>
        <item m="1" x="389"/>
        <item m="1" x="585"/>
        <item m="1" x="456"/>
        <item m="1" x="548"/>
        <item m="1" x="430"/>
        <item m="1" x="582"/>
        <item m="1" x="379"/>
        <item x="221"/>
        <item x="250"/>
        <item m="1" x="472"/>
        <item m="1" x="534"/>
        <item m="1" x="354"/>
        <item m="1" x="426"/>
        <item m="1" x="441"/>
        <item m="1" x="413"/>
        <item m="1" x="385"/>
        <item m="1" x="591"/>
        <item m="1" x="508"/>
        <item m="1" x="457"/>
        <item m="1" x="544"/>
        <item m="1" x="444"/>
        <item m="1" x="538"/>
        <item m="1" x="435"/>
        <item m="1" x="531"/>
        <item m="1" x="471"/>
        <item m="1" x="433"/>
        <item m="1" x="517"/>
        <item m="1" x="512"/>
        <item m="1" x="357"/>
        <item m="1" x="481"/>
        <item x="3"/>
        <item m="1" x="425"/>
        <item m="1" x="554"/>
        <item m="1" x="383"/>
        <item x="215"/>
        <item x="239"/>
        <item m="1" x="497"/>
        <item m="1" x="464"/>
        <item m="1" x="535"/>
        <item m="1" x="504"/>
        <item x="146"/>
        <item m="1" x="387"/>
        <item m="1" x="431"/>
        <item m="1" x="520"/>
        <item m="1" x="581"/>
        <item m="1" x="447"/>
        <item m="1" x="533"/>
        <item m="1" x="507"/>
        <item m="1" x="525"/>
        <item m="1" x="514"/>
        <item x="208"/>
        <item m="1" x="510"/>
        <item m="1" x="401"/>
        <item x="32"/>
        <item m="1" x="537"/>
        <item m="1" x="434"/>
        <item x="247"/>
        <item x="252"/>
        <item m="1" x="583"/>
        <item m="1" x="523"/>
        <item m="1" x="390"/>
        <item m="1" x="579"/>
        <item m="1" x="365"/>
        <item x="125"/>
        <item x="101"/>
        <item m="1" x="562"/>
        <item x="66"/>
        <item m="1" x="593"/>
        <item m="1" x="480"/>
        <item m="1" x="350"/>
        <item m="1" x="567"/>
        <item m="1" x="419"/>
        <item m="1" x="470"/>
        <item m="1" x="560"/>
        <item x="62"/>
        <item m="1" x="380"/>
        <item m="1" x="509"/>
        <item m="1" x="348"/>
        <item m="1" x="511"/>
        <item x="200"/>
        <item x="251"/>
        <item x="143"/>
        <item x="133"/>
        <item x="189"/>
        <item m="1" x="546"/>
        <item m="1" x="529"/>
        <item m="1" x="443"/>
        <item m="1" x="473"/>
        <item x="74"/>
        <item m="1" x="592"/>
        <item m="1" x="440"/>
        <item m="1" x="486"/>
        <item m="1" x="398"/>
        <item m="1" x="384"/>
        <item x="88"/>
        <item m="1" x="421"/>
        <item m="1" x="590"/>
        <item m="1" x="436"/>
        <item x="187"/>
        <item m="1" x="370"/>
        <item m="1" x="394"/>
        <item m="1" x="442"/>
        <item m="1" x="388"/>
        <item m="1" x="352"/>
        <item m="1" x="335"/>
        <item m="1" x="400"/>
        <item m="1" x="360"/>
        <item m="1" x="395"/>
        <item x="169"/>
        <item m="1" x="462"/>
        <item m="1" x="453"/>
        <item m="1" x="369"/>
        <item x="188"/>
        <item m="1" x="506"/>
        <item m="1" x="505"/>
        <item m="1" x="552"/>
        <item m="1" x="484"/>
        <item x="26"/>
        <item m="1" x="377"/>
        <item m="1" x="368"/>
        <item x="41"/>
        <item m="1" x="466"/>
        <item m="1" x="416"/>
        <item x="137"/>
        <item x="131"/>
        <item x="42"/>
        <item x="43"/>
        <item x="0"/>
        <item x="1"/>
        <item x="2"/>
        <item x="4"/>
        <item x="5"/>
        <item x="6"/>
        <item x="7"/>
        <item x="8"/>
        <item x="10"/>
        <item x="11"/>
        <item x="12"/>
        <item x="13"/>
        <item x="14"/>
        <item x="15"/>
        <item x="16"/>
        <item x="17"/>
        <item x="18"/>
        <item x="19"/>
        <item x="20"/>
        <item x="22"/>
        <item x="23"/>
        <item x="24"/>
        <item x="25"/>
        <item x="27"/>
        <item x="28"/>
        <item x="29"/>
        <item x="30"/>
        <item x="31"/>
        <item x="33"/>
        <item x="34"/>
        <item x="35"/>
        <item x="36"/>
        <item x="37"/>
        <item x="38"/>
        <item x="39"/>
        <item x="44"/>
        <item x="45"/>
        <item x="46"/>
        <item x="47"/>
        <item x="48"/>
        <item x="49"/>
        <item x="50"/>
        <item x="51"/>
        <item x="52"/>
        <item x="53"/>
        <item x="54"/>
        <item x="55"/>
        <item x="56"/>
        <item x="57"/>
        <item x="58"/>
        <item x="59"/>
        <item x="60"/>
        <item x="61"/>
        <item x="63"/>
        <item x="64"/>
        <item x="65"/>
        <item x="67"/>
        <item x="68"/>
        <item x="69"/>
        <item x="70"/>
        <item x="71"/>
        <item x="72"/>
        <item x="73"/>
        <item x="75"/>
        <item x="76"/>
        <item x="77"/>
        <item x="78"/>
        <item x="79"/>
        <item x="80"/>
        <item x="81"/>
        <item x="82"/>
        <item x="83"/>
        <item x="84"/>
        <item x="85"/>
        <item x="86"/>
        <item x="87"/>
        <item x="89"/>
        <item x="90"/>
        <item x="91"/>
        <item x="92"/>
        <item x="93"/>
        <item x="94"/>
        <item x="95"/>
        <item x="96"/>
        <item x="97"/>
        <item x="98"/>
        <item x="99"/>
        <item x="100"/>
        <item x="102"/>
        <item x="103"/>
        <item x="104"/>
        <item x="105"/>
        <item x="106"/>
        <item x="107"/>
        <item x="108"/>
        <item x="109"/>
        <item x="111"/>
        <item x="112"/>
        <item x="113"/>
        <item x="114"/>
        <item x="115"/>
        <item x="116"/>
        <item x="117"/>
        <item x="118"/>
        <item x="119"/>
        <item x="121"/>
        <item x="122"/>
        <item x="123"/>
        <item x="124"/>
        <item x="127"/>
        <item x="129"/>
        <item x="130"/>
        <item x="132"/>
        <item x="134"/>
        <item x="135"/>
        <item x="136"/>
        <item x="138"/>
        <item x="139"/>
        <item x="140"/>
        <item x="141"/>
        <item x="144"/>
        <item x="145"/>
        <item x="149"/>
        <item x="150"/>
        <item x="151"/>
        <item x="152"/>
        <item x="154"/>
        <item x="155"/>
        <item x="156"/>
        <item x="157"/>
        <item x="159"/>
        <item x="160"/>
        <item x="161"/>
        <item x="162"/>
        <item x="163"/>
        <item x="164"/>
        <item x="165"/>
        <item x="166"/>
        <item x="167"/>
        <item x="170"/>
        <item x="172"/>
        <item x="173"/>
        <item x="174"/>
        <item x="175"/>
        <item x="177"/>
        <item x="180"/>
        <item x="181"/>
        <item x="182"/>
        <item x="183"/>
        <item x="184"/>
        <item x="186"/>
        <item x="190"/>
        <item x="191"/>
        <item x="192"/>
        <item x="193"/>
        <item x="194"/>
        <item x="195"/>
        <item x="197"/>
        <item x="198"/>
        <item x="199"/>
        <item x="201"/>
        <item x="202"/>
        <item x="203"/>
        <item x="204"/>
        <item x="205"/>
        <item x="206"/>
        <item x="207"/>
        <item x="209"/>
        <item x="211"/>
        <item x="212"/>
        <item x="213"/>
        <item x="214"/>
        <item x="216"/>
        <item x="217"/>
        <item x="218"/>
        <item x="219"/>
        <item x="220"/>
        <item x="222"/>
        <item x="224"/>
        <item x="225"/>
        <item x="226"/>
        <item x="227"/>
        <item x="228"/>
        <item x="229"/>
        <item x="230"/>
        <item x="231"/>
        <item x="232"/>
        <item x="233"/>
        <item x="234"/>
        <item x="235"/>
        <item x="236"/>
        <item x="238"/>
        <item x="240"/>
        <item x="241"/>
        <item x="242"/>
        <item x="243"/>
        <item x="244"/>
        <item x="245"/>
        <item x="246"/>
        <item x="248"/>
        <item x="249"/>
        <item x="253"/>
        <item x="254"/>
        <item x="256"/>
        <item x="257"/>
        <item x="258"/>
        <item x="259"/>
        <item x="260"/>
        <item x="261"/>
        <item x="262"/>
        <item x="263"/>
        <item x="264"/>
        <item x="265"/>
        <item x="266"/>
        <item x="267"/>
        <item x="269"/>
        <item x="272"/>
        <item x="273"/>
        <item x="274"/>
        <item x="275"/>
        <item x="276"/>
        <item x="277"/>
        <item x="278"/>
        <item x="279"/>
        <item x="280"/>
        <item x="281"/>
        <item x="282"/>
        <item x="283"/>
        <item x="285"/>
        <item x="286"/>
        <item x="287"/>
        <item x="288"/>
        <item x="289"/>
        <item x="290"/>
        <item x="291"/>
        <item x="292"/>
        <item x="293"/>
        <item x="294"/>
        <item x="295"/>
        <item x="296"/>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s>
      <extLst>
        <ext xmlns:x14="http://schemas.microsoft.com/office/spreadsheetml/2009/9/main" uri="{2946ED86-A175-432a-8AC1-64E0C546D7DE}">
          <x14:pivotField fillDownLabels="1"/>
        </ext>
      </extLst>
    </pivotField>
    <pivotField subtotalTop="0" showAll="0"/>
    <pivotField outline="0" subtotalTop="0" showAll="0" defaultSubtotal="0"/>
    <pivotField subtotalTop="0" showAll="0"/>
    <pivotField subtotalTop="0" showAll="0"/>
    <pivotField subtotalTop="0"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ubtotalTop="0" showAll="0"/>
    <pivotField subtotalTop="0" showAll="0"/>
    <pivotField subtotalTop="0" showAll="0"/>
    <pivotField showAll="0"/>
    <pivotField showAll="0"/>
    <pivotField showAll="0"/>
    <pivotField axis="axisRow" subtotalTop="0" showAll="0">
      <items count="25">
        <item x="7"/>
        <item x="1"/>
        <item x="2"/>
        <item x="3"/>
        <item x="6"/>
        <item x="0"/>
        <item x="20"/>
        <item x="5"/>
        <item x="9"/>
        <item x="15"/>
        <item x="10"/>
        <item x="18"/>
        <item x="4"/>
        <item x="8"/>
        <item x="16"/>
        <item x="11"/>
        <item x="19"/>
        <item x="12"/>
        <item x="13"/>
        <item x="17"/>
        <item x="22"/>
        <item x="14"/>
        <item x="21"/>
        <item x="23"/>
        <item t="default"/>
      </items>
    </pivotField>
    <pivotField subtotalTop="0" showAll="0"/>
    <pivotField showAll="0"/>
    <pivotField axis="axisPage" subtotalTop="0" showAll="0">
      <items count="3">
        <item x="0"/>
        <item x="1"/>
        <item t="default"/>
      </items>
    </pivotField>
    <pivotField subtotalTop="0" showAll="0"/>
    <pivotField axis="axisRow" outline="0" subtotalTop="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 axis="axisRow" outline="0" showAll="0" defaultSubtotal="0">
      <items count="1253">
        <item x="474"/>
        <item x="298"/>
        <item x="294"/>
        <item x="931"/>
        <item x="462"/>
        <item x="420"/>
        <item x="1093"/>
        <item x="785"/>
        <item x="851"/>
        <item x="1007"/>
        <item x="530"/>
        <item x="422"/>
        <item x="342"/>
        <item x="784"/>
        <item x="461"/>
        <item x="197"/>
        <item x="645"/>
        <item x="319"/>
        <item x="537"/>
        <item x="965"/>
        <item x="615"/>
        <item x="962"/>
        <item x="1051"/>
        <item x="1088"/>
        <item x="84"/>
        <item x="423"/>
        <item x="1087"/>
        <item x="969"/>
        <item x="781"/>
        <item x="488"/>
        <item x="330"/>
        <item x="536"/>
        <item x="449"/>
        <item x="487"/>
        <item x="861"/>
        <item x="629"/>
        <item x="275"/>
        <item x="503"/>
        <item x="644"/>
        <item x="429"/>
        <item x="1011"/>
        <item x="800"/>
        <item x="811"/>
        <item x="949"/>
        <item x="798"/>
        <item x="857"/>
        <item x="802"/>
        <item x="282"/>
        <item x="272"/>
        <item x="809"/>
        <item x="276"/>
        <item x="268"/>
        <item x="1163"/>
        <item x="803"/>
        <item x="813"/>
        <item x="685"/>
        <item x="963"/>
        <item x="801"/>
        <item x="807"/>
        <item x="551"/>
        <item x="365"/>
        <item x="1092"/>
        <item x="859"/>
        <item x="218"/>
        <item x="384"/>
        <item x="847"/>
        <item x="848"/>
        <item x="270"/>
        <item x="849"/>
        <item x="810"/>
        <item x="600"/>
        <item x="797"/>
        <item x="1000"/>
        <item x="812"/>
        <item x="213"/>
        <item x="125"/>
        <item x="1069"/>
        <item x="574"/>
        <item x="973"/>
        <item x="552"/>
        <item x="59"/>
        <item x="504"/>
        <item x="561"/>
        <item x="528"/>
        <item x="815"/>
        <item x="187"/>
        <item x="783"/>
        <item x="68"/>
        <item x="1001"/>
        <item x="975"/>
        <item x="1042"/>
        <item x="483"/>
        <item x="732"/>
        <item x="507"/>
        <item x="1019"/>
        <item x="675"/>
        <item x="284"/>
        <item x="776"/>
        <item x="20"/>
        <item x="320"/>
        <item x="326"/>
        <item x="793"/>
        <item x="19"/>
        <item x="956"/>
        <item x="1126"/>
        <item x="370"/>
        <item x="86"/>
        <item x="630"/>
        <item x="430"/>
        <item x="881"/>
        <item x="122"/>
        <item x="262"/>
        <item x="267"/>
        <item x="1135"/>
        <item x="791"/>
        <item x="241"/>
        <item x="482"/>
        <item x="1024"/>
        <item x="434"/>
        <item x="659"/>
        <item x="426"/>
        <item x="627"/>
        <item x="1230"/>
        <item x="673"/>
        <item x="966"/>
        <item x="369"/>
        <item x="1060"/>
        <item x="67"/>
        <item x="999"/>
        <item x="409"/>
        <item x="469"/>
        <item x="431"/>
        <item x="292"/>
        <item x="300"/>
        <item x="23"/>
        <item x="1231"/>
        <item x="882"/>
        <item x="1076"/>
        <item x="1080"/>
        <item x="1079"/>
        <item x="1162"/>
        <item x="560"/>
        <item x="891"/>
        <item x="1110"/>
        <item x="1009"/>
        <item x="321"/>
        <item x="169"/>
        <item x="283"/>
        <item x="548"/>
        <item x="1111"/>
        <item x="804"/>
        <item x="470"/>
        <item x="479"/>
        <item x="57"/>
        <item x="274"/>
        <item x="273"/>
        <item x="988"/>
        <item x="1227"/>
        <item x="833"/>
        <item x="485"/>
        <item x="26"/>
        <item x="1068"/>
        <item x="278"/>
        <item x="179"/>
        <item x="989"/>
        <item x="58"/>
        <item x="238"/>
        <item x="480"/>
        <item x="831"/>
        <item x="21"/>
        <item x="954"/>
        <item x="167"/>
        <item x="607"/>
        <item x="884"/>
        <item x="919"/>
        <item x="459"/>
        <item x="194"/>
        <item x="360"/>
        <item x="523"/>
        <item x="361"/>
        <item x="823"/>
        <item x="799"/>
        <item x="1005"/>
        <item x="634"/>
        <item x="5"/>
        <item x="210"/>
        <item x="165"/>
        <item x="355"/>
        <item x="486"/>
        <item x="1149"/>
        <item x="185"/>
        <item x="356"/>
        <item x="178"/>
        <item x="605"/>
        <item x="441"/>
        <item x="1170"/>
        <item x="550"/>
        <item x="468"/>
        <item x="806"/>
        <item x="1049"/>
        <item x="518"/>
        <item x="280"/>
        <item x="1063"/>
        <item x="1112"/>
        <item x="168"/>
        <item x="1157"/>
        <item x="399"/>
        <item x="517"/>
        <item x="381"/>
        <item x="549"/>
        <item x="808"/>
        <item x="54"/>
        <item x="1033"/>
        <item x="442"/>
        <item x="1012"/>
        <item x="777"/>
        <item x="546"/>
        <item x="955"/>
        <item x="932"/>
        <item x="1054"/>
        <item x="948"/>
        <item x="1038"/>
        <item x="944"/>
        <item x="816"/>
        <item x="569"/>
        <item x="995"/>
        <item x="968"/>
        <item x="1075"/>
        <item x="264"/>
        <item x="660"/>
        <item x="85"/>
        <item x="547"/>
        <item x="227"/>
        <item x="263"/>
        <item x="596"/>
        <item x="598"/>
        <item x="939"/>
        <item x="602"/>
        <item x="1059"/>
        <item x="404"/>
        <item x="678"/>
        <item x="49"/>
        <item x="48"/>
        <item x="467"/>
        <item x="428"/>
        <item x="1089"/>
        <item x="1052"/>
        <item x="1053"/>
        <item x="840"/>
        <item x="3"/>
        <item x="655"/>
        <item x="304"/>
        <item x="610"/>
        <item x="1097"/>
        <item x="667"/>
        <item x="1122"/>
        <item x="175"/>
        <item x="938"/>
        <item x="193"/>
        <item x="222"/>
        <item x="853"/>
        <item x="612"/>
        <item x="484"/>
        <item x="792"/>
        <item x="47"/>
        <item x="1013"/>
        <item x="144"/>
        <item x="309"/>
        <item x="565"/>
        <item x="176"/>
        <item x="945"/>
        <item x="45"/>
        <item x="778"/>
        <item x="613"/>
        <item x="103"/>
        <item x="102"/>
        <item x="1137"/>
        <item x="641"/>
        <item x="454"/>
        <item x="854"/>
        <item x="889"/>
        <item x="1164"/>
        <item x="81"/>
        <item x="1247"/>
        <item x="448"/>
        <item x="935"/>
        <item x="201"/>
        <item x="97"/>
        <item x="616"/>
        <item x="669"/>
        <item x="173"/>
        <item x="1155"/>
        <item x="606"/>
        <item x="200"/>
        <item x="852"/>
        <item x="1156"/>
        <item x="509"/>
        <item x="305"/>
        <item x="617"/>
        <item x="73"/>
        <item x="614"/>
        <item x="78"/>
        <item x="1178"/>
        <item x="1197"/>
        <item x="647"/>
        <item x="492"/>
        <item x="145"/>
        <item x="318"/>
        <item x="544"/>
        <item x="886"/>
        <item x="987"/>
        <item x="379"/>
        <item x="599"/>
        <item x="331"/>
        <item x="4"/>
        <item x="142"/>
        <item x="1041"/>
        <item x="794"/>
        <item x="405"/>
        <item x="646"/>
        <item x="229"/>
        <item x="16"/>
        <item x="377"/>
        <item x="340"/>
        <item x="147"/>
        <item x="2"/>
        <item x="202"/>
        <item x="1138"/>
        <item x="497"/>
        <item x="134"/>
        <item x="1166"/>
        <item x="512"/>
        <item x="408"/>
        <item x="591"/>
        <item x="206"/>
        <item x="111"/>
        <item x="260"/>
        <item x="230"/>
        <item x="651"/>
        <item x="444"/>
        <item x="166"/>
        <item x="805"/>
        <item x="879"/>
        <item x="6"/>
        <item x="279"/>
        <item x="113"/>
        <item x="119"/>
        <item x="316"/>
        <item x="1140"/>
        <item x="74"/>
        <item x="367"/>
        <item x="375"/>
        <item x="563"/>
        <item x="161"/>
        <item x="343"/>
        <item x="139"/>
        <item x="1152"/>
        <item x="158"/>
        <item x="110"/>
        <item x="1094"/>
        <item x="22"/>
        <item x="70"/>
        <item x="146"/>
        <item x="400"/>
        <item x="299"/>
        <item x="228"/>
        <item x="1182"/>
        <item x="131"/>
        <item x="217"/>
        <item x="419"/>
        <item x="76"/>
        <item x="788"/>
        <item x="75"/>
        <item x="1035"/>
        <item x="621"/>
        <item x="455"/>
        <item x="1014"/>
        <item x="515"/>
        <item x="136"/>
        <item x="243"/>
        <item x="285"/>
        <item x="661"/>
        <item x="271"/>
        <item x="519"/>
        <item x="329"/>
        <item x="0"/>
        <item x="231"/>
        <item x="490"/>
        <item x="380"/>
        <item x="140"/>
        <item x="593"/>
        <item x="105"/>
        <item x="573"/>
        <item x="17"/>
        <item x="913"/>
        <item x="127"/>
        <item x="447"/>
        <item x="868"/>
        <item x="107"/>
        <item x="633"/>
        <item x="236"/>
        <item x="590"/>
        <item x="205"/>
        <item x="225"/>
        <item x="1073"/>
        <item x="1015"/>
        <item x="516"/>
        <item x="1010"/>
        <item x="632"/>
        <item x="306"/>
        <item x="887"/>
        <item x="252"/>
        <item x="1136"/>
        <item x="94"/>
        <item x="256"/>
        <item x="303"/>
        <item x="335"/>
        <item x="1161"/>
        <item x="900"/>
        <item x="845"/>
        <item x="631"/>
        <item x="903"/>
        <item x="344"/>
        <item x="55"/>
        <item x="1226"/>
        <item x="953"/>
        <item x="221"/>
        <item x="143"/>
        <item x="401"/>
        <item x="456"/>
        <item x="674"/>
        <item x="1039"/>
        <item x="338"/>
        <item x="489"/>
        <item x="580"/>
        <item x="427"/>
        <item x="1113"/>
        <item x="118"/>
        <item x="180"/>
        <item x="1198"/>
        <item x="287"/>
        <item x="385"/>
        <item x="445"/>
        <item x="40"/>
        <item x="1179"/>
        <item x="635"/>
        <item x="1151"/>
        <item x="992"/>
        <item x="958"/>
        <item x="1148"/>
        <item x="491"/>
        <item x="877"/>
        <item x="317"/>
        <item x="1085"/>
        <item x="198"/>
        <item x="257"/>
        <item x="505"/>
        <item x="506"/>
        <item x="1"/>
        <item x="584"/>
        <item x="1077"/>
        <item x="1250"/>
        <item x="376"/>
        <item x="308"/>
        <item x="576"/>
        <item x="346"/>
        <item x="246"/>
        <item x="43"/>
        <item x="159"/>
        <item x="984"/>
        <item x="562"/>
        <item x="341"/>
        <item x="684"/>
        <item x="1078"/>
        <item x="204"/>
        <item x="237"/>
        <item x="24"/>
        <item x="453"/>
        <item x="693"/>
        <item x="128"/>
        <item x="918"/>
        <item x="108"/>
        <item x="313"/>
        <item x="481"/>
        <item x="844"/>
        <item x="1105"/>
        <item x="974"/>
        <item x="557"/>
        <item x="101"/>
        <item x="545"/>
        <item x="324"/>
        <item x="437"/>
        <item x="242"/>
        <item x="215"/>
        <item x="595"/>
        <item x="224"/>
        <item x="967"/>
        <item x="53"/>
        <item x="611"/>
        <item x="532"/>
        <item x="579"/>
        <item x="249"/>
        <item x="649"/>
        <item x="664"/>
        <item x="1146"/>
        <item x="435"/>
        <item x="337"/>
        <item x="336"/>
        <item x="594"/>
        <item x="98"/>
        <item x="993"/>
        <item x="386"/>
        <item x="104"/>
        <item x="234"/>
        <item x="1004"/>
        <item x="11"/>
        <item x="875"/>
        <item x="706"/>
        <item x="1040"/>
        <item x="301"/>
        <item x="88"/>
        <item x="34"/>
        <item x="121"/>
        <item x="946"/>
        <item x="91"/>
        <item x="89"/>
        <item x="711"/>
        <item x="259"/>
        <item x="1065"/>
        <item x="1064"/>
        <item x="334"/>
        <item x="333"/>
        <item x="244"/>
        <item x="1115"/>
        <item x="708"/>
        <item x="302"/>
        <item x="77"/>
        <item x="865"/>
        <item x="69"/>
        <item x="786"/>
        <item x="581"/>
        <item x="688"/>
        <item x="412"/>
        <item x="885"/>
        <item x="1195"/>
        <item x="96"/>
        <item x="364"/>
        <item x="1050"/>
        <item x="1183"/>
        <item x="155"/>
        <item x="1242"/>
        <item x="149"/>
        <item x="174"/>
        <item x="39"/>
        <item x="1202"/>
        <item x="1168"/>
        <item x="597"/>
        <item x="496"/>
        <item x="709"/>
        <item x="524"/>
        <item x="56"/>
        <item x="1158"/>
        <item x="458"/>
        <item x="712"/>
        <item x="541"/>
        <item x="566"/>
        <item x="424"/>
        <item x="251"/>
        <item x="535"/>
        <item x="901"/>
        <item x="253"/>
        <item x="72"/>
        <item x="1192"/>
        <item x="914"/>
        <item x="668"/>
        <item x="1130"/>
        <item x="636"/>
        <item x="451"/>
        <item x="860"/>
        <item x="220"/>
        <item x="1100"/>
        <item x="83"/>
        <item x="398"/>
        <item x="578"/>
        <item x="542"/>
        <item x="1121"/>
        <item x="1248"/>
        <item x="394"/>
        <item x="332"/>
        <item x="156"/>
        <item x="240"/>
        <item x="203"/>
        <item x="135"/>
        <item x="214"/>
        <item x="152"/>
        <item x="277"/>
        <item x="207"/>
        <item x="307"/>
        <item x="1215"/>
        <item x="571"/>
        <item x="705"/>
        <item x="170"/>
        <item x="100"/>
        <item x="1172"/>
        <item x="1199"/>
        <item x="689"/>
        <item x="464"/>
        <item x="269"/>
        <item x="50"/>
        <item x="402"/>
        <item x="940"/>
        <item x="1207"/>
        <item x="112"/>
        <item x="120"/>
        <item x="350"/>
        <item x="1187"/>
        <item x="403"/>
        <item x="1023"/>
        <item x="1131"/>
        <item x="858"/>
        <item x="163"/>
        <item x="694"/>
        <item x="619"/>
        <item x="407"/>
        <item x="1216"/>
        <item x="570"/>
        <item x="556"/>
        <item x="1062"/>
        <item x="652"/>
        <item x="920"/>
        <item x="618"/>
        <item x="1096"/>
        <item x="109"/>
        <item x="315"/>
        <item x="233"/>
        <item x="855"/>
        <item x="1249"/>
        <item x="323"/>
        <item x="592"/>
        <item x="389"/>
        <item x="1104"/>
        <item x="994"/>
        <item x="924"/>
        <item x="824"/>
        <item x="585"/>
        <item x="774"/>
        <item x="1091"/>
        <item x="982"/>
        <item x="626"/>
        <item x="79"/>
        <item x="325"/>
        <item x="138"/>
        <item x="588"/>
        <item x="787"/>
        <item x="902"/>
        <item x="796"/>
        <item x="622"/>
        <item x="411"/>
        <item x="1008"/>
        <item x="425"/>
        <item x="582"/>
        <item x="692"/>
        <item x="446"/>
        <item x="671"/>
        <item x="1245"/>
        <item x="1241"/>
        <item x="247"/>
        <item x="980"/>
        <item x="1116"/>
        <item x="970"/>
        <item x="310"/>
        <item x="1169"/>
        <item x="1177"/>
        <item x="702"/>
        <item x="670"/>
        <item x="354"/>
        <item x="1081"/>
        <item x="927"/>
        <item x="29"/>
        <item x="1124"/>
        <item x="14"/>
        <item x="639"/>
        <item x="707"/>
        <item x="567"/>
        <item x="827"/>
        <item x="465"/>
        <item x="662"/>
        <item x="44"/>
        <item x="216"/>
        <item x="990"/>
        <item x="1082"/>
        <item x="99"/>
        <item x="457"/>
        <item x="71"/>
        <item x="577"/>
        <item x="1066"/>
        <item x="12"/>
        <item x="1074"/>
        <item x="538"/>
        <item x="322"/>
        <item x="396"/>
        <item x="609"/>
        <item x="137"/>
        <item x="87"/>
        <item x="60"/>
        <item x="440"/>
        <item x="642"/>
        <item x="527"/>
        <item x="976"/>
        <item x="772"/>
        <item x="736"/>
        <item x="672"/>
        <item x="235"/>
        <item x="568"/>
        <item x="123"/>
        <item x="397"/>
        <item x="31"/>
        <item x="25"/>
        <item x="936"/>
        <item x="211"/>
        <item x="219"/>
        <item x="172"/>
        <item x="391"/>
        <item x="653"/>
        <item x="819"/>
        <item x="899"/>
        <item x="141"/>
        <item x="525"/>
        <item x="192"/>
        <item x="1236"/>
        <item x="775"/>
        <item x="714"/>
        <item x="35"/>
        <item x="531"/>
        <item x="937"/>
        <item x="191"/>
        <item x="226"/>
        <item x="374"/>
        <item x="265"/>
        <item x="915"/>
        <item x="328"/>
        <item x="288"/>
        <item x="1083"/>
        <item x="981"/>
        <item x="972"/>
        <item x="349"/>
        <item x="880"/>
        <item x="472"/>
        <item x="327"/>
        <item x="314"/>
        <item x="82"/>
        <item x="15"/>
        <item x="1047"/>
        <item x="603"/>
        <item x="1186"/>
        <item x="1109"/>
        <item x="628"/>
        <item x="1211"/>
        <item x="657"/>
        <item x="864"/>
        <item x="721"/>
        <item x="856"/>
        <item x="1221"/>
        <item x="1222"/>
        <item x="289"/>
        <item x="790"/>
        <item x="1145"/>
        <item x="390"/>
        <item x="1032"/>
        <item x="1090"/>
        <item x="583"/>
        <item x="543"/>
        <item x="1098"/>
        <item x="368"/>
        <item x="950"/>
        <item x="1171"/>
        <item x="514"/>
        <item x="587"/>
        <item x="363"/>
        <item x="293"/>
        <item x="1120"/>
        <item x="1072"/>
        <item x="929"/>
        <item x="51"/>
        <item x="153"/>
        <item x="1030"/>
        <item x="80"/>
        <item x="1212"/>
        <item x="195"/>
        <item x="821"/>
        <item x="93"/>
        <item x="717"/>
        <item x="1046"/>
        <item x="388"/>
        <item x="1239"/>
        <item x="286"/>
        <item x="738"/>
        <item x="196"/>
        <item x="1057"/>
        <item x="1114"/>
        <item x="750"/>
        <item x="874"/>
        <item x="494"/>
        <item x="604"/>
        <item x="417"/>
        <item x="1159"/>
        <item x="1184"/>
        <item x="1180"/>
        <item x="418"/>
        <item x="648"/>
        <item x="281"/>
        <item x="650"/>
        <item x="177"/>
        <item x="371"/>
        <item x="795"/>
        <item x="1134"/>
        <item x="747"/>
        <item x="359"/>
        <item x="663"/>
        <item x="1167"/>
        <item x="559"/>
        <item x="718"/>
        <item x="1191"/>
        <item x="1190"/>
        <item x="703"/>
        <item x="1251"/>
        <item x="27"/>
        <item x="842"/>
        <item x="1028"/>
        <item x="114"/>
        <item x="502"/>
        <item x="572"/>
        <item x="837"/>
        <item x="589"/>
        <item x="892"/>
        <item x="789"/>
        <item x="452"/>
        <item x="822"/>
        <item x="986"/>
        <item x="495"/>
        <item x="713"/>
        <item x="1173"/>
        <item x="720"/>
        <item x="90"/>
        <item x="162"/>
        <item x="1103"/>
        <item x="378"/>
        <item x="132"/>
        <item x="13"/>
        <item x="436"/>
        <item x="295"/>
        <item x="526"/>
        <item x="752"/>
        <item x="698"/>
        <item x="1196"/>
        <item x="250"/>
        <item x="443"/>
        <item x="681"/>
        <item x="232"/>
        <item x="1129"/>
        <item x="624"/>
        <item x="586"/>
        <item x="476"/>
        <item x="888"/>
        <item x="421"/>
        <item x="106"/>
        <item x="61"/>
        <item x="296"/>
        <item x="911"/>
        <item x="719"/>
        <item x="63"/>
        <item x="743"/>
        <item x="255"/>
        <item x="1071"/>
        <item x="763"/>
        <item x="996"/>
        <item x="186"/>
        <item x="620"/>
        <item x="1208"/>
        <item x="533"/>
        <item x="1048"/>
        <item x="748"/>
        <item x="894"/>
        <item x="182"/>
        <item x="643"/>
        <item x="46"/>
        <item x="513"/>
        <item x="52"/>
        <item x="769"/>
        <item x="922"/>
        <item x="1058"/>
        <item x="266"/>
        <item x="410"/>
        <item x="223"/>
        <item x="1225"/>
        <item x="1003"/>
        <item x="1002"/>
        <item x="1244"/>
        <item x="1218"/>
        <item x="725"/>
        <item x="1099"/>
        <item x="540"/>
        <item x="947"/>
        <item x="463"/>
        <item x="575"/>
        <item x="245"/>
        <item x="1238"/>
        <item x="871"/>
        <item x="160"/>
        <item x="930"/>
        <item x="466"/>
        <item x="499"/>
        <item x="148"/>
        <item x="126"/>
        <item x="862"/>
        <item x="183"/>
        <item x="934"/>
        <item x="1029"/>
        <item x="188"/>
        <item x="728"/>
        <item x="1132"/>
        <item x="1176"/>
        <item x="1209"/>
        <item x="1128"/>
        <item x="239"/>
        <item x="625"/>
        <item x="1217"/>
        <item x="916"/>
        <item x="362"/>
        <item x="501"/>
        <item x="150"/>
        <item x="190"/>
        <item x="687"/>
        <item x="905"/>
        <item x="741"/>
        <item x="395"/>
        <item x="124"/>
        <item x="656"/>
        <item x="1061"/>
        <item x="171"/>
        <item x="724"/>
        <item x="1127"/>
        <item x="130"/>
        <item x="690"/>
        <item x="998"/>
        <item x="766"/>
        <item x="258"/>
        <item x="843"/>
        <item x="835"/>
        <item x="1037"/>
        <item x="438"/>
        <item x="873"/>
        <item x="520"/>
        <item x="985"/>
        <item x="928"/>
        <item x="8"/>
        <item x="1101"/>
        <item x="1026"/>
        <item x="746"/>
        <item x="890"/>
        <item x="493"/>
        <item x="312"/>
        <item x="1237"/>
        <item x="373"/>
        <item x="699"/>
        <item x="477"/>
        <item x="1108"/>
        <item x="116"/>
        <item x="498"/>
        <item x="393"/>
        <item x="558"/>
        <item x="208"/>
        <item x="1025"/>
        <item x="500"/>
        <item x="1252"/>
        <item x="1055"/>
        <item x="471"/>
        <item x="991"/>
        <item x="406"/>
        <item x="450"/>
        <item x="726"/>
        <item x="695"/>
        <item x="1150"/>
        <item x="1084"/>
        <item x="290"/>
        <item x="665"/>
        <item x="92"/>
        <item x="608"/>
        <item x="1205"/>
        <item x="345"/>
        <item x="779"/>
        <item x="154"/>
        <item x="729"/>
        <item x="1119"/>
        <item x="933"/>
        <item x="1067"/>
        <item x="768"/>
        <item x="353"/>
        <item x="723"/>
        <item x="836"/>
        <item x="686"/>
        <item x="773"/>
        <item x="1246"/>
        <item x="414"/>
        <item x="508"/>
        <item x="1147"/>
        <item x="348"/>
        <item x="878"/>
        <item x="1070"/>
        <item x="951"/>
        <item x="1240"/>
        <item x="1175"/>
        <item x="637"/>
        <item x="1193"/>
        <item x="1107"/>
        <item x="133"/>
        <item x="751"/>
        <item x="640"/>
        <item x="261"/>
        <item x="297"/>
        <item x="151"/>
        <item x="925"/>
        <item x="1223"/>
        <item x="521"/>
        <item x="1044"/>
        <item x="529"/>
        <item x="9"/>
        <item x="1006"/>
        <item x="383"/>
        <item x="754"/>
        <item x="756"/>
        <item x="909"/>
        <item x="32"/>
        <item x="1234"/>
        <item x="722"/>
        <item x="971"/>
        <item x="1165"/>
        <item x="1233"/>
        <item x="1034"/>
        <item x="1210"/>
        <item x="623"/>
        <item x="1185"/>
        <item x="358"/>
        <item x="115"/>
        <item x="1106"/>
        <item x="1188"/>
        <item x="730"/>
        <item x="1219"/>
        <item x="893"/>
        <item x="841"/>
        <item x="997"/>
        <item x="555"/>
        <item x="677"/>
        <item x="943"/>
        <item x="534"/>
        <item x="1229"/>
        <item x="740"/>
        <item x="1142"/>
        <item x="830"/>
        <item x="1125"/>
        <item x="564"/>
        <item x="1214"/>
        <item x="1095"/>
        <item x="1143"/>
        <item x="478"/>
        <item x="917"/>
        <item x="28"/>
        <item x="869"/>
        <item x="416"/>
        <item x="696"/>
        <item x="1036"/>
        <item x="38"/>
        <item x="1174"/>
        <item x="960"/>
        <item x="749"/>
        <item x="1045"/>
        <item x="522"/>
        <item x="66"/>
        <item x="921"/>
        <item x="95"/>
        <item x="366"/>
        <item x="347"/>
        <item x="701"/>
        <item x="895"/>
        <item x="825"/>
        <item x="413"/>
        <item x="745"/>
        <item x="184"/>
        <item x="1204"/>
        <item x="680"/>
        <item x="164"/>
        <item x="1235"/>
        <item x="731"/>
        <item x="415"/>
        <item x="554"/>
        <item x="942"/>
        <item x="1224"/>
        <item x="735"/>
        <item x="189"/>
        <item x="291"/>
        <item x="382"/>
        <item x="460"/>
        <item x="10"/>
        <item x="700"/>
        <item x="710"/>
        <item x="1243"/>
        <item x="826"/>
        <item x="771"/>
        <item x="1154"/>
        <item x="254"/>
        <item x="761"/>
        <item x="697"/>
        <item x="432"/>
        <item x="764"/>
        <item x="1133"/>
        <item x="923"/>
        <item x="18"/>
        <item x="539"/>
        <item x="157"/>
        <item x="212"/>
        <item x="912"/>
        <item x="896"/>
        <item x="510"/>
        <item x="977"/>
        <item x="117"/>
        <item x="782"/>
        <item x="964"/>
        <item x="1141"/>
        <item x="737"/>
        <item x="1220"/>
        <item x="311"/>
        <item x="1139"/>
        <item x="475"/>
        <item x="666"/>
        <item x="37"/>
        <item x="199"/>
        <item x="739"/>
        <item x="357"/>
        <item x="1232"/>
        <item x="734"/>
        <item x="638"/>
        <item x="1018"/>
        <item x="820"/>
        <item x="62"/>
        <item x="1021"/>
        <item x="64"/>
        <item x="926"/>
        <item x="838"/>
        <item x="952"/>
        <item x="41"/>
        <item x="767"/>
        <item x="553"/>
        <item x="372"/>
        <item x="339"/>
        <item x="759"/>
        <item x="704"/>
        <item x="1189"/>
        <item x="757"/>
        <item x="1027"/>
        <item x="181"/>
        <item x="957"/>
        <item x="473"/>
        <item x="433"/>
        <item x="392"/>
        <item x="1123"/>
        <item x="883"/>
        <item x="983"/>
        <item x="716"/>
        <item x="758"/>
        <item x="439"/>
        <item x="780"/>
        <item x="33"/>
        <item x="959"/>
        <item x="1043"/>
        <item x="248"/>
        <item x="846"/>
        <item x="755"/>
        <item x="727"/>
        <item x="907"/>
        <item x="839"/>
        <item x="866"/>
        <item x="1206"/>
        <item x="1153"/>
        <item x="679"/>
        <item x="676"/>
        <item x="760"/>
        <item x="941"/>
        <item x="1056"/>
        <item x="867"/>
        <item x="351"/>
        <item x="42"/>
        <item x="209"/>
        <item x="1144"/>
        <item x="817"/>
        <item x="910"/>
        <item x="387"/>
        <item x="961"/>
        <item x="818"/>
        <item x="870"/>
        <item x="1016"/>
        <item x="1117"/>
        <item x="733"/>
        <item x="753"/>
        <item x="1031"/>
        <item x="36"/>
        <item x="1200"/>
        <item x="908"/>
        <item x="601"/>
        <item x="906"/>
        <item x="834"/>
        <item x="872"/>
        <item x="1213"/>
        <item x="352"/>
        <item x="1228"/>
        <item x="979"/>
        <item x="30"/>
        <item x="683"/>
        <item x="1102"/>
        <item x="904"/>
        <item x="1118"/>
        <item x="7"/>
        <item x="863"/>
        <item x="814"/>
        <item x="832"/>
        <item x="715"/>
        <item x="1086"/>
        <item x="65"/>
        <item x="1203"/>
        <item x="765"/>
        <item x="682"/>
        <item x="762"/>
        <item x="1020"/>
        <item x="978"/>
        <item x="1194"/>
        <item x="850"/>
        <item x="511"/>
        <item x="897"/>
        <item x="129"/>
        <item x="1017"/>
        <item x="1022"/>
        <item x="828"/>
        <item x="691"/>
        <item x="658"/>
        <item x="876"/>
        <item x="1181"/>
        <item x="742"/>
        <item x="654"/>
        <item x="829"/>
        <item x="744"/>
        <item x="770"/>
        <item x="1160"/>
        <item x="898"/>
        <item x="1201"/>
      </items>
    </pivotField>
  </pivotFields>
  <rowFields count="6">
    <field x="2"/>
    <field x="0"/>
    <field x="52"/>
    <field x="53"/>
    <field x="21"/>
    <field x="47"/>
  </rowFields>
  <rowItems count="1894">
    <i>
      <x/>
      <x/>
      <x v="385"/>
      <x v="385"/>
      <x v="327"/>
      <x v="5"/>
    </i>
    <i r="1">
      <x v="1"/>
      <x v="385"/>
      <x v="385"/>
      <x v="327"/>
      <x v="1"/>
    </i>
    <i r="1">
      <x v="2"/>
      <x v="385"/>
      <x v="385"/>
      <x v="327"/>
      <x v="2"/>
    </i>
    <i r="1">
      <x v="3"/>
      <x v="385"/>
      <x v="385"/>
      <x v="328"/>
      <x v="5"/>
    </i>
    <i r="1">
      <x v="4"/>
      <x v="458"/>
      <x v="458"/>
      <x v="328"/>
      <x v="5"/>
    </i>
    <i r="1">
      <x v="5"/>
      <x v="325"/>
      <x v="325"/>
      <x v="327"/>
      <x v="3"/>
    </i>
    <i r="1">
      <x v="6"/>
      <x v="325"/>
      <x v="325"/>
      <x v="329"/>
      <x v="12"/>
    </i>
    <i r="1">
      <x v="7"/>
      <x v="249"/>
      <x v="249"/>
      <x v="328"/>
      <x v="3"/>
    </i>
    <i r="1">
      <x v="8"/>
      <x v="314"/>
      <x v="314"/>
      <x v="327"/>
      <x v="7"/>
    </i>
    <i r="1">
      <x v="9"/>
      <x v="249"/>
      <x v="249"/>
      <x v="327"/>
      <x v="3"/>
    </i>
    <i r="1">
      <x v="10"/>
      <x v="249"/>
      <x v="249"/>
      <x v="327"/>
      <x v="4"/>
    </i>
    <i r="1">
      <x v="11"/>
      <x v="249"/>
      <x v="249"/>
      <x v="327"/>
      <x v="3"/>
    </i>
    <i r="1">
      <x v="12"/>
      <x v="249"/>
      <x v="249"/>
      <x v="328"/>
      <x/>
    </i>
    <i r="1">
      <x v="13"/>
      <x v="249"/>
      <x v="249"/>
      <x v="327"/>
      <x v="4"/>
    </i>
    <i r="1">
      <x v="14"/>
      <x v="184"/>
      <x v="184"/>
      <x v="230"/>
      <x/>
    </i>
    <i r="1">
      <x v="15"/>
      <x v="343"/>
      <x v="343"/>
      <x v="327"/>
      <x/>
    </i>
    <i r="1">
      <x v="16"/>
      <x v="1220"/>
      <x v="1220"/>
      <x v="327"/>
      <x v="3"/>
    </i>
    <i r="1">
      <x v="17"/>
      <x v="955"/>
      <x v="955"/>
      <x v="328"/>
      <x/>
    </i>
    <i r="1">
      <x v="18"/>
      <x v="1026"/>
      <x v="1026"/>
      <x v="327"/>
      <x v="3"/>
    </i>
    <i r="1">
      <x v="19"/>
      <x v="955"/>
      <x v="955"/>
      <x v="330"/>
      <x v="13"/>
    </i>
    <i r="1">
      <x v="20"/>
      <x v="955"/>
      <x v="955"/>
      <x v="327"/>
      <x v="8"/>
    </i>
    <i r="1">
      <x v="21"/>
      <x v="955"/>
      <x v="955"/>
      <x v="328"/>
      <x v="3"/>
    </i>
    <i r="1">
      <x v="22"/>
      <x v="1102"/>
      <x v="1102"/>
      <x v="327"/>
      <x v="1"/>
    </i>
    <i r="1">
      <x v="23"/>
      <x v="515"/>
      <x v="515"/>
      <x v="327"/>
      <x v="8"/>
    </i>
    <i r="1">
      <x v="24"/>
      <x v="515"/>
      <x v="515"/>
      <x v="327"/>
      <x v="5"/>
    </i>
    <i r="1">
      <x v="25"/>
      <x v="515"/>
      <x v="515"/>
      <x v="331"/>
      <x v="8"/>
    </i>
    <i r="1">
      <x v="26"/>
      <x v="696"/>
      <x v="696"/>
      <x v="327"/>
      <x v="7"/>
    </i>
    <i r="1">
      <x v="27"/>
      <x v="848"/>
      <x v="848"/>
      <x v="327"/>
      <x v="4"/>
    </i>
    <i r="1">
      <x v="28"/>
      <x v="680"/>
      <x v="680"/>
      <x v="327"/>
      <x/>
    </i>
    <i r="1">
      <x v="29"/>
      <x v="680"/>
      <x v="680"/>
      <x v="327"/>
      <x/>
    </i>
    <i r="1">
      <x v="30"/>
      <x v="680"/>
      <x v="680"/>
      <x v="332"/>
      <x v="3"/>
    </i>
    <i r="1">
      <x v="31"/>
      <x v="751"/>
      <x v="751"/>
      <x v="327"/>
      <x v="8"/>
    </i>
    <i r="1">
      <x v="32"/>
      <x v="321"/>
      <x v="321"/>
      <x v="328"/>
      <x/>
    </i>
    <i r="1">
      <x v="33"/>
      <x v="321"/>
      <x v="321"/>
      <x v="327"/>
      <x v="1"/>
    </i>
    <i r="1">
      <x v="34"/>
      <x v="393"/>
      <x v="393"/>
      <x v="328"/>
      <x v="5"/>
    </i>
    <i r="1">
      <x v="105"/>
      <x v="153"/>
      <x v="153"/>
      <x v="327"/>
      <x v="3"/>
    </i>
    <i r="1">
      <x v="106"/>
      <x v="153"/>
      <x v="153"/>
      <x v="330"/>
      <x v="3"/>
    </i>
    <i r="1">
      <x v="107"/>
      <x v="153"/>
      <x v="153"/>
      <x v="327"/>
      <x v="1"/>
    </i>
    <i r="1">
      <x v="108"/>
      <x v="165"/>
      <x v="165"/>
      <x v="328"/>
      <x v="10"/>
    </i>
    <i r="1">
      <x v="109"/>
      <x v="80"/>
      <x v="80"/>
      <x v="327"/>
      <x v="1"/>
    </i>
    <i r="1">
      <x v="110"/>
      <x v="704"/>
      <x v="704"/>
      <x v="327"/>
      <x v="3"/>
    </i>
    <i r="1">
      <x v="111"/>
      <x v="866"/>
      <x v="866"/>
      <x v="327"/>
      <x v="15"/>
    </i>
    <i r="1">
      <x v="112"/>
      <x v="1143"/>
      <x v="1143"/>
      <x v="328"/>
      <x/>
    </i>
    <i r="1">
      <x v="113"/>
      <x v="870"/>
      <x v="870"/>
      <x v="327"/>
      <x v="1"/>
    </i>
    <i r="1">
      <x v="114"/>
      <x v="1145"/>
      <x v="1145"/>
      <x v="328"/>
      <x v="1"/>
    </i>
    <i r="1">
      <x v="115"/>
      <x v="1145"/>
      <x v="1145"/>
      <x v="328"/>
      <x v="8"/>
    </i>
    <i r="1">
      <x v="116"/>
      <x v="1226"/>
      <x v="1226"/>
      <x v="327"/>
      <x v="1"/>
    </i>
    <i r="1">
      <x v="117"/>
      <x v="1077"/>
      <x v="1077"/>
      <x v="328"/>
      <x/>
    </i>
    <i r="1">
      <x v="118"/>
      <x v="127"/>
      <x v="127"/>
      <x v="335"/>
      <x v="17"/>
    </i>
    <i r="1">
      <x v="119"/>
      <x v="87"/>
      <x v="87"/>
      <x v="336"/>
      <x v="3"/>
    </i>
    <i r="1">
      <x v="120"/>
      <x v="538"/>
      <x v="538"/>
      <x v="328"/>
      <x v="1"/>
    </i>
    <i r="1">
      <x v="121"/>
      <x v="361"/>
      <x v="361"/>
      <x v="327"/>
      <x/>
    </i>
    <i r="1">
      <x v="122"/>
      <x v="693"/>
      <x v="693"/>
      <x v="327"/>
      <x v="2"/>
    </i>
    <i r="1">
      <x v="123"/>
      <x v="571"/>
      <x v="571"/>
      <x v="328"/>
      <x/>
    </i>
    <i r="1">
      <x v="124"/>
      <x v="571"/>
      <x v="571"/>
      <x v="327"/>
      <x v="3"/>
    </i>
    <i r="1">
      <x v="125"/>
      <x v="571"/>
      <x v="571"/>
      <x v="327"/>
      <x v="8"/>
    </i>
    <i r="1">
      <x v="126"/>
      <x v="299"/>
      <x v="299"/>
      <x v="327"/>
      <x v="12"/>
    </i>
    <i r="1">
      <x v="127"/>
      <x v="349"/>
      <x v="349"/>
      <x v="327"/>
      <x v="4"/>
    </i>
    <i r="1">
      <x v="128"/>
      <x v="299"/>
      <x v="299"/>
      <x v="327"/>
      <x v="2"/>
    </i>
    <i r="1">
      <x v="129"/>
      <x v="372"/>
      <x v="372"/>
      <x v="328"/>
      <x v="1"/>
    </i>
    <i r="1">
      <x v="130"/>
      <x v="372"/>
      <x v="372"/>
      <x v="327"/>
      <x v="1"/>
    </i>
    <i r="1">
      <x v="131"/>
      <x v="299"/>
      <x v="299"/>
      <x v="327"/>
      <x v="3"/>
    </i>
    <i r="1">
      <x v="132"/>
      <x v="299"/>
      <x v="299"/>
      <x v="327"/>
      <x v="3"/>
    </i>
    <i r="1">
      <x v="133"/>
      <x v="370"/>
      <x v="370"/>
      <x v="327"/>
      <x v="3"/>
    </i>
    <i r="1">
      <x v="134"/>
      <x v="536"/>
      <x v="536"/>
      <x v="328"/>
      <x v="1"/>
    </i>
    <i r="1">
      <x v="135"/>
      <x v="370"/>
      <x v="370"/>
      <x v="328"/>
      <x v="18"/>
    </i>
    <i r="1">
      <x v="136"/>
      <x v="370"/>
      <x v="370"/>
      <x v="328"/>
      <x v="8"/>
    </i>
    <i r="1">
      <x v="137"/>
      <x v="370"/>
      <x v="370"/>
      <x v="337"/>
      <x v="3"/>
    </i>
    <i r="1">
      <x v="138"/>
      <x v="301"/>
      <x v="301"/>
      <x v="328"/>
      <x v="3"/>
    </i>
    <i r="1">
      <x v="139"/>
      <x v="301"/>
      <x v="301"/>
      <x v="327"/>
      <x v="2"/>
    </i>
    <i r="1">
      <x v="140"/>
      <x v="301"/>
      <x v="301"/>
      <x v="328"/>
      <x v="1"/>
    </i>
    <i r="1">
      <x v="141"/>
      <x v="301"/>
      <x v="301"/>
      <x v="338"/>
      <x v="13"/>
    </i>
    <i r="1">
      <x v="142"/>
      <x v="301"/>
      <x v="301"/>
      <x v="327"/>
      <x v="8"/>
    </i>
    <i r="1">
      <x v="143"/>
      <x v="301"/>
      <x v="301"/>
      <x v="327"/>
      <x v="1"/>
    </i>
    <i r="1">
      <x v="144"/>
      <x v="301"/>
      <x v="301"/>
      <x v="327"/>
      <x/>
    </i>
    <i r="1">
      <x v="145"/>
      <x v="649"/>
      <x v="649"/>
      <x v="327"/>
      <x v="3"/>
    </i>
    <i r="1">
      <x v="146"/>
      <x v="649"/>
      <x v="649"/>
      <x v="327"/>
      <x/>
    </i>
    <i r="1">
      <x v="147"/>
      <x v="649"/>
      <x v="649"/>
      <x v="327"/>
      <x v="5"/>
    </i>
    <i r="1">
      <x v="148"/>
      <x v="786"/>
      <x v="786"/>
      <x v="327"/>
      <x/>
    </i>
    <i r="1">
      <x v="149"/>
      <x v="786"/>
      <x v="786"/>
      <x v="327"/>
      <x/>
    </i>
    <i r="1">
      <x v="150"/>
      <x v="282"/>
      <x v="282"/>
      <x v="327"/>
      <x/>
    </i>
    <i r="1">
      <x v="151"/>
      <x v="750"/>
      <x v="750"/>
      <x v="327"/>
      <x/>
    </i>
    <i r="1">
      <x v="152"/>
      <x v="750"/>
      <x v="750"/>
      <x v="327"/>
      <x/>
    </i>
    <i r="1">
      <x v="153"/>
      <x v="581"/>
      <x v="581"/>
      <x v="328"/>
      <x v="3"/>
    </i>
    <i r="1">
      <x v="154"/>
      <x v="581"/>
      <x v="581"/>
      <x v="339"/>
      <x v="3"/>
    </i>
    <i r="1">
      <x v="155"/>
      <x v="24"/>
      <x v="24"/>
      <x v="340"/>
      <x v="21"/>
    </i>
    <i r="1">
      <x v="156"/>
      <x v="230"/>
      <x v="230"/>
      <x v="327"/>
      <x/>
    </i>
    <i r="1">
      <x v="157"/>
      <x v="106"/>
      <x v="106"/>
      <x v="341"/>
      <x v="9"/>
    </i>
    <i r="1">
      <x v="158"/>
      <x v="703"/>
      <x v="703"/>
      <x v="327"/>
      <x v="3"/>
    </i>
    <i r="1">
      <x v="159"/>
      <x v="520"/>
      <x v="520"/>
      <x v="342"/>
      <x v="13"/>
    </i>
    <i r="1">
      <x v="160"/>
      <x v="520"/>
      <x v="520"/>
      <x v="327"/>
      <x v="7"/>
    </i>
    <i r="1">
      <x v="161"/>
      <x v="520"/>
      <x v="520"/>
      <x v="327"/>
      <x v="2"/>
    </i>
    <i r="1">
      <x v="162"/>
      <x v="525"/>
      <x v="525"/>
      <x v="328"/>
      <x v="1"/>
    </i>
    <i r="1">
      <x v="163"/>
      <x v="843"/>
      <x v="843"/>
      <x v="328"/>
      <x v="2"/>
    </i>
    <i r="1">
      <x v="164"/>
      <x v="525"/>
      <x v="525"/>
      <x v="327"/>
      <x v="1"/>
    </i>
    <i r="1">
      <x v="165"/>
      <x v="525"/>
      <x v="525"/>
      <x v="327"/>
      <x/>
    </i>
    <i r="1">
      <x v="166"/>
      <x v="524"/>
      <x v="524"/>
      <x v="327"/>
      <x v="8"/>
    </i>
    <i r="1">
      <x v="167"/>
      <x v="986"/>
      <x v="986"/>
      <x v="328"/>
      <x v="5"/>
    </i>
    <i r="1">
      <x v="168"/>
      <x v="986"/>
      <x v="986"/>
      <x v="328"/>
      <x v="8"/>
    </i>
    <i r="1">
      <x v="169"/>
      <x v="986"/>
      <x v="986"/>
      <x v="327"/>
      <x/>
    </i>
    <i r="1">
      <x v="170"/>
      <x v="790"/>
      <x v="790"/>
      <x v="343"/>
      <x v="2"/>
    </i>
    <i r="1">
      <x v="171"/>
      <x v="413"/>
      <x v="413"/>
      <x v="327"/>
      <x v="1"/>
    </i>
    <i r="1">
      <x v="172"/>
      <x v="413"/>
      <x v="413"/>
      <x v="327"/>
      <x v="1"/>
    </i>
    <i r="1">
      <x v="173"/>
      <x v="413"/>
      <x v="413"/>
      <x v="344"/>
      <x/>
    </i>
    <i r="1">
      <x v="174"/>
      <x v="1079"/>
      <x v="1079"/>
      <x v="327"/>
      <x v="12"/>
    </i>
    <i r="1">
      <x v="175"/>
      <x v="545"/>
      <x v="545"/>
      <x v="328"/>
      <x v="2"/>
    </i>
    <i r="1">
      <x v="176"/>
      <x v="287"/>
      <x v="287"/>
      <x v="327"/>
      <x v="2"/>
    </i>
    <i r="1">
      <x v="177"/>
      <x v="287"/>
      <x v="287"/>
      <x v="345"/>
      <x v="5"/>
    </i>
    <i r="1">
      <x v="178"/>
      <x v="287"/>
      <x v="287"/>
      <x v="327"/>
      <x v="1"/>
    </i>
    <i r="1">
      <x v="179"/>
      <x v="509"/>
      <x v="509"/>
      <x v="327"/>
      <x v="2"/>
    </i>
    <i r="1">
      <x v="180"/>
      <x v="691"/>
      <x v="691"/>
      <x v="327"/>
      <x v="1"/>
    </i>
    <i r="1">
      <x v="181"/>
      <x v="509"/>
      <x v="509"/>
      <x v="328"/>
      <x v="3"/>
    </i>
    <i r="1">
      <x v="182"/>
      <x v="602"/>
      <x v="602"/>
      <x v="327"/>
      <x v="5"/>
    </i>
    <i r="1">
      <x v="183"/>
      <x v="488"/>
      <x v="488"/>
      <x v="5"/>
      <x/>
    </i>
    <i r="1">
      <x v="184"/>
      <x v="275"/>
      <x v="275"/>
      <x v="327"/>
      <x v="8"/>
    </i>
    <i r="1">
      <x v="185"/>
      <x v="274"/>
      <x v="274"/>
      <x v="328"/>
      <x v="3"/>
    </i>
    <i r="1">
      <x v="186"/>
      <x v="512"/>
      <x v="512"/>
      <x v="327"/>
      <x v="2"/>
    </i>
    <i r="1">
      <x v="187"/>
      <x v="391"/>
      <x v="391"/>
      <x v="327"/>
      <x v="1"/>
    </i>
    <i r="1">
      <x v="188"/>
      <x v="274"/>
      <x v="274"/>
      <x v="327"/>
      <x v="3"/>
    </i>
    <i r="1">
      <x v="189"/>
      <x v="865"/>
      <x v="865"/>
      <x v="327"/>
      <x/>
    </i>
    <i r="1">
      <x v="190"/>
      <x v="865"/>
      <x v="865"/>
      <x v="328"/>
      <x/>
    </i>
    <i r="1">
      <x v="191"/>
      <x v="865"/>
      <x v="865"/>
      <x v="328"/>
      <x/>
    </i>
    <i r="1">
      <x v="192"/>
      <x v="398"/>
      <x v="398"/>
      <x v="327"/>
      <x/>
    </i>
    <i r="1">
      <x v="193"/>
      <x v="398"/>
      <x v="398"/>
      <x v="327"/>
      <x v="3"/>
    </i>
    <i r="1">
      <x v="194"/>
      <x v="398"/>
      <x v="398"/>
      <x v="327"/>
      <x v="13"/>
    </i>
    <i r="1">
      <x v="195"/>
      <x v="398"/>
      <x v="398"/>
      <x v="327"/>
      <x v="1"/>
    </i>
    <i r="1">
      <x v="196"/>
      <x v="398"/>
      <x v="398"/>
      <x v="327"/>
      <x v="8"/>
    </i>
    <i r="1">
      <x v="225"/>
      <x v="75"/>
      <x v="75"/>
      <x v="327"/>
      <x/>
    </i>
    <i r="1">
      <x v="226"/>
      <x v="913"/>
      <x v="913"/>
      <x v="327"/>
      <x v="8"/>
    </i>
    <i r="1">
      <x v="227"/>
      <x v="913"/>
      <x v="913"/>
      <x v="327"/>
      <x v="8"/>
    </i>
    <i r="1">
      <x v="228"/>
      <x v="395"/>
      <x v="395"/>
      <x v="327"/>
      <x/>
    </i>
    <i r="1">
      <x v="229"/>
      <x v="395"/>
      <x v="395"/>
      <x v="328"/>
      <x/>
    </i>
    <i r="1">
      <x v="230"/>
      <x v="395"/>
      <x v="395"/>
      <x v="328"/>
      <x/>
    </i>
    <i r="1">
      <x v="231"/>
      <x v="479"/>
      <x v="479"/>
      <x v="327"/>
      <x v="5"/>
    </i>
    <i r="1">
      <x v="232"/>
      <x v="395"/>
      <x v="395"/>
      <x v="328"/>
      <x v="3"/>
    </i>
    <i r="1">
      <x v="233"/>
      <x v="1237"/>
      <x v="1237"/>
      <x v="327"/>
      <x v="2"/>
    </i>
    <i r="1">
      <x v="234"/>
      <x v="1237"/>
      <x v="1237"/>
      <x v="327"/>
      <x v="2"/>
    </i>
    <i r="1">
      <x v="235"/>
      <x v="942"/>
      <x v="942"/>
      <x v="327"/>
      <x v="1"/>
    </i>
    <i r="1">
      <x v="236"/>
      <x v="367"/>
      <x v="367"/>
      <x v="328"/>
      <x v="3"/>
    </i>
    <i r="1">
      <x v="237"/>
      <x v="847"/>
      <x v="847"/>
      <x v="327"/>
      <x/>
    </i>
    <i r="1">
      <x v="238"/>
      <x v="1015"/>
      <x v="1015"/>
      <x v="327"/>
      <x v="3"/>
    </i>
    <i r="1">
      <x v="239"/>
      <x v="329"/>
      <x v="329"/>
      <x v="327"/>
      <x v="5"/>
    </i>
    <i r="1">
      <x v="240"/>
      <x v="329"/>
      <x v="329"/>
      <x v="327"/>
      <x v="1"/>
    </i>
    <i r="1">
      <x v="241"/>
      <x v="329"/>
      <x v="329"/>
      <x v="328"/>
      <x v="3"/>
    </i>
    <i r="1">
      <x v="242"/>
      <x v="329"/>
      <x v="329"/>
      <x v="327"/>
      <x v="8"/>
    </i>
    <i r="1">
      <x v="243"/>
      <x v="592"/>
      <x v="592"/>
      <x v="327"/>
      <x/>
    </i>
    <i r="1">
      <x v="244"/>
      <x v="592"/>
      <x v="592"/>
      <x v="327"/>
      <x/>
    </i>
    <i r="1">
      <x v="245"/>
      <x v="378"/>
      <x v="378"/>
      <x v="327"/>
      <x v="8"/>
    </i>
    <i r="1">
      <x v="246"/>
      <x v="702"/>
      <x v="702"/>
      <x v="327"/>
      <x/>
    </i>
    <i r="1">
      <x v="247"/>
      <x v="702"/>
      <x v="702"/>
      <x v="327"/>
      <x/>
    </i>
    <i r="1">
      <x v="248"/>
      <x v="702"/>
      <x v="702"/>
      <x v="327"/>
      <x/>
    </i>
    <i r="1">
      <x v="249"/>
      <x v="651"/>
      <x v="651"/>
      <x v="327"/>
      <x v="3"/>
    </i>
    <i r="1">
      <x v="250"/>
      <x v="355"/>
      <x v="355"/>
      <x v="327"/>
      <x v="3"/>
    </i>
    <i r="1">
      <x v="251"/>
      <x v="389"/>
      <x v="389"/>
      <x v="327"/>
      <x v="1"/>
    </i>
    <i r="1">
      <x v="252"/>
      <x v="726"/>
      <x v="726"/>
      <x v="327"/>
      <x/>
    </i>
    <i r="1">
      <x v="253"/>
      <x v="726"/>
      <x v="726"/>
      <x v="327"/>
      <x/>
    </i>
    <i r="1">
      <x v="254"/>
      <x v="726"/>
      <x v="726"/>
      <x v="327"/>
      <x/>
    </i>
    <i r="1">
      <x v="255"/>
      <x v="726"/>
      <x v="726"/>
      <x v="327"/>
      <x/>
    </i>
    <i r="1">
      <x v="256"/>
      <x v="726"/>
      <x v="726"/>
      <x v="327"/>
      <x/>
    </i>
    <i r="1">
      <x v="257"/>
      <x v="315"/>
      <x v="315"/>
      <x v="327"/>
      <x/>
    </i>
    <i r="1">
      <x v="258"/>
      <x v="427"/>
      <x v="427"/>
      <x v="328"/>
      <x v="2"/>
    </i>
    <i r="1">
      <x v="259"/>
      <x v="266"/>
      <x v="266"/>
      <x v="327"/>
      <x/>
    </i>
    <i r="1">
      <x v="260"/>
      <x v="427"/>
      <x v="427"/>
      <x v="328"/>
      <x v="2"/>
    </i>
    <i r="1">
      <x v="261"/>
      <x v="306"/>
      <x v="306"/>
      <x v="328"/>
      <x v="10"/>
    </i>
    <i r="1">
      <x v="262"/>
      <x v="266"/>
      <x v="266"/>
      <x v="328"/>
      <x v="1"/>
    </i>
    <i r="1">
      <x v="263"/>
      <x v="362"/>
      <x v="362"/>
      <x v="328"/>
      <x v="1"/>
    </i>
    <i r="1">
      <x v="264"/>
      <x v="362"/>
      <x v="362"/>
      <x v="328"/>
      <x v="1"/>
    </i>
    <i r="1">
      <x v="265"/>
      <x v="266"/>
      <x v="266"/>
      <x v="349"/>
      <x v="18"/>
    </i>
    <i r="1">
      <x v="266"/>
      <x v="324"/>
      <x v="324"/>
      <x v="328"/>
      <x v="3"/>
    </i>
    <i r="1">
      <x v="267"/>
      <x v="324"/>
      <x v="324"/>
      <x v="328"/>
      <x v="3"/>
    </i>
    <i r="1">
      <x v="268"/>
      <x v="324"/>
      <x v="324"/>
      <x v="327"/>
      <x v="3"/>
    </i>
    <i r="1">
      <x v="269"/>
      <x v="912"/>
      <x v="912"/>
      <x v="327"/>
      <x/>
    </i>
    <i r="1">
      <x v="270"/>
      <x v="912"/>
      <x v="912"/>
      <x v="327"/>
      <x/>
    </i>
    <i r="1">
      <x v="271"/>
      <x v="912"/>
      <x v="912"/>
      <x v="327"/>
      <x/>
    </i>
    <i r="1">
      <x v="272"/>
      <x v="551"/>
      <x v="551"/>
      <x v="327"/>
      <x v="1"/>
    </i>
    <i r="1">
      <x v="273"/>
      <x v="930"/>
      <x v="930"/>
      <x v="327"/>
      <x/>
    </i>
    <i r="1">
      <x v="274"/>
      <x v="1020"/>
      <x v="1020"/>
      <x v="327"/>
      <x/>
    </i>
    <i r="1">
      <x v="275"/>
      <x v="594"/>
      <x v="594"/>
      <x v="327"/>
      <x v="1"/>
    </i>
    <i r="1">
      <x v="276"/>
      <x v="594"/>
      <x v="594"/>
      <x v="327"/>
      <x v="4"/>
    </i>
    <i r="1">
      <x v="277"/>
      <x v="594"/>
      <x v="594"/>
      <x v="327"/>
      <x v="2"/>
    </i>
    <i r="1">
      <x v="278"/>
      <x v="594"/>
      <x v="594"/>
      <x v="327"/>
      <x v="3"/>
    </i>
    <i r="1">
      <x v="279"/>
      <x v="784"/>
      <x v="784"/>
      <x v="327"/>
      <x v="3"/>
    </i>
    <i r="1">
      <x v="280"/>
      <x v="991"/>
      <x v="991"/>
      <x v="327"/>
      <x v="1"/>
    </i>
    <i r="1">
      <x v="281"/>
      <x v="549"/>
      <x v="549"/>
      <x v="328"/>
      <x v="5"/>
    </i>
    <i r="1">
      <x v="282"/>
      <x v="549"/>
      <x v="549"/>
      <x v="327"/>
      <x v="3"/>
    </i>
    <i r="1">
      <x v="283"/>
      <x v="549"/>
      <x v="549"/>
      <x v="327"/>
      <x v="3"/>
    </i>
    <i r="1">
      <x v="284"/>
      <x v="549"/>
      <x v="549"/>
      <x v="328"/>
      <x/>
    </i>
    <i r="1">
      <x v="285"/>
      <x v="589"/>
      <x v="589"/>
      <x v="327"/>
      <x/>
    </i>
    <i r="1">
      <x v="286"/>
      <x v="1118"/>
      <x v="1118"/>
      <x v="327"/>
      <x/>
    </i>
    <i r="1">
      <x v="287"/>
      <x v="357"/>
      <x v="357"/>
      <x v="328"/>
      <x v="3"/>
    </i>
    <i r="1">
      <x v="288"/>
      <x v="357"/>
      <x v="357"/>
      <x v="327"/>
      <x/>
    </i>
    <i r="1">
      <x v="289"/>
      <x v="468"/>
      <x v="468"/>
      <x v="328"/>
      <x v="3"/>
    </i>
    <i r="1">
      <x v="290"/>
      <x v="908"/>
      <x v="908"/>
      <x v="327"/>
      <x/>
    </i>
    <i r="1">
      <x v="291"/>
      <x v="353"/>
      <x v="353"/>
      <x v="327"/>
      <x/>
    </i>
    <i r="1">
      <x v="292"/>
      <x v="353"/>
      <x v="353"/>
      <x v="328"/>
      <x/>
    </i>
    <i r="1">
      <x v="293"/>
      <x v="844"/>
      <x v="844"/>
      <x v="327"/>
      <x v="3"/>
    </i>
    <i r="1">
      <x v="294"/>
      <x v="620"/>
      <x v="620"/>
      <x v="327"/>
      <x v="3"/>
    </i>
    <i r="1">
      <x v="295"/>
      <x v="620"/>
      <x v="620"/>
      <x v="328"/>
      <x v="3"/>
    </i>
    <i r="1">
      <x v="296"/>
      <x v="1090"/>
      <x v="1090"/>
      <x v="327"/>
      <x v="4"/>
    </i>
    <i r="1">
      <x v="297"/>
      <x v="1090"/>
      <x v="1090"/>
      <x v="327"/>
      <x/>
    </i>
    <i r="1">
      <x v="298"/>
      <x v="1090"/>
      <x v="1090"/>
      <x v="327"/>
      <x v="1"/>
    </i>
    <i r="1">
      <x v="299"/>
      <x v="186"/>
      <x v="186"/>
      <x v="327"/>
      <x v="1"/>
    </i>
    <i r="1">
      <x v="300"/>
      <x v="186"/>
      <x v="186"/>
      <x v="327"/>
      <x v="1"/>
    </i>
    <i r="1">
      <x v="301"/>
      <x v="340"/>
      <x v="340"/>
      <x v="327"/>
      <x v="1"/>
    </i>
    <i r="1">
      <x v="302"/>
      <x v="171"/>
      <x v="171"/>
      <x v="328"/>
      <x v="13"/>
    </i>
    <i r="1">
      <x v="303"/>
      <x v="204"/>
      <x v="204"/>
      <x v="327"/>
      <x v="1"/>
    </i>
    <i r="1">
      <x v="304"/>
      <x v="146"/>
      <x v="146"/>
      <x v="327"/>
      <x v="3"/>
    </i>
    <i r="1">
      <x v="371"/>
      <x v="74"/>
      <x v="74"/>
      <x v="327"/>
      <x v="3"/>
    </i>
    <i r="1">
      <x v="372"/>
      <x v="593"/>
      <x v="593"/>
      <x v="352"/>
      <x v="2"/>
    </i>
    <i r="1">
      <x v="374"/>
      <x v="493"/>
      <x v="493"/>
      <x v="354"/>
      <x v="1"/>
    </i>
    <i r="1">
      <x v="375"/>
      <x v="493"/>
      <x v="493"/>
      <x v="328"/>
      <x v="1"/>
    </i>
    <i r="1">
      <x v="376"/>
      <x v="688"/>
      <x v="688"/>
      <x v="327"/>
      <x v="3"/>
    </i>
    <i r="1">
      <x v="377"/>
      <x v="688"/>
      <x v="688"/>
      <x v="253"/>
      <x v="3"/>
    </i>
    <i r="1">
      <x v="378"/>
      <x v="368"/>
      <x v="368"/>
      <x v="355"/>
      <x/>
    </i>
    <i r="1">
      <x v="379"/>
      <x v="493"/>
      <x v="493"/>
      <x v="327"/>
      <x v="1"/>
    </i>
    <i r="1">
      <x v="380"/>
      <x v="63"/>
      <x v="63"/>
      <x v="356"/>
      <x v="5"/>
    </i>
    <i r="1">
      <x v="381"/>
      <x v="63"/>
      <x v="63"/>
      <x v="357"/>
      <x v="5"/>
    </i>
    <i r="1">
      <x v="382"/>
      <x v="720"/>
      <x v="720"/>
      <x v="327"/>
      <x v="2"/>
    </i>
    <i r="1">
      <x v="383"/>
      <x v="720"/>
      <x v="720"/>
      <x v="327"/>
      <x v="2"/>
    </i>
    <i r="1">
      <x v="384"/>
      <x v="579"/>
      <x v="579"/>
      <x v="358"/>
      <x v="1"/>
    </i>
    <i r="1">
      <x v="385"/>
      <x v="426"/>
      <x v="426"/>
      <x v="327"/>
      <x v="2"/>
    </i>
    <i r="1">
      <x v="386"/>
      <x v="259"/>
      <x v="259"/>
      <x v="327"/>
      <x v="3"/>
    </i>
    <i r="1">
      <x v="387"/>
      <x v="893"/>
      <x v="893"/>
      <x v="328"/>
      <x v="3"/>
    </i>
    <i r="1">
      <x v="388"/>
      <x v="495"/>
      <x v="495"/>
      <x v="327"/>
      <x v="2"/>
    </i>
    <i r="1">
      <x v="389"/>
      <x v="403"/>
      <x v="403"/>
      <x v="327"/>
      <x v="1"/>
    </i>
    <i r="1">
      <x v="390"/>
      <x v="736"/>
      <x v="736"/>
      <x v="328"/>
      <x/>
    </i>
    <i r="1">
      <x v="391"/>
      <x v="232"/>
      <x v="232"/>
      <x v="327"/>
      <x/>
    </i>
    <i r="1">
      <x v="392"/>
      <x v="365"/>
      <x v="365"/>
      <x v="327"/>
      <x v="3"/>
    </i>
    <i r="1">
      <x v="393"/>
      <x v="320"/>
      <x v="320"/>
      <x v="327"/>
      <x v="3"/>
    </i>
    <i r="1">
      <x v="394"/>
      <x v="320"/>
      <x v="320"/>
      <x v="327"/>
      <x v="3"/>
    </i>
    <i r="1">
      <x v="395"/>
      <x v="337"/>
      <x v="337"/>
      <x v="327"/>
      <x v="2"/>
    </i>
    <i r="1">
      <x v="396"/>
      <x v="386"/>
      <x v="386"/>
      <x v="328"/>
      <x v="3"/>
    </i>
    <i r="1">
      <x v="397"/>
      <x v="858"/>
      <x v="858"/>
      <x v="327"/>
      <x v="1"/>
    </i>
    <i r="1">
      <x v="398"/>
      <x v="634"/>
      <x v="634"/>
      <x v="327"/>
      <x/>
    </i>
    <i r="1">
      <x v="399"/>
      <x v="634"/>
      <x v="634"/>
      <x v="327"/>
      <x/>
    </i>
    <i r="1">
      <x v="400"/>
      <x v="858"/>
      <x v="858"/>
      <x v="328"/>
      <x v="1"/>
    </i>
    <i r="1">
      <x v="401"/>
      <x v="513"/>
      <x v="513"/>
      <x v="327"/>
      <x v="1"/>
    </i>
    <i r="1">
      <x v="402"/>
      <x v="712"/>
      <x v="712"/>
      <x v="327"/>
      <x v="4"/>
    </i>
    <i r="1">
      <x v="403"/>
      <x v="400"/>
      <x v="400"/>
      <x v="327"/>
      <x v="1"/>
    </i>
    <i r="1">
      <x v="404"/>
      <x v="475"/>
      <x v="475"/>
      <x v="327"/>
      <x v="2"/>
    </i>
    <i r="1">
      <x v="405"/>
      <x v="166"/>
      <x v="166"/>
      <x v="359"/>
      <x v="3"/>
    </i>
    <i r="1">
      <x v="406"/>
      <x v="924"/>
      <x v="924"/>
      <x v="327"/>
      <x v="3"/>
    </i>
    <i r="1">
      <x v="407"/>
      <x v="590"/>
      <x v="590"/>
      <x v="360"/>
      <x v="5"/>
    </i>
    <i r="1">
      <x v="408"/>
      <x v="115"/>
      <x v="115"/>
      <x v="361"/>
      <x v="10"/>
    </i>
    <i r="1">
      <x v="409"/>
      <x v="492"/>
      <x v="492"/>
      <x v="328"/>
      <x v="3"/>
    </i>
    <i r="1">
      <x v="410"/>
      <x v="379"/>
      <x v="379"/>
      <x v="327"/>
      <x v="5"/>
    </i>
    <i r="1">
      <x v="411"/>
      <x v="532"/>
      <x v="532"/>
      <x v="327"/>
      <x v="2"/>
    </i>
    <i r="1">
      <x v="412"/>
      <x v="905"/>
      <x v="905"/>
      <x v="327"/>
      <x v="2"/>
    </i>
    <i r="1">
      <x v="413"/>
      <x v="466"/>
      <x v="466"/>
      <x v="327"/>
      <x v="3"/>
    </i>
    <i r="1">
      <x v="414"/>
      <x v="466"/>
      <x v="466"/>
      <x v="61"/>
      <x v="1"/>
    </i>
    <i r="1">
      <x v="415"/>
      <x v="666"/>
      <x v="666"/>
      <x v="328"/>
      <x/>
    </i>
    <i r="1">
      <x v="416"/>
      <x v="666"/>
      <x v="666"/>
      <x v="327"/>
      <x v="1"/>
    </i>
    <i r="1">
      <x v="417"/>
      <x v="1174"/>
      <x v="1174"/>
      <x v="327"/>
      <x v="2"/>
    </i>
    <i r="1">
      <x v="418"/>
      <x v="501"/>
      <x v="501"/>
      <x v="327"/>
      <x v="5"/>
    </i>
    <i r="1">
      <x v="419"/>
      <x v="855"/>
      <x v="855"/>
      <x v="327"/>
      <x v="4"/>
    </i>
    <i r="1">
      <x v="420"/>
      <x v="567"/>
      <x v="567"/>
      <x v="327"/>
      <x v="1"/>
    </i>
    <i r="1">
      <x v="421"/>
      <x v="411"/>
      <x v="411"/>
      <x v="328"/>
      <x v="3"/>
    </i>
    <i r="1">
      <x v="422"/>
      <x v="570"/>
      <x v="570"/>
      <x v="327"/>
      <x/>
    </i>
    <i r="1">
      <x v="423"/>
      <x v="1109"/>
      <x v="1109"/>
      <x v="327"/>
      <x v="1"/>
    </i>
    <i r="1">
      <x v="424"/>
      <x v="1090"/>
      <x v="1090"/>
      <x v="327"/>
      <x v="3"/>
    </i>
    <i r="1">
      <x v="425"/>
      <x v="872"/>
      <x v="872"/>
      <x v="327"/>
      <x/>
    </i>
    <i r="1">
      <x v="426"/>
      <x v="414"/>
      <x v="414"/>
      <x v="327"/>
      <x v="1"/>
    </i>
    <i r="1">
      <x v="427"/>
      <x v="455"/>
      <x v="455"/>
      <x v="328"/>
      <x/>
    </i>
    <i r="1">
      <x v="428"/>
      <x v="946"/>
      <x v="946"/>
      <x v="327"/>
      <x v="2"/>
    </i>
    <i r="1">
      <x v="429"/>
      <x v="527"/>
      <x v="527"/>
      <x v="327"/>
      <x v="2"/>
    </i>
    <i r="1">
      <x v="430"/>
      <x v="336"/>
      <x v="336"/>
      <x v="327"/>
      <x v="1"/>
    </i>
    <i r="1">
      <x v="431"/>
      <x v="1018"/>
      <x v="1018"/>
      <x v="320"/>
      <x v="1"/>
    </i>
    <i r="1">
      <x v="432"/>
      <x v="111"/>
      <x v="111"/>
      <x v="327"/>
      <x v="1"/>
    </i>
    <i r="1">
      <x v="433"/>
      <x v="111"/>
      <x v="111"/>
      <x v="328"/>
      <x v="1"/>
    </i>
    <i r="1">
      <x v="434"/>
      <x v="233"/>
      <x v="233"/>
      <x v="328"/>
      <x/>
    </i>
    <i r="1">
      <x v="476"/>
      <x v="364"/>
      <x v="364"/>
      <x v="328"/>
      <x v="3"/>
    </i>
    <i r="1">
      <x v="477"/>
      <x v="1015"/>
      <x v="1015"/>
      <x v="327"/>
      <x v="3"/>
    </i>
    <i r="1">
      <x v="478"/>
      <x v="1015"/>
      <x v="1015"/>
      <x v="327"/>
      <x v="2"/>
    </i>
    <i r="1">
      <x v="479"/>
      <x v="133"/>
      <x v="133"/>
      <x v="376"/>
      <x v="21"/>
    </i>
    <i r="1">
      <x v="480"/>
      <x v="519"/>
      <x v="519"/>
      <x v="328"/>
      <x v="8"/>
    </i>
    <i r="1">
      <x v="481"/>
      <x v="535"/>
      <x v="535"/>
      <x v="328"/>
      <x v="3"/>
    </i>
    <i r="1">
      <x v="482"/>
      <x v="415"/>
      <x v="415"/>
      <x v="327"/>
      <x v="3"/>
    </i>
    <i r="1">
      <x v="483"/>
      <x v="415"/>
      <x v="415"/>
      <x v="327"/>
      <x v="2"/>
    </i>
    <i r="1">
      <x v="484"/>
      <x v="415"/>
      <x v="415"/>
      <x v="327"/>
      <x v="18"/>
    </i>
    <i r="1">
      <x v="485"/>
      <x v="251"/>
      <x v="251"/>
      <x v="327"/>
      <x v="2"/>
    </i>
    <i r="1">
      <x v="486"/>
      <x v="297"/>
      <x v="297"/>
      <x v="328"/>
      <x v="2"/>
    </i>
    <i r="1">
      <x v="487"/>
      <x v="409"/>
      <x v="409"/>
      <x v="327"/>
      <x v="10"/>
    </i>
    <i r="1">
      <x v="488"/>
      <x v="409"/>
      <x v="409"/>
      <x v="327"/>
      <x v="1"/>
    </i>
    <i r="1">
      <x v="489"/>
      <x v="597"/>
      <x v="597"/>
      <x v="328"/>
      <x v="1"/>
    </i>
    <i r="1">
      <x v="490"/>
      <x v="597"/>
      <x v="597"/>
      <x v="327"/>
      <x v="1"/>
    </i>
    <i r="1">
      <x v="491"/>
      <x v="597"/>
      <x v="597"/>
      <x v="327"/>
      <x v="3"/>
    </i>
    <i r="1">
      <x v="492"/>
      <x v="597"/>
      <x v="597"/>
      <x v="377"/>
      <x v="3"/>
    </i>
    <i r="1">
      <x v="493"/>
      <x v="597"/>
      <x v="597"/>
      <x v="327"/>
      <x v="2"/>
    </i>
    <i r="1">
      <x v="494"/>
      <x v="597"/>
      <x v="597"/>
      <x v="327"/>
      <x v="3"/>
    </i>
    <i r="1">
      <x v="495"/>
      <x v="463"/>
      <x v="463"/>
      <x v="327"/>
      <x v="1"/>
    </i>
    <i r="1">
      <x v="496"/>
      <x v="267"/>
      <x v="267"/>
      <x v="327"/>
      <x v="2"/>
    </i>
    <i r="1">
      <x v="497"/>
      <x v="670"/>
      <x v="670"/>
      <x v="330"/>
      <x v="13"/>
    </i>
    <i r="1">
      <x v="498"/>
      <x v="1130"/>
      <x v="1130"/>
      <x v="327"/>
      <x v="1"/>
    </i>
    <i r="1">
      <x v="499"/>
      <x v="961"/>
      <x v="961"/>
      <x v="327"/>
      <x v="1"/>
    </i>
    <i r="1">
      <x v="500"/>
      <x v="482"/>
      <x v="482"/>
      <x v="327"/>
      <x v="8"/>
    </i>
    <i r="1">
      <x v="501"/>
      <x v="749"/>
      <x v="749"/>
      <x v="327"/>
      <x v="1"/>
    </i>
    <i r="1">
      <x v="502"/>
      <x v="749"/>
      <x v="749"/>
      <x v="327"/>
      <x v="1"/>
    </i>
    <i r="1">
      <x v="503"/>
      <x v="633"/>
      <x v="633"/>
      <x v="327"/>
      <x/>
    </i>
    <i r="1">
      <x v="504"/>
      <x v="347"/>
      <x v="347"/>
      <x v="378"/>
      <x v="3"/>
    </i>
    <i r="1">
      <x v="505"/>
      <x v="347"/>
      <x v="347"/>
      <x v="327"/>
      <x v="2"/>
    </i>
    <i r="1">
      <x v="506"/>
      <x v="452"/>
      <x v="452"/>
      <x v="327"/>
      <x v="1"/>
    </i>
    <i r="1">
      <x v="507"/>
      <x v="452"/>
      <x v="452"/>
      <x v="327"/>
      <x v="3"/>
    </i>
    <i r="1">
      <x v="508"/>
      <x v="452"/>
      <x v="452"/>
      <x v="328"/>
      <x v="8"/>
    </i>
    <i r="1">
      <x v="509"/>
      <x v="452"/>
      <x v="452"/>
      <x v="327"/>
      <x v="2"/>
    </i>
    <i r="1">
      <x v="510"/>
      <x v="452"/>
      <x v="452"/>
      <x v="328"/>
      <x v="2"/>
    </i>
    <i r="1">
      <x v="548"/>
      <x v="323"/>
      <x v="323"/>
      <x v="327"/>
      <x v="1"/>
    </i>
    <i r="1">
      <x v="549"/>
      <x v="471"/>
      <x v="471"/>
      <x v="330"/>
      <x v="3"/>
    </i>
    <i r="1">
      <x v="550"/>
      <x v="12"/>
      <x v="12"/>
      <x v="327"/>
      <x v="5"/>
    </i>
    <i r="1">
      <x v="551"/>
      <x v="354"/>
      <x v="354"/>
      <x v="328"/>
      <x v="1"/>
    </i>
    <i r="1">
      <x v="552"/>
      <x v="422"/>
      <x v="422"/>
      <x v="327"/>
      <x v="2"/>
    </i>
    <i r="1">
      <x v="553"/>
      <x v="354"/>
      <x v="354"/>
      <x v="328"/>
      <x v="1"/>
    </i>
    <i r="1">
      <x v="554"/>
      <x v="989"/>
      <x v="989"/>
      <x v="327"/>
      <x v="2"/>
    </i>
    <i r="1">
      <x v="555"/>
      <x v="465"/>
      <x v="465"/>
      <x v="327"/>
      <x/>
    </i>
    <i r="1">
      <x v="556"/>
      <x v="465"/>
      <x v="465"/>
      <x v="381"/>
      <x v="3"/>
    </i>
    <i r="1">
      <x v="557"/>
      <x v="1081"/>
      <x v="1081"/>
      <x v="382"/>
      <x v="2"/>
    </i>
    <i r="1">
      <x v="558"/>
      <x v="1006"/>
      <x v="1006"/>
      <x v="328"/>
      <x v="1"/>
    </i>
    <i r="1">
      <x v="559"/>
      <x v="745"/>
      <x v="745"/>
      <x v="328"/>
      <x v="2"/>
    </i>
    <i r="1">
      <x v="560"/>
      <x v="614"/>
      <x v="614"/>
      <x v="328"/>
      <x v="1"/>
    </i>
    <i r="1">
      <x v="561"/>
      <x v="614"/>
      <x v="614"/>
      <x v="328"/>
      <x v="1"/>
    </i>
    <i r="1">
      <x v="562"/>
      <x v="614"/>
      <x v="614"/>
      <x v="266"/>
      <x v="1"/>
    </i>
    <i r="1">
      <x v="563"/>
      <x v="1189"/>
      <x v="1189"/>
      <x v="328"/>
      <x/>
    </i>
    <i r="1">
      <x v="564"/>
      <x v="1212"/>
      <x v="1212"/>
      <x v="327"/>
      <x/>
    </i>
    <i r="1">
      <x v="565"/>
      <x v="997"/>
      <x v="997"/>
      <x v="327"/>
      <x v="8"/>
    </i>
    <i r="1">
      <x v="566"/>
      <x v="675"/>
      <x v="675"/>
      <x v="327"/>
      <x v="1"/>
    </i>
    <i r="1">
      <x v="567"/>
      <x v="187"/>
      <x v="187"/>
      <x v="330"/>
      <x v="1"/>
    </i>
    <i r="1">
      <x v="568"/>
      <x v="191"/>
      <x v="191"/>
      <x v="327"/>
      <x/>
    </i>
    <i r="1">
      <x v="590"/>
      <x v="351"/>
      <x v="351"/>
      <x v="327"/>
      <x v="3"/>
    </i>
    <i r="1">
      <x v="591"/>
      <x v="462"/>
      <x v="462"/>
      <x v="328"/>
      <x v="3"/>
    </i>
    <i r="1">
      <x v="592"/>
      <x v="322"/>
      <x v="322"/>
      <x v="327"/>
      <x v="2"/>
    </i>
    <i r="1">
      <x v="593"/>
      <x v="846"/>
      <x v="846"/>
      <x v="327"/>
      <x/>
    </i>
    <i r="1">
      <x v="594"/>
      <x v="311"/>
      <x v="311"/>
      <x v="327"/>
      <x v="2"/>
    </i>
    <i r="1">
      <x v="595"/>
      <x v="311"/>
      <x v="311"/>
      <x v="327"/>
      <x/>
    </i>
    <i r="1">
      <x v="596"/>
      <x v="388"/>
      <x v="388"/>
      <x v="327"/>
      <x v="1"/>
    </i>
    <i r="1">
      <x v="597"/>
      <x v="208"/>
      <x v="208"/>
      <x v="288"/>
      <x v="4"/>
    </i>
    <i r="1">
      <x v="598"/>
      <x v="1100"/>
      <x v="1100"/>
      <x v="327"/>
      <x/>
    </i>
    <i r="1">
      <x v="599"/>
      <x v="1100"/>
      <x v="1100"/>
      <x v="327"/>
      <x/>
    </i>
    <i r="1">
      <x v="600"/>
      <x v="1100"/>
      <x v="1100"/>
      <x v="327"/>
      <x/>
    </i>
    <i r="1">
      <x v="601"/>
      <x v="1028"/>
      <x v="1028"/>
      <x v="327"/>
      <x/>
    </i>
    <i r="1">
      <x v="602"/>
      <x v="1028"/>
      <x v="1028"/>
      <x v="327"/>
      <x/>
    </i>
    <i r="1">
      <x v="603"/>
      <x v="64"/>
      <x v="64"/>
      <x v="230"/>
      <x v="5"/>
    </i>
    <i r="1">
      <x v="604"/>
      <x v="441"/>
      <x v="441"/>
      <x v="327"/>
      <x/>
    </i>
    <i r="1">
      <x v="605"/>
      <x v="511"/>
      <x v="511"/>
      <x v="327"/>
      <x v="1"/>
    </i>
    <i r="1">
      <x v="606"/>
      <x v="1195"/>
      <x v="1195"/>
      <x v="327"/>
      <x/>
    </i>
    <i r="1">
      <x v="607"/>
      <x v="793"/>
      <x v="793"/>
      <x v="327"/>
      <x/>
    </i>
    <i r="1">
      <x v="608"/>
      <x v="639"/>
      <x v="639"/>
      <x v="327"/>
      <x v="1"/>
    </i>
    <i r="1">
      <x v="609"/>
      <x v="767"/>
      <x v="767"/>
      <x v="327"/>
      <x v="5"/>
    </i>
    <i r="1">
      <x v="610"/>
      <x v="639"/>
      <x v="639"/>
      <x v="327"/>
      <x v="3"/>
    </i>
    <i r="1">
      <x v="611"/>
      <x v="722"/>
      <x v="722"/>
      <x v="327"/>
      <x/>
    </i>
    <i r="1">
      <x v="612"/>
      <x v="1174"/>
      <x v="1174"/>
      <x v="330"/>
      <x v="3"/>
    </i>
    <i r="1">
      <x v="613"/>
      <x v="1174"/>
      <x v="1174"/>
      <x v="328"/>
      <x/>
    </i>
    <i r="1">
      <x v="614"/>
      <x v="1174"/>
      <x v="1174"/>
      <x v="327"/>
      <x/>
    </i>
    <i r="1">
      <x v="615"/>
      <x v="1163"/>
      <x v="1163"/>
      <x v="327"/>
      <x v="1"/>
    </i>
    <i r="1">
      <x v="616"/>
      <x v="969"/>
      <x v="969"/>
      <x v="327"/>
      <x v="2"/>
    </i>
    <i r="1">
      <x v="617"/>
      <x v="587"/>
      <x v="587"/>
      <x v="390"/>
      <x/>
    </i>
    <i r="1">
      <x v="618"/>
      <x v="587"/>
      <x v="587"/>
      <x v="327"/>
      <x v="3"/>
    </i>
    <i r="1">
      <x v="619"/>
      <x v="935"/>
      <x v="935"/>
      <x v="327"/>
      <x v="3"/>
    </i>
    <i r="1">
      <x v="620"/>
      <x v="700"/>
      <x v="700"/>
      <x v="327"/>
      <x v="1"/>
    </i>
    <i r="1">
      <x v="621"/>
      <x v="715"/>
      <x v="715"/>
      <x v="328"/>
      <x/>
    </i>
    <i r="1">
      <x v="622"/>
      <x v="582"/>
      <x v="582"/>
      <x v="327"/>
      <x v="3"/>
    </i>
    <i r="1">
      <x v="623"/>
      <x v="206"/>
      <x v="206"/>
      <x v="327"/>
      <x v="8"/>
    </i>
    <i r="1">
      <x v="624"/>
      <x v="206"/>
      <x v="206"/>
      <x v="327"/>
      <x v="3"/>
    </i>
    <i r="1">
      <x v="625"/>
      <x v="363"/>
      <x v="363"/>
      <x v="327"/>
      <x/>
    </i>
    <i r="1">
      <x v="626"/>
      <x v="428"/>
      <x v="428"/>
      <x v="327"/>
      <x v="3"/>
    </i>
    <i r="1">
      <x v="627"/>
      <x v="609"/>
      <x v="609"/>
      <x v="327"/>
      <x v="2"/>
    </i>
    <i r="1">
      <x v="628"/>
      <x v="609"/>
      <x v="609"/>
      <x v="328"/>
      <x v="2"/>
    </i>
    <i r="1">
      <x v="629"/>
      <x v="616"/>
      <x v="616"/>
      <x v="391"/>
      <x v="3"/>
    </i>
    <i r="1">
      <x v="630"/>
      <x v="239"/>
      <x v="239"/>
      <x v="327"/>
      <x v="2"/>
    </i>
    <i r="1">
      <x v="687"/>
      <x v="856"/>
      <x v="856"/>
      <x v="327"/>
      <x/>
    </i>
    <i r="1">
      <x v="688"/>
      <x v="339"/>
      <x v="339"/>
      <x v="327"/>
      <x v="3"/>
    </i>
    <i r="1">
      <x v="689"/>
      <x v="442"/>
      <x v="442"/>
      <x v="327"/>
      <x v="1"/>
    </i>
    <i r="1">
      <x v="690"/>
      <x v="442"/>
      <x v="442"/>
      <x v="328"/>
      <x v="1"/>
    </i>
    <i r="1">
      <x v="691"/>
      <x v="662"/>
      <x v="662"/>
      <x v="327"/>
      <x v="4"/>
    </i>
    <i r="1">
      <x v="692"/>
      <x v="396"/>
      <x v="396"/>
      <x v="328"/>
      <x v="1"/>
    </i>
    <i r="1">
      <x v="693"/>
      <x v="284"/>
      <x v="284"/>
      <x v="327"/>
      <x/>
    </i>
    <i r="1">
      <x v="694"/>
      <x v="32"/>
      <x v="32"/>
      <x v="400"/>
      <x v="10"/>
    </i>
    <i r="1">
      <x v="695"/>
      <x v="979"/>
      <x v="979"/>
      <x v="401"/>
      <x v="3"/>
    </i>
    <i r="1">
      <x v="696"/>
      <x v="577"/>
      <x v="577"/>
      <x v="327"/>
      <x v="3"/>
    </i>
    <i r="1">
      <x v="697"/>
      <x v="836"/>
      <x v="836"/>
      <x v="328"/>
      <x v="4"/>
    </i>
    <i r="1">
      <x v="698"/>
      <x v="477"/>
      <x v="477"/>
      <x v="327"/>
      <x v="3"/>
    </i>
    <i r="1">
      <x v="699"/>
      <x v="278"/>
      <x v="278"/>
      <x v="327"/>
      <x v="1"/>
    </i>
    <i r="1">
      <x v="700"/>
      <x v="375"/>
      <x v="375"/>
      <x v="402"/>
      <x v="3"/>
    </i>
    <i r="1">
      <x v="701"/>
      <x v="429"/>
      <x v="429"/>
      <x v="327"/>
      <x v="2"/>
    </i>
    <i r="1">
      <x v="702"/>
      <x v="692"/>
      <x v="692"/>
      <x v="327"/>
      <x v="2"/>
    </i>
    <i r="1">
      <x v="703"/>
      <x v="562"/>
      <x v="562"/>
      <x v="327"/>
      <x v="2"/>
    </i>
    <i r="1">
      <x v="705"/>
      <x v="1101"/>
      <x v="1101"/>
      <x v="327"/>
      <x/>
    </i>
    <i r="1">
      <x v="706"/>
      <x v="14"/>
      <x v="14"/>
      <x v="403"/>
      <x v="5"/>
    </i>
    <i r="1">
      <x v="707"/>
      <x v="4"/>
      <x v="4"/>
      <x v="327"/>
      <x v="2"/>
    </i>
    <i r="1">
      <x v="708"/>
      <x v="903"/>
      <x v="903"/>
      <x v="327"/>
      <x v="3"/>
    </i>
    <i r="1">
      <x v="709"/>
      <x v="606"/>
      <x v="606"/>
      <x v="328"/>
      <x v="13"/>
    </i>
    <i r="1">
      <x v="710"/>
      <x v="685"/>
      <x v="685"/>
      <x v="327"/>
      <x v="8"/>
    </i>
    <i r="1">
      <x v="711"/>
      <x v="910"/>
      <x v="910"/>
      <x v="328"/>
      <x v="7"/>
    </i>
    <i r="1">
      <x v="712"/>
      <x v="685"/>
      <x v="685"/>
      <x v="327"/>
      <x/>
    </i>
    <i r="1">
      <x v="713"/>
      <x v="685"/>
      <x v="685"/>
      <x v="328"/>
      <x v="3"/>
    </i>
    <i r="1">
      <x v="714"/>
      <x v="243"/>
      <x v="243"/>
      <x v="328"/>
      <x v="1"/>
    </i>
    <i r="1">
      <x v="715"/>
      <x v="197"/>
      <x v="197"/>
      <x v="327"/>
      <x/>
    </i>
    <i r="1">
      <x v="739"/>
      <x v="387"/>
      <x v="387"/>
      <x v="327"/>
      <x v="5"/>
    </i>
    <i r="1">
      <x v="740"/>
      <x v="450"/>
      <x v="450"/>
      <x v="328"/>
      <x/>
    </i>
    <i r="1">
      <x v="741"/>
      <x v="450"/>
      <x v="450"/>
      <x v="328"/>
      <x/>
    </i>
    <i r="1">
      <x v="742"/>
      <x v="450"/>
      <x v="450"/>
      <x v="327"/>
      <x v="3"/>
    </i>
    <i r="1">
      <x v="743"/>
      <x v="305"/>
      <x v="305"/>
      <x v="327"/>
      <x/>
    </i>
    <i r="1">
      <x v="744"/>
      <x v="305"/>
      <x v="305"/>
      <x v="327"/>
      <x/>
    </i>
    <i r="1">
      <x v="745"/>
      <x v="305"/>
      <x v="305"/>
      <x v="327"/>
      <x/>
    </i>
    <i r="1">
      <x v="746"/>
      <x v="305"/>
      <x v="305"/>
      <x v="327"/>
      <x/>
    </i>
    <i r="1">
      <x v="747"/>
      <x v="960"/>
      <x v="960"/>
      <x v="327"/>
      <x/>
    </i>
    <i r="1">
      <x v="748"/>
      <x v="960"/>
      <x v="960"/>
      <x v="327"/>
      <x/>
    </i>
    <i r="1">
      <x v="749"/>
      <x v="960"/>
      <x v="960"/>
      <x v="327"/>
      <x/>
    </i>
    <i r="1">
      <x v="750"/>
      <x v="802"/>
      <x v="802"/>
      <x v="327"/>
      <x/>
    </i>
    <i r="1">
      <x v="751"/>
      <x v="802"/>
      <x v="802"/>
      <x v="327"/>
      <x/>
    </i>
    <i r="1">
      <x v="752"/>
      <x v="839"/>
      <x v="839"/>
      <x v="328"/>
      <x v="7"/>
    </i>
    <i r="1">
      <x v="753"/>
      <x v="557"/>
      <x v="557"/>
      <x v="328"/>
      <x v="3"/>
    </i>
    <i r="1">
      <x v="754"/>
      <x v="328"/>
      <x v="328"/>
      <x v="410"/>
      <x/>
    </i>
    <i r="1">
      <x v="771"/>
      <x v="1122"/>
      <x v="1122"/>
      <x v="330"/>
      <x v="3"/>
    </i>
    <i r="1">
      <x v="772"/>
      <x v="1235"/>
      <x v="1235"/>
      <x v="328"/>
      <x v="8"/>
    </i>
    <i r="1">
      <x v="773"/>
      <x v="331"/>
      <x v="331"/>
      <x v="327"/>
      <x v="1"/>
    </i>
    <i r="1">
      <x v="774"/>
      <x v="886"/>
      <x v="886"/>
      <x v="328"/>
      <x/>
    </i>
    <i r="1">
      <x v="775"/>
      <x v="776"/>
      <x v="776"/>
      <x v="327"/>
      <x v="3"/>
    </i>
    <i r="1">
      <x v="776"/>
      <x v="377"/>
      <x v="377"/>
      <x v="330"/>
      <x v="3"/>
    </i>
    <i r="1">
      <x v="777"/>
      <x v="377"/>
      <x v="377"/>
      <x v="327"/>
      <x/>
    </i>
    <i r="1">
      <x v="778"/>
      <x v="406"/>
      <x v="406"/>
      <x v="415"/>
      <x v="5"/>
    </i>
    <i r="1">
      <x v="779"/>
      <x v="207"/>
      <x v="207"/>
      <x v="416"/>
      <x v="2"/>
    </i>
    <i r="1">
      <x v="780"/>
      <x v="200"/>
      <x v="200"/>
      <x v="417"/>
      <x v="10"/>
    </i>
    <i r="1">
      <x v="781"/>
      <x v="406"/>
      <x v="406"/>
      <x v="418"/>
      <x v="5"/>
    </i>
    <i r="1">
      <x v="783"/>
      <x v="952"/>
      <x v="952"/>
      <x v="420"/>
      <x v="5"/>
    </i>
    <i r="1">
      <x v="784"/>
      <x v="1023"/>
      <x v="1023"/>
      <x v="327"/>
      <x v="3"/>
    </i>
    <i r="1">
      <x v="785"/>
      <x v="1076"/>
      <x v="1076"/>
      <x v="327"/>
      <x v="2"/>
    </i>
    <i r="1">
      <x v="786"/>
      <x v="178"/>
      <x v="178"/>
      <x v="327"/>
      <x/>
    </i>
    <i r="1">
      <x v="787"/>
      <x v="559"/>
      <x v="559"/>
      <x v="327"/>
      <x v="3"/>
    </i>
    <i r="1">
      <x v="788"/>
      <x v="727"/>
      <x v="727"/>
      <x v="327"/>
      <x v="3"/>
    </i>
    <i r="1">
      <x v="789"/>
      <x v="851"/>
      <x v="851"/>
      <x v="421"/>
      <x v="2"/>
    </i>
    <i r="1">
      <x v="790"/>
      <x v="707"/>
      <x v="707"/>
      <x v="327"/>
      <x v="1"/>
    </i>
    <i r="1">
      <x v="791"/>
      <x v="83"/>
      <x v="83"/>
      <x v="422"/>
      <x v="5"/>
    </i>
    <i r="1">
      <x v="792"/>
      <x v="1025"/>
      <x v="1025"/>
      <x v="328"/>
      <x/>
    </i>
    <i r="1">
      <x v="793"/>
      <x v="1025"/>
      <x v="1025"/>
      <x v="330"/>
      <x/>
    </i>
    <i r="1">
      <x v="794"/>
      <x v="10"/>
      <x v="10"/>
      <x v="328"/>
      <x v="5"/>
    </i>
    <i r="1">
      <x v="795"/>
      <x v="733"/>
      <x v="733"/>
      <x v="149"/>
      <x v="1"/>
    </i>
    <i r="1">
      <x v="796"/>
      <x v="499"/>
      <x v="499"/>
      <x v="327"/>
      <x/>
    </i>
    <i r="1">
      <x v="797"/>
      <x v="879"/>
      <x v="879"/>
      <x v="423"/>
      <x v="3"/>
    </i>
    <i r="1">
      <x v="798"/>
      <x v="1054"/>
      <x v="1054"/>
      <x v="328"/>
      <x v="1"/>
    </i>
    <i r="1">
      <x v="799"/>
      <x v="568"/>
      <x v="568"/>
      <x v="327"/>
      <x v="3"/>
    </i>
    <i r="1">
      <x v="800"/>
      <x v="31"/>
      <x v="31"/>
      <x v="424"/>
      <x v="10"/>
    </i>
    <i r="1">
      <x v="801"/>
      <x v="31"/>
      <x v="31"/>
      <x v="425"/>
      <x v="10"/>
    </i>
    <i r="1">
      <x v="802"/>
      <x v="18"/>
      <x v="18"/>
      <x v="426"/>
      <x v="7"/>
    </i>
    <i r="1">
      <x v="803"/>
      <x v="698"/>
      <x v="698"/>
      <x v="327"/>
      <x/>
    </i>
    <i r="1">
      <x v="804"/>
      <x v="1117"/>
      <x v="1117"/>
      <x v="327"/>
      <x v="4"/>
    </i>
    <i r="1">
      <x v="805"/>
      <x v="901"/>
      <x v="901"/>
      <x v="327"/>
      <x v="2"/>
    </i>
    <i r="1">
      <x v="806"/>
      <x v="564"/>
      <x v="564"/>
      <x v="327"/>
      <x v="1"/>
    </i>
    <i r="1">
      <x v="807"/>
      <x v="584"/>
      <x v="584"/>
      <x v="327"/>
      <x v="1"/>
    </i>
    <i r="1">
      <x v="808"/>
      <x v="771"/>
      <x v="771"/>
      <x v="328"/>
      <x v="3"/>
    </i>
    <i r="1">
      <x v="809"/>
      <x v="308"/>
      <x v="308"/>
      <x v="427"/>
      <x v="2"/>
    </i>
    <i r="1">
      <x v="810"/>
      <x v="489"/>
      <x v="489"/>
      <x v="327"/>
      <x v="1"/>
    </i>
    <i r="1">
      <x v="811"/>
      <x v="216"/>
      <x v="216"/>
      <x v="327"/>
      <x/>
    </i>
    <i r="1">
      <x v="812"/>
      <x v="231"/>
      <x v="231"/>
      <x v="327"/>
      <x v="1"/>
    </i>
    <i r="1">
      <x v="813"/>
      <x v="148"/>
      <x v="148"/>
      <x v="328"/>
      <x v="3"/>
    </i>
    <i r="1">
      <x v="814"/>
      <x v="231"/>
      <x v="231"/>
      <x v="327"/>
      <x v="1"/>
    </i>
    <i r="1">
      <x v="815"/>
      <x v="148"/>
      <x v="148"/>
      <x v="327"/>
      <x/>
    </i>
    <i r="1">
      <x v="816"/>
      <x v="209"/>
      <x v="209"/>
      <x v="327"/>
      <x/>
    </i>
    <i r="1">
      <x v="817"/>
      <x v="196"/>
      <x v="196"/>
      <x v="327"/>
      <x v="3"/>
    </i>
    <i r="1">
      <x v="818"/>
      <x v="59"/>
      <x v="59"/>
      <x v="327"/>
      <x v="3"/>
    </i>
    <i r="1">
      <x v="819"/>
      <x v="59"/>
      <x v="59"/>
      <x v="328"/>
      <x v="2"/>
    </i>
    <i r="1">
      <x v="820"/>
      <x v="59"/>
      <x v="59"/>
      <x v="327"/>
      <x v="3"/>
    </i>
    <i r="1">
      <x v="821"/>
      <x v="59"/>
      <x v="59"/>
      <x v="327"/>
      <x v="1"/>
    </i>
    <i r="1">
      <x v="822"/>
      <x v="59"/>
      <x v="59"/>
      <x v="330"/>
      <x/>
    </i>
    <i r="1">
      <x v="823"/>
      <x v="79"/>
      <x v="79"/>
      <x v="328"/>
      <x v="3"/>
    </i>
    <i r="1">
      <x v="824"/>
      <x v="1151"/>
      <x v="1151"/>
      <x v="327"/>
      <x v="7"/>
    </i>
    <i r="1">
      <x v="825"/>
      <x v="1094"/>
      <x v="1094"/>
      <x v="328"/>
      <x v="3"/>
    </i>
    <i r="1">
      <x v="826"/>
      <x v="1051"/>
      <x v="1051"/>
      <x v="327"/>
      <x v="8"/>
    </i>
    <i r="1">
      <x v="827"/>
      <x v="626"/>
      <x v="626"/>
      <x v="328"/>
      <x v="12"/>
    </i>
    <i r="1">
      <x v="828"/>
      <x v="487"/>
      <x v="487"/>
      <x v="327"/>
      <x v="3"/>
    </i>
    <i r="1">
      <x v="829"/>
      <x v="487"/>
      <x v="487"/>
      <x v="328"/>
      <x v="8"/>
    </i>
    <i r="1">
      <x v="830"/>
      <x v="970"/>
      <x v="970"/>
      <x v="327"/>
      <x v="4"/>
    </i>
    <i r="1">
      <x v="831"/>
      <x v="820"/>
      <x v="820"/>
      <x v="428"/>
      <x v="2"/>
    </i>
    <i r="1">
      <x v="832"/>
      <x v="141"/>
      <x v="141"/>
      <x v="429"/>
      <x v="10"/>
    </i>
    <i r="1">
      <x v="833"/>
      <x v="82"/>
      <x v="82"/>
      <x v="430"/>
      <x v="17"/>
    </i>
    <i r="1">
      <x v="834"/>
      <x v="470"/>
      <x v="470"/>
      <x v="327"/>
      <x v="10"/>
    </i>
    <i r="1">
      <x v="835"/>
      <x v="352"/>
      <x v="352"/>
      <x v="327"/>
      <x v="1"/>
    </i>
    <i r="1">
      <x v="836"/>
      <x v="352"/>
      <x v="352"/>
      <x v="431"/>
      <x v="3"/>
    </i>
    <i r="1">
      <x v="837"/>
      <x v="1060"/>
      <x v="1060"/>
      <x v="15"/>
      <x/>
    </i>
    <i r="1">
      <x v="838"/>
      <x v="268"/>
      <x v="268"/>
      <x v="327"/>
      <x v="1"/>
    </i>
    <i r="1">
      <x v="839"/>
      <x v="268"/>
      <x v="268"/>
      <x v="327"/>
      <x v="13"/>
    </i>
    <i r="1">
      <x v="840"/>
      <x v="268"/>
      <x v="268"/>
      <x v="327"/>
      <x v="3"/>
    </i>
    <i r="1">
      <x v="841"/>
      <x v="268"/>
      <x v="268"/>
      <x v="327"/>
      <x v="3"/>
    </i>
    <i r="1">
      <x v="842"/>
      <x v="268"/>
      <x v="268"/>
      <x v="432"/>
      <x v="3"/>
    </i>
    <i r="1">
      <x v="843"/>
      <x v="268"/>
      <x v="268"/>
      <x v="328"/>
      <x v="3"/>
    </i>
    <i r="1">
      <x v="844"/>
      <x v="268"/>
      <x v="268"/>
      <x v="327"/>
      <x v="3"/>
    </i>
    <i r="1">
      <x v="845"/>
      <x v="268"/>
      <x v="268"/>
      <x v="327"/>
      <x v="3"/>
    </i>
    <i r="1">
      <x v="846"/>
      <x v="268"/>
      <x v="268"/>
      <x v="328"/>
      <x v="8"/>
    </i>
    <i r="1">
      <x v="847"/>
      <x v="565"/>
      <x v="565"/>
      <x v="327"/>
      <x v="3"/>
    </i>
    <i r="1">
      <x v="848"/>
      <x v="683"/>
      <x v="683"/>
      <x v="327"/>
      <x/>
    </i>
    <i r="1">
      <x v="849"/>
      <x v="713"/>
      <x v="713"/>
      <x v="327"/>
      <x v="1"/>
    </i>
    <i r="1">
      <x v="850"/>
      <x v="713"/>
      <x v="713"/>
      <x v="327"/>
      <x v="2"/>
    </i>
    <i r="1">
      <x v="851"/>
      <x v="224"/>
      <x v="224"/>
      <x v="327"/>
      <x/>
    </i>
    <i r="1">
      <x v="852"/>
      <x v="625"/>
      <x v="625"/>
      <x v="328"/>
      <x v="3"/>
    </i>
    <i r="1">
      <x v="853"/>
      <x v="599"/>
      <x v="599"/>
      <x v="327"/>
      <x v="3"/>
    </i>
    <i r="1">
      <x v="854"/>
      <x v="599"/>
      <x v="599"/>
      <x v="328"/>
      <x v="3"/>
    </i>
    <i r="1">
      <x v="855"/>
      <x v="831"/>
      <x v="831"/>
      <x v="327"/>
      <x v="3"/>
    </i>
    <i r="1">
      <x v="856"/>
      <x v="831"/>
      <x v="831"/>
      <x v="327"/>
      <x v="2"/>
    </i>
    <i r="1">
      <x v="857"/>
      <x v="392"/>
      <x v="392"/>
      <x v="327"/>
      <x/>
    </i>
    <i r="1">
      <x v="858"/>
      <x v="77"/>
      <x v="77"/>
      <x v="433"/>
      <x v="10"/>
    </i>
    <i r="1">
      <x v="859"/>
      <x v="904"/>
      <x v="904"/>
      <x v="327"/>
      <x v="1"/>
    </i>
    <i r="1">
      <x v="860"/>
      <x v="904"/>
      <x v="904"/>
      <x v="327"/>
      <x v="3"/>
    </i>
    <i r="1">
      <x v="861"/>
      <x v="904"/>
      <x v="904"/>
      <x v="434"/>
      <x v="1"/>
    </i>
    <i r="1">
      <x v="862"/>
      <x v="1174"/>
      <x v="1174"/>
      <x v="327"/>
      <x v="3"/>
    </i>
    <i r="1">
      <x v="863"/>
      <x v="464"/>
      <x v="464"/>
      <x v="328"/>
      <x v="3"/>
    </i>
    <i r="1">
      <x v="864"/>
      <x v="694"/>
      <x v="694"/>
      <x v="328"/>
      <x v="7"/>
    </i>
    <i r="1">
      <x v="865"/>
      <x v="464"/>
      <x v="464"/>
      <x v="435"/>
      <x v="5"/>
    </i>
    <i r="1">
      <x v="866"/>
      <x v="583"/>
      <x v="583"/>
      <x v="327"/>
      <x v="5"/>
    </i>
    <i r="1">
      <x v="867"/>
      <x v="464"/>
      <x v="464"/>
      <x v="327"/>
      <x v="3"/>
    </i>
    <i r="1">
      <x v="868"/>
      <x v="694"/>
      <x v="694"/>
      <x v="328"/>
      <x v="1"/>
    </i>
    <i r="1">
      <x v="869"/>
      <x v="694"/>
      <x v="694"/>
      <x v="327"/>
      <x v="1"/>
    </i>
    <i r="1">
      <x v="870"/>
      <x v="694"/>
      <x v="694"/>
      <x v="327"/>
      <x v="3"/>
    </i>
    <i r="1">
      <x v="871"/>
      <x v="464"/>
      <x v="464"/>
      <x v="327"/>
      <x/>
    </i>
    <i r="1">
      <x v="872"/>
      <x v="500"/>
      <x v="500"/>
      <x v="327"/>
      <x v="3"/>
    </i>
    <i r="1">
      <x v="873"/>
      <x v="500"/>
      <x v="500"/>
      <x v="328"/>
      <x v="3"/>
    </i>
    <i r="1">
      <x v="874"/>
      <x v="434"/>
      <x v="434"/>
      <x v="327"/>
      <x/>
    </i>
    <i r="1">
      <x v="875"/>
      <x v="434"/>
      <x v="434"/>
      <x v="327"/>
      <x/>
    </i>
    <i r="1">
      <x v="876"/>
      <x v="540"/>
      <x v="540"/>
      <x v="327"/>
      <x v="3"/>
    </i>
    <i r="1">
      <x v="877"/>
      <x v="434"/>
      <x v="434"/>
      <x v="327"/>
      <x v="3"/>
    </i>
    <i r="1">
      <x v="878"/>
      <x v="660"/>
      <x v="660"/>
      <x v="327"/>
      <x v="1"/>
    </i>
    <i r="1">
      <x v="879"/>
      <x v="770"/>
      <x v="770"/>
      <x v="327"/>
      <x v="2"/>
    </i>
    <i r="1">
      <x v="880"/>
      <x v="459"/>
      <x v="459"/>
      <x v="328"/>
      <x v="8"/>
    </i>
    <i r="1">
      <x v="881"/>
      <x v="644"/>
      <x v="644"/>
      <x v="327"/>
      <x v="1"/>
    </i>
    <i r="1">
      <x v="882"/>
      <x v="861"/>
      <x v="861"/>
      <x v="328"/>
      <x v="3"/>
    </i>
    <i r="1">
      <x v="883"/>
      <x v="459"/>
      <x v="459"/>
      <x v="263"/>
      <x v="1"/>
    </i>
    <i r="1">
      <x v="884"/>
      <x v="459"/>
      <x v="459"/>
      <x v="328"/>
      <x v="10"/>
    </i>
    <i r="1">
      <x v="885"/>
      <x v="644"/>
      <x v="644"/>
      <x v="328"/>
      <x v="1"/>
    </i>
    <i r="1">
      <x v="886"/>
      <x v="459"/>
      <x v="459"/>
      <x v="327"/>
      <x v="5"/>
    </i>
    <i r="1">
      <x v="887"/>
      <x v="459"/>
      <x v="459"/>
      <x v="327"/>
      <x v="3"/>
    </i>
    <i r="1">
      <x v="888"/>
      <x v="459"/>
      <x v="459"/>
      <x v="330"/>
      <x v="3"/>
    </i>
    <i r="1">
      <x v="889"/>
      <x v="777"/>
      <x v="777"/>
      <x v="327"/>
      <x v="1"/>
    </i>
    <i r="1">
      <x v="890"/>
      <x v="652"/>
      <x v="652"/>
      <x v="2"/>
      <x v="3"/>
    </i>
    <i r="1">
      <x v="891"/>
      <x v="833"/>
      <x v="833"/>
      <x v="327"/>
      <x v="4"/>
    </i>
    <i r="1">
      <x v="892"/>
      <x v="401"/>
      <x v="401"/>
      <x v="328"/>
      <x v="3"/>
    </i>
    <i r="1">
      <x v="893"/>
      <x v="333"/>
      <x v="333"/>
      <x v="328"/>
      <x v="3"/>
    </i>
    <i r="1">
      <x v="894"/>
      <x v="333"/>
      <x v="333"/>
      <x v="328"/>
      <x v="3"/>
    </i>
    <i r="1">
      <x v="895"/>
      <x v="638"/>
      <x v="638"/>
      <x v="328"/>
      <x v="2"/>
    </i>
    <i r="1">
      <x v="896"/>
      <x v="390"/>
      <x v="390"/>
      <x v="327"/>
      <x v="3"/>
    </i>
    <i r="1">
      <x v="897"/>
      <x v="508"/>
      <x v="508"/>
      <x v="327"/>
      <x v="1"/>
    </i>
    <i r="1">
      <x v="898"/>
      <x v="494"/>
      <x v="494"/>
      <x v="327"/>
      <x v="1"/>
    </i>
    <i r="1">
      <x v="899"/>
      <x v="494"/>
      <x v="494"/>
      <x v="327"/>
      <x v="3"/>
    </i>
    <i r="1">
      <x v="900"/>
      <x v="234"/>
      <x v="234"/>
      <x v="327"/>
      <x v="1"/>
    </i>
    <i r="1">
      <x v="901"/>
      <x v="556"/>
      <x v="556"/>
      <x v="328"/>
      <x v="9"/>
    </i>
    <i r="1">
      <x v="902"/>
      <x v="235"/>
      <x v="235"/>
      <x v="327"/>
      <x v="8"/>
    </i>
    <i r="1">
      <x v="903"/>
      <x v="234"/>
      <x v="234"/>
      <x v="328"/>
      <x v="3"/>
    </i>
    <i r="1">
      <x v="904"/>
      <x v="234"/>
      <x v="234"/>
      <x v="328"/>
      <x v="3"/>
    </i>
    <i r="1">
      <x v="905"/>
      <x v="312"/>
      <x v="312"/>
      <x v="327"/>
      <x v="10"/>
    </i>
    <i r="1">
      <x v="906"/>
      <x v="235"/>
      <x v="235"/>
      <x v="328"/>
      <x v="8"/>
    </i>
    <i r="1">
      <x v="907"/>
      <x v="70"/>
      <x v="70"/>
      <x v="436"/>
      <x v="7"/>
    </i>
    <i r="1">
      <x v="996"/>
      <x v="723"/>
      <x v="723"/>
      <x v="327"/>
      <x v="3"/>
    </i>
    <i r="1">
      <x v="997"/>
      <x v="1246"/>
      <x v="1246"/>
      <x v="327"/>
      <x v="2"/>
    </i>
    <i r="1">
      <x v="998"/>
      <x v="250"/>
      <x v="250"/>
      <x v="443"/>
      <x v="5"/>
    </i>
    <i r="1">
      <x v="999"/>
      <x v="937"/>
      <x v="937"/>
      <x v="327"/>
      <x v="1"/>
    </i>
    <i r="1">
      <x v="1000"/>
      <x v="937"/>
      <x v="937"/>
      <x v="327"/>
      <x v="1"/>
    </i>
    <i r="1">
      <x v="1001"/>
      <x v="758"/>
      <x v="758"/>
      <x v="327"/>
      <x v="3"/>
    </i>
    <i r="1">
      <x v="1002"/>
      <x v="1242"/>
      <x v="1242"/>
      <x v="328"/>
      <x v="10"/>
    </i>
    <i r="1">
      <x v="1003"/>
      <x v="119"/>
      <x v="119"/>
      <x v="328"/>
      <x v="3"/>
    </i>
    <i r="1">
      <x v="1004"/>
      <x v="229"/>
      <x v="229"/>
      <x v="444"/>
      <x v="21"/>
    </i>
    <i r="1">
      <x v="1055"/>
      <x v="1000"/>
      <x v="1000"/>
      <x v="327"/>
      <x v="1"/>
    </i>
    <i r="1">
      <x v="1056"/>
      <x v="932"/>
      <x v="932"/>
      <x v="196"/>
      <x v="2"/>
    </i>
    <i r="1">
      <x v="1057"/>
      <x v="932"/>
      <x v="932"/>
      <x v="327"/>
      <x v="3"/>
    </i>
    <i r="1">
      <x v="1058"/>
      <x v="541"/>
      <x v="541"/>
      <x v="327"/>
      <x/>
    </i>
    <i r="1">
      <x v="1059"/>
      <x v="605"/>
      <x v="605"/>
      <x v="327"/>
      <x v="5"/>
    </i>
    <i r="1">
      <x v="1060"/>
      <x v="943"/>
      <x v="943"/>
      <x v="328"/>
      <x v="5"/>
    </i>
    <i r="1">
      <x v="1061"/>
      <x v="1241"/>
      <x v="1241"/>
      <x v="328"/>
      <x v="1"/>
    </i>
    <i r="1">
      <x v="1062"/>
      <x v="661"/>
      <x v="661"/>
      <x v="328"/>
      <x v="12"/>
    </i>
    <i r="1">
      <x v="1063"/>
      <x v="478"/>
      <x v="478"/>
      <x v="327"/>
      <x v="3"/>
    </i>
    <i r="1">
      <x v="1064"/>
      <x v="621"/>
      <x v="621"/>
      <x v="449"/>
      <x v="5"/>
    </i>
    <i r="1">
      <x v="1065"/>
      <x v="981"/>
      <x v="981"/>
      <x v="327"/>
      <x v="1"/>
    </i>
    <i r="1">
      <x v="1066"/>
      <x v="1069"/>
      <x v="1069"/>
      <x v="327"/>
      <x/>
    </i>
    <i r="1">
      <x v="1067"/>
      <x v="1111"/>
      <x v="1111"/>
      <x v="327"/>
      <x v="10"/>
    </i>
    <i r="1">
      <x v="1068"/>
      <x v="853"/>
      <x v="853"/>
      <x v="328"/>
      <x v="3"/>
    </i>
    <i r="1">
      <x v="1069"/>
      <x v="964"/>
      <x v="964"/>
      <x v="327"/>
      <x v="8"/>
    </i>
    <i r="1">
      <x v="1070"/>
      <x v="964"/>
      <x v="964"/>
      <x v="328"/>
      <x v="3"/>
    </i>
    <i r="1">
      <x v="1071"/>
      <x v="964"/>
      <x v="964"/>
      <x v="328"/>
      <x v="8"/>
    </i>
    <i r="1">
      <x v="1072"/>
      <x v="1103"/>
      <x v="1103"/>
      <x v="328"/>
      <x v="2"/>
    </i>
    <i r="1">
      <x v="1073"/>
      <x v="1082"/>
      <x v="1082"/>
      <x v="450"/>
      <x v="3"/>
    </i>
    <i r="1">
      <x v="1074"/>
      <x v="673"/>
      <x v="673"/>
      <x v="327"/>
      <x v="3"/>
    </i>
    <i r="1">
      <x v="1075"/>
      <x v="824"/>
      <x v="824"/>
      <x v="328"/>
      <x v="5"/>
    </i>
    <i r="1">
      <x v="1076"/>
      <x v="673"/>
      <x v="673"/>
      <x v="328"/>
      <x v="3"/>
    </i>
    <i r="1">
      <x v="1077"/>
      <x v="673"/>
      <x v="673"/>
      <x v="327"/>
      <x v="8"/>
    </i>
    <i r="1">
      <x v="1078"/>
      <x v="1155"/>
      <x v="1155"/>
      <x v="327"/>
      <x v="3"/>
    </i>
    <i r="1">
      <x v="1079"/>
      <x v="600"/>
      <x v="600"/>
      <x v="327"/>
      <x v="5"/>
    </i>
    <i r="1">
      <x v="1080"/>
      <x v="517"/>
      <x v="517"/>
      <x v="451"/>
      <x v="3"/>
    </i>
    <i r="1">
      <x v="1081"/>
      <x v="600"/>
      <x v="600"/>
      <x v="452"/>
      <x v="2"/>
    </i>
    <i r="1">
      <x v="1082"/>
      <x v="682"/>
      <x v="682"/>
      <x v="328"/>
      <x v="1"/>
    </i>
    <i r="1">
      <x v="1083"/>
      <x v="682"/>
      <x v="682"/>
      <x v="327"/>
      <x v="1"/>
    </i>
    <i r="1">
      <x v="1084"/>
      <x v="534"/>
      <x v="534"/>
      <x v="327"/>
      <x v="15"/>
    </i>
    <i r="1">
      <x v="1085"/>
      <x v="558"/>
      <x v="558"/>
      <x v="164"/>
      <x v="2"/>
    </i>
    <i r="1">
      <x v="1086"/>
      <x v="1104"/>
      <x v="1104"/>
      <x v="453"/>
      <x v="3"/>
    </i>
    <i r="1">
      <x v="1087"/>
      <x v="526"/>
      <x v="526"/>
      <x v="454"/>
      <x v="2"/>
    </i>
    <i r="1">
      <x v="1088"/>
      <x v="563"/>
      <x v="563"/>
      <x v="455"/>
      <x v="10"/>
    </i>
    <i r="1">
      <x v="1089"/>
      <x v="526"/>
      <x v="526"/>
      <x v="328"/>
      <x v="1"/>
    </i>
    <i r="1">
      <x v="1090"/>
      <x v="526"/>
      <x v="526"/>
      <x v="327"/>
      <x v="3"/>
    </i>
    <i r="1">
      <x v="1091"/>
      <x v="840"/>
      <x v="840"/>
      <x v="327"/>
      <x v="2"/>
    </i>
    <i r="1">
      <x v="1092"/>
      <x v="731"/>
      <x v="731"/>
      <x v="328"/>
      <x v="3"/>
    </i>
    <i r="1">
      <x v="1093"/>
      <x v="731"/>
      <x v="731"/>
      <x v="327"/>
      <x v="10"/>
    </i>
    <i r="1">
      <x v="1094"/>
      <x v="731"/>
      <x v="731"/>
      <x v="327"/>
      <x v="13"/>
    </i>
    <i r="1">
      <x v="1095"/>
      <x v="1224"/>
      <x v="1224"/>
      <x v="327"/>
      <x v="2"/>
    </i>
    <i r="1">
      <x v="1096"/>
      <x v="1167"/>
      <x v="1167"/>
      <x v="456"/>
      <x v="12"/>
    </i>
    <i r="1">
      <x v="1097"/>
      <x v="791"/>
      <x v="791"/>
      <x v="129"/>
      <x v="1"/>
    </i>
    <i r="1">
      <x v="1098"/>
      <x v="821"/>
      <x v="821"/>
      <x v="327"/>
      <x v="15"/>
    </i>
    <i r="1">
      <x v="1099"/>
      <x v="869"/>
      <x v="869"/>
      <x v="457"/>
      <x v="5"/>
    </i>
    <i r="1">
      <x v="1100"/>
      <x v="842"/>
      <x v="842"/>
      <x v="458"/>
      <x v="10"/>
    </i>
    <i r="1">
      <x v="1101"/>
      <x v="760"/>
      <x v="760"/>
      <x v="459"/>
      <x v="3"/>
    </i>
    <i r="1">
      <x v="1102"/>
      <x v="760"/>
      <x v="760"/>
      <x v="327"/>
      <x v="8"/>
    </i>
    <i r="1">
      <x v="1103"/>
      <x v="1034"/>
      <x v="1034"/>
      <x v="327"/>
      <x v="2"/>
    </i>
    <i r="1">
      <x v="1104"/>
      <x v="760"/>
      <x v="760"/>
      <x v="460"/>
      <x v="8"/>
    </i>
    <i r="1">
      <x v="1105"/>
      <x v="869"/>
      <x v="869"/>
      <x v="461"/>
      <x v="5"/>
    </i>
    <i r="1">
      <x v="1106"/>
      <x v="760"/>
      <x v="760"/>
      <x v="462"/>
      <x v="8"/>
    </i>
    <i r="1">
      <x v="1107"/>
      <x v="998"/>
      <x v="998"/>
      <x v="463"/>
      <x v="9"/>
    </i>
    <i r="1">
      <x v="1108"/>
      <x v="869"/>
      <x v="869"/>
      <x v="327"/>
      <x v="5"/>
    </i>
    <i r="1">
      <x v="1109"/>
      <x v="940"/>
      <x v="940"/>
      <x v="327"/>
      <x v="3"/>
    </i>
    <i r="1">
      <x v="1110"/>
      <x v="899"/>
      <x v="899"/>
      <x v="464"/>
      <x v="12"/>
    </i>
    <i r="1">
      <x v="1111"/>
      <x v="980"/>
      <x v="980"/>
      <x v="465"/>
      <x v="16"/>
    </i>
    <i r="1">
      <x v="1112"/>
      <x v="869"/>
      <x v="869"/>
      <x v="26"/>
      <x v="2"/>
    </i>
    <i r="1">
      <x v="1113"/>
      <x v="1177"/>
      <x v="1177"/>
      <x v="328"/>
      <x v="8"/>
    </i>
    <i r="1">
      <x v="1114"/>
      <x v="919"/>
      <x v="919"/>
      <x v="328"/>
      <x v="3"/>
    </i>
    <i r="1">
      <x v="1115"/>
      <x v="919"/>
      <x v="919"/>
      <x v="327"/>
      <x v="3"/>
    </i>
    <i r="1">
      <x v="1116"/>
      <x v="919"/>
      <x v="919"/>
      <x v="328"/>
      <x/>
    </i>
    <i r="1">
      <x v="1117"/>
      <x v="992"/>
      <x v="992"/>
      <x v="327"/>
      <x v="1"/>
    </i>
    <i r="1">
      <x v="1118"/>
      <x v="1046"/>
      <x v="1046"/>
      <x v="327"/>
      <x v="1"/>
    </i>
    <i r="1">
      <x v="1119"/>
      <x v="1046"/>
      <x v="1046"/>
      <x v="327"/>
      <x v="2"/>
    </i>
    <i r="1">
      <x v="1120"/>
      <x v="1046"/>
      <x v="1046"/>
      <x v="328"/>
      <x v="1"/>
    </i>
    <i r="1">
      <x v="1121"/>
      <x v="1046"/>
      <x v="1046"/>
      <x v="327"/>
      <x v="2"/>
    </i>
    <i r="1">
      <x v="1123"/>
      <x v="1092"/>
      <x v="1092"/>
      <x v="327"/>
      <x v="1"/>
    </i>
    <i r="1">
      <x v="1124"/>
      <x v="92"/>
      <x v="92"/>
      <x v="327"/>
      <x v="18"/>
    </i>
    <i r="1">
      <x v="1125"/>
      <x v="1201"/>
      <x v="1201"/>
      <x v="328"/>
      <x v="3"/>
    </i>
    <i r="1">
      <x v="1126"/>
      <x v="1139"/>
      <x v="1139"/>
      <x v="327"/>
      <x v="2"/>
    </i>
    <i r="1">
      <x v="1127"/>
      <x v="1139"/>
      <x v="1139"/>
      <x v="327"/>
      <x v="2"/>
    </i>
    <i r="1">
      <x v="1128"/>
      <x v="1097"/>
      <x v="1097"/>
      <x v="328"/>
      <x/>
    </i>
    <i r="1">
      <x v="1183"/>
      <x v="215"/>
      <x v="215"/>
      <x v="327"/>
      <x v="10"/>
    </i>
    <i r="1">
      <x v="1184"/>
      <x v="272"/>
      <x v="272"/>
      <x v="327"/>
      <x v="13"/>
    </i>
    <i r="1">
      <x v="1185"/>
      <x v="272"/>
      <x v="272"/>
      <x v="327"/>
      <x v="2"/>
    </i>
    <i r="1">
      <x v="1186"/>
      <x v="272"/>
      <x v="272"/>
      <x v="327"/>
      <x v="2"/>
    </i>
    <i r="1">
      <x v="1187"/>
      <x v="272"/>
      <x v="272"/>
      <x v="327"/>
      <x v="3"/>
    </i>
    <i r="1">
      <x v="1188"/>
      <x v="272"/>
      <x v="272"/>
      <x v="328"/>
      <x v="5"/>
    </i>
    <i r="1">
      <x v="1189"/>
      <x v="990"/>
      <x v="990"/>
      <x v="327"/>
      <x v="1"/>
    </i>
    <i r="1">
      <x v="1190"/>
      <x v="990"/>
      <x v="990"/>
      <x v="474"/>
      <x v="8"/>
    </i>
    <i r="1">
      <x v="1191"/>
      <x v="990"/>
      <x v="990"/>
      <x v="475"/>
      <x v="5"/>
    </i>
    <i r="1">
      <x v="1192"/>
      <x v="990"/>
      <x v="990"/>
      <x v="476"/>
      <x v="12"/>
    </i>
    <i r="1">
      <x v="1193"/>
      <x v="1170"/>
      <x v="1170"/>
      <x v="12"/>
      <x v="3"/>
    </i>
    <i r="1">
      <x v="1194"/>
      <x v="1170"/>
      <x v="1170"/>
      <x v="327"/>
      <x v="3"/>
    </i>
    <i r="1">
      <x v="1195"/>
      <x v="1170"/>
      <x v="1170"/>
      <x v="327"/>
      <x v="3"/>
    </i>
    <i r="1">
      <x v="1196"/>
      <x v="28"/>
      <x v="28"/>
      <x v="477"/>
      <x v="15"/>
    </i>
    <i r="1">
      <x v="1197"/>
      <x v="1125"/>
      <x v="1125"/>
      <x v="327"/>
      <x v="1"/>
    </i>
    <i r="1">
      <x v="1198"/>
      <x v="86"/>
      <x v="86"/>
      <x v="327"/>
      <x v="1"/>
    </i>
    <i r="1">
      <x v="1199"/>
      <x v="86"/>
      <x v="86"/>
      <x v="298"/>
      <x v="4"/>
    </i>
    <i r="1">
      <x v="1200"/>
      <x v="13"/>
      <x v="13"/>
      <x v="312"/>
      <x v="3"/>
    </i>
    <i r="1">
      <x v="1208"/>
      <x v="835"/>
      <x v="835"/>
      <x v="327"/>
      <x v="7"/>
    </i>
    <i r="1">
      <x v="1240"/>
      <x v="1222"/>
      <x v="1222"/>
      <x v="491"/>
      <x/>
    </i>
    <i r="1">
      <x v="1247"/>
      <x v="789"/>
      <x v="789"/>
      <x v="327"/>
      <x v="1"/>
    </i>
    <i r="1">
      <x v="1248"/>
      <x v="789"/>
      <x v="789"/>
      <x v="327"/>
      <x v="3"/>
    </i>
    <i r="1">
      <x v="1249"/>
      <x v="837"/>
      <x v="837"/>
      <x v="327"/>
      <x v="8"/>
    </i>
    <i r="1">
      <x v="1250"/>
      <x v="180"/>
      <x v="180"/>
      <x v="327"/>
      <x/>
    </i>
    <i r="1">
      <x v="1251"/>
      <x v="643"/>
      <x v="643"/>
      <x v="128"/>
      <x v="1"/>
    </i>
    <i r="1">
      <x v="1252"/>
      <x v="1084"/>
      <x v="1084"/>
      <x v="327"/>
      <x/>
    </i>
    <i r="1">
      <x v="1253"/>
      <x v="1084"/>
      <x v="1084"/>
      <x v="330"/>
      <x/>
    </i>
    <i r="1">
      <x v="1254"/>
      <x v="1106"/>
      <x v="1106"/>
      <x v="327"/>
      <x/>
    </i>
    <i r="1">
      <x v="1255"/>
      <x v="1106"/>
      <x v="1106"/>
      <x v="327"/>
      <x/>
    </i>
    <i r="1">
      <x v="1256"/>
      <x v="684"/>
      <x v="684"/>
      <x v="328"/>
      <x v="1"/>
    </i>
    <i r="1">
      <x v="1257"/>
      <x v="1240"/>
      <x v="1240"/>
      <x v="327"/>
      <x v="2"/>
    </i>
    <i r="1">
      <x v="1258"/>
      <x v="1247"/>
      <x v="1247"/>
      <x v="328"/>
      <x/>
    </i>
    <i r="1">
      <x v="1259"/>
      <x v="1058"/>
      <x v="1058"/>
      <x v="327"/>
      <x v="3"/>
    </i>
    <i r="1">
      <x v="1260"/>
      <x v="168"/>
      <x v="168"/>
      <x v="327"/>
      <x/>
    </i>
    <i r="1">
      <x v="1261"/>
      <x v="1223"/>
      <x v="1223"/>
      <x v="327"/>
      <x v="1"/>
    </i>
    <i r="1">
      <x v="1262"/>
      <x v="1223"/>
      <x v="1223"/>
      <x v="328"/>
      <x v="3"/>
    </i>
    <i r="1">
      <x v="1263"/>
      <x v="158"/>
      <x v="158"/>
      <x v="495"/>
      <x v="22"/>
    </i>
    <i r="1">
      <x v="1284"/>
      <x v="484"/>
      <x v="484"/>
      <x v="327"/>
      <x v="8"/>
    </i>
    <i r="1">
      <x v="1285"/>
      <x v="419"/>
      <x v="419"/>
      <x v="327"/>
      <x v="8"/>
    </i>
    <i r="1">
      <x v="1286"/>
      <x v="419"/>
      <x v="419"/>
      <x v="327"/>
      <x v="3"/>
    </i>
    <i r="1">
      <x v="1287"/>
      <x v="419"/>
      <x v="419"/>
      <x v="498"/>
      <x v="3"/>
    </i>
    <i r="1">
      <x v="1288"/>
      <x v="419"/>
      <x v="419"/>
      <x v="327"/>
      <x v="2"/>
    </i>
    <i r="1">
      <x v="1289"/>
      <x v="1175"/>
      <x v="1175"/>
      <x v="327"/>
      <x v="1"/>
    </i>
    <i r="1">
      <x v="1290"/>
      <x v="28"/>
      <x v="28"/>
      <x v="234"/>
      <x v="2"/>
    </i>
    <i r="1">
      <x v="1291"/>
      <x v="65"/>
      <x v="65"/>
      <x v="499"/>
      <x v="8"/>
    </i>
    <i r="1">
      <x v="1292"/>
      <x v="66"/>
      <x v="66"/>
      <x v="327"/>
      <x v="18"/>
    </i>
    <i r="1">
      <x v="1293"/>
      <x v="66"/>
      <x v="66"/>
      <x v="500"/>
      <x v="8"/>
    </i>
    <i r="1">
      <x v="1294"/>
      <x v="66"/>
      <x v="66"/>
      <x v="327"/>
      <x v="3"/>
    </i>
    <i r="1">
      <x v="1295"/>
      <x v="66"/>
      <x v="66"/>
      <x v="327"/>
      <x v="3"/>
    </i>
    <i r="1">
      <x v="1296"/>
      <x v="68"/>
      <x v="68"/>
      <x v="327"/>
      <x v="5"/>
    </i>
    <i r="1">
      <x v="1306"/>
      <x v="635"/>
      <x v="635"/>
      <x v="327"/>
      <x v="2"/>
    </i>
    <i r="1">
      <x v="1308"/>
      <x v="761"/>
      <x v="761"/>
      <x v="503"/>
      <x v="3"/>
    </i>
    <i r="1">
      <x v="1309"/>
      <x v="45"/>
      <x v="45"/>
      <x v="327"/>
      <x v="17"/>
    </i>
    <i r="1">
      <x v="1310"/>
      <x v="619"/>
      <x v="619"/>
      <x v="85"/>
      <x v="3"/>
    </i>
    <i r="1">
      <x v="1314"/>
      <x v="914"/>
      <x v="914"/>
      <x v="327"/>
      <x v="1"/>
    </i>
    <i r="1">
      <x v="1315"/>
      <x v="1221"/>
      <x v="1221"/>
      <x v="207"/>
      <x v="1"/>
    </i>
    <i r="1">
      <x v="1316"/>
      <x v="759"/>
      <x v="759"/>
      <x v="328"/>
      <x v="1"/>
    </i>
    <i r="1">
      <x v="1318"/>
      <x v="1180"/>
      <x v="1180"/>
      <x v="327"/>
      <x/>
    </i>
    <i r="1">
      <x v="1319"/>
      <x v="1188"/>
      <x v="1188"/>
      <x v="328"/>
      <x v="3"/>
    </i>
    <i r="1">
      <x v="1320"/>
      <x v="397"/>
      <x v="397"/>
      <x v="328"/>
      <x v="7"/>
    </i>
    <i r="1">
      <x v="1321"/>
      <x v="1067"/>
      <x v="1067"/>
      <x v="327"/>
      <x v="3"/>
    </i>
    <i r="1">
      <x v="1322"/>
      <x v="1198"/>
      <x v="1198"/>
      <x v="327"/>
      <x/>
    </i>
    <i r="1">
      <x v="1323"/>
      <x v="907"/>
      <x v="907"/>
      <x v="327"/>
      <x v="2"/>
    </i>
    <i r="1">
      <x v="1324"/>
      <x v="907"/>
      <x v="907"/>
      <x v="327"/>
      <x v="3"/>
    </i>
    <i r="1">
      <x v="1327"/>
      <x v="951"/>
      <x v="951"/>
      <x v="504"/>
      <x v="3"/>
    </i>
    <i r="1">
      <x v="1328"/>
      <x v="801"/>
      <x v="801"/>
      <x v="327"/>
      <x v="4"/>
    </i>
    <i r="1">
      <x v="1329"/>
      <x v="516"/>
      <x v="516"/>
      <x v="327"/>
      <x v="2"/>
    </i>
    <i r="1">
      <x v="1330"/>
      <x v="1243"/>
      <x v="1243"/>
      <x v="327"/>
      <x v="1"/>
    </i>
    <i r="1">
      <x v="1331"/>
      <x v="451"/>
      <x v="451"/>
      <x v="328"/>
      <x v="2"/>
    </i>
    <i r="1">
      <x v="1332"/>
      <x v="451"/>
      <x v="451"/>
      <x v="16"/>
      <x v="1"/>
    </i>
    <i r="1">
      <x v="1333"/>
      <x v="1007"/>
      <x v="1007"/>
      <x v="327"/>
      <x v="2"/>
    </i>
    <i r="1">
      <x v="1334"/>
      <x v="342"/>
      <x v="342"/>
      <x v="327"/>
      <x v="3"/>
    </i>
    <i r="1">
      <x v="1335"/>
      <x v="342"/>
      <x v="342"/>
      <x v="327"/>
      <x v="10"/>
    </i>
    <i r="1">
      <x v="1347"/>
      <x v="280"/>
      <x v="280"/>
      <x v="506"/>
      <x v="9"/>
    </i>
    <i r="1">
      <x v="1349"/>
      <x v="142"/>
      <x v="142"/>
      <x v="250"/>
      <x/>
    </i>
    <i r="1">
      <x v="1350"/>
      <x v="834"/>
      <x v="834"/>
      <x v="327"/>
      <x/>
    </i>
    <i r="1">
      <x v="1351"/>
      <x v="1048"/>
      <x v="1048"/>
      <x v="328"/>
      <x v="1"/>
    </i>
    <i r="1">
      <x v="1352"/>
      <x v="834"/>
      <x v="834"/>
      <x v="327"/>
      <x v="8"/>
    </i>
    <i r="1">
      <x v="1353"/>
      <x v="882"/>
      <x v="882"/>
      <x v="327"/>
      <x/>
    </i>
    <i r="1">
      <x v="1354"/>
      <x v="1083"/>
      <x v="1083"/>
      <x v="327"/>
      <x v="3"/>
    </i>
    <i r="1">
      <x v="1355"/>
      <x v="1083"/>
      <x v="1083"/>
      <x v="328"/>
      <x v="8"/>
    </i>
    <i r="1">
      <x v="1356"/>
      <x v="1083"/>
      <x v="1083"/>
      <x v="508"/>
      <x v="3"/>
    </i>
    <i r="1">
      <x v="1357"/>
      <x v="1121"/>
      <x v="1121"/>
      <x v="509"/>
      <x v="2"/>
    </i>
    <i r="1">
      <x v="1358"/>
      <x v="1236"/>
      <x v="1236"/>
      <x v="328"/>
      <x v="3"/>
    </i>
    <i r="1">
      <x v="1359"/>
      <x v="1236"/>
      <x v="1236"/>
      <x v="510"/>
      <x v="3"/>
    </i>
    <i r="1">
      <x v="1360"/>
      <x v="1251"/>
      <x v="1251"/>
      <x v="327"/>
      <x/>
    </i>
    <i r="1">
      <x v="1494"/>
      <x v="647"/>
      <x v="647"/>
      <x v="327"/>
      <x v="8"/>
    </i>
    <i r="1">
      <x v="1495"/>
      <x v="1166"/>
      <x v="1166"/>
      <x v="327"/>
      <x v="9"/>
    </i>
    <i r="1">
      <x v="1500"/>
      <x v="310"/>
      <x v="310"/>
      <x v="327"/>
      <x/>
    </i>
    <i r="1">
      <x v="1501"/>
      <x v="156"/>
      <x v="156"/>
      <x v="328"/>
      <x v="3"/>
    </i>
    <i r="1">
      <x v="1502"/>
      <x v="164"/>
      <x v="164"/>
      <x v="327"/>
      <x/>
    </i>
    <i r="1">
      <x v="1503"/>
      <x v="164"/>
      <x v="164"/>
      <x v="327"/>
      <x/>
    </i>
    <i r="1">
      <x v="1504"/>
      <x v="164"/>
      <x v="164"/>
      <x v="327"/>
      <x/>
    </i>
    <i r="1">
      <x v="1505"/>
      <x v="689"/>
      <x v="689"/>
      <x v="327"/>
      <x/>
    </i>
    <i r="1">
      <x v="1506"/>
      <x v="977"/>
      <x v="977"/>
      <x v="327"/>
      <x v="8"/>
    </i>
    <i r="1">
      <x v="1507"/>
      <x v="447"/>
      <x v="447"/>
      <x v="327"/>
      <x v="8"/>
    </i>
    <i r="1">
      <x v="1508"/>
      <x v="510"/>
      <x v="510"/>
      <x v="327"/>
      <x/>
    </i>
    <i r="1">
      <x v="1509"/>
      <x v="641"/>
      <x v="641"/>
      <x v="533"/>
      <x v="10"/>
    </i>
    <i r="1">
      <x v="1515"/>
      <x v="128"/>
      <x v="128"/>
      <x v="328"/>
      <x v="8"/>
    </i>
    <i r="1">
      <x v="1516"/>
      <x v="72"/>
      <x v="72"/>
      <x v="535"/>
      <x v="13"/>
    </i>
    <i r="1">
      <x v="1517"/>
      <x v="88"/>
      <x v="88"/>
      <x v="536"/>
      <x v="8"/>
    </i>
    <i r="1">
      <x v="1518"/>
      <x v="896"/>
      <x v="896"/>
      <x v="537"/>
      <x v="8"/>
    </i>
    <i r="1">
      <x v="1519"/>
      <x v="895"/>
      <x v="895"/>
      <x v="327"/>
      <x v="3"/>
    </i>
    <i r="1">
      <x v="1520"/>
      <x v="896"/>
      <x v="896"/>
      <x v="327"/>
      <x v="8"/>
    </i>
    <i r="1">
      <x v="1521"/>
      <x v="514"/>
      <x v="514"/>
      <x v="328"/>
      <x v="8"/>
    </i>
    <i r="1">
      <x v="1522"/>
      <x v="182"/>
      <x v="182"/>
      <x v="538"/>
      <x v="13"/>
    </i>
    <i r="1">
      <x v="1523"/>
      <x v="1027"/>
      <x v="1027"/>
      <x v="327"/>
      <x/>
    </i>
    <i r="1">
      <x v="1524"/>
      <x v="9"/>
      <x v="9"/>
      <x v="539"/>
      <x v="8"/>
    </i>
    <i r="1">
      <x v="1543"/>
      <x v="1141"/>
      <x v="1141"/>
      <x v="330"/>
      <x/>
    </i>
    <i r="1">
      <x v="1544"/>
      <x v="94"/>
      <x v="94"/>
      <x v="542"/>
      <x v="18"/>
    </i>
    <i r="1">
      <x v="1545"/>
      <x v="1231"/>
      <x v="1231"/>
      <x v="25"/>
      <x v="3"/>
    </i>
    <i r="1">
      <x v="1546"/>
      <x v="1144"/>
      <x v="1144"/>
      <x v="328"/>
      <x/>
    </i>
    <i r="1">
      <x v="1547"/>
      <x v="1239"/>
      <x v="1239"/>
      <x v="327"/>
      <x/>
    </i>
    <i r="1">
      <x v="1548"/>
      <x v="617"/>
      <x v="617"/>
      <x v="327"/>
      <x/>
    </i>
    <i r="1">
      <x v="1549"/>
      <x v="617"/>
      <x v="617"/>
      <x v="327"/>
      <x/>
    </i>
    <i r="1">
      <x v="1550"/>
      <x v="117"/>
      <x v="117"/>
      <x v="327"/>
      <x/>
    </i>
    <i r="1">
      <x v="1551"/>
      <x v="117"/>
      <x v="117"/>
      <x v="327"/>
      <x/>
    </i>
    <i r="1">
      <x v="1552"/>
      <x v="117"/>
      <x v="117"/>
      <x v="327"/>
      <x/>
    </i>
    <i r="1">
      <x v="1553"/>
      <x v="117"/>
      <x v="117"/>
      <x v="327"/>
      <x/>
    </i>
    <i r="1">
      <x v="1554"/>
      <x v="117"/>
      <x v="117"/>
      <x v="327"/>
      <x/>
    </i>
    <i r="1">
      <x v="1555"/>
      <x v="117"/>
      <x v="117"/>
      <x v="328"/>
      <x/>
    </i>
    <i r="1">
      <x v="1556"/>
      <x v="117"/>
      <x v="117"/>
      <x v="327"/>
      <x/>
    </i>
    <i r="1">
      <x v="1557"/>
      <x v="972"/>
      <x v="972"/>
      <x v="327"/>
      <x v="1"/>
    </i>
    <i r="1">
      <x v="1558"/>
      <x v="972"/>
      <x v="972"/>
      <x v="327"/>
      <x v="1"/>
    </i>
    <i r="1">
      <x v="1559"/>
      <x v="972"/>
      <x v="972"/>
      <x v="327"/>
      <x v="1"/>
    </i>
    <i r="1">
      <x v="1560"/>
      <x v="957"/>
      <x v="957"/>
      <x v="327"/>
      <x/>
    </i>
    <i r="1">
      <x v="1561"/>
      <x v="1158"/>
      <x v="1158"/>
      <x v="327"/>
      <x v="3"/>
    </i>
    <i r="1">
      <x v="1562"/>
      <x v="828"/>
      <x v="828"/>
      <x v="3"/>
      <x v="1"/>
    </i>
    <i r="1">
      <x v="1563"/>
      <x v="917"/>
      <x v="917"/>
      <x v="327"/>
      <x v="2"/>
    </i>
    <i r="1">
      <x v="1564"/>
      <x v="785"/>
      <x v="785"/>
      <x v="3"/>
      <x v="5"/>
    </i>
    <i r="1">
      <x v="1565"/>
      <x v="785"/>
      <x v="785"/>
      <x v="327"/>
      <x v="2"/>
    </i>
    <i r="1">
      <x v="1566"/>
      <x v="785"/>
      <x v="785"/>
      <x v="327"/>
      <x v="3"/>
    </i>
    <i r="1">
      <x v="1567"/>
      <x v="1203"/>
      <x v="1203"/>
      <x v="543"/>
      <x v="13"/>
    </i>
    <i r="1">
      <x v="1568"/>
      <x v="768"/>
      <x v="768"/>
      <x v="327"/>
      <x v="1"/>
    </i>
    <i r="1">
      <x v="1569"/>
      <x v="212"/>
      <x v="212"/>
      <x v="327"/>
      <x v="3"/>
    </i>
    <i r="1">
      <x v="1570"/>
      <x v="1038"/>
      <x v="1038"/>
      <x v="327"/>
      <x/>
    </i>
    <i r="1">
      <x v="1571"/>
      <x v="373"/>
      <x v="373"/>
      <x v="327"/>
      <x v="2"/>
    </i>
    <i r="1">
      <x v="1572"/>
      <x v="1070"/>
      <x v="1070"/>
      <x v="330"/>
      <x v="3"/>
    </i>
    <i r="1">
      <x v="1573"/>
      <x v="949"/>
      <x v="949"/>
      <x v="327"/>
      <x v="3"/>
    </i>
    <i r="1">
      <x v="1588"/>
      <x v="22"/>
      <x v="22"/>
      <x v="546"/>
      <x v="18"/>
    </i>
    <i r="1">
      <x v="1589"/>
      <x v="22"/>
      <x v="22"/>
      <x v="327"/>
      <x v="2"/>
    </i>
    <i r="1">
      <x v="1590"/>
      <x v="246"/>
      <x v="246"/>
      <x v="328"/>
      <x v="8"/>
    </i>
    <i r="1">
      <x v="1591"/>
      <x v="247"/>
      <x v="247"/>
      <x v="327"/>
      <x v="1"/>
    </i>
    <i r="1">
      <x v="1592"/>
      <x v="219"/>
      <x v="219"/>
      <x v="327"/>
      <x v="8"/>
    </i>
    <i r="1">
      <x v="1593"/>
      <x v="219"/>
      <x v="219"/>
      <x v="327"/>
      <x v="1"/>
    </i>
    <i r="1">
      <x v="1594"/>
      <x v="975"/>
      <x v="975"/>
      <x v="327"/>
      <x/>
    </i>
    <i r="1">
      <x v="1595"/>
      <x v="1187"/>
      <x v="1187"/>
      <x v="328"/>
      <x v="3"/>
    </i>
    <i r="1">
      <x v="1596"/>
      <x v="1187"/>
      <x v="1187"/>
      <x v="547"/>
      <x v="3"/>
    </i>
    <i r="1">
      <x v="1597"/>
      <x v="798"/>
      <x v="798"/>
      <x v="327"/>
      <x v="1"/>
    </i>
    <i r="1">
      <x v="1598"/>
      <x v="798"/>
      <x v="798"/>
      <x v="328"/>
      <x v="3"/>
    </i>
    <i r="1">
      <x v="1599"/>
      <x v="890"/>
      <x v="890"/>
      <x v="327"/>
      <x v="1"/>
    </i>
    <i r="1">
      <x v="1600"/>
      <x v="238"/>
      <x v="238"/>
      <x v="327"/>
      <x v="3"/>
    </i>
    <i r="1">
      <x v="1601"/>
      <x v="238"/>
      <x v="238"/>
      <x v="327"/>
      <x v="2"/>
    </i>
    <i r="1">
      <x v="1602"/>
      <x v="238"/>
      <x v="238"/>
      <x v="328"/>
      <x v="8"/>
    </i>
    <i r="1">
      <x v="1603"/>
      <x v="238"/>
      <x v="238"/>
      <x v="330"/>
      <x v="3"/>
    </i>
    <i r="1">
      <x v="1604"/>
      <x v="126"/>
      <x v="126"/>
      <x v="327"/>
      <x v="3"/>
    </i>
    <i r="1">
      <x v="1605"/>
      <x v="126"/>
      <x v="126"/>
      <x v="327"/>
      <x/>
    </i>
    <i r="1">
      <x v="1606"/>
      <x v="126"/>
      <x v="126"/>
      <x v="327"/>
      <x v="3"/>
    </i>
    <i r="1">
      <x v="1607"/>
      <x v="938"/>
      <x v="938"/>
      <x v="327"/>
      <x v="2"/>
    </i>
    <i r="1">
      <x v="1622"/>
      <x v="697"/>
      <x v="697"/>
      <x v="327"/>
      <x/>
    </i>
    <i r="1">
      <x v="1632"/>
      <x v="742"/>
      <x v="742"/>
      <x v="553"/>
      <x/>
    </i>
    <i r="1">
      <x v="1635"/>
      <x v="1225"/>
      <x v="1225"/>
      <x v="4"/>
      <x v="3"/>
    </i>
    <i r="1">
      <x v="1636"/>
      <x v="26"/>
      <x v="26"/>
      <x v="555"/>
      <x v="13"/>
    </i>
    <i r="1">
      <x v="1637"/>
      <x v="23"/>
      <x v="23"/>
      <x v="328"/>
      <x v="4"/>
    </i>
    <i r="1">
      <x v="1638"/>
      <x v="245"/>
      <x v="245"/>
      <x v="556"/>
      <x v="18"/>
    </i>
    <i r="1">
      <x v="1639"/>
      <x v="769"/>
      <x v="769"/>
      <x v="327"/>
      <x v="3"/>
    </i>
    <i r="1">
      <x v="1640"/>
      <x v="646"/>
      <x v="646"/>
      <x v="328"/>
      <x/>
    </i>
    <i r="1">
      <x v="1649"/>
      <x v="900"/>
      <x v="900"/>
      <x v="328"/>
      <x v="2"/>
    </i>
    <i r="1">
      <x v="1650"/>
      <x v="580"/>
      <x v="580"/>
      <x v="561"/>
      <x v="8"/>
    </i>
    <i r="1">
      <x v="1651"/>
      <x v="580"/>
      <x v="580"/>
      <x v="562"/>
      <x v="13"/>
    </i>
    <i r="1">
      <x v="1652"/>
      <x v="956"/>
      <x v="956"/>
      <x v="328"/>
      <x/>
    </i>
    <i r="1">
      <x v="1653"/>
      <x v="1217"/>
      <x v="1217"/>
      <x v="327"/>
      <x/>
    </i>
    <i r="1">
      <x v="1654"/>
      <x v="845"/>
      <x v="845"/>
      <x v="327"/>
      <x v="5"/>
    </i>
    <i r="1">
      <x v="1655"/>
      <x v="640"/>
      <x v="640"/>
      <x v="563"/>
      <x v="21"/>
    </i>
    <i r="1">
      <x v="1661"/>
      <x v="755"/>
      <x v="755"/>
      <x v="327"/>
      <x v="8"/>
    </i>
    <i r="1">
      <x v="1662"/>
      <x v="143"/>
      <x v="143"/>
      <x v="328"/>
      <x/>
    </i>
    <i r="1">
      <x v="1663"/>
      <x v="149"/>
      <x v="149"/>
      <x v="328"/>
      <x v="8"/>
    </i>
    <i r="1">
      <x v="1664"/>
      <x v="149"/>
      <x v="149"/>
      <x v="566"/>
      <x v="3"/>
    </i>
    <i r="1">
      <x v="1665"/>
      <x v="203"/>
      <x v="203"/>
      <x v="1"/>
      <x v="2"/>
    </i>
    <i r="1">
      <x v="1666"/>
      <x v="436"/>
      <x v="436"/>
      <x v="327"/>
      <x v="2"/>
    </i>
    <i r="1">
      <x v="1667"/>
      <x v="436"/>
      <x v="436"/>
      <x v="328"/>
      <x/>
    </i>
    <i r="1">
      <x v="1668"/>
      <x v="799"/>
      <x v="799"/>
      <x v="327"/>
      <x/>
    </i>
    <i r="1">
      <x v="1669"/>
      <x v="799"/>
      <x v="799"/>
      <x v="327"/>
      <x/>
    </i>
    <i r="1">
      <x v="1670"/>
      <x v="533"/>
      <x v="533"/>
      <x v="327"/>
      <x v="3"/>
    </i>
    <i r="1">
      <x v="1671"/>
      <x v="668"/>
      <x v="668"/>
      <x v="567"/>
      <x v="7"/>
    </i>
    <i r="1">
      <x v="1672"/>
      <x v="1200"/>
      <x v="1200"/>
      <x v="327"/>
      <x/>
    </i>
    <i r="1">
      <x v="1673"/>
      <x v="1219"/>
      <x v="1219"/>
      <x v="327"/>
      <x v="3"/>
    </i>
    <i r="1">
      <x v="1674"/>
      <x v="993"/>
      <x v="993"/>
      <x v="327"/>
      <x v="1"/>
    </i>
    <i r="1">
      <x v="1675"/>
      <x v="780"/>
      <x v="780"/>
      <x v="327"/>
      <x v="8"/>
    </i>
    <i r="1">
      <x v="1676"/>
      <x v="585"/>
      <x v="585"/>
      <x v="327"/>
      <x v="1"/>
    </i>
    <i r="1">
      <x v="1677"/>
      <x v="585"/>
      <x v="585"/>
      <x v="568"/>
      <x v="8"/>
    </i>
    <i r="1">
      <x v="1678"/>
      <x v="585"/>
      <x v="585"/>
      <x v="327"/>
      <x v="3"/>
    </i>
    <i r="1">
      <x v="1679"/>
      <x v="255"/>
      <x v="255"/>
      <x v="327"/>
      <x/>
    </i>
    <i r="1">
      <x v="1680"/>
      <x v="255"/>
      <x v="255"/>
      <x v="327"/>
      <x v="3"/>
    </i>
    <i r="1">
      <x v="1681"/>
      <x v="255"/>
      <x v="255"/>
      <x v="327"/>
      <x v="3"/>
    </i>
    <i r="1">
      <x v="1682"/>
      <x v="1164"/>
      <x v="1164"/>
      <x v="327"/>
      <x v="1"/>
    </i>
    <i r="1">
      <x v="1701"/>
      <x v="276"/>
      <x v="276"/>
      <x v="327"/>
      <x v="3"/>
    </i>
    <i r="1">
      <x v="1702"/>
      <x v="327"/>
      <x v="327"/>
      <x v="327"/>
      <x v="3"/>
    </i>
    <i r="1">
      <x v="1703"/>
      <x v="1131"/>
      <x v="1131"/>
      <x v="330"/>
      <x v="10"/>
    </i>
    <i r="1">
      <x v="1704"/>
      <x v="348"/>
      <x v="348"/>
      <x v="327"/>
      <x v="3"/>
    </i>
    <i r="1">
      <x v="1705"/>
      <x v="348"/>
      <x v="348"/>
      <x v="327"/>
      <x v="3"/>
    </i>
    <i r="1">
      <x v="1706"/>
      <x v="1127"/>
      <x v="1127"/>
      <x v="327"/>
      <x v="3"/>
    </i>
    <i r="1">
      <x v="1707"/>
      <x v="1057"/>
      <x v="1057"/>
      <x v="327"/>
      <x v="1"/>
    </i>
    <i r="1">
      <x v="1708"/>
      <x v="1057"/>
      <x v="1057"/>
      <x v="327"/>
      <x/>
    </i>
    <i r="1">
      <x v="1709"/>
      <x v="1057"/>
      <x v="1057"/>
      <x v="327"/>
      <x v="1"/>
    </i>
    <i r="1">
      <x v="1710"/>
      <x v="1057"/>
      <x v="1057"/>
      <x v="327"/>
      <x/>
    </i>
    <i r="1">
      <x v="1711"/>
      <x v="1057"/>
      <x v="1057"/>
      <x v="327"/>
      <x v="5"/>
    </i>
    <i r="1">
      <x v="1712"/>
      <x v="1057"/>
      <x v="1057"/>
      <x v="327"/>
      <x v="1"/>
    </i>
    <i r="1">
      <x v="1713"/>
      <x v="1063"/>
      <x v="1063"/>
      <x v="327"/>
      <x/>
    </i>
    <i r="1">
      <x v="1714"/>
      <x v="1063"/>
      <x v="1063"/>
      <x v="328"/>
      <x v="3"/>
    </i>
    <i r="1">
      <x v="1715"/>
      <x v="1192"/>
      <x v="1192"/>
      <x v="327"/>
      <x/>
    </i>
    <i r="1">
      <x v="1716"/>
      <x v="766"/>
      <x v="766"/>
      <x v="327"/>
      <x/>
    </i>
    <i r="1">
      <x v="1717"/>
      <x v="766"/>
      <x v="766"/>
      <x v="327"/>
      <x v="1"/>
    </i>
    <i r="1">
      <x v="1718"/>
      <x v="504"/>
      <x v="504"/>
      <x v="328"/>
      <x v="3"/>
    </i>
    <i r="1">
      <x v="1719"/>
      <x v="1005"/>
      <x v="1005"/>
      <x v="327"/>
      <x v="1"/>
    </i>
    <i r="1">
      <x v="1720"/>
      <x v="1005"/>
      <x v="1005"/>
      <x v="327"/>
      <x v="1"/>
    </i>
    <i r="1">
      <x v="1721"/>
      <x v="1005"/>
      <x v="1005"/>
      <x v="327"/>
      <x/>
    </i>
    <i r="1">
      <x v="1722"/>
      <x v="449"/>
      <x v="449"/>
      <x v="327"/>
      <x v="3"/>
    </i>
    <i r="1">
      <x v="1723"/>
      <x v="449"/>
      <x v="449"/>
      <x v="328"/>
      <x v="1"/>
    </i>
    <i r="1">
      <x v="1724"/>
      <x v="189"/>
      <x v="189"/>
      <x v="327"/>
      <x v="1"/>
    </i>
    <i r="1">
      <x v="1725"/>
      <x v="982"/>
      <x v="982"/>
      <x v="327"/>
      <x v="1"/>
    </i>
    <i r="1">
      <x v="1726"/>
      <x v="982"/>
      <x v="982"/>
      <x v="327"/>
      <x/>
    </i>
    <i r="1">
      <x v="1727"/>
      <x v="982"/>
      <x v="982"/>
      <x v="327"/>
      <x v="5"/>
    </i>
    <i r="1">
      <x v="1728"/>
      <x v="446"/>
      <x v="446"/>
      <x v="328"/>
      <x v="8"/>
    </i>
    <i r="1">
      <x v="1729"/>
      <x v="356"/>
      <x v="356"/>
      <x v="328"/>
      <x v="3"/>
    </i>
    <i r="1">
      <x v="1730"/>
      <x v="1182"/>
      <x v="1182"/>
      <x v="327"/>
      <x v="5"/>
    </i>
    <i r="1">
      <x v="1731"/>
      <x v="1108"/>
      <x v="1108"/>
      <x v="327"/>
      <x v="2"/>
    </i>
    <i r="1">
      <x v="1732"/>
      <x v="291"/>
      <x v="291"/>
      <x v="327"/>
      <x v="1"/>
    </i>
    <i r="1">
      <x v="1733"/>
      <x v="295"/>
      <x v="295"/>
      <x v="4"/>
      <x v="2"/>
    </i>
    <i r="1">
      <x v="1734"/>
      <x v="295"/>
      <x v="295"/>
      <x v="572"/>
      <x v="1"/>
    </i>
    <i>
      <x v="1"/>
      <x v="35"/>
      <x v="1116"/>
      <x v="1116"/>
      <x v="327"/>
      <x v="3"/>
    </i>
    <i r="1">
      <x v="36"/>
      <x v="102"/>
      <x v="102"/>
      <x v="327"/>
      <x/>
    </i>
    <i r="1">
      <x v="37"/>
      <x v="102"/>
      <x v="102"/>
      <x v="327"/>
      <x/>
    </i>
    <i r="1">
      <x v="38"/>
      <x v="102"/>
      <x v="102"/>
      <x v="327"/>
      <x/>
    </i>
    <i r="1">
      <x v="39"/>
      <x v="102"/>
      <x v="102"/>
      <x v="328"/>
      <x/>
    </i>
    <i r="1">
      <x v="40"/>
      <x v="102"/>
      <x v="102"/>
      <x v="328"/>
      <x/>
    </i>
    <i r="1">
      <x v="41"/>
      <x v="98"/>
      <x v="98"/>
      <x v="327"/>
      <x/>
    </i>
    <i r="1">
      <x v="42"/>
      <x v="98"/>
      <x v="98"/>
      <x v="327"/>
      <x/>
    </i>
    <i r="1">
      <x v="43"/>
      <x v="98"/>
      <x v="98"/>
      <x v="328"/>
      <x/>
    </i>
    <i r="1">
      <x v="44"/>
      <x v="169"/>
      <x v="169"/>
      <x v="327"/>
      <x/>
    </i>
    <i r="1">
      <x v="45"/>
      <x v="360"/>
      <x v="360"/>
      <x v="327"/>
      <x v="13"/>
    </i>
    <i r="1">
      <x v="46"/>
      <x v="134"/>
      <x v="134"/>
      <x v="328"/>
      <x v="3"/>
    </i>
    <i r="1">
      <x v="47"/>
      <x v="476"/>
      <x v="476"/>
      <x v="327"/>
      <x/>
    </i>
    <i r="1">
      <x v="48"/>
      <x v="717"/>
      <x v="717"/>
      <x v="328"/>
      <x/>
    </i>
    <i r="1">
      <x v="49"/>
      <x v="717"/>
      <x v="717"/>
      <x v="327"/>
      <x/>
    </i>
    <i r="1">
      <x v="50"/>
      <x v="160"/>
      <x v="160"/>
      <x v="327"/>
      <x/>
    </i>
    <i r="1">
      <x v="51"/>
      <x v="826"/>
      <x v="826"/>
      <x v="327"/>
      <x/>
    </i>
    <i r="1">
      <x v="52"/>
      <x v="1066"/>
      <x v="1066"/>
      <x v="328"/>
      <x/>
    </i>
    <i r="1">
      <x v="53"/>
      <x v="678"/>
      <x v="678"/>
      <x v="327"/>
      <x/>
    </i>
    <i r="1">
      <x v="54"/>
      <x v="678"/>
      <x v="678"/>
      <x v="327"/>
      <x/>
    </i>
    <i r="1">
      <x v="55"/>
      <x v="678"/>
      <x v="678"/>
      <x v="327"/>
      <x/>
    </i>
    <i r="1">
      <x v="56"/>
      <x v="678"/>
      <x v="678"/>
      <x v="327"/>
      <x/>
    </i>
    <i r="1">
      <x v="57"/>
      <x v="1215"/>
      <x v="1215"/>
      <x v="328"/>
      <x v="3"/>
    </i>
    <i r="1">
      <x v="58"/>
      <x v="716"/>
      <x v="716"/>
      <x v="327"/>
      <x/>
    </i>
    <i r="1">
      <x v="59"/>
      <x v="716"/>
      <x v="716"/>
      <x v="328"/>
      <x v="1"/>
    </i>
    <i r="1">
      <x v="60"/>
      <x v="1032"/>
      <x v="1032"/>
      <x v="327"/>
      <x v="1"/>
    </i>
    <i r="1">
      <x v="61"/>
      <x v="1032"/>
      <x v="1032"/>
      <x v="327"/>
      <x v="13"/>
    </i>
    <i r="1">
      <x v="62"/>
      <x v="1171"/>
      <x v="1171"/>
      <x v="327"/>
      <x v="3"/>
    </i>
    <i r="1">
      <x v="63"/>
      <x v="521"/>
      <x v="521"/>
      <x v="328"/>
      <x/>
    </i>
    <i r="1">
      <x v="64"/>
      <x v="732"/>
      <x v="732"/>
      <x v="327"/>
      <x v="1"/>
    </i>
    <i r="1">
      <x v="65"/>
      <x v="1204"/>
      <x v="1204"/>
      <x v="327"/>
      <x v="2"/>
    </i>
    <i r="1">
      <x v="66"/>
      <x v="1204"/>
      <x v="1204"/>
      <x v="333"/>
      <x/>
    </i>
    <i r="1">
      <x v="67"/>
      <x v="1215"/>
      <x v="1215"/>
      <x v="327"/>
      <x v="1"/>
    </i>
    <i r="1">
      <x v="68"/>
      <x v="1134"/>
      <x v="1134"/>
      <x v="327"/>
      <x v="3"/>
    </i>
    <i r="1">
      <x v="69"/>
      <x v="1071"/>
      <x v="1071"/>
      <x v="327"/>
      <x/>
    </i>
    <i r="1">
      <x v="70"/>
      <x v="553"/>
      <x v="553"/>
      <x v="334"/>
      <x/>
    </i>
    <i r="1">
      <x v="71"/>
      <x v="443"/>
      <x v="443"/>
      <x v="190"/>
      <x/>
    </i>
    <i r="1">
      <x v="72"/>
      <x v="1149"/>
      <x v="1149"/>
      <x v="327"/>
      <x v="1"/>
    </i>
    <i r="1">
      <x v="73"/>
      <x v="1190"/>
      <x v="1190"/>
      <x v="327"/>
      <x v="3"/>
    </i>
    <i r="1">
      <x v="74"/>
      <x v="467"/>
      <x v="467"/>
      <x v="328"/>
      <x v="1"/>
    </i>
    <i r="1">
      <x v="75"/>
      <x v="687"/>
      <x v="687"/>
      <x v="327"/>
      <x v="3"/>
    </i>
    <i r="1">
      <x v="76"/>
      <x v="271"/>
      <x v="271"/>
      <x v="327"/>
      <x/>
    </i>
    <i r="1">
      <x v="77"/>
      <x v="885"/>
      <x v="885"/>
      <x v="327"/>
      <x v="2"/>
    </i>
    <i r="1">
      <x v="78"/>
      <x v="885"/>
      <x v="885"/>
      <x v="328"/>
      <x v="3"/>
    </i>
    <i r="1">
      <x v="79"/>
      <x v="264"/>
      <x v="264"/>
      <x v="327"/>
      <x v="7"/>
    </i>
    <i r="1">
      <x v="80"/>
      <x v="242"/>
      <x v="242"/>
      <x v="328"/>
      <x v="1"/>
    </i>
    <i r="1">
      <x v="81"/>
      <x v="242"/>
      <x v="242"/>
      <x v="327"/>
      <x v="3"/>
    </i>
    <i r="1">
      <x v="82"/>
      <x v="242"/>
      <x v="242"/>
      <x v="327"/>
      <x v="1"/>
    </i>
    <i r="1">
      <x v="83"/>
      <x v="241"/>
      <x v="241"/>
      <x v="328"/>
      <x v="8"/>
    </i>
    <i r="1">
      <x v="84"/>
      <x v="242"/>
      <x v="242"/>
      <x v="328"/>
      <x v="3"/>
    </i>
    <i r="1">
      <x v="85"/>
      <x v="608"/>
      <x v="608"/>
      <x v="328"/>
      <x v="3"/>
    </i>
    <i r="1">
      <x v="86"/>
      <x v="783"/>
      <x v="783"/>
      <x v="327"/>
      <x v="2"/>
    </i>
    <i r="1">
      <x v="87"/>
      <x v="608"/>
      <x v="608"/>
      <x v="327"/>
      <x/>
    </i>
    <i r="1">
      <x v="88"/>
      <x v="608"/>
      <x v="608"/>
      <x v="327"/>
      <x v="5"/>
    </i>
    <i r="1">
      <x v="89"/>
      <x v="608"/>
      <x v="608"/>
      <x v="328"/>
      <x v="8"/>
    </i>
    <i r="1">
      <x v="90"/>
      <x v="608"/>
      <x v="608"/>
      <x v="328"/>
      <x v="3"/>
    </i>
    <i r="1">
      <x v="91"/>
      <x v="608"/>
      <x v="608"/>
      <x v="328"/>
      <x v="1"/>
    </i>
    <i r="1">
      <x v="92"/>
      <x v="608"/>
      <x v="608"/>
      <x v="327"/>
      <x v="1"/>
    </i>
    <i r="1">
      <x v="93"/>
      <x v="608"/>
      <x v="608"/>
      <x v="327"/>
      <x v="1"/>
    </i>
    <i r="1">
      <x v="94"/>
      <x v="608"/>
      <x v="608"/>
      <x v="327"/>
      <x v="3"/>
    </i>
    <i r="1">
      <x v="95"/>
      <x v="608"/>
      <x v="608"/>
      <x v="327"/>
      <x v="3"/>
    </i>
    <i r="1">
      <x v="96"/>
      <x v="608"/>
      <x v="608"/>
      <x v="327"/>
      <x v="3"/>
    </i>
    <i r="1">
      <x v="97"/>
      <x v="887"/>
      <x v="887"/>
      <x v="328"/>
      <x v="1"/>
    </i>
    <i r="1">
      <x v="98"/>
      <x v="497"/>
      <x v="497"/>
      <x v="327"/>
      <x v="3"/>
    </i>
    <i r="1">
      <x v="99"/>
      <x v="497"/>
      <x v="497"/>
      <x v="328"/>
      <x v="5"/>
    </i>
    <i r="1">
      <x v="100"/>
      <x v="211"/>
      <x v="211"/>
      <x v="328"/>
      <x v="3"/>
    </i>
    <i r="1">
      <x v="101"/>
      <x v="423"/>
      <x v="423"/>
      <x v="327"/>
      <x v="3"/>
    </i>
    <i r="1">
      <x v="102"/>
      <x v="423"/>
      <x v="423"/>
      <x v="327"/>
      <x v="2"/>
    </i>
    <i r="1">
      <x v="103"/>
      <x v="560"/>
      <x v="560"/>
      <x v="328"/>
      <x v="1"/>
    </i>
    <i r="1">
      <x v="104"/>
      <x v="560"/>
      <x v="560"/>
      <x v="327"/>
      <x v="3"/>
    </i>
    <i r="1">
      <x v="197"/>
      <x v="481"/>
      <x v="481"/>
      <x v="327"/>
      <x/>
    </i>
    <i r="1">
      <x v="198"/>
      <x v="481"/>
      <x v="481"/>
      <x v="327"/>
      <x/>
    </i>
    <i r="1">
      <x v="199"/>
      <x v="481"/>
      <x v="481"/>
      <x v="328"/>
      <x/>
    </i>
    <i r="1">
      <x v="200"/>
      <x v="632"/>
      <x v="632"/>
      <x v="328"/>
      <x v="1"/>
    </i>
    <i r="1">
      <x v="201"/>
      <x v="632"/>
      <x v="632"/>
      <x v="330"/>
      <x v="3"/>
    </i>
    <i r="1">
      <x v="202"/>
      <x v="632"/>
      <x v="632"/>
      <x v="328"/>
      <x v="7"/>
    </i>
    <i r="1">
      <x v="203"/>
      <x v="632"/>
      <x v="632"/>
      <x v="346"/>
      <x v="7"/>
    </i>
    <i r="1">
      <x v="204"/>
      <x v="358"/>
      <x v="358"/>
      <x v="328"/>
      <x v="1"/>
    </i>
    <i r="1">
      <x v="205"/>
      <x v="335"/>
      <x v="335"/>
      <x v="328"/>
      <x/>
    </i>
    <i r="1">
      <x v="206"/>
      <x v="335"/>
      <x v="335"/>
      <x v="327"/>
      <x/>
    </i>
    <i r="1">
      <x v="207"/>
      <x v="612"/>
      <x v="612"/>
      <x v="327"/>
      <x v="1"/>
    </i>
    <i r="1">
      <x v="208"/>
      <x v="345"/>
      <x v="345"/>
      <x v="327"/>
      <x v="5"/>
    </i>
    <i r="1">
      <x v="209"/>
      <x v="829"/>
      <x v="829"/>
      <x v="327"/>
      <x v="1"/>
    </i>
    <i r="1">
      <x v="210"/>
      <x v="1043"/>
      <x v="1043"/>
      <x v="347"/>
      <x v="1"/>
    </i>
    <i r="1">
      <x v="211"/>
      <x v="967"/>
      <x v="967"/>
      <x v="327"/>
      <x v="5"/>
    </i>
    <i r="1">
      <x v="212"/>
      <x v="1124"/>
      <x v="1124"/>
      <x v="327"/>
      <x v="2"/>
    </i>
    <i r="1">
      <x v="213"/>
      <x v="437"/>
      <x v="437"/>
      <x v="327"/>
      <x v="3"/>
    </i>
    <i r="1">
      <x v="214"/>
      <x v="346"/>
      <x v="346"/>
      <x v="328"/>
      <x v="7"/>
    </i>
    <i r="1">
      <x v="215"/>
      <x v="613"/>
      <x v="613"/>
      <x v="327"/>
      <x v="7"/>
    </i>
    <i r="1">
      <x v="216"/>
      <x v="522"/>
      <x v="522"/>
      <x v="328"/>
      <x/>
    </i>
    <i r="1">
      <x v="217"/>
      <x v="1066"/>
      <x v="1066"/>
      <x v="327"/>
      <x v="7"/>
    </i>
    <i r="1">
      <x v="218"/>
      <x v="110"/>
      <x v="110"/>
      <x v="348"/>
      <x v="5"/>
    </i>
    <i r="1">
      <x v="219"/>
      <x v="714"/>
      <x v="714"/>
      <x v="327"/>
      <x v="1"/>
    </i>
    <i r="1">
      <x v="220"/>
      <x v="714"/>
      <x v="714"/>
      <x v="327"/>
      <x/>
    </i>
    <i r="1">
      <x v="221"/>
      <x v="714"/>
      <x v="714"/>
      <x v="327"/>
      <x v="3"/>
    </i>
    <i r="1">
      <x v="222"/>
      <x v="714"/>
      <x v="714"/>
      <x v="328"/>
      <x/>
    </i>
    <i r="1">
      <x v="223"/>
      <x v="714"/>
      <x v="714"/>
      <x v="327"/>
      <x v="3"/>
    </i>
    <i r="1">
      <x v="224"/>
      <x v="936"/>
      <x v="936"/>
      <x v="327"/>
      <x v="1"/>
    </i>
    <i r="1">
      <x v="305"/>
      <x v="601"/>
      <x v="601"/>
      <x v="327"/>
      <x v="2"/>
    </i>
    <i r="1">
      <x v="306"/>
      <x v="939"/>
      <x v="939"/>
      <x v="327"/>
      <x v="1"/>
    </i>
    <i r="1">
      <x v="307"/>
      <x v="721"/>
      <x v="721"/>
      <x v="328"/>
      <x v="2"/>
    </i>
    <i r="1">
      <x v="308"/>
      <x v="290"/>
      <x v="290"/>
      <x v="327"/>
      <x v="3"/>
    </i>
    <i r="1">
      <x v="309"/>
      <x v="721"/>
      <x v="721"/>
      <x v="327"/>
      <x v="2"/>
    </i>
    <i r="1">
      <x v="310"/>
      <x v="552"/>
      <x v="552"/>
      <x v="327"/>
      <x v="1"/>
    </i>
    <i r="1">
      <x v="311"/>
      <x v="552"/>
      <x v="552"/>
      <x v="328"/>
      <x v="1"/>
    </i>
    <i r="1">
      <x v="312"/>
      <x v="290"/>
      <x v="290"/>
      <x v="317"/>
      <x/>
    </i>
    <i r="1">
      <x v="313"/>
      <x v="256"/>
      <x v="256"/>
      <x v="328"/>
      <x/>
    </i>
    <i r="1">
      <x v="314"/>
      <x v="269"/>
      <x v="269"/>
      <x v="327"/>
      <x/>
    </i>
    <i r="1">
      <x v="315"/>
      <x v="269"/>
      <x v="269"/>
      <x v="327"/>
      <x/>
    </i>
    <i r="1">
      <x v="316"/>
      <x v="269"/>
      <x v="269"/>
      <x v="327"/>
      <x/>
    </i>
    <i r="1">
      <x v="317"/>
      <x v="269"/>
      <x v="269"/>
      <x v="327"/>
      <x/>
    </i>
    <i r="1">
      <x v="318"/>
      <x v="269"/>
      <x v="269"/>
      <x v="327"/>
      <x/>
    </i>
    <i r="1">
      <x v="319"/>
      <x v="812"/>
      <x v="812"/>
      <x v="327"/>
      <x v="2"/>
    </i>
    <i r="1">
      <x v="320"/>
      <x v="192"/>
      <x v="192"/>
      <x v="327"/>
      <x/>
    </i>
    <i r="1">
      <x v="321"/>
      <x v="192"/>
      <x v="192"/>
      <x v="327"/>
      <x/>
    </i>
    <i r="1">
      <x v="322"/>
      <x v="192"/>
      <x v="192"/>
      <x v="327"/>
      <x/>
    </i>
    <i r="1">
      <x v="323"/>
      <x v="192"/>
      <x v="192"/>
      <x v="328"/>
      <x/>
    </i>
    <i r="1">
      <x v="324"/>
      <x v="163"/>
      <x v="163"/>
      <x v="327"/>
      <x/>
    </i>
    <i r="1">
      <x v="325"/>
      <x v="438"/>
      <x v="438"/>
      <x v="327"/>
      <x/>
    </i>
    <i r="1">
      <x v="326"/>
      <x v="438"/>
      <x v="438"/>
      <x v="327"/>
      <x/>
    </i>
    <i r="1">
      <x v="327"/>
      <x v="1159"/>
      <x v="1159"/>
      <x v="328"/>
      <x v="5"/>
    </i>
    <i r="1">
      <x v="328"/>
      <x v="1159"/>
      <x v="1159"/>
      <x v="327"/>
      <x v="3"/>
    </i>
    <i r="1">
      <x v="329"/>
      <x v="883"/>
      <x v="883"/>
      <x v="327"/>
      <x/>
    </i>
    <i r="1">
      <x v="330"/>
      <x v="883"/>
      <x v="883"/>
      <x v="327"/>
      <x/>
    </i>
    <i r="1">
      <x v="331"/>
      <x v="883"/>
      <x v="883"/>
      <x v="328"/>
      <x/>
    </i>
    <i r="1">
      <x v="332"/>
      <x v="883"/>
      <x v="883"/>
      <x v="327"/>
      <x/>
    </i>
    <i r="1">
      <x v="333"/>
      <x v="883"/>
      <x v="883"/>
      <x v="328"/>
      <x/>
    </i>
    <i r="1">
      <x v="334"/>
      <x v="915"/>
      <x v="915"/>
      <x v="327"/>
      <x v="1"/>
    </i>
    <i r="1">
      <x v="335"/>
      <x v="1087"/>
      <x v="1087"/>
      <x v="327"/>
      <x v="14"/>
    </i>
    <i r="1">
      <x v="336"/>
      <x v="1116"/>
      <x v="1116"/>
      <x v="327"/>
      <x v="3"/>
    </i>
    <i r="1">
      <x v="337"/>
      <x v="190"/>
      <x v="190"/>
      <x v="327"/>
      <x/>
    </i>
    <i r="1">
      <x v="338"/>
      <x v="876"/>
      <x v="876"/>
      <x v="327"/>
      <x v="3"/>
    </i>
    <i r="1">
      <x v="339"/>
      <x v="85"/>
      <x v="85"/>
      <x v="327"/>
      <x/>
    </i>
    <i r="1">
      <x v="340"/>
      <x v="918"/>
      <x v="918"/>
      <x v="327"/>
      <x v="4"/>
    </i>
    <i r="1">
      <x v="341"/>
      <x v="1098"/>
      <x v="1098"/>
      <x v="327"/>
      <x v="1"/>
    </i>
    <i r="1">
      <x v="342"/>
      <x v="931"/>
      <x v="931"/>
      <x v="327"/>
      <x/>
    </i>
    <i r="1">
      <x v="343"/>
      <x v="735"/>
      <x v="735"/>
      <x v="328"/>
      <x/>
    </i>
    <i r="1">
      <x v="344"/>
      <x v="728"/>
      <x v="728"/>
      <x v="327"/>
      <x v="1"/>
    </i>
    <i r="1">
      <x v="345"/>
      <x v="258"/>
      <x v="258"/>
      <x v="327"/>
      <x/>
    </i>
    <i r="1">
      <x v="346"/>
      <x v="176"/>
      <x v="176"/>
      <x v="328"/>
      <x/>
    </i>
    <i r="1">
      <x v="347"/>
      <x v="176"/>
      <x v="176"/>
      <x v="328"/>
      <x/>
    </i>
    <i r="1">
      <x v="348"/>
      <x v="788"/>
      <x v="788"/>
      <x v="328"/>
      <x/>
    </i>
    <i r="1">
      <x v="349"/>
      <x v="797"/>
      <x v="797"/>
      <x v="327"/>
      <x v="5"/>
    </i>
    <i r="1">
      <x v="350"/>
      <x v="797"/>
      <x v="797"/>
      <x v="327"/>
      <x v="13"/>
    </i>
    <i r="1">
      <x v="351"/>
      <x v="797"/>
      <x v="797"/>
      <x v="328"/>
      <x v="5"/>
    </i>
    <i r="1">
      <x v="352"/>
      <x v="15"/>
      <x v="15"/>
      <x v="327"/>
      <x v="14"/>
    </i>
    <i r="1">
      <x v="353"/>
      <x v="15"/>
      <x v="15"/>
      <x v="328"/>
      <x v="8"/>
    </i>
    <i r="1">
      <x v="354"/>
      <x v="454"/>
      <x v="454"/>
      <x v="327"/>
      <x/>
    </i>
    <i r="1">
      <x v="355"/>
      <x v="454"/>
      <x v="454"/>
      <x v="350"/>
      <x v="3"/>
    </i>
    <i r="1">
      <x v="356"/>
      <x v="1135"/>
      <x v="1135"/>
      <x v="328"/>
      <x v="3"/>
    </i>
    <i r="1">
      <x v="357"/>
      <x v="293"/>
      <x v="293"/>
      <x v="327"/>
      <x/>
    </i>
    <i r="1">
      <x v="358"/>
      <x v="286"/>
      <x v="286"/>
      <x v="327"/>
      <x/>
    </i>
    <i r="1">
      <x v="359"/>
      <x v="326"/>
      <x v="326"/>
      <x v="328"/>
      <x/>
    </i>
    <i r="1">
      <x v="360"/>
      <x v="591"/>
      <x v="591"/>
      <x v="327"/>
      <x v="2"/>
    </i>
    <i r="1">
      <x v="361"/>
      <x v="474"/>
      <x v="474"/>
      <x v="327"/>
      <x v="1"/>
    </i>
    <i r="1">
      <x v="362"/>
      <x v="402"/>
      <x v="402"/>
      <x v="327"/>
      <x v="3"/>
    </i>
    <i r="1">
      <x v="363"/>
      <x v="334"/>
      <x v="334"/>
      <x v="327"/>
      <x/>
    </i>
    <i r="1">
      <x v="364"/>
      <x v="334"/>
      <x v="334"/>
      <x v="327"/>
      <x v="13"/>
    </i>
    <i r="1">
      <x v="365"/>
      <x v="596"/>
      <x v="596"/>
      <x v="327"/>
      <x/>
    </i>
    <i r="1">
      <x v="366"/>
      <x v="971"/>
      <x v="971"/>
      <x v="327"/>
      <x/>
    </i>
    <i r="1">
      <x v="367"/>
      <x v="1191"/>
      <x v="1191"/>
      <x v="328"/>
      <x v="8"/>
    </i>
    <i r="1">
      <x v="368"/>
      <x v="185"/>
      <x v="185"/>
      <x v="328"/>
      <x/>
    </i>
    <i r="1">
      <x v="369"/>
      <x v="719"/>
      <x v="719"/>
      <x v="327"/>
      <x/>
    </i>
    <i r="1">
      <x v="370"/>
      <x v="1119"/>
      <x v="1119"/>
      <x v="351"/>
      <x v="2"/>
    </i>
    <i r="1">
      <x v="435"/>
      <x v="228"/>
      <x v="228"/>
      <x v="327"/>
      <x/>
    </i>
    <i r="1">
      <x v="436"/>
      <x v="228"/>
      <x v="228"/>
      <x v="327"/>
      <x v="13"/>
    </i>
    <i r="1">
      <x v="437"/>
      <x v="738"/>
      <x v="738"/>
      <x v="327"/>
      <x/>
    </i>
    <i r="1">
      <x v="438"/>
      <x v="891"/>
      <x v="891"/>
      <x v="327"/>
      <x v="1"/>
    </i>
    <i r="1">
      <x v="439"/>
      <x v="891"/>
      <x v="891"/>
      <x v="327"/>
      <x v="1"/>
    </i>
    <i r="1">
      <x v="440"/>
      <x v="112"/>
      <x v="112"/>
      <x v="327"/>
      <x/>
    </i>
    <i r="1">
      <x v="441"/>
      <x v="51"/>
      <x v="51"/>
      <x v="327"/>
      <x v="1"/>
    </i>
    <i r="1">
      <x v="442"/>
      <x v="51"/>
      <x v="51"/>
      <x v="325"/>
      <x/>
    </i>
    <i r="1">
      <x v="443"/>
      <x v="607"/>
      <x v="607"/>
      <x v="326"/>
      <x v="5"/>
    </i>
    <i r="1">
      <x v="444"/>
      <x v="67"/>
      <x v="67"/>
      <x v="362"/>
      <x v="21"/>
    </i>
    <i r="1">
      <x v="446"/>
      <x v="48"/>
      <x v="48"/>
      <x v="328"/>
      <x v="3"/>
    </i>
    <i r="1">
      <x v="447"/>
      <x v="155"/>
      <x v="155"/>
      <x v="327"/>
      <x v="1"/>
    </i>
    <i r="1">
      <x v="448"/>
      <x v="154"/>
      <x v="154"/>
      <x v="328"/>
      <x v="8"/>
    </i>
    <i r="1">
      <x v="449"/>
      <x v="36"/>
      <x v="36"/>
      <x v="364"/>
      <x v="18"/>
    </i>
    <i r="1">
      <x v="450"/>
      <x v="50"/>
      <x v="50"/>
      <x v="327"/>
      <x v="8"/>
    </i>
    <i r="1">
      <x v="451"/>
      <x v="595"/>
      <x v="595"/>
      <x v="327"/>
      <x v="3"/>
    </i>
    <i r="1">
      <x v="452"/>
      <x v="162"/>
      <x v="162"/>
      <x v="365"/>
      <x v="10"/>
    </i>
    <i r="1">
      <x v="453"/>
      <x v="344"/>
      <x v="344"/>
      <x v="366"/>
      <x v="4"/>
    </i>
    <i r="1">
      <x v="454"/>
      <x v="201"/>
      <x v="201"/>
      <x v="367"/>
      <x v="7"/>
    </i>
    <i r="1">
      <x v="455"/>
      <x v="810"/>
      <x v="810"/>
      <x v="327"/>
      <x v="1"/>
    </i>
    <i r="1">
      <x v="456"/>
      <x v="47"/>
      <x v="47"/>
      <x v="368"/>
      <x v="18"/>
    </i>
    <i r="1">
      <x v="457"/>
      <x v="147"/>
      <x v="147"/>
      <x v="369"/>
      <x v="14"/>
    </i>
    <i r="1">
      <x v="458"/>
      <x v="96"/>
      <x v="96"/>
      <x v="370"/>
      <x v="13"/>
    </i>
    <i r="1">
      <x v="459"/>
      <x v="380"/>
      <x v="380"/>
      <x v="371"/>
      <x v="5"/>
    </i>
    <i r="1">
      <x v="460"/>
      <x v="795"/>
      <x v="795"/>
      <x v="328"/>
      <x/>
    </i>
    <i r="1">
      <x v="461"/>
      <x v="440"/>
      <x v="440"/>
      <x v="327"/>
      <x/>
    </i>
    <i r="1">
      <x v="462"/>
      <x v="440"/>
      <x v="440"/>
      <x v="327"/>
      <x/>
    </i>
    <i r="1">
      <x v="463"/>
      <x v="741"/>
      <x v="741"/>
      <x v="327"/>
      <x/>
    </i>
    <i r="1">
      <x v="464"/>
      <x v="764"/>
      <x v="764"/>
      <x v="327"/>
      <x/>
    </i>
    <i r="1">
      <x v="465"/>
      <x v="984"/>
      <x v="984"/>
      <x v="327"/>
      <x v="1"/>
    </i>
    <i r="1">
      <x v="466"/>
      <x v="1099"/>
      <x v="1099"/>
      <x v="327"/>
      <x v="2"/>
    </i>
    <i r="1">
      <x v="467"/>
      <x v="132"/>
      <x v="132"/>
      <x v="327"/>
      <x v="3"/>
    </i>
    <i r="1">
      <x v="468"/>
      <x v="132"/>
      <x v="132"/>
      <x v="330"/>
      <x v="3"/>
    </i>
    <i r="1">
      <x v="469"/>
      <x v="779"/>
      <x v="779"/>
      <x v="328"/>
      <x v="1"/>
    </i>
    <i r="1">
      <x v="470"/>
      <x v="2"/>
      <x v="2"/>
      <x v="372"/>
      <x v="8"/>
    </i>
    <i r="1">
      <x v="471"/>
      <x v="850"/>
      <x v="850"/>
      <x v="327"/>
      <x/>
    </i>
    <i r="1">
      <x v="472"/>
      <x v="867"/>
      <x v="867"/>
      <x v="373"/>
      <x v="8"/>
    </i>
    <i r="1">
      <x v="473"/>
      <x v="1019"/>
      <x v="1019"/>
      <x v="374"/>
      <x v="3"/>
    </i>
    <i r="1">
      <x v="474"/>
      <x v="1019"/>
      <x v="1019"/>
      <x v="327"/>
      <x v="3"/>
    </i>
    <i r="1">
      <x v="475"/>
      <x v="1"/>
      <x v="1"/>
      <x v="375"/>
      <x v="17"/>
    </i>
    <i r="1">
      <x v="511"/>
      <x v="307"/>
      <x v="307"/>
      <x v="328"/>
      <x v="8"/>
    </i>
    <i r="1">
      <x v="512"/>
      <x v="307"/>
      <x v="307"/>
      <x v="328"/>
      <x v="3"/>
    </i>
    <i r="1">
      <x v="513"/>
      <x v="17"/>
      <x v="17"/>
      <x v="327"/>
      <x v="5"/>
    </i>
    <i r="1">
      <x v="514"/>
      <x v="99"/>
      <x v="99"/>
      <x v="379"/>
      <x v="21"/>
    </i>
    <i r="1">
      <x v="515"/>
      <x v="145"/>
      <x v="145"/>
      <x v="327"/>
      <x v="8"/>
    </i>
    <i r="1">
      <x v="516"/>
      <x v="145"/>
      <x v="145"/>
      <x v="328"/>
      <x v="8"/>
    </i>
    <i r="1">
      <x v="517"/>
      <x v="699"/>
      <x v="699"/>
      <x v="327"/>
      <x v="3"/>
    </i>
    <i r="1">
      <x v="518"/>
      <x v="637"/>
      <x v="637"/>
      <x v="327"/>
      <x v="3"/>
    </i>
    <i r="1">
      <x v="519"/>
      <x v="490"/>
      <x v="490"/>
      <x v="327"/>
      <x v="3"/>
    </i>
    <i r="1">
      <x v="520"/>
      <x v="490"/>
      <x v="490"/>
      <x v="327"/>
      <x v="1"/>
    </i>
    <i r="1">
      <x v="521"/>
      <x v="650"/>
      <x v="650"/>
      <x v="328"/>
      <x v="3"/>
    </i>
    <i r="1">
      <x v="522"/>
      <x v="100"/>
      <x v="100"/>
      <x v="274"/>
      <x v="5"/>
    </i>
    <i r="1">
      <x v="523"/>
      <x v="748"/>
      <x v="748"/>
      <x v="327"/>
      <x/>
    </i>
    <i r="1">
      <x v="524"/>
      <x v="740"/>
      <x v="740"/>
      <x v="327"/>
      <x/>
    </i>
    <i r="1">
      <x v="525"/>
      <x v="384"/>
      <x v="384"/>
      <x v="327"/>
      <x v="5"/>
    </i>
    <i r="1">
      <x v="526"/>
      <x v="384"/>
      <x v="384"/>
      <x v="327"/>
      <x v="3"/>
    </i>
    <i r="1">
      <x v="527"/>
      <x v="384"/>
      <x v="384"/>
      <x v="328"/>
      <x v="3"/>
    </i>
    <i r="1">
      <x v="528"/>
      <x v="15"/>
      <x v="15"/>
      <x v="327"/>
      <x v="8"/>
    </i>
    <i r="1">
      <x v="529"/>
      <x v="30"/>
      <x v="30"/>
      <x v="380"/>
      <x v="19"/>
    </i>
    <i r="1">
      <x v="530"/>
      <x v="313"/>
      <x v="313"/>
      <x v="327"/>
      <x/>
    </i>
    <i r="1">
      <x v="531"/>
      <x v="313"/>
      <x v="313"/>
      <x v="328"/>
      <x v="3"/>
    </i>
    <i r="1">
      <x v="532"/>
      <x v="588"/>
      <x v="588"/>
      <x v="327"/>
      <x/>
    </i>
    <i r="1">
      <x v="533"/>
      <x v="588"/>
      <x v="588"/>
      <x v="327"/>
      <x v="1"/>
    </i>
    <i r="1">
      <x v="534"/>
      <x v="588"/>
      <x v="588"/>
      <x v="328"/>
      <x v="1"/>
    </i>
    <i r="1">
      <x v="535"/>
      <x v="588"/>
      <x v="588"/>
      <x v="327"/>
      <x v="3"/>
    </i>
    <i r="1">
      <x v="536"/>
      <x v="531"/>
      <x v="531"/>
      <x v="328"/>
      <x v="8"/>
    </i>
    <i r="1">
      <x v="537"/>
      <x v="530"/>
      <x v="530"/>
      <x v="327"/>
      <x v="1"/>
    </i>
    <i r="1">
      <x v="538"/>
      <x v="530"/>
      <x v="530"/>
      <x v="327"/>
      <x v="1"/>
    </i>
    <i r="1">
      <x v="539"/>
      <x v="416"/>
      <x v="416"/>
      <x v="330"/>
      <x v="7"/>
    </i>
    <i r="1">
      <x v="540"/>
      <x v="507"/>
      <x v="507"/>
      <x v="328"/>
      <x v="2"/>
    </i>
    <i r="1">
      <x v="541"/>
      <x v="507"/>
      <x v="507"/>
      <x v="327"/>
      <x v="2"/>
    </i>
    <i r="1">
      <x v="542"/>
      <x v="506"/>
      <x v="506"/>
      <x v="328"/>
      <x v="18"/>
    </i>
    <i r="1">
      <x v="543"/>
      <x v="507"/>
      <x v="507"/>
      <x v="327"/>
      <x v="2"/>
    </i>
    <i r="1">
      <x v="544"/>
      <x v="432"/>
      <x v="432"/>
      <x v="327"/>
      <x v="3"/>
    </i>
    <i r="1">
      <x v="545"/>
      <x v="432"/>
      <x v="432"/>
      <x v="330"/>
      <x v="3"/>
    </i>
    <i r="1">
      <x v="546"/>
      <x v="432"/>
      <x v="432"/>
      <x v="328"/>
      <x v="3"/>
    </i>
    <i r="1">
      <x v="547"/>
      <x v="1153"/>
      <x v="1153"/>
      <x v="327"/>
      <x v="3"/>
    </i>
    <i r="1">
      <x v="570"/>
      <x v="1137"/>
      <x v="1137"/>
      <x v="328"/>
      <x v="1"/>
    </i>
    <i r="1">
      <x v="571"/>
      <x v="1042"/>
      <x v="1042"/>
      <x v="328"/>
      <x v="1"/>
    </i>
    <i r="1">
      <x v="572"/>
      <x v="817"/>
      <x v="817"/>
      <x v="328"/>
      <x v="3"/>
    </i>
    <i r="1">
      <x v="573"/>
      <x v="177"/>
      <x v="177"/>
      <x v="327"/>
      <x v="5"/>
    </i>
    <i r="1">
      <x v="575"/>
      <x v="928"/>
      <x v="928"/>
      <x v="327"/>
      <x v="2"/>
    </i>
    <i r="1">
      <x v="576"/>
      <x v="778"/>
      <x v="778"/>
      <x v="327"/>
      <x v="1"/>
    </i>
    <i r="1">
      <x v="577"/>
      <x v="546"/>
      <x v="546"/>
      <x v="385"/>
      <x v="8"/>
    </i>
    <i r="1">
      <x v="578"/>
      <x v="60"/>
      <x v="60"/>
      <x v="386"/>
      <x v="8"/>
    </i>
    <i r="1">
      <x v="579"/>
      <x v="1080"/>
      <x v="1080"/>
      <x v="327"/>
      <x/>
    </i>
    <i r="1">
      <x v="580"/>
      <x v="350"/>
      <x v="350"/>
      <x v="387"/>
      <x v="14"/>
    </i>
    <i r="1">
      <x v="581"/>
      <x v="773"/>
      <x v="773"/>
      <x v="327"/>
      <x v="8"/>
    </i>
    <i r="1">
      <x v="582"/>
      <x v="125"/>
      <x v="125"/>
      <x v="388"/>
      <x v="1"/>
    </i>
    <i r="1">
      <x v="583"/>
      <x v="105"/>
      <x v="105"/>
      <x v="327"/>
      <x v="1"/>
    </i>
    <i r="1">
      <x v="584"/>
      <x v="105"/>
      <x v="105"/>
      <x v="327"/>
      <x v="3"/>
    </i>
    <i r="1">
      <x v="585"/>
      <x v="813"/>
      <x v="813"/>
      <x v="327"/>
      <x/>
    </i>
    <i r="1">
      <x v="586"/>
      <x v="1152"/>
      <x v="1152"/>
      <x v="327"/>
      <x/>
    </i>
    <i r="1">
      <x v="587"/>
      <x v="1152"/>
      <x v="1152"/>
      <x v="327"/>
      <x/>
    </i>
    <i r="1">
      <x v="588"/>
      <x v="963"/>
      <x v="963"/>
      <x v="389"/>
      <x v="1"/>
    </i>
    <i r="1">
      <x v="589"/>
      <x v="737"/>
      <x v="737"/>
      <x v="328"/>
      <x/>
    </i>
    <i r="1">
      <x v="631"/>
      <x v="318"/>
      <x v="318"/>
      <x v="330"/>
      <x/>
    </i>
    <i r="1">
      <x v="632"/>
      <x v="978"/>
      <x v="978"/>
      <x v="392"/>
      <x v="1"/>
    </i>
    <i r="1">
      <x v="633"/>
      <x v="623"/>
      <x v="623"/>
      <x v="327"/>
      <x/>
    </i>
    <i r="1">
      <x v="634"/>
      <x v="332"/>
      <x v="332"/>
      <x v="327"/>
      <x v="1"/>
    </i>
    <i r="1">
      <x v="635"/>
      <x v="332"/>
      <x v="332"/>
      <x v="327"/>
      <x/>
    </i>
    <i r="1">
      <x v="636"/>
      <x v="129"/>
      <x v="129"/>
      <x v="393"/>
      <x v="13"/>
    </i>
    <i r="1">
      <x v="637"/>
      <x v="332"/>
      <x v="332"/>
      <x v="327"/>
      <x v="8"/>
    </i>
    <i r="1">
      <x v="638"/>
      <x v="129"/>
      <x v="129"/>
      <x v="327"/>
      <x v="13"/>
    </i>
    <i r="1">
      <x v="640"/>
      <x v="657"/>
      <x v="657"/>
      <x v="327"/>
      <x v="3"/>
    </i>
    <i r="1">
      <x v="641"/>
      <x v="542"/>
      <x v="542"/>
      <x v="327"/>
      <x v="2"/>
    </i>
    <i r="1">
      <x v="642"/>
      <x v="1116"/>
      <x v="1116"/>
      <x v="327"/>
      <x v="2"/>
    </i>
    <i r="1">
      <x v="643"/>
      <x v="1085"/>
      <x v="1085"/>
      <x v="327"/>
      <x v="1"/>
    </i>
    <i r="1">
      <x v="644"/>
      <x v="1003"/>
      <x v="1003"/>
      <x v="327"/>
      <x/>
    </i>
    <i r="1">
      <x v="645"/>
      <x v="1093"/>
      <x v="1093"/>
      <x v="328"/>
      <x v="8"/>
    </i>
    <i r="1">
      <x v="646"/>
      <x v="1068"/>
      <x v="1068"/>
      <x v="328"/>
      <x v="3"/>
    </i>
    <i r="1">
      <x v="647"/>
      <x v="804"/>
      <x v="804"/>
      <x v="328"/>
      <x v="13"/>
    </i>
    <i r="1">
      <x v="648"/>
      <x v="808"/>
      <x v="808"/>
      <x v="327"/>
      <x/>
    </i>
    <i r="1">
      <x v="649"/>
      <x v="808"/>
      <x v="808"/>
      <x v="327"/>
      <x/>
    </i>
    <i r="1">
      <x v="650"/>
      <x v="808"/>
      <x v="808"/>
      <x v="327"/>
      <x/>
    </i>
    <i r="1">
      <x v="651"/>
      <x v="808"/>
      <x v="808"/>
      <x v="327"/>
      <x/>
    </i>
    <i r="1">
      <x v="652"/>
      <x v="369"/>
      <x v="369"/>
      <x v="327"/>
      <x v="3"/>
    </i>
    <i r="1">
      <x v="653"/>
      <x v="369"/>
      <x v="369"/>
      <x v="327"/>
      <x/>
    </i>
    <i r="1">
      <x v="654"/>
      <x v="369"/>
      <x v="369"/>
      <x v="395"/>
      <x v="8"/>
    </i>
    <i r="1">
      <x v="655"/>
      <x v="369"/>
      <x v="369"/>
      <x v="396"/>
      <x v="3"/>
    </i>
    <i r="1">
      <x v="656"/>
      <x v="5"/>
      <x v="5"/>
      <x v="327"/>
      <x v="13"/>
    </i>
    <i r="1">
      <x v="657"/>
      <x v="864"/>
      <x v="864"/>
      <x v="327"/>
      <x/>
    </i>
    <i r="1">
      <x v="658"/>
      <x v="864"/>
      <x v="864"/>
      <x v="327"/>
      <x/>
    </i>
    <i r="1">
      <x v="659"/>
      <x v="11"/>
      <x v="11"/>
      <x v="327"/>
      <x v="4"/>
    </i>
    <i r="1">
      <x v="660"/>
      <x v="25"/>
      <x v="25"/>
      <x v="327"/>
      <x v="10"/>
    </i>
    <i r="1">
      <x v="661"/>
      <x v="566"/>
      <x v="566"/>
      <x v="327"/>
      <x v="3"/>
    </i>
    <i r="1">
      <x v="662"/>
      <x v="659"/>
      <x v="659"/>
      <x v="327"/>
      <x v="3"/>
    </i>
    <i r="1">
      <x v="663"/>
      <x v="120"/>
      <x v="120"/>
      <x v="327"/>
      <x v="3"/>
    </i>
    <i r="1">
      <x v="664"/>
      <x v="435"/>
      <x v="435"/>
      <x v="327"/>
      <x v="3"/>
    </i>
    <i r="1">
      <x v="665"/>
      <x v="244"/>
      <x v="244"/>
      <x v="327"/>
      <x v="1"/>
    </i>
    <i r="1">
      <x v="666"/>
      <x v="39"/>
      <x v="39"/>
      <x v="327"/>
      <x v="13"/>
    </i>
    <i r="1">
      <x v="667"/>
      <x v="108"/>
      <x v="108"/>
      <x v="397"/>
      <x v="1"/>
    </i>
    <i r="1">
      <x v="668"/>
      <x v="131"/>
      <x v="131"/>
      <x v="327"/>
      <x v="9"/>
    </i>
    <i r="1">
      <x v="669"/>
      <x v="108"/>
      <x v="108"/>
      <x v="398"/>
      <x v="8"/>
    </i>
    <i r="1">
      <x v="670"/>
      <x v="1112"/>
      <x v="1112"/>
      <x v="327"/>
      <x/>
    </i>
    <i r="1">
      <x v="671"/>
      <x v="1162"/>
      <x v="1162"/>
      <x v="327"/>
      <x/>
    </i>
    <i r="1">
      <x v="672"/>
      <x v="1162"/>
      <x v="1162"/>
      <x v="327"/>
      <x/>
    </i>
    <i r="1">
      <x v="673"/>
      <x v="118"/>
      <x v="118"/>
      <x v="327"/>
      <x v="7"/>
    </i>
    <i r="1">
      <x v="674"/>
      <x v="505"/>
      <x v="505"/>
      <x v="328"/>
      <x v="3"/>
    </i>
    <i r="1">
      <x v="675"/>
      <x v="505"/>
      <x v="505"/>
      <x v="328"/>
      <x v="3"/>
    </i>
    <i r="1">
      <x v="676"/>
      <x v="849"/>
      <x v="849"/>
      <x v="327"/>
      <x v="3"/>
    </i>
    <i r="1">
      <x v="677"/>
      <x v="849"/>
      <x v="849"/>
      <x v="327"/>
      <x v="3"/>
    </i>
    <i r="1">
      <x v="678"/>
      <x v="849"/>
      <x v="849"/>
      <x v="327"/>
      <x v="1"/>
    </i>
    <i r="1">
      <x v="679"/>
      <x v="849"/>
      <x v="849"/>
      <x v="327"/>
      <x/>
    </i>
    <i r="1">
      <x v="680"/>
      <x v="491"/>
      <x v="491"/>
      <x v="327"/>
      <x v="1"/>
    </i>
    <i r="1">
      <x v="681"/>
      <x v="950"/>
      <x v="950"/>
      <x v="327"/>
      <x/>
    </i>
    <i r="1">
      <x v="682"/>
      <x v="1169"/>
      <x v="1169"/>
      <x v="327"/>
      <x/>
    </i>
    <i r="1">
      <x v="683"/>
      <x v="1169"/>
      <x v="1169"/>
      <x v="327"/>
      <x/>
    </i>
    <i r="1">
      <x v="684"/>
      <x v="705"/>
      <x v="705"/>
      <x v="328"/>
      <x/>
    </i>
    <i r="1">
      <x v="685"/>
      <x v="194"/>
      <x v="194"/>
      <x v="327"/>
      <x/>
    </i>
    <i r="1">
      <x v="686"/>
      <x v="213"/>
      <x v="213"/>
      <x v="399"/>
      <x v="5"/>
    </i>
    <i r="1">
      <x v="716"/>
      <x v="130"/>
      <x v="130"/>
      <x v="328"/>
      <x v="21"/>
    </i>
    <i r="1">
      <x v="717"/>
      <x v="151"/>
      <x v="151"/>
      <x v="404"/>
      <x v="21"/>
    </i>
    <i r="1">
      <x v="718"/>
      <x v="976"/>
      <x v="976"/>
      <x v="327"/>
      <x/>
    </i>
    <i r="1">
      <x v="719"/>
      <x v="747"/>
      <x v="747"/>
      <x v="327"/>
      <x v="2"/>
    </i>
    <i r="1">
      <x v="720"/>
      <x v="1161"/>
      <x v="1161"/>
      <x v="405"/>
      <x v="7"/>
    </i>
    <i r="1">
      <x v="721"/>
      <x/>
      <x/>
      <x v="406"/>
      <x v="21"/>
    </i>
    <i r="1">
      <x v="722"/>
      <x v="1132"/>
      <x v="1132"/>
      <x v="330"/>
      <x v="3"/>
    </i>
    <i r="1">
      <x v="723"/>
      <x v="862"/>
      <x v="862"/>
      <x v="327"/>
      <x v="1"/>
    </i>
    <i r="1">
      <x v="724"/>
      <x v="965"/>
      <x v="965"/>
      <x v="327"/>
      <x v="3"/>
    </i>
    <i r="1">
      <x v="725"/>
      <x v="1064"/>
      <x v="1064"/>
      <x v="327"/>
      <x/>
    </i>
    <i r="1">
      <x v="726"/>
      <x v="152"/>
      <x v="152"/>
      <x v="327"/>
      <x v="17"/>
    </i>
    <i r="1">
      <x v="727"/>
      <x v="167"/>
      <x v="167"/>
      <x v="407"/>
      <x v="21"/>
    </i>
    <i r="1">
      <x v="728"/>
      <x v="483"/>
      <x v="483"/>
      <x v="327"/>
      <x/>
    </i>
    <i r="1">
      <x v="729"/>
      <x v="483"/>
      <x v="483"/>
      <x v="328"/>
      <x/>
    </i>
    <i r="1">
      <x v="730"/>
      <x v="483"/>
      <x v="483"/>
      <x v="328"/>
      <x/>
    </i>
    <i r="1">
      <x v="731"/>
      <x v="116"/>
      <x v="116"/>
      <x v="408"/>
      <x v="18"/>
    </i>
    <i r="1">
      <x v="732"/>
      <x v="91"/>
      <x v="91"/>
      <x v="327"/>
      <x v="7"/>
    </i>
    <i r="1">
      <x v="733"/>
      <x v="262"/>
      <x v="262"/>
      <x v="328"/>
      <x v="13"/>
    </i>
    <i r="1">
      <x v="734"/>
      <x v="159"/>
      <x v="159"/>
      <x v="409"/>
      <x v="13"/>
    </i>
    <i r="1">
      <x v="735"/>
      <x v="188"/>
      <x v="188"/>
      <x v="328"/>
      <x v="8"/>
    </i>
    <i r="1">
      <x v="736"/>
      <x v="33"/>
      <x v="33"/>
      <x v="327"/>
      <x v="1"/>
    </i>
    <i r="1">
      <x v="737"/>
      <x v="29"/>
      <x v="29"/>
      <x v="327"/>
      <x v="19"/>
    </i>
    <i r="1">
      <x v="738"/>
      <x v="433"/>
      <x v="433"/>
      <x v="328"/>
      <x v="3"/>
    </i>
    <i r="1">
      <x v="755"/>
      <x v="968"/>
      <x v="968"/>
      <x v="328"/>
      <x/>
    </i>
    <i r="1">
      <x v="756"/>
      <x v="911"/>
      <x v="911"/>
      <x v="328"/>
      <x v="3"/>
    </i>
    <i r="1">
      <x v="757"/>
      <x v="973"/>
      <x v="973"/>
      <x v="411"/>
      <x v="8"/>
    </i>
    <i r="1">
      <x v="758"/>
      <x v="929"/>
      <x v="929"/>
      <x v="327"/>
      <x v="8"/>
    </i>
    <i r="1">
      <x v="759"/>
      <x v="830"/>
      <x v="830"/>
      <x v="328"/>
      <x/>
    </i>
    <i r="1">
      <x v="760"/>
      <x v="37"/>
      <x v="37"/>
      <x v="328"/>
      <x v="5"/>
    </i>
    <i r="1">
      <x v="761"/>
      <x v="37"/>
      <x v="37"/>
      <x v="412"/>
      <x v="17"/>
    </i>
    <i r="1">
      <x v="762"/>
      <x v="81"/>
      <x v="81"/>
      <x v="413"/>
      <x v="13"/>
    </i>
    <i r="1">
      <x v="763"/>
      <x v="456"/>
      <x v="456"/>
      <x v="328"/>
      <x v="13"/>
    </i>
    <i r="1">
      <x v="764"/>
      <x v="457"/>
      <x v="457"/>
      <x v="327"/>
      <x v="8"/>
    </i>
    <i r="1">
      <x v="765"/>
      <x v="456"/>
      <x v="456"/>
      <x v="328"/>
      <x v="3"/>
    </i>
    <i r="1">
      <x v="766"/>
      <x v="93"/>
      <x v="93"/>
      <x v="414"/>
      <x v="18"/>
    </i>
    <i r="1">
      <x v="767"/>
      <x v="1004"/>
      <x v="1004"/>
      <x v="264"/>
      <x v="3"/>
    </i>
    <i r="1">
      <x v="768"/>
      <x v="296"/>
      <x v="296"/>
      <x v="328"/>
      <x v="3"/>
    </i>
    <i r="1">
      <x v="769"/>
      <x v="296"/>
      <x v="296"/>
      <x v="327"/>
      <x v="5"/>
    </i>
    <i r="1">
      <x v="770"/>
      <x v="296"/>
      <x v="296"/>
      <x v="327"/>
      <x v="5"/>
    </i>
    <i r="1">
      <x v="908"/>
      <x v="1207"/>
      <x v="1207"/>
      <x v="327"/>
      <x/>
    </i>
    <i r="1">
      <x v="909"/>
      <x v="237"/>
      <x v="237"/>
      <x v="327"/>
      <x/>
    </i>
    <i r="1">
      <x v="910"/>
      <x v="237"/>
      <x v="237"/>
      <x v="327"/>
      <x/>
    </i>
    <i r="1">
      <x v="911"/>
      <x v="753"/>
      <x v="753"/>
      <x v="327"/>
      <x/>
    </i>
    <i r="1">
      <x v="912"/>
      <x v="753"/>
      <x v="753"/>
      <x v="328"/>
      <x/>
    </i>
    <i r="1">
      <x v="913"/>
      <x v="803"/>
      <x v="803"/>
      <x v="327"/>
      <x v="1"/>
    </i>
    <i r="1">
      <x v="914"/>
      <x v="193"/>
      <x v="193"/>
      <x v="327"/>
      <x v="13"/>
    </i>
    <i r="1">
      <x v="915"/>
      <x v="292"/>
      <x v="292"/>
      <x v="330"/>
      <x/>
    </i>
    <i r="1">
      <x v="916"/>
      <x v="292"/>
      <x v="292"/>
      <x v="328"/>
      <x v="5"/>
    </i>
    <i r="1">
      <x v="917"/>
      <x v="292"/>
      <x v="292"/>
      <x v="327"/>
      <x v="3"/>
    </i>
    <i r="1">
      <x v="918"/>
      <x v="292"/>
      <x v="292"/>
      <x v="327"/>
      <x v="3"/>
    </i>
    <i r="1">
      <x v="919"/>
      <x v="292"/>
      <x v="292"/>
      <x v="328"/>
      <x v="3"/>
    </i>
    <i r="1">
      <x v="920"/>
      <x v="172"/>
      <x v="172"/>
      <x v="327"/>
      <x/>
    </i>
    <i r="1">
      <x v="921"/>
      <x v="172"/>
      <x v="172"/>
      <x v="328"/>
      <x/>
    </i>
    <i r="1">
      <x v="922"/>
      <x v="987"/>
      <x v="987"/>
      <x v="327"/>
      <x/>
    </i>
    <i r="1">
      <x v="923"/>
      <x v="987"/>
      <x v="987"/>
      <x/>
      <x/>
    </i>
    <i r="1">
      <x v="924"/>
      <x v="701"/>
      <x v="701"/>
      <x v="327"/>
      <x/>
    </i>
    <i r="1">
      <x v="925"/>
      <x v="252"/>
      <x v="252"/>
      <x v="327"/>
      <x v="3"/>
    </i>
    <i r="1">
      <x v="926"/>
      <x v="252"/>
      <x v="252"/>
      <x v="327"/>
      <x v="1"/>
    </i>
    <i r="1">
      <x v="927"/>
      <x v="498"/>
      <x v="498"/>
      <x v="327"/>
      <x v="1"/>
    </i>
    <i r="1">
      <x v="928"/>
      <x v="261"/>
      <x v="261"/>
      <x v="327"/>
      <x v="3"/>
    </i>
    <i r="1">
      <x v="929"/>
      <x v="261"/>
      <x v="261"/>
      <x v="327"/>
      <x v="3"/>
    </i>
    <i r="1">
      <x v="930"/>
      <x v="261"/>
      <x v="261"/>
      <x v="328"/>
      <x v="8"/>
    </i>
    <i r="1">
      <x v="931"/>
      <x v="261"/>
      <x v="261"/>
      <x v="327"/>
      <x v="8"/>
    </i>
    <i r="1">
      <x v="932"/>
      <x v="261"/>
      <x v="261"/>
      <x v="327"/>
      <x v="1"/>
    </i>
    <i r="1">
      <x v="933"/>
      <x v="261"/>
      <x v="261"/>
      <x v="327"/>
      <x v="3"/>
    </i>
    <i r="1">
      <x v="934"/>
      <x v="261"/>
      <x v="261"/>
      <x v="327"/>
      <x v="13"/>
    </i>
    <i r="1">
      <x v="935"/>
      <x v="261"/>
      <x v="261"/>
      <x v="327"/>
      <x/>
    </i>
    <i r="1">
      <x v="936"/>
      <x v="273"/>
      <x v="273"/>
      <x v="327"/>
      <x/>
    </i>
    <i r="1">
      <x v="937"/>
      <x v="273"/>
      <x v="273"/>
      <x v="327"/>
      <x/>
    </i>
    <i r="1">
      <x v="938"/>
      <x v="300"/>
      <x v="300"/>
      <x v="327"/>
      <x/>
    </i>
    <i r="1">
      <x v="939"/>
      <x v="300"/>
      <x v="300"/>
      <x v="327"/>
      <x/>
    </i>
    <i r="1">
      <x v="940"/>
      <x v="300"/>
      <x v="300"/>
      <x v="328"/>
      <x/>
    </i>
    <i r="1">
      <x v="941"/>
      <x v="300"/>
      <x v="300"/>
      <x v="437"/>
      <x/>
    </i>
    <i r="1">
      <x v="942"/>
      <x v="20"/>
      <x v="20"/>
      <x v="438"/>
      <x v="21"/>
    </i>
    <i r="1">
      <x v="943"/>
      <x v="288"/>
      <x v="288"/>
      <x v="327"/>
      <x/>
    </i>
    <i r="1">
      <x v="944"/>
      <x v="288"/>
      <x v="288"/>
      <x v="327"/>
      <x v="3"/>
    </i>
    <i r="1">
      <x v="945"/>
      <x v="298"/>
      <x v="298"/>
      <x v="327"/>
      <x/>
    </i>
    <i r="1">
      <x v="946"/>
      <x v="298"/>
      <x v="298"/>
      <x v="327"/>
      <x/>
    </i>
    <i r="1">
      <x v="947"/>
      <x v="630"/>
      <x v="630"/>
      <x v="327"/>
      <x/>
    </i>
    <i r="1">
      <x v="948"/>
      <x v="622"/>
      <x v="622"/>
      <x v="327"/>
      <x/>
    </i>
    <i r="1">
      <x v="949"/>
      <x v="622"/>
      <x v="622"/>
      <x v="327"/>
      <x v="3"/>
    </i>
    <i r="1">
      <x v="950"/>
      <x v="877"/>
      <x v="877"/>
      <x v="327"/>
      <x v="1"/>
    </i>
    <i r="1">
      <x v="951"/>
      <x v="374"/>
      <x v="374"/>
      <x v="324"/>
      <x v="1"/>
    </i>
    <i r="1">
      <x v="952"/>
      <x v="656"/>
      <x v="656"/>
      <x v="327"/>
      <x v="5"/>
    </i>
    <i r="1">
      <x v="953"/>
      <x v="1040"/>
      <x v="1040"/>
      <x v="327"/>
      <x v="1"/>
    </i>
    <i r="1">
      <x v="954"/>
      <x v="860"/>
      <x v="860"/>
      <x v="327"/>
      <x v="3"/>
    </i>
    <i r="1">
      <x v="955"/>
      <x v="925"/>
      <x v="925"/>
      <x v="328"/>
      <x/>
    </i>
    <i r="1">
      <x v="956"/>
      <x v="648"/>
      <x v="648"/>
      <x v="327"/>
      <x v="1"/>
    </i>
    <i r="1">
      <x v="957"/>
      <x v="648"/>
      <x v="648"/>
      <x v="327"/>
      <x/>
    </i>
    <i r="1">
      <x v="958"/>
      <x v="648"/>
      <x v="648"/>
      <x v="327"/>
      <x v="3"/>
    </i>
    <i r="1">
      <x v="959"/>
      <x v="121"/>
      <x v="121"/>
      <x v="327"/>
      <x v="8"/>
    </i>
    <i r="1">
      <x v="960"/>
      <x v="756"/>
      <x v="756"/>
      <x v="327"/>
      <x/>
    </i>
    <i r="1">
      <x v="961"/>
      <x v="35"/>
      <x v="35"/>
      <x v="439"/>
      <x v="9"/>
    </i>
    <i r="1">
      <x v="962"/>
      <x v="107"/>
      <x v="107"/>
      <x v="328"/>
      <x v="15"/>
    </i>
    <i r="1">
      <x v="963"/>
      <x v="420"/>
      <x v="420"/>
      <x v="327"/>
      <x v="8"/>
    </i>
    <i r="1">
      <x v="964"/>
      <x v="408"/>
      <x v="408"/>
      <x v="282"/>
      <x v="5"/>
    </i>
    <i r="1">
      <x v="965"/>
      <x v="399"/>
      <x v="399"/>
      <x v="327"/>
      <x/>
    </i>
    <i r="1">
      <x v="966"/>
      <x v="399"/>
      <x v="399"/>
      <x v="327"/>
      <x/>
    </i>
    <i r="1">
      <x v="967"/>
      <x v="183"/>
      <x v="183"/>
      <x v="440"/>
      <x v="17"/>
    </i>
    <i r="1">
      <x v="968"/>
      <x v="445"/>
      <x v="445"/>
      <x v="328"/>
      <x v="3"/>
    </i>
    <i r="1">
      <x v="969"/>
      <x v="576"/>
      <x v="576"/>
      <x v="327"/>
      <x/>
    </i>
    <i r="1">
      <x v="970"/>
      <x v="1190"/>
      <x v="1190"/>
      <x v="327"/>
      <x v="3"/>
    </i>
    <i r="1">
      <x v="971"/>
      <x v="1012"/>
      <x v="1012"/>
      <x v="327"/>
      <x v="7"/>
    </i>
    <i r="1">
      <x v="972"/>
      <x v="1140"/>
      <x v="1140"/>
      <x v="327"/>
      <x v="5"/>
    </i>
    <i r="1">
      <x v="973"/>
      <x v="681"/>
      <x v="681"/>
      <x v="327"/>
      <x/>
    </i>
    <i r="1">
      <x v="974"/>
      <x v="681"/>
      <x v="681"/>
      <x v="328"/>
      <x/>
    </i>
    <i r="1">
      <x v="975"/>
      <x v="1017"/>
      <x v="1017"/>
      <x v="327"/>
      <x v="5"/>
    </i>
    <i r="1">
      <x v="976"/>
      <x v="277"/>
      <x v="277"/>
      <x v="327"/>
      <x v="2"/>
    </i>
    <i r="1">
      <x v="977"/>
      <x v="706"/>
      <x v="706"/>
      <x v="327"/>
      <x v="3"/>
    </i>
    <i r="1">
      <x v="978"/>
      <x v="706"/>
      <x v="706"/>
      <x v="327"/>
      <x v="13"/>
    </i>
    <i r="1">
      <x v="979"/>
      <x v="884"/>
      <x v="884"/>
      <x v="327"/>
      <x v="12"/>
    </i>
    <i r="1">
      <x v="980"/>
      <x v="38"/>
      <x v="38"/>
      <x v="441"/>
      <x v="5"/>
    </i>
    <i r="1">
      <x v="981"/>
      <x v="16"/>
      <x v="16"/>
      <x v="442"/>
      <x v="10"/>
    </i>
    <i r="1">
      <x v="982"/>
      <x v="319"/>
      <x v="319"/>
      <x v="327"/>
      <x v="1"/>
    </i>
    <i r="1">
      <x v="983"/>
      <x v="319"/>
      <x v="319"/>
      <x v="327"/>
      <x v="4"/>
    </i>
    <i r="1">
      <x v="984"/>
      <x v="319"/>
      <x v="319"/>
      <x v="328"/>
      <x v="3"/>
    </i>
    <i r="1">
      <x v="985"/>
      <x v="1119"/>
      <x v="1119"/>
      <x v="327"/>
      <x v="1"/>
    </i>
    <i r="1">
      <x v="986"/>
      <x v="304"/>
      <x v="304"/>
      <x v="328"/>
      <x v="2"/>
    </i>
    <i r="1">
      <x v="987"/>
      <x v="809"/>
      <x v="809"/>
      <x v="327"/>
      <x v="3"/>
    </i>
    <i r="1">
      <x v="988"/>
      <x v="502"/>
      <x v="502"/>
      <x v="327"/>
      <x v="1"/>
    </i>
    <i r="1">
      <x v="989"/>
      <x v="811"/>
      <x v="811"/>
      <x v="327"/>
      <x v="4"/>
    </i>
    <i r="1">
      <x v="990"/>
      <x v="338"/>
      <x v="338"/>
      <x v="327"/>
      <x/>
    </i>
    <i r="1">
      <x v="991"/>
      <x v="338"/>
      <x v="338"/>
      <x v="327"/>
      <x/>
    </i>
    <i r="1">
      <x v="993"/>
      <x v="502"/>
      <x v="502"/>
      <x v="328"/>
      <x v="1"/>
    </i>
    <i r="1">
      <x v="994"/>
      <x v="502"/>
      <x v="502"/>
      <x v="328"/>
      <x v="1"/>
    </i>
    <i r="1">
      <x v="995"/>
      <x v="502"/>
      <x v="502"/>
      <x v="328"/>
      <x v="1"/>
    </i>
    <i r="1">
      <x v="1005"/>
      <x v="381"/>
      <x v="381"/>
      <x v="445"/>
      <x v="7"/>
    </i>
    <i r="1">
      <x v="1006"/>
      <x v="686"/>
      <x v="686"/>
      <x v="327"/>
      <x v="1"/>
    </i>
    <i r="1">
      <x v="1007"/>
      <x v="818"/>
      <x v="818"/>
      <x v="327"/>
      <x/>
    </i>
    <i r="1">
      <x v="1008"/>
      <x v="503"/>
      <x v="503"/>
      <x v="446"/>
      <x v="14"/>
    </i>
    <i r="1">
      <x v="1009"/>
      <x v="985"/>
      <x v="985"/>
      <x v="9"/>
      <x v="1"/>
    </i>
    <i r="1">
      <x v="1010"/>
      <x v="985"/>
      <x v="985"/>
      <x v="328"/>
      <x v="3"/>
    </i>
    <i r="1">
      <x v="1011"/>
      <x v="985"/>
      <x v="985"/>
      <x v="327"/>
      <x v="3"/>
    </i>
    <i r="1">
      <x v="1012"/>
      <x v="1133"/>
      <x v="1133"/>
      <x v="327"/>
      <x v="1"/>
    </i>
    <i r="1">
      <x v="1013"/>
      <x v="985"/>
      <x v="985"/>
      <x v="327"/>
      <x v="2"/>
    </i>
    <i r="1">
      <x v="1014"/>
      <x v="985"/>
      <x v="985"/>
      <x v="328"/>
      <x v="1"/>
    </i>
    <i r="1">
      <x v="1015"/>
      <x v="985"/>
      <x v="985"/>
      <x v="327"/>
      <x v="13"/>
    </i>
    <i r="1">
      <x v="1016"/>
      <x v="254"/>
      <x v="254"/>
      <x v="327"/>
      <x v="7"/>
    </i>
    <i r="1">
      <x v="1017"/>
      <x v="574"/>
      <x v="574"/>
      <x v="281"/>
      <x v="4"/>
    </i>
    <i r="1">
      <x v="1018"/>
      <x v="289"/>
      <x v="289"/>
      <x v="328"/>
      <x v="13"/>
    </i>
    <i r="1">
      <x v="1019"/>
      <x v="289"/>
      <x v="289"/>
      <x v="328"/>
      <x v="8"/>
    </i>
    <i r="1">
      <x v="1020"/>
      <x v="674"/>
      <x v="674"/>
      <x v="327"/>
      <x v="8"/>
    </i>
    <i r="1">
      <x v="1021"/>
      <x v="663"/>
      <x v="663"/>
      <x v="447"/>
      <x v="13"/>
    </i>
    <i r="1">
      <x v="1022"/>
      <x v="711"/>
      <x v="711"/>
      <x v="448"/>
      <x v="7"/>
    </i>
    <i r="1">
      <x v="1023"/>
      <x v="123"/>
      <x v="123"/>
      <x v="240"/>
      <x v="18"/>
    </i>
    <i r="1">
      <x v="1024"/>
      <x v="430"/>
      <x v="430"/>
      <x v="328"/>
      <x v="3"/>
    </i>
    <i r="1">
      <x v="1025"/>
      <x v="430"/>
      <x v="430"/>
      <x v="327"/>
      <x v="11"/>
    </i>
    <i r="1">
      <x v="1026"/>
      <x v="95"/>
      <x v="95"/>
      <x v="327"/>
      <x v="17"/>
    </i>
    <i r="1">
      <x v="1027"/>
      <x v="95"/>
      <x v="95"/>
      <x v="327"/>
      <x v="18"/>
    </i>
    <i r="1">
      <x v="1028"/>
      <x v="1184"/>
      <x v="1184"/>
      <x v="8"/>
      <x v="1"/>
    </i>
    <i r="1">
      <x v="1029"/>
      <x v="1052"/>
      <x v="1052"/>
      <x v="327"/>
      <x v="8"/>
    </i>
    <i r="1">
      <x v="1030"/>
      <x v="1052"/>
      <x v="1052"/>
      <x v="327"/>
      <x v="1"/>
    </i>
    <i r="1">
      <x v="1031"/>
      <x v="240"/>
      <x v="240"/>
      <x v="327"/>
      <x v="18"/>
    </i>
    <i r="1">
      <x v="1032"/>
      <x v="1183"/>
      <x v="1183"/>
      <x v="327"/>
      <x/>
    </i>
    <i r="1">
      <x v="1033"/>
      <x v="1183"/>
      <x v="1183"/>
      <x v="328"/>
      <x/>
    </i>
    <i r="1">
      <x v="1034"/>
      <x v="1183"/>
      <x v="1183"/>
      <x v="327"/>
      <x/>
    </i>
    <i r="1">
      <x v="1035"/>
      <x v="1183"/>
      <x v="1183"/>
      <x v="328"/>
      <x/>
    </i>
    <i r="1">
      <x v="1036"/>
      <x v="1089"/>
      <x v="1089"/>
      <x v="327"/>
      <x v="3"/>
    </i>
    <i r="1">
      <x v="1037"/>
      <x v="1089"/>
      <x v="1089"/>
      <x v="327"/>
      <x/>
    </i>
    <i r="1">
      <x v="1038"/>
      <x v="1089"/>
      <x v="1089"/>
      <x v="327"/>
      <x/>
    </i>
    <i r="1">
      <x v="1039"/>
      <x v="1089"/>
      <x v="1089"/>
      <x v="327"/>
      <x/>
    </i>
    <i r="1">
      <x v="1040"/>
      <x v="857"/>
      <x v="857"/>
      <x v="327"/>
      <x v="10"/>
    </i>
    <i r="1">
      <x v="1041"/>
      <x v="1229"/>
      <x v="1229"/>
      <x v="327"/>
      <x v="1"/>
    </i>
    <i r="1">
      <x v="1042"/>
      <x v="1216"/>
      <x v="1216"/>
      <x v="327"/>
      <x/>
    </i>
    <i r="1">
      <x v="1043"/>
      <x v="1216"/>
      <x v="1216"/>
      <x v="327"/>
      <x/>
    </i>
    <i r="1">
      <x v="1044"/>
      <x v="1216"/>
      <x v="1216"/>
      <x v="328"/>
      <x/>
    </i>
    <i r="1">
      <x v="1045"/>
      <x v="1216"/>
      <x v="1216"/>
      <x v="327"/>
      <x/>
    </i>
    <i r="1">
      <x v="1046"/>
      <x v="1216"/>
      <x v="1216"/>
      <x v="327"/>
      <x/>
    </i>
    <i r="1">
      <x v="1047"/>
      <x v="472"/>
      <x v="472"/>
      <x v="327"/>
      <x/>
    </i>
    <i r="1">
      <x v="1048"/>
      <x v="472"/>
      <x v="472"/>
      <x v="327"/>
      <x v="3"/>
    </i>
    <i r="1">
      <x v="1049"/>
      <x v="472"/>
      <x v="472"/>
      <x v="327"/>
      <x v="3"/>
    </i>
    <i r="1">
      <x v="1050"/>
      <x v="472"/>
      <x v="472"/>
      <x v="328"/>
      <x/>
    </i>
    <i r="1">
      <x v="1051"/>
      <x v="472"/>
      <x v="472"/>
      <x v="328"/>
      <x v="13"/>
    </i>
    <i r="1">
      <x v="1052"/>
      <x v="472"/>
      <x v="472"/>
      <x v="327"/>
      <x v="3"/>
    </i>
    <i r="1">
      <x v="1053"/>
      <x v="472"/>
      <x v="472"/>
      <x v="327"/>
      <x v="2"/>
    </i>
    <i r="1">
      <x v="1054"/>
      <x v="55"/>
      <x v="55"/>
      <x v="149"/>
      <x v="2"/>
    </i>
    <i r="1">
      <x v="1129"/>
      <x v="710"/>
      <x v="710"/>
      <x v="327"/>
      <x v="3"/>
    </i>
    <i r="1">
      <x v="1130"/>
      <x v="1128"/>
      <x v="1128"/>
      <x v="327"/>
      <x/>
    </i>
    <i r="1">
      <x v="1131"/>
      <x v="796"/>
      <x v="796"/>
      <x v="327"/>
      <x v="1"/>
    </i>
    <i r="1">
      <x v="1132"/>
      <x v="1136"/>
      <x v="1136"/>
      <x v="327"/>
      <x v="2"/>
    </i>
    <i r="1">
      <x v="1133"/>
      <x v="1056"/>
      <x v="1056"/>
      <x v="466"/>
      <x v="1"/>
    </i>
    <i r="1">
      <x v="1134"/>
      <x v="934"/>
      <x v="934"/>
      <x v="327"/>
      <x v="3"/>
    </i>
    <i r="1">
      <x v="1135"/>
      <x v="1245"/>
      <x v="1245"/>
      <x v="328"/>
      <x v="2"/>
    </i>
    <i r="1">
      <x v="1136"/>
      <x v="871"/>
      <x v="871"/>
      <x v="6"/>
      <x v="2"/>
    </i>
    <i r="1">
      <x v="1137"/>
      <x v="1248"/>
      <x v="1248"/>
      <x v="327"/>
      <x v="3"/>
    </i>
    <i r="1">
      <x v="1138"/>
      <x v="1086"/>
      <x v="1086"/>
      <x v="328"/>
      <x v="3"/>
    </i>
    <i r="1">
      <x v="1139"/>
      <x v="958"/>
      <x v="958"/>
      <x v="328"/>
      <x v="5"/>
    </i>
    <i r="1">
      <x v="1140"/>
      <x v="816"/>
      <x v="816"/>
      <x v="467"/>
      <x v="3"/>
    </i>
    <i r="1">
      <x v="1141"/>
      <x v="816"/>
      <x v="816"/>
      <x v="468"/>
      <x v="3"/>
    </i>
    <i r="1">
      <x v="1142"/>
      <x v="816"/>
      <x v="816"/>
      <x v="327"/>
      <x v="7"/>
    </i>
    <i r="1">
      <x v="1143"/>
      <x v="958"/>
      <x v="958"/>
      <x v="327"/>
      <x v="5"/>
    </i>
    <i r="1">
      <x v="1144"/>
      <x v="881"/>
      <x v="881"/>
      <x v="469"/>
      <x v="8"/>
    </i>
    <i r="1">
      <x v="1145"/>
      <x v="881"/>
      <x v="881"/>
      <x v="470"/>
      <x/>
    </i>
    <i r="1">
      <x v="1146"/>
      <x v="881"/>
      <x v="881"/>
      <x v="327"/>
      <x v="3"/>
    </i>
    <i r="1">
      <x v="1147"/>
      <x v="1074"/>
      <x v="1074"/>
      <x v="327"/>
      <x v="1"/>
    </i>
    <i r="1">
      <x v="1148"/>
      <x v="800"/>
      <x v="800"/>
      <x v="327"/>
      <x/>
    </i>
    <i r="1">
      <x v="1149"/>
      <x v="1016"/>
      <x v="1016"/>
      <x v="328"/>
      <x v="3"/>
    </i>
    <i r="1">
      <x v="1150"/>
      <x v="852"/>
      <x v="852"/>
      <x v="84"/>
      <x v="2"/>
    </i>
    <i r="1">
      <x v="1151"/>
      <x v="852"/>
      <x v="852"/>
      <x v="327"/>
      <x v="1"/>
    </i>
    <i r="1">
      <x v="1153"/>
      <x v="1029"/>
      <x v="1029"/>
      <x v="328"/>
      <x v="5"/>
    </i>
    <i r="1">
      <x v="1154"/>
      <x v="1176"/>
      <x v="1176"/>
      <x v="327"/>
      <x/>
    </i>
    <i r="1">
      <x v="1155"/>
      <x v="1030"/>
      <x v="1030"/>
      <x v="328"/>
      <x/>
    </i>
    <i r="1">
      <x v="1156"/>
      <x v="1030"/>
      <x v="1030"/>
      <x v="327"/>
      <x/>
    </i>
    <i r="1">
      <x v="1157"/>
      <x v="1157"/>
      <x v="1157"/>
      <x v="327"/>
      <x v="1"/>
    </i>
    <i r="1">
      <x v="1158"/>
      <x v="1030"/>
      <x v="1030"/>
      <x v="327"/>
      <x v="3"/>
    </i>
    <i r="1">
      <x v="1159"/>
      <x v="1030"/>
      <x v="1030"/>
      <x v="327"/>
      <x v="3"/>
    </i>
    <i r="1">
      <x v="1160"/>
      <x v="1168"/>
      <x v="1168"/>
      <x v="327"/>
      <x v="8"/>
    </i>
    <i r="1">
      <x v="1161"/>
      <x v="1154"/>
      <x v="1154"/>
      <x v="328"/>
      <x v="15"/>
    </i>
    <i r="1">
      <x v="1162"/>
      <x v="1185"/>
      <x v="1185"/>
      <x v="41"/>
      <x v="5"/>
    </i>
    <i r="1">
      <x v="1163"/>
      <x v="1110"/>
      <x v="1110"/>
      <x v="328"/>
      <x v="4"/>
    </i>
    <i r="1">
      <x v="1164"/>
      <x v="1230"/>
      <x v="1230"/>
      <x v="327"/>
      <x/>
    </i>
    <i r="1">
      <x v="1165"/>
      <x v="874"/>
      <x v="874"/>
      <x v="327"/>
      <x v="1"/>
    </i>
    <i r="1">
      <x v="1166"/>
      <x v="1113"/>
      <x v="1113"/>
      <x v="327"/>
      <x v="1"/>
    </i>
    <i r="1">
      <x v="1167"/>
      <x v="1113"/>
      <x v="1113"/>
      <x v="328"/>
      <x v="3"/>
    </i>
    <i r="1">
      <x v="1168"/>
      <x v="1228"/>
      <x v="1228"/>
      <x v="327"/>
      <x v="1"/>
    </i>
    <i r="1">
      <x v="1169"/>
      <x v="945"/>
      <x v="945"/>
      <x v="328"/>
      <x v="1"/>
    </i>
    <i r="1">
      <x v="1170"/>
      <x v="945"/>
      <x v="945"/>
      <x v="327"/>
      <x v="3"/>
    </i>
    <i r="1">
      <x v="1171"/>
      <x v="1150"/>
      <x v="1150"/>
      <x v="327"/>
      <x v="9"/>
    </i>
    <i r="1">
      <x v="1172"/>
      <x v="945"/>
      <x v="945"/>
      <x v="327"/>
      <x v="1"/>
    </i>
    <i r="1">
      <x v="1173"/>
      <x v="996"/>
      <x v="996"/>
      <x v="327"/>
      <x v="1"/>
    </i>
    <i r="1">
      <x v="1174"/>
      <x v="888"/>
      <x v="888"/>
      <x v="150"/>
      <x v="2"/>
    </i>
    <i r="1">
      <x v="1175"/>
      <x v="1249"/>
      <x v="1249"/>
      <x v="327"/>
      <x v="3"/>
    </i>
    <i r="1">
      <x v="1176"/>
      <x v="1107"/>
      <x v="1107"/>
      <x v="327"/>
      <x v="5"/>
    </i>
    <i r="1">
      <x v="1177"/>
      <x v="709"/>
      <x v="709"/>
      <x v="327"/>
      <x/>
    </i>
    <i r="1">
      <x v="1178"/>
      <x v="1001"/>
      <x v="1001"/>
      <x v="327"/>
      <x/>
    </i>
    <i r="1">
      <x v="1179"/>
      <x v="1001"/>
      <x v="1001"/>
      <x v="472"/>
      <x v="5"/>
    </i>
    <i r="1">
      <x v="1180"/>
      <x v="645"/>
      <x v="645"/>
      <x v="327"/>
      <x v="1"/>
    </i>
    <i r="1">
      <x v="1181"/>
      <x v="730"/>
      <x v="730"/>
      <x v="473"/>
      <x v="9"/>
    </i>
    <i r="1">
      <x v="1182"/>
      <x v="97"/>
      <x v="97"/>
      <x v="327"/>
      <x v="2"/>
    </i>
    <i r="1">
      <x v="1201"/>
      <x v="7"/>
      <x v="7"/>
      <x v="283"/>
      <x v="3"/>
    </i>
    <i r="1">
      <x v="1202"/>
      <x v="539"/>
      <x v="539"/>
      <x v="327"/>
      <x v="5"/>
    </i>
    <i r="1">
      <x v="1203"/>
      <x v="539"/>
      <x v="539"/>
      <x v="327"/>
      <x v="12"/>
    </i>
    <i r="1">
      <x v="1204"/>
      <x v="539"/>
      <x v="539"/>
      <x v="478"/>
      <x v="3"/>
    </i>
    <i r="1">
      <x v="1205"/>
      <x v="653"/>
      <x v="653"/>
      <x v="479"/>
      <x v="3"/>
    </i>
    <i r="1">
      <x v="1206"/>
      <x v="653"/>
      <x v="653"/>
      <x v="328"/>
      <x/>
    </i>
    <i r="1">
      <x v="1207"/>
      <x v="371"/>
      <x v="371"/>
      <x v="480"/>
      <x v="5"/>
    </i>
    <i r="1">
      <x v="1209"/>
      <x v="765"/>
      <x v="765"/>
      <x v="327"/>
      <x v="1"/>
    </i>
    <i r="1">
      <x v="1210"/>
      <x v="114"/>
      <x v="114"/>
      <x v="481"/>
      <x v="15"/>
    </i>
    <i r="1">
      <x v="1211"/>
      <x v="263"/>
      <x v="263"/>
      <x v="327"/>
      <x v="5"/>
    </i>
    <i r="1">
      <x v="1212"/>
      <x v="114"/>
      <x v="114"/>
      <x v="482"/>
      <x v="7"/>
    </i>
    <i r="1">
      <x v="1213"/>
      <x v="101"/>
      <x v="101"/>
      <x v="328"/>
      <x v="2"/>
    </i>
    <i r="1">
      <x v="1214"/>
      <x v="317"/>
      <x v="317"/>
      <x v="327"/>
      <x v="10"/>
    </i>
    <i r="1">
      <x v="1215"/>
      <x v="317"/>
      <x v="317"/>
      <x v="327"/>
      <x/>
    </i>
    <i r="1">
      <x v="1216"/>
      <x v="317"/>
      <x v="317"/>
      <x v="230"/>
      <x v="2"/>
    </i>
    <i r="1">
      <x v="1217"/>
      <x v="814"/>
      <x v="814"/>
      <x v="327"/>
      <x v="8"/>
    </i>
    <i r="1">
      <x v="1218"/>
      <x v="655"/>
      <x v="655"/>
      <x v="327"/>
      <x v="18"/>
    </i>
    <i r="1">
      <x v="1219"/>
      <x v="71"/>
      <x v="71"/>
      <x v="483"/>
      <x v="4"/>
    </i>
    <i r="1">
      <x v="1220"/>
      <x v="44"/>
      <x v="44"/>
      <x v="85"/>
      <x v="3"/>
    </i>
    <i r="1">
      <x v="1221"/>
      <x v="44"/>
      <x v="44"/>
      <x v="327"/>
      <x v="8"/>
    </i>
    <i r="1">
      <x v="1222"/>
      <x v="181"/>
      <x v="181"/>
      <x v="484"/>
      <x v="12"/>
    </i>
    <i r="1">
      <x v="1223"/>
      <x v="41"/>
      <x v="41"/>
      <x v="327"/>
      <x v="5"/>
    </i>
    <i r="1">
      <x v="1224"/>
      <x v="57"/>
      <x v="57"/>
      <x v="328"/>
      <x v="10"/>
    </i>
    <i r="1">
      <x v="1225"/>
      <x v="46"/>
      <x v="46"/>
      <x v="485"/>
      <x v="10"/>
    </i>
    <i r="1">
      <x v="1226"/>
      <x v="53"/>
      <x v="53"/>
      <x v="327"/>
      <x v="3"/>
    </i>
    <i r="1">
      <x v="1227"/>
      <x v="150"/>
      <x v="150"/>
      <x v="327"/>
      <x v="5"/>
    </i>
    <i r="1">
      <x v="1228"/>
      <x v="57"/>
      <x v="57"/>
      <x v="486"/>
      <x v="17"/>
    </i>
    <i r="1">
      <x v="1229"/>
      <x v="41"/>
      <x v="41"/>
      <x v="327"/>
      <x v="5"/>
    </i>
    <i r="1">
      <x v="1230"/>
      <x v="341"/>
      <x v="341"/>
      <x v="327"/>
      <x v="2"/>
    </i>
    <i r="1">
      <x v="1231"/>
      <x v="198"/>
      <x v="198"/>
      <x v="279"/>
      <x v="4"/>
    </i>
    <i r="1">
      <x v="1232"/>
      <x v="58"/>
      <x v="58"/>
      <x v="327"/>
      <x v="2"/>
    </i>
    <i r="1">
      <x v="1233"/>
      <x v="210"/>
      <x v="210"/>
      <x v="327"/>
      <x v="17"/>
    </i>
    <i r="1">
      <x v="1234"/>
      <x v="49"/>
      <x v="49"/>
      <x v="487"/>
      <x v="12"/>
    </i>
    <i r="1">
      <x v="1235"/>
      <x v="69"/>
      <x v="69"/>
      <x v="488"/>
      <x v="7"/>
    </i>
    <i r="1">
      <x v="1236"/>
      <x v="58"/>
      <x v="58"/>
      <x v="342"/>
      <x v="17"/>
    </i>
    <i r="1">
      <x v="1237"/>
      <x v="42"/>
      <x v="42"/>
      <x v="489"/>
      <x v="4"/>
    </i>
    <i r="1">
      <x v="1238"/>
      <x v="73"/>
      <x v="73"/>
      <x v="490"/>
      <x v="5"/>
    </i>
    <i r="1">
      <x v="1239"/>
      <x v="54"/>
      <x v="54"/>
      <x v="327"/>
      <x v="3"/>
    </i>
    <i r="1">
      <x v="1241"/>
      <x v="84"/>
      <x v="84"/>
      <x v="328"/>
      <x v="4"/>
    </i>
    <i r="1">
      <x v="1242"/>
      <x v="223"/>
      <x v="223"/>
      <x v="492"/>
      <x v="18"/>
    </i>
    <i r="1">
      <x v="1243"/>
      <x v="1193"/>
      <x v="1193"/>
      <x v="493"/>
      <x v="5"/>
    </i>
    <i r="1">
      <x v="1244"/>
      <x v="1197"/>
      <x v="1197"/>
      <x v="190"/>
      <x v="6"/>
    </i>
    <i r="1">
      <x v="1245"/>
      <x v="724"/>
      <x v="724"/>
      <x v="250"/>
      <x v="3"/>
    </i>
    <i r="1">
      <x v="1246"/>
      <x v="1142"/>
      <x v="1142"/>
      <x v="494"/>
      <x v="5"/>
    </i>
    <i r="1">
      <x v="1264"/>
      <x v="1209"/>
      <x v="1209"/>
      <x v="327"/>
      <x v="3"/>
    </i>
    <i r="1">
      <x v="1265"/>
      <x v="1245"/>
      <x v="1245"/>
      <x v="327"/>
      <x v="3"/>
    </i>
    <i r="1">
      <x v="1266"/>
      <x v="948"/>
      <x v="948"/>
      <x v="327"/>
      <x v="1"/>
    </i>
    <i r="1">
      <x v="1267"/>
      <x v="948"/>
      <x v="948"/>
      <x v="496"/>
      <x v="3"/>
    </i>
    <i r="1">
      <x v="1268"/>
      <x v="999"/>
      <x v="999"/>
      <x v="328"/>
      <x v="3"/>
    </i>
    <i r="1">
      <x v="1269"/>
      <x v="832"/>
      <x v="832"/>
      <x v="497"/>
      <x v="8"/>
    </i>
    <i r="1">
      <x v="1270"/>
      <x v="1147"/>
      <x v="1147"/>
      <x v="328"/>
      <x/>
    </i>
    <i r="1">
      <x v="1271"/>
      <x v="1147"/>
      <x v="1147"/>
      <x v="327"/>
      <x v="1"/>
    </i>
    <i r="1">
      <x v="1272"/>
      <x v="1147"/>
      <x v="1147"/>
      <x v="327"/>
      <x v="3"/>
    </i>
    <i r="1">
      <x v="1273"/>
      <x v="1147"/>
      <x v="1147"/>
      <x v="327"/>
      <x v="8"/>
    </i>
    <i r="1">
      <x v="1274"/>
      <x v="1147"/>
      <x v="1147"/>
      <x v="328"/>
      <x v="3"/>
    </i>
    <i r="1">
      <x v="1275"/>
      <x v="1179"/>
      <x v="1179"/>
      <x v="327"/>
      <x v="1"/>
    </i>
    <i r="1">
      <x v="1276"/>
      <x v="248"/>
      <x v="248"/>
      <x v="327"/>
      <x v="15"/>
    </i>
    <i r="1">
      <x v="1277"/>
      <x v="1049"/>
      <x v="1049"/>
      <x v="328"/>
      <x v="13"/>
    </i>
    <i r="1">
      <x v="1278"/>
      <x v="1049"/>
      <x v="1049"/>
      <x v="328"/>
      <x v="3"/>
    </i>
    <i r="1">
      <x v="1279"/>
      <x v="1049"/>
      <x v="1049"/>
      <x v="327"/>
      <x v="3"/>
    </i>
    <i r="1">
      <x v="1280"/>
      <x v="1049"/>
      <x v="1049"/>
      <x v="328"/>
      <x v="7"/>
    </i>
    <i r="1">
      <x v="1281"/>
      <x v="827"/>
      <x v="827"/>
      <x v="327"/>
      <x v="3"/>
    </i>
    <i r="1">
      <x v="1282"/>
      <x v="827"/>
      <x v="827"/>
      <x v="327"/>
      <x v="3"/>
    </i>
    <i r="1">
      <x v="1283"/>
      <x v="947"/>
      <x v="947"/>
      <x v="327"/>
      <x v="13"/>
    </i>
    <i r="1">
      <x v="1297"/>
      <x v="1234"/>
      <x v="1234"/>
      <x v="327"/>
      <x/>
    </i>
    <i r="1">
      <x v="1298"/>
      <x v="8"/>
      <x v="8"/>
      <x v="327"/>
      <x v="7"/>
    </i>
    <i r="1">
      <x v="1299"/>
      <x v="294"/>
      <x v="294"/>
      <x v="327"/>
      <x v="2"/>
    </i>
    <i r="1">
      <x v="1300"/>
      <x v="294"/>
      <x v="294"/>
      <x v="327"/>
      <x v="1"/>
    </i>
    <i r="1">
      <x v="1301"/>
      <x v="294"/>
      <x v="294"/>
      <x v="327"/>
      <x v="3"/>
    </i>
    <i r="1">
      <x v="1302"/>
      <x v="260"/>
      <x v="260"/>
      <x v="330"/>
      <x v="3"/>
    </i>
    <i r="1">
      <x v="1303"/>
      <x v="279"/>
      <x v="279"/>
      <x v="327"/>
      <x v="1"/>
    </i>
    <i r="1">
      <x v="1304"/>
      <x v="279"/>
      <x v="279"/>
      <x v="328"/>
      <x v="3"/>
    </i>
    <i r="1">
      <x v="1305"/>
      <x v="279"/>
      <x v="279"/>
      <x v="501"/>
      <x v="5"/>
    </i>
    <i r="1">
      <x v="1311"/>
      <x v="62"/>
      <x v="62"/>
      <x v="327"/>
      <x v="5"/>
    </i>
    <i r="1">
      <x v="1312"/>
      <x v="578"/>
      <x v="578"/>
      <x v="327"/>
      <x v="3"/>
    </i>
    <i r="1">
      <x v="1313"/>
      <x v="34"/>
      <x v="34"/>
      <x v="327"/>
      <x v="13"/>
    </i>
    <i r="1">
      <x v="1317"/>
      <x v="537"/>
      <x v="537"/>
      <x v="327"/>
      <x/>
    </i>
    <i r="1">
      <x v="1325"/>
      <x v="1210"/>
      <x v="1210"/>
      <x v="327"/>
      <x v="2"/>
    </i>
    <i r="1">
      <x v="1326"/>
      <x v="1210"/>
      <x v="1210"/>
      <x v="327"/>
      <x v="2"/>
    </i>
    <i r="1">
      <x v="1336"/>
      <x v="746"/>
      <x v="746"/>
      <x v="327"/>
      <x v="1"/>
    </i>
    <i r="1">
      <x v="1337"/>
      <x v="109"/>
      <x v="109"/>
      <x v="327"/>
      <x v="3"/>
    </i>
    <i r="1">
      <x v="1338"/>
      <x v="136"/>
      <x v="136"/>
      <x v="505"/>
      <x v="14"/>
    </i>
    <i r="1">
      <x v="1339"/>
      <x v="1165"/>
      <x v="1165"/>
      <x v="328"/>
      <x v="3"/>
    </i>
    <i r="1">
      <x v="1340"/>
      <x v="1165"/>
      <x v="1165"/>
      <x v="327"/>
      <x/>
    </i>
    <i r="1">
      <x v="1341"/>
      <x v="173"/>
      <x v="173"/>
      <x v="328"/>
      <x v="9"/>
    </i>
    <i r="1">
      <x v="1342"/>
      <x v="543"/>
      <x v="543"/>
      <x v="328"/>
      <x v="14"/>
    </i>
    <i r="1">
      <x v="1343"/>
      <x v="309"/>
      <x v="309"/>
      <x v="328"/>
      <x/>
    </i>
    <i r="1">
      <x v="1344"/>
      <x v="309"/>
      <x v="309"/>
      <x v="328"/>
      <x v="8"/>
    </i>
    <i r="1">
      <x v="1345"/>
      <x v="410"/>
      <x v="410"/>
      <x v="327"/>
      <x v="5"/>
    </i>
    <i r="1">
      <x v="1346"/>
      <x v="863"/>
      <x v="863"/>
      <x v="327"/>
      <x v="13"/>
    </i>
    <i r="1">
      <x v="1361"/>
      <x v="725"/>
      <x v="725"/>
      <x v="327"/>
      <x v="5"/>
    </i>
    <i r="1">
      <x v="1362"/>
      <x v="418"/>
      <x v="418"/>
      <x v="328"/>
      <x v="3"/>
    </i>
    <i r="1">
      <x v="1363"/>
      <x v="418"/>
      <x v="418"/>
      <x v="328"/>
      <x v="5"/>
    </i>
    <i r="1">
      <x v="1364"/>
      <x v="418"/>
      <x v="418"/>
      <x v="511"/>
      <x v="8"/>
    </i>
    <i r="1">
      <x v="1365"/>
      <x v="569"/>
      <x v="569"/>
      <x v="328"/>
      <x v="3"/>
    </i>
    <i r="1">
      <x v="1366"/>
      <x v="569"/>
      <x v="569"/>
      <x v="512"/>
      <x v="8"/>
    </i>
    <i r="1">
      <x v="1367"/>
      <x v="569"/>
      <x v="569"/>
      <x v="513"/>
      <x v="3"/>
    </i>
    <i r="1">
      <x v="1368"/>
      <x v="654"/>
      <x v="654"/>
      <x v="328"/>
      <x v="10"/>
    </i>
    <i r="1">
      <x v="1369"/>
      <x v="421"/>
      <x v="421"/>
      <x v="327"/>
      <x v="1"/>
    </i>
    <i r="1">
      <x v="1370"/>
      <x v="1218"/>
      <x v="1218"/>
      <x v="327"/>
      <x/>
    </i>
    <i r="1">
      <x v="1371"/>
      <x v="933"/>
      <x v="933"/>
      <x v="514"/>
      <x v="12"/>
    </i>
    <i r="1">
      <x v="1372"/>
      <x v="1208"/>
      <x v="1208"/>
      <x v="327"/>
      <x v="17"/>
    </i>
    <i r="1">
      <x v="1373"/>
      <x v="1178"/>
      <x v="1178"/>
      <x v="327"/>
      <x v="1"/>
    </i>
    <i r="1">
      <x v="1374"/>
      <x v="1178"/>
      <x v="1178"/>
      <x v="327"/>
      <x v="3"/>
    </i>
    <i r="1">
      <x v="1375"/>
      <x v="1206"/>
      <x v="1206"/>
      <x v="328"/>
      <x v="10"/>
    </i>
    <i r="1">
      <x v="1376"/>
      <x v="1031"/>
      <x v="1031"/>
      <x v="327"/>
      <x v="1"/>
    </i>
    <i r="1">
      <x v="1377"/>
      <x v="1031"/>
      <x v="1031"/>
      <x v="327"/>
      <x v="3"/>
    </i>
    <i r="1">
      <x v="1378"/>
      <x v="1031"/>
      <x v="1031"/>
      <x v="328"/>
      <x v="3"/>
    </i>
    <i r="1">
      <x v="1379"/>
      <x v="1031"/>
      <x v="1031"/>
      <x v="327"/>
      <x v="3"/>
    </i>
    <i r="1">
      <x v="1380"/>
      <x v="1194"/>
      <x v="1194"/>
      <x v="327"/>
      <x v="9"/>
    </i>
    <i r="1">
      <x v="1381"/>
      <x v="1031"/>
      <x v="1031"/>
      <x v="327"/>
      <x v="1"/>
    </i>
    <i r="1">
      <x v="1382"/>
      <x v="868"/>
      <x v="868"/>
      <x v="515"/>
      <x v="8"/>
    </i>
    <i r="1">
      <x v="1383"/>
      <x v="1120"/>
      <x v="1120"/>
      <x v="327"/>
      <x v="4"/>
    </i>
    <i r="1">
      <x v="1384"/>
      <x v="394"/>
      <x v="394"/>
      <x v="328"/>
      <x v="8"/>
    </i>
    <i r="1">
      <x v="1385"/>
      <x v="394"/>
      <x v="394"/>
      <x v="327"/>
      <x/>
    </i>
    <i r="1">
      <x v="1386"/>
      <x v="394"/>
      <x v="394"/>
      <x v="327"/>
      <x v="3"/>
    </i>
    <i r="1">
      <x v="1387"/>
      <x v="573"/>
      <x v="573"/>
      <x v="328"/>
      <x v="8"/>
    </i>
    <i r="1">
      <x v="1388"/>
      <x v="739"/>
      <x v="739"/>
      <x v="327"/>
      <x v="17"/>
    </i>
    <i r="1">
      <x v="1389"/>
      <x v="927"/>
      <x v="927"/>
      <x v="327"/>
      <x v="4"/>
    </i>
    <i r="1">
      <x v="1390"/>
      <x v="1065"/>
      <x v="1065"/>
      <x v="327"/>
      <x v="1"/>
    </i>
    <i r="1">
      <x v="1391"/>
      <x v="480"/>
      <x v="480"/>
      <x v="327"/>
      <x/>
    </i>
    <i r="1">
      <x v="1392"/>
      <x v="174"/>
      <x v="174"/>
      <x v="516"/>
      <x v="21"/>
    </i>
    <i r="1">
      <x v="1393"/>
      <x v="629"/>
      <x v="629"/>
      <x v="327"/>
      <x v="1"/>
    </i>
    <i r="1">
      <x v="1394"/>
      <x v="629"/>
      <x v="629"/>
      <x v="517"/>
      <x v="3"/>
    </i>
    <i r="1">
      <x v="1395"/>
      <x v="1078"/>
      <x v="1078"/>
      <x v="327"/>
      <x/>
    </i>
    <i r="1">
      <x v="1396"/>
      <x v="889"/>
      <x v="889"/>
      <x v="327"/>
      <x v="1"/>
    </i>
    <i r="1">
      <x v="1397"/>
      <x v="889"/>
      <x v="889"/>
      <x v="327"/>
      <x v="3"/>
    </i>
    <i r="1">
      <x v="1398"/>
      <x v="1115"/>
      <x v="1115"/>
      <x v="328"/>
      <x v="4"/>
    </i>
    <i r="1">
      <x v="1399"/>
      <x v="889"/>
      <x v="889"/>
      <x v="330"/>
      <x v="3"/>
    </i>
    <i r="1">
      <x v="1400"/>
      <x v="642"/>
      <x v="642"/>
      <x v="327"/>
      <x v="2"/>
    </i>
    <i r="1">
      <x v="1401"/>
      <x v="642"/>
      <x v="642"/>
      <x v="327"/>
      <x v="8"/>
    </i>
    <i r="1">
      <x v="1402"/>
      <x v="642"/>
      <x v="642"/>
      <x v="330"/>
      <x v="3"/>
    </i>
    <i r="1">
      <x v="1403"/>
      <x v="1021"/>
      <x v="1021"/>
      <x v="327"/>
      <x v="1"/>
    </i>
    <i r="1">
      <x v="1404"/>
      <x v="1021"/>
      <x v="1021"/>
      <x v="327"/>
      <x v="1"/>
    </i>
    <i r="1">
      <x v="1405"/>
      <x v="1146"/>
      <x v="1146"/>
      <x v="162"/>
      <x v="1"/>
    </i>
    <i r="1">
      <x v="1406"/>
      <x v="1146"/>
      <x v="1146"/>
      <x v="327"/>
      <x v="1"/>
    </i>
    <i r="1">
      <x v="1407"/>
      <x v="1146"/>
      <x v="1146"/>
      <x v="518"/>
      <x v="1"/>
    </i>
    <i r="1">
      <x v="1408"/>
      <x v="677"/>
      <x v="677"/>
      <x v="328"/>
      <x/>
    </i>
    <i r="1">
      <x v="1409"/>
      <x v="677"/>
      <x v="677"/>
      <x v="327"/>
      <x/>
    </i>
    <i r="1">
      <x v="1410"/>
      <x v="677"/>
      <x v="677"/>
      <x v="327"/>
      <x v="3"/>
    </i>
    <i r="1">
      <x v="1411"/>
      <x v="954"/>
      <x v="954"/>
      <x v="327"/>
      <x/>
    </i>
    <i r="1">
      <x v="1412"/>
      <x v="954"/>
      <x v="954"/>
      <x v="328"/>
      <x/>
    </i>
    <i r="1">
      <x v="1413"/>
      <x v="782"/>
      <x v="782"/>
      <x v="328"/>
      <x v="3"/>
    </i>
    <i r="1">
      <x v="1414"/>
      <x v="909"/>
      <x v="909"/>
      <x v="328"/>
      <x/>
    </i>
    <i r="1">
      <x v="1415"/>
      <x v="909"/>
      <x v="909"/>
      <x v="327"/>
      <x v="3"/>
    </i>
    <i r="1">
      <x v="1416"/>
      <x v="909"/>
      <x v="909"/>
      <x v="327"/>
      <x v="2"/>
    </i>
    <i r="1">
      <x v="1417"/>
      <x v="909"/>
      <x v="909"/>
      <x v="327"/>
      <x/>
    </i>
    <i r="1">
      <x v="1418"/>
      <x v="909"/>
      <x v="909"/>
      <x v="327"/>
      <x v="1"/>
    </i>
    <i r="1">
      <x v="1419"/>
      <x v="3"/>
      <x v="3"/>
      <x v="330"/>
      <x v="1"/>
    </i>
    <i r="1">
      <x v="1420"/>
      <x v="909"/>
      <x v="909"/>
      <x v="328"/>
      <x v="3"/>
    </i>
    <i r="1">
      <x v="1422"/>
      <x v="994"/>
      <x v="994"/>
      <x v="519"/>
      <x v="10"/>
    </i>
    <i r="1">
      <x v="1423"/>
      <x v="909"/>
      <x v="909"/>
      <x v="520"/>
      <x v="18"/>
    </i>
    <i r="1">
      <x v="1424"/>
      <x v="916"/>
      <x v="916"/>
      <x v="327"/>
      <x v="3"/>
    </i>
    <i r="1">
      <x v="1425"/>
      <x v="285"/>
      <x v="285"/>
      <x v="327"/>
      <x v="8"/>
    </i>
    <i r="1">
      <x v="1426"/>
      <x v="718"/>
      <x v="718"/>
      <x v="327"/>
      <x v="3"/>
    </i>
    <i r="1">
      <x v="1427"/>
      <x v="718"/>
      <x v="718"/>
      <x v="521"/>
      <x v="8"/>
    </i>
    <i r="1">
      <x v="1428"/>
      <x v="734"/>
      <x v="734"/>
      <x v="328"/>
      <x v="8"/>
    </i>
    <i r="1">
      <x v="1429"/>
      <x v="257"/>
      <x v="257"/>
      <x v="327"/>
      <x v="2"/>
    </i>
    <i r="1">
      <x v="1430"/>
      <x v="236"/>
      <x v="236"/>
      <x v="328"/>
      <x v="3"/>
    </i>
    <i r="1">
      <x v="1431"/>
      <x v="236"/>
      <x v="236"/>
      <x v="327"/>
      <x v="1"/>
    </i>
    <i r="1">
      <x v="1432"/>
      <x v="236"/>
      <x v="236"/>
      <x v="327"/>
      <x v="1"/>
    </i>
    <i r="1">
      <x v="1433"/>
      <x v="610"/>
      <x v="610"/>
      <x v="328"/>
      <x v="2"/>
    </i>
    <i r="1">
      <x v="1434"/>
      <x v="1186"/>
      <x v="1186"/>
      <x v="327"/>
      <x v="1"/>
    </i>
    <i r="1">
      <x v="1435"/>
      <x v="1095"/>
      <x v="1095"/>
      <x v="327"/>
      <x v="4"/>
    </i>
    <i r="1">
      <x v="1436"/>
      <x v="1053"/>
      <x v="1053"/>
      <x v="328"/>
      <x v="2"/>
    </i>
    <i r="1">
      <x v="1437"/>
      <x v="1053"/>
      <x v="1053"/>
      <x v="328"/>
      <x v="4"/>
    </i>
    <i r="1">
      <x v="1438"/>
      <x v="222"/>
      <x v="222"/>
      <x v="327"/>
      <x v="1"/>
    </i>
    <i r="1">
      <x v="1439"/>
      <x v="222"/>
      <x v="222"/>
      <x v="522"/>
      <x v="1"/>
    </i>
    <i r="1">
      <x v="1440"/>
      <x v="222"/>
      <x v="222"/>
      <x v="327"/>
      <x v="2"/>
    </i>
    <i r="1">
      <x v="1441"/>
      <x v="222"/>
      <x v="222"/>
      <x v="327"/>
      <x v="3"/>
    </i>
    <i r="1">
      <x v="1442"/>
      <x v="270"/>
      <x v="270"/>
      <x v="327"/>
      <x v="10"/>
    </i>
    <i r="1">
      <x v="1443"/>
      <x v="523"/>
      <x v="523"/>
      <x v="328"/>
      <x v="2"/>
    </i>
    <i r="1">
      <x v="1444"/>
      <x v="222"/>
      <x v="222"/>
      <x v="328"/>
      <x v="1"/>
    </i>
    <i r="1">
      <x v="1445"/>
      <x v="902"/>
      <x v="902"/>
      <x v="523"/>
      <x v="3"/>
    </i>
    <i r="1">
      <x v="1446"/>
      <x v="220"/>
      <x v="220"/>
      <x v="328"/>
      <x v="3"/>
    </i>
    <i r="1">
      <x v="1447"/>
      <x v="220"/>
      <x v="220"/>
      <x v="327"/>
      <x v="13"/>
    </i>
    <i r="1">
      <x v="1448"/>
      <x v="43"/>
      <x v="43"/>
      <x v="328"/>
      <x v="1"/>
    </i>
    <i r="1">
      <x v="1449"/>
      <x v="43"/>
      <x v="43"/>
      <x v="328"/>
      <x v="5"/>
    </i>
    <i r="1">
      <x v="1450"/>
      <x v="43"/>
      <x v="43"/>
      <x v="524"/>
      <x v="4"/>
    </i>
    <i r="1">
      <x v="1451"/>
      <x v="774"/>
      <x v="774"/>
      <x v="328"/>
      <x v="8"/>
    </i>
    <i r="1">
      <x v="1452"/>
      <x v="774"/>
      <x v="774"/>
      <x v="327"/>
      <x v="1"/>
    </i>
    <i r="1">
      <x v="1453"/>
      <x v="1009"/>
      <x v="1009"/>
      <x v="328"/>
      <x v="1"/>
    </i>
    <i r="1">
      <x v="1454"/>
      <x v="1148"/>
      <x v="1148"/>
      <x v="328"/>
      <x v="3"/>
    </i>
    <i r="1">
      <x v="1455"/>
      <x v="774"/>
      <x v="774"/>
      <x v="328"/>
      <x v="13"/>
    </i>
    <i r="1">
      <x v="1456"/>
      <x v="774"/>
      <x v="774"/>
      <x v="327"/>
      <x v="2"/>
    </i>
    <i r="1">
      <x v="1457"/>
      <x v="425"/>
      <x v="425"/>
      <x v="327"/>
      <x v="4"/>
    </i>
    <i r="1">
      <x v="1458"/>
      <x v="170"/>
      <x v="170"/>
      <x v="328"/>
      <x v="3"/>
    </i>
    <i r="1">
      <x v="1459"/>
      <x v="170"/>
      <x v="170"/>
      <x v="327"/>
      <x v="8"/>
    </i>
    <i r="1">
      <x v="1460"/>
      <x v="217"/>
      <x v="217"/>
      <x v="327"/>
      <x v="3"/>
    </i>
    <i r="1">
      <x v="1461"/>
      <x v="103"/>
      <x v="103"/>
      <x v="328"/>
      <x v="21"/>
    </i>
    <i r="1">
      <x v="1462"/>
      <x v="1160"/>
      <x v="1160"/>
      <x v="327"/>
      <x v="2"/>
    </i>
    <i r="1">
      <x v="1463"/>
      <x v="448"/>
      <x v="448"/>
      <x v="525"/>
      <x v="21"/>
    </i>
    <i r="1">
      <x v="1464"/>
      <x v="1172"/>
      <x v="1172"/>
      <x v="328"/>
      <x v="1"/>
    </i>
    <i r="1">
      <x v="1465"/>
      <x v="1073"/>
      <x v="1073"/>
      <x v="327"/>
      <x/>
    </i>
    <i r="1">
      <x v="1466"/>
      <x v="1196"/>
      <x v="1196"/>
      <x v="327"/>
      <x v="7"/>
    </i>
    <i r="1">
      <x v="1467"/>
      <x v="1073"/>
      <x v="1073"/>
      <x v="327"/>
      <x v="13"/>
    </i>
    <i r="1">
      <x v="1468"/>
      <x v="21"/>
      <x v="21"/>
      <x v="256"/>
      <x v="3"/>
    </i>
    <i r="1">
      <x v="1469"/>
      <x v="21"/>
      <x v="21"/>
      <x v="526"/>
      <x/>
    </i>
    <i r="1">
      <x v="1470"/>
      <x v="21"/>
      <x v="21"/>
      <x v="328"/>
      <x v="8"/>
    </i>
    <i r="1">
      <x v="1471"/>
      <x v="56"/>
      <x v="56"/>
      <x v="327"/>
      <x v="1"/>
    </i>
    <i r="1">
      <x v="1472"/>
      <x v="1126"/>
      <x v="1126"/>
      <x v="327"/>
      <x/>
    </i>
    <i r="1">
      <x v="1473"/>
      <x v="19"/>
      <x v="19"/>
      <x v="327"/>
      <x v="5"/>
    </i>
    <i r="1">
      <x v="1474"/>
      <x v="124"/>
      <x v="124"/>
      <x v="527"/>
      <x v="3"/>
    </i>
    <i r="1">
      <x v="1475"/>
      <x v="496"/>
      <x v="496"/>
      <x v="327"/>
      <x v="5"/>
    </i>
    <i r="1">
      <x v="1476"/>
      <x v="226"/>
      <x v="226"/>
      <x v="327"/>
      <x v="1"/>
    </i>
    <i r="1">
      <x v="1477"/>
      <x v="27"/>
      <x v="27"/>
      <x v="208"/>
      <x v="3"/>
    </i>
    <i r="1">
      <x v="1478"/>
      <x v="669"/>
      <x v="669"/>
      <x v="327"/>
      <x v="8"/>
    </i>
    <i r="1">
      <x v="1479"/>
      <x v="1035"/>
      <x v="1035"/>
      <x v="327"/>
      <x v="2"/>
    </i>
    <i r="1">
      <x v="1480"/>
      <x v="744"/>
      <x v="744"/>
      <x v="327"/>
      <x v="3"/>
    </i>
    <i r="1">
      <x v="1481"/>
      <x v="744"/>
      <x v="744"/>
      <x v="280"/>
      <x v="2"/>
    </i>
    <i r="1">
      <x v="1482"/>
      <x v="78"/>
      <x v="78"/>
      <x v="257"/>
      <x v="4"/>
    </i>
    <i r="1">
      <x v="1483"/>
      <x v="486"/>
      <x v="486"/>
      <x v="327"/>
      <x v="1"/>
    </i>
    <i r="1">
      <x v="1484"/>
      <x v="89"/>
      <x v="89"/>
      <x v="250"/>
      <x v="2"/>
    </i>
    <i r="1">
      <x v="1485"/>
      <x v="89"/>
      <x v="89"/>
      <x v="327"/>
      <x v="5"/>
    </i>
    <i r="1">
      <x v="1486"/>
      <x v="708"/>
      <x v="708"/>
      <x v="528"/>
      <x v="8"/>
    </i>
    <i r="1">
      <x v="1487"/>
      <x v="708"/>
      <x v="708"/>
      <x v="529"/>
      <x v="1"/>
    </i>
    <i r="1">
      <x v="1488"/>
      <x v="708"/>
      <x v="708"/>
      <x v="327"/>
      <x v="8"/>
    </i>
    <i r="1">
      <x v="1489"/>
      <x v="1123"/>
      <x v="1123"/>
      <x v="327"/>
      <x v="3"/>
    </i>
    <i r="1">
      <x v="1490"/>
      <x v="1232"/>
      <x v="1232"/>
      <x v="167"/>
      <x v="3"/>
    </i>
    <i r="1">
      <x v="1491"/>
      <x v="1214"/>
      <x v="1214"/>
      <x v="530"/>
      <x v="2"/>
    </i>
    <i r="1">
      <x v="1492"/>
      <x v="667"/>
      <x v="667"/>
      <x v="327"/>
      <x v="1"/>
    </i>
    <i r="1">
      <x v="1493"/>
      <x v="743"/>
      <x v="743"/>
      <x v="283"/>
      <x/>
    </i>
    <i r="1">
      <x v="1496"/>
      <x v="469"/>
      <x v="469"/>
      <x v="531"/>
      <x v="3"/>
    </i>
    <i r="1">
      <x v="1498"/>
      <x v="953"/>
      <x v="953"/>
      <x v="328"/>
      <x v="13"/>
    </i>
    <i r="1">
      <x v="1499"/>
      <x v="838"/>
      <x v="838"/>
      <x v="327"/>
      <x v="20"/>
    </i>
    <i r="1">
      <x v="1510"/>
      <x v="225"/>
      <x v="225"/>
      <x v="327"/>
      <x v="1"/>
    </i>
    <i r="1">
      <x v="1511"/>
      <x v="875"/>
      <x v="875"/>
      <x v="327"/>
      <x/>
    </i>
    <i r="1">
      <x v="1512"/>
      <x v="875"/>
      <x v="875"/>
      <x v="327"/>
      <x/>
    </i>
    <i r="1">
      <x v="1513"/>
      <x v="1050"/>
      <x v="1050"/>
      <x v="327"/>
      <x v="3"/>
    </i>
    <i r="1">
      <x v="1514"/>
      <x v="944"/>
      <x v="944"/>
      <x v="534"/>
      <x v="8"/>
    </i>
    <i r="1">
      <x v="1525"/>
      <x v="658"/>
      <x v="658"/>
      <x v="330"/>
      <x v="8"/>
    </i>
    <i r="1">
      <x v="1526"/>
      <x v="144"/>
      <x v="144"/>
      <x v="327"/>
      <x v="5"/>
    </i>
    <i r="1">
      <x v="1527"/>
      <x v="407"/>
      <x v="407"/>
      <x v="327"/>
      <x v="1"/>
    </i>
    <i r="1">
      <x v="1529"/>
      <x v="214"/>
      <x v="214"/>
      <x v="541"/>
      <x v="10"/>
    </i>
    <i r="1">
      <x v="1530"/>
      <x v="265"/>
      <x v="265"/>
      <x v="327"/>
      <x/>
    </i>
    <i r="1">
      <x v="1531"/>
      <x v="265"/>
      <x v="265"/>
      <x v="327"/>
      <x/>
    </i>
    <i r="1">
      <x v="1532"/>
      <x v="265"/>
      <x v="265"/>
      <x v="327"/>
      <x/>
    </i>
    <i r="1">
      <x v="1533"/>
      <x v="376"/>
      <x v="376"/>
      <x v="327"/>
      <x v="3"/>
    </i>
    <i r="1">
      <x v="1534"/>
      <x v="376"/>
      <x v="376"/>
      <x v="327"/>
      <x v="2"/>
    </i>
    <i r="1">
      <x v="1535"/>
      <x v="405"/>
      <x v="405"/>
      <x v="327"/>
      <x/>
    </i>
    <i r="1">
      <x v="1536"/>
      <x v="405"/>
      <x v="405"/>
      <x v="328"/>
      <x/>
    </i>
    <i r="1">
      <x v="1537"/>
      <x v="405"/>
      <x v="405"/>
      <x v="327"/>
      <x/>
    </i>
    <i r="1">
      <x v="1538"/>
      <x v="1199"/>
      <x v="1199"/>
      <x v="328"/>
      <x/>
    </i>
    <i r="1">
      <x v="1539"/>
      <x v="1199"/>
      <x v="1199"/>
      <x v="95"/>
      <x/>
    </i>
    <i r="1">
      <x v="1540"/>
      <x v="1199"/>
      <x v="1199"/>
      <x v="327"/>
      <x/>
    </i>
    <i r="1">
      <x v="1541"/>
      <x v="1238"/>
      <x v="1238"/>
      <x v="327"/>
      <x/>
    </i>
    <i r="1">
      <x v="1542"/>
      <x v="1238"/>
      <x v="1238"/>
      <x v="327"/>
      <x/>
    </i>
    <i r="1">
      <x v="1574"/>
      <x v="221"/>
      <x v="221"/>
      <x v="327"/>
      <x v="13"/>
    </i>
    <i r="1">
      <x v="1575"/>
      <x v="431"/>
      <x v="431"/>
      <x v="327"/>
      <x v="8"/>
    </i>
    <i r="1">
      <x v="1576"/>
      <x v="518"/>
      <x v="518"/>
      <x v="327"/>
      <x v="3"/>
    </i>
    <i r="1">
      <x v="1577"/>
      <x v="518"/>
      <x v="518"/>
      <x v="327"/>
      <x/>
    </i>
    <i r="1">
      <x v="1578"/>
      <x v="316"/>
      <x v="316"/>
      <x v="328"/>
      <x v="3"/>
    </i>
    <i r="1">
      <x v="1579"/>
      <x v="90"/>
      <x v="90"/>
      <x v="328"/>
      <x v="12"/>
    </i>
    <i r="1">
      <x v="1580"/>
      <x v="1173"/>
      <x v="1173"/>
      <x v="327"/>
      <x v="10"/>
    </i>
    <i r="1">
      <x v="1581"/>
      <x v="1024"/>
      <x v="1024"/>
      <x v="328"/>
      <x/>
    </i>
    <i r="1">
      <x v="1582"/>
      <x v="1075"/>
      <x v="1075"/>
      <x v="327"/>
      <x/>
    </i>
    <i r="1">
      <x v="1583"/>
      <x v="792"/>
      <x v="792"/>
      <x v="328"/>
      <x v="18"/>
    </i>
    <i r="1">
      <x v="1584"/>
      <x v="752"/>
      <x v="752"/>
      <x v="327"/>
      <x/>
    </i>
    <i r="1">
      <x v="1585"/>
      <x v="880"/>
      <x v="880"/>
      <x v="544"/>
      <x v="3"/>
    </i>
    <i r="1">
      <x v="1586"/>
      <x v="199"/>
      <x v="199"/>
      <x v="327"/>
      <x v="8"/>
    </i>
    <i r="1">
      <x v="1587"/>
      <x v="547"/>
      <x v="547"/>
      <x v="545"/>
      <x v="8"/>
    </i>
    <i r="1">
      <x v="1608"/>
      <x v="627"/>
      <x v="627"/>
      <x v="327"/>
      <x/>
    </i>
    <i r="1">
      <x v="1609"/>
      <x v="202"/>
      <x v="202"/>
      <x v="548"/>
      <x v="8"/>
    </i>
    <i r="1">
      <x v="1610"/>
      <x v="529"/>
      <x v="529"/>
      <x v="328"/>
      <x v="3"/>
    </i>
    <i r="1">
      <x v="1611"/>
      <x v="528"/>
      <x v="528"/>
      <x v="328"/>
      <x v="12"/>
    </i>
    <i r="1">
      <x v="1612"/>
      <x v="695"/>
      <x v="695"/>
      <x v="327"/>
      <x v="2"/>
    </i>
    <i r="1">
      <x v="1613"/>
      <x v="995"/>
      <x v="995"/>
      <x v="327"/>
      <x/>
    </i>
    <i r="1">
      <x v="1614"/>
      <x v="161"/>
      <x v="161"/>
      <x v="327"/>
      <x v="3"/>
    </i>
    <i r="1">
      <x v="1615"/>
      <x v="76"/>
      <x v="76"/>
      <x v="327"/>
      <x/>
    </i>
    <i r="1">
      <x v="1616"/>
      <x v="76"/>
      <x v="76"/>
      <x v="328"/>
      <x v="3"/>
    </i>
    <i r="1">
      <x v="1617"/>
      <x v="1008"/>
      <x v="1008"/>
      <x v="327"/>
      <x v="2"/>
    </i>
    <i r="1">
      <x v="1618"/>
      <x v="873"/>
      <x v="873"/>
      <x v="328"/>
      <x v="3"/>
    </i>
    <i r="1">
      <x v="1619"/>
      <x v="781"/>
      <x v="781"/>
      <x v="327"/>
      <x v="3"/>
    </i>
    <i r="1">
      <x v="1620"/>
      <x v="781"/>
      <x v="781"/>
      <x v="327"/>
      <x/>
    </i>
    <i r="1">
      <x v="1621"/>
      <x v="404"/>
      <x v="404"/>
      <x v="327"/>
      <x/>
    </i>
    <i r="1">
      <x v="1623"/>
      <x v="227"/>
      <x v="227"/>
      <x v="327"/>
      <x v="1"/>
    </i>
    <i r="1">
      <x v="1624"/>
      <x v="137"/>
      <x v="137"/>
      <x v="549"/>
      <x v="21"/>
    </i>
    <i r="1">
      <x v="1625"/>
      <x v="460"/>
      <x v="460"/>
      <x v="550"/>
      <x v="19"/>
    </i>
    <i r="1">
      <x v="1626"/>
      <x v="473"/>
      <x v="473"/>
      <x v="551"/>
      <x v="8"/>
    </i>
    <i r="1">
      <x v="1627"/>
      <x v="139"/>
      <x v="139"/>
      <x v="327"/>
      <x/>
    </i>
    <i r="1">
      <x v="1628"/>
      <x v="138"/>
      <x v="138"/>
      <x v="327"/>
      <x v="12"/>
    </i>
    <i r="1">
      <x v="1629"/>
      <x v="676"/>
      <x v="676"/>
      <x v="327"/>
      <x v="1"/>
    </i>
    <i r="1">
      <x v="1630"/>
      <x v="676"/>
      <x v="676"/>
      <x v="327"/>
      <x v="3"/>
    </i>
    <i r="1">
      <x v="1631"/>
      <x v="690"/>
      <x v="690"/>
      <x v="552"/>
      <x v="3"/>
    </i>
    <i r="1">
      <x v="1633"/>
      <x v="983"/>
      <x v="983"/>
      <x v="327"/>
      <x v="1"/>
    </i>
    <i r="1">
      <x v="1634"/>
      <x v="453"/>
      <x v="453"/>
      <x v="554"/>
      <x v="4"/>
    </i>
    <i r="1">
      <x v="1641"/>
      <x v="61"/>
      <x v="61"/>
      <x v="557"/>
      <x v="13"/>
    </i>
    <i r="1">
      <x v="1642"/>
      <x v="61"/>
      <x v="61"/>
      <x v="230"/>
      <x v="5"/>
    </i>
    <i r="1">
      <x v="1643"/>
      <x v="6"/>
      <x v="6"/>
      <x v="558"/>
      <x v="22"/>
    </i>
    <i r="1">
      <x v="1644"/>
      <x v="359"/>
      <x v="359"/>
      <x v="559"/>
      <x v="19"/>
    </i>
    <i r="1">
      <x v="1645"/>
      <x v="1062"/>
      <x v="1062"/>
      <x v="327"/>
      <x/>
    </i>
    <i r="1">
      <x v="1646"/>
      <x v="631"/>
      <x v="631"/>
      <x v="327"/>
      <x v="2"/>
    </i>
    <i r="1">
      <x v="1647"/>
      <x v="253"/>
      <x v="253"/>
      <x v="560"/>
      <x v="23"/>
    </i>
    <i r="1">
      <x v="1648"/>
      <x v="772"/>
      <x v="772"/>
      <x v="328"/>
      <x v="3"/>
    </i>
    <i r="1">
      <x v="1656"/>
      <x v="485"/>
      <x v="485"/>
      <x v="564"/>
      <x v="13"/>
    </i>
    <i r="1">
      <x v="1657"/>
      <x v="1044"/>
      <x v="1044"/>
      <x v="327"/>
      <x v="5"/>
    </i>
    <i r="1">
      <x v="1658"/>
      <x v="1044"/>
      <x v="1044"/>
      <x v="327"/>
      <x v="3"/>
    </i>
    <i r="1">
      <x v="1659"/>
      <x v="1014"/>
      <x v="1014"/>
      <x v="327"/>
      <x v="3"/>
    </i>
    <i r="1">
      <x v="1683"/>
      <x v="679"/>
      <x v="679"/>
      <x v="327"/>
      <x v="5"/>
    </i>
    <i r="1">
      <x v="1684"/>
      <x v="1059"/>
      <x v="1059"/>
      <x v="327"/>
      <x/>
    </i>
    <i r="1">
      <x v="1685"/>
      <x v="1059"/>
      <x v="1059"/>
      <x v="327"/>
      <x/>
    </i>
    <i r="1">
      <x v="1686"/>
      <x v="104"/>
      <x v="104"/>
      <x v="327"/>
      <x v="1"/>
    </i>
    <i r="1">
      <x v="1687"/>
      <x v="104"/>
      <x v="104"/>
      <x v="327"/>
      <x v="1"/>
    </i>
    <i r="1">
      <x v="1688"/>
      <x v="941"/>
      <x v="941"/>
      <x v="569"/>
      <x v="18"/>
    </i>
    <i r="1">
      <x v="1689"/>
      <x v="923"/>
      <x v="923"/>
      <x v="328"/>
      <x v="18"/>
    </i>
    <i r="1">
      <x v="1690"/>
      <x v="859"/>
      <x v="859"/>
      <x v="570"/>
      <x v="13"/>
    </i>
    <i r="1">
      <x v="1691"/>
      <x v="575"/>
      <x v="575"/>
      <x v="327"/>
      <x v="3"/>
    </i>
    <i r="1">
      <x v="1692"/>
      <x v="618"/>
      <x v="618"/>
      <x v="327"/>
      <x v="5"/>
    </i>
    <i r="1">
      <x v="1693"/>
      <x v="920"/>
      <x v="920"/>
      <x v="327"/>
      <x v="3"/>
    </i>
    <i r="1">
      <x v="1694"/>
      <x v="1114"/>
      <x v="1114"/>
      <x v="328"/>
      <x v="1"/>
    </i>
    <i r="1">
      <x v="1695"/>
      <x v="1114"/>
      <x v="1114"/>
      <x v="328"/>
      <x v="3"/>
    </i>
    <i r="1">
      <x v="1696"/>
      <x v="815"/>
      <x v="815"/>
      <x v="327"/>
      <x v="1"/>
    </i>
    <i r="1">
      <x v="1697"/>
      <x v="113"/>
      <x v="113"/>
      <x v="571"/>
      <x v="8"/>
    </i>
    <i r="1">
      <x v="1698"/>
      <x v="412"/>
      <x v="412"/>
      <x v="327"/>
      <x/>
    </i>
    <i r="1">
      <x v="1699"/>
      <x v="412"/>
      <x v="412"/>
      <x v="327"/>
      <x/>
    </i>
    <i r="1">
      <x v="1700"/>
      <x v="412"/>
      <x v="412"/>
      <x v="327"/>
      <x/>
    </i>
    <i r="1">
      <x v="1735"/>
      <x v="205"/>
      <x v="205"/>
      <x v="573"/>
      <x v="8"/>
    </i>
    <i r="1">
      <x v="1736"/>
      <x v="561"/>
      <x v="561"/>
      <x v="328"/>
      <x v="3"/>
    </i>
    <i r="1">
      <x v="1737"/>
      <x v="805"/>
      <x v="805"/>
      <x v="328"/>
      <x v="3"/>
    </i>
    <i r="1">
      <x v="1738"/>
      <x v="805"/>
      <x v="805"/>
      <x v="574"/>
      <x v="3"/>
    </i>
    <i r="1">
      <x v="1739"/>
      <x v="1250"/>
      <x v="1250"/>
      <x v="327"/>
      <x v="1"/>
    </i>
    <i r="1">
      <x v="1740"/>
      <x v="417"/>
      <x v="417"/>
      <x v="330"/>
      <x v="21"/>
    </i>
    <i r="1">
      <x v="1741"/>
      <x v="140"/>
      <x v="140"/>
      <x v="327"/>
      <x v="18"/>
    </i>
    <i r="1">
      <x v="1742"/>
      <x v="52"/>
      <x v="52"/>
      <x v="327"/>
      <x v="14"/>
    </i>
    <i r="1">
      <x v="1743"/>
      <x v="281"/>
      <x v="281"/>
      <x v="327"/>
      <x v="8"/>
    </i>
    <i r="1">
      <x v="1744"/>
      <x v="1036"/>
      <x v="1036"/>
      <x v="575"/>
      <x v="13"/>
    </i>
    <i r="1">
      <x v="1745"/>
      <x v="330"/>
      <x v="330"/>
      <x v="576"/>
      <x v="3"/>
    </i>
    <i r="1">
      <x v="1746"/>
      <x v="330"/>
      <x v="330"/>
      <x v="577"/>
      <x v="5"/>
    </i>
    <i r="1">
      <x v="1747"/>
      <x v="330"/>
      <x v="330"/>
      <x v="327"/>
      <x v="8"/>
    </i>
    <i r="1">
      <x v="1748"/>
      <x v="819"/>
      <x v="819"/>
      <x v="327"/>
      <x v="8"/>
    </i>
    <i r="1">
      <x v="1749"/>
      <x v="819"/>
      <x v="819"/>
      <x v="327"/>
      <x v="3"/>
    </i>
    <i r="1">
      <x v="1750"/>
      <x v="555"/>
      <x v="555"/>
      <x v="327"/>
      <x/>
    </i>
    <i r="1">
      <x v="1751"/>
      <x v="555"/>
      <x v="555"/>
      <x v="327"/>
      <x v="8"/>
    </i>
    <i r="1">
      <x v="1752"/>
      <x v="671"/>
      <x v="671"/>
      <x v="327"/>
      <x/>
    </i>
    <i r="1">
      <x v="1753"/>
      <x v="195"/>
      <x v="195"/>
      <x v="327"/>
      <x/>
    </i>
    <i r="1">
      <x v="1754"/>
      <x v="195"/>
      <x v="195"/>
      <x v="327"/>
      <x/>
    </i>
    <i r="1">
      <x v="1755"/>
      <x v="195"/>
      <x v="195"/>
      <x v="327"/>
      <x/>
    </i>
    <i r="1">
      <x v="1756"/>
      <x v="195"/>
      <x v="195"/>
      <x v="327"/>
      <x/>
    </i>
    <i r="1">
      <x v="1757"/>
      <x v="195"/>
      <x v="195"/>
      <x v="327"/>
      <x/>
    </i>
    <i r="1">
      <x v="1758"/>
      <x v="775"/>
      <x v="775"/>
      <x v="327"/>
      <x v="3"/>
    </i>
    <i r="1">
      <x v="1759"/>
      <x v="603"/>
      <x v="603"/>
      <x v="327"/>
      <x v="1"/>
    </i>
    <i r="1">
      <x v="1760"/>
      <x v="603"/>
      <x v="603"/>
      <x v="578"/>
      <x v="8"/>
    </i>
    <i r="1">
      <x v="1761"/>
      <x v="603"/>
      <x v="603"/>
      <x v="327"/>
      <x v="3"/>
    </i>
    <i r="1">
      <x v="1762"/>
      <x v="603"/>
      <x v="603"/>
      <x v="327"/>
      <x v="3"/>
    </i>
    <i r="1">
      <x v="1763"/>
      <x v="603"/>
      <x v="603"/>
      <x v="579"/>
      <x v="13"/>
    </i>
    <i r="1">
      <x v="1764"/>
      <x v="841"/>
      <x v="841"/>
      <x v="327"/>
      <x v="1"/>
    </i>
    <i r="1">
      <x v="1765"/>
      <x v="1072"/>
      <x v="1072"/>
      <x v="327"/>
      <x v="1"/>
    </i>
    <i r="1">
      <x v="1766"/>
      <x v="1011"/>
      <x v="1011"/>
      <x v="327"/>
      <x/>
    </i>
    <i r="1">
      <x v="1768"/>
      <x v="921"/>
      <x v="921"/>
      <x v="327"/>
      <x v="1"/>
    </i>
    <i r="1">
      <x v="1769"/>
      <x v="672"/>
      <x v="672"/>
      <x v="327"/>
      <x v="1"/>
    </i>
    <i r="1">
      <x v="1770"/>
      <x v="302"/>
      <x v="302"/>
      <x v="328"/>
      <x v="3"/>
    </i>
    <i r="1">
      <x v="1771"/>
      <x v="302"/>
      <x v="302"/>
      <x v="581"/>
      <x v="5"/>
    </i>
    <i r="1">
      <x v="1772"/>
      <x v="444"/>
      <x v="444"/>
      <x v="327"/>
      <x v="5"/>
    </i>
    <i r="1">
      <x v="1773"/>
      <x v="807"/>
      <x v="807"/>
      <x v="582"/>
      <x v="17"/>
    </i>
    <i r="1">
      <x v="1774"/>
      <x v="1244"/>
      <x v="1244"/>
      <x v="327"/>
      <x/>
    </i>
    <i r="1">
      <x v="1775"/>
      <x v="366"/>
      <x v="366"/>
      <x v="328"/>
      <x/>
    </i>
    <i r="1">
      <x v="1776"/>
      <x v="366"/>
      <x v="366"/>
      <x v="328"/>
      <x/>
    </i>
    <i r="1">
      <x v="1777"/>
      <x v="548"/>
      <x v="548"/>
      <x v="327"/>
      <x v="5"/>
    </i>
    <i r="1">
      <x v="1778"/>
      <x v="366"/>
      <x v="366"/>
      <x v="328"/>
      <x v="3"/>
    </i>
    <i r="1">
      <x v="1779"/>
      <x v="366"/>
      <x v="366"/>
      <x v="327"/>
      <x v="3"/>
    </i>
    <i r="1">
      <x v="1780"/>
      <x v="366"/>
      <x v="366"/>
      <x v="327"/>
      <x v="3"/>
    </i>
    <i r="1">
      <x v="1781"/>
      <x v="366"/>
      <x v="366"/>
      <x v="327"/>
      <x v="2"/>
    </i>
    <i r="1">
      <x v="1782"/>
      <x v="366"/>
      <x v="366"/>
      <x v="327"/>
      <x v="3"/>
    </i>
    <i r="1">
      <x v="1783"/>
      <x v="366"/>
      <x v="366"/>
      <x v="327"/>
      <x v="8"/>
    </i>
    <i r="1">
      <x v="1784"/>
      <x v="366"/>
      <x v="366"/>
      <x v="327"/>
      <x v="3"/>
    </i>
    <i r="1">
      <x v="1785"/>
      <x v="806"/>
      <x v="806"/>
      <x v="327"/>
      <x v="1"/>
    </i>
    <i r="1">
      <x v="1786"/>
      <x v="1041"/>
      <x v="1041"/>
      <x v="583"/>
      <x v="13"/>
    </i>
    <i r="1">
      <x v="1787"/>
      <x v="754"/>
      <x v="754"/>
      <x v="584"/>
      <x v="8"/>
    </i>
    <i r="1">
      <x v="1788"/>
      <x v="615"/>
      <x v="615"/>
      <x v="327"/>
      <x/>
    </i>
    <i r="1">
      <x v="1789"/>
      <x v="615"/>
      <x v="615"/>
      <x v="327"/>
      <x v="3"/>
    </i>
    <i r="1">
      <x v="1790"/>
      <x v="615"/>
      <x v="615"/>
      <x v="327"/>
      <x v="1"/>
    </i>
    <i r="1">
      <x v="1791"/>
      <x v="615"/>
      <x v="615"/>
      <x v="328"/>
      <x v="8"/>
    </i>
    <i r="1">
      <x v="1792"/>
      <x v="615"/>
      <x v="615"/>
      <x v="327"/>
      <x v="8"/>
    </i>
    <i r="1">
      <x v="1793"/>
      <x v="1045"/>
      <x v="1045"/>
      <x v="330"/>
      <x v="3"/>
    </i>
    <i r="1">
      <x v="1794"/>
      <x v="1156"/>
      <x v="1156"/>
      <x v="327"/>
      <x/>
    </i>
    <i r="1">
      <x v="1795"/>
      <x v="823"/>
      <x v="823"/>
      <x v="327"/>
      <x v="3"/>
    </i>
    <i r="1">
      <x v="1796"/>
      <x v="822"/>
      <x v="822"/>
      <x v="327"/>
      <x v="8"/>
    </i>
    <i r="1">
      <x v="1797"/>
      <x v="823"/>
      <x v="823"/>
      <x v="327"/>
      <x/>
    </i>
    <i r="1">
      <x v="1798"/>
      <x v="823"/>
      <x v="823"/>
      <x v="327"/>
      <x/>
    </i>
    <i r="1">
      <x v="1799"/>
      <x v="823"/>
      <x v="823"/>
      <x v="327"/>
      <x v="3"/>
    </i>
    <i r="1">
      <x v="1800"/>
      <x v="572"/>
      <x v="572"/>
      <x v="327"/>
      <x v="1"/>
    </i>
    <i r="1">
      <x v="1801"/>
      <x v="1013"/>
      <x v="1013"/>
      <x v="327"/>
      <x v="2"/>
    </i>
    <i r="1">
      <x v="1802"/>
      <x v="572"/>
      <x v="572"/>
      <x v="327"/>
      <x v="8"/>
    </i>
    <i r="1">
      <x v="1803"/>
      <x v="572"/>
      <x v="572"/>
      <x v="327"/>
      <x v="3"/>
    </i>
    <i r="1">
      <x v="1804"/>
      <x v="572"/>
      <x v="572"/>
      <x v="327"/>
      <x v="3"/>
    </i>
    <i r="1">
      <x v="1805"/>
      <x v="572"/>
      <x v="572"/>
      <x v="327"/>
      <x/>
    </i>
    <i r="1">
      <x v="1806"/>
      <x v="1233"/>
      <x v="1233"/>
      <x v="327"/>
      <x/>
    </i>
    <i r="1">
      <x v="1807"/>
      <x v="1233"/>
      <x v="1233"/>
      <x v="283"/>
      <x/>
    </i>
    <i r="1">
      <x v="1808"/>
      <x v="544"/>
      <x v="544"/>
      <x v="327"/>
      <x v="3"/>
    </i>
    <i r="1">
      <x v="1809"/>
      <x v="854"/>
      <x v="854"/>
      <x v="328"/>
      <x v="1"/>
    </i>
    <i r="1">
      <x v="1810"/>
      <x v="544"/>
      <x v="544"/>
      <x v="327"/>
      <x v="8"/>
    </i>
    <i r="1">
      <x v="1811"/>
      <x v="544"/>
      <x v="544"/>
      <x v="327"/>
      <x v="1"/>
    </i>
    <i r="1">
      <x v="1812"/>
      <x v="544"/>
      <x v="544"/>
      <x v="327"/>
      <x v="5"/>
    </i>
    <i r="1">
      <x v="1813"/>
      <x v="303"/>
      <x v="303"/>
      <x v="585"/>
      <x v="3"/>
    </i>
    <i r="1">
      <x v="1814"/>
      <x v="303"/>
      <x v="303"/>
      <x v="586"/>
      <x v="13"/>
    </i>
    <i r="1">
      <x v="1815"/>
      <x v="439"/>
      <x v="439"/>
      <x v="327"/>
      <x v="3"/>
    </i>
    <i r="1">
      <x v="1816"/>
      <x v="604"/>
      <x v="604"/>
      <x v="328"/>
      <x v="5"/>
    </i>
    <i r="1">
      <x v="1817"/>
      <x v="604"/>
      <x v="604"/>
      <x v="327"/>
      <x v="5"/>
    </i>
    <i r="1">
      <x v="1818"/>
      <x v="1205"/>
      <x v="1205"/>
      <x v="327"/>
      <x v="3"/>
    </i>
    <i r="1">
      <x v="1819"/>
      <x v="1252"/>
      <x v="1252"/>
      <x v="587"/>
      <x v="5"/>
    </i>
    <i r="1">
      <x v="1820"/>
      <x v="554"/>
      <x v="554"/>
      <x v="328"/>
      <x v="3"/>
    </i>
    <i r="1">
      <x v="1821"/>
      <x v="1227"/>
      <x v="1227"/>
      <x v="327"/>
      <x/>
    </i>
    <i r="1">
      <x v="1822"/>
      <x v="1088"/>
      <x v="1088"/>
      <x v="327"/>
      <x/>
    </i>
    <i r="1">
      <x v="1823"/>
      <x v="988"/>
      <x v="988"/>
      <x v="327"/>
      <x/>
    </i>
    <i r="1">
      <x v="1824"/>
      <x v="988"/>
      <x v="988"/>
      <x v="328"/>
      <x v="1"/>
    </i>
    <i r="1">
      <x v="1825"/>
      <x v="988"/>
      <x v="988"/>
      <x v="328"/>
      <x v="2"/>
    </i>
    <i r="1">
      <x v="1826"/>
      <x v="988"/>
      <x v="988"/>
      <x v="327"/>
      <x v="3"/>
    </i>
    <i r="1">
      <x v="1827"/>
      <x v="1181"/>
      <x v="1181"/>
      <x v="588"/>
      <x v="9"/>
    </i>
    <i r="1">
      <x v="1828"/>
      <x v="611"/>
      <x v="611"/>
      <x v="327"/>
      <x v="3"/>
    </i>
    <i r="1">
      <x v="1829"/>
      <x v="611"/>
      <x v="611"/>
      <x v="327"/>
      <x v="5"/>
    </i>
    <i r="1">
      <x v="1830"/>
      <x v="611"/>
      <x v="611"/>
      <x v="327"/>
      <x v="1"/>
    </i>
    <i r="1">
      <x v="1831"/>
      <x v="611"/>
      <x v="611"/>
      <x v="327"/>
      <x v="5"/>
    </i>
    <i r="1">
      <x v="1832"/>
      <x v="878"/>
      <x v="878"/>
      <x v="589"/>
      <x v="3"/>
    </i>
    <i r="1">
      <x v="1833"/>
      <x v="922"/>
      <x v="922"/>
      <x v="327"/>
      <x v="1"/>
    </i>
    <i r="1">
      <x v="1834"/>
      <x v="1039"/>
      <x v="1039"/>
      <x v="327"/>
      <x v="2"/>
    </i>
    <i r="1">
      <x v="1835"/>
      <x v="922"/>
      <x v="922"/>
      <x v="328"/>
      <x v="10"/>
    </i>
    <i r="1">
      <x v="1836"/>
      <x v="757"/>
      <x v="757"/>
      <x v="327"/>
      <x v="2"/>
    </i>
    <i r="1">
      <x v="1837"/>
      <x v="757"/>
      <x v="757"/>
      <x v="327"/>
      <x v="1"/>
    </i>
    <i r="1">
      <x v="1838"/>
      <x v="787"/>
      <x v="787"/>
      <x v="327"/>
      <x v="1"/>
    </i>
    <i r="1">
      <x v="1839"/>
      <x v="1211"/>
      <x v="1211"/>
      <x v="327"/>
      <x/>
    </i>
    <i r="1">
      <x v="1840"/>
      <x v="1061"/>
      <x v="1061"/>
      <x v="327"/>
      <x/>
    </i>
    <i r="1">
      <x v="1841"/>
      <x v="1061"/>
      <x v="1061"/>
      <x v="327"/>
      <x/>
    </i>
    <i r="1">
      <x v="1842"/>
      <x v="598"/>
      <x v="598"/>
      <x v="328"/>
      <x v="1"/>
    </i>
    <i r="1">
      <x v="1843"/>
      <x v="598"/>
      <x v="598"/>
      <x v="327"/>
      <x/>
    </i>
    <i r="1">
      <x v="1844"/>
      <x v="598"/>
      <x v="598"/>
      <x v="327"/>
      <x v="1"/>
    </i>
    <i r="1">
      <x v="1845"/>
      <x v="598"/>
      <x v="598"/>
      <x v="328"/>
      <x v="3"/>
    </i>
    <i r="1">
      <x v="1846"/>
      <x v="624"/>
      <x v="624"/>
      <x v="590"/>
      <x v="3"/>
    </i>
    <i r="1">
      <x v="1847"/>
      <x v="624"/>
      <x v="624"/>
      <x v="327"/>
      <x v="1"/>
    </i>
    <i r="1">
      <x v="1848"/>
      <x v="926"/>
      <x v="926"/>
      <x v="327"/>
      <x v="2"/>
    </i>
    <i r="1">
      <x v="1849"/>
      <x v="898"/>
      <x v="898"/>
      <x v="328"/>
      <x v="1"/>
    </i>
    <i r="1">
      <x v="1850"/>
      <x v="1047"/>
      <x v="1047"/>
      <x v="328"/>
      <x v="3"/>
    </i>
    <i r="1">
      <x v="1851"/>
      <x v="1047"/>
      <x v="1047"/>
      <x v="328"/>
      <x v="2"/>
    </i>
    <i r="1">
      <x v="1852"/>
      <x v="1047"/>
      <x v="1047"/>
      <x v="327"/>
      <x/>
    </i>
    <i r="1">
      <x v="1853"/>
      <x v="1047"/>
      <x v="1047"/>
      <x v="328"/>
      <x v="3"/>
    </i>
    <i r="1">
      <x v="1854"/>
      <x v="1047"/>
      <x v="1047"/>
      <x v="328"/>
      <x/>
    </i>
    <i r="1">
      <x v="1855"/>
      <x v="1047"/>
      <x v="1047"/>
      <x v="328"/>
      <x v="1"/>
    </i>
    <i r="1">
      <x v="1856"/>
      <x v="1129"/>
      <x v="1129"/>
      <x v="327"/>
      <x v="2"/>
    </i>
    <i r="1">
      <x v="1857"/>
      <x v="762"/>
      <x v="762"/>
      <x v="327"/>
      <x v="3"/>
    </i>
    <i r="1">
      <x v="1858"/>
      <x v="762"/>
      <x v="762"/>
      <x v="327"/>
      <x v="1"/>
    </i>
    <i r="1">
      <x v="1859"/>
      <x v="762"/>
      <x v="762"/>
      <x v="327"/>
      <x v="3"/>
    </i>
    <i r="1">
      <x v="1860"/>
      <x v="763"/>
      <x v="763"/>
      <x v="327"/>
      <x v="10"/>
    </i>
    <i r="1">
      <x v="1861"/>
      <x v="762"/>
      <x v="762"/>
      <x v="328"/>
      <x v="1"/>
    </i>
    <i r="1">
      <x v="1862"/>
      <x v="762"/>
      <x v="762"/>
      <x v="327"/>
      <x v="3"/>
    </i>
    <i r="1">
      <x v="1863"/>
      <x v="762"/>
      <x v="762"/>
      <x v="327"/>
      <x/>
    </i>
    <i r="1">
      <x v="1864"/>
      <x v="762"/>
      <x v="762"/>
      <x v="328"/>
      <x v="1"/>
    </i>
    <i r="1">
      <x v="1865"/>
      <x v="1022"/>
      <x v="1022"/>
      <x v="327"/>
      <x/>
    </i>
    <i r="1">
      <x v="1866"/>
      <x v="1096"/>
      <x v="1096"/>
      <x v="327"/>
      <x v="5"/>
    </i>
    <i r="1">
      <x v="1867"/>
      <x v="1022"/>
      <x v="1022"/>
      <x v="328"/>
      <x v="3"/>
    </i>
    <i r="1">
      <x v="1868"/>
      <x v="894"/>
      <x v="894"/>
      <x v="327"/>
      <x v="3"/>
    </i>
    <i r="1">
      <x v="1869"/>
      <x v="894"/>
      <x v="894"/>
      <x v="328"/>
      <x v="3"/>
    </i>
    <i r="1">
      <x v="1870"/>
      <x v="894"/>
      <x v="894"/>
      <x v="327"/>
      <x v="3"/>
    </i>
    <i r="1">
      <x v="1871"/>
      <x v="424"/>
      <x v="424"/>
      <x v="327"/>
      <x v="3"/>
    </i>
    <i r="1">
      <x v="1872"/>
      <x v="157"/>
      <x v="157"/>
      <x v="327"/>
      <x v="3"/>
    </i>
    <i r="1">
      <x v="1873"/>
      <x v="1213"/>
      <x v="1213"/>
      <x v="327"/>
      <x/>
    </i>
    <i r="1">
      <x v="1874"/>
      <x v="1055"/>
      <x v="1055"/>
      <x v="327"/>
      <x v="2"/>
    </i>
    <i r="1">
      <x v="1875"/>
      <x v="1055"/>
      <x v="1055"/>
      <x v="328"/>
      <x v="3"/>
    </i>
    <i r="1">
      <x v="1876"/>
      <x v="122"/>
      <x v="122"/>
      <x v="327"/>
      <x/>
    </i>
    <i r="1">
      <x v="1877"/>
      <x v="135"/>
      <x v="135"/>
      <x v="327"/>
      <x/>
    </i>
    <i r="1">
      <x v="1878"/>
      <x v="135"/>
      <x v="135"/>
      <x v="327"/>
      <x v="2"/>
    </i>
    <i r="1">
      <x v="1879"/>
      <x v="135"/>
      <x v="135"/>
      <x v="230"/>
      <x v="1"/>
    </i>
    <i r="1">
      <x v="1880"/>
      <x v="1138"/>
      <x v="1138"/>
      <x v="591"/>
      <x v="8"/>
    </i>
    <i r="1">
      <x v="1881"/>
      <x v="1037"/>
      <x v="1037"/>
      <x v="592"/>
      <x v="10"/>
    </i>
    <i r="1">
      <x v="1882"/>
      <x v="1033"/>
      <x v="1033"/>
      <x v="328"/>
      <x v="3"/>
    </i>
    <i r="1">
      <x v="1883"/>
      <x v="1091"/>
      <x v="1091"/>
      <x v="327"/>
      <x v="1"/>
    </i>
    <i r="1">
      <x v="1884"/>
      <x v="729"/>
      <x v="729"/>
      <x v="327"/>
      <x v="3"/>
    </i>
    <i r="1">
      <x v="1885"/>
      <x v="729"/>
      <x v="729"/>
      <x v="327"/>
      <x v="1"/>
    </i>
    <i r="1">
      <x v="1886"/>
      <x v="729"/>
      <x v="729"/>
      <x v="593"/>
      <x v="13"/>
    </i>
    <i r="1">
      <x v="1887"/>
      <x v="962"/>
      <x v="962"/>
      <x v="327"/>
      <x v="1"/>
    </i>
    <i r="1">
      <x v="1888"/>
      <x v="906"/>
      <x v="906"/>
      <x v="327"/>
      <x v="7"/>
    </i>
    <i r="1">
      <x v="1889"/>
      <x v="794"/>
      <x v="794"/>
      <x v="327"/>
      <x v="1"/>
    </i>
    <i r="1">
      <x v="1890"/>
      <x v="1010"/>
      <x v="1010"/>
      <x v="594"/>
      <x v="1"/>
    </i>
    <i r="1">
      <x v="1891"/>
      <x v="1010"/>
      <x v="1010"/>
      <x v="595"/>
      <x/>
    </i>
    <i r="1">
      <x v="1892"/>
      <x v="665"/>
      <x v="665"/>
      <x v="328"/>
      <x v="8"/>
    </i>
    <i r="1">
      <x v="1893"/>
      <x v="665"/>
      <x v="665"/>
      <x v="327"/>
      <x v="1"/>
    </i>
    <i r="1">
      <x v="1894"/>
      <x v="665"/>
      <x v="665"/>
      <x v="327"/>
      <x v="1"/>
    </i>
    <i r="1">
      <x v="1895"/>
      <x v="550"/>
      <x v="550"/>
      <x v="327"/>
      <x v="3"/>
    </i>
    <i r="1">
      <x v="1896"/>
      <x v="550"/>
      <x v="550"/>
      <x v="596"/>
      <x v="13"/>
    </i>
    <i r="1">
      <x v="1897"/>
      <x v="1105"/>
      <x v="1105"/>
      <x v="327"/>
      <x v="5"/>
    </i>
    <i r="1">
      <x v="1898"/>
      <x v="897"/>
      <x v="897"/>
      <x v="328"/>
      <x v="8"/>
    </i>
    <i r="1">
      <x v="1899"/>
      <x v="897"/>
      <x v="897"/>
      <x v="327"/>
      <x v="5"/>
    </i>
    <i r="1">
      <x v="1900"/>
      <x v="664"/>
      <x v="664"/>
      <x v="327"/>
      <x v="1"/>
    </i>
    <i r="1">
      <x v="1901"/>
      <x v="1002"/>
      <x v="1002"/>
      <x v="327"/>
      <x v="1"/>
    </i>
    <i r="1">
      <x v="1902"/>
      <x v="283"/>
      <x v="283"/>
      <x v="328"/>
      <x v="12"/>
    </i>
    <i r="1">
      <x v="1903"/>
      <x v="586"/>
      <x v="586"/>
      <x v="327"/>
      <x v="1"/>
    </i>
    <i r="1">
      <x v="1904"/>
      <x v="636"/>
      <x v="636"/>
      <x v="327"/>
      <x v="13"/>
    </i>
    <i r="1">
      <x v="1905"/>
      <x v="461"/>
      <x v="461"/>
      <x v="328"/>
      <x v="1"/>
    </i>
    <i r="1">
      <x v="1906"/>
      <x v="825"/>
      <x v="825"/>
      <x v="327"/>
      <x v="3"/>
    </i>
    <i r="1">
      <x v="1907"/>
      <x v="974"/>
      <x v="974"/>
      <x v="230"/>
      <x/>
    </i>
    <i r="1">
      <x v="1908"/>
      <x v="974"/>
      <x v="974"/>
      <x v="328"/>
      <x/>
    </i>
    <i r="1">
      <x v="1909"/>
      <x v="1193"/>
      <x v="1193"/>
      <x v="327"/>
      <x v="3"/>
    </i>
    <i t="grand">
      <x/>
    </i>
  </rowItems>
  <colItems count="1">
    <i/>
  </colItems>
  <pageFields count="1">
    <pageField fld="50" item="0" hier="-1"/>
  </pageFields>
  <dataFields count="1">
    <dataField name="Sum of AB1&gt;11"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3"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S1:W4" firstHeaderRow="0" firstDataRow="1" firstDataCol="1"/>
  <pivotFields count="9">
    <pivotField axis="axisRow" showAll="0">
      <items count="4">
        <item x="0"/>
        <item x="1"/>
        <item h="1" x="2"/>
        <item t="default"/>
      </items>
    </pivotField>
    <pivotField dataField="1" showAll="0"/>
    <pivotField showAll="0"/>
    <pivotField dataField="1" showAll="0"/>
    <pivotField showAll="0"/>
    <pivotField showAll="0"/>
    <pivotField showAll="0"/>
    <pivotField dataField="1" showAll="0"/>
    <pivotField dataField="1" showAll="0"/>
  </pivotFields>
  <rowFields count="1">
    <field x="0"/>
  </rowFields>
  <rowItems count="3">
    <i>
      <x/>
    </i>
    <i>
      <x v="1"/>
    </i>
    <i t="grand">
      <x/>
    </i>
  </rowItems>
  <colFields count="1">
    <field x="-2"/>
  </colFields>
  <colItems count="4">
    <i>
      <x/>
    </i>
    <i i="1">
      <x v="1"/>
    </i>
    <i i="2">
      <x v="2"/>
    </i>
    <i i="3">
      <x v="3"/>
    </i>
  </colItems>
  <dataFields count="4">
    <dataField name="Sum of Exp Landings" fld="7" baseField="0" baseItem="0"/>
    <dataField name="Sum of Exp lbs" fld="8" baseField="0" baseItem="0"/>
    <dataField name="Count of Trip ID" fld="1" subtotal="count" baseField="0" baseItem="0"/>
    <dataField name="Sum of Exp Trip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2"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K54:Y57" firstHeaderRow="0" firstDataRow="1" firstDataCol="1"/>
  <pivotFields count="41">
    <pivotField axis="axisRow" showAll="0">
      <items count="4">
        <item x="0"/>
        <item x="1"/>
        <item h="1" x="2"/>
        <item t="default"/>
      </items>
    </pivotField>
    <pivotField dataField="1" showAll="0"/>
    <pivotField showAll="0"/>
    <pivotField dataField="1" showAll="0"/>
    <pivotField showAll="0"/>
    <pivotField showAll="0"/>
    <pivotField showAll="0"/>
    <pivotField showAll="0"/>
    <pivotField showAll="0"/>
    <pivotField showAll="0"/>
    <pivotField showAll="0" defaultSubtotal="0"/>
    <pivotField showAll="0" defaultSubtota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dataField="1" showAll="0"/>
    <pivotField dataField="1" showAll="0"/>
  </pivotFields>
  <rowFields count="1">
    <field x="0"/>
  </rowFields>
  <rowItems count="3">
    <i>
      <x/>
    </i>
    <i>
      <x v="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Trip ID" fld="1" subtotal="count" baseField="0" baseItem="0"/>
    <dataField name="Sum of Exp Trips" fld="3" baseField="0" baseItem="0"/>
    <dataField name="Sum of Exp Bag5 lbs" fld="15" baseField="0" baseItem="0"/>
    <dataField name="Sum of Exp Bag6 lbs" fld="20" baseField="0" baseItem="0"/>
    <dataField name="Sum of Exp Bag7 lbs" fld="25" baseField="0" baseItem="0"/>
    <dataField name="Sum of Exp Bag8 lbs" fld="30" baseField="0" baseItem="0"/>
    <dataField name="Sum of Exp Bag9 lbs" fld="35" baseField="0" baseItem="0"/>
    <dataField name="Sum of Exp Bag10 lbs" fld="40" baseField="0" baseItem="0"/>
    <dataField name="Sum of Exp Bag5 Land" fld="14" baseField="0" baseItem="0"/>
    <dataField name="Sum of Exp Bag6 Land" fld="19" baseField="0" baseItem="0"/>
    <dataField name="Sum of Exp Bag7 Land" fld="24" baseField="0" baseItem="0"/>
    <dataField name="Sum of Exp Bag8 Land" fld="29" baseField="0" baseItem="0"/>
    <dataField name="Sum of Exp Bag9 Land" fld="34" baseField="0" baseItem="0"/>
    <dataField name="Sum of Exp Bag10 Land" fld="3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13.xml"/><Relationship Id="rId1" Type="http://schemas.openxmlformats.org/officeDocument/2006/relationships/pivotTable" Target="../pivotTables/pivotTable12.xm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1911"/>
  <sheetViews>
    <sheetView topLeftCell="X1" workbookViewId="0">
      <selection activeCell="AE2" sqref="AE2"/>
    </sheetView>
  </sheetViews>
  <sheetFormatPr defaultRowHeight="15" x14ac:dyDescent="0.25"/>
  <cols>
    <col min="1" max="1" width="17.28515625" bestFit="1" customWidth="1"/>
    <col min="2" max="2" width="15.28515625" bestFit="1" customWidth="1"/>
    <col min="3" max="3" width="5.42578125" bestFit="1" customWidth="1"/>
    <col min="4" max="4" width="6.42578125" bestFit="1" customWidth="1"/>
    <col min="5" max="5" width="7.85546875" bestFit="1" customWidth="1"/>
    <col min="6" max="6" width="4.28515625" bestFit="1" customWidth="1"/>
    <col min="7" max="7" width="5.5703125" bestFit="1" customWidth="1"/>
    <col min="8" max="8" width="13.140625" bestFit="1" customWidth="1"/>
    <col min="9" max="9" width="7.5703125" bestFit="1" customWidth="1"/>
    <col min="10" max="10" width="7.7109375" bestFit="1" customWidth="1"/>
    <col min="11" max="11" width="10" bestFit="1" customWidth="1"/>
    <col min="12" max="12" width="12" bestFit="1" customWidth="1"/>
    <col min="13" max="15" width="12" customWidth="1"/>
    <col min="16" max="16" width="12" bestFit="1" customWidth="1"/>
    <col min="17" max="17" width="12" customWidth="1"/>
    <col min="18" max="18" width="12" bestFit="1" customWidth="1"/>
    <col min="19" max="20" width="12" customWidth="1"/>
    <col min="21" max="21" width="13.42578125" bestFit="1" customWidth="1"/>
    <col min="22" max="22" width="13.5703125" bestFit="1" customWidth="1"/>
    <col min="23" max="23" width="13.85546875" bestFit="1" customWidth="1"/>
    <col min="24" max="24" width="14.28515625" bestFit="1" customWidth="1"/>
    <col min="25" max="25" width="12" bestFit="1" customWidth="1"/>
    <col min="26" max="28" width="12" customWidth="1"/>
    <col min="29" max="30" width="14.5703125" bestFit="1" customWidth="1"/>
    <col min="31" max="31" width="12.28515625" customWidth="1"/>
    <col min="32" max="33" width="14.42578125" bestFit="1" customWidth="1"/>
    <col min="34" max="40" width="12.28515625" customWidth="1"/>
    <col min="41" max="41" width="12.85546875" bestFit="1" customWidth="1"/>
    <col min="42" max="43" width="12.85546875" customWidth="1"/>
    <col min="44" max="44" width="9.85546875" customWidth="1"/>
    <col min="45" max="46" width="11.140625" bestFit="1" customWidth="1"/>
    <col min="47" max="47" width="11.140625" customWidth="1"/>
    <col min="48" max="49" width="7.7109375" customWidth="1"/>
    <col min="50" max="50" width="10.7109375" bestFit="1" customWidth="1"/>
    <col min="51" max="52" width="11.140625" bestFit="1" customWidth="1"/>
    <col min="53" max="54" width="12" bestFit="1" customWidth="1"/>
    <col min="58" max="58" width="12.5703125" bestFit="1" customWidth="1"/>
    <col min="59" max="59" width="12" bestFit="1" customWidth="1"/>
    <col min="60" max="60" width="15" bestFit="1" customWidth="1"/>
    <col min="61" max="61" width="17.5703125" bestFit="1" customWidth="1"/>
    <col min="62" max="62" width="16.5703125" bestFit="1" customWidth="1"/>
    <col min="63" max="64" width="20.140625" bestFit="1" customWidth="1"/>
  </cols>
  <sheetData>
    <row r="1" spans="1:60" x14ac:dyDescent="0.25">
      <c r="A1" t="s">
        <v>1731</v>
      </c>
      <c r="B1" t="s">
        <v>1803</v>
      </c>
      <c r="C1" t="s">
        <v>1804</v>
      </c>
      <c r="D1" t="s">
        <v>1805</v>
      </c>
      <c r="E1" t="s">
        <v>1806</v>
      </c>
      <c r="F1" t="s">
        <v>1710</v>
      </c>
      <c r="G1" t="s">
        <v>1767</v>
      </c>
      <c r="H1" t="s">
        <v>1807</v>
      </c>
      <c r="I1" t="s">
        <v>1808</v>
      </c>
      <c r="J1" t="s">
        <v>1766</v>
      </c>
      <c r="K1" t="s">
        <v>1720</v>
      </c>
      <c r="L1" t="s">
        <v>2084</v>
      </c>
      <c r="M1" t="s">
        <v>2145</v>
      </c>
      <c r="N1" t="s">
        <v>2086</v>
      </c>
      <c r="O1" t="s">
        <v>2087</v>
      </c>
      <c r="P1" t="s">
        <v>2079</v>
      </c>
      <c r="Q1" t="s">
        <v>2083</v>
      </c>
      <c r="R1" t="s">
        <v>2</v>
      </c>
      <c r="S1" t="s">
        <v>2146</v>
      </c>
      <c r="T1" t="s">
        <v>2082</v>
      </c>
      <c r="U1" t="s">
        <v>2148</v>
      </c>
      <c r="V1" t="s">
        <v>2149</v>
      </c>
      <c r="W1" t="s">
        <v>2090</v>
      </c>
      <c r="X1" t="s">
        <v>2091</v>
      </c>
      <c r="Y1" t="s">
        <v>0</v>
      </c>
      <c r="Z1" t="s">
        <v>1801</v>
      </c>
      <c r="AA1" t="s">
        <v>1781</v>
      </c>
      <c r="AB1" t="s">
        <v>1782</v>
      </c>
      <c r="AC1" t="s">
        <v>2157</v>
      </c>
      <c r="AD1" t="s">
        <v>2158</v>
      </c>
      <c r="AE1" t="s">
        <v>2159</v>
      </c>
      <c r="AF1" t="s">
        <v>2187</v>
      </c>
      <c r="AG1" t="s">
        <v>2188</v>
      </c>
      <c r="AH1" t="s">
        <v>2189</v>
      </c>
      <c r="AI1" t="s">
        <v>2181</v>
      </c>
      <c r="AJ1" t="s">
        <v>2190</v>
      </c>
      <c r="AK1" t="s">
        <v>2182</v>
      </c>
      <c r="AL1" t="s">
        <v>2191</v>
      </c>
      <c r="AM1" t="s">
        <v>2192</v>
      </c>
      <c r="AN1" t="s">
        <v>2193</v>
      </c>
      <c r="AO1" t="s">
        <v>2085</v>
      </c>
      <c r="AP1" t="s">
        <v>2089</v>
      </c>
      <c r="AQ1" t="s">
        <v>2088</v>
      </c>
      <c r="AR1" t="s">
        <v>2081</v>
      </c>
      <c r="AS1" t="s">
        <v>2165</v>
      </c>
      <c r="AT1" t="s">
        <v>2166</v>
      </c>
      <c r="AU1" t="s">
        <v>2167</v>
      </c>
      <c r="AV1" t="s">
        <v>1733</v>
      </c>
      <c r="AW1" t="s">
        <v>1711</v>
      </c>
      <c r="AX1" t="s">
        <v>2147</v>
      </c>
      <c r="AY1" t="s">
        <v>2093</v>
      </c>
      <c r="AZ1" t="s">
        <v>2092</v>
      </c>
      <c r="BA1" t="s">
        <v>2080</v>
      </c>
      <c r="BB1" t="s">
        <v>2114</v>
      </c>
      <c r="BF1" s="1" t="s">
        <v>1713</v>
      </c>
      <c r="BG1" t="s">
        <v>2176</v>
      </c>
      <c r="BH1" t="s">
        <v>2177</v>
      </c>
    </row>
    <row r="2" spans="1:60" x14ac:dyDescent="0.25">
      <c r="A2" t="s">
        <v>1809</v>
      </c>
      <c r="B2" t="s">
        <v>3</v>
      </c>
      <c r="C2">
        <v>2013</v>
      </c>
      <c r="D2">
        <v>3</v>
      </c>
      <c r="E2">
        <v>6</v>
      </c>
      <c r="F2" t="s">
        <v>1810</v>
      </c>
      <c r="G2" t="s">
        <v>1769</v>
      </c>
      <c r="H2" t="s">
        <v>1811</v>
      </c>
      <c r="I2" t="s">
        <v>1812</v>
      </c>
      <c r="J2" t="s">
        <v>1813</v>
      </c>
      <c r="K2" t="str">
        <f>IF(J2="Federal","Offshore","Inshore")</f>
        <v>Inshore</v>
      </c>
      <c r="L2">
        <v>0</v>
      </c>
      <c r="M2">
        <f t="shared" ref="M2:M65" si="0">L2*BA2</f>
        <v>0</v>
      </c>
      <c r="N2">
        <f>L2+Z2+AA2</f>
        <v>6.2904417014946146E-2</v>
      </c>
      <c r="O2">
        <f>L2+AA2</f>
        <v>3.1421446135594985E-2</v>
      </c>
      <c r="P2">
        <v>0</v>
      </c>
      <c r="Q2">
        <f>IF(L2=0,0,P2/L2)</f>
        <v>0</v>
      </c>
      <c r="R2">
        <v>0</v>
      </c>
      <c r="S2">
        <f t="shared" ref="S2:S65" si="1">R2*BA2</f>
        <v>0</v>
      </c>
      <c r="T2">
        <f>IF(L2=0,0,R2/L2)</f>
        <v>0</v>
      </c>
      <c r="U2">
        <f t="shared" ref="U2:U65" si="2">IF(AX2=1,R2+AF2+AG2+AH2,R2+AF2+AG2)</f>
        <v>5.3117314355494855E-2</v>
      </c>
      <c r="V2">
        <f>U2/N2</f>
        <v>0.84441310922369939</v>
      </c>
      <c r="W2">
        <f t="shared" ref="W2:W65" si="3">IF(AX2=1,R2+AG2+AH2,R2+AG2)</f>
        <v>2.9586546620802043E-2</v>
      </c>
      <c r="X2">
        <f>W2/O2</f>
        <v>0.94160359434525442</v>
      </c>
      <c r="Y2">
        <v>5</v>
      </c>
      <c r="Z2">
        <f>Y2*'MRIP Selectivity'!$N$35</f>
        <v>3.1482970879351167E-2</v>
      </c>
      <c r="AA2">
        <f>Y2*'MRIP Selectivity'!$O$35</f>
        <v>3.1421446135594985E-2</v>
      </c>
      <c r="AB2">
        <f>Y2*'MRIP Selectivity'!$P$35</f>
        <v>4.5160856477094394E-3</v>
      </c>
      <c r="AC2">
        <v>0.74741255597723821</v>
      </c>
      <c r="AD2">
        <v>0.94160359434525442</v>
      </c>
      <c r="AE2">
        <v>1.3432654004296583</v>
      </c>
      <c r="AF2">
        <f>Z2*AC2</f>
        <v>2.3530767734692815E-2</v>
      </c>
      <c r="AG2">
        <f>AA2*AD2</f>
        <v>2.9586546620802043E-2</v>
      </c>
      <c r="AH2">
        <f>AB2*AE2</f>
        <v>6.0663015959450525E-3</v>
      </c>
      <c r="AI2">
        <f>Z2+AA2+AB2</f>
        <v>6.742050266265559E-2</v>
      </c>
      <c r="AJ2">
        <f>AF2+AG2+AH2</f>
        <v>5.9183615951439908E-2</v>
      </c>
      <c r="AK2">
        <f>AA2+AB2</f>
        <v>3.5937531783304423E-2</v>
      </c>
      <c r="AL2">
        <f>AG2+AH2</f>
        <v>3.5652848216747093E-2</v>
      </c>
      <c r="AM2">
        <f>R2+AF2+AG2</f>
        <v>5.3117314355494855E-2</v>
      </c>
      <c r="AN2">
        <f>R2+AG2</f>
        <v>2.9586546620802043E-2</v>
      </c>
      <c r="AO2">
        <v>0</v>
      </c>
      <c r="AP2">
        <f>AO2+AS2+AT2</f>
        <v>6.2904417014946146E-2</v>
      </c>
      <c r="AQ2">
        <f>AO2+AT2</f>
        <v>3.1421446135594985E-2</v>
      </c>
      <c r="AR2">
        <v>5</v>
      </c>
      <c r="AS2">
        <f>AR2*'MRIP Selectivity'!$N$35</f>
        <v>3.1482970879351167E-2</v>
      </c>
      <c r="AT2">
        <f>AR2*'MRIP Selectivity'!$O$35</f>
        <v>3.1421446135594985E-2</v>
      </c>
      <c r="AU2">
        <f>AR2*'MRIP Selectivity'!$P$35</f>
        <v>4.5160856477094394E-3</v>
      </c>
      <c r="AV2">
        <v>6</v>
      </c>
      <c r="AW2">
        <f>AV2*5</f>
        <v>30</v>
      </c>
      <c r="AX2">
        <f>IF(AO2&gt;=AW2,1,0)</f>
        <v>0</v>
      </c>
      <c r="AY2">
        <f>IF(AP2&gt;=AW2,1,0)</f>
        <v>0</v>
      </c>
      <c r="AZ2">
        <f>IF(AQ2&gt;=AW2,1,0)</f>
        <v>0</v>
      </c>
      <c r="BA2">
        <v>159.70916518000001</v>
      </c>
      <c r="BB2">
        <v>159.70916518000001</v>
      </c>
      <c r="BF2" s="2">
        <v>2013</v>
      </c>
      <c r="BG2" s="3">
        <v>8076.3946970017996</v>
      </c>
      <c r="BH2" s="3">
        <v>8076</v>
      </c>
    </row>
    <row r="3" spans="1:60" x14ac:dyDescent="0.25">
      <c r="A3" t="s">
        <v>1814</v>
      </c>
      <c r="B3" t="s">
        <v>3</v>
      </c>
      <c r="C3">
        <v>2013</v>
      </c>
      <c r="D3">
        <v>3</v>
      </c>
      <c r="E3">
        <v>6</v>
      </c>
      <c r="F3" t="s">
        <v>1810</v>
      </c>
      <c r="G3" t="s">
        <v>1769</v>
      </c>
      <c r="H3" t="s">
        <v>1811</v>
      </c>
      <c r="I3" t="s">
        <v>1812</v>
      </c>
      <c r="J3" t="s">
        <v>1813</v>
      </c>
      <c r="K3" t="str">
        <f t="shared" ref="K3:K66" si="4">IF(J3="Federal","Offshore","Inshore")</f>
        <v>Inshore</v>
      </c>
      <c r="L3">
        <v>0</v>
      </c>
      <c r="M3">
        <f t="shared" si="0"/>
        <v>0</v>
      </c>
      <c r="N3">
        <f t="shared" ref="N3:N66" si="5">L3+Z3+AA3</f>
        <v>0.12580883402989229</v>
      </c>
      <c r="O3">
        <f t="shared" ref="O3:O66" si="6">L3+AA3</f>
        <v>6.2842892271189971E-2</v>
      </c>
      <c r="P3">
        <v>0</v>
      </c>
      <c r="Q3">
        <f t="shared" ref="Q3:Q66" si="7">IF(L3=0,0,P3/L3)</f>
        <v>0</v>
      </c>
      <c r="R3">
        <v>0</v>
      </c>
      <c r="S3">
        <f t="shared" si="1"/>
        <v>0</v>
      </c>
      <c r="T3">
        <f t="shared" ref="T3:T66" si="8">IF(L3=0,0,R3/L3)</f>
        <v>0</v>
      </c>
      <c r="U3">
        <f t="shared" si="2"/>
        <v>0.10623462871098971</v>
      </c>
      <c r="V3">
        <f t="shared" ref="V3:V66" si="9">U3/N3</f>
        <v>0.84441310922369939</v>
      </c>
      <c r="W3">
        <f t="shared" si="3"/>
        <v>5.9173093241604087E-2</v>
      </c>
      <c r="X3">
        <f t="shared" ref="X3:X66" si="10">W3/O3</f>
        <v>0.94160359434525442</v>
      </c>
      <c r="Y3">
        <v>10</v>
      </c>
      <c r="Z3">
        <f>Y3*'MRIP Selectivity'!$N$35</f>
        <v>6.2965941758702335E-2</v>
      </c>
      <c r="AA3">
        <f>Y3*'MRIP Selectivity'!$O$35</f>
        <v>6.2842892271189971E-2</v>
      </c>
      <c r="AB3">
        <f>Y3*'MRIP Selectivity'!$P$35</f>
        <v>9.0321712954188789E-3</v>
      </c>
      <c r="AC3">
        <v>0.74741255597723821</v>
      </c>
      <c r="AD3">
        <v>0.94160359434525442</v>
      </c>
      <c r="AE3">
        <v>1.3432654004296583</v>
      </c>
      <c r="AF3">
        <f t="shared" ref="AF3:AF66" si="11">Z3*AC3</f>
        <v>4.7061535469385629E-2</v>
      </c>
      <c r="AG3">
        <f t="shared" ref="AG3:AG66" si="12">AA3*AD3</f>
        <v>5.9173093241604087E-2</v>
      </c>
      <c r="AH3">
        <f t="shared" ref="AH3:AH66" si="13">AB3*AE3</f>
        <v>1.2132603191890105E-2</v>
      </c>
      <c r="AI3">
        <f t="shared" ref="AI3:AI66" si="14">Z3+AA3+AB3</f>
        <v>0.13484100532531118</v>
      </c>
      <c r="AJ3">
        <f t="shared" ref="AJ3:AJ66" si="15">AF3+AG3+AH3</f>
        <v>0.11836723190287982</v>
      </c>
      <c r="AK3">
        <f t="shared" ref="AK3:AK66" si="16">AA3+AB3</f>
        <v>7.1875063566608846E-2</v>
      </c>
      <c r="AL3">
        <f t="shared" ref="AL3:AL66" si="17">AG3+AH3</f>
        <v>7.1305696433494187E-2</v>
      </c>
      <c r="AM3">
        <f t="shared" ref="AM3:AM66" si="18">R3+AF3+AG3</f>
        <v>0.10623462871098971</v>
      </c>
      <c r="AN3">
        <f t="shared" ref="AN3:AN66" si="19">R3+AG3</f>
        <v>5.9173093241604087E-2</v>
      </c>
      <c r="AO3">
        <v>0</v>
      </c>
      <c r="AP3">
        <f t="shared" ref="AP3:AP66" si="20">AO3+AS3+AT3</f>
        <v>0.12580883402989229</v>
      </c>
      <c r="AQ3">
        <f t="shared" ref="AQ3:AQ66" si="21">AO3+AT3</f>
        <v>6.2842892271189971E-2</v>
      </c>
      <c r="AR3">
        <v>10</v>
      </c>
      <c r="AS3">
        <f>AR3*'MRIP Selectivity'!$N$35</f>
        <v>6.2965941758702335E-2</v>
      </c>
      <c r="AT3">
        <f>AR3*'MRIP Selectivity'!$O$35</f>
        <v>6.2842892271189971E-2</v>
      </c>
      <c r="AU3">
        <f>AR3*'MRIP Selectivity'!$P$35</f>
        <v>9.0321712954188789E-3</v>
      </c>
      <c r="AV3">
        <v>2</v>
      </c>
      <c r="AW3">
        <f t="shared" ref="AW3:AW66" si="22">AV3*5</f>
        <v>10</v>
      </c>
      <c r="AX3">
        <f t="shared" ref="AX3:AX65" si="23">IF(AO3&gt;=AW3,1,0)</f>
        <v>0</v>
      </c>
      <c r="AY3">
        <f t="shared" ref="AY3:AY65" si="24">IF(AP3&gt;=AW3,1,0)</f>
        <v>0</v>
      </c>
      <c r="AZ3">
        <f t="shared" ref="AZ3:AZ65" si="25">IF(AQ3&gt;=AW3,1,0)</f>
        <v>0</v>
      </c>
      <c r="BA3">
        <v>159.70916518000001</v>
      </c>
      <c r="BB3">
        <v>159.70916518000001</v>
      </c>
      <c r="BF3" s="2">
        <v>2014</v>
      </c>
      <c r="BG3" s="3">
        <v>13116.2098930179</v>
      </c>
      <c r="BH3" s="3">
        <v>13112</v>
      </c>
    </row>
    <row r="4" spans="1:60" x14ac:dyDescent="0.25">
      <c r="A4" t="s">
        <v>1815</v>
      </c>
      <c r="B4" t="s">
        <v>3</v>
      </c>
      <c r="C4">
        <v>2013</v>
      </c>
      <c r="D4">
        <v>3</v>
      </c>
      <c r="E4">
        <v>6</v>
      </c>
      <c r="F4" t="s">
        <v>1810</v>
      </c>
      <c r="G4" t="s">
        <v>1769</v>
      </c>
      <c r="H4" t="s">
        <v>1811</v>
      </c>
      <c r="I4" t="s">
        <v>1812</v>
      </c>
      <c r="J4" t="s">
        <v>1813</v>
      </c>
      <c r="K4" t="str">
        <f t="shared" si="4"/>
        <v>Inshore</v>
      </c>
      <c r="L4">
        <v>0</v>
      </c>
      <c r="M4">
        <f t="shared" si="0"/>
        <v>0</v>
      </c>
      <c r="N4">
        <f t="shared" si="5"/>
        <v>1.258088340298923E-2</v>
      </c>
      <c r="O4">
        <f t="shared" si="6"/>
        <v>6.2842892271189965E-3</v>
      </c>
      <c r="P4">
        <v>0</v>
      </c>
      <c r="Q4">
        <f t="shared" si="7"/>
        <v>0</v>
      </c>
      <c r="R4">
        <v>0</v>
      </c>
      <c r="S4">
        <f t="shared" si="1"/>
        <v>0</v>
      </c>
      <c r="T4">
        <f t="shared" si="8"/>
        <v>0</v>
      </c>
      <c r="U4">
        <f t="shared" si="2"/>
        <v>1.0623462871098971E-2</v>
      </c>
      <c r="V4">
        <f t="shared" si="9"/>
        <v>0.84441310922369939</v>
      </c>
      <c r="W4">
        <f t="shared" si="3"/>
        <v>5.9173093241604077E-3</v>
      </c>
      <c r="X4">
        <f t="shared" si="10"/>
        <v>0.94160359434525431</v>
      </c>
      <c r="Y4">
        <v>1</v>
      </c>
      <c r="Z4">
        <f>Y4*'MRIP Selectivity'!$N$35</f>
        <v>6.2965941758702333E-3</v>
      </c>
      <c r="AA4">
        <f>Y4*'MRIP Selectivity'!$O$35</f>
        <v>6.2842892271189965E-3</v>
      </c>
      <c r="AB4">
        <f>Y4*'MRIP Selectivity'!$P$35</f>
        <v>9.0321712954188795E-4</v>
      </c>
      <c r="AC4">
        <v>0.74741255597723821</v>
      </c>
      <c r="AD4">
        <v>0.94160359434525442</v>
      </c>
      <c r="AE4">
        <v>1.3432654004296583</v>
      </c>
      <c r="AF4">
        <f t="shared" si="11"/>
        <v>4.7061535469385633E-3</v>
      </c>
      <c r="AG4">
        <f t="shared" si="12"/>
        <v>5.9173093241604077E-3</v>
      </c>
      <c r="AH4">
        <f t="shared" si="13"/>
        <v>1.2132603191890106E-3</v>
      </c>
      <c r="AI4">
        <f t="shared" si="14"/>
        <v>1.3484100532531117E-2</v>
      </c>
      <c r="AJ4">
        <f t="shared" si="15"/>
        <v>1.1836723190287982E-2</v>
      </c>
      <c r="AK4">
        <f t="shared" si="16"/>
        <v>7.1875063566608846E-3</v>
      </c>
      <c r="AL4">
        <f t="shared" si="17"/>
        <v>7.1305696433494187E-3</v>
      </c>
      <c r="AM4">
        <f t="shared" si="18"/>
        <v>1.0623462871098971E-2</v>
      </c>
      <c r="AN4">
        <f t="shared" si="19"/>
        <v>5.9173093241604077E-3</v>
      </c>
      <c r="AO4">
        <v>0</v>
      </c>
      <c r="AP4">
        <f t="shared" si="20"/>
        <v>1.258088340298923E-2</v>
      </c>
      <c r="AQ4">
        <f t="shared" si="21"/>
        <v>6.2842892271189965E-3</v>
      </c>
      <c r="AR4">
        <v>1</v>
      </c>
      <c r="AS4">
        <f>AR4*'MRIP Selectivity'!$N$35</f>
        <v>6.2965941758702333E-3</v>
      </c>
      <c r="AT4">
        <f>AR4*'MRIP Selectivity'!$O$35</f>
        <v>6.2842892271189965E-3</v>
      </c>
      <c r="AU4">
        <f>AR4*'MRIP Selectivity'!$P$35</f>
        <v>9.0321712954188795E-4</v>
      </c>
      <c r="AV4">
        <v>3</v>
      </c>
      <c r="AW4">
        <f t="shared" si="22"/>
        <v>15</v>
      </c>
      <c r="AX4">
        <f t="shared" si="23"/>
        <v>0</v>
      </c>
      <c r="AY4">
        <f t="shared" si="24"/>
        <v>0</v>
      </c>
      <c r="AZ4">
        <f t="shared" si="25"/>
        <v>0</v>
      </c>
      <c r="BA4">
        <v>159.70916518000001</v>
      </c>
      <c r="BB4">
        <v>159.70916518000001</v>
      </c>
      <c r="BF4" s="2" t="s">
        <v>1714</v>
      </c>
      <c r="BG4" s="3">
        <v>21192.604590019699</v>
      </c>
      <c r="BH4" s="3">
        <v>21188</v>
      </c>
    </row>
    <row r="5" spans="1:60" x14ac:dyDescent="0.25">
      <c r="A5" t="s">
        <v>1816</v>
      </c>
      <c r="B5" t="s">
        <v>3</v>
      </c>
      <c r="C5">
        <v>2013</v>
      </c>
      <c r="D5">
        <v>3</v>
      </c>
      <c r="E5">
        <v>6</v>
      </c>
      <c r="F5" t="s">
        <v>1810</v>
      </c>
      <c r="G5" t="s">
        <v>1769</v>
      </c>
      <c r="H5" t="s">
        <v>1811</v>
      </c>
      <c r="I5" t="s">
        <v>1812</v>
      </c>
      <c r="J5" t="s">
        <v>1813</v>
      </c>
      <c r="K5" t="str">
        <f t="shared" si="4"/>
        <v>Inshore</v>
      </c>
      <c r="L5">
        <v>0</v>
      </c>
      <c r="M5">
        <f t="shared" si="0"/>
        <v>0</v>
      </c>
      <c r="N5">
        <f t="shared" si="5"/>
        <v>8.8066183820924612E-2</v>
      </c>
      <c r="O5">
        <f t="shared" si="6"/>
        <v>4.3990024589832977E-2</v>
      </c>
      <c r="P5">
        <v>0</v>
      </c>
      <c r="Q5">
        <f t="shared" si="7"/>
        <v>0</v>
      </c>
      <c r="R5">
        <v>0</v>
      </c>
      <c r="S5">
        <f t="shared" si="1"/>
        <v>0</v>
      </c>
      <c r="T5">
        <f t="shared" si="8"/>
        <v>0</v>
      </c>
      <c r="U5">
        <f t="shared" si="2"/>
        <v>7.4364240097692796E-2</v>
      </c>
      <c r="V5">
        <f t="shared" si="9"/>
        <v>0.84441310922369928</v>
      </c>
      <c r="W5">
        <f t="shared" si="3"/>
        <v>4.1421165269122859E-2</v>
      </c>
      <c r="X5">
        <f t="shared" si="10"/>
        <v>0.94160359434525442</v>
      </c>
      <c r="Y5">
        <v>7</v>
      </c>
      <c r="Z5">
        <f>Y5*'MRIP Selectivity'!$N$35</f>
        <v>4.4076159231091636E-2</v>
      </c>
      <c r="AA5">
        <f>Y5*'MRIP Selectivity'!$O$35</f>
        <v>4.3990024589832977E-2</v>
      </c>
      <c r="AB5">
        <f>Y5*'MRIP Selectivity'!$P$35</f>
        <v>6.3225199067932156E-3</v>
      </c>
      <c r="AC5">
        <v>0.74741255597723821</v>
      </c>
      <c r="AD5">
        <v>0.94160359434525442</v>
      </c>
      <c r="AE5">
        <v>1.3432654004296583</v>
      </c>
      <c r="AF5">
        <f t="shared" si="11"/>
        <v>3.2943074828569945E-2</v>
      </c>
      <c r="AG5">
        <f t="shared" si="12"/>
        <v>4.1421165269122859E-2</v>
      </c>
      <c r="AH5">
        <f t="shared" si="13"/>
        <v>8.4928222343230737E-3</v>
      </c>
      <c r="AI5">
        <f t="shared" si="14"/>
        <v>9.4388703727717821E-2</v>
      </c>
      <c r="AJ5">
        <f t="shared" si="15"/>
        <v>8.2857062332015868E-2</v>
      </c>
      <c r="AK5">
        <f t="shared" si="16"/>
        <v>5.0312544496626192E-2</v>
      </c>
      <c r="AL5">
        <f t="shared" si="17"/>
        <v>4.9913987503445931E-2</v>
      </c>
      <c r="AM5">
        <f t="shared" si="18"/>
        <v>7.4364240097692796E-2</v>
      </c>
      <c r="AN5">
        <f t="shared" si="19"/>
        <v>4.1421165269122859E-2</v>
      </c>
      <c r="AO5">
        <v>0</v>
      </c>
      <c r="AP5">
        <f t="shared" si="20"/>
        <v>8.8066183820924612E-2</v>
      </c>
      <c r="AQ5">
        <f t="shared" si="21"/>
        <v>4.3990024589832977E-2</v>
      </c>
      <c r="AR5">
        <v>7</v>
      </c>
      <c r="AS5">
        <f>AR5*'MRIP Selectivity'!$N$35</f>
        <v>4.4076159231091636E-2</v>
      </c>
      <c r="AT5">
        <f>AR5*'MRIP Selectivity'!$O$35</f>
        <v>4.3990024589832977E-2</v>
      </c>
      <c r="AU5">
        <f>AR5*'MRIP Selectivity'!$P$35</f>
        <v>6.3225199067932156E-3</v>
      </c>
      <c r="AV5">
        <v>6</v>
      </c>
      <c r="AW5">
        <f t="shared" si="22"/>
        <v>30</v>
      </c>
      <c r="AX5">
        <f t="shared" si="23"/>
        <v>0</v>
      </c>
      <c r="AY5">
        <f t="shared" si="24"/>
        <v>0</v>
      </c>
      <c r="AZ5">
        <f t="shared" si="25"/>
        <v>0</v>
      </c>
      <c r="BA5">
        <v>159.70916518000001</v>
      </c>
      <c r="BB5">
        <v>159.70916518000001</v>
      </c>
    </row>
    <row r="6" spans="1:60" x14ac:dyDescent="0.25">
      <c r="A6" t="s">
        <v>4</v>
      </c>
      <c r="B6" t="s">
        <v>3</v>
      </c>
      <c r="C6">
        <v>2013</v>
      </c>
      <c r="D6">
        <v>3</v>
      </c>
      <c r="E6">
        <v>6</v>
      </c>
      <c r="F6" t="s">
        <v>1810</v>
      </c>
      <c r="G6" t="s">
        <v>1769</v>
      </c>
      <c r="H6" t="s">
        <v>1811</v>
      </c>
      <c r="I6" t="s">
        <v>1812</v>
      </c>
      <c r="J6" t="s">
        <v>1813</v>
      </c>
      <c r="K6" t="str">
        <f t="shared" si="4"/>
        <v>Inshore</v>
      </c>
      <c r="L6">
        <v>0</v>
      </c>
      <c r="M6">
        <f t="shared" si="0"/>
        <v>0</v>
      </c>
      <c r="N6">
        <f t="shared" si="5"/>
        <v>0.35226473528369845</v>
      </c>
      <c r="O6">
        <f t="shared" si="6"/>
        <v>0.17596009835933191</v>
      </c>
      <c r="P6">
        <v>0</v>
      </c>
      <c r="Q6">
        <f t="shared" si="7"/>
        <v>0</v>
      </c>
      <c r="R6">
        <v>0</v>
      </c>
      <c r="S6">
        <f t="shared" si="1"/>
        <v>0</v>
      </c>
      <c r="T6">
        <f t="shared" si="8"/>
        <v>0</v>
      </c>
      <c r="U6">
        <f t="shared" si="2"/>
        <v>0.29745696039077119</v>
      </c>
      <c r="V6">
        <f t="shared" si="9"/>
        <v>0.84441310922369928</v>
      </c>
      <c r="W6">
        <f t="shared" si="3"/>
        <v>0.16568466107649144</v>
      </c>
      <c r="X6">
        <f t="shared" si="10"/>
        <v>0.94160359434525442</v>
      </c>
      <c r="Y6">
        <v>28</v>
      </c>
      <c r="Z6">
        <f>Y6*'MRIP Selectivity'!$N$35</f>
        <v>0.17630463692436654</v>
      </c>
      <c r="AA6">
        <f>Y6*'MRIP Selectivity'!$O$35</f>
        <v>0.17596009835933191</v>
      </c>
      <c r="AB6">
        <f>Y6*'MRIP Selectivity'!$P$35</f>
        <v>2.5290079627172862E-2</v>
      </c>
      <c r="AC6">
        <v>0.74741255597723821</v>
      </c>
      <c r="AD6">
        <v>0.94160359434525442</v>
      </c>
      <c r="AE6">
        <v>1.3432654004296583</v>
      </c>
      <c r="AF6">
        <f t="shared" si="11"/>
        <v>0.13177229931427978</v>
      </c>
      <c r="AG6">
        <f t="shared" si="12"/>
        <v>0.16568466107649144</v>
      </c>
      <c r="AH6">
        <f t="shared" si="13"/>
        <v>3.3971288937292295E-2</v>
      </c>
      <c r="AI6">
        <f t="shared" si="14"/>
        <v>0.37755481491087128</v>
      </c>
      <c r="AJ6">
        <f t="shared" si="15"/>
        <v>0.33142824932806347</v>
      </c>
      <c r="AK6">
        <f t="shared" si="16"/>
        <v>0.20125017798650477</v>
      </c>
      <c r="AL6">
        <f t="shared" si="17"/>
        <v>0.19965595001378372</v>
      </c>
      <c r="AM6">
        <f t="shared" si="18"/>
        <v>0.29745696039077119</v>
      </c>
      <c r="AN6">
        <f t="shared" si="19"/>
        <v>0.16568466107649144</v>
      </c>
      <c r="AO6">
        <v>0</v>
      </c>
      <c r="AP6">
        <f t="shared" si="20"/>
        <v>0.35226473528369845</v>
      </c>
      <c r="AQ6">
        <f t="shared" si="21"/>
        <v>0.17596009835933191</v>
      </c>
      <c r="AR6">
        <v>28</v>
      </c>
      <c r="AS6">
        <f>AR6*'MRIP Selectivity'!$N$35</f>
        <v>0.17630463692436654</v>
      </c>
      <c r="AT6">
        <f>AR6*'MRIP Selectivity'!$O$35</f>
        <v>0.17596009835933191</v>
      </c>
      <c r="AU6">
        <f>AR6*'MRIP Selectivity'!$P$35</f>
        <v>2.5290079627172862E-2</v>
      </c>
      <c r="AV6">
        <v>6</v>
      </c>
      <c r="AW6">
        <f t="shared" si="22"/>
        <v>30</v>
      </c>
      <c r="AX6">
        <f t="shared" si="23"/>
        <v>0</v>
      </c>
      <c r="AY6">
        <f t="shared" si="24"/>
        <v>0</v>
      </c>
      <c r="AZ6">
        <f t="shared" si="25"/>
        <v>0</v>
      </c>
      <c r="BA6">
        <v>190.75555617000001</v>
      </c>
      <c r="BB6">
        <v>190.75555617000001</v>
      </c>
    </row>
    <row r="7" spans="1:60" x14ac:dyDescent="0.25">
      <c r="A7" t="s">
        <v>1817</v>
      </c>
      <c r="B7" t="s">
        <v>3</v>
      </c>
      <c r="C7">
        <v>2013</v>
      </c>
      <c r="D7">
        <v>3</v>
      </c>
      <c r="E7">
        <v>6</v>
      </c>
      <c r="F7" t="s">
        <v>1818</v>
      </c>
      <c r="G7" t="s">
        <v>1769</v>
      </c>
      <c r="H7" t="s">
        <v>1811</v>
      </c>
      <c r="I7" t="s">
        <v>1812</v>
      </c>
      <c r="J7" t="s">
        <v>1819</v>
      </c>
      <c r="K7" t="str">
        <f t="shared" si="4"/>
        <v>Offshore</v>
      </c>
      <c r="L7">
        <v>0</v>
      </c>
      <c r="M7">
        <f t="shared" si="0"/>
        <v>0</v>
      </c>
      <c r="N7">
        <f t="shared" si="5"/>
        <v>1.258088340298923E-2</v>
      </c>
      <c r="O7">
        <f t="shared" si="6"/>
        <v>6.2842892271189965E-3</v>
      </c>
      <c r="P7">
        <v>0</v>
      </c>
      <c r="Q7">
        <f t="shared" si="7"/>
        <v>0</v>
      </c>
      <c r="R7">
        <v>0</v>
      </c>
      <c r="S7">
        <f t="shared" si="1"/>
        <v>0</v>
      </c>
      <c r="T7">
        <f t="shared" si="8"/>
        <v>0</v>
      </c>
      <c r="U7">
        <f t="shared" si="2"/>
        <v>1.0623462871098971E-2</v>
      </c>
      <c r="V7">
        <f t="shared" si="9"/>
        <v>0.84441310922369939</v>
      </c>
      <c r="W7">
        <f t="shared" si="3"/>
        <v>5.9173093241604077E-3</v>
      </c>
      <c r="X7">
        <f t="shared" si="10"/>
        <v>0.94160359434525431</v>
      </c>
      <c r="Y7">
        <v>1</v>
      </c>
      <c r="Z7">
        <f>Y7*'MRIP Selectivity'!$N$35</f>
        <v>6.2965941758702333E-3</v>
      </c>
      <c r="AA7">
        <f>Y7*'MRIP Selectivity'!$O$35</f>
        <v>6.2842892271189965E-3</v>
      </c>
      <c r="AB7">
        <f>Y7*'MRIP Selectivity'!$P$35</f>
        <v>9.0321712954188795E-4</v>
      </c>
      <c r="AC7">
        <v>0.74741255597723821</v>
      </c>
      <c r="AD7">
        <v>0.94160359434525442</v>
      </c>
      <c r="AE7">
        <v>1.3432654004296583</v>
      </c>
      <c r="AF7">
        <f t="shared" si="11"/>
        <v>4.7061535469385633E-3</v>
      </c>
      <c r="AG7">
        <f t="shared" si="12"/>
        <v>5.9173093241604077E-3</v>
      </c>
      <c r="AH7">
        <f t="shared" si="13"/>
        <v>1.2132603191890106E-3</v>
      </c>
      <c r="AI7">
        <f t="shared" si="14"/>
        <v>1.3484100532531117E-2</v>
      </c>
      <c r="AJ7">
        <f t="shared" si="15"/>
        <v>1.1836723190287982E-2</v>
      </c>
      <c r="AK7">
        <f t="shared" si="16"/>
        <v>7.1875063566608846E-3</v>
      </c>
      <c r="AL7">
        <f t="shared" si="17"/>
        <v>7.1305696433494187E-3</v>
      </c>
      <c r="AM7">
        <f t="shared" si="18"/>
        <v>1.0623462871098971E-2</v>
      </c>
      <c r="AN7">
        <f t="shared" si="19"/>
        <v>5.9173093241604077E-3</v>
      </c>
      <c r="AO7">
        <v>0</v>
      </c>
      <c r="AP7">
        <f t="shared" si="20"/>
        <v>1.258088340298923E-2</v>
      </c>
      <c r="AQ7">
        <f t="shared" si="21"/>
        <v>6.2842892271189965E-3</v>
      </c>
      <c r="AR7">
        <v>1</v>
      </c>
      <c r="AS7">
        <f>AR7*'MRIP Selectivity'!$N$35</f>
        <v>6.2965941758702333E-3</v>
      </c>
      <c r="AT7">
        <f>AR7*'MRIP Selectivity'!$O$35</f>
        <v>6.2842892271189965E-3</v>
      </c>
      <c r="AU7">
        <f>AR7*'MRIP Selectivity'!$P$35</f>
        <v>9.0321712954188795E-4</v>
      </c>
      <c r="AV7">
        <v>4</v>
      </c>
      <c r="AW7">
        <f t="shared" si="22"/>
        <v>20</v>
      </c>
      <c r="AX7">
        <f t="shared" si="23"/>
        <v>0</v>
      </c>
      <c r="AY7">
        <f t="shared" si="24"/>
        <v>0</v>
      </c>
      <c r="AZ7">
        <f t="shared" si="25"/>
        <v>0</v>
      </c>
      <c r="BA7">
        <v>136.54431944999999</v>
      </c>
      <c r="BB7">
        <v>136.54431944999999</v>
      </c>
    </row>
    <row r="8" spans="1:60" x14ac:dyDescent="0.25">
      <c r="A8" t="s">
        <v>5</v>
      </c>
      <c r="B8" t="s">
        <v>3</v>
      </c>
      <c r="C8">
        <v>2013</v>
      </c>
      <c r="D8">
        <v>3</v>
      </c>
      <c r="E8">
        <v>6</v>
      </c>
      <c r="F8" t="s">
        <v>1818</v>
      </c>
      <c r="G8" t="s">
        <v>1769</v>
      </c>
      <c r="H8" t="s">
        <v>1811</v>
      </c>
      <c r="I8" t="s">
        <v>1812</v>
      </c>
      <c r="J8" t="s">
        <v>1819</v>
      </c>
      <c r="K8" t="str">
        <f t="shared" si="4"/>
        <v>Offshore</v>
      </c>
      <c r="L8">
        <v>1</v>
      </c>
      <c r="M8">
        <f t="shared" si="0"/>
        <v>136.54431944999999</v>
      </c>
      <c r="N8">
        <f t="shared" si="5"/>
        <v>1.0377426502089677</v>
      </c>
      <c r="O8">
        <f t="shared" si="6"/>
        <v>1.0188528676813571</v>
      </c>
      <c r="P8">
        <v>13.858267716535433</v>
      </c>
      <c r="Q8">
        <f t="shared" si="7"/>
        <v>13.858267716535433</v>
      </c>
      <c r="R8">
        <v>1.4330047042017042</v>
      </c>
      <c r="S8">
        <f t="shared" si="1"/>
        <v>195.66865210387024</v>
      </c>
      <c r="T8">
        <f t="shared" si="8"/>
        <v>1.4330047042017042</v>
      </c>
      <c r="U8">
        <f t="shared" si="2"/>
        <v>1.4648750928150012</v>
      </c>
      <c r="V8">
        <f t="shared" si="9"/>
        <v>1.4115976562397459</v>
      </c>
      <c r="W8">
        <f t="shared" si="3"/>
        <v>1.4507566321741854</v>
      </c>
      <c r="X8">
        <f t="shared" si="10"/>
        <v>1.4239118112075677</v>
      </c>
      <c r="Y8">
        <v>3</v>
      </c>
      <c r="Z8">
        <f>Y8*'MRIP Selectivity'!$N$35</f>
        <v>1.8889782527610699E-2</v>
      </c>
      <c r="AA8">
        <f>Y8*'MRIP Selectivity'!$O$35</f>
        <v>1.8852867681356991E-2</v>
      </c>
      <c r="AB8">
        <f>Y8*'MRIP Selectivity'!$P$35</f>
        <v>2.7096513886256638E-3</v>
      </c>
      <c r="AC8">
        <v>0.74741255597723821</v>
      </c>
      <c r="AD8">
        <v>0.94160359434525442</v>
      </c>
      <c r="AE8">
        <v>1.3432654004296583</v>
      </c>
      <c r="AF8">
        <f t="shared" si="11"/>
        <v>1.4118460640815688E-2</v>
      </c>
      <c r="AG8">
        <f t="shared" si="12"/>
        <v>1.7751927972481225E-2</v>
      </c>
      <c r="AH8">
        <f t="shared" si="13"/>
        <v>3.6397809575670318E-3</v>
      </c>
      <c r="AI8">
        <f t="shared" si="14"/>
        <v>4.045230159759336E-2</v>
      </c>
      <c r="AJ8">
        <f t="shared" si="15"/>
        <v>3.5510169570863948E-2</v>
      </c>
      <c r="AK8">
        <f t="shared" si="16"/>
        <v>2.1562519069982654E-2</v>
      </c>
      <c r="AL8">
        <f t="shared" si="17"/>
        <v>2.1391708930048256E-2</v>
      </c>
      <c r="AM8">
        <f t="shared" si="18"/>
        <v>1.4648750928150012</v>
      </c>
      <c r="AN8">
        <f t="shared" si="19"/>
        <v>1.4507566321741854</v>
      </c>
      <c r="AO8">
        <v>1</v>
      </c>
      <c r="AP8">
        <f t="shared" si="20"/>
        <v>1.0377426502089677</v>
      </c>
      <c r="AQ8">
        <f t="shared" si="21"/>
        <v>1.0188528676813571</v>
      </c>
      <c r="AR8">
        <v>3</v>
      </c>
      <c r="AS8">
        <f>AR8*'MRIP Selectivity'!$N$35</f>
        <v>1.8889782527610699E-2</v>
      </c>
      <c r="AT8">
        <f>AR8*'MRIP Selectivity'!$O$35</f>
        <v>1.8852867681356991E-2</v>
      </c>
      <c r="AU8">
        <f>AR8*'MRIP Selectivity'!$P$35</f>
        <v>2.7096513886256638E-3</v>
      </c>
      <c r="AV8">
        <v>15</v>
      </c>
      <c r="AW8">
        <f t="shared" si="22"/>
        <v>75</v>
      </c>
      <c r="AX8">
        <f t="shared" si="23"/>
        <v>0</v>
      </c>
      <c r="AY8">
        <f t="shared" si="24"/>
        <v>0</v>
      </c>
      <c r="AZ8">
        <f t="shared" si="25"/>
        <v>0</v>
      </c>
      <c r="BA8">
        <v>136.54431944999999</v>
      </c>
      <c r="BB8">
        <v>136.54431944999999</v>
      </c>
    </row>
    <row r="9" spans="1:60" x14ac:dyDescent="0.25">
      <c r="A9" t="s">
        <v>6</v>
      </c>
      <c r="B9" t="s">
        <v>3</v>
      </c>
      <c r="C9">
        <v>2013</v>
      </c>
      <c r="D9">
        <v>4</v>
      </c>
      <c r="E9">
        <v>7</v>
      </c>
      <c r="F9" t="s">
        <v>1820</v>
      </c>
      <c r="G9" t="s">
        <v>1769</v>
      </c>
      <c r="H9" t="s">
        <v>1811</v>
      </c>
      <c r="I9" t="s">
        <v>1812</v>
      </c>
      <c r="J9" t="s">
        <v>1813</v>
      </c>
      <c r="K9" t="str">
        <f t="shared" si="4"/>
        <v>Inshore</v>
      </c>
      <c r="L9">
        <v>0</v>
      </c>
      <c r="M9">
        <f t="shared" si="0"/>
        <v>0</v>
      </c>
      <c r="N9">
        <f t="shared" si="5"/>
        <v>7.5485300417935386E-2</v>
      </c>
      <c r="O9">
        <f t="shared" si="6"/>
        <v>3.7705735362713981E-2</v>
      </c>
      <c r="P9">
        <v>0</v>
      </c>
      <c r="Q9">
        <f t="shared" si="7"/>
        <v>0</v>
      </c>
      <c r="R9">
        <v>0</v>
      </c>
      <c r="S9">
        <f t="shared" si="1"/>
        <v>0</v>
      </c>
      <c r="T9">
        <f t="shared" si="8"/>
        <v>0</v>
      </c>
      <c r="U9">
        <f t="shared" si="2"/>
        <v>6.3740777226593825E-2</v>
      </c>
      <c r="V9">
        <f t="shared" si="9"/>
        <v>0.84441310922369928</v>
      </c>
      <c r="W9">
        <f t="shared" si="3"/>
        <v>3.5503855944962449E-2</v>
      </c>
      <c r="X9">
        <f t="shared" si="10"/>
        <v>0.94160359434525442</v>
      </c>
      <c r="Y9">
        <v>6</v>
      </c>
      <c r="Z9">
        <f>Y9*'MRIP Selectivity'!$N$35</f>
        <v>3.7779565055221398E-2</v>
      </c>
      <c r="AA9">
        <f>Y9*'MRIP Selectivity'!$O$35</f>
        <v>3.7705735362713981E-2</v>
      </c>
      <c r="AB9">
        <f>Y9*'MRIP Selectivity'!$P$35</f>
        <v>5.4193027772513275E-3</v>
      </c>
      <c r="AC9">
        <v>0.74741255597723821</v>
      </c>
      <c r="AD9">
        <v>0.94160359434525442</v>
      </c>
      <c r="AE9">
        <v>1.3432654004296583</v>
      </c>
      <c r="AF9">
        <f t="shared" si="11"/>
        <v>2.8236921281631376E-2</v>
      </c>
      <c r="AG9">
        <f t="shared" si="12"/>
        <v>3.5503855944962449E-2</v>
      </c>
      <c r="AH9">
        <f t="shared" si="13"/>
        <v>7.2795619151340635E-3</v>
      </c>
      <c r="AI9">
        <f t="shared" si="14"/>
        <v>8.0904603195186719E-2</v>
      </c>
      <c r="AJ9">
        <f t="shared" si="15"/>
        <v>7.1020339141727895E-2</v>
      </c>
      <c r="AK9">
        <f t="shared" si="16"/>
        <v>4.3125038139965308E-2</v>
      </c>
      <c r="AL9">
        <f t="shared" si="17"/>
        <v>4.2783417860096512E-2</v>
      </c>
      <c r="AM9">
        <f t="shared" si="18"/>
        <v>6.3740777226593825E-2</v>
      </c>
      <c r="AN9">
        <f t="shared" si="19"/>
        <v>3.5503855944962449E-2</v>
      </c>
      <c r="AO9">
        <v>0</v>
      </c>
      <c r="AP9">
        <f t="shared" si="20"/>
        <v>7.5485300417935386E-2</v>
      </c>
      <c r="AQ9">
        <f t="shared" si="21"/>
        <v>3.7705735362713981E-2</v>
      </c>
      <c r="AR9">
        <v>6</v>
      </c>
      <c r="AS9">
        <f>AR9*'MRIP Selectivity'!$N$35</f>
        <v>3.7779565055221398E-2</v>
      </c>
      <c r="AT9">
        <f>AR9*'MRIP Selectivity'!$O$35</f>
        <v>3.7705735362713981E-2</v>
      </c>
      <c r="AU9">
        <f>AR9*'MRIP Selectivity'!$P$35</f>
        <v>5.4193027772513275E-3</v>
      </c>
      <c r="AV9">
        <v>4</v>
      </c>
      <c r="AW9">
        <f t="shared" si="22"/>
        <v>20</v>
      </c>
      <c r="AX9">
        <f t="shared" si="23"/>
        <v>0</v>
      </c>
      <c r="AY9">
        <f t="shared" si="24"/>
        <v>0</v>
      </c>
      <c r="AZ9">
        <f t="shared" si="25"/>
        <v>0</v>
      </c>
      <c r="BA9">
        <v>107.53194018000001</v>
      </c>
      <c r="BB9">
        <v>107.53194018000001</v>
      </c>
    </row>
    <row r="10" spans="1:60" x14ac:dyDescent="0.25">
      <c r="A10" t="s">
        <v>7</v>
      </c>
      <c r="B10" t="s">
        <v>3</v>
      </c>
      <c r="C10">
        <v>2013</v>
      </c>
      <c r="D10">
        <v>4</v>
      </c>
      <c r="E10">
        <v>7</v>
      </c>
      <c r="F10" t="s">
        <v>1820</v>
      </c>
      <c r="G10" t="s">
        <v>1769</v>
      </c>
      <c r="H10" t="s">
        <v>1811</v>
      </c>
      <c r="I10" t="s">
        <v>1812</v>
      </c>
      <c r="J10" t="s">
        <v>1813</v>
      </c>
      <c r="K10" t="str">
        <f t="shared" si="4"/>
        <v>Inshore</v>
      </c>
      <c r="L10">
        <v>0</v>
      </c>
      <c r="M10">
        <f t="shared" si="0"/>
        <v>0</v>
      </c>
      <c r="N10">
        <f t="shared" si="5"/>
        <v>6.2904417014946146E-2</v>
      </c>
      <c r="O10">
        <f t="shared" si="6"/>
        <v>3.1421446135594985E-2</v>
      </c>
      <c r="P10">
        <v>0</v>
      </c>
      <c r="Q10">
        <f t="shared" si="7"/>
        <v>0</v>
      </c>
      <c r="R10">
        <v>0</v>
      </c>
      <c r="S10">
        <f t="shared" si="1"/>
        <v>0</v>
      </c>
      <c r="T10">
        <f t="shared" si="8"/>
        <v>0</v>
      </c>
      <c r="U10">
        <f t="shared" si="2"/>
        <v>5.3117314355494855E-2</v>
      </c>
      <c r="V10">
        <f t="shared" si="9"/>
        <v>0.84441310922369939</v>
      </c>
      <c r="W10">
        <f t="shared" si="3"/>
        <v>2.9586546620802043E-2</v>
      </c>
      <c r="X10">
        <f t="shared" si="10"/>
        <v>0.94160359434525442</v>
      </c>
      <c r="Y10">
        <v>5</v>
      </c>
      <c r="Z10">
        <f>Y10*'MRIP Selectivity'!$N$35</f>
        <v>3.1482970879351167E-2</v>
      </c>
      <c r="AA10">
        <f>Y10*'MRIP Selectivity'!$O$35</f>
        <v>3.1421446135594985E-2</v>
      </c>
      <c r="AB10">
        <f>Y10*'MRIP Selectivity'!$P$35</f>
        <v>4.5160856477094394E-3</v>
      </c>
      <c r="AC10">
        <v>0.74741255597723821</v>
      </c>
      <c r="AD10">
        <v>0.94160359434525442</v>
      </c>
      <c r="AE10">
        <v>1.3432654004296583</v>
      </c>
      <c r="AF10">
        <f t="shared" si="11"/>
        <v>2.3530767734692815E-2</v>
      </c>
      <c r="AG10">
        <f t="shared" si="12"/>
        <v>2.9586546620802043E-2</v>
      </c>
      <c r="AH10">
        <f t="shared" si="13"/>
        <v>6.0663015959450525E-3</v>
      </c>
      <c r="AI10">
        <f t="shared" si="14"/>
        <v>6.742050266265559E-2</v>
      </c>
      <c r="AJ10">
        <f t="shared" si="15"/>
        <v>5.9183615951439908E-2</v>
      </c>
      <c r="AK10">
        <f t="shared" si="16"/>
        <v>3.5937531783304423E-2</v>
      </c>
      <c r="AL10">
        <f t="shared" si="17"/>
        <v>3.5652848216747093E-2</v>
      </c>
      <c r="AM10">
        <f t="shared" si="18"/>
        <v>5.3117314355494855E-2</v>
      </c>
      <c r="AN10">
        <f t="shared" si="19"/>
        <v>2.9586546620802043E-2</v>
      </c>
      <c r="AO10">
        <v>0</v>
      </c>
      <c r="AP10">
        <f t="shared" si="20"/>
        <v>6.2904417014946146E-2</v>
      </c>
      <c r="AQ10">
        <f t="shared" si="21"/>
        <v>3.1421446135594985E-2</v>
      </c>
      <c r="AR10">
        <v>5</v>
      </c>
      <c r="AS10">
        <f>AR10*'MRIP Selectivity'!$N$35</f>
        <v>3.1482970879351167E-2</v>
      </c>
      <c r="AT10">
        <f>AR10*'MRIP Selectivity'!$O$35</f>
        <v>3.1421446135594985E-2</v>
      </c>
      <c r="AU10">
        <f>AR10*'MRIP Selectivity'!$P$35</f>
        <v>4.5160856477094394E-3</v>
      </c>
      <c r="AV10">
        <v>8</v>
      </c>
      <c r="AW10">
        <f t="shared" si="22"/>
        <v>40</v>
      </c>
      <c r="AX10">
        <f t="shared" si="23"/>
        <v>0</v>
      </c>
      <c r="AY10">
        <f t="shared" si="24"/>
        <v>0</v>
      </c>
      <c r="AZ10">
        <f t="shared" si="25"/>
        <v>0</v>
      </c>
      <c r="BA10">
        <v>130.52357473000001</v>
      </c>
      <c r="BB10">
        <v>130.52357473000001</v>
      </c>
    </row>
    <row r="11" spans="1:60" x14ac:dyDescent="0.25">
      <c r="A11" t="s">
        <v>8</v>
      </c>
      <c r="B11" t="s">
        <v>3</v>
      </c>
      <c r="C11">
        <v>2013</v>
      </c>
      <c r="D11">
        <v>4</v>
      </c>
      <c r="E11">
        <v>7</v>
      </c>
      <c r="F11" t="s">
        <v>1820</v>
      </c>
      <c r="G11" t="s">
        <v>1769</v>
      </c>
      <c r="H11" t="s">
        <v>1811</v>
      </c>
      <c r="I11" t="s">
        <v>1812</v>
      </c>
      <c r="J11" t="s">
        <v>1813</v>
      </c>
      <c r="K11" t="str">
        <f t="shared" si="4"/>
        <v>Inshore</v>
      </c>
      <c r="L11">
        <v>0</v>
      </c>
      <c r="M11">
        <f t="shared" si="0"/>
        <v>0</v>
      </c>
      <c r="N11">
        <f t="shared" si="5"/>
        <v>0.12580883402989229</v>
      </c>
      <c r="O11">
        <f t="shared" si="6"/>
        <v>6.2842892271189971E-2</v>
      </c>
      <c r="P11">
        <v>0</v>
      </c>
      <c r="Q11">
        <f t="shared" si="7"/>
        <v>0</v>
      </c>
      <c r="R11">
        <v>0</v>
      </c>
      <c r="S11">
        <f t="shared" si="1"/>
        <v>0</v>
      </c>
      <c r="T11">
        <f t="shared" si="8"/>
        <v>0</v>
      </c>
      <c r="U11">
        <f t="shared" si="2"/>
        <v>0.10623462871098971</v>
      </c>
      <c r="V11">
        <f t="shared" si="9"/>
        <v>0.84441310922369939</v>
      </c>
      <c r="W11">
        <f t="shared" si="3"/>
        <v>5.9173093241604087E-2</v>
      </c>
      <c r="X11">
        <f t="shared" si="10"/>
        <v>0.94160359434525442</v>
      </c>
      <c r="Y11">
        <v>10</v>
      </c>
      <c r="Z11">
        <f>Y11*'MRIP Selectivity'!$N$35</f>
        <v>6.2965941758702335E-2</v>
      </c>
      <c r="AA11">
        <f>Y11*'MRIP Selectivity'!$O$35</f>
        <v>6.2842892271189971E-2</v>
      </c>
      <c r="AB11">
        <f>Y11*'MRIP Selectivity'!$P$35</f>
        <v>9.0321712954188789E-3</v>
      </c>
      <c r="AC11">
        <v>0.74741255597723821</v>
      </c>
      <c r="AD11">
        <v>0.94160359434525442</v>
      </c>
      <c r="AE11">
        <v>1.3432654004296583</v>
      </c>
      <c r="AF11">
        <f t="shared" si="11"/>
        <v>4.7061535469385629E-2</v>
      </c>
      <c r="AG11">
        <f t="shared" si="12"/>
        <v>5.9173093241604087E-2</v>
      </c>
      <c r="AH11">
        <f t="shared" si="13"/>
        <v>1.2132603191890105E-2</v>
      </c>
      <c r="AI11">
        <f t="shared" si="14"/>
        <v>0.13484100532531118</v>
      </c>
      <c r="AJ11">
        <f t="shared" si="15"/>
        <v>0.11836723190287982</v>
      </c>
      <c r="AK11">
        <f t="shared" si="16"/>
        <v>7.1875063566608846E-2</v>
      </c>
      <c r="AL11">
        <f t="shared" si="17"/>
        <v>7.1305696433494187E-2</v>
      </c>
      <c r="AM11">
        <f t="shared" si="18"/>
        <v>0.10623462871098971</v>
      </c>
      <c r="AN11">
        <f t="shared" si="19"/>
        <v>5.9173093241604087E-2</v>
      </c>
      <c r="AO11">
        <v>0</v>
      </c>
      <c r="AP11">
        <f t="shared" si="20"/>
        <v>0.12580883402989229</v>
      </c>
      <c r="AQ11">
        <f t="shared" si="21"/>
        <v>6.2842892271189971E-2</v>
      </c>
      <c r="AR11">
        <v>10</v>
      </c>
      <c r="AS11">
        <f>AR11*'MRIP Selectivity'!$N$35</f>
        <v>6.2965941758702335E-2</v>
      </c>
      <c r="AT11">
        <f>AR11*'MRIP Selectivity'!$O$35</f>
        <v>6.2842892271189971E-2</v>
      </c>
      <c r="AU11">
        <f>AR11*'MRIP Selectivity'!$P$35</f>
        <v>9.0321712954188789E-3</v>
      </c>
      <c r="AV11">
        <v>4</v>
      </c>
      <c r="AW11">
        <f t="shared" si="22"/>
        <v>20</v>
      </c>
      <c r="AX11">
        <f t="shared" si="23"/>
        <v>0</v>
      </c>
      <c r="AY11">
        <f t="shared" si="24"/>
        <v>0</v>
      </c>
      <c r="AZ11">
        <f t="shared" si="25"/>
        <v>0</v>
      </c>
      <c r="BA11">
        <v>107.53194018000001</v>
      </c>
      <c r="BB11">
        <v>107.53194018000001</v>
      </c>
    </row>
    <row r="12" spans="1:60" x14ac:dyDescent="0.25">
      <c r="A12" t="s">
        <v>1821</v>
      </c>
      <c r="B12" t="s">
        <v>3</v>
      </c>
      <c r="C12">
        <v>2013</v>
      </c>
      <c r="D12">
        <v>4</v>
      </c>
      <c r="E12">
        <v>7</v>
      </c>
      <c r="F12" t="s">
        <v>1820</v>
      </c>
      <c r="G12" t="s">
        <v>1769</v>
      </c>
      <c r="H12" t="s">
        <v>1811</v>
      </c>
      <c r="I12" t="s">
        <v>1812</v>
      </c>
      <c r="J12" t="s">
        <v>1813</v>
      </c>
      <c r="K12" t="str">
        <f t="shared" si="4"/>
        <v>Inshore</v>
      </c>
      <c r="L12">
        <v>0</v>
      </c>
      <c r="M12">
        <f t="shared" si="0"/>
        <v>0</v>
      </c>
      <c r="N12">
        <f t="shared" si="5"/>
        <v>1.258088340298923E-2</v>
      </c>
      <c r="O12">
        <f t="shared" si="6"/>
        <v>6.2842892271189965E-3</v>
      </c>
      <c r="P12">
        <v>0</v>
      </c>
      <c r="Q12">
        <f t="shared" si="7"/>
        <v>0</v>
      </c>
      <c r="R12">
        <v>0</v>
      </c>
      <c r="S12">
        <f t="shared" si="1"/>
        <v>0</v>
      </c>
      <c r="T12">
        <f t="shared" si="8"/>
        <v>0</v>
      </c>
      <c r="U12">
        <f t="shared" si="2"/>
        <v>1.0623462871098971E-2</v>
      </c>
      <c r="V12">
        <f t="shared" si="9"/>
        <v>0.84441310922369939</v>
      </c>
      <c r="W12">
        <f t="shared" si="3"/>
        <v>5.9173093241604077E-3</v>
      </c>
      <c r="X12">
        <f t="shared" si="10"/>
        <v>0.94160359434525431</v>
      </c>
      <c r="Y12">
        <v>1</v>
      </c>
      <c r="Z12">
        <f>Y12*'MRIP Selectivity'!$N$35</f>
        <v>6.2965941758702333E-3</v>
      </c>
      <c r="AA12">
        <f>Y12*'MRIP Selectivity'!$O$35</f>
        <v>6.2842892271189965E-3</v>
      </c>
      <c r="AB12">
        <f>Y12*'MRIP Selectivity'!$P$35</f>
        <v>9.0321712954188795E-4</v>
      </c>
      <c r="AC12">
        <v>0.74741255597723821</v>
      </c>
      <c r="AD12">
        <v>0.94160359434525442</v>
      </c>
      <c r="AE12">
        <v>1.3432654004296583</v>
      </c>
      <c r="AF12">
        <f t="shared" si="11"/>
        <v>4.7061535469385633E-3</v>
      </c>
      <c r="AG12">
        <f t="shared" si="12"/>
        <v>5.9173093241604077E-3</v>
      </c>
      <c r="AH12">
        <f t="shared" si="13"/>
        <v>1.2132603191890106E-3</v>
      </c>
      <c r="AI12">
        <f t="shared" si="14"/>
        <v>1.3484100532531117E-2</v>
      </c>
      <c r="AJ12">
        <f t="shared" si="15"/>
        <v>1.1836723190287982E-2</v>
      </c>
      <c r="AK12">
        <f t="shared" si="16"/>
        <v>7.1875063566608846E-3</v>
      </c>
      <c r="AL12">
        <f t="shared" si="17"/>
        <v>7.1305696433494187E-3</v>
      </c>
      <c r="AM12">
        <f t="shared" si="18"/>
        <v>1.0623462871098971E-2</v>
      </c>
      <c r="AN12">
        <f t="shared" si="19"/>
        <v>5.9173093241604077E-3</v>
      </c>
      <c r="AO12">
        <v>0</v>
      </c>
      <c r="AP12">
        <f t="shared" si="20"/>
        <v>1.258088340298923E-2</v>
      </c>
      <c r="AQ12">
        <f t="shared" si="21"/>
        <v>6.2842892271189965E-3</v>
      </c>
      <c r="AR12">
        <v>1</v>
      </c>
      <c r="AS12">
        <f>AR12*'MRIP Selectivity'!$N$35</f>
        <v>6.2965941758702333E-3</v>
      </c>
      <c r="AT12">
        <f>AR12*'MRIP Selectivity'!$O$35</f>
        <v>6.2842892271189965E-3</v>
      </c>
      <c r="AU12">
        <f>AR12*'MRIP Selectivity'!$P$35</f>
        <v>9.0321712954188795E-4</v>
      </c>
      <c r="AV12">
        <v>5</v>
      </c>
      <c r="AW12">
        <f t="shared" si="22"/>
        <v>25</v>
      </c>
      <c r="AX12">
        <f t="shared" si="23"/>
        <v>0</v>
      </c>
      <c r="AY12">
        <f t="shared" si="24"/>
        <v>0</v>
      </c>
      <c r="AZ12">
        <f t="shared" si="25"/>
        <v>0</v>
      </c>
      <c r="BA12">
        <v>107.53194018000001</v>
      </c>
      <c r="BB12">
        <v>107.53194018000001</v>
      </c>
    </row>
    <row r="13" spans="1:60" x14ac:dyDescent="0.25">
      <c r="A13" t="s">
        <v>9</v>
      </c>
      <c r="B13" t="s">
        <v>3</v>
      </c>
      <c r="C13">
        <v>2013</v>
      </c>
      <c r="D13">
        <v>4</v>
      </c>
      <c r="E13">
        <v>7</v>
      </c>
      <c r="F13" t="s">
        <v>1820</v>
      </c>
      <c r="G13" t="s">
        <v>1769</v>
      </c>
      <c r="H13" t="s">
        <v>1811</v>
      </c>
      <c r="I13" t="s">
        <v>1812</v>
      </c>
      <c r="J13" t="s">
        <v>1813</v>
      </c>
      <c r="K13" t="str">
        <f t="shared" si="4"/>
        <v>Inshore</v>
      </c>
      <c r="L13">
        <v>0</v>
      </c>
      <c r="M13">
        <f t="shared" si="0"/>
        <v>0</v>
      </c>
      <c r="N13">
        <f t="shared" si="5"/>
        <v>6.2904417014946146E-2</v>
      </c>
      <c r="O13">
        <f t="shared" si="6"/>
        <v>3.1421446135594985E-2</v>
      </c>
      <c r="P13">
        <v>0</v>
      </c>
      <c r="Q13">
        <f t="shared" si="7"/>
        <v>0</v>
      </c>
      <c r="R13">
        <v>0</v>
      </c>
      <c r="S13">
        <f t="shared" si="1"/>
        <v>0</v>
      </c>
      <c r="T13">
        <f t="shared" si="8"/>
        <v>0</v>
      </c>
      <c r="U13">
        <f t="shared" si="2"/>
        <v>5.3117314355494855E-2</v>
      </c>
      <c r="V13">
        <f t="shared" si="9"/>
        <v>0.84441310922369939</v>
      </c>
      <c r="W13">
        <f t="shared" si="3"/>
        <v>2.9586546620802043E-2</v>
      </c>
      <c r="X13">
        <f t="shared" si="10"/>
        <v>0.94160359434525442</v>
      </c>
      <c r="Y13">
        <v>5</v>
      </c>
      <c r="Z13">
        <f>Y13*'MRIP Selectivity'!$N$35</f>
        <v>3.1482970879351167E-2</v>
      </c>
      <c r="AA13">
        <f>Y13*'MRIP Selectivity'!$O$35</f>
        <v>3.1421446135594985E-2</v>
      </c>
      <c r="AB13">
        <f>Y13*'MRIP Selectivity'!$P$35</f>
        <v>4.5160856477094394E-3</v>
      </c>
      <c r="AC13">
        <v>0.74741255597723821</v>
      </c>
      <c r="AD13">
        <v>0.94160359434525442</v>
      </c>
      <c r="AE13">
        <v>1.3432654004296583</v>
      </c>
      <c r="AF13">
        <f t="shared" si="11"/>
        <v>2.3530767734692815E-2</v>
      </c>
      <c r="AG13">
        <f t="shared" si="12"/>
        <v>2.9586546620802043E-2</v>
      </c>
      <c r="AH13">
        <f t="shared" si="13"/>
        <v>6.0663015959450525E-3</v>
      </c>
      <c r="AI13">
        <f t="shared" si="14"/>
        <v>6.742050266265559E-2</v>
      </c>
      <c r="AJ13">
        <f t="shared" si="15"/>
        <v>5.9183615951439908E-2</v>
      </c>
      <c r="AK13">
        <f t="shared" si="16"/>
        <v>3.5937531783304423E-2</v>
      </c>
      <c r="AL13">
        <f t="shared" si="17"/>
        <v>3.5652848216747093E-2</v>
      </c>
      <c r="AM13">
        <f t="shared" si="18"/>
        <v>5.3117314355494855E-2</v>
      </c>
      <c r="AN13">
        <f t="shared" si="19"/>
        <v>2.9586546620802043E-2</v>
      </c>
      <c r="AO13">
        <v>0</v>
      </c>
      <c r="AP13">
        <f t="shared" si="20"/>
        <v>6.2904417014946146E-2</v>
      </c>
      <c r="AQ13">
        <f t="shared" si="21"/>
        <v>3.1421446135594985E-2</v>
      </c>
      <c r="AR13">
        <v>5</v>
      </c>
      <c r="AS13">
        <f>AR13*'MRIP Selectivity'!$N$35</f>
        <v>3.1482970879351167E-2</v>
      </c>
      <c r="AT13">
        <f>AR13*'MRIP Selectivity'!$O$35</f>
        <v>3.1421446135594985E-2</v>
      </c>
      <c r="AU13">
        <f>AR13*'MRIP Selectivity'!$P$35</f>
        <v>4.5160856477094394E-3</v>
      </c>
      <c r="AV13">
        <v>4</v>
      </c>
      <c r="AW13">
        <f t="shared" si="22"/>
        <v>20</v>
      </c>
      <c r="AX13">
        <f t="shared" si="23"/>
        <v>0</v>
      </c>
      <c r="AY13">
        <f t="shared" si="24"/>
        <v>0</v>
      </c>
      <c r="AZ13">
        <f t="shared" si="25"/>
        <v>0</v>
      </c>
      <c r="BA13">
        <v>107.53194018000001</v>
      </c>
      <c r="BB13">
        <v>107.53194018000001</v>
      </c>
    </row>
    <row r="14" spans="1:60" x14ac:dyDescent="0.25">
      <c r="A14" t="s">
        <v>10</v>
      </c>
      <c r="B14" t="s">
        <v>3</v>
      </c>
      <c r="C14">
        <v>2013</v>
      </c>
      <c r="D14">
        <v>4</v>
      </c>
      <c r="E14">
        <v>7</v>
      </c>
      <c r="F14" t="s">
        <v>1820</v>
      </c>
      <c r="G14" t="s">
        <v>1769</v>
      </c>
      <c r="H14" t="s">
        <v>1811</v>
      </c>
      <c r="I14" t="s">
        <v>1812</v>
      </c>
      <c r="J14" t="s">
        <v>1813</v>
      </c>
      <c r="K14" t="str">
        <f t="shared" si="4"/>
        <v>Inshore</v>
      </c>
      <c r="L14">
        <v>0</v>
      </c>
      <c r="M14">
        <f t="shared" si="0"/>
        <v>0</v>
      </c>
      <c r="N14">
        <f t="shared" si="5"/>
        <v>0.15097060083587077</v>
      </c>
      <c r="O14">
        <f t="shared" si="6"/>
        <v>7.5411470725427962E-2</v>
      </c>
      <c r="P14">
        <v>0</v>
      </c>
      <c r="Q14">
        <f t="shared" si="7"/>
        <v>0</v>
      </c>
      <c r="R14">
        <v>0</v>
      </c>
      <c r="S14">
        <f t="shared" si="1"/>
        <v>0</v>
      </c>
      <c r="T14">
        <f t="shared" si="8"/>
        <v>0</v>
      </c>
      <c r="U14">
        <f t="shared" si="2"/>
        <v>0.12748155445318765</v>
      </c>
      <c r="V14">
        <f t="shared" si="9"/>
        <v>0.84441310922369928</v>
      </c>
      <c r="W14">
        <f t="shared" si="3"/>
        <v>7.1007711889924899E-2</v>
      </c>
      <c r="X14">
        <f t="shared" si="10"/>
        <v>0.94160359434525442</v>
      </c>
      <c r="Y14">
        <v>12</v>
      </c>
      <c r="Z14">
        <f>Y14*'MRIP Selectivity'!$N$35</f>
        <v>7.5559130110442796E-2</v>
      </c>
      <c r="AA14">
        <f>Y14*'MRIP Selectivity'!$O$35</f>
        <v>7.5411470725427962E-2</v>
      </c>
      <c r="AB14">
        <f>Y14*'MRIP Selectivity'!$P$35</f>
        <v>1.0838605554502655E-2</v>
      </c>
      <c r="AC14">
        <v>0.74741255597723821</v>
      </c>
      <c r="AD14">
        <v>0.94160359434525442</v>
      </c>
      <c r="AE14">
        <v>1.3432654004296583</v>
      </c>
      <c r="AF14">
        <f t="shared" si="11"/>
        <v>5.6473842563262752E-2</v>
      </c>
      <c r="AG14">
        <f t="shared" si="12"/>
        <v>7.1007711889924899E-2</v>
      </c>
      <c r="AH14">
        <f t="shared" si="13"/>
        <v>1.4559123830268127E-2</v>
      </c>
      <c r="AI14">
        <f t="shared" si="14"/>
        <v>0.16180920639037344</v>
      </c>
      <c r="AJ14">
        <f t="shared" si="15"/>
        <v>0.14204067828345579</v>
      </c>
      <c r="AK14">
        <f t="shared" si="16"/>
        <v>8.6250076279930615E-2</v>
      </c>
      <c r="AL14">
        <f t="shared" si="17"/>
        <v>8.5566835720193024E-2</v>
      </c>
      <c r="AM14">
        <f t="shared" si="18"/>
        <v>0.12748155445318765</v>
      </c>
      <c r="AN14">
        <f t="shared" si="19"/>
        <v>7.1007711889924899E-2</v>
      </c>
      <c r="AO14">
        <v>0</v>
      </c>
      <c r="AP14">
        <f t="shared" si="20"/>
        <v>0.15097060083587077</v>
      </c>
      <c r="AQ14">
        <f t="shared" si="21"/>
        <v>7.5411470725427962E-2</v>
      </c>
      <c r="AR14">
        <v>12</v>
      </c>
      <c r="AS14">
        <f>AR14*'MRIP Selectivity'!$N$35</f>
        <v>7.5559130110442796E-2</v>
      </c>
      <c r="AT14">
        <f>AR14*'MRIP Selectivity'!$O$35</f>
        <v>7.5411470725427962E-2</v>
      </c>
      <c r="AU14">
        <f>AR14*'MRIP Selectivity'!$P$35</f>
        <v>1.0838605554502655E-2</v>
      </c>
      <c r="AV14">
        <v>1</v>
      </c>
      <c r="AW14">
        <f t="shared" si="22"/>
        <v>5</v>
      </c>
      <c r="AX14">
        <f t="shared" si="23"/>
        <v>0</v>
      </c>
      <c r="AY14">
        <f t="shared" si="24"/>
        <v>0</v>
      </c>
      <c r="AZ14">
        <f t="shared" si="25"/>
        <v>0</v>
      </c>
      <c r="BA14">
        <v>107.53194018000001</v>
      </c>
      <c r="BB14">
        <v>107.53194018000001</v>
      </c>
    </row>
    <row r="15" spans="1:60" x14ac:dyDescent="0.25">
      <c r="A15" t="s">
        <v>1822</v>
      </c>
      <c r="B15" t="s">
        <v>3</v>
      </c>
      <c r="C15">
        <v>2013</v>
      </c>
      <c r="D15">
        <v>4</v>
      </c>
      <c r="E15">
        <v>7</v>
      </c>
      <c r="F15" t="s">
        <v>1820</v>
      </c>
      <c r="G15" t="s">
        <v>1769</v>
      </c>
      <c r="H15" t="s">
        <v>1811</v>
      </c>
      <c r="I15" t="s">
        <v>1812</v>
      </c>
      <c r="J15" t="s">
        <v>1813</v>
      </c>
      <c r="K15" t="str">
        <f t="shared" si="4"/>
        <v>Inshore</v>
      </c>
      <c r="L15">
        <v>0</v>
      </c>
      <c r="M15">
        <f t="shared" si="0"/>
        <v>0</v>
      </c>
      <c r="N15">
        <f t="shared" si="5"/>
        <v>1.258088340298923E-2</v>
      </c>
      <c r="O15">
        <f t="shared" si="6"/>
        <v>6.2842892271189965E-3</v>
      </c>
      <c r="P15">
        <v>0</v>
      </c>
      <c r="Q15">
        <f t="shared" si="7"/>
        <v>0</v>
      </c>
      <c r="R15">
        <v>0</v>
      </c>
      <c r="S15">
        <f t="shared" si="1"/>
        <v>0</v>
      </c>
      <c r="T15">
        <f t="shared" si="8"/>
        <v>0</v>
      </c>
      <c r="U15">
        <f t="shared" si="2"/>
        <v>1.0623462871098971E-2</v>
      </c>
      <c r="V15">
        <f t="shared" si="9"/>
        <v>0.84441310922369939</v>
      </c>
      <c r="W15">
        <f t="shared" si="3"/>
        <v>5.9173093241604077E-3</v>
      </c>
      <c r="X15">
        <f t="shared" si="10"/>
        <v>0.94160359434525431</v>
      </c>
      <c r="Y15">
        <v>1</v>
      </c>
      <c r="Z15">
        <f>Y15*'MRIP Selectivity'!$N$35</f>
        <v>6.2965941758702333E-3</v>
      </c>
      <c r="AA15">
        <f>Y15*'MRIP Selectivity'!$O$35</f>
        <v>6.2842892271189965E-3</v>
      </c>
      <c r="AB15">
        <f>Y15*'MRIP Selectivity'!$P$35</f>
        <v>9.0321712954188795E-4</v>
      </c>
      <c r="AC15">
        <v>0.74741255597723821</v>
      </c>
      <c r="AD15">
        <v>0.94160359434525442</v>
      </c>
      <c r="AE15">
        <v>1.3432654004296583</v>
      </c>
      <c r="AF15">
        <f t="shared" si="11"/>
        <v>4.7061535469385633E-3</v>
      </c>
      <c r="AG15">
        <f t="shared" si="12"/>
        <v>5.9173093241604077E-3</v>
      </c>
      <c r="AH15">
        <f t="shared" si="13"/>
        <v>1.2132603191890106E-3</v>
      </c>
      <c r="AI15">
        <f t="shared" si="14"/>
        <v>1.3484100532531117E-2</v>
      </c>
      <c r="AJ15">
        <f t="shared" si="15"/>
        <v>1.1836723190287982E-2</v>
      </c>
      <c r="AK15">
        <f t="shared" si="16"/>
        <v>7.1875063566608846E-3</v>
      </c>
      <c r="AL15">
        <f t="shared" si="17"/>
        <v>7.1305696433494187E-3</v>
      </c>
      <c r="AM15">
        <f t="shared" si="18"/>
        <v>1.0623462871098971E-2</v>
      </c>
      <c r="AN15">
        <f t="shared" si="19"/>
        <v>5.9173093241604077E-3</v>
      </c>
      <c r="AO15">
        <v>0</v>
      </c>
      <c r="AP15">
        <f t="shared" si="20"/>
        <v>1.258088340298923E-2</v>
      </c>
      <c r="AQ15">
        <f t="shared" si="21"/>
        <v>6.2842892271189965E-3</v>
      </c>
      <c r="AR15">
        <v>1</v>
      </c>
      <c r="AS15">
        <f>AR15*'MRIP Selectivity'!$N$35</f>
        <v>6.2965941758702333E-3</v>
      </c>
      <c r="AT15">
        <f>AR15*'MRIP Selectivity'!$O$35</f>
        <v>6.2842892271189965E-3</v>
      </c>
      <c r="AU15">
        <f>AR15*'MRIP Selectivity'!$P$35</f>
        <v>9.0321712954188795E-4</v>
      </c>
      <c r="AV15">
        <v>5</v>
      </c>
      <c r="AW15">
        <f t="shared" si="22"/>
        <v>25</v>
      </c>
      <c r="AX15">
        <f t="shared" si="23"/>
        <v>0</v>
      </c>
      <c r="AY15">
        <f t="shared" si="24"/>
        <v>0</v>
      </c>
      <c r="AZ15">
        <f t="shared" si="25"/>
        <v>0</v>
      </c>
      <c r="BA15">
        <v>107.53194018000001</v>
      </c>
      <c r="BB15">
        <v>107.53194018000001</v>
      </c>
    </row>
    <row r="16" spans="1:60" x14ac:dyDescent="0.25">
      <c r="A16" t="s">
        <v>11</v>
      </c>
      <c r="B16" t="s">
        <v>3</v>
      </c>
      <c r="C16">
        <v>2013</v>
      </c>
      <c r="D16">
        <v>4</v>
      </c>
      <c r="E16">
        <v>7</v>
      </c>
      <c r="F16" t="s">
        <v>1823</v>
      </c>
      <c r="G16" t="s">
        <v>1769</v>
      </c>
      <c r="H16" t="s">
        <v>1811</v>
      </c>
      <c r="I16" t="s">
        <v>1824</v>
      </c>
      <c r="J16" t="s">
        <v>1767</v>
      </c>
      <c r="K16" t="str">
        <f t="shared" si="4"/>
        <v>Inshore</v>
      </c>
      <c r="L16">
        <v>1</v>
      </c>
      <c r="M16">
        <f t="shared" si="0"/>
        <v>76.310774479000003</v>
      </c>
      <c r="N16">
        <f t="shared" si="5"/>
        <v>1</v>
      </c>
      <c r="O16">
        <f t="shared" si="6"/>
        <v>1</v>
      </c>
      <c r="P16">
        <v>13.700787401574802</v>
      </c>
      <c r="Q16">
        <f t="shared" si="7"/>
        <v>13.700787401574802</v>
      </c>
      <c r="R16">
        <v>1.3227735731092654</v>
      </c>
      <c r="S16">
        <f t="shared" si="1"/>
        <v>100.94187582432217</v>
      </c>
      <c r="T16">
        <f t="shared" si="8"/>
        <v>1.3227735731092654</v>
      </c>
      <c r="U16">
        <f t="shared" si="2"/>
        <v>1.3227735731092654</v>
      </c>
      <c r="V16">
        <f t="shared" si="9"/>
        <v>1.3227735731092654</v>
      </c>
      <c r="W16">
        <f t="shared" si="3"/>
        <v>1.3227735731092654</v>
      </c>
      <c r="X16">
        <f t="shared" si="10"/>
        <v>1.3227735731092654</v>
      </c>
      <c r="Y16">
        <v>0</v>
      </c>
      <c r="Z16">
        <f>Y16*'MRIP Selectivity'!$N$35</f>
        <v>0</v>
      </c>
      <c r="AA16">
        <f>Y16*'MRIP Selectivity'!$O$35</f>
        <v>0</v>
      </c>
      <c r="AB16">
        <f>Y16*'MRIP Selectivity'!$P$35</f>
        <v>0</v>
      </c>
      <c r="AC16">
        <v>0.74741255597723821</v>
      </c>
      <c r="AD16">
        <v>0.94160359434525442</v>
      </c>
      <c r="AE16">
        <v>1.3432654004296583</v>
      </c>
      <c r="AF16">
        <f t="shared" si="11"/>
        <v>0</v>
      </c>
      <c r="AG16">
        <f t="shared" si="12"/>
        <v>0</v>
      </c>
      <c r="AH16">
        <f t="shared" si="13"/>
        <v>0</v>
      </c>
      <c r="AI16">
        <f t="shared" si="14"/>
        <v>0</v>
      </c>
      <c r="AJ16">
        <f t="shared" si="15"/>
        <v>0</v>
      </c>
      <c r="AK16">
        <f t="shared" si="16"/>
        <v>0</v>
      </c>
      <c r="AL16">
        <f t="shared" si="17"/>
        <v>0</v>
      </c>
      <c r="AM16">
        <f t="shared" si="18"/>
        <v>1.3227735731092654</v>
      </c>
      <c r="AN16">
        <f t="shared" si="19"/>
        <v>1.3227735731092654</v>
      </c>
      <c r="AO16">
        <v>1</v>
      </c>
      <c r="AP16">
        <f t="shared" si="20"/>
        <v>1</v>
      </c>
      <c r="AQ16">
        <f t="shared" si="21"/>
        <v>1</v>
      </c>
      <c r="AR16">
        <v>0</v>
      </c>
      <c r="AS16">
        <f>AR16*'MRIP Selectivity'!$N$35</f>
        <v>0</v>
      </c>
      <c r="AT16">
        <f>AR16*'MRIP Selectivity'!$O$35</f>
        <v>0</v>
      </c>
      <c r="AU16">
        <f>AR16*'MRIP Selectivity'!$P$35</f>
        <v>0</v>
      </c>
      <c r="AV16">
        <v>1</v>
      </c>
      <c r="AW16">
        <f t="shared" si="22"/>
        <v>5</v>
      </c>
      <c r="AX16">
        <f t="shared" si="23"/>
        <v>0</v>
      </c>
      <c r="AY16">
        <f t="shared" si="24"/>
        <v>0</v>
      </c>
      <c r="AZ16">
        <f t="shared" si="25"/>
        <v>0</v>
      </c>
      <c r="BA16">
        <v>76.310774479000003</v>
      </c>
      <c r="BB16">
        <v>76.310774479000003</v>
      </c>
    </row>
    <row r="17" spans="1:54" x14ac:dyDescent="0.25">
      <c r="A17" t="s">
        <v>12</v>
      </c>
      <c r="B17" t="s">
        <v>3</v>
      </c>
      <c r="C17">
        <v>2013</v>
      </c>
      <c r="D17">
        <v>4</v>
      </c>
      <c r="E17">
        <v>7</v>
      </c>
      <c r="F17" t="s">
        <v>1825</v>
      </c>
      <c r="G17" t="s">
        <v>1769</v>
      </c>
      <c r="H17" t="s">
        <v>1811</v>
      </c>
      <c r="I17" t="s">
        <v>1824</v>
      </c>
      <c r="J17" t="s">
        <v>1813</v>
      </c>
      <c r="K17" t="str">
        <f t="shared" si="4"/>
        <v>Inshore</v>
      </c>
      <c r="L17">
        <v>0</v>
      </c>
      <c r="M17">
        <f t="shared" si="0"/>
        <v>0</v>
      </c>
      <c r="N17">
        <f t="shared" si="5"/>
        <v>9.2614374905570576E-3</v>
      </c>
      <c r="O17">
        <f t="shared" si="6"/>
        <v>4.6261895914014245E-3</v>
      </c>
      <c r="P17">
        <v>0</v>
      </c>
      <c r="Q17">
        <f t="shared" si="7"/>
        <v>0</v>
      </c>
      <c r="R17">
        <v>0</v>
      </c>
      <c r="S17">
        <f t="shared" si="1"/>
        <v>0</v>
      </c>
      <c r="T17">
        <f t="shared" si="8"/>
        <v>0</v>
      </c>
      <c r="U17">
        <f t="shared" si="2"/>
        <v>7.8204792272822208E-3</v>
      </c>
      <c r="V17">
        <f t="shared" si="9"/>
        <v>0.84441310922369939</v>
      </c>
      <c r="W17">
        <f t="shared" si="3"/>
        <v>4.3560367473861857E-3</v>
      </c>
      <c r="X17">
        <f t="shared" si="10"/>
        <v>0.94160359434525454</v>
      </c>
      <c r="Y17">
        <v>0.73615160349999997</v>
      </c>
      <c r="Z17">
        <f>Y17*'MRIP Selectivity'!$N$35</f>
        <v>4.6352478991556331E-3</v>
      </c>
      <c r="AA17">
        <f>Y17*'MRIP Selectivity'!$O$35</f>
        <v>4.6261895914014245E-3</v>
      </c>
      <c r="AB17">
        <f>Y17*'MRIP Selectivity'!$P$35</f>
        <v>6.6490473822092798E-4</v>
      </c>
      <c r="AC17">
        <v>0.74741255597723821</v>
      </c>
      <c r="AD17">
        <v>0.94160359434525442</v>
      </c>
      <c r="AE17">
        <v>1.3432654004296583</v>
      </c>
      <c r="AF17">
        <f t="shared" si="11"/>
        <v>3.4644424798960355E-3</v>
      </c>
      <c r="AG17">
        <f t="shared" si="12"/>
        <v>4.3560367473861857E-3</v>
      </c>
      <c r="AH17">
        <f t="shared" si="13"/>
        <v>8.9314352943391196E-4</v>
      </c>
      <c r="AI17">
        <f t="shared" si="14"/>
        <v>9.9263422287779856E-3</v>
      </c>
      <c r="AJ17">
        <f t="shared" si="15"/>
        <v>8.7136227567161332E-3</v>
      </c>
      <c r="AK17">
        <f t="shared" si="16"/>
        <v>5.2910943296223525E-3</v>
      </c>
      <c r="AL17">
        <f t="shared" si="17"/>
        <v>5.2491802768200972E-3</v>
      </c>
      <c r="AM17">
        <f t="shared" si="18"/>
        <v>7.8204792272822208E-3</v>
      </c>
      <c r="AN17">
        <f t="shared" si="19"/>
        <v>4.3560367473861857E-3</v>
      </c>
      <c r="AO17">
        <v>0</v>
      </c>
      <c r="AP17">
        <f t="shared" si="20"/>
        <v>1.258088340298923E-2</v>
      </c>
      <c r="AQ17">
        <f t="shared" si="21"/>
        <v>6.2842892271189965E-3</v>
      </c>
      <c r="AR17">
        <v>1</v>
      </c>
      <c r="AS17">
        <f>AR17*'MRIP Selectivity'!$N$35</f>
        <v>6.2965941758702333E-3</v>
      </c>
      <c r="AT17">
        <f>AR17*'MRIP Selectivity'!$O$35</f>
        <v>6.2842892271189965E-3</v>
      </c>
      <c r="AU17">
        <f>AR17*'MRIP Selectivity'!$P$35</f>
        <v>9.0321712954188795E-4</v>
      </c>
      <c r="AV17">
        <v>1</v>
      </c>
      <c r="AW17">
        <f t="shared" si="22"/>
        <v>5</v>
      </c>
      <c r="AX17">
        <f t="shared" si="23"/>
        <v>0</v>
      </c>
      <c r="AY17">
        <f t="shared" si="24"/>
        <v>0</v>
      </c>
      <c r="AZ17">
        <f t="shared" si="25"/>
        <v>0</v>
      </c>
      <c r="BA17">
        <v>142.55949586</v>
      </c>
      <c r="BB17">
        <v>142.55949586</v>
      </c>
    </row>
    <row r="18" spans="1:54" x14ac:dyDescent="0.25">
      <c r="A18" t="s">
        <v>1826</v>
      </c>
      <c r="B18" t="s">
        <v>3</v>
      </c>
      <c r="C18">
        <v>2013</v>
      </c>
      <c r="D18">
        <v>4</v>
      </c>
      <c r="E18">
        <v>7</v>
      </c>
      <c r="F18" t="s">
        <v>1827</v>
      </c>
      <c r="G18" t="s">
        <v>1769</v>
      </c>
      <c r="H18" t="s">
        <v>1811</v>
      </c>
      <c r="I18" t="s">
        <v>1812</v>
      </c>
      <c r="J18" t="s">
        <v>1813</v>
      </c>
      <c r="K18" t="str">
        <f t="shared" si="4"/>
        <v>Inshore</v>
      </c>
      <c r="L18">
        <v>0</v>
      </c>
      <c r="M18">
        <f t="shared" si="0"/>
        <v>0</v>
      </c>
      <c r="N18">
        <f t="shared" si="5"/>
        <v>5.0323533611956919E-2</v>
      </c>
      <c r="O18">
        <f t="shared" si="6"/>
        <v>2.5137156908475986E-2</v>
      </c>
      <c r="P18">
        <v>0</v>
      </c>
      <c r="Q18">
        <f t="shared" si="7"/>
        <v>0</v>
      </c>
      <c r="R18">
        <v>0</v>
      </c>
      <c r="S18">
        <f t="shared" si="1"/>
        <v>0</v>
      </c>
      <c r="T18">
        <f t="shared" si="8"/>
        <v>0</v>
      </c>
      <c r="U18">
        <f t="shared" si="2"/>
        <v>4.2493851484395884E-2</v>
      </c>
      <c r="V18">
        <f t="shared" si="9"/>
        <v>0.84441310922369939</v>
      </c>
      <c r="W18">
        <f t="shared" si="3"/>
        <v>2.3669237296641631E-2</v>
      </c>
      <c r="X18">
        <f t="shared" si="10"/>
        <v>0.94160359434525431</v>
      </c>
      <c r="Y18">
        <v>4</v>
      </c>
      <c r="Z18">
        <f>Y18*'MRIP Selectivity'!$N$35</f>
        <v>2.5186376703480933E-2</v>
      </c>
      <c r="AA18">
        <f>Y18*'MRIP Selectivity'!$O$35</f>
        <v>2.5137156908475986E-2</v>
      </c>
      <c r="AB18">
        <f>Y18*'MRIP Selectivity'!$P$35</f>
        <v>3.6128685181675518E-3</v>
      </c>
      <c r="AC18">
        <v>0.74741255597723821</v>
      </c>
      <c r="AD18">
        <v>0.94160359434525442</v>
      </c>
      <c r="AE18">
        <v>1.3432654004296583</v>
      </c>
      <c r="AF18">
        <f t="shared" si="11"/>
        <v>1.8824614187754253E-2</v>
      </c>
      <c r="AG18">
        <f t="shared" si="12"/>
        <v>2.3669237296641631E-2</v>
      </c>
      <c r="AH18">
        <f t="shared" si="13"/>
        <v>4.8530412767560423E-3</v>
      </c>
      <c r="AI18">
        <f t="shared" si="14"/>
        <v>5.3936402130124468E-2</v>
      </c>
      <c r="AJ18">
        <f t="shared" si="15"/>
        <v>4.7346892761151928E-2</v>
      </c>
      <c r="AK18">
        <f t="shared" si="16"/>
        <v>2.8750025426643538E-2</v>
      </c>
      <c r="AL18">
        <f t="shared" si="17"/>
        <v>2.8522278573397675E-2</v>
      </c>
      <c r="AM18">
        <f t="shared" si="18"/>
        <v>4.2493851484395884E-2</v>
      </c>
      <c r="AN18">
        <f t="shared" si="19"/>
        <v>2.3669237296641631E-2</v>
      </c>
      <c r="AO18">
        <v>0</v>
      </c>
      <c r="AP18">
        <f t="shared" si="20"/>
        <v>5.0323533611956919E-2</v>
      </c>
      <c r="AQ18">
        <f t="shared" si="21"/>
        <v>2.5137156908475986E-2</v>
      </c>
      <c r="AR18">
        <v>4</v>
      </c>
      <c r="AS18">
        <f>AR18*'MRIP Selectivity'!$N$35</f>
        <v>2.5186376703480933E-2</v>
      </c>
      <c r="AT18">
        <f>AR18*'MRIP Selectivity'!$O$35</f>
        <v>2.5137156908475986E-2</v>
      </c>
      <c r="AU18">
        <f>AR18*'MRIP Selectivity'!$P$35</f>
        <v>3.6128685181675518E-3</v>
      </c>
      <c r="AV18">
        <v>4</v>
      </c>
      <c r="AW18">
        <f t="shared" si="22"/>
        <v>20</v>
      </c>
      <c r="AX18">
        <f t="shared" si="23"/>
        <v>0</v>
      </c>
      <c r="AY18">
        <f t="shared" si="24"/>
        <v>0</v>
      </c>
      <c r="AZ18">
        <f t="shared" si="25"/>
        <v>0</v>
      </c>
      <c r="BA18">
        <v>2455.2004256999999</v>
      </c>
      <c r="BB18">
        <v>2455.2004256999999</v>
      </c>
    </row>
    <row r="19" spans="1:54" x14ac:dyDescent="0.25">
      <c r="A19" t="s">
        <v>13</v>
      </c>
      <c r="B19" t="s">
        <v>3</v>
      </c>
      <c r="C19">
        <v>2013</v>
      </c>
      <c r="D19">
        <v>4</v>
      </c>
      <c r="E19">
        <v>8</v>
      </c>
      <c r="F19" t="s">
        <v>1828</v>
      </c>
      <c r="G19" t="s">
        <v>1769</v>
      </c>
      <c r="H19" t="s">
        <v>1811</v>
      </c>
      <c r="I19" t="s">
        <v>1812</v>
      </c>
      <c r="J19" t="s">
        <v>1813</v>
      </c>
      <c r="K19" t="str">
        <f t="shared" si="4"/>
        <v>Inshore</v>
      </c>
      <c r="L19">
        <v>0</v>
      </c>
      <c r="M19">
        <f t="shared" si="0"/>
        <v>0</v>
      </c>
      <c r="N19">
        <f t="shared" si="5"/>
        <v>0.21387501785081692</v>
      </c>
      <c r="O19">
        <f t="shared" si="6"/>
        <v>0.10683291686102295</v>
      </c>
      <c r="P19">
        <v>0</v>
      </c>
      <c r="Q19">
        <f t="shared" si="7"/>
        <v>0</v>
      </c>
      <c r="R19">
        <v>0</v>
      </c>
      <c r="S19">
        <f t="shared" si="1"/>
        <v>0</v>
      </c>
      <c r="T19">
        <f t="shared" si="8"/>
        <v>0</v>
      </c>
      <c r="U19">
        <f t="shared" si="2"/>
        <v>0.18059886880868251</v>
      </c>
      <c r="V19">
        <f t="shared" si="9"/>
        <v>0.84441310922369928</v>
      </c>
      <c r="W19">
        <f t="shared" si="3"/>
        <v>0.10059425851072694</v>
      </c>
      <c r="X19">
        <f t="shared" si="10"/>
        <v>0.94160359434525442</v>
      </c>
      <c r="Y19">
        <v>17</v>
      </c>
      <c r="Z19">
        <f>Y19*'MRIP Selectivity'!$N$35</f>
        <v>0.10704210098979397</v>
      </c>
      <c r="AA19">
        <f>Y19*'MRIP Selectivity'!$O$35</f>
        <v>0.10683291686102295</v>
      </c>
      <c r="AB19">
        <f>Y19*'MRIP Selectivity'!$P$35</f>
        <v>1.5354691202212094E-2</v>
      </c>
      <c r="AC19">
        <v>0.74741255597723821</v>
      </c>
      <c r="AD19">
        <v>0.94160359434525442</v>
      </c>
      <c r="AE19">
        <v>1.3432654004296583</v>
      </c>
      <c r="AF19">
        <f t="shared" si="11"/>
        <v>8.0004610297955567E-2</v>
      </c>
      <c r="AG19">
        <f t="shared" si="12"/>
        <v>0.10059425851072694</v>
      </c>
      <c r="AH19">
        <f t="shared" si="13"/>
        <v>2.0625425426213179E-2</v>
      </c>
      <c r="AI19">
        <f t="shared" si="14"/>
        <v>0.229229709053029</v>
      </c>
      <c r="AJ19">
        <f t="shared" si="15"/>
        <v>0.20122429423489568</v>
      </c>
      <c r="AK19">
        <f t="shared" si="16"/>
        <v>0.12218760806323505</v>
      </c>
      <c r="AL19">
        <f t="shared" si="17"/>
        <v>0.12121968393694012</v>
      </c>
      <c r="AM19">
        <f t="shared" si="18"/>
        <v>0.18059886880868251</v>
      </c>
      <c r="AN19">
        <f t="shared" si="19"/>
        <v>0.10059425851072694</v>
      </c>
      <c r="AO19">
        <v>0</v>
      </c>
      <c r="AP19">
        <f t="shared" si="20"/>
        <v>0.21387501785081692</v>
      </c>
      <c r="AQ19">
        <f t="shared" si="21"/>
        <v>0.10683291686102295</v>
      </c>
      <c r="AR19">
        <v>17</v>
      </c>
      <c r="AS19">
        <f>AR19*'MRIP Selectivity'!$N$35</f>
        <v>0.10704210098979397</v>
      </c>
      <c r="AT19">
        <f>AR19*'MRIP Selectivity'!$O$35</f>
        <v>0.10683291686102295</v>
      </c>
      <c r="AU19">
        <f>AR19*'MRIP Selectivity'!$P$35</f>
        <v>1.5354691202212094E-2</v>
      </c>
      <c r="AV19">
        <v>1</v>
      </c>
      <c r="AW19">
        <f t="shared" si="22"/>
        <v>5</v>
      </c>
      <c r="AX19">
        <f t="shared" si="23"/>
        <v>0</v>
      </c>
      <c r="AY19">
        <f t="shared" si="24"/>
        <v>0</v>
      </c>
      <c r="AZ19">
        <f t="shared" si="25"/>
        <v>0</v>
      </c>
      <c r="BA19">
        <v>592.58914858000003</v>
      </c>
      <c r="BB19">
        <v>592.58914858000003</v>
      </c>
    </row>
    <row r="20" spans="1:54" x14ac:dyDescent="0.25">
      <c r="A20" t="s">
        <v>1829</v>
      </c>
      <c r="B20" t="s">
        <v>3</v>
      </c>
      <c r="C20">
        <v>2013</v>
      </c>
      <c r="D20">
        <v>4</v>
      </c>
      <c r="E20">
        <v>8</v>
      </c>
      <c r="F20" t="s">
        <v>1828</v>
      </c>
      <c r="G20" t="s">
        <v>1769</v>
      </c>
      <c r="H20" t="s">
        <v>1811</v>
      </c>
      <c r="I20" t="s">
        <v>1812</v>
      </c>
      <c r="J20" t="s">
        <v>1813</v>
      </c>
      <c r="K20" t="str">
        <f t="shared" si="4"/>
        <v>Inshore</v>
      </c>
      <c r="L20">
        <v>0</v>
      </c>
      <c r="M20">
        <f t="shared" si="0"/>
        <v>0</v>
      </c>
      <c r="N20">
        <f t="shared" si="5"/>
        <v>2.516176680597846E-2</v>
      </c>
      <c r="O20">
        <f t="shared" si="6"/>
        <v>1.2568578454237993E-2</v>
      </c>
      <c r="P20">
        <v>0</v>
      </c>
      <c r="Q20">
        <f t="shared" si="7"/>
        <v>0</v>
      </c>
      <c r="R20">
        <v>0</v>
      </c>
      <c r="S20">
        <f t="shared" si="1"/>
        <v>0</v>
      </c>
      <c r="T20">
        <f t="shared" si="8"/>
        <v>0</v>
      </c>
      <c r="U20">
        <f t="shared" si="2"/>
        <v>2.1246925742197942E-2</v>
      </c>
      <c r="V20">
        <f t="shared" si="9"/>
        <v>0.84441310922369939</v>
      </c>
      <c r="W20">
        <f t="shared" si="3"/>
        <v>1.1834618648320815E-2</v>
      </c>
      <c r="X20">
        <f t="shared" si="10"/>
        <v>0.94160359434525431</v>
      </c>
      <c r="Y20">
        <v>2</v>
      </c>
      <c r="Z20">
        <f>Y20*'MRIP Selectivity'!$N$35</f>
        <v>1.2593188351740467E-2</v>
      </c>
      <c r="AA20">
        <f>Y20*'MRIP Selectivity'!$O$35</f>
        <v>1.2568578454237993E-2</v>
      </c>
      <c r="AB20">
        <f>Y20*'MRIP Selectivity'!$P$35</f>
        <v>1.8064342590837759E-3</v>
      </c>
      <c r="AC20">
        <v>0.74741255597723821</v>
      </c>
      <c r="AD20">
        <v>0.94160359434525442</v>
      </c>
      <c r="AE20">
        <v>1.3432654004296583</v>
      </c>
      <c r="AF20">
        <f t="shared" si="11"/>
        <v>9.4123070938771265E-3</v>
      </c>
      <c r="AG20">
        <f t="shared" si="12"/>
        <v>1.1834618648320815E-2</v>
      </c>
      <c r="AH20">
        <f t="shared" si="13"/>
        <v>2.4265206383780212E-3</v>
      </c>
      <c r="AI20">
        <f t="shared" si="14"/>
        <v>2.6968201065062234E-2</v>
      </c>
      <c r="AJ20">
        <f t="shared" si="15"/>
        <v>2.3673446380575964E-2</v>
      </c>
      <c r="AK20">
        <f t="shared" si="16"/>
        <v>1.4375012713321769E-2</v>
      </c>
      <c r="AL20">
        <f t="shared" si="17"/>
        <v>1.4261139286698837E-2</v>
      </c>
      <c r="AM20">
        <f t="shared" si="18"/>
        <v>2.1246925742197942E-2</v>
      </c>
      <c r="AN20">
        <f t="shared" si="19"/>
        <v>1.1834618648320815E-2</v>
      </c>
      <c r="AO20">
        <v>0</v>
      </c>
      <c r="AP20">
        <f t="shared" si="20"/>
        <v>2.516176680597846E-2</v>
      </c>
      <c r="AQ20">
        <f t="shared" si="21"/>
        <v>1.2568578454237993E-2</v>
      </c>
      <c r="AR20">
        <v>2</v>
      </c>
      <c r="AS20">
        <f>AR20*'MRIP Selectivity'!$N$35</f>
        <v>1.2593188351740467E-2</v>
      </c>
      <c r="AT20">
        <f>AR20*'MRIP Selectivity'!$O$35</f>
        <v>1.2568578454237993E-2</v>
      </c>
      <c r="AU20">
        <f>AR20*'MRIP Selectivity'!$P$35</f>
        <v>1.8064342590837759E-3</v>
      </c>
      <c r="AV20">
        <v>4</v>
      </c>
      <c r="AW20">
        <f t="shared" si="22"/>
        <v>20</v>
      </c>
      <c r="AX20">
        <f t="shared" si="23"/>
        <v>0</v>
      </c>
      <c r="AY20">
        <f t="shared" si="24"/>
        <v>0</v>
      </c>
      <c r="AZ20">
        <f t="shared" si="25"/>
        <v>0</v>
      </c>
      <c r="BA20">
        <v>756.75344471000005</v>
      </c>
      <c r="BB20">
        <v>756.75344471000005</v>
      </c>
    </row>
    <row r="21" spans="1:54" x14ac:dyDescent="0.25">
      <c r="A21" t="s">
        <v>14</v>
      </c>
      <c r="B21" t="s">
        <v>3</v>
      </c>
      <c r="C21">
        <v>2013</v>
      </c>
      <c r="D21">
        <v>4</v>
      </c>
      <c r="E21">
        <v>8</v>
      </c>
      <c r="F21" t="s">
        <v>1828</v>
      </c>
      <c r="G21" t="s">
        <v>1769</v>
      </c>
      <c r="H21" t="s">
        <v>1811</v>
      </c>
      <c r="I21" t="s">
        <v>1812</v>
      </c>
      <c r="J21" t="s">
        <v>1767</v>
      </c>
      <c r="K21" t="str">
        <f t="shared" si="4"/>
        <v>Inshore</v>
      </c>
      <c r="L21">
        <v>0</v>
      </c>
      <c r="M21">
        <f t="shared" si="0"/>
        <v>0</v>
      </c>
      <c r="N21">
        <f t="shared" si="5"/>
        <v>0.62904417014946157</v>
      </c>
      <c r="O21">
        <f t="shared" si="6"/>
        <v>0.31421446135594983</v>
      </c>
      <c r="P21">
        <v>0</v>
      </c>
      <c r="Q21">
        <f t="shared" si="7"/>
        <v>0</v>
      </c>
      <c r="R21">
        <v>0</v>
      </c>
      <c r="S21">
        <f t="shared" si="1"/>
        <v>0</v>
      </c>
      <c r="T21">
        <f t="shared" si="8"/>
        <v>0</v>
      </c>
      <c r="U21">
        <f t="shared" si="2"/>
        <v>0.53117314355494849</v>
      </c>
      <c r="V21">
        <f t="shared" si="9"/>
        <v>0.84441310922369917</v>
      </c>
      <c r="W21">
        <f t="shared" si="3"/>
        <v>0.2958654662080204</v>
      </c>
      <c r="X21">
        <f t="shared" si="10"/>
        <v>0.94160359434525442</v>
      </c>
      <c r="Y21">
        <v>50</v>
      </c>
      <c r="Z21">
        <f>Y21*'MRIP Selectivity'!$N$35</f>
        <v>0.31482970879351169</v>
      </c>
      <c r="AA21">
        <f>Y21*'MRIP Selectivity'!$O$35</f>
        <v>0.31421446135594983</v>
      </c>
      <c r="AB21">
        <f>Y21*'MRIP Selectivity'!$P$35</f>
        <v>4.5160856477094398E-2</v>
      </c>
      <c r="AC21">
        <v>0.74741255597723821</v>
      </c>
      <c r="AD21">
        <v>0.94160359434525442</v>
      </c>
      <c r="AE21">
        <v>1.3432654004296583</v>
      </c>
      <c r="AF21">
        <f t="shared" si="11"/>
        <v>0.23530767734692815</v>
      </c>
      <c r="AG21">
        <f t="shared" si="12"/>
        <v>0.2958654662080204</v>
      </c>
      <c r="AH21">
        <f t="shared" si="13"/>
        <v>6.0663015959450534E-2</v>
      </c>
      <c r="AI21">
        <f t="shared" si="14"/>
        <v>0.67420502662655601</v>
      </c>
      <c r="AJ21">
        <f t="shared" si="15"/>
        <v>0.59183615951439905</v>
      </c>
      <c r="AK21">
        <f t="shared" si="16"/>
        <v>0.35937531783304422</v>
      </c>
      <c r="AL21">
        <f t="shared" si="17"/>
        <v>0.35652848216747091</v>
      </c>
      <c r="AM21">
        <f t="shared" si="18"/>
        <v>0.53117314355494849</v>
      </c>
      <c r="AN21">
        <f t="shared" si="19"/>
        <v>0.2958654662080204</v>
      </c>
      <c r="AO21">
        <v>0</v>
      </c>
      <c r="AP21">
        <f t="shared" si="20"/>
        <v>0.62904417014946157</v>
      </c>
      <c r="AQ21">
        <f t="shared" si="21"/>
        <v>0.31421446135594983</v>
      </c>
      <c r="AR21">
        <v>50</v>
      </c>
      <c r="AS21">
        <f>AR21*'MRIP Selectivity'!$N$35</f>
        <v>0.31482970879351169</v>
      </c>
      <c r="AT21">
        <f>AR21*'MRIP Selectivity'!$O$35</f>
        <v>0.31421446135594983</v>
      </c>
      <c r="AU21">
        <f>AR21*'MRIP Selectivity'!$P$35</f>
        <v>4.5160856477094398E-2</v>
      </c>
      <c r="AV21">
        <v>16</v>
      </c>
      <c r="AW21">
        <f t="shared" si="22"/>
        <v>80</v>
      </c>
      <c r="AX21">
        <f t="shared" si="23"/>
        <v>0</v>
      </c>
      <c r="AY21">
        <f t="shared" si="24"/>
        <v>0</v>
      </c>
      <c r="AZ21">
        <f t="shared" si="25"/>
        <v>0</v>
      </c>
      <c r="BA21">
        <v>592.58914858000003</v>
      </c>
      <c r="BB21">
        <v>592.58914858000003</v>
      </c>
    </row>
    <row r="22" spans="1:54" x14ac:dyDescent="0.25">
      <c r="A22" t="s">
        <v>15</v>
      </c>
      <c r="B22" t="s">
        <v>3</v>
      </c>
      <c r="C22">
        <v>2013</v>
      </c>
      <c r="D22">
        <v>4</v>
      </c>
      <c r="E22">
        <v>8</v>
      </c>
      <c r="F22" t="s">
        <v>1828</v>
      </c>
      <c r="G22" t="s">
        <v>1769</v>
      </c>
      <c r="H22" t="s">
        <v>1811</v>
      </c>
      <c r="I22" t="s">
        <v>1812</v>
      </c>
      <c r="J22" t="s">
        <v>1813</v>
      </c>
      <c r="K22" t="str">
        <f t="shared" si="4"/>
        <v>Inshore</v>
      </c>
      <c r="L22">
        <v>0</v>
      </c>
      <c r="M22">
        <f t="shared" si="0"/>
        <v>0</v>
      </c>
      <c r="N22">
        <f t="shared" si="5"/>
        <v>0.12580883402989229</v>
      </c>
      <c r="O22">
        <f t="shared" si="6"/>
        <v>6.2842892271189971E-2</v>
      </c>
      <c r="P22">
        <v>0</v>
      </c>
      <c r="Q22">
        <f t="shared" si="7"/>
        <v>0</v>
      </c>
      <c r="R22">
        <v>0</v>
      </c>
      <c r="S22">
        <f t="shared" si="1"/>
        <v>0</v>
      </c>
      <c r="T22">
        <f t="shared" si="8"/>
        <v>0</v>
      </c>
      <c r="U22">
        <f t="shared" si="2"/>
        <v>0.10623462871098971</v>
      </c>
      <c r="V22">
        <f t="shared" si="9"/>
        <v>0.84441310922369939</v>
      </c>
      <c r="W22">
        <f t="shared" si="3"/>
        <v>5.9173093241604087E-2</v>
      </c>
      <c r="X22">
        <f t="shared" si="10"/>
        <v>0.94160359434525442</v>
      </c>
      <c r="Y22">
        <v>10</v>
      </c>
      <c r="Z22">
        <f>Y22*'MRIP Selectivity'!$N$35</f>
        <v>6.2965941758702335E-2</v>
      </c>
      <c r="AA22">
        <f>Y22*'MRIP Selectivity'!$O$35</f>
        <v>6.2842892271189971E-2</v>
      </c>
      <c r="AB22">
        <f>Y22*'MRIP Selectivity'!$P$35</f>
        <v>9.0321712954188789E-3</v>
      </c>
      <c r="AC22">
        <v>0.74741255597723821</v>
      </c>
      <c r="AD22">
        <v>0.94160359434525442</v>
      </c>
      <c r="AE22">
        <v>1.3432654004296583</v>
      </c>
      <c r="AF22">
        <f t="shared" si="11"/>
        <v>4.7061535469385629E-2</v>
      </c>
      <c r="AG22">
        <f t="shared" si="12"/>
        <v>5.9173093241604087E-2</v>
      </c>
      <c r="AH22">
        <f t="shared" si="13"/>
        <v>1.2132603191890105E-2</v>
      </c>
      <c r="AI22">
        <f t="shared" si="14"/>
        <v>0.13484100532531118</v>
      </c>
      <c r="AJ22">
        <f t="shared" si="15"/>
        <v>0.11836723190287982</v>
      </c>
      <c r="AK22">
        <f t="shared" si="16"/>
        <v>7.1875063566608846E-2</v>
      </c>
      <c r="AL22">
        <f t="shared" si="17"/>
        <v>7.1305696433494187E-2</v>
      </c>
      <c r="AM22">
        <f t="shared" si="18"/>
        <v>0.10623462871098971</v>
      </c>
      <c r="AN22">
        <f t="shared" si="19"/>
        <v>5.9173093241604087E-2</v>
      </c>
      <c r="AO22">
        <v>0</v>
      </c>
      <c r="AP22">
        <f t="shared" si="20"/>
        <v>0.12580883402989229</v>
      </c>
      <c r="AQ22">
        <f t="shared" si="21"/>
        <v>6.2842892271189971E-2</v>
      </c>
      <c r="AR22">
        <v>10</v>
      </c>
      <c r="AS22">
        <f>AR22*'MRIP Selectivity'!$N$35</f>
        <v>6.2965941758702335E-2</v>
      </c>
      <c r="AT22">
        <f>AR22*'MRIP Selectivity'!$O$35</f>
        <v>6.2842892271189971E-2</v>
      </c>
      <c r="AU22">
        <f>AR22*'MRIP Selectivity'!$P$35</f>
        <v>9.0321712954188789E-3</v>
      </c>
      <c r="AV22">
        <v>9</v>
      </c>
      <c r="AW22">
        <f t="shared" si="22"/>
        <v>45</v>
      </c>
      <c r="AX22">
        <f t="shared" si="23"/>
        <v>0</v>
      </c>
      <c r="AY22">
        <f t="shared" si="24"/>
        <v>0</v>
      </c>
      <c r="AZ22">
        <f t="shared" si="25"/>
        <v>0</v>
      </c>
      <c r="BA22">
        <v>592.58914858000003</v>
      </c>
      <c r="BB22">
        <v>592.58914858000003</v>
      </c>
    </row>
    <row r="23" spans="1:54" x14ac:dyDescent="0.25">
      <c r="A23" t="s">
        <v>16</v>
      </c>
      <c r="B23" t="s">
        <v>3</v>
      </c>
      <c r="C23">
        <v>2013</v>
      </c>
      <c r="D23">
        <v>4</v>
      </c>
      <c r="E23">
        <v>8</v>
      </c>
      <c r="F23" t="s">
        <v>1828</v>
      </c>
      <c r="G23" t="s">
        <v>1769</v>
      </c>
      <c r="H23" t="s">
        <v>1811</v>
      </c>
      <c r="I23" t="s">
        <v>1812</v>
      </c>
      <c r="J23" t="s">
        <v>1813</v>
      </c>
      <c r="K23" t="str">
        <f t="shared" si="4"/>
        <v>Inshore</v>
      </c>
      <c r="L23">
        <v>0</v>
      </c>
      <c r="M23">
        <f t="shared" si="0"/>
        <v>0</v>
      </c>
      <c r="N23">
        <f t="shared" si="5"/>
        <v>7.5485300417935386E-2</v>
      </c>
      <c r="O23">
        <f t="shared" si="6"/>
        <v>3.7705735362713981E-2</v>
      </c>
      <c r="P23">
        <v>0</v>
      </c>
      <c r="Q23">
        <f t="shared" si="7"/>
        <v>0</v>
      </c>
      <c r="R23">
        <v>0</v>
      </c>
      <c r="S23">
        <f t="shared" si="1"/>
        <v>0</v>
      </c>
      <c r="T23">
        <f t="shared" si="8"/>
        <v>0</v>
      </c>
      <c r="U23">
        <f t="shared" si="2"/>
        <v>6.3740777226593825E-2</v>
      </c>
      <c r="V23">
        <f t="shared" si="9"/>
        <v>0.84441310922369928</v>
      </c>
      <c r="W23">
        <f t="shared" si="3"/>
        <v>3.5503855944962449E-2</v>
      </c>
      <c r="X23">
        <f t="shared" si="10"/>
        <v>0.94160359434525442</v>
      </c>
      <c r="Y23">
        <v>6</v>
      </c>
      <c r="Z23">
        <f>Y23*'MRIP Selectivity'!$N$35</f>
        <v>3.7779565055221398E-2</v>
      </c>
      <c r="AA23">
        <f>Y23*'MRIP Selectivity'!$O$35</f>
        <v>3.7705735362713981E-2</v>
      </c>
      <c r="AB23">
        <f>Y23*'MRIP Selectivity'!$P$35</f>
        <v>5.4193027772513275E-3</v>
      </c>
      <c r="AC23">
        <v>0.74741255597723821</v>
      </c>
      <c r="AD23">
        <v>0.94160359434525442</v>
      </c>
      <c r="AE23">
        <v>1.3432654004296583</v>
      </c>
      <c r="AF23">
        <f t="shared" si="11"/>
        <v>2.8236921281631376E-2</v>
      </c>
      <c r="AG23">
        <f t="shared" si="12"/>
        <v>3.5503855944962449E-2</v>
      </c>
      <c r="AH23">
        <f t="shared" si="13"/>
        <v>7.2795619151340635E-3</v>
      </c>
      <c r="AI23">
        <f t="shared" si="14"/>
        <v>8.0904603195186719E-2</v>
      </c>
      <c r="AJ23">
        <f t="shared" si="15"/>
        <v>7.1020339141727895E-2</v>
      </c>
      <c r="AK23">
        <f t="shared" si="16"/>
        <v>4.3125038139965308E-2</v>
      </c>
      <c r="AL23">
        <f t="shared" si="17"/>
        <v>4.2783417860096512E-2</v>
      </c>
      <c r="AM23">
        <f t="shared" si="18"/>
        <v>6.3740777226593825E-2</v>
      </c>
      <c r="AN23">
        <f t="shared" si="19"/>
        <v>3.5503855944962449E-2</v>
      </c>
      <c r="AO23">
        <v>0</v>
      </c>
      <c r="AP23">
        <f t="shared" si="20"/>
        <v>7.5485300417935386E-2</v>
      </c>
      <c r="AQ23">
        <f t="shared" si="21"/>
        <v>3.7705735362713981E-2</v>
      </c>
      <c r="AR23">
        <v>6</v>
      </c>
      <c r="AS23">
        <f>AR23*'MRIP Selectivity'!$N$35</f>
        <v>3.7779565055221398E-2</v>
      </c>
      <c r="AT23">
        <f>AR23*'MRIP Selectivity'!$O$35</f>
        <v>3.7705735362713981E-2</v>
      </c>
      <c r="AU23">
        <f>AR23*'MRIP Selectivity'!$P$35</f>
        <v>5.4193027772513275E-3</v>
      </c>
      <c r="AV23">
        <v>4</v>
      </c>
      <c r="AW23">
        <f t="shared" si="22"/>
        <v>20</v>
      </c>
      <c r="AX23">
        <f t="shared" si="23"/>
        <v>0</v>
      </c>
      <c r="AY23">
        <f t="shared" si="24"/>
        <v>0</v>
      </c>
      <c r="AZ23">
        <f t="shared" si="25"/>
        <v>0</v>
      </c>
      <c r="BA23">
        <v>592.58914858000003</v>
      </c>
      <c r="BB23">
        <v>592.58914858000003</v>
      </c>
    </row>
    <row r="24" spans="1:54" x14ac:dyDescent="0.25">
      <c r="A24" t="s">
        <v>17</v>
      </c>
      <c r="B24" t="s">
        <v>3</v>
      </c>
      <c r="C24">
        <v>2013</v>
      </c>
      <c r="D24">
        <v>4</v>
      </c>
      <c r="E24">
        <v>8</v>
      </c>
      <c r="F24" t="s">
        <v>1828</v>
      </c>
      <c r="G24" t="s">
        <v>1769</v>
      </c>
      <c r="H24" t="s">
        <v>1811</v>
      </c>
      <c r="I24" t="s">
        <v>1812</v>
      </c>
      <c r="J24" t="s">
        <v>1767</v>
      </c>
      <c r="K24" t="str">
        <f t="shared" si="4"/>
        <v>Inshore</v>
      </c>
      <c r="L24">
        <v>0</v>
      </c>
      <c r="M24">
        <f t="shared" si="0"/>
        <v>0</v>
      </c>
      <c r="N24">
        <f t="shared" si="5"/>
        <v>2.516176680597846E-2</v>
      </c>
      <c r="O24">
        <f t="shared" si="6"/>
        <v>1.2568578454237993E-2</v>
      </c>
      <c r="P24">
        <v>0</v>
      </c>
      <c r="Q24">
        <f t="shared" si="7"/>
        <v>0</v>
      </c>
      <c r="R24">
        <v>0</v>
      </c>
      <c r="S24">
        <f t="shared" si="1"/>
        <v>0</v>
      </c>
      <c r="T24">
        <f t="shared" si="8"/>
        <v>0</v>
      </c>
      <c r="U24">
        <f t="shared" si="2"/>
        <v>2.1246925742197942E-2</v>
      </c>
      <c r="V24">
        <f t="shared" si="9"/>
        <v>0.84441310922369939</v>
      </c>
      <c r="W24">
        <f t="shared" si="3"/>
        <v>1.1834618648320815E-2</v>
      </c>
      <c r="X24">
        <f t="shared" si="10"/>
        <v>0.94160359434525431</v>
      </c>
      <c r="Y24">
        <v>2</v>
      </c>
      <c r="Z24">
        <f>Y24*'MRIP Selectivity'!$N$35</f>
        <v>1.2593188351740467E-2</v>
      </c>
      <c r="AA24">
        <f>Y24*'MRIP Selectivity'!$O$35</f>
        <v>1.2568578454237993E-2</v>
      </c>
      <c r="AB24">
        <f>Y24*'MRIP Selectivity'!$P$35</f>
        <v>1.8064342590837759E-3</v>
      </c>
      <c r="AC24">
        <v>0.74741255597723821</v>
      </c>
      <c r="AD24">
        <v>0.94160359434525442</v>
      </c>
      <c r="AE24">
        <v>1.3432654004296583</v>
      </c>
      <c r="AF24">
        <f t="shared" si="11"/>
        <v>9.4123070938771265E-3</v>
      </c>
      <c r="AG24">
        <f t="shared" si="12"/>
        <v>1.1834618648320815E-2</v>
      </c>
      <c r="AH24">
        <f t="shared" si="13"/>
        <v>2.4265206383780212E-3</v>
      </c>
      <c r="AI24">
        <f t="shared" si="14"/>
        <v>2.6968201065062234E-2</v>
      </c>
      <c r="AJ24">
        <f t="shared" si="15"/>
        <v>2.3673446380575964E-2</v>
      </c>
      <c r="AK24">
        <f t="shared" si="16"/>
        <v>1.4375012713321769E-2</v>
      </c>
      <c r="AL24">
        <f t="shared" si="17"/>
        <v>1.4261139286698837E-2</v>
      </c>
      <c r="AM24">
        <f t="shared" si="18"/>
        <v>2.1246925742197942E-2</v>
      </c>
      <c r="AN24">
        <f t="shared" si="19"/>
        <v>1.1834618648320815E-2</v>
      </c>
      <c r="AO24">
        <v>0</v>
      </c>
      <c r="AP24">
        <f t="shared" si="20"/>
        <v>2.516176680597846E-2</v>
      </c>
      <c r="AQ24">
        <f t="shared" si="21"/>
        <v>1.2568578454237993E-2</v>
      </c>
      <c r="AR24">
        <v>2</v>
      </c>
      <c r="AS24">
        <f>AR24*'MRIP Selectivity'!$N$35</f>
        <v>1.2593188351740467E-2</v>
      </c>
      <c r="AT24">
        <f>AR24*'MRIP Selectivity'!$O$35</f>
        <v>1.2568578454237993E-2</v>
      </c>
      <c r="AU24">
        <f>AR24*'MRIP Selectivity'!$P$35</f>
        <v>1.8064342590837759E-3</v>
      </c>
      <c r="AV24">
        <v>2</v>
      </c>
      <c r="AW24">
        <f t="shared" si="22"/>
        <v>10</v>
      </c>
      <c r="AX24">
        <f t="shared" si="23"/>
        <v>0</v>
      </c>
      <c r="AY24">
        <f t="shared" si="24"/>
        <v>0</v>
      </c>
      <c r="AZ24">
        <f t="shared" si="25"/>
        <v>0</v>
      </c>
      <c r="BA24">
        <v>1085.0820369999999</v>
      </c>
      <c r="BB24">
        <v>1085.0820369999999</v>
      </c>
    </row>
    <row r="25" spans="1:54" x14ac:dyDescent="0.25">
      <c r="A25" t="s">
        <v>18</v>
      </c>
      <c r="B25" t="s">
        <v>3</v>
      </c>
      <c r="C25">
        <v>2013</v>
      </c>
      <c r="D25">
        <v>5</v>
      </c>
      <c r="E25">
        <v>9</v>
      </c>
      <c r="F25" t="s">
        <v>1818</v>
      </c>
      <c r="G25" t="s">
        <v>1769</v>
      </c>
      <c r="H25" t="s">
        <v>1811</v>
      </c>
      <c r="I25" t="s">
        <v>1812</v>
      </c>
      <c r="J25" t="s">
        <v>1813</v>
      </c>
      <c r="K25" t="str">
        <f t="shared" si="4"/>
        <v>Inshore</v>
      </c>
      <c r="L25">
        <v>0</v>
      </c>
      <c r="M25">
        <f t="shared" si="0"/>
        <v>0</v>
      </c>
      <c r="N25">
        <f t="shared" si="5"/>
        <v>0.10064706722391384</v>
      </c>
      <c r="O25">
        <f t="shared" si="6"/>
        <v>5.0274313816951972E-2</v>
      </c>
      <c r="P25">
        <v>0</v>
      </c>
      <c r="Q25">
        <f t="shared" si="7"/>
        <v>0</v>
      </c>
      <c r="R25">
        <v>0</v>
      </c>
      <c r="S25">
        <f t="shared" si="1"/>
        <v>0</v>
      </c>
      <c r="T25">
        <f t="shared" si="8"/>
        <v>0</v>
      </c>
      <c r="U25">
        <f t="shared" si="2"/>
        <v>8.4987702968791767E-2</v>
      </c>
      <c r="V25">
        <f t="shared" si="9"/>
        <v>0.84441310922369939</v>
      </c>
      <c r="W25">
        <f t="shared" si="3"/>
        <v>4.7338474593283261E-2</v>
      </c>
      <c r="X25">
        <f t="shared" si="10"/>
        <v>0.94160359434525431</v>
      </c>
      <c r="Y25">
        <v>8</v>
      </c>
      <c r="Z25">
        <f>Y25*'MRIP Selectivity'!$N$35</f>
        <v>5.0372753406961866E-2</v>
      </c>
      <c r="AA25">
        <f>Y25*'MRIP Selectivity'!$O$35</f>
        <v>5.0274313816951972E-2</v>
      </c>
      <c r="AB25">
        <f>Y25*'MRIP Selectivity'!$P$35</f>
        <v>7.2257370363351036E-3</v>
      </c>
      <c r="AC25">
        <v>0.74741255597723821</v>
      </c>
      <c r="AD25">
        <v>0.94160359434525442</v>
      </c>
      <c r="AE25">
        <v>1.3432654004296583</v>
      </c>
      <c r="AF25">
        <f t="shared" si="11"/>
        <v>3.7649228375508506E-2</v>
      </c>
      <c r="AG25">
        <f t="shared" si="12"/>
        <v>4.7338474593283261E-2</v>
      </c>
      <c r="AH25">
        <f t="shared" si="13"/>
        <v>9.7060825535120847E-3</v>
      </c>
      <c r="AI25">
        <f t="shared" si="14"/>
        <v>0.10787280426024894</v>
      </c>
      <c r="AJ25">
        <f t="shared" si="15"/>
        <v>9.4693785522303855E-2</v>
      </c>
      <c r="AK25">
        <f t="shared" si="16"/>
        <v>5.7500050853287077E-2</v>
      </c>
      <c r="AL25">
        <f t="shared" si="17"/>
        <v>5.7044557146795349E-2</v>
      </c>
      <c r="AM25">
        <f t="shared" si="18"/>
        <v>8.4987702968791767E-2</v>
      </c>
      <c r="AN25">
        <f t="shared" si="19"/>
        <v>4.7338474593283261E-2</v>
      </c>
      <c r="AO25">
        <v>0</v>
      </c>
      <c r="AP25">
        <f t="shared" si="20"/>
        <v>0.10064706722391384</v>
      </c>
      <c r="AQ25">
        <f t="shared" si="21"/>
        <v>5.0274313816951972E-2</v>
      </c>
      <c r="AR25">
        <v>8</v>
      </c>
      <c r="AS25">
        <f>AR25*'MRIP Selectivity'!$N$35</f>
        <v>5.0372753406961866E-2</v>
      </c>
      <c r="AT25">
        <f>AR25*'MRIP Selectivity'!$O$35</f>
        <v>5.0274313816951972E-2</v>
      </c>
      <c r="AU25">
        <f>AR25*'MRIP Selectivity'!$P$35</f>
        <v>7.2257370363351036E-3</v>
      </c>
      <c r="AV25">
        <v>9</v>
      </c>
      <c r="AW25">
        <f t="shared" si="22"/>
        <v>45</v>
      </c>
      <c r="AX25">
        <f t="shared" si="23"/>
        <v>0</v>
      </c>
      <c r="AY25">
        <f t="shared" si="24"/>
        <v>0</v>
      </c>
      <c r="AZ25">
        <f t="shared" si="25"/>
        <v>0</v>
      </c>
      <c r="BA25">
        <v>210.07171786000001</v>
      </c>
      <c r="BB25">
        <v>210.07171786000001</v>
      </c>
    </row>
    <row r="26" spans="1:54" x14ac:dyDescent="0.25">
      <c r="A26" t="s">
        <v>1830</v>
      </c>
      <c r="B26" t="s">
        <v>3</v>
      </c>
      <c r="C26">
        <v>2013</v>
      </c>
      <c r="D26">
        <v>5</v>
      </c>
      <c r="E26">
        <v>9</v>
      </c>
      <c r="F26" t="s">
        <v>1818</v>
      </c>
      <c r="G26" t="s">
        <v>1769</v>
      </c>
      <c r="H26" t="s">
        <v>1811</v>
      </c>
      <c r="I26" t="s">
        <v>1812</v>
      </c>
      <c r="J26" t="s">
        <v>1813</v>
      </c>
      <c r="K26" t="str">
        <f t="shared" si="4"/>
        <v>Inshore</v>
      </c>
      <c r="L26">
        <v>0</v>
      </c>
      <c r="M26">
        <f t="shared" si="0"/>
        <v>0</v>
      </c>
      <c r="N26">
        <f t="shared" si="5"/>
        <v>6.2904417014946146E-2</v>
      </c>
      <c r="O26">
        <f t="shared" si="6"/>
        <v>3.1421446135594985E-2</v>
      </c>
      <c r="P26">
        <v>0</v>
      </c>
      <c r="Q26">
        <f t="shared" si="7"/>
        <v>0</v>
      </c>
      <c r="R26">
        <v>0</v>
      </c>
      <c r="S26">
        <f t="shared" si="1"/>
        <v>0</v>
      </c>
      <c r="T26">
        <f t="shared" si="8"/>
        <v>0</v>
      </c>
      <c r="U26">
        <f t="shared" si="2"/>
        <v>5.3117314355494855E-2</v>
      </c>
      <c r="V26">
        <f t="shared" si="9"/>
        <v>0.84441310922369939</v>
      </c>
      <c r="W26">
        <f t="shared" si="3"/>
        <v>2.9586546620802043E-2</v>
      </c>
      <c r="X26">
        <f t="shared" si="10"/>
        <v>0.94160359434525442</v>
      </c>
      <c r="Y26">
        <v>5</v>
      </c>
      <c r="Z26">
        <f>Y26*'MRIP Selectivity'!$N$35</f>
        <v>3.1482970879351167E-2</v>
      </c>
      <c r="AA26">
        <f>Y26*'MRIP Selectivity'!$O$35</f>
        <v>3.1421446135594985E-2</v>
      </c>
      <c r="AB26">
        <f>Y26*'MRIP Selectivity'!$P$35</f>
        <v>4.5160856477094394E-3</v>
      </c>
      <c r="AC26">
        <v>0.74741255597723821</v>
      </c>
      <c r="AD26">
        <v>0.94160359434525442</v>
      </c>
      <c r="AE26">
        <v>1.3432654004296583</v>
      </c>
      <c r="AF26">
        <f t="shared" si="11"/>
        <v>2.3530767734692815E-2</v>
      </c>
      <c r="AG26">
        <f t="shared" si="12"/>
        <v>2.9586546620802043E-2</v>
      </c>
      <c r="AH26">
        <f t="shared" si="13"/>
        <v>6.0663015959450525E-3</v>
      </c>
      <c r="AI26">
        <f t="shared" si="14"/>
        <v>6.742050266265559E-2</v>
      </c>
      <c r="AJ26">
        <f t="shared" si="15"/>
        <v>5.9183615951439908E-2</v>
      </c>
      <c r="AK26">
        <f t="shared" si="16"/>
        <v>3.5937531783304423E-2</v>
      </c>
      <c r="AL26">
        <f t="shared" si="17"/>
        <v>3.5652848216747093E-2</v>
      </c>
      <c r="AM26">
        <f t="shared" si="18"/>
        <v>5.3117314355494855E-2</v>
      </c>
      <c r="AN26">
        <f t="shared" si="19"/>
        <v>2.9586546620802043E-2</v>
      </c>
      <c r="AO26">
        <v>0</v>
      </c>
      <c r="AP26">
        <f t="shared" si="20"/>
        <v>6.2904417014946146E-2</v>
      </c>
      <c r="AQ26">
        <f t="shared" si="21"/>
        <v>3.1421446135594985E-2</v>
      </c>
      <c r="AR26">
        <v>5</v>
      </c>
      <c r="AS26">
        <f>AR26*'MRIP Selectivity'!$N$35</f>
        <v>3.1482970879351167E-2</v>
      </c>
      <c r="AT26">
        <f>AR26*'MRIP Selectivity'!$O$35</f>
        <v>3.1421446135594985E-2</v>
      </c>
      <c r="AU26">
        <f>AR26*'MRIP Selectivity'!$P$35</f>
        <v>4.5160856477094394E-3</v>
      </c>
      <c r="AV26">
        <v>6</v>
      </c>
      <c r="AW26">
        <f t="shared" si="22"/>
        <v>30</v>
      </c>
      <c r="AX26">
        <f t="shared" si="23"/>
        <v>0</v>
      </c>
      <c r="AY26">
        <f t="shared" si="24"/>
        <v>0</v>
      </c>
      <c r="AZ26">
        <f t="shared" si="25"/>
        <v>0</v>
      </c>
      <c r="BA26">
        <v>210.07171786000001</v>
      </c>
      <c r="BB26">
        <v>210.07171786000001</v>
      </c>
    </row>
    <row r="27" spans="1:54" x14ac:dyDescent="0.25">
      <c r="A27" t="s">
        <v>19</v>
      </c>
      <c r="B27" t="s">
        <v>3</v>
      </c>
      <c r="C27">
        <v>2013</v>
      </c>
      <c r="D27">
        <v>5</v>
      </c>
      <c r="E27">
        <v>9</v>
      </c>
      <c r="F27" t="s">
        <v>1818</v>
      </c>
      <c r="G27" t="s">
        <v>1769</v>
      </c>
      <c r="H27" t="s">
        <v>1811</v>
      </c>
      <c r="I27" t="s">
        <v>1812</v>
      </c>
      <c r="J27" t="s">
        <v>1813</v>
      </c>
      <c r="K27" t="str">
        <f t="shared" si="4"/>
        <v>Inshore</v>
      </c>
      <c r="L27">
        <v>1</v>
      </c>
      <c r="M27">
        <f t="shared" si="0"/>
        <v>210.07171786000001</v>
      </c>
      <c r="N27">
        <f t="shared" si="5"/>
        <v>1.3774265020896768</v>
      </c>
      <c r="O27">
        <f t="shared" si="6"/>
        <v>1.1885286768135699</v>
      </c>
      <c r="P27">
        <v>11.929133858267717</v>
      </c>
      <c r="Q27">
        <f t="shared" si="7"/>
        <v>11.929133858267717</v>
      </c>
      <c r="R27">
        <v>0.77161791764707144</v>
      </c>
      <c r="S27">
        <f t="shared" si="1"/>
        <v>162.0951014916763</v>
      </c>
      <c r="T27">
        <f t="shared" si="8"/>
        <v>0.77161791764707144</v>
      </c>
      <c r="U27">
        <f t="shared" si="2"/>
        <v>1.0903218037800406</v>
      </c>
      <c r="V27">
        <f t="shared" si="9"/>
        <v>0.79156441532519295</v>
      </c>
      <c r="W27">
        <f t="shared" si="3"/>
        <v>0.94913719737188362</v>
      </c>
      <c r="X27">
        <f t="shared" si="10"/>
        <v>0.79858165468628683</v>
      </c>
      <c r="Y27">
        <v>30</v>
      </c>
      <c r="Z27">
        <f>Y27*'MRIP Selectivity'!$N$35</f>
        <v>0.18889782527610699</v>
      </c>
      <c r="AA27">
        <f>Y27*'MRIP Selectivity'!$O$35</f>
        <v>0.18852867681356988</v>
      </c>
      <c r="AB27">
        <f>Y27*'MRIP Selectivity'!$P$35</f>
        <v>2.709651388625664E-2</v>
      </c>
      <c r="AC27">
        <v>0.74741255597723821</v>
      </c>
      <c r="AD27">
        <v>0.94160359434525442</v>
      </c>
      <c r="AE27">
        <v>1.3432654004296583</v>
      </c>
      <c r="AF27">
        <f t="shared" si="11"/>
        <v>0.14118460640815689</v>
      </c>
      <c r="AG27">
        <f t="shared" si="12"/>
        <v>0.17751927972481224</v>
      </c>
      <c r="AH27">
        <f t="shared" si="13"/>
        <v>3.639780957567032E-2</v>
      </c>
      <c r="AI27">
        <f t="shared" si="14"/>
        <v>0.40452301597593354</v>
      </c>
      <c r="AJ27">
        <f t="shared" si="15"/>
        <v>0.35510169570863948</v>
      </c>
      <c r="AK27">
        <f t="shared" si="16"/>
        <v>0.21562519069982652</v>
      </c>
      <c r="AL27">
        <f t="shared" si="17"/>
        <v>0.21391708930048256</v>
      </c>
      <c r="AM27">
        <f t="shared" si="18"/>
        <v>1.0903218037800406</v>
      </c>
      <c r="AN27">
        <f t="shared" si="19"/>
        <v>0.94913719737188362</v>
      </c>
      <c r="AO27">
        <v>1</v>
      </c>
      <c r="AP27">
        <f t="shared" si="20"/>
        <v>1.3774265020896768</v>
      </c>
      <c r="AQ27">
        <f t="shared" si="21"/>
        <v>1.1885286768135699</v>
      </c>
      <c r="AR27">
        <v>30</v>
      </c>
      <c r="AS27">
        <f>AR27*'MRIP Selectivity'!$N$35</f>
        <v>0.18889782527610699</v>
      </c>
      <c r="AT27">
        <f>AR27*'MRIP Selectivity'!$O$35</f>
        <v>0.18852867681356988</v>
      </c>
      <c r="AU27">
        <f>AR27*'MRIP Selectivity'!$P$35</f>
        <v>2.709651388625664E-2</v>
      </c>
      <c r="AV27">
        <v>9</v>
      </c>
      <c r="AW27">
        <f t="shared" si="22"/>
        <v>45</v>
      </c>
      <c r="AX27">
        <f t="shared" si="23"/>
        <v>0</v>
      </c>
      <c r="AY27">
        <f t="shared" si="24"/>
        <v>0</v>
      </c>
      <c r="AZ27">
        <f t="shared" si="25"/>
        <v>0</v>
      </c>
      <c r="BA27">
        <v>210.07171786000001</v>
      </c>
      <c r="BB27">
        <v>210.07171786000001</v>
      </c>
    </row>
    <row r="28" spans="1:54" x14ac:dyDescent="0.25">
      <c r="A28" t="s">
        <v>20</v>
      </c>
      <c r="B28" t="s">
        <v>3</v>
      </c>
      <c r="C28">
        <v>2013</v>
      </c>
      <c r="D28">
        <v>5</v>
      </c>
      <c r="E28">
        <v>9</v>
      </c>
      <c r="F28" t="s">
        <v>1818</v>
      </c>
      <c r="G28" t="s">
        <v>1769</v>
      </c>
      <c r="H28" t="s">
        <v>1811</v>
      </c>
      <c r="I28" t="s">
        <v>1812</v>
      </c>
      <c r="J28" t="s">
        <v>1813</v>
      </c>
      <c r="K28" t="str">
        <f t="shared" si="4"/>
        <v>Inshore</v>
      </c>
      <c r="L28">
        <v>0</v>
      </c>
      <c r="M28">
        <f t="shared" si="0"/>
        <v>0</v>
      </c>
      <c r="N28">
        <f t="shared" si="5"/>
        <v>0.11322795062690307</v>
      </c>
      <c r="O28">
        <f t="shared" si="6"/>
        <v>5.6558603044070968E-2</v>
      </c>
      <c r="P28">
        <v>0</v>
      </c>
      <c r="Q28">
        <f t="shared" si="7"/>
        <v>0</v>
      </c>
      <c r="R28">
        <v>0</v>
      </c>
      <c r="S28">
        <f t="shared" si="1"/>
        <v>0</v>
      </c>
      <c r="T28">
        <f t="shared" si="8"/>
        <v>0</v>
      </c>
      <c r="U28">
        <f t="shared" si="2"/>
        <v>9.5611165839890738E-2</v>
      </c>
      <c r="V28">
        <f t="shared" si="9"/>
        <v>0.84441310922369939</v>
      </c>
      <c r="W28">
        <f t="shared" si="3"/>
        <v>5.3255783917443671E-2</v>
      </c>
      <c r="X28">
        <f t="shared" si="10"/>
        <v>0.94160359434525442</v>
      </c>
      <c r="Y28">
        <v>9</v>
      </c>
      <c r="Z28">
        <f>Y28*'MRIP Selectivity'!$N$35</f>
        <v>5.6669347582832097E-2</v>
      </c>
      <c r="AA28">
        <f>Y28*'MRIP Selectivity'!$O$35</f>
        <v>5.6558603044070968E-2</v>
      </c>
      <c r="AB28">
        <f>Y28*'MRIP Selectivity'!$P$35</f>
        <v>8.1289541658769917E-3</v>
      </c>
      <c r="AC28">
        <v>0.74741255597723821</v>
      </c>
      <c r="AD28">
        <v>0.94160359434525442</v>
      </c>
      <c r="AE28">
        <v>1.3432654004296583</v>
      </c>
      <c r="AF28">
        <f t="shared" si="11"/>
        <v>4.2355381922447061E-2</v>
      </c>
      <c r="AG28">
        <f t="shared" si="12"/>
        <v>5.3255783917443671E-2</v>
      </c>
      <c r="AH28">
        <f t="shared" si="13"/>
        <v>1.0919342872701096E-2</v>
      </c>
      <c r="AI28">
        <f t="shared" si="14"/>
        <v>0.12135690479278005</v>
      </c>
      <c r="AJ28">
        <f t="shared" si="15"/>
        <v>0.10653050871259183</v>
      </c>
      <c r="AK28">
        <f t="shared" si="16"/>
        <v>6.4687557209947955E-2</v>
      </c>
      <c r="AL28">
        <f t="shared" si="17"/>
        <v>6.4175126790144768E-2</v>
      </c>
      <c r="AM28">
        <f t="shared" si="18"/>
        <v>9.5611165839890738E-2</v>
      </c>
      <c r="AN28">
        <f t="shared" si="19"/>
        <v>5.3255783917443671E-2</v>
      </c>
      <c r="AO28">
        <v>0</v>
      </c>
      <c r="AP28">
        <f t="shared" si="20"/>
        <v>0.11322795062690307</v>
      </c>
      <c r="AQ28">
        <f t="shared" si="21"/>
        <v>5.6558603044070968E-2</v>
      </c>
      <c r="AR28">
        <v>9</v>
      </c>
      <c r="AS28">
        <f>AR28*'MRIP Selectivity'!$N$35</f>
        <v>5.6669347582832097E-2</v>
      </c>
      <c r="AT28">
        <f>AR28*'MRIP Selectivity'!$O$35</f>
        <v>5.6558603044070968E-2</v>
      </c>
      <c r="AU28">
        <f>AR28*'MRIP Selectivity'!$P$35</f>
        <v>8.1289541658769917E-3</v>
      </c>
      <c r="AV28">
        <v>8</v>
      </c>
      <c r="AW28">
        <f t="shared" si="22"/>
        <v>40</v>
      </c>
      <c r="AX28">
        <f t="shared" si="23"/>
        <v>0</v>
      </c>
      <c r="AY28">
        <f t="shared" si="24"/>
        <v>0</v>
      </c>
      <c r="AZ28">
        <f t="shared" si="25"/>
        <v>0</v>
      </c>
      <c r="BA28">
        <v>315.95863222999998</v>
      </c>
      <c r="BB28">
        <v>315.95863222999998</v>
      </c>
    </row>
    <row r="29" spans="1:54" x14ac:dyDescent="0.25">
      <c r="A29" t="s">
        <v>1831</v>
      </c>
      <c r="B29" t="s">
        <v>3</v>
      </c>
      <c r="C29">
        <v>2013</v>
      </c>
      <c r="D29">
        <v>5</v>
      </c>
      <c r="E29">
        <v>10</v>
      </c>
      <c r="F29" t="s">
        <v>1832</v>
      </c>
      <c r="G29" t="s">
        <v>1769</v>
      </c>
      <c r="H29" t="s">
        <v>1811</v>
      </c>
      <c r="I29" t="s">
        <v>1812</v>
      </c>
      <c r="J29" t="s">
        <v>1819</v>
      </c>
      <c r="K29" t="str">
        <f t="shared" si="4"/>
        <v>Offshore</v>
      </c>
      <c r="L29">
        <v>0</v>
      </c>
      <c r="M29">
        <f t="shared" si="0"/>
        <v>0</v>
      </c>
      <c r="N29">
        <f t="shared" si="5"/>
        <v>1.258088340298923E-2</v>
      </c>
      <c r="O29">
        <f t="shared" si="6"/>
        <v>6.2842892271189965E-3</v>
      </c>
      <c r="P29">
        <v>0</v>
      </c>
      <c r="Q29">
        <f t="shared" si="7"/>
        <v>0</v>
      </c>
      <c r="R29">
        <v>0</v>
      </c>
      <c r="S29">
        <f t="shared" si="1"/>
        <v>0</v>
      </c>
      <c r="T29">
        <f t="shared" si="8"/>
        <v>0</v>
      </c>
      <c r="U29">
        <f t="shared" si="2"/>
        <v>1.0623462871098971E-2</v>
      </c>
      <c r="V29">
        <f t="shared" si="9"/>
        <v>0.84441310922369939</v>
      </c>
      <c r="W29">
        <f t="shared" si="3"/>
        <v>5.9173093241604077E-3</v>
      </c>
      <c r="X29">
        <f t="shared" si="10"/>
        <v>0.94160359434525431</v>
      </c>
      <c r="Y29">
        <v>1</v>
      </c>
      <c r="Z29">
        <f>Y29*'MRIP Selectivity'!$N$35</f>
        <v>6.2965941758702333E-3</v>
      </c>
      <c r="AA29">
        <f>Y29*'MRIP Selectivity'!$O$35</f>
        <v>6.2842892271189965E-3</v>
      </c>
      <c r="AB29">
        <f>Y29*'MRIP Selectivity'!$P$35</f>
        <v>9.0321712954188795E-4</v>
      </c>
      <c r="AC29">
        <v>0.74741255597723821</v>
      </c>
      <c r="AD29">
        <v>0.94160359434525442</v>
      </c>
      <c r="AE29">
        <v>1.3432654004296583</v>
      </c>
      <c r="AF29">
        <f t="shared" si="11"/>
        <v>4.7061535469385633E-3</v>
      </c>
      <c r="AG29">
        <f t="shared" si="12"/>
        <v>5.9173093241604077E-3</v>
      </c>
      <c r="AH29">
        <f t="shared" si="13"/>
        <v>1.2132603191890106E-3</v>
      </c>
      <c r="AI29">
        <f t="shared" si="14"/>
        <v>1.3484100532531117E-2</v>
      </c>
      <c r="AJ29">
        <f t="shared" si="15"/>
        <v>1.1836723190287982E-2</v>
      </c>
      <c r="AK29">
        <f t="shared" si="16"/>
        <v>7.1875063566608846E-3</v>
      </c>
      <c r="AL29">
        <f t="shared" si="17"/>
        <v>7.1305696433494187E-3</v>
      </c>
      <c r="AM29">
        <f t="shared" si="18"/>
        <v>1.0623462871098971E-2</v>
      </c>
      <c r="AN29">
        <f t="shared" si="19"/>
        <v>5.9173093241604077E-3</v>
      </c>
      <c r="AO29">
        <v>0</v>
      </c>
      <c r="AP29">
        <f t="shared" si="20"/>
        <v>1.258088340298923E-2</v>
      </c>
      <c r="AQ29">
        <f t="shared" si="21"/>
        <v>6.2842892271189965E-3</v>
      </c>
      <c r="AR29">
        <v>1</v>
      </c>
      <c r="AS29">
        <f>AR29*'MRIP Selectivity'!$N$35</f>
        <v>6.2965941758702333E-3</v>
      </c>
      <c r="AT29">
        <f>AR29*'MRIP Selectivity'!$O$35</f>
        <v>6.2842892271189965E-3</v>
      </c>
      <c r="AU29">
        <f>AR29*'MRIP Selectivity'!$P$35</f>
        <v>9.0321712954188795E-4</v>
      </c>
      <c r="AV29">
        <v>5</v>
      </c>
      <c r="AW29">
        <f t="shared" si="22"/>
        <v>25</v>
      </c>
      <c r="AX29">
        <f t="shared" si="23"/>
        <v>0</v>
      </c>
      <c r="AY29">
        <f t="shared" si="24"/>
        <v>0</v>
      </c>
      <c r="AZ29">
        <f t="shared" si="25"/>
        <v>0</v>
      </c>
      <c r="BA29">
        <v>438.64892621000001</v>
      </c>
      <c r="BB29">
        <v>438.64892621000001</v>
      </c>
    </row>
    <row r="30" spans="1:54" x14ac:dyDescent="0.25">
      <c r="A30" t="s">
        <v>21</v>
      </c>
      <c r="B30" t="s">
        <v>3</v>
      </c>
      <c r="C30">
        <v>2013</v>
      </c>
      <c r="D30">
        <v>5</v>
      </c>
      <c r="E30">
        <v>10</v>
      </c>
      <c r="F30" t="s">
        <v>1832</v>
      </c>
      <c r="G30" t="s">
        <v>1769</v>
      </c>
      <c r="H30" t="s">
        <v>1811</v>
      </c>
      <c r="I30" t="s">
        <v>1812</v>
      </c>
      <c r="J30" t="s">
        <v>1813</v>
      </c>
      <c r="K30" t="str">
        <f t="shared" si="4"/>
        <v>Inshore</v>
      </c>
      <c r="L30">
        <v>0</v>
      </c>
      <c r="M30">
        <f t="shared" si="0"/>
        <v>0</v>
      </c>
      <c r="N30">
        <f t="shared" si="5"/>
        <v>2.516176680597846E-2</v>
      </c>
      <c r="O30">
        <f t="shared" si="6"/>
        <v>1.2568578454237993E-2</v>
      </c>
      <c r="P30">
        <v>0</v>
      </c>
      <c r="Q30">
        <f t="shared" si="7"/>
        <v>0</v>
      </c>
      <c r="R30">
        <v>0</v>
      </c>
      <c r="S30">
        <f t="shared" si="1"/>
        <v>0</v>
      </c>
      <c r="T30">
        <f t="shared" si="8"/>
        <v>0</v>
      </c>
      <c r="U30">
        <f t="shared" si="2"/>
        <v>2.1246925742197942E-2</v>
      </c>
      <c r="V30">
        <f t="shared" si="9"/>
        <v>0.84441310922369939</v>
      </c>
      <c r="W30">
        <f t="shared" si="3"/>
        <v>1.1834618648320815E-2</v>
      </c>
      <c r="X30">
        <f t="shared" si="10"/>
        <v>0.94160359434525431</v>
      </c>
      <c r="Y30">
        <v>2</v>
      </c>
      <c r="Z30">
        <f>Y30*'MRIP Selectivity'!$N$35</f>
        <v>1.2593188351740467E-2</v>
      </c>
      <c r="AA30">
        <f>Y30*'MRIP Selectivity'!$O$35</f>
        <v>1.2568578454237993E-2</v>
      </c>
      <c r="AB30">
        <f>Y30*'MRIP Selectivity'!$P$35</f>
        <v>1.8064342590837759E-3</v>
      </c>
      <c r="AC30">
        <v>0.74741255597723821</v>
      </c>
      <c r="AD30">
        <v>0.94160359434525442</v>
      </c>
      <c r="AE30">
        <v>1.3432654004296583</v>
      </c>
      <c r="AF30">
        <f t="shared" si="11"/>
        <v>9.4123070938771265E-3</v>
      </c>
      <c r="AG30">
        <f t="shared" si="12"/>
        <v>1.1834618648320815E-2</v>
      </c>
      <c r="AH30">
        <f t="shared" si="13"/>
        <v>2.4265206383780212E-3</v>
      </c>
      <c r="AI30">
        <f t="shared" si="14"/>
        <v>2.6968201065062234E-2</v>
      </c>
      <c r="AJ30">
        <f t="shared" si="15"/>
        <v>2.3673446380575964E-2</v>
      </c>
      <c r="AK30">
        <f t="shared" si="16"/>
        <v>1.4375012713321769E-2</v>
      </c>
      <c r="AL30">
        <f t="shared" si="17"/>
        <v>1.4261139286698837E-2</v>
      </c>
      <c r="AM30">
        <f t="shared" si="18"/>
        <v>2.1246925742197942E-2</v>
      </c>
      <c r="AN30">
        <f t="shared" si="19"/>
        <v>1.1834618648320815E-2</v>
      </c>
      <c r="AO30">
        <v>0</v>
      </c>
      <c r="AP30">
        <f t="shared" si="20"/>
        <v>2.516176680597846E-2</v>
      </c>
      <c r="AQ30">
        <f t="shared" si="21"/>
        <v>1.2568578454237993E-2</v>
      </c>
      <c r="AR30">
        <v>2</v>
      </c>
      <c r="AS30">
        <f>AR30*'MRIP Selectivity'!$N$35</f>
        <v>1.2593188351740467E-2</v>
      </c>
      <c r="AT30">
        <f>AR30*'MRIP Selectivity'!$O$35</f>
        <v>1.2568578454237993E-2</v>
      </c>
      <c r="AU30">
        <f>AR30*'MRIP Selectivity'!$P$35</f>
        <v>1.8064342590837759E-3</v>
      </c>
      <c r="AV30">
        <v>1</v>
      </c>
      <c r="AW30">
        <f t="shared" si="22"/>
        <v>5</v>
      </c>
      <c r="AX30">
        <f t="shared" si="23"/>
        <v>0</v>
      </c>
      <c r="AY30">
        <f t="shared" si="24"/>
        <v>0</v>
      </c>
      <c r="AZ30">
        <f t="shared" si="25"/>
        <v>0</v>
      </c>
      <c r="BA30">
        <v>304.86327712000002</v>
      </c>
      <c r="BB30">
        <v>304.86327712000002</v>
      </c>
    </row>
    <row r="31" spans="1:54" x14ac:dyDescent="0.25">
      <c r="A31" t="s">
        <v>22</v>
      </c>
      <c r="B31" t="s">
        <v>3</v>
      </c>
      <c r="C31">
        <v>2013</v>
      </c>
      <c r="D31">
        <v>5</v>
      </c>
      <c r="E31">
        <v>10</v>
      </c>
      <c r="F31" t="s">
        <v>1832</v>
      </c>
      <c r="G31" t="s">
        <v>1769</v>
      </c>
      <c r="H31" t="s">
        <v>1811</v>
      </c>
      <c r="I31" t="s">
        <v>1812</v>
      </c>
      <c r="J31" t="s">
        <v>1813</v>
      </c>
      <c r="K31" t="str">
        <f t="shared" si="4"/>
        <v>Inshore</v>
      </c>
      <c r="L31">
        <v>0</v>
      </c>
      <c r="M31">
        <f t="shared" si="0"/>
        <v>0</v>
      </c>
      <c r="N31">
        <f t="shared" si="5"/>
        <v>6.2904417014946146E-2</v>
      </c>
      <c r="O31">
        <f t="shared" si="6"/>
        <v>3.1421446135594985E-2</v>
      </c>
      <c r="P31">
        <v>0</v>
      </c>
      <c r="Q31">
        <f t="shared" si="7"/>
        <v>0</v>
      </c>
      <c r="R31">
        <v>0</v>
      </c>
      <c r="S31">
        <f t="shared" si="1"/>
        <v>0</v>
      </c>
      <c r="T31">
        <f t="shared" si="8"/>
        <v>0</v>
      </c>
      <c r="U31">
        <f t="shared" si="2"/>
        <v>5.3117314355494855E-2</v>
      </c>
      <c r="V31">
        <f t="shared" si="9"/>
        <v>0.84441310922369939</v>
      </c>
      <c r="W31">
        <f t="shared" si="3"/>
        <v>2.9586546620802043E-2</v>
      </c>
      <c r="X31">
        <f t="shared" si="10"/>
        <v>0.94160359434525442</v>
      </c>
      <c r="Y31">
        <v>5</v>
      </c>
      <c r="Z31">
        <f>Y31*'MRIP Selectivity'!$N$35</f>
        <v>3.1482970879351167E-2</v>
      </c>
      <c r="AA31">
        <f>Y31*'MRIP Selectivity'!$O$35</f>
        <v>3.1421446135594985E-2</v>
      </c>
      <c r="AB31">
        <f>Y31*'MRIP Selectivity'!$P$35</f>
        <v>4.5160856477094394E-3</v>
      </c>
      <c r="AC31">
        <v>0.74741255597723821</v>
      </c>
      <c r="AD31">
        <v>0.94160359434525442</v>
      </c>
      <c r="AE31">
        <v>1.3432654004296583</v>
      </c>
      <c r="AF31">
        <f t="shared" si="11"/>
        <v>2.3530767734692815E-2</v>
      </c>
      <c r="AG31">
        <f t="shared" si="12"/>
        <v>2.9586546620802043E-2</v>
      </c>
      <c r="AH31">
        <f t="shared" si="13"/>
        <v>6.0663015959450525E-3</v>
      </c>
      <c r="AI31">
        <f t="shared" si="14"/>
        <v>6.742050266265559E-2</v>
      </c>
      <c r="AJ31">
        <f t="shared" si="15"/>
        <v>5.9183615951439908E-2</v>
      </c>
      <c r="AK31">
        <f t="shared" si="16"/>
        <v>3.5937531783304423E-2</v>
      </c>
      <c r="AL31">
        <f t="shared" si="17"/>
        <v>3.5652848216747093E-2</v>
      </c>
      <c r="AM31">
        <f t="shared" si="18"/>
        <v>5.3117314355494855E-2</v>
      </c>
      <c r="AN31">
        <f t="shared" si="19"/>
        <v>2.9586546620802043E-2</v>
      </c>
      <c r="AO31">
        <v>0</v>
      </c>
      <c r="AP31">
        <f t="shared" si="20"/>
        <v>6.2904417014946146E-2</v>
      </c>
      <c r="AQ31">
        <f t="shared" si="21"/>
        <v>3.1421446135594985E-2</v>
      </c>
      <c r="AR31">
        <v>5</v>
      </c>
      <c r="AS31">
        <f>AR31*'MRIP Selectivity'!$N$35</f>
        <v>3.1482970879351167E-2</v>
      </c>
      <c r="AT31">
        <f>AR31*'MRIP Selectivity'!$O$35</f>
        <v>3.1421446135594985E-2</v>
      </c>
      <c r="AU31">
        <f>AR31*'MRIP Selectivity'!$P$35</f>
        <v>4.5160856477094394E-3</v>
      </c>
      <c r="AV31">
        <v>1</v>
      </c>
      <c r="AW31">
        <f t="shared" si="22"/>
        <v>5</v>
      </c>
      <c r="AX31">
        <f t="shared" si="23"/>
        <v>0</v>
      </c>
      <c r="AY31">
        <f t="shared" si="24"/>
        <v>0</v>
      </c>
      <c r="AZ31">
        <f t="shared" si="25"/>
        <v>0</v>
      </c>
      <c r="BA31">
        <v>304.86327712000002</v>
      </c>
      <c r="BB31">
        <v>304.86327712000002</v>
      </c>
    </row>
    <row r="32" spans="1:54" x14ac:dyDescent="0.25">
      <c r="A32" t="s">
        <v>23</v>
      </c>
      <c r="B32" t="s">
        <v>3</v>
      </c>
      <c r="C32">
        <v>2013</v>
      </c>
      <c r="D32">
        <v>5</v>
      </c>
      <c r="E32">
        <v>10</v>
      </c>
      <c r="F32" t="s">
        <v>1832</v>
      </c>
      <c r="G32" t="s">
        <v>1769</v>
      </c>
      <c r="H32" t="s">
        <v>1811</v>
      </c>
      <c r="I32" t="s">
        <v>1812</v>
      </c>
      <c r="J32" t="s">
        <v>1767</v>
      </c>
      <c r="K32" t="str">
        <f t="shared" si="4"/>
        <v>Inshore</v>
      </c>
      <c r="L32">
        <v>1.0044361931000001</v>
      </c>
      <c r="M32">
        <f t="shared" si="0"/>
        <v>306.21570948640317</v>
      </c>
      <c r="N32">
        <f t="shared" si="5"/>
        <v>1.4447671122046233</v>
      </c>
      <c r="O32">
        <f t="shared" si="6"/>
        <v>1.224386316049165</v>
      </c>
      <c r="P32">
        <v>12.852037904330709</v>
      </c>
      <c r="Q32">
        <f t="shared" si="7"/>
        <v>12.795275591041133</v>
      </c>
      <c r="R32">
        <v>1.3286416521953399</v>
      </c>
      <c r="S32">
        <f t="shared" si="1"/>
        <v>405.05404820640257</v>
      </c>
      <c r="T32">
        <f t="shared" si="8"/>
        <v>1.3227735731970607</v>
      </c>
      <c r="U32">
        <f t="shared" si="2"/>
        <v>1.7004628526838039</v>
      </c>
      <c r="V32">
        <f t="shared" si="9"/>
        <v>1.1769805931483346</v>
      </c>
      <c r="W32">
        <f t="shared" si="3"/>
        <v>1.5357474785409542</v>
      </c>
      <c r="X32">
        <f t="shared" si="10"/>
        <v>1.2542997732092316</v>
      </c>
      <c r="Y32">
        <v>35</v>
      </c>
      <c r="Z32">
        <f>Y32*'MRIP Selectivity'!$N$35</f>
        <v>0.22038079615545816</v>
      </c>
      <c r="AA32">
        <f>Y32*'MRIP Selectivity'!$O$35</f>
        <v>0.21995012294916488</v>
      </c>
      <c r="AB32">
        <f>Y32*'MRIP Selectivity'!$P$35</f>
        <v>3.1612599533966078E-2</v>
      </c>
      <c r="AC32">
        <v>0.74741255597723821</v>
      </c>
      <c r="AD32">
        <v>0.94160359434525442</v>
      </c>
      <c r="AE32">
        <v>1.3432654004296583</v>
      </c>
      <c r="AF32">
        <f t="shared" si="11"/>
        <v>0.1647153741428497</v>
      </c>
      <c r="AG32">
        <f t="shared" si="12"/>
        <v>0.20710582634561428</v>
      </c>
      <c r="AH32">
        <f t="shared" si="13"/>
        <v>4.2464111171615374E-2</v>
      </c>
      <c r="AI32">
        <f t="shared" si="14"/>
        <v>0.47194351863858913</v>
      </c>
      <c r="AJ32">
        <f t="shared" si="15"/>
        <v>0.41428531166007937</v>
      </c>
      <c r="AK32">
        <f t="shared" si="16"/>
        <v>0.25156272248313094</v>
      </c>
      <c r="AL32">
        <f t="shared" si="17"/>
        <v>0.24956993751722967</v>
      </c>
      <c r="AM32">
        <f t="shared" si="18"/>
        <v>1.7004628526838039</v>
      </c>
      <c r="AN32">
        <f t="shared" si="19"/>
        <v>1.5357474785409542</v>
      </c>
      <c r="AO32">
        <v>1</v>
      </c>
      <c r="AP32">
        <f t="shared" si="20"/>
        <v>1.4403309191046232</v>
      </c>
      <c r="AQ32">
        <f t="shared" si="21"/>
        <v>1.2199501229491649</v>
      </c>
      <c r="AR32">
        <v>35</v>
      </c>
      <c r="AS32">
        <f>AR32*'MRIP Selectivity'!$N$35</f>
        <v>0.22038079615545816</v>
      </c>
      <c r="AT32">
        <f>AR32*'MRIP Selectivity'!$O$35</f>
        <v>0.21995012294916488</v>
      </c>
      <c r="AU32">
        <f>AR32*'MRIP Selectivity'!$P$35</f>
        <v>3.1612599533966078E-2</v>
      </c>
      <c r="AV32">
        <v>4</v>
      </c>
      <c r="AW32">
        <f t="shared" si="22"/>
        <v>20</v>
      </c>
      <c r="AX32">
        <f t="shared" si="23"/>
        <v>0</v>
      </c>
      <c r="AY32">
        <f t="shared" si="24"/>
        <v>0</v>
      </c>
      <c r="AZ32">
        <f t="shared" si="25"/>
        <v>0</v>
      </c>
      <c r="BA32">
        <v>304.86327712000002</v>
      </c>
      <c r="BB32">
        <v>304.86327712000002</v>
      </c>
    </row>
    <row r="33" spans="1:54" x14ac:dyDescent="0.25">
      <c r="A33" t="s">
        <v>24</v>
      </c>
      <c r="B33" t="s">
        <v>3</v>
      </c>
      <c r="C33">
        <v>2013</v>
      </c>
      <c r="D33">
        <v>5</v>
      </c>
      <c r="E33">
        <v>10</v>
      </c>
      <c r="F33" t="s">
        <v>1833</v>
      </c>
      <c r="G33" t="s">
        <v>1769</v>
      </c>
      <c r="H33" t="s">
        <v>1811</v>
      </c>
      <c r="I33" t="s">
        <v>1812</v>
      </c>
      <c r="J33" t="s">
        <v>1813</v>
      </c>
      <c r="K33" t="str">
        <f t="shared" si="4"/>
        <v>Inshore</v>
      </c>
      <c r="L33">
        <v>0</v>
      </c>
      <c r="M33">
        <f t="shared" si="0"/>
        <v>0</v>
      </c>
      <c r="N33">
        <f t="shared" si="5"/>
        <v>0.18871325104483844</v>
      </c>
      <c r="O33">
        <f t="shared" si="6"/>
        <v>9.4264338406784942E-2</v>
      </c>
      <c r="P33">
        <v>0</v>
      </c>
      <c r="Q33">
        <f t="shared" si="7"/>
        <v>0</v>
      </c>
      <c r="R33">
        <v>0</v>
      </c>
      <c r="S33">
        <f t="shared" si="1"/>
        <v>0</v>
      </c>
      <c r="T33">
        <f t="shared" si="8"/>
        <v>0</v>
      </c>
      <c r="U33">
        <f t="shared" si="2"/>
        <v>0.15935194306648456</v>
      </c>
      <c r="V33">
        <f t="shared" si="9"/>
        <v>0.84441310922369939</v>
      </c>
      <c r="W33">
        <f t="shared" si="3"/>
        <v>8.875963986240612E-2</v>
      </c>
      <c r="X33">
        <f t="shared" si="10"/>
        <v>0.94160359434525442</v>
      </c>
      <c r="Y33">
        <v>15</v>
      </c>
      <c r="Z33">
        <f>Y33*'MRIP Selectivity'!$N$35</f>
        <v>9.4448912638053495E-2</v>
      </c>
      <c r="AA33">
        <f>Y33*'MRIP Selectivity'!$O$35</f>
        <v>9.4264338406784942E-2</v>
      </c>
      <c r="AB33">
        <f>Y33*'MRIP Selectivity'!$P$35</f>
        <v>1.354825694312832E-2</v>
      </c>
      <c r="AC33">
        <v>0.74741255597723821</v>
      </c>
      <c r="AD33">
        <v>0.94160359434525442</v>
      </c>
      <c r="AE33">
        <v>1.3432654004296583</v>
      </c>
      <c r="AF33">
        <f t="shared" si="11"/>
        <v>7.0592303204078444E-2</v>
      </c>
      <c r="AG33">
        <f t="shared" si="12"/>
        <v>8.875963986240612E-2</v>
      </c>
      <c r="AH33">
        <f t="shared" si="13"/>
        <v>1.819890478783516E-2</v>
      </c>
      <c r="AI33">
        <f t="shared" si="14"/>
        <v>0.20226150798796677</v>
      </c>
      <c r="AJ33">
        <f t="shared" si="15"/>
        <v>0.17755084785431974</v>
      </c>
      <c r="AK33">
        <f t="shared" si="16"/>
        <v>0.10781259534991326</v>
      </c>
      <c r="AL33">
        <f t="shared" si="17"/>
        <v>0.10695854465024128</v>
      </c>
      <c r="AM33">
        <f t="shared" si="18"/>
        <v>0.15935194306648456</v>
      </c>
      <c r="AN33">
        <f t="shared" si="19"/>
        <v>8.875963986240612E-2</v>
      </c>
      <c r="AO33">
        <v>0</v>
      </c>
      <c r="AP33">
        <f t="shared" si="20"/>
        <v>0.18871325104483844</v>
      </c>
      <c r="AQ33">
        <f t="shared" si="21"/>
        <v>9.4264338406784942E-2</v>
      </c>
      <c r="AR33">
        <v>15</v>
      </c>
      <c r="AS33">
        <f>AR33*'MRIP Selectivity'!$N$35</f>
        <v>9.4448912638053495E-2</v>
      </c>
      <c r="AT33">
        <f>AR33*'MRIP Selectivity'!$O$35</f>
        <v>9.4264338406784942E-2</v>
      </c>
      <c r="AU33">
        <f>AR33*'MRIP Selectivity'!$P$35</f>
        <v>1.354825694312832E-2</v>
      </c>
      <c r="AV33">
        <v>9</v>
      </c>
      <c r="AW33">
        <f t="shared" si="22"/>
        <v>45</v>
      </c>
      <c r="AX33">
        <f t="shared" si="23"/>
        <v>0</v>
      </c>
      <c r="AY33">
        <f t="shared" si="24"/>
        <v>0</v>
      </c>
      <c r="AZ33">
        <f t="shared" si="25"/>
        <v>0</v>
      </c>
      <c r="BA33">
        <v>350.27639513999998</v>
      </c>
      <c r="BB33">
        <v>350.27639513999998</v>
      </c>
    </row>
    <row r="34" spans="1:54" x14ac:dyDescent="0.25">
      <c r="A34" t="s">
        <v>25</v>
      </c>
      <c r="B34" t="s">
        <v>3</v>
      </c>
      <c r="C34">
        <v>2013</v>
      </c>
      <c r="D34">
        <v>5</v>
      </c>
      <c r="E34">
        <v>10</v>
      </c>
      <c r="F34" t="s">
        <v>1834</v>
      </c>
      <c r="G34" t="s">
        <v>1769</v>
      </c>
      <c r="H34" t="s">
        <v>1811</v>
      </c>
      <c r="I34" t="s">
        <v>1812</v>
      </c>
      <c r="J34" t="s">
        <v>1813</v>
      </c>
      <c r="K34" t="str">
        <f t="shared" si="4"/>
        <v>Inshore</v>
      </c>
      <c r="L34">
        <v>0</v>
      </c>
      <c r="M34">
        <f t="shared" si="0"/>
        <v>0</v>
      </c>
      <c r="N34">
        <f t="shared" si="5"/>
        <v>3.7742650208967693E-2</v>
      </c>
      <c r="O34">
        <f t="shared" si="6"/>
        <v>1.8852867681356991E-2</v>
      </c>
      <c r="P34">
        <v>0</v>
      </c>
      <c r="Q34">
        <f t="shared" si="7"/>
        <v>0</v>
      </c>
      <c r="R34">
        <v>0</v>
      </c>
      <c r="S34">
        <f t="shared" si="1"/>
        <v>0</v>
      </c>
      <c r="T34">
        <f t="shared" si="8"/>
        <v>0</v>
      </c>
      <c r="U34">
        <f t="shared" si="2"/>
        <v>3.1870388613296913E-2</v>
      </c>
      <c r="V34">
        <f t="shared" si="9"/>
        <v>0.84441310922369928</v>
      </c>
      <c r="W34">
        <f t="shared" si="3"/>
        <v>1.7751927972481225E-2</v>
      </c>
      <c r="X34">
        <f t="shared" si="10"/>
        <v>0.94160359434525442</v>
      </c>
      <c r="Y34">
        <v>3</v>
      </c>
      <c r="Z34">
        <f>Y34*'MRIP Selectivity'!$N$35</f>
        <v>1.8889782527610699E-2</v>
      </c>
      <c r="AA34">
        <f>Y34*'MRIP Selectivity'!$O$35</f>
        <v>1.8852867681356991E-2</v>
      </c>
      <c r="AB34">
        <f>Y34*'MRIP Selectivity'!$P$35</f>
        <v>2.7096513886256638E-3</v>
      </c>
      <c r="AC34">
        <v>0.74741255597723821</v>
      </c>
      <c r="AD34">
        <v>0.94160359434525442</v>
      </c>
      <c r="AE34">
        <v>1.3432654004296583</v>
      </c>
      <c r="AF34">
        <f t="shared" si="11"/>
        <v>1.4118460640815688E-2</v>
      </c>
      <c r="AG34">
        <f t="shared" si="12"/>
        <v>1.7751927972481225E-2</v>
      </c>
      <c r="AH34">
        <f t="shared" si="13"/>
        <v>3.6397809575670318E-3</v>
      </c>
      <c r="AI34">
        <f t="shared" si="14"/>
        <v>4.045230159759336E-2</v>
      </c>
      <c r="AJ34">
        <f t="shared" si="15"/>
        <v>3.5510169570863948E-2</v>
      </c>
      <c r="AK34">
        <f t="shared" si="16"/>
        <v>2.1562519069982654E-2</v>
      </c>
      <c r="AL34">
        <f t="shared" si="17"/>
        <v>2.1391708930048256E-2</v>
      </c>
      <c r="AM34">
        <f t="shared" si="18"/>
        <v>3.1870388613296913E-2</v>
      </c>
      <c r="AN34">
        <f t="shared" si="19"/>
        <v>1.7751927972481225E-2</v>
      </c>
      <c r="AO34">
        <v>0</v>
      </c>
      <c r="AP34">
        <f t="shared" si="20"/>
        <v>3.7742650208967693E-2</v>
      </c>
      <c r="AQ34">
        <f t="shared" si="21"/>
        <v>1.8852867681356991E-2</v>
      </c>
      <c r="AR34">
        <v>3</v>
      </c>
      <c r="AS34">
        <f>AR34*'MRIP Selectivity'!$N$35</f>
        <v>1.8889782527610699E-2</v>
      </c>
      <c r="AT34">
        <f>AR34*'MRIP Selectivity'!$O$35</f>
        <v>1.8852867681356991E-2</v>
      </c>
      <c r="AU34">
        <f>AR34*'MRIP Selectivity'!$P$35</f>
        <v>2.7096513886256638E-3</v>
      </c>
      <c r="AV34">
        <v>1</v>
      </c>
      <c r="AW34">
        <f t="shared" si="22"/>
        <v>5</v>
      </c>
      <c r="AX34">
        <f t="shared" si="23"/>
        <v>0</v>
      </c>
      <c r="AY34">
        <f t="shared" si="24"/>
        <v>0</v>
      </c>
      <c r="AZ34">
        <f t="shared" si="25"/>
        <v>0</v>
      </c>
      <c r="BA34">
        <v>133.46866514999999</v>
      </c>
      <c r="BB34">
        <v>133.46866514999999</v>
      </c>
    </row>
    <row r="35" spans="1:54" x14ac:dyDescent="0.25">
      <c r="A35" t="s">
        <v>26</v>
      </c>
      <c r="B35" t="s">
        <v>3</v>
      </c>
      <c r="C35">
        <v>2013</v>
      </c>
      <c r="D35">
        <v>5</v>
      </c>
      <c r="E35">
        <v>10</v>
      </c>
      <c r="F35" t="s">
        <v>1834</v>
      </c>
      <c r="G35" t="s">
        <v>1769</v>
      </c>
      <c r="H35" t="s">
        <v>1811</v>
      </c>
      <c r="I35" t="s">
        <v>1812</v>
      </c>
      <c r="J35" t="s">
        <v>1813</v>
      </c>
      <c r="K35" t="str">
        <f t="shared" si="4"/>
        <v>Inshore</v>
      </c>
      <c r="L35">
        <v>0</v>
      </c>
      <c r="M35">
        <f t="shared" si="0"/>
        <v>0</v>
      </c>
      <c r="N35">
        <f t="shared" si="5"/>
        <v>1.258088340298923E-2</v>
      </c>
      <c r="O35">
        <f t="shared" si="6"/>
        <v>6.2842892271189965E-3</v>
      </c>
      <c r="P35">
        <v>0</v>
      </c>
      <c r="Q35">
        <f t="shared" si="7"/>
        <v>0</v>
      </c>
      <c r="R35">
        <v>0</v>
      </c>
      <c r="S35">
        <f t="shared" si="1"/>
        <v>0</v>
      </c>
      <c r="T35">
        <f t="shared" si="8"/>
        <v>0</v>
      </c>
      <c r="U35">
        <f t="shared" si="2"/>
        <v>1.0623462871098971E-2</v>
      </c>
      <c r="V35">
        <f t="shared" si="9"/>
        <v>0.84441310922369939</v>
      </c>
      <c r="W35">
        <f t="shared" si="3"/>
        <v>5.9173093241604077E-3</v>
      </c>
      <c r="X35">
        <f t="shared" si="10"/>
        <v>0.94160359434525431</v>
      </c>
      <c r="Y35">
        <v>1</v>
      </c>
      <c r="Z35">
        <f>Y35*'MRIP Selectivity'!$N$35</f>
        <v>6.2965941758702333E-3</v>
      </c>
      <c r="AA35">
        <f>Y35*'MRIP Selectivity'!$O$35</f>
        <v>6.2842892271189965E-3</v>
      </c>
      <c r="AB35">
        <f>Y35*'MRIP Selectivity'!$P$35</f>
        <v>9.0321712954188795E-4</v>
      </c>
      <c r="AC35">
        <v>0.74741255597723821</v>
      </c>
      <c r="AD35">
        <v>0.94160359434525442</v>
      </c>
      <c r="AE35">
        <v>1.3432654004296583</v>
      </c>
      <c r="AF35">
        <f t="shared" si="11"/>
        <v>4.7061535469385633E-3</v>
      </c>
      <c r="AG35">
        <f t="shared" si="12"/>
        <v>5.9173093241604077E-3</v>
      </c>
      <c r="AH35">
        <f t="shared" si="13"/>
        <v>1.2132603191890106E-3</v>
      </c>
      <c r="AI35">
        <f t="shared" si="14"/>
        <v>1.3484100532531117E-2</v>
      </c>
      <c r="AJ35">
        <f t="shared" si="15"/>
        <v>1.1836723190287982E-2</v>
      </c>
      <c r="AK35">
        <f t="shared" si="16"/>
        <v>7.1875063566608846E-3</v>
      </c>
      <c r="AL35">
        <f t="shared" si="17"/>
        <v>7.1305696433494187E-3</v>
      </c>
      <c r="AM35">
        <f t="shared" si="18"/>
        <v>1.0623462871098971E-2</v>
      </c>
      <c r="AN35">
        <f t="shared" si="19"/>
        <v>5.9173093241604077E-3</v>
      </c>
      <c r="AO35">
        <v>0</v>
      </c>
      <c r="AP35">
        <f t="shared" si="20"/>
        <v>1.258088340298923E-2</v>
      </c>
      <c r="AQ35">
        <f t="shared" si="21"/>
        <v>6.2842892271189965E-3</v>
      </c>
      <c r="AR35">
        <v>1</v>
      </c>
      <c r="AS35">
        <f>AR35*'MRIP Selectivity'!$N$35</f>
        <v>6.2965941758702333E-3</v>
      </c>
      <c r="AT35">
        <f>AR35*'MRIP Selectivity'!$O$35</f>
        <v>6.2842892271189965E-3</v>
      </c>
      <c r="AU35">
        <f>AR35*'MRIP Selectivity'!$P$35</f>
        <v>9.0321712954188795E-4</v>
      </c>
      <c r="AV35">
        <v>2</v>
      </c>
      <c r="AW35">
        <f t="shared" si="22"/>
        <v>10</v>
      </c>
      <c r="AX35">
        <f t="shared" si="23"/>
        <v>0</v>
      </c>
      <c r="AY35">
        <f t="shared" si="24"/>
        <v>0</v>
      </c>
      <c r="AZ35">
        <f t="shared" si="25"/>
        <v>0</v>
      </c>
      <c r="BA35">
        <v>133.46866514999999</v>
      </c>
      <c r="BB35">
        <v>133.46866514999999</v>
      </c>
    </row>
    <row r="36" spans="1:54" x14ac:dyDescent="0.25">
      <c r="A36" t="s">
        <v>27</v>
      </c>
      <c r="B36" t="s">
        <v>3</v>
      </c>
      <c r="C36">
        <v>2013</v>
      </c>
      <c r="D36">
        <v>5</v>
      </c>
      <c r="E36">
        <v>10</v>
      </c>
      <c r="F36" t="s">
        <v>1834</v>
      </c>
      <c r="G36" t="s">
        <v>1769</v>
      </c>
      <c r="H36" t="s">
        <v>1811</v>
      </c>
      <c r="I36" t="s">
        <v>1812</v>
      </c>
      <c r="J36" t="s">
        <v>1813</v>
      </c>
      <c r="K36" t="str">
        <f t="shared" si="4"/>
        <v>Inshore</v>
      </c>
      <c r="L36">
        <v>0</v>
      </c>
      <c r="M36">
        <f t="shared" si="0"/>
        <v>0</v>
      </c>
      <c r="N36">
        <f t="shared" si="5"/>
        <v>3.7742650208967693E-2</v>
      </c>
      <c r="O36">
        <f t="shared" si="6"/>
        <v>1.8852867681356991E-2</v>
      </c>
      <c r="P36">
        <v>0</v>
      </c>
      <c r="Q36">
        <f t="shared" si="7"/>
        <v>0</v>
      </c>
      <c r="R36">
        <v>0</v>
      </c>
      <c r="S36">
        <f t="shared" si="1"/>
        <v>0</v>
      </c>
      <c r="T36">
        <f t="shared" si="8"/>
        <v>0</v>
      </c>
      <c r="U36">
        <f t="shared" si="2"/>
        <v>3.1870388613296913E-2</v>
      </c>
      <c r="V36">
        <f t="shared" si="9"/>
        <v>0.84441310922369928</v>
      </c>
      <c r="W36">
        <f t="shared" si="3"/>
        <v>1.7751927972481225E-2</v>
      </c>
      <c r="X36">
        <f t="shared" si="10"/>
        <v>0.94160359434525442</v>
      </c>
      <c r="Y36">
        <v>3</v>
      </c>
      <c r="Z36">
        <f>Y36*'MRIP Selectivity'!$N$35</f>
        <v>1.8889782527610699E-2</v>
      </c>
      <c r="AA36">
        <f>Y36*'MRIP Selectivity'!$O$35</f>
        <v>1.8852867681356991E-2</v>
      </c>
      <c r="AB36">
        <f>Y36*'MRIP Selectivity'!$P$35</f>
        <v>2.7096513886256638E-3</v>
      </c>
      <c r="AC36">
        <v>0.74741255597723821</v>
      </c>
      <c r="AD36">
        <v>0.94160359434525442</v>
      </c>
      <c r="AE36">
        <v>1.3432654004296583</v>
      </c>
      <c r="AF36">
        <f t="shared" si="11"/>
        <v>1.4118460640815688E-2</v>
      </c>
      <c r="AG36">
        <f t="shared" si="12"/>
        <v>1.7751927972481225E-2</v>
      </c>
      <c r="AH36">
        <f t="shared" si="13"/>
        <v>3.6397809575670318E-3</v>
      </c>
      <c r="AI36">
        <f t="shared" si="14"/>
        <v>4.045230159759336E-2</v>
      </c>
      <c r="AJ36">
        <f t="shared" si="15"/>
        <v>3.5510169570863948E-2</v>
      </c>
      <c r="AK36">
        <f t="shared" si="16"/>
        <v>2.1562519069982654E-2</v>
      </c>
      <c r="AL36">
        <f t="shared" si="17"/>
        <v>2.1391708930048256E-2</v>
      </c>
      <c r="AM36">
        <f t="shared" si="18"/>
        <v>3.1870388613296913E-2</v>
      </c>
      <c r="AN36">
        <f t="shared" si="19"/>
        <v>1.7751927972481225E-2</v>
      </c>
      <c r="AO36">
        <v>0</v>
      </c>
      <c r="AP36">
        <f t="shared" si="20"/>
        <v>3.7742650208967693E-2</v>
      </c>
      <c r="AQ36">
        <f t="shared" si="21"/>
        <v>1.8852867681356991E-2</v>
      </c>
      <c r="AR36">
        <v>3</v>
      </c>
      <c r="AS36">
        <f>AR36*'MRIP Selectivity'!$N$35</f>
        <v>1.8889782527610699E-2</v>
      </c>
      <c r="AT36">
        <f>AR36*'MRIP Selectivity'!$O$35</f>
        <v>1.8852867681356991E-2</v>
      </c>
      <c r="AU36">
        <f>AR36*'MRIP Selectivity'!$P$35</f>
        <v>2.7096513886256638E-3</v>
      </c>
      <c r="AV36">
        <v>6</v>
      </c>
      <c r="AW36">
        <f t="shared" si="22"/>
        <v>30</v>
      </c>
      <c r="AX36">
        <f t="shared" si="23"/>
        <v>0</v>
      </c>
      <c r="AY36">
        <f t="shared" si="24"/>
        <v>0</v>
      </c>
      <c r="AZ36">
        <f t="shared" si="25"/>
        <v>0</v>
      </c>
      <c r="BA36">
        <v>164.03509738</v>
      </c>
      <c r="BB36">
        <v>164.03509738</v>
      </c>
    </row>
    <row r="37" spans="1:54" x14ac:dyDescent="0.25">
      <c r="A37" t="s">
        <v>28</v>
      </c>
      <c r="B37" t="s">
        <v>3</v>
      </c>
      <c r="C37">
        <v>2014</v>
      </c>
      <c r="D37">
        <v>3</v>
      </c>
      <c r="E37">
        <v>5</v>
      </c>
      <c r="F37" t="s">
        <v>1835</v>
      </c>
      <c r="G37" t="s">
        <v>1769</v>
      </c>
      <c r="H37" t="s">
        <v>1811</v>
      </c>
      <c r="I37" t="s">
        <v>1812</v>
      </c>
      <c r="J37" t="s">
        <v>1813</v>
      </c>
      <c r="K37" t="str">
        <f t="shared" si="4"/>
        <v>Inshore</v>
      </c>
      <c r="L37">
        <v>0</v>
      </c>
      <c r="M37">
        <f t="shared" si="0"/>
        <v>0</v>
      </c>
      <c r="N37">
        <f t="shared" si="5"/>
        <v>5.0323533611956919E-2</v>
      </c>
      <c r="O37">
        <f t="shared" si="6"/>
        <v>2.5137156908475986E-2</v>
      </c>
      <c r="P37">
        <v>0</v>
      </c>
      <c r="Q37">
        <f t="shared" si="7"/>
        <v>0</v>
      </c>
      <c r="R37">
        <v>0</v>
      </c>
      <c r="S37">
        <f t="shared" si="1"/>
        <v>0</v>
      </c>
      <c r="T37">
        <f t="shared" si="8"/>
        <v>0</v>
      </c>
      <c r="U37">
        <f t="shared" si="2"/>
        <v>4.2493851484395884E-2</v>
      </c>
      <c r="V37">
        <f t="shared" si="9"/>
        <v>0.84441310922369939</v>
      </c>
      <c r="W37">
        <f t="shared" si="3"/>
        <v>2.3669237296641631E-2</v>
      </c>
      <c r="X37">
        <f t="shared" si="10"/>
        <v>0.94160359434525431</v>
      </c>
      <c r="Y37">
        <v>4</v>
      </c>
      <c r="Z37">
        <f>Y37*'MRIP Selectivity'!$N$35</f>
        <v>2.5186376703480933E-2</v>
      </c>
      <c r="AA37">
        <f>Y37*'MRIP Selectivity'!$O$35</f>
        <v>2.5137156908475986E-2</v>
      </c>
      <c r="AB37">
        <f>Y37*'MRIP Selectivity'!$P$35</f>
        <v>3.6128685181675518E-3</v>
      </c>
      <c r="AC37">
        <v>0.74741255597723821</v>
      </c>
      <c r="AD37">
        <v>0.94160359434525442</v>
      </c>
      <c r="AE37">
        <v>1.3432654004296583</v>
      </c>
      <c r="AF37">
        <f t="shared" si="11"/>
        <v>1.8824614187754253E-2</v>
      </c>
      <c r="AG37">
        <f t="shared" si="12"/>
        <v>2.3669237296641631E-2</v>
      </c>
      <c r="AH37">
        <f t="shared" si="13"/>
        <v>4.8530412767560423E-3</v>
      </c>
      <c r="AI37">
        <f t="shared" si="14"/>
        <v>5.3936402130124468E-2</v>
      </c>
      <c r="AJ37">
        <f t="shared" si="15"/>
        <v>4.7346892761151928E-2</v>
      </c>
      <c r="AK37">
        <f t="shared" si="16"/>
        <v>2.8750025426643538E-2</v>
      </c>
      <c r="AL37">
        <f t="shared" si="17"/>
        <v>2.8522278573397675E-2</v>
      </c>
      <c r="AM37">
        <f t="shared" si="18"/>
        <v>4.2493851484395884E-2</v>
      </c>
      <c r="AN37">
        <f t="shared" si="19"/>
        <v>2.3669237296641631E-2</v>
      </c>
      <c r="AO37">
        <v>0</v>
      </c>
      <c r="AP37">
        <f t="shared" si="20"/>
        <v>5.0323533611956919E-2</v>
      </c>
      <c r="AQ37">
        <f t="shared" si="21"/>
        <v>2.5137156908475986E-2</v>
      </c>
      <c r="AR37">
        <v>4</v>
      </c>
      <c r="AS37">
        <f>AR37*'MRIP Selectivity'!$N$35</f>
        <v>2.5186376703480933E-2</v>
      </c>
      <c r="AT37">
        <f>AR37*'MRIP Selectivity'!$O$35</f>
        <v>2.5137156908475986E-2</v>
      </c>
      <c r="AU37">
        <f>AR37*'MRIP Selectivity'!$P$35</f>
        <v>3.6128685181675518E-3</v>
      </c>
      <c r="AV37">
        <v>4</v>
      </c>
      <c r="AW37">
        <f t="shared" si="22"/>
        <v>20</v>
      </c>
      <c r="AX37">
        <f t="shared" si="23"/>
        <v>0</v>
      </c>
      <c r="AY37">
        <f t="shared" si="24"/>
        <v>0</v>
      </c>
      <c r="AZ37">
        <f t="shared" si="25"/>
        <v>0</v>
      </c>
      <c r="BA37">
        <v>1150.5371402000001</v>
      </c>
      <c r="BB37">
        <v>1150.5371402000001</v>
      </c>
    </row>
    <row r="38" spans="1:54" x14ac:dyDescent="0.25">
      <c r="A38" t="s">
        <v>29</v>
      </c>
      <c r="B38" t="s">
        <v>3</v>
      </c>
      <c r="C38">
        <v>2014</v>
      </c>
      <c r="D38">
        <v>3</v>
      </c>
      <c r="E38">
        <v>5</v>
      </c>
      <c r="F38" t="s">
        <v>1827</v>
      </c>
      <c r="G38" t="s">
        <v>1769</v>
      </c>
      <c r="H38" t="s">
        <v>1811</v>
      </c>
      <c r="I38" t="s">
        <v>1824</v>
      </c>
      <c r="J38" t="s">
        <v>1813</v>
      </c>
      <c r="K38" t="str">
        <f t="shared" si="4"/>
        <v>Inshore</v>
      </c>
      <c r="L38">
        <v>0</v>
      </c>
      <c r="M38">
        <f t="shared" si="0"/>
        <v>0</v>
      </c>
      <c r="N38">
        <f t="shared" si="5"/>
        <v>5.0323533611956919E-2</v>
      </c>
      <c r="O38">
        <f t="shared" si="6"/>
        <v>2.5137156908475986E-2</v>
      </c>
      <c r="P38">
        <v>0</v>
      </c>
      <c r="Q38">
        <f t="shared" si="7"/>
        <v>0</v>
      </c>
      <c r="R38">
        <v>0</v>
      </c>
      <c r="S38">
        <f t="shared" si="1"/>
        <v>0</v>
      </c>
      <c r="T38">
        <f t="shared" si="8"/>
        <v>0</v>
      </c>
      <c r="U38">
        <f t="shared" si="2"/>
        <v>4.2493851484395884E-2</v>
      </c>
      <c r="V38">
        <f t="shared" si="9"/>
        <v>0.84441310922369939</v>
      </c>
      <c r="W38">
        <f t="shared" si="3"/>
        <v>2.3669237296641631E-2</v>
      </c>
      <c r="X38">
        <f t="shared" si="10"/>
        <v>0.94160359434525431</v>
      </c>
      <c r="Y38">
        <v>4</v>
      </c>
      <c r="Z38">
        <f>Y38*'MRIP Selectivity'!$N$35</f>
        <v>2.5186376703480933E-2</v>
      </c>
      <c r="AA38">
        <f>Y38*'MRIP Selectivity'!$O$35</f>
        <v>2.5137156908475986E-2</v>
      </c>
      <c r="AB38">
        <f>Y38*'MRIP Selectivity'!$P$35</f>
        <v>3.6128685181675518E-3</v>
      </c>
      <c r="AC38">
        <v>0.74741255597723821</v>
      </c>
      <c r="AD38">
        <v>0.94160359434525442</v>
      </c>
      <c r="AE38">
        <v>1.3432654004296583</v>
      </c>
      <c r="AF38">
        <f t="shared" si="11"/>
        <v>1.8824614187754253E-2</v>
      </c>
      <c r="AG38">
        <f t="shared" si="12"/>
        <v>2.3669237296641631E-2</v>
      </c>
      <c r="AH38">
        <f t="shared" si="13"/>
        <v>4.8530412767560423E-3</v>
      </c>
      <c r="AI38">
        <f t="shared" si="14"/>
        <v>5.3936402130124468E-2</v>
      </c>
      <c r="AJ38">
        <f t="shared" si="15"/>
        <v>4.7346892761151928E-2</v>
      </c>
      <c r="AK38">
        <f t="shared" si="16"/>
        <v>2.8750025426643538E-2</v>
      </c>
      <c r="AL38">
        <f t="shared" si="17"/>
        <v>2.8522278573397675E-2</v>
      </c>
      <c r="AM38">
        <f t="shared" si="18"/>
        <v>4.2493851484395884E-2</v>
      </c>
      <c r="AN38">
        <f t="shared" si="19"/>
        <v>2.3669237296641631E-2</v>
      </c>
      <c r="AO38">
        <v>0</v>
      </c>
      <c r="AP38">
        <f t="shared" si="20"/>
        <v>5.0323533611956919E-2</v>
      </c>
      <c r="AQ38">
        <f t="shared" si="21"/>
        <v>2.5137156908475986E-2</v>
      </c>
      <c r="AR38">
        <v>4</v>
      </c>
      <c r="AS38">
        <f>AR38*'MRIP Selectivity'!$N$35</f>
        <v>2.5186376703480933E-2</v>
      </c>
      <c r="AT38">
        <f>AR38*'MRIP Selectivity'!$O$35</f>
        <v>2.5137156908475986E-2</v>
      </c>
      <c r="AU38">
        <f>AR38*'MRIP Selectivity'!$P$35</f>
        <v>3.6128685181675518E-3</v>
      </c>
      <c r="AV38">
        <v>1</v>
      </c>
      <c r="AW38">
        <f t="shared" si="22"/>
        <v>5</v>
      </c>
      <c r="AX38">
        <f t="shared" si="23"/>
        <v>0</v>
      </c>
      <c r="AY38">
        <f t="shared" si="24"/>
        <v>0</v>
      </c>
      <c r="AZ38">
        <f t="shared" si="25"/>
        <v>0</v>
      </c>
      <c r="BA38">
        <v>35.931039065999997</v>
      </c>
      <c r="BB38">
        <v>35.931039065999997</v>
      </c>
    </row>
    <row r="39" spans="1:54" x14ac:dyDescent="0.25">
      <c r="A39" t="s">
        <v>30</v>
      </c>
      <c r="B39" t="s">
        <v>3</v>
      </c>
      <c r="C39">
        <v>2014</v>
      </c>
      <c r="D39">
        <v>3</v>
      </c>
      <c r="E39">
        <v>5</v>
      </c>
      <c r="F39" t="s">
        <v>1827</v>
      </c>
      <c r="G39" t="s">
        <v>1769</v>
      </c>
      <c r="H39" t="s">
        <v>1811</v>
      </c>
      <c r="I39" t="s">
        <v>1824</v>
      </c>
      <c r="J39" t="s">
        <v>1813</v>
      </c>
      <c r="K39" t="str">
        <f t="shared" si="4"/>
        <v>Inshore</v>
      </c>
      <c r="L39">
        <v>0</v>
      </c>
      <c r="M39">
        <f t="shared" si="0"/>
        <v>0</v>
      </c>
      <c r="N39">
        <f t="shared" si="5"/>
        <v>1.258088340298923E-2</v>
      </c>
      <c r="O39">
        <f t="shared" si="6"/>
        <v>6.2842892271189965E-3</v>
      </c>
      <c r="P39">
        <v>0</v>
      </c>
      <c r="Q39">
        <f t="shared" si="7"/>
        <v>0</v>
      </c>
      <c r="R39">
        <v>0</v>
      </c>
      <c r="S39">
        <f t="shared" si="1"/>
        <v>0</v>
      </c>
      <c r="T39">
        <f t="shared" si="8"/>
        <v>0</v>
      </c>
      <c r="U39">
        <f t="shared" si="2"/>
        <v>1.0623462871098971E-2</v>
      </c>
      <c r="V39">
        <f t="shared" si="9"/>
        <v>0.84441310922369939</v>
      </c>
      <c r="W39">
        <f t="shared" si="3"/>
        <v>5.9173093241604077E-3</v>
      </c>
      <c r="X39">
        <f t="shared" si="10"/>
        <v>0.94160359434525431</v>
      </c>
      <c r="Y39">
        <v>1</v>
      </c>
      <c r="Z39">
        <f>Y39*'MRIP Selectivity'!$N$35</f>
        <v>6.2965941758702333E-3</v>
      </c>
      <c r="AA39">
        <f>Y39*'MRIP Selectivity'!$O$35</f>
        <v>6.2842892271189965E-3</v>
      </c>
      <c r="AB39">
        <f>Y39*'MRIP Selectivity'!$P$35</f>
        <v>9.0321712954188795E-4</v>
      </c>
      <c r="AC39">
        <v>0.74741255597723821</v>
      </c>
      <c r="AD39">
        <v>0.94160359434525442</v>
      </c>
      <c r="AE39">
        <v>1.3432654004296583</v>
      </c>
      <c r="AF39">
        <f t="shared" si="11"/>
        <v>4.7061535469385633E-3</v>
      </c>
      <c r="AG39">
        <f t="shared" si="12"/>
        <v>5.9173093241604077E-3</v>
      </c>
      <c r="AH39">
        <f t="shared" si="13"/>
        <v>1.2132603191890106E-3</v>
      </c>
      <c r="AI39">
        <f t="shared" si="14"/>
        <v>1.3484100532531117E-2</v>
      </c>
      <c r="AJ39">
        <f t="shared" si="15"/>
        <v>1.1836723190287982E-2</v>
      </c>
      <c r="AK39">
        <f t="shared" si="16"/>
        <v>7.1875063566608846E-3</v>
      </c>
      <c r="AL39">
        <f t="shared" si="17"/>
        <v>7.1305696433494187E-3</v>
      </c>
      <c r="AM39">
        <f t="shared" si="18"/>
        <v>1.0623462871098971E-2</v>
      </c>
      <c r="AN39">
        <f t="shared" si="19"/>
        <v>5.9173093241604077E-3</v>
      </c>
      <c r="AO39">
        <v>0</v>
      </c>
      <c r="AP39">
        <f t="shared" si="20"/>
        <v>1.258088340298923E-2</v>
      </c>
      <c r="AQ39">
        <f t="shared" si="21"/>
        <v>6.2842892271189965E-3</v>
      </c>
      <c r="AR39">
        <v>1</v>
      </c>
      <c r="AS39">
        <f>AR39*'MRIP Selectivity'!$N$35</f>
        <v>6.2965941758702333E-3</v>
      </c>
      <c r="AT39">
        <f>AR39*'MRIP Selectivity'!$O$35</f>
        <v>6.2842892271189965E-3</v>
      </c>
      <c r="AU39">
        <f>AR39*'MRIP Selectivity'!$P$35</f>
        <v>9.0321712954188795E-4</v>
      </c>
      <c r="AV39">
        <v>1</v>
      </c>
      <c r="AW39">
        <f t="shared" si="22"/>
        <v>5</v>
      </c>
      <c r="AX39">
        <f t="shared" si="23"/>
        <v>0</v>
      </c>
      <c r="AY39">
        <f t="shared" si="24"/>
        <v>0</v>
      </c>
      <c r="AZ39">
        <f t="shared" si="25"/>
        <v>0</v>
      </c>
      <c r="BA39">
        <v>35.931039065999997</v>
      </c>
      <c r="BB39">
        <v>35.931039065999997</v>
      </c>
    </row>
    <row r="40" spans="1:54" x14ac:dyDescent="0.25">
      <c r="A40" t="s">
        <v>31</v>
      </c>
      <c r="B40" t="s">
        <v>3</v>
      </c>
      <c r="C40">
        <v>2014</v>
      </c>
      <c r="D40">
        <v>3</v>
      </c>
      <c r="E40">
        <v>5</v>
      </c>
      <c r="F40" t="s">
        <v>1827</v>
      </c>
      <c r="G40" t="s">
        <v>1769</v>
      </c>
      <c r="H40" t="s">
        <v>1811</v>
      </c>
      <c r="I40" t="s">
        <v>1824</v>
      </c>
      <c r="J40" t="s">
        <v>1813</v>
      </c>
      <c r="K40" t="str">
        <f t="shared" si="4"/>
        <v>Inshore</v>
      </c>
      <c r="L40">
        <v>0</v>
      </c>
      <c r="M40">
        <f t="shared" si="0"/>
        <v>0</v>
      </c>
      <c r="N40">
        <f t="shared" si="5"/>
        <v>2.516176680597846E-2</v>
      </c>
      <c r="O40">
        <f t="shared" si="6"/>
        <v>1.2568578454237993E-2</v>
      </c>
      <c r="P40">
        <v>0</v>
      </c>
      <c r="Q40">
        <f t="shared" si="7"/>
        <v>0</v>
      </c>
      <c r="R40">
        <v>0</v>
      </c>
      <c r="S40">
        <f t="shared" si="1"/>
        <v>0</v>
      </c>
      <c r="T40">
        <f t="shared" si="8"/>
        <v>0</v>
      </c>
      <c r="U40">
        <f t="shared" si="2"/>
        <v>2.1246925742197942E-2</v>
      </c>
      <c r="V40">
        <f t="shared" si="9"/>
        <v>0.84441310922369939</v>
      </c>
      <c r="W40">
        <f t="shared" si="3"/>
        <v>1.1834618648320815E-2</v>
      </c>
      <c r="X40">
        <f t="shared" si="10"/>
        <v>0.94160359434525431</v>
      </c>
      <c r="Y40">
        <v>2</v>
      </c>
      <c r="Z40">
        <f>Y40*'MRIP Selectivity'!$N$35</f>
        <v>1.2593188351740467E-2</v>
      </c>
      <c r="AA40">
        <f>Y40*'MRIP Selectivity'!$O$35</f>
        <v>1.2568578454237993E-2</v>
      </c>
      <c r="AB40">
        <f>Y40*'MRIP Selectivity'!$P$35</f>
        <v>1.8064342590837759E-3</v>
      </c>
      <c r="AC40">
        <v>0.74741255597723821</v>
      </c>
      <c r="AD40">
        <v>0.94160359434525442</v>
      </c>
      <c r="AE40">
        <v>1.3432654004296583</v>
      </c>
      <c r="AF40">
        <f t="shared" si="11"/>
        <v>9.4123070938771265E-3</v>
      </c>
      <c r="AG40">
        <f t="shared" si="12"/>
        <v>1.1834618648320815E-2</v>
      </c>
      <c r="AH40">
        <f t="shared" si="13"/>
        <v>2.4265206383780212E-3</v>
      </c>
      <c r="AI40">
        <f t="shared" si="14"/>
        <v>2.6968201065062234E-2</v>
      </c>
      <c r="AJ40">
        <f t="shared" si="15"/>
        <v>2.3673446380575964E-2</v>
      </c>
      <c r="AK40">
        <f t="shared" si="16"/>
        <v>1.4375012713321769E-2</v>
      </c>
      <c r="AL40">
        <f t="shared" si="17"/>
        <v>1.4261139286698837E-2</v>
      </c>
      <c r="AM40">
        <f t="shared" si="18"/>
        <v>2.1246925742197942E-2</v>
      </c>
      <c r="AN40">
        <f t="shared" si="19"/>
        <v>1.1834618648320815E-2</v>
      </c>
      <c r="AO40">
        <v>0</v>
      </c>
      <c r="AP40">
        <f t="shared" si="20"/>
        <v>2.516176680597846E-2</v>
      </c>
      <c r="AQ40">
        <f t="shared" si="21"/>
        <v>1.2568578454237993E-2</v>
      </c>
      <c r="AR40">
        <v>2</v>
      </c>
      <c r="AS40">
        <f>AR40*'MRIP Selectivity'!$N$35</f>
        <v>1.2593188351740467E-2</v>
      </c>
      <c r="AT40">
        <f>AR40*'MRIP Selectivity'!$O$35</f>
        <v>1.2568578454237993E-2</v>
      </c>
      <c r="AU40">
        <f>AR40*'MRIP Selectivity'!$P$35</f>
        <v>1.8064342590837759E-3</v>
      </c>
      <c r="AV40">
        <v>1</v>
      </c>
      <c r="AW40">
        <f t="shared" si="22"/>
        <v>5</v>
      </c>
      <c r="AX40">
        <f t="shared" si="23"/>
        <v>0</v>
      </c>
      <c r="AY40">
        <f t="shared" si="24"/>
        <v>0</v>
      </c>
      <c r="AZ40">
        <f t="shared" si="25"/>
        <v>0</v>
      </c>
      <c r="BA40">
        <v>35.931039065999997</v>
      </c>
      <c r="BB40">
        <v>35.931039065999997</v>
      </c>
    </row>
    <row r="41" spans="1:54" x14ac:dyDescent="0.25">
      <c r="A41" t="s">
        <v>32</v>
      </c>
      <c r="B41" t="s">
        <v>3</v>
      </c>
      <c r="C41">
        <v>2014</v>
      </c>
      <c r="D41">
        <v>3</v>
      </c>
      <c r="E41">
        <v>5</v>
      </c>
      <c r="F41" t="s">
        <v>1827</v>
      </c>
      <c r="G41" t="s">
        <v>1769</v>
      </c>
      <c r="H41" t="s">
        <v>1811</v>
      </c>
      <c r="I41" t="s">
        <v>1824</v>
      </c>
      <c r="J41" t="s">
        <v>1813</v>
      </c>
      <c r="K41" t="str">
        <f t="shared" si="4"/>
        <v>Inshore</v>
      </c>
      <c r="L41">
        <v>0</v>
      </c>
      <c r="M41">
        <f t="shared" si="0"/>
        <v>0</v>
      </c>
      <c r="N41">
        <f t="shared" si="5"/>
        <v>3.7742650208967693E-2</v>
      </c>
      <c r="O41">
        <f t="shared" si="6"/>
        <v>1.8852867681356991E-2</v>
      </c>
      <c r="P41">
        <v>0</v>
      </c>
      <c r="Q41">
        <f t="shared" si="7"/>
        <v>0</v>
      </c>
      <c r="R41">
        <v>0</v>
      </c>
      <c r="S41">
        <f t="shared" si="1"/>
        <v>0</v>
      </c>
      <c r="T41">
        <f t="shared" si="8"/>
        <v>0</v>
      </c>
      <c r="U41">
        <f t="shared" si="2"/>
        <v>3.1870388613296913E-2</v>
      </c>
      <c r="V41">
        <f t="shared" si="9"/>
        <v>0.84441310922369928</v>
      </c>
      <c r="W41">
        <f t="shared" si="3"/>
        <v>1.7751927972481225E-2</v>
      </c>
      <c r="X41">
        <f t="shared" si="10"/>
        <v>0.94160359434525442</v>
      </c>
      <c r="Y41">
        <v>3</v>
      </c>
      <c r="Z41">
        <f>Y41*'MRIP Selectivity'!$N$35</f>
        <v>1.8889782527610699E-2</v>
      </c>
      <c r="AA41">
        <f>Y41*'MRIP Selectivity'!$O$35</f>
        <v>1.8852867681356991E-2</v>
      </c>
      <c r="AB41">
        <f>Y41*'MRIP Selectivity'!$P$35</f>
        <v>2.7096513886256638E-3</v>
      </c>
      <c r="AC41">
        <v>0.74741255597723821</v>
      </c>
      <c r="AD41">
        <v>0.94160359434525442</v>
      </c>
      <c r="AE41">
        <v>1.3432654004296583</v>
      </c>
      <c r="AF41">
        <f t="shared" si="11"/>
        <v>1.4118460640815688E-2</v>
      </c>
      <c r="AG41">
        <f t="shared" si="12"/>
        <v>1.7751927972481225E-2</v>
      </c>
      <c r="AH41">
        <f t="shared" si="13"/>
        <v>3.6397809575670318E-3</v>
      </c>
      <c r="AI41">
        <f t="shared" si="14"/>
        <v>4.045230159759336E-2</v>
      </c>
      <c r="AJ41">
        <f t="shared" si="15"/>
        <v>3.5510169570863948E-2</v>
      </c>
      <c r="AK41">
        <f t="shared" si="16"/>
        <v>2.1562519069982654E-2</v>
      </c>
      <c r="AL41">
        <f t="shared" si="17"/>
        <v>2.1391708930048256E-2</v>
      </c>
      <c r="AM41">
        <f t="shared" si="18"/>
        <v>3.1870388613296913E-2</v>
      </c>
      <c r="AN41">
        <f t="shared" si="19"/>
        <v>1.7751927972481225E-2</v>
      </c>
      <c r="AO41">
        <v>0</v>
      </c>
      <c r="AP41">
        <f t="shared" si="20"/>
        <v>3.7742650208967693E-2</v>
      </c>
      <c r="AQ41">
        <f t="shared" si="21"/>
        <v>1.8852867681356991E-2</v>
      </c>
      <c r="AR41">
        <v>3</v>
      </c>
      <c r="AS41">
        <f>AR41*'MRIP Selectivity'!$N$35</f>
        <v>1.8889782527610699E-2</v>
      </c>
      <c r="AT41">
        <f>AR41*'MRIP Selectivity'!$O$35</f>
        <v>1.8852867681356991E-2</v>
      </c>
      <c r="AU41">
        <f>AR41*'MRIP Selectivity'!$P$35</f>
        <v>2.7096513886256638E-3</v>
      </c>
      <c r="AV41">
        <v>1</v>
      </c>
      <c r="AW41">
        <f t="shared" si="22"/>
        <v>5</v>
      </c>
      <c r="AX41">
        <f t="shared" si="23"/>
        <v>0</v>
      </c>
      <c r="AY41">
        <f t="shared" si="24"/>
        <v>0</v>
      </c>
      <c r="AZ41">
        <f t="shared" si="25"/>
        <v>0</v>
      </c>
      <c r="BA41">
        <v>35.931039065999997</v>
      </c>
      <c r="BB41">
        <v>35.931039065999997</v>
      </c>
    </row>
    <row r="42" spans="1:54" x14ac:dyDescent="0.25">
      <c r="A42" t="s">
        <v>33</v>
      </c>
      <c r="B42" t="s">
        <v>3</v>
      </c>
      <c r="C42">
        <v>2014</v>
      </c>
      <c r="D42">
        <v>3</v>
      </c>
      <c r="E42">
        <v>5</v>
      </c>
      <c r="F42" t="s">
        <v>1827</v>
      </c>
      <c r="G42" t="s">
        <v>1769</v>
      </c>
      <c r="H42" t="s">
        <v>1811</v>
      </c>
      <c r="I42" t="s">
        <v>1824</v>
      </c>
      <c r="J42" t="s">
        <v>1813</v>
      </c>
      <c r="K42" t="str">
        <f t="shared" si="4"/>
        <v>Inshore</v>
      </c>
      <c r="L42">
        <v>0</v>
      </c>
      <c r="M42">
        <f t="shared" si="0"/>
        <v>0</v>
      </c>
      <c r="N42">
        <f t="shared" si="5"/>
        <v>2.3990362392873332E-2</v>
      </c>
      <c r="O42">
        <f t="shared" si="6"/>
        <v>1.198344910377226E-2</v>
      </c>
      <c r="P42">
        <v>0</v>
      </c>
      <c r="Q42">
        <f t="shared" si="7"/>
        <v>0</v>
      </c>
      <c r="R42">
        <v>0</v>
      </c>
      <c r="S42">
        <f t="shared" si="1"/>
        <v>0</v>
      </c>
      <c r="T42">
        <f t="shared" si="8"/>
        <v>0</v>
      </c>
      <c r="U42">
        <f t="shared" si="2"/>
        <v>2.0257776499569478E-2</v>
      </c>
      <c r="V42">
        <f t="shared" si="9"/>
        <v>0.84441310922369928</v>
      </c>
      <c r="W42">
        <f t="shared" si="3"/>
        <v>1.1283658748765378E-2</v>
      </c>
      <c r="X42">
        <f t="shared" si="10"/>
        <v>0.94160359434525442</v>
      </c>
      <c r="Y42">
        <v>1.9068901304000001</v>
      </c>
      <c r="Z42">
        <f>Y42*'MRIP Selectivity'!$N$35</f>
        <v>1.200691328910107E-2</v>
      </c>
      <c r="AA42">
        <f>Y42*'MRIP Selectivity'!$O$35</f>
        <v>1.198344910377226E-2</v>
      </c>
      <c r="AB42">
        <f>Y42*'MRIP Selectivity'!$P$35</f>
        <v>1.7223358299316444E-3</v>
      </c>
      <c r="AC42">
        <v>0.74741255597723821</v>
      </c>
      <c r="AD42">
        <v>0.94160359434525442</v>
      </c>
      <c r="AE42">
        <v>1.3432654004296583</v>
      </c>
      <c r="AF42">
        <f t="shared" si="11"/>
        <v>8.9741177508040997E-3</v>
      </c>
      <c r="AG42">
        <f t="shared" si="12"/>
        <v>1.1283658748765378E-2</v>
      </c>
      <c r="AH42">
        <f t="shared" si="13"/>
        <v>2.313554128267478E-3</v>
      </c>
      <c r="AI42">
        <f t="shared" si="14"/>
        <v>2.5712698222804975E-2</v>
      </c>
      <c r="AJ42">
        <f t="shared" si="15"/>
        <v>2.2571330627836957E-2</v>
      </c>
      <c r="AK42">
        <f t="shared" si="16"/>
        <v>1.3705784933703904E-2</v>
      </c>
      <c r="AL42">
        <f t="shared" si="17"/>
        <v>1.3597212877032857E-2</v>
      </c>
      <c r="AM42">
        <f t="shared" si="18"/>
        <v>2.0257776499569478E-2</v>
      </c>
      <c r="AN42">
        <f t="shared" si="19"/>
        <v>1.1283658748765378E-2</v>
      </c>
      <c r="AO42">
        <v>0</v>
      </c>
      <c r="AP42">
        <f t="shared" si="20"/>
        <v>1.258088340298923E-2</v>
      </c>
      <c r="AQ42">
        <f t="shared" si="21"/>
        <v>6.2842892271189965E-3</v>
      </c>
      <c r="AR42">
        <v>1</v>
      </c>
      <c r="AS42">
        <f>AR42*'MRIP Selectivity'!$N$35</f>
        <v>6.2965941758702333E-3</v>
      </c>
      <c r="AT42">
        <f>AR42*'MRIP Selectivity'!$O$35</f>
        <v>6.2842892271189965E-3</v>
      </c>
      <c r="AU42">
        <f>AR42*'MRIP Selectivity'!$P$35</f>
        <v>9.0321712954188795E-4</v>
      </c>
      <c r="AV42">
        <v>1</v>
      </c>
      <c r="AW42">
        <f t="shared" si="22"/>
        <v>5</v>
      </c>
      <c r="AX42">
        <f t="shared" si="23"/>
        <v>0</v>
      </c>
      <c r="AY42">
        <f t="shared" si="24"/>
        <v>0</v>
      </c>
      <c r="AZ42">
        <f t="shared" si="25"/>
        <v>0</v>
      </c>
      <c r="BA42">
        <v>35.931039065999997</v>
      </c>
      <c r="BB42">
        <v>35.931039065999997</v>
      </c>
    </row>
    <row r="43" spans="1:54" x14ac:dyDescent="0.25">
      <c r="A43" t="s">
        <v>34</v>
      </c>
      <c r="B43" t="s">
        <v>3</v>
      </c>
      <c r="C43">
        <v>2014</v>
      </c>
      <c r="D43">
        <v>3</v>
      </c>
      <c r="E43">
        <v>5</v>
      </c>
      <c r="F43" t="s">
        <v>1836</v>
      </c>
      <c r="G43" t="s">
        <v>1769</v>
      </c>
      <c r="H43" t="s">
        <v>1811</v>
      </c>
      <c r="I43" t="s">
        <v>1824</v>
      </c>
      <c r="J43" t="s">
        <v>1813</v>
      </c>
      <c r="K43" t="str">
        <f t="shared" si="4"/>
        <v>Inshore</v>
      </c>
      <c r="L43">
        <v>0</v>
      </c>
      <c r="M43">
        <f t="shared" si="0"/>
        <v>0</v>
      </c>
      <c r="N43">
        <f t="shared" si="5"/>
        <v>5.0323533611956919E-2</v>
      </c>
      <c r="O43">
        <f t="shared" si="6"/>
        <v>2.5137156908475986E-2</v>
      </c>
      <c r="P43">
        <v>0</v>
      </c>
      <c r="Q43">
        <f t="shared" si="7"/>
        <v>0</v>
      </c>
      <c r="R43">
        <v>0</v>
      </c>
      <c r="S43">
        <f t="shared" si="1"/>
        <v>0</v>
      </c>
      <c r="T43">
        <f t="shared" si="8"/>
        <v>0</v>
      </c>
      <c r="U43">
        <f t="shared" si="2"/>
        <v>4.2493851484395884E-2</v>
      </c>
      <c r="V43">
        <f t="shared" si="9"/>
        <v>0.84441310922369939</v>
      </c>
      <c r="W43">
        <f t="shared" si="3"/>
        <v>2.3669237296641631E-2</v>
      </c>
      <c r="X43">
        <f t="shared" si="10"/>
        <v>0.94160359434525431</v>
      </c>
      <c r="Y43">
        <v>4</v>
      </c>
      <c r="Z43">
        <f>Y43*'MRIP Selectivity'!$N$35</f>
        <v>2.5186376703480933E-2</v>
      </c>
      <c r="AA43">
        <f>Y43*'MRIP Selectivity'!$O$35</f>
        <v>2.5137156908475986E-2</v>
      </c>
      <c r="AB43">
        <f>Y43*'MRIP Selectivity'!$P$35</f>
        <v>3.6128685181675518E-3</v>
      </c>
      <c r="AC43">
        <v>0.74741255597723821</v>
      </c>
      <c r="AD43">
        <v>0.94160359434525442</v>
      </c>
      <c r="AE43">
        <v>1.3432654004296583</v>
      </c>
      <c r="AF43">
        <f t="shared" si="11"/>
        <v>1.8824614187754253E-2</v>
      </c>
      <c r="AG43">
        <f t="shared" si="12"/>
        <v>2.3669237296641631E-2</v>
      </c>
      <c r="AH43">
        <f t="shared" si="13"/>
        <v>4.8530412767560423E-3</v>
      </c>
      <c r="AI43">
        <f t="shared" si="14"/>
        <v>5.3936402130124468E-2</v>
      </c>
      <c r="AJ43">
        <f t="shared" si="15"/>
        <v>4.7346892761151928E-2</v>
      </c>
      <c r="AK43">
        <f t="shared" si="16"/>
        <v>2.8750025426643538E-2</v>
      </c>
      <c r="AL43">
        <f t="shared" si="17"/>
        <v>2.8522278573397675E-2</v>
      </c>
      <c r="AM43">
        <f t="shared" si="18"/>
        <v>4.2493851484395884E-2</v>
      </c>
      <c r="AN43">
        <f t="shared" si="19"/>
        <v>2.3669237296641631E-2</v>
      </c>
      <c r="AO43">
        <v>0</v>
      </c>
      <c r="AP43">
        <f t="shared" si="20"/>
        <v>5.0323533611956919E-2</v>
      </c>
      <c r="AQ43">
        <f t="shared" si="21"/>
        <v>2.5137156908475986E-2</v>
      </c>
      <c r="AR43">
        <v>4</v>
      </c>
      <c r="AS43">
        <f>AR43*'MRIP Selectivity'!$N$35</f>
        <v>2.5186376703480933E-2</v>
      </c>
      <c r="AT43">
        <f>AR43*'MRIP Selectivity'!$O$35</f>
        <v>2.5137156908475986E-2</v>
      </c>
      <c r="AU43">
        <f>AR43*'MRIP Selectivity'!$P$35</f>
        <v>3.6128685181675518E-3</v>
      </c>
      <c r="AV43">
        <v>1</v>
      </c>
      <c r="AW43">
        <f t="shared" si="22"/>
        <v>5</v>
      </c>
      <c r="AX43">
        <f t="shared" si="23"/>
        <v>0</v>
      </c>
      <c r="AY43">
        <f t="shared" si="24"/>
        <v>0</v>
      </c>
      <c r="AZ43">
        <f t="shared" si="25"/>
        <v>0</v>
      </c>
      <c r="BA43">
        <v>34.770475029000004</v>
      </c>
      <c r="BB43">
        <v>34.770475029000004</v>
      </c>
    </row>
    <row r="44" spans="1:54" x14ac:dyDescent="0.25">
      <c r="A44" t="s">
        <v>35</v>
      </c>
      <c r="B44" t="s">
        <v>3</v>
      </c>
      <c r="C44">
        <v>2014</v>
      </c>
      <c r="D44">
        <v>3</v>
      </c>
      <c r="E44">
        <v>5</v>
      </c>
      <c r="F44" t="s">
        <v>1836</v>
      </c>
      <c r="G44" t="s">
        <v>1769</v>
      </c>
      <c r="H44" t="s">
        <v>1811</v>
      </c>
      <c r="I44" t="s">
        <v>1824</v>
      </c>
      <c r="J44" t="s">
        <v>1813</v>
      </c>
      <c r="K44" t="str">
        <f t="shared" si="4"/>
        <v>Inshore</v>
      </c>
      <c r="L44">
        <v>0</v>
      </c>
      <c r="M44">
        <f t="shared" si="0"/>
        <v>0</v>
      </c>
      <c r="N44">
        <f t="shared" si="5"/>
        <v>1.258088340298923E-2</v>
      </c>
      <c r="O44">
        <f t="shared" si="6"/>
        <v>6.2842892271189965E-3</v>
      </c>
      <c r="P44">
        <v>0</v>
      </c>
      <c r="Q44">
        <f t="shared" si="7"/>
        <v>0</v>
      </c>
      <c r="R44">
        <v>0</v>
      </c>
      <c r="S44">
        <f t="shared" si="1"/>
        <v>0</v>
      </c>
      <c r="T44">
        <f t="shared" si="8"/>
        <v>0</v>
      </c>
      <c r="U44">
        <f t="shared" si="2"/>
        <v>1.0623462871098971E-2</v>
      </c>
      <c r="V44">
        <f t="shared" si="9"/>
        <v>0.84441310922369939</v>
      </c>
      <c r="W44">
        <f t="shared" si="3"/>
        <v>5.9173093241604077E-3</v>
      </c>
      <c r="X44">
        <f t="shared" si="10"/>
        <v>0.94160359434525431</v>
      </c>
      <c r="Y44">
        <v>1</v>
      </c>
      <c r="Z44">
        <f>Y44*'MRIP Selectivity'!$N$35</f>
        <v>6.2965941758702333E-3</v>
      </c>
      <c r="AA44">
        <f>Y44*'MRIP Selectivity'!$O$35</f>
        <v>6.2842892271189965E-3</v>
      </c>
      <c r="AB44">
        <f>Y44*'MRIP Selectivity'!$P$35</f>
        <v>9.0321712954188795E-4</v>
      </c>
      <c r="AC44">
        <v>0.74741255597723821</v>
      </c>
      <c r="AD44">
        <v>0.94160359434525442</v>
      </c>
      <c r="AE44">
        <v>1.3432654004296583</v>
      </c>
      <c r="AF44">
        <f t="shared" si="11"/>
        <v>4.7061535469385633E-3</v>
      </c>
      <c r="AG44">
        <f t="shared" si="12"/>
        <v>5.9173093241604077E-3</v>
      </c>
      <c r="AH44">
        <f t="shared" si="13"/>
        <v>1.2132603191890106E-3</v>
      </c>
      <c r="AI44">
        <f t="shared" si="14"/>
        <v>1.3484100532531117E-2</v>
      </c>
      <c r="AJ44">
        <f t="shared" si="15"/>
        <v>1.1836723190287982E-2</v>
      </c>
      <c r="AK44">
        <f t="shared" si="16"/>
        <v>7.1875063566608846E-3</v>
      </c>
      <c r="AL44">
        <f t="shared" si="17"/>
        <v>7.1305696433494187E-3</v>
      </c>
      <c r="AM44">
        <f t="shared" si="18"/>
        <v>1.0623462871098971E-2</v>
      </c>
      <c r="AN44">
        <f t="shared" si="19"/>
        <v>5.9173093241604077E-3</v>
      </c>
      <c r="AO44">
        <v>0</v>
      </c>
      <c r="AP44">
        <f t="shared" si="20"/>
        <v>1.258088340298923E-2</v>
      </c>
      <c r="AQ44">
        <f t="shared" si="21"/>
        <v>6.2842892271189965E-3</v>
      </c>
      <c r="AR44">
        <v>1</v>
      </c>
      <c r="AS44">
        <f>AR44*'MRIP Selectivity'!$N$35</f>
        <v>6.2965941758702333E-3</v>
      </c>
      <c r="AT44">
        <f>AR44*'MRIP Selectivity'!$O$35</f>
        <v>6.2842892271189965E-3</v>
      </c>
      <c r="AU44">
        <f>AR44*'MRIP Selectivity'!$P$35</f>
        <v>9.0321712954188795E-4</v>
      </c>
      <c r="AV44">
        <v>1</v>
      </c>
      <c r="AW44">
        <f t="shared" si="22"/>
        <v>5</v>
      </c>
      <c r="AX44">
        <f t="shared" si="23"/>
        <v>0</v>
      </c>
      <c r="AY44">
        <f t="shared" si="24"/>
        <v>0</v>
      </c>
      <c r="AZ44">
        <f t="shared" si="25"/>
        <v>0</v>
      </c>
      <c r="BA44">
        <v>34.770475029000004</v>
      </c>
      <c r="BB44">
        <v>34.770475029000004</v>
      </c>
    </row>
    <row r="45" spans="1:54" x14ac:dyDescent="0.25">
      <c r="A45" t="s">
        <v>36</v>
      </c>
      <c r="B45" t="s">
        <v>3</v>
      </c>
      <c r="C45">
        <v>2014</v>
      </c>
      <c r="D45">
        <v>3</v>
      </c>
      <c r="E45">
        <v>5</v>
      </c>
      <c r="F45" t="s">
        <v>1836</v>
      </c>
      <c r="G45" t="s">
        <v>1769</v>
      </c>
      <c r="H45" t="s">
        <v>1811</v>
      </c>
      <c r="I45" t="s">
        <v>1824</v>
      </c>
      <c r="J45" t="s">
        <v>1813</v>
      </c>
      <c r="K45" t="str">
        <f t="shared" si="4"/>
        <v>Inshore</v>
      </c>
      <c r="L45">
        <v>0</v>
      </c>
      <c r="M45">
        <f t="shared" si="0"/>
        <v>0</v>
      </c>
      <c r="N45">
        <f t="shared" si="5"/>
        <v>7.5485300417935386E-2</v>
      </c>
      <c r="O45">
        <f t="shared" si="6"/>
        <v>3.7705735362713981E-2</v>
      </c>
      <c r="P45">
        <v>0</v>
      </c>
      <c r="Q45">
        <f t="shared" si="7"/>
        <v>0</v>
      </c>
      <c r="R45">
        <v>0</v>
      </c>
      <c r="S45">
        <f t="shared" si="1"/>
        <v>0</v>
      </c>
      <c r="T45">
        <f t="shared" si="8"/>
        <v>0</v>
      </c>
      <c r="U45">
        <f t="shared" si="2"/>
        <v>6.3740777226593825E-2</v>
      </c>
      <c r="V45">
        <f t="shared" si="9"/>
        <v>0.84441310922369928</v>
      </c>
      <c r="W45">
        <f t="shared" si="3"/>
        <v>3.5503855944962449E-2</v>
      </c>
      <c r="X45">
        <f t="shared" si="10"/>
        <v>0.94160359434525442</v>
      </c>
      <c r="Y45">
        <v>6</v>
      </c>
      <c r="Z45">
        <f>Y45*'MRIP Selectivity'!$N$35</f>
        <v>3.7779565055221398E-2</v>
      </c>
      <c r="AA45">
        <f>Y45*'MRIP Selectivity'!$O$35</f>
        <v>3.7705735362713981E-2</v>
      </c>
      <c r="AB45">
        <f>Y45*'MRIP Selectivity'!$P$35</f>
        <v>5.4193027772513275E-3</v>
      </c>
      <c r="AC45">
        <v>0.74741255597723821</v>
      </c>
      <c r="AD45">
        <v>0.94160359434525442</v>
      </c>
      <c r="AE45">
        <v>1.3432654004296583</v>
      </c>
      <c r="AF45">
        <f t="shared" si="11"/>
        <v>2.8236921281631376E-2</v>
      </c>
      <c r="AG45">
        <f t="shared" si="12"/>
        <v>3.5503855944962449E-2</v>
      </c>
      <c r="AH45">
        <f t="shared" si="13"/>
        <v>7.2795619151340635E-3</v>
      </c>
      <c r="AI45">
        <f t="shared" si="14"/>
        <v>8.0904603195186719E-2</v>
      </c>
      <c r="AJ45">
        <f t="shared" si="15"/>
        <v>7.1020339141727895E-2</v>
      </c>
      <c r="AK45">
        <f t="shared" si="16"/>
        <v>4.3125038139965308E-2</v>
      </c>
      <c r="AL45">
        <f t="shared" si="17"/>
        <v>4.2783417860096512E-2</v>
      </c>
      <c r="AM45">
        <f t="shared" si="18"/>
        <v>6.3740777226593825E-2</v>
      </c>
      <c r="AN45">
        <f t="shared" si="19"/>
        <v>3.5503855944962449E-2</v>
      </c>
      <c r="AO45">
        <v>0</v>
      </c>
      <c r="AP45">
        <f t="shared" si="20"/>
        <v>7.5485300417935386E-2</v>
      </c>
      <c r="AQ45">
        <f t="shared" si="21"/>
        <v>3.7705735362713981E-2</v>
      </c>
      <c r="AR45">
        <v>6</v>
      </c>
      <c r="AS45">
        <f>AR45*'MRIP Selectivity'!$N$35</f>
        <v>3.7779565055221398E-2</v>
      </c>
      <c r="AT45">
        <f>AR45*'MRIP Selectivity'!$O$35</f>
        <v>3.7705735362713981E-2</v>
      </c>
      <c r="AU45">
        <f>AR45*'MRIP Selectivity'!$P$35</f>
        <v>5.4193027772513275E-3</v>
      </c>
      <c r="AV45">
        <v>1</v>
      </c>
      <c r="AW45">
        <f t="shared" si="22"/>
        <v>5</v>
      </c>
      <c r="AX45">
        <f t="shared" si="23"/>
        <v>0</v>
      </c>
      <c r="AY45">
        <f t="shared" si="24"/>
        <v>0</v>
      </c>
      <c r="AZ45">
        <f t="shared" si="25"/>
        <v>0</v>
      </c>
      <c r="BA45">
        <v>34.770475029000004</v>
      </c>
      <c r="BB45">
        <v>34.770475029000004</v>
      </c>
    </row>
    <row r="46" spans="1:54" x14ac:dyDescent="0.25">
      <c r="A46" t="s">
        <v>37</v>
      </c>
      <c r="B46" t="s">
        <v>3</v>
      </c>
      <c r="C46">
        <v>2014</v>
      </c>
      <c r="D46">
        <v>3</v>
      </c>
      <c r="E46">
        <v>5</v>
      </c>
      <c r="F46" t="s">
        <v>1828</v>
      </c>
      <c r="G46" t="s">
        <v>1769</v>
      </c>
      <c r="H46" t="s">
        <v>1811</v>
      </c>
      <c r="I46" t="s">
        <v>1824</v>
      </c>
      <c r="J46" t="s">
        <v>1767</v>
      </c>
      <c r="K46" t="str">
        <f t="shared" si="4"/>
        <v>Inshore</v>
      </c>
      <c r="L46">
        <v>0</v>
      </c>
      <c r="M46">
        <f t="shared" si="0"/>
        <v>0</v>
      </c>
      <c r="N46">
        <f t="shared" si="5"/>
        <v>1.258088340298923E-2</v>
      </c>
      <c r="O46">
        <f t="shared" si="6"/>
        <v>6.2842892271189965E-3</v>
      </c>
      <c r="P46">
        <v>0</v>
      </c>
      <c r="Q46">
        <f t="shared" si="7"/>
        <v>0</v>
      </c>
      <c r="R46">
        <v>0</v>
      </c>
      <c r="S46">
        <f t="shared" si="1"/>
        <v>0</v>
      </c>
      <c r="T46">
        <f t="shared" si="8"/>
        <v>0</v>
      </c>
      <c r="U46">
        <f t="shared" si="2"/>
        <v>1.0623462871098971E-2</v>
      </c>
      <c r="V46">
        <f t="shared" si="9"/>
        <v>0.84441310922369939</v>
      </c>
      <c r="W46">
        <f t="shared" si="3"/>
        <v>5.9173093241604077E-3</v>
      </c>
      <c r="X46">
        <f t="shared" si="10"/>
        <v>0.94160359434525431</v>
      </c>
      <c r="Y46">
        <v>1</v>
      </c>
      <c r="Z46">
        <f>Y46*'MRIP Selectivity'!$N$35</f>
        <v>6.2965941758702333E-3</v>
      </c>
      <c r="AA46">
        <f>Y46*'MRIP Selectivity'!$O$35</f>
        <v>6.2842892271189965E-3</v>
      </c>
      <c r="AB46">
        <f>Y46*'MRIP Selectivity'!$P$35</f>
        <v>9.0321712954188795E-4</v>
      </c>
      <c r="AC46">
        <v>0.74741255597723821</v>
      </c>
      <c r="AD46">
        <v>0.94160359434525442</v>
      </c>
      <c r="AE46">
        <v>1.3432654004296583</v>
      </c>
      <c r="AF46">
        <f t="shared" si="11"/>
        <v>4.7061535469385633E-3</v>
      </c>
      <c r="AG46">
        <f t="shared" si="12"/>
        <v>5.9173093241604077E-3</v>
      </c>
      <c r="AH46">
        <f t="shared" si="13"/>
        <v>1.2132603191890106E-3</v>
      </c>
      <c r="AI46">
        <f t="shared" si="14"/>
        <v>1.3484100532531117E-2</v>
      </c>
      <c r="AJ46">
        <f t="shared" si="15"/>
        <v>1.1836723190287982E-2</v>
      </c>
      <c r="AK46">
        <f t="shared" si="16"/>
        <v>7.1875063566608846E-3</v>
      </c>
      <c r="AL46">
        <f t="shared" si="17"/>
        <v>7.1305696433494187E-3</v>
      </c>
      <c r="AM46">
        <f t="shared" si="18"/>
        <v>1.0623462871098971E-2</v>
      </c>
      <c r="AN46">
        <f t="shared" si="19"/>
        <v>5.9173093241604077E-3</v>
      </c>
      <c r="AO46">
        <v>0</v>
      </c>
      <c r="AP46">
        <f t="shared" si="20"/>
        <v>1.258088340298923E-2</v>
      </c>
      <c r="AQ46">
        <f t="shared" si="21"/>
        <v>6.2842892271189965E-3</v>
      </c>
      <c r="AR46">
        <v>1</v>
      </c>
      <c r="AS46">
        <f>AR46*'MRIP Selectivity'!$N$35</f>
        <v>6.2965941758702333E-3</v>
      </c>
      <c r="AT46">
        <f>AR46*'MRIP Selectivity'!$O$35</f>
        <v>6.2842892271189965E-3</v>
      </c>
      <c r="AU46">
        <f>AR46*'MRIP Selectivity'!$P$35</f>
        <v>9.0321712954188795E-4</v>
      </c>
      <c r="AV46">
        <v>1</v>
      </c>
      <c r="AW46">
        <f t="shared" si="22"/>
        <v>5</v>
      </c>
      <c r="AX46">
        <f t="shared" si="23"/>
        <v>0</v>
      </c>
      <c r="AY46">
        <f t="shared" si="24"/>
        <v>0</v>
      </c>
      <c r="AZ46">
        <f t="shared" si="25"/>
        <v>0</v>
      </c>
      <c r="BA46">
        <v>66.541085727999999</v>
      </c>
      <c r="BB46">
        <v>66.541085727999999</v>
      </c>
    </row>
    <row r="47" spans="1:54" x14ac:dyDescent="0.25">
      <c r="A47" t="s">
        <v>38</v>
      </c>
      <c r="B47" t="s">
        <v>3</v>
      </c>
      <c r="C47">
        <v>2014</v>
      </c>
      <c r="D47">
        <v>3</v>
      </c>
      <c r="E47">
        <v>6</v>
      </c>
      <c r="F47" t="s">
        <v>1820</v>
      </c>
      <c r="G47" t="s">
        <v>1769</v>
      </c>
      <c r="H47" t="s">
        <v>1811</v>
      </c>
      <c r="I47" t="s">
        <v>1837</v>
      </c>
      <c r="J47" t="s">
        <v>1767</v>
      </c>
      <c r="K47" t="str">
        <f t="shared" si="4"/>
        <v>Inshore</v>
      </c>
      <c r="L47">
        <v>0</v>
      </c>
      <c r="M47">
        <f t="shared" si="0"/>
        <v>0</v>
      </c>
      <c r="N47">
        <f t="shared" si="5"/>
        <v>0.50323533611956917</v>
      </c>
      <c r="O47">
        <f t="shared" si="6"/>
        <v>0.25137156908475988</v>
      </c>
      <c r="P47">
        <v>0</v>
      </c>
      <c r="Q47">
        <f t="shared" si="7"/>
        <v>0</v>
      </c>
      <c r="R47">
        <v>0</v>
      </c>
      <c r="S47">
        <f t="shared" si="1"/>
        <v>0</v>
      </c>
      <c r="T47">
        <f t="shared" si="8"/>
        <v>0</v>
      </c>
      <c r="U47">
        <f t="shared" si="2"/>
        <v>0.42493851484395884</v>
      </c>
      <c r="V47">
        <f t="shared" si="9"/>
        <v>0.84441310922369939</v>
      </c>
      <c r="W47">
        <f t="shared" si="3"/>
        <v>0.23669237296641635</v>
      </c>
      <c r="X47">
        <f t="shared" si="10"/>
        <v>0.94160359434525442</v>
      </c>
      <c r="Y47">
        <v>40</v>
      </c>
      <c r="Z47">
        <f>Y47*'MRIP Selectivity'!$N$35</f>
        <v>0.25186376703480934</v>
      </c>
      <c r="AA47">
        <f>Y47*'MRIP Selectivity'!$O$35</f>
        <v>0.25137156908475988</v>
      </c>
      <c r="AB47">
        <f>Y47*'MRIP Selectivity'!$P$35</f>
        <v>3.6128685181675516E-2</v>
      </c>
      <c r="AC47">
        <v>0.74741255597723821</v>
      </c>
      <c r="AD47">
        <v>0.94160359434525442</v>
      </c>
      <c r="AE47">
        <v>1.3432654004296583</v>
      </c>
      <c r="AF47">
        <f t="shared" si="11"/>
        <v>0.18824614187754252</v>
      </c>
      <c r="AG47">
        <f t="shared" si="12"/>
        <v>0.23669237296641635</v>
      </c>
      <c r="AH47">
        <f t="shared" si="13"/>
        <v>4.853041276756042E-2</v>
      </c>
      <c r="AI47">
        <f t="shared" si="14"/>
        <v>0.53936402130124472</v>
      </c>
      <c r="AJ47">
        <f t="shared" si="15"/>
        <v>0.47346892761151926</v>
      </c>
      <c r="AK47">
        <f t="shared" si="16"/>
        <v>0.28750025426643538</v>
      </c>
      <c r="AL47">
        <f t="shared" si="17"/>
        <v>0.28522278573397675</v>
      </c>
      <c r="AM47">
        <f t="shared" si="18"/>
        <v>0.42493851484395884</v>
      </c>
      <c r="AN47">
        <f t="shared" si="19"/>
        <v>0.23669237296641635</v>
      </c>
      <c r="AO47">
        <v>0</v>
      </c>
      <c r="AP47">
        <f t="shared" si="20"/>
        <v>0.50323533611956917</v>
      </c>
      <c r="AQ47">
        <f t="shared" si="21"/>
        <v>0.25137156908475988</v>
      </c>
      <c r="AR47">
        <v>40</v>
      </c>
      <c r="AS47">
        <f>AR47*'MRIP Selectivity'!$N$35</f>
        <v>0.25186376703480934</v>
      </c>
      <c r="AT47">
        <f>AR47*'MRIP Selectivity'!$O$35</f>
        <v>0.25137156908475988</v>
      </c>
      <c r="AU47">
        <f>AR47*'MRIP Selectivity'!$P$35</f>
        <v>3.6128685181675516E-2</v>
      </c>
      <c r="AV47">
        <v>16</v>
      </c>
      <c r="AW47">
        <f t="shared" si="22"/>
        <v>80</v>
      </c>
      <c r="AX47">
        <f t="shared" si="23"/>
        <v>0</v>
      </c>
      <c r="AY47">
        <f t="shared" si="24"/>
        <v>0</v>
      </c>
      <c r="AZ47">
        <f t="shared" si="25"/>
        <v>0</v>
      </c>
      <c r="BA47">
        <v>147.92094591</v>
      </c>
      <c r="BB47">
        <v>147.92094591</v>
      </c>
    </row>
    <row r="48" spans="1:54" x14ac:dyDescent="0.25">
      <c r="A48" t="s">
        <v>39</v>
      </c>
      <c r="B48" t="s">
        <v>3</v>
      </c>
      <c r="C48">
        <v>2014</v>
      </c>
      <c r="D48">
        <v>3</v>
      </c>
      <c r="E48">
        <v>6</v>
      </c>
      <c r="F48" t="s">
        <v>1827</v>
      </c>
      <c r="G48" t="s">
        <v>1769</v>
      </c>
      <c r="H48" t="s">
        <v>1811</v>
      </c>
      <c r="I48" t="s">
        <v>1812</v>
      </c>
      <c r="J48" t="s">
        <v>1813</v>
      </c>
      <c r="K48" t="str">
        <f t="shared" si="4"/>
        <v>Inshore</v>
      </c>
      <c r="L48">
        <v>0</v>
      </c>
      <c r="M48">
        <f t="shared" si="0"/>
        <v>0</v>
      </c>
      <c r="N48">
        <f t="shared" si="5"/>
        <v>7.5485300417935386E-2</v>
      </c>
      <c r="O48">
        <f t="shared" si="6"/>
        <v>3.7705735362713981E-2</v>
      </c>
      <c r="P48">
        <v>0</v>
      </c>
      <c r="Q48">
        <f t="shared" si="7"/>
        <v>0</v>
      </c>
      <c r="R48">
        <v>0</v>
      </c>
      <c r="S48">
        <f t="shared" si="1"/>
        <v>0</v>
      </c>
      <c r="T48">
        <f t="shared" si="8"/>
        <v>0</v>
      </c>
      <c r="U48">
        <f t="shared" si="2"/>
        <v>6.3740777226593825E-2</v>
      </c>
      <c r="V48">
        <f t="shared" si="9"/>
        <v>0.84441310922369928</v>
      </c>
      <c r="W48">
        <f t="shared" si="3"/>
        <v>3.5503855944962449E-2</v>
      </c>
      <c r="X48">
        <f t="shared" si="10"/>
        <v>0.94160359434525442</v>
      </c>
      <c r="Y48">
        <v>6</v>
      </c>
      <c r="Z48">
        <f>Y48*'MRIP Selectivity'!$N$35</f>
        <v>3.7779565055221398E-2</v>
      </c>
      <c r="AA48">
        <f>Y48*'MRIP Selectivity'!$O$35</f>
        <v>3.7705735362713981E-2</v>
      </c>
      <c r="AB48">
        <f>Y48*'MRIP Selectivity'!$P$35</f>
        <v>5.4193027772513275E-3</v>
      </c>
      <c r="AC48">
        <v>0.74741255597723821</v>
      </c>
      <c r="AD48">
        <v>0.94160359434525442</v>
      </c>
      <c r="AE48">
        <v>1.3432654004296583</v>
      </c>
      <c r="AF48">
        <f t="shared" si="11"/>
        <v>2.8236921281631376E-2</v>
      </c>
      <c r="AG48">
        <f t="shared" si="12"/>
        <v>3.5503855944962449E-2</v>
      </c>
      <c r="AH48">
        <f t="shared" si="13"/>
        <v>7.2795619151340635E-3</v>
      </c>
      <c r="AI48">
        <f t="shared" si="14"/>
        <v>8.0904603195186719E-2</v>
      </c>
      <c r="AJ48">
        <f t="shared" si="15"/>
        <v>7.1020339141727895E-2</v>
      </c>
      <c r="AK48">
        <f t="shared" si="16"/>
        <v>4.3125038139965308E-2</v>
      </c>
      <c r="AL48">
        <f t="shared" si="17"/>
        <v>4.2783417860096512E-2</v>
      </c>
      <c r="AM48">
        <f t="shared" si="18"/>
        <v>6.3740777226593825E-2</v>
      </c>
      <c r="AN48">
        <f t="shared" si="19"/>
        <v>3.5503855944962449E-2</v>
      </c>
      <c r="AO48">
        <v>0</v>
      </c>
      <c r="AP48">
        <f t="shared" si="20"/>
        <v>7.5485300417935386E-2</v>
      </c>
      <c r="AQ48">
        <f t="shared" si="21"/>
        <v>3.7705735362713981E-2</v>
      </c>
      <c r="AR48">
        <v>6</v>
      </c>
      <c r="AS48">
        <f>AR48*'MRIP Selectivity'!$N$35</f>
        <v>3.7779565055221398E-2</v>
      </c>
      <c r="AT48">
        <f>AR48*'MRIP Selectivity'!$O$35</f>
        <v>3.7705735362713981E-2</v>
      </c>
      <c r="AU48">
        <f>AR48*'MRIP Selectivity'!$P$35</f>
        <v>5.4193027772513275E-3</v>
      </c>
      <c r="AV48">
        <v>4</v>
      </c>
      <c r="AW48">
        <f t="shared" si="22"/>
        <v>20</v>
      </c>
      <c r="AX48">
        <f t="shared" si="23"/>
        <v>0</v>
      </c>
      <c r="AY48">
        <f t="shared" si="24"/>
        <v>0</v>
      </c>
      <c r="AZ48">
        <f t="shared" si="25"/>
        <v>0</v>
      </c>
      <c r="BA48">
        <v>52.610575402999999</v>
      </c>
      <c r="BB48">
        <v>52.610575402999999</v>
      </c>
    </row>
    <row r="49" spans="1:54" x14ac:dyDescent="0.25">
      <c r="A49" t="s">
        <v>40</v>
      </c>
      <c r="B49" t="s">
        <v>3</v>
      </c>
      <c r="C49">
        <v>2014</v>
      </c>
      <c r="D49">
        <v>3</v>
      </c>
      <c r="E49">
        <v>6</v>
      </c>
      <c r="F49" t="s">
        <v>1818</v>
      </c>
      <c r="G49" t="s">
        <v>1769</v>
      </c>
      <c r="H49" t="s">
        <v>1811</v>
      </c>
      <c r="I49" t="s">
        <v>1824</v>
      </c>
      <c r="J49" t="s">
        <v>1767</v>
      </c>
      <c r="K49" t="str">
        <f t="shared" si="4"/>
        <v>Inshore</v>
      </c>
      <c r="L49">
        <v>0</v>
      </c>
      <c r="M49">
        <f t="shared" si="0"/>
        <v>0</v>
      </c>
      <c r="N49">
        <f t="shared" si="5"/>
        <v>2.516176680597846E-2</v>
      </c>
      <c r="O49">
        <f t="shared" si="6"/>
        <v>1.2568578454237993E-2</v>
      </c>
      <c r="P49">
        <v>0</v>
      </c>
      <c r="Q49">
        <f t="shared" si="7"/>
        <v>0</v>
      </c>
      <c r="R49">
        <v>0</v>
      </c>
      <c r="S49">
        <f t="shared" si="1"/>
        <v>0</v>
      </c>
      <c r="T49">
        <f t="shared" si="8"/>
        <v>0</v>
      </c>
      <c r="U49">
        <f t="shared" si="2"/>
        <v>2.1246925742197942E-2</v>
      </c>
      <c r="V49">
        <f t="shared" si="9"/>
        <v>0.84441310922369939</v>
      </c>
      <c r="W49">
        <f t="shared" si="3"/>
        <v>1.1834618648320815E-2</v>
      </c>
      <c r="X49">
        <f t="shared" si="10"/>
        <v>0.94160359434525431</v>
      </c>
      <c r="Y49">
        <v>2</v>
      </c>
      <c r="Z49">
        <f>Y49*'MRIP Selectivity'!$N$35</f>
        <v>1.2593188351740467E-2</v>
      </c>
      <c r="AA49">
        <f>Y49*'MRIP Selectivity'!$O$35</f>
        <v>1.2568578454237993E-2</v>
      </c>
      <c r="AB49">
        <f>Y49*'MRIP Selectivity'!$P$35</f>
        <v>1.8064342590837759E-3</v>
      </c>
      <c r="AC49">
        <v>0.74741255597723821</v>
      </c>
      <c r="AD49">
        <v>0.94160359434525442</v>
      </c>
      <c r="AE49">
        <v>1.3432654004296583</v>
      </c>
      <c r="AF49">
        <f t="shared" si="11"/>
        <v>9.4123070938771265E-3</v>
      </c>
      <c r="AG49">
        <f t="shared" si="12"/>
        <v>1.1834618648320815E-2</v>
      </c>
      <c r="AH49">
        <f t="shared" si="13"/>
        <v>2.4265206383780212E-3</v>
      </c>
      <c r="AI49">
        <f t="shared" si="14"/>
        <v>2.6968201065062234E-2</v>
      </c>
      <c r="AJ49">
        <f t="shared" si="15"/>
        <v>2.3673446380575964E-2</v>
      </c>
      <c r="AK49">
        <f t="shared" si="16"/>
        <v>1.4375012713321769E-2</v>
      </c>
      <c r="AL49">
        <f t="shared" si="17"/>
        <v>1.4261139286698837E-2</v>
      </c>
      <c r="AM49">
        <f t="shared" si="18"/>
        <v>2.1246925742197942E-2</v>
      </c>
      <c r="AN49">
        <f t="shared" si="19"/>
        <v>1.1834618648320815E-2</v>
      </c>
      <c r="AO49">
        <v>0</v>
      </c>
      <c r="AP49">
        <f t="shared" si="20"/>
        <v>2.516176680597846E-2</v>
      </c>
      <c r="AQ49">
        <f t="shared" si="21"/>
        <v>1.2568578454237993E-2</v>
      </c>
      <c r="AR49">
        <v>2</v>
      </c>
      <c r="AS49">
        <f>AR49*'MRIP Selectivity'!$N$35</f>
        <v>1.2593188351740467E-2</v>
      </c>
      <c r="AT49">
        <f>AR49*'MRIP Selectivity'!$O$35</f>
        <v>1.2568578454237993E-2</v>
      </c>
      <c r="AU49">
        <f>AR49*'MRIP Selectivity'!$P$35</f>
        <v>1.8064342590837759E-3</v>
      </c>
      <c r="AV49">
        <v>1</v>
      </c>
      <c r="AW49">
        <f t="shared" si="22"/>
        <v>5</v>
      </c>
      <c r="AX49">
        <f t="shared" si="23"/>
        <v>0</v>
      </c>
      <c r="AY49">
        <f t="shared" si="24"/>
        <v>0</v>
      </c>
      <c r="AZ49">
        <f t="shared" si="25"/>
        <v>0</v>
      </c>
      <c r="BA49">
        <v>196.80209004</v>
      </c>
      <c r="BB49">
        <v>196.80209004</v>
      </c>
    </row>
    <row r="50" spans="1:54" x14ac:dyDescent="0.25">
      <c r="A50" t="s">
        <v>41</v>
      </c>
      <c r="B50" t="s">
        <v>3</v>
      </c>
      <c r="C50">
        <v>2014</v>
      </c>
      <c r="D50">
        <v>3</v>
      </c>
      <c r="E50">
        <v>6</v>
      </c>
      <c r="F50" t="s">
        <v>1838</v>
      </c>
      <c r="G50" t="s">
        <v>1769</v>
      </c>
      <c r="H50" t="s">
        <v>1811</v>
      </c>
      <c r="I50" t="s">
        <v>1824</v>
      </c>
      <c r="J50" t="s">
        <v>1813</v>
      </c>
      <c r="K50" t="str">
        <f t="shared" si="4"/>
        <v>Inshore</v>
      </c>
      <c r="L50">
        <v>0</v>
      </c>
      <c r="M50">
        <f t="shared" si="0"/>
        <v>0</v>
      </c>
      <c r="N50">
        <f t="shared" si="5"/>
        <v>0.15097060083587077</v>
      </c>
      <c r="O50">
        <f t="shared" si="6"/>
        <v>7.5411470725427962E-2</v>
      </c>
      <c r="P50">
        <v>0</v>
      </c>
      <c r="Q50">
        <f t="shared" si="7"/>
        <v>0</v>
      </c>
      <c r="R50">
        <v>0</v>
      </c>
      <c r="S50">
        <f t="shared" si="1"/>
        <v>0</v>
      </c>
      <c r="T50">
        <f t="shared" si="8"/>
        <v>0</v>
      </c>
      <c r="U50">
        <f t="shared" si="2"/>
        <v>0.12748155445318765</v>
      </c>
      <c r="V50">
        <f t="shared" si="9"/>
        <v>0.84441310922369928</v>
      </c>
      <c r="W50">
        <f t="shared" si="3"/>
        <v>7.1007711889924899E-2</v>
      </c>
      <c r="X50">
        <f t="shared" si="10"/>
        <v>0.94160359434525442</v>
      </c>
      <c r="Y50">
        <v>12</v>
      </c>
      <c r="Z50">
        <f>Y50*'MRIP Selectivity'!$N$35</f>
        <v>7.5559130110442796E-2</v>
      </c>
      <c r="AA50">
        <f>Y50*'MRIP Selectivity'!$O$35</f>
        <v>7.5411470725427962E-2</v>
      </c>
      <c r="AB50">
        <f>Y50*'MRIP Selectivity'!$P$35</f>
        <v>1.0838605554502655E-2</v>
      </c>
      <c r="AC50">
        <v>0.74741255597723821</v>
      </c>
      <c r="AD50">
        <v>0.94160359434525442</v>
      </c>
      <c r="AE50">
        <v>1.3432654004296583</v>
      </c>
      <c r="AF50">
        <f t="shared" si="11"/>
        <v>5.6473842563262752E-2</v>
      </c>
      <c r="AG50">
        <f t="shared" si="12"/>
        <v>7.1007711889924899E-2</v>
      </c>
      <c r="AH50">
        <f t="shared" si="13"/>
        <v>1.4559123830268127E-2</v>
      </c>
      <c r="AI50">
        <f t="shared" si="14"/>
        <v>0.16180920639037344</v>
      </c>
      <c r="AJ50">
        <f t="shared" si="15"/>
        <v>0.14204067828345579</v>
      </c>
      <c r="AK50">
        <f t="shared" si="16"/>
        <v>8.6250076279930615E-2</v>
      </c>
      <c r="AL50">
        <f t="shared" si="17"/>
        <v>8.5566835720193024E-2</v>
      </c>
      <c r="AM50">
        <f t="shared" si="18"/>
        <v>0.12748155445318765</v>
      </c>
      <c r="AN50">
        <f t="shared" si="19"/>
        <v>7.1007711889924899E-2</v>
      </c>
      <c r="AO50">
        <v>0</v>
      </c>
      <c r="AP50">
        <f t="shared" si="20"/>
        <v>0.15097060083587077</v>
      </c>
      <c r="AQ50">
        <f t="shared" si="21"/>
        <v>7.5411470725427962E-2</v>
      </c>
      <c r="AR50">
        <v>12</v>
      </c>
      <c r="AS50">
        <f>AR50*'MRIP Selectivity'!$N$35</f>
        <v>7.5559130110442796E-2</v>
      </c>
      <c r="AT50">
        <f>AR50*'MRIP Selectivity'!$O$35</f>
        <v>7.5411470725427962E-2</v>
      </c>
      <c r="AU50">
        <f>AR50*'MRIP Selectivity'!$P$35</f>
        <v>1.0838605554502655E-2</v>
      </c>
      <c r="AV50">
        <v>1</v>
      </c>
      <c r="AW50">
        <f t="shared" si="22"/>
        <v>5</v>
      </c>
      <c r="AX50">
        <f t="shared" si="23"/>
        <v>0</v>
      </c>
      <c r="AY50">
        <f t="shared" si="24"/>
        <v>0</v>
      </c>
      <c r="AZ50">
        <f t="shared" si="25"/>
        <v>0</v>
      </c>
      <c r="BA50">
        <v>326.06108214</v>
      </c>
      <c r="BB50">
        <v>326.06108214</v>
      </c>
    </row>
    <row r="51" spans="1:54" x14ac:dyDescent="0.25">
      <c r="A51" t="s">
        <v>42</v>
      </c>
      <c r="B51" t="s">
        <v>3</v>
      </c>
      <c r="C51">
        <v>2014</v>
      </c>
      <c r="D51">
        <v>3</v>
      </c>
      <c r="E51">
        <v>6</v>
      </c>
      <c r="F51" t="s">
        <v>1838</v>
      </c>
      <c r="G51" t="s">
        <v>1769</v>
      </c>
      <c r="H51" t="s">
        <v>1811</v>
      </c>
      <c r="I51" t="s">
        <v>1824</v>
      </c>
      <c r="J51" t="s">
        <v>1813</v>
      </c>
      <c r="K51" t="str">
        <f t="shared" si="4"/>
        <v>Inshore</v>
      </c>
      <c r="L51">
        <v>0</v>
      </c>
      <c r="M51">
        <f t="shared" si="0"/>
        <v>0</v>
      </c>
      <c r="N51">
        <f t="shared" si="5"/>
        <v>0.10064706722391384</v>
      </c>
      <c r="O51">
        <f t="shared" si="6"/>
        <v>5.0274313816951972E-2</v>
      </c>
      <c r="P51">
        <v>0</v>
      </c>
      <c r="Q51">
        <f t="shared" si="7"/>
        <v>0</v>
      </c>
      <c r="R51">
        <v>0</v>
      </c>
      <c r="S51">
        <f t="shared" si="1"/>
        <v>0</v>
      </c>
      <c r="T51">
        <f t="shared" si="8"/>
        <v>0</v>
      </c>
      <c r="U51">
        <f t="shared" si="2"/>
        <v>8.4987702968791767E-2</v>
      </c>
      <c r="V51">
        <f t="shared" si="9"/>
        <v>0.84441310922369939</v>
      </c>
      <c r="W51">
        <f t="shared" si="3"/>
        <v>4.7338474593283261E-2</v>
      </c>
      <c r="X51">
        <f t="shared" si="10"/>
        <v>0.94160359434525431</v>
      </c>
      <c r="Y51">
        <v>8</v>
      </c>
      <c r="Z51">
        <f>Y51*'MRIP Selectivity'!$N$35</f>
        <v>5.0372753406961866E-2</v>
      </c>
      <c r="AA51">
        <f>Y51*'MRIP Selectivity'!$O$35</f>
        <v>5.0274313816951972E-2</v>
      </c>
      <c r="AB51">
        <f>Y51*'MRIP Selectivity'!$P$35</f>
        <v>7.2257370363351036E-3</v>
      </c>
      <c r="AC51">
        <v>0.74741255597723821</v>
      </c>
      <c r="AD51">
        <v>0.94160359434525442</v>
      </c>
      <c r="AE51">
        <v>1.3432654004296583</v>
      </c>
      <c r="AF51">
        <f t="shared" si="11"/>
        <v>3.7649228375508506E-2</v>
      </c>
      <c r="AG51">
        <f t="shared" si="12"/>
        <v>4.7338474593283261E-2</v>
      </c>
      <c r="AH51">
        <f t="shared" si="13"/>
        <v>9.7060825535120847E-3</v>
      </c>
      <c r="AI51">
        <f t="shared" si="14"/>
        <v>0.10787280426024894</v>
      </c>
      <c r="AJ51">
        <f t="shared" si="15"/>
        <v>9.4693785522303855E-2</v>
      </c>
      <c r="AK51">
        <f t="shared" si="16"/>
        <v>5.7500050853287077E-2</v>
      </c>
      <c r="AL51">
        <f t="shared" si="17"/>
        <v>5.7044557146795349E-2</v>
      </c>
      <c r="AM51">
        <f t="shared" si="18"/>
        <v>8.4987702968791767E-2</v>
      </c>
      <c r="AN51">
        <f t="shared" si="19"/>
        <v>4.7338474593283261E-2</v>
      </c>
      <c r="AO51">
        <v>0</v>
      </c>
      <c r="AP51">
        <f t="shared" si="20"/>
        <v>0.10064706722391384</v>
      </c>
      <c r="AQ51">
        <f t="shared" si="21"/>
        <v>5.0274313816951972E-2</v>
      </c>
      <c r="AR51">
        <v>8</v>
      </c>
      <c r="AS51">
        <f>AR51*'MRIP Selectivity'!$N$35</f>
        <v>5.0372753406961866E-2</v>
      </c>
      <c r="AT51">
        <f>AR51*'MRIP Selectivity'!$O$35</f>
        <v>5.0274313816951972E-2</v>
      </c>
      <c r="AU51">
        <f>AR51*'MRIP Selectivity'!$P$35</f>
        <v>7.2257370363351036E-3</v>
      </c>
      <c r="AV51">
        <v>1</v>
      </c>
      <c r="AW51">
        <f t="shared" si="22"/>
        <v>5</v>
      </c>
      <c r="AX51">
        <f t="shared" si="23"/>
        <v>0</v>
      </c>
      <c r="AY51">
        <f t="shared" si="24"/>
        <v>0</v>
      </c>
      <c r="AZ51">
        <f t="shared" si="25"/>
        <v>0</v>
      </c>
      <c r="BA51">
        <v>326.06108214</v>
      </c>
      <c r="BB51">
        <v>326.06108214</v>
      </c>
    </row>
    <row r="52" spans="1:54" x14ac:dyDescent="0.25">
      <c r="A52" t="s">
        <v>43</v>
      </c>
      <c r="B52" t="s">
        <v>3</v>
      </c>
      <c r="C52">
        <v>2014</v>
      </c>
      <c r="D52">
        <v>4</v>
      </c>
      <c r="E52">
        <v>7</v>
      </c>
      <c r="F52" t="s">
        <v>1833</v>
      </c>
      <c r="G52" t="s">
        <v>1769</v>
      </c>
      <c r="H52" t="s">
        <v>1811</v>
      </c>
      <c r="I52" t="s">
        <v>1824</v>
      </c>
      <c r="J52" t="s">
        <v>1767</v>
      </c>
      <c r="K52" t="str">
        <f t="shared" si="4"/>
        <v>Inshore</v>
      </c>
      <c r="L52">
        <v>0</v>
      </c>
      <c r="M52">
        <f t="shared" si="0"/>
        <v>0</v>
      </c>
      <c r="N52">
        <f t="shared" si="5"/>
        <v>1.258088340298923E-2</v>
      </c>
      <c r="O52">
        <f t="shared" si="6"/>
        <v>6.2842892271189965E-3</v>
      </c>
      <c r="P52">
        <v>0</v>
      </c>
      <c r="Q52">
        <f t="shared" si="7"/>
        <v>0</v>
      </c>
      <c r="R52">
        <v>0</v>
      </c>
      <c r="S52">
        <f t="shared" si="1"/>
        <v>0</v>
      </c>
      <c r="T52">
        <f t="shared" si="8"/>
        <v>0</v>
      </c>
      <c r="U52">
        <f t="shared" si="2"/>
        <v>1.0623462871098971E-2</v>
      </c>
      <c r="V52">
        <f t="shared" si="9"/>
        <v>0.84441310922369939</v>
      </c>
      <c r="W52">
        <f t="shared" si="3"/>
        <v>5.9173093241604077E-3</v>
      </c>
      <c r="X52">
        <f t="shared" si="10"/>
        <v>0.94160359434525431</v>
      </c>
      <c r="Y52">
        <v>1</v>
      </c>
      <c r="Z52">
        <f>Y52*'MRIP Selectivity'!$N$35</f>
        <v>6.2965941758702333E-3</v>
      </c>
      <c r="AA52">
        <f>Y52*'MRIP Selectivity'!$O$35</f>
        <v>6.2842892271189965E-3</v>
      </c>
      <c r="AB52">
        <f>Y52*'MRIP Selectivity'!$P$35</f>
        <v>9.0321712954188795E-4</v>
      </c>
      <c r="AC52">
        <v>0.74741255597723821</v>
      </c>
      <c r="AD52">
        <v>0.94160359434525442</v>
      </c>
      <c r="AE52">
        <v>1.3432654004296583</v>
      </c>
      <c r="AF52">
        <f t="shared" si="11"/>
        <v>4.7061535469385633E-3</v>
      </c>
      <c r="AG52">
        <f t="shared" si="12"/>
        <v>5.9173093241604077E-3</v>
      </c>
      <c r="AH52">
        <f t="shared" si="13"/>
        <v>1.2132603191890106E-3</v>
      </c>
      <c r="AI52">
        <f t="shared" si="14"/>
        <v>1.3484100532531117E-2</v>
      </c>
      <c r="AJ52">
        <f t="shared" si="15"/>
        <v>1.1836723190287982E-2</v>
      </c>
      <c r="AK52">
        <f t="shared" si="16"/>
        <v>7.1875063566608846E-3</v>
      </c>
      <c r="AL52">
        <f t="shared" si="17"/>
        <v>7.1305696433494187E-3</v>
      </c>
      <c r="AM52">
        <f t="shared" si="18"/>
        <v>1.0623462871098971E-2</v>
      </c>
      <c r="AN52">
        <f t="shared" si="19"/>
        <v>5.9173093241604077E-3</v>
      </c>
      <c r="AO52">
        <v>0</v>
      </c>
      <c r="AP52">
        <f t="shared" si="20"/>
        <v>1.258088340298923E-2</v>
      </c>
      <c r="AQ52">
        <f t="shared" si="21"/>
        <v>6.2842892271189965E-3</v>
      </c>
      <c r="AR52">
        <v>1</v>
      </c>
      <c r="AS52">
        <f>AR52*'MRIP Selectivity'!$N$35</f>
        <v>6.2965941758702333E-3</v>
      </c>
      <c r="AT52">
        <f>AR52*'MRIP Selectivity'!$O$35</f>
        <v>6.2842892271189965E-3</v>
      </c>
      <c r="AU52">
        <f>AR52*'MRIP Selectivity'!$P$35</f>
        <v>9.0321712954188795E-4</v>
      </c>
      <c r="AV52">
        <v>1</v>
      </c>
      <c r="AW52">
        <f t="shared" si="22"/>
        <v>5</v>
      </c>
      <c r="AX52">
        <f t="shared" si="23"/>
        <v>0</v>
      </c>
      <c r="AY52">
        <f t="shared" si="24"/>
        <v>0</v>
      </c>
      <c r="AZ52">
        <f t="shared" si="25"/>
        <v>0</v>
      </c>
      <c r="BA52">
        <v>62.997337182000003</v>
      </c>
      <c r="BB52">
        <v>62.997337182000003</v>
      </c>
    </row>
    <row r="53" spans="1:54" x14ac:dyDescent="0.25">
      <c r="A53" t="s">
        <v>44</v>
      </c>
      <c r="B53" t="s">
        <v>3</v>
      </c>
      <c r="C53">
        <v>2014</v>
      </c>
      <c r="D53">
        <v>4</v>
      </c>
      <c r="E53">
        <v>7</v>
      </c>
      <c r="F53" t="s">
        <v>1839</v>
      </c>
      <c r="G53" t="s">
        <v>1769</v>
      </c>
      <c r="H53" t="s">
        <v>1840</v>
      </c>
      <c r="I53" t="s">
        <v>1824</v>
      </c>
      <c r="J53" t="s">
        <v>1813</v>
      </c>
      <c r="K53" t="str">
        <f t="shared" si="4"/>
        <v>Inshore</v>
      </c>
      <c r="L53">
        <v>0</v>
      </c>
      <c r="M53">
        <f t="shared" si="0"/>
        <v>0</v>
      </c>
      <c r="N53">
        <f t="shared" si="5"/>
        <v>1.258088340298923E-2</v>
      </c>
      <c r="O53">
        <f t="shared" si="6"/>
        <v>6.2842892271189965E-3</v>
      </c>
      <c r="P53">
        <v>0</v>
      </c>
      <c r="Q53">
        <f t="shared" si="7"/>
        <v>0</v>
      </c>
      <c r="R53">
        <v>0</v>
      </c>
      <c r="S53">
        <f t="shared" si="1"/>
        <v>0</v>
      </c>
      <c r="T53">
        <f t="shared" si="8"/>
        <v>0</v>
      </c>
      <c r="U53">
        <f t="shared" si="2"/>
        <v>1.0623462871098971E-2</v>
      </c>
      <c r="V53">
        <f t="shared" si="9"/>
        <v>0.84441310922369939</v>
      </c>
      <c r="W53">
        <f t="shared" si="3"/>
        <v>5.9173093241604077E-3</v>
      </c>
      <c r="X53">
        <f t="shared" si="10"/>
        <v>0.94160359434525431</v>
      </c>
      <c r="Y53">
        <v>1</v>
      </c>
      <c r="Z53">
        <f>Y53*'MRIP Selectivity'!$N$35</f>
        <v>6.2965941758702333E-3</v>
      </c>
      <c r="AA53">
        <f>Y53*'MRIP Selectivity'!$O$35</f>
        <v>6.2842892271189965E-3</v>
      </c>
      <c r="AB53">
        <f>Y53*'MRIP Selectivity'!$P$35</f>
        <v>9.0321712954188795E-4</v>
      </c>
      <c r="AC53">
        <v>0.74741255597723821</v>
      </c>
      <c r="AD53">
        <v>0.94160359434525442</v>
      </c>
      <c r="AE53">
        <v>1.3432654004296583</v>
      </c>
      <c r="AF53">
        <f t="shared" si="11"/>
        <v>4.7061535469385633E-3</v>
      </c>
      <c r="AG53">
        <f t="shared" si="12"/>
        <v>5.9173093241604077E-3</v>
      </c>
      <c r="AH53">
        <f t="shared" si="13"/>
        <v>1.2132603191890106E-3</v>
      </c>
      <c r="AI53">
        <f t="shared" si="14"/>
        <v>1.3484100532531117E-2</v>
      </c>
      <c r="AJ53">
        <f t="shared" si="15"/>
        <v>1.1836723190287982E-2</v>
      </c>
      <c r="AK53">
        <f t="shared" si="16"/>
        <v>7.1875063566608846E-3</v>
      </c>
      <c r="AL53">
        <f t="shared" si="17"/>
        <v>7.1305696433494187E-3</v>
      </c>
      <c r="AM53">
        <f t="shared" si="18"/>
        <v>1.0623462871098971E-2</v>
      </c>
      <c r="AN53">
        <f t="shared" si="19"/>
        <v>5.9173093241604077E-3</v>
      </c>
      <c r="AO53">
        <v>0</v>
      </c>
      <c r="AP53">
        <f t="shared" si="20"/>
        <v>1.258088340298923E-2</v>
      </c>
      <c r="AQ53">
        <f t="shared" si="21"/>
        <v>6.2842892271189965E-3</v>
      </c>
      <c r="AR53">
        <v>1</v>
      </c>
      <c r="AS53">
        <f>AR53*'MRIP Selectivity'!$N$35</f>
        <v>6.2965941758702333E-3</v>
      </c>
      <c r="AT53">
        <f>AR53*'MRIP Selectivity'!$O$35</f>
        <v>6.2842892271189965E-3</v>
      </c>
      <c r="AU53">
        <f>AR53*'MRIP Selectivity'!$P$35</f>
        <v>9.0321712954188795E-4</v>
      </c>
      <c r="AV53">
        <v>1</v>
      </c>
      <c r="AW53">
        <f t="shared" si="22"/>
        <v>5</v>
      </c>
      <c r="AX53">
        <f t="shared" si="23"/>
        <v>0</v>
      </c>
      <c r="AY53">
        <f t="shared" si="24"/>
        <v>0</v>
      </c>
      <c r="AZ53">
        <f t="shared" si="25"/>
        <v>0</v>
      </c>
      <c r="BA53">
        <v>416.24586999000002</v>
      </c>
      <c r="BB53">
        <v>416.24586999000002</v>
      </c>
    </row>
    <row r="54" spans="1:54" x14ac:dyDescent="0.25">
      <c r="A54" t="s">
        <v>45</v>
      </c>
      <c r="B54" t="s">
        <v>3</v>
      </c>
      <c r="C54">
        <v>2014</v>
      </c>
      <c r="D54">
        <v>4</v>
      </c>
      <c r="E54">
        <v>7</v>
      </c>
      <c r="F54" t="s">
        <v>1841</v>
      </c>
      <c r="G54" t="s">
        <v>1769</v>
      </c>
      <c r="H54" t="s">
        <v>1811</v>
      </c>
      <c r="I54" t="s">
        <v>1812</v>
      </c>
      <c r="J54" t="s">
        <v>1813</v>
      </c>
      <c r="K54" t="str">
        <f t="shared" si="4"/>
        <v>Inshore</v>
      </c>
      <c r="L54">
        <v>0</v>
      </c>
      <c r="M54">
        <f t="shared" si="0"/>
        <v>0</v>
      </c>
      <c r="N54">
        <f t="shared" si="5"/>
        <v>7.5485300417935386E-2</v>
      </c>
      <c r="O54">
        <f t="shared" si="6"/>
        <v>3.7705735362713981E-2</v>
      </c>
      <c r="P54">
        <v>0</v>
      </c>
      <c r="Q54">
        <f t="shared" si="7"/>
        <v>0</v>
      </c>
      <c r="R54">
        <v>0</v>
      </c>
      <c r="S54">
        <f t="shared" si="1"/>
        <v>0</v>
      </c>
      <c r="T54">
        <f t="shared" si="8"/>
        <v>0</v>
      </c>
      <c r="U54">
        <f t="shared" si="2"/>
        <v>6.3740777226593825E-2</v>
      </c>
      <c r="V54">
        <f t="shared" si="9"/>
        <v>0.84441310922369928</v>
      </c>
      <c r="W54">
        <f t="shared" si="3"/>
        <v>3.5503855944962449E-2</v>
      </c>
      <c r="X54">
        <f t="shared" si="10"/>
        <v>0.94160359434525442</v>
      </c>
      <c r="Y54">
        <v>6</v>
      </c>
      <c r="Z54">
        <f>Y54*'MRIP Selectivity'!$N$35</f>
        <v>3.7779565055221398E-2</v>
      </c>
      <c r="AA54">
        <f>Y54*'MRIP Selectivity'!$O$35</f>
        <v>3.7705735362713981E-2</v>
      </c>
      <c r="AB54">
        <f>Y54*'MRIP Selectivity'!$P$35</f>
        <v>5.4193027772513275E-3</v>
      </c>
      <c r="AC54">
        <v>0.74741255597723821</v>
      </c>
      <c r="AD54">
        <v>0.94160359434525442</v>
      </c>
      <c r="AE54">
        <v>1.3432654004296583</v>
      </c>
      <c r="AF54">
        <f t="shared" si="11"/>
        <v>2.8236921281631376E-2</v>
      </c>
      <c r="AG54">
        <f t="shared" si="12"/>
        <v>3.5503855944962449E-2</v>
      </c>
      <c r="AH54">
        <f t="shared" si="13"/>
        <v>7.2795619151340635E-3</v>
      </c>
      <c r="AI54">
        <f t="shared" si="14"/>
        <v>8.0904603195186719E-2</v>
      </c>
      <c r="AJ54">
        <f t="shared" si="15"/>
        <v>7.1020339141727895E-2</v>
      </c>
      <c r="AK54">
        <f t="shared" si="16"/>
        <v>4.3125038139965308E-2</v>
      </c>
      <c r="AL54">
        <f t="shared" si="17"/>
        <v>4.2783417860096512E-2</v>
      </c>
      <c r="AM54">
        <f t="shared" si="18"/>
        <v>6.3740777226593825E-2</v>
      </c>
      <c r="AN54">
        <f t="shared" si="19"/>
        <v>3.5503855944962449E-2</v>
      </c>
      <c r="AO54">
        <v>0</v>
      </c>
      <c r="AP54">
        <f t="shared" si="20"/>
        <v>7.5485300417935386E-2</v>
      </c>
      <c r="AQ54">
        <f t="shared" si="21"/>
        <v>3.7705735362713981E-2</v>
      </c>
      <c r="AR54">
        <v>6</v>
      </c>
      <c r="AS54">
        <f>AR54*'MRIP Selectivity'!$N$35</f>
        <v>3.7779565055221398E-2</v>
      </c>
      <c r="AT54">
        <f>AR54*'MRIP Selectivity'!$O$35</f>
        <v>3.7705735362713981E-2</v>
      </c>
      <c r="AU54">
        <f>AR54*'MRIP Selectivity'!$P$35</f>
        <v>5.4193027772513275E-3</v>
      </c>
      <c r="AV54">
        <v>1</v>
      </c>
      <c r="AW54">
        <f t="shared" si="22"/>
        <v>5</v>
      </c>
      <c r="AX54">
        <f t="shared" si="23"/>
        <v>0</v>
      </c>
      <c r="AY54">
        <f t="shared" si="24"/>
        <v>0</v>
      </c>
      <c r="AZ54">
        <f t="shared" si="25"/>
        <v>0</v>
      </c>
      <c r="BA54">
        <v>891.33244013000001</v>
      </c>
      <c r="BB54">
        <v>891.33244013000001</v>
      </c>
    </row>
    <row r="55" spans="1:54" x14ac:dyDescent="0.25">
      <c r="A55" t="s">
        <v>46</v>
      </c>
      <c r="B55" t="s">
        <v>3</v>
      </c>
      <c r="C55">
        <v>2014</v>
      </c>
      <c r="D55">
        <v>4</v>
      </c>
      <c r="E55">
        <v>7</v>
      </c>
      <c r="F55" t="s">
        <v>1842</v>
      </c>
      <c r="G55" t="s">
        <v>1769</v>
      </c>
      <c r="H55" t="s">
        <v>1811</v>
      </c>
      <c r="I55" t="s">
        <v>1824</v>
      </c>
      <c r="J55" t="s">
        <v>1767</v>
      </c>
      <c r="K55" t="str">
        <f t="shared" si="4"/>
        <v>Inshore</v>
      </c>
      <c r="L55">
        <v>0</v>
      </c>
      <c r="M55">
        <f t="shared" si="0"/>
        <v>0</v>
      </c>
      <c r="N55">
        <f t="shared" si="5"/>
        <v>1.258088340298923E-2</v>
      </c>
      <c r="O55">
        <f t="shared" si="6"/>
        <v>6.2842892271189965E-3</v>
      </c>
      <c r="P55">
        <v>0</v>
      </c>
      <c r="Q55">
        <f t="shared" si="7"/>
        <v>0</v>
      </c>
      <c r="R55">
        <v>0</v>
      </c>
      <c r="S55">
        <f t="shared" si="1"/>
        <v>0</v>
      </c>
      <c r="T55">
        <f t="shared" si="8"/>
        <v>0</v>
      </c>
      <c r="U55">
        <f t="shared" si="2"/>
        <v>1.0623462871098971E-2</v>
      </c>
      <c r="V55">
        <f t="shared" si="9"/>
        <v>0.84441310922369939</v>
      </c>
      <c r="W55">
        <f t="shared" si="3"/>
        <v>5.9173093241604077E-3</v>
      </c>
      <c r="X55">
        <f t="shared" si="10"/>
        <v>0.94160359434525431</v>
      </c>
      <c r="Y55">
        <v>1</v>
      </c>
      <c r="Z55">
        <f>Y55*'MRIP Selectivity'!$N$35</f>
        <v>6.2965941758702333E-3</v>
      </c>
      <c r="AA55">
        <f>Y55*'MRIP Selectivity'!$O$35</f>
        <v>6.2842892271189965E-3</v>
      </c>
      <c r="AB55">
        <f>Y55*'MRIP Selectivity'!$P$35</f>
        <v>9.0321712954188795E-4</v>
      </c>
      <c r="AC55">
        <v>0.74741255597723821</v>
      </c>
      <c r="AD55">
        <v>0.94160359434525442</v>
      </c>
      <c r="AE55">
        <v>1.3432654004296583</v>
      </c>
      <c r="AF55">
        <f t="shared" si="11"/>
        <v>4.7061535469385633E-3</v>
      </c>
      <c r="AG55">
        <f t="shared" si="12"/>
        <v>5.9173093241604077E-3</v>
      </c>
      <c r="AH55">
        <f t="shared" si="13"/>
        <v>1.2132603191890106E-3</v>
      </c>
      <c r="AI55">
        <f t="shared" si="14"/>
        <v>1.3484100532531117E-2</v>
      </c>
      <c r="AJ55">
        <f t="shared" si="15"/>
        <v>1.1836723190287982E-2</v>
      </c>
      <c r="AK55">
        <f t="shared" si="16"/>
        <v>7.1875063566608846E-3</v>
      </c>
      <c r="AL55">
        <f t="shared" si="17"/>
        <v>7.1305696433494187E-3</v>
      </c>
      <c r="AM55">
        <f t="shared" si="18"/>
        <v>1.0623462871098971E-2</v>
      </c>
      <c r="AN55">
        <f t="shared" si="19"/>
        <v>5.9173093241604077E-3</v>
      </c>
      <c r="AO55">
        <v>0</v>
      </c>
      <c r="AP55">
        <f t="shared" si="20"/>
        <v>1.258088340298923E-2</v>
      </c>
      <c r="AQ55">
        <f t="shared" si="21"/>
        <v>6.2842892271189965E-3</v>
      </c>
      <c r="AR55">
        <v>1</v>
      </c>
      <c r="AS55">
        <f>AR55*'MRIP Selectivity'!$N$35</f>
        <v>6.2965941758702333E-3</v>
      </c>
      <c r="AT55">
        <f>AR55*'MRIP Selectivity'!$O$35</f>
        <v>6.2842892271189965E-3</v>
      </c>
      <c r="AU55">
        <f>AR55*'MRIP Selectivity'!$P$35</f>
        <v>9.0321712954188795E-4</v>
      </c>
      <c r="AV55">
        <v>1</v>
      </c>
      <c r="AW55">
        <f t="shared" si="22"/>
        <v>5</v>
      </c>
      <c r="AX55">
        <f t="shared" si="23"/>
        <v>0</v>
      </c>
      <c r="AY55">
        <f t="shared" si="24"/>
        <v>0</v>
      </c>
      <c r="AZ55">
        <f t="shared" si="25"/>
        <v>0</v>
      </c>
      <c r="BA55">
        <v>303.49399125999997</v>
      </c>
      <c r="BB55">
        <v>303.49399125999997</v>
      </c>
    </row>
    <row r="56" spans="1:54" x14ac:dyDescent="0.25">
      <c r="A56" t="s">
        <v>47</v>
      </c>
      <c r="B56" t="s">
        <v>3</v>
      </c>
      <c r="C56">
        <v>2014</v>
      </c>
      <c r="D56">
        <v>4</v>
      </c>
      <c r="E56">
        <v>7</v>
      </c>
      <c r="F56" t="s">
        <v>1842</v>
      </c>
      <c r="G56" t="s">
        <v>1769</v>
      </c>
      <c r="H56" t="s">
        <v>1811</v>
      </c>
      <c r="I56" t="s">
        <v>1824</v>
      </c>
      <c r="J56" t="s">
        <v>1767</v>
      </c>
      <c r="K56" t="str">
        <f t="shared" si="4"/>
        <v>Inshore</v>
      </c>
      <c r="L56">
        <v>0</v>
      </c>
      <c r="M56">
        <f t="shared" si="0"/>
        <v>0</v>
      </c>
      <c r="N56">
        <f t="shared" si="5"/>
        <v>1.258088340298923E-2</v>
      </c>
      <c r="O56">
        <f t="shared" si="6"/>
        <v>6.2842892271189965E-3</v>
      </c>
      <c r="P56">
        <v>0</v>
      </c>
      <c r="Q56">
        <f t="shared" si="7"/>
        <v>0</v>
      </c>
      <c r="R56">
        <v>0</v>
      </c>
      <c r="S56">
        <f t="shared" si="1"/>
        <v>0</v>
      </c>
      <c r="T56">
        <f t="shared" si="8"/>
        <v>0</v>
      </c>
      <c r="U56">
        <f t="shared" si="2"/>
        <v>1.0623462871098971E-2</v>
      </c>
      <c r="V56">
        <f t="shared" si="9"/>
        <v>0.84441310922369939</v>
      </c>
      <c r="W56">
        <f t="shared" si="3"/>
        <v>5.9173093241604077E-3</v>
      </c>
      <c r="X56">
        <f t="shared" si="10"/>
        <v>0.94160359434525431</v>
      </c>
      <c r="Y56">
        <v>1</v>
      </c>
      <c r="Z56">
        <f>Y56*'MRIP Selectivity'!$N$35</f>
        <v>6.2965941758702333E-3</v>
      </c>
      <c r="AA56">
        <f>Y56*'MRIP Selectivity'!$O$35</f>
        <v>6.2842892271189965E-3</v>
      </c>
      <c r="AB56">
        <f>Y56*'MRIP Selectivity'!$P$35</f>
        <v>9.0321712954188795E-4</v>
      </c>
      <c r="AC56">
        <v>0.74741255597723821</v>
      </c>
      <c r="AD56">
        <v>0.94160359434525442</v>
      </c>
      <c r="AE56">
        <v>1.3432654004296583</v>
      </c>
      <c r="AF56">
        <f t="shared" si="11"/>
        <v>4.7061535469385633E-3</v>
      </c>
      <c r="AG56">
        <f t="shared" si="12"/>
        <v>5.9173093241604077E-3</v>
      </c>
      <c r="AH56">
        <f t="shared" si="13"/>
        <v>1.2132603191890106E-3</v>
      </c>
      <c r="AI56">
        <f t="shared" si="14"/>
        <v>1.3484100532531117E-2</v>
      </c>
      <c r="AJ56">
        <f t="shared" si="15"/>
        <v>1.1836723190287982E-2</v>
      </c>
      <c r="AK56">
        <f t="shared" si="16"/>
        <v>7.1875063566608846E-3</v>
      </c>
      <c r="AL56">
        <f t="shared" si="17"/>
        <v>7.1305696433494187E-3</v>
      </c>
      <c r="AM56">
        <f t="shared" si="18"/>
        <v>1.0623462871098971E-2</v>
      </c>
      <c r="AN56">
        <f t="shared" si="19"/>
        <v>5.9173093241604077E-3</v>
      </c>
      <c r="AO56">
        <v>0</v>
      </c>
      <c r="AP56">
        <f t="shared" si="20"/>
        <v>1.258088340298923E-2</v>
      </c>
      <c r="AQ56">
        <f t="shared" si="21"/>
        <v>6.2842892271189965E-3</v>
      </c>
      <c r="AR56">
        <v>1</v>
      </c>
      <c r="AS56">
        <f>AR56*'MRIP Selectivity'!$N$35</f>
        <v>6.2965941758702333E-3</v>
      </c>
      <c r="AT56">
        <f>AR56*'MRIP Selectivity'!$O$35</f>
        <v>6.2842892271189965E-3</v>
      </c>
      <c r="AU56">
        <f>AR56*'MRIP Selectivity'!$P$35</f>
        <v>9.0321712954188795E-4</v>
      </c>
      <c r="AV56">
        <v>1</v>
      </c>
      <c r="AW56">
        <f t="shared" si="22"/>
        <v>5</v>
      </c>
      <c r="AX56">
        <f t="shared" si="23"/>
        <v>0</v>
      </c>
      <c r="AY56">
        <f t="shared" si="24"/>
        <v>0</v>
      </c>
      <c r="AZ56">
        <f t="shared" si="25"/>
        <v>0</v>
      </c>
      <c r="BA56">
        <v>303.49399125999997</v>
      </c>
      <c r="BB56">
        <v>303.49399125999997</v>
      </c>
    </row>
    <row r="57" spans="1:54" x14ac:dyDescent="0.25">
      <c r="A57" t="s">
        <v>48</v>
      </c>
      <c r="B57" t="s">
        <v>3</v>
      </c>
      <c r="C57">
        <v>2014</v>
      </c>
      <c r="D57">
        <v>4</v>
      </c>
      <c r="E57">
        <v>7</v>
      </c>
      <c r="F57" t="s">
        <v>1842</v>
      </c>
      <c r="G57" t="s">
        <v>1769</v>
      </c>
      <c r="H57" t="s">
        <v>1811</v>
      </c>
      <c r="I57" t="s">
        <v>1824</v>
      </c>
      <c r="J57" t="s">
        <v>1767</v>
      </c>
      <c r="K57" t="str">
        <f t="shared" si="4"/>
        <v>Inshore</v>
      </c>
      <c r="L57">
        <v>0</v>
      </c>
      <c r="M57">
        <f t="shared" si="0"/>
        <v>0</v>
      </c>
      <c r="N57">
        <f t="shared" si="5"/>
        <v>1.258088340298923E-2</v>
      </c>
      <c r="O57">
        <f t="shared" si="6"/>
        <v>6.2842892271189965E-3</v>
      </c>
      <c r="P57">
        <v>0</v>
      </c>
      <c r="Q57">
        <f t="shared" si="7"/>
        <v>0</v>
      </c>
      <c r="R57">
        <v>0</v>
      </c>
      <c r="S57">
        <f t="shared" si="1"/>
        <v>0</v>
      </c>
      <c r="T57">
        <f t="shared" si="8"/>
        <v>0</v>
      </c>
      <c r="U57">
        <f t="shared" si="2"/>
        <v>1.0623462871098971E-2</v>
      </c>
      <c r="V57">
        <f t="shared" si="9"/>
        <v>0.84441310922369939</v>
      </c>
      <c r="W57">
        <f t="shared" si="3"/>
        <v>5.9173093241604077E-3</v>
      </c>
      <c r="X57">
        <f t="shared" si="10"/>
        <v>0.94160359434525431</v>
      </c>
      <c r="Y57">
        <v>1</v>
      </c>
      <c r="Z57">
        <f>Y57*'MRIP Selectivity'!$N$35</f>
        <v>6.2965941758702333E-3</v>
      </c>
      <c r="AA57">
        <f>Y57*'MRIP Selectivity'!$O$35</f>
        <v>6.2842892271189965E-3</v>
      </c>
      <c r="AB57">
        <f>Y57*'MRIP Selectivity'!$P$35</f>
        <v>9.0321712954188795E-4</v>
      </c>
      <c r="AC57">
        <v>0.74741255597723821</v>
      </c>
      <c r="AD57">
        <v>0.94160359434525442</v>
      </c>
      <c r="AE57">
        <v>1.3432654004296583</v>
      </c>
      <c r="AF57">
        <f t="shared" si="11"/>
        <v>4.7061535469385633E-3</v>
      </c>
      <c r="AG57">
        <f t="shared" si="12"/>
        <v>5.9173093241604077E-3</v>
      </c>
      <c r="AH57">
        <f t="shared" si="13"/>
        <v>1.2132603191890106E-3</v>
      </c>
      <c r="AI57">
        <f t="shared" si="14"/>
        <v>1.3484100532531117E-2</v>
      </c>
      <c r="AJ57">
        <f t="shared" si="15"/>
        <v>1.1836723190287982E-2</v>
      </c>
      <c r="AK57">
        <f t="shared" si="16"/>
        <v>7.1875063566608846E-3</v>
      </c>
      <c r="AL57">
        <f t="shared" si="17"/>
        <v>7.1305696433494187E-3</v>
      </c>
      <c r="AM57">
        <f t="shared" si="18"/>
        <v>1.0623462871098971E-2</v>
      </c>
      <c r="AN57">
        <f t="shared" si="19"/>
        <v>5.9173093241604077E-3</v>
      </c>
      <c r="AO57">
        <v>0</v>
      </c>
      <c r="AP57">
        <f t="shared" si="20"/>
        <v>1.258088340298923E-2</v>
      </c>
      <c r="AQ57">
        <f t="shared" si="21"/>
        <v>6.2842892271189965E-3</v>
      </c>
      <c r="AR57">
        <v>1</v>
      </c>
      <c r="AS57">
        <f>AR57*'MRIP Selectivity'!$N$35</f>
        <v>6.2965941758702333E-3</v>
      </c>
      <c r="AT57">
        <f>AR57*'MRIP Selectivity'!$O$35</f>
        <v>6.2842892271189965E-3</v>
      </c>
      <c r="AU57">
        <f>AR57*'MRIP Selectivity'!$P$35</f>
        <v>9.0321712954188795E-4</v>
      </c>
      <c r="AV57">
        <v>1</v>
      </c>
      <c r="AW57">
        <f t="shared" si="22"/>
        <v>5</v>
      </c>
      <c r="AX57">
        <f t="shared" si="23"/>
        <v>0</v>
      </c>
      <c r="AY57">
        <f t="shared" si="24"/>
        <v>0</v>
      </c>
      <c r="AZ57">
        <f t="shared" si="25"/>
        <v>0</v>
      </c>
      <c r="BA57">
        <v>303.49399125999997</v>
      </c>
      <c r="BB57">
        <v>303.49399125999997</v>
      </c>
    </row>
    <row r="58" spans="1:54" x14ac:dyDescent="0.25">
      <c r="A58" t="s">
        <v>49</v>
      </c>
      <c r="B58" t="s">
        <v>3</v>
      </c>
      <c r="C58">
        <v>2014</v>
      </c>
      <c r="D58">
        <v>4</v>
      </c>
      <c r="E58">
        <v>7</v>
      </c>
      <c r="F58" t="s">
        <v>1842</v>
      </c>
      <c r="G58" t="s">
        <v>1769</v>
      </c>
      <c r="H58" t="s">
        <v>1811</v>
      </c>
      <c r="I58" t="s">
        <v>1824</v>
      </c>
      <c r="J58" t="s">
        <v>1767</v>
      </c>
      <c r="K58" t="str">
        <f t="shared" si="4"/>
        <v>Inshore</v>
      </c>
      <c r="L58">
        <v>0</v>
      </c>
      <c r="M58">
        <f t="shared" si="0"/>
        <v>0</v>
      </c>
      <c r="N58">
        <f t="shared" si="5"/>
        <v>1.258088340298923E-2</v>
      </c>
      <c r="O58">
        <f t="shared" si="6"/>
        <v>6.2842892271189965E-3</v>
      </c>
      <c r="P58">
        <v>0</v>
      </c>
      <c r="Q58">
        <f t="shared" si="7"/>
        <v>0</v>
      </c>
      <c r="R58">
        <v>0</v>
      </c>
      <c r="S58">
        <f t="shared" si="1"/>
        <v>0</v>
      </c>
      <c r="T58">
        <f t="shared" si="8"/>
        <v>0</v>
      </c>
      <c r="U58">
        <f t="shared" si="2"/>
        <v>1.0623462871098971E-2</v>
      </c>
      <c r="V58">
        <f t="shared" si="9"/>
        <v>0.84441310922369939</v>
      </c>
      <c r="W58">
        <f t="shared" si="3"/>
        <v>5.9173093241604077E-3</v>
      </c>
      <c r="X58">
        <f t="shared" si="10"/>
        <v>0.94160359434525431</v>
      </c>
      <c r="Y58">
        <v>1</v>
      </c>
      <c r="Z58">
        <f>Y58*'MRIP Selectivity'!$N$35</f>
        <v>6.2965941758702333E-3</v>
      </c>
      <c r="AA58">
        <f>Y58*'MRIP Selectivity'!$O$35</f>
        <v>6.2842892271189965E-3</v>
      </c>
      <c r="AB58">
        <f>Y58*'MRIP Selectivity'!$P$35</f>
        <v>9.0321712954188795E-4</v>
      </c>
      <c r="AC58">
        <v>0.74741255597723821</v>
      </c>
      <c r="AD58">
        <v>0.94160359434525442</v>
      </c>
      <c r="AE58">
        <v>1.3432654004296583</v>
      </c>
      <c r="AF58">
        <f t="shared" si="11"/>
        <v>4.7061535469385633E-3</v>
      </c>
      <c r="AG58">
        <f t="shared" si="12"/>
        <v>5.9173093241604077E-3</v>
      </c>
      <c r="AH58">
        <f t="shared" si="13"/>
        <v>1.2132603191890106E-3</v>
      </c>
      <c r="AI58">
        <f t="shared" si="14"/>
        <v>1.3484100532531117E-2</v>
      </c>
      <c r="AJ58">
        <f t="shared" si="15"/>
        <v>1.1836723190287982E-2</v>
      </c>
      <c r="AK58">
        <f t="shared" si="16"/>
        <v>7.1875063566608846E-3</v>
      </c>
      <c r="AL58">
        <f t="shared" si="17"/>
        <v>7.1305696433494187E-3</v>
      </c>
      <c r="AM58">
        <f t="shared" si="18"/>
        <v>1.0623462871098971E-2</v>
      </c>
      <c r="AN58">
        <f t="shared" si="19"/>
        <v>5.9173093241604077E-3</v>
      </c>
      <c r="AO58">
        <v>0</v>
      </c>
      <c r="AP58">
        <f t="shared" si="20"/>
        <v>1.258088340298923E-2</v>
      </c>
      <c r="AQ58">
        <f t="shared" si="21"/>
        <v>6.2842892271189965E-3</v>
      </c>
      <c r="AR58">
        <v>1</v>
      </c>
      <c r="AS58">
        <f>AR58*'MRIP Selectivity'!$N$35</f>
        <v>6.2965941758702333E-3</v>
      </c>
      <c r="AT58">
        <f>AR58*'MRIP Selectivity'!$O$35</f>
        <v>6.2842892271189965E-3</v>
      </c>
      <c r="AU58">
        <f>AR58*'MRIP Selectivity'!$P$35</f>
        <v>9.0321712954188795E-4</v>
      </c>
      <c r="AV58">
        <v>1</v>
      </c>
      <c r="AW58">
        <f t="shared" si="22"/>
        <v>5</v>
      </c>
      <c r="AX58">
        <f t="shared" si="23"/>
        <v>0</v>
      </c>
      <c r="AY58">
        <f t="shared" si="24"/>
        <v>0</v>
      </c>
      <c r="AZ58">
        <f t="shared" si="25"/>
        <v>0</v>
      </c>
      <c r="BA58">
        <v>303.49399125999997</v>
      </c>
      <c r="BB58">
        <v>303.49399125999997</v>
      </c>
    </row>
    <row r="59" spans="1:54" x14ac:dyDescent="0.25">
      <c r="A59" t="s">
        <v>50</v>
      </c>
      <c r="B59" t="s">
        <v>3</v>
      </c>
      <c r="C59">
        <v>2014</v>
      </c>
      <c r="D59">
        <v>4</v>
      </c>
      <c r="E59">
        <v>7</v>
      </c>
      <c r="F59" t="s">
        <v>1843</v>
      </c>
      <c r="G59" t="s">
        <v>1769</v>
      </c>
      <c r="H59" t="s">
        <v>1840</v>
      </c>
      <c r="I59" t="s">
        <v>1812</v>
      </c>
      <c r="J59" t="s">
        <v>1813</v>
      </c>
      <c r="K59" t="str">
        <f t="shared" si="4"/>
        <v>Inshore</v>
      </c>
      <c r="L59">
        <v>0</v>
      </c>
      <c r="M59">
        <f t="shared" si="0"/>
        <v>0</v>
      </c>
      <c r="N59">
        <f t="shared" si="5"/>
        <v>7.5485300417935386E-2</v>
      </c>
      <c r="O59">
        <f t="shared" si="6"/>
        <v>3.7705735362713981E-2</v>
      </c>
      <c r="P59">
        <v>0</v>
      </c>
      <c r="Q59">
        <f t="shared" si="7"/>
        <v>0</v>
      </c>
      <c r="R59">
        <v>0</v>
      </c>
      <c r="S59">
        <f t="shared" si="1"/>
        <v>0</v>
      </c>
      <c r="T59">
        <f t="shared" si="8"/>
        <v>0</v>
      </c>
      <c r="U59">
        <f t="shared" si="2"/>
        <v>6.3740777226593825E-2</v>
      </c>
      <c r="V59">
        <f t="shared" si="9"/>
        <v>0.84441310922369928</v>
      </c>
      <c r="W59">
        <f t="shared" si="3"/>
        <v>3.5503855944962449E-2</v>
      </c>
      <c r="X59">
        <f t="shared" si="10"/>
        <v>0.94160359434525442</v>
      </c>
      <c r="Y59">
        <v>6</v>
      </c>
      <c r="Z59">
        <f>Y59*'MRIP Selectivity'!$N$35</f>
        <v>3.7779565055221398E-2</v>
      </c>
      <c r="AA59">
        <f>Y59*'MRIP Selectivity'!$O$35</f>
        <v>3.7705735362713981E-2</v>
      </c>
      <c r="AB59">
        <f>Y59*'MRIP Selectivity'!$P$35</f>
        <v>5.4193027772513275E-3</v>
      </c>
      <c r="AC59">
        <v>0.74741255597723821</v>
      </c>
      <c r="AD59">
        <v>0.94160359434525442</v>
      </c>
      <c r="AE59">
        <v>1.3432654004296583</v>
      </c>
      <c r="AF59">
        <f t="shared" si="11"/>
        <v>2.8236921281631376E-2</v>
      </c>
      <c r="AG59">
        <f t="shared" si="12"/>
        <v>3.5503855944962449E-2</v>
      </c>
      <c r="AH59">
        <f t="shared" si="13"/>
        <v>7.2795619151340635E-3</v>
      </c>
      <c r="AI59">
        <f t="shared" si="14"/>
        <v>8.0904603195186719E-2</v>
      </c>
      <c r="AJ59">
        <f t="shared" si="15"/>
        <v>7.1020339141727895E-2</v>
      </c>
      <c r="AK59">
        <f t="shared" si="16"/>
        <v>4.3125038139965308E-2</v>
      </c>
      <c r="AL59">
        <f t="shared" si="17"/>
        <v>4.2783417860096512E-2</v>
      </c>
      <c r="AM59">
        <f t="shared" si="18"/>
        <v>6.3740777226593825E-2</v>
      </c>
      <c r="AN59">
        <f t="shared" si="19"/>
        <v>3.5503855944962449E-2</v>
      </c>
      <c r="AO59">
        <v>0</v>
      </c>
      <c r="AP59">
        <f t="shared" si="20"/>
        <v>7.5485300417935386E-2</v>
      </c>
      <c r="AQ59">
        <f t="shared" si="21"/>
        <v>3.7705735362713981E-2</v>
      </c>
      <c r="AR59">
        <v>6</v>
      </c>
      <c r="AS59">
        <f>AR59*'MRIP Selectivity'!$N$35</f>
        <v>3.7779565055221398E-2</v>
      </c>
      <c r="AT59">
        <f>AR59*'MRIP Selectivity'!$O$35</f>
        <v>3.7705735362713981E-2</v>
      </c>
      <c r="AU59">
        <f>AR59*'MRIP Selectivity'!$P$35</f>
        <v>5.4193027772513275E-3</v>
      </c>
      <c r="AV59">
        <v>4</v>
      </c>
      <c r="AW59">
        <f t="shared" si="22"/>
        <v>20</v>
      </c>
      <c r="AX59">
        <f t="shared" si="23"/>
        <v>0</v>
      </c>
      <c r="AY59">
        <f t="shared" si="24"/>
        <v>0</v>
      </c>
      <c r="AZ59">
        <f t="shared" si="25"/>
        <v>0</v>
      </c>
      <c r="BA59">
        <v>2367.9764252</v>
      </c>
      <c r="BB59">
        <v>2367.9764252</v>
      </c>
    </row>
    <row r="60" spans="1:54" x14ac:dyDescent="0.25">
      <c r="A60" t="s">
        <v>51</v>
      </c>
      <c r="B60" t="s">
        <v>3</v>
      </c>
      <c r="C60">
        <v>2014</v>
      </c>
      <c r="D60">
        <v>4</v>
      </c>
      <c r="E60">
        <v>7</v>
      </c>
      <c r="F60" t="s">
        <v>1836</v>
      </c>
      <c r="G60" t="s">
        <v>1769</v>
      </c>
      <c r="H60" t="s">
        <v>1811</v>
      </c>
      <c r="I60" t="s">
        <v>1812</v>
      </c>
      <c r="J60" t="s">
        <v>1813</v>
      </c>
      <c r="K60" t="str">
        <f t="shared" si="4"/>
        <v>Inshore</v>
      </c>
      <c r="L60">
        <v>0</v>
      </c>
      <c r="M60">
        <f t="shared" si="0"/>
        <v>0</v>
      </c>
      <c r="N60">
        <f t="shared" si="5"/>
        <v>2.516176680597846E-2</v>
      </c>
      <c r="O60">
        <f t="shared" si="6"/>
        <v>1.2568578454237993E-2</v>
      </c>
      <c r="P60">
        <v>0</v>
      </c>
      <c r="Q60">
        <f t="shared" si="7"/>
        <v>0</v>
      </c>
      <c r="R60">
        <v>0</v>
      </c>
      <c r="S60">
        <f t="shared" si="1"/>
        <v>0</v>
      </c>
      <c r="T60">
        <f t="shared" si="8"/>
        <v>0</v>
      </c>
      <c r="U60">
        <f t="shared" si="2"/>
        <v>2.1246925742197942E-2</v>
      </c>
      <c r="V60">
        <f t="shared" si="9"/>
        <v>0.84441310922369939</v>
      </c>
      <c r="W60">
        <f t="shared" si="3"/>
        <v>1.1834618648320815E-2</v>
      </c>
      <c r="X60">
        <f t="shared" si="10"/>
        <v>0.94160359434525431</v>
      </c>
      <c r="Y60">
        <v>2</v>
      </c>
      <c r="Z60">
        <f>Y60*'MRIP Selectivity'!$N$35</f>
        <v>1.2593188351740467E-2</v>
      </c>
      <c r="AA60">
        <f>Y60*'MRIP Selectivity'!$O$35</f>
        <v>1.2568578454237993E-2</v>
      </c>
      <c r="AB60">
        <f>Y60*'MRIP Selectivity'!$P$35</f>
        <v>1.8064342590837759E-3</v>
      </c>
      <c r="AC60">
        <v>0.74741255597723821</v>
      </c>
      <c r="AD60">
        <v>0.94160359434525442</v>
      </c>
      <c r="AE60">
        <v>1.3432654004296583</v>
      </c>
      <c r="AF60">
        <f t="shared" si="11"/>
        <v>9.4123070938771265E-3</v>
      </c>
      <c r="AG60">
        <f t="shared" si="12"/>
        <v>1.1834618648320815E-2</v>
      </c>
      <c r="AH60">
        <f t="shared" si="13"/>
        <v>2.4265206383780212E-3</v>
      </c>
      <c r="AI60">
        <f t="shared" si="14"/>
        <v>2.6968201065062234E-2</v>
      </c>
      <c r="AJ60">
        <f t="shared" si="15"/>
        <v>2.3673446380575964E-2</v>
      </c>
      <c r="AK60">
        <f t="shared" si="16"/>
        <v>1.4375012713321769E-2</v>
      </c>
      <c r="AL60">
        <f t="shared" si="17"/>
        <v>1.4261139286698837E-2</v>
      </c>
      <c r="AM60">
        <f t="shared" si="18"/>
        <v>2.1246925742197942E-2</v>
      </c>
      <c r="AN60">
        <f t="shared" si="19"/>
        <v>1.1834618648320815E-2</v>
      </c>
      <c r="AO60">
        <v>0</v>
      </c>
      <c r="AP60">
        <f t="shared" si="20"/>
        <v>2.516176680597846E-2</v>
      </c>
      <c r="AQ60">
        <f t="shared" si="21"/>
        <v>1.2568578454237993E-2</v>
      </c>
      <c r="AR60">
        <v>2</v>
      </c>
      <c r="AS60">
        <f>AR60*'MRIP Selectivity'!$N$35</f>
        <v>1.2593188351740467E-2</v>
      </c>
      <c r="AT60">
        <f>AR60*'MRIP Selectivity'!$O$35</f>
        <v>1.2568578454237993E-2</v>
      </c>
      <c r="AU60">
        <f>AR60*'MRIP Selectivity'!$P$35</f>
        <v>1.8064342590837759E-3</v>
      </c>
      <c r="AV60">
        <v>1</v>
      </c>
      <c r="AW60">
        <f t="shared" si="22"/>
        <v>5</v>
      </c>
      <c r="AX60">
        <f t="shared" si="23"/>
        <v>0</v>
      </c>
      <c r="AY60">
        <f t="shared" si="24"/>
        <v>0</v>
      </c>
      <c r="AZ60">
        <f t="shared" si="25"/>
        <v>0</v>
      </c>
      <c r="BA60">
        <v>325.99850913</v>
      </c>
      <c r="BB60">
        <v>325.99850913</v>
      </c>
    </row>
    <row r="61" spans="1:54" x14ac:dyDescent="0.25">
      <c r="A61" t="s">
        <v>1844</v>
      </c>
      <c r="B61" t="s">
        <v>3</v>
      </c>
      <c r="C61">
        <v>2014</v>
      </c>
      <c r="D61">
        <v>4</v>
      </c>
      <c r="E61">
        <v>7</v>
      </c>
      <c r="F61" t="s">
        <v>1836</v>
      </c>
      <c r="G61" t="s">
        <v>1769</v>
      </c>
      <c r="H61" t="s">
        <v>1811</v>
      </c>
      <c r="I61" t="s">
        <v>1812</v>
      </c>
      <c r="J61" t="s">
        <v>1767</v>
      </c>
      <c r="K61" t="str">
        <f t="shared" si="4"/>
        <v>Inshore</v>
      </c>
      <c r="L61">
        <v>0</v>
      </c>
      <c r="M61">
        <f t="shared" si="0"/>
        <v>0</v>
      </c>
      <c r="N61">
        <f t="shared" si="5"/>
        <v>7.5485300417935386E-2</v>
      </c>
      <c r="O61">
        <f t="shared" si="6"/>
        <v>3.7705735362713981E-2</v>
      </c>
      <c r="P61">
        <v>0</v>
      </c>
      <c r="Q61">
        <f t="shared" si="7"/>
        <v>0</v>
      </c>
      <c r="R61">
        <v>0</v>
      </c>
      <c r="S61">
        <f t="shared" si="1"/>
        <v>0</v>
      </c>
      <c r="T61">
        <f t="shared" si="8"/>
        <v>0</v>
      </c>
      <c r="U61">
        <f t="shared" si="2"/>
        <v>6.3740777226593825E-2</v>
      </c>
      <c r="V61">
        <f t="shared" si="9"/>
        <v>0.84441310922369928</v>
      </c>
      <c r="W61">
        <f t="shared" si="3"/>
        <v>3.5503855944962449E-2</v>
      </c>
      <c r="X61">
        <f t="shared" si="10"/>
        <v>0.94160359434525442</v>
      </c>
      <c r="Y61">
        <v>6</v>
      </c>
      <c r="Z61">
        <f>Y61*'MRIP Selectivity'!$N$35</f>
        <v>3.7779565055221398E-2</v>
      </c>
      <c r="AA61">
        <f>Y61*'MRIP Selectivity'!$O$35</f>
        <v>3.7705735362713981E-2</v>
      </c>
      <c r="AB61">
        <f>Y61*'MRIP Selectivity'!$P$35</f>
        <v>5.4193027772513275E-3</v>
      </c>
      <c r="AC61">
        <v>0.74741255597723821</v>
      </c>
      <c r="AD61">
        <v>0.94160359434525442</v>
      </c>
      <c r="AE61">
        <v>1.3432654004296583</v>
      </c>
      <c r="AF61">
        <f t="shared" si="11"/>
        <v>2.8236921281631376E-2</v>
      </c>
      <c r="AG61">
        <f t="shared" si="12"/>
        <v>3.5503855944962449E-2</v>
      </c>
      <c r="AH61">
        <f t="shared" si="13"/>
        <v>7.2795619151340635E-3</v>
      </c>
      <c r="AI61">
        <f t="shared" si="14"/>
        <v>8.0904603195186719E-2</v>
      </c>
      <c r="AJ61">
        <f t="shared" si="15"/>
        <v>7.1020339141727895E-2</v>
      </c>
      <c r="AK61">
        <f t="shared" si="16"/>
        <v>4.3125038139965308E-2</v>
      </c>
      <c r="AL61">
        <f t="shared" si="17"/>
        <v>4.2783417860096512E-2</v>
      </c>
      <c r="AM61">
        <f t="shared" si="18"/>
        <v>6.3740777226593825E-2</v>
      </c>
      <c r="AN61">
        <f t="shared" si="19"/>
        <v>3.5503855944962449E-2</v>
      </c>
      <c r="AO61">
        <v>0</v>
      </c>
      <c r="AP61">
        <f t="shared" si="20"/>
        <v>7.5485300417935386E-2</v>
      </c>
      <c r="AQ61">
        <f t="shared" si="21"/>
        <v>3.7705735362713981E-2</v>
      </c>
      <c r="AR61">
        <v>6</v>
      </c>
      <c r="AS61">
        <f>AR61*'MRIP Selectivity'!$N$35</f>
        <v>3.7779565055221398E-2</v>
      </c>
      <c r="AT61">
        <f>AR61*'MRIP Selectivity'!$O$35</f>
        <v>3.7705735362713981E-2</v>
      </c>
      <c r="AU61">
        <f>AR61*'MRIP Selectivity'!$P$35</f>
        <v>5.4193027772513275E-3</v>
      </c>
      <c r="AV61">
        <v>2</v>
      </c>
      <c r="AW61">
        <f t="shared" si="22"/>
        <v>10</v>
      </c>
      <c r="AX61">
        <f t="shared" si="23"/>
        <v>0</v>
      </c>
      <c r="AY61">
        <f t="shared" si="24"/>
        <v>0</v>
      </c>
      <c r="AZ61">
        <f t="shared" si="25"/>
        <v>0</v>
      </c>
      <c r="BA61">
        <v>325.99850913</v>
      </c>
      <c r="BB61">
        <v>325.99850913</v>
      </c>
    </row>
    <row r="62" spans="1:54" x14ac:dyDescent="0.25">
      <c r="A62" t="s">
        <v>1845</v>
      </c>
      <c r="B62" t="s">
        <v>3</v>
      </c>
      <c r="C62">
        <v>2014</v>
      </c>
      <c r="D62">
        <v>4</v>
      </c>
      <c r="E62">
        <v>8</v>
      </c>
      <c r="F62" t="s">
        <v>1846</v>
      </c>
      <c r="G62" t="s">
        <v>1769</v>
      </c>
      <c r="H62" t="s">
        <v>1811</v>
      </c>
      <c r="I62" t="s">
        <v>1812</v>
      </c>
      <c r="J62" t="s">
        <v>1813</v>
      </c>
      <c r="K62" t="str">
        <f t="shared" si="4"/>
        <v>Inshore</v>
      </c>
      <c r="L62">
        <v>0</v>
      </c>
      <c r="M62">
        <f t="shared" si="0"/>
        <v>0</v>
      </c>
      <c r="N62">
        <f t="shared" si="5"/>
        <v>1.258088340298923E-2</v>
      </c>
      <c r="O62">
        <f t="shared" si="6"/>
        <v>6.2842892271189965E-3</v>
      </c>
      <c r="P62">
        <v>0</v>
      </c>
      <c r="Q62">
        <f t="shared" si="7"/>
        <v>0</v>
      </c>
      <c r="R62">
        <v>0</v>
      </c>
      <c r="S62">
        <f t="shared" si="1"/>
        <v>0</v>
      </c>
      <c r="T62">
        <f t="shared" si="8"/>
        <v>0</v>
      </c>
      <c r="U62">
        <f t="shared" si="2"/>
        <v>1.0623462871098971E-2</v>
      </c>
      <c r="V62">
        <f t="shared" si="9"/>
        <v>0.84441310922369939</v>
      </c>
      <c r="W62">
        <f t="shared" si="3"/>
        <v>5.9173093241604077E-3</v>
      </c>
      <c r="X62">
        <f t="shared" si="10"/>
        <v>0.94160359434525431</v>
      </c>
      <c r="Y62">
        <v>1</v>
      </c>
      <c r="Z62">
        <f>Y62*'MRIP Selectivity'!$N$35</f>
        <v>6.2965941758702333E-3</v>
      </c>
      <c r="AA62">
        <f>Y62*'MRIP Selectivity'!$O$35</f>
        <v>6.2842892271189965E-3</v>
      </c>
      <c r="AB62">
        <f>Y62*'MRIP Selectivity'!$P$35</f>
        <v>9.0321712954188795E-4</v>
      </c>
      <c r="AC62">
        <v>0.74741255597723821</v>
      </c>
      <c r="AD62">
        <v>0.94160359434525442</v>
      </c>
      <c r="AE62">
        <v>1.3432654004296583</v>
      </c>
      <c r="AF62">
        <f t="shared" si="11"/>
        <v>4.7061535469385633E-3</v>
      </c>
      <c r="AG62">
        <f t="shared" si="12"/>
        <v>5.9173093241604077E-3</v>
      </c>
      <c r="AH62">
        <f t="shared" si="13"/>
        <v>1.2132603191890106E-3</v>
      </c>
      <c r="AI62">
        <f t="shared" si="14"/>
        <v>1.3484100532531117E-2</v>
      </c>
      <c r="AJ62">
        <f t="shared" si="15"/>
        <v>1.1836723190287982E-2</v>
      </c>
      <c r="AK62">
        <f t="shared" si="16"/>
        <v>7.1875063566608846E-3</v>
      </c>
      <c r="AL62">
        <f t="shared" si="17"/>
        <v>7.1305696433494187E-3</v>
      </c>
      <c r="AM62">
        <f t="shared" si="18"/>
        <v>1.0623462871098971E-2</v>
      </c>
      <c r="AN62">
        <f t="shared" si="19"/>
        <v>5.9173093241604077E-3</v>
      </c>
      <c r="AO62">
        <v>0</v>
      </c>
      <c r="AP62">
        <f t="shared" si="20"/>
        <v>1.258088340298923E-2</v>
      </c>
      <c r="AQ62">
        <f t="shared" si="21"/>
        <v>6.2842892271189965E-3</v>
      </c>
      <c r="AR62">
        <v>1</v>
      </c>
      <c r="AS62">
        <f>AR62*'MRIP Selectivity'!$N$35</f>
        <v>6.2965941758702333E-3</v>
      </c>
      <c r="AT62">
        <f>AR62*'MRIP Selectivity'!$O$35</f>
        <v>6.2842892271189965E-3</v>
      </c>
      <c r="AU62">
        <f>AR62*'MRIP Selectivity'!$P$35</f>
        <v>9.0321712954188795E-4</v>
      </c>
      <c r="AV62">
        <v>2</v>
      </c>
      <c r="AW62">
        <f t="shared" si="22"/>
        <v>10</v>
      </c>
      <c r="AX62">
        <f t="shared" si="23"/>
        <v>0</v>
      </c>
      <c r="AY62">
        <f t="shared" si="24"/>
        <v>0</v>
      </c>
      <c r="AZ62">
        <f t="shared" si="25"/>
        <v>0</v>
      </c>
      <c r="BA62">
        <v>772.98274234999997</v>
      </c>
      <c r="BB62">
        <v>772.98274234999997</v>
      </c>
    </row>
    <row r="63" spans="1:54" x14ac:dyDescent="0.25">
      <c r="A63" t="s">
        <v>52</v>
      </c>
      <c r="B63" t="s">
        <v>3</v>
      </c>
      <c r="C63">
        <v>2014</v>
      </c>
      <c r="D63">
        <v>4</v>
      </c>
      <c r="E63">
        <v>8</v>
      </c>
      <c r="F63" t="s">
        <v>1846</v>
      </c>
      <c r="G63" t="s">
        <v>1769</v>
      </c>
      <c r="H63" t="s">
        <v>1811</v>
      </c>
      <c r="I63" t="s">
        <v>1812</v>
      </c>
      <c r="J63" t="s">
        <v>1813</v>
      </c>
      <c r="K63" t="str">
        <f t="shared" si="4"/>
        <v>Inshore</v>
      </c>
      <c r="L63">
        <v>0</v>
      </c>
      <c r="M63">
        <f t="shared" si="0"/>
        <v>0</v>
      </c>
      <c r="N63">
        <f t="shared" si="5"/>
        <v>0.40258826889565535</v>
      </c>
      <c r="O63">
        <f t="shared" si="6"/>
        <v>0.20109725526780789</v>
      </c>
      <c r="P63">
        <v>0</v>
      </c>
      <c r="Q63">
        <f t="shared" si="7"/>
        <v>0</v>
      </c>
      <c r="R63">
        <v>0</v>
      </c>
      <c r="S63">
        <f t="shared" si="1"/>
        <v>0</v>
      </c>
      <c r="T63">
        <f t="shared" si="8"/>
        <v>0</v>
      </c>
      <c r="U63">
        <f t="shared" si="2"/>
        <v>0.33995081187516707</v>
      </c>
      <c r="V63">
        <f t="shared" si="9"/>
        <v>0.84441310922369939</v>
      </c>
      <c r="W63">
        <f t="shared" si="3"/>
        <v>0.18935389837313304</v>
      </c>
      <c r="X63">
        <f t="shared" si="10"/>
        <v>0.94160359434525431</v>
      </c>
      <c r="Y63">
        <v>32</v>
      </c>
      <c r="Z63">
        <f>Y63*'MRIP Selectivity'!$N$35</f>
        <v>0.20149101362784747</v>
      </c>
      <c r="AA63">
        <f>Y63*'MRIP Selectivity'!$O$35</f>
        <v>0.20109725526780789</v>
      </c>
      <c r="AB63">
        <f>Y63*'MRIP Selectivity'!$P$35</f>
        <v>2.8902948145340415E-2</v>
      </c>
      <c r="AC63">
        <v>0.74741255597723821</v>
      </c>
      <c r="AD63">
        <v>0.94160359434525442</v>
      </c>
      <c r="AE63">
        <v>1.3432654004296583</v>
      </c>
      <c r="AF63">
        <f t="shared" si="11"/>
        <v>0.15059691350203402</v>
      </c>
      <c r="AG63">
        <f t="shared" si="12"/>
        <v>0.18935389837313304</v>
      </c>
      <c r="AH63">
        <f t="shared" si="13"/>
        <v>3.8824330214048339E-2</v>
      </c>
      <c r="AI63">
        <f t="shared" si="14"/>
        <v>0.43149121704099574</v>
      </c>
      <c r="AJ63">
        <f t="shared" si="15"/>
        <v>0.37877514208921542</v>
      </c>
      <c r="AK63">
        <f t="shared" si="16"/>
        <v>0.23000020341314831</v>
      </c>
      <c r="AL63">
        <f t="shared" si="17"/>
        <v>0.2281782285871814</v>
      </c>
      <c r="AM63">
        <f t="shared" si="18"/>
        <v>0.33995081187516707</v>
      </c>
      <c r="AN63">
        <f t="shared" si="19"/>
        <v>0.18935389837313304</v>
      </c>
      <c r="AO63">
        <v>0</v>
      </c>
      <c r="AP63">
        <f t="shared" si="20"/>
        <v>0.40258826889565535</v>
      </c>
      <c r="AQ63">
        <f t="shared" si="21"/>
        <v>0.20109725526780789</v>
      </c>
      <c r="AR63">
        <v>32</v>
      </c>
      <c r="AS63">
        <f>AR63*'MRIP Selectivity'!$N$35</f>
        <v>0.20149101362784747</v>
      </c>
      <c r="AT63">
        <f>AR63*'MRIP Selectivity'!$O$35</f>
        <v>0.20109725526780789</v>
      </c>
      <c r="AU63">
        <f>AR63*'MRIP Selectivity'!$P$35</f>
        <v>2.8902948145340415E-2</v>
      </c>
      <c r="AV63">
        <v>16</v>
      </c>
      <c r="AW63">
        <f t="shared" si="22"/>
        <v>80</v>
      </c>
      <c r="AX63">
        <f t="shared" si="23"/>
        <v>0</v>
      </c>
      <c r="AY63">
        <f t="shared" si="24"/>
        <v>0</v>
      </c>
      <c r="AZ63">
        <f t="shared" si="25"/>
        <v>0</v>
      </c>
      <c r="BA63">
        <v>772.98274234999997</v>
      </c>
      <c r="BB63">
        <v>772.98274234999997</v>
      </c>
    </row>
    <row r="64" spans="1:54" x14ac:dyDescent="0.25">
      <c r="A64" t="s">
        <v>1847</v>
      </c>
      <c r="B64" t="s">
        <v>3</v>
      </c>
      <c r="C64">
        <v>2014</v>
      </c>
      <c r="D64">
        <v>4</v>
      </c>
      <c r="E64">
        <v>8</v>
      </c>
      <c r="F64" t="s">
        <v>1846</v>
      </c>
      <c r="G64" t="s">
        <v>1769</v>
      </c>
      <c r="H64" t="s">
        <v>1811</v>
      </c>
      <c r="I64" t="s">
        <v>1812</v>
      </c>
      <c r="J64" t="s">
        <v>1813</v>
      </c>
      <c r="K64" t="str">
        <f t="shared" si="4"/>
        <v>Inshore</v>
      </c>
      <c r="L64">
        <v>0</v>
      </c>
      <c r="M64">
        <f t="shared" si="0"/>
        <v>0</v>
      </c>
      <c r="N64">
        <f t="shared" si="5"/>
        <v>1.258088340298923E-2</v>
      </c>
      <c r="O64">
        <f t="shared" si="6"/>
        <v>6.2842892271189965E-3</v>
      </c>
      <c r="P64">
        <v>0</v>
      </c>
      <c r="Q64">
        <f t="shared" si="7"/>
        <v>0</v>
      </c>
      <c r="R64">
        <v>0</v>
      </c>
      <c r="S64">
        <f t="shared" si="1"/>
        <v>0</v>
      </c>
      <c r="T64">
        <f t="shared" si="8"/>
        <v>0</v>
      </c>
      <c r="U64">
        <f t="shared" si="2"/>
        <v>1.0623462871098971E-2</v>
      </c>
      <c r="V64">
        <f t="shared" si="9"/>
        <v>0.84441310922369939</v>
      </c>
      <c r="W64">
        <f t="shared" si="3"/>
        <v>5.9173093241604077E-3</v>
      </c>
      <c r="X64">
        <f t="shared" si="10"/>
        <v>0.94160359434525431</v>
      </c>
      <c r="Y64">
        <v>1</v>
      </c>
      <c r="Z64">
        <f>Y64*'MRIP Selectivity'!$N$35</f>
        <v>6.2965941758702333E-3</v>
      </c>
      <c r="AA64">
        <f>Y64*'MRIP Selectivity'!$O$35</f>
        <v>6.2842892271189965E-3</v>
      </c>
      <c r="AB64">
        <f>Y64*'MRIP Selectivity'!$P$35</f>
        <v>9.0321712954188795E-4</v>
      </c>
      <c r="AC64">
        <v>0.74741255597723821</v>
      </c>
      <c r="AD64">
        <v>0.94160359434525442</v>
      </c>
      <c r="AE64">
        <v>1.3432654004296583</v>
      </c>
      <c r="AF64">
        <f t="shared" si="11"/>
        <v>4.7061535469385633E-3</v>
      </c>
      <c r="AG64">
        <f t="shared" si="12"/>
        <v>5.9173093241604077E-3</v>
      </c>
      <c r="AH64">
        <f t="shared" si="13"/>
        <v>1.2132603191890106E-3</v>
      </c>
      <c r="AI64">
        <f t="shared" si="14"/>
        <v>1.3484100532531117E-2</v>
      </c>
      <c r="AJ64">
        <f t="shared" si="15"/>
        <v>1.1836723190287982E-2</v>
      </c>
      <c r="AK64">
        <f t="shared" si="16"/>
        <v>7.1875063566608846E-3</v>
      </c>
      <c r="AL64">
        <f t="shared" si="17"/>
        <v>7.1305696433494187E-3</v>
      </c>
      <c r="AM64">
        <f t="shared" si="18"/>
        <v>1.0623462871098971E-2</v>
      </c>
      <c r="AN64">
        <f t="shared" si="19"/>
        <v>5.9173093241604077E-3</v>
      </c>
      <c r="AO64">
        <v>0</v>
      </c>
      <c r="AP64">
        <f t="shared" si="20"/>
        <v>1.258088340298923E-2</v>
      </c>
      <c r="AQ64">
        <f t="shared" si="21"/>
        <v>6.2842892271189965E-3</v>
      </c>
      <c r="AR64">
        <v>1</v>
      </c>
      <c r="AS64">
        <f>AR64*'MRIP Selectivity'!$N$35</f>
        <v>6.2965941758702333E-3</v>
      </c>
      <c r="AT64">
        <f>AR64*'MRIP Selectivity'!$O$35</f>
        <v>6.2842892271189965E-3</v>
      </c>
      <c r="AU64">
        <f>AR64*'MRIP Selectivity'!$P$35</f>
        <v>9.0321712954188795E-4</v>
      </c>
      <c r="AV64">
        <v>4</v>
      </c>
      <c r="AW64">
        <f t="shared" si="22"/>
        <v>20</v>
      </c>
      <c r="AX64">
        <f t="shared" si="23"/>
        <v>0</v>
      </c>
      <c r="AY64">
        <f t="shared" si="24"/>
        <v>0</v>
      </c>
      <c r="AZ64">
        <f t="shared" si="25"/>
        <v>0</v>
      </c>
      <c r="BA64">
        <v>1515.7737715000001</v>
      </c>
      <c r="BB64">
        <v>1515.7737715000001</v>
      </c>
    </row>
    <row r="65" spans="1:54" x14ac:dyDescent="0.25">
      <c r="A65" t="s">
        <v>53</v>
      </c>
      <c r="B65" t="s">
        <v>3</v>
      </c>
      <c r="C65">
        <v>2014</v>
      </c>
      <c r="D65">
        <v>4</v>
      </c>
      <c r="E65">
        <v>8</v>
      </c>
      <c r="F65" t="s">
        <v>1825</v>
      </c>
      <c r="G65" t="s">
        <v>1769</v>
      </c>
      <c r="H65" t="s">
        <v>1840</v>
      </c>
      <c r="I65" t="s">
        <v>1812</v>
      </c>
      <c r="J65" t="s">
        <v>1819</v>
      </c>
      <c r="K65" t="str">
        <f t="shared" si="4"/>
        <v>Offshore</v>
      </c>
      <c r="L65">
        <v>0</v>
      </c>
      <c r="M65">
        <f t="shared" si="0"/>
        <v>0</v>
      </c>
      <c r="N65">
        <f t="shared" si="5"/>
        <v>7.5485300417935386E-2</v>
      </c>
      <c r="O65">
        <f t="shared" si="6"/>
        <v>3.7705735362713981E-2</v>
      </c>
      <c r="P65">
        <v>0</v>
      </c>
      <c r="Q65">
        <f t="shared" si="7"/>
        <v>0</v>
      </c>
      <c r="R65">
        <v>0</v>
      </c>
      <c r="S65">
        <f t="shared" si="1"/>
        <v>0</v>
      </c>
      <c r="T65">
        <f t="shared" si="8"/>
        <v>0</v>
      </c>
      <c r="U65">
        <f t="shared" si="2"/>
        <v>6.3740777226593825E-2</v>
      </c>
      <c r="V65">
        <f t="shared" si="9"/>
        <v>0.84441310922369928</v>
      </c>
      <c r="W65">
        <f t="shared" si="3"/>
        <v>3.5503855944962449E-2</v>
      </c>
      <c r="X65">
        <f t="shared" si="10"/>
        <v>0.94160359434525442</v>
      </c>
      <c r="Y65">
        <v>6</v>
      </c>
      <c r="Z65">
        <f>Y65*'MRIP Selectivity'!$N$35</f>
        <v>3.7779565055221398E-2</v>
      </c>
      <c r="AA65">
        <f>Y65*'MRIP Selectivity'!$O$35</f>
        <v>3.7705735362713981E-2</v>
      </c>
      <c r="AB65">
        <f>Y65*'MRIP Selectivity'!$P$35</f>
        <v>5.4193027772513275E-3</v>
      </c>
      <c r="AC65">
        <v>0.74741255597723821</v>
      </c>
      <c r="AD65">
        <v>0.94160359434525442</v>
      </c>
      <c r="AE65">
        <v>1.3432654004296583</v>
      </c>
      <c r="AF65">
        <f t="shared" si="11"/>
        <v>2.8236921281631376E-2</v>
      </c>
      <c r="AG65">
        <f t="shared" si="12"/>
        <v>3.5503855944962449E-2</v>
      </c>
      <c r="AH65">
        <f t="shared" si="13"/>
        <v>7.2795619151340635E-3</v>
      </c>
      <c r="AI65">
        <f t="shared" si="14"/>
        <v>8.0904603195186719E-2</v>
      </c>
      <c r="AJ65">
        <f t="shared" si="15"/>
        <v>7.1020339141727895E-2</v>
      </c>
      <c r="AK65">
        <f t="shared" si="16"/>
        <v>4.3125038139965308E-2</v>
      </c>
      <c r="AL65">
        <f t="shared" si="17"/>
        <v>4.2783417860096512E-2</v>
      </c>
      <c r="AM65">
        <f t="shared" si="18"/>
        <v>6.3740777226593825E-2</v>
      </c>
      <c r="AN65">
        <f t="shared" si="19"/>
        <v>3.5503855944962449E-2</v>
      </c>
      <c r="AO65">
        <v>0</v>
      </c>
      <c r="AP65">
        <f t="shared" si="20"/>
        <v>7.5485300417935386E-2</v>
      </c>
      <c r="AQ65">
        <f t="shared" si="21"/>
        <v>3.7705735362713981E-2</v>
      </c>
      <c r="AR65">
        <v>6</v>
      </c>
      <c r="AS65">
        <f>AR65*'MRIP Selectivity'!$N$35</f>
        <v>3.7779565055221398E-2</v>
      </c>
      <c r="AT65">
        <f>AR65*'MRIP Selectivity'!$O$35</f>
        <v>3.7705735362713981E-2</v>
      </c>
      <c r="AU65">
        <f>AR65*'MRIP Selectivity'!$P$35</f>
        <v>5.4193027772513275E-3</v>
      </c>
      <c r="AV65">
        <v>1</v>
      </c>
      <c r="AW65">
        <f t="shared" si="22"/>
        <v>5</v>
      </c>
      <c r="AX65">
        <f t="shared" si="23"/>
        <v>0</v>
      </c>
      <c r="AY65">
        <f t="shared" si="24"/>
        <v>0</v>
      </c>
      <c r="AZ65">
        <f t="shared" si="25"/>
        <v>0</v>
      </c>
      <c r="BA65">
        <v>212.57029374999999</v>
      </c>
      <c r="BB65">
        <v>212.57029374999999</v>
      </c>
    </row>
    <row r="66" spans="1:54" x14ac:dyDescent="0.25">
      <c r="A66" t="s">
        <v>54</v>
      </c>
      <c r="B66" t="s">
        <v>3</v>
      </c>
      <c r="C66">
        <v>2014</v>
      </c>
      <c r="D66">
        <v>4</v>
      </c>
      <c r="E66">
        <v>8</v>
      </c>
      <c r="F66" t="s">
        <v>1825</v>
      </c>
      <c r="G66" t="s">
        <v>1769</v>
      </c>
      <c r="H66" t="s">
        <v>1840</v>
      </c>
      <c r="I66" t="s">
        <v>1812</v>
      </c>
      <c r="J66" t="s">
        <v>1819</v>
      </c>
      <c r="K66" t="str">
        <f t="shared" si="4"/>
        <v>Offshore</v>
      </c>
      <c r="L66">
        <v>0</v>
      </c>
      <c r="M66">
        <f t="shared" ref="M66:M129" si="26">L66*BA66</f>
        <v>0</v>
      </c>
      <c r="N66">
        <f t="shared" si="5"/>
        <v>1.258088340298923E-2</v>
      </c>
      <c r="O66">
        <f t="shared" si="6"/>
        <v>6.2842892271189965E-3</v>
      </c>
      <c r="P66">
        <v>0</v>
      </c>
      <c r="Q66">
        <f t="shared" si="7"/>
        <v>0</v>
      </c>
      <c r="R66">
        <v>0</v>
      </c>
      <c r="S66">
        <f t="shared" ref="S66:S129" si="27">R66*BA66</f>
        <v>0</v>
      </c>
      <c r="T66">
        <f t="shared" si="8"/>
        <v>0</v>
      </c>
      <c r="U66">
        <f t="shared" ref="U66:U129" si="28">IF(AX66=1,R66+AF66+AG66+AH66,R66+AF66+AG66)</f>
        <v>1.0623462871098971E-2</v>
      </c>
      <c r="V66">
        <f t="shared" si="9"/>
        <v>0.84441310922369939</v>
      </c>
      <c r="W66">
        <f t="shared" ref="W66:W129" si="29">IF(AX66=1,R66+AG66+AH66,R66+AG66)</f>
        <v>5.9173093241604077E-3</v>
      </c>
      <c r="X66">
        <f t="shared" si="10"/>
        <v>0.94160359434525431</v>
      </c>
      <c r="Y66">
        <v>1</v>
      </c>
      <c r="Z66">
        <f>Y66*'MRIP Selectivity'!$N$35</f>
        <v>6.2965941758702333E-3</v>
      </c>
      <c r="AA66">
        <f>Y66*'MRIP Selectivity'!$O$35</f>
        <v>6.2842892271189965E-3</v>
      </c>
      <c r="AB66">
        <f>Y66*'MRIP Selectivity'!$P$35</f>
        <v>9.0321712954188795E-4</v>
      </c>
      <c r="AC66">
        <v>0.74741255597723821</v>
      </c>
      <c r="AD66">
        <v>0.94160359434525442</v>
      </c>
      <c r="AE66">
        <v>1.3432654004296583</v>
      </c>
      <c r="AF66">
        <f t="shared" si="11"/>
        <v>4.7061535469385633E-3</v>
      </c>
      <c r="AG66">
        <f t="shared" si="12"/>
        <v>5.9173093241604077E-3</v>
      </c>
      <c r="AH66">
        <f t="shared" si="13"/>
        <v>1.2132603191890106E-3</v>
      </c>
      <c r="AI66">
        <f t="shared" si="14"/>
        <v>1.3484100532531117E-2</v>
      </c>
      <c r="AJ66">
        <f t="shared" si="15"/>
        <v>1.1836723190287982E-2</v>
      </c>
      <c r="AK66">
        <f t="shared" si="16"/>
        <v>7.1875063566608846E-3</v>
      </c>
      <c r="AL66">
        <f t="shared" si="17"/>
        <v>7.1305696433494187E-3</v>
      </c>
      <c r="AM66">
        <f t="shared" si="18"/>
        <v>1.0623462871098971E-2</v>
      </c>
      <c r="AN66">
        <f t="shared" si="19"/>
        <v>5.9173093241604077E-3</v>
      </c>
      <c r="AO66">
        <v>0</v>
      </c>
      <c r="AP66">
        <f t="shared" si="20"/>
        <v>1.258088340298923E-2</v>
      </c>
      <c r="AQ66">
        <f t="shared" si="21"/>
        <v>6.2842892271189965E-3</v>
      </c>
      <c r="AR66">
        <v>1</v>
      </c>
      <c r="AS66">
        <f>AR66*'MRIP Selectivity'!$N$35</f>
        <v>6.2965941758702333E-3</v>
      </c>
      <c r="AT66">
        <f>AR66*'MRIP Selectivity'!$O$35</f>
        <v>6.2842892271189965E-3</v>
      </c>
      <c r="AU66">
        <f>AR66*'MRIP Selectivity'!$P$35</f>
        <v>9.0321712954188795E-4</v>
      </c>
      <c r="AV66">
        <v>2</v>
      </c>
      <c r="AW66">
        <f t="shared" si="22"/>
        <v>10</v>
      </c>
      <c r="AX66">
        <f t="shared" ref="AX66:AX129" si="30">IF(AO66&gt;=AW66,1,0)</f>
        <v>0</v>
      </c>
      <c r="AY66">
        <f t="shared" ref="AY66:AY129" si="31">IF(AP66&gt;=AW66,1,0)</f>
        <v>0</v>
      </c>
      <c r="AZ66">
        <f t="shared" ref="AZ66:AZ129" si="32">IF(AQ66&gt;=AW66,1,0)</f>
        <v>0</v>
      </c>
      <c r="BA66">
        <v>338.51045608999999</v>
      </c>
      <c r="BB66">
        <v>338.51045608999999</v>
      </c>
    </row>
    <row r="67" spans="1:54" x14ac:dyDescent="0.25">
      <c r="A67" t="s">
        <v>55</v>
      </c>
      <c r="B67" t="s">
        <v>3</v>
      </c>
      <c r="C67">
        <v>2014</v>
      </c>
      <c r="D67">
        <v>4</v>
      </c>
      <c r="E67">
        <v>8</v>
      </c>
      <c r="F67" t="s">
        <v>1848</v>
      </c>
      <c r="G67" t="s">
        <v>1769</v>
      </c>
      <c r="H67" t="s">
        <v>1811</v>
      </c>
      <c r="I67" t="s">
        <v>1812</v>
      </c>
      <c r="J67" t="s">
        <v>1813</v>
      </c>
      <c r="K67" t="str">
        <f t="shared" ref="K67:K130" si="33">IF(J67="Federal","Offshore","Inshore")</f>
        <v>Inshore</v>
      </c>
      <c r="L67">
        <v>0</v>
      </c>
      <c r="M67">
        <f t="shared" si="26"/>
        <v>0</v>
      </c>
      <c r="N67">
        <f t="shared" ref="N67:N130" si="34">L67+Z67+AA67</f>
        <v>1.258088340298923E-2</v>
      </c>
      <c r="O67">
        <f t="shared" ref="O67:O130" si="35">L67+AA67</f>
        <v>6.2842892271189965E-3</v>
      </c>
      <c r="P67">
        <v>0</v>
      </c>
      <c r="Q67">
        <f t="shared" ref="Q67:Q130" si="36">IF(L67=0,0,P67/L67)</f>
        <v>0</v>
      </c>
      <c r="R67">
        <v>0</v>
      </c>
      <c r="S67">
        <f t="shared" si="27"/>
        <v>0</v>
      </c>
      <c r="T67">
        <f t="shared" ref="T67:T130" si="37">IF(L67=0,0,R67/L67)</f>
        <v>0</v>
      </c>
      <c r="U67">
        <f t="shared" si="28"/>
        <v>1.0623462871098971E-2</v>
      </c>
      <c r="V67">
        <f t="shared" ref="V67:V130" si="38">U67/N67</f>
        <v>0.84441310922369939</v>
      </c>
      <c r="W67">
        <f t="shared" si="29"/>
        <v>5.9173093241604077E-3</v>
      </c>
      <c r="X67">
        <f t="shared" ref="X67:X130" si="39">W67/O67</f>
        <v>0.94160359434525431</v>
      </c>
      <c r="Y67">
        <v>1</v>
      </c>
      <c r="Z67">
        <f>Y67*'MRIP Selectivity'!$N$35</f>
        <v>6.2965941758702333E-3</v>
      </c>
      <c r="AA67">
        <f>Y67*'MRIP Selectivity'!$O$35</f>
        <v>6.2842892271189965E-3</v>
      </c>
      <c r="AB67">
        <f>Y67*'MRIP Selectivity'!$P$35</f>
        <v>9.0321712954188795E-4</v>
      </c>
      <c r="AC67">
        <v>0.74741255597723821</v>
      </c>
      <c r="AD67">
        <v>0.94160359434525442</v>
      </c>
      <c r="AE67">
        <v>1.3432654004296583</v>
      </c>
      <c r="AF67">
        <f t="shared" ref="AF67:AF130" si="40">Z67*AC67</f>
        <v>4.7061535469385633E-3</v>
      </c>
      <c r="AG67">
        <f t="shared" ref="AG67:AG130" si="41">AA67*AD67</f>
        <v>5.9173093241604077E-3</v>
      </c>
      <c r="AH67">
        <f t="shared" ref="AH67:AH130" si="42">AB67*AE67</f>
        <v>1.2132603191890106E-3</v>
      </c>
      <c r="AI67">
        <f t="shared" ref="AI67:AI130" si="43">Z67+AA67+AB67</f>
        <v>1.3484100532531117E-2</v>
      </c>
      <c r="AJ67">
        <f t="shared" ref="AJ67:AJ130" si="44">AF67+AG67+AH67</f>
        <v>1.1836723190287982E-2</v>
      </c>
      <c r="AK67">
        <f t="shared" ref="AK67:AK130" si="45">AA67+AB67</f>
        <v>7.1875063566608846E-3</v>
      </c>
      <c r="AL67">
        <f t="shared" ref="AL67:AL130" si="46">AG67+AH67</f>
        <v>7.1305696433494187E-3</v>
      </c>
      <c r="AM67">
        <f t="shared" ref="AM67:AM130" si="47">R67+AF67+AG67</f>
        <v>1.0623462871098971E-2</v>
      </c>
      <c r="AN67">
        <f t="shared" ref="AN67:AN130" si="48">R67+AG67</f>
        <v>5.9173093241604077E-3</v>
      </c>
      <c r="AO67">
        <v>0</v>
      </c>
      <c r="AP67">
        <f t="shared" ref="AP67:AP130" si="49">AO67+AS67+AT67</f>
        <v>1.258088340298923E-2</v>
      </c>
      <c r="AQ67">
        <f t="shared" ref="AQ67:AQ130" si="50">AO67+AT67</f>
        <v>6.2842892271189965E-3</v>
      </c>
      <c r="AR67">
        <v>1</v>
      </c>
      <c r="AS67">
        <f>AR67*'MRIP Selectivity'!$N$35</f>
        <v>6.2965941758702333E-3</v>
      </c>
      <c r="AT67">
        <f>AR67*'MRIP Selectivity'!$O$35</f>
        <v>6.2842892271189965E-3</v>
      </c>
      <c r="AU67">
        <f>AR67*'MRIP Selectivity'!$P$35</f>
        <v>9.0321712954188795E-4</v>
      </c>
      <c r="AV67">
        <v>3</v>
      </c>
      <c r="AW67">
        <f t="shared" ref="AW67:AW130" si="51">AV67*5</f>
        <v>15</v>
      </c>
      <c r="AX67">
        <f t="shared" si="30"/>
        <v>0</v>
      </c>
      <c r="AY67">
        <f t="shared" si="31"/>
        <v>0</v>
      </c>
      <c r="AZ67">
        <f t="shared" si="32"/>
        <v>0</v>
      </c>
      <c r="BA67">
        <v>2096.0485647999999</v>
      </c>
      <c r="BB67">
        <v>2096.0485647999999</v>
      </c>
    </row>
    <row r="68" spans="1:54" x14ac:dyDescent="0.25">
      <c r="A68" t="s">
        <v>56</v>
      </c>
      <c r="B68" t="s">
        <v>3</v>
      </c>
      <c r="C68">
        <v>2014</v>
      </c>
      <c r="D68">
        <v>4</v>
      </c>
      <c r="E68">
        <v>8</v>
      </c>
      <c r="F68" t="s">
        <v>1848</v>
      </c>
      <c r="G68" t="s">
        <v>1769</v>
      </c>
      <c r="H68" t="s">
        <v>1811</v>
      </c>
      <c r="I68" t="s">
        <v>1812</v>
      </c>
      <c r="J68" t="s">
        <v>1819</v>
      </c>
      <c r="K68" t="str">
        <f t="shared" si="33"/>
        <v>Offshore</v>
      </c>
      <c r="L68">
        <v>2</v>
      </c>
      <c r="M68">
        <f t="shared" si="26"/>
        <v>4192.0971295999998</v>
      </c>
      <c r="N68">
        <f t="shared" si="34"/>
        <v>2.0754853004179354</v>
      </c>
      <c r="O68">
        <f t="shared" si="35"/>
        <v>2.0377057353627142</v>
      </c>
      <c r="P68">
        <v>28.835589715748032</v>
      </c>
      <c r="Q68">
        <f t="shared" si="36"/>
        <v>14.417794857874016</v>
      </c>
      <c r="R68">
        <v>2.949281617545727</v>
      </c>
      <c r="S68">
        <f t="shared" si="27"/>
        <v>6181.837501647743</v>
      </c>
      <c r="T68">
        <f t="shared" si="37"/>
        <v>1.4746408087728635</v>
      </c>
      <c r="U68">
        <f t="shared" si="28"/>
        <v>3.0130223947723209</v>
      </c>
      <c r="V68">
        <f t="shared" si="38"/>
        <v>1.4517194576929049</v>
      </c>
      <c r="W68">
        <f t="shared" si="29"/>
        <v>2.9847854734906893</v>
      </c>
      <c r="X68">
        <f t="shared" si="39"/>
        <v>1.464777480718723</v>
      </c>
      <c r="Y68">
        <v>6</v>
      </c>
      <c r="Z68">
        <f>Y68*'MRIP Selectivity'!$N$35</f>
        <v>3.7779565055221398E-2</v>
      </c>
      <c r="AA68">
        <f>Y68*'MRIP Selectivity'!$O$35</f>
        <v>3.7705735362713981E-2</v>
      </c>
      <c r="AB68">
        <f>Y68*'MRIP Selectivity'!$P$35</f>
        <v>5.4193027772513275E-3</v>
      </c>
      <c r="AC68">
        <v>0.74741255597723821</v>
      </c>
      <c r="AD68">
        <v>0.94160359434525442</v>
      </c>
      <c r="AE68">
        <v>1.3432654004296583</v>
      </c>
      <c r="AF68">
        <f t="shared" si="40"/>
        <v>2.8236921281631376E-2</v>
      </c>
      <c r="AG68">
        <f t="shared" si="41"/>
        <v>3.5503855944962449E-2</v>
      </c>
      <c r="AH68">
        <f t="shared" si="42"/>
        <v>7.2795619151340635E-3</v>
      </c>
      <c r="AI68">
        <f t="shared" si="43"/>
        <v>8.0904603195186719E-2</v>
      </c>
      <c r="AJ68">
        <f t="shared" si="44"/>
        <v>7.1020339141727895E-2</v>
      </c>
      <c r="AK68">
        <f t="shared" si="45"/>
        <v>4.3125038139965308E-2</v>
      </c>
      <c r="AL68">
        <f t="shared" si="46"/>
        <v>4.2783417860096512E-2</v>
      </c>
      <c r="AM68">
        <f t="shared" si="47"/>
        <v>3.0130223947723209</v>
      </c>
      <c r="AN68">
        <f t="shared" si="48"/>
        <v>2.9847854734906893</v>
      </c>
      <c r="AO68">
        <v>2</v>
      </c>
      <c r="AP68">
        <f t="shared" si="49"/>
        <v>2.0754853004179354</v>
      </c>
      <c r="AQ68">
        <f t="shared" si="50"/>
        <v>2.0377057353627142</v>
      </c>
      <c r="AR68">
        <v>6</v>
      </c>
      <c r="AS68">
        <f>AR68*'MRIP Selectivity'!$N$35</f>
        <v>3.7779565055221398E-2</v>
      </c>
      <c r="AT68">
        <f>AR68*'MRIP Selectivity'!$O$35</f>
        <v>3.7705735362713981E-2</v>
      </c>
      <c r="AU68">
        <f>AR68*'MRIP Selectivity'!$P$35</f>
        <v>5.4193027772513275E-3</v>
      </c>
      <c r="AV68">
        <v>1</v>
      </c>
      <c r="AW68">
        <f t="shared" si="51"/>
        <v>5</v>
      </c>
      <c r="AX68">
        <f t="shared" si="30"/>
        <v>0</v>
      </c>
      <c r="AY68">
        <f t="shared" si="31"/>
        <v>0</v>
      </c>
      <c r="AZ68">
        <f t="shared" si="32"/>
        <v>0</v>
      </c>
      <c r="BA68">
        <v>2096.0485647999999</v>
      </c>
      <c r="BB68">
        <v>2096.0485647999999</v>
      </c>
    </row>
    <row r="69" spans="1:54" x14ac:dyDescent="0.25">
      <c r="A69" t="s">
        <v>57</v>
      </c>
      <c r="B69" t="s">
        <v>3</v>
      </c>
      <c r="C69">
        <v>2014</v>
      </c>
      <c r="D69">
        <v>4</v>
      </c>
      <c r="E69">
        <v>8</v>
      </c>
      <c r="F69" t="s">
        <v>1848</v>
      </c>
      <c r="G69" t="s">
        <v>1769</v>
      </c>
      <c r="H69" t="s">
        <v>1811</v>
      </c>
      <c r="I69" t="s">
        <v>1812</v>
      </c>
      <c r="J69" t="s">
        <v>1767</v>
      </c>
      <c r="K69" t="str">
        <f t="shared" si="33"/>
        <v>Inshore</v>
      </c>
      <c r="L69">
        <v>0</v>
      </c>
      <c r="M69">
        <f t="shared" si="26"/>
        <v>0</v>
      </c>
      <c r="N69">
        <f t="shared" si="34"/>
        <v>0.12580883402989229</v>
      </c>
      <c r="O69">
        <f t="shared" si="35"/>
        <v>6.2842892271189971E-2</v>
      </c>
      <c r="P69">
        <v>0</v>
      </c>
      <c r="Q69">
        <f t="shared" si="36"/>
        <v>0</v>
      </c>
      <c r="R69">
        <v>0</v>
      </c>
      <c r="S69">
        <f t="shared" si="27"/>
        <v>0</v>
      </c>
      <c r="T69">
        <f t="shared" si="37"/>
        <v>0</v>
      </c>
      <c r="U69">
        <f t="shared" si="28"/>
        <v>0.10623462871098971</v>
      </c>
      <c r="V69">
        <f t="shared" si="38"/>
        <v>0.84441310922369939</v>
      </c>
      <c r="W69">
        <f t="shared" si="29"/>
        <v>5.9173093241604087E-2</v>
      </c>
      <c r="X69">
        <f t="shared" si="39"/>
        <v>0.94160359434525442</v>
      </c>
      <c r="Y69">
        <v>10</v>
      </c>
      <c r="Z69">
        <f>Y69*'MRIP Selectivity'!$N$35</f>
        <v>6.2965941758702335E-2</v>
      </c>
      <c r="AA69">
        <f>Y69*'MRIP Selectivity'!$O$35</f>
        <v>6.2842892271189971E-2</v>
      </c>
      <c r="AB69">
        <f>Y69*'MRIP Selectivity'!$P$35</f>
        <v>9.0321712954188789E-3</v>
      </c>
      <c r="AC69">
        <v>0.74741255597723821</v>
      </c>
      <c r="AD69">
        <v>0.94160359434525442</v>
      </c>
      <c r="AE69">
        <v>1.3432654004296583</v>
      </c>
      <c r="AF69">
        <f t="shared" si="40"/>
        <v>4.7061535469385629E-2</v>
      </c>
      <c r="AG69">
        <f t="shared" si="41"/>
        <v>5.9173093241604087E-2</v>
      </c>
      <c r="AH69">
        <f t="shared" si="42"/>
        <v>1.2132603191890105E-2</v>
      </c>
      <c r="AI69">
        <f t="shared" si="43"/>
        <v>0.13484100532531118</v>
      </c>
      <c r="AJ69">
        <f t="shared" si="44"/>
        <v>0.11836723190287982</v>
      </c>
      <c r="AK69">
        <f t="shared" si="45"/>
        <v>7.1875063566608846E-2</v>
      </c>
      <c r="AL69">
        <f t="shared" si="46"/>
        <v>7.1305696433494187E-2</v>
      </c>
      <c r="AM69">
        <f t="shared" si="47"/>
        <v>0.10623462871098971</v>
      </c>
      <c r="AN69">
        <f t="shared" si="48"/>
        <v>5.9173093241604087E-2</v>
      </c>
      <c r="AO69">
        <v>0</v>
      </c>
      <c r="AP69">
        <f t="shared" si="49"/>
        <v>0.12580883402989229</v>
      </c>
      <c r="AQ69">
        <f t="shared" si="50"/>
        <v>6.2842892271189971E-2</v>
      </c>
      <c r="AR69">
        <v>10</v>
      </c>
      <c r="AS69">
        <f>AR69*'MRIP Selectivity'!$N$35</f>
        <v>6.2965941758702335E-2</v>
      </c>
      <c r="AT69">
        <f>AR69*'MRIP Selectivity'!$O$35</f>
        <v>6.2842892271189971E-2</v>
      </c>
      <c r="AU69">
        <f>AR69*'MRIP Selectivity'!$P$35</f>
        <v>9.0321712954188789E-3</v>
      </c>
      <c r="AV69">
        <v>2</v>
      </c>
      <c r="AW69">
        <f t="shared" si="51"/>
        <v>10</v>
      </c>
      <c r="AX69">
        <f t="shared" si="30"/>
        <v>0</v>
      </c>
      <c r="AY69">
        <f t="shared" si="31"/>
        <v>0</v>
      </c>
      <c r="AZ69">
        <f t="shared" si="32"/>
        <v>0</v>
      </c>
      <c r="BA69">
        <v>2367.9764252</v>
      </c>
      <c r="BB69">
        <v>2367.9764252</v>
      </c>
    </row>
    <row r="70" spans="1:54" x14ac:dyDescent="0.25">
      <c r="A70" t="s">
        <v>58</v>
      </c>
      <c r="B70" t="s">
        <v>3</v>
      </c>
      <c r="C70">
        <v>2014</v>
      </c>
      <c r="D70">
        <v>4</v>
      </c>
      <c r="E70">
        <v>8</v>
      </c>
      <c r="F70" t="s">
        <v>1849</v>
      </c>
      <c r="G70" t="s">
        <v>1769</v>
      </c>
      <c r="H70" t="s">
        <v>1811</v>
      </c>
      <c r="I70" t="s">
        <v>1812</v>
      </c>
      <c r="J70" t="s">
        <v>1819</v>
      </c>
      <c r="K70" t="str">
        <f t="shared" si="33"/>
        <v>Offshore</v>
      </c>
      <c r="L70">
        <v>0</v>
      </c>
      <c r="M70">
        <f t="shared" si="26"/>
        <v>0</v>
      </c>
      <c r="N70">
        <f t="shared" si="34"/>
        <v>0.10064706722391384</v>
      </c>
      <c r="O70">
        <f t="shared" si="35"/>
        <v>5.0274313816951972E-2</v>
      </c>
      <c r="P70">
        <v>0</v>
      </c>
      <c r="Q70">
        <f t="shared" si="36"/>
        <v>0</v>
      </c>
      <c r="R70">
        <v>0</v>
      </c>
      <c r="S70">
        <f t="shared" si="27"/>
        <v>0</v>
      </c>
      <c r="T70">
        <f t="shared" si="37"/>
        <v>0</v>
      </c>
      <c r="U70">
        <f t="shared" si="28"/>
        <v>8.4987702968791767E-2</v>
      </c>
      <c r="V70">
        <f t="shared" si="38"/>
        <v>0.84441310922369939</v>
      </c>
      <c r="W70">
        <f t="shared" si="29"/>
        <v>4.7338474593283261E-2</v>
      </c>
      <c r="X70">
        <f t="shared" si="39"/>
        <v>0.94160359434525431</v>
      </c>
      <c r="Y70">
        <v>8</v>
      </c>
      <c r="Z70">
        <f>Y70*'MRIP Selectivity'!$N$35</f>
        <v>5.0372753406961866E-2</v>
      </c>
      <c r="AA70">
        <f>Y70*'MRIP Selectivity'!$O$35</f>
        <v>5.0274313816951972E-2</v>
      </c>
      <c r="AB70">
        <f>Y70*'MRIP Selectivity'!$P$35</f>
        <v>7.2257370363351036E-3</v>
      </c>
      <c r="AC70">
        <v>0.74741255597723821</v>
      </c>
      <c r="AD70">
        <v>0.94160359434525442</v>
      </c>
      <c r="AE70">
        <v>1.3432654004296583</v>
      </c>
      <c r="AF70">
        <f t="shared" si="40"/>
        <v>3.7649228375508506E-2</v>
      </c>
      <c r="AG70">
        <f t="shared" si="41"/>
        <v>4.7338474593283261E-2</v>
      </c>
      <c r="AH70">
        <f t="shared" si="42"/>
        <v>9.7060825535120847E-3</v>
      </c>
      <c r="AI70">
        <f t="shared" si="43"/>
        <v>0.10787280426024894</v>
      </c>
      <c r="AJ70">
        <f t="shared" si="44"/>
        <v>9.4693785522303855E-2</v>
      </c>
      <c r="AK70">
        <f t="shared" si="45"/>
        <v>5.7500050853287077E-2</v>
      </c>
      <c r="AL70">
        <f t="shared" si="46"/>
        <v>5.7044557146795349E-2</v>
      </c>
      <c r="AM70">
        <f t="shared" si="47"/>
        <v>8.4987702968791767E-2</v>
      </c>
      <c r="AN70">
        <f t="shared" si="48"/>
        <v>4.7338474593283261E-2</v>
      </c>
      <c r="AO70">
        <v>0</v>
      </c>
      <c r="AP70">
        <f t="shared" si="49"/>
        <v>0.10064706722391384</v>
      </c>
      <c r="AQ70">
        <f t="shared" si="50"/>
        <v>5.0274313816951972E-2</v>
      </c>
      <c r="AR70">
        <v>8</v>
      </c>
      <c r="AS70">
        <f>AR70*'MRIP Selectivity'!$N$35</f>
        <v>5.0372753406961866E-2</v>
      </c>
      <c r="AT70">
        <f>AR70*'MRIP Selectivity'!$O$35</f>
        <v>5.0274313816951972E-2</v>
      </c>
      <c r="AU70">
        <f>AR70*'MRIP Selectivity'!$P$35</f>
        <v>7.2257370363351036E-3</v>
      </c>
      <c r="AV70">
        <v>4</v>
      </c>
      <c r="AW70">
        <f t="shared" si="51"/>
        <v>20</v>
      </c>
      <c r="AX70">
        <f t="shared" si="30"/>
        <v>0</v>
      </c>
      <c r="AY70">
        <f t="shared" si="31"/>
        <v>0</v>
      </c>
      <c r="AZ70">
        <f t="shared" si="32"/>
        <v>0</v>
      </c>
      <c r="BA70">
        <v>1276.9146905</v>
      </c>
      <c r="BB70">
        <v>1276.9146905</v>
      </c>
    </row>
    <row r="71" spans="1:54" x14ac:dyDescent="0.25">
      <c r="A71" t="s">
        <v>59</v>
      </c>
      <c r="B71" t="s">
        <v>3</v>
      </c>
      <c r="C71">
        <v>2014</v>
      </c>
      <c r="D71">
        <v>4</v>
      </c>
      <c r="E71">
        <v>8</v>
      </c>
      <c r="F71" t="s">
        <v>1828</v>
      </c>
      <c r="G71" t="s">
        <v>1769</v>
      </c>
      <c r="H71" t="s">
        <v>1811</v>
      </c>
      <c r="I71" t="s">
        <v>1812</v>
      </c>
      <c r="J71" t="s">
        <v>1819</v>
      </c>
      <c r="K71" t="str">
        <f t="shared" si="33"/>
        <v>Offshore</v>
      </c>
      <c r="L71">
        <v>0</v>
      </c>
      <c r="M71">
        <f t="shared" si="26"/>
        <v>0</v>
      </c>
      <c r="N71">
        <f t="shared" si="34"/>
        <v>5.0323533611956919E-2</v>
      </c>
      <c r="O71">
        <f t="shared" si="35"/>
        <v>2.5137156908475986E-2</v>
      </c>
      <c r="P71">
        <v>0</v>
      </c>
      <c r="Q71">
        <f t="shared" si="36"/>
        <v>0</v>
      </c>
      <c r="R71">
        <v>0</v>
      </c>
      <c r="S71">
        <f t="shared" si="27"/>
        <v>0</v>
      </c>
      <c r="T71">
        <f t="shared" si="37"/>
        <v>0</v>
      </c>
      <c r="U71">
        <f t="shared" si="28"/>
        <v>4.2493851484395884E-2</v>
      </c>
      <c r="V71">
        <f t="shared" si="38"/>
        <v>0.84441310922369939</v>
      </c>
      <c r="W71">
        <f t="shared" si="29"/>
        <v>2.3669237296641631E-2</v>
      </c>
      <c r="X71">
        <f t="shared" si="39"/>
        <v>0.94160359434525431</v>
      </c>
      <c r="Y71">
        <v>4</v>
      </c>
      <c r="Z71">
        <f>Y71*'MRIP Selectivity'!$N$35</f>
        <v>2.5186376703480933E-2</v>
      </c>
      <c r="AA71">
        <f>Y71*'MRIP Selectivity'!$O$35</f>
        <v>2.5137156908475986E-2</v>
      </c>
      <c r="AB71">
        <f>Y71*'MRIP Selectivity'!$P$35</f>
        <v>3.6128685181675518E-3</v>
      </c>
      <c r="AC71">
        <v>0.74741255597723821</v>
      </c>
      <c r="AD71">
        <v>0.94160359434525442</v>
      </c>
      <c r="AE71">
        <v>1.3432654004296583</v>
      </c>
      <c r="AF71">
        <f t="shared" si="40"/>
        <v>1.8824614187754253E-2</v>
      </c>
      <c r="AG71">
        <f t="shared" si="41"/>
        <v>2.3669237296641631E-2</v>
      </c>
      <c r="AH71">
        <f t="shared" si="42"/>
        <v>4.8530412767560423E-3</v>
      </c>
      <c r="AI71">
        <f t="shared" si="43"/>
        <v>5.3936402130124468E-2</v>
      </c>
      <c r="AJ71">
        <f t="shared" si="44"/>
        <v>4.7346892761151928E-2</v>
      </c>
      <c r="AK71">
        <f t="shared" si="45"/>
        <v>2.8750025426643538E-2</v>
      </c>
      <c r="AL71">
        <f t="shared" si="46"/>
        <v>2.8522278573397675E-2</v>
      </c>
      <c r="AM71">
        <f t="shared" si="47"/>
        <v>4.2493851484395884E-2</v>
      </c>
      <c r="AN71">
        <f t="shared" si="48"/>
        <v>2.3669237296641631E-2</v>
      </c>
      <c r="AO71">
        <v>0</v>
      </c>
      <c r="AP71">
        <f t="shared" si="49"/>
        <v>5.0323533611956919E-2</v>
      </c>
      <c r="AQ71">
        <f t="shared" si="50"/>
        <v>2.5137156908475986E-2</v>
      </c>
      <c r="AR71">
        <v>4</v>
      </c>
      <c r="AS71">
        <f>AR71*'MRIP Selectivity'!$N$35</f>
        <v>2.5186376703480933E-2</v>
      </c>
      <c r="AT71">
        <f>AR71*'MRIP Selectivity'!$O$35</f>
        <v>2.5137156908475986E-2</v>
      </c>
      <c r="AU71">
        <f>AR71*'MRIP Selectivity'!$P$35</f>
        <v>3.6128685181675518E-3</v>
      </c>
      <c r="AV71">
        <v>1</v>
      </c>
      <c r="AW71">
        <f t="shared" si="51"/>
        <v>5</v>
      </c>
      <c r="AX71">
        <f t="shared" si="30"/>
        <v>0</v>
      </c>
      <c r="AY71">
        <f t="shared" si="31"/>
        <v>0</v>
      </c>
      <c r="AZ71">
        <f t="shared" si="32"/>
        <v>0</v>
      </c>
      <c r="BA71">
        <v>924.57993606000002</v>
      </c>
      <c r="BB71">
        <v>924.57993606000002</v>
      </c>
    </row>
    <row r="72" spans="1:54" x14ac:dyDescent="0.25">
      <c r="A72" t="s">
        <v>60</v>
      </c>
      <c r="B72" t="s">
        <v>3</v>
      </c>
      <c r="C72">
        <v>2014</v>
      </c>
      <c r="D72">
        <v>5</v>
      </c>
      <c r="E72">
        <v>9</v>
      </c>
      <c r="F72" t="s">
        <v>1850</v>
      </c>
      <c r="G72" t="s">
        <v>1769</v>
      </c>
      <c r="H72" t="s">
        <v>1811</v>
      </c>
      <c r="I72" t="s">
        <v>1824</v>
      </c>
      <c r="J72" t="s">
        <v>1767</v>
      </c>
      <c r="K72" t="str">
        <f t="shared" si="33"/>
        <v>Inshore</v>
      </c>
      <c r="L72">
        <v>1</v>
      </c>
      <c r="M72">
        <f t="shared" si="26"/>
        <v>225.75524082000001</v>
      </c>
      <c r="N72">
        <f t="shared" si="34"/>
        <v>1.0125808834029892</v>
      </c>
      <c r="O72">
        <f t="shared" si="35"/>
        <v>1.0062842892271191</v>
      </c>
      <c r="P72">
        <v>16.614173228346456</v>
      </c>
      <c r="Q72">
        <f t="shared" si="36"/>
        <v>16.614173228346456</v>
      </c>
      <c r="R72">
        <v>2.2046226218487757</v>
      </c>
      <c r="S72">
        <f t="shared" si="27"/>
        <v>497.70511091269015</v>
      </c>
      <c r="T72">
        <f t="shared" si="37"/>
        <v>2.2046226218487757</v>
      </c>
      <c r="U72">
        <f t="shared" si="28"/>
        <v>2.2152460847198743</v>
      </c>
      <c r="V72">
        <f t="shared" si="38"/>
        <v>2.1877226017491833</v>
      </c>
      <c r="W72">
        <f t="shared" si="29"/>
        <v>2.2105399311729359</v>
      </c>
      <c r="X72">
        <f t="shared" si="39"/>
        <v>2.1967350129959304</v>
      </c>
      <c r="Y72">
        <v>1</v>
      </c>
      <c r="Z72">
        <f>Y72*'MRIP Selectivity'!$N$35</f>
        <v>6.2965941758702333E-3</v>
      </c>
      <c r="AA72">
        <f>Y72*'MRIP Selectivity'!$O$35</f>
        <v>6.2842892271189965E-3</v>
      </c>
      <c r="AB72">
        <f>Y72*'MRIP Selectivity'!$P$35</f>
        <v>9.0321712954188795E-4</v>
      </c>
      <c r="AC72">
        <v>0.74741255597723821</v>
      </c>
      <c r="AD72">
        <v>0.94160359434525442</v>
      </c>
      <c r="AE72">
        <v>1.3432654004296583</v>
      </c>
      <c r="AF72">
        <f t="shared" si="40"/>
        <v>4.7061535469385633E-3</v>
      </c>
      <c r="AG72">
        <f t="shared" si="41"/>
        <v>5.9173093241604077E-3</v>
      </c>
      <c r="AH72">
        <f t="shared" si="42"/>
        <v>1.2132603191890106E-3</v>
      </c>
      <c r="AI72">
        <f t="shared" si="43"/>
        <v>1.3484100532531117E-2</v>
      </c>
      <c r="AJ72">
        <f t="shared" si="44"/>
        <v>1.1836723190287982E-2</v>
      </c>
      <c r="AK72">
        <f t="shared" si="45"/>
        <v>7.1875063566608846E-3</v>
      </c>
      <c r="AL72">
        <f t="shared" si="46"/>
        <v>7.1305696433494187E-3</v>
      </c>
      <c r="AM72">
        <f t="shared" si="47"/>
        <v>2.2152460847198743</v>
      </c>
      <c r="AN72">
        <f t="shared" si="48"/>
        <v>2.2105399311729359</v>
      </c>
      <c r="AO72">
        <v>1</v>
      </c>
      <c r="AP72">
        <f t="shared" si="49"/>
        <v>1.0125808834029892</v>
      </c>
      <c r="AQ72">
        <f t="shared" si="50"/>
        <v>1.0062842892271191</v>
      </c>
      <c r="AR72">
        <v>1</v>
      </c>
      <c r="AS72">
        <f>AR72*'MRIP Selectivity'!$N$35</f>
        <v>6.2965941758702333E-3</v>
      </c>
      <c r="AT72">
        <f>AR72*'MRIP Selectivity'!$O$35</f>
        <v>6.2842892271189965E-3</v>
      </c>
      <c r="AU72">
        <f>AR72*'MRIP Selectivity'!$P$35</f>
        <v>9.0321712954188795E-4</v>
      </c>
      <c r="AV72">
        <v>1</v>
      </c>
      <c r="AW72">
        <f t="shared" si="51"/>
        <v>5</v>
      </c>
      <c r="AX72">
        <f t="shared" si="30"/>
        <v>0</v>
      </c>
      <c r="AY72">
        <f t="shared" si="31"/>
        <v>0</v>
      </c>
      <c r="AZ72">
        <f t="shared" si="32"/>
        <v>0</v>
      </c>
      <c r="BA72">
        <v>225.75524082000001</v>
      </c>
      <c r="BB72">
        <v>225.75524082000001</v>
      </c>
    </row>
    <row r="73" spans="1:54" x14ac:dyDescent="0.25">
      <c r="A73" t="s">
        <v>61</v>
      </c>
      <c r="B73" t="s">
        <v>3</v>
      </c>
      <c r="C73">
        <v>2014</v>
      </c>
      <c r="D73">
        <v>5</v>
      </c>
      <c r="E73">
        <v>9</v>
      </c>
      <c r="F73" t="s">
        <v>1833</v>
      </c>
      <c r="G73" t="s">
        <v>1769</v>
      </c>
      <c r="H73" t="s">
        <v>1811</v>
      </c>
      <c r="I73" t="s">
        <v>1824</v>
      </c>
      <c r="J73" t="s">
        <v>1767</v>
      </c>
      <c r="K73" t="str">
        <f t="shared" si="33"/>
        <v>Inshore</v>
      </c>
      <c r="L73">
        <v>1</v>
      </c>
      <c r="M73">
        <f t="shared" si="26"/>
        <v>185.06542981000001</v>
      </c>
      <c r="N73">
        <f t="shared" si="34"/>
        <v>1</v>
      </c>
      <c r="O73">
        <f t="shared" si="35"/>
        <v>1</v>
      </c>
      <c r="P73">
        <v>13.070866141732283</v>
      </c>
      <c r="Q73">
        <f t="shared" si="36"/>
        <v>13.070866141732283</v>
      </c>
      <c r="R73">
        <v>1.2125424420168269</v>
      </c>
      <c r="S73">
        <f t="shared" si="27"/>
        <v>224.3996881947111</v>
      </c>
      <c r="T73">
        <f t="shared" si="37"/>
        <v>1.2125424420168269</v>
      </c>
      <c r="U73">
        <f t="shared" si="28"/>
        <v>1.2125424420168269</v>
      </c>
      <c r="V73">
        <f t="shared" si="38"/>
        <v>1.2125424420168269</v>
      </c>
      <c r="W73">
        <f t="shared" si="29"/>
        <v>1.2125424420168269</v>
      </c>
      <c r="X73">
        <f t="shared" si="39"/>
        <v>1.2125424420168269</v>
      </c>
      <c r="Y73">
        <v>0</v>
      </c>
      <c r="Z73">
        <f>Y73*'MRIP Selectivity'!$N$35</f>
        <v>0</v>
      </c>
      <c r="AA73">
        <f>Y73*'MRIP Selectivity'!$O$35</f>
        <v>0</v>
      </c>
      <c r="AB73">
        <f>Y73*'MRIP Selectivity'!$P$35</f>
        <v>0</v>
      </c>
      <c r="AC73">
        <v>0.74741255597723821</v>
      </c>
      <c r="AD73">
        <v>0.94160359434525442</v>
      </c>
      <c r="AE73">
        <v>1.3432654004296583</v>
      </c>
      <c r="AF73">
        <f t="shared" si="40"/>
        <v>0</v>
      </c>
      <c r="AG73">
        <f t="shared" si="41"/>
        <v>0</v>
      </c>
      <c r="AH73">
        <f t="shared" si="42"/>
        <v>0</v>
      </c>
      <c r="AI73">
        <f t="shared" si="43"/>
        <v>0</v>
      </c>
      <c r="AJ73">
        <f t="shared" si="44"/>
        <v>0</v>
      </c>
      <c r="AK73">
        <f t="shared" si="45"/>
        <v>0</v>
      </c>
      <c r="AL73">
        <f t="shared" si="46"/>
        <v>0</v>
      </c>
      <c r="AM73">
        <f t="shared" si="47"/>
        <v>1.2125424420168269</v>
      </c>
      <c r="AN73">
        <f t="shared" si="48"/>
        <v>1.2125424420168269</v>
      </c>
      <c r="AO73">
        <v>1</v>
      </c>
      <c r="AP73">
        <f t="shared" si="49"/>
        <v>1</v>
      </c>
      <c r="AQ73">
        <f t="shared" si="50"/>
        <v>1</v>
      </c>
      <c r="AR73">
        <v>0</v>
      </c>
      <c r="AS73">
        <f>AR73*'MRIP Selectivity'!$N$35</f>
        <v>0</v>
      </c>
      <c r="AT73">
        <f>AR73*'MRIP Selectivity'!$O$35</f>
        <v>0</v>
      </c>
      <c r="AU73">
        <f>AR73*'MRIP Selectivity'!$P$35</f>
        <v>0</v>
      </c>
      <c r="AV73">
        <v>1</v>
      </c>
      <c r="AW73">
        <f t="shared" si="51"/>
        <v>5</v>
      </c>
      <c r="AX73">
        <f t="shared" si="30"/>
        <v>0</v>
      </c>
      <c r="AY73">
        <f t="shared" si="31"/>
        <v>0</v>
      </c>
      <c r="AZ73">
        <f t="shared" si="32"/>
        <v>0</v>
      </c>
      <c r="BA73">
        <v>185.06542981000001</v>
      </c>
      <c r="BB73">
        <v>185.06542981000001</v>
      </c>
    </row>
    <row r="74" spans="1:54" x14ac:dyDescent="0.25">
      <c r="A74" t="s">
        <v>62</v>
      </c>
      <c r="B74" t="s">
        <v>3</v>
      </c>
      <c r="C74">
        <v>2014</v>
      </c>
      <c r="D74">
        <v>5</v>
      </c>
      <c r="E74">
        <v>9</v>
      </c>
      <c r="F74" t="s">
        <v>1851</v>
      </c>
      <c r="G74" t="s">
        <v>1769</v>
      </c>
      <c r="H74" t="s">
        <v>1811</v>
      </c>
      <c r="I74" t="s">
        <v>1812</v>
      </c>
      <c r="J74" t="s">
        <v>1813</v>
      </c>
      <c r="K74" t="str">
        <f t="shared" si="33"/>
        <v>Inshore</v>
      </c>
      <c r="L74">
        <v>0</v>
      </c>
      <c r="M74">
        <f t="shared" si="26"/>
        <v>0</v>
      </c>
      <c r="N74">
        <f t="shared" si="34"/>
        <v>5.0323533611956919E-2</v>
      </c>
      <c r="O74">
        <f t="shared" si="35"/>
        <v>2.5137156908475986E-2</v>
      </c>
      <c r="P74">
        <v>0</v>
      </c>
      <c r="Q74">
        <f t="shared" si="36"/>
        <v>0</v>
      </c>
      <c r="R74">
        <v>0</v>
      </c>
      <c r="S74">
        <f t="shared" si="27"/>
        <v>0</v>
      </c>
      <c r="T74">
        <f t="shared" si="37"/>
        <v>0</v>
      </c>
      <c r="U74">
        <f t="shared" si="28"/>
        <v>4.2493851484395884E-2</v>
      </c>
      <c r="V74">
        <f t="shared" si="38"/>
        <v>0.84441310922369939</v>
      </c>
      <c r="W74">
        <f t="shared" si="29"/>
        <v>2.3669237296641631E-2</v>
      </c>
      <c r="X74">
        <f t="shared" si="39"/>
        <v>0.94160359434525431</v>
      </c>
      <c r="Y74">
        <v>4</v>
      </c>
      <c r="Z74">
        <f>Y74*'MRIP Selectivity'!$N$35</f>
        <v>2.5186376703480933E-2</v>
      </c>
      <c r="AA74">
        <f>Y74*'MRIP Selectivity'!$O$35</f>
        <v>2.5137156908475986E-2</v>
      </c>
      <c r="AB74">
        <f>Y74*'MRIP Selectivity'!$P$35</f>
        <v>3.6128685181675518E-3</v>
      </c>
      <c r="AC74">
        <v>0.74741255597723821</v>
      </c>
      <c r="AD74">
        <v>0.94160359434525442</v>
      </c>
      <c r="AE74">
        <v>1.3432654004296583</v>
      </c>
      <c r="AF74">
        <f t="shared" si="40"/>
        <v>1.8824614187754253E-2</v>
      </c>
      <c r="AG74">
        <f t="shared" si="41"/>
        <v>2.3669237296641631E-2</v>
      </c>
      <c r="AH74">
        <f t="shared" si="42"/>
        <v>4.8530412767560423E-3</v>
      </c>
      <c r="AI74">
        <f t="shared" si="43"/>
        <v>5.3936402130124468E-2</v>
      </c>
      <c r="AJ74">
        <f t="shared" si="44"/>
        <v>4.7346892761151928E-2</v>
      </c>
      <c r="AK74">
        <f t="shared" si="45"/>
        <v>2.8750025426643538E-2</v>
      </c>
      <c r="AL74">
        <f t="shared" si="46"/>
        <v>2.8522278573397675E-2</v>
      </c>
      <c r="AM74">
        <f t="shared" si="47"/>
        <v>4.2493851484395884E-2</v>
      </c>
      <c r="AN74">
        <f t="shared" si="48"/>
        <v>2.3669237296641631E-2</v>
      </c>
      <c r="AO74">
        <v>0</v>
      </c>
      <c r="AP74">
        <f t="shared" si="49"/>
        <v>5.0323533611956919E-2</v>
      </c>
      <c r="AQ74">
        <f t="shared" si="50"/>
        <v>2.5137156908475986E-2</v>
      </c>
      <c r="AR74">
        <v>4</v>
      </c>
      <c r="AS74">
        <f>AR74*'MRIP Selectivity'!$N$35</f>
        <v>2.5186376703480933E-2</v>
      </c>
      <c r="AT74">
        <f>AR74*'MRIP Selectivity'!$O$35</f>
        <v>2.5137156908475986E-2</v>
      </c>
      <c r="AU74">
        <f>AR74*'MRIP Selectivity'!$P$35</f>
        <v>3.6128685181675518E-3</v>
      </c>
      <c r="AV74">
        <v>2</v>
      </c>
      <c r="AW74">
        <f t="shared" si="51"/>
        <v>10</v>
      </c>
      <c r="AX74">
        <f t="shared" si="30"/>
        <v>0</v>
      </c>
      <c r="AY74">
        <f t="shared" si="31"/>
        <v>0</v>
      </c>
      <c r="AZ74">
        <f t="shared" si="32"/>
        <v>0</v>
      </c>
      <c r="BA74">
        <v>1366.6000822999999</v>
      </c>
      <c r="BB74">
        <v>1366.6000822999999</v>
      </c>
    </row>
    <row r="75" spans="1:54" x14ac:dyDescent="0.25">
      <c r="A75" t="s">
        <v>63</v>
      </c>
      <c r="B75" t="s">
        <v>3</v>
      </c>
      <c r="C75">
        <v>2014</v>
      </c>
      <c r="D75">
        <v>5</v>
      </c>
      <c r="E75">
        <v>10</v>
      </c>
      <c r="F75" t="s">
        <v>1832</v>
      </c>
      <c r="G75" t="s">
        <v>1769</v>
      </c>
      <c r="H75" t="s">
        <v>1811</v>
      </c>
      <c r="I75" t="s">
        <v>1812</v>
      </c>
      <c r="J75" t="s">
        <v>1813</v>
      </c>
      <c r="K75" t="str">
        <f t="shared" si="33"/>
        <v>Inshore</v>
      </c>
      <c r="L75">
        <v>0</v>
      </c>
      <c r="M75">
        <f t="shared" si="26"/>
        <v>0</v>
      </c>
      <c r="N75">
        <f t="shared" si="34"/>
        <v>2.516176680597846E-2</v>
      </c>
      <c r="O75">
        <f t="shared" si="35"/>
        <v>1.2568578454237993E-2</v>
      </c>
      <c r="P75">
        <v>0</v>
      </c>
      <c r="Q75">
        <f t="shared" si="36"/>
        <v>0</v>
      </c>
      <c r="R75">
        <v>0</v>
      </c>
      <c r="S75">
        <f t="shared" si="27"/>
        <v>0</v>
      </c>
      <c r="T75">
        <f t="shared" si="37"/>
        <v>0</v>
      </c>
      <c r="U75">
        <f t="shared" si="28"/>
        <v>2.1246925742197942E-2</v>
      </c>
      <c r="V75">
        <f t="shared" si="38"/>
        <v>0.84441310922369939</v>
      </c>
      <c r="W75">
        <f t="shared" si="29"/>
        <v>1.1834618648320815E-2</v>
      </c>
      <c r="X75">
        <f t="shared" si="39"/>
        <v>0.94160359434525431</v>
      </c>
      <c r="Y75">
        <v>2</v>
      </c>
      <c r="Z75">
        <f>Y75*'MRIP Selectivity'!$N$35</f>
        <v>1.2593188351740467E-2</v>
      </c>
      <c r="AA75">
        <f>Y75*'MRIP Selectivity'!$O$35</f>
        <v>1.2568578454237993E-2</v>
      </c>
      <c r="AB75">
        <f>Y75*'MRIP Selectivity'!$P$35</f>
        <v>1.8064342590837759E-3</v>
      </c>
      <c r="AC75">
        <v>0.74741255597723821</v>
      </c>
      <c r="AD75">
        <v>0.94160359434525442</v>
      </c>
      <c r="AE75">
        <v>1.3432654004296583</v>
      </c>
      <c r="AF75">
        <f t="shared" si="40"/>
        <v>9.4123070938771265E-3</v>
      </c>
      <c r="AG75">
        <f t="shared" si="41"/>
        <v>1.1834618648320815E-2</v>
      </c>
      <c r="AH75">
        <f t="shared" si="42"/>
        <v>2.4265206383780212E-3</v>
      </c>
      <c r="AI75">
        <f t="shared" si="43"/>
        <v>2.6968201065062234E-2</v>
      </c>
      <c r="AJ75">
        <f t="shared" si="44"/>
        <v>2.3673446380575964E-2</v>
      </c>
      <c r="AK75">
        <f t="shared" si="45"/>
        <v>1.4375012713321769E-2</v>
      </c>
      <c r="AL75">
        <f t="shared" si="46"/>
        <v>1.4261139286698837E-2</v>
      </c>
      <c r="AM75">
        <f t="shared" si="47"/>
        <v>2.1246925742197942E-2</v>
      </c>
      <c r="AN75">
        <f t="shared" si="48"/>
        <v>1.1834618648320815E-2</v>
      </c>
      <c r="AO75">
        <v>0</v>
      </c>
      <c r="AP75">
        <f t="shared" si="49"/>
        <v>2.516176680597846E-2</v>
      </c>
      <c r="AQ75">
        <f t="shared" si="50"/>
        <v>1.2568578454237993E-2</v>
      </c>
      <c r="AR75">
        <v>2</v>
      </c>
      <c r="AS75">
        <f>AR75*'MRIP Selectivity'!$N$35</f>
        <v>1.2593188351740467E-2</v>
      </c>
      <c r="AT75">
        <f>AR75*'MRIP Selectivity'!$O$35</f>
        <v>1.2568578454237993E-2</v>
      </c>
      <c r="AU75">
        <f>AR75*'MRIP Selectivity'!$P$35</f>
        <v>1.8064342590837759E-3</v>
      </c>
      <c r="AV75">
        <v>4</v>
      </c>
      <c r="AW75">
        <f t="shared" si="51"/>
        <v>20</v>
      </c>
      <c r="AX75">
        <f t="shared" si="30"/>
        <v>0</v>
      </c>
      <c r="AY75">
        <f t="shared" si="31"/>
        <v>0</v>
      </c>
      <c r="AZ75">
        <f t="shared" si="32"/>
        <v>0</v>
      </c>
      <c r="BA75">
        <v>1715.2982870000001</v>
      </c>
      <c r="BB75">
        <v>1715.2982870000001</v>
      </c>
    </row>
    <row r="76" spans="1:54" x14ac:dyDescent="0.25">
      <c r="A76" t="s">
        <v>64</v>
      </c>
      <c r="B76" t="s">
        <v>3</v>
      </c>
      <c r="C76">
        <v>2014</v>
      </c>
      <c r="D76">
        <v>5</v>
      </c>
      <c r="E76">
        <v>10</v>
      </c>
      <c r="F76" t="s">
        <v>1810</v>
      </c>
      <c r="G76" t="s">
        <v>1769</v>
      </c>
      <c r="H76" t="s">
        <v>1811</v>
      </c>
      <c r="I76" t="s">
        <v>1812</v>
      </c>
      <c r="J76" t="s">
        <v>1813</v>
      </c>
      <c r="K76" t="str">
        <f t="shared" si="33"/>
        <v>Inshore</v>
      </c>
      <c r="L76">
        <v>0</v>
      </c>
      <c r="M76">
        <f t="shared" si="26"/>
        <v>0</v>
      </c>
      <c r="N76">
        <f t="shared" si="34"/>
        <v>3.7742650208967693E-2</v>
      </c>
      <c r="O76">
        <f t="shared" si="35"/>
        <v>1.8852867681356991E-2</v>
      </c>
      <c r="P76">
        <v>0</v>
      </c>
      <c r="Q76">
        <f t="shared" si="36"/>
        <v>0</v>
      </c>
      <c r="R76">
        <v>0</v>
      </c>
      <c r="S76">
        <f t="shared" si="27"/>
        <v>0</v>
      </c>
      <c r="T76">
        <f t="shared" si="37"/>
        <v>0</v>
      </c>
      <c r="U76">
        <f t="shared" si="28"/>
        <v>3.1870388613296913E-2</v>
      </c>
      <c r="V76">
        <f t="shared" si="38"/>
        <v>0.84441310922369928</v>
      </c>
      <c r="W76">
        <f t="shared" si="29"/>
        <v>1.7751927972481225E-2</v>
      </c>
      <c r="X76">
        <f t="shared" si="39"/>
        <v>0.94160359434525442</v>
      </c>
      <c r="Y76">
        <v>3</v>
      </c>
      <c r="Z76">
        <f>Y76*'MRIP Selectivity'!$N$35</f>
        <v>1.8889782527610699E-2</v>
      </c>
      <c r="AA76">
        <f>Y76*'MRIP Selectivity'!$O$35</f>
        <v>1.8852867681356991E-2</v>
      </c>
      <c r="AB76">
        <f>Y76*'MRIP Selectivity'!$P$35</f>
        <v>2.7096513886256638E-3</v>
      </c>
      <c r="AC76">
        <v>0.74741255597723821</v>
      </c>
      <c r="AD76">
        <v>0.94160359434525442</v>
      </c>
      <c r="AE76">
        <v>1.3432654004296583</v>
      </c>
      <c r="AF76">
        <f t="shared" si="40"/>
        <v>1.4118460640815688E-2</v>
      </c>
      <c r="AG76">
        <f t="shared" si="41"/>
        <v>1.7751927972481225E-2</v>
      </c>
      <c r="AH76">
        <f t="shared" si="42"/>
        <v>3.6397809575670318E-3</v>
      </c>
      <c r="AI76">
        <f t="shared" si="43"/>
        <v>4.045230159759336E-2</v>
      </c>
      <c r="AJ76">
        <f t="shared" si="44"/>
        <v>3.5510169570863948E-2</v>
      </c>
      <c r="AK76">
        <f t="shared" si="45"/>
        <v>2.1562519069982654E-2</v>
      </c>
      <c r="AL76">
        <f t="shared" si="46"/>
        <v>2.1391708930048256E-2</v>
      </c>
      <c r="AM76">
        <f t="shared" si="47"/>
        <v>3.1870388613296913E-2</v>
      </c>
      <c r="AN76">
        <f t="shared" si="48"/>
        <v>1.7751927972481225E-2</v>
      </c>
      <c r="AO76">
        <v>0</v>
      </c>
      <c r="AP76">
        <f t="shared" si="49"/>
        <v>3.7742650208967693E-2</v>
      </c>
      <c r="AQ76">
        <f t="shared" si="50"/>
        <v>1.8852867681356991E-2</v>
      </c>
      <c r="AR76">
        <v>3</v>
      </c>
      <c r="AS76">
        <f>AR76*'MRIP Selectivity'!$N$35</f>
        <v>1.8889782527610699E-2</v>
      </c>
      <c r="AT76">
        <f>AR76*'MRIP Selectivity'!$O$35</f>
        <v>1.8852867681356991E-2</v>
      </c>
      <c r="AU76">
        <f>AR76*'MRIP Selectivity'!$P$35</f>
        <v>2.7096513886256638E-3</v>
      </c>
      <c r="AV76">
        <v>2</v>
      </c>
      <c r="AW76">
        <f t="shared" si="51"/>
        <v>10</v>
      </c>
      <c r="AX76">
        <f t="shared" si="30"/>
        <v>0</v>
      </c>
      <c r="AY76">
        <f t="shared" si="31"/>
        <v>0</v>
      </c>
      <c r="AZ76">
        <f t="shared" si="32"/>
        <v>0</v>
      </c>
      <c r="BA76">
        <v>193.69554615999999</v>
      </c>
      <c r="BB76">
        <v>193.69554615999999</v>
      </c>
    </row>
    <row r="77" spans="1:54" x14ac:dyDescent="0.25">
      <c r="A77" t="s">
        <v>1852</v>
      </c>
      <c r="B77" t="s">
        <v>3</v>
      </c>
      <c r="C77">
        <v>2014</v>
      </c>
      <c r="D77">
        <v>5</v>
      </c>
      <c r="E77">
        <v>10</v>
      </c>
      <c r="F77" t="s">
        <v>1810</v>
      </c>
      <c r="G77" t="s">
        <v>1769</v>
      </c>
      <c r="H77" t="s">
        <v>1811</v>
      </c>
      <c r="I77" t="s">
        <v>1812</v>
      </c>
      <c r="J77" t="s">
        <v>1813</v>
      </c>
      <c r="K77" t="str">
        <f t="shared" si="33"/>
        <v>Inshore</v>
      </c>
      <c r="L77">
        <v>0</v>
      </c>
      <c r="M77">
        <f t="shared" si="26"/>
        <v>0</v>
      </c>
      <c r="N77">
        <f t="shared" si="34"/>
        <v>1.258088340298923E-2</v>
      </c>
      <c r="O77">
        <f t="shared" si="35"/>
        <v>6.2842892271189965E-3</v>
      </c>
      <c r="P77">
        <v>0</v>
      </c>
      <c r="Q77">
        <f t="shared" si="36"/>
        <v>0</v>
      </c>
      <c r="R77">
        <v>0</v>
      </c>
      <c r="S77">
        <f t="shared" si="27"/>
        <v>0</v>
      </c>
      <c r="T77">
        <f t="shared" si="37"/>
        <v>0</v>
      </c>
      <c r="U77">
        <f t="shared" si="28"/>
        <v>1.0623462871098971E-2</v>
      </c>
      <c r="V77">
        <f t="shared" si="38"/>
        <v>0.84441310922369939</v>
      </c>
      <c r="W77">
        <f t="shared" si="29"/>
        <v>5.9173093241604077E-3</v>
      </c>
      <c r="X77">
        <f t="shared" si="39"/>
        <v>0.94160359434525431</v>
      </c>
      <c r="Y77">
        <v>1</v>
      </c>
      <c r="Z77">
        <f>Y77*'MRIP Selectivity'!$N$35</f>
        <v>6.2965941758702333E-3</v>
      </c>
      <c r="AA77">
        <f>Y77*'MRIP Selectivity'!$O$35</f>
        <v>6.2842892271189965E-3</v>
      </c>
      <c r="AB77">
        <f>Y77*'MRIP Selectivity'!$P$35</f>
        <v>9.0321712954188795E-4</v>
      </c>
      <c r="AC77">
        <v>0.74741255597723821</v>
      </c>
      <c r="AD77">
        <v>0.94160359434525442</v>
      </c>
      <c r="AE77">
        <v>1.3432654004296583</v>
      </c>
      <c r="AF77">
        <f t="shared" si="40"/>
        <v>4.7061535469385633E-3</v>
      </c>
      <c r="AG77">
        <f t="shared" si="41"/>
        <v>5.9173093241604077E-3</v>
      </c>
      <c r="AH77">
        <f t="shared" si="42"/>
        <v>1.2132603191890106E-3</v>
      </c>
      <c r="AI77">
        <f t="shared" si="43"/>
        <v>1.3484100532531117E-2</v>
      </c>
      <c r="AJ77">
        <f t="shared" si="44"/>
        <v>1.1836723190287982E-2</v>
      </c>
      <c r="AK77">
        <f t="shared" si="45"/>
        <v>7.1875063566608846E-3</v>
      </c>
      <c r="AL77">
        <f t="shared" si="46"/>
        <v>7.1305696433494187E-3</v>
      </c>
      <c r="AM77">
        <f t="shared" si="47"/>
        <v>1.0623462871098971E-2</v>
      </c>
      <c r="AN77">
        <f t="shared" si="48"/>
        <v>5.9173093241604077E-3</v>
      </c>
      <c r="AO77">
        <v>0</v>
      </c>
      <c r="AP77">
        <f t="shared" si="49"/>
        <v>1.258088340298923E-2</v>
      </c>
      <c r="AQ77">
        <f t="shared" si="50"/>
        <v>6.2842892271189965E-3</v>
      </c>
      <c r="AR77">
        <v>1</v>
      </c>
      <c r="AS77">
        <f>AR77*'MRIP Selectivity'!$N$35</f>
        <v>6.2965941758702333E-3</v>
      </c>
      <c r="AT77">
        <f>AR77*'MRIP Selectivity'!$O$35</f>
        <v>6.2842892271189965E-3</v>
      </c>
      <c r="AU77">
        <f>AR77*'MRIP Selectivity'!$P$35</f>
        <v>9.0321712954188795E-4</v>
      </c>
      <c r="AV77">
        <v>4</v>
      </c>
      <c r="AW77">
        <f t="shared" si="51"/>
        <v>20</v>
      </c>
      <c r="AX77">
        <f t="shared" si="30"/>
        <v>0</v>
      </c>
      <c r="AY77">
        <f t="shared" si="31"/>
        <v>0</v>
      </c>
      <c r="AZ77">
        <f t="shared" si="32"/>
        <v>0</v>
      </c>
      <c r="BA77">
        <v>309.71534421000001</v>
      </c>
      <c r="BB77">
        <v>309.71534421000001</v>
      </c>
    </row>
    <row r="78" spans="1:54" x14ac:dyDescent="0.25">
      <c r="A78" t="s">
        <v>65</v>
      </c>
      <c r="B78" t="s">
        <v>3</v>
      </c>
      <c r="C78">
        <v>2014</v>
      </c>
      <c r="D78">
        <v>5</v>
      </c>
      <c r="E78">
        <v>10</v>
      </c>
      <c r="F78" t="s">
        <v>1827</v>
      </c>
      <c r="G78" t="s">
        <v>1769</v>
      </c>
      <c r="H78" t="s">
        <v>1811</v>
      </c>
      <c r="I78" t="s">
        <v>1824</v>
      </c>
      <c r="J78" t="s">
        <v>1767</v>
      </c>
      <c r="K78" t="str">
        <f t="shared" si="33"/>
        <v>Inshore</v>
      </c>
      <c r="L78">
        <v>0</v>
      </c>
      <c r="M78">
        <f t="shared" si="26"/>
        <v>0</v>
      </c>
      <c r="N78">
        <f t="shared" si="34"/>
        <v>1.258088340298923E-2</v>
      </c>
      <c r="O78">
        <f t="shared" si="35"/>
        <v>6.2842892271189965E-3</v>
      </c>
      <c r="P78">
        <v>0</v>
      </c>
      <c r="Q78">
        <f t="shared" si="36"/>
        <v>0</v>
      </c>
      <c r="R78">
        <v>0</v>
      </c>
      <c r="S78">
        <f t="shared" si="27"/>
        <v>0</v>
      </c>
      <c r="T78">
        <f t="shared" si="37"/>
        <v>0</v>
      </c>
      <c r="U78">
        <f t="shared" si="28"/>
        <v>1.0623462871098971E-2</v>
      </c>
      <c r="V78">
        <f t="shared" si="38"/>
        <v>0.84441310922369939</v>
      </c>
      <c r="W78">
        <f t="shared" si="29"/>
        <v>5.9173093241604077E-3</v>
      </c>
      <c r="X78">
        <f t="shared" si="39"/>
        <v>0.94160359434525431</v>
      </c>
      <c r="Y78">
        <v>1</v>
      </c>
      <c r="Z78">
        <f>Y78*'MRIP Selectivity'!$N$35</f>
        <v>6.2965941758702333E-3</v>
      </c>
      <c r="AA78">
        <f>Y78*'MRIP Selectivity'!$O$35</f>
        <v>6.2842892271189965E-3</v>
      </c>
      <c r="AB78">
        <f>Y78*'MRIP Selectivity'!$P$35</f>
        <v>9.0321712954188795E-4</v>
      </c>
      <c r="AC78">
        <v>0.74741255597723821</v>
      </c>
      <c r="AD78">
        <v>0.94160359434525442</v>
      </c>
      <c r="AE78">
        <v>1.3432654004296583</v>
      </c>
      <c r="AF78">
        <f t="shared" si="40"/>
        <v>4.7061535469385633E-3</v>
      </c>
      <c r="AG78">
        <f t="shared" si="41"/>
        <v>5.9173093241604077E-3</v>
      </c>
      <c r="AH78">
        <f t="shared" si="42"/>
        <v>1.2132603191890106E-3</v>
      </c>
      <c r="AI78">
        <f t="shared" si="43"/>
        <v>1.3484100532531117E-2</v>
      </c>
      <c r="AJ78">
        <f t="shared" si="44"/>
        <v>1.1836723190287982E-2</v>
      </c>
      <c r="AK78">
        <f t="shared" si="45"/>
        <v>7.1875063566608846E-3</v>
      </c>
      <c r="AL78">
        <f t="shared" si="46"/>
        <v>7.1305696433494187E-3</v>
      </c>
      <c r="AM78">
        <f t="shared" si="47"/>
        <v>1.0623462871098971E-2</v>
      </c>
      <c r="AN78">
        <f t="shared" si="48"/>
        <v>5.9173093241604077E-3</v>
      </c>
      <c r="AO78">
        <v>0</v>
      </c>
      <c r="AP78">
        <f t="shared" si="49"/>
        <v>1.258088340298923E-2</v>
      </c>
      <c r="AQ78">
        <f t="shared" si="50"/>
        <v>6.2842892271189965E-3</v>
      </c>
      <c r="AR78">
        <v>1</v>
      </c>
      <c r="AS78">
        <f>AR78*'MRIP Selectivity'!$N$35</f>
        <v>6.2965941758702333E-3</v>
      </c>
      <c r="AT78">
        <f>AR78*'MRIP Selectivity'!$O$35</f>
        <v>6.2842892271189965E-3</v>
      </c>
      <c r="AU78">
        <f>AR78*'MRIP Selectivity'!$P$35</f>
        <v>9.0321712954188795E-4</v>
      </c>
      <c r="AV78">
        <v>1</v>
      </c>
      <c r="AW78">
        <f t="shared" si="51"/>
        <v>5</v>
      </c>
      <c r="AX78">
        <f t="shared" si="30"/>
        <v>0</v>
      </c>
      <c r="AY78">
        <f t="shared" si="31"/>
        <v>0</v>
      </c>
      <c r="AZ78">
        <f t="shared" si="32"/>
        <v>0</v>
      </c>
      <c r="BA78">
        <v>117.55655054</v>
      </c>
      <c r="BB78">
        <v>117.55655054</v>
      </c>
    </row>
    <row r="79" spans="1:54" x14ac:dyDescent="0.25">
      <c r="A79" t="s">
        <v>66</v>
      </c>
      <c r="B79" t="s">
        <v>3</v>
      </c>
      <c r="C79">
        <v>2014</v>
      </c>
      <c r="D79">
        <v>5</v>
      </c>
      <c r="E79">
        <v>10</v>
      </c>
      <c r="F79" t="s">
        <v>1842</v>
      </c>
      <c r="G79" t="s">
        <v>1769</v>
      </c>
      <c r="H79" t="s">
        <v>1840</v>
      </c>
      <c r="I79" t="s">
        <v>1812</v>
      </c>
      <c r="J79" t="s">
        <v>1813</v>
      </c>
      <c r="K79" t="str">
        <f t="shared" si="33"/>
        <v>Inshore</v>
      </c>
      <c r="L79">
        <v>0</v>
      </c>
      <c r="M79">
        <f t="shared" si="26"/>
        <v>0</v>
      </c>
      <c r="N79">
        <f t="shared" si="34"/>
        <v>5.0323533611956919E-2</v>
      </c>
      <c r="O79">
        <f t="shared" si="35"/>
        <v>2.5137156908475986E-2</v>
      </c>
      <c r="P79">
        <v>0</v>
      </c>
      <c r="Q79">
        <f t="shared" si="36"/>
        <v>0</v>
      </c>
      <c r="R79">
        <v>0</v>
      </c>
      <c r="S79">
        <f t="shared" si="27"/>
        <v>0</v>
      </c>
      <c r="T79">
        <f t="shared" si="37"/>
        <v>0</v>
      </c>
      <c r="U79">
        <f t="shared" si="28"/>
        <v>4.2493851484395884E-2</v>
      </c>
      <c r="V79">
        <f t="shared" si="38"/>
        <v>0.84441310922369939</v>
      </c>
      <c r="W79">
        <f t="shared" si="29"/>
        <v>2.3669237296641631E-2</v>
      </c>
      <c r="X79">
        <f t="shared" si="39"/>
        <v>0.94160359434525431</v>
      </c>
      <c r="Y79">
        <v>4</v>
      </c>
      <c r="Z79">
        <f>Y79*'MRIP Selectivity'!$N$35</f>
        <v>2.5186376703480933E-2</v>
      </c>
      <c r="AA79">
        <f>Y79*'MRIP Selectivity'!$O$35</f>
        <v>2.5137156908475986E-2</v>
      </c>
      <c r="AB79">
        <f>Y79*'MRIP Selectivity'!$P$35</f>
        <v>3.6128685181675518E-3</v>
      </c>
      <c r="AC79">
        <v>0.74741255597723821</v>
      </c>
      <c r="AD79">
        <v>0.94160359434525442</v>
      </c>
      <c r="AE79">
        <v>1.3432654004296583</v>
      </c>
      <c r="AF79">
        <f t="shared" si="40"/>
        <v>1.8824614187754253E-2</v>
      </c>
      <c r="AG79">
        <f t="shared" si="41"/>
        <v>2.3669237296641631E-2</v>
      </c>
      <c r="AH79">
        <f t="shared" si="42"/>
        <v>4.8530412767560423E-3</v>
      </c>
      <c r="AI79">
        <f t="shared" si="43"/>
        <v>5.3936402130124468E-2</v>
      </c>
      <c r="AJ79">
        <f t="shared" si="44"/>
        <v>4.7346892761151928E-2</v>
      </c>
      <c r="AK79">
        <f t="shared" si="45"/>
        <v>2.8750025426643538E-2</v>
      </c>
      <c r="AL79">
        <f t="shared" si="46"/>
        <v>2.8522278573397675E-2</v>
      </c>
      <c r="AM79">
        <f t="shared" si="47"/>
        <v>4.2493851484395884E-2</v>
      </c>
      <c r="AN79">
        <f t="shared" si="48"/>
        <v>2.3669237296641631E-2</v>
      </c>
      <c r="AO79">
        <v>0</v>
      </c>
      <c r="AP79">
        <f t="shared" si="49"/>
        <v>5.0323533611956919E-2</v>
      </c>
      <c r="AQ79">
        <f t="shared" si="50"/>
        <v>2.5137156908475986E-2</v>
      </c>
      <c r="AR79">
        <v>4</v>
      </c>
      <c r="AS79">
        <f>AR79*'MRIP Selectivity'!$N$35</f>
        <v>2.5186376703480933E-2</v>
      </c>
      <c r="AT79">
        <f>AR79*'MRIP Selectivity'!$O$35</f>
        <v>2.5137156908475986E-2</v>
      </c>
      <c r="AU79">
        <f>AR79*'MRIP Selectivity'!$P$35</f>
        <v>3.6128685181675518E-3</v>
      </c>
      <c r="AV79">
        <v>3</v>
      </c>
      <c r="AW79">
        <f t="shared" si="51"/>
        <v>15</v>
      </c>
      <c r="AX79">
        <f t="shared" si="30"/>
        <v>0</v>
      </c>
      <c r="AY79">
        <f t="shared" si="31"/>
        <v>0</v>
      </c>
      <c r="AZ79">
        <f t="shared" si="32"/>
        <v>0</v>
      </c>
      <c r="BA79">
        <v>484.69375330000003</v>
      </c>
      <c r="BB79">
        <v>484.69375330000003</v>
      </c>
    </row>
    <row r="80" spans="1:54" x14ac:dyDescent="0.25">
      <c r="A80" t="s">
        <v>67</v>
      </c>
      <c r="B80" t="s">
        <v>3</v>
      </c>
      <c r="C80">
        <v>2014</v>
      </c>
      <c r="D80">
        <v>5</v>
      </c>
      <c r="E80">
        <v>10</v>
      </c>
      <c r="F80" t="s">
        <v>1842</v>
      </c>
      <c r="G80" t="s">
        <v>1769</v>
      </c>
      <c r="H80" t="s">
        <v>1840</v>
      </c>
      <c r="I80" t="s">
        <v>1812</v>
      </c>
      <c r="J80" t="s">
        <v>1813</v>
      </c>
      <c r="K80" t="str">
        <f t="shared" si="33"/>
        <v>Inshore</v>
      </c>
      <c r="L80">
        <v>0</v>
      </c>
      <c r="M80">
        <f t="shared" si="26"/>
        <v>0</v>
      </c>
      <c r="N80">
        <f t="shared" si="34"/>
        <v>3.7742650208967693E-2</v>
      </c>
      <c r="O80">
        <f t="shared" si="35"/>
        <v>1.8852867681356991E-2</v>
      </c>
      <c r="P80">
        <v>0</v>
      </c>
      <c r="Q80">
        <f t="shared" si="36"/>
        <v>0</v>
      </c>
      <c r="R80">
        <v>0</v>
      </c>
      <c r="S80">
        <f t="shared" si="27"/>
        <v>0</v>
      </c>
      <c r="T80">
        <f t="shared" si="37"/>
        <v>0</v>
      </c>
      <c r="U80">
        <f t="shared" si="28"/>
        <v>3.1870388613296913E-2</v>
      </c>
      <c r="V80">
        <f t="shared" si="38"/>
        <v>0.84441310922369928</v>
      </c>
      <c r="W80">
        <f t="shared" si="29"/>
        <v>1.7751927972481225E-2</v>
      </c>
      <c r="X80">
        <f t="shared" si="39"/>
        <v>0.94160359434525442</v>
      </c>
      <c r="Y80">
        <v>3</v>
      </c>
      <c r="Z80">
        <f>Y80*'MRIP Selectivity'!$N$35</f>
        <v>1.8889782527610699E-2</v>
      </c>
      <c r="AA80">
        <f>Y80*'MRIP Selectivity'!$O$35</f>
        <v>1.8852867681356991E-2</v>
      </c>
      <c r="AB80">
        <f>Y80*'MRIP Selectivity'!$P$35</f>
        <v>2.7096513886256638E-3</v>
      </c>
      <c r="AC80">
        <v>0.74741255597723821</v>
      </c>
      <c r="AD80">
        <v>0.94160359434525442</v>
      </c>
      <c r="AE80">
        <v>1.3432654004296583</v>
      </c>
      <c r="AF80">
        <f t="shared" si="40"/>
        <v>1.4118460640815688E-2</v>
      </c>
      <c r="AG80">
        <f t="shared" si="41"/>
        <v>1.7751927972481225E-2</v>
      </c>
      <c r="AH80">
        <f t="shared" si="42"/>
        <v>3.6397809575670318E-3</v>
      </c>
      <c r="AI80">
        <f t="shared" si="43"/>
        <v>4.045230159759336E-2</v>
      </c>
      <c r="AJ80">
        <f t="shared" si="44"/>
        <v>3.5510169570863948E-2</v>
      </c>
      <c r="AK80">
        <f t="shared" si="45"/>
        <v>2.1562519069982654E-2</v>
      </c>
      <c r="AL80">
        <f t="shared" si="46"/>
        <v>2.1391708930048256E-2</v>
      </c>
      <c r="AM80">
        <f t="shared" si="47"/>
        <v>3.1870388613296913E-2</v>
      </c>
      <c r="AN80">
        <f t="shared" si="48"/>
        <v>1.7751927972481225E-2</v>
      </c>
      <c r="AO80">
        <v>0</v>
      </c>
      <c r="AP80">
        <f t="shared" si="49"/>
        <v>3.7742650208967693E-2</v>
      </c>
      <c r="AQ80">
        <f t="shared" si="50"/>
        <v>1.8852867681356991E-2</v>
      </c>
      <c r="AR80">
        <v>3</v>
      </c>
      <c r="AS80">
        <f>AR80*'MRIP Selectivity'!$N$35</f>
        <v>1.8889782527610699E-2</v>
      </c>
      <c r="AT80">
        <f>AR80*'MRIP Selectivity'!$O$35</f>
        <v>1.8852867681356991E-2</v>
      </c>
      <c r="AU80">
        <f>AR80*'MRIP Selectivity'!$P$35</f>
        <v>2.7096513886256638E-3</v>
      </c>
      <c r="AV80">
        <v>4</v>
      </c>
      <c r="AW80">
        <f t="shared" si="51"/>
        <v>20</v>
      </c>
      <c r="AX80">
        <f t="shared" si="30"/>
        <v>0</v>
      </c>
      <c r="AY80">
        <f t="shared" si="31"/>
        <v>0</v>
      </c>
      <c r="AZ80">
        <f t="shared" si="32"/>
        <v>0</v>
      </c>
      <c r="BA80">
        <v>484.69375330000003</v>
      </c>
      <c r="BB80">
        <v>484.69375330000003</v>
      </c>
    </row>
    <row r="81" spans="1:54" x14ac:dyDescent="0.25">
      <c r="A81" t="s">
        <v>68</v>
      </c>
      <c r="B81" t="s">
        <v>3</v>
      </c>
      <c r="C81">
        <v>2014</v>
      </c>
      <c r="D81">
        <v>5</v>
      </c>
      <c r="E81">
        <v>10</v>
      </c>
      <c r="F81" t="s">
        <v>1853</v>
      </c>
      <c r="G81" t="s">
        <v>1769</v>
      </c>
      <c r="H81" t="s">
        <v>1811</v>
      </c>
      <c r="I81" t="s">
        <v>1812</v>
      </c>
      <c r="J81" t="s">
        <v>1813</v>
      </c>
      <c r="K81" t="str">
        <f t="shared" si="33"/>
        <v>Inshore</v>
      </c>
      <c r="L81">
        <v>0</v>
      </c>
      <c r="M81">
        <f t="shared" si="26"/>
        <v>0</v>
      </c>
      <c r="N81">
        <f t="shared" si="34"/>
        <v>2.516176680597846E-2</v>
      </c>
      <c r="O81">
        <f t="shared" si="35"/>
        <v>1.2568578454237993E-2</v>
      </c>
      <c r="P81">
        <v>0</v>
      </c>
      <c r="Q81">
        <f t="shared" si="36"/>
        <v>0</v>
      </c>
      <c r="R81">
        <v>0</v>
      </c>
      <c r="S81">
        <f t="shared" si="27"/>
        <v>0</v>
      </c>
      <c r="T81">
        <f t="shared" si="37"/>
        <v>0</v>
      </c>
      <c r="U81">
        <f t="shared" si="28"/>
        <v>2.1246925742197942E-2</v>
      </c>
      <c r="V81">
        <f t="shared" si="38"/>
        <v>0.84441310922369939</v>
      </c>
      <c r="W81">
        <f t="shared" si="29"/>
        <v>1.1834618648320815E-2</v>
      </c>
      <c r="X81">
        <f t="shared" si="39"/>
        <v>0.94160359434525431</v>
      </c>
      <c r="Y81">
        <v>2</v>
      </c>
      <c r="Z81">
        <f>Y81*'MRIP Selectivity'!$N$35</f>
        <v>1.2593188351740467E-2</v>
      </c>
      <c r="AA81">
        <f>Y81*'MRIP Selectivity'!$O$35</f>
        <v>1.2568578454237993E-2</v>
      </c>
      <c r="AB81">
        <f>Y81*'MRIP Selectivity'!$P$35</f>
        <v>1.8064342590837759E-3</v>
      </c>
      <c r="AC81">
        <v>0.74741255597723821</v>
      </c>
      <c r="AD81">
        <v>0.94160359434525442</v>
      </c>
      <c r="AE81">
        <v>1.3432654004296583</v>
      </c>
      <c r="AF81">
        <f t="shared" si="40"/>
        <v>9.4123070938771265E-3</v>
      </c>
      <c r="AG81">
        <f t="shared" si="41"/>
        <v>1.1834618648320815E-2</v>
      </c>
      <c r="AH81">
        <f t="shared" si="42"/>
        <v>2.4265206383780212E-3</v>
      </c>
      <c r="AI81">
        <f t="shared" si="43"/>
        <v>2.6968201065062234E-2</v>
      </c>
      <c r="AJ81">
        <f t="shared" si="44"/>
        <v>2.3673446380575964E-2</v>
      </c>
      <c r="AK81">
        <f t="shared" si="45"/>
        <v>1.4375012713321769E-2</v>
      </c>
      <c r="AL81">
        <f t="shared" si="46"/>
        <v>1.4261139286698837E-2</v>
      </c>
      <c r="AM81">
        <f t="shared" si="47"/>
        <v>2.1246925742197942E-2</v>
      </c>
      <c r="AN81">
        <f t="shared" si="48"/>
        <v>1.1834618648320815E-2</v>
      </c>
      <c r="AO81">
        <v>0</v>
      </c>
      <c r="AP81">
        <f t="shared" si="49"/>
        <v>2.516176680597846E-2</v>
      </c>
      <c r="AQ81">
        <f t="shared" si="50"/>
        <v>1.2568578454237993E-2</v>
      </c>
      <c r="AR81">
        <v>2</v>
      </c>
      <c r="AS81">
        <f>AR81*'MRIP Selectivity'!$N$35</f>
        <v>1.2593188351740467E-2</v>
      </c>
      <c r="AT81">
        <f>AR81*'MRIP Selectivity'!$O$35</f>
        <v>1.2568578454237993E-2</v>
      </c>
      <c r="AU81">
        <f>AR81*'MRIP Selectivity'!$P$35</f>
        <v>1.8064342590837759E-3</v>
      </c>
      <c r="AV81">
        <v>8</v>
      </c>
      <c r="AW81">
        <f t="shared" si="51"/>
        <v>40</v>
      </c>
      <c r="AX81">
        <f t="shared" si="30"/>
        <v>0</v>
      </c>
      <c r="AY81">
        <f t="shared" si="31"/>
        <v>0</v>
      </c>
      <c r="AZ81">
        <f t="shared" si="32"/>
        <v>0</v>
      </c>
      <c r="BA81">
        <v>115.06520206</v>
      </c>
      <c r="BB81">
        <v>115.06520206</v>
      </c>
    </row>
    <row r="82" spans="1:54" x14ac:dyDescent="0.25">
      <c r="A82" t="s">
        <v>69</v>
      </c>
      <c r="B82" t="s">
        <v>3</v>
      </c>
      <c r="C82">
        <v>2014</v>
      </c>
      <c r="D82">
        <v>5</v>
      </c>
      <c r="E82">
        <v>10</v>
      </c>
      <c r="F82" t="s">
        <v>1853</v>
      </c>
      <c r="G82" t="s">
        <v>1769</v>
      </c>
      <c r="H82" t="s">
        <v>1811</v>
      </c>
      <c r="I82" t="s">
        <v>1812</v>
      </c>
      <c r="J82" t="s">
        <v>1813</v>
      </c>
      <c r="K82" t="str">
        <f t="shared" si="33"/>
        <v>Inshore</v>
      </c>
      <c r="L82">
        <v>0</v>
      </c>
      <c r="M82">
        <f t="shared" si="26"/>
        <v>0</v>
      </c>
      <c r="N82">
        <f t="shared" si="34"/>
        <v>0.15097060083587077</v>
      </c>
      <c r="O82">
        <f t="shared" si="35"/>
        <v>7.5411470725427962E-2</v>
      </c>
      <c r="P82">
        <v>0</v>
      </c>
      <c r="Q82">
        <f t="shared" si="36"/>
        <v>0</v>
      </c>
      <c r="R82">
        <v>0</v>
      </c>
      <c r="S82">
        <f t="shared" si="27"/>
        <v>0</v>
      </c>
      <c r="T82">
        <f t="shared" si="37"/>
        <v>0</v>
      </c>
      <c r="U82">
        <f t="shared" si="28"/>
        <v>0.12748155445318765</v>
      </c>
      <c r="V82">
        <f t="shared" si="38"/>
        <v>0.84441310922369928</v>
      </c>
      <c r="W82">
        <f t="shared" si="29"/>
        <v>7.1007711889924899E-2</v>
      </c>
      <c r="X82">
        <f t="shared" si="39"/>
        <v>0.94160359434525442</v>
      </c>
      <c r="Y82">
        <v>12</v>
      </c>
      <c r="Z82">
        <f>Y82*'MRIP Selectivity'!$N$35</f>
        <v>7.5559130110442796E-2</v>
      </c>
      <c r="AA82">
        <f>Y82*'MRIP Selectivity'!$O$35</f>
        <v>7.5411470725427962E-2</v>
      </c>
      <c r="AB82">
        <f>Y82*'MRIP Selectivity'!$P$35</f>
        <v>1.0838605554502655E-2</v>
      </c>
      <c r="AC82">
        <v>0.74741255597723821</v>
      </c>
      <c r="AD82">
        <v>0.94160359434525442</v>
      </c>
      <c r="AE82">
        <v>1.3432654004296583</v>
      </c>
      <c r="AF82">
        <f t="shared" si="40"/>
        <v>5.6473842563262752E-2</v>
      </c>
      <c r="AG82">
        <f t="shared" si="41"/>
        <v>7.1007711889924899E-2</v>
      </c>
      <c r="AH82">
        <f t="shared" si="42"/>
        <v>1.4559123830268127E-2</v>
      </c>
      <c r="AI82">
        <f t="shared" si="43"/>
        <v>0.16180920639037344</v>
      </c>
      <c r="AJ82">
        <f t="shared" si="44"/>
        <v>0.14204067828345579</v>
      </c>
      <c r="AK82">
        <f t="shared" si="45"/>
        <v>8.6250076279930615E-2</v>
      </c>
      <c r="AL82">
        <f t="shared" si="46"/>
        <v>8.5566835720193024E-2</v>
      </c>
      <c r="AM82">
        <f t="shared" si="47"/>
        <v>0.12748155445318765</v>
      </c>
      <c r="AN82">
        <f t="shared" si="48"/>
        <v>7.1007711889924899E-2</v>
      </c>
      <c r="AO82">
        <v>0</v>
      </c>
      <c r="AP82">
        <f t="shared" si="49"/>
        <v>0.15097060083587077</v>
      </c>
      <c r="AQ82">
        <f t="shared" si="50"/>
        <v>7.5411470725427962E-2</v>
      </c>
      <c r="AR82">
        <v>12</v>
      </c>
      <c r="AS82">
        <f>AR82*'MRIP Selectivity'!$N$35</f>
        <v>7.5559130110442796E-2</v>
      </c>
      <c r="AT82">
        <f>AR82*'MRIP Selectivity'!$O$35</f>
        <v>7.5411470725427962E-2</v>
      </c>
      <c r="AU82">
        <f>AR82*'MRIP Selectivity'!$P$35</f>
        <v>1.0838605554502655E-2</v>
      </c>
      <c r="AV82">
        <v>2</v>
      </c>
      <c r="AW82">
        <f t="shared" si="51"/>
        <v>10</v>
      </c>
      <c r="AX82">
        <f t="shared" si="30"/>
        <v>0</v>
      </c>
      <c r="AY82">
        <f t="shared" si="31"/>
        <v>0</v>
      </c>
      <c r="AZ82">
        <f t="shared" si="32"/>
        <v>0</v>
      </c>
      <c r="BA82">
        <v>105.71783857</v>
      </c>
      <c r="BB82">
        <v>105.71783857</v>
      </c>
    </row>
    <row r="83" spans="1:54" x14ac:dyDescent="0.25">
      <c r="A83" t="s">
        <v>70</v>
      </c>
      <c r="B83" t="s">
        <v>3</v>
      </c>
      <c r="C83">
        <v>2014</v>
      </c>
      <c r="D83">
        <v>5</v>
      </c>
      <c r="E83">
        <v>10</v>
      </c>
      <c r="F83" t="s">
        <v>1853</v>
      </c>
      <c r="G83" t="s">
        <v>1769</v>
      </c>
      <c r="H83" t="s">
        <v>1811</v>
      </c>
      <c r="I83" t="s">
        <v>1812</v>
      </c>
      <c r="J83" t="s">
        <v>1813</v>
      </c>
      <c r="K83" t="str">
        <f t="shared" si="33"/>
        <v>Inshore</v>
      </c>
      <c r="L83">
        <v>0</v>
      </c>
      <c r="M83">
        <f t="shared" si="26"/>
        <v>0</v>
      </c>
      <c r="N83">
        <f t="shared" si="34"/>
        <v>0.18871325104483844</v>
      </c>
      <c r="O83">
        <f t="shared" si="35"/>
        <v>9.4264338406784942E-2</v>
      </c>
      <c r="P83">
        <v>0</v>
      </c>
      <c r="Q83">
        <f t="shared" si="36"/>
        <v>0</v>
      </c>
      <c r="R83">
        <v>0</v>
      </c>
      <c r="S83">
        <f t="shared" si="27"/>
        <v>0</v>
      </c>
      <c r="T83">
        <f t="shared" si="37"/>
        <v>0</v>
      </c>
      <c r="U83">
        <f t="shared" si="28"/>
        <v>0.15935194306648456</v>
      </c>
      <c r="V83">
        <f t="shared" si="38"/>
        <v>0.84441310922369939</v>
      </c>
      <c r="W83">
        <f t="shared" si="29"/>
        <v>8.875963986240612E-2</v>
      </c>
      <c r="X83">
        <f t="shared" si="39"/>
        <v>0.94160359434525442</v>
      </c>
      <c r="Y83">
        <v>15</v>
      </c>
      <c r="Z83">
        <f>Y83*'MRIP Selectivity'!$N$35</f>
        <v>9.4448912638053495E-2</v>
      </c>
      <c r="AA83">
        <f>Y83*'MRIP Selectivity'!$O$35</f>
        <v>9.4264338406784942E-2</v>
      </c>
      <c r="AB83">
        <f>Y83*'MRIP Selectivity'!$P$35</f>
        <v>1.354825694312832E-2</v>
      </c>
      <c r="AC83">
        <v>0.74741255597723821</v>
      </c>
      <c r="AD83">
        <v>0.94160359434525442</v>
      </c>
      <c r="AE83">
        <v>1.3432654004296583</v>
      </c>
      <c r="AF83">
        <f t="shared" si="40"/>
        <v>7.0592303204078444E-2</v>
      </c>
      <c r="AG83">
        <f t="shared" si="41"/>
        <v>8.875963986240612E-2</v>
      </c>
      <c r="AH83">
        <f t="shared" si="42"/>
        <v>1.819890478783516E-2</v>
      </c>
      <c r="AI83">
        <f t="shared" si="43"/>
        <v>0.20226150798796677</v>
      </c>
      <c r="AJ83">
        <f t="shared" si="44"/>
        <v>0.17755084785431974</v>
      </c>
      <c r="AK83">
        <f t="shared" si="45"/>
        <v>0.10781259534991326</v>
      </c>
      <c r="AL83">
        <f t="shared" si="46"/>
        <v>0.10695854465024128</v>
      </c>
      <c r="AM83">
        <f t="shared" si="47"/>
        <v>0.15935194306648456</v>
      </c>
      <c r="AN83">
        <f t="shared" si="48"/>
        <v>8.875963986240612E-2</v>
      </c>
      <c r="AO83">
        <v>0</v>
      </c>
      <c r="AP83">
        <f t="shared" si="49"/>
        <v>0.18871325104483844</v>
      </c>
      <c r="AQ83">
        <f t="shared" si="50"/>
        <v>9.4264338406784942E-2</v>
      </c>
      <c r="AR83">
        <v>15</v>
      </c>
      <c r="AS83">
        <f>AR83*'MRIP Selectivity'!$N$35</f>
        <v>9.4448912638053495E-2</v>
      </c>
      <c r="AT83">
        <f>AR83*'MRIP Selectivity'!$O$35</f>
        <v>9.4264338406784942E-2</v>
      </c>
      <c r="AU83">
        <f>AR83*'MRIP Selectivity'!$P$35</f>
        <v>1.354825694312832E-2</v>
      </c>
      <c r="AV83">
        <v>4</v>
      </c>
      <c r="AW83">
        <f t="shared" si="51"/>
        <v>20</v>
      </c>
      <c r="AX83">
        <f t="shared" si="30"/>
        <v>0</v>
      </c>
      <c r="AY83">
        <f t="shared" si="31"/>
        <v>0</v>
      </c>
      <c r="AZ83">
        <f t="shared" si="32"/>
        <v>0</v>
      </c>
      <c r="BA83">
        <v>105.71783857</v>
      </c>
      <c r="BB83">
        <v>105.71783857</v>
      </c>
    </row>
    <row r="84" spans="1:54" x14ac:dyDescent="0.25">
      <c r="A84" t="s">
        <v>1854</v>
      </c>
      <c r="B84" t="s">
        <v>3</v>
      </c>
      <c r="C84">
        <v>2014</v>
      </c>
      <c r="D84">
        <v>5</v>
      </c>
      <c r="E84">
        <v>10</v>
      </c>
      <c r="F84" t="s">
        <v>1853</v>
      </c>
      <c r="G84" t="s">
        <v>1769</v>
      </c>
      <c r="H84" t="s">
        <v>1811</v>
      </c>
      <c r="I84" t="s">
        <v>1812</v>
      </c>
      <c r="J84" t="s">
        <v>1813</v>
      </c>
      <c r="K84" t="str">
        <f t="shared" si="33"/>
        <v>Inshore</v>
      </c>
      <c r="L84">
        <v>0</v>
      </c>
      <c r="M84">
        <f t="shared" si="26"/>
        <v>0</v>
      </c>
      <c r="N84">
        <f t="shared" si="34"/>
        <v>2.516176680597846E-2</v>
      </c>
      <c r="O84">
        <f t="shared" si="35"/>
        <v>1.2568578454237993E-2</v>
      </c>
      <c r="P84">
        <v>0</v>
      </c>
      <c r="Q84">
        <f t="shared" si="36"/>
        <v>0</v>
      </c>
      <c r="R84">
        <v>0</v>
      </c>
      <c r="S84">
        <f t="shared" si="27"/>
        <v>0</v>
      </c>
      <c r="T84">
        <f t="shared" si="37"/>
        <v>0</v>
      </c>
      <c r="U84">
        <f t="shared" si="28"/>
        <v>2.1246925742197942E-2</v>
      </c>
      <c r="V84">
        <f t="shared" si="38"/>
        <v>0.84441310922369939</v>
      </c>
      <c r="W84">
        <f t="shared" si="29"/>
        <v>1.1834618648320815E-2</v>
      </c>
      <c r="X84">
        <f t="shared" si="39"/>
        <v>0.94160359434525431</v>
      </c>
      <c r="Y84">
        <v>2</v>
      </c>
      <c r="Z84">
        <f>Y84*'MRIP Selectivity'!$N$35</f>
        <v>1.2593188351740467E-2</v>
      </c>
      <c r="AA84">
        <f>Y84*'MRIP Selectivity'!$O$35</f>
        <v>1.2568578454237993E-2</v>
      </c>
      <c r="AB84">
        <f>Y84*'MRIP Selectivity'!$P$35</f>
        <v>1.8064342590837759E-3</v>
      </c>
      <c r="AC84">
        <v>0.74741255597723821</v>
      </c>
      <c r="AD84">
        <v>0.94160359434525442</v>
      </c>
      <c r="AE84">
        <v>1.3432654004296583</v>
      </c>
      <c r="AF84">
        <f t="shared" si="40"/>
        <v>9.4123070938771265E-3</v>
      </c>
      <c r="AG84">
        <f t="shared" si="41"/>
        <v>1.1834618648320815E-2</v>
      </c>
      <c r="AH84">
        <f t="shared" si="42"/>
        <v>2.4265206383780212E-3</v>
      </c>
      <c r="AI84">
        <f t="shared" si="43"/>
        <v>2.6968201065062234E-2</v>
      </c>
      <c r="AJ84">
        <f t="shared" si="44"/>
        <v>2.3673446380575964E-2</v>
      </c>
      <c r="AK84">
        <f t="shared" si="45"/>
        <v>1.4375012713321769E-2</v>
      </c>
      <c r="AL84">
        <f t="shared" si="46"/>
        <v>1.4261139286698837E-2</v>
      </c>
      <c r="AM84">
        <f t="shared" si="47"/>
        <v>2.1246925742197942E-2</v>
      </c>
      <c r="AN84">
        <f t="shared" si="48"/>
        <v>1.1834618648320815E-2</v>
      </c>
      <c r="AO84">
        <v>0</v>
      </c>
      <c r="AP84">
        <f t="shared" si="49"/>
        <v>2.516176680597846E-2</v>
      </c>
      <c r="AQ84">
        <f t="shared" si="50"/>
        <v>1.2568578454237993E-2</v>
      </c>
      <c r="AR84">
        <v>2</v>
      </c>
      <c r="AS84">
        <f>AR84*'MRIP Selectivity'!$N$35</f>
        <v>1.2593188351740467E-2</v>
      </c>
      <c r="AT84">
        <f>AR84*'MRIP Selectivity'!$O$35</f>
        <v>1.2568578454237993E-2</v>
      </c>
      <c r="AU84">
        <f>AR84*'MRIP Selectivity'!$P$35</f>
        <v>1.8064342590837759E-3</v>
      </c>
      <c r="AV84">
        <v>2</v>
      </c>
      <c r="AW84">
        <f t="shared" si="51"/>
        <v>10</v>
      </c>
      <c r="AX84">
        <f t="shared" si="30"/>
        <v>0</v>
      </c>
      <c r="AY84">
        <f t="shared" si="31"/>
        <v>0</v>
      </c>
      <c r="AZ84">
        <f t="shared" si="32"/>
        <v>0</v>
      </c>
      <c r="BA84">
        <v>105.71783857</v>
      </c>
      <c r="BB84">
        <v>105.71783857</v>
      </c>
    </row>
    <row r="85" spans="1:54" x14ac:dyDescent="0.25">
      <c r="A85" t="s">
        <v>71</v>
      </c>
      <c r="B85" t="s">
        <v>3</v>
      </c>
      <c r="C85">
        <v>2014</v>
      </c>
      <c r="D85">
        <v>5</v>
      </c>
      <c r="E85">
        <v>10</v>
      </c>
      <c r="F85" t="s">
        <v>1853</v>
      </c>
      <c r="G85" t="s">
        <v>1769</v>
      </c>
      <c r="H85" t="s">
        <v>1811</v>
      </c>
      <c r="I85" t="s">
        <v>1812</v>
      </c>
      <c r="J85" t="s">
        <v>1813</v>
      </c>
      <c r="K85" t="str">
        <f t="shared" si="33"/>
        <v>Inshore</v>
      </c>
      <c r="L85">
        <v>0</v>
      </c>
      <c r="M85">
        <f t="shared" si="26"/>
        <v>0</v>
      </c>
      <c r="N85">
        <f t="shared" si="34"/>
        <v>8.8066183820924612E-2</v>
      </c>
      <c r="O85">
        <f t="shared" si="35"/>
        <v>4.3990024589832977E-2</v>
      </c>
      <c r="P85">
        <v>0</v>
      </c>
      <c r="Q85">
        <f t="shared" si="36"/>
        <v>0</v>
      </c>
      <c r="R85">
        <v>0</v>
      </c>
      <c r="S85">
        <f t="shared" si="27"/>
        <v>0</v>
      </c>
      <c r="T85">
        <f t="shared" si="37"/>
        <v>0</v>
      </c>
      <c r="U85">
        <f t="shared" si="28"/>
        <v>7.4364240097692796E-2</v>
      </c>
      <c r="V85">
        <f t="shared" si="38"/>
        <v>0.84441310922369928</v>
      </c>
      <c r="W85">
        <f t="shared" si="29"/>
        <v>4.1421165269122859E-2</v>
      </c>
      <c r="X85">
        <f t="shared" si="39"/>
        <v>0.94160359434525442</v>
      </c>
      <c r="Y85">
        <v>7</v>
      </c>
      <c r="Z85">
        <f>Y85*'MRIP Selectivity'!$N$35</f>
        <v>4.4076159231091636E-2</v>
      </c>
      <c r="AA85">
        <f>Y85*'MRIP Selectivity'!$O$35</f>
        <v>4.3990024589832977E-2</v>
      </c>
      <c r="AB85">
        <f>Y85*'MRIP Selectivity'!$P$35</f>
        <v>6.3225199067932156E-3</v>
      </c>
      <c r="AC85">
        <v>0.74741255597723821</v>
      </c>
      <c r="AD85">
        <v>0.94160359434525442</v>
      </c>
      <c r="AE85">
        <v>1.3432654004296583</v>
      </c>
      <c r="AF85">
        <f t="shared" si="40"/>
        <v>3.2943074828569945E-2</v>
      </c>
      <c r="AG85">
        <f t="shared" si="41"/>
        <v>4.1421165269122859E-2</v>
      </c>
      <c r="AH85">
        <f t="shared" si="42"/>
        <v>8.4928222343230737E-3</v>
      </c>
      <c r="AI85">
        <f t="shared" si="43"/>
        <v>9.4388703727717821E-2</v>
      </c>
      <c r="AJ85">
        <f t="shared" si="44"/>
        <v>8.2857062332015868E-2</v>
      </c>
      <c r="AK85">
        <f t="shared" si="45"/>
        <v>5.0312544496626192E-2</v>
      </c>
      <c r="AL85">
        <f t="shared" si="46"/>
        <v>4.9913987503445931E-2</v>
      </c>
      <c r="AM85">
        <f t="shared" si="47"/>
        <v>7.4364240097692796E-2</v>
      </c>
      <c r="AN85">
        <f t="shared" si="48"/>
        <v>4.1421165269122859E-2</v>
      </c>
      <c r="AO85">
        <v>0</v>
      </c>
      <c r="AP85">
        <f t="shared" si="49"/>
        <v>8.8066183820924612E-2</v>
      </c>
      <c r="AQ85">
        <f t="shared" si="50"/>
        <v>4.3990024589832977E-2</v>
      </c>
      <c r="AR85">
        <v>7</v>
      </c>
      <c r="AS85">
        <f>AR85*'MRIP Selectivity'!$N$35</f>
        <v>4.4076159231091636E-2</v>
      </c>
      <c r="AT85">
        <f>AR85*'MRIP Selectivity'!$O$35</f>
        <v>4.3990024589832977E-2</v>
      </c>
      <c r="AU85">
        <f>AR85*'MRIP Selectivity'!$P$35</f>
        <v>6.3225199067932156E-3</v>
      </c>
      <c r="AV85">
        <v>9</v>
      </c>
      <c r="AW85">
        <f t="shared" si="51"/>
        <v>45</v>
      </c>
      <c r="AX85">
        <f t="shared" si="30"/>
        <v>0</v>
      </c>
      <c r="AY85">
        <f t="shared" si="31"/>
        <v>0</v>
      </c>
      <c r="AZ85">
        <f t="shared" si="32"/>
        <v>0</v>
      </c>
      <c r="BA85">
        <v>105.71783856999998</v>
      </c>
      <c r="BB85">
        <v>105.71783856999998</v>
      </c>
    </row>
    <row r="86" spans="1:54" x14ac:dyDescent="0.25">
      <c r="A86" t="s">
        <v>72</v>
      </c>
      <c r="B86" t="s">
        <v>3</v>
      </c>
      <c r="C86">
        <v>2014</v>
      </c>
      <c r="D86">
        <v>5</v>
      </c>
      <c r="E86">
        <v>10</v>
      </c>
      <c r="F86" t="s">
        <v>1853</v>
      </c>
      <c r="G86" t="s">
        <v>1769</v>
      </c>
      <c r="H86" t="s">
        <v>1811</v>
      </c>
      <c r="I86" t="s">
        <v>1812</v>
      </c>
      <c r="J86" t="s">
        <v>1813</v>
      </c>
      <c r="K86" t="str">
        <f t="shared" si="33"/>
        <v>Inshore</v>
      </c>
      <c r="L86">
        <v>0</v>
      </c>
      <c r="M86">
        <f t="shared" si="26"/>
        <v>0</v>
      </c>
      <c r="N86">
        <f t="shared" si="34"/>
        <v>7.5485300417935386E-2</v>
      </c>
      <c r="O86">
        <f t="shared" si="35"/>
        <v>3.7705735362713981E-2</v>
      </c>
      <c r="P86">
        <v>0</v>
      </c>
      <c r="Q86">
        <f t="shared" si="36"/>
        <v>0</v>
      </c>
      <c r="R86">
        <v>0</v>
      </c>
      <c r="S86">
        <f t="shared" si="27"/>
        <v>0</v>
      </c>
      <c r="T86">
        <f t="shared" si="37"/>
        <v>0</v>
      </c>
      <c r="U86">
        <f t="shared" si="28"/>
        <v>6.3740777226593825E-2</v>
      </c>
      <c r="V86">
        <f t="shared" si="38"/>
        <v>0.84441310922369928</v>
      </c>
      <c r="W86">
        <f t="shared" si="29"/>
        <v>3.5503855944962449E-2</v>
      </c>
      <c r="X86">
        <f t="shared" si="39"/>
        <v>0.94160359434525442</v>
      </c>
      <c r="Y86">
        <v>6</v>
      </c>
      <c r="Z86">
        <f>Y86*'MRIP Selectivity'!$N$35</f>
        <v>3.7779565055221398E-2</v>
      </c>
      <c r="AA86">
        <f>Y86*'MRIP Selectivity'!$O$35</f>
        <v>3.7705735362713981E-2</v>
      </c>
      <c r="AB86">
        <f>Y86*'MRIP Selectivity'!$P$35</f>
        <v>5.4193027772513275E-3</v>
      </c>
      <c r="AC86">
        <v>0.74741255597723821</v>
      </c>
      <c r="AD86">
        <v>0.94160359434525442</v>
      </c>
      <c r="AE86">
        <v>1.3432654004296583</v>
      </c>
      <c r="AF86">
        <f t="shared" si="40"/>
        <v>2.8236921281631376E-2</v>
      </c>
      <c r="AG86">
        <f t="shared" si="41"/>
        <v>3.5503855944962449E-2</v>
      </c>
      <c r="AH86">
        <f t="shared" si="42"/>
        <v>7.2795619151340635E-3</v>
      </c>
      <c r="AI86">
        <f t="shared" si="43"/>
        <v>8.0904603195186719E-2</v>
      </c>
      <c r="AJ86">
        <f t="shared" si="44"/>
        <v>7.1020339141727895E-2</v>
      </c>
      <c r="AK86">
        <f t="shared" si="45"/>
        <v>4.3125038139965308E-2</v>
      </c>
      <c r="AL86">
        <f t="shared" si="46"/>
        <v>4.2783417860096512E-2</v>
      </c>
      <c r="AM86">
        <f t="shared" si="47"/>
        <v>6.3740777226593825E-2</v>
      </c>
      <c r="AN86">
        <f t="shared" si="48"/>
        <v>3.5503855944962449E-2</v>
      </c>
      <c r="AO86">
        <v>0</v>
      </c>
      <c r="AP86">
        <f t="shared" si="49"/>
        <v>7.5485300417935386E-2</v>
      </c>
      <c r="AQ86">
        <f t="shared" si="50"/>
        <v>3.7705735362713981E-2</v>
      </c>
      <c r="AR86">
        <v>6</v>
      </c>
      <c r="AS86">
        <f>AR86*'MRIP Selectivity'!$N$35</f>
        <v>3.7779565055221398E-2</v>
      </c>
      <c r="AT86">
        <f>AR86*'MRIP Selectivity'!$O$35</f>
        <v>3.7705735362713981E-2</v>
      </c>
      <c r="AU86">
        <f>AR86*'MRIP Selectivity'!$P$35</f>
        <v>5.4193027772513275E-3</v>
      </c>
      <c r="AV86">
        <v>4</v>
      </c>
      <c r="AW86">
        <f t="shared" si="51"/>
        <v>20</v>
      </c>
      <c r="AX86">
        <f t="shared" si="30"/>
        <v>0</v>
      </c>
      <c r="AY86">
        <f t="shared" si="31"/>
        <v>0</v>
      </c>
      <c r="AZ86">
        <f t="shared" si="32"/>
        <v>0</v>
      </c>
      <c r="BA86">
        <v>105.71783857</v>
      </c>
      <c r="BB86">
        <v>105.71783857</v>
      </c>
    </row>
    <row r="87" spans="1:54" x14ac:dyDescent="0.25">
      <c r="A87" t="s">
        <v>73</v>
      </c>
      <c r="B87" t="s">
        <v>3</v>
      </c>
      <c r="C87">
        <v>2014</v>
      </c>
      <c r="D87">
        <v>6</v>
      </c>
      <c r="E87">
        <v>11</v>
      </c>
      <c r="F87" t="s">
        <v>1832</v>
      </c>
      <c r="G87" t="s">
        <v>1769</v>
      </c>
      <c r="H87" t="s">
        <v>1811</v>
      </c>
      <c r="I87" t="s">
        <v>1812</v>
      </c>
      <c r="J87" t="s">
        <v>1813</v>
      </c>
      <c r="K87" t="str">
        <f t="shared" si="33"/>
        <v>Inshore</v>
      </c>
      <c r="L87">
        <v>0</v>
      </c>
      <c r="M87">
        <f t="shared" si="26"/>
        <v>0</v>
      </c>
      <c r="N87">
        <f t="shared" si="34"/>
        <v>0.30194120167174154</v>
      </c>
      <c r="O87">
        <f t="shared" si="35"/>
        <v>0.15082294145085592</v>
      </c>
      <c r="P87">
        <v>0</v>
      </c>
      <c r="Q87">
        <f t="shared" si="36"/>
        <v>0</v>
      </c>
      <c r="R87">
        <v>0</v>
      </c>
      <c r="S87">
        <f t="shared" si="27"/>
        <v>0</v>
      </c>
      <c r="T87">
        <f t="shared" si="37"/>
        <v>0</v>
      </c>
      <c r="U87">
        <f t="shared" si="28"/>
        <v>0.2549631089063753</v>
      </c>
      <c r="V87">
        <f t="shared" si="38"/>
        <v>0.84441310922369928</v>
      </c>
      <c r="W87">
        <f t="shared" si="29"/>
        <v>0.1420154237798498</v>
      </c>
      <c r="X87">
        <f t="shared" si="39"/>
        <v>0.94160359434525442</v>
      </c>
      <c r="Y87">
        <v>24</v>
      </c>
      <c r="Z87">
        <f>Y87*'MRIP Selectivity'!$N$35</f>
        <v>0.15111826022088559</v>
      </c>
      <c r="AA87">
        <f>Y87*'MRIP Selectivity'!$O$35</f>
        <v>0.15082294145085592</v>
      </c>
      <c r="AB87">
        <f>Y87*'MRIP Selectivity'!$P$35</f>
        <v>2.167721110900531E-2</v>
      </c>
      <c r="AC87">
        <v>0.74741255597723821</v>
      </c>
      <c r="AD87">
        <v>0.94160359434525442</v>
      </c>
      <c r="AE87">
        <v>1.3432654004296583</v>
      </c>
      <c r="AF87">
        <f t="shared" si="40"/>
        <v>0.1129476851265255</v>
      </c>
      <c r="AG87">
        <f t="shared" si="41"/>
        <v>0.1420154237798498</v>
      </c>
      <c r="AH87">
        <f t="shared" si="42"/>
        <v>2.9118247660536254E-2</v>
      </c>
      <c r="AI87">
        <f t="shared" si="43"/>
        <v>0.32361841278074688</v>
      </c>
      <c r="AJ87">
        <f t="shared" si="44"/>
        <v>0.28408135656691158</v>
      </c>
      <c r="AK87">
        <f t="shared" si="45"/>
        <v>0.17250015255986123</v>
      </c>
      <c r="AL87">
        <f t="shared" si="46"/>
        <v>0.17113367144038605</v>
      </c>
      <c r="AM87">
        <f t="shared" si="47"/>
        <v>0.2549631089063753</v>
      </c>
      <c r="AN87">
        <f t="shared" si="48"/>
        <v>0.1420154237798498</v>
      </c>
      <c r="AO87">
        <v>0</v>
      </c>
      <c r="AP87">
        <f t="shared" si="49"/>
        <v>0.30194120167174154</v>
      </c>
      <c r="AQ87">
        <f t="shared" si="50"/>
        <v>0.15082294145085592</v>
      </c>
      <c r="AR87">
        <v>24</v>
      </c>
      <c r="AS87">
        <f>AR87*'MRIP Selectivity'!$N$35</f>
        <v>0.15111826022088559</v>
      </c>
      <c r="AT87">
        <f>AR87*'MRIP Selectivity'!$O$35</f>
        <v>0.15082294145085592</v>
      </c>
      <c r="AU87">
        <f>AR87*'MRIP Selectivity'!$P$35</f>
        <v>2.167721110900531E-2</v>
      </c>
      <c r="AV87">
        <v>4</v>
      </c>
      <c r="AW87">
        <f t="shared" si="51"/>
        <v>20</v>
      </c>
      <c r="AX87">
        <f t="shared" si="30"/>
        <v>0</v>
      </c>
      <c r="AY87">
        <f t="shared" si="31"/>
        <v>0</v>
      </c>
      <c r="AZ87">
        <f t="shared" si="32"/>
        <v>0</v>
      </c>
      <c r="BA87">
        <v>262.44363236999999</v>
      </c>
      <c r="BB87">
        <v>262.44363236999999</v>
      </c>
    </row>
    <row r="88" spans="1:54" x14ac:dyDescent="0.25">
      <c r="A88" t="s">
        <v>1855</v>
      </c>
      <c r="B88" t="s">
        <v>3</v>
      </c>
      <c r="C88">
        <v>2014</v>
      </c>
      <c r="D88">
        <v>6</v>
      </c>
      <c r="E88">
        <v>11</v>
      </c>
      <c r="F88" t="s">
        <v>1832</v>
      </c>
      <c r="G88" t="s">
        <v>1769</v>
      </c>
      <c r="H88" t="s">
        <v>1811</v>
      </c>
      <c r="I88" t="s">
        <v>1812</v>
      </c>
      <c r="J88" t="s">
        <v>1813</v>
      </c>
      <c r="K88" t="str">
        <f t="shared" si="33"/>
        <v>Inshore</v>
      </c>
      <c r="L88">
        <v>0</v>
      </c>
      <c r="M88">
        <f t="shared" si="26"/>
        <v>0</v>
      </c>
      <c r="N88">
        <f t="shared" si="34"/>
        <v>1.258088340298923E-2</v>
      </c>
      <c r="O88">
        <f t="shared" si="35"/>
        <v>6.2842892271189965E-3</v>
      </c>
      <c r="P88">
        <v>0</v>
      </c>
      <c r="Q88">
        <f t="shared" si="36"/>
        <v>0</v>
      </c>
      <c r="R88">
        <v>0</v>
      </c>
      <c r="S88">
        <f t="shared" si="27"/>
        <v>0</v>
      </c>
      <c r="T88">
        <f t="shared" si="37"/>
        <v>0</v>
      </c>
      <c r="U88">
        <f t="shared" si="28"/>
        <v>1.0623462871098971E-2</v>
      </c>
      <c r="V88">
        <f t="shared" si="38"/>
        <v>0.84441310922369939</v>
      </c>
      <c r="W88">
        <f t="shared" si="29"/>
        <v>5.9173093241604077E-3</v>
      </c>
      <c r="X88">
        <f t="shared" si="39"/>
        <v>0.94160359434525431</v>
      </c>
      <c r="Y88">
        <v>1</v>
      </c>
      <c r="Z88">
        <f>Y88*'MRIP Selectivity'!$N$35</f>
        <v>6.2965941758702333E-3</v>
      </c>
      <c r="AA88">
        <f>Y88*'MRIP Selectivity'!$O$35</f>
        <v>6.2842892271189965E-3</v>
      </c>
      <c r="AB88">
        <f>Y88*'MRIP Selectivity'!$P$35</f>
        <v>9.0321712954188795E-4</v>
      </c>
      <c r="AC88">
        <v>0.74741255597723821</v>
      </c>
      <c r="AD88">
        <v>0.94160359434525442</v>
      </c>
      <c r="AE88">
        <v>1.3432654004296583</v>
      </c>
      <c r="AF88">
        <f t="shared" si="40"/>
        <v>4.7061535469385633E-3</v>
      </c>
      <c r="AG88">
        <f t="shared" si="41"/>
        <v>5.9173093241604077E-3</v>
      </c>
      <c r="AH88">
        <f t="shared" si="42"/>
        <v>1.2132603191890106E-3</v>
      </c>
      <c r="AI88">
        <f t="shared" si="43"/>
        <v>1.3484100532531117E-2</v>
      </c>
      <c r="AJ88">
        <f t="shared" si="44"/>
        <v>1.1836723190287982E-2</v>
      </c>
      <c r="AK88">
        <f t="shared" si="45"/>
        <v>7.1875063566608846E-3</v>
      </c>
      <c r="AL88">
        <f t="shared" si="46"/>
        <v>7.1305696433494187E-3</v>
      </c>
      <c r="AM88">
        <f t="shared" si="47"/>
        <v>1.0623462871098971E-2</v>
      </c>
      <c r="AN88">
        <f t="shared" si="48"/>
        <v>5.9173093241604077E-3</v>
      </c>
      <c r="AO88">
        <v>0</v>
      </c>
      <c r="AP88">
        <f t="shared" si="49"/>
        <v>1.258088340298923E-2</v>
      </c>
      <c r="AQ88">
        <f t="shared" si="50"/>
        <v>6.2842892271189965E-3</v>
      </c>
      <c r="AR88">
        <v>1</v>
      </c>
      <c r="AS88">
        <f>AR88*'MRIP Selectivity'!$N$35</f>
        <v>6.2965941758702333E-3</v>
      </c>
      <c r="AT88">
        <f>AR88*'MRIP Selectivity'!$O$35</f>
        <v>6.2842892271189965E-3</v>
      </c>
      <c r="AU88">
        <f>AR88*'MRIP Selectivity'!$P$35</f>
        <v>9.0321712954188795E-4</v>
      </c>
      <c r="AV88">
        <v>3</v>
      </c>
      <c r="AW88">
        <f t="shared" si="51"/>
        <v>15</v>
      </c>
      <c r="AX88">
        <f t="shared" si="30"/>
        <v>0</v>
      </c>
      <c r="AY88">
        <f t="shared" si="31"/>
        <v>0</v>
      </c>
      <c r="AZ88">
        <f t="shared" si="32"/>
        <v>0</v>
      </c>
      <c r="BA88">
        <v>376.90194298</v>
      </c>
      <c r="BB88">
        <v>376.90194298</v>
      </c>
    </row>
    <row r="89" spans="1:54" x14ac:dyDescent="0.25">
      <c r="A89" t="s">
        <v>74</v>
      </c>
      <c r="B89" t="s">
        <v>3</v>
      </c>
      <c r="C89">
        <v>2014</v>
      </c>
      <c r="D89">
        <v>6</v>
      </c>
      <c r="E89">
        <v>11</v>
      </c>
      <c r="F89" t="s">
        <v>1832</v>
      </c>
      <c r="G89" t="s">
        <v>1769</v>
      </c>
      <c r="H89" t="s">
        <v>1811</v>
      </c>
      <c r="I89" t="s">
        <v>1812</v>
      </c>
      <c r="J89" t="s">
        <v>1767</v>
      </c>
      <c r="K89" t="str">
        <f t="shared" si="33"/>
        <v>Inshore</v>
      </c>
      <c r="L89">
        <v>0</v>
      </c>
      <c r="M89">
        <f t="shared" si="26"/>
        <v>0</v>
      </c>
      <c r="N89">
        <f t="shared" si="34"/>
        <v>1.258088340298923E-2</v>
      </c>
      <c r="O89">
        <f t="shared" si="35"/>
        <v>6.2842892271189965E-3</v>
      </c>
      <c r="P89">
        <v>0</v>
      </c>
      <c r="Q89">
        <f t="shared" si="36"/>
        <v>0</v>
      </c>
      <c r="R89">
        <v>0</v>
      </c>
      <c r="S89">
        <f t="shared" si="27"/>
        <v>0</v>
      </c>
      <c r="T89">
        <f t="shared" si="37"/>
        <v>0</v>
      </c>
      <c r="U89">
        <f t="shared" si="28"/>
        <v>1.0623462871098971E-2</v>
      </c>
      <c r="V89">
        <f t="shared" si="38"/>
        <v>0.84441310922369939</v>
      </c>
      <c r="W89">
        <f t="shared" si="29"/>
        <v>5.9173093241604077E-3</v>
      </c>
      <c r="X89">
        <f t="shared" si="39"/>
        <v>0.94160359434525431</v>
      </c>
      <c r="Y89">
        <v>1</v>
      </c>
      <c r="Z89">
        <f>Y89*'MRIP Selectivity'!$N$35</f>
        <v>6.2965941758702333E-3</v>
      </c>
      <c r="AA89">
        <f>Y89*'MRIP Selectivity'!$O$35</f>
        <v>6.2842892271189965E-3</v>
      </c>
      <c r="AB89">
        <f>Y89*'MRIP Selectivity'!$P$35</f>
        <v>9.0321712954188795E-4</v>
      </c>
      <c r="AC89">
        <v>0.74741255597723821</v>
      </c>
      <c r="AD89">
        <v>0.94160359434525442</v>
      </c>
      <c r="AE89">
        <v>1.3432654004296583</v>
      </c>
      <c r="AF89">
        <f t="shared" si="40"/>
        <v>4.7061535469385633E-3</v>
      </c>
      <c r="AG89">
        <f t="shared" si="41"/>
        <v>5.9173093241604077E-3</v>
      </c>
      <c r="AH89">
        <f t="shared" si="42"/>
        <v>1.2132603191890106E-3</v>
      </c>
      <c r="AI89">
        <f t="shared" si="43"/>
        <v>1.3484100532531117E-2</v>
      </c>
      <c r="AJ89">
        <f t="shared" si="44"/>
        <v>1.1836723190287982E-2</v>
      </c>
      <c r="AK89">
        <f t="shared" si="45"/>
        <v>7.1875063566608846E-3</v>
      </c>
      <c r="AL89">
        <f t="shared" si="46"/>
        <v>7.1305696433494187E-3</v>
      </c>
      <c r="AM89">
        <f t="shared" si="47"/>
        <v>1.0623462871098971E-2</v>
      </c>
      <c r="AN89">
        <f t="shared" si="48"/>
        <v>5.9173093241604077E-3</v>
      </c>
      <c r="AO89">
        <v>0</v>
      </c>
      <c r="AP89">
        <f t="shared" si="49"/>
        <v>1.258088340298923E-2</v>
      </c>
      <c r="AQ89">
        <f t="shared" si="50"/>
        <v>6.2842892271189965E-3</v>
      </c>
      <c r="AR89">
        <v>1</v>
      </c>
      <c r="AS89">
        <f>AR89*'MRIP Selectivity'!$N$35</f>
        <v>6.2965941758702333E-3</v>
      </c>
      <c r="AT89">
        <f>AR89*'MRIP Selectivity'!$O$35</f>
        <v>6.2842892271189965E-3</v>
      </c>
      <c r="AU89">
        <f>AR89*'MRIP Selectivity'!$P$35</f>
        <v>9.0321712954188795E-4</v>
      </c>
      <c r="AV89">
        <v>1</v>
      </c>
      <c r="AW89">
        <f t="shared" si="51"/>
        <v>5</v>
      </c>
      <c r="AX89">
        <f t="shared" si="30"/>
        <v>0</v>
      </c>
      <c r="AY89">
        <f t="shared" si="31"/>
        <v>0</v>
      </c>
      <c r="AZ89">
        <f t="shared" si="32"/>
        <v>0</v>
      </c>
      <c r="BA89">
        <v>262.44363236999999</v>
      </c>
      <c r="BB89">
        <v>262.44363236999999</v>
      </c>
    </row>
    <row r="90" spans="1:54" x14ac:dyDescent="0.25">
      <c r="A90" t="s">
        <v>1856</v>
      </c>
      <c r="B90" t="s">
        <v>3</v>
      </c>
      <c r="C90">
        <v>2014</v>
      </c>
      <c r="D90">
        <v>6</v>
      </c>
      <c r="E90">
        <v>11</v>
      </c>
      <c r="F90" t="s">
        <v>1832</v>
      </c>
      <c r="G90" t="s">
        <v>1769</v>
      </c>
      <c r="H90" t="s">
        <v>1811</v>
      </c>
      <c r="I90" t="s">
        <v>1812</v>
      </c>
      <c r="J90" t="s">
        <v>1813</v>
      </c>
      <c r="K90" t="str">
        <f t="shared" si="33"/>
        <v>Inshore</v>
      </c>
      <c r="L90">
        <v>0</v>
      </c>
      <c r="M90">
        <f t="shared" si="26"/>
        <v>0</v>
      </c>
      <c r="N90">
        <f t="shared" si="34"/>
        <v>0.10064706722391384</v>
      </c>
      <c r="O90">
        <f t="shared" si="35"/>
        <v>5.0274313816951972E-2</v>
      </c>
      <c r="P90">
        <v>0</v>
      </c>
      <c r="Q90">
        <f t="shared" si="36"/>
        <v>0</v>
      </c>
      <c r="R90">
        <v>0</v>
      </c>
      <c r="S90">
        <f t="shared" si="27"/>
        <v>0</v>
      </c>
      <c r="T90">
        <f t="shared" si="37"/>
        <v>0</v>
      </c>
      <c r="U90">
        <f t="shared" si="28"/>
        <v>8.4987702968791767E-2</v>
      </c>
      <c r="V90">
        <f t="shared" si="38"/>
        <v>0.84441310922369939</v>
      </c>
      <c r="W90">
        <f t="shared" si="29"/>
        <v>4.7338474593283261E-2</v>
      </c>
      <c r="X90">
        <f t="shared" si="39"/>
        <v>0.94160359434525431</v>
      </c>
      <c r="Y90">
        <v>8</v>
      </c>
      <c r="Z90">
        <f>Y90*'MRIP Selectivity'!$N$35</f>
        <v>5.0372753406961866E-2</v>
      </c>
      <c r="AA90">
        <f>Y90*'MRIP Selectivity'!$O$35</f>
        <v>5.0274313816951972E-2</v>
      </c>
      <c r="AB90">
        <f>Y90*'MRIP Selectivity'!$P$35</f>
        <v>7.2257370363351036E-3</v>
      </c>
      <c r="AC90">
        <v>0.74741255597723821</v>
      </c>
      <c r="AD90">
        <v>0.94160359434525442</v>
      </c>
      <c r="AE90">
        <v>1.3432654004296583</v>
      </c>
      <c r="AF90">
        <f t="shared" si="40"/>
        <v>3.7649228375508506E-2</v>
      </c>
      <c r="AG90">
        <f t="shared" si="41"/>
        <v>4.7338474593283261E-2</v>
      </c>
      <c r="AH90">
        <f t="shared" si="42"/>
        <v>9.7060825535120847E-3</v>
      </c>
      <c r="AI90">
        <f t="shared" si="43"/>
        <v>0.10787280426024894</v>
      </c>
      <c r="AJ90">
        <f t="shared" si="44"/>
        <v>9.4693785522303855E-2</v>
      </c>
      <c r="AK90">
        <f t="shared" si="45"/>
        <v>5.7500050853287077E-2</v>
      </c>
      <c r="AL90">
        <f t="shared" si="46"/>
        <v>5.7044557146795349E-2</v>
      </c>
      <c r="AM90">
        <f t="shared" si="47"/>
        <v>8.4987702968791767E-2</v>
      </c>
      <c r="AN90">
        <f t="shared" si="48"/>
        <v>4.7338474593283261E-2</v>
      </c>
      <c r="AO90">
        <v>0</v>
      </c>
      <c r="AP90">
        <f t="shared" si="49"/>
        <v>0.10064706722391384</v>
      </c>
      <c r="AQ90">
        <f t="shared" si="50"/>
        <v>5.0274313816951972E-2</v>
      </c>
      <c r="AR90">
        <v>8</v>
      </c>
      <c r="AS90">
        <f>AR90*'MRIP Selectivity'!$N$35</f>
        <v>5.0372753406961866E-2</v>
      </c>
      <c r="AT90">
        <f>AR90*'MRIP Selectivity'!$O$35</f>
        <v>5.0274313816951972E-2</v>
      </c>
      <c r="AU90">
        <f>AR90*'MRIP Selectivity'!$P$35</f>
        <v>7.2257370363351036E-3</v>
      </c>
      <c r="AV90">
        <v>6</v>
      </c>
      <c r="AW90">
        <f t="shared" si="51"/>
        <v>30</v>
      </c>
      <c r="AX90">
        <f t="shared" si="30"/>
        <v>0</v>
      </c>
      <c r="AY90">
        <f t="shared" si="31"/>
        <v>0</v>
      </c>
      <c r="AZ90">
        <f t="shared" si="32"/>
        <v>0</v>
      </c>
      <c r="BA90">
        <v>262.44363236999999</v>
      </c>
      <c r="BB90">
        <v>262.44363236999999</v>
      </c>
    </row>
    <row r="91" spans="1:54" x14ac:dyDescent="0.25">
      <c r="A91" t="s">
        <v>75</v>
      </c>
      <c r="B91" t="s">
        <v>3</v>
      </c>
      <c r="C91">
        <v>2014</v>
      </c>
      <c r="D91">
        <v>6</v>
      </c>
      <c r="E91">
        <v>11</v>
      </c>
      <c r="F91" t="s">
        <v>1832</v>
      </c>
      <c r="G91" t="s">
        <v>1769</v>
      </c>
      <c r="H91" t="s">
        <v>1811</v>
      </c>
      <c r="I91" t="s">
        <v>1812</v>
      </c>
      <c r="J91" t="s">
        <v>1813</v>
      </c>
      <c r="K91" t="str">
        <f t="shared" si="33"/>
        <v>Inshore</v>
      </c>
      <c r="L91">
        <v>0</v>
      </c>
      <c r="M91">
        <f t="shared" si="26"/>
        <v>0</v>
      </c>
      <c r="N91">
        <f t="shared" si="34"/>
        <v>0.17613236764184922</v>
      </c>
      <c r="O91">
        <f t="shared" si="35"/>
        <v>8.7980049179665953E-2</v>
      </c>
      <c r="P91">
        <v>0</v>
      </c>
      <c r="Q91">
        <f t="shared" si="36"/>
        <v>0</v>
      </c>
      <c r="R91">
        <v>0</v>
      </c>
      <c r="S91">
        <f t="shared" si="27"/>
        <v>0</v>
      </c>
      <c r="T91">
        <f t="shared" si="37"/>
        <v>0</v>
      </c>
      <c r="U91">
        <f t="shared" si="28"/>
        <v>0.14872848019538559</v>
      </c>
      <c r="V91">
        <f t="shared" si="38"/>
        <v>0.84441310922369928</v>
      </c>
      <c r="W91">
        <f t="shared" si="29"/>
        <v>8.2842330538245718E-2</v>
      </c>
      <c r="X91">
        <f t="shared" si="39"/>
        <v>0.94160359434525442</v>
      </c>
      <c r="Y91">
        <v>14</v>
      </c>
      <c r="Z91">
        <f>Y91*'MRIP Selectivity'!$N$35</f>
        <v>8.8152318462183271E-2</v>
      </c>
      <c r="AA91">
        <f>Y91*'MRIP Selectivity'!$O$35</f>
        <v>8.7980049179665953E-2</v>
      </c>
      <c r="AB91">
        <f>Y91*'MRIP Selectivity'!$P$35</f>
        <v>1.2645039813586431E-2</v>
      </c>
      <c r="AC91">
        <v>0.74741255597723821</v>
      </c>
      <c r="AD91">
        <v>0.94160359434525442</v>
      </c>
      <c r="AE91">
        <v>1.3432654004296583</v>
      </c>
      <c r="AF91">
        <f t="shared" si="40"/>
        <v>6.5886149657139889E-2</v>
      </c>
      <c r="AG91">
        <f t="shared" si="41"/>
        <v>8.2842330538245718E-2</v>
      </c>
      <c r="AH91">
        <f t="shared" si="42"/>
        <v>1.6985644468646147E-2</v>
      </c>
      <c r="AI91">
        <f t="shared" si="43"/>
        <v>0.18877740745543564</v>
      </c>
      <c r="AJ91">
        <f t="shared" si="44"/>
        <v>0.16571412466403174</v>
      </c>
      <c r="AK91">
        <f t="shared" si="45"/>
        <v>0.10062508899325238</v>
      </c>
      <c r="AL91">
        <f t="shared" si="46"/>
        <v>9.9827975006891861E-2</v>
      </c>
      <c r="AM91">
        <f t="shared" si="47"/>
        <v>0.14872848019538559</v>
      </c>
      <c r="AN91">
        <f t="shared" si="48"/>
        <v>8.2842330538245718E-2</v>
      </c>
      <c r="AO91">
        <v>0</v>
      </c>
      <c r="AP91">
        <f t="shared" si="49"/>
        <v>0.17613236764184922</v>
      </c>
      <c r="AQ91">
        <f t="shared" si="50"/>
        <v>8.7980049179665953E-2</v>
      </c>
      <c r="AR91">
        <v>14</v>
      </c>
      <c r="AS91">
        <f>AR91*'MRIP Selectivity'!$N$35</f>
        <v>8.8152318462183271E-2</v>
      </c>
      <c r="AT91">
        <f>AR91*'MRIP Selectivity'!$O$35</f>
        <v>8.7980049179665953E-2</v>
      </c>
      <c r="AU91">
        <f>AR91*'MRIP Selectivity'!$P$35</f>
        <v>1.2645039813586431E-2</v>
      </c>
      <c r="AV91">
        <v>9</v>
      </c>
      <c r="AW91">
        <f t="shared" si="51"/>
        <v>45</v>
      </c>
      <c r="AX91">
        <f t="shared" si="30"/>
        <v>0</v>
      </c>
      <c r="AY91">
        <f t="shared" si="31"/>
        <v>0</v>
      </c>
      <c r="AZ91">
        <f t="shared" si="32"/>
        <v>0</v>
      </c>
      <c r="BA91">
        <v>262.44363236999999</v>
      </c>
      <c r="BB91">
        <v>262.44363236999999</v>
      </c>
    </row>
    <row r="92" spans="1:54" x14ac:dyDescent="0.25">
      <c r="A92" t="s">
        <v>76</v>
      </c>
      <c r="B92" t="s">
        <v>3</v>
      </c>
      <c r="C92">
        <v>2014</v>
      </c>
      <c r="D92">
        <v>6</v>
      </c>
      <c r="E92">
        <v>11</v>
      </c>
      <c r="F92" t="s">
        <v>1832</v>
      </c>
      <c r="G92" t="s">
        <v>1769</v>
      </c>
      <c r="H92" t="s">
        <v>1811</v>
      </c>
      <c r="I92" t="s">
        <v>1812</v>
      </c>
      <c r="J92" t="s">
        <v>1813</v>
      </c>
      <c r="K92" t="str">
        <f t="shared" si="33"/>
        <v>Inshore</v>
      </c>
      <c r="L92">
        <v>0</v>
      </c>
      <c r="M92">
        <f t="shared" si="26"/>
        <v>0</v>
      </c>
      <c r="N92">
        <f t="shared" si="34"/>
        <v>7.5485300417935386E-2</v>
      </c>
      <c r="O92">
        <f t="shared" si="35"/>
        <v>3.7705735362713981E-2</v>
      </c>
      <c r="P92">
        <v>0</v>
      </c>
      <c r="Q92">
        <f t="shared" si="36"/>
        <v>0</v>
      </c>
      <c r="R92">
        <v>0</v>
      </c>
      <c r="S92">
        <f t="shared" si="27"/>
        <v>0</v>
      </c>
      <c r="T92">
        <f t="shared" si="37"/>
        <v>0</v>
      </c>
      <c r="U92">
        <f t="shared" si="28"/>
        <v>6.3740777226593825E-2</v>
      </c>
      <c r="V92">
        <f t="shared" si="38"/>
        <v>0.84441310922369928</v>
      </c>
      <c r="W92">
        <f t="shared" si="29"/>
        <v>3.5503855944962449E-2</v>
      </c>
      <c r="X92">
        <f t="shared" si="39"/>
        <v>0.94160359434525442</v>
      </c>
      <c r="Y92">
        <v>6</v>
      </c>
      <c r="Z92">
        <f>Y92*'MRIP Selectivity'!$N$35</f>
        <v>3.7779565055221398E-2</v>
      </c>
      <c r="AA92">
        <f>Y92*'MRIP Selectivity'!$O$35</f>
        <v>3.7705735362713981E-2</v>
      </c>
      <c r="AB92">
        <f>Y92*'MRIP Selectivity'!$P$35</f>
        <v>5.4193027772513275E-3</v>
      </c>
      <c r="AC92">
        <v>0.74741255597723821</v>
      </c>
      <c r="AD92">
        <v>0.94160359434525442</v>
      </c>
      <c r="AE92">
        <v>1.3432654004296583</v>
      </c>
      <c r="AF92">
        <f t="shared" si="40"/>
        <v>2.8236921281631376E-2</v>
      </c>
      <c r="AG92">
        <f t="shared" si="41"/>
        <v>3.5503855944962449E-2</v>
      </c>
      <c r="AH92">
        <f t="shared" si="42"/>
        <v>7.2795619151340635E-3</v>
      </c>
      <c r="AI92">
        <f t="shared" si="43"/>
        <v>8.0904603195186719E-2</v>
      </c>
      <c r="AJ92">
        <f t="shared" si="44"/>
        <v>7.1020339141727895E-2</v>
      </c>
      <c r="AK92">
        <f t="shared" si="45"/>
        <v>4.3125038139965308E-2</v>
      </c>
      <c r="AL92">
        <f t="shared" si="46"/>
        <v>4.2783417860096512E-2</v>
      </c>
      <c r="AM92">
        <f t="shared" si="47"/>
        <v>6.3740777226593825E-2</v>
      </c>
      <c r="AN92">
        <f t="shared" si="48"/>
        <v>3.5503855944962449E-2</v>
      </c>
      <c r="AO92">
        <v>0</v>
      </c>
      <c r="AP92">
        <f t="shared" si="49"/>
        <v>7.5485300417935386E-2</v>
      </c>
      <c r="AQ92">
        <f t="shared" si="50"/>
        <v>3.7705735362713981E-2</v>
      </c>
      <c r="AR92">
        <v>6</v>
      </c>
      <c r="AS92">
        <f>AR92*'MRIP Selectivity'!$N$35</f>
        <v>3.7779565055221398E-2</v>
      </c>
      <c r="AT92">
        <f>AR92*'MRIP Selectivity'!$O$35</f>
        <v>3.7705735362713981E-2</v>
      </c>
      <c r="AU92">
        <f>AR92*'MRIP Selectivity'!$P$35</f>
        <v>5.4193027772513275E-3</v>
      </c>
      <c r="AV92">
        <v>4</v>
      </c>
      <c r="AW92">
        <f t="shared" si="51"/>
        <v>20</v>
      </c>
      <c r="AX92">
        <f t="shared" si="30"/>
        <v>0</v>
      </c>
      <c r="AY92">
        <f t="shared" si="31"/>
        <v>0</v>
      </c>
      <c r="AZ92">
        <f t="shared" si="32"/>
        <v>0</v>
      </c>
      <c r="BA92">
        <v>262.44363236999999</v>
      </c>
      <c r="BB92">
        <v>262.44363236999999</v>
      </c>
    </row>
    <row r="93" spans="1:54" x14ac:dyDescent="0.25">
      <c r="A93" t="s">
        <v>77</v>
      </c>
      <c r="B93" t="s">
        <v>3</v>
      </c>
      <c r="C93">
        <v>2014</v>
      </c>
      <c r="D93">
        <v>6</v>
      </c>
      <c r="E93">
        <v>11</v>
      </c>
      <c r="F93" t="s">
        <v>1832</v>
      </c>
      <c r="G93" t="s">
        <v>1769</v>
      </c>
      <c r="H93" t="s">
        <v>1811</v>
      </c>
      <c r="I93" t="s">
        <v>1812</v>
      </c>
      <c r="J93" t="s">
        <v>1813</v>
      </c>
      <c r="K93" t="str">
        <f t="shared" si="33"/>
        <v>Inshore</v>
      </c>
      <c r="L93">
        <v>0</v>
      </c>
      <c r="M93">
        <f t="shared" si="26"/>
        <v>0</v>
      </c>
      <c r="N93">
        <f t="shared" si="34"/>
        <v>0.15097060083587077</v>
      </c>
      <c r="O93">
        <f t="shared" si="35"/>
        <v>7.5411470725427962E-2</v>
      </c>
      <c r="P93">
        <v>0</v>
      </c>
      <c r="Q93">
        <f t="shared" si="36"/>
        <v>0</v>
      </c>
      <c r="R93">
        <v>0</v>
      </c>
      <c r="S93">
        <f t="shared" si="27"/>
        <v>0</v>
      </c>
      <c r="T93">
        <f t="shared" si="37"/>
        <v>0</v>
      </c>
      <c r="U93">
        <f t="shared" si="28"/>
        <v>0.12748155445318765</v>
      </c>
      <c r="V93">
        <f t="shared" si="38"/>
        <v>0.84441310922369928</v>
      </c>
      <c r="W93">
        <f t="shared" si="29"/>
        <v>7.1007711889924899E-2</v>
      </c>
      <c r="X93">
        <f t="shared" si="39"/>
        <v>0.94160359434525442</v>
      </c>
      <c r="Y93">
        <v>12</v>
      </c>
      <c r="Z93">
        <f>Y93*'MRIP Selectivity'!$N$35</f>
        <v>7.5559130110442796E-2</v>
      </c>
      <c r="AA93">
        <f>Y93*'MRIP Selectivity'!$O$35</f>
        <v>7.5411470725427962E-2</v>
      </c>
      <c r="AB93">
        <f>Y93*'MRIP Selectivity'!$P$35</f>
        <v>1.0838605554502655E-2</v>
      </c>
      <c r="AC93">
        <v>0.74741255597723821</v>
      </c>
      <c r="AD93">
        <v>0.94160359434525442</v>
      </c>
      <c r="AE93">
        <v>1.3432654004296583</v>
      </c>
      <c r="AF93">
        <f t="shared" si="40"/>
        <v>5.6473842563262752E-2</v>
      </c>
      <c r="AG93">
        <f t="shared" si="41"/>
        <v>7.1007711889924899E-2</v>
      </c>
      <c r="AH93">
        <f t="shared" si="42"/>
        <v>1.4559123830268127E-2</v>
      </c>
      <c r="AI93">
        <f t="shared" si="43"/>
        <v>0.16180920639037344</v>
      </c>
      <c r="AJ93">
        <f t="shared" si="44"/>
        <v>0.14204067828345579</v>
      </c>
      <c r="AK93">
        <f t="shared" si="45"/>
        <v>8.6250076279930615E-2</v>
      </c>
      <c r="AL93">
        <f t="shared" si="46"/>
        <v>8.5566835720193024E-2</v>
      </c>
      <c r="AM93">
        <f t="shared" si="47"/>
        <v>0.12748155445318765</v>
      </c>
      <c r="AN93">
        <f t="shared" si="48"/>
        <v>7.1007711889924899E-2</v>
      </c>
      <c r="AO93">
        <v>0</v>
      </c>
      <c r="AP93">
        <f t="shared" si="49"/>
        <v>0.15097060083587077</v>
      </c>
      <c r="AQ93">
        <f t="shared" si="50"/>
        <v>7.5411470725427962E-2</v>
      </c>
      <c r="AR93">
        <v>12</v>
      </c>
      <c r="AS93">
        <f>AR93*'MRIP Selectivity'!$N$35</f>
        <v>7.5559130110442796E-2</v>
      </c>
      <c r="AT93">
        <f>AR93*'MRIP Selectivity'!$O$35</f>
        <v>7.5411470725427962E-2</v>
      </c>
      <c r="AU93">
        <f>AR93*'MRIP Selectivity'!$P$35</f>
        <v>1.0838605554502655E-2</v>
      </c>
      <c r="AV93">
        <v>2</v>
      </c>
      <c r="AW93">
        <f t="shared" si="51"/>
        <v>10</v>
      </c>
      <c r="AX93">
        <f t="shared" si="30"/>
        <v>0</v>
      </c>
      <c r="AY93">
        <f t="shared" si="31"/>
        <v>0</v>
      </c>
      <c r="AZ93">
        <f t="shared" si="32"/>
        <v>0</v>
      </c>
      <c r="BA93">
        <v>262.44363236999999</v>
      </c>
      <c r="BB93">
        <v>262.44363236999999</v>
      </c>
    </row>
    <row r="94" spans="1:54" x14ac:dyDescent="0.25">
      <c r="A94" t="s">
        <v>78</v>
      </c>
      <c r="B94" t="s">
        <v>3</v>
      </c>
      <c r="C94">
        <v>2014</v>
      </c>
      <c r="D94">
        <v>6</v>
      </c>
      <c r="E94">
        <v>11</v>
      </c>
      <c r="F94" t="s">
        <v>1832</v>
      </c>
      <c r="G94" t="s">
        <v>1769</v>
      </c>
      <c r="H94" t="s">
        <v>1811</v>
      </c>
      <c r="I94" t="s">
        <v>1812</v>
      </c>
      <c r="J94" t="s">
        <v>1819</v>
      </c>
      <c r="K94" t="str">
        <f t="shared" si="33"/>
        <v>Offshore</v>
      </c>
      <c r="L94">
        <v>0</v>
      </c>
      <c r="M94">
        <f t="shared" si="26"/>
        <v>0</v>
      </c>
      <c r="N94">
        <f t="shared" si="34"/>
        <v>2.516176680597846E-2</v>
      </c>
      <c r="O94">
        <f t="shared" si="35"/>
        <v>1.2568578454237993E-2</v>
      </c>
      <c r="P94">
        <v>0</v>
      </c>
      <c r="Q94">
        <f t="shared" si="36"/>
        <v>0</v>
      </c>
      <c r="R94">
        <v>0</v>
      </c>
      <c r="S94">
        <f t="shared" si="27"/>
        <v>0</v>
      </c>
      <c r="T94">
        <f t="shared" si="37"/>
        <v>0</v>
      </c>
      <c r="U94">
        <f t="shared" si="28"/>
        <v>2.1246925742197942E-2</v>
      </c>
      <c r="V94">
        <f t="shared" si="38"/>
        <v>0.84441310922369939</v>
      </c>
      <c r="W94">
        <f t="shared" si="29"/>
        <v>1.1834618648320815E-2</v>
      </c>
      <c r="X94">
        <f t="shared" si="39"/>
        <v>0.94160359434525431</v>
      </c>
      <c r="Y94">
        <v>2</v>
      </c>
      <c r="Z94">
        <f>Y94*'MRIP Selectivity'!$N$35</f>
        <v>1.2593188351740467E-2</v>
      </c>
      <c r="AA94">
        <f>Y94*'MRIP Selectivity'!$O$35</f>
        <v>1.2568578454237993E-2</v>
      </c>
      <c r="AB94">
        <f>Y94*'MRIP Selectivity'!$P$35</f>
        <v>1.8064342590837759E-3</v>
      </c>
      <c r="AC94">
        <v>0.74741255597723821</v>
      </c>
      <c r="AD94">
        <v>0.94160359434525442</v>
      </c>
      <c r="AE94">
        <v>1.3432654004296583</v>
      </c>
      <c r="AF94">
        <f t="shared" si="40"/>
        <v>9.4123070938771265E-3</v>
      </c>
      <c r="AG94">
        <f t="shared" si="41"/>
        <v>1.1834618648320815E-2</v>
      </c>
      <c r="AH94">
        <f t="shared" si="42"/>
        <v>2.4265206383780212E-3</v>
      </c>
      <c r="AI94">
        <f t="shared" si="43"/>
        <v>2.6968201065062234E-2</v>
      </c>
      <c r="AJ94">
        <f t="shared" si="44"/>
        <v>2.3673446380575964E-2</v>
      </c>
      <c r="AK94">
        <f t="shared" si="45"/>
        <v>1.4375012713321769E-2</v>
      </c>
      <c r="AL94">
        <f t="shared" si="46"/>
        <v>1.4261139286698837E-2</v>
      </c>
      <c r="AM94">
        <f t="shared" si="47"/>
        <v>2.1246925742197942E-2</v>
      </c>
      <c r="AN94">
        <f t="shared" si="48"/>
        <v>1.1834618648320815E-2</v>
      </c>
      <c r="AO94">
        <v>0</v>
      </c>
      <c r="AP94">
        <f t="shared" si="49"/>
        <v>2.516176680597846E-2</v>
      </c>
      <c r="AQ94">
        <f t="shared" si="50"/>
        <v>1.2568578454237993E-2</v>
      </c>
      <c r="AR94">
        <v>2</v>
      </c>
      <c r="AS94">
        <f>AR94*'MRIP Selectivity'!$N$35</f>
        <v>1.2593188351740467E-2</v>
      </c>
      <c r="AT94">
        <f>AR94*'MRIP Selectivity'!$O$35</f>
        <v>1.2568578454237993E-2</v>
      </c>
      <c r="AU94">
        <f>AR94*'MRIP Selectivity'!$P$35</f>
        <v>1.8064342590837759E-3</v>
      </c>
      <c r="AV94">
        <v>2</v>
      </c>
      <c r="AW94">
        <f t="shared" si="51"/>
        <v>10</v>
      </c>
      <c r="AX94">
        <f t="shared" si="30"/>
        <v>0</v>
      </c>
      <c r="AY94">
        <f t="shared" si="31"/>
        <v>0</v>
      </c>
      <c r="AZ94">
        <f t="shared" si="32"/>
        <v>0</v>
      </c>
      <c r="BA94">
        <v>262.44363236999999</v>
      </c>
      <c r="BB94">
        <v>262.44363236999999</v>
      </c>
    </row>
    <row r="95" spans="1:54" x14ac:dyDescent="0.25">
      <c r="A95" t="s">
        <v>79</v>
      </c>
      <c r="B95" t="s">
        <v>3</v>
      </c>
      <c r="C95">
        <v>2014</v>
      </c>
      <c r="D95">
        <v>6</v>
      </c>
      <c r="E95">
        <v>11</v>
      </c>
      <c r="F95" t="s">
        <v>1832</v>
      </c>
      <c r="G95" t="s">
        <v>1769</v>
      </c>
      <c r="H95" t="s">
        <v>1811</v>
      </c>
      <c r="I95" t="s">
        <v>1812</v>
      </c>
      <c r="J95" t="s">
        <v>1813</v>
      </c>
      <c r="K95" t="str">
        <f t="shared" si="33"/>
        <v>Inshore</v>
      </c>
      <c r="L95">
        <v>0</v>
      </c>
      <c r="M95">
        <f t="shared" si="26"/>
        <v>0</v>
      </c>
      <c r="N95">
        <f t="shared" si="34"/>
        <v>2.516176680597846E-2</v>
      </c>
      <c r="O95">
        <f t="shared" si="35"/>
        <v>1.2568578454237993E-2</v>
      </c>
      <c r="P95">
        <v>0</v>
      </c>
      <c r="Q95">
        <f t="shared" si="36"/>
        <v>0</v>
      </c>
      <c r="R95">
        <v>0</v>
      </c>
      <c r="S95">
        <f t="shared" si="27"/>
        <v>0</v>
      </c>
      <c r="T95">
        <f t="shared" si="37"/>
        <v>0</v>
      </c>
      <c r="U95">
        <f t="shared" si="28"/>
        <v>2.1246925742197942E-2</v>
      </c>
      <c r="V95">
        <f t="shared" si="38"/>
        <v>0.84441310922369939</v>
      </c>
      <c r="W95">
        <f t="shared" si="29"/>
        <v>1.1834618648320815E-2</v>
      </c>
      <c r="X95">
        <f t="shared" si="39"/>
        <v>0.94160359434525431</v>
      </c>
      <c r="Y95">
        <v>2</v>
      </c>
      <c r="Z95">
        <f>Y95*'MRIP Selectivity'!$N$35</f>
        <v>1.2593188351740467E-2</v>
      </c>
      <c r="AA95">
        <f>Y95*'MRIP Selectivity'!$O$35</f>
        <v>1.2568578454237993E-2</v>
      </c>
      <c r="AB95">
        <f>Y95*'MRIP Selectivity'!$P$35</f>
        <v>1.8064342590837759E-3</v>
      </c>
      <c r="AC95">
        <v>0.74741255597723821</v>
      </c>
      <c r="AD95">
        <v>0.94160359434525442</v>
      </c>
      <c r="AE95">
        <v>1.3432654004296583</v>
      </c>
      <c r="AF95">
        <f t="shared" si="40"/>
        <v>9.4123070938771265E-3</v>
      </c>
      <c r="AG95">
        <f t="shared" si="41"/>
        <v>1.1834618648320815E-2</v>
      </c>
      <c r="AH95">
        <f t="shared" si="42"/>
        <v>2.4265206383780212E-3</v>
      </c>
      <c r="AI95">
        <f t="shared" si="43"/>
        <v>2.6968201065062234E-2</v>
      </c>
      <c r="AJ95">
        <f t="shared" si="44"/>
        <v>2.3673446380575964E-2</v>
      </c>
      <c r="AK95">
        <f t="shared" si="45"/>
        <v>1.4375012713321769E-2</v>
      </c>
      <c r="AL95">
        <f t="shared" si="46"/>
        <v>1.4261139286698837E-2</v>
      </c>
      <c r="AM95">
        <f t="shared" si="47"/>
        <v>2.1246925742197942E-2</v>
      </c>
      <c r="AN95">
        <f t="shared" si="48"/>
        <v>1.1834618648320815E-2</v>
      </c>
      <c r="AO95">
        <v>0</v>
      </c>
      <c r="AP95">
        <f t="shared" si="49"/>
        <v>2.516176680597846E-2</v>
      </c>
      <c r="AQ95">
        <f t="shared" si="50"/>
        <v>1.2568578454237993E-2</v>
      </c>
      <c r="AR95">
        <v>2</v>
      </c>
      <c r="AS95">
        <f>AR95*'MRIP Selectivity'!$N$35</f>
        <v>1.2593188351740467E-2</v>
      </c>
      <c r="AT95">
        <f>AR95*'MRIP Selectivity'!$O$35</f>
        <v>1.2568578454237993E-2</v>
      </c>
      <c r="AU95">
        <f>AR95*'MRIP Selectivity'!$P$35</f>
        <v>1.8064342590837759E-3</v>
      </c>
      <c r="AV95">
        <v>2</v>
      </c>
      <c r="AW95">
        <f t="shared" si="51"/>
        <v>10</v>
      </c>
      <c r="AX95">
        <f t="shared" si="30"/>
        <v>0</v>
      </c>
      <c r="AY95">
        <f t="shared" si="31"/>
        <v>0</v>
      </c>
      <c r="AZ95">
        <f t="shared" si="32"/>
        <v>0</v>
      </c>
      <c r="BA95">
        <v>262.44363236999999</v>
      </c>
      <c r="BB95">
        <v>262.44363236999999</v>
      </c>
    </row>
    <row r="96" spans="1:54" x14ac:dyDescent="0.25">
      <c r="A96" t="s">
        <v>80</v>
      </c>
      <c r="B96" t="s">
        <v>3</v>
      </c>
      <c r="C96">
        <v>2014</v>
      </c>
      <c r="D96">
        <v>6</v>
      </c>
      <c r="E96">
        <v>11</v>
      </c>
      <c r="F96" t="s">
        <v>1832</v>
      </c>
      <c r="G96" t="s">
        <v>1769</v>
      </c>
      <c r="H96" t="s">
        <v>1811</v>
      </c>
      <c r="I96" t="s">
        <v>1812</v>
      </c>
      <c r="J96" t="s">
        <v>1813</v>
      </c>
      <c r="K96" t="str">
        <f t="shared" si="33"/>
        <v>Inshore</v>
      </c>
      <c r="L96">
        <v>0</v>
      </c>
      <c r="M96">
        <f t="shared" si="26"/>
        <v>0</v>
      </c>
      <c r="N96">
        <f t="shared" si="34"/>
        <v>0.18871325104483844</v>
      </c>
      <c r="O96">
        <f t="shared" si="35"/>
        <v>9.4264338406784942E-2</v>
      </c>
      <c r="P96">
        <v>0</v>
      </c>
      <c r="Q96">
        <f t="shared" si="36"/>
        <v>0</v>
      </c>
      <c r="R96">
        <v>0</v>
      </c>
      <c r="S96">
        <f t="shared" si="27"/>
        <v>0</v>
      </c>
      <c r="T96">
        <f t="shared" si="37"/>
        <v>0</v>
      </c>
      <c r="U96">
        <f t="shared" si="28"/>
        <v>0.15935194306648456</v>
      </c>
      <c r="V96">
        <f t="shared" si="38"/>
        <v>0.84441310922369939</v>
      </c>
      <c r="W96">
        <f t="shared" si="29"/>
        <v>8.875963986240612E-2</v>
      </c>
      <c r="X96">
        <f t="shared" si="39"/>
        <v>0.94160359434525442</v>
      </c>
      <c r="Y96">
        <v>15</v>
      </c>
      <c r="Z96">
        <f>Y96*'MRIP Selectivity'!$N$35</f>
        <v>9.4448912638053495E-2</v>
      </c>
      <c r="AA96">
        <f>Y96*'MRIP Selectivity'!$O$35</f>
        <v>9.4264338406784942E-2</v>
      </c>
      <c r="AB96">
        <f>Y96*'MRIP Selectivity'!$P$35</f>
        <v>1.354825694312832E-2</v>
      </c>
      <c r="AC96">
        <v>0.74741255597723821</v>
      </c>
      <c r="AD96">
        <v>0.94160359434525442</v>
      </c>
      <c r="AE96">
        <v>1.3432654004296583</v>
      </c>
      <c r="AF96">
        <f t="shared" si="40"/>
        <v>7.0592303204078444E-2</v>
      </c>
      <c r="AG96">
        <f t="shared" si="41"/>
        <v>8.875963986240612E-2</v>
      </c>
      <c r="AH96">
        <f t="shared" si="42"/>
        <v>1.819890478783516E-2</v>
      </c>
      <c r="AI96">
        <f t="shared" si="43"/>
        <v>0.20226150798796677</v>
      </c>
      <c r="AJ96">
        <f t="shared" si="44"/>
        <v>0.17755084785431974</v>
      </c>
      <c r="AK96">
        <f t="shared" si="45"/>
        <v>0.10781259534991326</v>
      </c>
      <c r="AL96">
        <f t="shared" si="46"/>
        <v>0.10695854465024128</v>
      </c>
      <c r="AM96">
        <f t="shared" si="47"/>
        <v>0.15935194306648456</v>
      </c>
      <c r="AN96">
        <f t="shared" si="48"/>
        <v>8.875963986240612E-2</v>
      </c>
      <c r="AO96">
        <v>0</v>
      </c>
      <c r="AP96">
        <f t="shared" si="49"/>
        <v>0.18871325104483844</v>
      </c>
      <c r="AQ96">
        <f t="shared" si="50"/>
        <v>9.4264338406784942E-2</v>
      </c>
      <c r="AR96">
        <v>15</v>
      </c>
      <c r="AS96">
        <f>AR96*'MRIP Selectivity'!$N$35</f>
        <v>9.4448912638053495E-2</v>
      </c>
      <c r="AT96">
        <f>AR96*'MRIP Selectivity'!$O$35</f>
        <v>9.4264338406784942E-2</v>
      </c>
      <c r="AU96">
        <f>AR96*'MRIP Selectivity'!$P$35</f>
        <v>1.354825694312832E-2</v>
      </c>
      <c r="AV96">
        <v>4</v>
      </c>
      <c r="AW96">
        <f t="shared" si="51"/>
        <v>20</v>
      </c>
      <c r="AX96">
        <f t="shared" si="30"/>
        <v>0</v>
      </c>
      <c r="AY96">
        <f t="shared" si="31"/>
        <v>0</v>
      </c>
      <c r="AZ96">
        <f t="shared" si="32"/>
        <v>0</v>
      </c>
      <c r="BA96">
        <v>262.44363236999999</v>
      </c>
      <c r="BB96">
        <v>262.44363236999999</v>
      </c>
    </row>
    <row r="97" spans="1:54" x14ac:dyDescent="0.25">
      <c r="A97" t="s">
        <v>81</v>
      </c>
      <c r="B97" t="s">
        <v>3</v>
      </c>
      <c r="C97">
        <v>2014</v>
      </c>
      <c r="D97">
        <v>6</v>
      </c>
      <c r="E97">
        <v>11</v>
      </c>
      <c r="F97" t="s">
        <v>1832</v>
      </c>
      <c r="G97" t="s">
        <v>1769</v>
      </c>
      <c r="H97" t="s">
        <v>1811</v>
      </c>
      <c r="I97" t="s">
        <v>1812</v>
      </c>
      <c r="J97" t="s">
        <v>1767</v>
      </c>
      <c r="K97" t="str">
        <f t="shared" si="33"/>
        <v>Inshore</v>
      </c>
      <c r="L97">
        <v>0</v>
      </c>
      <c r="M97">
        <f t="shared" si="26"/>
        <v>0</v>
      </c>
      <c r="N97">
        <f t="shared" si="34"/>
        <v>5.0323533611956919E-2</v>
      </c>
      <c r="O97">
        <f t="shared" si="35"/>
        <v>2.5137156908475986E-2</v>
      </c>
      <c r="P97">
        <v>0</v>
      </c>
      <c r="Q97">
        <f t="shared" si="36"/>
        <v>0</v>
      </c>
      <c r="R97">
        <v>0</v>
      </c>
      <c r="S97">
        <f t="shared" si="27"/>
        <v>0</v>
      </c>
      <c r="T97">
        <f t="shared" si="37"/>
        <v>0</v>
      </c>
      <c r="U97">
        <f t="shared" si="28"/>
        <v>4.2493851484395884E-2</v>
      </c>
      <c r="V97">
        <f t="shared" si="38"/>
        <v>0.84441310922369939</v>
      </c>
      <c r="W97">
        <f t="shared" si="29"/>
        <v>2.3669237296641631E-2</v>
      </c>
      <c r="X97">
        <f t="shared" si="39"/>
        <v>0.94160359434525431</v>
      </c>
      <c r="Y97">
        <v>4</v>
      </c>
      <c r="Z97">
        <f>Y97*'MRIP Selectivity'!$N$35</f>
        <v>2.5186376703480933E-2</v>
      </c>
      <c r="AA97">
        <f>Y97*'MRIP Selectivity'!$O$35</f>
        <v>2.5137156908475986E-2</v>
      </c>
      <c r="AB97">
        <f>Y97*'MRIP Selectivity'!$P$35</f>
        <v>3.6128685181675518E-3</v>
      </c>
      <c r="AC97">
        <v>0.74741255597723821</v>
      </c>
      <c r="AD97">
        <v>0.94160359434525442</v>
      </c>
      <c r="AE97">
        <v>1.3432654004296583</v>
      </c>
      <c r="AF97">
        <f t="shared" si="40"/>
        <v>1.8824614187754253E-2</v>
      </c>
      <c r="AG97">
        <f t="shared" si="41"/>
        <v>2.3669237296641631E-2</v>
      </c>
      <c r="AH97">
        <f t="shared" si="42"/>
        <v>4.8530412767560423E-3</v>
      </c>
      <c r="AI97">
        <f t="shared" si="43"/>
        <v>5.3936402130124468E-2</v>
      </c>
      <c r="AJ97">
        <f t="shared" si="44"/>
        <v>4.7346892761151928E-2</v>
      </c>
      <c r="AK97">
        <f t="shared" si="45"/>
        <v>2.8750025426643538E-2</v>
      </c>
      <c r="AL97">
        <f t="shared" si="46"/>
        <v>2.8522278573397675E-2</v>
      </c>
      <c r="AM97">
        <f t="shared" si="47"/>
        <v>4.2493851484395884E-2</v>
      </c>
      <c r="AN97">
        <f t="shared" si="48"/>
        <v>2.3669237296641631E-2</v>
      </c>
      <c r="AO97">
        <v>0</v>
      </c>
      <c r="AP97">
        <f t="shared" si="49"/>
        <v>5.0323533611956919E-2</v>
      </c>
      <c r="AQ97">
        <f t="shared" si="50"/>
        <v>2.5137156908475986E-2</v>
      </c>
      <c r="AR97">
        <v>4</v>
      </c>
      <c r="AS97">
        <f>AR97*'MRIP Selectivity'!$N$35</f>
        <v>2.5186376703480933E-2</v>
      </c>
      <c r="AT97">
        <f>AR97*'MRIP Selectivity'!$O$35</f>
        <v>2.5137156908475986E-2</v>
      </c>
      <c r="AU97">
        <f>AR97*'MRIP Selectivity'!$P$35</f>
        <v>3.6128685181675518E-3</v>
      </c>
      <c r="AV97">
        <v>4</v>
      </c>
      <c r="AW97">
        <f t="shared" si="51"/>
        <v>20</v>
      </c>
      <c r="AX97">
        <f t="shared" si="30"/>
        <v>0</v>
      </c>
      <c r="AY97">
        <f t="shared" si="31"/>
        <v>0</v>
      </c>
      <c r="AZ97">
        <f t="shared" si="32"/>
        <v>0</v>
      </c>
      <c r="BA97">
        <v>262.44363236999999</v>
      </c>
      <c r="BB97">
        <v>262.44363236999999</v>
      </c>
    </row>
    <row r="98" spans="1:54" x14ac:dyDescent="0.25">
      <c r="A98" t="s">
        <v>82</v>
      </c>
      <c r="B98" t="s">
        <v>3</v>
      </c>
      <c r="C98">
        <v>2014</v>
      </c>
      <c r="D98">
        <v>6</v>
      </c>
      <c r="E98">
        <v>11</v>
      </c>
      <c r="F98" t="s">
        <v>1832</v>
      </c>
      <c r="G98" t="s">
        <v>1769</v>
      </c>
      <c r="H98" t="s">
        <v>1811</v>
      </c>
      <c r="I98" t="s">
        <v>1812</v>
      </c>
      <c r="J98" t="s">
        <v>1813</v>
      </c>
      <c r="K98" t="str">
        <f t="shared" si="33"/>
        <v>Inshore</v>
      </c>
      <c r="L98">
        <v>0</v>
      </c>
      <c r="M98">
        <f t="shared" si="26"/>
        <v>0</v>
      </c>
      <c r="N98">
        <f t="shared" si="34"/>
        <v>0.20129413444782768</v>
      </c>
      <c r="O98">
        <f t="shared" si="35"/>
        <v>0.10054862763390394</v>
      </c>
      <c r="P98">
        <v>0</v>
      </c>
      <c r="Q98">
        <f t="shared" si="36"/>
        <v>0</v>
      </c>
      <c r="R98">
        <v>0</v>
      </c>
      <c r="S98">
        <f t="shared" si="27"/>
        <v>0</v>
      </c>
      <c r="T98">
        <f t="shared" si="37"/>
        <v>0</v>
      </c>
      <c r="U98">
        <f t="shared" si="28"/>
        <v>0.16997540593758353</v>
      </c>
      <c r="V98">
        <f t="shared" si="38"/>
        <v>0.84441310922369939</v>
      </c>
      <c r="W98">
        <f t="shared" si="29"/>
        <v>9.4676949186566522E-2</v>
      </c>
      <c r="X98">
        <f t="shared" si="39"/>
        <v>0.94160359434525431</v>
      </c>
      <c r="Y98">
        <v>16</v>
      </c>
      <c r="Z98">
        <f>Y98*'MRIP Selectivity'!$N$35</f>
        <v>0.10074550681392373</v>
      </c>
      <c r="AA98">
        <f>Y98*'MRIP Selectivity'!$O$35</f>
        <v>0.10054862763390394</v>
      </c>
      <c r="AB98">
        <f>Y98*'MRIP Selectivity'!$P$35</f>
        <v>1.4451474072670207E-2</v>
      </c>
      <c r="AC98">
        <v>0.74741255597723821</v>
      </c>
      <c r="AD98">
        <v>0.94160359434525442</v>
      </c>
      <c r="AE98">
        <v>1.3432654004296583</v>
      </c>
      <c r="AF98">
        <f t="shared" si="40"/>
        <v>7.5298456751017012E-2</v>
      </c>
      <c r="AG98">
        <f t="shared" si="41"/>
        <v>9.4676949186566522E-2</v>
      </c>
      <c r="AH98">
        <f t="shared" si="42"/>
        <v>1.9412165107024169E-2</v>
      </c>
      <c r="AI98">
        <f t="shared" si="43"/>
        <v>0.21574560852049787</v>
      </c>
      <c r="AJ98">
        <f t="shared" si="44"/>
        <v>0.18938757104460771</v>
      </c>
      <c r="AK98">
        <f t="shared" si="45"/>
        <v>0.11500010170657415</v>
      </c>
      <c r="AL98">
        <f t="shared" si="46"/>
        <v>0.1140891142935907</v>
      </c>
      <c r="AM98">
        <f t="shared" si="47"/>
        <v>0.16997540593758353</v>
      </c>
      <c r="AN98">
        <f t="shared" si="48"/>
        <v>9.4676949186566522E-2</v>
      </c>
      <c r="AO98">
        <v>0</v>
      </c>
      <c r="AP98">
        <f t="shared" si="49"/>
        <v>0.20129413444782768</v>
      </c>
      <c r="AQ98">
        <f t="shared" si="50"/>
        <v>0.10054862763390394</v>
      </c>
      <c r="AR98">
        <v>16</v>
      </c>
      <c r="AS98">
        <f>AR98*'MRIP Selectivity'!$N$35</f>
        <v>0.10074550681392373</v>
      </c>
      <c r="AT98">
        <f>AR98*'MRIP Selectivity'!$O$35</f>
        <v>0.10054862763390394</v>
      </c>
      <c r="AU98">
        <f>AR98*'MRIP Selectivity'!$P$35</f>
        <v>1.4451474072670207E-2</v>
      </c>
      <c r="AV98">
        <v>4</v>
      </c>
      <c r="AW98">
        <f t="shared" si="51"/>
        <v>20</v>
      </c>
      <c r="AX98">
        <f t="shared" si="30"/>
        <v>0</v>
      </c>
      <c r="AY98">
        <f t="shared" si="31"/>
        <v>0</v>
      </c>
      <c r="AZ98">
        <f t="shared" si="32"/>
        <v>0</v>
      </c>
      <c r="BA98">
        <v>262.44363236999999</v>
      </c>
      <c r="BB98">
        <v>262.44363236999999</v>
      </c>
    </row>
    <row r="99" spans="1:54" x14ac:dyDescent="0.25">
      <c r="A99" t="s">
        <v>83</v>
      </c>
      <c r="B99" t="s">
        <v>3</v>
      </c>
      <c r="C99">
        <v>2014</v>
      </c>
      <c r="D99">
        <v>6</v>
      </c>
      <c r="E99">
        <v>11</v>
      </c>
      <c r="F99" t="s">
        <v>1832</v>
      </c>
      <c r="G99" t="s">
        <v>1769</v>
      </c>
      <c r="H99" t="s">
        <v>1811</v>
      </c>
      <c r="I99" t="s">
        <v>1812</v>
      </c>
      <c r="J99" t="s">
        <v>1813</v>
      </c>
      <c r="K99" t="str">
        <f t="shared" si="33"/>
        <v>Inshore</v>
      </c>
      <c r="L99">
        <v>0</v>
      </c>
      <c r="M99">
        <f t="shared" si="26"/>
        <v>0</v>
      </c>
      <c r="N99">
        <f t="shared" si="34"/>
        <v>0.15097060083587077</v>
      </c>
      <c r="O99">
        <f t="shared" si="35"/>
        <v>7.5411470725427962E-2</v>
      </c>
      <c r="P99">
        <v>0</v>
      </c>
      <c r="Q99">
        <f t="shared" si="36"/>
        <v>0</v>
      </c>
      <c r="R99">
        <v>0</v>
      </c>
      <c r="S99">
        <f t="shared" si="27"/>
        <v>0</v>
      </c>
      <c r="T99">
        <f t="shared" si="37"/>
        <v>0</v>
      </c>
      <c r="U99">
        <f t="shared" si="28"/>
        <v>0.12748155445318765</v>
      </c>
      <c r="V99">
        <f t="shared" si="38"/>
        <v>0.84441310922369928</v>
      </c>
      <c r="W99">
        <f t="shared" si="29"/>
        <v>7.1007711889924899E-2</v>
      </c>
      <c r="X99">
        <f t="shared" si="39"/>
        <v>0.94160359434525442</v>
      </c>
      <c r="Y99">
        <v>12</v>
      </c>
      <c r="Z99">
        <f>Y99*'MRIP Selectivity'!$N$35</f>
        <v>7.5559130110442796E-2</v>
      </c>
      <c r="AA99">
        <f>Y99*'MRIP Selectivity'!$O$35</f>
        <v>7.5411470725427962E-2</v>
      </c>
      <c r="AB99">
        <f>Y99*'MRIP Selectivity'!$P$35</f>
        <v>1.0838605554502655E-2</v>
      </c>
      <c r="AC99">
        <v>0.74741255597723821</v>
      </c>
      <c r="AD99">
        <v>0.94160359434525442</v>
      </c>
      <c r="AE99">
        <v>1.3432654004296583</v>
      </c>
      <c r="AF99">
        <f t="shared" si="40"/>
        <v>5.6473842563262752E-2</v>
      </c>
      <c r="AG99">
        <f t="shared" si="41"/>
        <v>7.1007711889924899E-2</v>
      </c>
      <c r="AH99">
        <f t="shared" si="42"/>
        <v>1.4559123830268127E-2</v>
      </c>
      <c r="AI99">
        <f t="shared" si="43"/>
        <v>0.16180920639037344</v>
      </c>
      <c r="AJ99">
        <f t="shared" si="44"/>
        <v>0.14204067828345579</v>
      </c>
      <c r="AK99">
        <f t="shared" si="45"/>
        <v>8.6250076279930615E-2</v>
      </c>
      <c r="AL99">
        <f t="shared" si="46"/>
        <v>8.5566835720193024E-2</v>
      </c>
      <c r="AM99">
        <f t="shared" si="47"/>
        <v>0.12748155445318765</v>
      </c>
      <c r="AN99">
        <f t="shared" si="48"/>
        <v>7.1007711889924899E-2</v>
      </c>
      <c r="AO99">
        <v>0</v>
      </c>
      <c r="AP99">
        <f t="shared" si="49"/>
        <v>0.15097060083587077</v>
      </c>
      <c r="AQ99">
        <f t="shared" si="50"/>
        <v>7.5411470725427962E-2</v>
      </c>
      <c r="AR99">
        <v>12</v>
      </c>
      <c r="AS99">
        <f>AR99*'MRIP Selectivity'!$N$35</f>
        <v>7.5559130110442796E-2</v>
      </c>
      <c r="AT99">
        <f>AR99*'MRIP Selectivity'!$O$35</f>
        <v>7.5411470725427962E-2</v>
      </c>
      <c r="AU99">
        <f>AR99*'MRIP Selectivity'!$P$35</f>
        <v>1.0838605554502655E-2</v>
      </c>
      <c r="AV99">
        <v>2</v>
      </c>
      <c r="AW99">
        <f t="shared" si="51"/>
        <v>10</v>
      </c>
      <c r="AX99">
        <f t="shared" si="30"/>
        <v>0</v>
      </c>
      <c r="AY99">
        <f t="shared" si="31"/>
        <v>0</v>
      </c>
      <c r="AZ99">
        <f t="shared" si="32"/>
        <v>0</v>
      </c>
      <c r="BA99">
        <v>491.36025358000001</v>
      </c>
      <c r="BB99">
        <v>491.36025358000001</v>
      </c>
    </row>
    <row r="100" spans="1:54" x14ac:dyDescent="0.25">
      <c r="A100" t="s">
        <v>84</v>
      </c>
      <c r="B100" t="s">
        <v>3</v>
      </c>
      <c r="C100">
        <v>2014</v>
      </c>
      <c r="D100">
        <v>6</v>
      </c>
      <c r="E100">
        <v>11</v>
      </c>
      <c r="F100" t="s">
        <v>1851</v>
      </c>
      <c r="G100" t="s">
        <v>1769</v>
      </c>
      <c r="H100" t="s">
        <v>1811</v>
      </c>
      <c r="I100" t="s">
        <v>1812</v>
      </c>
      <c r="J100" t="s">
        <v>1813</v>
      </c>
      <c r="K100" t="str">
        <f t="shared" si="33"/>
        <v>Inshore</v>
      </c>
      <c r="L100">
        <v>0</v>
      </c>
      <c r="M100">
        <f t="shared" si="26"/>
        <v>0</v>
      </c>
      <c r="N100">
        <f t="shared" si="34"/>
        <v>0.25161766805978458</v>
      </c>
      <c r="O100">
        <f t="shared" si="35"/>
        <v>0.12568578454237994</v>
      </c>
      <c r="P100">
        <v>0</v>
      </c>
      <c r="Q100">
        <f t="shared" si="36"/>
        <v>0</v>
      </c>
      <c r="R100">
        <v>0</v>
      </c>
      <c r="S100">
        <f t="shared" si="27"/>
        <v>0</v>
      </c>
      <c r="T100">
        <f t="shared" si="37"/>
        <v>0</v>
      </c>
      <c r="U100">
        <f t="shared" si="28"/>
        <v>0.21246925742197942</v>
      </c>
      <c r="V100">
        <f t="shared" si="38"/>
        <v>0.84441310922369939</v>
      </c>
      <c r="W100">
        <f t="shared" si="29"/>
        <v>0.11834618648320817</v>
      </c>
      <c r="X100">
        <f t="shared" si="39"/>
        <v>0.94160359434525442</v>
      </c>
      <c r="Y100">
        <v>20</v>
      </c>
      <c r="Z100">
        <f>Y100*'MRIP Selectivity'!$N$35</f>
        <v>0.12593188351740467</v>
      </c>
      <c r="AA100">
        <f>Y100*'MRIP Selectivity'!$O$35</f>
        <v>0.12568578454237994</v>
      </c>
      <c r="AB100">
        <f>Y100*'MRIP Selectivity'!$P$35</f>
        <v>1.8064342590837758E-2</v>
      </c>
      <c r="AC100">
        <v>0.74741255597723821</v>
      </c>
      <c r="AD100">
        <v>0.94160359434525442</v>
      </c>
      <c r="AE100">
        <v>1.3432654004296583</v>
      </c>
      <c r="AF100">
        <f t="shared" si="40"/>
        <v>9.4123070938771258E-2</v>
      </c>
      <c r="AG100">
        <f t="shared" si="41"/>
        <v>0.11834618648320817</v>
      </c>
      <c r="AH100">
        <f t="shared" si="42"/>
        <v>2.426520638378021E-2</v>
      </c>
      <c r="AI100">
        <f t="shared" si="43"/>
        <v>0.26968201065062236</v>
      </c>
      <c r="AJ100">
        <f t="shared" si="44"/>
        <v>0.23673446380575963</v>
      </c>
      <c r="AK100">
        <f t="shared" si="45"/>
        <v>0.14375012713321769</v>
      </c>
      <c r="AL100">
        <f t="shared" si="46"/>
        <v>0.14261139286698837</v>
      </c>
      <c r="AM100">
        <f t="shared" si="47"/>
        <v>0.21246925742197942</v>
      </c>
      <c r="AN100">
        <f t="shared" si="48"/>
        <v>0.11834618648320817</v>
      </c>
      <c r="AO100">
        <v>0</v>
      </c>
      <c r="AP100">
        <f t="shared" si="49"/>
        <v>0.25161766805978458</v>
      </c>
      <c r="AQ100">
        <f t="shared" si="50"/>
        <v>0.12568578454237994</v>
      </c>
      <c r="AR100">
        <v>20</v>
      </c>
      <c r="AS100">
        <f>AR100*'MRIP Selectivity'!$N$35</f>
        <v>0.12593188351740467</v>
      </c>
      <c r="AT100">
        <f>AR100*'MRIP Selectivity'!$O$35</f>
        <v>0.12568578454237994</v>
      </c>
      <c r="AU100">
        <f>AR100*'MRIP Selectivity'!$P$35</f>
        <v>1.8064342590837758E-2</v>
      </c>
      <c r="AV100">
        <v>4</v>
      </c>
      <c r="AW100">
        <f t="shared" si="51"/>
        <v>20</v>
      </c>
      <c r="AX100">
        <f t="shared" si="30"/>
        <v>0</v>
      </c>
      <c r="AY100">
        <f t="shared" si="31"/>
        <v>0</v>
      </c>
      <c r="AZ100">
        <f t="shared" si="32"/>
        <v>0</v>
      </c>
      <c r="BA100">
        <v>205.42146636000001</v>
      </c>
      <c r="BB100">
        <v>205.42146636000001</v>
      </c>
    </row>
    <row r="101" spans="1:54" x14ac:dyDescent="0.25">
      <c r="A101" t="s">
        <v>1857</v>
      </c>
      <c r="B101" t="s">
        <v>3</v>
      </c>
      <c r="C101">
        <v>2014</v>
      </c>
      <c r="D101">
        <v>6</v>
      </c>
      <c r="E101">
        <v>11</v>
      </c>
      <c r="F101" t="s">
        <v>1851</v>
      </c>
      <c r="G101" t="s">
        <v>1769</v>
      </c>
      <c r="H101" t="s">
        <v>1811</v>
      </c>
      <c r="I101" t="s">
        <v>1812</v>
      </c>
      <c r="J101" t="s">
        <v>1813</v>
      </c>
      <c r="K101" t="str">
        <f t="shared" si="33"/>
        <v>Inshore</v>
      </c>
      <c r="L101">
        <v>0</v>
      </c>
      <c r="M101">
        <f t="shared" si="26"/>
        <v>0</v>
      </c>
      <c r="N101">
        <f t="shared" si="34"/>
        <v>3.7742650208967693E-2</v>
      </c>
      <c r="O101">
        <f t="shared" si="35"/>
        <v>1.8852867681356991E-2</v>
      </c>
      <c r="P101">
        <v>0</v>
      </c>
      <c r="Q101">
        <f t="shared" si="36"/>
        <v>0</v>
      </c>
      <c r="R101">
        <v>0</v>
      </c>
      <c r="S101">
        <f t="shared" si="27"/>
        <v>0</v>
      </c>
      <c r="T101">
        <f t="shared" si="37"/>
        <v>0</v>
      </c>
      <c r="U101">
        <f t="shared" si="28"/>
        <v>3.1870388613296913E-2</v>
      </c>
      <c r="V101">
        <f t="shared" si="38"/>
        <v>0.84441310922369928</v>
      </c>
      <c r="W101">
        <f t="shared" si="29"/>
        <v>1.7751927972481225E-2</v>
      </c>
      <c r="X101">
        <f t="shared" si="39"/>
        <v>0.94160359434525442</v>
      </c>
      <c r="Y101">
        <v>3</v>
      </c>
      <c r="Z101">
        <f>Y101*'MRIP Selectivity'!$N$35</f>
        <v>1.8889782527610699E-2</v>
      </c>
      <c r="AA101">
        <f>Y101*'MRIP Selectivity'!$O$35</f>
        <v>1.8852867681356991E-2</v>
      </c>
      <c r="AB101">
        <f>Y101*'MRIP Selectivity'!$P$35</f>
        <v>2.7096513886256638E-3</v>
      </c>
      <c r="AC101">
        <v>0.74741255597723821</v>
      </c>
      <c r="AD101">
        <v>0.94160359434525442</v>
      </c>
      <c r="AE101">
        <v>1.3432654004296583</v>
      </c>
      <c r="AF101">
        <f t="shared" si="40"/>
        <v>1.4118460640815688E-2</v>
      </c>
      <c r="AG101">
        <f t="shared" si="41"/>
        <v>1.7751927972481225E-2</v>
      </c>
      <c r="AH101">
        <f t="shared" si="42"/>
        <v>3.6397809575670318E-3</v>
      </c>
      <c r="AI101">
        <f t="shared" si="43"/>
        <v>4.045230159759336E-2</v>
      </c>
      <c r="AJ101">
        <f t="shared" si="44"/>
        <v>3.5510169570863948E-2</v>
      </c>
      <c r="AK101">
        <f t="shared" si="45"/>
        <v>2.1562519069982654E-2</v>
      </c>
      <c r="AL101">
        <f t="shared" si="46"/>
        <v>2.1391708930048256E-2</v>
      </c>
      <c r="AM101">
        <f t="shared" si="47"/>
        <v>3.1870388613296913E-2</v>
      </c>
      <c r="AN101">
        <f t="shared" si="48"/>
        <v>1.7751927972481225E-2</v>
      </c>
      <c r="AO101">
        <v>0</v>
      </c>
      <c r="AP101">
        <f t="shared" si="49"/>
        <v>3.7742650208967693E-2</v>
      </c>
      <c r="AQ101">
        <f t="shared" si="50"/>
        <v>1.8852867681356991E-2</v>
      </c>
      <c r="AR101">
        <v>3</v>
      </c>
      <c r="AS101">
        <f>AR101*'MRIP Selectivity'!$N$35</f>
        <v>1.8889782527610699E-2</v>
      </c>
      <c r="AT101">
        <f>AR101*'MRIP Selectivity'!$O$35</f>
        <v>1.8852867681356991E-2</v>
      </c>
      <c r="AU101">
        <f>AR101*'MRIP Selectivity'!$P$35</f>
        <v>2.7096513886256638E-3</v>
      </c>
      <c r="AV101">
        <v>6</v>
      </c>
      <c r="AW101">
        <f t="shared" si="51"/>
        <v>30</v>
      </c>
      <c r="AX101">
        <f t="shared" si="30"/>
        <v>0</v>
      </c>
      <c r="AY101">
        <f t="shared" si="31"/>
        <v>0</v>
      </c>
      <c r="AZ101">
        <f t="shared" si="32"/>
        <v>0</v>
      </c>
      <c r="BA101">
        <v>205.42146636000001</v>
      </c>
      <c r="BB101">
        <v>205.42146636000001</v>
      </c>
    </row>
    <row r="102" spans="1:54" x14ac:dyDescent="0.25">
      <c r="A102" t="s">
        <v>85</v>
      </c>
      <c r="B102" t="s">
        <v>3</v>
      </c>
      <c r="C102">
        <v>2014</v>
      </c>
      <c r="D102">
        <v>6</v>
      </c>
      <c r="E102">
        <v>11</v>
      </c>
      <c r="F102" t="s">
        <v>1846</v>
      </c>
      <c r="G102" t="s">
        <v>1769</v>
      </c>
      <c r="H102" t="s">
        <v>1840</v>
      </c>
      <c r="I102" t="s">
        <v>1812</v>
      </c>
      <c r="J102" t="s">
        <v>1813</v>
      </c>
      <c r="K102" t="str">
        <f t="shared" si="33"/>
        <v>Inshore</v>
      </c>
      <c r="L102">
        <v>0</v>
      </c>
      <c r="M102">
        <f t="shared" si="26"/>
        <v>0</v>
      </c>
      <c r="N102">
        <f t="shared" si="34"/>
        <v>3.7742650208967693E-2</v>
      </c>
      <c r="O102">
        <f t="shared" si="35"/>
        <v>1.8852867681356991E-2</v>
      </c>
      <c r="P102">
        <v>0</v>
      </c>
      <c r="Q102">
        <f t="shared" si="36"/>
        <v>0</v>
      </c>
      <c r="R102">
        <v>0</v>
      </c>
      <c r="S102">
        <f t="shared" si="27"/>
        <v>0</v>
      </c>
      <c r="T102">
        <f t="shared" si="37"/>
        <v>0</v>
      </c>
      <c r="U102">
        <f t="shared" si="28"/>
        <v>3.1870388613296913E-2</v>
      </c>
      <c r="V102">
        <f t="shared" si="38"/>
        <v>0.84441310922369928</v>
      </c>
      <c r="W102">
        <f t="shared" si="29"/>
        <v>1.7751927972481225E-2</v>
      </c>
      <c r="X102">
        <f t="shared" si="39"/>
        <v>0.94160359434525442</v>
      </c>
      <c r="Y102">
        <v>3</v>
      </c>
      <c r="Z102">
        <f>Y102*'MRIP Selectivity'!$N$35</f>
        <v>1.8889782527610699E-2</v>
      </c>
      <c r="AA102">
        <f>Y102*'MRIP Selectivity'!$O$35</f>
        <v>1.8852867681356991E-2</v>
      </c>
      <c r="AB102">
        <f>Y102*'MRIP Selectivity'!$P$35</f>
        <v>2.7096513886256638E-3</v>
      </c>
      <c r="AC102">
        <v>0.74741255597723821</v>
      </c>
      <c r="AD102">
        <v>0.94160359434525442</v>
      </c>
      <c r="AE102">
        <v>1.3432654004296583</v>
      </c>
      <c r="AF102">
        <f t="shared" si="40"/>
        <v>1.4118460640815688E-2</v>
      </c>
      <c r="AG102">
        <f t="shared" si="41"/>
        <v>1.7751927972481225E-2</v>
      </c>
      <c r="AH102">
        <f t="shared" si="42"/>
        <v>3.6397809575670318E-3</v>
      </c>
      <c r="AI102">
        <f t="shared" si="43"/>
        <v>4.045230159759336E-2</v>
      </c>
      <c r="AJ102">
        <f t="shared" si="44"/>
        <v>3.5510169570863948E-2</v>
      </c>
      <c r="AK102">
        <f t="shared" si="45"/>
        <v>2.1562519069982654E-2</v>
      </c>
      <c r="AL102">
        <f t="shared" si="46"/>
        <v>2.1391708930048256E-2</v>
      </c>
      <c r="AM102">
        <f t="shared" si="47"/>
        <v>3.1870388613296913E-2</v>
      </c>
      <c r="AN102">
        <f t="shared" si="48"/>
        <v>1.7751927972481225E-2</v>
      </c>
      <c r="AO102">
        <v>0</v>
      </c>
      <c r="AP102">
        <f t="shared" si="49"/>
        <v>3.7742650208967693E-2</v>
      </c>
      <c r="AQ102">
        <f t="shared" si="50"/>
        <v>1.8852867681356991E-2</v>
      </c>
      <c r="AR102">
        <v>3</v>
      </c>
      <c r="AS102">
        <f>AR102*'MRIP Selectivity'!$N$35</f>
        <v>1.8889782527610699E-2</v>
      </c>
      <c r="AT102">
        <f>AR102*'MRIP Selectivity'!$O$35</f>
        <v>1.8852867681356991E-2</v>
      </c>
      <c r="AU102">
        <f>AR102*'MRIP Selectivity'!$P$35</f>
        <v>2.7096513886256638E-3</v>
      </c>
      <c r="AV102">
        <v>4</v>
      </c>
      <c r="AW102">
        <f t="shared" si="51"/>
        <v>20</v>
      </c>
      <c r="AX102">
        <f t="shared" si="30"/>
        <v>0</v>
      </c>
      <c r="AY102">
        <f t="shared" si="31"/>
        <v>0</v>
      </c>
      <c r="AZ102">
        <f t="shared" si="32"/>
        <v>0</v>
      </c>
      <c r="BA102">
        <v>92.379626310000006</v>
      </c>
      <c r="BB102">
        <v>92.379626310000006</v>
      </c>
    </row>
    <row r="103" spans="1:54" x14ac:dyDescent="0.25">
      <c r="A103" t="s">
        <v>86</v>
      </c>
      <c r="B103" t="s">
        <v>3</v>
      </c>
      <c r="C103">
        <v>2014</v>
      </c>
      <c r="D103">
        <v>6</v>
      </c>
      <c r="E103">
        <v>11</v>
      </c>
      <c r="F103" t="s">
        <v>1827</v>
      </c>
      <c r="G103" t="s">
        <v>1769</v>
      </c>
      <c r="H103" t="s">
        <v>1811</v>
      </c>
      <c r="I103" t="s">
        <v>1812</v>
      </c>
      <c r="J103" t="s">
        <v>1813</v>
      </c>
      <c r="K103" t="str">
        <f t="shared" si="33"/>
        <v>Inshore</v>
      </c>
      <c r="L103">
        <v>0</v>
      </c>
      <c r="M103">
        <f t="shared" si="26"/>
        <v>0</v>
      </c>
      <c r="N103">
        <f t="shared" si="34"/>
        <v>0.10064706722391384</v>
      </c>
      <c r="O103">
        <f t="shared" si="35"/>
        <v>5.0274313816951972E-2</v>
      </c>
      <c r="P103">
        <v>0</v>
      </c>
      <c r="Q103">
        <f t="shared" si="36"/>
        <v>0</v>
      </c>
      <c r="R103">
        <v>0</v>
      </c>
      <c r="S103">
        <f t="shared" si="27"/>
        <v>0</v>
      </c>
      <c r="T103">
        <f t="shared" si="37"/>
        <v>0</v>
      </c>
      <c r="U103">
        <f t="shared" si="28"/>
        <v>8.4987702968791767E-2</v>
      </c>
      <c r="V103">
        <f t="shared" si="38"/>
        <v>0.84441310922369939</v>
      </c>
      <c r="W103">
        <f t="shared" si="29"/>
        <v>4.7338474593283261E-2</v>
      </c>
      <c r="X103">
        <f t="shared" si="39"/>
        <v>0.94160359434525431</v>
      </c>
      <c r="Y103">
        <v>8</v>
      </c>
      <c r="Z103">
        <f>Y103*'MRIP Selectivity'!$N$35</f>
        <v>5.0372753406961866E-2</v>
      </c>
      <c r="AA103">
        <f>Y103*'MRIP Selectivity'!$O$35</f>
        <v>5.0274313816951972E-2</v>
      </c>
      <c r="AB103">
        <f>Y103*'MRIP Selectivity'!$P$35</f>
        <v>7.2257370363351036E-3</v>
      </c>
      <c r="AC103">
        <v>0.74741255597723821</v>
      </c>
      <c r="AD103">
        <v>0.94160359434525442</v>
      </c>
      <c r="AE103">
        <v>1.3432654004296583</v>
      </c>
      <c r="AF103">
        <f t="shared" si="40"/>
        <v>3.7649228375508506E-2</v>
      </c>
      <c r="AG103">
        <f t="shared" si="41"/>
        <v>4.7338474593283261E-2</v>
      </c>
      <c r="AH103">
        <f t="shared" si="42"/>
        <v>9.7060825535120847E-3</v>
      </c>
      <c r="AI103">
        <f t="shared" si="43"/>
        <v>0.10787280426024894</v>
      </c>
      <c r="AJ103">
        <f t="shared" si="44"/>
        <v>9.4693785522303855E-2</v>
      </c>
      <c r="AK103">
        <f t="shared" si="45"/>
        <v>5.7500050853287077E-2</v>
      </c>
      <c r="AL103">
        <f t="shared" si="46"/>
        <v>5.7044557146795349E-2</v>
      </c>
      <c r="AM103">
        <f t="shared" si="47"/>
        <v>8.4987702968791767E-2</v>
      </c>
      <c r="AN103">
        <f t="shared" si="48"/>
        <v>4.7338474593283261E-2</v>
      </c>
      <c r="AO103">
        <v>0</v>
      </c>
      <c r="AP103">
        <f t="shared" si="49"/>
        <v>0.10064706722391384</v>
      </c>
      <c r="AQ103">
        <f t="shared" si="50"/>
        <v>5.0274313816951972E-2</v>
      </c>
      <c r="AR103">
        <v>8</v>
      </c>
      <c r="AS103">
        <f>AR103*'MRIP Selectivity'!$N$35</f>
        <v>5.0372753406961866E-2</v>
      </c>
      <c r="AT103">
        <f>AR103*'MRIP Selectivity'!$O$35</f>
        <v>5.0274313816951972E-2</v>
      </c>
      <c r="AU103">
        <f>AR103*'MRIP Selectivity'!$P$35</f>
        <v>7.2257370363351036E-3</v>
      </c>
      <c r="AV103">
        <v>4</v>
      </c>
      <c r="AW103">
        <f t="shared" si="51"/>
        <v>20</v>
      </c>
      <c r="AX103">
        <f t="shared" si="30"/>
        <v>0</v>
      </c>
      <c r="AY103">
        <f t="shared" si="31"/>
        <v>0</v>
      </c>
      <c r="AZ103">
        <f t="shared" si="32"/>
        <v>0</v>
      </c>
      <c r="BA103">
        <v>178.78244884</v>
      </c>
      <c r="BB103">
        <v>178.78244884</v>
      </c>
    </row>
    <row r="104" spans="1:54" x14ac:dyDescent="0.25">
      <c r="A104" t="s">
        <v>1858</v>
      </c>
      <c r="B104" t="s">
        <v>3</v>
      </c>
      <c r="C104">
        <v>2014</v>
      </c>
      <c r="D104">
        <v>6</v>
      </c>
      <c r="E104">
        <v>11</v>
      </c>
      <c r="F104" t="s">
        <v>1827</v>
      </c>
      <c r="G104" t="s">
        <v>1769</v>
      </c>
      <c r="H104" t="s">
        <v>1811</v>
      </c>
      <c r="I104" t="s">
        <v>1812</v>
      </c>
      <c r="J104" t="s">
        <v>1813</v>
      </c>
      <c r="K104" t="str">
        <f t="shared" si="33"/>
        <v>Inshore</v>
      </c>
      <c r="L104">
        <v>0</v>
      </c>
      <c r="M104">
        <f t="shared" si="26"/>
        <v>0</v>
      </c>
      <c r="N104">
        <f t="shared" si="34"/>
        <v>1.258088340298923E-2</v>
      </c>
      <c r="O104">
        <f t="shared" si="35"/>
        <v>6.2842892271189965E-3</v>
      </c>
      <c r="P104">
        <v>0</v>
      </c>
      <c r="Q104">
        <f t="shared" si="36"/>
        <v>0</v>
      </c>
      <c r="R104">
        <v>0</v>
      </c>
      <c r="S104">
        <f t="shared" si="27"/>
        <v>0</v>
      </c>
      <c r="T104">
        <f t="shared" si="37"/>
        <v>0</v>
      </c>
      <c r="U104">
        <f t="shared" si="28"/>
        <v>1.0623462871098971E-2</v>
      </c>
      <c r="V104">
        <f t="shared" si="38"/>
        <v>0.84441310922369939</v>
      </c>
      <c r="W104">
        <f t="shared" si="29"/>
        <v>5.9173093241604077E-3</v>
      </c>
      <c r="X104">
        <f t="shared" si="39"/>
        <v>0.94160359434525431</v>
      </c>
      <c r="Y104">
        <v>1</v>
      </c>
      <c r="Z104">
        <f>Y104*'MRIP Selectivity'!$N$35</f>
        <v>6.2965941758702333E-3</v>
      </c>
      <c r="AA104">
        <f>Y104*'MRIP Selectivity'!$O$35</f>
        <v>6.2842892271189965E-3</v>
      </c>
      <c r="AB104">
        <f>Y104*'MRIP Selectivity'!$P$35</f>
        <v>9.0321712954188795E-4</v>
      </c>
      <c r="AC104">
        <v>0.74741255597723821</v>
      </c>
      <c r="AD104">
        <v>0.94160359434525442</v>
      </c>
      <c r="AE104">
        <v>1.3432654004296583</v>
      </c>
      <c r="AF104">
        <f t="shared" si="40"/>
        <v>4.7061535469385633E-3</v>
      </c>
      <c r="AG104">
        <f t="shared" si="41"/>
        <v>5.9173093241604077E-3</v>
      </c>
      <c r="AH104">
        <f t="shared" si="42"/>
        <v>1.2132603191890106E-3</v>
      </c>
      <c r="AI104">
        <f t="shared" si="43"/>
        <v>1.3484100532531117E-2</v>
      </c>
      <c r="AJ104">
        <f t="shared" si="44"/>
        <v>1.1836723190287982E-2</v>
      </c>
      <c r="AK104">
        <f t="shared" si="45"/>
        <v>7.1875063566608846E-3</v>
      </c>
      <c r="AL104">
        <f t="shared" si="46"/>
        <v>7.1305696433494187E-3</v>
      </c>
      <c r="AM104">
        <f t="shared" si="47"/>
        <v>1.0623462871098971E-2</v>
      </c>
      <c r="AN104">
        <f t="shared" si="48"/>
        <v>5.9173093241604077E-3</v>
      </c>
      <c r="AO104">
        <v>0</v>
      </c>
      <c r="AP104">
        <f t="shared" si="49"/>
        <v>1.258088340298923E-2</v>
      </c>
      <c r="AQ104">
        <f t="shared" si="50"/>
        <v>6.2842892271189965E-3</v>
      </c>
      <c r="AR104">
        <v>1</v>
      </c>
      <c r="AS104">
        <f>AR104*'MRIP Selectivity'!$N$35</f>
        <v>6.2965941758702333E-3</v>
      </c>
      <c r="AT104">
        <f>AR104*'MRIP Selectivity'!$O$35</f>
        <v>6.2842892271189965E-3</v>
      </c>
      <c r="AU104">
        <f>AR104*'MRIP Selectivity'!$P$35</f>
        <v>9.0321712954188795E-4</v>
      </c>
      <c r="AV104">
        <v>3</v>
      </c>
      <c r="AW104">
        <f t="shared" si="51"/>
        <v>15</v>
      </c>
      <c r="AX104">
        <f t="shared" si="30"/>
        <v>0</v>
      </c>
      <c r="AY104">
        <f t="shared" si="31"/>
        <v>0</v>
      </c>
      <c r="AZ104">
        <f t="shared" si="32"/>
        <v>0</v>
      </c>
      <c r="BA104">
        <v>178.78244884</v>
      </c>
      <c r="BB104">
        <v>178.78244884</v>
      </c>
    </row>
    <row r="105" spans="1:54" x14ac:dyDescent="0.25">
      <c r="A105" t="s">
        <v>87</v>
      </c>
      <c r="B105" t="s">
        <v>3</v>
      </c>
      <c r="C105">
        <v>2014</v>
      </c>
      <c r="D105">
        <v>6</v>
      </c>
      <c r="E105">
        <v>12</v>
      </c>
      <c r="F105" t="s">
        <v>1859</v>
      </c>
      <c r="G105" t="s">
        <v>1769</v>
      </c>
      <c r="H105" t="s">
        <v>1811</v>
      </c>
      <c r="I105" t="s">
        <v>1812</v>
      </c>
      <c r="J105" t="s">
        <v>1813</v>
      </c>
      <c r="K105" t="str">
        <f t="shared" si="33"/>
        <v>Inshore</v>
      </c>
      <c r="L105">
        <v>0</v>
      </c>
      <c r="M105">
        <f t="shared" si="26"/>
        <v>0</v>
      </c>
      <c r="N105">
        <f t="shared" si="34"/>
        <v>7.5485300417935386E-2</v>
      </c>
      <c r="O105">
        <f t="shared" si="35"/>
        <v>3.7705735362713981E-2</v>
      </c>
      <c r="P105">
        <v>0</v>
      </c>
      <c r="Q105">
        <f t="shared" si="36"/>
        <v>0</v>
      </c>
      <c r="R105">
        <v>0</v>
      </c>
      <c r="S105">
        <f t="shared" si="27"/>
        <v>0</v>
      </c>
      <c r="T105">
        <f t="shared" si="37"/>
        <v>0</v>
      </c>
      <c r="U105">
        <f t="shared" si="28"/>
        <v>6.3740777226593825E-2</v>
      </c>
      <c r="V105">
        <f t="shared" si="38"/>
        <v>0.84441310922369928</v>
      </c>
      <c r="W105">
        <f t="shared" si="29"/>
        <v>3.5503855944962449E-2</v>
      </c>
      <c r="X105">
        <f t="shared" si="39"/>
        <v>0.94160359434525442</v>
      </c>
      <c r="Y105">
        <v>6</v>
      </c>
      <c r="Z105">
        <f>Y105*'MRIP Selectivity'!$N$35</f>
        <v>3.7779565055221398E-2</v>
      </c>
      <c r="AA105">
        <f>Y105*'MRIP Selectivity'!$O$35</f>
        <v>3.7705735362713981E-2</v>
      </c>
      <c r="AB105">
        <f>Y105*'MRIP Selectivity'!$P$35</f>
        <v>5.4193027772513275E-3</v>
      </c>
      <c r="AC105">
        <v>0.74741255597723821</v>
      </c>
      <c r="AD105">
        <v>0.94160359434525442</v>
      </c>
      <c r="AE105">
        <v>1.3432654004296583</v>
      </c>
      <c r="AF105">
        <f t="shared" si="40"/>
        <v>2.8236921281631376E-2</v>
      </c>
      <c r="AG105">
        <f t="shared" si="41"/>
        <v>3.5503855944962449E-2</v>
      </c>
      <c r="AH105">
        <f t="shared" si="42"/>
        <v>7.2795619151340635E-3</v>
      </c>
      <c r="AI105">
        <f t="shared" si="43"/>
        <v>8.0904603195186719E-2</v>
      </c>
      <c r="AJ105">
        <f t="shared" si="44"/>
        <v>7.1020339141727895E-2</v>
      </c>
      <c r="AK105">
        <f t="shared" si="45"/>
        <v>4.3125038139965308E-2</v>
      </c>
      <c r="AL105">
        <f t="shared" si="46"/>
        <v>4.2783417860096512E-2</v>
      </c>
      <c r="AM105">
        <f t="shared" si="47"/>
        <v>6.3740777226593825E-2</v>
      </c>
      <c r="AN105">
        <f t="shared" si="48"/>
        <v>3.5503855944962449E-2</v>
      </c>
      <c r="AO105">
        <v>0</v>
      </c>
      <c r="AP105">
        <f t="shared" si="49"/>
        <v>7.5485300417935386E-2</v>
      </c>
      <c r="AQ105">
        <f t="shared" si="50"/>
        <v>3.7705735362713981E-2</v>
      </c>
      <c r="AR105">
        <v>6</v>
      </c>
      <c r="AS105">
        <f>AR105*'MRIP Selectivity'!$N$35</f>
        <v>3.7779565055221398E-2</v>
      </c>
      <c r="AT105">
        <f>AR105*'MRIP Selectivity'!$O$35</f>
        <v>3.7705735362713981E-2</v>
      </c>
      <c r="AU105">
        <f>AR105*'MRIP Selectivity'!$P$35</f>
        <v>5.4193027772513275E-3</v>
      </c>
      <c r="AV105">
        <v>2</v>
      </c>
      <c r="AW105">
        <f t="shared" si="51"/>
        <v>10</v>
      </c>
      <c r="AX105">
        <f t="shared" si="30"/>
        <v>0</v>
      </c>
      <c r="AY105">
        <f t="shared" si="31"/>
        <v>0</v>
      </c>
      <c r="AZ105">
        <f t="shared" si="32"/>
        <v>0</v>
      </c>
      <c r="BA105">
        <v>233.51349725</v>
      </c>
      <c r="BB105">
        <v>233.51349725</v>
      </c>
    </row>
    <row r="106" spans="1:54" x14ac:dyDescent="0.25">
      <c r="A106" t="s">
        <v>88</v>
      </c>
      <c r="B106" t="s">
        <v>3</v>
      </c>
      <c r="C106">
        <v>2014</v>
      </c>
      <c r="D106">
        <v>6</v>
      </c>
      <c r="E106">
        <v>12</v>
      </c>
      <c r="F106" t="s">
        <v>1859</v>
      </c>
      <c r="G106" t="s">
        <v>1769</v>
      </c>
      <c r="H106" t="s">
        <v>1811</v>
      </c>
      <c r="I106" t="s">
        <v>1812</v>
      </c>
      <c r="J106" t="s">
        <v>1813</v>
      </c>
      <c r="K106" t="str">
        <f t="shared" si="33"/>
        <v>Inshore</v>
      </c>
      <c r="L106">
        <v>0</v>
      </c>
      <c r="M106">
        <f t="shared" si="26"/>
        <v>0</v>
      </c>
      <c r="N106">
        <f t="shared" si="34"/>
        <v>0.10064706722391384</v>
      </c>
      <c r="O106">
        <f t="shared" si="35"/>
        <v>5.0274313816951972E-2</v>
      </c>
      <c r="P106">
        <v>0</v>
      </c>
      <c r="Q106">
        <f t="shared" si="36"/>
        <v>0</v>
      </c>
      <c r="R106">
        <v>0</v>
      </c>
      <c r="S106">
        <f t="shared" si="27"/>
        <v>0</v>
      </c>
      <c r="T106">
        <f t="shared" si="37"/>
        <v>0</v>
      </c>
      <c r="U106">
        <f t="shared" si="28"/>
        <v>8.4987702968791767E-2</v>
      </c>
      <c r="V106">
        <f t="shared" si="38"/>
        <v>0.84441310922369939</v>
      </c>
      <c r="W106">
        <f t="shared" si="29"/>
        <v>4.7338474593283261E-2</v>
      </c>
      <c r="X106">
        <f t="shared" si="39"/>
        <v>0.94160359434525431</v>
      </c>
      <c r="Y106">
        <v>8</v>
      </c>
      <c r="Z106">
        <f>Y106*'MRIP Selectivity'!$N$35</f>
        <v>5.0372753406961866E-2</v>
      </c>
      <c r="AA106">
        <f>Y106*'MRIP Selectivity'!$O$35</f>
        <v>5.0274313816951972E-2</v>
      </c>
      <c r="AB106">
        <f>Y106*'MRIP Selectivity'!$P$35</f>
        <v>7.2257370363351036E-3</v>
      </c>
      <c r="AC106">
        <v>0.74741255597723821</v>
      </c>
      <c r="AD106">
        <v>0.94160359434525442</v>
      </c>
      <c r="AE106">
        <v>1.3432654004296583</v>
      </c>
      <c r="AF106">
        <f t="shared" si="40"/>
        <v>3.7649228375508506E-2</v>
      </c>
      <c r="AG106">
        <f t="shared" si="41"/>
        <v>4.7338474593283261E-2</v>
      </c>
      <c r="AH106">
        <f t="shared" si="42"/>
        <v>9.7060825535120847E-3</v>
      </c>
      <c r="AI106">
        <f t="shared" si="43"/>
        <v>0.10787280426024894</v>
      </c>
      <c r="AJ106">
        <f t="shared" si="44"/>
        <v>9.4693785522303855E-2</v>
      </c>
      <c r="AK106">
        <f t="shared" si="45"/>
        <v>5.7500050853287077E-2</v>
      </c>
      <c r="AL106">
        <f t="shared" si="46"/>
        <v>5.7044557146795349E-2</v>
      </c>
      <c r="AM106">
        <f t="shared" si="47"/>
        <v>8.4987702968791767E-2</v>
      </c>
      <c r="AN106">
        <f t="shared" si="48"/>
        <v>4.7338474593283261E-2</v>
      </c>
      <c r="AO106">
        <v>0</v>
      </c>
      <c r="AP106">
        <f t="shared" si="49"/>
        <v>0.10064706722391384</v>
      </c>
      <c r="AQ106">
        <f t="shared" si="50"/>
        <v>5.0274313816951972E-2</v>
      </c>
      <c r="AR106">
        <v>8</v>
      </c>
      <c r="AS106">
        <f>AR106*'MRIP Selectivity'!$N$35</f>
        <v>5.0372753406961866E-2</v>
      </c>
      <c r="AT106">
        <f>AR106*'MRIP Selectivity'!$O$35</f>
        <v>5.0274313816951972E-2</v>
      </c>
      <c r="AU106">
        <f>AR106*'MRIP Selectivity'!$P$35</f>
        <v>7.2257370363351036E-3</v>
      </c>
      <c r="AV106">
        <v>4</v>
      </c>
      <c r="AW106">
        <f t="shared" si="51"/>
        <v>20</v>
      </c>
      <c r="AX106">
        <f t="shared" si="30"/>
        <v>0</v>
      </c>
      <c r="AY106">
        <f t="shared" si="31"/>
        <v>0</v>
      </c>
      <c r="AZ106">
        <f t="shared" si="32"/>
        <v>0</v>
      </c>
      <c r="BA106">
        <v>233.51349725</v>
      </c>
      <c r="BB106">
        <v>233.51349725</v>
      </c>
    </row>
    <row r="107" spans="1:54" x14ac:dyDescent="0.25">
      <c r="A107" t="s">
        <v>89</v>
      </c>
      <c r="B107" t="s">
        <v>3</v>
      </c>
      <c r="C107">
        <v>2013</v>
      </c>
      <c r="D107">
        <v>1</v>
      </c>
      <c r="E107">
        <v>1</v>
      </c>
      <c r="F107" t="s">
        <v>1835</v>
      </c>
      <c r="G107" t="s">
        <v>1769</v>
      </c>
      <c r="H107" t="s">
        <v>1811</v>
      </c>
      <c r="I107" t="s">
        <v>1812</v>
      </c>
      <c r="J107" t="s">
        <v>1813</v>
      </c>
      <c r="K107" t="str">
        <f t="shared" si="33"/>
        <v>Inshore</v>
      </c>
      <c r="L107">
        <v>0</v>
      </c>
      <c r="M107">
        <f t="shared" si="26"/>
        <v>0</v>
      </c>
      <c r="N107">
        <f t="shared" si="34"/>
        <v>0.25161766805978458</v>
      </c>
      <c r="O107">
        <f t="shared" si="35"/>
        <v>0.12568578454237994</v>
      </c>
      <c r="P107">
        <v>0</v>
      </c>
      <c r="Q107">
        <f t="shared" si="36"/>
        <v>0</v>
      </c>
      <c r="R107">
        <v>0</v>
      </c>
      <c r="S107">
        <f t="shared" si="27"/>
        <v>0</v>
      </c>
      <c r="T107">
        <f t="shared" si="37"/>
        <v>0</v>
      </c>
      <c r="U107">
        <f t="shared" si="28"/>
        <v>0.21246925742197942</v>
      </c>
      <c r="V107">
        <f t="shared" si="38"/>
        <v>0.84441310922369939</v>
      </c>
      <c r="W107">
        <f t="shared" si="29"/>
        <v>0.11834618648320817</v>
      </c>
      <c r="X107">
        <f t="shared" si="39"/>
        <v>0.94160359434525442</v>
      </c>
      <c r="Y107">
        <v>20</v>
      </c>
      <c r="Z107">
        <f>Y107*'MRIP Selectivity'!$N$35</f>
        <v>0.12593188351740467</v>
      </c>
      <c r="AA107">
        <f>Y107*'MRIP Selectivity'!$O$35</f>
        <v>0.12568578454237994</v>
      </c>
      <c r="AB107">
        <f>Y107*'MRIP Selectivity'!$P$35</f>
        <v>1.8064342590837758E-2</v>
      </c>
      <c r="AC107">
        <v>0.74741255597723821</v>
      </c>
      <c r="AD107">
        <v>0.94160359434525442</v>
      </c>
      <c r="AE107">
        <v>1.3432654004296583</v>
      </c>
      <c r="AF107">
        <f t="shared" si="40"/>
        <v>9.4123070938771258E-2</v>
      </c>
      <c r="AG107">
        <f t="shared" si="41"/>
        <v>0.11834618648320817</v>
      </c>
      <c r="AH107">
        <f t="shared" si="42"/>
        <v>2.426520638378021E-2</v>
      </c>
      <c r="AI107">
        <f t="shared" si="43"/>
        <v>0.26968201065062236</v>
      </c>
      <c r="AJ107">
        <f t="shared" si="44"/>
        <v>0.23673446380575963</v>
      </c>
      <c r="AK107">
        <f t="shared" si="45"/>
        <v>0.14375012713321769</v>
      </c>
      <c r="AL107">
        <f t="shared" si="46"/>
        <v>0.14261139286698837</v>
      </c>
      <c r="AM107">
        <f t="shared" si="47"/>
        <v>0.21246925742197942</v>
      </c>
      <c r="AN107">
        <f t="shared" si="48"/>
        <v>0.11834618648320817</v>
      </c>
      <c r="AO107">
        <v>0</v>
      </c>
      <c r="AP107">
        <f t="shared" si="49"/>
        <v>0.25161766805978458</v>
      </c>
      <c r="AQ107">
        <f t="shared" si="50"/>
        <v>0.12568578454237994</v>
      </c>
      <c r="AR107">
        <v>20</v>
      </c>
      <c r="AS107">
        <f>AR107*'MRIP Selectivity'!$N$35</f>
        <v>0.12593188351740467</v>
      </c>
      <c r="AT107">
        <f>AR107*'MRIP Selectivity'!$O$35</f>
        <v>0.12568578454237994</v>
      </c>
      <c r="AU107">
        <f>AR107*'MRIP Selectivity'!$P$35</f>
        <v>1.8064342590837758E-2</v>
      </c>
      <c r="AV107">
        <v>4</v>
      </c>
      <c r="AW107">
        <f t="shared" si="51"/>
        <v>20</v>
      </c>
      <c r="AX107">
        <f t="shared" si="30"/>
        <v>0</v>
      </c>
      <c r="AY107">
        <f t="shared" si="31"/>
        <v>0</v>
      </c>
      <c r="AZ107">
        <f t="shared" si="32"/>
        <v>0</v>
      </c>
      <c r="BA107">
        <v>60.556832489000001</v>
      </c>
      <c r="BB107">
        <v>60.556832489000001</v>
      </c>
    </row>
    <row r="108" spans="1:54" x14ac:dyDescent="0.25">
      <c r="A108" t="s">
        <v>90</v>
      </c>
      <c r="B108" t="s">
        <v>3</v>
      </c>
      <c r="C108">
        <v>2013</v>
      </c>
      <c r="D108">
        <v>1</v>
      </c>
      <c r="E108">
        <v>1</v>
      </c>
      <c r="F108" t="s">
        <v>1835</v>
      </c>
      <c r="G108" t="s">
        <v>1769</v>
      </c>
      <c r="H108" t="s">
        <v>1811</v>
      </c>
      <c r="I108" t="s">
        <v>1812</v>
      </c>
      <c r="J108" t="s">
        <v>1813</v>
      </c>
      <c r="K108" t="str">
        <f t="shared" si="33"/>
        <v>Inshore</v>
      </c>
      <c r="L108">
        <v>0</v>
      </c>
      <c r="M108">
        <f t="shared" si="26"/>
        <v>0</v>
      </c>
      <c r="N108">
        <f t="shared" si="34"/>
        <v>0.62904417014946157</v>
      </c>
      <c r="O108">
        <f t="shared" si="35"/>
        <v>0.31421446135594983</v>
      </c>
      <c r="P108">
        <v>0</v>
      </c>
      <c r="Q108">
        <f t="shared" si="36"/>
        <v>0</v>
      </c>
      <c r="R108">
        <v>0</v>
      </c>
      <c r="S108">
        <f t="shared" si="27"/>
        <v>0</v>
      </c>
      <c r="T108">
        <f t="shared" si="37"/>
        <v>0</v>
      </c>
      <c r="U108">
        <f t="shared" si="28"/>
        <v>0.53117314355494849</v>
      </c>
      <c r="V108">
        <f t="shared" si="38"/>
        <v>0.84441310922369917</v>
      </c>
      <c r="W108">
        <f t="shared" si="29"/>
        <v>0.2958654662080204</v>
      </c>
      <c r="X108">
        <f t="shared" si="39"/>
        <v>0.94160359434525442</v>
      </c>
      <c r="Y108">
        <v>50</v>
      </c>
      <c r="Z108">
        <f>Y108*'MRIP Selectivity'!$N$35</f>
        <v>0.31482970879351169</v>
      </c>
      <c r="AA108">
        <f>Y108*'MRIP Selectivity'!$O$35</f>
        <v>0.31421446135594983</v>
      </c>
      <c r="AB108">
        <f>Y108*'MRIP Selectivity'!$P$35</f>
        <v>4.5160856477094398E-2</v>
      </c>
      <c r="AC108">
        <v>0.74741255597723821</v>
      </c>
      <c r="AD108">
        <v>0.94160359434525442</v>
      </c>
      <c r="AE108">
        <v>1.3432654004296583</v>
      </c>
      <c r="AF108">
        <f t="shared" si="40"/>
        <v>0.23530767734692815</v>
      </c>
      <c r="AG108">
        <f t="shared" si="41"/>
        <v>0.2958654662080204</v>
      </c>
      <c r="AH108">
        <f t="shared" si="42"/>
        <v>6.0663015959450534E-2</v>
      </c>
      <c r="AI108">
        <f t="shared" si="43"/>
        <v>0.67420502662655601</v>
      </c>
      <c r="AJ108">
        <f t="shared" si="44"/>
        <v>0.59183615951439905</v>
      </c>
      <c r="AK108">
        <f t="shared" si="45"/>
        <v>0.35937531783304422</v>
      </c>
      <c r="AL108">
        <f t="shared" si="46"/>
        <v>0.35652848216747091</v>
      </c>
      <c r="AM108">
        <f t="shared" si="47"/>
        <v>0.53117314355494849</v>
      </c>
      <c r="AN108">
        <f t="shared" si="48"/>
        <v>0.2958654662080204</v>
      </c>
      <c r="AO108">
        <v>0</v>
      </c>
      <c r="AP108">
        <f t="shared" si="49"/>
        <v>0.62904417014946157</v>
      </c>
      <c r="AQ108">
        <f t="shared" si="50"/>
        <v>0.31421446135594983</v>
      </c>
      <c r="AR108">
        <v>50</v>
      </c>
      <c r="AS108">
        <f>AR108*'MRIP Selectivity'!$N$35</f>
        <v>0.31482970879351169</v>
      </c>
      <c r="AT108">
        <f>AR108*'MRIP Selectivity'!$O$35</f>
        <v>0.31421446135594983</v>
      </c>
      <c r="AU108">
        <f>AR108*'MRIP Selectivity'!$P$35</f>
        <v>4.5160856477094398E-2</v>
      </c>
      <c r="AV108">
        <v>4</v>
      </c>
      <c r="AW108">
        <f t="shared" si="51"/>
        <v>20</v>
      </c>
      <c r="AX108">
        <f t="shared" si="30"/>
        <v>0</v>
      </c>
      <c r="AY108">
        <f t="shared" si="31"/>
        <v>0</v>
      </c>
      <c r="AZ108">
        <f t="shared" si="32"/>
        <v>0</v>
      </c>
      <c r="BA108">
        <v>60.556832489000001</v>
      </c>
      <c r="BB108">
        <v>60.556832489000001</v>
      </c>
    </row>
    <row r="109" spans="1:54" x14ac:dyDescent="0.25">
      <c r="A109" t="s">
        <v>91</v>
      </c>
      <c r="B109" t="s">
        <v>3</v>
      </c>
      <c r="C109">
        <v>2013</v>
      </c>
      <c r="D109">
        <v>1</v>
      </c>
      <c r="E109">
        <v>1</v>
      </c>
      <c r="F109" t="s">
        <v>1835</v>
      </c>
      <c r="G109" t="s">
        <v>1769</v>
      </c>
      <c r="H109" t="s">
        <v>1811</v>
      </c>
      <c r="I109" t="s">
        <v>1812</v>
      </c>
      <c r="J109" t="s">
        <v>1767</v>
      </c>
      <c r="K109" t="str">
        <f t="shared" si="33"/>
        <v>Inshore</v>
      </c>
      <c r="L109">
        <v>0</v>
      </c>
      <c r="M109">
        <f t="shared" si="26"/>
        <v>0</v>
      </c>
      <c r="N109">
        <f t="shared" si="34"/>
        <v>2.516176680597846E-2</v>
      </c>
      <c r="O109">
        <f t="shared" si="35"/>
        <v>1.2568578454237993E-2</v>
      </c>
      <c r="P109">
        <v>0</v>
      </c>
      <c r="Q109">
        <f t="shared" si="36"/>
        <v>0</v>
      </c>
      <c r="R109">
        <v>0</v>
      </c>
      <c r="S109">
        <f t="shared" si="27"/>
        <v>0</v>
      </c>
      <c r="T109">
        <f t="shared" si="37"/>
        <v>0</v>
      </c>
      <c r="U109">
        <f t="shared" si="28"/>
        <v>2.1246925742197942E-2</v>
      </c>
      <c r="V109">
        <f t="shared" si="38"/>
        <v>0.84441310922369939</v>
      </c>
      <c r="W109">
        <f t="shared" si="29"/>
        <v>1.1834618648320815E-2</v>
      </c>
      <c r="X109">
        <f t="shared" si="39"/>
        <v>0.94160359434525431</v>
      </c>
      <c r="Y109">
        <v>2</v>
      </c>
      <c r="Z109">
        <f>Y109*'MRIP Selectivity'!$N$35</f>
        <v>1.2593188351740467E-2</v>
      </c>
      <c r="AA109">
        <f>Y109*'MRIP Selectivity'!$O$35</f>
        <v>1.2568578454237993E-2</v>
      </c>
      <c r="AB109">
        <f>Y109*'MRIP Selectivity'!$P$35</f>
        <v>1.8064342590837759E-3</v>
      </c>
      <c r="AC109">
        <v>0.74741255597723821</v>
      </c>
      <c r="AD109">
        <v>0.94160359434525442</v>
      </c>
      <c r="AE109">
        <v>1.3432654004296583</v>
      </c>
      <c r="AF109">
        <f t="shared" si="40"/>
        <v>9.4123070938771265E-3</v>
      </c>
      <c r="AG109">
        <f t="shared" si="41"/>
        <v>1.1834618648320815E-2</v>
      </c>
      <c r="AH109">
        <f t="shared" si="42"/>
        <v>2.4265206383780212E-3</v>
      </c>
      <c r="AI109">
        <f t="shared" si="43"/>
        <v>2.6968201065062234E-2</v>
      </c>
      <c r="AJ109">
        <f t="shared" si="44"/>
        <v>2.3673446380575964E-2</v>
      </c>
      <c r="AK109">
        <f t="shared" si="45"/>
        <v>1.4375012713321769E-2</v>
      </c>
      <c r="AL109">
        <f t="shared" si="46"/>
        <v>1.4261139286698837E-2</v>
      </c>
      <c r="AM109">
        <f t="shared" si="47"/>
        <v>2.1246925742197942E-2</v>
      </c>
      <c r="AN109">
        <f t="shared" si="48"/>
        <v>1.1834618648320815E-2</v>
      </c>
      <c r="AO109">
        <v>0</v>
      </c>
      <c r="AP109">
        <f t="shared" si="49"/>
        <v>2.516176680597846E-2</v>
      </c>
      <c r="AQ109">
        <f t="shared" si="50"/>
        <v>1.2568578454237993E-2</v>
      </c>
      <c r="AR109">
        <v>2</v>
      </c>
      <c r="AS109">
        <f>AR109*'MRIP Selectivity'!$N$35</f>
        <v>1.2593188351740467E-2</v>
      </c>
      <c r="AT109">
        <f>AR109*'MRIP Selectivity'!$O$35</f>
        <v>1.2568578454237993E-2</v>
      </c>
      <c r="AU109">
        <f>AR109*'MRIP Selectivity'!$P$35</f>
        <v>1.8064342590837759E-3</v>
      </c>
      <c r="AV109">
        <v>2</v>
      </c>
      <c r="AW109">
        <f t="shared" si="51"/>
        <v>10</v>
      </c>
      <c r="AX109">
        <f t="shared" si="30"/>
        <v>0</v>
      </c>
      <c r="AY109">
        <f t="shared" si="31"/>
        <v>0</v>
      </c>
      <c r="AZ109">
        <f t="shared" si="32"/>
        <v>0</v>
      </c>
      <c r="BA109">
        <v>60.556832489000001</v>
      </c>
      <c r="BB109">
        <v>60.556832489000001</v>
      </c>
    </row>
    <row r="110" spans="1:54" x14ac:dyDescent="0.25">
      <c r="A110" t="s">
        <v>92</v>
      </c>
      <c r="B110" t="s">
        <v>3</v>
      </c>
      <c r="C110">
        <v>2013</v>
      </c>
      <c r="D110">
        <v>1</v>
      </c>
      <c r="E110">
        <v>1</v>
      </c>
      <c r="F110" t="s">
        <v>1835</v>
      </c>
      <c r="G110" t="s">
        <v>1769</v>
      </c>
      <c r="H110" t="s">
        <v>1811</v>
      </c>
      <c r="I110" t="s">
        <v>1812</v>
      </c>
      <c r="J110" t="s">
        <v>1813</v>
      </c>
      <c r="K110" t="str">
        <f t="shared" si="33"/>
        <v>Inshore</v>
      </c>
      <c r="L110">
        <v>0</v>
      </c>
      <c r="M110">
        <f t="shared" si="26"/>
        <v>0</v>
      </c>
      <c r="N110">
        <f t="shared" si="34"/>
        <v>0.17613236764184922</v>
      </c>
      <c r="O110">
        <f t="shared" si="35"/>
        <v>8.7980049179665953E-2</v>
      </c>
      <c r="P110">
        <v>0</v>
      </c>
      <c r="Q110">
        <f t="shared" si="36"/>
        <v>0</v>
      </c>
      <c r="R110">
        <v>0</v>
      </c>
      <c r="S110">
        <f t="shared" si="27"/>
        <v>0</v>
      </c>
      <c r="T110">
        <f t="shared" si="37"/>
        <v>0</v>
      </c>
      <c r="U110">
        <f t="shared" si="28"/>
        <v>0.14872848019538559</v>
      </c>
      <c r="V110">
        <f t="shared" si="38"/>
        <v>0.84441310922369928</v>
      </c>
      <c r="W110">
        <f t="shared" si="29"/>
        <v>8.2842330538245718E-2</v>
      </c>
      <c r="X110">
        <f t="shared" si="39"/>
        <v>0.94160359434525442</v>
      </c>
      <c r="Y110">
        <v>14</v>
      </c>
      <c r="Z110">
        <f>Y110*'MRIP Selectivity'!$N$35</f>
        <v>8.8152318462183271E-2</v>
      </c>
      <c r="AA110">
        <f>Y110*'MRIP Selectivity'!$O$35</f>
        <v>8.7980049179665953E-2</v>
      </c>
      <c r="AB110">
        <f>Y110*'MRIP Selectivity'!$P$35</f>
        <v>1.2645039813586431E-2</v>
      </c>
      <c r="AC110">
        <v>0.74741255597723821</v>
      </c>
      <c r="AD110">
        <v>0.94160359434525442</v>
      </c>
      <c r="AE110">
        <v>1.3432654004296583</v>
      </c>
      <c r="AF110">
        <f t="shared" si="40"/>
        <v>6.5886149657139889E-2</v>
      </c>
      <c r="AG110">
        <f t="shared" si="41"/>
        <v>8.2842330538245718E-2</v>
      </c>
      <c r="AH110">
        <f t="shared" si="42"/>
        <v>1.6985644468646147E-2</v>
      </c>
      <c r="AI110">
        <f t="shared" si="43"/>
        <v>0.18877740745543564</v>
      </c>
      <c r="AJ110">
        <f t="shared" si="44"/>
        <v>0.16571412466403174</v>
      </c>
      <c r="AK110">
        <f t="shared" si="45"/>
        <v>0.10062508899325238</v>
      </c>
      <c r="AL110">
        <f t="shared" si="46"/>
        <v>9.9827975006891861E-2</v>
      </c>
      <c r="AM110">
        <f t="shared" si="47"/>
        <v>0.14872848019538559</v>
      </c>
      <c r="AN110">
        <f t="shared" si="48"/>
        <v>8.2842330538245718E-2</v>
      </c>
      <c r="AO110">
        <v>0</v>
      </c>
      <c r="AP110">
        <f t="shared" si="49"/>
        <v>0.17613236764184922</v>
      </c>
      <c r="AQ110">
        <f t="shared" si="50"/>
        <v>8.7980049179665953E-2</v>
      </c>
      <c r="AR110">
        <v>14</v>
      </c>
      <c r="AS110">
        <f>AR110*'MRIP Selectivity'!$N$35</f>
        <v>8.8152318462183271E-2</v>
      </c>
      <c r="AT110">
        <f>AR110*'MRIP Selectivity'!$O$35</f>
        <v>8.7980049179665953E-2</v>
      </c>
      <c r="AU110">
        <f>AR110*'MRIP Selectivity'!$P$35</f>
        <v>1.2645039813586431E-2</v>
      </c>
      <c r="AV110">
        <v>12</v>
      </c>
      <c r="AW110">
        <f t="shared" si="51"/>
        <v>60</v>
      </c>
      <c r="AX110">
        <f t="shared" si="30"/>
        <v>0</v>
      </c>
      <c r="AY110">
        <f t="shared" si="31"/>
        <v>0</v>
      </c>
      <c r="AZ110">
        <f t="shared" si="32"/>
        <v>0</v>
      </c>
      <c r="BA110">
        <v>64.513612585000004</v>
      </c>
      <c r="BB110">
        <v>64.513612585000004</v>
      </c>
    </row>
    <row r="111" spans="1:54" x14ac:dyDescent="0.25">
      <c r="A111" t="s">
        <v>93</v>
      </c>
      <c r="B111" t="s">
        <v>3</v>
      </c>
      <c r="C111">
        <v>2013</v>
      </c>
      <c r="D111">
        <v>1</v>
      </c>
      <c r="E111">
        <v>1</v>
      </c>
      <c r="F111" t="s">
        <v>1859</v>
      </c>
      <c r="G111" t="s">
        <v>1769</v>
      </c>
      <c r="H111" t="s">
        <v>1811</v>
      </c>
      <c r="I111" t="s">
        <v>1812</v>
      </c>
      <c r="J111" t="s">
        <v>1767</v>
      </c>
      <c r="K111" t="str">
        <f t="shared" si="33"/>
        <v>Inshore</v>
      </c>
      <c r="L111">
        <v>0</v>
      </c>
      <c r="M111">
        <f t="shared" si="26"/>
        <v>0</v>
      </c>
      <c r="N111">
        <f t="shared" si="34"/>
        <v>1.258088340298923E-2</v>
      </c>
      <c r="O111">
        <f t="shared" si="35"/>
        <v>6.2842892271189965E-3</v>
      </c>
      <c r="P111">
        <v>0</v>
      </c>
      <c r="Q111">
        <f t="shared" si="36"/>
        <v>0</v>
      </c>
      <c r="R111">
        <v>0</v>
      </c>
      <c r="S111">
        <f t="shared" si="27"/>
        <v>0</v>
      </c>
      <c r="T111">
        <f t="shared" si="37"/>
        <v>0</v>
      </c>
      <c r="U111">
        <f t="shared" si="28"/>
        <v>1.0623462871098971E-2</v>
      </c>
      <c r="V111">
        <f t="shared" si="38"/>
        <v>0.84441310922369939</v>
      </c>
      <c r="W111">
        <f t="shared" si="29"/>
        <v>5.9173093241604077E-3</v>
      </c>
      <c r="X111">
        <f t="shared" si="39"/>
        <v>0.94160359434525431</v>
      </c>
      <c r="Y111">
        <v>1</v>
      </c>
      <c r="Z111">
        <f>Y111*'MRIP Selectivity'!$N$35</f>
        <v>6.2965941758702333E-3</v>
      </c>
      <c r="AA111">
        <f>Y111*'MRIP Selectivity'!$O$35</f>
        <v>6.2842892271189965E-3</v>
      </c>
      <c r="AB111">
        <f>Y111*'MRIP Selectivity'!$P$35</f>
        <v>9.0321712954188795E-4</v>
      </c>
      <c r="AC111">
        <v>0.74741255597723821</v>
      </c>
      <c r="AD111">
        <v>0.94160359434525442</v>
      </c>
      <c r="AE111">
        <v>1.3432654004296583</v>
      </c>
      <c r="AF111">
        <f t="shared" si="40"/>
        <v>4.7061535469385633E-3</v>
      </c>
      <c r="AG111">
        <f t="shared" si="41"/>
        <v>5.9173093241604077E-3</v>
      </c>
      <c r="AH111">
        <f t="shared" si="42"/>
        <v>1.2132603191890106E-3</v>
      </c>
      <c r="AI111">
        <f t="shared" si="43"/>
        <v>1.3484100532531117E-2</v>
      </c>
      <c r="AJ111">
        <f t="shared" si="44"/>
        <v>1.1836723190287982E-2</v>
      </c>
      <c r="AK111">
        <f t="shared" si="45"/>
        <v>7.1875063566608846E-3</v>
      </c>
      <c r="AL111">
        <f t="shared" si="46"/>
        <v>7.1305696433494187E-3</v>
      </c>
      <c r="AM111">
        <f t="shared" si="47"/>
        <v>1.0623462871098971E-2</v>
      </c>
      <c r="AN111">
        <f t="shared" si="48"/>
        <v>5.9173093241604077E-3</v>
      </c>
      <c r="AO111">
        <v>0</v>
      </c>
      <c r="AP111">
        <f t="shared" si="49"/>
        <v>1.258088340298923E-2</v>
      </c>
      <c r="AQ111">
        <f t="shared" si="50"/>
        <v>6.2842892271189965E-3</v>
      </c>
      <c r="AR111">
        <v>1</v>
      </c>
      <c r="AS111">
        <f>AR111*'MRIP Selectivity'!$N$35</f>
        <v>6.2965941758702333E-3</v>
      </c>
      <c r="AT111">
        <f>AR111*'MRIP Selectivity'!$O$35</f>
        <v>6.2842892271189965E-3</v>
      </c>
      <c r="AU111">
        <f>AR111*'MRIP Selectivity'!$P$35</f>
        <v>9.0321712954188795E-4</v>
      </c>
      <c r="AV111">
        <v>2</v>
      </c>
      <c r="AW111">
        <f t="shared" si="51"/>
        <v>10</v>
      </c>
      <c r="AX111">
        <f t="shared" si="30"/>
        <v>0</v>
      </c>
      <c r="AY111">
        <f t="shared" si="31"/>
        <v>0</v>
      </c>
      <c r="AZ111">
        <f t="shared" si="32"/>
        <v>0</v>
      </c>
      <c r="BA111">
        <v>27.304371482000001</v>
      </c>
      <c r="BB111">
        <v>27.304371482000001</v>
      </c>
    </row>
    <row r="112" spans="1:54" x14ac:dyDescent="0.25">
      <c r="A112" t="s">
        <v>94</v>
      </c>
      <c r="B112" t="s">
        <v>3</v>
      </c>
      <c r="C112">
        <v>2013</v>
      </c>
      <c r="D112">
        <v>2</v>
      </c>
      <c r="E112">
        <v>3</v>
      </c>
      <c r="F112" t="s">
        <v>1849</v>
      </c>
      <c r="G112" t="s">
        <v>1769</v>
      </c>
      <c r="H112" t="s">
        <v>1811</v>
      </c>
      <c r="I112" t="s">
        <v>1812</v>
      </c>
      <c r="J112" t="s">
        <v>1819</v>
      </c>
      <c r="K112" t="str">
        <f t="shared" si="33"/>
        <v>Offshore</v>
      </c>
      <c r="L112">
        <v>0</v>
      </c>
      <c r="M112">
        <f t="shared" si="26"/>
        <v>0</v>
      </c>
      <c r="N112">
        <f t="shared" si="34"/>
        <v>0.37742650208967687</v>
      </c>
      <c r="O112">
        <f t="shared" si="35"/>
        <v>0.18852867681356988</v>
      </c>
      <c r="P112">
        <v>0</v>
      </c>
      <c r="Q112">
        <f t="shared" si="36"/>
        <v>0</v>
      </c>
      <c r="R112">
        <v>0</v>
      </c>
      <c r="S112">
        <f t="shared" si="27"/>
        <v>0</v>
      </c>
      <c r="T112">
        <f t="shared" si="37"/>
        <v>0</v>
      </c>
      <c r="U112">
        <f t="shared" si="28"/>
        <v>0.31870388613296913</v>
      </c>
      <c r="V112">
        <f t="shared" si="38"/>
        <v>0.84441310922369939</v>
      </c>
      <c r="W112">
        <f t="shared" si="29"/>
        <v>0.17751927972481224</v>
      </c>
      <c r="X112">
        <f t="shared" si="39"/>
        <v>0.94160359434525442</v>
      </c>
      <c r="Y112">
        <v>30</v>
      </c>
      <c r="Z112">
        <f>Y112*'MRIP Selectivity'!$N$35</f>
        <v>0.18889782527610699</v>
      </c>
      <c r="AA112">
        <f>Y112*'MRIP Selectivity'!$O$35</f>
        <v>0.18852867681356988</v>
      </c>
      <c r="AB112">
        <f>Y112*'MRIP Selectivity'!$P$35</f>
        <v>2.709651388625664E-2</v>
      </c>
      <c r="AC112">
        <v>0.74741255597723821</v>
      </c>
      <c r="AD112">
        <v>0.94160359434525442</v>
      </c>
      <c r="AE112">
        <v>1.3432654004296583</v>
      </c>
      <c r="AF112">
        <f t="shared" si="40"/>
        <v>0.14118460640815689</v>
      </c>
      <c r="AG112">
        <f t="shared" si="41"/>
        <v>0.17751927972481224</v>
      </c>
      <c r="AH112">
        <f t="shared" si="42"/>
        <v>3.639780957567032E-2</v>
      </c>
      <c r="AI112">
        <f t="shared" si="43"/>
        <v>0.40452301597593354</v>
      </c>
      <c r="AJ112">
        <f t="shared" si="44"/>
        <v>0.35510169570863948</v>
      </c>
      <c r="AK112">
        <f t="shared" si="45"/>
        <v>0.21562519069982652</v>
      </c>
      <c r="AL112">
        <f t="shared" si="46"/>
        <v>0.21391708930048256</v>
      </c>
      <c r="AM112">
        <f t="shared" si="47"/>
        <v>0.31870388613296913</v>
      </c>
      <c r="AN112">
        <f t="shared" si="48"/>
        <v>0.17751927972481224</v>
      </c>
      <c r="AO112">
        <v>0</v>
      </c>
      <c r="AP112">
        <f t="shared" si="49"/>
        <v>0.37742650208967687</v>
      </c>
      <c r="AQ112">
        <f t="shared" si="50"/>
        <v>0.18852867681356988</v>
      </c>
      <c r="AR112">
        <v>30</v>
      </c>
      <c r="AS112">
        <f>AR112*'MRIP Selectivity'!$N$35</f>
        <v>0.18889782527610699</v>
      </c>
      <c r="AT112">
        <f>AR112*'MRIP Selectivity'!$O$35</f>
        <v>0.18852867681356988</v>
      </c>
      <c r="AU112">
        <f>AR112*'MRIP Selectivity'!$P$35</f>
        <v>2.709651388625664E-2</v>
      </c>
      <c r="AV112">
        <v>4</v>
      </c>
      <c r="AW112">
        <f t="shared" si="51"/>
        <v>20</v>
      </c>
      <c r="AX112">
        <f t="shared" si="30"/>
        <v>0</v>
      </c>
      <c r="AY112">
        <f t="shared" si="31"/>
        <v>0</v>
      </c>
      <c r="AZ112">
        <f t="shared" si="32"/>
        <v>0</v>
      </c>
      <c r="BA112">
        <v>320.50045275999997</v>
      </c>
      <c r="BB112">
        <v>320.50045275999997</v>
      </c>
    </row>
    <row r="113" spans="1:54" x14ac:dyDescent="0.25">
      <c r="A113" t="s">
        <v>95</v>
      </c>
      <c r="B113" t="s">
        <v>3</v>
      </c>
      <c r="C113">
        <v>2013</v>
      </c>
      <c r="D113">
        <v>2</v>
      </c>
      <c r="E113">
        <v>3</v>
      </c>
      <c r="F113" t="s">
        <v>1849</v>
      </c>
      <c r="G113" t="s">
        <v>1769</v>
      </c>
      <c r="H113" t="s">
        <v>1811</v>
      </c>
      <c r="I113" t="s">
        <v>1812</v>
      </c>
      <c r="J113" t="s">
        <v>1813</v>
      </c>
      <c r="K113" t="str">
        <f t="shared" si="33"/>
        <v>Inshore</v>
      </c>
      <c r="L113">
        <v>0</v>
      </c>
      <c r="M113">
        <f t="shared" si="26"/>
        <v>0</v>
      </c>
      <c r="N113">
        <f t="shared" si="34"/>
        <v>0.22645590125380613</v>
      </c>
      <c r="O113">
        <f t="shared" si="35"/>
        <v>0.11311720608814194</v>
      </c>
      <c r="P113">
        <v>0</v>
      </c>
      <c r="Q113">
        <f t="shared" si="36"/>
        <v>0</v>
      </c>
      <c r="R113">
        <v>0</v>
      </c>
      <c r="S113">
        <f t="shared" si="27"/>
        <v>0</v>
      </c>
      <c r="T113">
        <f t="shared" si="37"/>
        <v>0</v>
      </c>
      <c r="U113">
        <f t="shared" si="28"/>
        <v>0.19122233167978148</v>
      </c>
      <c r="V113">
        <f t="shared" si="38"/>
        <v>0.84441310922369939</v>
      </c>
      <c r="W113">
        <f t="shared" si="29"/>
        <v>0.10651156783488734</v>
      </c>
      <c r="X113">
        <f t="shared" si="39"/>
        <v>0.94160359434525442</v>
      </c>
      <c r="Y113">
        <v>18</v>
      </c>
      <c r="Z113">
        <f>Y113*'MRIP Selectivity'!$N$35</f>
        <v>0.11333869516566419</v>
      </c>
      <c r="AA113">
        <f>Y113*'MRIP Selectivity'!$O$35</f>
        <v>0.11311720608814194</v>
      </c>
      <c r="AB113">
        <f>Y113*'MRIP Selectivity'!$P$35</f>
        <v>1.6257908331753983E-2</v>
      </c>
      <c r="AC113">
        <v>0.74741255597723821</v>
      </c>
      <c r="AD113">
        <v>0.94160359434525442</v>
      </c>
      <c r="AE113">
        <v>1.3432654004296583</v>
      </c>
      <c r="AF113">
        <f t="shared" si="40"/>
        <v>8.4710763844894121E-2</v>
      </c>
      <c r="AG113">
        <f t="shared" si="41"/>
        <v>0.10651156783488734</v>
      </c>
      <c r="AH113">
        <f t="shared" si="42"/>
        <v>2.1838685745402191E-2</v>
      </c>
      <c r="AI113">
        <f t="shared" si="43"/>
        <v>0.2427138095855601</v>
      </c>
      <c r="AJ113">
        <f t="shared" si="44"/>
        <v>0.21306101742518366</v>
      </c>
      <c r="AK113">
        <f t="shared" si="45"/>
        <v>0.12937511441989591</v>
      </c>
      <c r="AL113">
        <f t="shared" si="46"/>
        <v>0.12835025358028954</v>
      </c>
      <c r="AM113">
        <f t="shared" si="47"/>
        <v>0.19122233167978148</v>
      </c>
      <c r="AN113">
        <f t="shared" si="48"/>
        <v>0.10651156783488734</v>
      </c>
      <c r="AO113">
        <v>0</v>
      </c>
      <c r="AP113">
        <f t="shared" si="49"/>
        <v>0.22645590125380613</v>
      </c>
      <c r="AQ113">
        <f t="shared" si="50"/>
        <v>0.11311720608814194</v>
      </c>
      <c r="AR113">
        <v>18</v>
      </c>
      <c r="AS113">
        <f>AR113*'MRIP Selectivity'!$N$35</f>
        <v>0.11333869516566419</v>
      </c>
      <c r="AT113">
        <f>AR113*'MRIP Selectivity'!$O$35</f>
        <v>0.11311720608814194</v>
      </c>
      <c r="AU113">
        <f>AR113*'MRIP Selectivity'!$P$35</f>
        <v>1.6257908331753983E-2</v>
      </c>
      <c r="AV113">
        <v>20</v>
      </c>
      <c r="AW113">
        <f t="shared" si="51"/>
        <v>100</v>
      </c>
      <c r="AX113">
        <f t="shared" si="30"/>
        <v>0</v>
      </c>
      <c r="AY113">
        <f t="shared" si="31"/>
        <v>0</v>
      </c>
      <c r="AZ113">
        <f t="shared" si="32"/>
        <v>0</v>
      </c>
      <c r="BA113">
        <v>457.85778965999998</v>
      </c>
      <c r="BB113">
        <v>457.85778965999998</v>
      </c>
    </row>
    <row r="114" spans="1:54" x14ac:dyDescent="0.25">
      <c r="A114" t="s">
        <v>96</v>
      </c>
      <c r="B114" t="s">
        <v>3</v>
      </c>
      <c r="C114">
        <v>2013</v>
      </c>
      <c r="D114">
        <v>2</v>
      </c>
      <c r="E114">
        <v>4</v>
      </c>
      <c r="F114" t="s">
        <v>1843</v>
      </c>
      <c r="G114" t="s">
        <v>1769</v>
      </c>
      <c r="H114" t="s">
        <v>1811</v>
      </c>
      <c r="I114" t="s">
        <v>1824</v>
      </c>
      <c r="J114" t="s">
        <v>1813</v>
      </c>
      <c r="K114" t="str">
        <f t="shared" si="33"/>
        <v>Inshore</v>
      </c>
      <c r="L114">
        <v>0</v>
      </c>
      <c r="M114">
        <f t="shared" si="26"/>
        <v>0</v>
      </c>
      <c r="N114">
        <f t="shared" si="34"/>
        <v>3.053165606344397E-2</v>
      </c>
      <c r="O114">
        <f t="shared" si="35"/>
        <v>1.5250897026834768E-2</v>
      </c>
      <c r="P114">
        <v>0</v>
      </c>
      <c r="Q114">
        <f t="shared" si="36"/>
        <v>0</v>
      </c>
      <c r="R114">
        <v>0</v>
      </c>
      <c r="S114">
        <f t="shared" si="27"/>
        <v>0</v>
      </c>
      <c r="T114">
        <f t="shared" si="37"/>
        <v>0</v>
      </c>
      <c r="U114">
        <f t="shared" si="28"/>
        <v>2.5781330626281334E-2</v>
      </c>
      <c r="V114">
        <f t="shared" si="38"/>
        <v>0.84441310922369928</v>
      </c>
      <c r="W114">
        <f t="shared" si="29"/>
        <v>1.4360299457456972E-2</v>
      </c>
      <c r="X114">
        <f t="shared" si="39"/>
        <v>0.94160359434525442</v>
      </c>
      <c r="Y114">
        <v>2.4268292683000001</v>
      </c>
      <c r="Z114">
        <f>Y114*'MRIP Selectivity'!$N$35</f>
        <v>1.52807590366092E-2</v>
      </c>
      <c r="AA114">
        <f>Y114*'MRIP Selectivity'!$O$35</f>
        <v>1.5250897026834768E-2</v>
      </c>
      <c r="AB114">
        <f>Y114*'MRIP Selectivity'!$P$35</f>
        <v>2.1919537656021663E-3</v>
      </c>
      <c r="AC114">
        <v>0.74741255597723821</v>
      </c>
      <c r="AD114">
        <v>0.94160359434525442</v>
      </c>
      <c r="AE114">
        <v>1.3432654004296583</v>
      </c>
      <c r="AF114">
        <f t="shared" si="40"/>
        <v>1.1421031168824362E-2</v>
      </c>
      <c r="AG114">
        <f t="shared" si="41"/>
        <v>1.4360299457456972E-2</v>
      </c>
      <c r="AH114">
        <f t="shared" si="42"/>
        <v>2.9443756526748911E-3</v>
      </c>
      <c r="AI114">
        <f t="shared" si="43"/>
        <v>3.2723609829046138E-2</v>
      </c>
      <c r="AJ114">
        <f t="shared" si="44"/>
        <v>2.8725706278956226E-2</v>
      </c>
      <c r="AK114">
        <f t="shared" si="45"/>
        <v>1.7442850792436935E-2</v>
      </c>
      <c r="AL114">
        <f t="shared" si="46"/>
        <v>1.7304675110131864E-2</v>
      </c>
      <c r="AM114">
        <f t="shared" si="47"/>
        <v>2.5781330626281334E-2</v>
      </c>
      <c r="AN114">
        <f t="shared" si="48"/>
        <v>1.4360299457456972E-2</v>
      </c>
      <c r="AO114">
        <v>0</v>
      </c>
      <c r="AP114">
        <f t="shared" si="49"/>
        <v>2.516176680597846E-2</v>
      </c>
      <c r="AQ114">
        <f t="shared" si="50"/>
        <v>1.2568578454237993E-2</v>
      </c>
      <c r="AR114">
        <v>2</v>
      </c>
      <c r="AS114">
        <f>AR114*'MRIP Selectivity'!$N$35</f>
        <v>1.2593188351740467E-2</v>
      </c>
      <c r="AT114">
        <f>AR114*'MRIP Selectivity'!$O$35</f>
        <v>1.2568578454237993E-2</v>
      </c>
      <c r="AU114">
        <f>AR114*'MRIP Selectivity'!$P$35</f>
        <v>1.8064342590837759E-3</v>
      </c>
      <c r="AV114">
        <v>1</v>
      </c>
      <c r="AW114">
        <f t="shared" si="51"/>
        <v>5</v>
      </c>
      <c r="AX114">
        <f t="shared" si="30"/>
        <v>0</v>
      </c>
      <c r="AY114">
        <f t="shared" si="31"/>
        <v>0</v>
      </c>
      <c r="AZ114">
        <f t="shared" si="32"/>
        <v>0</v>
      </c>
      <c r="BA114">
        <v>1332.9492624</v>
      </c>
      <c r="BB114">
        <v>1332.9492624</v>
      </c>
    </row>
    <row r="115" spans="1:54" x14ac:dyDescent="0.25">
      <c r="A115" t="s">
        <v>97</v>
      </c>
      <c r="B115" t="s">
        <v>3</v>
      </c>
      <c r="C115">
        <v>2013</v>
      </c>
      <c r="D115">
        <v>2</v>
      </c>
      <c r="E115">
        <v>4</v>
      </c>
      <c r="F115" t="s">
        <v>1836</v>
      </c>
      <c r="G115" t="s">
        <v>1769</v>
      </c>
      <c r="H115" t="s">
        <v>1811</v>
      </c>
      <c r="I115" t="s">
        <v>1812</v>
      </c>
      <c r="J115" t="s">
        <v>1813</v>
      </c>
      <c r="K115" t="str">
        <f t="shared" si="33"/>
        <v>Inshore</v>
      </c>
      <c r="L115">
        <v>0</v>
      </c>
      <c r="M115">
        <f t="shared" si="26"/>
        <v>0</v>
      </c>
      <c r="N115">
        <f t="shared" si="34"/>
        <v>1.258088340298923E-2</v>
      </c>
      <c r="O115">
        <f t="shared" si="35"/>
        <v>6.2842892271189965E-3</v>
      </c>
      <c r="P115">
        <v>0</v>
      </c>
      <c r="Q115">
        <f t="shared" si="36"/>
        <v>0</v>
      </c>
      <c r="R115">
        <v>0</v>
      </c>
      <c r="S115">
        <f t="shared" si="27"/>
        <v>0</v>
      </c>
      <c r="T115">
        <f t="shared" si="37"/>
        <v>0</v>
      </c>
      <c r="U115">
        <f t="shared" si="28"/>
        <v>1.0623462871098971E-2</v>
      </c>
      <c r="V115">
        <f t="shared" si="38"/>
        <v>0.84441310922369939</v>
      </c>
      <c r="W115">
        <f t="shared" si="29"/>
        <v>5.9173093241604077E-3</v>
      </c>
      <c r="X115">
        <f t="shared" si="39"/>
        <v>0.94160359434525431</v>
      </c>
      <c r="Y115">
        <v>1</v>
      </c>
      <c r="Z115">
        <f>Y115*'MRIP Selectivity'!$N$35</f>
        <v>6.2965941758702333E-3</v>
      </c>
      <c r="AA115">
        <f>Y115*'MRIP Selectivity'!$O$35</f>
        <v>6.2842892271189965E-3</v>
      </c>
      <c r="AB115">
        <f>Y115*'MRIP Selectivity'!$P$35</f>
        <v>9.0321712954188795E-4</v>
      </c>
      <c r="AC115">
        <v>0.74741255597723821</v>
      </c>
      <c r="AD115">
        <v>0.94160359434525442</v>
      </c>
      <c r="AE115">
        <v>1.3432654004296583</v>
      </c>
      <c r="AF115">
        <f t="shared" si="40"/>
        <v>4.7061535469385633E-3</v>
      </c>
      <c r="AG115">
        <f t="shared" si="41"/>
        <v>5.9173093241604077E-3</v>
      </c>
      <c r="AH115">
        <f t="shared" si="42"/>
        <v>1.2132603191890106E-3</v>
      </c>
      <c r="AI115">
        <f t="shared" si="43"/>
        <v>1.3484100532531117E-2</v>
      </c>
      <c r="AJ115">
        <f t="shared" si="44"/>
        <v>1.1836723190287982E-2</v>
      </c>
      <c r="AK115">
        <f t="shared" si="45"/>
        <v>7.1875063566608846E-3</v>
      </c>
      <c r="AL115">
        <f t="shared" si="46"/>
        <v>7.1305696433494187E-3</v>
      </c>
      <c r="AM115">
        <f t="shared" si="47"/>
        <v>1.0623462871098971E-2</v>
      </c>
      <c r="AN115">
        <f t="shared" si="48"/>
        <v>5.9173093241604077E-3</v>
      </c>
      <c r="AO115">
        <v>0</v>
      </c>
      <c r="AP115">
        <f t="shared" si="49"/>
        <v>1.258088340298923E-2</v>
      </c>
      <c r="AQ115">
        <f t="shared" si="50"/>
        <v>6.2842892271189965E-3</v>
      </c>
      <c r="AR115">
        <v>1</v>
      </c>
      <c r="AS115">
        <f>AR115*'MRIP Selectivity'!$N$35</f>
        <v>6.2965941758702333E-3</v>
      </c>
      <c r="AT115">
        <f>AR115*'MRIP Selectivity'!$O$35</f>
        <v>6.2842892271189965E-3</v>
      </c>
      <c r="AU115">
        <f>AR115*'MRIP Selectivity'!$P$35</f>
        <v>9.0321712954188795E-4</v>
      </c>
      <c r="AV115">
        <v>2</v>
      </c>
      <c r="AW115">
        <f t="shared" si="51"/>
        <v>10</v>
      </c>
      <c r="AX115">
        <f t="shared" si="30"/>
        <v>0</v>
      </c>
      <c r="AY115">
        <f t="shared" si="31"/>
        <v>0</v>
      </c>
      <c r="AZ115">
        <f t="shared" si="32"/>
        <v>0</v>
      </c>
      <c r="BA115">
        <v>465.73534121</v>
      </c>
      <c r="BB115">
        <v>465.73534121</v>
      </c>
    </row>
    <row r="116" spans="1:54" x14ac:dyDescent="0.25">
      <c r="A116" t="s">
        <v>1863</v>
      </c>
      <c r="B116" t="s">
        <v>3</v>
      </c>
      <c r="C116">
        <v>2013</v>
      </c>
      <c r="D116">
        <v>3</v>
      </c>
      <c r="E116">
        <v>5</v>
      </c>
      <c r="F116" t="s">
        <v>1820</v>
      </c>
      <c r="G116" t="s">
        <v>1769</v>
      </c>
      <c r="H116" t="s">
        <v>1811</v>
      </c>
      <c r="I116" t="s">
        <v>1812</v>
      </c>
      <c r="J116" t="s">
        <v>1813</v>
      </c>
      <c r="K116" t="str">
        <f t="shared" si="33"/>
        <v>Inshore</v>
      </c>
      <c r="L116">
        <v>0</v>
      </c>
      <c r="M116">
        <f t="shared" si="26"/>
        <v>0</v>
      </c>
      <c r="N116">
        <f t="shared" si="34"/>
        <v>3.7742650208967693E-2</v>
      </c>
      <c r="O116">
        <f t="shared" si="35"/>
        <v>1.8852867681356991E-2</v>
      </c>
      <c r="P116">
        <v>0</v>
      </c>
      <c r="Q116">
        <f t="shared" si="36"/>
        <v>0</v>
      </c>
      <c r="R116">
        <v>0</v>
      </c>
      <c r="S116">
        <f t="shared" si="27"/>
        <v>0</v>
      </c>
      <c r="T116">
        <f t="shared" si="37"/>
        <v>0</v>
      </c>
      <c r="U116">
        <f t="shared" si="28"/>
        <v>3.1870388613296913E-2</v>
      </c>
      <c r="V116">
        <f t="shared" si="38"/>
        <v>0.84441310922369928</v>
      </c>
      <c r="W116">
        <f t="shared" si="29"/>
        <v>1.7751927972481225E-2</v>
      </c>
      <c r="X116">
        <f t="shared" si="39"/>
        <v>0.94160359434525442</v>
      </c>
      <c r="Y116">
        <v>3</v>
      </c>
      <c r="Z116">
        <f>Y116*'MRIP Selectivity'!$N$35</f>
        <v>1.8889782527610699E-2</v>
      </c>
      <c r="AA116">
        <f>Y116*'MRIP Selectivity'!$O$35</f>
        <v>1.8852867681356991E-2</v>
      </c>
      <c r="AB116">
        <f>Y116*'MRIP Selectivity'!$P$35</f>
        <v>2.7096513886256638E-3</v>
      </c>
      <c r="AC116">
        <v>0.74741255597723821</v>
      </c>
      <c r="AD116">
        <v>0.94160359434525442</v>
      </c>
      <c r="AE116">
        <v>1.3432654004296583</v>
      </c>
      <c r="AF116">
        <f t="shared" si="40"/>
        <v>1.4118460640815688E-2</v>
      </c>
      <c r="AG116">
        <f t="shared" si="41"/>
        <v>1.7751927972481225E-2</v>
      </c>
      <c r="AH116">
        <f t="shared" si="42"/>
        <v>3.6397809575670318E-3</v>
      </c>
      <c r="AI116">
        <f t="shared" si="43"/>
        <v>4.045230159759336E-2</v>
      </c>
      <c r="AJ116">
        <f t="shared" si="44"/>
        <v>3.5510169570863948E-2</v>
      </c>
      <c r="AK116">
        <f t="shared" si="45"/>
        <v>2.1562519069982654E-2</v>
      </c>
      <c r="AL116">
        <f t="shared" si="46"/>
        <v>2.1391708930048256E-2</v>
      </c>
      <c r="AM116">
        <f t="shared" si="47"/>
        <v>3.1870388613296913E-2</v>
      </c>
      <c r="AN116">
        <f t="shared" si="48"/>
        <v>1.7751927972481225E-2</v>
      </c>
      <c r="AO116">
        <v>0</v>
      </c>
      <c r="AP116">
        <f t="shared" si="49"/>
        <v>3.7742650208967693E-2</v>
      </c>
      <c r="AQ116">
        <f t="shared" si="50"/>
        <v>1.8852867681356991E-2</v>
      </c>
      <c r="AR116">
        <v>3</v>
      </c>
      <c r="AS116">
        <f>AR116*'MRIP Selectivity'!$N$35</f>
        <v>1.8889782527610699E-2</v>
      </c>
      <c r="AT116">
        <f>AR116*'MRIP Selectivity'!$O$35</f>
        <v>1.8852867681356991E-2</v>
      </c>
      <c r="AU116">
        <f>AR116*'MRIP Selectivity'!$P$35</f>
        <v>2.7096513886256638E-3</v>
      </c>
      <c r="AV116">
        <v>2</v>
      </c>
      <c r="AW116">
        <f t="shared" si="51"/>
        <v>10</v>
      </c>
      <c r="AX116">
        <f t="shared" si="30"/>
        <v>0</v>
      </c>
      <c r="AY116">
        <f t="shared" si="31"/>
        <v>0</v>
      </c>
      <c r="AZ116">
        <f t="shared" si="32"/>
        <v>0</v>
      </c>
      <c r="BA116">
        <v>1340.6806747000001</v>
      </c>
      <c r="BB116">
        <v>1340.6806747000001</v>
      </c>
    </row>
    <row r="117" spans="1:54" x14ac:dyDescent="0.25">
      <c r="A117" t="s">
        <v>98</v>
      </c>
      <c r="B117" t="s">
        <v>3</v>
      </c>
      <c r="C117">
        <v>2013</v>
      </c>
      <c r="D117">
        <v>3</v>
      </c>
      <c r="E117">
        <v>5</v>
      </c>
      <c r="F117" t="s">
        <v>1820</v>
      </c>
      <c r="G117" t="s">
        <v>1769</v>
      </c>
      <c r="H117" t="s">
        <v>1811</v>
      </c>
      <c r="I117" t="s">
        <v>1812</v>
      </c>
      <c r="J117" t="s">
        <v>1767</v>
      </c>
      <c r="K117" t="str">
        <f t="shared" si="33"/>
        <v>Inshore</v>
      </c>
      <c r="L117">
        <v>0</v>
      </c>
      <c r="M117">
        <f t="shared" si="26"/>
        <v>0</v>
      </c>
      <c r="N117">
        <f t="shared" si="34"/>
        <v>0.17613236764184922</v>
      </c>
      <c r="O117">
        <f t="shared" si="35"/>
        <v>8.7980049179665953E-2</v>
      </c>
      <c r="P117">
        <v>0</v>
      </c>
      <c r="Q117">
        <f t="shared" si="36"/>
        <v>0</v>
      </c>
      <c r="R117">
        <v>0</v>
      </c>
      <c r="S117">
        <f t="shared" si="27"/>
        <v>0</v>
      </c>
      <c r="T117">
        <f t="shared" si="37"/>
        <v>0</v>
      </c>
      <c r="U117">
        <f t="shared" si="28"/>
        <v>0.14872848019538559</v>
      </c>
      <c r="V117">
        <f t="shared" si="38"/>
        <v>0.84441310922369928</v>
      </c>
      <c r="W117">
        <f t="shared" si="29"/>
        <v>8.2842330538245718E-2</v>
      </c>
      <c r="X117">
        <f t="shared" si="39"/>
        <v>0.94160359434525442</v>
      </c>
      <c r="Y117">
        <v>14</v>
      </c>
      <c r="Z117">
        <f>Y117*'MRIP Selectivity'!$N$35</f>
        <v>8.8152318462183271E-2</v>
      </c>
      <c r="AA117">
        <f>Y117*'MRIP Selectivity'!$O$35</f>
        <v>8.7980049179665953E-2</v>
      </c>
      <c r="AB117">
        <f>Y117*'MRIP Selectivity'!$P$35</f>
        <v>1.2645039813586431E-2</v>
      </c>
      <c r="AC117">
        <v>0.74741255597723821</v>
      </c>
      <c r="AD117">
        <v>0.94160359434525442</v>
      </c>
      <c r="AE117">
        <v>1.3432654004296583</v>
      </c>
      <c r="AF117">
        <f t="shared" si="40"/>
        <v>6.5886149657139889E-2</v>
      </c>
      <c r="AG117">
        <f t="shared" si="41"/>
        <v>8.2842330538245718E-2</v>
      </c>
      <c r="AH117">
        <f t="shared" si="42"/>
        <v>1.6985644468646147E-2</v>
      </c>
      <c r="AI117">
        <f t="shared" si="43"/>
        <v>0.18877740745543564</v>
      </c>
      <c r="AJ117">
        <f t="shared" si="44"/>
        <v>0.16571412466403174</v>
      </c>
      <c r="AK117">
        <f t="shared" si="45"/>
        <v>0.10062508899325238</v>
      </c>
      <c r="AL117">
        <f t="shared" si="46"/>
        <v>9.9827975006891861E-2</v>
      </c>
      <c r="AM117">
        <f t="shared" si="47"/>
        <v>0.14872848019538559</v>
      </c>
      <c r="AN117">
        <f t="shared" si="48"/>
        <v>8.2842330538245718E-2</v>
      </c>
      <c r="AO117">
        <v>0</v>
      </c>
      <c r="AP117">
        <f t="shared" si="49"/>
        <v>0.17613236764184922</v>
      </c>
      <c r="AQ117">
        <f t="shared" si="50"/>
        <v>8.7980049179665953E-2</v>
      </c>
      <c r="AR117">
        <v>14</v>
      </c>
      <c r="AS117">
        <f>AR117*'MRIP Selectivity'!$N$35</f>
        <v>8.8152318462183271E-2</v>
      </c>
      <c r="AT117">
        <f>AR117*'MRIP Selectivity'!$O$35</f>
        <v>8.7980049179665953E-2</v>
      </c>
      <c r="AU117">
        <f>AR117*'MRIP Selectivity'!$P$35</f>
        <v>1.2645039813586431E-2</v>
      </c>
      <c r="AV117">
        <v>9</v>
      </c>
      <c r="AW117">
        <f t="shared" si="51"/>
        <v>45</v>
      </c>
      <c r="AX117">
        <f t="shared" si="30"/>
        <v>0</v>
      </c>
      <c r="AY117">
        <f t="shared" si="31"/>
        <v>0</v>
      </c>
      <c r="AZ117">
        <f t="shared" si="32"/>
        <v>0</v>
      </c>
      <c r="BA117">
        <v>1340.6806747000001</v>
      </c>
      <c r="BB117">
        <v>1340.6806747000001</v>
      </c>
    </row>
    <row r="118" spans="1:54" x14ac:dyDescent="0.25">
      <c r="A118" t="s">
        <v>99</v>
      </c>
      <c r="B118" t="s">
        <v>3</v>
      </c>
      <c r="C118">
        <v>2013</v>
      </c>
      <c r="D118">
        <v>3</v>
      </c>
      <c r="E118">
        <v>5</v>
      </c>
      <c r="F118" t="s">
        <v>1820</v>
      </c>
      <c r="G118" t="s">
        <v>1769</v>
      </c>
      <c r="H118" t="s">
        <v>1811</v>
      </c>
      <c r="I118" t="s">
        <v>1812</v>
      </c>
      <c r="J118" t="s">
        <v>1813</v>
      </c>
      <c r="K118" t="str">
        <f t="shared" si="33"/>
        <v>Inshore</v>
      </c>
      <c r="L118">
        <v>0</v>
      </c>
      <c r="M118">
        <f t="shared" si="26"/>
        <v>0</v>
      </c>
      <c r="N118">
        <f t="shared" si="34"/>
        <v>6.2904417014946146E-2</v>
      </c>
      <c r="O118">
        <f t="shared" si="35"/>
        <v>3.1421446135594985E-2</v>
      </c>
      <c r="P118">
        <v>0</v>
      </c>
      <c r="Q118">
        <f t="shared" si="36"/>
        <v>0</v>
      </c>
      <c r="R118">
        <v>0</v>
      </c>
      <c r="S118">
        <f t="shared" si="27"/>
        <v>0</v>
      </c>
      <c r="T118">
        <f t="shared" si="37"/>
        <v>0</v>
      </c>
      <c r="U118">
        <f t="shared" si="28"/>
        <v>5.3117314355494855E-2</v>
      </c>
      <c r="V118">
        <f t="shared" si="38"/>
        <v>0.84441310922369939</v>
      </c>
      <c r="W118">
        <f t="shared" si="29"/>
        <v>2.9586546620802043E-2</v>
      </c>
      <c r="X118">
        <f t="shared" si="39"/>
        <v>0.94160359434525442</v>
      </c>
      <c r="Y118">
        <v>5</v>
      </c>
      <c r="Z118">
        <f>Y118*'MRIP Selectivity'!$N$35</f>
        <v>3.1482970879351167E-2</v>
      </c>
      <c r="AA118">
        <f>Y118*'MRIP Selectivity'!$O$35</f>
        <v>3.1421446135594985E-2</v>
      </c>
      <c r="AB118">
        <f>Y118*'MRIP Selectivity'!$P$35</f>
        <v>4.5160856477094394E-3</v>
      </c>
      <c r="AC118">
        <v>0.74741255597723821</v>
      </c>
      <c r="AD118">
        <v>0.94160359434525442</v>
      </c>
      <c r="AE118">
        <v>1.3432654004296583</v>
      </c>
      <c r="AF118">
        <f t="shared" si="40"/>
        <v>2.3530767734692815E-2</v>
      </c>
      <c r="AG118">
        <f t="shared" si="41"/>
        <v>2.9586546620802043E-2</v>
      </c>
      <c r="AH118">
        <f t="shared" si="42"/>
        <v>6.0663015959450525E-3</v>
      </c>
      <c r="AI118">
        <f t="shared" si="43"/>
        <v>6.742050266265559E-2</v>
      </c>
      <c r="AJ118">
        <f t="shared" si="44"/>
        <v>5.9183615951439908E-2</v>
      </c>
      <c r="AK118">
        <f t="shared" si="45"/>
        <v>3.5937531783304423E-2</v>
      </c>
      <c r="AL118">
        <f t="shared" si="46"/>
        <v>3.5652848216747093E-2</v>
      </c>
      <c r="AM118">
        <f t="shared" si="47"/>
        <v>5.3117314355494855E-2</v>
      </c>
      <c r="AN118">
        <f t="shared" si="48"/>
        <v>2.9586546620802043E-2</v>
      </c>
      <c r="AO118">
        <v>0</v>
      </c>
      <c r="AP118">
        <f t="shared" si="49"/>
        <v>6.2904417014946146E-2</v>
      </c>
      <c r="AQ118">
        <f t="shared" si="50"/>
        <v>3.1421446135594985E-2</v>
      </c>
      <c r="AR118">
        <v>5</v>
      </c>
      <c r="AS118">
        <f>AR118*'MRIP Selectivity'!$N$35</f>
        <v>3.1482970879351167E-2</v>
      </c>
      <c r="AT118">
        <f>AR118*'MRIP Selectivity'!$O$35</f>
        <v>3.1421446135594985E-2</v>
      </c>
      <c r="AU118">
        <f>AR118*'MRIP Selectivity'!$P$35</f>
        <v>4.5160856477094394E-3</v>
      </c>
      <c r="AV118">
        <v>2</v>
      </c>
      <c r="AW118">
        <f t="shared" si="51"/>
        <v>10</v>
      </c>
      <c r="AX118">
        <f t="shared" si="30"/>
        <v>0</v>
      </c>
      <c r="AY118">
        <f t="shared" si="31"/>
        <v>0</v>
      </c>
      <c r="AZ118">
        <f t="shared" si="32"/>
        <v>0</v>
      </c>
      <c r="BA118">
        <v>2603.0313875000002</v>
      </c>
      <c r="BB118">
        <v>2603.0313875000002</v>
      </c>
    </row>
    <row r="119" spans="1:54" x14ac:dyDescent="0.25">
      <c r="A119" t="s">
        <v>100</v>
      </c>
      <c r="B119" t="s">
        <v>3</v>
      </c>
      <c r="C119">
        <v>2013</v>
      </c>
      <c r="D119">
        <v>3</v>
      </c>
      <c r="E119">
        <v>5</v>
      </c>
      <c r="F119" t="s">
        <v>1853</v>
      </c>
      <c r="G119" t="s">
        <v>1769</v>
      </c>
      <c r="H119" t="s">
        <v>1840</v>
      </c>
      <c r="I119" t="s">
        <v>1812</v>
      </c>
      <c r="J119" t="s">
        <v>1819</v>
      </c>
      <c r="K119" t="str">
        <f t="shared" si="33"/>
        <v>Offshore</v>
      </c>
      <c r="L119">
        <v>0</v>
      </c>
      <c r="M119">
        <f t="shared" si="26"/>
        <v>0</v>
      </c>
      <c r="N119">
        <f t="shared" si="34"/>
        <v>0.15097060083587077</v>
      </c>
      <c r="O119">
        <f t="shared" si="35"/>
        <v>7.5411470725427962E-2</v>
      </c>
      <c r="P119">
        <v>0</v>
      </c>
      <c r="Q119">
        <f t="shared" si="36"/>
        <v>0</v>
      </c>
      <c r="R119">
        <v>0</v>
      </c>
      <c r="S119">
        <f t="shared" si="27"/>
        <v>0</v>
      </c>
      <c r="T119">
        <f t="shared" si="37"/>
        <v>0</v>
      </c>
      <c r="U119">
        <f t="shared" si="28"/>
        <v>0.12748155445318765</v>
      </c>
      <c r="V119">
        <f t="shared" si="38"/>
        <v>0.84441310922369928</v>
      </c>
      <c r="W119">
        <f t="shared" si="29"/>
        <v>7.1007711889924899E-2</v>
      </c>
      <c r="X119">
        <f t="shared" si="39"/>
        <v>0.94160359434525442</v>
      </c>
      <c r="Y119">
        <v>12</v>
      </c>
      <c r="Z119">
        <f>Y119*'MRIP Selectivity'!$N$35</f>
        <v>7.5559130110442796E-2</v>
      </c>
      <c r="AA119">
        <f>Y119*'MRIP Selectivity'!$O$35</f>
        <v>7.5411470725427962E-2</v>
      </c>
      <c r="AB119">
        <f>Y119*'MRIP Selectivity'!$P$35</f>
        <v>1.0838605554502655E-2</v>
      </c>
      <c r="AC119">
        <v>0.74741255597723821</v>
      </c>
      <c r="AD119">
        <v>0.94160359434525442</v>
      </c>
      <c r="AE119">
        <v>1.3432654004296583</v>
      </c>
      <c r="AF119">
        <f t="shared" si="40"/>
        <v>5.6473842563262752E-2</v>
      </c>
      <c r="AG119">
        <f t="shared" si="41"/>
        <v>7.1007711889924899E-2</v>
      </c>
      <c r="AH119">
        <f t="shared" si="42"/>
        <v>1.4559123830268127E-2</v>
      </c>
      <c r="AI119">
        <f t="shared" si="43"/>
        <v>0.16180920639037344</v>
      </c>
      <c r="AJ119">
        <f t="shared" si="44"/>
        <v>0.14204067828345579</v>
      </c>
      <c r="AK119">
        <f t="shared" si="45"/>
        <v>8.6250076279930615E-2</v>
      </c>
      <c r="AL119">
        <f t="shared" si="46"/>
        <v>8.5566835720193024E-2</v>
      </c>
      <c r="AM119">
        <f t="shared" si="47"/>
        <v>0.12748155445318765</v>
      </c>
      <c r="AN119">
        <f t="shared" si="48"/>
        <v>7.1007711889924899E-2</v>
      </c>
      <c r="AO119">
        <v>0</v>
      </c>
      <c r="AP119">
        <f t="shared" si="49"/>
        <v>0.15097060083587077</v>
      </c>
      <c r="AQ119">
        <f t="shared" si="50"/>
        <v>7.5411470725427962E-2</v>
      </c>
      <c r="AR119">
        <v>12</v>
      </c>
      <c r="AS119">
        <f>AR119*'MRIP Selectivity'!$N$35</f>
        <v>7.5559130110442796E-2</v>
      </c>
      <c r="AT119">
        <f>AR119*'MRIP Selectivity'!$O$35</f>
        <v>7.5411470725427962E-2</v>
      </c>
      <c r="AU119">
        <f>AR119*'MRIP Selectivity'!$P$35</f>
        <v>1.0838605554502655E-2</v>
      </c>
      <c r="AV119">
        <v>1</v>
      </c>
      <c r="AW119">
        <f t="shared" si="51"/>
        <v>5</v>
      </c>
      <c r="AX119">
        <f t="shared" si="30"/>
        <v>0</v>
      </c>
      <c r="AY119">
        <f t="shared" si="31"/>
        <v>0</v>
      </c>
      <c r="AZ119">
        <f t="shared" si="32"/>
        <v>0</v>
      </c>
      <c r="BA119">
        <v>977.25391201000002</v>
      </c>
      <c r="BB119">
        <v>977.25391201000002</v>
      </c>
    </row>
    <row r="120" spans="1:54" x14ac:dyDescent="0.25">
      <c r="A120" t="s">
        <v>101</v>
      </c>
      <c r="B120" t="s">
        <v>3</v>
      </c>
      <c r="C120">
        <v>2013</v>
      </c>
      <c r="D120">
        <v>3</v>
      </c>
      <c r="E120">
        <v>6</v>
      </c>
      <c r="F120" t="s">
        <v>1820</v>
      </c>
      <c r="G120" t="s">
        <v>1769</v>
      </c>
      <c r="H120" t="s">
        <v>1811</v>
      </c>
      <c r="I120" t="s">
        <v>1837</v>
      </c>
      <c r="J120" t="s">
        <v>1819</v>
      </c>
      <c r="K120" t="str">
        <f t="shared" si="33"/>
        <v>Offshore</v>
      </c>
      <c r="L120">
        <v>32.666666667000001</v>
      </c>
      <c r="M120">
        <f t="shared" si="26"/>
        <v>1450.7371260908035</v>
      </c>
      <c r="N120">
        <f t="shared" si="34"/>
        <v>33.484424088194302</v>
      </c>
      <c r="O120">
        <f t="shared" si="35"/>
        <v>33.075145466762734</v>
      </c>
      <c r="P120">
        <v>474.30971129921261</v>
      </c>
      <c r="Q120">
        <f t="shared" si="36"/>
        <v>14.519685039623655</v>
      </c>
      <c r="R120">
        <v>53.293077511422865</v>
      </c>
      <c r="S120">
        <f t="shared" si="27"/>
        <v>2366.7626359796054</v>
      </c>
      <c r="T120">
        <f t="shared" si="37"/>
        <v>1.6314207401289507</v>
      </c>
      <c r="U120">
        <f t="shared" si="28"/>
        <v>53.983602598044293</v>
      </c>
      <c r="V120">
        <f t="shared" si="38"/>
        <v>1.6122004205853264</v>
      </c>
      <c r="W120">
        <f t="shared" si="29"/>
        <v>53.677702617493289</v>
      </c>
      <c r="X120">
        <f t="shared" si="39"/>
        <v>1.6229014826687338</v>
      </c>
      <c r="Y120">
        <v>65</v>
      </c>
      <c r="Z120">
        <f>Y120*'MRIP Selectivity'!$N$35</f>
        <v>0.40927862143156518</v>
      </c>
      <c r="AA120">
        <f>Y120*'MRIP Selectivity'!$O$35</f>
        <v>0.40847879976273477</v>
      </c>
      <c r="AB120">
        <f>Y120*'MRIP Selectivity'!$P$35</f>
        <v>5.8709113420222718E-2</v>
      </c>
      <c r="AC120">
        <v>0.74741255597723821</v>
      </c>
      <c r="AD120">
        <v>0.94160359434525442</v>
      </c>
      <c r="AE120">
        <v>1.3432654004296583</v>
      </c>
      <c r="AF120">
        <f t="shared" si="40"/>
        <v>0.30589998055100659</v>
      </c>
      <c r="AG120">
        <f t="shared" si="41"/>
        <v>0.38462510607042649</v>
      </c>
      <c r="AH120">
        <f t="shared" si="42"/>
        <v>7.8861920747285694E-2</v>
      </c>
      <c r="AI120">
        <f t="shared" si="43"/>
        <v>0.87646653461452262</v>
      </c>
      <c r="AJ120">
        <f t="shared" si="44"/>
        <v>0.76938700736871879</v>
      </c>
      <c r="AK120">
        <f t="shared" si="45"/>
        <v>0.46718791318295749</v>
      </c>
      <c r="AL120">
        <f t="shared" si="46"/>
        <v>0.4634870268177122</v>
      </c>
      <c r="AM120">
        <f t="shared" si="47"/>
        <v>53.983602598044293</v>
      </c>
      <c r="AN120">
        <f t="shared" si="48"/>
        <v>53.677702617493289</v>
      </c>
      <c r="AO120">
        <v>49</v>
      </c>
      <c r="AP120">
        <f t="shared" si="49"/>
        <v>49.817757421194301</v>
      </c>
      <c r="AQ120">
        <f t="shared" si="50"/>
        <v>49.408478799762733</v>
      </c>
      <c r="AR120">
        <v>65</v>
      </c>
      <c r="AS120">
        <f>AR120*'MRIP Selectivity'!$N$35</f>
        <v>0.40927862143156518</v>
      </c>
      <c r="AT120">
        <f>AR120*'MRIP Selectivity'!$O$35</f>
        <v>0.40847879976273477</v>
      </c>
      <c r="AU120">
        <f>AR120*'MRIP Selectivity'!$P$35</f>
        <v>5.8709113420222718E-2</v>
      </c>
      <c r="AV120">
        <v>24</v>
      </c>
      <c r="AW120">
        <f t="shared" si="51"/>
        <v>120</v>
      </c>
      <c r="AX120">
        <f t="shared" si="30"/>
        <v>0</v>
      </c>
      <c r="AY120">
        <f t="shared" si="31"/>
        <v>0</v>
      </c>
      <c r="AZ120">
        <f t="shared" si="32"/>
        <v>0</v>
      </c>
      <c r="BA120">
        <v>44.410320186</v>
      </c>
      <c r="BB120">
        <v>44.410320186</v>
      </c>
    </row>
    <row r="121" spans="1:54" x14ac:dyDescent="0.25">
      <c r="A121" t="s">
        <v>102</v>
      </c>
      <c r="B121" t="s">
        <v>3</v>
      </c>
      <c r="C121">
        <v>2013</v>
      </c>
      <c r="D121">
        <v>3</v>
      </c>
      <c r="E121">
        <v>6</v>
      </c>
      <c r="F121" t="s">
        <v>1820</v>
      </c>
      <c r="G121" t="s">
        <v>1769</v>
      </c>
      <c r="H121" t="s">
        <v>1811</v>
      </c>
      <c r="I121" t="s">
        <v>1837</v>
      </c>
      <c r="J121" t="s">
        <v>1819</v>
      </c>
      <c r="K121" t="str">
        <f t="shared" si="33"/>
        <v>Offshore</v>
      </c>
      <c r="L121">
        <v>19</v>
      </c>
      <c r="M121">
        <f t="shared" si="26"/>
        <v>562.53072235599996</v>
      </c>
      <c r="N121">
        <f t="shared" si="34"/>
        <v>19.150970600835869</v>
      </c>
      <c r="O121">
        <f t="shared" si="35"/>
        <v>19.075411470725427</v>
      </c>
      <c r="P121">
        <v>279.48818897637796</v>
      </c>
      <c r="Q121">
        <f t="shared" si="36"/>
        <v>14.709904682967261</v>
      </c>
      <c r="R121">
        <v>32.738645934454318</v>
      </c>
      <c r="S121">
        <f t="shared" si="27"/>
        <v>969.28916560346897</v>
      </c>
      <c r="T121">
        <f t="shared" si="37"/>
        <v>1.7230866281291746</v>
      </c>
      <c r="U121">
        <f t="shared" si="28"/>
        <v>32.866127488907509</v>
      </c>
      <c r="V121">
        <f t="shared" si="38"/>
        <v>1.7161598842135459</v>
      </c>
      <c r="W121">
        <f t="shared" si="29"/>
        <v>32.809653646344245</v>
      </c>
      <c r="X121">
        <f t="shared" si="39"/>
        <v>1.7199971647634666</v>
      </c>
      <c r="Y121">
        <v>12</v>
      </c>
      <c r="Z121">
        <f>Y121*'MRIP Selectivity'!$N$35</f>
        <v>7.5559130110442796E-2</v>
      </c>
      <c r="AA121">
        <f>Y121*'MRIP Selectivity'!$O$35</f>
        <v>7.5411470725427962E-2</v>
      </c>
      <c r="AB121">
        <f>Y121*'MRIP Selectivity'!$P$35</f>
        <v>1.0838605554502655E-2</v>
      </c>
      <c r="AC121">
        <v>0.74741255597723821</v>
      </c>
      <c r="AD121">
        <v>0.94160359434525442</v>
      </c>
      <c r="AE121">
        <v>1.3432654004296583</v>
      </c>
      <c r="AF121">
        <f t="shared" si="40"/>
        <v>5.6473842563262752E-2</v>
      </c>
      <c r="AG121">
        <f t="shared" si="41"/>
        <v>7.1007711889924899E-2</v>
      </c>
      <c r="AH121">
        <f t="shared" si="42"/>
        <v>1.4559123830268127E-2</v>
      </c>
      <c r="AI121">
        <f t="shared" si="43"/>
        <v>0.16180920639037344</v>
      </c>
      <c r="AJ121">
        <f t="shared" si="44"/>
        <v>0.14204067828345579</v>
      </c>
      <c r="AK121">
        <f t="shared" si="45"/>
        <v>8.6250076279930615E-2</v>
      </c>
      <c r="AL121">
        <f t="shared" si="46"/>
        <v>8.5566835720193024E-2</v>
      </c>
      <c r="AM121">
        <f t="shared" si="47"/>
        <v>32.866127488907509</v>
      </c>
      <c r="AN121">
        <f t="shared" si="48"/>
        <v>32.809653646344245</v>
      </c>
      <c r="AO121">
        <v>19</v>
      </c>
      <c r="AP121">
        <f t="shared" si="49"/>
        <v>19.150970600835869</v>
      </c>
      <c r="AQ121">
        <f t="shared" si="50"/>
        <v>19.075411470725427</v>
      </c>
      <c r="AR121">
        <v>12</v>
      </c>
      <c r="AS121">
        <f>AR121*'MRIP Selectivity'!$N$35</f>
        <v>7.5559130110442796E-2</v>
      </c>
      <c r="AT121">
        <f>AR121*'MRIP Selectivity'!$O$35</f>
        <v>7.5411470725427962E-2</v>
      </c>
      <c r="AU121">
        <f>AR121*'MRIP Selectivity'!$P$35</f>
        <v>1.0838605554502655E-2</v>
      </c>
      <c r="AV121">
        <v>4</v>
      </c>
      <c r="AW121">
        <f t="shared" si="51"/>
        <v>20</v>
      </c>
      <c r="AX121">
        <f t="shared" si="30"/>
        <v>0</v>
      </c>
      <c r="AY121">
        <f t="shared" si="31"/>
        <v>0</v>
      </c>
      <c r="AZ121">
        <f t="shared" si="32"/>
        <v>0</v>
      </c>
      <c r="BA121">
        <v>29.606880124</v>
      </c>
      <c r="BB121">
        <v>29.606880124</v>
      </c>
    </row>
    <row r="122" spans="1:54" x14ac:dyDescent="0.25">
      <c r="A122" t="s">
        <v>103</v>
      </c>
      <c r="B122" t="s">
        <v>3</v>
      </c>
      <c r="C122">
        <v>2013</v>
      </c>
      <c r="D122">
        <v>3</v>
      </c>
      <c r="E122">
        <v>6</v>
      </c>
      <c r="F122" t="s">
        <v>1850</v>
      </c>
      <c r="G122" t="s">
        <v>1769</v>
      </c>
      <c r="H122" t="s">
        <v>1811</v>
      </c>
      <c r="I122" t="s">
        <v>1812</v>
      </c>
      <c r="J122" t="s">
        <v>1767</v>
      </c>
      <c r="K122" t="str">
        <f t="shared" si="33"/>
        <v>Inshore</v>
      </c>
      <c r="L122">
        <v>0</v>
      </c>
      <c r="M122">
        <f t="shared" si="26"/>
        <v>0</v>
      </c>
      <c r="N122">
        <f t="shared" si="34"/>
        <v>7.5485300417935386E-2</v>
      </c>
      <c r="O122">
        <f t="shared" si="35"/>
        <v>3.7705735362713981E-2</v>
      </c>
      <c r="P122">
        <v>0</v>
      </c>
      <c r="Q122">
        <f t="shared" si="36"/>
        <v>0</v>
      </c>
      <c r="R122">
        <v>0</v>
      </c>
      <c r="S122">
        <f t="shared" si="27"/>
        <v>0</v>
      </c>
      <c r="T122">
        <f t="shared" si="37"/>
        <v>0</v>
      </c>
      <c r="U122">
        <f t="shared" si="28"/>
        <v>6.3740777226593825E-2</v>
      </c>
      <c r="V122">
        <f t="shared" si="38"/>
        <v>0.84441310922369928</v>
      </c>
      <c r="W122">
        <f t="shared" si="29"/>
        <v>3.5503855944962449E-2</v>
      </c>
      <c r="X122">
        <f t="shared" si="39"/>
        <v>0.94160359434525442</v>
      </c>
      <c r="Y122">
        <v>6</v>
      </c>
      <c r="Z122">
        <f>Y122*'MRIP Selectivity'!$N$35</f>
        <v>3.7779565055221398E-2</v>
      </c>
      <c r="AA122">
        <f>Y122*'MRIP Selectivity'!$O$35</f>
        <v>3.7705735362713981E-2</v>
      </c>
      <c r="AB122">
        <f>Y122*'MRIP Selectivity'!$P$35</f>
        <v>5.4193027772513275E-3</v>
      </c>
      <c r="AC122">
        <v>0.74741255597723821</v>
      </c>
      <c r="AD122">
        <v>0.94160359434525442</v>
      </c>
      <c r="AE122">
        <v>1.3432654004296583</v>
      </c>
      <c r="AF122">
        <f t="shared" si="40"/>
        <v>2.8236921281631376E-2</v>
      </c>
      <c r="AG122">
        <f t="shared" si="41"/>
        <v>3.5503855944962449E-2</v>
      </c>
      <c r="AH122">
        <f t="shared" si="42"/>
        <v>7.2795619151340635E-3</v>
      </c>
      <c r="AI122">
        <f t="shared" si="43"/>
        <v>8.0904603195186719E-2</v>
      </c>
      <c r="AJ122">
        <f t="shared" si="44"/>
        <v>7.1020339141727895E-2</v>
      </c>
      <c r="AK122">
        <f t="shared" si="45"/>
        <v>4.3125038139965308E-2</v>
      </c>
      <c r="AL122">
        <f t="shared" si="46"/>
        <v>4.2783417860096512E-2</v>
      </c>
      <c r="AM122">
        <f t="shared" si="47"/>
        <v>6.3740777226593825E-2</v>
      </c>
      <c r="AN122">
        <f t="shared" si="48"/>
        <v>3.5503855944962449E-2</v>
      </c>
      <c r="AO122">
        <v>0</v>
      </c>
      <c r="AP122">
        <f t="shared" si="49"/>
        <v>7.5485300417935386E-2</v>
      </c>
      <c r="AQ122">
        <f t="shared" si="50"/>
        <v>3.7705735362713981E-2</v>
      </c>
      <c r="AR122">
        <v>6</v>
      </c>
      <c r="AS122">
        <f>AR122*'MRIP Selectivity'!$N$35</f>
        <v>3.7779565055221398E-2</v>
      </c>
      <c r="AT122">
        <f>AR122*'MRIP Selectivity'!$O$35</f>
        <v>3.7705735362713981E-2</v>
      </c>
      <c r="AU122">
        <f>AR122*'MRIP Selectivity'!$P$35</f>
        <v>5.4193027772513275E-3</v>
      </c>
      <c r="AV122">
        <v>2</v>
      </c>
      <c r="AW122">
        <f t="shared" si="51"/>
        <v>10</v>
      </c>
      <c r="AX122">
        <f t="shared" si="30"/>
        <v>0</v>
      </c>
      <c r="AY122">
        <f t="shared" si="31"/>
        <v>0</v>
      </c>
      <c r="AZ122">
        <f t="shared" si="32"/>
        <v>0</v>
      </c>
      <c r="BA122">
        <v>218.55168191000001</v>
      </c>
      <c r="BB122">
        <v>218.55168191000001</v>
      </c>
    </row>
    <row r="123" spans="1:54" x14ac:dyDescent="0.25">
      <c r="A123" t="s">
        <v>104</v>
      </c>
      <c r="B123" t="s">
        <v>3</v>
      </c>
      <c r="C123">
        <v>2013</v>
      </c>
      <c r="D123">
        <v>3</v>
      </c>
      <c r="E123">
        <v>6</v>
      </c>
      <c r="F123" t="s">
        <v>1850</v>
      </c>
      <c r="G123" t="s">
        <v>1769</v>
      </c>
      <c r="H123" t="s">
        <v>1811</v>
      </c>
      <c r="I123" t="s">
        <v>1812</v>
      </c>
      <c r="J123" t="s">
        <v>1813</v>
      </c>
      <c r="K123" t="str">
        <f t="shared" si="33"/>
        <v>Inshore</v>
      </c>
      <c r="L123">
        <v>0</v>
      </c>
      <c r="M123">
        <f t="shared" si="26"/>
        <v>0</v>
      </c>
      <c r="N123">
        <f t="shared" si="34"/>
        <v>2.516176680597846E-2</v>
      </c>
      <c r="O123">
        <f t="shared" si="35"/>
        <v>1.2568578454237993E-2</v>
      </c>
      <c r="P123">
        <v>0</v>
      </c>
      <c r="Q123">
        <f t="shared" si="36"/>
        <v>0</v>
      </c>
      <c r="R123">
        <v>0</v>
      </c>
      <c r="S123">
        <f t="shared" si="27"/>
        <v>0</v>
      </c>
      <c r="T123">
        <f t="shared" si="37"/>
        <v>0</v>
      </c>
      <c r="U123">
        <f t="shared" si="28"/>
        <v>2.1246925742197942E-2</v>
      </c>
      <c r="V123">
        <f t="shared" si="38"/>
        <v>0.84441310922369939</v>
      </c>
      <c r="W123">
        <f t="shared" si="29"/>
        <v>1.1834618648320815E-2</v>
      </c>
      <c r="X123">
        <f t="shared" si="39"/>
        <v>0.94160359434525431</v>
      </c>
      <c r="Y123">
        <v>2</v>
      </c>
      <c r="Z123">
        <f>Y123*'MRIP Selectivity'!$N$35</f>
        <v>1.2593188351740467E-2</v>
      </c>
      <c r="AA123">
        <f>Y123*'MRIP Selectivity'!$O$35</f>
        <v>1.2568578454237993E-2</v>
      </c>
      <c r="AB123">
        <f>Y123*'MRIP Selectivity'!$P$35</f>
        <v>1.8064342590837759E-3</v>
      </c>
      <c r="AC123">
        <v>0.74741255597723821</v>
      </c>
      <c r="AD123">
        <v>0.94160359434525442</v>
      </c>
      <c r="AE123">
        <v>1.3432654004296583</v>
      </c>
      <c r="AF123">
        <f t="shared" si="40"/>
        <v>9.4123070938771265E-3</v>
      </c>
      <c r="AG123">
        <f t="shared" si="41"/>
        <v>1.1834618648320815E-2</v>
      </c>
      <c r="AH123">
        <f t="shared" si="42"/>
        <v>2.4265206383780212E-3</v>
      </c>
      <c r="AI123">
        <f t="shared" si="43"/>
        <v>2.6968201065062234E-2</v>
      </c>
      <c r="AJ123">
        <f t="shared" si="44"/>
        <v>2.3673446380575964E-2</v>
      </c>
      <c r="AK123">
        <f t="shared" si="45"/>
        <v>1.4375012713321769E-2</v>
      </c>
      <c r="AL123">
        <f t="shared" si="46"/>
        <v>1.4261139286698837E-2</v>
      </c>
      <c r="AM123">
        <f t="shared" si="47"/>
        <v>2.1246925742197942E-2</v>
      </c>
      <c r="AN123">
        <f t="shared" si="48"/>
        <v>1.1834618648320815E-2</v>
      </c>
      <c r="AO123">
        <v>0</v>
      </c>
      <c r="AP123">
        <f t="shared" si="49"/>
        <v>2.516176680597846E-2</v>
      </c>
      <c r="AQ123">
        <f t="shared" si="50"/>
        <v>1.2568578454237993E-2</v>
      </c>
      <c r="AR123">
        <v>2</v>
      </c>
      <c r="AS123">
        <f>AR123*'MRIP Selectivity'!$N$35</f>
        <v>1.2593188351740467E-2</v>
      </c>
      <c r="AT123">
        <f>AR123*'MRIP Selectivity'!$O$35</f>
        <v>1.2568578454237993E-2</v>
      </c>
      <c r="AU123">
        <f>AR123*'MRIP Selectivity'!$P$35</f>
        <v>1.8064342590837759E-3</v>
      </c>
      <c r="AV123">
        <v>1</v>
      </c>
      <c r="AW123">
        <f t="shared" si="51"/>
        <v>5</v>
      </c>
      <c r="AX123">
        <f t="shared" si="30"/>
        <v>0</v>
      </c>
      <c r="AY123">
        <f t="shared" si="31"/>
        <v>0</v>
      </c>
      <c r="AZ123">
        <f t="shared" si="32"/>
        <v>0</v>
      </c>
      <c r="BA123">
        <v>148.44082194999999</v>
      </c>
      <c r="BB123">
        <v>148.44082194999999</v>
      </c>
    </row>
    <row r="124" spans="1:54" x14ac:dyDescent="0.25">
      <c r="A124" t="s">
        <v>105</v>
      </c>
      <c r="B124" t="s">
        <v>3</v>
      </c>
      <c r="C124">
        <v>2013</v>
      </c>
      <c r="D124">
        <v>3</v>
      </c>
      <c r="E124">
        <v>6</v>
      </c>
      <c r="F124" t="s">
        <v>1834</v>
      </c>
      <c r="G124" t="s">
        <v>1769</v>
      </c>
      <c r="H124" t="s">
        <v>1811</v>
      </c>
      <c r="I124" t="s">
        <v>1812</v>
      </c>
      <c r="J124" t="s">
        <v>1813</v>
      </c>
      <c r="K124" t="str">
        <f t="shared" si="33"/>
        <v>Inshore</v>
      </c>
      <c r="L124">
        <v>0</v>
      </c>
      <c r="M124">
        <f t="shared" si="26"/>
        <v>0</v>
      </c>
      <c r="N124">
        <f t="shared" si="34"/>
        <v>1.258088340298923E-2</v>
      </c>
      <c r="O124">
        <f t="shared" si="35"/>
        <v>6.2842892271189965E-3</v>
      </c>
      <c r="P124">
        <v>0</v>
      </c>
      <c r="Q124">
        <f t="shared" si="36"/>
        <v>0</v>
      </c>
      <c r="R124">
        <v>0</v>
      </c>
      <c r="S124">
        <f t="shared" si="27"/>
        <v>0</v>
      </c>
      <c r="T124">
        <f t="shared" si="37"/>
        <v>0</v>
      </c>
      <c r="U124">
        <f t="shared" si="28"/>
        <v>1.0623462871098971E-2</v>
      </c>
      <c r="V124">
        <f t="shared" si="38"/>
        <v>0.84441310922369939</v>
      </c>
      <c r="W124">
        <f t="shared" si="29"/>
        <v>5.9173093241604077E-3</v>
      </c>
      <c r="X124">
        <f t="shared" si="39"/>
        <v>0.94160359434525431</v>
      </c>
      <c r="Y124">
        <v>1</v>
      </c>
      <c r="Z124">
        <f>Y124*'MRIP Selectivity'!$N$35</f>
        <v>6.2965941758702333E-3</v>
      </c>
      <c r="AA124">
        <f>Y124*'MRIP Selectivity'!$O$35</f>
        <v>6.2842892271189965E-3</v>
      </c>
      <c r="AB124">
        <f>Y124*'MRIP Selectivity'!$P$35</f>
        <v>9.0321712954188795E-4</v>
      </c>
      <c r="AC124">
        <v>0.74741255597723821</v>
      </c>
      <c r="AD124">
        <v>0.94160359434525442</v>
      </c>
      <c r="AE124">
        <v>1.3432654004296583</v>
      </c>
      <c r="AF124">
        <f t="shared" si="40"/>
        <v>4.7061535469385633E-3</v>
      </c>
      <c r="AG124">
        <f t="shared" si="41"/>
        <v>5.9173093241604077E-3</v>
      </c>
      <c r="AH124">
        <f t="shared" si="42"/>
        <v>1.2132603191890106E-3</v>
      </c>
      <c r="AI124">
        <f t="shared" si="43"/>
        <v>1.3484100532531117E-2</v>
      </c>
      <c r="AJ124">
        <f t="shared" si="44"/>
        <v>1.1836723190287982E-2</v>
      </c>
      <c r="AK124">
        <f t="shared" si="45"/>
        <v>7.1875063566608846E-3</v>
      </c>
      <c r="AL124">
        <f t="shared" si="46"/>
        <v>7.1305696433494187E-3</v>
      </c>
      <c r="AM124">
        <f t="shared" si="47"/>
        <v>1.0623462871098971E-2</v>
      </c>
      <c r="AN124">
        <f t="shared" si="48"/>
        <v>5.9173093241604077E-3</v>
      </c>
      <c r="AO124">
        <v>0</v>
      </c>
      <c r="AP124">
        <f t="shared" si="49"/>
        <v>1.258088340298923E-2</v>
      </c>
      <c r="AQ124">
        <f t="shared" si="50"/>
        <v>6.2842892271189965E-3</v>
      </c>
      <c r="AR124">
        <v>1</v>
      </c>
      <c r="AS124">
        <f>AR124*'MRIP Selectivity'!$N$35</f>
        <v>6.2965941758702333E-3</v>
      </c>
      <c r="AT124">
        <f>AR124*'MRIP Selectivity'!$O$35</f>
        <v>6.2842892271189965E-3</v>
      </c>
      <c r="AU124">
        <f>AR124*'MRIP Selectivity'!$P$35</f>
        <v>9.0321712954188795E-4</v>
      </c>
      <c r="AV124">
        <v>3</v>
      </c>
      <c r="AW124">
        <f t="shared" si="51"/>
        <v>15</v>
      </c>
      <c r="AX124">
        <f t="shared" si="30"/>
        <v>0</v>
      </c>
      <c r="AY124">
        <f t="shared" si="31"/>
        <v>0</v>
      </c>
      <c r="AZ124">
        <f t="shared" si="32"/>
        <v>0</v>
      </c>
      <c r="BA124">
        <v>313.82949425999999</v>
      </c>
      <c r="BB124">
        <v>313.82949425999999</v>
      </c>
    </row>
    <row r="125" spans="1:54" x14ac:dyDescent="0.25">
      <c r="A125" t="s">
        <v>106</v>
      </c>
      <c r="B125" t="s">
        <v>3</v>
      </c>
      <c r="C125">
        <v>2013</v>
      </c>
      <c r="D125">
        <v>3</v>
      </c>
      <c r="E125">
        <v>6</v>
      </c>
      <c r="F125" t="s">
        <v>1834</v>
      </c>
      <c r="G125" t="s">
        <v>1769</v>
      </c>
      <c r="H125" t="s">
        <v>1811</v>
      </c>
      <c r="I125" t="s">
        <v>1812</v>
      </c>
      <c r="J125" t="s">
        <v>1813</v>
      </c>
      <c r="K125" t="str">
        <f t="shared" si="33"/>
        <v>Inshore</v>
      </c>
      <c r="L125">
        <v>0</v>
      </c>
      <c r="M125">
        <f t="shared" si="26"/>
        <v>0</v>
      </c>
      <c r="N125">
        <f t="shared" si="34"/>
        <v>7.5485300417935386E-2</v>
      </c>
      <c r="O125">
        <f t="shared" si="35"/>
        <v>3.7705735362713981E-2</v>
      </c>
      <c r="P125">
        <v>0</v>
      </c>
      <c r="Q125">
        <f t="shared" si="36"/>
        <v>0</v>
      </c>
      <c r="R125">
        <v>0</v>
      </c>
      <c r="S125">
        <f t="shared" si="27"/>
        <v>0</v>
      </c>
      <c r="T125">
        <f t="shared" si="37"/>
        <v>0</v>
      </c>
      <c r="U125">
        <f t="shared" si="28"/>
        <v>6.3740777226593825E-2</v>
      </c>
      <c r="V125">
        <f t="shared" si="38"/>
        <v>0.84441310922369928</v>
      </c>
      <c r="W125">
        <f t="shared" si="29"/>
        <v>3.5503855944962449E-2</v>
      </c>
      <c r="X125">
        <f t="shared" si="39"/>
        <v>0.94160359434525442</v>
      </c>
      <c r="Y125">
        <v>6</v>
      </c>
      <c r="Z125">
        <f>Y125*'MRIP Selectivity'!$N$35</f>
        <v>3.7779565055221398E-2</v>
      </c>
      <c r="AA125">
        <f>Y125*'MRIP Selectivity'!$O$35</f>
        <v>3.7705735362713981E-2</v>
      </c>
      <c r="AB125">
        <f>Y125*'MRIP Selectivity'!$P$35</f>
        <v>5.4193027772513275E-3</v>
      </c>
      <c r="AC125">
        <v>0.74741255597723821</v>
      </c>
      <c r="AD125">
        <v>0.94160359434525442</v>
      </c>
      <c r="AE125">
        <v>1.3432654004296583</v>
      </c>
      <c r="AF125">
        <f t="shared" si="40"/>
        <v>2.8236921281631376E-2</v>
      </c>
      <c r="AG125">
        <f t="shared" si="41"/>
        <v>3.5503855944962449E-2</v>
      </c>
      <c r="AH125">
        <f t="shared" si="42"/>
        <v>7.2795619151340635E-3</v>
      </c>
      <c r="AI125">
        <f t="shared" si="43"/>
        <v>8.0904603195186719E-2</v>
      </c>
      <c r="AJ125">
        <f t="shared" si="44"/>
        <v>7.1020339141727895E-2</v>
      </c>
      <c r="AK125">
        <f t="shared" si="45"/>
        <v>4.3125038139965308E-2</v>
      </c>
      <c r="AL125">
        <f t="shared" si="46"/>
        <v>4.2783417860096512E-2</v>
      </c>
      <c r="AM125">
        <f t="shared" si="47"/>
        <v>6.3740777226593825E-2</v>
      </c>
      <c r="AN125">
        <f t="shared" si="48"/>
        <v>3.5503855944962449E-2</v>
      </c>
      <c r="AO125">
        <v>0</v>
      </c>
      <c r="AP125">
        <f t="shared" si="49"/>
        <v>7.5485300417935386E-2</v>
      </c>
      <c r="AQ125">
        <f t="shared" si="50"/>
        <v>3.7705735362713981E-2</v>
      </c>
      <c r="AR125">
        <v>6</v>
      </c>
      <c r="AS125">
        <f>AR125*'MRIP Selectivity'!$N$35</f>
        <v>3.7779565055221398E-2</v>
      </c>
      <c r="AT125">
        <f>AR125*'MRIP Selectivity'!$O$35</f>
        <v>3.7705735362713981E-2</v>
      </c>
      <c r="AU125">
        <f>AR125*'MRIP Selectivity'!$P$35</f>
        <v>5.4193027772513275E-3</v>
      </c>
      <c r="AV125">
        <v>1</v>
      </c>
      <c r="AW125">
        <f t="shared" si="51"/>
        <v>5</v>
      </c>
      <c r="AX125">
        <f t="shared" si="30"/>
        <v>0</v>
      </c>
      <c r="AY125">
        <f t="shared" si="31"/>
        <v>0</v>
      </c>
      <c r="AZ125">
        <f t="shared" si="32"/>
        <v>0</v>
      </c>
      <c r="BA125">
        <v>241.75845724999999</v>
      </c>
      <c r="BB125">
        <v>241.75845724999999</v>
      </c>
    </row>
    <row r="126" spans="1:54" x14ac:dyDescent="0.25">
      <c r="A126" t="s">
        <v>107</v>
      </c>
      <c r="B126" t="s">
        <v>3</v>
      </c>
      <c r="C126">
        <v>2013</v>
      </c>
      <c r="D126">
        <v>3</v>
      </c>
      <c r="E126">
        <v>6</v>
      </c>
      <c r="F126" t="s">
        <v>1834</v>
      </c>
      <c r="G126" t="s">
        <v>1769</v>
      </c>
      <c r="H126" t="s">
        <v>1811</v>
      </c>
      <c r="I126" t="s">
        <v>1812</v>
      </c>
      <c r="J126" t="s">
        <v>1813</v>
      </c>
      <c r="K126" t="str">
        <f t="shared" si="33"/>
        <v>Inshore</v>
      </c>
      <c r="L126">
        <v>0</v>
      </c>
      <c r="M126">
        <f t="shared" si="26"/>
        <v>0</v>
      </c>
      <c r="N126">
        <f t="shared" si="34"/>
        <v>6.2904417014946146E-2</v>
      </c>
      <c r="O126">
        <f t="shared" si="35"/>
        <v>3.1421446135594985E-2</v>
      </c>
      <c r="P126">
        <v>0</v>
      </c>
      <c r="Q126">
        <f t="shared" si="36"/>
        <v>0</v>
      </c>
      <c r="R126">
        <v>0</v>
      </c>
      <c r="S126">
        <f t="shared" si="27"/>
        <v>0</v>
      </c>
      <c r="T126">
        <f t="shared" si="37"/>
        <v>0</v>
      </c>
      <c r="U126">
        <f t="shared" si="28"/>
        <v>5.3117314355494855E-2</v>
      </c>
      <c r="V126">
        <f t="shared" si="38"/>
        <v>0.84441310922369939</v>
      </c>
      <c r="W126">
        <f t="shared" si="29"/>
        <v>2.9586546620802043E-2</v>
      </c>
      <c r="X126">
        <f t="shared" si="39"/>
        <v>0.94160359434525442</v>
      </c>
      <c r="Y126">
        <v>5</v>
      </c>
      <c r="Z126">
        <f>Y126*'MRIP Selectivity'!$N$35</f>
        <v>3.1482970879351167E-2</v>
      </c>
      <c r="AA126">
        <f>Y126*'MRIP Selectivity'!$O$35</f>
        <v>3.1421446135594985E-2</v>
      </c>
      <c r="AB126">
        <f>Y126*'MRIP Selectivity'!$P$35</f>
        <v>4.5160856477094394E-3</v>
      </c>
      <c r="AC126">
        <v>0.74741255597723821</v>
      </c>
      <c r="AD126">
        <v>0.94160359434525442</v>
      </c>
      <c r="AE126">
        <v>1.3432654004296583</v>
      </c>
      <c r="AF126">
        <f t="shared" si="40"/>
        <v>2.3530767734692815E-2</v>
      </c>
      <c r="AG126">
        <f t="shared" si="41"/>
        <v>2.9586546620802043E-2</v>
      </c>
      <c r="AH126">
        <f t="shared" si="42"/>
        <v>6.0663015959450525E-3</v>
      </c>
      <c r="AI126">
        <f t="shared" si="43"/>
        <v>6.742050266265559E-2</v>
      </c>
      <c r="AJ126">
        <f t="shared" si="44"/>
        <v>5.9183615951439908E-2</v>
      </c>
      <c r="AK126">
        <f t="shared" si="45"/>
        <v>3.5937531783304423E-2</v>
      </c>
      <c r="AL126">
        <f t="shared" si="46"/>
        <v>3.5652848216747093E-2</v>
      </c>
      <c r="AM126">
        <f t="shared" si="47"/>
        <v>5.3117314355494855E-2</v>
      </c>
      <c r="AN126">
        <f t="shared" si="48"/>
        <v>2.9586546620802043E-2</v>
      </c>
      <c r="AO126">
        <v>0</v>
      </c>
      <c r="AP126">
        <f t="shared" si="49"/>
        <v>6.2904417014946146E-2</v>
      </c>
      <c r="AQ126">
        <f t="shared" si="50"/>
        <v>3.1421446135594985E-2</v>
      </c>
      <c r="AR126">
        <v>5</v>
      </c>
      <c r="AS126">
        <f>AR126*'MRIP Selectivity'!$N$35</f>
        <v>3.1482970879351167E-2</v>
      </c>
      <c r="AT126">
        <f>AR126*'MRIP Selectivity'!$O$35</f>
        <v>3.1421446135594985E-2</v>
      </c>
      <c r="AU126">
        <f>AR126*'MRIP Selectivity'!$P$35</f>
        <v>4.5160856477094394E-3</v>
      </c>
      <c r="AV126">
        <v>4</v>
      </c>
      <c r="AW126">
        <f t="shared" si="51"/>
        <v>20</v>
      </c>
      <c r="AX126">
        <f t="shared" si="30"/>
        <v>0</v>
      </c>
      <c r="AY126">
        <f t="shared" si="31"/>
        <v>0</v>
      </c>
      <c r="AZ126">
        <f t="shared" si="32"/>
        <v>0</v>
      </c>
      <c r="BA126">
        <v>241.75845724999999</v>
      </c>
      <c r="BB126">
        <v>241.75845724999999</v>
      </c>
    </row>
    <row r="127" spans="1:54" x14ac:dyDescent="0.25">
      <c r="A127" t="s">
        <v>108</v>
      </c>
      <c r="B127" t="s">
        <v>3</v>
      </c>
      <c r="C127">
        <v>2013</v>
      </c>
      <c r="D127">
        <v>3</v>
      </c>
      <c r="E127">
        <v>6</v>
      </c>
      <c r="F127" t="s">
        <v>1834</v>
      </c>
      <c r="G127" t="s">
        <v>1769</v>
      </c>
      <c r="H127" t="s">
        <v>1811</v>
      </c>
      <c r="I127" t="s">
        <v>1812</v>
      </c>
      <c r="J127" t="s">
        <v>1813</v>
      </c>
      <c r="K127" t="str">
        <f t="shared" si="33"/>
        <v>Inshore</v>
      </c>
      <c r="L127">
        <v>0</v>
      </c>
      <c r="M127">
        <f t="shared" si="26"/>
        <v>0</v>
      </c>
      <c r="N127">
        <f t="shared" si="34"/>
        <v>0.51581621952255841</v>
      </c>
      <c r="O127">
        <f t="shared" si="35"/>
        <v>0.25765585831187887</v>
      </c>
      <c r="P127">
        <v>0</v>
      </c>
      <c r="Q127">
        <f t="shared" si="36"/>
        <v>0</v>
      </c>
      <c r="R127">
        <v>0</v>
      </c>
      <c r="S127">
        <f t="shared" si="27"/>
        <v>0</v>
      </c>
      <c r="T127">
        <f t="shared" si="37"/>
        <v>0</v>
      </c>
      <c r="U127">
        <f t="shared" si="28"/>
        <v>0.43556197771505784</v>
      </c>
      <c r="V127">
        <f t="shared" si="38"/>
        <v>0.84441310922369939</v>
      </c>
      <c r="W127">
        <f t="shared" si="29"/>
        <v>0.24260968229057675</v>
      </c>
      <c r="X127">
        <f t="shared" si="39"/>
        <v>0.94160359434525442</v>
      </c>
      <c r="Y127">
        <v>41</v>
      </c>
      <c r="Z127">
        <f>Y127*'MRIP Selectivity'!$N$35</f>
        <v>0.25816036121067959</v>
      </c>
      <c r="AA127">
        <f>Y127*'MRIP Selectivity'!$O$35</f>
        <v>0.25765585831187887</v>
      </c>
      <c r="AB127">
        <f>Y127*'MRIP Selectivity'!$P$35</f>
        <v>3.7031902311217404E-2</v>
      </c>
      <c r="AC127">
        <v>0.74741255597723821</v>
      </c>
      <c r="AD127">
        <v>0.94160359434525442</v>
      </c>
      <c r="AE127">
        <v>1.3432654004296583</v>
      </c>
      <c r="AF127">
        <f t="shared" si="40"/>
        <v>0.19295229542448109</v>
      </c>
      <c r="AG127">
        <f t="shared" si="41"/>
        <v>0.24260968229057675</v>
      </c>
      <c r="AH127">
        <f t="shared" si="42"/>
        <v>4.9743673086749436E-2</v>
      </c>
      <c r="AI127">
        <f t="shared" si="43"/>
        <v>0.55284812183377585</v>
      </c>
      <c r="AJ127">
        <f t="shared" si="44"/>
        <v>0.48530565080180726</v>
      </c>
      <c r="AK127">
        <f t="shared" si="45"/>
        <v>0.29468776062309626</v>
      </c>
      <c r="AL127">
        <f t="shared" si="46"/>
        <v>0.29235335537732621</v>
      </c>
      <c r="AM127">
        <f t="shared" si="47"/>
        <v>0.43556197771505784</v>
      </c>
      <c r="AN127">
        <f t="shared" si="48"/>
        <v>0.24260968229057675</v>
      </c>
      <c r="AO127">
        <v>0</v>
      </c>
      <c r="AP127">
        <f t="shared" si="49"/>
        <v>0.51581621952255841</v>
      </c>
      <c r="AQ127">
        <f t="shared" si="50"/>
        <v>0.25765585831187887</v>
      </c>
      <c r="AR127">
        <v>41</v>
      </c>
      <c r="AS127">
        <f>AR127*'MRIP Selectivity'!$N$35</f>
        <v>0.25816036121067959</v>
      </c>
      <c r="AT127">
        <f>AR127*'MRIP Selectivity'!$O$35</f>
        <v>0.25765585831187887</v>
      </c>
      <c r="AU127">
        <f>AR127*'MRIP Selectivity'!$P$35</f>
        <v>3.7031902311217404E-2</v>
      </c>
      <c r="AV127">
        <v>9</v>
      </c>
      <c r="AW127">
        <f t="shared" si="51"/>
        <v>45</v>
      </c>
      <c r="AX127">
        <f t="shared" si="30"/>
        <v>0</v>
      </c>
      <c r="AY127">
        <f t="shared" si="31"/>
        <v>0</v>
      </c>
      <c r="AZ127">
        <f t="shared" si="32"/>
        <v>0</v>
      </c>
      <c r="BA127">
        <v>241.75845724999999</v>
      </c>
      <c r="BB127">
        <v>241.75845724999999</v>
      </c>
    </row>
    <row r="128" spans="1:54" x14ac:dyDescent="0.25">
      <c r="A128" t="s">
        <v>109</v>
      </c>
      <c r="B128" t="s">
        <v>3</v>
      </c>
      <c r="C128">
        <v>2013</v>
      </c>
      <c r="D128">
        <v>3</v>
      </c>
      <c r="E128">
        <v>6</v>
      </c>
      <c r="F128" t="s">
        <v>1849</v>
      </c>
      <c r="G128" t="s">
        <v>1769</v>
      </c>
      <c r="H128" t="s">
        <v>1811</v>
      </c>
      <c r="I128" t="s">
        <v>1812</v>
      </c>
      <c r="J128" t="s">
        <v>1813</v>
      </c>
      <c r="K128" t="str">
        <f t="shared" si="33"/>
        <v>Inshore</v>
      </c>
      <c r="L128">
        <v>0</v>
      </c>
      <c r="M128">
        <f t="shared" si="26"/>
        <v>0</v>
      </c>
      <c r="N128">
        <f t="shared" si="34"/>
        <v>0.18871325104483844</v>
      </c>
      <c r="O128">
        <f t="shared" si="35"/>
        <v>9.4264338406784942E-2</v>
      </c>
      <c r="P128">
        <v>0</v>
      </c>
      <c r="Q128">
        <f t="shared" si="36"/>
        <v>0</v>
      </c>
      <c r="R128">
        <v>0</v>
      </c>
      <c r="S128">
        <f t="shared" si="27"/>
        <v>0</v>
      </c>
      <c r="T128">
        <f t="shared" si="37"/>
        <v>0</v>
      </c>
      <c r="U128">
        <f t="shared" si="28"/>
        <v>0.15935194306648456</v>
      </c>
      <c r="V128">
        <f t="shared" si="38"/>
        <v>0.84441310922369939</v>
      </c>
      <c r="W128">
        <f t="shared" si="29"/>
        <v>8.875963986240612E-2</v>
      </c>
      <c r="X128">
        <f t="shared" si="39"/>
        <v>0.94160359434525442</v>
      </c>
      <c r="Y128">
        <v>15</v>
      </c>
      <c r="Z128">
        <f>Y128*'MRIP Selectivity'!$N$35</f>
        <v>9.4448912638053495E-2</v>
      </c>
      <c r="AA128">
        <f>Y128*'MRIP Selectivity'!$O$35</f>
        <v>9.4264338406784942E-2</v>
      </c>
      <c r="AB128">
        <f>Y128*'MRIP Selectivity'!$P$35</f>
        <v>1.354825694312832E-2</v>
      </c>
      <c r="AC128">
        <v>0.74741255597723821</v>
      </c>
      <c r="AD128">
        <v>0.94160359434525442</v>
      </c>
      <c r="AE128">
        <v>1.3432654004296583</v>
      </c>
      <c r="AF128">
        <f t="shared" si="40"/>
        <v>7.0592303204078444E-2</v>
      </c>
      <c r="AG128">
        <f t="shared" si="41"/>
        <v>8.875963986240612E-2</v>
      </c>
      <c r="AH128">
        <f t="shared" si="42"/>
        <v>1.819890478783516E-2</v>
      </c>
      <c r="AI128">
        <f t="shared" si="43"/>
        <v>0.20226150798796677</v>
      </c>
      <c r="AJ128">
        <f t="shared" si="44"/>
        <v>0.17755084785431974</v>
      </c>
      <c r="AK128">
        <f t="shared" si="45"/>
        <v>0.10781259534991326</v>
      </c>
      <c r="AL128">
        <f t="shared" si="46"/>
        <v>0.10695854465024128</v>
      </c>
      <c r="AM128">
        <f t="shared" si="47"/>
        <v>0.15935194306648456</v>
      </c>
      <c r="AN128">
        <f t="shared" si="48"/>
        <v>8.875963986240612E-2</v>
      </c>
      <c r="AO128">
        <v>0</v>
      </c>
      <c r="AP128">
        <f t="shared" si="49"/>
        <v>0.18871325104483844</v>
      </c>
      <c r="AQ128">
        <f t="shared" si="50"/>
        <v>9.4264338406784942E-2</v>
      </c>
      <c r="AR128">
        <v>15</v>
      </c>
      <c r="AS128">
        <f>AR128*'MRIP Selectivity'!$N$35</f>
        <v>9.4448912638053495E-2</v>
      </c>
      <c r="AT128">
        <f>AR128*'MRIP Selectivity'!$O$35</f>
        <v>9.4264338406784942E-2</v>
      </c>
      <c r="AU128">
        <f>AR128*'MRIP Selectivity'!$P$35</f>
        <v>1.354825694312832E-2</v>
      </c>
      <c r="AV128">
        <v>15</v>
      </c>
      <c r="AW128">
        <f t="shared" si="51"/>
        <v>75</v>
      </c>
      <c r="AX128">
        <f t="shared" si="30"/>
        <v>0</v>
      </c>
      <c r="AY128">
        <f t="shared" si="31"/>
        <v>0</v>
      </c>
      <c r="AZ128">
        <f t="shared" si="32"/>
        <v>0</v>
      </c>
      <c r="BA128">
        <v>125.04216528000001</v>
      </c>
      <c r="BB128">
        <v>125.04216528000001</v>
      </c>
    </row>
    <row r="129" spans="1:54" x14ac:dyDescent="0.25">
      <c r="A129" t="s">
        <v>1864</v>
      </c>
      <c r="B129" t="s">
        <v>3</v>
      </c>
      <c r="C129">
        <v>2013</v>
      </c>
      <c r="D129">
        <v>3</v>
      </c>
      <c r="E129">
        <v>6</v>
      </c>
      <c r="F129" t="s">
        <v>1849</v>
      </c>
      <c r="G129" t="s">
        <v>1769</v>
      </c>
      <c r="H129" t="s">
        <v>1811</v>
      </c>
      <c r="I129" t="s">
        <v>1812</v>
      </c>
      <c r="J129" t="s">
        <v>1813</v>
      </c>
      <c r="K129" t="str">
        <f t="shared" si="33"/>
        <v>Inshore</v>
      </c>
      <c r="L129">
        <v>0</v>
      </c>
      <c r="M129">
        <f t="shared" si="26"/>
        <v>0</v>
      </c>
      <c r="N129">
        <f t="shared" si="34"/>
        <v>1.258088340298923E-2</v>
      </c>
      <c r="O129">
        <f t="shared" si="35"/>
        <v>6.2842892271189965E-3</v>
      </c>
      <c r="P129">
        <v>0</v>
      </c>
      <c r="Q129">
        <f t="shared" si="36"/>
        <v>0</v>
      </c>
      <c r="R129">
        <v>0</v>
      </c>
      <c r="S129">
        <f t="shared" si="27"/>
        <v>0</v>
      </c>
      <c r="T129">
        <f t="shared" si="37"/>
        <v>0</v>
      </c>
      <c r="U129">
        <f t="shared" si="28"/>
        <v>1.0623462871098971E-2</v>
      </c>
      <c r="V129">
        <f t="shared" si="38"/>
        <v>0.84441310922369939</v>
      </c>
      <c r="W129">
        <f t="shared" si="29"/>
        <v>5.9173093241604077E-3</v>
      </c>
      <c r="X129">
        <f t="shared" si="39"/>
        <v>0.94160359434525431</v>
      </c>
      <c r="Y129">
        <v>1</v>
      </c>
      <c r="Z129">
        <f>Y129*'MRIP Selectivity'!$N$35</f>
        <v>6.2965941758702333E-3</v>
      </c>
      <c r="AA129">
        <f>Y129*'MRIP Selectivity'!$O$35</f>
        <v>6.2842892271189965E-3</v>
      </c>
      <c r="AB129">
        <f>Y129*'MRIP Selectivity'!$P$35</f>
        <v>9.0321712954188795E-4</v>
      </c>
      <c r="AC129">
        <v>0.74741255597723821</v>
      </c>
      <c r="AD129">
        <v>0.94160359434525442</v>
      </c>
      <c r="AE129">
        <v>1.3432654004296583</v>
      </c>
      <c r="AF129">
        <f t="shared" si="40"/>
        <v>4.7061535469385633E-3</v>
      </c>
      <c r="AG129">
        <f t="shared" si="41"/>
        <v>5.9173093241604077E-3</v>
      </c>
      <c r="AH129">
        <f t="shared" si="42"/>
        <v>1.2132603191890106E-3</v>
      </c>
      <c r="AI129">
        <f t="shared" si="43"/>
        <v>1.3484100532531117E-2</v>
      </c>
      <c r="AJ129">
        <f t="shared" si="44"/>
        <v>1.1836723190287982E-2</v>
      </c>
      <c r="AK129">
        <f t="shared" si="45"/>
        <v>7.1875063566608846E-3</v>
      </c>
      <c r="AL129">
        <f t="shared" si="46"/>
        <v>7.1305696433494187E-3</v>
      </c>
      <c r="AM129">
        <f t="shared" si="47"/>
        <v>1.0623462871098971E-2</v>
      </c>
      <c r="AN129">
        <f t="shared" si="48"/>
        <v>5.9173093241604077E-3</v>
      </c>
      <c r="AO129">
        <v>0</v>
      </c>
      <c r="AP129">
        <f t="shared" si="49"/>
        <v>1.258088340298923E-2</v>
      </c>
      <c r="AQ129">
        <f t="shared" si="50"/>
        <v>6.2842892271189965E-3</v>
      </c>
      <c r="AR129">
        <v>1</v>
      </c>
      <c r="AS129">
        <f>AR129*'MRIP Selectivity'!$N$35</f>
        <v>6.2965941758702333E-3</v>
      </c>
      <c r="AT129">
        <f>AR129*'MRIP Selectivity'!$O$35</f>
        <v>6.2842892271189965E-3</v>
      </c>
      <c r="AU129">
        <f>AR129*'MRIP Selectivity'!$P$35</f>
        <v>9.0321712954188795E-4</v>
      </c>
      <c r="AV129">
        <v>5</v>
      </c>
      <c r="AW129">
        <f t="shared" si="51"/>
        <v>25</v>
      </c>
      <c r="AX129">
        <f t="shared" si="30"/>
        <v>0</v>
      </c>
      <c r="AY129">
        <f t="shared" si="31"/>
        <v>0</v>
      </c>
      <c r="AZ129">
        <f t="shared" si="32"/>
        <v>0</v>
      </c>
      <c r="BA129">
        <v>143.32601998999999</v>
      </c>
      <c r="BB129">
        <v>143.32601998999999</v>
      </c>
    </row>
    <row r="130" spans="1:54" x14ac:dyDescent="0.25">
      <c r="A130" t="s">
        <v>110</v>
      </c>
      <c r="B130" t="s">
        <v>3</v>
      </c>
      <c r="C130">
        <v>2013</v>
      </c>
      <c r="D130">
        <v>3</v>
      </c>
      <c r="E130">
        <v>6</v>
      </c>
      <c r="F130" t="s">
        <v>1849</v>
      </c>
      <c r="G130" t="s">
        <v>1769</v>
      </c>
      <c r="H130" t="s">
        <v>1811</v>
      </c>
      <c r="I130" t="s">
        <v>1812</v>
      </c>
      <c r="J130" t="s">
        <v>1813</v>
      </c>
      <c r="K130" t="str">
        <f t="shared" si="33"/>
        <v>Inshore</v>
      </c>
      <c r="L130">
        <v>0</v>
      </c>
      <c r="M130">
        <f t="shared" ref="M130:M193" si="52">L130*BA130</f>
        <v>0</v>
      </c>
      <c r="N130">
        <f t="shared" si="34"/>
        <v>2.516176680597846E-2</v>
      </c>
      <c r="O130">
        <f t="shared" si="35"/>
        <v>1.2568578454237993E-2</v>
      </c>
      <c r="P130">
        <v>0</v>
      </c>
      <c r="Q130">
        <f t="shared" si="36"/>
        <v>0</v>
      </c>
      <c r="R130">
        <v>0</v>
      </c>
      <c r="S130">
        <f t="shared" ref="S130:S193" si="53">R130*BA130</f>
        <v>0</v>
      </c>
      <c r="T130">
        <f t="shared" si="37"/>
        <v>0</v>
      </c>
      <c r="U130">
        <f t="shared" ref="U130:U193" si="54">IF(AX130=1,R130+AF130+AG130+AH130,R130+AF130+AG130)</f>
        <v>2.1246925742197942E-2</v>
      </c>
      <c r="V130">
        <f t="shared" si="38"/>
        <v>0.84441310922369939</v>
      </c>
      <c r="W130">
        <f t="shared" ref="W130:W193" si="55">IF(AX130=1,R130+AG130+AH130,R130+AG130)</f>
        <v>1.1834618648320815E-2</v>
      </c>
      <c r="X130">
        <f t="shared" si="39"/>
        <v>0.94160359434525431</v>
      </c>
      <c r="Y130">
        <v>2</v>
      </c>
      <c r="Z130">
        <f>Y130*'MRIP Selectivity'!$N$35</f>
        <v>1.2593188351740467E-2</v>
      </c>
      <c r="AA130">
        <f>Y130*'MRIP Selectivity'!$O$35</f>
        <v>1.2568578454237993E-2</v>
      </c>
      <c r="AB130">
        <f>Y130*'MRIP Selectivity'!$P$35</f>
        <v>1.8064342590837759E-3</v>
      </c>
      <c r="AC130">
        <v>0.74741255597723821</v>
      </c>
      <c r="AD130">
        <v>0.94160359434525442</v>
      </c>
      <c r="AE130">
        <v>1.3432654004296583</v>
      </c>
      <c r="AF130">
        <f t="shared" si="40"/>
        <v>9.4123070938771265E-3</v>
      </c>
      <c r="AG130">
        <f t="shared" si="41"/>
        <v>1.1834618648320815E-2</v>
      </c>
      <c r="AH130">
        <f t="shared" si="42"/>
        <v>2.4265206383780212E-3</v>
      </c>
      <c r="AI130">
        <f t="shared" si="43"/>
        <v>2.6968201065062234E-2</v>
      </c>
      <c r="AJ130">
        <f t="shared" si="44"/>
        <v>2.3673446380575964E-2</v>
      </c>
      <c r="AK130">
        <f t="shared" si="45"/>
        <v>1.4375012713321769E-2</v>
      </c>
      <c r="AL130">
        <f t="shared" si="46"/>
        <v>1.4261139286698837E-2</v>
      </c>
      <c r="AM130">
        <f t="shared" si="47"/>
        <v>2.1246925742197942E-2</v>
      </c>
      <c r="AN130">
        <f t="shared" si="48"/>
        <v>1.1834618648320815E-2</v>
      </c>
      <c r="AO130">
        <v>0</v>
      </c>
      <c r="AP130">
        <f t="shared" si="49"/>
        <v>2.516176680597846E-2</v>
      </c>
      <c r="AQ130">
        <f t="shared" si="50"/>
        <v>1.2568578454237993E-2</v>
      </c>
      <c r="AR130">
        <v>2</v>
      </c>
      <c r="AS130">
        <f>AR130*'MRIP Selectivity'!$N$35</f>
        <v>1.2593188351740467E-2</v>
      </c>
      <c r="AT130">
        <f>AR130*'MRIP Selectivity'!$O$35</f>
        <v>1.2568578454237993E-2</v>
      </c>
      <c r="AU130">
        <f>AR130*'MRIP Selectivity'!$P$35</f>
        <v>1.8064342590837759E-3</v>
      </c>
      <c r="AV130">
        <v>3</v>
      </c>
      <c r="AW130">
        <f t="shared" si="51"/>
        <v>15</v>
      </c>
      <c r="AX130">
        <f t="shared" ref="AX130:AX193" si="56">IF(AO130&gt;=AW130,1,0)</f>
        <v>0</v>
      </c>
      <c r="AY130">
        <f t="shared" ref="AY130:AY193" si="57">IF(AP130&gt;=AW130,1,0)</f>
        <v>0</v>
      </c>
      <c r="AZ130">
        <f t="shared" ref="AZ130:AZ193" si="58">IF(AQ130&gt;=AW130,1,0)</f>
        <v>0</v>
      </c>
      <c r="BA130">
        <v>125.04216528000001</v>
      </c>
      <c r="BB130">
        <v>125.04216528000001</v>
      </c>
    </row>
    <row r="131" spans="1:54" x14ac:dyDescent="0.25">
      <c r="A131" t="s">
        <v>111</v>
      </c>
      <c r="B131" t="s">
        <v>3</v>
      </c>
      <c r="C131">
        <v>2013</v>
      </c>
      <c r="D131">
        <v>3</v>
      </c>
      <c r="E131">
        <v>6</v>
      </c>
      <c r="F131" t="s">
        <v>1849</v>
      </c>
      <c r="G131" t="s">
        <v>1769</v>
      </c>
      <c r="H131" t="s">
        <v>1811</v>
      </c>
      <c r="I131" t="s">
        <v>1812</v>
      </c>
      <c r="J131" t="s">
        <v>1813</v>
      </c>
      <c r="K131" t="str">
        <f t="shared" ref="K131:K194" si="59">IF(J131="Federal","Offshore","Inshore")</f>
        <v>Inshore</v>
      </c>
      <c r="L131">
        <v>0</v>
      </c>
      <c r="M131">
        <f t="shared" si="52"/>
        <v>0</v>
      </c>
      <c r="N131">
        <f t="shared" ref="N131:N194" si="60">L131+Z131+AA131</f>
        <v>0.15097060083587077</v>
      </c>
      <c r="O131">
        <f t="shared" ref="O131:O194" si="61">L131+AA131</f>
        <v>7.5411470725427962E-2</v>
      </c>
      <c r="P131">
        <v>0</v>
      </c>
      <c r="Q131">
        <f t="shared" ref="Q131:Q194" si="62">IF(L131=0,0,P131/L131)</f>
        <v>0</v>
      </c>
      <c r="R131">
        <v>0</v>
      </c>
      <c r="S131">
        <f t="shared" si="53"/>
        <v>0</v>
      </c>
      <c r="T131">
        <f t="shared" ref="T131:T194" si="63">IF(L131=0,0,R131/L131)</f>
        <v>0</v>
      </c>
      <c r="U131">
        <f t="shared" si="54"/>
        <v>0.12748155445318765</v>
      </c>
      <c r="V131">
        <f t="shared" ref="V131:V194" si="64">U131/N131</f>
        <v>0.84441310922369928</v>
      </c>
      <c r="W131">
        <f t="shared" si="55"/>
        <v>7.1007711889924899E-2</v>
      </c>
      <c r="X131">
        <f t="shared" ref="X131:X194" si="65">W131/O131</f>
        <v>0.94160359434525442</v>
      </c>
      <c r="Y131">
        <v>12</v>
      </c>
      <c r="Z131">
        <f>Y131*'MRIP Selectivity'!$N$35</f>
        <v>7.5559130110442796E-2</v>
      </c>
      <c r="AA131">
        <f>Y131*'MRIP Selectivity'!$O$35</f>
        <v>7.5411470725427962E-2</v>
      </c>
      <c r="AB131">
        <f>Y131*'MRIP Selectivity'!$P$35</f>
        <v>1.0838605554502655E-2</v>
      </c>
      <c r="AC131">
        <v>0.74741255597723821</v>
      </c>
      <c r="AD131">
        <v>0.94160359434525442</v>
      </c>
      <c r="AE131">
        <v>1.3432654004296583</v>
      </c>
      <c r="AF131">
        <f t="shared" ref="AF131:AF194" si="66">Z131*AC131</f>
        <v>5.6473842563262752E-2</v>
      </c>
      <c r="AG131">
        <f t="shared" ref="AG131:AG194" si="67">AA131*AD131</f>
        <v>7.1007711889924899E-2</v>
      </c>
      <c r="AH131">
        <f t="shared" ref="AH131:AH194" si="68">AB131*AE131</f>
        <v>1.4559123830268127E-2</v>
      </c>
      <c r="AI131">
        <f t="shared" ref="AI131:AI194" si="69">Z131+AA131+AB131</f>
        <v>0.16180920639037344</v>
      </c>
      <c r="AJ131">
        <f t="shared" ref="AJ131:AJ194" si="70">AF131+AG131+AH131</f>
        <v>0.14204067828345579</v>
      </c>
      <c r="AK131">
        <f t="shared" ref="AK131:AK194" si="71">AA131+AB131</f>
        <v>8.6250076279930615E-2</v>
      </c>
      <c r="AL131">
        <f t="shared" ref="AL131:AL194" si="72">AG131+AH131</f>
        <v>8.5566835720193024E-2</v>
      </c>
      <c r="AM131">
        <f t="shared" ref="AM131:AM194" si="73">R131+AF131+AG131</f>
        <v>0.12748155445318765</v>
      </c>
      <c r="AN131">
        <f t="shared" ref="AN131:AN194" si="74">R131+AG131</f>
        <v>7.1007711889924899E-2</v>
      </c>
      <c r="AO131">
        <v>0</v>
      </c>
      <c r="AP131">
        <f t="shared" ref="AP131:AP194" si="75">AO131+AS131+AT131</f>
        <v>0.15097060083587077</v>
      </c>
      <c r="AQ131">
        <f t="shared" ref="AQ131:AQ194" si="76">AO131+AT131</f>
        <v>7.5411470725427962E-2</v>
      </c>
      <c r="AR131">
        <v>12</v>
      </c>
      <c r="AS131">
        <f>AR131*'MRIP Selectivity'!$N$35</f>
        <v>7.5559130110442796E-2</v>
      </c>
      <c r="AT131">
        <f>AR131*'MRIP Selectivity'!$O$35</f>
        <v>7.5411470725427962E-2</v>
      </c>
      <c r="AU131">
        <f>AR131*'MRIP Selectivity'!$P$35</f>
        <v>1.0838605554502655E-2</v>
      </c>
      <c r="AV131">
        <v>2</v>
      </c>
      <c r="AW131">
        <f t="shared" ref="AW131:AW194" si="77">AV131*5</f>
        <v>10</v>
      </c>
      <c r="AX131">
        <f t="shared" si="56"/>
        <v>0</v>
      </c>
      <c r="AY131">
        <f t="shared" si="57"/>
        <v>0</v>
      </c>
      <c r="AZ131">
        <f t="shared" si="58"/>
        <v>0</v>
      </c>
      <c r="BA131">
        <v>152.46794733999999</v>
      </c>
      <c r="BB131">
        <v>152.46794733999999</v>
      </c>
    </row>
    <row r="132" spans="1:54" x14ac:dyDescent="0.25">
      <c r="A132" t="s">
        <v>112</v>
      </c>
      <c r="B132" t="s">
        <v>3</v>
      </c>
      <c r="C132">
        <v>2013</v>
      </c>
      <c r="D132">
        <v>3</v>
      </c>
      <c r="E132">
        <v>6</v>
      </c>
      <c r="F132" t="s">
        <v>1849</v>
      </c>
      <c r="G132" t="s">
        <v>1769</v>
      </c>
      <c r="H132" t="s">
        <v>1811</v>
      </c>
      <c r="I132" t="s">
        <v>1812</v>
      </c>
      <c r="J132" t="s">
        <v>1813</v>
      </c>
      <c r="K132" t="str">
        <f t="shared" si="59"/>
        <v>Inshore</v>
      </c>
      <c r="L132">
        <v>0</v>
      </c>
      <c r="M132">
        <f t="shared" si="52"/>
        <v>0</v>
      </c>
      <c r="N132">
        <f t="shared" si="60"/>
        <v>1.258088340298923E-2</v>
      </c>
      <c r="O132">
        <f t="shared" si="61"/>
        <v>6.2842892271189965E-3</v>
      </c>
      <c r="P132">
        <v>0</v>
      </c>
      <c r="Q132">
        <f t="shared" si="62"/>
        <v>0</v>
      </c>
      <c r="R132">
        <v>0</v>
      </c>
      <c r="S132">
        <f t="shared" si="53"/>
        <v>0</v>
      </c>
      <c r="T132">
        <f t="shared" si="63"/>
        <v>0</v>
      </c>
      <c r="U132">
        <f t="shared" si="54"/>
        <v>1.0623462871098971E-2</v>
      </c>
      <c r="V132">
        <f t="shared" si="64"/>
        <v>0.84441310922369939</v>
      </c>
      <c r="W132">
        <f t="shared" si="55"/>
        <v>5.9173093241604077E-3</v>
      </c>
      <c r="X132">
        <f t="shared" si="65"/>
        <v>0.94160359434525431</v>
      </c>
      <c r="Y132">
        <v>1</v>
      </c>
      <c r="Z132">
        <f>Y132*'MRIP Selectivity'!$N$35</f>
        <v>6.2965941758702333E-3</v>
      </c>
      <c r="AA132">
        <f>Y132*'MRIP Selectivity'!$O$35</f>
        <v>6.2842892271189965E-3</v>
      </c>
      <c r="AB132">
        <f>Y132*'MRIP Selectivity'!$P$35</f>
        <v>9.0321712954188795E-4</v>
      </c>
      <c r="AC132">
        <v>0.74741255597723821</v>
      </c>
      <c r="AD132">
        <v>0.94160359434525442</v>
      </c>
      <c r="AE132">
        <v>1.3432654004296583</v>
      </c>
      <c r="AF132">
        <f t="shared" si="66"/>
        <v>4.7061535469385633E-3</v>
      </c>
      <c r="AG132">
        <f t="shared" si="67"/>
        <v>5.9173093241604077E-3</v>
      </c>
      <c r="AH132">
        <f t="shared" si="68"/>
        <v>1.2132603191890106E-3</v>
      </c>
      <c r="AI132">
        <f t="shared" si="69"/>
        <v>1.3484100532531117E-2</v>
      </c>
      <c r="AJ132">
        <f t="shared" si="70"/>
        <v>1.1836723190287982E-2</v>
      </c>
      <c r="AK132">
        <f t="shared" si="71"/>
        <v>7.1875063566608846E-3</v>
      </c>
      <c r="AL132">
        <f t="shared" si="72"/>
        <v>7.1305696433494187E-3</v>
      </c>
      <c r="AM132">
        <f t="shared" si="73"/>
        <v>1.0623462871098971E-2</v>
      </c>
      <c r="AN132">
        <f t="shared" si="74"/>
        <v>5.9173093241604077E-3</v>
      </c>
      <c r="AO132">
        <v>0</v>
      </c>
      <c r="AP132">
        <f t="shared" si="75"/>
        <v>1.258088340298923E-2</v>
      </c>
      <c r="AQ132">
        <f t="shared" si="76"/>
        <v>6.2842892271189965E-3</v>
      </c>
      <c r="AR132">
        <v>1</v>
      </c>
      <c r="AS132">
        <f>AR132*'MRIP Selectivity'!$N$35</f>
        <v>6.2965941758702333E-3</v>
      </c>
      <c r="AT132">
        <f>AR132*'MRIP Selectivity'!$O$35</f>
        <v>6.2842892271189965E-3</v>
      </c>
      <c r="AU132">
        <f>AR132*'MRIP Selectivity'!$P$35</f>
        <v>9.0321712954188795E-4</v>
      </c>
      <c r="AV132">
        <v>2</v>
      </c>
      <c r="AW132">
        <f t="shared" si="77"/>
        <v>10</v>
      </c>
      <c r="AX132">
        <f t="shared" si="56"/>
        <v>0</v>
      </c>
      <c r="AY132">
        <f t="shared" si="57"/>
        <v>0</v>
      </c>
      <c r="AZ132">
        <f t="shared" si="58"/>
        <v>0</v>
      </c>
      <c r="BA132">
        <v>152.46794733999999</v>
      </c>
      <c r="BB132">
        <v>152.46794733999999</v>
      </c>
    </row>
    <row r="133" spans="1:54" x14ac:dyDescent="0.25">
      <c r="A133" t="s">
        <v>113</v>
      </c>
      <c r="B133" t="s">
        <v>3</v>
      </c>
      <c r="C133">
        <v>2013</v>
      </c>
      <c r="D133">
        <v>3</v>
      </c>
      <c r="E133">
        <v>6</v>
      </c>
      <c r="F133" t="s">
        <v>1849</v>
      </c>
      <c r="G133" t="s">
        <v>1769</v>
      </c>
      <c r="H133" t="s">
        <v>1811</v>
      </c>
      <c r="I133" t="s">
        <v>1812</v>
      </c>
      <c r="J133" t="s">
        <v>1813</v>
      </c>
      <c r="K133" t="str">
        <f t="shared" si="59"/>
        <v>Inshore</v>
      </c>
      <c r="L133">
        <v>0</v>
      </c>
      <c r="M133">
        <f t="shared" si="52"/>
        <v>0</v>
      </c>
      <c r="N133">
        <f t="shared" si="60"/>
        <v>5.0323533611956919E-2</v>
      </c>
      <c r="O133">
        <f t="shared" si="61"/>
        <v>2.5137156908475986E-2</v>
      </c>
      <c r="P133">
        <v>0</v>
      </c>
      <c r="Q133">
        <f t="shared" si="62"/>
        <v>0</v>
      </c>
      <c r="R133">
        <v>0</v>
      </c>
      <c r="S133">
        <f t="shared" si="53"/>
        <v>0</v>
      </c>
      <c r="T133">
        <f t="shared" si="63"/>
        <v>0</v>
      </c>
      <c r="U133">
        <f t="shared" si="54"/>
        <v>4.2493851484395884E-2</v>
      </c>
      <c r="V133">
        <f t="shared" si="64"/>
        <v>0.84441310922369939</v>
      </c>
      <c r="W133">
        <f t="shared" si="55"/>
        <v>2.3669237296641631E-2</v>
      </c>
      <c r="X133">
        <f t="shared" si="65"/>
        <v>0.94160359434525431</v>
      </c>
      <c r="Y133">
        <v>4</v>
      </c>
      <c r="Z133">
        <f>Y133*'MRIP Selectivity'!$N$35</f>
        <v>2.5186376703480933E-2</v>
      </c>
      <c r="AA133">
        <f>Y133*'MRIP Selectivity'!$O$35</f>
        <v>2.5137156908475986E-2</v>
      </c>
      <c r="AB133">
        <f>Y133*'MRIP Selectivity'!$P$35</f>
        <v>3.6128685181675518E-3</v>
      </c>
      <c r="AC133">
        <v>0.74741255597723821</v>
      </c>
      <c r="AD133">
        <v>0.94160359434525442</v>
      </c>
      <c r="AE133">
        <v>1.3432654004296583</v>
      </c>
      <c r="AF133">
        <f t="shared" si="66"/>
        <v>1.8824614187754253E-2</v>
      </c>
      <c r="AG133">
        <f t="shared" si="67"/>
        <v>2.3669237296641631E-2</v>
      </c>
      <c r="AH133">
        <f t="shared" si="68"/>
        <v>4.8530412767560423E-3</v>
      </c>
      <c r="AI133">
        <f t="shared" si="69"/>
        <v>5.3936402130124468E-2</v>
      </c>
      <c r="AJ133">
        <f t="shared" si="70"/>
        <v>4.7346892761151928E-2</v>
      </c>
      <c r="AK133">
        <f t="shared" si="71"/>
        <v>2.8750025426643538E-2</v>
      </c>
      <c r="AL133">
        <f t="shared" si="72"/>
        <v>2.8522278573397675E-2</v>
      </c>
      <c r="AM133">
        <f t="shared" si="73"/>
        <v>4.2493851484395884E-2</v>
      </c>
      <c r="AN133">
        <f t="shared" si="74"/>
        <v>2.3669237296641631E-2</v>
      </c>
      <c r="AO133">
        <v>0</v>
      </c>
      <c r="AP133">
        <f t="shared" si="75"/>
        <v>5.0323533611956919E-2</v>
      </c>
      <c r="AQ133">
        <f t="shared" si="76"/>
        <v>2.5137156908475986E-2</v>
      </c>
      <c r="AR133">
        <v>4</v>
      </c>
      <c r="AS133">
        <f>AR133*'MRIP Selectivity'!$N$35</f>
        <v>2.5186376703480933E-2</v>
      </c>
      <c r="AT133">
        <f>AR133*'MRIP Selectivity'!$O$35</f>
        <v>2.5137156908475986E-2</v>
      </c>
      <c r="AU133">
        <f>AR133*'MRIP Selectivity'!$P$35</f>
        <v>3.6128685181675518E-3</v>
      </c>
      <c r="AV133">
        <v>4</v>
      </c>
      <c r="AW133">
        <f t="shared" si="77"/>
        <v>20</v>
      </c>
      <c r="AX133">
        <f t="shared" si="56"/>
        <v>0</v>
      </c>
      <c r="AY133">
        <f t="shared" si="57"/>
        <v>0</v>
      </c>
      <c r="AZ133">
        <f t="shared" si="58"/>
        <v>0</v>
      </c>
      <c r="BA133">
        <v>125.04216528000001</v>
      </c>
      <c r="BB133">
        <v>125.04216528000001</v>
      </c>
    </row>
    <row r="134" spans="1:54" x14ac:dyDescent="0.25">
      <c r="A134" t="s">
        <v>114</v>
      </c>
      <c r="B134" t="s">
        <v>3</v>
      </c>
      <c r="C134">
        <v>2013</v>
      </c>
      <c r="D134">
        <v>3</v>
      </c>
      <c r="E134">
        <v>6</v>
      </c>
      <c r="F134" t="s">
        <v>1849</v>
      </c>
      <c r="G134" t="s">
        <v>1769</v>
      </c>
      <c r="H134" t="s">
        <v>1811</v>
      </c>
      <c r="I134" t="s">
        <v>1812</v>
      </c>
      <c r="J134" t="s">
        <v>1813</v>
      </c>
      <c r="K134" t="str">
        <f t="shared" si="59"/>
        <v>Inshore</v>
      </c>
      <c r="L134">
        <v>0</v>
      </c>
      <c r="M134">
        <f t="shared" si="52"/>
        <v>0</v>
      </c>
      <c r="N134">
        <f t="shared" si="60"/>
        <v>0.10064706722391384</v>
      </c>
      <c r="O134">
        <f t="shared" si="61"/>
        <v>5.0274313816951972E-2</v>
      </c>
      <c r="P134">
        <v>0</v>
      </c>
      <c r="Q134">
        <f t="shared" si="62"/>
        <v>0</v>
      </c>
      <c r="R134">
        <v>0</v>
      </c>
      <c r="S134">
        <f t="shared" si="53"/>
        <v>0</v>
      </c>
      <c r="T134">
        <f t="shared" si="63"/>
        <v>0</v>
      </c>
      <c r="U134">
        <f t="shared" si="54"/>
        <v>8.4987702968791767E-2</v>
      </c>
      <c r="V134">
        <f t="shared" si="64"/>
        <v>0.84441310922369939</v>
      </c>
      <c r="W134">
        <f t="shared" si="55"/>
        <v>4.7338474593283261E-2</v>
      </c>
      <c r="X134">
        <f t="shared" si="65"/>
        <v>0.94160359434525431</v>
      </c>
      <c r="Y134">
        <v>8</v>
      </c>
      <c r="Z134">
        <f>Y134*'MRIP Selectivity'!$N$35</f>
        <v>5.0372753406961866E-2</v>
      </c>
      <c r="AA134">
        <f>Y134*'MRIP Selectivity'!$O$35</f>
        <v>5.0274313816951972E-2</v>
      </c>
      <c r="AB134">
        <f>Y134*'MRIP Selectivity'!$P$35</f>
        <v>7.2257370363351036E-3</v>
      </c>
      <c r="AC134">
        <v>0.74741255597723821</v>
      </c>
      <c r="AD134">
        <v>0.94160359434525442</v>
      </c>
      <c r="AE134">
        <v>1.3432654004296583</v>
      </c>
      <c r="AF134">
        <f t="shared" si="66"/>
        <v>3.7649228375508506E-2</v>
      </c>
      <c r="AG134">
        <f t="shared" si="67"/>
        <v>4.7338474593283261E-2</v>
      </c>
      <c r="AH134">
        <f t="shared" si="68"/>
        <v>9.7060825535120847E-3</v>
      </c>
      <c r="AI134">
        <f t="shared" si="69"/>
        <v>0.10787280426024894</v>
      </c>
      <c r="AJ134">
        <f t="shared" si="70"/>
        <v>9.4693785522303855E-2</v>
      </c>
      <c r="AK134">
        <f t="shared" si="71"/>
        <v>5.7500050853287077E-2</v>
      </c>
      <c r="AL134">
        <f t="shared" si="72"/>
        <v>5.7044557146795349E-2</v>
      </c>
      <c r="AM134">
        <f t="shared" si="73"/>
        <v>8.4987702968791767E-2</v>
      </c>
      <c r="AN134">
        <f t="shared" si="74"/>
        <v>4.7338474593283261E-2</v>
      </c>
      <c r="AO134">
        <v>0</v>
      </c>
      <c r="AP134">
        <f t="shared" si="75"/>
        <v>0.10064706722391384</v>
      </c>
      <c r="AQ134">
        <f t="shared" si="76"/>
        <v>5.0274313816951972E-2</v>
      </c>
      <c r="AR134">
        <v>8</v>
      </c>
      <c r="AS134">
        <f>AR134*'MRIP Selectivity'!$N$35</f>
        <v>5.0372753406961866E-2</v>
      </c>
      <c r="AT134">
        <f>AR134*'MRIP Selectivity'!$O$35</f>
        <v>5.0274313816951972E-2</v>
      </c>
      <c r="AU134">
        <f>AR134*'MRIP Selectivity'!$P$35</f>
        <v>7.2257370363351036E-3</v>
      </c>
      <c r="AV134">
        <v>4</v>
      </c>
      <c r="AW134">
        <f t="shared" si="77"/>
        <v>20</v>
      </c>
      <c r="AX134">
        <f t="shared" si="56"/>
        <v>0</v>
      </c>
      <c r="AY134">
        <f t="shared" si="57"/>
        <v>0</v>
      </c>
      <c r="AZ134">
        <f t="shared" si="58"/>
        <v>0</v>
      </c>
      <c r="BA134">
        <v>125.04216528000001</v>
      </c>
      <c r="BB134">
        <v>125.04216528000001</v>
      </c>
    </row>
    <row r="135" spans="1:54" x14ac:dyDescent="0.25">
      <c r="A135" t="s">
        <v>115</v>
      </c>
      <c r="B135" t="s">
        <v>3</v>
      </c>
      <c r="C135">
        <v>2013</v>
      </c>
      <c r="D135">
        <v>4</v>
      </c>
      <c r="E135">
        <v>7</v>
      </c>
      <c r="F135" t="s">
        <v>1848</v>
      </c>
      <c r="G135" t="s">
        <v>1769</v>
      </c>
      <c r="H135" t="s">
        <v>1811</v>
      </c>
      <c r="I135" t="s">
        <v>1812</v>
      </c>
      <c r="J135" t="s">
        <v>1813</v>
      </c>
      <c r="K135" t="str">
        <f t="shared" si="59"/>
        <v>Inshore</v>
      </c>
      <c r="L135">
        <v>0</v>
      </c>
      <c r="M135">
        <f t="shared" si="52"/>
        <v>0</v>
      </c>
      <c r="N135">
        <f t="shared" si="60"/>
        <v>0.11322795062690307</v>
      </c>
      <c r="O135">
        <f t="shared" si="61"/>
        <v>5.6558603044070968E-2</v>
      </c>
      <c r="P135">
        <v>0</v>
      </c>
      <c r="Q135">
        <f t="shared" si="62"/>
        <v>0</v>
      </c>
      <c r="R135">
        <v>0</v>
      </c>
      <c r="S135">
        <f t="shared" si="53"/>
        <v>0</v>
      </c>
      <c r="T135">
        <f t="shared" si="63"/>
        <v>0</v>
      </c>
      <c r="U135">
        <f t="shared" si="54"/>
        <v>9.5611165839890738E-2</v>
      </c>
      <c r="V135">
        <f t="shared" si="64"/>
        <v>0.84441310922369939</v>
      </c>
      <c r="W135">
        <f t="shared" si="55"/>
        <v>5.3255783917443671E-2</v>
      </c>
      <c r="X135">
        <f t="shared" si="65"/>
        <v>0.94160359434525442</v>
      </c>
      <c r="Y135">
        <v>9</v>
      </c>
      <c r="Z135">
        <f>Y135*'MRIP Selectivity'!$N$35</f>
        <v>5.6669347582832097E-2</v>
      </c>
      <c r="AA135">
        <f>Y135*'MRIP Selectivity'!$O$35</f>
        <v>5.6558603044070968E-2</v>
      </c>
      <c r="AB135">
        <f>Y135*'MRIP Selectivity'!$P$35</f>
        <v>8.1289541658769917E-3</v>
      </c>
      <c r="AC135">
        <v>0.74741255597723821</v>
      </c>
      <c r="AD135">
        <v>0.94160359434525442</v>
      </c>
      <c r="AE135">
        <v>1.3432654004296583</v>
      </c>
      <c r="AF135">
        <f t="shared" si="66"/>
        <v>4.2355381922447061E-2</v>
      </c>
      <c r="AG135">
        <f t="shared" si="67"/>
        <v>5.3255783917443671E-2</v>
      </c>
      <c r="AH135">
        <f t="shared" si="68"/>
        <v>1.0919342872701096E-2</v>
      </c>
      <c r="AI135">
        <f t="shared" si="69"/>
        <v>0.12135690479278005</v>
      </c>
      <c r="AJ135">
        <f t="shared" si="70"/>
        <v>0.10653050871259183</v>
      </c>
      <c r="AK135">
        <f t="shared" si="71"/>
        <v>6.4687557209947955E-2</v>
      </c>
      <c r="AL135">
        <f t="shared" si="72"/>
        <v>6.4175126790144768E-2</v>
      </c>
      <c r="AM135">
        <f t="shared" si="73"/>
        <v>9.5611165839890738E-2</v>
      </c>
      <c r="AN135">
        <f t="shared" si="74"/>
        <v>5.3255783917443671E-2</v>
      </c>
      <c r="AO135">
        <v>0</v>
      </c>
      <c r="AP135">
        <f t="shared" si="75"/>
        <v>0.11322795062690307</v>
      </c>
      <c r="AQ135">
        <f t="shared" si="76"/>
        <v>5.6558603044070968E-2</v>
      </c>
      <c r="AR135">
        <v>9</v>
      </c>
      <c r="AS135">
        <f>AR135*'MRIP Selectivity'!$N$35</f>
        <v>5.6669347582832097E-2</v>
      </c>
      <c r="AT135">
        <f>AR135*'MRIP Selectivity'!$O$35</f>
        <v>5.6558603044070968E-2</v>
      </c>
      <c r="AU135">
        <f>AR135*'MRIP Selectivity'!$P$35</f>
        <v>8.1289541658769917E-3</v>
      </c>
      <c r="AV135">
        <v>4</v>
      </c>
      <c r="AW135">
        <f t="shared" si="77"/>
        <v>20</v>
      </c>
      <c r="AX135">
        <f t="shared" si="56"/>
        <v>0</v>
      </c>
      <c r="AY135">
        <f t="shared" si="57"/>
        <v>0</v>
      </c>
      <c r="AZ135">
        <f t="shared" si="58"/>
        <v>0</v>
      </c>
      <c r="BA135">
        <v>151.36971242000001</v>
      </c>
      <c r="BB135">
        <v>151.36971242000001</v>
      </c>
    </row>
    <row r="136" spans="1:54" x14ac:dyDescent="0.25">
      <c r="A136" t="s">
        <v>116</v>
      </c>
      <c r="B136" t="s">
        <v>3</v>
      </c>
      <c r="C136">
        <v>2013</v>
      </c>
      <c r="D136">
        <v>4</v>
      </c>
      <c r="E136">
        <v>7</v>
      </c>
      <c r="F136" t="s">
        <v>1848</v>
      </c>
      <c r="G136" t="s">
        <v>1769</v>
      </c>
      <c r="H136" t="s">
        <v>1811</v>
      </c>
      <c r="I136" t="s">
        <v>1812</v>
      </c>
      <c r="J136" t="s">
        <v>1767</v>
      </c>
      <c r="K136" t="str">
        <f t="shared" si="59"/>
        <v>Inshore</v>
      </c>
      <c r="L136">
        <v>0</v>
      </c>
      <c r="M136">
        <f t="shared" si="52"/>
        <v>0</v>
      </c>
      <c r="N136">
        <f t="shared" si="60"/>
        <v>3.7742650208967693E-2</v>
      </c>
      <c r="O136">
        <f t="shared" si="61"/>
        <v>1.8852867681356991E-2</v>
      </c>
      <c r="P136">
        <v>0</v>
      </c>
      <c r="Q136">
        <f t="shared" si="62"/>
        <v>0</v>
      </c>
      <c r="R136">
        <v>0</v>
      </c>
      <c r="S136">
        <f t="shared" si="53"/>
        <v>0</v>
      </c>
      <c r="T136">
        <f t="shared" si="63"/>
        <v>0</v>
      </c>
      <c r="U136">
        <f t="shared" si="54"/>
        <v>3.1870388613296913E-2</v>
      </c>
      <c r="V136">
        <f t="shared" si="64"/>
        <v>0.84441310922369928</v>
      </c>
      <c r="W136">
        <f t="shared" si="55"/>
        <v>1.7751927972481225E-2</v>
      </c>
      <c r="X136">
        <f t="shared" si="65"/>
        <v>0.94160359434525442</v>
      </c>
      <c r="Y136">
        <v>3</v>
      </c>
      <c r="Z136">
        <f>Y136*'MRIP Selectivity'!$N$35</f>
        <v>1.8889782527610699E-2</v>
      </c>
      <c r="AA136">
        <f>Y136*'MRIP Selectivity'!$O$35</f>
        <v>1.8852867681356991E-2</v>
      </c>
      <c r="AB136">
        <f>Y136*'MRIP Selectivity'!$P$35</f>
        <v>2.7096513886256638E-3</v>
      </c>
      <c r="AC136">
        <v>0.74741255597723821</v>
      </c>
      <c r="AD136">
        <v>0.94160359434525442</v>
      </c>
      <c r="AE136">
        <v>1.3432654004296583</v>
      </c>
      <c r="AF136">
        <f t="shared" si="66"/>
        <v>1.4118460640815688E-2</v>
      </c>
      <c r="AG136">
        <f t="shared" si="67"/>
        <v>1.7751927972481225E-2</v>
      </c>
      <c r="AH136">
        <f t="shared" si="68"/>
        <v>3.6397809575670318E-3</v>
      </c>
      <c r="AI136">
        <f t="shared" si="69"/>
        <v>4.045230159759336E-2</v>
      </c>
      <c r="AJ136">
        <f t="shared" si="70"/>
        <v>3.5510169570863948E-2</v>
      </c>
      <c r="AK136">
        <f t="shared" si="71"/>
        <v>2.1562519069982654E-2</v>
      </c>
      <c r="AL136">
        <f t="shared" si="72"/>
        <v>2.1391708930048256E-2</v>
      </c>
      <c r="AM136">
        <f t="shared" si="73"/>
        <v>3.1870388613296913E-2</v>
      </c>
      <c r="AN136">
        <f t="shared" si="74"/>
        <v>1.7751927972481225E-2</v>
      </c>
      <c r="AO136">
        <v>0</v>
      </c>
      <c r="AP136">
        <f t="shared" si="75"/>
        <v>3.7742650208967693E-2</v>
      </c>
      <c r="AQ136">
        <f t="shared" si="76"/>
        <v>1.8852867681356991E-2</v>
      </c>
      <c r="AR136">
        <v>3</v>
      </c>
      <c r="AS136">
        <f>AR136*'MRIP Selectivity'!$N$35</f>
        <v>1.8889782527610699E-2</v>
      </c>
      <c r="AT136">
        <f>AR136*'MRIP Selectivity'!$O$35</f>
        <v>1.8852867681356991E-2</v>
      </c>
      <c r="AU136">
        <f>AR136*'MRIP Selectivity'!$P$35</f>
        <v>2.7096513886256638E-3</v>
      </c>
      <c r="AV136">
        <v>2</v>
      </c>
      <c r="AW136">
        <f t="shared" si="77"/>
        <v>10</v>
      </c>
      <c r="AX136">
        <f t="shared" si="56"/>
        <v>0</v>
      </c>
      <c r="AY136">
        <f t="shared" si="57"/>
        <v>0</v>
      </c>
      <c r="AZ136">
        <f t="shared" si="58"/>
        <v>0</v>
      </c>
      <c r="BA136">
        <v>218.19911920999999</v>
      </c>
      <c r="BB136">
        <v>218.19911920999999</v>
      </c>
    </row>
    <row r="137" spans="1:54" x14ac:dyDescent="0.25">
      <c r="A137" t="s">
        <v>117</v>
      </c>
      <c r="B137" t="s">
        <v>3</v>
      </c>
      <c r="C137">
        <v>2013</v>
      </c>
      <c r="D137">
        <v>4</v>
      </c>
      <c r="E137">
        <v>7</v>
      </c>
      <c r="F137" t="s">
        <v>1848</v>
      </c>
      <c r="G137" t="s">
        <v>1769</v>
      </c>
      <c r="H137" t="s">
        <v>1811</v>
      </c>
      <c r="I137" t="s">
        <v>1812</v>
      </c>
      <c r="J137" t="s">
        <v>1813</v>
      </c>
      <c r="K137" t="str">
        <f t="shared" si="59"/>
        <v>Inshore</v>
      </c>
      <c r="L137">
        <v>0</v>
      </c>
      <c r="M137">
        <f t="shared" si="52"/>
        <v>0</v>
      </c>
      <c r="N137">
        <f t="shared" si="60"/>
        <v>0.21387501785081692</v>
      </c>
      <c r="O137">
        <f t="shared" si="61"/>
        <v>0.10683291686102295</v>
      </c>
      <c r="P137">
        <v>0</v>
      </c>
      <c r="Q137">
        <f t="shared" si="62"/>
        <v>0</v>
      </c>
      <c r="R137">
        <v>0</v>
      </c>
      <c r="S137">
        <f t="shared" si="53"/>
        <v>0</v>
      </c>
      <c r="T137">
        <f t="shared" si="63"/>
        <v>0</v>
      </c>
      <c r="U137">
        <f t="shared" si="54"/>
        <v>0.18059886880868251</v>
      </c>
      <c r="V137">
        <f t="shared" si="64"/>
        <v>0.84441310922369928</v>
      </c>
      <c r="W137">
        <f t="shared" si="55"/>
        <v>0.10059425851072694</v>
      </c>
      <c r="X137">
        <f t="shared" si="65"/>
        <v>0.94160359434525442</v>
      </c>
      <c r="Y137">
        <v>17</v>
      </c>
      <c r="Z137">
        <f>Y137*'MRIP Selectivity'!$N$35</f>
        <v>0.10704210098979397</v>
      </c>
      <c r="AA137">
        <f>Y137*'MRIP Selectivity'!$O$35</f>
        <v>0.10683291686102295</v>
      </c>
      <c r="AB137">
        <f>Y137*'MRIP Selectivity'!$P$35</f>
        <v>1.5354691202212094E-2</v>
      </c>
      <c r="AC137">
        <v>0.74741255597723821</v>
      </c>
      <c r="AD137">
        <v>0.94160359434525442</v>
      </c>
      <c r="AE137">
        <v>1.3432654004296583</v>
      </c>
      <c r="AF137">
        <f t="shared" si="66"/>
        <v>8.0004610297955567E-2</v>
      </c>
      <c r="AG137">
        <f t="shared" si="67"/>
        <v>0.10059425851072694</v>
      </c>
      <c r="AH137">
        <f t="shared" si="68"/>
        <v>2.0625425426213179E-2</v>
      </c>
      <c r="AI137">
        <f t="shared" si="69"/>
        <v>0.229229709053029</v>
      </c>
      <c r="AJ137">
        <f t="shared" si="70"/>
        <v>0.20122429423489568</v>
      </c>
      <c r="AK137">
        <f t="shared" si="71"/>
        <v>0.12218760806323505</v>
      </c>
      <c r="AL137">
        <f t="shared" si="72"/>
        <v>0.12121968393694012</v>
      </c>
      <c r="AM137">
        <f t="shared" si="73"/>
        <v>0.18059886880868251</v>
      </c>
      <c r="AN137">
        <f t="shared" si="74"/>
        <v>0.10059425851072694</v>
      </c>
      <c r="AO137">
        <v>0</v>
      </c>
      <c r="AP137">
        <f t="shared" si="75"/>
        <v>0.21387501785081692</v>
      </c>
      <c r="AQ137">
        <f t="shared" si="76"/>
        <v>0.10683291686102295</v>
      </c>
      <c r="AR137">
        <v>17</v>
      </c>
      <c r="AS137">
        <f>AR137*'MRIP Selectivity'!$N$35</f>
        <v>0.10704210098979397</v>
      </c>
      <c r="AT137">
        <f>AR137*'MRIP Selectivity'!$O$35</f>
        <v>0.10683291686102295</v>
      </c>
      <c r="AU137">
        <f>AR137*'MRIP Selectivity'!$P$35</f>
        <v>1.5354691202212094E-2</v>
      </c>
      <c r="AV137">
        <v>25</v>
      </c>
      <c r="AW137">
        <f t="shared" si="77"/>
        <v>125</v>
      </c>
      <c r="AX137">
        <f t="shared" si="56"/>
        <v>0</v>
      </c>
      <c r="AY137">
        <f t="shared" si="57"/>
        <v>0</v>
      </c>
      <c r="AZ137">
        <f t="shared" si="58"/>
        <v>0</v>
      </c>
      <c r="BA137">
        <v>151.36971242000001</v>
      </c>
      <c r="BB137">
        <v>151.36971242000001</v>
      </c>
    </row>
    <row r="138" spans="1:54" x14ac:dyDescent="0.25">
      <c r="A138" t="s">
        <v>118</v>
      </c>
      <c r="B138" t="s">
        <v>3</v>
      </c>
      <c r="C138">
        <v>2013</v>
      </c>
      <c r="D138">
        <v>4</v>
      </c>
      <c r="E138">
        <v>7</v>
      </c>
      <c r="F138" t="s">
        <v>1848</v>
      </c>
      <c r="G138" t="s">
        <v>1769</v>
      </c>
      <c r="H138" t="s">
        <v>1811</v>
      </c>
      <c r="I138" t="s">
        <v>1812</v>
      </c>
      <c r="J138" t="s">
        <v>1813</v>
      </c>
      <c r="K138" t="str">
        <f t="shared" si="59"/>
        <v>Inshore</v>
      </c>
      <c r="L138">
        <v>0</v>
      </c>
      <c r="M138">
        <f t="shared" si="52"/>
        <v>0</v>
      </c>
      <c r="N138">
        <f t="shared" si="60"/>
        <v>0.15097060083587077</v>
      </c>
      <c r="O138">
        <f t="shared" si="61"/>
        <v>7.5411470725427962E-2</v>
      </c>
      <c r="P138">
        <v>0</v>
      </c>
      <c r="Q138">
        <f t="shared" si="62"/>
        <v>0</v>
      </c>
      <c r="R138">
        <v>0</v>
      </c>
      <c r="S138">
        <f t="shared" si="53"/>
        <v>0</v>
      </c>
      <c r="T138">
        <f t="shared" si="63"/>
        <v>0</v>
      </c>
      <c r="U138">
        <f t="shared" si="54"/>
        <v>0.12748155445318765</v>
      </c>
      <c r="V138">
        <f t="shared" si="64"/>
        <v>0.84441310922369928</v>
      </c>
      <c r="W138">
        <f t="shared" si="55"/>
        <v>7.1007711889924899E-2</v>
      </c>
      <c r="X138">
        <f t="shared" si="65"/>
        <v>0.94160359434525442</v>
      </c>
      <c r="Y138">
        <v>12</v>
      </c>
      <c r="Z138">
        <f>Y138*'MRIP Selectivity'!$N$35</f>
        <v>7.5559130110442796E-2</v>
      </c>
      <c r="AA138">
        <f>Y138*'MRIP Selectivity'!$O$35</f>
        <v>7.5411470725427962E-2</v>
      </c>
      <c r="AB138">
        <f>Y138*'MRIP Selectivity'!$P$35</f>
        <v>1.0838605554502655E-2</v>
      </c>
      <c r="AC138">
        <v>0.74741255597723821</v>
      </c>
      <c r="AD138">
        <v>0.94160359434525442</v>
      </c>
      <c r="AE138">
        <v>1.3432654004296583</v>
      </c>
      <c r="AF138">
        <f t="shared" si="66"/>
        <v>5.6473842563262752E-2</v>
      </c>
      <c r="AG138">
        <f t="shared" si="67"/>
        <v>7.1007711889924899E-2</v>
      </c>
      <c r="AH138">
        <f t="shared" si="68"/>
        <v>1.4559123830268127E-2</v>
      </c>
      <c r="AI138">
        <f t="shared" si="69"/>
        <v>0.16180920639037344</v>
      </c>
      <c r="AJ138">
        <f t="shared" si="70"/>
        <v>0.14204067828345579</v>
      </c>
      <c r="AK138">
        <f t="shared" si="71"/>
        <v>8.6250076279930615E-2</v>
      </c>
      <c r="AL138">
        <f t="shared" si="72"/>
        <v>8.5566835720193024E-2</v>
      </c>
      <c r="AM138">
        <f t="shared" si="73"/>
        <v>0.12748155445318765</v>
      </c>
      <c r="AN138">
        <f t="shared" si="74"/>
        <v>7.1007711889924899E-2</v>
      </c>
      <c r="AO138">
        <v>0</v>
      </c>
      <c r="AP138">
        <f t="shared" si="75"/>
        <v>0.15097060083587077</v>
      </c>
      <c r="AQ138">
        <f t="shared" si="76"/>
        <v>7.5411470725427962E-2</v>
      </c>
      <c r="AR138">
        <v>12</v>
      </c>
      <c r="AS138">
        <f>AR138*'MRIP Selectivity'!$N$35</f>
        <v>7.5559130110442796E-2</v>
      </c>
      <c r="AT138">
        <f>AR138*'MRIP Selectivity'!$O$35</f>
        <v>7.5411470725427962E-2</v>
      </c>
      <c r="AU138">
        <f>AR138*'MRIP Selectivity'!$P$35</f>
        <v>1.0838605554502655E-2</v>
      </c>
      <c r="AV138">
        <v>9</v>
      </c>
      <c r="AW138">
        <f t="shared" si="77"/>
        <v>45</v>
      </c>
      <c r="AX138">
        <f t="shared" si="56"/>
        <v>0</v>
      </c>
      <c r="AY138">
        <f t="shared" si="57"/>
        <v>0</v>
      </c>
      <c r="AZ138">
        <f t="shared" si="58"/>
        <v>0</v>
      </c>
      <c r="BA138">
        <v>151.36971242000001</v>
      </c>
      <c r="BB138">
        <v>151.36971242000001</v>
      </c>
    </row>
    <row r="139" spans="1:54" x14ac:dyDescent="0.25">
      <c r="A139" t="s">
        <v>119</v>
      </c>
      <c r="B139" t="s">
        <v>3</v>
      </c>
      <c r="C139">
        <v>2013</v>
      </c>
      <c r="D139">
        <v>4</v>
      </c>
      <c r="E139">
        <v>7</v>
      </c>
      <c r="F139" t="s">
        <v>1848</v>
      </c>
      <c r="G139" t="s">
        <v>1769</v>
      </c>
      <c r="H139" t="s">
        <v>1811</v>
      </c>
      <c r="I139" t="s">
        <v>1812</v>
      </c>
      <c r="J139" t="s">
        <v>1819</v>
      </c>
      <c r="K139" t="str">
        <f t="shared" si="59"/>
        <v>Offshore</v>
      </c>
      <c r="L139">
        <v>2.9788899921000001</v>
      </c>
      <c r="M139">
        <f t="shared" si="52"/>
        <v>450.91372143499314</v>
      </c>
      <c r="N139">
        <f t="shared" si="60"/>
        <v>3.2808311937717414</v>
      </c>
      <c r="O139">
        <f t="shared" si="61"/>
        <v>3.1297129335508558</v>
      </c>
      <c r="P139">
        <v>41.829557633858272</v>
      </c>
      <c r="Q139">
        <f t="shared" si="62"/>
        <v>14.041994751330204</v>
      </c>
      <c r="R139">
        <v>4.5971297852739452</v>
      </c>
      <c r="S139">
        <f t="shared" si="53"/>
        <v>695.86621355433351</v>
      </c>
      <c r="T139">
        <f t="shared" si="63"/>
        <v>1.5432358353163453</v>
      </c>
      <c r="U139">
        <f t="shared" si="54"/>
        <v>4.8520928941803207</v>
      </c>
      <c r="V139">
        <f t="shared" si="64"/>
        <v>1.4789218364515153</v>
      </c>
      <c r="W139">
        <f t="shared" si="55"/>
        <v>4.7391452090537953</v>
      </c>
      <c r="X139">
        <f t="shared" si="65"/>
        <v>1.5142427787065242</v>
      </c>
      <c r="Y139">
        <v>24</v>
      </c>
      <c r="Z139">
        <f>Y139*'MRIP Selectivity'!$N$35</f>
        <v>0.15111826022088559</v>
      </c>
      <c r="AA139">
        <f>Y139*'MRIP Selectivity'!$O$35</f>
        <v>0.15082294145085592</v>
      </c>
      <c r="AB139">
        <f>Y139*'MRIP Selectivity'!$P$35</f>
        <v>2.167721110900531E-2</v>
      </c>
      <c r="AC139">
        <v>0.74741255597723821</v>
      </c>
      <c r="AD139">
        <v>0.94160359434525442</v>
      </c>
      <c r="AE139">
        <v>1.3432654004296583</v>
      </c>
      <c r="AF139">
        <f t="shared" si="66"/>
        <v>0.1129476851265255</v>
      </c>
      <c r="AG139">
        <f t="shared" si="67"/>
        <v>0.1420154237798498</v>
      </c>
      <c r="AH139">
        <f t="shared" si="68"/>
        <v>2.9118247660536254E-2</v>
      </c>
      <c r="AI139">
        <f t="shared" si="69"/>
        <v>0.32361841278074688</v>
      </c>
      <c r="AJ139">
        <f t="shared" si="70"/>
        <v>0.28408135656691158</v>
      </c>
      <c r="AK139">
        <f t="shared" si="71"/>
        <v>0.17250015255986123</v>
      </c>
      <c r="AL139">
        <f t="shared" si="72"/>
        <v>0.17113367144038605</v>
      </c>
      <c r="AM139">
        <f t="shared" si="73"/>
        <v>4.8520928941803207</v>
      </c>
      <c r="AN139">
        <f t="shared" si="74"/>
        <v>4.7391452090537953</v>
      </c>
      <c r="AO139">
        <v>3</v>
      </c>
      <c r="AP139">
        <f t="shared" si="75"/>
        <v>3.3019412016717413</v>
      </c>
      <c r="AQ139">
        <f t="shared" si="76"/>
        <v>3.1508229414508557</v>
      </c>
      <c r="AR139">
        <v>24</v>
      </c>
      <c r="AS139">
        <f>AR139*'MRIP Selectivity'!$N$35</f>
        <v>0.15111826022088559</v>
      </c>
      <c r="AT139">
        <f>AR139*'MRIP Selectivity'!$O$35</f>
        <v>0.15082294145085592</v>
      </c>
      <c r="AU139">
        <f>AR139*'MRIP Selectivity'!$P$35</f>
        <v>2.167721110900531E-2</v>
      </c>
      <c r="AV139">
        <v>4</v>
      </c>
      <c r="AW139">
        <f t="shared" si="77"/>
        <v>20</v>
      </c>
      <c r="AX139">
        <f t="shared" si="56"/>
        <v>0</v>
      </c>
      <c r="AY139">
        <f t="shared" si="57"/>
        <v>0</v>
      </c>
      <c r="AZ139">
        <f t="shared" si="58"/>
        <v>0</v>
      </c>
      <c r="BA139">
        <v>151.36971242000001</v>
      </c>
      <c r="BB139">
        <v>151.36971242000001</v>
      </c>
    </row>
    <row r="140" spans="1:54" x14ac:dyDescent="0.25">
      <c r="A140" t="s">
        <v>120</v>
      </c>
      <c r="B140" t="s">
        <v>3</v>
      </c>
      <c r="C140">
        <v>2013</v>
      </c>
      <c r="D140">
        <v>4</v>
      </c>
      <c r="E140">
        <v>7</v>
      </c>
      <c r="F140" t="s">
        <v>1836</v>
      </c>
      <c r="G140" t="s">
        <v>1769</v>
      </c>
      <c r="H140" t="s">
        <v>1811</v>
      </c>
      <c r="I140" t="s">
        <v>1812</v>
      </c>
      <c r="J140" t="s">
        <v>1813</v>
      </c>
      <c r="K140" t="str">
        <f t="shared" si="59"/>
        <v>Inshore</v>
      </c>
      <c r="L140">
        <v>0</v>
      </c>
      <c r="M140">
        <f t="shared" si="52"/>
        <v>0</v>
      </c>
      <c r="N140">
        <f t="shared" si="60"/>
        <v>3.7742650208967693E-2</v>
      </c>
      <c r="O140">
        <f t="shared" si="61"/>
        <v>1.8852867681356991E-2</v>
      </c>
      <c r="P140">
        <v>0</v>
      </c>
      <c r="Q140">
        <f t="shared" si="62"/>
        <v>0</v>
      </c>
      <c r="R140">
        <v>0</v>
      </c>
      <c r="S140">
        <f t="shared" si="53"/>
        <v>0</v>
      </c>
      <c r="T140">
        <f t="shared" si="63"/>
        <v>0</v>
      </c>
      <c r="U140">
        <f t="shared" si="54"/>
        <v>3.1870388613296913E-2</v>
      </c>
      <c r="V140">
        <f t="shared" si="64"/>
        <v>0.84441310922369928</v>
      </c>
      <c r="W140">
        <f t="shared" si="55"/>
        <v>1.7751927972481225E-2</v>
      </c>
      <c r="X140">
        <f t="shared" si="65"/>
        <v>0.94160359434525442</v>
      </c>
      <c r="Y140">
        <v>3</v>
      </c>
      <c r="Z140">
        <f>Y140*'MRIP Selectivity'!$N$35</f>
        <v>1.8889782527610699E-2</v>
      </c>
      <c r="AA140">
        <f>Y140*'MRIP Selectivity'!$O$35</f>
        <v>1.8852867681356991E-2</v>
      </c>
      <c r="AB140">
        <f>Y140*'MRIP Selectivity'!$P$35</f>
        <v>2.7096513886256638E-3</v>
      </c>
      <c r="AC140">
        <v>0.74741255597723821</v>
      </c>
      <c r="AD140">
        <v>0.94160359434525442</v>
      </c>
      <c r="AE140">
        <v>1.3432654004296583</v>
      </c>
      <c r="AF140">
        <f t="shared" si="66"/>
        <v>1.4118460640815688E-2</v>
      </c>
      <c r="AG140">
        <f t="shared" si="67"/>
        <v>1.7751927972481225E-2</v>
      </c>
      <c r="AH140">
        <f t="shared" si="68"/>
        <v>3.6397809575670318E-3</v>
      </c>
      <c r="AI140">
        <f t="shared" si="69"/>
        <v>4.045230159759336E-2</v>
      </c>
      <c r="AJ140">
        <f t="shared" si="70"/>
        <v>3.5510169570863948E-2</v>
      </c>
      <c r="AK140">
        <f t="shared" si="71"/>
        <v>2.1562519069982654E-2</v>
      </c>
      <c r="AL140">
        <f t="shared" si="72"/>
        <v>2.1391708930048256E-2</v>
      </c>
      <c r="AM140">
        <f t="shared" si="73"/>
        <v>3.1870388613296913E-2</v>
      </c>
      <c r="AN140">
        <f t="shared" si="74"/>
        <v>1.7751927972481225E-2</v>
      </c>
      <c r="AO140">
        <v>0</v>
      </c>
      <c r="AP140">
        <f t="shared" si="75"/>
        <v>3.7742650208967693E-2</v>
      </c>
      <c r="AQ140">
        <f t="shared" si="76"/>
        <v>1.8852867681356991E-2</v>
      </c>
      <c r="AR140">
        <v>3</v>
      </c>
      <c r="AS140">
        <f>AR140*'MRIP Selectivity'!$N$35</f>
        <v>1.8889782527610699E-2</v>
      </c>
      <c r="AT140">
        <f>AR140*'MRIP Selectivity'!$O$35</f>
        <v>1.8852867681356991E-2</v>
      </c>
      <c r="AU140">
        <f>AR140*'MRIP Selectivity'!$P$35</f>
        <v>2.7096513886256638E-3</v>
      </c>
      <c r="AV140">
        <v>4</v>
      </c>
      <c r="AW140">
        <f t="shared" si="77"/>
        <v>20</v>
      </c>
      <c r="AX140">
        <f t="shared" si="56"/>
        <v>0</v>
      </c>
      <c r="AY140">
        <f t="shared" si="57"/>
        <v>0</v>
      </c>
      <c r="AZ140">
        <f t="shared" si="58"/>
        <v>0</v>
      </c>
      <c r="BA140">
        <v>125.37601121</v>
      </c>
      <c r="BB140">
        <v>125.37601121</v>
      </c>
    </row>
    <row r="141" spans="1:54" x14ac:dyDescent="0.25">
      <c r="A141" t="s">
        <v>1865</v>
      </c>
      <c r="B141" t="s">
        <v>3</v>
      </c>
      <c r="C141">
        <v>2013</v>
      </c>
      <c r="D141">
        <v>4</v>
      </c>
      <c r="E141">
        <v>7</v>
      </c>
      <c r="F141" t="s">
        <v>1836</v>
      </c>
      <c r="G141" t="s">
        <v>1769</v>
      </c>
      <c r="H141" t="s">
        <v>1811</v>
      </c>
      <c r="I141" t="s">
        <v>1812</v>
      </c>
      <c r="J141" t="s">
        <v>1767</v>
      </c>
      <c r="K141" t="str">
        <f t="shared" si="59"/>
        <v>Inshore</v>
      </c>
      <c r="L141">
        <v>0</v>
      </c>
      <c r="M141">
        <f t="shared" si="52"/>
        <v>0</v>
      </c>
      <c r="N141">
        <f t="shared" si="60"/>
        <v>1.258088340298923E-2</v>
      </c>
      <c r="O141">
        <f t="shared" si="61"/>
        <v>6.2842892271189965E-3</v>
      </c>
      <c r="P141">
        <v>0</v>
      </c>
      <c r="Q141">
        <f t="shared" si="62"/>
        <v>0</v>
      </c>
      <c r="R141">
        <v>0</v>
      </c>
      <c r="S141">
        <f t="shared" si="53"/>
        <v>0</v>
      </c>
      <c r="T141">
        <f t="shared" si="63"/>
        <v>0</v>
      </c>
      <c r="U141">
        <f t="shared" si="54"/>
        <v>1.0623462871098971E-2</v>
      </c>
      <c r="V141">
        <f t="shared" si="64"/>
        <v>0.84441310922369939</v>
      </c>
      <c r="W141">
        <f t="shared" si="55"/>
        <v>5.9173093241604077E-3</v>
      </c>
      <c r="X141">
        <f t="shared" si="65"/>
        <v>0.94160359434525431</v>
      </c>
      <c r="Y141">
        <v>1</v>
      </c>
      <c r="Z141">
        <f>Y141*'MRIP Selectivity'!$N$35</f>
        <v>6.2965941758702333E-3</v>
      </c>
      <c r="AA141">
        <f>Y141*'MRIP Selectivity'!$O$35</f>
        <v>6.2842892271189965E-3</v>
      </c>
      <c r="AB141">
        <f>Y141*'MRIP Selectivity'!$P$35</f>
        <v>9.0321712954188795E-4</v>
      </c>
      <c r="AC141">
        <v>0.74741255597723821</v>
      </c>
      <c r="AD141">
        <v>0.94160359434525442</v>
      </c>
      <c r="AE141">
        <v>1.3432654004296583</v>
      </c>
      <c r="AF141">
        <f t="shared" si="66"/>
        <v>4.7061535469385633E-3</v>
      </c>
      <c r="AG141">
        <f t="shared" si="67"/>
        <v>5.9173093241604077E-3</v>
      </c>
      <c r="AH141">
        <f t="shared" si="68"/>
        <v>1.2132603191890106E-3</v>
      </c>
      <c r="AI141">
        <f t="shared" si="69"/>
        <v>1.3484100532531117E-2</v>
      </c>
      <c r="AJ141">
        <f t="shared" si="70"/>
        <v>1.1836723190287982E-2</v>
      </c>
      <c r="AK141">
        <f t="shared" si="71"/>
        <v>7.1875063566608846E-3</v>
      </c>
      <c r="AL141">
        <f t="shared" si="72"/>
        <v>7.1305696433494187E-3</v>
      </c>
      <c r="AM141">
        <f t="shared" si="73"/>
        <v>1.0623462871098971E-2</v>
      </c>
      <c r="AN141">
        <f t="shared" si="74"/>
        <v>5.9173093241604077E-3</v>
      </c>
      <c r="AO141">
        <v>0</v>
      </c>
      <c r="AP141">
        <f t="shared" si="75"/>
        <v>1.258088340298923E-2</v>
      </c>
      <c r="AQ141">
        <f t="shared" si="76"/>
        <v>6.2842892271189965E-3</v>
      </c>
      <c r="AR141">
        <v>1</v>
      </c>
      <c r="AS141">
        <f>AR141*'MRIP Selectivity'!$N$35</f>
        <v>6.2965941758702333E-3</v>
      </c>
      <c r="AT141">
        <f>AR141*'MRIP Selectivity'!$O$35</f>
        <v>6.2842892271189965E-3</v>
      </c>
      <c r="AU141">
        <f>AR141*'MRIP Selectivity'!$P$35</f>
        <v>9.0321712954188795E-4</v>
      </c>
      <c r="AV141">
        <v>3</v>
      </c>
      <c r="AW141">
        <f t="shared" si="77"/>
        <v>15</v>
      </c>
      <c r="AX141">
        <f t="shared" si="56"/>
        <v>0</v>
      </c>
      <c r="AY141">
        <f t="shared" si="57"/>
        <v>0</v>
      </c>
      <c r="AZ141">
        <f t="shared" si="58"/>
        <v>0</v>
      </c>
      <c r="BA141">
        <v>125.37601121</v>
      </c>
      <c r="BB141">
        <v>125.37601121</v>
      </c>
    </row>
    <row r="142" spans="1:54" x14ac:dyDescent="0.25">
      <c r="A142" t="s">
        <v>121</v>
      </c>
      <c r="B142" t="s">
        <v>3</v>
      </c>
      <c r="C142">
        <v>2013</v>
      </c>
      <c r="D142">
        <v>4</v>
      </c>
      <c r="E142">
        <v>7</v>
      </c>
      <c r="F142" t="s">
        <v>1836</v>
      </c>
      <c r="G142" t="s">
        <v>1769</v>
      </c>
      <c r="H142" t="s">
        <v>1811</v>
      </c>
      <c r="I142" t="s">
        <v>1812</v>
      </c>
      <c r="J142" t="s">
        <v>1813</v>
      </c>
      <c r="K142" t="str">
        <f t="shared" si="59"/>
        <v>Inshore</v>
      </c>
      <c r="L142">
        <v>0</v>
      </c>
      <c r="M142">
        <f t="shared" si="52"/>
        <v>0</v>
      </c>
      <c r="N142">
        <f t="shared" si="60"/>
        <v>7.5485300417935386E-2</v>
      </c>
      <c r="O142">
        <f t="shared" si="61"/>
        <v>3.7705735362713981E-2</v>
      </c>
      <c r="P142">
        <v>0</v>
      </c>
      <c r="Q142">
        <f t="shared" si="62"/>
        <v>0</v>
      </c>
      <c r="R142">
        <v>0</v>
      </c>
      <c r="S142">
        <f t="shared" si="53"/>
        <v>0</v>
      </c>
      <c r="T142">
        <f t="shared" si="63"/>
        <v>0</v>
      </c>
      <c r="U142">
        <f t="shared" si="54"/>
        <v>6.3740777226593825E-2</v>
      </c>
      <c r="V142">
        <f t="shared" si="64"/>
        <v>0.84441310922369928</v>
      </c>
      <c r="W142">
        <f t="shared" si="55"/>
        <v>3.5503855944962449E-2</v>
      </c>
      <c r="X142">
        <f t="shared" si="65"/>
        <v>0.94160359434525442</v>
      </c>
      <c r="Y142">
        <v>6</v>
      </c>
      <c r="Z142">
        <f>Y142*'MRIP Selectivity'!$N$35</f>
        <v>3.7779565055221398E-2</v>
      </c>
      <c r="AA142">
        <f>Y142*'MRIP Selectivity'!$O$35</f>
        <v>3.7705735362713981E-2</v>
      </c>
      <c r="AB142">
        <f>Y142*'MRIP Selectivity'!$P$35</f>
        <v>5.4193027772513275E-3</v>
      </c>
      <c r="AC142">
        <v>0.74741255597723821</v>
      </c>
      <c r="AD142">
        <v>0.94160359434525442</v>
      </c>
      <c r="AE142">
        <v>1.3432654004296583</v>
      </c>
      <c r="AF142">
        <f t="shared" si="66"/>
        <v>2.8236921281631376E-2</v>
      </c>
      <c r="AG142">
        <f t="shared" si="67"/>
        <v>3.5503855944962449E-2</v>
      </c>
      <c r="AH142">
        <f t="shared" si="68"/>
        <v>7.2795619151340635E-3</v>
      </c>
      <c r="AI142">
        <f t="shared" si="69"/>
        <v>8.0904603195186719E-2</v>
      </c>
      <c r="AJ142">
        <f t="shared" si="70"/>
        <v>7.1020339141727895E-2</v>
      </c>
      <c r="AK142">
        <f t="shared" si="71"/>
        <v>4.3125038139965308E-2</v>
      </c>
      <c r="AL142">
        <f t="shared" si="72"/>
        <v>4.2783417860096512E-2</v>
      </c>
      <c r="AM142">
        <f t="shared" si="73"/>
        <v>6.3740777226593825E-2</v>
      </c>
      <c r="AN142">
        <f t="shared" si="74"/>
        <v>3.5503855944962449E-2</v>
      </c>
      <c r="AO142">
        <v>0</v>
      </c>
      <c r="AP142">
        <f t="shared" si="75"/>
        <v>7.5485300417935386E-2</v>
      </c>
      <c r="AQ142">
        <f t="shared" si="76"/>
        <v>3.7705735362713981E-2</v>
      </c>
      <c r="AR142">
        <v>6</v>
      </c>
      <c r="AS142">
        <f>AR142*'MRIP Selectivity'!$N$35</f>
        <v>3.7779565055221398E-2</v>
      </c>
      <c r="AT142">
        <f>AR142*'MRIP Selectivity'!$O$35</f>
        <v>3.7705735362713981E-2</v>
      </c>
      <c r="AU142">
        <f>AR142*'MRIP Selectivity'!$P$35</f>
        <v>5.4193027772513275E-3</v>
      </c>
      <c r="AV142">
        <v>2</v>
      </c>
      <c r="AW142">
        <f t="shared" si="77"/>
        <v>10</v>
      </c>
      <c r="AX142">
        <f t="shared" si="56"/>
        <v>0</v>
      </c>
      <c r="AY142">
        <f t="shared" si="57"/>
        <v>0</v>
      </c>
      <c r="AZ142">
        <f t="shared" si="58"/>
        <v>0</v>
      </c>
      <c r="BA142">
        <v>125.37601121</v>
      </c>
      <c r="BB142">
        <v>125.37601121</v>
      </c>
    </row>
    <row r="143" spans="1:54" x14ac:dyDescent="0.25">
      <c r="A143" t="s">
        <v>122</v>
      </c>
      <c r="B143" t="s">
        <v>3</v>
      </c>
      <c r="C143">
        <v>2013</v>
      </c>
      <c r="D143">
        <v>4</v>
      </c>
      <c r="E143">
        <v>7</v>
      </c>
      <c r="F143" t="s">
        <v>1836</v>
      </c>
      <c r="G143" t="s">
        <v>1769</v>
      </c>
      <c r="H143" t="s">
        <v>1811</v>
      </c>
      <c r="I143" t="s">
        <v>1812</v>
      </c>
      <c r="J143" t="s">
        <v>1819</v>
      </c>
      <c r="K143" t="str">
        <f t="shared" si="59"/>
        <v>Offshore</v>
      </c>
      <c r="L143">
        <v>1</v>
      </c>
      <c r="M143">
        <f t="shared" si="52"/>
        <v>125.37601121</v>
      </c>
      <c r="N143">
        <f t="shared" si="60"/>
        <v>1.5913015199404938</v>
      </c>
      <c r="O143">
        <f t="shared" si="61"/>
        <v>1.2953615936745928</v>
      </c>
      <c r="P143">
        <v>14.763779527559056</v>
      </c>
      <c r="Q143">
        <f t="shared" si="62"/>
        <v>14.763779527559056</v>
      </c>
      <c r="R143">
        <v>1.7636980974790206</v>
      </c>
      <c r="S143">
        <f t="shared" si="53"/>
        <v>221.12543244058537</v>
      </c>
      <c r="T143">
        <f t="shared" si="63"/>
        <v>1.7636980974790206</v>
      </c>
      <c r="U143">
        <f t="shared" si="54"/>
        <v>2.2630008524206722</v>
      </c>
      <c r="V143">
        <f t="shared" si="64"/>
        <v>1.4221068880178638</v>
      </c>
      <c r="W143">
        <f t="shared" si="55"/>
        <v>2.0418116357145597</v>
      </c>
      <c r="X143">
        <f t="shared" si="65"/>
        <v>1.5762483971155024</v>
      </c>
      <c r="Y143">
        <v>47</v>
      </c>
      <c r="Z143">
        <f>Y143*'MRIP Selectivity'!$N$35</f>
        <v>0.29593992626590099</v>
      </c>
      <c r="AA143">
        <f>Y143*'MRIP Selectivity'!$O$35</f>
        <v>0.29536159367459286</v>
      </c>
      <c r="AB143">
        <f>Y143*'MRIP Selectivity'!$P$35</f>
        <v>4.2451205088468731E-2</v>
      </c>
      <c r="AC143">
        <v>0.74741255597723821</v>
      </c>
      <c r="AD143">
        <v>0.94160359434525442</v>
      </c>
      <c r="AE143">
        <v>1.3432654004296583</v>
      </c>
      <c r="AF143">
        <f t="shared" si="66"/>
        <v>0.22118921670611247</v>
      </c>
      <c r="AG143">
        <f t="shared" si="67"/>
        <v>0.27811353823553919</v>
      </c>
      <c r="AH143">
        <f t="shared" si="68"/>
        <v>5.7023235001883499E-2</v>
      </c>
      <c r="AI143">
        <f t="shared" si="69"/>
        <v>0.63375272502896263</v>
      </c>
      <c r="AJ143">
        <f t="shared" si="70"/>
        <v>0.5563259899435351</v>
      </c>
      <c r="AK143">
        <f t="shared" si="71"/>
        <v>0.33781279876306158</v>
      </c>
      <c r="AL143">
        <f t="shared" si="72"/>
        <v>0.33513677323742269</v>
      </c>
      <c r="AM143">
        <f t="shared" si="73"/>
        <v>2.2630008524206722</v>
      </c>
      <c r="AN143">
        <f t="shared" si="74"/>
        <v>2.0418116357145597</v>
      </c>
      <c r="AO143">
        <v>1</v>
      </c>
      <c r="AP143">
        <f t="shared" si="75"/>
        <v>1.5913015199404938</v>
      </c>
      <c r="AQ143">
        <f t="shared" si="76"/>
        <v>1.2953615936745928</v>
      </c>
      <c r="AR143">
        <v>47</v>
      </c>
      <c r="AS143">
        <f>AR143*'MRIP Selectivity'!$N$35</f>
        <v>0.29593992626590099</v>
      </c>
      <c r="AT143">
        <f>AR143*'MRIP Selectivity'!$O$35</f>
        <v>0.29536159367459286</v>
      </c>
      <c r="AU143">
        <f>AR143*'MRIP Selectivity'!$P$35</f>
        <v>4.2451205088468731E-2</v>
      </c>
      <c r="AV143">
        <v>16</v>
      </c>
      <c r="AW143">
        <f t="shared" si="77"/>
        <v>80</v>
      </c>
      <c r="AX143">
        <f t="shared" si="56"/>
        <v>0</v>
      </c>
      <c r="AY143">
        <f t="shared" si="57"/>
        <v>0</v>
      </c>
      <c r="AZ143">
        <f t="shared" si="58"/>
        <v>0</v>
      </c>
      <c r="BA143">
        <v>125.37601121</v>
      </c>
      <c r="BB143">
        <v>125.37601121</v>
      </c>
    </row>
    <row r="144" spans="1:54" x14ac:dyDescent="0.25">
      <c r="A144" t="s">
        <v>123</v>
      </c>
      <c r="B144" t="s">
        <v>3</v>
      </c>
      <c r="C144">
        <v>2013</v>
      </c>
      <c r="D144">
        <v>4</v>
      </c>
      <c r="E144">
        <v>7</v>
      </c>
      <c r="F144" t="s">
        <v>1836</v>
      </c>
      <c r="G144" t="s">
        <v>1769</v>
      </c>
      <c r="H144" t="s">
        <v>1811</v>
      </c>
      <c r="I144" t="s">
        <v>1812</v>
      </c>
      <c r="J144" t="s">
        <v>1819</v>
      </c>
      <c r="K144" t="str">
        <f t="shared" si="59"/>
        <v>Offshore</v>
      </c>
      <c r="L144">
        <v>0</v>
      </c>
      <c r="M144">
        <f t="shared" si="52"/>
        <v>0</v>
      </c>
      <c r="N144">
        <f t="shared" si="60"/>
        <v>0.94356625522419224</v>
      </c>
      <c r="O144">
        <f t="shared" si="61"/>
        <v>0.47132169203392477</v>
      </c>
      <c r="P144">
        <v>0</v>
      </c>
      <c r="Q144">
        <f t="shared" si="62"/>
        <v>0</v>
      </c>
      <c r="R144">
        <v>0</v>
      </c>
      <c r="S144">
        <f t="shared" si="53"/>
        <v>0</v>
      </c>
      <c r="T144">
        <f t="shared" si="63"/>
        <v>0</v>
      </c>
      <c r="U144">
        <f t="shared" si="54"/>
        <v>0.79675971533242285</v>
      </c>
      <c r="V144">
        <f t="shared" si="64"/>
        <v>0.84441310922369939</v>
      </c>
      <c r="W144">
        <f t="shared" si="55"/>
        <v>0.44379819931203063</v>
      </c>
      <c r="X144">
        <f t="shared" si="65"/>
        <v>0.94160359434525442</v>
      </c>
      <c r="Y144">
        <v>75</v>
      </c>
      <c r="Z144">
        <f>Y144*'MRIP Selectivity'!$N$35</f>
        <v>0.47224456319026747</v>
      </c>
      <c r="AA144">
        <f>Y144*'MRIP Selectivity'!$O$35</f>
        <v>0.47132169203392477</v>
      </c>
      <c r="AB144">
        <f>Y144*'MRIP Selectivity'!$P$35</f>
        <v>6.77412847156416E-2</v>
      </c>
      <c r="AC144">
        <v>0.74741255597723821</v>
      </c>
      <c r="AD144">
        <v>0.94160359434525442</v>
      </c>
      <c r="AE144">
        <v>1.3432654004296583</v>
      </c>
      <c r="AF144">
        <f t="shared" si="66"/>
        <v>0.35296151602039222</v>
      </c>
      <c r="AG144">
        <f t="shared" si="67"/>
        <v>0.44379819931203063</v>
      </c>
      <c r="AH144">
        <f t="shared" si="68"/>
        <v>9.09945239391758E-2</v>
      </c>
      <c r="AI144">
        <f t="shared" si="69"/>
        <v>1.0113075399398339</v>
      </c>
      <c r="AJ144">
        <f t="shared" si="70"/>
        <v>0.88775423927159869</v>
      </c>
      <c r="AK144">
        <f t="shared" si="71"/>
        <v>0.53906297674956638</v>
      </c>
      <c r="AL144">
        <f t="shared" si="72"/>
        <v>0.53479272325120641</v>
      </c>
      <c r="AM144">
        <f t="shared" si="73"/>
        <v>0.79675971533242285</v>
      </c>
      <c r="AN144">
        <f t="shared" si="74"/>
        <v>0.44379819931203063</v>
      </c>
      <c r="AO144">
        <v>0</v>
      </c>
      <c r="AP144">
        <f t="shared" si="75"/>
        <v>0.94356625522419224</v>
      </c>
      <c r="AQ144">
        <f t="shared" si="76"/>
        <v>0.47132169203392477</v>
      </c>
      <c r="AR144">
        <v>75</v>
      </c>
      <c r="AS144">
        <f>AR144*'MRIP Selectivity'!$N$35</f>
        <v>0.47224456319026747</v>
      </c>
      <c r="AT144">
        <f>AR144*'MRIP Selectivity'!$O$35</f>
        <v>0.47132169203392477</v>
      </c>
      <c r="AU144">
        <f>AR144*'MRIP Selectivity'!$P$35</f>
        <v>6.77412847156416E-2</v>
      </c>
      <c r="AV144">
        <v>9</v>
      </c>
      <c r="AW144">
        <f t="shared" si="77"/>
        <v>45</v>
      </c>
      <c r="AX144">
        <f t="shared" si="56"/>
        <v>0</v>
      </c>
      <c r="AY144">
        <f t="shared" si="57"/>
        <v>0</v>
      </c>
      <c r="AZ144">
        <f t="shared" si="58"/>
        <v>0</v>
      </c>
      <c r="BA144">
        <v>125.37601121</v>
      </c>
      <c r="BB144">
        <v>125.37601121</v>
      </c>
    </row>
    <row r="145" spans="1:54" x14ac:dyDescent="0.25">
      <c r="A145" t="s">
        <v>1866</v>
      </c>
      <c r="B145" t="s">
        <v>3</v>
      </c>
      <c r="C145">
        <v>2013</v>
      </c>
      <c r="D145">
        <v>4</v>
      </c>
      <c r="E145">
        <v>7</v>
      </c>
      <c r="F145" t="s">
        <v>1836</v>
      </c>
      <c r="G145" t="s">
        <v>1769</v>
      </c>
      <c r="H145" t="s">
        <v>1811</v>
      </c>
      <c r="I145" t="s">
        <v>1812</v>
      </c>
      <c r="J145" t="s">
        <v>1813</v>
      </c>
      <c r="K145" t="str">
        <f t="shared" si="59"/>
        <v>Inshore</v>
      </c>
      <c r="L145">
        <v>0</v>
      </c>
      <c r="M145">
        <f t="shared" si="52"/>
        <v>0</v>
      </c>
      <c r="N145">
        <f t="shared" si="60"/>
        <v>5.0323533611956919E-2</v>
      </c>
      <c r="O145">
        <f t="shared" si="61"/>
        <v>2.5137156908475986E-2</v>
      </c>
      <c r="P145">
        <v>0</v>
      </c>
      <c r="Q145">
        <f t="shared" si="62"/>
        <v>0</v>
      </c>
      <c r="R145">
        <v>0</v>
      </c>
      <c r="S145">
        <f t="shared" si="53"/>
        <v>0</v>
      </c>
      <c r="T145">
        <f t="shared" si="63"/>
        <v>0</v>
      </c>
      <c r="U145">
        <f t="shared" si="54"/>
        <v>4.2493851484395884E-2</v>
      </c>
      <c r="V145">
        <f t="shared" si="64"/>
        <v>0.84441310922369939</v>
      </c>
      <c r="W145">
        <f t="shared" si="55"/>
        <v>2.3669237296641631E-2</v>
      </c>
      <c r="X145">
        <f t="shared" si="65"/>
        <v>0.94160359434525431</v>
      </c>
      <c r="Y145">
        <v>4</v>
      </c>
      <c r="Z145">
        <f>Y145*'MRIP Selectivity'!$N$35</f>
        <v>2.5186376703480933E-2</v>
      </c>
      <c r="AA145">
        <f>Y145*'MRIP Selectivity'!$O$35</f>
        <v>2.5137156908475986E-2</v>
      </c>
      <c r="AB145">
        <f>Y145*'MRIP Selectivity'!$P$35</f>
        <v>3.6128685181675518E-3</v>
      </c>
      <c r="AC145">
        <v>0.74741255597723821</v>
      </c>
      <c r="AD145">
        <v>0.94160359434525442</v>
      </c>
      <c r="AE145">
        <v>1.3432654004296583</v>
      </c>
      <c r="AF145">
        <f t="shared" si="66"/>
        <v>1.8824614187754253E-2</v>
      </c>
      <c r="AG145">
        <f t="shared" si="67"/>
        <v>2.3669237296641631E-2</v>
      </c>
      <c r="AH145">
        <f t="shared" si="68"/>
        <v>4.8530412767560423E-3</v>
      </c>
      <c r="AI145">
        <f t="shared" si="69"/>
        <v>5.3936402130124468E-2</v>
      </c>
      <c r="AJ145">
        <f t="shared" si="70"/>
        <v>4.7346892761151928E-2</v>
      </c>
      <c r="AK145">
        <f t="shared" si="71"/>
        <v>2.8750025426643538E-2</v>
      </c>
      <c r="AL145">
        <f t="shared" si="72"/>
        <v>2.8522278573397675E-2</v>
      </c>
      <c r="AM145">
        <f t="shared" si="73"/>
        <v>4.2493851484395884E-2</v>
      </c>
      <c r="AN145">
        <f t="shared" si="74"/>
        <v>2.3669237296641631E-2</v>
      </c>
      <c r="AO145">
        <v>0</v>
      </c>
      <c r="AP145">
        <f t="shared" si="75"/>
        <v>5.0323533611956919E-2</v>
      </c>
      <c r="AQ145">
        <f t="shared" si="76"/>
        <v>2.5137156908475986E-2</v>
      </c>
      <c r="AR145">
        <v>4</v>
      </c>
      <c r="AS145">
        <f>AR145*'MRIP Selectivity'!$N$35</f>
        <v>2.5186376703480933E-2</v>
      </c>
      <c r="AT145">
        <f>AR145*'MRIP Selectivity'!$O$35</f>
        <v>2.5137156908475986E-2</v>
      </c>
      <c r="AU145">
        <f>AR145*'MRIP Selectivity'!$P$35</f>
        <v>3.6128685181675518E-3</v>
      </c>
      <c r="AV145">
        <v>2</v>
      </c>
      <c r="AW145">
        <f t="shared" si="77"/>
        <v>10</v>
      </c>
      <c r="AX145">
        <f t="shared" si="56"/>
        <v>0</v>
      </c>
      <c r="AY145">
        <f t="shared" si="57"/>
        <v>0</v>
      </c>
      <c r="AZ145">
        <f t="shared" si="58"/>
        <v>0</v>
      </c>
      <c r="BA145">
        <v>125.37601121</v>
      </c>
      <c r="BB145">
        <v>125.37601121</v>
      </c>
    </row>
    <row r="146" spans="1:54" x14ac:dyDescent="0.25">
      <c r="A146" t="s">
        <v>124</v>
      </c>
      <c r="B146" t="s">
        <v>3</v>
      </c>
      <c r="C146">
        <v>2013</v>
      </c>
      <c r="D146">
        <v>4</v>
      </c>
      <c r="E146">
        <v>7</v>
      </c>
      <c r="F146" t="s">
        <v>1836</v>
      </c>
      <c r="G146" t="s">
        <v>1769</v>
      </c>
      <c r="H146" t="s">
        <v>1811</v>
      </c>
      <c r="I146" t="s">
        <v>1812</v>
      </c>
      <c r="J146" t="s">
        <v>1813</v>
      </c>
      <c r="K146" t="str">
        <f t="shared" si="59"/>
        <v>Inshore</v>
      </c>
      <c r="L146">
        <v>0</v>
      </c>
      <c r="M146">
        <f t="shared" si="52"/>
        <v>0</v>
      </c>
      <c r="N146">
        <f t="shared" si="60"/>
        <v>0.18871325104483844</v>
      </c>
      <c r="O146">
        <f t="shared" si="61"/>
        <v>9.4264338406784942E-2</v>
      </c>
      <c r="P146">
        <v>0</v>
      </c>
      <c r="Q146">
        <f t="shared" si="62"/>
        <v>0</v>
      </c>
      <c r="R146">
        <v>0</v>
      </c>
      <c r="S146">
        <f t="shared" si="53"/>
        <v>0</v>
      </c>
      <c r="T146">
        <f t="shared" si="63"/>
        <v>0</v>
      </c>
      <c r="U146">
        <f t="shared" si="54"/>
        <v>0.15935194306648456</v>
      </c>
      <c r="V146">
        <f t="shared" si="64"/>
        <v>0.84441310922369939</v>
      </c>
      <c r="W146">
        <f t="shared" si="55"/>
        <v>8.875963986240612E-2</v>
      </c>
      <c r="X146">
        <f t="shared" si="65"/>
        <v>0.94160359434525442</v>
      </c>
      <c r="Y146">
        <v>15</v>
      </c>
      <c r="Z146">
        <f>Y146*'MRIP Selectivity'!$N$35</f>
        <v>9.4448912638053495E-2</v>
      </c>
      <c r="AA146">
        <f>Y146*'MRIP Selectivity'!$O$35</f>
        <v>9.4264338406784942E-2</v>
      </c>
      <c r="AB146">
        <f>Y146*'MRIP Selectivity'!$P$35</f>
        <v>1.354825694312832E-2</v>
      </c>
      <c r="AC146">
        <v>0.74741255597723821</v>
      </c>
      <c r="AD146">
        <v>0.94160359434525442</v>
      </c>
      <c r="AE146">
        <v>1.3432654004296583</v>
      </c>
      <c r="AF146">
        <f t="shared" si="66"/>
        <v>7.0592303204078444E-2</v>
      </c>
      <c r="AG146">
        <f t="shared" si="67"/>
        <v>8.875963986240612E-2</v>
      </c>
      <c r="AH146">
        <f t="shared" si="68"/>
        <v>1.819890478783516E-2</v>
      </c>
      <c r="AI146">
        <f t="shared" si="69"/>
        <v>0.20226150798796677</v>
      </c>
      <c r="AJ146">
        <f t="shared" si="70"/>
        <v>0.17755084785431974</v>
      </c>
      <c r="AK146">
        <f t="shared" si="71"/>
        <v>0.10781259534991326</v>
      </c>
      <c r="AL146">
        <f t="shared" si="72"/>
        <v>0.10695854465024128</v>
      </c>
      <c r="AM146">
        <f t="shared" si="73"/>
        <v>0.15935194306648456</v>
      </c>
      <c r="AN146">
        <f t="shared" si="74"/>
        <v>8.875963986240612E-2</v>
      </c>
      <c r="AO146">
        <v>0</v>
      </c>
      <c r="AP146">
        <f t="shared" si="75"/>
        <v>0.18871325104483844</v>
      </c>
      <c r="AQ146">
        <f t="shared" si="76"/>
        <v>9.4264338406784942E-2</v>
      </c>
      <c r="AR146">
        <v>15</v>
      </c>
      <c r="AS146">
        <f>AR146*'MRIP Selectivity'!$N$35</f>
        <v>9.4448912638053495E-2</v>
      </c>
      <c r="AT146">
        <f>AR146*'MRIP Selectivity'!$O$35</f>
        <v>9.4264338406784942E-2</v>
      </c>
      <c r="AU146">
        <f>AR146*'MRIP Selectivity'!$P$35</f>
        <v>1.354825694312832E-2</v>
      </c>
      <c r="AV146">
        <v>1</v>
      </c>
      <c r="AW146">
        <f t="shared" si="77"/>
        <v>5</v>
      </c>
      <c r="AX146">
        <f t="shared" si="56"/>
        <v>0</v>
      </c>
      <c r="AY146">
        <f t="shared" si="57"/>
        <v>0</v>
      </c>
      <c r="AZ146">
        <f t="shared" si="58"/>
        <v>0</v>
      </c>
      <c r="BA146">
        <v>125.37601121</v>
      </c>
      <c r="BB146">
        <v>125.37601121</v>
      </c>
    </row>
    <row r="147" spans="1:54" x14ac:dyDescent="0.25">
      <c r="A147" t="s">
        <v>125</v>
      </c>
      <c r="B147" t="s">
        <v>3</v>
      </c>
      <c r="C147">
        <v>2013</v>
      </c>
      <c r="D147">
        <v>4</v>
      </c>
      <c r="E147">
        <v>8</v>
      </c>
      <c r="F147" t="s">
        <v>1820</v>
      </c>
      <c r="G147" t="s">
        <v>1769</v>
      </c>
      <c r="H147" t="s">
        <v>1811</v>
      </c>
      <c r="I147" t="s">
        <v>1812</v>
      </c>
      <c r="J147" t="s">
        <v>1813</v>
      </c>
      <c r="K147" t="str">
        <f t="shared" si="59"/>
        <v>Inshore</v>
      </c>
      <c r="L147">
        <v>0</v>
      </c>
      <c r="M147">
        <f t="shared" si="52"/>
        <v>0</v>
      </c>
      <c r="N147">
        <f t="shared" si="60"/>
        <v>2.516176680597846E-2</v>
      </c>
      <c r="O147">
        <f t="shared" si="61"/>
        <v>1.2568578454237993E-2</v>
      </c>
      <c r="P147">
        <v>0</v>
      </c>
      <c r="Q147">
        <f t="shared" si="62"/>
        <v>0</v>
      </c>
      <c r="R147">
        <v>0</v>
      </c>
      <c r="S147">
        <f t="shared" si="53"/>
        <v>0</v>
      </c>
      <c r="T147">
        <f t="shared" si="63"/>
        <v>0</v>
      </c>
      <c r="U147">
        <f t="shared" si="54"/>
        <v>2.1246925742197942E-2</v>
      </c>
      <c r="V147">
        <f t="shared" si="64"/>
        <v>0.84441310922369939</v>
      </c>
      <c r="W147">
        <f t="shared" si="55"/>
        <v>1.1834618648320815E-2</v>
      </c>
      <c r="X147">
        <f t="shared" si="65"/>
        <v>0.94160359434525431</v>
      </c>
      <c r="Y147">
        <v>2</v>
      </c>
      <c r="Z147">
        <f>Y147*'MRIP Selectivity'!$N$35</f>
        <v>1.2593188351740467E-2</v>
      </c>
      <c r="AA147">
        <f>Y147*'MRIP Selectivity'!$O$35</f>
        <v>1.2568578454237993E-2</v>
      </c>
      <c r="AB147">
        <f>Y147*'MRIP Selectivity'!$P$35</f>
        <v>1.8064342590837759E-3</v>
      </c>
      <c r="AC147">
        <v>0.74741255597723821</v>
      </c>
      <c r="AD147">
        <v>0.94160359434525442</v>
      </c>
      <c r="AE147">
        <v>1.3432654004296583</v>
      </c>
      <c r="AF147">
        <f t="shared" si="66"/>
        <v>9.4123070938771265E-3</v>
      </c>
      <c r="AG147">
        <f t="shared" si="67"/>
        <v>1.1834618648320815E-2</v>
      </c>
      <c r="AH147">
        <f t="shared" si="68"/>
        <v>2.4265206383780212E-3</v>
      </c>
      <c r="AI147">
        <f t="shared" si="69"/>
        <v>2.6968201065062234E-2</v>
      </c>
      <c r="AJ147">
        <f t="shared" si="70"/>
        <v>2.3673446380575964E-2</v>
      </c>
      <c r="AK147">
        <f t="shared" si="71"/>
        <v>1.4375012713321769E-2</v>
      </c>
      <c r="AL147">
        <f t="shared" si="72"/>
        <v>1.4261139286698837E-2</v>
      </c>
      <c r="AM147">
        <f t="shared" si="73"/>
        <v>2.1246925742197942E-2</v>
      </c>
      <c r="AN147">
        <f t="shared" si="74"/>
        <v>1.1834618648320815E-2</v>
      </c>
      <c r="AO147">
        <v>0</v>
      </c>
      <c r="AP147">
        <f t="shared" si="75"/>
        <v>2.516176680597846E-2</v>
      </c>
      <c r="AQ147">
        <f t="shared" si="76"/>
        <v>1.2568578454237993E-2</v>
      </c>
      <c r="AR147">
        <v>2</v>
      </c>
      <c r="AS147">
        <f>AR147*'MRIP Selectivity'!$N$35</f>
        <v>1.2593188351740467E-2</v>
      </c>
      <c r="AT147">
        <f>AR147*'MRIP Selectivity'!$O$35</f>
        <v>1.2568578454237993E-2</v>
      </c>
      <c r="AU147">
        <f>AR147*'MRIP Selectivity'!$P$35</f>
        <v>1.8064342590837759E-3</v>
      </c>
      <c r="AV147">
        <v>4</v>
      </c>
      <c r="AW147">
        <f t="shared" si="77"/>
        <v>20</v>
      </c>
      <c r="AX147">
        <f t="shared" si="56"/>
        <v>0</v>
      </c>
      <c r="AY147">
        <f t="shared" si="57"/>
        <v>0</v>
      </c>
      <c r="AZ147">
        <f t="shared" si="58"/>
        <v>0</v>
      </c>
      <c r="BA147">
        <v>281.61950677999999</v>
      </c>
      <c r="BB147">
        <v>281.61950677999999</v>
      </c>
    </row>
    <row r="148" spans="1:54" x14ac:dyDescent="0.25">
      <c r="A148" t="s">
        <v>126</v>
      </c>
      <c r="B148" t="s">
        <v>3</v>
      </c>
      <c r="C148">
        <v>2013</v>
      </c>
      <c r="D148">
        <v>4</v>
      </c>
      <c r="E148">
        <v>8</v>
      </c>
      <c r="F148" t="s">
        <v>1820</v>
      </c>
      <c r="G148" t="s">
        <v>1769</v>
      </c>
      <c r="H148" t="s">
        <v>1811</v>
      </c>
      <c r="I148" t="s">
        <v>1812</v>
      </c>
      <c r="J148" t="s">
        <v>1813</v>
      </c>
      <c r="K148" t="str">
        <f t="shared" si="59"/>
        <v>Inshore</v>
      </c>
      <c r="L148">
        <v>0</v>
      </c>
      <c r="M148">
        <f t="shared" si="52"/>
        <v>0</v>
      </c>
      <c r="N148">
        <f t="shared" si="60"/>
        <v>2.516176680597846E-2</v>
      </c>
      <c r="O148">
        <f t="shared" si="61"/>
        <v>1.2568578454237993E-2</v>
      </c>
      <c r="P148">
        <v>0</v>
      </c>
      <c r="Q148">
        <f t="shared" si="62"/>
        <v>0</v>
      </c>
      <c r="R148">
        <v>0</v>
      </c>
      <c r="S148">
        <f t="shared" si="53"/>
        <v>0</v>
      </c>
      <c r="T148">
        <f t="shared" si="63"/>
        <v>0</v>
      </c>
      <c r="U148">
        <f t="shared" si="54"/>
        <v>2.1246925742197942E-2</v>
      </c>
      <c r="V148">
        <f t="shared" si="64"/>
        <v>0.84441310922369939</v>
      </c>
      <c r="W148">
        <f t="shared" si="55"/>
        <v>1.1834618648320815E-2</v>
      </c>
      <c r="X148">
        <f t="shared" si="65"/>
        <v>0.94160359434525431</v>
      </c>
      <c r="Y148">
        <v>2</v>
      </c>
      <c r="Z148">
        <f>Y148*'MRIP Selectivity'!$N$35</f>
        <v>1.2593188351740467E-2</v>
      </c>
      <c r="AA148">
        <f>Y148*'MRIP Selectivity'!$O$35</f>
        <v>1.2568578454237993E-2</v>
      </c>
      <c r="AB148">
        <f>Y148*'MRIP Selectivity'!$P$35</f>
        <v>1.8064342590837759E-3</v>
      </c>
      <c r="AC148">
        <v>0.74741255597723821</v>
      </c>
      <c r="AD148">
        <v>0.94160359434525442</v>
      </c>
      <c r="AE148">
        <v>1.3432654004296583</v>
      </c>
      <c r="AF148">
        <f t="shared" si="66"/>
        <v>9.4123070938771265E-3</v>
      </c>
      <c r="AG148">
        <f t="shared" si="67"/>
        <v>1.1834618648320815E-2</v>
      </c>
      <c r="AH148">
        <f t="shared" si="68"/>
        <v>2.4265206383780212E-3</v>
      </c>
      <c r="AI148">
        <f t="shared" si="69"/>
        <v>2.6968201065062234E-2</v>
      </c>
      <c r="AJ148">
        <f t="shared" si="70"/>
        <v>2.3673446380575964E-2</v>
      </c>
      <c r="AK148">
        <f t="shared" si="71"/>
        <v>1.4375012713321769E-2</v>
      </c>
      <c r="AL148">
        <f t="shared" si="72"/>
        <v>1.4261139286698837E-2</v>
      </c>
      <c r="AM148">
        <f t="shared" si="73"/>
        <v>2.1246925742197942E-2</v>
      </c>
      <c r="AN148">
        <f t="shared" si="74"/>
        <v>1.1834618648320815E-2</v>
      </c>
      <c r="AO148">
        <v>0</v>
      </c>
      <c r="AP148">
        <f t="shared" si="75"/>
        <v>2.516176680597846E-2</v>
      </c>
      <c r="AQ148">
        <f t="shared" si="76"/>
        <v>1.2568578454237993E-2</v>
      </c>
      <c r="AR148">
        <v>2</v>
      </c>
      <c r="AS148">
        <f>AR148*'MRIP Selectivity'!$N$35</f>
        <v>1.2593188351740467E-2</v>
      </c>
      <c r="AT148">
        <f>AR148*'MRIP Selectivity'!$O$35</f>
        <v>1.2568578454237993E-2</v>
      </c>
      <c r="AU148">
        <f>AR148*'MRIP Selectivity'!$P$35</f>
        <v>1.8064342590837759E-3</v>
      </c>
      <c r="AV148">
        <v>1</v>
      </c>
      <c r="AW148">
        <f t="shared" si="77"/>
        <v>5</v>
      </c>
      <c r="AX148">
        <f t="shared" si="56"/>
        <v>0</v>
      </c>
      <c r="AY148">
        <f t="shared" si="57"/>
        <v>0</v>
      </c>
      <c r="AZ148">
        <f t="shared" si="58"/>
        <v>0</v>
      </c>
      <c r="BA148">
        <v>281.61950677999999</v>
      </c>
      <c r="BB148">
        <v>281.61950677999999</v>
      </c>
    </row>
    <row r="149" spans="1:54" x14ac:dyDescent="0.25">
      <c r="A149" t="s">
        <v>127</v>
      </c>
      <c r="B149" t="s">
        <v>3</v>
      </c>
      <c r="C149">
        <v>2013</v>
      </c>
      <c r="D149">
        <v>4</v>
      </c>
      <c r="E149">
        <v>8</v>
      </c>
      <c r="F149" t="s">
        <v>1820</v>
      </c>
      <c r="G149" t="s">
        <v>1769</v>
      </c>
      <c r="H149" t="s">
        <v>1811</v>
      </c>
      <c r="I149" t="s">
        <v>1812</v>
      </c>
      <c r="J149" t="s">
        <v>1813</v>
      </c>
      <c r="K149" t="str">
        <f t="shared" si="59"/>
        <v>Inshore</v>
      </c>
      <c r="L149">
        <v>0</v>
      </c>
      <c r="M149">
        <f t="shared" si="52"/>
        <v>0</v>
      </c>
      <c r="N149">
        <f t="shared" si="60"/>
        <v>6.2904417014946146E-2</v>
      </c>
      <c r="O149">
        <f t="shared" si="61"/>
        <v>3.1421446135594985E-2</v>
      </c>
      <c r="P149">
        <v>0</v>
      </c>
      <c r="Q149">
        <f t="shared" si="62"/>
        <v>0</v>
      </c>
      <c r="R149">
        <v>0</v>
      </c>
      <c r="S149">
        <f t="shared" si="53"/>
        <v>0</v>
      </c>
      <c r="T149">
        <f t="shared" si="63"/>
        <v>0</v>
      </c>
      <c r="U149">
        <f t="shared" si="54"/>
        <v>5.3117314355494855E-2</v>
      </c>
      <c r="V149">
        <f t="shared" si="64"/>
        <v>0.84441310922369939</v>
      </c>
      <c r="W149">
        <f t="shared" si="55"/>
        <v>2.9586546620802043E-2</v>
      </c>
      <c r="X149">
        <f t="shared" si="65"/>
        <v>0.94160359434525442</v>
      </c>
      <c r="Y149">
        <v>5</v>
      </c>
      <c r="Z149">
        <f>Y149*'MRIP Selectivity'!$N$35</f>
        <v>3.1482970879351167E-2</v>
      </c>
      <c r="AA149">
        <f>Y149*'MRIP Selectivity'!$O$35</f>
        <v>3.1421446135594985E-2</v>
      </c>
      <c r="AB149">
        <f>Y149*'MRIP Selectivity'!$P$35</f>
        <v>4.5160856477094394E-3</v>
      </c>
      <c r="AC149">
        <v>0.74741255597723821</v>
      </c>
      <c r="AD149">
        <v>0.94160359434525442</v>
      </c>
      <c r="AE149">
        <v>1.3432654004296583</v>
      </c>
      <c r="AF149">
        <f t="shared" si="66"/>
        <v>2.3530767734692815E-2</v>
      </c>
      <c r="AG149">
        <f t="shared" si="67"/>
        <v>2.9586546620802043E-2</v>
      </c>
      <c r="AH149">
        <f t="shared" si="68"/>
        <v>6.0663015959450525E-3</v>
      </c>
      <c r="AI149">
        <f t="shared" si="69"/>
        <v>6.742050266265559E-2</v>
      </c>
      <c r="AJ149">
        <f t="shared" si="70"/>
        <v>5.9183615951439908E-2</v>
      </c>
      <c r="AK149">
        <f t="shared" si="71"/>
        <v>3.5937531783304423E-2</v>
      </c>
      <c r="AL149">
        <f t="shared" si="72"/>
        <v>3.5652848216747093E-2</v>
      </c>
      <c r="AM149">
        <f t="shared" si="73"/>
        <v>5.3117314355494855E-2</v>
      </c>
      <c r="AN149">
        <f t="shared" si="74"/>
        <v>2.9586546620802043E-2</v>
      </c>
      <c r="AO149">
        <v>0</v>
      </c>
      <c r="AP149">
        <f t="shared" si="75"/>
        <v>6.2904417014946146E-2</v>
      </c>
      <c r="AQ149">
        <f t="shared" si="76"/>
        <v>3.1421446135594985E-2</v>
      </c>
      <c r="AR149">
        <v>5</v>
      </c>
      <c r="AS149">
        <f>AR149*'MRIP Selectivity'!$N$35</f>
        <v>3.1482970879351167E-2</v>
      </c>
      <c r="AT149">
        <f>AR149*'MRIP Selectivity'!$O$35</f>
        <v>3.1421446135594985E-2</v>
      </c>
      <c r="AU149">
        <f>AR149*'MRIP Selectivity'!$P$35</f>
        <v>4.5160856477094394E-3</v>
      </c>
      <c r="AV149">
        <v>6</v>
      </c>
      <c r="AW149">
        <f t="shared" si="77"/>
        <v>30</v>
      </c>
      <c r="AX149">
        <f t="shared" si="56"/>
        <v>0</v>
      </c>
      <c r="AY149">
        <f t="shared" si="57"/>
        <v>0</v>
      </c>
      <c r="AZ149">
        <f t="shared" si="58"/>
        <v>0</v>
      </c>
      <c r="BA149">
        <v>281.61950677999999</v>
      </c>
      <c r="BB149">
        <v>281.61950677999999</v>
      </c>
    </row>
    <row r="150" spans="1:54" x14ac:dyDescent="0.25">
      <c r="A150" t="s">
        <v>128</v>
      </c>
      <c r="B150" t="s">
        <v>3</v>
      </c>
      <c r="C150">
        <v>2013</v>
      </c>
      <c r="D150">
        <v>4</v>
      </c>
      <c r="E150">
        <v>8</v>
      </c>
      <c r="F150" t="s">
        <v>1867</v>
      </c>
      <c r="G150" t="s">
        <v>1769</v>
      </c>
      <c r="H150" t="s">
        <v>1811</v>
      </c>
      <c r="I150" t="s">
        <v>1824</v>
      </c>
      <c r="J150" t="s">
        <v>1767</v>
      </c>
      <c r="K150" t="str">
        <f t="shared" si="59"/>
        <v>Inshore</v>
      </c>
      <c r="L150">
        <v>0</v>
      </c>
      <c r="M150">
        <f t="shared" si="52"/>
        <v>0</v>
      </c>
      <c r="N150">
        <f t="shared" si="60"/>
        <v>1.258088340298923E-2</v>
      </c>
      <c r="O150">
        <f t="shared" si="61"/>
        <v>6.2842892271189965E-3</v>
      </c>
      <c r="P150">
        <v>0</v>
      </c>
      <c r="Q150">
        <f t="shared" si="62"/>
        <v>0</v>
      </c>
      <c r="R150">
        <v>0</v>
      </c>
      <c r="S150">
        <f t="shared" si="53"/>
        <v>0</v>
      </c>
      <c r="T150">
        <f t="shared" si="63"/>
        <v>0</v>
      </c>
      <c r="U150">
        <f t="shared" si="54"/>
        <v>1.0623462871098971E-2</v>
      </c>
      <c r="V150">
        <f t="shared" si="64"/>
        <v>0.84441310922369939</v>
      </c>
      <c r="W150">
        <f t="shared" si="55"/>
        <v>5.9173093241604077E-3</v>
      </c>
      <c r="X150">
        <f t="shared" si="65"/>
        <v>0.94160359434525431</v>
      </c>
      <c r="Y150">
        <v>1</v>
      </c>
      <c r="Z150">
        <f>Y150*'MRIP Selectivity'!$N$35</f>
        <v>6.2965941758702333E-3</v>
      </c>
      <c r="AA150">
        <f>Y150*'MRIP Selectivity'!$O$35</f>
        <v>6.2842892271189965E-3</v>
      </c>
      <c r="AB150">
        <f>Y150*'MRIP Selectivity'!$P$35</f>
        <v>9.0321712954188795E-4</v>
      </c>
      <c r="AC150">
        <v>0.74741255597723821</v>
      </c>
      <c r="AD150">
        <v>0.94160359434525442</v>
      </c>
      <c r="AE150">
        <v>1.3432654004296583</v>
      </c>
      <c r="AF150">
        <f t="shared" si="66"/>
        <v>4.7061535469385633E-3</v>
      </c>
      <c r="AG150">
        <f t="shared" si="67"/>
        <v>5.9173093241604077E-3</v>
      </c>
      <c r="AH150">
        <f t="shared" si="68"/>
        <v>1.2132603191890106E-3</v>
      </c>
      <c r="AI150">
        <f t="shared" si="69"/>
        <v>1.3484100532531117E-2</v>
      </c>
      <c r="AJ150">
        <f t="shared" si="70"/>
        <v>1.1836723190287982E-2</v>
      </c>
      <c r="AK150">
        <f t="shared" si="71"/>
        <v>7.1875063566608846E-3</v>
      </c>
      <c r="AL150">
        <f t="shared" si="72"/>
        <v>7.1305696433494187E-3</v>
      </c>
      <c r="AM150">
        <f t="shared" si="73"/>
        <v>1.0623462871098971E-2</v>
      </c>
      <c r="AN150">
        <f t="shared" si="74"/>
        <v>5.9173093241604077E-3</v>
      </c>
      <c r="AO150">
        <v>0</v>
      </c>
      <c r="AP150">
        <f t="shared" si="75"/>
        <v>1.258088340298923E-2</v>
      </c>
      <c r="AQ150">
        <f t="shared" si="76"/>
        <v>6.2842892271189965E-3</v>
      </c>
      <c r="AR150">
        <v>1</v>
      </c>
      <c r="AS150">
        <f>AR150*'MRIP Selectivity'!$N$35</f>
        <v>6.2965941758702333E-3</v>
      </c>
      <c r="AT150">
        <f>AR150*'MRIP Selectivity'!$O$35</f>
        <v>6.2842892271189965E-3</v>
      </c>
      <c r="AU150">
        <f>AR150*'MRIP Selectivity'!$P$35</f>
        <v>9.0321712954188795E-4</v>
      </c>
      <c r="AV150">
        <v>1</v>
      </c>
      <c r="AW150">
        <f t="shared" si="77"/>
        <v>5</v>
      </c>
      <c r="AX150">
        <f t="shared" si="56"/>
        <v>0</v>
      </c>
      <c r="AY150">
        <f t="shared" si="57"/>
        <v>0</v>
      </c>
      <c r="AZ150">
        <f t="shared" si="58"/>
        <v>0</v>
      </c>
      <c r="BA150">
        <v>380.42906857999998</v>
      </c>
      <c r="BB150">
        <v>380.42906857999998</v>
      </c>
    </row>
    <row r="151" spans="1:54" x14ac:dyDescent="0.25">
      <c r="A151" t="s">
        <v>129</v>
      </c>
      <c r="B151" t="s">
        <v>3</v>
      </c>
      <c r="C151">
        <v>2013</v>
      </c>
      <c r="D151">
        <v>4</v>
      </c>
      <c r="E151">
        <v>8</v>
      </c>
      <c r="F151" t="s">
        <v>1867</v>
      </c>
      <c r="G151" t="s">
        <v>1769</v>
      </c>
      <c r="H151" t="s">
        <v>1811</v>
      </c>
      <c r="I151" t="s">
        <v>1824</v>
      </c>
      <c r="J151" t="s">
        <v>1767</v>
      </c>
      <c r="K151" t="str">
        <f t="shared" si="59"/>
        <v>Inshore</v>
      </c>
      <c r="L151">
        <v>0</v>
      </c>
      <c r="M151">
        <f t="shared" si="52"/>
        <v>0</v>
      </c>
      <c r="N151">
        <f t="shared" si="60"/>
        <v>1.258088340298923E-2</v>
      </c>
      <c r="O151">
        <f t="shared" si="61"/>
        <v>6.2842892271189965E-3</v>
      </c>
      <c r="P151">
        <v>0</v>
      </c>
      <c r="Q151">
        <f t="shared" si="62"/>
        <v>0</v>
      </c>
      <c r="R151">
        <v>0</v>
      </c>
      <c r="S151">
        <f t="shared" si="53"/>
        <v>0</v>
      </c>
      <c r="T151">
        <f t="shared" si="63"/>
        <v>0</v>
      </c>
      <c r="U151">
        <f t="shared" si="54"/>
        <v>1.0623462871098971E-2</v>
      </c>
      <c r="V151">
        <f t="shared" si="64"/>
        <v>0.84441310922369939</v>
      </c>
      <c r="W151">
        <f t="shared" si="55"/>
        <v>5.9173093241604077E-3</v>
      </c>
      <c r="X151">
        <f t="shared" si="65"/>
        <v>0.94160359434525431</v>
      </c>
      <c r="Y151">
        <v>1</v>
      </c>
      <c r="Z151">
        <f>Y151*'MRIP Selectivity'!$N$35</f>
        <v>6.2965941758702333E-3</v>
      </c>
      <c r="AA151">
        <f>Y151*'MRIP Selectivity'!$O$35</f>
        <v>6.2842892271189965E-3</v>
      </c>
      <c r="AB151">
        <f>Y151*'MRIP Selectivity'!$P$35</f>
        <v>9.0321712954188795E-4</v>
      </c>
      <c r="AC151">
        <v>0.74741255597723821</v>
      </c>
      <c r="AD151">
        <v>0.94160359434525442</v>
      </c>
      <c r="AE151">
        <v>1.3432654004296583</v>
      </c>
      <c r="AF151">
        <f t="shared" si="66"/>
        <v>4.7061535469385633E-3</v>
      </c>
      <c r="AG151">
        <f t="shared" si="67"/>
        <v>5.9173093241604077E-3</v>
      </c>
      <c r="AH151">
        <f t="shared" si="68"/>
        <v>1.2132603191890106E-3</v>
      </c>
      <c r="AI151">
        <f t="shared" si="69"/>
        <v>1.3484100532531117E-2</v>
      </c>
      <c r="AJ151">
        <f t="shared" si="70"/>
        <v>1.1836723190287982E-2</v>
      </c>
      <c r="AK151">
        <f t="shared" si="71"/>
        <v>7.1875063566608846E-3</v>
      </c>
      <c r="AL151">
        <f t="shared" si="72"/>
        <v>7.1305696433494187E-3</v>
      </c>
      <c r="AM151">
        <f t="shared" si="73"/>
        <v>1.0623462871098971E-2</v>
      </c>
      <c r="AN151">
        <f t="shared" si="74"/>
        <v>5.9173093241604077E-3</v>
      </c>
      <c r="AO151">
        <v>0</v>
      </c>
      <c r="AP151">
        <f t="shared" si="75"/>
        <v>1.258088340298923E-2</v>
      </c>
      <c r="AQ151">
        <f t="shared" si="76"/>
        <v>6.2842892271189965E-3</v>
      </c>
      <c r="AR151">
        <v>1</v>
      </c>
      <c r="AS151">
        <f>AR151*'MRIP Selectivity'!$N$35</f>
        <v>6.2965941758702333E-3</v>
      </c>
      <c r="AT151">
        <f>AR151*'MRIP Selectivity'!$O$35</f>
        <v>6.2842892271189965E-3</v>
      </c>
      <c r="AU151">
        <f>AR151*'MRIP Selectivity'!$P$35</f>
        <v>9.0321712954188795E-4</v>
      </c>
      <c r="AV151">
        <v>1</v>
      </c>
      <c r="AW151">
        <f t="shared" si="77"/>
        <v>5</v>
      </c>
      <c r="AX151">
        <f t="shared" si="56"/>
        <v>0</v>
      </c>
      <c r="AY151">
        <f t="shared" si="57"/>
        <v>0</v>
      </c>
      <c r="AZ151">
        <f t="shared" si="58"/>
        <v>0</v>
      </c>
      <c r="BA151">
        <v>380.42906857999998</v>
      </c>
      <c r="BB151">
        <v>380.42906857999998</v>
      </c>
    </row>
    <row r="152" spans="1:54" x14ac:dyDescent="0.25">
      <c r="A152" t="s">
        <v>130</v>
      </c>
      <c r="B152" t="s">
        <v>3</v>
      </c>
      <c r="C152">
        <v>2013</v>
      </c>
      <c r="D152">
        <v>4</v>
      </c>
      <c r="E152">
        <v>8</v>
      </c>
      <c r="F152" t="s">
        <v>1832</v>
      </c>
      <c r="G152" t="s">
        <v>1769</v>
      </c>
      <c r="H152" t="s">
        <v>1811</v>
      </c>
      <c r="I152" t="s">
        <v>1824</v>
      </c>
      <c r="J152" t="s">
        <v>1813</v>
      </c>
      <c r="K152" t="str">
        <f t="shared" si="59"/>
        <v>Inshore</v>
      </c>
      <c r="L152">
        <v>0</v>
      </c>
      <c r="M152">
        <f t="shared" si="52"/>
        <v>0</v>
      </c>
      <c r="N152">
        <f t="shared" si="60"/>
        <v>1.258088340298923E-2</v>
      </c>
      <c r="O152">
        <f t="shared" si="61"/>
        <v>6.2842892271189965E-3</v>
      </c>
      <c r="P152">
        <v>0</v>
      </c>
      <c r="Q152">
        <f t="shared" si="62"/>
        <v>0</v>
      </c>
      <c r="R152">
        <v>0</v>
      </c>
      <c r="S152">
        <f t="shared" si="53"/>
        <v>0</v>
      </c>
      <c r="T152">
        <f t="shared" si="63"/>
        <v>0</v>
      </c>
      <c r="U152">
        <f t="shared" si="54"/>
        <v>1.0623462871098971E-2</v>
      </c>
      <c r="V152">
        <f t="shared" si="64"/>
        <v>0.84441310922369939</v>
      </c>
      <c r="W152">
        <f t="shared" si="55"/>
        <v>5.9173093241604077E-3</v>
      </c>
      <c r="X152">
        <f t="shared" si="65"/>
        <v>0.94160359434525431</v>
      </c>
      <c r="Y152">
        <v>1</v>
      </c>
      <c r="Z152">
        <f>Y152*'MRIP Selectivity'!$N$35</f>
        <v>6.2965941758702333E-3</v>
      </c>
      <c r="AA152">
        <f>Y152*'MRIP Selectivity'!$O$35</f>
        <v>6.2842892271189965E-3</v>
      </c>
      <c r="AB152">
        <f>Y152*'MRIP Selectivity'!$P$35</f>
        <v>9.0321712954188795E-4</v>
      </c>
      <c r="AC152">
        <v>0.74741255597723821</v>
      </c>
      <c r="AD152">
        <v>0.94160359434525442</v>
      </c>
      <c r="AE152">
        <v>1.3432654004296583</v>
      </c>
      <c r="AF152">
        <f t="shared" si="66"/>
        <v>4.7061535469385633E-3</v>
      </c>
      <c r="AG152">
        <f t="shared" si="67"/>
        <v>5.9173093241604077E-3</v>
      </c>
      <c r="AH152">
        <f t="shared" si="68"/>
        <v>1.2132603191890106E-3</v>
      </c>
      <c r="AI152">
        <f t="shared" si="69"/>
        <v>1.3484100532531117E-2</v>
      </c>
      <c r="AJ152">
        <f t="shared" si="70"/>
        <v>1.1836723190287982E-2</v>
      </c>
      <c r="AK152">
        <f t="shared" si="71"/>
        <v>7.1875063566608846E-3</v>
      </c>
      <c r="AL152">
        <f t="shared" si="72"/>
        <v>7.1305696433494187E-3</v>
      </c>
      <c r="AM152">
        <f t="shared" si="73"/>
        <v>1.0623462871098971E-2</v>
      </c>
      <c r="AN152">
        <f t="shared" si="74"/>
        <v>5.9173093241604077E-3</v>
      </c>
      <c r="AO152">
        <v>0</v>
      </c>
      <c r="AP152">
        <f t="shared" si="75"/>
        <v>1.258088340298923E-2</v>
      </c>
      <c r="AQ152">
        <f t="shared" si="76"/>
        <v>6.2842892271189965E-3</v>
      </c>
      <c r="AR152">
        <v>1</v>
      </c>
      <c r="AS152">
        <f>AR152*'MRIP Selectivity'!$N$35</f>
        <v>6.2965941758702333E-3</v>
      </c>
      <c r="AT152">
        <f>AR152*'MRIP Selectivity'!$O$35</f>
        <v>6.2842892271189965E-3</v>
      </c>
      <c r="AU152">
        <f>AR152*'MRIP Selectivity'!$P$35</f>
        <v>9.0321712954188795E-4</v>
      </c>
      <c r="AV152">
        <v>1</v>
      </c>
      <c r="AW152">
        <f t="shared" si="77"/>
        <v>5</v>
      </c>
      <c r="AX152">
        <f t="shared" si="56"/>
        <v>0</v>
      </c>
      <c r="AY152">
        <f t="shared" si="57"/>
        <v>0</v>
      </c>
      <c r="AZ152">
        <f t="shared" si="58"/>
        <v>0</v>
      </c>
      <c r="BA152">
        <v>120.85569563999999</v>
      </c>
      <c r="BB152">
        <v>120.85569563999999</v>
      </c>
    </row>
    <row r="153" spans="1:54" x14ac:dyDescent="0.25">
      <c r="A153" t="s">
        <v>131</v>
      </c>
      <c r="B153" t="s">
        <v>3</v>
      </c>
      <c r="C153">
        <v>2013</v>
      </c>
      <c r="D153">
        <v>4</v>
      </c>
      <c r="E153">
        <v>8</v>
      </c>
      <c r="F153" t="s">
        <v>1823</v>
      </c>
      <c r="G153" t="s">
        <v>1769</v>
      </c>
      <c r="H153" t="s">
        <v>1811</v>
      </c>
      <c r="I153" t="s">
        <v>1824</v>
      </c>
      <c r="J153" t="s">
        <v>1813</v>
      </c>
      <c r="K153" t="str">
        <f t="shared" si="59"/>
        <v>Inshore</v>
      </c>
      <c r="L153">
        <v>0</v>
      </c>
      <c r="M153">
        <f t="shared" si="52"/>
        <v>0</v>
      </c>
      <c r="N153">
        <f t="shared" si="60"/>
        <v>5.0323533611956919E-2</v>
      </c>
      <c r="O153">
        <f t="shared" si="61"/>
        <v>2.5137156908475986E-2</v>
      </c>
      <c r="P153">
        <v>0</v>
      </c>
      <c r="Q153">
        <f t="shared" si="62"/>
        <v>0</v>
      </c>
      <c r="R153">
        <v>0</v>
      </c>
      <c r="S153">
        <f t="shared" si="53"/>
        <v>0</v>
      </c>
      <c r="T153">
        <f t="shared" si="63"/>
        <v>0</v>
      </c>
      <c r="U153">
        <f t="shared" si="54"/>
        <v>4.2493851484395884E-2</v>
      </c>
      <c r="V153">
        <f t="shared" si="64"/>
        <v>0.84441310922369939</v>
      </c>
      <c r="W153">
        <f t="shared" si="55"/>
        <v>2.3669237296641631E-2</v>
      </c>
      <c r="X153">
        <f t="shared" si="65"/>
        <v>0.94160359434525431</v>
      </c>
      <c r="Y153">
        <v>4</v>
      </c>
      <c r="Z153">
        <f>Y153*'MRIP Selectivity'!$N$35</f>
        <v>2.5186376703480933E-2</v>
      </c>
      <c r="AA153">
        <f>Y153*'MRIP Selectivity'!$O$35</f>
        <v>2.5137156908475986E-2</v>
      </c>
      <c r="AB153">
        <f>Y153*'MRIP Selectivity'!$P$35</f>
        <v>3.6128685181675518E-3</v>
      </c>
      <c r="AC153">
        <v>0.74741255597723821</v>
      </c>
      <c r="AD153">
        <v>0.94160359434525442</v>
      </c>
      <c r="AE153">
        <v>1.3432654004296583</v>
      </c>
      <c r="AF153">
        <f t="shared" si="66"/>
        <v>1.8824614187754253E-2</v>
      </c>
      <c r="AG153">
        <f t="shared" si="67"/>
        <v>2.3669237296641631E-2</v>
      </c>
      <c r="AH153">
        <f t="shared" si="68"/>
        <v>4.8530412767560423E-3</v>
      </c>
      <c r="AI153">
        <f t="shared" si="69"/>
        <v>5.3936402130124468E-2</v>
      </c>
      <c r="AJ153">
        <f t="shared" si="70"/>
        <v>4.7346892761151928E-2</v>
      </c>
      <c r="AK153">
        <f t="shared" si="71"/>
        <v>2.8750025426643538E-2</v>
      </c>
      <c r="AL153">
        <f t="shared" si="72"/>
        <v>2.8522278573397675E-2</v>
      </c>
      <c r="AM153">
        <f t="shared" si="73"/>
        <v>4.2493851484395884E-2</v>
      </c>
      <c r="AN153">
        <f t="shared" si="74"/>
        <v>2.3669237296641631E-2</v>
      </c>
      <c r="AO153">
        <v>0</v>
      </c>
      <c r="AP153">
        <f t="shared" si="75"/>
        <v>5.0323533611956919E-2</v>
      </c>
      <c r="AQ153">
        <f t="shared" si="76"/>
        <v>2.5137156908475986E-2</v>
      </c>
      <c r="AR153">
        <v>4</v>
      </c>
      <c r="AS153">
        <f>AR153*'MRIP Selectivity'!$N$35</f>
        <v>2.5186376703480933E-2</v>
      </c>
      <c r="AT153">
        <f>AR153*'MRIP Selectivity'!$O$35</f>
        <v>2.5137156908475986E-2</v>
      </c>
      <c r="AU153">
        <f>AR153*'MRIP Selectivity'!$P$35</f>
        <v>3.6128685181675518E-3</v>
      </c>
      <c r="AV153">
        <v>1</v>
      </c>
      <c r="AW153">
        <f t="shared" si="77"/>
        <v>5</v>
      </c>
      <c r="AX153">
        <f t="shared" si="56"/>
        <v>0</v>
      </c>
      <c r="AY153">
        <f t="shared" si="57"/>
        <v>0</v>
      </c>
      <c r="AZ153">
        <f t="shared" si="58"/>
        <v>0</v>
      </c>
      <c r="BA153">
        <v>349.33758005999999</v>
      </c>
      <c r="BB153">
        <v>349.33758005999999</v>
      </c>
    </row>
    <row r="154" spans="1:54" x14ac:dyDescent="0.25">
      <c r="A154" t="s">
        <v>132</v>
      </c>
      <c r="B154" t="s">
        <v>3</v>
      </c>
      <c r="C154">
        <v>2013</v>
      </c>
      <c r="D154">
        <v>4</v>
      </c>
      <c r="E154">
        <v>8</v>
      </c>
      <c r="F154" t="s">
        <v>1823</v>
      </c>
      <c r="G154" t="s">
        <v>1769</v>
      </c>
      <c r="H154" t="s">
        <v>1811</v>
      </c>
      <c r="I154" t="s">
        <v>1824</v>
      </c>
      <c r="J154" t="s">
        <v>1813</v>
      </c>
      <c r="K154" t="str">
        <f t="shared" si="59"/>
        <v>Inshore</v>
      </c>
      <c r="L154">
        <v>0</v>
      </c>
      <c r="M154">
        <f t="shared" si="52"/>
        <v>0</v>
      </c>
      <c r="N154">
        <f t="shared" si="60"/>
        <v>1.258088340298923E-2</v>
      </c>
      <c r="O154">
        <f t="shared" si="61"/>
        <v>6.2842892271189965E-3</v>
      </c>
      <c r="P154">
        <v>0</v>
      </c>
      <c r="Q154">
        <f t="shared" si="62"/>
        <v>0</v>
      </c>
      <c r="R154">
        <v>0</v>
      </c>
      <c r="S154">
        <f t="shared" si="53"/>
        <v>0</v>
      </c>
      <c r="T154">
        <f t="shared" si="63"/>
        <v>0</v>
      </c>
      <c r="U154">
        <f t="shared" si="54"/>
        <v>1.0623462871098971E-2</v>
      </c>
      <c r="V154">
        <f t="shared" si="64"/>
        <v>0.84441310922369939</v>
      </c>
      <c r="W154">
        <f t="shared" si="55"/>
        <v>5.9173093241604077E-3</v>
      </c>
      <c r="X154">
        <f t="shared" si="65"/>
        <v>0.94160359434525431</v>
      </c>
      <c r="Y154">
        <v>1</v>
      </c>
      <c r="Z154">
        <f>Y154*'MRIP Selectivity'!$N$35</f>
        <v>6.2965941758702333E-3</v>
      </c>
      <c r="AA154">
        <f>Y154*'MRIP Selectivity'!$O$35</f>
        <v>6.2842892271189965E-3</v>
      </c>
      <c r="AB154">
        <f>Y154*'MRIP Selectivity'!$P$35</f>
        <v>9.0321712954188795E-4</v>
      </c>
      <c r="AC154">
        <v>0.74741255597723821</v>
      </c>
      <c r="AD154">
        <v>0.94160359434525442</v>
      </c>
      <c r="AE154">
        <v>1.3432654004296583</v>
      </c>
      <c r="AF154">
        <f t="shared" si="66"/>
        <v>4.7061535469385633E-3</v>
      </c>
      <c r="AG154">
        <f t="shared" si="67"/>
        <v>5.9173093241604077E-3</v>
      </c>
      <c r="AH154">
        <f t="shared" si="68"/>
        <v>1.2132603191890106E-3</v>
      </c>
      <c r="AI154">
        <f t="shared" si="69"/>
        <v>1.3484100532531117E-2</v>
      </c>
      <c r="AJ154">
        <f t="shared" si="70"/>
        <v>1.1836723190287982E-2</v>
      </c>
      <c r="AK154">
        <f t="shared" si="71"/>
        <v>7.1875063566608846E-3</v>
      </c>
      <c r="AL154">
        <f t="shared" si="72"/>
        <v>7.1305696433494187E-3</v>
      </c>
      <c r="AM154">
        <f t="shared" si="73"/>
        <v>1.0623462871098971E-2</v>
      </c>
      <c r="AN154">
        <f t="shared" si="74"/>
        <v>5.9173093241604077E-3</v>
      </c>
      <c r="AO154">
        <v>0</v>
      </c>
      <c r="AP154">
        <f t="shared" si="75"/>
        <v>1.258088340298923E-2</v>
      </c>
      <c r="AQ154">
        <f t="shared" si="76"/>
        <v>6.2842892271189965E-3</v>
      </c>
      <c r="AR154">
        <v>1</v>
      </c>
      <c r="AS154">
        <f>AR154*'MRIP Selectivity'!$N$35</f>
        <v>6.2965941758702333E-3</v>
      </c>
      <c r="AT154">
        <f>AR154*'MRIP Selectivity'!$O$35</f>
        <v>6.2842892271189965E-3</v>
      </c>
      <c r="AU154">
        <f>AR154*'MRIP Selectivity'!$P$35</f>
        <v>9.0321712954188795E-4</v>
      </c>
      <c r="AV154">
        <v>1</v>
      </c>
      <c r="AW154">
        <f t="shared" si="77"/>
        <v>5</v>
      </c>
      <c r="AX154">
        <f t="shared" si="56"/>
        <v>0</v>
      </c>
      <c r="AY154">
        <f t="shared" si="57"/>
        <v>0</v>
      </c>
      <c r="AZ154">
        <f t="shared" si="58"/>
        <v>0</v>
      </c>
      <c r="BA154">
        <v>349.33758005999999</v>
      </c>
      <c r="BB154">
        <v>349.33758005999999</v>
      </c>
    </row>
    <row r="155" spans="1:54" x14ac:dyDescent="0.25">
      <c r="A155" t="s">
        <v>133</v>
      </c>
      <c r="B155" t="s">
        <v>3</v>
      </c>
      <c r="C155">
        <v>2013</v>
      </c>
      <c r="D155">
        <v>4</v>
      </c>
      <c r="E155">
        <v>8</v>
      </c>
      <c r="F155" t="s">
        <v>1825</v>
      </c>
      <c r="G155" t="s">
        <v>1769</v>
      </c>
      <c r="H155" t="s">
        <v>1811</v>
      </c>
      <c r="I155" t="s">
        <v>1812</v>
      </c>
      <c r="J155" t="s">
        <v>1813</v>
      </c>
      <c r="K155" t="str">
        <f t="shared" si="59"/>
        <v>Inshore</v>
      </c>
      <c r="L155">
        <v>0</v>
      </c>
      <c r="M155">
        <f t="shared" si="52"/>
        <v>0</v>
      </c>
      <c r="N155">
        <f t="shared" si="60"/>
        <v>0.17613236764184922</v>
      </c>
      <c r="O155">
        <f t="shared" si="61"/>
        <v>8.7980049179665953E-2</v>
      </c>
      <c r="P155">
        <v>0</v>
      </c>
      <c r="Q155">
        <f t="shared" si="62"/>
        <v>0</v>
      </c>
      <c r="R155">
        <v>0</v>
      </c>
      <c r="S155">
        <f t="shared" si="53"/>
        <v>0</v>
      </c>
      <c r="T155">
        <f t="shared" si="63"/>
        <v>0</v>
      </c>
      <c r="U155">
        <f t="shared" si="54"/>
        <v>0.14872848019538559</v>
      </c>
      <c r="V155">
        <f t="shared" si="64"/>
        <v>0.84441310922369928</v>
      </c>
      <c r="W155">
        <f t="shared" si="55"/>
        <v>8.2842330538245718E-2</v>
      </c>
      <c r="X155">
        <f t="shared" si="65"/>
        <v>0.94160359434525442</v>
      </c>
      <c r="Y155">
        <v>14</v>
      </c>
      <c r="Z155">
        <f>Y155*'MRIP Selectivity'!$N$35</f>
        <v>8.8152318462183271E-2</v>
      </c>
      <c r="AA155">
        <f>Y155*'MRIP Selectivity'!$O$35</f>
        <v>8.7980049179665953E-2</v>
      </c>
      <c r="AB155">
        <f>Y155*'MRIP Selectivity'!$P$35</f>
        <v>1.2645039813586431E-2</v>
      </c>
      <c r="AC155">
        <v>0.74741255597723821</v>
      </c>
      <c r="AD155">
        <v>0.94160359434525442</v>
      </c>
      <c r="AE155">
        <v>1.3432654004296583</v>
      </c>
      <c r="AF155">
        <f t="shared" si="66"/>
        <v>6.5886149657139889E-2</v>
      </c>
      <c r="AG155">
        <f t="shared" si="67"/>
        <v>8.2842330538245718E-2</v>
      </c>
      <c r="AH155">
        <f t="shared" si="68"/>
        <v>1.6985644468646147E-2</v>
      </c>
      <c r="AI155">
        <f t="shared" si="69"/>
        <v>0.18877740745543564</v>
      </c>
      <c r="AJ155">
        <f t="shared" si="70"/>
        <v>0.16571412466403174</v>
      </c>
      <c r="AK155">
        <f t="shared" si="71"/>
        <v>0.10062508899325238</v>
      </c>
      <c r="AL155">
        <f t="shared" si="72"/>
        <v>9.9827975006891861E-2</v>
      </c>
      <c r="AM155">
        <f t="shared" si="73"/>
        <v>0.14872848019538559</v>
      </c>
      <c r="AN155">
        <f t="shared" si="74"/>
        <v>8.2842330538245718E-2</v>
      </c>
      <c r="AO155">
        <v>0</v>
      </c>
      <c r="AP155">
        <f t="shared" si="75"/>
        <v>0.17613236764184922</v>
      </c>
      <c r="AQ155">
        <f t="shared" si="76"/>
        <v>8.7980049179665953E-2</v>
      </c>
      <c r="AR155">
        <v>14</v>
      </c>
      <c r="AS155">
        <f>AR155*'MRIP Selectivity'!$N$35</f>
        <v>8.8152318462183271E-2</v>
      </c>
      <c r="AT155">
        <f>AR155*'MRIP Selectivity'!$O$35</f>
        <v>8.7980049179665953E-2</v>
      </c>
      <c r="AU155">
        <f>AR155*'MRIP Selectivity'!$P$35</f>
        <v>1.2645039813586431E-2</v>
      </c>
      <c r="AV155">
        <v>4</v>
      </c>
      <c r="AW155">
        <f t="shared" si="77"/>
        <v>20</v>
      </c>
      <c r="AX155">
        <f t="shared" si="56"/>
        <v>0</v>
      </c>
      <c r="AY155">
        <f t="shared" si="57"/>
        <v>0</v>
      </c>
      <c r="AZ155">
        <f t="shared" si="58"/>
        <v>0</v>
      </c>
      <c r="BA155">
        <v>251.58774217999999</v>
      </c>
      <c r="BB155">
        <v>251.58774217999999</v>
      </c>
    </row>
    <row r="156" spans="1:54" x14ac:dyDescent="0.25">
      <c r="A156" t="s">
        <v>134</v>
      </c>
      <c r="B156" t="s">
        <v>3</v>
      </c>
      <c r="C156">
        <v>2013</v>
      </c>
      <c r="D156">
        <v>4</v>
      </c>
      <c r="E156">
        <v>8</v>
      </c>
      <c r="F156" t="s">
        <v>1825</v>
      </c>
      <c r="G156" t="s">
        <v>1769</v>
      </c>
      <c r="H156" t="s">
        <v>1811</v>
      </c>
      <c r="I156" t="s">
        <v>1812</v>
      </c>
      <c r="J156" t="s">
        <v>1813</v>
      </c>
      <c r="K156" t="str">
        <f t="shared" si="59"/>
        <v>Inshore</v>
      </c>
      <c r="L156">
        <v>1</v>
      </c>
      <c r="M156">
        <f t="shared" si="52"/>
        <v>251.58774217999999</v>
      </c>
      <c r="N156">
        <f t="shared" si="60"/>
        <v>1.1258088340298922</v>
      </c>
      <c r="O156">
        <f t="shared" si="61"/>
        <v>1.0628428922711899</v>
      </c>
      <c r="P156">
        <v>12.834645669291339</v>
      </c>
      <c r="Q156">
        <f t="shared" si="62"/>
        <v>12.834645669291339</v>
      </c>
      <c r="R156">
        <v>0.88184904873951031</v>
      </c>
      <c r="S156">
        <f t="shared" si="53"/>
        <v>221.86241111595416</v>
      </c>
      <c r="T156">
        <f t="shared" si="63"/>
        <v>0.88184904873951031</v>
      </c>
      <c r="U156">
        <f t="shared" si="54"/>
        <v>0.98808367745050008</v>
      </c>
      <c r="V156">
        <f t="shared" si="64"/>
        <v>0.87766559257987198</v>
      </c>
      <c r="W156">
        <f t="shared" si="55"/>
        <v>0.94102214198111445</v>
      </c>
      <c r="X156">
        <f t="shared" si="65"/>
        <v>0.88538216590999952</v>
      </c>
      <c r="Y156">
        <v>10</v>
      </c>
      <c r="Z156">
        <f>Y156*'MRIP Selectivity'!$N$35</f>
        <v>6.2965941758702335E-2</v>
      </c>
      <c r="AA156">
        <f>Y156*'MRIP Selectivity'!$O$35</f>
        <v>6.2842892271189971E-2</v>
      </c>
      <c r="AB156">
        <f>Y156*'MRIP Selectivity'!$P$35</f>
        <v>9.0321712954188789E-3</v>
      </c>
      <c r="AC156">
        <v>0.74741255597723821</v>
      </c>
      <c r="AD156">
        <v>0.94160359434525442</v>
      </c>
      <c r="AE156">
        <v>1.3432654004296583</v>
      </c>
      <c r="AF156">
        <f t="shared" si="66"/>
        <v>4.7061535469385629E-2</v>
      </c>
      <c r="AG156">
        <f t="shared" si="67"/>
        <v>5.9173093241604087E-2</v>
      </c>
      <c r="AH156">
        <f t="shared" si="68"/>
        <v>1.2132603191890105E-2</v>
      </c>
      <c r="AI156">
        <f t="shared" si="69"/>
        <v>0.13484100532531118</v>
      </c>
      <c r="AJ156">
        <f t="shared" si="70"/>
        <v>0.11836723190287982</v>
      </c>
      <c r="AK156">
        <f t="shared" si="71"/>
        <v>7.1875063566608846E-2</v>
      </c>
      <c r="AL156">
        <f t="shared" si="72"/>
        <v>7.1305696433494187E-2</v>
      </c>
      <c r="AM156">
        <f t="shared" si="73"/>
        <v>0.98808367745050008</v>
      </c>
      <c r="AN156">
        <f t="shared" si="74"/>
        <v>0.94102214198111445</v>
      </c>
      <c r="AO156">
        <v>1</v>
      </c>
      <c r="AP156">
        <f t="shared" si="75"/>
        <v>1.1258088340298922</v>
      </c>
      <c r="AQ156">
        <f t="shared" si="76"/>
        <v>1.0628428922711899</v>
      </c>
      <c r="AR156">
        <v>10</v>
      </c>
      <c r="AS156">
        <f>AR156*'MRIP Selectivity'!$N$35</f>
        <v>6.2965941758702335E-2</v>
      </c>
      <c r="AT156">
        <f>AR156*'MRIP Selectivity'!$O$35</f>
        <v>6.2842892271189971E-2</v>
      </c>
      <c r="AU156">
        <f>AR156*'MRIP Selectivity'!$P$35</f>
        <v>9.0321712954188789E-3</v>
      </c>
      <c r="AV156">
        <v>4</v>
      </c>
      <c r="AW156">
        <f t="shared" si="77"/>
        <v>20</v>
      </c>
      <c r="AX156">
        <f t="shared" si="56"/>
        <v>0</v>
      </c>
      <c r="AY156">
        <f t="shared" si="57"/>
        <v>0</v>
      </c>
      <c r="AZ156">
        <f t="shared" si="58"/>
        <v>0</v>
      </c>
      <c r="BA156">
        <v>251.58774217999999</v>
      </c>
      <c r="BB156">
        <v>251.58774217999999</v>
      </c>
    </row>
    <row r="157" spans="1:54" x14ac:dyDescent="0.25">
      <c r="A157" t="s">
        <v>135</v>
      </c>
      <c r="B157" t="s">
        <v>3</v>
      </c>
      <c r="C157">
        <v>2013</v>
      </c>
      <c r="D157">
        <v>5</v>
      </c>
      <c r="E157">
        <v>9</v>
      </c>
      <c r="F157" t="s">
        <v>1848</v>
      </c>
      <c r="G157" t="s">
        <v>1769</v>
      </c>
      <c r="H157" t="s">
        <v>1811</v>
      </c>
      <c r="I157" t="s">
        <v>1837</v>
      </c>
      <c r="J157" t="s">
        <v>1819</v>
      </c>
      <c r="K157" t="str">
        <f t="shared" si="59"/>
        <v>Offshore</v>
      </c>
      <c r="L157">
        <v>29</v>
      </c>
      <c r="M157">
        <f t="shared" si="52"/>
        <v>236.03279713290001</v>
      </c>
      <c r="N157">
        <f t="shared" si="60"/>
        <v>29.95614713862718</v>
      </c>
      <c r="O157">
        <f t="shared" si="61"/>
        <v>29.477605981261043</v>
      </c>
      <c r="P157">
        <v>413.93700787401576</v>
      </c>
      <c r="Q157">
        <f t="shared" si="62"/>
        <v>14.273689926690199</v>
      </c>
      <c r="R157">
        <v>42.769678863866247</v>
      </c>
      <c r="S157">
        <f t="shared" si="53"/>
        <v>348.10506671428357</v>
      </c>
      <c r="T157">
        <f t="shared" si="63"/>
        <v>1.474816512547112</v>
      </c>
      <c r="U157">
        <f t="shared" si="54"/>
        <v>43.57706204206977</v>
      </c>
      <c r="V157">
        <f t="shared" si="64"/>
        <v>1.4546951528983176</v>
      </c>
      <c r="W157">
        <f t="shared" si="55"/>
        <v>43.219394372502435</v>
      </c>
      <c r="X157">
        <f t="shared" si="65"/>
        <v>1.4661772194111375</v>
      </c>
      <c r="Y157">
        <v>76</v>
      </c>
      <c r="Z157">
        <f>Y157*'MRIP Selectivity'!$N$35</f>
        <v>0.47854115736613773</v>
      </c>
      <c r="AA157">
        <f>Y157*'MRIP Selectivity'!$O$35</f>
        <v>0.47760598126104375</v>
      </c>
      <c r="AB157">
        <f>Y157*'MRIP Selectivity'!$P$35</f>
        <v>6.8644501845183489E-2</v>
      </c>
      <c r="AC157">
        <v>0.74741255597723821</v>
      </c>
      <c r="AD157">
        <v>0.94160359434525442</v>
      </c>
      <c r="AE157">
        <v>1.3432654004296583</v>
      </c>
      <c r="AF157">
        <f t="shared" si="66"/>
        <v>0.35766766956733076</v>
      </c>
      <c r="AG157">
        <f t="shared" si="67"/>
        <v>0.44971550863619103</v>
      </c>
      <c r="AH157">
        <f t="shared" si="68"/>
        <v>9.2207784258364817E-2</v>
      </c>
      <c r="AI157">
        <f t="shared" si="69"/>
        <v>1.0247916404723649</v>
      </c>
      <c r="AJ157">
        <f t="shared" si="70"/>
        <v>0.89959096246188663</v>
      </c>
      <c r="AK157">
        <f t="shared" si="71"/>
        <v>0.54625048310622726</v>
      </c>
      <c r="AL157">
        <f t="shared" si="72"/>
        <v>0.54192329289455587</v>
      </c>
      <c r="AM157">
        <f t="shared" si="73"/>
        <v>43.57706204206977</v>
      </c>
      <c r="AN157">
        <f t="shared" si="74"/>
        <v>43.219394372502435</v>
      </c>
      <c r="AO157">
        <v>29</v>
      </c>
      <c r="AP157">
        <f t="shared" si="75"/>
        <v>29.95614713862718</v>
      </c>
      <c r="AQ157">
        <f t="shared" si="76"/>
        <v>29.477605981261043</v>
      </c>
      <c r="AR157">
        <v>76</v>
      </c>
      <c r="AS157">
        <f>AR157*'MRIP Selectivity'!$N$35</f>
        <v>0.47854115736613773</v>
      </c>
      <c r="AT157">
        <f>AR157*'MRIP Selectivity'!$O$35</f>
        <v>0.47760598126104375</v>
      </c>
      <c r="AU157">
        <f>AR157*'MRIP Selectivity'!$P$35</f>
        <v>6.8644501845183489E-2</v>
      </c>
      <c r="AV157">
        <v>36</v>
      </c>
      <c r="AW157">
        <f t="shared" si="77"/>
        <v>180</v>
      </c>
      <c r="AX157">
        <f t="shared" si="56"/>
        <v>0</v>
      </c>
      <c r="AY157">
        <f t="shared" si="57"/>
        <v>0</v>
      </c>
      <c r="AZ157">
        <f t="shared" si="58"/>
        <v>0</v>
      </c>
      <c r="BA157">
        <v>8.1390619701000002</v>
      </c>
      <c r="BB157">
        <v>8.1390619701000002</v>
      </c>
    </row>
    <row r="158" spans="1:54" x14ac:dyDescent="0.25">
      <c r="A158" t="s">
        <v>136</v>
      </c>
      <c r="B158" t="s">
        <v>3</v>
      </c>
      <c r="C158">
        <v>2013</v>
      </c>
      <c r="D158">
        <v>5</v>
      </c>
      <c r="E158">
        <v>9</v>
      </c>
      <c r="F158" t="s">
        <v>1868</v>
      </c>
      <c r="G158" t="s">
        <v>1769</v>
      </c>
      <c r="H158" t="s">
        <v>1811</v>
      </c>
      <c r="I158" t="s">
        <v>1824</v>
      </c>
      <c r="J158" t="s">
        <v>1813</v>
      </c>
      <c r="K158" t="str">
        <f t="shared" si="59"/>
        <v>Inshore</v>
      </c>
      <c r="L158">
        <v>0</v>
      </c>
      <c r="M158">
        <f t="shared" si="52"/>
        <v>0</v>
      </c>
      <c r="N158">
        <f t="shared" si="60"/>
        <v>2.516176680597846E-2</v>
      </c>
      <c r="O158">
        <f t="shared" si="61"/>
        <v>1.2568578454237993E-2</v>
      </c>
      <c r="P158">
        <v>0</v>
      </c>
      <c r="Q158">
        <f t="shared" si="62"/>
        <v>0</v>
      </c>
      <c r="R158">
        <v>0</v>
      </c>
      <c r="S158">
        <f t="shared" si="53"/>
        <v>0</v>
      </c>
      <c r="T158">
        <f t="shared" si="63"/>
        <v>0</v>
      </c>
      <c r="U158">
        <f t="shared" si="54"/>
        <v>2.1246925742197942E-2</v>
      </c>
      <c r="V158">
        <f t="shared" si="64"/>
        <v>0.84441310922369939</v>
      </c>
      <c r="W158">
        <f t="shared" si="55"/>
        <v>1.1834618648320815E-2</v>
      </c>
      <c r="X158">
        <f t="shared" si="65"/>
        <v>0.94160359434525431</v>
      </c>
      <c r="Y158">
        <v>2</v>
      </c>
      <c r="Z158">
        <f>Y158*'MRIP Selectivity'!$N$35</f>
        <v>1.2593188351740467E-2</v>
      </c>
      <c r="AA158">
        <f>Y158*'MRIP Selectivity'!$O$35</f>
        <v>1.2568578454237993E-2</v>
      </c>
      <c r="AB158">
        <f>Y158*'MRIP Selectivity'!$P$35</f>
        <v>1.8064342590837759E-3</v>
      </c>
      <c r="AC158">
        <v>0.74741255597723821</v>
      </c>
      <c r="AD158">
        <v>0.94160359434525442</v>
      </c>
      <c r="AE158">
        <v>1.3432654004296583</v>
      </c>
      <c r="AF158">
        <f t="shared" si="66"/>
        <v>9.4123070938771265E-3</v>
      </c>
      <c r="AG158">
        <f t="shared" si="67"/>
        <v>1.1834618648320815E-2</v>
      </c>
      <c r="AH158">
        <f t="shared" si="68"/>
        <v>2.4265206383780212E-3</v>
      </c>
      <c r="AI158">
        <f t="shared" si="69"/>
        <v>2.6968201065062234E-2</v>
      </c>
      <c r="AJ158">
        <f t="shared" si="70"/>
        <v>2.3673446380575964E-2</v>
      </c>
      <c r="AK158">
        <f t="shared" si="71"/>
        <v>1.4375012713321769E-2</v>
      </c>
      <c r="AL158">
        <f t="shared" si="72"/>
        <v>1.4261139286698837E-2</v>
      </c>
      <c r="AM158">
        <f t="shared" si="73"/>
        <v>2.1246925742197942E-2</v>
      </c>
      <c r="AN158">
        <f t="shared" si="74"/>
        <v>1.1834618648320815E-2</v>
      </c>
      <c r="AO158">
        <v>0</v>
      </c>
      <c r="AP158">
        <f t="shared" si="75"/>
        <v>2.516176680597846E-2</v>
      </c>
      <c r="AQ158">
        <f t="shared" si="76"/>
        <v>1.2568578454237993E-2</v>
      </c>
      <c r="AR158">
        <v>2</v>
      </c>
      <c r="AS158">
        <f>AR158*'MRIP Selectivity'!$N$35</f>
        <v>1.2593188351740467E-2</v>
      </c>
      <c r="AT158">
        <f>AR158*'MRIP Selectivity'!$O$35</f>
        <v>1.2568578454237993E-2</v>
      </c>
      <c r="AU158">
        <f>AR158*'MRIP Selectivity'!$P$35</f>
        <v>1.8064342590837759E-3</v>
      </c>
      <c r="AV158">
        <v>1</v>
      </c>
      <c r="AW158">
        <f t="shared" si="77"/>
        <v>5</v>
      </c>
      <c r="AX158">
        <f t="shared" si="56"/>
        <v>0</v>
      </c>
      <c r="AY158">
        <f t="shared" si="57"/>
        <v>0</v>
      </c>
      <c r="AZ158">
        <f t="shared" si="58"/>
        <v>0</v>
      </c>
      <c r="BA158">
        <v>100.52205435</v>
      </c>
      <c r="BB158">
        <v>100.52205435</v>
      </c>
    </row>
    <row r="159" spans="1:54" x14ac:dyDescent="0.25">
      <c r="A159" t="s">
        <v>137</v>
      </c>
      <c r="B159" t="s">
        <v>3</v>
      </c>
      <c r="C159">
        <v>2013</v>
      </c>
      <c r="D159">
        <v>5</v>
      </c>
      <c r="E159">
        <v>9</v>
      </c>
      <c r="F159" t="s">
        <v>1818</v>
      </c>
      <c r="G159" t="s">
        <v>1769</v>
      </c>
      <c r="H159" t="s">
        <v>1811</v>
      </c>
      <c r="I159" t="s">
        <v>1837</v>
      </c>
      <c r="J159" t="s">
        <v>1819</v>
      </c>
      <c r="K159" t="str">
        <f t="shared" si="59"/>
        <v>Offshore</v>
      </c>
      <c r="L159">
        <v>1.2</v>
      </c>
      <c r="M159">
        <f t="shared" si="52"/>
        <v>44.720962319999998</v>
      </c>
      <c r="N159">
        <f t="shared" si="60"/>
        <v>1.2503235336119569</v>
      </c>
      <c r="O159">
        <f t="shared" si="61"/>
        <v>1.2251371569084759</v>
      </c>
      <c r="P159">
        <v>18.874015748031496</v>
      </c>
      <c r="Q159">
        <f t="shared" si="62"/>
        <v>15.728346456692915</v>
      </c>
      <c r="R159">
        <v>2.2487150742857511</v>
      </c>
      <c r="S159">
        <f t="shared" si="53"/>
        <v>83.803918421290902</v>
      </c>
      <c r="T159">
        <f t="shared" si="63"/>
        <v>1.8739292285714593</v>
      </c>
      <c r="U159">
        <f t="shared" si="54"/>
        <v>2.2912089257701473</v>
      </c>
      <c r="V159">
        <f t="shared" si="64"/>
        <v>1.8324928421936217</v>
      </c>
      <c r="W159">
        <f t="shared" si="55"/>
        <v>2.272384311582393</v>
      </c>
      <c r="X159">
        <f t="shared" si="65"/>
        <v>1.854799928945549</v>
      </c>
      <c r="Y159">
        <v>4</v>
      </c>
      <c r="Z159">
        <f>Y159*'MRIP Selectivity'!$N$35</f>
        <v>2.5186376703480933E-2</v>
      </c>
      <c r="AA159">
        <f>Y159*'MRIP Selectivity'!$O$35</f>
        <v>2.5137156908475986E-2</v>
      </c>
      <c r="AB159">
        <f>Y159*'MRIP Selectivity'!$P$35</f>
        <v>3.6128685181675518E-3</v>
      </c>
      <c r="AC159">
        <v>0.74741255597723821</v>
      </c>
      <c r="AD159">
        <v>0.94160359434525442</v>
      </c>
      <c r="AE159">
        <v>1.3432654004296583</v>
      </c>
      <c r="AF159">
        <f t="shared" si="66"/>
        <v>1.8824614187754253E-2</v>
      </c>
      <c r="AG159">
        <f t="shared" si="67"/>
        <v>2.3669237296641631E-2</v>
      </c>
      <c r="AH159">
        <f t="shared" si="68"/>
        <v>4.8530412767560423E-3</v>
      </c>
      <c r="AI159">
        <f t="shared" si="69"/>
        <v>5.3936402130124468E-2</v>
      </c>
      <c r="AJ159">
        <f t="shared" si="70"/>
        <v>4.7346892761151928E-2</v>
      </c>
      <c r="AK159">
        <f t="shared" si="71"/>
        <v>2.8750025426643538E-2</v>
      </c>
      <c r="AL159">
        <f t="shared" si="72"/>
        <v>2.8522278573397675E-2</v>
      </c>
      <c r="AM159">
        <f t="shared" si="73"/>
        <v>2.2912089257701473</v>
      </c>
      <c r="AN159">
        <f t="shared" si="74"/>
        <v>2.272384311582393</v>
      </c>
      <c r="AO159">
        <v>2</v>
      </c>
      <c r="AP159">
        <f t="shared" si="75"/>
        <v>2.050323533611957</v>
      </c>
      <c r="AQ159">
        <f t="shared" si="76"/>
        <v>2.025137156908476</v>
      </c>
      <c r="AR159">
        <v>4</v>
      </c>
      <c r="AS159">
        <f>AR159*'MRIP Selectivity'!$N$35</f>
        <v>2.5186376703480933E-2</v>
      </c>
      <c r="AT159">
        <f>AR159*'MRIP Selectivity'!$O$35</f>
        <v>2.5137156908475986E-2</v>
      </c>
      <c r="AU159">
        <f>AR159*'MRIP Selectivity'!$P$35</f>
        <v>3.6128685181675518E-3</v>
      </c>
      <c r="AV159">
        <v>10</v>
      </c>
      <c r="AW159">
        <f t="shared" si="77"/>
        <v>50</v>
      </c>
      <c r="AX159">
        <f t="shared" si="56"/>
        <v>0</v>
      </c>
      <c r="AY159">
        <f t="shared" si="57"/>
        <v>0</v>
      </c>
      <c r="AZ159">
        <f t="shared" si="58"/>
        <v>0</v>
      </c>
      <c r="BA159">
        <v>37.267468600000001</v>
      </c>
      <c r="BB159">
        <v>37.267468600000001</v>
      </c>
    </row>
    <row r="160" spans="1:54" x14ac:dyDescent="0.25">
      <c r="A160" t="s">
        <v>138</v>
      </c>
      <c r="B160" t="s">
        <v>3</v>
      </c>
      <c r="C160">
        <v>2013</v>
      </c>
      <c r="D160">
        <v>5</v>
      </c>
      <c r="E160">
        <v>9</v>
      </c>
      <c r="F160" t="s">
        <v>1838</v>
      </c>
      <c r="G160" t="s">
        <v>1769</v>
      </c>
      <c r="H160" t="s">
        <v>1811</v>
      </c>
      <c r="I160" t="s">
        <v>1812</v>
      </c>
      <c r="J160" t="s">
        <v>1813</v>
      </c>
      <c r="K160" t="str">
        <f t="shared" si="59"/>
        <v>Inshore</v>
      </c>
      <c r="L160">
        <v>0</v>
      </c>
      <c r="M160">
        <f t="shared" si="52"/>
        <v>0</v>
      </c>
      <c r="N160">
        <f t="shared" si="60"/>
        <v>2.516176680597846E-2</v>
      </c>
      <c r="O160">
        <f t="shared" si="61"/>
        <v>1.2568578454237993E-2</v>
      </c>
      <c r="P160">
        <v>0</v>
      </c>
      <c r="Q160">
        <f t="shared" si="62"/>
        <v>0</v>
      </c>
      <c r="R160">
        <v>0</v>
      </c>
      <c r="S160">
        <f t="shared" si="53"/>
        <v>0</v>
      </c>
      <c r="T160">
        <f t="shared" si="63"/>
        <v>0</v>
      </c>
      <c r="U160">
        <f t="shared" si="54"/>
        <v>2.1246925742197942E-2</v>
      </c>
      <c r="V160">
        <f t="shared" si="64"/>
        <v>0.84441310922369939</v>
      </c>
      <c r="W160">
        <f t="shared" si="55"/>
        <v>1.1834618648320815E-2</v>
      </c>
      <c r="X160">
        <f t="shared" si="65"/>
        <v>0.94160359434525431</v>
      </c>
      <c r="Y160">
        <v>2</v>
      </c>
      <c r="Z160">
        <f>Y160*'MRIP Selectivity'!$N$35</f>
        <v>1.2593188351740467E-2</v>
      </c>
      <c r="AA160">
        <f>Y160*'MRIP Selectivity'!$O$35</f>
        <v>1.2568578454237993E-2</v>
      </c>
      <c r="AB160">
        <f>Y160*'MRIP Selectivity'!$P$35</f>
        <v>1.8064342590837759E-3</v>
      </c>
      <c r="AC160">
        <v>0.74741255597723821</v>
      </c>
      <c r="AD160">
        <v>0.94160359434525442</v>
      </c>
      <c r="AE160">
        <v>1.3432654004296583</v>
      </c>
      <c r="AF160">
        <f t="shared" si="66"/>
        <v>9.4123070938771265E-3</v>
      </c>
      <c r="AG160">
        <f t="shared" si="67"/>
        <v>1.1834618648320815E-2</v>
      </c>
      <c r="AH160">
        <f t="shared" si="68"/>
        <v>2.4265206383780212E-3</v>
      </c>
      <c r="AI160">
        <f t="shared" si="69"/>
        <v>2.6968201065062234E-2</v>
      </c>
      <c r="AJ160">
        <f t="shared" si="70"/>
        <v>2.3673446380575964E-2</v>
      </c>
      <c r="AK160">
        <f t="shared" si="71"/>
        <v>1.4375012713321769E-2</v>
      </c>
      <c r="AL160">
        <f t="shared" si="72"/>
        <v>1.4261139286698837E-2</v>
      </c>
      <c r="AM160">
        <f t="shared" si="73"/>
        <v>2.1246925742197942E-2</v>
      </c>
      <c r="AN160">
        <f t="shared" si="74"/>
        <v>1.1834618648320815E-2</v>
      </c>
      <c r="AO160">
        <v>0</v>
      </c>
      <c r="AP160">
        <f t="shared" si="75"/>
        <v>2.516176680597846E-2</v>
      </c>
      <c r="AQ160">
        <f t="shared" si="76"/>
        <v>1.2568578454237993E-2</v>
      </c>
      <c r="AR160">
        <v>2</v>
      </c>
      <c r="AS160">
        <f>AR160*'MRIP Selectivity'!$N$35</f>
        <v>1.2593188351740467E-2</v>
      </c>
      <c r="AT160">
        <f>AR160*'MRIP Selectivity'!$O$35</f>
        <v>1.2568578454237993E-2</v>
      </c>
      <c r="AU160">
        <f>AR160*'MRIP Selectivity'!$P$35</f>
        <v>1.8064342590837759E-3</v>
      </c>
      <c r="AV160">
        <v>4</v>
      </c>
      <c r="AW160">
        <f t="shared" si="77"/>
        <v>20</v>
      </c>
      <c r="AX160">
        <f t="shared" si="56"/>
        <v>0</v>
      </c>
      <c r="AY160">
        <f t="shared" si="57"/>
        <v>0</v>
      </c>
      <c r="AZ160">
        <f t="shared" si="58"/>
        <v>0</v>
      </c>
      <c r="BA160">
        <v>319.88036979999998</v>
      </c>
      <c r="BB160">
        <v>319.88036979999998</v>
      </c>
    </row>
    <row r="161" spans="1:54" x14ac:dyDescent="0.25">
      <c r="A161" t="s">
        <v>139</v>
      </c>
      <c r="B161" t="s">
        <v>3</v>
      </c>
      <c r="C161">
        <v>2013</v>
      </c>
      <c r="D161">
        <v>5</v>
      </c>
      <c r="E161">
        <v>9</v>
      </c>
      <c r="F161" t="s">
        <v>1838</v>
      </c>
      <c r="G161" t="s">
        <v>1769</v>
      </c>
      <c r="H161" t="s">
        <v>1811</v>
      </c>
      <c r="I161" t="s">
        <v>1812</v>
      </c>
      <c r="J161" t="s">
        <v>1813</v>
      </c>
      <c r="K161" t="str">
        <f t="shared" si="59"/>
        <v>Inshore</v>
      </c>
      <c r="L161">
        <v>0</v>
      </c>
      <c r="M161">
        <f t="shared" si="52"/>
        <v>0</v>
      </c>
      <c r="N161">
        <f t="shared" si="60"/>
        <v>0.39000738549266611</v>
      </c>
      <c r="O161">
        <f t="shared" si="61"/>
        <v>0.1948129660406889</v>
      </c>
      <c r="P161">
        <v>0</v>
      </c>
      <c r="Q161">
        <f t="shared" si="62"/>
        <v>0</v>
      </c>
      <c r="R161">
        <v>0</v>
      </c>
      <c r="S161">
        <f t="shared" si="53"/>
        <v>0</v>
      </c>
      <c r="T161">
        <f t="shared" si="63"/>
        <v>0</v>
      </c>
      <c r="U161">
        <f t="shared" si="54"/>
        <v>0.32932734900406813</v>
      </c>
      <c r="V161">
        <f t="shared" si="64"/>
        <v>0.8444131092236995</v>
      </c>
      <c r="W161">
        <f t="shared" si="55"/>
        <v>0.18343658904897267</v>
      </c>
      <c r="X161">
        <f t="shared" si="65"/>
        <v>0.94160359434525454</v>
      </c>
      <c r="Y161">
        <v>31</v>
      </c>
      <c r="Z161">
        <f>Y161*'MRIP Selectivity'!$N$35</f>
        <v>0.19519441945197724</v>
      </c>
      <c r="AA161">
        <f>Y161*'MRIP Selectivity'!$O$35</f>
        <v>0.1948129660406889</v>
      </c>
      <c r="AB161">
        <f>Y161*'MRIP Selectivity'!$P$35</f>
        <v>2.7999731015798526E-2</v>
      </c>
      <c r="AC161">
        <v>0.74741255597723821</v>
      </c>
      <c r="AD161">
        <v>0.94160359434525442</v>
      </c>
      <c r="AE161">
        <v>1.3432654004296583</v>
      </c>
      <c r="AF161">
        <f t="shared" si="66"/>
        <v>0.14589075995509546</v>
      </c>
      <c r="AG161">
        <f t="shared" si="67"/>
        <v>0.18343658904897267</v>
      </c>
      <c r="AH161">
        <f t="shared" si="68"/>
        <v>3.7611069894859329E-2</v>
      </c>
      <c r="AI161">
        <f t="shared" si="69"/>
        <v>0.41800711650846462</v>
      </c>
      <c r="AJ161">
        <f t="shared" si="70"/>
        <v>0.36693841889892748</v>
      </c>
      <c r="AK161">
        <f t="shared" si="71"/>
        <v>0.22281269705648743</v>
      </c>
      <c r="AL161">
        <f t="shared" si="72"/>
        <v>0.22104765894383199</v>
      </c>
      <c r="AM161">
        <f t="shared" si="73"/>
        <v>0.32932734900406813</v>
      </c>
      <c r="AN161">
        <f t="shared" si="74"/>
        <v>0.18343658904897267</v>
      </c>
      <c r="AO161">
        <v>0</v>
      </c>
      <c r="AP161">
        <f t="shared" si="75"/>
        <v>0.39000738549266611</v>
      </c>
      <c r="AQ161">
        <f t="shared" si="76"/>
        <v>0.1948129660406889</v>
      </c>
      <c r="AR161">
        <v>31</v>
      </c>
      <c r="AS161">
        <f>AR161*'MRIP Selectivity'!$N$35</f>
        <v>0.19519441945197724</v>
      </c>
      <c r="AT161">
        <f>AR161*'MRIP Selectivity'!$O$35</f>
        <v>0.1948129660406889</v>
      </c>
      <c r="AU161">
        <f>AR161*'MRIP Selectivity'!$P$35</f>
        <v>2.7999731015798526E-2</v>
      </c>
      <c r="AV161">
        <v>16</v>
      </c>
      <c r="AW161">
        <f t="shared" si="77"/>
        <v>80</v>
      </c>
      <c r="AX161">
        <f t="shared" si="56"/>
        <v>0</v>
      </c>
      <c r="AY161">
        <f t="shared" si="57"/>
        <v>0</v>
      </c>
      <c r="AZ161">
        <f t="shared" si="58"/>
        <v>0</v>
      </c>
      <c r="BA161">
        <v>212.03258664000001</v>
      </c>
      <c r="BB161">
        <v>212.03258664000001</v>
      </c>
    </row>
    <row r="162" spans="1:54" x14ac:dyDescent="0.25">
      <c r="A162" t="s">
        <v>140</v>
      </c>
      <c r="B162" t="s">
        <v>3</v>
      </c>
      <c r="C162">
        <v>2013</v>
      </c>
      <c r="D162">
        <v>5</v>
      </c>
      <c r="E162">
        <v>9</v>
      </c>
      <c r="F162" t="s">
        <v>1838</v>
      </c>
      <c r="G162" t="s">
        <v>1769</v>
      </c>
      <c r="H162" t="s">
        <v>1811</v>
      </c>
      <c r="I162" t="s">
        <v>1812</v>
      </c>
      <c r="J162" t="s">
        <v>1813</v>
      </c>
      <c r="K162" t="str">
        <f t="shared" si="59"/>
        <v>Inshore</v>
      </c>
      <c r="L162">
        <v>0</v>
      </c>
      <c r="M162">
        <f t="shared" si="52"/>
        <v>0</v>
      </c>
      <c r="N162">
        <f t="shared" si="60"/>
        <v>2.516176680597846E-2</v>
      </c>
      <c r="O162">
        <f t="shared" si="61"/>
        <v>1.2568578454237993E-2</v>
      </c>
      <c r="P162">
        <v>0</v>
      </c>
      <c r="Q162">
        <f t="shared" si="62"/>
        <v>0</v>
      </c>
      <c r="R162">
        <v>0</v>
      </c>
      <c r="S162">
        <f t="shared" si="53"/>
        <v>0</v>
      </c>
      <c r="T162">
        <f t="shared" si="63"/>
        <v>0</v>
      </c>
      <c r="U162">
        <f t="shared" si="54"/>
        <v>2.1246925742197942E-2</v>
      </c>
      <c r="V162">
        <f t="shared" si="64"/>
        <v>0.84441310922369939</v>
      </c>
      <c r="W162">
        <f t="shared" si="55"/>
        <v>1.1834618648320815E-2</v>
      </c>
      <c r="X162">
        <f t="shared" si="65"/>
        <v>0.94160359434525431</v>
      </c>
      <c r="Y162">
        <v>2</v>
      </c>
      <c r="Z162">
        <f>Y162*'MRIP Selectivity'!$N$35</f>
        <v>1.2593188351740467E-2</v>
      </c>
      <c r="AA162">
        <f>Y162*'MRIP Selectivity'!$O$35</f>
        <v>1.2568578454237993E-2</v>
      </c>
      <c r="AB162">
        <f>Y162*'MRIP Selectivity'!$P$35</f>
        <v>1.8064342590837759E-3</v>
      </c>
      <c r="AC162">
        <v>0.74741255597723821</v>
      </c>
      <c r="AD162">
        <v>0.94160359434525442</v>
      </c>
      <c r="AE162">
        <v>1.3432654004296583</v>
      </c>
      <c r="AF162">
        <f t="shared" si="66"/>
        <v>9.4123070938771265E-3</v>
      </c>
      <c r="AG162">
        <f t="shared" si="67"/>
        <v>1.1834618648320815E-2</v>
      </c>
      <c r="AH162">
        <f t="shared" si="68"/>
        <v>2.4265206383780212E-3</v>
      </c>
      <c r="AI162">
        <f t="shared" si="69"/>
        <v>2.6968201065062234E-2</v>
      </c>
      <c r="AJ162">
        <f t="shared" si="70"/>
        <v>2.3673446380575964E-2</v>
      </c>
      <c r="AK162">
        <f t="shared" si="71"/>
        <v>1.4375012713321769E-2</v>
      </c>
      <c r="AL162">
        <f t="shared" si="72"/>
        <v>1.4261139286698837E-2</v>
      </c>
      <c r="AM162">
        <f t="shared" si="73"/>
        <v>2.1246925742197942E-2</v>
      </c>
      <c r="AN162">
        <f t="shared" si="74"/>
        <v>1.1834618648320815E-2</v>
      </c>
      <c r="AO162">
        <v>0</v>
      </c>
      <c r="AP162">
        <f t="shared" si="75"/>
        <v>2.516176680597846E-2</v>
      </c>
      <c r="AQ162">
        <f t="shared" si="76"/>
        <v>1.2568578454237993E-2</v>
      </c>
      <c r="AR162">
        <v>2</v>
      </c>
      <c r="AS162">
        <f>AR162*'MRIP Selectivity'!$N$35</f>
        <v>1.2593188351740467E-2</v>
      </c>
      <c r="AT162">
        <f>AR162*'MRIP Selectivity'!$O$35</f>
        <v>1.2568578454237993E-2</v>
      </c>
      <c r="AU162">
        <f>AR162*'MRIP Selectivity'!$P$35</f>
        <v>1.8064342590837759E-3</v>
      </c>
      <c r="AV162">
        <v>8</v>
      </c>
      <c r="AW162">
        <f t="shared" si="77"/>
        <v>40</v>
      </c>
      <c r="AX162">
        <f t="shared" si="56"/>
        <v>0</v>
      </c>
      <c r="AY162">
        <f t="shared" si="57"/>
        <v>0</v>
      </c>
      <c r="AZ162">
        <f t="shared" si="58"/>
        <v>0</v>
      </c>
      <c r="BA162">
        <v>212.03258664000001</v>
      </c>
      <c r="BB162">
        <v>212.03258664000001</v>
      </c>
    </row>
    <row r="163" spans="1:54" x14ac:dyDescent="0.25">
      <c r="A163" t="s">
        <v>1869</v>
      </c>
      <c r="B163" t="s">
        <v>3</v>
      </c>
      <c r="C163">
        <v>2013</v>
      </c>
      <c r="D163">
        <v>5</v>
      </c>
      <c r="E163">
        <v>9</v>
      </c>
      <c r="F163" t="s">
        <v>1838</v>
      </c>
      <c r="G163" t="s">
        <v>1769</v>
      </c>
      <c r="H163" t="s">
        <v>1811</v>
      </c>
      <c r="I163" t="s">
        <v>1812</v>
      </c>
      <c r="J163" t="s">
        <v>1813</v>
      </c>
      <c r="K163" t="str">
        <f t="shared" si="59"/>
        <v>Inshore</v>
      </c>
      <c r="L163">
        <v>0</v>
      </c>
      <c r="M163">
        <f t="shared" si="52"/>
        <v>0</v>
      </c>
      <c r="N163">
        <f t="shared" si="60"/>
        <v>1.258088340298923E-2</v>
      </c>
      <c r="O163">
        <f t="shared" si="61"/>
        <v>6.2842892271189965E-3</v>
      </c>
      <c r="P163">
        <v>0</v>
      </c>
      <c r="Q163">
        <f t="shared" si="62"/>
        <v>0</v>
      </c>
      <c r="R163">
        <v>0</v>
      </c>
      <c r="S163">
        <f t="shared" si="53"/>
        <v>0</v>
      </c>
      <c r="T163">
        <f t="shared" si="63"/>
        <v>0</v>
      </c>
      <c r="U163">
        <f t="shared" si="54"/>
        <v>1.0623462871098971E-2</v>
      </c>
      <c r="V163">
        <f t="shared" si="64"/>
        <v>0.84441310922369939</v>
      </c>
      <c r="W163">
        <f t="shared" si="55"/>
        <v>5.9173093241604077E-3</v>
      </c>
      <c r="X163">
        <f t="shared" si="65"/>
        <v>0.94160359434525431</v>
      </c>
      <c r="Y163">
        <v>1</v>
      </c>
      <c r="Z163">
        <f>Y163*'MRIP Selectivity'!$N$35</f>
        <v>6.2965941758702333E-3</v>
      </c>
      <c r="AA163">
        <f>Y163*'MRIP Selectivity'!$O$35</f>
        <v>6.2842892271189965E-3</v>
      </c>
      <c r="AB163">
        <f>Y163*'MRIP Selectivity'!$P$35</f>
        <v>9.0321712954188795E-4</v>
      </c>
      <c r="AC163">
        <v>0.74741255597723821</v>
      </c>
      <c r="AD163">
        <v>0.94160359434525442</v>
      </c>
      <c r="AE163">
        <v>1.3432654004296583</v>
      </c>
      <c r="AF163">
        <f t="shared" si="66"/>
        <v>4.7061535469385633E-3</v>
      </c>
      <c r="AG163">
        <f t="shared" si="67"/>
        <v>5.9173093241604077E-3</v>
      </c>
      <c r="AH163">
        <f t="shared" si="68"/>
        <v>1.2132603191890106E-3</v>
      </c>
      <c r="AI163">
        <f t="shared" si="69"/>
        <v>1.3484100532531117E-2</v>
      </c>
      <c r="AJ163">
        <f t="shared" si="70"/>
        <v>1.1836723190287982E-2</v>
      </c>
      <c r="AK163">
        <f t="shared" si="71"/>
        <v>7.1875063566608846E-3</v>
      </c>
      <c r="AL163">
        <f t="shared" si="72"/>
        <v>7.1305696433494187E-3</v>
      </c>
      <c r="AM163">
        <f t="shared" si="73"/>
        <v>1.0623462871098971E-2</v>
      </c>
      <c r="AN163">
        <f t="shared" si="74"/>
        <v>5.9173093241604077E-3</v>
      </c>
      <c r="AO163">
        <v>0</v>
      </c>
      <c r="AP163">
        <f t="shared" si="75"/>
        <v>1.258088340298923E-2</v>
      </c>
      <c r="AQ163">
        <f t="shared" si="76"/>
        <v>6.2842892271189965E-3</v>
      </c>
      <c r="AR163">
        <v>1</v>
      </c>
      <c r="AS163">
        <f>AR163*'MRIP Selectivity'!$N$35</f>
        <v>6.2965941758702333E-3</v>
      </c>
      <c r="AT163">
        <f>AR163*'MRIP Selectivity'!$O$35</f>
        <v>6.2842892271189965E-3</v>
      </c>
      <c r="AU163">
        <f>AR163*'MRIP Selectivity'!$P$35</f>
        <v>9.0321712954188795E-4</v>
      </c>
      <c r="AV163">
        <v>3</v>
      </c>
      <c r="AW163">
        <f t="shared" si="77"/>
        <v>15</v>
      </c>
      <c r="AX163">
        <f t="shared" si="56"/>
        <v>0</v>
      </c>
      <c r="AY163">
        <f t="shared" si="57"/>
        <v>0</v>
      </c>
      <c r="AZ163">
        <f t="shared" si="58"/>
        <v>0</v>
      </c>
      <c r="BA163">
        <v>212.03258664000001</v>
      </c>
      <c r="BB163">
        <v>212.03258664000001</v>
      </c>
    </row>
    <row r="164" spans="1:54" x14ac:dyDescent="0.25">
      <c r="A164" t="s">
        <v>141</v>
      </c>
      <c r="B164" t="s">
        <v>3</v>
      </c>
      <c r="C164">
        <v>2013</v>
      </c>
      <c r="D164">
        <v>5</v>
      </c>
      <c r="E164">
        <v>9</v>
      </c>
      <c r="F164" t="s">
        <v>1870</v>
      </c>
      <c r="G164" t="s">
        <v>1769</v>
      </c>
      <c r="H164" t="s">
        <v>1811</v>
      </c>
      <c r="I164" t="s">
        <v>1812</v>
      </c>
      <c r="J164" t="s">
        <v>1813</v>
      </c>
      <c r="K164" t="str">
        <f t="shared" si="59"/>
        <v>Inshore</v>
      </c>
      <c r="L164">
        <v>0</v>
      </c>
      <c r="M164">
        <f t="shared" si="52"/>
        <v>0</v>
      </c>
      <c r="N164">
        <f t="shared" si="60"/>
        <v>3.7742650208967693E-2</v>
      </c>
      <c r="O164">
        <f t="shared" si="61"/>
        <v>1.8852867681356991E-2</v>
      </c>
      <c r="P164">
        <v>0</v>
      </c>
      <c r="Q164">
        <f t="shared" si="62"/>
        <v>0</v>
      </c>
      <c r="R164">
        <v>0</v>
      </c>
      <c r="S164">
        <f t="shared" si="53"/>
        <v>0</v>
      </c>
      <c r="T164">
        <f t="shared" si="63"/>
        <v>0</v>
      </c>
      <c r="U164">
        <f t="shared" si="54"/>
        <v>3.1870388613296913E-2</v>
      </c>
      <c r="V164">
        <f t="shared" si="64"/>
        <v>0.84441310922369928</v>
      </c>
      <c r="W164">
        <f t="shared" si="55"/>
        <v>1.7751927972481225E-2</v>
      </c>
      <c r="X164">
        <f t="shared" si="65"/>
        <v>0.94160359434525442</v>
      </c>
      <c r="Y164">
        <v>3</v>
      </c>
      <c r="Z164">
        <f>Y164*'MRIP Selectivity'!$N$35</f>
        <v>1.8889782527610699E-2</v>
      </c>
      <c r="AA164">
        <f>Y164*'MRIP Selectivity'!$O$35</f>
        <v>1.8852867681356991E-2</v>
      </c>
      <c r="AB164">
        <f>Y164*'MRIP Selectivity'!$P$35</f>
        <v>2.7096513886256638E-3</v>
      </c>
      <c r="AC164">
        <v>0.74741255597723821</v>
      </c>
      <c r="AD164">
        <v>0.94160359434525442</v>
      </c>
      <c r="AE164">
        <v>1.3432654004296583</v>
      </c>
      <c r="AF164">
        <f t="shared" si="66"/>
        <v>1.4118460640815688E-2</v>
      </c>
      <c r="AG164">
        <f t="shared" si="67"/>
        <v>1.7751927972481225E-2</v>
      </c>
      <c r="AH164">
        <f t="shared" si="68"/>
        <v>3.6397809575670318E-3</v>
      </c>
      <c r="AI164">
        <f t="shared" si="69"/>
        <v>4.045230159759336E-2</v>
      </c>
      <c r="AJ164">
        <f t="shared" si="70"/>
        <v>3.5510169570863948E-2</v>
      </c>
      <c r="AK164">
        <f t="shared" si="71"/>
        <v>2.1562519069982654E-2</v>
      </c>
      <c r="AL164">
        <f t="shared" si="72"/>
        <v>2.1391708930048256E-2</v>
      </c>
      <c r="AM164">
        <f t="shared" si="73"/>
        <v>3.1870388613296913E-2</v>
      </c>
      <c r="AN164">
        <f t="shared" si="74"/>
        <v>1.7751927972481225E-2</v>
      </c>
      <c r="AO164">
        <v>0</v>
      </c>
      <c r="AP164">
        <f t="shared" si="75"/>
        <v>3.7742650208967693E-2</v>
      </c>
      <c r="AQ164">
        <f t="shared" si="76"/>
        <v>1.8852867681356991E-2</v>
      </c>
      <c r="AR164">
        <v>3</v>
      </c>
      <c r="AS164">
        <f>AR164*'MRIP Selectivity'!$N$35</f>
        <v>1.8889782527610699E-2</v>
      </c>
      <c r="AT164">
        <f>AR164*'MRIP Selectivity'!$O$35</f>
        <v>1.8852867681356991E-2</v>
      </c>
      <c r="AU164">
        <f>AR164*'MRIP Selectivity'!$P$35</f>
        <v>2.7096513886256638E-3</v>
      </c>
      <c r="AV164">
        <v>2</v>
      </c>
      <c r="AW164">
        <f t="shared" si="77"/>
        <v>10</v>
      </c>
      <c r="AX164">
        <f t="shared" si="56"/>
        <v>0</v>
      </c>
      <c r="AY164">
        <f t="shared" si="57"/>
        <v>0</v>
      </c>
      <c r="AZ164">
        <f t="shared" si="58"/>
        <v>0</v>
      </c>
      <c r="BA164">
        <v>213.90820026</v>
      </c>
      <c r="BB164">
        <v>213.90820026</v>
      </c>
    </row>
    <row r="165" spans="1:54" x14ac:dyDescent="0.25">
      <c r="A165" t="s">
        <v>142</v>
      </c>
      <c r="B165" t="s">
        <v>3</v>
      </c>
      <c r="C165">
        <v>2013</v>
      </c>
      <c r="D165">
        <v>5</v>
      </c>
      <c r="E165">
        <v>9</v>
      </c>
      <c r="F165" t="s">
        <v>1870</v>
      </c>
      <c r="G165" t="s">
        <v>1769</v>
      </c>
      <c r="H165" t="s">
        <v>1811</v>
      </c>
      <c r="I165" t="s">
        <v>1812</v>
      </c>
      <c r="J165" t="s">
        <v>1813</v>
      </c>
      <c r="K165" t="str">
        <f t="shared" si="59"/>
        <v>Inshore</v>
      </c>
      <c r="L165">
        <v>0</v>
      </c>
      <c r="M165">
        <f t="shared" si="52"/>
        <v>0</v>
      </c>
      <c r="N165">
        <f t="shared" si="60"/>
        <v>3.7742650208967693E-2</v>
      </c>
      <c r="O165">
        <f t="shared" si="61"/>
        <v>1.8852867681356991E-2</v>
      </c>
      <c r="P165">
        <v>0</v>
      </c>
      <c r="Q165">
        <f t="shared" si="62"/>
        <v>0</v>
      </c>
      <c r="R165">
        <v>0</v>
      </c>
      <c r="S165">
        <f t="shared" si="53"/>
        <v>0</v>
      </c>
      <c r="T165">
        <f t="shared" si="63"/>
        <v>0</v>
      </c>
      <c r="U165">
        <f t="shared" si="54"/>
        <v>3.1870388613296913E-2</v>
      </c>
      <c r="V165">
        <f t="shared" si="64"/>
        <v>0.84441310922369928</v>
      </c>
      <c r="W165">
        <f t="shared" si="55"/>
        <v>1.7751927972481225E-2</v>
      </c>
      <c r="X165">
        <f t="shared" si="65"/>
        <v>0.94160359434525442</v>
      </c>
      <c r="Y165">
        <v>3</v>
      </c>
      <c r="Z165">
        <f>Y165*'MRIP Selectivity'!$N$35</f>
        <v>1.8889782527610699E-2</v>
      </c>
      <c r="AA165">
        <f>Y165*'MRIP Selectivity'!$O$35</f>
        <v>1.8852867681356991E-2</v>
      </c>
      <c r="AB165">
        <f>Y165*'MRIP Selectivity'!$P$35</f>
        <v>2.7096513886256638E-3</v>
      </c>
      <c r="AC165">
        <v>0.74741255597723821</v>
      </c>
      <c r="AD165">
        <v>0.94160359434525442</v>
      </c>
      <c r="AE165">
        <v>1.3432654004296583</v>
      </c>
      <c r="AF165">
        <f t="shared" si="66"/>
        <v>1.4118460640815688E-2</v>
      </c>
      <c r="AG165">
        <f t="shared" si="67"/>
        <v>1.7751927972481225E-2</v>
      </c>
      <c r="AH165">
        <f t="shared" si="68"/>
        <v>3.6397809575670318E-3</v>
      </c>
      <c r="AI165">
        <f t="shared" si="69"/>
        <v>4.045230159759336E-2</v>
      </c>
      <c r="AJ165">
        <f t="shared" si="70"/>
        <v>3.5510169570863948E-2</v>
      </c>
      <c r="AK165">
        <f t="shared" si="71"/>
        <v>2.1562519069982654E-2</v>
      </c>
      <c r="AL165">
        <f t="shared" si="72"/>
        <v>2.1391708930048256E-2</v>
      </c>
      <c r="AM165">
        <f t="shared" si="73"/>
        <v>3.1870388613296913E-2</v>
      </c>
      <c r="AN165">
        <f t="shared" si="74"/>
        <v>1.7751927972481225E-2</v>
      </c>
      <c r="AO165">
        <v>0</v>
      </c>
      <c r="AP165">
        <f t="shared" si="75"/>
        <v>3.7742650208967693E-2</v>
      </c>
      <c r="AQ165">
        <f t="shared" si="76"/>
        <v>1.8852867681356991E-2</v>
      </c>
      <c r="AR165">
        <v>3</v>
      </c>
      <c r="AS165">
        <f>AR165*'MRIP Selectivity'!$N$35</f>
        <v>1.8889782527610699E-2</v>
      </c>
      <c r="AT165">
        <f>AR165*'MRIP Selectivity'!$O$35</f>
        <v>1.8852867681356991E-2</v>
      </c>
      <c r="AU165">
        <f>AR165*'MRIP Selectivity'!$P$35</f>
        <v>2.7096513886256638E-3</v>
      </c>
      <c r="AV165">
        <v>3</v>
      </c>
      <c r="AW165">
        <f t="shared" si="77"/>
        <v>15</v>
      </c>
      <c r="AX165">
        <f t="shared" si="56"/>
        <v>0</v>
      </c>
      <c r="AY165">
        <f t="shared" si="57"/>
        <v>0</v>
      </c>
      <c r="AZ165">
        <f t="shared" si="58"/>
        <v>0</v>
      </c>
      <c r="BA165">
        <v>433.35499382</v>
      </c>
      <c r="BB165">
        <v>433.35499382</v>
      </c>
    </row>
    <row r="166" spans="1:54" x14ac:dyDescent="0.25">
      <c r="A166" t="s">
        <v>143</v>
      </c>
      <c r="B166" t="s">
        <v>3</v>
      </c>
      <c r="C166">
        <v>2013</v>
      </c>
      <c r="D166">
        <v>5</v>
      </c>
      <c r="E166">
        <v>9</v>
      </c>
      <c r="F166" t="s">
        <v>1870</v>
      </c>
      <c r="G166" t="s">
        <v>1769</v>
      </c>
      <c r="H166" t="s">
        <v>1811</v>
      </c>
      <c r="I166" t="s">
        <v>1812</v>
      </c>
      <c r="J166" t="s">
        <v>1767</v>
      </c>
      <c r="K166" t="str">
        <f t="shared" si="59"/>
        <v>Inshore</v>
      </c>
      <c r="L166">
        <v>0</v>
      </c>
      <c r="M166">
        <f t="shared" si="52"/>
        <v>0</v>
      </c>
      <c r="N166">
        <f t="shared" si="60"/>
        <v>1.258088340298923E-2</v>
      </c>
      <c r="O166">
        <f t="shared" si="61"/>
        <v>6.2842892271189965E-3</v>
      </c>
      <c r="P166">
        <v>0</v>
      </c>
      <c r="Q166">
        <f t="shared" si="62"/>
        <v>0</v>
      </c>
      <c r="R166">
        <v>0</v>
      </c>
      <c r="S166">
        <f t="shared" si="53"/>
        <v>0</v>
      </c>
      <c r="T166">
        <f t="shared" si="63"/>
        <v>0</v>
      </c>
      <c r="U166">
        <f t="shared" si="54"/>
        <v>1.0623462871098971E-2</v>
      </c>
      <c r="V166">
        <f t="shared" si="64"/>
        <v>0.84441310922369939</v>
      </c>
      <c r="W166">
        <f t="shared" si="55"/>
        <v>5.9173093241604077E-3</v>
      </c>
      <c r="X166">
        <f t="shared" si="65"/>
        <v>0.94160359434525431</v>
      </c>
      <c r="Y166">
        <v>1</v>
      </c>
      <c r="Z166">
        <f>Y166*'MRIP Selectivity'!$N$35</f>
        <v>6.2965941758702333E-3</v>
      </c>
      <c r="AA166">
        <f>Y166*'MRIP Selectivity'!$O$35</f>
        <v>6.2842892271189965E-3</v>
      </c>
      <c r="AB166">
        <f>Y166*'MRIP Selectivity'!$P$35</f>
        <v>9.0321712954188795E-4</v>
      </c>
      <c r="AC166">
        <v>0.74741255597723821</v>
      </c>
      <c r="AD166">
        <v>0.94160359434525442</v>
      </c>
      <c r="AE166">
        <v>1.3432654004296583</v>
      </c>
      <c r="AF166">
        <f t="shared" si="66"/>
        <v>4.7061535469385633E-3</v>
      </c>
      <c r="AG166">
        <f t="shared" si="67"/>
        <v>5.9173093241604077E-3</v>
      </c>
      <c r="AH166">
        <f t="shared" si="68"/>
        <v>1.2132603191890106E-3</v>
      </c>
      <c r="AI166">
        <f t="shared" si="69"/>
        <v>1.3484100532531117E-2</v>
      </c>
      <c r="AJ166">
        <f t="shared" si="70"/>
        <v>1.1836723190287982E-2</v>
      </c>
      <c r="AK166">
        <f t="shared" si="71"/>
        <v>7.1875063566608846E-3</v>
      </c>
      <c r="AL166">
        <f t="shared" si="72"/>
        <v>7.1305696433494187E-3</v>
      </c>
      <c r="AM166">
        <f t="shared" si="73"/>
        <v>1.0623462871098971E-2</v>
      </c>
      <c r="AN166">
        <f t="shared" si="74"/>
        <v>5.9173093241604077E-3</v>
      </c>
      <c r="AO166">
        <v>0</v>
      </c>
      <c r="AP166">
        <f t="shared" si="75"/>
        <v>1.258088340298923E-2</v>
      </c>
      <c r="AQ166">
        <f t="shared" si="76"/>
        <v>6.2842892271189965E-3</v>
      </c>
      <c r="AR166">
        <v>1</v>
      </c>
      <c r="AS166">
        <f>AR166*'MRIP Selectivity'!$N$35</f>
        <v>6.2965941758702333E-3</v>
      </c>
      <c r="AT166">
        <f>AR166*'MRIP Selectivity'!$O$35</f>
        <v>6.2842892271189965E-3</v>
      </c>
      <c r="AU166">
        <f>AR166*'MRIP Selectivity'!$P$35</f>
        <v>9.0321712954188795E-4</v>
      </c>
      <c r="AV166">
        <v>2</v>
      </c>
      <c r="AW166">
        <f t="shared" si="77"/>
        <v>10</v>
      </c>
      <c r="AX166">
        <f t="shared" si="56"/>
        <v>0</v>
      </c>
      <c r="AY166">
        <f t="shared" si="57"/>
        <v>0</v>
      </c>
      <c r="AZ166">
        <f t="shared" si="58"/>
        <v>0</v>
      </c>
      <c r="BA166">
        <v>213.90820026</v>
      </c>
      <c r="BB166">
        <v>213.90820026</v>
      </c>
    </row>
    <row r="167" spans="1:54" x14ac:dyDescent="0.25">
      <c r="A167" t="s">
        <v>144</v>
      </c>
      <c r="B167" t="s">
        <v>3</v>
      </c>
      <c r="C167">
        <v>2013</v>
      </c>
      <c r="D167">
        <v>5</v>
      </c>
      <c r="E167">
        <v>9</v>
      </c>
      <c r="F167" t="s">
        <v>1870</v>
      </c>
      <c r="G167" t="s">
        <v>1769</v>
      </c>
      <c r="H167" t="s">
        <v>1811</v>
      </c>
      <c r="I167" t="s">
        <v>1812</v>
      </c>
      <c r="J167" t="s">
        <v>1813</v>
      </c>
      <c r="K167" t="str">
        <f t="shared" si="59"/>
        <v>Inshore</v>
      </c>
      <c r="L167">
        <v>0</v>
      </c>
      <c r="M167">
        <f t="shared" si="52"/>
        <v>0</v>
      </c>
      <c r="N167">
        <f t="shared" si="60"/>
        <v>5.0323533611956919E-2</v>
      </c>
      <c r="O167">
        <f t="shared" si="61"/>
        <v>2.5137156908475986E-2</v>
      </c>
      <c r="P167">
        <v>0</v>
      </c>
      <c r="Q167">
        <f t="shared" si="62"/>
        <v>0</v>
      </c>
      <c r="R167">
        <v>0</v>
      </c>
      <c r="S167">
        <f t="shared" si="53"/>
        <v>0</v>
      </c>
      <c r="T167">
        <f t="shared" si="63"/>
        <v>0</v>
      </c>
      <c r="U167">
        <f t="shared" si="54"/>
        <v>4.2493851484395884E-2</v>
      </c>
      <c r="V167">
        <f t="shared" si="64"/>
        <v>0.84441310922369939</v>
      </c>
      <c r="W167">
        <f t="shared" si="55"/>
        <v>2.3669237296641631E-2</v>
      </c>
      <c r="X167">
        <f t="shared" si="65"/>
        <v>0.94160359434525431</v>
      </c>
      <c r="Y167">
        <v>4</v>
      </c>
      <c r="Z167">
        <f>Y167*'MRIP Selectivity'!$N$35</f>
        <v>2.5186376703480933E-2</v>
      </c>
      <c r="AA167">
        <f>Y167*'MRIP Selectivity'!$O$35</f>
        <v>2.5137156908475986E-2</v>
      </c>
      <c r="AB167">
        <f>Y167*'MRIP Selectivity'!$P$35</f>
        <v>3.6128685181675518E-3</v>
      </c>
      <c r="AC167">
        <v>0.74741255597723821</v>
      </c>
      <c r="AD167">
        <v>0.94160359434525442</v>
      </c>
      <c r="AE167">
        <v>1.3432654004296583</v>
      </c>
      <c r="AF167">
        <f t="shared" si="66"/>
        <v>1.8824614187754253E-2</v>
      </c>
      <c r="AG167">
        <f t="shared" si="67"/>
        <v>2.3669237296641631E-2</v>
      </c>
      <c r="AH167">
        <f t="shared" si="68"/>
        <v>4.8530412767560423E-3</v>
      </c>
      <c r="AI167">
        <f t="shared" si="69"/>
        <v>5.3936402130124468E-2</v>
      </c>
      <c r="AJ167">
        <f t="shared" si="70"/>
        <v>4.7346892761151928E-2</v>
      </c>
      <c r="AK167">
        <f t="shared" si="71"/>
        <v>2.8750025426643538E-2</v>
      </c>
      <c r="AL167">
        <f t="shared" si="72"/>
        <v>2.8522278573397675E-2</v>
      </c>
      <c r="AM167">
        <f t="shared" si="73"/>
        <v>4.2493851484395884E-2</v>
      </c>
      <c r="AN167">
        <f t="shared" si="74"/>
        <v>2.3669237296641631E-2</v>
      </c>
      <c r="AO167">
        <v>0</v>
      </c>
      <c r="AP167">
        <f t="shared" si="75"/>
        <v>5.0323533611956919E-2</v>
      </c>
      <c r="AQ167">
        <f t="shared" si="76"/>
        <v>2.5137156908475986E-2</v>
      </c>
      <c r="AR167">
        <v>4</v>
      </c>
      <c r="AS167">
        <f>AR167*'MRIP Selectivity'!$N$35</f>
        <v>2.5186376703480933E-2</v>
      </c>
      <c r="AT167">
        <f>AR167*'MRIP Selectivity'!$O$35</f>
        <v>2.5137156908475986E-2</v>
      </c>
      <c r="AU167">
        <f>AR167*'MRIP Selectivity'!$P$35</f>
        <v>3.6128685181675518E-3</v>
      </c>
      <c r="AV167">
        <v>1</v>
      </c>
      <c r="AW167">
        <f t="shared" si="77"/>
        <v>5</v>
      </c>
      <c r="AX167">
        <f t="shared" si="56"/>
        <v>0</v>
      </c>
      <c r="AY167">
        <f t="shared" si="57"/>
        <v>0</v>
      </c>
      <c r="AZ167">
        <f t="shared" si="58"/>
        <v>0</v>
      </c>
      <c r="BA167">
        <v>213.90820026</v>
      </c>
      <c r="BB167">
        <v>213.90820026</v>
      </c>
    </row>
    <row r="168" spans="1:54" x14ac:dyDescent="0.25">
      <c r="A168" t="s">
        <v>145</v>
      </c>
      <c r="B168" t="s">
        <v>3</v>
      </c>
      <c r="C168">
        <v>2013</v>
      </c>
      <c r="D168">
        <v>5</v>
      </c>
      <c r="E168">
        <v>9</v>
      </c>
      <c r="F168" t="s">
        <v>1870</v>
      </c>
      <c r="G168" t="s">
        <v>1769</v>
      </c>
      <c r="H168" t="s">
        <v>1811</v>
      </c>
      <c r="I168" t="s">
        <v>1812</v>
      </c>
      <c r="J168" t="s">
        <v>1813</v>
      </c>
      <c r="K168" t="str">
        <f t="shared" si="59"/>
        <v>Inshore</v>
      </c>
      <c r="L168">
        <v>0</v>
      </c>
      <c r="M168">
        <f t="shared" si="52"/>
        <v>0</v>
      </c>
      <c r="N168">
        <f t="shared" si="60"/>
        <v>0.37742650208967687</v>
      </c>
      <c r="O168">
        <f t="shared" si="61"/>
        <v>0.18852867681356988</v>
      </c>
      <c r="P168">
        <v>0</v>
      </c>
      <c r="Q168">
        <f t="shared" si="62"/>
        <v>0</v>
      </c>
      <c r="R168">
        <v>0</v>
      </c>
      <c r="S168">
        <f t="shared" si="53"/>
        <v>0</v>
      </c>
      <c r="T168">
        <f t="shared" si="63"/>
        <v>0</v>
      </c>
      <c r="U168">
        <f t="shared" si="54"/>
        <v>0.31870388613296913</v>
      </c>
      <c r="V168">
        <f t="shared" si="64"/>
        <v>0.84441310922369939</v>
      </c>
      <c r="W168">
        <f t="shared" si="55"/>
        <v>0.17751927972481224</v>
      </c>
      <c r="X168">
        <f t="shared" si="65"/>
        <v>0.94160359434525442</v>
      </c>
      <c r="Y168">
        <v>30</v>
      </c>
      <c r="Z168">
        <f>Y168*'MRIP Selectivity'!$N$35</f>
        <v>0.18889782527610699</v>
      </c>
      <c r="AA168">
        <f>Y168*'MRIP Selectivity'!$O$35</f>
        <v>0.18852867681356988</v>
      </c>
      <c r="AB168">
        <f>Y168*'MRIP Selectivity'!$P$35</f>
        <v>2.709651388625664E-2</v>
      </c>
      <c r="AC168">
        <v>0.74741255597723821</v>
      </c>
      <c r="AD168">
        <v>0.94160359434525442</v>
      </c>
      <c r="AE168">
        <v>1.3432654004296583</v>
      </c>
      <c r="AF168">
        <f t="shared" si="66"/>
        <v>0.14118460640815689</v>
      </c>
      <c r="AG168">
        <f t="shared" si="67"/>
        <v>0.17751927972481224</v>
      </c>
      <c r="AH168">
        <f t="shared" si="68"/>
        <v>3.639780957567032E-2</v>
      </c>
      <c r="AI168">
        <f t="shared" si="69"/>
        <v>0.40452301597593354</v>
      </c>
      <c r="AJ168">
        <f t="shared" si="70"/>
        <v>0.35510169570863948</v>
      </c>
      <c r="AK168">
        <f t="shared" si="71"/>
        <v>0.21562519069982652</v>
      </c>
      <c r="AL168">
        <f t="shared" si="72"/>
        <v>0.21391708930048256</v>
      </c>
      <c r="AM168">
        <f t="shared" si="73"/>
        <v>0.31870388613296913</v>
      </c>
      <c r="AN168">
        <f t="shared" si="74"/>
        <v>0.17751927972481224</v>
      </c>
      <c r="AO168">
        <v>0</v>
      </c>
      <c r="AP168">
        <f t="shared" si="75"/>
        <v>0.37742650208967687</v>
      </c>
      <c r="AQ168">
        <f t="shared" si="76"/>
        <v>0.18852867681356988</v>
      </c>
      <c r="AR168">
        <v>30</v>
      </c>
      <c r="AS168">
        <f>AR168*'MRIP Selectivity'!$N$35</f>
        <v>0.18889782527610699</v>
      </c>
      <c r="AT168">
        <f>AR168*'MRIP Selectivity'!$O$35</f>
        <v>0.18852867681356988</v>
      </c>
      <c r="AU168">
        <f>AR168*'MRIP Selectivity'!$P$35</f>
        <v>2.709651388625664E-2</v>
      </c>
      <c r="AV168">
        <v>9</v>
      </c>
      <c r="AW168">
        <f t="shared" si="77"/>
        <v>45</v>
      </c>
      <c r="AX168">
        <f t="shared" si="56"/>
        <v>0</v>
      </c>
      <c r="AY168">
        <f t="shared" si="57"/>
        <v>0</v>
      </c>
      <c r="AZ168">
        <f t="shared" si="58"/>
        <v>0</v>
      </c>
      <c r="BA168">
        <v>213.90820025999997</v>
      </c>
      <c r="BB168">
        <v>213.90820025999997</v>
      </c>
    </row>
    <row r="169" spans="1:54" x14ac:dyDescent="0.25">
      <c r="A169" t="s">
        <v>146</v>
      </c>
      <c r="B169" t="s">
        <v>3</v>
      </c>
      <c r="C169">
        <v>2013</v>
      </c>
      <c r="D169">
        <v>5</v>
      </c>
      <c r="E169">
        <v>10</v>
      </c>
      <c r="F169" t="s">
        <v>1862</v>
      </c>
      <c r="G169" t="s">
        <v>1769</v>
      </c>
      <c r="H169" t="s">
        <v>1811</v>
      </c>
      <c r="I169" t="s">
        <v>1812</v>
      </c>
      <c r="J169" t="s">
        <v>1767</v>
      </c>
      <c r="K169" t="str">
        <f t="shared" si="59"/>
        <v>Inshore</v>
      </c>
      <c r="L169">
        <v>0</v>
      </c>
      <c r="M169">
        <f t="shared" si="52"/>
        <v>0</v>
      </c>
      <c r="N169">
        <f t="shared" si="60"/>
        <v>3.7742650208967693E-2</v>
      </c>
      <c r="O169">
        <f t="shared" si="61"/>
        <v>1.8852867681356991E-2</v>
      </c>
      <c r="P169">
        <v>0</v>
      </c>
      <c r="Q169">
        <f t="shared" si="62"/>
        <v>0</v>
      </c>
      <c r="R169">
        <v>0</v>
      </c>
      <c r="S169">
        <f t="shared" si="53"/>
        <v>0</v>
      </c>
      <c r="T169">
        <f t="shared" si="63"/>
        <v>0</v>
      </c>
      <c r="U169">
        <f t="shared" si="54"/>
        <v>3.1870388613296913E-2</v>
      </c>
      <c r="V169">
        <f t="shared" si="64"/>
        <v>0.84441310922369928</v>
      </c>
      <c r="W169">
        <f t="shared" si="55"/>
        <v>1.7751927972481225E-2</v>
      </c>
      <c r="X169">
        <f t="shared" si="65"/>
        <v>0.94160359434525442</v>
      </c>
      <c r="Y169">
        <v>3</v>
      </c>
      <c r="Z169">
        <f>Y169*'MRIP Selectivity'!$N$35</f>
        <v>1.8889782527610699E-2</v>
      </c>
      <c r="AA169">
        <f>Y169*'MRIP Selectivity'!$O$35</f>
        <v>1.8852867681356991E-2</v>
      </c>
      <c r="AB169">
        <f>Y169*'MRIP Selectivity'!$P$35</f>
        <v>2.7096513886256638E-3</v>
      </c>
      <c r="AC169">
        <v>0.74741255597723821</v>
      </c>
      <c r="AD169">
        <v>0.94160359434525442</v>
      </c>
      <c r="AE169">
        <v>1.3432654004296583</v>
      </c>
      <c r="AF169">
        <f t="shared" si="66"/>
        <v>1.4118460640815688E-2</v>
      </c>
      <c r="AG169">
        <f t="shared" si="67"/>
        <v>1.7751927972481225E-2</v>
      </c>
      <c r="AH169">
        <f t="shared" si="68"/>
        <v>3.6397809575670318E-3</v>
      </c>
      <c r="AI169">
        <f t="shared" si="69"/>
        <v>4.045230159759336E-2</v>
      </c>
      <c r="AJ169">
        <f t="shared" si="70"/>
        <v>3.5510169570863948E-2</v>
      </c>
      <c r="AK169">
        <f t="shared" si="71"/>
        <v>2.1562519069982654E-2</v>
      </c>
      <c r="AL169">
        <f t="shared" si="72"/>
        <v>2.1391708930048256E-2</v>
      </c>
      <c r="AM169">
        <f t="shared" si="73"/>
        <v>3.1870388613296913E-2</v>
      </c>
      <c r="AN169">
        <f t="shared" si="74"/>
        <v>1.7751927972481225E-2</v>
      </c>
      <c r="AO169">
        <v>0</v>
      </c>
      <c r="AP169">
        <f t="shared" si="75"/>
        <v>3.7742650208967693E-2</v>
      </c>
      <c r="AQ169">
        <f t="shared" si="76"/>
        <v>1.8852867681356991E-2</v>
      </c>
      <c r="AR169">
        <v>3</v>
      </c>
      <c r="AS169">
        <f>AR169*'MRIP Selectivity'!$N$35</f>
        <v>1.8889782527610699E-2</v>
      </c>
      <c r="AT169">
        <f>AR169*'MRIP Selectivity'!$O$35</f>
        <v>1.8852867681356991E-2</v>
      </c>
      <c r="AU169">
        <f>AR169*'MRIP Selectivity'!$P$35</f>
        <v>2.7096513886256638E-3</v>
      </c>
      <c r="AV169">
        <v>6</v>
      </c>
      <c r="AW169">
        <f t="shared" si="77"/>
        <v>30</v>
      </c>
      <c r="AX169">
        <f t="shared" si="56"/>
        <v>0</v>
      </c>
      <c r="AY169">
        <f t="shared" si="57"/>
        <v>0</v>
      </c>
      <c r="AZ169">
        <f t="shared" si="58"/>
        <v>0</v>
      </c>
      <c r="BA169">
        <v>649.80872824000005</v>
      </c>
      <c r="BB169">
        <v>649.80872824000005</v>
      </c>
    </row>
    <row r="170" spans="1:54" x14ac:dyDescent="0.25">
      <c r="A170" t="s">
        <v>147</v>
      </c>
      <c r="B170" t="s">
        <v>3</v>
      </c>
      <c r="C170">
        <v>2013</v>
      </c>
      <c r="D170">
        <v>5</v>
      </c>
      <c r="E170">
        <v>10</v>
      </c>
      <c r="F170" t="s">
        <v>1862</v>
      </c>
      <c r="G170" t="s">
        <v>1769</v>
      </c>
      <c r="H170" t="s">
        <v>1811</v>
      </c>
      <c r="I170" t="s">
        <v>1812</v>
      </c>
      <c r="J170" t="s">
        <v>1813</v>
      </c>
      <c r="K170" t="str">
        <f t="shared" si="59"/>
        <v>Inshore</v>
      </c>
      <c r="L170">
        <v>0</v>
      </c>
      <c r="M170">
        <f t="shared" si="52"/>
        <v>0</v>
      </c>
      <c r="N170">
        <f t="shared" si="60"/>
        <v>0.15097060083587077</v>
      </c>
      <c r="O170">
        <f t="shared" si="61"/>
        <v>7.5411470725427962E-2</v>
      </c>
      <c r="P170">
        <v>0</v>
      </c>
      <c r="Q170">
        <f t="shared" si="62"/>
        <v>0</v>
      </c>
      <c r="R170">
        <v>0</v>
      </c>
      <c r="S170">
        <f t="shared" si="53"/>
        <v>0</v>
      </c>
      <c r="T170">
        <f t="shared" si="63"/>
        <v>0</v>
      </c>
      <c r="U170">
        <f t="shared" si="54"/>
        <v>0.12748155445318765</v>
      </c>
      <c r="V170">
        <f t="shared" si="64"/>
        <v>0.84441310922369928</v>
      </c>
      <c r="W170">
        <f t="shared" si="55"/>
        <v>7.1007711889924899E-2</v>
      </c>
      <c r="X170">
        <f t="shared" si="65"/>
        <v>0.94160359434525442</v>
      </c>
      <c r="Y170">
        <v>12</v>
      </c>
      <c r="Z170">
        <f>Y170*'MRIP Selectivity'!$N$35</f>
        <v>7.5559130110442796E-2</v>
      </c>
      <c r="AA170">
        <f>Y170*'MRIP Selectivity'!$O$35</f>
        <v>7.5411470725427962E-2</v>
      </c>
      <c r="AB170">
        <f>Y170*'MRIP Selectivity'!$P$35</f>
        <v>1.0838605554502655E-2</v>
      </c>
      <c r="AC170">
        <v>0.74741255597723821</v>
      </c>
      <c r="AD170">
        <v>0.94160359434525442</v>
      </c>
      <c r="AE170">
        <v>1.3432654004296583</v>
      </c>
      <c r="AF170">
        <f t="shared" si="66"/>
        <v>5.6473842563262752E-2</v>
      </c>
      <c r="AG170">
        <f t="shared" si="67"/>
        <v>7.1007711889924899E-2</v>
      </c>
      <c r="AH170">
        <f t="shared" si="68"/>
        <v>1.4559123830268127E-2</v>
      </c>
      <c r="AI170">
        <f t="shared" si="69"/>
        <v>0.16180920639037344</v>
      </c>
      <c r="AJ170">
        <f t="shared" si="70"/>
        <v>0.14204067828345579</v>
      </c>
      <c r="AK170">
        <f t="shared" si="71"/>
        <v>8.6250076279930615E-2</v>
      </c>
      <c r="AL170">
        <f t="shared" si="72"/>
        <v>8.5566835720193024E-2</v>
      </c>
      <c r="AM170">
        <f t="shared" si="73"/>
        <v>0.12748155445318765</v>
      </c>
      <c r="AN170">
        <f t="shared" si="74"/>
        <v>7.1007711889924899E-2</v>
      </c>
      <c r="AO170">
        <v>0</v>
      </c>
      <c r="AP170">
        <f t="shared" si="75"/>
        <v>0.15097060083587077</v>
      </c>
      <c r="AQ170">
        <f t="shared" si="76"/>
        <v>7.5411470725427962E-2</v>
      </c>
      <c r="AR170">
        <v>12</v>
      </c>
      <c r="AS170">
        <f>AR170*'MRIP Selectivity'!$N$35</f>
        <v>7.5559130110442796E-2</v>
      </c>
      <c r="AT170">
        <f>AR170*'MRIP Selectivity'!$O$35</f>
        <v>7.5411470725427962E-2</v>
      </c>
      <c r="AU170">
        <f>AR170*'MRIP Selectivity'!$P$35</f>
        <v>1.0838605554502655E-2</v>
      </c>
      <c r="AV170">
        <v>9</v>
      </c>
      <c r="AW170">
        <f t="shared" si="77"/>
        <v>45</v>
      </c>
      <c r="AX170">
        <f t="shared" si="56"/>
        <v>0</v>
      </c>
      <c r="AY170">
        <f t="shared" si="57"/>
        <v>0</v>
      </c>
      <c r="AZ170">
        <f t="shared" si="58"/>
        <v>0</v>
      </c>
      <c r="BA170">
        <v>649.80872824000005</v>
      </c>
      <c r="BB170">
        <v>649.80872824000005</v>
      </c>
    </row>
    <row r="171" spans="1:54" x14ac:dyDescent="0.25">
      <c r="A171" t="s">
        <v>148</v>
      </c>
      <c r="B171" t="s">
        <v>3</v>
      </c>
      <c r="C171">
        <v>2013</v>
      </c>
      <c r="D171">
        <v>5</v>
      </c>
      <c r="E171">
        <v>10</v>
      </c>
      <c r="F171" t="s">
        <v>1862</v>
      </c>
      <c r="G171" t="s">
        <v>1769</v>
      </c>
      <c r="H171" t="s">
        <v>1811</v>
      </c>
      <c r="I171" t="s">
        <v>1812</v>
      </c>
      <c r="J171" t="s">
        <v>1813</v>
      </c>
      <c r="K171" t="str">
        <f t="shared" si="59"/>
        <v>Inshore</v>
      </c>
      <c r="L171">
        <v>0</v>
      </c>
      <c r="M171">
        <f t="shared" si="52"/>
        <v>0</v>
      </c>
      <c r="N171">
        <f t="shared" si="60"/>
        <v>2.516176680597846E-2</v>
      </c>
      <c r="O171">
        <f t="shared" si="61"/>
        <v>1.2568578454237993E-2</v>
      </c>
      <c r="P171">
        <v>0</v>
      </c>
      <c r="Q171">
        <f t="shared" si="62"/>
        <v>0</v>
      </c>
      <c r="R171">
        <v>0</v>
      </c>
      <c r="S171">
        <f t="shared" si="53"/>
        <v>0</v>
      </c>
      <c r="T171">
        <f t="shared" si="63"/>
        <v>0</v>
      </c>
      <c r="U171">
        <f t="shared" si="54"/>
        <v>2.1246925742197942E-2</v>
      </c>
      <c r="V171">
        <f t="shared" si="64"/>
        <v>0.84441310922369939</v>
      </c>
      <c r="W171">
        <f t="shared" si="55"/>
        <v>1.1834618648320815E-2</v>
      </c>
      <c r="X171">
        <f t="shared" si="65"/>
        <v>0.94160359434525431</v>
      </c>
      <c r="Y171">
        <v>2</v>
      </c>
      <c r="Z171">
        <f>Y171*'MRIP Selectivity'!$N$35</f>
        <v>1.2593188351740467E-2</v>
      </c>
      <c r="AA171">
        <f>Y171*'MRIP Selectivity'!$O$35</f>
        <v>1.2568578454237993E-2</v>
      </c>
      <c r="AB171">
        <f>Y171*'MRIP Selectivity'!$P$35</f>
        <v>1.8064342590837759E-3</v>
      </c>
      <c r="AC171">
        <v>0.74741255597723821</v>
      </c>
      <c r="AD171">
        <v>0.94160359434525442</v>
      </c>
      <c r="AE171">
        <v>1.3432654004296583</v>
      </c>
      <c r="AF171">
        <f t="shared" si="66"/>
        <v>9.4123070938771265E-3</v>
      </c>
      <c r="AG171">
        <f t="shared" si="67"/>
        <v>1.1834618648320815E-2</v>
      </c>
      <c r="AH171">
        <f t="shared" si="68"/>
        <v>2.4265206383780212E-3</v>
      </c>
      <c r="AI171">
        <f t="shared" si="69"/>
        <v>2.6968201065062234E-2</v>
      </c>
      <c r="AJ171">
        <f t="shared" si="70"/>
        <v>2.3673446380575964E-2</v>
      </c>
      <c r="AK171">
        <f t="shared" si="71"/>
        <v>1.4375012713321769E-2</v>
      </c>
      <c r="AL171">
        <f t="shared" si="72"/>
        <v>1.4261139286698837E-2</v>
      </c>
      <c r="AM171">
        <f t="shared" si="73"/>
        <v>2.1246925742197942E-2</v>
      </c>
      <c r="AN171">
        <f t="shared" si="74"/>
        <v>1.1834618648320815E-2</v>
      </c>
      <c r="AO171">
        <v>0</v>
      </c>
      <c r="AP171">
        <f t="shared" si="75"/>
        <v>2.516176680597846E-2</v>
      </c>
      <c r="AQ171">
        <f t="shared" si="76"/>
        <v>1.2568578454237993E-2</v>
      </c>
      <c r="AR171">
        <v>2</v>
      </c>
      <c r="AS171">
        <f>AR171*'MRIP Selectivity'!$N$35</f>
        <v>1.2593188351740467E-2</v>
      </c>
      <c r="AT171">
        <f>AR171*'MRIP Selectivity'!$O$35</f>
        <v>1.2568578454237993E-2</v>
      </c>
      <c r="AU171">
        <f>AR171*'MRIP Selectivity'!$P$35</f>
        <v>1.8064342590837759E-3</v>
      </c>
      <c r="AV171">
        <v>1</v>
      </c>
      <c r="AW171">
        <f t="shared" si="77"/>
        <v>5</v>
      </c>
      <c r="AX171">
        <f t="shared" si="56"/>
        <v>0</v>
      </c>
      <c r="AY171">
        <f t="shared" si="57"/>
        <v>0</v>
      </c>
      <c r="AZ171">
        <f t="shared" si="58"/>
        <v>0</v>
      </c>
      <c r="BA171">
        <v>649.80872824000005</v>
      </c>
      <c r="BB171">
        <v>649.80872824000005</v>
      </c>
    </row>
    <row r="172" spans="1:54" x14ac:dyDescent="0.25">
      <c r="A172" t="s">
        <v>149</v>
      </c>
      <c r="B172" t="s">
        <v>3</v>
      </c>
      <c r="C172">
        <v>2013</v>
      </c>
      <c r="D172">
        <v>5</v>
      </c>
      <c r="E172">
        <v>10</v>
      </c>
      <c r="F172" t="s">
        <v>1867</v>
      </c>
      <c r="G172" t="s">
        <v>1769</v>
      </c>
      <c r="H172" t="s">
        <v>1811</v>
      </c>
      <c r="I172" t="s">
        <v>1812</v>
      </c>
      <c r="J172" t="s">
        <v>1819</v>
      </c>
      <c r="K172" t="str">
        <f t="shared" si="59"/>
        <v>Offshore</v>
      </c>
      <c r="L172">
        <v>2</v>
      </c>
      <c r="M172">
        <f t="shared" si="52"/>
        <v>762.20033364000005</v>
      </c>
      <c r="N172">
        <f t="shared" si="60"/>
        <v>2.050323533611957</v>
      </c>
      <c r="O172">
        <f t="shared" si="61"/>
        <v>2.025137156908476</v>
      </c>
      <c r="P172">
        <v>28.818897637795274</v>
      </c>
      <c r="Q172">
        <f t="shared" si="62"/>
        <v>14.409448818897637</v>
      </c>
      <c r="R172">
        <v>3.3069339327731635</v>
      </c>
      <c r="S172">
        <f t="shared" si="53"/>
        <v>1260.2730734425713</v>
      </c>
      <c r="T172">
        <f t="shared" si="63"/>
        <v>1.6534669663865817</v>
      </c>
      <c r="U172">
        <f t="shared" si="54"/>
        <v>3.3494277842575597</v>
      </c>
      <c r="V172">
        <f t="shared" si="64"/>
        <v>1.6336093935170479</v>
      </c>
      <c r="W172">
        <f t="shared" si="55"/>
        <v>3.3306031700698053</v>
      </c>
      <c r="X172">
        <f t="shared" si="65"/>
        <v>1.6446309123843352</v>
      </c>
      <c r="Y172">
        <v>4</v>
      </c>
      <c r="Z172">
        <f>Y172*'MRIP Selectivity'!$N$35</f>
        <v>2.5186376703480933E-2</v>
      </c>
      <c r="AA172">
        <f>Y172*'MRIP Selectivity'!$O$35</f>
        <v>2.5137156908475986E-2</v>
      </c>
      <c r="AB172">
        <f>Y172*'MRIP Selectivity'!$P$35</f>
        <v>3.6128685181675518E-3</v>
      </c>
      <c r="AC172">
        <v>0.74741255597723821</v>
      </c>
      <c r="AD172">
        <v>0.94160359434525442</v>
      </c>
      <c r="AE172">
        <v>1.3432654004296583</v>
      </c>
      <c r="AF172">
        <f t="shared" si="66"/>
        <v>1.8824614187754253E-2</v>
      </c>
      <c r="AG172">
        <f t="shared" si="67"/>
        <v>2.3669237296641631E-2</v>
      </c>
      <c r="AH172">
        <f t="shared" si="68"/>
        <v>4.8530412767560423E-3</v>
      </c>
      <c r="AI172">
        <f t="shared" si="69"/>
        <v>5.3936402130124468E-2</v>
      </c>
      <c r="AJ172">
        <f t="shared" si="70"/>
        <v>4.7346892761151928E-2</v>
      </c>
      <c r="AK172">
        <f t="shared" si="71"/>
        <v>2.8750025426643538E-2</v>
      </c>
      <c r="AL172">
        <f t="shared" si="72"/>
        <v>2.8522278573397675E-2</v>
      </c>
      <c r="AM172">
        <f t="shared" si="73"/>
        <v>3.3494277842575597</v>
      </c>
      <c r="AN172">
        <f t="shared" si="74"/>
        <v>3.3306031700698053</v>
      </c>
      <c r="AO172">
        <v>2</v>
      </c>
      <c r="AP172">
        <f t="shared" si="75"/>
        <v>2.050323533611957</v>
      </c>
      <c r="AQ172">
        <f t="shared" si="76"/>
        <v>2.025137156908476</v>
      </c>
      <c r="AR172">
        <v>4</v>
      </c>
      <c r="AS172">
        <f>AR172*'MRIP Selectivity'!$N$35</f>
        <v>2.5186376703480933E-2</v>
      </c>
      <c r="AT172">
        <f>AR172*'MRIP Selectivity'!$O$35</f>
        <v>2.5137156908475986E-2</v>
      </c>
      <c r="AU172">
        <f>AR172*'MRIP Selectivity'!$P$35</f>
        <v>3.6128685181675518E-3</v>
      </c>
      <c r="AV172">
        <v>3</v>
      </c>
      <c r="AW172">
        <f t="shared" si="77"/>
        <v>15</v>
      </c>
      <c r="AX172">
        <f t="shared" si="56"/>
        <v>0</v>
      </c>
      <c r="AY172">
        <f t="shared" si="57"/>
        <v>0</v>
      </c>
      <c r="AZ172">
        <f t="shared" si="58"/>
        <v>0</v>
      </c>
      <c r="BA172">
        <v>381.10016682000003</v>
      </c>
      <c r="BB172">
        <v>381.10016682000003</v>
      </c>
    </row>
    <row r="173" spans="1:54" x14ac:dyDescent="0.25">
      <c r="A173" t="s">
        <v>150</v>
      </c>
      <c r="B173" t="s">
        <v>3</v>
      </c>
      <c r="C173">
        <v>2013</v>
      </c>
      <c r="D173">
        <v>5</v>
      </c>
      <c r="E173">
        <v>10</v>
      </c>
      <c r="F173" t="s">
        <v>1867</v>
      </c>
      <c r="G173" t="s">
        <v>1769</v>
      </c>
      <c r="H173" t="s">
        <v>1811</v>
      </c>
      <c r="I173" t="s">
        <v>1812</v>
      </c>
      <c r="J173" t="s">
        <v>1813</v>
      </c>
      <c r="K173" t="str">
        <f t="shared" si="59"/>
        <v>Inshore</v>
      </c>
      <c r="L173">
        <v>0</v>
      </c>
      <c r="M173">
        <f t="shared" si="52"/>
        <v>0</v>
      </c>
      <c r="N173">
        <f t="shared" si="60"/>
        <v>1.258088340298923E-2</v>
      </c>
      <c r="O173">
        <f t="shared" si="61"/>
        <v>6.2842892271189965E-3</v>
      </c>
      <c r="P173">
        <v>0</v>
      </c>
      <c r="Q173">
        <f t="shared" si="62"/>
        <v>0</v>
      </c>
      <c r="R173">
        <v>0</v>
      </c>
      <c r="S173">
        <f t="shared" si="53"/>
        <v>0</v>
      </c>
      <c r="T173">
        <f t="shared" si="63"/>
        <v>0</v>
      </c>
      <c r="U173">
        <f t="shared" si="54"/>
        <v>1.0623462871098971E-2</v>
      </c>
      <c r="V173">
        <f t="shared" si="64"/>
        <v>0.84441310922369939</v>
      </c>
      <c r="W173">
        <f t="shared" si="55"/>
        <v>5.9173093241604077E-3</v>
      </c>
      <c r="X173">
        <f t="shared" si="65"/>
        <v>0.94160359434525431</v>
      </c>
      <c r="Y173">
        <v>1</v>
      </c>
      <c r="Z173">
        <f>Y173*'MRIP Selectivity'!$N$35</f>
        <v>6.2965941758702333E-3</v>
      </c>
      <c r="AA173">
        <f>Y173*'MRIP Selectivity'!$O$35</f>
        <v>6.2842892271189965E-3</v>
      </c>
      <c r="AB173">
        <f>Y173*'MRIP Selectivity'!$P$35</f>
        <v>9.0321712954188795E-4</v>
      </c>
      <c r="AC173">
        <v>0.74741255597723821</v>
      </c>
      <c r="AD173">
        <v>0.94160359434525442</v>
      </c>
      <c r="AE173">
        <v>1.3432654004296583</v>
      </c>
      <c r="AF173">
        <f t="shared" si="66"/>
        <v>4.7061535469385633E-3</v>
      </c>
      <c r="AG173">
        <f t="shared" si="67"/>
        <v>5.9173093241604077E-3</v>
      </c>
      <c r="AH173">
        <f t="shared" si="68"/>
        <v>1.2132603191890106E-3</v>
      </c>
      <c r="AI173">
        <f t="shared" si="69"/>
        <v>1.3484100532531117E-2</v>
      </c>
      <c r="AJ173">
        <f t="shared" si="70"/>
        <v>1.1836723190287982E-2</v>
      </c>
      <c r="AK173">
        <f t="shared" si="71"/>
        <v>7.1875063566608846E-3</v>
      </c>
      <c r="AL173">
        <f t="shared" si="72"/>
        <v>7.1305696433494187E-3</v>
      </c>
      <c r="AM173">
        <f t="shared" si="73"/>
        <v>1.0623462871098971E-2</v>
      </c>
      <c r="AN173">
        <f t="shared" si="74"/>
        <v>5.9173093241604077E-3</v>
      </c>
      <c r="AO173">
        <v>0</v>
      </c>
      <c r="AP173">
        <f t="shared" si="75"/>
        <v>1.258088340298923E-2</v>
      </c>
      <c r="AQ173">
        <f t="shared" si="76"/>
        <v>6.2842892271189965E-3</v>
      </c>
      <c r="AR173">
        <v>1</v>
      </c>
      <c r="AS173">
        <f>AR173*'MRIP Selectivity'!$N$35</f>
        <v>6.2965941758702333E-3</v>
      </c>
      <c r="AT173">
        <f>AR173*'MRIP Selectivity'!$O$35</f>
        <v>6.2842892271189965E-3</v>
      </c>
      <c r="AU173">
        <f>AR173*'MRIP Selectivity'!$P$35</f>
        <v>9.0321712954188795E-4</v>
      </c>
      <c r="AV173">
        <v>2</v>
      </c>
      <c r="AW173">
        <f t="shared" si="77"/>
        <v>10</v>
      </c>
      <c r="AX173">
        <f t="shared" si="56"/>
        <v>0</v>
      </c>
      <c r="AY173">
        <f t="shared" si="57"/>
        <v>0</v>
      </c>
      <c r="AZ173">
        <f t="shared" si="58"/>
        <v>0</v>
      </c>
      <c r="BA173">
        <v>175.25725607000001</v>
      </c>
      <c r="BB173">
        <v>175.25725607000001</v>
      </c>
    </row>
    <row r="174" spans="1:54" x14ac:dyDescent="0.25">
      <c r="A174" t="s">
        <v>1871</v>
      </c>
      <c r="B174" t="s">
        <v>3</v>
      </c>
      <c r="C174">
        <v>2013</v>
      </c>
      <c r="D174">
        <v>5</v>
      </c>
      <c r="E174">
        <v>10</v>
      </c>
      <c r="F174" t="s">
        <v>1867</v>
      </c>
      <c r="G174" t="s">
        <v>1769</v>
      </c>
      <c r="H174" t="s">
        <v>1811</v>
      </c>
      <c r="I174" t="s">
        <v>1812</v>
      </c>
      <c r="J174" t="s">
        <v>1813</v>
      </c>
      <c r="K174" t="str">
        <f t="shared" si="59"/>
        <v>Inshore</v>
      </c>
      <c r="L174">
        <v>0</v>
      </c>
      <c r="M174">
        <f t="shared" si="52"/>
        <v>0</v>
      </c>
      <c r="N174">
        <f t="shared" si="60"/>
        <v>1.258088340298923E-2</v>
      </c>
      <c r="O174">
        <f t="shared" si="61"/>
        <v>6.2842892271189965E-3</v>
      </c>
      <c r="P174">
        <v>0</v>
      </c>
      <c r="Q174">
        <f t="shared" si="62"/>
        <v>0</v>
      </c>
      <c r="R174">
        <v>0</v>
      </c>
      <c r="S174">
        <f t="shared" si="53"/>
        <v>0</v>
      </c>
      <c r="T174">
        <f t="shared" si="63"/>
        <v>0</v>
      </c>
      <c r="U174">
        <f t="shared" si="54"/>
        <v>1.0623462871098971E-2</v>
      </c>
      <c r="V174">
        <f t="shared" si="64"/>
        <v>0.84441310922369939</v>
      </c>
      <c r="W174">
        <f t="shared" si="55"/>
        <v>5.9173093241604077E-3</v>
      </c>
      <c r="X174">
        <f t="shared" si="65"/>
        <v>0.94160359434525431</v>
      </c>
      <c r="Y174">
        <v>1</v>
      </c>
      <c r="Z174">
        <f>Y174*'MRIP Selectivity'!$N$35</f>
        <v>6.2965941758702333E-3</v>
      </c>
      <c r="AA174">
        <f>Y174*'MRIP Selectivity'!$O$35</f>
        <v>6.2842892271189965E-3</v>
      </c>
      <c r="AB174">
        <f>Y174*'MRIP Selectivity'!$P$35</f>
        <v>9.0321712954188795E-4</v>
      </c>
      <c r="AC174">
        <v>0.74741255597723821</v>
      </c>
      <c r="AD174">
        <v>0.94160359434525442</v>
      </c>
      <c r="AE174">
        <v>1.3432654004296583</v>
      </c>
      <c r="AF174">
        <f t="shared" si="66"/>
        <v>4.7061535469385633E-3</v>
      </c>
      <c r="AG174">
        <f t="shared" si="67"/>
        <v>5.9173093241604077E-3</v>
      </c>
      <c r="AH174">
        <f t="shared" si="68"/>
        <v>1.2132603191890106E-3</v>
      </c>
      <c r="AI174">
        <f t="shared" si="69"/>
        <v>1.3484100532531117E-2</v>
      </c>
      <c r="AJ174">
        <f t="shared" si="70"/>
        <v>1.1836723190287982E-2</v>
      </c>
      <c r="AK174">
        <f t="shared" si="71"/>
        <v>7.1875063566608846E-3</v>
      </c>
      <c r="AL174">
        <f t="shared" si="72"/>
        <v>7.1305696433494187E-3</v>
      </c>
      <c r="AM174">
        <f t="shared" si="73"/>
        <v>1.0623462871098971E-2</v>
      </c>
      <c r="AN174">
        <f t="shared" si="74"/>
        <v>5.9173093241604077E-3</v>
      </c>
      <c r="AO174">
        <v>0</v>
      </c>
      <c r="AP174">
        <f t="shared" si="75"/>
        <v>1.258088340298923E-2</v>
      </c>
      <c r="AQ174">
        <f t="shared" si="76"/>
        <v>6.2842892271189965E-3</v>
      </c>
      <c r="AR174">
        <v>1</v>
      </c>
      <c r="AS174">
        <f>AR174*'MRIP Selectivity'!$N$35</f>
        <v>6.2965941758702333E-3</v>
      </c>
      <c r="AT174">
        <f>AR174*'MRIP Selectivity'!$O$35</f>
        <v>6.2842892271189965E-3</v>
      </c>
      <c r="AU174">
        <f>AR174*'MRIP Selectivity'!$P$35</f>
        <v>9.0321712954188795E-4</v>
      </c>
      <c r="AV174">
        <v>2</v>
      </c>
      <c r="AW174">
        <f t="shared" si="77"/>
        <v>10</v>
      </c>
      <c r="AX174">
        <f t="shared" si="56"/>
        <v>0</v>
      </c>
      <c r="AY174">
        <f t="shared" si="57"/>
        <v>0</v>
      </c>
      <c r="AZ174">
        <f t="shared" si="58"/>
        <v>0</v>
      </c>
      <c r="BA174">
        <v>175.25725607000001</v>
      </c>
      <c r="BB174">
        <v>175.25725607000001</v>
      </c>
    </row>
    <row r="175" spans="1:54" x14ac:dyDescent="0.25">
      <c r="A175" t="s">
        <v>151</v>
      </c>
      <c r="B175" t="s">
        <v>3</v>
      </c>
      <c r="C175">
        <v>2013</v>
      </c>
      <c r="D175">
        <v>5</v>
      </c>
      <c r="E175">
        <v>10</v>
      </c>
      <c r="F175" t="s">
        <v>1867</v>
      </c>
      <c r="G175" t="s">
        <v>1769</v>
      </c>
      <c r="H175" t="s">
        <v>1811</v>
      </c>
      <c r="I175" t="s">
        <v>1812</v>
      </c>
      <c r="J175" t="s">
        <v>1767</v>
      </c>
      <c r="K175" t="str">
        <f t="shared" si="59"/>
        <v>Inshore</v>
      </c>
      <c r="L175">
        <v>1.0004089212</v>
      </c>
      <c r="M175">
        <f t="shared" si="52"/>
        <v>175.32892247746088</v>
      </c>
      <c r="N175">
        <f t="shared" si="60"/>
        <v>1.0129898046029893</v>
      </c>
      <c r="O175">
        <f t="shared" si="61"/>
        <v>1.0066932104271191</v>
      </c>
      <c r="P175">
        <v>10.791812772047246</v>
      </c>
      <c r="Q175">
        <f t="shared" si="62"/>
        <v>10.787401574850376</v>
      </c>
      <c r="R175">
        <v>0.55138103469421229</v>
      </c>
      <c r="S175">
        <f t="shared" si="53"/>
        <v>96.63352718954512</v>
      </c>
      <c r="T175">
        <f t="shared" si="63"/>
        <v>0.55115565546219392</v>
      </c>
      <c r="U175">
        <f t="shared" si="54"/>
        <v>0.56200449756531135</v>
      </c>
      <c r="V175">
        <f t="shared" si="64"/>
        <v>0.55479778277291947</v>
      </c>
      <c r="W175">
        <f t="shared" si="55"/>
        <v>0.55729834401837275</v>
      </c>
      <c r="X175">
        <f t="shared" si="65"/>
        <v>0.55359302938173449</v>
      </c>
      <c r="Y175">
        <v>1</v>
      </c>
      <c r="Z175">
        <f>Y175*'MRIP Selectivity'!$N$35</f>
        <v>6.2965941758702333E-3</v>
      </c>
      <c r="AA175">
        <f>Y175*'MRIP Selectivity'!$O$35</f>
        <v>6.2842892271189965E-3</v>
      </c>
      <c r="AB175">
        <f>Y175*'MRIP Selectivity'!$P$35</f>
        <v>9.0321712954188795E-4</v>
      </c>
      <c r="AC175">
        <v>0.74741255597723821</v>
      </c>
      <c r="AD175">
        <v>0.94160359434525442</v>
      </c>
      <c r="AE175">
        <v>1.3432654004296583</v>
      </c>
      <c r="AF175">
        <f t="shared" si="66"/>
        <v>4.7061535469385633E-3</v>
      </c>
      <c r="AG175">
        <f t="shared" si="67"/>
        <v>5.9173093241604077E-3</v>
      </c>
      <c r="AH175">
        <f t="shared" si="68"/>
        <v>1.2132603191890106E-3</v>
      </c>
      <c r="AI175">
        <f t="shared" si="69"/>
        <v>1.3484100532531117E-2</v>
      </c>
      <c r="AJ175">
        <f t="shared" si="70"/>
        <v>1.1836723190287982E-2</v>
      </c>
      <c r="AK175">
        <f t="shared" si="71"/>
        <v>7.1875063566608846E-3</v>
      </c>
      <c r="AL175">
        <f t="shared" si="72"/>
        <v>7.1305696433494187E-3</v>
      </c>
      <c r="AM175">
        <f t="shared" si="73"/>
        <v>0.56200449756531135</v>
      </c>
      <c r="AN175">
        <f t="shared" si="74"/>
        <v>0.55729834401837275</v>
      </c>
      <c r="AO175">
        <v>1</v>
      </c>
      <c r="AP175">
        <f t="shared" si="75"/>
        <v>1.0125808834029892</v>
      </c>
      <c r="AQ175">
        <f t="shared" si="76"/>
        <v>1.0062842892271191</v>
      </c>
      <c r="AR175">
        <v>1</v>
      </c>
      <c r="AS175">
        <f>AR175*'MRIP Selectivity'!$N$35</f>
        <v>6.2965941758702333E-3</v>
      </c>
      <c r="AT175">
        <f>AR175*'MRIP Selectivity'!$O$35</f>
        <v>6.2842892271189965E-3</v>
      </c>
      <c r="AU175">
        <f>AR175*'MRIP Selectivity'!$P$35</f>
        <v>9.0321712954188795E-4</v>
      </c>
      <c r="AV175">
        <v>1</v>
      </c>
      <c r="AW175">
        <f t="shared" si="77"/>
        <v>5</v>
      </c>
      <c r="AX175">
        <f t="shared" si="56"/>
        <v>0</v>
      </c>
      <c r="AY175">
        <f t="shared" si="57"/>
        <v>0</v>
      </c>
      <c r="AZ175">
        <f t="shared" si="58"/>
        <v>0</v>
      </c>
      <c r="BA175">
        <v>175.25725607000001</v>
      </c>
      <c r="BB175">
        <v>175.25725607000001</v>
      </c>
    </row>
    <row r="176" spans="1:54" x14ac:dyDescent="0.25">
      <c r="A176" t="s">
        <v>152</v>
      </c>
      <c r="B176" t="s">
        <v>3</v>
      </c>
      <c r="C176">
        <v>2013</v>
      </c>
      <c r="D176">
        <v>5</v>
      </c>
      <c r="E176">
        <v>10</v>
      </c>
      <c r="F176" t="s">
        <v>1861</v>
      </c>
      <c r="G176" t="s">
        <v>1769</v>
      </c>
      <c r="H176" t="s">
        <v>1811</v>
      </c>
      <c r="I176" t="s">
        <v>1812</v>
      </c>
      <c r="J176" t="s">
        <v>1813</v>
      </c>
      <c r="K176" t="str">
        <f t="shared" si="59"/>
        <v>Inshore</v>
      </c>
      <c r="L176">
        <v>0</v>
      </c>
      <c r="M176">
        <f t="shared" si="52"/>
        <v>0</v>
      </c>
      <c r="N176">
        <f t="shared" si="60"/>
        <v>0.37742650208967687</v>
      </c>
      <c r="O176">
        <f t="shared" si="61"/>
        <v>0.18852867681356988</v>
      </c>
      <c r="P176">
        <v>0</v>
      </c>
      <c r="Q176">
        <f t="shared" si="62"/>
        <v>0</v>
      </c>
      <c r="R176">
        <v>0</v>
      </c>
      <c r="S176">
        <f t="shared" si="53"/>
        <v>0</v>
      </c>
      <c r="T176">
        <f t="shared" si="63"/>
        <v>0</v>
      </c>
      <c r="U176">
        <f t="shared" si="54"/>
        <v>0.31870388613296913</v>
      </c>
      <c r="V176">
        <f t="shared" si="64"/>
        <v>0.84441310922369939</v>
      </c>
      <c r="W176">
        <f t="shared" si="55"/>
        <v>0.17751927972481224</v>
      </c>
      <c r="X176">
        <f t="shared" si="65"/>
        <v>0.94160359434525442</v>
      </c>
      <c r="Y176">
        <v>30</v>
      </c>
      <c r="Z176">
        <f>Y176*'MRIP Selectivity'!$N$35</f>
        <v>0.18889782527610699</v>
      </c>
      <c r="AA176">
        <f>Y176*'MRIP Selectivity'!$O$35</f>
        <v>0.18852867681356988</v>
      </c>
      <c r="AB176">
        <f>Y176*'MRIP Selectivity'!$P$35</f>
        <v>2.709651388625664E-2</v>
      </c>
      <c r="AC176">
        <v>0.74741255597723821</v>
      </c>
      <c r="AD176">
        <v>0.94160359434525442</v>
      </c>
      <c r="AE176">
        <v>1.3432654004296583</v>
      </c>
      <c r="AF176">
        <f t="shared" si="66"/>
        <v>0.14118460640815689</v>
      </c>
      <c r="AG176">
        <f t="shared" si="67"/>
        <v>0.17751927972481224</v>
      </c>
      <c r="AH176">
        <f t="shared" si="68"/>
        <v>3.639780957567032E-2</v>
      </c>
      <c r="AI176">
        <f t="shared" si="69"/>
        <v>0.40452301597593354</v>
      </c>
      <c r="AJ176">
        <f t="shared" si="70"/>
        <v>0.35510169570863948</v>
      </c>
      <c r="AK176">
        <f t="shared" si="71"/>
        <v>0.21562519069982652</v>
      </c>
      <c r="AL176">
        <f t="shared" si="72"/>
        <v>0.21391708930048256</v>
      </c>
      <c r="AM176">
        <f t="shared" si="73"/>
        <v>0.31870388613296913</v>
      </c>
      <c r="AN176">
        <f t="shared" si="74"/>
        <v>0.17751927972481224</v>
      </c>
      <c r="AO176">
        <v>0</v>
      </c>
      <c r="AP176">
        <f t="shared" si="75"/>
        <v>0.37742650208967687</v>
      </c>
      <c r="AQ176">
        <f t="shared" si="76"/>
        <v>0.18852867681356988</v>
      </c>
      <c r="AR176">
        <v>30</v>
      </c>
      <c r="AS176">
        <f>AR176*'MRIP Selectivity'!$N$35</f>
        <v>0.18889782527610699</v>
      </c>
      <c r="AT176">
        <f>AR176*'MRIP Selectivity'!$O$35</f>
        <v>0.18852867681356988</v>
      </c>
      <c r="AU176">
        <f>AR176*'MRIP Selectivity'!$P$35</f>
        <v>2.709651388625664E-2</v>
      </c>
      <c r="AV176">
        <v>15</v>
      </c>
      <c r="AW176">
        <f t="shared" si="77"/>
        <v>75</v>
      </c>
      <c r="AX176">
        <f t="shared" si="56"/>
        <v>0</v>
      </c>
      <c r="AY176">
        <f t="shared" si="57"/>
        <v>0</v>
      </c>
      <c r="AZ176">
        <f t="shared" si="58"/>
        <v>0</v>
      </c>
      <c r="BA176">
        <v>986.10597221</v>
      </c>
      <c r="BB176">
        <v>986.10597221</v>
      </c>
    </row>
    <row r="177" spans="1:54" x14ac:dyDescent="0.25">
      <c r="A177" t="s">
        <v>153</v>
      </c>
      <c r="B177" t="s">
        <v>3</v>
      </c>
      <c r="C177">
        <v>2013</v>
      </c>
      <c r="D177">
        <v>5</v>
      </c>
      <c r="E177">
        <v>10</v>
      </c>
      <c r="F177" t="s">
        <v>1872</v>
      </c>
      <c r="G177" t="s">
        <v>1769</v>
      </c>
      <c r="H177" t="s">
        <v>1811</v>
      </c>
      <c r="I177" t="s">
        <v>1812</v>
      </c>
      <c r="J177" t="s">
        <v>1813</v>
      </c>
      <c r="K177" t="str">
        <f t="shared" si="59"/>
        <v>Inshore</v>
      </c>
      <c r="L177">
        <v>0</v>
      </c>
      <c r="M177">
        <f t="shared" si="52"/>
        <v>0</v>
      </c>
      <c r="N177">
        <f t="shared" si="60"/>
        <v>3.7742650208967693E-2</v>
      </c>
      <c r="O177">
        <f t="shared" si="61"/>
        <v>1.8852867681356991E-2</v>
      </c>
      <c r="P177">
        <v>0</v>
      </c>
      <c r="Q177">
        <f t="shared" si="62"/>
        <v>0</v>
      </c>
      <c r="R177">
        <v>0</v>
      </c>
      <c r="S177">
        <f t="shared" si="53"/>
        <v>0</v>
      </c>
      <c r="T177">
        <f t="shared" si="63"/>
        <v>0</v>
      </c>
      <c r="U177">
        <f t="shared" si="54"/>
        <v>3.1870388613296913E-2</v>
      </c>
      <c r="V177">
        <f t="shared" si="64"/>
        <v>0.84441310922369928</v>
      </c>
      <c r="W177">
        <f t="shared" si="55"/>
        <v>1.7751927972481225E-2</v>
      </c>
      <c r="X177">
        <f t="shared" si="65"/>
        <v>0.94160359434525442</v>
      </c>
      <c r="Y177">
        <v>3</v>
      </c>
      <c r="Z177">
        <f>Y177*'MRIP Selectivity'!$N$35</f>
        <v>1.8889782527610699E-2</v>
      </c>
      <c r="AA177">
        <f>Y177*'MRIP Selectivity'!$O$35</f>
        <v>1.8852867681356991E-2</v>
      </c>
      <c r="AB177">
        <f>Y177*'MRIP Selectivity'!$P$35</f>
        <v>2.7096513886256638E-3</v>
      </c>
      <c r="AC177">
        <v>0.74741255597723821</v>
      </c>
      <c r="AD177">
        <v>0.94160359434525442</v>
      </c>
      <c r="AE177">
        <v>1.3432654004296583</v>
      </c>
      <c r="AF177">
        <f t="shared" si="66"/>
        <v>1.4118460640815688E-2</v>
      </c>
      <c r="AG177">
        <f t="shared" si="67"/>
        <v>1.7751927972481225E-2</v>
      </c>
      <c r="AH177">
        <f t="shared" si="68"/>
        <v>3.6397809575670318E-3</v>
      </c>
      <c r="AI177">
        <f t="shared" si="69"/>
        <v>4.045230159759336E-2</v>
      </c>
      <c r="AJ177">
        <f t="shared" si="70"/>
        <v>3.5510169570863948E-2</v>
      </c>
      <c r="AK177">
        <f t="shared" si="71"/>
        <v>2.1562519069982654E-2</v>
      </c>
      <c r="AL177">
        <f t="shared" si="72"/>
        <v>2.1391708930048256E-2</v>
      </c>
      <c r="AM177">
        <f t="shared" si="73"/>
        <v>3.1870388613296913E-2</v>
      </c>
      <c r="AN177">
        <f t="shared" si="74"/>
        <v>1.7751927972481225E-2</v>
      </c>
      <c r="AO177">
        <v>0</v>
      </c>
      <c r="AP177">
        <f t="shared" si="75"/>
        <v>3.7742650208967693E-2</v>
      </c>
      <c r="AQ177">
        <f t="shared" si="76"/>
        <v>1.8852867681356991E-2</v>
      </c>
      <c r="AR177">
        <v>3</v>
      </c>
      <c r="AS177">
        <f>AR177*'MRIP Selectivity'!$N$35</f>
        <v>1.8889782527610699E-2</v>
      </c>
      <c r="AT177">
        <f>AR177*'MRIP Selectivity'!$O$35</f>
        <v>1.8852867681356991E-2</v>
      </c>
      <c r="AU177">
        <f>AR177*'MRIP Selectivity'!$P$35</f>
        <v>2.7096513886256638E-3</v>
      </c>
      <c r="AV177">
        <v>3</v>
      </c>
      <c r="AW177">
        <f t="shared" si="77"/>
        <v>15</v>
      </c>
      <c r="AX177">
        <f t="shared" si="56"/>
        <v>0</v>
      </c>
      <c r="AY177">
        <f t="shared" si="57"/>
        <v>0</v>
      </c>
      <c r="AZ177">
        <f t="shared" si="58"/>
        <v>0</v>
      </c>
      <c r="BA177">
        <v>221.90111347999999</v>
      </c>
      <c r="BB177">
        <v>221.90111347999999</v>
      </c>
    </row>
    <row r="178" spans="1:54" x14ac:dyDescent="0.25">
      <c r="A178" t="s">
        <v>1873</v>
      </c>
      <c r="B178" t="s">
        <v>3</v>
      </c>
      <c r="C178">
        <v>2013</v>
      </c>
      <c r="D178">
        <v>5</v>
      </c>
      <c r="E178">
        <v>10</v>
      </c>
      <c r="F178" t="s">
        <v>1872</v>
      </c>
      <c r="G178" t="s">
        <v>1769</v>
      </c>
      <c r="H178" t="s">
        <v>1811</v>
      </c>
      <c r="I178" t="s">
        <v>1812</v>
      </c>
      <c r="J178" t="s">
        <v>1813</v>
      </c>
      <c r="K178" t="str">
        <f t="shared" si="59"/>
        <v>Inshore</v>
      </c>
      <c r="L178">
        <v>0</v>
      </c>
      <c r="M178">
        <f t="shared" si="52"/>
        <v>0</v>
      </c>
      <c r="N178">
        <f t="shared" si="60"/>
        <v>2.516176680597846E-2</v>
      </c>
      <c r="O178">
        <f t="shared" si="61"/>
        <v>1.2568578454237993E-2</v>
      </c>
      <c r="P178">
        <v>0</v>
      </c>
      <c r="Q178">
        <f t="shared" si="62"/>
        <v>0</v>
      </c>
      <c r="R178">
        <v>0</v>
      </c>
      <c r="S178">
        <f t="shared" si="53"/>
        <v>0</v>
      </c>
      <c r="T178">
        <f t="shared" si="63"/>
        <v>0</v>
      </c>
      <c r="U178">
        <f t="shared" si="54"/>
        <v>2.1246925742197942E-2</v>
      </c>
      <c r="V178">
        <f t="shared" si="64"/>
        <v>0.84441310922369939</v>
      </c>
      <c r="W178">
        <f t="shared" si="55"/>
        <v>1.1834618648320815E-2</v>
      </c>
      <c r="X178">
        <f t="shared" si="65"/>
        <v>0.94160359434525431</v>
      </c>
      <c r="Y178">
        <v>2</v>
      </c>
      <c r="Z178">
        <f>Y178*'MRIP Selectivity'!$N$35</f>
        <v>1.2593188351740467E-2</v>
      </c>
      <c r="AA178">
        <f>Y178*'MRIP Selectivity'!$O$35</f>
        <v>1.2568578454237993E-2</v>
      </c>
      <c r="AB178">
        <f>Y178*'MRIP Selectivity'!$P$35</f>
        <v>1.8064342590837759E-3</v>
      </c>
      <c r="AC178">
        <v>0.74741255597723821</v>
      </c>
      <c r="AD178">
        <v>0.94160359434525442</v>
      </c>
      <c r="AE178">
        <v>1.3432654004296583</v>
      </c>
      <c r="AF178">
        <f t="shared" si="66"/>
        <v>9.4123070938771265E-3</v>
      </c>
      <c r="AG178">
        <f t="shared" si="67"/>
        <v>1.1834618648320815E-2</v>
      </c>
      <c r="AH178">
        <f t="shared" si="68"/>
        <v>2.4265206383780212E-3</v>
      </c>
      <c r="AI178">
        <f t="shared" si="69"/>
        <v>2.6968201065062234E-2</v>
      </c>
      <c r="AJ178">
        <f t="shared" si="70"/>
        <v>2.3673446380575964E-2</v>
      </c>
      <c r="AK178">
        <f t="shared" si="71"/>
        <v>1.4375012713321769E-2</v>
      </c>
      <c r="AL178">
        <f t="shared" si="72"/>
        <v>1.4261139286698837E-2</v>
      </c>
      <c r="AM178">
        <f t="shared" si="73"/>
        <v>2.1246925742197942E-2</v>
      </c>
      <c r="AN178">
        <f t="shared" si="74"/>
        <v>1.1834618648320815E-2</v>
      </c>
      <c r="AO178">
        <v>0</v>
      </c>
      <c r="AP178">
        <f t="shared" si="75"/>
        <v>2.516176680597846E-2</v>
      </c>
      <c r="AQ178">
        <f t="shared" si="76"/>
        <v>1.2568578454237993E-2</v>
      </c>
      <c r="AR178">
        <v>2</v>
      </c>
      <c r="AS178">
        <f>AR178*'MRIP Selectivity'!$N$35</f>
        <v>1.2593188351740467E-2</v>
      </c>
      <c r="AT178">
        <f>AR178*'MRIP Selectivity'!$O$35</f>
        <v>1.2568578454237993E-2</v>
      </c>
      <c r="AU178">
        <f>AR178*'MRIP Selectivity'!$P$35</f>
        <v>1.8064342590837759E-3</v>
      </c>
      <c r="AV178">
        <v>3</v>
      </c>
      <c r="AW178">
        <f t="shared" si="77"/>
        <v>15</v>
      </c>
      <c r="AX178">
        <f t="shared" si="56"/>
        <v>0</v>
      </c>
      <c r="AY178">
        <f t="shared" si="57"/>
        <v>0</v>
      </c>
      <c r="AZ178">
        <f t="shared" si="58"/>
        <v>0</v>
      </c>
      <c r="BA178">
        <v>122.19090496</v>
      </c>
      <c r="BB178">
        <v>122.19090496</v>
      </c>
    </row>
    <row r="179" spans="1:54" x14ac:dyDescent="0.25">
      <c r="A179" t="s">
        <v>154</v>
      </c>
      <c r="B179" t="s">
        <v>3</v>
      </c>
      <c r="C179">
        <v>2013</v>
      </c>
      <c r="D179">
        <v>5</v>
      </c>
      <c r="E179">
        <v>10</v>
      </c>
      <c r="F179" t="s">
        <v>1872</v>
      </c>
      <c r="G179" t="s">
        <v>1769</v>
      </c>
      <c r="H179" t="s">
        <v>1811</v>
      </c>
      <c r="I179" t="s">
        <v>1812</v>
      </c>
      <c r="J179" t="s">
        <v>1767</v>
      </c>
      <c r="K179" t="str">
        <f t="shared" si="59"/>
        <v>Inshore</v>
      </c>
      <c r="L179">
        <v>1.0005865117999999</v>
      </c>
      <c r="M179">
        <f t="shared" si="52"/>
        <v>122.2625713676117</v>
      </c>
      <c r="N179">
        <f t="shared" si="60"/>
        <v>1.0886526956209246</v>
      </c>
      <c r="O179">
        <f t="shared" si="61"/>
        <v>1.0445765363898329</v>
      </c>
      <c r="P179">
        <v>13.157318698818898</v>
      </c>
      <c r="Q179">
        <f t="shared" si="62"/>
        <v>13.149606299558853</v>
      </c>
      <c r="R179">
        <v>1.3235493954627144</v>
      </c>
      <c r="S179">
        <f t="shared" si="53"/>
        <v>161.72569839085</v>
      </c>
      <c r="T179">
        <f t="shared" si="63"/>
        <v>1.3227735731533319</v>
      </c>
      <c r="U179">
        <f t="shared" si="54"/>
        <v>1.3979136355604072</v>
      </c>
      <c r="V179">
        <f t="shared" si="64"/>
        <v>1.2840767686365691</v>
      </c>
      <c r="W179">
        <f t="shared" si="55"/>
        <v>1.3649705607318372</v>
      </c>
      <c r="X179">
        <f t="shared" si="65"/>
        <v>1.3067214447007587</v>
      </c>
      <c r="Y179">
        <v>7</v>
      </c>
      <c r="Z179">
        <f>Y179*'MRIP Selectivity'!$N$35</f>
        <v>4.4076159231091636E-2</v>
      </c>
      <c r="AA179">
        <f>Y179*'MRIP Selectivity'!$O$35</f>
        <v>4.3990024589832977E-2</v>
      </c>
      <c r="AB179">
        <f>Y179*'MRIP Selectivity'!$P$35</f>
        <v>6.3225199067932156E-3</v>
      </c>
      <c r="AC179">
        <v>0.74741255597723821</v>
      </c>
      <c r="AD179">
        <v>0.94160359434525442</v>
      </c>
      <c r="AE179">
        <v>1.3432654004296583</v>
      </c>
      <c r="AF179">
        <f t="shared" si="66"/>
        <v>3.2943074828569945E-2</v>
      </c>
      <c r="AG179">
        <f t="shared" si="67"/>
        <v>4.1421165269122859E-2</v>
      </c>
      <c r="AH179">
        <f t="shared" si="68"/>
        <v>8.4928222343230737E-3</v>
      </c>
      <c r="AI179">
        <f t="shared" si="69"/>
        <v>9.4388703727717821E-2</v>
      </c>
      <c r="AJ179">
        <f t="shared" si="70"/>
        <v>8.2857062332015868E-2</v>
      </c>
      <c r="AK179">
        <f t="shared" si="71"/>
        <v>5.0312544496626192E-2</v>
      </c>
      <c r="AL179">
        <f t="shared" si="72"/>
        <v>4.9913987503445931E-2</v>
      </c>
      <c r="AM179">
        <f t="shared" si="73"/>
        <v>1.3979136355604072</v>
      </c>
      <c r="AN179">
        <f t="shared" si="74"/>
        <v>1.3649705607318372</v>
      </c>
      <c r="AO179">
        <v>1</v>
      </c>
      <c r="AP179">
        <f t="shared" si="75"/>
        <v>1.0880661838209247</v>
      </c>
      <c r="AQ179">
        <f t="shared" si="76"/>
        <v>1.043990024589833</v>
      </c>
      <c r="AR179">
        <v>7</v>
      </c>
      <c r="AS179">
        <f>AR179*'MRIP Selectivity'!$N$35</f>
        <v>4.4076159231091636E-2</v>
      </c>
      <c r="AT179">
        <f>AR179*'MRIP Selectivity'!$O$35</f>
        <v>4.3990024589832977E-2</v>
      </c>
      <c r="AU179">
        <f>AR179*'MRIP Selectivity'!$P$35</f>
        <v>6.3225199067932156E-3</v>
      </c>
      <c r="AV179">
        <v>6</v>
      </c>
      <c r="AW179">
        <f t="shared" si="77"/>
        <v>30</v>
      </c>
      <c r="AX179">
        <f t="shared" si="56"/>
        <v>0</v>
      </c>
      <c r="AY179">
        <f t="shared" si="57"/>
        <v>0</v>
      </c>
      <c r="AZ179">
        <f t="shared" si="58"/>
        <v>0</v>
      </c>
      <c r="BA179">
        <v>122.19090496</v>
      </c>
      <c r="BB179">
        <v>122.19090496</v>
      </c>
    </row>
    <row r="180" spans="1:54" x14ac:dyDescent="0.25">
      <c r="A180" t="s">
        <v>155</v>
      </c>
      <c r="B180" t="s">
        <v>3</v>
      </c>
      <c r="C180">
        <v>2013</v>
      </c>
      <c r="D180">
        <v>5</v>
      </c>
      <c r="E180">
        <v>10</v>
      </c>
      <c r="F180" t="s">
        <v>1872</v>
      </c>
      <c r="G180" t="s">
        <v>1769</v>
      </c>
      <c r="H180" t="s">
        <v>1811</v>
      </c>
      <c r="I180" t="s">
        <v>1812</v>
      </c>
      <c r="J180" t="s">
        <v>1819</v>
      </c>
      <c r="K180" t="str">
        <f t="shared" si="59"/>
        <v>Offshore</v>
      </c>
      <c r="L180">
        <v>0</v>
      </c>
      <c r="M180">
        <f t="shared" si="52"/>
        <v>0</v>
      </c>
      <c r="N180">
        <f t="shared" si="60"/>
        <v>6.2904417014946146E-2</v>
      </c>
      <c r="O180">
        <f t="shared" si="61"/>
        <v>3.1421446135594985E-2</v>
      </c>
      <c r="P180">
        <v>0</v>
      </c>
      <c r="Q180">
        <f t="shared" si="62"/>
        <v>0</v>
      </c>
      <c r="R180">
        <v>0</v>
      </c>
      <c r="S180">
        <f t="shared" si="53"/>
        <v>0</v>
      </c>
      <c r="T180">
        <f t="shared" si="63"/>
        <v>0</v>
      </c>
      <c r="U180">
        <f t="shared" si="54"/>
        <v>5.3117314355494855E-2</v>
      </c>
      <c r="V180">
        <f t="shared" si="64"/>
        <v>0.84441310922369939</v>
      </c>
      <c r="W180">
        <f t="shared" si="55"/>
        <v>2.9586546620802043E-2</v>
      </c>
      <c r="X180">
        <f t="shared" si="65"/>
        <v>0.94160359434525442</v>
      </c>
      <c r="Y180">
        <v>5</v>
      </c>
      <c r="Z180">
        <f>Y180*'MRIP Selectivity'!$N$35</f>
        <v>3.1482970879351167E-2</v>
      </c>
      <c r="AA180">
        <f>Y180*'MRIP Selectivity'!$O$35</f>
        <v>3.1421446135594985E-2</v>
      </c>
      <c r="AB180">
        <f>Y180*'MRIP Selectivity'!$P$35</f>
        <v>4.5160856477094394E-3</v>
      </c>
      <c r="AC180">
        <v>0.74741255597723821</v>
      </c>
      <c r="AD180">
        <v>0.94160359434525442</v>
      </c>
      <c r="AE180">
        <v>1.3432654004296583</v>
      </c>
      <c r="AF180">
        <f t="shared" si="66"/>
        <v>2.3530767734692815E-2</v>
      </c>
      <c r="AG180">
        <f t="shared" si="67"/>
        <v>2.9586546620802043E-2</v>
      </c>
      <c r="AH180">
        <f t="shared" si="68"/>
        <v>6.0663015959450525E-3</v>
      </c>
      <c r="AI180">
        <f t="shared" si="69"/>
        <v>6.742050266265559E-2</v>
      </c>
      <c r="AJ180">
        <f t="shared" si="70"/>
        <v>5.9183615951439908E-2</v>
      </c>
      <c r="AK180">
        <f t="shared" si="71"/>
        <v>3.5937531783304423E-2</v>
      </c>
      <c r="AL180">
        <f t="shared" si="72"/>
        <v>3.5652848216747093E-2</v>
      </c>
      <c r="AM180">
        <f t="shared" si="73"/>
        <v>5.3117314355494855E-2</v>
      </c>
      <c r="AN180">
        <f t="shared" si="74"/>
        <v>2.9586546620802043E-2</v>
      </c>
      <c r="AO180">
        <v>0</v>
      </c>
      <c r="AP180">
        <f t="shared" si="75"/>
        <v>6.2904417014946146E-2</v>
      </c>
      <c r="AQ180">
        <f t="shared" si="76"/>
        <v>3.1421446135594985E-2</v>
      </c>
      <c r="AR180">
        <v>5</v>
      </c>
      <c r="AS180">
        <f>AR180*'MRIP Selectivity'!$N$35</f>
        <v>3.1482970879351167E-2</v>
      </c>
      <c r="AT180">
        <f>AR180*'MRIP Selectivity'!$O$35</f>
        <v>3.1421446135594985E-2</v>
      </c>
      <c r="AU180">
        <f>AR180*'MRIP Selectivity'!$P$35</f>
        <v>4.5160856477094394E-3</v>
      </c>
      <c r="AV180">
        <v>2</v>
      </c>
      <c r="AW180">
        <f t="shared" si="77"/>
        <v>10</v>
      </c>
      <c r="AX180">
        <f t="shared" si="56"/>
        <v>0</v>
      </c>
      <c r="AY180">
        <f t="shared" si="57"/>
        <v>0</v>
      </c>
      <c r="AZ180">
        <f t="shared" si="58"/>
        <v>0</v>
      </c>
      <c r="BA180">
        <v>122.19090496</v>
      </c>
      <c r="BB180">
        <v>122.19090496</v>
      </c>
    </row>
    <row r="181" spans="1:54" x14ac:dyDescent="0.25">
      <c r="A181" t="s">
        <v>156</v>
      </c>
      <c r="B181" t="s">
        <v>3</v>
      </c>
      <c r="C181">
        <v>2013</v>
      </c>
      <c r="D181">
        <v>5</v>
      </c>
      <c r="E181">
        <v>10</v>
      </c>
      <c r="F181" t="s">
        <v>1839</v>
      </c>
      <c r="G181" t="s">
        <v>1769</v>
      </c>
      <c r="H181" t="s">
        <v>1811</v>
      </c>
      <c r="I181" t="s">
        <v>1812</v>
      </c>
      <c r="J181" t="s">
        <v>1767</v>
      </c>
      <c r="K181" t="str">
        <f t="shared" si="59"/>
        <v>Inshore</v>
      </c>
      <c r="L181">
        <v>0</v>
      </c>
      <c r="M181">
        <f t="shared" si="52"/>
        <v>0</v>
      </c>
      <c r="N181">
        <f t="shared" si="60"/>
        <v>1.258088340298923E-2</v>
      </c>
      <c r="O181">
        <f t="shared" si="61"/>
        <v>6.2842892271189965E-3</v>
      </c>
      <c r="P181">
        <v>0</v>
      </c>
      <c r="Q181">
        <f t="shared" si="62"/>
        <v>0</v>
      </c>
      <c r="R181">
        <v>0</v>
      </c>
      <c r="S181">
        <f t="shared" si="53"/>
        <v>0</v>
      </c>
      <c r="T181">
        <f t="shared" si="63"/>
        <v>0</v>
      </c>
      <c r="U181">
        <f t="shared" si="54"/>
        <v>1.0623462871098971E-2</v>
      </c>
      <c r="V181">
        <f t="shared" si="64"/>
        <v>0.84441310922369939</v>
      </c>
      <c r="W181">
        <f t="shared" si="55"/>
        <v>5.9173093241604077E-3</v>
      </c>
      <c r="X181">
        <f t="shared" si="65"/>
        <v>0.94160359434525431</v>
      </c>
      <c r="Y181">
        <v>1</v>
      </c>
      <c r="Z181">
        <f>Y181*'MRIP Selectivity'!$N$35</f>
        <v>6.2965941758702333E-3</v>
      </c>
      <c r="AA181">
        <f>Y181*'MRIP Selectivity'!$O$35</f>
        <v>6.2842892271189965E-3</v>
      </c>
      <c r="AB181">
        <f>Y181*'MRIP Selectivity'!$P$35</f>
        <v>9.0321712954188795E-4</v>
      </c>
      <c r="AC181">
        <v>0.74741255597723821</v>
      </c>
      <c r="AD181">
        <v>0.94160359434525442</v>
      </c>
      <c r="AE181">
        <v>1.3432654004296583</v>
      </c>
      <c r="AF181">
        <f t="shared" si="66"/>
        <v>4.7061535469385633E-3</v>
      </c>
      <c r="AG181">
        <f t="shared" si="67"/>
        <v>5.9173093241604077E-3</v>
      </c>
      <c r="AH181">
        <f t="shared" si="68"/>
        <v>1.2132603191890106E-3</v>
      </c>
      <c r="AI181">
        <f t="shared" si="69"/>
        <v>1.3484100532531117E-2</v>
      </c>
      <c r="AJ181">
        <f t="shared" si="70"/>
        <v>1.1836723190287982E-2</v>
      </c>
      <c r="AK181">
        <f t="shared" si="71"/>
        <v>7.1875063566608846E-3</v>
      </c>
      <c r="AL181">
        <f t="shared" si="72"/>
        <v>7.1305696433494187E-3</v>
      </c>
      <c r="AM181">
        <f t="shared" si="73"/>
        <v>1.0623462871098971E-2</v>
      </c>
      <c r="AN181">
        <f t="shared" si="74"/>
        <v>5.9173093241604077E-3</v>
      </c>
      <c r="AO181">
        <v>0</v>
      </c>
      <c r="AP181">
        <f t="shared" si="75"/>
        <v>1.258088340298923E-2</v>
      </c>
      <c r="AQ181">
        <f t="shared" si="76"/>
        <v>6.2842892271189965E-3</v>
      </c>
      <c r="AR181">
        <v>1</v>
      </c>
      <c r="AS181">
        <f>AR181*'MRIP Selectivity'!$N$35</f>
        <v>6.2965941758702333E-3</v>
      </c>
      <c r="AT181">
        <f>AR181*'MRIP Selectivity'!$O$35</f>
        <v>6.2842892271189965E-3</v>
      </c>
      <c r="AU181">
        <f>AR181*'MRIP Selectivity'!$P$35</f>
        <v>9.0321712954188795E-4</v>
      </c>
      <c r="AV181">
        <v>3</v>
      </c>
      <c r="AW181">
        <f t="shared" si="77"/>
        <v>15</v>
      </c>
      <c r="AX181">
        <f t="shared" si="56"/>
        <v>0</v>
      </c>
      <c r="AY181">
        <f t="shared" si="57"/>
        <v>0</v>
      </c>
      <c r="AZ181">
        <f t="shared" si="58"/>
        <v>0</v>
      </c>
      <c r="BA181">
        <v>208.10576287999999</v>
      </c>
      <c r="BB181">
        <v>208.10576287999999</v>
      </c>
    </row>
    <row r="182" spans="1:54" x14ac:dyDescent="0.25">
      <c r="A182" t="s">
        <v>157</v>
      </c>
      <c r="B182" t="s">
        <v>3</v>
      </c>
      <c r="C182">
        <v>2013</v>
      </c>
      <c r="D182">
        <v>5</v>
      </c>
      <c r="E182">
        <v>10</v>
      </c>
      <c r="F182" t="s">
        <v>1839</v>
      </c>
      <c r="G182" t="s">
        <v>1769</v>
      </c>
      <c r="H182" t="s">
        <v>1811</v>
      </c>
      <c r="I182" t="s">
        <v>1812</v>
      </c>
      <c r="J182" t="s">
        <v>1813</v>
      </c>
      <c r="K182" t="str">
        <f t="shared" si="59"/>
        <v>Inshore</v>
      </c>
      <c r="L182">
        <v>0</v>
      </c>
      <c r="M182">
        <f t="shared" si="52"/>
        <v>0</v>
      </c>
      <c r="N182">
        <f t="shared" si="60"/>
        <v>6.2904417014946146E-2</v>
      </c>
      <c r="O182">
        <f t="shared" si="61"/>
        <v>3.1421446135594985E-2</v>
      </c>
      <c r="P182">
        <v>0</v>
      </c>
      <c r="Q182">
        <f t="shared" si="62"/>
        <v>0</v>
      </c>
      <c r="R182">
        <v>0</v>
      </c>
      <c r="S182">
        <f t="shared" si="53"/>
        <v>0</v>
      </c>
      <c r="T182">
        <f t="shared" si="63"/>
        <v>0</v>
      </c>
      <c r="U182">
        <f t="shared" si="54"/>
        <v>5.3117314355494855E-2</v>
      </c>
      <c r="V182">
        <f t="shared" si="64"/>
        <v>0.84441310922369939</v>
      </c>
      <c r="W182">
        <f t="shared" si="55"/>
        <v>2.9586546620802043E-2</v>
      </c>
      <c r="X182">
        <f t="shared" si="65"/>
        <v>0.94160359434525442</v>
      </c>
      <c r="Y182">
        <v>5</v>
      </c>
      <c r="Z182">
        <f>Y182*'MRIP Selectivity'!$N$35</f>
        <v>3.1482970879351167E-2</v>
      </c>
      <c r="AA182">
        <f>Y182*'MRIP Selectivity'!$O$35</f>
        <v>3.1421446135594985E-2</v>
      </c>
      <c r="AB182">
        <f>Y182*'MRIP Selectivity'!$P$35</f>
        <v>4.5160856477094394E-3</v>
      </c>
      <c r="AC182">
        <v>0.74741255597723821</v>
      </c>
      <c r="AD182">
        <v>0.94160359434525442</v>
      </c>
      <c r="AE182">
        <v>1.3432654004296583</v>
      </c>
      <c r="AF182">
        <f t="shared" si="66"/>
        <v>2.3530767734692815E-2</v>
      </c>
      <c r="AG182">
        <f t="shared" si="67"/>
        <v>2.9586546620802043E-2</v>
      </c>
      <c r="AH182">
        <f t="shared" si="68"/>
        <v>6.0663015959450525E-3</v>
      </c>
      <c r="AI182">
        <f t="shared" si="69"/>
        <v>6.742050266265559E-2</v>
      </c>
      <c r="AJ182">
        <f t="shared" si="70"/>
        <v>5.9183615951439908E-2</v>
      </c>
      <c r="AK182">
        <f t="shared" si="71"/>
        <v>3.5937531783304423E-2</v>
      </c>
      <c r="AL182">
        <f t="shared" si="72"/>
        <v>3.5652848216747093E-2</v>
      </c>
      <c r="AM182">
        <f t="shared" si="73"/>
        <v>5.3117314355494855E-2</v>
      </c>
      <c r="AN182">
        <f t="shared" si="74"/>
        <v>2.9586546620802043E-2</v>
      </c>
      <c r="AO182">
        <v>0</v>
      </c>
      <c r="AP182">
        <f t="shared" si="75"/>
        <v>6.2904417014946146E-2</v>
      </c>
      <c r="AQ182">
        <f t="shared" si="76"/>
        <v>3.1421446135594985E-2</v>
      </c>
      <c r="AR182">
        <v>5</v>
      </c>
      <c r="AS182">
        <f>AR182*'MRIP Selectivity'!$N$35</f>
        <v>3.1482970879351167E-2</v>
      </c>
      <c r="AT182">
        <f>AR182*'MRIP Selectivity'!$O$35</f>
        <v>3.1421446135594985E-2</v>
      </c>
      <c r="AU182">
        <f>AR182*'MRIP Selectivity'!$P$35</f>
        <v>4.5160856477094394E-3</v>
      </c>
      <c r="AV182">
        <v>2</v>
      </c>
      <c r="AW182">
        <f t="shared" si="77"/>
        <v>10</v>
      </c>
      <c r="AX182">
        <f t="shared" si="56"/>
        <v>0</v>
      </c>
      <c r="AY182">
        <f t="shared" si="57"/>
        <v>0</v>
      </c>
      <c r="AZ182">
        <f t="shared" si="58"/>
        <v>0</v>
      </c>
      <c r="BA182">
        <v>312.02672228</v>
      </c>
      <c r="BB182">
        <v>312.02672228</v>
      </c>
    </row>
    <row r="183" spans="1:54" x14ac:dyDescent="0.25">
      <c r="A183" t="s">
        <v>158</v>
      </c>
      <c r="B183" t="s">
        <v>3</v>
      </c>
      <c r="C183">
        <v>2013</v>
      </c>
      <c r="D183">
        <v>5</v>
      </c>
      <c r="E183">
        <v>10</v>
      </c>
      <c r="F183" t="s">
        <v>1839</v>
      </c>
      <c r="G183" t="s">
        <v>1769</v>
      </c>
      <c r="H183" t="s">
        <v>1811</v>
      </c>
      <c r="I183" t="s">
        <v>1812</v>
      </c>
      <c r="J183" t="s">
        <v>1813</v>
      </c>
      <c r="K183" t="str">
        <f t="shared" si="59"/>
        <v>Inshore</v>
      </c>
      <c r="L183">
        <v>0</v>
      </c>
      <c r="M183">
        <f t="shared" si="52"/>
        <v>0</v>
      </c>
      <c r="N183">
        <f t="shared" si="60"/>
        <v>7.5485300417935386E-2</v>
      </c>
      <c r="O183">
        <f t="shared" si="61"/>
        <v>3.7705735362713981E-2</v>
      </c>
      <c r="P183">
        <v>0</v>
      </c>
      <c r="Q183">
        <f t="shared" si="62"/>
        <v>0</v>
      </c>
      <c r="R183">
        <v>0</v>
      </c>
      <c r="S183">
        <f t="shared" si="53"/>
        <v>0</v>
      </c>
      <c r="T183">
        <f t="shared" si="63"/>
        <v>0</v>
      </c>
      <c r="U183">
        <f t="shared" si="54"/>
        <v>6.3740777226593825E-2</v>
      </c>
      <c r="V183">
        <f t="shared" si="64"/>
        <v>0.84441310922369928</v>
      </c>
      <c r="W183">
        <f t="shared" si="55"/>
        <v>3.5503855944962449E-2</v>
      </c>
      <c r="X183">
        <f t="shared" si="65"/>
        <v>0.94160359434525442</v>
      </c>
      <c r="Y183">
        <v>6</v>
      </c>
      <c r="Z183">
        <f>Y183*'MRIP Selectivity'!$N$35</f>
        <v>3.7779565055221398E-2</v>
      </c>
      <c r="AA183">
        <f>Y183*'MRIP Selectivity'!$O$35</f>
        <v>3.7705735362713981E-2</v>
      </c>
      <c r="AB183">
        <f>Y183*'MRIP Selectivity'!$P$35</f>
        <v>5.4193027772513275E-3</v>
      </c>
      <c r="AC183">
        <v>0.74741255597723821</v>
      </c>
      <c r="AD183">
        <v>0.94160359434525442</v>
      </c>
      <c r="AE183">
        <v>1.3432654004296583</v>
      </c>
      <c r="AF183">
        <f t="shared" si="66"/>
        <v>2.8236921281631376E-2</v>
      </c>
      <c r="AG183">
        <f t="shared" si="67"/>
        <v>3.5503855944962449E-2</v>
      </c>
      <c r="AH183">
        <f t="shared" si="68"/>
        <v>7.2795619151340635E-3</v>
      </c>
      <c r="AI183">
        <f t="shared" si="69"/>
        <v>8.0904603195186719E-2</v>
      </c>
      <c r="AJ183">
        <f t="shared" si="70"/>
        <v>7.1020339141727895E-2</v>
      </c>
      <c r="AK183">
        <f t="shared" si="71"/>
        <v>4.3125038139965308E-2</v>
      </c>
      <c r="AL183">
        <f t="shared" si="72"/>
        <v>4.2783417860096512E-2</v>
      </c>
      <c r="AM183">
        <f t="shared" si="73"/>
        <v>6.3740777226593825E-2</v>
      </c>
      <c r="AN183">
        <f t="shared" si="74"/>
        <v>3.5503855944962449E-2</v>
      </c>
      <c r="AO183">
        <v>0</v>
      </c>
      <c r="AP183">
        <f t="shared" si="75"/>
        <v>7.5485300417935386E-2</v>
      </c>
      <c r="AQ183">
        <f t="shared" si="76"/>
        <v>3.7705735362713981E-2</v>
      </c>
      <c r="AR183">
        <v>6</v>
      </c>
      <c r="AS183">
        <f>AR183*'MRIP Selectivity'!$N$35</f>
        <v>3.7779565055221398E-2</v>
      </c>
      <c r="AT183">
        <f>AR183*'MRIP Selectivity'!$O$35</f>
        <v>3.7705735362713981E-2</v>
      </c>
      <c r="AU183">
        <f>AR183*'MRIP Selectivity'!$P$35</f>
        <v>5.4193027772513275E-3</v>
      </c>
      <c r="AV183">
        <v>4</v>
      </c>
      <c r="AW183">
        <f t="shared" si="77"/>
        <v>20</v>
      </c>
      <c r="AX183">
        <f t="shared" si="56"/>
        <v>0</v>
      </c>
      <c r="AY183">
        <f t="shared" si="57"/>
        <v>0</v>
      </c>
      <c r="AZ183">
        <f t="shared" si="58"/>
        <v>0</v>
      </c>
      <c r="BA183">
        <v>208.10576287999999</v>
      </c>
      <c r="BB183">
        <v>208.10576287999999</v>
      </c>
    </row>
    <row r="184" spans="1:54" x14ac:dyDescent="0.25">
      <c r="A184" t="s">
        <v>159</v>
      </c>
      <c r="B184" t="s">
        <v>3</v>
      </c>
      <c r="C184">
        <v>2013</v>
      </c>
      <c r="D184">
        <v>5</v>
      </c>
      <c r="E184">
        <v>10</v>
      </c>
      <c r="F184" t="s">
        <v>1839</v>
      </c>
      <c r="G184" t="s">
        <v>1769</v>
      </c>
      <c r="H184" t="s">
        <v>1811</v>
      </c>
      <c r="I184" t="s">
        <v>1812</v>
      </c>
      <c r="J184" t="s">
        <v>1819</v>
      </c>
      <c r="K184" t="str">
        <f t="shared" si="59"/>
        <v>Offshore</v>
      </c>
      <c r="L184">
        <v>0</v>
      </c>
      <c r="M184">
        <f t="shared" si="52"/>
        <v>0</v>
      </c>
      <c r="N184">
        <f t="shared" si="60"/>
        <v>0.18871325104483844</v>
      </c>
      <c r="O184">
        <f t="shared" si="61"/>
        <v>9.4264338406784942E-2</v>
      </c>
      <c r="P184">
        <v>0</v>
      </c>
      <c r="Q184">
        <f t="shared" si="62"/>
        <v>0</v>
      </c>
      <c r="R184">
        <v>0</v>
      </c>
      <c r="S184">
        <f t="shared" si="53"/>
        <v>0</v>
      </c>
      <c r="T184">
        <f t="shared" si="63"/>
        <v>0</v>
      </c>
      <c r="U184">
        <f t="shared" si="54"/>
        <v>0.15935194306648456</v>
      </c>
      <c r="V184">
        <f t="shared" si="64"/>
        <v>0.84441310922369939</v>
      </c>
      <c r="W184">
        <f t="shared" si="55"/>
        <v>8.875963986240612E-2</v>
      </c>
      <c r="X184">
        <f t="shared" si="65"/>
        <v>0.94160359434525442</v>
      </c>
      <c r="Y184">
        <v>15</v>
      </c>
      <c r="Z184">
        <f>Y184*'MRIP Selectivity'!$N$35</f>
        <v>9.4448912638053495E-2</v>
      </c>
      <c r="AA184">
        <f>Y184*'MRIP Selectivity'!$O$35</f>
        <v>9.4264338406784942E-2</v>
      </c>
      <c r="AB184">
        <f>Y184*'MRIP Selectivity'!$P$35</f>
        <v>1.354825694312832E-2</v>
      </c>
      <c r="AC184">
        <v>0.74741255597723821</v>
      </c>
      <c r="AD184">
        <v>0.94160359434525442</v>
      </c>
      <c r="AE184">
        <v>1.3432654004296583</v>
      </c>
      <c r="AF184">
        <f t="shared" si="66"/>
        <v>7.0592303204078444E-2</v>
      </c>
      <c r="AG184">
        <f t="shared" si="67"/>
        <v>8.875963986240612E-2</v>
      </c>
      <c r="AH184">
        <f t="shared" si="68"/>
        <v>1.819890478783516E-2</v>
      </c>
      <c r="AI184">
        <f t="shared" si="69"/>
        <v>0.20226150798796677</v>
      </c>
      <c r="AJ184">
        <f t="shared" si="70"/>
        <v>0.17755084785431974</v>
      </c>
      <c r="AK184">
        <f t="shared" si="71"/>
        <v>0.10781259534991326</v>
      </c>
      <c r="AL184">
        <f t="shared" si="72"/>
        <v>0.10695854465024128</v>
      </c>
      <c r="AM184">
        <f t="shared" si="73"/>
        <v>0.15935194306648456</v>
      </c>
      <c r="AN184">
        <f t="shared" si="74"/>
        <v>8.875963986240612E-2</v>
      </c>
      <c r="AO184">
        <v>0</v>
      </c>
      <c r="AP184">
        <f t="shared" si="75"/>
        <v>0.18871325104483844</v>
      </c>
      <c r="AQ184">
        <f t="shared" si="76"/>
        <v>9.4264338406784942E-2</v>
      </c>
      <c r="AR184">
        <v>15</v>
      </c>
      <c r="AS184">
        <f>AR184*'MRIP Selectivity'!$N$35</f>
        <v>9.4448912638053495E-2</v>
      </c>
      <c r="AT184">
        <f>AR184*'MRIP Selectivity'!$O$35</f>
        <v>9.4264338406784942E-2</v>
      </c>
      <c r="AU184">
        <f>AR184*'MRIP Selectivity'!$P$35</f>
        <v>1.354825694312832E-2</v>
      </c>
      <c r="AV184">
        <v>6</v>
      </c>
      <c r="AW184">
        <f t="shared" si="77"/>
        <v>30</v>
      </c>
      <c r="AX184">
        <f t="shared" si="56"/>
        <v>0</v>
      </c>
      <c r="AY184">
        <f t="shared" si="57"/>
        <v>0</v>
      </c>
      <c r="AZ184">
        <f t="shared" si="58"/>
        <v>0</v>
      </c>
      <c r="BA184">
        <v>260.06624257999999</v>
      </c>
      <c r="BB184">
        <v>260.06624257999999</v>
      </c>
    </row>
    <row r="185" spans="1:54" x14ac:dyDescent="0.25">
      <c r="A185" t="s">
        <v>160</v>
      </c>
      <c r="B185" t="s">
        <v>3</v>
      </c>
      <c r="C185">
        <v>2013</v>
      </c>
      <c r="D185">
        <v>5</v>
      </c>
      <c r="E185">
        <v>10</v>
      </c>
      <c r="F185" t="s">
        <v>1868</v>
      </c>
      <c r="G185" t="s">
        <v>1769</v>
      </c>
      <c r="H185" t="s">
        <v>1811</v>
      </c>
      <c r="I185" t="s">
        <v>1824</v>
      </c>
      <c r="J185" t="s">
        <v>1767</v>
      </c>
      <c r="K185" t="str">
        <f t="shared" si="59"/>
        <v>Inshore</v>
      </c>
      <c r="L185">
        <v>2.1010802469000001</v>
      </c>
      <c r="M185">
        <f t="shared" si="52"/>
        <v>424.67436681202366</v>
      </c>
      <c r="N185">
        <f t="shared" si="60"/>
        <v>2.1010802469000001</v>
      </c>
      <c r="O185">
        <f t="shared" si="61"/>
        <v>2.1010802469000001</v>
      </c>
      <c r="P185">
        <v>20.183605521653543</v>
      </c>
      <c r="Q185">
        <f t="shared" si="62"/>
        <v>9.6062992127183477</v>
      </c>
      <c r="R185">
        <v>0.92641780857116274</v>
      </c>
      <c r="S185">
        <f t="shared" si="53"/>
        <v>187.24934320753053</v>
      </c>
      <c r="T185">
        <f t="shared" si="63"/>
        <v>0.44092452439074076</v>
      </c>
      <c r="U185">
        <f t="shared" si="54"/>
        <v>0.92641780857116274</v>
      </c>
      <c r="V185">
        <f t="shared" si="64"/>
        <v>0.44092452439074076</v>
      </c>
      <c r="W185">
        <f t="shared" si="55"/>
        <v>0.92641780857116274</v>
      </c>
      <c r="X185">
        <f t="shared" si="65"/>
        <v>0.44092452439074076</v>
      </c>
      <c r="Y185">
        <v>0</v>
      </c>
      <c r="Z185">
        <f>Y185*'MRIP Selectivity'!$N$35</f>
        <v>0</v>
      </c>
      <c r="AA185">
        <f>Y185*'MRIP Selectivity'!$O$35</f>
        <v>0</v>
      </c>
      <c r="AB185">
        <f>Y185*'MRIP Selectivity'!$P$35</f>
        <v>0</v>
      </c>
      <c r="AC185">
        <v>0.74741255597723821</v>
      </c>
      <c r="AD185">
        <v>0.94160359434525442</v>
      </c>
      <c r="AE185">
        <v>1.3432654004296583</v>
      </c>
      <c r="AF185">
        <f t="shared" si="66"/>
        <v>0</v>
      </c>
      <c r="AG185">
        <f t="shared" si="67"/>
        <v>0</v>
      </c>
      <c r="AH185">
        <f t="shared" si="68"/>
        <v>0</v>
      </c>
      <c r="AI185">
        <f t="shared" si="69"/>
        <v>0</v>
      </c>
      <c r="AJ185">
        <f t="shared" si="70"/>
        <v>0</v>
      </c>
      <c r="AK185">
        <f t="shared" si="71"/>
        <v>0</v>
      </c>
      <c r="AL185">
        <f t="shared" si="72"/>
        <v>0</v>
      </c>
      <c r="AM185">
        <f t="shared" si="73"/>
        <v>0.92641780857116274</v>
      </c>
      <c r="AN185">
        <f t="shared" si="74"/>
        <v>0.92641780857116274</v>
      </c>
      <c r="AO185">
        <v>1</v>
      </c>
      <c r="AP185">
        <f t="shared" si="75"/>
        <v>1</v>
      </c>
      <c r="AQ185">
        <f t="shared" si="76"/>
        <v>1</v>
      </c>
      <c r="AR185">
        <v>0</v>
      </c>
      <c r="AS185">
        <f>AR185*'MRIP Selectivity'!$N$35</f>
        <v>0</v>
      </c>
      <c r="AT185">
        <f>AR185*'MRIP Selectivity'!$O$35</f>
        <v>0</v>
      </c>
      <c r="AU185">
        <f>AR185*'MRIP Selectivity'!$P$35</f>
        <v>0</v>
      </c>
      <c r="AV185">
        <v>1</v>
      </c>
      <c r="AW185">
        <f t="shared" si="77"/>
        <v>5</v>
      </c>
      <c r="AX185">
        <f t="shared" si="56"/>
        <v>0</v>
      </c>
      <c r="AY185">
        <f t="shared" si="57"/>
        <v>0</v>
      </c>
      <c r="AZ185">
        <f t="shared" si="58"/>
        <v>0</v>
      </c>
      <c r="BA185">
        <v>202.12191677999999</v>
      </c>
      <c r="BB185">
        <v>202.12191677999999</v>
      </c>
    </row>
    <row r="186" spans="1:54" x14ac:dyDescent="0.25">
      <c r="A186" t="s">
        <v>161</v>
      </c>
      <c r="B186" t="s">
        <v>3</v>
      </c>
      <c r="C186">
        <v>2013</v>
      </c>
      <c r="D186">
        <v>5</v>
      </c>
      <c r="E186">
        <v>10</v>
      </c>
      <c r="F186" t="s">
        <v>1838</v>
      </c>
      <c r="G186" t="s">
        <v>1769</v>
      </c>
      <c r="H186" t="s">
        <v>1811</v>
      </c>
      <c r="I186" t="s">
        <v>1812</v>
      </c>
      <c r="J186" t="s">
        <v>1813</v>
      </c>
      <c r="K186" t="str">
        <f t="shared" si="59"/>
        <v>Inshore</v>
      </c>
      <c r="L186">
        <v>0</v>
      </c>
      <c r="M186">
        <f t="shared" si="52"/>
        <v>0</v>
      </c>
      <c r="N186">
        <f t="shared" si="60"/>
        <v>0.75485300417935375</v>
      </c>
      <c r="O186">
        <f t="shared" si="61"/>
        <v>0.37705735362713977</v>
      </c>
      <c r="P186">
        <v>0</v>
      </c>
      <c r="Q186">
        <f t="shared" si="62"/>
        <v>0</v>
      </c>
      <c r="R186">
        <v>0</v>
      </c>
      <c r="S186">
        <f t="shared" si="53"/>
        <v>0</v>
      </c>
      <c r="T186">
        <f t="shared" si="63"/>
        <v>0</v>
      </c>
      <c r="U186">
        <f t="shared" si="54"/>
        <v>0.63740777226593825</v>
      </c>
      <c r="V186">
        <f t="shared" si="64"/>
        <v>0.84441310922369939</v>
      </c>
      <c r="W186">
        <f t="shared" si="55"/>
        <v>0.35503855944962448</v>
      </c>
      <c r="X186">
        <f t="shared" si="65"/>
        <v>0.94160359434525442</v>
      </c>
      <c r="Y186">
        <v>60</v>
      </c>
      <c r="Z186">
        <f>Y186*'MRIP Selectivity'!$N$35</f>
        <v>0.37779565055221398</v>
      </c>
      <c r="AA186">
        <f>Y186*'MRIP Selectivity'!$O$35</f>
        <v>0.37705735362713977</v>
      </c>
      <c r="AB186">
        <f>Y186*'MRIP Selectivity'!$P$35</f>
        <v>5.419302777251328E-2</v>
      </c>
      <c r="AC186">
        <v>0.74741255597723821</v>
      </c>
      <c r="AD186">
        <v>0.94160359434525442</v>
      </c>
      <c r="AE186">
        <v>1.3432654004296583</v>
      </c>
      <c r="AF186">
        <f t="shared" si="66"/>
        <v>0.28236921281631377</v>
      </c>
      <c r="AG186">
        <f t="shared" si="67"/>
        <v>0.35503855944962448</v>
      </c>
      <c r="AH186">
        <f t="shared" si="68"/>
        <v>7.279561915134064E-2</v>
      </c>
      <c r="AI186">
        <f t="shared" si="69"/>
        <v>0.80904603195186708</v>
      </c>
      <c r="AJ186">
        <f t="shared" si="70"/>
        <v>0.71020339141727895</v>
      </c>
      <c r="AK186">
        <f t="shared" si="71"/>
        <v>0.43125038139965305</v>
      </c>
      <c r="AL186">
        <f t="shared" si="72"/>
        <v>0.42783417860096512</v>
      </c>
      <c r="AM186">
        <f t="shared" si="73"/>
        <v>0.63740777226593825</v>
      </c>
      <c r="AN186">
        <f t="shared" si="74"/>
        <v>0.35503855944962448</v>
      </c>
      <c r="AO186">
        <v>0</v>
      </c>
      <c r="AP186">
        <f t="shared" si="75"/>
        <v>0.75485300417935375</v>
      </c>
      <c r="AQ186">
        <f t="shared" si="76"/>
        <v>0.37705735362713977</v>
      </c>
      <c r="AR186">
        <v>60</v>
      </c>
      <c r="AS186">
        <f>AR186*'MRIP Selectivity'!$N$35</f>
        <v>0.37779565055221398</v>
      </c>
      <c r="AT186">
        <f>AR186*'MRIP Selectivity'!$O$35</f>
        <v>0.37705735362713977</v>
      </c>
      <c r="AU186">
        <f>AR186*'MRIP Selectivity'!$P$35</f>
        <v>5.419302777251328E-2</v>
      </c>
      <c r="AV186">
        <v>9</v>
      </c>
      <c r="AW186">
        <f t="shared" si="77"/>
        <v>45</v>
      </c>
      <c r="AX186">
        <f t="shared" si="56"/>
        <v>0</v>
      </c>
      <c r="AY186">
        <f t="shared" si="57"/>
        <v>0</v>
      </c>
      <c r="AZ186">
        <f t="shared" si="58"/>
        <v>0</v>
      </c>
      <c r="BA186">
        <v>118.00445825000001</v>
      </c>
      <c r="BB186">
        <v>118.00445825000001</v>
      </c>
    </row>
    <row r="187" spans="1:54" x14ac:dyDescent="0.25">
      <c r="A187" t="s">
        <v>162</v>
      </c>
      <c r="B187" t="s">
        <v>3</v>
      </c>
      <c r="C187">
        <v>2013</v>
      </c>
      <c r="D187">
        <v>5</v>
      </c>
      <c r="E187">
        <v>10</v>
      </c>
      <c r="F187" t="s">
        <v>1838</v>
      </c>
      <c r="G187" t="s">
        <v>1769</v>
      </c>
      <c r="H187" t="s">
        <v>1811</v>
      </c>
      <c r="I187" t="s">
        <v>1812</v>
      </c>
      <c r="J187" t="s">
        <v>1813</v>
      </c>
      <c r="K187" t="str">
        <f t="shared" si="59"/>
        <v>Inshore</v>
      </c>
      <c r="L187">
        <v>0</v>
      </c>
      <c r="M187">
        <f t="shared" si="52"/>
        <v>0</v>
      </c>
      <c r="N187">
        <f t="shared" si="60"/>
        <v>0.27677943486576306</v>
      </c>
      <c r="O187">
        <f t="shared" si="61"/>
        <v>0.13825436299661792</v>
      </c>
      <c r="P187">
        <v>0</v>
      </c>
      <c r="Q187">
        <f t="shared" si="62"/>
        <v>0</v>
      </c>
      <c r="R187">
        <v>0</v>
      </c>
      <c r="S187">
        <f t="shared" si="53"/>
        <v>0</v>
      </c>
      <c r="T187">
        <f t="shared" si="63"/>
        <v>0</v>
      </c>
      <c r="U187">
        <f t="shared" si="54"/>
        <v>0.23371618316417736</v>
      </c>
      <c r="V187">
        <f t="shared" si="64"/>
        <v>0.84441310922369928</v>
      </c>
      <c r="W187">
        <f t="shared" si="55"/>
        <v>0.13018080513152896</v>
      </c>
      <c r="X187">
        <f t="shared" si="65"/>
        <v>0.94160359434525431</v>
      </c>
      <c r="Y187">
        <v>22</v>
      </c>
      <c r="Z187">
        <f>Y187*'MRIP Selectivity'!$N$35</f>
        <v>0.13852507186914514</v>
      </c>
      <c r="AA187">
        <f>Y187*'MRIP Selectivity'!$O$35</f>
        <v>0.13825436299661792</v>
      </c>
      <c r="AB187">
        <f>Y187*'MRIP Selectivity'!$P$35</f>
        <v>1.9870776849921536E-2</v>
      </c>
      <c r="AC187">
        <v>0.74741255597723821</v>
      </c>
      <c r="AD187">
        <v>0.94160359434525442</v>
      </c>
      <c r="AE187">
        <v>1.3432654004296583</v>
      </c>
      <c r="AF187">
        <f t="shared" si="66"/>
        <v>0.1035353780326484</v>
      </c>
      <c r="AG187">
        <f t="shared" si="67"/>
        <v>0.13018080513152896</v>
      </c>
      <c r="AH187">
        <f t="shared" si="68"/>
        <v>2.6691727022158235E-2</v>
      </c>
      <c r="AI187">
        <f t="shared" si="69"/>
        <v>0.29665021171568462</v>
      </c>
      <c r="AJ187">
        <f t="shared" si="70"/>
        <v>0.26040791018633558</v>
      </c>
      <c r="AK187">
        <f t="shared" si="71"/>
        <v>0.15812513984653945</v>
      </c>
      <c r="AL187">
        <f t="shared" si="72"/>
        <v>0.15687253215368721</v>
      </c>
      <c r="AM187">
        <f t="shared" si="73"/>
        <v>0.23371618316417736</v>
      </c>
      <c r="AN187">
        <f t="shared" si="74"/>
        <v>0.13018080513152896</v>
      </c>
      <c r="AO187">
        <v>0</v>
      </c>
      <c r="AP187">
        <f t="shared" si="75"/>
        <v>0.27677943486576306</v>
      </c>
      <c r="AQ187">
        <f t="shared" si="76"/>
        <v>0.13825436299661792</v>
      </c>
      <c r="AR187">
        <v>22</v>
      </c>
      <c r="AS187">
        <f>AR187*'MRIP Selectivity'!$N$35</f>
        <v>0.13852507186914514</v>
      </c>
      <c r="AT187">
        <f>AR187*'MRIP Selectivity'!$O$35</f>
        <v>0.13825436299661792</v>
      </c>
      <c r="AU187">
        <f>AR187*'MRIP Selectivity'!$P$35</f>
        <v>1.9870776849921536E-2</v>
      </c>
      <c r="AV187">
        <v>4</v>
      </c>
      <c r="AW187">
        <f t="shared" si="77"/>
        <v>20</v>
      </c>
      <c r="AX187">
        <f t="shared" si="56"/>
        <v>0</v>
      </c>
      <c r="AY187">
        <f t="shared" si="57"/>
        <v>0</v>
      </c>
      <c r="AZ187">
        <f t="shared" si="58"/>
        <v>0</v>
      </c>
      <c r="BA187">
        <v>118.00445825</v>
      </c>
      <c r="BB187">
        <v>118.00445825</v>
      </c>
    </row>
    <row r="188" spans="1:54" x14ac:dyDescent="0.25">
      <c r="A188" t="s">
        <v>163</v>
      </c>
      <c r="B188" t="s">
        <v>3</v>
      </c>
      <c r="C188">
        <v>2013</v>
      </c>
      <c r="D188">
        <v>5</v>
      </c>
      <c r="E188">
        <v>10</v>
      </c>
      <c r="F188" t="s">
        <v>1838</v>
      </c>
      <c r="G188" t="s">
        <v>1769</v>
      </c>
      <c r="H188" t="s">
        <v>1811</v>
      </c>
      <c r="I188" t="s">
        <v>1812</v>
      </c>
      <c r="J188" t="s">
        <v>1813</v>
      </c>
      <c r="K188" t="str">
        <f t="shared" si="59"/>
        <v>Inshore</v>
      </c>
      <c r="L188">
        <v>0</v>
      </c>
      <c r="M188">
        <f t="shared" si="52"/>
        <v>0</v>
      </c>
      <c r="N188">
        <f t="shared" si="60"/>
        <v>0.11322795062690307</v>
      </c>
      <c r="O188">
        <f t="shared" si="61"/>
        <v>5.6558603044070968E-2</v>
      </c>
      <c r="P188">
        <v>0</v>
      </c>
      <c r="Q188">
        <f t="shared" si="62"/>
        <v>0</v>
      </c>
      <c r="R188">
        <v>0</v>
      </c>
      <c r="S188">
        <f t="shared" si="53"/>
        <v>0</v>
      </c>
      <c r="T188">
        <f t="shared" si="63"/>
        <v>0</v>
      </c>
      <c r="U188">
        <f t="shared" si="54"/>
        <v>9.5611165839890738E-2</v>
      </c>
      <c r="V188">
        <f t="shared" si="64"/>
        <v>0.84441310922369939</v>
      </c>
      <c r="W188">
        <f t="shared" si="55"/>
        <v>5.3255783917443671E-2</v>
      </c>
      <c r="X188">
        <f t="shared" si="65"/>
        <v>0.94160359434525442</v>
      </c>
      <c r="Y188">
        <v>9</v>
      </c>
      <c r="Z188">
        <f>Y188*'MRIP Selectivity'!$N$35</f>
        <v>5.6669347582832097E-2</v>
      </c>
      <c r="AA188">
        <f>Y188*'MRIP Selectivity'!$O$35</f>
        <v>5.6558603044070968E-2</v>
      </c>
      <c r="AB188">
        <f>Y188*'MRIP Selectivity'!$P$35</f>
        <v>8.1289541658769917E-3</v>
      </c>
      <c r="AC188">
        <v>0.74741255597723821</v>
      </c>
      <c r="AD188">
        <v>0.94160359434525442</v>
      </c>
      <c r="AE188">
        <v>1.3432654004296583</v>
      </c>
      <c r="AF188">
        <f t="shared" si="66"/>
        <v>4.2355381922447061E-2</v>
      </c>
      <c r="AG188">
        <f t="shared" si="67"/>
        <v>5.3255783917443671E-2</v>
      </c>
      <c r="AH188">
        <f t="shared" si="68"/>
        <v>1.0919342872701096E-2</v>
      </c>
      <c r="AI188">
        <f t="shared" si="69"/>
        <v>0.12135690479278005</v>
      </c>
      <c r="AJ188">
        <f t="shared" si="70"/>
        <v>0.10653050871259183</v>
      </c>
      <c r="AK188">
        <f t="shared" si="71"/>
        <v>6.4687557209947955E-2</v>
      </c>
      <c r="AL188">
        <f t="shared" si="72"/>
        <v>6.4175126790144768E-2</v>
      </c>
      <c r="AM188">
        <f t="shared" si="73"/>
        <v>9.5611165839890738E-2</v>
      </c>
      <c r="AN188">
        <f t="shared" si="74"/>
        <v>5.3255783917443671E-2</v>
      </c>
      <c r="AO188">
        <v>0</v>
      </c>
      <c r="AP188">
        <f t="shared" si="75"/>
        <v>0.11322795062690307</v>
      </c>
      <c r="AQ188">
        <f t="shared" si="76"/>
        <v>5.6558603044070968E-2</v>
      </c>
      <c r="AR188">
        <v>9</v>
      </c>
      <c r="AS188">
        <f>AR188*'MRIP Selectivity'!$N$35</f>
        <v>5.6669347582832097E-2</v>
      </c>
      <c r="AT188">
        <f>AR188*'MRIP Selectivity'!$O$35</f>
        <v>5.6558603044070968E-2</v>
      </c>
      <c r="AU188">
        <f>AR188*'MRIP Selectivity'!$P$35</f>
        <v>8.1289541658769917E-3</v>
      </c>
      <c r="AV188">
        <v>3</v>
      </c>
      <c r="AW188">
        <f t="shared" si="77"/>
        <v>15</v>
      </c>
      <c r="AX188">
        <f t="shared" si="56"/>
        <v>0</v>
      </c>
      <c r="AY188">
        <f t="shared" si="57"/>
        <v>0</v>
      </c>
      <c r="AZ188">
        <f t="shared" si="58"/>
        <v>0</v>
      </c>
      <c r="BA188">
        <v>209.34177335000001</v>
      </c>
      <c r="BB188">
        <v>209.34177335000001</v>
      </c>
    </row>
    <row r="189" spans="1:54" x14ac:dyDescent="0.25">
      <c r="A189" t="s">
        <v>164</v>
      </c>
      <c r="B189" t="s">
        <v>3</v>
      </c>
      <c r="C189">
        <v>2013</v>
      </c>
      <c r="D189">
        <v>5</v>
      </c>
      <c r="E189">
        <v>10</v>
      </c>
      <c r="F189" t="s">
        <v>1838</v>
      </c>
      <c r="G189" t="s">
        <v>1769</v>
      </c>
      <c r="H189" t="s">
        <v>1811</v>
      </c>
      <c r="I189" t="s">
        <v>1812</v>
      </c>
      <c r="J189" t="s">
        <v>1813</v>
      </c>
      <c r="K189" t="str">
        <f t="shared" si="59"/>
        <v>Inshore</v>
      </c>
      <c r="L189">
        <v>0</v>
      </c>
      <c r="M189">
        <f t="shared" si="52"/>
        <v>0</v>
      </c>
      <c r="N189">
        <f t="shared" si="60"/>
        <v>2.516176680597846E-2</v>
      </c>
      <c r="O189">
        <f t="shared" si="61"/>
        <v>1.2568578454237993E-2</v>
      </c>
      <c r="P189">
        <v>0</v>
      </c>
      <c r="Q189">
        <f t="shared" si="62"/>
        <v>0</v>
      </c>
      <c r="R189">
        <v>0</v>
      </c>
      <c r="S189">
        <f t="shared" si="53"/>
        <v>0</v>
      </c>
      <c r="T189">
        <f t="shared" si="63"/>
        <v>0</v>
      </c>
      <c r="U189">
        <f t="shared" si="54"/>
        <v>2.1246925742197942E-2</v>
      </c>
      <c r="V189">
        <f t="shared" si="64"/>
        <v>0.84441310922369939</v>
      </c>
      <c r="W189">
        <f t="shared" si="55"/>
        <v>1.1834618648320815E-2</v>
      </c>
      <c r="X189">
        <f t="shared" si="65"/>
        <v>0.94160359434525431</v>
      </c>
      <c r="Y189">
        <v>2</v>
      </c>
      <c r="Z189">
        <f>Y189*'MRIP Selectivity'!$N$35</f>
        <v>1.2593188351740467E-2</v>
      </c>
      <c r="AA189">
        <f>Y189*'MRIP Selectivity'!$O$35</f>
        <v>1.2568578454237993E-2</v>
      </c>
      <c r="AB189">
        <f>Y189*'MRIP Selectivity'!$P$35</f>
        <v>1.8064342590837759E-3</v>
      </c>
      <c r="AC189">
        <v>0.74741255597723821</v>
      </c>
      <c r="AD189">
        <v>0.94160359434525442</v>
      </c>
      <c r="AE189">
        <v>1.3432654004296583</v>
      </c>
      <c r="AF189">
        <f t="shared" si="66"/>
        <v>9.4123070938771265E-3</v>
      </c>
      <c r="AG189">
        <f t="shared" si="67"/>
        <v>1.1834618648320815E-2</v>
      </c>
      <c r="AH189">
        <f t="shared" si="68"/>
        <v>2.4265206383780212E-3</v>
      </c>
      <c r="AI189">
        <f t="shared" si="69"/>
        <v>2.6968201065062234E-2</v>
      </c>
      <c r="AJ189">
        <f t="shared" si="70"/>
        <v>2.3673446380575964E-2</v>
      </c>
      <c r="AK189">
        <f t="shared" si="71"/>
        <v>1.4375012713321769E-2</v>
      </c>
      <c r="AL189">
        <f t="shared" si="72"/>
        <v>1.4261139286698837E-2</v>
      </c>
      <c r="AM189">
        <f t="shared" si="73"/>
        <v>2.1246925742197942E-2</v>
      </c>
      <c r="AN189">
        <f t="shared" si="74"/>
        <v>1.1834618648320815E-2</v>
      </c>
      <c r="AO189">
        <v>0</v>
      </c>
      <c r="AP189">
        <f t="shared" si="75"/>
        <v>2.516176680597846E-2</v>
      </c>
      <c r="AQ189">
        <f t="shared" si="76"/>
        <v>1.2568578454237993E-2</v>
      </c>
      <c r="AR189">
        <v>2</v>
      </c>
      <c r="AS189">
        <f>AR189*'MRIP Selectivity'!$N$35</f>
        <v>1.2593188351740467E-2</v>
      </c>
      <c r="AT189">
        <f>AR189*'MRIP Selectivity'!$O$35</f>
        <v>1.2568578454237993E-2</v>
      </c>
      <c r="AU189">
        <f>AR189*'MRIP Selectivity'!$P$35</f>
        <v>1.8064342590837759E-3</v>
      </c>
      <c r="AV189">
        <v>2</v>
      </c>
      <c r="AW189">
        <f t="shared" si="77"/>
        <v>10</v>
      </c>
      <c r="AX189">
        <f t="shared" si="56"/>
        <v>0</v>
      </c>
      <c r="AY189">
        <f t="shared" si="57"/>
        <v>0</v>
      </c>
      <c r="AZ189">
        <f t="shared" si="58"/>
        <v>0</v>
      </c>
      <c r="BA189">
        <v>163.67311580000001</v>
      </c>
      <c r="BB189">
        <v>163.67311580000001</v>
      </c>
    </row>
    <row r="190" spans="1:54" x14ac:dyDescent="0.25">
      <c r="A190" t="s">
        <v>165</v>
      </c>
      <c r="B190" t="s">
        <v>3</v>
      </c>
      <c r="C190">
        <v>2013</v>
      </c>
      <c r="D190">
        <v>5</v>
      </c>
      <c r="E190">
        <v>10</v>
      </c>
      <c r="F190" t="s">
        <v>1838</v>
      </c>
      <c r="G190" t="s">
        <v>1769</v>
      </c>
      <c r="H190" t="s">
        <v>1811</v>
      </c>
      <c r="I190" t="s">
        <v>1812</v>
      </c>
      <c r="J190" t="s">
        <v>1813</v>
      </c>
      <c r="K190" t="str">
        <f t="shared" si="59"/>
        <v>Inshore</v>
      </c>
      <c r="L190">
        <v>0</v>
      </c>
      <c r="M190">
        <f t="shared" si="52"/>
        <v>0</v>
      </c>
      <c r="N190">
        <f t="shared" si="60"/>
        <v>5.0323533611956919E-2</v>
      </c>
      <c r="O190">
        <f t="shared" si="61"/>
        <v>2.5137156908475986E-2</v>
      </c>
      <c r="P190">
        <v>0</v>
      </c>
      <c r="Q190">
        <f t="shared" si="62"/>
        <v>0</v>
      </c>
      <c r="R190">
        <v>0</v>
      </c>
      <c r="S190">
        <f t="shared" si="53"/>
        <v>0</v>
      </c>
      <c r="T190">
        <f t="shared" si="63"/>
        <v>0</v>
      </c>
      <c r="U190">
        <f t="shared" si="54"/>
        <v>4.2493851484395884E-2</v>
      </c>
      <c r="V190">
        <f t="shared" si="64"/>
        <v>0.84441310922369939</v>
      </c>
      <c r="W190">
        <f t="shared" si="55"/>
        <v>2.3669237296641631E-2</v>
      </c>
      <c r="X190">
        <f t="shared" si="65"/>
        <v>0.94160359434525431</v>
      </c>
      <c r="Y190">
        <v>4</v>
      </c>
      <c r="Z190">
        <f>Y190*'MRIP Selectivity'!$N$35</f>
        <v>2.5186376703480933E-2</v>
      </c>
      <c r="AA190">
        <f>Y190*'MRIP Selectivity'!$O$35</f>
        <v>2.5137156908475986E-2</v>
      </c>
      <c r="AB190">
        <f>Y190*'MRIP Selectivity'!$P$35</f>
        <v>3.6128685181675518E-3</v>
      </c>
      <c r="AC190">
        <v>0.74741255597723821</v>
      </c>
      <c r="AD190">
        <v>0.94160359434525442</v>
      </c>
      <c r="AE190">
        <v>1.3432654004296583</v>
      </c>
      <c r="AF190">
        <f t="shared" si="66"/>
        <v>1.8824614187754253E-2</v>
      </c>
      <c r="AG190">
        <f t="shared" si="67"/>
        <v>2.3669237296641631E-2</v>
      </c>
      <c r="AH190">
        <f t="shared" si="68"/>
        <v>4.8530412767560423E-3</v>
      </c>
      <c r="AI190">
        <f t="shared" si="69"/>
        <v>5.3936402130124468E-2</v>
      </c>
      <c r="AJ190">
        <f t="shared" si="70"/>
        <v>4.7346892761151928E-2</v>
      </c>
      <c r="AK190">
        <f t="shared" si="71"/>
        <v>2.8750025426643538E-2</v>
      </c>
      <c r="AL190">
        <f t="shared" si="72"/>
        <v>2.8522278573397675E-2</v>
      </c>
      <c r="AM190">
        <f t="shared" si="73"/>
        <v>4.2493851484395884E-2</v>
      </c>
      <c r="AN190">
        <f t="shared" si="74"/>
        <v>2.3669237296641631E-2</v>
      </c>
      <c r="AO190">
        <v>0</v>
      </c>
      <c r="AP190">
        <f t="shared" si="75"/>
        <v>5.0323533611956919E-2</v>
      </c>
      <c r="AQ190">
        <f t="shared" si="76"/>
        <v>2.5137156908475986E-2</v>
      </c>
      <c r="AR190">
        <v>4</v>
      </c>
      <c r="AS190">
        <f>AR190*'MRIP Selectivity'!$N$35</f>
        <v>2.5186376703480933E-2</v>
      </c>
      <c r="AT190">
        <f>AR190*'MRIP Selectivity'!$O$35</f>
        <v>2.5137156908475986E-2</v>
      </c>
      <c r="AU190">
        <f>AR190*'MRIP Selectivity'!$P$35</f>
        <v>3.6128685181675518E-3</v>
      </c>
      <c r="AV190">
        <v>4</v>
      </c>
      <c r="AW190">
        <f t="shared" si="77"/>
        <v>20</v>
      </c>
      <c r="AX190">
        <f t="shared" si="56"/>
        <v>0</v>
      </c>
      <c r="AY190">
        <f t="shared" si="57"/>
        <v>0</v>
      </c>
      <c r="AZ190">
        <f t="shared" si="58"/>
        <v>0</v>
      </c>
      <c r="BA190">
        <v>118.00445825</v>
      </c>
      <c r="BB190">
        <v>118.00445825</v>
      </c>
    </row>
    <row r="191" spans="1:54" x14ac:dyDescent="0.25">
      <c r="A191" t="s">
        <v>166</v>
      </c>
      <c r="B191" t="s">
        <v>3</v>
      </c>
      <c r="C191">
        <v>2013</v>
      </c>
      <c r="D191">
        <v>5</v>
      </c>
      <c r="E191">
        <v>10</v>
      </c>
      <c r="F191" t="s">
        <v>1836</v>
      </c>
      <c r="G191" t="s">
        <v>1769</v>
      </c>
      <c r="H191" t="s">
        <v>1811</v>
      </c>
      <c r="I191" t="s">
        <v>1824</v>
      </c>
      <c r="J191" t="s">
        <v>1813</v>
      </c>
      <c r="K191" t="str">
        <f t="shared" si="59"/>
        <v>Inshore</v>
      </c>
      <c r="L191">
        <v>0</v>
      </c>
      <c r="M191">
        <f t="shared" si="52"/>
        <v>0</v>
      </c>
      <c r="N191">
        <f t="shared" si="60"/>
        <v>1.1055927839143029E-2</v>
      </c>
      <c r="O191">
        <f t="shared" si="61"/>
        <v>5.5225571996655939E-3</v>
      </c>
      <c r="P191">
        <v>0</v>
      </c>
      <c r="Q191">
        <f t="shared" si="62"/>
        <v>0</v>
      </c>
      <c r="R191">
        <v>0</v>
      </c>
      <c r="S191">
        <f t="shared" si="53"/>
        <v>0</v>
      </c>
      <c r="T191">
        <f t="shared" si="63"/>
        <v>0</v>
      </c>
      <c r="U191">
        <f t="shared" si="54"/>
        <v>9.3357704020036215E-3</v>
      </c>
      <c r="V191">
        <f t="shared" si="64"/>
        <v>0.84441310922369939</v>
      </c>
      <c r="W191">
        <f t="shared" si="55"/>
        <v>5.2000597091823864E-3</v>
      </c>
      <c r="X191">
        <f t="shared" si="65"/>
        <v>0.94160359434525442</v>
      </c>
      <c r="Y191">
        <v>0.87878787879999998</v>
      </c>
      <c r="Z191">
        <f>Y191*'MRIP Selectivity'!$N$35</f>
        <v>5.5333706394774364E-3</v>
      </c>
      <c r="AA191">
        <f>Y191*'MRIP Selectivity'!$O$35</f>
        <v>5.5225571996655939E-3</v>
      </c>
      <c r="AB191">
        <f>Y191*'MRIP Selectivity'!$P$35</f>
        <v>7.9373626536594056E-4</v>
      </c>
      <c r="AC191">
        <v>0.74741255597723821</v>
      </c>
      <c r="AD191">
        <v>0.94160359434525442</v>
      </c>
      <c r="AE191">
        <v>1.3432654004296583</v>
      </c>
      <c r="AF191">
        <f t="shared" si="66"/>
        <v>4.1357106928212361E-3</v>
      </c>
      <c r="AG191">
        <f t="shared" si="67"/>
        <v>5.2000597091823864E-3</v>
      </c>
      <c r="AH191">
        <f t="shared" si="68"/>
        <v>1.0661984623323217E-3</v>
      </c>
      <c r="AI191">
        <f t="shared" si="69"/>
        <v>1.184966410450897E-2</v>
      </c>
      <c r="AJ191">
        <f t="shared" si="70"/>
        <v>1.0401968864335944E-2</v>
      </c>
      <c r="AK191">
        <f t="shared" si="71"/>
        <v>6.3162934650315347E-3</v>
      </c>
      <c r="AL191">
        <f t="shared" si="72"/>
        <v>6.2662581715147081E-3</v>
      </c>
      <c r="AM191">
        <f t="shared" si="73"/>
        <v>9.3357704020036215E-3</v>
      </c>
      <c r="AN191">
        <f t="shared" si="74"/>
        <v>5.2000597091823864E-3</v>
      </c>
      <c r="AO191">
        <v>0</v>
      </c>
      <c r="AP191">
        <f t="shared" si="75"/>
        <v>1.258088340298923E-2</v>
      </c>
      <c r="AQ191">
        <f t="shared" si="76"/>
        <v>6.2842892271189965E-3</v>
      </c>
      <c r="AR191">
        <v>1</v>
      </c>
      <c r="AS191">
        <f>AR191*'MRIP Selectivity'!$N$35</f>
        <v>6.2965941758702333E-3</v>
      </c>
      <c r="AT191">
        <f>AR191*'MRIP Selectivity'!$O$35</f>
        <v>6.2842892271189965E-3</v>
      </c>
      <c r="AU191">
        <f>AR191*'MRIP Selectivity'!$P$35</f>
        <v>9.0321712954188795E-4</v>
      </c>
      <c r="AV191">
        <v>1</v>
      </c>
      <c r="AW191">
        <f t="shared" si="77"/>
        <v>5</v>
      </c>
      <c r="AX191">
        <f t="shared" si="56"/>
        <v>0</v>
      </c>
      <c r="AY191">
        <f t="shared" si="57"/>
        <v>0</v>
      </c>
      <c r="AZ191">
        <f t="shared" si="58"/>
        <v>0</v>
      </c>
      <c r="BA191">
        <v>457.30262902999999</v>
      </c>
      <c r="BB191">
        <v>457.30262902999999</v>
      </c>
    </row>
    <row r="192" spans="1:54" x14ac:dyDescent="0.25">
      <c r="A192" t="s">
        <v>167</v>
      </c>
      <c r="B192" t="s">
        <v>3</v>
      </c>
      <c r="C192">
        <v>2013</v>
      </c>
      <c r="D192">
        <v>5</v>
      </c>
      <c r="E192">
        <v>10</v>
      </c>
      <c r="F192" t="s">
        <v>1836</v>
      </c>
      <c r="G192" t="s">
        <v>1769</v>
      </c>
      <c r="H192" t="s">
        <v>1811</v>
      </c>
      <c r="I192" t="s">
        <v>1824</v>
      </c>
      <c r="J192" t="s">
        <v>1813</v>
      </c>
      <c r="K192" t="str">
        <f t="shared" si="59"/>
        <v>Inshore</v>
      </c>
      <c r="L192">
        <v>0</v>
      </c>
      <c r="M192">
        <f t="shared" si="52"/>
        <v>0</v>
      </c>
      <c r="N192">
        <f t="shared" si="60"/>
        <v>7.5485300417935386E-2</v>
      </c>
      <c r="O192">
        <f t="shared" si="61"/>
        <v>3.7705735362713981E-2</v>
      </c>
      <c r="P192">
        <v>0</v>
      </c>
      <c r="Q192">
        <f t="shared" si="62"/>
        <v>0</v>
      </c>
      <c r="R192">
        <v>0</v>
      </c>
      <c r="S192">
        <f t="shared" si="53"/>
        <v>0</v>
      </c>
      <c r="T192">
        <f t="shared" si="63"/>
        <v>0</v>
      </c>
      <c r="U192">
        <f t="shared" si="54"/>
        <v>6.3740777226593825E-2</v>
      </c>
      <c r="V192">
        <f t="shared" si="64"/>
        <v>0.84441310922369928</v>
      </c>
      <c r="W192">
        <f t="shared" si="55"/>
        <v>3.5503855944962449E-2</v>
      </c>
      <c r="X192">
        <f t="shared" si="65"/>
        <v>0.94160359434525442</v>
      </c>
      <c r="Y192">
        <v>6</v>
      </c>
      <c r="Z192">
        <f>Y192*'MRIP Selectivity'!$N$35</f>
        <v>3.7779565055221398E-2</v>
      </c>
      <c r="AA192">
        <f>Y192*'MRIP Selectivity'!$O$35</f>
        <v>3.7705735362713981E-2</v>
      </c>
      <c r="AB192">
        <f>Y192*'MRIP Selectivity'!$P$35</f>
        <v>5.4193027772513275E-3</v>
      </c>
      <c r="AC192">
        <v>0.74741255597723821</v>
      </c>
      <c r="AD192">
        <v>0.94160359434525442</v>
      </c>
      <c r="AE192">
        <v>1.3432654004296583</v>
      </c>
      <c r="AF192">
        <f t="shared" si="66"/>
        <v>2.8236921281631376E-2</v>
      </c>
      <c r="AG192">
        <f t="shared" si="67"/>
        <v>3.5503855944962449E-2</v>
      </c>
      <c r="AH192">
        <f t="shared" si="68"/>
        <v>7.2795619151340635E-3</v>
      </c>
      <c r="AI192">
        <f t="shared" si="69"/>
        <v>8.0904603195186719E-2</v>
      </c>
      <c r="AJ192">
        <f t="shared" si="70"/>
        <v>7.1020339141727895E-2</v>
      </c>
      <c r="AK192">
        <f t="shared" si="71"/>
        <v>4.3125038139965308E-2</v>
      </c>
      <c r="AL192">
        <f t="shared" si="72"/>
        <v>4.2783417860096512E-2</v>
      </c>
      <c r="AM192">
        <f t="shared" si="73"/>
        <v>6.3740777226593825E-2</v>
      </c>
      <c r="AN192">
        <f t="shared" si="74"/>
        <v>3.5503855944962449E-2</v>
      </c>
      <c r="AO192">
        <v>0</v>
      </c>
      <c r="AP192">
        <f t="shared" si="75"/>
        <v>7.5485300417935386E-2</v>
      </c>
      <c r="AQ192">
        <f t="shared" si="76"/>
        <v>3.7705735362713981E-2</v>
      </c>
      <c r="AR192">
        <v>6</v>
      </c>
      <c r="AS192">
        <f>AR192*'MRIP Selectivity'!$N$35</f>
        <v>3.7779565055221398E-2</v>
      </c>
      <c r="AT192">
        <f>AR192*'MRIP Selectivity'!$O$35</f>
        <v>3.7705735362713981E-2</v>
      </c>
      <c r="AU192">
        <f>AR192*'MRIP Selectivity'!$P$35</f>
        <v>5.4193027772513275E-3</v>
      </c>
      <c r="AV192">
        <v>1</v>
      </c>
      <c r="AW192">
        <f t="shared" si="77"/>
        <v>5</v>
      </c>
      <c r="AX192">
        <f t="shared" si="56"/>
        <v>0</v>
      </c>
      <c r="AY192">
        <f t="shared" si="57"/>
        <v>0</v>
      </c>
      <c r="AZ192">
        <f t="shared" si="58"/>
        <v>0</v>
      </c>
      <c r="BA192">
        <v>457.30262902999999</v>
      </c>
      <c r="BB192">
        <v>457.30262902999999</v>
      </c>
    </row>
    <row r="193" spans="1:54" x14ac:dyDescent="0.25">
      <c r="A193" t="s">
        <v>168</v>
      </c>
      <c r="B193" t="s">
        <v>3</v>
      </c>
      <c r="C193">
        <v>2013</v>
      </c>
      <c r="D193">
        <v>5</v>
      </c>
      <c r="E193">
        <v>10</v>
      </c>
      <c r="F193" t="s">
        <v>1836</v>
      </c>
      <c r="G193" t="s">
        <v>1769</v>
      </c>
      <c r="H193" t="s">
        <v>1811</v>
      </c>
      <c r="I193" t="s">
        <v>1824</v>
      </c>
      <c r="J193" t="s">
        <v>1813</v>
      </c>
      <c r="K193" t="str">
        <f t="shared" si="59"/>
        <v>Inshore</v>
      </c>
      <c r="L193">
        <v>0</v>
      </c>
      <c r="M193">
        <f t="shared" si="52"/>
        <v>0</v>
      </c>
      <c r="N193">
        <f t="shared" si="60"/>
        <v>1.7689484542880468E-2</v>
      </c>
      <c r="O193">
        <f t="shared" si="61"/>
        <v>8.8360915195906369E-3</v>
      </c>
      <c r="P193">
        <v>0</v>
      </c>
      <c r="Q193">
        <f t="shared" si="62"/>
        <v>0</v>
      </c>
      <c r="R193">
        <v>0</v>
      </c>
      <c r="S193">
        <f t="shared" si="53"/>
        <v>0</v>
      </c>
      <c r="T193">
        <f t="shared" si="63"/>
        <v>0</v>
      </c>
      <c r="U193">
        <f t="shared" si="54"/>
        <v>1.4937232643418265E-2</v>
      </c>
      <c r="V193">
        <f t="shared" si="64"/>
        <v>0.84441310922369928</v>
      </c>
      <c r="W193">
        <f t="shared" si="55"/>
        <v>8.3200955348101645E-3</v>
      </c>
      <c r="X193">
        <f t="shared" si="65"/>
        <v>0.94160359434525442</v>
      </c>
      <c r="Y193">
        <v>1.4060606061000001</v>
      </c>
      <c r="Z193">
        <f>Y193*'MRIP Selectivity'!$N$35</f>
        <v>8.8533930232898312E-3</v>
      </c>
      <c r="AA193">
        <f>Y193*'MRIP Selectivity'!$O$35</f>
        <v>8.8360915195906369E-3</v>
      </c>
      <c r="AB193">
        <f>Y193*'MRIP Selectivity'!$P$35</f>
        <v>1.2699780246035693E-3</v>
      </c>
      <c r="AC193">
        <v>0.74741255597723821</v>
      </c>
      <c r="AD193">
        <v>0.94160359434525442</v>
      </c>
      <c r="AE193">
        <v>1.3432654004296583</v>
      </c>
      <c r="AF193">
        <f t="shared" si="66"/>
        <v>6.6171371086081012E-3</v>
      </c>
      <c r="AG193">
        <f t="shared" si="67"/>
        <v>8.3200955348101645E-3</v>
      </c>
      <c r="AH193">
        <f t="shared" si="68"/>
        <v>1.7059175397559799E-3</v>
      </c>
      <c r="AI193">
        <f t="shared" si="69"/>
        <v>1.8959462567484039E-2</v>
      </c>
      <c r="AJ193">
        <f t="shared" si="70"/>
        <v>1.6643150183174246E-2</v>
      </c>
      <c r="AK193">
        <f t="shared" si="71"/>
        <v>1.0106069544194206E-2</v>
      </c>
      <c r="AL193">
        <f t="shared" si="72"/>
        <v>1.0026013074566145E-2</v>
      </c>
      <c r="AM193">
        <f t="shared" si="73"/>
        <v>1.4937232643418265E-2</v>
      </c>
      <c r="AN193">
        <f t="shared" si="74"/>
        <v>8.3200955348101645E-3</v>
      </c>
      <c r="AO193">
        <v>0</v>
      </c>
      <c r="AP193">
        <f t="shared" si="75"/>
        <v>1.258088340298923E-2</v>
      </c>
      <c r="AQ193">
        <f t="shared" si="76"/>
        <v>6.2842892271189965E-3</v>
      </c>
      <c r="AR193">
        <v>1</v>
      </c>
      <c r="AS193">
        <f>AR193*'MRIP Selectivity'!$N$35</f>
        <v>6.2965941758702333E-3</v>
      </c>
      <c r="AT193">
        <f>AR193*'MRIP Selectivity'!$O$35</f>
        <v>6.2842892271189965E-3</v>
      </c>
      <c r="AU193">
        <f>AR193*'MRIP Selectivity'!$P$35</f>
        <v>9.0321712954188795E-4</v>
      </c>
      <c r="AV193">
        <v>1</v>
      </c>
      <c r="AW193">
        <f t="shared" si="77"/>
        <v>5</v>
      </c>
      <c r="AX193">
        <f t="shared" si="56"/>
        <v>0</v>
      </c>
      <c r="AY193">
        <f t="shared" si="57"/>
        <v>0</v>
      </c>
      <c r="AZ193">
        <f t="shared" si="58"/>
        <v>0</v>
      </c>
      <c r="BA193">
        <v>457.30262902999999</v>
      </c>
      <c r="BB193">
        <v>457.30262902999999</v>
      </c>
    </row>
    <row r="194" spans="1:54" x14ac:dyDescent="0.25">
      <c r="A194" t="s">
        <v>169</v>
      </c>
      <c r="B194" t="s">
        <v>3</v>
      </c>
      <c r="C194">
        <v>2013</v>
      </c>
      <c r="D194">
        <v>6</v>
      </c>
      <c r="E194">
        <v>11</v>
      </c>
      <c r="F194" t="s">
        <v>1846</v>
      </c>
      <c r="G194" t="s">
        <v>1769</v>
      </c>
      <c r="H194" t="s">
        <v>1811</v>
      </c>
      <c r="I194" t="s">
        <v>1812</v>
      </c>
      <c r="J194" t="s">
        <v>1813</v>
      </c>
      <c r="K194" t="str">
        <f t="shared" si="59"/>
        <v>Inshore</v>
      </c>
      <c r="L194">
        <v>0</v>
      </c>
      <c r="M194">
        <f t="shared" ref="M194:M257" si="78">L194*BA194</f>
        <v>0</v>
      </c>
      <c r="N194">
        <f t="shared" si="60"/>
        <v>2.516176680597846E-2</v>
      </c>
      <c r="O194">
        <f t="shared" si="61"/>
        <v>1.2568578454237993E-2</v>
      </c>
      <c r="P194">
        <v>0</v>
      </c>
      <c r="Q194">
        <f t="shared" si="62"/>
        <v>0</v>
      </c>
      <c r="R194">
        <v>0</v>
      </c>
      <c r="S194">
        <f t="shared" ref="S194:S257" si="79">R194*BA194</f>
        <v>0</v>
      </c>
      <c r="T194">
        <f t="shared" si="63"/>
        <v>0</v>
      </c>
      <c r="U194">
        <f t="shared" ref="U194:U257" si="80">IF(AX194=1,R194+AF194+AG194+AH194,R194+AF194+AG194)</f>
        <v>2.1246925742197942E-2</v>
      </c>
      <c r="V194">
        <f t="shared" si="64"/>
        <v>0.84441310922369939</v>
      </c>
      <c r="W194">
        <f t="shared" ref="W194:W257" si="81">IF(AX194=1,R194+AG194+AH194,R194+AG194)</f>
        <v>1.1834618648320815E-2</v>
      </c>
      <c r="X194">
        <f t="shared" si="65"/>
        <v>0.94160359434525431</v>
      </c>
      <c r="Y194">
        <v>2</v>
      </c>
      <c r="Z194">
        <f>Y194*'MRIP Selectivity'!$N$35</f>
        <v>1.2593188351740467E-2</v>
      </c>
      <c r="AA194">
        <f>Y194*'MRIP Selectivity'!$O$35</f>
        <v>1.2568578454237993E-2</v>
      </c>
      <c r="AB194">
        <f>Y194*'MRIP Selectivity'!$P$35</f>
        <v>1.8064342590837759E-3</v>
      </c>
      <c r="AC194">
        <v>0.74741255597723821</v>
      </c>
      <c r="AD194">
        <v>0.94160359434525442</v>
      </c>
      <c r="AE194">
        <v>1.3432654004296583</v>
      </c>
      <c r="AF194">
        <f t="shared" si="66"/>
        <v>9.4123070938771265E-3</v>
      </c>
      <c r="AG194">
        <f t="shared" si="67"/>
        <v>1.1834618648320815E-2</v>
      </c>
      <c r="AH194">
        <f t="shared" si="68"/>
        <v>2.4265206383780212E-3</v>
      </c>
      <c r="AI194">
        <f t="shared" si="69"/>
        <v>2.6968201065062234E-2</v>
      </c>
      <c r="AJ194">
        <f t="shared" si="70"/>
        <v>2.3673446380575964E-2</v>
      </c>
      <c r="AK194">
        <f t="shared" si="71"/>
        <v>1.4375012713321769E-2</v>
      </c>
      <c r="AL194">
        <f t="shared" si="72"/>
        <v>1.4261139286698837E-2</v>
      </c>
      <c r="AM194">
        <f t="shared" si="73"/>
        <v>2.1246925742197942E-2</v>
      </c>
      <c r="AN194">
        <f t="shared" si="74"/>
        <v>1.1834618648320815E-2</v>
      </c>
      <c r="AO194">
        <v>0</v>
      </c>
      <c r="AP194">
        <f t="shared" si="75"/>
        <v>2.516176680597846E-2</v>
      </c>
      <c r="AQ194">
        <f t="shared" si="76"/>
        <v>1.2568578454237993E-2</v>
      </c>
      <c r="AR194">
        <v>2</v>
      </c>
      <c r="AS194">
        <f>AR194*'MRIP Selectivity'!$N$35</f>
        <v>1.2593188351740467E-2</v>
      </c>
      <c r="AT194">
        <f>AR194*'MRIP Selectivity'!$O$35</f>
        <v>1.2568578454237993E-2</v>
      </c>
      <c r="AU194">
        <f>AR194*'MRIP Selectivity'!$P$35</f>
        <v>1.8064342590837759E-3</v>
      </c>
      <c r="AV194">
        <v>1</v>
      </c>
      <c r="AW194">
        <f t="shared" si="77"/>
        <v>5</v>
      </c>
      <c r="AX194">
        <f t="shared" ref="AX194:AX257" si="82">IF(AO194&gt;=AW194,1,0)</f>
        <v>0</v>
      </c>
      <c r="AY194">
        <f t="shared" ref="AY194:AY257" si="83">IF(AP194&gt;=AW194,1,0)</f>
        <v>0</v>
      </c>
      <c r="AZ194">
        <f t="shared" ref="AZ194:AZ257" si="84">IF(AQ194&gt;=AW194,1,0)</f>
        <v>0</v>
      </c>
      <c r="BA194">
        <v>165.23984977999999</v>
      </c>
      <c r="BB194">
        <v>165.23984977999999</v>
      </c>
    </row>
    <row r="195" spans="1:54" x14ac:dyDescent="0.25">
      <c r="A195" t="s">
        <v>170</v>
      </c>
      <c r="B195" t="s">
        <v>3</v>
      </c>
      <c r="C195">
        <v>2013</v>
      </c>
      <c r="D195">
        <v>6</v>
      </c>
      <c r="E195">
        <v>11</v>
      </c>
      <c r="F195" t="s">
        <v>1846</v>
      </c>
      <c r="G195" t="s">
        <v>1769</v>
      </c>
      <c r="H195" t="s">
        <v>1811</v>
      </c>
      <c r="I195" t="s">
        <v>1812</v>
      </c>
      <c r="J195" t="s">
        <v>1813</v>
      </c>
      <c r="K195" t="str">
        <f t="shared" ref="K195:K258" si="85">IF(J195="Federal","Offshore","Inshore")</f>
        <v>Inshore</v>
      </c>
      <c r="L195">
        <v>0</v>
      </c>
      <c r="M195">
        <f t="shared" si="78"/>
        <v>0</v>
      </c>
      <c r="N195">
        <f t="shared" ref="N195:N258" si="86">L195+Z195+AA195</f>
        <v>0.25161766805978458</v>
      </c>
      <c r="O195">
        <f t="shared" ref="O195:O258" si="87">L195+AA195</f>
        <v>0.12568578454237994</v>
      </c>
      <c r="P195">
        <v>0</v>
      </c>
      <c r="Q195">
        <f t="shared" ref="Q195:Q258" si="88">IF(L195=0,0,P195/L195)</f>
        <v>0</v>
      </c>
      <c r="R195">
        <v>0</v>
      </c>
      <c r="S195">
        <f t="shared" si="79"/>
        <v>0</v>
      </c>
      <c r="T195">
        <f t="shared" ref="T195:T258" si="89">IF(L195=0,0,R195/L195)</f>
        <v>0</v>
      </c>
      <c r="U195">
        <f t="shared" si="80"/>
        <v>0.21246925742197942</v>
      </c>
      <c r="V195">
        <f t="shared" ref="V195:V258" si="90">U195/N195</f>
        <v>0.84441310922369939</v>
      </c>
      <c r="W195">
        <f t="shared" si="81"/>
        <v>0.11834618648320817</v>
      </c>
      <c r="X195">
        <f t="shared" ref="X195:X258" si="91">W195/O195</f>
        <v>0.94160359434525442</v>
      </c>
      <c r="Y195">
        <v>20</v>
      </c>
      <c r="Z195">
        <f>Y195*'MRIP Selectivity'!$N$35</f>
        <v>0.12593188351740467</v>
      </c>
      <c r="AA195">
        <f>Y195*'MRIP Selectivity'!$O$35</f>
        <v>0.12568578454237994</v>
      </c>
      <c r="AB195">
        <f>Y195*'MRIP Selectivity'!$P$35</f>
        <v>1.8064342590837758E-2</v>
      </c>
      <c r="AC195">
        <v>0.74741255597723821</v>
      </c>
      <c r="AD195">
        <v>0.94160359434525442</v>
      </c>
      <c r="AE195">
        <v>1.3432654004296583</v>
      </c>
      <c r="AF195">
        <f t="shared" ref="AF195:AF258" si="92">Z195*AC195</f>
        <v>9.4123070938771258E-2</v>
      </c>
      <c r="AG195">
        <f t="shared" ref="AG195:AG258" si="93">AA195*AD195</f>
        <v>0.11834618648320817</v>
      </c>
      <c r="AH195">
        <f t="shared" ref="AH195:AH258" si="94">AB195*AE195</f>
        <v>2.426520638378021E-2</v>
      </c>
      <c r="AI195">
        <f t="shared" ref="AI195:AI258" si="95">Z195+AA195+AB195</f>
        <v>0.26968201065062236</v>
      </c>
      <c r="AJ195">
        <f t="shared" ref="AJ195:AJ258" si="96">AF195+AG195+AH195</f>
        <v>0.23673446380575963</v>
      </c>
      <c r="AK195">
        <f t="shared" ref="AK195:AK258" si="97">AA195+AB195</f>
        <v>0.14375012713321769</v>
      </c>
      <c r="AL195">
        <f t="shared" ref="AL195:AL258" si="98">AG195+AH195</f>
        <v>0.14261139286698837</v>
      </c>
      <c r="AM195">
        <f t="shared" ref="AM195:AM258" si="99">R195+AF195+AG195</f>
        <v>0.21246925742197942</v>
      </c>
      <c r="AN195">
        <f t="shared" ref="AN195:AN258" si="100">R195+AG195</f>
        <v>0.11834618648320817</v>
      </c>
      <c r="AO195">
        <v>0</v>
      </c>
      <c r="AP195">
        <f t="shared" ref="AP195:AP258" si="101">AO195+AS195+AT195</f>
        <v>0.25161766805978458</v>
      </c>
      <c r="AQ195">
        <f t="shared" ref="AQ195:AQ258" si="102">AO195+AT195</f>
        <v>0.12568578454237994</v>
      </c>
      <c r="AR195">
        <v>20</v>
      </c>
      <c r="AS195">
        <f>AR195*'MRIP Selectivity'!$N$35</f>
        <v>0.12593188351740467</v>
      </c>
      <c r="AT195">
        <f>AR195*'MRIP Selectivity'!$O$35</f>
        <v>0.12568578454237994</v>
      </c>
      <c r="AU195">
        <f>AR195*'MRIP Selectivity'!$P$35</f>
        <v>1.8064342590837758E-2</v>
      </c>
      <c r="AV195">
        <v>4</v>
      </c>
      <c r="AW195">
        <f t="shared" ref="AW195:AW258" si="103">AV195*5</f>
        <v>20</v>
      </c>
      <c r="AX195">
        <f t="shared" si="82"/>
        <v>0</v>
      </c>
      <c r="AY195">
        <f t="shared" si="83"/>
        <v>0</v>
      </c>
      <c r="AZ195">
        <f t="shared" si="84"/>
        <v>0</v>
      </c>
      <c r="BA195">
        <v>165.23984977999999</v>
      </c>
      <c r="BB195">
        <v>165.23984977999999</v>
      </c>
    </row>
    <row r="196" spans="1:54" x14ac:dyDescent="0.25">
      <c r="A196" t="s">
        <v>171</v>
      </c>
      <c r="B196" t="s">
        <v>3</v>
      </c>
      <c r="C196">
        <v>2013</v>
      </c>
      <c r="D196">
        <v>6</v>
      </c>
      <c r="E196">
        <v>11</v>
      </c>
      <c r="F196" t="s">
        <v>1846</v>
      </c>
      <c r="G196" t="s">
        <v>1769</v>
      </c>
      <c r="H196" t="s">
        <v>1811</v>
      </c>
      <c r="I196" t="s">
        <v>1812</v>
      </c>
      <c r="J196" t="s">
        <v>1813</v>
      </c>
      <c r="K196" t="str">
        <f t="shared" si="85"/>
        <v>Inshore</v>
      </c>
      <c r="L196">
        <v>0</v>
      </c>
      <c r="M196">
        <f t="shared" si="78"/>
        <v>0</v>
      </c>
      <c r="N196">
        <f t="shared" si="86"/>
        <v>0.18871325104483844</v>
      </c>
      <c r="O196">
        <f t="shared" si="87"/>
        <v>9.4264338406784942E-2</v>
      </c>
      <c r="P196">
        <v>0</v>
      </c>
      <c r="Q196">
        <f t="shared" si="88"/>
        <v>0</v>
      </c>
      <c r="R196">
        <v>0</v>
      </c>
      <c r="S196">
        <f t="shared" si="79"/>
        <v>0</v>
      </c>
      <c r="T196">
        <f t="shared" si="89"/>
        <v>0</v>
      </c>
      <c r="U196">
        <f t="shared" si="80"/>
        <v>0.15935194306648456</v>
      </c>
      <c r="V196">
        <f t="shared" si="90"/>
        <v>0.84441310922369939</v>
      </c>
      <c r="W196">
        <f t="shared" si="81"/>
        <v>8.875963986240612E-2</v>
      </c>
      <c r="X196">
        <f t="shared" si="91"/>
        <v>0.94160359434525442</v>
      </c>
      <c r="Y196">
        <v>15</v>
      </c>
      <c r="Z196">
        <f>Y196*'MRIP Selectivity'!$N$35</f>
        <v>9.4448912638053495E-2</v>
      </c>
      <c r="AA196">
        <f>Y196*'MRIP Selectivity'!$O$35</f>
        <v>9.4264338406784942E-2</v>
      </c>
      <c r="AB196">
        <f>Y196*'MRIP Selectivity'!$P$35</f>
        <v>1.354825694312832E-2</v>
      </c>
      <c r="AC196">
        <v>0.74741255597723821</v>
      </c>
      <c r="AD196">
        <v>0.94160359434525442</v>
      </c>
      <c r="AE196">
        <v>1.3432654004296583</v>
      </c>
      <c r="AF196">
        <f t="shared" si="92"/>
        <v>7.0592303204078444E-2</v>
      </c>
      <c r="AG196">
        <f t="shared" si="93"/>
        <v>8.875963986240612E-2</v>
      </c>
      <c r="AH196">
        <f t="shared" si="94"/>
        <v>1.819890478783516E-2</v>
      </c>
      <c r="AI196">
        <f t="shared" si="95"/>
        <v>0.20226150798796677</v>
      </c>
      <c r="AJ196">
        <f t="shared" si="96"/>
        <v>0.17755084785431974</v>
      </c>
      <c r="AK196">
        <f t="shared" si="97"/>
        <v>0.10781259534991326</v>
      </c>
      <c r="AL196">
        <f t="shared" si="98"/>
        <v>0.10695854465024128</v>
      </c>
      <c r="AM196">
        <f t="shared" si="99"/>
        <v>0.15935194306648456</v>
      </c>
      <c r="AN196">
        <f t="shared" si="100"/>
        <v>8.875963986240612E-2</v>
      </c>
      <c r="AO196">
        <v>0</v>
      </c>
      <c r="AP196">
        <f t="shared" si="101"/>
        <v>0.18871325104483844</v>
      </c>
      <c r="AQ196">
        <f t="shared" si="102"/>
        <v>9.4264338406784942E-2</v>
      </c>
      <c r="AR196">
        <v>15</v>
      </c>
      <c r="AS196">
        <f>AR196*'MRIP Selectivity'!$N$35</f>
        <v>9.4448912638053495E-2</v>
      </c>
      <c r="AT196">
        <f>AR196*'MRIP Selectivity'!$O$35</f>
        <v>9.4264338406784942E-2</v>
      </c>
      <c r="AU196">
        <f>AR196*'MRIP Selectivity'!$P$35</f>
        <v>1.354825694312832E-2</v>
      </c>
      <c r="AV196">
        <v>16</v>
      </c>
      <c r="AW196">
        <f t="shared" si="103"/>
        <v>80</v>
      </c>
      <c r="AX196">
        <f t="shared" si="82"/>
        <v>0</v>
      </c>
      <c r="AY196">
        <f t="shared" si="83"/>
        <v>0</v>
      </c>
      <c r="AZ196">
        <f t="shared" si="84"/>
        <v>0</v>
      </c>
      <c r="BA196">
        <v>165.23984977999999</v>
      </c>
      <c r="BB196">
        <v>165.23984977999999</v>
      </c>
    </row>
    <row r="197" spans="1:54" x14ac:dyDescent="0.25">
      <c r="A197" t="s">
        <v>1874</v>
      </c>
      <c r="B197" t="s">
        <v>3</v>
      </c>
      <c r="C197">
        <v>2013</v>
      </c>
      <c r="D197">
        <v>6</v>
      </c>
      <c r="E197">
        <v>11</v>
      </c>
      <c r="F197" t="s">
        <v>1846</v>
      </c>
      <c r="G197" t="s">
        <v>1769</v>
      </c>
      <c r="H197" t="s">
        <v>1811</v>
      </c>
      <c r="I197" t="s">
        <v>1812</v>
      </c>
      <c r="J197" t="s">
        <v>1767</v>
      </c>
      <c r="K197" t="str">
        <f t="shared" si="85"/>
        <v>Inshore</v>
      </c>
      <c r="L197">
        <v>0</v>
      </c>
      <c r="M197">
        <f t="shared" si="78"/>
        <v>0</v>
      </c>
      <c r="N197">
        <f t="shared" si="86"/>
        <v>2.516176680597846E-2</v>
      </c>
      <c r="O197">
        <f t="shared" si="87"/>
        <v>1.2568578454237993E-2</v>
      </c>
      <c r="P197">
        <v>0</v>
      </c>
      <c r="Q197">
        <f t="shared" si="88"/>
        <v>0</v>
      </c>
      <c r="R197">
        <v>0</v>
      </c>
      <c r="S197">
        <f t="shared" si="79"/>
        <v>0</v>
      </c>
      <c r="T197">
        <f t="shared" si="89"/>
        <v>0</v>
      </c>
      <c r="U197">
        <f t="shared" si="80"/>
        <v>2.1246925742197942E-2</v>
      </c>
      <c r="V197">
        <f t="shared" si="90"/>
        <v>0.84441310922369939</v>
      </c>
      <c r="W197">
        <f t="shared" si="81"/>
        <v>1.1834618648320815E-2</v>
      </c>
      <c r="X197">
        <f t="shared" si="91"/>
        <v>0.94160359434525431</v>
      </c>
      <c r="Y197">
        <v>2</v>
      </c>
      <c r="Z197">
        <f>Y197*'MRIP Selectivity'!$N$35</f>
        <v>1.2593188351740467E-2</v>
      </c>
      <c r="AA197">
        <f>Y197*'MRIP Selectivity'!$O$35</f>
        <v>1.2568578454237993E-2</v>
      </c>
      <c r="AB197">
        <f>Y197*'MRIP Selectivity'!$P$35</f>
        <v>1.8064342590837759E-3</v>
      </c>
      <c r="AC197">
        <v>0.74741255597723821</v>
      </c>
      <c r="AD197">
        <v>0.94160359434525442</v>
      </c>
      <c r="AE197">
        <v>1.3432654004296583</v>
      </c>
      <c r="AF197">
        <f t="shared" si="92"/>
        <v>9.4123070938771265E-3</v>
      </c>
      <c r="AG197">
        <f t="shared" si="93"/>
        <v>1.1834618648320815E-2</v>
      </c>
      <c r="AH197">
        <f t="shared" si="94"/>
        <v>2.4265206383780212E-3</v>
      </c>
      <c r="AI197">
        <f t="shared" si="95"/>
        <v>2.6968201065062234E-2</v>
      </c>
      <c r="AJ197">
        <f t="shared" si="96"/>
        <v>2.3673446380575964E-2</v>
      </c>
      <c r="AK197">
        <f t="shared" si="97"/>
        <v>1.4375012713321769E-2</v>
      </c>
      <c r="AL197">
        <f t="shared" si="98"/>
        <v>1.4261139286698837E-2</v>
      </c>
      <c r="AM197">
        <f t="shared" si="99"/>
        <v>2.1246925742197942E-2</v>
      </c>
      <c r="AN197">
        <f t="shared" si="100"/>
        <v>1.1834618648320815E-2</v>
      </c>
      <c r="AO197">
        <v>0</v>
      </c>
      <c r="AP197">
        <f t="shared" si="101"/>
        <v>2.516176680597846E-2</v>
      </c>
      <c r="AQ197">
        <f t="shared" si="102"/>
        <v>1.2568578454237993E-2</v>
      </c>
      <c r="AR197">
        <v>2</v>
      </c>
      <c r="AS197">
        <f>AR197*'MRIP Selectivity'!$N$35</f>
        <v>1.2593188351740467E-2</v>
      </c>
      <c r="AT197">
        <f>AR197*'MRIP Selectivity'!$O$35</f>
        <v>1.2568578454237993E-2</v>
      </c>
      <c r="AU197">
        <f>AR197*'MRIP Selectivity'!$P$35</f>
        <v>1.8064342590837759E-3</v>
      </c>
      <c r="AV197">
        <v>2</v>
      </c>
      <c r="AW197">
        <f t="shared" si="103"/>
        <v>10</v>
      </c>
      <c r="AX197">
        <f t="shared" si="82"/>
        <v>0</v>
      </c>
      <c r="AY197">
        <f t="shared" si="83"/>
        <v>0</v>
      </c>
      <c r="AZ197">
        <f t="shared" si="84"/>
        <v>0</v>
      </c>
      <c r="BA197">
        <v>165.23984977999999</v>
      </c>
      <c r="BB197">
        <v>165.23984977999999</v>
      </c>
    </row>
    <row r="198" spans="1:54" x14ac:dyDescent="0.25">
      <c r="A198" t="s">
        <v>172</v>
      </c>
      <c r="B198" t="s">
        <v>3</v>
      </c>
      <c r="C198">
        <v>2013</v>
      </c>
      <c r="D198">
        <v>6</v>
      </c>
      <c r="E198">
        <v>11</v>
      </c>
      <c r="F198" t="s">
        <v>1846</v>
      </c>
      <c r="G198" t="s">
        <v>1769</v>
      </c>
      <c r="H198" t="s">
        <v>1811</v>
      </c>
      <c r="I198" t="s">
        <v>1812</v>
      </c>
      <c r="J198" t="s">
        <v>1813</v>
      </c>
      <c r="K198" t="str">
        <f t="shared" si="85"/>
        <v>Inshore</v>
      </c>
      <c r="L198">
        <v>0</v>
      </c>
      <c r="M198">
        <f t="shared" si="78"/>
        <v>0</v>
      </c>
      <c r="N198">
        <f t="shared" si="86"/>
        <v>1.5097060083587075</v>
      </c>
      <c r="O198">
        <f t="shared" si="87"/>
        <v>0.75411470725427954</v>
      </c>
      <c r="P198">
        <v>0</v>
      </c>
      <c r="Q198">
        <f t="shared" si="88"/>
        <v>0</v>
      </c>
      <c r="R198">
        <v>0</v>
      </c>
      <c r="S198">
        <f t="shared" si="79"/>
        <v>0</v>
      </c>
      <c r="T198">
        <f t="shared" si="89"/>
        <v>0</v>
      </c>
      <c r="U198">
        <f t="shared" si="80"/>
        <v>1.2748155445318765</v>
      </c>
      <c r="V198">
        <f t="shared" si="90"/>
        <v>0.84441310922369939</v>
      </c>
      <c r="W198">
        <f t="shared" si="81"/>
        <v>0.71007711889924896</v>
      </c>
      <c r="X198">
        <f t="shared" si="91"/>
        <v>0.94160359434525442</v>
      </c>
      <c r="Y198">
        <v>120</v>
      </c>
      <c r="Z198">
        <f>Y198*'MRIP Selectivity'!$N$35</f>
        <v>0.75559130110442796</v>
      </c>
      <c r="AA198">
        <f>Y198*'MRIP Selectivity'!$O$35</f>
        <v>0.75411470725427954</v>
      </c>
      <c r="AB198">
        <f>Y198*'MRIP Selectivity'!$P$35</f>
        <v>0.10838605554502656</v>
      </c>
      <c r="AC198">
        <v>0.74741255597723821</v>
      </c>
      <c r="AD198">
        <v>0.94160359434525442</v>
      </c>
      <c r="AE198">
        <v>1.3432654004296583</v>
      </c>
      <c r="AF198">
        <f t="shared" si="92"/>
        <v>0.56473842563262755</v>
      </c>
      <c r="AG198">
        <f t="shared" si="93"/>
        <v>0.71007711889924896</v>
      </c>
      <c r="AH198">
        <f t="shared" si="94"/>
        <v>0.14559123830268128</v>
      </c>
      <c r="AI198">
        <f t="shared" si="95"/>
        <v>1.6180920639037342</v>
      </c>
      <c r="AJ198">
        <f t="shared" si="96"/>
        <v>1.4204067828345579</v>
      </c>
      <c r="AK198">
        <f t="shared" si="97"/>
        <v>0.8625007627993061</v>
      </c>
      <c r="AL198">
        <f t="shared" si="98"/>
        <v>0.85566835720193024</v>
      </c>
      <c r="AM198">
        <f t="shared" si="99"/>
        <v>1.2748155445318765</v>
      </c>
      <c r="AN198">
        <f t="shared" si="100"/>
        <v>0.71007711889924896</v>
      </c>
      <c r="AO198">
        <v>0</v>
      </c>
      <c r="AP198">
        <f t="shared" si="101"/>
        <v>1.5097060083587075</v>
      </c>
      <c r="AQ198">
        <f t="shared" si="102"/>
        <v>0.75411470725427954</v>
      </c>
      <c r="AR198">
        <v>120</v>
      </c>
      <c r="AS198">
        <f>AR198*'MRIP Selectivity'!$N$35</f>
        <v>0.75559130110442796</v>
      </c>
      <c r="AT198">
        <f>AR198*'MRIP Selectivity'!$O$35</f>
        <v>0.75411470725427954</v>
      </c>
      <c r="AU198">
        <f>AR198*'MRIP Selectivity'!$P$35</f>
        <v>0.10838605554502656</v>
      </c>
      <c r="AV198">
        <v>9</v>
      </c>
      <c r="AW198">
        <f t="shared" si="103"/>
        <v>45</v>
      </c>
      <c r="AX198">
        <f t="shared" si="82"/>
        <v>0</v>
      </c>
      <c r="AY198">
        <f t="shared" si="83"/>
        <v>0</v>
      </c>
      <c r="AZ198">
        <f t="shared" si="84"/>
        <v>0</v>
      </c>
      <c r="BA198">
        <v>165.23984977999999</v>
      </c>
      <c r="BB198">
        <v>165.23984977999999</v>
      </c>
    </row>
    <row r="199" spans="1:54" x14ac:dyDescent="0.25">
      <c r="A199" t="s">
        <v>173</v>
      </c>
      <c r="B199" t="s">
        <v>3</v>
      </c>
      <c r="C199">
        <v>2014</v>
      </c>
      <c r="D199">
        <v>3</v>
      </c>
      <c r="E199">
        <v>5</v>
      </c>
      <c r="F199" t="s">
        <v>1861</v>
      </c>
      <c r="G199" t="s">
        <v>1769</v>
      </c>
      <c r="H199" t="s">
        <v>1811</v>
      </c>
      <c r="I199" t="s">
        <v>1824</v>
      </c>
      <c r="J199" t="s">
        <v>1813</v>
      </c>
      <c r="K199" t="str">
        <f t="shared" si="85"/>
        <v>Inshore</v>
      </c>
      <c r="L199">
        <v>0</v>
      </c>
      <c r="M199">
        <f t="shared" si="78"/>
        <v>0</v>
      </c>
      <c r="N199">
        <f t="shared" si="86"/>
        <v>1.258088340298923E-2</v>
      </c>
      <c r="O199">
        <f t="shared" si="87"/>
        <v>6.2842892271189965E-3</v>
      </c>
      <c r="P199">
        <v>0</v>
      </c>
      <c r="Q199">
        <f t="shared" si="88"/>
        <v>0</v>
      </c>
      <c r="R199">
        <v>0</v>
      </c>
      <c r="S199">
        <f t="shared" si="79"/>
        <v>0</v>
      </c>
      <c r="T199">
        <f t="shared" si="89"/>
        <v>0</v>
      </c>
      <c r="U199">
        <f t="shared" si="80"/>
        <v>1.0623462871098971E-2</v>
      </c>
      <c r="V199">
        <f t="shared" si="90"/>
        <v>0.84441310922369939</v>
      </c>
      <c r="W199">
        <f t="shared" si="81"/>
        <v>5.9173093241604077E-3</v>
      </c>
      <c r="X199">
        <f t="shared" si="91"/>
        <v>0.94160359434525431</v>
      </c>
      <c r="Y199">
        <v>1</v>
      </c>
      <c r="Z199">
        <f>Y199*'MRIP Selectivity'!$N$35</f>
        <v>6.2965941758702333E-3</v>
      </c>
      <c r="AA199">
        <f>Y199*'MRIP Selectivity'!$O$35</f>
        <v>6.2842892271189965E-3</v>
      </c>
      <c r="AB199">
        <f>Y199*'MRIP Selectivity'!$P$35</f>
        <v>9.0321712954188795E-4</v>
      </c>
      <c r="AC199">
        <v>0.74741255597723821</v>
      </c>
      <c r="AD199">
        <v>0.94160359434525442</v>
      </c>
      <c r="AE199">
        <v>1.3432654004296583</v>
      </c>
      <c r="AF199">
        <f t="shared" si="92"/>
        <v>4.7061535469385633E-3</v>
      </c>
      <c r="AG199">
        <f t="shared" si="93"/>
        <v>5.9173093241604077E-3</v>
      </c>
      <c r="AH199">
        <f t="shared" si="94"/>
        <v>1.2132603191890106E-3</v>
      </c>
      <c r="AI199">
        <f t="shared" si="95"/>
        <v>1.3484100532531117E-2</v>
      </c>
      <c r="AJ199">
        <f t="shared" si="96"/>
        <v>1.1836723190287982E-2</v>
      </c>
      <c r="AK199">
        <f t="shared" si="97"/>
        <v>7.1875063566608846E-3</v>
      </c>
      <c r="AL199">
        <f t="shared" si="98"/>
        <v>7.1305696433494187E-3</v>
      </c>
      <c r="AM199">
        <f t="shared" si="99"/>
        <v>1.0623462871098971E-2</v>
      </c>
      <c r="AN199">
        <f t="shared" si="100"/>
        <v>5.9173093241604077E-3</v>
      </c>
      <c r="AO199">
        <v>0</v>
      </c>
      <c r="AP199">
        <f t="shared" si="101"/>
        <v>1.258088340298923E-2</v>
      </c>
      <c r="AQ199">
        <f t="shared" si="102"/>
        <v>6.2842892271189965E-3</v>
      </c>
      <c r="AR199">
        <v>1</v>
      </c>
      <c r="AS199">
        <f>AR199*'MRIP Selectivity'!$N$35</f>
        <v>6.2965941758702333E-3</v>
      </c>
      <c r="AT199">
        <f>AR199*'MRIP Selectivity'!$O$35</f>
        <v>6.2842892271189965E-3</v>
      </c>
      <c r="AU199">
        <f>AR199*'MRIP Selectivity'!$P$35</f>
        <v>9.0321712954188795E-4</v>
      </c>
      <c r="AV199">
        <v>1</v>
      </c>
      <c r="AW199">
        <f t="shared" si="103"/>
        <v>5</v>
      </c>
      <c r="AX199">
        <f t="shared" si="82"/>
        <v>0</v>
      </c>
      <c r="AY199">
        <f t="shared" si="83"/>
        <v>0</v>
      </c>
      <c r="AZ199">
        <f t="shared" si="84"/>
        <v>0</v>
      </c>
      <c r="BA199">
        <v>198.84976330999999</v>
      </c>
      <c r="BB199">
        <v>198.84976330999999</v>
      </c>
    </row>
    <row r="200" spans="1:54" x14ac:dyDescent="0.25">
      <c r="A200" t="s">
        <v>174</v>
      </c>
      <c r="B200" t="s">
        <v>3</v>
      </c>
      <c r="C200">
        <v>2014</v>
      </c>
      <c r="D200">
        <v>3</v>
      </c>
      <c r="E200">
        <v>5</v>
      </c>
      <c r="F200" t="s">
        <v>1861</v>
      </c>
      <c r="G200" t="s">
        <v>1769</v>
      </c>
      <c r="H200" t="s">
        <v>1811</v>
      </c>
      <c r="I200" t="s">
        <v>1824</v>
      </c>
      <c r="J200" t="s">
        <v>1813</v>
      </c>
      <c r="K200" t="str">
        <f t="shared" si="85"/>
        <v>Inshore</v>
      </c>
      <c r="L200">
        <v>0</v>
      </c>
      <c r="M200">
        <f t="shared" si="78"/>
        <v>0</v>
      </c>
      <c r="N200">
        <f t="shared" si="86"/>
        <v>1.258088340298923E-2</v>
      </c>
      <c r="O200">
        <f t="shared" si="87"/>
        <v>6.2842892271189965E-3</v>
      </c>
      <c r="P200">
        <v>0</v>
      </c>
      <c r="Q200">
        <f t="shared" si="88"/>
        <v>0</v>
      </c>
      <c r="R200">
        <v>0</v>
      </c>
      <c r="S200">
        <f t="shared" si="79"/>
        <v>0</v>
      </c>
      <c r="T200">
        <f t="shared" si="89"/>
        <v>0</v>
      </c>
      <c r="U200">
        <f t="shared" si="80"/>
        <v>1.0623462871098971E-2</v>
      </c>
      <c r="V200">
        <f t="shared" si="90"/>
        <v>0.84441310922369939</v>
      </c>
      <c r="W200">
        <f t="shared" si="81"/>
        <v>5.9173093241604077E-3</v>
      </c>
      <c r="X200">
        <f t="shared" si="91"/>
        <v>0.94160359434525431</v>
      </c>
      <c r="Y200">
        <v>1</v>
      </c>
      <c r="Z200">
        <f>Y200*'MRIP Selectivity'!$N$35</f>
        <v>6.2965941758702333E-3</v>
      </c>
      <c r="AA200">
        <f>Y200*'MRIP Selectivity'!$O$35</f>
        <v>6.2842892271189965E-3</v>
      </c>
      <c r="AB200">
        <f>Y200*'MRIP Selectivity'!$P$35</f>
        <v>9.0321712954188795E-4</v>
      </c>
      <c r="AC200">
        <v>0.74741255597723821</v>
      </c>
      <c r="AD200">
        <v>0.94160359434525442</v>
      </c>
      <c r="AE200">
        <v>1.3432654004296583</v>
      </c>
      <c r="AF200">
        <f t="shared" si="92"/>
        <v>4.7061535469385633E-3</v>
      </c>
      <c r="AG200">
        <f t="shared" si="93"/>
        <v>5.9173093241604077E-3</v>
      </c>
      <c r="AH200">
        <f t="shared" si="94"/>
        <v>1.2132603191890106E-3</v>
      </c>
      <c r="AI200">
        <f t="shared" si="95"/>
        <v>1.3484100532531117E-2</v>
      </c>
      <c r="AJ200">
        <f t="shared" si="96"/>
        <v>1.1836723190287982E-2</v>
      </c>
      <c r="AK200">
        <f t="shared" si="97"/>
        <v>7.1875063566608846E-3</v>
      </c>
      <c r="AL200">
        <f t="shared" si="98"/>
        <v>7.1305696433494187E-3</v>
      </c>
      <c r="AM200">
        <f t="shared" si="99"/>
        <v>1.0623462871098971E-2</v>
      </c>
      <c r="AN200">
        <f t="shared" si="100"/>
        <v>5.9173093241604077E-3</v>
      </c>
      <c r="AO200">
        <v>0</v>
      </c>
      <c r="AP200">
        <f t="shared" si="101"/>
        <v>1.258088340298923E-2</v>
      </c>
      <c r="AQ200">
        <f t="shared" si="102"/>
        <v>6.2842892271189965E-3</v>
      </c>
      <c r="AR200">
        <v>1</v>
      </c>
      <c r="AS200">
        <f>AR200*'MRIP Selectivity'!$N$35</f>
        <v>6.2965941758702333E-3</v>
      </c>
      <c r="AT200">
        <f>AR200*'MRIP Selectivity'!$O$35</f>
        <v>6.2842892271189965E-3</v>
      </c>
      <c r="AU200">
        <f>AR200*'MRIP Selectivity'!$P$35</f>
        <v>9.0321712954188795E-4</v>
      </c>
      <c r="AV200">
        <v>1</v>
      </c>
      <c r="AW200">
        <f t="shared" si="103"/>
        <v>5</v>
      </c>
      <c r="AX200">
        <f t="shared" si="82"/>
        <v>0</v>
      </c>
      <c r="AY200">
        <f t="shared" si="83"/>
        <v>0</v>
      </c>
      <c r="AZ200">
        <f t="shared" si="84"/>
        <v>0</v>
      </c>
      <c r="BA200">
        <v>198.84976330999999</v>
      </c>
      <c r="BB200">
        <v>198.84976330999999</v>
      </c>
    </row>
    <row r="201" spans="1:54" x14ac:dyDescent="0.25">
      <c r="A201" t="s">
        <v>175</v>
      </c>
      <c r="B201" t="s">
        <v>3</v>
      </c>
      <c r="C201">
        <v>2014</v>
      </c>
      <c r="D201">
        <v>3</v>
      </c>
      <c r="E201">
        <v>5</v>
      </c>
      <c r="F201" t="s">
        <v>1861</v>
      </c>
      <c r="G201" t="s">
        <v>1769</v>
      </c>
      <c r="H201" t="s">
        <v>1811</v>
      </c>
      <c r="I201" t="s">
        <v>1824</v>
      </c>
      <c r="J201" t="s">
        <v>1813</v>
      </c>
      <c r="K201" t="str">
        <f t="shared" si="85"/>
        <v>Inshore</v>
      </c>
      <c r="L201">
        <v>0</v>
      </c>
      <c r="M201">
        <f t="shared" si="78"/>
        <v>0</v>
      </c>
      <c r="N201">
        <f t="shared" si="86"/>
        <v>3.7742650208967693E-2</v>
      </c>
      <c r="O201">
        <f t="shared" si="87"/>
        <v>1.8852867681356991E-2</v>
      </c>
      <c r="P201">
        <v>0</v>
      </c>
      <c r="Q201">
        <f t="shared" si="88"/>
        <v>0</v>
      </c>
      <c r="R201">
        <v>0</v>
      </c>
      <c r="S201">
        <f t="shared" si="79"/>
        <v>0</v>
      </c>
      <c r="T201">
        <f t="shared" si="89"/>
        <v>0</v>
      </c>
      <c r="U201">
        <f t="shared" si="80"/>
        <v>3.1870388613296913E-2</v>
      </c>
      <c r="V201">
        <f t="shared" si="90"/>
        <v>0.84441310922369928</v>
      </c>
      <c r="W201">
        <f t="shared" si="81"/>
        <v>1.7751927972481225E-2</v>
      </c>
      <c r="X201">
        <f t="shared" si="91"/>
        <v>0.94160359434525442</v>
      </c>
      <c r="Y201">
        <v>3</v>
      </c>
      <c r="Z201">
        <f>Y201*'MRIP Selectivity'!$N$35</f>
        <v>1.8889782527610699E-2</v>
      </c>
      <c r="AA201">
        <f>Y201*'MRIP Selectivity'!$O$35</f>
        <v>1.8852867681356991E-2</v>
      </c>
      <c r="AB201">
        <f>Y201*'MRIP Selectivity'!$P$35</f>
        <v>2.7096513886256638E-3</v>
      </c>
      <c r="AC201">
        <v>0.74741255597723821</v>
      </c>
      <c r="AD201">
        <v>0.94160359434525442</v>
      </c>
      <c r="AE201">
        <v>1.3432654004296583</v>
      </c>
      <c r="AF201">
        <f t="shared" si="92"/>
        <v>1.4118460640815688E-2</v>
      </c>
      <c r="AG201">
        <f t="shared" si="93"/>
        <v>1.7751927972481225E-2</v>
      </c>
      <c r="AH201">
        <f t="shared" si="94"/>
        <v>3.6397809575670318E-3</v>
      </c>
      <c r="AI201">
        <f t="shared" si="95"/>
        <v>4.045230159759336E-2</v>
      </c>
      <c r="AJ201">
        <f t="shared" si="96"/>
        <v>3.5510169570863948E-2</v>
      </c>
      <c r="AK201">
        <f t="shared" si="97"/>
        <v>2.1562519069982654E-2</v>
      </c>
      <c r="AL201">
        <f t="shared" si="98"/>
        <v>2.1391708930048256E-2</v>
      </c>
      <c r="AM201">
        <f t="shared" si="99"/>
        <v>3.1870388613296913E-2</v>
      </c>
      <c r="AN201">
        <f t="shared" si="100"/>
        <v>1.7751927972481225E-2</v>
      </c>
      <c r="AO201">
        <v>0</v>
      </c>
      <c r="AP201">
        <f t="shared" si="101"/>
        <v>3.7742650208967693E-2</v>
      </c>
      <c r="AQ201">
        <f t="shared" si="102"/>
        <v>1.8852867681356991E-2</v>
      </c>
      <c r="AR201">
        <v>3</v>
      </c>
      <c r="AS201">
        <f>AR201*'MRIP Selectivity'!$N$35</f>
        <v>1.8889782527610699E-2</v>
      </c>
      <c r="AT201">
        <f>AR201*'MRIP Selectivity'!$O$35</f>
        <v>1.8852867681356991E-2</v>
      </c>
      <c r="AU201">
        <f>AR201*'MRIP Selectivity'!$P$35</f>
        <v>2.7096513886256638E-3</v>
      </c>
      <c r="AV201">
        <v>1</v>
      </c>
      <c r="AW201">
        <f t="shared" si="103"/>
        <v>5</v>
      </c>
      <c r="AX201">
        <f t="shared" si="82"/>
        <v>0</v>
      </c>
      <c r="AY201">
        <f t="shared" si="83"/>
        <v>0</v>
      </c>
      <c r="AZ201">
        <f t="shared" si="84"/>
        <v>0</v>
      </c>
      <c r="BA201">
        <v>198.84976330999999</v>
      </c>
      <c r="BB201">
        <v>198.84976330999999</v>
      </c>
    </row>
    <row r="202" spans="1:54" x14ac:dyDescent="0.25">
      <c r="A202" t="s">
        <v>176</v>
      </c>
      <c r="B202" t="s">
        <v>3</v>
      </c>
      <c r="C202">
        <v>2014</v>
      </c>
      <c r="D202">
        <v>3</v>
      </c>
      <c r="E202">
        <v>5</v>
      </c>
      <c r="F202" t="s">
        <v>1827</v>
      </c>
      <c r="G202" t="s">
        <v>1769</v>
      </c>
      <c r="H202" t="s">
        <v>1811</v>
      </c>
      <c r="I202" t="s">
        <v>1812</v>
      </c>
      <c r="J202" t="s">
        <v>1813</v>
      </c>
      <c r="K202" t="str">
        <f t="shared" si="85"/>
        <v>Inshore</v>
      </c>
      <c r="L202">
        <v>0</v>
      </c>
      <c r="M202">
        <f t="shared" si="78"/>
        <v>0</v>
      </c>
      <c r="N202">
        <f t="shared" si="86"/>
        <v>3.7742650208967693E-2</v>
      </c>
      <c r="O202">
        <f t="shared" si="87"/>
        <v>1.8852867681356991E-2</v>
      </c>
      <c r="P202">
        <v>0</v>
      </c>
      <c r="Q202">
        <f t="shared" si="88"/>
        <v>0</v>
      </c>
      <c r="R202">
        <v>0</v>
      </c>
      <c r="S202">
        <f t="shared" si="79"/>
        <v>0</v>
      </c>
      <c r="T202">
        <f t="shared" si="89"/>
        <v>0</v>
      </c>
      <c r="U202">
        <f t="shared" si="80"/>
        <v>3.1870388613296913E-2</v>
      </c>
      <c r="V202">
        <f t="shared" si="90"/>
        <v>0.84441310922369928</v>
      </c>
      <c r="W202">
        <f t="shared" si="81"/>
        <v>1.7751927972481225E-2</v>
      </c>
      <c r="X202">
        <f t="shared" si="91"/>
        <v>0.94160359434525442</v>
      </c>
      <c r="Y202">
        <v>3</v>
      </c>
      <c r="Z202">
        <f>Y202*'MRIP Selectivity'!$N$35</f>
        <v>1.8889782527610699E-2</v>
      </c>
      <c r="AA202">
        <f>Y202*'MRIP Selectivity'!$O$35</f>
        <v>1.8852867681356991E-2</v>
      </c>
      <c r="AB202">
        <f>Y202*'MRIP Selectivity'!$P$35</f>
        <v>2.7096513886256638E-3</v>
      </c>
      <c r="AC202">
        <v>0.74741255597723821</v>
      </c>
      <c r="AD202">
        <v>0.94160359434525442</v>
      </c>
      <c r="AE202">
        <v>1.3432654004296583</v>
      </c>
      <c r="AF202">
        <f t="shared" si="92"/>
        <v>1.4118460640815688E-2</v>
      </c>
      <c r="AG202">
        <f t="shared" si="93"/>
        <v>1.7751927972481225E-2</v>
      </c>
      <c r="AH202">
        <f t="shared" si="94"/>
        <v>3.6397809575670318E-3</v>
      </c>
      <c r="AI202">
        <f t="shared" si="95"/>
        <v>4.045230159759336E-2</v>
      </c>
      <c r="AJ202">
        <f t="shared" si="96"/>
        <v>3.5510169570863948E-2</v>
      </c>
      <c r="AK202">
        <f t="shared" si="97"/>
        <v>2.1562519069982654E-2</v>
      </c>
      <c r="AL202">
        <f t="shared" si="98"/>
        <v>2.1391708930048256E-2</v>
      </c>
      <c r="AM202">
        <f t="shared" si="99"/>
        <v>3.1870388613296913E-2</v>
      </c>
      <c r="AN202">
        <f t="shared" si="100"/>
        <v>1.7751927972481225E-2</v>
      </c>
      <c r="AO202">
        <v>0</v>
      </c>
      <c r="AP202">
        <f t="shared" si="101"/>
        <v>3.7742650208967693E-2</v>
      </c>
      <c r="AQ202">
        <f t="shared" si="102"/>
        <v>1.8852867681356991E-2</v>
      </c>
      <c r="AR202">
        <v>3</v>
      </c>
      <c r="AS202">
        <f>AR202*'MRIP Selectivity'!$N$35</f>
        <v>1.8889782527610699E-2</v>
      </c>
      <c r="AT202">
        <f>AR202*'MRIP Selectivity'!$O$35</f>
        <v>1.8852867681356991E-2</v>
      </c>
      <c r="AU202">
        <f>AR202*'MRIP Selectivity'!$P$35</f>
        <v>2.7096513886256638E-3</v>
      </c>
      <c r="AV202">
        <v>2</v>
      </c>
      <c r="AW202">
        <f t="shared" si="103"/>
        <v>10</v>
      </c>
      <c r="AX202">
        <f t="shared" si="82"/>
        <v>0</v>
      </c>
      <c r="AY202">
        <f t="shared" si="83"/>
        <v>0</v>
      </c>
      <c r="AZ202">
        <f t="shared" si="84"/>
        <v>0</v>
      </c>
      <c r="BA202">
        <v>272.88841721</v>
      </c>
      <c r="BB202">
        <v>272.88841721</v>
      </c>
    </row>
    <row r="203" spans="1:54" x14ac:dyDescent="0.25">
      <c r="A203" t="s">
        <v>1875</v>
      </c>
      <c r="B203" t="s">
        <v>3</v>
      </c>
      <c r="C203">
        <v>2014</v>
      </c>
      <c r="D203">
        <v>3</v>
      </c>
      <c r="E203">
        <v>5</v>
      </c>
      <c r="F203" t="s">
        <v>1827</v>
      </c>
      <c r="G203" t="s">
        <v>1769</v>
      </c>
      <c r="H203" t="s">
        <v>1811</v>
      </c>
      <c r="I203" t="s">
        <v>1812</v>
      </c>
      <c r="J203" t="s">
        <v>1767</v>
      </c>
      <c r="K203" t="str">
        <f t="shared" si="85"/>
        <v>Inshore</v>
      </c>
      <c r="L203">
        <v>0</v>
      </c>
      <c r="M203">
        <f t="shared" si="78"/>
        <v>0</v>
      </c>
      <c r="N203">
        <f t="shared" si="86"/>
        <v>0.31452208507473078</v>
      </c>
      <c r="O203">
        <f t="shared" si="87"/>
        <v>0.15710723067797491</v>
      </c>
      <c r="P203">
        <v>0</v>
      </c>
      <c r="Q203">
        <f t="shared" si="88"/>
        <v>0</v>
      </c>
      <c r="R203">
        <v>0</v>
      </c>
      <c r="S203">
        <f t="shared" si="79"/>
        <v>0</v>
      </c>
      <c r="T203">
        <f t="shared" si="89"/>
        <v>0</v>
      </c>
      <c r="U203">
        <f t="shared" si="80"/>
        <v>0.26558657177747425</v>
      </c>
      <c r="V203">
        <f t="shared" si="90"/>
        <v>0.84441310922369917</v>
      </c>
      <c r="W203">
        <f t="shared" si="81"/>
        <v>0.1479327331040102</v>
      </c>
      <c r="X203">
        <f t="shared" si="91"/>
        <v>0.94160359434525442</v>
      </c>
      <c r="Y203">
        <v>25</v>
      </c>
      <c r="Z203">
        <f>Y203*'MRIP Selectivity'!$N$35</f>
        <v>0.15741485439675584</v>
      </c>
      <c r="AA203">
        <f>Y203*'MRIP Selectivity'!$O$35</f>
        <v>0.15710723067797491</v>
      </c>
      <c r="AB203">
        <f>Y203*'MRIP Selectivity'!$P$35</f>
        <v>2.2580428238547199E-2</v>
      </c>
      <c r="AC203">
        <v>0.74741255597723821</v>
      </c>
      <c r="AD203">
        <v>0.94160359434525442</v>
      </c>
      <c r="AE203">
        <v>1.3432654004296583</v>
      </c>
      <c r="AF203">
        <f t="shared" si="92"/>
        <v>0.11765383867346407</v>
      </c>
      <c r="AG203">
        <f t="shared" si="93"/>
        <v>0.1479327331040102</v>
      </c>
      <c r="AH203">
        <f t="shared" si="94"/>
        <v>3.0331507979725267E-2</v>
      </c>
      <c r="AI203">
        <f t="shared" si="95"/>
        <v>0.33710251331327801</v>
      </c>
      <c r="AJ203">
        <f t="shared" si="96"/>
        <v>0.29591807975719953</v>
      </c>
      <c r="AK203">
        <f t="shared" si="97"/>
        <v>0.17968765891652211</v>
      </c>
      <c r="AL203">
        <f t="shared" si="98"/>
        <v>0.17826424108373545</v>
      </c>
      <c r="AM203">
        <f t="shared" si="99"/>
        <v>0.26558657177747425</v>
      </c>
      <c r="AN203">
        <f t="shared" si="100"/>
        <v>0.1479327331040102</v>
      </c>
      <c r="AO203">
        <v>0</v>
      </c>
      <c r="AP203">
        <f t="shared" si="101"/>
        <v>0.31452208507473078</v>
      </c>
      <c r="AQ203">
        <f t="shared" si="102"/>
        <v>0.15710723067797491</v>
      </c>
      <c r="AR203">
        <v>25</v>
      </c>
      <c r="AS203">
        <f>AR203*'MRIP Selectivity'!$N$35</f>
        <v>0.15741485439675584</v>
      </c>
      <c r="AT203">
        <f>AR203*'MRIP Selectivity'!$O$35</f>
        <v>0.15710723067797491</v>
      </c>
      <c r="AU203">
        <f>AR203*'MRIP Selectivity'!$P$35</f>
        <v>2.2580428238547199E-2</v>
      </c>
      <c r="AV203">
        <v>4</v>
      </c>
      <c r="AW203">
        <f t="shared" si="103"/>
        <v>20</v>
      </c>
      <c r="AX203">
        <f t="shared" si="82"/>
        <v>0</v>
      </c>
      <c r="AY203">
        <f t="shared" si="83"/>
        <v>0</v>
      </c>
      <c r="AZ203">
        <f t="shared" si="84"/>
        <v>0</v>
      </c>
      <c r="BA203">
        <v>272.88841721</v>
      </c>
      <c r="BB203">
        <v>272.88841721</v>
      </c>
    </row>
    <row r="204" spans="1:54" x14ac:dyDescent="0.25">
      <c r="A204" t="s">
        <v>177</v>
      </c>
      <c r="B204" t="s">
        <v>3</v>
      </c>
      <c r="C204">
        <v>2014</v>
      </c>
      <c r="D204">
        <v>3</v>
      </c>
      <c r="E204">
        <v>5</v>
      </c>
      <c r="F204" t="s">
        <v>1827</v>
      </c>
      <c r="G204" t="s">
        <v>1769</v>
      </c>
      <c r="H204" t="s">
        <v>1811</v>
      </c>
      <c r="I204" t="s">
        <v>1812</v>
      </c>
      <c r="J204" t="s">
        <v>1819</v>
      </c>
      <c r="K204" t="str">
        <f t="shared" si="85"/>
        <v>Offshore</v>
      </c>
      <c r="L204">
        <v>0</v>
      </c>
      <c r="M204">
        <f t="shared" si="78"/>
        <v>0</v>
      </c>
      <c r="N204">
        <f t="shared" si="86"/>
        <v>7.5485300417935386E-2</v>
      </c>
      <c r="O204">
        <f t="shared" si="87"/>
        <v>3.7705735362713981E-2</v>
      </c>
      <c r="P204">
        <v>0</v>
      </c>
      <c r="Q204">
        <f t="shared" si="88"/>
        <v>0</v>
      </c>
      <c r="R204">
        <v>0</v>
      </c>
      <c r="S204">
        <f t="shared" si="79"/>
        <v>0</v>
      </c>
      <c r="T204">
        <f t="shared" si="89"/>
        <v>0</v>
      </c>
      <c r="U204">
        <f t="shared" si="80"/>
        <v>6.3740777226593825E-2</v>
      </c>
      <c r="V204">
        <f t="shared" si="90"/>
        <v>0.84441310922369928</v>
      </c>
      <c r="W204">
        <f t="shared" si="81"/>
        <v>3.5503855944962449E-2</v>
      </c>
      <c r="X204">
        <f t="shared" si="91"/>
        <v>0.94160359434525442</v>
      </c>
      <c r="Y204">
        <v>6</v>
      </c>
      <c r="Z204">
        <f>Y204*'MRIP Selectivity'!$N$35</f>
        <v>3.7779565055221398E-2</v>
      </c>
      <c r="AA204">
        <f>Y204*'MRIP Selectivity'!$O$35</f>
        <v>3.7705735362713981E-2</v>
      </c>
      <c r="AB204">
        <f>Y204*'MRIP Selectivity'!$P$35</f>
        <v>5.4193027772513275E-3</v>
      </c>
      <c r="AC204">
        <v>0.74741255597723821</v>
      </c>
      <c r="AD204">
        <v>0.94160359434525442</v>
      </c>
      <c r="AE204">
        <v>1.3432654004296583</v>
      </c>
      <c r="AF204">
        <f t="shared" si="92"/>
        <v>2.8236921281631376E-2</v>
      </c>
      <c r="AG204">
        <f t="shared" si="93"/>
        <v>3.5503855944962449E-2</v>
      </c>
      <c r="AH204">
        <f t="shared" si="94"/>
        <v>7.2795619151340635E-3</v>
      </c>
      <c r="AI204">
        <f t="shared" si="95"/>
        <v>8.0904603195186719E-2</v>
      </c>
      <c r="AJ204">
        <f t="shared" si="96"/>
        <v>7.1020339141727895E-2</v>
      </c>
      <c r="AK204">
        <f t="shared" si="97"/>
        <v>4.3125038139965308E-2</v>
      </c>
      <c r="AL204">
        <f t="shared" si="98"/>
        <v>4.2783417860096512E-2</v>
      </c>
      <c r="AM204">
        <f t="shared" si="99"/>
        <v>6.3740777226593825E-2</v>
      </c>
      <c r="AN204">
        <f t="shared" si="100"/>
        <v>3.5503855944962449E-2</v>
      </c>
      <c r="AO204">
        <v>0</v>
      </c>
      <c r="AP204">
        <f t="shared" si="101"/>
        <v>7.5485300417935386E-2</v>
      </c>
      <c r="AQ204">
        <f t="shared" si="102"/>
        <v>3.7705735362713981E-2</v>
      </c>
      <c r="AR204">
        <v>6</v>
      </c>
      <c r="AS204">
        <f>AR204*'MRIP Selectivity'!$N$35</f>
        <v>3.7779565055221398E-2</v>
      </c>
      <c r="AT204">
        <f>AR204*'MRIP Selectivity'!$O$35</f>
        <v>3.7705735362713981E-2</v>
      </c>
      <c r="AU204">
        <f>AR204*'MRIP Selectivity'!$P$35</f>
        <v>5.4193027772513275E-3</v>
      </c>
      <c r="AV204">
        <v>8</v>
      </c>
      <c r="AW204">
        <f t="shared" si="103"/>
        <v>40</v>
      </c>
      <c r="AX204">
        <f t="shared" si="82"/>
        <v>0</v>
      </c>
      <c r="AY204">
        <f t="shared" si="83"/>
        <v>0</v>
      </c>
      <c r="AZ204">
        <f t="shared" si="84"/>
        <v>0</v>
      </c>
      <c r="BA204">
        <v>272.88841721</v>
      </c>
      <c r="BB204">
        <v>272.88841721</v>
      </c>
    </row>
    <row r="205" spans="1:54" x14ac:dyDescent="0.25">
      <c r="A205" t="s">
        <v>178</v>
      </c>
      <c r="B205" t="s">
        <v>3</v>
      </c>
      <c r="C205">
        <v>2014</v>
      </c>
      <c r="D205">
        <v>3</v>
      </c>
      <c r="E205">
        <v>5</v>
      </c>
      <c r="F205" t="s">
        <v>1827</v>
      </c>
      <c r="G205" t="s">
        <v>1769</v>
      </c>
      <c r="H205" t="s">
        <v>1811</v>
      </c>
      <c r="I205" t="s">
        <v>1812</v>
      </c>
      <c r="J205" t="s">
        <v>1819</v>
      </c>
      <c r="K205" t="str">
        <f t="shared" si="85"/>
        <v>Offshore</v>
      </c>
      <c r="L205">
        <v>5</v>
      </c>
      <c r="M205">
        <f t="shared" si="78"/>
        <v>1364.4420860499999</v>
      </c>
      <c r="N205">
        <f t="shared" si="86"/>
        <v>5.7548530041793535</v>
      </c>
      <c r="O205">
        <f t="shared" si="87"/>
        <v>5.3770573536271398</v>
      </c>
      <c r="P205">
        <v>70.944881889763778</v>
      </c>
      <c r="Q205">
        <f t="shared" si="88"/>
        <v>14.188976377952756</v>
      </c>
      <c r="R205">
        <v>7.0778012396901655</v>
      </c>
      <c r="S205">
        <f t="shared" si="79"/>
        <v>1931.4499776260252</v>
      </c>
      <c r="T205">
        <f t="shared" si="89"/>
        <v>1.4155602479380331</v>
      </c>
      <c r="U205">
        <f t="shared" si="80"/>
        <v>7.7152090119561043</v>
      </c>
      <c r="V205">
        <f t="shared" si="90"/>
        <v>1.3406439758501354</v>
      </c>
      <c r="W205">
        <f t="shared" si="81"/>
        <v>7.4328397991397903</v>
      </c>
      <c r="X205">
        <f t="shared" si="91"/>
        <v>1.3823248126832617</v>
      </c>
      <c r="Y205">
        <v>60</v>
      </c>
      <c r="Z205">
        <f>Y205*'MRIP Selectivity'!$N$35</f>
        <v>0.37779565055221398</v>
      </c>
      <c r="AA205">
        <f>Y205*'MRIP Selectivity'!$O$35</f>
        <v>0.37705735362713977</v>
      </c>
      <c r="AB205">
        <f>Y205*'MRIP Selectivity'!$P$35</f>
        <v>5.419302777251328E-2</v>
      </c>
      <c r="AC205">
        <v>0.74741255597723821</v>
      </c>
      <c r="AD205">
        <v>0.94160359434525442</v>
      </c>
      <c r="AE205">
        <v>1.3432654004296583</v>
      </c>
      <c r="AF205">
        <f t="shared" si="92"/>
        <v>0.28236921281631377</v>
      </c>
      <c r="AG205">
        <f t="shared" si="93"/>
        <v>0.35503855944962448</v>
      </c>
      <c r="AH205">
        <f t="shared" si="94"/>
        <v>7.279561915134064E-2</v>
      </c>
      <c r="AI205">
        <f t="shared" si="95"/>
        <v>0.80904603195186708</v>
      </c>
      <c r="AJ205">
        <f t="shared" si="96"/>
        <v>0.71020339141727895</v>
      </c>
      <c r="AK205">
        <f t="shared" si="97"/>
        <v>0.43125038139965305</v>
      </c>
      <c r="AL205">
        <f t="shared" si="98"/>
        <v>0.42783417860096512</v>
      </c>
      <c r="AM205">
        <f t="shared" si="99"/>
        <v>7.7152090119561043</v>
      </c>
      <c r="AN205">
        <f t="shared" si="100"/>
        <v>7.4328397991397903</v>
      </c>
      <c r="AO205">
        <v>5</v>
      </c>
      <c r="AP205">
        <f t="shared" si="101"/>
        <v>5.7548530041793535</v>
      </c>
      <c r="AQ205">
        <f t="shared" si="102"/>
        <v>5.3770573536271398</v>
      </c>
      <c r="AR205">
        <v>60</v>
      </c>
      <c r="AS205">
        <f>AR205*'MRIP Selectivity'!$N$35</f>
        <v>0.37779565055221398</v>
      </c>
      <c r="AT205">
        <f>AR205*'MRIP Selectivity'!$O$35</f>
        <v>0.37705735362713977</v>
      </c>
      <c r="AU205">
        <f>AR205*'MRIP Selectivity'!$P$35</f>
        <v>5.419302777251328E-2</v>
      </c>
      <c r="AV205">
        <v>8</v>
      </c>
      <c r="AW205">
        <f t="shared" si="103"/>
        <v>40</v>
      </c>
      <c r="AX205">
        <f t="shared" si="82"/>
        <v>0</v>
      </c>
      <c r="AY205">
        <f t="shared" si="83"/>
        <v>0</v>
      </c>
      <c r="AZ205">
        <f t="shared" si="84"/>
        <v>0</v>
      </c>
      <c r="BA205">
        <v>272.88841721</v>
      </c>
      <c r="BB205">
        <v>272.88841721</v>
      </c>
    </row>
    <row r="206" spans="1:54" x14ac:dyDescent="0.25">
      <c r="A206" t="s">
        <v>1876</v>
      </c>
      <c r="B206" t="s">
        <v>3</v>
      </c>
      <c r="C206">
        <v>2014</v>
      </c>
      <c r="D206">
        <v>3</v>
      </c>
      <c r="E206">
        <v>5</v>
      </c>
      <c r="F206" t="s">
        <v>1827</v>
      </c>
      <c r="G206" t="s">
        <v>1769</v>
      </c>
      <c r="H206" t="s">
        <v>1811</v>
      </c>
      <c r="I206" t="s">
        <v>1812</v>
      </c>
      <c r="J206" t="s">
        <v>1813</v>
      </c>
      <c r="K206" t="str">
        <f t="shared" si="85"/>
        <v>Inshore</v>
      </c>
      <c r="L206">
        <v>0</v>
      </c>
      <c r="M206">
        <f t="shared" si="78"/>
        <v>0</v>
      </c>
      <c r="N206">
        <f t="shared" si="86"/>
        <v>3.7742650208967693E-2</v>
      </c>
      <c r="O206">
        <f t="shared" si="87"/>
        <v>1.8852867681356991E-2</v>
      </c>
      <c r="P206">
        <v>0</v>
      </c>
      <c r="Q206">
        <f t="shared" si="88"/>
        <v>0</v>
      </c>
      <c r="R206">
        <v>0</v>
      </c>
      <c r="S206">
        <f t="shared" si="79"/>
        <v>0</v>
      </c>
      <c r="T206">
        <f t="shared" si="89"/>
        <v>0</v>
      </c>
      <c r="U206">
        <f t="shared" si="80"/>
        <v>3.1870388613296913E-2</v>
      </c>
      <c r="V206">
        <f t="shared" si="90"/>
        <v>0.84441310922369928</v>
      </c>
      <c r="W206">
        <f t="shared" si="81"/>
        <v>1.7751927972481225E-2</v>
      </c>
      <c r="X206">
        <f t="shared" si="91"/>
        <v>0.94160359434525442</v>
      </c>
      <c r="Y206">
        <v>3</v>
      </c>
      <c r="Z206">
        <f>Y206*'MRIP Selectivity'!$N$35</f>
        <v>1.8889782527610699E-2</v>
      </c>
      <c r="AA206">
        <f>Y206*'MRIP Selectivity'!$O$35</f>
        <v>1.8852867681356991E-2</v>
      </c>
      <c r="AB206">
        <f>Y206*'MRIP Selectivity'!$P$35</f>
        <v>2.7096513886256638E-3</v>
      </c>
      <c r="AC206">
        <v>0.74741255597723821</v>
      </c>
      <c r="AD206">
        <v>0.94160359434525442</v>
      </c>
      <c r="AE206">
        <v>1.3432654004296583</v>
      </c>
      <c r="AF206">
        <f t="shared" si="92"/>
        <v>1.4118460640815688E-2</v>
      </c>
      <c r="AG206">
        <f t="shared" si="93"/>
        <v>1.7751927972481225E-2</v>
      </c>
      <c r="AH206">
        <f t="shared" si="94"/>
        <v>3.6397809575670318E-3</v>
      </c>
      <c r="AI206">
        <f t="shared" si="95"/>
        <v>4.045230159759336E-2</v>
      </c>
      <c r="AJ206">
        <f t="shared" si="96"/>
        <v>3.5510169570863948E-2</v>
      </c>
      <c r="AK206">
        <f t="shared" si="97"/>
        <v>2.1562519069982654E-2</v>
      </c>
      <c r="AL206">
        <f t="shared" si="98"/>
        <v>2.1391708930048256E-2</v>
      </c>
      <c r="AM206">
        <f t="shared" si="99"/>
        <v>3.1870388613296913E-2</v>
      </c>
      <c r="AN206">
        <f t="shared" si="100"/>
        <v>1.7751927972481225E-2</v>
      </c>
      <c r="AO206">
        <v>0</v>
      </c>
      <c r="AP206">
        <f t="shared" si="101"/>
        <v>3.7742650208967693E-2</v>
      </c>
      <c r="AQ206">
        <f t="shared" si="102"/>
        <v>1.8852867681356991E-2</v>
      </c>
      <c r="AR206">
        <v>3</v>
      </c>
      <c r="AS206">
        <f>AR206*'MRIP Selectivity'!$N$35</f>
        <v>1.8889782527610699E-2</v>
      </c>
      <c r="AT206">
        <f>AR206*'MRIP Selectivity'!$O$35</f>
        <v>1.8852867681356991E-2</v>
      </c>
      <c r="AU206">
        <f>AR206*'MRIP Selectivity'!$P$35</f>
        <v>2.7096513886256638E-3</v>
      </c>
      <c r="AV206">
        <v>2</v>
      </c>
      <c r="AW206">
        <f t="shared" si="103"/>
        <v>10</v>
      </c>
      <c r="AX206">
        <f t="shared" si="82"/>
        <v>0</v>
      </c>
      <c r="AY206">
        <f t="shared" si="83"/>
        <v>0</v>
      </c>
      <c r="AZ206">
        <f t="shared" si="84"/>
        <v>0</v>
      </c>
      <c r="BA206">
        <v>147.16208913</v>
      </c>
      <c r="BB206">
        <v>147.16208913</v>
      </c>
    </row>
    <row r="207" spans="1:54" x14ac:dyDescent="0.25">
      <c r="A207" t="s">
        <v>179</v>
      </c>
      <c r="B207" t="s">
        <v>3</v>
      </c>
      <c r="C207">
        <v>2014</v>
      </c>
      <c r="D207">
        <v>3</v>
      </c>
      <c r="E207">
        <v>6</v>
      </c>
      <c r="F207" t="s">
        <v>1867</v>
      </c>
      <c r="G207" t="s">
        <v>1769</v>
      </c>
      <c r="H207" t="s">
        <v>1811</v>
      </c>
      <c r="I207" t="s">
        <v>1824</v>
      </c>
      <c r="J207" t="s">
        <v>1813</v>
      </c>
      <c r="K207" t="str">
        <f t="shared" si="85"/>
        <v>Inshore</v>
      </c>
      <c r="L207">
        <v>0</v>
      </c>
      <c r="M207">
        <f t="shared" si="78"/>
        <v>0</v>
      </c>
      <c r="N207">
        <f t="shared" si="86"/>
        <v>3.7742650208967693E-2</v>
      </c>
      <c r="O207">
        <f t="shared" si="87"/>
        <v>1.8852867681356991E-2</v>
      </c>
      <c r="P207">
        <v>0</v>
      </c>
      <c r="Q207">
        <f t="shared" si="88"/>
        <v>0</v>
      </c>
      <c r="R207">
        <v>0</v>
      </c>
      <c r="S207">
        <f t="shared" si="79"/>
        <v>0</v>
      </c>
      <c r="T207">
        <f t="shared" si="89"/>
        <v>0</v>
      </c>
      <c r="U207">
        <f t="shared" si="80"/>
        <v>3.1870388613296913E-2</v>
      </c>
      <c r="V207">
        <f t="shared" si="90"/>
        <v>0.84441310922369928</v>
      </c>
      <c r="W207">
        <f t="shared" si="81"/>
        <v>1.7751927972481225E-2</v>
      </c>
      <c r="X207">
        <f t="shared" si="91"/>
        <v>0.94160359434525442</v>
      </c>
      <c r="Y207">
        <v>3</v>
      </c>
      <c r="Z207">
        <f>Y207*'MRIP Selectivity'!$N$35</f>
        <v>1.8889782527610699E-2</v>
      </c>
      <c r="AA207">
        <f>Y207*'MRIP Selectivity'!$O$35</f>
        <v>1.8852867681356991E-2</v>
      </c>
      <c r="AB207">
        <f>Y207*'MRIP Selectivity'!$P$35</f>
        <v>2.7096513886256638E-3</v>
      </c>
      <c r="AC207">
        <v>0.74741255597723821</v>
      </c>
      <c r="AD207">
        <v>0.94160359434525442</v>
      </c>
      <c r="AE207">
        <v>1.3432654004296583</v>
      </c>
      <c r="AF207">
        <f t="shared" si="92"/>
        <v>1.4118460640815688E-2</v>
      </c>
      <c r="AG207">
        <f t="shared" si="93"/>
        <v>1.7751927972481225E-2</v>
      </c>
      <c r="AH207">
        <f t="shared" si="94"/>
        <v>3.6397809575670318E-3</v>
      </c>
      <c r="AI207">
        <f t="shared" si="95"/>
        <v>4.045230159759336E-2</v>
      </c>
      <c r="AJ207">
        <f t="shared" si="96"/>
        <v>3.5510169570863948E-2</v>
      </c>
      <c r="AK207">
        <f t="shared" si="97"/>
        <v>2.1562519069982654E-2</v>
      </c>
      <c r="AL207">
        <f t="shared" si="98"/>
        <v>2.1391708930048256E-2</v>
      </c>
      <c r="AM207">
        <f t="shared" si="99"/>
        <v>3.1870388613296913E-2</v>
      </c>
      <c r="AN207">
        <f t="shared" si="100"/>
        <v>1.7751927972481225E-2</v>
      </c>
      <c r="AO207">
        <v>0</v>
      </c>
      <c r="AP207">
        <f t="shared" si="101"/>
        <v>3.7742650208967693E-2</v>
      </c>
      <c r="AQ207">
        <f t="shared" si="102"/>
        <v>1.8852867681356991E-2</v>
      </c>
      <c r="AR207">
        <v>3</v>
      </c>
      <c r="AS207">
        <f>AR207*'MRIP Selectivity'!$N$35</f>
        <v>1.8889782527610699E-2</v>
      </c>
      <c r="AT207">
        <f>AR207*'MRIP Selectivity'!$O$35</f>
        <v>1.8852867681356991E-2</v>
      </c>
      <c r="AU207">
        <f>AR207*'MRIP Selectivity'!$P$35</f>
        <v>2.7096513886256638E-3</v>
      </c>
      <c r="AV207">
        <v>1</v>
      </c>
      <c r="AW207">
        <f t="shared" si="103"/>
        <v>5</v>
      </c>
      <c r="AX207">
        <f t="shared" si="82"/>
        <v>0</v>
      </c>
      <c r="AY207">
        <f t="shared" si="83"/>
        <v>0</v>
      </c>
      <c r="AZ207">
        <f t="shared" si="84"/>
        <v>0</v>
      </c>
      <c r="BA207">
        <v>140.73855965000001</v>
      </c>
      <c r="BB207">
        <v>140.73855965000001</v>
      </c>
    </row>
    <row r="208" spans="1:54" x14ac:dyDescent="0.25">
      <c r="A208" t="s">
        <v>180</v>
      </c>
      <c r="B208" t="s">
        <v>3</v>
      </c>
      <c r="C208">
        <v>2014</v>
      </c>
      <c r="D208">
        <v>3</v>
      </c>
      <c r="E208">
        <v>6</v>
      </c>
      <c r="F208" t="s">
        <v>1867</v>
      </c>
      <c r="G208" t="s">
        <v>1769</v>
      </c>
      <c r="H208" t="s">
        <v>1811</v>
      </c>
      <c r="I208" t="s">
        <v>1824</v>
      </c>
      <c r="J208" t="s">
        <v>1813</v>
      </c>
      <c r="K208" t="str">
        <f t="shared" si="85"/>
        <v>Inshore</v>
      </c>
      <c r="L208">
        <v>0</v>
      </c>
      <c r="M208">
        <f t="shared" si="78"/>
        <v>0</v>
      </c>
      <c r="N208">
        <f t="shared" si="86"/>
        <v>1.258088340298923E-2</v>
      </c>
      <c r="O208">
        <f t="shared" si="87"/>
        <v>6.2842892271189965E-3</v>
      </c>
      <c r="P208">
        <v>0</v>
      </c>
      <c r="Q208">
        <f t="shared" si="88"/>
        <v>0</v>
      </c>
      <c r="R208">
        <v>0</v>
      </c>
      <c r="S208">
        <f t="shared" si="79"/>
        <v>0</v>
      </c>
      <c r="T208">
        <f t="shared" si="89"/>
        <v>0</v>
      </c>
      <c r="U208">
        <f t="shared" si="80"/>
        <v>1.0623462871098971E-2</v>
      </c>
      <c r="V208">
        <f t="shared" si="90"/>
        <v>0.84441310922369939</v>
      </c>
      <c r="W208">
        <f t="shared" si="81"/>
        <v>5.9173093241604077E-3</v>
      </c>
      <c r="X208">
        <f t="shared" si="91"/>
        <v>0.94160359434525431</v>
      </c>
      <c r="Y208">
        <v>1</v>
      </c>
      <c r="Z208">
        <f>Y208*'MRIP Selectivity'!$N$35</f>
        <v>6.2965941758702333E-3</v>
      </c>
      <c r="AA208">
        <f>Y208*'MRIP Selectivity'!$O$35</f>
        <v>6.2842892271189965E-3</v>
      </c>
      <c r="AB208">
        <f>Y208*'MRIP Selectivity'!$P$35</f>
        <v>9.0321712954188795E-4</v>
      </c>
      <c r="AC208">
        <v>0.74741255597723821</v>
      </c>
      <c r="AD208">
        <v>0.94160359434525442</v>
      </c>
      <c r="AE208">
        <v>1.3432654004296583</v>
      </c>
      <c r="AF208">
        <f t="shared" si="92"/>
        <v>4.7061535469385633E-3</v>
      </c>
      <c r="AG208">
        <f t="shared" si="93"/>
        <v>5.9173093241604077E-3</v>
      </c>
      <c r="AH208">
        <f t="shared" si="94"/>
        <v>1.2132603191890106E-3</v>
      </c>
      <c r="AI208">
        <f t="shared" si="95"/>
        <v>1.3484100532531117E-2</v>
      </c>
      <c r="AJ208">
        <f t="shared" si="96"/>
        <v>1.1836723190287982E-2</v>
      </c>
      <c r="AK208">
        <f t="shared" si="97"/>
        <v>7.1875063566608846E-3</v>
      </c>
      <c r="AL208">
        <f t="shared" si="98"/>
        <v>7.1305696433494187E-3</v>
      </c>
      <c r="AM208">
        <f t="shared" si="99"/>
        <v>1.0623462871098971E-2</v>
      </c>
      <c r="AN208">
        <f t="shared" si="100"/>
        <v>5.9173093241604077E-3</v>
      </c>
      <c r="AO208">
        <v>0</v>
      </c>
      <c r="AP208">
        <f t="shared" si="101"/>
        <v>1.258088340298923E-2</v>
      </c>
      <c r="AQ208">
        <f t="shared" si="102"/>
        <v>6.2842892271189965E-3</v>
      </c>
      <c r="AR208">
        <v>1</v>
      </c>
      <c r="AS208">
        <f>AR208*'MRIP Selectivity'!$N$35</f>
        <v>6.2965941758702333E-3</v>
      </c>
      <c r="AT208">
        <f>AR208*'MRIP Selectivity'!$O$35</f>
        <v>6.2842892271189965E-3</v>
      </c>
      <c r="AU208">
        <f>AR208*'MRIP Selectivity'!$P$35</f>
        <v>9.0321712954188795E-4</v>
      </c>
      <c r="AV208">
        <v>1</v>
      </c>
      <c r="AW208">
        <f t="shared" si="103"/>
        <v>5</v>
      </c>
      <c r="AX208">
        <f t="shared" si="82"/>
        <v>0</v>
      </c>
      <c r="AY208">
        <f t="shared" si="83"/>
        <v>0</v>
      </c>
      <c r="AZ208">
        <f t="shared" si="84"/>
        <v>0</v>
      </c>
      <c r="BA208">
        <v>140.73855965000001</v>
      </c>
      <c r="BB208">
        <v>140.73855965000001</v>
      </c>
    </row>
    <row r="209" spans="1:54" x14ac:dyDescent="0.25">
      <c r="A209" t="s">
        <v>181</v>
      </c>
      <c r="B209" t="s">
        <v>3</v>
      </c>
      <c r="C209">
        <v>2014</v>
      </c>
      <c r="D209">
        <v>3</v>
      </c>
      <c r="E209">
        <v>6</v>
      </c>
      <c r="F209" t="s">
        <v>1851</v>
      </c>
      <c r="G209" t="s">
        <v>1769</v>
      </c>
      <c r="H209" t="s">
        <v>1811</v>
      </c>
      <c r="I209" t="s">
        <v>1812</v>
      </c>
      <c r="J209" t="s">
        <v>1813</v>
      </c>
      <c r="K209" t="str">
        <f t="shared" si="85"/>
        <v>Inshore</v>
      </c>
      <c r="L209">
        <v>0</v>
      </c>
      <c r="M209">
        <f t="shared" si="78"/>
        <v>0</v>
      </c>
      <c r="N209">
        <f t="shared" si="86"/>
        <v>2.516176680597846E-2</v>
      </c>
      <c r="O209">
        <f t="shared" si="87"/>
        <v>1.2568578454237993E-2</v>
      </c>
      <c r="P209">
        <v>0</v>
      </c>
      <c r="Q209">
        <f t="shared" si="88"/>
        <v>0</v>
      </c>
      <c r="R209">
        <v>0</v>
      </c>
      <c r="S209">
        <f t="shared" si="79"/>
        <v>0</v>
      </c>
      <c r="T209">
        <f t="shared" si="89"/>
        <v>0</v>
      </c>
      <c r="U209">
        <f t="shared" si="80"/>
        <v>2.1246925742197942E-2</v>
      </c>
      <c r="V209">
        <f t="shared" si="90"/>
        <v>0.84441310922369939</v>
      </c>
      <c r="W209">
        <f t="shared" si="81"/>
        <v>1.1834618648320815E-2</v>
      </c>
      <c r="X209">
        <f t="shared" si="91"/>
        <v>0.94160359434525431</v>
      </c>
      <c r="Y209">
        <v>2</v>
      </c>
      <c r="Z209">
        <f>Y209*'MRIP Selectivity'!$N$35</f>
        <v>1.2593188351740467E-2</v>
      </c>
      <c r="AA209">
        <f>Y209*'MRIP Selectivity'!$O$35</f>
        <v>1.2568578454237993E-2</v>
      </c>
      <c r="AB209">
        <f>Y209*'MRIP Selectivity'!$P$35</f>
        <v>1.8064342590837759E-3</v>
      </c>
      <c r="AC209">
        <v>0.74741255597723821</v>
      </c>
      <c r="AD209">
        <v>0.94160359434525442</v>
      </c>
      <c r="AE209">
        <v>1.3432654004296583</v>
      </c>
      <c r="AF209">
        <f t="shared" si="92"/>
        <v>9.4123070938771265E-3</v>
      </c>
      <c r="AG209">
        <f t="shared" si="93"/>
        <v>1.1834618648320815E-2</v>
      </c>
      <c r="AH209">
        <f t="shared" si="94"/>
        <v>2.4265206383780212E-3</v>
      </c>
      <c r="AI209">
        <f t="shared" si="95"/>
        <v>2.6968201065062234E-2</v>
      </c>
      <c r="AJ209">
        <f t="shared" si="96"/>
        <v>2.3673446380575964E-2</v>
      </c>
      <c r="AK209">
        <f t="shared" si="97"/>
        <v>1.4375012713321769E-2</v>
      </c>
      <c r="AL209">
        <f t="shared" si="98"/>
        <v>1.4261139286698837E-2</v>
      </c>
      <c r="AM209">
        <f t="shared" si="99"/>
        <v>2.1246925742197942E-2</v>
      </c>
      <c r="AN209">
        <f t="shared" si="100"/>
        <v>1.1834618648320815E-2</v>
      </c>
      <c r="AO209">
        <v>0</v>
      </c>
      <c r="AP209">
        <f t="shared" si="101"/>
        <v>2.516176680597846E-2</v>
      </c>
      <c r="AQ209">
        <f t="shared" si="102"/>
        <v>1.2568578454237993E-2</v>
      </c>
      <c r="AR209">
        <v>2</v>
      </c>
      <c r="AS209">
        <f>AR209*'MRIP Selectivity'!$N$35</f>
        <v>1.2593188351740467E-2</v>
      </c>
      <c r="AT209">
        <f>AR209*'MRIP Selectivity'!$O$35</f>
        <v>1.2568578454237993E-2</v>
      </c>
      <c r="AU209">
        <f>AR209*'MRIP Selectivity'!$P$35</f>
        <v>1.8064342590837759E-3</v>
      </c>
      <c r="AV209">
        <v>2</v>
      </c>
      <c r="AW209">
        <f t="shared" si="103"/>
        <v>10</v>
      </c>
      <c r="AX209">
        <f t="shared" si="82"/>
        <v>0</v>
      </c>
      <c r="AY209">
        <f t="shared" si="83"/>
        <v>0</v>
      </c>
      <c r="AZ209">
        <f t="shared" si="84"/>
        <v>0</v>
      </c>
      <c r="BA209">
        <v>264.04579935999999</v>
      </c>
      <c r="BB209">
        <v>264.04579935999999</v>
      </c>
    </row>
    <row r="210" spans="1:54" x14ac:dyDescent="0.25">
      <c r="A210" t="s">
        <v>1877</v>
      </c>
      <c r="B210" t="s">
        <v>3</v>
      </c>
      <c r="C210">
        <v>2014</v>
      </c>
      <c r="D210">
        <v>3</v>
      </c>
      <c r="E210">
        <v>6</v>
      </c>
      <c r="F210" t="s">
        <v>1851</v>
      </c>
      <c r="G210" t="s">
        <v>1769</v>
      </c>
      <c r="H210" t="s">
        <v>1811</v>
      </c>
      <c r="I210" t="s">
        <v>1812</v>
      </c>
      <c r="J210" t="s">
        <v>1813</v>
      </c>
      <c r="K210" t="str">
        <f t="shared" si="85"/>
        <v>Inshore</v>
      </c>
      <c r="L210">
        <v>0</v>
      </c>
      <c r="M210">
        <f t="shared" si="78"/>
        <v>0</v>
      </c>
      <c r="N210">
        <f t="shared" si="86"/>
        <v>5.0323533611956919E-2</v>
      </c>
      <c r="O210">
        <f t="shared" si="87"/>
        <v>2.5137156908475986E-2</v>
      </c>
      <c r="P210">
        <v>0</v>
      </c>
      <c r="Q210">
        <f t="shared" si="88"/>
        <v>0</v>
      </c>
      <c r="R210">
        <v>0</v>
      </c>
      <c r="S210">
        <f t="shared" si="79"/>
        <v>0</v>
      </c>
      <c r="T210">
        <f t="shared" si="89"/>
        <v>0</v>
      </c>
      <c r="U210">
        <f t="shared" si="80"/>
        <v>4.2493851484395884E-2</v>
      </c>
      <c r="V210">
        <f t="shared" si="90"/>
        <v>0.84441310922369939</v>
      </c>
      <c r="W210">
        <f t="shared" si="81"/>
        <v>2.3669237296641631E-2</v>
      </c>
      <c r="X210">
        <f t="shared" si="91"/>
        <v>0.94160359434525431</v>
      </c>
      <c r="Y210">
        <v>4</v>
      </c>
      <c r="Z210">
        <f>Y210*'MRIP Selectivity'!$N$35</f>
        <v>2.5186376703480933E-2</v>
      </c>
      <c r="AA210">
        <f>Y210*'MRIP Selectivity'!$O$35</f>
        <v>2.5137156908475986E-2</v>
      </c>
      <c r="AB210">
        <f>Y210*'MRIP Selectivity'!$P$35</f>
        <v>3.6128685181675518E-3</v>
      </c>
      <c r="AC210">
        <v>0.74741255597723821</v>
      </c>
      <c r="AD210">
        <v>0.94160359434525442</v>
      </c>
      <c r="AE210">
        <v>1.3432654004296583</v>
      </c>
      <c r="AF210">
        <f t="shared" si="92"/>
        <v>1.8824614187754253E-2</v>
      </c>
      <c r="AG210">
        <f t="shared" si="93"/>
        <v>2.3669237296641631E-2</v>
      </c>
      <c r="AH210">
        <f t="shared" si="94"/>
        <v>4.8530412767560423E-3</v>
      </c>
      <c r="AI210">
        <f t="shared" si="95"/>
        <v>5.3936402130124468E-2</v>
      </c>
      <c r="AJ210">
        <f t="shared" si="96"/>
        <v>4.7346892761151928E-2</v>
      </c>
      <c r="AK210">
        <f t="shared" si="97"/>
        <v>2.8750025426643538E-2</v>
      </c>
      <c r="AL210">
        <f t="shared" si="98"/>
        <v>2.8522278573397675E-2</v>
      </c>
      <c r="AM210">
        <f t="shared" si="99"/>
        <v>4.2493851484395884E-2</v>
      </c>
      <c r="AN210">
        <f t="shared" si="100"/>
        <v>2.3669237296641631E-2</v>
      </c>
      <c r="AO210">
        <v>0</v>
      </c>
      <c r="AP210">
        <f t="shared" si="101"/>
        <v>5.0323533611956919E-2</v>
      </c>
      <c r="AQ210">
        <f t="shared" si="102"/>
        <v>2.5137156908475986E-2</v>
      </c>
      <c r="AR210">
        <v>4</v>
      </c>
      <c r="AS210">
        <f>AR210*'MRIP Selectivity'!$N$35</f>
        <v>2.5186376703480933E-2</v>
      </c>
      <c r="AT210">
        <f>AR210*'MRIP Selectivity'!$O$35</f>
        <v>2.5137156908475986E-2</v>
      </c>
      <c r="AU210">
        <f>AR210*'MRIP Selectivity'!$P$35</f>
        <v>3.6128685181675518E-3</v>
      </c>
      <c r="AV210">
        <v>6</v>
      </c>
      <c r="AW210">
        <f t="shared" si="103"/>
        <v>30</v>
      </c>
      <c r="AX210">
        <f t="shared" si="82"/>
        <v>0</v>
      </c>
      <c r="AY210">
        <f t="shared" si="83"/>
        <v>0</v>
      </c>
      <c r="AZ210">
        <f t="shared" si="84"/>
        <v>0</v>
      </c>
      <c r="BA210">
        <v>142.74078019999999</v>
      </c>
      <c r="BB210">
        <v>142.74078019999999</v>
      </c>
    </row>
    <row r="211" spans="1:54" x14ac:dyDescent="0.25">
      <c r="A211" t="s">
        <v>1878</v>
      </c>
      <c r="B211" t="s">
        <v>3</v>
      </c>
      <c r="C211">
        <v>2014</v>
      </c>
      <c r="D211">
        <v>3</v>
      </c>
      <c r="E211">
        <v>6</v>
      </c>
      <c r="F211" t="s">
        <v>1834</v>
      </c>
      <c r="G211" t="s">
        <v>1769</v>
      </c>
      <c r="H211" t="s">
        <v>1811</v>
      </c>
      <c r="I211" t="s">
        <v>1812</v>
      </c>
      <c r="J211" t="s">
        <v>1813</v>
      </c>
      <c r="K211" t="str">
        <f t="shared" si="85"/>
        <v>Inshore</v>
      </c>
      <c r="L211">
        <v>0</v>
      </c>
      <c r="M211">
        <f t="shared" si="78"/>
        <v>0</v>
      </c>
      <c r="N211">
        <f t="shared" si="86"/>
        <v>1.258088340298923E-2</v>
      </c>
      <c r="O211">
        <f t="shared" si="87"/>
        <v>6.2842892271189965E-3</v>
      </c>
      <c r="P211">
        <v>0</v>
      </c>
      <c r="Q211">
        <f t="shared" si="88"/>
        <v>0</v>
      </c>
      <c r="R211">
        <v>0</v>
      </c>
      <c r="S211">
        <f t="shared" si="79"/>
        <v>0</v>
      </c>
      <c r="T211">
        <f t="shared" si="89"/>
        <v>0</v>
      </c>
      <c r="U211">
        <f t="shared" si="80"/>
        <v>1.0623462871098971E-2</v>
      </c>
      <c r="V211">
        <f t="shared" si="90"/>
        <v>0.84441310922369939</v>
      </c>
      <c r="W211">
        <f t="shared" si="81"/>
        <v>5.9173093241604077E-3</v>
      </c>
      <c r="X211">
        <f t="shared" si="91"/>
        <v>0.94160359434525431</v>
      </c>
      <c r="Y211">
        <v>1</v>
      </c>
      <c r="Z211">
        <f>Y211*'MRIP Selectivity'!$N$35</f>
        <v>6.2965941758702333E-3</v>
      </c>
      <c r="AA211">
        <f>Y211*'MRIP Selectivity'!$O$35</f>
        <v>6.2842892271189965E-3</v>
      </c>
      <c r="AB211">
        <f>Y211*'MRIP Selectivity'!$P$35</f>
        <v>9.0321712954188795E-4</v>
      </c>
      <c r="AC211">
        <v>0.74741255597723821</v>
      </c>
      <c r="AD211">
        <v>0.94160359434525442</v>
      </c>
      <c r="AE211">
        <v>1.3432654004296583</v>
      </c>
      <c r="AF211">
        <f t="shared" si="92"/>
        <v>4.7061535469385633E-3</v>
      </c>
      <c r="AG211">
        <f t="shared" si="93"/>
        <v>5.9173093241604077E-3</v>
      </c>
      <c r="AH211">
        <f t="shared" si="94"/>
        <v>1.2132603191890106E-3</v>
      </c>
      <c r="AI211">
        <f t="shared" si="95"/>
        <v>1.3484100532531117E-2</v>
      </c>
      <c r="AJ211">
        <f t="shared" si="96"/>
        <v>1.1836723190287982E-2</v>
      </c>
      <c r="AK211">
        <f t="shared" si="97"/>
        <v>7.1875063566608846E-3</v>
      </c>
      <c r="AL211">
        <f t="shared" si="98"/>
        <v>7.1305696433494187E-3</v>
      </c>
      <c r="AM211">
        <f t="shared" si="99"/>
        <v>1.0623462871098971E-2</v>
      </c>
      <c r="AN211">
        <f t="shared" si="100"/>
        <v>5.9173093241604077E-3</v>
      </c>
      <c r="AO211">
        <v>0</v>
      </c>
      <c r="AP211">
        <f t="shared" si="101"/>
        <v>1.258088340298923E-2</v>
      </c>
      <c r="AQ211">
        <f t="shared" si="102"/>
        <v>6.2842892271189965E-3</v>
      </c>
      <c r="AR211">
        <v>1</v>
      </c>
      <c r="AS211">
        <f>AR211*'MRIP Selectivity'!$N$35</f>
        <v>6.2965941758702333E-3</v>
      </c>
      <c r="AT211">
        <f>AR211*'MRIP Selectivity'!$O$35</f>
        <v>6.2842892271189965E-3</v>
      </c>
      <c r="AU211">
        <f>AR211*'MRIP Selectivity'!$P$35</f>
        <v>9.0321712954188795E-4</v>
      </c>
      <c r="AV211">
        <v>2</v>
      </c>
      <c r="AW211">
        <f t="shared" si="103"/>
        <v>10</v>
      </c>
      <c r="AX211">
        <f t="shared" si="82"/>
        <v>0</v>
      </c>
      <c r="AY211">
        <f t="shared" si="83"/>
        <v>0</v>
      </c>
      <c r="AZ211">
        <f t="shared" si="84"/>
        <v>0</v>
      </c>
      <c r="BA211">
        <v>419.07204791999999</v>
      </c>
      <c r="BB211">
        <v>419.07204791999999</v>
      </c>
    </row>
    <row r="212" spans="1:54" x14ac:dyDescent="0.25">
      <c r="A212" t="s">
        <v>182</v>
      </c>
      <c r="B212" t="s">
        <v>3</v>
      </c>
      <c r="C212">
        <v>2014</v>
      </c>
      <c r="D212">
        <v>3</v>
      </c>
      <c r="E212">
        <v>6</v>
      </c>
      <c r="F212" t="s">
        <v>1834</v>
      </c>
      <c r="G212" t="s">
        <v>1769</v>
      </c>
      <c r="H212" t="s">
        <v>1811</v>
      </c>
      <c r="I212" t="s">
        <v>1812</v>
      </c>
      <c r="J212" t="s">
        <v>1813</v>
      </c>
      <c r="K212" t="str">
        <f t="shared" si="85"/>
        <v>Inshore</v>
      </c>
      <c r="L212">
        <v>6</v>
      </c>
      <c r="M212">
        <f t="shared" si="78"/>
        <v>4900.2500086800001</v>
      </c>
      <c r="N212">
        <f t="shared" si="86"/>
        <v>6.2516176680597848</v>
      </c>
      <c r="O212">
        <f t="shared" si="87"/>
        <v>6.1256857845423802</v>
      </c>
      <c r="P212">
        <v>101.00787401574803</v>
      </c>
      <c r="Q212">
        <f t="shared" si="88"/>
        <v>16.834645669291337</v>
      </c>
      <c r="R212">
        <v>13.889122517647287</v>
      </c>
      <c r="S212">
        <f t="shared" si="79"/>
        <v>11343.362122943117</v>
      </c>
      <c r="T212">
        <f t="shared" si="89"/>
        <v>2.3148537529412145</v>
      </c>
      <c r="U212">
        <f t="shared" si="80"/>
        <v>14.101591775069267</v>
      </c>
      <c r="V212">
        <f t="shared" si="90"/>
        <v>2.2556708557396079</v>
      </c>
      <c r="W212">
        <f t="shared" si="81"/>
        <v>14.007468704130495</v>
      </c>
      <c r="X212">
        <f t="shared" si="91"/>
        <v>2.286677638522872</v>
      </c>
      <c r="Y212">
        <v>20</v>
      </c>
      <c r="Z212">
        <f>Y212*'MRIP Selectivity'!$N$35</f>
        <v>0.12593188351740467</v>
      </c>
      <c r="AA212">
        <f>Y212*'MRIP Selectivity'!$O$35</f>
        <v>0.12568578454237994</v>
      </c>
      <c r="AB212">
        <f>Y212*'MRIP Selectivity'!$P$35</f>
        <v>1.8064342590837758E-2</v>
      </c>
      <c r="AC212">
        <v>0.74741255597723821</v>
      </c>
      <c r="AD212">
        <v>0.94160359434525442</v>
      </c>
      <c r="AE212">
        <v>1.3432654004296583</v>
      </c>
      <c r="AF212">
        <f t="shared" si="92"/>
        <v>9.4123070938771258E-2</v>
      </c>
      <c r="AG212">
        <f t="shared" si="93"/>
        <v>0.11834618648320817</v>
      </c>
      <c r="AH212">
        <f t="shared" si="94"/>
        <v>2.426520638378021E-2</v>
      </c>
      <c r="AI212">
        <f t="shared" si="95"/>
        <v>0.26968201065062236</v>
      </c>
      <c r="AJ212">
        <f t="shared" si="96"/>
        <v>0.23673446380575963</v>
      </c>
      <c r="AK212">
        <f t="shared" si="97"/>
        <v>0.14375012713321769</v>
      </c>
      <c r="AL212">
        <f t="shared" si="98"/>
        <v>0.14261139286698837</v>
      </c>
      <c r="AM212">
        <f t="shared" si="99"/>
        <v>14.101591775069267</v>
      </c>
      <c r="AN212">
        <f t="shared" si="100"/>
        <v>14.007468704130495</v>
      </c>
      <c r="AO212">
        <v>6</v>
      </c>
      <c r="AP212">
        <f t="shared" si="101"/>
        <v>6.2516176680597848</v>
      </c>
      <c r="AQ212">
        <f t="shared" si="102"/>
        <v>6.1256857845423802</v>
      </c>
      <c r="AR212">
        <v>20</v>
      </c>
      <c r="AS212">
        <f>AR212*'MRIP Selectivity'!$N$35</f>
        <v>0.12593188351740467</v>
      </c>
      <c r="AT212">
        <f>AR212*'MRIP Selectivity'!$O$35</f>
        <v>0.12568578454237994</v>
      </c>
      <c r="AU212">
        <f>AR212*'MRIP Selectivity'!$P$35</f>
        <v>1.8064342590837758E-2</v>
      </c>
      <c r="AV212">
        <v>2</v>
      </c>
      <c r="AW212">
        <f t="shared" si="103"/>
        <v>10</v>
      </c>
      <c r="AX212">
        <f t="shared" si="82"/>
        <v>0</v>
      </c>
      <c r="AY212">
        <f t="shared" si="83"/>
        <v>0</v>
      </c>
      <c r="AZ212">
        <f t="shared" si="84"/>
        <v>0</v>
      </c>
      <c r="BA212">
        <v>816.70833477999997</v>
      </c>
      <c r="BB212">
        <v>816.70833477999997</v>
      </c>
    </row>
    <row r="213" spans="1:54" x14ac:dyDescent="0.25">
      <c r="A213" t="s">
        <v>183</v>
      </c>
      <c r="B213" t="s">
        <v>3</v>
      </c>
      <c r="C213">
        <v>2014</v>
      </c>
      <c r="D213">
        <v>3</v>
      </c>
      <c r="E213">
        <v>6</v>
      </c>
      <c r="F213" t="s">
        <v>1834</v>
      </c>
      <c r="G213" t="s">
        <v>1769</v>
      </c>
      <c r="H213" t="s">
        <v>1811</v>
      </c>
      <c r="I213" t="s">
        <v>1812</v>
      </c>
      <c r="J213" t="s">
        <v>1813</v>
      </c>
      <c r="K213" t="str">
        <f t="shared" si="85"/>
        <v>Inshore</v>
      </c>
      <c r="L213">
        <v>0</v>
      </c>
      <c r="M213">
        <f t="shared" si="78"/>
        <v>0</v>
      </c>
      <c r="N213">
        <f t="shared" si="86"/>
        <v>0.25161766805978458</v>
      </c>
      <c r="O213">
        <f t="shared" si="87"/>
        <v>0.12568578454237994</v>
      </c>
      <c r="P213">
        <v>0</v>
      </c>
      <c r="Q213">
        <f t="shared" si="88"/>
        <v>0</v>
      </c>
      <c r="R213">
        <v>0</v>
      </c>
      <c r="S213">
        <f t="shared" si="79"/>
        <v>0</v>
      </c>
      <c r="T213">
        <f t="shared" si="89"/>
        <v>0</v>
      </c>
      <c r="U213">
        <f t="shared" si="80"/>
        <v>0.21246925742197942</v>
      </c>
      <c r="V213">
        <f t="shared" si="90"/>
        <v>0.84441310922369939</v>
      </c>
      <c r="W213">
        <f t="shared" si="81"/>
        <v>0.11834618648320817</v>
      </c>
      <c r="X213">
        <f t="shared" si="91"/>
        <v>0.94160359434525442</v>
      </c>
      <c r="Y213">
        <v>20</v>
      </c>
      <c r="Z213">
        <f>Y213*'MRIP Selectivity'!$N$35</f>
        <v>0.12593188351740467</v>
      </c>
      <c r="AA213">
        <f>Y213*'MRIP Selectivity'!$O$35</f>
        <v>0.12568578454237994</v>
      </c>
      <c r="AB213">
        <f>Y213*'MRIP Selectivity'!$P$35</f>
        <v>1.8064342590837758E-2</v>
      </c>
      <c r="AC213">
        <v>0.74741255597723821</v>
      </c>
      <c r="AD213">
        <v>0.94160359434525442</v>
      </c>
      <c r="AE213">
        <v>1.3432654004296583</v>
      </c>
      <c r="AF213">
        <f t="shared" si="92"/>
        <v>9.4123070938771258E-2</v>
      </c>
      <c r="AG213">
        <f t="shared" si="93"/>
        <v>0.11834618648320817</v>
      </c>
      <c r="AH213">
        <f t="shared" si="94"/>
        <v>2.426520638378021E-2</v>
      </c>
      <c r="AI213">
        <f t="shared" si="95"/>
        <v>0.26968201065062236</v>
      </c>
      <c r="AJ213">
        <f t="shared" si="96"/>
        <v>0.23673446380575963</v>
      </c>
      <c r="AK213">
        <f t="shared" si="97"/>
        <v>0.14375012713321769</v>
      </c>
      <c r="AL213">
        <f t="shared" si="98"/>
        <v>0.14261139286698837</v>
      </c>
      <c r="AM213">
        <f t="shared" si="99"/>
        <v>0.21246925742197942</v>
      </c>
      <c r="AN213">
        <f t="shared" si="100"/>
        <v>0.11834618648320817</v>
      </c>
      <c r="AO213">
        <v>0</v>
      </c>
      <c r="AP213">
        <f t="shared" si="101"/>
        <v>0.25161766805978458</v>
      </c>
      <c r="AQ213">
        <f t="shared" si="102"/>
        <v>0.12568578454237994</v>
      </c>
      <c r="AR213">
        <v>20</v>
      </c>
      <c r="AS213">
        <f>AR213*'MRIP Selectivity'!$N$35</f>
        <v>0.12593188351740467</v>
      </c>
      <c r="AT213">
        <f>AR213*'MRIP Selectivity'!$O$35</f>
        <v>0.12568578454237994</v>
      </c>
      <c r="AU213">
        <f>AR213*'MRIP Selectivity'!$P$35</f>
        <v>1.8064342590837758E-2</v>
      </c>
      <c r="AV213">
        <v>6</v>
      </c>
      <c r="AW213">
        <f t="shared" si="103"/>
        <v>30</v>
      </c>
      <c r="AX213">
        <f t="shared" si="82"/>
        <v>0</v>
      </c>
      <c r="AY213">
        <f t="shared" si="83"/>
        <v>0</v>
      </c>
      <c r="AZ213">
        <f t="shared" si="84"/>
        <v>0</v>
      </c>
      <c r="BA213">
        <v>617.89019135000001</v>
      </c>
      <c r="BB213">
        <v>617.89019135000001</v>
      </c>
    </row>
    <row r="214" spans="1:54" x14ac:dyDescent="0.25">
      <c r="A214" t="s">
        <v>184</v>
      </c>
      <c r="B214" t="s">
        <v>3</v>
      </c>
      <c r="C214">
        <v>2014</v>
      </c>
      <c r="D214">
        <v>3</v>
      </c>
      <c r="E214">
        <v>6</v>
      </c>
      <c r="F214" t="s">
        <v>1834</v>
      </c>
      <c r="G214" t="s">
        <v>1769</v>
      </c>
      <c r="H214" t="s">
        <v>1811</v>
      </c>
      <c r="I214" t="s">
        <v>1812</v>
      </c>
      <c r="J214" t="s">
        <v>1819</v>
      </c>
      <c r="K214" t="str">
        <f t="shared" si="85"/>
        <v>Offshore</v>
      </c>
      <c r="L214">
        <v>0</v>
      </c>
      <c r="M214">
        <f t="shared" si="78"/>
        <v>0</v>
      </c>
      <c r="N214">
        <f t="shared" si="86"/>
        <v>0.37742650208967687</v>
      </c>
      <c r="O214">
        <f t="shared" si="87"/>
        <v>0.18852867681356988</v>
      </c>
      <c r="P214">
        <v>0</v>
      </c>
      <c r="Q214">
        <f t="shared" si="88"/>
        <v>0</v>
      </c>
      <c r="R214">
        <v>0</v>
      </c>
      <c r="S214">
        <f t="shared" si="79"/>
        <v>0</v>
      </c>
      <c r="T214">
        <f t="shared" si="89"/>
        <v>0</v>
      </c>
      <c r="U214">
        <f t="shared" si="80"/>
        <v>0.31870388613296913</v>
      </c>
      <c r="V214">
        <f t="shared" si="90"/>
        <v>0.84441310922369939</v>
      </c>
      <c r="W214">
        <f t="shared" si="81"/>
        <v>0.17751927972481224</v>
      </c>
      <c r="X214">
        <f t="shared" si="91"/>
        <v>0.94160359434525442</v>
      </c>
      <c r="Y214">
        <v>30</v>
      </c>
      <c r="Z214">
        <f>Y214*'MRIP Selectivity'!$N$35</f>
        <v>0.18889782527610699</v>
      </c>
      <c r="AA214">
        <f>Y214*'MRIP Selectivity'!$O$35</f>
        <v>0.18852867681356988</v>
      </c>
      <c r="AB214">
        <f>Y214*'MRIP Selectivity'!$P$35</f>
        <v>2.709651388625664E-2</v>
      </c>
      <c r="AC214">
        <v>0.74741255597723821</v>
      </c>
      <c r="AD214">
        <v>0.94160359434525442</v>
      </c>
      <c r="AE214">
        <v>1.3432654004296583</v>
      </c>
      <c r="AF214">
        <f t="shared" si="92"/>
        <v>0.14118460640815689</v>
      </c>
      <c r="AG214">
        <f t="shared" si="93"/>
        <v>0.17751927972481224</v>
      </c>
      <c r="AH214">
        <f t="shared" si="94"/>
        <v>3.639780957567032E-2</v>
      </c>
      <c r="AI214">
        <f t="shared" si="95"/>
        <v>0.40452301597593354</v>
      </c>
      <c r="AJ214">
        <f t="shared" si="96"/>
        <v>0.35510169570863948</v>
      </c>
      <c r="AK214">
        <f t="shared" si="97"/>
        <v>0.21562519069982652</v>
      </c>
      <c r="AL214">
        <f t="shared" si="98"/>
        <v>0.21391708930048256</v>
      </c>
      <c r="AM214">
        <f t="shared" si="99"/>
        <v>0.31870388613296913</v>
      </c>
      <c r="AN214">
        <f t="shared" si="100"/>
        <v>0.17751927972481224</v>
      </c>
      <c r="AO214">
        <v>0</v>
      </c>
      <c r="AP214">
        <f t="shared" si="101"/>
        <v>0.37742650208967687</v>
      </c>
      <c r="AQ214">
        <f t="shared" si="102"/>
        <v>0.18852867681356988</v>
      </c>
      <c r="AR214">
        <v>30</v>
      </c>
      <c r="AS214">
        <f>AR214*'MRIP Selectivity'!$N$35</f>
        <v>0.18889782527610699</v>
      </c>
      <c r="AT214">
        <f>AR214*'MRIP Selectivity'!$O$35</f>
        <v>0.18852867681356988</v>
      </c>
      <c r="AU214">
        <f>AR214*'MRIP Selectivity'!$P$35</f>
        <v>2.709651388625664E-2</v>
      </c>
      <c r="AV214">
        <v>3</v>
      </c>
      <c r="AW214">
        <f t="shared" si="103"/>
        <v>15</v>
      </c>
      <c r="AX214">
        <f t="shared" si="82"/>
        <v>0</v>
      </c>
      <c r="AY214">
        <f t="shared" si="83"/>
        <v>0</v>
      </c>
      <c r="AZ214">
        <f t="shared" si="84"/>
        <v>0</v>
      </c>
      <c r="BA214">
        <v>1192.9088606</v>
      </c>
      <c r="BB214">
        <v>1192.9088606</v>
      </c>
    </row>
    <row r="215" spans="1:54" x14ac:dyDescent="0.25">
      <c r="A215" t="s">
        <v>1879</v>
      </c>
      <c r="B215" t="s">
        <v>3</v>
      </c>
      <c r="C215">
        <v>2014</v>
      </c>
      <c r="D215">
        <v>3</v>
      </c>
      <c r="E215">
        <v>6</v>
      </c>
      <c r="F215" t="s">
        <v>1860</v>
      </c>
      <c r="G215" t="s">
        <v>1769</v>
      </c>
      <c r="H215" t="s">
        <v>1811</v>
      </c>
      <c r="I215" t="s">
        <v>1812</v>
      </c>
      <c r="J215" t="s">
        <v>1813</v>
      </c>
      <c r="K215" t="str">
        <f t="shared" si="85"/>
        <v>Inshore</v>
      </c>
      <c r="L215">
        <v>0</v>
      </c>
      <c r="M215">
        <f t="shared" si="78"/>
        <v>0</v>
      </c>
      <c r="N215">
        <f t="shared" si="86"/>
        <v>1.258088340298923E-2</v>
      </c>
      <c r="O215">
        <f t="shared" si="87"/>
        <v>6.2842892271189965E-3</v>
      </c>
      <c r="P215">
        <v>0</v>
      </c>
      <c r="Q215">
        <f t="shared" si="88"/>
        <v>0</v>
      </c>
      <c r="R215">
        <v>0</v>
      </c>
      <c r="S215">
        <f t="shared" si="79"/>
        <v>0</v>
      </c>
      <c r="T215">
        <f t="shared" si="89"/>
        <v>0</v>
      </c>
      <c r="U215">
        <f t="shared" si="80"/>
        <v>1.0623462871098971E-2</v>
      </c>
      <c r="V215">
        <f t="shared" si="90"/>
        <v>0.84441310922369939</v>
      </c>
      <c r="W215">
        <f t="shared" si="81"/>
        <v>5.9173093241604077E-3</v>
      </c>
      <c r="X215">
        <f t="shared" si="91"/>
        <v>0.94160359434525431</v>
      </c>
      <c r="Y215">
        <v>1</v>
      </c>
      <c r="Z215">
        <f>Y215*'MRIP Selectivity'!$N$35</f>
        <v>6.2965941758702333E-3</v>
      </c>
      <c r="AA215">
        <f>Y215*'MRIP Selectivity'!$O$35</f>
        <v>6.2842892271189965E-3</v>
      </c>
      <c r="AB215">
        <f>Y215*'MRIP Selectivity'!$P$35</f>
        <v>9.0321712954188795E-4</v>
      </c>
      <c r="AC215">
        <v>0.74741255597723821</v>
      </c>
      <c r="AD215">
        <v>0.94160359434525442</v>
      </c>
      <c r="AE215">
        <v>1.3432654004296583</v>
      </c>
      <c r="AF215">
        <f t="shared" si="92"/>
        <v>4.7061535469385633E-3</v>
      </c>
      <c r="AG215">
        <f t="shared" si="93"/>
        <v>5.9173093241604077E-3</v>
      </c>
      <c r="AH215">
        <f t="shared" si="94"/>
        <v>1.2132603191890106E-3</v>
      </c>
      <c r="AI215">
        <f t="shared" si="95"/>
        <v>1.3484100532531117E-2</v>
      </c>
      <c r="AJ215">
        <f t="shared" si="96"/>
        <v>1.1836723190287982E-2</v>
      </c>
      <c r="AK215">
        <f t="shared" si="97"/>
        <v>7.1875063566608846E-3</v>
      </c>
      <c r="AL215">
        <f t="shared" si="98"/>
        <v>7.1305696433494187E-3</v>
      </c>
      <c r="AM215">
        <f t="shared" si="99"/>
        <v>1.0623462871098971E-2</v>
      </c>
      <c r="AN215">
        <f t="shared" si="100"/>
        <v>5.9173093241604077E-3</v>
      </c>
      <c r="AO215">
        <v>0</v>
      </c>
      <c r="AP215">
        <f t="shared" si="101"/>
        <v>1.258088340298923E-2</v>
      </c>
      <c r="AQ215">
        <f t="shared" si="102"/>
        <v>6.2842892271189965E-3</v>
      </c>
      <c r="AR215">
        <v>1</v>
      </c>
      <c r="AS215">
        <f>AR215*'MRIP Selectivity'!$N$35</f>
        <v>6.2965941758702333E-3</v>
      </c>
      <c r="AT215">
        <f>AR215*'MRIP Selectivity'!$O$35</f>
        <v>6.2842892271189965E-3</v>
      </c>
      <c r="AU215">
        <f>AR215*'MRIP Selectivity'!$P$35</f>
        <v>9.0321712954188795E-4</v>
      </c>
      <c r="AV215">
        <v>4</v>
      </c>
      <c r="AW215">
        <f t="shared" si="103"/>
        <v>20</v>
      </c>
      <c r="AX215">
        <f t="shared" si="82"/>
        <v>0</v>
      </c>
      <c r="AY215">
        <f t="shared" si="83"/>
        <v>0</v>
      </c>
      <c r="AZ215">
        <f t="shared" si="84"/>
        <v>0</v>
      </c>
      <c r="BA215">
        <v>183.18085271000001</v>
      </c>
      <c r="BB215">
        <v>183.18085271000001</v>
      </c>
    </row>
    <row r="216" spans="1:54" x14ac:dyDescent="0.25">
      <c r="A216" t="s">
        <v>1880</v>
      </c>
      <c r="B216" t="s">
        <v>3</v>
      </c>
      <c r="C216">
        <v>2014</v>
      </c>
      <c r="D216">
        <v>3</v>
      </c>
      <c r="E216">
        <v>6</v>
      </c>
      <c r="F216" t="s">
        <v>1860</v>
      </c>
      <c r="G216" t="s">
        <v>1769</v>
      </c>
      <c r="H216" t="s">
        <v>1811</v>
      </c>
      <c r="I216" t="s">
        <v>1812</v>
      </c>
      <c r="J216" t="s">
        <v>1819</v>
      </c>
      <c r="K216" t="str">
        <f t="shared" si="85"/>
        <v>Offshore</v>
      </c>
      <c r="L216">
        <v>0</v>
      </c>
      <c r="M216">
        <f t="shared" si="78"/>
        <v>0</v>
      </c>
      <c r="N216">
        <f t="shared" si="86"/>
        <v>7.5485300417935386E-2</v>
      </c>
      <c r="O216">
        <f t="shared" si="87"/>
        <v>3.7705735362713981E-2</v>
      </c>
      <c r="P216">
        <v>0</v>
      </c>
      <c r="Q216">
        <f t="shared" si="88"/>
        <v>0</v>
      </c>
      <c r="R216">
        <v>0</v>
      </c>
      <c r="S216">
        <f t="shared" si="79"/>
        <v>0</v>
      </c>
      <c r="T216">
        <f t="shared" si="89"/>
        <v>0</v>
      </c>
      <c r="U216">
        <f t="shared" si="80"/>
        <v>6.3740777226593825E-2</v>
      </c>
      <c r="V216">
        <f t="shared" si="90"/>
        <v>0.84441310922369928</v>
      </c>
      <c r="W216">
        <f t="shared" si="81"/>
        <v>3.5503855944962449E-2</v>
      </c>
      <c r="X216">
        <f t="shared" si="91"/>
        <v>0.94160359434525442</v>
      </c>
      <c r="Y216">
        <v>6</v>
      </c>
      <c r="Z216">
        <f>Y216*'MRIP Selectivity'!$N$35</f>
        <v>3.7779565055221398E-2</v>
      </c>
      <c r="AA216">
        <f>Y216*'MRIP Selectivity'!$O$35</f>
        <v>3.7705735362713981E-2</v>
      </c>
      <c r="AB216">
        <f>Y216*'MRIP Selectivity'!$P$35</f>
        <v>5.4193027772513275E-3</v>
      </c>
      <c r="AC216">
        <v>0.74741255597723821</v>
      </c>
      <c r="AD216">
        <v>0.94160359434525442</v>
      </c>
      <c r="AE216">
        <v>1.3432654004296583</v>
      </c>
      <c r="AF216">
        <f t="shared" si="92"/>
        <v>2.8236921281631376E-2</v>
      </c>
      <c r="AG216">
        <f t="shared" si="93"/>
        <v>3.5503855944962449E-2</v>
      </c>
      <c r="AH216">
        <f t="shared" si="94"/>
        <v>7.2795619151340635E-3</v>
      </c>
      <c r="AI216">
        <f t="shared" si="95"/>
        <v>8.0904603195186719E-2</v>
      </c>
      <c r="AJ216">
        <f t="shared" si="96"/>
        <v>7.1020339141727895E-2</v>
      </c>
      <c r="AK216">
        <f t="shared" si="97"/>
        <v>4.3125038139965308E-2</v>
      </c>
      <c r="AL216">
        <f t="shared" si="98"/>
        <v>4.2783417860096512E-2</v>
      </c>
      <c r="AM216">
        <f t="shared" si="99"/>
        <v>6.3740777226593825E-2</v>
      </c>
      <c r="AN216">
        <f t="shared" si="100"/>
        <v>3.5503855944962449E-2</v>
      </c>
      <c r="AO216">
        <v>0</v>
      </c>
      <c r="AP216">
        <f t="shared" si="101"/>
        <v>7.5485300417935386E-2</v>
      </c>
      <c r="AQ216">
        <f t="shared" si="102"/>
        <v>3.7705735362713981E-2</v>
      </c>
      <c r="AR216">
        <v>6</v>
      </c>
      <c r="AS216">
        <f>AR216*'MRIP Selectivity'!$N$35</f>
        <v>3.7779565055221398E-2</v>
      </c>
      <c r="AT216">
        <f>AR216*'MRIP Selectivity'!$O$35</f>
        <v>3.7705735362713981E-2</v>
      </c>
      <c r="AU216">
        <f>AR216*'MRIP Selectivity'!$P$35</f>
        <v>5.4193027772513275E-3</v>
      </c>
      <c r="AV216">
        <v>8</v>
      </c>
      <c r="AW216">
        <f t="shared" si="103"/>
        <v>40</v>
      </c>
      <c r="AX216">
        <f t="shared" si="82"/>
        <v>0</v>
      </c>
      <c r="AY216">
        <f t="shared" si="83"/>
        <v>0</v>
      </c>
      <c r="AZ216">
        <f t="shared" si="84"/>
        <v>0</v>
      </c>
      <c r="BA216">
        <v>142.74457978999999</v>
      </c>
      <c r="BB216">
        <v>142.74457978999999</v>
      </c>
    </row>
    <row r="217" spans="1:54" x14ac:dyDescent="0.25">
      <c r="A217" t="s">
        <v>185</v>
      </c>
      <c r="B217" t="s">
        <v>3</v>
      </c>
      <c r="C217">
        <v>2014</v>
      </c>
      <c r="D217">
        <v>3</v>
      </c>
      <c r="E217">
        <v>6</v>
      </c>
      <c r="F217" t="s">
        <v>1860</v>
      </c>
      <c r="G217" t="s">
        <v>1769</v>
      </c>
      <c r="H217" t="s">
        <v>1811</v>
      </c>
      <c r="I217" t="s">
        <v>1812</v>
      </c>
      <c r="J217" t="s">
        <v>1813</v>
      </c>
      <c r="K217" t="str">
        <f t="shared" si="85"/>
        <v>Inshore</v>
      </c>
      <c r="L217">
        <v>0</v>
      </c>
      <c r="M217">
        <f t="shared" si="78"/>
        <v>0</v>
      </c>
      <c r="N217">
        <f t="shared" si="86"/>
        <v>0.23903678465679537</v>
      </c>
      <c r="O217">
        <f t="shared" si="87"/>
        <v>0.11940149531526094</v>
      </c>
      <c r="P217">
        <v>0</v>
      </c>
      <c r="Q217">
        <f t="shared" si="88"/>
        <v>0</v>
      </c>
      <c r="R217">
        <v>0</v>
      </c>
      <c r="S217">
        <f t="shared" si="79"/>
        <v>0</v>
      </c>
      <c r="T217">
        <f t="shared" si="89"/>
        <v>0</v>
      </c>
      <c r="U217">
        <f t="shared" si="80"/>
        <v>0.20184579455088045</v>
      </c>
      <c r="V217">
        <f t="shared" si="90"/>
        <v>0.84441310922369939</v>
      </c>
      <c r="W217">
        <f t="shared" si="81"/>
        <v>0.11242887715904776</v>
      </c>
      <c r="X217">
        <f t="shared" si="91"/>
        <v>0.94160359434525442</v>
      </c>
      <c r="Y217">
        <v>19</v>
      </c>
      <c r="Z217">
        <f>Y217*'MRIP Selectivity'!$N$35</f>
        <v>0.11963528934153443</v>
      </c>
      <c r="AA217">
        <f>Y217*'MRIP Selectivity'!$O$35</f>
        <v>0.11940149531526094</v>
      </c>
      <c r="AB217">
        <f>Y217*'MRIP Selectivity'!$P$35</f>
        <v>1.7161125461295872E-2</v>
      </c>
      <c r="AC217">
        <v>0.74741255597723821</v>
      </c>
      <c r="AD217">
        <v>0.94160359434525442</v>
      </c>
      <c r="AE217">
        <v>1.3432654004296583</v>
      </c>
      <c r="AF217">
        <f t="shared" si="92"/>
        <v>8.941691739183269E-2</v>
      </c>
      <c r="AG217">
        <f t="shared" si="93"/>
        <v>0.11242887715904776</v>
      </c>
      <c r="AH217">
        <f t="shared" si="94"/>
        <v>2.3051946064591204E-2</v>
      </c>
      <c r="AI217">
        <f t="shared" si="95"/>
        <v>0.25619791011809123</v>
      </c>
      <c r="AJ217">
        <f t="shared" si="96"/>
        <v>0.22489774061547166</v>
      </c>
      <c r="AK217">
        <f t="shared" si="97"/>
        <v>0.13656262077655681</v>
      </c>
      <c r="AL217">
        <f t="shared" si="98"/>
        <v>0.13548082322363897</v>
      </c>
      <c r="AM217">
        <f t="shared" si="99"/>
        <v>0.20184579455088045</v>
      </c>
      <c r="AN217">
        <f t="shared" si="100"/>
        <v>0.11242887715904776</v>
      </c>
      <c r="AO217">
        <v>0</v>
      </c>
      <c r="AP217">
        <f t="shared" si="101"/>
        <v>0.23903678465679537</v>
      </c>
      <c r="AQ217">
        <f t="shared" si="102"/>
        <v>0.11940149531526094</v>
      </c>
      <c r="AR217">
        <v>19</v>
      </c>
      <c r="AS217">
        <f>AR217*'MRIP Selectivity'!$N$35</f>
        <v>0.11963528934153443</v>
      </c>
      <c r="AT217">
        <f>AR217*'MRIP Selectivity'!$O$35</f>
        <v>0.11940149531526094</v>
      </c>
      <c r="AU217">
        <f>AR217*'MRIP Selectivity'!$P$35</f>
        <v>1.7161125461295872E-2</v>
      </c>
      <c r="AV217">
        <v>8</v>
      </c>
      <c r="AW217">
        <f t="shared" si="103"/>
        <v>40</v>
      </c>
      <c r="AX217">
        <f t="shared" si="82"/>
        <v>0</v>
      </c>
      <c r="AY217">
        <f t="shared" si="83"/>
        <v>0</v>
      </c>
      <c r="AZ217">
        <f t="shared" si="84"/>
        <v>0</v>
      </c>
      <c r="BA217">
        <v>264.05339853999999</v>
      </c>
      <c r="BB217">
        <v>264.05339853999999</v>
      </c>
    </row>
    <row r="218" spans="1:54" x14ac:dyDescent="0.25">
      <c r="A218" t="s">
        <v>186</v>
      </c>
      <c r="B218" t="s">
        <v>3</v>
      </c>
      <c r="C218">
        <v>2014</v>
      </c>
      <c r="D218">
        <v>4</v>
      </c>
      <c r="E218">
        <v>7</v>
      </c>
      <c r="F218" t="s">
        <v>1820</v>
      </c>
      <c r="G218" t="s">
        <v>1769</v>
      </c>
      <c r="H218" t="s">
        <v>1811</v>
      </c>
      <c r="I218" t="s">
        <v>1824</v>
      </c>
      <c r="J218" t="s">
        <v>1767</v>
      </c>
      <c r="K218" t="str">
        <f t="shared" si="85"/>
        <v>Inshore</v>
      </c>
      <c r="L218">
        <v>0</v>
      </c>
      <c r="M218">
        <f t="shared" si="78"/>
        <v>0</v>
      </c>
      <c r="N218">
        <f t="shared" si="86"/>
        <v>7.5485300417935386E-2</v>
      </c>
      <c r="O218">
        <f t="shared" si="87"/>
        <v>3.7705735362713981E-2</v>
      </c>
      <c r="P218">
        <v>0</v>
      </c>
      <c r="Q218">
        <f t="shared" si="88"/>
        <v>0</v>
      </c>
      <c r="R218">
        <v>0</v>
      </c>
      <c r="S218">
        <f t="shared" si="79"/>
        <v>0</v>
      </c>
      <c r="T218">
        <f t="shared" si="89"/>
        <v>0</v>
      </c>
      <c r="U218">
        <f t="shared" si="80"/>
        <v>6.3740777226593825E-2</v>
      </c>
      <c r="V218">
        <f t="shared" si="90"/>
        <v>0.84441310922369928</v>
      </c>
      <c r="W218">
        <f t="shared" si="81"/>
        <v>3.5503855944962449E-2</v>
      </c>
      <c r="X218">
        <f t="shared" si="91"/>
        <v>0.94160359434525442</v>
      </c>
      <c r="Y218">
        <v>6</v>
      </c>
      <c r="Z218">
        <f>Y218*'MRIP Selectivity'!$N$35</f>
        <v>3.7779565055221398E-2</v>
      </c>
      <c r="AA218">
        <f>Y218*'MRIP Selectivity'!$O$35</f>
        <v>3.7705735362713981E-2</v>
      </c>
      <c r="AB218">
        <f>Y218*'MRIP Selectivity'!$P$35</f>
        <v>5.4193027772513275E-3</v>
      </c>
      <c r="AC218">
        <v>0.74741255597723821</v>
      </c>
      <c r="AD218">
        <v>0.94160359434525442</v>
      </c>
      <c r="AE218">
        <v>1.3432654004296583</v>
      </c>
      <c r="AF218">
        <f t="shared" si="92"/>
        <v>2.8236921281631376E-2</v>
      </c>
      <c r="AG218">
        <f t="shared" si="93"/>
        <v>3.5503855944962449E-2</v>
      </c>
      <c r="AH218">
        <f t="shared" si="94"/>
        <v>7.2795619151340635E-3</v>
      </c>
      <c r="AI218">
        <f t="shared" si="95"/>
        <v>8.0904603195186719E-2</v>
      </c>
      <c r="AJ218">
        <f t="shared" si="96"/>
        <v>7.1020339141727895E-2</v>
      </c>
      <c r="AK218">
        <f t="shared" si="97"/>
        <v>4.3125038139965308E-2</v>
      </c>
      <c r="AL218">
        <f t="shared" si="98"/>
        <v>4.2783417860096512E-2</v>
      </c>
      <c r="AM218">
        <f t="shared" si="99"/>
        <v>6.3740777226593825E-2</v>
      </c>
      <c r="AN218">
        <f t="shared" si="100"/>
        <v>3.5503855944962449E-2</v>
      </c>
      <c r="AO218">
        <v>0</v>
      </c>
      <c r="AP218">
        <f t="shared" si="101"/>
        <v>7.5485300417935386E-2</v>
      </c>
      <c r="AQ218">
        <f t="shared" si="102"/>
        <v>3.7705735362713981E-2</v>
      </c>
      <c r="AR218">
        <v>6</v>
      </c>
      <c r="AS218">
        <f>AR218*'MRIP Selectivity'!$N$35</f>
        <v>3.7779565055221398E-2</v>
      </c>
      <c r="AT218">
        <f>AR218*'MRIP Selectivity'!$O$35</f>
        <v>3.7705735362713981E-2</v>
      </c>
      <c r="AU218">
        <f>AR218*'MRIP Selectivity'!$P$35</f>
        <v>5.4193027772513275E-3</v>
      </c>
      <c r="AV218">
        <v>1</v>
      </c>
      <c r="AW218">
        <f t="shared" si="103"/>
        <v>5</v>
      </c>
      <c r="AX218">
        <f t="shared" si="82"/>
        <v>0</v>
      </c>
      <c r="AY218">
        <f t="shared" si="83"/>
        <v>0</v>
      </c>
      <c r="AZ218">
        <f t="shared" si="84"/>
        <v>0</v>
      </c>
      <c r="BA218">
        <v>213.12174791000001</v>
      </c>
      <c r="BB218">
        <v>213.12174791000001</v>
      </c>
    </row>
    <row r="219" spans="1:54" x14ac:dyDescent="0.25">
      <c r="A219" t="s">
        <v>187</v>
      </c>
      <c r="B219" t="s">
        <v>3</v>
      </c>
      <c r="C219">
        <v>2014</v>
      </c>
      <c r="D219">
        <v>4</v>
      </c>
      <c r="E219">
        <v>7</v>
      </c>
      <c r="F219" t="s">
        <v>1823</v>
      </c>
      <c r="G219" t="s">
        <v>1769</v>
      </c>
      <c r="H219" t="s">
        <v>1811</v>
      </c>
      <c r="I219" t="s">
        <v>1812</v>
      </c>
      <c r="J219" t="s">
        <v>1813</v>
      </c>
      <c r="K219" t="str">
        <f t="shared" si="85"/>
        <v>Inshore</v>
      </c>
      <c r="L219">
        <v>0</v>
      </c>
      <c r="M219">
        <f t="shared" si="78"/>
        <v>0</v>
      </c>
      <c r="N219">
        <f t="shared" si="86"/>
        <v>2.516176680597846E-2</v>
      </c>
      <c r="O219">
        <f t="shared" si="87"/>
        <v>1.2568578454237993E-2</v>
      </c>
      <c r="P219">
        <v>0</v>
      </c>
      <c r="Q219">
        <f t="shared" si="88"/>
        <v>0</v>
      </c>
      <c r="R219">
        <v>0</v>
      </c>
      <c r="S219">
        <f t="shared" si="79"/>
        <v>0</v>
      </c>
      <c r="T219">
        <f t="shared" si="89"/>
        <v>0</v>
      </c>
      <c r="U219">
        <f t="shared" si="80"/>
        <v>2.1246925742197942E-2</v>
      </c>
      <c r="V219">
        <f t="shared" si="90"/>
        <v>0.84441310922369939</v>
      </c>
      <c r="W219">
        <f t="shared" si="81"/>
        <v>1.1834618648320815E-2</v>
      </c>
      <c r="X219">
        <f t="shared" si="91"/>
        <v>0.94160359434525431</v>
      </c>
      <c r="Y219">
        <v>2</v>
      </c>
      <c r="Z219">
        <f>Y219*'MRIP Selectivity'!$N$35</f>
        <v>1.2593188351740467E-2</v>
      </c>
      <c r="AA219">
        <f>Y219*'MRIP Selectivity'!$O$35</f>
        <v>1.2568578454237993E-2</v>
      </c>
      <c r="AB219">
        <f>Y219*'MRIP Selectivity'!$P$35</f>
        <v>1.8064342590837759E-3</v>
      </c>
      <c r="AC219">
        <v>0.74741255597723821</v>
      </c>
      <c r="AD219">
        <v>0.94160359434525442</v>
      </c>
      <c r="AE219">
        <v>1.3432654004296583</v>
      </c>
      <c r="AF219">
        <f t="shared" si="92"/>
        <v>9.4123070938771265E-3</v>
      </c>
      <c r="AG219">
        <f t="shared" si="93"/>
        <v>1.1834618648320815E-2</v>
      </c>
      <c r="AH219">
        <f t="shared" si="94"/>
        <v>2.4265206383780212E-3</v>
      </c>
      <c r="AI219">
        <f t="shared" si="95"/>
        <v>2.6968201065062234E-2</v>
      </c>
      <c r="AJ219">
        <f t="shared" si="96"/>
        <v>2.3673446380575964E-2</v>
      </c>
      <c r="AK219">
        <f t="shared" si="97"/>
        <v>1.4375012713321769E-2</v>
      </c>
      <c r="AL219">
        <f t="shared" si="98"/>
        <v>1.4261139286698837E-2</v>
      </c>
      <c r="AM219">
        <f t="shared" si="99"/>
        <v>2.1246925742197942E-2</v>
      </c>
      <c r="AN219">
        <f t="shared" si="100"/>
        <v>1.1834618648320815E-2</v>
      </c>
      <c r="AO219">
        <v>0</v>
      </c>
      <c r="AP219">
        <f t="shared" si="101"/>
        <v>2.516176680597846E-2</v>
      </c>
      <c r="AQ219">
        <f t="shared" si="102"/>
        <v>1.2568578454237993E-2</v>
      </c>
      <c r="AR219">
        <v>2</v>
      </c>
      <c r="AS219">
        <f>AR219*'MRIP Selectivity'!$N$35</f>
        <v>1.2593188351740467E-2</v>
      </c>
      <c r="AT219">
        <f>AR219*'MRIP Selectivity'!$O$35</f>
        <v>1.2568578454237993E-2</v>
      </c>
      <c r="AU219">
        <f>AR219*'MRIP Selectivity'!$P$35</f>
        <v>1.8064342590837759E-3</v>
      </c>
      <c r="AV219">
        <v>8</v>
      </c>
      <c r="AW219">
        <f t="shared" si="103"/>
        <v>40</v>
      </c>
      <c r="AX219">
        <f t="shared" si="82"/>
        <v>0</v>
      </c>
      <c r="AY219">
        <f t="shared" si="83"/>
        <v>0</v>
      </c>
      <c r="AZ219">
        <f t="shared" si="84"/>
        <v>0</v>
      </c>
      <c r="BA219">
        <v>891.33244013000001</v>
      </c>
      <c r="BB219">
        <v>891.33244013000001</v>
      </c>
    </row>
    <row r="220" spans="1:54" x14ac:dyDescent="0.25">
      <c r="A220" t="s">
        <v>188</v>
      </c>
      <c r="B220" t="s">
        <v>3</v>
      </c>
      <c r="C220">
        <v>2014</v>
      </c>
      <c r="D220">
        <v>4</v>
      </c>
      <c r="E220">
        <v>7</v>
      </c>
      <c r="F220" t="s">
        <v>1842</v>
      </c>
      <c r="G220" t="s">
        <v>1769</v>
      </c>
      <c r="H220" t="s">
        <v>1811</v>
      </c>
      <c r="I220" t="s">
        <v>1837</v>
      </c>
      <c r="J220" t="s">
        <v>1819</v>
      </c>
      <c r="K220" t="str">
        <f t="shared" si="85"/>
        <v>Offshore</v>
      </c>
      <c r="L220">
        <v>5</v>
      </c>
      <c r="M220">
        <f t="shared" si="78"/>
        <v>189.56411083500001</v>
      </c>
      <c r="N220">
        <f t="shared" si="86"/>
        <v>5.0754853004179354</v>
      </c>
      <c r="O220">
        <f t="shared" si="87"/>
        <v>5.0377057353627137</v>
      </c>
      <c r="P220">
        <v>65.748031496062993</v>
      </c>
      <c r="Q220">
        <f t="shared" si="88"/>
        <v>13.149606299212598</v>
      </c>
      <c r="R220">
        <v>5.4013254235295012</v>
      </c>
      <c r="S220">
        <f t="shared" si="79"/>
        <v>204.77949024836994</v>
      </c>
      <c r="T220">
        <f t="shared" si="89"/>
        <v>1.0802650847059003</v>
      </c>
      <c r="U220">
        <f t="shared" si="80"/>
        <v>5.4650662007560946</v>
      </c>
      <c r="V220">
        <f t="shared" si="90"/>
        <v>1.0767573694491992</v>
      </c>
      <c r="W220">
        <f t="shared" si="81"/>
        <v>5.4368292794744635</v>
      </c>
      <c r="X220">
        <f t="shared" si="91"/>
        <v>1.0792272445192779</v>
      </c>
      <c r="Y220">
        <v>6</v>
      </c>
      <c r="Z220">
        <f>Y220*'MRIP Selectivity'!$N$35</f>
        <v>3.7779565055221398E-2</v>
      </c>
      <c r="AA220">
        <f>Y220*'MRIP Selectivity'!$O$35</f>
        <v>3.7705735362713981E-2</v>
      </c>
      <c r="AB220">
        <f>Y220*'MRIP Selectivity'!$P$35</f>
        <v>5.4193027772513275E-3</v>
      </c>
      <c r="AC220">
        <v>0.74741255597723821</v>
      </c>
      <c r="AD220">
        <v>0.94160359434525442</v>
      </c>
      <c r="AE220">
        <v>1.3432654004296583</v>
      </c>
      <c r="AF220">
        <f t="shared" si="92"/>
        <v>2.8236921281631376E-2</v>
      </c>
      <c r="AG220">
        <f t="shared" si="93"/>
        <v>3.5503855944962449E-2</v>
      </c>
      <c r="AH220">
        <f t="shared" si="94"/>
        <v>7.2795619151340635E-3</v>
      </c>
      <c r="AI220">
        <f t="shared" si="95"/>
        <v>8.0904603195186719E-2</v>
      </c>
      <c r="AJ220">
        <f t="shared" si="96"/>
        <v>7.1020339141727895E-2</v>
      </c>
      <c r="AK220">
        <f t="shared" si="97"/>
        <v>4.3125038139965308E-2</v>
      </c>
      <c r="AL220">
        <f t="shared" si="98"/>
        <v>4.2783417860096512E-2</v>
      </c>
      <c r="AM220">
        <f t="shared" si="99"/>
        <v>5.4650662007560946</v>
      </c>
      <c r="AN220">
        <f t="shared" si="100"/>
        <v>5.4368292794744635</v>
      </c>
      <c r="AO220">
        <v>5</v>
      </c>
      <c r="AP220">
        <f t="shared" si="101"/>
        <v>5.0754853004179354</v>
      </c>
      <c r="AQ220">
        <f t="shared" si="102"/>
        <v>5.0377057353627137</v>
      </c>
      <c r="AR220">
        <v>6</v>
      </c>
      <c r="AS220">
        <f>AR220*'MRIP Selectivity'!$N$35</f>
        <v>3.7779565055221398E-2</v>
      </c>
      <c r="AT220">
        <f>AR220*'MRIP Selectivity'!$O$35</f>
        <v>3.7705735362713981E-2</v>
      </c>
      <c r="AU220">
        <f>AR220*'MRIP Selectivity'!$P$35</f>
        <v>5.4193027772513275E-3</v>
      </c>
      <c r="AV220">
        <v>6</v>
      </c>
      <c r="AW220">
        <f t="shared" si="103"/>
        <v>30</v>
      </c>
      <c r="AX220">
        <f t="shared" si="82"/>
        <v>0</v>
      </c>
      <c r="AY220">
        <f t="shared" si="83"/>
        <v>0</v>
      </c>
      <c r="AZ220">
        <f t="shared" si="84"/>
        <v>0</v>
      </c>
      <c r="BA220">
        <v>37.912822167000002</v>
      </c>
      <c r="BB220">
        <v>37.912822167000002</v>
      </c>
    </row>
    <row r="221" spans="1:54" x14ac:dyDescent="0.25">
      <c r="A221" t="s">
        <v>189</v>
      </c>
      <c r="B221" t="s">
        <v>3</v>
      </c>
      <c r="C221">
        <v>2014</v>
      </c>
      <c r="D221">
        <v>4</v>
      </c>
      <c r="E221">
        <v>7</v>
      </c>
      <c r="F221" t="s">
        <v>1853</v>
      </c>
      <c r="G221" t="s">
        <v>1769</v>
      </c>
      <c r="H221" t="s">
        <v>1811</v>
      </c>
      <c r="I221" t="s">
        <v>1812</v>
      </c>
      <c r="J221" t="s">
        <v>1767</v>
      </c>
      <c r="K221" t="str">
        <f t="shared" si="85"/>
        <v>Inshore</v>
      </c>
      <c r="L221">
        <v>0</v>
      </c>
      <c r="M221">
        <f t="shared" si="78"/>
        <v>0</v>
      </c>
      <c r="N221">
        <f t="shared" si="86"/>
        <v>2.516176680597846E-2</v>
      </c>
      <c r="O221">
        <f t="shared" si="87"/>
        <v>1.2568578454237993E-2</v>
      </c>
      <c r="P221">
        <v>0</v>
      </c>
      <c r="Q221">
        <f t="shared" si="88"/>
        <v>0</v>
      </c>
      <c r="R221">
        <v>0</v>
      </c>
      <c r="S221">
        <f t="shared" si="79"/>
        <v>0</v>
      </c>
      <c r="T221">
        <f t="shared" si="89"/>
        <v>0</v>
      </c>
      <c r="U221">
        <f t="shared" si="80"/>
        <v>2.1246925742197942E-2</v>
      </c>
      <c r="V221">
        <f t="shared" si="90"/>
        <v>0.84441310922369939</v>
      </c>
      <c r="W221">
        <f t="shared" si="81"/>
        <v>1.1834618648320815E-2</v>
      </c>
      <c r="X221">
        <f t="shared" si="91"/>
        <v>0.94160359434525431</v>
      </c>
      <c r="Y221">
        <v>2</v>
      </c>
      <c r="Z221">
        <f>Y221*'MRIP Selectivity'!$N$35</f>
        <v>1.2593188351740467E-2</v>
      </c>
      <c r="AA221">
        <f>Y221*'MRIP Selectivity'!$O$35</f>
        <v>1.2568578454237993E-2</v>
      </c>
      <c r="AB221">
        <f>Y221*'MRIP Selectivity'!$P$35</f>
        <v>1.8064342590837759E-3</v>
      </c>
      <c r="AC221">
        <v>0.74741255597723821</v>
      </c>
      <c r="AD221">
        <v>0.94160359434525442</v>
      </c>
      <c r="AE221">
        <v>1.3432654004296583</v>
      </c>
      <c r="AF221">
        <f t="shared" si="92"/>
        <v>9.4123070938771265E-3</v>
      </c>
      <c r="AG221">
        <f t="shared" si="93"/>
        <v>1.1834618648320815E-2</v>
      </c>
      <c r="AH221">
        <f t="shared" si="94"/>
        <v>2.4265206383780212E-3</v>
      </c>
      <c r="AI221">
        <f t="shared" si="95"/>
        <v>2.6968201065062234E-2</v>
      </c>
      <c r="AJ221">
        <f t="shared" si="96"/>
        <v>2.3673446380575964E-2</v>
      </c>
      <c r="AK221">
        <f t="shared" si="97"/>
        <v>1.4375012713321769E-2</v>
      </c>
      <c r="AL221">
        <f t="shared" si="98"/>
        <v>1.4261139286698837E-2</v>
      </c>
      <c r="AM221">
        <f t="shared" si="99"/>
        <v>2.1246925742197942E-2</v>
      </c>
      <c r="AN221">
        <f t="shared" si="100"/>
        <v>1.1834618648320815E-2</v>
      </c>
      <c r="AO221">
        <v>0</v>
      </c>
      <c r="AP221">
        <f t="shared" si="101"/>
        <v>2.516176680597846E-2</v>
      </c>
      <c r="AQ221">
        <f t="shared" si="102"/>
        <v>1.2568578454237993E-2</v>
      </c>
      <c r="AR221">
        <v>2</v>
      </c>
      <c r="AS221">
        <f>AR221*'MRIP Selectivity'!$N$35</f>
        <v>1.2593188351740467E-2</v>
      </c>
      <c r="AT221">
        <f>AR221*'MRIP Selectivity'!$O$35</f>
        <v>1.2568578454237993E-2</v>
      </c>
      <c r="AU221">
        <f>AR221*'MRIP Selectivity'!$P$35</f>
        <v>1.8064342590837759E-3</v>
      </c>
      <c r="AV221">
        <v>2</v>
      </c>
      <c r="AW221">
        <f t="shared" si="103"/>
        <v>10</v>
      </c>
      <c r="AX221">
        <f t="shared" si="82"/>
        <v>0</v>
      </c>
      <c r="AY221">
        <f t="shared" si="83"/>
        <v>0</v>
      </c>
      <c r="AZ221">
        <f t="shared" si="84"/>
        <v>0</v>
      </c>
      <c r="BA221">
        <v>324.63630325000003</v>
      </c>
      <c r="BB221">
        <v>324.63630325000003</v>
      </c>
    </row>
    <row r="222" spans="1:54" x14ac:dyDescent="0.25">
      <c r="A222" t="s">
        <v>190</v>
      </c>
      <c r="B222" t="s">
        <v>3</v>
      </c>
      <c r="C222">
        <v>2014</v>
      </c>
      <c r="D222">
        <v>4</v>
      </c>
      <c r="E222">
        <v>7</v>
      </c>
      <c r="F222" t="s">
        <v>1853</v>
      </c>
      <c r="G222" t="s">
        <v>1769</v>
      </c>
      <c r="H222" t="s">
        <v>1811</v>
      </c>
      <c r="I222" t="s">
        <v>1812</v>
      </c>
      <c r="J222" t="s">
        <v>1813</v>
      </c>
      <c r="K222" t="str">
        <f t="shared" si="85"/>
        <v>Inshore</v>
      </c>
      <c r="L222">
        <v>0</v>
      </c>
      <c r="M222">
        <f t="shared" si="78"/>
        <v>0</v>
      </c>
      <c r="N222">
        <f t="shared" si="86"/>
        <v>0.12580883402989229</v>
      </c>
      <c r="O222">
        <f t="shared" si="87"/>
        <v>6.2842892271189971E-2</v>
      </c>
      <c r="P222">
        <v>0</v>
      </c>
      <c r="Q222">
        <f t="shared" si="88"/>
        <v>0</v>
      </c>
      <c r="R222">
        <v>0</v>
      </c>
      <c r="S222">
        <f t="shared" si="79"/>
        <v>0</v>
      </c>
      <c r="T222">
        <f t="shared" si="89"/>
        <v>0</v>
      </c>
      <c r="U222">
        <f t="shared" si="80"/>
        <v>0.10623462871098971</v>
      </c>
      <c r="V222">
        <f t="shared" si="90"/>
        <v>0.84441310922369939</v>
      </c>
      <c r="W222">
        <f t="shared" si="81"/>
        <v>5.9173093241604087E-2</v>
      </c>
      <c r="X222">
        <f t="shared" si="91"/>
        <v>0.94160359434525442</v>
      </c>
      <c r="Y222">
        <v>10</v>
      </c>
      <c r="Z222">
        <f>Y222*'MRIP Selectivity'!$N$35</f>
        <v>6.2965941758702335E-2</v>
      </c>
      <c r="AA222">
        <f>Y222*'MRIP Selectivity'!$O$35</f>
        <v>6.2842892271189971E-2</v>
      </c>
      <c r="AB222">
        <f>Y222*'MRIP Selectivity'!$P$35</f>
        <v>9.0321712954188789E-3</v>
      </c>
      <c r="AC222">
        <v>0.74741255597723821</v>
      </c>
      <c r="AD222">
        <v>0.94160359434525442</v>
      </c>
      <c r="AE222">
        <v>1.3432654004296583</v>
      </c>
      <c r="AF222">
        <f t="shared" si="92"/>
        <v>4.7061535469385629E-2</v>
      </c>
      <c r="AG222">
        <f t="shared" si="93"/>
        <v>5.9173093241604087E-2</v>
      </c>
      <c r="AH222">
        <f t="shared" si="94"/>
        <v>1.2132603191890105E-2</v>
      </c>
      <c r="AI222">
        <f t="shared" si="95"/>
        <v>0.13484100532531118</v>
      </c>
      <c r="AJ222">
        <f t="shared" si="96"/>
        <v>0.11836723190287982</v>
      </c>
      <c r="AK222">
        <f t="shared" si="97"/>
        <v>7.1875063566608846E-2</v>
      </c>
      <c r="AL222">
        <f t="shared" si="98"/>
        <v>7.1305696433494187E-2</v>
      </c>
      <c r="AM222">
        <f t="shared" si="99"/>
        <v>0.10623462871098971</v>
      </c>
      <c r="AN222">
        <f t="shared" si="100"/>
        <v>5.9173093241604087E-2</v>
      </c>
      <c r="AO222">
        <v>0</v>
      </c>
      <c r="AP222">
        <f t="shared" si="101"/>
        <v>0.12580883402989229</v>
      </c>
      <c r="AQ222">
        <f t="shared" si="102"/>
        <v>6.2842892271189971E-2</v>
      </c>
      <c r="AR222">
        <v>10</v>
      </c>
      <c r="AS222">
        <f>AR222*'MRIP Selectivity'!$N$35</f>
        <v>6.2965941758702335E-2</v>
      </c>
      <c r="AT222">
        <f>AR222*'MRIP Selectivity'!$O$35</f>
        <v>6.2842892271189971E-2</v>
      </c>
      <c r="AU222">
        <f>AR222*'MRIP Selectivity'!$P$35</f>
        <v>9.0321712954188789E-3</v>
      </c>
      <c r="AV222">
        <v>1</v>
      </c>
      <c r="AW222">
        <f t="shared" si="103"/>
        <v>5</v>
      </c>
      <c r="AX222">
        <f t="shared" si="82"/>
        <v>0</v>
      </c>
      <c r="AY222">
        <f t="shared" si="83"/>
        <v>0</v>
      </c>
      <c r="AZ222">
        <f t="shared" si="84"/>
        <v>0</v>
      </c>
      <c r="BA222">
        <v>324.63630325000003</v>
      </c>
      <c r="BB222">
        <v>324.63630325000003</v>
      </c>
    </row>
    <row r="223" spans="1:54" x14ac:dyDescent="0.25">
      <c r="A223" t="s">
        <v>191</v>
      </c>
      <c r="B223" t="s">
        <v>3</v>
      </c>
      <c r="C223">
        <v>2014</v>
      </c>
      <c r="D223">
        <v>4</v>
      </c>
      <c r="E223">
        <v>7</v>
      </c>
      <c r="F223" t="s">
        <v>1853</v>
      </c>
      <c r="G223" t="s">
        <v>1769</v>
      </c>
      <c r="H223" t="s">
        <v>1811</v>
      </c>
      <c r="I223" t="s">
        <v>1812</v>
      </c>
      <c r="J223" t="s">
        <v>1813</v>
      </c>
      <c r="K223" t="str">
        <f t="shared" si="85"/>
        <v>Inshore</v>
      </c>
      <c r="L223">
        <v>0</v>
      </c>
      <c r="M223">
        <f t="shared" si="78"/>
        <v>0</v>
      </c>
      <c r="N223">
        <f t="shared" si="86"/>
        <v>5.0323533611956919E-2</v>
      </c>
      <c r="O223">
        <f t="shared" si="87"/>
        <v>2.5137156908475986E-2</v>
      </c>
      <c r="P223">
        <v>0</v>
      </c>
      <c r="Q223">
        <f t="shared" si="88"/>
        <v>0</v>
      </c>
      <c r="R223">
        <v>0</v>
      </c>
      <c r="S223">
        <f t="shared" si="79"/>
        <v>0</v>
      </c>
      <c r="T223">
        <f t="shared" si="89"/>
        <v>0</v>
      </c>
      <c r="U223">
        <f t="shared" si="80"/>
        <v>4.2493851484395884E-2</v>
      </c>
      <c r="V223">
        <f t="shared" si="90"/>
        <v>0.84441310922369939</v>
      </c>
      <c r="W223">
        <f t="shared" si="81"/>
        <v>2.3669237296641631E-2</v>
      </c>
      <c r="X223">
        <f t="shared" si="91"/>
        <v>0.94160359434525431</v>
      </c>
      <c r="Y223">
        <v>4</v>
      </c>
      <c r="Z223">
        <f>Y223*'MRIP Selectivity'!$N$35</f>
        <v>2.5186376703480933E-2</v>
      </c>
      <c r="AA223">
        <f>Y223*'MRIP Selectivity'!$O$35</f>
        <v>2.5137156908475986E-2</v>
      </c>
      <c r="AB223">
        <f>Y223*'MRIP Selectivity'!$P$35</f>
        <v>3.6128685181675518E-3</v>
      </c>
      <c r="AC223">
        <v>0.74741255597723821</v>
      </c>
      <c r="AD223">
        <v>0.94160359434525442</v>
      </c>
      <c r="AE223">
        <v>1.3432654004296583</v>
      </c>
      <c r="AF223">
        <f t="shared" si="92"/>
        <v>1.8824614187754253E-2</v>
      </c>
      <c r="AG223">
        <f t="shared" si="93"/>
        <v>2.3669237296641631E-2</v>
      </c>
      <c r="AH223">
        <f t="shared" si="94"/>
        <v>4.8530412767560423E-3</v>
      </c>
      <c r="AI223">
        <f t="shared" si="95"/>
        <v>5.3936402130124468E-2</v>
      </c>
      <c r="AJ223">
        <f t="shared" si="96"/>
        <v>4.7346892761151928E-2</v>
      </c>
      <c r="AK223">
        <f t="shared" si="97"/>
        <v>2.8750025426643538E-2</v>
      </c>
      <c r="AL223">
        <f t="shared" si="98"/>
        <v>2.8522278573397675E-2</v>
      </c>
      <c r="AM223">
        <f t="shared" si="99"/>
        <v>4.2493851484395884E-2</v>
      </c>
      <c r="AN223">
        <f t="shared" si="100"/>
        <v>2.3669237296641631E-2</v>
      </c>
      <c r="AO223">
        <v>0</v>
      </c>
      <c r="AP223">
        <f t="shared" si="101"/>
        <v>5.0323533611956919E-2</v>
      </c>
      <c r="AQ223">
        <f t="shared" si="102"/>
        <v>2.5137156908475986E-2</v>
      </c>
      <c r="AR223">
        <v>4</v>
      </c>
      <c r="AS223">
        <f>AR223*'MRIP Selectivity'!$N$35</f>
        <v>2.5186376703480933E-2</v>
      </c>
      <c r="AT223">
        <f>AR223*'MRIP Selectivity'!$O$35</f>
        <v>2.5137156908475986E-2</v>
      </c>
      <c r="AU223">
        <f>AR223*'MRIP Selectivity'!$P$35</f>
        <v>3.6128685181675518E-3</v>
      </c>
      <c r="AV223">
        <v>4</v>
      </c>
      <c r="AW223">
        <f t="shared" si="103"/>
        <v>20</v>
      </c>
      <c r="AX223">
        <f t="shared" si="82"/>
        <v>0</v>
      </c>
      <c r="AY223">
        <f t="shared" si="83"/>
        <v>0</v>
      </c>
      <c r="AZ223">
        <f t="shared" si="84"/>
        <v>0</v>
      </c>
      <c r="BA223">
        <v>324.63630325000003</v>
      </c>
      <c r="BB223">
        <v>324.63630325000003</v>
      </c>
    </row>
    <row r="224" spans="1:54" x14ac:dyDescent="0.25">
      <c r="A224" t="s">
        <v>192</v>
      </c>
      <c r="B224" t="s">
        <v>3</v>
      </c>
      <c r="C224">
        <v>2014</v>
      </c>
      <c r="D224">
        <v>4</v>
      </c>
      <c r="E224">
        <v>7</v>
      </c>
      <c r="F224" t="s">
        <v>1853</v>
      </c>
      <c r="G224" t="s">
        <v>1769</v>
      </c>
      <c r="H224" t="s">
        <v>1811</v>
      </c>
      <c r="I224" t="s">
        <v>1812</v>
      </c>
      <c r="J224" t="s">
        <v>1813</v>
      </c>
      <c r="K224" t="str">
        <f t="shared" si="85"/>
        <v>Inshore</v>
      </c>
      <c r="L224">
        <v>0</v>
      </c>
      <c r="M224">
        <f t="shared" si="78"/>
        <v>0</v>
      </c>
      <c r="N224">
        <f t="shared" si="86"/>
        <v>7.5485300417935386E-2</v>
      </c>
      <c r="O224">
        <f t="shared" si="87"/>
        <v>3.7705735362713981E-2</v>
      </c>
      <c r="P224">
        <v>0</v>
      </c>
      <c r="Q224">
        <f t="shared" si="88"/>
        <v>0</v>
      </c>
      <c r="R224">
        <v>0</v>
      </c>
      <c r="S224">
        <f t="shared" si="79"/>
        <v>0</v>
      </c>
      <c r="T224">
        <f t="shared" si="89"/>
        <v>0</v>
      </c>
      <c r="U224">
        <f t="shared" si="80"/>
        <v>6.3740777226593825E-2</v>
      </c>
      <c r="V224">
        <f t="shared" si="90"/>
        <v>0.84441310922369928</v>
      </c>
      <c r="W224">
        <f t="shared" si="81"/>
        <v>3.5503855944962449E-2</v>
      </c>
      <c r="X224">
        <f t="shared" si="91"/>
        <v>0.94160359434525442</v>
      </c>
      <c r="Y224">
        <v>6</v>
      </c>
      <c r="Z224">
        <f>Y224*'MRIP Selectivity'!$N$35</f>
        <v>3.7779565055221398E-2</v>
      </c>
      <c r="AA224">
        <f>Y224*'MRIP Selectivity'!$O$35</f>
        <v>3.7705735362713981E-2</v>
      </c>
      <c r="AB224">
        <f>Y224*'MRIP Selectivity'!$P$35</f>
        <v>5.4193027772513275E-3</v>
      </c>
      <c r="AC224">
        <v>0.74741255597723821</v>
      </c>
      <c r="AD224">
        <v>0.94160359434525442</v>
      </c>
      <c r="AE224">
        <v>1.3432654004296583</v>
      </c>
      <c r="AF224">
        <f t="shared" si="92"/>
        <v>2.8236921281631376E-2</v>
      </c>
      <c r="AG224">
        <f t="shared" si="93"/>
        <v>3.5503855944962449E-2</v>
      </c>
      <c r="AH224">
        <f t="shared" si="94"/>
        <v>7.2795619151340635E-3</v>
      </c>
      <c r="AI224">
        <f t="shared" si="95"/>
        <v>8.0904603195186719E-2</v>
      </c>
      <c r="AJ224">
        <f t="shared" si="96"/>
        <v>7.1020339141727895E-2</v>
      </c>
      <c r="AK224">
        <f t="shared" si="97"/>
        <v>4.3125038139965308E-2</v>
      </c>
      <c r="AL224">
        <f t="shared" si="98"/>
        <v>4.2783417860096512E-2</v>
      </c>
      <c r="AM224">
        <f t="shared" si="99"/>
        <v>6.3740777226593825E-2</v>
      </c>
      <c r="AN224">
        <f t="shared" si="100"/>
        <v>3.5503855944962449E-2</v>
      </c>
      <c r="AO224">
        <v>0</v>
      </c>
      <c r="AP224">
        <f t="shared" si="101"/>
        <v>7.5485300417935386E-2</v>
      </c>
      <c r="AQ224">
        <f t="shared" si="102"/>
        <v>3.7705735362713981E-2</v>
      </c>
      <c r="AR224">
        <v>6</v>
      </c>
      <c r="AS224">
        <f>AR224*'MRIP Selectivity'!$N$35</f>
        <v>3.7779565055221398E-2</v>
      </c>
      <c r="AT224">
        <f>AR224*'MRIP Selectivity'!$O$35</f>
        <v>3.7705735362713981E-2</v>
      </c>
      <c r="AU224">
        <f>AR224*'MRIP Selectivity'!$P$35</f>
        <v>5.4193027772513275E-3</v>
      </c>
      <c r="AV224">
        <v>1</v>
      </c>
      <c r="AW224">
        <f t="shared" si="103"/>
        <v>5</v>
      </c>
      <c r="AX224">
        <f t="shared" si="82"/>
        <v>0</v>
      </c>
      <c r="AY224">
        <f t="shared" si="83"/>
        <v>0</v>
      </c>
      <c r="AZ224">
        <f t="shared" si="84"/>
        <v>0</v>
      </c>
      <c r="BA224">
        <v>324.63630325000003</v>
      </c>
      <c r="BB224">
        <v>324.63630325000003</v>
      </c>
    </row>
    <row r="225" spans="1:54" x14ac:dyDescent="0.25">
      <c r="A225" t="s">
        <v>1881</v>
      </c>
      <c r="B225" t="s">
        <v>3</v>
      </c>
      <c r="C225">
        <v>2014</v>
      </c>
      <c r="D225">
        <v>4</v>
      </c>
      <c r="E225">
        <v>7</v>
      </c>
      <c r="F225" t="s">
        <v>1853</v>
      </c>
      <c r="G225" t="s">
        <v>1769</v>
      </c>
      <c r="H225" t="s">
        <v>1811</v>
      </c>
      <c r="I225" t="s">
        <v>1812</v>
      </c>
      <c r="J225" t="s">
        <v>1813</v>
      </c>
      <c r="K225" t="str">
        <f t="shared" si="85"/>
        <v>Inshore</v>
      </c>
      <c r="L225">
        <v>0</v>
      </c>
      <c r="M225">
        <f t="shared" si="78"/>
        <v>0</v>
      </c>
      <c r="N225">
        <f t="shared" si="86"/>
        <v>0.12580883402989229</v>
      </c>
      <c r="O225">
        <f t="shared" si="87"/>
        <v>6.2842892271189971E-2</v>
      </c>
      <c r="P225">
        <v>0</v>
      </c>
      <c r="Q225">
        <f t="shared" si="88"/>
        <v>0</v>
      </c>
      <c r="R225">
        <v>0</v>
      </c>
      <c r="S225">
        <f t="shared" si="79"/>
        <v>0</v>
      </c>
      <c r="T225">
        <f t="shared" si="89"/>
        <v>0</v>
      </c>
      <c r="U225">
        <f t="shared" si="80"/>
        <v>0.10623462871098971</v>
      </c>
      <c r="V225">
        <f t="shared" si="90"/>
        <v>0.84441310922369939</v>
      </c>
      <c r="W225">
        <f t="shared" si="81"/>
        <v>5.9173093241604087E-2</v>
      </c>
      <c r="X225">
        <f t="shared" si="91"/>
        <v>0.94160359434525442</v>
      </c>
      <c r="Y225">
        <v>10</v>
      </c>
      <c r="Z225">
        <f>Y225*'MRIP Selectivity'!$N$35</f>
        <v>6.2965941758702335E-2</v>
      </c>
      <c r="AA225">
        <f>Y225*'MRIP Selectivity'!$O$35</f>
        <v>6.2842892271189971E-2</v>
      </c>
      <c r="AB225">
        <f>Y225*'MRIP Selectivity'!$P$35</f>
        <v>9.0321712954188789E-3</v>
      </c>
      <c r="AC225">
        <v>0.74741255597723821</v>
      </c>
      <c r="AD225">
        <v>0.94160359434525442</v>
      </c>
      <c r="AE225">
        <v>1.3432654004296583</v>
      </c>
      <c r="AF225">
        <f t="shared" si="92"/>
        <v>4.7061535469385629E-2</v>
      </c>
      <c r="AG225">
        <f t="shared" si="93"/>
        <v>5.9173093241604087E-2</v>
      </c>
      <c r="AH225">
        <f t="shared" si="94"/>
        <v>1.2132603191890105E-2</v>
      </c>
      <c r="AI225">
        <f t="shared" si="95"/>
        <v>0.13484100532531118</v>
      </c>
      <c r="AJ225">
        <f t="shared" si="96"/>
        <v>0.11836723190287982</v>
      </c>
      <c r="AK225">
        <f t="shared" si="97"/>
        <v>7.1875063566608846E-2</v>
      </c>
      <c r="AL225">
        <f t="shared" si="98"/>
        <v>7.1305696433494187E-2</v>
      </c>
      <c r="AM225">
        <f t="shared" si="99"/>
        <v>0.10623462871098971</v>
      </c>
      <c r="AN225">
        <f t="shared" si="100"/>
        <v>5.9173093241604087E-2</v>
      </c>
      <c r="AO225">
        <v>0</v>
      </c>
      <c r="AP225">
        <f t="shared" si="101"/>
        <v>0.12580883402989229</v>
      </c>
      <c r="AQ225">
        <f t="shared" si="102"/>
        <v>6.2842892271189971E-2</v>
      </c>
      <c r="AR225">
        <v>10</v>
      </c>
      <c r="AS225">
        <f>AR225*'MRIP Selectivity'!$N$35</f>
        <v>6.2965941758702335E-2</v>
      </c>
      <c r="AT225">
        <f>AR225*'MRIP Selectivity'!$O$35</f>
        <v>6.2842892271189971E-2</v>
      </c>
      <c r="AU225">
        <f>AR225*'MRIP Selectivity'!$P$35</f>
        <v>9.0321712954188789E-3</v>
      </c>
      <c r="AV225">
        <v>4</v>
      </c>
      <c r="AW225">
        <f t="shared" si="103"/>
        <v>20</v>
      </c>
      <c r="AX225">
        <f t="shared" si="82"/>
        <v>0</v>
      </c>
      <c r="AY225">
        <f t="shared" si="83"/>
        <v>0</v>
      </c>
      <c r="AZ225">
        <f t="shared" si="84"/>
        <v>0</v>
      </c>
      <c r="BA225">
        <v>324.63630325000003</v>
      </c>
      <c r="BB225">
        <v>324.63630325000003</v>
      </c>
    </row>
    <row r="226" spans="1:54" x14ac:dyDescent="0.25">
      <c r="A226" t="s">
        <v>193</v>
      </c>
      <c r="B226" t="s">
        <v>3</v>
      </c>
      <c r="C226">
        <v>2014</v>
      </c>
      <c r="D226">
        <v>4</v>
      </c>
      <c r="E226">
        <v>7</v>
      </c>
      <c r="F226" t="s">
        <v>1853</v>
      </c>
      <c r="G226" t="s">
        <v>1769</v>
      </c>
      <c r="H226" t="s">
        <v>1811</v>
      </c>
      <c r="I226" t="s">
        <v>1812</v>
      </c>
      <c r="J226" t="s">
        <v>1767</v>
      </c>
      <c r="K226" t="str">
        <f t="shared" si="85"/>
        <v>Inshore</v>
      </c>
      <c r="L226">
        <v>0</v>
      </c>
      <c r="M226">
        <f t="shared" si="78"/>
        <v>0</v>
      </c>
      <c r="N226">
        <f t="shared" si="86"/>
        <v>2.516176680597846E-2</v>
      </c>
      <c r="O226">
        <f t="shared" si="87"/>
        <v>1.2568578454237993E-2</v>
      </c>
      <c r="P226">
        <v>0</v>
      </c>
      <c r="Q226">
        <f t="shared" si="88"/>
        <v>0</v>
      </c>
      <c r="R226">
        <v>0</v>
      </c>
      <c r="S226">
        <f t="shared" si="79"/>
        <v>0</v>
      </c>
      <c r="T226">
        <f t="shared" si="89"/>
        <v>0</v>
      </c>
      <c r="U226">
        <f t="shared" si="80"/>
        <v>2.1246925742197942E-2</v>
      </c>
      <c r="V226">
        <f t="shared" si="90"/>
        <v>0.84441310922369939</v>
      </c>
      <c r="W226">
        <f t="shared" si="81"/>
        <v>1.1834618648320815E-2</v>
      </c>
      <c r="X226">
        <f t="shared" si="91"/>
        <v>0.94160359434525431</v>
      </c>
      <c r="Y226">
        <v>2</v>
      </c>
      <c r="Z226">
        <f>Y226*'MRIP Selectivity'!$N$35</f>
        <v>1.2593188351740467E-2</v>
      </c>
      <c r="AA226">
        <f>Y226*'MRIP Selectivity'!$O$35</f>
        <v>1.2568578454237993E-2</v>
      </c>
      <c r="AB226">
        <f>Y226*'MRIP Selectivity'!$P$35</f>
        <v>1.8064342590837759E-3</v>
      </c>
      <c r="AC226">
        <v>0.74741255597723821</v>
      </c>
      <c r="AD226">
        <v>0.94160359434525442</v>
      </c>
      <c r="AE226">
        <v>1.3432654004296583</v>
      </c>
      <c r="AF226">
        <f t="shared" si="92"/>
        <v>9.4123070938771265E-3</v>
      </c>
      <c r="AG226">
        <f t="shared" si="93"/>
        <v>1.1834618648320815E-2</v>
      </c>
      <c r="AH226">
        <f t="shared" si="94"/>
        <v>2.4265206383780212E-3</v>
      </c>
      <c r="AI226">
        <f t="shared" si="95"/>
        <v>2.6968201065062234E-2</v>
      </c>
      <c r="AJ226">
        <f t="shared" si="96"/>
        <v>2.3673446380575964E-2</v>
      </c>
      <c r="AK226">
        <f t="shared" si="97"/>
        <v>1.4375012713321769E-2</v>
      </c>
      <c r="AL226">
        <f t="shared" si="98"/>
        <v>1.4261139286698837E-2</v>
      </c>
      <c r="AM226">
        <f t="shared" si="99"/>
        <v>2.1246925742197942E-2</v>
      </c>
      <c r="AN226">
        <f t="shared" si="100"/>
        <v>1.1834618648320815E-2</v>
      </c>
      <c r="AO226">
        <v>0</v>
      </c>
      <c r="AP226">
        <f t="shared" si="101"/>
        <v>2.516176680597846E-2</v>
      </c>
      <c r="AQ226">
        <f t="shared" si="102"/>
        <v>1.2568578454237993E-2</v>
      </c>
      <c r="AR226">
        <v>2</v>
      </c>
      <c r="AS226">
        <f>AR226*'MRIP Selectivity'!$N$35</f>
        <v>1.2593188351740467E-2</v>
      </c>
      <c r="AT226">
        <f>AR226*'MRIP Selectivity'!$O$35</f>
        <v>1.2568578454237993E-2</v>
      </c>
      <c r="AU226">
        <f>AR226*'MRIP Selectivity'!$P$35</f>
        <v>1.8064342590837759E-3</v>
      </c>
      <c r="AV226">
        <v>2</v>
      </c>
      <c r="AW226">
        <f t="shared" si="103"/>
        <v>10</v>
      </c>
      <c r="AX226">
        <f t="shared" si="82"/>
        <v>0</v>
      </c>
      <c r="AY226">
        <f t="shared" si="83"/>
        <v>0</v>
      </c>
      <c r="AZ226">
        <f t="shared" si="84"/>
        <v>0</v>
      </c>
      <c r="BA226">
        <v>562.64247508999995</v>
      </c>
      <c r="BB226">
        <v>562.64247508999995</v>
      </c>
    </row>
    <row r="227" spans="1:54" x14ac:dyDescent="0.25">
      <c r="A227" t="s">
        <v>194</v>
      </c>
      <c r="B227" t="s">
        <v>3</v>
      </c>
      <c r="C227">
        <v>2013</v>
      </c>
      <c r="D227">
        <v>1</v>
      </c>
      <c r="E227">
        <v>1</v>
      </c>
      <c r="F227" t="s">
        <v>1832</v>
      </c>
      <c r="G227" t="s">
        <v>1769</v>
      </c>
      <c r="H227" t="s">
        <v>1811</v>
      </c>
      <c r="I227" t="s">
        <v>1812</v>
      </c>
      <c r="J227" t="s">
        <v>1813</v>
      </c>
      <c r="K227" t="str">
        <f t="shared" si="85"/>
        <v>Inshore</v>
      </c>
      <c r="L227">
        <v>0</v>
      </c>
      <c r="M227">
        <f t="shared" si="78"/>
        <v>0</v>
      </c>
      <c r="N227">
        <f t="shared" si="86"/>
        <v>5.0323533611956919E-2</v>
      </c>
      <c r="O227">
        <f t="shared" si="87"/>
        <v>2.5137156908475986E-2</v>
      </c>
      <c r="P227">
        <v>0</v>
      </c>
      <c r="Q227">
        <f t="shared" si="88"/>
        <v>0</v>
      </c>
      <c r="R227">
        <v>0</v>
      </c>
      <c r="S227">
        <f t="shared" si="79"/>
        <v>0</v>
      </c>
      <c r="T227">
        <f t="shared" si="89"/>
        <v>0</v>
      </c>
      <c r="U227">
        <f t="shared" si="80"/>
        <v>4.2493851484395884E-2</v>
      </c>
      <c r="V227">
        <f t="shared" si="90"/>
        <v>0.84441310922369939</v>
      </c>
      <c r="W227">
        <f t="shared" si="81"/>
        <v>2.3669237296641631E-2</v>
      </c>
      <c r="X227">
        <f t="shared" si="91"/>
        <v>0.94160359434525431</v>
      </c>
      <c r="Y227">
        <v>4</v>
      </c>
      <c r="Z227">
        <f>Y227*'MRIP Selectivity'!$N$35</f>
        <v>2.5186376703480933E-2</v>
      </c>
      <c r="AA227">
        <f>Y227*'MRIP Selectivity'!$O$35</f>
        <v>2.5137156908475986E-2</v>
      </c>
      <c r="AB227">
        <f>Y227*'MRIP Selectivity'!$P$35</f>
        <v>3.6128685181675518E-3</v>
      </c>
      <c r="AC227">
        <v>0.74741255597723821</v>
      </c>
      <c r="AD227">
        <v>0.94160359434525442</v>
      </c>
      <c r="AE227">
        <v>1.3432654004296583</v>
      </c>
      <c r="AF227">
        <f t="shared" si="92"/>
        <v>1.8824614187754253E-2</v>
      </c>
      <c r="AG227">
        <f t="shared" si="93"/>
        <v>2.3669237296641631E-2</v>
      </c>
      <c r="AH227">
        <f t="shared" si="94"/>
        <v>4.8530412767560423E-3</v>
      </c>
      <c r="AI227">
        <f t="shared" si="95"/>
        <v>5.3936402130124468E-2</v>
      </c>
      <c r="AJ227">
        <f t="shared" si="96"/>
        <v>4.7346892761151928E-2</v>
      </c>
      <c r="AK227">
        <f t="shared" si="97"/>
        <v>2.8750025426643538E-2</v>
      </c>
      <c r="AL227">
        <f t="shared" si="98"/>
        <v>2.8522278573397675E-2</v>
      </c>
      <c r="AM227">
        <f t="shared" si="99"/>
        <v>4.2493851484395884E-2</v>
      </c>
      <c r="AN227">
        <f t="shared" si="100"/>
        <v>2.3669237296641631E-2</v>
      </c>
      <c r="AO227">
        <v>0</v>
      </c>
      <c r="AP227">
        <f t="shared" si="101"/>
        <v>5.0323533611956919E-2</v>
      </c>
      <c r="AQ227">
        <f t="shared" si="102"/>
        <v>2.5137156908475986E-2</v>
      </c>
      <c r="AR227">
        <v>4</v>
      </c>
      <c r="AS227">
        <f>AR227*'MRIP Selectivity'!$N$35</f>
        <v>2.5186376703480933E-2</v>
      </c>
      <c r="AT227">
        <f>AR227*'MRIP Selectivity'!$O$35</f>
        <v>2.5137156908475986E-2</v>
      </c>
      <c r="AU227">
        <f>AR227*'MRIP Selectivity'!$P$35</f>
        <v>3.6128685181675518E-3</v>
      </c>
      <c r="AV227">
        <v>1</v>
      </c>
      <c r="AW227">
        <f t="shared" si="103"/>
        <v>5</v>
      </c>
      <c r="AX227">
        <f t="shared" si="82"/>
        <v>0</v>
      </c>
      <c r="AY227">
        <f t="shared" si="83"/>
        <v>0</v>
      </c>
      <c r="AZ227">
        <f t="shared" si="84"/>
        <v>0</v>
      </c>
      <c r="BA227">
        <v>26.234380753</v>
      </c>
      <c r="BB227">
        <v>26.234380753</v>
      </c>
    </row>
    <row r="228" spans="1:54" x14ac:dyDescent="0.25">
      <c r="A228" t="s">
        <v>195</v>
      </c>
      <c r="B228" t="s">
        <v>3</v>
      </c>
      <c r="C228">
        <v>2013</v>
      </c>
      <c r="D228">
        <v>2</v>
      </c>
      <c r="E228">
        <v>4</v>
      </c>
      <c r="F228" t="s">
        <v>1870</v>
      </c>
      <c r="G228" t="s">
        <v>1769</v>
      </c>
      <c r="H228" t="s">
        <v>1811</v>
      </c>
      <c r="I228" t="s">
        <v>1812</v>
      </c>
      <c r="J228" t="s">
        <v>1767</v>
      </c>
      <c r="K228" t="str">
        <f t="shared" si="85"/>
        <v>Inshore</v>
      </c>
      <c r="L228">
        <v>0</v>
      </c>
      <c r="M228">
        <f t="shared" si="78"/>
        <v>0</v>
      </c>
      <c r="N228">
        <f t="shared" si="86"/>
        <v>0.20129413444782768</v>
      </c>
      <c r="O228">
        <f t="shared" si="87"/>
        <v>0.10054862763390394</v>
      </c>
      <c r="P228">
        <v>0</v>
      </c>
      <c r="Q228">
        <f t="shared" si="88"/>
        <v>0</v>
      </c>
      <c r="R228">
        <v>0</v>
      </c>
      <c r="S228">
        <f t="shared" si="79"/>
        <v>0</v>
      </c>
      <c r="T228">
        <f t="shared" si="89"/>
        <v>0</v>
      </c>
      <c r="U228">
        <f t="shared" si="80"/>
        <v>0.16997540593758353</v>
      </c>
      <c r="V228">
        <f t="shared" si="90"/>
        <v>0.84441310922369939</v>
      </c>
      <c r="W228">
        <f t="shared" si="81"/>
        <v>9.4676949186566522E-2</v>
      </c>
      <c r="X228">
        <f t="shared" si="91"/>
        <v>0.94160359434525431</v>
      </c>
      <c r="Y228">
        <v>16</v>
      </c>
      <c r="Z228">
        <f>Y228*'MRIP Selectivity'!$N$35</f>
        <v>0.10074550681392373</v>
      </c>
      <c r="AA228">
        <f>Y228*'MRIP Selectivity'!$O$35</f>
        <v>0.10054862763390394</v>
      </c>
      <c r="AB228">
        <f>Y228*'MRIP Selectivity'!$P$35</f>
        <v>1.4451474072670207E-2</v>
      </c>
      <c r="AC228">
        <v>0.74741255597723821</v>
      </c>
      <c r="AD228">
        <v>0.94160359434525442</v>
      </c>
      <c r="AE228">
        <v>1.3432654004296583</v>
      </c>
      <c r="AF228">
        <f t="shared" si="92"/>
        <v>7.5298456751017012E-2</v>
      </c>
      <c r="AG228">
        <f t="shared" si="93"/>
        <v>9.4676949186566522E-2</v>
      </c>
      <c r="AH228">
        <f t="shared" si="94"/>
        <v>1.9412165107024169E-2</v>
      </c>
      <c r="AI228">
        <f t="shared" si="95"/>
        <v>0.21574560852049787</v>
      </c>
      <c r="AJ228">
        <f t="shared" si="96"/>
        <v>0.18938757104460771</v>
      </c>
      <c r="AK228">
        <f t="shared" si="97"/>
        <v>0.11500010170657415</v>
      </c>
      <c r="AL228">
        <f t="shared" si="98"/>
        <v>0.1140891142935907</v>
      </c>
      <c r="AM228">
        <f t="shared" si="99"/>
        <v>0.16997540593758353</v>
      </c>
      <c r="AN228">
        <f t="shared" si="100"/>
        <v>9.4676949186566522E-2</v>
      </c>
      <c r="AO228">
        <v>0</v>
      </c>
      <c r="AP228">
        <f t="shared" si="101"/>
        <v>0.20129413444782768</v>
      </c>
      <c r="AQ228">
        <f t="shared" si="102"/>
        <v>0.10054862763390394</v>
      </c>
      <c r="AR228">
        <v>16</v>
      </c>
      <c r="AS228">
        <f>AR228*'MRIP Selectivity'!$N$35</f>
        <v>0.10074550681392373</v>
      </c>
      <c r="AT228">
        <f>AR228*'MRIP Selectivity'!$O$35</f>
        <v>0.10054862763390394</v>
      </c>
      <c r="AU228">
        <f>AR228*'MRIP Selectivity'!$P$35</f>
        <v>1.4451474072670207E-2</v>
      </c>
      <c r="AV228">
        <v>9</v>
      </c>
      <c r="AW228">
        <f t="shared" si="103"/>
        <v>45</v>
      </c>
      <c r="AX228">
        <f t="shared" si="82"/>
        <v>0</v>
      </c>
      <c r="AY228">
        <f t="shared" si="83"/>
        <v>0</v>
      </c>
      <c r="AZ228">
        <f t="shared" si="84"/>
        <v>0</v>
      </c>
      <c r="BA228">
        <v>516.00572895000005</v>
      </c>
      <c r="BB228">
        <v>516.00572895000005</v>
      </c>
    </row>
    <row r="229" spans="1:54" x14ac:dyDescent="0.25">
      <c r="A229" t="s">
        <v>196</v>
      </c>
      <c r="B229" t="s">
        <v>3</v>
      </c>
      <c r="C229">
        <v>2013</v>
      </c>
      <c r="D229">
        <v>2</v>
      </c>
      <c r="E229">
        <v>4</v>
      </c>
      <c r="F229" t="s">
        <v>1870</v>
      </c>
      <c r="G229" t="s">
        <v>1769</v>
      </c>
      <c r="H229" t="s">
        <v>1811</v>
      </c>
      <c r="I229" t="s">
        <v>1812</v>
      </c>
      <c r="J229" t="s">
        <v>1819</v>
      </c>
      <c r="K229" t="str">
        <f t="shared" si="85"/>
        <v>Offshore</v>
      </c>
      <c r="L229">
        <v>0</v>
      </c>
      <c r="M229">
        <f t="shared" si="78"/>
        <v>0</v>
      </c>
      <c r="N229">
        <f t="shared" si="86"/>
        <v>0.32710296847771997</v>
      </c>
      <c r="O229">
        <f t="shared" si="87"/>
        <v>0.1633915199050939</v>
      </c>
      <c r="P229">
        <v>0</v>
      </c>
      <c r="Q229">
        <f t="shared" si="88"/>
        <v>0</v>
      </c>
      <c r="R229">
        <v>0</v>
      </c>
      <c r="S229">
        <f t="shared" si="79"/>
        <v>0</v>
      </c>
      <c r="T229">
        <f t="shared" si="89"/>
        <v>0</v>
      </c>
      <c r="U229">
        <f t="shared" si="80"/>
        <v>0.27621003464857324</v>
      </c>
      <c r="V229">
        <f t="shared" si="90"/>
        <v>0.84441310922369939</v>
      </c>
      <c r="W229">
        <f t="shared" si="81"/>
        <v>0.1538500424281706</v>
      </c>
      <c r="X229">
        <f t="shared" si="91"/>
        <v>0.94160359434525442</v>
      </c>
      <c r="Y229">
        <v>26</v>
      </c>
      <c r="Z229">
        <f>Y229*'MRIP Selectivity'!$N$35</f>
        <v>0.16371144857262607</v>
      </c>
      <c r="AA229">
        <f>Y229*'MRIP Selectivity'!$O$35</f>
        <v>0.1633915199050939</v>
      </c>
      <c r="AB229">
        <f>Y229*'MRIP Selectivity'!$P$35</f>
        <v>2.3483645368089088E-2</v>
      </c>
      <c r="AC229">
        <v>0.74741255597723821</v>
      </c>
      <c r="AD229">
        <v>0.94160359434525442</v>
      </c>
      <c r="AE229">
        <v>1.3432654004296583</v>
      </c>
      <c r="AF229">
        <f t="shared" si="92"/>
        <v>0.12235999222040264</v>
      </c>
      <c r="AG229">
        <f t="shared" si="93"/>
        <v>0.1538500424281706</v>
      </c>
      <c r="AH229">
        <f t="shared" si="94"/>
        <v>3.1544768298914276E-2</v>
      </c>
      <c r="AI229">
        <f t="shared" si="95"/>
        <v>0.35058661384580908</v>
      </c>
      <c r="AJ229">
        <f t="shared" si="96"/>
        <v>0.30775480294748753</v>
      </c>
      <c r="AK229">
        <f t="shared" si="97"/>
        <v>0.18687516527318299</v>
      </c>
      <c r="AL229">
        <f t="shared" si="98"/>
        <v>0.18539481072708489</v>
      </c>
      <c r="AM229">
        <f t="shared" si="99"/>
        <v>0.27621003464857324</v>
      </c>
      <c r="AN229">
        <f t="shared" si="100"/>
        <v>0.1538500424281706</v>
      </c>
      <c r="AO229">
        <v>0</v>
      </c>
      <c r="AP229">
        <f t="shared" si="101"/>
        <v>0.32710296847771997</v>
      </c>
      <c r="AQ229">
        <f t="shared" si="102"/>
        <v>0.1633915199050939</v>
      </c>
      <c r="AR229">
        <v>26</v>
      </c>
      <c r="AS229">
        <f>AR229*'MRIP Selectivity'!$N$35</f>
        <v>0.16371144857262607</v>
      </c>
      <c r="AT229">
        <f>AR229*'MRIP Selectivity'!$O$35</f>
        <v>0.1633915199050939</v>
      </c>
      <c r="AU229">
        <f>AR229*'MRIP Selectivity'!$P$35</f>
        <v>2.3483645368089088E-2</v>
      </c>
      <c r="AV229">
        <v>9</v>
      </c>
      <c r="AW229">
        <f t="shared" si="103"/>
        <v>45</v>
      </c>
      <c r="AX229">
        <f t="shared" si="82"/>
        <v>0</v>
      </c>
      <c r="AY229">
        <f t="shared" si="83"/>
        <v>0</v>
      </c>
      <c r="AZ229">
        <f t="shared" si="84"/>
        <v>0</v>
      </c>
      <c r="BA229">
        <v>516.00572895000005</v>
      </c>
      <c r="BB229">
        <v>516.00572895000005</v>
      </c>
    </row>
    <row r="230" spans="1:54" x14ac:dyDescent="0.25">
      <c r="A230" t="s">
        <v>197</v>
      </c>
      <c r="B230" t="s">
        <v>3</v>
      </c>
      <c r="C230">
        <v>2013</v>
      </c>
      <c r="D230">
        <v>3</v>
      </c>
      <c r="E230">
        <v>5</v>
      </c>
      <c r="F230" t="s">
        <v>1835</v>
      </c>
      <c r="G230" t="s">
        <v>1769</v>
      </c>
      <c r="H230" t="s">
        <v>1811</v>
      </c>
      <c r="I230" t="s">
        <v>1812</v>
      </c>
      <c r="J230" t="s">
        <v>1813</v>
      </c>
      <c r="K230" t="str">
        <f t="shared" si="85"/>
        <v>Inshore</v>
      </c>
      <c r="L230">
        <v>0</v>
      </c>
      <c r="M230">
        <f t="shared" si="78"/>
        <v>0</v>
      </c>
      <c r="N230">
        <f t="shared" si="86"/>
        <v>2.516176680597846E-2</v>
      </c>
      <c r="O230">
        <f t="shared" si="87"/>
        <v>1.2568578454237993E-2</v>
      </c>
      <c r="P230">
        <v>0</v>
      </c>
      <c r="Q230">
        <f t="shared" si="88"/>
        <v>0</v>
      </c>
      <c r="R230">
        <v>0</v>
      </c>
      <c r="S230">
        <f t="shared" si="79"/>
        <v>0</v>
      </c>
      <c r="T230">
        <f t="shared" si="89"/>
        <v>0</v>
      </c>
      <c r="U230">
        <f t="shared" si="80"/>
        <v>2.1246925742197942E-2</v>
      </c>
      <c r="V230">
        <f t="shared" si="90"/>
        <v>0.84441310922369939</v>
      </c>
      <c r="W230">
        <f t="shared" si="81"/>
        <v>1.1834618648320815E-2</v>
      </c>
      <c r="X230">
        <f t="shared" si="91"/>
        <v>0.94160359434525431</v>
      </c>
      <c r="Y230">
        <v>2</v>
      </c>
      <c r="Z230">
        <f>Y230*'MRIP Selectivity'!$N$35</f>
        <v>1.2593188351740467E-2</v>
      </c>
      <c r="AA230">
        <f>Y230*'MRIP Selectivity'!$O$35</f>
        <v>1.2568578454237993E-2</v>
      </c>
      <c r="AB230">
        <f>Y230*'MRIP Selectivity'!$P$35</f>
        <v>1.8064342590837759E-3</v>
      </c>
      <c r="AC230">
        <v>0.74741255597723821</v>
      </c>
      <c r="AD230">
        <v>0.94160359434525442</v>
      </c>
      <c r="AE230">
        <v>1.3432654004296583</v>
      </c>
      <c r="AF230">
        <f t="shared" si="92"/>
        <v>9.4123070938771265E-3</v>
      </c>
      <c r="AG230">
        <f t="shared" si="93"/>
        <v>1.1834618648320815E-2</v>
      </c>
      <c r="AH230">
        <f t="shared" si="94"/>
        <v>2.4265206383780212E-3</v>
      </c>
      <c r="AI230">
        <f t="shared" si="95"/>
        <v>2.6968201065062234E-2</v>
      </c>
      <c r="AJ230">
        <f t="shared" si="96"/>
        <v>2.3673446380575964E-2</v>
      </c>
      <c r="AK230">
        <f t="shared" si="97"/>
        <v>1.4375012713321769E-2</v>
      </c>
      <c r="AL230">
        <f t="shared" si="98"/>
        <v>1.4261139286698837E-2</v>
      </c>
      <c r="AM230">
        <f t="shared" si="99"/>
        <v>2.1246925742197942E-2</v>
      </c>
      <c r="AN230">
        <f t="shared" si="100"/>
        <v>1.1834618648320815E-2</v>
      </c>
      <c r="AO230">
        <v>0</v>
      </c>
      <c r="AP230">
        <f t="shared" si="101"/>
        <v>2.516176680597846E-2</v>
      </c>
      <c r="AQ230">
        <f t="shared" si="102"/>
        <v>1.2568578454237993E-2</v>
      </c>
      <c r="AR230">
        <v>2</v>
      </c>
      <c r="AS230">
        <f>AR230*'MRIP Selectivity'!$N$35</f>
        <v>1.2593188351740467E-2</v>
      </c>
      <c r="AT230">
        <f>AR230*'MRIP Selectivity'!$O$35</f>
        <v>1.2568578454237993E-2</v>
      </c>
      <c r="AU230">
        <f>AR230*'MRIP Selectivity'!$P$35</f>
        <v>1.8064342590837759E-3</v>
      </c>
      <c r="AV230">
        <v>1</v>
      </c>
      <c r="AW230">
        <f t="shared" si="103"/>
        <v>5</v>
      </c>
      <c r="AX230">
        <f t="shared" si="82"/>
        <v>0</v>
      </c>
      <c r="AY230">
        <f t="shared" si="83"/>
        <v>0</v>
      </c>
      <c r="AZ230">
        <f t="shared" si="84"/>
        <v>0</v>
      </c>
      <c r="BA230">
        <v>164.31643571999999</v>
      </c>
      <c r="BB230">
        <v>164.31643571999999</v>
      </c>
    </row>
    <row r="231" spans="1:54" x14ac:dyDescent="0.25">
      <c r="A231" t="s">
        <v>198</v>
      </c>
      <c r="B231" t="s">
        <v>3</v>
      </c>
      <c r="C231">
        <v>2013</v>
      </c>
      <c r="D231">
        <v>3</v>
      </c>
      <c r="E231">
        <v>5</v>
      </c>
      <c r="F231" t="s">
        <v>1835</v>
      </c>
      <c r="G231" t="s">
        <v>1769</v>
      </c>
      <c r="H231" t="s">
        <v>1811</v>
      </c>
      <c r="I231" t="s">
        <v>1812</v>
      </c>
      <c r="J231" t="s">
        <v>1813</v>
      </c>
      <c r="K231" t="str">
        <f t="shared" si="85"/>
        <v>Inshore</v>
      </c>
      <c r="L231">
        <v>0</v>
      </c>
      <c r="M231">
        <f t="shared" si="78"/>
        <v>0</v>
      </c>
      <c r="N231">
        <f t="shared" si="86"/>
        <v>3.7742650208967693E-2</v>
      </c>
      <c r="O231">
        <f t="shared" si="87"/>
        <v>1.8852867681356991E-2</v>
      </c>
      <c r="P231">
        <v>0</v>
      </c>
      <c r="Q231">
        <f t="shared" si="88"/>
        <v>0</v>
      </c>
      <c r="R231">
        <v>0</v>
      </c>
      <c r="S231">
        <f t="shared" si="79"/>
        <v>0</v>
      </c>
      <c r="T231">
        <f t="shared" si="89"/>
        <v>0</v>
      </c>
      <c r="U231">
        <f t="shared" si="80"/>
        <v>3.1870388613296913E-2</v>
      </c>
      <c r="V231">
        <f t="shared" si="90"/>
        <v>0.84441310922369928</v>
      </c>
      <c r="W231">
        <f t="shared" si="81"/>
        <v>1.7751927972481225E-2</v>
      </c>
      <c r="X231">
        <f t="shared" si="91"/>
        <v>0.94160359434525442</v>
      </c>
      <c r="Y231">
        <v>3</v>
      </c>
      <c r="Z231">
        <f>Y231*'MRIP Selectivity'!$N$35</f>
        <v>1.8889782527610699E-2</v>
      </c>
      <c r="AA231">
        <f>Y231*'MRIP Selectivity'!$O$35</f>
        <v>1.8852867681356991E-2</v>
      </c>
      <c r="AB231">
        <f>Y231*'MRIP Selectivity'!$P$35</f>
        <v>2.7096513886256638E-3</v>
      </c>
      <c r="AC231">
        <v>0.74741255597723821</v>
      </c>
      <c r="AD231">
        <v>0.94160359434525442</v>
      </c>
      <c r="AE231">
        <v>1.3432654004296583</v>
      </c>
      <c r="AF231">
        <f t="shared" si="92"/>
        <v>1.4118460640815688E-2</v>
      </c>
      <c r="AG231">
        <f t="shared" si="93"/>
        <v>1.7751927972481225E-2</v>
      </c>
      <c r="AH231">
        <f t="shared" si="94"/>
        <v>3.6397809575670318E-3</v>
      </c>
      <c r="AI231">
        <f t="shared" si="95"/>
        <v>4.045230159759336E-2</v>
      </c>
      <c r="AJ231">
        <f t="shared" si="96"/>
        <v>3.5510169570863948E-2</v>
      </c>
      <c r="AK231">
        <f t="shared" si="97"/>
        <v>2.1562519069982654E-2</v>
      </c>
      <c r="AL231">
        <f t="shared" si="98"/>
        <v>2.1391708930048256E-2</v>
      </c>
      <c r="AM231">
        <f t="shared" si="99"/>
        <v>3.1870388613296913E-2</v>
      </c>
      <c r="AN231">
        <f t="shared" si="100"/>
        <v>1.7751927972481225E-2</v>
      </c>
      <c r="AO231">
        <v>0</v>
      </c>
      <c r="AP231">
        <f t="shared" si="101"/>
        <v>3.7742650208967693E-2</v>
      </c>
      <c r="AQ231">
        <f t="shared" si="102"/>
        <v>1.8852867681356991E-2</v>
      </c>
      <c r="AR231">
        <v>3</v>
      </c>
      <c r="AS231">
        <f>AR231*'MRIP Selectivity'!$N$35</f>
        <v>1.8889782527610699E-2</v>
      </c>
      <c r="AT231">
        <f>AR231*'MRIP Selectivity'!$O$35</f>
        <v>1.8852867681356991E-2</v>
      </c>
      <c r="AU231">
        <f>AR231*'MRIP Selectivity'!$P$35</f>
        <v>2.7096513886256638E-3</v>
      </c>
      <c r="AV231">
        <v>1</v>
      </c>
      <c r="AW231">
        <f t="shared" si="103"/>
        <v>5</v>
      </c>
      <c r="AX231">
        <f t="shared" si="82"/>
        <v>0</v>
      </c>
      <c r="AY231">
        <f t="shared" si="83"/>
        <v>0</v>
      </c>
      <c r="AZ231">
        <f t="shared" si="84"/>
        <v>0</v>
      </c>
      <c r="BA231">
        <v>164.31643571999999</v>
      </c>
      <c r="BB231">
        <v>164.31643571999999</v>
      </c>
    </row>
    <row r="232" spans="1:54" x14ac:dyDescent="0.25">
      <c r="A232" t="s">
        <v>199</v>
      </c>
      <c r="B232" t="s">
        <v>3</v>
      </c>
      <c r="C232">
        <v>2013</v>
      </c>
      <c r="D232">
        <v>3</v>
      </c>
      <c r="E232">
        <v>5</v>
      </c>
      <c r="F232" t="s">
        <v>1835</v>
      </c>
      <c r="G232" t="s">
        <v>1769</v>
      </c>
      <c r="H232" t="s">
        <v>1811</v>
      </c>
      <c r="I232" t="s">
        <v>1812</v>
      </c>
      <c r="J232" t="s">
        <v>1813</v>
      </c>
      <c r="K232" t="str">
        <f t="shared" si="85"/>
        <v>Inshore</v>
      </c>
      <c r="L232">
        <v>0</v>
      </c>
      <c r="M232">
        <f t="shared" si="78"/>
        <v>0</v>
      </c>
      <c r="N232">
        <f t="shared" si="86"/>
        <v>3.7742650208967693E-2</v>
      </c>
      <c r="O232">
        <f t="shared" si="87"/>
        <v>1.8852867681356991E-2</v>
      </c>
      <c r="P232">
        <v>0</v>
      </c>
      <c r="Q232">
        <f t="shared" si="88"/>
        <v>0</v>
      </c>
      <c r="R232">
        <v>0</v>
      </c>
      <c r="S232">
        <f t="shared" si="79"/>
        <v>0</v>
      </c>
      <c r="T232">
        <f t="shared" si="89"/>
        <v>0</v>
      </c>
      <c r="U232">
        <f t="shared" si="80"/>
        <v>3.1870388613296913E-2</v>
      </c>
      <c r="V232">
        <f t="shared" si="90"/>
        <v>0.84441310922369928</v>
      </c>
      <c r="W232">
        <f t="shared" si="81"/>
        <v>1.7751927972481225E-2</v>
      </c>
      <c r="X232">
        <f t="shared" si="91"/>
        <v>0.94160359434525442</v>
      </c>
      <c r="Y232">
        <v>3</v>
      </c>
      <c r="Z232">
        <f>Y232*'MRIP Selectivity'!$N$35</f>
        <v>1.8889782527610699E-2</v>
      </c>
      <c r="AA232">
        <f>Y232*'MRIP Selectivity'!$O$35</f>
        <v>1.8852867681356991E-2</v>
      </c>
      <c r="AB232">
        <f>Y232*'MRIP Selectivity'!$P$35</f>
        <v>2.7096513886256638E-3</v>
      </c>
      <c r="AC232">
        <v>0.74741255597723821</v>
      </c>
      <c r="AD232">
        <v>0.94160359434525442</v>
      </c>
      <c r="AE232">
        <v>1.3432654004296583</v>
      </c>
      <c r="AF232">
        <f t="shared" si="92"/>
        <v>1.4118460640815688E-2</v>
      </c>
      <c r="AG232">
        <f t="shared" si="93"/>
        <v>1.7751927972481225E-2</v>
      </c>
      <c r="AH232">
        <f t="shared" si="94"/>
        <v>3.6397809575670318E-3</v>
      </c>
      <c r="AI232">
        <f t="shared" si="95"/>
        <v>4.045230159759336E-2</v>
      </c>
      <c r="AJ232">
        <f t="shared" si="96"/>
        <v>3.5510169570863948E-2</v>
      </c>
      <c r="AK232">
        <f t="shared" si="97"/>
        <v>2.1562519069982654E-2</v>
      </c>
      <c r="AL232">
        <f t="shared" si="98"/>
        <v>2.1391708930048256E-2</v>
      </c>
      <c r="AM232">
        <f t="shared" si="99"/>
        <v>3.1870388613296913E-2</v>
      </c>
      <c r="AN232">
        <f t="shared" si="100"/>
        <v>1.7751927972481225E-2</v>
      </c>
      <c r="AO232">
        <v>0</v>
      </c>
      <c r="AP232">
        <f t="shared" si="101"/>
        <v>3.7742650208967693E-2</v>
      </c>
      <c r="AQ232">
        <f t="shared" si="102"/>
        <v>1.8852867681356991E-2</v>
      </c>
      <c r="AR232">
        <v>3</v>
      </c>
      <c r="AS232">
        <f>AR232*'MRIP Selectivity'!$N$35</f>
        <v>1.8889782527610699E-2</v>
      </c>
      <c r="AT232">
        <f>AR232*'MRIP Selectivity'!$O$35</f>
        <v>1.8852867681356991E-2</v>
      </c>
      <c r="AU232">
        <f>AR232*'MRIP Selectivity'!$P$35</f>
        <v>2.7096513886256638E-3</v>
      </c>
      <c r="AV232">
        <v>1</v>
      </c>
      <c r="AW232">
        <f t="shared" si="103"/>
        <v>5</v>
      </c>
      <c r="AX232">
        <f t="shared" si="82"/>
        <v>0</v>
      </c>
      <c r="AY232">
        <f t="shared" si="83"/>
        <v>0</v>
      </c>
      <c r="AZ232">
        <f t="shared" si="84"/>
        <v>0</v>
      </c>
      <c r="BA232">
        <v>164.31643571999999</v>
      </c>
      <c r="BB232">
        <v>164.31643571999999</v>
      </c>
    </row>
    <row r="233" spans="1:54" x14ac:dyDescent="0.25">
      <c r="A233" t="s">
        <v>200</v>
      </c>
      <c r="B233" t="s">
        <v>3</v>
      </c>
      <c r="C233">
        <v>2013</v>
      </c>
      <c r="D233">
        <v>3</v>
      </c>
      <c r="E233">
        <v>5</v>
      </c>
      <c r="F233" t="s">
        <v>1835</v>
      </c>
      <c r="G233" t="s">
        <v>1769</v>
      </c>
      <c r="H233" t="s">
        <v>1811</v>
      </c>
      <c r="I233" t="s">
        <v>1812</v>
      </c>
      <c r="J233" t="s">
        <v>1813</v>
      </c>
      <c r="K233" t="str">
        <f t="shared" si="85"/>
        <v>Inshore</v>
      </c>
      <c r="L233">
        <v>0</v>
      </c>
      <c r="M233">
        <f t="shared" si="78"/>
        <v>0</v>
      </c>
      <c r="N233">
        <f t="shared" si="86"/>
        <v>0.37742650208967687</v>
      </c>
      <c r="O233">
        <f t="shared" si="87"/>
        <v>0.18852867681356988</v>
      </c>
      <c r="P233">
        <v>0</v>
      </c>
      <c r="Q233">
        <f t="shared" si="88"/>
        <v>0</v>
      </c>
      <c r="R233">
        <v>0</v>
      </c>
      <c r="S233">
        <f t="shared" si="79"/>
        <v>0</v>
      </c>
      <c r="T233">
        <f t="shared" si="89"/>
        <v>0</v>
      </c>
      <c r="U233">
        <f t="shared" si="80"/>
        <v>0.31870388613296913</v>
      </c>
      <c r="V233">
        <f t="shared" si="90"/>
        <v>0.84441310922369939</v>
      </c>
      <c r="W233">
        <f t="shared" si="81"/>
        <v>0.17751927972481224</v>
      </c>
      <c r="X233">
        <f t="shared" si="91"/>
        <v>0.94160359434525442</v>
      </c>
      <c r="Y233">
        <v>30</v>
      </c>
      <c r="Z233">
        <f>Y233*'MRIP Selectivity'!$N$35</f>
        <v>0.18889782527610699</v>
      </c>
      <c r="AA233">
        <f>Y233*'MRIP Selectivity'!$O$35</f>
        <v>0.18852867681356988</v>
      </c>
      <c r="AB233">
        <f>Y233*'MRIP Selectivity'!$P$35</f>
        <v>2.709651388625664E-2</v>
      </c>
      <c r="AC233">
        <v>0.74741255597723821</v>
      </c>
      <c r="AD233">
        <v>0.94160359434525442</v>
      </c>
      <c r="AE233">
        <v>1.3432654004296583</v>
      </c>
      <c r="AF233">
        <f t="shared" si="92"/>
        <v>0.14118460640815689</v>
      </c>
      <c r="AG233">
        <f t="shared" si="93"/>
        <v>0.17751927972481224</v>
      </c>
      <c r="AH233">
        <f t="shared" si="94"/>
        <v>3.639780957567032E-2</v>
      </c>
      <c r="AI233">
        <f t="shared" si="95"/>
        <v>0.40452301597593354</v>
      </c>
      <c r="AJ233">
        <f t="shared" si="96"/>
        <v>0.35510169570863948</v>
      </c>
      <c r="AK233">
        <f t="shared" si="97"/>
        <v>0.21562519069982652</v>
      </c>
      <c r="AL233">
        <f t="shared" si="98"/>
        <v>0.21391708930048256</v>
      </c>
      <c r="AM233">
        <f t="shared" si="99"/>
        <v>0.31870388613296913</v>
      </c>
      <c r="AN233">
        <f t="shared" si="100"/>
        <v>0.17751927972481224</v>
      </c>
      <c r="AO233">
        <v>0</v>
      </c>
      <c r="AP233">
        <f t="shared" si="101"/>
        <v>0.37742650208967687</v>
      </c>
      <c r="AQ233">
        <f t="shared" si="102"/>
        <v>0.18852867681356988</v>
      </c>
      <c r="AR233">
        <v>30</v>
      </c>
      <c r="AS233">
        <f>AR233*'MRIP Selectivity'!$N$35</f>
        <v>0.18889782527610699</v>
      </c>
      <c r="AT233">
        <f>AR233*'MRIP Selectivity'!$O$35</f>
        <v>0.18852867681356988</v>
      </c>
      <c r="AU233">
        <f>AR233*'MRIP Selectivity'!$P$35</f>
        <v>2.709651388625664E-2</v>
      </c>
      <c r="AV233">
        <v>6</v>
      </c>
      <c r="AW233">
        <f t="shared" si="103"/>
        <v>30</v>
      </c>
      <c r="AX233">
        <f t="shared" si="82"/>
        <v>0</v>
      </c>
      <c r="AY233">
        <f t="shared" si="83"/>
        <v>0</v>
      </c>
      <c r="AZ233">
        <f t="shared" si="84"/>
        <v>0</v>
      </c>
      <c r="BA233">
        <v>197.66646198000001</v>
      </c>
      <c r="BB233">
        <v>197.66646198000001</v>
      </c>
    </row>
    <row r="234" spans="1:54" x14ac:dyDescent="0.25">
      <c r="A234" t="s">
        <v>201</v>
      </c>
      <c r="B234" t="s">
        <v>3</v>
      </c>
      <c r="C234">
        <v>2013</v>
      </c>
      <c r="D234">
        <v>3</v>
      </c>
      <c r="E234">
        <v>5</v>
      </c>
      <c r="F234" t="s">
        <v>1835</v>
      </c>
      <c r="G234" t="s">
        <v>1769</v>
      </c>
      <c r="H234" t="s">
        <v>1811</v>
      </c>
      <c r="I234" t="s">
        <v>1812</v>
      </c>
      <c r="J234" t="s">
        <v>1819</v>
      </c>
      <c r="K234" t="str">
        <f t="shared" si="85"/>
        <v>Offshore</v>
      </c>
      <c r="L234">
        <v>0</v>
      </c>
      <c r="M234">
        <f t="shared" si="78"/>
        <v>0</v>
      </c>
      <c r="N234">
        <f t="shared" si="86"/>
        <v>0.30194120167174154</v>
      </c>
      <c r="O234">
        <f t="shared" si="87"/>
        <v>0.15082294145085592</v>
      </c>
      <c r="P234">
        <v>0</v>
      </c>
      <c r="Q234">
        <f t="shared" si="88"/>
        <v>0</v>
      </c>
      <c r="R234">
        <v>0</v>
      </c>
      <c r="S234">
        <f t="shared" si="79"/>
        <v>0</v>
      </c>
      <c r="T234">
        <f t="shared" si="89"/>
        <v>0</v>
      </c>
      <c r="U234">
        <f t="shared" si="80"/>
        <v>0.2549631089063753</v>
      </c>
      <c r="V234">
        <f t="shared" si="90"/>
        <v>0.84441310922369928</v>
      </c>
      <c r="W234">
        <f t="shared" si="81"/>
        <v>0.1420154237798498</v>
      </c>
      <c r="X234">
        <f t="shared" si="91"/>
        <v>0.94160359434525442</v>
      </c>
      <c r="Y234">
        <v>24</v>
      </c>
      <c r="Z234">
        <f>Y234*'MRIP Selectivity'!$N$35</f>
        <v>0.15111826022088559</v>
      </c>
      <c r="AA234">
        <f>Y234*'MRIP Selectivity'!$O$35</f>
        <v>0.15082294145085592</v>
      </c>
      <c r="AB234">
        <f>Y234*'MRIP Selectivity'!$P$35</f>
        <v>2.167721110900531E-2</v>
      </c>
      <c r="AC234">
        <v>0.74741255597723821</v>
      </c>
      <c r="AD234">
        <v>0.94160359434525442</v>
      </c>
      <c r="AE234">
        <v>1.3432654004296583</v>
      </c>
      <c r="AF234">
        <f t="shared" si="92"/>
        <v>0.1129476851265255</v>
      </c>
      <c r="AG234">
        <f t="shared" si="93"/>
        <v>0.1420154237798498</v>
      </c>
      <c r="AH234">
        <f t="shared" si="94"/>
        <v>2.9118247660536254E-2</v>
      </c>
      <c r="AI234">
        <f t="shared" si="95"/>
        <v>0.32361841278074688</v>
      </c>
      <c r="AJ234">
        <f t="shared" si="96"/>
        <v>0.28408135656691158</v>
      </c>
      <c r="AK234">
        <f t="shared" si="97"/>
        <v>0.17250015255986123</v>
      </c>
      <c r="AL234">
        <f t="shared" si="98"/>
        <v>0.17113367144038605</v>
      </c>
      <c r="AM234">
        <f t="shared" si="99"/>
        <v>0.2549631089063753</v>
      </c>
      <c r="AN234">
        <f t="shared" si="100"/>
        <v>0.1420154237798498</v>
      </c>
      <c r="AO234">
        <v>0</v>
      </c>
      <c r="AP234">
        <f t="shared" si="101"/>
        <v>0.30194120167174154</v>
      </c>
      <c r="AQ234">
        <f t="shared" si="102"/>
        <v>0.15082294145085592</v>
      </c>
      <c r="AR234">
        <v>24</v>
      </c>
      <c r="AS234">
        <f>AR234*'MRIP Selectivity'!$N$35</f>
        <v>0.15111826022088559</v>
      </c>
      <c r="AT234">
        <f>AR234*'MRIP Selectivity'!$O$35</f>
        <v>0.15082294145085592</v>
      </c>
      <c r="AU234">
        <f>AR234*'MRIP Selectivity'!$P$35</f>
        <v>2.167721110900531E-2</v>
      </c>
      <c r="AV234">
        <v>4</v>
      </c>
      <c r="AW234">
        <f t="shared" si="103"/>
        <v>20</v>
      </c>
      <c r="AX234">
        <f t="shared" si="82"/>
        <v>0</v>
      </c>
      <c r="AY234">
        <f t="shared" si="83"/>
        <v>0</v>
      </c>
      <c r="AZ234">
        <f t="shared" si="84"/>
        <v>0</v>
      </c>
      <c r="BA234">
        <v>164.31643571999999</v>
      </c>
      <c r="BB234">
        <v>164.31643571999999</v>
      </c>
    </row>
    <row r="235" spans="1:54" x14ac:dyDescent="0.25">
      <c r="A235" t="s">
        <v>202</v>
      </c>
      <c r="B235" t="s">
        <v>3</v>
      </c>
      <c r="C235">
        <v>2013</v>
      </c>
      <c r="D235">
        <v>3</v>
      </c>
      <c r="E235">
        <v>5</v>
      </c>
      <c r="F235" t="s">
        <v>1828</v>
      </c>
      <c r="G235" t="s">
        <v>1769</v>
      </c>
      <c r="H235" t="s">
        <v>1811</v>
      </c>
      <c r="I235" t="s">
        <v>1812</v>
      </c>
      <c r="J235" t="s">
        <v>1813</v>
      </c>
      <c r="K235" t="str">
        <f t="shared" si="85"/>
        <v>Inshore</v>
      </c>
      <c r="L235">
        <v>0</v>
      </c>
      <c r="M235">
        <f t="shared" si="78"/>
        <v>0</v>
      </c>
      <c r="N235">
        <f t="shared" si="86"/>
        <v>5.0323533611956919E-2</v>
      </c>
      <c r="O235">
        <f t="shared" si="87"/>
        <v>2.5137156908475986E-2</v>
      </c>
      <c r="P235">
        <v>0</v>
      </c>
      <c r="Q235">
        <f t="shared" si="88"/>
        <v>0</v>
      </c>
      <c r="R235">
        <v>0</v>
      </c>
      <c r="S235">
        <f t="shared" si="79"/>
        <v>0</v>
      </c>
      <c r="T235">
        <f t="shared" si="89"/>
        <v>0</v>
      </c>
      <c r="U235">
        <f t="shared" si="80"/>
        <v>4.2493851484395884E-2</v>
      </c>
      <c r="V235">
        <f t="shared" si="90"/>
        <v>0.84441310922369939</v>
      </c>
      <c r="W235">
        <f t="shared" si="81"/>
        <v>2.3669237296641631E-2</v>
      </c>
      <c r="X235">
        <f t="shared" si="91"/>
        <v>0.94160359434525431</v>
      </c>
      <c r="Y235">
        <v>4</v>
      </c>
      <c r="Z235">
        <f>Y235*'MRIP Selectivity'!$N$35</f>
        <v>2.5186376703480933E-2</v>
      </c>
      <c r="AA235">
        <f>Y235*'MRIP Selectivity'!$O$35</f>
        <v>2.5137156908475986E-2</v>
      </c>
      <c r="AB235">
        <f>Y235*'MRIP Selectivity'!$P$35</f>
        <v>3.6128685181675518E-3</v>
      </c>
      <c r="AC235">
        <v>0.74741255597723821</v>
      </c>
      <c r="AD235">
        <v>0.94160359434525442</v>
      </c>
      <c r="AE235">
        <v>1.3432654004296583</v>
      </c>
      <c r="AF235">
        <f t="shared" si="92"/>
        <v>1.8824614187754253E-2</v>
      </c>
      <c r="AG235">
        <f t="shared" si="93"/>
        <v>2.3669237296641631E-2</v>
      </c>
      <c r="AH235">
        <f t="shared" si="94"/>
        <v>4.8530412767560423E-3</v>
      </c>
      <c r="AI235">
        <f t="shared" si="95"/>
        <v>5.3936402130124468E-2</v>
      </c>
      <c r="AJ235">
        <f t="shared" si="96"/>
        <v>4.7346892761151928E-2</v>
      </c>
      <c r="AK235">
        <f t="shared" si="97"/>
        <v>2.8750025426643538E-2</v>
      </c>
      <c r="AL235">
        <f t="shared" si="98"/>
        <v>2.8522278573397675E-2</v>
      </c>
      <c r="AM235">
        <f t="shared" si="99"/>
        <v>4.2493851484395884E-2</v>
      </c>
      <c r="AN235">
        <f t="shared" si="100"/>
        <v>2.3669237296641631E-2</v>
      </c>
      <c r="AO235">
        <v>0</v>
      </c>
      <c r="AP235">
        <f t="shared" si="101"/>
        <v>5.0323533611956919E-2</v>
      </c>
      <c r="AQ235">
        <f t="shared" si="102"/>
        <v>2.5137156908475986E-2</v>
      </c>
      <c r="AR235">
        <v>4</v>
      </c>
      <c r="AS235">
        <f>AR235*'MRIP Selectivity'!$N$35</f>
        <v>2.5186376703480933E-2</v>
      </c>
      <c r="AT235">
        <f>AR235*'MRIP Selectivity'!$O$35</f>
        <v>2.5137156908475986E-2</v>
      </c>
      <c r="AU235">
        <f>AR235*'MRIP Selectivity'!$P$35</f>
        <v>3.6128685181675518E-3</v>
      </c>
      <c r="AV235">
        <v>3</v>
      </c>
      <c r="AW235">
        <f t="shared" si="103"/>
        <v>15</v>
      </c>
      <c r="AX235">
        <f t="shared" si="82"/>
        <v>0</v>
      </c>
      <c r="AY235">
        <f t="shared" si="83"/>
        <v>0</v>
      </c>
      <c r="AZ235">
        <f t="shared" si="84"/>
        <v>0</v>
      </c>
      <c r="BA235">
        <v>3052.9510329</v>
      </c>
      <c r="BB235">
        <v>3052.9510329</v>
      </c>
    </row>
    <row r="236" spans="1:54" x14ac:dyDescent="0.25">
      <c r="A236" t="s">
        <v>203</v>
      </c>
      <c r="B236" t="s">
        <v>3</v>
      </c>
      <c r="C236">
        <v>2013</v>
      </c>
      <c r="D236">
        <v>3</v>
      </c>
      <c r="E236">
        <v>5</v>
      </c>
      <c r="F236" t="s">
        <v>1828</v>
      </c>
      <c r="G236" t="s">
        <v>1769</v>
      </c>
      <c r="H236" t="s">
        <v>1811</v>
      </c>
      <c r="I236" t="s">
        <v>1812</v>
      </c>
      <c r="J236" t="s">
        <v>1819</v>
      </c>
      <c r="K236" t="str">
        <f t="shared" si="85"/>
        <v>Offshore</v>
      </c>
      <c r="L236">
        <v>0</v>
      </c>
      <c r="M236">
        <f t="shared" si="78"/>
        <v>0</v>
      </c>
      <c r="N236">
        <f t="shared" si="86"/>
        <v>1.258088340298923E-2</v>
      </c>
      <c r="O236">
        <f t="shared" si="87"/>
        <v>6.2842892271189965E-3</v>
      </c>
      <c r="P236">
        <v>0</v>
      </c>
      <c r="Q236">
        <f t="shared" si="88"/>
        <v>0</v>
      </c>
      <c r="R236">
        <v>0</v>
      </c>
      <c r="S236">
        <f t="shared" si="79"/>
        <v>0</v>
      </c>
      <c r="T236">
        <f t="shared" si="89"/>
        <v>0</v>
      </c>
      <c r="U236">
        <f t="shared" si="80"/>
        <v>1.0623462871098971E-2</v>
      </c>
      <c r="V236">
        <f t="shared" si="90"/>
        <v>0.84441310922369939</v>
      </c>
      <c r="W236">
        <f t="shared" si="81"/>
        <v>5.9173093241604077E-3</v>
      </c>
      <c r="X236">
        <f t="shared" si="91"/>
        <v>0.94160359434525431</v>
      </c>
      <c r="Y236">
        <v>1</v>
      </c>
      <c r="Z236">
        <f>Y236*'MRIP Selectivity'!$N$35</f>
        <v>6.2965941758702333E-3</v>
      </c>
      <c r="AA236">
        <f>Y236*'MRIP Selectivity'!$O$35</f>
        <v>6.2842892271189965E-3</v>
      </c>
      <c r="AB236">
        <f>Y236*'MRIP Selectivity'!$P$35</f>
        <v>9.0321712954188795E-4</v>
      </c>
      <c r="AC236">
        <v>0.74741255597723821</v>
      </c>
      <c r="AD236">
        <v>0.94160359434525442</v>
      </c>
      <c r="AE236">
        <v>1.3432654004296583</v>
      </c>
      <c r="AF236">
        <f t="shared" si="92"/>
        <v>4.7061535469385633E-3</v>
      </c>
      <c r="AG236">
        <f t="shared" si="93"/>
        <v>5.9173093241604077E-3</v>
      </c>
      <c r="AH236">
        <f t="shared" si="94"/>
        <v>1.2132603191890106E-3</v>
      </c>
      <c r="AI236">
        <f t="shared" si="95"/>
        <v>1.3484100532531117E-2</v>
      </c>
      <c r="AJ236">
        <f t="shared" si="96"/>
        <v>1.1836723190287982E-2</v>
      </c>
      <c r="AK236">
        <f t="shared" si="97"/>
        <v>7.1875063566608846E-3</v>
      </c>
      <c r="AL236">
        <f t="shared" si="98"/>
        <v>7.1305696433494187E-3</v>
      </c>
      <c r="AM236">
        <f t="shared" si="99"/>
        <v>1.0623462871098971E-2</v>
      </c>
      <c r="AN236">
        <f t="shared" si="100"/>
        <v>5.9173093241604077E-3</v>
      </c>
      <c r="AO236">
        <v>0</v>
      </c>
      <c r="AP236">
        <f t="shared" si="101"/>
        <v>1.258088340298923E-2</v>
      </c>
      <c r="AQ236">
        <f t="shared" si="102"/>
        <v>6.2842892271189965E-3</v>
      </c>
      <c r="AR236">
        <v>1</v>
      </c>
      <c r="AS236">
        <f>AR236*'MRIP Selectivity'!$N$35</f>
        <v>6.2965941758702333E-3</v>
      </c>
      <c r="AT236">
        <f>AR236*'MRIP Selectivity'!$O$35</f>
        <v>6.2842892271189965E-3</v>
      </c>
      <c r="AU236">
        <f>AR236*'MRIP Selectivity'!$P$35</f>
        <v>9.0321712954188795E-4</v>
      </c>
      <c r="AV236">
        <v>3</v>
      </c>
      <c r="AW236">
        <f t="shared" si="103"/>
        <v>15</v>
      </c>
      <c r="AX236">
        <f t="shared" si="82"/>
        <v>0</v>
      </c>
      <c r="AY236">
        <f t="shared" si="83"/>
        <v>0</v>
      </c>
      <c r="AZ236">
        <f t="shared" si="84"/>
        <v>0</v>
      </c>
      <c r="BA236">
        <v>3052.9510329</v>
      </c>
      <c r="BB236">
        <v>3052.9510329</v>
      </c>
    </row>
    <row r="237" spans="1:54" x14ac:dyDescent="0.25">
      <c r="A237" t="s">
        <v>204</v>
      </c>
      <c r="B237" t="s">
        <v>3</v>
      </c>
      <c r="C237">
        <v>2013</v>
      </c>
      <c r="D237">
        <v>3</v>
      </c>
      <c r="E237">
        <v>6</v>
      </c>
      <c r="F237" t="s">
        <v>1862</v>
      </c>
      <c r="G237" t="s">
        <v>1769</v>
      </c>
      <c r="H237" t="s">
        <v>1811</v>
      </c>
      <c r="I237" t="s">
        <v>1812</v>
      </c>
      <c r="J237" t="s">
        <v>1767</v>
      </c>
      <c r="K237" t="str">
        <f t="shared" si="85"/>
        <v>Inshore</v>
      </c>
      <c r="L237">
        <v>0</v>
      </c>
      <c r="M237">
        <f t="shared" si="78"/>
        <v>0</v>
      </c>
      <c r="N237">
        <f t="shared" si="86"/>
        <v>1.258088340298923E-2</v>
      </c>
      <c r="O237">
        <f t="shared" si="87"/>
        <v>6.2842892271189965E-3</v>
      </c>
      <c r="P237">
        <v>0</v>
      </c>
      <c r="Q237">
        <f t="shared" si="88"/>
        <v>0</v>
      </c>
      <c r="R237">
        <v>0</v>
      </c>
      <c r="S237">
        <f t="shared" si="79"/>
        <v>0</v>
      </c>
      <c r="T237">
        <f t="shared" si="89"/>
        <v>0</v>
      </c>
      <c r="U237">
        <f t="shared" si="80"/>
        <v>1.0623462871098971E-2</v>
      </c>
      <c r="V237">
        <f t="shared" si="90"/>
        <v>0.84441310922369939</v>
      </c>
      <c r="W237">
        <f t="shared" si="81"/>
        <v>5.9173093241604077E-3</v>
      </c>
      <c r="X237">
        <f t="shared" si="91"/>
        <v>0.94160359434525431</v>
      </c>
      <c r="Y237">
        <v>1</v>
      </c>
      <c r="Z237">
        <f>Y237*'MRIP Selectivity'!$N$35</f>
        <v>6.2965941758702333E-3</v>
      </c>
      <c r="AA237">
        <f>Y237*'MRIP Selectivity'!$O$35</f>
        <v>6.2842892271189965E-3</v>
      </c>
      <c r="AB237">
        <f>Y237*'MRIP Selectivity'!$P$35</f>
        <v>9.0321712954188795E-4</v>
      </c>
      <c r="AC237">
        <v>0.74741255597723821</v>
      </c>
      <c r="AD237">
        <v>0.94160359434525442</v>
      </c>
      <c r="AE237">
        <v>1.3432654004296583</v>
      </c>
      <c r="AF237">
        <f t="shared" si="92"/>
        <v>4.7061535469385633E-3</v>
      </c>
      <c r="AG237">
        <f t="shared" si="93"/>
        <v>5.9173093241604077E-3</v>
      </c>
      <c r="AH237">
        <f t="shared" si="94"/>
        <v>1.2132603191890106E-3</v>
      </c>
      <c r="AI237">
        <f t="shared" si="95"/>
        <v>1.3484100532531117E-2</v>
      </c>
      <c r="AJ237">
        <f t="shared" si="96"/>
        <v>1.1836723190287982E-2</v>
      </c>
      <c r="AK237">
        <f t="shared" si="97"/>
        <v>7.1875063566608846E-3</v>
      </c>
      <c r="AL237">
        <f t="shared" si="98"/>
        <v>7.1305696433494187E-3</v>
      </c>
      <c r="AM237">
        <f t="shared" si="99"/>
        <v>1.0623462871098971E-2</v>
      </c>
      <c r="AN237">
        <f t="shared" si="100"/>
        <v>5.9173093241604077E-3</v>
      </c>
      <c r="AO237">
        <v>0</v>
      </c>
      <c r="AP237">
        <f t="shared" si="101"/>
        <v>1.258088340298923E-2</v>
      </c>
      <c r="AQ237">
        <f t="shared" si="102"/>
        <v>6.2842892271189965E-3</v>
      </c>
      <c r="AR237">
        <v>1</v>
      </c>
      <c r="AS237">
        <f>AR237*'MRIP Selectivity'!$N$35</f>
        <v>6.2965941758702333E-3</v>
      </c>
      <c r="AT237">
        <f>AR237*'MRIP Selectivity'!$O$35</f>
        <v>6.2842892271189965E-3</v>
      </c>
      <c r="AU237">
        <f>AR237*'MRIP Selectivity'!$P$35</f>
        <v>9.0321712954188795E-4</v>
      </c>
      <c r="AV237">
        <v>2</v>
      </c>
      <c r="AW237">
        <f t="shared" si="103"/>
        <v>10</v>
      </c>
      <c r="AX237">
        <f t="shared" si="82"/>
        <v>0</v>
      </c>
      <c r="AY237">
        <f t="shared" si="83"/>
        <v>0</v>
      </c>
      <c r="AZ237">
        <f t="shared" si="84"/>
        <v>0</v>
      </c>
      <c r="BA237">
        <v>571.02566839999997</v>
      </c>
      <c r="BB237">
        <v>571.02566839999997</v>
      </c>
    </row>
    <row r="238" spans="1:54" x14ac:dyDescent="0.25">
      <c r="A238" t="s">
        <v>205</v>
      </c>
      <c r="B238" t="s">
        <v>3</v>
      </c>
      <c r="C238">
        <v>2013</v>
      </c>
      <c r="D238">
        <v>3</v>
      </c>
      <c r="E238">
        <v>6</v>
      </c>
      <c r="F238" t="s">
        <v>1832</v>
      </c>
      <c r="G238" t="s">
        <v>1769</v>
      </c>
      <c r="H238" t="s">
        <v>1811</v>
      </c>
      <c r="I238" t="s">
        <v>1812</v>
      </c>
      <c r="J238" t="s">
        <v>1813</v>
      </c>
      <c r="K238" t="str">
        <f t="shared" si="85"/>
        <v>Inshore</v>
      </c>
      <c r="L238">
        <v>0</v>
      </c>
      <c r="M238">
        <f t="shared" si="78"/>
        <v>0</v>
      </c>
      <c r="N238">
        <f t="shared" si="86"/>
        <v>7.5485300417935386E-2</v>
      </c>
      <c r="O238">
        <f t="shared" si="87"/>
        <v>3.7705735362713981E-2</v>
      </c>
      <c r="P238">
        <v>0</v>
      </c>
      <c r="Q238">
        <f t="shared" si="88"/>
        <v>0</v>
      </c>
      <c r="R238">
        <v>0</v>
      </c>
      <c r="S238">
        <f t="shared" si="79"/>
        <v>0</v>
      </c>
      <c r="T238">
        <f t="shared" si="89"/>
        <v>0</v>
      </c>
      <c r="U238">
        <f t="shared" si="80"/>
        <v>6.3740777226593825E-2</v>
      </c>
      <c r="V238">
        <f t="shared" si="90"/>
        <v>0.84441310922369928</v>
      </c>
      <c r="W238">
        <f t="shared" si="81"/>
        <v>3.5503855944962449E-2</v>
      </c>
      <c r="X238">
        <f t="shared" si="91"/>
        <v>0.94160359434525442</v>
      </c>
      <c r="Y238">
        <v>6</v>
      </c>
      <c r="Z238">
        <f>Y238*'MRIP Selectivity'!$N$35</f>
        <v>3.7779565055221398E-2</v>
      </c>
      <c r="AA238">
        <f>Y238*'MRIP Selectivity'!$O$35</f>
        <v>3.7705735362713981E-2</v>
      </c>
      <c r="AB238">
        <f>Y238*'MRIP Selectivity'!$P$35</f>
        <v>5.4193027772513275E-3</v>
      </c>
      <c r="AC238">
        <v>0.74741255597723821</v>
      </c>
      <c r="AD238">
        <v>0.94160359434525442</v>
      </c>
      <c r="AE238">
        <v>1.3432654004296583</v>
      </c>
      <c r="AF238">
        <f t="shared" si="92"/>
        <v>2.8236921281631376E-2</v>
      </c>
      <c r="AG238">
        <f t="shared" si="93"/>
        <v>3.5503855944962449E-2</v>
      </c>
      <c r="AH238">
        <f t="shared" si="94"/>
        <v>7.2795619151340635E-3</v>
      </c>
      <c r="AI238">
        <f t="shared" si="95"/>
        <v>8.0904603195186719E-2</v>
      </c>
      <c r="AJ238">
        <f t="shared" si="96"/>
        <v>7.1020339141727895E-2</v>
      </c>
      <c r="AK238">
        <f t="shared" si="97"/>
        <v>4.3125038139965308E-2</v>
      </c>
      <c r="AL238">
        <f t="shared" si="98"/>
        <v>4.2783417860096512E-2</v>
      </c>
      <c r="AM238">
        <f t="shared" si="99"/>
        <v>6.3740777226593825E-2</v>
      </c>
      <c r="AN238">
        <f t="shared" si="100"/>
        <v>3.5503855944962449E-2</v>
      </c>
      <c r="AO238">
        <v>0</v>
      </c>
      <c r="AP238">
        <f t="shared" si="101"/>
        <v>7.5485300417935386E-2</v>
      </c>
      <c r="AQ238">
        <f t="shared" si="102"/>
        <v>3.7705735362713981E-2</v>
      </c>
      <c r="AR238">
        <v>6</v>
      </c>
      <c r="AS238">
        <f>AR238*'MRIP Selectivity'!$N$35</f>
        <v>3.7779565055221398E-2</v>
      </c>
      <c r="AT238">
        <f>AR238*'MRIP Selectivity'!$O$35</f>
        <v>3.7705735362713981E-2</v>
      </c>
      <c r="AU238">
        <f>AR238*'MRIP Selectivity'!$P$35</f>
        <v>5.4193027772513275E-3</v>
      </c>
      <c r="AV238">
        <v>4</v>
      </c>
      <c r="AW238">
        <f t="shared" si="103"/>
        <v>20</v>
      </c>
      <c r="AX238">
        <f t="shared" si="82"/>
        <v>0</v>
      </c>
      <c r="AY238">
        <f t="shared" si="83"/>
        <v>0</v>
      </c>
      <c r="AZ238">
        <f t="shared" si="84"/>
        <v>0</v>
      </c>
      <c r="BA238">
        <v>150.51964520000001</v>
      </c>
      <c r="BB238">
        <v>150.51964520000001</v>
      </c>
    </row>
    <row r="239" spans="1:54" x14ac:dyDescent="0.25">
      <c r="A239" t="s">
        <v>206</v>
      </c>
      <c r="B239" t="s">
        <v>3</v>
      </c>
      <c r="C239">
        <v>2013</v>
      </c>
      <c r="D239">
        <v>3</v>
      </c>
      <c r="E239">
        <v>6</v>
      </c>
      <c r="F239" t="s">
        <v>1810</v>
      </c>
      <c r="G239" t="s">
        <v>1769</v>
      </c>
      <c r="H239" t="s">
        <v>1811</v>
      </c>
      <c r="I239" t="s">
        <v>1824</v>
      </c>
      <c r="J239" t="s">
        <v>1813</v>
      </c>
      <c r="K239" t="str">
        <f t="shared" si="85"/>
        <v>Inshore</v>
      </c>
      <c r="L239">
        <v>0</v>
      </c>
      <c r="M239">
        <f t="shared" si="78"/>
        <v>0</v>
      </c>
      <c r="N239">
        <f t="shared" si="86"/>
        <v>0.25161766805978458</v>
      </c>
      <c r="O239">
        <f t="shared" si="87"/>
        <v>0.12568578454237994</v>
      </c>
      <c r="P239">
        <v>0</v>
      </c>
      <c r="Q239">
        <f t="shared" si="88"/>
        <v>0</v>
      </c>
      <c r="R239">
        <v>0</v>
      </c>
      <c r="S239">
        <f t="shared" si="79"/>
        <v>0</v>
      </c>
      <c r="T239">
        <f t="shared" si="89"/>
        <v>0</v>
      </c>
      <c r="U239">
        <f t="shared" si="80"/>
        <v>0.21246925742197942</v>
      </c>
      <c r="V239">
        <f t="shared" si="90"/>
        <v>0.84441310922369939</v>
      </c>
      <c r="W239">
        <f t="shared" si="81"/>
        <v>0.11834618648320817</v>
      </c>
      <c r="X239">
        <f t="shared" si="91"/>
        <v>0.94160359434525442</v>
      </c>
      <c r="Y239">
        <v>20</v>
      </c>
      <c r="Z239">
        <f>Y239*'MRIP Selectivity'!$N$35</f>
        <v>0.12593188351740467</v>
      </c>
      <c r="AA239">
        <f>Y239*'MRIP Selectivity'!$O$35</f>
        <v>0.12568578454237994</v>
      </c>
      <c r="AB239">
        <f>Y239*'MRIP Selectivity'!$P$35</f>
        <v>1.8064342590837758E-2</v>
      </c>
      <c r="AC239">
        <v>0.74741255597723821</v>
      </c>
      <c r="AD239">
        <v>0.94160359434525442</v>
      </c>
      <c r="AE239">
        <v>1.3432654004296583</v>
      </c>
      <c r="AF239">
        <f t="shared" si="92"/>
        <v>9.4123070938771258E-2</v>
      </c>
      <c r="AG239">
        <f t="shared" si="93"/>
        <v>0.11834618648320817</v>
      </c>
      <c r="AH239">
        <f t="shared" si="94"/>
        <v>2.426520638378021E-2</v>
      </c>
      <c r="AI239">
        <f t="shared" si="95"/>
        <v>0.26968201065062236</v>
      </c>
      <c r="AJ239">
        <f t="shared" si="96"/>
        <v>0.23673446380575963</v>
      </c>
      <c r="AK239">
        <f t="shared" si="97"/>
        <v>0.14375012713321769</v>
      </c>
      <c r="AL239">
        <f t="shared" si="98"/>
        <v>0.14261139286698837</v>
      </c>
      <c r="AM239">
        <f t="shared" si="99"/>
        <v>0.21246925742197942</v>
      </c>
      <c r="AN239">
        <f t="shared" si="100"/>
        <v>0.11834618648320817</v>
      </c>
      <c r="AO239">
        <v>0</v>
      </c>
      <c r="AP239">
        <f t="shared" si="101"/>
        <v>0.25161766805978458</v>
      </c>
      <c r="AQ239">
        <f t="shared" si="102"/>
        <v>0.12568578454237994</v>
      </c>
      <c r="AR239">
        <v>20</v>
      </c>
      <c r="AS239">
        <f>AR239*'MRIP Selectivity'!$N$35</f>
        <v>0.12593188351740467</v>
      </c>
      <c r="AT239">
        <f>AR239*'MRIP Selectivity'!$O$35</f>
        <v>0.12568578454237994</v>
      </c>
      <c r="AU239">
        <f>AR239*'MRIP Selectivity'!$P$35</f>
        <v>1.8064342590837758E-2</v>
      </c>
      <c r="AV239">
        <v>1</v>
      </c>
      <c r="AW239">
        <f t="shared" si="103"/>
        <v>5</v>
      </c>
      <c r="AX239">
        <f t="shared" si="82"/>
        <v>0</v>
      </c>
      <c r="AY239">
        <f t="shared" si="83"/>
        <v>0</v>
      </c>
      <c r="AZ239">
        <f t="shared" si="84"/>
        <v>0</v>
      </c>
      <c r="BA239">
        <v>438.05982792999998</v>
      </c>
      <c r="BB239">
        <v>438.05982792999998</v>
      </c>
    </row>
    <row r="240" spans="1:54" x14ac:dyDescent="0.25">
      <c r="A240" t="s">
        <v>207</v>
      </c>
      <c r="B240" t="s">
        <v>3</v>
      </c>
      <c r="C240">
        <v>2013</v>
      </c>
      <c r="D240">
        <v>3</v>
      </c>
      <c r="E240">
        <v>6</v>
      </c>
      <c r="F240" t="s">
        <v>1838</v>
      </c>
      <c r="G240" t="s">
        <v>1769</v>
      </c>
      <c r="H240" t="s">
        <v>1811</v>
      </c>
      <c r="I240" t="s">
        <v>1812</v>
      </c>
      <c r="J240" t="s">
        <v>1813</v>
      </c>
      <c r="K240" t="str">
        <f t="shared" si="85"/>
        <v>Inshore</v>
      </c>
      <c r="L240">
        <v>0</v>
      </c>
      <c r="M240">
        <f t="shared" si="78"/>
        <v>0</v>
      </c>
      <c r="N240">
        <f t="shared" si="86"/>
        <v>0.11322795062690307</v>
      </c>
      <c r="O240">
        <f t="shared" si="87"/>
        <v>5.6558603044070968E-2</v>
      </c>
      <c r="P240">
        <v>0</v>
      </c>
      <c r="Q240">
        <f t="shared" si="88"/>
        <v>0</v>
      </c>
      <c r="R240">
        <v>0</v>
      </c>
      <c r="S240">
        <f t="shared" si="79"/>
        <v>0</v>
      </c>
      <c r="T240">
        <f t="shared" si="89"/>
        <v>0</v>
      </c>
      <c r="U240">
        <f t="shared" si="80"/>
        <v>9.5611165839890738E-2</v>
      </c>
      <c r="V240">
        <f t="shared" si="90"/>
        <v>0.84441310922369939</v>
      </c>
      <c r="W240">
        <f t="shared" si="81"/>
        <v>5.3255783917443671E-2</v>
      </c>
      <c r="X240">
        <f t="shared" si="91"/>
        <v>0.94160359434525442</v>
      </c>
      <c r="Y240">
        <v>9</v>
      </c>
      <c r="Z240">
        <f>Y240*'MRIP Selectivity'!$N$35</f>
        <v>5.6669347582832097E-2</v>
      </c>
      <c r="AA240">
        <f>Y240*'MRIP Selectivity'!$O$35</f>
        <v>5.6558603044070968E-2</v>
      </c>
      <c r="AB240">
        <f>Y240*'MRIP Selectivity'!$P$35</f>
        <v>8.1289541658769917E-3</v>
      </c>
      <c r="AC240">
        <v>0.74741255597723821</v>
      </c>
      <c r="AD240">
        <v>0.94160359434525442</v>
      </c>
      <c r="AE240">
        <v>1.3432654004296583</v>
      </c>
      <c r="AF240">
        <f t="shared" si="92"/>
        <v>4.2355381922447061E-2</v>
      </c>
      <c r="AG240">
        <f t="shared" si="93"/>
        <v>5.3255783917443671E-2</v>
      </c>
      <c r="AH240">
        <f t="shared" si="94"/>
        <v>1.0919342872701096E-2</v>
      </c>
      <c r="AI240">
        <f t="shared" si="95"/>
        <v>0.12135690479278005</v>
      </c>
      <c r="AJ240">
        <f t="shared" si="96"/>
        <v>0.10653050871259183</v>
      </c>
      <c r="AK240">
        <f t="shared" si="97"/>
        <v>6.4687557209947955E-2</v>
      </c>
      <c r="AL240">
        <f t="shared" si="98"/>
        <v>6.4175126790144768E-2</v>
      </c>
      <c r="AM240">
        <f t="shared" si="99"/>
        <v>9.5611165839890738E-2</v>
      </c>
      <c r="AN240">
        <f t="shared" si="100"/>
        <v>5.3255783917443671E-2</v>
      </c>
      <c r="AO240">
        <v>0</v>
      </c>
      <c r="AP240">
        <f t="shared" si="101"/>
        <v>0.11322795062690307</v>
      </c>
      <c r="AQ240">
        <f t="shared" si="102"/>
        <v>5.6558603044070968E-2</v>
      </c>
      <c r="AR240">
        <v>9</v>
      </c>
      <c r="AS240">
        <f>AR240*'MRIP Selectivity'!$N$35</f>
        <v>5.6669347582832097E-2</v>
      </c>
      <c r="AT240">
        <f>AR240*'MRIP Selectivity'!$O$35</f>
        <v>5.6558603044070968E-2</v>
      </c>
      <c r="AU240">
        <f>AR240*'MRIP Selectivity'!$P$35</f>
        <v>8.1289541658769917E-3</v>
      </c>
      <c r="AV240">
        <v>4</v>
      </c>
      <c r="AW240">
        <f t="shared" si="103"/>
        <v>20</v>
      </c>
      <c r="AX240">
        <f t="shared" si="82"/>
        <v>0</v>
      </c>
      <c r="AY240">
        <f t="shared" si="83"/>
        <v>0</v>
      </c>
      <c r="AZ240">
        <f t="shared" si="84"/>
        <v>0</v>
      </c>
      <c r="BA240">
        <v>721.31033387000002</v>
      </c>
      <c r="BB240">
        <v>721.31033387000002</v>
      </c>
    </row>
    <row r="241" spans="1:54" x14ac:dyDescent="0.25">
      <c r="A241" t="s">
        <v>208</v>
      </c>
      <c r="B241" t="s">
        <v>3</v>
      </c>
      <c r="C241">
        <v>2013</v>
      </c>
      <c r="D241">
        <v>3</v>
      </c>
      <c r="E241">
        <v>6</v>
      </c>
      <c r="F241" t="s">
        <v>1849</v>
      </c>
      <c r="G241" t="s">
        <v>1769</v>
      </c>
      <c r="H241" t="s">
        <v>1811</v>
      </c>
      <c r="I241" t="s">
        <v>1812</v>
      </c>
      <c r="J241" t="s">
        <v>1813</v>
      </c>
      <c r="K241" t="str">
        <f t="shared" si="85"/>
        <v>Inshore</v>
      </c>
      <c r="L241">
        <v>0</v>
      </c>
      <c r="M241">
        <f t="shared" si="78"/>
        <v>0</v>
      </c>
      <c r="N241">
        <f t="shared" si="86"/>
        <v>2.516176680597846E-2</v>
      </c>
      <c r="O241">
        <f t="shared" si="87"/>
        <v>1.2568578454237993E-2</v>
      </c>
      <c r="P241">
        <v>0</v>
      </c>
      <c r="Q241">
        <f t="shared" si="88"/>
        <v>0</v>
      </c>
      <c r="R241">
        <v>0</v>
      </c>
      <c r="S241">
        <f t="shared" si="79"/>
        <v>0</v>
      </c>
      <c r="T241">
        <f t="shared" si="89"/>
        <v>0</v>
      </c>
      <c r="U241">
        <f t="shared" si="80"/>
        <v>2.1246925742197942E-2</v>
      </c>
      <c r="V241">
        <f t="shared" si="90"/>
        <v>0.84441310922369939</v>
      </c>
      <c r="W241">
        <f t="shared" si="81"/>
        <v>1.1834618648320815E-2</v>
      </c>
      <c r="X241">
        <f t="shared" si="91"/>
        <v>0.94160359434525431</v>
      </c>
      <c r="Y241">
        <v>2</v>
      </c>
      <c r="Z241">
        <f>Y241*'MRIP Selectivity'!$N$35</f>
        <v>1.2593188351740467E-2</v>
      </c>
      <c r="AA241">
        <f>Y241*'MRIP Selectivity'!$O$35</f>
        <v>1.2568578454237993E-2</v>
      </c>
      <c r="AB241">
        <f>Y241*'MRIP Selectivity'!$P$35</f>
        <v>1.8064342590837759E-3</v>
      </c>
      <c r="AC241">
        <v>0.74741255597723821</v>
      </c>
      <c r="AD241">
        <v>0.94160359434525442</v>
      </c>
      <c r="AE241">
        <v>1.3432654004296583</v>
      </c>
      <c r="AF241">
        <f t="shared" si="92"/>
        <v>9.4123070938771265E-3</v>
      </c>
      <c r="AG241">
        <f t="shared" si="93"/>
        <v>1.1834618648320815E-2</v>
      </c>
      <c r="AH241">
        <f t="shared" si="94"/>
        <v>2.4265206383780212E-3</v>
      </c>
      <c r="AI241">
        <f t="shared" si="95"/>
        <v>2.6968201065062234E-2</v>
      </c>
      <c r="AJ241">
        <f t="shared" si="96"/>
        <v>2.3673446380575964E-2</v>
      </c>
      <c r="AK241">
        <f t="shared" si="97"/>
        <v>1.4375012713321769E-2</v>
      </c>
      <c r="AL241">
        <f t="shared" si="98"/>
        <v>1.4261139286698837E-2</v>
      </c>
      <c r="AM241">
        <f t="shared" si="99"/>
        <v>2.1246925742197942E-2</v>
      </c>
      <c r="AN241">
        <f t="shared" si="100"/>
        <v>1.1834618648320815E-2</v>
      </c>
      <c r="AO241">
        <v>0</v>
      </c>
      <c r="AP241">
        <f t="shared" si="101"/>
        <v>2.516176680597846E-2</v>
      </c>
      <c r="AQ241">
        <f t="shared" si="102"/>
        <v>1.2568578454237993E-2</v>
      </c>
      <c r="AR241">
        <v>2</v>
      </c>
      <c r="AS241">
        <f>AR241*'MRIP Selectivity'!$N$35</f>
        <v>1.2593188351740467E-2</v>
      </c>
      <c r="AT241">
        <f>AR241*'MRIP Selectivity'!$O$35</f>
        <v>1.2568578454237993E-2</v>
      </c>
      <c r="AU241">
        <f>AR241*'MRIP Selectivity'!$P$35</f>
        <v>1.8064342590837759E-3</v>
      </c>
      <c r="AV241">
        <v>6</v>
      </c>
      <c r="AW241">
        <f t="shared" si="103"/>
        <v>30</v>
      </c>
      <c r="AX241">
        <f t="shared" si="82"/>
        <v>0</v>
      </c>
      <c r="AY241">
        <f t="shared" si="83"/>
        <v>0</v>
      </c>
      <c r="AZ241">
        <f t="shared" si="84"/>
        <v>0</v>
      </c>
      <c r="BA241">
        <v>138.84947516</v>
      </c>
      <c r="BB241">
        <v>138.84947516</v>
      </c>
    </row>
    <row r="242" spans="1:54" x14ac:dyDescent="0.25">
      <c r="A242" t="s">
        <v>1882</v>
      </c>
      <c r="B242" t="s">
        <v>3</v>
      </c>
      <c r="C242">
        <v>2013</v>
      </c>
      <c r="D242">
        <v>3</v>
      </c>
      <c r="E242">
        <v>6</v>
      </c>
      <c r="F242" t="s">
        <v>1849</v>
      </c>
      <c r="G242" t="s">
        <v>1769</v>
      </c>
      <c r="H242" t="s">
        <v>1811</v>
      </c>
      <c r="I242" t="s">
        <v>1812</v>
      </c>
      <c r="J242" t="s">
        <v>1813</v>
      </c>
      <c r="K242" t="str">
        <f t="shared" si="85"/>
        <v>Inshore</v>
      </c>
      <c r="L242">
        <v>0</v>
      </c>
      <c r="M242">
        <f t="shared" si="78"/>
        <v>0</v>
      </c>
      <c r="N242">
        <f t="shared" si="86"/>
        <v>1.258088340298923E-2</v>
      </c>
      <c r="O242">
        <f t="shared" si="87"/>
        <v>6.2842892271189965E-3</v>
      </c>
      <c r="P242">
        <v>0</v>
      </c>
      <c r="Q242">
        <f t="shared" si="88"/>
        <v>0</v>
      </c>
      <c r="R242">
        <v>0</v>
      </c>
      <c r="S242">
        <f t="shared" si="79"/>
        <v>0</v>
      </c>
      <c r="T242">
        <f t="shared" si="89"/>
        <v>0</v>
      </c>
      <c r="U242">
        <f t="shared" si="80"/>
        <v>1.0623462871098971E-2</v>
      </c>
      <c r="V242">
        <f t="shared" si="90"/>
        <v>0.84441310922369939</v>
      </c>
      <c r="W242">
        <f t="shared" si="81"/>
        <v>5.9173093241604077E-3</v>
      </c>
      <c r="X242">
        <f t="shared" si="91"/>
        <v>0.94160359434525431</v>
      </c>
      <c r="Y242">
        <v>1</v>
      </c>
      <c r="Z242">
        <f>Y242*'MRIP Selectivity'!$N$35</f>
        <v>6.2965941758702333E-3</v>
      </c>
      <c r="AA242">
        <f>Y242*'MRIP Selectivity'!$O$35</f>
        <v>6.2842892271189965E-3</v>
      </c>
      <c r="AB242">
        <f>Y242*'MRIP Selectivity'!$P$35</f>
        <v>9.0321712954188795E-4</v>
      </c>
      <c r="AC242">
        <v>0.74741255597723821</v>
      </c>
      <c r="AD242">
        <v>0.94160359434525442</v>
      </c>
      <c r="AE242">
        <v>1.3432654004296583</v>
      </c>
      <c r="AF242">
        <f t="shared" si="92"/>
        <v>4.7061535469385633E-3</v>
      </c>
      <c r="AG242">
        <f t="shared" si="93"/>
        <v>5.9173093241604077E-3</v>
      </c>
      <c r="AH242">
        <f t="shared" si="94"/>
        <v>1.2132603191890106E-3</v>
      </c>
      <c r="AI242">
        <f t="shared" si="95"/>
        <v>1.3484100532531117E-2</v>
      </c>
      <c r="AJ242">
        <f t="shared" si="96"/>
        <v>1.1836723190287982E-2</v>
      </c>
      <c r="AK242">
        <f t="shared" si="97"/>
        <v>7.1875063566608846E-3</v>
      </c>
      <c r="AL242">
        <f t="shared" si="98"/>
        <v>7.1305696433494187E-3</v>
      </c>
      <c r="AM242">
        <f t="shared" si="99"/>
        <v>1.0623462871098971E-2</v>
      </c>
      <c r="AN242">
        <f t="shared" si="100"/>
        <v>5.9173093241604077E-3</v>
      </c>
      <c r="AO242">
        <v>0</v>
      </c>
      <c r="AP242">
        <f t="shared" si="101"/>
        <v>1.258088340298923E-2</v>
      </c>
      <c r="AQ242">
        <f t="shared" si="102"/>
        <v>6.2842892271189965E-3</v>
      </c>
      <c r="AR242">
        <v>1</v>
      </c>
      <c r="AS242">
        <f>AR242*'MRIP Selectivity'!$N$35</f>
        <v>6.2965941758702333E-3</v>
      </c>
      <c r="AT242">
        <f>AR242*'MRIP Selectivity'!$O$35</f>
        <v>6.2842892271189965E-3</v>
      </c>
      <c r="AU242">
        <f>AR242*'MRIP Selectivity'!$P$35</f>
        <v>9.0321712954188795E-4</v>
      </c>
      <c r="AV242">
        <v>2</v>
      </c>
      <c r="AW242">
        <f t="shared" si="103"/>
        <v>10</v>
      </c>
      <c r="AX242">
        <f t="shared" si="82"/>
        <v>0</v>
      </c>
      <c r="AY242">
        <f t="shared" si="83"/>
        <v>0</v>
      </c>
      <c r="AZ242">
        <f t="shared" si="84"/>
        <v>0</v>
      </c>
      <c r="BA242">
        <v>138.84947516</v>
      </c>
      <c r="BB242">
        <v>138.84947516</v>
      </c>
    </row>
    <row r="243" spans="1:54" x14ac:dyDescent="0.25">
      <c r="A243" t="s">
        <v>209</v>
      </c>
      <c r="B243" t="s">
        <v>3</v>
      </c>
      <c r="C243">
        <v>2013</v>
      </c>
      <c r="D243">
        <v>3</v>
      </c>
      <c r="E243">
        <v>6</v>
      </c>
      <c r="F243" t="s">
        <v>1849</v>
      </c>
      <c r="G243" t="s">
        <v>1769</v>
      </c>
      <c r="H243" t="s">
        <v>1811</v>
      </c>
      <c r="I243" t="s">
        <v>1812</v>
      </c>
      <c r="J243" t="s">
        <v>1813</v>
      </c>
      <c r="K243" t="str">
        <f t="shared" si="85"/>
        <v>Inshore</v>
      </c>
      <c r="L243">
        <v>0</v>
      </c>
      <c r="M243">
        <f t="shared" si="78"/>
        <v>0</v>
      </c>
      <c r="N243">
        <f t="shared" si="86"/>
        <v>3.7742650208967693E-2</v>
      </c>
      <c r="O243">
        <f t="shared" si="87"/>
        <v>1.8852867681356991E-2</v>
      </c>
      <c r="P243">
        <v>0</v>
      </c>
      <c r="Q243">
        <f t="shared" si="88"/>
        <v>0</v>
      </c>
      <c r="R243">
        <v>0</v>
      </c>
      <c r="S243">
        <f t="shared" si="79"/>
        <v>0</v>
      </c>
      <c r="T243">
        <f t="shared" si="89"/>
        <v>0</v>
      </c>
      <c r="U243">
        <f t="shared" si="80"/>
        <v>3.1870388613296913E-2</v>
      </c>
      <c r="V243">
        <f t="shared" si="90"/>
        <v>0.84441310922369928</v>
      </c>
      <c r="W243">
        <f t="shared" si="81"/>
        <v>1.7751927972481225E-2</v>
      </c>
      <c r="X243">
        <f t="shared" si="91"/>
        <v>0.94160359434525442</v>
      </c>
      <c r="Y243">
        <v>3</v>
      </c>
      <c r="Z243">
        <f>Y243*'MRIP Selectivity'!$N$35</f>
        <v>1.8889782527610699E-2</v>
      </c>
      <c r="AA243">
        <f>Y243*'MRIP Selectivity'!$O$35</f>
        <v>1.8852867681356991E-2</v>
      </c>
      <c r="AB243">
        <f>Y243*'MRIP Selectivity'!$P$35</f>
        <v>2.7096513886256638E-3</v>
      </c>
      <c r="AC243">
        <v>0.74741255597723821</v>
      </c>
      <c r="AD243">
        <v>0.94160359434525442</v>
      </c>
      <c r="AE243">
        <v>1.3432654004296583</v>
      </c>
      <c r="AF243">
        <f t="shared" si="92"/>
        <v>1.4118460640815688E-2</v>
      </c>
      <c r="AG243">
        <f t="shared" si="93"/>
        <v>1.7751927972481225E-2</v>
      </c>
      <c r="AH243">
        <f t="shared" si="94"/>
        <v>3.6397809575670318E-3</v>
      </c>
      <c r="AI243">
        <f t="shared" si="95"/>
        <v>4.045230159759336E-2</v>
      </c>
      <c r="AJ243">
        <f t="shared" si="96"/>
        <v>3.5510169570863948E-2</v>
      </c>
      <c r="AK243">
        <f t="shared" si="97"/>
        <v>2.1562519069982654E-2</v>
      </c>
      <c r="AL243">
        <f t="shared" si="98"/>
        <v>2.1391708930048256E-2</v>
      </c>
      <c r="AM243">
        <f t="shared" si="99"/>
        <v>3.1870388613296913E-2</v>
      </c>
      <c r="AN243">
        <f t="shared" si="100"/>
        <v>1.7751927972481225E-2</v>
      </c>
      <c r="AO243">
        <v>0</v>
      </c>
      <c r="AP243">
        <f t="shared" si="101"/>
        <v>3.7742650208967693E-2</v>
      </c>
      <c r="AQ243">
        <f t="shared" si="102"/>
        <v>1.8852867681356991E-2</v>
      </c>
      <c r="AR243">
        <v>3</v>
      </c>
      <c r="AS243">
        <f>AR243*'MRIP Selectivity'!$N$35</f>
        <v>1.8889782527610699E-2</v>
      </c>
      <c r="AT243">
        <f>AR243*'MRIP Selectivity'!$O$35</f>
        <v>1.8852867681356991E-2</v>
      </c>
      <c r="AU243">
        <f>AR243*'MRIP Selectivity'!$P$35</f>
        <v>2.7096513886256638E-3</v>
      </c>
      <c r="AV243">
        <v>4</v>
      </c>
      <c r="AW243">
        <f t="shared" si="103"/>
        <v>20</v>
      </c>
      <c r="AX243">
        <f t="shared" si="82"/>
        <v>0</v>
      </c>
      <c r="AY243">
        <f t="shared" si="83"/>
        <v>0</v>
      </c>
      <c r="AZ243">
        <f t="shared" si="84"/>
        <v>0</v>
      </c>
      <c r="BA243">
        <v>138.84947516</v>
      </c>
      <c r="BB243">
        <v>138.84947516</v>
      </c>
    </row>
    <row r="244" spans="1:54" x14ac:dyDescent="0.25">
      <c r="A244" t="s">
        <v>210</v>
      </c>
      <c r="B244" t="s">
        <v>3</v>
      </c>
      <c r="C244">
        <v>2013</v>
      </c>
      <c r="D244">
        <v>3</v>
      </c>
      <c r="E244">
        <v>6</v>
      </c>
      <c r="F244" t="s">
        <v>1849</v>
      </c>
      <c r="G244" t="s">
        <v>1769</v>
      </c>
      <c r="H244" t="s">
        <v>1811</v>
      </c>
      <c r="I244" t="s">
        <v>1812</v>
      </c>
      <c r="J244" t="s">
        <v>1767</v>
      </c>
      <c r="K244" t="str">
        <f t="shared" si="85"/>
        <v>Inshore</v>
      </c>
      <c r="L244">
        <v>0</v>
      </c>
      <c r="M244">
        <f t="shared" si="78"/>
        <v>0</v>
      </c>
      <c r="N244">
        <f t="shared" si="86"/>
        <v>6.2904417014946146E-2</v>
      </c>
      <c r="O244">
        <f t="shared" si="87"/>
        <v>3.1421446135594985E-2</v>
      </c>
      <c r="P244">
        <v>0</v>
      </c>
      <c r="Q244">
        <f t="shared" si="88"/>
        <v>0</v>
      </c>
      <c r="R244">
        <v>0</v>
      </c>
      <c r="S244">
        <f t="shared" si="79"/>
        <v>0</v>
      </c>
      <c r="T244">
        <f t="shared" si="89"/>
        <v>0</v>
      </c>
      <c r="U244">
        <f t="shared" si="80"/>
        <v>5.3117314355494855E-2</v>
      </c>
      <c r="V244">
        <f t="shared" si="90"/>
        <v>0.84441310922369939</v>
      </c>
      <c r="W244">
        <f t="shared" si="81"/>
        <v>2.9586546620802043E-2</v>
      </c>
      <c r="X244">
        <f t="shared" si="91"/>
        <v>0.94160359434525442</v>
      </c>
      <c r="Y244">
        <v>5</v>
      </c>
      <c r="Z244">
        <f>Y244*'MRIP Selectivity'!$N$35</f>
        <v>3.1482970879351167E-2</v>
      </c>
      <c r="AA244">
        <f>Y244*'MRIP Selectivity'!$O$35</f>
        <v>3.1421446135594985E-2</v>
      </c>
      <c r="AB244">
        <f>Y244*'MRIP Selectivity'!$P$35</f>
        <v>4.5160856477094394E-3</v>
      </c>
      <c r="AC244">
        <v>0.74741255597723821</v>
      </c>
      <c r="AD244">
        <v>0.94160359434525442</v>
      </c>
      <c r="AE244">
        <v>1.3432654004296583</v>
      </c>
      <c r="AF244">
        <f t="shared" si="92"/>
        <v>2.3530767734692815E-2</v>
      </c>
      <c r="AG244">
        <f t="shared" si="93"/>
        <v>2.9586546620802043E-2</v>
      </c>
      <c r="AH244">
        <f t="shared" si="94"/>
        <v>6.0663015959450525E-3</v>
      </c>
      <c r="AI244">
        <f t="shared" si="95"/>
        <v>6.742050266265559E-2</v>
      </c>
      <c r="AJ244">
        <f t="shared" si="96"/>
        <v>5.9183615951439908E-2</v>
      </c>
      <c r="AK244">
        <f t="shared" si="97"/>
        <v>3.5937531783304423E-2</v>
      </c>
      <c r="AL244">
        <f t="shared" si="98"/>
        <v>3.5652848216747093E-2</v>
      </c>
      <c r="AM244">
        <f t="shared" si="99"/>
        <v>5.3117314355494855E-2</v>
      </c>
      <c r="AN244">
        <f t="shared" si="100"/>
        <v>2.9586546620802043E-2</v>
      </c>
      <c r="AO244">
        <v>0</v>
      </c>
      <c r="AP244">
        <f t="shared" si="101"/>
        <v>6.2904417014946146E-2</v>
      </c>
      <c r="AQ244">
        <f t="shared" si="102"/>
        <v>3.1421446135594985E-2</v>
      </c>
      <c r="AR244">
        <v>5</v>
      </c>
      <c r="AS244">
        <f>AR244*'MRIP Selectivity'!$N$35</f>
        <v>3.1482970879351167E-2</v>
      </c>
      <c r="AT244">
        <f>AR244*'MRIP Selectivity'!$O$35</f>
        <v>3.1421446135594985E-2</v>
      </c>
      <c r="AU244">
        <f>AR244*'MRIP Selectivity'!$P$35</f>
        <v>4.5160856477094394E-3</v>
      </c>
      <c r="AV244">
        <v>9</v>
      </c>
      <c r="AW244">
        <f t="shared" si="103"/>
        <v>45</v>
      </c>
      <c r="AX244">
        <f t="shared" si="82"/>
        <v>0</v>
      </c>
      <c r="AY244">
        <f t="shared" si="83"/>
        <v>0</v>
      </c>
      <c r="AZ244">
        <f t="shared" si="84"/>
        <v>0</v>
      </c>
      <c r="BA244">
        <v>138.84947516</v>
      </c>
      <c r="BB244">
        <v>138.84947516</v>
      </c>
    </row>
    <row r="245" spans="1:54" x14ac:dyDescent="0.25">
      <c r="A245" t="s">
        <v>211</v>
      </c>
      <c r="B245" t="s">
        <v>3</v>
      </c>
      <c r="C245">
        <v>2013</v>
      </c>
      <c r="D245">
        <v>3</v>
      </c>
      <c r="E245">
        <v>6</v>
      </c>
      <c r="F245" t="s">
        <v>1842</v>
      </c>
      <c r="G245" t="s">
        <v>1769</v>
      </c>
      <c r="H245" t="s">
        <v>1811</v>
      </c>
      <c r="I245" t="s">
        <v>1824</v>
      </c>
      <c r="J245" t="s">
        <v>1813</v>
      </c>
      <c r="K245" t="str">
        <f t="shared" si="85"/>
        <v>Inshore</v>
      </c>
      <c r="L245">
        <v>0</v>
      </c>
      <c r="M245">
        <f t="shared" si="78"/>
        <v>0</v>
      </c>
      <c r="N245">
        <f t="shared" si="86"/>
        <v>2.516176680597846E-2</v>
      </c>
      <c r="O245">
        <f t="shared" si="87"/>
        <v>1.2568578454237993E-2</v>
      </c>
      <c r="P245">
        <v>0</v>
      </c>
      <c r="Q245">
        <f t="shared" si="88"/>
        <v>0</v>
      </c>
      <c r="R245">
        <v>0</v>
      </c>
      <c r="S245">
        <f t="shared" si="79"/>
        <v>0</v>
      </c>
      <c r="T245">
        <f t="shared" si="89"/>
        <v>0</v>
      </c>
      <c r="U245">
        <f t="shared" si="80"/>
        <v>2.1246925742197942E-2</v>
      </c>
      <c r="V245">
        <f t="shared" si="90"/>
        <v>0.84441310922369939</v>
      </c>
      <c r="W245">
        <f t="shared" si="81"/>
        <v>1.1834618648320815E-2</v>
      </c>
      <c r="X245">
        <f t="shared" si="91"/>
        <v>0.94160359434525431</v>
      </c>
      <c r="Y245">
        <v>2</v>
      </c>
      <c r="Z245">
        <f>Y245*'MRIP Selectivity'!$N$35</f>
        <v>1.2593188351740467E-2</v>
      </c>
      <c r="AA245">
        <f>Y245*'MRIP Selectivity'!$O$35</f>
        <v>1.2568578454237993E-2</v>
      </c>
      <c r="AB245">
        <f>Y245*'MRIP Selectivity'!$P$35</f>
        <v>1.8064342590837759E-3</v>
      </c>
      <c r="AC245">
        <v>0.74741255597723821</v>
      </c>
      <c r="AD245">
        <v>0.94160359434525442</v>
      </c>
      <c r="AE245">
        <v>1.3432654004296583</v>
      </c>
      <c r="AF245">
        <f t="shared" si="92"/>
        <v>9.4123070938771265E-3</v>
      </c>
      <c r="AG245">
        <f t="shared" si="93"/>
        <v>1.1834618648320815E-2</v>
      </c>
      <c r="AH245">
        <f t="shared" si="94"/>
        <v>2.4265206383780212E-3</v>
      </c>
      <c r="AI245">
        <f t="shared" si="95"/>
        <v>2.6968201065062234E-2</v>
      </c>
      <c r="AJ245">
        <f t="shared" si="96"/>
        <v>2.3673446380575964E-2</v>
      </c>
      <c r="AK245">
        <f t="shared" si="97"/>
        <v>1.4375012713321769E-2</v>
      </c>
      <c r="AL245">
        <f t="shared" si="98"/>
        <v>1.4261139286698837E-2</v>
      </c>
      <c r="AM245">
        <f t="shared" si="99"/>
        <v>2.1246925742197942E-2</v>
      </c>
      <c r="AN245">
        <f t="shared" si="100"/>
        <v>1.1834618648320815E-2</v>
      </c>
      <c r="AO245">
        <v>0</v>
      </c>
      <c r="AP245">
        <f t="shared" si="101"/>
        <v>2.516176680597846E-2</v>
      </c>
      <c r="AQ245">
        <f t="shared" si="102"/>
        <v>1.2568578454237993E-2</v>
      </c>
      <c r="AR245">
        <v>2</v>
      </c>
      <c r="AS245">
        <f>AR245*'MRIP Selectivity'!$N$35</f>
        <v>1.2593188351740467E-2</v>
      </c>
      <c r="AT245">
        <f>AR245*'MRIP Selectivity'!$O$35</f>
        <v>1.2568578454237993E-2</v>
      </c>
      <c r="AU245">
        <f>AR245*'MRIP Selectivity'!$P$35</f>
        <v>1.8064342590837759E-3</v>
      </c>
      <c r="AV245">
        <v>1</v>
      </c>
      <c r="AW245">
        <f t="shared" si="103"/>
        <v>5</v>
      </c>
      <c r="AX245">
        <f t="shared" si="82"/>
        <v>0</v>
      </c>
      <c r="AY245">
        <f t="shared" si="83"/>
        <v>0</v>
      </c>
      <c r="AZ245">
        <f t="shared" si="84"/>
        <v>0</v>
      </c>
      <c r="BA245">
        <v>256.52116697000002</v>
      </c>
      <c r="BB245">
        <v>256.52116697000002</v>
      </c>
    </row>
    <row r="246" spans="1:54" x14ac:dyDescent="0.25">
      <c r="A246" t="s">
        <v>212</v>
      </c>
      <c r="B246" t="s">
        <v>3</v>
      </c>
      <c r="C246">
        <v>2013</v>
      </c>
      <c r="D246">
        <v>3</v>
      </c>
      <c r="E246">
        <v>6</v>
      </c>
      <c r="F246" t="s">
        <v>1842</v>
      </c>
      <c r="G246" t="s">
        <v>1769</v>
      </c>
      <c r="H246" t="s">
        <v>1811</v>
      </c>
      <c r="I246" t="s">
        <v>1824</v>
      </c>
      <c r="J246" t="s">
        <v>1813</v>
      </c>
      <c r="K246" t="str">
        <f t="shared" si="85"/>
        <v>Inshore</v>
      </c>
      <c r="L246">
        <v>0</v>
      </c>
      <c r="M246">
        <f t="shared" si="78"/>
        <v>0</v>
      </c>
      <c r="N246">
        <f t="shared" si="86"/>
        <v>1.258088340298923E-2</v>
      </c>
      <c r="O246">
        <f t="shared" si="87"/>
        <v>6.2842892271189965E-3</v>
      </c>
      <c r="P246">
        <v>0</v>
      </c>
      <c r="Q246">
        <f t="shared" si="88"/>
        <v>0</v>
      </c>
      <c r="R246">
        <v>0</v>
      </c>
      <c r="S246">
        <f t="shared" si="79"/>
        <v>0</v>
      </c>
      <c r="T246">
        <f t="shared" si="89"/>
        <v>0</v>
      </c>
      <c r="U246">
        <f t="shared" si="80"/>
        <v>1.0623462871098971E-2</v>
      </c>
      <c r="V246">
        <f t="shared" si="90"/>
        <v>0.84441310922369939</v>
      </c>
      <c r="W246">
        <f t="shared" si="81"/>
        <v>5.9173093241604077E-3</v>
      </c>
      <c r="X246">
        <f t="shared" si="91"/>
        <v>0.94160359434525431</v>
      </c>
      <c r="Y246">
        <v>1</v>
      </c>
      <c r="Z246">
        <f>Y246*'MRIP Selectivity'!$N$35</f>
        <v>6.2965941758702333E-3</v>
      </c>
      <c r="AA246">
        <f>Y246*'MRIP Selectivity'!$O$35</f>
        <v>6.2842892271189965E-3</v>
      </c>
      <c r="AB246">
        <f>Y246*'MRIP Selectivity'!$P$35</f>
        <v>9.0321712954188795E-4</v>
      </c>
      <c r="AC246">
        <v>0.74741255597723821</v>
      </c>
      <c r="AD246">
        <v>0.94160359434525442</v>
      </c>
      <c r="AE246">
        <v>1.3432654004296583</v>
      </c>
      <c r="AF246">
        <f t="shared" si="92"/>
        <v>4.7061535469385633E-3</v>
      </c>
      <c r="AG246">
        <f t="shared" si="93"/>
        <v>5.9173093241604077E-3</v>
      </c>
      <c r="AH246">
        <f t="shared" si="94"/>
        <v>1.2132603191890106E-3</v>
      </c>
      <c r="AI246">
        <f t="shared" si="95"/>
        <v>1.3484100532531117E-2</v>
      </c>
      <c r="AJ246">
        <f t="shared" si="96"/>
        <v>1.1836723190287982E-2</v>
      </c>
      <c r="AK246">
        <f t="shared" si="97"/>
        <v>7.1875063566608846E-3</v>
      </c>
      <c r="AL246">
        <f t="shared" si="98"/>
        <v>7.1305696433494187E-3</v>
      </c>
      <c r="AM246">
        <f t="shared" si="99"/>
        <v>1.0623462871098971E-2</v>
      </c>
      <c r="AN246">
        <f t="shared" si="100"/>
        <v>5.9173093241604077E-3</v>
      </c>
      <c r="AO246">
        <v>0</v>
      </c>
      <c r="AP246">
        <f t="shared" si="101"/>
        <v>1.258088340298923E-2</v>
      </c>
      <c r="AQ246">
        <f t="shared" si="102"/>
        <v>6.2842892271189965E-3</v>
      </c>
      <c r="AR246">
        <v>1</v>
      </c>
      <c r="AS246">
        <f>AR246*'MRIP Selectivity'!$N$35</f>
        <v>6.2965941758702333E-3</v>
      </c>
      <c r="AT246">
        <f>AR246*'MRIP Selectivity'!$O$35</f>
        <v>6.2842892271189965E-3</v>
      </c>
      <c r="AU246">
        <f>AR246*'MRIP Selectivity'!$P$35</f>
        <v>9.0321712954188795E-4</v>
      </c>
      <c r="AV246">
        <v>1</v>
      </c>
      <c r="AW246">
        <f t="shared" si="103"/>
        <v>5</v>
      </c>
      <c r="AX246">
        <f t="shared" si="82"/>
        <v>0</v>
      </c>
      <c r="AY246">
        <f t="shared" si="83"/>
        <v>0</v>
      </c>
      <c r="AZ246">
        <f t="shared" si="84"/>
        <v>0</v>
      </c>
      <c r="BA246">
        <v>256.52116697000002</v>
      </c>
      <c r="BB246">
        <v>256.52116697000002</v>
      </c>
    </row>
    <row r="247" spans="1:54" x14ac:dyDescent="0.25">
      <c r="A247" t="s">
        <v>213</v>
      </c>
      <c r="B247" t="s">
        <v>3</v>
      </c>
      <c r="C247">
        <v>2013</v>
      </c>
      <c r="D247">
        <v>3</v>
      </c>
      <c r="E247">
        <v>6</v>
      </c>
      <c r="F247" t="s">
        <v>1853</v>
      </c>
      <c r="G247" t="s">
        <v>1769</v>
      </c>
      <c r="H247" t="s">
        <v>1811</v>
      </c>
      <c r="I247" t="s">
        <v>1812</v>
      </c>
      <c r="J247" t="s">
        <v>1813</v>
      </c>
      <c r="K247" t="str">
        <f t="shared" si="85"/>
        <v>Inshore</v>
      </c>
      <c r="L247">
        <v>0</v>
      </c>
      <c r="M247">
        <f t="shared" si="78"/>
        <v>0</v>
      </c>
      <c r="N247">
        <f t="shared" si="86"/>
        <v>0.10064706722391384</v>
      </c>
      <c r="O247">
        <f t="shared" si="87"/>
        <v>5.0274313816951972E-2</v>
      </c>
      <c r="P247">
        <v>0</v>
      </c>
      <c r="Q247">
        <f t="shared" si="88"/>
        <v>0</v>
      </c>
      <c r="R247">
        <v>0</v>
      </c>
      <c r="S247">
        <f t="shared" si="79"/>
        <v>0</v>
      </c>
      <c r="T247">
        <f t="shared" si="89"/>
        <v>0</v>
      </c>
      <c r="U247">
        <f t="shared" si="80"/>
        <v>8.4987702968791767E-2</v>
      </c>
      <c r="V247">
        <f t="shared" si="90"/>
        <v>0.84441310922369939</v>
      </c>
      <c r="W247">
        <f t="shared" si="81"/>
        <v>4.7338474593283261E-2</v>
      </c>
      <c r="X247">
        <f t="shared" si="91"/>
        <v>0.94160359434525431</v>
      </c>
      <c r="Y247">
        <v>8</v>
      </c>
      <c r="Z247">
        <f>Y247*'MRIP Selectivity'!$N$35</f>
        <v>5.0372753406961866E-2</v>
      </c>
      <c r="AA247">
        <f>Y247*'MRIP Selectivity'!$O$35</f>
        <v>5.0274313816951972E-2</v>
      </c>
      <c r="AB247">
        <f>Y247*'MRIP Selectivity'!$P$35</f>
        <v>7.2257370363351036E-3</v>
      </c>
      <c r="AC247">
        <v>0.74741255597723821</v>
      </c>
      <c r="AD247">
        <v>0.94160359434525442</v>
      </c>
      <c r="AE247">
        <v>1.3432654004296583</v>
      </c>
      <c r="AF247">
        <f t="shared" si="92"/>
        <v>3.7649228375508506E-2</v>
      </c>
      <c r="AG247">
        <f t="shared" si="93"/>
        <v>4.7338474593283261E-2</v>
      </c>
      <c r="AH247">
        <f t="shared" si="94"/>
        <v>9.7060825535120847E-3</v>
      </c>
      <c r="AI247">
        <f t="shared" si="95"/>
        <v>0.10787280426024894</v>
      </c>
      <c r="AJ247">
        <f t="shared" si="96"/>
        <v>9.4693785522303855E-2</v>
      </c>
      <c r="AK247">
        <f t="shared" si="97"/>
        <v>5.7500050853287077E-2</v>
      </c>
      <c r="AL247">
        <f t="shared" si="98"/>
        <v>5.7044557146795349E-2</v>
      </c>
      <c r="AM247">
        <f t="shared" si="99"/>
        <v>8.4987702968791767E-2</v>
      </c>
      <c r="AN247">
        <f t="shared" si="100"/>
        <v>4.7338474593283261E-2</v>
      </c>
      <c r="AO247">
        <v>0</v>
      </c>
      <c r="AP247">
        <f t="shared" si="101"/>
        <v>0.10064706722391384</v>
      </c>
      <c r="AQ247">
        <f t="shared" si="102"/>
        <v>5.0274313816951972E-2</v>
      </c>
      <c r="AR247">
        <v>8</v>
      </c>
      <c r="AS247">
        <f>AR247*'MRIP Selectivity'!$N$35</f>
        <v>5.0372753406961866E-2</v>
      </c>
      <c r="AT247">
        <f>AR247*'MRIP Selectivity'!$O$35</f>
        <v>5.0274313816951972E-2</v>
      </c>
      <c r="AU247">
        <f>AR247*'MRIP Selectivity'!$P$35</f>
        <v>7.2257370363351036E-3</v>
      </c>
      <c r="AV247">
        <v>9</v>
      </c>
      <c r="AW247">
        <f t="shared" si="103"/>
        <v>45</v>
      </c>
      <c r="AX247">
        <f t="shared" si="82"/>
        <v>0</v>
      </c>
      <c r="AY247">
        <f t="shared" si="83"/>
        <v>0</v>
      </c>
      <c r="AZ247">
        <f t="shared" si="84"/>
        <v>0</v>
      </c>
      <c r="BA247">
        <v>157.70285326000001</v>
      </c>
      <c r="BB247">
        <v>157.70285326000001</v>
      </c>
    </row>
    <row r="248" spans="1:54" x14ac:dyDescent="0.25">
      <c r="A248" t="s">
        <v>214</v>
      </c>
      <c r="B248" t="s">
        <v>3</v>
      </c>
      <c r="C248">
        <v>2013</v>
      </c>
      <c r="D248">
        <v>4</v>
      </c>
      <c r="E248">
        <v>7</v>
      </c>
      <c r="F248" t="s">
        <v>1835</v>
      </c>
      <c r="G248" t="s">
        <v>1769</v>
      </c>
      <c r="H248" t="s">
        <v>1811</v>
      </c>
      <c r="I248" t="s">
        <v>1824</v>
      </c>
      <c r="J248" t="s">
        <v>1813</v>
      </c>
      <c r="K248" t="str">
        <f t="shared" si="85"/>
        <v>Inshore</v>
      </c>
      <c r="L248">
        <v>0</v>
      </c>
      <c r="M248">
        <f t="shared" si="78"/>
        <v>0</v>
      </c>
      <c r="N248">
        <f t="shared" si="86"/>
        <v>1.258088340298923E-2</v>
      </c>
      <c r="O248">
        <f t="shared" si="87"/>
        <v>6.2842892271189965E-3</v>
      </c>
      <c r="P248">
        <v>0</v>
      </c>
      <c r="Q248">
        <f t="shared" si="88"/>
        <v>0</v>
      </c>
      <c r="R248">
        <v>0</v>
      </c>
      <c r="S248">
        <f t="shared" si="79"/>
        <v>0</v>
      </c>
      <c r="T248">
        <f t="shared" si="89"/>
        <v>0</v>
      </c>
      <c r="U248">
        <f t="shared" si="80"/>
        <v>1.0623462871098971E-2</v>
      </c>
      <c r="V248">
        <f t="shared" si="90"/>
        <v>0.84441310922369939</v>
      </c>
      <c r="W248">
        <f t="shared" si="81"/>
        <v>5.9173093241604077E-3</v>
      </c>
      <c r="X248">
        <f t="shared" si="91"/>
        <v>0.94160359434525431</v>
      </c>
      <c r="Y248">
        <v>1</v>
      </c>
      <c r="Z248">
        <f>Y248*'MRIP Selectivity'!$N$35</f>
        <v>6.2965941758702333E-3</v>
      </c>
      <c r="AA248">
        <f>Y248*'MRIP Selectivity'!$O$35</f>
        <v>6.2842892271189965E-3</v>
      </c>
      <c r="AB248">
        <f>Y248*'MRIP Selectivity'!$P$35</f>
        <v>9.0321712954188795E-4</v>
      </c>
      <c r="AC248">
        <v>0.74741255597723821</v>
      </c>
      <c r="AD248">
        <v>0.94160359434525442</v>
      </c>
      <c r="AE248">
        <v>1.3432654004296583</v>
      </c>
      <c r="AF248">
        <f t="shared" si="92"/>
        <v>4.7061535469385633E-3</v>
      </c>
      <c r="AG248">
        <f t="shared" si="93"/>
        <v>5.9173093241604077E-3</v>
      </c>
      <c r="AH248">
        <f t="shared" si="94"/>
        <v>1.2132603191890106E-3</v>
      </c>
      <c r="AI248">
        <f t="shared" si="95"/>
        <v>1.3484100532531117E-2</v>
      </c>
      <c r="AJ248">
        <f t="shared" si="96"/>
        <v>1.1836723190287982E-2</v>
      </c>
      <c r="AK248">
        <f t="shared" si="97"/>
        <v>7.1875063566608846E-3</v>
      </c>
      <c r="AL248">
        <f t="shared" si="98"/>
        <v>7.1305696433494187E-3</v>
      </c>
      <c r="AM248">
        <f t="shared" si="99"/>
        <v>1.0623462871098971E-2</v>
      </c>
      <c r="AN248">
        <f t="shared" si="100"/>
        <v>5.9173093241604077E-3</v>
      </c>
      <c r="AO248">
        <v>0</v>
      </c>
      <c r="AP248">
        <f t="shared" si="101"/>
        <v>1.258088340298923E-2</v>
      </c>
      <c r="AQ248">
        <f t="shared" si="102"/>
        <v>6.2842892271189965E-3</v>
      </c>
      <c r="AR248">
        <v>1</v>
      </c>
      <c r="AS248">
        <f>AR248*'MRIP Selectivity'!$N$35</f>
        <v>6.2965941758702333E-3</v>
      </c>
      <c r="AT248">
        <f>AR248*'MRIP Selectivity'!$O$35</f>
        <v>6.2842892271189965E-3</v>
      </c>
      <c r="AU248">
        <f>AR248*'MRIP Selectivity'!$P$35</f>
        <v>9.0321712954188795E-4</v>
      </c>
      <c r="AV248">
        <v>1</v>
      </c>
      <c r="AW248">
        <f t="shared" si="103"/>
        <v>5</v>
      </c>
      <c r="AX248">
        <f t="shared" si="82"/>
        <v>0</v>
      </c>
      <c r="AY248">
        <f t="shared" si="83"/>
        <v>0</v>
      </c>
      <c r="AZ248">
        <f t="shared" si="84"/>
        <v>0</v>
      </c>
      <c r="BA248">
        <v>319.13264165999999</v>
      </c>
      <c r="BB248">
        <v>319.13264165999999</v>
      </c>
    </row>
    <row r="249" spans="1:54" x14ac:dyDescent="0.25">
      <c r="A249" t="s">
        <v>215</v>
      </c>
      <c r="B249" t="s">
        <v>3</v>
      </c>
      <c r="C249">
        <v>2013</v>
      </c>
      <c r="D249">
        <v>4</v>
      </c>
      <c r="E249">
        <v>7</v>
      </c>
      <c r="F249" t="s">
        <v>1835</v>
      </c>
      <c r="G249" t="s">
        <v>1769</v>
      </c>
      <c r="H249" t="s">
        <v>1811</v>
      </c>
      <c r="I249" t="s">
        <v>1824</v>
      </c>
      <c r="J249" t="s">
        <v>1813</v>
      </c>
      <c r="K249" t="str">
        <f t="shared" si="85"/>
        <v>Inshore</v>
      </c>
      <c r="L249">
        <v>0</v>
      </c>
      <c r="M249">
        <f t="shared" si="78"/>
        <v>0</v>
      </c>
      <c r="N249">
        <f t="shared" si="86"/>
        <v>1.620751560816033E-2</v>
      </c>
      <c r="O249">
        <f t="shared" si="87"/>
        <v>8.0958317847953862E-3</v>
      </c>
      <c r="P249">
        <v>0</v>
      </c>
      <c r="Q249">
        <f t="shared" si="88"/>
        <v>0</v>
      </c>
      <c r="R249">
        <v>0</v>
      </c>
      <c r="S249">
        <f t="shared" si="79"/>
        <v>0</v>
      </c>
      <c r="T249">
        <f t="shared" si="89"/>
        <v>0</v>
      </c>
      <c r="U249">
        <f t="shared" si="80"/>
        <v>1.3685838647478301E-2</v>
      </c>
      <c r="V249">
        <f t="shared" si="90"/>
        <v>0.84441310922369939</v>
      </c>
      <c r="W249">
        <f t="shared" si="81"/>
        <v>7.6230643077778923E-3</v>
      </c>
      <c r="X249">
        <f t="shared" si="91"/>
        <v>0.94160359434525442</v>
      </c>
      <c r="Y249">
        <v>1.2882653061</v>
      </c>
      <c r="Z249">
        <f>Y249*'MRIP Selectivity'!$N$35</f>
        <v>8.1116838233649437E-3</v>
      </c>
      <c r="AA249">
        <f>Y249*'MRIP Selectivity'!$O$35</f>
        <v>8.0958317847953862E-3</v>
      </c>
      <c r="AB249">
        <f>Y249*'MRIP Selectivity'!$P$35</f>
        <v>1.1635832918640437E-3</v>
      </c>
      <c r="AC249">
        <v>0.74741255597723821</v>
      </c>
      <c r="AD249">
        <v>0.94160359434525442</v>
      </c>
      <c r="AE249">
        <v>1.3432654004296583</v>
      </c>
      <c r="AF249">
        <f t="shared" si="92"/>
        <v>6.0627743397004084E-3</v>
      </c>
      <c r="AG249">
        <f t="shared" si="93"/>
        <v>7.6230643077778923E-3</v>
      </c>
      <c r="AH249">
        <f t="shared" si="94"/>
        <v>1.5630011764790146E-3</v>
      </c>
      <c r="AI249">
        <f t="shared" si="95"/>
        <v>1.7371098900024372E-2</v>
      </c>
      <c r="AJ249">
        <f t="shared" si="96"/>
        <v>1.5248839823957316E-2</v>
      </c>
      <c r="AK249">
        <f t="shared" si="97"/>
        <v>9.2594150766594305E-3</v>
      </c>
      <c r="AL249">
        <f t="shared" si="98"/>
        <v>9.1860654842569073E-3</v>
      </c>
      <c r="AM249">
        <f t="shared" si="99"/>
        <v>1.3685838647478301E-2</v>
      </c>
      <c r="AN249">
        <f t="shared" si="100"/>
        <v>7.6230643077778923E-3</v>
      </c>
      <c r="AO249">
        <v>0</v>
      </c>
      <c r="AP249">
        <f t="shared" si="101"/>
        <v>2.516176680597846E-2</v>
      </c>
      <c r="AQ249">
        <f t="shared" si="102"/>
        <v>1.2568578454237993E-2</v>
      </c>
      <c r="AR249">
        <v>2</v>
      </c>
      <c r="AS249">
        <f>AR249*'MRIP Selectivity'!$N$35</f>
        <v>1.2593188351740467E-2</v>
      </c>
      <c r="AT249">
        <f>AR249*'MRIP Selectivity'!$O$35</f>
        <v>1.2568578454237993E-2</v>
      </c>
      <c r="AU249">
        <f>AR249*'MRIP Selectivity'!$P$35</f>
        <v>1.8064342590837759E-3</v>
      </c>
      <c r="AV249">
        <v>1</v>
      </c>
      <c r="AW249">
        <f t="shared" si="103"/>
        <v>5</v>
      </c>
      <c r="AX249">
        <f t="shared" si="82"/>
        <v>0</v>
      </c>
      <c r="AY249">
        <f t="shared" si="83"/>
        <v>0</v>
      </c>
      <c r="AZ249">
        <f t="shared" si="84"/>
        <v>0</v>
      </c>
      <c r="BA249">
        <v>319.13264165999999</v>
      </c>
      <c r="BB249">
        <v>319.13264165999999</v>
      </c>
    </row>
    <row r="250" spans="1:54" x14ac:dyDescent="0.25">
      <c r="A250" t="s">
        <v>216</v>
      </c>
      <c r="B250" t="s">
        <v>3</v>
      </c>
      <c r="C250">
        <v>2013</v>
      </c>
      <c r="D250">
        <v>4</v>
      </c>
      <c r="E250">
        <v>7</v>
      </c>
      <c r="F250" t="s">
        <v>1835</v>
      </c>
      <c r="G250" t="s">
        <v>1769</v>
      </c>
      <c r="H250" t="s">
        <v>1811</v>
      </c>
      <c r="I250" t="s">
        <v>1824</v>
      </c>
      <c r="J250" t="s">
        <v>1813</v>
      </c>
      <c r="K250" t="str">
        <f t="shared" si="85"/>
        <v>Inshore</v>
      </c>
      <c r="L250">
        <v>0</v>
      </c>
      <c r="M250">
        <f t="shared" si="78"/>
        <v>0</v>
      </c>
      <c r="N250">
        <f t="shared" si="86"/>
        <v>8.1037578047092086E-3</v>
      </c>
      <c r="O250">
        <f t="shared" si="87"/>
        <v>4.0479158927119079E-3</v>
      </c>
      <c r="P250">
        <v>0</v>
      </c>
      <c r="Q250">
        <f t="shared" si="88"/>
        <v>0</v>
      </c>
      <c r="R250">
        <v>0</v>
      </c>
      <c r="S250">
        <f t="shared" si="79"/>
        <v>0</v>
      </c>
      <c r="T250">
        <f t="shared" si="89"/>
        <v>0</v>
      </c>
      <c r="U250">
        <f t="shared" si="80"/>
        <v>6.8429193242703235E-3</v>
      </c>
      <c r="V250">
        <f t="shared" si="90"/>
        <v>0.84441310922369939</v>
      </c>
      <c r="W250">
        <f t="shared" si="81"/>
        <v>3.8115321541848119E-3</v>
      </c>
      <c r="X250">
        <f t="shared" si="91"/>
        <v>0.94160359434525442</v>
      </c>
      <c r="Y250">
        <v>0.64413265310000001</v>
      </c>
      <c r="Z250">
        <f>Y250*'MRIP Selectivity'!$N$35</f>
        <v>4.0558419119973016E-3</v>
      </c>
      <c r="AA250">
        <f>Y250*'MRIP Selectivity'!$O$35</f>
        <v>4.0479158927119079E-3</v>
      </c>
      <c r="AB250">
        <f>Y250*'MRIP Selectivity'!$P$35</f>
        <v>5.8179164597718267E-4</v>
      </c>
      <c r="AC250">
        <v>0.74741255597723821</v>
      </c>
      <c r="AD250">
        <v>0.94160359434525442</v>
      </c>
      <c r="AE250">
        <v>1.3432654004296583</v>
      </c>
      <c r="AF250">
        <f t="shared" si="92"/>
        <v>3.0313871700855121E-3</v>
      </c>
      <c r="AG250">
        <f t="shared" si="93"/>
        <v>3.8115321541848119E-3</v>
      </c>
      <c r="AH250">
        <f t="shared" si="94"/>
        <v>7.8150058830017027E-4</v>
      </c>
      <c r="AI250">
        <f t="shared" si="95"/>
        <v>8.6855494506863917E-3</v>
      </c>
      <c r="AJ250">
        <f t="shared" si="96"/>
        <v>7.6244199125704935E-3</v>
      </c>
      <c r="AK250">
        <f t="shared" si="97"/>
        <v>4.6297075386890901E-3</v>
      </c>
      <c r="AL250">
        <f t="shared" si="98"/>
        <v>4.5930327424849818E-3</v>
      </c>
      <c r="AM250">
        <f t="shared" si="99"/>
        <v>6.8429193242703235E-3</v>
      </c>
      <c r="AN250">
        <f t="shared" si="100"/>
        <v>3.8115321541848119E-3</v>
      </c>
      <c r="AO250">
        <v>0</v>
      </c>
      <c r="AP250">
        <f t="shared" si="101"/>
        <v>1.258088340298923E-2</v>
      </c>
      <c r="AQ250">
        <f t="shared" si="102"/>
        <v>6.2842892271189965E-3</v>
      </c>
      <c r="AR250">
        <v>1</v>
      </c>
      <c r="AS250">
        <f>AR250*'MRIP Selectivity'!$N$35</f>
        <v>6.2965941758702333E-3</v>
      </c>
      <c r="AT250">
        <f>AR250*'MRIP Selectivity'!$O$35</f>
        <v>6.2842892271189965E-3</v>
      </c>
      <c r="AU250">
        <f>AR250*'MRIP Selectivity'!$P$35</f>
        <v>9.0321712954188795E-4</v>
      </c>
      <c r="AV250">
        <v>1</v>
      </c>
      <c r="AW250">
        <f t="shared" si="103"/>
        <v>5</v>
      </c>
      <c r="AX250">
        <f t="shared" si="82"/>
        <v>0</v>
      </c>
      <c r="AY250">
        <f t="shared" si="83"/>
        <v>0</v>
      </c>
      <c r="AZ250">
        <f t="shared" si="84"/>
        <v>0</v>
      </c>
      <c r="BA250">
        <v>319.13264165999999</v>
      </c>
      <c r="BB250">
        <v>319.13264165999999</v>
      </c>
    </row>
    <row r="251" spans="1:54" x14ac:dyDescent="0.25">
      <c r="A251" t="s">
        <v>217</v>
      </c>
      <c r="B251" t="s">
        <v>3</v>
      </c>
      <c r="C251">
        <v>2013</v>
      </c>
      <c r="D251">
        <v>4</v>
      </c>
      <c r="E251">
        <v>7</v>
      </c>
      <c r="F251" t="s">
        <v>1861</v>
      </c>
      <c r="G251" t="s">
        <v>1769</v>
      </c>
      <c r="H251" t="s">
        <v>1811</v>
      </c>
      <c r="I251" t="s">
        <v>1812</v>
      </c>
      <c r="J251" t="s">
        <v>1813</v>
      </c>
      <c r="K251" t="str">
        <f t="shared" si="85"/>
        <v>Inshore</v>
      </c>
      <c r="L251">
        <v>0</v>
      </c>
      <c r="M251">
        <f t="shared" si="78"/>
        <v>0</v>
      </c>
      <c r="N251">
        <f t="shared" si="86"/>
        <v>5.0323533611956919E-2</v>
      </c>
      <c r="O251">
        <f t="shared" si="87"/>
        <v>2.5137156908475986E-2</v>
      </c>
      <c r="P251">
        <v>0</v>
      </c>
      <c r="Q251">
        <f t="shared" si="88"/>
        <v>0</v>
      </c>
      <c r="R251">
        <v>0</v>
      </c>
      <c r="S251">
        <f t="shared" si="79"/>
        <v>0</v>
      </c>
      <c r="T251">
        <f t="shared" si="89"/>
        <v>0</v>
      </c>
      <c r="U251">
        <f t="shared" si="80"/>
        <v>4.2493851484395884E-2</v>
      </c>
      <c r="V251">
        <f t="shared" si="90"/>
        <v>0.84441310922369939</v>
      </c>
      <c r="W251">
        <f t="shared" si="81"/>
        <v>2.3669237296641631E-2</v>
      </c>
      <c r="X251">
        <f t="shared" si="91"/>
        <v>0.94160359434525431</v>
      </c>
      <c r="Y251">
        <v>4</v>
      </c>
      <c r="Z251">
        <f>Y251*'MRIP Selectivity'!$N$35</f>
        <v>2.5186376703480933E-2</v>
      </c>
      <c r="AA251">
        <f>Y251*'MRIP Selectivity'!$O$35</f>
        <v>2.5137156908475986E-2</v>
      </c>
      <c r="AB251">
        <f>Y251*'MRIP Selectivity'!$P$35</f>
        <v>3.6128685181675518E-3</v>
      </c>
      <c r="AC251">
        <v>0.74741255597723821</v>
      </c>
      <c r="AD251">
        <v>0.94160359434525442</v>
      </c>
      <c r="AE251">
        <v>1.3432654004296583</v>
      </c>
      <c r="AF251">
        <f t="shared" si="92"/>
        <v>1.8824614187754253E-2</v>
      </c>
      <c r="AG251">
        <f t="shared" si="93"/>
        <v>2.3669237296641631E-2</v>
      </c>
      <c r="AH251">
        <f t="shared" si="94"/>
        <v>4.8530412767560423E-3</v>
      </c>
      <c r="AI251">
        <f t="shared" si="95"/>
        <v>5.3936402130124468E-2</v>
      </c>
      <c r="AJ251">
        <f t="shared" si="96"/>
        <v>4.7346892761151928E-2</v>
      </c>
      <c r="AK251">
        <f t="shared" si="97"/>
        <v>2.8750025426643538E-2</v>
      </c>
      <c r="AL251">
        <f t="shared" si="98"/>
        <v>2.8522278573397675E-2</v>
      </c>
      <c r="AM251">
        <f t="shared" si="99"/>
        <v>4.2493851484395884E-2</v>
      </c>
      <c r="AN251">
        <f t="shared" si="100"/>
        <v>2.3669237296641631E-2</v>
      </c>
      <c r="AO251">
        <v>0</v>
      </c>
      <c r="AP251">
        <f t="shared" si="101"/>
        <v>5.0323533611956919E-2</v>
      </c>
      <c r="AQ251">
        <f t="shared" si="102"/>
        <v>2.5137156908475986E-2</v>
      </c>
      <c r="AR251">
        <v>4</v>
      </c>
      <c r="AS251">
        <f>AR251*'MRIP Selectivity'!$N$35</f>
        <v>2.5186376703480933E-2</v>
      </c>
      <c r="AT251">
        <f>AR251*'MRIP Selectivity'!$O$35</f>
        <v>2.5137156908475986E-2</v>
      </c>
      <c r="AU251">
        <f>AR251*'MRIP Selectivity'!$P$35</f>
        <v>3.6128685181675518E-3</v>
      </c>
      <c r="AV251">
        <v>4</v>
      </c>
      <c r="AW251">
        <f t="shared" si="103"/>
        <v>20</v>
      </c>
      <c r="AX251">
        <f t="shared" si="82"/>
        <v>0</v>
      </c>
      <c r="AY251">
        <f t="shared" si="83"/>
        <v>0</v>
      </c>
      <c r="AZ251">
        <f t="shared" si="84"/>
        <v>0</v>
      </c>
      <c r="BA251">
        <v>282.98878503999998</v>
      </c>
      <c r="BB251">
        <v>282.98878503999998</v>
      </c>
    </row>
    <row r="252" spans="1:54" x14ac:dyDescent="0.25">
      <c r="A252" t="s">
        <v>218</v>
      </c>
      <c r="B252" t="s">
        <v>3</v>
      </c>
      <c r="C252">
        <v>2013</v>
      </c>
      <c r="D252">
        <v>4</v>
      </c>
      <c r="E252">
        <v>7</v>
      </c>
      <c r="F252" t="s">
        <v>1859</v>
      </c>
      <c r="G252" t="s">
        <v>1769</v>
      </c>
      <c r="H252" t="s">
        <v>1811</v>
      </c>
      <c r="I252" t="s">
        <v>1812</v>
      </c>
      <c r="J252" t="s">
        <v>1813</v>
      </c>
      <c r="K252" t="str">
        <f t="shared" si="85"/>
        <v>Inshore</v>
      </c>
      <c r="L252">
        <v>0</v>
      </c>
      <c r="M252">
        <f t="shared" si="78"/>
        <v>0</v>
      </c>
      <c r="N252">
        <f t="shared" si="86"/>
        <v>5.0323533611956919E-2</v>
      </c>
      <c r="O252">
        <f t="shared" si="87"/>
        <v>2.5137156908475986E-2</v>
      </c>
      <c r="P252">
        <v>0</v>
      </c>
      <c r="Q252">
        <f t="shared" si="88"/>
        <v>0</v>
      </c>
      <c r="R252">
        <v>0</v>
      </c>
      <c r="S252">
        <f t="shared" si="79"/>
        <v>0</v>
      </c>
      <c r="T252">
        <f t="shared" si="89"/>
        <v>0</v>
      </c>
      <c r="U252">
        <f t="shared" si="80"/>
        <v>4.2493851484395884E-2</v>
      </c>
      <c r="V252">
        <f t="shared" si="90"/>
        <v>0.84441310922369939</v>
      </c>
      <c r="W252">
        <f t="shared" si="81"/>
        <v>2.3669237296641631E-2</v>
      </c>
      <c r="X252">
        <f t="shared" si="91"/>
        <v>0.94160359434525431</v>
      </c>
      <c r="Y252">
        <v>4</v>
      </c>
      <c r="Z252">
        <f>Y252*'MRIP Selectivity'!$N$35</f>
        <v>2.5186376703480933E-2</v>
      </c>
      <c r="AA252">
        <f>Y252*'MRIP Selectivity'!$O$35</f>
        <v>2.5137156908475986E-2</v>
      </c>
      <c r="AB252">
        <f>Y252*'MRIP Selectivity'!$P$35</f>
        <v>3.6128685181675518E-3</v>
      </c>
      <c r="AC252">
        <v>0.74741255597723821</v>
      </c>
      <c r="AD252">
        <v>0.94160359434525442</v>
      </c>
      <c r="AE252">
        <v>1.3432654004296583</v>
      </c>
      <c r="AF252">
        <f t="shared" si="92"/>
        <v>1.8824614187754253E-2</v>
      </c>
      <c r="AG252">
        <f t="shared" si="93"/>
        <v>2.3669237296641631E-2</v>
      </c>
      <c r="AH252">
        <f t="shared" si="94"/>
        <v>4.8530412767560423E-3</v>
      </c>
      <c r="AI252">
        <f t="shared" si="95"/>
        <v>5.3936402130124468E-2</v>
      </c>
      <c r="AJ252">
        <f t="shared" si="96"/>
        <v>4.7346892761151928E-2</v>
      </c>
      <c r="AK252">
        <f t="shared" si="97"/>
        <v>2.8750025426643538E-2</v>
      </c>
      <c r="AL252">
        <f t="shared" si="98"/>
        <v>2.8522278573397675E-2</v>
      </c>
      <c r="AM252">
        <f t="shared" si="99"/>
        <v>4.2493851484395884E-2</v>
      </c>
      <c r="AN252">
        <f t="shared" si="100"/>
        <v>2.3669237296641631E-2</v>
      </c>
      <c r="AO252">
        <v>0</v>
      </c>
      <c r="AP252">
        <f t="shared" si="101"/>
        <v>5.0323533611956919E-2</v>
      </c>
      <c r="AQ252">
        <f t="shared" si="102"/>
        <v>2.5137156908475986E-2</v>
      </c>
      <c r="AR252">
        <v>4</v>
      </c>
      <c r="AS252">
        <f>AR252*'MRIP Selectivity'!$N$35</f>
        <v>2.5186376703480933E-2</v>
      </c>
      <c r="AT252">
        <f>AR252*'MRIP Selectivity'!$O$35</f>
        <v>2.5137156908475986E-2</v>
      </c>
      <c r="AU252">
        <f>AR252*'MRIP Selectivity'!$P$35</f>
        <v>3.6128685181675518E-3</v>
      </c>
      <c r="AV252">
        <v>4</v>
      </c>
      <c r="AW252">
        <f t="shared" si="103"/>
        <v>20</v>
      </c>
      <c r="AX252">
        <f t="shared" si="82"/>
        <v>0</v>
      </c>
      <c r="AY252">
        <f t="shared" si="83"/>
        <v>0</v>
      </c>
      <c r="AZ252">
        <f t="shared" si="84"/>
        <v>0</v>
      </c>
      <c r="BA252">
        <v>145.79424807999999</v>
      </c>
      <c r="BB252">
        <v>145.79424807999999</v>
      </c>
    </row>
    <row r="253" spans="1:54" x14ac:dyDescent="0.25">
      <c r="A253" t="s">
        <v>219</v>
      </c>
      <c r="B253" t="s">
        <v>3</v>
      </c>
      <c r="C253">
        <v>2013</v>
      </c>
      <c r="D253">
        <v>4</v>
      </c>
      <c r="E253">
        <v>7</v>
      </c>
      <c r="F253" t="s">
        <v>1848</v>
      </c>
      <c r="G253" t="s">
        <v>1769</v>
      </c>
      <c r="H253" t="s">
        <v>1811</v>
      </c>
      <c r="I253" t="s">
        <v>1812</v>
      </c>
      <c r="J253" t="s">
        <v>1813</v>
      </c>
      <c r="K253" t="str">
        <f t="shared" si="85"/>
        <v>Inshore</v>
      </c>
      <c r="L253">
        <v>0</v>
      </c>
      <c r="M253">
        <f t="shared" si="78"/>
        <v>0</v>
      </c>
      <c r="N253">
        <f t="shared" si="86"/>
        <v>2.516176680597846E-2</v>
      </c>
      <c r="O253">
        <f t="shared" si="87"/>
        <v>1.2568578454237993E-2</v>
      </c>
      <c r="P253">
        <v>0</v>
      </c>
      <c r="Q253">
        <f t="shared" si="88"/>
        <v>0</v>
      </c>
      <c r="R253">
        <v>0</v>
      </c>
      <c r="S253">
        <f t="shared" si="79"/>
        <v>0</v>
      </c>
      <c r="T253">
        <f t="shared" si="89"/>
        <v>0</v>
      </c>
      <c r="U253">
        <f t="shared" si="80"/>
        <v>2.1246925742197942E-2</v>
      </c>
      <c r="V253">
        <f t="shared" si="90"/>
        <v>0.84441310922369939</v>
      </c>
      <c r="W253">
        <f t="shared" si="81"/>
        <v>1.1834618648320815E-2</v>
      </c>
      <c r="X253">
        <f t="shared" si="91"/>
        <v>0.94160359434525431</v>
      </c>
      <c r="Y253">
        <v>2</v>
      </c>
      <c r="Z253">
        <f>Y253*'MRIP Selectivity'!$N$35</f>
        <v>1.2593188351740467E-2</v>
      </c>
      <c r="AA253">
        <f>Y253*'MRIP Selectivity'!$O$35</f>
        <v>1.2568578454237993E-2</v>
      </c>
      <c r="AB253">
        <f>Y253*'MRIP Selectivity'!$P$35</f>
        <v>1.8064342590837759E-3</v>
      </c>
      <c r="AC253">
        <v>0.74741255597723821</v>
      </c>
      <c r="AD253">
        <v>0.94160359434525442</v>
      </c>
      <c r="AE253">
        <v>1.3432654004296583</v>
      </c>
      <c r="AF253">
        <f t="shared" si="92"/>
        <v>9.4123070938771265E-3</v>
      </c>
      <c r="AG253">
        <f t="shared" si="93"/>
        <v>1.1834618648320815E-2</v>
      </c>
      <c r="AH253">
        <f t="shared" si="94"/>
        <v>2.4265206383780212E-3</v>
      </c>
      <c r="AI253">
        <f t="shared" si="95"/>
        <v>2.6968201065062234E-2</v>
      </c>
      <c r="AJ253">
        <f t="shared" si="96"/>
        <v>2.3673446380575964E-2</v>
      </c>
      <c r="AK253">
        <f t="shared" si="97"/>
        <v>1.4375012713321769E-2</v>
      </c>
      <c r="AL253">
        <f t="shared" si="98"/>
        <v>1.4261139286698837E-2</v>
      </c>
      <c r="AM253">
        <f t="shared" si="99"/>
        <v>2.1246925742197942E-2</v>
      </c>
      <c r="AN253">
        <f t="shared" si="100"/>
        <v>1.1834618648320815E-2</v>
      </c>
      <c r="AO253">
        <v>0</v>
      </c>
      <c r="AP253">
        <f t="shared" si="101"/>
        <v>2.516176680597846E-2</v>
      </c>
      <c r="AQ253">
        <f t="shared" si="102"/>
        <v>1.2568578454237993E-2</v>
      </c>
      <c r="AR253">
        <v>2</v>
      </c>
      <c r="AS253">
        <f>AR253*'MRIP Selectivity'!$N$35</f>
        <v>1.2593188351740467E-2</v>
      </c>
      <c r="AT253">
        <f>AR253*'MRIP Selectivity'!$O$35</f>
        <v>1.2568578454237993E-2</v>
      </c>
      <c r="AU253">
        <f>AR253*'MRIP Selectivity'!$P$35</f>
        <v>1.8064342590837759E-3</v>
      </c>
      <c r="AV253">
        <v>2</v>
      </c>
      <c r="AW253">
        <f t="shared" si="103"/>
        <v>10</v>
      </c>
      <c r="AX253">
        <f t="shared" si="82"/>
        <v>0</v>
      </c>
      <c r="AY253">
        <f t="shared" si="83"/>
        <v>0</v>
      </c>
      <c r="AZ253">
        <f t="shared" si="84"/>
        <v>0</v>
      </c>
      <c r="BA253">
        <v>160.76377818</v>
      </c>
      <c r="BB253">
        <v>160.76377818</v>
      </c>
    </row>
    <row r="254" spans="1:54" x14ac:dyDescent="0.25">
      <c r="A254" t="s">
        <v>220</v>
      </c>
      <c r="B254" t="s">
        <v>3</v>
      </c>
      <c r="C254">
        <v>2013</v>
      </c>
      <c r="D254">
        <v>4</v>
      </c>
      <c r="E254">
        <v>7</v>
      </c>
      <c r="F254" t="s">
        <v>1839</v>
      </c>
      <c r="G254" t="s">
        <v>1769</v>
      </c>
      <c r="H254" t="s">
        <v>1811</v>
      </c>
      <c r="I254" t="s">
        <v>1824</v>
      </c>
      <c r="J254" t="s">
        <v>1813</v>
      </c>
      <c r="K254" t="str">
        <f t="shared" si="85"/>
        <v>Inshore</v>
      </c>
      <c r="L254">
        <v>0</v>
      </c>
      <c r="M254">
        <f t="shared" si="78"/>
        <v>0</v>
      </c>
      <c r="N254">
        <f t="shared" si="86"/>
        <v>1.258088340298923E-2</v>
      </c>
      <c r="O254">
        <f t="shared" si="87"/>
        <v>6.2842892271189965E-3</v>
      </c>
      <c r="P254">
        <v>0</v>
      </c>
      <c r="Q254">
        <f t="shared" si="88"/>
        <v>0</v>
      </c>
      <c r="R254">
        <v>0</v>
      </c>
      <c r="S254">
        <f t="shared" si="79"/>
        <v>0</v>
      </c>
      <c r="T254">
        <f t="shared" si="89"/>
        <v>0</v>
      </c>
      <c r="U254">
        <f t="shared" si="80"/>
        <v>1.0623462871098971E-2</v>
      </c>
      <c r="V254">
        <f t="shared" si="90"/>
        <v>0.84441310922369939</v>
      </c>
      <c r="W254">
        <f t="shared" si="81"/>
        <v>5.9173093241604077E-3</v>
      </c>
      <c r="X254">
        <f t="shared" si="91"/>
        <v>0.94160359434525431</v>
      </c>
      <c r="Y254">
        <v>1</v>
      </c>
      <c r="Z254">
        <f>Y254*'MRIP Selectivity'!$N$35</f>
        <v>6.2965941758702333E-3</v>
      </c>
      <c r="AA254">
        <f>Y254*'MRIP Selectivity'!$O$35</f>
        <v>6.2842892271189965E-3</v>
      </c>
      <c r="AB254">
        <f>Y254*'MRIP Selectivity'!$P$35</f>
        <v>9.0321712954188795E-4</v>
      </c>
      <c r="AC254">
        <v>0.74741255597723821</v>
      </c>
      <c r="AD254">
        <v>0.94160359434525442</v>
      </c>
      <c r="AE254">
        <v>1.3432654004296583</v>
      </c>
      <c r="AF254">
        <f t="shared" si="92"/>
        <v>4.7061535469385633E-3</v>
      </c>
      <c r="AG254">
        <f t="shared" si="93"/>
        <v>5.9173093241604077E-3</v>
      </c>
      <c r="AH254">
        <f t="shared" si="94"/>
        <v>1.2132603191890106E-3</v>
      </c>
      <c r="AI254">
        <f t="shared" si="95"/>
        <v>1.3484100532531117E-2</v>
      </c>
      <c r="AJ254">
        <f t="shared" si="96"/>
        <v>1.1836723190287982E-2</v>
      </c>
      <c r="AK254">
        <f t="shared" si="97"/>
        <v>7.1875063566608846E-3</v>
      </c>
      <c r="AL254">
        <f t="shared" si="98"/>
        <v>7.1305696433494187E-3</v>
      </c>
      <c r="AM254">
        <f t="shared" si="99"/>
        <v>1.0623462871098971E-2</v>
      </c>
      <c r="AN254">
        <f t="shared" si="100"/>
        <v>5.9173093241604077E-3</v>
      </c>
      <c r="AO254">
        <v>0</v>
      </c>
      <c r="AP254">
        <f t="shared" si="101"/>
        <v>1.258088340298923E-2</v>
      </c>
      <c r="AQ254">
        <f t="shared" si="102"/>
        <v>6.2842892271189965E-3</v>
      </c>
      <c r="AR254">
        <v>1</v>
      </c>
      <c r="AS254">
        <f>AR254*'MRIP Selectivity'!$N$35</f>
        <v>6.2965941758702333E-3</v>
      </c>
      <c r="AT254">
        <f>AR254*'MRIP Selectivity'!$O$35</f>
        <v>6.2842892271189965E-3</v>
      </c>
      <c r="AU254">
        <f>AR254*'MRIP Selectivity'!$P$35</f>
        <v>9.0321712954188795E-4</v>
      </c>
      <c r="AV254">
        <v>1</v>
      </c>
      <c r="AW254">
        <f t="shared" si="103"/>
        <v>5</v>
      </c>
      <c r="AX254">
        <f t="shared" si="82"/>
        <v>0</v>
      </c>
      <c r="AY254">
        <f t="shared" si="83"/>
        <v>0</v>
      </c>
      <c r="AZ254">
        <f t="shared" si="84"/>
        <v>0</v>
      </c>
      <c r="BA254">
        <v>333.14643390999998</v>
      </c>
      <c r="BB254">
        <v>333.14643390999998</v>
      </c>
    </row>
    <row r="255" spans="1:54" x14ac:dyDescent="0.25">
      <c r="A255" t="s">
        <v>221</v>
      </c>
      <c r="B255" t="s">
        <v>3</v>
      </c>
      <c r="C255">
        <v>2013</v>
      </c>
      <c r="D255">
        <v>4</v>
      </c>
      <c r="E255">
        <v>7</v>
      </c>
      <c r="F255" t="s">
        <v>1839</v>
      </c>
      <c r="G255" t="s">
        <v>1769</v>
      </c>
      <c r="H255" t="s">
        <v>1811</v>
      </c>
      <c r="I255" t="s">
        <v>1824</v>
      </c>
      <c r="J255" t="s">
        <v>1813</v>
      </c>
      <c r="K255" t="str">
        <f t="shared" si="85"/>
        <v>Inshore</v>
      </c>
      <c r="L255">
        <v>0</v>
      </c>
      <c r="M255">
        <f t="shared" si="78"/>
        <v>0</v>
      </c>
      <c r="N255">
        <f t="shared" si="86"/>
        <v>1.258088340298923E-2</v>
      </c>
      <c r="O255">
        <f t="shared" si="87"/>
        <v>6.2842892271189965E-3</v>
      </c>
      <c r="P255">
        <v>0</v>
      </c>
      <c r="Q255">
        <f t="shared" si="88"/>
        <v>0</v>
      </c>
      <c r="R255">
        <v>0</v>
      </c>
      <c r="S255">
        <f t="shared" si="79"/>
        <v>0</v>
      </c>
      <c r="T255">
        <f t="shared" si="89"/>
        <v>0</v>
      </c>
      <c r="U255">
        <f t="shared" si="80"/>
        <v>1.0623462871098971E-2</v>
      </c>
      <c r="V255">
        <f t="shared" si="90"/>
        <v>0.84441310922369939</v>
      </c>
      <c r="W255">
        <f t="shared" si="81"/>
        <v>5.9173093241604077E-3</v>
      </c>
      <c r="X255">
        <f t="shared" si="91"/>
        <v>0.94160359434525431</v>
      </c>
      <c r="Y255">
        <v>1</v>
      </c>
      <c r="Z255">
        <f>Y255*'MRIP Selectivity'!$N$35</f>
        <v>6.2965941758702333E-3</v>
      </c>
      <c r="AA255">
        <f>Y255*'MRIP Selectivity'!$O$35</f>
        <v>6.2842892271189965E-3</v>
      </c>
      <c r="AB255">
        <f>Y255*'MRIP Selectivity'!$P$35</f>
        <v>9.0321712954188795E-4</v>
      </c>
      <c r="AC255">
        <v>0.74741255597723821</v>
      </c>
      <c r="AD255">
        <v>0.94160359434525442</v>
      </c>
      <c r="AE255">
        <v>1.3432654004296583</v>
      </c>
      <c r="AF255">
        <f t="shared" si="92"/>
        <v>4.7061535469385633E-3</v>
      </c>
      <c r="AG255">
        <f t="shared" si="93"/>
        <v>5.9173093241604077E-3</v>
      </c>
      <c r="AH255">
        <f t="shared" si="94"/>
        <v>1.2132603191890106E-3</v>
      </c>
      <c r="AI255">
        <f t="shared" si="95"/>
        <v>1.3484100532531117E-2</v>
      </c>
      <c r="AJ255">
        <f t="shared" si="96"/>
        <v>1.1836723190287982E-2</v>
      </c>
      <c r="AK255">
        <f t="shared" si="97"/>
        <v>7.1875063566608846E-3</v>
      </c>
      <c r="AL255">
        <f t="shared" si="98"/>
        <v>7.1305696433494187E-3</v>
      </c>
      <c r="AM255">
        <f t="shared" si="99"/>
        <v>1.0623462871098971E-2</v>
      </c>
      <c r="AN255">
        <f t="shared" si="100"/>
        <v>5.9173093241604077E-3</v>
      </c>
      <c r="AO255">
        <v>0</v>
      </c>
      <c r="AP255">
        <f t="shared" si="101"/>
        <v>1.258088340298923E-2</v>
      </c>
      <c r="AQ255">
        <f t="shared" si="102"/>
        <v>6.2842892271189965E-3</v>
      </c>
      <c r="AR255">
        <v>1</v>
      </c>
      <c r="AS255">
        <f>AR255*'MRIP Selectivity'!$N$35</f>
        <v>6.2965941758702333E-3</v>
      </c>
      <c r="AT255">
        <f>AR255*'MRIP Selectivity'!$O$35</f>
        <v>6.2842892271189965E-3</v>
      </c>
      <c r="AU255">
        <f>AR255*'MRIP Selectivity'!$P$35</f>
        <v>9.0321712954188795E-4</v>
      </c>
      <c r="AV255">
        <v>1</v>
      </c>
      <c r="AW255">
        <f t="shared" si="103"/>
        <v>5</v>
      </c>
      <c r="AX255">
        <f t="shared" si="82"/>
        <v>0</v>
      </c>
      <c r="AY255">
        <f t="shared" si="83"/>
        <v>0</v>
      </c>
      <c r="AZ255">
        <f t="shared" si="84"/>
        <v>0</v>
      </c>
      <c r="BA255">
        <v>333.14643390999998</v>
      </c>
      <c r="BB255">
        <v>333.14643390999998</v>
      </c>
    </row>
    <row r="256" spans="1:54" x14ac:dyDescent="0.25">
      <c r="A256" t="s">
        <v>222</v>
      </c>
      <c r="B256" t="s">
        <v>3</v>
      </c>
      <c r="C256">
        <v>2013</v>
      </c>
      <c r="D256">
        <v>4</v>
      </c>
      <c r="E256">
        <v>7</v>
      </c>
      <c r="F256" t="s">
        <v>1839</v>
      </c>
      <c r="G256" t="s">
        <v>1769</v>
      </c>
      <c r="H256" t="s">
        <v>1811</v>
      </c>
      <c r="I256" t="s">
        <v>1824</v>
      </c>
      <c r="J256" t="s">
        <v>1813</v>
      </c>
      <c r="K256" t="str">
        <f t="shared" si="85"/>
        <v>Inshore</v>
      </c>
      <c r="L256">
        <v>0</v>
      </c>
      <c r="M256">
        <f t="shared" si="78"/>
        <v>0</v>
      </c>
      <c r="N256">
        <f t="shared" si="86"/>
        <v>2.516176680597846E-2</v>
      </c>
      <c r="O256">
        <f t="shared" si="87"/>
        <v>1.2568578454237993E-2</v>
      </c>
      <c r="P256">
        <v>0</v>
      </c>
      <c r="Q256">
        <f t="shared" si="88"/>
        <v>0</v>
      </c>
      <c r="R256">
        <v>0</v>
      </c>
      <c r="S256">
        <f t="shared" si="79"/>
        <v>0</v>
      </c>
      <c r="T256">
        <f t="shared" si="89"/>
        <v>0</v>
      </c>
      <c r="U256">
        <f t="shared" si="80"/>
        <v>2.1246925742197942E-2</v>
      </c>
      <c r="V256">
        <f t="shared" si="90"/>
        <v>0.84441310922369939</v>
      </c>
      <c r="W256">
        <f t="shared" si="81"/>
        <v>1.1834618648320815E-2</v>
      </c>
      <c r="X256">
        <f t="shared" si="91"/>
        <v>0.94160359434525431</v>
      </c>
      <c r="Y256">
        <v>2</v>
      </c>
      <c r="Z256">
        <f>Y256*'MRIP Selectivity'!$N$35</f>
        <v>1.2593188351740467E-2</v>
      </c>
      <c r="AA256">
        <f>Y256*'MRIP Selectivity'!$O$35</f>
        <v>1.2568578454237993E-2</v>
      </c>
      <c r="AB256">
        <f>Y256*'MRIP Selectivity'!$P$35</f>
        <v>1.8064342590837759E-3</v>
      </c>
      <c r="AC256">
        <v>0.74741255597723821</v>
      </c>
      <c r="AD256">
        <v>0.94160359434525442</v>
      </c>
      <c r="AE256">
        <v>1.3432654004296583</v>
      </c>
      <c r="AF256">
        <f t="shared" si="92"/>
        <v>9.4123070938771265E-3</v>
      </c>
      <c r="AG256">
        <f t="shared" si="93"/>
        <v>1.1834618648320815E-2</v>
      </c>
      <c r="AH256">
        <f t="shared" si="94"/>
        <v>2.4265206383780212E-3</v>
      </c>
      <c r="AI256">
        <f t="shared" si="95"/>
        <v>2.6968201065062234E-2</v>
      </c>
      <c r="AJ256">
        <f t="shared" si="96"/>
        <v>2.3673446380575964E-2</v>
      </c>
      <c r="AK256">
        <f t="shared" si="97"/>
        <v>1.4375012713321769E-2</v>
      </c>
      <c r="AL256">
        <f t="shared" si="98"/>
        <v>1.4261139286698837E-2</v>
      </c>
      <c r="AM256">
        <f t="shared" si="99"/>
        <v>2.1246925742197942E-2</v>
      </c>
      <c r="AN256">
        <f t="shared" si="100"/>
        <v>1.1834618648320815E-2</v>
      </c>
      <c r="AO256">
        <v>0</v>
      </c>
      <c r="AP256">
        <f t="shared" si="101"/>
        <v>2.516176680597846E-2</v>
      </c>
      <c r="AQ256">
        <f t="shared" si="102"/>
        <v>1.2568578454237993E-2</v>
      </c>
      <c r="AR256">
        <v>2</v>
      </c>
      <c r="AS256">
        <f>AR256*'MRIP Selectivity'!$N$35</f>
        <v>1.2593188351740467E-2</v>
      </c>
      <c r="AT256">
        <f>AR256*'MRIP Selectivity'!$O$35</f>
        <v>1.2568578454237993E-2</v>
      </c>
      <c r="AU256">
        <f>AR256*'MRIP Selectivity'!$P$35</f>
        <v>1.8064342590837759E-3</v>
      </c>
      <c r="AV256">
        <v>1</v>
      </c>
      <c r="AW256">
        <f t="shared" si="103"/>
        <v>5</v>
      </c>
      <c r="AX256">
        <f t="shared" si="82"/>
        <v>0</v>
      </c>
      <c r="AY256">
        <f t="shared" si="83"/>
        <v>0</v>
      </c>
      <c r="AZ256">
        <f t="shared" si="84"/>
        <v>0</v>
      </c>
      <c r="BA256">
        <v>333.14643390999998</v>
      </c>
      <c r="BB256">
        <v>333.14643390999998</v>
      </c>
    </row>
    <row r="257" spans="1:54" x14ac:dyDescent="0.25">
      <c r="A257" t="s">
        <v>223</v>
      </c>
      <c r="B257" t="s">
        <v>3</v>
      </c>
      <c r="C257">
        <v>2013</v>
      </c>
      <c r="D257">
        <v>4</v>
      </c>
      <c r="E257">
        <v>7</v>
      </c>
      <c r="F257" t="s">
        <v>1839</v>
      </c>
      <c r="G257" t="s">
        <v>1769</v>
      </c>
      <c r="H257" t="s">
        <v>1811</v>
      </c>
      <c r="I257" t="s">
        <v>1824</v>
      </c>
      <c r="J257" t="s">
        <v>1813</v>
      </c>
      <c r="K257" t="str">
        <f t="shared" si="85"/>
        <v>Inshore</v>
      </c>
      <c r="L257">
        <v>0</v>
      </c>
      <c r="M257">
        <f t="shared" si="78"/>
        <v>0</v>
      </c>
      <c r="N257">
        <f t="shared" si="86"/>
        <v>1.258088340298923E-2</v>
      </c>
      <c r="O257">
        <f t="shared" si="87"/>
        <v>6.2842892271189965E-3</v>
      </c>
      <c r="P257">
        <v>0</v>
      </c>
      <c r="Q257">
        <f t="shared" si="88"/>
        <v>0</v>
      </c>
      <c r="R257">
        <v>0</v>
      </c>
      <c r="S257">
        <f t="shared" si="79"/>
        <v>0</v>
      </c>
      <c r="T257">
        <f t="shared" si="89"/>
        <v>0</v>
      </c>
      <c r="U257">
        <f t="shared" si="80"/>
        <v>1.0623462871098971E-2</v>
      </c>
      <c r="V257">
        <f t="shared" si="90"/>
        <v>0.84441310922369939</v>
      </c>
      <c r="W257">
        <f t="shared" si="81"/>
        <v>5.9173093241604077E-3</v>
      </c>
      <c r="X257">
        <f t="shared" si="91"/>
        <v>0.94160359434525431</v>
      </c>
      <c r="Y257">
        <v>1</v>
      </c>
      <c r="Z257">
        <f>Y257*'MRIP Selectivity'!$N$35</f>
        <v>6.2965941758702333E-3</v>
      </c>
      <c r="AA257">
        <f>Y257*'MRIP Selectivity'!$O$35</f>
        <v>6.2842892271189965E-3</v>
      </c>
      <c r="AB257">
        <f>Y257*'MRIP Selectivity'!$P$35</f>
        <v>9.0321712954188795E-4</v>
      </c>
      <c r="AC257">
        <v>0.74741255597723821</v>
      </c>
      <c r="AD257">
        <v>0.94160359434525442</v>
      </c>
      <c r="AE257">
        <v>1.3432654004296583</v>
      </c>
      <c r="AF257">
        <f t="shared" si="92"/>
        <v>4.7061535469385633E-3</v>
      </c>
      <c r="AG257">
        <f t="shared" si="93"/>
        <v>5.9173093241604077E-3</v>
      </c>
      <c r="AH257">
        <f t="shared" si="94"/>
        <v>1.2132603191890106E-3</v>
      </c>
      <c r="AI257">
        <f t="shared" si="95"/>
        <v>1.3484100532531117E-2</v>
      </c>
      <c r="AJ257">
        <f t="shared" si="96"/>
        <v>1.1836723190287982E-2</v>
      </c>
      <c r="AK257">
        <f t="shared" si="97"/>
        <v>7.1875063566608846E-3</v>
      </c>
      <c r="AL257">
        <f t="shared" si="98"/>
        <v>7.1305696433494187E-3</v>
      </c>
      <c r="AM257">
        <f t="shared" si="99"/>
        <v>1.0623462871098971E-2</v>
      </c>
      <c r="AN257">
        <f t="shared" si="100"/>
        <v>5.9173093241604077E-3</v>
      </c>
      <c r="AO257">
        <v>0</v>
      </c>
      <c r="AP257">
        <f t="shared" si="101"/>
        <v>1.258088340298923E-2</v>
      </c>
      <c r="AQ257">
        <f t="shared" si="102"/>
        <v>6.2842892271189965E-3</v>
      </c>
      <c r="AR257">
        <v>1</v>
      </c>
      <c r="AS257">
        <f>AR257*'MRIP Selectivity'!$N$35</f>
        <v>6.2965941758702333E-3</v>
      </c>
      <c r="AT257">
        <f>AR257*'MRIP Selectivity'!$O$35</f>
        <v>6.2842892271189965E-3</v>
      </c>
      <c r="AU257">
        <f>AR257*'MRIP Selectivity'!$P$35</f>
        <v>9.0321712954188795E-4</v>
      </c>
      <c r="AV257">
        <v>1</v>
      </c>
      <c r="AW257">
        <f t="shared" si="103"/>
        <v>5</v>
      </c>
      <c r="AX257">
        <f t="shared" si="82"/>
        <v>0</v>
      </c>
      <c r="AY257">
        <f t="shared" si="83"/>
        <v>0</v>
      </c>
      <c r="AZ257">
        <f t="shared" si="84"/>
        <v>0</v>
      </c>
      <c r="BA257">
        <v>333.14643390999998</v>
      </c>
      <c r="BB257">
        <v>333.14643390999998</v>
      </c>
    </row>
    <row r="258" spans="1:54" x14ac:dyDescent="0.25">
      <c r="A258" t="s">
        <v>224</v>
      </c>
      <c r="B258" t="s">
        <v>3</v>
      </c>
      <c r="C258">
        <v>2013</v>
      </c>
      <c r="D258">
        <v>4</v>
      </c>
      <c r="E258">
        <v>7</v>
      </c>
      <c r="F258" t="s">
        <v>1839</v>
      </c>
      <c r="G258" t="s">
        <v>1769</v>
      </c>
      <c r="H258" t="s">
        <v>1811</v>
      </c>
      <c r="I258" t="s">
        <v>1824</v>
      </c>
      <c r="J258" t="s">
        <v>1813</v>
      </c>
      <c r="K258" t="str">
        <f t="shared" si="85"/>
        <v>Inshore</v>
      </c>
      <c r="L258">
        <v>0</v>
      </c>
      <c r="M258">
        <f t="shared" ref="M258:M321" si="104">L258*BA258</f>
        <v>0</v>
      </c>
      <c r="N258">
        <f t="shared" si="86"/>
        <v>1.258088340298923E-2</v>
      </c>
      <c r="O258">
        <f t="shared" si="87"/>
        <v>6.2842892271189965E-3</v>
      </c>
      <c r="P258">
        <v>0</v>
      </c>
      <c r="Q258">
        <f t="shared" si="88"/>
        <v>0</v>
      </c>
      <c r="R258">
        <v>0</v>
      </c>
      <c r="S258">
        <f t="shared" ref="S258:S321" si="105">R258*BA258</f>
        <v>0</v>
      </c>
      <c r="T258">
        <f t="shared" si="89"/>
        <v>0</v>
      </c>
      <c r="U258">
        <f t="shared" ref="U258:U321" si="106">IF(AX258=1,R258+AF258+AG258+AH258,R258+AF258+AG258)</f>
        <v>1.0623462871098971E-2</v>
      </c>
      <c r="V258">
        <f t="shared" si="90"/>
        <v>0.84441310922369939</v>
      </c>
      <c r="W258">
        <f t="shared" ref="W258:W321" si="107">IF(AX258=1,R258+AG258+AH258,R258+AG258)</f>
        <v>5.9173093241604077E-3</v>
      </c>
      <c r="X258">
        <f t="shared" si="91"/>
        <v>0.94160359434525431</v>
      </c>
      <c r="Y258">
        <v>1</v>
      </c>
      <c r="Z258">
        <f>Y258*'MRIP Selectivity'!$N$35</f>
        <v>6.2965941758702333E-3</v>
      </c>
      <c r="AA258">
        <f>Y258*'MRIP Selectivity'!$O$35</f>
        <v>6.2842892271189965E-3</v>
      </c>
      <c r="AB258">
        <f>Y258*'MRIP Selectivity'!$P$35</f>
        <v>9.0321712954188795E-4</v>
      </c>
      <c r="AC258">
        <v>0.74741255597723821</v>
      </c>
      <c r="AD258">
        <v>0.94160359434525442</v>
      </c>
      <c r="AE258">
        <v>1.3432654004296583</v>
      </c>
      <c r="AF258">
        <f t="shared" si="92"/>
        <v>4.7061535469385633E-3</v>
      </c>
      <c r="AG258">
        <f t="shared" si="93"/>
        <v>5.9173093241604077E-3</v>
      </c>
      <c r="AH258">
        <f t="shared" si="94"/>
        <v>1.2132603191890106E-3</v>
      </c>
      <c r="AI258">
        <f t="shared" si="95"/>
        <v>1.3484100532531117E-2</v>
      </c>
      <c r="AJ258">
        <f t="shared" si="96"/>
        <v>1.1836723190287982E-2</v>
      </c>
      <c r="AK258">
        <f t="shared" si="97"/>
        <v>7.1875063566608846E-3</v>
      </c>
      <c r="AL258">
        <f t="shared" si="98"/>
        <v>7.1305696433494187E-3</v>
      </c>
      <c r="AM258">
        <f t="shared" si="99"/>
        <v>1.0623462871098971E-2</v>
      </c>
      <c r="AN258">
        <f t="shared" si="100"/>
        <v>5.9173093241604077E-3</v>
      </c>
      <c r="AO258">
        <v>0</v>
      </c>
      <c r="AP258">
        <f t="shared" si="101"/>
        <v>1.258088340298923E-2</v>
      </c>
      <c r="AQ258">
        <f t="shared" si="102"/>
        <v>6.2842892271189965E-3</v>
      </c>
      <c r="AR258">
        <v>1</v>
      </c>
      <c r="AS258">
        <f>AR258*'MRIP Selectivity'!$N$35</f>
        <v>6.2965941758702333E-3</v>
      </c>
      <c r="AT258">
        <f>AR258*'MRIP Selectivity'!$O$35</f>
        <v>6.2842892271189965E-3</v>
      </c>
      <c r="AU258">
        <f>AR258*'MRIP Selectivity'!$P$35</f>
        <v>9.0321712954188795E-4</v>
      </c>
      <c r="AV258">
        <v>1</v>
      </c>
      <c r="AW258">
        <f t="shared" si="103"/>
        <v>5</v>
      </c>
      <c r="AX258">
        <f t="shared" ref="AX258:AX321" si="108">IF(AO258&gt;=AW258,1,0)</f>
        <v>0</v>
      </c>
      <c r="AY258">
        <f t="shared" ref="AY258:AY321" si="109">IF(AP258&gt;=AW258,1,0)</f>
        <v>0</v>
      </c>
      <c r="AZ258">
        <f t="shared" ref="AZ258:AZ321" si="110">IF(AQ258&gt;=AW258,1,0)</f>
        <v>0</v>
      </c>
      <c r="BA258">
        <v>333.14643390999998</v>
      </c>
      <c r="BB258">
        <v>333.14643390999998</v>
      </c>
    </row>
    <row r="259" spans="1:54" x14ac:dyDescent="0.25">
      <c r="A259" t="s">
        <v>225</v>
      </c>
      <c r="B259" t="s">
        <v>3</v>
      </c>
      <c r="C259">
        <v>2013</v>
      </c>
      <c r="D259">
        <v>4</v>
      </c>
      <c r="E259">
        <v>7</v>
      </c>
      <c r="F259" t="s">
        <v>1868</v>
      </c>
      <c r="G259" t="s">
        <v>1769</v>
      </c>
      <c r="H259" t="s">
        <v>1811</v>
      </c>
      <c r="I259" t="s">
        <v>1812</v>
      </c>
      <c r="J259" t="s">
        <v>1813</v>
      </c>
      <c r="K259" t="str">
        <f t="shared" ref="K259:K322" si="111">IF(J259="Federal","Offshore","Inshore")</f>
        <v>Inshore</v>
      </c>
      <c r="L259">
        <v>0</v>
      </c>
      <c r="M259">
        <f t="shared" si="104"/>
        <v>0</v>
      </c>
      <c r="N259">
        <f t="shared" ref="N259:N322" si="112">L259+Z259+AA259</f>
        <v>0.12580883402989229</v>
      </c>
      <c r="O259">
        <f t="shared" ref="O259:O322" si="113">L259+AA259</f>
        <v>6.2842892271189971E-2</v>
      </c>
      <c r="P259">
        <v>0</v>
      </c>
      <c r="Q259">
        <f t="shared" ref="Q259:Q322" si="114">IF(L259=0,0,P259/L259)</f>
        <v>0</v>
      </c>
      <c r="R259">
        <v>0</v>
      </c>
      <c r="S259">
        <f t="shared" si="105"/>
        <v>0</v>
      </c>
      <c r="T259">
        <f t="shared" ref="T259:T322" si="115">IF(L259=0,0,R259/L259)</f>
        <v>0</v>
      </c>
      <c r="U259">
        <f t="shared" si="106"/>
        <v>0.10623462871098971</v>
      </c>
      <c r="V259">
        <f t="shared" ref="V259:V322" si="116">U259/N259</f>
        <v>0.84441310922369939</v>
      </c>
      <c r="W259">
        <f t="shared" si="107"/>
        <v>5.9173093241604087E-2</v>
      </c>
      <c r="X259">
        <f t="shared" ref="X259:X322" si="117">W259/O259</f>
        <v>0.94160359434525442</v>
      </c>
      <c r="Y259">
        <v>10</v>
      </c>
      <c r="Z259">
        <f>Y259*'MRIP Selectivity'!$N$35</f>
        <v>6.2965941758702335E-2</v>
      </c>
      <c r="AA259">
        <f>Y259*'MRIP Selectivity'!$O$35</f>
        <v>6.2842892271189971E-2</v>
      </c>
      <c r="AB259">
        <f>Y259*'MRIP Selectivity'!$P$35</f>
        <v>9.0321712954188789E-3</v>
      </c>
      <c r="AC259">
        <v>0.74741255597723821</v>
      </c>
      <c r="AD259">
        <v>0.94160359434525442</v>
      </c>
      <c r="AE259">
        <v>1.3432654004296583</v>
      </c>
      <c r="AF259">
        <f t="shared" ref="AF259:AF322" si="118">Z259*AC259</f>
        <v>4.7061535469385629E-2</v>
      </c>
      <c r="AG259">
        <f t="shared" ref="AG259:AG322" si="119">AA259*AD259</f>
        <v>5.9173093241604087E-2</v>
      </c>
      <c r="AH259">
        <f t="shared" ref="AH259:AH322" si="120">AB259*AE259</f>
        <v>1.2132603191890105E-2</v>
      </c>
      <c r="AI259">
        <f t="shared" ref="AI259:AI322" si="121">Z259+AA259+AB259</f>
        <v>0.13484100532531118</v>
      </c>
      <c r="AJ259">
        <f t="shared" ref="AJ259:AJ322" si="122">AF259+AG259+AH259</f>
        <v>0.11836723190287982</v>
      </c>
      <c r="AK259">
        <f t="shared" ref="AK259:AK322" si="123">AA259+AB259</f>
        <v>7.1875063566608846E-2</v>
      </c>
      <c r="AL259">
        <f t="shared" ref="AL259:AL322" si="124">AG259+AH259</f>
        <v>7.1305696433494187E-2</v>
      </c>
      <c r="AM259">
        <f t="shared" ref="AM259:AM322" si="125">R259+AF259+AG259</f>
        <v>0.10623462871098971</v>
      </c>
      <c r="AN259">
        <f t="shared" ref="AN259:AN322" si="126">R259+AG259</f>
        <v>5.9173093241604087E-2</v>
      </c>
      <c r="AO259">
        <v>0</v>
      </c>
      <c r="AP259">
        <f t="shared" ref="AP259:AP322" si="127">AO259+AS259+AT259</f>
        <v>0.12580883402989229</v>
      </c>
      <c r="AQ259">
        <f t="shared" ref="AQ259:AQ322" si="128">AO259+AT259</f>
        <v>6.2842892271189971E-2</v>
      </c>
      <c r="AR259">
        <v>10</v>
      </c>
      <c r="AS259">
        <f>AR259*'MRIP Selectivity'!$N$35</f>
        <v>6.2965941758702335E-2</v>
      </c>
      <c r="AT259">
        <f>AR259*'MRIP Selectivity'!$O$35</f>
        <v>6.2842892271189971E-2</v>
      </c>
      <c r="AU259">
        <f>AR259*'MRIP Selectivity'!$P$35</f>
        <v>9.0321712954188789E-3</v>
      </c>
      <c r="AV259">
        <v>1</v>
      </c>
      <c r="AW259">
        <f t="shared" ref="AW259:AW322" si="129">AV259*5</f>
        <v>5</v>
      </c>
      <c r="AX259">
        <f t="shared" si="108"/>
        <v>0</v>
      </c>
      <c r="AY259">
        <f t="shared" si="109"/>
        <v>0</v>
      </c>
      <c r="AZ259">
        <f t="shared" si="110"/>
        <v>0</v>
      </c>
      <c r="BA259">
        <v>131.91960069999999</v>
      </c>
      <c r="BB259">
        <v>131.91960069999999</v>
      </c>
    </row>
    <row r="260" spans="1:54" x14ac:dyDescent="0.25">
      <c r="A260" t="s">
        <v>226</v>
      </c>
      <c r="B260" t="s">
        <v>3</v>
      </c>
      <c r="C260">
        <v>2013</v>
      </c>
      <c r="D260">
        <v>4</v>
      </c>
      <c r="E260">
        <v>7</v>
      </c>
      <c r="F260" t="s">
        <v>1843</v>
      </c>
      <c r="G260" t="s">
        <v>1769</v>
      </c>
      <c r="H260" t="s">
        <v>1811</v>
      </c>
      <c r="I260" t="s">
        <v>1812</v>
      </c>
      <c r="J260" t="s">
        <v>1813</v>
      </c>
      <c r="K260" t="str">
        <f t="shared" si="111"/>
        <v>Inshore</v>
      </c>
      <c r="L260">
        <v>0</v>
      </c>
      <c r="M260">
        <f t="shared" si="104"/>
        <v>0</v>
      </c>
      <c r="N260">
        <f t="shared" si="112"/>
        <v>0.15097060083587077</v>
      </c>
      <c r="O260">
        <f t="shared" si="113"/>
        <v>7.5411470725427962E-2</v>
      </c>
      <c r="P260">
        <v>0</v>
      </c>
      <c r="Q260">
        <f t="shared" si="114"/>
        <v>0</v>
      </c>
      <c r="R260">
        <v>0</v>
      </c>
      <c r="S260">
        <f t="shared" si="105"/>
        <v>0</v>
      </c>
      <c r="T260">
        <f t="shared" si="115"/>
        <v>0</v>
      </c>
      <c r="U260">
        <f t="shared" si="106"/>
        <v>0.12748155445318765</v>
      </c>
      <c r="V260">
        <f t="shared" si="116"/>
        <v>0.84441310922369928</v>
      </c>
      <c r="W260">
        <f t="shared" si="107"/>
        <v>7.1007711889924899E-2</v>
      </c>
      <c r="X260">
        <f t="shared" si="117"/>
        <v>0.94160359434525442</v>
      </c>
      <c r="Y260">
        <v>12</v>
      </c>
      <c r="Z260">
        <f>Y260*'MRIP Selectivity'!$N$35</f>
        <v>7.5559130110442796E-2</v>
      </c>
      <c r="AA260">
        <f>Y260*'MRIP Selectivity'!$O$35</f>
        <v>7.5411470725427962E-2</v>
      </c>
      <c r="AB260">
        <f>Y260*'MRIP Selectivity'!$P$35</f>
        <v>1.0838605554502655E-2</v>
      </c>
      <c r="AC260">
        <v>0.74741255597723821</v>
      </c>
      <c r="AD260">
        <v>0.94160359434525442</v>
      </c>
      <c r="AE260">
        <v>1.3432654004296583</v>
      </c>
      <c r="AF260">
        <f t="shared" si="118"/>
        <v>5.6473842563262752E-2</v>
      </c>
      <c r="AG260">
        <f t="shared" si="119"/>
        <v>7.1007711889924899E-2</v>
      </c>
      <c r="AH260">
        <f t="shared" si="120"/>
        <v>1.4559123830268127E-2</v>
      </c>
      <c r="AI260">
        <f t="shared" si="121"/>
        <v>0.16180920639037344</v>
      </c>
      <c r="AJ260">
        <f t="shared" si="122"/>
        <v>0.14204067828345579</v>
      </c>
      <c r="AK260">
        <f t="shared" si="123"/>
        <v>8.6250076279930615E-2</v>
      </c>
      <c r="AL260">
        <f t="shared" si="124"/>
        <v>8.5566835720193024E-2</v>
      </c>
      <c r="AM260">
        <f t="shared" si="125"/>
        <v>0.12748155445318765</v>
      </c>
      <c r="AN260">
        <f t="shared" si="126"/>
        <v>7.1007711889924899E-2</v>
      </c>
      <c r="AO260">
        <v>0</v>
      </c>
      <c r="AP260">
        <f t="shared" si="127"/>
        <v>0.15097060083587077</v>
      </c>
      <c r="AQ260">
        <f t="shared" si="128"/>
        <v>7.5411470725427962E-2</v>
      </c>
      <c r="AR260">
        <v>12</v>
      </c>
      <c r="AS260">
        <f>AR260*'MRIP Selectivity'!$N$35</f>
        <v>7.5559130110442796E-2</v>
      </c>
      <c r="AT260">
        <f>AR260*'MRIP Selectivity'!$O$35</f>
        <v>7.5411470725427962E-2</v>
      </c>
      <c r="AU260">
        <f>AR260*'MRIP Selectivity'!$P$35</f>
        <v>1.0838605554502655E-2</v>
      </c>
      <c r="AV260">
        <v>3</v>
      </c>
      <c r="AW260">
        <f t="shared" si="129"/>
        <v>15</v>
      </c>
      <c r="AX260">
        <f t="shared" si="108"/>
        <v>0</v>
      </c>
      <c r="AY260">
        <f t="shared" si="109"/>
        <v>0</v>
      </c>
      <c r="AZ260">
        <f t="shared" si="110"/>
        <v>0</v>
      </c>
      <c r="BA260">
        <v>180.89589164</v>
      </c>
      <c r="BB260">
        <v>180.89589164</v>
      </c>
    </row>
    <row r="261" spans="1:54" x14ac:dyDescent="0.25">
      <c r="A261" t="s">
        <v>227</v>
      </c>
      <c r="B261" t="s">
        <v>3</v>
      </c>
      <c r="C261">
        <v>2013</v>
      </c>
      <c r="D261">
        <v>4</v>
      </c>
      <c r="E261">
        <v>7</v>
      </c>
      <c r="F261" t="s">
        <v>1843</v>
      </c>
      <c r="G261" t="s">
        <v>1769</v>
      </c>
      <c r="H261" t="s">
        <v>1811</v>
      </c>
      <c r="I261" t="s">
        <v>1812</v>
      </c>
      <c r="J261" t="s">
        <v>1813</v>
      </c>
      <c r="K261" t="str">
        <f t="shared" si="111"/>
        <v>Inshore</v>
      </c>
      <c r="L261">
        <v>0</v>
      </c>
      <c r="M261">
        <f t="shared" si="104"/>
        <v>0</v>
      </c>
      <c r="N261">
        <f t="shared" si="112"/>
        <v>0.25161766805978458</v>
      </c>
      <c r="O261">
        <f t="shared" si="113"/>
        <v>0.12568578454237994</v>
      </c>
      <c r="P261">
        <v>0</v>
      </c>
      <c r="Q261">
        <f t="shared" si="114"/>
        <v>0</v>
      </c>
      <c r="R261">
        <v>0</v>
      </c>
      <c r="S261">
        <f t="shared" si="105"/>
        <v>0</v>
      </c>
      <c r="T261">
        <f t="shared" si="115"/>
        <v>0</v>
      </c>
      <c r="U261">
        <f t="shared" si="106"/>
        <v>0.21246925742197942</v>
      </c>
      <c r="V261">
        <f t="shared" si="116"/>
        <v>0.84441310922369939</v>
      </c>
      <c r="W261">
        <f t="shared" si="107"/>
        <v>0.11834618648320817</v>
      </c>
      <c r="X261">
        <f t="shared" si="117"/>
        <v>0.94160359434525442</v>
      </c>
      <c r="Y261">
        <v>20</v>
      </c>
      <c r="Z261">
        <f>Y261*'MRIP Selectivity'!$N$35</f>
        <v>0.12593188351740467</v>
      </c>
      <c r="AA261">
        <f>Y261*'MRIP Selectivity'!$O$35</f>
        <v>0.12568578454237994</v>
      </c>
      <c r="AB261">
        <f>Y261*'MRIP Selectivity'!$P$35</f>
        <v>1.8064342590837758E-2</v>
      </c>
      <c r="AC261">
        <v>0.74741255597723821</v>
      </c>
      <c r="AD261">
        <v>0.94160359434525442</v>
      </c>
      <c r="AE261">
        <v>1.3432654004296583</v>
      </c>
      <c r="AF261">
        <f t="shared" si="118"/>
        <v>9.4123070938771258E-2</v>
      </c>
      <c r="AG261">
        <f t="shared" si="119"/>
        <v>0.11834618648320817</v>
      </c>
      <c r="AH261">
        <f t="shared" si="120"/>
        <v>2.426520638378021E-2</v>
      </c>
      <c r="AI261">
        <f t="shared" si="121"/>
        <v>0.26968201065062236</v>
      </c>
      <c r="AJ261">
        <f t="shared" si="122"/>
        <v>0.23673446380575963</v>
      </c>
      <c r="AK261">
        <f t="shared" si="123"/>
        <v>0.14375012713321769</v>
      </c>
      <c r="AL261">
        <f t="shared" si="124"/>
        <v>0.14261139286698837</v>
      </c>
      <c r="AM261">
        <f t="shared" si="125"/>
        <v>0.21246925742197942</v>
      </c>
      <c r="AN261">
        <f t="shared" si="126"/>
        <v>0.11834618648320817</v>
      </c>
      <c r="AO261">
        <v>0</v>
      </c>
      <c r="AP261">
        <f t="shared" si="127"/>
        <v>0.25161766805978458</v>
      </c>
      <c r="AQ261">
        <f t="shared" si="128"/>
        <v>0.12568578454237994</v>
      </c>
      <c r="AR261">
        <v>20</v>
      </c>
      <c r="AS261">
        <f>AR261*'MRIP Selectivity'!$N$35</f>
        <v>0.12593188351740467</v>
      </c>
      <c r="AT261">
        <f>AR261*'MRIP Selectivity'!$O$35</f>
        <v>0.12568578454237994</v>
      </c>
      <c r="AU261">
        <f>AR261*'MRIP Selectivity'!$P$35</f>
        <v>1.8064342590837758E-2</v>
      </c>
      <c r="AV261">
        <v>1</v>
      </c>
      <c r="AW261">
        <f t="shared" si="129"/>
        <v>5</v>
      </c>
      <c r="AX261">
        <f t="shared" si="108"/>
        <v>0</v>
      </c>
      <c r="AY261">
        <f t="shared" si="109"/>
        <v>0</v>
      </c>
      <c r="AZ261">
        <f t="shared" si="110"/>
        <v>0</v>
      </c>
      <c r="BA261">
        <v>116.6588343</v>
      </c>
      <c r="BB261">
        <v>116.6588343</v>
      </c>
    </row>
    <row r="262" spans="1:54" x14ac:dyDescent="0.25">
      <c r="A262" t="s">
        <v>228</v>
      </c>
      <c r="B262" t="s">
        <v>3</v>
      </c>
      <c r="C262">
        <v>2013</v>
      </c>
      <c r="D262">
        <v>4</v>
      </c>
      <c r="E262">
        <v>7</v>
      </c>
      <c r="F262" t="s">
        <v>1843</v>
      </c>
      <c r="G262" t="s">
        <v>1769</v>
      </c>
      <c r="H262" t="s">
        <v>1811</v>
      </c>
      <c r="I262" t="s">
        <v>1812</v>
      </c>
      <c r="J262" t="s">
        <v>1819</v>
      </c>
      <c r="K262" t="str">
        <f t="shared" si="111"/>
        <v>Offshore</v>
      </c>
      <c r="L262">
        <v>0</v>
      </c>
      <c r="M262">
        <f t="shared" si="104"/>
        <v>0</v>
      </c>
      <c r="N262">
        <f t="shared" si="112"/>
        <v>0.15097060083587077</v>
      </c>
      <c r="O262">
        <f t="shared" si="113"/>
        <v>7.5411470725427962E-2</v>
      </c>
      <c r="P262">
        <v>0</v>
      </c>
      <c r="Q262">
        <f t="shared" si="114"/>
        <v>0</v>
      </c>
      <c r="R262">
        <v>0</v>
      </c>
      <c r="S262">
        <f t="shared" si="105"/>
        <v>0</v>
      </c>
      <c r="T262">
        <f t="shared" si="115"/>
        <v>0</v>
      </c>
      <c r="U262">
        <f t="shared" si="106"/>
        <v>0.12748155445318765</v>
      </c>
      <c r="V262">
        <f t="shared" si="116"/>
        <v>0.84441310922369928</v>
      </c>
      <c r="W262">
        <f t="shared" si="107"/>
        <v>7.1007711889924899E-2</v>
      </c>
      <c r="X262">
        <f t="shared" si="117"/>
        <v>0.94160359434525442</v>
      </c>
      <c r="Y262">
        <v>12</v>
      </c>
      <c r="Z262">
        <f>Y262*'MRIP Selectivity'!$N$35</f>
        <v>7.5559130110442796E-2</v>
      </c>
      <c r="AA262">
        <f>Y262*'MRIP Selectivity'!$O$35</f>
        <v>7.5411470725427962E-2</v>
      </c>
      <c r="AB262">
        <f>Y262*'MRIP Selectivity'!$P$35</f>
        <v>1.0838605554502655E-2</v>
      </c>
      <c r="AC262">
        <v>0.74741255597723821</v>
      </c>
      <c r="AD262">
        <v>0.94160359434525442</v>
      </c>
      <c r="AE262">
        <v>1.3432654004296583</v>
      </c>
      <c r="AF262">
        <f t="shared" si="118"/>
        <v>5.6473842563262752E-2</v>
      </c>
      <c r="AG262">
        <f t="shared" si="119"/>
        <v>7.1007711889924899E-2</v>
      </c>
      <c r="AH262">
        <f t="shared" si="120"/>
        <v>1.4559123830268127E-2</v>
      </c>
      <c r="AI262">
        <f t="shared" si="121"/>
        <v>0.16180920639037344</v>
      </c>
      <c r="AJ262">
        <f t="shared" si="122"/>
        <v>0.14204067828345579</v>
      </c>
      <c r="AK262">
        <f t="shared" si="123"/>
        <v>8.6250076279930615E-2</v>
      </c>
      <c r="AL262">
        <f t="shared" si="124"/>
        <v>8.5566835720193024E-2</v>
      </c>
      <c r="AM262">
        <f t="shared" si="125"/>
        <v>0.12748155445318765</v>
      </c>
      <c r="AN262">
        <f t="shared" si="126"/>
        <v>7.1007711889924899E-2</v>
      </c>
      <c r="AO262">
        <v>0</v>
      </c>
      <c r="AP262">
        <f t="shared" si="127"/>
        <v>0.15097060083587077</v>
      </c>
      <c r="AQ262">
        <f t="shared" si="128"/>
        <v>7.5411470725427962E-2</v>
      </c>
      <c r="AR262">
        <v>12</v>
      </c>
      <c r="AS262">
        <f>AR262*'MRIP Selectivity'!$N$35</f>
        <v>7.5559130110442796E-2</v>
      </c>
      <c r="AT262">
        <f>AR262*'MRIP Selectivity'!$O$35</f>
        <v>7.5411470725427962E-2</v>
      </c>
      <c r="AU262">
        <f>AR262*'MRIP Selectivity'!$P$35</f>
        <v>1.0838605554502655E-2</v>
      </c>
      <c r="AV262">
        <v>3</v>
      </c>
      <c r="AW262">
        <f t="shared" si="129"/>
        <v>15</v>
      </c>
      <c r="AX262">
        <f t="shared" si="108"/>
        <v>0</v>
      </c>
      <c r="AY262">
        <f t="shared" si="109"/>
        <v>0</v>
      </c>
      <c r="AZ262">
        <f t="shared" si="110"/>
        <v>0</v>
      </c>
      <c r="BA262">
        <v>180.89589164</v>
      </c>
      <c r="BB262">
        <v>180.89589164</v>
      </c>
    </row>
    <row r="263" spans="1:54" x14ac:dyDescent="0.25">
      <c r="A263" t="s">
        <v>229</v>
      </c>
      <c r="B263" t="s">
        <v>3</v>
      </c>
      <c r="C263">
        <v>2013</v>
      </c>
      <c r="D263">
        <v>4</v>
      </c>
      <c r="E263">
        <v>7</v>
      </c>
      <c r="F263" t="s">
        <v>1843</v>
      </c>
      <c r="G263" t="s">
        <v>1769</v>
      </c>
      <c r="H263" t="s">
        <v>1811</v>
      </c>
      <c r="I263" t="s">
        <v>1812</v>
      </c>
      <c r="J263" t="s">
        <v>1819</v>
      </c>
      <c r="K263" t="str">
        <f t="shared" si="111"/>
        <v>Offshore</v>
      </c>
      <c r="L263">
        <v>0</v>
      </c>
      <c r="M263">
        <f t="shared" si="104"/>
        <v>0</v>
      </c>
      <c r="N263">
        <f t="shared" si="112"/>
        <v>8.8066183820924612E-2</v>
      </c>
      <c r="O263">
        <f t="shared" si="113"/>
        <v>4.3990024589832977E-2</v>
      </c>
      <c r="P263">
        <v>0</v>
      </c>
      <c r="Q263">
        <f t="shared" si="114"/>
        <v>0</v>
      </c>
      <c r="R263">
        <v>0</v>
      </c>
      <c r="S263">
        <f t="shared" si="105"/>
        <v>0</v>
      </c>
      <c r="T263">
        <f t="shared" si="115"/>
        <v>0</v>
      </c>
      <c r="U263">
        <f t="shared" si="106"/>
        <v>7.4364240097692796E-2</v>
      </c>
      <c r="V263">
        <f t="shared" si="116"/>
        <v>0.84441310922369928</v>
      </c>
      <c r="W263">
        <f t="shared" si="107"/>
        <v>4.1421165269122859E-2</v>
      </c>
      <c r="X263">
        <f t="shared" si="117"/>
        <v>0.94160359434525442</v>
      </c>
      <c r="Y263">
        <v>7</v>
      </c>
      <c r="Z263">
        <f>Y263*'MRIP Selectivity'!$N$35</f>
        <v>4.4076159231091636E-2</v>
      </c>
      <c r="AA263">
        <f>Y263*'MRIP Selectivity'!$O$35</f>
        <v>4.3990024589832977E-2</v>
      </c>
      <c r="AB263">
        <f>Y263*'MRIP Selectivity'!$P$35</f>
        <v>6.3225199067932156E-3</v>
      </c>
      <c r="AC263">
        <v>0.74741255597723821</v>
      </c>
      <c r="AD263">
        <v>0.94160359434525442</v>
      </c>
      <c r="AE263">
        <v>1.3432654004296583</v>
      </c>
      <c r="AF263">
        <f t="shared" si="118"/>
        <v>3.2943074828569945E-2</v>
      </c>
      <c r="AG263">
        <f t="shared" si="119"/>
        <v>4.1421165269122859E-2</v>
      </c>
      <c r="AH263">
        <f t="shared" si="120"/>
        <v>8.4928222343230737E-3</v>
      </c>
      <c r="AI263">
        <f t="shared" si="121"/>
        <v>9.4388703727717821E-2</v>
      </c>
      <c r="AJ263">
        <f t="shared" si="122"/>
        <v>8.2857062332015868E-2</v>
      </c>
      <c r="AK263">
        <f t="shared" si="123"/>
        <v>5.0312544496626192E-2</v>
      </c>
      <c r="AL263">
        <f t="shared" si="124"/>
        <v>4.9913987503445931E-2</v>
      </c>
      <c r="AM263">
        <f t="shared" si="125"/>
        <v>7.4364240097692796E-2</v>
      </c>
      <c r="AN263">
        <f t="shared" si="126"/>
        <v>4.1421165269122859E-2</v>
      </c>
      <c r="AO263">
        <v>0</v>
      </c>
      <c r="AP263">
        <f t="shared" si="127"/>
        <v>8.8066183820924612E-2</v>
      </c>
      <c r="AQ263">
        <f t="shared" si="128"/>
        <v>4.3990024589832977E-2</v>
      </c>
      <c r="AR263">
        <v>7</v>
      </c>
      <c r="AS263">
        <f>AR263*'MRIP Selectivity'!$N$35</f>
        <v>4.4076159231091636E-2</v>
      </c>
      <c r="AT263">
        <f>AR263*'MRIP Selectivity'!$O$35</f>
        <v>4.3990024589832977E-2</v>
      </c>
      <c r="AU263">
        <f>AR263*'MRIP Selectivity'!$P$35</f>
        <v>6.3225199067932156E-3</v>
      </c>
      <c r="AV263">
        <v>12</v>
      </c>
      <c r="AW263">
        <f t="shared" si="129"/>
        <v>60</v>
      </c>
      <c r="AX263">
        <f t="shared" si="108"/>
        <v>0</v>
      </c>
      <c r="AY263">
        <f t="shared" si="109"/>
        <v>0</v>
      </c>
      <c r="AZ263">
        <f t="shared" si="110"/>
        <v>0</v>
      </c>
      <c r="BA263">
        <v>127.36501052</v>
      </c>
      <c r="BB263">
        <v>127.36501052</v>
      </c>
    </row>
    <row r="264" spans="1:54" x14ac:dyDescent="0.25">
      <c r="A264" t="s">
        <v>1883</v>
      </c>
      <c r="B264" t="s">
        <v>3</v>
      </c>
      <c r="C264">
        <v>2013</v>
      </c>
      <c r="D264">
        <v>4</v>
      </c>
      <c r="E264">
        <v>7</v>
      </c>
      <c r="F264" t="s">
        <v>1843</v>
      </c>
      <c r="G264" t="s">
        <v>1769</v>
      </c>
      <c r="H264" t="s">
        <v>1811</v>
      </c>
      <c r="I264" t="s">
        <v>1812</v>
      </c>
      <c r="J264" t="s">
        <v>1767</v>
      </c>
      <c r="K264" t="str">
        <f t="shared" si="111"/>
        <v>Inshore</v>
      </c>
      <c r="L264">
        <v>0</v>
      </c>
      <c r="M264">
        <f t="shared" si="104"/>
        <v>0</v>
      </c>
      <c r="N264">
        <f t="shared" si="112"/>
        <v>3.7742650208967693E-2</v>
      </c>
      <c r="O264">
        <f t="shared" si="113"/>
        <v>1.8852867681356991E-2</v>
      </c>
      <c r="P264">
        <v>0</v>
      </c>
      <c r="Q264">
        <f t="shared" si="114"/>
        <v>0</v>
      </c>
      <c r="R264">
        <v>0</v>
      </c>
      <c r="S264">
        <f t="shared" si="105"/>
        <v>0</v>
      </c>
      <c r="T264">
        <f t="shared" si="115"/>
        <v>0</v>
      </c>
      <c r="U264">
        <f t="shared" si="106"/>
        <v>3.1870388613296913E-2</v>
      </c>
      <c r="V264">
        <f t="shared" si="116"/>
        <v>0.84441310922369928</v>
      </c>
      <c r="W264">
        <f t="shared" si="107"/>
        <v>1.7751927972481225E-2</v>
      </c>
      <c r="X264">
        <f t="shared" si="117"/>
        <v>0.94160359434525442</v>
      </c>
      <c r="Y264">
        <v>3</v>
      </c>
      <c r="Z264">
        <f>Y264*'MRIP Selectivity'!$N$35</f>
        <v>1.8889782527610699E-2</v>
      </c>
      <c r="AA264">
        <f>Y264*'MRIP Selectivity'!$O$35</f>
        <v>1.8852867681356991E-2</v>
      </c>
      <c r="AB264">
        <f>Y264*'MRIP Selectivity'!$P$35</f>
        <v>2.7096513886256638E-3</v>
      </c>
      <c r="AC264">
        <v>0.74741255597723821</v>
      </c>
      <c r="AD264">
        <v>0.94160359434525442</v>
      </c>
      <c r="AE264">
        <v>1.3432654004296583</v>
      </c>
      <c r="AF264">
        <f t="shared" si="118"/>
        <v>1.4118460640815688E-2</v>
      </c>
      <c r="AG264">
        <f t="shared" si="119"/>
        <v>1.7751927972481225E-2</v>
      </c>
      <c r="AH264">
        <f t="shared" si="120"/>
        <v>3.6397809575670318E-3</v>
      </c>
      <c r="AI264">
        <f t="shared" si="121"/>
        <v>4.045230159759336E-2</v>
      </c>
      <c r="AJ264">
        <f t="shared" si="122"/>
        <v>3.5510169570863948E-2</v>
      </c>
      <c r="AK264">
        <f t="shared" si="123"/>
        <v>2.1562519069982654E-2</v>
      </c>
      <c r="AL264">
        <f t="shared" si="124"/>
        <v>2.1391708930048256E-2</v>
      </c>
      <c r="AM264">
        <f t="shared" si="125"/>
        <v>3.1870388613296913E-2</v>
      </c>
      <c r="AN264">
        <f t="shared" si="126"/>
        <v>1.7751927972481225E-2</v>
      </c>
      <c r="AO264">
        <v>0</v>
      </c>
      <c r="AP264">
        <f t="shared" si="127"/>
        <v>3.7742650208967693E-2</v>
      </c>
      <c r="AQ264">
        <f t="shared" si="128"/>
        <v>1.8852867681356991E-2</v>
      </c>
      <c r="AR264">
        <v>3</v>
      </c>
      <c r="AS264">
        <f>AR264*'MRIP Selectivity'!$N$35</f>
        <v>1.8889782527610699E-2</v>
      </c>
      <c r="AT264">
        <f>AR264*'MRIP Selectivity'!$O$35</f>
        <v>1.8852867681356991E-2</v>
      </c>
      <c r="AU264">
        <f>AR264*'MRIP Selectivity'!$P$35</f>
        <v>2.7096513886256638E-3</v>
      </c>
      <c r="AV264">
        <v>2</v>
      </c>
      <c r="AW264">
        <f t="shared" si="129"/>
        <v>10</v>
      </c>
      <c r="AX264">
        <f t="shared" si="108"/>
        <v>0</v>
      </c>
      <c r="AY264">
        <f t="shared" si="109"/>
        <v>0</v>
      </c>
      <c r="AZ264">
        <f t="shared" si="110"/>
        <v>0</v>
      </c>
      <c r="BA264">
        <v>116.6588343</v>
      </c>
      <c r="BB264">
        <v>116.6588343</v>
      </c>
    </row>
    <row r="265" spans="1:54" x14ac:dyDescent="0.25">
      <c r="A265" t="s">
        <v>230</v>
      </c>
      <c r="B265" t="s">
        <v>3</v>
      </c>
      <c r="C265">
        <v>2013</v>
      </c>
      <c r="D265">
        <v>4</v>
      </c>
      <c r="E265">
        <v>7</v>
      </c>
      <c r="F265" t="s">
        <v>1843</v>
      </c>
      <c r="G265" t="s">
        <v>1769</v>
      </c>
      <c r="H265" t="s">
        <v>1811</v>
      </c>
      <c r="I265" t="s">
        <v>1812</v>
      </c>
      <c r="J265" t="s">
        <v>1813</v>
      </c>
      <c r="K265" t="str">
        <f t="shared" si="111"/>
        <v>Inshore</v>
      </c>
      <c r="L265">
        <v>0</v>
      </c>
      <c r="M265">
        <f t="shared" si="104"/>
        <v>0</v>
      </c>
      <c r="N265">
        <f t="shared" si="112"/>
        <v>0.15097060083587077</v>
      </c>
      <c r="O265">
        <f t="shared" si="113"/>
        <v>7.5411470725427962E-2</v>
      </c>
      <c r="P265">
        <v>0</v>
      </c>
      <c r="Q265">
        <f t="shared" si="114"/>
        <v>0</v>
      </c>
      <c r="R265">
        <v>0</v>
      </c>
      <c r="S265">
        <f t="shared" si="105"/>
        <v>0</v>
      </c>
      <c r="T265">
        <f t="shared" si="115"/>
        <v>0</v>
      </c>
      <c r="U265">
        <f t="shared" si="106"/>
        <v>0.12748155445318765</v>
      </c>
      <c r="V265">
        <f t="shared" si="116"/>
        <v>0.84441310922369928</v>
      </c>
      <c r="W265">
        <f t="shared" si="107"/>
        <v>7.1007711889924899E-2</v>
      </c>
      <c r="X265">
        <f t="shared" si="117"/>
        <v>0.94160359434525442</v>
      </c>
      <c r="Y265">
        <v>12</v>
      </c>
      <c r="Z265">
        <f>Y265*'MRIP Selectivity'!$N$35</f>
        <v>7.5559130110442796E-2</v>
      </c>
      <c r="AA265">
        <f>Y265*'MRIP Selectivity'!$O$35</f>
        <v>7.5411470725427962E-2</v>
      </c>
      <c r="AB265">
        <f>Y265*'MRIP Selectivity'!$P$35</f>
        <v>1.0838605554502655E-2</v>
      </c>
      <c r="AC265">
        <v>0.74741255597723821</v>
      </c>
      <c r="AD265">
        <v>0.94160359434525442</v>
      </c>
      <c r="AE265">
        <v>1.3432654004296583</v>
      </c>
      <c r="AF265">
        <f t="shared" si="118"/>
        <v>5.6473842563262752E-2</v>
      </c>
      <c r="AG265">
        <f t="shared" si="119"/>
        <v>7.1007711889924899E-2</v>
      </c>
      <c r="AH265">
        <f t="shared" si="120"/>
        <v>1.4559123830268127E-2</v>
      </c>
      <c r="AI265">
        <f t="shared" si="121"/>
        <v>0.16180920639037344</v>
      </c>
      <c r="AJ265">
        <f t="shared" si="122"/>
        <v>0.14204067828345579</v>
      </c>
      <c r="AK265">
        <f t="shared" si="123"/>
        <v>8.6250076279930615E-2</v>
      </c>
      <c r="AL265">
        <f t="shared" si="124"/>
        <v>8.5566835720193024E-2</v>
      </c>
      <c r="AM265">
        <f t="shared" si="125"/>
        <v>0.12748155445318765</v>
      </c>
      <c r="AN265">
        <f t="shared" si="126"/>
        <v>7.1007711889924899E-2</v>
      </c>
      <c r="AO265">
        <v>0</v>
      </c>
      <c r="AP265">
        <f t="shared" si="127"/>
        <v>0.15097060083587077</v>
      </c>
      <c r="AQ265">
        <f t="shared" si="128"/>
        <v>7.5411470725427962E-2</v>
      </c>
      <c r="AR265">
        <v>12</v>
      </c>
      <c r="AS265">
        <f>AR265*'MRIP Selectivity'!$N$35</f>
        <v>7.5559130110442796E-2</v>
      </c>
      <c r="AT265">
        <f>AR265*'MRIP Selectivity'!$O$35</f>
        <v>7.5411470725427962E-2</v>
      </c>
      <c r="AU265">
        <f>AR265*'MRIP Selectivity'!$P$35</f>
        <v>1.0838605554502655E-2</v>
      </c>
      <c r="AV265">
        <v>2</v>
      </c>
      <c r="AW265">
        <f t="shared" si="129"/>
        <v>10</v>
      </c>
      <c r="AX265">
        <f t="shared" si="108"/>
        <v>0</v>
      </c>
      <c r="AY265">
        <f t="shared" si="109"/>
        <v>0</v>
      </c>
      <c r="AZ265">
        <f t="shared" si="110"/>
        <v>0</v>
      </c>
      <c r="BA265">
        <v>148.77736297000001</v>
      </c>
      <c r="BB265">
        <v>148.77736297000001</v>
      </c>
    </row>
    <row r="266" spans="1:54" x14ac:dyDescent="0.25">
      <c r="A266" t="s">
        <v>231</v>
      </c>
      <c r="B266" t="s">
        <v>3</v>
      </c>
      <c r="C266">
        <v>2013</v>
      </c>
      <c r="D266">
        <v>4</v>
      </c>
      <c r="E266">
        <v>7</v>
      </c>
      <c r="F266" t="s">
        <v>1843</v>
      </c>
      <c r="G266" t="s">
        <v>1769</v>
      </c>
      <c r="H266" t="s">
        <v>1811</v>
      </c>
      <c r="I266" t="s">
        <v>1812</v>
      </c>
      <c r="J266" t="s">
        <v>1813</v>
      </c>
      <c r="K266" t="str">
        <f t="shared" si="111"/>
        <v>Inshore</v>
      </c>
      <c r="L266">
        <v>0</v>
      </c>
      <c r="M266">
        <f t="shared" si="104"/>
        <v>0</v>
      </c>
      <c r="N266">
        <f t="shared" si="112"/>
        <v>7.5485300417935386E-2</v>
      </c>
      <c r="O266">
        <f t="shared" si="113"/>
        <v>3.7705735362713981E-2</v>
      </c>
      <c r="P266">
        <v>0</v>
      </c>
      <c r="Q266">
        <f t="shared" si="114"/>
        <v>0</v>
      </c>
      <c r="R266">
        <v>0</v>
      </c>
      <c r="S266">
        <f t="shared" si="105"/>
        <v>0</v>
      </c>
      <c r="T266">
        <f t="shared" si="115"/>
        <v>0</v>
      </c>
      <c r="U266">
        <f t="shared" si="106"/>
        <v>6.3740777226593825E-2</v>
      </c>
      <c r="V266">
        <f t="shared" si="116"/>
        <v>0.84441310922369928</v>
      </c>
      <c r="W266">
        <f t="shared" si="107"/>
        <v>3.5503855944962449E-2</v>
      </c>
      <c r="X266">
        <f t="shared" si="117"/>
        <v>0.94160359434525442</v>
      </c>
      <c r="Y266">
        <v>6</v>
      </c>
      <c r="Z266">
        <f>Y266*'MRIP Selectivity'!$N$35</f>
        <v>3.7779565055221398E-2</v>
      </c>
      <c r="AA266">
        <f>Y266*'MRIP Selectivity'!$O$35</f>
        <v>3.7705735362713981E-2</v>
      </c>
      <c r="AB266">
        <f>Y266*'MRIP Selectivity'!$P$35</f>
        <v>5.4193027772513275E-3</v>
      </c>
      <c r="AC266">
        <v>0.74741255597723821</v>
      </c>
      <c r="AD266">
        <v>0.94160359434525442</v>
      </c>
      <c r="AE266">
        <v>1.3432654004296583</v>
      </c>
      <c r="AF266">
        <f t="shared" si="118"/>
        <v>2.8236921281631376E-2</v>
      </c>
      <c r="AG266">
        <f t="shared" si="119"/>
        <v>3.5503855944962449E-2</v>
      </c>
      <c r="AH266">
        <f t="shared" si="120"/>
        <v>7.2795619151340635E-3</v>
      </c>
      <c r="AI266">
        <f t="shared" si="121"/>
        <v>8.0904603195186719E-2</v>
      </c>
      <c r="AJ266">
        <f t="shared" si="122"/>
        <v>7.1020339141727895E-2</v>
      </c>
      <c r="AK266">
        <f t="shared" si="123"/>
        <v>4.3125038139965308E-2</v>
      </c>
      <c r="AL266">
        <f t="shared" si="124"/>
        <v>4.2783417860096512E-2</v>
      </c>
      <c r="AM266">
        <f t="shared" si="125"/>
        <v>6.3740777226593825E-2</v>
      </c>
      <c r="AN266">
        <f t="shared" si="126"/>
        <v>3.5503855944962449E-2</v>
      </c>
      <c r="AO266">
        <v>0</v>
      </c>
      <c r="AP266">
        <f t="shared" si="127"/>
        <v>7.5485300417935386E-2</v>
      </c>
      <c r="AQ266">
        <f t="shared" si="128"/>
        <v>3.7705735362713981E-2</v>
      </c>
      <c r="AR266">
        <v>6</v>
      </c>
      <c r="AS266">
        <f>AR266*'MRIP Selectivity'!$N$35</f>
        <v>3.7779565055221398E-2</v>
      </c>
      <c r="AT266">
        <f>AR266*'MRIP Selectivity'!$O$35</f>
        <v>3.7705735362713981E-2</v>
      </c>
      <c r="AU266">
        <f>AR266*'MRIP Selectivity'!$P$35</f>
        <v>5.4193027772513275E-3</v>
      </c>
      <c r="AV266">
        <v>2</v>
      </c>
      <c r="AW266">
        <f t="shared" si="129"/>
        <v>10</v>
      </c>
      <c r="AX266">
        <f t="shared" si="108"/>
        <v>0</v>
      </c>
      <c r="AY266">
        <f t="shared" si="109"/>
        <v>0</v>
      </c>
      <c r="AZ266">
        <f t="shared" si="110"/>
        <v>0</v>
      </c>
      <c r="BA266">
        <v>148.77736297000001</v>
      </c>
      <c r="BB266">
        <v>148.77736297000001</v>
      </c>
    </row>
    <row r="267" spans="1:54" x14ac:dyDescent="0.25">
      <c r="A267" t="s">
        <v>232</v>
      </c>
      <c r="B267" t="s">
        <v>3</v>
      </c>
      <c r="C267">
        <v>2013</v>
      </c>
      <c r="D267">
        <v>4</v>
      </c>
      <c r="E267">
        <v>7</v>
      </c>
      <c r="F267" t="s">
        <v>1843</v>
      </c>
      <c r="G267" t="s">
        <v>1769</v>
      </c>
      <c r="H267" t="s">
        <v>1811</v>
      </c>
      <c r="I267" t="s">
        <v>1812</v>
      </c>
      <c r="J267" t="s">
        <v>1819</v>
      </c>
      <c r="K267" t="str">
        <f t="shared" si="111"/>
        <v>Offshore</v>
      </c>
      <c r="L267">
        <v>6.9360873928000002</v>
      </c>
      <c r="M267">
        <f t="shared" si="104"/>
        <v>809.15586984697416</v>
      </c>
      <c r="N267">
        <f t="shared" si="112"/>
        <v>8.1941757330989233</v>
      </c>
      <c r="O267">
        <f t="shared" si="113"/>
        <v>7.5645163155118995</v>
      </c>
      <c r="P267">
        <v>102.28583320472441</v>
      </c>
      <c r="Q267">
        <f t="shared" si="114"/>
        <v>14.746906636571813</v>
      </c>
      <c r="R267">
        <v>13.21618625705719</v>
      </c>
      <c r="S267">
        <f t="shared" si="105"/>
        <v>1541.7848826399718</v>
      </c>
      <c r="T267">
        <f t="shared" si="115"/>
        <v>1.9054238374759005</v>
      </c>
      <c r="U267">
        <f t="shared" si="106"/>
        <v>14.278532544167089</v>
      </c>
      <c r="V267">
        <f t="shared" si="116"/>
        <v>1.7425221290399573</v>
      </c>
      <c r="W267">
        <f t="shared" si="107"/>
        <v>13.807917189473232</v>
      </c>
      <c r="X267">
        <f t="shared" si="117"/>
        <v>1.8253536133114723</v>
      </c>
      <c r="Y267">
        <v>100</v>
      </c>
      <c r="Z267">
        <f>Y267*'MRIP Selectivity'!$N$35</f>
        <v>0.62965941758702337</v>
      </c>
      <c r="AA267">
        <f>Y267*'MRIP Selectivity'!$O$35</f>
        <v>0.62842892271189965</v>
      </c>
      <c r="AB267">
        <f>Y267*'MRIP Selectivity'!$P$35</f>
        <v>9.0321712954188796E-2</v>
      </c>
      <c r="AC267">
        <v>0.74741255597723821</v>
      </c>
      <c r="AD267">
        <v>0.94160359434525442</v>
      </c>
      <c r="AE267">
        <v>1.3432654004296583</v>
      </c>
      <c r="AF267">
        <f t="shared" si="118"/>
        <v>0.47061535469385629</v>
      </c>
      <c r="AG267">
        <f t="shared" si="119"/>
        <v>0.5917309324160408</v>
      </c>
      <c r="AH267">
        <f t="shared" si="120"/>
        <v>0.12132603191890107</v>
      </c>
      <c r="AI267">
        <f t="shared" si="121"/>
        <v>1.348410053253112</v>
      </c>
      <c r="AJ267">
        <f t="shared" si="122"/>
        <v>1.1836723190287981</v>
      </c>
      <c r="AK267">
        <f t="shared" si="123"/>
        <v>0.71875063566608843</v>
      </c>
      <c r="AL267">
        <f t="shared" si="124"/>
        <v>0.71305696433494181</v>
      </c>
      <c r="AM267">
        <f t="shared" si="125"/>
        <v>14.278532544167089</v>
      </c>
      <c r="AN267">
        <f t="shared" si="126"/>
        <v>13.807917189473232</v>
      </c>
      <c r="AO267">
        <v>7</v>
      </c>
      <c r="AP267">
        <f t="shared" si="127"/>
        <v>8.2580883402989222</v>
      </c>
      <c r="AQ267">
        <f t="shared" si="128"/>
        <v>7.6284289227118993</v>
      </c>
      <c r="AR267">
        <v>100</v>
      </c>
      <c r="AS267">
        <f>AR267*'MRIP Selectivity'!$N$35</f>
        <v>0.62965941758702337</v>
      </c>
      <c r="AT267">
        <f>AR267*'MRIP Selectivity'!$O$35</f>
        <v>0.62842892271189965</v>
      </c>
      <c r="AU267">
        <f>AR267*'MRIP Selectivity'!$P$35</f>
        <v>9.0321712954188796E-2</v>
      </c>
      <c r="AV267">
        <v>25</v>
      </c>
      <c r="AW267">
        <f t="shared" si="129"/>
        <v>125</v>
      </c>
      <c r="AX267">
        <f t="shared" si="108"/>
        <v>0</v>
      </c>
      <c r="AY267">
        <f t="shared" si="109"/>
        <v>0</v>
      </c>
      <c r="AZ267">
        <f t="shared" si="110"/>
        <v>0</v>
      </c>
      <c r="BA267">
        <v>116.6588343</v>
      </c>
      <c r="BB267">
        <v>116.6588343</v>
      </c>
    </row>
    <row r="268" spans="1:54" x14ac:dyDescent="0.25">
      <c r="A268" t="s">
        <v>233</v>
      </c>
      <c r="B268" t="s">
        <v>3</v>
      </c>
      <c r="C268">
        <v>2013</v>
      </c>
      <c r="D268">
        <v>4</v>
      </c>
      <c r="E268">
        <v>7</v>
      </c>
      <c r="F268" t="s">
        <v>1870</v>
      </c>
      <c r="G268" t="s">
        <v>1769</v>
      </c>
      <c r="H268" t="s">
        <v>1811</v>
      </c>
      <c r="I268" t="s">
        <v>1812</v>
      </c>
      <c r="J268" t="s">
        <v>1813</v>
      </c>
      <c r="K268" t="str">
        <f t="shared" si="111"/>
        <v>Inshore</v>
      </c>
      <c r="L268">
        <v>0</v>
      </c>
      <c r="M268">
        <f t="shared" si="104"/>
        <v>0</v>
      </c>
      <c r="N268">
        <f t="shared" si="112"/>
        <v>0.15097060083587077</v>
      </c>
      <c r="O268">
        <f t="shared" si="113"/>
        <v>7.5411470725427962E-2</v>
      </c>
      <c r="P268">
        <v>0</v>
      </c>
      <c r="Q268">
        <f t="shared" si="114"/>
        <v>0</v>
      </c>
      <c r="R268">
        <v>0</v>
      </c>
      <c r="S268">
        <f t="shared" si="105"/>
        <v>0</v>
      </c>
      <c r="T268">
        <f t="shared" si="115"/>
        <v>0</v>
      </c>
      <c r="U268">
        <f t="shared" si="106"/>
        <v>0.12748155445318765</v>
      </c>
      <c r="V268">
        <f t="shared" si="116"/>
        <v>0.84441310922369928</v>
      </c>
      <c r="W268">
        <f t="shared" si="107"/>
        <v>7.1007711889924899E-2</v>
      </c>
      <c r="X268">
        <f t="shared" si="117"/>
        <v>0.94160359434525442</v>
      </c>
      <c r="Y268">
        <v>12</v>
      </c>
      <c r="Z268">
        <f>Y268*'MRIP Selectivity'!$N$35</f>
        <v>7.5559130110442796E-2</v>
      </c>
      <c r="AA268">
        <f>Y268*'MRIP Selectivity'!$O$35</f>
        <v>7.5411470725427962E-2</v>
      </c>
      <c r="AB268">
        <f>Y268*'MRIP Selectivity'!$P$35</f>
        <v>1.0838605554502655E-2</v>
      </c>
      <c r="AC268">
        <v>0.74741255597723821</v>
      </c>
      <c r="AD268">
        <v>0.94160359434525442</v>
      </c>
      <c r="AE268">
        <v>1.3432654004296583</v>
      </c>
      <c r="AF268">
        <f t="shared" si="118"/>
        <v>5.6473842563262752E-2</v>
      </c>
      <c r="AG268">
        <f t="shared" si="119"/>
        <v>7.1007711889924899E-2</v>
      </c>
      <c r="AH268">
        <f t="shared" si="120"/>
        <v>1.4559123830268127E-2</v>
      </c>
      <c r="AI268">
        <f t="shared" si="121"/>
        <v>0.16180920639037344</v>
      </c>
      <c r="AJ268">
        <f t="shared" si="122"/>
        <v>0.14204067828345579</v>
      </c>
      <c r="AK268">
        <f t="shared" si="123"/>
        <v>8.6250076279930615E-2</v>
      </c>
      <c r="AL268">
        <f t="shared" si="124"/>
        <v>8.5566835720193024E-2</v>
      </c>
      <c r="AM268">
        <f t="shared" si="125"/>
        <v>0.12748155445318765</v>
      </c>
      <c r="AN268">
        <f t="shared" si="126"/>
        <v>7.1007711889924899E-2</v>
      </c>
      <c r="AO268">
        <v>0</v>
      </c>
      <c r="AP268">
        <f t="shared" si="127"/>
        <v>0.15097060083587077</v>
      </c>
      <c r="AQ268">
        <f t="shared" si="128"/>
        <v>7.5411470725427962E-2</v>
      </c>
      <c r="AR268">
        <v>12</v>
      </c>
      <c r="AS268">
        <f>AR268*'MRIP Selectivity'!$N$35</f>
        <v>7.5559130110442796E-2</v>
      </c>
      <c r="AT268">
        <f>AR268*'MRIP Selectivity'!$O$35</f>
        <v>7.5411470725427962E-2</v>
      </c>
      <c r="AU268">
        <f>AR268*'MRIP Selectivity'!$P$35</f>
        <v>1.0838605554502655E-2</v>
      </c>
      <c r="AV268">
        <v>4</v>
      </c>
      <c r="AW268">
        <f t="shared" si="129"/>
        <v>20</v>
      </c>
      <c r="AX268">
        <f t="shared" si="108"/>
        <v>0</v>
      </c>
      <c r="AY268">
        <f t="shared" si="109"/>
        <v>0</v>
      </c>
      <c r="AZ268">
        <f t="shared" si="110"/>
        <v>0</v>
      </c>
      <c r="BA268">
        <v>136.51498251000001</v>
      </c>
      <c r="BB268">
        <v>136.51498251000001</v>
      </c>
    </row>
    <row r="269" spans="1:54" x14ac:dyDescent="0.25">
      <c r="A269" t="s">
        <v>234</v>
      </c>
      <c r="B269" t="s">
        <v>3</v>
      </c>
      <c r="C269">
        <v>2013</v>
      </c>
      <c r="D269">
        <v>4</v>
      </c>
      <c r="E269">
        <v>7</v>
      </c>
      <c r="F269" t="s">
        <v>1870</v>
      </c>
      <c r="G269" t="s">
        <v>1769</v>
      </c>
      <c r="H269" t="s">
        <v>1811</v>
      </c>
      <c r="I269" t="s">
        <v>1812</v>
      </c>
      <c r="J269" t="s">
        <v>1813</v>
      </c>
      <c r="K269" t="str">
        <f t="shared" si="111"/>
        <v>Inshore</v>
      </c>
      <c r="L269">
        <v>0</v>
      </c>
      <c r="M269">
        <f t="shared" si="104"/>
        <v>0</v>
      </c>
      <c r="N269">
        <f t="shared" si="112"/>
        <v>7.5485300417935386E-2</v>
      </c>
      <c r="O269">
        <f t="shared" si="113"/>
        <v>3.7705735362713981E-2</v>
      </c>
      <c r="P269">
        <v>0</v>
      </c>
      <c r="Q269">
        <f t="shared" si="114"/>
        <v>0</v>
      </c>
      <c r="R269">
        <v>0</v>
      </c>
      <c r="S269">
        <f t="shared" si="105"/>
        <v>0</v>
      </c>
      <c r="T269">
        <f t="shared" si="115"/>
        <v>0</v>
      </c>
      <c r="U269">
        <f t="shared" si="106"/>
        <v>6.3740777226593825E-2</v>
      </c>
      <c r="V269">
        <f t="shared" si="116"/>
        <v>0.84441310922369928</v>
      </c>
      <c r="W269">
        <f t="shared" si="107"/>
        <v>3.5503855944962449E-2</v>
      </c>
      <c r="X269">
        <f t="shared" si="117"/>
        <v>0.94160359434525442</v>
      </c>
      <c r="Y269">
        <v>6</v>
      </c>
      <c r="Z269">
        <f>Y269*'MRIP Selectivity'!$N$35</f>
        <v>3.7779565055221398E-2</v>
      </c>
      <c r="AA269">
        <f>Y269*'MRIP Selectivity'!$O$35</f>
        <v>3.7705735362713981E-2</v>
      </c>
      <c r="AB269">
        <f>Y269*'MRIP Selectivity'!$P$35</f>
        <v>5.4193027772513275E-3</v>
      </c>
      <c r="AC269">
        <v>0.74741255597723821</v>
      </c>
      <c r="AD269">
        <v>0.94160359434525442</v>
      </c>
      <c r="AE269">
        <v>1.3432654004296583</v>
      </c>
      <c r="AF269">
        <f t="shared" si="118"/>
        <v>2.8236921281631376E-2</v>
      </c>
      <c r="AG269">
        <f t="shared" si="119"/>
        <v>3.5503855944962449E-2</v>
      </c>
      <c r="AH269">
        <f t="shared" si="120"/>
        <v>7.2795619151340635E-3</v>
      </c>
      <c r="AI269">
        <f t="shared" si="121"/>
        <v>8.0904603195186719E-2</v>
      </c>
      <c r="AJ269">
        <f t="shared" si="122"/>
        <v>7.1020339141727895E-2</v>
      </c>
      <c r="AK269">
        <f t="shared" si="123"/>
        <v>4.3125038139965308E-2</v>
      </c>
      <c r="AL269">
        <f t="shared" si="124"/>
        <v>4.2783417860096512E-2</v>
      </c>
      <c r="AM269">
        <f t="shared" si="125"/>
        <v>6.3740777226593825E-2</v>
      </c>
      <c r="AN269">
        <f t="shared" si="126"/>
        <v>3.5503855944962449E-2</v>
      </c>
      <c r="AO269">
        <v>0</v>
      </c>
      <c r="AP269">
        <f t="shared" si="127"/>
        <v>7.5485300417935386E-2</v>
      </c>
      <c r="AQ269">
        <f t="shared" si="128"/>
        <v>3.7705735362713981E-2</v>
      </c>
      <c r="AR269">
        <v>6</v>
      </c>
      <c r="AS269">
        <f>AR269*'MRIP Selectivity'!$N$35</f>
        <v>3.7779565055221398E-2</v>
      </c>
      <c r="AT269">
        <f>AR269*'MRIP Selectivity'!$O$35</f>
        <v>3.7705735362713981E-2</v>
      </c>
      <c r="AU269">
        <f>AR269*'MRIP Selectivity'!$P$35</f>
        <v>5.4193027772513275E-3</v>
      </c>
      <c r="AV269">
        <v>4</v>
      </c>
      <c r="AW269">
        <f t="shared" si="129"/>
        <v>20</v>
      </c>
      <c r="AX269">
        <f t="shared" si="108"/>
        <v>0</v>
      </c>
      <c r="AY269">
        <f t="shared" si="109"/>
        <v>0</v>
      </c>
      <c r="AZ269">
        <f t="shared" si="110"/>
        <v>0</v>
      </c>
      <c r="BA269">
        <v>136.51498251000001</v>
      </c>
      <c r="BB269">
        <v>136.51498251000001</v>
      </c>
    </row>
    <row r="270" spans="1:54" x14ac:dyDescent="0.25">
      <c r="A270" t="s">
        <v>235</v>
      </c>
      <c r="B270" t="s">
        <v>3</v>
      </c>
      <c r="C270">
        <v>2013</v>
      </c>
      <c r="D270">
        <v>4</v>
      </c>
      <c r="E270">
        <v>7</v>
      </c>
      <c r="F270" t="s">
        <v>1870</v>
      </c>
      <c r="G270" t="s">
        <v>1769</v>
      </c>
      <c r="H270" t="s">
        <v>1811</v>
      </c>
      <c r="I270" t="s">
        <v>1812</v>
      </c>
      <c r="J270" t="s">
        <v>1767</v>
      </c>
      <c r="K270" t="str">
        <f t="shared" si="111"/>
        <v>Inshore</v>
      </c>
      <c r="L270">
        <v>0</v>
      </c>
      <c r="M270">
        <f t="shared" si="104"/>
        <v>0</v>
      </c>
      <c r="N270">
        <f t="shared" si="112"/>
        <v>0.10064706722391384</v>
      </c>
      <c r="O270">
        <f t="shared" si="113"/>
        <v>5.0274313816951972E-2</v>
      </c>
      <c r="P270">
        <v>0</v>
      </c>
      <c r="Q270">
        <f t="shared" si="114"/>
        <v>0</v>
      </c>
      <c r="R270">
        <v>0</v>
      </c>
      <c r="S270">
        <f t="shared" si="105"/>
        <v>0</v>
      </c>
      <c r="T270">
        <f t="shared" si="115"/>
        <v>0</v>
      </c>
      <c r="U270">
        <f t="shared" si="106"/>
        <v>8.4987702968791767E-2</v>
      </c>
      <c r="V270">
        <f t="shared" si="116"/>
        <v>0.84441310922369939</v>
      </c>
      <c r="W270">
        <f t="shared" si="107"/>
        <v>4.7338474593283261E-2</v>
      </c>
      <c r="X270">
        <f t="shared" si="117"/>
        <v>0.94160359434525431</v>
      </c>
      <c r="Y270">
        <v>8</v>
      </c>
      <c r="Z270">
        <f>Y270*'MRIP Selectivity'!$N$35</f>
        <v>5.0372753406961866E-2</v>
      </c>
      <c r="AA270">
        <f>Y270*'MRIP Selectivity'!$O$35</f>
        <v>5.0274313816951972E-2</v>
      </c>
      <c r="AB270">
        <f>Y270*'MRIP Selectivity'!$P$35</f>
        <v>7.2257370363351036E-3</v>
      </c>
      <c r="AC270">
        <v>0.74741255597723821</v>
      </c>
      <c r="AD270">
        <v>0.94160359434525442</v>
      </c>
      <c r="AE270">
        <v>1.3432654004296583</v>
      </c>
      <c r="AF270">
        <f t="shared" si="118"/>
        <v>3.7649228375508506E-2</v>
      </c>
      <c r="AG270">
        <f t="shared" si="119"/>
        <v>4.7338474593283261E-2</v>
      </c>
      <c r="AH270">
        <f t="shared" si="120"/>
        <v>9.7060825535120847E-3</v>
      </c>
      <c r="AI270">
        <f t="shared" si="121"/>
        <v>0.10787280426024894</v>
      </c>
      <c r="AJ270">
        <f t="shared" si="122"/>
        <v>9.4693785522303855E-2</v>
      </c>
      <c r="AK270">
        <f t="shared" si="123"/>
        <v>5.7500050853287077E-2</v>
      </c>
      <c r="AL270">
        <f t="shared" si="124"/>
        <v>5.7044557146795349E-2</v>
      </c>
      <c r="AM270">
        <f t="shared" si="125"/>
        <v>8.4987702968791767E-2</v>
      </c>
      <c r="AN270">
        <f t="shared" si="126"/>
        <v>4.7338474593283261E-2</v>
      </c>
      <c r="AO270">
        <v>0</v>
      </c>
      <c r="AP270">
        <f t="shared" si="127"/>
        <v>0.10064706722391384</v>
      </c>
      <c r="AQ270">
        <f t="shared" si="128"/>
        <v>5.0274313816951972E-2</v>
      </c>
      <c r="AR270">
        <v>8</v>
      </c>
      <c r="AS270">
        <f>AR270*'MRIP Selectivity'!$N$35</f>
        <v>5.0372753406961866E-2</v>
      </c>
      <c r="AT270">
        <f>AR270*'MRIP Selectivity'!$O$35</f>
        <v>5.0274313816951972E-2</v>
      </c>
      <c r="AU270">
        <f>AR270*'MRIP Selectivity'!$P$35</f>
        <v>7.2257370363351036E-3</v>
      </c>
      <c r="AV270">
        <v>4</v>
      </c>
      <c r="AW270">
        <f t="shared" si="129"/>
        <v>20</v>
      </c>
      <c r="AX270">
        <f t="shared" si="108"/>
        <v>0</v>
      </c>
      <c r="AY270">
        <f t="shared" si="109"/>
        <v>0</v>
      </c>
      <c r="AZ270">
        <f t="shared" si="110"/>
        <v>0</v>
      </c>
      <c r="BA270">
        <v>136.51498251000001</v>
      </c>
      <c r="BB270">
        <v>136.51498251000001</v>
      </c>
    </row>
    <row r="271" spans="1:54" x14ac:dyDescent="0.25">
      <c r="A271" t="s">
        <v>236</v>
      </c>
      <c r="B271" t="s">
        <v>3</v>
      </c>
      <c r="C271">
        <v>2013</v>
      </c>
      <c r="D271">
        <v>4</v>
      </c>
      <c r="E271">
        <v>8</v>
      </c>
      <c r="F271" t="s">
        <v>1820</v>
      </c>
      <c r="G271" t="s">
        <v>1769</v>
      </c>
      <c r="H271" t="s">
        <v>1811</v>
      </c>
      <c r="I271" t="s">
        <v>1824</v>
      </c>
      <c r="J271" t="s">
        <v>1813</v>
      </c>
      <c r="K271" t="str">
        <f t="shared" si="111"/>
        <v>Inshore</v>
      </c>
      <c r="L271">
        <v>0</v>
      </c>
      <c r="M271">
        <f t="shared" si="104"/>
        <v>0</v>
      </c>
      <c r="N271">
        <f t="shared" si="112"/>
        <v>1.258088340298923E-2</v>
      </c>
      <c r="O271">
        <f t="shared" si="113"/>
        <v>6.2842892271189965E-3</v>
      </c>
      <c r="P271">
        <v>0</v>
      </c>
      <c r="Q271">
        <f t="shared" si="114"/>
        <v>0</v>
      </c>
      <c r="R271">
        <v>0</v>
      </c>
      <c r="S271">
        <f t="shared" si="105"/>
        <v>0</v>
      </c>
      <c r="T271">
        <f t="shared" si="115"/>
        <v>0</v>
      </c>
      <c r="U271">
        <f t="shared" si="106"/>
        <v>1.0623462871098971E-2</v>
      </c>
      <c r="V271">
        <f t="shared" si="116"/>
        <v>0.84441310922369939</v>
      </c>
      <c r="W271">
        <f t="shared" si="107"/>
        <v>5.9173093241604077E-3</v>
      </c>
      <c r="X271">
        <f t="shared" si="117"/>
        <v>0.94160359434525431</v>
      </c>
      <c r="Y271">
        <v>1</v>
      </c>
      <c r="Z271">
        <f>Y271*'MRIP Selectivity'!$N$35</f>
        <v>6.2965941758702333E-3</v>
      </c>
      <c r="AA271">
        <f>Y271*'MRIP Selectivity'!$O$35</f>
        <v>6.2842892271189965E-3</v>
      </c>
      <c r="AB271">
        <f>Y271*'MRIP Selectivity'!$P$35</f>
        <v>9.0321712954188795E-4</v>
      </c>
      <c r="AC271">
        <v>0.74741255597723821</v>
      </c>
      <c r="AD271">
        <v>0.94160359434525442</v>
      </c>
      <c r="AE271">
        <v>1.3432654004296583</v>
      </c>
      <c r="AF271">
        <f t="shared" si="118"/>
        <v>4.7061535469385633E-3</v>
      </c>
      <c r="AG271">
        <f t="shared" si="119"/>
        <v>5.9173093241604077E-3</v>
      </c>
      <c r="AH271">
        <f t="shared" si="120"/>
        <v>1.2132603191890106E-3</v>
      </c>
      <c r="AI271">
        <f t="shared" si="121"/>
        <v>1.3484100532531117E-2</v>
      </c>
      <c r="AJ271">
        <f t="shared" si="122"/>
        <v>1.1836723190287982E-2</v>
      </c>
      <c r="AK271">
        <f t="shared" si="123"/>
        <v>7.1875063566608846E-3</v>
      </c>
      <c r="AL271">
        <f t="shared" si="124"/>
        <v>7.1305696433494187E-3</v>
      </c>
      <c r="AM271">
        <f t="shared" si="125"/>
        <v>1.0623462871098971E-2</v>
      </c>
      <c r="AN271">
        <f t="shared" si="126"/>
        <v>5.9173093241604077E-3</v>
      </c>
      <c r="AO271">
        <v>0</v>
      </c>
      <c r="AP271">
        <f t="shared" si="127"/>
        <v>1.258088340298923E-2</v>
      </c>
      <c r="AQ271">
        <f t="shared" si="128"/>
        <v>6.2842892271189965E-3</v>
      </c>
      <c r="AR271">
        <v>1</v>
      </c>
      <c r="AS271">
        <f>AR271*'MRIP Selectivity'!$N$35</f>
        <v>6.2965941758702333E-3</v>
      </c>
      <c r="AT271">
        <f>AR271*'MRIP Selectivity'!$O$35</f>
        <v>6.2842892271189965E-3</v>
      </c>
      <c r="AU271">
        <f>AR271*'MRIP Selectivity'!$P$35</f>
        <v>9.0321712954188795E-4</v>
      </c>
      <c r="AV271">
        <v>1</v>
      </c>
      <c r="AW271">
        <f t="shared" si="129"/>
        <v>5</v>
      </c>
      <c r="AX271">
        <f t="shared" si="108"/>
        <v>0</v>
      </c>
      <c r="AY271">
        <f t="shared" si="109"/>
        <v>0</v>
      </c>
      <c r="AZ271">
        <f t="shared" si="110"/>
        <v>0</v>
      </c>
      <c r="BA271">
        <v>514.93435499999998</v>
      </c>
      <c r="BB271">
        <v>514.93435499999998</v>
      </c>
    </row>
    <row r="272" spans="1:54" x14ac:dyDescent="0.25">
      <c r="A272" t="s">
        <v>237</v>
      </c>
      <c r="B272" t="s">
        <v>3</v>
      </c>
      <c r="C272">
        <v>2013</v>
      </c>
      <c r="D272">
        <v>4</v>
      </c>
      <c r="E272">
        <v>8</v>
      </c>
      <c r="F272" t="s">
        <v>1820</v>
      </c>
      <c r="G272" t="s">
        <v>1769</v>
      </c>
      <c r="H272" t="s">
        <v>1811</v>
      </c>
      <c r="I272" t="s">
        <v>1824</v>
      </c>
      <c r="J272" t="s">
        <v>1813</v>
      </c>
      <c r="K272" t="str">
        <f t="shared" si="111"/>
        <v>Inshore</v>
      </c>
      <c r="L272">
        <v>0</v>
      </c>
      <c r="M272">
        <f t="shared" si="104"/>
        <v>0</v>
      </c>
      <c r="N272">
        <f t="shared" si="112"/>
        <v>1.258088340298923E-2</v>
      </c>
      <c r="O272">
        <f t="shared" si="113"/>
        <v>6.2842892271189965E-3</v>
      </c>
      <c r="P272">
        <v>0</v>
      </c>
      <c r="Q272">
        <f t="shared" si="114"/>
        <v>0</v>
      </c>
      <c r="R272">
        <v>0</v>
      </c>
      <c r="S272">
        <f t="shared" si="105"/>
        <v>0</v>
      </c>
      <c r="T272">
        <f t="shared" si="115"/>
        <v>0</v>
      </c>
      <c r="U272">
        <f t="shared" si="106"/>
        <v>1.0623462871098971E-2</v>
      </c>
      <c r="V272">
        <f t="shared" si="116"/>
        <v>0.84441310922369939</v>
      </c>
      <c r="W272">
        <f t="shared" si="107"/>
        <v>5.9173093241604077E-3</v>
      </c>
      <c r="X272">
        <f t="shared" si="117"/>
        <v>0.94160359434525431</v>
      </c>
      <c r="Y272">
        <v>1</v>
      </c>
      <c r="Z272">
        <f>Y272*'MRIP Selectivity'!$N$35</f>
        <v>6.2965941758702333E-3</v>
      </c>
      <c r="AA272">
        <f>Y272*'MRIP Selectivity'!$O$35</f>
        <v>6.2842892271189965E-3</v>
      </c>
      <c r="AB272">
        <f>Y272*'MRIP Selectivity'!$P$35</f>
        <v>9.0321712954188795E-4</v>
      </c>
      <c r="AC272">
        <v>0.74741255597723821</v>
      </c>
      <c r="AD272">
        <v>0.94160359434525442</v>
      </c>
      <c r="AE272">
        <v>1.3432654004296583</v>
      </c>
      <c r="AF272">
        <f t="shared" si="118"/>
        <v>4.7061535469385633E-3</v>
      </c>
      <c r="AG272">
        <f t="shared" si="119"/>
        <v>5.9173093241604077E-3</v>
      </c>
      <c r="AH272">
        <f t="shared" si="120"/>
        <v>1.2132603191890106E-3</v>
      </c>
      <c r="AI272">
        <f t="shared" si="121"/>
        <v>1.3484100532531117E-2</v>
      </c>
      <c r="AJ272">
        <f t="shared" si="122"/>
        <v>1.1836723190287982E-2</v>
      </c>
      <c r="AK272">
        <f t="shared" si="123"/>
        <v>7.1875063566608846E-3</v>
      </c>
      <c r="AL272">
        <f t="shared" si="124"/>
        <v>7.1305696433494187E-3</v>
      </c>
      <c r="AM272">
        <f t="shared" si="125"/>
        <v>1.0623462871098971E-2</v>
      </c>
      <c r="AN272">
        <f t="shared" si="126"/>
        <v>5.9173093241604077E-3</v>
      </c>
      <c r="AO272">
        <v>0</v>
      </c>
      <c r="AP272">
        <f t="shared" si="127"/>
        <v>1.258088340298923E-2</v>
      </c>
      <c r="AQ272">
        <f t="shared" si="128"/>
        <v>6.2842892271189965E-3</v>
      </c>
      <c r="AR272">
        <v>1</v>
      </c>
      <c r="AS272">
        <f>AR272*'MRIP Selectivity'!$N$35</f>
        <v>6.2965941758702333E-3</v>
      </c>
      <c r="AT272">
        <f>AR272*'MRIP Selectivity'!$O$35</f>
        <v>6.2842892271189965E-3</v>
      </c>
      <c r="AU272">
        <f>AR272*'MRIP Selectivity'!$P$35</f>
        <v>9.0321712954188795E-4</v>
      </c>
      <c r="AV272">
        <v>1</v>
      </c>
      <c r="AW272">
        <f t="shared" si="129"/>
        <v>5</v>
      </c>
      <c r="AX272">
        <f t="shared" si="108"/>
        <v>0</v>
      </c>
      <c r="AY272">
        <f t="shared" si="109"/>
        <v>0</v>
      </c>
      <c r="AZ272">
        <f t="shared" si="110"/>
        <v>0</v>
      </c>
      <c r="BA272">
        <v>514.93435499999998</v>
      </c>
      <c r="BB272">
        <v>514.93435499999998</v>
      </c>
    </row>
    <row r="273" spans="1:54" x14ac:dyDescent="0.25">
      <c r="A273" t="s">
        <v>238</v>
      </c>
      <c r="B273" t="s">
        <v>3</v>
      </c>
      <c r="C273">
        <v>2013</v>
      </c>
      <c r="D273">
        <v>4</v>
      </c>
      <c r="E273">
        <v>8</v>
      </c>
      <c r="F273" t="s">
        <v>1820</v>
      </c>
      <c r="G273" t="s">
        <v>1769</v>
      </c>
      <c r="H273" t="s">
        <v>1811</v>
      </c>
      <c r="I273" t="s">
        <v>1824</v>
      </c>
      <c r="J273" t="s">
        <v>1813</v>
      </c>
      <c r="K273" t="str">
        <f t="shared" si="111"/>
        <v>Inshore</v>
      </c>
      <c r="L273">
        <v>0</v>
      </c>
      <c r="M273">
        <f t="shared" si="104"/>
        <v>0</v>
      </c>
      <c r="N273">
        <f t="shared" si="112"/>
        <v>1.258088340298923E-2</v>
      </c>
      <c r="O273">
        <f t="shared" si="113"/>
        <v>6.2842892271189965E-3</v>
      </c>
      <c r="P273">
        <v>0</v>
      </c>
      <c r="Q273">
        <f t="shared" si="114"/>
        <v>0</v>
      </c>
      <c r="R273">
        <v>0</v>
      </c>
      <c r="S273">
        <f t="shared" si="105"/>
        <v>0</v>
      </c>
      <c r="T273">
        <f t="shared" si="115"/>
        <v>0</v>
      </c>
      <c r="U273">
        <f t="shared" si="106"/>
        <v>1.0623462871098971E-2</v>
      </c>
      <c r="V273">
        <f t="shared" si="116"/>
        <v>0.84441310922369939</v>
      </c>
      <c r="W273">
        <f t="shared" si="107"/>
        <v>5.9173093241604077E-3</v>
      </c>
      <c r="X273">
        <f t="shared" si="117"/>
        <v>0.94160359434525431</v>
      </c>
      <c r="Y273">
        <v>1</v>
      </c>
      <c r="Z273">
        <f>Y273*'MRIP Selectivity'!$N$35</f>
        <v>6.2965941758702333E-3</v>
      </c>
      <c r="AA273">
        <f>Y273*'MRIP Selectivity'!$O$35</f>
        <v>6.2842892271189965E-3</v>
      </c>
      <c r="AB273">
        <f>Y273*'MRIP Selectivity'!$P$35</f>
        <v>9.0321712954188795E-4</v>
      </c>
      <c r="AC273">
        <v>0.74741255597723821</v>
      </c>
      <c r="AD273">
        <v>0.94160359434525442</v>
      </c>
      <c r="AE273">
        <v>1.3432654004296583</v>
      </c>
      <c r="AF273">
        <f t="shared" si="118"/>
        <v>4.7061535469385633E-3</v>
      </c>
      <c r="AG273">
        <f t="shared" si="119"/>
        <v>5.9173093241604077E-3</v>
      </c>
      <c r="AH273">
        <f t="shared" si="120"/>
        <v>1.2132603191890106E-3</v>
      </c>
      <c r="AI273">
        <f t="shared" si="121"/>
        <v>1.3484100532531117E-2</v>
      </c>
      <c r="AJ273">
        <f t="shared" si="122"/>
        <v>1.1836723190287982E-2</v>
      </c>
      <c r="AK273">
        <f t="shared" si="123"/>
        <v>7.1875063566608846E-3</v>
      </c>
      <c r="AL273">
        <f t="shared" si="124"/>
        <v>7.1305696433494187E-3</v>
      </c>
      <c r="AM273">
        <f t="shared" si="125"/>
        <v>1.0623462871098971E-2</v>
      </c>
      <c r="AN273">
        <f t="shared" si="126"/>
        <v>5.9173093241604077E-3</v>
      </c>
      <c r="AO273">
        <v>0</v>
      </c>
      <c r="AP273">
        <f t="shared" si="127"/>
        <v>1.258088340298923E-2</v>
      </c>
      <c r="AQ273">
        <f t="shared" si="128"/>
        <v>6.2842892271189965E-3</v>
      </c>
      <c r="AR273">
        <v>1</v>
      </c>
      <c r="AS273">
        <f>AR273*'MRIP Selectivity'!$N$35</f>
        <v>6.2965941758702333E-3</v>
      </c>
      <c r="AT273">
        <f>AR273*'MRIP Selectivity'!$O$35</f>
        <v>6.2842892271189965E-3</v>
      </c>
      <c r="AU273">
        <f>AR273*'MRIP Selectivity'!$P$35</f>
        <v>9.0321712954188795E-4</v>
      </c>
      <c r="AV273">
        <v>1</v>
      </c>
      <c r="AW273">
        <f t="shared" si="129"/>
        <v>5</v>
      </c>
      <c r="AX273">
        <f t="shared" si="108"/>
        <v>0</v>
      </c>
      <c r="AY273">
        <f t="shared" si="109"/>
        <v>0</v>
      </c>
      <c r="AZ273">
        <f t="shared" si="110"/>
        <v>0</v>
      </c>
      <c r="BA273">
        <v>514.93435499999998</v>
      </c>
      <c r="BB273">
        <v>514.93435499999998</v>
      </c>
    </row>
    <row r="274" spans="1:54" x14ac:dyDescent="0.25">
      <c r="A274" t="s">
        <v>239</v>
      </c>
      <c r="B274" t="s">
        <v>3</v>
      </c>
      <c r="C274">
        <v>2013</v>
      </c>
      <c r="D274">
        <v>4</v>
      </c>
      <c r="E274">
        <v>8</v>
      </c>
      <c r="F274" t="s">
        <v>1810</v>
      </c>
      <c r="G274" t="s">
        <v>1769</v>
      </c>
      <c r="H274" t="s">
        <v>1811</v>
      </c>
      <c r="I274" t="s">
        <v>1812</v>
      </c>
      <c r="J274" t="s">
        <v>1767</v>
      </c>
      <c r="K274" t="str">
        <f t="shared" si="111"/>
        <v>Inshore</v>
      </c>
      <c r="L274">
        <v>0</v>
      </c>
      <c r="M274">
        <f t="shared" si="104"/>
        <v>0</v>
      </c>
      <c r="N274">
        <f t="shared" si="112"/>
        <v>0.25161766805978458</v>
      </c>
      <c r="O274">
        <f t="shared" si="113"/>
        <v>0.12568578454237994</v>
      </c>
      <c r="P274">
        <v>0</v>
      </c>
      <c r="Q274">
        <f t="shared" si="114"/>
        <v>0</v>
      </c>
      <c r="R274">
        <v>0</v>
      </c>
      <c r="S274">
        <f t="shared" si="105"/>
        <v>0</v>
      </c>
      <c r="T274">
        <f t="shared" si="115"/>
        <v>0</v>
      </c>
      <c r="U274">
        <f t="shared" si="106"/>
        <v>0.21246925742197942</v>
      </c>
      <c r="V274">
        <f t="shared" si="116"/>
        <v>0.84441310922369939</v>
      </c>
      <c r="W274">
        <f t="shared" si="107"/>
        <v>0.11834618648320817</v>
      </c>
      <c r="X274">
        <f t="shared" si="117"/>
        <v>0.94160359434525442</v>
      </c>
      <c r="Y274">
        <v>20</v>
      </c>
      <c r="Z274">
        <f>Y274*'MRIP Selectivity'!$N$35</f>
        <v>0.12593188351740467</v>
      </c>
      <c r="AA274">
        <f>Y274*'MRIP Selectivity'!$O$35</f>
        <v>0.12568578454237994</v>
      </c>
      <c r="AB274">
        <f>Y274*'MRIP Selectivity'!$P$35</f>
        <v>1.8064342590837758E-2</v>
      </c>
      <c r="AC274">
        <v>0.74741255597723821</v>
      </c>
      <c r="AD274">
        <v>0.94160359434525442</v>
      </c>
      <c r="AE274">
        <v>1.3432654004296583</v>
      </c>
      <c r="AF274">
        <f t="shared" si="118"/>
        <v>9.4123070938771258E-2</v>
      </c>
      <c r="AG274">
        <f t="shared" si="119"/>
        <v>0.11834618648320817</v>
      </c>
      <c r="AH274">
        <f t="shared" si="120"/>
        <v>2.426520638378021E-2</v>
      </c>
      <c r="AI274">
        <f t="shared" si="121"/>
        <v>0.26968201065062236</v>
      </c>
      <c r="AJ274">
        <f t="shared" si="122"/>
        <v>0.23673446380575963</v>
      </c>
      <c r="AK274">
        <f t="shared" si="123"/>
        <v>0.14375012713321769</v>
      </c>
      <c r="AL274">
        <f t="shared" si="124"/>
        <v>0.14261139286698837</v>
      </c>
      <c r="AM274">
        <f t="shared" si="125"/>
        <v>0.21246925742197942</v>
      </c>
      <c r="AN274">
        <f t="shared" si="126"/>
        <v>0.11834618648320817</v>
      </c>
      <c r="AO274">
        <v>0</v>
      </c>
      <c r="AP274">
        <f t="shared" si="127"/>
        <v>0.25161766805978458</v>
      </c>
      <c r="AQ274">
        <f t="shared" si="128"/>
        <v>0.12568578454237994</v>
      </c>
      <c r="AR274">
        <v>20</v>
      </c>
      <c r="AS274">
        <f>AR274*'MRIP Selectivity'!$N$35</f>
        <v>0.12593188351740467</v>
      </c>
      <c r="AT274">
        <f>AR274*'MRIP Selectivity'!$O$35</f>
        <v>0.12568578454237994</v>
      </c>
      <c r="AU274">
        <f>AR274*'MRIP Selectivity'!$P$35</f>
        <v>1.8064342590837758E-2</v>
      </c>
      <c r="AV274">
        <v>2</v>
      </c>
      <c r="AW274">
        <f t="shared" si="129"/>
        <v>10</v>
      </c>
      <c r="AX274">
        <f t="shared" si="108"/>
        <v>0</v>
      </c>
      <c r="AY274">
        <f t="shared" si="109"/>
        <v>0</v>
      </c>
      <c r="AZ274">
        <f t="shared" si="110"/>
        <v>0</v>
      </c>
      <c r="BA274">
        <v>225.37346359</v>
      </c>
      <c r="BB274">
        <v>225.37346359</v>
      </c>
    </row>
    <row r="275" spans="1:54" x14ac:dyDescent="0.25">
      <c r="A275" t="s">
        <v>240</v>
      </c>
      <c r="B275" t="s">
        <v>3</v>
      </c>
      <c r="C275">
        <v>2013</v>
      </c>
      <c r="D275">
        <v>4</v>
      </c>
      <c r="E275">
        <v>8</v>
      </c>
      <c r="F275" t="s">
        <v>1835</v>
      </c>
      <c r="G275" t="s">
        <v>1769</v>
      </c>
      <c r="H275" t="s">
        <v>1811</v>
      </c>
      <c r="I275" t="s">
        <v>1812</v>
      </c>
      <c r="J275" t="s">
        <v>1813</v>
      </c>
      <c r="K275" t="str">
        <f t="shared" si="111"/>
        <v>Inshore</v>
      </c>
      <c r="L275">
        <v>0</v>
      </c>
      <c r="M275">
        <f t="shared" si="104"/>
        <v>0</v>
      </c>
      <c r="N275">
        <f t="shared" si="112"/>
        <v>2.516176680597846E-2</v>
      </c>
      <c r="O275">
        <f t="shared" si="113"/>
        <v>1.2568578454237993E-2</v>
      </c>
      <c r="P275">
        <v>0</v>
      </c>
      <c r="Q275">
        <f t="shared" si="114"/>
        <v>0</v>
      </c>
      <c r="R275">
        <v>0</v>
      </c>
      <c r="S275">
        <f t="shared" si="105"/>
        <v>0</v>
      </c>
      <c r="T275">
        <f t="shared" si="115"/>
        <v>0</v>
      </c>
      <c r="U275">
        <f t="shared" si="106"/>
        <v>2.1246925742197942E-2</v>
      </c>
      <c r="V275">
        <f t="shared" si="116"/>
        <v>0.84441310922369939</v>
      </c>
      <c r="W275">
        <f t="shared" si="107"/>
        <v>1.1834618648320815E-2</v>
      </c>
      <c r="X275">
        <f t="shared" si="117"/>
        <v>0.94160359434525431</v>
      </c>
      <c r="Y275">
        <v>2</v>
      </c>
      <c r="Z275">
        <f>Y275*'MRIP Selectivity'!$N$35</f>
        <v>1.2593188351740467E-2</v>
      </c>
      <c r="AA275">
        <f>Y275*'MRIP Selectivity'!$O$35</f>
        <v>1.2568578454237993E-2</v>
      </c>
      <c r="AB275">
        <f>Y275*'MRIP Selectivity'!$P$35</f>
        <v>1.8064342590837759E-3</v>
      </c>
      <c r="AC275">
        <v>0.74741255597723821</v>
      </c>
      <c r="AD275">
        <v>0.94160359434525442</v>
      </c>
      <c r="AE275">
        <v>1.3432654004296583</v>
      </c>
      <c r="AF275">
        <f t="shared" si="118"/>
        <v>9.4123070938771265E-3</v>
      </c>
      <c r="AG275">
        <f t="shared" si="119"/>
        <v>1.1834618648320815E-2</v>
      </c>
      <c r="AH275">
        <f t="shared" si="120"/>
        <v>2.4265206383780212E-3</v>
      </c>
      <c r="AI275">
        <f t="shared" si="121"/>
        <v>2.6968201065062234E-2</v>
      </c>
      <c r="AJ275">
        <f t="shared" si="122"/>
        <v>2.3673446380575964E-2</v>
      </c>
      <c r="AK275">
        <f t="shared" si="123"/>
        <v>1.4375012713321769E-2</v>
      </c>
      <c r="AL275">
        <f t="shared" si="124"/>
        <v>1.4261139286698837E-2</v>
      </c>
      <c r="AM275">
        <f t="shared" si="125"/>
        <v>2.1246925742197942E-2</v>
      </c>
      <c r="AN275">
        <f t="shared" si="126"/>
        <v>1.1834618648320815E-2</v>
      </c>
      <c r="AO275">
        <v>0</v>
      </c>
      <c r="AP275">
        <f t="shared" si="127"/>
        <v>2.516176680597846E-2</v>
      </c>
      <c r="AQ275">
        <f t="shared" si="128"/>
        <v>1.2568578454237993E-2</v>
      </c>
      <c r="AR275">
        <v>2</v>
      </c>
      <c r="AS275">
        <f>AR275*'MRIP Selectivity'!$N$35</f>
        <v>1.2593188351740467E-2</v>
      </c>
      <c r="AT275">
        <f>AR275*'MRIP Selectivity'!$O$35</f>
        <v>1.2568578454237993E-2</v>
      </c>
      <c r="AU275">
        <f>AR275*'MRIP Selectivity'!$P$35</f>
        <v>1.8064342590837759E-3</v>
      </c>
      <c r="AV275">
        <v>1</v>
      </c>
      <c r="AW275">
        <f t="shared" si="129"/>
        <v>5</v>
      </c>
      <c r="AX275">
        <f t="shared" si="108"/>
        <v>0</v>
      </c>
      <c r="AY275">
        <f t="shared" si="109"/>
        <v>0</v>
      </c>
      <c r="AZ275">
        <f t="shared" si="110"/>
        <v>0</v>
      </c>
      <c r="BA275">
        <v>549.98530357000004</v>
      </c>
      <c r="BB275">
        <v>549.98530357000004</v>
      </c>
    </row>
    <row r="276" spans="1:54" x14ac:dyDescent="0.25">
      <c r="A276" t="s">
        <v>241</v>
      </c>
      <c r="B276" t="s">
        <v>3</v>
      </c>
      <c r="C276">
        <v>2013</v>
      </c>
      <c r="D276">
        <v>4</v>
      </c>
      <c r="E276">
        <v>8</v>
      </c>
      <c r="F276" t="s">
        <v>1861</v>
      </c>
      <c r="G276" t="s">
        <v>1769</v>
      </c>
      <c r="H276" t="s">
        <v>1811</v>
      </c>
      <c r="I276" t="s">
        <v>1824</v>
      </c>
      <c r="J276" t="s">
        <v>1813</v>
      </c>
      <c r="K276" t="str">
        <f t="shared" si="111"/>
        <v>Inshore</v>
      </c>
      <c r="L276">
        <v>0</v>
      </c>
      <c r="M276">
        <f t="shared" si="104"/>
        <v>0</v>
      </c>
      <c r="N276">
        <f t="shared" si="112"/>
        <v>1.258088340298923E-2</v>
      </c>
      <c r="O276">
        <f t="shared" si="113"/>
        <v>6.2842892271189965E-3</v>
      </c>
      <c r="P276">
        <v>0</v>
      </c>
      <c r="Q276">
        <f t="shared" si="114"/>
        <v>0</v>
      </c>
      <c r="R276">
        <v>0</v>
      </c>
      <c r="S276">
        <f t="shared" si="105"/>
        <v>0</v>
      </c>
      <c r="T276">
        <f t="shared" si="115"/>
        <v>0</v>
      </c>
      <c r="U276">
        <f t="shared" si="106"/>
        <v>1.0623462871098971E-2</v>
      </c>
      <c r="V276">
        <f t="shared" si="116"/>
        <v>0.84441310922369939</v>
      </c>
      <c r="W276">
        <f t="shared" si="107"/>
        <v>5.9173093241604077E-3</v>
      </c>
      <c r="X276">
        <f t="shared" si="117"/>
        <v>0.94160359434525431</v>
      </c>
      <c r="Y276">
        <v>1</v>
      </c>
      <c r="Z276">
        <f>Y276*'MRIP Selectivity'!$N$35</f>
        <v>6.2965941758702333E-3</v>
      </c>
      <c r="AA276">
        <f>Y276*'MRIP Selectivity'!$O$35</f>
        <v>6.2842892271189965E-3</v>
      </c>
      <c r="AB276">
        <f>Y276*'MRIP Selectivity'!$P$35</f>
        <v>9.0321712954188795E-4</v>
      </c>
      <c r="AC276">
        <v>0.74741255597723821</v>
      </c>
      <c r="AD276">
        <v>0.94160359434525442</v>
      </c>
      <c r="AE276">
        <v>1.3432654004296583</v>
      </c>
      <c r="AF276">
        <f t="shared" si="118"/>
        <v>4.7061535469385633E-3</v>
      </c>
      <c r="AG276">
        <f t="shared" si="119"/>
        <v>5.9173093241604077E-3</v>
      </c>
      <c r="AH276">
        <f t="shared" si="120"/>
        <v>1.2132603191890106E-3</v>
      </c>
      <c r="AI276">
        <f t="shared" si="121"/>
        <v>1.3484100532531117E-2</v>
      </c>
      <c r="AJ276">
        <f t="shared" si="122"/>
        <v>1.1836723190287982E-2</v>
      </c>
      <c r="AK276">
        <f t="shared" si="123"/>
        <v>7.1875063566608846E-3</v>
      </c>
      <c r="AL276">
        <f t="shared" si="124"/>
        <v>7.1305696433494187E-3</v>
      </c>
      <c r="AM276">
        <f t="shared" si="125"/>
        <v>1.0623462871098971E-2</v>
      </c>
      <c r="AN276">
        <f t="shared" si="126"/>
        <v>5.9173093241604077E-3</v>
      </c>
      <c r="AO276">
        <v>0</v>
      </c>
      <c r="AP276">
        <f t="shared" si="127"/>
        <v>1.258088340298923E-2</v>
      </c>
      <c r="AQ276">
        <f t="shared" si="128"/>
        <v>6.2842892271189965E-3</v>
      </c>
      <c r="AR276">
        <v>1</v>
      </c>
      <c r="AS276">
        <f>AR276*'MRIP Selectivity'!$N$35</f>
        <v>6.2965941758702333E-3</v>
      </c>
      <c r="AT276">
        <f>AR276*'MRIP Selectivity'!$O$35</f>
        <v>6.2842892271189965E-3</v>
      </c>
      <c r="AU276">
        <f>AR276*'MRIP Selectivity'!$P$35</f>
        <v>9.0321712954188795E-4</v>
      </c>
      <c r="AV276">
        <v>1</v>
      </c>
      <c r="AW276">
        <f t="shared" si="129"/>
        <v>5</v>
      </c>
      <c r="AX276">
        <f t="shared" si="108"/>
        <v>0</v>
      </c>
      <c r="AY276">
        <f t="shared" si="109"/>
        <v>0</v>
      </c>
      <c r="AZ276">
        <f t="shared" si="110"/>
        <v>0</v>
      </c>
      <c r="BA276">
        <v>740.54577995</v>
      </c>
      <c r="BB276">
        <v>740.54577995</v>
      </c>
    </row>
    <row r="277" spans="1:54" x14ac:dyDescent="0.25">
      <c r="A277" t="s">
        <v>1884</v>
      </c>
      <c r="B277" t="s">
        <v>3</v>
      </c>
      <c r="C277">
        <v>2013</v>
      </c>
      <c r="D277">
        <v>4</v>
      </c>
      <c r="E277">
        <v>8</v>
      </c>
      <c r="F277" t="s">
        <v>1848</v>
      </c>
      <c r="G277" t="s">
        <v>1769</v>
      </c>
      <c r="H277" t="s">
        <v>1811</v>
      </c>
      <c r="I277" t="s">
        <v>1812</v>
      </c>
      <c r="J277" t="s">
        <v>1813</v>
      </c>
      <c r="K277" t="str">
        <f t="shared" si="111"/>
        <v>Inshore</v>
      </c>
      <c r="L277">
        <v>0</v>
      </c>
      <c r="M277">
        <f t="shared" si="104"/>
        <v>0</v>
      </c>
      <c r="N277">
        <f t="shared" si="112"/>
        <v>1.258088340298923E-2</v>
      </c>
      <c r="O277">
        <f t="shared" si="113"/>
        <v>6.2842892271189965E-3</v>
      </c>
      <c r="P277">
        <v>0</v>
      </c>
      <c r="Q277">
        <f t="shared" si="114"/>
        <v>0</v>
      </c>
      <c r="R277">
        <v>0</v>
      </c>
      <c r="S277">
        <f t="shared" si="105"/>
        <v>0</v>
      </c>
      <c r="T277">
        <f t="shared" si="115"/>
        <v>0</v>
      </c>
      <c r="U277">
        <f t="shared" si="106"/>
        <v>1.0623462871098971E-2</v>
      </c>
      <c r="V277">
        <f t="shared" si="116"/>
        <v>0.84441310922369939</v>
      </c>
      <c r="W277">
        <f t="shared" si="107"/>
        <v>5.9173093241604077E-3</v>
      </c>
      <c r="X277">
        <f t="shared" si="117"/>
        <v>0.94160359434525431</v>
      </c>
      <c r="Y277">
        <v>1</v>
      </c>
      <c r="Z277">
        <f>Y277*'MRIP Selectivity'!$N$35</f>
        <v>6.2965941758702333E-3</v>
      </c>
      <c r="AA277">
        <f>Y277*'MRIP Selectivity'!$O$35</f>
        <v>6.2842892271189965E-3</v>
      </c>
      <c r="AB277">
        <f>Y277*'MRIP Selectivity'!$P$35</f>
        <v>9.0321712954188795E-4</v>
      </c>
      <c r="AC277">
        <v>0.74741255597723821</v>
      </c>
      <c r="AD277">
        <v>0.94160359434525442</v>
      </c>
      <c r="AE277">
        <v>1.3432654004296583</v>
      </c>
      <c r="AF277">
        <f t="shared" si="118"/>
        <v>4.7061535469385633E-3</v>
      </c>
      <c r="AG277">
        <f t="shared" si="119"/>
        <v>5.9173093241604077E-3</v>
      </c>
      <c r="AH277">
        <f t="shared" si="120"/>
        <v>1.2132603191890106E-3</v>
      </c>
      <c r="AI277">
        <f t="shared" si="121"/>
        <v>1.3484100532531117E-2</v>
      </c>
      <c r="AJ277">
        <f t="shared" si="122"/>
        <v>1.1836723190287982E-2</v>
      </c>
      <c r="AK277">
        <f t="shared" si="123"/>
        <v>7.1875063566608846E-3</v>
      </c>
      <c r="AL277">
        <f t="shared" si="124"/>
        <v>7.1305696433494187E-3</v>
      </c>
      <c r="AM277">
        <f t="shared" si="125"/>
        <v>1.0623462871098971E-2</v>
      </c>
      <c r="AN277">
        <f t="shared" si="126"/>
        <v>5.9173093241604077E-3</v>
      </c>
      <c r="AO277">
        <v>0</v>
      </c>
      <c r="AP277">
        <f t="shared" si="127"/>
        <v>1.258088340298923E-2</v>
      </c>
      <c r="AQ277">
        <f t="shared" si="128"/>
        <v>6.2842892271189965E-3</v>
      </c>
      <c r="AR277">
        <v>1</v>
      </c>
      <c r="AS277">
        <f>AR277*'MRIP Selectivity'!$N$35</f>
        <v>6.2965941758702333E-3</v>
      </c>
      <c r="AT277">
        <f>AR277*'MRIP Selectivity'!$O$35</f>
        <v>6.2842892271189965E-3</v>
      </c>
      <c r="AU277">
        <f>AR277*'MRIP Selectivity'!$P$35</f>
        <v>9.0321712954188795E-4</v>
      </c>
      <c r="AV277">
        <v>2</v>
      </c>
      <c r="AW277">
        <f t="shared" si="129"/>
        <v>10</v>
      </c>
      <c r="AX277">
        <f t="shared" si="108"/>
        <v>0</v>
      </c>
      <c r="AY277">
        <f t="shared" si="109"/>
        <v>0</v>
      </c>
      <c r="AZ277">
        <f t="shared" si="110"/>
        <v>0</v>
      </c>
      <c r="BA277">
        <v>257.35762338000001</v>
      </c>
      <c r="BB277">
        <v>257.35762338000001</v>
      </c>
    </row>
    <row r="278" spans="1:54" x14ac:dyDescent="0.25">
      <c r="A278" t="s">
        <v>1885</v>
      </c>
      <c r="B278" t="s">
        <v>3</v>
      </c>
      <c r="C278">
        <v>2013</v>
      </c>
      <c r="D278">
        <v>4</v>
      </c>
      <c r="E278">
        <v>8</v>
      </c>
      <c r="F278" t="s">
        <v>1848</v>
      </c>
      <c r="G278" t="s">
        <v>1769</v>
      </c>
      <c r="H278" t="s">
        <v>1811</v>
      </c>
      <c r="I278" t="s">
        <v>1812</v>
      </c>
      <c r="J278" t="s">
        <v>1813</v>
      </c>
      <c r="K278" t="str">
        <f t="shared" si="111"/>
        <v>Inshore</v>
      </c>
      <c r="L278">
        <v>0</v>
      </c>
      <c r="M278">
        <f t="shared" si="104"/>
        <v>0</v>
      </c>
      <c r="N278">
        <f t="shared" si="112"/>
        <v>1.258088340298923E-2</v>
      </c>
      <c r="O278">
        <f t="shared" si="113"/>
        <v>6.2842892271189965E-3</v>
      </c>
      <c r="P278">
        <v>0</v>
      </c>
      <c r="Q278">
        <f t="shared" si="114"/>
        <v>0</v>
      </c>
      <c r="R278">
        <v>0</v>
      </c>
      <c r="S278">
        <f t="shared" si="105"/>
        <v>0</v>
      </c>
      <c r="T278">
        <f t="shared" si="115"/>
        <v>0</v>
      </c>
      <c r="U278">
        <f t="shared" si="106"/>
        <v>1.0623462871098971E-2</v>
      </c>
      <c r="V278">
        <f t="shared" si="116"/>
        <v>0.84441310922369939</v>
      </c>
      <c r="W278">
        <f t="shared" si="107"/>
        <v>5.9173093241604077E-3</v>
      </c>
      <c r="X278">
        <f t="shared" si="117"/>
        <v>0.94160359434525431</v>
      </c>
      <c r="Y278">
        <v>1</v>
      </c>
      <c r="Z278">
        <f>Y278*'MRIP Selectivity'!$N$35</f>
        <v>6.2965941758702333E-3</v>
      </c>
      <c r="AA278">
        <f>Y278*'MRIP Selectivity'!$O$35</f>
        <v>6.2842892271189965E-3</v>
      </c>
      <c r="AB278">
        <f>Y278*'MRIP Selectivity'!$P$35</f>
        <v>9.0321712954188795E-4</v>
      </c>
      <c r="AC278">
        <v>0.74741255597723821</v>
      </c>
      <c r="AD278">
        <v>0.94160359434525442</v>
      </c>
      <c r="AE278">
        <v>1.3432654004296583</v>
      </c>
      <c r="AF278">
        <f t="shared" si="118"/>
        <v>4.7061535469385633E-3</v>
      </c>
      <c r="AG278">
        <f t="shared" si="119"/>
        <v>5.9173093241604077E-3</v>
      </c>
      <c r="AH278">
        <f t="shared" si="120"/>
        <v>1.2132603191890106E-3</v>
      </c>
      <c r="AI278">
        <f t="shared" si="121"/>
        <v>1.3484100532531117E-2</v>
      </c>
      <c r="AJ278">
        <f t="shared" si="122"/>
        <v>1.1836723190287982E-2</v>
      </c>
      <c r="AK278">
        <f t="shared" si="123"/>
        <v>7.1875063566608846E-3</v>
      </c>
      <c r="AL278">
        <f t="shared" si="124"/>
        <v>7.1305696433494187E-3</v>
      </c>
      <c r="AM278">
        <f t="shared" si="125"/>
        <v>1.0623462871098971E-2</v>
      </c>
      <c r="AN278">
        <f t="shared" si="126"/>
        <v>5.9173093241604077E-3</v>
      </c>
      <c r="AO278">
        <v>0</v>
      </c>
      <c r="AP278">
        <f t="shared" si="127"/>
        <v>1.258088340298923E-2</v>
      </c>
      <c r="AQ278">
        <f t="shared" si="128"/>
        <v>6.2842892271189965E-3</v>
      </c>
      <c r="AR278">
        <v>1</v>
      </c>
      <c r="AS278">
        <f>AR278*'MRIP Selectivity'!$N$35</f>
        <v>6.2965941758702333E-3</v>
      </c>
      <c r="AT278">
        <f>AR278*'MRIP Selectivity'!$O$35</f>
        <v>6.2842892271189965E-3</v>
      </c>
      <c r="AU278">
        <f>AR278*'MRIP Selectivity'!$P$35</f>
        <v>9.0321712954188795E-4</v>
      </c>
      <c r="AV278">
        <v>5</v>
      </c>
      <c r="AW278">
        <f t="shared" si="129"/>
        <v>25</v>
      </c>
      <c r="AX278">
        <f t="shared" si="108"/>
        <v>0</v>
      </c>
      <c r="AY278">
        <f t="shared" si="109"/>
        <v>0</v>
      </c>
      <c r="AZ278">
        <f t="shared" si="110"/>
        <v>0</v>
      </c>
      <c r="BA278">
        <v>257.35762338000001</v>
      </c>
      <c r="BB278">
        <v>257.35762338000001</v>
      </c>
    </row>
    <row r="279" spans="1:54" x14ac:dyDescent="0.25">
      <c r="A279" t="s">
        <v>242</v>
      </c>
      <c r="B279" t="s">
        <v>3</v>
      </c>
      <c r="C279">
        <v>2013</v>
      </c>
      <c r="D279">
        <v>4</v>
      </c>
      <c r="E279">
        <v>8</v>
      </c>
      <c r="F279" t="s">
        <v>1848</v>
      </c>
      <c r="G279" t="s">
        <v>1769</v>
      </c>
      <c r="H279" t="s">
        <v>1811</v>
      </c>
      <c r="I279" t="s">
        <v>1812</v>
      </c>
      <c r="J279" t="s">
        <v>1813</v>
      </c>
      <c r="K279" t="str">
        <f t="shared" si="111"/>
        <v>Inshore</v>
      </c>
      <c r="L279">
        <v>0</v>
      </c>
      <c r="M279">
        <f t="shared" si="104"/>
        <v>0</v>
      </c>
      <c r="N279">
        <f t="shared" si="112"/>
        <v>1.258088340298923E-2</v>
      </c>
      <c r="O279">
        <f t="shared" si="113"/>
        <v>6.2842892271189965E-3</v>
      </c>
      <c r="P279">
        <v>0</v>
      </c>
      <c r="Q279">
        <f t="shared" si="114"/>
        <v>0</v>
      </c>
      <c r="R279">
        <v>0</v>
      </c>
      <c r="S279">
        <f t="shared" si="105"/>
        <v>0</v>
      </c>
      <c r="T279">
        <f t="shared" si="115"/>
        <v>0</v>
      </c>
      <c r="U279">
        <f t="shared" si="106"/>
        <v>1.0623462871098971E-2</v>
      </c>
      <c r="V279">
        <f t="shared" si="116"/>
        <v>0.84441310922369939</v>
      </c>
      <c r="W279">
        <f t="shared" si="107"/>
        <v>5.9173093241604077E-3</v>
      </c>
      <c r="X279">
        <f t="shared" si="117"/>
        <v>0.94160359434525431</v>
      </c>
      <c r="Y279">
        <v>1</v>
      </c>
      <c r="Z279">
        <f>Y279*'MRIP Selectivity'!$N$35</f>
        <v>6.2965941758702333E-3</v>
      </c>
      <c r="AA279">
        <f>Y279*'MRIP Selectivity'!$O$35</f>
        <v>6.2842892271189965E-3</v>
      </c>
      <c r="AB279">
        <f>Y279*'MRIP Selectivity'!$P$35</f>
        <v>9.0321712954188795E-4</v>
      </c>
      <c r="AC279">
        <v>0.74741255597723821</v>
      </c>
      <c r="AD279">
        <v>0.94160359434525442</v>
      </c>
      <c r="AE279">
        <v>1.3432654004296583</v>
      </c>
      <c r="AF279">
        <f t="shared" si="118"/>
        <v>4.7061535469385633E-3</v>
      </c>
      <c r="AG279">
        <f t="shared" si="119"/>
        <v>5.9173093241604077E-3</v>
      </c>
      <c r="AH279">
        <f t="shared" si="120"/>
        <v>1.2132603191890106E-3</v>
      </c>
      <c r="AI279">
        <f t="shared" si="121"/>
        <v>1.3484100532531117E-2</v>
      </c>
      <c r="AJ279">
        <f t="shared" si="122"/>
        <v>1.1836723190287982E-2</v>
      </c>
      <c r="AK279">
        <f t="shared" si="123"/>
        <v>7.1875063566608846E-3</v>
      </c>
      <c r="AL279">
        <f t="shared" si="124"/>
        <v>7.1305696433494187E-3</v>
      </c>
      <c r="AM279">
        <f t="shared" si="125"/>
        <v>1.0623462871098971E-2</v>
      </c>
      <c r="AN279">
        <f t="shared" si="126"/>
        <v>5.9173093241604077E-3</v>
      </c>
      <c r="AO279">
        <v>0</v>
      </c>
      <c r="AP279">
        <f t="shared" si="127"/>
        <v>1.258088340298923E-2</v>
      </c>
      <c r="AQ279">
        <f t="shared" si="128"/>
        <v>6.2842892271189965E-3</v>
      </c>
      <c r="AR279">
        <v>1</v>
      </c>
      <c r="AS279">
        <f>AR279*'MRIP Selectivity'!$N$35</f>
        <v>6.2965941758702333E-3</v>
      </c>
      <c r="AT279">
        <f>AR279*'MRIP Selectivity'!$O$35</f>
        <v>6.2842892271189965E-3</v>
      </c>
      <c r="AU279">
        <f>AR279*'MRIP Selectivity'!$P$35</f>
        <v>9.0321712954188795E-4</v>
      </c>
      <c r="AV279">
        <v>3</v>
      </c>
      <c r="AW279">
        <f t="shared" si="129"/>
        <v>15</v>
      </c>
      <c r="AX279">
        <f t="shared" si="108"/>
        <v>0</v>
      </c>
      <c r="AY279">
        <f t="shared" si="109"/>
        <v>0</v>
      </c>
      <c r="AZ279">
        <f t="shared" si="110"/>
        <v>0</v>
      </c>
      <c r="BA279">
        <v>257.35762338000001</v>
      </c>
      <c r="BB279">
        <v>257.35762338000001</v>
      </c>
    </row>
    <row r="280" spans="1:54" x14ac:dyDescent="0.25">
      <c r="A280" t="s">
        <v>243</v>
      </c>
      <c r="B280" t="s">
        <v>3</v>
      </c>
      <c r="C280">
        <v>2013</v>
      </c>
      <c r="D280">
        <v>4</v>
      </c>
      <c r="E280">
        <v>8</v>
      </c>
      <c r="F280" t="s">
        <v>1848</v>
      </c>
      <c r="G280" t="s">
        <v>1769</v>
      </c>
      <c r="H280" t="s">
        <v>1811</v>
      </c>
      <c r="I280" t="s">
        <v>1812</v>
      </c>
      <c r="J280" t="s">
        <v>1813</v>
      </c>
      <c r="K280" t="str">
        <f t="shared" si="111"/>
        <v>Inshore</v>
      </c>
      <c r="L280">
        <v>0</v>
      </c>
      <c r="M280">
        <f t="shared" si="104"/>
        <v>0</v>
      </c>
      <c r="N280">
        <f t="shared" si="112"/>
        <v>0.37742650208967687</v>
      </c>
      <c r="O280">
        <f t="shared" si="113"/>
        <v>0.18852867681356988</v>
      </c>
      <c r="P280">
        <v>0</v>
      </c>
      <c r="Q280">
        <f t="shared" si="114"/>
        <v>0</v>
      </c>
      <c r="R280">
        <v>0</v>
      </c>
      <c r="S280">
        <f t="shared" si="105"/>
        <v>0</v>
      </c>
      <c r="T280">
        <f t="shared" si="115"/>
        <v>0</v>
      </c>
      <c r="U280">
        <f t="shared" si="106"/>
        <v>0.31870388613296913</v>
      </c>
      <c r="V280">
        <f t="shared" si="116"/>
        <v>0.84441310922369939</v>
      </c>
      <c r="W280">
        <f t="shared" si="107"/>
        <v>0.17751927972481224</v>
      </c>
      <c r="X280">
        <f t="shared" si="117"/>
        <v>0.94160359434525442</v>
      </c>
      <c r="Y280">
        <v>30</v>
      </c>
      <c r="Z280">
        <f>Y280*'MRIP Selectivity'!$N$35</f>
        <v>0.18889782527610699</v>
      </c>
      <c r="AA280">
        <f>Y280*'MRIP Selectivity'!$O$35</f>
        <v>0.18852867681356988</v>
      </c>
      <c r="AB280">
        <f>Y280*'MRIP Selectivity'!$P$35</f>
        <v>2.709651388625664E-2</v>
      </c>
      <c r="AC280">
        <v>0.74741255597723821</v>
      </c>
      <c r="AD280">
        <v>0.94160359434525442</v>
      </c>
      <c r="AE280">
        <v>1.3432654004296583</v>
      </c>
      <c r="AF280">
        <f t="shared" si="118"/>
        <v>0.14118460640815689</v>
      </c>
      <c r="AG280">
        <f t="shared" si="119"/>
        <v>0.17751927972481224</v>
      </c>
      <c r="AH280">
        <f t="shared" si="120"/>
        <v>3.639780957567032E-2</v>
      </c>
      <c r="AI280">
        <f t="shared" si="121"/>
        <v>0.40452301597593354</v>
      </c>
      <c r="AJ280">
        <f t="shared" si="122"/>
        <v>0.35510169570863948</v>
      </c>
      <c r="AK280">
        <f t="shared" si="123"/>
        <v>0.21562519069982652</v>
      </c>
      <c r="AL280">
        <f t="shared" si="124"/>
        <v>0.21391708930048256</v>
      </c>
      <c r="AM280">
        <f t="shared" si="125"/>
        <v>0.31870388613296913</v>
      </c>
      <c r="AN280">
        <f t="shared" si="126"/>
        <v>0.17751927972481224</v>
      </c>
      <c r="AO280">
        <v>0</v>
      </c>
      <c r="AP280">
        <f t="shared" si="127"/>
        <v>0.37742650208967687</v>
      </c>
      <c r="AQ280">
        <f t="shared" si="128"/>
        <v>0.18852867681356988</v>
      </c>
      <c r="AR280">
        <v>30</v>
      </c>
      <c r="AS280">
        <f>AR280*'MRIP Selectivity'!$N$35</f>
        <v>0.18889782527610699</v>
      </c>
      <c r="AT280">
        <f>AR280*'MRIP Selectivity'!$O$35</f>
        <v>0.18852867681356988</v>
      </c>
      <c r="AU280">
        <f>AR280*'MRIP Selectivity'!$P$35</f>
        <v>2.709651388625664E-2</v>
      </c>
      <c r="AV280">
        <v>4</v>
      </c>
      <c r="AW280">
        <f t="shared" si="129"/>
        <v>20</v>
      </c>
      <c r="AX280">
        <f t="shared" si="108"/>
        <v>0</v>
      </c>
      <c r="AY280">
        <f t="shared" si="109"/>
        <v>0</v>
      </c>
      <c r="AZ280">
        <f t="shared" si="110"/>
        <v>0</v>
      </c>
      <c r="BA280">
        <v>257.35762338000001</v>
      </c>
      <c r="BB280">
        <v>257.35762338000001</v>
      </c>
    </row>
    <row r="281" spans="1:54" x14ac:dyDescent="0.25">
      <c r="A281" t="s">
        <v>244</v>
      </c>
      <c r="B281" t="s">
        <v>3</v>
      </c>
      <c r="C281">
        <v>2013</v>
      </c>
      <c r="D281">
        <v>4</v>
      </c>
      <c r="E281">
        <v>8</v>
      </c>
      <c r="F281" t="s">
        <v>1841</v>
      </c>
      <c r="G281" t="s">
        <v>1769</v>
      </c>
      <c r="H281" t="s">
        <v>1811</v>
      </c>
      <c r="I281" t="s">
        <v>1812</v>
      </c>
      <c r="J281" t="s">
        <v>1813</v>
      </c>
      <c r="K281" t="str">
        <f t="shared" si="111"/>
        <v>Inshore</v>
      </c>
      <c r="L281">
        <v>0</v>
      </c>
      <c r="M281">
        <f t="shared" si="104"/>
        <v>0</v>
      </c>
      <c r="N281">
        <f t="shared" si="112"/>
        <v>0.25161766805978458</v>
      </c>
      <c r="O281">
        <f t="shared" si="113"/>
        <v>0.12568578454237994</v>
      </c>
      <c r="P281">
        <v>0</v>
      </c>
      <c r="Q281">
        <f t="shared" si="114"/>
        <v>0</v>
      </c>
      <c r="R281">
        <v>0</v>
      </c>
      <c r="S281">
        <f t="shared" si="105"/>
        <v>0</v>
      </c>
      <c r="T281">
        <f t="shared" si="115"/>
        <v>0</v>
      </c>
      <c r="U281">
        <f t="shared" si="106"/>
        <v>0.21246925742197942</v>
      </c>
      <c r="V281">
        <f t="shared" si="116"/>
        <v>0.84441310922369939</v>
      </c>
      <c r="W281">
        <f t="shared" si="107"/>
        <v>0.11834618648320817</v>
      </c>
      <c r="X281">
        <f t="shared" si="117"/>
        <v>0.94160359434525442</v>
      </c>
      <c r="Y281">
        <v>20</v>
      </c>
      <c r="Z281">
        <f>Y281*'MRIP Selectivity'!$N$35</f>
        <v>0.12593188351740467</v>
      </c>
      <c r="AA281">
        <f>Y281*'MRIP Selectivity'!$O$35</f>
        <v>0.12568578454237994</v>
      </c>
      <c r="AB281">
        <f>Y281*'MRIP Selectivity'!$P$35</f>
        <v>1.8064342590837758E-2</v>
      </c>
      <c r="AC281">
        <v>0.74741255597723821</v>
      </c>
      <c r="AD281">
        <v>0.94160359434525442</v>
      </c>
      <c r="AE281">
        <v>1.3432654004296583</v>
      </c>
      <c r="AF281">
        <f t="shared" si="118"/>
        <v>9.4123070938771258E-2</v>
      </c>
      <c r="AG281">
        <f t="shared" si="119"/>
        <v>0.11834618648320817</v>
      </c>
      <c r="AH281">
        <f t="shared" si="120"/>
        <v>2.426520638378021E-2</v>
      </c>
      <c r="AI281">
        <f t="shared" si="121"/>
        <v>0.26968201065062236</v>
      </c>
      <c r="AJ281">
        <f t="shared" si="122"/>
        <v>0.23673446380575963</v>
      </c>
      <c r="AK281">
        <f t="shared" si="123"/>
        <v>0.14375012713321769</v>
      </c>
      <c r="AL281">
        <f t="shared" si="124"/>
        <v>0.14261139286698837</v>
      </c>
      <c r="AM281">
        <f t="shared" si="125"/>
        <v>0.21246925742197942</v>
      </c>
      <c r="AN281">
        <f t="shared" si="126"/>
        <v>0.11834618648320817</v>
      </c>
      <c r="AO281">
        <v>0</v>
      </c>
      <c r="AP281">
        <f t="shared" si="127"/>
        <v>0.25161766805978458</v>
      </c>
      <c r="AQ281">
        <f t="shared" si="128"/>
        <v>0.12568578454237994</v>
      </c>
      <c r="AR281">
        <v>20</v>
      </c>
      <c r="AS281">
        <f>AR281*'MRIP Selectivity'!$N$35</f>
        <v>0.12593188351740467</v>
      </c>
      <c r="AT281">
        <f>AR281*'MRIP Selectivity'!$O$35</f>
        <v>0.12568578454237994</v>
      </c>
      <c r="AU281">
        <f>AR281*'MRIP Selectivity'!$P$35</f>
        <v>1.8064342590837758E-2</v>
      </c>
      <c r="AV281">
        <v>4</v>
      </c>
      <c r="AW281">
        <f t="shared" si="129"/>
        <v>20</v>
      </c>
      <c r="AX281">
        <f t="shared" si="108"/>
        <v>0</v>
      </c>
      <c r="AY281">
        <f t="shared" si="109"/>
        <v>0</v>
      </c>
      <c r="AZ281">
        <f t="shared" si="110"/>
        <v>0</v>
      </c>
      <c r="BA281">
        <v>378.32790275999997</v>
      </c>
      <c r="BB281">
        <v>378.32790275999997</v>
      </c>
    </row>
    <row r="282" spans="1:54" x14ac:dyDescent="0.25">
      <c r="A282" t="s">
        <v>245</v>
      </c>
      <c r="B282" t="s">
        <v>3</v>
      </c>
      <c r="C282">
        <v>2013</v>
      </c>
      <c r="D282">
        <v>4</v>
      </c>
      <c r="E282">
        <v>8</v>
      </c>
      <c r="F282" t="s">
        <v>1841</v>
      </c>
      <c r="G282" t="s">
        <v>1769</v>
      </c>
      <c r="H282" t="s">
        <v>1811</v>
      </c>
      <c r="I282" t="s">
        <v>1812</v>
      </c>
      <c r="J282" t="s">
        <v>1813</v>
      </c>
      <c r="K282" t="str">
        <f t="shared" si="111"/>
        <v>Inshore</v>
      </c>
      <c r="L282">
        <v>0</v>
      </c>
      <c r="M282">
        <f t="shared" si="104"/>
        <v>0</v>
      </c>
      <c r="N282">
        <f t="shared" si="112"/>
        <v>6.2904417014946146E-2</v>
      </c>
      <c r="O282">
        <f t="shared" si="113"/>
        <v>3.1421446135594985E-2</v>
      </c>
      <c r="P282">
        <v>0</v>
      </c>
      <c r="Q282">
        <f t="shared" si="114"/>
        <v>0</v>
      </c>
      <c r="R282">
        <v>0</v>
      </c>
      <c r="S282">
        <f t="shared" si="105"/>
        <v>0</v>
      </c>
      <c r="T282">
        <f t="shared" si="115"/>
        <v>0</v>
      </c>
      <c r="U282">
        <f t="shared" si="106"/>
        <v>5.3117314355494855E-2</v>
      </c>
      <c r="V282">
        <f t="shared" si="116"/>
        <v>0.84441310922369939</v>
      </c>
      <c r="W282">
        <f t="shared" si="107"/>
        <v>2.9586546620802043E-2</v>
      </c>
      <c r="X282">
        <f t="shared" si="117"/>
        <v>0.94160359434525442</v>
      </c>
      <c r="Y282">
        <v>5</v>
      </c>
      <c r="Z282">
        <f>Y282*'MRIP Selectivity'!$N$35</f>
        <v>3.1482970879351167E-2</v>
      </c>
      <c r="AA282">
        <f>Y282*'MRIP Selectivity'!$O$35</f>
        <v>3.1421446135594985E-2</v>
      </c>
      <c r="AB282">
        <f>Y282*'MRIP Selectivity'!$P$35</f>
        <v>4.5160856477094394E-3</v>
      </c>
      <c r="AC282">
        <v>0.74741255597723821</v>
      </c>
      <c r="AD282">
        <v>0.94160359434525442</v>
      </c>
      <c r="AE282">
        <v>1.3432654004296583</v>
      </c>
      <c r="AF282">
        <f t="shared" si="118"/>
        <v>2.3530767734692815E-2</v>
      </c>
      <c r="AG282">
        <f t="shared" si="119"/>
        <v>2.9586546620802043E-2</v>
      </c>
      <c r="AH282">
        <f t="shared" si="120"/>
        <v>6.0663015959450525E-3</v>
      </c>
      <c r="AI282">
        <f t="shared" si="121"/>
        <v>6.742050266265559E-2</v>
      </c>
      <c r="AJ282">
        <f t="shared" si="122"/>
        <v>5.9183615951439908E-2</v>
      </c>
      <c r="AK282">
        <f t="shared" si="123"/>
        <v>3.5937531783304423E-2</v>
      </c>
      <c r="AL282">
        <f t="shared" si="124"/>
        <v>3.5652848216747093E-2</v>
      </c>
      <c r="AM282">
        <f t="shared" si="125"/>
        <v>5.3117314355494855E-2</v>
      </c>
      <c r="AN282">
        <f t="shared" si="126"/>
        <v>2.9586546620802043E-2</v>
      </c>
      <c r="AO282">
        <v>0</v>
      </c>
      <c r="AP282">
        <f t="shared" si="127"/>
        <v>6.2904417014946146E-2</v>
      </c>
      <c r="AQ282">
        <f t="shared" si="128"/>
        <v>3.1421446135594985E-2</v>
      </c>
      <c r="AR282">
        <v>5</v>
      </c>
      <c r="AS282">
        <f>AR282*'MRIP Selectivity'!$N$35</f>
        <v>3.1482970879351167E-2</v>
      </c>
      <c r="AT282">
        <f>AR282*'MRIP Selectivity'!$O$35</f>
        <v>3.1421446135594985E-2</v>
      </c>
      <c r="AU282">
        <f>AR282*'MRIP Selectivity'!$P$35</f>
        <v>4.5160856477094394E-3</v>
      </c>
      <c r="AV282">
        <v>2</v>
      </c>
      <c r="AW282">
        <f t="shared" si="129"/>
        <v>10</v>
      </c>
      <c r="AX282">
        <f t="shared" si="108"/>
        <v>0</v>
      </c>
      <c r="AY282">
        <f t="shared" si="109"/>
        <v>0</v>
      </c>
      <c r="AZ282">
        <f t="shared" si="110"/>
        <v>0</v>
      </c>
      <c r="BA282">
        <v>656.55954531999998</v>
      </c>
      <c r="BB282">
        <v>656.55954531999998</v>
      </c>
    </row>
    <row r="283" spans="1:54" x14ac:dyDescent="0.25">
      <c r="A283" t="s">
        <v>246</v>
      </c>
      <c r="B283" t="s">
        <v>3</v>
      </c>
      <c r="C283">
        <v>2013</v>
      </c>
      <c r="D283">
        <v>4</v>
      </c>
      <c r="E283">
        <v>8</v>
      </c>
      <c r="F283" t="s">
        <v>1860</v>
      </c>
      <c r="G283" t="s">
        <v>1769</v>
      </c>
      <c r="H283" t="s">
        <v>1811</v>
      </c>
      <c r="I283" t="s">
        <v>1812</v>
      </c>
      <c r="J283" t="s">
        <v>1813</v>
      </c>
      <c r="K283" t="str">
        <f t="shared" si="111"/>
        <v>Inshore</v>
      </c>
      <c r="L283">
        <v>0</v>
      </c>
      <c r="M283">
        <f t="shared" si="104"/>
        <v>0</v>
      </c>
      <c r="N283">
        <f t="shared" si="112"/>
        <v>0.17613236764184922</v>
      </c>
      <c r="O283">
        <f t="shared" si="113"/>
        <v>8.7980049179665953E-2</v>
      </c>
      <c r="P283">
        <v>0</v>
      </c>
      <c r="Q283">
        <f t="shared" si="114"/>
        <v>0</v>
      </c>
      <c r="R283">
        <v>0</v>
      </c>
      <c r="S283">
        <f t="shared" si="105"/>
        <v>0</v>
      </c>
      <c r="T283">
        <f t="shared" si="115"/>
        <v>0</v>
      </c>
      <c r="U283">
        <f t="shared" si="106"/>
        <v>0.14872848019538559</v>
      </c>
      <c r="V283">
        <f t="shared" si="116"/>
        <v>0.84441310922369928</v>
      </c>
      <c r="W283">
        <f t="shared" si="107"/>
        <v>8.2842330538245718E-2</v>
      </c>
      <c r="X283">
        <f t="shared" si="117"/>
        <v>0.94160359434525442</v>
      </c>
      <c r="Y283">
        <v>14</v>
      </c>
      <c r="Z283">
        <f>Y283*'MRIP Selectivity'!$N$35</f>
        <v>8.8152318462183271E-2</v>
      </c>
      <c r="AA283">
        <f>Y283*'MRIP Selectivity'!$O$35</f>
        <v>8.7980049179665953E-2</v>
      </c>
      <c r="AB283">
        <f>Y283*'MRIP Selectivity'!$P$35</f>
        <v>1.2645039813586431E-2</v>
      </c>
      <c r="AC283">
        <v>0.74741255597723821</v>
      </c>
      <c r="AD283">
        <v>0.94160359434525442</v>
      </c>
      <c r="AE283">
        <v>1.3432654004296583</v>
      </c>
      <c r="AF283">
        <f t="shared" si="118"/>
        <v>6.5886149657139889E-2</v>
      </c>
      <c r="AG283">
        <f t="shared" si="119"/>
        <v>8.2842330538245718E-2</v>
      </c>
      <c r="AH283">
        <f t="shared" si="120"/>
        <v>1.6985644468646147E-2</v>
      </c>
      <c r="AI283">
        <f t="shared" si="121"/>
        <v>0.18877740745543564</v>
      </c>
      <c r="AJ283">
        <f t="shared" si="122"/>
        <v>0.16571412466403174</v>
      </c>
      <c r="AK283">
        <f t="shared" si="123"/>
        <v>0.10062508899325238</v>
      </c>
      <c r="AL283">
        <f t="shared" si="124"/>
        <v>9.9827975006891861E-2</v>
      </c>
      <c r="AM283">
        <f t="shared" si="125"/>
        <v>0.14872848019538559</v>
      </c>
      <c r="AN283">
        <f t="shared" si="126"/>
        <v>8.2842330538245718E-2</v>
      </c>
      <c r="AO283">
        <v>0</v>
      </c>
      <c r="AP283">
        <f t="shared" si="127"/>
        <v>0.17613236764184922</v>
      </c>
      <c r="AQ283">
        <f t="shared" si="128"/>
        <v>8.7980049179665953E-2</v>
      </c>
      <c r="AR283">
        <v>14</v>
      </c>
      <c r="AS283">
        <f>AR283*'MRIP Selectivity'!$N$35</f>
        <v>8.8152318462183271E-2</v>
      </c>
      <c r="AT283">
        <f>AR283*'MRIP Selectivity'!$O$35</f>
        <v>8.7980049179665953E-2</v>
      </c>
      <c r="AU283">
        <f>AR283*'MRIP Selectivity'!$P$35</f>
        <v>1.2645039813586431E-2</v>
      </c>
      <c r="AV283">
        <v>6</v>
      </c>
      <c r="AW283">
        <f t="shared" si="129"/>
        <v>30</v>
      </c>
      <c r="AX283">
        <f t="shared" si="108"/>
        <v>0</v>
      </c>
      <c r="AY283">
        <f t="shared" si="109"/>
        <v>0</v>
      </c>
      <c r="AZ283">
        <f t="shared" si="110"/>
        <v>0</v>
      </c>
      <c r="BA283">
        <v>224.76379624</v>
      </c>
      <c r="BB283">
        <v>224.76379624</v>
      </c>
    </row>
    <row r="284" spans="1:54" x14ac:dyDescent="0.25">
      <c r="A284" t="s">
        <v>247</v>
      </c>
      <c r="B284" t="s">
        <v>3</v>
      </c>
      <c r="C284">
        <v>2013</v>
      </c>
      <c r="D284">
        <v>4</v>
      </c>
      <c r="E284">
        <v>8</v>
      </c>
      <c r="F284" t="s">
        <v>1860</v>
      </c>
      <c r="G284" t="s">
        <v>1769</v>
      </c>
      <c r="H284" t="s">
        <v>1811</v>
      </c>
      <c r="I284" t="s">
        <v>1812</v>
      </c>
      <c r="J284" t="s">
        <v>1813</v>
      </c>
      <c r="K284" t="str">
        <f t="shared" si="111"/>
        <v>Inshore</v>
      </c>
      <c r="L284">
        <v>0</v>
      </c>
      <c r="M284">
        <f t="shared" si="104"/>
        <v>0</v>
      </c>
      <c r="N284">
        <f t="shared" si="112"/>
        <v>0.37742650208967687</v>
      </c>
      <c r="O284">
        <f t="shared" si="113"/>
        <v>0.18852867681356988</v>
      </c>
      <c r="P284">
        <v>0</v>
      </c>
      <c r="Q284">
        <f t="shared" si="114"/>
        <v>0</v>
      </c>
      <c r="R284">
        <v>0</v>
      </c>
      <c r="S284">
        <f t="shared" si="105"/>
        <v>0</v>
      </c>
      <c r="T284">
        <f t="shared" si="115"/>
        <v>0</v>
      </c>
      <c r="U284">
        <f t="shared" si="106"/>
        <v>0.31870388613296913</v>
      </c>
      <c r="V284">
        <f t="shared" si="116"/>
        <v>0.84441310922369939</v>
      </c>
      <c r="W284">
        <f t="shared" si="107"/>
        <v>0.17751927972481224</v>
      </c>
      <c r="X284">
        <f t="shared" si="117"/>
        <v>0.94160359434525442</v>
      </c>
      <c r="Y284">
        <v>30</v>
      </c>
      <c r="Z284">
        <f>Y284*'MRIP Selectivity'!$N$35</f>
        <v>0.18889782527610699</v>
      </c>
      <c r="AA284">
        <f>Y284*'MRIP Selectivity'!$O$35</f>
        <v>0.18852867681356988</v>
      </c>
      <c r="AB284">
        <f>Y284*'MRIP Selectivity'!$P$35</f>
        <v>2.709651388625664E-2</v>
      </c>
      <c r="AC284">
        <v>0.74741255597723821</v>
      </c>
      <c r="AD284">
        <v>0.94160359434525442</v>
      </c>
      <c r="AE284">
        <v>1.3432654004296583</v>
      </c>
      <c r="AF284">
        <f t="shared" si="118"/>
        <v>0.14118460640815689</v>
      </c>
      <c r="AG284">
        <f t="shared" si="119"/>
        <v>0.17751927972481224</v>
      </c>
      <c r="AH284">
        <f t="shared" si="120"/>
        <v>3.639780957567032E-2</v>
      </c>
      <c r="AI284">
        <f t="shared" si="121"/>
        <v>0.40452301597593354</v>
      </c>
      <c r="AJ284">
        <f t="shared" si="122"/>
        <v>0.35510169570863948</v>
      </c>
      <c r="AK284">
        <f t="shared" si="123"/>
        <v>0.21562519069982652</v>
      </c>
      <c r="AL284">
        <f t="shared" si="124"/>
        <v>0.21391708930048256</v>
      </c>
      <c r="AM284">
        <f t="shared" si="125"/>
        <v>0.31870388613296913</v>
      </c>
      <c r="AN284">
        <f t="shared" si="126"/>
        <v>0.17751927972481224</v>
      </c>
      <c r="AO284">
        <v>0</v>
      </c>
      <c r="AP284">
        <f t="shared" si="127"/>
        <v>0.37742650208967687</v>
      </c>
      <c r="AQ284">
        <f t="shared" si="128"/>
        <v>0.18852867681356988</v>
      </c>
      <c r="AR284">
        <v>30</v>
      </c>
      <c r="AS284">
        <f>AR284*'MRIP Selectivity'!$N$35</f>
        <v>0.18889782527610699</v>
      </c>
      <c r="AT284">
        <f>AR284*'MRIP Selectivity'!$O$35</f>
        <v>0.18852867681356988</v>
      </c>
      <c r="AU284">
        <f>AR284*'MRIP Selectivity'!$P$35</f>
        <v>2.709651388625664E-2</v>
      </c>
      <c r="AV284">
        <v>4</v>
      </c>
      <c r="AW284">
        <f t="shared" si="129"/>
        <v>20</v>
      </c>
      <c r="AX284">
        <f t="shared" si="108"/>
        <v>0</v>
      </c>
      <c r="AY284">
        <f t="shared" si="109"/>
        <v>0</v>
      </c>
      <c r="AZ284">
        <f t="shared" si="110"/>
        <v>0</v>
      </c>
      <c r="BA284">
        <v>224.76379624</v>
      </c>
      <c r="BB284">
        <v>224.76379624</v>
      </c>
    </row>
    <row r="285" spans="1:54" x14ac:dyDescent="0.25">
      <c r="A285" t="s">
        <v>248</v>
      </c>
      <c r="B285" t="s">
        <v>3</v>
      </c>
      <c r="C285">
        <v>2013</v>
      </c>
      <c r="D285">
        <v>4</v>
      </c>
      <c r="E285">
        <v>8</v>
      </c>
      <c r="F285" t="s">
        <v>1860</v>
      </c>
      <c r="G285" t="s">
        <v>1769</v>
      </c>
      <c r="H285" t="s">
        <v>1811</v>
      </c>
      <c r="I285" t="s">
        <v>1812</v>
      </c>
      <c r="J285" t="s">
        <v>1813</v>
      </c>
      <c r="K285" t="str">
        <f t="shared" si="111"/>
        <v>Inshore</v>
      </c>
      <c r="L285">
        <v>0</v>
      </c>
      <c r="M285">
        <f t="shared" si="104"/>
        <v>0</v>
      </c>
      <c r="N285">
        <f t="shared" si="112"/>
        <v>0.37742650208967687</v>
      </c>
      <c r="O285">
        <f t="shared" si="113"/>
        <v>0.18852867681356988</v>
      </c>
      <c r="P285">
        <v>0</v>
      </c>
      <c r="Q285">
        <f t="shared" si="114"/>
        <v>0</v>
      </c>
      <c r="R285">
        <v>0</v>
      </c>
      <c r="S285">
        <f t="shared" si="105"/>
        <v>0</v>
      </c>
      <c r="T285">
        <f t="shared" si="115"/>
        <v>0</v>
      </c>
      <c r="U285">
        <f t="shared" si="106"/>
        <v>0.31870388613296913</v>
      </c>
      <c r="V285">
        <f t="shared" si="116"/>
        <v>0.84441310922369939</v>
      </c>
      <c r="W285">
        <f t="shared" si="107"/>
        <v>0.17751927972481224</v>
      </c>
      <c r="X285">
        <f t="shared" si="117"/>
        <v>0.94160359434525442</v>
      </c>
      <c r="Y285">
        <v>30</v>
      </c>
      <c r="Z285">
        <f>Y285*'MRIP Selectivity'!$N$35</f>
        <v>0.18889782527610699</v>
      </c>
      <c r="AA285">
        <f>Y285*'MRIP Selectivity'!$O$35</f>
        <v>0.18852867681356988</v>
      </c>
      <c r="AB285">
        <f>Y285*'MRIP Selectivity'!$P$35</f>
        <v>2.709651388625664E-2</v>
      </c>
      <c r="AC285">
        <v>0.74741255597723821</v>
      </c>
      <c r="AD285">
        <v>0.94160359434525442</v>
      </c>
      <c r="AE285">
        <v>1.3432654004296583</v>
      </c>
      <c r="AF285">
        <f t="shared" si="118"/>
        <v>0.14118460640815689</v>
      </c>
      <c r="AG285">
        <f t="shared" si="119"/>
        <v>0.17751927972481224</v>
      </c>
      <c r="AH285">
        <f t="shared" si="120"/>
        <v>3.639780957567032E-2</v>
      </c>
      <c r="AI285">
        <f t="shared" si="121"/>
        <v>0.40452301597593354</v>
      </c>
      <c r="AJ285">
        <f t="shared" si="122"/>
        <v>0.35510169570863948</v>
      </c>
      <c r="AK285">
        <f t="shared" si="123"/>
        <v>0.21562519069982652</v>
      </c>
      <c r="AL285">
        <f t="shared" si="124"/>
        <v>0.21391708930048256</v>
      </c>
      <c r="AM285">
        <f t="shared" si="125"/>
        <v>0.31870388613296913</v>
      </c>
      <c r="AN285">
        <f t="shared" si="126"/>
        <v>0.17751927972481224</v>
      </c>
      <c r="AO285">
        <v>0</v>
      </c>
      <c r="AP285">
        <f t="shared" si="127"/>
        <v>0.37742650208967687</v>
      </c>
      <c r="AQ285">
        <f t="shared" si="128"/>
        <v>0.18852867681356988</v>
      </c>
      <c r="AR285">
        <v>30</v>
      </c>
      <c r="AS285">
        <f>AR285*'MRIP Selectivity'!$N$35</f>
        <v>0.18889782527610699</v>
      </c>
      <c r="AT285">
        <f>AR285*'MRIP Selectivity'!$O$35</f>
        <v>0.18852867681356988</v>
      </c>
      <c r="AU285">
        <f>AR285*'MRIP Selectivity'!$P$35</f>
        <v>2.709651388625664E-2</v>
      </c>
      <c r="AV285">
        <v>4</v>
      </c>
      <c r="AW285">
        <f t="shared" si="129"/>
        <v>20</v>
      </c>
      <c r="AX285">
        <f t="shared" si="108"/>
        <v>0</v>
      </c>
      <c r="AY285">
        <f t="shared" si="109"/>
        <v>0</v>
      </c>
      <c r="AZ285">
        <f t="shared" si="110"/>
        <v>0</v>
      </c>
      <c r="BA285">
        <v>224.76379624</v>
      </c>
      <c r="BB285">
        <v>224.76379624</v>
      </c>
    </row>
    <row r="286" spans="1:54" x14ac:dyDescent="0.25">
      <c r="A286" t="s">
        <v>249</v>
      </c>
      <c r="B286" t="s">
        <v>3</v>
      </c>
      <c r="C286">
        <v>2013</v>
      </c>
      <c r="D286">
        <v>4</v>
      </c>
      <c r="E286">
        <v>8</v>
      </c>
      <c r="F286" t="s">
        <v>1860</v>
      </c>
      <c r="G286" t="s">
        <v>1769</v>
      </c>
      <c r="H286" t="s">
        <v>1811</v>
      </c>
      <c r="I286" t="s">
        <v>1812</v>
      </c>
      <c r="J286" t="s">
        <v>1813</v>
      </c>
      <c r="K286" t="str">
        <f t="shared" si="111"/>
        <v>Inshore</v>
      </c>
      <c r="L286">
        <v>0</v>
      </c>
      <c r="M286">
        <f t="shared" si="104"/>
        <v>0</v>
      </c>
      <c r="N286">
        <f t="shared" si="112"/>
        <v>8.8066183820924612E-2</v>
      </c>
      <c r="O286">
        <f t="shared" si="113"/>
        <v>4.3990024589832977E-2</v>
      </c>
      <c r="P286">
        <v>0</v>
      </c>
      <c r="Q286">
        <f t="shared" si="114"/>
        <v>0</v>
      </c>
      <c r="R286">
        <v>0</v>
      </c>
      <c r="S286">
        <f t="shared" si="105"/>
        <v>0</v>
      </c>
      <c r="T286">
        <f t="shared" si="115"/>
        <v>0</v>
      </c>
      <c r="U286">
        <f t="shared" si="106"/>
        <v>7.4364240097692796E-2</v>
      </c>
      <c r="V286">
        <f t="shared" si="116"/>
        <v>0.84441310922369928</v>
      </c>
      <c r="W286">
        <f t="shared" si="107"/>
        <v>4.1421165269122859E-2</v>
      </c>
      <c r="X286">
        <f t="shared" si="117"/>
        <v>0.94160359434525442</v>
      </c>
      <c r="Y286">
        <v>7</v>
      </c>
      <c r="Z286">
        <f>Y286*'MRIP Selectivity'!$N$35</f>
        <v>4.4076159231091636E-2</v>
      </c>
      <c r="AA286">
        <f>Y286*'MRIP Selectivity'!$O$35</f>
        <v>4.3990024589832977E-2</v>
      </c>
      <c r="AB286">
        <f>Y286*'MRIP Selectivity'!$P$35</f>
        <v>6.3225199067932156E-3</v>
      </c>
      <c r="AC286">
        <v>0.74741255597723821</v>
      </c>
      <c r="AD286">
        <v>0.94160359434525442</v>
      </c>
      <c r="AE286">
        <v>1.3432654004296583</v>
      </c>
      <c r="AF286">
        <f t="shared" si="118"/>
        <v>3.2943074828569945E-2</v>
      </c>
      <c r="AG286">
        <f t="shared" si="119"/>
        <v>4.1421165269122859E-2</v>
      </c>
      <c r="AH286">
        <f t="shared" si="120"/>
        <v>8.4928222343230737E-3</v>
      </c>
      <c r="AI286">
        <f t="shared" si="121"/>
        <v>9.4388703727717821E-2</v>
      </c>
      <c r="AJ286">
        <f t="shared" si="122"/>
        <v>8.2857062332015868E-2</v>
      </c>
      <c r="AK286">
        <f t="shared" si="123"/>
        <v>5.0312544496626192E-2</v>
      </c>
      <c r="AL286">
        <f t="shared" si="124"/>
        <v>4.9913987503445931E-2</v>
      </c>
      <c r="AM286">
        <f t="shared" si="125"/>
        <v>7.4364240097692796E-2</v>
      </c>
      <c r="AN286">
        <f t="shared" si="126"/>
        <v>4.1421165269122859E-2</v>
      </c>
      <c r="AO286">
        <v>0</v>
      </c>
      <c r="AP286">
        <f t="shared" si="127"/>
        <v>8.8066183820924612E-2</v>
      </c>
      <c r="AQ286">
        <f t="shared" si="128"/>
        <v>4.3990024589832977E-2</v>
      </c>
      <c r="AR286">
        <v>7</v>
      </c>
      <c r="AS286">
        <f>AR286*'MRIP Selectivity'!$N$35</f>
        <v>4.4076159231091636E-2</v>
      </c>
      <c r="AT286">
        <f>AR286*'MRIP Selectivity'!$O$35</f>
        <v>4.3990024589832977E-2</v>
      </c>
      <c r="AU286">
        <f>AR286*'MRIP Selectivity'!$P$35</f>
        <v>6.3225199067932156E-3</v>
      </c>
      <c r="AV286">
        <v>1</v>
      </c>
      <c r="AW286">
        <f t="shared" si="129"/>
        <v>5</v>
      </c>
      <c r="AX286">
        <f t="shared" si="108"/>
        <v>0</v>
      </c>
      <c r="AY286">
        <f t="shared" si="109"/>
        <v>0</v>
      </c>
      <c r="AZ286">
        <f t="shared" si="110"/>
        <v>0</v>
      </c>
      <c r="BA286">
        <v>224.76379624</v>
      </c>
      <c r="BB286">
        <v>224.76379624</v>
      </c>
    </row>
    <row r="287" spans="1:54" x14ac:dyDescent="0.25">
      <c r="A287" t="s">
        <v>250</v>
      </c>
      <c r="B287" t="s">
        <v>3</v>
      </c>
      <c r="C287">
        <v>2013</v>
      </c>
      <c r="D287">
        <v>4</v>
      </c>
      <c r="E287">
        <v>8</v>
      </c>
      <c r="F287" t="s">
        <v>1853</v>
      </c>
      <c r="G287" t="s">
        <v>1769</v>
      </c>
      <c r="H287" t="s">
        <v>1811</v>
      </c>
      <c r="I287" t="s">
        <v>1824</v>
      </c>
      <c r="J287" t="s">
        <v>1813</v>
      </c>
      <c r="K287" t="str">
        <f t="shared" si="111"/>
        <v>Inshore</v>
      </c>
      <c r="L287">
        <v>0</v>
      </c>
      <c r="M287">
        <f t="shared" si="104"/>
        <v>0</v>
      </c>
      <c r="N287">
        <f t="shared" si="112"/>
        <v>1.258088340298923E-2</v>
      </c>
      <c r="O287">
        <f t="shared" si="113"/>
        <v>6.2842892271189965E-3</v>
      </c>
      <c r="P287">
        <v>0</v>
      </c>
      <c r="Q287">
        <f t="shared" si="114"/>
        <v>0</v>
      </c>
      <c r="R287">
        <v>0</v>
      </c>
      <c r="S287">
        <f t="shared" si="105"/>
        <v>0</v>
      </c>
      <c r="T287">
        <f t="shared" si="115"/>
        <v>0</v>
      </c>
      <c r="U287">
        <f t="shared" si="106"/>
        <v>1.0623462871098971E-2</v>
      </c>
      <c r="V287">
        <f t="shared" si="116"/>
        <v>0.84441310922369939</v>
      </c>
      <c r="W287">
        <f t="shared" si="107"/>
        <v>5.9173093241604077E-3</v>
      </c>
      <c r="X287">
        <f t="shared" si="117"/>
        <v>0.94160359434525431</v>
      </c>
      <c r="Y287">
        <v>1</v>
      </c>
      <c r="Z287">
        <f>Y287*'MRIP Selectivity'!$N$35</f>
        <v>6.2965941758702333E-3</v>
      </c>
      <c r="AA287">
        <f>Y287*'MRIP Selectivity'!$O$35</f>
        <v>6.2842892271189965E-3</v>
      </c>
      <c r="AB287">
        <f>Y287*'MRIP Selectivity'!$P$35</f>
        <v>9.0321712954188795E-4</v>
      </c>
      <c r="AC287">
        <v>0.74741255597723821</v>
      </c>
      <c r="AD287">
        <v>0.94160359434525442</v>
      </c>
      <c r="AE287">
        <v>1.3432654004296583</v>
      </c>
      <c r="AF287">
        <f t="shared" si="118"/>
        <v>4.7061535469385633E-3</v>
      </c>
      <c r="AG287">
        <f t="shared" si="119"/>
        <v>5.9173093241604077E-3</v>
      </c>
      <c r="AH287">
        <f t="shared" si="120"/>
        <v>1.2132603191890106E-3</v>
      </c>
      <c r="AI287">
        <f t="shared" si="121"/>
        <v>1.3484100532531117E-2</v>
      </c>
      <c r="AJ287">
        <f t="shared" si="122"/>
        <v>1.1836723190287982E-2</v>
      </c>
      <c r="AK287">
        <f t="shared" si="123"/>
        <v>7.1875063566608846E-3</v>
      </c>
      <c r="AL287">
        <f t="shared" si="124"/>
        <v>7.1305696433494187E-3</v>
      </c>
      <c r="AM287">
        <f t="shared" si="125"/>
        <v>1.0623462871098971E-2</v>
      </c>
      <c r="AN287">
        <f t="shared" si="126"/>
        <v>5.9173093241604077E-3</v>
      </c>
      <c r="AO287">
        <v>0</v>
      </c>
      <c r="AP287">
        <f t="shared" si="127"/>
        <v>1.258088340298923E-2</v>
      </c>
      <c r="AQ287">
        <f t="shared" si="128"/>
        <v>6.2842892271189965E-3</v>
      </c>
      <c r="AR287">
        <v>1</v>
      </c>
      <c r="AS287">
        <f>AR287*'MRIP Selectivity'!$N$35</f>
        <v>6.2965941758702333E-3</v>
      </c>
      <c r="AT287">
        <f>AR287*'MRIP Selectivity'!$O$35</f>
        <v>6.2842892271189965E-3</v>
      </c>
      <c r="AU287">
        <f>AR287*'MRIP Selectivity'!$P$35</f>
        <v>9.0321712954188795E-4</v>
      </c>
      <c r="AV287">
        <v>1</v>
      </c>
      <c r="AW287">
        <f t="shared" si="129"/>
        <v>5</v>
      </c>
      <c r="AX287">
        <f t="shared" si="108"/>
        <v>0</v>
      </c>
      <c r="AY287">
        <f t="shared" si="109"/>
        <v>0</v>
      </c>
      <c r="AZ287">
        <f t="shared" si="110"/>
        <v>0</v>
      </c>
      <c r="BA287">
        <v>254.99785394</v>
      </c>
      <c r="BB287">
        <v>254.99785394</v>
      </c>
    </row>
    <row r="288" spans="1:54" x14ac:dyDescent="0.25">
      <c r="A288" t="s">
        <v>251</v>
      </c>
      <c r="B288" t="s">
        <v>3</v>
      </c>
      <c r="C288">
        <v>2013</v>
      </c>
      <c r="D288">
        <v>5</v>
      </c>
      <c r="E288">
        <v>9</v>
      </c>
      <c r="F288" t="s">
        <v>1862</v>
      </c>
      <c r="G288" t="s">
        <v>1769</v>
      </c>
      <c r="H288" t="s">
        <v>1811</v>
      </c>
      <c r="I288" t="s">
        <v>1824</v>
      </c>
      <c r="J288" t="s">
        <v>1813</v>
      </c>
      <c r="K288" t="str">
        <f t="shared" si="111"/>
        <v>Inshore</v>
      </c>
      <c r="L288">
        <v>0</v>
      </c>
      <c r="M288">
        <f t="shared" si="104"/>
        <v>0</v>
      </c>
      <c r="N288">
        <f t="shared" si="112"/>
        <v>1.258088340298923E-2</v>
      </c>
      <c r="O288">
        <f t="shared" si="113"/>
        <v>6.2842892271189965E-3</v>
      </c>
      <c r="P288">
        <v>0</v>
      </c>
      <c r="Q288">
        <f t="shared" si="114"/>
        <v>0</v>
      </c>
      <c r="R288">
        <v>0</v>
      </c>
      <c r="S288">
        <f t="shared" si="105"/>
        <v>0</v>
      </c>
      <c r="T288">
        <f t="shared" si="115"/>
        <v>0</v>
      </c>
      <c r="U288">
        <f t="shared" si="106"/>
        <v>1.0623462871098971E-2</v>
      </c>
      <c r="V288">
        <f t="shared" si="116"/>
        <v>0.84441310922369939</v>
      </c>
      <c r="W288">
        <f t="shared" si="107"/>
        <v>5.9173093241604077E-3</v>
      </c>
      <c r="X288">
        <f t="shared" si="117"/>
        <v>0.94160359434525431</v>
      </c>
      <c r="Y288">
        <v>1</v>
      </c>
      <c r="Z288">
        <f>Y288*'MRIP Selectivity'!$N$35</f>
        <v>6.2965941758702333E-3</v>
      </c>
      <c r="AA288">
        <f>Y288*'MRIP Selectivity'!$O$35</f>
        <v>6.2842892271189965E-3</v>
      </c>
      <c r="AB288">
        <f>Y288*'MRIP Selectivity'!$P$35</f>
        <v>9.0321712954188795E-4</v>
      </c>
      <c r="AC288">
        <v>0.74741255597723821</v>
      </c>
      <c r="AD288">
        <v>0.94160359434525442</v>
      </c>
      <c r="AE288">
        <v>1.3432654004296583</v>
      </c>
      <c r="AF288">
        <f t="shared" si="118"/>
        <v>4.7061535469385633E-3</v>
      </c>
      <c r="AG288">
        <f t="shared" si="119"/>
        <v>5.9173093241604077E-3</v>
      </c>
      <c r="AH288">
        <f t="shared" si="120"/>
        <v>1.2132603191890106E-3</v>
      </c>
      <c r="AI288">
        <f t="shared" si="121"/>
        <v>1.3484100532531117E-2</v>
      </c>
      <c r="AJ288">
        <f t="shared" si="122"/>
        <v>1.1836723190287982E-2</v>
      </c>
      <c r="AK288">
        <f t="shared" si="123"/>
        <v>7.1875063566608846E-3</v>
      </c>
      <c r="AL288">
        <f t="shared" si="124"/>
        <v>7.1305696433494187E-3</v>
      </c>
      <c r="AM288">
        <f t="shared" si="125"/>
        <v>1.0623462871098971E-2</v>
      </c>
      <c r="AN288">
        <f t="shared" si="126"/>
        <v>5.9173093241604077E-3</v>
      </c>
      <c r="AO288">
        <v>0</v>
      </c>
      <c r="AP288">
        <f t="shared" si="127"/>
        <v>1.258088340298923E-2</v>
      </c>
      <c r="AQ288">
        <f t="shared" si="128"/>
        <v>6.2842892271189965E-3</v>
      </c>
      <c r="AR288">
        <v>1</v>
      </c>
      <c r="AS288">
        <f>AR288*'MRIP Selectivity'!$N$35</f>
        <v>6.2965941758702333E-3</v>
      </c>
      <c r="AT288">
        <f>AR288*'MRIP Selectivity'!$O$35</f>
        <v>6.2842892271189965E-3</v>
      </c>
      <c r="AU288">
        <f>AR288*'MRIP Selectivity'!$P$35</f>
        <v>9.0321712954188795E-4</v>
      </c>
      <c r="AV288">
        <v>1</v>
      </c>
      <c r="AW288">
        <f t="shared" si="129"/>
        <v>5</v>
      </c>
      <c r="AX288">
        <f t="shared" si="108"/>
        <v>0</v>
      </c>
      <c r="AY288">
        <f t="shared" si="109"/>
        <v>0</v>
      </c>
      <c r="AZ288">
        <f t="shared" si="110"/>
        <v>0</v>
      </c>
      <c r="BA288">
        <v>1157.5685728999999</v>
      </c>
      <c r="BB288">
        <v>1157.5685728999999</v>
      </c>
    </row>
    <row r="289" spans="1:54" x14ac:dyDescent="0.25">
      <c r="A289" t="s">
        <v>252</v>
      </c>
      <c r="B289" t="s">
        <v>3</v>
      </c>
      <c r="C289">
        <v>2013</v>
      </c>
      <c r="D289">
        <v>5</v>
      </c>
      <c r="E289">
        <v>9</v>
      </c>
      <c r="F289" t="s">
        <v>1832</v>
      </c>
      <c r="G289" t="s">
        <v>1769</v>
      </c>
      <c r="H289" t="s">
        <v>1811</v>
      </c>
      <c r="I289" t="s">
        <v>1812</v>
      </c>
      <c r="J289" t="s">
        <v>1813</v>
      </c>
      <c r="K289" t="str">
        <f t="shared" si="111"/>
        <v>Inshore</v>
      </c>
      <c r="L289">
        <v>0</v>
      </c>
      <c r="M289">
        <f t="shared" si="104"/>
        <v>0</v>
      </c>
      <c r="N289">
        <f t="shared" si="112"/>
        <v>0.17613236764184922</v>
      </c>
      <c r="O289">
        <f t="shared" si="113"/>
        <v>8.7980049179665953E-2</v>
      </c>
      <c r="P289">
        <v>0</v>
      </c>
      <c r="Q289">
        <f t="shared" si="114"/>
        <v>0</v>
      </c>
      <c r="R289">
        <v>0</v>
      </c>
      <c r="S289">
        <f t="shared" si="105"/>
        <v>0</v>
      </c>
      <c r="T289">
        <f t="shared" si="115"/>
        <v>0</v>
      </c>
      <c r="U289">
        <f t="shared" si="106"/>
        <v>0.14872848019538559</v>
      </c>
      <c r="V289">
        <f t="shared" si="116"/>
        <v>0.84441310922369928</v>
      </c>
      <c r="W289">
        <f t="shared" si="107"/>
        <v>8.2842330538245718E-2</v>
      </c>
      <c r="X289">
        <f t="shared" si="117"/>
        <v>0.94160359434525442</v>
      </c>
      <c r="Y289">
        <v>14</v>
      </c>
      <c r="Z289">
        <f>Y289*'MRIP Selectivity'!$N$35</f>
        <v>8.8152318462183271E-2</v>
      </c>
      <c r="AA289">
        <f>Y289*'MRIP Selectivity'!$O$35</f>
        <v>8.7980049179665953E-2</v>
      </c>
      <c r="AB289">
        <f>Y289*'MRIP Selectivity'!$P$35</f>
        <v>1.2645039813586431E-2</v>
      </c>
      <c r="AC289">
        <v>0.74741255597723821</v>
      </c>
      <c r="AD289">
        <v>0.94160359434525442</v>
      </c>
      <c r="AE289">
        <v>1.3432654004296583</v>
      </c>
      <c r="AF289">
        <f t="shared" si="118"/>
        <v>6.5886149657139889E-2</v>
      </c>
      <c r="AG289">
        <f t="shared" si="119"/>
        <v>8.2842330538245718E-2</v>
      </c>
      <c r="AH289">
        <f t="shared" si="120"/>
        <v>1.6985644468646147E-2</v>
      </c>
      <c r="AI289">
        <f t="shared" si="121"/>
        <v>0.18877740745543564</v>
      </c>
      <c r="AJ289">
        <f t="shared" si="122"/>
        <v>0.16571412466403174</v>
      </c>
      <c r="AK289">
        <f t="shared" si="123"/>
        <v>0.10062508899325238</v>
      </c>
      <c r="AL289">
        <f t="shared" si="124"/>
        <v>9.9827975006891861E-2</v>
      </c>
      <c r="AM289">
        <f t="shared" si="125"/>
        <v>0.14872848019538559</v>
      </c>
      <c r="AN289">
        <f t="shared" si="126"/>
        <v>8.2842330538245718E-2</v>
      </c>
      <c r="AO289">
        <v>0</v>
      </c>
      <c r="AP289">
        <f t="shared" si="127"/>
        <v>0.17613236764184922</v>
      </c>
      <c r="AQ289">
        <f t="shared" si="128"/>
        <v>8.7980049179665953E-2</v>
      </c>
      <c r="AR289">
        <v>14</v>
      </c>
      <c r="AS289">
        <f>AR289*'MRIP Selectivity'!$N$35</f>
        <v>8.8152318462183271E-2</v>
      </c>
      <c r="AT289">
        <f>AR289*'MRIP Selectivity'!$O$35</f>
        <v>8.7980049179665953E-2</v>
      </c>
      <c r="AU289">
        <f>AR289*'MRIP Selectivity'!$P$35</f>
        <v>1.2645039813586431E-2</v>
      </c>
      <c r="AV289">
        <v>4</v>
      </c>
      <c r="AW289">
        <f t="shared" si="129"/>
        <v>20</v>
      </c>
      <c r="AX289">
        <f t="shared" si="108"/>
        <v>0</v>
      </c>
      <c r="AY289">
        <f t="shared" si="109"/>
        <v>0</v>
      </c>
      <c r="AZ289">
        <f t="shared" si="110"/>
        <v>0</v>
      </c>
      <c r="BA289">
        <v>146.90805205000001</v>
      </c>
      <c r="BB289">
        <v>146.90805205000001</v>
      </c>
    </row>
    <row r="290" spans="1:54" x14ac:dyDescent="0.25">
      <c r="A290" t="s">
        <v>253</v>
      </c>
      <c r="B290" t="s">
        <v>3</v>
      </c>
      <c r="C290">
        <v>2013</v>
      </c>
      <c r="D290">
        <v>5</v>
      </c>
      <c r="E290">
        <v>9</v>
      </c>
      <c r="F290" t="s">
        <v>1832</v>
      </c>
      <c r="G290" t="s">
        <v>1769</v>
      </c>
      <c r="H290" t="s">
        <v>1811</v>
      </c>
      <c r="I290" t="s">
        <v>1812</v>
      </c>
      <c r="J290" t="s">
        <v>1813</v>
      </c>
      <c r="K290" t="str">
        <f t="shared" si="111"/>
        <v>Inshore</v>
      </c>
      <c r="L290">
        <v>0</v>
      </c>
      <c r="M290">
        <f t="shared" si="104"/>
        <v>0</v>
      </c>
      <c r="N290">
        <f t="shared" si="112"/>
        <v>1.258088340298923E-2</v>
      </c>
      <c r="O290">
        <f t="shared" si="113"/>
        <v>6.2842892271189965E-3</v>
      </c>
      <c r="P290">
        <v>0</v>
      </c>
      <c r="Q290">
        <f t="shared" si="114"/>
        <v>0</v>
      </c>
      <c r="R290">
        <v>0</v>
      </c>
      <c r="S290">
        <f t="shared" si="105"/>
        <v>0</v>
      </c>
      <c r="T290">
        <f t="shared" si="115"/>
        <v>0</v>
      </c>
      <c r="U290">
        <f t="shared" si="106"/>
        <v>1.0623462871098971E-2</v>
      </c>
      <c r="V290">
        <f t="shared" si="116"/>
        <v>0.84441310922369939</v>
      </c>
      <c r="W290">
        <f t="shared" si="107"/>
        <v>5.9173093241604077E-3</v>
      </c>
      <c r="X290">
        <f t="shared" si="117"/>
        <v>0.94160359434525431</v>
      </c>
      <c r="Y290">
        <v>1</v>
      </c>
      <c r="Z290">
        <f>Y290*'MRIP Selectivity'!$N$35</f>
        <v>6.2965941758702333E-3</v>
      </c>
      <c r="AA290">
        <f>Y290*'MRIP Selectivity'!$O$35</f>
        <v>6.2842892271189965E-3</v>
      </c>
      <c r="AB290">
        <f>Y290*'MRIP Selectivity'!$P$35</f>
        <v>9.0321712954188795E-4</v>
      </c>
      <c r="AC290">
        <v>0.74741255597723821</v>
      </c>
      <c r="AD290">
        <v>0.94160359434525442</v>
      </c>
      <c r="AE290">
        <v>1.3432654004296583</v>
      </c>
      <c r="AF290">
        <f t="shared" si="118"/>
        <v>4.7061535469385633E-3</v>
      </c>
      <c r="AG290">
        <f t="shared" si="119"/>
        <v>5.9173093241604077E-3</v>
      </c>
      <c r="AH290">
        <f t="shared" si="120"/>
        <v>1.2132603191890106E-3</v>
      </c>
      <c r="AI290">
        <f t="shared" si="121"/>
        <v>1.3484100532531117E-2</v>
      </c>
      <c r="AJ290">
        <f t="shared" si="122"/>
        <v>1.1836723190287982E-2</v>
      </c>
      <c r="AK290">
        <f t="shared" si="123"/>
        <v>7.1875063566608846E-3</v>
      </c>
      <c r="AL290">
        <f t="shared" si="124"/>
        <v>7.1305696433494187E-3</v>
      </c>
      <c r="AM290">
        <f t="shared" si="125"/>
        <v>1.0623462871098971E-2</v>
      </c>
      <c r="AN290">
        <f t="shared" si="126"/>
        <v>5.9173093241604077E-3</v>
      </c>
      <c r="AO290">
        <v>0</v>
      </c>
      <c r="AP290">
        <f t="shared" si="127"/>
        <v>1.258088340298923E-2</v>
      </c>
      <c r="AQ290">
        <f t="shared" si="128"/>
        <v>6.2842892271189965E-3</v>
      </c>
      <c r="AR290">
        <v>1</v>
      </c>
      <c r="AS290">
        <f>AR290*'MRIP Selectivity'!$N$35</f>
        <v>6.2965941758702333E-3</v>
      </c>
      <c r="AT290">
        <f>AR290*'MRIP Selectivity'!$O$35</f>
        <v>6.2842892271189965E-3</v>
      </c>
      <c r="AU290">
        <f>AR290*'MRIP Selectivity'!$P$35</f>
        <v>9.0321712954188795E-4</v>
      </c>
      <c r="AV290">
        <v>1</v>
      </c>
      <c r="AW290">
        <f t="shared" si="129"/>
        <v>5</v>
      </c>
      <c r="AX290">
        <f t="shared" si="108"/>
        <v>0</v>
      </c>
      <c r="AY290">
        <f t="shared" si="109"/>
        <v>0</v>
      </c>
      <c r="AZ290">
        <f t="shared" si="110"/>
        <v>0</v>
      </c>
      <c r="BA290">
        <v>146.90805205000001</v>
      </c>
      <c r="BB290">
        <v>146.90805205000001</v>
      </c>
    </row>
    <row r="291" spans="1:54" x14ac:dyDescent="0.25">
      <c r="A291" t="s">
        <v>254</v>
      </c>
      <c r="B291" t="s">
        <v>3</v>
      </c>
      <c r="C291">
        <v>2013</v>
      </c>
      <c r="D291">
        <v>5</v>
      </c>
      <c r="E291">
        <v>9</v>
      </c>
      <c r="F291" t="s">
        <v>1859</v>
      </c>
      <c r="G291" t="s">
        <v>1769</v>
      </c>
      <c r="H291" t="s">
        <v>1811</v>
      </c>
      <c r="I291" t="s">
        <v>1812</v>
      </c>
      <c r="J291" t="s">
        <v>1813</v>
      </c>
      <c r="K291" t="str">
        <f t="shared" si="111"/>
        <v>Inshore</v>
      </c>
      <c r="L291">
        <v>0</v>
      </c>
      <c r="M291">
        <f t="shared" si="104"/>
        <v>0</v>
      </c>
      <c r="N291">
        <f t="shared" si="112"/>
        <v>7.5485300417935386E-2</v>
      </c>
      <c r="O291">
        <f t="shared" si="113"/>
        <v>3.7705735362713981E-2</v>
      </c>
      <c r="P291">
        <v>0</v>
      </c>
      <c r="Q291">
        <f t="shared" si="114"/>
        <v>0</v>
      </c>
      <c r="R291">
        <v>0</v>
      </c>
      <c r="S291">
        <f t="shared" si="105"/>
        <v>0</v>
      </c>
      <c r="T291">
        <f t="shared" si="115"/>
        <v>0</v>
      </c>
      <c r="U291">
        <f t="shared" si="106"/>
        <v>6.3740777226593825E-2</v>
      </c>
      <c r="V291">
        <f t="shared" si="116"/>
        <v>0.84441310922369928</v>
      </c>
      <c r="W291">
        <f t="shared" si="107"/>
        <v>3.5503855944962449E-2</v>
      </c>
      <c r="X291">
        <f t="shared" si="117"/>
        <v>0.94160359434525442</v>
      </c>
      <c r="Y291">
        <v>6</v>
      </c>
      <c r="Z291">
        <f>Y291*'MRIP Selectivity'!$N$35</f>
        <v>3.7779565055221398E-2</v>
      </c>
      <c r="AA291">
        <f>Y291*'MRIP Selectivity'!$O$35</f>
        <v>3.7705735362713981E-2</v>
      </c>
      <c r="AB291">
        <f>Y291*'MRIP Selectivity'!$P$35</f>
        <v>5.4193027772513275E-3</v>
      </c>
      <c r="AC291">
        <v>0.74741255597723821</v>
      </c>
      <c r="AD291">
        <v>0.94160359434525442</v>
      </c>
      <c r="AE291">
        <v>1.3432654004296583</v>
      </c>
      <c r="AF291">
        <f t="shared" si="118"/>
        <v>2.8236921281631376E-2</v>
      </c>
      <c r="AG291">
        <f t="shared" si="119"/>
        <v>3.5503855944962449E-2</v>
      </c>
      <c r="AH291">
        <f t="shared" si="120"/>
        <v>7.2795619151340635E-3</v>
      </c>
      <c r="AI291">
        <f t="shared" si="121"/>
        <v>8.0904603195186719E-2</v>
      </c>
      <c r="AJ291">
        <f t="shared" si="122"/>
        <v>7.1020339141727895E-2</v>
      </c>
      <c r="AK291">
        <f t="shared" si="123"/>
        <v>4.3125038139965308E-2</v>
      </c>
      <c r="AL291">
        <f t="shared" si="124"/>
        <v>4.2783417860096512E-2</v>
      </c>
      <c r="AM291">
        <f t="shared" si="125"/>
        <v>6.3740777226593825E-2</v>
      </c>
      <c r="AN291">
        <f t="shared" si="126"/>
        <v>3.5503855944962449E-2</v>
      </c>
      <c r="AO291">
        <v>0</v>
      </c>
      <c r="AP291">
        <f t="shared" si="127"/>
        <v>7.5485300417935386E-2</v>
      </c>
      <c r="AQ291">
        <f t="shared" si="128"/>
        <v>3.7705735362713981E-2</v>
      </c>
      <c r="AR291">
        <v>6</v>
      </c>
      <c r="AS291">
        <f>AR291*'MRIP Selectivity'!$N$35</f>
        <v>3.7779565055221398E-2</v>
      </c>
      <c r="AT291">
        <f>AR291*'MRIP Selectivity'!$O$35</f>
        <v>3.7705735362713981E-2</v>
      </c>
      <c r="AU291">
        <f>AR291*'MRIP Selectivity'!$P$35</f>
        <v>5.4193027772513275E-3</v>
      </c>
      <c r="AV291">
        <v>4</v>
      </c>
      <c r="AW291">
        <f t="shared" si="129"/>
        <v>20</v>
      </c>
      <c r="AX291">
        <f t="shared" si="108"/>
        <v>0</v>
      </c>
      <c r="AY291">
        <f t="shared" si="109"/>
        <v>0</v>
      </c>
      <c r="AZ291">
        <f t="shared" si="110"/>
        <v>0</v>
      </c>
      <c r="BA291">
        <v>193.78142334</v>
      </c>
      <c r="BB291">
        <v>193.78142334</v>
      </c>
    </row>
    <row r="292" spans="1:54" x14ac:dyDescent="0.25">
      <c r="A292" t="s">
        <v>255</v>
      </c>
      <c r="B292" t="s">
        <v>3</v>
      </c>
      <c r="C292">
        <v>2013</v>
      </c>
      <c r="D292">
        <v>5</v>
      </c>
      <c r="E292">
        <v>9</v>
      </c>
      <c r="F292" t="s">
        <v>1853</v>
      </c>
      <c r="G292" t="s">
        <v>1769</v>
      </c>
      <c r="H292" t="s">
        <v>1811</v>
      </c>
      <c r="I292" t="s">
        <v>1812</v>
      </c>
      <c r="J292" t="s">
        <v>1813</v>
      </c>
      <c r="K292" t="str">
        <f t="shared" si="111"/>
        <v>Inshore</v>
      </c>
      <c r="L292">
        <v>0</v>
      </c>
      <c r="M292">
        <f t="shared" si="104"/>
        <v>0</v>
      </c>
      <c r="N292">
        <f t="shared" si="112"/>
        <v>1.258088340298923E-2</v>
      </c>
      <c r="O292">
        <f t="shared" si="113"/>
        <v>6.2842892271189965E-3</v>
      </c>
      <c r="P292">
        <v>0</v>
      </c>
      <c r="Q292">
        <f t="shared" si="114"/>
        <v>0</v>
      </c>
      <c r="R292">
        <v>0</v>
      </c>
      <c r="S292">
        <f t="shared" si="105"/>
        <v>0</v>
      </c>
      <c r="T292">
        <f t="shared" si="115"/>
        <v>0</v>
      </c>
      <c r="U292">
        <f t="shared" si="106"/>
        <v>1.0623462871098971E-2</v>
      </c>
      <c r="V292">
        <f t="shared" si="116"/>
        <v>0.84441310922369939</v>
      </c>
      <c r="W292">
        <f t="shared" si="107"/>
        <v>5.9173093241604077E-3</v>
      </c>
      <c r="X292">
        <f t="shared" si="117"/>
        <v>0.94160359434525431</v>
      </c>
      <c r="Y292">
        <v>1</v>
      </c>
      <c r="Z292">
        <f>Y292*'MRIP Selectivity'!$N$35</f>
        <v>6.2965941758702333E-3</v>
      </c>
      <c r="AA292">
        <f>Y292*'MRIP Selectivity'!$O$35</f>
        <v>6.2842892271189965E-3</v>
      </c>
      <c r="AB292">
        <f>Y292*'MRIP Selectivity'!$P$35</f>
        <v>9.0321712954188795E-4</v>
      </c>
      <c r="AC292">
        <v>0.74741255597723821</v>
      </c>
      <c r="AD292">
        <v>0.94160359434525442</v>
      </c>
      <c r="AE292">
        <v>1.3432654004296583</v>
      </c>
      <c r="AF292">
        <f t="shared" si="118"/>
        <v>4.7061535469385633E-3</v>
      </c>
      <c r="AG292">
        <f t="shared" si="119"/>
        <v>5.9173093241604077E-3</v>
      </c>
      <c r="AH292">
        <f t="shared" si="120"/>
        <v>1.2132603191890106E-3</v>
      </c>
      <c r="AI292">
        <f t="shared" si="121"/>
        <v>1.3484100532531117E-2</v>
      </c>
      <c r="AJ292">
        <f t="shared" si="122"/>
        <v>1.1836723190287982E-2</v>
      </c>
      <c r="AK292">
        <f t="shared" si="123"/>
        <v>7.1875063566608846E-3</v>
      </c>
      <c r="AL292">
        <f t="shared" si="124"/>
        <v>7.1305696433494187E-3</v>
      </c>
      <c r="AM292">
        <f t="shared" si="125"/>
        <v>1.0623462871098971E-2</v>
      </c>
      <c r="AN292">
        <f t="shared" si="126"/>
        <v>5.9173093241604077E-3</v>
      </c>
      <c r="AO292">
        <v>0</v>
      </c>
      <c r="AP292">
        <f t="shared" si="127"/>
        <v>1.258088340298923E-2</v>
      </c>
      <c r="AQ292">
        <f t="shared" si="128"/>
        <v>6.2842892271189965E-3</v>
      </c>
      <c r="AR292">
        <v>1</v>
      </c>
      <c r="AS292">
        <f>AR292*'MRIP Selectivity'!$N$35</f>
        <v>6.2965941758702333E-3</v>
      </c>
      <c r="AT292">
        <f>AR292*'MRIP Selectivity'!$O$35</f>
        <v>6.2842892271189965E-3</v>
      </c>
      <c r="AU292">
        <f>AR292*'MRIP Selectivity'!$P$35</f>
        <v>9.0321712954188795E-4</v>
      </c>
      <c r="AV292">
        <v>1</v>
      </c>
      <c r="AW292">
        <f t="shared" si="129"/>
        <v>5</v>
      </c>
      <c r="AX292">
        <f t="shared" si="108"/>
        <v>0</v>
      </c>
      <c r="AY292">
        <f t="shared" si="109"/>
        <v>0</v>
      </c>
      <c r="AZ292">
        <f t="shared" si="110"/>
        <v>0</v>
      </c>
      <c r="BA292">
        <v>511.14473091999997</v>
      </c>
      <c r="BB292">
        <v>511.14473091999997</v>
      </c>
    </row>
    <row r="293" spans="1:54" x14ac:dyDescent="0.25">
      <c r="A293" t="s">
        <v>256</v>
      </c>
      <c r="B293" t="s">
        <v>3</v>
      </c>
      <c r="C293">
        <v>2013</v>
      </c>
      <c r="D293">
        <v>5</v>
      </c>
      <c r="E293">
        <v>10</v>
      </c>
      <c r="F293" t="s">
        <v>1851</v>
      </c>
      <c r="G293" t="s">
        <v>1769</v>
      </c>
      <c r="H293" t="s">
        <v>1811</v>
      </c>
      <c r="I293" t="s">
        <v>1812</v>
      </c>
      <c r="J293" t="s">
        <v>1813</v>
      </c>
      <c r="K293" t="str">
        <f t="shared" si="111"/>
        <v>Inshore</v>
      </c>
      <c r="L293">
        <v>0</v>
      </c>
      <c r="M293">
        <f t="shared" si="104"/>
        <v>0</v>
      </c>
      <c r="N293">
        <f t="shared" si="112"/>
        <v>0.12580883402989229</v>
      </c>
      <c r="O293">
        <f t="shared" si="113"/>
        <v>6.2842892271189971E-2</v>
      </c>
      <c r="P293">
        <v>0</v>
      </c>
      <c r="Q293">
        <f t="shared" si="114"/>
        <v>0</v>
      </c>
      <c r="R293">
        <v>0</v>
      </c>
      <c r="S293">
        <f t="shared" si="105"/>
        <v>0</v>
      </c>
      <c r="T293">
        <f t="shared" si="115"/>
        <v>0</v>
      </c>
      <c r="U293">
        <f t="shared" si="106"/>
        <v>0.10623462871098971</v>
      </c>
      <c r="V293">
        <f t="shared" si="116"/>
        <v>0.84441310922369939</v>
      </c>
      <c r="W293">
        <f t="shared" si="107"/>
        <v>5.9173093241604087E-2</v>
      </c>
      <c r="X293">
        <f t="shared" si="117"/>
        <v>0.94160359434525442</v>
      </c>
      <c r="Y293">
        <v>10</v>
      </c>
      <c r="Z293">
        <f>Y293*'MRIP Selectivity'!$N$35</f>
        <v>6.2965941758702335E-2</v>
      </c>
      <c r="AA293">
        <f>Y293*'MRIP Selectivity'!$O$35</f>
        <v>6.2842892271189971E-2</v>
      </c>
      <c r="AB293">
        <f>Y293*'MRIP Selectivity'!$P$35</f>
        <v>9.0321712954188789E-3</v>
      </c>
      <c r="AC293">
        <v>0.74741255597723821</v>
      </c>
      <c r="AD293">
        <v>0.94160359434525442</v>
      </c>
      <c r="AE293">
        <v>1.3432654004296583</v>
      </c>
      <c r="AF293">
        <f t="shared" si="118"/>
        <v>4.7061535469385629E-2</v>
      </c>
      <c r="AG293">
        <f t="shared" si="119"/>
        <v>5.9173093241604087E-2</v>
      </c>
      <c r="AH293">
        <f t="shared" si="120"/>
        <v>1.2132603191890105E-2</v>
      </c>
      <c r="AI293">
        <f t="shared" si="121"/>
        <v>0.13484100532531118</v>
      </c>
      <c r="AJ293">
        <f t="shared" si="122"/>
        <v>0.11836723190287982</v>
      </c>
      <c r="AK293">
        <f t="shared" si="123"/>
        <v>7.1875063566608846E-2</v>
      </c>
      <c r="AL293">
        <f t="shared" si="124"/>
        <v>7.1305696433494187E-2</v>
      </c>
      <c r="AM293">
        <f t="shared" si="125"/>
        <v>0.10623462871098971</v>
      </c>
      <c r="AN293">
        <f t="shared" si="126"/>
        <v>5.9173093241604087E-2</v>
      </c>
      <c r="AO293">
        <v>0</v>
      </c>
      <c r="AP293">
        <f t="shared" si="127"/>
        <v>0.12580883402989229</v>
      </c>
      <c r="AQ293">
        <f t="shared" si="128"/>
        <v>6.2842892271189971E-2</v>
      </c>
      <c r="AR293">
        <v>10</v>
      </c>
      <c r="AS293">
        <f>AR293*'MRIP Selectivity'!$N$35</f>
        <v>6.2965941758702335E-2</v>
      </c>
      <c r="AT293">
        <f>AR293*'MRIP Selectivity'!$O$35</f>
        <v>6.2842892271189971E-2</v>
      </c>
      <c r="AU293">
        <f>AR293*'MRIP Selectivity'!$P$35</f>
        <v>9.0321712954188789E-3</v>
      </c>
      <c r="AV293">
        <v>1</v>
      </c>
      <c r="AW293">
        <f t="shared" si="129"/>
        <v>5</v>
      </c>
      <c r="AX293">
        <f t="shared" si="108"/>
        <v>0</v>
      </c>
      <c r="AY293">
        <f t="shared" si="109"/>
        <v>0</v>
      </c>
      <c r="AZ293">
        <f t="shared" si="110"/>
        <v>0</v>
      </c>
      <c r="BA293">
        <v>144.93965453999999</v>
      </c>
      <c r="BB293">
        <v>144.93965453999999</v>
      </c>
    </row>
    <row r="294" spans="1:54" x14ac:dyDescent="0.25">
      <c r="A294" t="s">
        <v>257</v>
      </c>
      <c r="B294" t="s">
        <v>3</v>
      </c>
      <c r="C294">
        <v>2013</v>
      </c>
      <c r="D294">
        <v>5</v>
      </c>
      <c r="E294">
        <v>10</v>
      </c>
      <c r="F294" t="s">
        <v>1851</v>
      </c>
      <c r="G294" t="s">
        <v>1769</v>
      </c>
      <c r="H294" t="s">
        <v>1811</v>
      </c>
      <c r="I294" t="s">
        <v>1812</v>
      </c>
      <c r="J294" t="s">
        <v>1813</v>
      </c>
      <c r="K294" t="str">
        <f t="shared" si="111"/>
        <v>Inshore</v>
      </c>
      <c r="L294">
        <v>0</v>
      </c>
      <c r="M294">
        <f t="shared" si="104"/>
        <v>0</v>
      </c>
      <c r="N294">
        <f t="shared" si="112"/>
        <v>3.7742650208967693E-2</v>
      </c>
      <c r="O294">
        <f t="shared" si="113"/>
        <v>1.8852867681356991E-2</v>
      </c>
      <c r="P294">
        <v>0</v>
      </c>
      <c r="Q294">
        <f t="shared" si="114"/>
        <v>0</v>
      </c>
      <c r="R294">
        <v>0</v>
      </c>
      <c r="S294">
        <f t="shared" si="105"/>
        <v>0</v>
      </c>
      <c r="T294">
        <f t="shared" si="115"/>
        <v>0</v>
      </c>
      <c r="U294">
        <f t="shared" si="106"/>
        <v>3.1870388613296913E-2</v>
      </c>
      <c r="V294">
        <f t="shared" si="116"/>
        <v>0.84441310922369928</v>
      </c>
      <c r="W294">
        <f t="shared" si="107"/>
        <v>1.7751927972481225E-2</v>
      </c>
      <c r="X294">
        <f t="shared" si="117"/>
        <v>0.94160359434525442</v>
      </c>
      <c r="Y294">
        <v>3</v>
      </c>
      <c r="Z294">
        <f>Y294*'MRIP Selectivity'!$N$35</f>
        <v>1.8889782527610699E-2</v>
      </c>
      <c r="AA294">
        <f>Y294*'MRIP Selectivity'!$O$35</f>
        <v>1.8852867681356991E-2</v>
      </c>
      <c r="AB294">
        <f>Y294*'MRIP Selectivity'!$P$35</f>
        <v>2.7096513886256638E-3</v>
      </c>
      <c r="AC294">
        <v>0.74741255597723821</v>
      </c>
      <c r="AD294">
        <v>0.94160359434525442</v>
      </c>
      <c r="AE294">
        <v>1.3432654004296583</v>
      </c>
      <c r="AF294">
        <f t="shared" si="118"/>
        <v>1.4118460640815688E-2</v>
      </c>
      <c r="AG294">
        <f t="shared" si="119"/>
        <v>1.7751927972481225E-2</v>
      </c>
      <c r="AH294">
        <f t="shared" si="120"/>
        <v>3.6397809575670318E-3</v>
      </c>
      <c r="AI294">
        <f t="shared" si="121"/>
        <v>4.045230159759336E-2</v>
      </c>
      <c r="AJ294">
        <f t="shared" si="122"/>
        <v>3.5510169570863948E-2</v>
      </c>
      <c r="AK294">
        <f t="shared" si="123"/>
        <v>2.1562519069982654E-2</v>
      </c>
      <c r="AL294">
        <f t="shared" si="124"/>
        <v>2.1391708930048256E-2</v>
      </c>
      <c r="AM294">
        <f t="shared" si="125"/>
        <v>3.1870388613296913E-2</v>
      </c>
      <c r="AN294">
        <f t="shared" si="126"/>
        <v>1.7751927972481225E-2</v>
      </c>
      <c r="AO294">
        <v>0</v>
      </c>
      <c r="AP294">
        <f t="shared" si="127"/>
        <v>3.7742650208967693E-2</v>
      </c>
      <c r="AQ294">
        <f t="shared" si="128"/>
        <v>1.8852867681356991E-2</v>
      </c>
      <c r="AR294">
        <v>3</v>
      </c>
      <c r="AS294">
        <f>AR294*'MRIP Selectivity'!$N$35</f>
        <v>1.8889782527610699E-2</v>
      </c>
      <c r="AT294">
        <f>AR294*'MRIP Selectivity'!$O$35</f>
        <v>1.8852867681356991E-2</v>
      </c>
      <c r="AU294">
        <f>AR294*'MRIP Selectivity'!$P$35</f>
        <v>2.7096513886256638E-3</v>
      </c>
      <c r="AV294">
        <v>1</v>
      </c>
      <c r="AW294">
        <f t="shared" si="129"/>
        <v>5</v>
      </c>
      <c r="AX294">
        <f t="shared" si="108"/>
        <v>0</v>
      </c>
      <c r="AY294">
        <f t="shared" si="109"/>
        <v>0</v>
      </c>
      <c r="AZ294">
        <f t="shared" si="110"/>
        <v>0</v>
      </c>
      <c r="BA294">
        <v>144.93965453999999</v>
      </c>
      <c r="BB294">
        <v>144.93965453999999</v>
      </c>
    </row>
    <row r="295" spans="1:54" x14ac:dyDescent="0.25">
      <c r="A295" t="s">
        <v>258</v>
      </c>
      <c r="B295" t="s">
        <v>3</v>
      </c>
      <c r="C295">
        <v>2013</v>
      </c>
      <c r="D295">
        <v>5</v>
      </c>
      <c r="E295">
        <v>10</v>
      </c>
      <c r="F295" t="s">
        <v>1827</v>
      </c>
      <c r="G295" t="s">
        <v>1769</v>
      </c>
      <c r="H295" t="s">
        <v>1811</v>
      </c>
      <c r="I295" t="s">
        <v>1812</v>
      </c>
      <c r="J295" t="s">
        <v>1819</v>
      </c>
      <c r="K295" t="str">
        <f t="shared" si="111"/>
        <v>Offshore</v>
      </c>
      <c r="L295">
        <v>0</v>
      </c>
      <c r="M295">
        <f t="shared" si="104"/>
        <v>0</v>
      </c>
      <c r="N295">
        <f t="shared" si="112"/>
        <v>1.258088340298923E-2</v>
      </c>
      <c r="O295">
        <f t="shared" si="113"/>
        <v>6.2842892271189965E-3</v>
      </c>
      <c r="P295">
        <v>0</v>
      </c>
      <c r="Q295">
        <f t="shared" si="114"/>
        <v>0</v>
      </c>
      <c r="R295">
        <v>0</v>
      </c>
      <c r="S295">
        <f t="shared" si="105"/>
        <v>0</v>
      </c>
      <c r="T295">
        <f t="shared" si="115"/>
        <v>0</v>
      </c>
      <c r="U295">
        <f t="shared" si="106"/>
        <v>1.0623462871098971E-2</v>
      </c>
      <c r="V295">
        <f t="shared" si="116"/>
        <v>0.84441310922369939</v>
      </c>
      <c r="W295">
        <f t="shared" si="107"/>
        <v>5.9173093241604077E-3</v>
      </c>
      <c r="X295">
        <f t="shared" si="117"/>
        <v>0.94160359434525431</v>
      </c>
      <c r="Y295">
        <v>1</v>
      </c>
      <c r="Z295">
        <f>Y295*'MRIP Selectivity'!$N$35</f>
        <v>6.2965941758702333E-3</v>
      </c>
      <c r="AA295">
        <f>Y295*'MRIP Selectivity'!$O$35</f>
        <v>6.2842892271189965E-3</v>
      </c>
      <c r="AB295">
        <f>Y295*'MRIP Selectivity'!$P$35</f>
        <v>9.0321712954188795E-4</v>
      </c>
      <c r="AC295">
        <v>0.74741255597723821</v>
      </c>
      <c r="AD295">
        <v>0.94160359434525442</v>
      </c>
      <c r="AE295">
        <v>1.3432654004296583</v>
      </c>
      <c r="AF295">
        <f t="shared" si="118"/>
        <v>4.7061535469385633E-3</v>
      </c>
      <c r="AG295">
        <f t="shared" si="119"/>
        <v>5.9173093241604077E-3</v>
      </c>
      <c r="AH295">
        <f t="shared" si="120"/>
        <v>1.2132603191890106E-3</v>
      </c>
      <c r="AI295">
        <f t="shared" si="121"/>
        <v>1.3484100532531117E-2</v>
      </c>
      <c r="AJ295">
        <f t="shared" si="122"/>
        <v>1.1836723190287982E-2</v>
      </c>
      <c r="AK295">
        <f t="shared" si="123"/>
        <v>7.1875063566608846E-3</v>
      </c>
      <c r="AL295">
        <f t="shared" si="124"/>
        <v>7.1305696433494187E-3</v>
      </c>
      <c r="AM295">
        <f t="shared" si="125"/>
        <v>1.0623462871098971E-2</v>
      </c>
      <c r="AN295">
        <f t="shared" si="126"/>
        <v>5.9173093241604077E-3</v>
      </c>
      <c r="AO295">
        <v>0</v>
      </c>
      <c r="AP295">
        <f t="shared" si="127"/>
        <v>1.258088340298923E-2</v>
      </c>
      <c r="AQ295">
        <f t="shared" si="128"/>
        <v>6.2842892271189965E-3</v>
      </c>
      <c r="AR295">
        <v>1</v>
      </c>
      <c r="AS295">
        <f>AR295*'MRIP Selectivity'!$N$35</f>
        <v>6.2965941758702333E-3</v>
      </c>
      <c r="AT295">
        <f>AR295*'MRIP Selectivity'!$O$35</f>
        <v>6.2842892271189965E-3</v>
      </c>
      <c r="AU295">
        <f>AR295*'MRIP Selectivity'!$P$35</f>
        <v>9.0321712954188795E-4</v>
      </c>
      <c r="AV295">
        <v>4</v>
      </c>
      <c r="AW295">
        <f t="shared" si="129"/>
        <v>20</v>
      </c>
      <c r="AX295">
        <f t="shared" si="108"/>
        <v>0</v>
      </c>
      <c r="AY295">
        <f t="shared" si="109"/>
        <v>0</v>
      </c>
      <c r="AZ295">
        <f t="shared" si="110"/>
        <v>0</v>
      </c>
      <c r="BA295">
        <v>433.62954094999998</v>
      </c>
      <c r="BB295">
        <v>433.62954094999998</v>
      </c>
    </row>
    <row r="296" spans="1:54" x14ac:dyDescent="0.25">
      <c r="A296" t="s">
        <v>259</v>
      </c>
      <c r="B296" t="s">
        <v>3</v>
      </c>
      <c r="C296">
        <v>2013</v>
      </c>
      <c r="D296">
        <v>5</v>
      </c>
      <c r="E296">
        <v>10</v>
      </c>
      <c r="F296" t="s">
        <v>1827</v>
      </c>
      <c r="G296" t="s">
        <v>1769</v>
      </c>
      <c r="H296" t="s">
        <v>1811</v>
      </c>
      <c r="I296" t="s">
        <v>1812</v>
      </c>
      <c r="J296" t="s">
        <v>1813</v>
      </c>
      <c r="K296" t="str">
        <f t="shared" si="111"/>
        <v>Inshore</v>
      </c>
      <c r="L296">
        <v>0</v>
      </c>
      <c r="M296">
        <f t="shared" si="104"/>
        <v>0</v>
      </c>
      <c r="N296">
        <f t="shared" si="112"/>
        <v>6.2904417014946146E-2</v>
      </c>
      <c r="O296">
        <f t="shared" si="113"/>
        <v>3.1421446135594985E-2</v>
      </c>
      <c r="P296">
        <v>0</v>
      </c>
      <c r="Q296">
        <f t="shared" si="114"/>
        <v>0</v>
      </c>
      <c r="R296">
        <v>0</v>
      </c>
      <c r="S296">
        <f t="shared" si="105"/>
        <v>0</v>
      </c>
      <c r="T296">
        <f t="shared" si="115"/>
        <v>0</v>
      </c>
      <c r="U296">
        <f t="shared" si="106"/>
        <v>5.3117314355494855E-2</v>
      </c>
      <c r="V296">
        <f t="shared" si="116"/>
        <v>0.84441310922369939</v>
      </c>
      <c r="W296">
        <f t="shared" si="107"/>
        <v>2.9586546620802043E-2</v>
      </c>
      <c r="X296">
        <f t="shared" si="117"/>
        <v>0.94160359434525442</v>
      </c>
      <c r="Y296">
        <v>5</v>
      </c>
      <c r="Z296">
        <f>Y296*'MRIP Selectivity'!$N$35</f>
        <v>3.1482970879351167E-2</v>
      </c>
      <c r="AA296">
        <f>Y296*'MRIP Selectivity'!$O$35</f>
        <v>3.1421446135594985E-2</v>
      </c>
      <c r="AB296">
        <f>Y296*'MRIP Selectivity'!$P$35</f>
        <v>4.5160856477094394E-3</v>
      </c>
      <c r="AC296">
        <v>0.74741255597723821</v>
      </c>
      <c r="AD296">
        <v>0.94160359434525442</v>
      </c>
      <c r="AE296">
        <v>1.3432654004296583</v>
      </c>
      <c r="AF296">
        <f t="shared" si="118"/>
        <v>2.3530767734692815E-2</v>
      </c>
      <c r="AG296">
        <f t="shared" si="119"/>
        <v>2.9586546620802043E-2</v>
      </c>
      <c r="AH296">
        <f t="shared" si="120"/>
        <v>6.0663015959450525E-3</v>
      </c>
      <c r="AI296">
        <f t="shared" si="121"/>
        <v>6.742050266265559E-2</v>
      </c>
      <c r="AJ296">
        <f t="shared" si="122"/>
        <v>5.9183615951439908E-2</v>
      </c>
      <c r="AK296">
        <f t="shared" si="123"/>
        <v>3.5937531783304423E-2</v>
      </c>
      <c r="AL296">
        <f t="shared" si="124"/>
        <v>3.5652848216747093E-2</v>
      </c>
      <c r="AM296">
        <f t="shared" si="125"/>
        <v>5.3117314355494855E-2</v>
      </c>
      <c r="AN296">
        <f t="shared" si="126"/>
        <v>2.9586546620802043E-2</v>
      </c>
      <c r="AO296">
        <v>0</v>
      </c>
      <c r="AP296">
        <f t="shared" si="127"/>
        <v>6.2904417014946146E-2</v>
      </c>
      <c r="AQ296">
        <f t="shared" si="128"/>
        <v>3.1421446135594985E-2</v>
      </c>
      <c r="AR296">
        <v>5</v>
      </c>
      <c r="AS296">
        <f>AR296*'MRIP Selectivity'!$N$35</f>
        <v>3.1482970879351167E-2</v>
      </c>
      <c r="AT296">
        <f>AR296*'MRIP Selectivity'!$O$35</f>
        <v>3.1421446135594985E-2</v>
      </c>
      <c r="AU296">
        <f>AR296*'MRIP Selectivity'!$P$35</f>
        <v>4.5160856477094394E-3</v>
      </c>
      <c r="AV296">
        <v>4</v>
      </c>
      <c r="AW296">
        <f t="shared" si="129"/>
        <v>20</v>
      </c>
      <c r="AX296">
        <f t="shared" si="108"/>
        <v>0</v>
      </c>
      <c r="AY296">
        <f t="shared" si="109"/>
        <v>0</v>
      </c>
      <c r="AZ296">
        <f t="shared" si="110"/>
        <v>0</v>
      </c>
      <c r="BA296">
        <v>268.90717221</v>
      </c>
      <c r="BB296">
        <v>268.90717221</v>
      </c>
    </row>
    <row r="297" spans="1:54" x14ac:dyDescent="0.25">
      <c r="A297" t="s">
        <v>260</v>
      </c>
      <c r="B297" t="s">
        <v>3</v>
      </c>
      <c r="C297">
        <v>2013</v>
      </c>
      <c r="D297">
        <v>5</v>
      </c>
      <c r="E297">
        <v>10</v>
      </c>
      <c r="F297" t="s">
        <v>1827</v>
      </c>
      <c r="G297" t="s">
        <v>1769</v>
      </c>
      <c r="H297" t="s">
        <v>1811</v>
      </c>
      <c r="I297" t="s">
        <v>1812</v>
      </c>
      <c r="J297" t="s">
        <v>1813</v>
      </c>
      <c r="K297" t="str">
        <f t="shared" si="111"/>
        <v>Inshore</v>
      </c>
      <c r="L297">
        <v>0</v>
      </c>
      <c r="M297">
        <f t="shared" si="104"/>
        <v>0</v>
      </c>
      <c r="N297">
        <f t="shared" si="112"/>
        <v>0.15097060083587077</v>
      </c>
      <c r="O297">
        <f t="shared" si="113"/>
        <v>7.5411470725427962E-2</v>
      </c>
      <c r="P297">
        <v>0</v>
      </c>
      <c r="Q297">
        <f t="shared" si="114"/>
        <v>0</v>
      </c>
      <c r="R297">
        <v>0</v>
      </c>
      <c r="S297">
        <f t="shared" si="105"/>
        <v>0</v>
      </c>
      <c r="T297">
        <f t="shared" si="115"/>
        <v>0</v>
      </c>
      <c r="U297">
        <f t="shared" si="106"/>
        <v>0.12748155445318765</v>
      </c>
      <c r="V297">
        <f t="shared" si="116"/>
        <v>0.84441310922369928</v>
      </c>
      <c r="W297">
        <f t="shared" si="107"/>
        <v>7.1007711889924899E-2</v>
      </c>
      <c r="X297">
        <f t="shared" si="117"/>
        <v>0.94160359434525442</v>
      </c>
      <c r="Y297">
        <v>12</v>
      </c>
      <c r="Z297">
        <f>Y297*'MRIP Selectivity'!$N$35</f>
        <v>7.5559130110442796E-2</v>
      </c>
      <c r="AA297">
        <f>Y297*'MRIP Selectivity'!$O$35</f>
        <v>7.5411470725427962E-2</v>
      </c>
      <c r="AB297">
        <f>Y297*'MRIP Selectivity'!$P$35</f>
        <v>1.0838605554502655E-2</v>
      </c>
      <c r="AC297">
        <v>0.74741255597723821</v>
      </c>
      <c r="AD297">
        <v>0.94160359434525442</v>
      </c>
      <c r="AE297">
        <v>1.3432654004296583</v>
      </c>
      <c r="AF297">
        <f t="shared" si="118"/>
        <v>5.6473842563262752E-2</v>
      </c>
      <c r="AG297">
        <f t="shared" si="119"/>
        <v>7.1007711889924899E-2</v>
      </c>
      <c r="AH297">
        <f t="shared" si="120"/>
        <v>1.4559123830268127E-2</v>
      </c>
      <c r="AI297">
        <f t="shared" si="121"/>
        <v>0.16180920639037344</v>
      </c>
      <c r="AJ297">
        <f t="shared" si="122"/>
        <v>0.14204067828345579</v>
      </c>
      <c r="AK297">
        <f t="shared" si="123"/>
        <v>8.6250076279930615E-2</v>
      </c>
      <c r="AL297">
        <f t="shared" si="124"/>
        <v>8.5566835720193024E-2</v>
      </c>
      <c r="AM297">
        <f t="shared" si="125"/>
        <v>0.12748155445318765</v>
      </c>
      <c r="AN297">
        <f t="shared" si="126"/>
        <v>7.1007711889924899E-2</v>
      </c>
      <c r="AO297">
        <v>0</v>
      </c>
      <c r="AP297">
        <f t="shared" si="127"/>
        <v>0.15097060083587077</v>
      </c>
      <c r="AQ297">
        <f t="shared" si="128"/>
        <v>7.5411470725427962E-2</v>
      </c>
      <c r="AR297">
        <v>12</v>
      </c>
      <c r="AS297">
        <f>AR297*'MRIP Selectivity'!$N$35</f>
        <v>7.5559130110442796E-2</v>
      </c>
      <c r="AT297">
        <f>AR297*'MRIP Selectivity'!$O$35</f>
        <v>7.5411470725427962E-2</v>
      </c>
      <c r="AU297">
        <f>AR297*'MRIP Selectivity'!$P$35</f>
        <v>1.0838605554502655E-2</v>
      </c>
      <c r="AV297">
        <v>4</v>
      </c>
      <c r="AW297">
        <f t="shared" si="129"/>
        <v>20</v>
      </c>
      <c r="AX297">
        <f t="shared" si="108"/>
        <v>0</v>
      </c>
      <c r="AY297">
        <f t="shared" si="109"/>
        <v>0</v>
      </c>
      <c r="AZ297">
        <f t="shared" si="110"/>
        <v>0</v>
      </c>
      <c r="BA297">
        <v>268.90717221</v>
      </c>
      <c r="BB297">
        <v>268.90717221</v>
      </c>
    </row>
    <row r="298" spans="1:54" x14ac:dyDescent="0.25">
      <c r="A298" t="s">
        <v>261</v>
      </c>
      <c r="B298" t="s">
        <v>3</v>
      </c>
      <c r="C298">
        <v>2013</v>
      </c>
      <c r="D298">
        <v>5</v>
      </c>
      <c r="E298">
        <v>10</v>
      </c>
      <c r="F298" t="s">
        <v>1870</v>
      </c>
      <c r="G298" t="s">
        <v>1769</v>
      </c>
      <c r="H298" t="s">
        <v>1811</v>
      </c>
      <c r="I298" t="s">
        <v>1812</v>
      </c>
      <c r="J298" t="s">
        <v>1813</v>
      </c>
      <c r="K298" t="str">
        <f t="shared" si="111"/>
        <v>Inshore</v>
      </c>
      <c r="L298">
        <v>0</v>
      </c>
      <c r="M298">
        <f t="shared" si="104"/>
        <v>0</v>
      </c>
      <c r="N298">
        <f t="shared" si="112"/>
        <v>6.2904417014946146E-2</v>
      </c>
      <c r="O298">
        <f t="shared" si="113"/>
        <v>3.1421446135594985E-2</v>
      </c>
      <c r="P298">
        <v>0</v>
      </c>
      <c r="Q298">
        <f t="shared" si="114"/>
        <v>0</v>
      </c>
      <c r="R298">
        <v>0</v>
      </c>
      <c r="S298">
        <f t="shared" si="105"/>
        <v>0</v>
      </c>
      <c r="T298">
        <f t="shared" si="115"/>
        <v>0</v>
      </c>
      <c r="U298">
        <f t="shared" si="106"/>
        <v>5.3117314355494855E-2</v>
      </c>
      <c r="V298">
        <f t="shared" si="116"/>
        <v>0.84441310922369939</v>
      </c>
      <c r="W298">
        <f t="shared" si="107"/>
        <v>2.9586546620802043E-2</v>
      </c>
      <c r="X298">
        <f t="shared" si="117"/>
        <v>0.94160359434525442</v>
      </c>
      <c r="Y298">
        <v>5</v>
      </c>
      <c r="Z298">
        <f>Y298*'MRIP Selectivity'!$N$35</f>
        <v>3.1482970879351167E-2</v>
      </c>
      <c r="AA298">
        <f>Y298*'MRIP Selectivity'!$O$35</f>
        <v>3.1421446135594985E-2</v>
      </c>
      <c r="AB298">
        <f>Y298*'MRIP Selectivity'!$P$35</f>
        <v>4.5160856477094394E-3</v>
      </c>
      <c r="AC298">
        <v>0.74741255597723821</v>
      </c>
      <c r="AD298">
        <v>0.94160359434525442</v>
      </c>
      <c r="AE298">
        <v>1.3432654004296583</v>
      </c>
      <c r="AF298">
        <f t="shared" si="118"/>
        <v>2.3530767734692815E-2</v>
      </c>
      <c r="AG298">
        <f t="shared" si="119"/>
        <v>2.9586546620802043E-2</v>
      </c>
      <c r="AH298">
        <f t="shared" si="120"/>
        <v>6.0663015959450525E-3</v>
      </c>
      <c r="AI298">
        <f t="shared" si="121"/>
        <v>6.742050266265559E-2</v>
      </c>
      <c r="AJ298">
        <f t="shared" si="122"/>
        <v>5.9183615951439908E-2</v>
      </c>
      <c r="AK298">
        <f t="shared" si="123"/>
        <v>3.5937531783304423E-2</v>
      </c>
      <c r="AL298">
        <f t="shared" si="124"/>
        <v>3.5652848216747093E-2</v>
      </c>
      <c r="AM298">
        <f t="shared" si="125"/>
        <v>5.3117314355494855E-2</v>
      </c>
      <c r="AN298">
        <f t="shared" si="126"/>
        <v>2.9586546620802043E-2</v>
      </c>
      <c r="AO298">
        <v>0</v>
      </c>
      <c r="AP298">
        <f t="shared" si="127"/>
        <v>6.2904417014946146E-2</v>
      </c>
      <c r="AQ298">
        <f t="shared" si="128"/>
        <v>3.1421446135594985E-2</v>
      </c>
      <c r="AR298">
        <v>5</v>
      </c>
      <c r="AS298">
        <f>AR298*'MRIP Selectivity'!$N$35</f>
        <v>3.1482970879351167E-2</v>
      </c>
      <c r="AT298">
        <f>AR298*'MRIP Selectivity'!$O$35</f>
        <v>3.1421446135594985E-2</v>
      </c>
      <c r="AU298">
        <f>AR298*'MRIP Selectivity'!$P$35</f>
        <v>4.5160856477094394E-3</v>
      </c>
      <c r="AV298">
        <v>5</v>
      </c>
      <c r="AW298">
        <f t="shared" si="129"/>
        <v>25</v>
      </c>
      <c r="AX298">
        <f t="shared" si="108"/>
        <v>0</v>
      </c>
      <c r="AY298">
        <f t="shared" si="109"/>
        <v>0</v>
      </c>
      <c r="AZ298">
        <f t="shared" si="110"/>
        <v>0</v>
      </c>
      <c r="BA298">
        <v>1035.1639637999999</v>
      </c>
      <c r="BB298">
        <v>1035.1639637999999</v>
      </c>
    </row>
    <row r="299" spans="1:54" x14ac:dyDescent="0.25">
      <c r="A299" t="s">
        <v>262</v>
      </c>
      <c r="B299" t="s">
        <v>3</v>
      </c>
      <c r="C299">
        <v>2013</v>
      </c>
      <c r="D299">
        <v>5</v>
      </c>
      <c r="E299">
        <v>10</v>
      </c>
      <c r="F299" t="s">
        <v>1870</v>
      </c>
      <c r="G299" t="s">
        <v>1769</v>
      </c>
      <c r="H299" t="s">
        <v>1811</v>
      </c>
      <c r="I299" t="s">
        <v>1812</v>
      </c>
      <c r="J299" t="s">
        <v>1813</v>
      </c>
      <c r="K299" t="str">
        <f t="shared" si="111"/>
        <v>Inshore</v>
      </c>
      <c r="L299">
        <v>0</v>
      </c>
      <c r="M299">
        <f t="shared" si="104"/>
        <v>0</v>
      </c>
      <c r="N299">
        <f t="shared" si="112"/>
        <v>1.258088340298923E-2</v>
      </c>
      <c r="O299">
        <f t="shared" si="113"/>
        <v>6.2842892271189965E-3</v>
      </c>
      <c r="P299">
        <v>0</v>
      </c>
      <c r="Q299">
        <f t="shared" si="114"/>
        <v>0</v>
      </c>
      <c r="R299">
        <v>0</v>
      </c>
      <c r="S299">
        <f t="shared" si="105"/>
        <v>0</v>
      </c>
      <c r="T299">
        <f t="shared" si="115"/>
        <v>0</v>
      </c>
      <c r="U299">
        <f t="shared" si="106"/>
        <v>1.0623462871098971E-2</v>
      </c>
      <c r="V299">
        <f t="shared" si="116"/>
        <v>0.84441310922369939</v>
      </c>
      <c r="W299">
        <f t="shared" si="107"/>
        <v>5.9173093241604077E-3</v>
      </c>
      <c r="X299">
        <f t="shared" si="117"/>
        <v>0.94160359434525431</v>
      </c>
      <c r="Y299">
        <v>1</v>
      </c>
      <c r="Z299">
        <f>Y299*'MRIP Selectivity'!$N$35</f>
        <v>6.2965941758702333E-3</v>
      </c>
      <c r="AA299">
        <f>Y299*'MRIP Selectivity'!$O$35</f>
        <v>6.2842892271189965E-3</v>
      </c>
      <c r="AB299">
        <f>Y299*'MRIP Selectivity'!$P$35</f>
        <v>9.0321712954188795E-4</v>
      </c>
      <c r="AC299">
        <v>0.74741255597723821</v>
      </c>
      <c r="AD299">
        <v>0.94160359434525442</v>
      </c>
      <c r="AE299">
        <v>1.3432654004296583</v>
      </c>
      <c r="AF299">
        <f t="shared" si="118"/>
        <v>4.7061535469385633E-3</v>
      </c>
      <c r="AG299">
        <f t="shared" si="119"/>
        <v>5.9173093241604077E-3</v>
      </c>
      <c r="AH299">
        <f t="shared" si="120"/>
        <v>1.2132603191890106E-3</v>
      </c>
      <c r="AI299">
        <f t="shared" si="121"/>
        <v>1.3484100532531117E-2</v>
      </c>
      <c r="AJ299">
        <f t="shared" si="122"/>
        <v>1.1836723190287982E-2</v>
      </c>
      <c r="AK299">
        <f t="shared" si="123"/>
        <v>7.1875063566608846E-3</v>
      </c>
      <c r="AL299">
        <f t="shared" si="124"/>
        <v>7.1305696433494187E-3</v>
      </c>
      <c r="AM299">
        <f t="shared" si="125"/>
        <v>1.0623462871098971E-2</v>
      </c>
      <c r="AN299">
        <f t="shared" si="126"/>
        <v>5.9173093241604077E-3</v>
      </c>
      <c r="AO299">
        <v>0</v>
      </c>
      <c r="AP299">
        <f t="shared" si="127"/>
        <v>1.258088340298923E-2</v>
      </c>
      <c r="AQ299">
        <f t="shared" si="128"/>
        <v>6.2842892271189965E-3</v>
      </c>
      <c r="AR299">
        <v>1</v>
      </c>
      <c r="AS299">
        <f>AR299*'MRIP Selectivity'!$N$35</f>
        <v>6.2965941758702333E-3</v>
      </c>
      <c r="AT299">
        <f>AR299*'MRIP Selectivity'!$O$35</f>
        <v>6.2842892271189965E-3</v>
      </c>
      <c r="AU299">
        <f>AR299*'MRIP Selectivity'!$P$35</f>
        <v>9.0321712954188795E-4</v>
      </c>
      <c r="AV299">
        <v>1</v>
      </c>
      <c r="AW299">
        <f t="shared" si="129"/>
        <v>5</v>
      </c>
      <c r="AX299">
        <f t="shared" si="108"/>
        <v>0</v>
      </c>
      <c r="AY299">
        <f t="shared" si="109"/>
        <v>0</v>
      </c>
      <c r="AZ299">
        <f t="shared" si="110"/>
        <v>0</v>
      </c>
      <c r="BA299">
        <v>1035.1639637999999</v>
      </c>
      <c r="BB299">
        <v>1035.1639637999999</v>
      </c>
    </row>
    <row r="300" spans="1:54" x14ac:dyDescent="0.25">
      <c r="A300" t="s">
        <v>263</v>
      </c>
      <c r="B300" t="s">
        <v>3</v>
      </c>
      <c r="C300">
        <v>2013</v>
      </c>
      <c r="D300">
        <v>5</v>
      </c>
      <c r="E300">
        <v>10</v>
      </c>
      <c r="F300" t="s">
        <v>1870</v>
      </c>
      <c r="G300" t="s">
        <v>1769</v>
      </c>
      <c r="H300" t="s">
        <v>1811</v>
      </c>
      <c r="I300" t="s">
        <v>1812</v>
      </c>
      <c r="J300" t="s">
        <v>1813</v>
      </c>
      <c r="K300" t="str">
        <f t="shared" si="111"/>
        <v>Inshore</v>
      </c>
      <c r="L300">
        <v>0</v>
      </c>
      <c r="M300">
        <f t="shared" si="104"/>
        <v>0</v>
      </c>
      <c r="N300">
        <f t="shared" si="112"/>
        <v>0.12580883402989229</v>
      </c>
      <c r="O300">
        <f t="shared" si="113"/>
        <v>6.2842892271189971E-2</v>
      </c>
      <c r="P300">
        <v>0</v>
      </c>
      <c r="Q300">
        <f t="shared" si="114"/>
        <v>0</v>
      </c>
      <c r="R300">
        <v>0</v>
      </c>
      <c r="S300">
        <f t="shared" si="105"/>
        <v>0</v>
      </c>
      <c r="T300">
        <f t="shared" si="115"/>
        <v>0</v>
      </c>
      <c r="U300">
        <f t="shared" si="106"/>
        <v>0.10623462871098971</v>
      </c>
      <c r="V300">
        <f t="shared" si="116"/>
        <v>0.84441310922369939</v>
      </c>
      <c r="W300">
        <f t="shared" si="107"/>
        <v>5.9173093241604087E-2</v>
      </c>
      <c r="X300">
        <f t="shared" si="117"/>
        <v>0.94160359434525442</v>
      </c>
      <c r="Y300">
        <v>10</v>
      </c>
      <c r="Z300">
        <f>Y300*'MRIP Selectivity'!$N$35</f>
        <v>6.2965941758702335E-2</v>
      </c>
      <c r="AA300">
        <f>Y300*'MRIP Selectivity'!$O$35</f>
        <v>6.2842892271189971E-2</v>
      </c>
      <c r="AB300">
        <f>Y300*'MRIP Selectivity'!$P$35</f>
        <v>9.0321712954188789E-3</v>
      </c>
      <c r="AC300">
        <v>0.74741255597723821</v>
      </c>
      <c r="AD300">
        <v>0.94160359434525442</v>
      </c>
      <c r="AE300">
        <v>1.3432654004296583</v>
      </c>
      <c r="AF300">
        <f t="shared" si="118"/>
        <v>4.7061535469385629E-2</v>
      </c>
      <c r="AG300">
        <f t="shared" si="119"/>
        <v>5.9173093241604087E-2</v>
      </c>
      <c r="AH300">
        <f t="shared" si="120"/>
        <v>1.2132603191890105E-2</v>
      </c>
      <c r="AI300">
        <f t="shared" si="121"/>
        <v>0.13484100532531118</v>
      </c>
      <c r="AJ300">
        <f t="shared" si="122"/>
        <v>0.11836723190287982</v>
      </c>
      <c r="AK300">
        <f t="shared" si="123"/>
        <v>7.1875063566608846E-2</v>
      </c>
      <c r="AL300">
        <f t="shared" si="124"/>
        <v>7.1305696433494187E-2</v>
      </c>
      <c r="AM300">
        <f t="shared" si="125"/>
        <v>0.10623462871098971</v>
      </c>
      <c r="AN300">
        <f t="shared" si="126"/>
        <v>5.9173093241604087E-2</v>
      </c>
      <c r="AO300">
        <v>0</v>
      </c>
      <c r="AP300">
        <f t="shared" si="127"/>
        <v>0.12580883402989229</v>
      </c>
      <c r="AQ300">
        <f t="shared" si="128"/>
        <v>6.2842892271189971E-2</v>
      </c>
      <c r="AR300">
        <v>10</v>
      </c>
      <c r="AS300">
        <f>AR300*'MRIP Selectivity'!$N$35</f>
        <v>6.2965941758702335E-2</v>
      </c>
      <c r="AT300">
        <f>AR300*'MRIP Selectivity'!$O$35</f>
        <v>6.2842892271189971E-2</v>
      </c>
      <c r="AU300">
        <f>AR300*'MRIP Selectivity'!$P$35</f>
        <v>9.0321712954188789E-3</v>
      </c>
      <c r="AV300">
        <v>2</v>
      </c>
      <c r="AW300">
        <f t="shared" si="129"/>
        <v>10</v>
      </c>
      <c r="AX300">
        <f t="shared" si="108"/>
        <v>0</v>
      </c>
      <c r="AY300">
        <f t="shared" si="109"/>
        <v>0</v>
      </c>
      <c r="AZ300">
        <f t="shared" si="110"/>
        <v>0</v>
      </c>
      <c r="BA300">
        <v>1035.1639637999999</v>
      </c>
      <c r="BB300">
        <v>1035.1639637999999</v>
      </c>
    </row>
    <row r="301" spans="1:54" x14ac:dyDescent="0.25">
      <c r="A301" t="s">
        <v>264</v>
      </c>
      <c r="B301" t="s">
        <v>3</v>
      </c>
      <c r="C301">
        <v>2013</v>
      </c>
      <c r="D301">
        <v>6</v>
      </c>
      <c r="E301">
        <v>11</v>
      </c>
      <c r="F301" t="s">
        <v>1867</v>
      </c>
      <c r="G301" t="s">
        <v>1769</v>
      </c>
      <c r="H301" t="s">
        <v>1811</v>
      </c>
      <c r="I301" t="s">
        <v>1812</v>
      </c>
      <c r="J301" t="s">
        <v>1813</v>
      </c>
      <c r="K301" t="str">
        <f t="shared" si="111"/>
        <v>Inshore</v>
      </c>
      <c r="L301">
        <v>0</v>
      </c>
      <c r="M301">
        <f t="shared" si="104"/>
        <v>0</v>
      </c>
      <c r="N301">
        <f t="shared" si="112"/>
        <v>2.516176680597846E-2</v>
      </c>
      <c r="O301">
        <f t="shared" si="113"/>
        <v>1.2568578454237993E-2</v>
      </c>
      <c r="P301">
        <v>0</v>
      </c>
      <c r="Q301">
        <f t="shared" si="114"/>
        <v>0</v>
      </c>
      <c r="R301">
        <v>0</v>
      </c>
      <c r="S301">
        <f t="shared" si="105"/>
        <v>0</v>
      </c>
      <c r="T301">
        <f t="shared" si="115"/>
        <v>0</v>
      </c>
      <c r="U301">
        <f t="shared" si="106"/>
        <v>2.1246925742197942E-2</v>
      </c>
      <c r="V301">
        <f t="shared" si="116"/>
        <v>0.84441310922369939</v>
      </c>
      <c r="W301">
        <f t="shared" si="107"/>
        <v>1.1834618648320815E-2</v>
      </c>
      <c r="X301">
        <f t="shared" si="117"/>
        <v>0.94160359434525431</v>
      </c>
      <c r="Y301">
        <v>2</v>
      </c>
      <c r="Z301">
        <f>Y301*'MRIP Selectivity'!$N$35</f>
        <v>1.2593188351740467E-2</v>
      </c>
      <c r="AA301">
        <f>Y301*'MRIP Selectivity'!$O$35</f>
        <v>1.2568578454237993E-2</v>
      </c>
      <c r="AB301">
        <f>Y301*'MRIP Selectivity'!$P$35</f>
        <v>1.8064342590837759E-3</v>
      </c>
      <c r="AC301">
        <v>0.74741255597723821</v>
      </c>
      <c r="AD301">
        <v>0.94160359434525442</v>
      </c>
      <c r="AE301">
        <v>1.3432654004296583</v>
      </c>
      <c r="AF301">
        <f t="shared" si="118"/>
        <v>9.4123070938771265E-3</v>
      </c>
      <c r="AG301">
        <f t="shared" si="119"/>
        <v>1.1834618648320815E-2</v>
      </c>
      <c r="AH301">
        <f t="shared" si="120"/>
        <v>2.4265206383780212E-3</v>
      </c>
      <c r="AI301">
        <f t="shared" si="121"/>
        <v>2.6968201065062234E-2</v>
      </c>
      <c r="AJ301">
        <f t="shared" si="122"/>
        <v>2.3673446380575964E-2</v>
      </c>
      <c r="AK301">
        <f t="shared" si="123"/>
        <v>1.4375012713321769E-2</v>
      </c>
      <c r="AL301">
        <f t="shared" si="124"/>
        <v>1.4261139286698837E-2</v>
      </c>
      <c r="AM301">
        <f t="shared" si="125"/>
        <v>2.1246925742197942E-2</v>
      </c>
      <c r="AN301">
        <f t="shared" si="126"/>
        <v>1.1834618648320815E-2</v>
      </c>
      <c r="AO301">
        <v>0</v>
      </c>
      <c r="AP301">
        <f t="shared" si="127"/>
        <v>2.516176680597846E-2</v>
      </c>
      <c r="AQ301">
        <f t="shared" si="128"/>
        <v>1.2568578454237993E-2</v>
      </c>
      <c r="AR301">
        <v>2</v>
      </c>
      <c r="AS301">
        <f>AR301*'MRIP Selectivity'!$N$35</f>
        <v>1.2593188351740467E-2</v>
      </c>
      <c r="AT301">
        <f>AR301*'MRIP Selectivity'!$O$35</f>
        <v>1.2568578454237993E-2</v>
      </c>
      <c r="AU301">
        <f>AR301*'MRIP Selectivity'!$P$35</f>
        <v>1.8064342590837759E-3</v>
      </c>
      <c r="AV301">
        <v>2</v>
      </c>
      <c r="AW301">
        <f t="shared" si="129"/>
        <v>10</v>
      </c>
      <c r="AX301">
        <f t="shared" si="108"/>
        <v>0</v>
      </c>
      <c r="AY301">
        <f t="shared" si="109"/>
        <v>0</v>
      </c>
      <c r="AZ301">
        <f t="shared" si="110"/>
        <v>0</v>
      </c>
      <c r="BA301">
        <v>78.163267250000004</v>
      </c>
      <c r="BB301">
        <v>78.163267250000004</v>
      </c>
    </row>
    <row r="302" spans="1:54" x14ac:dyDescent="0.25">
      <c r="A302" t="s">
        <v>1886</v>
      </c>
      <c r="B302" t="s">
        <v>3</v>
      </c>
      <c r="C302">
        <v>2013</v>
      </c>
      <c r="D302">
        <v>6</v>
      </c>
      <c r="E302">
        <v>11</v>
      </c>
      <c r="F302" t="s">
        <v>1867</v>
      </c>
      <c r="G302" t="s">
        <v>1769</v>
      </c>
      <c r="H302" t="s">
        <v>1811</v>
      </c>
      <c r="I302" t="s">
        <v>1812</v>
      </c>
      <c r="J302" t="s">
        <v>1813</v>
      </c>
      <c r="K302" t="str">
        <f t="shared" si="111"/>
        <v>Inshore</v>
      </c>
      <c r="L302">
        <v>0</v>
      </c>
      <c r="M302">
        <f t="shared" si="104"/>
        <v>0</v>
      </c>
      <c r="N302">
        <f t="shared" si="112"/>
        <v>1.258088340298923E-2</v>
      </c>
      <c r="O302">
        <f t="shared" si="113"/>
        <v>6.2842892271189965E-3</v>
      </c>
      <c r="P302">
        <v>0</v>
      </c>
      <c r="Q302">
        <f t="shared" si="114"/>
        <v>0</v>
      </c>
      <c r="R302">
        <v>0</v>
      </c>
      <c r="S302">
        <f t="shared" si="105"/>
        <v>0</v>
      </c>
      <c r="T302">
        <f t="shared" si="115"/>
        <v>0</v>
      </c>
      <c r="U302">
        <f t="shared" si="106"/>
        <v>1.0623462871098971E-2</v>
      </c>
      <c r="V302">
        <f t="shared" si="116"/>
        <v>0.84441310922369939</v>
      </c>
      <c r="W302">
        <f t="shared" si="107"/>
        <v>5.9173093241604077E-3</v>
      </c>
      <c r="X302">
        <f t="shared" si="117"/>
        <v>0.94160359434525431</v>
      </c>
      <c r="Y302">
        <v>1</v>
      </c>
      <c r="Z302">
        <f>Y302*'MRIP Selectivity'!$N$35</f>
        <v>6.2965941758702333E-3</v>
      </c>
      <c r="AA302">
        <f>Y302*'MRIP Selectivity'!$O$35</f>
        <v>6.2842892271189965E-3</v>
      </c>
      <c r="AB302">
        <f>Y302*'MRIP Selectivity'!$P$35</f>
        <v>9.0321712954188795E-4</v>
      </c>
      <c r="AC302">
        <v>0.74741255597723821</v>
      </c>
      <c r="AD302">
        <v>0.94160359434525442</v>
      </c>
      <c r="AE302">
        <v>1.3432654004296583</v>
      </c>
      <c r="AF302">
        <f t="shared" si="118"/>
        <v>4.7061535469385633E-3</v>
      </c>
      <c r="AG302">
        <f t="shared" si="119"/>
        <v>5.9173093241604077E-3</v>
      </c>
      <c r="AH302">
        <f t="shared" si="120"/>
        <v>1.2132603191890106E-3</v>
      </c>
      <c r="AI302">
        <f t="shared" si="121"/>
        <v>1.3484100532531117E-2</v>
      </c>
      <c r="AJ302">
        <f t="shared" si="122"/>
        <v>1.1836723190287982E-2</v>
      </c>
      <c r="AK302">
        <f t="shared" si="123"/>
        <v>7.1875063566608846E-3</v>
      </c>
      <c r="AL302">
        <f t="shared" si="124"/>
        <v>7.1305696433494187E-3</v>
      </c>
      <c r="AM302">
        <f t="shared" si="125"/>
        <v>1.0623462871098971E-2</v>
      </c>
      <c r="AN302">
        <f t="shared" si="126"/>
        <v>5.9173093241604077E-3</v>
      </c>
      <c r="AO302">
        <v>0</v>
      </c>
      <c r="AP302">
        <f t="shared" si="127"/>
        <v>1.258088340298923E-2</v>
      </c>
      <c r="AQ302">
        <f t="shared" si="128"/>
        <v>6.2842892271189965E-3</v>
      </c>
      <c r="AR302">
        <v>1</v>
      </c>
      <c r="AS302">
        <f>AR302*'MRIP Selectivity'!$N$35</f>
        <v>6.2965941758702333E-3</v>
      </c>
      <c r="AT302">
        <f>AR302*'MRIP Selectivity'!$O$35</f>
        <v>6.2842892271189965E-3</v>
      </c>
      <c r="AU302">
        <f>AR302*'MRIP Selectivity'!$P$35</f>
        <v>9.0321712954188795E-4</v>
      </c>
      <c r="AV302">
        <v>2</v>
      </c>
      <c r="AW302">
        <f t="shared" si="129"/>
        <v>10</v>
      </c>
      <c r="AX302">
        <f t="shared" si="108"/>
        <v>0</v>
      </c>
      <c r="AY302">
        <f t="shared" si="109"/>
        <v>0</v>
      </c>
      <c r="AZ302">
        <f t="shared" si="110"/>
        <v>0</v>
      </c>
      <c r="BA302">
        <v>78.163267250000004</v>
      </c>
      <c r="BB302">
        <v>78.163267250000004</v>
      </c>
    </row>
    <row r="303" spans="1:54" x14ac:dyDescent="0.25">
      <c r="A303" t="s">
        <v>265</v>
      </c>
      <c r="B303" t="s">
        <v>3</v>
      </c>
      <c r="C303">
        <v>2013</v>
      </c>
      <c r="D303">
        <v>6</v>
      </c>
      <c r="E303">
        <v>11</v>
      </c>
      <c r="F303" t="s">
        <v>1823</v>
      </c>
      <c r="G303" t="s">
        <v>1769</v>
      </c>
      <c r="H303" t="s">
        <v>1811</v>
      </c>
      <c r="I303" t="s">
        <v>1812</v>
      </c>
      <c r="J303" t="s">
        <v>1813</v>
      </c>
      <c r="K303" t="str">
        <f t="shared" si="111"/>
        <v>Inshore</v>
      </c>
      <c r="L303">
        <v>0</v>
      </c>
      <c r="M303">
        <f t="shared" si="104"/>
        <v>0</v>
      </c>
      <c r="N303">
        <f t="shared" si="112"/>
        <v>1.258088340298923E-2</v>
      </c>
      <c r="O303">
        <f t="shared" si="113"/>
        <v>6.2842892271189965E-3</v>
      </c>
      <c r="P303">
        <v>0</v>
      </c>
      <c r="Q303">
        <f t="shared" si="114"/>
        <v>0</v>
      </c>
      <c r="R303">
        <v>0</v>
      </c>
      <c r="S303">
        <f t="shared" si="105"/>
        <v>0</v>
      </c>
      <c r="T303">
        <f t="shared" si="115"/>
        <v>0</v>
      </c>
      <c r="U303">
        <f t="shared" si="106"/>
        <v>1.0623462871098971E-2</v>
      </c>
      <c r="V303">
        <f t="shared" si="116"/>
        <v>0.84441310922369939</v>
      </c>
      <c r="W303">
        <f t="shared" si="107"/>
        <v>5.9173093241604077E-3</v>
      </c>
      <c r="X303">
        <f t="shared" si="117"/>
        <v>0.94160359434525431</v>
      </c>
      <c r="Y303">
        <v>1</v>
      </c>
      <c r="Z303">
        <f>Y303*'MRIP Selectivity'!$N$35</f>
        <v>6.2965941758702333E-3</v>
      </c>
      <c r="AA303">
        <f>Y303*'MRIP Selectivity'!$O$35</f>
        <v>6.2842892271189965E-3</v>
      </c>
      <c r="AB303">
        <f>Y303*'MRIP Selectivity'!$P$35</f>
        <v>9.0321712954188795E-4</v>
      </c>
      <c r="AC303">
        <v>0.74741255597723821</v>
      </c>
      <c r="AD303">
        <v>0.94160359434525442</v>
      </c>
      <c r="AE303">
        <v>1.3432654004296583</v>
      </c>
      <c r="AF303">
        <f t="shared" si="118"/>
        <v>4.7061535469385633E-3</v>
      </c>
      <c r="AG303">
        <f t="shared" si="119"/>
        <v>5.9173093241604077E-3</v>
      </c>
      <c r="AH303">
        <f t="shared" si="120"/>
        <v>1.2132603191890106E-3</v>
      </c>
      <c r="AI303">
        <f t="shared" si="121"/>
        <v>1.3484100532531117E-2</v>
      </c>
      <c r="AJ303">
        <f t="shared" si="122"/>
        <v>1.1836723190287982E-2</v>
      </c>
      <c r="AK303">
        <f t="shared" si="123"/>
        <v>7.1875063566608846E-3</v>
      </c>
      <c r="AL303">
        <f t="shared" si="124"/>
        <v>7.1305696433494187E-3</v>
      </c>
      <c r="AM303">
        <f t="shared" si="125"/>
        <v>1.0623462871098971E-2</v>
      </c>
      <c r="AN303">
        <f t="shared" si="126"/>
        <v>5.9173093241604077E-3</v>
      </c>
      <c r="AO303">
        <v>0</v>
      </c>
      <c r="AP303">
        <f t="shared" si="127"/>
        <v>1.258088340298923E-2</v>
      </c>
      <c r="AQ303">
        <f t="shared" si="128"/>
        <v>6.2842892271189965E-3</v>
      </c>
      <c r="AR303">
        <v>1</v>
      </c>
      <c r="AS303">
        <f>AR303*'MRIP Selectivity'!$N$35</f>
        <v>6.2965941758702333E-3</v>
      </c>
      <c r="AT303">
        <f>AR303*'MRIP Selectivity'!$O$35</f>
        <v>6.2842892271189965E-3</v>
      </c>
      <c r="AU303">
        <f>AR303*'MRIP Selectivity'!$P$35</f>
        <v>9.0321712954188795E-4</v>
      </c>
      <c r="AV303">
        <v>2</v>
      </c>
      <c r="AW303">
        <f t="shared" si="129"/>
        <v>10</v>
      </c>
      <c r="AX303">
        <f t="shared" si="108"/>
        <v>0</v>
      </c>
      <c r="AY303">
        <f t="shared" si="109"/>
        <v>0</v>
      </c>
      <c r="AZ303">
        <f t="shared" si="110"/>
        <v>0</v>
      </c>
      <c r="BA303">
        <v>141.84974568000001</v>
      </c>
      <c r="BB303">
        <v>141.84974568000001</v>
      </c>
    </row>
    <row r="304" spans="1:54" x14ac:dyDescent="0.25">
      <c r="A304" t="s">
        <v>266</v>
      </c>
      <c r="B304" t="s">
        <v>3</v>
      </c>
      <c r="C304">
        <v>2013</v>
      </c>
      <c r="D304">
        <v>6</v>
      </c>
      <c r="E304">
        <v>11</v>
      </c>
      <c r="F304" t="s">
        <v>1834</v>
      </c>
      <c r="G304" t="s">
        <v>1769</v>
      </c>
      <c r="H304" t="s">
        <v>1811</v>
      </c>
      <c r="I304" t="s">
        <v>1812</v>
      </c>
      <c r="J304" t="s">
        <v>1813</v>
      </c>
      <c r="K304" t="str">
        <f t="shared" si="111"/>
        <v>Inshore</v>
      </c>
      <c r="L304">
        <v>0</v>
      </c>
      <c r="M304">
        <f t="shared" si="104"/>
        <v>0</v>
      </c>
      <c r="N304">
        <f t="shared" si="112"/>
        <v>1.1322795062690307</v>
      </c>
      <c r="O304">
        <f t="shared" si="113"/>
        <v>0.56558603044070965</v>
      </c>
      <c r="P304">
        <v>0</v>
      </c>
      <c r="Q304">
        <f t="shared" si="114"/>
        <v>0</v>
      </c>
      <c r="R304">
        <v>0</v>
      </c>
      <c r="S304">
        <f t="shared" si="105"/>
        <v>0</v>
      </c>
      <c r="T304">
        <f t="shared" si="115"/>
        <v>0</v>
      </c>
      <c r="U304">
        <f t="shared" si="106"/>
        <v>0.95611165839890733</v>
      </c>
      <c r="V304">
        <f t="shared" si="116"/>
        <v>0.84441310922369928</v>
      </c>
      <c r="W304">
        <f t="shared" si="107"/>
        <v>0.53255783917443666</v>
      </c>
      <c r="X304">
        <f t="shared" si="117"/>
        <v>0.94160359434525442</v>
      </c>
      <c r="Y304">
        <v>90</v>
      </c>
      <c r="Z304">
        <f>Y304*'MRIP Selectivity'!$N$35</f>
        <v>0.56669347582832097</v>
      </c>
      <c r="AA304">
        <f>Y304*'MRIP Selectivity'!$O$35</f>
        <v>0.56558603044070965</v>
      </c>
      <c r="AB304">
        <f>Y304*'MRIP Selectivity'!$P$35</f>
        <v>8.128954165876992E-2</v>
      </c>
      <c r="AC304">
        <v>0.74741255597723821</v>
      </c>
      <c r="AD304">
        <v>0.94160359434525442</v>
      </c>
      <c r="AE304">
        <v>1.3432654004296583</v>
      </c>
      <c r="AF304">
        <f t="shared" si="118"/>
        <v>0.42355381922447066</v>
      </c>
      <c r="AG304">
        <f t="shared" si="119"/>
        <v>0.53255783917443666</v>
      </c>
      <c r="AH304">
        <f t="shared" si="120"/>
        <v>0.10919342872701096</v>
      </c>
      <c r="AI304">
        <f t="shared" si="121"/>
        <v>1.2135690479278007</v>
      </c>
      <c r="AJ304">
        <f t="shared" si="122"/>
        <v>1.0653050871259182</v>
      </c>
      <c r="AK304">
        <f t="shared" si="123"/>
        <v>0.64687557209947955</v>
      </c>
      <c r="AL304">
        <f t="shared" si="124"/>
        <v>0.64175126790144765</v>
      </c>
      <c r="AM304">
        <f t="shared" si="125"/>
        <v>0.95611165839890733</v>
      </c>
      <c r="AN304">
        <f t="shared" si="126"/>
        <v>0.53255783917443666</v>
      </c>
      <c r="AO304">
        <v>0</v>
      </c>
      <c r="AP304">
        <f t="shared" si="127"/>
        <v>1.1322795062690307</v>
      </c>
      <c r="AQ304">
        <f t="shared" si="128"/>
        <v>0.56558603044070965</v>
      </c>
      <c r="AR304">
        <v>90</v>
      </c>
      <c r="AS304">
        <f>AR304*'MRIP Selectivity'!$N$35</f>
        <v>0.56669347582832097</v>
      </c>
      <c r="AT304">
        <f>AR304*'MRIP Selectivity'!$O$35</f>
        <v>0.56558603044070965</v>
      </c>
      <c r="AU304">
        <f>AR304*'MRIP Selectivity'!$P$35</f>
        <v>8.128954165876992E-2</v>
      </c>
      <c r="AV304">
        <v>16</v>
      </c>
      <c r="AW304">
        <f t="shared" si="129"/>
        <v>80</v>
      </c>
      <c r="AX304">
        <f t="shared" si="108"/>
        <v>0</v>
      </c>
      <c r="AY304">
        <f t="shared" si="109"/>
        <v>0</v>
      </c>
      <c r="AZ304">
        <f t="shared" si="110"/>
        <v>0</v>
      </c>
      <c r="BA304">
        <v>70.982253112999999</v>
      </c>
      <c r="BB304">
        <v>70.982253112999999</v>
      </c>
    </row>
    <row r="305" spans="1:54" x14ac:dyDescent="0.25">
      <c r="A305" t="s">
        <v>267</v>
      </c>
      <c r="B305" t="s">
        <v>3</v>
      </c>
      <c r="C305">
        <v>2013</v>
      </c>
      <c r="D305">
        <v>6</v>
      </c>
      <c r="E305">
        <v>11</v>
      </c>
      <c r="F305" t="s">
        <v>1872</v>
      </c>
      <c r="G305" t="s">
        <v>1769</v>
      </c>
      <c r="H305" t="s">
        <v>1811</v>
      </c>
      <c r="I305" t="s">
        <v>1812</v>
      </c>
      <c r="J305" t="s">
        <v>1813</v>
      </c>
      <c r="K305" t="str">
        <f t="shared" si="111"/>
        <v>Inshore</v>
      </c>
      <c r="L305">
        <v>0</v>
      </c>
      <c r="M305">
        <f t="shared" si="104"/>
        <v>0</v>
      </c>
      <c r="N305">
        <f t="shared" si="112"/>
        <v>1.258088340298923E-2</v>
      </c>
      <c r="O305">
        <f t="shared" si="113"/>
        <v>6.2842892271189965E-3</v>
      </c>
      <c r="P305">
        <v>0</v>
      </c>
      <c r="Q305">
        <f t="shared" si="114"/>
        <v>0</v>
      </c>
      <c r="R305">
        <v>0</v>
      </c>
      <c r="S305">
        <f t="shared" si="105"/>
        <v>0</v>
      </c>
      <c r="T305">
        <f t="shared" si="115"/>
        <v>0</v>
      </c>
      <c r="U305">
        <f t="shared" si="106"/>
        <v>1.0623462871098971E-2</v>
      </c>
      <c r="V305">
        <f t="shared" si="116"/>
        <v>0.84441310922369939</v>
      </c>
      <c r="W305">
        <f t="shared" si="107"/>
        <v>5.9173093241604077E-3</v>
      </c>
      <c r="X305">
        <f t="shared" si="117"/>
        <v>0.94160359434525431</v>
      </c>
      <c r="Y305">
        <v>1</v>
      </c>
      <c r="Z305">
        <f>Y305*'MRIP Selectivity'!$N$35</f>
        <v>6.2965941758702333E-3</v>
      </c>
      <c r="AA305">
        <f>Y305*'MRIP Selectivity'!$O$35</f>
        <v>6.2842892271189965E-3</v>
      </c>
      <c r="AB305">
        <f>Y305*'MRIP Selectivity'!$P$35</f>
        <v>9.0321712954188795E-4</v>
      </c>
      <c r="AC305">
        <v>0.74741255597723821</v>
      </c>
      <c r="AD305">
        <v>0.94160359434525442</v>
      </c>
      <c r="AE305">
        <v>1.3432654004296583</v>
      </c>
      <c r="AF305">
        <f t="shared" si="118"/>
        <v>4.7061535469385633E-3</v>
      </c>
      <c r="AG305">
        <f t="shared" si="119"/>
        <v>5.9173093241604077E-3</v>
      </c>
      <c r="AH305">
        <f t="shared" si="120"/>
        <v>1.2132603191890106E-3</v>
      </c>
      <c r="AI305">
        <f t="shared" si="121"/>
        <v>1.3484100532531117E-2</v>
      </c>
      <c r="AJ305">
        <f t="shared" si="122"/>
        <v>1.1836723190287982E-2</v>
      </c>
      <c r="AK305">
        <f t="shared" si="123"/>
        <v>7.1875063566608846E-3</v>
      </c>
      <c r="AL305">
        <f t="shared" si="124"/>
        <v>7.1305696433494187E-3</v>
      </c>
      <c r="AM305">
        <f t="shared" si="125"/>
        <v>1.0623462871098971E-2</v>
      </c>
      <c r="AN305">
        <f t="shared" si="126"/>
        <v>5.9173093241604077E-3</v>
      </c>
      <c r="AO305">
        <v>0</v>
      </c>
      <c r="AP305">
        <f t="shared" si="127"/>
        <v>1.258088340298923E-2</v>
      </c>
      <c r="AQ305">
        <f t="shared" si="128"/>
        <v>6.2842892271189965E-3</v>
      </c>
      <c r="AR305">
        <v>1</v>
      </c>
      <c r="AS305">
        <f>AR305*'MRIP Selectivity'!$N$35</f>
        <v>6.2965941758702333E-3</v>
      </c>
      <c r="AT305">
        <f>AR305*'MRIP Selectivity'!$O$35</f>
        <v>6.2842892271189965E-3</v>
      </c>
      <c r="AU305">
        <f>AR305*'MRIP Selectivity'!$P$35</f>
        <v>9.0321712954188795E-4</v>
      </c>
      <c r="AV305">
        <v>2</v>
      </c>
      <c r="AW305">
        <f t="shared" si="129"/>
        <v>10</v>
      </c>
      <c r="AX305">
        <f t="shared" si="108"/>
        <v>0</v>
      </c>
      <c r="AY305">
        <f t="shared" si="109"/>
        <v>0</v>
      </c>
      <c r="AZ305">
        <f t="shared" si="110"/>
        <v>0</v>
      </c>
      <c r="BA305">
        <v>89.838910420000005</v>
      </c>
      <c r="BB305">
        <v>89.838910420000005</v>
      </c>
    </row>
    <row r="306" spans="1:54" x14ac:dyDescent="0.25">
      <c r="A306" t="s">
        <v>268</v>
      </c>
      <c r="B306" t="s">
        <v>3</v>
      </c>
      <c r="C306">
        <v>2013</v>
      </c>
      <c r="D306">
        <v>6</v>
      </c>
      <c r="E306">
        <v>12</v>
      </c>
      <c r="F306" t="s">
        <v>1838</v>
      </c>
      <c r="G306" t="s">
        <v>1769</v>
      </c>
      <c r="H306" t="s">
        <v>1811</v>
      </c>
      <c r="I306" t="s">
        <v>1812</v>
      </c>
      <c r="J306" t="s">
        <v>1813</v>
      </c>
      <c r="K306" t="str">
        <f t="shared" si="111"/>
        <v>Inshore</v>
      </c>
      <c r="L306">
        <v>0</v>
      </c>
      <c r="M306">
        <f t="shared" si="104"/>
        <v>0</v>
      </c>
      <c r="N306">
        <f t="shared" si="112"/>
        <v>5.0323533611956919E-2</v>
      </c>
      <c r="O306">
        <f t="shared" si="113"/>
        <v>2.5137156908475986E-2</v>
      </c>
      <c r="P306">
        <v>0</v>
      </c>
      <c r="Q306">
        <f t="shared" si="114"/>
        <v>0</v>
      </c>
      <c r="R306">
        <v>0</v>
      </c>
      <c r="S306">
        <f t="shared" si="105"/>
        <v>0</v>
      </c>
      <c r="T306">
        <f t="shared" si="115"/>
        <v>0</v>
      </c>
      <c r="U306">
        <f t="shared" si="106"/>
        <v>4.2493851484395884E-2</v>
      </c>
      <c r="V306">
        <f t="shared" si="116"/>
        <v>0.84441310922369939</v>
      </c>
      <c r="W306">
        <f t="shared" si="107"/>
        <v>2.3669237296641631E-2</v>
      </c>
      <c r="X306">
        <f t="shared" si="117"/>
        <v>0.94160359434525431</v>
      </c>
      <c r="Y306">
        <v>4</v>
      </c>
      <c r="Z306">
        <f>Y306*'MRIP Selectivity'!$N$35</f>
        <v>2.5186376703480933E-2</v>
      </c>
      <c r="AA306">
        <f>Y306*'MRIP Selectivity'!$O$35</f>
        <v>2.5137156908475986E-2</v>
      </c>
      <c r="AB306">
        <f>Y306*'MRIP Selectivity'!$P$35</f>
        <v>3.6128685181675518E-3</v>
      </c>
      <c r="AC306">
        <v>0.74741255597723821</v>
      </c>
      <c r="AD306">
        <v>0.94160359434525442</v>
      </c>
      <c r="AE306">
        <v>1.3432654004296583</v>
      </c>
      <c r="AF306">
        <f t="shared" si="118"/>
        <v>1.8824614187754253E-2</v>
      </c>
      <c r="AG306">
        <f t="shared" si="119"/>
        <v>2.3669237296641631E-2</v>
      </c>
      <c r="AH306">
        <f t="shared" si="120"/>
        <v>4.8530412767560423E-3</v>
      </c>
      <c r="AI306">
        <f t="shared" si="121"/>
        <v>5.3936402130124468E-2</v>
      </c>
      <c r="AJ306">
        <f t="shared" si="122"/>
        <v>4.7346892761151928E-2</v>
      </c>
      <c r="AK306">
        <f t="shared" si="123"/>
        <v>2.8750025426643538E-2</v>
      </c>
      <c r="AL306">
        <f t="shared" si="124"/>
        <v>2.8522278573397675E-2</v>
      </c>
      <c r="AM306">
        <f t="shared" si="125"/>
        <v>4.2493851484395884E-2</v>
      </c>
      <c r="AN306">
        <f t="shared" si="126"/>
        <v>2.3669237296641631E-2</v>
      </c>
      <c r="AO306">
        <v>0</v>
      </c>
      <c r="AP306">
        <f t="shared" si="127"/>
        <v>5.0323533611956919E-2</v>
      </c>
      <c r="AQ306">
        <f t="shared" si="128"/>
        <v>2.5137156908475986E-2</v>
      </c>
      <c r="AR306">
        <v>4</v>
      </c>
      <c r="AS306">
        <f>AR306*'MRIP Selectivity'!$N$35</f>
        <v>2.5186376703480933E-2</v>
      </c>
      <c r="AT306">
        <f>AR306*'MRIP Selectivity'!$O$35</f>
        <v>2.5137156908475986E-2</v>
      </c>
      <c r="AU306">
        <f>AR306*'MRIP Selectivity'!$P$35</f>
        <v>3.6128685181675518E-3</v>
      </c>
      <c r="AV306">
        <v>4</v>
      </c>
      <c r="AW306">
        <f t="shared" si="129"/>
        <v>20</v>
      </c>
      <c r="AX306">
        <f t="shared" si="108"/>
        <v>0</v>
      </c>
      <c r="AY306">
        <f t="shared" si="109"/>
        <v>0</v>
      </c>
      <c r="AZ306">
        <f t="shared" si="110"/>
        <v>0</v>
      </c>
      <c r="BA306">
        <v>57.701968577999999</v>
      </c>
      <c r="BB306">
        <v>57.701968577999999</v>
      </c>
    </row>
    <row r="307" spans="1:54" x14ac:dyDescent="0.25">
      <c r="A307" t="s">
        <v>269</v>
      </c>
      <c r="B307" t="s">
        <v>3</v>
      </c>
      <c r="C307">
        <v>2014</v>
      </c>
      <c r="D307">
        <v>3</v>
      </c>
      <c r="E307">
        <v>5</v>
      </c>
      <c r="F307" t="s">
        <v>1823</v>
      </c>
      <c r="G307" t="s">
        <v>1769</v>
      </c>
      <c r="H307" t="s">
        <v>1811</v>
      </c>
      <c r="I307" t="s">
        <v>1812</v>
      </c>
      <c r="J307" t="s">
        <v>1813</v>
      </c>
      <c r="K307" t="str">
        <f t="shared" si="111"/>
        <v>Inshore</v>
      </c>
      <c r="L307">
        <v>0</v>
      </c>
      <c r="M307">
        <f t="shared" si="104"/>
        <v>0</v>
      </c>
      <c r="N307">
        <f t="shared" si="112"/>
        <v>2.516176680597846E-2</v>
      </c>
      <c r="O307">
        <f t="shared" si="113"/>
        <v>1.2568578454237993E-2</v>
      </c>
      <c r="P307">
        <v>0</v>
      </c>
      <c r="Q307">
        <f t="shared" si="114"/>
        <v>0</v>
      </c>
      <c r="R307">
        <v>0</v>
      </c>
      <c r="S307">
        <f t="shared" si="105"/>
        <v>0</v>
      </c>
      <c r="T307">
        <f t="shared" si="115"/>
        <v>0</v>
      </c>
      <c r="U307">
        <f t="shared" si="106"/>
        <v>2.1246925742197942E-2</v>
      </c>
      <c r="V307">
        <f t="shared" si="116"/>
        <v>0.84441310922369939</v>
      </c>
      <c r="W307">
        <f t="shared" si="107"/>
        <v>1.1834618648320815E-2</v>
      </c>
      <c r="X307">
        <f t="shared" si="117"/>
        <v>0.94160359434525431</v>
      </c>
      <c r="Y307">
        <v>2</v>
      </c>
      <c r="Z307">
        <f>Y307*'MRIP Selectivity'!$N$35</f>
        <v>1.2593188351740467E-2</v>
      </c>
      <c r="AA307">
        <f>Y307*'MRIP Selectivity'!$O$35</f>
        <v>1.2568578454237993E-2</v>
      </c>
      <c r="AB307">
        <f>Y307*'MRIP Selectivity'!$P$35</f>
        <v>1.8064342590837759E-3</v>
      </c>
      <c r="AC307">
        <v>0.74741255597723821</v>
      </c>
      <c r="AD307">
        <v>0.94160359434525442</v>
      </c>
      <c r="AE307">
        <v>1.3432654004296583</v>
      </c>
      <c r="AF307">
        <f t="shared" si="118"/>
        <v>9.4123070938771265E-3</v>
      </c>
      <c r="AG307">
        <f t="shared" si="119"/>
        <v>1.1834618648320815E-2</v>
      </c>
      <c r="AH307">
        <f t="shared" si="120"/>
        <v>2.4265206383780212E-3</v>
      </c>
      <c r="AI307">
        <f t="shared" si="121"/>
        <v>2.6968201065062234E-2</v>
      </c>
      <c r="AJ307">
        <f t="shared" si="122"/>
        <v>2.3673446380575964E-2</v>
      </c>
      <c r="AK307">
        <f t="shared" si="123"/>
        <v>1.4375012713321769E-2</v>
      </c>
      <c r="AL307">
        <f t="shared" si="124"/>
        <v>1.4261139286698837E-2</v>
      </c>
      <c r="AM307">
        <f t="shared" si="125"/>
        <v>2.1246925742197942E-2</v>
      </c>
      <c r="AN307">
        <f t="shared" si="126"/>
        <v>1.1834618648320815E-2</v>
      </c>
      <c r="AO307">
        <v>0</v>
      </c>
      <c r="AP307">
        <f t="shared" si="127"/>
        <v>2.516176680597846E-2</v>
      </c>
      <c r="AQ307">
        <f t="shared" si="128"/>
        <v>1.2568578454237993E-2</v>
      </c>
      <c r="AR307">
        <v>2</v>
      </c>
      <c r="AS307">
        <f>AR307*'MRIP Selectivity'!$N$35</f>
        <v>1.2593188351740467E-2</v>
      </c>
      <c r="AT307">
        <f>AR307*'MRIP Selectivity'!$O$35</f>
        <v>1.2568578454237993E-2</v>
      </c>
      <c r="AU307">
        <f>AR307*'MRIP Selectivity'!$P$35</f>
        <v>1.8064342590837759E-3</v>
      </c>
      <c r="AV307">
        <v>3</v>
      </c>
      <c r="AW307">
        <f t="shared" si="129"/>
        <v>15</v>
      </c>
      <c r="AX307">
        <f t="shared" si="108"/>
        <v>0</v>
      </c>
      <c r="AY307">
        <f t="shared" si="109"/>
        <v>0</v>
      </c>
      <c r="AZ307">
        <f t="shared" si="110"/>
        <v>0</v>
      </c>
      <c r="BA307">
        <v>259.24884455</v>
      </c>
      <c r="BB307">
        <v>259.24884455</v>
      </c>
    </row>
    <row r="308" spans="1:54" x14ac:dyDescent="0.25">
      <c r="A308" t="s">
        <v>270</v>
      </c>
      <c r="B308" t="s">
        <v>3</v>
      </c>
      <c r="C308">
        <v>2014</v>
      </c>
      <c r="D308">
        <v>3</v>
      </c>
      <c r="E308">
        <v>5</v>
      </c>
      <c r="F308" t="s">
        <v>1825</v>
      </c>
      <c r="G308" t="s">
        <v>1769</v>
      </c>
      <c r="H308" t="s">
        <v>1811</v>
      </c>
      <c r="I308" t="s">
        <v>1812</v>
      </c>
      <c r="J308" t="s">
        <v>1819</v>
      </c>
      <c r="K308" t="str">
        <f t="shared" si="111"/>
        <v>Offshore</v>
      </c>
      <c r="L308">
        <v>0</v>
      </c>
      <c r="M308">
        <f t="shared" si="104"/>
        <v>0</v>
      </c>
      <c r="N308">
        <f t="shared" si="112"/>
        <v>0.12580883402989229</v>
      </c>
      <c r="O308">
        <f t="shared" si="113"/>
        <v>6.2842892271189971E-2</v>
      </c>
      <c r="P308">
        <v>0</v>
      </c>
      <c r="Q308">
        <f t="shared" si="114"/>
        <v>0</v>
      </c>
      <c r="R308">
        <v>0</v>
      </c>
      <c r="S308">
        <f t="shared" si="105"/>
        <v>0</v>
      </c>
      <c r="T308">
        <f t="shared" si="115"/>
        <v>0</v>
      </c>
      <c r="U308">
        <f t="shared" si="106"/>
        <v>0.10623462871098971</v>
      </c>
      <c r="V308">
        <f t="shared" si="116"/>
        <v>0.84441310922369939</v>
      </c>
      <c r="W308">
        <f t="shared" si="107"/>
        <v>5.9173093241604087E-2</v>
      </c>
      <c r="X308">
        <f t="shared" si="117"/>
        <v>0.94160359434525442</v>
      </c>
      <c r="Y308">
        <v>10</v>
      </c>
      <c r="Z308">
        <f>Y308*'MRIP Selectivity'!$N$35</f>
        <v>6.2965941758702335E-2</v>
      </c>
      <c r="AA308">
        <f>Y308*'MRIP Selectivity'!$O$35</f>
        <v>6.2842892271189971E-2</v>
      </c>
      <c r="AB308">
        <f>Y308*'MRIP Selectivity'!$P$35</f>
        <v>9.0321712954188789E-3</v>
      </c>
      <c r="AC308">
        <v>0.74741255597723821</v>
      </c>
      <c r="AD308">
        <v>0.94160359434525442</v>
      </c>
      <c r="AE308">
        <v>1.3432654004296583</v>
      </c>
      <c r="AF308">
        <f t="shared" si="118"/>
        <v>4.7061535469385629E-2</v>
      </c>
      <c r="AG308">
        <f t="shared" si="119"/>
        <v>5.9173093241604087E-2</v>
      </c>
      <c r="AH308">
        <f t="shared" si="120"/>
        <v>1.2132603191890105E-2</v>
      </c>
      <c r="AI308">
        <f t="shared" si="121"/>
        <v>0.13484100532531118</v>
      </c>
      <c r="AJ308">
        <f t="shared" si="122"/>
        <v>0.11836723190287982</v>
      </c>
      <c r="AK308">
        <f t="shared" si="123"/>
        <v>7.1875063566608846E-2</v>
      </c>
      <c r="AL308">
        <f t="shared" si="124"/>
        <v>7.1305696433494187E-2</v>
      </c>
      <c r="AM308">
        <f t="shared" si="125"/>
        <v>0.10623462871098971</v>
      </c>
      <c r="AN308">
        <f t="shared" si="126"/>
        <v>5.9173093241604087E-2</v>
      </c>
      <c r="AO308">
        <v>0</v>
      </c>
      <c r="AP308">
        <f t="shared" si="127"/>
        <v>0.12580883402989229</v>
      </c>
      <c r="AQ308">
        <f t="shared" si="128"/>
        <v>6.2842892271189971E-2</v>
      </c>
      <c r="AR308">
        <v>10</v>
      </c>
      <c r="AS308">
        <f>AR308*'MRIP Selectivity'!$N$35</f>
        <v>6.2965941758702335E-2</v>
      </c>
      <c r="AT308">
        <f>AR308*'MRIP Selectivity'!$O$35</f>
        <v>6.2842892271189971E-2</v>
      </c>
      <c r="AU308">
        <f>AR308*'MRIP Selectivity'!$P$35</f>
        <v>9.0321712954188789E-3</v>
      </c>
      <c r="AV308">
        <v>2</v>
      </c>
      <c r="AW308">
        <f t="shared" si="129"/>
        <v>10</v>
      </c>
      <c r="AX308">
        <f t="shared" si="108"/>
        <v>0</v>
      </c>
      <c r="AY308">
        <f t="shared" si="109"/>
        <v>0</v>
      </c>
      <c r="AZ308">
        <f t="shared" si="110"/>
        <v>0</v>
      </c>
      <c r="BA308">
        <v>569.66593771999999</v>
      </c>
      <c r="BB308">
        <v>569.66593771999999</v>
      </c>
    </row>
    <row r="309" spans="1:54" x14ac:dyDescent="0.25">
      <c r="A309" t="s">
        <v>271</v>
      </c>
      <c r="B309" t="s">
        <v>3</v>
      </c>
      <c r="C309">
        <v>2014</v>
      </c>
      <c r="D309">
        <v>3</v>
      </c>
      <c r="E309">
        <v>5</v>
      </c>
      <c r="F309" t="s">
        <v>1827</v>
      </c>
      <c r="G309" t="s">
        <v>1769</v>
      </c>
      <c r="H309" t="s">
        <v>1811</v>
      </c>
      <c r="I309" t="s">
        <v>1812</v>
      </c>
      <c r="J309" t="s">
        <v>1767</v>
      </c>
      <c r="K309" t="str">
        <f t="shared" si="111"/>
        <v>Inshore</v>
      </c>
      <c r="L309">
        <v>0</v>
      </c>
      <c r="M309">
        <f t="shared" si="104"/>
        <v>0</v>
      </c>
      <c r="N309">
        <f t="shared" si="112"/>
        <v>3.7742650208967693E-2</v>
      </c>
      <c r="O309">
        <f t="shared" si="113"/>
        <v>1.8852867681356991E-2</v>
      </c>
      <c r="P309">
        <v>0</v>
      </c>
      <c r="Q309">
        <f t="shared" si="114"/>
        <v>0</v>
      </c>
      <c r="R309">
        <v>0</v>
      </c>
      <c r="S309">
        <f t="shared" si="105"/>
        <v>0</v>
      </c>
      <c r="T309">
        <f t="shared" si="115"/>
        <v>0</v>
      </c>
      <c r="U309">
        <f t="shared" si="106"/>
        <v>3.1870388613296913E-2</v>
      </c>
      <c r="V309">
        <f t="shared" si="116"/>
        <v>0.84441310922369928</v>
      </c>
      <c r="W309">
        <f t="shared" si="107"/>
        <v>1.7751927972481225E-2</v>
      </c>
      <c r="X309">
        <f t="shared" si="117"/>
        <v>0.94160359434525442</v>
      </c>
      <c r="Y309">
        <v>3</v>
      </c>
      <c r="Z309">
        <f>Y309*'MRIP Selectivity'!$N$35</f>
        <v>1.8889782527610699E-2</v>
      </c>
      <c r="AA309">
        <f>Y309*'MRIP Selectivity'!$O$35</f>
        <v>1.8852867681356991E-2</v>
      </c>
      <c r="AB309">
        <f>Y309*'MRIP Selectivity'!$P$35</f>
        <v>2.7096513886256638E-3</v>
      </c>
      <c r="AC309">
        <v>0.74741255597723821</v>
      </c>
      <c r="AD309">
        <v>0.94160359434525442</v>
      </c>
      <c r="AE309">
        <v>1.3432654004296583</v>
      </c>
      <c r="AF309">
        <f t="shared" si="118"/>
        <v>1.4118460640815688E-2</v>
      </c>
      <c r="AG309">
        <f t="shared" si="119"/>
        <v>1.7751927972481225E-2</v>
      </c>
      <c r="AH309">
        <f t="shared" si="120"/>
        <v>3.6397809575670318E-3</v>
      </c>
      <c r="AI309">
        <f t="shared" si="121"/>
        <v>4.045230159759336E-2</v>
      </c>
      <c r="AJ309">
        <f t="shared" si="122"/>
        <v>3.5510169570863948E-2</v>
      </c>
      <c r="AK309">
        <f t="shared" si="123"/>
        <v>2.1562519069982654E-2</v>
      </c>
      <c r="AL309">
        <f t="shared" si="124"/>
        <v>2.1391708930048256E-2</v>
      </c>
      <c r="AM309">
        <f t="shared" si="125"/>
        <v>3.1870388613296913E-2</v>
      </c>
      <c r="AN309">
        <f t="shared" si="126"/>
        <v>1.7751927972481225E-2</v>
      </c>
      <c r="AO309">
        <v>0</v>
      </c>
      <c r="AP309">
        <f t="shared" si="127"/>
        <v>3.7742650208967693E-2</v>
      </c>
      <c r="AQ309">
        <f t="shared" si="128"/>
        <v>1.8852867681356991E-2</v>
      </c>
      <c r="AR309">
        <v>3</v>
      </c>
      <c r="AS309">
        <f>AR309*'MRIP Selectivity'!$N$35</f>
        <v>1.8889782527610699E-2</v>
      </c>
      <c r="AT309">
        <f>AR309*'MRIP Selectivity'!$O$35</f>
        <v>1.8852867681356991E-2</v>
      </c>
      <c r="AU309">
        <f>AR309*'MRIP Selectivity'!$P$35</f>
        <v>2.7096513886256638E-3</v>
      </c>
      <c r="AV309">
        <v>3</v>
      </c>
      <c r="AW309">
        <f t="shared" si="129"/>
        <v>15</v>
      </c>
      <c r="AX309">
        <f t="shared" si="108"/>
        <v>0</v>
      </c>
      <c r="AY309">
        <f t="shared" si="109"/>
        <v>0</v>
      </c>
      <c r="AZ309">
        <f t="shared" si="110"/>
        <v>0</v>
      </c>
      <c r="BA309">
        <v>327.77582138999998</v>
      </c>
      <c r="BB309">
        <v>327.77582138999998</v>
      </c>
    </row>
    <row r="310" spans="1:54" x14ac:dyDescent="0.25">
      <c r="A310" t="s">
        <v>272</v>
      </c>
      <c r="B310" t="s">
        <v>3</v>
      </c>
      <c r="C310">
        <v>2014</v>
      </c>
      <c r="D310">
        <v>3</v>
      </c>
      <c r="E310">
        <v>5</v>
      </c>
      <c r="F310" t="s">
        <v>1827</v>
      </c>
      <c r="G310" t="s">
        <v>1769</v>
      </c>
      <c r="H310" t="s">
        <v>1811</v>
      </c>
      <c r="I310" t="s">
        <v>1812</v>
      </c>
      <c r="J310" t="s">
        <v>1819</v>
      </c>
      <c r="K310" t="str">
        <f t="shared" si="111"/>
        <v>Offshore</v>
      </c>
      <c r="L310">
        <v>0</v>
      </c>
      <c r="M310">
        <f t="shared" si="104"/>
        <v>0</v>
      </c>
      <c r="N310">
        <f t="shared" si="112"/>
        <v>0.37742650208967687</v>
      </c>
      <c r="O310">
        <f t="shared" si="113"/>
        <v>0.18852867681356988</v>
      </c>
      <c r="P310">
        <v>0</v>
      </c>
      <c r="Q310">
        <f t="shared" si="114"/>
        <v>0</v>
      </c>
      <c r="R310">
        <v>0</v>
      </c>
      <c r="S310">
        <f t="shared" si="105"/>
        <v>0</v>
      </c>
      <c r="T310">
        <f t="shared" si="115"/>
        <v>0</v>
      </c>
      <c r="U310">
        <f t="shared" si="106"/>
        <v>0.31870388613296913</v>
      </c>
      <c r="V310">
        <f t="shared" si="116"/>
        <v>0.84441310922369939</v>
      </c>
      <c r="W310">
        <f t="shared" si="107"/>
        <v>0.17751927972481224</v>
      </c>
      <c r="X310">
        <f t="shared" si="117"/>
        <v>0.94160359434525442</v>
      </c>
      <c r="Y310">
        <v>30</v>
      </c>
      <c r="Z310">
        <f>Y310*'MRIP Selectivity'!$N$35</f>
        <v>0.18889782527610699</v>
      </c>
      <c r="AA310">
        <f>Y310*'MRIP Selectivity'!$O$35</f>
        <v>0.18852867681356988</v>
      </c>
      <c r="AB310">
        <f>Y310*'MRIP Selectivity'!$P$35</f>
        <v>2.709651388625664E-2</v>
      </c>
      <c r="AC310">
        <v>0.74741255597723821</v>
      </c>
      <c r="AD310">
        <v>0.94160359434525442</v>
      </c>
      <c r="AE310">
        <v>1.3432654004296583</v>
      </c>
      <c r="AF310">
        <f t="shared" si="118"/>
        <v>0.14118460640815689</v>
      </c>
      <c r="AG310">
        <f t="shared" si="119"/>
        <v>0.17751927972481224</v>
      </c>
      <c r="AH310">
        <f t="shared" si="120"/>
        <v>3.639780957567032E-2</v>
      </c>
      <c r="AI310">
        <f t="shared" si="121"/>
        <v>0.40452301597593354</v>
      </c>
      <c r="AJ310">
        <f t="shared" si="122"/>
        <v>0.35510169570863948</v>
      </c>
      <c r="AK310">
        <f t="shared" si="123"/>
        <v>0.21562519069982652</v>
      </c>
      <c r="AL310">
        <f t="shared" si="124"/>
        <v>0.21391708930048256</v>
      </c>
      <c r="AM310">
        <f t="shared" si="125"/>
        <v>0.31870388613296913</v>
      </c>
      <c r="AN310">
        <f t="shared" si="126"/>
        <v>0.17751927972481224</v>
      </c>
      <c r="AO310">
        <v>0</v>
      </c>
      <c r="AP310">
        <f t="shared" si="127"/>
        <v>0.37742650208967687</v>
      </c>
      <c r="AQ310">
        <f t="shared" si="128"/>
        <v>0.18852867681356988</v>
      </c>
      <c r="AR310">
        <v>30</v>
      </c>
      <c r="AS310">
        <f>AR310*'MRIP Selectivity'!$N$35</f>
        <v>0.18889782527610699</v>
      </c>
      <c r="AT310">
        <f>AR310*'MRIP Selectivity'!$O$35</f>
        <v>0.18852867681356988</v>
      </c>
      <c r="AU310">
        <f>AR310*'MRIP Selectivity'!$P$35</f>
        <v>2.709651388625664E-2</v>
      </c>
      <c r="AV310">
        <v>4</v>
      </c>
      <c r="AW310">
        <f t="shared" si="129"/>
        <v>20</v>
      </c>
      <c r="AX310">
        <f t="shared" si="108"/>
        <v>0</v>
      </c>
      <c r="AY310">
        <f t="shared" si="109"/>
        <v>0</v>
      </c>
      <c r="AZ310">
        <f t="shared" si="110"/>
        <v>0</v>
      </c>
      <c r="BA310">
        <v>123.5491145</v>
      </c>
      <c r="BB310">
        <v>123.5491145</v>
      </c>
    </row>
    <row r="311" spans="1:54" x14ac:dyDescent="0.25">
      <c r="A311" t="s">
        <v>273</v>
      </c>
      <c r="B311" t="s">
        <v>3</v>
      </c>
      <c r="C311">
        <v>2014</v>
      </c>
      <c r="D311">
        <v>3</v>
      </c>
      <c r="E311">
        <v>5</v>
      </c>
      <c r="F311" t="s">
        <v>1827</v>
      </c>
      <c r="G311" t="s">
        <v>1769</v>
      </c>
      <c r="H311" t="s">
        <v>1811</v>
      </c>
      <c r="I311" t="s">
        <v>1812</v>
      </c>
      <c r="J311" t="s">
        <v>1767</v>
      </c>
      <c r="K311" t="str">
        <f t="shared" si="111"/>
        <v>Inshore</v>
      </c>
      <c r="L311">
        <v>0</v>
      </c>
      <c r="M311">
        <f t="shared" si="104"/>
        <v>0</v>
      </c>
      <c r="N311">
        <f t="shared" si="112"/>
        <v>0.12580883402989229</v>
      </c>
      <c r="O311">
        <f t="shared" si="113"/>
        <v>6.2842892271189971E-2</v>
      </c>
      <c r="P311">
        <v>0</v>
      </c>
      <c r="Q311">
        <f t="shared" si="114"/>
        <v>0</v>
      </c>
      <c r="R311">
        <v>0</v>
      </c>
      <c r="S311">
        <f t="shared" si="105"/>
        <v>0</v>
      </c>
      <c r="T311">
        <f t="shared" si="115"/>
        <v>0</v>
      </c>
      <c r="U311">
        <f t="shared" si="106"/>
        <v>0.10623462871098971</v>
      </c>
      <c r="V311">
        <f t="shared" si="116"/>
        <v>0.84441310922369939</v>
      </c>
      <c r="W311">
        <f t="shared" si="107"/>
        <v>5.9173093241604087E-2</v>
      </c>
      <c r="X311">
        <f t="shared" si="117"/>
        <v>0.94160359434525442</v>
      </c>
      <c r="Y311">
        <v>10</v>
      </c>
      <c r="Z311">
        <f>Y311*'MRIP Selectivity'!$N$35</f>
        <v>6.2965941758702335E-2</v>
      </c>
      <c r="AA311">
        <f>Y311*'MRIP Selectivity'!$O$35</f>
        <v>6.2842892271189971E-2</v>
      </c>
      <c r="AB311">
        <f>Y311*'MRIP Selectivity'!$P$35</f>
        <v>9.0321712954188789E-3</v>
      </c>
      <c r="AC311">
        <v>0.74741255597723821</v>
      </c>
      <c r="AD311">
        <v>0.94160359434525442</v>
      </c>
      <c r="AE311">
        <v>1.3432654004296583</v>
      </c>
      <c r="AF311">
        <f t="shared" si="118"/>
        <v>4.7061535469385629E-2</v>
      </c>
      <c r="AG311">
        <f t="shared" si="119"/>
        <v>5.9173093241604087E-2</v>
      </c>
      <c r="AH311">
        <f t="shared" si="120"/>
        <v>1.2132603191890105E-2</v>
      </c>
      <c r="AI311">
        <f t="shared" si="121"/>
        <v>0.13484100532531118</v>
      </c>
      <c r="AJ311">
        <f t="shared" si="122"/>
        <v>0.11836723190287982</v>
      </c>
      <c r="AK311">
        <f t="shared" si="123"/>
        <v>7.1875063566608846E-2</v>
      </c>
      <c r="AL311">
        <f t="shared" si="124"/>
        <v>7.1305696433494187E-2</v>
      </c>
      <c r="AM311">
        <f t="shared" si="125"/>
        <v>0.10623462871098971</v>
      </c>
      <c r="AN311">
        <f t="shared" si="126"/>
        <v>5.9173093241604087E-2</v>
      </c>
      <c r="AO311">
        <v>0</v>
      </c>
      <c r="AP311">
        <f t="shared" si="127"/>
        <v>0.12580883402989229</v>
      </c>
      <c r="AQ311">
        <f t="shared" si="128"/>
        <v>6.2842892271189971E-2</v>
      </c>
      <c r="AR311">
        <v>10</v>
      </c>
      <c r="AS311">
        <f>AR311*'MRIP Selectivity'!$N$35</f>
        <v>6.2965941758702335E-2</v>
      </c>
      <c r="AT311">
        <f>AR311*'MRIP Selectivity'!$O$35</f>
        <v>6.2842892271189971E-2</v>
      </c>
      <c r="AU311">
        <f>AR311*'MRIP Selectivity'!$P$35</f>
        <v>9.0321712954188789E-3</v>
      </c>
      <c r="AV311">
        <v>3</v>
      </c>
      <c r="AW311">
        <f t="shared" si="129"/>
        <v>15</v>
      </c>
      <c r="AX311">
        <f t="shared" si="108"/>
        <v>0</v>
      </c>
      <c r="AY311">
        <f t="shared" si="109"/>
        <v>0</v>
      </c>
      <c r="AZ311">
        <f t="shared" si="110"/>
        <v>0</v>
      </c>
      <c r="BA311">
        <v>327.77582138999998</v>
      </c>
      <c r="BB311">
        <v>327.77582138999998</v>
      </c>
    </row>
    <row r="312" spans="1:54" x14ac:dyDescent="0.25">
      <c r="A312" t="s">
        <v>274</v>
      </c>
      <c r="B312" t="s">
        <v>3</v>
      </c>
      <c r="C312">
        <v>2014</v>
      </c>
      <c r="D312">
        <v>3</v>
      </c>
      <c r="E312">
        <v>5</v>
      </c>
      <c r="F312" t="s">
        <v>1827</v>
      </c>
      <c r="G312" t="s">
        <v>1769</v>
      </c>
      <c r="H312" t="s">
        <v>1811</v>
      </c>
      <c r="I312" t="s">
        <v>1812</v>
      </c>
      <c r="J312" t="s">
        <v>1767</v>
      </c>
      <c r="K312" t="str">
        <f t="shared" si="111"/>
        <v>Inshore</v>
      </c>
      <c r="L312">
        <v>0</v>
      </c>
      <c r="M312">
        <f t="shared" si="104"/>
        <v>0</v>
      </c>
      <c r="N312">
        <f t="shared" si="112"/>
        <v>0.12580883402989229</v>
      </c>
      <c r="O312">
        <f t="shared" si="113"/>
        <v>6.2842892271189971E-2</v>
      </c>
      <c r="P312">
        <v>0</v>
      </c>
      <c r="Q312">
        <f t="shared" si="114"/>
        <v>0</v>
      </c>
      <c r="R312">
        <v>0</v>
      </c>
      <c r="S312">
        <f t="shared" si="105"/>
        <v>0</v>
      </c>
      <c r="T312">
        <f t="shared" si="115"/>
        <v>0</v>
      </c>
      <c r="U312">
        <f t="shared" si="106"/>
        <v>0.10623462871098971</v>
      </c>
      <c r="V312">
        <f t="shared" si="116"/>
        <v>0.84441310922369939</v>
      </c>
      <c r="W312">
        <f t="shared" si="107"/>
        <v>5.9173093241604087E-2</v>
      </c>
      <c r="X312">
        <f t="shared" si="117"/>
        <v>0.94160359434525442</v>
      </c>
      <c r="Y312">
        <v>10</v>
      </c>
      <c r="Z312">
        <f>Y312*'MRIP Selectivity'!$N$35</f>
        <v>6.2965941758702335E-2</v>
      </c>
      <c r="AA312">
        <f>Y312*'MRIP Selectivity'!$O$35</f>
        <v>6.2842892271189971E-2</v>
      </c>
      <c r="AB312">
        <f>Y312*'MRIP Selectivity'!$P$35</f>
        <v>9.0321712954188789E-3</v>
      </c>
      <c r="AC312">
        <v>0.74741255597723821</v>
      </c>
      <c r="AD312">
        <v>0.94160359434525442</v>
      </c>
      <c r="AE312">
        <v>1.3432654004296583</v>
      </c>
      <c r="AF312">
        <f t="shared" si="118"/>
        <v>4.7061535469385629E-2</v>
      </c>
      <c r="AG312">
        <f t="shared" si="119"/>
        <v>5.9173093241604087E-2</v>
      </c>
      <c r="AH312">
        <f t="shared" si="120"/>
        <v>1.2132603191890105E-2</v>
      </c>
      <c r="AI312">
        <f t="shared" si="121"/>
        <v>0.13484100532531118</v>
      </c>
      <c r="AJ312">
        <f t="shared" si="122"/>
        <v>0.11836723190287982</v>
      </c>
      <c r="AK312">
        <f t="shared" si="123"/>
        <v>7.1875063566608846E-2</v>
      </c>
      <c r="AL312">
        <f t="shared" si="124"/>
        <v>7.1305696433494187E-2</v>
      </c>
      <c r="AM312">
        <f t="shared" si="125"/>
        <v>0.10623462871098971</v>
      </c>
      <c r="AN312">
        <f t="shared" si="126"/>
        <v>5.9173093241604087E-2</v>
      </c>
      <c r="AO312">
        <v>0</v>
      </c>
      <c r="AP312">
        <f t="shared" si="127"/>
        <v>0.12580883402989229</v>
      </c>
      <c r="AQ312">
        <f t="shared" si="128"/>
        <v>6.2842892271189971E-2</v>
      </c>
      <c r="AR312">
        <v>10</v>
      </c>
      <c r="AS312">
        <f>AR312*'MRIP Selectivity'!$N$35</f>
        <v>6.2965941758702335E-2</v>
      </c>
      <c r="AT312">
        <f>AR312*'MRIP Selectivity'!$O$35</f>
        <v>6.2842892271189971E-2</v>
      </c>
      <c r="AU312">
        <f>AR312*'MRIP Selectivity'!$P$35</f>
        <v>9.0321712954188789E-3</v>
      </c>
      <c r="AV312">
        <v>2</v>
      </c>
      <c r="AW312">
        <f t="shared" si="129"/>
        <v>10</v>
      </c>
      <c r="AX312">
        <f t="shared" si="108"/>
        <v>0</v>
      </c>
      <c r="AY312">
        <f t="shared" si="109"/>
        <v>0</v>
      </c>
      <c r="AZ312">
        <f t="shared" si="110"/>
        <v>0</v>
      </c>
      <c r="BA312">
        <v>225.66246794</v>
      </c>
      <c r="BB312">
        <v>225.66246794</v>
      </c>
    </row>
    <row r="313" spans="1:54" x14ac:dyDescent="0.25">
      <c r="A313" t="s">
        <v>275</v>
      </c>
      <c r="B313" t="s">
        <v>3</v>
      </c>
      <c r="C313">
        <v>2014</v>
      </c>
      <c r="D313">
        <v>3</v>
      </c>
      <c r="E313">
        <v>5</v>
      </c>
      <c r="F313" t="s">
        <v>1827</v>
      </c>
      <c r="G313" t="s">
        <v>1769</v>
      </c>
      <c r="H313" t="s">
        <v>1811</v>
      </c>
      <c r="I313" t="s">
        <v>1812</v>
      </c>
      <c r="J313" t="s">
        <v>1767</v>
      </c>
      <c r="K313" t="str">
        <f t="shared" si="111"/>
        <v>Inshore</v>
      </c>
      <c r="L313">
        <v>0</v>
      </c>
      <c r="M313">
        <f t="shared" si="104"/>
        <v>0</v>
      </c>
      <c r="N313">
        <f t="shared" si="112"/>
        <v>3.7742650208967693E-2</v>
      </c>
      <c r="O313">
        <f t="shared" si="113"/>
        <v>1.8852867681356991E-2</v>
      </c>
      <c r="P313">
        <v>0</v>
      </c>
      <c r="Q313">
        <f t="shared" si="114"/>
        <v>0</v>
      </c>
      <c r="R313">
        <v>0</v>
      </c>
      <c r="S313">
        <f t="shared" si="105"/>
        <v>0</v>
      </c>
      <c r="T313">
        <f t="shared" si="115"/>
        <v>0</v>
      </c>
      <c r="U313">
        <f t="shared" si="106"/>
        <v>3.1870388613296913E-2</v>
      </c>
      <c r="V313">
        <f t="shared" si="116"/>
        <v>0.84441310922369928</v>
      </c>
      <c r="W313">
        <f t="shared" si="107"/>
        <v>1.7751927972481225E-2</v>
      </c>
      <c r="X313">
        <f t="shared" si="117"/>
        <v>0.94160359434525442</v>
      </c>
      <c r="Y313">
        <v>3</v>
      </c>
      <c r="Z313">
        <f>Y313*'MRIP Selectivity'!$N$35</f>
        <v>1.8889782527610699E-2</v>
      </c>
      <c r="AA313">
        <f>Y313*'MRIP Selectivity'!$O$35</f>
        <v>1.8852867681356991E-2</v>
      </c>
      <c r="AB313">
        <f>Y313*'MRIP Selectivity'!$P$35</f>
        <v>2.7096513886256638E-3</v>
      </c>
      <c r="AC313">
        <v>0.74741255597723821</v>
      </c>
      <c r="AD313">
        <v>0.94160359434525442</v>
      </c>
      <c r="AE313">
        <v>1.3432654004296583</v>
      </c>
      <c r="AF313">
        <f t="shared" si="118"/>
        <v>1.4118460640815688E-2</v>
      </c>
      <c r="AG313">
        <f t="shared" si="119"/>
        <v>1.7751927972481225E-2</v>
      </c>
      <c r="AH313">
        <f t="shared" si="120"/>
        <v>3.6397809575670318E-3</v>
      </c>
      <c r="AI313">
        <f t="shared" si="121"/>
        <v>4.045230159759336E-2</v>
      </c>
      <c r="AJ313">
        <f t="shared" si="122"/>
        <v>3.5510169570863948E-2</v>
      </c>
      <c r="AK313">
        <f t="shared" si="123"/>
        <v>2.1562519069982654E-2</v>
      </c>
      <c r="AL313">
        <f t="shared" si="124"/>
        <v>2.1391708930048256E-2</v>
      </c>
      <c r="AM313">
        <f t="shared" si="125"/>
        <v>3.1870388613296913E-2</v>
      </c>
      <c r="AN313">
        <f t="shared" si="126"/>
        <v>1.7751927972481225E-2</v>
      </c>
      <c r="AO313">
        <v>0</v>
      </c>
      <c r="AP313">
        <f t="shared" si="127"/>
        <v>3.7742650208967693E-2</v>
      </c>
      <c r="AQ313">
        <f t="shared" si="128"/>
        <v>1.8852867681356991E-2</v>
      </c>
      <c r="AR313">
        <v>3</v>
      </c>
      <c r="AS313">
        <f>AR313*'MRIP Selectivity'!$N$35</f>
        <v>1.8889782527610699E-2</v>
      </c>
      <c r="AT313">
        <f>AR313*'MRIP Selectivity'!$O$35</f>
        <v>1.8852867681356991E-2</v>
      </c>
      <c r="AU313">
        <f>AR313*'MRIP Selectivity'!$P$35</f>
        <v>2.7096513886256638E-3</v>
      </c>
      <c r="AV313">
        <v>2</v>
      </c>
      <c r="AW313">
        <f t="shared" si="129"/>
        <v>10</v>
      </c>
      <c r="AX313">
        <f t="shared" si="108"/>
        <v>0</v>
      </c>
      <c r="AY313">
        <f t="shared" si="109"/>
        <v>0</v>
      </c>
      <c r="AZ313">
        <f t="shared" si="110"/>
        <v>0</v>
      </c>
      <c r="BA313">
        <v>225.66246794</v>
      </c>
      <c r="BB313">
        <v>225.66246794</v>
      </c>
    </row>
    <row r="314" spans="1:54" x14ac:dyDescent="0.25">
      <c r="A314" t="s">
        <v>276</v>
      </c>
      <c r="B314" t="s">
        <v>3</v>
      </c>
      <c r="C314">
        <v>2014</v>
      </c>
      <c r="D314">
        <v>3</v>
      </c>
      <c r="E314">
        <v>5</v>
      </c>
      <c r="F314" t="s">
        <v>1827</v>
      </c>
      <c r="G314" t="s">
        <v>1769</v>
      </c>
      <c r="H314" t="s">
        <v>1811</v>
      </c>
      <c r="I314" t="s">
        <v>1812</v>
      </c>
      <c r="J314" t="s">
        <v>1767</v>
      </c>
      <c r="K314" t="str">
        <f t="shared" si="111"/>
        <v>Inshore</v>
      </c>
      <c r="L314">
        <v>2</v>
      </c>
      <c r="M314">
        <f t="shared" si="104"/>
        <v>247.098229</v>
      </c>
      <c r="N314">
        <f t="shared" si="112"/>
        <v>2</v>
      </c>
      <c r="O314">
        <f t="shared" si="113"/>
        <v>2</v>
      </c>
      <c r="P314">
        <v>32.637795275590548</v>
      </c>
      <c r="Q314">
        <f t="shared" si="114"/>
        <v>16.318897637795274</v>
      </c>
      <c r="R314">
        <v>4.0113655465589071</v>
      </c>
      <c r="S314">
        <f t="shared" si="105"/>
        <v>495.60066121316152</v>
      </c>
      <c r="T314">
        <f t="shared" si="115"/>
        <v>2.0056827732794535</v>
      </c>
      <c r="U314">
        <f t="shared" si="106"/>
        <v>4.0113655465589071</v>
      </c>
      <c r="V314">
        <f t="shared" si="116"/>
        <v>2.0056827732794535</v>
      </c>
      <c r="W314">
        <f t="shared" si="107"/>
        <v>4.0113655465589071</v>
      </c>
      <c r="X314">
        <f t="shared" si="117"/>
        <v>2.0056827732794535</v>
      </c>
      <c r="Y314">
        <v>0</v>
      </c>
      <c r="Z314">
        <f>Y314*'MRIP Selectivity'!$N$35</f>
        <v>0</v>
      </c>
      <c r="AA314">
        <f>Y314*'MRIP Selectivity'!$O$35</f>
        <v>0</v>
      </c>
      <c r="AB314">
        <f>Y314*'MRIP Selectivity'!$P$35</f>
        <v>0</v>
      </c>
      <c r="AC314">
        <v>0.74741255597723821</v>
      </c>
      <c r="AD314">
        <v>0.94160359434525442</v>
      </c>
      <c r="AE314">
        <v>1.3432654004296583</v>
      </c>
      <c r="AF314">
        <f t="shared" si="118"/>
        <v>0</v>
      </c>
      <c r="AG314">
        <f t="shared" si="119"/>
        <v>0</v>
      </c>
      <c r="AH314">
        <f t="shared" si="120"/>
        <v>0</v>
      </c>
      <c r="AI314">
        <f t="shared" si="121"/>
        <v>0</v>
      </c>
      <c r="AJ314">
        <f t="shared" si="122"/>
        <v>0</v>
      </c>
      <c r="AK314">
        <f t="shared" si="123"/>
        <v>0</v>
      </c>
      <c r="AL314">
        <f t="shared" si="124"/>
        <v>0</v>
      </c>
      <c r="AM314">
        <f t="shared" si="125"/>
        <v>4.0113655465589071</v>
      </c>
      <c r="AN314">
        <f t="shared" si="126"/>
        <v>4.0113655465589071</v>
      </c>
      <c r="AO314">
        <v>2</v>
      </c>
      <c r="AP314">
        <f t="shared" si="127"/>
        <v>2</v>
      </c>
      <c r="AQ314">
        <f t="shared" si="128"/>
        <v>2</v>
      </c>
      <c r="AR314">
        <v>0</v>
      </c>
      <c r="AS314">
        <f>AR314*'MRIP Selectivity'!$N$35</f>
        <v>0</v>
      </c>
      <c r="AT314">
        <f>AR314*'MRIP Selectivity'!$O$35</f>
        <v>0</v>
      </c>
      <c r="AU314">
        <f>AR314*'MRIP Selectivity'!$P$35</f>
        <v>0</v>
      </c>
      <c r="AV314">
        <v>1</v>
      </c>
      <c r="AW314">
        <f t="shared" si="129"/>
        <v>5</v>
      </c>
      <c r="AX314">
        <f t="shared" si="108"/>
        <v>0</v>
      </c>
      <c r="AY314">
        <f t="shared" si="109"/>
        <v>0</v>
      </c>
      <c r="AZ314">
        <f t="shared" si="110"/>
        <v>0</v>
      </c>
      <c r="BA314">
        <v>123.5491145</v>
      </c>
      <c r="BB314">
        <v>123.5491145</v>
      </c>
    </row>
    <row r="315" spans="1:54" x14ac:dyDescent="0.25">
      <c r="A315" t="s">
        <v>277</v>
      </c>
      <c r="B315" t="s">
        <v>3</v>
      </c>
      <c r="C315">
        <v>2014</v>
      </c>
      <c r="D315">
        <v>3</v>
      </c>
      <c r="E315">
        <v>5</v>
      </c>
      <c r="F315" t="s">
        <v>1868</v>
      </c>
      <c r="G315" t="s">
        <v>1769</v>
      </c>
      <c r="H315" t="s">
        <v>1811</v>
      </c>
      <c r="I315" t="s">
        <v>1824</v>
      </c>
      <c r="J315" t="s">
        <v>1813</v>
      </c>
      <c r="K315" t="str">
        <f t="shared" si="111"/>
        <v>Inshore</v>
      </c>
      <c r="L315">
        <v>0</v>
      </c>
      <c r="M315">
        <f t="shared" si="104"/>
        <v>0</v>
      </c>
      <c r="N315">
        <f t="shared" si="112"/>
        <v>2.3990362392873332E-2</v>
      </c>
      <c r="O315">
        <f t="shared" si="113"/>
        <v>1.198344910377226E-2</v>
      </c>
      <c r="P315">
        <v>0</v>
      </c>
      <c r="Q315">
        <f t="shared" si="114"/>
        <v>0</v>
      </c>
      <c r="R315">
        <v>0</v>
      </c>
      <c r="S315">
        <f t="shared" si="105"/>
        <v>0</v>
      </c>
      <c r="T315">
        <f t="shared" si="115"/>
        <v>0</v>
      </c>
      <c r="U315">
        <f t="shared" si="106"/>
        <v>2.0257776499569478E-2</v>
      </c>
      <c r="V315">
        <f t="shared" si="116"/>
        <v>0.84441310922369928</v>
      </c>
      <c r="W315">
        <f t="shared" si="107"/>
        <v>1.1283658748765378E-2</v>
      </c>
      <c r="X315">
        <f t="shared" si="117"/>
        <v>0.94160359434525442</v>
      </c>
      <c r="Y315">
        <v>1.9068901304000001</v>
      </c>
      <c r="Z315">
        <f>Y315*'MRIP Selectivity'!$N$35</f>
        <v>1.200691328910107E-2</v>
      </c>
      <c r="AA315">
        <f>Y315*'MRIP Selectivity'!$O$35</f>
        <v>1.198344910377226E-2</v>
      </c>
      <c r="AB315">
        <f>Y315*'MRIP Selectivity'!$P$35</f>
        <v>1.7223358299316444E-3</v>
      </c>
      <c r="AC315">
        <v>0.74741255597723821</v>
      </c>
      <c r="AD315">
        <v>0.94160359434525442</v>
      </c>
      <c r="AE315">
        <v>1.3432654004296583</v>
      </c>
      <c r="AF315">
        <f t="shared" si="118"/>
        <v>8.9741177508040997E-3</v>
      </c>
      <c r="AG315">
        <f t="shared" si="119"/>
        <v>1.1283658748765378E-2</v>
      </c>
      <c r="AH315">
        <f t="shared" si="120"/>
        <v>2.313554128267478E-3</v>
      </c>
      <c r="AI315">
        <f t="shared" si="121"/>
        <v>2.5712698222804975E-2</v>
      </c>
      <c r="AJ315">
        <f t="shared" si="122"/>
        <v>2.2571330627836957E-2</v>
      </c>
      <c r="AK315">
        <f t="shared" si="123"/>
        <v>1.3705784933703904E-2</v>
      </c>
      <c r="AL315">
        <f t="shared" si="124"/>
        <v>1.3597212877032857E-2</v>
      </c>
      <c r="AM315">
        <f t="shared" si="125"/>
        <v>2.0257776499569478E-2</v>
      </c>
      <c r="AN315">
        <f t="shared" si="126"/>
        <v>1.1283658748765378E-2</v>
      </c>
      <c r="AO315">
        <v>0</v>
      </c>
      <c r="AP315">
        <f t="shared" si="127"/>
        <v>1.258088340298923E-2</v>
      </c>
      <c r="AQ315">
        <f t="shared" si="128"/>
        <v>6.2842892271189965E-3</v>
      </c>
      <c r="AR315">
        <v>1</v>
      </c>
      <c r="AS315">
        <f>AR315*'MRIP Selectivity'!$N$35</f>
        <v>6.2965941758702333E-3</v>
      </c>
      <c r="AT315">
        <f>AR315*'MRIP Selectivity'!$O$35</f>
        <v>6.2842892271189965E-3</v>
      </c>
      <c r="AU315">
        <f>AR315*'MRIP Selectivity'!$P$35</f>
        <v>9.0321712954188795E-4</v>
      </c>
      <c r="AV315">
        <v>1</v>
      </c>
      <c r="AW315">
        <f t="shared" si="129"/>
        <v>5</v>
      </c>
      <c r="AX315">
        <f t="shared" si="108"/>
        <v>0</v>
      </c>
      <c r="AY315">
        <f t="shared" si="109"/>
        <v>0</v>
      </c>
      <c r="AZ315">
        <f t="shared" si="110"/>
        <v>0</v>
      </c>
      <c r="BA315">
        <v>111.58399754</v>
      </c>
      <c r="BB315">
        <v>111.58399754</v>
      </c>
    </row>
    <row r="316" spans="1:54" x14ac:dyDescent="0.25">
      <c r="A316" t="s">
        <v>278</v>
      </c>
      <c r="B316" t="s">
        <v>3</v>
      </c>
      <c r="C316">
        <v>2014</v>
      </c>
      <c r="D316">
        <v>3</v>
      </c>
      <c r="E316">
        <v>5</v>
      </c>
      <c r="F316" t="s">
        <v>1849</v>
      </c>
      <c r="G316" t="s">
        <v>1769</v>
      </c>
      <c r="H316" t="s">
        <v>1811</v>
      </c>
      <c r="I316" t="s">
        <v>1824</v>
      </c>
      <c r="J316" t="s">
        <v>1813</v>
      </c>
      <c r="K316" t="str">
        <f t="shared" si="111"/>
        <v>Inshore</v>
      </c>
      <c r="L316">
        <v>0</v>
      </c>
      <c r="M316">
        <f t="shared" si="104"/>
        <v>0</v>
      </c>
      <c r="N316">
        <f t="shared" si="112"/>
        <v>1.258088340298923E-2</v>
      </c>
      <c r="O316">
        <f t="shared" si="113"/>
        <v>6.2842892271189965E-3</v>
      </c>
      <c r="P316">
        <v>0</v>
      </c>
      <c r="Q316">
        <f t="shared" si="114"/>
        <v>0</v>
      </c>
      <c r="R316">
        <v>0</v>
      </c>
      <c r="S316">
        <f t="shared" si="105"/>
        <v>0</v>
      </c>
      <c r="T316">
        <f t="shared" si="115"/>
        <v>0</v>
      </c>
      <c r="U316">
        <f t="shared" si="106"/>
        <v>1.0623462871098971E-2</v>
      </c>
      <c r="V316">
        <f t="shared" si="116"/>
        <v>0.84441310922369939</v>
      </c>
      <c r="W316">
        <f t="shared" si="107"/>
        <v>5.9173093241604077E-3</v>
      </c>
      <c r="X316">
        <f t="shared" si="117"/>
        <v>0.94160359434525431</v>
      </c>
      <c r="Y316">
        <v>1</v>
      </c>
      <c r="Z316">
        <f>Y316*'MRIP Selectivity'!$N$35</f>
        <v>6.2965941758702333E-3</v>
      </c>
      <c r="AA316">
        <f>Y316*'MRIP Selectivity'!$O$35</f>
        <v>6.2842892271189965E-3</v>
      </c>
      <c r="AB316">
        <f>Y316*'MRIP Selectivity'!$P$35</f>
        <v>9.0321712954188795E-4</v>
      </c>
      <c r="AC316">
        <v>0.74741255597723821</v>
      </c>
      <c r="AD316">
        <v>0.94160359434525442</v>
      </c>
      <c r="AE316">
        <v>1.3432654004296583</v>
      </c>
      <c r="AF316">
        <f t="shared" si="118"/>
        <v>4.7061535469385633E-3</v>
      </c>
      <c r="AG316">
        <f t="shared" si="119"/>
        <v>5.9173093241604077E-3</v>
      </c>
      <c r="AH316">
        <f t="shared" si="120"/>
        <v>1.2132603191890106E-3</v>
      </c>
      <c r="AI316">
        <f t="shared" si="121"/>
        <v>1.3484100532531117E-2</v>
      </c>
      <c r="AJ316">
        <f t="shared" si="122"/>
        <v>1.1836723190287982E-2</v>
      </c>
      <c r="AK316">
        <f t="shared" si="123"/>
        <v>7.1875063566608846E-3</v>
      </c>
      <c r="AL316">
        <f t="shared" si="124"/>
        <v>7.1305696433494187E-3</v>
      </c>
      <c r="AM316">
        <f t="shared" si="125"/>
        <v>1.0623462871098971E-2</v>
      </c>
      <c r="AN316">
        <f t="shared" si="126"/>
        <v>5.9173093241604077E-3</v>
      </c>
      <c r="AO316">
        <v>0</v>
      </c>
      <c r="AP316">
        <f t="shared" si="127"/>
        <v>1.258088340298923E-2</v>
      </c>
      <c r="AQ316">
        <f t="shared" si="128"/>
        <v>6.2842892271189965E-3</v>
      </c>
      <c r="AR316">
        <v>1</v>
      </c>
      <c r="AS316">
        <f>AR316*'MRIP Selectivity'!$N$35</f>
        <v>6.2965941758702333E-3</v>
      </c>
      <c r="AT316">
        <f>AR316*'MRIP Selectivity'!$O$35</f>
        <v>6.2842892271189965E-3</v>
      </c>
      <c r="AU316">
        <f>AR316*'MRIP Selectivity'!$P$35</f>
        <v>9.0321712954188795E-4</v>
      </c>
      <c r="AV316">
        <v>1</v>
      </c>
      <c r="AW316">
        <f t="shared" si="129"/>
        <v>5</v>
      </c>
      <c r="AX316">
        <f t="shared" si="108"/>
        <v>0</v>
      </c>
      <c r="AY316">
        <f t="shared" si="109"/>
        <v>0</v>
      </c>
      <c r="AZ316">
        <f t="shared" si="110"/>
        <v>0</v>
      </c>
      <c r="BA316">
        <v>117.36841708</v>
      </c>
      <c r="BB316">
        <v>117.36841708</v>
      </c>
    </row>
    <row r="317" spans="1:54" x14ac:dyDescent="0.25">
      <c r="A317" t="s">
        <v>279</v>
      </c>
      <c r="B317" t="s">
        <v>3</v>
      </c>
      <c r="C317">
        <v>2014</v>
      </c>
      <c r="D317">
        <v>3</v>
      </c>
      <c r="E317">
        <v>5</v>
      </c>
      <c r="F317" t="s">
        <v>1849</v>
      </c>
      <c r="G317" t="s">
        <v>1769</v>
      </c>
      <c r="H317" t="s">
        <v>1811</v>
      </c>
      <c r="I317" t="s">
        <v>1824</v>
      </c>
      <c r="J317" t="s">
        <v>1813</v>
      </c>
      <c r="K317" t="str">
        <f t="shared" si="111"/>
        <v>Inshore</v>
      </c>
      <c r="L317">
        <v>0</v>
      </c>
      <c r="M317">
        <f t="shared" si="104"/>
        <v>0</v>
      </c>
      <c r="N317">
        <f t="shared" si="112"/>
        <v>0.10064706722391384</v>
      </c>
      <c r="O317">
        <f t="shared" si="113"/>
        <v>5.0274313816951972E-2</v>
      </c>
      <c r="P317">
        <v>0</v>
      </c>
      <c r="Q317">
        <f t="shared" si="114"/>
        <v>0</v>
      </c>
      <c r="R317">
        <v>0</v>
      </c>
      <c r="S317">
        <f t="shared" si="105"/>
        <v>0</v>
      </c>
      <c r="T317">
        <f t="shared" si="115"/>
        <v>0</v>
      </c>
      <c r="U317">
        <f t="shared" si="106"/>
        <v>8.4987702968791767E-2</v>
      </c>
      <c r="V317">
        <f t="shared" si="116"/>
        <v>0.84441310922369939</v>
      </c>
      <c r="W317">
        <f t="shared" si="107"/>
        <v>4.7338474593283261E-2</v>
      </c>
      <c r="X317">
        <f t="shared" si="117"/>
        <v>0.94160359434525431</v>
      </c>
      <c r="Y317">
        <v>8</v>
      </c>
      <c r="Z317">
        <f>Y317*'MRIP Selectivity'!$N$35</f>
        <v>5.0372753406961866E-2</v>
      </c>
      <c r="AA317">
        <f>Y317*'MRIP Selectivity'!$O$35</f>
        <v>5.0274313816951972E-2</v>
      </c>
      <c r="AB317">
        <f>Y317*'MRIP Selectivity'!$P$35</f>
        <v>7.2257370363351036E-3</v>
      </c>
      <c r="AC317">
        <v>0.74741255597723821</v>
      </c>
      <c r="AD317">
        <v>0.94160359434525442</v>
      </c>
      <c r="AE317">
        <v>1.3432654004296583</v>
      </c>
      <c r="AF317">
        <f t="shared" si="118"/>
        <v>3.7649228375508506E-2</v>
      </c>
      <c r="AG317">
        <f t="shared" si="119"/>
        <v>4.7338474593283261E-2</v>
      </c>
      <c r="AH317">
        <f t="shared" si="120"/>
        <v>9.7060825535120847E-3</v>
      </c>
      <c r="AI317">
        <f t="shared" si="121"/>
        <v>0.10787280426024894</v>
      </c>
      <c r="AJ317">
        <f t="shared" si="122"/>
        <v>9.4693785522303855E-2</v>
      </c>
      <c r="AK317">
        <f t="shared" si="123"/>
        <v>5.7500050853287077E-2</v>
      </c>
      <c r="AL317">
        <f t="shared" si="124"/>
        <v>5.7044557146795349E-2</v>
      </c>
      <c r="AM317">
        <f t="shared" si="125"/>
        <v>8.4987702968791767E-2</v>
      </c>
      <c r="AN317">
        <f t="shared" si="126"/>
        <v>4.7338474593283261E-2</v>
      </c>
      <c r="AO317">
        <v>0</v>
      </c>
      <c r="AP317">
        <f t="shared" si="127"/>
        <v>0.10064706722391384</v>
      </c>
      <c r="AQ317">
        <f t="shared" si="128"/>
        <v>5.0274313816951972E-2</v>
      </c>
      <c r="AR317">
        <v>8</v>
      </c>
      <c r="AS317">
        <f>AR317*'MRIP Selectivity'!$N$35</f>
        <v>5.0372753406961866E-2</v>
      </c>
      <c r="AT317">
        <f>AR317*'MRIP Selectivity'!$O$35</f>
        <v>5.0274313816951972E-2</v>
      </c>
      <c r="AU317">
        <f>AR317*'MRIP Selectivity'!$P$35</f>
        <v>7.2257370363351036E-3</v>
      </c>
      <c r="AV317">
        <v>1</v>
      </c>
      <c r="AW317">
        <f t="shared" si="129"/>
        <v>5</v>
      </c>
      <c r="AX317">
        <f t="shared" si="108"/>
        <v>0</v>
      </c>
      <c r="AY317">
        <f t="shared" si="109"/>
        <v>0</v>
      </c>
      <c r="AZ317">
        <f t="shared" si="110"/>
        <v>0</v>
      </c>
      <c r="BA317">
        <v>117.36841708</v>
      </c>
      <c r="BB317">
        <v>117.36841708</v>
      </c>
    </row>
    <row r="318" spans="1:54" x14ac:dyDescent="0.25">
      <c r="A318" t="s">
        <v>280</v>
      </c>
      <c r="B318" t="s">
        <v>3</v>
      </c>
      <c r="C318">
        <v>2014</v>
      </c>
      <c r="D318">
        <v>3</v>
      </c>
      <c r="E318">
        <v>5</v>
      </c>
      <c r="F318" t="s">
        <v>1849</v>
      </c>
      <c r="G318" t="s">
        <v>1769</v>
      </c>
      <c r="H318" t="s">
        <v>1811</v>
      </c>
      <c r="I318" t="s">
        <v>1824</v>
      </c>
      <c r="J318" t="s">
        <v>1813</v>
      </c>
      <c r="K318" t="str">
        <f t="shared" si="111"/>
        <v>Inshore</v>
      </c>
      <c r="L318">
        <v>0</v>
      </c>
      <c r="M318">
        <f t="shared" si="104"/>
        <v>0</v>
      </c>
      <c r="N318">
        <f t="shared" si="112"/>
        <v>2.516176680597846E-2</v>
      </c>
      <c r="O318">
        <f t="shared" si="113"/>
        <v>1.2568578454237993E-2</v>
      </c>
      <c r="P318">
        <v>0</v>
      </c>
      <c r="Q318">
        <f t="shared" si="114"/>
        <v>0</v>
      </c>
      <c r="R318">
        <v>0</v>
      </c>
      <c r="S318">
        <f t="shared" si="105"/>
        <v>0</v>
      </c>
      <c r="T318">
        <f t="shared" si="115"/>
        <v>0</v>
      </c>
      <c r="U318">
        <f t="shared" si="106"/>
        <v>2.1246925742197942E-2</v>
      </c>
      <c r="V318">
        <f t="shared" si="116"/>
        <v>0.84441310922369939</v>
      </c>
      <c r="W318">
        <f t="shared" si="107"/>
        <v>1.1834618648320815E-2</v>
      </c>
      <c r="X318">
        <f t="shared" si="117"/>
        <v>0.94160359434525431</v>
      </c>
      <c r="Y318">
        <v>2</v>
      </c>
      <c r="Z318">
        <f>Y318*'MRIP Selectivity'!$N$35</f>
        <v>1.2593188351740467E-2</v>
      </c>
      <c r="AA318">
        <f>Y318*'MRIP Selectivity'!$O$35</f>
        <v>1.2568578454237993E-2</v>
      </c>
      <c r="AB318">
        <f>Y318*'MRIP Selectivity'!$P$35</f>
        <v>1.8064342590837759E-3</v>
      </c>
      <c r="AC318">
        <v>0.74741255597723821</v>
      </c>
      <c r="AD318">
        <v>0.94160359434525442</v>
      </c>
      <c r="AE318">
        <v>1.3432654004296583</v>
      </c>
      <c r="AF318">
        <f t="shared" si="118"/>
        <v>9.4123070938771265E-3</v>
      </c>
      <c r="AG318">
        <f t="shared" si="119"/>
        <v>1.1834618648320815E-2</v>
      </c>
      <c r="AH318">
        <f t="shared" si="120"/>
        <v>2.4265206383780212E-3</v>
      </c>
      <c r="AI318">
        <f t="shared" si="121"/>
        <v>2.6968201065062234E-2</v>
      </c>
      <c r="AJ318">
        <f t="shared" si="122"/>
        <v>2.3673446380575964E-2</v>
      </c>
      <c r="AK318">
        <f t="shared" si="123"/>
        <v>1.4375012713321769E-2</v>
      </c>
      <c r="AL318">
        <f t="shared" si="124"/>
        <v>1.4261139286698837E-2</v>
      </c>
      <c r="AM318">
        <f t="shared" si="125"/>
        <v>2.1246925742197942E-2</v>
      </c>
      <c r="AN318">
        <f t="shared" si="126"/>
        <v>1.1834618648320815E-2</v>
      </c>
      <c r="AO318">
        <v>0</v>
      </c>
      <c r="AP318">
        <f t="shared" si="127"/>
        <v>2.516176680597846E-2</v>
      </c>
      <c r="AQ318">
        <f t="shared" si="128"/>
        <v>1.2568578454237993E-2</v>
      </c>
      <c r="AR318">
        <v>2</v>
      </c>
      <c r="AS318">
        <f>AR318*'MRIP Selectivity'!$N$35</f>
        <v>1.2593188351740467E-2</v>
      </c>
      <c r="AT318">
        <f>AR318*'MRIP Selectivity'!$O$35</f>
        <v>1.2568578454237993E-2</v>
      </c>
      <c r="AU318">
        <f>AR318*'MRIP Selectivity'!$P$35</f>
        <v>1.8064342590837759E-3</v>
      </c>
      <c r="AV318">
        <v>1</v>
      </c>
      <c r="AW318">
        <f t="shared" si="129"/>
        <v>5</v>
      </c>
      <c r="AX318">
        <f t="shared" si="108"/>
        <v>0</v>
      </c>
      <c r="AY318">
        <f t="shared" si="109"/>
        <v>0</v>
      </c>
      <c r="AZ318">
        <f t="shared" si="110"/>
        <v>0</v>
      </c>
      <c r="BA318">
        <v>117.36841708</v>
      </c>
      <c r="BB318">
        <v>117.36841708</v>
      </c>
    </row>
    <row r="319" spans="1:54" x14ac:dyDescent="0.25">
      <c r="A319" t="s">
        <v>281</v>
      </c>
      <c r="B319" t="s">
        <v>3</v>
      </c>
      <c r="C319">
        <v>2014</v>
      </c>
      <c r="D319">
        <v>3</v>
      </c>
      <c r="E319">
        <v>5</v>
      </c>
      <c r="F319" t="s">
        <v>1849</v>
      </c>
      <c r="G319" t="s">
        <v>1769</v>
      </c>
      <c r="H319" t="s">
        <v>1811</v>
      </c>
      <c r="I319" t="s">
        <v>1824</v>
      </c>
      <c r="J319" t="s">
        <v>1813</v>
      </c>
      <c r="K319" t="str">
        <f t="shared" si="111"/>
        <v>Inshore</v>
      </c>
      <c r="L319">
        <v>0</v>
      </c>
      <c r="M319">
        <f t="shared" si="104"/>
        <v>0</v>
      </c>
      <c r="N319">
        <f t="shared" si="112"/>
        <v>1.258088340298923E-2</v>
      </c>
      <c r="O319">
        <f t="shared" si="113"/>
        <v>6.2842892271189965E-3</v>
      </c>
      <c r="P319">
        <v>0</v>
      </c>
      <c r="Q319">
        <f t="shared" si="114"/>
        <v>0</v>
      </c>
      <c r="R319">
        <v>0</v>
      </c>
      <c r="S319">
        <f t="shared" si="105"/>
        <v>0</v>
      </c>
      <c r="T319">
        <f t="shared" si="115"/>
        <v>0</v>
      </c>
      <c r="U319">
        <f t="shared" si="106"/>
        <v>1.0623462871098971E-2</v>
      </c>
      <c r="V319">
        <f t="shared" si="116"/>
        <v>0.84441310922369939</v>
      </c>
      <c r="W319">
        <f t="shared" si="107"/>
        <v>5.9173093241604077E-3</v>
      </c>
      <c r="X319">
        <f t="shared" si="117"/>
        <v>0.94160359434525431</v>
      </c>
      <c r="Y319">
        <v>1</v>
      </c>
      <c r="Z319">
        <f>Y319*'MRIP Selectivity'!$N$35</f>
        <v>6.2965941758702333E-3</v>
      </c>
      <c r="AA319">
        <f>Y319*'MRIP Selectivity'!$O$35</f>
        <v>6.2842892271189965E-3</v>
      </c>
      <c r="AB319">
        <f>Y319*'MRIP Selectivity'!$P$35</f>
        <v>9.0321712954188795E-4</v>
      </c>
      <c r="AC319">
        <v>0.74741255597723821</v>
      </c>
      <c r="AD319">
        <v>0.94160359434525442</v>
      </c>
      <c r="AE319">
        <v>1.3432654004296583</v>
      </c>
      <c r="AF319">
        <f t="shared" si="118"/>
        <v>4.7061535469385633E-3</v>
      </c>
      <c r="AG319">
        <f t="shared" si="119"/>
        <v>5.9173093241604077E-3</v>
      </c>
      <c r="AH319">
        <f t="shared" si="120"/>
        <v>1.2132603191890106E-3</v>
      </c>
      <c r="AI319">
        <f t="shared" si="121"/>
        <v>1.3484100532531117E-2</v>
      </c>
      <c r="AJ319">
        <f t="shared" si="122"/>
        <v>1.1836723190287982E-2</v>
      </c>
      <c r="AK319">
        <f t="shared" si="123"/>
        <v>7.1875063566608846E-3</v>
      </c>
      <c r="AL319">
        <f t="shared" si="124"/>
        <v>7.1305696433494187E-3</v>
      </c>
      <c r="AM319">
        <f t="shared" si="125"/>
        <v>1.0623462871098971E-2</v>
      </c>
      <c r="AN319">
        <f t="shared" si="126"/>
        <v>5.9173093241604077E-3</v>
      </c>
      <c r="AO319">
        <v>0</v>
      </c>
      <c r="AP319">
        <f t="shared" si="127"/>
        <v>1.258088340298923E-2</v>
      </c>
      <c r="AQ319">
        <f t="shared" si="128"/>
        <v>6.2842892271189965E-3</v>
      </c>
      <c r="AR319">
        <v>1</v>
      </c>
      <c r="AS319">
        <f>AR319*'MRIP Selectivity'!$N$35</f>
        <v>6.2965941758702333E-3</v>
      </c>
      <c r="AT319">
        <f>AR319*'MRIP Selectivity'!$O$35</f>
        <v>6.2842892271189965E-3</v>
      </c>
      <c r="AU319">
        <f>AR319*'MRIP Selectivity'!$P$35</f>
        <v>9.0321712954188795E-4</v>
      </c>
      <c r="AV319">
        <v>1</v>
      </c>
      <c r="AW319">
        <f t="shared" si="129"/>
        <v>5</v>
      </c>
      <c r="AX319">
        <f t="shared" si="108"/>
        <v>0</v>
      </c>
      <c r="AY319">
        <f t="shared" si="109"/>
        <v>0</v>
      </c>
      <c r="AZ319">
        <f t="shared" si="110"/>
        <v>0</v>
      </c>
      <c r="BA319">
        <v>117.36841708</v>
      </c>
      <c r="BB319">
        <v>117.36841708</v>
      </c>
    </row>
    <row r="320" spans="1:54" x14ac:dyDescent="0.25">
      <c r="A320" t="s">
        <v>282</v>
      </c>
      <c r="B320" t="s">
        <v>3</v>
      </c>
      <c r="C320">
        <v>2014</v>
      </c>
      <c r="D320">
        <v>3</v>
      </c>
      <c r="E320">
        <v>5</v>
      </c>
      <c r="F320" t="s">
        <v>1849</v>
      </c>
      <c r="G320" t="s">
        <v>1769</v>
      </c>
      <c r="H320" t="s">
        <v>1811</v>
      </c>
      <c r="I320" t="s">
        <v>1824</v>
      </c>
      <c r="J320" t="s">
        <v>1813</v>
      </c>
      <c r="K320" t="str">
        <f t="shared" si="111"/>
        <v>Inshore</v>
      </c>
      <c r="L320">
        <v>0</v>
      </c>
      <c r="M320">
        <f t="shared" si="104"/>
        <v>0</v>
      </c>
      <c r="N320">
        <f t="shared" si="112"/>
        <v>2.516176680597846E-2</v>
      </c>
      <c r="O320">
        <f t="shared" si="113"/>
        <v>1.2568578454237993E-2</v>
      </c>
      <c r="P320">
        <v>0</v>
      </c>
      <c r="Q320">
        <f t="shared" si="114"/>
        <v>0</v>
      </c>
      <c r="R320">
        <v>0</v>
      </c>
      <c r="S320">
        <f t="shared" si="105"/>
        <v>0</v>
      </c>
      <c r="T320">
        <f t="shared" si="115"/>
        <v>0</v>
      </c>
      <c r="U320">
        <f t="shared" si="106"/>
        <v>2.1246925742197942E-2</v>
      </c>
      <c r="V320">
        <f t="shared" si="116"/>
        <v>0.84441310922369939</v>
      </c>
      <c r="W320">
        <f t="shared" si="107"/>
        <v>1.1834618648320815E-2</v>
      </c>
      <c r="X320">
        <f t="shared" si="117"/>
        <v>0.94160359434525431</v>
      </c>
      <c r="Y320">
        <v>2</v>
      </c>
      <c r="Z320">
        <f>Y320*'MRIP Selectivity'!$N$35</f>
        <v>1.2593188351740467E-2</v>
      </c>
      <c r="AA320">
        <f>Y320*'MRIP Selectivity'!$O$35</f>
        <v>1.2568578454237993E-2</v>
      </c>
      <c r="AB320">
        <f>Y320*'MRIP Selectivity'!$P$35</f>
        <v>1.8064342590837759E-3</v>
      </c>
      <c r="AC320">
        <v>0.74741255597723821</v>
      </c>
      <c r="AD320">
        <v>0.94160359434525442</v>
      </c>
      <c r="AE320">
        <v>1.3432654004296583</v>
      </c>
      <c r="AF320">
        <f t="shared" si="118"/>
        <v>9.4123070938771265E-3</v>
      </c>
      <c r="AG320">
        <f t="shared" si="119"/>
        <v>1.1834618648320815E-2</v>
      </c>
      <c r="AH320">
        <f t="shared" si="120"/>
        <v>2.4265206383780212E-3</v>
      </c>
      <c r="AI320">
        <f t="shared" si="121"/>
        <v>2.6968201065062234E-2</v>
      </c>
      <c r="AJ320">
        <f t="shared" si="122"/>
        <v>2.3673446380575964E-2</v>
      </c>
      <c r="AK320">
        <f t="shared" si="123"/>
        <v>1.4375012713321769E-2</v>
      </c>
      <c r="AL320">
        <f t="shared" si="124"/>
        <v>1.4261139286698837E-2</v>
      </c>
      <c r="AM320">
        <f t="shared" si="125"/>
        <v>2.1246925742197942E-2</v>
      </c>
      <c r="AN320">
        <f t="shared" si="126"/>
        <v>1.1834618648320815E-2</v>
      </c>
      <c r="AO320">
        <v>0</v>
      </c>
      <c r="AP320">
        <f t="shared" si="127"/>
        <v>2.516176680597846E-2</v>
      </c>
      <c r="AQ320">
        <f t="shared" si="128"/>
        <v>1.2568578454237993E-2</v>
      </c>
      <c r="AR320">
        <v>2</v>
      </c>
      <c r="AS320">
        <f>AR320*'MRIP Selectivity'!$N$35</f>
        <v>1.2593188351740467E-2</v>
      </c>
      <c r="AT320">
        <f>AR320*'MRIP Selectivity'!$O$35</f>
        <v>1.2568578454237993E-2</v>
      </c>
      <c r="AU320">
        <f>AR320*'MRIP Selectivity'!$P$35</f>
        <v>1.8064342590837759E-3</v>
      </c>
      <c r="AV320">
        <v>1</v>
      </c>
      <c r="AW320">
        <f t="shared" si="129"/>
        <v>5</v>
      </c>
      <c r="AX320">
        <f t="shared" si="108"/>
        <v>0</v>
      </c>
      <c r="AY320">
        <f t="shared" si="109"/>
        <v>0</v>
      </c>
      <c r="AZ320">
        <f t="shared" si="110"/>
        <v>0</v>
      </c>
      <c r="BA320">
        <v>117.36841708</v>
      </c>
      <c r="BB320">
        <v>117.36841708</v>
      </c>
    </row>
    <row r="321" spans="1:54" x14ac:dyDescent="0.25">
      <c r="A321" t="s">
        <v>1887</v>
      </c>
      <c r="B321" t="s">
        <v>3</v>
      </c>
      <c r="C321">
        <v>2014</v>
      </c>
      <c r="D321">
        <v>3</v>
      </c>
      <c r="E321">
        <v>5</v>
      </c>
      <c r="F321" t="s">
        <v>1836</v>
      </c>
      <c r="G321" t="s">
        <v>1769</v>
      </c>
      <c r="H321" t="s">
        <v>1811</v>
      </c>
      <c r="I321" t="s">
        <v>1812</v>
      </c>
      <c r="J321" t="s">
        <v>1813</v>
      </c>
      <c r="K321" t="str">
        <f t="shared" si="111"/>
        <v>Inshore</v>
      </c>
      <c r="L321">
        <v>0</v>
      </c>
      <c r="M321">
        <f t="shared" si="104"/>
        <v>0</v>
      </c>
      <c r="N321">
        <f t="shared" si="112"/>
        <v>1.258088340298923E-2</v>
      </c>
      <c r="O321">
        <f t="shared" si="113"/>
        <v>6.2842892271189965E-3</v>
      </c>
      <c r="P321">
        <v>0</v>
      </c>
      <c r="Q321">
        <f t="shared" si="114"/>
        <v>0</v>
      </c>
      <c r="R321">
        <v>0</v>
      </c>
      <c r="S321">
        <f t="shared" si="105"/>
        <v>0</v>
      </c>
      <c r="T321">
        <f t="shared" si="115"/>
        <v>0</v>
      </c>
      <c r="U321">
        <f t="shared" si="106"/>
        <v>1.0623462871098971E-2</v>
      </c>
      <c r="V321">
        <f t="shared" si="116"/>
        <v>0.84441310922369939</v>
      </c>
      <c r="W321">
        <f t="shared" si="107"/>
        <v>5.9173093241604077E-3</v>
      </c>
      <c r="X321">
        <f t="shared" si="117"/>
        <v>0.94160359434525431</v>
      </c>
      <c r="Y321">
        <v>1</v>
      </c>
      <c r="Z321">
        <f>Y321*'MRIP Selectivity'!$N$35</f>
        <v>6.2965941758702333E-3</v>
      </c>
      <c r="AA321">
        <f>Y321*'MRIP Selectivity'!$O$35</f>
        <v>6.2842892271189965E-3</v>
      </c>
      <c r="AB321">
        <f>Y321*'MRIP Selectivity'!$P$35</f>
        <v>9.0321712954188795E-4</v>
      </c>
      <c r="AC321">
        <v>0.74741255597723821</v>
      </c>
      <c r="AD321">
        <v>0.94160359434525442</v>
      </c>
      <c r="AE321">
        <v>1.3432654004296583</v>
      </c>
      <c r="AF321">
        <f t="shared" si="118"/>
        <v>4.7061535469385633E-3</v>
      </c>
      <c r="AG321">
        <f t="shared" si="119"/>
        <v>5.9173093241604077E-3</v>
      </c>
      <c r="AH321">
        <f t="shared" si="120"/>
        <v>1.2132603191890106E-3</v>
      </c>
      <c r="AI321">
        <f t="shared" si="121"/>
        <v>1.3484100532531117E-2</v>
      </c>
      <c r="AJ321">
        <f t="shared" si="122"/>
        <v>1.1836723190287982E-2</v>
      </c>
      <c r="AK321">
        <f t="shared" si="123"/>
        <v>7.1875063566608846E-3</v>
      </c>
      <c r="AL321">
        <f t="shared" si="124"/>
        <v>7.1305696433494187E-3</v>
      </c>
      <c r="AM321">
        <f t="shared" si="125"/>
        <v>1.0623462871098971E-2</v>
      </c>
      <c r="AN321">
        <f t="shared" si="126"/>
        <v>5.9173093241604077E-3</v>
      </c>
      <c r="AO321">
        <v>0</v>
      </c>
      <c r="AP321">
        <f t="shared" si="127"/>
        <v>1.258088340298923E-2</v>
      </c>
      <c r="AQ321">
        <f t="shared" si="128"/>
        <v>6.2842892271189965E-3</v>
      </c>
      <c r="AR321">
        <v>1</v>
      </c>
      <c r="AS321">
        <f>AR321*'MRIP Selectivity'!$N$35</f>
        <v>6.2965941758702333E-3</v>
      </c>
      <c r="AT321">
        <f>AR321*'MRIP Selectivity'!$O$35</f>
        <v>6.2842892271189965E-3</v>
      </c>
      <c r="AU321">
        <f>AR321*'MRIP Selectivity'!$P$35</f>
        <v>9.0321712954188795E-4</v>
      </c>
      <c r="AV321">
        <v>3</v>
      </c>
      <c r="AW321">
        <f t="shared" si="129"/>
        <v>15</v>
      </c>
      <c r="AX321">
        <f t="shared" si="108"/>
        <v>0</v>
      </c>
      <c r="AY321">
        <f t="shared" si="109"/>
        <v>0</v>
      </c>
      <c r="AZ321">
        <f t="shared" si="110"/>
        <v>0</v>
      </c>
      <c r="BA321">
        <v>404.86439244000002</v>
      </c>
      <c r="BB321">
        <v>404.86439244000002</v>
      </c>
    </row>
    <row r="322" spans="1:54" x14ac:dyDescent="0.25">
      <c r="A322" t="s">
        <v>283</v>
      </c>
      <c r="B322" t="s">
        <v>3</v>
      </c>
      <c r="C322">
        <v>2014</v>
      </c>
      <c r="D322">
        <v>3</v>
      </c>
      <c r="E322">
        <v>5</v>
      </c>
      <c r="F322" t="s">
        <v>1828</v>
      </c>
      <c r="G322" t="s">
        <v>1769</v>
      </c>
      <c r="H322" t="s">
        <v>1811</v>
      </c>
      <c r="I322" t="s">
        <v>1824</v>
      </c>
      <c r="J322" t="s">
        <v>1813</v>
      </c>
      <c r="K322" t="str">
        <f t="shared" si="111"/>
        <v>Inshore</v>
      </c>
      <c r="L322">
        <v>0</v>
      </c>
      <c r="M322">
        <f t="shared" ref="M322:M385" si="130">L322*BA322</f>
        <v>0</v>
      </c>
      <c r="N322">
        <f t="shared" si="112"/>
        <v>1.258088340298923E-2</v>
      </c>
      <c r="O322">
        <f t="shared" si="113"/>
        <v>6.2842892271189965E-3</v>
      </c>
      <c r="P322">
        <v>0</v>
      </c>
      <c r="Q322">
        <f t="shared" si="114"/>
        <v>0</v>
      </c>
      <c r="R322">
        <v>0</v>
      </c>
      <c r="S322">
        <f t="shared" ref="S322:S385" si="131">R322*BA322</f>
        <v>0</v>
      </c>
      <c r="T322">
        <f t="shared" si="115"/>
        <v>0</v>
      </c>
      <c r="U322">
        <f t="shared" ref="U322:U385" si="132">IF(AX322=1,R322+AF322+AG322+AH322,R322+AF322+AG322)</f>
        <v>1.0623462871098971E-2</v>
      </c>
      <c r="V322">
        <f t="shared" si="116"/>
        <v>0.84441310922369939</v>
      </c>
      <c r="W322">
        <f t="shared" ref="W322:W385" si="133">IF(AX322=1,R322+AG322+AH322,R322+AG322)</f>
        <v>5.9173093241604077E-3</v>
      </c>
      <c r="X322">
        <f t="shared" si="117"/>
        <v>0.94160359434525431</v>
      </c>
      <c r="Y322">
        <v>1</v>
      </c>
      <c r="Z322">
        <f>Y322*'MRIP Selectivity'!$N$35</f>
        <v>6.2965941758702333E-3</v>
      </c>
      <c r="AA322">
        <f>Y322*'MRIP Selectivity'!$O$35</f>
        <v>6.2842892271189965E-3</v>
      </c>
      <c r="AB322">
        <f>Y322*'MRIP Selectivity'!$P$35</f>
        <v>9.0321712954188795E-4</v>
      </c>
      <c r="AC322">
        <v>0.74741255597723821</v>
      </c>
      <c r="AD322">
        <v>0.94160359434525442</v>
      </c>
      <c r="AE322">
        <v>1.3432654004296583</v>
      </c>
      <c r="AF322">
        <f t="shared" si="118"/>
        <v>4.7061535469385633E-3</v>
      </c>
      <c r="AG322">
        <f t="shared" si="119"/>
        <v>5.9173093241604077E-3</v>
      </c>
      <c r="AH322">
        <f t="shared" si="120"/>
        <v>1.2132603191890106E-3</v>
      </c>
      <c r="AI322">
        <f t="shared" si="121"/>
        <v>1.3484100532531117E-2</v>
      </c>
      <c r="AJ322">
        <f t="shared" si="122"/>
        <v>1.1836723190287982E-2</v>
      </c>
      <c r="AK322">
        <f t="shared" si="123"/>
        <v>7.1875063566608846E-3</v>
      </c>
      <c r="AL322">
        <f t="shared" si="124"/>
        <v>7.1305696433494187E-3</v>
      </c>
      <c r="AM322">
        <f t="shared" si="125"/>
        <v>1.0623462871098971E-2</v>
      </c>
      <c r="AN322">
        <f t="shared" si="126"/>
        <v>5.9173093241604077E-3</v>
      </c>
      <c r="AO322">
        <v>0</v>
      </c>
      <c r="AP322">
        <f t="shared" si="127"/>
        <v>1.258088340298923E-2</v>
      </c>
      <c r="AQ322">
        <f t="shared" si="128"/>
        <v>6.2842892271189965E-3</v>
      </c>
      <c r="AR322">
        <v>1</v>
      </c>
      <c r="AS322">
        <f>AR322*'MRIP Selectivity'!$N$35</f>
        <v>6.2965941758702333E-3</v>
      </c>
      <c r="AT322">
        <f>AR322*'MRIP Selectivity'!$O$35</f>
        <v>6.2842892271189965E-3</v>
      </c>
      <c r="AU322">
        <f>AR322*'MRIP Selectivity'!$P$35</f>
        <v>9.0321712954188795E-4</v>
      </c>
      <c r="AV322">
        <v>1</v>
      </c>
      <c r="AW322">
        <f t="shared" si="129"/>
        <v>5</v>
      </c>
      <c r="AX322">
        <f t="shared" ref="AX322:AX385" si="134">IF(AO322&gt;=AW322,1,0)</f>
        <v>0</v>
      </c>
      <c r="AY322">
        <f t="shared" ref="AY322:AY385" si="135">IF(AP322&gt;=AW322,1,0)</f>
        <v>0</v>
      </c>
      <c r="AZ322">
        <f t="shared" ref="AZ322:AZ385" si="136">IF(AQ322&gt;=AW322,1,0)</f>
        <v>0</v>
      </c>
      <c r="BA322">
        <v>81.872436094999998</v>
      </c>
      <c r="BB322">
        <v>81.872436094999998</v>
      </c>
    </row>
    <row r="323" spans="1:54" x14ac:dyDescent="0.25">
      <c r="A323" t="s">
        <v>284</v>
      </c>
      <c r="B323" t="s">
        <v>3</v>
      </c>
      <c r="C323">
        <v>2014</v>
      </c>
      <c r="D323">
        <v>3</v>
      </c>
      <c r="E323">
        <v>5</v>
      </c>
      <c r="F323" t="s">
        <v>1828</v>
      </c>
      <c r="G323" t="s">
        <v>1769</v>
      </c>
      <c r="H323" t="s">
        <v>1811</v>
      </c>
      <c r="I323" t="s">
        <v>1824</v>
      </c>
      <c r="J323" t="s">
        <v>1813</v>
      </c>
      <c r="K323" t="str">
        <f t="shared" ref="K323:K386" si="137">IF(J323="Federal","Offshore","Inshore")</f>
        <v>Inshore</v>
      </c>
      <c r="L323">
        <v>0</v>
      </c>
      <c r="M323">
        <f t="shared" si="130"/>
        <v>0</v>
      </c>
      <c r="N323">
        <f t="shared" ref="N323:N386" si="138">L323+Z323+AA323</f>
        <v>1.258088340298923E-2</v>
      </c>
      <c r="O323">
        <f t="shared" ref="O323:O386" si="139">L323+AA323</f>
        <v>6.2842892271189965E-3</v>
      </c>
      <c r="P323">
        <v>0</v>
      </c>
      <c r="Q323">
        <f t="shared" ref="Q323:Q386" si="140">IF(L323=0,0,P323/L323)</f>
        <v>0</v>
      </c>
      <c r="R323">
        <v>0</v>
      </c>
      <c r="S323">
        <f t="shared" si="131"/>
        <v>0</v>
      </c>
      <c r="T323">
        <f t="shared" ref="T323:T386" si="141">IF(L323=0,0,R323/L323)</f>
        <v>0</v>
      </c>
      <c r="U323">
        <f t="shared" si="132"/>
        <v>1.0623462871098971E-2</v>
      </c>
      <c r="V323">
        <f t="shared" ref="V323:V386" si="142">U323/N323</f>
        <v>0.84441310922369939</v>
      </c>
      <c r="W323">
        <f t="shared" si="133"/>
        <v>5.9173093241604077E-3</v>
      </c>
      <c r="X323">
        <f t="shared" ref="X323:X386" si="143">W323/O323</f>
        <v>0.94160359434525431</v>
      </c>
      <c r="Y323">
        <v>1</v>
      </c>
      <c r="Z323">
        <f>Y323*'MRIP Selectivity'!$N$35</f>
        <v>6.2965941758702333E-3</v>
      </c>
      <c r="AA323">
        <f>Y323*'MRIP Selectivity'!$O$35</f>
        <v>6.2842892271189965E-3</v>
      </c>
      <c r="AB323">
        <f>Y323*'MRIP Selectivity'!$P$35</f>
        <v>9.0321712954188795E-4</v>
      </c>
      <c r="AC323">
        <v>0.74741255597723821</v>
      </c>
      <c r="AD323">
        <v>0.94160359434525442</v>
      </c>
      <c r="AE323">
        <v>1.3432654004296583</v>
      </c>
      <c r="AF323">
        <f t="shared" ref="AF323:AF386" si="144">Z323*AC323</f>
        <v>4.7061535469385633E-3</v>
      </c>
      <c r="AG323">
        <f t="shared" ref="AG323:AG386" si="145">AA323*AD323</f>
        <v>5.9173093241604077E-3</v>
      </c>
      <c r="AH323">
        <f t="shared" ref="AH323:AH386" si="146">AB323*AE323</f>
        <v>1.2132603191890106E-3</v>
      </c>
      <c r="AI323">
        <f t="shared" ref="AI323:AI386" si="147">Z323+AA323+AB323</f>
        <v>1.3484100532531117E-2</v>
      </c>
      <c r="AJ323">
        <f t="shared" ref="AJ323:AJ386" si="148">AF323+AG323+AH323</f>
        <v>1.1836723190287982E-2</v>
      </c>
      <c r="AK323">
        <f t="shared" ref="AK323:AK386" si="149">AA323+AB323</f>
        <v>7.1875063566608846E-3</v>
      </c>
      <c r="AL323">
        <f t="shared" ref="AL323:AL386" si="150">AG323+AH323</f>
        <v>7.1305696433494187E-3</v>
      </c>
      <c r="AM323">
        <f t="shared" ref="AM323:AM386" si="151">R323+AF323+AG323</f>
        <v>1.0623462871098971E-2</v>
      </c>
      <c r="AN323">
        <f t="shared" ref="AN323:AN386" si="152">R323+AG323</f>
        <v>5.9173093241604077E-3</v>
      </c>
      <c r="AO323">
        <v>0</v>
      </c>
      <c r="AP323">
        <f t="shared" ref="AP323:AP386" si="153">AO323+AS323+AT323</f>
        <v>1.258088340298923E-2</v>
      </c>
      <c r="AQ323">
        <f t="shared" ref="AQ323:AQ386" si="154">AO323+AT323</f>
        <v>6.2842892271189965E-3</v>
      </c>
      <c r="AR323">
        <v>1</v>
      </c>
      <c r="AS323">
        <f>AR323*'MRIP Selectivity'!$N$35</f>
        <v>6.2965941758702333E-3</v>
      </c>
      <c r="AT323">
        <f>AR323*'MRIP Selectivity'!$O$35</f>
        <v>6.2842892271189965E-3</v>
      </c>
      <c r="AU323">
        <f>AR323*'MRIP Selectivity'!$P$35</f>
        <v>9.0321712954188795E-4</v>
      </c>
      <c r="AV323">
        <v>1</v>
      </c>
      <c r="AW323">
        <f t="shared" ref="AW323:AW386" si="155">AV323*5</f>
        <v>5</v>
      </c>
      <c r="AX323">
        <f t="shared" si="134"/>
        <v>0</v>
      </c>
      <c r="AY323">
        <f t="shared" si="135"/>
        <v>0</v>
      </c>
      <c r="AZ323">
        <f t="shared" si="136"/>
        <v>0</v>
      </c>
      <c r="BA323">
        <v>81.872436094999998</v>
      </c>
      <c r="BB323">
        <v>81.872436094999998</v>
      </c>
    </row>
    <row r="324" spans="1:54" x14ac:dyDescent="0.25">
      <c r="A324" t="s">
        <v>285</v>
      </c>
      <c r="B324" t="s">
        <v>3</v>
      </c>
      <c r="C324">
        <v>2014</v>
      </c>
      <c r="D324">
        <v>3</v>
      </c>
      <c r="E324">
        <v>5</v>
      </c>
      <c r="F324" t="s">
        <v>1828</v>
      </c>
      <c r="G324" t="s">
        <v>1769</v>
      </c>
      <c r="H324" t="s">
        <v>1811</v>
      </c>
      <c r="I324" t="s">
        <v>1824</v>
      </c>
      <c r="J324" t="s">
        <v>1813</v>
      </c>
      <c r="K324" t="str">
        <f t="shared" si="137"/>
        <v>Inshore</v>
      </c>
      <c r="L324">
        <v>0</v>
      </c>
      <c r="M324">
        <f t="shared" si="130"/>
        <v>0</v>
      </c>
      <c r="N324">
        <f t="shared" si="138"/>
        <v>2.516176680597846E-2</v>
      </c>
      <c r="O324">
        <f t="shared" si="139"/>
        <v>1.2568578454237993E-2</v>
      </c>
      <c r="P324">
        <v>0</v>
      </c>
      <c r="Q324">
        <f t="shared" si="140"/>
        <v>0</v>
      </c>
      <c r="R324">
        <v>0</v>
      </c>
      <c r="S324">
        <f t="shared" si="131"/>
        <v>0</v>
      </c>
      <c r="T324">
        <f t="shared" si="141"/>
        <v>0</v>
      </c>
      <c r="U324">
        <f t="shared" si="132"/>
        <v>2.1246925742197942E-2</v>
      </c>
      <c r="V324">
        <f t="shared" si="142"/>
        <v>0.84441310922369939</v>
      </c>
      <c r="W324">
        <f t="shared" si="133"/>
        <v>1.1834618648320815E-2</v>
      </c>
      <c r="X324">
        <f t="shared" si="143"/>
        <v>0.94160359434525431</v>
      </c>
      <c r="Y324">
        <v>2</v>
      </c>
      <c r="Z324">
        <f>Y324*'MRIP Selectivity'!$N$35</f>
        <v>1.2593188351740467E-2</v>
      </c>
      <c r="AA324">
        <f>Y324*'MRIP Selectivity'!$O$35</f>
        <v>1.2568578454237993E-2</v>
      </c>
      <c r="AB324">
        <f>Y324*'MRIP Selectivity'!$P$35</f>
        <v>1.8064342590837759E-3</v>
      </c>
      <c r="AC324">
        <v>0.74741255597723821</v>
      </c>
      <c r="AD324">
        <v>0.94160359434525442</v>
      </c>
      <c r="AE324">
        <v>1.3432654004296583</v>
      </c>
      <c r="AF324">
        <f t="shared" si="144"/>
        <v>9.4123070938771265E-3</v>
      </c>
      <c r="AG324">
        <f t="shared" si="145"/>
        <v>1.1834618648320815E-2</v>
      </c>
      <c r="AH324">
        <f t="shared" si="146"/>
        <v>2.4265206383780212E-3</v>
      </c>
      <c r="AI324">
        <f t="shared" si="147"/>
        <v>2.6968201065062234E-2</v>
      </c>
      <c r="AJ324">
        <f t="shared" si="148"/>
        <v>2.3673446380575964E-2</v>
      </c>
      <c r="AK324">
        <f t="shared" si="149"/>
        <v>1.4375012713321769E-2</v>
      </c>
      <c r="AL324">
        <f t="shared" si="150"/>
        <v>1.4261139286698837E-2</v>
      </c>
      <c r="AM324">
        <f t="shared" si="151"/>
        <v>2.1246925742197942E-2</v>
      </c>
      <c r="AN324">
        <f t="shared" si="152"/>
        <v>1.1834618648320815E-2</v>
      </c>
      <c r="AO324">
        <v>0</v>
      </c>
      <c r="AP324">
        <f t="shared" si="153"/>
        <v>2.516176680597846E-2</v>
      </c>
      <c r="AQ324">
        <f t="shared" si="154"/>
        <v>1.2568578454237993E-2</v>
      </c>
      <c r="AR324">
        <v>2</v>
      </c>
      <c r="AS324">
        <f>AR324*'MRIP Selectivity'!$N$35</f>
        <v>1.2593188351740467E-2</v>
      </c>
      <c r="AT324">
        <f>AR324*'MRIP Selectivity'!$O$35</f>
        <v>1.2568578454237993E-2</v>
      </c>
      <c r="AU324">
        <f>AR324*'MRIP Selectivity'!$P$35</f>
        <v>1.8064342590837759E-3</v>
      </c>
      <c r="AV324">
        <v>1</v>
      </c>
      <c r="AW324">
        <f t="shared" si="155"/>
        <v>5</v>
      </c>
      <c r="AX324">
        <f t="shared" si="134"/>
        <v>0</v>
      </c>
      <c r="AY324">
        <f t="shared" si="135"/>
        <v>0</v>
      </c>
      <c r="AZ324">
        <f t="shared" si="136"/>
        <v>0</v>
      </c>
      <c r="BA324">
        <v>81.872436094999998</v>
      </c>
      <c r="BB324">
        <v>81.872436094999998</v>
      </c>
    </row>
    <row r="325" spans="1:54" x14ac:dyDescent="0.25">
      <c r="A325" t="s">
        <v>286</v>
      </c>
      <c r="B325" t="s">
        <v>3</v>
      </c>
      <c r="C325">
        <v>2014</v>
      </c>
      <c r="D325">
        <v>3</v>
      </c>
      <c r="E325">
        <v>5</v>
      </c>
      <c r="F325" t="s">
        <v>1828</v>
      </c>
      <c r="G325" t="s">
        <v>1769</v>
      </c>
      <c r="H325" t="s">
        <v>1811</v>
      </c>
      <c r="I325" t="s">
        <v>1824</v>
      </c>
      <c r="J325" t="s">
        <v>1813</v>
      </c>
      <c r="K325" t="str">
        <f t="shared" si="137"/>
        <v>Inshore</v>
      </c>
      <c r="L325">
        <v>0</v>
      </c>
      <c r="M325">
        <f t="shared" si="130"/>
        <v>0</v>
      </c>
      <c r="N325">
        <f t="shared" si="138"/>
        <v>4.7980724784488574E-2</v>
      </c>
      <c r="O325">
        <f t="shared" si="139"/>
        <v>2.3966898206916089E-2</v>
      </c>
      <c r="P325">
        <v>0</v>
      </c>
      <c r="Q325">
        <f t="shared" si="140"/>
        <v>0</v>
      </c>
      <c r="R325">
        <v>0</v>
      </c>
      <c r="S325">
        <f t="shared" si="131"/>
        <v>0</v>
      </c>
      <c r="T325">
        <f t="shared" si="141"/>
        <v>0</v>
      </c>
      <c r="U325">
        <f t="shared" si="132"/>
        <v>4.0515552998076604E-2</v>
      </c>
      <c r="V325">
        <f t="shared" si="142"/>
        <v>0.84441310922369928</v>
      </c>
      <c r="W325">
        <f t="shared" si="133"/>
        <v>2.2567317496939021E-2</v>
      </c>
      <c r="X325">
        <f t="shared" si="143"/>
        <v>0.94160359434525431</v>
      </c>
      <c r="Y325">
        <v>3.8137802607000002</v>
      </c>
      <c r="Z325">
        <f>Y325*'MRIP Selectivity'!$N$35</f>
        <v>2.4013826577572481E-2</v>
      </c>
      <c r="AA325">
        <f>Y325*'MRIP Selectivity'!$O$35</f>
        <v>2.3966898206916089E-2</v>
      </c>
      <c r="AB325">
        <f>Y325*'MRIP Selectivity'!$P$35</f>
        <v>3.4446716597729674E-3</v>
      </c>
      <c r="AC325">
        <v>0.74741255597723821</v>
      </c>
      <c r="AD325">
        <v>0.94160359434525442</v>
      </c>
      <c r="AE325">
        <v>1.3432654004296583</v>
      </c>
      <c r="AF325">
        <f t="shared" si="144"/>
        <v>1.7948235501137583E-2</v>
      </c>
      <c r="AG325">
        <f t="shared" si="145"/>
        <v>2.2567317496939021E-2</v>
      </c>
      <c r="AH325">
        <f t="shared" si="146"/>
        <v>4.6271082564136303E-3</v>
      </c>
      <c r="AI325">
        <f t="shared" si="147"/>
        <v>5.1425396444261542E-2</v>
      </c>
      <c r="AJ325">
        <f t="shared" si="148"/>
        <v>4.5142661254490235E-2</v>
      </c>
      <c r="AK325">
        <f t="shared" si="149"/>
        <v>2.7411569866689058E-2</v>
      </c>
      <c r="AL325">
        <f t="shared" si="150"/>
        <v>2.7194425753352652E-2</v>
      </c>
      <c r="AM325">
        <f t="shared" si="151"/>
        <v>4.0515552998076604E-2</v>
      </c>
      <c r="AN325">
        <f t="shared" si="152"/>
        <v>2.2567317496939021E-2</v>
      </c>
      <c r="AO325">
        <v>0</v>
      </c>
      <c r="AP325">
        <f t="shared" si="153"/>
        <v>2.516176680597846E-2</v>
      </c>
      <c r="AQ325">
        <f t="shared" si="154"/>
        <v>1.2568578454237993E-2</v>
      </c>
      <c r="AR325">
        <v>2</v>
      </c>
      <c r="AS325">
        <f>AR325*'MRIP Selectivity'!$N$35</f>
        <v>1.2593188351740467E-2</v>
      </c>
      <c r="AT325">
        <f>AR325*'MRIP Selectivity'!$O$35</f>
        <v>1.2568578454237993E-2</v>
      </c>
      <c r="AU325">
        <f>AR325*'MRIP Selectivity'!$P$35</f>
        <v>1.8064342590837759E-3</v>
      </c>
      <c r="AV325">
        <v>1</v>
      </c>
      <c r="AW325">
        <f t="shared" si="155"/>
        <v>5</v>
      </c>
      <c r="AX325">
        <f t="shared" si="134"/>
        <v>0</v>
      </c>
      <c r="AY325">
        <f t="shared" si="135"/>
        <v>0</v>
      </c>
      <c r="AZ325">
        <f t="shared" si="136"/>
        <v>0</v>
      </c>
      <c r="BA325">
        <v>81.872436094999998</v>
      </c>
      <c r="BB325">
        <v>81.872436094999998</v>
      </c>
    </row>
    <row r="326" spans="1:54" x14ac:dyDescent="0.25">
      <c r="A326" t="s">
        <v>287</v>
      </c>
      <c r="B326" t="s">
        <v>3</v>
      </c>
      <c r="C326">
        <v>2014</v>
      </c>
      <c r="D326">
        <v>3</v>
      </c>
      <c r="E326">
        <v>6</v>
      </c>
      <c r="F326" t="s">
        <v>1851</v>
      </c>
      <c r="G326" t="s">
        <v>1769</v>
      </c>
      <c r="H326" t="s">
        <v>1811</v>
      </c>
      <c r="I326" t="s">
        <v>1824</v>
      </c>
      <c r="J326" t="s">
        <v>1813</v>
      </c>
      <c r="K326" t="str">
        <f t="shared" si="137"/>
        <v>Inshore</v>
      </c>
      <c r="L326">
        <v>0</v>
      </c>
      <c r="M326">
        <f t="shared" si="130"/>
        <v>0</v>
      </c>
      <c r="N326">
        <f t="shared" si="138"/>
        <v>1.258088340298923E-2</v>
      </c>
      <c r="O326">
        <f t="shared" si="139"/>
        <v>6.2842892271189965E-3</v>
      </c>
      <c r="P326">
        <v>0</v>
      </c>
      <c r="Q326">
        <f t="shared" si="140"/>
        <v>0</v>
      </c>
      <c r="R326">
        <v>0</v>
      </c>
      <c r="S326">
        <f t="shared" si="131"/>
        <v>0</v>
      </c>
      <c r="T326">
        <f t="shared" si="141"/>
        <v>0</v>
      </c>
      <c r="U326">
        <f t="shared" si="132"/>
        <v>1.0623462871098971E-2</v>
      </c>
      <c r="V326">
        <f t="shared" si="142"/>
        <v>0.84441310922369939</v>
      </c>
      <c r="W326">
        <f t="shared" si="133"/>
        <v>5.9173093241604077E-3</v>
      </c>
      <c r="X326">
        <f t="shared" si="143"/>
        <v>0.94160359434525431</v>
      </c>
      <c r="Y326">
        <v>1</v>
      </c>
      <c r="Z326">
        <f>Y326*'MRIP Selectivity'!$N$35</f>
        <v>6.2965941758702333E-3</v>
      </c>
      <c r="AA326">
        <f>Y326*'MRIP Selectivity'!$O$35</f>
        <v>6.2842892271189965E-3</v>
      </c>
      <c r="AB326">
        <f>Y326*'MRIP Selectivity'!$P$35</f>
        <v>9.0321712954188795E-4</v>
      </c>
      <c r="AC326">
        <v>0.74741255597723821</v>
      </c>
      <c r="AD326">
        <v>0.94160359434525442</v>
      </c>
      <c r="AE326">
        <v>1.3432654004296583</v>
      </c>
      <c r="AF326">
        <f t="shared" si="144"/>
        <v>4.7061535469385633E-3</v>
      </c>
      <c r="AG326">
        <f t="shared" si="145"/>
        <v>5.9173093241604077E-3</v>
      </c>
      <c r="AH326">
        <f t="shared" si="146"/>
        <v>1.2132603191890106E-3</v>
      </c>
      <c r="AI326">
        <f t="shared" si="147"/>
        <v>1.3484100532531117E-2</v>
      </c>
      <c r="AJ326">
        <f t="shared" si="148"/>
        <v>1.1836723190287982E-2</v>
      </c>
      <c r="AK326">
        <f t="shared" si="149"/>
        <v>7.1875063566608846E-3</v>
      </c>
      <c r="AL326">
        <f t="shared" si="150"/>
        <v>7.1305696433494187E-3</v>
      </c>
      <c r="AM326">
        <f t="shared" si="151"/>
        <v>1.0623462871098971E-2</v>
      </c>
      <c r="AN326">
        <f t="shared" si="152"/>
        <v>5.9173093241604077E-3</v>
      </c>
      <c r="AO326">
        <v>0</v>
      </c>
      <c r="AP326">
        <f t="shared" si="153"/>
        <v>1.258088340298923E-2</v>
      </c>
      <c r="AQ326">
        <f t="shared" si="154"/>
        <v>6.2842892271189965E-3</v>
      </c>
      <c r="AR326">
        <v>1</v>
      </c>
      <c r="AS326">
        <f>AR326*'MRIP Selectivity'!$N$35</f>
        <v>6.2965941758702333E-3</v>
      </c>
      <c r="AT326">
        <f>AR326*'MRIP Selectivity'!$O$35</f>
        <v>6.2842892271189965E-3</v>
      </c>
      <c r="AU326">
        <f>AR326*'MRIP Selectivity'!$P$35</f>
        <v>9.0321712954188795E-4</v>
      </c>
      <c r="AV326">
        <v>1</v>
      </c>
      <c r="AW326">
        <f t="shared" si="155"/>
        <v>5</v>
      </c>
      <c r="AX326">
        <f t="shared" si="134"/>
        <v>0</v>
      </c>
      <c r="AY326">
        <f t="shared" si="135"/>
        <v>0</v>
      </c>
      <c r="AZ326">
        <f t="shared" si="136"/>
        <v>0</v>
      </c>
      <c r="BA326">
        <v>63.726984393999999</v>
      </c>
      <c r="BB326">
        <v>63.726984393999999</v>
      </c>
    </row>
    <row r="327" spans="1:54" x14ac:dyDescent="0.25">
      <c r="A327" t="s">
        <v>288</v>
      </c>
      <c r="B327" t="s">
        <v>3</v>
      </c>
      <c r="C327">
        <v>2014</v>
      </c>
      <c r="D327">
        <v>3</v>
      </c>
      <c r="E327">
        <v>6</v>
      </c>
      <c r="F327" t="s">
        <v>1823</v>
      </c>
      <c r="G327" t="s">
        <v>1769</v>
      </c>
      <c r="H327" t="s">
        <v>1811</v>
      </c>
      <c r="I327" t="s">
        <v>1824</v>
      </c>
      <c r="J327" t="s">
        <v>1767</v>
      </c>
      <c r="K327" t="str">
        <f t="shared" si="137"/>
        <v>Inshore</v>
      </c>
      <c r="L327">
        <v>0</v>
      </c>
      <c r="M327">
        <f t="shared" si="130"/>
        <v>0</v>
      </c>
      <c r="N327">
        <f t="shared" si="138"/>
        <v>2.516176680597846E-2</v>
      </c>
      <c r="O327">
        <f t="shared" si="139"/>
        <v>1.2568578454237993E-2</v>
      </c>
      <c r="P327">
        <v>0</v>
      </c>
      <c r="Q327">
        <f t="shared" si="140"/>
        <v>0</v>
      </c>
      <c r="R327">
        <v>0</v>
      </c>
      <c r="S327">
        <f t="shared" si="131"/>
        <v>0</v>
      </c>
      <c r="T327">
        <f t="shared" si="141"/>
        <v>0</v>
      </c>
      <c r="U327">
        <f t="shared" si="132"/>
        <v>2.1246925742197942E-2</v>
      </c>
      <c r="V327">
        <f t="shared" si="142"/>
        <v>0.84441310922369939</v>
      </c>
      <c r="W327">
        <f t="shared" si="133"/>
        <v>1.1834618648320815E-2</v>
      </c>
      <c r="X327">
        <f t="shared" si="143"/>
        <v>0.94160359434525431</v>
      </c>
      <c r="Y327">
        <v>2</v>
      </c>
      <c r="Z327">
        <f>Y327*'MRIP Selectivity'!$N$35</f>
        <v>1.2593188351740467E-2</v>
      </c>
      <c r="AA327">
        <f>Y327*'MRIP Selectivity'!$O$35</f>
        <v>1.2568578454237993E-2</v>
      </c>
      <c r="AB327">
        <f>Y327*'MRIP Selectivity'!$P$35</f>
        <v>1.8064342590837759E-3</v>
      </c>
      <c r="AC327">
        <v>0.74741255597723821</v>
      </c>
      <c r="AD327">
        <v>0.94160359434525442</v>
      </c>
      <c r="AE327">
        <v>1.3432654004296583</v>
      </c>
      <c r="AF327">
        <f t="shared" si="144"/>
        <v>9.4123070938771265E-3</v>
      </c>
      <c r="AG327">
        <f t="shared" si="145"/>
        <v>1.1834618648320815E-2</v>
      </c>
      <c r="AH327">
        <f t="shared" si="146"/>
        <v>2.4265206383780212E-3</v>
      </c>
      <c r="AI327">
        <f t="shared" si="147"/>
        <v>2.6968201065062234E-2</v>
      </c>
      <c r="AJ327">
        <f t="shared" si="148"/>
        <v>2.3673446380575964E-2</v>
      </c>
      <c r="AK327">
        <f t="shared" si="149"/>
        <v>1.4375012713321769E-2</v>
      </c>
      <c r="AL327">
        <f t="shared" si="150"/>
        <v>1.4261139286698837E-2</v>
      </c>
      <c r="AM327">
        <f t="shared" si="151"/>
        <v>2.1246925742197942E-2</v>
      </c>
      <c r="AN327">
        <f t="shared" si="152"/>
        <v>1.1834618648320815E-2</v>
      </c>
      <c r="AO327">
        <v>0</v>
      </c>
      <c r="AP327">
        <f t="shared" si="153"/>
        <v>2.516176680597846E-2</v>
      </c>
      <c r="AQ327">
        <f t="shared" si="154"/>
        <v>1.2568578454237993E-2</v>
      </c>
      <c r="AR327">
        <v>2</v>
      </c>
      <c r="AS327">
        <f>AR327*'MRIP Selectivity'!$N$35</f>
        <v>1.2593188351740467E-2</v>
      </c>
      <c r="AT327">
        <f>AR327*'MRIP Selectivity'!$O$35</f>
        <v>1.2568578454237993E-2</v>
      </c>
      <c r="AU327">
        <f>AR327*'MRIP Selectivity'!$P$35</f>
        <v>1.8064342590837759E-3</v>
      </c>
      <c r="AV327">
        <v>1</v>
      </c>
      <c r="AW327">
        <f t="shared" si="155"/>
        <v>5</v>
      </c>
      <c r="AX327">
        <f t="shared" si="134"/>
        <v>0</v>
      </c>
      <c r="AY327">
        <f t="shared" si="135"/>
        <v>0</v>
      </c>
      <c r="AZ327">
        <f t="shared" si="136"/>
        <v>0</v>
      </c>
      <c r="BA327">
        <v>184.43369659999999</v>
      </c>
      <c r="BB327">
        <v>184.43369659999999</v>
      </c>
    </row>
    <row r="328" spans="1:54" x14ac:dyDescent="0.25">
      <c r="A328" t="s">
        <v>289</v>
      </c>
      <c r="B328" t="s">
        <v>3</v>
      </c>
      <c r="C328">
        <v>2014</v>
      </c>
      <c r="D328">
        <v>3</v>
      </c>
      <c r="E328">
        <v>6</v>
      </c>
      <c r="F328" t="s">
        <v>1823</v>
      </c>
      <c r="G328" t="s">
        <v>1769</v>
      </c>
      <c r="H328" t="s">
        <v>1811</v>
      </c>
      <c r="I328" t="s">
        <v>1824</v>
      </c>
      <c r="J328" t="s">
        <v>1767</v>
      </c>
      <c r="K328" t="str">
        <f t="shared" si="137"/>
        <v>Inshore</v>
      </c>
      <c r="L328">
        <v>0</v>
      </c>
      <c r="M328">
        <f t="shared" si="130"/>
        <v>0</v>
      </c>
      <c r="N328">
        <f t="shared" si="138"/>
        <v>1.258088340298923E-2</v>
      </c>
      <c r="O328">
        <f t="shared" si="139"/>
        <v>6.2842892271189965E-3</v>
      </c>
      <c r="P328">
        <v>0</v>
      </c>
      <c r="Q328">
        <f t="shared" si="140"/>
        <v>0</v>
      </c>
      <c r="R328">
        <v>0</v>
      </c>
      <c r="S328">
        <f t="shared" si="131"/>
        <v>0</v>
      </c>
      <c r="T328">
        <f t="shared" si="141"/>
        <v>0</v>
      </c>
      <c r="U328">
        <f t="shared" si="132"/>
        <v>1.0623462871098971E-2</v>
      </c>
      <c r="V328">
        <f t="shared" si="142"/>
        <v>0.84441310922369939</v>
      </c>
      <c r="W328">
        <f t="shared" si="133"/>
        <v>5.9173093241604077E-3</v>
      </c>
      <c r="X328">
        <f t="shared" si="143"/>
        <v>0.94160359434525431</v>
      </c>
      <c r="Y328">
        <v>1</v>
      </c>
      <c r="Z328">
        <f>Y328*'MRIP Selectivity'!$N$35</f>
        <v>6.2965941758702333E-3</v>
      </c>
      <c r="AA328">
        <f>Y328*'MRIP Selectivity'!$O$35</f>
        <v>6.2842892271189965E-3</v>
      </c>
      <c r="AB328">
        <f>Y328*'MRIP Selectivity'!$P$35</f>
        <v>9.0321712954188795E-4</v>
      </c>
      <c r="AC328">
        <v>0.74741255597723821</v>
      </c>
      <c r="AD328">
        <v>0.94160359434525442</v>
      </c>
      <c r="AE328">
        <v>1.3432654004296583</v>
      </c>
      <c r="AF328">
        <f t="shared" si="144"/>
        <v>4.7061535469385633E-3</v>
      </c>
      <c r="AG328">
        <f t="shared" si="145"/>
        <v>5.9173093241604077E-3</v>
      </c>
      <c r="AH328">
        <f t="shared" si="146"/>
        <v>1.2132603191890106E-3</v>
      </c>
      <c r="AI328">
        <f t="shared" si="147"/>
        <v>1.3484100532531117E-2</v>
      </c>
      <c r="AJ328">
        <f t="shared" si="148"/>
        <v>1.1836723190287982E-2</v>
      </c>
      <c r="AK328">
        <f t="shared" si="149"/>
        <v>7.1875063566608846E-3</v>
      </c>
      <c r="AL328">
        <f t="shared" si="150"/>
        <v>7.1305696433494187E-3</v>
      </c>
      <c r="AM328">
        <f t="shared" si="151"/>
        <v>1.0623462871098971E-2</v>
      </c>
      <c r="AN328">
        <f t="shared" si="152"/>
        <v>5.9173093241604077E-3</v>
      </c>
      <c r="AO328">
        <v>0</v>
      </c>
      <c r="AP328">
        <f t="shared" si="153"/>
        <v>1.258088340298923E-2</v>
      </c>
      <c r="AQ328">
        <f t="shared" si="154"/>
        <v>6.2842892271189965E-3</v>
      </c>
      <c r="AR328">
        <v>1</v>
      </c>
      <c r="AS328">
        <f>AR328*'MRIP Selectivity'!$N$35</f>
        <v>6.2965941758702333E-3</v>
      </c>
      <c r="AT328">
        <f>AR328*'MRIP Selectivity'!$O$35</f>
        <v>6.2842892271189965E-3</v>
      </c>
      <c r="AU328">
        <f>AR328*'MRIP Selectivity'!$P$35</f>
        <v>9.0321712954188795E-4</v>
      </c>
      <c r="AV328">
        <v>1</v>
      </c>
      <c r="AW328">
        <f t="shared" si="155"/>
        <v>5</v>
      </c>
      <c r="AX328">
        <f t="shared" si="134"/>
        <v>0</v>
      </c>
      <c r="AY328">
        <f t="shared" si="135"/>
        <v>0</v>
      </c>
      <c r="AZ328">
        <f t="shared" si="136"/>
        <v>0</v>
      </c>
      <c r="BA328">
        <v>184.43369659999999</v>
      </c>
      <c r="BB328">
        <v>184.43369659999999</v>
      </c>
    </row>
    <row r="329" spans="1:54" x14ac:dyDescent="0.25">
      <c r="A329" t="s">
        <v>1888</v>
      </c>
      <c r="B329" t="s">
        <v>3</v>
      </c>
      <c r="C329">
        <v>2014</v>
      </c>
      <c r="D329">
        <v>3</v>
      </c>
      <c r="E329">
        <v>6</v>
      </c>
      <c r="F329" t="s">
        <v>1834</v>
      </c>
      <c r="G329" t="s">
        <v>1769</v>
      </c>
      <c r="H329" t="s">
        <v>1811</v>
      </c>
      <c r="I329" t="s">
        <v>1812</v>
      </c>
      <c r="J329" t="s">
        <v>1813</v>
      </c>
      <c r="K329" t="str">
        <f t="shared" si="137"/>
        <v>Inshore</v>
      </c>
      <c r="L329">
        <v>0</v>
      </c>
      <c r="M329">
        <f t="shared" si="130"/>
        <v>0</v>
      </c>
      <c r="N329">
        <f t="shared" si="138"/>
        <v>3.7742650208967693E-2</v>
      </c>
      <c r="O329">
        <f t="shared" si="139"/>
        <v>1.8852867681356991E-2</v>
      </c>
      <c r="P329">
        <v>0</v>
      </c>
      <c r="Q329">
        <f t="shared" si="140"/>
        <v>0</v>
      </c>
      <c r="R329">
        <v>0</v>
      </c>
      <c r="S329">
        <f t="shared" si="131"/>
        <v>0</v>
      </c>
      <c r="T329">
        <f t="shared" si="141"/>
        <v>0</v>
      </c>
      <c r="U329">
        <f t="shared" si="132"/>
        <v>3.1870388613296913E-2</v>
      </c>
      <c r="V329">
        <f t="shared" si="142"/>
        <v>0.84441310922369928</v>
      </c>
      <c r="W329">
        <f t="shared" si="133"/>
        <v>1.7751927972481225E-2</v>
      </c>
      <c r="X329">
        <f t="shared" si="143"/>
        <v>0.94160359434525442</v>
      </c>
      <c r="Y329">
        <v>3</v>
      </c>
      <c r="Z329">
        <f>Y329*'MRIP Selectivity'!$N$35</f>
        <v>1.8889782527610699E-2</v>
      </c>
      <c r="AA329">
        <f>Y329*'MRIP Selectivity'!$O$35</f>
        <v>1.8852867681356991E-2</v>
      </c>
      <c r="AB329">
        <f>Y329*'MRIP Selectivity'!$P$35</f>
        <v>2.7096513886256638E-3</v>
      </c>
      <c r="AC329">
        <v>0.74741255597723821</v>
      </c>
      <c r="AD329">
        <v>0.94160359434525442</v>
      </c>
      <c r="AE329">
        <v>1.3432654004296583</v>
      </c>
      <c r="AF329">
        <f t="shared" si="144"/>
        <v>1.4118460640815688E-2</v>
      </c>
      <c r="AG329">
        <f t="shared" si="145"/>
        <v>1.7751927972481225E-2</v>
      </c>
      <c r="AH329">
        <f t="shared" si="146"/>
        <v>3.6397809575670318E-3</v>
      </c>
      <c r="AI329">
        <f t="shared" si="147"/>
        <v>4.045230159759336E-2</v>
      </c>
      <c r="AJ329">
        <f t="shared" si="148"/>
        <v>3.5510169570863948E-2</v>
      </c>
      <c r="AK329">
        <f t="shared" si="149"/>
        <v>2.1562519069982654E-2</v>
      </c>
      <c r="AL329">
        <f t="shared" si="150"/>
        <v>2.1391708930048256E-2</v>
      </c>
      <c r="AM329">
        <f t="shared" si="151"/>
        <v>3.1870388613296913E-2</v>
      </c>
      <c r="AN329">
        <f t="shared" si="152"/>
        <v>1.7751927972481225E-2</v>
      </c>
      <c r="AO329">
        <v>0</v>
      </c>
      <c r="AP329">
        <f t="shared" si="153"/>
        <v>3.7742650208967693E-2</v>
      </c>
      <c r="AQ329">
        <f t="shared" si="154"/>
        <v>1.8852867681356991E-2</v>
      </c>
      <c r="AR329">
        <v>3</v>
      </c>
      <c r="AS329">
        <f>AR329*'MRIP Selectivity'!$N$35</f>
        <v>1.8889782527610699E-2</v>
      </c>
      <c r="AT329">
        <f>AR329*'MRIP Selectivity'!$O$35</f>
        <v>1.8852867681356991E-2</v>
      </c>
      <c r="AU329">
        <f>AR329*'MRIP Selectivity'!$P$35</f>
        <v>2.7096513886256638E-3</v>
      </c>
      <c r="AV329">
        <v>6</v>
      </c>
      <c r="AW329">
        <f t="shared" si="155"/>
        <v>30</v>
      </c>
      <c r="AX329">
        <f t="shared" si="134"/>
        <v>0</v>
      </c>
      <c r="AY329">
        <f t="shared" si="135"/>
        <v>0</v>
      </c>
      <c r="AZ329">
        <f t="shared" si="136"/>
        <v>0</v>
      </c>
      <c r="BA329">
        <v>1411.6437662000001</v>
      </c>
      <c r="BB329">
        <v>1411.6437662000001</v>
      </c>
    </row>
    <row r="330" spans="1:54" x14ac:dyDescent="0.25">
      <c r="A330" t="s">
        <v>290</v>
      </c>
      <c r="B330" t="s">
        <v>3</v>
      </c>
      <c r="C330">
        <v>2014</v>
      </c>
      <c r="D330">
        <v>3</v>
      </c>
      <c r="E330">
        <v>6</v>
      </c>
      <c r="F330" t="s">
        <v>1834</v>
      </c>
      <c r="G330" t="s">
        <v>1769</v>
      </c>
      <c r="H330" t="s">
        <v>1811</v>
      </c>
      <c r="I330" t="s">
        <v>1812</v>
      </c>
      <c r="J330" t="s">
        <v>1767</v>
      </c>
      <c r="K330" t="str">
        <f t="shared" si="137"/>
        <v>Inshore</v>
      </c>
      <c r="L330">
        <v>0</v>
      </c>
      <c r="M330">
        <f t="shared" si="130"/>
        <v>0</v>
      </c>
      <c r="N330">
        <f t="shared" si="138"/>
        <v>6.2904417014946146E-2</v>
      </c>
      <c r="O330">
        <f t="shared" si="139"/>
        <v>3.1421446135594985E-2</v>
      </c>
      <c r="P330">
        <v>0</v>
      </c>
      <c r="Q330">
        <f t="shared" si="140"/>
        <v>0</v>
      </c>
      <c r="R330">
        <v>0</v>
      </c>
      <c r="S330">
        <f t="shared" si="131"/>
        <v>0</v>
      </c>
      <c r="T330">
        <f t="shared" si="141"/>
        <v>0</v>
      </c>
      <c r="U330">
        <f t="shared" si="132"/>
        <v>5.3117314355494855E-2</v>
      </c>
      <c r="V330">
        <f t="shared" si="142"/>
        <v>0.84441310922369939</v>
      </c>
      <c r="W330">
        <f t="shared" si="133"/>
        <v>2.9586546620802043E-2</v>
      </c>
      <c r="X330">
        <f t="shared" si="143"/>
        <v>0.94160359434525442</v>
      </c>
      <c r="Y330">
        <v>5</v>
      </c>
      <c r="Z330">
        <f>Y330*'MRIP Selectivity'!$N$35</f>
        <v>3.1482970879351167E-2</v>
      </c>
      <c r="AA330">
        <f>Y330*'MRIP Selectivity'!$O$35</f>
        <v>3.1421446135594985E-2</v>
      </c>
      <c r="AB330">
        <f>Y330*'MRIP Selectivity'!$P$35</f>
        <v>4.5160856477094394E-3</v>
      </c>
      <c r="AC330">
        <v>0.74741255597723821</v>
      </c>
      <c r="AD330">
        <v>0.94160359434525442</v>
      </c>
      <c r="AE330">
        <v>1.3432654004296583</v>
      </c>
      <c r="AF330">
        <f t="shared" si="144"/>
        <v>2.3530767734692815E-2</v>
      </c>
      <c r="AG330">
        <f t="shared" si="145"/>
        <v>2.9586546620802043E-2</v>
      </c>
      <c r="AH330">
        <f t="shared" si="146"/>
        <v>6.0663015959450525E-3</v>
      </c>
      <c r="AI330">
        <f t="shared" si="147"/>
        <v>6.742050266265559E-2</v>
      </c>
      <c r="AJ330">
        <f t="shared" si="148"/>
        <v>5.9183615951439908E-2</v>
      </c>
      <c r="AK330">
        <f t="shared" si="149"/>
        <v>3.5937531783304423E-2</v>
      </c>
      <c r="AL330">
        <f t="shared" si="150"/>
        <v>3.5652848216747093E-2</v>
      </c>
      <c r="AM330">
        <f t="shared" si="151"/>
        <v>5.3117314355494855E-2</v>
      </c>
      <c r="AN330">
        <f t="shared" si="152"/>
        <v>2.9586546620802043E-2</v>
      </c>
      <c r="AO330">
        <v>0</v>
      </c>
      <c r="AP330">
        <f t="shared" si="153"/>
        <v>6.2904417014946146E-2</v>
      </c>
      <c r="AQ330">
        <f t="shared" si="154"/>
        <v>3.1421446135594985E-2</v>
      </c>
      <c r="AR330">
        <v>5</v>
      </c>
      <c r="AS330">
        <f>AR330*'MRIP Selectivity'!$N$35</f>
        <v>3.1482970879351167E-2</v>
      </c>
      <c r="AT330">
        <f>AR330*'MRIP Selectivity'!$O$35</f>
        <v>3.1421446135594985E-2</v>
      </c>
      <c r="AU330">
        <f>AR330*'MRIP Selectivity'!$P$35</f>
        <v>4.5160856477094394E-3</v>
      </c>
      <c r="AV330">
        <v>4</v>
      </c>
      <c r="AW330">
        <f t="shared" si="155"/>
        <v>20</v>
      </c>
      <c r="AX330">
        <f t="shared" si="134"/>
        <v>0</v>
      </c>
      <c r="AY330">
        <f t="shared" si="135"/>
        <v>0</v>
      </c>
      <c r="AZ330">
        <f t="shared" si="136"/>
        <v>0</v>
      </c>
      <c r="BA330">
        <v>1411.6437662000001</v>
      </c>
      <c r="BB330">
        <v>1411.6437662000001</v>
      </c>
    </row>
    <row r="331" spans="1:54" x14ac:dyDescent="0.25">
      <c r="A331" t="s">
        <v>291</v>
      </c>
      <c r="B331" t="s">
        <v>3</v>
      </c>
      <c r="C331">
        <v>2014</v>
      </c>
      <c r="D331">
        <v>3</v>
      </c>
      <c r="E331">
        <v>6</v>
      </c>
      <c r="F331" t="s">
        <v>1872</v>
      </c>
      <c r="G331" t="s">
        <v>1769</v>
      </c>
      <c r="H331" t="s">
        <v>1811</v>
      </c>
      <c r="I331" t="s">
        <v>1824</v>
      </c>
      <c r="J331" t="s">
        <v>1813</v>
      </c>
      <c r="K331" t="str">
        <f t="shared" si="137"/>
        <v>Inshore</v>
      </c>
      <c r="L331">
        <v>0</v>
      </c>
      <c r="M331">
        <f t="shared" si="130"/>
        <v>0</v>
      </c>
      <c r="N331">
        <f t="shared" si="138"/>
        <v>2.516176680597846E-2</v>
      </c>
      <c r="O331">
        <f t="shared" si="139"/>
        <v>1.2568578454237993E-2</v>
      </c>
      <c r="P331">
        <v>0</v>
      </c>
      <c r="Q331">
        <f t="shared" si="140"/>
        <v>0</v>
      </c>
      <c r="R331">
        <v>0</v>
      </c>
      <c r="S331">
        <f t="shared" si="131"/>
        <v>0</v>
      </c>
      <c r="T331">
        <f t="shared" si="141"/>
        <v>0</v>
      </c>
      <c r="U331">
        <f t="shared" si="132"/>
        <v>2.1246925742197942E-2</v>
      </c>
      <c r="V331">
        <f t="shared" si="142"/>
        <v>0.84441310922369939</v>
      </c>
      <c r="W331">
        <f t="shared" si="133"/>
        <v>1.1834618648320815E-2</v>
      </c>
      <c r="X331">
        <f t="shared" si="143"/>
        <v>0.94160359434525431</v>
      </c>
      <c r="Y331">
        <v>2</v>
      </c>
      <c r="Z331">
        <f>Y331*'MRIP Selectivity'!$N$35</f>
        <v>1.2593188351740467E-2</v>
      </c>
      <c r="AA331">
        <f>Y331*'MRIP Selectivity'!$O$35</f>
        <v>1.2568578454237993E-2</v>
      </c>
      <c r="AB331">
        <f>Y331*'MRIP Selectivity'!$P$35</f>
        <v>1.8064342590837759E-3</v>
      </c>
      <c r="AC331">
        <v>0.74741255597723821</v>
      </c>
      <c r="AD331">
        <v>0.94160359434525442</v>
      </c>
      <c r="AE331">
        <v>1.3432654004296583</v>
      </c>
      <c r="AF331">
        <f t="shared" si="144"/>
        <v>9.4123070938771265E-3</v>
      </c>
      <c r="AG331">
        <f t="shared" si="145"/>
        <v>1.1834618648320815E-2</v>
      </c>
      <c r="AH331">
        <f t="shared" si="146"/>
        <v>2.4265206383780212E-3</v>
      </c>
      <c r="AI331">
        <f t="shared" si="147"/>
        <v>2.6968201065062234E-2</v>
      </c>
      <c r="AJ331">
        <f t="shared" si="148"/>
        <v>2.3673446380575964E-2</v>
      </c>
      <c r="AK331">
        <f t="shared" si="149"/>
        <v>1.4375012713321769E-2</v>
      </c>
      <c r="AL331">
        <f t="shared" si="150"/>
        <v>1.4261139286698837E-2</v>
      </c>
      <c r="AM331">
        <f t="shared" si="151"/>
        <v>2.1246925742197942E-2</v>
      </c>
      <c r="AN331">
        <f t="shared" si="152"/>
        <v>1.1834618648320815E-2</v>
      </c>
      <c r="AO331">
        <v>0</v>
      </c>
      <c r="AP331">
        <f t="shared" si="153"/>
        <v>2.516176680597846E-2</v>
      </c>
      <c r="AQ331">
        <f t="shared" si="154"/>
        <v>1.2568578454237993E-2</v>
      </c>
      <c r="AR331">
        <v>2</v>
      </c>
      <c r="AS331">
        <f>AR331*'MRIP Selectivity'!$N$35</f>
        <v>1.2593188351740467E-2</v>
      </c>
      <c r="AT331">
        <f>AR331*'MRIP Selectivity'!$O$35</f>
        <v>1.2568578454237993E-2</v>
      </c>
      <c r="AU331">
        <f>AR331*'MRIP Selectivity'!$P$35</f>
        <v>1.8064342590837759E-3</v>
      </c>
      <c r="AV331">
        <v>1</v>
      </c>
      <c r="AW331">
        <f t="shared" si="155"/>
        <v>5</v>
      </c>
      <c r="AX331">
        <f t="shared" si="134"/>
        <v>0</v>
      </c>
      <c r="AY331">
        <f t="shared" si="135"/>
        <v>0</v>
      </c>
      <c r="AZ331">
        <f t="shared" si="136"/>
        <v>0</v>
      </c>
      <c r="BA331">
        <v>481.08591689000002</v>
      </c>
      <c r="BB331">
        <v>481.08591689000002</v>
      </c>
    </row>
    <row r="332" spans="1:54" x14ac:dyDescent="0.25">
      <c r="A332" t="s">
        <v>292</v>
      </c>
      <c r="B332" t="s">
        <v>3</v>
      </c>
      <c r="C332">
        <v>2014</v>
      </c>
      <c r="D332">
        <v>3</v>
      </c>
      <c r="E332">
        <v>6</v>
      </c>
      <c r="F332" t="s">
        <v>1872</v>
      </c>
      <c r="G332" t="s">
        <v>1769</v>
      </c>
      <c r="H332" t="s">
        <v>1811</v>
      </c>
      <c r="I332" t="s">
        <v>1824</v>
      </c>
      <c r="J332" t="s">
        <v>1813</v>
      </c>
      <c r="K332" t="str">
        <f t="shared" si="137"/>
        <v>Inshore</v>
      </c>
      <c r="L332">
        <v>0</v>
      </c>
      <c r="M332">
        <f t="shared" si="130"/>
        <v>0</v>
      </c>
      <c r="N332">
        <f t="shared" si="138"/>
        <v>2.516176680597846E-2</v>
      </c>
      <c r="O332">
        <f t="shared" si="139"/>
        <v>1.2568578454237993E-2</v>
      </c>
      <c r="P332">
        <v>0</v>
      </c>
      <c r="Q332">
        <f t="shared" si="140"/>
        <v>0</v>
      </c>
      <c r="R332">
        <v>0</v>
      </c>
      <c r="S332">
        <f t="shared" si="131"/>
        <v>0</v>
      </c>
      <c r="T332">
        <f t="shared" si="141"/>
        <v>0</v>
      </c>
      <c r="U332">
        <f t="shared" si="132"/>
        <v>2.1246925742197942E-2</v>
      </c>
      <c r="V332">
        <f t="shared" si="142"/>
        <v>0.84441310922369939</v>
      </c>
      <c r="W332">
        <f t="shared" si="133"/>
        <v>1.1834618648320815E-2</v>
      </c>
      <c r="X332">
        <f t="shared" si="143"/>
        <v>0.94160359434525431</v>
      </c>
      <c r="Y332">
        <v>2</v>
      </c>
      <c r="Z332">
        <f>Y332*'MRIP Selectivity'!$N$35</f>
        <v>1.2593188351740467E-2</v>
      </c>
      <c r="AA332">
        <f>Y332*'MRIP Selectivity'!$O$35</f>
        <v>1.2568578454237993E-2</v>
      </c>
      <c r="AB332">
        <f>Y332*'MRIP Selectivity'!$P$35</f>
        <v>1.8064342590837759E-3</v>
      </c>
      <c r="AC332">
        <v>0.74741255597723821</v>
      </c>
      <c r="AD332">
        <v>0.94160359434525442</v>
      </c>
      <c r="AE332">
        <v>1.3432654004296583</v>
      </c>
      <c r="AF332">
        <f t="shared" si="144"/>
        <v>9.4123070938771265E-3</v>
      </c>
      <c r="AG332">
        <f t="shared" si="145"/>
        <v>1.1834618648320815E-2</v>
      </c>
      <c r="AH332">
        <f t="shared" si="146"/>
        <v>2.4265206383780212E-3</v>
      </c>
      <c r="AI332">
        <f t="shared" si="147"/>
        <v>2.6968201065062234E-2</v>
      </c>
      <c r="AJ332">
        <f t="shared" si="148"/>
        <v>2.3673446380575964E-2</v>
      </c>
      <c r="AK332">
        <f t="shared" si="149"/>
        <v>1.4375012713321769E-2</v>
      </c>
      <c r="AL332">
        <f t="shared" si="150"/>
        <v>1.4261139286698837E-2</v>
      </c>
      <c r="AM332">
        <f t="shared" si="151"/>
        <v>2.1246925742197942E-2</v>
      </c>
      <c r="AN332">
        <f t="shared" si="152"/>
        <v>1.1834618648320815E-2</v>
      </c>
      <c r="AO332">
        <v>0</v>
      </c>
      <c r="AP332">
        <f t="shared" si="153"/>
        <v>2.516176680597846E-2</v>
      </c>
      <c r="AQ332">
        <f t="shared" si="154"/>
        <v>1.2568578454237993E-2</v>
      </c>
      <c r="AR332">
        <v>2</v>
      </c>
      <c r="AS332">
        <f>AR332*'MRIP Selectivity'!$N$35</f>
        <v>1.2593188351740467E-2</v>
      </c>
      <c r="AT332">
        <f>AR332*'MRIP Selectivity'!$O$35</f>
        <v>1.2568578454237993E-2</v>
      </c>
      <c r="AU332">
        <f>AR332*'MRIP Selectivity'!$P$35</f>
        <v>1.8064342590837759E-3</v>
      </c>
      <c r="AV332">
        <v>1</v>
      </c>
      <c r="AW332">
        <f t="shared" si="155"/>
        <v>5</v>
      </c>
      <c r="AX332">
        <f t="shared" si="134"/>
        <v>0</v>
      </c>
      <c r="AY332">
        <f t="shared" si="135"/>
        <v>0</v>
      </c>
      <c r="AZ332">
        <f t="shared" si="136"/>
        <v>0</v>
      </c>
      <c r="BA332">
        <v>481.08591689000002</v>
      </c>
      <c r="BB332">
        <v>481.08591689000002</v>
      </c>
    </row>
    <row r="333" spans="1:54" x14ac:dyDescent="0.25">
      <c r="A333" t="s">
        <v>293</v>
      </c>
      <c r="B333" t="s">
        <v>3</v>
      </c>
      <c r="C333">
        <v>2014</v>
      </c>
      <c r="D333">
        <v>3</v>
      </c>
      <c r="E333">
        <v>6</v>
      </c>
      <c r="F333" t="s">
        <v>1872</v>
      </c>
      <c r="G333" t="s">
        <v>1769</v>
      </c>
      <c r="H333" t="s">
        <v>1811</v>
      </c>
      <c r="I333" t="s">
        <v>1824</v>
      </c>
      <c r="J333" t="s">
        <v>1813</v>
      </c>
      <c r="K333" t="str">
        <f t="shared" si="137"/>
        <v>Inshore</v>
      </c>
      <c r="L333">
        <v>0</v>
      </c>
      <c r="M333">
        <f t="shared" si="130"/>
        <v>0</v>
      </c>
      <c r="N333">
        <f t="shared" si="138"/>
        <v>3.7742650208967693E-2</v>
      </c>
      <c r="O333">
        <f t="shared" si="139"/>
        <v>1.8852867681356991E-2</v>
      </c>
      <c r="P333">
        <v>0</v>
      </c>
      <c r="Q333">
        <f t="shared" si="140"/>
        <v>0</v>
      </c>
      <c r="R333">
        <v>0</v>
      </c>
      <c r="S333">
        <f t="shared" si="131"/>
        <v>0</v>
      </c>
      <c r="T333">
        <f t="shared" si="141"/>
        <v>0</v>
      </c>
      <c r="U333">
        <f t="shared" si="132"/>
        <v>3.1870388613296913E-2</v>
      </c>
      <c r="V333">
        <f t="shared" si="142"/>
        <v>0.84441310922369928</v>
      </c>
      <c r="W333">
        <f t="shared" si="133"/>
        <v>1.7751927972481225E-2</v>
      </c>
      <c r="X333">
        <f t="shared" si="143"/>
        <v>0.94160359434525442</v>
      </c>
      <c r="Y333">
        <v>3</v>
      </c>
      <c r="Z333">
        <f>Y333*'MRIP Selectivity'!$N$35</f>
        <v>1.8889782527610699E-2</v>
      </c>
      <c r="AA333">
        <f>Y333*'MRIP Selectivity'!$O$35</f>
        <v>1.8852867681356991E-2</v>
      </c>
      <c r="AB333">
        <f>Y333*'MRIP Selectivity'!$P$35</f>
        <v>2.7096513886256638E-3</v>
      </c>
      <c r="AC333">
        <v>0.74741255597723821</v>
      </c>
      <c r="AD333">
        <v>0.94160359434525442</v>
      </c>
      <c r="AE333">
        <v>1.3432654004296583</v>
      </c>
      <c r="AF333">
        <f t="shared" si="144"/>
        <v>1.4118460640815688E-2</v>
      </c>
      <c r="AG333">
        <f t="shared" si="145"/>
        <v>1.7751927972481225E-2</v>
      </c>
      <c r="AH333">
        <f t="shared" si="146"/>
        <v>3.6397809575670318E-3</v>
      </c>
      <c r="AI333">
        <f t="shared" si="147"/>
        <v>4.045230159759336E-2</v>
      </c>
      <c r="AJ333">
        <f t="shared" si="148"/>
        <v>3.5510169570863948E-2</v>
      </c>
      <c r="AK333">
        <f t="shared" si="149"/>
        <v>2.1562519069982654E-2</v>
      </c>
      <c r="AL333">
        <f t="shared" si="150"/>
        <v>2.1391708930048256E-2</v>
      </c>
      <c r="AM333">
        <f t="shared" si="151"/>
        <v>3.1870388613296913E-2</v>
      </c>
      <c r="AN333">
        <f t="shared" si="152"/>
        <v>1.7751927972481225E-2</v>
      </c>
      <c r="AO333">
        <v>0</v>
      </c>
      <c r="AP333">
        <f t="shared" si="153"/>
        <v>3.7742650208967693E-2</v>
      </c>
      <c r="AQ333">
        <f t="shared" si="154"/>
        <v>1.8852867681356991E-2</v>
      </c>
      <c r="AR333">
        <v>3</v>
      </c>
      <c r="AS333">
        <f>AR333*'MRIP Selectivity'!$N$35</f>
        <v>1.8889782527610699E-2</v>
      </c>
      <c r="AT333">
        <f>AR333*'MRIP Selectivity'!$O$35</f>
        <v>1.8852867681356991E-2</v>
      </c>
      <c r="AU333">
        <f>AR333*'MRIP Selectivity'!$P$35</f>
        <v>2.7096513886256638E-3</v>
      </c>
      <c r="AV333">
        <v>1</v>
      </c>
      <c r="AW333">
        <f t="shared" si="155"/>
        <v>5</v>
      </c>
      <c r="AX333">
        <f t="shared" si="134"/>
        <v>0</v>
      </c>
      <c r="AY333">
        <f t="shared" si="135"/>
        <v>0</v>
      </c>
      <c r="AZ333">
        <f t="shared" si="136"/>
        <v>0</v>
      </c>
      <c r="BA333">
        <v>481.08591689000002</v>
      </c>
      <c r="BB333">
        <v>481.08591689000002</v>
      </c>
    </row>
    <row r="334" spans="1:54" x14ac:dyDescent="0.25">
      <c r="A334" t="s">
        <v>294</v>
      </c>
      <c r="B334" t="s">
        <v>3</v>
      </c>
      <c r="C334">
        <v>2014</v>
      </c>
      <c r="D334">
        <v>3</v>
      </c>
      <c r="E334">
        <v>6</v>
      </c>
      <c r="F334" t="s">
        <v>1872</v>
      </c>
      <c r="G334" t="s">
        <v>1769</v>
      </c>
      <c r="H334" t="s">
        <v>1811</v>
      </c>
      <c r="I334" t="s">
        <v>1824</v>
      </c>
      <c r="J334" t="s">
        <v>1813</v>
      </c>
      <c r="K334" t="str">
        <f t="shared" si="137"/>
        <v>Inshore</v>
      </c>
      <c r="L334">
        <v>0</v>
      </c>
      <c r="M334">
        <f t="shared" si="130"/>
        <v>0</v>
      </c>
      <c r="N334">
        <f t="shared" si="138"/>
        <v>2.516176680597846E-2</v>
      </c>
      <c r="O334">
        <f t="shared" si="139"/>
        <v>1.2568578454237993E-2</v>
      </c>
      <c r="P334">
        <v>0</v>
      </c>
      <c r="Q334">
        <f t="shared" si="140"/>
        <v>0</v>
      </c>
      <c r="R334">
        <v>0</v>
      </c>
      <c r="S334">
        <f t="shared" si="131"/>
        <v>0</v>
      </c>
      <c r="T334">
        <f t="shared" si="141"/>
        <v>0</v>
      </c>
      <c r="U334">
        <f t="shared" si="132"/>
        <v>2.1246925742197942E-2</v>
      </c>
      <c r="V334">
        <f t="shared" si="142"/>
        <v>0.84441310922369939</v>
      </c>
      <c r="W334">
        <f t="shared" si="133"/>
        <v>1.1834618648320815E-2</v>
      </c>
      <c r="X334">
        <f t="shared" si="143"/>
        <v>0.94160359434525431</v>
      </c>
      <c r="Y334">
        <v>2</v>
      </c>
      <c r="Z334">
        <f>Y334*'MRIP Selectivity'!$N$35</f>
        <v>1.2593188351740467E-2</v>
      </c>
      <c r="AA334">
        <f>Y334*'MRIP Selectivity'!$O$35</f>
        <v>1.2568578454237993E-2</v>
      </c>
      <c r="AB334">
        <f>Y334*'MRIP Selectivity'!$P$35</f>
        <v>1.8064342590837759E-3</v>
      </c>
      <c r="AC334">
        <v>0.74741255597723821</v>
      </c>
      <c r="AD334">
        <v>0.94160359434525442</v>
      </c>
      <c r="AE334">
        <v>1.3432654004296583</v>
      </c>
      <c r="AF334">
        <f t="shared" si="144"/>
        <v>9.4123070938771265E-3</v>
      </c>
      <c r="AG334">
        <f t="shared" si="145"/>
        <v>1.1834618648320815E-2</v>
      </c>
      <c r="AH334">
        <f t="shared" si="146"/>
        <v>2.4265206383780212E-3</v>
      </c>
      <c r="AI334">
        <f t="shared" si="147"/>
        <v>2.6968201065062234E-2</v>
      </c>
      <c r="AJ334">
        <f t="shared" si="148"/>
        <v>2.3673446380575964E-2</v>
      </c>
      <c r="AK334">
        <f t="shared" si="149"/>
        <v>1.4375012713321769E-2</v>
      </c>
      <c r="AL334">
        <f t="shared" si="150"/>
        <v>1.4261139286698837E-2</v>
      </c>
      <c r="AM334">
        <f t="shared" si="151"/>
        <v>2.1246925742197942E-2</v>
      </c>
      <c r="AN334">
        <f t="shared" si="152"/>
        <v>1.1834618648320815E-2</v>
      </c>
      <c r="AO334">
        <v>0</v>
      </c>
      <c r="AP334">
        <f t="shared" si="153"/>
        <v>2.516176680597846E-2</v>
      </c>
      <c r="AQ334">
        <f t="shared" si="154"/>
        <v>1.2568578454237993E-2</v>
      </c>
      <c r="AR334">
        <v>2</v>
      </c>
      <c r="AS334">
        <f>AR334*'MRIP Selectivity'!$N$35</f>
        <v>1.2593188351740467E-2</v>
      </c>
      <c r="AT334">
        <f>AR334*'MRIP Selectivity'!$O$35</f>
        <v>1.2568578454237993E-2</v>
      </c>
      <c r="AU334">
        <f>AR334*'MRIP Selectivity'!$P$35</f>
        <v>1.8064342590837759E-3</v>
      </c>
      <c r="AV334">
        <v>1</v>
      </c>
      <c r="AW334">
        <f t="shared" si="155"/>
        <v>5</v>
      </c>
      <c r="AX334">
        <f t="shared" si="134"/>
        <v>0</v>
      </c>
      <c r="AY334">
        <f t="shared" si="135"/>
        <v>0</v>
      </c>
      <c r="AZ334">
        <f t="shared" si="136"/>
        <v>0</v>
      </c>
      <c r="BA334">
        <v>481.08591689000002</v>
      </c>
      <c r="BB334">
        <v>481.08591689000002</v>
      </c>
    </row>
    <row r="335" spans="1:54" x14ac:dyDescent="0.25">
      <c r="A335" t="s">
        <v>295</v>
      </c>
      <c r="B335" t="s">
        <v>3</v>
      </c>
      <c r="C335">
        <v>2014</v>
      </c>
      <c r="D335">
        <v>3</v>
      </c>
      <c r="E335">
        <v>6</v>
      </c>
      <c r="F335" t="s">
        <v>1872</v>
      </c>
      <c r="G335" t="s">
        <v>1769</v>
      </c>
      <c r="H335" t="s">
        <v>1811</v>
      </c>
      <c r="I335" t="s">
        <v>1824</v>
      </c>
      <c r="J335" t="s">
        <v>1813</v>
      </c>
      <c r="K335" t="str">
        <f t="shared" si="137"/>
        <v>Inshore</v>
      </c>
      <c r="L335">
        <v>0</v>
      </c>
      <c r="M335">
        <f t="shared" si="130"/>
        <v>0</v>
      </c>
      <c r="N335">
        <f t="shared" si="138"/>
        <v>3.7742650208967693E-2</v>
      </c>
      <c r="O335">
        <f t="shared" si="139"/>
        <v>1.8852867681356991E-2</v>
      </c>
      <c r="P335">
        <v>0</v>
      </c>
      <c r="Q335">
        <f t="shared" si="140"/>
        <v>0</v>
      </c>
      <c r="R335">
        <v>0</v>
      </c>
      <c r="S335">
        <f t="shared" si="131"/>
        <v>0</v>
      </c>
      <c r="T335">
        <f t="shared" si="141"/>
        <v>0</v>
      </c>
      <c r="U335">
        <f t="shared" si="132"/>
        <v>3.1870388613296913E-2</v>
      </c>
      <c r="V335">
        <f t="shared" si="142"/>
        <v>0.84441310922369928</v>
      </c>
      <c r="W335">
        <f t="shared" si="133"/>
        <v>1.7751927972481225E-2</v>
      </c>
      <c r="X335">
        <f t="shared" si="143"/>
        <v>0.94160359434525442</v>
      </c>
      <c r="Y335">
        <v>3</v>
      </c>
      <c r="Z335">
        <f>Y335*'MRIP Selectivity'!$N$35</f>
        <v>1.8889782527610699E-2</v>
      </c>
      <c r="AA335">
        <f>Y335*'MRIP Selectivity'!$O$35</f>
        <v>1.8852867681356991E-2</v>
      </c>
      <c r="AB335">
        <f>Y335*'MRIP Selectivity'!$P$35</f>
        <v>2.7096513886256638E-3</v>
      </c>
      <c r="AC335">
        <v>0.74741255597723821</v>
      </c>
      <c r="AD335">
        <v>0.94160359434525442</v>
      </c>
      <c r="AE335">
        <v>1.3432654004296583</v>
      </c>
      <c r="AF335">
        <f t="shared" si="144"/>
        <v>1.4118460640815688E-2</v>
      </c>
      <c r="AG335">
        <f t="shared" si="145"/>
        <v>1.7751927972481225E-2</v>
      </c>
      <c r="AH335">
        <f t="shared" si="146"/>
        <v>3.6397809575670318E-3</v>
      </c>
      <c r="AI335">
        <f t="shared" si="147"/>
        <v>4.045230159759336E-2</v>
      </c>
      <c r="AJ335">
        <f t="shared" si="148"/>
        <v>3.5510169570863948E-2</v>
      </c>
      <c r="AK335">
        <f t="shared" si="149"/>
        <v>2.1562519069982654E-2</v>
      </c>
      <c r="AL335">
        <f t="shared" si="150"/>
        <v>2.1391708930048256E-2</v>
      </c>
      <c r="AM335">
        <f t="shared" si="151"/>
        <v>3.1870388613296913E-2</v>
      </c>
      <c r="AN335">
        <f t="shared" si="152"/>
        <v>1.7751927972481225E-2</v>
      </c>
      <c r="AO335">
        <v>0</v>
      </c>
      <c r="AP335">
        <f t="shared" si="153"/>
        <v>3.7742650208967693E-2</v>
      </c>
      <c r="AQ335">
        <f t="shared" si="154"/>
        <v>1.8852867681356991E-2</v>
      </c>
      <c r="AR335">
        <v>3</v>
      </c>
      <c r="AS335">
        <f>AR335*'MRIP Selectivity'!$N$35</f>
        <v>1.8889782527610699E-2</v>
      </c>
      <c r="AT335">
        <f>AR335*'MRIP Selectivity'!$O$35</f>
        <v>1.8852867681356991E-2</v>
      </c>
      <c r="AU335">
        <f>AR335*'MRIP Selectivity'!$P$35</f>
        <v>2.7096513886256638E-3</v>
      </c>
      <c r="AV335">
        <v>1</v>
      </c>
      <c r="AW335">
        <f t="shared" si="155"/>
        <v>5</v>
      </c>
      <c r="AX335">
        <f t="shared" si="134"/>
        <v>0</v>
      </c>
      <c r="AY335">
        <f t="shared" si="135"/>
        <v>0</v>
      </c>
      <c r="AZ335">
        <f t="shared" si="136"/>
        <v>0</v>
      </c>
      <c r="BA335">
        <v>481.08591689000002</v>
      </c>
      <c r="BB335">
        <v>481.08591689000002</v>
      </c>
    </row>
    <row r="336" spans="1:54" x14ac:dyDescent="0.25">
      <c r="A336" t="s">
        <v>296</v>
      </c>
      <c r="B336" t="s">
        <v>3</v>
      </c>
      <c r="C336">
        <v>2014</v>
      </c>
      <c r="D336">
        <v>3</v>
      </c>
      <c r="E336">
        <v>6</v>
      </c>
      <c r="F336" t="s">
        <v>1838</v>
      </c>
      <c r="G336" t="s">
        <v>1769</v>
      </c>
      <c r="H336" t="s">
        <v>1811</v>
      </c>
      <c r="I336" t="s">
        <v>1812</v>
      </c>
      <c r="J336" t="s">
        <v>1813</v>
      </c>
      <c r="K336" t="str">
        <f t="shared" si="137"/>
        <v>Inshore</v>
      </c>
      <c r="L336">
        <v>0</v>
      </c>
      <c r="M336">
        <f t="shared" si="130"/>
        <v>0</v>
      </c>
      <c r="N336">
        <f t="shared" si="138"/>
        <v>1.258088340298923E-2</v>
      </c>
      <c r="O336">
        <f t="shared" si="139"/>
        <v>6.2842892271189965E-3</v>
      </c>
      <c r="P336">
        <v>0</v>
      </c>
      <c r="Q336">
        <f t="shared" si="140"/>
        <v>0</v>
      </c>
      <c r="R336">
        <v>0</v>
      </c>
      <c r="S336">
        <f t="shared" si="131"/>
        <v>0</v>
      </c>
      <c r="T336">
        <f t="shared" si="141"/>
        <v>0</v>
      </c>
      <c r="U336">
        <f t="shared" si="132"/>
        <v>1.0623462871098971E-2</v>
      </c>
      <c r="V336">
        <f t="shared" si="142"/>
        <v>0.84441310922369939</v>
      </c>
      <c r="W336">
        <f t="shared" si="133"/>
        <v>5.9173093241604077E-3</v>
      </c>
      <c r="X336">
        <f t="shared" si="143"/>
        <v>0.94160359434525431</v>
      </c>
      <c r="Y336">
        <v>1</v>
      </c>
      <c r="Z336">
        <f>Y336*'MRIP Selectivity'!$N$35</f>
        <v>6.2965941758702333E-3</v>
      </c>
      <c r="AA336">
        <f>Y336*'MRIP Selectivity'!$O$35</f>
        <v>6.2842892271189965E-3</v>
      </c>
      <c r="AB336">
        <f>Y336*'MRIP Selectivity'!$P$35</f>
        <v>9.0321712954188795E-4</v>
      </c>
      <c r="AC336">
        <v>0.74741255597723821</v>
      </c>
      <c r="AD336">
        <v>0.94160359434525442</v>
      </c>
      <c r="AE336">
        <v>1.3432654004296583</v>
      </c>
      <c r="AF336">
        <f t="shared" si="144"/>
        <v>4.7061535469385633E-3</v>
      </c>
      <c r="AG336">
        <f t="shared" si="145"/>
        <v>5.9173093241604077E-3</v>
      </c>
      <c r="AH336">
        <f t="shared" si="146"/>
        <v>1.2132603191890106E-3</v>
      </c>
      <c r="AI336">
        <f t="shared" si="147"/>
        <v>1.3484100532531117E-2</v>
      </c>
      <c r="AJ336">
        <f t="shared" si="148"/>
        <v>1.1836723190287982E-2</v>
      </c>
      <c r="AK336">
        <f t="shared" si="149"/>
        <v>7.1875063566608846E-3</v>
      </c>
      <c r="AL336">
        <f t="shared" si="150"/>
        <v>7.1305696433494187E-3</v>
      </c>
      <c r="AM336">
        <f t="shared" si="151"/>
        <v>1.0623462871098971E-2</v>
      </c>
      <c r="AN336">
        <f t="shared" si="152"/>
        <v>5.9173093241604077E-3</v>
      </c>
      <c r="AO336">
        <v>0</v>
      </c>
      <c r="AP336">
        <f t="shared" si="153"/>
        <v>1.258088340298923E-2</v>
      </c>
      <c r="AQ336">
        <f t="shared" si="154"/>
        <v>6.2842892271189965E-3</v>
      </c>
      <c r="AR336">
        <v>1</v>
      </c>
      <c r="AS336">
        <f>AR336*'MRIP Selectivity'!$N$35</f>
        <v>6.2965941758702333E-3</v>
      </c>
      <c r="AT336">
        <f>AR336*'MRIP Selectivity'!$O$35</f>
        <v>6.2842892271189965E-3</v>
      </c>
      <c r="AU336">
        <f>AR336*'MRIP Selectivity'!$P$35</f>
        <v>9.0321712954188795E-4</v>
      </c>
      <c r="AV336">
        <v>2</v>
      </c>
      <c r="AW336">
        <f t="shared" si="155"/>
        <v>10</v>
      </c>
      <c r="AX336">
        <f t="shared" si="134"/>
        <v>0</v>
      </c>
      <c r="AY336">
        <f t="shared" si="135"/>
        <v>0</v>
      </c>
      <c r="AZ336">
        <f t="shared" si="136"/>
        <v>0</v>
      </c>
      <c r="BA336">
        <v>519.03806625000004</v>
      </c>
      <c r="BB336">
        <v>519.03806625000004</v>
      </c>
    </row>
    <row r="337" spans="1:54" x14ac:dyDescent="0.25">
      <c r="A337" t="s">
        <v>297</v>
      </c>
      <c r="B337" t="s">
        <v>3</v>
      </c>
      <c r="C337">
        <v>2014</v>
      </c>
      <c r="D337">
        <v>3</v>
      </c>
      <c r="E337">
        <v>6</v>
      </c>
      <c r="F337" t="s">
        <v>1838</v>
      </c>
      <c r="G337" t="s">
        <v>1769</v>
      </c>
      <c r="H337" t="s">
        <v>1811</v>
      </c>
      <c r="I337" t="s">
        <v>1812</v>
      </c>
      <c r="J337" t="s">
        <v>1767</v>
      </c>
      <c r="K337" t="str">
        <f t="shared" si="137"/>
        <v>Inshore</v>
      </c>
      <c r="L337">
        <v>0</v>
      </c>
      <c r="M337">
        <f t="shared" si="130"/>
        <v>0</v>
      </c>
      <c r="N337">
        <f t="shared" si="138"/>
        <v>0.16355148423885998</v>
      </c>
      <c r="O337">
        <f t="shared" si="139"/>
        <v>8.1695759952546951E-2</v>
      </c>
      <c r="P337">
        <v>0</v>
      </c>
      <c r="Q337">
        <f t="shared" si="140"/>
        <v>0</v>
      </c>
      <c r="R337">
        <v>0</v>
      </c>
      <c r="S337">
        <f t="shared" si="131"/>
        <v>0</v>
      </c>
      <c r="T337">
        <f t="shared" si="141"/>
        <v>0</v>
      </c>
      <c r="U337">
        <f t="shared" si="132"/>
        <v>0.13810501732428662</v>
      </c>
      <c r="V337">
        <f t="shared" si="142"/>
        <v>0.84441310922369939</v>
      </c>
      <c r="W337">
        <f t="shared" si="133"/>
        <v>7.6925021214085301E-2</v>
      </c>
      <c r="X337">
        <f t="shared" si="143"/>
        <v>0.94160359434525442</v>
      </c>
      <c r="Y337">
        <v>13</v>
      </c>
      <c r="Z337">
        <f>Y337*'MRIP Selectivity'!$N$35</f>
        <v>8.1855724286313034E-2</v>
      </c>
      <c r="AA337">
        <f>Y337*'MRIP Selectivity'!$O$35</f>
        <v>8.1695759952546951E-2</v>
      </c>
      <c r="AB337">
        <f>Y337*'MRIP Selectivity'!$P$35</f>
        <v>1.1741822684044544E-2</v>
      </c>
      <c r="AC337">
        <v>0.74741255597723821</v>
      </c>
      <c r="AD337">
        <v>0.94160359434525442</v>
      </c>
      <c r="AE337">
        <v>1.3432654004296583</v>
      </c>
      <c r="AF337">
        <f t="shared" si="144"/>
        <v>6.1179996110201321E-2</v>
      </c>
      <c r="AG337">
        <f t="shared" si="145"/>
        <v>7.6925021214085301E-2</v>
      </c>
      <c r="AH337">
        <f t="shared" si="146"/>
        <v>1.5772384149457138E-2</v>
      </c>
      <c r="AI337">
        <f t="shared" si="147"/>
        <v>0.17529330692290454</v>
      </c>
      <c r="AJ337">
        <f t="shared" si="148"/>
        <v>0.15387740147374376</v>
      </c>
      <c r="AK337">
        <f t="shared" si="149"/>
        <v>9.3437582636591493E-2</v>
      </c>
      <c r="AL337">
        <f t="shared" si="150"/>
        <v>9.2697405363542443E-2</v>
      </c>
      <c r="AM337">
        <f t="shared" si="151"/>
        <v>0.13810501732428662</v>
      </c>
      <c r="AN337">
        <f t="shared" si="152"/>
        <v>7.6925021214085301E-2</v>
      </c>
      <c r="AO337">
        <v>0</v>
      </c>
      <c r="AP337">
        <f t="shared" si="153"/>
        <v>0.16355148423885998</v>
      </c>
      <c r="AQ337">
        <f t="shared" si="154"/>
        <v>8.1695759952546951E-2</v>
      </c>
      <c r="AR337">
        <v>13</v>
      </c>
      <c r="AS337">
        <f>AR337*'MRIP Selectivity'!$N$35</f>
        <v>8.1855724286313034E-2</v>
      </c>
      <c r="AT337">
        <f>AR337*'MRIP Selectivity'!$O$35</f>
        <v>8.1695759952546951E-2</v>
      </c>
      <c r="AU337">
        <f>AR337*'MRIP Selectivity'!$P$35</f>
        <v>1.1741822684044544E-2</v>
      </c>
      <c r="AV337">
        <v>18</v>
      </c>
      <c r="AW337">
        <f t="shared" si="155"/>
        <v>90</v>
      </c>
      <c r="AX337">
        <f t="shared" si="134"/>
        <v>0</v>
      </c>
      <c r="AY337">
        <f t="shared" si="135"/>
        <v>0</v>
      </c>
      <c r="AZ337">
        <f t="shared" si="136"/>
        <v>0</v>
      </c>
      <c r="BA337">
        <v>1016.6403714000002</v>
      </c>
      <c r="BB337">
        <v>1016.6403714000002</v>
      </c>
    </row>
    <row r="338" spans="1:54" x14ac:dyDescent="0.25">
      <c r="A338" t="s">
        <v>298</v>
      </c>
      <c r="B338" t="s">
        <v>3</v>
      </c>
      <c r="C338">
        <v>2014</v>
      </c>
      <c r="D338">
        <v>3</v>
      </c>
      <c r="E338">
        <v>6</v>
      </c>
      <c r="F338" t="s">
        <v>1838</v>
      </c>
      <c r="G338" t="s">
        <v>1769</v>
      </c>
      <c r="H338" t="s">
        <v>1811</v>
      </c>
      <c r="I338" t="s">
        <v>1812</v>
      </c>
      <c r="J338" t="s">
        <v>1819</v>
      </c>
      <c r="K338" t="str">
        <f t="shared" si="137"/>
        <v>Offshore</v>
      </c>
      <c r="L338">
        <v>0</v>
      </c>
      <c r="M338">
        <f t="shared" si="130"/>
        <v>0</v>
      </c>
      <c r="N338">
        <f t="shared" si="138"/>
        <v>0.37742650208967687</v>
      </c>
      <c r="O338">
        <f t="shared" si="139"/>
        <v>0.18852867681356988</v>
      </c>
      <c r="P338">
        <v>0</v>
      </c>
      <c r="Q338">
        <f t="shared" si="140"/>
        <v>0</v>
      </c>
      <c r="R338">
        <v>0</v>
      </c>
      <c r="S338">
        <f t="shared" si="131"/>
        <v>0</v>
      </c>
      <c r="T338">
        <f t="shared" si="141"/>
        <v>0</v>
      </c>
      <c r="U338">
        <f t="shared" si="132"/>
        <v>0.31870388613296913</v>
      </c>
      <c r="V338">
        <f t="shared" si="142"/>
        <v>0.84441310922369939</v>
      </c>
      <c r="W338">
        <f t="shared" si="133"/>
        <v>0.17751927972481224</v>
      </c>
      <c r="X338">
        <f t="shared" si="143"/>
        <v>0.94160359434525442</v>
      </c>
      <c r="Y338">
        <v>30</v>
      </c>
      <c r="Z338">
        <f>Y338*'MRIP Selectivity'!$N$35</f>
        <v>0.18889782527610699</v>
      </c>
      <c r="AA338">
        <f>Y338*'MRIP Selectivity'!$O$35</f>
        <v>0.18852867681356988</v>
      </c>
      <c r="AB338">
        <f>Y338*'MRIP Selectivity'!$P$35</f>
        <v>2.709651388625664E-2</v>
      </c>
      <c r="AC338">
        <v>0.74741255597723821</v>
      </c>
      <c r="AD338">
        <v>0.94160359434525442</v>
      </c>
      <c r="AE338">
        <v>1.3432654004296583</v>
      </c>
      <c r="AF338">
        <f t="shared" si="144"/>
        <v>0.14118460640815689</v>
      </c>
      <c r="AG338">
        <f t="shared" si="145"/>
        <v>0.17751927972481224</v>
      </c>
      <c r="AH338">
        <f t="shared" si="146"/>
        <v>3.639780957567032E-2</v>
      </c>
      <c r="AI338">
        <f t="shared" si="147"/>
        <v>0.40452301597593354</v>
      </c>
      <c r="AJ338">
        <f t="shared" si="148"/>
        <v>0.35510169570863948</v>
      </c>
      <c r="AK338">
        <f t="shared" si="149"/>
        <v>0.21562519069982652</v>
      </c>
      <c r="AL338">
        <f t="shared" si="150"/>
        <v>0.21391708930048256</v>
      </c>
      <c r="AM338">
        <f t="shared" si="151"/>
        <v>0.31870388613296913</v>
      </c>
      <c r="AN338">
        <f t="shared" si="152"/>
        <v>0.17751927972481224</v>
      </c>
      <c r="AO338">
        <v>0</v>
      </c>
      <c r="AP338">
        <f t="shared" si="153"/>
        <v>0.37742650208967687</v>
      </c>
      <c r="AQ338">
        <f t="shared" si="154"/>
        <v>0.18852867681356988</v>
      </c>
      <c r="AR338">
        <v>30</v>
      </c>
      <c r="AS338">
        <f>AR338*'MRIP Selectivity'!$N$35</f>
        <v>0.18889782527610699</v>
      </c>
      <c r="AT338">
        <f>AR338*'MRIP Selectivity'!$O$35</f>
        <v>0.18852867681356988</v>
      </c>
      <c r="AU338">
        <f>AR338*'MRIP Selectivity'!$P$35</f>
        <v>2.709651388625664E-2</v>
      </c>
      <c r="AV338">
        <v>4</v>
      </c>
      <c r="AW338">
        <f t="shared" si="155"/>
        <v>20</v>
      </c>
      <c r="AX338">
        <f t="shared" si="134"/>
        <v>0</v>
      </c>
      <c r="AY338">
        <f t="shared" si="135"/>
        <v>0</v>
      </c>
      <c r="AZ338">
        <f t="shared" si="136"/>
        <v>0</v>
      </c>
      <c r="BA338">
        <v>1150.5371402000001</v>
      </c>
      <c r="BB338">
        <v>1150.5371402000001</v>
      </c>
    </row>
    <row r="339" spans="1:54" x14ac:dyDescent="0.25">
      <c r="A339" t="s">
        <v>299</v>
      </c>
      <c r="B339" t="s">
        <v>3</v>
      </c>
      <c r="C339">
        <v>2014</v>
      </c>
      <c r="D339">
        <v>3</v>
      </c>
      <c r="E339">
        <v>6</v>
      </c>
      <c r="F339" t="s">
        <v>1841</v>
      </c>
      <c r="G339" t="s">
        <v>1769</v>
      </c>
      <c r="H339" t="s">
        <v>1811</v>
      </c>
      <c r="I339" t="s">
        <v>1812</v>
      </c>
      <c r="J339" t="s">
        <v>1767</v>
      </c>
      <c r="K339" t="str">
        <f t="shared" si="137"/>
        <v>Inshore</v>
      </c>
      <c r="L339">
        <v>0</v>
      </c>
      <c r="M339">
        <f t="shared" si="130"/>
        <v>0</v>
      </c>
      <c r="N339">
        <f t="shared" si="138"/>
        <v>2.516176680597846E-2</v>
      </c>
      <c r="O339">
        <f t="shared" si="139"/>
        <v>1.2568578454237993E-2</v>
      </c>
      <c r="P339">
        <v>0</v>
      </c>
      <c r="Q339">
        <f t="shared" si="140"/>
        <v>0</v>
      </c>
      <c r="R339">
        <v>0</v>
      </c>
      <c r="S339">
        <f t="shared" si="131"/>
        <v>0</v>
      </c>
      <c r="T339">
        <f t="shared" si="141"/>
        <v>0</v>
      </c>
      <c r="U339">
        <f t="shared" si="132"/>
        <v>2.1246925742197942E-2</v>
      </c>
      <c r="V339">
        <f t="shared" si="142"/>
        <v>0.84441310922369939</v>
      </c>
      <c r="W339">
        <f t="shared" si="133"/>
        <v>1.1834618648320815E-2</v>
      </c>
      <c r="X339">
        <f t="shared" si="143"/>
        <v>0.94160359434525431</v>
      </c>
      <c r="Y339">
        <v>2</v>
      </c>
      <c r="Z339">
        <f>Y339*'MRIP Selectivity'!$N$35</f>
        <v>1.2593188351740467E-2</v>
      </c>
      <c r="AA339">
        <f>Y339*'MRIP Selectivity'!$O$35</f>
        <v>1.2568578454237993E-2</v>
      </c>
      <c r="AB339">
        <f>Y339*'MRIP Selectivity'!$P$35</f>
        <v>1.8064342590837759E-3</v>
      </c>
      <c r="AC339">
        <v>0.74741255597723821</v>
      </c>
      <c r="AD339">
        <v>0.94160359434525442</v>
      </c>
      <c r="AE339">
        <v>1.3432654004296583</v>
      </c>
      <c r="AF339">
        <f t="shared" si="144"/>
        <v>9.4123070938771265E-3</v>
      </c>
      <c r="AG339">
        <f t="shared" si="145"/>
        <v>1.1834618648320815E-2</v>
      </c>
      <c r="AH339">
        <f t="shared" si="146"/>
        <v>2.4265206383780212E-3</v>
      </c>
      <c r="AI339">
        <f t="shared" si="147"/>
        <v>2.6968201065062234E-2</v>
      </c>
      <c r="AJ339">
        <f t="shared" si="148"/>
        <v>2.3673446380575964E-2</v>
      </c>
      <c r="AK339">
        <f t="shared" si="149"/>
        <v>1.4375012713321769E-2</v>
      </c>
      <c r="AL339">
        <f t="shared" si="150"/>
        <v>1.4261139286698837E-2</v>
      </c>
      <c r="AM339">
        <f t="shared" si="151"/>
        <v>2.1246925742197942E-2</v>
      </c>
      <c r="AN339">
        <f t="shared" si="152"/>
        <v>1.1834618648320815E-2</v>
      </c>
      <c r="AO339">
        <v>0</v>
      </c>
      <c r="AP339">
        <f t="shared" si="153"/>
        <v>2.516176680597846E-2</v>
      </c>
      <c r="AQ339">
        <f t="shared" si="154"/>
        <v>1.2568578454237993E-2</v>
      </c>
      <c r="AR339">
        <v>2</v>
      </c>
      <c r="AS339">
        <f>AR339*'MRIP Selectivity'!$N$35</f>
        <v>1.2593188351740467E-2</v>
      </c>
      <c r="AT339">
        <f>AR339*'MRIP Selectivity'!$O$35</f>
        <v>1.2568578454237993E-2</v>
      </c>
      <c r="AU339">
        <f>AR339*'MRIP Selectivity'!$P$35</f>
        <v>1.8064342590837759E-3</v>
      </c>
      <c r="AV339">
        <v>1</v>
      </c>
      <c r="AW339">
        <f t="shared" si="155"/>
        <v>5</v>
      </c>
      <c r="AX339">
        <f t="shared" si="134"/>
        <v>0</v>
      </c>
      <c r="AY339">
        <f t="shared" si="135"/>
        <v>0</v>
      </c>
      <c r="AZ339">
        <f t="shared" si="136"/>
        <v>0</v>
      </c>
      <c r="BA339">
        <v>81.536043945000003</v>
      </c>
      <c r="BB339">
        <v>81.536043945000003</v>
      </c>
    </row>
    <row r="340" spans="1:54" x14ac:dyDescent="0.25">
      <c r="A340" t="s">
        <v>300</v>
      </c>
      <c r="B340" t="s">
        <v>3</v>
      </c>
      <c r="C340">
        <v>2014</v>
      </c>
      <c r="D340">
        <v>3</v>
      </c>
      <c r="E340">
        <v>6</v>
      </c>
      <c r="F340" t="s">
        <v>1853</v>
      </c>
      <c r="G340" t="s">
        <v>1769</v>
      </c>
      <c r="H340" t="s">
        <v>1811</v>
      </c>
      <c r="I340" t="s">
        <v>1812</v>
      </c>
      <c r="J340" t="s">
        <v>1813</v>
      </c>
      <c r="K340" t="str">
        <f t="shared" si="137"/>
        <v>Inshore</v>
      </c>
      <c r="L340">
        <v>0</v>
      </c>
      <c r="M340">
        <f t="shared" si="130"/>
        <v>0</v>
      </c>
      <c r="N340">
        <f t="shared" si="138"/>
        <v>2.516176680597846E-2</v>
      </c>
      <c r="O340">
        <f t="shared" si="139"/>
        <v>1.2568578454237993E-2</v>
      </c>
      <c r="P340">
        <v>0</v>
      </c>
      <c r="Q340">
        <f t="shared" si="140"/>
        <v>0</v>
      </c>
      <c r="R340">
        <v>0</v>
      </c>
      <c r="S340">
        <f t="shared" si="131"/>
        <v>0</v>
      </c>
      <c r="T340">
        <f t="shared" si="141"/>
        <v>0</v>
      </c>
      <c r="U340">
        <f t="shared" si="132"/>
        <v>2.1246925742197942E-2</v>
      </c>
      <c r="V340">
        <f t="shared" si="142"/>
        <v>0.84441310922369939</v>
      </c>
      <c r="W340">
        <f t="shared" si="133"/>
        <v>1.1834618648320815E-2</v>
      </c>
      <c r="X340">
        <f t="shared" si="143"/>
        <v>0.94160359434525431</v>
      </c>
      <c r="Y340">
        <v>2</v>
      </c>
      <c r="Z340">
        <f>Y340*'MRIP Selectivity'!$N$35</f>
        <v>1.2593188351740467E-2</v>
      </c>
      <c r="AA340">
        <f>Y340*'MRIP Selectivity'!$O$35</f>
        <v>1.2568578454237993E-2</v>
      </c>
      <c r="AB340">
        <f>Y340*'MRIP Selectivity'!$P$35</f>
        <v>1.8064342590837759E-3</v>
      </c>
      <c r="AC340">
        <v>0.74741255597723821</v>
      </c>
      <c r="AD340">
        <v>0.94160359434525442</v>
      </c>
      <c r="AE340">
        <v>1.3432654004296583</v>
      </c>
      <c r="AF340">
        <f t="shared" si="144"/>
        <v>9.4123070938771265E-3</v>
      </c>
      <c r="AG340">
        <f t="shared" si="145"/>
        <v>1.1834618648320815E-2</v>
      </c>
      <c r="AH340">
        <f t="shared" si="146"/>
        <v>2.4265206383780212E-3</v>
      </c>
      <c r="AI340">
        <f t="shared" si="147"/>
        <v>2.6968201065062234E-2</v>
      </c>
      <c r="AJ340">
        <f t="shared" si="148"/>
        <v>2.3673446380575964E-2</v>
      </c>
      <c r="AK340">
        <f t="shared" si="149"/>
        <v>1.4375012713321769E-2</v>
      </c>
      <c r="AL340">
        <f t="shared" si="150"/>
        <v>1.4261139286698837E-2</v>
      </c>
      <c r="AM340">
        <f t="shared" si="151"/>
        <v>2.1246925742197942E-2</v>
      </c>
      <c r="AN340">
        <f t="shared" si="152"/>
        <v>1.1834618648320815E-2</v>
      </c>
      <c r="AO340">
        <v>0</v>
      </c>
      <c r="AP340">
        <f t="shared" si="153"/>
        <v>2.516176680597846E-2</v>
      </c>
      <c r="AQ340">
        <f t="shared" si="154"/>
        <v>1.2568578454237993E-2</v>
      </c>
      <c r="AR340">
        <v>2</v>
      </c>
      <c r="AS340">
        <f>AR340*'MRIP Selectivity'!$N$35</f>
        <v>1.2593188351740467E-2</v>
      </c>
      <c r="AT340">
        <f>AR340*'MRIP Selectivity'!$O$35</f>
        <v>1.2568578454237993E-2</v>
      </c>
      <c r="AU340">
        <f>AR340*'MRIP Selectivity'!$P$35</f>
        <v>1.8064342590837759E-3</v>
      </c>
      <c r="AV340">
        <v>4</v>
      </c>
      <c r="AW340">
        <f t="shared" si="155"/>
        <v>20</v>
      </c>
      <c r="AX340">
        <f t="shared" si="134"/>
        <v>0</v>
      </c>
      <c r="AY340">
        <f t="shared" si="135"/>
        <v>0</v>
      </c>
      <c r="AZ340">
        <f t="shared" si="136"/>
        <v>0</v>
      </c>
      <c r="BA340">
        <v>475.23129649999998</v>
      </c>
      <c r="BB340">
        <v>475.23129649999998</v>
      </c>
    </row>
    <row r="341" spans="1:54" x14ac:dyDescent="0.25">
      <c r="A341" t="s">
        <v>301</v>
      </c>
      <c r="B341" t="s">
        <v>3</v>
      </c>
      <c r="C341">
        <v>2014</v>
      </c>
      <c r="D341">
        <v>4</v>
      </c>
      <c r="E341">
        <v>7</v>
      </c>
      <c r="F341" t="s">
        <v>1859</v>
      </c>
      <c r="G341" t="s">
        <v>1769</v>
      </c>
      <c r="H341" t="s">
        <v>1811</v>
      </c>
      <c r="I341" t="s">
        <v>1824</v>
      </c>
      <c r="J341" t="s">
        <v>1767</v>
      </c>
      <c r="K341" t="str">
        <f t="shared" si="137"/>
        <v>Inshore</v>
      </c>
      <c r="L341">
        <v>0</v>
      </c>
      <c r="M341">
        <f t="shared" si="130"/>
        <v>0</v>
      </c>
      <c r="N341">
        <f t="shared" si="138"/>
        <v>1.258088340298923E-2</v>
      </c>
      <c r="O341">
        <f t="shared" si="139"/>
        <v>6.2842892271189965E-3</v>
      </c>
      <c r="P341">
        <v>0</v>
      </c>
      <c r="Q341">
        <f t="shared" si="140"/>
        <v>0</v>
      </c>
      <c r="R341">
        <v>0</v>
      </c>
      <c r="S341">
        <f t="shared" si="131"/>
        <v>0</v>
      </c>
      <c r="T341">
        <f t="shared" si="141"/>
        <v>0</v>
      </c>
      <c r="U341">
        <f t="shared" si="132"/>
        <v>1.0623462871098971E-2</v>
      </c>
      <c r="V341">
        <f t="shared" si="142"/>
        <v>0.84441310922369939</v>
      </c>
      <c r="W341">
        <f t="shared" si="133"/>
        <v>5.9173093241604077E-3</v>
      </c>
      <c r="X341">
        <f t="shared" si="143"/>
        <v>0.94160359434525431</v>
      </c>
      <c r="Y341">
        <v>1</v>
      </c>
      <c r="Z341">
        <f>Y341*'MRIP Selectivity'!$N$35</f>
        <v>6.2965941758702333E-3</v>
      </c>
      <c r="AA341">
        <f>Y341*'MRIP Selectivity'!$O$35</f>
        <v>6.2842892271189965E-3</v>
      </c>
      <c r="AB341">
        <f>Y341*'MRIP Selectivity'!$P$35</f>
        <v>9.0321712954188795E-4</v>
      </c>
      <c r="AC341">
        <v>0.74741255597723821</v>
      </c>
      <c r="AD341">
        <v>0.94160359434525442</v>
      </c>
      <c r="AE341">
        <v>1.3432654004296583</v>
      </c>
      <c r="AF341">
        <f t="shared" si="144"/>
        <v>4.7061535469385633E-3</v>
      </c>
      <c r="AG341">
        <f t="shared" si="145"/>
        <v>5.9173093241604077E-3</v>
      </c>
      <c r="AH341">
        <f t="shared" si="146"/>
        <v>1.2132603191890106E-3</v>
      </c>
      <c r="AI341">
        <f t="shared" si="147"/>
        <v>1.3484100532531117E-2</v>
      </c>
      <c r="AJ341">
        <f t="shared" si="148"/>
        <v>1.1836723190287982E-2</v>
      </c>
      <c r="AK341">
        <f t="shared" si="149"/>
        <v>7.1875063566608846E-3</v>
      </c>
      <c r="AL341">
        <f t="shared" si="150"/>
        <v>7.1305696433494187E-3</v>
      </c>
      <c r="AM341">
        <f t="shared" si="151"/>
        <v>1.0623462871098971E-2</v>
      </c>
      <c r="AN341">
        <f t="shared" si="152"/>
        <v>5.9173093241604077E-3</v>
      </c>
      <c r="AO341">
        <v>0</v>
      </c>
      <c r="AP341">
        <f t="shared" si="153"/>
        <v>1.258088340298923E-2</v>
      </c>
      <c r="AQ341">
        <f t="shared" si="154"/>
        <v>6.2842892271189965E-3</v>
      </c>
      <c r="AR341">
        <v>1</v>
      </c>
      <c r="AS341">
        <f>AR341*'MRIP Selectivity'!$N$35</f>
        <v>6.2965941758702333E-3</v>
      </c>
      <c r="AT341">
        <f>AR341*'MRIP Selectivity'!$O$35</f>
        <v>6.2842892271189965E-3</v>
      </c>
      <c r="AU341">
        <f>AR341*'MRIP Selectivity'!$P$35</f>
        <v>9.0321712954188795E-4</v>
      </c>
      <c r="AV341">
        <v>1</v>
      </c>
      <c r="AW341">
        <f t="shared" si="155"/>
        <v>5</v>
      </c>
      <c r="AX341">
        <f t="shared" si="134"/>
        <v>0</v>
      </c>
      <c r="AY341">
        <f t="shared" si="135"/>
        <v>0</v>
      </c>
      <c r="AZ341">
        <f t="shared" si="136"/>
        <v>0</v>
      </c>
      <c r="BA341">
        <v>28.280131374</v>
      </c>
      <c r="BB341">
        <v>28.280131374</v>
      </c>
    </row>
    <row r="342" spans="1:54" x14ac:dyDescent="0.25">
      <c r="A342" t="s">
        <v>1889</v>
      </c>
      <c r="B342" t="s">
        <v>3</v>
      </c>
      <c r="C342">
        <v>2014</v>
      </c>
      <c r="D342">
        <v>4</v>
      </c>
      <c r="E342">
        <v>7</v>
      </c>
      <c r="F342" t="s">
        <v>1827</v>
      </c>
      <c r="G342" t="s">
        <v>1769</v>
      </c>
      <c r="H342" t="s">
        <v>1811</v>
      </c>
      <c r="I342" t="s">
        <v>1812</v>
      </c>
      <c r="J342" t="s">
        <v>1767</v>
      </c>
      <c r="K342" t="str">
        <f t="shared" si="137"/>
        <v>Inshore</v>
      </c>
      <c r="L342">
        <v>0</v>
      </c>
      <c r="M342">
        <f t="shared" si="130"/>
        <v>0</v>
      </c>
      <c r="N342">
        <f t="shared" si="138"/>
        <v>1.258088340298923E-2</v>
      </c>
      <c r="O342">
        <f t="shared" si="139"/>
        <v>6.2842892271189965E-3</v>
      </c>
      <c r="P342">
        <v>0</v>
      </c>
      <c r="Q342">
        <f t="shared" si="140"/>
        <v>0</v>
      </c>
      <c r="R342">
        <v>0</v>
      </c>
      <c r="S342">
        <f t="shared" si="131"/>
        <v>0</v>
      </c>
      <c r="T342">
        <f t="shared" si="141"/>
        <v>0</v>
      </c>
      <c r="U342">
        <f t="shared" si="132"/>
        <v>1.0623462871098971E-2</v>
      </c>
      <c r="V342">
        <f t="shared" si="142"/>
        <v>0.84441310922369939</v>
      </c>
      <c r="W342">
        <f t="shared" si="133"/>
        <v>5.9173093241604077E-3</v>
      </c>
      <c r="X342">
        <f t="shared" si="143"/>
        <v>0.94160359434525431</v>
      </c>
      <c r="Y342">
        <v>1</v>
      </c>
      <c r="Z342">
        <f>Y342*'MRIP Selectivity'!$N$35</f>
        <v>6.2965941758702333E-3</v>
      </c>
      <c r="AA342">
        <f>Y342*'MRIP Selectivity'!$O$35</f>
        <v>6.2842892271189965E-3</v>
      </c>
      <c r="AB342">
        <f>Y342*'MRIP Selectivity'!$P$35</f>
        <v>9.0321712954188795E-4</v>
      </c>
      <c r="AC342">
        <v>0.74741255597723821</v>
      </c>
      <c r="AD342">
        <v>0.94160359434525442</v>
      </c>
      <c r="AE342">
        <v>1.3432654004296583</v>
      </c>
      <c r="AF342">
        <f t="shared" si="144"/>
        <v>4.7061535469385633E-3</v>
      </c>
      <c r="AG342">
        <f t="shared" si="145"/>
        <v>5.9173093241604077E-3</v>
      </c>
      <c r="AH342">
        <f t="shared" si="146"/>
        <v>1.2132603191890106E-3</v>
      </c>
      <c r="AI342">
        <f t="shared" si="147"/>
        <v>1.3484100532531117E-2</v>
      </c>
      <c r="AJ342">
        <f t="shared" si="148"/>
        <v>1.1836723190287982E-2</v>
      </c>
      <c r="AK342">
        <f t="shared" si="149"/>
        <v>7.1875063566608846E-3</v>
      </c>
      <c r="AL342">
        <f t="shared" si="150"/>
        <v>7.1305696433494187E-3</v>
      </c>
      <c r="AM342">
        <f t="shared" si="151"/>
        <v>1.0623462871098971E-2</v>
      </c>
      <c r="AN342">
        <f t="shared" si="152"/>
        <v>5.9173093241604077E-3</v>
      </c>
      <c r="AO342">
        <v>0</v>
      </c>
      <c r="AP342">
        <f t="shared" si="153"/>
        <v>1.258088340298923E-2</v>
      </c>
      <c r="AQ342">
        <f t="shared" si="154"/>
        <v>6.2842892271189965E-3</v>
      </c>
      <c r="AR342">
        <v>1</v>
      </c>
      <c r="AS342">
        <f>AR342*'MRIP Selectivity'!$N$35</f>
        <v>6.2965941758702333E-3</v>
      </c>
      <c r="AT342">
        <f>AR342*'MRIP Selectivity'!$O$35</f>
        <v>6.2842892271189965E-3</v>
      </c>
      <c r="AU342">
        <f>AR342*'MRIP Selectivity'!$P$35</f>
        <v>9.0321712954188795E-4</v>
      </c>
      <c r="AV342">
        <v>5</v>
      </c>
      <c r="AW342">
        <f t="shared" si="155"/>
        <v>25</v>
      </c>
      <c r="AX342">
        <f t="shared" si="134"/>
        <v>0</v>
      </c>
      <c r="AY342">
        <f t="shared" si="135"/>
        <v>0</v>
      </c>
      <c r="AZ342">
        <f t="shared" si="136"/>
        <v>0</v>
      </c>
      <c r="BA342">
        <v>527.42220686999997</v>
      </c>
      <c r="BB342">
        <v>527.42220686999997</v>
      </c>
    </row>
    <row r="343" spans="1:54" x14ac:dyDescent="0.25">
      <c r="A343" t="s">
        <v>302</v>
      </c>
      <c r="B343" t="s">
        <v>3</v>
      </c>
      <c r="C343">
        <v>2014</v>
      </c>
      <c r="D343">
        <v>4</v>
      </c>
      <c r="E343">
        <v>7</v>
      </c>
      <c r="F343" t="s">
        <v>1843</v>
      </c>
      <c r="G343" t="s">
        <v>1769</v>
      </c>
      <c r="H343" t="s">
        <v>1811</v>
      </c>
      <c r="I343" t="s">
        <v>1812</v>
      </c>
      <c r="J343" t="s">
        <v>1819</v>
      </c>
      <c r="K343" t="str">
        <f t="shared" si="137"/>
        <v>Offshore</v>
      </c>
      <c r="L343">
        <v>0</v>
      </c>
      <c r="M343">
        <f t="shared" si="130"/>
        <v>0</v>
      </c>
      <c r="N343">
        <f t="shared" si="138"/>
        <v>1.258088340298923E-2</v>
      </c>
      <c r="O343">
        <f t="shared" si="139"/>
        <v>6.2842892271189965E-3</v>
      </c>
      <c r="P343">
        <v>0</v>
      </c>
      <c r="Q343">
        <f t="shared" si="140"/>
        <v>0</v>
      </c>
      <c r="R343">
        <v>0</v>
      </c>
      <c r="S343">
        <f t="shared" si="131"/>
        <v>0</v>
      </c>
      <c r="T343">
        <f t="shared" si="141"/>
        <v>0</v>
      </c>
      <c r="U343">
        <f t="shared" si="132"/>
        <v>1.0623462871098971E-2</v>
      </c>
      <c r="V343">
        <f t="shared" si="142"/>
        <v>0.84441310922369939</v>
      </c>
      <c r="W343">
        <f t="shared" si="133"/>
        <v>5.9173093241604077E-3</v>
      </c>
      <c r="X343">
        <f t="shared" si="143"/>
        <v>0.94160359434525431</v>
      </c>
      <c r="Y343">
        <v>1</v>
      </c>
      <c r="Z343">
        <f>Y343*'MRIP Selectivity'!$N$35</f>
        <v>6.2965941758702333E-3</v>
      </c>
      <c r="AA343">
        <f>Y343*'MRIP Selectivity'!$O$35</f>
        <v>6.2842892271189965E-3</v>
      </c>
      <c r="AB343">
        <f>Y343*'MRIP Selectivity'!$P$35</f>
        <v>9.0321712954188795E-4</v>
      </c>
      <c r="AC343">
        <v>0.74741255597723821</v>
      </c>
      <c r="AD343">
        <v>0.94160359434525442</v>
      </c>
      <c r="AE343">
        <v>1.3432654004296583</v>
      </c>
      <c r="AF343">
        <f t="shared" si="144"/>
        <v>4.7061535469385633E-3</v>
      </c>
      <c r="AG343">
        <f t="shared" si="145"/>
        <v>5.9173093241604077E-3</v>
      </c>
      <c r="AH343">
        <f t="shared" si="146"/>
        <v>1.2132603191890106E-3</v>
      </c>
      <c r="AI343">
        <f t="shared" si="147"/>
        <v>1.3484100532531117E-2</v>
      </c>
      <c r="AJ343">
        <f t="shared" si="148"/>
        <v>1.1836723190287982E-2</v>
      </c>
      <c r="AK343">
        <f t="shared" si="149"/>
        <v>7.1875063566608846E-3</v>
      </c>
      <c r="AL343">
        <f t="shared" si="150"/>
        <v>7.1305696433494187E-3</v>
      </c>
      <c r="AM343">
        <f t="shared" si="151"/>
        <v>1.0623462871098971E-2</v>
      </c>
      <c r="AN343">
        <f t="shared" si="152"/>
        <v>5.9173093241604077E-3</v>
      </c>
      <c r="AO343">
        <v>0</v>
      </c>
      <c r="AP343">
        <f t="shared" si="153"/>
        <v>1.258088340298923E-2</v>
      </c>
      <c r="AQ343">
        <f t="shared" si="154"/>
        <v>6.2842892271189965E-3</v>
      </c>
      <c r="AR343">
        <v>1</v>
      </c>
      <c r="AS343">
        <f>AR343*'MRIP Selectivity'!$N$35</f>
        <v>6.2965941758702333E-3</v>
      </c>
      <c r="AT343">
        <f>AR343*'MRIP Selectivity'!$O$35</f>
        <v>6.2842892271189965E-3</v>
      </c>
      <c r="AU343">
        <f>AR343*'MRIP Selectivity'!$P$35</f>
        <v>9.0321712954188795E-4</v>
      </c>
      <c r="AV343">
        <v>2</v>
      </c>
      <c r="AW343">
        <f t="shared" si="155"/>
        <v>10</v>
      </c>
      <c r="AX343">
        <f t="shared" si="134"/>
        <v>0</v>
      </c>
      <c r="AY343">
        <f t="shared" si="135"/>
        <v>0</v>
      </c>
      <c r="AZ343">
        <f t="shared" si="136"/>
        <v>0</v>
      </c>
      <c r="BA343">
        <v>1071.5209791</v>
      </c>
      <c r="BB343">
        <v>1071.5209791</v>
      </c>
    </row>
    <row r="344" spans="1:54" x14ac:dyDescent="0.25">
      <c r="A344" t="s">
        <v>303</v>
      </c>
      <c r="B344" t="s">
        <v>3</v>
      </c>
      <c r="C344">
        <v>2014</v>
      </c>
      <c r="D344">
        <v>4</v>
      </c>
      <c r="E344">
        <v>7</v>
      </c>
      <c r="F344" t="s">
        <v>1843</v>
      </c>
      <c r="G344" t="s">
        <v>1769</v>
      </c>
      <c r="H344" t="s">
        <v>1811</v>
      </c>
      <c r="I344" t="s">
        <v>1812</v>
      </c>
      <c r="J344" t="s">
        <v>1767</v>
      </c>
      <c r="K344" t="str">
        <f t="shared" si="137"/>
        <v>Inshore</v>
      </c>
      <c r="L344">
        <v>0</v>
      </c>
      <c r="M344">
        <f t="shared" si="130"/>
        <v>0</v>
      </c>
      <c r="N344">
        <f t="shared" si="138"/>
        <v>0.18871325104483844</v>
      </c>
      <c r="O344">
        <f t="shared" si="139"/>
        <v>9.4264338406784942E-2</v>
      </c>
      <c r="P344">
        <v>0</v>
      </c>
      <c r="Q344">
        <f t="shared" si="140"/>
        <v>0</v>
      </c>
      <c r="R344">
        <v>0</v>
      </c>
      <c r="S344">
        <f t="shared" si="131"/>
        <v>0</v>
      </c>
      <c r="T344">
        <f t="shared" si="141"/>
        <v>0</v>
      </c>
      <c r="U344">
        <f t="shared" si="132"/>
        <v>0.15935194306648456</v>
      </c>
      <c r="V344">
        <f t="shared" si="142"/>
        <v>0.84441310922369939</v>
      </c>
      <c r="W344">
        <f t="shared" si="133"/>
        <v>8.875963986240612E-2</v>
      </c>
      <c r="X344">
        <f t="shared" si="143"/>
        <v>0.94160359434525442</v>
      </c>
      <c r="Y344">
        <v>15</v>
      </c>
      <c r="Z344">
        <f>Y344*'MRIP Selectivity'!$N$35</f>
        <v>9.4448912638053495E-2</v>
      </c>
      <c r="AA344">
        <f>Y344*'MRIP Selectivity'!$O$35</f>
        <v>9.4264338406784942E-2</v>
      </c>
      <c r="AB344">
        <f>Y344*'MRIP Selectivity'!$P$35</f>
        <v>1.354825694312832E-2</v>
      </c>
      <c r="AC344">
        <v>0.74741255597723821</v>
      </c>
      <c r="AD344">
        <v>0.94160359434525442</v>
      </c>
      <c r="AE344">
        <v>1.3432654004296583</v>
      </c>
      <c r="AF344">
        <f t="shared" si="144"/>
        <v>7.0592303204078444E-2</v>
      </c>
      <c r="AG344">
        <f t="shared" si="145"/>
        <v>8.875963986240612E-2</v>
      </c>
      <c r="AH344">
        <f t="shared" si="146"/>
        <v>1.819890478783516E-2</v>
      </c>
      <c r="AI344">
        <f t="shared" si="147"/>
        <v>0.20226150798796677</v>
      </c>
      <c r="AJ344">
        <f t="shared" si="148"/>
        <v>0.17755084785431974</v>
      </c>
      <c r="AK344">
        <f t="shared" si="149"/>
        <v>0.10781259534991326</v>
      </c>
      <c r="AL344">
        <f t="shared" si="150"/>
        <v>0.10695854465024128</v>
      </c>
      <c r="AM344">
        <f t="shared" si="151"/>
        <v>0.15935194306648456</v>
      </c>
      <c r="AN344">
        <f t="shared" si="152"/>
        <v>8.875963986240612E-2</v>
      </c>
      <c r="AO344">
        <v>0</v>
      </c>
      <c r="AP344">
        <f t="shared" si="153"/>
        <v>0.18871325104483844</v>
      </c>
      <c r="AQ344">
        <f t="shared" si="154"/>
        <v>9.4264338406784942E-2</v>
      </c>
      <c r="AR344">
        <v>15</v>
      </c>
      <c r="AS344">
        <f>AR344*'MRIP Selectivity'!$N$35</f>
        <v>9.4448912638053495E-2</v>
      </c>
      <c r="AT344">
        <f>AR344*'MRIP Selectivity'!$O$35</f>
        <v>9.4264338406784942E-2</v>
      </c>
      <c r="AU344">
        <f>AR344*'MRIP Selectivity'!$P$35</f>
        <v>1.354825694312832E-2</v>
      </c>
      <c r="AV344">
        <v>1</v>
      </c>
      <c r="AW344">
        <f t="shared" si="155"/>
        <v>5</v>
      </c>
      <c r="AX344">
        <f t="shared" si="134"/>
        <v>0</v>
      </c>
      <c r="AY344">
        <f t="shared" si="135"/>
        <v>0</v>
      </c>
      <c r="AZ344">
        <f t="shared" si="136"/>
        <v>0</v>
      </c>
      <c r="BA344">
        <v>550.85634617000005</v>
      </c>
      <c r="BB344">
        <v>550.85634617000005</v>
      </c>
    </row>
    <row r="345" spans="1:54" x14ac:dyDescent="0.25">
      <c r="A345" t="s">
        <v>304</v>
      </c>
      <c r="B345" t="s">
        <v>3</v>
      </c>
      <c r="C345">
        <v>2014</v>
      </c>
      <c r="D345">
        <v>4</v>
      </c>
      <c r="E345">
        <v>7</v>
      </c>
      <c r="F345" t="s">
        <v>1870</v>
      </c>
      <c r="G345" t="s">
        <v>1769</v>
      </c>
      <c r="H345" t="s">
        <v>1811</v>
      </c>
      <c r="I345" t="s">
        <v>1824</v>
      </c>
      <c r="J345" t="s">
        <v>1813</v>
      </c>
      <c r="K345" t="str">
        <f t="shared" si="137"/>
        <v>Inshore</v>
      </c>
      <c r="L345">
        <v>0</v>
      </c>
      <c r="M345">
        <f t="shared" si="130"/>
        <v>0</v>
      </c>
      <c r="N345">
        <f t="shared" si="138"/>
        <v>7.5485300417935386E-2</v>
      </c>
      <c r="O345">
        <f t="shared" si="139"/>
        <v>3.7705735362713981E-2</v>
      </c>
      <c r="P345">
        <v>0</v>
      </c>
      <c r="Q345">
        <f t="shared" si="140"/>
        <v>0</v>
      </c>
      <c r="R345">
        <v>0</v>
      </c>
      <c r="S345">
        <f t="shared" si="131"/>
        <v>0</v>
      </c>
      <c r="T345">
        <f t="shared" si="141"/>
        <v>0</v>
      </c>
      <c r="U345">
        <f t="shared" si="132"/>
        <v>6.3740777226593825E-2</v>
      </c>
      <c r="V345">
        <f t="shared" si="142"/>
        <v>0.84441310922369928</v>
      </c>
      <c r="W345">
        <f t="shared" si="133"/>
        <v>3.5503855944962449E-2</v>
      </c>
      <c r="X345">
        <f t="shared" si="143"/>
        <v>0.94160359434525442</v>
      </c>
      <c r="Y345">
        <v>6</v>
      </c>
      <c r="Z345">
        <f>Y345*'MRIP Selectivity'!$N$35</f>
        <v>3.7779565055221398E-2</v>
      </c>
      <c r="AA345">
        <f>Y345*'MRIP Selectivity'!$O$35</f>
        <v>3.7705735362713981E-2</v>
      </c>
      <c r="AB345">
        <f>Y345*'MRIP Selectivity'!$P$35</f>
        <v>5.4193027772513275E-3</v>
      </c>
      <c r="AC345">
        <v>0.74741255597723821</v>
      </c>
      <c r="AD345">
        <v>0.94160359434525442</v>
      </c>
      <c r="AE345">
        <v>1.3432654004296583</v>
      </c>
      <c r="AF345">
        <f t="shared" si="144"/>
        <v>2.8236921281631376E-2</v>
      </c>
      <c r="AG345">
        <f t="shared" si="145"/>
        <v>3.5503855944962449E-2</v>
      </c>
      <c r="AH345">
        <f t="shared" si="146"/>
        <v>7.2795619151340635E-3</v>
      </c>
      <c r="AI345">
        <f t="shared" si="147"/>
        <v>8.0904603195186719E-2</v>
      </c>
      <c r="AJ345">
        <f t="shared" si="148"/>
        <v>7.1020339141727895E-2</v>
      </c>
      <c r="AK345">
        <f t="shared" si="149"/>
        <v>4.3125038139965308E-2</v>
      </c>
      <c r="AL345">
        <f t="shared" si="150"/>
        <v>4.2783417860096512E-2</v>
      </c>
      <c r="AM345">
        <f t="shared" si="151"/>
        <v>6.3740777226593825E-2</v>
      </c>
      <c r="AN345">
        <f t="shared" si="152"/>
        <v>3.5503855944962449E-2</v>
      </c>
      <c r="AO345">
        <v>0</v>
      </c>
      <c r="AP345">
        <f t="shared" si="153"/>
        <v>7.5485300417935386E-2</v>
      </c>
      <c r="AQ345">
        <f t="shared" si="154"/>
        <v>3.7705735362713981E-2</v>
      </c>
      <c r="AR345">
        <v>6</v>
      </c>
      <c r="AS345">
        <f>AR345*'MRIP Selectivity'!$N$35</f>
        <v>3.7779565055221398E-2</v>
      </c>
      <c r="AT345">
        <f>AR345*'MRIP Selectivity'!$O$35</f>
        <v>3.7705735362713981E-2</v>
      </c>
      <c r="AU345">
        <f>AR345*'MRIP Selectivity'!$P$35</f>
        <v>5.4193027772513275E-3</v>
      </c>
      <c r="AV345">
        <v>1</v>
      </c>
      <c r="AW345">
        <f t="shared" si="155"/>
        <v>5</v>
      </c>
      <c r="AX345">
        <f t="shared" si="134"/>
        <v>0</v>
      </c>
      <c r="AY345">
        <f t="shared" si="135"/>
        <v>0</v>
      </c>
      <c r="AZ345">
        <f t="shared" si="136"/>
        <v>0</v>
      </c>
      <c r="BA345">
        <v>341.71976036000001</v>
      </c>
      <c r="BB345">
        <v>341.71976036000001</v>
      </c>
    </row>
    <row r="346" spans="1:54" x14ac:dyDescent="0.25">
      <c r="A346" t="s">
        <v>305</v>
      </c>
      <c r="B346" t="s">
        <v>3</v>
      </c>
      <c r="C346">
        <v>2014</v>
      </c>
      <c r="D346">
        <v>4</v>
      </c>
      <c r="E346">
        <v>8</v>
      </c>
      <c r="F346" t="s">
        <v>1832</v>
      </c>
      <c r="G346" t="s">
        <v>1769</v>
      </c>
      <c r="H346" t="s">
        <v>1811</v>
      </c>
      <c r="I346" t="s">
        <v>1812</v>
      </c>
      <c r="J346" t="s">
        <v>1813</v>
      </c>
      <c r="K346" t="str">
        <f t="shared" si="137"/>
        <v>Inshore</v>
      </c>
      <c r="L346">
        <v>0</v>
      </c>
      <c r="M346">
        <f t="shared" si="130"/>
        <v>0</v>
      </c>
      <c r="N346">
        <f t="shared" si="138"/>
        <v>2.516176680597846E-2</v>
      </c>
      <c r="O346">
        <f t="shared" si="139"/>
        <v>1.2568578454237993E-2</v>
      </c>
      <c r="P346">
        <v>0</v>
      </c>
      <c r="Q346">
        <f t="shared" si="140"/>
        <v>0</v>
      </c>
      <c r="R346">
        <v>0</v>
      </c>
      <c r="S346">
        <f t="shared" si="131"/>
        <v>0</v>
      </c>
      <c r="T346">
        <f t="shared" si="141"/>
        <v>0</v>
      </c>
      <c r="U346">
        <f t="shared" si="132"/>
        <v>2.1246925742197942E-2</v>
      </c>
      <c r="V346">
        <f t="shared" si="142"/>
        <v>0.84441310922369939</v>
      </c>
      <c r="W346">
        <f t="shared" si="133"/>
        <v>1.1834618648320815E-2</v>
      </c>
      <c r="X346">
        <f t="shared" si="143"/>
        <v>0.94160359434525431</v>
      </c>
      <c r="Y346">
        <v>2</v>
      </c>
      <c r="Z346">
        <f>Y346*'MRIP Selectivity'!$N$35</f>
        <v>1.2593188351740467E-2</v>
      </c>
      <c r="AA346">
        <f>Y346*'MRIP Selectivity'!$O$35</f>
        <v>1.2568578454237993E-2</v>
      </c>
      <c r="AB346">
        <f>Y346*'MRIP Selectivity'!$P$35</f>
        <v>1.8064342590837759E-3</v>
      </c>
      <c r="AC346">
        <v>0.74741255597723821</v>
      </c>
      <c r="AD346">
        <v>0.94160359434525442</v>
      </c>
      <c r="AE346">
        <v>1.3432654004296583</v>
      </c>
      <c r="AF346">
        <f t="shared" si="144"/>
        <v>9.4123070938771265E-3</v>
      </c>
      <c r="AG346">
        <f t="shared" si="145"/>
        <v>1.1834618648320815E-2</v>
      </c>
      <c r="AH346">
        <f t="shared" si="146"/>
        <v>2.4265206383780212E-3</v>
      </c>
      <c r="AI346">
        <f t="shared" si="147"/>
        <v>2.6968201065062234E-2</v>
      </c>
      <c r="AJ346">
        <f t="shared" si="148"/>
        <v>2.3673446380575964E-2</v>
      </c>
      <c r="AK346">
        <f t="shared" si="149"/>
        <v>1.4375012713321769E-2</v>
      </c>
      <c r="AL346">
        <f t="shared" si="150"/>
        <v>1.4261139286698837E-2</v>
      </c>
      <c r="AM346">
        <f t="shared" si="151"/>
        <v>2.1246925742197942E-2</v>
      </c>
      <c r="AN346">
        <f t="shared" si="152"/>
        <v>1.1834618648320815E-2</v>
      </c>
      <c r="AO346">
        <v>0</v>
      </c>
      <c r="AP346">
        <f t="shared" si="153"/>
        <v>2.516176680597846E-2</v>
      </c>
      <c r="AQ346">
        <f t="shared" si="154"/>
        <v>1.2568578454237993E-2</v>
      </c>
      <c r="AR346">
        <v>2</v>
      </c>
      <c r="AS346">
        <f>AR346*'MRIP Selectivity'!$N$35</f>
        <v>1.2593188351740467E-2</v>
      </c>
      <c r="AT346">
        <f>AR346*'MRIP Selectivity'!$O$35</f>
        <v>1.2568578454237993E-2</v>
      </c>
      <c r="AU346">
        <f>AR346*'MRIP Selectivity'!$P$35</f>
        <v>1.8064342590837759E-3</v>
      </c>
      <c r="AV346">
        <v>2</v>
      </c>
      <c r="AW346">
        <f t="shared" si="155"/>
        <v>10</v>
      </c>
      <c r="AX346">
        <f t="shared" si="134"/>
        <v>0</v>
      </c>
      <c r="AY346">
        <f t="shared" si="135"/>
        <v>0</v>
      </c>
      <c r="AZ346">
        <f t="shared" si="136"/>
        <v>0</v>
      </c>
      <c r="BA346">
        <v>334.46262503000003</v>
      </c>
      <c r="BB346">
        <v>334.46262503000003</v>
      </c>
    </row>
    <row r="347" spans="1:54" x14ac:dyDescent="0.25">
      <c r="A347" t="s">
        <v>306</v>
      </c>
      <c r="B347" t="s">
        <v>3</v>
      </c>
      <c r="C347">
        <v>2014</v>
      </c>
      <c r="D347">
        <v>4</v>
      </c>
      <c r="E347">
        <v>8</v>
      </c>
      <c r="F347" t="s">
        <v>1846</v>
      </c>
      <c r="G347" t="s">
        <v>1769</v>
      </c>
      <c r="H347" t="s">
        <v>1811</v>
      </c>
      <c r="I347" t="s">
        <v>1824</v>
      </c>
      <c r="J347" t="s">
        <v>1767</v>
      </c>
      <c r="K347" t="str">
        <f t="shared" si="137"/>
        <v>Inshore</v>
      </c>
      <c r="L347">
        <v>0</v>
      </c>
      <c r="M347">
        <f t="shared" si="130"/>
        <v>0</v>
      </c>
      <c r="N347">
        <f t="shared" si="138"/>
        <v>1.258088340298923E-2</v>
      </c>
      <c r="O347">
        <f t="shared" si="139"/>
        <v>6.2842892271189965E-3</v>
      </c>
      <c r="P347">
        <v>0</v>
      </c>
      <c r="Q347">
        <f t="shared" si="140"/>
        <v>0</v>
      </c>
      <c r="R347">
        <v>0</v>
      </c>
      <c r="S347">
        <f t="shared" si="131"/>
        <v>0</v>
      </c>
      <c r="T347">
        <f t="shared" si="141"/>
        <v>0</v>
      </c>
      <c r="U347">
        <f t="shared" si="132"/>
        <v>1.0623462871098971E-2</v>
      </c>
      <c r="V347">
        <f t="shared" si="142"/>
        <v>0.84441310922369939</v>
      </c>
      <c r="W347">
        <f t="shared" si="133"/>
        <v>5.9173093241604077E-3</v>
      </c>
      <c r="X347">
        <f t="shared" si="143"/>
        <v>0.94160359434525431</v>
      </c>
      <c r="Y347">
        <v>1</v>
      </c>
      <c r="Z347">
        <f>Y347*'MRIP Selectivity'!$N$35</f>
        <v>6.2965941758702333E-3</v>
      </c>
      <c r="AA347">
        <f>Y347*'MRIP Selectivity'!$O$35</f>
        <v>6.2842892271189965E-3</v>
      </c>
      <c r="AB347">
        <f>Y347*'MRIP Selectivity'!$P$35</f>
        <v>9.0321712954188795E-4</v>
      </c>
      <c r="AC347">
        <v>0.74741255597723821</v>
      </c>
      <c r="AD347">
        <v>0.94160359434525442</v>
      </c>
      <c r="AE347">
        <v>1.3432654004296583</v>
      </c>
      <c r="AF347">
        <f t="shared" si="144"/>
        <v>4.7061535469385633E-3</v>
      </c>
      <c r="AG347">
        <f t="shared" si="145"/>
        <v>5.9173093241604077E-3</v>
      </c>
      <c r="AH347">
        <f t="shared" si="146"/>
        <v>1.2132603191890106E-3</v>
      </c>
      <c r="AI347">
        <f t="shared" si="147"/>
        <v>1.3484100532531117E-2</v>
      </c>
      <c r="AJ347">
        <f t="shared" si="148"/>
        <v>1.1836723190287982E-2</v>
      </c>
      <c r="AK347">
        <f t="shared" si="149"/>
        <v>7.1875063566608846E-3</v>
      </c>
      <c r="AL347">
        <f t="shared" si="150"/>
        <v>7.1305696433494187E-3</v>
      </c>
      <c r="AM347">
        <f t="shared" si="151"/>
        <v>1.0623462871098971E-2</v>
      </c>
      <c r="AN347">
        <f t="shared" si="152"/>
        <v>5.9173093241604077E-3</v>
      </c>
      <c r="AO347">
        <v>0</v>
      </c>
      <c r="AP347">
        <f t="shared" si="153"/>
        <v>1.258088340298923E-2</v>
      </c>
      <c r="AQ347">
        <f t="shared" si="154"/>
        <v>6.2842892271189965E-3</v>
      </c>
      <c r="AR347">
        <v>1</v>
      </c>
      <c r="AS347">
        <f>AR347*'MRIP Selectivity'!$N$35</f>
        <v>6.2965941758702333E-3</v>
      </c>
      <c r="AT347">
        <f>AR347*'MRIP Selectivity'!$O$35</f>
        <v>6.2842892271189965E-3</v>
      </c>
      <c r="AU347">
        <f>AR347*'MRIP Selectivity'!$P$35</f>
        <v>9.0321712954188795E-4</v>
      </c>
      <c r="AV347">
        <v>1</v>
      </c>
      <c r="AW347">
        <f t="shared" si="155"/>
        <v>5</v>
      </c>
      <c r="AX347">
        <f t="shared" si="134"/>
        <v>0</v>
      </c>
      <c r="AY347">
        <f t="shared" si="135"/>
        <v>0</v>
      </c>
      <c r="AZ347">
        <f t="shared" si="136"/>
        <v>0</v>
      </c>
      <c r="BA347">
        <v>111.95045559</v>
      </c>
      <c r="BB347">
        <v>111.95045559</v>
      </c>
    </row>
    <row r="348" spans="1:54" x14ac:dyDescent="0.25">
      <c r="A348" t="s">
        <v>307</v>
      </c>
      <c r="B348" t="s">
        <v>3</v>
      </c>
      <c r="C348">
        <v>2014</v>
      </c>
      <c r="D348">
        <v>4</v>
      </c>
      <c r="E348">
        <v>8</v>
      </c>
      <c r="F348" t="s">
        <v>1825</v>
      </c>
      <c r="G348" t="s">
        <v>1769</v>
      </c>
      <c r="H348" t="s">
        <v>1811</v>
      </c>
      <c r="I348" t="s">
        <v>1824</v>
      </c>
      <c r="J348" t="s">
        <v>1813</v>
      </c>
      <c r="K348" t="str">
        <f t="shared" si="137"/>
        <v>Inshore</v>
      </c>
      <c r="L348">
        <v>0</v>
      </c>
      <c r="M348">
        <f t="shared" si="130"/>
        <v>0</v>
      </c>
      <c r="N348">
        <f t="shared" si="138"/>
        <v>8.8066183820924612E-2</v>
      </c>
      <c r="O348">
        <f t="shared" si="139"/>
        <v>4.3990024589832977E-2</v>
      </c>
      <c r="P348">
        <v>0</v>
      </c>
      <c r="Q348">
        <f t="shared" si="140"/>
        <v>0</v>
      </c>
      <c r="R348">
        <v>0</v>
      </c>
      <c r="S348">
        <f t="shared" si="131"/>
        <v>0</v>
      </c>
      <c r="T348">
        <f t="shared" si="141"/>
        <v>0</v>
      </c>
      <c r="U348">
        <f t="shared" si="132"/>
        <v>7.4364240097692796E-2</v>
      </c>
      <c r="V348">
        <f t="shared" si="142"/>
        <v>0.84441310922369928</v>
      </c>
      <c r="W348">
        <f t="shared" si="133"/>
        <v>4.1421165269122859E-2</v>
      </c>
      <c r="X348">
        <f t="shared" si="143"/>
        <v>0.94160359434525442</v>
      </c>
      <c r="Y348">
        <v>7</v>
      </c>
      <c r="Z348">
        <f>Y348*'MRIP Selectivity'!$N$35</f>
        <v>4.4076159231091636E-2</v>
      </c>
      <c r="AA348">
        <f>Y348*'MRIP Selectivity'!$O$35</f>
        <v>4.3990024589832977E-2</v>
      </c>
      <c r="AB348">
        <f>Y348*'MRIP Selectivity'!$P$35</f>
        <v>6.3225199067932156E-3</v>
      </c>
      <c r="AC348">
        <v>0.74741255597723821</v>
      </c>
      <c r="AD348">
        <v>0.94160359434525442</v>
      </c>
      <c r="AE348">
        <v>1.3432654004296583</v>
      </c>
      <c r="AF348">
        <f t="shared" si="144"/>
        <v>3.2943074828569945E-2</v>
      </c>
      <c r="AG348">
        <f t="shared" si="145"/>
        <v>4.1421165269122859E-2</v>
      </c>
      <c r="AH348">
        <f t="shared" si="146"/>
        <v>8.4928222343230737E-3</v>
      </c>
      <c r="AI348">
        <f t="shared" si="147"/>
        <v>9.4388703727717821E-2</v>
      </c>
      <c r="AJ348">
        <f t="shared" si="148"/>
        <v>8.2857062332015868E-2</v>
      </c>
      <c r="AK348">
        <f t="shared" si="149"/>
        <v>5.0312544496626192E-2</v>
      </c>
      <c r="AL348">
        <f t="shared" si="150"/>
        <v>4.9913987503445931E-2</v>
      </c>
      <c r="AM348">
        <f t="shared" si="151"/>
        <v>7.4364240097692796E-2</v>
      </c>
      <c r="AN348">
        <f t="shared" si="152"/>
        <v>4.1421165269122859E-2</v>
      </c>
      <c r="AO348">
        <v>0</v>
      </c>
      <c r="AP348">
        <f t="shared" si="153"/>
        <v>8.8066183820924612E-2</v>
      </c>
      <c r="AQ348">
        <f t="shared" si="154"/>
        <v>4.3990024589832977E-2</v>
      </c>
      <c r="AR348">
        <v>7</v>
      </c>
      <c r="AS348">
        <f>AR348*'MRIP Selectivity'!$N$35</f>
        <v>4.4076159231091636E-2</v>
      </c>
      <c r="AT348">
        <f>AR348*'MRIP Selectivity'!$O$35</f>
        <v>4.3990024589832977E-2</v>
      </c>
      <c r="AU348">
        <f>AR348*'MRIP Selectivity'!$P$35</f>
        <v>6.3225199067932156E-3</v>
      </c>
      <c r="AV348">
        <v>1</v>
      </c>
      <c r="AW348">
        <f t="shared" si="155"/>
        <v>5</v>
      </c>
      <c r="AX348">
        <f t="shared" si="134"/>
        <v>0</v>
      </c>
      <c r="AY348">
        <f t="shared" si="135"/>
        <v>0</v>
      </c>
      <c r="AZ348">
        <f t="shared" si="136"/>
        <v>0</v>
      </c>
      <c r="BA348">
        <v>73.681739139000001</v>
      </c>
      <c r="BB348">
        <v>73.681739139000001</v>
      </c>
    </row>
    <row r="349" spans="1:54" x14ac:dyDescent="0.25">
      <c r="A349" t="s">
        <v>308</v>
      </c>
      <c r="B349" t="s">
        <v>3</v>
      </c>
      <c r="C349">
        <v>2014</v>
      </c>
      <c r="D349">
        <v>4</v>
      </c>
      <c r="E349">
        <v>8</v>
      </c>
      <c r="F349" t="s">
        <v>1825</v>
      </c>
      <c r="G349" t="s">
        <v>1769</v>
      </c>
      <c r="H349" t="s">
        <v>1811</v>
      </c>
      <c r="I349" t="s">
        <v>1824</v>
      </c>
      <c r="J349" t="s">
        <v>1813</v>
      </c>
      <c r="K349" t="str">
        <f t="shared" si="137"/>
        <v>Inshore</v>
      </c>
      <c r="L349">
        <v>0</v>
      </c>
      <c r="M349">
        <f t="shared" si="130"/>
        <v>0</v>
      </c>
      <c r="N349">
        <f t="shared" si="138"/>
        <v>7.5485300417935386E-2</v>
      </c>
      <c r="O349">
        <f t="shared" si="139"/>
        <v>3.7705735362713981E-2</v>
      </c>
      <c r="P349">
        <v>0</v>
      </c>
      <c r="Q349">
        <f t="shared" si="140"/>
        <v>0</v>
      </c>
      <c r="R349">
        <v>0</v>
      </c>
      <c r="S349">
        <f t="shared" si="131"/>
        <v>0</v>
      </c>
      <c r="T349">
        <f t="shared" si="141"/>
        <v>0</v>
      </c>
      <c r="U349">
        <f t="shared" si="132"/>
        <v>6.3740777226593825E-2</v>
      </c>
      <c r="V349">
        <f t="shared" si="142"/>
        <v>0.84441310922369928</v>
      </c>
      <c r="W349">
        <f t="shared" si="133"/>
        <v>3.5503855944962449E-2</v>
      </c>
      <c r="X349">
        <f t="shared" si="143"/>
        <v>0.94160359434525442</v>
      </c>
      <c r="Y349">
        <v>6</v>
      </c>
      <c r="Z349">
        <f>Y349*'MRIP Selectivity'!$N$35</f>
        <v>3.7779565055221398E-2</v>
      </c>
      <c r="AA349">
        <f>Y349*'MRIP Selectivity'!$O$35</f>
        <v>3.7705735362713981E-2</v>
      </c>
      <c r="AB349">
        <f>Y349*'MRIP Selectivity'!$P$35</f>
        <v>5.4193027772513275E-3</v>
      </c>
      <c r="AC349">
        <v>0.74741255597723821</v>
      </c>
      <c r="AD349">
        <v>0.94160359434525442</v>
      </c>
      <c r="AE349">
        <v>1.3432654004296583</v>
      </c>
      <c r="AF349">
        <f t="shared" si="144"/>
        <v>2.8236921281631376E-2</v>
      </c>
      <c r="AG349">
        <f t="shared" si="145"/>
        <v>3.5503855944962449E-2</v>
      </c>
      <c r="AH349">
        <f t="shared" si="146"/>
        <v>7.2795619151340635E-3</v>
      </c>
      <c r="AI349">
        <f t="shared" si="147"/>
        <v>8.0904603195186719E-2</v>
      </c>
      <c r="AJ349">
        <f t="shared" si="148"/>
        <v>7.1020339141727895E-2</v>
      </c>
      <c r="AK349">
        <f t="shared" si="149"/>
        <v>4.3125038139965308E-2</v>
      </c>
      <c r="AL349">
        <f t="shared" si="150"/>
        <v>4.2783417860096512E-2</v>
      </c>
      <c r="AM349">
        <f t="shared" si="151"/>
        <v>6.3740777226593825E-2</v>
      </c>
      <c r="AN349">
        <f t="shared" si="152"/>
        <v>3.5503855944962449E-2</v>
      </c>
      <c r="AO349">
        <v>0</v>
      </c>
      <c r="AP349">
        <f t="shared" si="153"/>
        <v>7.5485300417935386E-2</v>
      </c>
      <c r="AQ349">
        <f t="shared" si="154"/>
        <v>3.7705735362713981E-2</v>
      </c>
      <c r="AR349">
        <v>6</v>
      </c>
      <c r="AS349">
        <f>AR349*'MRIP Selectivity'!$N$35</f>
        <v>3.7779565055221398E-2</v>
      </c>
      <c r="AT349">
        <f>AR349*'MRIP Selectivity'!$O$35</f>
        <v>3.7705735362713981E-2</v>
      </c>
      <c r="AU349">
        <f>AR349*'MRIP Selectivity'!$P$35</f>
        <v>5.4193027772513275E-3</v>
      </c>
      <c r="AV349">
        <v>1</v>
      </c>
      <c r="AW349">
        <f t="shared" si="155"/>
        <v>5</v>
      </c>
      <c r="AX349">
        <f t="shared" si="134"/>
        <v>0</v>
      </c>
      <c r="AY349">
        <f t="shared" si="135"/>
        <v>0</v>
      </c>
      <c r="AZ349">
        <f t="shared" si="136"/>
        <v>0</v>
      </c>
      <c r="BA349">
        <v>73.681739139000001</v>
      </c>
      <c r="BB349">
        <v>73.681739139000001</v>
      </c>
    </row>
    <row r="350" spans="1:54" x14ac:dyDescent="0.25">
      <c r="A350" t="s">
        <v>309</v>
      </c>
      <c r="B350" t="s">
        <v>3</v>
      </c>
      <c r="C350">
        <v>2014</v>
      </c>
      <c r="D350">
        <v>4</v>
      </c>
      <c r="E350">
        <v>8</v>
      </c>
      <c r="F350" t="s">
        <v>1848</v>
      </c>
      <c r="G350" t="s">
        <v>1769</v>
      </c>
      <c r="H350" t="s">
        <v>1811</v>
      </c>
      <c r="I350" t="s">
        <v>1824</v>
      </c>
      <c r="J350" t="s">
        <v>1813</v>
      </c>
      <c r="K350" t="str">
        <f t="shared" si="137"/>
        <v>Inshore</v>
      </c>
      <c r="L350">
        <v>0</v>
      </c>
      <c r="M350">
        <f t="shared" si="130"/>
        <v>0</v>
      </c>
      <c r="N350">
        <f t="shared" si="138"/>
        <v>3.7742650208967693E-2</v>
      </c>
      <c r="O350">
        <f t="shared" si="139"/>
        <v>1.8852867681356991E-2</v>
      </c>
      <c r="P350">
        <v>0</v>
      </c>
      <c r="Q350">
        <f t="shared" si="140"/>
        <v>0</v>
      </c>
      <c r="R350">
        <v>0</v>
      </c>
      <c r="S350">
        <f t="shared" si="131"/>
        <v>0</v>
      </c>
      <c r="T350">
        <f t="shared" si="141"/>
        <v>0</v>
      </c>
      <c r="U350">
        <f t="shared" si="132"/>
        <v>3.1870388613296913E-2</v>
      </c>
      <c r="V350">
        <f t="shared" si="142"/>
        <v>0.84441310922369928</v>
      </c>
      <c r="W350">
        <f t="shared" si="133"/>
        <v>1.7751927972481225E-2</v>
      </c>
      <c r="X350">
        <f t="shared" si="143"/>
        <v>0.94160359434525442</v>
      </c>
      <c r="Y350">
        <v>3</v>
      </c>
      <c r="Z350">
        <f>Y350*'MRIP Selectivity'!$N$35</f>
        <v>1.8889782527610699E-2</v>
      </c>
      <c r="AA350">
        <f>Y350*'MRIP Selectivity'!$O$35</f>
        <v>1.8852867681356991E-2</v>
      </c>
      <c r="AB350">
        <f>Y350*'MRIP Selectivity'!$P$35</f>
        <v>2.7096513886256638E-3</v>
      </c>
      <c r="AC350">
        <v>0.74741255597723821</v>
      </c>
      <c r="AD350">
        <v>0.94160359434525442</v>
      </c>
      <c r="AE350">
        <v>1.3432654004296583</v>
      </c>
      <c r="AF350">
        <f t="shared" si="144"/>
        <v>1.4118460640815688E-2</v>
      </c>
      <c r="AG350">
        <f t="shared" si="145"/>
        <v>1.7751927972481225E-2</v>
      </c>
      <c r="AH350">
        <f t="shared" si="146"/>
        <v>3.6397809575670318E-3</v>
      </c>
      <c r="AI350">
        <f t="shared" si="147"/>
        <v>4.045230159759336E-2</v>
      </c>
      <c r="AJ350">
        <f t="shared" si="148"/>
        <v>3.5510169570863948E-2</v>
      </c>
      <c r="AK350">
        <f t="shared" si="149"/>
        <v>2.1562519069982654E-2</v>
      </c>
      <c r="AL350">
        <f t="shared" si="150"/>
        <v>2.1391708930048256E-2</v>
      </c>
      <c r="AM350">
        <f t="shared" si="151"/>
        <v>3.1870388613296913E-2</v>
      </c>
      <c r="AN350">
        <f t="shared" si="152"/>
        <v>1.7751927972481225E-2</v>
      </c>
      <c r="AO350">
        <v>0</v>
      </c>
      <c r="AP350">
        <f t="shared" si="153"/>
        <v>3.7742650208967693E-2</v>
      </c>
      <c r="AQ350">
        <f t="shared" si="154"/>
        <v>1.8852867681356991E-2</v>
      </c>
      <c r="AR350">
        <v>3</v>
      </c>
      <c r="AS350">
        <f>AR350*'MRIP Selectivity'!$N$35</f>
        <v>1.8889782527610699E-2</v>
      </c>
      <c r="AT350">
        <f>AR350*'MRIP Selectivity'!$O$35</f>
        <v>1.8852867681356991E-2</v>
      </c>
      <c r="AU350">
        <f>AR350*'MRIP Selectivity'!$P$35</f>
        <v>2.7096513886256638E-3</v>
      </c>
      <c r="AV350">
        <v>1</v>
      </c>
      <c r="AW350">
        <f t="shared" si="155"/>
        <v>5</v>
      </c>
      <c r="AX350">
        <f t="shared" si="134"/>
        <v>0</v>
      </c>
      <c r="AY350">
        <f t="shared" si="135"/>
        <v>0</v>
      </c>
      <c r="AZ350">
        <f t="shared" si="136"/>
        <v>0</v>
      </c>
      <c r="BA350">
        <v>380.55009789000002</v>
      </c>
      <c r="BB350">
        <v>380.55009789000002</v>
      </c>
    </row>
    <row r="351" spans="1:54" x14ac:dyDescent="0.25">
      <c r="A351" t="s">
        <v>310</v>
      </c>
      <c r="B351" t="s">
        <v>3</v>
      </c>
      <c r="C351">
        <v>2014</v>
      </c>
      <c r="D351">
        <v>4</v>
      </c>
      <c r="E351">
        <v>8</v>
      </c>
      <c r="F351" t="s">
        <v>1872</v>
      </c>
      <c r="G351" t="s">
        <v>1769</v>
      </c>
      <c r="H351" t="s">
        <v>1811</v>
      </c>
      <c r="I351" t="s">
        <v>1812</v>
      </c>
      <c r="J351" t="s">
        <v>1767</v>
      </c>
      <c r="K351" t="str">
        <f t="shared" si="137"/>
        <v>Inshore</v>
      </c>
      <c r="L351">
        <v>0</v>
      </c>
      <c r="M351">
        <f t="shared" si="130"/>
        <v>0</v>
      </c>
      <c r="N351">
        <f t="shared" si="138"/>
        <v>5.0323533611956919E-2</v>
      </c>
      <c r="O351">
        <f t="shared" si="139"/>
        <v>2.5137156908475986E-2</v>
      </c>
      <c r="P351">
        <v>0</v>
      </c>
      <c r="Q351">
        <f t="shared" si="140"/>
        <v>0</v>
      </c>
      <c r="R351">
        <v>0</v>
      </c>
      <c r="S351">
        <f t="shared" si="131"/>
        <v>0</v>
      </c>
      <c r="T351">
        <f t="shared" si="141"/>
        <v>0</v>
      </c>
      <c r="U351">
        <f t="shared" si="132"/>
        <v>4.2493851484395884E-2</v>
      </c>
      <c r="V351">
        <f t="shared" si="142"/>
        <v>0.84441310922369939</v>
      </c>
      <c r="W351">
        <f t="shared" si="133"/>
        <v>2.3669237296641631E-2</v>
      </c>
      <c r="X351">
        <f t="shared" si="143"/>
        <v>0.94160359434525431</v>
      </c>
      <c r="Y351">
        <v>4</v>
      </c>
      <c r="Z351">
        <f>Y351*'MRIP Selectivity'!$N$35</f>
        <v>2.5186376703480933E-2</v>
      </c>
      <c r="AA351">
        <f>Y351*'MRIP Selectivity'!$O$35</f>
        <v>2.5137156908475986E-2</v>
      </c>
      <c r="AB351">
        <f>Y351*'MRIP Selectivity'!$P$35</f>
        <v>3.6128685181675518E-3</v>
      </c>
      <c r="AC351">
        <v>0.74741255597723821</v>
      </c>
      <c r="AD351">
        <v>0.94160359434525442</v>
      </c>
      <c r="AE351">
        <v>1.3432654004296583</v>
      </c>
      <c r="AF351">
        <f t="shared" si="144"/>
        <v>1.8824614187754253E-2</v>
      </c>
      <c r="AG351">
        <f t="shared" si="145"/>
        <v>2.3669237296641631E-2</v>
      </c>
      <c r="AH351">
        <f t="shared" si="146"/>
        <v>4.8530412767560423E-3</v>
      </c>
      <c r="AI351">
        <f t="shared" si="147"/>
        <v>5.3936402130124468E-2</v>
      </c>
      <c r="AJ351">
        <f t="shared" si="148"/>
        <v>4.7346892761151928E-2</v>
      </c>
      <c r="AK351">
        <f t="shared" si="149"/>
        <v>2.8750025426643538E-2</v>
      </c>
      <c r="AL351">
        <f t="shared" si="150"/>
        <v>2.8522278573397675E-2</v>
      </c>
      <c r="AM351">
        <f t="shared" si="151"/>
        <v>4.2493851484395884E-2</v>
      </c>
      <c r="AN351">
        <f t="shared" si="152"/>
        <v>2.3669237296641631E-2</v>
      </c>
      <c r="AO351">
        <v>0</v>
      </c>
      <c r="AP351">
        <f t="shared" si="153"/>
        <v>5.0323533611956919E-2</v>
      </c>
      <c r="AQ351">
        <f t="shared" si="154"/>
        <v>2.5137156908475986E-2</v>
      </c>
      <c r="AR351">
        <v>4</v>
      </c>
      <c r="AS351">
        <f>AR351*'MRIP Selectivity'!$N$35</f>
        <v>2.5186376703480933E-2</v>
      </c>
      <c r="AT351">
        <f>AR351*'MRIP Selectivity'!$O$35</f>
        <v>2.5137156908475986E-2</v>
      </c>
      <c r="AU351">
        <f>AR351*'MRIP Selectivity'!$P$35</f>
        <v>3.6128685181675518E-3</v>
      </c>
      <c r="AV351">
        <v>6</v>
      </c>
      <c r="AW351">
        <f t="shared" si="155"/>
        <v>30</v>
      </c>
      <c r="AX351">
        <f t="shared" si="134"/>
        <v>0</v>
      </c>
      <c r="AY351">
        <f t="shared" si="135"/>
        <v>0</v>
      </c>
      <c r="AZ351">
        <f t="shared" si="136"/>
        <v>0</v>
      </c>
      <c r="BA351">
        <v>387.32589942999999</v>
      </c>
      <c r="BB351">
        <v>387.32589942999999</v>
      </c>
    </row>
    <row r="352" spans="1:54" x14ac:dyDescent="0.25">
      <c r="A352" t="s">
        <v>311</v>
      </c>
      <c r="B352" t="s">
        <v>3</v>
      </c>
      <c r="C352">
        <v>2014</v>
      </c>
      <c r="D352">
        <v>4</v>
      </c>
      <c r="E352">
        <v>8</v>
      </c>
      <c r="F352" t="s">
        <v>1872</v>
      </c>
      <c r="G352" t="s">
        <v>1769</v>
      </c>
      <c r="H352" t="s">
        <v>1811</v>
      </c>
      <c r="I352" t="s">
        <v>1812</v>
      </c>
      <c r="J352" t="s">
        <v>1813</v>
      </c>
      <c r="K352" t="str">
        <f t="shared" si="137"/>
        <v>Inshore</v>
      </c>
      <c r="L352">
        <v>0</v>
      </c>
      <c r="M352">
        <f t="shared" si="130"/>
        <v>0</v>
      </c>
      <c r="N352">
        <f t="shared" si="138"/>
        <v>0.11322795062690307</v>
      </c>
      <c r="O352">
        <f t="shared" si="139"/>
        <v>5.6558603044070968E-2</v>
      </c>
      <c r="P352">
        <v>0</v>
      </c>
      <c r="Q352">
        <f t="shared" si="140"/>
        <v>0</v>
      </c>
      <c r="R352">
        <v>0</v>
      </c>
      <c r="S352">
        <f t="shared" si="131"/>
        <v>0</v>
      </c>
      <c r="T352">
        <f t="shared" si="141"/>
        <v>0</v>
      </c>
      <c r="U352">
        <f t="shared" si="132"/>
        <v>9.5611165839890738E-2</v>
      </c>
      <c r="V352">
        <f t="shared" si="142"/>
        <v>0.84441310922369939</v>
      </c>
      <c r="W352">
        <f t="shared" si="133"/>
        <v>5.3255783917443671E-2</v>
      </c>
      <c r="X352">
        <f t="shared" si="143"/>
        <v>0.94160359434525442</v>
      </c>
      <c r="Y352">
        <v>9</v>
      </c>
      <c r="Z352">
        <f>Y352*'MRIP Selectivity'!$N$35</f>
        <v>5.6669347582832097E-2</v>
      </c>
      <c r="AA352">
        <f>Y352*'MRIP Selectivity'!$O$35</f>
        <v>5.6558603044070968E-2</v>
      </c>
      <c r="AB352">
        <f>Y352*'MRIP Selectivity'!$P$35</f>
        <v>8.1289541658769917E-3</v>
      </c>
      <c r="AC352">
        <v>0.74741255597723821</v>
      </c>
      <c r="AD352">
        <v>0.94160359434525442</v>
      </c>
      <c r="AE352">
        <v>1.3432654004296583</v>
      </c>
      <c r="AF352">
        <f t="shared" si="144"/>
        <v>4.2355381922447061E-2</v>
      </c>
      <c r="AG352">
        <f t="shared" si="145"/>
        <v>5.3255783917443671E-2</v>
      </c>
      <c r="AH352">
        <f t="shared" si="146"/>
        <v>1.0919342872701096E-2</v>
      </c>
      <c r="AI352">
        <f t="shared" si="147"/>
        <v>0.12135690479278005</v>
      </c>
      <c r="AJ352">
        <f t="shared" si="148"/>
        <v>0.10653050871259183</v>
      </c>
      <c r="AK352">
        <f t="shared" si="149"/>
        <v>6.4687557209947955E-2</v>
      </c>
      <c r="AL352">
        <f t="shared" si="150"/>
        <v>6.4175126790144768E-2</v>
      </c>
      <c r="AM352">
        <f t="shared" si="151"/>
        <v>9.5611165839890738E-2</v>
      </c>
      <c r="AN352">
        <f t="shared" si="152"/>
        <v>5.3255783917443671E-2</v>
      </c>
      <c r="AO352">
        <v>0</v>
      </c>
      <c r="AP352">
        <f t="shared" si="153"/>
        <v>0.11322795062690307</v>
      </c>
      <c r="AQ352">
        <f t="shared" si="154"/>
        <v>5.6558603044070968E-2</v>
      </c>
      <c r="AR352">
        <v>9</v>
      </c>
      <c r="AS352">
        <f>AR352*'MRIP Selectivity'!$N$35</f>
        <v>5.6669347582832097E-2</v>
      </c>
      <c r="AT352">
        <f>AR352*'MRIP Selectivity'!$O$35</f>
        <v>5.6558603044070968E-2</v>
      </c>
      <c r="AU352">
        <f>AR352*'MRIP Selectivity'!$P$35</f>
        <v>8.1289541658769917E-3</v>
      </c>
      <c r="AV352">
        <v>16</v>
      </c>
      <c r="AW352">
        <f t="shared" si="155"/>
        <v>80</v>
      </c>
      <c r="AX352">
        <f t="shared" si="134"/>
        <v>0</v>
      </c>
      <c r="AY352">
        <f t="shared" si="135"/>
        <v>0</v>
      </c>
      <c r="AZ352">
        <f t="shared" si="136"/>
        <v>0</v>
      </c>
      <c r="BA352">
        <v>387.32589942999999</v>
      </c>
      <c r="BB352">
        <v>387.32589942999999</v>
      </c>
    </row>
    <row r="353" spans="1:54" x14ac:dyDescent="0.25">
      <c r="A353" t="s">
        <v>312</v>
      </c>
      <c r="B353" t="s">
        <v>3</v>
      </c>
      <c r="C353">
        <v>2014</v>
      </c>
      <c r="D353">
        <v>4</v>
      </c>
      <c r="E353">
        <v>8</v>
      </c>
      <c r="F353" t="s">
        <v>1872</v>
      </c>
      <c r="G353" t="s">
        <v>1769</v>
      </c>
      <c r="H353" t="s">
        <v>1811</v>
      </c>
      <c r="I353" t="s">
        <v>1812</v>
      </c>
      <c r="J353" t="s">
        <v>1813</v>
      </c>
      <c r="K353" t="str">
        <f t="shared" si="137"/>
        <v>Inshore</v>
      </c>
      <c r="L353">
        <v>0</v>
      </c>
      <c r="M353">
        <f t="shared" si="130"/>
        <v>0</v>
      </c>
      <c r="N353">
        <f t="shared" si="138"/>
        <v>3.7742650208967693E-2</v>
      </c>
      <c r="O353">
        <f t="shared" si="139"/>
        <v>1.8852867681356991E-2</v>
      </c>
      <c r="P353">
        <v>0</v>
      </c>
      <c r="Q353">
        <f t="shared" si="140"/>
        <v>0</v>
      </c>
      <c r="R353">
        <v>0</v>
      </c>
      <c r="S353">
        <f t="shared" si="131"/>
        <v>0</v>
      </c>
      <c r="T353">
        <f t="shared" si="141"/>
        <v>0</v>
      </c>
      <c r="U353">
        <f t="shared" si="132"/>
        <v>3.1870388613296913E-2</v>
      </c>
      <c r="V353">
        <f t="shared" si="142"/>
        <v>0.84441310922369928</v>
      </c>
      <c r="W353">
        <f t="shared" si="133"/>
        <v>1.7751927972481225E-2</v>
      </c>
      <c r="X353">
        <f t="shared" si="143"/>
        <v>0.94160359434525442</v>
      </c>
      <c r="Y353">
        <v>3</v>
      </c>
      <c r="Z353">
        <f>Y353*'MRIP Selectivity'!$N$35</f>
        <v>1.8889782527610699E-2</v>
      </c>
      <c r="AA353">
        <f>Y353*'MRIP Selectivity'!$O$35</f>
        <v>1.8852867681356991E-2</v>
      </c>
      <c r="AB353">
        <f>Y353*'MRIP Selectivity'!$P$35</f>
        <v>2.7096513886256638E-3</v>
      </c>
      <c r="AC353">
        <v>0.74741255597723821</v>
      </c>
      <c r="AD353">
        <v>0.94160359434525442</v>
      </c>
      <c r="AE353">
        <v>1.3432654004296583</v>
      </c>
      <c r="AF353">
        <f t="shared" si="144"/>
        <v>1.4118460640815688E-2</v>
      </c>
      <c r="AG353">
        <f t="shared" si="145"/>
        <v>1.7751927972481225E-2</v>
      </c>
      <c r="AH353">
        <f t="shared" si="146"/>
        <v>3.6397809575670318E-3</v>
      </c>
      <c r="AI353">
        <f t="shared" si="147"/>
        <v>4.045230159759336E-2</v>
      </c>
      <c r="AJ353">
        <f t="shared" si="148"/>
        <v>3.5510169570863948E-2</v>
      </c>
      <c r="AK353">
        <f t="shared" si="149"/>
        <v>2.1562519069982654E-2</v>
      </c>
      <c r="AL353">
        <f t="shared" si="150"/>
        <v>2.1391708930048256E-2</v>
      </c>
      <c r="AM353">
        <f t="shared" si="151"/>
        <v>3.1870388613296913E-2</v>
      </c>
      <c r="AN353">
        <f t="shared" si="152"/>
        <v>1.7751927972481225E-2</v>
      </c>
      <c r="AO353">
        <v>0</v>
      </c>
      <c r="AP353">
        <f t="shared" si="153"/>
        <v>3.7742650208967693E-2</v>
      </c>
      <c r="AQ353">
        <f t="shared" si="154"/>
        <v>1.8852867681356991E-2</v>
      </c>
      <c r="AR353">
        <v>3</v>
      </c>
      <c r="AS353">
        <f>AR353*'MRIP Selectivity'!$N$35</f>
        <v>1.8889782527610699E-2</v>
      </c>
      <c r="AT353">
        <f>AR353*'MRIP Selectivity'!$O$35</f>
        <v>1.8852867681356991E-2</v>
      </c>
      <c r="AU353">
        <f>AR353*'MRIP Selectivity'!$P$35</f>
        <v>2.7096513886256638E-3</v>
      </c>
      <c r="AV353">
        <v>6</v>
      </c>
      <c r="AW353">
        <f t="shared" si="155"/>
        <v>30</v>
      </c>
      <c r="AX353">
        <f t="shared" si="134"/>
        <v>0</v>
      </c>
      <c r="AY353">
        <f t="shared" si="135"/>
        <v>0</v>
      </c>
      <c r="AZ353">
        <f t="shared" si="136"/>
        <v>0</v>
      </c>
      <c r="BA353">
        <v>387.32589942999999</v>
      </c>
      <c r="BB353">
        <v>387.32589942999999</v>
      </c>
    </row>
    <row r="354" spans="1:54" x14ac:dyDescent="0.25">
      <c r="A354" t="s">
        <v>313</v>
      </c>
      <c r="B354" t="s">
        <v>3</v>
      </c>
      <c r="C354">
        <v>2014</v>
      </c>
      <c r="D354">
        <v>4</v>
      </c>
      <c r="E354">
        <v>8</v>
      </c>
      <c r="F354" t="s">
        <v>1868</v>
      </c>
      <c r="G354" t="s">
        <v>1769</v>
      </c>
      <c r="H354" t="s">
        <v>1840</v>
      </c>
      <c r="I354" t="s">
        <v>1837</v>
      </c>
      <c r="J354" t="s">
        <v>1767</v>
      </c>
      <c r="K354" t="str">
        <f t="shared" si="137"/>
        <v>Inshore</v>
      </c>
      <c r="L354">
        <v>0</v>
      </c>
      <c r="M354">
        <f t="shared" si="130"/>
        <v>0</v>
      </c>
      <c r="N354">
        <f t="shared" si="138"/>
        <v>5.0323533611956919E-2</v>
      </c>
      <c r="O354">
        <f t="shared" si="139"/>
        <v>2.5137156908475986E-2</v>
      </c>
      <c r="P354">
        <v>0</v>
      </c>
      <c r="Q354">
        <f t="shared" si="140"/>
        <v>0</v>
      </c>
      <c r="R354">
        <v>0</v>
      </c>
      <c r="S354">
        <f t="shared" si="131"/>
        <v>0</v>
      </c>
      <c r="T354">
        <f t="shared" si="141"/>
        <v>0</v>
      </c>
      <c r="U354">
        <f t="shared" si="132"/>
        <v>4.2493851484395884E-2</v>
      </c>
      <c r="V354">
        <f t="shared" si="142"/>
        <v>0.84441310922369939</v>
      </c>
      <c r="W354">
        <f t="shared" si="133"/>
        <v>2.3669237296641631E-2</v>
      </c>
      <c r="X354">
        <f t="shared" si="143"/>
        <v>0.94160359434525431</v>
      </c>
      <c r="Y354">
        <v>4</v>
      </c>
      <c r="Z354">
        <f>Y354*'MRIP Selectivity'!$N$35</f>
        <v>2.5186376703480933E-2</v>
      </c>
      <c r="AA354">
        <f>Y354*'MRIP Selectivity'!$O$35</f>
        <v>2.5137156908475986E-2</v>
      </c>
      <c r="AB354">
        <f>Y354*'MRIP Selectivity'!$P$35</f>
        <v>3.6128685181675518E-3</v>
      </c>
      <c r="AC354">
        <v>0.74741255597723821</v>
      </c>
      <c r="AD354">
        <v>0.94160359434525442</v>
      </c>
      <c r="AE354">
        <v>1.3432654004296583</v>
      </c>
      <c r="AF354">
        <f t="shared" si="144"/>
        <v>1.8824614187754253E-2</v>
      </c>
      <c r="AG354">
        <f t="shared" si="145"/>
        <v>2.3669237296641631E-2</v>
      </c>
      <c r="AH354">
        <f t="shared" si="146"/>
        <v>4.8530412767560423E-3</v>
      </c>
      <c r="AI354">
        <f t="shared" si="147"/>
        <v>5.3936402130124468E-2</v>
      </c>
      <c r="AJ354">
        <f t="shared" si="148"/>
        <v>4.7346892761151928E-2</v>
      </c>
      <c r="AK354">
        <f t="shared" si="149"/>
        <v>2.8750025426643538E-2</v>
      </c>
      <c r="AL354">
        <f t="shared" si="150"/>
        <v>2.8522278573397675E-2</v>
      </c>
      <c r="AM354">
        <f t="shared" si="151"/>
        <v>4.2493851484395884E-2</v>
      </c>
      <c r="AN354">
        <f t="shared" si="152"/>
        <v>2.3669237296641631E-2</v>
      </c>
      <c r="AO354">
        <v>0</v>
      </c>
      <c r="AP354">
        <f t="shared" si="153"/>
        <v>5.0323533611956919E-2</v>
      </c>
      <c r="AQ354">
        <f t="shared" si="154"/>
        <v>2.5137156908475986E-2</v>
      </c>
      <c r="AR354">
        <v>4</v>
      </c>
      <c r="AS354">
        <f>AR354*'MRIP Selectivity'!$N$35</f>
        <v>2.5186376703480933E-2</v>
      </c>
      <c r="AT354">
        <f>AR354*'MRIP Selectivity'!$O$35</f>
        <v>2.5137156908475986E-2</v>
      </c>
      <c r="AU354">
        <f>AR354*'MRIP Selectivity'!$P$35</f>
        <v>3.6128685181675518E-3</v>
      </c>
      <c r="AV354">
        <v>18</v>
      </c>
      <c r="AW354">
        <f t="shared" si="155"/>
        <v>90</v>
      </c>
      <c r="AX354">
        <f t="shared" si="134"/>
        <v>0</v>
      </c>
      <c r="AY354">
        <f t="shared" si="135"/>
        <v>0</v>
      </c>
      <c r="AZ354">
        <f t="shared" si="136"/>
        <v>0</v>
      </c>
      <c r="BA354">
        <v>6.9572870229000001</v>
      </c>
      <c r="BB354">
        <v>6.9572870229000001</v>
      </c>
    </row>
    <row r="355" spans="1:54" x14ac:dyDescent="0.25">
      <c r="A355" t="s">
        <v>314</v>
      </c>
      <c r="B355" t="s">
        <v>3</v>
      </c>
      <c r="C355">
        <v>2014</v>
      </c>
      <c r="D355">
        <v>4</v>
      </c>
      <c r="E355">
        <v>8</v>
      </c>
      <c r="F355" t="s">
        <v>1868</v>
      </c>
      <c r="G355" t="s">
        <v>1769</v>
      </c>
      <c r="H355" t="s">
        <v>1840</v>
      </c>
      <c r="I355" t="s">
        <v>1837</v>
      </c>
      <c r="J355" t="s">
        <v>1767</v>
      </c>
      <c r="K355" t="str">
        <f t="shared" si="137"/>
        <v>Inshore</v>
      </c>
      <c r="L355">
        <v>0</v>
      </c>
      <c r="M355">
        <f t="shared" si="130"/>
        <v>0</v>
      </c>
      <c r="N355">
        <f t="shared" si="138"/>
        <v>0.13838971743288153</v>
      </c>
      <c r="O355">
        <f t="shared" si="139"/>
        <v>6.9127181498308959E-2</v>
      </c>
      <c r="P355">
        <v>0</v>
      </c>
      <c r="Q355">
        <f t="shared" si="140"/>
        <v>0</v>
      </c>
      <c r="R355">
        <v>0</v>
      </c>
      <c r="S355">
        <f t="shared" si="131"/>
        <v>0</v>
      </c>
      <c r="T355">
        <f t="shared" si="141"/>
        <v>0</v>
      </c>
      <c r="U355">
        <f t="shared" si="132"/>
        <v>0.11685809158208868</v>
      </c>
      <c r="V355">
        <f t="shared" si="142"/>
        <v>0.84441310922369928</v>
      </c>
      <c r="W355">
        <f t="shared" si="133"/>
        <v>6.5090402565764482E-2</v>
      </c>
      <c r="X355">
        <f t="shared" si="143"/>
        <v>0.94160359434525431</v>
      </c>
      <c r="Y355">
        <v>11</v>
      </c>
      <c r="Z355">
        <f>Y355*'MRIP Selectivity'!$N$35</f>
        <v>6.9262535934572572E-2</v>
      </c>
      <c r="AA355">
        <f>Y355*'MRIP Selectivity'!$O$35</f>
        <v>6.9127181498308959E-2</v>
      </c>
      <c r="AB355">
        <f>Y355*'MRIP Selectivity'!$P$35</f>
        <v>9.9353884249607678E-3</v>
      </c>
      <c r="AC355">
        <v>0.74741255597723821</v>
      </c>
      <c r="AD355">
        <v>0.94160359434525442</v>
      </c>
      <c r="AE355">
        <v>1.3432654004296583</v>
      </c>
      <c r="AF355">
        <f t="shared" si="144"/>
        <v>5.1767689016324198E-2</v>
      </c>
      <c r="AG355">
        <f t="shared" si="145"/>
        <v>6.5090402565764482E-2</v>
      </c>
      <c r="AH355">
        <f t="shared" si="146"/>
        <v>1.3345863511079118E-2</v>
      </c>
      <c r="AI355">
        <f t="shared" si="147"/>
        <v>0.14832510585784231</v>
      </c>
      <c r="AJ355">
        <f t="shared" si="148"/>
        <v>0.13020395509316779</v>
      </c>
      <c r="AK355">
        <f t="shared" si="149"/>
        <v>7.9062569923269724E-2</v>
      </c>
      <c r="AL355">
        <f t="shared" si="150"/>
        <v>7.8436266076843605E-2</v>
      </c>
      <c r="AM355">
        <f t="shared" si="151"/>
        <v>0.11685809158208868</v>
      </c>
      <c r="AN355">
        <f t="shared" si="152"/>
        <v>6.5090402565764482E-2</v>
      </c>
      <c r="AO355">
        <v>0</v>
      </c>
      <c r="AP355">
        <f t="shared" si="153"/>
        <v>0.13838971743288153</v>
      </c>
      <c r="AQ355">
        <f t="shared" si="154"/>
        <v>6.9127181498308959E-2</v>
      </c>
      <c r="AR355">
        <v>11</v>
      </c>
      <c r="AS355">
        <f>AR355*'MRIP Selectivity'!$N$35</f>
        <v>6.9262535934572572E-2</v>
      </c>
      <c r="AT355">
        <f>AR355*'MRIP Selectivity'!$O$35</f>
        <v>6.9127181498308959E-2</v>
      </c>
      <c r="AU355">
        <f>AR355*'MRIP Selectivity'!$P$35</f>
        <v>9.9353884249607678E-3</v>
      </c>
      <c r="AV355">
        <v>9</v>
      </c>
      <c r="AW355">
        <f t="shared" si="155"/>
        <v>45</v>
      </c>
      <c r="AX355">
        <f t="shared" si="134"/>
        <v>0</v>
      </c>
      <c r="AY355">
        <f t="shared" si="135"/>
        <v>0</v>
      </c>
      <c r="AZ355">
        <f t="shared" si="136"/>
        <v>0</v>
      </c>
      <c r="BA355">
        <v>6.9572870229000001</v>
      </c>
      <c r="BB355">
        <v>6.9572870229000001</v>
      </c>
    </row>
    <row r="356" spans="1:54" x14ac:dyDescent="0.25">
      <c r="A356" t="s">
        <v>315</v>
      </c>
      <c r="B356" t="s">
        <v>3</v>
      </c>
      <c r="C356">
        <v>2014</v>
      </c>
      <c r="D356">
        <v>4</v>
      </c>
      <c r="E356">
        <v>8</v>
      </c>
      <c r="F356" t="s">
        <v>1860</v>
      </c>
      <c r="G356" t="s">
        <v>1769</v>
      </c>
      <c r="H356" t="s">
        <v>1811</v>
      </c>
      <c r="I356" t="s">
        <v>1812</v>
      </c>
      <c r="J356" t="s">
        <v>1813</v>
      </c>
      <c r="K356" t="str">
        <f t="shared" si="137"/>
        <v>Inshore</v>
      </c>
      <c r="L356">
        <v>0</v>
      </c>
      <c r="M356">
        <f t="shared" si="130"/>
        <v>0</v>
      </c>
      <c r="N356">
        <f t="shared" si="138"/>
        <v>2.516176680597846E-2</v>
      </c>
      <c r="O356">
        <f t="shared" si="139"/>
        <v>1.2568578454237993E-2</v>
      </c>
      <c r="P356">
        <v>0</v>
      </c>
      <c r="Q356">
        <f t="shared" si="140"/>
        <v>0</v>
      </c>
      <c r="R356">
        <v>0</v>
      </c>
      <c r="S356">
        <f t="shared" si="131"/>
        <v>0</v>
      </c>
      <c r="T356">
        <f t="shared" si="141"/>
        <v>0</v>
      </c>
      <c r="U356">
        <f t="shared" si="132"/>
        <v>2.1246925742197942E-2</v>
      </c>
      <c r="V356">
        <f t="shared" si="142"/>
        <v>0.84441310922369939</v>
      </c>
      <c r="W356">
        <f t="shared" si="133"/>
        <v>1.1834618648320815E-2</v>
      </c>
      <c r="X356">
        <f t="shared" si="143"/>
        <v>0.94160359434525431</v>
      </c>
      <c r="Y356">
        <v>2</v>
      </c>
      <c r="Z356">
        <f>Y356*'MRIP Selectivity'!$N$35</f>
        <v>1.2593188351740467E-2</v>
      </c>
      <c r="AA356">
        <f>Y356*'MRIP Selectivity'!$O$35</f>
        <v>1.2568578454237993E-2</v>
      </c>
      <c r="AB356">
        <f>Y356*'MRIP Selectivity'!$P$35</f>
        <v>1.8064342590837759E-3</v>
      </c>
      <c r="AC356">
        <v>0.74741255597723821</v>
      </c>
      <c r="AD356">
        <v>0.94160359434525442</v>
      </c>
      <c r="AE356">
        <v>1.3432654004296583</v>
      </c>
      <c r="AF356">
        <f t="shared" si="144"/>
        <v>9.4123070938771265E-3</v>
      </c>
      <c r="AG356">
        <f t="shared" si="145"/>
        <v>1.1834618648320815E-2</v>
      </c>
      <c r="AH356">
        <f t="shared" si="146"/>
        <v>2.4265206383780212E-3</v>
      </c>
      <c r="AI356">
        <f t="shared" si="147"/>
        <v>2.6968201065062234E-2</v>
      </c>
      <c r="AJ356">
        <f t="shared" si="148"/>
        <v>2.3673446380575964E-2</v>
      </c>
      <c r="AK356">
        <f t="shared" si="149"/>
        <v>1.4375012713321769E-2</v>
      </c>
      <c r="AL356">
        <f t="shared" si="150"/>
        <v>1.4261139286698837E-2</v>
      </c>
      <c r="AM356">
        <f t="shared" si="151"/>
        <v>2.1246925742197942E-2</v>
      </c>
      <c r="AN356">
        <f t="shared" si="152"/>
        <v>1.1834618648320815E-2</v>
      </c>
      <c r="AO356">
        <v>0</v>
      </c>
      <c r="AP356">
        <f t="shared" si="153"/>
        <v>2.516176680597846E-2</v>
      </c>
      <c r="AQ356">
        <f t="shared" si="154"/>
        <v>1.2568578454237993E-2</v>
      </c>
      <c r="AR356">
        <v>2</v>
      </c>
      <c r="AS356">
        <f>AR356*'MRIP Selectivity'!$N$35</f>
        <v>1.2593188351740467E-2</v>
      </c>
      <c r="AT356">
        <f>AR356*'MRIP Selectivity'!$O$35</f>
        <v>1.2568578454237993E-2</v>
      </c>
      <c r="AU356">
        <f>AR356*'MRIP Selectivity'!$P$35</f>
        <v>1.8064342590837759E-3</v>
      </c>
      <c r="AV356">
        <v>1</v>
      </c>
      <c r="AW356">
        <f t="shared" si="155"/>
        <v>5</v>
      </c>
      <c r="AX356">
        <f t="shared" si="134"/>
        <v>0</v>
      </c>
      <c r="AY356">
        <f t="shared" si="135"/>
        <v>0</v>
      </c>
      <c r="AZ356">
        <f t="shared" si="136"/>
        <v>0</v>
      </c>
      <c r="BA356">
        <v>189.76583681</v>
      </c>
      <c r="BB356">
        <v>189.76583681</v>
      </c>
    </row>
    <row r="357" spans="1:54" x14ac:dyDescent="0.25">
      <c r="A357" t="s">
        <v>316</v>
      </c>
      <c r="B357" t="s">
        <v>3</v>
      </c>
      <c r="C357">
        <v>2014</v>
      </c>
      <c r="D357">
        <v>4</v>
      </c>
      <c r="E357">
        <v>8</v>
      </c>
      <c r="F357" t="s">
        <v>1860</v>
      </c>
      <c r="G357" t="s">
        <v>1769</v>
      </c>
      <c r="H357" t="s">
        <v>1811</v>
      </c>
      <c r="I357" t="s">
        <v>1812</v>
      </c>
      <c r="J357" t="s">
        <v>1819</v>
      </c>
      <c r="K357" t="str">
        <f t="shared" si="137"/>
        <v>Offshore</v>
      </c>
      <c r="L357">
        <v>1</v>
      </c>
      <c r="M357">
        <f t="shared" si="130"/>
        <v>189.76583681</v>
      </c>
      <c r="N357">
        <f t="shared" si="138"/>
        <v>1.1006470672239137</v>
      </c>
      <c r="O357">
        <f t="shared" si="139"/>
        <v>1.0502743138169519</v>
      </c>
      <c r="P357">
        <v>14.898581841732284</v>
      </c>
      <c r="Q357">
        <f t="shared" si="140"/>
        <v>14.898581841732284</v>
      </c>
      <c r="R357">
        <v>1.6534669663865817</v>
      </c>
      <c r="S357">
        <f t="shared" si="131"/>
        <v>313.77154251404181</v>
      </c>
      <c r="T357">
        <f t="shared" si="141"/>
        <v>1.6534669663865817</v>
      </c>
      <c r="U357">
        <f t="shared" si="132"/>
        <v>1.7384546693553735</v>
      </c>
      <c r="V357">
        <f t="shared" si="142"/>
        <v>1.579484215353572</v>
      </c>
      <c r="W357">
        <f t="shared" si="133"/>
        <v>1.700805440979865</v>
      </c>
      <c r="X357">
        <f t="shared" si="143"/>
        <v>1.6193916375986812</v>
      </c>
      <c r="Y357">
        <v>8</v>
      </c>
      <c r="Z357">
        <f>Y357*'MRIP Selectivity'!$N$35</f>
        <v>5.0372753406961866E-2</v>
      </c>
      <c r="AA357">
        <f>Y357*'MRIP Selectivity'!$O$35</f>
        <v>5.0274313816951972E-2</v>
      </c>
      <c r="AB357">
        <f>Y357*'MRIP Selectivity'!$P$35</f>
        <v>7.2257370363351036E-3</v>
      </c>
      <c r="AC357">
        <v>0.74741255597723821</v>
      </c>
      <c r="AD357">
        <v>0.94160359434525442</v>
      </c>
      <c r="AE357">
        <v>1.3432654004296583</v>
      </c>
      <c r="AF357">
        <f t="shared" si="144"/>
        <v>3.7649228375508506E-2</v>
      </c>
      <c r="AG357">
        <f t="shared" si="145"/>
        <v>4.7338474593283261E-2</v>
      </c>
      <c r="AH357">
        <f t="shared" si="146"/>
        <v>9.7060825535120847E-3</v>
      </c>
      <c r="AI357">
        <f t="shared" si="147"/>
        <v>0.10787280426024894</v>
      </c>
      <c r="AJ357">
        <f t="shared" si="148"/>
        <v>9.4693785522303855E-2</v>
      </c>
      <c r="AK357">
        <f t="shared" si="149"/>
        <v>5.7500050853287077E-2</v>
      </c>
      <c r="AL357">
        <f t="shared" si="150"/>
        <v>5.7044557146795349E-2</v>
      </c>
      <c r="AM357">
        <f t="shared" si="151"/>
        <v>1.7384546693553735</v>
      </c>
      <c r="AN357">
        <f t="shared" si="152"/>
        <v>1.700805440979865</v>
      </c>
      <c r="AO357">
        <v>1</v>
      </c>
      <c r="AP357">
        <f t="shared" si="153"/>
        <v>1.1006470672239137</v>
      </c>
      <c r="AQ357">
        <f t="shared" si="154"/>
        <v>1.0502743138169519</v>
      </c>
      <c r="AR357">
        <v>8</v>
      </c>
      <c r="AS357">
        <f>AR357*'MRIP Selectivity'!$N$35</f>
        <v>5.0372753406961866E-2</v>
      </c>
      <c r="AT357">
        <f>AR357*'MRIP Selectivity'!$O$35</f>
        <v>5.0274313816951972E-2</v>
      </c>
      <c r="AU357">
        <f>AR357*'MRIP Selectivity'!$P$35</f>
        <v>7.2257370363351036E-3</v>
      </c>
      <c r="AV357">
        <v>4</v>
      </c>
      <c r="AW357">
        <f t="shared" si="155"/>
        <v>20</v>
      </c>
      <c r="AX357">
        <f t="shared" si="134"/>
        <v>0</v>
      </c>
      <c r="AY357">
        <f t="shared" si="135"/>
        <v>0</v>
      </c>
      <c r="AZ357">
        <f t="shared" si="136"/>
        <v>0</v>
      </c>
      <c r="BA357">
        <v>189.76583681</v>
      </c>
      <c r="BB357">
        <v>189.76583681</v>
      </c>
    </row>
    <row r="358" spans="1:54" x14ac:dyDescent="0.25">
      <c r="A358" t="s">
        <v>317</v>
      </c>
      <c r="B358" t="s">
        <v>3</v>
      </c>
      <c r="C358">
        <v>2014</v>
      </c>
      <c r="D358">
        <v>5</v>
      </c>
      <c r="E358">
        <v>9</v>
      </c>
      <c r="F358" t="s">
        <v>1851</v>
      </c>
      <c r="G358" t="s">
        <v>1769</v>
      </c>
      <c r="H358" t="s">
        <v>1811</v>
      </c>
      <c r="I358" t="s">
        <v>1812</v>
      </c>
      <c r="J358" t="s">
        <v>1813</v>
      </c>
      <c r="K358" t="str">
        <f t="shared" si="137"/>
        <v>Inshore</v>
      </c>
      <c r="L358">
        <v>0</v>
      </c>
      <c r="M358">
        <f t="shared" si="130"/>
        <v>0</v>
      </c>
      <c r="N358">
        <f t="shared" si="138"/>
        <v>7.5485300417935386E-2</v>
      </c>
      <c r="O358">
        <f t="shared" si="139"/>
        <v>3.7705735362713981E-2</v>
      </c>
      <c r="P358">
        <v>0</v>
      </c>
      <c r="Q358">
        <f t="shared" si="140"/>
        <v>0</v>
      </c>
      <c r="R358">
        <v>0</v>
      </c>
      <c r="S358">
        <f t="shared" si="131"/>
        <v>0</v>
      </c>
      <c r="T358">
        <f t="shared" si="141"/>
        <v>0</v>
      </c>
      <c r="U358">
        <f t="shared" si="132"/>
        <v>6.3740777226593825E-2</v>
      </c>
      <c r="V358">
        <f t="shared" si="142"/>
        <v>0.84441310922369928</v>
      </c>
      <c r="W358">
        <f t="shared" si="133"/>
        <v>3.5503855944962449E-2</v>
      </c>
      <c r="X358">
        <f t="shared" si="143"/>
        <v>0.94160359434525442</v>
      </c>
      <c r="Y358">
        <v>6</v>
      </c>
      <c r="Z358">
        <f>Y358*'MRIP Selectivity'!$N$35</f>
        <v>3.7779565055221398E-2</v>
      </c>
      <c r="AA358">
        <f>Y358*'MRIP Selectivity'!$O$35</f>
        <v>3.7705735362713981E-2</v>
      </c>
      <c r="AB358">
        <f>Y358*'MRIP Selectivity'!$P$35</f>
        <v>5.4193027772513275E-3</v>
      </c>
      <c r="AC358">
        <v>0.74741255597723821</v>
      </c>
      <c r="AD358">
        <v>0.94160359434525442</v>
      </c>
      <c r="AE358">
        <v>1.3432654004296583</v>
      </c>
      <c r="AF358">
        <f t="shared" si="144"/>
        <v>2.8236921281631376E-2</v>
      </c>
      <c r="AG358">
        <f t="shared" si="145"/>
        <v>3.5503855944962449E-2</v>
      </c>
      <c r="AH358">
        <f t="shared" si="146"/>
        <v>7.2795619151340635E-3</v>
      </c>
      <c r="AI358">
        <f t="shared" si="147"/>
        <v>8.0904603195186719E-2</v>
      </c>
      <c r="AJ358">
        <f t="shared" si="148"/>
        <v>7.1020339141727895E-2</v>
      </c>
      <c r="AK358">
        <f t="shared" si="149"/>
        <v>4.3125038139965308E-2</v>
      </c>
      <c r="AL358">
        <f t="shared" si="150"/>
        <v>4.2783417860096512E-2</v>
      </c>
      <c r="AM358">
        <f t="shared" si="151"/>
        <v>6.3740777226593825E-2</v>
      </c>
      <c r="AN358">
        <f t="shared" si="152"/>
        <v>3.5503855944962449E-2</v>
      </c>
      <c r="AO358">
        <v>0</v>
      </c>
      <c r="AP358">
        <f t="shared" si="153"/>
        <v>7.5485300417935386E-2</v>
      </c>
      <c r="AQ358">
        <f t="shared" si="154"/>
        <v>3.7705735362713981E-2</v>
      </c>
      <c r="AR358">
        <v>6</v>
      </c>
      <c r="AS358">
        <f>AR358*'MRIP Selectivity'!$N$35</f>
        <v>3.7779565055221398E-2</v>
      </c>
      <c r="AT358">
        <f>AR358*'MRIP Selectivity'!$O$35</f>
        <v>3.7705735362713981E-2</v>
      </c>
      <c r="AU358">
        <f>AR358*'MRIP Selectivity'!$P$35</f>
        <v>5.4193027772513275E-3</v>
      </c>
      <c r="AV358">
        <v>4</v>
      </c>
      <c r="AW358">
        <f t="shared" si="155"/>
        <v>20</v>
      </c>
      <c r="AX358">
        <f t="shared" si="134"/>
        <v>0</v>
      </c>
      <c r="AY358">
        <f t="shared" si="135"/>
        <v>0</v>
      </c>
      <c r="AZ358">
        <f t="shared" si="136"/>
        <v>0</v>
      </c>
      <c r="BA358">
        <v>1281.6433915</v>
      </c>
      <c r="BB358">
        <v>1281.6433915</v>
      </c>
    </row>
    <row r="359" spans="1:54" x14ac:dyDescent="0.25">
      <c r="A359" t="s">
        <v>318</v>
      </c>
      <c r="B359" t="s">
        <v>3</v>
      </c>
      <c r="C359">
        <v>2014</v>
      </c>
      <c r="D359">
        <v>5</v>
      </c>
      <c r="E359">
        <v>9</v>
      </c>
      <c r="F359" t="s">
        <v>1827</v>
      </c>
      <c r="G359" t="s">
        <v>1769</v>
      </c>
      <c r="H359" t="s">
        <v>1811</v>
      </c>
      <c r="I359" t="s">
        <v>1824</v>
      </c>
      <c r="J359" t="s">
        <v>1813</v>
      </c>
      <c r="K359" t="str">
        <f t="shared" si="137"/>
        <v>Inshore</v>
      </c>
      <c r="L359">
        <v>0</v>
      </c>
      <c r="M359">
        <f t="shared" si="130"/>
        <v>0</v>
      </c>
      <c r="N359">
        <f t="shared" si="138"/>
        <v>1.258088340298923E-2</v>
      </c>
      <c r="O359">
        <f t="shared" si="139"/>
        <v>6.2842892271189965E-3</v>
      </c>
      <c r="P359">
        <v>0</v>
      </c>
      <c r="Q359">
        <f t="shared" si="140"/>
        <v>0</v>
      </c>
      <c r="R359">
        <v>0</v>
      </c>
      <c r="S359">
        <f t="shared" si="131"/>
        <v>0</v>
      </c>
      <c r="T359">
        <f t="shared" si="141"/>
        <v>0</v>
      </c>
      <c r="U359">
        <f t="shared" si="132"/>
        <v>1.0623462871098971E-2</v>
      </c>
      <c r="V359">
        <f t="shared" si="142"/>
        <v>0.84441310922369939</v>
      </c>
      <c r="W359">
        <f t="shared" si="133"/>
        <v>5.9173093241604077E-3</v>
      </c>
      <c r="X359">
        <f t="shared" si="143"/>
        <v>0.94160359434525431</v>
      </c>
      <c r="Y359">
        <v>1</v>
      </c>
      <c r="Z359">
        <f>Y359*'MRIP Selectivity'!$N$35</f>
        <v>6.2965941758702333E-3</v>
      </c>
      <c r="AA359">
        <f>Y359*'MRIP Selectivity'!$O$35</f>
        <v>6.2842892271189965E-3</v>
      </c>
      <c r="AB359">
        <f>Y359*'MRIP Selectivity'!$P$35</f>
        <v>9.0321712954188795E-4</v>
      </c>
      <c r="AC359">
        <v>0.74741255597723821</v>
      </c>
      <c r="AD359">
        <v>0.94160359434525442</v>
      </c>
      <c r="AE359">
        <v>1.3432654004296583</v>
      </c>
      <c r="AF359">
        <f t="shared" si="144"/>
        <v>4.7061535469385633E-3</v>
      </c>
      <c r="AG359">
        <f t="shared" si="145"/>
        <v>5.9173093241604077E-3</v>
      </c>
      <c r="AH359">
        <f t="shared" si="146"/>
        <v>1.2132603191890106E-3</v>
      </c>
      <c r="AI359">
        <f t="shared" si="147"/>
        <v>1.3484100532531117E-2</v>
      </c>
      <c r="AJ359">
        <f t="shared" si="148"/>
        <v>1.1836723190287982E-2</v>
      </c>
      <c r="AK359">
        <f t="shared" si="149"/>
        <v>7.1875063566608846E-3</v>
      </c>
      <c r="AL359">
        <f t="shared" si="150"/>
        <v>7.1305696433494187E-3</v>
      </c>
      <c r="AM359">
        <f t="shared" si="151"/>
        <v>1.0623462871098971E-2</v>
      </c>
      <c r="AN359">
        <f t="shared" si="152"/>
        <v>5.9173093241604077E-3</v>
      </c>
      <c r="AO359">
        <v>0</v>
      </c>
      <c r="AP359">
        <f t="shared" si="153"/>
        <v>1.258088340298923E-2</v>
      </c>
      <c r="AQ359">
        <f t="shared" si="154"/>
        <v>6.2842892271189965E-3</v>
      </c>
      <c r="AR359">
        <v>1</v>
      </c>
      <c r="AS359">
        <f>AR359*'MRIP Selectivity'!$N$35</f>
        <v>6.2965941758702333E-3</v>
      </c>
      <c r="AT359">
        <f>AR359*'MRIP Selectivity'!$O$35</f>
        <v>6.2842892271189965E-3</v>
      </c>
      <c r="AU359">
        <f>AR359*'MRIP Selectivity'!$P$35</f>
        <v>9.0321712954188795E-4</v>
      </c>
      <c r="AV359">
        <v>1</v>
      </c>
      <c r="AW359">
        <f t="shared" si="155"/>
        <v>5</v>
      </c>
      <c r="AX359">
        <f t="shared" si="134"/>
        <v>0</v>
      </c>
      <c r="AY359">
        <f t="shared" si="135"/>
        <v>0</v>
      </c>
      <c r="AZ359">
        <f t="shared" si="136"/>
        <v>0</v>
      </c>
      <c r="BA359">
        <v>124.34784873</v>
      </c>
      <c r="BB359">
        <v>124.34784873</v>
      </c>
    </row>
    <row r="360" spans="1:54" x14ac:dyDescent="0.25">
      <c r="A360" t="s">
        <v>319</v>
      </c>
      <c r="B360" t="s">
        <v>3</v>
      </c>
      <c r="C360">
        <v>2014</v>
      </c>
      <c r="D360">
        <v>5</v>
      </c>
      <c r="E360">
        <v>9</v>
      </c>
      <c r="F360" t="s">
        <v>1838</v>
      </c>
      <c r="G360" t="s">
        <v>1769</v>
      </c>
      <c r="H360" t="s">
        <v>1811</v>
      </c>
      <c r="I360" t="s">
        <v>1812</v>
      </c>
      <c r="J360" t="s">
        <v>1813</v>
      </c>
      <c r="K360" t="str">
        <f t="shared" si="137"/>
        <v>Inshore</v>
      </c>
      <c r="L360">
        <v>0</v>
      </c>
      <c r="M360">
        <f t="shared" si="130"/>
        <v>0</v>
      </c>
      <c r="N360">
        <f t="shared" si="138"/>
        <v>2.516176680597846E-2</v>
      </c>
      <c r="O360">
        <f t="shared" si="139"/>
        <v>1.2568578454237993E-2</v>
      </c>
      <c r="P360">
        <v>0</v>
      </c>
      <c r="Q360">
        <f t="shared" si="140"/>
        <v>0</v>
      </c>
      <c r="R360">
        <v>0</v>
      </c>
      <c r="S360">
        <f t="shared" si="131"/>
        <v>0</v>
      </c>
      <c r="T360">
        <f t="shared" si="141"/>
        <v>0</v>
      </c>
      <c r="U360">
        <f t="shared" si="132"/>
        <v>2.1246925742197942E-2</v>
      </c>
      <c r="V360">
        <f t="shared" si="142"/>
        <v>0.84441310922369939</v>
      </c>
      <c r="W360">
        <f t="shared" si="133"/>
        <v>1.1834618648320815E-2</v>
      </c>
      <c r="X360">
        <f t="shared" si="143"/>
        <v>0.94160359434525431</v>
      </c>
      <c r="Y360">
        <v>2</v>
      </c>
      <c r="Z360">
        <f>Y360*'MRIP Selectivity'!$N$35</f>
        <v>1.2593188351740467E-2</v>
      </c>
      <c r="AA360">
        <f>Y360*'MRIP Selectivity'!$O$35</f>
        <v>1.2568578454237993E-2</v>
      </c>
      <c r="AB360">
        <f>Y360*'MRIP Selectivity'!$P$35</f>
        <v>1.8064342590837759E-3</v>
      </c>
      <c r="AC360">
        <v>0.74741255597723821</v>
      </c>
      <c r="AD360">
        <v>0.94160359434525442</v>
      </c>
      <c r="AE360">
        <v>1.3432654004296583</v>
      </c>
      <c r="AF360">
        <f t="shared" si="144"/>
        <v>9.4123070938771265E-3</v>
      </c>
      <c r="AG360">
        <f t="shared" si="145"/>
        <v>1.1834618648320815E-2</v>
      </c>
      <c r="AH360">
        <f t="shared" si="146"/>
        <v>2.4265206383780212E-3</v>
      </c>
      <c r="AI360">
        <f t="shared" si="147"/>
        <v>2.6968201065062234E-2</v>
      </c>
      <c r="AJ360">
        <f t="shared" si="148"/>
        <v>2.3673446380575964E-2</v>
      </c>
      <c r="AK360">
        <f t="shared" si="149"/>
        <v>1.4375012713321769E-2</v>
      </c>
      <c r="AL360">
        <f t="shared" si="150"/>
        <v>1.4261139286698837E-2</v>
      </c>
      <c r="AM360">
        <f t="shared" si="151"/>
        <v>2.1246925742197942E-2</v>
      </c>
      <c r="AN360">
        <f t="shared" si="152"/>
        <v>1.1834618648320815E-2</v>
      </c>
      <c r="AO360">
        <v>0</v>
      </c>
      <c r="AP360">
        <f t="shared" si="153"/>
        <v>2.516176680597846E-2</v>
      </c>
      <c r="AQ360">
        <f t="shared" si="154"/>
        <v>1.2568578454237993E-2</v>
      </c>
      <c r="AR360">
        <v>2</v>
      </c>
      <c r="AS360">
        <f>AR360*'MRIP Selectivity'!$N$35</f>
        <v>1.2593188351740467E-2</v>
      </c>
      <c r="AT360">
        <f>AR360*'MRIP Selectivity'!$O$35</f>
        <v>1.2568578454237993E-2</v>
      </c>
      <c r="AU360">
        <f>AR360*'MRIP Selectivity'!$P$35</f>
        <v>1.8064342590837759E-3</v>
      </c>
      <c r="AV360">
        <v>1</v>
      </c>
      <c r="AW360">
        <f t="shared" si="155"/>
        <v>5</v>
      </c>
      <c r="AX360">
        <f t="shared" si="134"/>
        <v>0</v>
      </c>
      <c r="AY360">
        <f t="shared" si="135"/>
        <v>0</v>
      </c>
      <c r="AZ360">
        <f t="shared" si="136"/>
        <v>0</v>
      </c>
      <c r="BA360">
        <v>121.99296997</v>
      </c>
      <c r="BB360">
        <v>121.99296997</v>
      </c>
    </row>
    <row r="361" spans="1:54" x14ac:dyDescent="0.25">
      <c r="A361" t="s">
        <v>320</v>
      </c>
      <c r="B361" t="s">
        <v>3</v>
      </c>
      <c r="C361">
        <v>2014</v>
      </c>
      <c r="D361">
        <v>5</v>
      </c>
      <c r="E361">
        <v>9</v>
      </c>
      <c r="F361" t="s">
        <v>1849</v>
      </c>
      <c r="G361" t="s">
        <v>1769</v>
      </c>
      <c r="H361" t="s">
        <v>1811</v>
      </c>
      <c r="I361" t="s">
        <v>1812</v>
      </c>
      <c r="J361" t="s">
        <v>1813</v>
      </c>
      <c r="K361" t="str">
        <f t="shared" si="137"/>
        <v>Inshore</v>
      </c>
      <c r="L361">
        <v>0</v>
      </c>
      <c r="M361">
        <f t="shared" si="130"/>
        <v>0</v>
      </c>
      <c r="N361">
        <f t="shared" si="138"/>
        <v>7.5485300417935386E-2</v>
      </c>
      <c r="O361">
        <f t="shared" si="139"/>
        <v>3.7705735362713981E-2</v>
      </c>
      <c r="P361">
        <v>0</v>
      </c>
      <c r="Q361">
        <f t="shared" si="140"/>
        <v>0</v>
      </c>
      <c r="R361">
        <v>0</v>
      </c>
      <c r="S361">
        <f t="shared" si="131"/>
        <v>0</v>
      </c>
      <c r="T361">
        <f t="shared" si="141"/>
        <v>0</v>
      </c>
      <c r="U361">
        <f t="shared" si="132"/>
        <v>6.3740777226593825E-2</v>
      </c>
      <c r="V361">
        <f t="shared" si="142"/>
        <v>0.84441310922369928</v>
      </c>
      <c r="W361">
        <f t="shared" si="133"/>
        <v>3.5503855944962449E-2</v>
      </c>
      <c r="X361">
        <f t="shared" si="143"/>
        <v>0.94160359434525442</v>
      </c>
      <c r="Y361">
        <v>6</v>
      </c>
      <c r="Z361">
        <f>Y361*'MRIP Selectivity'!$N$35</f>
        <v>3.7779565055221398E-2</v>
      </c>
      <c r="AA361">
        <f>Y361*'MRIP Selectivity'!$O$35</f>
        <v>3.7705735362713981E-2</v>
      </c>
      <c r="AB361">
        <f>Y361*'MRIP Selectivity'!$P$35</f>
        <v>5.4193027772513275E-3</v>
      </c>
      <c r="AC361">
        <v>0.74741255597723821</v>
      </c>
      <c r="AD361">
        <v>0.94160359434525442</v>
      </c>
      <c r="AE361">
        <v>1.3432654004296583</v>
      </c>
      <c r="AF361">
        <f t="shared" si="144"/>
        <v>2.8236921281631376E-2</v>
      </c>
      <c r="AG361">
        <f t="shared" si="145"/>
        <v>3.5503855944962449E-2</v>
      </c>
      <c r="AH361">
        <f t="shared" si="146"/>
        <v>7.2795619151340635E-3</v>
      </c>
      <c r="AI361">
        <f t="shared" si="147"/>
        <v>8.0904603195186719E-2</v>
      </c>
      <c r="AJ361">
        <f t="shared" si="148"/>
        <v>7.1020339141727895E-2</v>
      </c>
      <c r="AK361">
        <f t="shared" si="149"/>
        <v>4.3125038139965308E-2</v>
      </c>
      <c r="AL361">
        <f t="shared" si="150"/>
        <v>4.2783417860096512E-2</v>
      </c>
      <c r="AM361">
        <f t="shared" si="151"/>
        <v>6.3740777226593825E-2</v>
      </c>
      <c r="AN361">
        <f t="shared" si="152"/>
        <v>3.5503855944962449E-2</v>
      </c>
      <c r="AO361">
        <v>0</v>
      </c>
      <c r="AP361">
        <f t="shared" si="153"/>
        <v>7.5485300417935386E-2</v>
      </c>
      <c r="AQ361">
        <f t="shared" si="154"/>
        <v>3.7705735362713981E-2</v>
      </c>
      <c r="AR361">
        <v>6</v>
      </c>
      <c r="AS361">
        <f>AR361*'MRIP Selectivity'!$N$35</f>
        <v>3.7779565055221398E-2</v>
      </c>
      <c r="AT361">
        <f>AR361*'MRIP Selectivity'!$O$35</f>
        <v>3.7705735362713981E-2</v>
      </c>
      <c r="AU361">
        <f>AR361*'MRIP Selectivity'!$P$35</f>
        <v>5.4193027772513275E-3</v>
      </c>
      <c r="AV361">
        <v>1</v>
      </c>
      <c r="AW361">
        <f t="shared" si="155"/>
        <v>5</v>
      </c>
      <c r="AX361">
        <f t="shared" si="134"/>
        <v>0</v>
      </c>
      <c r="AY361">
        <f t="shared" si="135"/>
        <v>0</v>
      </c>
      <c r="AZ361">
        <f t="shared" si="136"/>
        <v>0</v>
      </c>
      <c r="BA361">
        <v>136.91912303999999</v>
      </c>
      <c r="BB361">
        <v>136.91912303999999</v>
      </c>
    </row>
    <row r="362" spans="1:54" x14ac:dyDescent="0.25">
      <c r="A362" t="s">
        <v>321</v>
      </c>
      <c r="B362" t="s">
        <v>3</v>
      </c>
      <c r="C362">
        <v>2014</v>
      </c>
      <c r="D362">
        <v>5</v>
      </c>
      <c r="E362">
        <v>9</v>
      </c>
      <c r="F362" t="s">
        <v>1849</v>
      </c>
      <c r="G362" t="s">
        <v>1769</v>
      </c>
      <c r="H362" t="s">
        <v>1811</v>
      </c>
      <c r="I362" t="s">
        <v>1812</v>
      </c>
      <c r="J362" t="s">
        <v>1813</v>
      </c>
      <c r="K362" t="str">
        <f t="shared" si="137"/>
        <v>Inshore</v>
      </c>
      <c r="L362">
        <v>0</v>
      </c>
      <c r="M362">
        <f t="shared" si="130"/>
        <v>0</v>
      </c>
      <c r="N362">
        <f t="shared" si="138"/>
        <v>2.516176680597846E-2</v>
      </c>
      <c r="O362">
        <f t="shared" si="139"/>
        <v>1.2568578454237993E-2</v>
      </c>
      <c r="P362">
        <v>0</v>
      </c>
      <c r="Q362">
        <f t="shared" si="140"/>
        <v>0</v>
      </c>
      <c r="R362">
        <v>0</v>
      </c>
      <c r="S362">
        <f t="shared" si="131"/>
        <v>0</v>
      </c>
      <c r="T362">
        <f t="shared" si="141"/>
        <v>0</v>
      </c>
      <c r="U362">
        <f t="shared" si="132"/>
        <v>2.1246925742197942E-2</v>
      </c>
      <c r="V362">
        <f t="shared" si="142"/>
        <v>0.84441310922369939</v>
      </c>
      <c r="W362">
        <f t="shared" si="133"/>
        <v>1.1834618648320815E-2</v>
      </c>
      <c r="X362">
        <f t="shared" si="143"/>
        <v>0.94160359434525431</v>
      </c>
      <c r="Y362">
        <v>2</v>
      </c>
      <c r="Z362">
        <f>Y362*'MRIP Selectivity'!$N$35</f>
        <v>1.2593188351740467E-2</v>
      </c>
      <c r="AA362">
        <f>Y362*'MRIP Selectivity'!$O$35</f>
        <v>1.2568578454237993E-2</v>
      </c>
      <c r="AB362">
        <f>Y362*'MRIP Selectivity'!$P$35</f>
        <v>1.8064342590837759E-3</v>
      </c>
      <c r="AC362">
        <v>0.74741255597723821</v>
      </c>
      <c r="AD362">
        <v>0.94160359434525442</v>
      </c>
      <c r="AE362">
        <v>1.3432654004296583</v>
      </c>
      <c r="AF362">
        <f t="shared" si="144"/>
        <v>9.4123070938771265E-3</v>
      </c>
      <c r="AG362">
        <f t="shared" si="145"/>
        <v>1.1834618648320815E-2</v>
      </c>
      <c r="AH362">
        <f t="shared" si="146"/>
        <v>2.4265206383780212E-3</v>
      </c>
      <c r="AI362">
        <f t="shared" si="147"/>
        <v>2.6968201065062234E-2</v>
      </c>
      <c r="AJ362">
        <f t="shared" si="148"/>
        <v>2.3673446380575964E-2</v>
      </c>
      <c r="AK362">
        <f t="shared" si="149"/>
        <v>1.4375012713321769E-2</v>
      </c>
      <c r="AL362">
        <f t="shared" si="150"/>
        <v>1.4261139286698837E-2</v>
      </c>
      <c r="AM362">
        <f t="shared" si="151"/>
        <v>2.1246925742197942E-2</v>
      </c>
      <c r="AN362">
        <f t="shared" si="152"/>
        <v>1.1834618648320815E-2</v>
      </c>
      <c r="AO362">
        <v>0</v>
      </c>
      <c r="AP362">
        <f t="shared" si="153"/>
        <v>2.516176680597846E-2</v>
      </c>
      <c r="AQ362">
        <f t="shared" si="154"/>
        <v>1.2568578454237993E-2</v>
      </c>
      <c r="AR362">
        <v>2</v>
      </c>
      <c r="AS362">
        <f>AR362*'MRIP Selectivity'!$N$35</f>
        <v>1.2593188351740467E-2</v>
      </c>
      <c r="AT362">
        <f>AR362*'MRIP Selectivity'!$O$35</f>
        <v>1.2568578454237993E-2</v>
      </c>
      <c r="AU362">
        <f>AR362*'MRIP Selectivity'!$P$35</f>
        <v>1.8064342590837759E-3</v>
      </c>
      <c r="AV362">
        <v>3</v>
      </c>
      <c r="AW362">
        <f t="shared" si="155"/>
        <v>15</v>
      </c>
      <c r="AX362">
        <f t="shared" si="134"/>
        <v>0</v>
      </c>
      <c r="AY362">
        <f t="shared" si="135"/>
        <v>0</v>
      </c>
      <c r="AZ362">
        <f t="shared" si="136"/>
        <v>0</v>
      </c>
      <c r="BA362">
        <v>255.40587291</v>
      </c>
      <c r="BB362">
        <v>255.40587291</v>
      </c>
    </row>
    <row r="363" spans="1:54" x14ac:dyDescent="0.25">
      <c r="A363" t="s">
        <v>322</v>
      </c>
      <c r="B363" t="s">
        <v>3</v>
      </c>
      <c r="C363">
        <v>2014</v>
      </c>
      <c r="D363">
        <v>5</v>
      </c>
      <c r="E363">
        <v>9</v>
      </c>
      <c r="F363" t="s">
        <v>1849</v>
      </c>
      <c r="G363" t="s">
        <v>1769</v>
      </c>
      <c r="H363" t="s">
        <v>1811</v>
      </c>
      <c r="I363" t="s">
        <v>1812</v>
      </c>
      <c r="J363" t="s">
        <v>1813</v>
      </c>
      <c r="K363" t="str">
        <f t="shared" si="137"/>
        <v>Inshore</v>
      </c>
      <c r="L363">
        <v>0</v>
      </c>
      <c r="M363">
        <f t="shared" si="130"/>
        <v>0</v>
      </c>
      <c r="N363">
        <f t="shared" si="138"/>
        <v>5.0323533611956919E-2</v>
      </c>
      <c r="O363">
        <f t="shared" si="139"/>
        <v>2.5137156908475986E-2</v>
      </c>
      <c r="P363">
        <v>0</v>
      </c>
      <c r="Q363">
        <f t="shared" si="140"/>
        <v>0</v>
      </c>
      <c r="R363">
        <v>0</v>
      </c>
      <c r="S363">
        <f t="shared" si="131"/>
        <v>0</v>
      </c>
      <c r="T363">
        <f t="shared" si="141"/>
        <v>0</v>
      </c>
      <c r="U363">
        <f t="shared" si="132"/>
        <v>4.2493851484395884E-2</v>
      </c>
      <c r="V363">
        <f t="shared" si="142"/>
        <v>0.84441310922369939</v>
      </c>
      <c r="W363">
        <f t="shared" si="133"/>
        <v>2.3669237296641631E-2</v>
      </c>
      <c r="X363">
        <f t="shared" si="143"/>
        <v>0.94160359434525431</v>
      </c>
      <c r="Y363">
        <v>4</v>
      </c>
      <c r="Z363">
        <f>Y363*'MRIP Selectivity'!$N$35</f>
        <v>2.5186376703480933E-2</v>
      </c>
      <c r="AA363">
        <f>Y363*'MRIP Selectivity'!$O$35</f>
        <v>2.5137156908475986E-2</v>
      </c>
      <c r="AB363">
        <f>Y363*'MRIP Selectivity'!$P$35</f>
        <v>3.6128685181675518E-3</v>
      </c>
      <c r="AC363">
        <v>0.74741255597723821</v>
      </c>
      <c r="AD363">
        <v>0.94160359434525442</v>
      </c>
      <c r="AE363">
        <v>1.3432654004296583</v>
      </c>
      <c r="AF363">
        <f t="shared" si="144"/>
        <v>1.8824614187754253E-2</v>
      </c>
      <c r="AG363">
        <f t="shared" si="145"/>
        <v>2.3669237296641631E-2</v>
      </c>
      <c r="AH363">
        <f t="shared" si="146"/>
        <v>4.8530412767560423E-3</v>
      </c>
      <c r="AI363">
        <f t="shared" si="147"/>
        <v>5.3936402130124468E-2</v>
      </c>
      <c r="AJ363">
        <f t="shared" si="148"/>
        <v>4.7346892761151928E-2</v>
      </c>
      <c r="AK363">
        <f t="shared" si="149"/>
        <v>2.8750025426643538E-2</v>
      </c>
      <c r="AL363">
        <f t="shared" si="150"/>
        <v>2.8522278573397675E-2</v>
      </c>
      <c r="AM363">
        <f t="shared" si="151"/>
        <v>4.2493851484395884E-2</v>
      </c>
      <c r="AN363">
        <f t="shared" si="152"/>
        <v>2.3669237296641631E-2</v>
      </c>
      <c r="AO363">
        <v>0</v>
      </c>
      <c r="AP363">
        <f t="shared" si="153"/>
        <v>5.0323533611956919E-2</v>
      </c>
      <c r="AQ363">
        <f t="shared" si="154"/>
        <v>2.5137156908475986E-2</v>
      </c>
      <c r="AR363">
        <v>4</v>
      </c>
      <c r="AS363">
        <f>AR363*'MRIP Selectivity'!$N$35</f>
        <v>2.5186376703480933E-2</v>
      </c>
      <c r="AT363">
        <f>AR363*'MRIP Selectivity'!$O$35</f>
        <v>2.5137156908475986E-2</v>
      </c>
      <c r="AU363">
        <f>AR363*'MRIP Selectivity'!$P$35</f>
        <v>3.6128685181675518E-3</v>
      </c>
      <c r="AV363">
        <v>2</v>
      </c>
      <c r="AW363">
        <f t="shared" si="155"/>
        <v>10</v>
      </c>
      <c r="AX363">
        <f t="shared" si="134"/>
        <v>0</v>
      </c>
      <c r="AY363">
        <f t="shared" si="135"/>
        <v>0</v>
      </c>
      <c r="AZ363">
        <f t="shared" si="136"/>
        <v>0</v>
      </c>
      <c r="BA363">
        <v>196.16249798000001</v>
      </c>
      <c r="BB363">
        <v>196.16249798000001</v>
      </c>
    </row>
    <row r="364" spans="1:54" x14ac:dyDescent="0.25">
      <c r="A364" t="s">
        <v>323</v>
      </c>
      <c r="B364" t="s">
        <v>3</v>
      </c>
      <c r="C364">
        <v>2014</v>
      </c>
      <c r="D364">
        <v>5</v>
      </c>
      <c r="E364">
        <v>10</v>
      </c>
      <c r="F364" t="s">
        <v>1862</v>
      </c>
      <c r="G364" t="s">
        <v>1769</v>
      </c>
      <c r="H364" t="s">
        <v>1811</v>
      </c>
      <c r="I364" t="s">
        <v>1812</v>
      </c>
      <c r="J364" t="s">
        <v>1813</v>
      </c>
      <c r="K364" t="str">
        <f t="shared" si="137"/>
        <v>Inshore</v>
      </c>
      <c r="L364">
        <v>0</v>
      </c>
      <c r="M364">
        <f t="shared" si="130"/>
        <v>0</v>
      </c>
      <c r="N364">
        <f t="shared" si="138"/>
        <v>5.0323533611956919E-2</v>
      </c>
      <c r="O364">
        <f t="shared" si="139"/>
        <v>2.5137156908475986E-2</v>
      </c>
      <c r="P364">
        <v>0</v>
      </c>
      <c r="Q364">
        <f t="shared" si="140"/>
        <v>0</v>
      </c>
      <c r="R364">
        <v>0</v>
      </c>
      <c r="S364">
        <f t="shared" si="131"/>
        <v>0</v>
      </c>
      <c r="T364">
        <f t="shared" si="141"/>
        <v>0</v>
      </c>
      <c r="U364">
        <f t="shared" si="132"/>
        <v>4.2493851484395884E-2</v>
      </c>
      <c r="V364">
        <f t="shared" si="142"/>
        <v>0.84441310922369939</v>
      </c>
      <c r="W364">
        <f t="shared" si="133"/>
        <v>2.3669237296641631E-2</v>
      </c>
      <c r="X364">
        <f t="shared" si="143"/>
        <v>0.94160359434525431</v>
      </c>
      <c r="Y364">
        <v>4</v>
      </c>
      <c r="Z364">
        <f>Y364*'MRIP Selectivity'!$N$35</f>
        <v>2.5186376703480933E-2</v>
      </c>
      <c r="AA364">
        <f>Y364*'MRIP Selectivity'!$O$35</f>
        <v>2.5137156908475986E-2</v>
      </c>
      <c r="AB364">
        <f>Y364*'MRIP Selectivity'!$P$35</f>
        <v>3.6128685181675518E-3</v>
      </c>
      <c r="AC364">
        <v>0.74741255597723821</v>
      </c>
      <c r="AD364">
        <v>0.94160359434525442</v>
      </c>
      <c r="AE364">
        <v>1.3432654004296583</v>
      </c>
      <c r="AF364">
        <f t="shared" si="144"/>
        <v>1.8824614187754253E-2</v>
      </c>
      <c r="AG364">
        <f t="shared" si="145"/>
        <v>2.3669237296641631E-2</v>
      </c>
      <c r="AH364">
        <f t="shared" si="146"/>
        <v>4.8530412767560423E-3</v>
      </c>
      <c r="AI364">
        <f t="shared" si="147"/>
        <v>5.3936402130124468E-2</v>
      </c>
      <c r="AJ364">
        <f t="shared" si="148"/>
        <v>4.7346892761151928E-2</v>
      </c>
      <c r="AK364">
        <f t="shared" si="149"/>
        <v>2.8750025426643538E-2</v>
      </c>
      <c r="AL364">
        <f t="shared" si="150"/>
        <v>2.8522278573397675E-2</v>
      </c>
      <c r="AM364">
        <f t="shared" si="151"/>
        <v>4.2493851484395884E-2</v>
      </c>
      <c r="AN364">
        <f t="shared" si="152"/>
        <v>2.3669237296641631E-2</v>
      </c>
      <c r="AO364">
        <v>0</v>
      </c>
      <c r="AP364">
        <f t="shared" si="153"/>
        <v>5.0323533611956919E-2</v>
      </c>
      <c r="AQ364">
        <f t="shared" si="154"/>
        <v>2.5137156908475986E-2</v>
      </c>
      <c r="AR364">
        <v>4</v>
      </c>
      <c r="AS364">
        <f>AR364*'MRIP Selectivity'!$N$35</f>
        <v>2.5186376703480933E-2</v>
      </c>
      <c r="AT364">
        <f>AR364*'MRIP Selectivity'!$O$35</f>
        <v>2.5137156908475986E-2</v>
      </c>
      <c r="AU364">
        <f>AR364*'MRIP Selectivity'!$P$35</f>
        <v>3.6128685181675518E-3</v>
      </c>
      <c r="AV364">
        <v>4</v>
      </c>
      <c r="AW364">
        <f t="shared" si="155"/>
        <v>20</v>
      </c>
      <c r="AX364">
        <f t="shared" si="134"/>
        <v>0</v>
      </c>
      <c r="AY364">
        <f t="shared" si="135"/>
        <v>0</v>
      </c>
      <c r="AZ364">
        <f t="shared" si="136"/>
        <v>0</v>
      </c>
      <c r="BA364">
        <v>168.29079712000001</v>
      </c>
      <c r="BB364">
        <v>168.29079712000001</v>
      </c>
    </row>
    <row r="365" spans="1:54" x14ac:dyDescent="0.25">
      <c r="A365" t="s">
        <v>324</v>
      </c>
      <c r="B365" t="s">
        <v>3</v>
      </c>
      <c r="C365">
        <v>2014</v>
      </c>
      <c r="D365">
        <v>5</v>
      </c>
      <c r="E365">
        <v>10</v>
      </c>
      <c r="F365" t="s">
        <v>1850</v>
      </c>
      <c r="G365" t="s">
        <v>1769</v>
      </c>
      <c r="H365" t="s">
        <v>1811</v>
      </c>
      <c r="I365" t="s">
        <v>1812</v>
      </c>
      <c r="J365" t="s">
        <v>1813</v>
      </c>
      <c r="K365" t="str">
        <f t="shared" si="137"/>
        <v>Inshore</v>
      </c>
      <c r="L365">
        <v>0</v>
      </c>
      <c r="M365">
        <f t="shared" si="130"/>
        <v>0</v>
      </c>
      <c r="N365">
        <f t="shared" si="138"/>
        <v>1.258088340298923E-2</v>
      </c>
      <c r="O365">
        <f t="shared" si="139"/>
        <v>6.2842892271189965E-3</v>
      </c>
      <c r="P365">
        <v>0</v>
      </c>
      <c r="Q365">
        <f t="shared" si="140"/>
        <v>0</v>
      </c>
      <c r="R365">
        <v>0</v>
      </c>
      <c r="S365">
        <f t="shared" si="131"/>
        <v>0</v>
      </c>
      <c r="T365">
        <f t="shared" si="141"/>
        <v>0</v>
      </c>
      <c r="U365">
        <f t="shared" si="132"/>
        <v>1.0623462871098971E-2</v>
      </c>
      <c r="V365">
        <f t="shared" si="142"/>
        <v>0.84441310922369939</v>
      </c>
      <c r="W365">
        <f t="shared" si="133"/>
        <v>5.9173093241604077E-3</v>
      </c>
      <c r="X365">
        <f t="shared" si="143"/>
        <v>0.94160359434525431</v>
      </c>
      <c r="Y365">
        <v>1</v>
      </c>
      <c r="Z365">
        <f>Y365*'MRIP Selectivity'!$N$35</f>
        <v>6.2965941758702333E-3</v>
      </c>
      <c r="AA365">
        <f>Y365*'MRIP Selectivity'!$O$35</f>
        <v>6.2842892271189965E-3</v>
      </c>
      <c r="AB365">
        <f>Y365*'MRIP Selectivity'!$P$35</f>
        <v>9.0321712954188795E-4</v>
      </c>
      <c r="AC365">
        <v>0.74741255597723821</v>
      </c>
      <c r="AD365">
        <v>0.94160359434525442</v>
      </c>
      <c r="AE365">
        <v>1.3432654004296583</v>
      </c>
      <c r="AF365">
        <f t="shared" si="144"/>
        <v>4.7061535469385633E-3</v>
      </c>
      <c r="AG365">
        <f t="shared" si="145"/>
        <v>5.9173093241604077E-3</v>
      </c>
      <c r="AH365">
        <f t="shared" si="146"/>
        <v>1.2132603191890106E-3</v>
      </c>
      <c r="AI365">
        <f t="shared" si="147"/>
        <v>1.3484100532531117E-2</v>
      </c>
      <c r="AJ365">
        <f t="shared" si="148"/>
        <v>1.1836723190287982E-2</v>
      </c>
      <c r="AK365">
        <f t="shared" si="149"/>
        <v>7.1875063566608846E-3</v>
      </c>
      <c r="AL365">
        <f t="shared" si="150"/>
        <v>7.1305696433494187E-3</v>
      </c>
      <c r="AM365">
        <f t="shared" si="151"/>
        <v>1.0623462871098971E-2</v>
      </c>
      <c r="AN365">
        <f t="shared" si="152"/>
        <v>5.9173093241604077E-3</v>
      </c>
      <c r="AO365">
        <v>0</v>
      </c>
      <c r="AP365">
        <f t="shared" si="153"/>
        <v>1.258088340298923E-2</v>
      </c>
      <c r="AQ365">
        <f t="shared" si="154"/>
        <v>6.2842892271189965E-3</v>
      </c>
      <c r="AR365">
        <v>1</v>
      </c>
      <c r="AS365">
        <f>AR365*'MRIP Selectivity'!$N$35</f>
        <v>6.2965941758702333E-3</v>
      </c>
      <c r="AT365">
        <f>AR365*'MRIP Selectivity'!$O$35</f>
        <v>6.2842892271189965E-3</v>
      </c>
      <c r="AU365">
        <f>AR365*'MRIP Selectivity'!$P$35</f>
        <v>9.0321712954188795E-4</v>
      </c>
      <c r="AV365">
        <v>1</v>
      </c>
      <c r="AW365">
        <f t="shared" si="155"/>
        <v>5</v>
      </c>
      <c r="AX365">
        <f t="shared" si="134"/>
        <v>0</v>
      </c>
      <c r="AY365">
        <f t="shared" si="135"/>
        <v>0</v>
      </c>
      <c r="AZ365">
        <f t="shared" si="136"/>
        <v>0</v>
      </c>
      <c r="BA365">
        <v>140.66216231999999</v>
      </c>
      <c r="BB365">
        <v>140.66216231999999</v>
      </c>
    </row>
    <row r="366" spans="1:54" x14ac:dyDescent="0.25">
      <c r="A366" t="s">
        <v>325</v>
      </c>
      <c r="B366" t="s">
        <v>3</v>
      </c>
      <c r="C366">
        <v>2014</v>
      </c>
      <c r="D366">
        <v>5</v>
      </c>
      <c r="E366">
        <v>10</v>
      </c>
      <c r="F366" t="s">
        <v>1850</v>
      </c>
      <c r="G366" t="s">
        <v>1769</v>
      </c>
      <c r="H366" t="s">
        <v>1811</v>
      </c>
      <c r="I366" t="s">
        <v>1812</v>
      </c>
      <c r="J366" t="s">
        <v>1813</v>
      </c>
      <c r="K366" t="str">
        <f t="shared" si="137"/>
        <v>Inshore</v>
      </c>
      <c r="L366">
        <v>0</v>
      </c>
      <c r="M366">
        <f t="shared" si="130"/>
        <v>0</v>
      </c>
      <c r="N366">
        <f t="shared" si="138"/>
        <v>5.0323533611956919E-2</v>
      </c>
      <c r="O366">
        <f t="shared" si="139"/>
        <v>2.5137156908475986E-2</v>
      </c>
      <c r="P366">
        <v>0</v>
      </c>
      <c r="Q366">
        <f t="shared" si="140"/>
        <v>0</v>
      </c>
      <c r="R366">
        <v>0</v>
      </c>
      <c r="S366">
        <f t="shared" si="131"/>
        <v>0</v>
      </c>
      <c r="T366">
        <f t="shared" si="141"/>
        <v>0</v>
      </c>
      <c r="U366">
        <f t="shared" si="132"/>
        <v>4.2493851484395884E-2</v>
      </c>
      <c r="V366">
        <f t="shared" si="142"/>
        <v>0.84441310922369939</v>
      </c>
      <c r="W366">
        <f t="shared" si="133"/>
        <v>2.3669237296641631E-2</v>
      </c>
      <c r="X366">
        <f t="shared" si="143"/>
        <v>0.94160359434525431</v>
      </c>
      <c r="Y366">
        <v>4</v>
      </c>
      <c r="Z366">
        <f>Y366*'MRIP Selectivity'!$N$35</f>
        <v>2.5186376703480933E-2</v>
      </c>
      <c r="AA366">
        <f>Y366*'MRIP Selectivity'!$O$35</f>
        <v>2.5137156908475986E-2</v>
      </c>
      <c r="AB366">
        <f>Y366*'MRIP Selectivity'!$P$35</f>
        <v>3.6128685181675518E-3</v>
      </c>
      <c r="AC366">
        <v>0.74741255597723821</v>
      </c>
      <c r="AD366">
        <v>0.94160359434525442</v>
      </c>
      <c r="AE366">
        <v>1.3432654004296583</v>
      </c>
      <c r="AF366">
        <f t="shared" si="144"/>
        <v>1.8824614187754253E-2</v>
      </c>
      <c r="AG366">
        <f t="shared" si="145"/>
        <v>2.3669237296641631E-2</v>
      </c>
      <c r="AH366">
        <f t="shared" si="146"/>
        <v>4.8530412767560423E-3</v>
      </c>
      <c r="AI366">
        <f t="shared" si="147"/>
        <v>5.3936402130124468E-2</v>
      </c>
      <c r="AJ366">
        <f t="shared" si="148"/>
        <v>4.7346892761151928E-2</v>
      </c>
      <c r="AK366">
        <f t="shared" si="149"/>
        <v>2.8750025426643538E-2</v>
      </c>
      <c r="AL366">
        <f t="shared" si="150"/>
        <v>2.8522278573397675E-2</v>
      </c>
      <c r="AM366">
        <f t="shared" si="151"/>
        <v>4.2493851484395884E-2</v>
      </c>
      <c r="AN366">
        <f t="shared" si="152"/>
        <v>2.3669237296641631E-2</v>
      </c>
      <c r="AO366">
        <v>0</v>
      </c>
      <c r="AP366">
        <f t="shared" si="153"/>
        <v>5.0323533611956919E-2</v>
      </c>
      <c r="AQ366">
        <f t="shared" si="154"/>
        <v>2.5137156908475986E-2</v>
      </c>
      <c r="AR366">
        <v>4</v>
      </c>
      <c r="AS366">
        <f>AR366*'MRIP Selectivity'!$N$35</f>
        <v>2.5186376703480933E-2</v>
      </c>
      <c r="AT366">
        <f>AR366*'MRIP Selectivity'!$O$35</f>
        <v>2.5137156908475986E-2</v>
      </c>
      <c r="AU366">
        <f>AR366*'MRIP Selectivity'!$P$35</f>
        <v>3.6128685181675518E-3</v>
      </c>
      <c r="AV366">
        <v>16</v>
      </c>
      <c r="AW366">
        <f t="shared" si="155"/>
        <v>80</v>
      </c>
      <c r="AX366">
        <f t="shared" si="134"/>
        <v>0</v>
      </c>
      <c r="AY366">
        <f t="shared" si="135"/>
        <v>0</v>
      </c>
      <c r="AZ366">
        <f t="shared" si="136"/>
        <v>0</v>
      </c>
      <c r="BA366">
        <v>140.66216231999999</v>
      </c>
      <c r="BB366">
        <v>140.66216231999999</v>
      </c>
    </row>
    <row r="367" spans="1:54" x14ac:dyDescent="0.25">
      <c r="A367" t="s">
        <v>326</v>
      </c>
      <c r="B367" t="s">
        <v>3</v>
      </c>
      <c r="C367">
        <v>2014</v>
      </c>
      <c r="D367">
        <v>5</v>
      </c>
      <c r="E367">
        <v>10</v>
      </c>
      <c r="F367" t="s">
        <v>1851</v>
      </c>
      <c r="G367" t="s">
        <v>1769</v>
      </c>
      <c r="H367" t="s">
        <v>1811</v>
      </c>
      <c r="I367" t="s">
        <v>1824</v>
      </c>
      <c r="J367" t="s">
        <v>1767</v>
      </c>
      <c r="K367" t="str">
        <f t="shared" si="137"/>
        <v>Inshore</v>
      </c>
      <c r="L367">
        <v>0</v>
      </c>
      <c r="M367">
        <f t="shared" si="130"/>
        <v>0</v>
      </c>
      <c r="N367">
        <f t="shared" si="138"/>
        <v>0.12580883402989229</v>
      </c>
      <c r="O367">
        <f t="shared" si="139"/>
        <v>6.2842892271189971E-2</v>
      </c>
      <c r="P367">
        <v>0</v>
      </c>
      <c r="Q367">
        <f t="shared" si="140"/>
        <v>0</v>
      </c>
      <c r="R367">
        <v>0</v>
      </c>
      <c r="S367">
        <f t="shared" si="131"/>
        <v>0</v>
      </c>
      <c r="T367">
        <f t="shared" si="141"/>
        <v>0</v>
      </c>
      <c r="U367">
        <f t="shared" si="132"/>
        <v>0.10623462871098971</v>
      </c>
      <c r="V367">
        <f t="shared" si="142"/>
        <v>0.84441310922369939</v>
      </c>
      <c r="W367">
        <f t="shared" si="133"/>
        <v>5.9173093241604087E-2</v>
      </c>
      <c r="X367">
        <f t="shared" si="143"/>
        <v>0.94160359434525442</v>
      </c>
      <c r="Y367">
        <v>10</v>
      </c>
      <c r="Z367">
        <f>Y367*'MRIP Selectivity'!$N$35</f>
        <v>6.2965941758702335E-2</v>
      </c>
      <c r="AA367">
        <f>Y367*'MRIP Selectivity'!$O$35</f>
        <v>6.2842892271189971E-2</v>
      </c>
      <c r="AB367">
        <f>Y367*'MRIP Selectivity'!$P$35</f>
        <v>9.0321712954188789E-3</v>
      </c>
      <c r="AC367">
        <v>0.74741255597723821</v>
      </c>
      <c r="AD367">
        <v>0.94160359434525442</v>
      </c>
      <c r="AE367">
        <v>1.3432654004296583</v>
      </c>
      <c r="AF367">
        <f t="shared" si="144"/>
        <v>4.7061535469385629E-2</v>
      </c>
      <c r="AG367">
        <f t="shared" si="145"/>
        <v>5.9173093241604087E-2</v>
      </c>
      <c r="AH367">
        <f t="shared" si="146"/>
        <v>1.2132603191890105E-2</v>
      </c>
      <c r="AI367">
        <f t="shared" si="147"/>
        <v>0.13484100532531118</v>
      </c>
      <c r="AJ367">
        <f t="shared" si="148"/>
        <v>0.11836723190287982</v>
      </c>
      <c r="AK367">
        <f t="shared" si="149"/>
        <v>7.1875063566608846E-2</v>
      </c>
      <c r="AL367">
        <f t="shared" si="150"/>
        <v>7.1305696433494187E-2</v>
      </c>
      <c r="AM367">
        <f t="shared" si="151"/>
        <v>0.10623462871098971</v>
      </c>
      <c r="AN367">
        <f t="shared" si="152"/>
        <v>5.9173093241604087E-2</v>
      </c>
      <c r="AO367">
        <v>0</v>
      </c>
      <c r="AP367">
        <f t="shared" si="153"/>
        <v>0.12580883402989229</v>
      </c>
      <c r="AQ367">
        <f t="shared" si="154"/>
        <v>6.2842892271189971E-2</v>
      </c>
      <c r="AR367">
        <v>10</v>
      </c>
      <c r="AS367">
        <f>AR367*'MRIP Selectivity'!$N$35</f>
        <v>6.2965941758702335E-2</v>
      </c>
      <c r="AT367">
        <f>AR367*'MRIP Selectivity'!$O$35</f>
        <v>6.2842892271189971E-2</v>
      </c>
      <c r="AU367">
        <f>AR367*'MRIP Selectivity'!$P$35</f>
        <v>9.0321712954188789E-3</v>
      </c>
      <c r="AV367">
        <v>1</v>
      </c>
      <c r="AW367">
        <f t="shared" si="155"/>
        <v>5</v>
      </c>
      <c r="AX367">
        <f t="shared" si="134"/>
        <v>0</v>
      </c>
      <c r="AY367">
        <f t="shared" si="135"/>
        <v>0</v>
      </c>
      <c r="AZ367">
        <f t="shared" si="136"/>
        <v>0</v>
      </c>
      <c r="BA367">
        <v>258.34751968</v>
      </c>
      <c r="BB367">
        <v>258.34751968</v>
      </c>
    </row>
    <row r="368" spans="1:54" x14ac:dyDescent="0.25">
      <c r="A368" t="s">
        <v>327</v>
      </c>
      <c r="B368" t="s">
        <v>3</v>
      </c>
      <c r="C368">
        <v>2014</v>
      </c>
      <c r="D368">
        <v>5</v>
      </c>
      <c r="E368">
        <v>10</v>
      </c>
      <c r="F368" t="s">
        <v>1835</v>
      </c>
      <c r="G368" t="s">
        <v>1769</v>
      </c>
      <c r="H368" t="s">
        <v>1811</v>
      </c>
      <c r="I368" t="s">
        <v>1824</v>
      </c>
      <c r="J368" t="s">
        <v>1813</v>
      </c>
      <c r="K368" t="str">
        <f t="shared" si="137"/>
        <v>Inshore</v>
      </c>
      <c r="L368">
        <v>0</v>
      </c>
      <c r="M368">
        <f t="shared" si="130"/>
        <v>0</v>
      </c>
      <c r="N368">
        <f t="shared" si="138"/>
        <v>2.516176680597846E-2</v>
      </c>
      <c r="O368">
        <f t="shared" si="139"/>
        <v>1.2568578454237993E-2</v>
      </c>
      <c r="P368">
        <v>0</v>
      </c>
      <c r="Q368">
        <f t="shared" si="140"/>
        <v>0</v>
      </c>
      <c r="R368">
        <v>0</v>
      </c>
      <c r="S368">
        <f t="shared" si="131"/>
        <v>0</v>
      </c>
      <c r="T368">
        <f t="shared" si="141"/>
        <v>0</v>
      </c>
      <c r="U368">
        <f t="shared" si="132"/>
        <v>2.1246925742197942E-2</v>
      </c>
      <c r="V368">
        <f t="shared" si="142"/>
        <v>0.84441310922369939</v>
      </c>
      <c r="W368">
        <f t="shared" si="133"/>
        <v>1.1834618648320815E-2</v>
      </c>
      <c r="X368">
        <f t="shared" si="143"/>
        <v>0.94160359434525431</v>
      </c>
      <c r="Y368">
        <v>2</v>
      </c>
      <c r="Z368">
        <f>Y368*'MRIP Selectivity'!$N$35</f>
        <v>1.2593188351740467E-2</v>
      </c>
      <c r="AA368">
        <f>Y368*'MRIP Selectivity'!$O$35</f>
        <v>1.2568578454237993E-2</v>
      </c>
      <c r="AB368">
        <f>Y368*'MRIP Selectivity'!$P$35</f>
        <v>1.8064342590837759E-3</v>
      </c>
      <c r="AC368">
        <v>0.74741255597723821</v>
      </c>
      <c r="AD368">
        <v>0.94160359434525442</v>
      </c>
      <c r="AE368">
        <v>1.3432654004296583</v>
      </c>
      <c r="AF368">
        <f t="shared" si="144"/>
        <v>9.4123070938771265E-3</v>
      </c>
      <c r="AG368">
        <f t="shared" si="145"/>
        <v>1.1834618648320815E-2</v>
      </c>
      <c r="AH368">
        <f t="shared" si="146"/>
        <v>2.4265206383780212E-3</v>
      </c>
      <c r="AI368">
        <f t="shared" si="147"/>
        <v>2.6968201065062234E-2</v>
      </c>
      <c r="AJ368">
        <f t="shared" si="148"/>
        <v>2.3673446380575964E-2</v>
      </c>
      <c r="AK368">
        <f t="shared" si="149"/>
        <v>1.4375012713321769E-2</v>
      </c>
      <c r="AL368">
        <f t="shared" si="150"/>
        <v>1.4261139286698837E-2</v>
      </c>
      <c r="AM368">
        <f t="shared" si="151"/>
        <v>2.1246925742197942E-2</v>
      </c>
      <c r="AN368">
        <f t="shared" si="152"/>
        <v>1.1834618648320815E-2</v>
      </c>
      <c r="AO368">
        <v>0</v>
      </c>
      <c r="AP368">
        <f t="shared" si="153"/>
        <v>2.516176680597846E-2</v>
      </c>
      <c r="AQ368">
        <f t="shared" si="154"/>
        <v>1.2568578454237993E-2</v>
      </c>
      <c r="AR368">
        <v>2</v>
      </c>
      <c r="AS368">
        <f>AR368*'MRIP Selectivity'!$N$35</f>
        <v>1.2593188351740467E-2</v>
      </c>
      <c r="AT368">
        <f>AR368*'MRIP Selectivity'!$O$35</f>
        <v>1.2568578454237993E-2</v>
      </c>
      <c r="AU368">
        <f>AR368*'MRIP Selectivity'!$P$35</f>
        <v>1.8064342590837759E-3</v>
      </c>
      <c r="AV368">
        <v>1</v>
      </c>
      <c r="AW368">
        <f t="shared" si="155"/>
        <v>5</v>
      </c>
      <c r="AX368">
        <f t="shared" si="134"/>
        <v>0</v>
      </c>
      <c r="AY368">
        <f t="shared" si="135"/>
        <v>0</v>
      </c>
      <c r="AZ368">
        <f t="shared" si="136"/>
        <v>0</v>
      </c>
      <c r="BA368">
        <v>622.34625229999995</v>
      </c>
      <c r="BB368">
        <v>622.34625229999995</v>
      </c>
    </row>
    <row r="369" spans="1:54" x14ac:dyDescent="0.25">
      <c r="A369" t="s">
        <v>328</v>
      </c>
      <c r="B369" t="s">
        <v>3</v>
      </c>
      <c r="C369">
        <v>2014</v>
      </c>
      <c r="D369">
        <v>5</v>
      </c>
      <c r="E369">
        <v>10</v>
      </c>
      <c r="F369" t="s">
        <v>1872</v>
      </c>
      <c r="G369" t="s">
        <v>1769</v>
      </c>
      <c r="H369" t="s">
        <v>1811</v>
      </c>
      <c r="I369" t="s">
        <v>1812</v>
      </c>
      <c r="J369" t="s">
        <v>1767</v>
      </c>
      <c r="K369" t="str">
        <f t="shared" si="137"/>
        <v>Inshore</v>
      </c>
      <c r="L369">
        <v>0</v>
      </c>
      <c r="M369">
        <f t="shared" si="130"/>
        <v>0</v>
      </c>
      <c r="N369">
        <f t="shared" si="138"/>
        <v>3.7742650208967693E-2</v>
      </c>
      <c r="O369">
        <f t="shared" si="139"/>
        <v>1.8852867681356991E-2</v>
      </c>
      <c r="P369">
        <v>0</v>
      </c>
      <c r="Q369">
        <f t="shared" si="140"/>
        <v>0</v>
      </c>
      <c r="R369">
        <v>0</v>
      </c>
      <c r="S369">
        <f t="shared" si="131"/>
        <v>0</v>
      </c>
      <c r="T369">
        <f t="shared" si="141"/>
        <v>0</v>
      </c>
      <c r="U369">
        <f t="shared" si="132"/>
        <v>3.1870388613296913E-2</v>
      </c>
      <c r="V369">
        <f t="shared" si="142"/>
        <v>0.84441310922369928</v>
      </c>
      <c r="W369">
        <f t="shared" si="133"/>
        <v>1.7751927972481225E-2</v>
      </c>
      <c r="X369">
        <f t="shared" si="143"/>
        <v>0.94160359434525442</v>
      </c>
      <c r="Y369">
        <v>3</v>
      </c>
      <c r="Z369">
        <f>Y369*'MRIP Selectivity'!$N$35</f>
        <v>1.8889782527610699E-2</v>
      </c>
      <c r="AA369">
        <f>Y369*'MRIP Selectivity'!$O$35</f>
        <v>1.8852867681356991E-2</v>
      </c>
      <c r="AB369">
        <f>Y369*'MRIP Selectivity'!$P$35</f>
        <v>2.7096513886256638E-3</v>
      </c>
      <c r="AC369">
        <v>0.74741255597723821</v>
      </c>
      <c r="AD369">
        <v>0.94160359434525442</v>
      </c>
      <c r="AE369">
        <v>1.3432654004296583</v>
      </c>
      <c r="AF369">
        <f t="shared" si="144"/>
        <v>1.4118460640815688E-2</v>
      </c>
      <c r="AG369">
        <f t="shared" si="145"/>
        <v>1.7751927972481225E-2</v>
      </c>
      <c r="AH369">
        <f t="shared" si="146"/>
        <v>3.6397809575670318E-3</v>
      </c>
      <c r="AI369">
        <f t="shared" si="147"/>
        <v>4.045230159759336E-2</v>
      </c>
      <c r="AJ369">
        <f t="shared" si="148"/>
        <v>3.5510169570863948E-2</v>
      </c>
      <c r="AK369">
        <f t="shared" si="149"/>
        <v>2.1562519069982654E-2</v>
      </c>
      <c r="AL369">
        <f t="shared" si="150"/>
        <v>2.1391708930048256E-2</v>
      </c>
      <c r="AM369">
        <f t="shared" si="151"/>
        <v>3.1870388613296913E-2</v>
      </c>
      <c r="AN369">
        <f t="shared" si="152"/>
        <v>1.7751927972481225E-2</v>
      </c>
      <c r="AO369">
        <v>0</v>
      </c>
      <c r="AP369">
        <f t="shared" si="153"/>
        <v>3.7742650208967693E-2</v>
      </c>
      <c r="AQ369">
        <f t="shared" si="154"/>
        <v>1.8852867681356991E-2</v>
      </c>
      <c r="AR369">
        <v>3</v>
      </c>
      <c r="AS369">
        <f>AR369*'MRIP Selectivity'!$N$35</f>
        <v>1.8889782527610699E-2</v>
      </c>
      <c r="AT369">
        <f>AR369*'MRIP Selectivity'!$O$35</f>
        <v>1.8852867681356991E-2</v>
      </c>
      <c r="AU369">
        <f>AR369*'MRIP Selectivity'!$P$35</f>
        <v>2.7096513886256638E-3</v>
      </c>
      <c r="AV369">
        <v>9</v>
      </c>
      <c r="AW369">
        <f t="shared" si="155"/>
        <v>45</v>
      </c>
      <c r="AX369">
        <f t="shared" si="134"/>
        <v>0</v>
      </c>
      <c r="AY369">
        <f t="shared" si="135"/>
        <v>0</v>
      </c>
      <c r="AZ369">
        <f t="shared" si="136"/>
        <v>0</v>
      </c>
      <c r="BA369">
        <v>1715.2982870000003</v>
      </c>
      <c r="BB369">
        <v>1715.2982870000003</v>
      </c>
    </row>
    <row r="370" spans="1:54" x14ac:dyDescent="0.25">
      <c r="A370" t="s">
        <v>329</v>
      </c>
      <c r="B370" t="s">
        <v>3</v>
      </c>
      <c r="C370">
        <v>2014</v>
      </c>
      <c r="D370">
        <v>5</v>
      </c>
      <c r="E370">
        <v>10</v>
      </c>
      <c r="F370" t="s">
        <v>1818</v>
      </c>
      <c r="G370" t="s">
        <v>1769</v>
      </c>
      <c r="H370" t="s">
        <v>1811</v>
      </c>
      <c r="I370" t="s">
        <v>1824</v>
      </c>
      <c r="J370" t="s">
        <v>1813</v>
      </c>
      <c r="K370" t="str">
        <f t="shared" si="137"/>
        <v>Inshore</v>
      </c>
      <c r="L370">
        <v>0</v>
      </c>
      <c r="M370">
        <f t="shared" si="130"/>
        <v>0</v>
      </c>
      <c r="N370">
        <f t="shared" si="138"/>
        <v>3.7742650208967693E-2</v>
      </c>
      <c r="O370">
        <f t="shared" si="139"/>
        <v>1.8852867681356991E-2</v>
      </c>
      <c r="P370">
        <v>0</v>
      </c>
      <c r="Q370">
        <f t="shared" si="140"/>
        <v>0</v>
      </c>
      <c r="R370">
        <v>0</v>
      </c>
      <c r="S370">
        <f t="shared" si="131"/>
        <v>0</v>
      </c>
      <c r="T370">
        <f t="shared" si="141"/>
        <v>0</v>
      </c>
      <c r="U370">
        <f t="shared" si="132"/>
        <v>3.1870388613296913E-2</v>
      </c>
      <c r="V370">
        <f t="shared" si="142"/>
        <v>0.84441310922369928</v>
      </c>
      <c r="W370">
        <f t="shared" si="133"/>
        <v>1.7751927972481225E-2</v>
      </c>
      <c r="X370">
        <f t="shared" si="143"/>
        <v>0.94160359434525442</v>
      </c>
      <c r="Y370">
        <v>3</v>
      </c>
      <c r="Z370">
        <f>Y370*'MRIP Selectivity'!$N$35</f>
        <v>1.8889782527610699E-2</v>
      </c>
      <c r="AA370">
        <f>Y370*'MRIP Selectivity'!$O$35</f>
        <v>1.8852867681356991E-2</v>
      </c>
      <c r="AB370">
        <f>Y370*'MRIP Selectivity'!$P$35</f>
        <v>2.7096513886256638E-3</v>
      </c>
      <c r="AC370">
        <v>0.74741255597723821</v>
      </c>
      <c r="AD370">
        <v>0.94160359434525442</v>
      </c>
      <c r="AE370">
        <v>1.3432654004296583</v>
      </c>
      <c r="AF370">
        <f t="shared" si="144"/>
        <v>1.4118460640815688E-2</v>
      </c>
      <c r="AG370">
        <f t="shared" si="145"/>
        <v>1.7751927972481225E-2</v>
      </c>
      <c r="AH370">
        <f t="shared" si="146"/>
        <v>3.6397809575670318E-3</v>
      </c>
      <c r="AI370">
        <f t="shared" si="147"/>
        <v>4.045230159759336E-2</v>
      </c>
      <c r="AJ370">
        <f t="shared" si="148"/>
        <v>3.5510169570863948E-2</v>
      </c>
      <c r="AK370">
        <f t="shared" si="149"/>
        <v>2.1562519069982654E-2</v>
      </c>
      <c r="AL370">
        <f t="shared" si="150"/>
        <v>2.1391708930048256E-2</v>
      </c>
      <c r="AM370">
        <f t="shared" si="151"/>
        <v>3.1870388613296913E-2</v>
      </c>
      <c r="AN370">
        <f t="shared" si="152"/>
        <v>1.7751927972481225E-2</v>
      </c>
      <c r="AO370">
        <v>0</v>
      </c>
      <c r="AP370">
        <f t="shared" si="153"/>
        <v>3.7742650208967693E-2</v>
      </c>
      <c r="AQ370">
        <f t="shared" si="154"/>
        <v>1.8852867681356991E-2</v>
      </c>
      <c r="AR370">
        <v>3</v>
      </c>
      <c r="AS370">
        <f>AR370*'MRIP Selectivity'!$N$35</f>
        <v>1.8889782527610699E-2</v>
      </c>
      <c r="AT370">
        <f>AR370*'MRIP Selectivity'!$O$35</f>
        <v>1.8852867681356991E-2</v>
      </c>
      <c r="AU370">
        <f>AR370*'MRIP Selectivity'!$P$35</f>
        <v>2.7096513886256638E-3</v>
      </c>
      <c r="AV370">
        <v>1</v>
      </c>
      <c r="AW370">
        <f t="shared" si="155"/>
        <v>5</v>
      </c>
      <c r="AX370">
        <f t="shared" si="134"/>
        <v>0</v>
      </c>
      <c r="AY370">
        <f t="shared" si="135"/>
        <v>0</v>
      </c>
      <c r="AZ370">
        <f t="shared" si="136"/>
        <v>0</v>
      </c>
      <c r="BA370">
        <v>77.299460143999994</v>
      </c>
      <c r="BB370">
        <v>77.299460143999994</v>
      </c>
    </row>
    <row r="371" spans="1:54" x14ac:dyDescent="0.25">
      <c r="A371" t="s">
        <v>330</v>
      </c>
      <c r="B371" t="s">
        <v>3</v>
      </c>
      <c r="C371">
        <v>2014</v>
      </c>
      <c r="D371">
        <v>6</v>
      </c>
      <c r="E371">
        <v>11</v>
      </c>
      <c r="F371" t="s">
        <v>1851</v>
      </c>
      <c r="G371" t="s">
        <v>1769</v>
      </c>
      <c r="H371" t="s">
        <v>1811</v>
      </c>
      <c r="I371" t="s">
        <v>1824</v>
      </c>
      <c r="J371" t="s">
        <v>1813</v>
      </c>
      <c r="K371" t="str">
        <f t="shared" si="137"/>
        <v>Inshore</v>
      </c>
      <c r="L371">
        <v>0</v>
      </c>
      <c r="M371">
        <f t="shared" si="130"/>
        <v>0</v>
      </c>
      <c r="N371">
        <f t="shared" si="138"/>
        <v>1.258088340298923E-2</v>
      </c>
      <c r="O371">
        <f t="shared" si="139"/>
        <v>6.2842892271189965E-3</v>
      </c>
      <c r="P371">
        <v>0</v>
      </c>
      <c r="Q371">
        <f t="shared" si="140"/>
        <v>0</v>
      </c>
      <c r="R371">
        <v>0</v>
      </c>
      <c r="S371">
        <f t="shared" si="131"/>
        <v>0</v>
      </c>
      <c r="T371">
        <f t="shared" si="141"/>
        <v>0</v>
      </c>
      <c r="U371">
        <f t="shared" si="132"/>
        <v>1.0623462871098971E-2</v>
      </c>
      <c r="V371">
        <f t="shared" si="142"/>
        <v>0.84441310922369939</v>
      </c>
      <c r="W371">
        <f t="shared" si="133"/>
        <v>5.9173093241604077E-3</v>
      </c>
      <c r="X371">
        <f t="shared" si="143"/>
        <v>0.94160359434525431</v>
      </c>
      <c r="Y371">
        <v>1</v>
      </c>
      <c r="Z371">
        <f>Y371*'MRIP Selectivity'!$N$35</f>
        <v>6.2965941758702333E-3</v>
      </c>
      <c r="AA371">
        <f>Y371*'MRIP Selectivity'!$O$35</f>
        <v>6.2842892271189965E-3</v>
      </c>
      <c r="AB371">
        <f>Y371*'MRIP Selectivity'!$P$35</f>
        <v>9.0321712954188795E-4</v>
      </c>
      <c r="AC371">
        <v>0.74741255597723821</v>
      </c>
      <c r="AD371">
        <v>0.94160359434525442</v>
      </c>
      <c r="AE371">
        <v>1.3432654004296583</v>
      </c>
      <c r="AF371">
        <f t="shared" si="144"/>
        <v>4.7061535469385633E-3</v>
      </c>
      <c r="AG371">
        <f t="shared" si="145"/>
        <v>5.9173093241604077E-3</v>
      </c>
      <c r="AH371">
        <f t="shared" si="146"/>
        <v>1.2132603191890106E-3</v>
      </c>
      <c r="AI371">
        <f t="shared" si="147"/>
        <v>1.3484100532531117E-2</v>
      </c>
      <c r="AJ371">
        <f t="shared" si="148"/>
        <v>1.1836723190287982E-2</v>
      </c>
      <c r="AK371">
        <f t="shared" si="149"/>
        <v>7.1875063566608846E-3</v>
      </c>
      <c r="AL371">
        <f t="shared" si="150"/>
        <v>7.1305696433494187E-3</v>
      </c>
      <c r="AM371">
        <f t="shared" si="151"/>
        <v>1.0623462871098971E-2</v>
      </c>
      <c r="AN371">
        <f t="shared" si="152"/>
        <v>5.9173093241604077E-3</v>
      </c>
      <c r="AO371">
        <v>0</v>
      </c>
      <c r="AP371">
        <f t="shared" si="153"/>
        <v>1.258088340298923E-2</v>
      </c>
      <c r="AQ371">
        <f t="shared" si="154"/>
        <v>6.2842892271189965E-3</v>
      </c>
      <c r="AR371">
        <v>1</v>
      </c>
      <c r="AS371">
        <f>AR371*'MRIP Selectivity'!$N$35</f>
        <v>6.2965941758702333E-3</v>
      </c>
      <c r="AT371">
        <f>AR371*'MRIP Selectivity'!$O$35</f>
        <v>6.2842892271189965E-3</v>
      </c>
      <c r="AU371">
        <f>AR371*'MRIP Selectivity'!$P$35</f>
        <v>9.0321712954188795E-4</v>
      </c>
      <c r="AV371">
        <v>1</v>
      </c>
      <c r="AW371">
        <f t="shared" si="155"/>
        <v>5</v>
      </c>
      <c r="AX371">
        <f t="shared" si="134"/>
        <v>0</v>
      </c>
      <c r="AY371">
        <f t="shared" si="135"/>
        <v>0</v>
      </c>
      <c r="AZ371">
        <f t="shared" si="136"/>
        <v>0</v>
      </c>
      <c r="BA371">
        <v>326.39694530999998</v>
      </c>
      <c r="BB371">
        <v>326.39694530999998</v>
      </c>
    </row>
    <row r="372" spans="1:54" x14ac:dyDescent="0.25">
      <c r="A372" t="s">
        <v>331</v>
      </c>
      <c r="B372" t="s">
        <v>3</v>
      </c>
      <c r="C372">
        <v>2014</v>
      </c>
      <c r="D372">
        <v>6</v>
      </c>
      <c r="E372">
        <v>11</v>
      </c>
      <c r="F372" t="s">
        <v>1853</v>
      </c>
      <c r="G372" t="s">
        <v>1769</v>
      </c>
      <c r="H372" t="s">
        <v>1811</v>
      </c>
      <c r="I372" t="s">
        <v>1812</v>
      </c>
      <c r="J372" t="s">
        <v>1819</v>
      </c>
      <c r="K372" t="str">
        <f t="shared" si="137"/>
        <v>Offshore</v>
      </c>
      <c r="L372">
        <v>2</v>
      </c>
      <c r="M372">
        <f t="shared" si="130"/>
        <v>2319.1085503999998</v>
      </c>
      <c r="N372">
        <f t="shared" si="138"/>
        <v>2.050323533611957</v>
      </c>
      <c r="O372">
        <f t="shared" si="139"/>
        <v>2.025137156908476</v>
      </c>
      <c r="P372">
        <v>31.268437630708661</v>
      </c>
      <c r="Q372">
        <f t="shared" si="140"/>
        <v>15.63421881535433</v>
      </c>
      <c r="R372">
        <v>3.8580895882353574</v>
      </c>
      <c r="S372">
        <f t="shared" si="131"/>
        <v>4473.6642761429157</v>
      </c>
      <c r="T372">
        <f t="shared" si="141"/>
        <v>1.9290447941176787</v>
      </c>
      <c r="U372">
        <f t="shared" si="132"/>
        <v>3.9005834397197536</v>
      </c>
      <c r="V372">
        <f t="shared" si="142"/>
        <v>1.9024233862488436</v>
      </c>
      <c r="W372">
        <f t="shared" si="133"/>
        <v>3.8817588255319992</v>
      </c>
      <c r="X372">
        <f t="shared" si="143"/>
        <v>1.9167881110125873</v>
      </c>
      <c r="Y372">
        <v>4</v>
      </c>
      <c r="Z372">
        <f>Y372*'MRIP Selectivity'!$N$35</f>
        <v>2.5186376703480933E-2</v>
      </c>
      <c r="AA372">
        <f>Y372*'MRIP Selectivity'!$O$35</f>
        <v>2.5137156908475986E-2</v>
      </c>
      <c r="AB372">
        <f>Y372*'MRIP Selectivity'!$P$35</f>
        <v>3.6128685181675518E-3</v>
      </c>
      <c r="AC372">
        <v>0.74741255597723821</v>
      </c>
      <c r="AD372">
        <v>0.94160359434525442</v>
      </c>
      <c r="AE372">
        <v>1.3432654004296583</v>
      </c>
      <c r="AF372">
        <f t="shared" si="144"/>
        <v>1.8824614187754253E-2</v>
      </c>
      <c r="AG372">
        <f t="shared" si="145"/>
        <v>2.3669237296641631E-2</v>
      </c>
      <c r="AH372">
        <f t="shared" si="146"/>
        <v>4.8530412767560423E-3</v>
      </c>
      <c r="AI372">
        <f t="shared" si="147"/>
        <v>5.3936402130124468E-2</v>
      </c>
      <c r="AJ372">
        <f t="shared" si="148"/>
        <v>4.7346892761151928E-2</v>
      </c>
      <c r="AK372">
        <f t="shared" si="149"/>
        <v>2.8750025426643538E-2</v>
      </c>
      <c r="AL372">
        <f t="shared" si="150"/>
        <v>2.8522278573397675E-2</v>
      </c>
      <c r="AM372">
        <f t="shared" si="151"/>
        <v>3.9005834397197536</v>
      </c>
      <c r="AN372">
        <f t="shared" si="152"/>
        <v>3.8817588255319992</v>
      </c>
      <c r="AO372">
        <v>2</v>
      </c>
      <c r="AP372">
        <f t="shared" si="153"/>
        <v>2.050323533611957</v>
      </c>
      <c r="AQ372">
        <f t="shared" si="154"/>
        <v>2.025137156908476</v>
      </c>
      <c r="AR372">
        <v>4</v>
      </c>
      <c r="AS372">
        <f>AR372*'MRIP Selectivity'!$N$35</f>
        <v>2.5186376703480933E-2</v>
      </c>
      <c r="AT372">
        <f>AR372*'MRIP Selectivity'!$O$35</f>
        <v>2.5137156908475986E-2</v>
      </c>
      <c r="AU372">
        <f>AR372*'MRIP Selectivity'!$P$35</f>
        <v>3.6128685181675518E-3</v>
      </c>
      <c r="AV372">
        <v>3</v>
      </c>
      <c r="AW372">
        <f t="shared" si="155"/>
        <v>15</v>
      </c>
      <c r="AX372">
        <f t="shared" si="134"/>
        <v>0</v>
      </c>
      <c r="AY372">
        <f t="shared" si="135"/>
        <v>0</v>
      </c>
      <c r="AZ372">
        <f t="shared" si="136"/>
        <v>0</v>
      </c>
      <c r="BA372">
        <v>1159.5542751999999</v>
      </c>
      <c r="BB372">
        <v>1159.5542751999999</v>
      </c>
    </row>
    <row r="373" spans="1:54" x14ac:dyDescent="0.25">
      <c r="A373" t="s">
        <v>332</v>
      </c>
      <c r="B373" t="s">
        <v>3</v>
      </c>
      <c r="C373">
        <v>2013</v>
      </c>
      <c r="D373">
        <v>1</v>
      </c>
      <c r="E373">
        <v>2</v>
      </c>
      <c r="F373" t="s">
        <v>1820</v>
      </c>
      <c r="G373" t="s">
        <v>1769</v>
      </c>
      <c r="H373" t="s">
        <v>1811</v>
      </c>
      <c r="I373" t="s">
        <v>1812</v>
      </c>
      <c r="J373" t="s">
        <v>1813</v>
      </c>
      <c r="K373" t="str">
        <f t="shared" si="137"/>
        <v>Inshore</v>
      </c>
      <c r="L373">
        <v>0</v>
      </c>
      <c r="M373">
        <f t="shared" si="130"/>
        <v>0</v>
      </c>
      <c r="N373">
        <f t="shared" si="138"/>
        <v>1.3838971743288153</v>
      </c>
      <c r="O373">
        <f t="shared" si="139"/>
        <v>0.69127181498308965</v>
      </c>
      <c r="P373">
        <v>0</v>
      </c>
      <c r="Q373">
        <f t="shared" si="140"/>
        <v>0</v>
      </c>
      <c r="R373">
        <v>0</v>
      </c>
      <c r="S373">
        <f t="shared" si="131"/>
        <v>0</v>
      </c>
      <c r="T373">
        <f t="shared" si="141"/>
        <v>0</v>
      </c>
      <c r="U373">
        <f t="shared" si="132"/>
        <v>1.1685809158208869</v>
      </c>
      <c r="V373">
        <f t="shared" si="142"/>
        <v>0.84441310922369939</v>
      </c>
      <c r="W373">
        <f t="shared" si="133"/>
        <v>0.65090402565764494</v>
      </c>
      <c r="X373">
        <f t="shared" si="143"/>
        <v>0.94160359434525442</v>
      </c>
      <c r="Y373">
        <v>110</v>
      </c>
      <c r="Z373">
        <f>Y373*'MRIP Selectivity'!$N$35</f>
        <v>0.69262535934572567</v>
      </c>
      <c r="AA373">
        <f>Y373*'MRIP Selectivity'!$O$35</f>
        <v>0.69127181498308965</v>
      </c>
      <c r="AB373">
        <f>Y373*'MRIP Selectivity'!$P$35</f>
        <v>9.9353884249607671E-2</v>
      </c>
      <c r="AC373">
        <v>0.74741255597723821</v>
      </c>
      <c r="AD373">
        <v>0.94160359434525442</v>
      </c>
      <c r="AE373">
        <v>1.3432654004296583</v>
      </c>
      <c r="AF373">
        <f t="shared" si="144"/>
        <v>0.51767689016324192</v>
      </c>
      <c r="AG373">
        <f t="shared" si="145"/>
        <v>0.65090402565764494</v>
      </c>
      <c r="AH373">
        <f t="shared" si="146"/>
        <v>0.13345863511079117</v>
      </c>
      <c r="AI373">
        <f t="shared" si="147"/>
        <v>1.4832510585784231</v>
      </c>
      <c r="AJ373">
        <f t="shared" si="148"/>
        <v>1.302039550931678</v>
      </c>
      <c r="AK373">
        <f t="shared" si="149"/>
        <v>0.79062569923269732</v>
      </c>
      <c r="AL373">
        <f t="shared" si="150"/>
        <v>0.78436266076843608</v>
      </c>
      <c r="AM373">
        <f t="shared" si="151"/>
        <v>1.1685809158208869</v>
      </c>
      <c r="AN373">
        <f t="shared" si="152"/>
        <v>0.65090402565764494</v>
      </c>
      <c r="AO373">
        <v>0</v>
      </c>
      <c r="AP373">
        <f t="shared" si="153"/>
        <v>1.3838971743288153</v>
      </c>
      <c r="AQ373">
        <f t="shared" si="154"/>
        <v>0.69127181498308965</v>
      </c>
      <c r="AR373">
        <v>110</v>
      </c>
      <c r="AS373">
        <f>AR373*'MRIP Selectivity'!$N$35</f>
        <v>0.69262535934572567</v>
      </c>
      <c r="AT373">
        <f>AR373*'MRIP Selectivity'!$O$35</f>
        <v>0.69127181498308965</v>
      </c>
      <c r="AU373">
        <f>AR373*'MRIP Selectivity'!$P$35</f>
        <v>9.9353884249607671E-2</v>
      </c>
      <c r="AV373">
        <v>4</v>
      </c>
      <c r="AW373">
        <f t="shared" si="155"/>
        <v>20</v>
      </c>
      <c r="AX373">
        <f t="shared" si="134"/>
        <v>0</v>
      </c>
      <c r="AY373">
        <f t="shared" si="135"/>
        <v>0</v>
      </c>
      <c r="AZ373">
        <f t="shared" si="136"/>
        <v>0</v>
      </c>
      <c r="BA373">
        <v>25.892902457000002</v>
      </c>
      <c r="BB373">
        <v>25.892902457000002</v>
      </c>
    </row>
    <row r="374" spans="1:54" x14ac:dyDescent="0.25">
      <c r="A374" t="s">
        <v>333</v>
      </c>
      <c r="B374" t="s">
        <v>3</v>
      </c>
      <c r="C374">
        <v>2013</v>
      </c>
      <c r="D374">
        <v>3</v>
      </c>
      <c r="E374">
        <v>6</v>
      </c>
      <c r="F374" t="s">
        <v>1862</v>
      </c>
      <c r="G374" t="s">
        <v>1769</v>
      </c>
      <c r="H374" t="s">
        <v>1890</v>
      </c>
      <c r="I374" t="s">
        <v>1812</v>
      </c>
      <c r="J374" t="s">
        <v>1819</v>
      </c>
      <c r="K374" t="str">
        <f t="shared" si="137"/>
        <v>Offshore</v>
      </c>
      <c r="L374">
        <v>0.60234864379999997</v>
      </c>
      <c r="M374">
        <f t="shared" si="130"/>
        <v>154.65179679845372</v>
      </c>
      <c r="N374">
        <f t="shared" si="138"/>
        <v>0.85396631185978467</v>
      </c>
      <c r="O374">
        <f t="shared" si="139"/>
        <v>0.72803442834237986</v>
      </c>
      <c r="P374">
        <v>8.5609393858267708</v>
      </c>
      <c r="Q374">
        <f t="shared" si="140"/>
        <v>14.21259842442559</v>
      </c>
      <c r="R374">
        <v>0.73037329552082186</v>
      </c>
      <c r="S374">
        <f t="shared" si="131"/>
        <v>187.52186735794746</v>
      </c>
      <c r="T374">
        <f t="shared" si="141"/>
        <v>1.2125424420534272</v>
      </c>
      <c r="U374">
        <f t="shared" si="132"/>
        <v>0.94284255294280128</v>
      </c>
      <c r="V374">
        <f t="shared" si="142"/>
        <v>1.1040746453914092</v>
      </c>
      <c r="W374">
        <f t="shared" si="133"/>
        <v>0.84871948200403002</v>
      </c>
      <c r="X374">
        <f t="shared" si="143"/>
        <v>1.1657683331493418</v>
      </c>
      <c r="Y374">
        <v>20</v>
      </c>
      <c r="Z374">
        <f>Y374*'MRIP Selectivity'!$N$35</f>
        <v>0.12593188351740467</v>
      </c>
      <c r="AA374">
        <f>Y374*'MRIP Selectivity'!$O$35</f>
        <v>0.12568578454237994</v>
      </c>
      <c r="AB374">
        <f>Y374*'MRIP Selectivity'!$P$35</f>
        <v>1.8064342590837758E-2</v>
      </c>
      <c r="AC374">
        <v>0.74741255597723821</v>
      </c>
      <c r="AD374">
        <v>0.94160359434525442</v>
      </c>
      <c r="AE374">
        <v>1.3432654004296583</v>
      </c>
      <c r="AF374">
        <f t="shared" si="144"/>
        <v>9.4123070938771258E-2</v>
      </c>
      <c r="AG374">
        <f t="shared" si="145"/>
        <v>0.11834618648320817</v>
      </c>
      <c r="AH374">
        <f t="shared" si="146"/>
        <v>2.426520638378021E-2</v>
      </c>
      <c r="AI374">
        <f t="shared" si="147"/>
        <v>0.26968201065062236</v>
      </c>
      <c r="AJ374">
        <f t="shared" si="148"/>
        <v>0.23673446380575963</v>
      </c>
      <c r="AK374">
        <f t="shared" si="149"/>
        <v>0.14375012713321769</v>
      </c>
      <c r="AL374">
        <f t="shared" si="150"/>
        <v>0.14261139286698837</v>
      </c>
      <c r="AM374">
        <f t="shared" si="151"/>
        <v>0.94284255294280128</v>
      </c>
      <c r="AN374">
        <f t="shared" si="152"/>
        <v>0.84871948200403002</v>
      </c>
      <c r="AO374">
        <v>1</v>
      </c>
      <c r="AP374">
        <f t="shared" si="153"/>
        <v>1.2516176680597846</v>
      </c>
      <c r="AQ374">
        <f t="shared" si="154"/>
        <v>1.12568578454238</v>
      </c>
      <c r="AR374">
        <v>20</v>
      </c>
      <c r="AS374">
        <f>AR374*'MRIP Selectivity'!$N$35</f>
        <v>0.12593188351740467</v>
      </c>
      <c r="AT374">
        <f>AR374*'MRIP Selectivity'!$O$35</f>
        <v>0.12568578454237994</v>
      </c>
      <c r="AU374">
        <f>AR374*'MRIP Selectivity'!$P$35</f>
        <v>1.8064342590837758E-2</v>
      </c>
      <c r="AV374">
        <v>3</v>
      </c>
      <c r="AW374">
        <f t="shared" si="155"/>
        <v>15</v>
      </c>
      <c r="AX374">
        <f t="shared" si="134"/>
        <v>0</v>
      </c>
      <c r="AY374">
        <f t="shared" si="135"/>
        <v>0</v>
      </c>
      <c r="AZ374">
        <f t="shared" si="136"/>
        <v>0</v>
      </c>
      <c r="BA374">
        <v>256.74797875000002</v>
      </c>
      <c r="BB374">
        <v>256.74797875000002</v>
      </c>
    </row>
    <row r="375" spans="1:54" x14ac:dyDescent="0.25">
      <c r="A375" t="s">
        <v>334</v>
      </c>
      <c r="B375" t="s">
        <v>3</v>
      </c>
      <c r="C375">
        <v>2013</v>
      </c>
      <c r="D375">
        <v>3</v>
      </c>
      <c r="E375">
        <v>6</v>
      </c>
      <c r="F375" t="s">
        <v>1862</v>
      </c>
      <c r="G375" t="s">
        <v>1769</v>
      </c>
      <c r="H375" t="s">
        <v>1890</v>
      </c>
      <c r="I375" t="s">
        <v>1812</v>
      </c>
      <c r="J375" t="s">
        <v>1819</v>
      </c>
      <c r="K375" t="str">
        <f t="shared" si="137"/>
        <v>Offshore</v>
      </c>
      <c r="L375">
        <v>7.5919820211999998</v>
      </c>
      <c r="M375">
        <f t="shared" si="130"/>
        <v>1546.5179678679228</v>
      </c>
      <c r="N375">
        <f t="shared" si="138"/>
        <v>7.8435996892597846</v>
      </c>
      <c r="O375">
        <f t="shared" si="139"/>
        <v>7.71766780574238</v>
      </c>
      <c r="P375">
        <v>106.37741737401575</v>
      </c>
      <c r="Q375">
        <f t="shared" si="140"/>
        <v>14.011811023388274</v>
      </c>
      <c r="R375">
        <v>10.126160461649739</v>
      </c>
      <c r="S375">
        <f t="shared" si="131"/>
        <v>2062.7405407079423</v>
      </c>
      <c r="T375">
        <f t="shared" si="141"/>
        <v>1.3337966862109591</v>
      </c>
      <c r="U375">
        <f t="shared" si="132"/>
        <v>10.3628949254555</v>
      </c>
      <c r="V375">
        <f t="shared" si="142"/>
        <v>1.3211912050592507</v>
      </c>
      <c r="W375">
        <f t="shared" si="133"/>
        <v>10.268771854516729</v>
      </c>
      <c r="X375">
        <f t="shared" si="143"/>
        <v>1.330553751857029</v>
      </c>
      <c r="Y375">
        <v>20</v>
      </c>
      <c r="Z375">
        <f>Y375*'MRIP Selectivity'!$N$35</f>
        <v>0.12593188351740467</v>
      </c>
      <c r="AA375">
        <f>Y375*'MRIP Selectivity'!$O$35</f>
        <v>0.12568578454237994</v>
      </c>
      <c r="AB375">
        <f>Y375*'MRIP Selectivity'!$P$35</f>
        <v>1.8064342590837758E-2</v>
      </c>
      <c r="AC375">
        <v>0.74741255597723821</v>
      </c>
      <c r="AD375">
        <v>0.94160359434525442</v>
      </c>
      <c r="AE375">
        <v>1.3432654004296583</v>
      </c>
      <c r="AF375">
        <f t="shared" si="144"/>
        <v>9.4123070938771258E-2</v>
      </c>
      <c r="AG375">
        <f t="shared" si="145"/>
        <v>0.11834618648320817</v>
      </c>
      <c r="AH375">
        <f t="shared" si="146"/>
        <v>2.426520638378021E-2</v>
      </c>
      <c r="AI375">
        <f t="shared" si="147"/>
        <v>0.26968201065062236</v>
      </c>
      <c r="AJ375">
        <f t="shared" si="148"/>
        <v>0.23673446380575963</v>
      </c>
      <c r="AK375">
        <f t="shared" si="149"/>
        <v>0.14375012713321769</v>
      </c>
      <c r="AL375">
        <f t="shared" si="150"/>
        <v>0.14261139286698837</v>
      </c>
      <c r="AM375">
        <f t="shared" si="151"/>
        <v>10.338629719071719</v>
      </c>
      <c r="AN375">
        <f t="shared" si="152"/>
        <v>10.244506648132948</v>
      </c>
      <c r="AO375">
        <v>10</v>
      </c>
      <c r="AP375">
        <f t="shared" si="153"/>
        <v>10.251617668059785</v>
      </c>
      <c r="AQ375">
        <f t="shared" si="154"/>
        <v>10.12568578454238</v>
      </c>
      <c r="AR375">
        <v>20</v>
      </c>
      <c r="AS375">
        <f>AR375*'MRIP Selectivity'!$N$35</f>
        <v>0.12593188351740467</v>
      </c>
      <c r="AT375">
        <f>AR375*'MRIP Selectivity'!$O$35</f>
        <v>0.12568578454237994</v>
      </c>
      <c r="AU375">
        <f>AR375*'MRIP Selectivity'!$P$35</f>
        <v>1.8064342590837758E-2</v>
      </c>
      <c r="AV375">
        <v>2</v>
      </c>
      <c r="AW375">
        <f t="shared" si="155"/>
        <v>10</v>
      </c>
      <c r="AX375">
        <f t="shared" si="134"/>
        <v>1</v>
      </c>
      <c r="AY375">
        <f t="shared" si="135"/>
        <v>1</v>
      </c>
      <c r="AZ375">
        <f t="shared" si="136"/>
        <v>1</v>
      </c>
      <c r="BA375">
        <v>203.70411357</v>
      </c>
      <c r="BB375">
        <v>203.70411357</v>
      </c>
    </row>
    <row r="376" spans="1:54" x14ac:dyDescent="0.25">
      <c r="A376" t="s">
        <v>335</v>
      </c>
      <c r="B376" t="s">
        <v>3</v>
      </c>
      <c r="C376">
        <v>2013</v>
      </c>
      <c r="D376">
        <v>3</v>
      </c>
      <c r="E376">
        <v>6</v>
      </c>
      <c r="F376" t="s">
        <v>1862</v>
      </c>
      <c r="G376" t="s">
        <v>1769</v>
      </c>
      <c r="H376" t="s">
        <v>1890</v>
      </c>
      <c r="I376" t="s">
        <v>1812</v>
      </c>
      <c r="J376" t="s">
        <v>1819</v>
      </c>
      <c r="K376" t="str">
        <f t="shared" si="137"/>
        <v>Offshore</v>
      </c>
      <c r="L376">
        <v>3.7959910105999999</v>
      </c>
      <c r="M376">
        <f t="shared" si="130"/>
        <v>773.25898393396142</v>
      </c>
      <c r="N376">
        <f t="shared" si="138"/>
        <v>4.0476086786597847</v>
      </c>
      <c r="O376">
        <f t="shared" si="139"/>
        <v>3.9216767951423797</v>
      </c>
      <c r="P376">
        <v>52.665639059055117</v>
      </c>
      <c r="Q376">
        <f t="shared" si="140"/>
        <v>13.874015747663931</v>
      </c>
      <c r="R376">
        <v>4.8538620393901244</v>
      </c>
      <c r="S376">
        <f t="shared" si="131"/>
        <v>988.75166412503768</v>
      </c>
      <c r="T376">
        <f t="shared" si="141"/>
        <v>1.2786811206444126</v>
      </c>
      <c r="U376">
        <f t="shared" si="132"/>
        <v>5.0663312968121037</v>
      </c>
      <c r="V376">
        <f t="shared" si="142"/>
        <v>1.2516850562959143</v>
      </c>
      <c r="W376">
        <f t="shared" si="133"/>
        <v>4.9722082258733327</v>
      </c>
      <c r="X376">
        <f t="shared" si="143"/>
        <v>1.2678781260179837</v>
      </c>
      <c r="Y376">
        <v>20</v>
      </c>
      <c r="Z376">
        <f>Y376*'MRIP Selectivity'!$N$35</f>
        <v>0.12593188351740467</v>
      </c>
      <c r="AA376">
        <f>Y376*'MRIP Selectivity'!$O$35</f>
        <v>0.12568578454237994</v>
      </c>
      <c r="AB376">
        <f>Y376*'MRIP Selectivity'!$P$35</f>
        <v>1.8064342590837758E-2</v>
      </c>
      <c r="AC376">
        <v>0.74741255597723821</v>
      </c>
      <c r="AD376">
        <v>0.94160359434525442</v>
      </c>
      <c r="AE376">
        <v>1.3432654004296583</v>
      </c>
      <c r="AF376">
        <f t="shared" si="144"/>
        <v>9.4123070938771258E-2</v>
      </c>
      <c r="AG376">
        <f t="shared" si="145"/>
        <v>0.11834618648320817</v>
      </c>
      <c r="AH376">
        <f t="shared" si="146"/>
        <v>2.426520638378021E-2</v>
      </c>
      <c r="AI376">
        <f t="shared" si="147"/>
        <v>0.26968201065062236</v>
      </c>
      <c r="AJ376">
        <f t="shared" si="148"/>
        <v>0.23673446380575963</v>
      </c>
      <c r="AK376">
        <f t="shared" si="149"/>
        <v>0.14375012713321769</v>
      </c>
      <c r="AL376">
        <f t="shared" si="150"/>
        <v>0.14261139286698837</v>
      </c>
      <c r="AM376">
        <f t="shared" si="151"/>
        <v>5.0663312968121037</v>
      </c>
      <c r="AN376">
        <f t="shared" si="152"/>
        <v>4.9722082258733327</v>
      </c>
      <c r="AO376">
        <v>5</v>
      </c>
      <c r="AP376">
        <f t="shared" si="153"/>
        <v>5.2516176680597848</v>
      </c>
      <c r="AQ376">
        <f t="shared" si="154"/>
        <v>5.1256857845423802</v>
      </c>
      <c r="AR376">
        <v>20</v>
      </c>
      <c r="AS376">
        <f>AR376*'MRIP Selectivity'!$N$35</f>
        <v>0.12593188351740467</v>
      </c>
      <c r="AT376">
        <f>AR376*'MRIP Selectivity'!$O$35</f>
        <v>0.12568578454237994</v>
      </c>
      <c r="AU376">
        <f>AR376*'MRIP Selectivity'!$P$35</f>
        <v>1.8064342590837758E-2</v>
      </c>
      <c r="AV376">
        <v>2</v>
      </c>
      <c r="AW376">
        <f t="shared" si="155"/>
        <v>10</v>
      </c>
      <c r="AX376">
        <f t="shared" si="134"/>
        <v>0</v>
      </c>
      <c r="AY376">
        <f t="shared" si="135"/>
        <v>0</v>
      </c>
      <c r="AZ376">
        <f t="shared" si="136"/>
        <v>0</v>
      </c>
      <c r="BA376">
        <v>203.70411357</v>
      </c>
      <c r="BB376">
        <v>203.70411357</v>
      </c>
    </row>
    <row r="377" spans="1:54" x14ac:dyDescent="0.25">
      <c r="A377" t="s">
        <v>336</v>
      </c>
      <c r="B377" t="s">
        <v>3</v>
      </c>
      <c r="C377">
        <v>2013</v>
      </c>
      <c r="D377">
        <v>3</v>
      </c>
      <c r="E377">
        <v>6</v>
      </c>
      <c r="F377" t="s">
        <v>1862</v>
      </c>
      <c r="G377" t="s">
        <v>1769</v>
      </c>
      <c r="H377" t="s">
        <v>1890</v>
      </c>
      <c r="I377" t="s">
        <v>1812</v>
      </c>
      <c r="J377" t="s">
        <v>1819</v>
      </c>
      <c r="K377" t="str">
        <f t="shared" si="137"/>
        <v>Offshore</v>
      </c>
      <c r="L377">
        <v>0</v>
      </c>
      <c r="M377">
        <f t="shared" si="130"/>
        <v>0</v>
      </c>
      <c r="N377">
        <f t="shared" si="138"/>
        <v>0.15097060083587077</v>
      </c>
      <c r="O377">
        <f t="shared" si="139"/>
        <v>7.5411470725427962E-2</v>
      </c>
      <c r="P377">
        <v>0</v>
      </c>
      <c r="Q377">
        <f t="shared" si="140"/>
        <v>0</v>
      </c>
      <c r="R377">
        <v>0</v>
      </c>
      <c r="S377">
        <f t="shared" si="131"/>
        <v>0</v>
      </c>
      <c r="T377">
        <f t="shared" si="141"/>
        <v>0</v>
      </c>
      <c r="U377">
        <f t="shared" si="132"/>
        <v>0.12748155445318765</v>
      </c>
      <c r="V377">
        <f t="shared" si="142"/>
        <v>0.84441310922369928</v>
      </c>
      <c r="W377">
        <f t="shared" si="133"/>
        <v>7.1007711889924899E-2</v>
      </c>
      <c r="X377">
        <f t="shared" si="143"/>
        <v>0.94160359434525442</v>
      </c>
      <c r="Y377">
        <v>12</v>
      </c>
      <c r="Z377">
        <f>Y377*'MRIP Selectivity'!$N$35</f>
        <v>7.5559130110442796E-2</v>
      </c>
      <c r="AA377">
        <f>Y377*'MRIP Selectivity'!$O$35</f>
        <v>7.5411470725427962E-2</v>
      </c>
      <c r="AB377">
        <f>Y377*'MRIP Selectivity'!$P$35</f>
        <v>1.0838605554502655E-2</v>
      </c>
      <c r="AC377">
        <v>0.74741255597723821</v>
      </c>
      <c r="AD377">
        <v>0.94160359434525442</v>
      </c>
      <c r="AE377">
        <v>1.3432654004296583</v>
      </c>
      <c r="AF377">
        <f t="shared" si="144"/>
        <v>5.6473842563262752E-2</v>
      </c>
      <c r="AG377">
        <f t="shared" si="145"/>
        <v>7.1007711889924899E-2</v>
      </c>
      <c r="AH377">
        <f t="shared" si="146"/>
        <v>1.4559123830268127E-2</v>
      </c>
      <c r="AI377">
        <f t="shared" si="147"/>
        <v>0.16180920639037344</v>
      </c>
      <c r="AJ377">
        <f t="shared" si="148"/>
        <v>0.14204067828345579</v>
      </c>
      <c r="AK377">
        <f t="shared" si="149"/>
        <v>8.6250076279930615E-2</v>
      </c>
      <c r="AL377">
        <f t="shared" si="150"/>
        <v>8.5566835720193024E-2</v>
      </c>
      <c r="AM377">
        <f t="shared" si="151"/>
        <v>0.12748155445318765</v>
      </c>
      <c r="AN377">
        <f t="shared" si="152"/>
        <v>7.1007711889924899E-2</v>
      </c>
      <c r="AO377">
        <v>0</v>
      </c>
      <c r="AP377">
        <f t="shared" si="153"/>
        <v>0.15097060083587077</v>
      </c>
      <c r="AQ377">
        <f t="shared" si="154"/>
        <v>7.5411470725427962E-2</v>
      </c>
      <c r="AR377">
        <v>12</v>
      </c>
      <c r="AS377">
        <f>AR377*'MRIP Selectivity'!$N$35</f>
        <v>7.5559130110442796E-2</v>
      </c>
      <c r="AT377">
        <f>AR377*'MRIP Selectivity'!$O$35</f>
        <v>7.5411470725427962E-2</v>
      </c>
      <c r="AU377">
        <f>AR377*'MRIP Selectivity'!$P$35</f>
        <v>1.0838605554502655E-2</v>
      </c>
      <c r="AV377">
        <v>2</v>
      </c>
      <c r="AW377">
        <f t="shared" si="155"/>
        <v>10</v>
      </c>
      <c r="AX377">
        <f t="shared" si="134"/>
        <v>0</v>
      </c>
      <c r="AY377">
        <f t="shared" si="135"/>
        <v>0</v>
      </c>
      <c r="AZ377">
        <f t="shared" si="136"/>
        <v>0</v>
      </c>
      <c r="BA377">
        <v>203.70411357</v>
      </c>
      <c r="BB377">
        <v>203.70411357</v>
      </c>
    </row>
    <row r="378" spans="1:54" x14ac:dyDescent="0.25">
      <c r="A378" t="s">
        <v>337</v>
      </c>
      <c r="B378" t="s">
        <v>3</v>
      </c>
      <c r="C378">
        <v>2013</v>
      </c>
      <c r="D378">
        <v>3</v>
      </c>
      <c r="E378">
        <v>6</v>
      </c>
      <c r="F378" t="s">
        <v>1862</v>
      </c>
      <c r="G378" t="s">
        <v>1769</v>
      </c>
      <c r="H378" t="s">
        <v>1890</v>
      </c>
      <c r="I378" t="s">
        <v>1812</v>
      </c>
      <c r="J378" t="s">
        <v>1819</v>
      </c>
      <c r="K378" t="str">
        <f t="shared" si="137"/>
        <v>Offshore</v>
      </c>
      <c r="L378">
        <v>0</v>
      </c>
      <c r="M378">
        <f t="shared" si="130"/>
        <v>0</v>
      </c>
      <c r="N378">
        <f t="shared" si="138"/>
        <v>2.516176680597846E-2</v>
      </c>
      <c r="O378">
        <f t="shared" si="139"/>
        <v>1.2568578454237993E-2</v>
      </c>
      <c r="P378">
        <v>0</v>
      </c>
      <c r="Q378">
        <f t="shared" si="140"/>
        <v>0</v>
      </c>
      <c r="R378">
        <v>0</v>
      </c>
      <c r="S378">
        <f t="shared" si="131"/>
        <v>0</v>
      </c>
      <c r="T378">
        <f t="shared" si="141"/>
        <v>0</v>
      </c>
      <c r="U378">
        <f t="shared" si="132"/>
        <v>2.1246925742197942E-2</v>
      </c>
      <c r="V378">
        <f t="shared" si="142"/>
        <v>0.84441310922369939</v>
      </c>
      <c r="W378">
        <f t="shared" si="133"/>
        <v>1.1834618648320815E-2</v>
      </c>
      <c r="X378">
        <f t="shared" si="143"/>
        <v>0.94160359434525431</v>
      </c>
      <c r="Y378">
        <v>2</v>
      </c>
      <c r="Z378">
        <f>Y378*'MRIP Selectivity'!$N$35</f>
        <v>1.2593188351740467E-2</v>
      </c>
      <c r="AA378">
        <f>Y378*'MRIP Selectivity'!$O$35</f>
        <v>1.2568578454237993E-2</v>
      </c>
      <c r="AB378">
        <f>Y378*'MRIP Selectivity'!$P$35</f>
        <v>1.8064342590837759E-3</v>
      </c>
      <c r="AC378">
        <v>0.74741255597723821</v>
      </c>
      <c r="AD378">
        <v>0.94160359434525442</v>
      </c>
      <c r="AE378">
        <v>1.3432654004296583</v>
      </c>
      <c r="AF378">
        <f t="shared" si="144"/>
        <v>9.4123070938771265E-3</v>
      </c>
      <c r="AG378">
        <f t="shared" si="145"/>
        <v>1.1834618648320815E-2</v>
      </c>
      <c r="AH378">
        <f t="shared" si="146"/>
        <v>2.4265206383780212E-3</v>
      </c>
      <c r="AI378">
        <f t="shared" si="147"/>
        <v>2.6968201065062234E-2</v>
      </c>
      <c r="AJ378">
        <f t="shared" si="148"/>
        <v>2.3673446380575964E-2</v>
      </c>
      <c r="AK378">
        <f t="shared" si="149"/>
        <v>1.4375012713321769E-2</v>
      </c>
      <c r="AL378">
        <f t="shared" si="150"/>
        <v>1.4261139286698837E-2</v>
      </c>
      <c r="AM378">
        <f t="shared" si="151"/>
        <v>2.1246925742197942E-2</v>
      </c>
      <c r="AN378">
        <f t="shared" si="152"/>
        <v>1.1834618648320815E-2</v>
      </c>
      <c r="AO378">
        <v>0</v>
      </c>
      <c r="AP378">
        <f t="shared" si="153"/>
        <v>2.516176680597846E-2</v>
      </c>
      <c r="AQ378">
        <f t="shared" si="154"/>
        <v>1.2568578454237993E-2</v>
      </c>
      <c r="AR378">
        <v>2</v>
      </c>
      <c r="AS378">
        <f>AR378*'MRIP Selectivity'!$N$35</f>
        <v>1.2593188351740467E-2</v>
      </c>
      <c r="AT378">
        <f>AR378*'MRIP Selectivity'!$O$35</f>
        <v>1.2568578454237993E-2</v>
      </c>
      <c r="AU378">
        <f>AR378*'MRIP Selectivity'!$P$35</f>
        <v>1.8064342590837759E-3</v>
      </c>
      <c r="AV378">
        <v>4</v>
      </c>
      <c r="AW378">
        <f t="shared" si="155"/>
        <v>20</v>
      </c>
      <c r="AX378">
        <f t="shared" si="134"/>
        <v>0</v>
      </c>
      <c r="AY378">
        <f t="shared" si="135"/>
        <v>0</v>
      </c>
      <c r="AZ378">
        <f t="shared" si="136"/>
        <v>0</v>
      </c>
      <c r="BA378">
        <v>309.79184392000002</v>
      </c>
      <c r="BB378">
        <v>309.79184392000002</v>
      </c>
    </row>
    <row r="379" spans="1:54" x14ac:dyDescent="0.25">
      <c r="A379" t="s">
        <v>338</v>
      </c>
      <c r="B379" t="s">
        <v>3</v>
      </c>
      <c r="C379">
        <v>2013</v>
      </c>
      <c r="D379">
        <v>3</v>
      </c>
      <c r="E379">
        <v>6</v>
      </c>
      <c r="F379" t="s">
        <v>1862</v>
      </c>
      <c r="G379" t="s">
        <v>1769</v>
      </c>
      <c r="H379" t="s">
        <v>1890</v>
      </c>
      <c r="I379" t="s">
        <v>1812</v>
      </c>
      <c r="J379" t="s">
        <v>1819</v>
      </c>
      <c r="K379" t="str">
        <f t="shared" si="137"/>
        <v>Offshore</v>
      </c>
      <c r="L379">
        <v>2.9952718217999998</v>
      </c>
      <c r="M379">
        <f t="shared" si="130"/>
        <v>927.91078071703964</v>
      </c>
      <c r="N379">
        <f t="shared" si="138"/>
        <v>2.9952718217999998</v>
      </c>
      <c r="O379">
        <f t="shared" si="139"/>
        <v>2.9952718217999998</v>
      </c>
      <c r="P379">
        <v>41.957390322834648</v>
      </c>
      <c r="Q379">
        <f t="shared" si="140"/>
        <v>14.007874015794826</v>
      </c>
      <c r="R379">
        <v>4.1601697305887217</v>
      </c>
      <c r="S379">
        <f t="shared" si="131"/>
        <v>1288.7866518592498</v>
      </c>
      <c r="T379">
        <f t="shared" si="141"/>
        <v>1.3889122517397035</v>
      </c>
      <c r="U379">
        <f t="shared" si="132"/>
        <v>4.1601697305887217</v>
      </c>
      <c r="V379">
        <f t="shared" si="142"/>
        <v>1.3889122517397035</v>
      </c>
      <c r="W379">
        <f t="shared" si="133"/>
        <v>4.1601697305887217</v>
      </c>
      <c r="X379">
        <f t="shared" si="143"/>
        <v>1.3889122517397035</v>
      </c>
      <c r="Y379">
        <v>0</v>
      </c>
      <c r="Z379">
        <f>Y379*'MRIP Selectivity'!$N$35</f>
        <v>0</v>
      </c>
      <c r="AA379">
        <f>Y379*'MRIP Selectivity'!$O$35</f>
        <v>0</v>
      </c>
      <c r="AB379">
        <f>Y379*'MRIP Selectivity'!$P$35</f>
        <v>0</v>
      </c>
      <c r="AC379">
        <v>0.74741255597723821</v>
      </c>
      <c r="AD379">
        <v>0.94160359434525442</v>
      </c>
      <c r="AE379">
        <v>1.3432654004296583</v>
      </c>
      <c r="AF379">
        <f t="shared" si="144"/>
        <v>0</v>
      </c>
      <c r="AG379">
        <f t="shared" si="145"/>
        <v>0</v>
      </c>
      <c r="AH379">
        <f t="shared" si="146"/>
        <v>0</v>
      </c>
      <c r="AI379">
        <f t="shared" si="147"/>
        <v>0</v>
      </c>
      <c r="AJ379">
        <f t="shared" si="148"/>
        <v>0</v>
      </c>
      <c r="AK379">
        <f t="shared" si="149"/>
        <v>0</v>
      </c>
      <c r="AL379">
        <f t="shared" si="150"/>
        <v>0</v>
      </c>
      <c r="AM379">
        <f t="shared" si="151"/>
        <v>4.1601697305887217</v>
      </c>
      <c r="AN379">
        <f t="shared" si="152"/>
        <v>4.1601697305887217</v>
      </c>
      <c r="AO379">
        <v>6</v>
      </c>
      <c r="AP379">
        <f t="shared" si="153"/>
        <v>6</v>
      </c>
      <c r="AQ379">
        <f t="shared" si="154"/>
        <v>6</v>
      </c>
      <c r="AR379">
        <v>0</v>
      </c>
      <c r="AS379">
        <f>AR379*'MRIP Selectivity'!$N$35</f>
        <v>0</v>
      </c>
      <c r="AT379">
        <f>AR379*'MRIP Selectivity'!$O$35</f>
        <v>0</v>
      </c>
      <c r="AU379">
        <f>AR379*'MRIP Selectivity'!$P$35</f>
        <v>0</v>
      </c>
      <c r="AV379">
        <v>4</v>
      </c>
      <c r="AW379">
        <f t="shared" si="155"/>
        <v>20</v>
      </c>
      <c r="AX379">
        <f t="shared" si="134"/>
        <v>0</v>
      </c>
      <c r="AY379">
        <f t="shared" si="135"/>
        <v>0</v>
      </c>
      <c r="AZ379">
        <f t="shared" si="136"/>
        <v>0</v>
      </c>
      <c r="BA379">
        <v>309.79184392000002</v>
      </c>
      <c r="BB379">
        <v>309.79184392000002</v>
      </c>
    </row>
    <row r="380" spans="1:54" x14ac:dyDescent="0.25">
      <c r="A380" t="s">
        <v>339</v>
      </c>
      <c r="B380" t="s">
        <v>3</v>
      </c>
      <c r="C380">
        <v>2013</v>
      </c>
      <c r="D380">
        <v>3</v>
      </c>
      <c r="E380">
        <v>6</v>
      </c>
      <c r="F380" t="s">
        <v>1862</v>
      </c>
      <c r="G380" t="s">
        <v>1769</v>
      </c>
      <c r="H380" t="s">
        <v>1890</v>
      </c>
      <c r="I380" t="s">
        <v>1812</v>
      </c>
      <c r="J380" t="s">
        <v>1819</v>
      </c>
      <c r="K380" t="str">
        <f t="shared" si="137"/>
        <v>Offshore</v>
      </c>
      <c r="L380">
        <v>1.0264937064999999</v>
      </c>
      <c r="M380">
        <f t="shared" si="130"/>
        <v>154.65179679206173</v>
      </c>
      <c r="N380">
        <f t="shared" si="138"/>
        <v>1.0516554733059784</v>
      </c>
      <c r="O380">
        <f t="shared" si="139"/>
        <v>1.0390622849542379</v>
      </c>
      <c r="P380">
        <v>13.740466936614173</v>
      </c>
      <c r="Q380">
        <f t="shared" si="140"/>
        <v>13.385826770886464</v>
      </c>
      <c r="R380">
        <v>1.0183640608857683</v>
      </c>
      <c r="S380">
        <f t="shared" si="131"/>
        <v>153.42698236449891</v>
      </c>
      <c r="T380">
        <f t="shared" si="141"/>
        <v>0.99208017977825602</v>
      </c>
      <c r="U380">
        <f t="shared" si="132"/>
        <v>1.0396109866279664</v>
      </c>
      <c r="V380">
        <f t="shared" si="142"/>
        <v>0.98854711739373247</v>
      </c>
      <c r="W380">
        <f t="shared" si="133"/>
        <v>1.0301986795340892</v>
      </c>
      <c r="X380">
        <f t="shared" si="143"/>
        <v>0.99146961106326836</v>
      </c>
      <c r="Y380">
        <v>2</v>
      </c>
      <c r="Z380">
        <f>Y380*'MRIP Selectivity'!$N$35</f>
        <v>1.2593188351740467E-2</v>
      </c>
      <c r="AA380">
        <f>Y380*'MRIP Selectivity'!$O$35</f>
        <v>1.2568578454237993E-2</v>
      </c>
      <c r="AB380">
        <f>Y380*'MRIP Selectivity'!$P$35</f>
        <v>1.8064342590837759E-3</v>
      </c>
      <c r="AC380">
        <v>0.74741255597723821</v>
      </c>
      <c r="AD380">
        <v>0.94160359434525442</v>
      </c>
      <c r="AE380">
        <v>1.3432654004296583</v>
      </c>
      <c r="AF380">
        <f t="shared" si="144"/>
        <v>9.4123070938771265E-3</v>
      </c>
      <c r="AG380">
        <f t="shared" si="145"/>
        <v>1.1834618648320815E-2</v>
      </c>
      <c r="AH380">
        <f t="shared" si="146"/>
        <v>2.4265206383780212E-3</v>
      </c>
      <c r="AI380">
        <f t="shared" si="147"/>
        <v>2.6968201065062234E-2</v>
      </c>
      <c r="AJ380">
        <f t="shared" si="148"/>
        <v>2.3673446380575964E-2</v>
      </c>
      <c r="AK380">
        <f t="shared" si="149"/>
        <v>1.4375012713321769E-2</v>
      </c>
      <c r="AL380">
        <f t="shared" si="150"/>
        <v>1.4261139286698837E-2</v>
      </c>
      <c r="AM380">
        <f t="shared" si="151"/>
        <v>1.0396109866279664</v>
      </c>
      <c r="AN380">
        <f t="shared" si="152"/>
        <v>1.0301986795340892</v>
      </c>
      <c r="AO380">
        <v>1</v>
      </c>
      <c r="AP380">
        <f t="shared" si="153"/>
        <v>1.0251617668059785</v>
      </c>
      <c r="AQ380">
        <f t="shared" si="154"/>
        <v>1.012568578454238</v>
      </c>
      <c r="AR380">
        <v>2</v>
      </c>
      <c r="AS380">
        <f>AR380*'MRIP Selectivity'!$N$35</f>
        <v>1.2593188351740467E-2</v>
      </c>
      <c r="AT380">
        <f>AR380*'MRIP Selectivity'!$O$35</f>
        <v>1.2568578454237993E-2</v>
      </c>
      <c r="AU380">
        <f>AR380*'MRIP Selectivity'!$P$35</f>
        <v>1.8064342590837759E-3</v>
      </c>
      <c r="AV380">
        <v>1</v>
      </c>
      <c r="AW380">
        <f t="shared" si="155"/>
        <v>5</v>
      </c>
      <c r="AX380">
        <f t="shared" si="134"/>
        <v>0</v>
      </c>
      <c r="AY380">
        <f t="shared" si="135"/>
        <v>0</v>
      </c>
      <c r="AZ380">
        <f t="shared" si="136"/>
        <v>0</v>
      </c>
      <c r="BA380">
        <v>150.66024838999999</v>
      </c>
      <c r="BB380">
        <v>150.66024838999999</v>
      </c>
    </row>
    <row r="381" spans="1:54" x14ac:dyDescent="0.25">
      <c r="A381" t="s">
        <v>340</v>
      </c>
      <c r="B381" t="s">
        <v>3</v>
      </c>
      <c r="C381">
        <v>2013</v>
      </c>
      <c r="D381">
        <v>3</v>
      </c>
      <c r="E381">
        <v>6</v>
      </c>
      <c r="F381" t="s">
        <v>1862</v>
      </c>
      <c r="G381" t="s">
        <v>1769</v>
      </c>
      <c r="H381" t="s">
        <v>1890</v>
      </c>
      <c r="I381" t="s">
        <v>1812</v>
      </c>
      <c r="J381" t="s">
        <v>1813</v>
      </c>
      <c r="K381" t="str">
        <f t="shared" si="137"/>
        <v>Inshore</v>
      </c>
      <c r="L381">
        <v>0</v>
      </c>
      <c r="M381">
        <f t="shared" si="130"/>
        <v>0</v>
      </c>
      <c r="N381">
        <f t="shared" si="138"/>
        <v>6.2904417014946146E-2</v>
      </c>
      <c r="O381">
        <f t="shared" si="139"/>
        <v>3.1421446135594985E-2</v>
      </c>
      <c r="P381">
        <v>0</v>
      </c>
      <c r="Q381">
        <f t="shared" si="140"/>
        <v>0</v>
      </c>
      <c r="R381">
        <v>0</v>
      </c>
      <c r="S381">
        <f t="shared" si="131"/>
        <v>0</v>
      </c>
      <c r="T381">
        <f t="shared" si="141"/>
        <v>0</v>
      </c>
      <c r="U381">
        <f t="shared" si="132"/>
        <v>5.3117314355494855E-2</v>
      </c>
      <c r="V381">
        <f t="shared" si="142"/>
        <v>0.84441310922369939</v>
      </c>
      <c r="W381">
        <f t="shared" si="133"/>
        <v>2.9586546620802043E-2</v>
      </c>
      <c r="X381">
        <f t="shared" si="143"/>
        <v>0.94160359434525442</v>
      </c>
      <c r="Y381">
        <v>5</v>
      </c>
      <c r="Z381">
        <f>Y381*'MRIP Selectivity'!$N$35</f>
        <v>3.1482970879351167E-2</v>
      </c>
      <c r="AA381">
        <f>Y381*'MRIP Selectivity'!$O$35</f>
        <v>3.1421446135594985E-2</v>
      </c>
      <c r="AB381">
        <f>Y381*'MRIP Selectivity'!$P$35</f>
        <v>4.5160856477094394E-3</v>
      </c>
      <c r="AC381">
        <v>0.74741255597723821</v>
      </c>
      <c r="AD381">
        <v>0.94160359434525442</v>
      </c>
      <c r="AE381">
        <v>1.3432654004296583</v>
      </c>
      <c r="AF381">
        <f t="shared" si="144"/>
        <v>2.3530767734692815E-2</v>
      </c>
      <c r="AG381">
        <f t="shared" si="145"/>
        <v>2.9586546620802043E-2</v>
      </c>
      <c r="AH381">
        <f t="shared" si="146"/>
        <v>6.0663015959450525E-3</v>
      </c>
      <c r="AI381">
        <f t="shared" si="147"/>
        <v>6.742050266265559E-2</v>
      </c>
      <c r="AJ381">
        <f t="shared" si="148"/>
        <v>5.9183615951439908E-2</v>
      </c>
      <c r="AK381">
        <f t="shared" si="149"/>
        <v>3.5937531783304423E-2</v>
      </c>
      <c r="AL381">
        <f t="shared" si="150"/>
        <v>3.5652848216747093E-2</v>
      </c>
      <c r="AM381">
        <f t="shared" si="151"/>
        <v>5.3117314355494855E-2</v>
      </c>
      <c r="AN381">
        <f t="shared" si="152"/>
        <v>2.9586546620802043E-2</v>
      </c>
      <c r="AO381">
        <v>0</v>
      </c>
      <c r="AP381">
        <f t="shared" si="153"/>
        <v>6.2904417014946146E-2</v>
      </c>
      <c r="AQ381">
        <f t="shared" si="154"/>
        <v>3.1421446135594985E-2</v>
      </c>
      <c r="AR381">
        <v>5</v>
      </c>
      <c r="AS381">
        <f>AR381*'MRIP Selectivity'!$N$35</f>
        <v>3.1482970879351167E-2</v>
      </c>
      <c r="AT381">
        <f>AR381*'MRIP Selectivity'!$O$35</f>
        <v>3.1421446135594985E-2</v>
      </c>
      <c r="AU381">
        <f>AR381*'MRIP Selectivity'!$P$35</f>
        <v>4.5160856477094394E-3</v>
      </c>
      <c r="AV381">
        <v>2</v>
      </c>
      <c r="AW381">
        <f t="shared" si="155"/>
        <v>10</v>
      </c>
      <c r="AX381">
        <f t="shared" si="134"/>
        <v>0</v>
      </c>
      <c r="AY381">
        <f t="shared" si="135"/>
        <v>0</v>
      </c>
      <c r="AZ381">
        <f t="shared" si="136"/>
        <v>0</v>
      </c>
      <c r="BA381">
        <v>203.70411357</v>
      </c>
      <c r="BB381">
        <v>203.70411357</v>
      </c>
    </row>
    <row r="382" spans="1:54" x14ac:dyDescent="0.25">
      <c r="A382" t="s">
        <v>341</v>
      </c>
      <c r="B382" t="s">
        <v>3</v>
      </c>
      <c r="C382">
        <v>2013</v>
      </c>
      <c r="D382">
        <v>3</v>
      </c>
      <c r="E382">
        <v>6</v>
      </c>
      <c r="F382" t="s">
        <v>1820</v>
      </c>
      <c r="G382" t="s">
        <v>1769</v>
      </c>
      <c r="H382" t="s">
        <v>1890</v>
      </c>
      <c r="I382" t="s">
        <v>1837</v>
      </c>
      <c r="J382" t="s">
        <v>1819</v>
      </c>
      <c r="K382" t="str">
        <f t="shared" si="137"/>
        <v>Offshore</v>
      </c>
      <c r="L382">
        <v>4.6666666667000003</v>
      </c>
      <c r="M382">
        <f t="shared" si="130"/>
        <v>105.98130662075701</v>
      </c>
      <c r="N382">
        <f t="shared" si="138"/>
        <v>4.7924755007298927</v>
      </c>
      <c r="O382">
        <f t="shared" si="139"/>
        <v>4.7295095589711904</v>
      </c>
      <c r="P382">
        <v>68.683289590551183</v>
      </c>
      <c r="Q382">
        <f t="shared" si="140"/>
        <v>14.717847769298697</v>
      </c>
      <c r="R382">
        <v>7.35180404864394</v>
      </c>
      <c r="S382">
        <f t="shared" si="131"/>
        <v>166.96152837631945</v>
      </c>
      <c r="T382">
        <f t="shared" si="141"/>
        <v>1.57538658184102</v>
      </c>
      <c r="U382">
        <f t="shared" si="132"/>
        <v>7.4580386773549296</v>
      </c>
      <c r="V382">
        <f t="shared" si="142"/>
        <v>1.5561975593237927</v>
      </c>
      <c r="W382">
        <f t="shared" si="133"/>
        <v>7.4109771418855441</v>
      </c>
      <c r="X382">
        <f t="shared" si="143"/>
        <v>1.5669652528406461</v>
      </c>
      <c r="Y382">
        <v>10</v>
      </c>
      <c r="Z382">
        <f>Y382*'MRIP Selectivity'!$N$35</f>
        <v>6.2965941758702335E-2</v>
      </c>
      <c r="AA382">
        <f>Y382*'MRIP Selectivity'!$O$35</f>
        <v>6.2842892271189971E-2</v>
      </c>
      <c r="AB382">
        <f>Y382*'MRIP Selectivity'!$P$35</f>
        <v>9.0321712954188789E-3</v>
      </c>
      <c r="AC382">
        <v>0.74741255597723821</v>
      </c>
      <c r="AD382">
        <v>0.94160359434525442</v>
      </c>
      <c r="AE382">
        <v>1.3432654004296583</v>
      </c>
      <c r="AF382">
        <f t="shared" si="144"/>
        <v>4.7061535469385629E-2</v>
      </c>
      <c r="AG382">
        <f t="shared" si="145"/>
        <v>5.9173093241604087E-2</v>
      </c>
      <c r="AH382">
        <f t="shared" si="146"/>
        <v>1.2132603191890105E-2</v>
      </c>
      <c r="AI382">
        <f t="shared" si="147"/>
        <v>0.13484100532531118</v>
      </c>
      <c r="AJ382">
        <f t="shared" si="148"/>
        <v>0.11836723190287982</v>
      </c>
      <c r="AK382">
        <f t="shared" si="149"/>
        <v>7.1875063566608846E-2</v>
      </c>
      <c r="AL382">
        <f t="shared" si="150"/>
        <v>7.1305696433494187E-2</v>
      </c>
      <c r="AM382">
        <f t="shared" si="151"/>
        <v>7.4580386773549296</v>
      </c>
      <c r="AN382">
        <f t="shared" si="152"/>
        <v>7.4109771418855441</v>
      </c>
      <c r="AO382">
        <v>28</v>
      </c>
      <c r="AP382">
        <f t="shared" si="153"/>
        <v>28.12580883402989</v>
      </c>
      <c r="AQ382">
        <f t="shared" si="154"/>
        <v>28.062842892271188</v>
      </c>
      <c r="AR382">
        <v>10</v>
      </c>
      <c r="AS382">
        <f>AR382*'MRIP Selectivity'!$N$35</f>
        <v>6.2965941758702335E-2</v>
      </c>
      <c r="AT382">
        <f>AR382*'MRIP Selectivity'!$O$35</f>
        <v>6.2842892271189971E-2</v>
      </c>
      <c r="AU382">
        <f>AR382*'MRIP Selectivity'!$P$35</f>
        <v>9.0321712954188789E-3</v>
      </c>
      <c r="AV382">
        <v>6</v>
      </c>
      <c r="AW382">
        <f t="shared" si="155"/>
        <v>30</v>
      </c>
      <c r="AX382">
        <f t="shared" si="134"/>
        <v>0</v>
      </c>
      <c r="AY382">
        <f t="shared" si="135"/>
        <v>0</v>
      </c>
      <c r="AZ382">
        <f t="shared" si="136"/>
        <v>0</v>
      </c>
      <c r="BA382">
        <v>22.71027999</v>
      </c>
      <c r="BB382">
        <v>22.71027999</v>
      </c>
    </row>
    <row r="383" spans="1:54" x14ac:dyDescent="0.25">
      <c r="A383" t="s">
        <v>342</v>
      </c>
      <c r="B383" t="s">
        <v>3</v>
      </c>
      <c r="C383">
        <v>2013</v>
      </c>
      <c r="D383">
        <v>3</v>
      </c>
      <c r="E383">
        <v>6</v>
      </c>
      <c r="F383" t="s">
        <v>1820</v>
      </c>
      <c r="G383" t="s">
        <v>1769</v>
      </c>
      <c r="H383" t="s">
        <v>1890</v>
      </c>
      <c r="I383" t="s">
        <v>1837</v>
      </c>
      <c r="J383" t="s">
        <v>1819</v>
      </c>
      <c r="K383" t="str">
        <f t="shared" si="137"/>
        <v>Offshore</v>
      </c>
      <c r="L383">
        <v>4.5</v>
      </c>
      <c r="M383">
        <f t="shared" si="130"/>
        <v>102.196259955</v>
      </c>
      <c r="N383">
        <f t="shared" si="138"/>
        <v>4.6258088340298924</v>
      </c>
      <c r="O383">
        <f t="shared" si="139"/>
        <v>4.5628428922711901</v>
      </c>
      <c r="P383">
        <v>70.440944881889763</v>
      </c>
      <c r="Q383">
        <f t="shared" si="140"/>
        <v>15.653543307086615</v>
      </c>
      <c r="R383">
        <v>8.9287216184875415</v>
      </c>
      <c r="S383">
        <f t="shared" si="131"/>
        <v>202.77376790861803</v>
      </c>
      <c r="T383">
        <f t="shared" si="141"/>
        <v>1.9841603596638981</v>
      </c>
      <c r="U383">
        <f t="shared" si="132"/>
        <v>9.0349562471985312</v>
      </c>
      <c r="V383">
        <f t="shared" si="142"/>
        <v>1.953162478469197</v>
      </c>
      <c r="W383">
        <f t="shared" si="133"/>
        <v>8.9878947117291457</v>
      </c>
      <c r="X383">
        <f t="shared" si="143"/>
        <v>1.9698014864709383</v>
      </c>
      <c r="Y383">
        <v>10</v>
      </c>
      <c r="Z383">
        <f>Y383*'MRIP Selectivity'!$N$35</f>
        <v>6.2965941758702335E-2</v>
      </c>
      <c r="AA383">
        <f>Y383*'MRIP Selectivity'!$O$35</f>
        <v>6.2842892271189971E-2</v>
      </c>
      <c r="AB383">
        <f>Y383*'MRIP Selectivity'!$P$35</f>
        <v>9.0321712954188789E-3</v>
      </c>
      <c r="AC383">
        <v>0.74741255597723821</v>
      </c>
      <c r="AD383">
        <v>0.94160359434525442</v>
      </c>
      <c r="AE383">
        <v>1.3432654004296583</v>
      </c>
      <c r="AF383">
        <f t="shared" si="144"/>
        <v>4.7061535469385629E-2</v>
      </c>
      <c r="AG383">
        <f t="shared" si="145"/>
        <v>5.9173093241604087E-2</v>
      </c>
      <c r="AH383">
        <f t="shared" si="146"/>
        <v>1.2132603191890105E-2</v>
      </c>
      <c r="AI383">
        <f t="shared" si="147"/>
        <v>0.13484100532531118</v>
      </c>
      <c r="AJ383">
        <f t="shared" si="148"/>
        <v>0.11836723190287982</v>
      </c>
      <c r="AK383">
        <f t="shared" si="149"/>
        <v>7.1875063566608846E-2</v>
      </c>
      <c r="AL383">
        <f t="shared" si="150"/>
        <v>7.1305696433494187E-2</v>
      </c>
      <c r="AM383">
        <f t="shared" si="151"/>
        <v>9.0349562471985312</v>
      </c>
      <c r="AN383">
        <f t="shared" si="152"/>
        <v>8.9878947117291457</v>
      </c>
      <c r="AO383">
        <v>27</v>
      </c>
      <c r="AP383">
        <f t="shared" si="153"/>
        <v>27.12580883402989</v>
      </c>
      <c r="AQ383">
        <f t="shared" si="154"/>
        <v>27.062842892271188</v>
      </c>
      <c r="AR383">
        <v>10</v>
      </c>
      <c r="AS383">
        <f>AR383*'MRIP Selectivity'!$N$35</f>
        <v>6.2965941758702335E-2</v>
      </c>
      <c r="AT383">
        <f>AR383*'MRIP Selectivity'!$O$35</f>
        <v>6.2842892271189971E-2</v>
      </c>
      <c r="AU383">
        <f>AR383*'MRIP Selectivity'!$P$35</f>
        <v>9.0321712954188789E-3</v>
      </c>
      <c r="AV383">
        <v>6</v>
      </c>
      <c r="AW383">
        <f t="shared" si="155"/>
        <v>30</v>
      </c>
      <c r="AX383">
        <f t="shared" si="134"/>
        <v>0</v>
      </c>
      <c r="AY383">
        <f t="shared" si="135"/>
        <v>0</v>
      </c>
      <c r="AZ383">
        <f t="shared" si="136"/>
        <v>0</v>
      </c>
      <c r="BA383">
        <v>22.71027999</v>
      </c>
      <c r="BB383">
        <v>22.71027999</v>
      </c>
    </row>
    <row r="384" spans="1:54" x14ac:dyDescent="0.25">
      <c r="A384" t="s">
        <v>343</v>
      </c>
      <c r="B384" t="s">
        <v>3</v>
      </c>
      <c r="C384">
        <v>2013</v>
      </c>
      <c r="D384">
        <v>3</v>
      </c>
      <c r="E384">
        <v>6</v>
      </c>
      <c r="F384" t="s">
        <v>1846</v>
      </c>
      <c r="G384" t="s">
        <v>1769</v>
      </c>
      <c r="H384" t="s">
        <v>1890</v>
      </c>
      <c r="I384" t="s">
        <v>1812</v>
      </c>
      <c r="J384" t="s">
        <v>1819</v>
      </c>
      <c r="K384" t="str">
        <f t="shared" si="137"/>
        <v>Offshore</v>
      </c>
      <c r="L384">
        <v>0</v>
      </c>
      <c r="M384">
        <f t="shared" si="130"/>
        <v>0</v>
      </c>
      <c r="N384">
        <f t="shared" si="138"/>
        <v>2.516176680597846E-2</v>
      </c>
      <c r="O384">
        <f t="shared" si="139"/>
        <v>1.2568578454237993E-2</v>
      </c>
      <c r="P384">
        <v>0</v>
      </c>
      <c r="Q384">
        <f t="shared" si="140"/>
        <v>0</v>
      </c>
      <c r="R384">
        <v>0</v>
      </c>
      <c r="S384">
        <f t="shared" si="131"/>
        <v>0</v>
      </c>
      <c r="T384">
        <f t="shared" si="141"/>
        <v>0</v>
      </c>
      <c r="U384">
        <f t="shared" si="132"/>
        <v>2.1246925742197942E-2</v>
      </c>
      <c r="V384">
        <f t="shared" si="142"/>
        <v>0.84441310922369939</v>
      </c>
      <c r="W384">
        <f t="shared" si="133"/>
        <v>1.1834618648320815E-2</v>
      </c>
      <c r="X384">
        <f t="shared" si="143"/>
        <v>0.94160359434525431</v>
      </c>
      <c r="Y384">
        <v>2</v>
      </c>
      <c r="Z384">
        <f>Y384*'MRIP Selectivity'!$N$35</f>
        <v>1.2593188351740467E-2</v>
      </c>
      <c r="AA384">
        <f>Y384*'MRIP Selectivity'!$O$35</f>
        <v>1.2568578454237993E-2</v>
      </c>
      <c r="AB384">
        <f>Y384*'MRIP Selectivity'!$P$35</f>
        <v>1.8064342590837759E-3</v>
      </c>
      <c r="AC384">
        <v>0.74741255597723821</v>
      </c>
      <c r="AD384">
        <v>0.94160359434525442</v>
      </c>
      <c r="AE384">
        <v>1.3432654004296583</v>
      </c>
      <c r="AF384">
        <f t="shared" si="144"/>
        <v>9.4123070938771265E-3</v>
      </c>
      <c r="AG384">
        <f t="shared" si="145"/>
        <v>1.1834618648320815E-2</v>
      </c>
      <c r="AH384">
        <f t="shared" si="146"/>
        <v>2.4265206383780212E-3</v>
      </c>
      <c r="AI384">
        <f t="shared" si="147"/>
        <v>2.6968201065062234E-2</v>
      </c>
      <c r="AJ384">
        <f t="shared" si="148"/>
        <v>2.3673446380575964E-2</v>
      </c>
      <c r="AK384">
        <f t="shared" si="149"/>
        <v>1.4375012713321769E-2</v>
      </c>
      <c r="AL384">
        <f t="shared" si="150"/>
        <v>1.4261139286698837E-2</v>
      </c>
      <c r="AM384">
        <f t="shared" si="151"/>
        <v>2.1246925742197942E-2</v>
      </c>
      <c r="AN384">
        <f t="shared" si="152"/>
        <v>1.1834618648320815E-2</v>
      </c>
      <c r="AO384">
        <v>0</v>
      </c>
      <c r="AP384">
        <f t="shared" si="153"/>
        <v>2.516176680597846E-2</v>
      </c>
      <c r="AQ384">
        <f t="shared" si="154"/>
        <v>1.2568578454237993E-2</v>
      </c>
      <c r="AR384">
        <v>2</v>
      </c>
      <c r="AS384">
        <f>AR384*'MRIP Selectivity'!$N$35</f>
        <v>1.2593188351740467E-2</v>
      </c>
      <c r="AT384">
        <f>AR384*'MRIP Selectivity'!$O$35</f>
        <v>1.2568578454237993E-2</v>
      </c>
      <c r="AU384">
        <f>AR384*'MRIP Selectivity'!$P$35</f>
        <v>1.8064342590837759E-3</v>
      </c>
      <c r="AV384">
        <v>3</v>
      </c>
      <c r="AW384">
        <f t="shared" si="155"/>
        <v>15</v>
      </c>
      <c r="AX384">
        <f t="shared" si="134"/>
        <v>0</v>
      </c>
      <c r="AY384">
        <f t="shared" si="135"/>
        <v>0</v>
      </c>
      <c r="AZ384">
        <f t="shared" si="136"/>
        <v>0</v>
      </c>
      <c r="BA384">
        <v>326.97344372999999</v>
      </c>
      <c r="BB384">
        <v>326.97344372999999</v>
      </c>
    </row>
    <row r="385" spans="1:54" x14ac:dyDescent="0.25">
      <c r="A385" t="s">
        <v>344</v>
      </c>
      <c r="B385" t="s">
        <v>3</v>
      </c>
      <c r="C385">
        <v>2013</v>
      </c>
      <c r="D385">
        <v>3</v>
      </c>
      <c r="E385">
        <v>6</v>
      </c>
      <c r="F385" t="s">
        <v>1846</v>
      </c>
      <c r="G385" t="s">
        <v>1769</v>
      </c>
      <c r="H385" t="s">
        <v>1890</v>
      </c>
      <c r="I385" t="s">
        <v>1812</v>
      </c>
      <c r="J385" t="s">
        <v>1813</v>
      </c>
      <c r="K385" t="str">
        <f t="shared" si="137"/>
        <v>Inshore</v>
      </c>
      <c r="L385">
        <v>0</v>
      </c>
      <c r="M385">
        <f t="shared" si="130"/>
        <v>0</v>
      </c>
      <c r="N385">
        <f t="shared" si="138"/>
        <v>2.516176680597846E-2</v>
      </c>
      <c r="O385">
        <f t="shared" si="139"/>
        <v>1.2568578454237993E-2</v>
      </c>
      <c r="P385">
        <v>0</v>
      </c>
      <c r="Q385">
        <f t="shared" si="140"/>
        <v>0</v>
      </c>
      <c r="R385">
        <v>0</v>
      </c>
      <c r="S385">
        <f t="shared" si="131"/>
        <v>0</v>
      </c>
      <c r="T385">
        <f t="shared" si="141"/>
        <v>0</v>
      </c>
      <c r="U385">
        <f t="shared" si="132"/>
        <v>2.1246925742197942E-2</v>
      </c>
      <c r="V385">
        <f t="shared" si="142"/>
        <v>0.84441310922369939</v>
      </c>
      <c r="W385">
        <f t="shared" si="133"/>
        <v>1.1834618648320815E-2</v>
      </c>
      <c r="X385">
        <f t="shared" si="143"/>
        <v>0.94160359434525431</v>
      </c>
      <c r="Y385">
        <v>2</v>
      </c>
      <c r="Z385">
        <f>Y385*'MRIP Selectivity'!$N$35</f>
        <v>1.2593188351740467E-2</v>
      </c>
      <c r="AA385">
        <f>Y385*'MRIP Selectivity'!$O$35</f>
        <v>1.2568578454237993E-2</v>
      </c>
      <c r="AB385">
        <f>Y385*'MRIP Selectivity'!$P$35</f>
        <v>1.8064342590837759E-3</v>
      </c>
      <c r="AC385">
        <v>0.74741255597723821</v>
      </c>
      <c r="AD385">
        <v>0.94160359434525442</v>
      </c>
      <c r="AE385">
        <v>1.3432654004296583</v>
      </c>
      <c r="AF385">
        <f t="shared" si="144"/>
        <v>9.4123070938771265E-3</v>
      </c>
      <c r="AG385">
        <f t="shared" si="145"/>
        <v>1.1834618648320815E-2</v>
      </c>
      <c r="AH385">
        <f t="shared" si="146"/>
        <v>2.4265206383780212E-3</v>
      </c>
      <c r="AI385">
        <f t="shared" si="147"/>
        <v>2.6968201065062234E-2</v>
      </c>
      <c r="AJ385">
        <f t="shared" si="148"/>
        <v>2.3673446380575964E-2</v>
      </c>
      <c r="AK385">
        <f t="shared" si="149"/>
        <v>1.4375012713321769E-2</v>
      </c>
      <c r="AL385">
        <f t="shared" si="150"/>
        <v>1.4261139286698837E-2</v>
      </c>
      <c r="AM385">
        <f t="shared" si="151"/>
        <v>2.1246925742197942E-2</v>
      </c>
      <c r="AN385">
        <f t="shared" si="152"/>
        <v>1.1834618648320815E-2</v>
      </c>
      <c r="AO385">
        <v>0</v>
      </c>
      <c r="AP385">
        <f t="shared" si="153"/>
        <v>2.516176680597846E-2</v>
      </c>
      <c r="AQ385">
        <f t="shared" si="154"/>
        <v>1.2568578454237993E-2</v>
      </c>
      <c r="AR385">
        <v>2</v>
      </c>
      <c r="AS385">
        <f>AR385*'MRIP Selectivity'!$N$35</f>
        <v>1.2593188351740467E-2</v>
      </c>
      <c r="AT385">
        <f>AR385*'MRIP Selectivity'!$O$35</f>
        <v>1.2568578454237993E-2</v>
      </c>
      <c r="AU385">
        <f>AR385*'MRIP Selectivity'!$P$35</f>
        <v>1.8064342590837759E-3</v>
      </c>
      <c r="AV385">
        <v>3</v>
      </c>
      <c r="AW385">
        <f t="shared" si="155"/>
        <v>15</v>
      </c>
      <c r="AX385">
        <f t="shared" si="134"/>
        <v>0</v>
      </c>
      <c r="AY385">
        <f t="shared" si="135"/>
        <v>0</v>
      </c>
      <c r="AZ385">
        <f t="shared" si="136"/>
        <v>0</v>
      </c>
      <c r="BA385">
        <v>326.97344372999999</v>
      </c>
      <c r="BB385">
        <v>326.97344372999999</v>
      </c>
    </row>
    <row r="386" spans="1:54" x14ac:dyDescent="0.25">
      <c r="A386" t="s">
        <v>345</v>
      </c>
      <c r="B386" t="s">
        <v>3</v>
      </c>
      <c r="C386">
        <v>2013</v>
      </c>
      <c r="D386">
        <v>3</v>
      </c>
      <c r="E386">
        <v>6</v>
      </c>
      <c r="F386" t="s">
        <v>1846</v>
      </c>
      <c r="G386" t="s">
        <v>1769</v>
      </c>
      <c r="H386" t="s">
        <v>1890</v>
      </c>
      <c r="I386" t="s">
        <v>1812</v>
      </c>
      <c r="J386" t="s">
        <v>1819</v>
      </c>
      <c r="K386" t="str">
        <f t="shared" si="137"/>
        <v>Offshore</v>
      </c>
      <c r="L386">
        <v>5.6860772864999998</v>
      </c>
      <c r="M386">
        <f t="shared" ref="M386:M449" si="156">L386*BA386</f>
        <v>1424.4822808891593</v>
      </c>
      <c r="N386">
        <f t="shared" si="138"/>
        <v>6.6296435417241923</v>
      </c>
      <c r="O386">
        <f t="shared" si="139"/>
        <v>6.1573989785339247</v>
      </c>
      <c r="P386">
        <v>81.395972496062996</v>
      </c>
      <c r="Q386">
        <f t="shared" si="140"/>
        <v>14.314960630119286</v>
      </c>
      <c r="R386">
        <v>7.521392769239041</v>
      </c>
      <c r="S386">
        <f t="shared" ref="S386:S449" si="157">R386*BA386</f>
        <v>1884.2675165225894</v>
      </c>
      <c r="T386">
        <f t="shared" si="141"/>
        <v>1.3227735731092654</v>
      </c>
      <c r="U386">
        <f t="shared" ref="U386:U449" si="158">IF(AX386=1,R386+AF386+AG386+AH386,R386+AF386+AG386)</f>
        <v>8.3181524845714634</v>
      </c>
      <c r="V386">
        <f t="shared" si="142"/>
        <v>1.2546907585936566</v>
      </c>
      <c r="W386">
        <f t="shared" ref="W386:W449" si="159">IF(AX386=1,R386+AG386+AH386,R386+AG386)</f>
        <v>7.965190968551072</v>
      </c>
      <c r="X386">
        <f t="shared" si="143"/>
        <v>1.2935966950200102</v>
      </c>
      <c r="Y386">
        <v>75</v>
      </c>
      <c r="Z386">
        <f>Y386*'MRIP Selectivity'!$N$35</f>
        <v>0.47224456319026747</v>
      </c>
      <c r="AA386">
        <f>Y386*'MRIP Selectivity'!$O$35</f>
        <v>0.47132169203392477</v>
      </c>
      <c r="AB386">
        <f>Y386*'MRIP Selectivity'!$P$35</f>
        <v>6.77412847156416E-2</v>
      </c>
      <c r="AC386">
        <v>0.74741255597723821</v>
      </c>
      <c r="AD386">
        <v>0.94160359434525442</v>
      </c>
      <c r="AE386">
        <v>1.3432654004296583</v>
      </c>
      <c r="AF386">
        <f t="shared" si="144"/>
        <v>0.35296151602039222</v>
      </c>
      <c r="AG386">
        <f t="shared" si="145"/>
        <v>0.44379819931203063</v>
      </c>
      <c r="AH386">
        <f t="shared" si="146"/>
        <v>9.09945239391758E-2</v>
      </c>
      <c r="AI386">
        <f t="shared" si="147"/>
        <v>1.0113075399398339</v>
      </c>
      <c r="AJ386">
        <f t="shared" si="148"/>
        <v>0.88775423927159869</v>
      </c>
      <c r="AK386">
        <f t="shared" si="149"/>
        <v>0.53906297674956638</v>
      </c>
      <c r="AL386">
        <f t="shared" si="150"/>
        <v>0.53479272325120641</v>
      </c>
      <c r="AM386">
        <f t="shared" si="151"/>
        <v>8.3181524845714634</v>
      </c>
      <c r="AN386">
        <f t="shared" si="152"/>
        <v>7.965190968551072</v>
      </c>
      <c r="AO386">
        <v>8</v>
      </c>
      <c r="AP386">
        <f t="shared" si="153"/>
        <v>8.9435662552241926</v>
      </c>
      <c r="AQ386">
        <f t="shared" si="154"/>
        <v>8.4713216920339249</v>
      </c>
      <c r="AR386">
        <v>75</v>
      </c>
      <c r="AS386">
        <f>AR386*'MRIP Selectivity'!$N$35</f>
        <v>0.47224456319026747</v>
      </c>
      <c r="AT386">
        <f>AR386*'MRIP Selectivity'!$O$35</f>
        <v>0.47132169203392477</v>
      </c>
      <c r="AU386">
        <f>AR386*'MRIP Selectivity'!$P$35</f>
        <v>6.77412847156416E-2</v>
      </c>
      <c r="AV386">
        <v>2</v>
      </c>
      <c r="AW386">
        <f t="shared" si="155"/>
        <v>10</v>
      </c>
      <c r="AX386">
        <f t="shared" ref="AX386:AX449" si="160">IF(AO386&gt;=AW386,1,0)</f>
        <v>0</v>
      </c>
      <c r="AY386">
        <f t="shared" ref="AY386:AY449" si="161">IF(AP386&gt;=AW386,1,0)</f>
        <v>0</v>
      </c>
      <c r="AZ386">
        <f t="shared" ref="AZ386:AZ449" si="162">IF(AQ386&gt;=AW386,1,0)</f>
        <v>0</v>
      </c>
      <c r="BA386">
        <v>250.52109021999999</v>
      </c>
      <c r="BB386">
        <v>250.52109021999999</v>
      </c>
    </row>
    <row r="387" spans="1:54" x14ac:dyDescent="0.25">
      <c r="A387" t="s">
        <v>346</v>
      </c>
      <c r="B387" t="s">
        <v>3</v>
      </c>
      <c r="C387">
        <v>2013</v>
      </c>
      <c r="D387">
        <v>3</v>
      </c>
      <c r="E387">
        <v>6</v>
      </c>
      <c r="F387" t="s">
        <v>1825</v>
      </c>
      <c r="G387" t="s">
        <v>1769</v>
      </c>
      <c r="H387" t="s">
        <v>1890</v>
      </c>
      <c r="I387" t="s">
        <v>1812</v>
      </c>
      <c r="J387" t="s">
        <v>1813</v>
      </c>
      <c r="K387" t="str">
        <f t="shared" ref="K387:K450" si="163">IF(J387="Federal","Offshore","Inshore")</f>
        <v>Inshore</v>
      </c>
      <c r="L387">
        <v>0</v>
      </c>
      <c r="M387">
        <f t="shared" si="156"/>
        <v>0</v>
      </c>
      <c r="N387">
        <f t="shared" ref="N387:N450" si="164">L387+Z387+AA387</f>
        <v>0.12580883402989229</v>
      </c>
      <c r="O387">
        <f t="shared" ref="O387:O450" si="165">L387+AA387</f>
        <v>6.2842892271189971E-2</v>
      </c>
      <c r="P387">
        <v>0</v>
      </c>
      <c r="Q387">
        <f t="shared" ref="Q387:Q450" si="166">IF(L387=0,0,P387/L387)</f>
        <v>0</v>
      </c>
      <c r="R387">
        <v>0</v>
      </c>
      <c r="S387">
        <f t="shared" si="157"/>
        <v>0</v>
      </c>
      <c r="T387">
        <f t="shared" ref="T387:T450" si="167">IF(L387=0,0,R387/L387)</f>
        <v>0</v>
      </c>
      <c r="U387">
        <f t="shared" si="158"/>
        <v>0.10623462871098971</v>
      </c>
      <c r="V387">
        <f t="shared" ref="V387:V450" si="168">U387/N387</f>
        <v>0.84441310922369939</v>
      </c>
      <c r="W387">
        <f t="shared" si="159"/>
        <v>5.9173093241604087E-2</v>
      </c>
      <c r="X387">
        <f t="shared" ref="X387:X450" si="169">W387/O387</f>
        <v>0.94160359434525442</v>
      </c>
      <c r="Y387">
        <v>10</v>
      </c>
      <c r="Z387">
        <f>Y387*'MRIP Selectivity'!$N$35</f>
        <v>6.2965941758702335E-2</v>
      </c>
      <c r="AA387">
        <f>Y387*'MRIP Selectivity'!$O$35</f>
        <v>6.2842892271189971E-2</v>
      </c>
      <c r="AB387">
        <f>Y387*'MRIP Selectivity'!$P$35</f>
        <v>9.0321712954188789E-3</v>
      </c>
      <c r="AC387">
        <v>0.74741255597723821</v>
      </c>
      <c r="AD387">
        <v>0.94160359434525442</v>
      </c>
      <c r="AE387">
        <v>1.3432654004296583</v>
      </c>
      <c r="AF387">
        <f t="shared" ref="AF387:AF450" si="170">Z387*AC387</f>
        <v>4.7061535469385629E-2</v>
      </c>
      <c r="AG387">
        <f t="shared" ref="AG387:AG450" si="171">AA387*AD387</f>
        <v>5.9173093241604087E-2</v>
      </c>
      <c r="AH387">
        <f t="shared" ref="AH387:AH450" si="172">AB387*AE387</f>
        <v>1.2132603191890105E-2</v>
      </c>
      <c r="AI387">
        <f t="shared" ref="AI387:AI450" si="173">Z387+AA387+AB387</f>
        <v>0.13484100532531118</v>
      </c>
      <c r="AJ387">
        <f t="shared" ref="AJ387:AJ450" si="174">AF387+AG387+AH387</f>
        <v>0.11836723190287982</v>
      </c>
      <c r="AK387">
        <f t="shared" ref="AK387:AK450" si="175">AA387+AB387</f>
        <v>7.1875063566608846E-2</v>
      </c>
      <c r="AL387">
        <f t="shared" ref="AL387:AL450" si="176">AG387+AH387</f>
        <v>7.1305696433494187E-2</v>
      </c>
      <c r="AM387">
        <f t="shared" ref="AM387:AM450" si="177">R387+AF387+AG387</f>
        <v>0.10623462871098971</v>
      </c>
      <c r="AN387">
        <f t="shared" ref="AN387:AN450" si="178">R387+AG387</f>
        <v>5.9173093241604087E-2</v>
      </c>
      <c r="AO387">
        <v>0</v>
      </c>
      <c r="AP387">
        <f t="shared" ref="AP387:AP450" si="179">AO387+AS387+AT387</f>
        <v>0.12580883402989229</v>
      </c>
      <c r="AQ387">
        <f t="shared" ref="AQ387:AQ450" si="180">AO387+AT387</f>
        <v>6.2842892271189971E-2</v>
      </c>
      <c r="AR387">
        <v>10</v>
      </c>
      <c r="AS387">
        <f>AR387*'MRIP Selectivity'!$N$35</f>
        <v>6.2965941758702335E-2</v>
      </c>
      <c r="AT387">
        <f>AR387*'MRIP Selectivity'!$O$35</f>
        <v>6.2842892271189971E-2</v>
      </c>
      <c r="AU387">
        <f>AR387*'MRIP Selectivity'!$P$35</f>
        <v>9.0321712954188789E-3</v>
      </c>
      <c r="AV387">
        <v>3</v>
      </c>
      <c r="AW387">
        <f t="shared" ref="AW387:AW450" si="181">AV387*5</f>
        <v>15</v>
      </c>
      <c r="AX387">
        <f t="shared" si="160"/>
        <v>0</v>
      </c>
      <c r="AY387">
        <f t="shared" si="161"/>
        <v>0</v>
      </c>
      <c r="AZ387">
        <f t="shared" si="162"/>
        <v>0</v>
      </c>
      <c r="BA387">
        <v>180.60116732</v>
      </c>
      <c r="BB387">
        <v>180.60116732</v>
      </c>
    </row>
    <row r="388" spans="1:54" x14ac:dyDescent="0.25">
      <c r="A388" t="s">
        <v>347</v>
      </c>
      <c r="B388" t="s">
        <v>3</v>
      </c>
      <c r="C388">
        <v>2013</v>
      </c>
      <c r="D388">
        <v>3</v>
      </c>
      <c r="E388">
        <v>6</v>
      </c>
      <c r="F388" t="s">
        <v>1825</v>
      </c>
      <c r="G388" t="s">
        <v>1769</v>
      </c>
      <c r="H388" t="s">
        <v>1890</v>
      </c>
      <c r="I388" t="s">
        <v>1812</v>
      </c>
      <c r="J388" t="s">
        <v>1813</v>
      </c>
      <c r="K388" t="str">
        <f t="shared" si="163"/>
        <v>Inshore</v>
      </c>
      <c r="L388">
        <v>0</v>
      </c>
      <c r="M388">
        <f t="shared" si="156"/>
        <v>0</v>
      </c>
      <c r="N388">
        <f t="shared" si="164"/>
        <v>2.516176680597846E-2</v>
      </c>
      <c r="O388">
        <f t="shared" si="165"/>
        <v>1.2568578454237993E-2</v>
      </c>
      <c r="P388">
        <v>0</v>
      </c>
      <c r="Q388">
        <f t="shared" si="166"/>
        <v>0</v>
      </c>
      <c r="R388">
        <v>0</v>
      </c>
      <c r="S388">
        <f t="shared" si="157"/>
        <v>0</v>
      </c>
      <c r="T388">
        <f t="shared" si="167"/>
        <v>0</v>
      </c>
      <c r="U388">
        <f t="shared" si="158"/>
        <v>2.1246925742197942E-2</v>
      </c>
      <c r="V388">
        <f t="shared" si="168"/>
        <v>0.84441310922369939</v>
      </c>
      <c r="W388">
        <f t="shared" si="159"/>
        <v>1.1834618648320815E-2</v>
      </c>
      <c r="X388">
        <f t="shared" si="169"/>
        <v>0.94160359434525431</v>
      </c>
      <c r="Y388">
        <v>2</v>
      </c>
      <c r="Z388">
        <f>Y388*'MRIP Selectivity'!$N$35</f>
        <v>1.2593188351740467E-2</v>
      </c>
      <c r="AA388">
        <f>Y388*'MRIP Selectivity'!$O$35</f>
        <v>1.2568578454237993E-2</v>
      </c>
      <c r="AB388">
        <f>Y388*'MRIP Selectivity'!$P$35</f>
        <v>1.8064342590837759E-3</v>
      </c>
      <c r="AC388">
        <v>0.74741255597723821</v>
      </c>
      <c r="AD388">
        <v>0.94160359434525442</v>
      </c>
      <c r="AE388">
        <v>1.3432654004296583</v>
      </c>
      <c r="AF388">
        <f t="shared" si="170"/>
        <v>9.4123070938771265E-3</v>
      </c>
      <c r="AG388">
        <f t="shared" si="171"/>
        <v>1.1834618648320815E-2</v>
      </c>
      <c r="AH388">
        <f t="shared" si="172"/>
        <v>2.4265206383780212E-3</v>
      </c>
      <c r="AI388">
        <f t="shared" si="173"/>
        <v>2.6968201065062234E-2</v>
      </c>
      <c r="AJ388">
        <f t="shared" si="174"/>
        <v>2.3673446380575964E-2</v>
      </c>
      <c r="AK388">
        <f t="shared" si="175"/>
        <v>1.4375012713321769E-2</v>
      </c>
      <c r="AL388">
        <f t="shared" si="176"/>
        <v>1.4261139286698837E-2</v>
      </c>
      <c r="AM388">
        <f t="shared" si="177"/>
        <v>2.1246925742197942E-2</v>
      </c>
      <c r="AN388">
        <f t="shared" si="178"/>
        <v>1.1834618648320815E-2</v>
      </c>
      <c r="AO388">
        <v>0</v>
      </c>
      <c r="AP388">
        <f t="shared" si="179"/>
        <v>2.516176680597846E-2</v>
      </c>
      <c r="AQ388">
        <f t="shared" si="180"/>
        <v>1.2568578454237993E-2</v>
      </c>
      <c r="AR388">
        <v>2</v>
      </c>
      <c r="AS388">
        <f>AR388*'MRIP Selectivity'!$N$35</f>
        <v>1.2593188351740467E-2</v>
      </c>
      <c r="AT388">
        <f>AR388*'MRIP Selectivity'!$O$35</f>
        <v>1.2568578454237993E-2</v>
      </c>
      <c r="AU388">
        <f>AR388*'MRIP Selectivity'!$P$35</f>
        <v>1.8064342590837759E-3</v>
      </c>
      <c r="AV388">
        <v>4</v>
      </c>
      <c r="AW388">
        <f t="shared" si="181"/>
        <v>20</v>
      </c>
      <c r="AX388">
        <f t="shared" si="160"/>
        <v>0</v>
      </c>
      <c r="AY388">
        <f t="shared" si="161"/>
        <v>0</v>
      </c>
      <c r="AZ388">
        <f t="shared" si="162"/>
        <v>0</v>
      </c>
      <c r="BA388">
        <v>112.42036376999999</v>
      </c>
      <c r="BB388">
        <v>112.42036376999999</v>
      </c>
    </row>
    <row r="389" spans="1:54" x14ac:dyDescent="0.25">
      <c r="A389" t="s">
        <v>348</v>
      </c>
      <c r="B389" t="s">
        <v>3</v>
      </c>
      <c r="C389">
        <v>2013</v>
      </c>
      <c r="D389">
        <v>3</v>
      </c>
      <c r="E389">
        <v>6</v>
      </c>
      <c r="F389" t="s">
        <v>1868</v>
      </c>
      <c r="G389" t="s">
        <v>1769</v>
      </c>
      <c r="H389" t="s">
        <v>1890</v>
      </c>
      <c r="I389" t="s">
        <v>1812</v>
      </c>
      <c r="J389" t="s">
        <v>1813</v>
      </c>
      <c r="K389" t="str">
        <f t="shared" si="163"/>
        <v>Inshore</v>
      </c>
      <c r="L389">
        <v>0</v>
      </c>
      <c r="M389">
        <f t="shared" si="156"/>
        <v>0</v>
      </c>
      <c r="N389">
        <f t="shared" si="164"/>
        <v>3.7742650208967693E-2</v>
      </c>
      <c r="O389">
        <f t="shared" si="165"/>
        <v>1.8852867681356991E-2</v>
      </c>
      <c r="P389">
        <v>0</v>
      </c>
      <c r="Q389">
        <f t="shared" si="166"/>
        <v>0</v>
      </c>
      <c r="R389">
        <v>0</v>
      </c>
      <c r="S389">
        <f t="shared" si="157"/>
        <v>0</v>
      </c>
      <c r="T389">
        <f t="shared" si="167"/>
        <v>0</v>
      </c>
      <c r="U389">
        <f t="shared" si="158"/>
        <v>3.1870388613296913E-2</v>
      </c>
      <c r="V389">
        <f t="shared" si="168"/>
        <v>0.84441310922369928</v>
      </c>
      <c r="W389">
        <f t="shared" si="159"/>
        <v>1.7751927972481225E-2</v>
      </c>
      <c r="X389">
        <f t="shared" si="169"/>
        <v>0.94160359434525442</v>
      </c>
      <c r="Y389">
        <v>3</v>
      </c>
      <c r="Z389">
        <f>Y389*'MRIP Selectivity'!$N$35</f>
        <v>1.8889782527610699E-2</v>
      </c>
      <c r="AA389">
        <f>Y389*'MRIP Selectivity'!$O$35</f>
        <v>1.8852867681356991E-2</v>
      </c>
      <c r="AB389">
        <f>Y389*'MRIP Selectivity'!$P$35</f>
        <v>2.7096513886256638E-3</v>
      </c>
      <c r="AC389">
        <v>0.74741255597723821</v>
      </c>
      <c r="AD389">
        <v>0.94160359434525442</v>
      </c>
      <c r="AE389">
        <v>1.3432654004296583</v>
      </c>
      <c r="AF389">
        <f t="shared" si="170"/>
        <v>1.4118460640815688E-2</v>
      </c>
      <c r="AG389">
        <f t="shared" si="171"/>
        <v>1.7751927972481225E-2</v>
      </c>
      <c r="AH389">
        <f t="shared" si="172"/>
        <v>3.6397809575670318E-3</v>
      </c>
      <c r="AI389">
        <f t="shared" si="173"/>
        <v>4.045230159759336E-2</v>
      </c>
      <c r="AJ389">
        <f t="shared" si="174"/>
        <v>3.5510169570863948E-2</v>
      </c>
      <c r="AK389">
        <f t="shared" si="175"/>
        <v>2.1562519069982654E-2</v>
      </c>
      <c r="AL389">
        <f t="shared" si="176"/>
        <v>2.1391708930048256E-2</v>
      </c>
      <c r="AM389">
        <f t="shared" si="177"/>
        <v>3.1870388613296913E-2</v>
      </c>
      <c r="AN389">
        <f t="shared" si="178"/>
        <v>1.7751927972481225E-2</v>
      </c>
      <c r="AO389">
        <v>0</v>
      </c>
      <c r="AP389">
        <f t="shared" si="179"/>
        <v>3.7742650208967693E-2</v>
      </c>
      <c r="AQ389">
        <f t="shared" si="180"/>
        <v>1.8852867681356991E-2</v>
      </c>
      <c r="AR389">
        <v>3</v>
      </c>
      <c r="AS389">
        <f>AR389*'MRIP Selectivity'!$N$35</f>
        <v>1.8889782527610699E-2</v>
      </c>
      <c r="AT389">
        <f>AR389*'MRIP Selectivity'!$O$35</f>
        <v>1.8852867681356991E-2</v>
      </c>
      <c r="AU389">
        <f>AR389*'MRIP Selectivity'!$P$35</f>
        <v>2.7096513886256638E-3</v>
      </c>
      <c r="AV389">
        <v>4</v>
      </c>
      <c r="AW389">
        <f t="shared" si="181"/>
        <v>20</v>
      </c>
      <c r="AX389">
        <f t="shared" si="160"/>
        <v>0</v>
      </c>
      <c r="AY389">
        <f t="shared" si="161"/>
        <v>0</v>
      </c>
      <c r="AZ389">
        <f t="shared" si="162"/>
        <v>0</v>
      </c>
      <c r="BA389">
        <v>496.69140666999999</v>
      </c>
      <c r="BB389">
        <v>496.69140666999999</v>
      </c>
    </row>
    <row r="390" spans="1:54" x14ac:dyDescent="0.25">
      <c r="A390" t="s">
        <v>349</v>
      </c>
      <c r="B390" t="s">
        <v>3</v>
      </c>
      <c r="C390">
        <v>2013</v>
      </c>
      <c r="D390">
        <v>3</v>
      </c>
      <c r="E390">
        <v>6</v>
      </c>
      <c r="F390" t="s">
        <v>1838</v>
      </c>
      <c r="G390" t="s">
        <v>1769</v>
      </c>
      <c r="H390" t="s">
        <v>1890</v>
      </c>
      <c r="I390" t="s">
        <v>1812</v>
      </c>
      <c r="J390" t="s">
        <v>1813</v>
      </c>
      <c r="K390" t="str">
        <f t="shared" si="163"/>
        <v>Inshore</v>
      </c>
      <c r="L390">
        <v>0</v>
      </c>
      <c r="M390">
        <f t="shared" si="156"/>
        <v>0</v>
      </c>
      <c r="N390">
        <f t="shared" si="164"/>
        <v>2.516176680597846E-2</v>
      </c>
      <c r="O390">
        <f t="shared" si="165"/>
        <v>1.2568578454237993E-2</v>
      </c>
      <c r="P390">
        <v>0</v>
      </c>
      <c r="Q390">
        <f t="shared" si="166"/>
        <v>0</v>
      </c>
      <c r="R390">
        <v>0</v>
      </c>
      <c r="S390">
        <f t="shared" si="157"/>
        <v>0</v>
      </c>
      <c r="T390">
        <f t="shared" si="167"/>
        <v>0</v>
      </c>
      <c r="U390">
        <f t="shared" si="158"/>
        <v>2.1246925742197942E-2</v>
      </c>
      <c r="V390">
        <f t="shared" si="168"/>
        <v>0.84441310922369939</v>
      </c>
      <c r="W390">
        <f t="shared" si="159"/>
        <v>1.1834618648320815E-2</v>
      </c>
      <c r="X390">
        <f t="shared" si="169"/>
        <v>0.94160359434525431</v>
      </c>
      <c r="Y390">
        <v>2</v>
      </c>
      <c r="Z390">
        <f>Y390*'MRIP Selectivity'!$N$35</f>
        <v>1.2593188351740467E-2</v>
      </c>
      <c r="AA390">
        <f>Y390*'MRIP Selectivity'!$O$35</f>
        <v>1.2568578454237993E-2</v>
      </c>
      <c r="AB390">
        <f>Y390*'MRIP Selectivity'!$P$35</f>
        <v>1.8064342590837759E-3</v>
      </c>
      <c r="AC390">
        <v>0.74741255597723821</v>
      </c>
      <c r="AD390">
        <v>0.94160359434525442</v>
      </c>
      <c r="AE390">
        <v>1.3432654004296583</v>
      </c>
      <c r="AF390">
        <f t="shared" si="170"/>
        <v>9.4123070938771265E-3</v>
      </c>
      <c r="AG390">
        <f t="shared" si="171"/>
        <v>1.1834618648320815E-2</v>
      </c>
      <c r="AH390">
        <f t="shared" si="172"/>
        <v>2.4265206383780212E-3</v>
      </c>
      <c r="AI390">
        <f t="shared" si="173"/>
        <v>2.6968201065062234E-2</v>
      </c>
      <c r="AJ390">
        <f t="shared" si="174"/>
        <v>2.3673446380575964E-2</v>
      </c>
      <c r="AK390">
        <f t="shared" si="175"/>
        <v>1.4375012713321769E-2</v>
      </c>
      <c r="AL390">
        <f t="shared" si="176"/>
        <v>1.4261139286698837E-2</v>
      </c>
      <c r="AM390">
        <f t="shared" si="177"/>
        <v>2.1246925742197942E-2</v>
      </c>
      <c r="AN390">
        <f t="shared" si="178"/>
        <v>1.1834618648320815E-2</v>
      </c>
      <c r="AO390">
        <v>0</v>
      </c>
      <c r="AP390">
        <f t="shared" si="179"/>
        <v>2.516176680597846E-2</v>
      </c>
      <c r="AQ390">
        <f t="shared" si="180"/>
        <v>1.2568578454237993E-2</v>
      </c>
      <c r="AR390">
        <v>2</v>
      </c>
      <c r="AS390">
        <f>AR390*'MRIP Selectivity'!$N$35</f>
        <v>1.2593188351740467E-2</v>
      </c>
      <c r="AT390">
        <f>AR390*'MRIP Selectivity'!$O$35</f>
        <v>1.2568578454237993E-2</v>
      </c>
      <c r="AU390">
        <f>AR390*'MRIP Selectivity'!$P$35</f>
        <v>1.8064342590837759E-3</v>
      </c>
      <c r="AV390">
        <v>3</v>
      </c>
      <c r="AW390">
        <f t="shared" si="181"/>
        <v>15</v>
      </c>
      <c r="AX390">
        <f t="shared" si="160"/>
        <v>0</v>
      </c>
      <c r="AY390">
        <f t="shared" si="161"/>
        <v>0</v>
      </c>
      <c r="AZ390">
        <f t="shared" si="162"/>
        <v>0</v>
      </c>
      <c r="BA390">
        <v>203.92746052000001</v>
      </c>
      <c r="BB390">
        <v>203.92746052000001</v>
      </c>
    </row>
    <row r="391" spans="1:54" x14ac:dyDescent="0.25">
      <c r="A391" t="s">
        <v>350</v>
      </c>
      <c r="B391" t="s">
        <v>3</v>
      </c>
      <c r="C391">
        <v>2013</v>
      </c>
      <c r="D391">
        <v>3</v>
      </c>
      <c r="E391">
        <v>6</v>
      </c>
      <c r="F391" t="s">
        <v>1838</v>
      </c>
      <c r="G391" t="s">
        <v>1769</v>
      </c>
      <c r="H391" t="s">
        <v>1890</v>
      </c>
      <c r="I391" t="s">
        <v>1812</v>
      </c>
      <c r="J391" t="s">
        <v>1813</v>
      </c>
      <c r="K391" t="str">
        <f t="shared" si="163"/>
        <v>Inshore</v>
      </c>
      <c r="L391">
        <v>0</v>
      </c>
      <c r="M391">
        <f t="shared" si="156"/>
        <v>0</v>
      </c>
      <c r="N391">
        <f t="shared" si="164"/>
        <v>1.258088340298923E-2</v>
      </c>
      <c r="O391">
        <f t="shared" si="165"/>
        <v>6.2842892271189965E-3</v>
      </c>
      <c r="P391">
        <v>0</v>
      </c>
      <c r="Q391">
        <f t="shared" si="166"/>
        <v>0</v>
      </c>
      <c r="R391">
        <v>0</v>
      </c>
      <c r="S391">
        <f t="shared" si="157"/>
        <v>0</v>
      </c>
      <c r="T391">
        <f t="shared" si="167"/>
        <v>0</v>
      </c>
      <c r="U391">
        <f t="shared" si="158"/>
        <v>1.0623462871098971E-2</v>
      </c>
      <c r="V391">
        <f t="shared" si="168"/>
        <v>0.84441310922369939</v>
      </c>
      <c r="W391">
        <f t="shared" si="159"/>
        <v>5.9173093241604077E-3</v>
      </c>
      <c r="X391">
        <f t="shared" si="169"/>
        <v>0.94160359434525431</v>
      </c>
      <c r="Y391">
        <v>1</v>
      </c>
      <c r="Z391">
        <f>Y391*'MRIP Selectivity'!$N$35</f>
        <v>6.2965941758702333E-3</v>
      </c>
      <c r="AA391">
        <f>Y391*'MRIP Selectivity'!$O$35</f>
        <v>6.2842892271189965E-3</v>
      </c>
      <c r="AB391">
        <f>Y391*'MRIP Selectivity'!$P$35</f>
        <v>9.0321712954188795E-4</v>
      </c>
      <c r="AC391">
        <v>0.74741255597723821</v>
      </c>
      <c r="AD391">
        <v>0.94160359434525442</v>
      </c>
      <c r="AE391">
        <v>1.3432654004296583</v>
      </c>
      <c r="AF391">
        <f t="shared" si="170"/>
        <v>4.7061535469385633E-3</v>
      </c>
      <c r="AG391">
        <f t="shared" si="171"/>
        <v>5.9173093241604077E-3</v>
      </c>
      <c r="AH391">
        <f t="shared" si="172"/>
        <v>1.2132603191890106E-3</v>
      </c>
      <c r="AI391">
        <f t="shared" si="173"/>
        <v>1.3484100532531117E-2</v>
      </c>
      <c r="AJ391">
        <f t="shared" si="174"/>
        <v>1.1836723190287982E-2</v>
      </c>
      <c r="AK391">
        <f t="shared" si="175"/>
        <v>7.1875063566608846E-3</v>
      </c>
      <c r="AL391">
        <f t="shared" si="176"/>
        <v>7.1305696433494187E-3</v>
      </c>
      <c r="AM391">
        <f t="shared" si="177"/>
        <v>1.0623462871098971E-2</v>
      </c>
      <c r="AN391">
        <f t="shared" si="178"/>
        <v>5.9173093241604077E-3</v>
      </c>
      <c r="AO391">
        <v>0</v>
      </c>
      <c r="AP391">
        <f t="shared" si="179"/>
        <v>1.258088340298923E-2</v>
      </c>
      <c r="AQ391">
        <f t="shared" si="180"/>
        <v>6.2842892271189965E-3</v>
      </c>
      <c r="AR391">
        <v>1</v>
      </c>
      <c r="AS391">
        <f>AR391*'MRIP Selectivity'!$N$35</f>
        <v>6.2965941758702333E-3</v>
      </c>
      <c r="AT391">
        <f>AR391*'MRIP Selectivity'!$O$35</f>
        <v>6.2842892271189965E-3</v>
      </c>
      <c r="AU391">
        <f>AR391*'MRIP Selectivity'!$P$35</f>
        <v>9.0321712954188795E-4</v>
      </c>
      <c r="AV391">
        <v>2</v>
      </c>
      <c r="AW391">
        <f t="shared" si="181"/>
        <v>10</v>
      </c>
      <c r="AX391">
        <f t="shared" si="160"/>
        <v>0</v>
      </c>
      <c r="AY391">
        <f t="shared" si="161"/>
        <v>0</v>
      </c>
      <c r="AZ391">
        <f t="shared" si="162"/>
        <v>0</v>
      </c>
      <c r="BA391">
        <v>168.49043474999999</v>
      </c>
      <c r="BB391">
        <v>168.49043474999999</v>
      </c>
    </row>
    <row r="392" spans="1:54" x14ac:dyDescent="0.25">
      <c r="A392" t="s">
        <v>351</v>
      </c>
      <c r="B392" t="s">
        <v>3</v>
      </c>
      <c r="C392">
        <v>2013</v>
      </c>
      <c r="D392">
        <v>4</v>
      </c>
      <c r="E392">
        <v>7</v>
      </c>
      <c r="F392" t="s">
        <v>1862</v>
      </c>
      <c r="G392" t="s">
        <v>1769</v>
      </c>
      <c r="H392" t="s">
        <v>1840</v>
      </c>
      <c r="I392" t="s">
        <v>1824</v>
      </c>
      <c r="J392" t="s">
        <v>1767</v>
      </c>
      <c r="K392" t="str">
        <f t="shared" si="163"/>
        <v>Inshore</v>
      </c>
      <c r="L392">
        <v>0</v>
      </c>
      <c r="M392">
        <f t="shared" si="156"/>
        <v>0</v>
      </c>
      <c r="N392">
        <f t="shared" si="164"/>
        <v>3.6423790900248068E-2</v>
      </c>
      <c r="O392">
        <f t="shared" si="165"/>
        <v>1.8194082993478626E-2</v>
      </c>
      <c r="P392">
        <v>0</v>
      </c>
      <c r="Q392">
        <f t="shared" si="166"/>
        <v>0</v>
      </c>
      <c r="R392">
        <v>0</v>
      </c>
      <c r="S392">
        <f t="shared" si="157"/>
        <v>0</v>
      </c>
      <c r="T392">
        <f t="shared" si="167"/>
        <v>0</v>
      </c>
      <c r="U392">
        <f t="shared" si="158"/>
        <v>3.0756726523792355E-2</v>
      </c>
      <c r="V392">
        <f t="shared" si="168"/>
        <v>0.84441310922369928</v>
      </c>
      <c r="W392">
        <f t="shared" si="159"/>
        <v>1.7131613942475341E-2</v>
      </c>
      <c r="X392">
        <f t="shared" si="169"/>
        <v>0.94160359434525442</v>
      </c>
      <c r="Y392">
        <v>2.8951695786</v>
      </c>
      <c r="Z392">
        <f>Y392*'MRIP Selectivity'!$N$35</f>
        <v>1.8229707906769439E-2</v>
      </c>
      <c r="AA392">
        <f>Y392*'MRIP Selectivity'!$O$35</f>
        <v>1.8194082993478626E-2</v>
      </c>
      <c r="AB392">
        <f>Y392*'MRIP Selectivity'!$P$35</f>
        <v>2.6149667563200893E-3</v>
      </c>
      <c r="AC392">
        <v>0.74741255597723821</v>
      </c>
      <c r="AD392">
        <v>0.94160359434525442</v>
      </c>
      <c r="AE392">
        <v>1.3432654004296583</v>
      </c>
      <c r="AF392">
        <f t="shared" si="170"/>
        <v>1.3625112581317015E-2</v>
      </c>
      <c r="AG392">
        <f t="shared" si="171"/>
        <v>1.7131613942475341E-2</v>
      </c>
      <c r="AH392">
        <f t="shared" si="172"/>
        <v>3.5125943670385493E-3</v>
      </c>
      <c r="AI392">
        <f t="shared" si="173"/>
        <v>3.9038757656568154E-2</v>
      </c>
      <c r="AJ392">
        <f t="shared" si="174"/>
        <v>3.4269320890830901E-2</v>
      </c>
      <c r="AK392">
        <f t="shared" si="175"/>
        <v>2.0809049749798716E-2</v>
      </c>
      <c r="AL392">
        <f t="shared" si="176"/>
        <v>2.0644208309513891E-2</v>
      </c>
      <c r="AM392">
        <f t="shared" si="177"/>
        <v>3.0756726523792355E-2</v>
      </c>
      <c r="AN392">
        <f t="shared" si="178"/>
        <v>1.7131613942475341E-2</v>
      </c>
      <c r="AO392">
        <v>0</v>
      </c>
      <c r="AP392">
        <f t="shared" si="179"/>
        <v>3.7742650208967693E-2</v>
      </c>
      <c r="AQ392">
        <f t="shared" si="180"/>
        <v>1.8852867681356991E-2</v>
      </c>
      <c r="AR392">
        <v>3</v>
      </c>
      <c r="AS392">
        <f>AR392*'MRIP Selectivity'!$N$35</f>
        <v>1.8889782527610699E-2</v>
      </c>
      <c r="AT392">
        <f>AR392*'MRIP Selectivity'!$O$35</f>
        <v>1.8852867681356991E-2</v>
      </c>
      <c r="AU392">
        <f>AR392*'MRIP Selectivity'!$P$35</f>
        <v>2.7096513886256638E-3</v>
      </c>
      <c r="AV392">
        <v>1</v>
      </c>
      <c r="AW392">
        <f t="shared" si="181"/>
        <v>5</v>
      </c>
      <c r="AX392">
        <f t="shared" si="160"/>
        <v>0</v>
      </c>
      <c r="AY392">
        <f t="shared" si="161"/>
        <v>0</v>
      </c>
      <c r="AZ392">
        <f t="shared" si="162"/>
        <v>0</v>
      </c>
      <c r="BA392">
        <v>342.83728982000002</v>
      </c>
      <c r="BB392">
        <v>342.83728982000002</v>
      </c>
    </row>
    <row r="393" spans="1:54" x14ac:dyDescent="0.25">
      <c r="A393" t="s">
        <v>352</v>
      </c>
      <c r="B393" t="s">
        <v>3</v>
      </c>
      <c r="C393">
        <v>2013</v>
      </c>
      <c r="D393">
        <v>4</v>
      </c>
      <c r="E393">
        <v>7</v>
      </c>
      <c r="F393" t="s">
        <v>1867</v>
      </c>
      <c r="G393" t="s">
        <v>1769</v>
      </c>
      <c r="H393" t="s">
        <v>1891</v>
      </c>
      <c r="I393" t="s">
        <v>1812</v>
      </c>
      <c r="J393" t="s">
        <v>1813</v>
      </c>
      <c r="K393" t="str">
        <f t="shared" si="163"/>
        <v>Inshore</v>
      </c>
      <c r="L393">
        <v>0</v>
      </c>
      <c r="M393">
        <f t="shared" si="156"/>
        <v>0</v>
      </c>
      <c r="N393">
        <f t="shared" si="164"/>
        <v>2.516176680597846E-2</v>
      </c>
      <c r="O393">
        <f t="shared" si="165"/>
        <v>1.2568578454237993E-2</v>
      </c>
      <c r="P393">
        <v>0</v>
      </c>
      <c r="Q393">
        <f t="shared" si="166"/>
        <v>0</v>
      </c>
      <c r="R393">
        <v>0</v>
      </c>
      <c r="S393">
        <f t="shared" si="157"/>
        <v>0</v>
      </c>
      <c r="T393">
        <f t="shared" si="167"/>
        <v>0</v>
      </c>
      <c r="U393">
        <f t="shared" si="158"/>
        <v>2.1246925742197942E-2</v>
      </c>
      <c r="V393">
        <f t="shared" si="168"/>
        <v>0.84441310922369939</v>
      </c>
      <c r="W393">
        <f t="shared" si="159"/>
        <v>1.1834618648320815E-2</v>
      </c>
      <c r="X393">
        <f t="shared" si="169"/>
        <v>0.94160359434525431</v>
      </c>
      <c r="Y393">
        <v>2</v>
      </c>
      <c r="Z393">
        <f>Y393*'MRIP Selectivity'!$N$35</f>
        <v>1.2593188351740467E-2</v>
      </c>
      <c r="AA393">
        <f>Y393*'MRIP Selectivity'!$O$35</f>
        <v>1.2568578454237993E-2</v>
      </c>
      <c r="AB393">
        <f>Y393*'MRIP Selectivity'!$P$35</f>
        <v>1.8064342590837759E-3</v>
      </c>
      <c r="AC393">
        <v>0.74741255597723821</v>
      </c>
      <c r="AD393">
        <v>0.94160359434525442</v>
      </c>
      <c r="AE393">
        <v>1.3432654004296583</v>
      </c>
      <c r="AF393">
        <f t="shared" si="170"/>
        <v>9.4123070938771265E-3</v>
      </c>
      <c r="AG393">
        <f t="shared" si="171"/>
        <v>1.1834618648320815E-2</v>
      </c>
      <c r="AH393">
        <f t="shared" si="172"/>
        <v>2.4265206383780212E-3</v>
      </c>
      <c r="AI393">
        <f t="shared" si="173"/>
        <v>2.6968201065062234E-2</v>
      </c>
      <c r="AJ393">
        <f t="shared" si="174"/>
        <v>2.3673446380575964E-2</v>
      </c>
      <c r="AK393">
        <f t="shared" si="175"/>
        <v>1.4375012713321769E-2</v>
      </c>
      <c r="AL393">
        <f t="shared" si="176"/>
        <v>1.4261139286698837E-2</v>
      </c>
      <c r="AM393">
        <f t="shared" si="177"/>
        <v>2.1246925742197942E-2</v>
      </c>
      <c r="AN393">
        <f t="shared" si="178"/>
        <v>1.1834618648320815E-2</v>
      </c>
      <c r="AO393">
        <v>0</v>
      </c>
      <c r="AP393">
        <f t="shared" si="179"/>
        <v>2.516176680597846E-2</v>
      </c>
      <c r="AQ393">
        <f t="shared" si="180"/>
        <v>1.2568578454237993E-2</v>
      </c>
      <c r="AR393">
        <v>2</v>
      </c>
      <c r="AS393">
        <f>AR393*'MRIP Selectivity'!$N$35</f>
        <v>1.2593188351740467E-2</v>
      </c>
      <c r="AT393">
        <f>AR393*'MRIP Selectivity'!$O$35</f>
        <v>1.2568578454237993E-2</v>
      </c>
      <c r="AU393">
        <f>AR393*'MRIP Selectivity'!$P$35</f>
        <v>1.8064342590837759E-3</v>
      </c>
      <c r="AV393">
        <v>1</v>
      </c>
      <c r="AW393">
        <f t="shared" si="181"/>
        <v>5</v>
      </c>
      <c r="AX393">
        <f t="shared" si="160"/>
        <v>0</v>
      </c>
      <c r="AY393">
        <f t="shared" si="161"/>
        <v>0</v>
      </c>
      <c r="AZ393">
        <f t="shared" si="162"/>
        <v>0</v>
      </c>
      <c r="BA393">
        <v>100.99153751999999</v>
      </c>
      <c r="BB393">
        <v>100.99153751999999</v>
      </c>
    </row>
    <row r="394" spans="1:54" x14ac:dyDescent="0.25">
      <c r="A394" t="s">
        <v>353</v>
      </c>
      <c r="B394" t="s">
        <v>3</v>
      </c>
      <c r="C394">
        <v>2013</v>
      </c>
      <c r="D394">
        <v>4</v>
      </c>
      <c r="E394">
        <v>7</v>
      </c>
      <c r="F394" t="s">
        <v>1867</v>
      </c>
      <c r="G394" t="s">
        <v>1769</v>
      </c>
      <c r="H394" t="s">
        <v>1891</v>
      </c>
      <c r="I394" t="s">
        <v>1812</v>
      </c>
      <c r="J394" t="s">
        <v>1813</v>
      </c>
      <c r="K394" t="str">
        <f t="shared" si="163"/>
        <v>Inshore</v>
      </c>
      <c r="L394">
        <v>0</v>
      </c>
      <c r="M394">
        <f t="shared" si="156"/>
        <v>0</v>
      </c>
      <c r="N394">
        <f t="shared" si="164"/>
        <v>1.258088340298923E-2</v>
      </c>
      <c r="O394">
        <f t="shared" si="165"/>
        <v>6.2842892271189965E-3</v>
      </c>
      <c r="P394">
        <v>0</v>
      </c>
      <c r="Q394">
        <f t="shared" si="166"/>
        <v>0</v>
      </c>
      <c r="R394">
        <v>0</v>
      </c>
      <c r="S394">
        <f t="shared" si="157"/>
        <v>0</v>
      </c>
      <c r="T394">
        <f t="shared" si="167"/>
        <v>0</v>
      </c>
      <c r="U394">
        <f t="shared" si="158"/>
        <v>1.0623462871098971E-2</v>
      </c>
      <c r="V394">
        <f t="shared" si="168"/>
        <v>0.84441310922369939</v>
      </c>
      <c r="W394">
        <f t="shared" si="159"/>
        <v>5.9173093241604077E-3</v>
      </c>
      <c r="X394">
        <f t="shared" si="169"/>
        <v>0.94160359434525431</v>
      </c>
      <c r="Y394">
        <v>1</v>
      </c>
      <c r="Z394">
        <f>Y394*'MRIP Selectivity'!$N$35</f>
        <v>6.2965941758702333E-3</v>
      </c>
      <c r="AA394">
        <f>Y394*'MRIP Selectivity'!$O$35</f>
        <v>6.2842892271189965E-3</v>
      </c>
      <c r="AB394">
        <f>Y394*'MRIP Selectivity'!$P$35</f>
        <v>9.0321712954188795E-4</v>
      </c>
      <c r="AC394">
        <v>0.74741255597723821</v>
      </c>
      <c r="AD394">
        <v>0.94160359434525442</v>
      </c>
      <c r="AE394">
        <v>1.3432654004296583</v>
      </c>
      <c r="AF394">
        <f t="shared" si="170"/>
        <v>4.7061535469385633E-3</v>
      </c>
      <c r="AG394">
        <f t="shared" si="171"/>
        <v>5.9173093241604077E-3</v>
      </c>
      <c r="AH394">
        <f t="shared" si="172"/>
        <v>1.2132603191890106E-3</v>
      </c>
      <c r="AI394">
        <f t="shared" si="173"/>
        <v>1.3484100532531117E-2</v>
      </c>
      <c r="AJ394">
        <f t="shared" si="174"/>
        <v>1.1836723190287982E-2</v>
      </c>
      <c r="AK394">
        <f t="shared" si="175"/>
        <v>7.1875063566608846E-3</v>
      </c>
      <c r="AL394">
        <f t="shared" si="176"/>
        <v>7.1305696433494187E-3</v>
      </c>
      <c r="AM394">
        <f t="shared" si="177"/>
        <v>1.0623462871098971E-2</v>
      </c>
      <c r="AN394">
        <f t="shared" si="178"/>
        <v>5.9173093241604077E-3</v>
      </c>
      <c r="AO394">
        <v>0</v>
      </c>
      <c r="AP394">
        <f t="shared" si="179"/>
        <v>1.258088340298923E-2</v>
      </c>
      <c r="AQ394">
        <f t="shared" si="180"/>
        <v>6.2842892271189965E-3</v>
      </c>
      <c r="AR394">
        <v>1</v>
      </c>
      <c r="AS394">
        <f>AR394*'MRIP Selectivity'!$N$35</f>
        <v>6.2965941758702333E-3</v>
      </c>
      <c r="AT394">
        <f>AR394*'MRIP Selectivity'!$O$35</f>
        <v>6.2842892271189965E-3</v>
      </c>
      <c r="AU394">
        <f>AR394*'MRIP Selectivity'!$P$35</f>
        <v>9.0321712954188795E-4</v>
      </c>
      <c r="AV394">
        <v>4</v>
      </c>
      <c r="AW394">
        <f t="shared" si="181"/>
        <v>20</v>
      </c>
      <c r="AX394">
        <f t="shared" si="160"/>
        <v>0</v>
      </c>
      <c r="AY394">
        <f t="shared" si="161"/>
        <v>0</v>
      </c>
      <c r="AZ394">
        <f t="shared" si="162"/>
        <v>0</v>
      </c>
      <c r="BA394">
        <v>150.34523321</v>
      </c>
      <c r="BB394">
        <v>150.34523321</v>
      </c>
    </row>
    <row r="395" spans="1:54" x14ac:dyDescent="0.25">
      <c r="A395" t="s">
        <v>354</v>
      </c>
      <c r="B395" t="s">
        <v>3</v>
      </c>
      <c r="C395">
        <v>2013</v>
      </c>
      <c r="D395">
        <v>4</v>
      </c>
      <c r="E395">
        <v>7</v>
      </c>
      <c r="F395" t="s">
        <v>1851</v>
      </c>
      <c r="G395" t="s">
        <v>1769</v>
      </c>
      <c r="H395" t="s">
        <v>1891</v>
      </c>
      <c r="I395" t="s">
        <v>1812</v>
      </c>
      <c r="J395" t="s">
        <v>1767</v>
      </c>
      <c r="K395" t="str">
        <f t="shared" si="163"/>
        <v>Inshore</v>
      </c>
      <c r="L395">
        <v>0</v>
      </c>
      <c r="M395">
        <f t="shared" si="156"/>
        <v>0</v>
      </c>
      <c r="N395">
        <f t="shared" si="164"/>
        <v>1.258088340298923E-2</v>
      </c>
      <c r="O395">
        <f t="shared" si="165"/>
        <v>6.2842892271189965E-3</v>
      </c>
      <c r="P395">
        <v>0</v>
      </c>
      <c r="Q395">
        <f t="shared" si="166"/>
        <v>0</v>
      </c>
      <c r="R395">
        <v>0</v>
      </c>
      <c r="S395">
        <f t="shared" si="157"/>
        <v>0</v>
      </c>
      <c r="T395">
        <f t="shared" si="167"/>
        <v>0</v>
      </c>
      <c r="U395">
        <f t="shared" si="158"/>
        <v>1.0623462871098971E-2</v>
      </c>
      <c r="V395">
        <f t="shared" si="168"/>
        <v>0.84441310922369939</v>
      </c>
      <c r="W395">
        <f t="shared" si="159"/>
        <v>5.9173093241604077E-3</v>
      </c>
      <c r="X395">
        <f t="shared" si="169"/>
        <v>0.94160359434525431</v>
      </c>
      <c r="Y395">
        <v>1</v>
      </c>
      <c r="Z395">
        <f>Y395*'MRIP Selectivity'!$N$35</f>
        <v>6.2965941758702333E-3</v>
      </c>
      <c r="AA395">
        <f>Y395*'MRIP Selectivity'!$O$35</f>
        <v>6.2842892271189965E-3</v>
      </c>
      <c r="AB395">
        <f>Y395*'MRIP Selectivity'!$P$35</f>
        <v>9.0321712954188795E-4</v>
      </c>
      <c r="AC395">
        <v>0.74741255597723821</v>
      </c>
      <c r="AD395">
        <v>0.94160359434525442</v>
      </c>
      <c r="AE395">
        <v>1.3432654004296583</v>
      </c>
      <c r="AF395">
        <f t="shared" si="170"/>
        <v>4.7061535469385633E-3</v>
      </c>
      <c r="AG395">
        <f t="shared" si="171"/>
        <v>5.9173093241604077E-3</v>
      </c>
      <c r="AH395">
        <f t="shared" si="172"/>
        <v>1.2132603191890106E-3</v>
      </c>
      <c r="AI395">
        <f t="shared" si="173"/>
        <v>1.3484100532531117E-2</v>
      </c>
      <c r="AJ395">
        <f t="shared" si="174"/>
        <v>1.1836723190287982E-2</v>
      </c>
      <c r="AK395">
        <f t="shared" si="175"/>
        <v>7.1875063566608846E-3</v>
      </c>
      <c r="AL395">
        <f t="shared" si="176"/>
        <v>7.1305696433494187E-3</v>
      </c>
      <c r="AM395">
        <f t="shared" si="177"/>
        <v>1.0623462871098971E-2</v>
      </c>
      <c r="AN395">
        <f t="shared" si="178"/>
        <v>5.9173093241604077E-3</v>
      </c>
      <c r="AO395">
        <v>0</v>
      </c>
      <c r="AP395">
        <f t="shared" si="179"/>
        <v>1.258088340298923E-2</v>
      </c>
      <c r="AQ395">
        <f t="shared" si="180"/>
        <v>6.2842892271189965E-3</v>
      </c>
      <c r="AR395">
        <v>1</v>
      </c>
      <c r="AS395">
        <f>AR395*'MRIP Selectivity'!$N$35</f>
        <v>6.2965941758702333E-3</v>
      </c>
      <c r="AT395">
        <f>AR395*'MRIP Selectivity'!$O$35</f>
        <v>6.2842892271189965E-3</v>
      </c>
      <c r="AU395">
        <f>AR395*'MRIP Selectivity'!$P$35</f>
        <v>9.0321712954188795E-4</v>
      </c>
      <c r="AV395">
        <v>4</v>
      </c>
      <c r="AW395">
        <f t="shared" si="181"/>
        <v>20</v>
      </c>
      <c r="AX395">
        <f t="shared" si="160"/>
        <v>0</v>
      </c>
      <c r="AY395">
        <f t="shared" si="161"/>
        <v>0</v>
      </c>
      <c r="AZ395">
        <f t="shared" si="162"/>
        <v>0</v>
      </c>
      <c r="BA395">
        <v>133.21776539000001</v>
      </c>
      <c r="BB395">
        <v>133.21776539000001</v>
      </c>
    </row>
    <row r="396" spans="1:54" x14ac:dyDescent="0.25">
      <c r="A396" t="s">
        <v>355</v>
      </c>
      <c r="B396" t="s">
        <v>3</v>
      </c>
      <c r="C396">
        <v>2013</v>
      </c>
      <c r="D396">
        <v>4</v>
      </c>
      <c r="E396">
        <v>7</v>
      </c>
      <c r="F396" t="s">
        <v>1851</v>
      </c>
      <c r="G396" t="s">
        <v>1769</v>
      </c>
      <c r="H396" t="s">
        <v>1891</v>
      </c>
      <c r="I396" t="s">
        <v>1812</v>
      </c>
      <c r="J396" t="s">
        <v>1819</v>
      </c>
      <c r="K396" t="str">
        <f t="shared" si="163"/>
        <v>Offshore</v>
      </c>
      <c r="L396">
        <v>0</v>
      </c>
      <c r="M396">
        <f t="shared" si="156"/>
        <v>0</v>
      </c>
      <c r="N396">
        <f t="shared" si="164"/>
        <v>0.12580883402989229</v>
      </c>
      <c r="O396">
        <f t="shared" si="165"/>
        <v>6.2842892271189971E-2</v>
      </c>
      <c r="P396">
        <v>0</v>
      </c>
      <c r="Q396">
        <f t="shared" si="166"/>
        <v>0</v>
      </c>
      <c r="R396">
        <v>0</v>
      </c>
      <c r="S396">
        <f t="shared" si="157"/>
        <v>0</v>
      </c>
      <c r="T396">
        <f t="shared" si="167"/>
        <v>0</v>
      </c>
      <c r="U396">
        <f t="shared" si="158"/>
        <v>0.10623462871098971</v>
      </c>
      <c r="V396">
        <f t="shared" si="168"/>
        <v>0.84441310922369939</v>
      </c>
      <c r="W396">
        <f t="shared" si="159"/>
        <v>5.9173093241604087E-2</v>
      </c>
      <c r="X396">
        <f t="shared" si="169"/>
        <v>0.94160359434525442</v>
      </c>
      <c r="Y396">
        <v>10</v>
      </c>
      <c r="Z396">
        <f>Y396*'MRIP Selectivity'!$N$35</f>
        <v>6.2965941758702335E-2</v>
      </c>
      <c r="AA396">
        <f>Y396*'MRIP Selectivity'!$O$35</f>
        <v>6.2842892271189971E-2</v>
      </c>
      <c r="AB396">
        <f>Y396*'MRIP Selectivity'!$P$35</f>
        <v>9.0321712954188789E-3</v>
      </c>
      <c r="AC396">
        <v>0.74741255597723821</v>
      </c>
      <c r="AD396">
        <v>0.94160359434525442</v>
      </c>
      <c r="AE396">
        <v>1.3432654004296583</v>
      </c>
      <c r="AF396">
        <f t="shared" si="170"/>
        <v>4.7061535469385629E-2</v>
      </c>
      <c r="AG396">
        <f t="shared" si="171"/>
        <v>5.9173093241604087E-2</v>
      </c>
      <c r="AH396">
        <f t="shared" si="172"/>
        <v>1.2132603191890105E-2</v>
      </c>
      <c r="AI396">
        <f t="shared" si="173"/>
        <v>0.13484100532531118</v>
      </c>
      <c r="AJ396">
        <f t="shared" si="174"/>
        <v>0.11836723190287982</v>
      </c>
      <c r="AK396">
        <f t="shared" si="175"/>
        <v>7.1875063566608846E-2</v>
      </c>
      <c r="AL396">
        <f t="shared" si="176"/>
        <v>7.1305696433494187E-2</v>
      </c>
      <c r="AM396">
        <f t="shared" si="177"/>
        <v>0.10623462871098971</v>
      </c>
      <c r="AN396">
        <f t="shared" si="178"/>
        <v>5.9173093241604087E-2</v>
      </c>
      <c r="AO396">
        <v>0</v>
      </c>
      <c r="AP396">
        <f t="shared" si="179"/>
        <v>0.12580883402989229</v>
      </c>
      <c r="AQ396">
        <f t="shared" si="180"/>
        <v>6.2842892271189971E-2</v>
      </c>
      <c r="AR396">
        <v>10</v>
      </c>
      <c r="AS396">
        <f>AR396*'MRIP Selectivity'!$N$35</f>
        <v>6.2965941758702335E-2</v>
      </c>
      <c r="AT396">
        <f>AR396*'MRIP Selectivity'!$O$35</f>
        <v>6.2842892271189971E-2</v>
      </c>
      <c r="AU396">
        <f>AR396*'MRIP Selectivity'!$P$35</f>
        <v>9.0321712954188789E-3</v>
      </c>
      <c r="AV396">
        <v>4</v>
      </c>
      <c r="AW396">
        <f t="shared" si="181"/>
        <v>20</v>
      </c>
      <c r="AX396">
        <f t="shared" si="160"/>
        <v>0</v>
      </c>
      <c r="AY396">
        <f t="shared" si="161"/>
        <v>0</v>
      </c>
      <c r="AZ396">
        <f t="shared" si="162"/>
        <v>0</v>
      </c>
      <c r="BA396">
        <v>133.21776539000001</v>
      </c>
      <c r="BB396">
        <v>133.21776539000001</v>
      </c>
    </row>
    <row r="397" spans="1:54" x14ac:dyDescent="0.25">
      <c r="A397" t="s">
        <v>356</v>
      </c>
      <c r="B397" t="s">
        <v>3</v>
      </c>
      <c r="C397">
        <v>2013</v>
      </c>
      <c r="D397">
        <v>4</v>
      </c>
      <c r="E397">
        <v>7</v>
      </c>
      <c r="F397" t="s">
        <v>1846</v>
      </c>
      <c r="G397" t="s">
        <v>1769</v>
      </c>
      <c r="H397" t="s">
        <v>1890</v>
      </c>
      <c r="I397" t="s">
        <v>1812</v>
      </c>
      <c r="J397" t="s">
        <v>1813</v>
      </c>
      <c r="K397" t="str">
        <f t="shared" si="163"/>
        <v>Inshore</v>
      </c>
      <c r="L397">
        <v>0</v>
      </c>
      <c r="M397">
        <f t="shared" si="156"/>
        <v>0</v>
      </c>
      <c r="N397">
        <f t="shared" si="164"/>
        <v>2.516176680597846E-2</v>
      </c>
      <c r="O397">
        <f t="shared" si="165"/>
        <v>1.2568578454237993E-2</v>
      </c>
      <c r="P397">
        <v>0</v>
      </c>
      <c r="Q397">
        <f t="shared" si="166"/>
        <v>0</v>
      </c>
      <c r="R397">
        <v>0</v>
      </c>
      <c r="S397">
        <f t="shared" si="157"/>
        <v>0</v>
      </c>
      <c r="T397">
        <f t="shared" si="167"/>
        <v>0</v>
      </c>
      <c r="U397">
        <f t="shared" si="158"/>
        <v>2.1246925742197942E-2</v>
      </c>
      <c r="V397">
        <f t="shared" si="168"/>
        <v>0.84441310922369939</v>
      </c>
      <c r="W397">
        <f t="shared" si="159"/>
        <v>1.1834618648320815E-2</v>
      </c>
      <c r="X397">
        <f t="shared" si="169"/>
        <v>0.94160359434525431</v>
      </c>
      <c r="Y397">
        <v>2</v>
      </c>
      <c r="Z397">
        <f>Y397*'MRIP Selectivity'!$N$35</f>
        <v>1.2593188351740467E-2</v>
      </c>
      <c r="AA397">
        <f>Y397*'MRIP Selectivity'!$O$35</f>
        <v>1.2568578454237993E-2</v>
      </c>
      <c r="AB397">
        <f>Y397*'MRIP Selectivity'!$P$35</f>
        <v>1.8064342590837759E-3</v>
      </c>
      <c r="AC397">
        <v>0.74741255597723821</v>
      </c>
      <c r="AD397">
        <v>0.94160359434525442</v>
      </c>
      <c r="AE397">
        <v>1.3432654004296583</v>
      </c>
      <c r="AF397">
        <f t="shared" si="170"/>
        <v>9.4123070938771265E-3</v>
      </c>
      <c r="AG397">
        <f t="shared" si="171"/>
        <v>1.1834618648320815E-2</v>
      </c>
      <c r="AH397">
        <f t="shared" si="172"/>
        <v>2.4265206383780212E-3</v>
      </c>
      <c r="AI397">
        <f t="shared" si="173"/>
        <v>2.6968201065062234E-2</v>
      </c>
      <c r="AJ397">
        <f t="shared" si="174"/>
        <v>2.3673446380575964E-2</v>
      </c>
      <c r="AK397">
        <f t="shared" si="175"/>
        <v>1.4375012713321769E-2</v>
      </c>
      <c r="AL397">
        <f t="shared" si="176"/>
        <v>1.4261139286698837E-2</v>
      </c>
      <c r="AM397">
        <f t="shared" si="177"/>
        <v>2.1246925742197942E-2</v>
      </c>
      <c r="AN397">
        <f t="shared" si="178"/>
        <v>1.1834618648320815E-2</v>
      </c>
      <c r="AO397">
        <v>0</v>
      </c>
      <c r="AP397">
        <f t="shared" si="179"/>
        <v>2.516176680597846E-2</v>
      </c>
      <c r="AQ397">
        <f t="shared" si="180"/>
        <v>1.2568578454237993E-2</v>
      </c>
      <c r="AR397">
        <v>2</v>
      </c>
      <c r="AS397">
        <f>AR397*'MRIP Selectivity'!$N$35</f>
        <v>1.2593188351740467E-2</v>
      </c>
      <c r="AT397">
        <f>AR397*'MRIP Selectivity'!$O$35</f>
        <v>1.2568578454237993E-2</v>
      </c>
      <c r="AU397">
        <f>AR397*'MRIP Selectivity'!$P$35</f>
        <v>1.8064342590837759E-3</v>
      </c>
      <c r="AV397">
        <v>3</v>
      </c>
      <c r="AW397">
        <f t="shared" si="181"/>
        <v>15</v>
      </c>
      <c r="AX397">
        <f t="shared" si="160"/>
        <v>0</v>
      </c>
      <c r="AY397">
        <f t="shared" si="161"/>
        <v>0</v>
      </c>
      <c r="AZ397">
        <f t="shared" si="162"/>
        <v>0</v>
      </c>
      <c r="BA397">
        <v>141.19633383999999</v>
      </c>
      <c r="BB397">
        <v>141.19633383999999</v>
      </c>
    </row>
    <row r="398" spans="1:54" x14ac:dyDescent="0.25">
      <c r="A398" t="s">
        <v>357</v>
      </c>
      <c r="B398" t="s">
        <v>3</v>
      </c>
      <c r="C398">
        <v>2013</v>
      </c>
      <c r="D398">
        <v>4</v>
      </c>
      <c r="E398">
        <v>7</v>
      </c>
      <c r="F398" t="s">
        <v>1846</v>
      </c>
      <c r="G398" t="s">
        <v>1769</v>
      </c>
      <c r="H398" t="s">
        <v>1890</v>
      </c>
      <c r="I398" t="s">
        <v>1812</v>
      </c>
      <c r="J398" t="s">
        <v>1813</v>
      </c>
      <c r="K398" t="str">
        <f t="shared" si="163"/>
        <v>Inshore</v>
      </c>
      <c r="L398">
        <v>0</v>
      </c>
      <c r="M398">
        <f t="shared" si="156"/>
        <v>0</v>
      </c>
      <c r="N398">
        <f t="shared" si="164"/>
        <v>3.7742650208967693E-2</v>
      </c>
      <c r="O398">
        <f t="shared" si="165"/>
        <v>1.8852867681356991E-2</v>
      </c>
      <c r="P398">
        <v>0</v>
      </c>
      <c r="Q398">
        <f t="shared" si="166"/>
        <v>0</v>
      </c>
      <c r="R398">
        <v>0</v>
      </c>
      <c r="S398">
        <f t="shared" si="157"/>
        <v>0</v>
      </c>
      <c r="T398">
        <f t="shared" si="167"/>
        <v>0</v>
      </c>
      <c r="U398">
        <f t="shared" si="158"/>
        <v>3.1870388613296913E-2</v>
      </c>
      <c r="V398">
        <f t="shared" si="168"/>
        <v>0.84441310922369928</v>
      </c>
      <c r="W398">
        <f t="shared" si="159"/>
        <v>1.7751927972481225E-2</v>
      </c>
      <c r="X398">
        <f t="shared" si="169"/>
        <v>0.94160359434525442</v>
      </c>
      <c r="Y398">
        <v>3</v>
      </c>
      <c r="Z398">
        <f>Y398*'MRIP Selectivity'!$N$35</f>
        <v>1.8889782527610699E-2</v>
      </c>
      <c r="AA398">
        <f>Y398*'MRIP Selectivity'!$O$35</f>
        <v>1.8852867681356991E-2</v>
      </c>
      <c r="AB398">
        <f>Y398*'MRIP Selectivity'!$P$35</f>
        <v>2.7096513886256638E-3</v>
      </c>
      <c r="AC398">
        <v>0.74741255597723821</v>
      </c>
      <c r="AD398">
        <v>0.94160359434525442</v>
      </c>
      <c r="AE398">
        <v>1.3432654004296583</v>
      </c>
      <c r="AF398">
        <f t="shared" si="170"/>
        <v>1.4118460640815688E-2</v>
      </c>
      <c r="AG398">
        <f t="shared" si="171"/>
        <v>1.7751927972481225E-2</v>
      </c>
      <c r="AH398">
        <f t="shared" si="172"/>
        <v>3.6397809575670318E-3</v>
      </c>
      <c r="AI398">
        <f t="shared" si="173"/>
        <v>4.045230159759336E-2</v>
      </c>
      <c r="AJ398">
        <f t="shared" si="174"/>
        <v>3.5510169570863948E-2</v>
      </c>
      <c r="AK398">
        <f t="shared" si="175"/>
        <v>2.1562519069982654E-2</v>
      </c>
      <c r="AL398">
        <f t="shared" si="176"/>
        <v>2.1391708930048256E-2</v>
      </c>
      <c r="AM398">
        <f t="shared" si="177"/>
        <v>3.1870388613296913E-2</v>
      </c>
      <c r="AN398">
        <f t="shared" si="178"/>
        <v>1.7751927972481225E-2</v>
      </c>
      <c r="AO398">
        <v>0</v>
      </c>
      <c r="AP398">
        <f t="shared" si="179"/>
        <v>3.7742650208967693E-2</v>
      </c>
      <c r="AQ398">
        <f t="shared" si="180"/>
        <v>1.8852867681356991E-2</v>
      </c>
      <c r="AR398">
        <v>3</v>
      </c>
      <c r="AS398">
        <f>AR398*'MRIP Selectivity'!$N$35</f>
        <v>1.8889782527610699E-2</v>
      </c>
      <c r="AT398">
        <f>AR398*'MRIP Selectivity'!$O$35</f>
        <v>1.8852867681356991E-2</v>
      </c>
      <c r="AU398">
        <f>AR398*'MRIP Selectivity'!$P$35</f>
        <v>2.7096513886256638E-3</v>
      </c>
      <c r="AV398">
        <v>4</v>
      </c>
      <c r="AW398">
        <f t="shared" si="181"/>
        <v>20</v>
      </c>
      <c r="AX398">
        <f t="shared" si="160"/>
        <v>0</v>
      </c>
      <c r="AY398">
        <f t="shared" si="161"/>
        <v>0</v>
      </c>
      <c r="AZ398">
        <f t="shared" si="162"/>
        <v>0</v>
      </c>
      <c r="BA398">
        <v>160.08167657000001</v>
      </c>
      <c r="BB398">
        <v>160.08167657000001</v>
      </c>
    </row>
    <row r="399" spans="1:54" x14ac:dyDescent="0.25">
      <c r="A399" t="s">
        <v>358</v>
      </c>
      <c r="B399" t="s">
        <v>3</v>
      </c>
      <c r="C399">
        <v>2013</v>
      </c>
      <c r="D399">
        <v>4</v>
      </c>
      <c r="E399">
        <v>7</v>
      </c>
      <c r="F399" t="s">
        <v>1825</v>
      </c>
      <c r="G399" t="s">
        <v>1769</v>
      </c>
      <c r="H399" t="s">
        <v>1890</v>
      </c>
      <c r="I399" t="s">
        <v>1812</v>
      </c>
      <c r="J399" t="s">
        <v>1813</v>
      </c>
      <c r="K399" t="str">
        <f t="shared" si="163"/>
        <v>Inshore</v>
      </c>
      <c r="L399">
        <v>0</v>
      </c>
      <c r="M399">
        <f t="shared" si="156"/>
        <v>0</v>
      </c>
      <c r="N399">
        <f t="shared" si="164"/>
        <v>2.516176680597846E-2</v>
      </c>
      <c r="O399">
        <f t="shared" si="165"/>
        <v>1.2568578454237993E-2</v>
      </c>
      <c r="P399">
        <v>0</v>
      </c>
      <c r="Q399">
        <f t="shared" si="166"/>
        <v>0</v>
      </c>
      <c r="R399">
        <v>0</v>
      </c>
      <c r="S399">
        <f t="shared" si="157"/>
        <v>0</v>
      </c>
      <c r="T399">
        <f t="shared" si="167"/>
        <v>0</v>
      </c>
      <c r="U399">
        <f t="shared" si="158"/>
        <v>2.1246925742197942E-2</v>
      </c>
      <c r="V399">
        <f t="shared" si="168"/>
        <v>0.84441310922369939</v>
      </c>
      <c r="W399">
        <f t="shared" si="159"/>
        <v>1.1834618648320815E-2</v>
      </c>
      <c r="X399">
        <f t="shared" si="169"/>
        <v>0.94160359434525431</v>
      </c>
      <c r="Y399">
        <v>2</v>
      </c>
      <c r="Z399">
        <f>Y399*'MRIP Selectivity'!$N$35</f>
        <v>1.2593188351740467E-2</v>
      </c>
      <c r="AA399">
        <f>Y399*'MRIP Selectivity'!$O$35</f>
        <v>1.2568578454237993E-2</v>
      </c>
      <c r="AB399">
        <f>Y399*'MRIP Selectivity'!$P$35</f>
        <v>1.8064342590837759E-3</v>
      </c>
      <c r="AC399">
        <v>0.74741255597723821</v>
      </c>
      <c r="AD399">
        <v>0.94160359434525442</v>
      </c>
      <c r="AE399">
        <v>1.3432654004296583</v>
      </c>
      <c r="AF399">
        <f t="shared" si="170"/>
        <v>9.4123070938771265E-3</v>
      </c>
      <c r="AG399">
        <f t="shared" si="171"/>
        <v>1.1834618648320815E-2</v>
      </c>
      <c r="AH399">
        <f t="shared" si="172"/>
        <v>2.4265206383780212E-3</v>
      </c>
      <c r="AI399">
        <f t="shared" si="173"/>
        <v>2.6968201065062234E-2</v>
      </c>
      <c r="AJ399">
        <f t="shared" si="174"/>
        <v>2.3673446380575964E-2</v>
      </c>
      <c r="AK399">
        <f t="shared" si="175"/>
        <v>1.4375012713321769E-2</v>
      </c>
      <c r="AL399">
        <f t="shared" si="176"/>
        <v>1.4261139286698837E-2</v>
      </c>
      <c r="AM399">
        <f t="shared" si="177"/>
        <v>2.1246925742197942E-2</v>
      </c>
      <c r="AN399">
        <f t="shared" si="178"/>
        <v>1.1834618648320815E-2</v>
      </c>
      <c r="AO399">
        <v>0</v>
      </c>
      <c r="AP399">
        <f t="shared" si="179"/>
        <v>2.516176680597846E-2</v>
      </c>
      <c r="AQ399">
        <f t="shared" si="180"/>
        <v>1.2568578454237993E-2</v>
      </c>
      <c r="AR399">
        <v>2</v>
      </c>
      <c r="AS399">
        <f>AR399*'MRIP Selectivity'!$N$35</f>
        <v>1.2593188351740467E-2</v>
      </c>
      <c r="AT399">
        <f>AR399*'MRIP Selectivity'!$O$35</f>
        <v>1.2568578454237993E-2</v>
      </c>
      <c r="AU399">
        <f>AR399*'MRIP Selectivity'!$P$35</f>
        <v>1.8064342590837759E-3</v>
      </c>
      <c r="AV399">
        <v>2</v>
      </c>
      <c r="AW399">
        <f t="shared" si="181"/>
        <v>10</v>
      </c>
      <c r="AX399">
        <f t="shared" si="160"/>
        <v>0</v>
      </c>
      <c r="AY399">
        <f t="shared" si="161"/>
        <v>0</v>
      </c>
      <c r="AZ399">
        <f t="shared" si="162"/>
        <v>0</v>
      </c>
      <c r="BA399">
        <v>447.73004162000001</v>
      </c>
      <c r="BB399">
        <v>447.73004162000001</v>
      </c>
    </row>
    <row r="400" spans="1:54" x14ac:dyDescent="0.25">
      <c r="A400" t="s">
        <v>359</v>
      </c>
      <c r="B400" t="s">
        <v>3</v>
      </c>
      <c r="C400">
        <v>2013</v>
      </c>
      <c r="D400">
        <v>4</v>
      </c>
      <c r="E400">
        <v>7</v>
      </c>
      <c r="F400" t="s">
        <v>1825</v>
      </c>
      <c r="G400" t="s">
        <v>1769</v>
      </c>
      <c r="H400" t="s">
        <v>1890</v>
      </c>
      <c r="I400" t="s">
        <v>1812</v>
      </c>
      <c r="J400" t="s">
        <v>1813</v>
      </c>
      <c r="K400" t="str">
        <f t="shared" si="163"/>
        <v>Inshore</v>
      </c>
      <c r="L400">
        <v>0</v>
      </c>
      <c r="M400">
        <f t="shared" si="156"/>
        <v>0</v>
      </c>
      <c r="N400">
        <f t="shared" si="164"/>
        <v>0.25161766805978458</v>
      </c>
      <c r="O400">
        <f t="shared" si="165"/>
        <v>0.12568578454237994</v>
      </c>
      <c r="P400">
        <v>0</v>
      </c>
      <c r="Q400">
        <f t="shared" si="166"/>
        <v>0</v>
      </c>
      <c r="R400">
        <v>0</v>
      </c>
      <c r="S400">
        <f t="shared" si="157"/>
        <v>0</v>
      </c>
      <c r="T400">
        <f t="shared" si="167"/>
        <v>0</v>
      </c>
      <c r="U400">
        <f t="shared" si="158"/>
        <v>0.21246925742197942</v>
      </c>
      <c r="V400">
        <f t="shared" si="168"/>
        <v>0.84441310922369939</v>
      </c>
      <c r="W400">
        <f t="shared" si="159"/>
        <v>0.11834618648320817</v>
      </c>
      <c r="X400">
        <f t="shared" si="169"/>
        <v>0.94160359434525442</v>
      </c>
      <c r="Y400">
        <v>20</v>
      </c>
      <c r="Z400">
        <f>Y400*'MRIP Selectivity'!$N$35</f>
        <v>0.12593188351740467</v>
      </c>
      <c r="AA400">
        <f>Y400*'MRIP Selectivity'!$O$35</f>
        <v>0.12568578454237994</v>
      </c>
      <c r="AB400">
        <f>Y400*'MRIP Selectivity'!$P$35</f>
        <v>1.8064342590837758E-2</v>
      </c>
      <c r="AC400">
        <v>0.74741255597723821</v>
      </c>
      <c r="AD400">
        <v>0.94160359434525442</v>
      </c>
      <c r="AE400">
        <v>1.3432654004296583</v>
      </c>
      <c r="AF400">
        <f t="shared" si="170"/>
        <v>9.4123070938771258E-2</v>
      </c>
      <c r="AG400">
        <f t="shared" si="171"/>
        <v>0.11834618648320817</v>
      </c>
      <c r="AH400">
        <f t="shared" si="172"/>
        <v>2.426520638378021E-2</v>
      </c>
      <c r="AI400">
        <f t="shared" si="173"/>
        <v>0.26968201065062236</v>
      </c>
      <c r="AJ400">
        <f t="shared" si="174"/>
        <v>0.23673446380575963</v>
      </c>
      <c r="AK400">
        <f t="shared" si="175"/>
        <v>0.14375012713321769</v>
      </c>
      <c r="AL400">
        <f t="shared" si="176"/>
        <v>0.14261139286698837</v>
      </c>
      <c r="AM400">
        <f t="shared" si="177"/>
        <v>0.21246925742197942</v>
      </c>
      <c r="AN400">
        <f t="shared" si="178"/>
        <v>0.11834618648320817</v>
      </c>
      <c r="AO400">
        <v>0</v>
      </c>
      <c r="AP400">
        <f t="shared" si="179"/>
        <v>0.25161766805978458</v>
      </c>
      <c r="AQ400">
        <f t="shared" si="180"/>
        <v>0.12568578454237994</v>
      </c>
      <c r="AR400">
        <v>20</v>
      </c>
      <c r="AS400">
        <f>AR400*'MRIP Selectivity'!$N$35</f>
        <v>0.12593188351740467</v>
      </c>
      <c r="AT400">
        <f>AR400*'MRIP Selectivity'!$O$35</f>
        <v>0.12568578454237994</v>
      </c>
      <c r="AU400">
        <f>AR400*'MRIP Selectivity'!$P$35</f>
        <v>1.8064342590837758E-2</v>
      </c>
      <c r="AV400">
        <v>1</v>
      </c>
      <c r="AW400">
        <f t="shared" si="181"/>
        <v>5</v>
      </c>
      <c r="AX400">
        <f t="shared" si="160"/>
        <v>0</v>
      </c>
      <c r="AY400">
        <f t="shared" si="161"/>
        <v>0</v>
      </c>
      <c r="AZ400">
        <f t="shared" si="162"/>
        <v>0</v>
      </c>
      <c r="BA400">
        <v>273.91315091000001</v>
      </c>
      <c r="BB400">
        <v>273.91315091000001</v>
      </c>
    </row>
    <row r="401" spans="1:54" x14ac:dyDescent="0.25">
      <c r="A401" t="s">
        <v>360</v>
      </c>
      <c r="B401" t="s">
        <v>3</v>
      </c>
      <c r="C401">
        <v>2013</v>
      </c>
      <c r="D401">
        <v>4</v>
      </c>
      <c r="E401">
        <v>7</v>
      </c>
      <c r="F401" t="s">
        <v>1825</v>
      </c>
      <c r="G401" t="s">
        <v>1769</v>
      </c>
      <c r="H401" t="s">
        <v>1890</v>
      </c>
      <c r="I401" t="s">
        <v>1812</v>
      </c>
      <c r="J401" t="s">
        <v>1767</v>
      </c>
      <c r="K401" t="str">
        <f t="shared" si="163"/>
        <v>Inshore</v>
      </c>
      <c r="L401">
        <v>0</v>
      </c>
      <c r="M401">
        <f t="shared" si="156"/>
        <v>0</v>
      </c>
      <c r="N401">
        <f t="shared" si="164"/>
        <v>6.2904417014946146E-2</v>
      </c>
      <c r="O401">
        <f t="shared" si="165"/>
        <v>3.1421446135594985E-2</v>
      </c>
      <c r="P401">
        <v>0</v>
      </c>
      <c r="Q401">
        <f t="shared" si="166"/>
        <v>0</v>
      </c>
      <c r="R401">
        <v>0</v>
      </c>
      <c r="S401">
        <f t="shared" si="157"/>
        <v>0</v>
      </c>
      <c r="T401">
        <f t="shared" si="167"/>
        <v>0</v>
      </c>
      <c r="U401">
        <f t="shared" si="158"/>
        <v>5.3117314355494855E-2</v>
      </c>
      <c r="V401">
        <f t="shared" si="168"/>
        <v>0.84441310922369939</v>
      </c>
      <c r="W401">
        <f t="shared" si="159"/>
        <v>2.9586546620802043E-2</v>
      </c>
      <c r="X401">
        <f t="shared" si="169"/>
        <v>0.94160359434525442</v>
      </c>
      <c r="Y401">
        <v>5</v>
      </c>
      <c r="Z401">
        <f>Y401*'MRIP Selectivity'!$N$35</f>
        <v>3.1482970879351167E-2</v>
      </c>
      <c r="AA401">
        <f>Y401*'MRIP Selectivity'!$O$35</f>
        <v>3.1421446135594985E-2</v>
      </c>
      <c r="AB401">
        <f>Y401*'MRIP Selectivity'!$P$35</f>
        <v>4.5160856477094394E-3</v>
      </c>
      <c r="AC401">
        <v>0.74741255597723821</v>
      </c>
      <c r="AD401">
        <v>0.94160359434525442</v>
      </c>
      <c r="AE401">
        <v>1.3432654004296583</v>
      </c>
      <c r="AF401">
        <f t="shared" si="170"/>
        <v>2.3530767734692815E-2</v>
      </c>
      <c r="AG401">
        <f t="shared" si="171"/>
        <v>2.9586546620802043E-2</v>
      </c>
      <c r="AH401">
        <f t="shared" si="172"/>
        <v>6.0663015959450525E-3</v>
      </c>
      <c r="AI401">
        <f t="shared" si="173"/>
        <v>6.742050266265559E-2</v>
      </c>
      <c r="AJ401">
        <f t="shared" si="174"/>
        <v>5.9183615951439908E-2</v>
      </c>
      <c r="AK401">
        <f t="shared" si="175"/>
        <v>3.5937531783304423E-2</v>
      </c>
      <c r="AL401">
        <f t="shared" si="176"/>
        <v>3.5652848216747093E-2</v>
      </c>
      <c r="AM401">
        <f t="shared" si="177"/>
        <v>5.3117314355494855E-2</v>
      </c>
      <c r="AN401">
        <f t="shared" si="178"/>
        <v>2.9586546620802043E-2</v>
      </c>
      <c r="AO401">
        <v>0</v>
      </c>
      <c r="AP401">
        <f t="shared" si="179"/>
        <v>6.2904417014946146E-2</v>
      </c>
      <c r="AQ401">
        <f t="shared" si="180"/>
        <v>3.1421446135594985E-2</v>
      </c>
      <c r="AR401">
        <v>5</v>
      </c>
      <c r="AS401">
        <f>AR401*'MRIP Selectivity'!$N$35</f>
        <v>3.1482970879351167E-2</v>
      </c>
      <c r="AT401">
        <f>AR401*'MRIP Selectivity'!$O$35</f>
        <v>3.1421446135594985E-2</v>
      </c>
      <c r="AU401">
        <f>AR401*'MRIP Selectivity'!$P$35</f>
        <v>4.5160856477094394E-3</v>
      </c>
      <c r="AV401">
        <v>1</v>
      </c>
      <c r="AW401">
        <f t="shared" si="181"/>
        <v>5</v>
      </c>
      <c r="AX401">
        <f t="shared" si="160"/>
        <v>0</v>
      </c>
      <c r="AY401">
        <f t="shared" si="161"/>
        <v>0</v>
      </c>
      <c r="AZ401">
        <f t="shared" si="162"/>
        <v>0</v>
      </c>
      <c r="BA401">
        <v>273.91315091000001</v>
      </c>
      <c r="BB401">
        <v>273.91315091000001</v>
      </c>
    </row>
    <row r="402" spans="1:54" x14ac:dyDescent="0.25">
      <c r="A402" t="s">
        <v>361</v>
      </c>
      <c r="B402" t="s">
        <v>3</v>
      </c>
      <c r="C402">
        <v>2013</v>
      </c>
      <c r="D402">
        <v>4</v>
      </c>
      <c r="E402">
        <v>7</v>
      </c>
      <c r="F402" t="s">
        <v>1825</v>
      </c>
      <c r="G402" t="s">
        <v>1769</v>
      </c>
      <c r="H402" t="s">
        <v>1890</v>
      </c>
      <c r="I402" t="s">
        <v>1812</v>
      </c>
      <c r="J402" t="s">
        <v>1767</v>
      </c>
      <c r="K402" t="str">
        <f t="shared" si="163"/>
        <v>Inshore</v>
      </c>
      <c r="L402">
        <v>0</v>
      </c>
      <c r="M402">
        <f t="shared" si="156"/>
        <v>0</v>
      </c>
      <c r="N402">
        <f t="shared" si="164"/>
        <v>3.7742650208967693E-2</v>
      </c>
      <c r="O402">
        <f t="shared" si="165"/>
        <v>1.8852867681356991E-2</v>
      </c>
      <c r="P402">
        <v>0</v>
      </c>
      <c r="Q402">
        <f t="shared" si="166"/>
        <v>0</v>
      </c>
      <c r="R402">
        <v>0</v>
      </c>
      <c r="S402">
        <f t="shared" si="157"/>
        <v>0</v>
      </c>
      <c r="T402">
        <f t="shared" si="167"/>
        <v>0</v>
      </c>
      <c r="U402">
        <f t="shared" si="158"/>
        <v>3.1870388613296913E-2</v>
      </c>
      <c r="V402">
        <f t="shared" si="168"/>
        <v>0.84441310922369928</v>
      </c>
      <c r="W402">
        <f t="shared" si="159"/>
        <v>1.7751927972481225E-2</v>
      </c>
      <c r="X402">
        <f t="shared" si="169"/>
        <v>0.94160359434525442</v>
      </c>
      <c r="Y402">
        <v>3</v>
      </c>
      <c r="Z402">
        <f>Y402*'MRIP Selectivity'!$N$35</f>
        <v>1.8889782527610699E-2</v>
      </c>
      <c r="AA402">
        <f>Y402*'MRIP Selectivity'!$O$35</f>
        <v>1.8852867681356991E-2</v>
      </c>
      <c r="AB402">
        <f>Y402*'MRIP Selectivity'!$P$35</f>
        <v>2.7096513886256638E-3</v>
      </c>
      <c r="AC402">
        <v>0.74741255597723821</v>
      </c>
      <c r="AD402">
        <v>0.94160359434525442</v>
      </c>
      <c r="AE402">
        <v>1.3432654004296583</v>
      </c>
      <c r="AF402">
        <f t="shared" si="170"/>
        <v>1.4118460640815688E-2</v>
      </c>
      <c r="AG402">
        <f t="shared" si="171"/>
        <v>1.7751927972481225E-2</v>
      </c>
      <c r="AH402">
        <f t="shared" si="172"/>
        <v>3.6397809575670318E-3</v>
      </c>
      <c r="AI402">
        <f t="shared" si="173"/>
        <v>4.045230159759336E-2</v>
      </c>
      <c r="AJ402">
        <f t="shared" si="174"/>
        <v>3.5510169570863948E-2</v>
      </c>
      <c r="AK402">
        <f t="shared" si="175"/>
        <v>2.1562519069982654E-2</v>
      </c>
      <c r="AL402">
        <f t="shared" si="176"/>
        <v>2.1391708930048256E-2</v>
      </c>
      <c r="AM402">
        <f t="shared" si="177"/>
        <v>3.1870388613296913E-2</v>
      </c>
      <c r="AN402">
        <f t="shared" si="178"/>
        <v>1.7751927972481225E-2</v>
      </c>
      <c r="AO402">
        <v>0</v>
      </c>
      <c r="AP402">
        <f t="shared" si="179"/>
        <v>3.7742650208967693E-2</v>
      </c>
      <c r="AQ402">
        <f t="shared" si="180"/>
        <v>1.8852867681356991E-2</v>
      </c>
      <c r="AR402">
        <v>3</v>
      </c>
      <c r="AS402">
        <f>AR402*'MRIP Selectivity'!$N$35</f>
        <v>1.8889782527610699E-2</v>
      </c>
      <c r="AT402">
        <f>AR402*'MRIP Selectivity'!$O$35</f>
        <v>1.8852867681356991E-2</v>
      </c>
      <c r="AU402">
        <f>AR402*'MRIP Selectivity'!$P$35</f>
        <v>2.7096513886256638E-3</v>
      </c>
      <c r="AV402">
        <v>2</v>
      </c>
      <c r="AW402">
        <f t="shared" si="181"/>
        <v>10</v>
      </c>
      <c r="AX402">
        <f t="shared" si="160"/>
        <v>0</v>
      </c>
      <c r="AY402">
        <f t="shared" si="161"/>
        <v>0</v>
      </c>
      <c r="AZ402">
        <f t="shared" si="162"/>
        <v>0</v>
      </c>
      <c r="BA402">
        <v>447.73004162000001</v>
      </c>
      <c r="BB402">
        <v>447.73004162000001</v>
      </c>
    </row>
    <row r="403" spans="1:54" x14ac:dyDescent="0.25">
      <c r="A403" t="s">
        <v>362</v>
      </c>
      <c r="B403" t="s">
        <v>3</v>
      </c>
      <c r="C403">
        <v>2013</v>
      </c>
      <c r="D403">
        <v>4</v>
      </c>
      <c r="E403">
        <v>7</v>
      </c>
      <c r="F403" t="s">
        <v>1843</v>
      </c>
      <c r="G403" t="s">
        <v>1769</v>
      </c>
      <c r="H403" t="s">
        <v>1890</v>
      </c>
      <c r="I403" t="s">
        <v>1812</v>
      </c>
      <c r="J403" t="s">
        <v>1813</v>
      </c>
      <c r="K403" t="str">
        <f t="shared" si="163"/>
        <v>Inshore</v>
      </c>
      <c r="L403">
        <v>0</v>
      </c>
      <c r="M403">
        <f t="shared" si="156"/>
        <v>0</v>
      </c>
      <c r="N403">
        <f t="shared" si="164"/>
        <v>2.516176680597846E-2</v>
      </c>
      <c r="O403">
        <f t="shared" si="165"/>
        <v>1.2568578454237993E-2</v>
      </c>
      <c r="P403">
        <v>0</v>
      </c>
      <c r="Q403">
        <f t="shared" si="166"/>
        <v>0</v>
      </c>
      <c r="R403">
        <v>0</v>
      </c>
      <c r="S403">
        <f t="shared" si="157"/>
        <v>0</v>
      </c>
      <c r="T403">
        <f t="shared" si="167"/>
        <v>0</v>
      </c>
      <c r="U403">
        <f t="shared" si="158"/>
        <v>2.1246925742197942E-2</v>
      </c>
      <c r="V403">
        <f t="shared" si="168"/>
        <v>0.84441310922369939</v>
      </c>
      <c r="W403">
        <f t="shared" si="159"/>
        <v>1.1834618648320815E-2</v>
      </c>
      <c r="X403">
        <f t="shared" si="169"/>
        <v>0.94160359434525431</v>
      </c>
      <c r="Y403">
        <v>2</v>
      </c>
      <c r="Z403">
        <f>Y403*'MRIP Selectivity'!$N$35</f>
        <v>1.2593188351740467E-2</v>
      </c>
      <c r="AA403">
        <f>Y403*'MRIP Selectivity'!$O$35</f>
        <v>1.2568578454237993E-2</v>
      </c>
      <c r="AB403">
        <f>Y403*'MRIP Selectivity'!$P$35</f>
        <v>1.8064342590837759E-3</v>
      </c>
      <c r="AC403">
        <v>0.74741255597723821</v>
      </c>
      <c r="AD403">
        <v>0.94160359434525442</v>
      </c>
      <c r="AE403">
        <v>1.3432654004296583</v>
      </c>
      <c r="AF403">
        <f t="shared" si="170"/>
        <v>9.4123070938771265E-3</v>
      </c>
      <c r="AG403">
        <f t="shared" si="171"/>
        <v>1.1834618648320815E-2</v>
      </c>
      <c r="AH403">
        <f t="shared" si="172"/>
        <v>2.4265206383780212E-3</v>
      </c>
      <c r="AI403">
        <f t="shared" si="173"/>
        <v>2.6968201065062234E-2</v>
      </c>
      <c r="AJ403">
        <f t="shared" si="174"/>
        <v>2.3673446380575964E-2</v>
      </c>
      <c r="AK403">
        <f t="shared" si="175"/>
        <v>1.4375012713321769E-2</v>
      </c>
      <c r="AL403">
        <f t="shared" si="176"/>
        <v>1.4261139286698837E-2</v>
      </c>
      <c r="AM403">
        <f t="shared" si="177"/>
        <v>2.1246925742197942E-2</v>
      </c>
      <c r="AN403">
        <f t="shared" si="178"/>
        <v>1.1834618648320815E-2</v>
      </c>
      <c r="AO403">
        <v>0</v>
      </c>
      <c r="AP403">
        <f t="shared" si="179"/>
        <v>2.516176680597846E-2</v>
      </c>
      <c r="AQ403">
        <f t="shared" si="180"/>
        <v>1.2568578454237993E-2</v>
      </c>
      <c r="AR403">
        <v>2</v>
      </c>
      <c r="AS403">
        <f>AR403*'MRIP Selectivity'!$N$35</f>
        <v>1.2593188351740467E-2</v>
      </c>
      <c r="AT403">
        <f>AR403*'MRIP Selectivity'!$O$35</f>
        <v>1.2568578454237993E-2</v>
      </c>
      <c r="AU403">
        <f>AR403*'MRIP Selectivity'!$P$35</f>
        <v>1.8064342590837759E-3</v>
      </c>
      <c r="AV403">
        <v>2</v>
      </c>
      <c r="AW403">
        <f t="shared" si="181"/>
        <v>10</v>
      </c>
      <c r="AX403">
        <f t="shared" si="160"/>
        <v>0</v>
      </c>
      <c r="AY403">
        <f t="shared" si="161"/>
        <v>0</v>
      </c>
      <c r="AZ403">
        <f t="shared" si="162"/>
        <v>0</v>
      </c>
      <c r="BA403">
        <v>209.65205187999999</v>
      </c>
      <c r="BB403">
        <v>209.65205187999999</v>
      </c>
    </row>
    <row r="404" spans="1:54" x14ac:dyDescent="0.25">
      <c r="A404" t="s">
        <v>363</v>
      </c>
      <c r="B404" t="s">
        <v>3</v>
      </c>
      <c r="C404">
        <v>2013</v>
      </c>
      <c r="D404">
        <v>4</v>
      </c>
      <c r="E404">
        <v>7</v>
      </c>
      <c r="F404" t="s">
        <v>1860</v>
      </c>
      <c r="G404" t="s">
        <v>1769</v>
      </c>
      <c r="H404" t="s">
        <v>1890</v>
      </c>
      <c r="I404" t="s">
        <v>1812</v>
      </c>
      <c r="J404" t="s">
        <v>1819</v>
      </c>
      <c r="K404" t="str">
        <f t="shared" si="163"/>
        <v>Offshore</v>
      </c>
      <c r="L404">
        <v>0</v>
      </c>
      <c r="M404">
        <f t="shared" si="156"/>
        <v>0</v>
      </c>
      <c r="N404">
        <f t="shared" si="164"/>
        <v>2.516176680597846E-2</v>
      </c>
      <c r="O404">
        <f t="shared" si="165"/>
        <v>1.2568578454237993E-2</v>
      </c>
      <c r="P404">
        <v>0</v>
      </c>
      <c r="Q404">
        <f t="shared" si="166"/>
        <v>0</v>
      </c>
      <c r="R404">
        <v>0</v>
      </c>
      <c r="S404">
        <f t="shared" si="157"/>
        <v>0</v>
      </c>
      <c r="T404">
        <f t="shared" si="167"/>
        <v>0</v>
      </c>
      <c r="U404">
        <f t="shared" si="158"/>
        <v>2.1246925742197942E-2</v>
      </c>
      <c r="V404">
        <f t="shared" si="168"/>
        <v>0.84441310922369939</v>
      </c>
      <c r="W404">
        <f t="shared" si="159"/>
        <v>1.1834618648320815E-2</v>
      </c>
      <c r="X404">
        <f t="shared" si="169"/>
        <v>0.94160359434525431</v>
      </c>
      <c r="Y404">
        <v>2</v>
      </c>
      <c r="Z404">
        <f>Y404*'MRIP Selectivity'!$N$35</f>
        <v>1.2593188351740467E-2</v>
      </c>
      <c r="AA404">
        <f>Y404*'MRIP Selectivity'!$O$35</f>
        <v>1.2568578454237993E-2</v>
      </c>
      <c r="AB404">
        <f>Y404*'MRIP Selectivity'!$P$35</f>
        <v>1.8064342590837759E-3</v>
      </c>
      <c r="AC404">
        <v>0.74741255597723821</v>
      </c>
      <c r="AD404">
        <v>0.94160359434525442</v>
      </c>
      <c r="AE404">
        <v>1.3432654004296583</v>
      </c>
      <c r="AF404">
        <f t="shared" si="170"/>
        <v>9.4123070938771265E-3</v>
      </c>
      <c r="AG404">
        <f t="shared" si="171"/>
        <v>1.1834618648320815E-2</v>
      </c>
      <c r="AH404">
        <f t="shared" si="172"/>
        <v>2.4265206383780212E-3</v>
      </c>
      <c r="AI404">
        <f t="shared" si="173"/>
        <v>2.6968201065062234E-2</v>
      </c>
      <c r="AJ404">
        <f t="shared" si="174"/>
        <v>2.3673446380575964E-2</v>
      </c>
      <c r="AK404">
        <f t="shared" si="175"/>
        <v>1.4375012713321769E-2</v>
      </c>
      <c r="AL404">
        <f t="shared" si="176"/>
        <v>1.4261139286698837E-2</v>
      </c>
      <c r="AM404">
        <f t="shared" si="177"/>
        <v>2.1246925742197942E-2</v>
      </c>
      <c r="AN404">
        <f t="shared" si="178"/>
        <v>1.1834618648320815E-2</v>
      </c>
      <c r="AO404">
        <v>0</v>
      </c>
      <c r="AP404">
        <f t="shared" si="179"/>
        <v>2.516176680597846E-2</v>
      </c>
      <c r="AQ404">
        <f t="shared" si="180"/>
        <v>1.2568578454237993E-2</v>
      </c>
      <c r="AR404">
        <v>2</v>
      </c>
      <c r="AS404">
        <f>AR404*'MRIP Selectivity'!$N$35</f>
        <v>1.2593188351740467E-2</v>
      </c>
      <c r="AT404">
        <f>AR404*'MRIP Selectivity'!$O$35</f>
        <v>1.2568578454237993E-2</v>
      </c>
      <c r="AU404">
        <f>AR404*'MRIP Selectivity'!$P$35</f>
        <v>1.8064342590837759E-3</v>
      </c>
      <c r="AV404">
        <v>5</v>
      </c>
      <c r="AW404">
        <f t="shared" si="181"/>
        <v>25</v>
      </c>
      <c r="AX404">
        <f t="shared" si="160"/>
        <v>0</v>
      </c>
      <c r="AY404">
        <f t="shared" si="161"/>
        <v>0</v>
      </c>
      <c r="AZ404">
        <f t="shared" si="162"/>
        <v>0</v>
      </c>
      <c r="BA404">
        <v>323.40268228999997</v>
      </c>
      <c r="BB404">
        <v>323.40268228999997</v>
      </c>
    </row>
    <row r="405" spans="1:54" x14ac:dyDescent="0.25">
      <c r="A405" t="s">
        <v>1892</v>
      </c>
      <c r="B405" t="s">
        <v>3</v>
      </c>
      <c r="C405">
        <v>2013</v>
      </c>
      <c r="D405">
        <v>4</v>
      </c>
      <c r="E405">
        <v>7</v>
      </c>
      <c r="F405" t="s">
        <v>1828</v>
      </c>
      <c r="G405" t="s">
        <v>1769</v>
      </c>
      <c r="H405" t="s">
        <v>1891</v>
      </c>
      <c r="I405" t="s">
        <v>1812</v>
      </c>
      <c r="J405" t="s">
        <v>1813</v>
      </c>
      <c r="K405" t="str">
        <f t="shared" si="163"/>
        <v>Inshore</v>
      </c>
      <c r="L405">
        <v>0</v>
      </c>
      <c r="M405">
        <f t="shared" si="156"/>
        <v>0</v>
      </c>
      <c r="N405">
        <f t="shared" si="164"/>
        <v>2.516176680597846E-2</v>
      </c>
      <c r="O405">
        <f t="shared" si="165"/>
        <v>1.2568578454237993E-2</v>
      </c>
      <c r="P405">
        <v>0</v>
      </c>
      <c r="Q405">
        <f t="shared" si="166"/>
        <v>0</v>
      </c>
      <c r="R405">
        <v>0</v>
      </c>
      <c r="S405">
        <f t="shared" si="157"/>
        <v>0</v>
      </c>
      <c r="T405">
        <f t="shared" si="167"/>
        <v>0</v>
      </c>
      <c r="U405">
        <f t="shared" si="158"/>
        <v>2.1246925742197942E-2</v>
      </c>
      <c r="V405">
        <f t="shared" si="168"/>
        <v>0.84441310922369939</v>
      </c>
      <c r="W405">
        <f t="shared" si="159"/>
        <v>1.1834618648320815E-2</v>
      </c>
      <c r="X405">
        <f t="shared" si="169"/>
        <v>0.94160359434525431</v>
      </c>
      <c r="Y405">
        <v>2</v>
      </c>
      <c r="Z405">
        <f>Y405*'MRIP Selectivity'!$N$35</f>
        <v>1.2593188351740467E-2</v>
      </c>
      <c r="AA405">
        <f>Y405*'MRIP Selectivity'!$O$35</f>
        <v>1.2568578454237993E-2</v>
      </c>
      <c r="AB405">
        <f>Y405*'MRIP Selectivity'!$P$35</f>
        <v>1.8064342590837759E-3</v>
      </c>
      <c r="AC405">
        <v>0.74741255597723821</v>
      </c>
      <c r="AD405">
        <v>0.94160359434525442</v>
      </c>
      <c r="AE405">
        <v>1.3432654004296583</v>
      </c>
      <c r="AF405">
        <f t="shared" si="170"/>
        <v>9.4123070938771265E-3</v>
      </c>
      <c r="AG405">
        <f t="shared" si="171"/>
        <v>1.1834618648320815E-2</v>
      </c>
      <c r="AH405">
        <f t="shared" si="172"/>
        <v>2.4265206383780212E-3</v>
      </c>
      <c r="AI405">
        <f t="shared" si="173"/>
        <v>2.6968201065062234E-2</v>
      </c>
      <c r="AJ405">
        <f t="shared" si="174"/>
        <v>2.3673446380575964E-2</v>
      </c>
      <c r="AK405">
        <f t="shared" si="175"/>
        <v>1.4375012713321769E-2</v>
      </c>
      <c r="AL405">
        <f t="shared" si="176"/>
        <v>1.4261139286698837E-2</v>
      </c>
      <c r="AM405">
        <f t="shared" si="177"/>
        <v>2.1246925742197942E-2</v>
      </c>
      <c r="AN405">
        <f t="shared" si="178"/>
        <v>1.1834618648320815E-2</v>
      </c>
      <c r="AO405">
        <v>0</v>
      </c>
      <c r="AP405">
        <f t="shared" si="179"/>
        <v>2.516176680597846E-2</v>
      </c>
      <c r="AQ405">
        <f t="shared" si="180"/>
        <v>1.2568578454237993E-2</v>
      </c>
      <c r="AR405">
        <v>2</v>
      </c>
      <c r="AS405">
        <f>AR405*'MRIP Selectivity'!$N$35</f>
        <v>1.2593188351740467E-2</v>
      </c>
      <c r="AT405">
        <f>AR405*'MRIP Selectivity'!$O$35</f>
        <v>1.2568578454237993E-2</v>
      </c>
      <c r="AU405">
        <f>AR405*'MRIP Selectivity'!$P$35</f>
        <v>1.8064342590837759E-3</v>
      </c>
      <c r="AV405">
        <v>2</v>
      </c>
      <c r="AW405">
        <f t="shared" si="181"/>
        <v>10</v>
      </c>
      <c r="AX405">
        <f t="shared" si="160"/>
        <v>0</v>
      </c>
      <c r="AY405">
        <f t="shared" si="161"/>
        <v>0</v>
      </c>
      <c r="AZ405">
        <f t="shared" si="162"/>
        <v>0</v>
      </c>
      <c r="BA405">
        <v>168.03339983000001</v>
      </c>
      <c r="BB405">
        <v>168.03339983000001</v>
      </c>
    </row>
    <row r="406" spans="1:54" x14ac:dyDescent="0.25">
      <c r="A406" t="s">
        <v>364</v>
      </c>
      <c r="B406" t="s">
        <v>3</v>
      </c>
      <c r="C406">
        <v>2013</v>
      </c>
      <c r="D406">
        <v>4</v>
      </c>
      <c r="E406">
        <v>8</v>
      </c>
      <c r="F406" t="s">
        <v>1832</v>
      </c>
      <c r="G406" t="s">
        <v>1769</v>
      </c>
      <c r="H406" t="s">
        <v>1891</v>
      </c>
      <c r="I406" t="s">
        <v>1812</v>
      </c>
      <c r="J406" t="s">
        <v>1813</v>
      </c>
      <c r="K406" t="str">
        <f t="shared" si="163"/>
        <v>Inshore</v>
      </c>
      <c r="L406">
        <v>0</v>
      </c>
      <c r="M406">
        <f t="shared" si="156"/>
        <v>0</v>
      </c>
      <c r="N406">
        <f t="shared" si="164"/>
        <v>1.258088340298923E-2</v>
      </c>
      <c r="O406">
        <f t="shared" si="165"/>
        <v>6.2842892271189965E-3</v>
      </c>
      <c r="P406">
        <v>0</v>
      </c>
      <c r="Q406">
        <f t="shared" si="166"/>
        <v>0</v>
      </c>
      <c r="R406">
        <v>0</v>
      </c>
      <c r="S406">
        <f t="shared" si="157"/>
        <v>0</v>
      </c>
      <c r="T406">
        <f t="shared" si="167"/>
        <v>0</v>
      </c>
      <c r="U406">
        <f t="shared" si="158"/>
        <v>1.0623462871098971E-2</v>
      </c>
      <c r="V406">
        <f t="shared" si="168"/>
        <v>0.84441310922369939</v>
      </c>
      <c r="W406">
        <f t="shared" si="159"/>
        <v>5.9173093241604077E-3</v>
      </c>
      <c r="X406">
        <f t="shared" si="169"/>
        <v>0.94160359434525431</v>
      </c>
      <c r="Y406">
        <v>1</v>
      </c>
      <c r="Z406">
        <f>Y406*'MRIP Selectivity'!$N$35</f>
        <v>6.2965941758702333E-3</v>
      </c>
      <c r="AA406">
        <f>Y406*'MRIP Selectivity'!$O$35</f>
        <v>6.2842892271189965E-3</v>
      </c>
      <c r="AB406">
        <f>Y406*'MRIP Selectivity'!$P$35</f>
        <v>9.0321712954188795E-4</v>
      </c>
      <c r="AC406">
        <v>0.74741255597723821</v>
      </c>
      <c r="AD406">
        <v>0.94160359434525442</v>
      </c>
      <c r="AE406">
        <v>1.3432654004296583</v>
      </c>
      <c r="AF406">
        <f t="shared" si="170"/>
        <v>4.7061535469385633E-3</v>
      </c>
      <c r="AG406">
        <f t="shared" si="171"/>
        <v>5.9173093241604077E-3</v>
      </c>
      <c r="AH406">
        <f t="shared" si="172"/>
        <v>1.2132603191890106E-3</v>
      </c>
      <c r="AI406">
        <f t="shared" si="173"/>
        <v>1.3484100532531117E-2</v>
      </c>
      <c r="AJ406">
        <f t="shared" si="174"/>
        <v>1.1836723190287982E-2</v>
      </c>
      <c r="AK406">
        <f t="shared" si="175"/>
        <v>7.1875063566608846E-3</v>
      </c>
      <c r="AL406">
        <f t="shared" si="176"/>
        <v>7.1305696433494187E-3</v>
      </c>
      <c r="AM406">
        <f t="shared" si="177"/>
        <v>1.0623462871098971E-2</v>
      </c>
      <c r="AN406">
        <f t="shared" si="178"/>
        <v>5.9173093241604077E-3</v>
      </c>
      <c r="AO406">
        <v>0</v>
      </c>
      <c r="AP406">
        <f t="shared" si="179"/>
        <v>1.258088340298923E-2</v>
      </c>
      <c r="AQ406">
        <f t="shared" si="180"/>
        <v>6.2842892271189965E-3</v>
      </c>
      <c r="AR406">
        <v>1</v>
      </c>
      <c r="AS406">
        <f>AR406*'MRIP Selectivity'!$N$35</f>
        <v>6.2965941758702333E-3</v>
      </c>
      <c r="AT406">
        <f>AR406*'MRIP Selectivity'!$O$35</f>
        <v>6.2842892271189965E-3</v>
      </c>
      <c r="AU406">
        <f>AR406*'MRIP Selectivity'!$P$35</f>
        <v>9.0321712954188795E-4</v>
      </c>
      <c r="AV406">
        <v>3</v>
      </c>
      <c r="AW406">
        <f t="shared" si="181"/>
        <v>15</v>
      </c>
      <c r="AX406">
        <f t="shared" si="160"/>
        <v>0</v>
      </c>
      <c r="AY406">
        <f t="shared" si="161"/>
        <v>0</v>
      </c>
      <c r="AZ406">
        <f t="shared" si="162"/>
        <v>0</v>
      </c>
      <c r="BA406">
        <v>196.40475153</v>
      </c>
      <c r="BB406">
        <v>196.40475153</v>
      </c>
    </row>
    <row r="407" spans="1:54" x14ac:dyDescent="0.25">
      <c r="A407" t="s">
        <v>365</v>
      </c>
      <c r="B407" t="s">
        <v>3</v>
      </c>
      <c r="C407">
        <v>2013</v>
      </c>
      <c r="D407">
        <v>4</v>
      </c>
      <c r="E407">
        <v>8</v>
      </c>
      <c r="F407" t="s">
        <v>1851</v>
      </c>
      <c r="G407" t="s">
        <v>1769</v>
      </c>
      <c r="H407" t="s">
        <v>1890</v>
      </c>
      <c r="I407" t="s">
        <v>1837</v>
      </c>
      <c r="J407" t="s">
        <v>1819</v>
      </c>
      <c r="K407" t="str">
        <f t="shared" si="163"/>
        <v>Offshore</v>
      </c>
      <c r="L407">
        <v>6.3703371155999999</v>
      </c>
      <c r="M407">
        <f t="shared" si="156"/>
        <v>414.57455707140161</v>
      </c>
      <c r="N407">
        <f t="shared" si="164"/>
        <v>6.4332415326149466</v>
      </c>
      <c r="O407">
        <f t="shared" si="165"/>
        <v>6.401758561735595</v>
      </c>
      <c r="P407">
        <v>86.83276663385827</v>
      </c>
      <c r="Q407">
        <f t="shared" si="166"/>
        <v>13.630796150680606</v>
      </c>
      <c r="R407">
        <v>8.8946532321520309</v>
      </c>
      <c r="S407">
        <f t="shared" si="157"/>
        <v>578.85428307915015</v>
      </c>
      <c r="T407">
        <f t="shared" si="167"/>
        <v>1.3962609938444794</v>
      </c>
      <c r="U407">
        <f t="shared" si="158"/>
        <v>8.9477705465075257</v>
      </c>
      <c r="V407">
        <f t="shared" si="168"/>
        <v>1.3908650096758435</v>
      </c>
      <c r="W407">
        <f t="shared" si="159"/>
        <v>8.9242397787728329</v>
      </c>
      <c r="X407">
        <f t="shared" si="169"/>
        <v>1.3940294206211616</v>
      </c>
      <c r="Y407">
        <v>5</v>
      </c>
      <c r="Z407">
        <f>Y407*'MRIP Selectivity'!$N$35</f>
        <v>3.1482970879351167E-2</v>
      </c>
      <c r="AA407">
        <f>Y407*'MRIP Selectivity'!$O$35</f>
        <v>3.1421446135594985E-2</v>
      </c>
      <c r="AB407">
        <f>Y407*'MRIP Selectivity'!$P$35</f>
        <v>4.5160856477094394E-3</v>
      </c>
      <c r="AC407">
        <v>0.74741255597723821</v>
      </c>
      <c r="AD407">
        <v>0.94160359434525442</v>
      </c>
      <c r="AE407">
        <v>1.3432654004296583</v>
      </c>
      <c r="AF407">
        <f t="shared" si="170"/>
        <v>2.3530767734692815E-2</v>
      </c>
      <c r="AG407">
        <f t="shared" si="171"/>
        <v>2.9586546620802043E-2</v>
      </c>
      <c r="AH407">
        <f t="shared" si="172"/>
        <v>6.0663015959450525E-3</v>
      </c>
      <c r="AI407">
        <f t="shared" si="173"/>
        <v>6.742050266265559E-2</v>
      </c>
      <c r="AJ407">
        <f t="shared" si="174"/>
        <v>5.9183615951439908E-2</v>
      </c>
      <c r="AK407">
        <f t="shared" si="175"/>
        <v>3.5937531783304423E-2</v>
      </c>
      <c r="AL407">
        <f t="shared" si="176"/>
        <v>3.5652848216747093E-2</v>
      </c>
      <c r="AM407">
        <f t="shared" si="177"/>
        <v>8.9477705465075257</v>
      </c>
      <c r="AN407">
        <f t="shared" si="178"/>
        <v>8.9242397787728329</v>
      </c>
      <c r="AO407">
        <v>9</v>
      </c>
      <c r="AP407">
        <f t="shared" si="179"/>
        <v>9.0629044170149449</v>
      </c>
      <c r="AQ407">
        <f t="shared" si="180"/>
        <v>9.0314214461355942</v>
      </c>
      <c r="AR407">
        <v>5</v>
      </c>
      <c r="AS407">
        <f>AR407*'MRIP Selectivity'!$N$35</f>
        <v>3.1482970879351167E-2</v>
      </c>
      <c r="AT407">
        <f>AR407*'MRIP Selectivity'!$O$35</f>
        <v>3.1421446135594985E-2</v>
      </c>
      <c r="AU407">
        <f>AR407*'MRIP Selectivity'!$P$35</f>
        <v>4.5160856477094394E-3</v>
      </c>
      <c r="AV407">
        <v>4</v>
      </c>
      <c r="AW407">
        <f t="shared" si="181"/>
        <v>20</v>
      </c>
      <c r="AX407">
        <f t="shared" si="160"/>
        <v>0</v>
      </c>
      <c r="AY407">
        <f t="shared" si="161"/>
        <v>0</v>
      </c>
      <c r="AZ407">
        <f t="shared" si="162"/>
        <v>0</v>
      </c>
      <c r="BA407">
        <v>65.078903917999995</v>
      </c>
      <c r="BB407">
        <v>65.078903917999995</v>
      </c>
    </row>
    <row r="408" spans="1:54" x14ac:dyDescent="0.25">
      <c r="A408" t="s">
        <v>366</v>
      </c>
      <c r="B408" t="s">
        <v>3</v>
      </c>
      <c r="C408">
        <v>2013</v>
      </c>
      <c r="D408">
        <v>4</v>
      </c>
      <c r="E408">
        <v>8</v>
      </c>
      <c r="F408" t="s">
        <v>1810</v>
      </c>
      <c r="G408" t="s">
        <v>1769</v>
      </c>
      <c r="H408" t="s">
        <v>1891</v>
      </c>
      <c r="I408" t="s">
        <v>1812</v>
      </c>
      <c r="J408" t="s">
        <v>1767</v>
      </c>
      <c r="K408" t="str">
        <f t="shared" si="163"/>
        <v>Inshore</v>
      </c>
      <c r="L408">
        <v>0</v>
      </c>
      <c r="M408">
        <f t="shared" si="156"/>
        <v>0</v>
      </c>
      <c r="N408">
        <f t="shared" si="164"/>
        <v>1.258088340298923E-2</v>
      </c>
      <c r="O408">
        <f t="shared" si="165"/>
        <v>6.2842892271189965E-3</v>
      </c>
      <c r="P408">
        <v>0</v>
      </c>
      <c r="Q408">
        <f t="shared" si="166"/>
        <v>0</v>
      </c>
      <c r="R408">
        <v>0</v>
      </c>
      <c r="S408">
        <f t="shared" si="157"/>
        <v>0</v>
      </c>
      <c r="T408">
        <f t="shared" si="167"/>
        <v>0</v>
      </c>
      <c r="U408">
        <f t="shared" si="158"/>
        <v>1.0623462871098971E-2</v>
      </c>
      <c r="V408">
        <f t="shared" si="168"/>
        <v>0.84441310922369939</v>
      </c>
      <c r="W408">
        <f t="shared" si="159"/>
        <v>5.9173093241604077E-3</v>
      </c>
      <c r="X408">
        <f t="shared" si="169"/>
        <v>0.94160359434525431</v>
      </c>
      <c r="Y408">
        <v>1</v>
      </c>
      <c r="Z408">
        <f>Y408*'MRIP Selectivity'!$N$35</f>
        <v>6.2965941758702333E-3</v>
      </c>
      <c r="AA408">
        <f>Y408*'MRIP Selectivity'!$O$35</f>
        <v>6.2842892271189965E-3</v>
      </c>
      <c r="AB408">
        <f>Y408*'MRIP Selectivity'!$P$35</f>
        <v>9.0321712954188795E-4</v>
      </c>
      <c r="AC408">
        <v>0.74741255597723821</v>
      </c>
      <c r="AD408">
        <v>0.94160359434525442</v>
      </c>
      <c r="AE408">
        <v>1.3432654004296583</v>
      </c>
      <c r="AF408">
        <f t="shared" si="170"/>
        <v>4.7061535469385633E-3</v>
      </c>
      <c r="AG408">
        <f t="shared" si="171"/>
        <v>5.9173093241604077E-3</v>
      </c>
      <c r="AH408">
        <f t="shared" si="172"/>
        <v>1.2132603191890106E-3</v>
      </c>
      <c r="AI408">
        <f t="shared" si="173"/>
        <v>1.3484100532531117E-2</v>
      </c>
      <c r="AJ408">
        <f t="shared" si="174"/>
        <v>1.1836723190287982E-2</v>
      </c>
      <c r="AK408">
        <f t="shared" si="175"/>
        <v>7.1875063566608846E-3</v>
      </c>
      <c r="AL408">
        <f t="shared" si="176"/>
        <v>7.1305696433494187E-3</v>
      </c>
      <c r="AM408">
        <f t="shared" si="177"/>
        <v>1.0623462871098971E-2</v>
      </c>
      <c r="AN408">
        <f t="shared" si="178"/>
        <v>5.9173093241604077E-3</v>
      </c>
      <c r="AO408">
        <v>0</v>
      </c>
      <c r="AP408">
        <f t="shared" si="179"/>
        <v>1.258088340298923E-2</v>
      </c>
      <c r="AQ408">
        <f t="shared" si="180"/>
        <v>6.2842892271189965E-3</v>
      </c>
      <c r="AR408">
        <v>1</v>
      </c>
      <c r="AS408">
        <f>AR408*'MRIP Selectivity'!$N$35</f>
        <v>6.2965941758702333E-3</v>
      </c>
      <c r="AT408">
        <f>AR408*'MRIP Selectivity'!$O$35</f>
        <v>6.2842892271189965E-3</v>
      </c>
      <c r="AU408">
        <f>AR408*'MRIP Selectivity'!$P$35</f>
        <v>9.0321712954188795E-4</v>
      </c>
      <c r="AV408">
        <v>4</v>
      </c>
      <c r="AW408">
        <f t="shared" si="181"/>
        <v>20</v>
      </c>
      <c r="AX408">
        <f t="shared" si="160"/>
        <v>0</v>
      </c>
      <c r="AY408">
        <f t="shared" si="161"/>
        <v>0</v>
      </c>
      <c r="AZ408">
        <f t="shared" si="162"/>
        <v>0</v>
      </c>
      <c r="BA408">
        <v>540.13368533000005</v>
      </c>
      <c r="BB408">
        <v>540.13368533000005</v>
      </c>
    </row>
    <row r="409" spans="1:54" x14ac:dyDescent="0.25">
      <c r="A409" t="s">
        <v>367</v>
      </c>
      <c r="B409" t="s">
        <v>3</v>
      </c>
      <c r="C409">
        <v>2013</v>
      </c>
      <c r="D409">
        <v>4</v>
      </c>
      <c r="E409">
        <v>8</v>
      </c>
      <c r="F409" t="s">
        <v>1810</v>
      </c>
      <c r="G409" t="s">
        <v>1769</v>
      </c>
      <c r="H409" t="s">
        <v>1891</v>
      </c>
      <c r="I409" t="s">
        <v>1812</v>
      </c>
      <c r="J409" t="s">
        <v>1819</v>
      </c>
      <c r="K409" t="str">
        <f t="shared" si="163"/>
        <v>Offshore</v>
      </c>
      <c r="L409">
        <v>3.0913535284</v>
      </c>
      <c r="M409">
        <f t="shared" si="156"/>
        <v>789.49404777235827</v>
      </c>
      <c r="N409">
        <f t="shared" si="164"/>
        <v>3.3429711964597844</v>
      </c>
      <c r="O409">
        <f t="shared" si="165"/>
        <v>3.2170393129423798</v>
      </c>
      <c r="P409">
        <v>44.027446413385825</v>
      </c>
      <c r="Q409">
        <f t="shared" si="166"/>
        <v>14.242125984268524</v>
      </c>
      <c r="R409">
        <v>5.3670234876305356</v>
      </c>
      <c r="S409">
        <f t="shared" si="157"/>
        <v>1370.6724445495001</v>
      </c>
      <c r="T409">
        <f t="shared" si="167"/>
        <v>1.7361403146952139</v>
      </c>
      <c r="U409">
        <f t="shared" si="158"/>
        <v>5.5794927450525149</v>
      </c>
      <c r="V409">
        <f t="shared" si="168"/>
        <v>1.6690220816025017</v>
      </c>
      <c r="W409">
        <f t="shared" si="159"/>
        <v>5.4853696741137439</v>
      </c>
      <c r="X409">
        <f t="shared" si="169"/>
        <v>1.705098738472268</v>
      </c>
      <c r="Y409">
        <v>20</v>
      </c>
      <c r="Z409">
        <f>Y409*'MRIP Selectivity'!$N$35</f>
        <v>0.12593188351740467</v>
      </c>
      <c r="AA409">
        <f>Y409*'MRIP Selectivity'!$O$35</f>
        <v>0.12568578454237994</v>
      </c>
      <c r="AB409">
        <f>Y409*'MRIP Selectivity'!$P$35</f>
        <v>1.8064342590837758E-2</v>
      </c>
      <c r="AC409">
        <v>0.74741255597723821</v>
      </c>
      <c r="AD409">
        <v>0.94160359434525442</v>
      </c>
      <c r="AE409">
        <v>1.3432654004296583</v>
      </c>
      <c r="AF409">
        <f t="shared" si="170"/>
        <v>9.4123070938771258E-2</v>
      </c>
      <c r="AG409">
        <f t="shared" si="171"/>
        <v>0.11834618648320817</v>
      </c>
      <c r="AH409">
        <f t="shared" si="172"/>
        <v>2.426520638378021E-2</v>
      </c>
      <c r="AI409">
        <f t="shared" si="173"/>
        <v>0.26968201065062236</v>
      </c>
      <c r="AJ409">
        <f t="shared" si="174"/>
        <v>0.23673446380575963</v>
      </c>
      <c r="AK409">
        <f t="shared" si="175"/>
        <v>0.14375012713321769</v>
      </c>
      <c r="AL409">
        <f t="shared" si="176"/>
        <v>0.14261139286698837</v>
      </c>
      <c r="AM409">
        <f t="shared" si="177"/>
        <v>5.5794927450525149</v>
      </c>
      <c r="AN409">
        <f t="shared" si="178"/>
        <v>5.4853696741137439</v>
      </c>
      <c r="AO409">
        <v>4</v>
      </c>
      <c r="AP409">
        <f t="shared" si="179"/>
        <v>4.2516176680597848</v>
      </c>
      <c r="AQ409">
        <f t="shared" si="180"/>
        <v>4.1256857845423802</v>
      </c>
      <c r="AR409">
        <v>20</v>
      </c>
      <c r="AS409">
        <f>AR409*'MRIP Selectivity'!$N$35</f>
        <v>0.12593188351740467</v>
      </c>
      <c r="AT409">
        <f>AR409*'MRIP Selectivity'!$O$35</f>
        <v>0.12568578454237994</v>
      </c>
      <c r="AU409">
        <f>AR409*'MRIP Selectivity'!$P$35</f>
        <v>1.8064342590837758E-2</v>
      </c>
      <c r="AV409">
        <v>6</v>
      </c>
      <c r="AW409">
        <f t="shared" si="181"/>
        <v>30</v>
      </c>
      <c r="AX409">
        <f t="shared" si="160"/>
        <v>0</v>
      </c>
      <c r="AY409">
        <f t="shared" si="161"/>
        <v>0</v>
      </c>
      <c r="AZ409">
        <f t="shared" si="162"/>
        <v>0</v>
      </c>
      <c r="BA409">
        <v>255.38782301000001</v>
      </c>
      <c r="BB409">
        <v>255.38782301000001</v>
      </c>
    </row>
    <row r="410" spans="1:54" x14ac:dyDescent="0.25">
      <c r="A410" t="s">
        <v>368</v>
      </c>
      <c r="B410" t="s">
        <v>3</v>
      </c>
      <c r="C410">
        <v>2013</v>
      </c>
      <c r="D410">
        <v>4</v>
      </c>
      <c r="E410">
        <v>8</v>
      </c>
      <c r="F410" t="s">
        <v>1861</v>
      </c>
      <c r="G410" t="s">
        <v>1769</v>
      </c>
      <c r="H410" t="s">
        <v>1890</v>
      </c>
      <c r="I410" t="s">
        <v>1837</v>
      </c>
      <c r="J410" t="s">
        <v>1819</v>
      </c>
      <c r="K410" t="str">
        <f t="shared" si="163"/>
        <v>Offshore</v>
      </c>
      <c r="L410">
        <v>21.855458770999999</v>
      </c>
      <c r="M410">
        <f t="shared" si="156"/>
        <v>861.39340983676493</v>
      </c>
      <c r="N410">
        <f t="shared" si="164"/>
        <v>21.968686721626902</v>
      </c>
      <c r="O410">
        <f t="shared" si="165"/>
        <v>21.912017374044069</v>
      </c>
      <c r="P410">
        <v>287.39067833464566</v>
      </c>
      <c r="Q410">
        <f t="shared" si="166"/>
        <v>13.149606299547656</v>
      </c>
      <c r="R410">
        <v>27.877329601024815</v>
      </c>
      <c r="S410">
        <f t="shared" si="157"/>
        <v>1098.7345657567917</v>
      </c>
      <c r="T410">
        <f t="shared" si="167"/>
        <v>1.2755316597615987</v>
      </c>
      <c r="U410">
        <f t="shared" si="158"/>
        <v>27.972940766864706</v>
      </c>
      <c r="V410">
        <f t="shared" si="168"/>
        <v>1.2733096484701092</v>
      </c>
      <c r="W410">
        <f t="shared" si="159"/>
        <v>27.930585384942258</v>
      </c>
      <c r="X410">
        <f t="shared" si="169"/>
        <v>1.2746697352489096</v>
      </c>
      <c r="Y410">
        <v>9</v>
      </c>
      <c r="Z410">
        <f>Y410*'MRIP Selectivity'!$N$35</f>
        <v>5.6669347582832097E-2</v>
      </c>
      <c r="AA410">
        <f>Y410*'MRIP Selectivity'!$O$35</f>
        <v>5.6558603044070968E-2</v>
      </c>
      <c r="AB410">
        <f>Y410*'MRIP Selectivity'!$P$35</f>
        <v>8.1289541658769917E-3</v>
      </c>
      <c r="AC410">
        <v>0.74741255597723821</v>
      </c>
      <c r="AD410">
        <v>0.94160359434525442</v>
      </c>
      <c r="AE410">
        <v>1.3432654004296583</v>
      </c>
      <c r="AF410">
        <f t="shared" si="170"/>
        <v>4.2355381922447061E-2</v>
      </c>
      <c r="AG410">
        <f t="shared" si="171"/>
        <v>5.3255783917443671E-2</v>
      </c>
      <c r="AH410">
        <f t="shared" si="172"/>
        <v>1.0919342872701096E-2</v>
      </c>
      <c r="AI410">
        <f t="shared" si="173"/>
        <v>0.12135690479278005</v>
      </c>
      <c r="AJ410">
        <f t="shared" si="174"/>
        <v>0.10653050871259183</v>
      </c>
      <c r="AK410">
        <f t="shared" si="175"/>
        <v>6.4687557209947955E-2</v>
      </c>
      <c r="AL410">
        <f t="shared" si="176"/>
        <v>6.4175126790144768E-2</v>
      </c>
      <c r="AM410">
        <f t="shared" si="177"/>
        <v>27.972940766864706</v>
      </c>
      <c r="AN410">
        <f t="shared" si="178"/>
        <v>27.930585384942258</v>
      </c>
      <c r="AO410">
        <v>20</v>
      </c>
      <c r="AP410">
        <f t="shared" si="179"/>
        <v>20.113227950626904</v>
      </c>
      <c r="AQ410">
        <f t="shared" si="180"/>
        <v>20.056558603044071</v>
      </c>
      <c r="AR410">
        <v>9</v>
      </c>
      <c r="AS410">
        <f>AR410*'MRIP Selectivity'!$N$35</f>
        <v>5.6669347582832097E-2</v>
      </c>
      <c r="AT410">
        <f>AR410*'MRIP Selectivity'!$O$35</f>
        <v>5.6558603044070968E-2</v>
      </c>
      <c r="AU410">
        <f>AR410*'MRIP Selectivity'!$P$35</f>
        <v>8.1289541658769917E-3</v>
      </c>
      <c r="AV410">
        <v>12</v>
      </c>
      <c r="AW410">
        <f t="shared" si="181"/>
        <v>60</v>
      </c>
      <c r="AX410">
        <f t="shared" si="160"/>
        <v>0</v>
      </c>
      <c r="AY410">
        <f t="shared" si="161"/>
        <v>0</v>
      </c>
      <c r="AZ410">
        <f t="shared" si="162"/>
        <v>0</v>
      </c>
      <c r="BA410">
        <v>39.413192780000003</v>
      </c>
      <c r="BB410">
        <v>39.413192780000003</v>
      </c>
    </row>
    <row r="411" spans="1:54" x14ac:dyDescent="0.25">
      <c r="A411" t="s">
        <v>369</v>
      </c>
      <c r="B411" t="s">
        <v>3</v>
      </c>
      <c r="C411">
        <v>2013</v>
      </c>
      <c r="D411">
        <v>4</v>
      </c>
      <c r="E411">
        <v>8</v>
      </c>
      <c r="F411" t="s">
        <v>1838</v>
      </c>
      <c r="G411" t="s">
        <v>1769</v>
      </c>
      <c r="H411" t="s">
        <v>1891</v>
      </c>
      <c r="I411" t="s">
        <v>1812</v>
      </c>
      <c r="J411" t="s">
        <v>1767</v>
      </c>
      <c r="K411" t="str">
        <f t="shared" si="163"/>
        <v>Inshore</v>
      </c>
      <c r="L411">
        <v>0</v>
      </c>
      <c r="M411">
        <f t="shared" si="156"/>
        <v>0</v>
      </c>
      <c r="N411">
        <f t="shared" si="164"/>
        <v>0.30194120167174154</v>
      </c>
      <c r="O411">
        <f t="shared" si="165"/>
        <v>0.15082294145085592</v>
      </c>
      <c r="P411">
        <v>0</v>
      </c>
      <c r="Q411">
        <f t="shared" si="166"/>
        <v>0</v>
      </c>
      <c r="R411">
        <v>0</v>
      </c>
      <c r="S411">
        <f t="shared" si="157"/>
        <v>0</v>
      </c>
      <c r="T411">
        <f t="shared" si="167"/>
        <v>0</v>
      </c>
      <c r="U411">
        <f t="shared" si="158"/>
        <v>0.2549631089063753</v>
      </c>
      <c r="V411">
        <f t="shared" si="168"/>
        <v>0.84441310922369928</v>
      </c>
      <c r="W411">
        <f t="shared" si="159"/>
        <v>0.1420154237798498</v>
      </c>
      <c r="X411">
        <f t="shared" si="169"/>
        <v>0.94160359434525442</v>
      </c>
      <c r="Y411">
        <v>24</v>
      </c>
      <c r="Z411">
        <f>Y411*'MRIP Selectivity'!$N$35</f>
        <v>0.15111826022088559</v>
      </c>
      <c r="AA411">
        <f>Y411*'MRIP Selectivity'!$O$35</f>
        <v>0.15082294145085592</v>
      </c>
      <c r="AB411">
        <f>Y411*'MRIP Selectivity'!$P$35</f>
        <v>2.167721110900531E-2</v>
      </c>
      <c r="AC411">
        <v>0.74741255597723821</v>
      </c>
      <c r="AD411">
        <v>0.94160359434525442</v>
      </c>
      <c r="AE411">
        <v>1.3432654004296583</v>
      </c>
      <c r="AF411">
        <f t="shared" si="170"/>
        <v>0.1129476851265255</v>
      </c>
      <c r="AG411">
        <f t="shared" si="171"/>
        <v>0.1420154237798498</v>
      </c>
      <c r="AH411">
        <f t="shared" si="172"/>
        <v>2.9118247660536254E-2</v>
      </c>
      <c r="AI411">
        <f t="shared" si="173"/>
        <v>0.32361841278074688</v>
      </c>
      <c r="AJ411">
        <f t="shared" si="174"/>
        <v>0.28408135656691158</v>
      </c>
      <c r="AK411">
        <f t="shared" si="175"/>
        <v>0.17250015255986123</v>
      </c>
      <c r="AL411">
        <f t="shared" si="176"/>
        <v>0.17113367144038605</v>
      </c>
      <c r="AM411">
        <f t="shared" si="177"/>
        <v>0.2549631089063753</v>
      </c>
      <c r="AN411">
        <f t="shared" si="178"/>
        <v>0.1420154237798498</v>
      </c>
      <c r="AO411">
        <v>0</v>
      </c>
      <c r="AP411">
        <f t="shared" si="179"/>
        <v>0.30194120167174154</v>
      </c>
      <c r="AQ411">
        <f t="shared" si="180"/>
        <v>0.15082294145085592</v>
      </c>
      <c r="AR411">
        <v>24</v>
      </c>
      <c r="AS411">
        <f>AR411*'MRIP Selectivity'!$N$35</f>
        <v>0.15111826022088559</v>
      </c>
      <c r="AT411">
        <f>AR411*'MRIP Selectivity'!$O$35</f>
        <v>0.15082294145085592</v>
      </c>
      <c r="AU411">
        <f>AR411*'MRIP Selectivity'!$P$35</f>
        <v>2.167721110900531E-2</v>
      </c>
      <c r="AV411">
        <v>4</v>
      </c>
      <c r="AW411">
        <f t="shared" si="181"/>
        <v>20</v>
      </c>
      <c r="AX411">
        <f t="shared" si="160"/>
        <v>0</v>
      </c>
      <c r="AY411">
        <f t="shared" si="161"/>
        <v>0</v>
      </c>
      <c r="AZ411">
        <f t="shared" si="162"/>
        <v>0</v>
      </c>
      <c r="BA411">
        <v>203.62656688000001</v>
      </c>
      <c r="BB411">
        <v>203.62656688000001</v>
      </c>
    </row>
    <row r="412" spans="1:54" x14ac:dyDescent="0.25">
      <c r="A412" t="s">
        <v>370</v>
      </c>
      <c r="B412" t="s">
        <v>3</v>
      </c>
      <c r="C412">
        <v>2013</v>
      </c>
      <c r="D412">
        <v>4</v>
      </c>
      <c r="E412">
        <v>8</v>
      </c>
      <c r="F412" t="s">
        <v>1842</v>
      </c>
      <c r="G412" t="s">
        <v>1769</v>
      </c>
      <c r="H412" t="s">
        <v>1890</v>
      </c>
      <c r="I412" t="s">
        <v>1812</v>
      </c>
      <c r="J412" t="s">
        <v>1813</v>
      </c>
      <c r="K412" t="str">
        <f t="shared" si="163"/>
        <v>Inshore</v>
      </c>
      <c r="L412">
        <v>0</v>
      </c>
      <c r="M412">
        <f t="shared" si="156"/>
        <v>0</v>
      </c>
      <c r="N412">
        <f t="shared" si="164"/>
        <v>0.37742650208967687</v>
      </c>
      <c r="O412">
        <f t="shared" si="165"/>
        <v>0.18852867681356988</v>
      </c>
      <c r="P412">
        <v>0</v>
      </c>
      <c r="Q412">
        <f t="shared" si="166"/>
        <v>0</v>
      </c>
      <c r="R412">
        <v>0</v>
      </c>
      <c r="S412">
        <f t="shared" si="157"/>
        <v>0</v>
      </c>
      <c r="T412">
        <f t="shared" si="167"/>
        <v>0</v>
      </c>
      <c r="U412">
        <f t="shared" si="158"/>
        <v>0.31870388613296913</v>
      </c>
      <c r="V412">
        <f t="shared" si="168"/>
        <v>0.84441310922369939</v>
      </c>
      <c r="W412">
        <f t="shared" si="159"/>
        <v>0.17751927972481224</v>
      </c>
      <c r="X412">
        <f t="shared" si="169"/>
        <v>0.94160359434525442</v>
      </c>
      <c r="Y412">
        <v>30</v>
      </c>
      <c r="Z412">
        <f>Y412*'MRIP Selectivity'!$N$35</f>
        <v>0.18889782527610699</v>
      </c>
      <c r="AA412">
        <f>Y412*'MRIP Selectivity'!$O$35</f>
        <v>0.18852867681356988</v>
      </c>
      <c r="AB412">
        <f>Y412*'MRIP Selectivity'!$P$35</f>
        <v>2.709651388625664E-2</v>
      </c>
      <c r="AC412">
        <v>0.74741255597723821</v>
      </c>
      <c r="AD412">
        <v>0.94160359434525442</v>
      </c>
      <c r="AE412">
        <v>1.3432654004296583</v>
      </c>
      <c r="AF412">
        <f t="shared" si="170"/>
        <v>0.14118460640815689</v>
      </c>
      <c r="AG412">
        <f t="shared" si="171"/>
        <v>0.17751927972481224</v>
      </c>
      <c r="AH412">
        <f t="shared" si="172"/>
        <v>3.639780957567032E-2</v>
      </c>
      <c r="AI412">
        <f t="shared" si="173"/>
        <v>0.40452301597593354</v>
      </c>
      <c r="AJ412">
        <f t="shared" si="174"/>
        <v>0.35510169570863948</v>
      </c>
      <c r="AK412">
        <f t="shared" si="175"/>
        <v>0.21562519069982652</v>
      </c>
      <c r="AL412">
        <f t="shared" si="176"/>
        <v>0.21391708930048256</v>
      </c>
      <c r="AM412">
        <f t="shared" si="177"/>
        <v>0.31870388613296913</v>
      </c>
      <c r="AN412">
        <f t="shared" si="178"/>
        <v>0.17751927972481224</v>
      </c>
      <c r="AO412">
        <v>0</v>
      </c>
      <c r="AP412">
        <f t="shared" si="179"/>
        <v>0.37742650208967687</v>
      </c>
      <c r="AQ412">
        <f t="shared" si="180"/>
        <v>0.18852867681356988</v>
      </c>
      <c r="AR412">
        <v>30</v>
      </c>
      <c r="AS412">
        <f>AR412*'MRIP Selectivity'!$N$35</f>
        <v>0.18889782527610699</v>
      </c>
      <c r="AT412">
        <f>AR412*'MRIP Selectivity'!$O$35</f>
        <v>0.18852867681356988</v>
      </c>
      <c r="AU412">
        <f>AR412*'MRIP Selectivity'!$P$35</f>
        <v>2.709651388625664E-2</v>
      </c>
      <c r="AV412">
        <v>6</v>
      </c>
      <c r="AW412">
        <f t="shared" si="181"/>
        <v>30</v>
      </c>
      <c r="AX412">
        <f t="shared" si="160"/>
        <v>0</v>
      </c>
      <c r="AY412">
        <f t="shared" si="161"/>
        <v>0</v>
      </c>
      <c r="AZ412">
        <f t="shared" si="162"/>
        <v>0</v>
      </c>
      <c r="BA412">
        <v>157.83409259999999</v>
      </c>
      <c r="BB412">
        <v>157.83409259999999</v>
      </c>
    </row>
    <row r="413" spans="1:54" x14ac:dyDescent="0.25">
      <c r="A413" t="s">
        <v>371</v>
      </c>
      <c r="B413" t="s">
        <v>3</v>
      </c>
      <c r="C413">
        <v>2013</v>
      </c>
      <c r="D413">
        <v>4</v>
      </c>
      <c r="E413">
        <v>8</v>
      </c>
      <c r="F413" t="s">
        <v>1842</v>
      </c>
      <c r="G413" t="s">
        <v>1769</v>
      </c>
      <c r="H413" t="s">
        <v>1890</v>
      </c>
      <c r="I413" t="s">
        <v>1812</v>
      </c>
      <c r="J413" t="s">
        <v>1813</v>
      </c>
      <c r="K413" t="str">
        <f t="shared" si="163"/>
        <v>Inshore</v>
      </c>
      <c r="L413">
        <v>0</v>
      </c>
      <c r="M413">
        <f t="shared" si="156"/>
        <v>0</v>
      </c>
      <c r="N413">
        <f t="shared" si="164"/>
        <v>1.258088340298923E-2</v>
      </c>
      <c r="O413">
        <f t="shared" si="165"/>
        <v>6.2842892271189965E-3</v>
      </c>
      <c r="P413">
        <v>0</v>
      </c>
      <c r="Q413">
        <f t="shared" si="166"/>
        <v>0</v>
      </c>
      <c r="R413">
        <v>0</v>
      </c>
      <c r="S413">
        <f t="shared" si="157"/>
        <v>0</v>
      </c>
      <c r="T413">
        <f t="shared" si="167"/>
        <v>0</v>
      </c>
      <c r="U413">
        <f t="shared" si="158"/>
        <v>1.0623462871098971E-2</v>
      </c>
      <c r="V413">
        <f t="shared" si="168"/>
        <v>0.84441310922369939</v>
      </c>
      <c r="W413">
        <f t="shared" si="159"/>
        <v>5.9173093241604077E-3</v>
      </c>
      <c r="X413">
        <f t="shared" si="169"/>
        <v>0.94160359434525431</v>
      </c>
      <c r="Y413">
        <v>1</v>
      </c>
      <c r="Z413">
        <f>Y413*'MRIP Selectivity'!$N$35</f>
        <v>6.2965941758702333E-3</v>
      </c>
      <c r="AA413">
        <f>Y413*'MRIP Selectivity'!$O$35</f>
        <v>6.2842892271189965E-3</v>
      </c>
      <c r="AB413">
        <f>Y413*'MRIP Selectivity'!$P$35</f>
        <v>9.0321712954188795E-4</v>
      </c>
      <c r="AC413">
        <v>0.74741255597723821</v>
      </c>
      <c r="AD413">
        <v>0.94160359434525442</v>
      </c>
      <c r="AE413">
        <v>1.3432654004296583</v>
      </c>
      <c r="AF413">
        <f t="shared" si="170"/>
        <v>4.7061535469385633E-3</v>
      </c>
      <c r="AG413">
        <f t="shared" si="171"/>
        <v>5.9173093241604077E-3</v>
      </c>
      <c r="AH413">
        <f t="shared" si="172"/>
        <v>1.2132603191890106E-3</v>
      </c>
      <c r="AI413">
        <f t="shared" si="173"/>
        <v>1.3484100532531117E-2</v>
      </c>
      <c r="AJ413">
        <f t="shared" si="174"/>
        <v>1.1836723190287982E-2</v>
      </c>
      <c r="AK413">
        <f t="shared" si="175"/>
        <v>7.1875063566608846E-3</v>
      </c>
      <c r="AL413">
        <f t="shared" si="176"/>
        <v>7.1305696433494187E-3</v>
      </c>
      <c r="AM413">
        <f t="shared" si="177"/>
        <v>1.0623462871098971E-2</v>
      </c>
      <c r="AN413">
        <f t="shared" si="178"/>
        <v>5.9173093241604077E-3</v>
      </c>
      <c r="AO413">
        <v>0</v>
      </c>
      <c r="AP413">
        <f t="shared" si="179"/>
        <v>1.258088340298923E-2</v>
      </c>
      <c r="AQ413">
        <f t="shared" si="180"/>
        <v>6.2842892271189965E-3</v>
      </c>
      <c r="AR413">
        <v>1</v>
      </c>
      <c r="AS413">
        <f>AR413*'MRIP Selectivity'!$N$35</f>
        <v>6.2965941758702333E-3</v>
      </c>
      <c r="AT413">
        <f>AR413*'MRIP Selectivity'!$O$35</f>
        <v>6.2842892271189965E-3</v>
      </c>
      <c r="AU413">
        <f>AR413*'MRIP Selectivity'!$P$35</f>
        <v>9.0321712954188795E-4</v>
      </c>
      <c r="AV413">
        <v>3</v>
      </c>
      <c r="AW413">
        <f t="shared" si="181"/>
        <v>15</v>
      </c>
      <c r="AX413">
        <f t="shared" si="160"/>
        <v>0</v>
      </c>
      <c r="AY413">
        <f t="shared" si="161"/>
        <v>0</v>
      </c>
      <c r="AZ413">
        <f t="shared" si="162"/>
        <v>0</v>
      </c>
      <c r="BA413">
        <v>215.57192501</v>
      </c>
      <c r="BB413">
        <v>215.57192501</v>
      </c>
    </row>
    <row r="414" spans="1:54" x14ac:dyDescent="0.25">
      <c r="A414" t="s">
        <v>372</v>
      </c>
      <c r="B414" t="s">
        <v>3</v>
      </c>
      <c r="C414">
        <v>2013</v>
      </c>
      <c r="D414">
        <v>4</v>
      </c>
      <c r="E414">
        <v>8</v>
      </c>
      <c r="F414" t="s">
        <v>1836</v>
      </c>
      <c r="G414" t="s">
        <v>1769</v>
      </c>
      <c r="H414" t="s">
        <v>1890</v>
      </c>
      <c r="I414" t="s">
        <v>1812</v>
      </c>
      <c r="J414" t="s">
        <v>1813</v>
      </c>
      <c r="K414" t="str">
        <f t="shared" si="163"/>
        <v>Inshore</v>
      </c>
      <c r="L414">
        <v>0</v>
      </c>
      <c r="M414">
        <f t="shared" si="156"/>
        <v>0</v>
      </c>
      <c r="N414">
        <f t="shared" si="164"/>
        <v>5.0323533611956919E-2</v>
      </c>
      <c r="O414">
        <f t="shared" si="165"/>
        <v>2.5137156908475986E-2</v>
      </c>
      <c r="P414">
        <v>0</v>
      </c>
      <c r="Q414">
        <f t="shared" si="166"/>
        <v>0</v>
      </c>
      <c r="R414">
        <v>0</v>
      </c>
      <c r="S414">
        <f t="shared" si="157"/>
        <v>0</v>
      </c>
      <c r="T414">
        <f t="shared" si="167"/>
        <v>0</v>
      </c>
      <c r="U414">
        <f t="shared" si="158"/>
        <v>4.2493851484395884E-2</v>
      </c>
      <c r="V414">
        <f t="shared" si="168"/>
        <v>0.84441310922369939</v>
      </c>
      <c r="W414">
        <f t="shared" si="159"/>
        <v>2.3669237296641631E-2</v>
      </c>
      <c r="X414">
        <f t="shared" si="169"/>
        <v>0.94160359434525431</v>
      </c>
      <c r="Y414">
        <v>4</v>
      </c>
      <c r="Z414">
        <f>Y414*'MRIP Selectivity'!$N$35</f>
        <v>2.5186376703480933E-2</v>
      </c>
      <c r="AA414">
        <f>Y414*'MRIP Selectivity'!$O$35</f>
        <v>2.5137156908475986E-2</v>
      </c>
      <c r="AB414">
        <f>Y414*'MRIP Selectivity'!$P$35</f>
        <v>3.6128685181675518E-3</v>
      </c>
      <c r="AC414">
        <v>0.74741255597723821</v>
      </c>
      <c r="AD414">
        <v>0.94160359434525442</v>
      </c>
      <c r="AE414">
        <v>1.3432654004296583</v>
      </c>
      <c r="AF414">
        <f t="shared" si="170"/>
        <v>1.8824614187754253E-2</v>
      </c>
      <c r="AG414">
        <f t="shared" si="171"/>
        <v>2.3669237296641631E-2</v>
      </c>
      <c r="AH414">
        <f t="shared" si="172"/>
        <v>4.8530412767560423E-3</v>
      </c>
      <c r="AI414">
        <f t="shared" si="173"/>
        <v>5.3936402130124468E-2</v>
      </c>
      <c r="AJ414">
        <f t="shared" si="174"/>
        <v>4.7346892761151928E-2</v>
      </c>
      <c r="AK414">
        <f t="shared" si="175"/>
        <v>2.8750025426643538E-2</v>
      </c>
      <c r="AL414">
        <f t="shared" si="176"/>
        <v>2.8522278573397675E-2</v>
      </c>
      <c r="AM414">
        <f t="shared" si="177"/>
        <v>4.2493851484395884E-2</v>
      </c>
      <c r="AN414">
        <f t="shared" si="178"/>
        <v>2.3669237296641631E-2</v>
      </c>
      <c r="AO414">
        <v>0</v>
      </c>
      <c r="AP414">
        <f t="shared" si="179"/>
        <v>5.0323533611956919E-2</v>
      </c>
      <c r="AQ414">
        <f t="shared" si="180"/>
        <v>2.5137156908475986E-2</v>
      </c>
      <c r="AR414">
        <v>4</v>
      </c>
      <c r="AS414">
        <f>AR414*'MRIP Selectivity'!$N$35</f>
        <v>2.5186376703480933E-2</v>
      </c>
      <c r="AT414">
        <f>AR414*'MRIP Selectivity'!$O$35</f>
        <v>2.5137156908475986E-2</v>
      </c>
      <c r="AU414">
        <f>AR414*'MRIP Selectivity'!$P$35</f>
        <v>3.6128685181675518E-3</v>
      </c>
      <c r="AV414">
        <v>3</v>
      </c>
      <c r="AW414">
        <f t="shared" si="181"/>
        <v>15</v>
      </c>
      <c r="AX414">
        <f t="shared" si="160"/>
        <v>0</v>
      </c>
      <c r="AY414">
        <f t="shared" si="161"/>
        <v>0</v>
      </c>
      <c r="AZ414">
        <f t="shared" si="162"/>
        <v>0</v>
      </c>
      <c r="BA414">
        <v>510.61546694999998</v>
      </c>
      <c r="BB414">
        <v>510.61546694999998</v>
      </c>
    </row>
    <row r="415" spans="1:54" x14ac:dyDescent="0.25">
      <c r="A415" t="s">
        <v>373</v>
      </c>
      <c r="B415" t="s">
        <v>3</v>
      </c>
      <c r="C415">
        <v>2013</v>
      </c>
      <c r="D415">
        <v>5</v>
      </c>
      <c r="E415">
        <v>9</v>
      </c>
      <c r="F415" t="s">
        <v>1832</v>
      </c>
      <c r="G415" t="s">
        <v>1769</v>
      </c>
      <c r="H415" t="s">
        <v>1891</v>
      </c>
      <c r="I415" t="s">
        <v>1812</v>
      </c>
      <c r="J415" t="s">
        <v>1819</v>
      </c>
      <c r="K415" t="str">
        <f t="shared" si="163"/>
        <v>Offshore</v>
      </c>
      <c r="L415">
        <v>0</v>
      </c>
      <c r="M415">
        <f t="shared" si="156"/>
        <v>0</v>
      </c>
      <c r="N415">
        <f t="shared" si="164"/>
        <v>2.516176680597846E-2</v>
      </c>
      <c r="O415">
        <f t="shared" si="165"/>
        <v>1.2568578454237993E-2</v>
      </c>
      <c r="P415">
        <v>0</v>
      </c>
      <c r="Q415">
        <f t="shared" si="166"/>
        <v>0</v>
      </c>
      <c r="R415">
        <v>0</v>
      </c>
      <c r="S415">
        <f t="shared" si="157"/>
        <v>0</v>
      </c>
      <c r="T415">
        <f t="shared" si="167"/>
        <v>0</v>
      </c>
      <c r="U415">
        <f t="shared" si="158"/>
        <v>2.1246925742197942E-2</v>
      </c>
      <c r="V415">
        <f t="shared" si="168"/>
        <v>0.84441310922369939</v>
      </c>
      <c r="W415">
        <f t="shared" si="159"/>
        <v>1.1834618648320815E-2</v>
      </c>
      <c r="X415">
        <f t="shared" si="169"/>
        <v>0.94160359434525431</v>
      </c>
      <c r="Y415">
        <v>2</v>
      </c>
      <c r="Z415">
        <f>Y415*'MRIP Selectivity'!$N$35</f>
        <v>1.2593188351740467E-2</v>
      </c>
      <c r="AA415">
        <f>Y415*'MRIP Selectivity'!$O$35</f>
        <v>1.2568578454237993E-2</v>
      </c>
      <c r="AB415">
        <f>Y415*'MRIP Selectivity'!$P$35</f>
        <v>1.8064342590837759E-3</v>
      </c>
      <c r="AC415">
        <v>0.74741255597723821</v>
      </c>
      <c r="AD415">
        <v>0.94160359434525442</v>
      </c>
      <c r="AE415">
        <v>1.3432654004296583</v>
      </c>
      <c r="AF415">
        <f t="shared" si="170"/>
        <v>9.4123070938771265E-3</v>
      </c>
      <c r="AG415">
        <f t="shared" si="171"/>
        <v>1.1834618648320815E-2</v>
      </c>
      <c r="AH415">
        <f t="shared" si="172"/>
        <v>2.4265206383780212E-3</v>
      </c>
      <c r="AI415">
        <f t="shared" si="173"/>
        <v>2.6968201065062234E-2</v>
      </c>
      <c r="AJ415">
        <f t="shared" si="174"/>
        <v>2.3673446380575964E-2</v>
      </c>
      <c r="AK415">
        <f t="shared" si="175"/>
        <v>1.4375012713321769E-2</v>
      </c>
      <c r="AL415">
        <f t="shared" si="176"/>
        <v>1.4261139286698837E-2</v>
      </c>
      <c r="AM415">
        <f t="shared" si="177"/>
        <v>2.1246925742197942E-2</v>
      </c>
      <c r="AN415">
        <f t="shared" si="178"/>
        <v>1.1834618648320815E-2</v>
      </c>
      <c r="AO415">
        <v>0</v>
      </c>
      <c r="AP415">
        <f t="shared" si="179"/>
        <v>2.516176680597846E-2</v>
      </c>
      <c r="AQ415">
        <f t="shared" si="180"/>
        <v>1.2568578454237993E-2</v>
      </c>
      <c r="AR415">
        <v>2</v>
      </c>
      <c r="AS415">
        <f>AR415*'MRIP Selectivity'!$N$35</f>
        <v>1.2593188351740467E-2</v>
      </c>
      <c r="AT415">
        <f>AR415*'MRIP Selectivity'!$O$35</f>
        <v>1.2568578454237993E-2</v>
      </c>
      <c r="AU415">
        <f>AR415*'MRIP Selectivity'!$P$35</f>
        <v>1.8064342590837759E-3</v>
      </c>
      <c r="AV415">
        <v>4</v>
      </c>
      <c r="AW415">
        <f t="shared" si="181"/>
        <v>20</v>
      </c>
      <c r="AX415">
        <f t="shared" si="160"/>
        <v>0</v>
      </c>
      <c r="AY415">
        <f t="shared" si="161"/>
        <v>0</v>
      </c>
      <c r="AZ415">
        <f t="shared" si="162"/>
        <v>0</v>
      </c>
      <c r="BA415">
        <v>193.38874347999999</v>
      </c>
      <c r="BB415">
        <v>193.38874347999999</v>
      </c>
    </row>
    <row r="416" spans="1:54" x14ac:dyDescent="0.25">
      <c r="A416" t="s">
        <v>374</v>
      </c>
      <c r="B416" t="s">
        <v>3</v>
      </c>
      <c r="C416">
        <v>2013</v>
      </c>
      <c r="D416">
        <v>5</v>
      </c>
      <c r="E416">
        <v>9</v>
      </c>
      <c r="F416" t="s">
        <v>1832</v>
      </c>
      <c r="G416" t="s">
        <v>1769</v>
      </c>
      <c r="H416" t="s">
        <v>1891</v>
      </c>
      <c r="I416" t="s">
        <v>1812</v>
      </c>
      <c r="J416" t="s">
        <v>1819</v>
      </c>
      <c r="K416" t="str">
        <f t="shared" si="163"/>
        <v>Offshore</v>
      </c>
      <c r="L416">
        <v>8.0029646568999997</v>
      </c>
      <c r="M416">
        <f t="shared" si="156"/>
        <v>1547.6832791127401</v>
      </c>
      <c r="N416">
        <f t="shared" si="164"/>
        <v>8.0029646568999997</v>
      </c>
      <c r="O416">
        <f t="shared" si="165"/>
        <v>8.0029646568999997</v>
      </c>
      <c r="P416">
        <v>97.083208066929132</v>
      </c>
      <c r="Q416">
        <f t="shared" si="166"/>
        <v>12.130905511775051</v>
      </c>
      <c r="R416">
        <v>7.4984946929332157</v>
      </c>
      <c r="S416">
        <f t="shared" si="157"/>
        <v>1450.1244666578029</v>
      </c>
      <c r="T416">
        <f t="shared" si="167"/>
        <v>0.93696461429055045</v>
      </c>
      <c r="U416">
        <f t="shared" si="158"/>
        <v>7.4984946929332157</v>
      </c>
      <c r="V416">
        <f t="shared" si="168"/>
        <v>0.93696461429055045</v>
      </c>
      <c r="W416">
        <f t="shared" si="159"/>
        <v>7.4984946929332157</v>
      </c>
      <c r="X416">
        <f t="shared" si="169"/>
        <v>0.93696461429055045</v>
      </c>
      <c r="Y416">
        <v>0</v>
      </c>
      <c r="Z416">
        <f>Y416*'MRIP Selectivity'!$N$35</f>
        <v>0</v>
      </c>
      <c r="AA416">
        <f>Y416*'MRIP Selectivity'!$O$35</f>
        <v>0</v>
      </c>
      <c r="AB416">
        <f>Y416*'MRIP Selectivity'!$P$35</f>
        <v>0</v>
      </c>
      <c r="AC416">
        <v>0.74741255597723821</v>
      </c>
      <c r="AD416">
        <v>0.94160359434525442</v>
      </c>
      <c r="AE416">
        <v>1.3432654004296583</v>
      </c>
      <c r="AF416">
        <f t="shared" si="170"/>
        <v>0</v>
      </c>
      <c r="AG416">
        <f t="shared" si="171"/>
        <v>0</v>
      </c>
      <c r="AH416">
        <f t="shared" si="172"/>
        <v>0</v>
      </c>
      <c r="AI416">
        <f t="shared" si="173"/>
        <v>0</v>
      </c>
      <c r="AJ416">
        <f t="shared" si="174"/>
        <v>0</v>
      </c>
      <c r="AK416">
        <f t="shared" si="175"/>
        <v>0</v>
      </c>
      <c r="AL416">
        <f t="shared" si="176"/>
        <v>0</v>
      </c>
      <c r="AM416">
        <f t="shared" si="177"/>
        <v>7.4984946929332157</v>
      </c>
      <c r="AN416">
        <f t="shared" si="178"/>
        <v>7.4984946929332157</v>
      </c>
      <c r="AO416">
        <v>8</v>
      </c>
      <c r="AP416">
        <f t="shared" si="179"/>
        <v>8</v>
      </c>
      <c r="AQ416">
        <f t="shared" si="180"/>
        <v>8</v>
      </c>
      <c r="AR416">
        <v>0</v>
      </c>
      <c r="AS416">
        <f>AR416*'MRIP Selectivity'!$N$35</f>
        <v>0</v>
      </c>
      <c r="AT416">
        <f>AR416*'MRIP Selectivity'!$O$35</f>
        <v>0</v>
      </c>
      <c r="AU416">
        <f>AR416*'MRIP Selectivity'!$P$35</f>
        <v>0</v>
      </c>
      <c r="AV416">
        <v>2</v>
      </c>
      <c r="AW416">
        <f t="shared" si="181"/>
        <v>10</v>
      </c>
      <c r="AX416">
        <f t="shared" si="160"/>
        <v>0</v>
      </c>
      <c r="AY416">
        <f t="shared" si="161"/>
        <v>0</v>
      </c>
      <c r="AZ416">
        <f t="shared" si="162"/>
        <v>0</v>
      </c>
      <c r="BA416">
        <v>193.38874347999999</v>
      </c>
      <c r="BB416">
        <v>193.38874347999999</v>
      </c>
    </row>
    <row r="417" spans="1:54" x14ac:dyDescent="0.25">
      <c r="A417" t="s">
        <v>375</v>
      </c>
      <c r="B417" t="s">
        <v>3</v>
      </c>
      <c r="C417">
        <v>2013</v>
      </c>
      <c r="D417">
        <v>5</v>
      </c>
      <c r="E417">
        <v>9</v>
      </c>
      <c r="F417" t="s">
        <v>1833</v>
      </c>
      <c r="G417" t="s">
        <v>1769</v>
      </c>
      <c r="H417" t="s">
        <v>1891</v>
      </c>
      <c r="I417" t="s">
        <v>1812</v>
      </c>
      <c r="J417" t="s">
        <v>1767</v>
      </c>
      <c r="K417" t="str">
        <f t="shared" si="163"/>
        <v>Inshore</v>
      </c>
      <c r="L417">
        <v>0</v>
      </c>
      <c r="M417">
        <f t="shared" si="156"/>
        <v>0</v>
      </c>
      <c r="N417">
        <f t="shared" si="164"/>
        <v>7.5485300417935386E-2</v>
      </c>
      <c r="O417">
        <f t="shared" si="165"/>
        <v>3.7705735362713981E-2</v>
      </c>
      <c r="P417">
        <v>0</v>
      </c>
      <c r="Q417">
        <f t="shared" si="166"/>
        <v>0</v>
      </c>
      <c r="R417">
        <v>0</v>
      </c>
      <c r="S417">
        <f t="shared" si="157"/>
        <v>0</v>
      </c>
      <c r="T417">
        <f t="shared" si="167"/>
        <v>0</v>
      </c>
      <c r="U417">
        <f t="shared" si="158"/>
        <v>6.3740777226593825E-2</v>
      </c>
      <c r="V417">
        <f t="shared" si="168"/>
        <v>0.84441310922369928</v>
      </c>
      <c r="W417">
        <f t="shared" si="159"/>
        <v>3.5503855944962449E-2</v>
      </c>
      <c r="X417">
        <f t="shared" si="169"/>
        <v>0.94160359434525442</v>
      </c>
      <c r="Y417">
        <v>6</v>
      </c>
      <c r="Z417">
        <f>Y417*'MRIP Selectivity'!$N$35</f>
        <v>3.7779565055221398E-2</v>
      </c>
      <c r="AA417">
        <f>Y417*'MRIP Selectivity'!$O$35</f>
        <v>3.7705735362713981E-2</v>
      </c>
      <c r="AB417">
        <f>Y417*'MRIP Selectivity'!$P$35</f>
        <v>5.4193027772513275E-3</v>
      </c>
      <c r="AC417">
        <v>0.74741255597723821</v>
      </c>
      <c r="AD417">
        <v>0.94160359434525442</v>
      </c>
      <c r="AE417">
        <v>1.3432654004296583</v>
      </c>
      <c r="AF417">
        <f t="shared" si="170"/>
        <v>2.8236921281631376E-2</v>
      </c>
      <c r="AG417">
        <f t="shared" si="171"/>
        <v>3.5503855944962449E-2</v>
      </c>
      <c r="AH417">
        <f t="shared" si="172"/>
        <v>7.2795619151340635E-3</v>
      </c>
      <c r="AI417">
        <f t="shared" si="173"/>
        <v>8.0904603195186719E-2</v>
      </c>
      <c r="AJ417">
        <f t="shared" si="174"/>
        <v>7.1020339141727895E-2</v>
      </c>
      <c r="AK417">
        <f t="shared" si="175"/>
        <v>4.3125038139965308E-2</v>
      </c>
      <c r="AL417">
        <f t="shared" si="176"/>
        <v>4.2783417860096512E-2</v>
      </c>
      <c r="AM417">
        <f t="shared" si="177"/>
        <v>6.3740777226593825E-2</v>
      </c>
      <c r="AN417">
        <f t="shared" si="178"/>
        <v>3.5503855944962449E-2</v>
      </c>
      <c r="AO417">
        <v>0</v>
      </c>
      <c r="AP417">
        <f t="shared" si="179"/>
        <v>7.5485300417935386E-2</v>
      </c>
      <c r="AQ417">
        <f t="shared" si="180"/>
        <v>3.7705735362713981E-2</v>
      </c>
      <c r="AR417">
        <v>6</v>
      </c>
      <c r="AS417">
        <f>AR417*'MRIP Selectivity'!$N$35</f>
        <v>3.7779565055221398E-2</v>
      </c>
      <c r="AT417">
        <f>AR417*'MRIP Selectivity'!$O$35</f>
        <v>3.7705735362713981E-2</v>
      </c>
      <c r="AU417">
        <f>AR417*'MRIP Selectivity'!$P$35</f>
        <v>5.4193027772513275E-3</v>
      </c>
      <c r="AV417">
        <v>1</v>
      </c>
      <c r="AW417">
        <f t="shared" si="181"/>
        <v>5</v>
      </c>
      <c r="AX417">
        <f t="shared" si="160"/>
        <v>0</v>
      </c>
      <c r="AY417">
        <f t="shared" si="161"/>
        <v>0</v>
      </c>
      <c r="AZ417">
        <f t="shared" si="162"/>
        <v>0</v>
      </c>
      <c r="BA417">
        <v>296.44385718000001</v>
      </c>
      <c r="BB417">
        <v>296.44385718000001</v>
      </c>
    </row>
    <row r="418" spans="1:54" x14ac:dyDescent="0.25">
      <c r="A418" t="s">
        <v>1893</v>
      </c>
      <c r="B418" t="s">
        <v>3</v>
      </c>
      <c r="C418">
        <v>2013</v>
      </c>
      <c r="D418">
        <v>5</v>
      </c>
      <c r="E418">
        <v>9</v>
      </c>
      <c r="F418" t="s">
        <v>1833</v>
      </c>
      <c r="G418" t="s">
        <v>1769</v>
      </c>
      <c r="H418" t="s">
        <v>1891</v>
      </c>
      <c r="I418" t="s">
        <v>1812</v>
      </c>
      <c r="J418" t="s">
        <v>1813</v>
      </c>
      <c r="K418" t="str">
        <f t="shared" si="163"/>
        <v>Inshore</v>
      </c>
      <c r="L418">
        <v>0</v>
      </c>
      <c r="M418">
        <f t="shared" si="156"/>
        <v>0</v>
      </c>
      <c r="N418">
        <f t="shared" si="164"/>
        <v>1.258088340298923E-2</v>
      </c>
      <c r="O418">
        <f t="shared" si="165"/>
        <v>6.2842892271189965E-3</v>
      </c>
      <c r="P418">
        <v>0</v>
      </c>
      <c r="Q418">
        <f t="shared" si="166"/>
        <v>0</v>
      </c>
      <c r="R418">
        <v>0</v>
      </c>
      <c r="S418">
        <f t="shared" si="157"/>
        <v>0</v>
      </c>
      <c r="T418">
        <f t="shared" si="167"/>
        <v>0</v>
      </c>
      <c r="U418">
        <f t="shared" si="158"/>
        <v>1.0623462871098971E-2</v>
      </c>
      <c r="V418">
        <f t="shared" si="168"/>
        <v>0.84441310922369939</v>
      </c>
      <c r="W418">
        <f t="shared" si="159"/>
        <v>5.9173093241604077E-3</v>
      </c>
      <c r="X418">
        <f t="shared" si="169"/>
        <v>0.94160359434525431</v>
      </c>
      <c r="Y418">
        <v>1</v>
      </c>
      <c r="Z418">
        <f>Y418*'MRIP Selectivity'!$N$35</f>
        <v>6.2965941758702333E-3</v>
      </c>
      <c r="AA418">
        <f>Y418*'MRIP Selectivity'!$O$35</f>
        <v>6.2842892271189965E-3</v>
      </c>
      <c r="AB418">
        <f>Y418*'MRIP Selectivity'!$P$35</f>
        <v>9.0321712954188795E-4</v>
      </c>
      <c r="AC418">
        <v>0.74741255597723821</v>
      </c>
      <c r="AD418">
        <v>0.94160359434525442</v>
      </c>
      <c r="AE418">
        <v>1.3432654004296583</v>
      </c>
      <c r="AF418">
        <f t="shared" si="170"/>
        <v>4.7061535469385633E-3</v>
      </c>
      <c r="AG418">
        <f t="shared" si="171"/>
        <v>5.9173093241604077E-3</v>
      </c>
      <c r="AH418">
        <f t="shared" si="172"/>
        <v>1.2132603191890106E-3</v>
      </c>
      <c r="AI418">
        <f t="shared" si="173"/>
        <v>1.3484100532531117E-2</v>
      </c>
      <c r="AJ418">
        <f t="shared" si="174"/>
        <v>1.1836723190287982E-2</v>
      </c>
      <c r="AK418">
        <f t="shared" si="175"/>
        <v>7.1875063566608846E-3</v>
      </c>
      <c r="AL418">
        <f t="shared" si="176"/>
        <v>7.1305696433494187E-3</v>
      </c>
      <c r="AM418">
        <f t="shared" si="177"/>
        <v>1.0623462871098971E-2</v>
      </c>
      <c r="AN418">
        <f t="shared" si="178"/>
        <v>5.9173093241604077E-3</v>
      </c>
      <c r="AO418">
        <v>0</v>
      </c>
      <c r="AP418">
        <f t="shared" si="179"/>
        <v>1.258088340298923E-2</v>
      </c>
      <c r="AQ418">
        <f t="shared" si="180"/>
        <v>6.2842892271189965E-3</v>
      </c>
      <c r="AR418">
        <v>1</v>
      </c>
      <c r="AS418">
        <f>AR418*'MRIP Selectivity'!$N$35</f>
        <v>6.2965941758702333E-3</v>
      </c>
      <c r="AT418">
        <f>AR418*'MRIP Selectivity'!$O$35</f>
        <v>6.2842892271189965E-3</v>
      </c>
      <c r="AU418">
        <f>AR418*'MRIP Selectivity'!$P$35</f>
        <v>9.0321712954188795E-4</v>
      </c>
      <c r="AV418">
        <v>2</v>
      </c>
      <c r="AW418">
        <f t="shared" si="181"/>
        <v>10</v>
      </c>
      <c r="AX418">
        <f t="shared" si="160"/>
        <v>0</v>
      </c>
      <c r="AY418">
        <f t="shared" si="161"/>
        <v>0</v>
      </c>
      <c r="AZ418">
        <f t="shared" si="162"/>
        <v>0</v>
      </c>
      <c r="BA418">
        <v>296.44385718000001</v>
      </c>
      <c r="BB418">
        <v>296.44385718000001</v>
      </c>
    </row>
    <row r="419" spans="1:54" x14ac:dyDescent="0.25">
      <c r="A419" t="s">
        <v>376</v>
      </c>
      <c r="B419" t="s">
        <v>3</v>
      </c>
      <c r="C419">
        <v>2013</v>
      </c>
      <c r="D419">
        <v>5</v>
      </c>
      <c r="E419">
        <v>9</v>
      </c>
      <c r="F419" t="s">
        <v>1823</v>
      </c>
      <c r="G419" t="s">
        <v>1769</v>
      </c>
      <c r="H419" t="s">
        <v>1891</v>
      </c>
      <c r="I419" t="s">
        <v>1812</v>
      </c>
      <c r="J419" t="s">
        <v>1767</v>
      </c>
      <c r="K419" t="str">
        <f t="shared" si="163"/>
        <v>Inshore</v>
      </c>
      <c r="L419">
        <v>0</v>
      </c>
      <c r="M419">
        <f t="shared" si="156"/>
        <v>0</v>
      </c>
      <c r="N419">
        <f t="shared" si="164"/>
        <v>0.18871325104483844</v>
      </c>
      <c r="O419">
        <f t="shared" si="165"/>
        <v>9.4264338406784942E-2</v>
      </c>
      <c r="P419">
        <v>0</v>
      </c>
      <c r="Q419">
        <f t="shared" si="166"/>
        <v>0</v>
      </c>
      <c r="R419">
        <v>0</v>
      </c>
      <c r="S419">
        <f t="shared" si="157"/>
        <v>0</v>
      </c>
      <c r="T419">
        <f t="shared" si="167"/>
        <v>0</v>
      </c>
      <c r="U419">
        <f t="shared" si="158"/>
        <v>0.15935194306648456</v>
      </c>
      <c r="V419">
        <f t="shared" si="168"/>
        <v>0.84441310922369939</v>
      </c>
      <c r="W419">
        <f t="shared" si="159"/>
        <v>8.875963986240612E-2</v>
      </c>
      <c r="X419">
        <f t="shared" si="169"/>
        <v>0.94160359434525442</v>
      </c>
      <c r="Y419">
        <v>15</v>
      </c>
      <c r="Z419">
        <f>Y419*'MRIP Selectivity'!$N$35</f>
        <v>9.4448912638053495E-2</v>
      </c>
      <c r="AA419">
        <f>Y419*'MRIP Selectivity'!$O$35</f>
        <v>9.4264338406784942E-2</v>
      </c>
      <c r="AB419">
        <f>Y419*'MRIP Selectivity'!$P$35</f>
        <v>1.354825694312832E-2</v>
      </c>
      <c r="AC419">
        <v>0.74741255597723821</v>
      </c>
      <c r="AD419">
        <v>0.94160359434525442</v>
      </c>
      <c r="AE419">
        <v>1.3432654004296583</v>
      </c>
      <c r="AF419">
        <f t="shared" si="170"/>
        <v>7.0592303204078444E-2</v>
      </c>
      <c r="AG419">
        <f t="shared" si="171"/>
        <v>8.875963986240612E-2</v>
      </c>
      <c r="AH419">
        <f t="shared" si="172"/>
        <v>1.819890478783516E-2</v>
      </c>
      <c r="AI419">
        <f t="shared" si="173"/>
        <v>0.20226150798796677</v>
      </c>
      <c r="AJ419">
        <f t="shared" si="174"/>
        <v>0.17755084785431974</v>
      </c>
      <c r="AK419">
        <f t="shared" si="175"/>
        <v>0.10781259534991326</v>
      </c>
      <c r="AL419">
        <f t="shared" si="176"/>
        <v>0.10695854465024128</v>
      </c>
      <c r="AM419">
        <f t="shared" si="177"/>
        <v>0.15935194306648456</v>
      </c>
      <c r="AN419">
        <f t="shared" si="178"/>
        <v>8.875963986240612E-2</v>
      </c>
      <c r="AO419">
        <v>0</v>
      </c>
      <c r="AP419">
        <f t="shared" si="179"/>
        <v>0.18871325104483844</v>
      </c>
      <c r="AQ419">
        <f t="shared" si="180"/>
        <v>9.4264338406784942E-2</v>
      </c>
      <c r="AR419">
        <v>15</v>
      </c>
      <c r="AS419">
        <f>AR419*'MRIP Selectivity'!$N$35</f>
        <v>9.4448912638053495E-2</v>
      </c>
      <c r="AT419">
        <f>AR419*'MRIP Selectivity'!$O$35</f>
        <v>9.4264338406784942E-2</v>
      </c>
      <c r="AU419">
        <f>AR419*'MRIP Selectivity'!$P$35</f>
        <v>1.354825694312832E-2</v>
      </c>
      <c r="AV419">
        <v>3</v>
      </c>
      <c r="AW419">
        <f t="shared" si="181"/>
        <v>15</v>
      </c>
      <c r="AX419">
        <f t="shared" si="160"/>
        <v>0</v>
      </c>
      <c r="AY419">
        <f t="shared" si="161"/>
        <v>0</v>
      </c>
      <c r="AZ419">
        <f t="shared" si="162"/>
        <v>0</v>
      </c>
      <c r="BA419">
        <v>1532.2391588999999</v>
      </c>
      <c r="BB419">
        <v>1532.2391588999999</v>
      </c>
    </row>
    <row r="420" spans="1:54" x14ac:dyDescent="0.25">
      <c r="A420" t="s">
        <v>377</v>
      </c>
      <c r="B420" t="s">
        <v>3</v>
      </c>
      <c r="C420">
        <v>2013</v>
      </c>
      <c r="D420">
        <v>5</v>
      </c>
      <c r="E420">
        <v>9</v>
      </c>
      <c r="F420" t="s">
        <v>1860</v>
      </c>
      <c r="G420" t="s">
        <v>1769</v>
      </c>
      <c r="H420" t="s">
        <v>1890</v>
      </c>
      <c r="I420" t="s">
        <v>1812</v>
      </c>
      <c r="J420" t="s">
        <v>1813</v>
      </c>
      <c r="K420" t="str">
        <f t="shared" si="163"/>
        <v>Inshore</v>
      </c>
      <c r="L420">
        <v>0</v>
      </c>
      <c r="M420">
        <f t="shared" si="156"/>
        <v>0</v>
      </c>
      <c r="N420">
        <f t="shared" si="164"/>
        <v>0.25161766805978458</v>
      </c>
      <c r="O420">
        <f t="shared" si="165"/>
        <v>0.12568578454237994</v>
      </c>
      <c r="P420">
        <v>0</v>
      </c>
      <c r="Q420">
        <f t="shared" si="166"/>
        <v>0</v>
      </c>
      <c r="R420">
        <v>0</v>
      </c>
      <c r="S420">
        <f t="shared" si="157"/>
        <v>0</v>
      </c>
      <c r="T420">
        <f t="shared" si="167"/>
        <v>0</v>
      </c>
      <c r="U420">
        <f t="shared" si="158"/>
        <v>0.21246925742197942</v>
      </c>
      <c r="V420">
        <f t="shared" si="168"/>
        <v>0.84441310922369939</v>
      </c>
      <c r="W420">
        <f t="shared" si="159"/>
        <v>0.11834618648320817</v>
      </c>
      <c r="X420">
        <f t="shared" si="169"/>
        <v>0.94160359434525442</v>
      </c>
      <c r="Y420">
        <v>20</v>
      </c>
      <c r="Z420">
        <f>Y420*'MRIP Selectivity'!$N$35</f>
        <v>0.12593188351740467</v>
      </c>
      <c r="AA420">
        <f>Y420*'MRIP Selectivity'!$O$35</f>
        <v>0.12568578454237994</v>
      </c>
      <c r="AB420">
        <f>Y420*'MRIP Selectivity'!$P$35</f>
        <v>1.8064342590837758E-2</v>
      </c>
      <c r="AC420">
        <v>0.74741255597723821</v>
      </c>
      <c r="AD420">
        <v>0.94160359434525442</v>
      </c>
      <c r="AE420">
        <v>1.3432654004296583</v>
      </c>
      <c r="AF420">
        <f t="shared" si="170"/>
        <v>9.4123070938771258E-2</v>
      </c>
      <c r="AG420">
        <f t="shared" si="171"/>
        <v>0.11834618648320817</v>
      </c>
      <c r="AH420">
        <f t="shared" si="172"/>
        <v>2.426520638378021E-2</v>
      </c>
      <c r="AI420">
        <f t="shared" si="173"/>
        <v>0.26968201065062236</v>
      </c>
      <c r="AJ420">
        <f t="shared" si="174"/>
        <v>0.23673446380575963</v>
      </c>
      <c r="AK420">
        <f t="shared" si="175"/>
        <v>0.14375012713321769</v>
      </c>
      <c r="AL420">
        <f t="shared" si="176"/>
        <v>0.14261139286698837</v>
      </c>
      <c r="AM420">
        <f t="shared" si="177"/>
        <v>0.21246925742197942</v>
      </c>
      <c r="AN420">
        <f t="shared" si="178"/>
        <v>0.11834618648320817</v>
      </c>
      <c r="AO420">
        <v>0</v>
      </c>
      <c r="AP420">
        <f t="shared" si="179"/>
        <v>0.25161766805978458</v>
      </c>
      <c r="AQ420">
        <f t="shared" si="180"/>
        <v>0.12568578454237994</v>
      </c>
      <c r="AR420">
        <v>20</v>
      </c>
      <c r="AS420">
        <f>AR420*'MRIP Selectivity'!$N$35</f>
        <v>0.12593188351740467</v>
      </c>
      <c r="AT420">
        <f>AR420*'MRIP Selectivity'!$O$35</f>
        <v>0.12568578454237994</v>
      </c>
      <c r="AU420">
        <f>AR420*'MRIP Selectivity'!$P$35</f>
        <v>1.8064342590837758E-2</v>
      </c>
      <c r="AV420">
        <v>6</v>
      </c>
      <c r="AW420">
        <f t="shared" si="181"/>
        <v>30</v>
      </c>
      <c r="AX420">
        <f t="shared" si="160"/>
        <v>0</v>
      </c>
      <c r="AY420">
        <f t="shared" si="161"/>
        <v>0</v>
      </c>
      <c r="AZ420">
        <f t="shared" si="162"/>
        <v>0</v>
      </c>
      <c r="BA420">
        <v>206.33267848</v>
      </c>
      <c r="BB420">
        <v>206.33267848</v>
      </c>
    </row>
    <row r="421" spans="1:54" x14ac:dyDescent="0.25">
      <c r="A421" t="s">
        <v>378</v>
      </c>
      <c r="B421" t="s">
        <v>3</v>
      </c>
      <c r="C421">
        <v>2013</v>
      </c>
      <c r="D421">
        <v>5</v>
      </c>
      <c r="E421">
        <v>9</v>
      </c>
      <c r="F421" t="s">
        <v>1860</v>
      </c>
      <c r="G421" t="s">
        <v>1769</v>
      </c>
      <c r="H421" t="s">
        <v>1890</v>
      </c>
      <c r="I421" t="s">
        <v>1812</v>
      </c>
      <c r="J421" t="s">
        <v>1813</v>
      </c>
      <c r="K421" t="str">
        <f t="shared" si="163"/>
        <v>Inshore</v>
      </c>
      <c r="L421">
        <v>0</v>
      </c>
      <c r="M421">
        <f t="shared" si="156"/>
        <v>0</v>
      </c>
      <c r="N421">
        <f t="shared" si="164"/>
        <v>2.516176680597846E-2</v>
      </c>
      <c r="O421">
        <f t="shared" si="165"/>
        <v>1.2568578454237993E-2</v>
      </c>
      <c r="P421">
        <v>0</v>
      </c>
      <c r="Q421">
        <f t="shared" si="166"/>
        <v>0</v>
      </c>
      <c r="R421">
        <v>0</v>
      </c>
      <c r="S421">
        <f t="shared" si="157"/>
        <v>0</v>
      </c>
      <c r="T421">
        <f t="shared" si="167"/>
        <v>0</v>
      </c>
      <c r="U421">
        <f t="shared" si="158"/>
        <v>2.1246925742197942E-2</v>
      </c>
      <c r="V421">
        <f t="shared" si="168"/>
        <v>0.84441310922369939</v>
      </c>
      <c r="W421">
        <f t="shared" si="159"/>
        <v>1.1834618648320815E-2</v>
      </c>
      <c r="X421">
        <f t="shared" si="169"/>
        <v>0.94160359434525431</v>
      </c>
      <c r="Y421">
        <v>2</v>
      </c>
      <c r="Z421">
        <f>Y421*'MRIP Selectivity'!$N$35</f>
        <v>1.2593188351740467E-2</v>
      </c>
      <c r="AA421">
        <f>Y421*'MRIP Selectivity'!$O$35</f>
        <v>1.2568578454237993E-2</v>
      </c>
      <c r="AB421">
        <f>Y421*'MRIP Selectivity'!$P$35</f>
        <v>1.8064342590837759E-3</v>
      </c>
      <c r="AC421">
        <v>0.74741255597723821</v>
      </c>
      <c r="AD421">
        <v>0.94160359434525442</v>
      </c>
      <c r="AE421">
        <v>1.3432654004296583</v>
      </c>
      <c r="AF421">
        <f t="shared" si="170"/>
        <v>9.4123070938771265E-3</v>
      </c>
      <c r="AG421">
        <f t="shared" si="171"/>
        <v>1.1834618648320815E-2</v>
      </c>
      <c r="AH421">
        <f t="shared" si="172"/>
        <v>2.4265206383780212E-3</v>
      </c>
      <c r="AI421">
        <f t="shared" si="173"/>
        <v>2.6968201065062234E-2</v>
      </c>
      <c r="AJ421">
        <f t="shared" si="174"/>
        <v>2.3673446380575964E-2</v>
      </c>
      <c r="AK421">
        <f t="shared" si="175"/>
        <v>1.4375012713321769E-2</v>
      </c>
      <c r="AL421">
        <f t="shared" si="176"/>
        <v>1.4261139286698837E-2</v>
      </c>
      <c r="AM421">
        <f t="shared" si="177"/>
        <v>2.1246925742197942E-2</v>
      </c>
      <c r="AN421">
        <f t="shared" si="178"/>
        <v>1.1834618648320815E-2</v>
      </c>
      <c r="AO421">
        <v>0</v>
      </c>
      <c r="AP421">
        <f t="shared" si="179"/>
        <v>2.516176680597846E-2</v>
      </c>
      <c r="AQ421">
        <f t="shared" si="180"/>
        <v>1.2568578454237993E-2</v>
      </c>
      <c r="AR421">
        <v>2</v>
      </c>
      <c r="AS421">
        <f>AR421*'MRIP Selectivity'!$N$35</f>
        <v>1.2593188351740467E-2</v>
      </c>
      <c r="AT421">
        <f>AR421*'MRIP Selectivity'!$O$35</f>
        <v>1.2568578454237993E-2</v>
      </c>
      <c r="AU421">
        <f>AR421*'MRIP Selectivity'!$P$35</f>
        <v>1.8064342590837759E-3</v>
      </c>
      <c r="AV421">
        <v>5</v>
      </c>
      <c r="AW421">
        <f t="shared" si="181"/>
        <v>25</v>
      </c>
      <c r="AX421">
        <f t="shared" si="160"/>
        <v>0</v>
      </c>
      <c r="AY421">
        <f t="shared" si="161"/>
        <v>0</v>
      </c>
      <c r="AZ421">
        <f t="shared" si="162"/>
        <v>0</v>
      </c>
      <c r="BA421">
        <v>444.67772015000003</v>
      </c>
      <c r="BB421">
        <v>444.67772015000003</v>
      </c>
    </row>
    <row r="422" spans="1:54" x14ac:dyDescent="0.25">
      <c r="A422" t="s">
        <v>379</v>
      </c>
      <c r="B422" t="s">
        <v>3</v>
      </c>
      <c r="C422">
        <v>2013</v>
      </c>
      <c r="D422">
        <v>5</v>
      </c>
      <c r="E422">
        <v>9</v>
      </c>
      <c r="F422" t="s">
        <v>1860</v>
      </c>
      <c r="G422" t="s">
        <v>1769</v>
      </c>
      <c r="H422" t="s">
        <v>1890</v>
      </c>
      <c r="I422" t="s">
        <v>1812</v>
      </c>
      <c r="J422" t="s">
        <v>1813</v>
      </c>
      <c r="K422" t="str">
        <f t="shared" si="163"/>
        <v>Inshore</v>
      </c>
      <c r="L422">
        <v>0</v>
      </c>
      <c r="M422">
        <f t="shared" si="156"/>
        <v>0</v>
      </c>
      <c r="N422">
        <f t="shared" si="164"/>
        <v>5.0323533611956919E-2</v>
      </c>
      <c r="O422">
        <f t="shared" si="165"/>
        <v>2.5137156908475986E-2</v>
      </c>
      <c r="P422">
        <v>0</v>
      </c>
      <c r="Q422">
        <f t="shared" si="166"/>
        <v>0</v>
      </c>
      <c r="R422">
        <v>0</v>
      </c>
      <c r="S422">
        <f t="shared" si="157"/>
        <v>0</v>
      </c>
      <c r="T422">
        <f t="shared" si="167"/>
        <v>0</v>
      </c>
      <c r="U422">
        <f t="shared" si="158"/>
        <v>4.2493851484395884E-2</v>
      </c>
      <c r="V422">
        <f t="shared" si="168"/>
        <v>0.84441310922369939</v>
      </c>
      <c r="W422">
        <f t="shared" si="159"/>
        <v>2.3669237296641631E-2</v>
      </c>
      <c r="X422">
        <f t="shared" si="169"/>
        <v>0.94160359434525431</v>
      </c>
      <c r="Y422">
        <v>4</v>
      </c>
      <c r="Z422">
        <f>Y422*'MRIP Selectivity'!$N$35</f>
        <v>2.5186376703480933E-2</v>
      </c>
      <c r="AA422">
        <f>Y422*'MRIP Selectivity'!$O$35</f>
        <v>2.5137156908475986E-2</v>
      </c>
      <c r="AB422">
        <f>Y422*'MRIP Selectivity'!$P$35</f>
        <v>3.6128685181675518E-3</v>
      </c>
      <c r="AC422">
        <v>0.74741255597723821</v>
      </c>
      <c r="AD422">
        <v>0.94160359434525442</v>
      </c>
      <c r="AE422">
        <v>1.3432654004296583</v>
      </c>
      <c r="AF422">
        <f t="shared" si="170"/>
        <v>1.8824614187754253E-2</v>
      </c>
      <c r="AG422">
        <f t="shared" si="171"/>
        <v>2.3669237296641631E-2</v>
      </c>
      <c r="AH422">
        <f t="shared" si="172"/>
        <v>4.8530412767560423E-3</v>
      </c>
      <c r="AI422">
        <f t="shared" si="173"/>
        <v>5.3936402130124468E-2</v>
      </c>
      <c r="AJ422">
        <f t="shared" si="174"/>
        <v>4.7346892761151928E-2</v>
      </c>
      <c r="AK422">
        <f t="shared" si="175"/>
        <v>2.8750025426643538E-2</v>
      </c>
      <c r="AL422">
        <f t="shared" si="176"/>
        <v>2.8522278573397675E-2</v>
      </c>
      <c r="AM422">
        <f t="shared" si="177"/>
        <v>4.2493851484395884E-2</v>
      </c>
      <c r="AN422">
        <f t="shared" si="178"/>
        <v>2.3669237296641631E-2</v>
      </c>
      <c r="AO422">
        <v>0</v>
      </c>
      <c r="AP422">
        <f t="shared" si="179"/>
        <v>5.0323533611956919E-2</v>
      </c>
      <c r="AQ422">
        <f t="shared" si="180"/>
        <v>2.5137156908475986E-2</v>
      </c>
      <c r="AR422">
        <v>4</v>
      </c>
      <c r="AS422">
        <f>AR422*'MRIP Selectivity'!$N$35</f>
        <v>2.5186376703480933E-2</v>
      </c>
      <c r="AT422">
        <f>AR422*'MRIP Selectivity'!$O$35</f>
        <v>2.5137156908475986E-2</v>
      </c>
      <c r="AU422">
        <f>AR422*'MRIP Selectivity'!$P$35</f>
        <v>3.6128685181675518E-3</v>
      </c>
      <c r="AV422">
        <v>2</v>
      </c>
      <c r="AW422">
        <f t="shared" si="181"/>
        <v>10</v>
      </c>
      <c r="AX422">
        <f t="shared" si="160"/>
        <v>0</v>
      </c>
      <c r="AY422">
        <f t="shared" si="161"/>
        <v>0</v>
      </c>
      <c r="AZ422">
        <f t="shared" si="162"/>
        <v>0</v>
      </c>
      <c r="BA422">
        <v>240.38197015</v>
      </c>
      <c r="BB422">
        <v>240.38197015</v>
      </c>
    </row>
    <row r="423" spans="1:54" x14ac:dyDescent="0.25">
      <c r="A423" t="s">
        <v>380</v>
      </c>
      <c r="B423" t="s">
        <v>3</v>
      </c>
      <c r="C423">
        <v>2013</v>
      </c>
      <c r="D423">
        <v>5</v>
      </c>
      <c r="E423">
        <v>9</v>
      </c>
      <c r="F423" t="s">
        <v>1860</v>
      </c>
      <c r="G423" t="s">
        <v>1769</v>
      </c>
      <c r="H423" t="s">
        <v>1890</v>
      </c>
      <c r="I423" t="s">
        <v>1812</v>
      </c>
      <c r="J423" t="s">
        <v>1813</v>
      </c>
      <c r="K423" t="str">
        <f t="shared" si="163"/>
        <v>Inshore</v>
      </c>
      <c r="L423">
        <v>0</v>
      </c>
      <c r="M423">
        <f t="shared" si="156"/>
        <v>0</v>
      </c>
      <c r="N423">
        <f t="shared" si="164"/>
        <v>3.7742650208967693E-2</v>
      </c>
      <c r="O423">
        <f t="shared" si="165"/>
        <v>1.8852867681356991E-2</v>
      </c>
      <c r="P423">
        <v>0</v>
      </c>
      <c r="Q423">
        <f t="shared" si="166"/>
        <v>0</v>
      </c>
      <c r="R423">
        <v>0</v>
      </c>
      <c r="S423">
        <f t="shared" si="157"/>
        <v>0</v>
      </c>
      <c r="T423">
        <f t="shared" si="167"/>
        <v>0</v>
      </c>
      <c r="U423">
        <f t="shared" si="158"/>
        <v>3.1870388613296913E-2</v>
      </c>
      <c r="V423">
        <f t="shared" si="168"/>
        <v>0.84441310922369928</v>
      </c>
      <c r="W423">
        <f t="shared" si="159"/>
        <v>1.7751927972481225E-2</v>
      </c>
      <c r="X423">
        <f t="shared" si="169"/>
        <v>0.94160359434525442</v>
      </c>
      <c r="Y423">
        <v>3</v>
      </c>
      <c r="Z423">
        <f>Y423*'MRIP Selectivity'!$N$35</f>
        <v>1.8889782527610699E-2</v>
      </c>
      <c r="AA423">
        <f>Y423*'MRIP Selectivity'!$O$35</f>
        <v>1.8852867681356991E-2</v>
      </c>
      <c r="AB423">
        <f>Y423*'MRIP Selectivity'!$P$35</f>
        <v>2.7096513886256638E-3</v>
      </c>
      <c r="AC423">
        <v>0.74741255597723821</v>
      </c>
      <c r="AD423">
        <v>0.94160359434525442</v>
      </c>
      <c r="AE423">
        <v>1.3432654004296583</v>
      </c>
      <c r="AF423">
        <f t="shared" si="170"/>
        <v>1.4118460640815688E-2</v>
      </c>
      <c r="AG423">
        <f t="shared" si="171"/>
        <v>1.7751927972481225E-2</v>
      </c>
      <c r="AH423">
        <f t="shared" si="172"/>
        <v>3.6397809575670318E-3</v>
      </c>
      <c r="AI423">
        <f t="shared" si="173"/>
        <v>4.045230159759336E-2</v>
      </c>
      <c r="AJ423">
        <f t="shared" si="174"/>
        <v>3.5510169570863948E-2</v>
      </c>
      <c r="AK423">
        <f t="shared" si="175"/>
        <v>2.1562519069982654E-2</v>
      </c>
      <c r="AL423">
        <f t="shared" si="176"/>
        <v>2.1391708930048256E-2</v>
      </c>
      <c r="AM423">
        <f t="shared" si="177"/>
        <v>3.1870388613296913E-2</v>
      </c>
      <c r="AN423">
        <f t="shared" si="178"/>
        <v>1.7751927972481225E-2</v>
      </c>
      <c r="AO423">
        <v>0</v>
      </c>
      <c r="AP423">
        <f t="shared" si="179"/>
        <v>3.7742650208967693E-2</v>
      </c>
      <c r="AQ423">
        <f t="shared" si="180"/>
        <v>1.8852867681356991E-2</v>
      </c>
      <c r="AR423">
        <v>3</v>
      </c>
      <c r="AS423">
        <f>AR423*'MRIP Selectivity'!$N$35</f>
        <v>1.8889782527610699E-2</v>
      </c>
      <c r="AT423">
        <f>AR423*'MRIP Selectivity'!$O$35</f>
        <v>1.8852867681356991E-2</v>
      </c>
      <c r="AU423">
        <f>AR423*'MRIP Selectivity'!$P$35</f>
        <v>2.7096513886256638E-3</v>
      </c>
      <c r="AV423">
        <v>4</v>
      </c>
      <c r="AW423">
        <f t="shared" si="181"/>
        <v>20</v>
      </c>
      <c r="AX423">
        <f t="shared" si="160"/>
        <v>0</v>
      </c>
      <c r="AY423">
        <f t="shared" si="161"/>
        <v>0</v>
      </c>
      <c r="AZ423">
        <f t="shared" si="162"/>
        <v>0</v>
      </c>
      <c r="BA423">
        <v>172.28338682</v>
      </c>
      <c r="BB423">
        <v>172.28338682</v>
      </c>
    </row>
    <row r="424" spans="1:54" x14ac:dyDescent="0.25">
      <c r="A424" t="s">
        <v>381</v>
      </c>
      <c r="B424" t="s">
        <v>3</v>
      </c>
      <c r="C424">
        <v>2013</v>
      </c>
      <c r="D424">
        <v>5</v>
      </c>
      <c r="E424">
        <v>10</v>
      </c>
      <c r="F424" t="s">
        <v>1832</v>
      </c>
      <c r="G424" t="s">
        <v>1769</v>
      </c>
      <c r="H424" t="s">
        <v>1894</v>
      </c>
      <c r="I424" t="s">
        <v>1824</v>
      </c>
      <c r="J424" t="s">
        <v>1813</v>
      </c>
      <c r="K424" t="str">
        <f t="shared" si="163"/>
        <v>Inshore</v>
      </c>
      <c r="L424">
        <v>0</v>
      </c>
      <c r="M424">
        <f t="shared" si="156"/>
        <v>0</v>
      </c>
      <c r="N424">
        <f t="shared" si="164"/>
        <v>2.516176680597846E-2</v>
      </c>
      <c r="O424">
        <f t="shared" si="165"/>
        <v>1.2568578454237993E-2</v>
      </c>
      <c r="P424">
        <v>0</v>
      </c>
      <c r="Q424">
        <f t="shared" si="166"/>
        <v>0</v>
      </c>
      <c r="R424">
        <v>0</v>
      </c>
      <c r="S424">
        <f t="shared" si="157"/>
        <v>0</v>
      </c>
      <c r="T424">
        <f t="shared" si="167"/>
        <v>0</v>
      </c>
      <c r="U424">
        <f t="shared" si="158"/>
        <v>2.1246925742197942E-2</v>
      </c>
      <c r="V424">
        <f t="shared" si="168"/>
        <v>0.84441310922369939</v>
      </c>
      <c r="W424">
        <f t="shared" si="159"/>
        <v>1.1834618648320815E-2</v>
      </c>
      <c r="X424">
        <f t="shared" si="169"/>
        <v>0.94160359434525431</v>
      </c>
      <c r="Y424">
        <v>2</v>
      </c>
      <c r="Z424">
        <f>Y424*'MRIP Selectivity'!$N$35</f>
        <v>1.2593188351740467E-2</v>
      </c>
      <c r="AA424">
        <f>Y424*'MRIP Selectivity'!$O$35</f>
        <v>1.2568578454237993E-2</v>
      </c>
      <c r="AB424">
        <f>Y424*'MRIP Selectivity'!$P$35</f>
        <v>1.8064342590837759E-3</v>
      </c>
      <c r="AC424">
        <v>0.74741255597723821</v>
      </c>
      <c r="AD424">
        <v>0.94160359434525442</v>
      </c>
      <c r="AE424">
        <v>1.3432654004296583</v>
      </c>
      <c r="AF424">
        <f t="shared" si="170"/>
        <v>9.4123070938771265E-3</v>
      </c>
      <c r="AG424">
        <f t="shared" si="171"/>
        <v>1.1834618648320815E-2</v>
      </c>
      <c r="AH424">
        <f t="shared" si="172"/>
        <v>2.4265206383780212E-3</v>
      </c>
      <c r="AI424">
        <f t="shared" si="173"/>
        <v>2.6968201065062234E-2</v>
      </c>
      <c r="AJ424">
        <f t="shared" si="174"/>
        <v>2.3673446380575964E-2</v>
      </c>
      <c r="AK424">
        <f t="shared" si="175"/>
        <v>1.4375012713321769E-2</v>
      </c>
      <c r="AL424">
        <f t="shared" si="176"/>
        <v>1.4261139286698837E-2</v>
      </c>
      <c r="AM424">
        <f t="shared" si="177"/>
        <v>2.1246925742197942E-2</v>
      </c>
      <c r="AN424">
        <f t="shared" si="178"/>
        <v>1.1834618648320815E-2</v>
      </c>
      <c r="AO424">
        <v>0</v>
      </c>
      <c r="AP424">
        <f t="shared" si="179"/>
        <v>2.516176680597846E-2</v>
      </c>
      <c r="AQ424">
        <f t="shared" si="180"/>
        <v>1.2568578454237993E-2</v>
      </c>
      <c r="AR424">
        <v>2</v>
      </c>
      <c r="AS424">
        <f>AR424*'MRIP Selectivity'!$N$35</f>
        <v>1.2593188351740467E-2</v>
      </c>
      <c r="AT424">
        <f>AR424*'MRIP Selectivity'!$O$35</f>
        <v>1.2568578454237993E-2</v>
      </c>
      <c r="AU424">
        <f>AR424*'MRIP Selectivity'!$P$35</f>
        <v>1.8064342590837759E-3</v>
      </c>
      <c r="AV424">
        <v>1</v>
      </c>
      <c r="AW424">
        <f t="shared" si="181"/>
        <v>5</v>
      </c>
      <c r="AX424">
        <f t="shared" si="160"/>
        <v>0</v>
      </c>
      <c r="AY424">
        <f t="shared" si="161"/>
        <v>0</v>
      </c>
      <c r="AZ424">
        <f t="shared" si="162"/>
        <v>0</v>
      </c>
      <c r="BA424">
        <v>241.23939424</v>
      </c>
      <c r="BB424">
        <v>241.23939424</v>
      </c>
    </row>
    <row r="425" spans="1:54" x14ac:dyDescent="0.25">
      <c r="A425" t="s">
        <v>382</v>
      </c>
      <c r="B425" t="s">
        <v>3</v>
      </c>
      <c r="C425">
        <v>2013</v>
      </c>
      <c r="D425">
        <v>5</v>
      </c>
      <c r="E425">
        <v>10</v>
      </c>
      <c r="F425" t="s">
        <v>1833</v>
      </c>
      <c r="G425" t="s">
        <v>1769</v>
      </c>
      <c r="H425" t="s">
        <v>1891</v>
      </c>
      <c r="I425" t="s">
        <v>1812</v>
      </c>
      <c r="J425" t="s">
        <v>1813</v>
      </c>
      <c r="K425" t="str">
        <f t="shared" si="163"/>
        <v>Inshore</v>
      </c>
      <c r="L425">
        <v>0</v>
      </c>
      <c r="M425">
        <f t="shared" si="156"/>
        <v>0</v>
      </c>
      <c r="N425">
        <f t="shared" si="164"/>
        <v>1.258088340298923E-2</v>
      </c>
      <c r="O425">
        <f t="shared" si="165"/>
        <v>6.2842892271189965E-3</v>
      </c>
      <c r="P425">
        <v>0</v>
      </c>
      <c r="Q425">
        <f t="shared" si="166"/>
        <v>0</v>
      </c>
      <c r="R425">
        <v>0</v>
      </c>
      <c r="S425">
        <f t="shared" si="157"/>
        <v>0</v>
      </c>
      <c r="T425">
        <f t="shared" si="167"/>
        <v>0</v>
      </c>
      <c r="U425">
        <f t="shared" si="158"/>
        <v>1.0623462871098971E-2</v>
      </c>
      <c r="V425">
        <f t="shared" si="168"/>
        <v>0.84441310922369939</v>
      </c>
      <c r="W425">
        <f t="shared" si="159"/>
        <v>5.9173093241604077E-3</v>
      </c>
      <c r="X425">
        <f t="shared" si="169"/>
        <v>0.94160359434525431</v>
      </c>
      <c r="Y425">
        <v>1</v>
      </c>
      <c r="Z425">
        <f>Y425*'MRIP Selectivity'!$N$35</f>
        <v>6.2965941758702333E-3</v>
      </c>
      <c r="AA425">
        <f>Y425*'MRIP Selectivity'!$O$35</f>
        <v>6.2842892271189965E-3</v>
      </c>
      <c r="AB425">
        <f>Y425*'MRIP Selectivity'!$P$35</f>
        <v>9.0321712954188795E-4</v>
      </c>
      <c r="AC425">
        <v>0.74741255597723821</v>
      </c>
      <c r="AD425">
        <v>0.94160359434525442</v>
      </c>
      <c r="AE425">
        <v>1.3432654004296583</v>
      </c>
      <c r="AF425">
        <f t="shared" si="170"/>
        <v>4.7061535469385633E-3</v>
      </c>
      <c r="AG425">
        <f t="shared" si="171"/>
        <v>5.9173093241604077E-3</v>
      </c>
      <c r="AH425">
        <f t="shared" si="172"/>
        <v>1.2132603191890106E-3</v>
      </c>
      <c r="AI425">
        <f t="shared" si="173"/>
        <v>1.3484100532531117E-2</v>
      </c>
      <c r="AJ425">
        <f t="shared" si="174"/>
        <v>1.1836723190287982E-2</v>
      </c>
      <c r="AK425">
        <f t="shared" si="175"/>
        <v>7.1875063566608846E-3</v>
      </c>
      <c r="AL425">
        <f t="shared" si="176"/>
        <v>7.1305696433494187E-3</v>
      </c>
      <c r="AM425">
        <f t="shared" si="177"/>
        <v>1.0623462871098971E-2</v>
      </c>
      <c r="AN425">
        <f t="shared" si="178"/>
        <v>5.9173093241604077E-3</v>
      </c>
      <c r="AO425">
        <v>0</v>
      </c>
      <c r="AP425">
        <f t="shared" si="179"/>
        <v>1.258088340298923E-2</v>
      </c>
      <c r="AQ425">
        <f t="shared" si="180"/>
        <v>6.2842892271189965E-3</v>
      </c>
      <c r="AR425">
        <v>1</v>
      </c>
      <c r="AS425">
        <f>AR425*'MRIP Selectivity'!$N$35</f>
        <v>6.2965941758702333E-3</v>
      </c>
      <c r="AT425">
        <f>AR425*'MRIP Selectivity'!$O$35</f>
        <v>6.2842892271189965E-3</v>
      </c>
      <c r="AU425">
        <f>AR425*'MRIP Selectivity'!$P$35</f>
        <v>9.0321712954188795E-4</v>
      </c>
      <c r="AV425">
        <v>2</v>
      </c>
      <c r="AW425">
        <f t="shared" si="181"/>
        <v>10</v>
      </c>
      <c r="AX425">
        <f t="shared" si="160"/>
        <v>0</v>
      </c>
      <c r="AY425">
        <f t="shared" si="161"/>
        <v>0</v>
      </c>
      <c r="AZ425">
        <f t="shared" si="162"/>
        <v>0</v>
      </c>
      <c r="BA425">
        <v>1114.1008657</v>
      </c>
      <c r="BB425">
        <v>1114.1008657</v>
      </c>
    </row>
    <row r="426" spans="1:54" x14ac:dyDescent="0.25">
      <c r="A426" t="s">
        <v>383</v>
      </c>
      <c r="B426" t="s">
        <v>3</v>
      </c>
      <c r="C426">
        <v>2013</v>
      </c>
      <c r="D426">
        <v>5</v>
      </c>
      <c r="E426">
        <v>10</v>
      </c>
      <c r="F426" t="s">
        <v>1833</v>
      </c>
      <c r="G426" t="s">
        <v>1769</v>
      </c>
      <c r="H426" t="s">
        <v>1891</v>
      </c>
      <c r="I426" t="s">
        <v>1812</v>
      </c>
      <c r="J426" t="s">
        <v>1813</v>
      </c>
      <c r="K426" t="str">
        <f t="shared" si="163"/>
        <v>Inshore</v>
      </c>
      <c r="L426">
        <v>0</v>
      </c>
      <c r="M426">
        <f t="shared" si="156"/>
        <v>0</v>
      </c>
      <c r="N426">
        <f t="shared" si="164"/>
        <v>2.516176680597846E-2</v>
      </c>
      <c r="O426">
        <f t="shared" si="165"/>
        <v>1.2568578454237993E-2</v>
      </c>
      <c r="P426">
        <v>0</v>
      </c>
      <c r="Q426">
        <f t="shared" si="166"/>
        <v>0</v>
      </c>
      <c r="R426">
        <v>0</v>
      </c>
      <c r="S426">
        <f t="shared" si="157"/>
        <v>0</v>
      </c>
      <c r="T426">
        <f t="shared" si="167"/>
        <v>0</v>
      </c>
      <c r="U426">
        <f t="shared" si="158"/>
        <v>2.1246925742197942E-2</v>
      </c>
      <c r="V426">
        <f t="shared" si="168"/>
        <v>0.84441310922369939</v>
      </c>
      <c r="W426">
        <f t="shared" si="159"/>
        <v>1.1834618648320815E-2</v>
      </c>
      <c r="X426">
        <f t="shared" si="169"/>
        <v>0.94160359434525431</v>
      </c>
      <c r="Y426">
        <v>2</v>
      </c>
      <c r="Z426">
        <f>Y426*'MRIP Selectivity'!$N$35</f>
        <v>1.2593188351740467E-2</v>
      </c>
      <c r="AA426">
        <f>Y426*'MRIP Selectivity'!$O$35</f>
        <v>1.2568578454237993E-2</v>
      </c>
      <c r="AB426">
        <f>Y426*'MRIP Selectivity'!$P$35</f>
        <v>1.8064342590837759E-3</v>
      </c>
      <c r="AC426">
        <v>0.74741255597723821</v>
      </c>
      <c r="AD426">
        <v>0.94160359434525442</v>
      </c>
      <c r="AE426">
        <v>1.3432654004296583</v>
      </c>
      <c r="AF426">
        <f t="shared" si="170"/>
        <v>9.4123070938771265E-3</v>
      </c>
      <c r="AG426">
        <f t="shared" si="171"/>
        <v>1.1834618648320815E-2</v>
      </c>
      <c r="AH426">
        <f t="shared" si="172"/>
        <v>2.4265206383780212E-3</v>
      </c>
      <c r="AI426">
        <f t="shared" si="173"/>
        <v>2.6968201065062234E-2</v>
      </c>
      <c r="AJ426">
        <f t="shared" si="174"/>
        <v>2.3673446380575964E-2</v>
      </c>
      <c r="AK426">
        <f t="shared" si="175"/>
        <v>1.4375012713321769E-2</v>
      </c>
      <c r="AL426">
        <f t="shared" si="176"/>
        <v>1.4261139286698837E-2</v>
      </c>
      <c r="AM426">
        <f t="shared" si="177"/>
        <v>2.1246925742197942E-2</v>
      </c>
      <c r="AN426">
        <f t="shared" si="178"/>
        <v>1.1834618648320815E-2</v>
      </c>
      <c r="AO426">
        <v>0</v>
      </c>
      <c r="AP426">
        <f t="shared" si="179"/>
        <v>2.516176680597846E-2</v>
      </c>
      <c r="AQ426">
        <f t="shared" si="180"/>
        <v>1.2568578454237993E-2</v>
      </c>
      <c r="AR426">
        <v>2</v>
      </c>
      <c r="AS426">
        <f>AR426*'MRIP Selectivity'!$N$35</f>
        <v>1.2593188351740467E-2</v>
      </c>
      <c r="AT426">
        <f>AR426*'MRIP Selectivity'!$O$35</f>
        <v>1.2568578454237993E-2</v>
      </c>
      <c r="AU426">
        <f>AR426*'MRIP Selectivity'!$P$35</f>
        <v>1.8064342590837759E-3</v>
      </c>
      <c r="AV426">
        <v>4</v>
      </c>
      <c r="AW426">
        <f t="shared" si="181"/>
        <v>20</v>
      </c>
      <c r="AX426">
        <f t="shared" si="160"/>
        <v>0</v>
      </c>
      <c r="AY426">
        <f t="shared" si="161"/>
        <v>0</v>
      </c>
      <c r="AZ426">
        <f t="shared" si="162"/>
        <v>0</v>
      </c>
      <c r="BA426">
        <v>1035.1639637999999</v>
      </c>
      <c r="BB426">
        <v>1035.1639637999999</v>
      </c>
    </row>
    <row r="427" spans="1:54" x14ac:dyDescent="0.25">
      <c r="A427" t="s">
        <v>384</v>
      </c>
      <c r="B427" t="s">
        <v>3</v>
      </c>
      <c r="C427">
        <v>2013</v>
      </c>
      <c r="D427">
        <v>5</v>
      </c>
      <c r="E427">
        <v>10</v>
      </c>
      <c r="F427" t="s">
        <v>1846</v>
      </c>
      <c r="G427" t="s">
        <v>1769</v>
      </c>
      <c r="H427" t="s">
        <v>1890</v>
      </c>
      <c r="I427" t="s">
        <v>1824</v>
      </c>
      <c r="J427" t="s">
        <v>1767</v>
      </c>
      <c r="K427" t="str">
        <f t="shared" si="163"/>
        <v>Inshore</v>
      </c>
      <c r="L427">
        <v>0</v>
      </c>
      <c r="M427">
        <f t="shared" si="156"/>
        <v>0</v>
      </c>
      <c r="N427">
        <f t="shared" si="164"/>
        <v>1.258088340298923E-2</v>
      </c>
      <c r="O427">
        <f t="shared" si="165"/>
        <v>6.2842892271189965E-3</v>
      </c>
      <c r="P427">
        <v>0</v>
      </c>
      <c r="Q427">
        <f t="shared" si="166"/>
        <v>0</v>
      </c>
      <c r="R427">
        <v>0</v>
      </c>
      <c r="S427">
        <f t="shared" si="157"/>
        <v>0</v>
      </c>
      <c r="T427">
        <f t="shared" si="167"/>
        <v>0</v>
      </c>
      <c r="U427">
        <f t="shared" si="158"/>
        <v>1.0623462871098971E-2</v>
      </c>
      <c r="V427">
        <f t="shared" si="168"/>
        <v>0.84441310922369939</v>
      </c>
      <c r="W427">
        <f t="shared" si="159"/>
        <v>5.9173093241604077E-3</v>
      </c>
      <c r="X427">
        <f t="shared" si="169"/>
        <v>0.94160359434525431</v>
      </c>
      <c r="Y427">
        <v>1</v>
      </c>
      <c r="Z427">
        <f>Y427*'MRIP Selectivity'!$N$35</f>
        <v>6.2965941758702333E-3</v>
      </c>
      <c r="AA427">
        <f>Y427*'MRIP Selectivity'!$O$35</f>
        <v>6.2842892271189965E-3</v>
      </c>
      <c r="AB427">
        <f>Y427*'MRIP Selectivity'!$P$35</f>
        <v>9.0321712954188795E-4</v>
      </c>
      <c r="AC427">
        <v>0.74741255597723821</v>
      </c>
      <c r="AD427">
        <v>0.94160359434525442</v>
      </c>
      <c r="AE427">
        <v>1.3432654004296583</v>
      </c>
      <c r="AF427">
        <f t="shared" si="170"/>
        <v>4.7061535469385633E-3</v>
      </c>
      <c r="AG427">
        <f t="shared" si="171"/>
        <v>5.9173093241604077E-3</v>
      </c>
      <c r="AH427">
        <f t="shared" si="172"/>
        <v>1.2132603191890106E-3</v>
      </c>
      <c r="AI427">
        <f t="shared" si="173"/>
        <v>1.3484100532531117E-2</v>
      </c>
      <c r="AJ427">
        <f t="shared" si="174"/>
        <v>1.1836723190287982E-2</v>
      </c>
      <c r="AK427">
        <f t="shared" si="175"/>
        <v>7.1875063566608846E-3</v>
      </c>
      <c r="AL427">
        <f t="shared" si="176"/>
        <v>7.1305696433494187E-3</v>
      </c>
      <c r="AM427">
        <f t="shared" si="177"/>
        <v>1.0623462871098971E-2</v>
      </c>
      <c r="AN427">
        <f t="shared" si="178"/>
        <v>5.9173093241604077E-3</v>
      </c>
      <c r="AO427">
        <v>0</v>
      </c>
      <c r="AP427">
        <f t="shared" si="179"/>
        <v>1.258088340298923E-2</v>
      </c>
      <c r="AQ427">
        <f t="shared" si="180"/>
        <v>6.2842892271189965E-3</v>
      </c>
      <c r="AR427">
        <v>1</v>
      </c>
      <c r="AS427">
        <f>AR427*'MRIP Selectivity'!$N$35</f>
        <v>6.2965941758702333E-3</v>
      </c>
      <c r="AT427">
        <f>AR427*'MRIP Selectivity'!$O$35</f>
        <v>6.2842892271189965E-3</v>
      </c>
      <c r="AU427">
        <f>AR427*'MRIP Selectivity'!$P$35</f>
        <v>9.0321712954188795E-4</v>
      </c>
      <c r="AV427">
        <v>1</v>
      </c>
      <c r="AW427">
        <f t="shared" si="181"/>
        <v>5</v>
      </c>
      <c r="AX427">
        <f t="shared" si="160"/>
        <v>0</v>
      </c>
      <c r="AY427">
        <f t="shared" si="161"/>
        <v>0</v>
      </c>
      <c r="AZ427">
        <f t="shared" si="162"/>
        <v>0</v>
      </c>
      <c r="BA427">
        <v>470.28145984000002</v>
      </c>
      <c r="BB427">
        <v>470.28145984000002</v>
      </c>
    </row>
    <row r="428" spans="1:54" x14ac:dyDescent="0.25">
      <c r="A428" t="s">
        <v>385</v>
      </c>
      <c r="B428" t="s">
        <v>3</v>
      </c>
      <c r="C428">
        <v>2013</v>
      </c>
      <c r="D428">
        <v>5</v>
      </c>
      <c r="E428">
        <v>10</v>
      </c>
      <c r="F428" t="s">
        <v>1825</v>
      </c>
      <c r="G428" t="s">
        <v>1769</v>
      </c>
      <c r="H428" t="s">
        <v>1890</v>
      </c>
      <c r="I428" t="s">
        <v>1812</v>
      </c>
      <c r="J428" t="s">
        <v>1813</v>
      </c>
      <c r="K428" t="str">
        <f t="shared" si="163"/>
        <v>Inshore</v>
      </c>
      <c r="L428">
        <v>0</v>
      </c>
      <c r="M428">
        <f t="shared" si="156"/>
        <v>0</v>
      </c>
      <c r="N428">
        <f t="shared" si="164"/>
        <v>2.516176680597846E-2</v>
      </c>
      <c r="O428">
        <f t="shared" si="165"/>
        <v>1.2568578454237993E-2</v>
      </c>
      <c r="P428">
        <v>0</v>
      </c>
      <c r="Q428">
        <f t="shared" si="166"/>
        <v>0</v>
      </c>
      <c r="R428">
        <v>0</v>
      </c>
      <c r="S428">
        <f t="shared" si="157"/>
        <v>0</v>
      </c>
      <c r="T428">
        <f t="shared" si="167"/>
        <v>0</v>
      </c>
      <c r="U428">
        <f t="shared" si="158"/>
        <v>2.1246925742197942E-2</v>
      </c>
      <c r="V428">
        <f t="shared" si="168"/>
        <v>0.84441310922369939</v>
      </c>
      <c r="W428">
        <f t="shared" si="159"/>
        <v>1.1834618648320815E-2</v>
      </c>
      <c r="X428">
        <f t="shared" si="169"/>
        <v>0.94160359434525431</v>
      </c>
      <c r="Y428">
        <v>2</v>
      </c>
      <c r="Z428">
        <f>Y428*'MRIP Selectivity'!$N$35</f>
        <v>1.2593188351740467E-2</v>
      </c>
      <c r="AA428">
        <f>Y428*'MRIP Selectivity'!$O$35</f>
        <v>1.2568578454237993E-2</v>
      </c>
      <c r="AB428">
        <f>Y428*'MRIP Selectivity'!$P$35</f>
        <v>1.8064342590837759E-3</v>
      </c>
      <c r="AC428">
        <v>0.74741255597723821</v>
      </c>
      <c r="AD428">
        <v>0.94160359434525442</v>
      </c>
      <c r="AE428">
        <v>1.3432654004296583</v>
      </c>
      <c r="AF428">
        <f t="shared" si="170"/>
        <v>9.4123070938771265E-3</v>
      </c>
      <c r="AG428">
        <f t="shared" si="171"/>
        <v>1.1834618648320815E-2</v>
      </c>
      <c r="AH428">
        <f t="shared" si="172"/>
        <v>2.4265206383780212E-3</v>
      </c>
      <c r="AI428">
        <f t="shared" si="173"/>
        <v>2.6968201065062234E-2</v>
      </c>
      <c r="AJ428">
        <f t="shared" si="174"/>
        <v>2.3673446380575964E-2</v>
      </c>
      <c r="AK428">
        <f t="shared" si="175"/>
        <v>1.4375012713321769E-2</v>
      </c>
      <c r="AL428">
        <f t="shared" si="176"/>
        <v>1.4261139286698837E-2</v>
      </c>
      <c r="AM428">
        <f t="shared" si="177"/>
        <v>2.1246925742197942E-2</v>
      </c>
      <c r="AN428">
        <f t="shared" si="178"/>
        <v>1.1834618648320815E-2</v>
      </c>
      <c r="AO428">
        <v>0</v>
      </c>
      <c r="AP428">
        <f t="shared" si="179"/>
        <v>2.516176680597846E-2</v>
      </c>
      <c r="AQ428">
        <f t="shared" si="180"/>
        <v>1.2568578454237993E-2</v>
      </c>
      <c r="AR428">
        <v>2</v>
      </c>
      <c r="AS428">
        <f>AR428*'MRIP Selectivity'!$N$35</f>
        <v>1.2593188351740467E-2</v>
      </c>
      <c r="AT428">
        <f>AR428*'MRIP Selectivity'!$O$35</f>
        <v>1.2568578454237993E-2</v>
      </c>
      <c r="AU428">
        <f>AR428*'MRIP Selectivity'!$P$35</f>
        <v>1.8064342590837759E-3</v>
      </c>
      <c r="AV428">
        <v>2</v>
      </c>
      <c r="AW428">
        <f t="shared" si="181"/>
        <v>10</v>
      </c>
      <c r="AX428">
        <f t="shared" si="160"/>
        <v>0</v>
      </c>
      <c r="AY428">
        <f t="shared" si="161"/>
        <v>0</v>
      </c>
      <c r="AZ428">
        <f t="shared" si="162"/>
        <v>0</v>
      </c>
      <c r="BA428">
        <v>176.05597152999999</v>
      </c>
      <c r="BB428">
        <v>176.05597152999999</v>
      </c>
    </row>
    <row r="429" spans="1:54" x14ac:dyDescent="0.25">
      <c r="A429" t="s">
        <v>386</v>
      </c>
      <c r="B429" t="s">
        <v>3</v>
      </c>
      <c r="C429">
        <v>2013</v>
      </c>
      <c r="D429">
        <v>5</v>
      </c>
      <c r="E429">
        <v>10</v>
      </c>
      <c r="F429" t="s">
        <v>1868</v>
      </c>
      <c r="G429" t="s">
        <v>1769</v>
      </c>
      <c r="H429" t="s">
        <v>1894</v>
      </c>
      <c r="I429" t="s">
        <v>1824</v>
      </c>
      <c r="J429" t="s">
        <v>1813</v>
      </c>
      <c r="K429" t="str">
        <f t="shared" si="163"/>
        <v>Inshore</v>
      </c>
      <c r="L429">
        <v>0</v>
      </c>
      <c r="M429">
        <f t="shared" si="156"/>
        <v>0</v>
      </c>
      <c r="N429">
        <f t="shared" si="164"/>
        <v>2.5270692203935227E-2</v>
      </c>
      <c r="O429">
        <f t="shared" si="165"/>
        <v>1.2622987885039705E-2</v>
      </c>
      <c r="P429">
        <v>0</v>
      </c>
      <c r="Q429">
        <f t="shared" si="166"/>
        <v>0</v>
      </c>
      <c r="R429">
        <v>0</v>
      </c>
      <c r="S429">
        <f t="shared" si="157"/>
        <v>0</v>
      </c>
      <c r="T429">
        <f t="shared" si="167"/>
        <v>0</v>
      </c>
      <c r="U429">
        <f t="shared" si="158"/>
        <v>2.1338903776160042E-2</v>
      </c>
      <c r="V429">
        <f t="shared" si="168"/>
        <v>0.84441310922369928</v>
      </c>
      <c r="W429">
        <f t="shared" si="159"/>
        <v>1.1885850763929987E-2</v>
      </c>
      <c r="X429">
        <f t="shared" si="169"/>
        <v>0.94160359434525431</v>
      </c>
      <c r="Y429">
        <v>2.0086580086999999</v>
      </c>
      <c r="Z429">
        <f>Y429*'MRIP Selectivity'!$N$35</f>
        <v>1.264770431889552E-2</v>
      </c>
      <c r="AA429">
        <f>Y429*'MRIP Selectivity'!$O$35</f>
        <v>1.2622987885039705E-2</v>
      </c>
      <c r="AB429">
        <f>Y429*'MRIP Selectivity'!$P$35</f>
        <v>1.8142543208493386E-3</v>
      </c>
      <c r="AC429">
        <v>0.74741255597723821</v>
      </c>
      <c r="AD429">
        <v>0.94160359434525442</v>
      </c>
      <c r="AE429">
        <v>1.3432654004296583</v>
      </c>
      <c r="AF429">
        <f t="shared" si="170"/>
        <v>9.453053012230055E-3</v>
      </c>
      <c r="AG429">
        <f t="shared" si="171"/>
        <v>1.1885850763929987E-2</v>
      </c>
      <c r="AH429">
        <f t="shared" si="172"/>
        <v>2.4370250567769245E-3</v>
      </c>
      <c r="AI429">
        <f t="shared" si="173"/>
        <v>2.7084946524784565E-2</v>
      </c>
      <c r="AJ429">
        <f t="shared" si="174"/>
        <v>2.3775928832936968E-2</v>
      </c>
      <c r="AK429">
        <f t="shared" si="175"/>
        <v>1.4437242205889043E-2</v>
      </c>
      <c r="AL429">
        <f t="shared" si="176"/>
        <v>1.4322875820706911E-2</v>
      </c>
      <c r="AM429">
        <f t="shared" si="177"/>
        <v>2.1338903776160042E-2</v>
      </c>
      <c r="AN429">
        <f t="shared" si="178"/>
        <v>1.1885850763929987E-2</v>
      </c>
      <c r="AO429">
        <v>0</v>
      </c>
      <c r="AP429">
        <f t="shared" si="179"/>
        <v>2.516176680597846E-2</v>
      </c>
      <c r="AQ429">
        <f t="shared" si="180"/>
        <v>1.2568578454237993E-2</v>
      </c>
      <c r="AR429">
        <v>2</v>
      </c>
      <c r="AS429">
        <f>AR429*'MRIP Selectivity'!$N$35</f>
        <v>1.2593188351740467E-2</v>
      </c>
      <c r="AT429">
        <f>AR429*'MRIP Selectivity'!$O$35</f>
        <v>1.2568578454237993E-2</v>
      </c>
      <c r="AU429">
        <f>AR429*'MRIP Selectivity'!$P$35</f>
        <v>1.8064342590837759E-3</v>
      </c>
      <c r="AV429">
        <v>1</v>
      </c>
      <c r="AW429">
        <f t="shared" si="181"/>
        <v>5</v>
      </c>
      <c r="AX429">
        <f t="shared" si="160"/>
        <v>0</v>
      </c>
      <c r="AY429">
        <f t="shared" si="161"/>
        <v>0</v>
      </c>
      <c r="AZ429">
        <f t="shared" si="162"/>
        <v>0</v>
      </c>
      <c r="BA429">
        <v>190.09557724000001</v>
      </c>
      <c r="BB429">
        <v>190.09557724000001</v>
      </c>
    </row>
    <row r="430" spans="1:54" x14ac:dyDescent="0.25">
      <c r="A430" t="s">
        <v>387</v>
      </c>
      <c r="B430" t="s">
        <v>3</v>
      </c>
      <c r="C430">
        <v>2013</v>
      </c>
      <c r="D430">
        <v>5</v>
      </c>
      <c r="E430">
        <v>10</v>
      </c>
      <c r="F430" t="s">
        <v>1842</v>
      </c>
      <c r="G430" t="s">
        <v>1769</v>
      </c>
      <c r="H430" t="s">
        <v>1891</v>
      </c>
      <c r="I430" t="s">
        <v>1812</v>
      </c>
      <c r="J430" t="s">
        <v>1813</v>
      </c>
      <c r="K430" t="str">
        <f t="shared" si="163"/>
        <v>Inshore</v>
      </c>
      <c r="L430">
        <v>0</v>
      </c>
      <c r="M430">
        <f t="shared" si="156"/>
        <v>0</v>
      </c>
      <c r="N430">
        <f t="shared" si="164"/>
        <v>2.516176680597846E-2</v>
      </c>
      <c r="O430">
        <f t="shared" si="165"/>
        <v>1.2568578454237993E-2</v>
      </c>
      <c r="P430">
        <v>0</v>
      </c>
      <c r="Q430">
        <f t="shared" si="166"/>
        <v>0</v>
      </c>
      <c r="R430">
        <v>0</v>
      </c>
      <c r="S430">
        <f t="shared" si="157"/>
        <v>0</v>
      </c>
      <c r="T430">
        <f t="shared" si="167"/>
        <v>0</v>
      </c>
      <c r="U430">
        <f t="shared" si="158"/>
        <v>2.1246925742197942E-2</v>
      </c>
      <c r="V430">
        <f t="shared" si="168"/>
        <v>0.84441310922369939</v>
      </c>
      <c r="W430">
        <f t="shared" si="159"/>
        <v>1.1834618648320815E-2</v>
      </c>
      <c r="X430">
        <f t="shared" si="169"/>
        <v>0.94160359434525431</v>
      </c>
      <c r="Y430">
        <v>2</v>
      </c>
      <c r="Z430">
        <f>Y430*'MRIP Selectivity'!$N$35</f>
        <v>1.2593188351740467E-2</v>
      </c>
      <c r="AA430">
        <f>Y430*'MRIP Selectivity'!$O$35</f>
        <v>1.2568578454237993E-2</v>
      </c>
      <c r="AB430">
        <f>Y430*'MRIP Selectivity'!$P$35</f>
        <v>1.8064342590837759E-3</v>
      </c>
      <c r="AC430">
        <v>0.74741255597723821</v>
      </c>
      <c r="AD430">
        <v>0.94160359434525442</v>
      </c>
      <c r="AE430">
        <v>1.3432654004296583</v>
      </c>
      <c r="AF430">
        <f t="shared" si="170"/>
        <v>9.4123070938771265E-3</v>
      </c>
      <c r="AG430">
        <f t="shared" si="171"/>
        <v>1.1834618648320815E-2</v>
      </c>
      <c r="AH430">
        <f t="shared" si="172"/>
        <v>2.4265206383780212E-3</v>
      </c>
      <c r="AI430">
        <f t="shared" si="173"/>
        <v>2.6968201065062234E-2</v>
      </c>
      <c r="AJ430">
        <f t="shared" si="174"/>
        <v>2.3673446380575964E-2</v>
      </c>
      <c r="AK430">
        <f t="shared" si="175"/>
        <v>1.4375012713321769E-2</v>
      </c>
      <c r="AL430">
        <f t="shared" si="176"/>
        <v>1.4261139286698837E-2</v>
      </c>
      <c r="AM430">
        <f t="shared" si="177"/>
        <v>2.1246925742197942E-2</v>
      </c>
      <c r="AN430">
        <f t="shared" si="178"/>
        <v>1.1834618648320815E-2</v>
      </c>
      <c r="AO430">
        <v>0</v>
      </c>
      <c r="AP430">
        <f t="shared" si="179"/>
        <v>2.516176680597846E-2</v>
      </c>
      <c r="AQ430">
        <f t="shared" si="180"/>
        <v>1.2568578454237993E-2</v>
      </c>
      <c r="AR430">
        <v>2</v>
      </c>
      <c r="AS430">
        <f>AR430*'MRIP Selectivity'!$N$35</f>
        <v>1.2593188351740467E-2</v>
      </c>
      <c r="AT430">
        <f>AR430*'MRIP Selectivity'!$O$35</f>
        <v>1.2568578454237993E-2</v>
      </c>
      <c r="AU430">
        <f>AR430*'MRIP Selectivity'!$P$35</f>
        <v>1.8064342590837759E-3</v>
      </c>
      <c r="AV430">
        <v>3</v>
      </c>
      <c r="AW430">
        <f t="shared" si="181"/>
        <v>15</v>
      </c>
      <c r="AX430">
        <f t="shared" si="160"/>
        <v>0</v>
      </c>
      <c r="AY430">
        <f t="shared" si="161"/>
        <v>0</v>
      </c>
      <c r="AZ430">
        <f t="shared" si="162"/>
        <v>0</v>
      </c>
      <c r="BA430">
        <v>576.86246940000001</v>
      </c>
      <c r="BB430">
        <v>576.86246940000001</v>
      </c>
    </row>
    <row r="431" spans="1:54" x14ac:dyDescent="0.25">
      <c r="A431" t="s">
        <v>388</v>
      </c>
      <c r="B431" t="s">
        <v>3</v>
      </c>
      <c r="C431">
        <v>2013</v>
      </c>
      <c r="D431">
        <v>5</v>
      </c>
      <c r="E431">
        <v>10</v>
      </c>
      <c r="F431" t="s">
        <v>1843</v>
      </c>
      <c r="G431" t="s">
        <v>1769</v>
      </c>
      <c r="H431" t="s">
        <v>1890</v>
      </c>
      <c r="I431" t="s">
        <v>1812</v>
      </c>
      <c r="J431" t="s">
        <v>1819</v>
      </c>
      <c r="K431" t="str">
        <f t="shared" si="163"/>
        <v>Offshore</v>
      </c>
      <c r="L431">
        <v>0</v>
      </c>
      <c r="M431">
        <f t="shared" si="156"/>
        <v>0</v>
      </c>
      <c r="N431">
        <f t="shared" si="164"/>
        <v>1.258088340298923E-2</v>
      </c>
      <c r="O431">
        <f t="shared" si="165"/>
        <v>6.2842892271189965E-3</v>
      </c>
      <c r="P431">
        <v>0</v>
      </c>
      <c r="Q431">
        <f t="shared" si="166"/>
        <v>0</v>
      </c>
      <c r="R431">
        <v>0</v>
      </c>
      <c r="S431">
        <f t="shared" si="157"/>
        <v>0</v>
      </c>
      <c r="T431">
        <f t="shared" si="167"/>
        <v>0</v>
      </c>
      <c r="U431">
        <f t="shared" si="158"/>
        <v>1.0623462871098971E-2</v>
      </c>
      <c r="V431">
        <f t="shared" si="168"/>
        <v>0.84441310922369939</v>
      </c>
      <c r="W431">
        <f t="shared" si="159"/>
        <v>5.9173093241604077E-3</v>
      </c>
      <c r="X431">
        <f t="shared" si="169"/>
        <v>0.94160359434525431</v>
      </c>
      <c r="Y431">
        <v>1</v>
      </c>
      <c r="Z431">
        <f>Y431*'MRIP Selectivity'!$N$35</f>
        <v>6.2965941758702333E-3</v>
      </c>
      <c r="AA431">
        <f>Y431*'MRIP Selectivity'!$O$35</f>
        <v>6.2842892271189965E-3</v>
      </c>
      <c r="AB431">
        <f>Y431*'MRIP Selectivity'!$P$35</f>
        <v>9.0321712954188795E-4</v>
      </c>
      <c r="AC431">
        <v>0.74741255597723821</v>
      </c>
      <c r="AD431">
        <v>0.94160359434525442</v>
      </c>
      <c r="AE431">
        <v>1.3432654004296583</v>
      </c>
      <c r="AF431">
        <f t="shared" si="170"/>
        <v>4.7061535469385633E-3</v>
      </c>
      <c r="AG431">
        <f t="shared" si="171"/>
        <v>5.9173093241604077E-3</v>
      </c>
      <c r="AH431">
        <f t="shared" si="172"/>
        <v>1.2132603191890106E-3</v>
      </c>
      <c r="AI431">
        <f t="shared" si="173"/>
        <v>1.3484100532531117E-2</v>
      </c>
      <c r="AJ431">
        <f t="shared" si="174"/>
        <v>1.1836723190287982E-2</v>
      </c>
      <c r="AK431">
        <f t="shared" si="175"/>
        <v>7.1875063566608846E-3</v>
      </c>
      <c r="AL431">
        <f t="shared" si="176"/>
        <v>7.1305696433494187E-3</v>
      </c>
      <c r="AM431">
        <f t="shared" si="177"/>
        <v>1.0623462871098971E-2</v>
      </c>
      <c r="AN431">
        <f t="shared" si="178"/>
        <v>5.9173093241604077E-3</v>
      </c>
      <c r="AO431">
        <v>0</v>
      </c>
      <c r="AP431">
        <f t="shared" si="179"/>
        <v>1.258088340298923E-2</v>
      </c>
      <c r="AQ431">
        <f t="shared" si="180"/>
        <v>6.2842892271189965E-3</v>
      </c>
      <c r="AR431">
        <v>1</v>
      </c>
      <c r="AS431">
        <f>AR431*'MRIP Selectivity'!$N$35</f>
        <v>6.2965941758702333E-3</v>
      </c>
      <c r="AT431">
        <f>AR431*'MRIP Selectivity'!$O$35</f>
        <v>6.2842892271189965E-3</v>
      </c>
      <c r="AU431">
        <f>AR431*'MRIP Selectivity'!$P$35</f>
        <v>9.0321712954188795E-4</v>
      </c>
      <c r="AV431">
        <v>3</v>
      </c>
      <c r="AW431">
        <f t="shared" si="181"/>
        <v>15</v>
      </c>
      <c r="AX431">
        <f t="shared" si="160"/>
        <v>0</v>
      </c>
      <c r="AY431">
        <f t="shared" si="161"/>
        <v>0</v>
      </c>
      <c r="AZ431">
        <f t="shared" si="162"/>
        <v>0</v>
      </c>
      <c r="BA431">
        <v>215.16693549999999</v>
      </c>
      <c r="BB431">
        <v>215.16693549999999</v>
      </c>
    </row>
    <row r="432" spans="1:54" x14ac:dyDescent="0.25">
      <c r="A432" t="s">
        <v>389</v>
      </c>
      <c r="B432" t="s">
        <v>3</v>
      </c>
      <c r="C432">
        <v>2013</v>
      </c>
      <c r="D432">
        <v>5</v>
      </c>
      <c r="E432">
        <v>10</v>
      </c>
      <c r="F432" t="s">
        <v>1843</v>
      </c>
      <c r="G432" t="s">
        <v>1769</v>
      </c>
      <c r="H432" t="s">
        <v>1890</v>
      </c>
      <c r="I432" t="s">
        <v>1812</v>
      </c>
      <c r="J432" t="s">
        <v>1813</v>
      </c>
      <c r="K432" t="str">
        <f t="shared" si="163"/>
        <v>Inshore</v>
      </c>
      <c r="L432">
        <v>0</v>
      </c>
      <c r="M432">
        <f t="shared" si="156"/>
        <v>0</v>
      </c>
      <c r="N432">
        <f t="shared" si="164"/>
        <v>1.258088340298923E-2</v>
      </c>
      <c r="O432">
        <f t="shared" si="165"/>
        <v>6.2842892271189965E-3</v>
      </c>
      <c r="P432">
        <v>0</v>
      </c>
      <c r="Q432">
        <f t="shared" si="166"/>
        <v>0</v>
      </c>
      <c r="R432">
        <v>0</v>
      </c>
      <c r="S432">
        <f t="shared" si="157"/>
        <v>0</v>
      </c>
      <c r="T432">
        <f t="shared" si="167"/>
        <v>0</v>
      </c>
      <c r="U432">
        <f t="shared" si="158"/>
        <v>1.0623462871098971E-2</v>
      </c>
      <c r="V432">
        <f t="shared" si="168"/>
        <v>0.84441310922369939</v>
      </c>
      <c r="W432">
        <f t="shared" si="159"/>
        <v>5.9173093241604077E-3</v>
      </c>
      <c r="X432">
        <f t="shared" si="169"/>
        <v>0.94160359434525431</v>
      </c>
      <c r="Y432">
        <v>1</v>
      </c>
      <c r="Z432">
        <f>Y432*'MRIP Selectivity'!$N$35</f>
        <v>6.2965941758702333E-3</v>
      </c>
      <c r="AA432">
        <f>Y432*'MRIP Selectivity'!$O$35</f>
        <v>6.2842892271189965E-3</v>
      </c>
      <c r="AB432">
        <f>Y432*'MRIP Selectivity'!$P$35</f>
        <v>9.0321712954188795E-4</v>
      </c>
      <c r="AC432">
        <v>0.74741255597723821</v>
      </c>
      <c r="AD432">
        <v>0.94160359434525442</v>
      </c>
      <c r="AE432">
        <v>1.3432654004296583</v>
      </c>
      <c r="AF432">
        <f t="shared" si="170"/>
        <v>4.7061535469385633E-3</v>
      </c>
      <c r="AG432">
        <f t="shared" si="171"/>
        <v>5.9173093241604077E-3</v>
      </c>
      <c r="AH432">
        <f t="shared" si="172"/>
        <v>1.2132603191890106E-3</v>
      </c>
      <c r="AI432">
        <f t="shared" si="173"/>
        <v>1.3484100532531117E-2</v>
      </c>
      <c r="AJ432">
        <f t="shared" si="174"/>
        <v>1.1836723190287982E-2</v>
      </c>
      <c r="AK432">
        <f t="shared" si="175"/>
        <v>7.1875063566608846E-3</v>
      </c>
      <c r="AL432">
        <f t="shared" si="176"/>
        <v>7.1305696433494187E-3</v>
      </c>
      <c r="AM432">
        <f t="shared" si="177"/>
        <v>1.0623462871098971E-2</v>
      </c>
      <c r="AN432">
        <f t="shared" si="178"/>
        <v>5.9173093241604077E-3</v>
      </c>
      <c r="AO432">
        <v>0</v>
      </c>
      <c r="AP432">
        <f t="shared" si="179"/>
        <v>1.258088340298923E-2</v>
      </c>
      <c r="AQ432">
        <f t="shared" si="180"/>
        <v>6.2842892271189965E-3</v>
      </c>
      <c r="AR432">
        <v>1</v>
      </c>
      <c r="AS432">
        <f>AR432*'MRIP Selectivity'!$N$35</f>
        <v>6.2965941758702333E-3</v>
      </c>
      <c r="AT432">
        <f>AR432*'MRIP Selectivity'!$O$35</f>
        <v>6.2842892271189965E-3</v>
      </c>
      <c r="AU432">
        <f>AR432*'MRIP Selectivity'!$P$35</f>
        <v>9.0321712954188795E-4</v>
      </c>
      <c r="AV432">
        <v>2</v>
      </c>
      <c r="AW432">
        <f t="shared" si="181"/>
        <v>10</v>
      </c>
      <c r="AX432">
        <f t="shared" si="160"/>
        <v>0</v>
      </c>
      <c r="AY432">
        <f t="shared" si="161"/>
        <v>0</v>
      </c>
      <c r="AZ432">
        <f t="shared" si="162"/>
        <v>0</v>
      </c>
      <c r="BA432">
        <v>141.17884749000001</v>
      </c>
      <c r="BB432">
        <v>141.17884749000001</v>
      </c>
    </row>
    <row r="433" spans="1:54" x14ac:dyDescent="0.25">
      <c r="A433" t="s">
        <v>390</v>
      </c>
      <c r="B433" t="s">
        <v>3</v>
      </c>
      <c r="C433">
        <v>2013</v>
      </c>
      <c r="D433">
        <v>5</v>
      </c>
      <c r="E433">
        <v>10</v>
      </c>
      <c r="F433" t="s">
        <v>1870</v>
      </c>
      <c r="G433" t="s">
        <v>1769</v>
      </c>
      <c r="H433" t="s">
        <v>1891</v>
      </c>
      <c r="I433" t="s">
        <v>1812</v>
      </c>
      <c r="J433" t="s">
        <v>1767</v>
      </c>
      <c r="K433" t="str">
        <f t="shared" si="163"/>
        <v>Inshore</v>
      </c>
      <c r="L433">
        <v>1.0018396889000001</v>
      </c>
      <c r="M433">
        <f t="shared" si="156"/>
        <v>736.49431854793045</v>
      </c>
      <c r="N433">
        <f t="shared" si="164"/>
        <v>1.0018396889000001</v>
      </c>
      <c r="O433">
        <f t="shared" si="165"/>
        <v>1.0018396889000001</v>
      </c>
      <c r="P433">
        <v>14.909267811417322</v>
      </c>
      <c r="Q433">
        <f t="shared" si="166"/>
        <v>14.881889764007454</v>
      </c>
      <c r="R433">
        <v>2.0982445196333437</v>
      </c>
      <c r="S433">
        <f t="shared" si="157"/>
        <v>1542.5074338301044</v>
      </c>
      <c r="T433">
        <f t="shared" si="167"/>
        <v>2.0943914908553625</v>
      </c>
      <c r="U433">
        <f t="shared" si="158"/>
        <v>2.0982445196333437</v>
      </c>
      <c r="V433">
        <f t="shared" si="168"/>
        <v>2.0943914908553625</v>
      </c>
      <c r="W433">
        <f t="shared" si="159"/>
        <v>2.0982445196333437</v>
      </c>
      <c r="X433">
        <f t="shared" si="169"/>
        <v>2.0943914908553625</v>
      </c>
      <c r="Y433">
        <v>0</v>
      </c>
      <c r="Z433">
        <f>Y433*'MRIP Selectivity'!$N$35</f>
        <v>0</v>
      </c>
      <c r="AA433">
        <f>Y433*'MRIP Selectivity'!$O$35</f>
        <v>0</v>
      </c>
      <c r="AB433">
        <f>Y433*'MRIP Selectivity'!$P$35</f>
        <v>0</v>
      </c>
      <c r="AC433">
        <v>0.74741255597723821</v>
      </c>
      <c r="AD433">
        <v>0.94160359434525442</v>
      </c>
      <c r="AE433">
        <v>1.3432654004296583</v>
      </c>
      <c r="AF433">
        <f t="shared" si="170"/>
        <v>0</v>
      </c>
      <c r="AG433">
        <f t="shared" si="171"/>
        <v>0</v>
      </c>
      <c r="AH433">
        <f t="shared" si="172"/>
        <v>0</v>
      </c>
      <c r="AI433">
        <f t="shared" si="173"/>
        <v>0</v>
      </c>
      <c r="AJ433">
        <f t="shared" si="174"/>
        <v>0</v>
      </c>
      <c r="AK433">
        <f t="shared" si="175"/>
        <v>0</v>
      </c>
      <c r="AL433">
        <f t="shared" si="176"/>
        <v>0</v>
      </c>
      <c r="AM433">
        <f t="shared" si="177"/>
        <v>2.0982445196333437</v>
      </c>
      <c r="AN433">
        <f t="shared" si="178"/>
        <v>2.0982445196333437</v>
      </c>
      <c r="AO433">
        <v>1</v>
      </c>
      <c r="AP433">
        <f t="shared" si="179"/>
        <v>1</v>
      </c>
      <c r="AQ433">
        <f t="shared" si="180"/>
        <v>1</v>
      </c>
      <c r="AR433">
        <v>0</v>
      </c>
      <c r="AS433">
        <f>AR433*'MRIP Selectivity'!$N$35</f>
        <v>0</v>
      </c>
      <c r="AT433">
        <f>AR433*'MRIP Selectivity'!$O$35</f>
        <v>0</v>
      </c>
      <c r="AU433">
        <f>AR433*'MRIP Selectivity'!$P$35</f>
        <v>0</v>
      </c>
      <c r="AV433">
        <v>2</v>
      </c>
      <c r="AW433">
        <f t="shared" si="181"/>
        <v>10</v>
      </c>
      <c r="AX433">
        <f t="shared" si="160"/>
        <v>0</v>
      </c>
      <c r="AY433">
        <f t="shared" si="161"/>
        <v>0</v>
      </c>
      <c r="AZ433">
        <f t="shared" si="162"/>
        <v>0</v>
      </c>
      <c r="BA433">
        <v>735.14188618000003</v>
      </c>
      <c r="BB433">
        <v>735.14188618000003</v>
      </c>
    </row>
    <row r="434" spans="1:54" x14ac:dyDescent="0.25">
      <c r="A434" t="s">
        <v>391</v>
      </c>
      <c r="B434" t="s">
        <v>3</v>
      </c>
      <c r="C434">
        <v>2013</v>
      </c>
      <c r="D434">
        <v>6</v>
      </c>
      <c r="E434">
        <v>11</v>
      </c>
      <c r="F434" t="s">
        <v>1834</v>
      </c>
      <c r="G434" t="s">
        <v>1769</v>
      </c>
      <c r="H434" t="s">
        <v>1890</v>
      </c>
      <c r="I434" t="s">
        <v>1812</v>
      </c>
      <c r="J434" t="s">
        <v>1813</v>
      </c>
      <c r="K434" t="str">
        <f t="shared" si="163"/>
        <v>Inshore</v>
      </c>
      <c r="L434">
        <v>0</v>
      </c>
      <c r="M434">
        <f t="shared" si="156"/>
        <v>0</v>
      </c>
      <c r="N434">
        <f t="shared" si="164"/>
        <v>1.258088340298923E-2</v>
      </c>
      <c r="O434">
        <f t="shared" si="165"/>
        <v>6.2842892271189965E-3</v>
      </c>
      <c r="P434">
        <v>0</v>
      </c>
      <c r="Q434">
        <f t="shared" si="166"/>
        <v>0</v>
      </c>
      <c r="R434">
        <v>0</v>
      </c>
      <c r="S434">
        <f t="shared" si="157"/>
        <v>0</v>
      </c>
      <c r="T434">
        <f t="shared" si="167"/>
        <v>0</v>
      </c>
      <c r="U434">
        <f t="shared" si="158"/>
        <v>1.0623462871098971E-2</v>
      </c>
      <c r="V434">
        <f t="shared" si="168"/>
        <v>0.84441310922369939</v>
      </c>
      <c r="W434">
        <f t="shared" si="159"/>
        <v>5.9173093241604077E-3</v>
      </c>
      <c r="X434">
        <f t="shared" si="169"/>
        <v>0.94160359434525431</v>
      </c>
      <c r="Y434">
        <v>1</v>
      </c>
      <c r="Z434">
        <f>Y434*'MRIP Selectivity'!$N$35</f>
        <v>6.2965941758702333E-3</v>
      </c>
      <c r="AA434">
        <f>Y434*'MRIP Selectivity'!$O$35</f>
        <v>6.2842892271189965E-3</v>
      </c>
      <c r="AB434">
        <f>Y434*'MRIP Selectivity'!$P$35</f>
        <v>9.0321712954188795E-4</v>
      </c>
      <c r="AC434">
        <v>0.74741255597723821</v>
      </c>
      <c r="AD434">
        <v>0.94160359434525442</v>
      </c>
      <c r="AE434">
        <v>1.3432654004296583</v>
      </c>
      <c r="AF434">
        <f t="shared" si="170"/>
        <v>4.7061535469385633E-3</v>
      </c>
      <c r="AG434">
        <f t="shared" si="171"/>
        <v>5.9173093241604077E-3</v>
      </c>
      <c r="AH434">
        <f t="shared" si="172"/>
        <v>1.2132603191890106E-3</v>
      </c>
      <c r="AI434">
        <f t="shared" si="173"/>
        <v>1.3484100532531117E-2</v>
      </c>
      <c r="AJ434">
        <f t="shared" si="174"/>
        <v>1.1836723190287982E-2</v>
      </c>
      <c r="AK434">
        <f t="shared" si="175"/>
        <v>7.1875063566608846E-3</v>
      </c>
      <c r="AL434">
        <f t="shared" si="176"/>
        <v>7.1305696433494187E-3</v>
      </c>
      <c r="AM434">
        <f t="shared" si="177"/>
        <v>1.0623462871098971E-2</v>
      </c>
      <c r="AN434">
        <f t="shared" si="178"/>
        <v>5.9173093241604077E-3</v>
      </c>
      <c r="AO434">
        <v>0</v>
      </c>
      <c r="AP434">
        <f t="shared" si="179"/>
        <v>1.258088340298923E-2</v>
      </c>
      <c r="AQ434">
        <f t="shared" si="180"/>
        <v>6.2842892271189965E-3</v>
      </c>
      <c r="AR434">
        <v>1</v>
      </c>
      <c r="AS434">
        <f>AR434*'MRIP Selectivity'!$N$35</f>
        <v>6.2965941758702333E-3</v>
      </c>
      <c r="AT434">
        <f>AR434*'MRIP Selectivity'!$O$35</f>
        <v>6.2842892271189965E-3</v>
      </c>
      <c r="AU434">
        <f>AR434*'MRIP Selectivity'!$P$35</f>
        <v>9.0321712954188795E-4</v>
      </c>
      <c r="AV434">
        <v>2</v>
      </c>
      <c r="AW434">
        <f t="shared" si="181"/>
        <v>10</v>
      </c>
      <c r="AX434">
        <f t="shared" si="160"/>
        <v>0</v>
      </c>
      <c r="AY434">
        <f t="shared" si="161"/>
        <v>0</v>
      </c>
      <c r="AZ434">
        <f t="shared" si="162"/>
        <v>0</v>
      </c>
      <c r="BA434">
        <v>37.942130616</v>
      </c>
      <c r="BB434">
        <v>37.942130616</v>
      </c>
    </row>
    <row r="435" spans="1:54" x14ac:dyDescent="0.25">
      <c r="A435" t="s">
        <v>392</v>
      </c>
      <c r="B435" t="s">
        <v>3</v>
      </c>
      <c r="C435">
        <v>2013</v>
      </c>
      <c r="D435">
        <v>6</v>
      </c>
      <c r="E435">
        <v>11</v>
      </c>
      <c r="F435" t="s">
        <v>1834</v>
      </c>
      <c r="G435" t="s">
        <v>1769</v>
      </c>
      <c r="H435" t="s">
        <v>1890</v>
      </c>
      <c r="I435" t="s">
        <v>1812</v>
      </c>
      <c r="J435" t="s">
        <v>1819</v>
      </c>
      <c r="K435" t="str">
        <f t="shared" si="163"/>
        <v>Offshore</v>
      </c>
      <c r="L435">
        <v>0</v>
      </c>
      <c r="M435">
        <f t="shared" si="156"/>
        <v>0</v>
      </c>
      <c r="N435">
        <f t="shared" si="164"/>
        <v>3.7742650208967693E-2</v>
      </c>
      <c r="O435">
        <f t="shared" si="165"/>
        <v>1.8852867681356991E-2</v>
      </c>
      <c r="P435">
        <v>0</v>
      </c>
      <c r="Q435">
        <f t="shared" si="166"/>
        <v>0</v>
      </c>
      <c r="R435">
        <v>0</v>
      </c>
      <c r="S435">
        <f t="shared" si="157"/>
        <v>0</v>
      </c>
      <c r="T435">
        <f t="shared" si="167"/>
        <v>0</v>
      </c>
      <c r="U435">
        <f t="shared" si="158"/>
        <v>3.1870388613296913E-2</v>
      </c>
      <c r="V435">
        <f t="shared" si="168"/>
        <v>0.84441310922369928</v>
      </c>
      <c r="W435">
        <f t="shared" si="159"/>
        <v>1.7751927972481225E-2</v>
      </c>
      <c r="X435">
        <f t="shared" si="169"/>
        <v>0.94160359434525442</v>
      </c>
      <c r="Y435">
        <v>3</v>
      </c>
      <c r="Z435">
        <f>Y435*'MRIP Selectivity'!$N$35</f>
        <v>1.8889782527610699E-2</v>
      </c>
      <c r="AA435">
        <f>Y435*'MRIP Selectivity'!$O$35</f>
        <v>1.8852867681356991E-2</v>
      </c>
      <c r="AB435">
        <f>Y435*'MRIP Selectivity'!$P$35</f>
        <v>2.7096513886256638E-3</v>
      </c>
      <c r="AC435">
        <v>0.74741255597723821</v>
      </c>
      <c r="AD435">
        <v>0.94160359434525442</v>
      </c>
      <c r="AE435">
        <v>1.3432654004296583</v>
      </c>
      <c r="AF435">
        <f t="shared" si="170"/>
        <v>1.4118460640815688E-2</v>
      </c>
      <c r="AG435">
        <f t="shared" si="171"/>
        <v>1.7751927972481225E-2</v>
      </c>
      <c r="AH435">
        <f t="shared" si="172"/>
        <v>3.6397809575670318E-3</v>
      </c>
      <c r="AI435">
        <f t="shared" si="173"/>
        <v>4.045230159759336E-2</v>
      </c>
      <c r="AJ435">
        <f t="shared" si="174"/>
        <v>3.5510169570863948E-2</v>
      </c>
      <c r="AK435">
        <f t="shared" si="175"/>
        <v>2.1562519069982654E-2</v>
      </c>
      <c r="AL435">
        <f t="shared" si="176"/>
        <v>2.1391708930048256E-2</v>
      </c>
      <c r="AM435">
        <f t="shared" si="177"/>
        <v>3.1870388613296913E-2</v>
      </c>
      <c r="AN435">
        <f t="shared" si="178"/>
        <v>1.7751927972481225E-2</v>
      </c>
      <c r="AO435">
        <v>0</v>
      </c>
      <c r="AP435">
        <f t="shared" si="179"/>
        <v>3.7742650208967693E-2</v>
      </c>
      <c r="AQ435">
        <f t="shared" si="180"/>
        <v>1.8852867681356991E-2</v>
      </c>
      <c r="AR435">
        <v>3</v>
      </c>
      <c r="AS435">
        <f>AR435*'MRIP Selectivity'!$N$35</f>
        <v>1.8889782527610699E-2</v>
      </c>
      <c r="AT435">
        <f>AR435*'MRIP Selectivity'!$O$35</f>
        <v>1.8852867681356991E-2</v>
      </c>
      <c r="AU435">
        <f>AR435*'MRIP Selectivity'!$P$35</f>
        <v>2.7096513886256638E-3</v>
      </c>
      <c r="AV435">
        <v>2</v>
      </c>
      <c r="AW435">
        <f t="shared" si="181"/>
        <v>10</v>
      </c>
      <c r="AX435">
        <f t="shared" si="160"/>
        <v>0</v>
      </c>
      <c r="AY435">
        <f t="shared" si="161"/>
        <v>0</v>
      </c>
      <c r="AZ435">
        <f t="shared" si="162"/>
        <v>0</v>
      </c>
      <c r="BA435">
        <v>37.942130616</v>
      </c>
      <c r="BB435">
        <v>37.942130616</v>
      </c>
    </row>
    <row r="436" spans="1:54" x14ac:dyDescent="0.25">
      <c r="A436" t="s">
        <v>393</v>
      </c>
      <c r="B436" t="s">
        <v>3</v>
      </c>
      <c r="C436">
        <v>2013</v>
      </c>
      <c r="D436">
        <v>6</v>
      </c>
      <c r="E436">
        <v>11</v>
      </c>
      <c r="F436" t="s">
        <v>1872</v>
      </c>
      <c r="G436" t="s">
        <v>1769</v>
      </c>
      <c r="H436" t="s">
        <v>1894</v>
      </c>
      <c r="I436" t="s">
        <v>1824</v>
      </c>
      <c r="J436" t="s">
        <v>1813</v>
      </c>
      <c r="K436" t="str">
        <f t="shared" si="163"/>
        <v>Inshore</v>
      </c>
      <c r="L436">
        <v>0</v>
      </c>
      <c r="M436">
        <f t="shared" si="156"/>
        <v>0</v>
      </c>
      <c r="N436">
        <f t="shared" si="164"/>
        <v>3.7742650208967693E-2</v>
      </c>
      <c r="O436">
        <f t="shared" si="165"/>
        <v>1.8852867681356991E-2</v>
      </c>
      <c r="P436">
        <v>0</v>
      </c>
      <c r="Q436">
        <f t="shared" si="166"/>
        <v>0</v>
      </c>
      <c r="R436">
        <v>0</v>
      </c>
      <c r="S436">
        <f t="shared" si="157"/>
        <v>0</v>
      </c>
      <c r="T436">
        <f t="shared" si="167"/>
        <v>0</v>
      </c>
      <c r="U436">
        <f t="shared" si="158"/>
        <v>3.1870388613296913E-2</v>
      </c>
      <c r="V436">
        <f t="shared" si="168"/>
        <v>0.84441310922369928</v>
      </c>
      <c r="W436">
        <f t="shared" si="159"/>
        <v>1.7751927972481225E-2</v>
      </c>
      <c r="X436">
        <f t="shared" si="169"/>
        <v>0.94160359434525442</v>
      </c>
      <c r="Y436">
        <v>3</v>
      </c>
      <c r="Z436">
        <f>Y436*'MRIP Selectivity'!$N$35</f>
        <v>1.8889782527610699E-2</v>
      </c>
      <c r="AA436">
        <f>Y436*'MRIP Selectivity'!$O$35</f>
        <v>1.8852867681356991E-2</v>
      </c>
      <c r="AB436">
        <f>Y436*'MRIP Selectivity'!$P$35</f>
        <v>2.7096513886256638E-3</v>
      </c>
      <c r="AC436">
        <v>0.74741255597723821</v>
      </c>
      <c r="AD436">
        <v>0.94160359434525442</v>
      </c>
      <c r="AE436">
        <v>1.3432654004296583</v>
      </c>
      <c r="AF436">
        <f t="shared" si="170"/>
        <v>1.4118460640815688E-2</v>
      </c>
      <c r="AG436">
        <f t="shared" si="171"/>
        <v>1.7751927972481225E-2</v>
      </c>
      <c r="AH436">
        <f t="shared" si="172"/>
        <v>3.6397809575670318E-3</v>
      </c>
      <c r="AI436">
        <f t="shared" si="173"/>
        <v>4.045230159759336E-2</v>
      </c>
      <c r="AJ436">
        <f t="shared" si="174"/>
        <v>3.5510169570863948E-2</v>
      </c>
      <c r="AK436">
        <f t="shared" si="175"/>
        <v>2.1562519069982654E-2</v>
      </c>
      <c r="AL436">
        <f t="shared" si="176"/>
        <v>2.1391708930048256E-2</v>
      </c>
      <c r="AM436">
        <f t="shared" si="177"/>
        <v>3.1870388613296913E-2</v>
      </c>
      <c r="AN436">
        <f t="shared" si="178"/>
        <v>1.7751927972481225E-2</v>
      </c>
      <c r="AO436">
        <v>0</v>
      </c>
      <c r="AP436">
        <f t="shared" si="179"/>
        <v>3.7742650208967693E-2</v>
      </c>
      <c r="AQ436">
        <f t="shared" si="180"/>
        <v>1.8852867681356991E-2</v>
      </c>
      <c r="AR436">
        <v>3</v>
      </c>
      <c r="AS436">
        <f>AR436*'MRIP Selectivity'!$N$35</f>
        <v>1.8889782527610699E-2</v>
      </c>
      <c r="AT436">
        <f>AR436*'MRIP Selectivity'!$O$35</f>
        <v>1.8852867681356991E-2</v>
      </c>
      <c r="AU436">
        <f>AR436*'MRIP Selectivity'!$P$35</f>
        <v>2.7096513886256638E-3</v>
      </c>
      <c r="AV436">
        <v>1</v>
      </c>
      <c r="AW436">
        <f t="shared" si="181"/>
        <v>5</v>
      </c>
      <c r="AX436">
        <f t="shared" si="160"/>
        <v>0</v>
      </c>
      <c r="AY436">
        <f t="shared" si="161"/>
        <v>0</v>
      </c>
      <c r="AZ436">
        <f t="shared" si="162"/>
        <v>0</v>
      </c>
      <c r="BA436">
        <v>101.21006294999999</v>
      </c>
      <c r="BB436">
        <v>101.21006294999999</v>
      </c>
    </row>
    <row r="437" spans="1:54" x14ac:dyDescent="0.25">
      <c r="A437" t="s">
        <v>394</v>
      </c>
      <c r="B437" t="s">
        <v>3</v>
      </c>
      <c r="C437">
        <v>2014</v>
      </c>
      <c r="D437">
        <v>3</v>
      </c>
      <c r="E437">
        <v>6</v>
      </c>
      <c r="F437" t="s">
        <v>1862</v>
      </c>
      <c r="G437" t="s">
        <v>1769</v>
      </c>
      <c r="H437" t="s">
        <v>1890</v>
      </c>
      <c r="I437" t="s">
        <v>1812</v>
      </c>
      <c r="J437" t="s">
        <v>1813</v>
      </c>
      <c r="K437" t="str">
        <f t="shared" si="163"/>
        <v>Inshore</v>
      </c>
      <c r="L437">
        <v>0</v>
      </c>
      <c r="M437">
        <f t="shared" si="156"/>
        <v>0</v>
      </c>
      <c r="N437">
        <f t="shared" si="164"/>
        <v>6.2904417014946146E-2</v>
      </c>
      <c r="O437">
        <f t="shared" si="165"/>
        <v>3.1421446135594985E-2</v>
      </c>
      <c r="P437">
        <v>0</v>
      </c>
      <c r="Q437">
        <f t="shared" si="166"/>
        <v>0</v>
      </c>
      <c r="R437">
        <v>0</v>
      </c>
      <c r="S437">
        <f t="shared" si="157"/>
        <v>0</v>
      </c>
      <c r="T437">
        <f t="shared" si="167"/>
        <v>0</v>
      </c>
      <c r="U437">
        <f t="shared" si="158"/>
        <v>5.3117314355494855E-2</v>
      </c>
      <c r="V437">
        <f t="shared" si="168"/>
        <v>0.84441310922369939</v>
      </c>
      <c r="W437">
        <f t="shared" si="159"/>
        <v>2.9586546620802043E-2</v>
      </c>
      <c r="X437">
        <f t="shared" si="169"/>
        <v>0.94160359434525442</v>
      </c>
      <c r="Y437">
        <v>5</v>
      </c>
      <c r="Z437">
        <f>Y437*'MRIP Selectivity'!$N$35</f>
        <v>3.1482970879351167E-2</v>
      </c>
      <c r="AA437">
        <f>Y437*'MRIP Selectivity'!$O$35</f>
        <v>3.1421446135594985E-2</v>
      </c>
      <c r="AB437">
        <f>Y437*'MRIP Selectivity'!$P$35</f>
        <v>4.5160856477094394E-3</v>
      </c>
      <c r="AC437">
        <v>0.74741255597723821</v>
      </c>
      <c r="AD437">
        <v>0.94160359434525442</v>
      </c>
      <c r="AE437">
        <v>1.3432654004296583</v>
      </c>
      <c r="AF437">
        <f t="shared" si="170"/>
        <v>2.3530767734692815E-2</v>
      </c>
      <c r="AG437">
        <f t="shared" si="171"/>
        <v>2.9586546620802043E-2</v>
      </c>
      <c r="AH437">
        <f t="shared" si="172"/>
        <v>6.0663015959450525E-3</v>
      </c>
      <c r="AI437">
        <f t="shared" si="173"/>
        <v>6.742050266265559E-2</v>
      </c>
      <c r="AJ437">
        <f t="shared" si="174"/>
        <v>5.9183615951439908E-2</v>
      </c>
      <c r="AK437">
        <f t="shared" si="175"/>
        <v>3.5937531783304423E-2</v>
      </c>
      <c r="AL437">
        <f t="shared" si="176"/>
        <v>3.5652848216747093E-2</v>
      </c>
      <c r="AM437">
        <f t="shared" si="177"/>
        <v>5.3117314355494855E-2</v>
      </c>
      <c r="AN437">
        <f t="shared" si="178"/>
        <v>2.9586546620802043E-2</v>
      </c>
      <c r="AO437">
        <v>0</v>
      </c>
      <c r="AP437">
        <f t="shared" si="179"/>
        <v>6.2904417014946146E-2</v>
      </c>
      <c r="AQ437">
        <f t="shared" si="180"/>
        <v>3.1421446135594985E-2</v>
      </c>
      <c r="AR437">
        <v>5</v>
      </c>
      <c r="AS437">
        <f>AR437*'MRIP Selectivity'!$N$35</f>
        <v>3.1482970879351167E-2</v>
      </c>
      <c r="AT437">
        <f>AR437*'MRIP Selectivity'!$O$35</f>
        <v>3.1421446135594985E-2</v>
      </c>
      <c r="AU437">
        <f>AR437*'MRIP Selectivity'!$P$35</f>
        <v>4.5160856477094394E-3</v>
      </c>
      <c r="AV437">
        <v>1</v>
      </c>
      <c r="AW437">
        <f t="shared" si="181"/>
        <v>5</v>
      </c>
      <c r="AX437">
        <f t="shared" si="160"/>
        <v>0</v>
      </c>
      <c r="AY437">
        <f t="shared" si="161"/>
        <v>0</v>
      </c>
      <c r="AZ437">
        <f t="shared" si="162"/>
        <v>0</v>
      </c>
      <c r="BA437">
        <v>99.746625651000002</v>
      </c>
      <c r="BB437">
        <v>99.746625651000002</v>
      </c>
    </row>
    <row r="438" spans="1:54" x14ac:dyDescent="0.25">
      <c r="A438" t="s">
        <v>395</v>
      </c>
      <c r="B438" t="s">
        <v>3</v>
      </c>
      <c r="C438">
        <v>2014</v>
      </c>
      <c r="D438">
        <v>3</v>
      </c>
      <c r="E438">
        <v>6</v>
      </c>
      <c r="F438" t="s">
        <v>1862</v>
      </c>
      <c r="G438" t="s">
        <v>1769</v>
      </c>
      <c r="H438" t="s">
        <v>1890</v>
      </c>
      <c r="I438" t="s">
        <v>1812</v>
      </c>
      <c r="J438" t="s">
        <v>1813</v>
      </c>
      <c r="K438" t="str">
        <f t="shared" si="163"/>
        <v>Inshore</v>
      </c>
      <c r="L438">
        <v>0</v>
      </c>
      <c r="M438">
        <f t="shared" si="156"/>
        <v>0</v>
      </c>
      <c r="N438">
        <f t="shared" si="164"/>
        <v>0.25161766805978458</v>
      </c>
      <c r="O438">
        <f t="shared" si="165"/>
        <v>0.12568578454237994</v>
      </c>
      <c r="P438">
        <v>0</v>
      </c>
      <c r="Q438">
        <f t="shared" si="166"/>
        <v>0</v>
      </c>
      <c r="R438">
        <v>0</v>
      </c>
      <c r="S438">
        <f t="shared" si="157"/>
        <v>0</v>
      </c>
      <c r="T438">
        <f t="shared" si="167"/>
        <v>0</v>
      </c>
      <c r="U438">
        <f t="shared" si="158"/>
        <v>0.21246925742197942</v>
      </c>
      <c r="V438">
        <f t="shared" si="168"/>
        <v>0.84441310922369939</v>
      </c>
      <c r="W438">
        <f t="shared" si="159"/>
        <v>0.11834618648320817</v>
      </c>
      <c r="X438">
        <f t="shared" si="169"/>
        <v>0.94160359434525442</v>
      </c>
      <c r="Y438">
        <v>20</v>
      </c>
      <c r="Z438">
        <f>Y438*'MRIP Selectivity'!$N$35</f>
        <v>0.12593188351740467</v>
      </c>
      <c r="AA438">
        <f>Y438*'MRIP Selectivity'!$O$35</f>
        <v>0.12568578454237994</v>
      </c>
      <c r="AB438">
        <f>Y438*'MRIP Selectivity'!$P$35</f>
        <v>1.8064342590837758E-2</v>
      </c>
      <c r="AC438">
        <v>0.74741255597723821</v>
      </c>
      <c r="AD438">
        <v>0.94160359434525442</v>
      </c>
      <c r="AE438">
        <v>1.3432654004296583</v>
      </c>
      <c r="AF438">
        <f t="shared" si="170"/>
        <v>9.4123070938771258E-2</v>
      </c>
      <c r="AG438">
        <f t="shared" si="171"/>
        <v>0.11834618648320817</v>
      </c>
      <c r="AH438">
        <f t="shared" si="172"/>
        <v>2.426520638378021E-2</v>
      </c>
      <c r="AI438">
        <f t="shared" si="173"/>
        <v>0.26968201065062236</v>
      </c>
      <c r="AJ438">
        <f t="shared" si="174"/>
        <v>0.23673446380575963</v>
      </c>
      <c r="AK438">
        <f t="shared" si="175"/>
        <v>0.14375012713321769</v>
      </c>
      <c r="AL438">
        <f t="shared" si="176"/>
        <v>0.14261139286698837</v>
      </c>
      <c r="AM438">
        <f t="shared" si="177"/>
        <v>0.21246925742197942</v>
      </c>
      <c r="AN438">
        <f t="shared" si="178"/>
        <v>0.11834618648320817</v>
      </c>
      <c r="AO438">
        <v>0</v>
      </c>
      <c r="AP438">
        <f t="shared" si="179"/>
        <v>0.25161766805978458</v>
      </c>
      <c r="AQ438">
        <f t="shared" si="180"/>
        <v>0.12568578454237994</v>
      </c>
      <c r="AR438">
        <v>20</v>
      </c>
      <c r="AS438">
        <f>AR438*'MRIP Selectivity'!$N$35</f>
        <v>0.12593188351740467</v>
      </c>
      <c r="AT438">
        <f>AR438*'MRIP Selectivity'!$O$35</f>
        <v>0.12568578454237994</v>
      </c>
      <c r="AU438">
        <f>AR438*'MRIP Selectivity'!$P$35</f>
        <v>1.8064342590837758E-2</v>
      </c>
      <c r="AV438">
        <v>16</v>
      </c>
      <c r="AW438">
        <f t="shared" si="181"/>
        <v>80</v>
      </c>
      <c r="AX438">
        <f t="shared" si="160"/>
        <v>0</v>
      </c>
      <c r="AY438">
        <f t="shared" si="161"/>
        <v>0</v>
      </c>
      <c r="AZ438">
        <f t="shared" si="162"/>
        <v>0</v>
      </c>
      <c r="BA438">
        <v>99.746625651000002</v>
      </c>
      <c r="BB438">
        <v>99.746625651000002</v>
      </c>
    </row>
    <row r="439" spans="1:54" x14ac:dyDescent="0.25">
      <c r="A439" t="s">
        <v>396</v>
      </c>
      <c r="B439" t="s">
        <v>3</v>
      </c>
      <c r="C439">
        <v>2014</v>
      </c>
      <c r="D439">
        <v>3</v>
      </c>
      <c r="E439">
        <v>6</v>
      </c>
      <c r="F439" t="s">
        <v>1820</v>
      </c>
      <c r="G439" t="s">
        <v>1769</v>
      </c>
      <c r="H439" t="s">
        <v>1890</v>
      </c>
      <c r="I439" t="s">
        <v>1812</v>
      </c>
      <c r="J439" t="s">
        <v>1767</v>
      </c>
      <c r="K439" t="str">
        <f t="shared" si="163"/>
        <v>Inshore</v>
      </c>
      <c r="L439">
        <v>0</v>
      </c>
      <c r="M439">
        <f t="shared" si="156"/>
        <v>0</v>
      </c>
      <c r="N439">
        <f t="shared" si="164"/>
        <v>1.258088340298923E-2</v>
      </c>
      <c r="O439">
        <f t="shared" si="165"/>
        <v>6.2842892271189965E-3</v>
      </c>
      <c r="P439">
        <v>0</v>
      </c>
      <c r="Q439">
        <f t="shared" si="166"/>
        <v>0</v>
      </c>
      <c r="R439">
        <v>0</v>
      </c>
      <c r="S439">
        <f t="shared" si="157"/>
        <v>0</v>
      </c>
      <c r="T439">
        <f t="shared" si="167"/>
        <v>0</v>
      </c>
      <c r="U439">
        <f t="shared" si="158"/>
        <v>1.0623462871098971E-2</v>
      </c>
      <c r="V439">
        <f t="shared" si="168"/>
        <v>0.84441310922369939</v>
      </c>
      <c r="W439">
        <f t="shared" si="159"/>
        <v>5.9173093241604077E-3</v>
      </c>
      <c r="X439">
        <f t="shared" si="169"/>
        <v>0.94160359434525431</v>
      </c>
      <c r="Y439">
        <v>1</v>
      </c>
      <c r="Z439">
        <f>Y439*'MRIP Selectivity'!$N$35</f>
        <v>6.2965941758702333E-3</v>
      </c>
      <c r="AA439">
        <f>Y439*'MRIP Selectivity'!$O$35</f>
        <v>6.2842892271189965E-3</v>
      </c>
      <c r="AB439">
        <f>Y439*'MRIP Selectivity'!$P$35</f>
        <v>9.0321712954188795E-4</v>
      </c>
      <c r="AC439">
        <v>0.74741255597723821</v>
      </c>
      <c r="AD439">
        <v>0.94160359434525442</v>
      </c>
      <c r="AE439">
        <v>1.3432654004296583</v>
      </c>
      <c r="AF439">
        <f t="shared" si="170"/>
        <v>4.7061535469385633E-3</v>
      </c>
      <c r="AG439">
        <f t="shared" si="171"/>
        <v>5.9173093241604077E-3</v>
      </c>
      <c r="AH439">
        <f t="shared" si="172"/>
        <v>1.2132603191890106E-3</v>
      </c>
      <c r="AI439">
        <f t="shared" si="173"/>
        <v>1.3484100532531117E-2</v>
      </c>
      <c r="AJ439">
        <f t="shared" si="174"/>
        <v>1.1836723190287982E-2</v>
      </c>
      <c r="AK439">
        <f t="shared" si="175"/>
        <v>7.1875063566608846E-3</v>
      </c>
      <c r="AL439">
        <f t="shared" si="176"/>
        <v>7.1305696433494187E-3</v>
      </c>
      <c r="AM439">
        <f t="shared" si="177"/>
        <v>1.0623462871098971E-2</v>
      </c>
      <c r="AN439">
        <f t="shared" si="178"/>
        <v>5.9173093241604077E-3</v>
      </c>
      <c r="AO439">
        <v>0</v>
      </c>
      <c r="AP439">
        <f t="shared" si="179"/>
        <v>1.258088340298923E-2</v>
      </c>
      <c r="AQ439">
        <f t="shared" si="180"/>
        <v>6.2842892271189965E-3</v>
      </c>
      <c r="AR439">
        <v>1</v>
      </c>
      <c r="AS439">
        <f>AR439*'MRIP Selectivity'!$N$35</f>
        <v>6.2965941758702333E-3</v>
      </c>
      <c r="AT439">
        <f>AR439*'MRIP Selectivity'!$O$35</f>
        <v>6.2842892271189965E-3</v>
      </c>
      <c r="AU439">
        <f>AR439*'MRIP Selectivity'!$P$35</f>
        <v>9.0321712954188795E-4</v>
      </c>
      <c r="AV439">
        <v>1</v>
      </c>
      <c r="AW439">
        <f t="shared" si="181"/>
        <v>5</v>
      </c>
      <c r="AX439">
        <f t="shared" si="160"/>
        <v>0</v>
      </c>
      <c r="AY439">
        <f t="shared" si="161"/>
        <v>0</v>
      </c>
      <c r="AZ439">
        <f t="shared" si="162"/>
        <v>0</v>
      </c>
      <c r="BA439">
        <v>343.86661131</v>
      </c>
      <c r="BB439">
        <v>343.86661131</v>
      </c>
    </row>
    <row r="440" spans="1:54" x14ac:dyDescent="0.25">
      <c r="A440" t="s">
        <v>397</v>
      </c>
      <c r="B440" t="s">
        <v>3</v>
      </c>
      <c r="C440">
        <v>2014</v>
      </c>
      <c r="D440">
        <v>3</v>
      </c>
      <c r="E440">
        <v>6</v>
      </c>
      <c r="F440" t="s">
        <v>1820</v>
      </c>
      <c r="G440" t="s">
        <v>1769</v>
      </c>
      <c r="H440" t="s">
        <v>1890</v>
      </c>
      <c r="I440" t="s">
        <v>1812</v>
      </c>
      <c r="J440" t="s">
        <v>1767</v>
      </c>
      <c r="K440" t="str">
        <f t="shared" si="163"/>
        <v>Inshore</v>
      </c>
      <c r="L440">
        <v>0</v>
      </c>
      <c r="M440">
        <f t="shared" si="156"/>
        <v>0</v>
      </c>
      <c r="N440">
        <f t="shared" si="164"/>
        <v>1.258088340298923E-2</v>
      </c>
      <c r="O440">
        <f t="shared" si="165"/>
        <v>6.2842892271189965E-3</v>
      </c>
      <c r="P440">
        <v>0</v>
      </c>
      <c r="Q440">
        <f t="shared" si="166"/>
        <v>0</v>
      </c>
      <c r="R440">
        <v>0</v>
      </c>
      <c r="S440">
        <f t="shared" si="157"/>
        <v>0</v>
      </c>
      <c r="T440">
        <f t="shared" si="167"/>
        <v>0</v>
      </c>
      <c r="U440">
        <f t="shared" si="158"/>
        <v>1.0623462871098971E-2</v>
      </c>
      <c r="V440">
        <f t="shared" si="168"/>
        <v>0.84441310922369939</v>
      </c>
      <c r="W440">
        <f t="shared" si="159"/>
        <v>5.9173093241604077E-3</v>
      </c>
      <c r="X440">
        <f t="shared" si="169"/>
        <v>0.94160359434525431</v>
      </c>
      <c r="Y440">
        <v>1</v>
      </c>
      <c r="Z440">
        <f>Y440*'MRIP Selectivity'!$N$35</f>
        <v>6.2965941758702333E-3</v>
      </c>
      <c r="AA440">
        <f>Y440*'MRIP Selectivity'!$O$35</f>
        <v>6.2842892271189965E-3</v>
      </c>
      <c r="AB440">
        <f>Y440*'MRIP Selectivity'!$P$35</f>
        <v>9.0321712954188795E-4</v>
      </c>
      <c r="AC440">
        <v>0.74741255597723821</v>
      </c>
      <c r="AD440">
        <v>0.94160359434525442</v>
      </c>
      <c r="AE440">
        <v>1.3432654004296583</v>
      </c>
      <c r="AF440">
        <f t="shared" si="170"/>
        <v>4.7061535469385633E-3</v>
      </c>
      <c r="AG440">
        <f t="shared" si="171"/>
        <v>5.9173093241604077E-3</v>
      </c>
      <c r="AH440">
        <f t="shared" si="172"/>
        <v>1.2132603191890106E-3</v>
      </c>
      <c r="AI440">
        <f t="shared" si="173"/>
        <v>1.3484100532531117E-2</v>
      </c>
      <c r="AJ440">
        <f t="shared" si="174"/>
        <v>1.1836723190287982E-2</v>
      </c>
      <c r="AK440">
        <f t="shared" si="175"/>
        <v>7.1875063566608846E-3</v>
      </c>
      <c r="AL440">
        <f t="shared" si="176"/>
        <v>7.1305696433494187E-3</v>
      </c>
      <c r="AM440">
        <f t="shared" si="177"/>
        <v>1.0623462871098971E-2</v>
      </c>
      <c r="AN440">
        <f t="shared" si="178"/>
        <v>5.9173093241604077E-3</v>
      </c>
      <c r="AO440">
        <v>0</v>
      </c>
      <c r="AP440">
        <f t="shared" si="179"/>
        <v>1.258088340298923E-2</v>
      </c>
      <c r="AQ440">
        <f t="shared" si="180"/>
        <v>6.2842892271189965E-3</v>
      </c>
      <c r="AR440">
        <v>1</v>
      </c>
      <c r="AS440">
        <f>AR440*'MRIP Selectivity'!$N$35</f>
        <v>6.2965941758702333E-3</v>
      </c>
      <c r="AT440">
        <f>AR440*'MRIP Selectivity'!$O$35</f>
        <v>6.2842892271189965E-3</v>
      </c>
      <c r="AU440">
        <f>AR440*'MRIP Selectivity'!$P$35</f>
        <v>9.0321712954188795E-4</v>
      </c>
      <c r="AV440">
        <v>2</v>
      </c>
      <c r="AW440">
        <f t="shared" si="181"/>
        <v>10</v>
      </c>
      <c r="AX440">
        <f t="shared" si="160"/>
        <v>0</v>
      </c>
      <c r="AY440">
        <f t="shared" si="161"/>
        <v>0</v>
      </c>
      <c r="AZ440">
        <f t="shared" si="162"/>
        <v>0</v>
      </c>
      <c r="BA440">
        <v>494.89818788999997</v>
      </c>
      <c r="BB440">
        <v>494.89818788999997</v>
      </c>
    </row>
    <row r="441" spans="1:54" x14ac:dyDescent="0.25">
      <c r="A441" t="s">
        <v>1895</v>
      </c>
      <c r="B441" t="s">
        <v>3</v>
      </c>
      <c r="C441">
        <v>2014</v>
      </c>
      <c r="D441">
        <v>3</v>
      </c>
      <c r="E441">
        <v>6</v>
      </c>
      <c r="F441" t="s">
        <v>1820</v>
      </c>
      <c r="G441" t="s">
        <v>1769</v>
      </c>
      <c r="H441" t="s">
        <v>1890</v>
      </c>
      <c r="I441" t="s">
        <v>1812</v>
      </c>
      <c r="J441" t="s">
        <v>1767</v>
      </c>
      <c r="K441" t="str">
        <f t="shared" si="163"/>
        <v>Inshore</v>
      </c>
      <c r="L441">
        <v>0</v>
      </c>
      <c r="M441">
        <f t="shared" si="156"/>
        <v>0</v>
      </c>
      <c r="N441">
        <f t="shared" si="164"/>
        <v>1.258088340298923E-2</v>
      </c>
      <c r="O441">
        <f t="shared" si="165"/>
        <v>6.2842892271189965E-3</v>
      </c>
      <c r="P441">
        <v>0</v>
      </c>
      <c r="Q441">
        <f t="shared" si="166"/>
        <v>0</v>
      </c>
      <c r="R441">
        <v>0</v>
      </c>
      <c r="S441">
        <f t="shared" si="157"/>
        <v>0</v>
      </c>
      <c r="T441">
        <f t="shared" si="167"/>
        <v>0</v>
      </c>
      <c r="U441">
        <f t="shared" si="158"/>
        <v>1.0623462871098971E-2</v>
      </c>
      <c r="V441">
        <f t="shared" si="168"/>
        <v>0.84441310922369939</v>
      </c>
      <c r="W441">
        <f t="shared" si="159"/>
        <v>5.9173093241604077E-3</v>
      </c>
      <c r="X441">
        <f t="shared" si="169"/>
        <v>0.94160359434525431</v>
      </c>
      <c r="Y441">
        <v>1</v>
      </c>
      <c r="Z441">
        <f>Y441*'MRIP Selectivity'!$N$35</f>
        <v>6.2965941758702333E-3</v>
      </c>
      <c r="AA441">
        <f>Y441*'MRIP Selectivity'!$O$35</f>
        <v>6.2842892271189965E-3</v>
      </c>
      <c r="AB441">
        <f>Y441*'MRIP Selectivity'!$P$35</f>
        <v>9.0321712954188795E-4</v>
      </c>
      <c r="AC441">
        <v>0.74741255597723821</v>
      </c>
      <c r="AD441">
        <v>0.94160359434525442</v>
      </c>
      <c r="AE441">
        <v>1.3432654004296583</v>
      </c>
      <c r="AF441">
        <f t="shared" si="170"/>
        <v>4.7061535469385633E-3</v>
      </c>
      <c r="AG441">
        <f t="shared" si="171"/>
        <v>5.9173093241604077E-3</v>
      </c>
      <c r="AH441">
        <f t="shared" si="172"/>
        <v>1.2132603191890106E-3</v>
      </c>
      <c r="AI441">
        <f t="shared" si="173"/>
        <v>1.3484100532531117E-2</v>
      </c>
      <c r="AJ441">
        <f t="shared" si="174"/>
        <v>1.1836723190287982E-2</v>
      </c>
      <c r="AK441">
        <f t="shared" si="175"/>
        <v>7.1875063566608846E-3</v>
      </c>
      <c r="AL441">
        <f t="shared" si="176"/>
        <v>7.1305696433494187E-3</v>
      </c>
      <c r="AM441">
        <f t="shared" si="177"/>
        <v>1.0623462871098971E-2</v>
      </c>
      <c r="AN441">
        <f t="shared" si="178"/>
        <v>5.9173093241604077E-3</v>
      </c>
      <c r="AO441">
        <v>0</v>
      </c>
      <c r="AP441">
        <f t="shared" si="179"/>
        <v>1.258088340298923E-2</v>
      </c>
      <c r="AQ441">
        <f t="shared" si="180"/>
        <v>6.2842892271189965E-3</v>
      </c>
      <c r="AR441">
        <v>1</v>
      </c>
      <c r="AS441">
        <f>AR441*'MRIP Selectivity'!$N$35</f>
        <v>6.2965941758702333E-3</v>
      </c>
      <c r="AT441">
        <f>AR441*'MRIP Selectivity'!$O$35</f>
        <v>6.2842892271189965E-3</v>
      </c>
      <c r="AU441">
        <f>AR441*'MRIP Selectivity'!$P$35</f>
        <v>9.0321712954188795E-4</v>
      </c>
      <c r="AV441">
        <v>2</v>
      </c>
      <c r="AW441">
        <f t="shared" si="181"/>
        <v>10</v>
      </c>
      <c r="AX441">
        <f t="shared" si="160"/>
        <v>0</v>
      </c>
      <c r="AY441">
        <f t="shared" si="161"/>
        <v>0</v>
      </c>
      <c r="AZ441">
        <f t="shared" si="162"/>
        <v>0</v>
      </c>
      <c r="BA441">
        <v>494.89818788999997</v>
      </c>
      <c r="BB441">
        <v>494.89818788999997</v>
      </c>
    </row>
    <row r="442" spans="1:54" x14ac:dyDescent="0.25">
      <c r="A442" t="s">
        <v>398</v>
      </c>
      <c r="B442" t="s">
        <v>3</v>
      </c>
      <c r="C442">
        <v>2014</v>
      </c>
      <c r="D442">
        <v>3</v>
      </c>
      <c r="E442">
        <v>6</v>
      </c>
      <c r="F442" t="s">
        <v>1810</v>
      </c>
      <c r="G442" t="s">
        <v>1769</v>
      </c>
      <c r="H442" t="s">
        <v>1890</v>
      </c>
      <c r="I442" t="s">
        <v>1837</v>
      </c>
      <c r="J442" t="s">
        <v>1767</v>
      </c>
      <c r="K442" t="str">
        <f t="shared" si="163"/>
        <v>Inshore</v>
      </c>
      <c r="L442">
        <v>0</v>
      </c>
      <c r="M442">
        <f t="shared" si="156"/>
        <v>0</v>
      </c>
      <c r="N442">
        <f t="shared" si="164"/>
        <v>6.2904417014946146E-2</v>
      </c>
      <c r="O442">
        <f t="shared" si="165"/>
        <v>3.1421446135594985E-2</v>
      </c>
      <c r="P442">
        <v>0</v>
      </c>
      <c r="Q442">
        <f t="shared" si="166"/>
        <v>0</v>
      </c>
      <c r="R442">
        <v>0</v>
      </c>
      <c r="S442">
        <f t="shared" si="157"/>
        <v>0</v>
      </c>
      <c r="T442">
        <f t="shared" si="167"/>
        <v>0</v>
      </c>
      <c r="U442">
        <f t="shared" si="158"/>
        <v>5.3117314355494855E-2</v>
      </c>
      <c r="V442">
        <f t="shared" si="168"/>
        <v>0.84441310922369939</v>
      </c>
      <c r="W442">
        <f t="shared" si="159"/>
        <v>2.9586546620802043E-2</v>
      </c>
      <c r="X442">
        <f t="shared" si="169"/>
        <v>0.94160359434525442</v>
      </c>
      <c r="Y442">
        <v>5</v>
      </c>
      <c r="Z442">
        <f>Y442*'MRIP Selectivity'!$N$35</f>
        <v>3.1482970879351167E-2</v>
      </c>
      <c r="AA442">
        <f>Y442*'MRIP Selectivity'!$O$35</f>
        <v>3.1421446135594985E-2</v>
      </c>
      <c r="AB442">
        <f>Y442*'MRIP Selectivity'!$P$35</f>
        <v>4.5160856477094394E-3</v>
      </c>
      <c r="AC442">
        <v>0.74741255597723821</v>
      </c>
      <c r="AD442">
        <v>0.94160359434525442</v>
      </c>
      <c r="AE442">
        <v>1.3432654004296583</v>
      </c>
      <c r="AF442">
        <f t="shared" si="170"/>
        <v>2.3530767734692815E-2</v>
      </c>
      <c r="AG442">
        <f t="shared" si="171"/>
        <v>2.9586546620802043E-2</v>
      </c>
      <c r="AH442">
        <f t="shared" si="172"/>
        <v>6.0663015959450525E-3</v>
      </c>
      <c r="AI442">
        <f t="shared" si="173"/>
        <v>6.742050266265559E-2</v>
      </c>
      <c r="AJ442">
        <f t="shared" si="174"/>
        <v>5.9183615951439908E-2</v>
      </c>
      <c r="AK442">
        <f t="shared" si="175"/>
        <v>3.5937531783304423E-2</v>
      </c>
      <c r="AL442">
        <f t="shared" si="176"/>
        <v>3.5652848216747093E-2</v>
      </c>
      <c r="AM442">
        <f t="shared" si="177"/>
        <v>5.3117314355494855E-2</v>
      </c>
      <c r="AN442">
        <f t="shared" si="178"/>
        <v>2.9586546620802043E-2</v>
      </c>
      <c r="AO442">
        <v>0</v>
      </c>
      <c r="AP442">
        <f t="shared" si="179"/>
        <v>6.2904417014946146E-2</v>
      </c>
      <c r="AQ442">
        <f t="shared" si="180"/>
        <v>3.1421446135594985E-2</v>
      </c>
      <c r="AR442">
        <v>5</v>
      </c>
      <c r="AS442">
        <f>AR442*'MRIP Selectivity'!$N$35</f>
        <v>3.1482970879351167E-2</v>
      </c>
      <c r="AT442">
        <f>AR442*'MRIP Selectivity'!$O$35</f>
        <v>3.1421446135594985E-2</v>
      </c>
      <c r="AU442">
        <f>AR442*'MRIP Selectivity'!$P$35</f>
        <v>4.5160856477094394E-3</v>
      </c>
      <c r="AV442">
        <v>1</v>
      </c>
      <c r="AW442">
        <f t="shared" si="181"/>
        <v>5</v>
      </c>
      <c r="AX442">
        <f t="shared" si="160"/>
        <v>0</v>
      </c>
      <c r="AY442">
        <f t="shared" si="161"/>
        <v>0</v>
      </c>
      <c r="AZ442">
        <f t="shared" si="162"/>
        <v>0</v>
      </c>
      <c r="BA442">
        <v>38.719991086999997</v>
      </c>
      <c r="BB442">
        <v>38.719991086999997</v>
      </c>
    </row>
    <row r="443" spans="1:54" x14ac:dyDescent="0.25">
      <c r="A443" t="s">
        <v>399</v>
      </c>
      <c r="B443" t="s">
        <v>3</v>
      </c>
      <c r="C443">
        <v>2014</v>
      </c>
      <c r="D443">
        <v>3</v>
      </c>
      <c r="E443">
        <v>6</v>
      </c>
      <c r="F443" t="s">
        <v>1810</v>
      </c>
      <c r="G443" t="s">
        <v>1769</v>
      </c>
      <c r="H443" t="s">
        <v>1890</v>
      </c>
      <c r="I443" t="s">
        <v>1837</v>
      </c>
      <c r="J443" t="s">
        <v>1819</v>
      </c>
      <c r="K443" t="str">
        <f t="shared" si="163"/>
        <v>Offshore</v>
      </c>
      <c r="L443">
        <v>0</v>
      </c>
      <c r="M443">
        <f t="shared" si="156"/>
        <v>0</v>
      </c>
      <c r="N443">
        <f t="shared" si="164"/>
        <v>2.516176680597846E-2</v>
      </c>
      <c r="O443">
        <f t="shared" si="165"/>
        <v>1.2568578454237993E-2</v>
      </c>
      <c r="P443">
        <v>0</v>
      </c>
      <c r="Q443">
        <f t="shared" si="166"/>
        <v>0</v>
      </c>
      <c r="R443">
        <v>0</v>
      </c>
      <c r="S443">
        <f t="shared" si="157"/>
        <v>0</v>
      </c>
      <c r="T443">
        <f t="shared" si="167"/>
        <v>0</v>
      </c>
      <c r="U443">
        <f t="shared" si="158"/>
        <v>2.1246925742197942E-2</v>
      </c>
      <c r="V443">
        <f t="shared" si="168"/>
        <v>0.84441310922369939</v>
      </c>
      <c r="W443">
        <f t="shared" si="159"/>
        <v>1.1834618648320815E-2</v>
      </c>
      <c r="X443">
        <f t="shared" si="169"/>
        <v>0.94160359434525431</v>
      </c>
      <c r="Y443">
        <v>2</v>
      </c>
      <c r="Z443">
        <f>Y443*'MRIP Selectivity'!$N$35</f>
        <v>1.2593188351740467E-2</v>
      </c>
      <c r="AA443">
        <f>Y443*'MRIP Selectivity'!$O$35</f>
        <v>1.2568578454237993E-2</v>
      </c>
      <c r="AB443">
        <f>Y443*'MRIP Selectivity'!$P$35</f>
        <v>1.8064342590837759E-3</v>
      </c>
      <c r="AC443">
        <v>0.74741255597723821</v>
      </c>
      <c r="AD443">
        <v>0.94160359434525442</v>
      </c>
      <c r="AE443">
        <v>1.3432654004296583</v>
      </c>
      <c r="AF443">
        <f t="shared" si="170"/>
        <v>9.4123070938771265E-3</v>
      </c>
      <c r="AG443">
        <f t="shared" si="171"/>
        <v>1.1834618648320815E-2</v>
      </c>
      <c r="AH443">
        <f t="shared" si="172"/>
        <v>2.4265206383780212E-3</v>
      </c>
      <c r="AI443">
        <f t="shared" si="173"/>
        <v>2.6968201065062234E-2</v>
      </c>
      <c r="AJ443">
        <f t="shared" si="174"/>
        <v>2.3673446380575964E-2</v>
      </c>
      <c r="AK443">
        <f t="shared" si="175"/>
        <v>1.4375012713321769E-2</v>
      </c>
      <c r="AL443">
        <f t="shared" si="176"/>
        <v>1.4261139286698837E-2</v>
      </c>
      <c r="AM443">
        <f t="shared" si="177"/>
        <v>2.1246925742197942E-2</v>
      </c>
      <c r="AN443">
        <f t="shared" si="178"/>
        <v>1.1834618648320815E-2</v>
      </c>
      <c r="AO443">
        <v>0</v>
      </c>
      <c r="AP443">
        <f t="shared" si="179"/>
        <v>2.516176680597846E-2</v>
      </c>
      <c r="AQ443">
        <f t="shared" si="180"/>
        <v>1.2568578454237993E-2</v>
      </c>
      <c r="AR443">
        <v>2</v>
      </c>
      <c r="AS443">
        <f>AR443*'MRIP Selectivity'!$N$35</f>
        <v>1.2593188351740467E-2</v>
      </c>
      <c r="AT443">
        <f>AR443*'MRIP Selectivity'!$O$35</f>
        <v>1.2568578454237993E-2</v>
      </c>
      <c r="AU443">
        <f>AR443*'MRIP Selectivity'!$P$35</f>
        <v>1.8064342590837759E-3</v>
      </c>
      <c r="AV443">
        <v>2</v>
      </c>
      <c r="AW443">
        <f t="shared" si="181"/>
        <v>10</v>
      </c>
      <c r="AX443">
        <f t="shared" si="160"/>
        <v>0</v>
      </c>
      <c r="AY443">
        <f t="shared" si="161"/>
        <v>0</v>
      </c>
      <c r="AZ443">
        <f t="shared" si="162"/>
        <v>0</v>
      </c>
      <c r="BA443">
        <v>18.217030837999999</v>
      </c>
      <c r="BB443">
        <v>18.217030837999999</v>
      </c>
    </row>
    <row r="444" spans="1:54" x14ac:dyDescent="0.25">
      <c r="A444" t="s">
        <v>400</v>
      </c>
      <c r="B444" t="s">
        <v>3</v>
      </c>
      <c r="C444">
        <v>2014</v>
      </c>
      <c r="D444">
        <v>3</v>
      </c>
      <c r="E444">
        <v>6</v>
      </c>
      <c r="F444" t="s">
        <v>1810</v>
      </c>
      <c r="G444" t="s">
        <v>1769</v>
      </c>
      <c r="H444" t="s">
        <v>1890</v>
      </c>
      <c r="I444" t="s">
        <v>1837</v>
      </c>
      <c r="J444" t="s">
        <v>1819</v>
      </c>
      <c r="K444" t="str">
        <f t="shared" si="163"/>
        <v>Offshore</v>
      </c>
      <c r="L444">
        <v>1.0483298933</v>
      </c>
      <c r="M444">
        <f t="shared" si="156"/>
        <v>19.097457994643349</v>
      </c>
      <c r="N444">
        <f t="shared" si="164"/>
        <v>1.0483298933</v>
      </c>
      <c r="O444">
        <f t="shared" si="165"/>
        <v>1.0483298933</v>
      </c>
      <c r="P444">
        <v>16.880587652362205</v>
      </c>
      <c r="Q444">
        <f t="shared" si="166"/>
        <v>16.102362205111227</v>
      </c>
      <c r="R444">
        <v>2.5422889778767663</v>
      </c>
      <c r="S444">
        <f t="shared" si="157"/>
        <v>46.312956709088553</v>
      </c>
      <c r="T444">
        <f t="shared" si="167"/>
        <v>2.4250848841808623</v>
      </c>
      <c r="U444">
        <f t="shared" si="158"/>
        <v>2.5422889778767663</v>
      </c>
      <c r="V444">
        <f t="shared" si="168"/>
        <v>2.4250848841808623</v>
      </c>
      <c r="W444">
        <f t="shared" si="159"/>
        <v>2.5422889778767663</v>
      </c>
      <c r="X444">
        <f t="shared" si="169"/>
        <v>2.4250848841808623</v>
      </c>
      <c r="Y444">
        <v>0</v>
      </c>
      <c r="Z444">
        <f>Y444*'MRIP Selectivity'!$N$35</f>
        <v>0</v>
      </c>
      <c r="AA444">
        <f>Y444*'MRIP Selectivity'!$O$35</f>
        <v>0</v>
      </c>
      <c r="AB444">
        <f>Y444*'MRIP Selectivity'!$P$35</f>
        <v>0</v>
      </c>
      <c r="AC444">
        <v>0.74741255597723821</v>
      </c>
      <c r="AD444">
        <v>0.94160359434525442</v>
      </c>
      <c r="AE444">
        <v>1.3432654004296583</v>
      </c>
      <c r="AF444">
        <f t="shared" si="170"/>
        <v>0</v>
      </c>
      <c r="AG444">
        <f t="shared" si="171"/>
        <v>0</v>
      </c>
      <c r="AH444">
        <f t="shared" si="172"/>
        <v>0</v>
      </c>
      <c r="AI444">
        <f t="shared" si="173"/>
        <v>0</v>
      </c>
      <c r="AJ444">
        <f t="shared" si="174"/>
        <v>0</v>
      </c>
      <c r="AK444">
        <f t="shared" si="175"/>
        <v>0</v>
      </c>
      <c r="AL444">
        <f t="shared" si="176"/>
        <v>0</v>
      </c>
      <c r="AM444">
        <f t="shared" si="177"/>
        <v>2.5422889778767663</v>
      </c>
      <c r="AN444">
        <f t="shared" si="178"/>
        <v>2.5422889778767663</v>
      </c>
      <c r="AO444">
        <v>1</v>
      </c>
      <c r="AP444">
        <f t="shared" si="179"/>
        <v>1</v>
      </c>
      <c r="AQ444">
        <f t="shared" si="180"/>
        <v>1</v>
      </c>
      <c r="AR444">
        <v>0</v>
      </c>
      <c r="AS444">
        <f>AR444*'MRIP Selectivity'!$N$35</f>
        <v>0</v>
      </c>
      <c r="AT444">
        <f>AR444*'MRIP Selectivity'!$O$35</f>
        <v>0</v>
      </c>
      <c r="AU444">
        <f>AR444*'MRIP Selectivity'!$P$35</f>
        <v>0</v>
      </c>
      <c r="AV444">
        <v>1</v>
      </c>
      <c r="AW444">
        <f t="shared" si="181"/>
        <v>5</v>
      </c>
      <c r="AX444">
        <f t="shared" si="160"/>
        <v>0</v>
      </c>
      <c r="AY444">
        <f t="shared" si="161"/>
        <v>0</v>
      </c>
      <c r="AZ444">
        <f t="shared" si="162"/>
        <v>0</v>
      </c>
      <c r="BA444">
        <v>18.217030837999999</v>
      </c>
      <c r="BB444">
        <v>18.217030837999999</v>
      </c>
    </row>
    <row r="445" spans="1:54" x14ac:dyDescent="0.25">
      <c r="A445" t="s">
        <v>401</v>
      </c>
      <c r="B445" t="s">
        <v>3</v>
      </c>
      <c r="C445">
        <v>2014</v>
      </c>
      <c r="D445">
        <v>3</v>
      </c>
      <c r="E445">
        <v>6</v>
      </c>
      <c r="F445" t="s">
        <v>1846</v>
      </c>
      <c r="G445" t="s">
        <v>1769</v>
      </c>
      <c r="H445" t="s">
        <v>1890</v>
      </c>
      <c r="I445" t="s">
        <v>1837</v>
      </c>
      <c r="J445" t="s">
        <v>1819</v>
      </c>
      <c r="K445" t="str">
        <f t="shared" si="163"/>
        <v>Offshore</v>
      </c>
      <c r="L445">
        <v>0.18451824450000001</v>
      </c>
      <c r="M445">
        <f t="shared" si="156"/>
        <v>48.353868018321116</v>
      </c>
      <c r="N445">
        <f t="shared" si="164"/>
        <v>0.18451824450000001</v>
      </c>
      <c r="O445">
        <f t="shared" si="165"/>
        <v>0.18451824450000001</v>
      </c>
      <c r="P445">
        <v>2.9711796064566927</v>
      </c>
      <c r="Q445">
        <f t="shared" si="166"/>
        <v>16.102362205471191</v>
      </c>
      <c r="R445">
        <v>0.44747240567560692</v>
      </c>
      <c r="S445">
        <f t="shared" si="157"/>
        <v>117.26223444467543</v>
      </c>
      <c r="T445">
        <f t="shared" si="167"/>
        <v>2.4250848846310529</v>
      </c>
      <c r="U445">
        <f t="shared" si="158"/>
        <v>0.44747240567560692</v>
      </c>
      <c r="V445">
        <f t="shared" si="168"/>
        <v>2.4250848846310529</v>
      </c>
      <c r="W445">
        <f t="shared" si="159"/>
        <v>0.44747240567560692</v>
      </c>
      <c r="X445">
        <f t="shared" si="169"/>
        <v>2.4250848846310529</v>
      </c>
      <c r="Y445">
        <v>0</v>
      </c>
      <c r="Z445">
        <f>Y445*'MRIP Selectivity'!$N$35</f>
        <v>0</v>
      </c>
      <c r="AA445">
        <f>Y445*'MRIP Selectivity'!$O$35</f>
        <v>0</v>
      </c>
      <c r="AB445">
        <f>Y445*'MRIP Selectivity'!$P$35</f>
        <v>0</v>
      </c>
      <c r="AC445">
        <v>0.74741255597723821</v>
      </c>
      <c r="AD445">
        <v>0.94160359434525442</v>
      </c>
      <c r="AE445">
        <v>1.3432654004296583</v>
      </c>
      <c r="AF445">
        <f t="shared" si="170"/>
        <v>0</v>
      </c>
      <c r="AG445">
        <f t="shared" si="171"/>
        <v>0</v>
      </c>
      <c r="AH445">
        <f t="shared" si="172"/>
        <v>0</v>
      </c>
      <c r="AI445">
        <f t="shared" si="173"/>
        <v>0</v>
      </c>
      <c r="AJ445">
        <f t="shared" si="174"/>
        <v>0</v>
      </c>
      <c r="AK445">
        <f t="shared" si="175"/>
        <v>0</v>
      </c>
      <c r="AL445">
        <f t="shared" si="176"/>
        <v>0</v>
      </c>
      <c r="AM445">
        <f t="shared" si="177"/>
        <v>0.44747240567560692</v>
      </c>
      <c r="AN445">
        <f t="shared" si="178"/>
        <v>0.44747240567560692</v>
      </c>
      <c r="AO445">
        <v>1</v>
      </c>
      <c r="AP445">
        <f t="shared" si="179"/>
        <v>1</v>
      </c>
      <c r="AQ445">
        <f t="shared" si="180"/>
        <v>1</v>
      </c>
      <c r="AR445">
        <v>0</v>
      </c>
      <c r="AS445">
        <f>AR445*'MRIP Selectivity'!$N$35</f>
        <v>0</v>
      </c>
      <c r="AT445">
        <f>AR445*'MRIP Selectivity'!$O$35</f>
        <v>0</v>
      </c>
      <c r="AU445">
        <f>AR445*'MRIP Selectivity'!$P$35</f>
        <v>0</v>
      </c>
      <c r="AV445">
        <v>6</v>
      </c>
      <c r="AW445">
        <f t="shared" si="181"/>
        <v>30</v>
      </c>
      <c r="AX445">
        <f t="shared" si="160"/>
        <v>0</v>
      </c>
      <c r="AY445">
        <f t="shared" si="161"/>
        <v>0</v>
      </c>
      <c r="AZ445">
        <f t="shared" si="162"/>
        <v>0</v>
      </c>
      <c r="BA445">
        <v>262.05467188</v>
      </c>
      <c r="BB445">
        <v>262.05467188</v>
      </c>
    </row>
    <row r="446" spans="1:54" x14ac:dyDescent="0.25">
      <c r="A446" t="s">
        <v>402</v>
      </c>
      <c r="B446" t="s">
        <v>3</v>
      </c>
      <c r="C446">
        <v>2014</v>
      </c>
      <c r="D446">
        <v>3</v>
      </c>
      <c r="E446">
        <v>6</v>
      </c>
      <c r="F446" t="s">
        <v>1870</v>
      </c>
      <c r="G446" t="s">
        <v>1769</v>
      </c>
      <c r="H446" t="s">
        <v>1890</v>
      </c>
      <c r="I446" t="s">
        <v>1837</v>
      </c>
      <c r="J446" t="s">
        <v>1819</v>
      </c>
      <c r="K446" t="str">
        <f t="shared" si="163"/>
        <v>Offshore</v>
      </c>
      <c r="L446">
        <v>31.092036526000001</v>
      </c>
      <c r="M446">
        <f t="shared" si="156"/>
        <v>752.01532196950336</v>
      </c>
      <c r="N446">
        <f t="shared" si="164"/>
        <v>32.979169036448383</v>
      </c>
      <c r="O446">
        <f t="shared" si="165"/>
        <v>32.034679910067851</v>
      </c>
      <c r="P446">
        <v>441.96305547244089</v>
      </c>
      <c r="Q446">
        <f t="shared" si="166"/>
        <v>14.214670534780165</v>
      </c>
      <c r="R446">
        <v>50.868501046435149</v>
      </c>
      <c r="S446">
        <f t="shared" si="157"/>
        <v>1230.3437299950426</v>
      </c>
      <c r="T446">
        <f t="shared" si="167"/>
        <v>1.6360620509337667</v>
      </c>
      <c r="U446">
        <f t="shared" si="158"/>
        <v>52.462020477099998</v>
      </c>
      <c r="V446">
        <f t="shared" si="168"/>
        <v>1.5907623512017324</v>
      </c>
      <c r="W446">
        <f t="shared" si="159"/>
        <v>51.756097445059211</v>
      </c>
      <c r="X446">
        <f t="shared" si="169"/>
        <v>1.6156271138140299</v>
      </c>
      <c r="Y446">
        <v>150</v>
      </c>
      <c r="Z446">
        <f>Y446*'MRIP Selectivity'!$N$35</f>
        <v>0.94448912638053495</v>
      </c>
      <c r="AA446">
        <f>Y446*'MRIP Selectivity'!$O$35</f>
        <v>0.94264338406784953</v>
      </c>
      <c r="AB446">
        <f>Y446*'MRIP Selectivity'!$P$35</f>
        <v>0.1354825694312832</v>
      </c>
      <c r="AC446">
        <v>0.74741255597723821</v>
      </c>
      <c r="AD446">
        <v>0.94160359434525442</v>
      </c>
      <c r="AE446">
        <v>1.3432654004296583</v>
      </c>
      <c r="AF446">
        <f t="shared" si="170"/>
        <v>0.70592303204078444</v>
      </c>
      <c r="AG446">
        <f t="shared" si="171"/>
        <v>0.88759639862406126</v>
      </c>
      <c r="AH446">
        <f t="shared" si="172"/>
        <v>0.1819890478783516</v>
      </c>
      <c r="AI446">
        <f t="shared" si="173"/>
        <v>2.0226150798796678</v>
      </c>
      <c r="AJ446">
        <f t="shared" si="174"/>
        <v>1.7755084785431974</v>
      </c>
      <c r="AK446">
        <f t="shared" si="175"/>
        <v>1.0781259534991328</v>
      </c>
      <c r="AL446">
        <f t="shared" si="176"/>
        <v>1.0695854465024128</v>
      </c>
      <c r="AM446">
        <f t="shared" si="177"/>
        <v>52.462020477099998</v>
      </c>
      <c r="AN446">
        <f t="shared" si="178"/>
        <v>51.756097445059211</v>
      </c>
      <c r="AO446">
        <v>30</v>
      </c>
      <c r="AP446">
        <f t="shared" si="179"/>
        <v>31.887132510448385</v>
      </c>
      <c r="AQ446">
        <f t="shared" si="180"/>
        <v>30.94264338406785</v>
      </c>
      <c r="AR446">
        <v>150</v>
      </c>
      <c r="AS446">
        <f>AR446*'MRIP Selectivity'!$N$35</f>
        <v>0.94448912638053495</v>
      </c>
      <c r="AT446">
        <f>AR446*'MRIP Selectivity'!$O$35</f>
        <v>0.94264338406784953</v>
      </c>
      <c r="AU446">
        <f>AR446*'MRIP Selectivity'!$P$35</f>
        <v>0.1354825694312832</v>
      </c>
      <c r="AV446">
        <v>36</v>
      </c>
      <c r="AW446">
        <f t="shared" si="181"/>
        <v>180</v>
      </c>
      <c r="AX446">
        <f t="shared" si="160"/>
        <v>0</v>
      </c>
      <c r="AY446">
        <f t="shared" si="161"/>
        <v>0</v>
      </c>
      <c r="AZ446">
        <f t="shared" si="162"/>
        <v>0</v>
      </c>
      <c r="BA446">
        <v>24.186750241999999</v>
      </c>
      <c r="BB446">
        <v>24.186750241999999</v>
      </c>
    </row>
    <row r="447" spans="1:54" x14ac:dyDescent="0.25">
      <c r="A447" t="s">
        <v>403</v>
      </c>
      <c r="B447" t="s">
        <v>3</v>
      </c>
      <c r="C447">
        <v>2014</v>
      </c>
      <c r="D447">
        <v>3</v>
      </c>
      <c r="E447">
        <v>6</v>
      </c>
      <c r="F447" t="s">
        <v>1836</v>
      </c>
      <c r="G447" t="s">
        <v>1769</v>
      </c>
      <c r="H447" t="s">
        <v>1890</v>
      </c>
      <c r="I447" t="s">
        <v>1837</v>
      </c>
      <c r="J447" t="s">
        <v>1819</v>
      </c>
      <c r="K447" t="str">
        <f t="shared" si="163"/>
        <v>Offshore</v>
      </c>
      <c r="L447">
        <v>5.8059363974</v>
      </c>
      <c r="M447">
        <f t="shared" si="156"/>
        <v>919.52647558075114</v>
      </c>
      <c r="N447">
        <f t="shared" si="164"/>
        <v>5.9317452314298924</v>
      </c>
      <c r="O447">
        <f t="shared" si="165"/>
        <v>5.8687792896711901</v>
      </c>
      <c r="P447">
        <v>82.517442500000001</v>
      </c>
      <c r="Q447">
        <f t="shared" si="166"/>
        <v>14.212598425458598</v>
      </c>
      <c r="R447">
        <v>9.3599259409941133</v>
      </c>
      <c r="S447">
        <f t="shared" si="157"/>
        <v>1482.39648578882</v>
      </c>
      <c r="T447">
        <f t="shared" si="167"/>
        <v>1.6121302922273919</v>
      </c>
      <c r="U447">
        <f t="shared" si="158"/>
        <v>9.4782931728969935</v>
      </c>
      <c r="V447">
        <f t="shared" si="168"/>
        <v>1.5978928296979773</v>
      </c>
      <c r="W447">
        <f t="shared" si="159"/>
        <v>9.431231637427608</v>
      </c>
      <c r="X447">
        <f t="shared" si="169"/>
        <v>1.6070176048409568</v>
      </c>
      <c r="Y447">
        <v>10</v>
      </c>
      <c r="Z447">
        <f>Y447*'MRIP Selectivity'!$N$35</f>
        <v>6.2965941758702335E-2</v>
      </c>
      <c r="AA447">
        <f>Y447*'MRIP Selectivity'!$O$35</f>
        <v>6.2842892271189971E-2</v>
      </c>
      <c r="AB447">
        <f>Y447*'MRIP Selectivity'!$P$35</f>
        <v>9.0321712954188789E-3</v>
      </c>
      <c r="AC447">
        <v>0.74741255597723821</v>
      </c>
      <c r="AD447">
        <v>0.94160359434525442</v>
      </c>
      <c r="AE447">
        <v>1.3432654004296583</v>
      </c>
      <c r="AF447">
        <f t="shared" si="170"/>
        <v>4.7061535469385629E-2</v>
      </c>
      <c r="AG447">
        <f t="shared" si="171"/>
        <v>5.9173093241604087E-2</v>
      </c>
      <c r="AH447">
        <f t="shared" si="172"/>
        <v>1.2132603191890105E-2</v>
      </c>
      <c r="AI447">
        <f t="shared" si="173"/>
        <v>0.13484100532531118</v>
      </c>
      <c r="AJ447">
        <f t="shared" si="174"/>
        <v>0.11836723190287982</v>
      </c>
      <c r="AK447">
        <f t="shared" si="175"/>
        <v>7.1875063566608846E-2</v>
      </c>
      <c r="AL447">
        <f t="shared" si="176"/>
        <v>7.1305696433494187E-2</v>
      </c>
      <c r="AM447">
        <f t="shared" si="177"/>
        <v>9.466160569705103</v>
      </c>
      <c r="AN447">
        <f t="shared" si="178"/>
        <v>9.4190990342357175</v>
      </c>
      <c r="AO447">
        <v>16</v>
      </c>
      <c r="AP447">
        <f t="shared" si="179"/>
        <v>16.12580883402989</v>
      </c>
      <c r="AQ447">
        <f t="shared" si="180"/>
        <v>16.062842892271188</v>
      </c>
      <c r="AR447">
        <v>10</v>
      </c>
      <c r="AS447">
        <f>AR447*'MRIP Selectivity'!$N$35</f>
        <v>6.2965941758702335E-2</v>
      </c>
      <c r="AT447">
        <f>AR447*'MRIP Selectivity'!$O$35</f>
        <v>6.2842892271189971E-2</v>
      </c>
      <c r="AU447">
        <f>AR447*'MRIP Selectivity'!$P$35</f>
        <v>9.0321712954188789E-3</v>
      </c>
      <c r="AV447">
        <v>3</v>
      </c>
      <c r="AW447">
        <f t="shared" si="181"/>
        <v>15</v>
      </c>
      <c r="AX447">
        <f t="shared" si="160"/>
        <v>1</v>
      </c>
      <c r="AY447">
        <f t="shared" si="161"/>
        <v>1</v>
      </c>
      <c r="AZ447">
        <f t="shared" si="162"/>
        <v>1</v>
      </c>
      <c r="BA447">
        <v>158.37694604999999</v>
      </c>
      <c r="BB447">
        <v>158.37694604999999</v>
      </c>
    </row>
    <row r="448" spans="1:54" x14ac:dyDescent="0.25">
      <c r="A448" t="s">
        <v>404</v>
      </c>
      <c r="B448" t="s">
        <v>3</v>
      </c>
      <c r="C448">
        <v>2014</v>
      </c>
      <c r="D448">
        <v>4</v>
      </c>
      <c r="E448">
        <v>7</v>
      </c>
      <c r="F448" t="s">
        <v>1827</v>
      </c>
      <c r="G448" t="s">
        <v>1769</v>
      </c>
      <c r="H448" t="s">
        <v>1891</v>
      </c>
      <c r="I448" t="s">
        <v>1837</v>
      </c>
      <c r="J448" t="s">
        <v>1819</v>
      </c>
      <c r="K448" t="str">
        <f t="shared" si="163"/>
        <v>Offshore</v>
      </c>
      <c r="L448">
        <v>0</v>
      </c>
      <c r="M448">
        <f t="shared" si="156"/>
        <v>0</v>
      </c>
      <c r="N448">
        <f t="shared" si="164"/>
        <v>3.7742650208967693E-2</v>
      </c>
      <c r="O448">
        <f t="shared" si="165"/>
        <v>1.8852867681356991E-2</v>
      </c>
      <c r="P448">
        <v>0</v>
      </c>
      <c r="Q448">
        <f t="shared" si="166"/>
        <v>0</v>
      </c>
      <c r="R448">
        <v>0</v>
      </c>
      <c r="S448">
        <f t="shared" si="157"/>
        <v>0</v>
      </c>
      <c r="T448">
        <f t="shared" si="167"/>
        <v>0</v>
      </c>
      <c r="U448">
        <f t="shared" si="158"/>
        <v>3.1870388613296913E-2</v>
      </c>
      <c r="V448">
        <f t="shared" si="168"/>
        <v>0.84441310922369928</v>
      </c>
      <c r="W448">
        <f t="shared" si="159"/>
        <v>1.7751927972481225E-2</v>
      </c>
      <c r="X448">
        <f t="shared" si="169"/>
        <v>0.94160359434525442</v>
      </c>
      <c r="Y448">
        <v>3</v>
      </c>
      <c r="Z448">
        <f>Y448*'MRIP Selectivity'!$N$35</f>
        <v>1.8889782527610699E-2</v>
      </c>
      <c r="AA448">
        <f>Y448*'MRIP Selectivity'!$O$35</f>
        <v>1.8852867681356991E-2</v>
      </c>
      <c r="AB448">
        <f>Y448*'MRIP Selectivity'!$P$35</f>
        <v>2.7096513886256638E-3</v>
      </c>
      <c r="AC448">
        <v>0.74741255597723821</v>
      </c>
      <c r="AD448">
        <v>0.94160359434525442</v>
      </c>
      <c r="AE448">
        <v>1.3432654004296583</v>
      </c>
      <c r="AF448">
        <f t="shared" si="170"/>
        <v>1.4118460640815688E-2</v>
      </c>
      <c r="AG448">
        <f t="shared" si="171"/>
        <v>1.7751927972481225E-2</v>
      </c>
      <c r="AH448">
        <f t="shared" si="172"/>
        <v>3.6397809575670318E-3</v>
      </c>
      <c r="AI448">
        <f t="shared" si="173"/>
        <v>4.045230159759336E-2</v>
      </c>
      <c r="AJ448">
        <f t="shared" si="174"/>
        <v>3.5510169570863948E-2</v>
      </c>
      <c r="AK448">
        <f t="shared" si="175"/>
        <v>2.1562519069982654E-2</v>
      </c>
      <c r="AL448">
        <f t="shared" si="176"/>
        <v>2.1391708930048256E-2</v>
      </c>
      <c r="AM448">
        <f t="shared" si="177"/>
        <v>3.1870388613296913E-2</v>
      </c>
      <c r="AN448">
        <f t="shared" si="178"/>
        <v>1.7751927972481225E-2</v>
      </c>
      <c r="AO448">
        <v>0</v>
      </c>
      <c r="AP448">
        <f t="shared" si="179"/>
        <v>3.7742650208967693E-2</v>
      </c>
      <c r="AQ448">
        <f t="shared" si="180"/>
        <v>1.8852867681356991E-2</v>
      </c>
      <c r="AR448">
        <v>3</v>
      </c>
      <c r="AS448">
        <f>AR448*'MRIP Selectivity'!$N$35</f>
        <v>1.8889782527610699E-2</v>
      </c>
      <c r="AT448">
        <f>AR448*'MRIP Selectivity'!$O$35</f>
        <v>1.8852867681356991E-2</v>
      </c>
      <c r="AU448">
        <f>AR448*'MRIP Selectivity'!$P$35</f>
        <v>2.7096513886256638E-3</v>
      </c>
      <c r="AV448">
        <v>4</v>
      </c>
      <c r="AW448">
        <f t="shared" si="181"/>
        <v>20</v>
      </c>
      <c r="AX448">
        <f t="shared" si="160"/>
        <v>0</v>
      </c>
      <c r="AY448">
        <f t="shared" si="161"/>
        <v>0</v>
      </c>
      <c r="AZ448">
        <f t="shared" si="162"/>
        <v>0</v>
      </c>
      <c r="BA448">
        <v>17.925624739</v>
      </c>
      <c r="BB448">
        <v>17.925624739</v>
      </c>
    </row>
    <row r="449" spans="1:54" x14ac:dyDescent="0.25">
      <c r="A449" t="s">
        <v>1896</v>
      </c>
      <c r="B449" t="s">
        <v>3</v>
      </c>
      <c r="C449">
        <v>2014</v>
      </c>
      <c r="D449">
        <v>4</v>
      </c>
      <c r="E449">
        <v>7</v>
      </c>
      <c r="F449" t="s">
        <v>1838</v>
      </c>
      <c r="G449" t="s">
        <v>1769</v>
      </c>
      <c r="H449" t="s">
        <v>1890</v>
      </c>
      <c r="I449" t="s">
        <v>1837</v>
      </c>
      <c r="J449" t="s">
        <v>1767</v>
      </c>
      <c r="K449" t="str">
        <f t="shared" si="163"/>
        <v>Inshore</v>
      </c>
      <c r="L449">
        <v>0</v>
      </c>
      <c r="M449">
        <f t="shared" si="156"/>
        <v>0</v>
      </c>
      <c r="N449">
        <f t="shared" si="164"/>
        <v>2.516176680597846E-2</v>
      </c>
      <c r="O449">
        <f t="shared" si="165"/>
        <v>1.2568578454237993E-2</v>
      </c>
      <c r="P449">
        <v>0</v>
      </c>
      <c r="Q449">
        <f t="shared" si="166"/>
        <v>0</v>
      </c>
      <c r="R449">
        <v>0</v>
      </c>
      <c r="S449">
        <f t="shared" si="157"/>
        <v>0</v>
      </c>
      <c r="T449">
        <f t="shared" si="167"/>
        <v>0</v>
      </c>
      <c r="U449">
        <f t="shared" si="158"/>
        <v>2.1246925742197942E-2</v>
      </c>
      <c r="V449">
        <f t="shared" si="168"/>
        <v>0.84441310922369939</v>
      </c>
      <c r="W449">
        <f t="shared" si="159"/>
        <v>1.1834618648320815E-2</v>
      </c>
      <c r="X449">
        <f t="shared" si="169"/>
        <v>0.94160359434525431</v>
      </c>
      <c r="Y449">
        <v>2</v>
      </c>
      <c r="Z449">
        <f>Y449*'MRIP Selectivity'!$N$35</f>
        <v>1.2593188351740467E-2</v>
      </c>
      <c r="AA449">
        <f>Y449*'MRIP Selectivity'!$O$35</f>
        <v>1.2568578454237993E-2</v>
      </c>
      <c r="AB449">
        <f>Y449*'MRIP Selectivity'!$P$35</f>
        <v>1.8064342590837759E-3</v>
      </c>
      <c r="AC449">
        <v>0.74741255597723821</v>
      </c>
      <c r="AD449">
        <v>0.94160359434525442</v>
      </c>
      <c r="AE449">
        <v>1.3432654004296583</v>
      </c>
      <c r="AF449">
        <f t="shared" si="170"/>
        <v>9.4123070938771265E-3</v>
      </c>
      <c r="AG449">
        <f t="shared" si="171"/>
        <v>1.1834618648320815E-2</v>
      </c>
      <c r="AH449">
        <f t="shared" si="172"/>
        <v>2.4265206383780212E-3</v>
      </c>
      <c r="AI449">
        <f t="shared" si="173"/>
        <v>2.6968201065062234E-2</v>
      </c>
      <c r="AJ449">
        <f t="shared" si="174"/>
        <v>2.3673446380575964E-2</v>
      </c>
      <c r="AK449">
        <f t="shared" si="175"/>
        <v>1.4375012713321769E-2</v>
      </c>
      <c r="AL449">
        <f t="shared" si="176"/>
        <v>1.4261139286698837E-2</v>
      </c>
      <c r="AM449">
        <f t="shared" si="177"/>
        <v>2.1246925742197942E-2</v>
      </c>
      <c r="AN449">
        <f t="shared" si="178"/>
        <v>1.1834618648320815E-2</v>
      </c>
      <c r="AO449">
        <v>0</v>
      </c>
      <c r="AP449">
        <f t="shared" si="179"/>
        <v>2.516176680597846E-2</v>
      </c>
      <c r="AQ449">
        <f t="shared" si="180"/>
        <v>1.2568578454237993E-2</v>
      </c>
      <c r="AR449">
        <v>2</v>
      </c>
      <c r="AS449">
        <f>AR449*'MRIP Selectivity'!$N$35</f>
        <v>1.2593188351740467E-2</v>
      </c>
      <c r="AT449">
        <f>AR449*'MRIP Selectivity'!$O$35</f>
        <v>1.2568578454237993E-2</v>
      </c>
      <c r="AU449">
        <f>AR449*'MRIP Selectivity'!$P$35</f>
        <v>1.8064342590837759E-3</v>
      </c>
      <c r="AV449">
        <v>2</v>
      </c>
      <c r="AW449">
        <f t="shared" si="181"/>
        <v>10</v>
      </c>
      <c r="AX449">
        <f t="shared" si="160"/>
        <v>0</v>
      </c>
      <c r="AY449">
        <f t="shared" si="161"/>
        <v>0</v>
      </c>
      <c r="AZ449">
        <f t="shared" si="162"/>
        <v>0</v>
      </c>
      <c r="BA449">
        <v>60.903868744999997</v>
      </c>
      <c r="BB449">
        <v>60.903868744999997</v>
      </c>
    </row>
    <row r="450" spans="1:54" x14ac:dyDescent="0.25">
      <c r="A450" t="s">
        <v>405</v>
      </c>
      <c r="B450" t="s">
        <v>3</v>
      </c>
      <c r="C450">
        <v>2014</v>
      </c>
      <c r="D450">
        <v>4</v>
      </c>
      <c r="E450">
        <v>7</v>
      </c>
      <c r="F450" t="s">
        <v>1838</v>
      </c>
      <c r="G450" t="s">
        <v>1769</v>
      </c>
      <c r="H450" t="s">
        <v>1890</v>
      </c>
      <c r="I450" t="s">
        <v>1837</v>
      </c>
      <c r="J450" t="s">
        <v>1767</v>
      </c>
      <c r="K450" t="str">
        <f t="shared" si="163"/>
        <v>Inshore</v>
      </c>
      <c r="L450">
        <v>0</v>
      </c>
      <c r="M450">
        <f t="shared" ref="M450:M513" si="182">L450*BA450</f>
        <v>0</v>
      </c>
      <c r="N450">
        <f t="shared" si="164"/>
        <v>7.5485300417935386E-2</v>
      </c>
      <c r="O450">
        <f t="shared" si="165"/>
        <v>3.7705735362713981E-2</v>
      </c>
      <c r="P450">
        <v>0</v>
      </c>
      <c r="Q450">
        <f t="shared" si="166"/>
        <v>0</v>
      </c>
      <c r="R450">
        <v>0</v>
      </c>
      <c r="S450">
        <f t="shared" ref="S450:S513" si="183">R450*BA450</f>
        <v>0</v>
      </c>
      <c r="T450">
        <f t="shared" si="167"/>
        <v>0</v>
      </c>
      <c r="U450">
        <f t="shared" ref="U450:U513" si="184">IF(AX450=1,R450+AF450+AG450+AH450,R450+AF450+AG450)</f>
        <v>6.3740777226593825E-2</v>
      </c>
      <c r="V450">
        <f t="shared" si="168"/>
        <v>0.84441310922369928</v>
      </c>
      <c r="W450">
        <f t="shared" ref="W450:W513" si="185">IF(AX450=1,R450+AG450+AH450,R450+AG450)</f>
        <v>3.5503855944962449E-2</v>
      </c>
      <c r="X450">
        <f t="shared" si="169"/>
        <v>0.94160359434525442</v>
      </c>
      <c r="Y450">
        <v>6</v>
      </c>
      <c r="Z450">
        <f>Y450*'MRIP Selectivity'!$N$35</f>
        <v>3.7779565055221398E-2</v>
      </c>
      <c r="AA450">
        <f>Y450*'MRIP Selectivity'!$O$35</f>
        <v>3.7705735362713981E-2</v>
      </c>
      <c r="AB450">
        <f>Y450*'MRIP Selectivity'!$P$35</f>
        <v>5.4193027772513275E-3</v>
      </c>
      <c r="AC450">
        <v>0.74741255597723821</v>
      </c>
      <c r="AD450">
        <v>0.94160359434525442</v>
      </c>
      <c r="AE450">
        <v>1.3432654004296583</v>
      </c>
      <c r="AF450">
        <f t="shared" si="170"/>
        <v>2.8236921281631376E-2</v>
      </c>
      <c r="AG450">
        <f t="shared" si="171"/>
        <v>3.5503855944962449E-2</v>
      </c>
      <c r="AH450">
        <f t="shared" si="172"/>
        <v>7.2795619151340635E-3</v>
      </c>
      <c r="AI450">
        <f t="shared" si="173"/>
        <v>8.0904603195186719E-2</v>
      </c>
      <c r="AJ450">
        <f t="shared" si="174"/>
        <v>7.1020339141727895E-2</v>
      </c>
      <c r="AK450">
        <f t="shared" si="175"/>
        <v>4.3125038139965308E-2</v>
      </c>
      <c r="AL450">
        <f t="shared" si="176"/>
        <v>4.2783417860096512E-2</v>
      </c>
      <c r="AM450">
        <f t="shared" si="177"/>
        <v>6.3740777226593825E-2</v>
      </c>
      <c r="AN450">
        <f t="shared" si="178"/>
        <v>3.5503855944962449E-2</v>
      </c>
      <c r="AO450">
        <v>0</v>
      </c>
      <c r="AP450">
        <f t="shared" si="179"/>
        <v>7.5485300417935386E-2</v>
      </c>
      <c r="AQ450">
        <f t="shared" si="180"/>
        <v>3.7705735362713981E-2</v>
      </c>
      <c r="AR450">
        <v>6</v>
      </c>
      <c r="AS450">
        <f>AR450*'MRIP Selectivity'!$N$35</f>
        <v>3.7779565055221398E-2</v>
      </c>
      <c r="AT450">
        <f>AR450*'MRIP Selectivity'!$O$35</f>
        <v>3.7705735362713981E-2</v>
      </c>
      <c r="AU450">
        <f>AR450*'MRIP Selectivity'!$P$35</f>
        <v>5.4193027772513275E-3</v>
      </c>
      <c r="AV450">
        <v>9</v>
      </c>
      <c r="AW450">
        <f t="shared" si="181"/>
        <v>45</v>
      </c>
      <c r="AX450">
        <f t="shared" ref="AX450:AX513" si="186">IF(AO450&gt;=AW450,1,0)</f>
        <v>0</v>
      </c>
      <c r="AY450">
        <f t="shared" ref="AY450:AY513" si="187">IF(AP450&gt;=AW450,1,0)</f>
        <v>0</v>
      </c>
      <c r="AZ450">
        <f t="shared" ref="AZ450:AZ513" si="188">IF(AQ450&gt;=AW450,1,0)</f>
        <v>0</v>
      </c>
      <c r="BA450">
        <v>60.90386874499999</v>
      </c>
      <c r="BB450">
        <v>60.90386874499999</v>
      </c>
    </row>
    <row r="451" spans="1:54" x14ac:dyDescent="0.25">
      <c r="A451" t="s">
        <v>406</v>
      </c>
      <c r="B451" t="s">
        <v>3</v>
      </c>
      <c r="C451">
        <v>2014</v>
      </c>
      <c r="D451">
        <v>4</v>
      </c>
      <c r="E451">
        <v>7</v>
      </c>
      <c r="F451" t="s">
        <v>1849</v>
      </c>
      <c r="G451" t="s">
        <v>1769</v>
      </c>
      <c r="H451" t="s">
        <v>1890</v>
      </c>
      <c r="I451" t="s">
        <v>1837</v>
      </c>
      <c r="J451" t="s">
        <v>1819</v>
      </c>
      <c r="K451" t="str">
        <f t="shared" ref="K451:K514" si="189">IF(J451="Federal","Offshore","Inshore")</f>
        <v>Offshore</v>
      </c>
      <c r="L451">
        <v>7</v>
      </c>
      <c r="M451">
        <f t="shared" si="182"/>
        <v>87.607044909999999</v>
      </c>
      <c r="N451">
        <f t="shared" ref="N451:N514" si="190">L451+Z451+AA451</f>
        <v>7.1006470672239139</v>
      </c>
      <c r="O451">
        <f t="shared" ref="O451:O514" si="191">L451+AA451</f>
        <v>7.0502743138169519</v>
      </c>
      <c r="P451">
        <v>95.70866141732283</v>
      </c>
      <c r="Q451">
        <f t="shared" ref="Q451:Q514" si="192">IF(L451=0,0,P451/L451)</f>
        <v>13.672665916760405</v>
      </c>
      <c r="R451">
        <v>8.8184904873951027</v>
      </c>
      <c r="S451">
        <f t="shared" si="183"/>
        <v>110.36598459537579</v>
      </c>
      <c r="T451">
        <f t="shared" ref="T451:T514" si="193">IF(L451=0,0,R451/L451)</f>
        <v>1.2597843553421575</v>
      </c>
      <c r="U451">
        <f t="shared" si="184"/>
        <v>8.9034781903638951</v>
      </c>
      <c r="V451">
        <f t="shared" ref="V451:V514" si="194">U451/N451</f>
        <v>1.2538967373074663</v>
      </c>
      <c r="W451">
        <f t="shared" si="185"/>
        <v>8.8658289619883863</v>
      </c>
      <c r="X451">
        <f t="shared" ref="X451:X514" si="195">W451/O451</f>
        <v>1.2575154621449771</v>
      </c>
      <c r="Y451">
        <v>8</v>
      </c>
      <c r="Z451">
        <f>Y451*'MRIP Selectivity'!$N$35</f>
        <v>5.0372753406961866E-2</v>
      </c>
      <c r="AA451">
        <f>Y451*'MRIP Selectivity'!$O$35</f>
        <v>5.0274313816951972E-2</v>
      </c>
      <c r="AB451">
        <f>Y451*'MRIP Selectivity'!$P$35</f>
        <v>7.2257370363351036E-3</v>
      </c>
      <c r="AC451">
        <v>0.74741255597723821</v>
      </c>
      <c r="AD451">
        <v>0.94160359434525442</v>
      </c>
      <c r="AE451">
        <v>1.3432654004296583</v>
      </c>
      <c r="AF451">
        <f t="shared" ref="AF451:AF514" si="196">Z451*AC451</f>
        <v>3.7649228375508506E-2</v>
      </c>
      <c r="AG451">
        <f t="shared" ref="AG451:AG514" si="197">AA451*AD451</f>
        <v>4.7338474593283261E-2</v>
      </c>
      <c r="AH451">
        <f t="shared" ref="AH451:AH514" si="198">AB451*AE451</f>
        <v>9.7060825535120847E-3</v>
      </c>
      <c r="AI451">
        <f t="shared" ref="AI451:AI514" si="199">Z451+AA451+AB451</f>
        <v>0.10787280426024894</v>
      </c>
      <c r="AJ451">
        <f t="shared" ref="AJ451:AJ514" si="200">AF451+AG451+AH451</f>
        <v>9.4693785522303855E-2</v>
      </c>
      <c r="AK451">
        <f t="shared" ref="AK451:AK514" si="201">AA451+AB451</f>
        <v>5.7500050853287077E-2</v>
      </c>
      <c r="AL451">
        <f t="shared" ref="AL451:AL514" si="202">AG451+AH451</f>
        <v>5.7044557146795349E-2</v>
      </c>
      <c r="AM451">
        <f t="shared" ref="AM451:AM514" si="203">R451+AF451+AG451</f>
        <v>8.9034781903638951</v>
      </c>
      <c r="AN451">
        <f t="shared" ref="AN451:AN514" si="204">R451+AG451</f>
        <v>8.8658289619883863</v>
      </c>
      <c r="AO451">
        <v>7</v>
      </c>
      <c r="AP451">
        <f t="shared" ref="AP451:AP514" si="205">AO451+AS451+AT451</f>
        <v>7.1006470672239139</v>
      </c>
      <c r="AQ451">
        <f t="shared" ref="AQ451:AQ514" si="206">AO451+AT451</f>
        <v>7.0502743138169519</v>
      </c>
      <c r="AR451">
        <v>8</v>
      </c>
      <c r="AS451">
        <f>AR451*'MRIP Selectivity'!$N$35</f>
        <v>5.0372753406961866E-2</v>
      </c>
      <c r="AT451">
        <f>AR451*'MRIP Selectivity'!$O$35</f>
        <v>5.0274313816951972E-2</v>
      </c>
      <c r="AU451">
        <f>AR451*'MRIP Selectivity'!$P$35</f>
        <v>7.2257370363351036E-3</v>
      </c>
      <c r="AV451">
        <v>25</v>
      </c>
      <c r="AW451">
        <f t="shared" ref="AW451:AW514" si="207">AV451*5</f>
        <v>125</v>
      </c>
      <c r="AX451">
        <f t="shared" si="186"/>
        <v>0</v>
      </c>
      <c r="AY451">
        <f t="shared" si="187"/>
        <v>0</v>
      </c>
      <c r="AZ451">
        <f t="shared" si="188"/>
        <v>0</v>
      </c>
      <c r="BA451">
        <v>12.515292130000001</v>
      </c>
      <c r="BB451">
        <v>12.515292130000001</v>
      </c>
    </row>
    <row r="452" spans="1:54" x14ac:dyDescent="0.25">
      <c r="A452" t="s">
        <v>407</v>
      </c>
      <c r="B452" t="s">
        <v>3</v>
      </c>
      <c r="C452">
        <v>2014</v>
      </c>
      <c r="D452">
        <v>4</v>
      </c>
      <c r="E452">
        <v>7</v>
      </c>
      <c r="F452" t="s">
        <v>1849</v>
      </c>
      <c r="G452" t="s">
        <v>1769</v>
      </c>
      <c r="H452" t="s">
        <v>1890</v>
      </c>
      <c r="I452" t="s">
        <v>1837</v>
      </c>
      <c r="J452" t="s">
        <v>1767</v>
      </c>
      <c r="K452" t="str">
        <f t="shared" si="189"/>
        <v>Inshore</v>
      </c>
      <c r="L452">
        <v>0</v>
      </c>
      <c r="M452">
        <f t="shared" si="182"/>
        <v>0</v>
      </c>
      <c r="N452">
        <f t="shared" si="190"/>
        <v>0.75485300417935375</v>
      </c>
      <c r="O452">
        <f t="shared" si="191"/>
        <v>0.37705735362713977</v>
      </c>
      <c r="P452">
        <v>0</v>
      </c>
      <c r="Q452">
        <f t="shared" si="192"/>
        <v>0</v>
      </c>
      <c r="R452">
        <v>0</v>
      </c>
      <c r="S452">
        <f t="shared" si="183"/>
        <v>0</v>
      </c>
      <c r="T452">
        <f t="shared" si="193"/>
        <v>0</v>
      </c>
      <c r="U452">
        <f t="shared" si="184"/>
        <v>0.63740777226593825</v>
      </c>
      <c r="V452">
        <f t="shared" si="194"/>
        <v>0.84441310922369939</v>
      </c>
      <c r="W452">
        <f t="shared" si="185"/>
        <v>0.35503855944962448</v>
      </c>
      <c r="X452">
        <f t="shared" si="195"/>
        <v>0.94160359434525442</v>
      </c>
      <c r="Y452">
        <v>60</v>
      </c>
      <c r="Z452">
        <f>Y452*'MRIP Selectivity'!$N$35</f>
        <v>0.37779565055221398</v>
      </c>
      <c r="AA452">
        <f>Y452*'MRIP Selectivity'!$O$35</f>
        <v>0.37705735362713977</v>
      </c>
      <c r="AB452">
        <f>Y452*'MRIP Selectivity'!$P$35</f>
        <v>5.419302777251328E-2</v>
      </c>
      <c r="AC452">
        <v>0.74741255597723821</v>
      </c>
      <c r="AD452">
        <v>0.94160359434525442</v>
      </c>
      <c r="AE452">
        <v>1.3432654004296583</v>
      </c>
      <c r="AF452">
        <f t="shared" si="196"/>
        <v>0.28236921281631377</v>
      </c>
      <c r="AG452">
        <f t="shared" si="197"/>
        <v>0.35503855944962448</v>
      </c>
      <c r="AH452">
        <f t="shared" si="198"/>
        <v>7.279561915134064E-2</v>
      </c>
      <c r="AI452">
        <f t="shared" si="199"/>
        <v>0.80904603195186708</v>
      </c>
      <c r="AJ452">
        <f t="shared" si="200"/>
        <v>0.71020339141727895</v>
      </c>
      <c r="AK452">
        <f t="shared" si="201"/>
        <v>0.43125038139965305</v>
      </c>
      <c r="AL452">
        <f t="shared" si="202"/>
        <v>0.42783417860096512</v>
      </c>
      <c r="AM452">
        <f t="shared" si="203"/>
        <v>0.63740777226593825</v>
      </c>
      <c r="AN452">
        <f t="shared" si="204"/>
        <v>0.35503855944962448</v>
      </c>
      <c r="AO452">
        <v>0</v>
      </c>
      <c r="AP452">
        <f t="shared" si="205"/>
        <v>0.75485300417935375</v>
      </c>
      <c r="AQ452">
        <f t="shared" si="206"/>
        <v>0.37705735362713977</v>
      </c>
      <c r="AR452">
        <v>60</v>
      </c>
      <c r="AS452">
        <f>AR452*'MRIP Selectivity'!$N$35</f>
        <v>0.37779565055221398</v>
      </c>
      <c r="AT452">
        <f>AR452*'MRIP Selectivity'!$O$35</f>
        <v>0.37705735362713977</v>
      </c>
      <c r="AU452">
        <f>AR452*'MRIP Selectivity'!$P$35</f>
        <v>5.419302777251328E-2</v>
      </c>
      <c r="AV452">
        <v>9</v>
      </c>
      <c r="AW452">
        <f t="shared" si="207"/>
        <v>45</v>
      </c>
      <c r="AX452">
        <f t="shared" si="186"/>
        <v>0</v>
      </c>
      <c r="AY452">
        <f t="shared" si="187"/>
        <v>0</v>
      </c>
      <c r="AZ452">
        <f t="shared" si="188"/>
        <v>0</v>
      </c>
      <c r="BA452">
        <v>18.164081464999999</v>
      </c>
      <c r="BB452">
        <v>18.164081464999999</v>
      </c>
    </row>
    <row r="453" spans="1:54" x14ac:dyDescent="0.25">
      <c r="A453" t="s">
        <v>408</v>
      </c>
      <c r="B453" t="s">
        <v>3</v>
      </c>
      <c r="C453">
        <v>2014</v>
      </c>
      <c r="D453">
        <v>4</v>
      </c>
      <c r="E453">
        <v>7</v>
      </c>
      <c r="F453" t="s">
        <v>1828</v>
      </c>
      <c r="G453" t="s">
        <v>1769</v>
      </c>
      <c r="H453" t="s">
        <v>1890</v>
      </c>
      <c r="I453" t="s">
        <v>1812</v>
      </c>
      <c r="J453" t="s">
        <v>1813</v>
      </c>
      <c r="K453" t="str">
        <f t="shared" si="189"/>
        <v>Inshore</v>
      </c>
      <c r="L453">
        <v>0</v>
      </c>
      <c r="M453">
        <f t="shared" si="182"/>
        <v>0</v>
      </c>
      <c r="N453">
        <f t="shared" si="190"/>
        <v>5.0323533611956919E-2</v>
      </c>
      <c r="O453">
        <f t="shared" si="191"/>
        <v>2.5137156908475986E-2</v>
      </c>
      <c r="P453">
        <v>0</v>
      </c>
      <c r="Q453">
        <f t="shared" si="192"/>
        <v>0</v>
      </c>
      <c r="R453">
        <v>0</v>
      </c>
      <c r="S453">
        <f t="shared" si="183"/>
        <v>0</v>
      </c>
      <c r="T453">
        <f t="shared" si="193"/>
        <v>0</v>
      </c>
      <c r="U453">
        <f t="shared" si="184"/>
        <v>4.2493851484395884E-2</v>
      </c>
      <c r="V453">
        <f t="shared" si="194"/>
        <v>0.84441310922369939</v>
      </c>
      <c r="W453">
        <f t="shared" si="185"/>
        <v>2.3669237296641631E-2</v>
      </c>
      <c r="X453">
        <f t="shared" si="195"/>
        <v>0.94160359434525431</v>
      </c>
      <c r="Y453">
        <v>4</v>
      </c>
      <c r="Z453">
        <f>Y453*'MRIP Selectivity'!$N$35</f>
        <v>2.5186376703480933E-2</v>
      </c>
      <c r="AA453">
        <f>Y453*'MRIP Selectivity'!$O$35</f>
        <v>2.5137156908475986E-2</v>
      </c>
      <c r="AB453">
        <f>Y453*'MRIP Selectivity'!$P$35</f>
        <v>3.6128685181675518E-3</v>
      </c>
      <c r="AC453">
        <v>0.74741255597723821</v>
      </c>
      <c r="AD453">
        <v>0.94160359434525442</v>
      </c>
      <c r="AE453">
        <v>1.3432654004296583</v>
      </c>
      <c r="AF453">
        <f t="shared" si="196"/>
        <v>1.8824614187754253E-2</v>
      </c>
      <c r="AG453">
        <f t="shared" si="197"/>
        <v>2.3669237296641631E-2</v>
      </c>
      <c r="AH453">
        <f t="shared" si="198"/>
        <v>4.8530412767560423E-3</v>
      </c>
      <c r="AI453">
        <f t="shared" si="199"/>
        <v>5.3936402130124468E-2</v>
      </c>
      <c r="AJ453">
        <f t="shared" si="200"/>
        <v>4.7346892761151928E-2</v>
      </c>
      <c r="AK453">
        <f t="shared" si="201"/>
        <v>2.8750025426643538E-2</v>
      </c>
      <c r="AL453">
        <f t="shared" si="202"/>
        <v>2.8522278573397675E-2</v>
      </c>
      <c r="AM453">
        <f t="shared" si="203"/>
        <v>4.2493851484395884E-2</v>
      </c>
      <c r="AN453">
        <f t="shared" si="204"/>
        <v>2.3669237296641631E-2</v>
      </c>
      <c r="AO453">
        <v>0</v>
      </c>
      <c r="AP453">
        <f t="shared" si="205"/>
        <v>5.0323533611956919E-2</v>
      </c>
      <c r="AQ453">
        <f t="shared" si="206"/>
        <v>2.5137156908475986E-2</v>
      </c>
      <c r="AR453">
        <v>4</v>
      </c>
      <c r="AS453">
        <f>AR453*'MRIP Selectivity'!$N$35</f>
        <v>2.5186376703480933E-2</v>
      </c>
      <c r="AT453">
        <f>AR453*'MRIP Selectivity'!$O$35</f>
        <v>2.5137156908475986E-2</v>
      </c>
      <c r="AU453">
        <f>AR453*'MRIP Selectivity'!$P$35</f>
        <v>3.6128685181675518E-3</v>
      </c>
      <c r="AV453">
        <v>4</v>
      </c>
      <c r="AW453">
        <f t="shared" si="207"/>
        <v>20</v>
      </c>
      <c r="AX453">
        <f t="shared" si="186"/>
        <v>0</v>
      </c>
      <c r="AY453">
        <f t="shared" si="187"/>
        <v>0</v>
      </c>
      <c r="AZ453">
        <f t="shared" si="188"/>
        <v>0</v>
      </c>
      <c r="BA453">
        <v>257.91831545999997</v>
      </c>
      <c r="BB453">
        <v>257.91831545999997</v>
      </c>
    </row>
    <row r="454" spans="1:54" x14ac:dyDescent="0.25">
      <c r="A454" t="s">
        <v>409</v>
      </c>
      <c r="B454" t="s">
        <v>3</v>
      </c>
      <c r="C454">
        <v>2014</v>
      </c>
      <c r="D454">
        <v>4</v>
      </c>
      <c r="E454">
        <v>8</v>
      </c>
      <c r="F454" t="s">
        <v>1851</v>
      </c>
      <c r="G454" t="s">
        <v>1769</v>
      </c>
      <c r="H454" t="s">
        <v>1891</v>
      </c>
      <c r="I454" t="s">
        <v>1837</v>
      </c>
      <c r="J454" t="s">
        <v>1819</v>
      </c>
      <c r="K454" t="str">
        <f t="shared" si="189"/>
        <v>Offshore</v>
      </c>
      <c r="L454">
        <v>1</v>
      </c>
      <c r="M454">
        <f t="shared" si="182"/>
        <v>63.427900512999997</v>
      </c>
      <c r="N454">
        <f t="shared" si="190"/>
        <v>1.5032353361195692</v>
      </c>
      <c r="O454">
        <f t="shared" si="191"/>
        <v>1.25137156908476</v>
      </c>
      <c r="P454">
        <v>12.440944881889763</v>
      </c>
      <c r="Q454">
        <f t="shared" si="192"/>
        <v>12.440944881889763</v>
      </c>
      <c r="R454">
        <v>0.88184904873951031</v>
      </c>
      <c r="S454">
        <f t="shared" si="183"/>
        <v>55.933833730933344</v>
      </c>
      <c r="T454">
        <f t="shared" si="193"/>
        <v>0.88184904873951031</v>
      </c>
      <c r="U454">
        <f t="shared" si="184"/>
        <v>1.3067875635834691</v>
      </c>
      <c r="V454">
        <f t="shared" si="194"/>
        <v>0.86931668793576422</v>
      </c>
      <c r="W454">
        <f t="shared" si="185"/>
        <v>1.1185414217059266</v>
      </c>
      <c r="X454">
        <f t="shared" si="195"/>
        <v>0.89385235316159217</v>
      </c>
      <c r="Y454">
        <v>40</v>
      </c>
      <c r="Z454">
        <f>Y454*'MRIP Selectivity'!$N$35</f>
        <v>0.25186376703480934</v>
      </c>
      <c r="AA454">
        <f>Y454*'MRIP Selectivity'!$O$35</f>
        <v>0.25137156908475988</v>
      </c>
      <c r="AB454">
        <f>Y454*'MRIP Selectivity'!$P$35</f>
        <v>3.6128685181675516E-2</v>
      </c>
      <c r="AC454">
        <v>0.74741255597723821</v>
      </c>
      <c r="AD454">
        <v>0.94160359434525442</v>
      </c>
      <c r="AE454">
        <v>1.3432654004296583</v>
      </c>
      <c r="AF454">
        <f t="shared" si="196"/>
        <v>0.18824614187754252</v>
      </c>
      <c r="AG454">
        <f t="shared" si="197"/>
        <v>0.23669237296641635</v>
      </c>
      <c r="AH454">
        <f t="shared" si="198"/>
        <v>4.853041276756042E-2</v>
      </c>
      <c r="AI454">
        <f t="shared" si="199"/>
        <v>0.53936402130124472</v>
      </c>
      <c r="AJ454">
        <f t="shared" si="200"/>
        <v>0.47346892761151926</v>
      </c>
      <c r="AK454">
        <f t="shared" si="201"/>
        <v>0.28750025426643538</v>
      </c>
      <c r="AL454">
        <f t="shared" si="202"/>
        <v>0.28522278573397675</v>
      </c>
      <c r="AM454">
        <f t="shared" si="203"/>
        <v>1.3067875635834691</v>
      </c>
      <c r="AN454">
        <f t="shared" si="204"/>
        <v>1.1185414217059266</v>
      </c>
      <c r="AO454">
        <v>1</v>
      </c>
      <c r="AP454">
        <f t="shared" si="205"/>
        <v>1.5032353361195692</v>
      </c>
      <c r="AQ454">
        <f t="shared" si="206"/>
        <v>1.25137156908476</v>
      </c>
      <c r="AR454">
        <v>40</v>
      </c>
      <c r="AS454">
        <f>AR454*'MRIP Selectivity'!$N$35</f>
        <v>0.25186376703480934</v>
      </c>
      <c r="AT454">
        <f>AR454*'MRIP Selectivity'!$O$35</f>
        <v>0.25137156908475988</v>
      </c>
      <c r="AU454">
        <f>AR454*'MRIP Selectivity'!$P$35</f>
        <v>3.6128685181675516E-2</v>
      </c>
      <c r="AV454">
        <v>12</v>
      </c>
      <c r="AW454">
        <f t="shared" si="207"/>
        <v>60</v>
      </c>
      <c r="AX454">
        <f t="shared" si="186"/>
        <v>0</v>
      </c>
      <c r="AY454">
        <f t="shared" si="187"/>
        <v>0</v>
      </c>
      <c r="AZ454">
        <f t="shared" si="188"/>
        <v>0</v>
      </c>
      <c r="BA454">
        <v>63.427900512999997</v>
      </c>
      <c r="BB454">
        <v>63.427900512999997</v>
      </c>
    </row>
    <row r="455" spans="1:54" x14ac:dyDescent="0.25">
      <c r="A455" t="s">
        <v>410</v>
      </c>
      <c r="B455" t="s">
        <v>3</v>
      </c>
      <c r="C455">
        <v>2014</v>
      </c>
      <c r="D455">
        <v>4</v>
      </c>
      <c r="E455">
        <v>8</v>
      </c>
      <c r="F455" t="s">
        <v>1825</v>
      </c>
      <c r="G455" t="s">
        <v>1769</v>
      </c>
      <c r="H455" t="s">
        <v>1890</v>
      </c>
      <c r="I455" t="s">
        <v>1837</v>
      </c>
      <c r="J455" t="s">
        <v>1819</v>
      </c>
      <c r="K455" t="str">
        <f t="shared" si="189"/>
        <v>Offshore</v>
      </c>
      <c r="L455">
        <v>3.3756881155</v>
      </c>
      <c r="M455">
        <f t="shared" si="182"/>
        <v>481.62692303933267</v>
      </c>
      <c r="N455">
        <f t="shared" si="190"/>
        <v>3.4385925325149462</v>
      </c>
      <c r="O455">
        <f t="shared" si="191"/>
        <v>3.4071095616355951</v>
      </c>
      <c r="P455">
        <v>48.393723062992123</v>
      </c>
      <c r="Q455">
        <f t="shared" si="192"/>
        <v>14.335958005357419</v>
      </c>
      <c r="R455">
        <v>5.5319746652704938</v>
      </c>
      <c r="S455">
        <f t="shared" si="183"/>
        <v>789.27550330612587</v>
      </c>
      <c r="T455">
        <f t="shared" si="193"/>
        <v>1.6387694822485426</v>
      </c>
      <c r="U455">
        <f t="shared" si="184"/>
        <v>5.5850919796259886</v>
      </c>
      <c r="V455">
        <f t="shared" si="194"/>
        <v>1.6242378027678428</v>
      </c>
      <c r="W455">
        <f t="shared" si="185"/>
        <v>5.5615612118912958</v>
      </c>
      <c r="X455">
        <f t="shared" si="195"/>
        <v>1.6323399970799437</v>
      </c>
      <c r="Y455">
        <v>5</v>
      </c>
      <c r="Z455">
        <f>Y455*'MRIP Selectivity'!$N$35</f>
        <v>3.1482970879351167E-2</v>
      </c>
      <c r="AA455">
        <f>Y455*'MRIP Selectivity'!$O$35</f>
        <v>3.1421446135594985E-2</v>
      </c>
      <c r="AB455">
        <f>Y455*'MRIP Selectivity'!$P$35</f>
        <v>4.5160856477094394E-3</v>
      </c>
      <c r="AC455">
        <v>0.74741255597723821</v>
      </c>
      <c r="AD455">
        <v>0.94160359434525442</v>
      </c>
      <c r="AE455">
        <v>1.3432654004296583</v>
      </c>
      <c r="AF455">
        <f t="shared" si="196"/>
        <v>2.3530767734692815E-2</v>
      </c>
      <c r="AG455">
        <f t="shared" si="197"/>
        <v>2.9586546620802043E-2</v>
      </c>
      <c r="AH455">
        <f t="shared" si="198"/>
        <v>6.0663015959450525E-3</v>
      </c>
      <c r="AI455">
        <f t="shared" si="199"/>
        <v>6.742050266265559E-2</v>
      </c>
      <c r="AJ455">
        <f t="shared" si="200"/>
        <v>5.9183615951439908E-2</v>
      </c>
      <c r="AK455">
        <f t="shared" si="201"/>
        <v>3.5937531783304423E-2</v>
      </c>
      <c r="AL455">
        <f t="shared" si="202"/>
        <v>3.5652848216747093E-2</v>
      </c>
      <c r="AM455">
        <f t="shared" si="203"/>
        <v>5.5850919796259886</v>
      </c>
      <c r="AN455">
        <f t="shared" si="204"/>
        <v>5.5615612118912958</v>
      </c>
      <c r="AO455">
        <v>15</v>
      </c>
      <c r="AP455">
        <f t="shared" si="205"/>
        <v>15.062904417014945</v>
      </c>
      <c r="AQ455">
        <f t="shared" si="206"/>
        <v>15.031421446135594</v>
      </c>
      <c r="AR455">
        <v>5</v>
      </c>
      <c r="AS455">
        <f>AR455*'MRIP Selectivity'!$N$35</f>
        <v>3.1482970879351167E-2</v>
      </c>
      <c r="AT455">
        <f>AR455*'MRIP Selectivity'!$O$35</f>
        <v>3.1421446135594985E-2</v>
      </c>
      <c r="AU455">
        <f>AR455*'MRIP Selectivity'!$P$35</f>
        <v>4.5160856477094394E-3</v>
      </c>
      <c r="AV455">
        <v>5</v>
      </c>
      <c r="AW455">
        <f t="shared" si="207"/>
        <v>25</v>
      </c>
      <c r="AX455">
        <f t="shared" si="186"/>
        <v>0</v>
      </c>
      <c r="AY455">
        <f t="shared" si="187"/>
        <v>0</v>
      </c>
      <c r="AZ455">
        <f t="shared" si="188"/>
        <v>0</v>
      </c>
      <c r="BA455">
        <v>142.67518401000001</v>
      </c>
      <c r="BB455">
        <v>142.67518401000001</v>
      </c>
    </row>
    <row r="456" spans="1:54" x14ac:dyDescent="0.25">
      <c r="A456" t="s">
        <v>411</v>
      </c>
      <c r="B456" t="s">
        <v>3</v>
      </c>
      <c r="C456">
        <v>2014</v>
      </c>
      <c r="D456">
        <v>4</v>
      </c>
      <c r="E456">
        <v>8</v>
      </c>
      <c r="F456" t="s">
        <v>1825</v>
      </c>
      <c r="G456" t="s">
        <v>1769</v>
      </c>
      <c r="H456" t="s">
        <v>1890</v>
      </c>
      <c r="I456" t="s">
        <v>1837</v>
      </c>
      <c r="J456" t="s">
        <v>1767</v>
      </c>
      <c r="K456" t="str">
        <f t="shared" si="189"/>
        <v>Inshore</v>
      </c>
      <c r="L456">
        <v>0.52946255440000001</v>
      </c>
      <c r="M456">
        <f t="shared" si="182"/>
        <v>46.60064703313374</v>
      </c>
      <c r="N456">
        <f t="shared" si="190"/>
        <v>0.6552713884298923</v>
      </c>
      <c r="O456">
        <f t="shared" si="191"/>
        <v>0.59230544667119001</v>
      </c>
      <c r="P456">
        <v>7.0872940350393696</v>
      </c>
      <c r="Q456">
        <f t="shared" si="192"/>
        <v>13.385826771207391</v>
      </c>
      <c r="R456">
        <v>0.64199581862455046</v>
      </c>
      <c r="S456">
        <f t="shared" si="183"/>
        <v>56.505262349239374</v>
      </c>
      <c r="T456">
        <f t="shared" si="193"/>
        <v>1.2125424419335489</v>
      </c>
      <c r="U456">
        <f t="shared" si="184"/>
        <v>0.74823044733554023</v>
      </c>
      <c r="V456">
        <f t="shared" si="194"/>
        <v>1.1418634485604335</v>
      </c>
      <c r="W456">
        <f t="shared" si="185"/>
        <v>0.7011689118661546</v>
      </c>
      <c r="X456">
        <f t="shared" si="195"/>
        <v>1.1837961575514577</v>
      </c>
      <c r="Y456">
        <v>10</v>
      </c>
      <c r="Z456">
        <f>Y456*'MRIP Selectivity'!$N$35</f>
        <v>6.2965941758702335E-2</v>
      </c>
      <c r="AA456">
        <f>Y456*'MRIP Selectivity'!$O$35</f>
        <v>6.2842892271189971E-2</v>
      </c>
      <c r="AB456">
        <f>Y456*'MRIP Selectivity'!$P$35</f>
        <v>9.0321712954188789E-3</v>
      </c>
      <c r="AC456">
        <v>0.74741255597723821</v>
      </c>
      <c r="AD456">
        <v>0.94160359434525442</v>
      </c>
      <c r="AE456">
        <v>1.3432654004296583</v>
      </c>
      <c r="AF456">
        <f t="shared" si="196"/>
        <v>4.7061535469385629E-2</v>
      </c>
      <c r="AG456">
        <f t="shared" si="197"/>
        <v>5.9173093241604087E-2</v>
      </c>
      <c r="AH456">
        <f t="shared" si="198"/>
        <v>1.2132603191890105E-2</v>
      </c>
      <c r="AI456">
        <f t="shared" si="199"/>
        <v>0.13484100532531118</v>
      </c>
      <c r="AJ456">
        <f t="shared" si="200"/>
        <v>0.11836723190287982</v>
      </c>
      <c r="AK456">
        <f t="shared" si="201"/>
        <v>7.1875063566608846E-2</v>
      </c>
      <c r="AL456">
        <f t="shared" si="202"/>
        <v>7.1305696433494187E-2</v>
      </c>
      <c r="AM456">
        <f t="shared" si="203"/>
        <v>0.74823044733554023</v>
      </c>
      <c r="AN456">
        <f t="shared" si="204"/>
        <v>0.7011689118661546</v>
      </c>
      <c r="AO456">
        <v>1</v>
      </c>
      <c r="AP456">
        <f t="shared" si="205"/>
        <v>1.1258088340298922</v>
      </c>
      <c r="AQ456">
        <f t="shared" si="206"/>
        <v>1.0628428922711899</v>
      </c>
      <c r="AR456">
        <v>10</v>
      </c>
      <c r="AS456">
        <f>AR456*'MRIP Selectivity'!$N$35</f>
        <v>6.2965941758702335E-2</v>
      </c>
      <c r="AT456">
        <f>AR456*'MRIP Selectivity'!$O$35</f>
        <v>6.2842892271189971E-2</v>
      </c>
      <c r="AU456">
        <f>AR456*'MRIP Selectivity'!$P$35</f>
        <v>9.0321712954188789E-3</v>
      </c>
      <c r="AV456">
        <v>8</v>
      </c>
      <c r="AW456">
        <f t="shared" si="207"/>
        <v>40</v>
      </c>
      <c r="AX456">
        <f t="shared" si="186"/>
        <v>0</v>
      </c>
      <c r="AY456">
        <f t="shared" si="187"/>
        <v>0</v>
      </c>
      <c r="AZ456">
        <f t="shared" si="188"/>
        <v>0</v>
      </c>
      <c r="BA456">
        <v>88.015000580999995</v>
      </c>
      <c r="BB456">
        <v>88.015000580999995</v>
      </c>
    </row>
    <row r="457" spans="1:54" x14ac:dyDescent="0.25">
      <c r="A457" t="s">
        <v>412</v>
      </c>
      <c r="B457" t="s">
        <v>3</v>
      </c>
      <c r="C457">
        <v>2014</v>
      </c>
      <c r="D457">
        <v>4</v>
      </c>
      <c r="E457">
        <v>8</v>
      </c>
      <c r="F457" t="s">
        <v>1848</v>
      </c>
      <c r="G457" t="s">
        <v>1769</v>
      </c>
      <c r="H457" t="s">
        <v>1891</v>
      </c>
      <c r="I457" t="s">
        <v>1812</v>
      </c>
      <c r="J457" t="s">
        <v>1767</v>
      </c>
      <c r="K457" t="str">
        <f t="shared" si="189"/>
        <v>Inshore</v>
      </c>
      <c r="L457">
        <v>0</v>
      </c>
      <c r="M457">
        <f t="shared" si="182"/>
        <v>0</v>
      </c>
      <c r="N457">
        <f t="shared" si="190"/>
        <v>1.258088340298923E-2</v>
      </c>
      <c r="O457">
        <f t="shared" si="191"/>
        <v>6.2842892271189965E-3</v>
      </c>
      <c r="P457">
        <v>0</v>
      </c>
      <c r="Q457">
        <f t="shared" si="192"/>
        <v>0</v>
      </c>
      <c r="R457">
        <v>0</v>
      </c>
      <c r="S457">
        <f t="shared" si="183"/>
        <v>0</v>
      </c>
      <c r="T457">
        <f t="shared" si="193"/>
        <v>0</v>
      </c>
      <c r="U457">
        <f t="shared" si="184"/>
        <v>1.0623462871098971E-2</v>
      </c>
      <c r="V457">
        <f t="shared" si="194"/>
        <v>0.84441310922369939</v>
      </c>
      <c r="W457">
        <f t="shared" si="185"/>
        <v>5.9173093241604077E-3</v>
      </c>
      <c r="X457">
        <f t="shared" si="195"/>
        <v>0.94160359434525431</v>
      </c>
      <c r="Y457">
        <v>1</v>
      </c>
      <c r="Z457">
        <f>Y457*'MRIP Selectivity'!$N$35</f>
        <v>6.2965941758702333E-3</v>
      </c>
      <c r="AA457">
        <f>Y457*'MRIP Selectivity'!$O$35</f>
        <v>6.2842892271189965E-3</v>
      </c>
      <c r="AB457">
        <f>Y457*'MRIP Selectivity'!$P$35</f>
        <v>9.0321712954188795E-4</v>
      </c>
      <c r="AC457">
        <v>0.74741255597723821</v>
      </c>
      <c r="AD457">
        <v>0.94160359434525442</v>
      </c>
      <c r="AE457">
        <v>1.3432654004296583</v>
      </c>
      <c r="AF457">
        <f t="shared" si="196"/>
        <v>4.7061535469385633E-3</v>
      </c>
      <c r="AG457">
        <f t="shared" si="197"/>
        <v>5.9173093241604077E-3</v>
      </c>
      <c r="AH457">
        <f t="shared" si="198"/>
        <v>1.2132603191890106E-3</v>
      </c>
      <c r="AI457">
        <f t="shared" si="199"/>
        <v>1.3484100532531117E-2</v>
      </c>
      <c r="AJ457">
        <f t="shared" si="200"/>
        <v>1.1836723190287982E-2</v>
      </c>
      <c r="AK457">
        <f t="shared" si="201"/>
        <v>7.1875063566608846E-3</v>
      </c>
      <c r="AL457">
        <f t="shared" si="202"/>
        <v>7.1305696433494187E-3</v>
      </c>
      <c r="AM457">
        <f t="shared" si="203"/>
        <v>1.0623462871098971E-2</v>
      </c>
      <c r="AN457">
        <f t="shared" si="204"/>
        <v>5.9173093241604077E-3</v>
      </c>
      <c r="AO457">
        <v>0</v>
      </c>
      <c r="AP457">
        <f t="shared" si="205"/>
        <v>1.258088340298923E-2</v>
      </c>
      <c r="AQ457">
        <f t="shared" si="206"/>
        <v>6.2842892271189965E-3</v>
      </c>
      <c r="AR457">
        <v>1</v>
      </c>
      <c r="AS457">
        <f>AR457*'MRIP Selectivity'!$N$35</f>
        <v>6.2965941758702333E-3</v>
      </c>
      <c r="AT457">
        <f>AR457*'MRIP Selectivity'!$O$35</f>
        <v>6.2842892271189965E-3</v>
      </c>
      <c r="AU457">
        <f>AR457*'MRIP Selectivity'!$P$35</f>
        <v>9.0321712954188795E-4</v>
      </c>
      <c r="AV457">
        <v>2</v>
      </c>
      <c r="AW457">
        <f t="shared" si="207"/>
        <v>10</v>
      </c>
      <c r="AX457">
        <f t="shared" si="186"/>
        <v>0</v>
      </c>
      <c r="AY457">
        <f t="shared" si="187"/>
        <v>0</v>
      </c>
      <c r="AZ457">
        <f t="shared" si="188"/>
        <v>0</v>
      </c>
      <c r="BA457">
        <v>401.02013445</v>
      </c>
      <c r="BB457">
        <v>401.02013445</v>
      </c>
    </row>
    <row r="458" spans="1:54" x14ac:dyDescent="0.25">
      <c r="A458" t="s">
        <v>413</v>
      </c>
      <c r="B458" t="s">
        <v>3</v>
      </c>
      <c r="C458">
        <v>2014</v>
      </c>
      <c r="D458">
        <v>4</v>
      </c>
      <c r="E458">
        <v>8</v>
      </c>
      <c r="F458" t="s">
        <v>1872</v>
      </c>
      <c r="G458" t="s">
        <v>1769</v>
      </c>
      <c r="H458" t="s">
        <v>1891</v>
      </c>
      <c r="I458" t="s">
        <v>1837</v>
      </c>
      <c r="J458" t="s">
        <v>1819</v>
      </c>
      <c r="K458" t="str">
        <f t="shared" si="189"/>
        <v>Offshore</v>
      </c>
      <c r="L458">
        <v>4.9754459437999996</v>
      </c>
      <c r="M458">
        <f t="shared" si="182"/>
        <v>87.995249358393394</v>
      </c>
      <c r="N458">
        <f t="shared" si="190"/>
        <v>5.5038430467255468</v>
      </c>
      <c r="O458">
        <f t="shared" si="191"/>
        <v>5.2393860913389974</v>
      </c>
      <c r="P458">
        <v>70.811957035433068</v>
      </c>
      <c r="Q458">
        <f t="shared" si="192"/>
        <v>14.232283464695909</v>
      </c>
      <c r="R458">
        <v>7.8153987356533365</v>
      </c>
      <c r="S458">
        <f t="shared" si="183"/>
        <v>138.22237611405799</v>
      </c>
      <c r="T458">
        <f t="shared" si="193"/>
        <v>1.5707936180860849</v>
      </c>
      <c r="U458">
        <f t="shared" si="184"/>
        <v>8.2615841762394933</v>
      </c>
      <c r="V458">
        <f t="shared" si="194"/>
        <v>1.5010573713860964</v>
      </c>
      <c r="W458">
        <f t="shared" si="185"/>
        <v>8.0639257272680744</v>
      </c>
      <c r="X458">
        <f t="shared" si="195"/>
        <v>1.5390974413201197</v>
      </c>
      <c r="Y458">
        <v>42</v>
      </c>
      <c r="Z458">
        <f>Y458*'MRIP Selectivity'!$N$35</f>
        <v>0.26445695538654979</v>
      </c>
      <c r="AA458">
        <f>Y458*'MRIP Selectivity'!$O$35</f>
        <v>0.26394014753899786</v>
      </c>
      <c r="AB458">
        <f>Y458*'MRIP Selectivity'!$P$35</f>
        <v>3.7935119440759293E-2</v>
      </c>
      <c r="AC458">
        <v>0.74741255597723821</v>
      </c>
      <c r="AD458">
        <v>0.94160359434525442</v>
      </c>
      <c r="AE458">
        <v>1.3432654004296583</v>
      </c>
      <c r="AF458">
        <f t="shared" si="196"/>
        <v>0.19765844897141963</v>
      </c>
      <c r="AG458">
        <f t="shared" si="197"/>
        <v>0.24852699161473715</v>
      </c>
      <c r="AH458">
        <f t="shared" si="198"/>
        <v>5.0956933405938445E-2</v>
      </c>
      <c r="AI458">
        <f t="shared" si="199"/>
        <v>0.56633222236630698</v>
      </c>
      <c r="AJ458">
        <f t="shared" si="200"/>
        <v>0.49714237399209521</v>
      </c>
      <c r="AK458">
        <f t="shared" si="201"/>
        <v>0.30187526697975714</v>
      </c>
      <c r="AL458">
        <f t="shared" si="202"/>
        <v>0.29948392502067561</v>
      </c>
      <c r="AM458">
        <f t="shared" si="203"/>
        <v>8.2615841762394933</v>
      </c>
      <c r="AN458">
        <f t="shared" si="204"/>
        <v>8.0639257272680744</v>
      </c>
      <c r="AO458">
        <v>4</v>
      </c>
      <c r="AP458">
        <f t="shared" si="205"/>
        <v>4.5283971029255472</v>
      </c>
      <c r="AQ458">
        <f t="shared" si="206"/>
        <v>4.2639401475389977</v>
      </c>
      <c r="AR458">
        <v>42</v>
      </c>
      <c r="AS458">
        <f>AR458*'MRIP Selectivity'!$N$35</f>
        <v>0.26445695538654979</v>
      </c>
      <c r="AT458">
        <f>AR458*'MRIP Selectivity'!$O$35</f>
        <v>0.26394014753899786</v>
      </c>
      <c r="AU458">
        <f>AR458*'MRIP Selectivity'!$P$35</f>
        <v>3.7935119440759293E-2</v>
      </c>
      <c r="AV458">
        <v>25</v>
      </c>
      <c r="AW458">
        <f t="shared" si="207"/>
        <v>125</v>
      </c>
      <c r="AX458">
        <f t="shared" si="186"/>
        <v>0</v>
      </c>
      <c r="AY458">
        <f t="shared" si="187"/>
        <v>0</v>
      </c>
      <c r="AZ458">
        <f t="shared" si="188"/>
        <v>0</v>
      </c>
      <c r="BA458">
        <v>17.685901997999999</v>
      </c>
      <c r="BB458">
        <v>17.685901997999999</v>
      </c>
    </row>
    <row r="459" spans="1:54" x14ac:dyDescent="0.25">
      <c r="A459" t="s">
        <v>414</v>
      </c>
      <c r="B459" t="s">
        <v>3</v>
      </c>
      <c r="C459">
        <v>2014</v>
      </c>
      <c r="D459">
        <v>4</v>
      </c>
      <c r="E459">
        <v>8</v>
      </c>
      <c r="F459" t="s">
        <v>1828</v>
      </c>
      <c r="G459" t="s">
        <v>1769</v>
      </c>
      <c r="H459" t="s">
        <v>1890</v>
      </c>
      <c r="I459" t="s">
        <v>1837</v>
      </c>
      <c r="J459" t="s">
        <v>1819</v>
      </c>
      <c r="K459" t="str">
        <f t="shared" si="189"/>
        <v>Offshore</v>
      </c>
      <c r="L459">
        <v>14.804223422</v>
      </c>
      <c r="M459">
        <f t="shared" si="182"/>
        <v>860.4761201700552</v>
      </c>
      <c r="N459">
        <f t="shared" si="190"/>
        <v>15.219392574298645</v>
      </c>
      <c r="O459">
        <f t="shared" si="191"/>
        <v>15.011604966494927</v>
      </c>
      <c r="P459">
        <v>209.14365503543303</v>
      </c>
      <c r="Q459">
        <f t="shared" si="192"/>
        <v>14.12729658785293</v>
      </c>
      <c r="R459">
        <v>21.486502854313883</v>
      </c>
      <c r="S459">
        <f t="shared" si="183"/>
        <v>1248.8748707093666</v>
      </c>
      <c r="T459">
        <f t="shared" si="193"/>
        <v>1.4513765593664034</v>
      </c>
      <c r="U459">
        <f t="shared" si="184"/>
        <v>21.837077129060148</v>
      </c>
      <c r="V459">
        <f t="shared" si="194"/>
        <v>1.4348192296410665</v>
      </c>
      <c r="W459">
        <f t="shared" si="185"/>
        <v>21.681774062011176</v>
      </c>
      <c r="X459">
        <f t="shared" si="195"/>
        <v>1.444334174154176</v>
      </c>
      <c r="Y459">
        <v>33</v>
      </c>
      <c r="Z459">
        <f>Y459*'MRIP Selectivity'!$N$35</f>
        <v>0.20778760780371769</v>
      </c>
      <c r="AA459">
        <f>Y459*'MRIP Selectivity'!$O$35</f>
        <v>0.20738154449492688</v>
      </c>
      <c r="AB459">
        <f>Y459*'MRIP Selectivity'!$P$35</f>
        <v>2.9806165274882303E-2</v>
      </c>
      <c r="AC459">
        <v>0.74741255597723821</v>
      </c>
      <c r="AD459">
        <v>0.94160359434525442</v>
      </c>
      <c r="AE459">
        <v>1.3432654004296583</v>
      </c>
      <c r="AF459">
        <f t="shared" si="196"/>
        <v>0.15530306704897257</v>
      </c>
      <c r="AG459">
        <f t="shared" si="197"/>
        <v>0.19527120769729345</v>
      </c>
      <c r="AH459">
        <f t="shared" si="198"/>
        <v>4.0037590533237355E-2</v>
      </c>
      <c r="AI459">
        <f t="shared" si="199"/>
        <v>0.44497531757352687</v>
      </c>
      <c r="AJ459">
        <f t="shared" si="200"/>
        <v>0.39061186527950337</v>
      </c>
      <c r="AK459">
        <f t="shared" si="201"/>
        <v>0.23718770976980919</v>
      </c>
      <c r="AL459">
        <f t="shared" si="202"/>
        <v>0.2353087982305308</v>
      </c>
      <c r="AM459">
        <f t="shared" si="203"/>
        <v>21.837077129060148</v>
      </c>
      <c r="AN459">
        <f t="shared" si="204"/>
        <v>21.681774062011176</v>
      </c>
      <c r="AO459">
        <v>23</v>
      </c>
      <c r="AP459">
        <f t="shared" si="205"/>
        <v>23.415169152298642</v>
      </c>
      <c r="AQ459">
        <f t="shared" si="206"/>
        <v>23.207381544494925</v>
      </c>
      <c r="AR459">
        <v>33</v>
      </c>
      <c r="AS459">
        <f>AR459*'MRIP Selectivity'!$N$35</f>
        <v>0.20778760780371769</v>
      </c>
      <c r="AT459">
        <f>AR459*'MRIP Selectivity'!$O$35</f>
        <v>0.20738154449492688</v>
      </c>
      <c r="AU459">
        <f>AR459*'MRIP Selectivity'!$P$35</f>
        <v>2.9806165274882303E-2</v>
      </c>
      <c r="AV459">
        <v>18</v>
      </c>
      <c r="AW459">
        <f t="shared" si="207"/>
        <v>90</v>
      </c>
      <c r="AX459">
        <f t="shared" si="186"/>
        <v>0</v>
      </c>
      <c r="AY459">
        <f t="shared" si="187"/>
        <v>0</v>
      </c>
      <c r="AZ459">
        <f t="shared" si="188"/>
        <v>0</v>
      </c>
      <c r="BA459">
        <v>58.123691844</v>
      </c>
      <c r="BB459">
        <v>58.123691844</v>
      </c>
    </row>
    <row r="460" spans="1:54" x14ac:dyDescent="0.25">
      <c r="A460" t="s">
        <v>415</v>
      </c>
      <c r="B460" t="s">
        <v>3</v>
      </c>
      <c r="C460">
        <v>2014</v>
      </c>
      <c r="D460">
        <v>4</v>
      </c>
      <c r="E460">
        <v>8</v>
      </c>
      <c r="F460" t="s">
        <v>1828</v>
      </c>
      <c r="G460" t="s">
        <v>1769</v>
      </c>
      <c r="H460" t="s">
        <v>1890</v>
      </c>
      <c r="I460" t="s">
        <v>1837</v>
      </c>
      <c r="J460" t="s">
        <v>1819</v>
      </c>
      <c r="K460" t="str">
        <f t="shared" si="189"/>
        <v>Offshore</v>
      </c>
      <c r="L460">
        <v>14.693938599999999</v>
      </c>
      <c r="M460">
        <f t="shared" si="182"/>
        <v>486.35606792637617</v>
      </c>
      <c r="N460">
        <f t="shared" si="190"/>
        <v>14.945556268059784</v>
      </c>
      <c r="O460">
        <f t="shared" si="191"/>
        <v>14.819624384542379</v>
      </c>
      <c r="P460">
        <v>208.49194769291339</v>
      </c>
      <c r="Q460">
        <f t="shared" si="192"/>
        <v>14.188976377845583</v>
      </c>
      <c r="R460">
        <v>24.295942081212697</v>
      </c>
      <c r="S460">
        <f t="shared" si="183"/>
        <v>804.17369221793149</v>
      </c>
      <c r="T460">
        <f t="shared" si="193"/>
        <v>1.653466966386582</v>
      </c>
      <c r="U460">
        <f t="shared" si="184"/>
        <v>24.508411338634676</v>
      </c>
      <c r="V460">
        <f t="shared" si="194"/>
        <v>1.6398460451426431</v>
      </c>
      <c r="W460">
        <f t="shared" si="185"/>
        <v>24.414288267695905</v>
      </c>
      <c r="X460">
        <f t="shared" si="195"/>
        <v>1.6474296267023643</v>
      </c>
      <c r="Y460">
        <v>20</v>
      </c>
      <c r="Z460">
        <f>Y460*'MRIP Selectivity'!$N$35</f>
        <v>0.12593188351740467</v>
      </c>
      <c r="AA460">
        <f>Y460*'MRIP Selectivity'!$O$35</f>
        <v>0.12568578454237994</v>
      </c>
      <c r="AB460">
        <f>Y460*'MRIP Selectivity'!$P$35</f>
        <v>1.8064342590837758E-2</v>
      </c>
      <c r="AC460">
        <v>0.74741255597723821</v>
      </c>
      <c r="AD460">
        <v>0.94160359434525442</v>
      </c>
      <c r="AE460">
        <v>1.3432654004296583</v>
      </c>
      <c r="AF460">
        <f t="shared" si="196"/>
        <v>9.4123070938771258E-2</v>
      </c>
      <c r="AG460">
        <f t="shared" si="197"/>
        <v>0.11834618648320817</v>
      </c>
      <c r="AH460">
        <f t="shared" si="198"/>
        <v>2.426520638378021E-2</v>
      </c>
      <c r="AI460">
        <f t="shared" si="199"/>
        <v>0.26968201065062236</v>
      </c>
      <c r="AJ460">
        <f t="shared" si="200"/>
        <v>0.23673446380575963</v>
      </c>
      <c r="AK460">
        <f t="shared" si="201"/>
        <v>0.14375012713321769</v>
      </c>
      <c r="AL460">
        <f t="shared" si="202"/>
        <v>0.14261139286698837</v>
      </c>
      <c r="AM460">
        <f t="shared" si="203"/>
        <v>24.508411338634676</v>
      </c>
      <c r="AN460">
        <f t="shared" si="204"/>
        <v>24.414288267695905</v>
      </c>
      <c r="AO460">
        <v>13</v>
      </c>
      <c r="AP460">
        <f t="shared" si="205"/>
        <v>13.251617668059785</v>
      </c>
      <c r="AQ460">
        <f t="shared" si="206"/>
        <v>13.12568578454238</v>
      </c>
      <c r="AR460">
        <v>20</v>
      </c>
      <c r="AS460">
        <f>AR460*'MRIP Selectivity'!$N$35</f>
        <v>0.12593188351740467</v>
      </c>
      <c r="AT460">
        <f>AR460*'MRIP Selectivity'!$O$35</f>
        <v>0.12568578454237994</v>
      </c>
      <c r="AU460">
        <f>AR460*'MRIP Selectivity'!$P$35</f>
        <v>1.8064342590837758E-2</v>
      </c>
      <c r="AV460">
        <v>16</v>
      </c>
      <c r="AW460">
        <f t="shared" si="207"/>
        <v>80</v>
      </c>
      <c r="AX460">
        <f t="shared" si="186"/>
        <v>0</v>
      </c>
      <c r="AY460">
        <f t="shared" si="187"/>
        <v>0</v>
      </c>
      <c r="AZ460">
        <f t="shared" si="188"/>
        <v>0</v>
      </c>
      <c r="BA460">
        <v>33.099094882999999</v>
      </c>
      <c r="BB460">
        <v>33.099094882999999</v>
      </c>
    </row>
    <row r="461" spans="1:54" x14ac:dyDescent="0.25">
      <c r="A461" t="s">
        <v>416</v>
      </c>
      <c r="B461" t="s">
        <v>3</v>
      </c>
      <c r="C461">
        <v>2014</v>
      </c>
      <c r="D461">
        <v>4</v>
      </c>
      <c r="E461">
        <v>8</v>
      </c>
      <c r="F461" t="s">
        <v>1828</v>
      </c>
      <c r="G461" t="s">
        <v>1769</v>
      </c>
      <c r="H461" t="s">
        <v>1890</v>
      </c>
      <c r="I461" t="s">
        <v>1837</v>
      </c>
      <c r="J461" t="s">
        <v>1819</v>
      </c>
      <c r="K461" t="str">
        <f t="shared" si="189"/>
        <v>Offshore</v>
      </c>
      <c r="L461">
        <v>2.6009774254</v>
      </c>
      <c r="M461">
        <f t="shared" si="182"/>
        <v>411.53205747352979</v>
      </c>
      <c r="N461">
        <f t="shared" si="190"/>
        <v>2.6638818424149462</v>
      </c>
      <c r="O461">
        <f t="shared" si="191"/>
        <v>2.632398871535595</v>
      </c>
      <c r="P461">
        <v>35.000554488188975</v>
      </c>
      <c r="Q461">
        <f t="shared" si="192"/>
        <v>13.456692913359792</v>
      </c>
      <c r="R461">
        <v>3.0964537822803324</v>
      </c>
      <c r="S461">
        <f t="shared" si="183"/>
        <v>489.92735709636065</v>
      </c>
      <c r="T461">
        <f t="shared" si="193"/>
        <v>1.1904962157847772</v>
      </c>
      <c r="U461">
        <f t="shared" si="184"/>
        <v>3.1495710966358272</v>
      </c>
      <c r="V461">
        <f t="shared" si="194"/>
        <v>1.1823238728113326</v>
      </c>
      <c r="W461">
        <f t="shared" si="185"/>
        <v>3.1260403289011345</v>
      </c>
      <c r="X461">
        <f t="shared" si="195"/>
        <v>1.1875253263110452</v>
      </c>
      <c r="Y461">
        <v>5</v>
      </c>
      <c r="Z461">
        <f>Y461*'MRIP Selectivity'!$N$35</f>
        <v>3.1482970879351167E-2</v>
      </c>
      <c r="AA461">
        <f>Y461*'MRIP Selectivity'!$O$35</f>
        <v>3.1421446135594985E-2</v>
      </c>
      <c r="AB461">
        <f>Y461*'MRIP Selectivity'!$P$35</f>
        <v>4.5160856477094394E-3</v>
      </c>
      <c r="AC461">
        <v>0.74741255597723821</v>
      </c>
      <c r="AD461">
        <v>0.94160359434525442</v>
      </c>
      <c r="AE461">
        <v>1.3432654004296583</v>
      </c>
      <c r="AF461">
        <f t="shared" si="196"/>
        <v>2.3530767734692815E-2</v>
      </c>
      <c r="AG461">
        <f t="shared" si="197"/>
        <v>2.9586546620802043E-2</v>
      </c>
      <c r="AH461">
        <f t="shared" si="198"/>
        <v>6.0663015959450525E-3</v>
      </c>
      <c r="AI461">
        <f t="shared" si="199"/>
        <v>6.742050266265559E-2</v>
      </c>
      <c r="AJ461">
        <f t="shared" si="200"/>
        <v>5.9183615951439908E-2</v>
      </c>
      <c r="AK461">
        <f t="shared" si="201"/>
        <v>3.5937531783304423E-2</v>
      </c>
      <c r="AL461">
        <f t="shared" si="202"/>
        <v>3.5652848216747093E-2</v>
      </c>
      <c r="AM461">
        <f t="shared" si="203"/>
        <v>3.1495710966358272</v>
      </c>
      <c r="AN461">
        <f t="shared" si="204"/>
        <v>3.1260403289011345</v>
      </c>
      <c r="AO461">
        <v>11</v>
      </c>
      <c r="AP461">
        <f t="shared" si="205"/>
        <v>11.062904417014945</v>
      </c>
      <c r="AQ461">
        <f t="shared" si="206"/>
        <v>11.031421446135594</v>
      </c>
      <c r="AR461">
        <v>5</v>
      </c>
      <c r="AS461">
        <f>AR461*'MRIP Selectivity'!$N$35</f>
        <v>3.1482970879351167E-2</v>
      </c>
      <c r="AT461">
        <f>AR461*'MRIP Selectivity'!$O$35</f>
        <v>3.1421446135594985E-2</v>
      </c>
      <c r="AU461">
        <f>AR461*'MRIP Selectivity'!$P$35</f>
        <v>4.5160856477094394E-3</v>
      </c>
      <c r="AV461">
        <v>6</v>
      </c>
      <c r="AW461">
        <f t="shared" si="207"/>
        <v>30</v>
      </c>
      <c r="AX461">
        <f t="shared" si="186"/>
        <v>0</v>
      </c>
      <c r="AY461">
        <f t="shared" si="187"/>
        <v>0</v>
      </c>
      <c r="AZ461">
        <f t="shared" si="188"/>
        <v>0</v>
      </c>
      <c r="BA461">
        <v>158.22207968999999</v>
      </c>
      <c r="BB461">
        <v>158.22207968999999</v>
      </c>
    </row>
    <row r="462" spans="1:54" x14ac:dyDescent="0.25">
      <c r="A462" t="s">
        <v>417</v>
      </c>
      <c r="B462" t="s">
        <v>3</v>
      </c>
      <c r="C462">
        <v>2014</v>
      </c>
      <c r="D462">
        <v>5</v>
      </c>
      <c r="E462">
        <v>9</v>
      </c>
      <c r="F462" t="s">
        <v>1850</v>
      </c>
      <c r="G462" t="s">
        <v>1769</v>
      </c>
      <c r="H462" t="s">
        <v>1891</v>
      </c>
      <c r="I462" t="s">
        <v>1812</v>
      </c>
      <c r="J462" t="s">
        <v>1813</v>
      </c>
      <c r="K462" t="str">
        <f t="shared" si="189"/>
        <v>Inshore</v>
      </c>
      <c r="L462">
        <v>0</v>
      </c>
      <c r="M462">
        <f t="shared" si="182"/>
        <v>0</v>
      </c>
      <c r="N462">
        <f t="shared" si="190"/>
        <v>3.7742650208967693E-2</v>
      </c>
      <c r="O462">
        <f t="shared" si="191"/>
        <v>1.8852867681356991E-2</v>
      </c>
      <c r="P462">
        <v>0</v>
      </c>
      <c r="Q462">
        <f t="shared" si="192"/>
        <v>0</v>
      </c>
      <c r="R462">
        <v>0</v>
      </c>
      <c r="S462">
        <f t="shared" si="183"/>
        <v>0</v>
      </c>
      <c r="T462">
        <f t="shared" si="193"/>
        <v>0</v>
      </c>
      <c r="U462">
        <f t="shared" si="184"/>
        <v>3.1870388613296913E-2</v>
      </c>
      <c r="V462">
        <f t="shared" si="194"/>
        <v>0.84441310922369928</v>
      </c>
      <c r="W462">
        <f t="shared" si="185"/>
        <v>1.7751927972481225E-2</v>
      </c>
      <c r="X462">
        <f t="shared" si="195"/>
        <v>0.94160359434525442</v>
      </c>
      <c r="Y462">
        <v>3</v>
      </c>
      <c r="Z462">
        <f>Y462*'MRIP Selectivity'!$N$35</f>
        <v>1.8889782527610699E-2</v>
      </c>
      <c r="AA462">
        <f>Y462*'MRIP Selectivity'!$O$35</f>
        <v>1.8852867681356991E-2</v>
      </c>
      <c r="AB462">
        <f>Y462*'MRIP Selectivity'!$P$35</f>
        <v>2.7096513886256638E-3</v>
      </c>
      <c r="AC462">
        <v>0.74741255597723821</v>
      </c>
      <c r="AD462">
        <v>0.94160359434525442</v>
      </c>
      <c r="AE462">
        <v>1.3432654004296583</v>
      </c>
      <c r="AF462">
        <f t="shared" si="196"/>
        <v>1.4118460640815688E-2</v>
      </c>
      <c r="AG462">
        <f t="shared" si="197"/>
        <v>1.7751927972481225E-2</v>
      </c>
      <c r="AH462">
        <f t="shared" si="198"/>
        <v>3.6397809575670318E-3</v>
      </c>
      <c r="AI462">
        <f t="shared" si="199"/>
        <v>4.045230159759336E-2</v>
      </c>
      <c r="AJ462">
        <f t="shared" si="200"/>
        <v>3.5510169570863948E-2</v>
      </c>
      <c r="AK462">
        <f t="shared" si="201"/>
        <v>2.1562519069982654E-2</v>
      </c>
      <c r="AL462">
        <f t="shared" si="202"/>
        <v>2.1391708930048256E-2</v>
      </c>
      <c r="AM462">
        <f t="shared" si="203"/>
        <v>3.1870388613296913E-2</v>
      </c>
      <c r="AN462">
        <f t="shared" si="204"/>
        <v>1.7751927972481225E-2</v>
      </c>
      <c r="AO462">
        <v>0</v>
      </c>
      <c r="AP462">
        <f t="shared" si="205"/>
        <v>3.7742650208967693E-2</v>
      </c>
      <c r="AQ462">
        <f t="shared" si="206"/>
        <v>1.8852867681356991E-2</v>
      </c>
      <c r="AR462">
        <v>3</v>
      </c>
      <c r="AS462">
        <f>AR462*'MRIP Selectivity'!$N$35</f>
        <v>1.8889782527610699E-2</v>
      </c>
      <c r="AT462">
        <f>AR462*'MRIP Selectivity'!$O$35</f>
        <v>1.8852867681356991E-2</v>
      </c>
      <c r="AU462">
        <f>AR462*'MRIP Selectivity'!$P$35</f>
        <v>2.7096513886256638E-3</v>
      </c>
      <c r="AV462">
        <v>1</v>
      </c>
      <c r="AW462">
        <f t="shared" si="207"/>
        <v>5</v>
      </c>
      <c r="AX462">
        <f t="shared" si="186"/>
        <v>0</v>
      </c>
      <c r="AY462">
        <f t="shared" si="187"/>
        <v>0</v>
      </c>
      <c r="AZ462">
        <f t="shared" si="188"/>
        <v>0</v>
      </c>
      <c r="BA462">
        <v>385.73348908999998</v>
      </c>
      <c r="BB462">
        <v>385.73348908999998</v>
      </c>
    </row>
    <row r="463" spans="1:54" x14ac:dyDescent="0.25">
      <c r="A463" t="s">
        <v>418</v>
      </c>
      <c r="B463" t="s">
        <v>3</v>
      </c>
      <c r="C463">
        <v>2014</v>
      </c>
      <c r="D463">
        <v>5</v>
      </c>
      <c r="E463">
        <v>9</v>
      </c>
      <c r="F463" t="s">
        <v>1843</v>
      </c>
      <c r="G463" t="s">
        <v>1769</v>
      </c>
      <c r="H463" t="s">
        <v>1840</v>
      </c>
      <c r="I463" t="s">
        <v>1824</v>
      </c>
      <c r="J463" t="s">
        <v>1767</v>
      </c>
      <c r="K463" t="str">
        <f t="shared" si="189"/>
        <v>Inshore</v>
      </c>
      <c r="L463">
        <v>0</v>
      </c>
      <c r="M463">
        <f t="shared" si="182"/>
        <v>0</v>
      </c>
      <c r="N463">
        <f t="shared" si="190"/>
        <v>1.258088340298923E-2</v>
      </c>
      <c r="O463">
        <f t="shared" si="191"/>
        <v>6.2842892271189965E-3</v>
      </c>
      <c r="P463">
        <v>0</v>
      </c>
      <c r="Q463">
        <f t="shared" si="192"/>
        <v>0</v>
      </c>
      <c r="R463">
        <v>0</v>
      </c>
      <c r="S463">
        <f t="shared" si="183"/>
        <v>0</v>
      </c>
      <c r="T463">
        <f t="shared" si="193"/>
        <v>0</v>
      </c>
      <c r="U463">
        <f t="shared" si="184"/>
        <v>1.0623462871098971E-2</v>
      </c>
      <c r="V463">
        <f t="shared" si="194"/>
        <v>0.84441310922369939</v>
      </c>
      <c r="W463">
        <f t="shared" si="185"/>
        <v>5.9173093241604077E-3</v>
      </c>
      <c r="X463">
        <f t="shared" si="195"/>
        <v>0.94160359434525431</v>
      </c>
      <c r="Y463">
        <v>1</v>
      </c>
      <c r="Z463">
        <f>Y463*'MRIP Selectivity'!$N$35</f>
        <v>6.2965941758702333E-3</v>
      </c>
      <c r="AA463">
        <f>Y463*'MRIP Selectivity'!$O$35</f>
        <v>6.2842892271189965E-3</v>
      </c>
      <c r="AB463">
        <f>Y463*'MRIP Selectivity'!$P$35</f>
        <v>9.0321712954188795E-4</v>
      </c>
      <c r="AC463">
        <v>0.74741255597723821</v>
      </c>
      <c r="AD463">
        <v>0.94160359434525442</v>
      </c>
      <c r="AE463">
        <v>1.3432654004296583</v>
      </c>
      <c r="AF463">
        <f t="shared" si="196"/>
        <v>4.7061535469385633E-3</v>
      </c>
      <c r="AG463">
        <f t="shared" si="197"/>
        <v>5.9173093241604077E-3</v>
      </c>
      <c r="AH463">
        <f t="shared" si="198"/>
        <v>1.2132603191890106E-3</v>
      </c>
      <c r="AI463">
        <f t="shared" si="199"/>
        <v>1.3484100532531117E-2</v>
      </c>
      <c r="AJ463">
        <f t="shared" si="200"/>
        <v>1.1836723190287982E-2</v>
      </c>
      <c r="AK463">
        <f t="shared" si="201"/>
        <v>7.1875063566608846E-3</v>
      </c>
      <c r="AL463">
        <f t="shared" si="202"/>
        <v>7.1305696433494187E-3</v>
      </c>
      <c r="AM463">
        <f t="shared" si="203"/>
        <v>1.0623462871098971E-2</v>
      </c>
      <c r="AN463">
        <f t="shared" si="204"/>
        <v>5.9173093241604077E-3</v>
      </c>
      <c r="AO463">
        <v>0</v>
      </c>
      <c r="AP463">
        <f t="shared" si="205"/>
        <v>1.258088340298923E-2</v>
      </c>
      <c r="AQ463">
        <f t="shared" si="206"/>
        <v>6.2842892271189965E-3</v>
      </c>
      <c r="AR463">
        <v>1</v>
      </c>
      <c r="AS463">
        <f>AR463*'MRIP Selectivity'!$N$35</f>
        <v>6.2965941758702333E-3</v>
      </c>
      <c r="AT463">
        <f>AR463*'MRIP Selectivity'!$O$35</f>
        <v>6.2842892271189965E-3</v>
      </c>
      <c r="AU463">
        <f>AR463*'MRIP Selectivity'!$P$35</f>
        <v>9.0321712954188795E-4</v>
      </c>
      <c r="AV463">
        <v>1</v>
      </c>
      <c r="AW463">
        <f t="shared" si="207"/>
        <v>5</v>
      </c>
      <c r="AX463">
        <f t="shared" si="186"/>
        <v>0</v>
      </c>
      <c r="AY463">
        <f t="shared" si="187"/>
        <v>0</v>
      </c>
      <c r="AZ463">
        <f t="shared" si="188"/>
        <v>0</v>
      </c>
      <c r="BA463">
        <v>184.68750219</v>
      </c>
      <c r="BB463">
        <v>184.68750219</v>
      </c>
    </row>
    <row r="464" spans="1:54" x14ac:dyDescent="0.25">
      <c r="A464" t="s">
        <v>419</v>
      </c>
      <c r="B464" t="s">
        <v>3</v>
      </c>
      <c r="C464">
        <v>2014</v>
      </c>
      <c r="D464">
        <v>5</v>
      </c>
      <c r="E464">
        <v>9</v>
      </c>
      <c r="F464" t="s">
        <v>1843</v>
      </c>
      <c r="G464" t="s">
        <v>1769</v>
      </c>
      <c r="H464" t="s">
        <v>1840</v>
      </c>
      <c r="I464" t="s">
        <v>1824</v>
      </c>
      <c r="J464" t="s">
        <v>1767</v>
      </c>
      <c r="K464" t="str">
        <f t="shared" si="189"/>
        <v>Inshore</v>
      </c>
      <c r="L464">
        <v>0</v>
      </c>
      <c r="M464">
        <f t="shared" si="182"/>
        <v>0</v>
      </c>
      <c r="N464">
        <f t="shared" si="190"/>
        <v>2.516176680597846E-2</v>
      </c>
      <c r="O464">
        <f t="shared" si="191"/>
        <v>1.2568578454237993E-2</v>
      </c>
      <c r="P464">
        <v>0</v>
      </c>
      <c r="Q464">
        <f t="shared" si="192"/>
        <v>0</v>
      </c>
      <c r="R464">
        <v>0</v>
      </c>
      <c r="S464">
        <f t="shared" si="183"/>
        <v>0</v>
      </c>
      <c r="T464">
        <f t="shared" si="193"/>
        <v>0</v>
      </c>
      <c r="U464">
        <f t="shared" si="184"/>
        <v>2.1246925742197942E-2</v>
      </c>
      <c r="V464">
        <f t="shared" si="194"/>
        <v>0.84441310922369939</v>
      </c>
      <c r="W464">
        <f t="shared" si="185"/>
        <v>1.1834618648320815E-2</v>
      </c>
      <c r="X464">
        <f t="shared" si="195"/>
        <v>0.94160359434525431</v>
      </c>
      <c r="Y464">
        <v>2</v>
      </c>
      <c r="Z464">
        <f>Y464*'MRIP Selectivity'!$N$35</f>
        <v>1.2593188351740467E-2</v>
      </c>
      <c r="AA464">
        <f>Y464*'MRIP Selectivity'!$O$35</f>
        <v>1.2568578454237993E-2</v>
      </c>
      <c r="AB464">
        <f>Y464*'MRIP Selectivity'!$P$35</f>
        <v>1.8064342590837759E-3</v>
      </c>
      <c r="AC464">
        <v>0.74741255597723821</v>
      </c>
      <c r="AD464">
        <v>0.94160359434525442</v>
      </c>
      <c r="AE464">
        <v>1.3432654004296583</v>
      </c>
      <c r="AF464">
        <f t="shared" si="196"/>
        <v>9.4123070938771265E-3</v>
      </c>
      <c r="AG464">
        <f t="shared" si="197"/>
        <v>1.1834618648320815E-2</v>
      </c>
      <c r="AH464">
        <f t="shared" si="198"/>
        <v>2.4265206383780212E-3</v>
      </c>
      <c r="AI464">
        <f t="shared" si="199"/>
        <v>2.6968201065062234E-2</v>
      </c>
      <c r="AJ464">
        <f t="shared" si="200"/>
        <v>2.3673446380575964E-2</v>
      </c>
      <c r="AK464">
        <f t="shared" si="201"/>
        <v>1.4375012713321769E-2</v>
      </c>
      <c r="AL464">
        <f t="shared" si="202"/>
        <v>1.4261139286698837E-2</v>
      </c>
      <c r="AM464">
        <f t="shared" si="203"/>
        <v>2.1246925742197942E-2</v>
      </c>
      <c r="AN464">
        <f t="shared" si="204"/>
        <v>1.1834618648320815E-2</v>
      </c>
      <c r="AO464">
        <v>0</v>
      </c>
      <c r="AP464">
        <f t="shared" si="205"/>
        <v>2.516176680597846E-2</v>
      </c>
      <c r="AQ464">
        <f t="shared" si="206"/>
        <v>1.2568578454237993E-2</v>
      </c>
      <c r="AR464">
        <v>2</v>
      </c>
      <c r="AS464">
        <f>AR464*'MRIP Selectivity'!$N$35</f>
        <v>1.2593188351740467E-2</v>
      </c>
      <c r="AT464">
        <f>AR464*'MRIP Selectivity'!$O$35</f>
        <v>1.2568578454237993E-2</v>
      </c>
      <c r="AU464">
        <f>AR464*'MRIP Selectivity'!$P$35</f>
        <v>1.8064342590837759E-3</v>
      </c>
      <c r="AV464">
        <v>1</v>
      </c>
      <c r="AW464">
        <f t="shared" si="207"/>
        <v>5</v>
      </c>
      <c r="AX464">
        <f t="shared" si="186"/>
        <v>0</v>
      </c>
      <c r="AY464">
        <f t="shared" si="187"/>
        <v>0</v>
      </c>
      <c r="AZ464">
        <f t="shared" si="188"/>
        <v>0</v>
      </c>
      <c r="BA464">
        <v>184.68750219</v>
      </c>
      <c r="BB464">
        <v>184.68750219</v>
      </c>
    </row>
    <row r="465" spans="1:54" x14ac:dyDescent="0.25">
      <c r="A465" t="s">
        <v>420</v>
      </c>
      <c r="B465" t="s">
        <v>3</v>
      </c>
      <c r="C465">
        <v>2014</v>
      </c>
      <c r="D465">
        <v>5</v>
      </c>
      <c r="E465">
        <v>9</v>
      </c>
      <c r="F465" t="s">
        <v>1860</v>
      </c>
      <c r="G465" t="s">
        <v>1769</v>
      </c>
      <c r="H465" t="s">
        <v>1894</v>
      </c>
      <c r="I465" t="s">
        <v>1824</v>
      </c>
      <c r="J465" t="s">
        <v>1767</v>
      </c>
      <c r="K465" t="str">
        <f t="shared" si="189"/>
        <v>Inshore</v>
      </c>
      <c r="L465">
        <v>0</v>
      </c>
      <c r="M465">
        <f t="shared" si="182"/>
        <v>0</v>
      </c>
      <c r="N465">
        <f t="shared" si="190"/>
        <v>1.258088340298923E-2</v>
      </c>
      <c r="O465">
        <f t="shared" si="191"/>
        <v>6.2842892271189965E-3</v>
      </c>
      <c r="P465">
        <v>0</v>
      </c>
      <c r="Q465">
        <f t="shared" si="192"/>
        <v>0</v>
      </c>
      <c r="R465">
        <v>0</v>
      </c>
      <c r="S465">
        <f t="shared" si="183"/>
        <v>0</v>
      </c>
      <c r="T465">
        <f t="shared" si="193"/>
        <v>0</v>
      </c>
      <c r="U465">
        <f t="shared" si="184"/>
        <v>1.0623462871098971E-2</v>
      </c>
      <c r="V465">
        <f t="shared" si="194"/>
        <v>0.84441310922369939</v>
      </c>
      <c r="W465">
        <f t="shared" si="185"/>
        <v>5.9173093241604077E-3</v>
      </c>
      <c r="X465">
        <f t="shared" si="195"/>
        <v>0.94160359434525431</v>
      </c>
      <c r="Y465">
        <v>1</v>
      </c>
      <c r="Z465">
        <f>Y465*'MRIP Selectivity'!$N$35</f>
        <v>6.2965941758702333E-3</v>
      </c>
      <c r="AA465">
        <f>Y465*'MRIP Selectivity'!$O$35</f>
        <v>6.2842892271189965E-3</v>
      </c>
      <c r="AB465">
        <f>Y465*'MRIP Selectivity'!$P$35</f>
        <v>9.0321712954188795E-4</v>
      </c>
      <c r="AC465">
        <v>0.74741255597723821</v>
      </c>
      <c r="AD465">
        <v>0.94160359434525442</v>
      </c>
      <c r="AE465">
        <v>1.3432654004296583</v>
      </c>
      <c r="AF465">
        <f t="shared" si="196"/>
        <v>4.7061535469385633E-3</v>
      </c>
      <c r="AG465">
        <f t="shared" si="197"/>
        <v>5.9173093241604077E-3</v>
      </c>
      <c r="AH465">
        <f t="shared" si="198"/>
        <v>1.2132603191890106E-3</v>
      </c>
      <c r="AI465">
        <f t="shared" si="199"/>
        <v>1.3484100532531117E-2</v>
      </c>
      <c r="AJ465">
        <f t="shared" si="200"/>
        <v>1.1836723190287982E-2</v>
      </c>
      <c r="AK465">
        <f t="shared" si="201"/>
        <v>7.1875063566608846E-3</v>
      </c>
      <c r="AL465">
        <f t="shared" si="202"/>
        <v>7.1305696433494187E-3</v>
      </c>
      <c r="AM465">
        <f t="shared" si="203"/>
        <v>1.0623462871098971E-2</v>
      </c>
      <c r="AN465">
        <f t="shared" si="204"/>
        <v>5.9173093241604077E-3</v>
      </c>
      <c r="AO465">
        <v>0</v>
      </c>
      <c r="AP465">
        <f t="shared" si="205"/>
        <v>1.258088340298923E-2</v>
      </c>
      <c r="AQ465">
        <f t="shared" si="206"/>
        <v>6.2842892271189965E-3</v>
      </c>
      <c r="AR465">
        <v>1</v>
      </c>
      <c r="AS465">
        <f>AR465*'MRIP Selectivity'!$N$35</f>
        <v>6.2965941758702333E-3</v>
      </c>
      <c r="AT465">
        <f>AR465*'MRIP Selectivity'!$O$35</f>
        <v>6.2842892271189965E-3</v>
      </c>
      <c r="AU465">
        <f>AR465*'MRIP Selectivity'!$P$35</f>
        <v>9.0321712954188795E-4</v>
      </c>
      <c r="AV465">
        <v>1</v>
      </c>
      <c r="AW465">
        <f t="shared" si="207"/>
        <v>5</v>
      </c>
      <c r="AX465">
        <f t="shared" si="186"/>
        <v>0</v>
      </c>
      <c r="AY465">
        <f t="shared" si="187"/>
        <v>0</v>
      </c>
      <c r="AZ465">
        <f t="shared" si="188"/>
        <v>0</v>
      </c>
      <c r="BA465">
        <v>345.39862934000001</v>
      </c>
      <c r="BB465">
        <v>345.39862934000001</v>
      </c>
    </row>
    <row r="466" spans="1:54" x14ac:dyDescent="0.25">
      <c r="A466" t="s">
        <v>421</v>
      </c>
      <c r="B466" t="s">
        <v>3</v>
      </c>
      <c r="C466">
        <v>2014</v>
      </c>
      <c r="D466">
        <v>5</v>
      </c>
      <c r="E466">
        <v>10</v>
      </c>
      <c r="F466" t="s">
        <v>1849</v>
      </c>
      <c r="G466" t="s">
        <v>1769</v>
      </c>
      <c r="H466" t="s">
        <v>1890</v>
      </c>
      <c r="I466" t="s">
        <v>1812</v>
      </c>
      <c r="J466" t="s">
        <v>1767</v>
      </c>
      <c r="K466" t="str">
        <f t="shared" si="189"/>
        <v>Inshore</v>
      </c>
      <c r="L466">
        <v>0</v>
      </c>
      <c r="M466">
        <f t="shared" si="182"/>
        <v>0</v>
      </c>
      <c r="N466">
        <f t="shared" si="190"/>
        <v>1.258088340298923E-2</v>
      </c>
      <c r="O466">
        <f t="shared" si="191"/>
        <v>6.2842892271189965E-3</v>
      </c>
      <c r="P466">
        <v>0</v>
      </c>
      <c r="Q466">
        <f t="shared" si="192"/>
        <v>0</v>
      </c>
      <c r="R466">
        <v>0</v>
      </c>
      <c r="S466">
        <f t="shared" si="183"/>
        <v>0</v>
      </c>
      <c r="T466">
        <f t="shared" si="193"/>
        <v>0</v>
      </c>
      <c r="U466">
        <f t="shared" si="184"/>
        <v>1.0623462871098971E-2</v>
      </c>
      <c r="V466">
        <f t="shared" si="194"/>
        <v>0.84441310922369939</v>
      </c>
      <c r="W466">
        <f t="shared" si="185"/>
        <v>5.9173093241604077E-3</v>
      </c>
      <c r="X466">
        <f t="shared" si="195"/>
        <v>0.94160359434525431</v>
      </c>
      <c r="Y466">
        <v>1</v>
      </c>
      <c r="Z466">
        <f>Y466*'MRIP Selectivity'!$N$35</f>
        <v>6.2965941758702333E-3</v>
      </c>
      <c r="AA466">
        <f>Y466*'MRIP Selectivity'!$O$35</f>
        <v>6.2842892271189965E-3</v>
      </c>
      <c r="AB466">
        <f>Y466*'MRIP Selectivity'!$P$35</f>
        <v>9.0321712954188795E-4</v>
      </c>
      <c r="AC466">
        <v>0.74741255597723821</v>
      </c>
      <c r="AD466">
        <v>0.94160359434525442</v>
      </c>
      <c r="AE466">
        <v>1.3432654004296583</v>
      </c>
      <c r="AF466">
        <f t="shared" si="196"/>
        <v>4.7061535469385633E-3</v>
      </c>
      <c r="AG466">
        <f t="shared" si="197"/>
        <v>5.9173093241604077E-3</v>
      </c>
      <c r="AH466">
        <f t="shared" si="198"/>
        <v>1.2132603191890106E-3</v>
      </c>
      <c r="AI466">
        <f t="shared" si="199"/>
        <v>1.3484100532531117E-2</v>
      </c>
      <c r="AJ466">
        <f t="shared" si="200"/>
        <v>1.1836723190287982E-2</v>
      </c>
      <c r="AK466">
        <f t="shared" si="201"/>
        <v>7.1875063566608846E-3</v>
      </c>
      <c r="AL466">
        <f t="shared" si="202"/>
        <v>7.1305696433494187E-3</v>
      </c>
      <c r="AM466">
        <f t="shared" si="203"/>
        <v>1.0623462871098971E-2</v>
      </c>
      <c r="AN466">
        <f t="shared" si="204"/>
        <v>5.9173093241604077E-3</v>
      </c>
      <c r="AO466">
        <v>0</v>
      </c>
      <c r="AP466">
        <f t="shared" si="205"/>
        <v>1.258088340298923E-2</v>
      </c>
      <c r="AQ466">
        <f t="shared" si="206"/>
        <v>6.2842892271189965E-3</v>
      </c>
      <c r="AR466">
        <v>1</v>
      </c>
      <c r="AS466">
        <f>AR466*'MRIP Selectivity'!$N$35</f>
        <v>6.2965941758702333E-3</v>
      </c>
      <c r="AT466">
        <f>AR466*'MRIP Selectivity'!$O$35</f>
        <v>6.2842892271189965E-3</v>
      </c>
      <c r="AU466">
        <f>AR466*'MRIP Selectivity'!$P$35</f>
        <v>9.0321712954188795E-4</v>
      </c>
      <c r="AV466">
        <v>1</v>
      </c>
      <c r="AW466">
        <f t="shared" si="207"/>
        <v>5</v>
      </c>
      <c r="AX466">
        <f t="shared" si="186"/>
        <v>0</v>
      </c>
      <c r="AY466">
        <f t="shared" si="187"/>
        <v>0</v>
      </c>
      <c r="AZ466">
        <f t="shared" si="188"/>
        <v>0</v>
      </c>
      <c r="BA466">
        <v>362.93390588</v>
      </c>
      <c r="BB466">
        <v>362.93390588</v>
      </c>
    </row>
    <row r="467" spans="1:54" x14ac:dyDescent="0.25">
      <c r="A467" t="s">
        <v>422</v>
      </c>
      <c r="B467" t="s">
        <v>3</v>
      </c>
      <c r="C467">
        <v>2014</v>
      </c>
      <c r="D467">
        <v>5</v>
      </c>
      <c r="E467">
        <v>10</v>
      </c>
      <c r="F467" t="s">
        <v>1849</v>
      </c>
      <c r="G467" t="s">
        <v>1769</v>
      </c>
      <c r="H467" t="s">
        <v>1890</v>
      </c>
      <c r="I467" t="s">
        <v>1812</v>
      </c>
      <c r="J467" t="s">
        <v>1813</v>
      </c>
      <c r="K467" t="str">
        <f t="shared" si="189"/>
        <v>Inshore</v>
      </c>
      <c r="L467">
        <v>0</v>
      </c>
      <c r="M467">
        <f t="shared" si="182"/>
        <v>0</v>
      </c>
      <c r="N467">
        <f t="shared" si="190"/>
        <v>2.516176680597846E-2</v>
      </c>
      <c r="O467">
        <f t="shared" si="191"/>
        <v>1.2568578454237993E-2</v>
      </c>
      <c r="P467">
        <v>0</v>
      </c>
      <c r="Q467">
        <f t="shared" si="192"/>
        <v>0</v>
      </c>
      <c r="R467">
        <v>0</v>
      </c>
      <c r="S467">
        <f t="shared" si="183"/>
        <v>0</v>
      </c>
      <c r="T467">
        <f t="shared" si="193"/>
        <v>0</v>
      </c>
      <c r="U467">
        <f t="shared" si="184"/>
        <v>2.1246925742197942E-2</v>
      </c>
      <c r="V467">
        <f t="shared" si="194"/>
        <v>0.84441310922369939</v>
      </c>
      <c r="W467">
        <f t="shared" si="185"/>
        <v>1.1834618648320815E-2</v>
      </c>
      <c r="X467">
        <f t="shared" si="195"/>
        <v>0.94160359434525431</v>
      </c>
      <c r="Y467">
        <v>2</v>
      </c>
      <c r="Z467">
        <f>Y467*'MRIP Selectivity'!$N$35</f>
        <v>1.2593188351740467E-2</v>
      </c>
      <c r="AA467">
        <f>Y467*'MRIP Selectivity'!$O$35</f>
        <v>1.2568578454237993E-2</v>
      </c>
      <c r="AB467">
        <f>Y467*'MRIP Selectivity'!$P$35</f>
        <v>1.8064342590837759E-3</v>
      </c>
      <c r="AC467">
        <v>0.74741255597723821</v>
      </c>
      <c r="AD467">
        <v>0.94160359434525442</v>
      </c>
      <c r="AE467">
        <v>1.3432654004296583</v>
      </c>
      <c r="AF467">
        <f t="shared" si="196"/>
        <v>9.4123070938771265E-3</v>
      </c>
      <c r="AG467">
        <f t="shared" si="197"/>
        <v>1.1834618648320815E-2</v>
      </c>
      <c r="AH467">
        <f t="shared" si="198"/>
        <v>2.4265206383780212E-3</v>
      </c>
      <c r="AI467">
        <f t="shared" si="199"/>
        <v>2.6968201065062234E-2</v>
      </c>
      <c r="AJ467">
        <f t="shared" si="200"/>
        <v>2.3673446380575964E-2</v>
      </c>
      <c r="AK467">
        <f t="shared" si="201"/>
        <v>1.4375012713321769E-2</v>
      </c>
      <c r="AL467">
        <f t="shared" si="202"/>
        <v>1.4261139286698837E-2</v>
      </c>
      <c r="AM467">
        <f t="shared" si="203"/>
        <v>2.1246925742197942E-2</v>
      </c>
      <c r="AN467">
        <f t="shared" si="204"/>
        <v>1.1834618648320815E-2</v>
      </c>
      <c r="AO467">
        <v>0</v>
      </c>
      <c r="AP467">
        <f t="shared" si="205"/>
        <v>2.516176680597846E-2</v>
      </c>
      <c r="AQ467">
        <f t="shared" si="206"/>
        <v>1.2568578454237993E-2</v>
      </c>
      <c r="AR467">
        <v>2</v>
      </c>
      <c r="AS467">
        <f>AR467*'MRIP Selectivity'!$N$35</f>
        <v>1.2593188351740467E-2</v>
      </c>
      <c r="AT467">
        <f>AR467*'MRIP Selectivity'!$O$35</f>
        <v>1.2568578454237993E-2</v>
      </c>
      <c r="AU467">
        <f>AR467*'MRIP Selectivity'!$P$35</f>
        <v>1.8064342590837759E-3</v>
      </c>
      <c r="AV467">
        <v>2</v>
      </c>
      <c r="AW467">
        <f t="shared" si="207"/>
        <v>10</v>
      </c>
      <c r="AX467">
        <f t="shared" si="186"/>
        <v>0</v>
      </c>
      <c r="AY467">
        <f t="shared" si="187"/>
        <v>0</v>
      </c>
      <c r="AZ467">
        <f t="shared" si="188"/>
        <v>0</v>
      </c>
      <c r="BA467">
        <v>648.19206365000002</v>
      </c>
      <c r="BB467">
        <v>648.19206365000002</v>
      </c>
    </row>
    <row r="468" spans="1:54" x14ac:dyDescent="0.25">
      <c r="A468" t="s">
        <v>423</v>
      </c>
      <c r="B468" t="s">
        <v>3</v>
      </c>
      <c r="C468">
        <v>2014</v>
      </c>
      <c r="D468">
        <v>6</v>
      </c>
      <c r="E468">
        <v>11</v>
      </c>
      <c r="F468" t="s">
        <v>1832</v>
      </c>
      <c r="G468" t="s">
        <v>1769</v>
      </c>
      <c r="H468" t="s">
        <v>1894</v>
      </c>
      <c r="I468" t="s">
        <v>1812</v>
      </c>
      <c r="J468" t="s">
        <v>1813</v>
      </c>
      <c r="K468" t="str">
        <f t="shared" si="189"/>
        <v>Inshore</v>
      </c>
      <c r="L468">
        <v>0</v>
      </c>
      <c r="M468">
        <f t="shared" si="182"/>
        <v>0</v>
      </c>
      <c r="N468">
        <f t="shared" si="190"/>
        <v>1.258088340298923E-2</v>
      </c>
      <c r="O468">
        <f t="shared" si="191"/>
        <v>6.2842892271189965E-3</v>
      </c>
      <c r="P468">
        <v>0</v>
      </c>
      <c r="Q468">
        <f t="shared" si="192"/>
        <v>0</v>
      </c>
      <c r="R468">
        <v>0</v>
      </c>
      <c r="S468">
        <f t="shared" si="183"/>
        <v>0</v>
      </c>
      <c r="T468">
        <f t="shared" si="193"/>
        <v>0</v>
      </c>
      <c r="U468">
        <f t="shared" si="184"/>
        <v>1.0623462871098971E-2</v>
      </c>
      <c r="V468">
        <f t="shared" si="194"/>
        <v>0.84441310922369939</v>
      </c>
      <c r="W468">
        <f t="shared" si="185"/>
        <v>5.9173093241604077E-3</v>
      </c>
      <c r="X468">
        <f t="shared" si="195"/>
        <v>0.94160359434525431</v>
      </c>
      <c r="Y468">
        <v>1</v>
      </c>
      <c r="Z468">
        <f>Y468*'MRIP Selectivity'!$N$35</f>
        <v>6.2965941758702333E-3</v>
      </c>
      <c r="AA468">
        <f>Y468*'MRIP Selectivity'!$O$35</f>
        <v>6.2842892271189965E-3</v>
      </c>
      <c r="AB468">
        <f>Y468*'MRIP Selectivity'!$P$35</f>
        <v>9.0321712954188795E-4</v>
      </c>
      <c r="AC468">
        <v>0.74741255597723821</v>
      </c>
      <c r="AD468">
        <v>0.94160359434525442</v>
      </c>
      <c r="AE468">
        <v>1.3432654004296583</v>
      </c>
      <c r="AF468">
        <f t="shared" si="196"/>
        <v>4.7061535469385633E-3</v>
      </c>
      <c r="AG468">
        <f t="shared" si="197"/>
        <v>5.9173093241604077E-3</v>
      </c>
      <c r="AH468">
        <f t="shared" si="198"/>
        <v>1.2132603191890106E-3</v>
      </c>
      <c r="AI468">
        <f t="shared" si="199"/>
        <v>1.3484100532531117E-2</v>
      </c>
      <c r="AJ468">
        <f t="shared" si="200"/>
        <v>1.1836723190287982E-2</v>
      </c>
      <c r="AK468">
        <f t="shared" si="201"/>
        <v>7.1875063566608846E-3</v>
      </c>
      <c r="AL468">
        <f t="shared" si="202"/>
        <v>7.1305696433494187E-3</v>
      </c>
      <c r="AM468">
        <f t="shared" si="203"/>
        <v>1.0623462871098971E-2</v>
      </c>
      <c r="AN468">
        <f t="shared" si="204"/>
        <v>5.9173093241604077E-3</v>
      </c>
      <c r="AO468">
        <v>0</v>
      </c>
      <c r="AP468">
        <f t="shared" si="205"/>
        <v>1.258088340298923E-2</v>
      </c>
      <c r="AQ468">
        <f t="shared" si="206"/>
        <v>6.2842892271189965E-3</v>
      </c>
      <c r="AR468">
        <v>1</v>
      </c>
      <c r="AS468">
        <f>AR468*'MRIP Selectivity'!$N$35</f>
        <v>6.2965941758702333E-3</v>
      </c>
      <c r="AT468">
        <f>AR468*'MRIP Selectivity'!$O$35</f>
        <v>6.2842892271189965E-3</v>
      </c>
      <c r="AU468">
        <f>AR468*'MRIP Selectivity'!$P$35</f>
        <v>9.0321712954188795E-4</v>
      </c>
      <c r="AV468">
        <v>3</v>
      </c>
      <c r="AW468">
        <f t="shared" si="207"/>
        <v>15</v>
      </c>
      <c r="AX468">
        <f t="shared" si="186"/>
        <v>0</v>
      </c>
      <c r="AY468">
        <f t="shared" si="187"/>
        <v>0</v>
      </c>
      <c r="AZ468">
        <f t="shared" si="188"/>
        <v>0</v>
      </c>
      <c r="BA468">
        <v>1072.4630413</v>
      </c>
      <c r="BB468">
        <v>1072.4630413</v>
      </c>
    </row>
    <row r="469" spans="1:54" x14ac:dyDescent="0.25">
      <c r="A469" t="s">
        <v>424</v>
      </c>
      <c r="B469" t="s">
        <v>3</v>
      </c>
      <c r="C469">
        <v>2014</v>
      </c>
      <c r="D469">
        <v>6</v>
      </c>
      <c r="E469">
        <v>11</v>
      </c>
      <c r="F469" t="s">
        <v>1861</v>
      </c>
      <c r="G469" t="s">
        <v>1769</v>
      </c>
      <c r="H469" t="s">
        <v>1890</v>
      </c>
      <c r="I469" t="s">
        <v>1812</v>
      </c>
      <c r="J469" t="s">
        <v>1813</v>
      </c>
      <c r="K469" t="str">
        <f t="shared" si="189"/>
        <v>Inshore</v>
      </c>
      <c r="L469">
        <v>0</v>
      </c>
      <c r="M469">
        <f t="shared" si="182"/>
        <v>0</v>
      </c>
      <c r="N469">
        <f t="shared" si="190"/>
        <v>6.2904417014946146E-2</v>
      </c>
      <c r="O469">
        <f t="shared" si="191"/>
        <v>3.1421446135594985E-2</v>
      </c>
      <c r="P469">
        <v>0</v>
      </c>
      <c r="Q469">
        <f t="shared" si="192"/>
        <v>0</v>
      </c>
      <c r="R469">
        <v>0</v>
      </c>
      <c r="S469">
        <f t="shared" si="183"/>
        <v>0</v>
      </c>
      <c r="T469">
        <f t="shared" si="193"/>
        <v>0</v>
      </c>
      <c r="U469">
        <f t="shared" si="184"/>
        <v>5.3117314355494855E-2</v>
      </c>
      <c r="V469">
        <f t="shared" si="194"/>
        <v>0.84441310922369939</v>
      </c>
      <c r="W469">
        <f t="shared" si="185"/>
        <v>2.9586546620802043E-2</v>
      </c>
      <c r="X469">
        <f t="shared" si="195"/>
        <v>0.94160359434525442</v>
      </c>
      <c r="Y469">
        <v>5</v>
      </c>
      <c r="Z469">
        <f>Y469*'MRIP Selectivity'!$N$35</f>
        <v>3.1482970879351167E-2</v>
      </c>
      <c r="AA469">
        <f>Y469*'MRIP Selectivity'!$O$35</f>
        <v>3.1421446135594985E-2</v>
      </c>
      <c r="AB469">
        <f>Y469*'MRIP Selectivity'!$P$35</f>
        <v>4.5160856477094394E-3</v>
      </c>
      <c r="AC469">
        <v>0.74741255597723821</v>
      </c>
      <c r="AD469">
        <v>0.94160359434525442</v>
      </c>
      <c r="AE469">
        <v>1.3432654004296583</v>
      </c>
      <c r="AF469">
        <f t="shared" si="196"/>
        <v>2.3530767734692815E-2</v>
      </c>
      <c r="AG469">
        <f t="shared" si="197"/>
        <v>2.9586546620802043E-2</v>
      </c>
      <c r="AH469">
        <f t="shared" si="198"/>
        <v>6.0663015959450525E-3</v>
      </c>
      <c r="AI469">
        <f t="shared" si="199"/>
        <v>6.742050266265559E-2</v>
      </c>
      <c r="AJ469">
        <f t="shared" si="200"/>
        <v>5.9183615951439908E-2</v>
      </c>
      <c r="AK469">
        <f t="shared" si="201"/>
        <v>3.5937531783304423E-2</v>
      </c>
      <c r="AL469">
        <f t="shared" si="202"/>
        <v>3.5652848216747093E-2</v>
      </c>
      <c r="AM469">
        <f t="shared" si="203"/>
        <v>5.3117314355494855E-2</v>
      </c>
      <c r="AN469">
        <f t="shared" si="204"/>
        <v>2.9586546620802043E-2</v>
      </c>
      <c r="AO469">
        <v>0</v>
      </c>
      <c r="AP469">
        <f t="shared" si="205"/>
        <v>6.2904417014946146E-2</v>
      </c>
      <c r="AQ469">
        <f t="shared" si="206"/>
        <v>3.1421446135594985E-2</v>
      </c>
      <c r="AR469">
        <v>5</v>
      </c>
      <c r="AS469">
        <f>AR469*'MRIP Selectivity'!$N$35</f>
        <v>3.1482970879351167E-2</v>
      </c>
      <c r="AT469">
        <f>AR469*'MRIP Selectivity'!$O$35</f>
        <v>3.1421446135594985E-2</v>
      </c>
      <c r="AU469">
        <f>AR469*'MRIP Selectivity'!$P$35</f>
        <v>4.5160856477094394E-3</v>
      </c>
      <c r="AV469">
        <v>4</v>
      </c>
      <c r="AW469">
        <f t="shared" si="207"/>
        <v>20</v>
      </c>
      <c r="AX469">
        <f t="shared" si="186"/>
        <v>0</v>
      </c>
      <c r="AY469">
        <f t="shared" si="187"/>
        <v>0</v>
      </c>
      <c r="AZ469">
        <f t="shared" si="188"/>
        <v>0</v>
      </c>
      <c r="BA469">
        <v>49.157483360999997</v>
      </c>
      <c r="BB469">
        <v>49.157483360999997</v>
      </c>
    </row>
    <row r="470" spans="1:54" x14ac:dyDescent="0.25">
      <c r="A470" t="s">
        <v>425</v>
      </c>
      <c r="B470" t="s">
        <v>3</v>
      </c>
      <c r="C470">
        <v>2014</v>
      </c>
      <c r="D470">
        <v>6</v>
      </c>
      <c r="E470">
        <v>11</v>
      </c>
      <c r="F470" t="s">
        <v>1861</v>
      </c>
      <c r="G470" t="s">
        <v>1769</v>
      </c>
      <c r="H470" t="s">
        <v>1890</v>
      </c>
      <c r="I470" t="s">
        <v>1812</v>
      </c>
      <c r="J470" t="s">
        <v>1819</v>
      </c>
      <c r="K470" t="str">
        <f t="shared" si="189"/>
        <v>Offshore</v>
      </c>
      <c r="L470">
        <v>0</v>
      </c>
      <c r="M470">
        <f t="shared" si="182"/>
        <v>0</v>
      </c>
      <c r="N470">
        <f t="shared" si="190"/>
        <v>0.61646328674647233</v>
      </c>
      <c r="O470">
        <f t="shared" si="191"/>
        <v>0.30793017212883084</v>
      </c>
      <c r="P470">
        <v>0</v>
      </c>
      <c r="Q470">
        <f t="shared" si="192"/>
        <v>0</v>
      </c>
      <c r="R470">
        <v>0</v>
      </c>
      <c r="S470">
        <f t="shared" si="183"/>
        <v>0</v>
      </c>
      <c r="T470">
        <f t="shared" si="193"/>
        <v>0</v>
      </c>
      <c r="U470">
        <f t="shared" si="184"/>
        <v>0.52054968068384955</v>
      </c>
      <c r="V470">
        <f t="shared" si="194"/>
        <v>0.84441310922369917</v>
      </c>
      <c r="W470">
        <f t="shared" si="185"/>
        <v>0.28994815688386</v>
      </c>
      <c r="X470">
        <f t="shared" si="195"/>
        <v>0.94160359434525442</v>
      </c>
      <c r="Y470">
        <v>49</v>
      </c>
      <c r="Z470">
        <f>Y470*'MRIP Selectivity'!$N$35</f>
        <v>0.30853311461764144</v>
      </c>
      <c r="AA470">
        <f>Y470*'MRIP Selectivity'!$O$35</f>
        <v>0.30793017212883084</v>
      </c>
      <c r="AB470">
        <f>Y470*'MRIP Selectivity'!$P$35</f>
        <v>4.4257639347552509E-2</v>
      </c>
      <c r="AC470">
        <v>0.74741255597723821</v>
      </c>
      <c r="AD470">
        <v>0.94160359434525442</v>
      </c>
      <c r="AE470">
        <v>1.3432654004296583</v>
      </c>
      <c r="AF470">
        <f t="shared" si="196"/>
        <v>0.23060152379998958</v>
      </c>
      <c r="AG470">
        <f t="shared" si="197"/>
        <v>0.28994815688386</v>
      </c>
      <c r="AH470">
        <f t="shared" si="198"/>
        <v>5.9449755640261517E-2</v>
      </c>
      <c r="AI470">
        <f t="shared" si="199"/>
        <v>0.66072092609402489</v>
      </c>
      <c r="AJ470">
        <f t="shared" si="200"/>
        <v>0.57999943632411111</v>
      </c>
      <c r="AK470">
        <f t="shared" si="201"/>
        <v>0.35218781147638334</v>
      </c>
      <c r="AL470">
        <f t="shared" si="202"/>
        <v>0.3493979125241215</v>
      </c>
      <c r="AM470">
        <f t="shared" si="203"/>
        <v>0.52054968068384955</v>
      </c>
      <c r="AN470">
        <f t="shared" si="204"/>
        <v>0.28994815688386</v>
      </c>
      <c r="AO470">
        <v>0</v>
      </c>
      <c r="AP470">
        <f t="shared" si="205"/>
        <v>0.61646328674647233</v>
      </c>
      <c r="AQ470">
        <f t="shared" si="206"/>
        <v>0.30793017212883084</v>
      </c>
      <c r="AR470">
        <v>49</v>
      </c>
      <c r="AS470">
        <f>AR470*'MRIP Selectivity'!$N$35</f>
        <v>0.30853311461764144</v>
      </c>
      <c r="AT470">
        <f>AR470*'MRIP Selectivity'!$O$35</f>
        <v>0.30793017212883084</v>
      </c>
      <c r="AU470">
        <f>AR470*'MRIP Selectivity'!$P$35</f>
        <v>4.4257639347552509E-2</v>
      </c>
      <c r="AV470">
        <v>4</v>
      </c>
      <c r="AW470">
        <f t="shared" si="207"/>
        <v>20</v>
      </c>
      <c r="AX470">
        <f t="shared" si="186"/>
        <v>0</v>
      </c>
      <c r="AY470">
        <f t="shared" si="187"/>
        <v>0</v>
      </c>
      <c r="AZ470">
        <f t="shared" si="188"/>
        <v>0</v>
      </c>
      <c r="BA470">
        <v>49.157483360999997</v>
      </c>
      <c r="BB470">
        <v>49.157483360999997</v>
      </c>
    </row>
    <row r="471" spans="1:54" x14ac:dyDescent="0.25">
      <c r="A471" t="s">
        <v>426</v>
      </c>
      <c r="B471" t="s">
        <v>3</v>
      </c>
      <c r="C471">
        <v>2014</v>
      </c>
      <c r="D471">
        <v>6</v>
      </c>
      <c r="E471">
        <v>11</v>
      </c>
      <c r="F471" t="s">
        <v>1836</v>
      </c>
      <c r="G471" t="s">
        <v>1769</v>
      </c>
      <c r="H471" t="s">
        <v>1890</v>
      </c>
      <c r="I471" t="s">
        <v>1812</v>
      </c>
      <c r="J471" t="s">
        <v>1767</v>
      </c>
      <c r="K471" t="str">
        <f t="shared" si="189"/>
        <v>Inshore</v>
      </c>
      <c r="L471">
        <v>0</v>
      </c>
      <c r="M471">
        <f t="shared" si="182"/>
        <v>0</v>
      </c>
      <c r="N471">
        <f t="shared" si="190"/>
        <v>7.5485300417935386E-2</v>
      </c>
      <c r="O471">
        <f t="shared" si="191"/>
        <v>3.7705735362713981E-2</v>
      </c>
      <c r="P471">
        <v>0</v>
      </c>
      <c r="Q471">
        <f t="shared" si="192"/>
        <v>0</v>
      </c>
      <c r="R471">
        <v>0</v>
      </c>
      <c r="S471">
        <f t="shared" si="183"/>
        <v>0</v>
      </c>
      <c r="T471">
        <f t="shared" si="193"/>
        <v>0</v>
      </c>
      <c r="U471">
        <f t="shared" si="184"/>
        <v>6.3740777226593825E-2</v>
      </c>
      <c r="V471">
        <f t="shared" si="194"/>
        <v>0.84441310922369928</v>
      </c>
      <c r="W471">
        <f t="shared" si="185"/>
        <v>3.5503855944962449E-2</v>
      </c>
      <c r="X471">
        <f t="shared" si="195"/>
        <v>0.94160359434525442</v>
      </c>
      <c r="Y471">
        <v>6</v>
      </c>
      <c r="Z471">
        <f>Y471*'MRIP Selectivity'!$N$35</f>
        <v>3.7779565055221398E-2</v>
      </c>
      <c r="AA471">
        <f>Y471*'MRIP Selectivity'!$O$35</f>
        <v>3.7705735362713981E-2</v>
      </c>
      <c r="AB471">
        <f>Y471*'MRIP Selectivity'!$P$35</f>
        <v>5.4193027772513275E-3</v>
      </c>
      <c r="AC471">
        <v>0.74741255597723821</v>
      </c>
      <c r="AD471">
        <v>0.94160359434525442</v>
      </c>
      <c r="AE471">
        <v>1.3432654004296583</v>
      </c>
      <c r="AF471">
        <f t="shared" si="196"/>
        <v>2.8236921281631376E-2</v>
      </c>
      <c r="AG471">
        <f t="shared" si="197"/>
        <v>3.5503855944962449E-2</v>
      </c>
      <c r="AH471">
        <f t="shared" si="198"/>
        <v>7.2795619151340635E-3</v>
      </c>
      <c r="AI471">
        <f t="shared" si="199"/>
        <v>8.0904603195186719E-2</v>
      </c>
      <c r="AJ471">
        <f t="shared" si="200"/>
        <v>7.1020339141727895E-2</v>
      </c>
      <c r="AK471">
        <f t="shared" si="201"/>
        <v>4.3125038139965308E-2</v>
      </c>
      <c r="AL471">
        <f t="shared" si="202"/>
        <v>4.2783417860096512E-2</v>
      </c>
      <c r="AM471">
        <f t="shared" si="203"/>
        <v>6.3740777226593825E-2</v>
      </c>
      <c r="AN471">
        <f t="shared" si="204"/>
        <v>3.5503855944962449E-2</v>
      </c>
      <c r="AO471">
        <v>0</v>
      </c>
      <c r="AP471">
        <f t="shared" si="205"/>
        <v>7.5485300417935386E-2</v>
      </c>
      <c r="AQ471">
        <f t="shared" si="206"/>
        <v>3.7705735362713981E-2</v>
      </c>
      <c r="AR471">
        <v>6</v>
      </c>
      <c r="AS471">
        <f>AR471*'MRIP Selectivity'!$N$35</f>
        <v>3.7779565055221398E-2</v>
      </c>
      <c r="AT471">
        <f>AR471*'MRIP Selectivity'!$O$35</f>
        <v>3.7705735362713981E-2</v>
      </c>
      <c r="AU471">
        <f>AR471*'MRIP Selectivity'!$P$35</f>
        <v>5.4193027772513275E-3</v>
      </c>
      <c r="AV471">
        <v>2</v>
      </c>
      <c r="AW471">
        <f t="shared" si="207"/>
        <v>10</v>
      </c>
      <c r="AX471">
        <f t="shared" si="186"/>
        <v>0</v>
      </c>
      <c r="AY471">
        <f t="shared" si="187"/>
        <v>0</v>
      </c>
      <c r="AZ471">
        <f t="shared" si="188"/>
        <v>0</v>
      </c>
      <c r="BA471">
        <v>373.60199684000003</v>
      </c>
      <c r="BB471">
        <v>373.60199684000003</v>
      </c>
    </row>
    <row r="472" spans="1:54" x14ac:dyDescent="0.25">
      <c r="A472" t="s">
        <v>427</v>
      </c>
      <c r="B472" t="s">
        <v>3</v>
      </c>
      <c r="C472">
        <v>2014</v>
      </c>
      <c r="D472">
        <v>6</v>
      </c>
      <c r="E472">
        <v>12</v>
      </c>
      <c r="F472" t="s">
        <v>1825</v>
      </c>
      <c r="G472" t="s">
        <v>1769</v>
      </c>
      <c r="H472" t="s">
        <v>1890</v>
      </c>
      <c r="I472" t="s">
        <v>1837</v>
      </c>
      <c r="J472" t="s">
        <v>1819</v>
      </c>
      <c r="K472" t="str">
        <f t="shared" si="189"/>
        <v>Offshore</v>
      </c>
      <c r="L472">
        <v>4.7262215707999999</v>
      </c>
      <c r="M472">
        <f t="shared" si="182"/>
        <v>13.149945433790547</v>
      </c>
      <c r="N472">
        <f t="shared" si="190"/>
        <v>4.9400965886508175</v>
      </c>
      <c r="O472">
        <f t="shared" si="191"/>
        <v>4.8330544876610233</v>
      </c>
      <c r="P472">
        <v>67.125371326771656</v>
      </c>
      <c r="Q472">
        <f t="shared" si="192"/>
        <v>14.202755905794204</v>
      </c>
      <c r="R472">
        <v>6.9029419315408669</v>
      </c>
      <c r="S472">
        <f t="shared" si="183"/>
        <v>19.206317006636247</v>
      </c>
      <c r="T472">
        <f t="shared" si="193"/>
        <v>1.4605624869958047</v>
      </c>
      <c r="U472">
        <f t="shared" si="184"/>
        <v>7.0835408003495495</v>
      </c>
      <c r="V472">
        <f t="shared" si="194"/>
        <v>1.4338871058964708</v>
      </c>
      <c r="W472">
        <f t="shared" si="185"/>
        <v>7.0035361900515936</v>
      </c>
      <c r="X472">
        <f t="shared" si="195"/>
        <v>1.4490910888614839</v>
      </c>
      <c r="Y472">
        <v>17</v>
      </c>
      <c r="Z472">
        <f>Y472*'MRIP Selectivity'!$N$35</f>
        <v>0.10704210098979397</v>
      </c>
      <c r="AA472">
        <f>Y472*'MRIP Selectivity'!$O$35</f>
        <v>0.10683291686102295</v>
      </c>
      <c r="AB472">
        <f>Y472*'MRIP Selectivity'!$P$35</f>
        <v>1.5354691202212094E-2</v>
      </c>
      <c r="AC472">
        <v>0.74741255597723821</v>
      </c>
      <c r="AD472">
        <v>0.94160359434525442</v>
      </c>
      <c r="AE472">
        <v>1.3432654004296583</v>
      </c>
      <c r="AF472">
        <f t="shared" si="196"/>
        <v>8.0004610297955567E-2</v>
      </c>
      <c r="AG472">
        <f t="shared" si="197"/>
        <v>0.10059425851072694</v>
      </c>
      <c r="AH472">
        <f t="shared" si="198"/>
        <v>2.0625425426213179E-2</v>
      </c>
      <c r="AI472">
        <f t="shared" si="199"/>
        <v>0.229229709053029</v>
      </c>
      <c r="AJ472">
        <f t="shared" si="200"/>
        <v>0.20122429423489568</v>
      </c>
      <c r="AK472">
        <f t="shared" si="201"/>
        <v>0.12218760806323505</v>
      </c>
      <c r="AL472">
        <f t="shared" si="202"/>
        <v>0.12121968393694012</v>
      </c>
      <c r="AM472">
        <f t="shared" si="203"/>
        <v>7.0835408003495495</v>
      </c>
      <c r="AN472">
        <f t="shared" si="204"/>
        <v>7.0035361900515936</v>
      </c>
      <c r="AO472">
        <v>4</v>
      </c>
      <c r="AP472">
        <f t="shared" si="205"/>
        <v>4.2138750178508175</v>
      </c>
      <c r="AQ472">
        <f t="shared" si="206"/>
        <v>4.1068329168610234</v>
      </c>
      <c r="AR472">
        <v>17</v>
      </c>
      <c r="AS472">
        <f>AR472*'MRIP Selectivity'!$N$35</f>
        <v>0.10704210098979397</v>
      </c>
      <c r="AT472">
        <f>AR472*'MRIP Selectivity'!$O$35</f>
        <v>0.10683291686102295</v>
      </c>
      <c r="AU472">
        <f>AR472*'MRIP Selectivity'!$P$35</f>
        <v>1.5354691202212094E-2</v>
      </c>
      <c r="AV472">
        <v>9</v>
      </c>
      <c r="AW472">
        <f t="shared" si="207"/>
        <v>45</v>
      </c>
      <c r="AX472">
        <f t="shared" si="186"/>
        <v>0</v>
      </c>
      <c r="AY472">
        <f t="shared" si="187"/>
        <v>0</v>
      </c>
      <c r="AZ472">
        <f t="shared" si="188"/>
        <v>0</v>
      </c>
      <c r="BA472">
        <v>2.7823379071000001</v>
      </c>
      <c r="BB472">
        <v>2.7823379071000001</v>
      </c>
    </row>
    <row r="473" spans="1:54" x14ac:dyDescent="0.25">
      <c r="A473" t="s">
        <v>428</v>
      </c>
      <c r="B473" t="s">
        <v>3</v>
      </c>
      <c r="C473">
        <v>2014</v>
      </c>
      <c r="D473">
        <v>6</v>
      </c>
      <c r="E473">
        <v>12</v>
      </c>
      <c r="F473" t="s">
        <v>1827</v>
      </c>
      <c r="G473" t="s">
        <v>1769</v>
      </c>
      <c r="H473" t="s">
        <v>1891</v>
      </c>
      <c r="I473" t="s">
        <v>1812</v>
      </c>
      <c r="J473" t="s">
        <v>1767</v>
      </c>
      <c r="K473" t="str">
        <f t="shared" si="189"/>
        <v>Inshore</v>
      </c>
      <c r="L473">
        <v>0</v>
      </c>
      <c r="M473">
        <f t="shared" si="182"/>
        <v>0</v>
      </c>
      <c r="N473">
        <f t="shared" si="190"/>
        <v>1.258088340298923E-2</v>
      </c>
      <c r="O473">
        <f t="shared" si="191"/>
        <v>6.2842892271189965E-3</v>
      </c>
      <c r="P473">
        <v>0</v>
      </c>
      <c r="Q473">
        <f t="shared" si="192"/>
        <v>0</v>
      </c>
      <c r="R473">
        <v>0</v>
      </c>
      <c r="S473">
        <f t="shared" si="183"/>
        <v>0</v>
      </c>
      <c r="T473">
        <f t="shared" si="193"/>
        <v>0</v>
      </c>
      <c r="U473">
        <f t="shared" si="184"/>
        <v>1.0623462871098971E-2</v>
      </c>
      <c r="V473">
        <f t="shared" si="194"/>
        <v>0.84441310922369939</v>
      </c>
      <c r="W473">
        <f t="shared" si="185"/>
        <v>5.9173093241604077E-3</v>
      </c>
      <c r="X473">
        <f t="shared" si="195"/>
        <v>0.94160359434525431</v>
      </c>
      <c r="Y473">
        <v>1</v>
      </c>
      <c r="Z473">
        <f>Y473*'MRIP Selectivity'!$N$35</f>
        <v>6.2965941758702333E-3</v>
      </c>
      <c r="AA473">
        <f>Y473*'MRIP Selectivity'!$O$35</f>
        <v>6.2842892271189965E-3</v>
      </c>
      <c r="AB473">
        <f>Y473*'MRIP Selectivity'!$P$35</f>
        <v>9.0321712954188795E-4</v>
      </c>
      <c r="AC473">
        <v>0.74741255597723821</v>
      </c>
      <c r="AD473">
        <v>0.94160359434525442</v>
      </c>
      <c r="AE473">
        <v>1.3432654004296583</v>
      </c>
      <c r="AF473">
        <f t="shared" si="196"/>
        <v>4.7061535469385633E-3</v>
      </c>
      <c r="AG473">
        <f t="shared" si="197"/>
        <v>5.9173093241604077E-3</v>
      </c>
      <c r="AH473">
        <f t="shared" si="198"/>
        <v>1.2132603191890106E-3</v>
      </c>
      <c r="AI473">
        <f t="shared" si="199"/>
        <v>1.3484100532531117E-2</v>
      </c>
      <c r="AJ473">
        <f t="shared" si="200"/>
        <v>1.1836723190287982E-2</v>
      </c>
      <c r="AK473">
        <f t="shared" si="201"/>
        <v>7.1875063566608846E-3</v>
      </c>
      <c r="AL473">
        <f t="shared" si="202"/>
        <v>7.1305696433494187E-3</v>
      </c>
      <c r="AM473">
        <f t="shared" si="203"/>
        <v>1.0623462871098971E-2</v>
      </c>
      <c r="AN473">
        <f t="shared" si="204"/>
        <v>5.9173093241604077E-3</v>
      </c>
      <c r="AO473">
        <v>0</v>
      </c>
      <c r="AP473">
        <f t="shared" si="205"/>
        <v>1.258088340298923E-2</v>
      </c>
      <c r="AQ473">
        <f t="shared" si="206"/>
        <v>6.2842892271189965E-3</v>
      </c>
      <c r="AR473">
        <v>1</v>
      </c>
      <c r="AS473">
        <f>AR473*'MRIP Selectivity'!$N$35</f>
        <v>6.2965941758702333E-3</v>
      </c>
      <c r="AT473">
        <f>AR473*'MRIP Selectivity'!$O$35</f>
        <v>6.2842892271189965E-3</v>
      </c>
      <c r="AU473">
        <f>AR473*'MRIP Selectivity'!$P$35</f>
        <v>9.0321712954188795E-4</v>
      </c>
      <c r="AV473">
        <v>1</v>
      </c>
      <c r="AW473">
        <f t="shared" si="207"/>
        <v>5</v>
      </c>
      <c r="AX473">
        <f t="shared" si="186"/>
        <v>0</v>
      </c>
      <c r="AY473">
        <f t="shared" si="187"/>
        <v>0</v>
      </c>
      <c r="AZ473">
        <f t="shared" si="188"/>
        <v>0</v>
      </c>
      <c r="BA473">
        <v>439.72551878000002</v>
      </c>
      <c r="BB473">
        <v>439.72551878000002</v>
      </c>
    </row>
    <row r="474" spans="1:54" x14ac:dyDescent="0.25">
      <c r="A474" t="s">
        <v>429</v>
      </c>
      <c r="B474" t="s">
        <v>3</v>
      </c>
      <c r="C474">
        <v>2014</v>
      </c>
      <c r="D474">
        <v>6</v>
      </c>
      <c r="E474">
        <v>12</v>
      </c>
      <c r="F474" t="s">
        <v>1827</v>
      </c>
      <c r="G474" t="s">
        <v>1769</v>
      </c>
      <c r="H474" t="s">
        <v>1891</v>
      </c>
      <c r="I474" t="s">
        <v>1812</v>
      </c>
      <c r="J474" t="s">
        <v>1819</v>
      </c>
      <c r="K474" t="str">
        <f t="shared" si="189"/>
        <v>Offshore</v>
      </c>
      <c r="L474">
        <v>15</v>
      </c>
      <c r="M474">
        <f t="shared" si="182"/>
        <v>6888.2626848</v>
      </c>
      <c r="N474">
        <f t="shared" si="190"/>
        <v>16.320992757313867</v>
      </c>
      <c r="O474">
        <f t="shared" si="191"/>
        <v>15.659850368847495</v>
      </c>
      <c r="P474">
        <v>236.72175201968503</v>
      </c>
      <c r="Q474">
        <f t="shared" si="192"/>
        <v>15.781450134645668</v>
      </c>
      <c r="R474">
        <v>29.872636526050911</v>
      </c>
      <c r="S474">
        <f t="shared" si="183"/>
        <v>13718.037831932666</v>
      </c>
      <c r="T474">
        <f t="shared" si="193"/>
        <v>1.9915091017367275</v>
      </c>
      <c r="U474">
        <f t="shared" si="184"/>
        <v>30.988100127516304</v>
      </c>
      <c r="V474">
        <f t="shared" si="194"/>
        <v>1.8986651479046652</v>
      </c>
      <c r="W474">
        <f t="shared" si="185"/>
        <v>30.493954005087755</v>
      </c>
      <c r="X474">
        <f t="shared" si="195"/>
        <v>1.9472698197519236</v>
      </c>
      <c r="Y474">
        <v>105</v>
      </c>
      <c r="Z474">
        <f>Y474*'MRIP Selectivity'!$N$35</f>
        <v>0.66114238846637452</v>
      </c>
      <c r="AA474">
        <f>Y474*'MRIP Selectivity'!$O$35</f>
        <v>0.65985036884749459</v>
      </c>
      <c r="AB474">
        <f>Y474*'MRIP Selectivity'!$P$35</f>
        <v>9.4837798601898241E-2</v>
      </c>
      <c r="AC474">
        <v>0.74741255597723821</v>
      </c>
      <c r="AD474">
        <v>0.94160359434525442</v>
      </c>
      <c r="AE474">
        <v>1.3432654004296583</v>
      </c>
      <c r="AF474">
        <f t="shared" si="196"/>
        <v>0.49414612242854911</v>
      </c>
      <c r="AG474">
        <f t="shared" si="197"/>
        <v>0.62131747903684276</v>
      </c>
      <c r="AH474">
        <f t="shared" si="198"/>
        <v>0.12739233351484613</v>
      </c>
      <c r="AI474">
        <f t="shared" si="199"/>
        <v>1.4158305559157673</v>
      </c>
      <c r="AJ474">
        <f t="shared" si="200"/>
        <v>1.2428559349802379</v>
      </c>
      <c r="AK474">
        <f t="shared" si="201"/>
        <v>0.75468816744939282</v>
      </c>
      <c r="AL474">
        <f t="shared" si="202"/>
        <v>0.74870981255168889</v>
      </c>
      <c r="AM474">
        <f t="shared" si="203"/>
        <v>30.988100127516304</v>
      </c>
      <c r="AN474">
        <f t="shared" si="204"/>
        <v>30.493954005087755</v>
      </c>
      <c r="AO474">
        <v>15</v>
      </c>
      <c r="AP474">
        <f t="shared" si="205"/>
        <v>16.320992757313867</v>
      </c>
      <c r="AQ474">
        <f t="shared" si="206"/>
        <v>15.659850368847495</v>
      </c>
      <c r="AR474">
        <v>105</v>
      </c>
      <c r="AS474">
        <f>AR474*'MRIP Selectivity'!$N$35</f>
        <v>0.66114238846637452</v>
      </c>
      <c r="AT474">
        <f>AR474*'MRIP Selectivity'!$O$35</f>
        <v>0.65985036884749459</v>
      </c>
      <c r="AU474">
        <f>AR474*'MRIP Selectivity'!$P$35</f>
        <v>9.4837798601898241E-2</v>
      </c>
      <c r="AV474">
        <v>9</v>
      </c>
      <c r="AW474">
        <f t="shared" si="207"/>
        <v>45</v>
      </c>
      <c r="AX474">
        <f t="shared" si="186"/>
        <v>0</v>
      </c>
      <c r="AY474">
        <f t="shared" si="187"/>
        <v>0</v>
      </c>
      <c r="AZ474">
        <f t="shared" si="188"/>
        <v>0</v>
      </c>
      <c r="BA474">
        <v>459.21751232000003</v>
      </c>
      <c r="BB474">
        <v>459.21751232000003</v>
      </c>
    </row>
    <row r="475" spans="1:54" x14ac:dyDescent="0.25">
      <c r="A475" t="s">
        <v>430</v>
      </c>
      <c r="B475" t="s">
        <v>3</v>
      </c>
      <c r="C475">
        <v>2014</v>
      </c>
      <c r="D475">
        <v>6</v>
      </c>
      <c r="E475">
        <v>12</v>
      </c>
      <c r="F475" t="s">
        <v>1870</v>
      </c>
      <c r="G475" t="s">
        <v>1769</v>
      </c>
      <c r="H475" t="s">
        <v>1891</v>
      </c>
      <c r="I475" t="s">
        <v>1812</v>
      </c>
      <c r="J475" t="s">
        <v>1819</v>
      </c>
      <c r="K475" t="str">
        <f t="shared" si="189"/>
        <v>Offshore</v>
      </c>
      <c r="L475">
        <v>7</v>
      </c>
      <c r="M475">
        <f t="shared" si="182"/>
        <v>5150.1971516100002</v>
      </c>
      <c r="N475">
        <f t="shared" si="190"/>
        <v>7.6290441701494611</v>
      </c>
      <c r="O475">
        <f t="shared" si="191"/>
        <v>7.3142144613559497</v>
      </c>
      <c r="P475">
        <v>112.15945478346455</v>
      </c>
      <c r="Q475">
        <f t="shared" si="192"/>
        <v>16.022779254780652</v>
      </c>
      <c r="R475">
        <v>15.560961339142455</v>
      </c>
      <c r="S475">
        <f t="shared" si="183"/>
        <v>11448.859823594972</v>
      </c>
      <c r="T475">
        <f t="shared" si="193"/>
        <v>2.2229944770203507</v>
      </c>
      <c r="U475">
        <f t="shared" si="184"/>
        <v>16.092134482697404</v>
      </c>
      <c r="V475">
        <f t="shared" si="194"/>
        <v>2.1093251164624127</v>
      </c>
      <c r="W475">
        <f t="shared" si="185"/>
        <v>15.856826805350476</v>
      </c>
      <c r="X475">
        <f t="shared" si="195"/>
        <v>2.1679466590880971</v>
      </c>
      <c r="Y475">
        <v>50</v>
      </c>
      <c r="Z475">
        <f>Y475*'MRIP Selectivity'!$N$35</f>
        <v>0.31482970879351169</v>
      </c>
      <c r="AA475">
        <f>Y475*'MRIP Selectivity'!$O$35</f>
        <v>0.31421446135594983</v>
      </c>
      <c r="AB475">
        <f>Y475*'MRIP Selectivity'!$P$35</f>
        <v>4.5160856477094398E-2</v>
      </c>
      <c r="AC475">
        <v>0.74741255597723821</v>
      </c>
      <c r="AD475">
        <v>0.94160359434525442</v>
      </c>
      <c r="AE475">
        <v>1.3432654004296583</v>
      </c>
      <c r="AF475">
        <f t="shared" si="196"/>
        <v>0.23530767734692815</v>
      </c>
      <c r="AG475">
        <f t="shared" si="197"/>
        <v>0.2958654662080204</v>
      </c>
      <c r="AH475">
        <f t="shared" si="198"/>
        <v>6.0663015959450534E-2</v>
      </c>
      <c r="AI475">
        <f t="shared" si="199"/>
        <v>0.67420502662655601</v>
      </c>
      <c r="AJ475">
        <f t="shared" si="200"/>
        <v>0.59183615951439905</v>
      </c>
      <c r="AK475">
        <f t="shared" si="201"/>
        <v>0.35937531783304422</v>
      </c>
      <c r="AL475">
        <f t="shared" si="202"/>
        <v>0.35652848216747091</v>
      </c>
      <c r="AM475">
        <f t="shared" si="203"/>
        <v>16.092134482697404</v>
      </c>
      <c r="AN475">
        <f t="shared" si="204"/>
        <v>15.856826805350476</v>
      </c>
      <c r="AO475">
        <v>7</v>
      </c>
      <c r="AP475">
        <f t="shared" si="205"/>
        <v>7.6290441701494611</v>
      </c>
      <c r="AQ475">
        <f t="shared" si="206"/>
        <v>7.3142144613559497</v>
      </c>
      <c r="AR475">
        <v>50</v>
      </c>
      <c r="AS475">
        <f>AR475*'MRIP Selectivity'!$N$35</f>
        <v>0.31482970879351169</v>
      </c>
      <c r="AT475">
        <f>AR475*'MRIP Selectivity'!$O$35</f>
        <v>0.31421446135594983</v>
      </c>
      <c r="AU475">
        <f>AR475*'MRIP Selectivity'!$P$35</f>
        <v>4.5160856477094398E-2</v>
      </c>
      <c r="AV475">
        <v>4</v>
      </c>
      <c r="AW475">
        <f t="shared" si="207"/>
        <v>20</v>
      </c>
      <c r="AX475">
        <f t="shared" si="186"/>
        <v>0</v>
      </c>
      <c r="AY475">
        <f t="shared" si="187"/>
        <v>0</v>
      </c>
      <c r="AZ475">
        <f t="shared" si="188"/>
        <v>0</v>
      </c>
      <c r="BA475">
        <v>735.74245023000003</v>
      </c>
      <c r="BB475">
        <v>735.74245023000003</v>
      </c>
    </row>
    <row r="476" spans="1:54" x14ac:dyDescent="0.25">
      <c r="A476" t="s">
        <v>431</v>
      </c>
      <c r="B476" t="s">
        <v>3</v>
      </c>
      <c r="C476">
        <v>2014</v>
      </c>
      <c r="D476">
        <v>6</v>
      </c>
      <c r="E476">
        <v>12</v>
      </c>
      <c r="F476" t="s">
        <v>1870</v>
      </c>
      <c r="G476" t="s">
        <v>1769</v>
      </c>
      <c r="H476" t="s">
        <v>1891</v>
      </c>
      <c r="I476" t="s">
        <v>1812</v>
      </c>
      <c r="J476" t="s">
        <v>1813</v>
      </c>
      <c r="K476" t="str">
        <f t="shared" si="189"/>
        <v>Inshore</v>
      </c>
      <c r="L476">
        <v>0</v>
      </c>
      <c r="M476">
        <f t="shared" si="182"/>
        <v>0</v>
      </c>
      <c r="N476">
        <f t="shared" si="190"/>
        <v>0.12580883402989229</v>
      </c>
      <c r="O476">
        <f t="shared" si="191"/>
        <v>6.2842892271189971E-2</v>
      </c>
      <c r="P476">
        <v>0</v>
      </c>
      <c r="Q476">
        <f t="shared" si="192"/>
        <v>0</v>
      </c>
      <c r="R476">
        <v>0</v>
      </c>
      <c r="S476">
        <f t="shared" si="183"/>
        <v>0</v>
      </c>
      <c r="T476">
        <f t="shared" si="193"/>
        <v>0</v>
      </c>
      <c r="U476">
        <f t="shared" si="184"/>
        <v>0.10623462871098971</v>
      </c>
      <c r="V476">
        <f t="shared" si="194"/>
        <v>0.84441310922369939</v>
      </c>
      <c r="W476">
        <f t="shared" si="185"/>
        <v>5.9173093241604087E-2</v>
      </c>
      <c r="X476">
        <f t="shared" si="195"/>
        <v>0.94160359434525442</v>
      </c>
      <c r="Y476">
        <v>10</v>
      </c>
      <c r="Z476">
        <f>Y476*'MRIP Selectivity'!$N$35</f>
        <v>6.2965941758702335E-2</v>
      </c>
      <c r="AA476">
        <f>Y476*'MRIP Selectivity'!$O$35</f>
        <v>6.2842892271189971E-2</v>
      </c>
      <c r="AB476">
        <f>Y476*'MRIP Selectivity'!$P$35</f>
        <v>9.0321712954188789E-3</v>
      </c>
      <c r="AC476">
        <v>0.74741255597723821</v>
      </c>
      <c r="AD476">
        <v>0.94160359434525442</v>
      </c>
      <c r="AE476">
        <v>1.3432654004296583</v>
      </c>
      <c r="AF476">
        <f t="shared" si="196"/>
        <v>4.7061535469385629E-2</v>
      </c>
      <c r="AG476">
        <f t="shared" si="197"/>
        <v>5.9173093241604087E-2</v>
      </c>
      <c r="AH476">
        <f t="shared" si="198"/>
        <v>1.2132603191890105E-2</v>
      </c>
      <c r="AI476">
        <f t="shared" si="199"/>
        <v>0.13484100532531118</v>
      </c>
      <c r="AJ476">
        <f t="shared" si="200"/>
        <v>0.11836723190287982</v>
      </c>
      <c r="AK476">
        <f t="shared" si="201"/>
        <v>7.1875063566608846E-2</v>
      </c>
      <c r="AL476">
        <f t="shared" si="202"/>
        <v>7.1305696433494187E-2</v>
      </c>
      <c r="AM476">
        <f t="shared" si="203"/>
        <v>0.10623462871098971</v>
      </c>
      <c r="AN476">
        <f t="shared" si="204"/>
        <v>5.9173093241604087E-2</v>
      </c>
      <c r="AO476">
        <v>0</v>
      </c>
      <c r="AP476">
        <f t="shared" si="205"/>
        <v>0.12580883402989229</v>
      </c>
      <c r="AQ476">
        <f t="shared" si="206"/>
        <v>6.2842892271189971E-2</v>
      </c>
      <c r="AR476">
        <v>10</v>
      </c>
      <c r="AS476">
        <f>AR476*'MRIP Selectivity'!$N$35</f>
        <v>6.2965941758702335E-2</v>
      </c>
      <c r="AT476">
        <f>AR476*'MRIP Selectivity'!$O$35</f>
        <v>6.2842892271189971E-2</v>
      </c>
      <c r="AU476">
        <f>AR476*'MRIP Selectivity'!$P$35</f>
        <v>9.0321712954188789E-3</v>
      </c>
      <c r="AV476">
        <v>4</v>
      </c>
      <c r="AW476">
        <f t="shared" si="207"/>
        <v>20</v>
      </c>
      <c r="AX476">
        <f t="shared" si="186"/>
        <v>0</v>
      </c>
      <c r="AY476">
        <f t="shared" si="187"/>
        <v>0</v>
      </c>
      <c r="AZ476">
        <f t="shared" si="188"/>
        <v>0</v>
      </c>
      <c r="BA476">
        <v>735.74245023000003</v>
      </c>
      <c r="BB476">
        <v>735.74245023000003</v>
      </c>
    </row>
    <row r="477" spans="1:54" x14ac:dyDescent="0.25">
      <c r="A477" t="s">
        <v>432</v>
      </c>
      <c r="B477" t="s">
        <v>3</v>
      </c>
      <c r="C477">
        <v>2014</v>
      </c>
      <c r="D477">
        <v>6</v>
      </c>
      <c r="E477">
        <v>12</v>
      </c>
      <c r="F477" t="s">
        <v>1860</v>
      </c>
      <c r="G477" t="s">
        <v>1769</v>
      </c>
      <c r="H477" t="s">
        <v>1891</v>
      </c>
      <c r="I477" t="s">
        <v>1837</v>
      </c>
      <c r="J477" t="s">
        <v>1819</v>
      </c>
      <c r="K477" t="str">
        <f t="shared" si="189"/>
        <v>Offshore</v>
      </c>
      <c r="L477">
        <v>20.422466904</v>
      </c>
      <c r="M477">
        <f t="shared" si="182"/>
        <v>55.985282891345314</v>
      </c>
      <c r="N477">
        <f t="shared" si="190"/>
        <v>21.554746410269029</v>
      </c>
      <c r="O477">
        <f t="shared" si="191"/>
        <v>20.988052934440709</v>
      </c>
      <c r="P477">
        <v>266.58198268897638</v>
      </c>
      <c r="Q477">
        <f t="shared" si="192"/>
        <v>13.053368329208206</v>
      </c>
      <c r="R477">
        <v>22.386850063196611</v>
      </c>
      <c r="S477">
        <f t="shared" si="183"/>
        <v>61.370359404950854</v>
      </c>
      <c r="T477">
        <f t="shared" si="193"/>
        <v>1.0961873591682434</v>
      </c>
      <c r="U477">
        <f t="shared" si="184"/>
        <v>23.342961721595518</v>
      </c>
      <c r="V477">
        <f t="shared" si="194"/>
        <v>1.0829615564613906</v>
      </c>
      <c r="W477">
        <f t="shared" si="185"/>
        <v>22.919407902371049</v>
      </c>
      <c r="X477">
        <f t="shared" si="195"/>
        <v>1.0920216360213695</v>
      </c>
      <c r="Y477">
        <v>90</v>
      </c>
      <c r="Z477">
        <f>Y477*'MRIP Selectivity'!$N$35</f>
        <v>0.56669347582832097</v>
      </c>
      <c r="AA477">
        <f>Y477*'MRIP Selectivity'!$O$35</f>
        <v>0.56558603044070965</v>
      </c>
      <c r="AB477">
        <f>Y477*'MRIP Selectivity'!$P$35</f>
        <v>8.128954165876992E-2</v>
      </c>
      <c r="AC477">
        <v>0.74741255597723821</v>
      </c>
      <c r="AD477">
        <v>0.94160359434525442</v>
      </c>
      <c r="AE477">
        <v>1.3432654004296583</v>
      </c>
      <c r="AF477">
        <f t="shared" si="196"/>
        <v>0.42355381922447066</v>
      </c>
      <c r="AG477">
        <f t="shared" si="197"/>
        <v>0.53255783917443666</v>
      </c>
      <c r="AH477">
        <f t="shared" si="198"/>
        <v>0.10919342872701096</v>
      </c>
      <c r="AI477">
        <f t="shared" si="199"/>
        <v>1.2135690479278007</v>
      </c>
      <c r="AJ477">
        <f t="shared" si="200"/>
        <v>1.0653050871259182</v>
      </c>
      <c r="AK477">
        <f t="shared" si="201"/>
        <v>0.64687557209947955</v>
      </c>
      <c r="AL477">
        <f t="shared" si="202"/>
        <v>0.64175126790144765</v>
      </c>
      <c r="AM477">
        <f t="shared" si="203"/>
        <v>23.342961721595518</v>
      </c>
      <c r="AN477">
        <f t="shared" si="204"/>
        <v>22.919407902371049</v>
      </c>
      <c r="AO477">
        <v>24</v>
      </c>
      <c r="AP477">
        <f t="shared" si="205"/>
        <v>25.132279506269029</v>
      </c>
      <c r="AQ477">
        <f t="shared" si="206"/>
        <v>24.565586030440709</v>
      </c>
      <c r="AR477">
        <v>90</v>
      </c>
      <c r="AS477">
        <f>AR477*'MRIP Selectivity'!$N$35</f>
        <v>0.56669347582832097</v>
      </c>
      <c r="AT477">
        <f>AR477*'MRIP Selectivity'!$O$35</f>
        <v>0.56558603044070965</v>
      </c>
      <c r="AU477">
        <f>AR477*'MRIP Selectivity'!$P$35</f>
        <v>8.128954165876992E-2</v>
      </c>
      <c r="AV477">
        <v>24</v>
      </c>
      <c r="AW477">
        <f t="shared" si="207"/>
        <v>120</v>
      </c>
      <c r="AX477">
        <f t="shared" si="186"/>
        <v>0</v>
      </c>
      <c r="AY477">
        <f t="shared" si="187"/>
        <v>0</v>
      </c>
      <c r="AZ477">
        <f t="shared" si="188"/>
        <v>0</v>
      </c>
      <c r="BA477">
        <v>2.7413575037000002</v>
      </c>
      <c r="BB477">
        <v>2.7413575037000002</v>
      </c>
    </row>
    <row r="478" spans="1:54" x14ac:dyDescent="0.25">
      <c r="A478" t="s">
        <v>433</v>
      </c>
      <c r="B478" t="s">
        <v>3</v>
      </c>
      <c r="C478">
        <v>2013</v>
      </c>
      <c r="D478">
        <v>3</v>
      </c>
      <c r="E478">
        <v>5</v>
      </c>
      <c r="F478" t="s">
        <v>1832</v>
      </c>
      <c r="G478" t="s">
        <v>1769</v>
      </c>
      <c r="H478" t="s">
        <v>1811</v>
      </c>
      <c r="I478" t="s">
        <v>1812</v>
      </c>
      <c r="J478" t="s">
        <v>1813</v>
      </c>
      <c r="K478" t="str">
        <f t="shared" si="189"/>
        <v>Inshore</v>
      </c>
      <c r="L478">
        <v>0</v>
      </c>
      <c r="M478">
        <f t="shared" si="182"/>
        <v>0</v>
      </c>
      <c r="N478">
        <f t="shared" si="190"/>
        <v>0.13838971743288153</v>
      </c>
      <c r="O478">
        <f t="shared" si="191"/>
        <v>6.9127181498308959E-2</v>
      </c>
      <c r="P478">
        <v>0</v>
      </c>
      <c r="Q478">
        <f t="shared" si="192"/>
        <v>0</v>
      </c>
      <c r="R478">
        <v>0</v>
      </c>
      <c r="S478">
        <f t="shared" si="183"/>
        <v>0</v>
      </c>
      <c r="T478">
        <f t="shared" si="193"/>
        <v>0</v>
      </c>
      <c r="U478">
        <f t="shared" si="184"/>
        <v>0.11685809158208868</v>
      </c>
      <c r="V478">
        <f t="shared" si="194"/>
        <v>0.84441310922369928</v>
      </c>
      <c r="W478">
        <f t="shared" si="185"/>
        <v>6.5090402565764482E-2</v>
      </c>
      <c r="X478">
        <f t="shared" si="195"/>
        <v>0.94160359434525431</v>
      </c>
      <c r="Y478">
        <v>11</v>
      </c>
      <c r="Z478">
        <f>Y478*'MRIP Selectivity'!$N$35</f>
        <v>6.9262535934572572E-2</v>
      </c>
      <c r="AA478">
        <f>Y478*'MRIP Selectivity'!$O$35</f>
        <v>6.9127181498308959E-2</v>
      </c>
      <c r="AB478">
        <f>Y478*'MRIP Selectivity'!$P$35</f>
        <v>9.9353884249607678E-3</v>
      </c>
      <c r="AC478">
        <v>0.74741255597723821</v>
      </c>
      <c r="AD478">
        <v>0.94160359434525442</v>
      </c>
      <c r="AE478">
        <v>1.3432654004296583</v>
      </c>
      <c r="AF478">
        <f t="shared" si="196"/>
        <v>5.1767689016324198E-2</v>
      </c>
      <c r="AG478">
        <f t="shared" si="197"/>
        <v>6.5090402565764482E-2</v>
      </c>
      <c r="AH478">
        <f t="shared" si="198"/>
        <v>1.3345863511079118E-2</v>
      </c>
      <c r="AI478">
        <f t="shared" si="199"/>
        <v>0.14832510585784231</v>
      </c>
      <c r="AJ478">
        <f t="shared" si="200"/>
        <v>0.13020395509316779</v>
      </c>
      <c r="AK478">
        <f t="shared" si="201"/>
        <v>7.9062569923269724E-2</v>
      </c>
      <c r="AL478">
        <f t="shared" si="202"/>
        <v>7.8436266076843605E-2</v>
      </c>
      <c r="AM478">
        <f t="shared" si="203"/>
        <v>0.11685809158208868</v>
      </c>
      <c r="AN478">
        <f t="shared" si="204"/>
        <v>6.5090402565764482E-2</v>
      </c>
      <c r="AO478">
        <v>0</v>
      </c>
      <c r="AP478">
        <f t="shared" si="205"/>
        <v>0.13838971743288153</v>
      </c>
      <c r="AQ478">
        <f t="shared" si="206"/>
        <v>6.9127181498308959E-2</v>
      </c>
      <c r="AR478">
        <v>11</v>
      </c>
      <c r="AS478">
        <f>AR478*'MRIP Selectivity'!$N$35</f>
        <v>6.9262535934572572E-2</v>
      </c>
      <c r="AT478">
        <f>AR478*'MRIP Selectivity'!$O$35</f>
        <v>6.9127181498308959E-2</v>
      </c>
      <c r="AU478">
        <f>AR478*'MRIP Selectivity'!$P$35</f>
        <v>9.9353884249607678E-3</v>
      </c>
      <c r="AV478">
        <v>4</v>
      </c>
      <c r="AW478">
        <f t="shared" si="207"/>
        <v>20</v>
      </c>
      <c r="AX478">
        <f t="shared" si="186"/>
        <v>0</v>
      </c>
      <c r="AY478">
        <f t="shared" si="187"/>
        <v>0</v>
      </c>
      <c r="AZ478">
        <f t="shared" si="188"/>
        <v>0</v>
      </c>
      <c r="BA478">
        <v>149.49420183000001</v>
      </c>
      <c r="BB478">
        <v>149.49420183000001</v>
      </c>
    </row>
    <row r="479" spans="1:54" x14ac:dyDescent="0.25">
      <c r="A479" t="s">
        <v>434</v>
      </c>
      <c r="B479" t="s">
        <v>3</v>
      </c>
      <c r="C479">
        <v>2013</v>
      </c>
      <c r="D479">
        <v>3</v>
      </c>
      <c r="E479">
        <v>5</v>
      </c>
      <c r="F479" t="s">
        <v>1827</v>
      </c>
      <c r="G479" t="s">
        <v>1769</v>
      </c>
      <c r="H479" t="s">
        <v>1840</v>
      </c>
      <c r="I479" t="s">
        <v>1812</v>
      </c>
      <c r="J479" t="s">
        <v>1767</v>
      </c>
      <c r="K479" t="str">
        <f t="shared" si="189"/>
        <v>Inshore</v>
      </c>
      <c r="L479">
        <v>0</v>
      </c>
      <c r="M479">
        <f t="shared" si="182"/>
        <v>0</v>
      </c>
      <c r="N479">
        <f t="shared" si="190"/>
        <v>2.516176680597846E-2</v>
      </c>
      <c r="O479">
        <f t="shared" si="191"/>
        <v>1.2568578454237993E-2</v>
      </c>
      <c r="P479">
        <v>0</v>
      </c>
      <c r="Q479">
        <f t="shared" si="192"/>
        <v>0</v>
      </c>
      <c r="R479">
        <v>0</v>
      </c>
      <c r="S479">
        <f t="shared" si="183"/>
        <v>0</v>
      </c>
      <c r="T479">
        <f t="shared" si="193"/>
        <v>0</v>
      </c>
      <c r="U479">
        <f t="shared" si="184"/>
        <v>2.1246925742197942E-2</v>
      </c>
      <c r="V479">
        <f t="shared" si="194"/>
        <v>0.84441310922369939</v>
      </c>
      <c r="W479">
        <f t="shared" si="185"/>
        <v>1.1834618648320815E-2</v>
      </c>
      <c r="X479">
        <f t="shared" si="195"/>
        <v>0.94160359434525431</v>
      </c>
      <c r="Y479">
        <v>2</v>
      </c>
      <c r="Z479">
        <f>Y479*'MRIP Selectivity'!$N$35</f>
        <v>1.2593188351740467E-2</v>
      </c>
      <c r="AA479">
        <f>Y479*'MRIP Selectivity'!$O$35</f>
        <v>1.2568578454237993E-2</v>
      </c>
      <c r="AB479">
        <f>Y479*'MRIP Selectivity'!$P$35</f>
        <v>1.8064342590837759E-3</v>
      </c>
      <c r="AC479">
        <v>0.74741255597723821</v>
      </c>
      <c r="AD479">
        <v>0.94160359434525442</v>
      </c>
      <c r="AE479">
        <v>1.3432654004296583</v>
      </c>
      <c r="AF479">
        <f t="shared" si="196"/>
        <v>9.4123070938771265E-3</v>
      </c>
      <c r="AG479">
        <f t="shared" si="197"/>
        <v>1.1834618648320815E-2</v>
      </c>
      <c r="AH479">
        <f t="shared" si="198"/>
        <v>2.4265206383780212E-3</v>
      </c>
      <c r="AI479">
        <f t="shared" si="199"/>
        <v>2.6968201065062234E-2</v>
      </c>
      <c r="AJ479">
        <f t="shared" si="200"/>
        <v>2.3673446380575964E-2</v>
      </c>
      <c r="AK479">
        <f t="shared" si="201"/>
        <v>1.4375012713321769E-2</v>
      </c>
      <c r="AL479">
        <f t="shared" si="202"/>
        <v>1.4261139286698837E-2</v>
      </c>
      <c r="AM479">
        <f t="shared" si="203"/>
        <v>2.1246925742197942E-2</v>
      </c>
      <c r="AN479">
        <f t="shared" si="204"/>
        <v>1.1834618648320815E-2</v>
      </c>
      <c r="AO479">
        <v>0</v>
      </c>
      <c r="AP479">
        <f t="shared" si="205"/>
        <v>2.516176680597846E-2</v>
      </c>
      <c r="AQ479">
        <f t="shared" si="206"/>
        <v>1.2568578454237993E-2</v>
      </c>
      <c r="AR479">
        <v>2</v>
      </c>
      <c r="AS479">
        <f>AR479*'MRIP Selectivity'!$N$35</f>
        <v>1.2593188351740467E-2</v>
      </c>
      <c r="AT479">
        <f>AR479*'MRIP Selectivity'!$O$35</f>
        <v>1.2568578454237993E-2</v>
      </c>
      <c r="AU479">
        <f>AR479*'MRIP Selectivity'!$P$35</f>
        <v>1.8064342590837759E-3</v>
      </c>
      <c r="AV479">
        <v>4</v>
      </c>
      <c r="AW479">
        <f t="shared" si="207"/>
        <v>20</v>
      </c>
      <c r="AX479">
        <f t="shared" si="186"/>
        <v>0</v>
      </c>
      <c r="AY479">
        <f t="shared" si="187"/>
        <v>0</v>
      </c>
      <c r="AZ479">
        <f t="shared" si="188"/>
        <v>0</v>
      </c>
      <c r="BA479">
        <v>721.31033387000002</v>
      </c>
      <c r="BB479">
        <v>721.31033387000002</v>
      </c>
    </row>
    <row r="480" spans="1:54" x14ac:dyDescent="0.25">
      <c r="A480" t="s">
        <v>435</v>
      </c>
      <c r="B480" t="s">
        <v>3</v>
      </c>
      <c r="C480">
        <v>2013</v>
      </c>
      <c r="D480">
        <v>3</v>
      </c>
      <c r="E480">
        <v>5</v>
      </c>
      <c r="F480" t="s">
        <v>1827</v>
      </c>
      <c r="G480" t="s">
        <v>1769</v>
      </c>
      <c r="H480" t="s">
        <v>1840</v>
      </c>
      <c r="I480" t="s">
        <v>1812</v>
      </c>
      <c r="J480" t="s">
        <v>1767</v>
      </c>
      <c r="K480" t="str">
        <f t="shared" si="189"/>
        <v>Inshore</v>
      </c>
      <c r="L480">
        <v>0</v>
      </c>
      <c r="M480">
        <f t="shared" si="182"/>
        <v>0</v>
      </c>
      <c r="N480">
        <f t="shared" si="190"/>
        <v>5.0323533611956919E-2</v>
      </c>
      <c r="O480">
        <f t="shared" si="191"/>
        <v>2.5137156908475986E-2</v>
      </c>
      <c r="P480">
        <v>0</v>
      </c>
      <c r="Q480">
        <f t="shared" si="192"/>
        <v>0</v>
      </c>
      <c r="R480">
        <v>0</v>
      </c>
      <c r="S480">
        <f t="shared" si="183"/>
        <v>0</v>
      </c>
      <c r="T480">
        <f t="shared" si="193"/>
        <v>0</v>
      </c>
      <c r="U480">
        <f t="shared" si="184"/>
        <v>4.2493851484395884E-2</v>
      </c>
      <c r="V480">
        <f t="shared" si="194"/>
        <v>0.84441310922369939</v>
      </c>
      <c r="W480">
        <f t="shared" si="185"/>
        <v>2.3669237296641631E-2</v>
      </c>
      <c r="X480">
        <f t="shared" si="195"/>
        <v>0.94160359434525431</v>
      </c>
      <c r="Y480">
        <v>4</v>
      </c>
      <c r="Z480">
        <f>Y480*'MRIP Selectivity'!$N$35</f>
        <v>2.5186376703480933E-2</v>
      </c>
      <c r="AA480">
        <f>Y480*'MRIP Selectivity'!$O$35</f>
        <v>2.5137156908475986E-2</v>
      </c>
      <c r="AB480">
        <f>Y480*'MRIP Selectivity'!$P$35</f>
        <v>3.6128685181675518E-3</v>
      </c>
      <c r="AC480">
        <v>0.74741255597723821</v>
      </c>
      <c r="AD480">
        <v>0.94160359434525442</v>
      </c>
      <c r="AE480">
        <v>1.3432654004296583</v>
      </c>
      <c r="AF480">
        <f t="shared" si="196"/>
        <v>1.8824614187754253E-2</v>
      </c>
      <c r="AG480">
        <f t="shared" si="197"/>
        <v>2.3669237296641631E-2</v>
      </c>
      <c r="AH480">
        <f t="shared" si="198"/>
        <v>4.8530412767560423E-3</v>
      </c>
      <c r="AI480">
        <f t="shared" si="199"/>
        <v>5.3936402130124468E-2</v>
      </c>
      <c r="AJ480">
        <f t="shared" si="200"/>
        <v>4.7346892761151928E-2</v>
      </c>
      <c r="AK480">
        <f t="shared" si="201"/>
        <v>2.8750025426643538E-2</v>
      </c>
      <c r="AL480">
        <f t="shared" si="202"/>
        <v>2.8522278573397675E-2</v>
      </c>
      <c r="AM480">
        <f t="shared" si="203"/>
        <v>4.2493851484395884E-2</v>
      </c>
      <c r="AN480">
        <f t="shared" si="204"/>
        <v>2.3669237296641631E-2</v>
      </c>
      <c r="AO480">
        <v>0</v>
      </c>
      <c r="AP480">
        <f t="shared" si="205"/>
        <v>5.0323533611956919E-2</v>
      </c>
      <c r="AQ480">
        <f t="shared" si="206"/>
        <v>2.5137156908475986E-2</v>
      </c>
      <c r="AR480">
        <v>4</v>
      </c>
      <c r="AS480">
        <f>AR480*'MRIP Selectivity'!$N$35</f>
        <v>2.5186376703480933E-2</v>
      </c>
      <c r="AT480">
        <f>AR480*'MRIP Selectivity'!$O$35</f>
        <v>2.5137156908475986E-2</v>
      </c>
      <c r="AU480">
        <f>AR480*'MRIP Selectivity'!$P$35</f>
        <v>3.6128685181675518E-3</v>
      </c>
      <c r="AV480">
        <v>3</v>
      </c>
      <c r="AW480">
        <f t="shared" si="207"/>
        <v>15</v>
      </c>
      <c r="AX480">
        <f t="shared" si="186"/>
        <v>0</v>
      </c>
      <c r="AY480">
        <f t="shared" si="187"/>
        <v>0</v>
      </c>
      <c r="AZ480">
        <f t="shared" si="188"/>
        <v>0</v>
      </c>
      <c r="BA480">
        <v>721.31033387000002</v>
      </c>
      <c r="BB480">
        <v>721.31033387000002</v>
      </c>
    </row>
    <row r="481" spans="1:54" x14ac:dyDescent="0.25">
      <c r="A481" t="s">
        <v>436</v>
      </c>
      <c r="B481" t="s">
        <v>3</v>
      </c>
      <c r="C481">
        <v>2013</v>
      </c>
      <c r="D481">
        <v>3</v>
      </c>
      <c r="E481">
        <v>6</v>
      </c>
      <c r="F481" t="s">
        <v>1862</v>
      </c>
      <c r="G481" t="s">
        <v>1769</v>
      </c>
      <c r="H481" t="s">
        <v>1811</v>
      </c>
      <c r="I481" t="s">
        <v>1837</v>
      </c>
      <c r="J481" t="s">
        <v>1819</v>
      </c>
      <c r="K481" t="str">
        <f t="shared" si="189"/>
        <v>Offshore</v>
      </c>
      <c r="L481">
        <v>30</v>
      </c>
      <c r="M481">
        <f t="shared" si="182"/>
        <v>1537.28031414</v>
      </c>
      <c r="N481">
        <f t="shared" si="190"/>
        <v>30.176132367641848</v>
      </c>
      <c r="O481">
        <f t="shared" si="191"/>
        <v>30.087980049179667</v>
      </c>
      <c r="P481">
        <v>427.55905511811022</v>
      </c>
      <c r="Q481">
        <f t="shared" si="192"/>
        <v>14.251968503937007</v>
      </c>
      <c r="R481">
        <v>40.344593979832595</v>
      </c>
      <c r="S481">
        <f t="shared" si="183"/>
        <v>2067.3650035722599</v>
      </c>
      <c r="T481">
        <f t="shared" si="193"/>
        <v>1.3448197993277531</v>
      </c>
      <c r="U481">
        <f t="shared" si="184"/>
        <v>40.493322460027983</v>
      </c>
      <c r="V481">
        <f t="shared" si="194"/>
        <v>1.3418990202816499</v>
      </c>
      <c r="W481">
        <f t="shared" si="185"/>
        <v>40.427436310370844</v>
      </c>
      <c r="X481">
        <f t="shared" si="195"/>
        <v>1.3436407576810088</v>
      </c>
      <c r="Y481">
        <v>14</v>
      </c>
      <c r="Z481">
        <f>Y481*'MRIP Selectivity'!$N$35</f>
        <v>8.8152318462183271E-2</v>
      </c>
      <c r="AA481">
        <f>Y481*'MRIP Selectivity'!$O$35</f>
        <v>8.7980049179665953E-2</v>
      </c>
      <c r="AB481">
        <f>Y481*'MRIP Selectivity'!$P$35</f>
        <v>1.2645039813586431E-2</v>
      </c>
      <c r="AC481">
        <v>0.74741255597723821</v>
      </c>
      <c r="AD481">
        <v>0.94160359434525442</v>
      </c>
      <c r="AE481">
        <v>1.3432654004296583</v>
      </c>
      <c r="AF481">
        <f t="shared" si="196"/>
        <v>6.5886149657139889E-2</v>
      </c>
      <c r="AG481">
        <f t="shared" si="197"/>
        <v>8.2842330538245718E-2</v>
      </c>
      <c r="AH481">
        <f t="shared" si="198"/>
        <v>1.6985644468646147E-2</v>
      </c>
      <c r="AI481">
        <f t="shared" si="199"/>
        <v>0.18877740745543564</v>
      </c>
      <c r="AJ481">
        <f t="shared" si="200"/>
        <v>0.16571412466403174</v>
      </c>
      <c r="AK481">
        <f t="shared" si="201"/>
        <v>0.10062508899325238</v>
      </c>
      <c r="AL481">
        <f t="shared" si="202"/>
        <v>9.9827975006891861E-2</v>
      </c>
      <c r="AM481">
        <f t="shared" si="203"/>
        <v>40.493322460027983</v>
      </c>
      <c r="AN481">
        <f t="shared" si="204"/>
        <v>40.427436310370844</v>
      </c>
      <c r="AO481">
        <v>30</v>
      </c>
      <c r="AP481">
        <f t="shared" si="205"/>
        <v>30.176132367641848</v>
      </c>
      <c r="AQ481">
        <f t="shared" si="206"/>
        <v>30.087980049179667</v>
      </c>
      <c r="AR481">
        <v>14</v>
      </c>
      <c r="AS481">
        <f>AR481*'MRIP Selectivity'!$N$35</f>
        <v>8.8152318462183271E-2</v>
      </c>
      <c r="AT481">
        <f>AR481*'MRIP Selectivity'!$O$35</f>
        <v>8.7980049179665953E-2</v>
      </c>
      <c r="AU481">
        <f>AR481*'MRIP Selectivity'!$P$35</f>
        <v>1.2645039813586431E-2</v>
      </c>
      <c r="AV481">
        <v>36</v>
      </c>
      <c r="AW481">
        <f t="shared" si="207"/>
        <v>180</v>
      </c>
      <c r="AX481">
        <f t="shared" si="186"/>
        <v>0</v>
      </c>
      <c r="AY481">
        <f t="shared" si="187"/>
        <v>0</v>
      </c>
      <c r="AZ481">
        <f t="shared" si="188"/>
        <v>0</v>
      </c>
      <c r="BA481">
        <v>51.242677137999998</v>
      </c>
      <c r="BB481">
        <v>51.242677137999998</v>
      </c>
    </row>
    <row r="482" spans="1:54" x14ac:dyDescent="0.25">
      <c r="A482" t="s">
        <v>437</v>
      </c>
      <c r="B482" t="s">
        <v>3</v>
      </c>
      <c r="C482">
        <v>2013</v>
      </c>
      <c r="D482">
        <v>3</v>
      </c>
      <c r="E482">
        <v>6</v>
      </c>
      <c r="F482" t="s">
        <v>1820</v>
      </c>
      <c r="G482" t="s">
        <v>1769</v>
      </c>
      <c r="H482" t="s">
        <v>1811</v>
      </c>
      <c r="I482" t="s">
        <v>1812</v>
      </c>
      <c r="J482" t="s">
        <v>1819</v>
      </c>
      <c r="K482" t="str">
        <f t="shared" si="189"/>
        <v>Offshore</v>
      </c>
      <c r="L482">
        <v>0</v>
      </c>
      <c r="M482">
        <f t="shared" si="182"/>
        <v>0</v>
      </c>
      <c r="N482">
        <f t="shared" si="190"/>
        <v>0.15097060083587077</v>
      </c>
      <c r="O482">
        <f t="shared" si="191"/>
        <v>7.5411470725427962E-2</v>
      </c>
      <c r="P482">
        <v>0</v>
      </c>
      <c r="Q482">
        <f t="shared" si="192"/>
        <v>0</v>
      </c>
      <c r="R482">
        <v>0</v>
      </c>
      <c r="S482">
        <f t="shared" si="183"/>
        <v>0</v>
      </c>
      <c r="T482">
        <f t="shared" si="193"/>
        <v>0</v>
      </c>
      <c r="U482">
        <f t="shared" si="184"/>
        <v>0.12748155445318765</v>
      </c>
      <c r="V482">
        <f t="shared" si="194"/>
        <v>0.84441310922369928</v>
      </c>
      <c r="W482">
        <f t="shared" si="185"/>
        <v>7.1007711889924899E-2</v>
      </c>
      <c r="X482">
        <f t="shared" si="195"/>
        <v>0.94160359434525442</v>
      </c>
      <c r="Y482">
        <v>12</v>
      </c>
      <c r="Z482">
        <f>Y482*'MRIP Selectivity'!$N$35</f>
        <v>7.5559130110442796E-2</v>
      </c>
      <c r="AA482">
        <f>Y482*'MRIP Selectivity'!$O$35</f>
        <v>7.5411470725427962E-2</v>
      </c>
      <c r="AB482">
        <f>Y482*'MRIP Selectivity'!$P$35</f>
        <v>1.0838605554502655E-2</v>
      </c>
      <c r="AC482">
        <v>0.74741255597723821</v>
      </c>
      <c r="AD482">
        <v>0.94160359434525442</v>
      </c>
      <c r="AE482">
        <v>1.3432654004296583</v>
      </c>
      <c r="AF482">
        <f t="shared" si="196"/>
        <v>5.6473842563262752E-2</v>
      </c>
      <c r="AG482">
        <f t="shared" si="197"/>
        <v>7.1007711889924899E-2</v>
      </c>
      <c r="AH482">
        <f t="shared" si="198"/>
        <v>1.4559123830268127E-2</v>
      </c>
      <c r="AI482">
        <f t="shared" si="199"/>
        <v>0.16180920639037344</v>
      </c>
      <c r="AJ482">
        <f t="shared" si="200"/>
        <v>0.14204067828345579</v>
      </c>
      <c r="AK482">
        <f t="shared" si="201"/>
        <v>8.6250076279930615E-2</v>
      </c>
      <c r="AL482">
        <f t="shared" si="202"/>
        <v>8.5566835720193024E-2</v>
      </c>
      <c r="AM482">
        <f t="shared" si="203"/>
        <v>0.12748155445318765</v>
      </c>
      <c r="AN482">
        <f t="shared" si="204"/>
        <v>7.1007711889924899E-2</v>
      </c>
      <c r="AO482">
        <v>0</v>
      </c>
      <c r="AP482">
        <f t="shared" si="205"/>
        <v>0.15097060083587077</v>
      </c>
      <c r="AQ482">
        <f t="shared" si="206"/>
        <v>7.5411470725427962E-2</v>
      </c>
      <c r="AR482">
        <v>12</v>
      </c>
      <c r="AS482">
        <f>AR482*'MRIP Selectivity'!$N$35</f>
        <v>7.5559130110442796E-2</v>
      </c>
      <c r="AT482">
        <f>AR482*'MRIP Selectivity'!$O$35</f>
        <v>7.5411470725427962E-2</v>
      </c>
      <c r="AU482">
        <f>AR482*'MRIP Selectivity'!$P$35</f>
        <v>1.0838605554502655E-2</v>
      </c>
      <c r="AV482">
        <v>9</v>
      </c>
      <c r="AW482">
        <f t="shared" si="207"/>
        <v>45</v>
      </c>
      <c r="AX482">
        <f t="shared" si="186"/>
        <v>0</v>
      </c>
      <c r="AY482">
        <f t="shared" si="187"/>
        <v>0</v>
      </c>
      <c r="AZ482">
        <f t="shared" si="188"/>
        <v>0</v>
      </c>
      <c r="BA482">
        <v>211.99782368000001</v>
      </c>
      <c r="BB482">
        <v>211.99782368000001</v>
      </c>
    </row>
    <row r="483" spans="1:54" x14ac:dyDescent="0.25">
      <c r="A483" t="s">
        <v>438</v>
      </c>
      <c r="B483" t="s">
        <v>3</v>
      </c>
      <c r="C483">
        <v>2013</v>
      </c>
      <c r="D483">
        <v>3</v>
      </c>
      <c r="E483">
        <v>6</v>
      </c>
      <c r="F483" t="s">
        <v>1860</v>
      </c>
      <c r="G483" t="s">
        <v>1769</v>
      </c>
      <c r="H483" t="s">
        <v>1811</v>
      </c>
      <c r="I483" t="s">
        <v>1812</v>
      </c>
      <c r="J483" t="s">
        <v>1813</v>
      </c>
      <c r="K483" t="str">
        <f t="shared" si="189"/>
        <v>Inshore</v>
      </c>
      <c r="L483">
        <v>0</v>
      </c>
      <c r="M483">
        <f t="shared" si="182"/>
        <v>0</v>
      </c>
      <c r="N483">
        <f t="shared" si="190"/>
        <v>7.5485300417935386E-2</v>
      </c>
      <c r="O483">
        <f t="shared" si="191"/>
        <v>3.7705735362713981E-2</v>
      </c>
      <c r="P483">
        <v>0</v>
      </c>
      <c r="Q483">
        <f t="shared" si="192"/>
        <v>0</v>
      </c>
      <c r="R483">
        <v>0</v>
      </c>
      <c r="S483">
        <f t="shared" si="183"/>
        <v>0</v>
      </c>
      <c r="T483">
        <f t="shared" si="193"/>
        <v>0</v>
      </c>
      <c r="U483">
        <f t="shared" si="184"/>
        <v>6.3740777226593825E-2</v>
      </c>
      <c r="V483">
        <f t="shared" si="194"/>
        <v>0.84441310922369928</v>
      </c>
      <c r="W483">
        <f t="shared" si="185"/>
        <v>3.5503855944962449E-2</v>
      </c>
      <c r="X483">
        <f t="shared" si="195"/>
        <v>0.94160359434525442</v>
      </c>
      <c r="Y483">
        <v>6</v>
      </c>
      <c r="Z483">
        <f>Y483*'MRIP Selectivity'!$N$35</f>
        <v>3.7779565055221398E-2</v>
      </c>
      <c r="AA483">
        <f>Y483*'MRIP Selectivity'!$O$35</f>
        <v>3.7705735362713981E-2</v>
      </c>
      <c r="AB483">
        <f>Y483*'MRIP Selectivity'!$P$35</f>
        <v>5.4193027772513275E-3</v>
      </c>
      <c r="AC483">
        <v>0.74741255597723821</v>
      </c>
      <c r="AD483">
        <v>0.94160359434525442</v>
      </c>
      <c r="AE483">
        <v>1.3432654004296583</v>
      </c>
      <c r="AF483">
        <f t="shared" si="196"/>
        <v>2.8236921281631376E-2</v>
      </c>
      <c r="AG483">
        <f t="shared" si="197"/>
        <v>3.5503855944962449E-2</v>
      </c>
      <c r="AH483">
        <f t="shared" si="198"/>
        <v>7.2795619151340635E-3</v>
      </c>
      <c r="AI483">
        <f t="shared" si="199"/>
        <v>8.0904603195186719E-2</v>
      </c>
      <c r="AJ483">
        <f t="shared" si="200"/>
        <v>7.1020339141727895E-2</v>
      </c>
      <c r="AK483">
        <f t="shared" si="201"/>
        <v>4.3125038139965308E-2</v>
      </c>
      <c r="AL483">
        <f t="shared" si="202"/>
        <v>4.2783417860096512E-2</v>
      </c>
      <c r="AM483">
        <f t="shared" si="203"/>
        <v>6.3740777226593825E-2</v>
      </c>
      <c r="AN483">
        <f t="shared" si="204"/>
        <v>3.5503855944962449E-2</v>
      </c>
      <c r="AO483">
        <v>0</v>
      </c>
      <c r="AP483">
        <f t="shared" si="205"/>
        <v>7.5485300417935386E-2</v>
      </c>
      <c r="AQ483">
        <f t="shared" si="206"/>
        <v>3.7705735362713981E-2</v>
      </c>
      <c r="AR483">
        <v>6</v>
      </c>
      <c r="AS483">
        <f>AR483*'MRIP Selectivity'!$N$35</f>
        <v>3.7779565055221398E-2</v>
      </c>
      <c r="AT483">
        <f>AR483*'MRIP Selectivity'!$O$35</f>
        <v>3.7705735362713981E-2</v>
      </c>
      <c r="AU483">
        <f>AR483*'MRIP Selectivity'!$P$35</f>
        <v>5.4193027772513275E-3</v>
      </c>
      <c r="AV483">
        <v>4</v>
      </c>
      <c r="AW483">
        <f t="shared" si="207"/>
        <v>20</v>
      </c>
      <c r="AX483">
        <f t="shared" si="186"/>
        <v>0</v>
      </c>
      <c r="AY483">
        <f t="shared" si="187"/>
        <v>0</v>
      </c>
      <c r="AZ483">
        <f t="shared" si="188"/>
        <v>0</v>
      </c>
      <c r="BA483">
        <v>218.04441987000001</v>
      </c>
      <c r="BB483">
        <v>218.04441987000001</v>
      </c>
    </row>
    <row r="484" spans="1:54" x14ac:dyDescent="0.25">
      <c r="A484" t="s">
        <v>439</v>
      </c>
      <c r="B484" t="s">
        <v>3</v>
      </c>
      <c r="C484">
        <v>2013</v>
      </c>
      <c r="D484">
        <v>4</v>
      </c>
      <c r="E484">
        <v>7</v>
      </c>
      <c r="F484" t="s">
        <v>1851</v>
      </c>
      <c r="G484" t="s">
        <v>1769</v>
      </c>
      <c r="H484" t="s">
        <v>1811</v>
      </c>
      <c r="I484" t="s">
        <v>1812</v>
      </c>
      <c r="J484" t="s">
        <v>1813</v>
      </c>
      <c r="K484" t="str">
        <f t="shared" si="189"/>
        <v>Inshore</v>
      </c>
      <c r="L484">
        <v>0</v>
      </c>
      <c r="M484">
        <f t="shared" si="182"/>
        <v>0</v>
      </c>
      <c r="N484">
        <f t="shared" si="190"/>
        <v>1.258088340298923E-2</v>
      </c>
      <c r="O484">
        <f t="shared" si="191"/>
        <v>6.2842892271189965E-3</v>
      </c>
      <c r="P484">
        <v>0</v>
      </c>
      <c r="Q484">
        <f t="shared" si="192"/>
        <v>0</v>
      </c>
      <c r="R484">
        <v>0</v>
      </c>
      <c r="S484">
        <f t="shared" si="183"/>
        <v>0</v>
      </c>
      <c r="T484">
        <f t="shared" si="193"/>
        <v>0</v>
      </c>
      <c r="U484">
        <f t="shared" si="184"/>
        <v>1.0623462871098971E-2</v>
      </c>
      <c r="V484">
        <f t="shared" si="194"/>
        <v>0.84441310922369939</v>
      </c>
      <c r="W484">
        <f t="shared" si="185"/>
        <v>5.9173093241604077E-3</v>
      </c>
      <c r="X484">
        <f t="shared" si="195"/>
        <v>0.94160359434525431</v>
      </c>
      <c r="Y484">
        <v>1</v>
      </c>
      <c r="Z484">
        <f>Y484*'MRIP Selectivity'!$N$35</f>
        <v>6.2965941758702333E-3</v>
      </c>
      <c r="AA484">
        <f>Y484*'MRIP Selectivity'!$O$35</f>
        <v>6.2842892271189965E-3</v>
      </c>
      <c r="AB484">
        <f>Y484*'MRIP Selectivity'!$P$35</f>
        <v>9.0321712954188795E-4</v>
      </c>
      <c r="AC484">
        <v>0.74741255597723821</v>
      </c>
      <c r="AD484">
        <v>0.94160359434525442</v>
      </c>
      <c r="AE484">
        <v>1.3432654004296583</v>
      </c>
      <c r="AF484">
        <f t="shared" si="196"/>
        <v>4.7061535469385633E-3</v>
      </c>
      <c r="AG484">
        <f t="shared" si="197"/>
        <v>5.9173093241604077E-3</v>
      </c>
      <c r="AH484">
        <f t="shared" si="198"/>
        <v>1.2132603191890106E-3</v>
      </c>
      <c r="AI484">
        <f t="shared" si="199"/>
        <v>1.3484100532531117E-2</v>
      </c>
      <c r="AJ484">
        <f t="shared" si="200"/>
        <v>1.1836723190287982E-2</v>
      </c>
      <c r="AK484">
        <f t="shared" si="201"/>
        <v>7.1875063566608846E-3</v>
      </c>
      <c r="AL484">
        <f t="shared" si="202"/>
        <v>7.1305696433494187E-3</v>
      </c>
      <c r="AM484">
        <f t="shared" si="203"/>
        <v>1.0623462871098971E-2</v>
      </c>
      <c r="AN484">
        <f t="shared" si="204"/>
        <v>5.9173093241604077E-3</v>
      </c>
      <c r="AO484">
        <v>0</v>
      </c>
      <c r="AP484">
        <f t="shared" si="205"/>
        <v>1.258088340298923E-2</v>
      </c>
      <c r="AQ484">
        <f t="shared" si="206"/>
        <v>6.2842892271189965E-3</v>
      </c>
      <c r="AR484">
        <v>1</v>
      </c>
      <c r="AS484">
        <f>AR484*'MRIP Selectivity'!$N$35</f>
        <v>6.2965941758702333E-3</v>
      </c>
      <c r="AT484">
        <f>AR484*'MRIP Selectivity'!$O$35</f>
        <v>6.2842892271189965E-3</v>
      </c>
      <c r="AU484">
        <f>AR484*'MRIP Selectivity'!$P$35</f>
        <v>9.0321712954188795E-4</v>
      </c>
      <c r="AV484">
        <v>4</v>
      </c>
      <c r="AW484">
        <f t="shared" si="207"/>
        <v>20</v>
      </c>
      <c r="AX484">
        <f t="shared" si="186"/>
        <v>0</v>
      </c>
      <c r="AY484">
        <f t="shared" si="187"/>
        <v>0</v>
      </c>
      <c r="AZ484">
        <f t="shared" si="188"/>
        <v>0</v>
      </c>
      <c r="BA484">
        <v>176.06928664</v>
      </c>
      <c r="BB484">
        <v>176.06928664</v>
      </c>
    </row>
    <row r="485" spans="1:54" x14ac:dyDescent="0.25">
      <c r="A485" t="s">
        <v>440</v>
      </c>
      <c r="B485" t="s">
        <v>3</v>
      </c>
      <c r="C485">
        <v>2013</v>
      </c>
      <c r="D485">
        <v>4</v>
      </c>
      <c r="E485">
        <v>7</v>
      </c>
      <c r="F485" t="s">
        <v>1851</v>
      </c>
      <c r="G485" t="s">
        <v>1769</v>
      </c>
      <c r="H485" t="s">
        <v>1811</v>
      </c>
      <c r="I485" t="s">
        <v>1812</v>
      </c>
      <c r="J485" t="s">
        <v>1819</v>
      </c>
      <c r="K485" t="str">
        <f t="shared" si="189"/>
        <v>Offshore</v>
      </c>
      <c r="L485">
        <v>0</v>
      </c>
      <c r="M485">
        <f t="shared" si="182"/>
        <v>0</v>
      </c>
      <c r="N485">
        <f t="shared" si="190"/>
        <v>1.258088340298923E-2</v>
      </c>
      <c r="O485">
        <f t="shared" si="191"/>
        <v>6.2842892271189965E-3</v>
      </c>
      <c r="P485">
        <v>0</v>
      </c>
      <c r="Q485">
        <f t="shared" si="192"/>
        <v>0</v>
      </c>
      <c r="R485">
        <v>0</v>
      </c>
      <c r="S485">
        <f t="shared" si="183"/>
        <v>0</v>
      </c>
      <c r="T485">
        <f t="shared" si="193"/>
        <v>0</v>
      </c>
      <c r="U485">
        <f t="shared" si="184"/>
        <v>1.0623462871098971E-2</v>
      </c>
      <c r="V485">
        <f t="shared" si="194"/>
        <v>0.84441310922369939</v>
      </c>
      <c r="W485">
        <f t="shared" si="185"/>
        <v>5.9173093241604077E-3</v>
      </c>
      <c r="X485">
        <f t="shared" si="195"/>
        <v>0.94160359434525431</v>
      </c>
      <c r="Y485">
        <v>1</v>
      </c>
      <c r="Z485">
        <f>Y485*'MRIP Selectivity'!$N$35</f>
        <v>6.2965941758702333E-3</v>
      </c>
      <c r="AA485">
        <f>Y485*'MRIP Selectivity'!$O$35</f>
        <v>6.2842892271189965E-3</v>
      </c>
      <c r="AB485">
        <f>Y485*'MRIP Selectivity'!$P$35</f>
        <v>9.0321712954188795E-4</v>
      </c>
      <c r="AC485">
        <v>0.74741255597723821</v>
      </c>
      <c r="AD485">
        <v>0.94160359434525442</v>
      </c>
      <c r="AE485">
        <v>1.3432654004296583</v>
      </c>
      <c r="AF485">
        <f t="shared" si="196"/>
        <v>4.7061535469385633E-3</v>
      </c>
      <c r="AG485">
        <f t="shared" si="197"/>
        <v>5.9173093241604077E-3</v>
      </c>
      <c r="AH485">
        <f t="shared" si="198"/>
        <v>1.2132603191890106E-3</v>
      </c>
      <c r="AI485">
        <f t="shared" si="199"/>
        <v>1.3484100532531117E-2</v>
      </c>
      <c r="AJ485">
        <f t="shared" si="200"/>
        <v>1.1836723190287982E-2</v>
      </c>
      <c r="AK485">
        <f t="shared" si="201"/>
        <v>7.1875063566608846E-3</v>
      </c>
      <c r="AL485">
        <f t="shared" si="202"/>
        <v>7.1305696433494187E-3</v>
      </c>
      <c r="AM485">
        <f t="shared" si="203"/>
        <v>1.0623462871098971E-2</v>
      </c>
      <c r="AN485">
        <f t="shared" si="204"/>
        <v>5.9173093241604077E-3</v>
      </c>
      <c r="AO485">
        <v>0</v>
      </c>
      <c r="AP485">
        <f t="shared" si="205"/>
        <v>1.258088340298923E-2</v>
      </c>
      <c r="AQ485">
        <f t="shared" si="206"/>
        <v>6.2842892271189965E-3</v>
      </c>
      <c r="AR485">
        <v>1</v>
      </c>
      <c r="AS485">
        <f>AR485*'MRIP Selectivity'!$N$35</f>
        <v>6.2965941758702333E-3</v>
      </c>
      <c r="AT485">
        <f>AR485*'MRIP Selectivity'!$O$35</f>
        <v>6.2842892271189965E-3</v>
      </c>
      <c r="AU485">
        <f>AR485*'MRIP Selectivity'!$P$35</f>
        <v>9.0321712954188795E-4</v>
      </c>
      <c r="AV485">
        <v>3</v>
      </c>
      <c r="AW485">
        <f t="shared" si="207"/>
        <v>15</v>
      </c>
      <c r="AX485">
        <f t="shared" si="186"/>
        <v>0</v>
      </c>
      <c r="AY485">
        <f t="shared" si="187"/>
        <v>0</v>
      </c>
      <c r="AZ485">
        <f t="shared" si="188"/>
        <v>0</v>
      </c>
      <c r="BA485">
        <v>176.06928664</v>
      </c>
      <c r="BB485">
        <v>176.06928664</v>
      </c>
    </row>
    <row r="486" spans="1:54" x14ac:dyDescent="0.25">
      <c r="A486" t="s">
        <v>441</v>
      </c>
      <c r="B486" t="s">
        <v>3</v>
      </c>
      <c r="C486">
        <v>2013</v>
      </c>
      <c r="D486">
        <v>4</v>
      </c>
      <c r="E486">
        <v>7</v>
      </c>
      <c r="F486" t="s">
        <v>1851</v>
      </c>
      <c r="G486" t="s">
        <v>1769</v>
      </c>
      <c r="H486" t="s">
        <v>1811</v>
      </c>
      <c r="I486" t="s">
        <v>1812</v>
      </c>
      <c r="J486" t="s">
        <v>1819</v>
      </c>
      <c r="K486" t="str">
        <f t="shared" si="189"/>
        <v>Offshore</v>
      </c>
      <c r="L486">
        <v>0</v>
      </c>
      <c r="M486">
        <f t="shared" si="182"/>
        <v>0</v>
      </c>
      <c r="N486">
        <f t="shared" si="190"/>
        <v>0.37742650208967687</v>
      </c>
      <c r="O486">
        <f t="shared" si="191"/>
        <v>0.18852867681356988</v>
      </c>
      <c r="P486">
        <v>0</v>
      </c>
      <c r="Q486">
        <f t="shared" si="192"/>
        <v>0</v>
      </c>
      <c r="R486">
        <v>0</v>
      </c>
      <c r="S486">
        <f t="shared" si="183"/>
        <v>0</v>
      </c>
      <c r="T486">
        <f t="shared" si="193"/>
        <v>0</v>
      </c>
      <c r="U486">
        <f t="shared" si="184"/>
        <v>0.31870388613296913</v>
      </c>
      <c r="V486">
        <f t="shared" si="194"/>
        <v>0.84441310922369939</v>
      </c>
      <c r="W486">
        <f t="shared" si="185"/>
        <v>0.17751927972481224</v>
      </c>
      <c r="X486">
        <f t="shared" si="195"/>
        <v>0.94160359434525442</v>
      </c>
      <c r="Y486">
        <v>30</v>
      </c>
      <c r="Z486">
        <f>Y486*'MRIP Selectivity'!$N$35</f>
        <v>0.18889782527610699</v>
      </c>
      <c r="AA486">
        <f>Y486*'MRIP Selectivity'!$O$35</f>
        <v>0.18852867681356988</v>
      </c>
      <c r="AB486">
        <f>Y486*'MRIP Selectivity'!$P$35</f>
        <v>2.709651388625664E-2</v>
      </c>
      <c r="AC486">
        <v>0.74741255597723821</v>
      </c>
      <c r="AD486">
        <v>0.94160359434525442</v>
      </c>
      <c r="AE486">
        <v>1.3432654004296583</v>
      </c>
      <c r="AF486">
        <f t="shared" si="196"/>
        <v>0.14118460640815689</v>
      </c>
      <c r="AG486">
        <f t="shared" si="197"/>
        <v>0.17751927972481224</v>
      </c>
      <c r="AH486">
        <f t="shared" si="198"/>
        <v>3.639780957567032E-2</v>
      </c>
      <c r="AI486">
        <f t="shared" si="199"/>
        <v>0.40452301597593354</v>
      </c>
      <c r="AJ486">
        <f t="shared" si="200"/>
        <v>0.35510169570863948</v>
      </c>
      <c r="AK486">
        <f t="shared" si="201"/>
        <v>0.21562519069982652</v>
      </c>
      <c r="AL486">
        <f t="shared" si="202"/>
        <v>0.21391708930048256</v>
      </c>
      <c r="AM486">
        <f t="shared" si="203"/>
        <v>0.31870388613296913</v>
      </c>
      <c r="AN486">
        <f t="shared" si="204"/>
        <v>0.17751927972481224</v>
      </c>
      <c r="AO486">
        <v>0</v>
      </c>
      <c r="AP486">
        <f t="shared" si="205"/>
        <v>0.37742650208967687</v>
      </c>
      <c r="AQ486">
        <f t="shared" si="206"/>
        <v>0.18852867681356988</v>
      </c>
      <c r="AR486">
        <v>30</v>
      </c>
      <c r="AS486">
        <f>AR486*'MRIP Selectivity'!$N$35</f>
        <v>0.18889782527610699</v>
      </c>
      <c r="AT486">
        <f>AR486*'MRIP Selectivity'!$O$35</f>
        <v>0.18852867681356988</v>
      </c>
      <c r="AU486">
        <f>AR486*'MRIP Selectivity'!$P$35</f>
        <v>2.709651388625664E-2</v>
      </c>
      <c r="AV486">
        <v>25</v>
      </c>
      <c r="AW486">
        <f t="shared" si="207"/>
        <v>125</v>
      </c>
      <c r="AX486">
        <f t="shared" si="186"/>
        <v>0</v>
      </c>
      <c r="AY486">
        <f t="shared" si="187"/>
        <v>0</v>
      </c>
      <c r="AZ486">
        <f t="shared" si="188"/>
        <v>0</v>
      </c>
      <c r="BA486">
        <v>176.06928664</v>
      </c>
      <c r="BB486">
        <v>176.06928664</v>
      </c>
    </row>
    <row r="487" spans="1:54" x14ac:dyDescent="0.25">
      <c r="A487" t="s">
        <v>442</v>
      </c>
      <c r="B487" t="s">
        <v>3</v>
      </c>
      <c r="C487">
        <v>2013</v>
      </c>
      <c r="D487">
        <v>4</v>
      </c>
      <c r="E487">
        <v>7</v>
      </c>
      <c r="F487" t="s">
        <v>1861</v>
      </c>
      <c r="G487" t="s">
        <v>1769</v>
      </c>
      <c r="H487" t="s">
        <v>1811</v>
      </c>
      <c r="I487" t="s">
        <v>1812</v>
      </c>
      <c r="J487" t="s">
        <v>1813</v>
      </c>
      <c r="K487" t="str">
        <f t="shared" si="189"/>
        <v>Inshore</v>
      </c>
      <c r="L487">
        <v>0</v>
      </c>
      <c r="M487">
        <f t="shared" si="182"/>
        <v>0</v>
      </c>
      <c r="N487">
        <f t="shared" si="190"/>
        <v>0.25161766805978458</v>
      </c>
      <c r="O487">
        <f t="shared" si="191"/>
        <v>0.12568578454237994</v>
      </c>
      <c r="P487">
        <v>0</v>
      </c>
      <c r="Q487">
        <f t="shared" si="192"/>
        <v>0</v>
      </c>
      <c r="R487">
        <v>0</v>
      </c>
      <c r="S487">
        <f t="shared" si="183"/>
        <v>0</v>
      </c>
      <c r="T487">
        <f t="shared" si="193"/>
        <v>0</v>
      </c>
      <c r="U487">
        <f t="shared" si="184"/>
        <v>0.21246925742197942</v>
      </c>
      <c r="V487">
        <f t="shared" si="194"/>
        <v>0.84441310922369939</v>
      </c>
      <c r="W487">
        <f t="shared" si="185"/>
        <v>0.11834618648320817</v>
      </c>
      <c r="X487">
        <f t="shared" si="195"/>
        <v>0.94160359434525442</v>
      </c>
      <c r="Y487">
        <v>20</v>
      </c>
      <c r="Z487">
        <f>Y487*'MRIP Selectivity'!$N$35</f>
        <v>0.12593188351740467</v>
      </c>
      <c r="AA487">
        <f>Y487*'MRIP Selectivity'!$O$35</f>
        <v>0.12568578454237994</v>
      </c>
      <c r="AB487">
        <f>Y487*'MRIP Selectivity'!$P$35</f>
        <v>1.8064342590837758E-2</v>
      </c>
      <c r="AC487">
        <v>0.74741255597723821</v>
      </c>
      <c r="AD487">
        <v>0.94160359434525442</v>
      </c>
      <c r="AE487">
        <v>1.3432654004296583</v>
      </c>
      <c r="AF487">
        <f t="shared" si="196"/>
        <v>9.4123070938771258E-2</v>
      </c>
      <c r="AG487">
        <f t="shared" si="197"/>
        <v>0.11834618648320817</v>
      </c>
      <c r="AH487">
        <f t="shared" si="198"/>
        <v>2.426520638378021E-2</v>
      </c>
      <c r="AI487">
        <f t="shared" si="199"/>
        <v>0.26968201065062236</v>
      </c>
      <c r="AJ487">
        <f t="shared" si="200"/>
        <v>0.23673446380575963</v>
      </c>
      <c r="AK487">
        <f t="shared" si="201"/>
        <v>0.14375012713321769</v>
      </c>
      <c r="AL487">
        <f t="shared" si="202"/>
        <v>0.14261139286698837</v>
      </c>
      <c r="AM487">
        <f t="shared" si="203"/>
        <v>0.21246925742197942</v>
      </c>
      <c r="AN487">
        <f t="shared" si="204"/>
        <v>0.11834618648320817</v>
      </c>
      <c r="AO487">
        <v>0</v>
      </c>
      <c r="AP487">
        <f t="shared" si="205"/>
        <v>0.25161766805978458</v>
      </c>
      <c r="AQ487">
        <f t="shared" si="206"/>
        <v>0.12568578454237994</v>
      </c>
      <c r="AR487">
        <v>20</v>
      </c>
      <c r="AS487">
        <f>AR487*'MRIP Selectivity'!$N$35</f>
        <v>0.12593188351740467</v>
      </c>
      <c r="AT487">
        <f>AR487*'MRIP Selectivity'!$O$35</f>
        <v>0.12568578454237994</v>
      </c>
      <c r="AU487">
        <f>AR487*'MRIP Selectivity'!$P$35</f>
        <v>1.8064342590837758E-2</v>
      </c>
      <c r="AV487">
        <v>3</v>
      </c>
      <c r="AW487">
        <f t="shared" si="207"/>
        <v>15</v>
      </c>
      <c r="AX487">
        <f t="shared" si="186"/>
        <v>0</v>
      </c>
      <c r="AY487">
        <f t="shared" si="187"/>
        <v>0</v>
      </c>
      <c r="AZ487">
        <f t="shared" si="188"/>
        <v>0</v>
      </c>
      <c r="BA487">
        <v>107.79387019000001</v>
      </c>
      <c r="BB487">
        <v>107.79387019000001</v>
      </c>
    </row>
    <row r="488" spans="1:54" x14ac:dyDescent="0.25">
      <c r="A488" t="s">
        <v>443</v>
      </c>
      <c r="B488" t="s">
        <v>3</v>
      </c>
      <c r="C488">
        <v>2013</v>
      </c>
      <c r="D488">
        <v>4</v>
      </c>
      <c r="E488">
        <v>7</v>
      </c>
      <c r="F488" t="s">
        <v>1839</v>
      </c>
      <c r="G488" t="s">
        <v>1769</v>
      </c>
      <c r="H488" t="s">
        <v>1811</v>
      </c>
      <c r="I488" t="s">
        <v>1812</v>
      </c>
      <c r="J488" t="s">
        <v>1813</v>
      </c>
      <c r="K488" t="str">
        <f t="shared" si="189"/>
        <v>Inshore</v>
      </c>
      <c r="L488">
        <v>0</v>
      </c>
      <c r="M488">
        <f t="shared" si="182"/>
        <v>0</v>
      </c>
      <c r="N488">
        <f t="shared" si="190"/>
        <v>3.7742650208967693E-2</v>
      </c>
      <c r="O488">
        <f t="shared" si="191"/>
        <v>1.8852867681356991E-2</v>
      </c>
      <c r="P488">
        <v>0</v>
      </c>
      <c r="Q488">
        <f t="shared" si="192"/>
        <v>0</v>
      </c>
      <c r="R488">
        <v>0</v>
      </c>
      <c r="S488">
        <f t="shared" si="183"/>
        <v>0</v>
      </c>
      <c r="T488">
        <f t="shared" si="193"/>
        <v>0</v>
      </c>
      <c r="U488">
        <f t="shared" si="184"/>
        <v>3.1870388613296913E-2</v>
      </c>
      <c r="V488">
        <f t="shared" si="194"/>
        <v>0.84441310922369928</v>
      </c>
      <c r="W488">
        <f t="shared" si="185"/>
        <v>1.7751927972481225E-2</v>
      </c>
      <c r="X488">
        <f t="shared" si="195"/>
        <v>0.94160359434525442</v>
      </c>
      <c r="Y488">
        <v>3</v>
      </c>
      <c r="Z488">
        <f>Y488*'MRIP Selectivity'!$N$35</f>
        <v>1.8889782527610699E-2</v>
      </c>
      <c r="AA488">
        <f>Y488*'MRIP Selectivity'!$O$35</f>
        <v>1.8852867681356991E-2</v>
      </c>
      <c r="AB488">
        <f>Y488*'MRIP Selectivity'!$P$35</f>
        <v>2.7096513886256638E-3</v>
      </c>
      <c r="AC488">
        <v>0.74741255597723821</v>
      </c>
      <c r="AD488">
        <v>0.94160359434525442</v>
      </c>
      <c r="AE488">
        <v>1.3432654004296583</v>
      </c>
      <c r="AF488">
        <f t="shared" si="196"/>
        <v>1.4118460640815688E-2</v>
      </c>
      <c r="AG488">
        <f t="shared" si="197"/>
        <v>1.7751927972481225E-2</v>
      </c>
      <c r="AH488">
        <f t="shared" si="198"/>
        <v>3.6397809575670318E-3</v>
      </c>
      <c r="AI488">
        <f t="shared" si="199"/>
        <v>4.045230159759336E-2</v>
      </c>
      <c r="AJ488">
        <f t="shared" si="200"/>
        <v>3.5510169570863948E-2</v>
      </c>
      <c r="AK488">
        <f t="shared" si="201"/>
        <v>2.1562519069982654E-2</v>
      </c>
      <c r="AL488">
        <f t="shared" si="202"/>
        <v>2.1391708930048256E-2</v>
      </c>
      <c r="AM488">
        <f t="shared" si="203"/>
        <v>3.1870388613296913E-2</v>
      </c>
      <c r="AN488">
        <f t="shared" si="204"/>
        <v>1.7751927972481225E-2</v>
      </c>
      <c r="AO488">
        <v>0</v>
      </c>
      <c r="AP488">
        <f t="shared" si="205"/>
        <v>3.7742650208967693E-2</v>
      </c>
      <c r="AQ488">
        <f t="shared" si="206"/>
        <v>1.8852867681356991E-2</v>
      </c>
      <c r="AR488">
        <v>3</v>
      </c>
      <c r="AS488">
        <f>AR488*'MRIP Selectivity'!$N$35</f>
        <v>1.8889782527610699E-2</v>
      </c>
      <c r="AT488">
        <f>AR488*'MRIP Selectivity'!$O$35</f>
        <v>1.8852867681356991E-2</v>
      </c>
      <c r="AU488">
        <f>AR488*'MRIP Selectivity'!$P$35</f>
        <v>2.7096513886256638E-3</v>
      </c>
      <c r="AV488">
        <v>3</v>
      </c>
      <c r="AW488">
        <f t="shared" si="207"/>
        <v>15</v>
      </c>
      <c r="AX488">
        <f t="shared" si="186"/>
        <v>0</v>
      </c>
      <c r="AY488">
        <f t="shared" si="187"/>
        <v>0</v>
      </c>
      <c r="AZ488">
        <f t="shared" si="188"/>
        <v>0</v>
      </c>
      <c r="BA488">
        <v>124.67115866</v>
      </c>
      <c r="BB488">
        <v>124.67115866</v>
      </c>
    </row>
    <row r="489" spans="1:54" x14ac:dyDescent="0.25">
      <c r="A489" t="s">
        <v>444</v>
      </c>
      <c r="B489" t="s">
        <v>3</v>
      </c>
      <c r="C489">
        <v>2013</v>
      </c>
      <c r="D489">
        <v>4</v>
      </c>
      <c r="E489">
        <v>7</v>
      </c>
      <c r="F489" t="s">
        <v>1868</v>
      </c>
      <c r="G489" t="s">
        <v>1769</v>
      </c>
      <c r="H489" t="s">
        <v>1811</v>
      </c>
      <c r="I489" t="s">
        <v>1812</v>
      </c>
      <c r="J489" t="s">
        <v>1813</v>
      </c>
      <c r="K489" t="str">
        <f t="shared" si="189"/>
        <v>Inshore</v>
      </c>
      <c r="L489">
        <v>0</v>
      </c>
      <c r="M489">
        <f t="shared" si="182"/>
        <v>0</v>
      </c>
      <c r="N489">
        <f t="shared" si="190"/>
        <v>0.12580883402989229</v>
      </c>
      <c r="O489">
        <f t="shared" si="191"/>
        <v>6.2842892271189971E-2</v>
      </c>
      <c r="P489">
        <v>0</v>
      </c>
      <c r="Q489">
        <f t="shared" si="192"/>
        <v>0</v>
      </c>
      <c r="R489">
        <v>0</v>
      </c>
      <c r="S489">
        <f t="shared" si="183"/>
        <v>0</v>
      </c>
      <c r="T489">
        <f t="shared" si="193"/>
        <v>0</v>
      </c>
      <c r="U489">
        <f t="shared" si="184"/>
        <v>0.10623462871098971</v>
      </c>
      <c r="V489">
        <f t="shared" si="194"/>
        <v>0.84441310922369939</v>
      </c>
      <c r="W489">
        <f t="shared" si="185"/>
        <v>5.9173093241604087E-2</v>
      </c>
      <c r="X489">
        <f t="shared" si="195"/>
        <v>0.94160359434525442</v>
      </c>
      <c r="Y489">
        <v>10</v>
      </c>
      <c r="Z489">
        <f>Y489*'MRIP Selectivity'!$N$35</f>
        <v>6.2965941758702335E-2</v>
      </c>
      <c r="AA489">
        <f>Y489*'MRIP Selectivity'!$O$35</f>
        <v>6.2842892271189971E-2</v>
      </c>
      <c r="AB489">
        <f>Y489*'MRIP Selectivity'!$P$35</f>
        <v>9.0321712954188789E-3</v>
      </c>
      <c r="AC489">
        <v>0.74741255597723821</v>
      </c>
      <c r="AD489">
        <v>0.94160359434525442</v>
      </c>
      <c r="AE489">
        <v>1.3432654004296583</v>
      </c>
      <c r="AF489">
        <f t="shared" si="196"/>
        <v>4.7061535469385629E-2</v>
      </c>
      <c r="AG489">
        <f t="shared" si="197"/>
        <v>5.9173093241604087E-2</v>
      </c>
      <c r="AH489">
        <f t="shared" si="198"/>
        <v>1.2132603191890105E-2</v>
      </c>
      <c r="AI489">
        <f t="shared" si="199"/>
        <v>0.13484100532531118</v>
      </c>
      <c r="AJ489">
        <f t="shared" si="200"/>
        <v>0.11836723190287982</v>
      </c>
      <c r="AK489">
        <f t="shared" si="201"/>
        <v>7.1875063566608846E-2</v>
      </c>
      <c r="AL489">
        <f t="shared" si="202"/>
        <v>7.1305696433494187E-2</v>
      </c>
      <c r="AM489">
        <f t="shared" si="203"/>
        <v>0.10623462871098971</v>
      </c>
      <c r="AN489">
        <f t="shared" si="204"/>
        <v>5.9173093241604087E-2</v>
      </c>
      <c r="AO489">
        <v>0</v>
      </c>
      <c r="AP489">
        <f t="shared" si="205"/>
        <v>0.12580883402989229</v>
      </c>
      <c r="AQ489">
        <f t="shared" si="206"/>
        <v>6.2842892271189971E-2</v>
      </c>
      <c r="AR489">
        <v>10</v>
      </c>
      <c r="AS489">
        <f>AR489*'MRIP Selectivity'!$N$35</f>
        <v>6.2965941758702335E-2</v>
      </c>
      <c r="AT489">
        <f>AR489*'MRIP Selectivity'!$O$35</f>
        <v>6.2842892271189971E-2</v>
      </c>
      <c r="AU489">
        <f>AR489*'MRIP Selectivity'!$P$35</f>
        <v>9.0321712954188789E-3</v>
      </c>
      <c r="AV489">
        <v>12</v>
      </c>
      <c r="AW489">
        <f t="shared" si="207"/>
        <v>60</v>
      </c>
      <c r="AX489">
        <f t="shared" si="186"/>
        <v>0</v>
      </c>
      <c r="AY489">
        <f t="shared" si="187"/>
        <v>0</v>
      </c>
      <c r="AZ489">
        <f t="shared" si="188"/>
        <v>0</v>
      </c>
      <c r="BA489">
        <v>171.24759639999999</v>
      </c>
      <c r="BB489">
        <v>171.24759639999999</v>
      </c>
    </row>
    <row r="490" spans="1:54" x14ac:dyDescent="0.25">
      <c r="A490" t="s">
        <v>445</v>
      </c>
      <c r="B490" t="s">
        <v>3</v>
      </c>
      <c r="C490">
        <v>2013</v>
      </c>
      <c r="D490">
        <v>4</v>
      </c>
      <c r="E490">
        <v>7</v>
      </c>
      <c r="F490" t="s">
        <v>1868</v>
      </c>
      <c r="G490" t="s">
        <v>1769</v>
      </c>
      <c r="H490" t="s">
        <v>1811</v>
      </c>
      <c r="I490" t="s">
        <v>1812</v>
      </c>
      <c r="J490" t="s">
        <v>1813</v>
      </c>
      <c r="K490" t="str">
        <f t="shared" si="189"/>
        <v>Inshore</v>
      </c>
      <c r="L490">
        <v>0</v>
      </c>
      <c r="M490">
        <f t="shared" si="182"/>
        <v>0</v>
      </c>
      <c r="N490">
        <f t="shared" si="190"/>
        <v>1.258088340298923E-2</v>
      </c>
      <c r="O490">
        <f t="shared" si="191"/>
        <v>6.2842892271189965E-3</v>
      </c>
      <c r="P490">
        <v>0</v>
      </c>
      <c r="Q490">
        <f t="shared" si="192"/>
        <v>0</v>
      </c>
      <c r="R490">
        <v>0</v>
      </c>
      <c r="S490">
        <f t="shared" si="183"/>
        <v>0</v>
      </c>
      <c r="T490">
        <f t="shared" si="193"/>
        <v>0</v>
      </c>
      <c r="U490">
        <f t="shared" si="184"/>
        <v>1.0623462871098971E-2</v>
      </c>
      <c r="V490">
        <f t="shared" si="194"/>
        <v>0.84441310922369939</v>
      </c>
      <c r="W490">
        <f t="shared" si="185"/>
        <v>5.9173093241604077E-3</v>
      </c>
      <c r="X490">
        <f t="shared" si="195"/>
        <v>0.94160359434525431</v>
      </c>
      <c r="Y490">
        <v>1</v>
      </c>
      <c r="Z490">
        <f>Y490*'MRIP Selectivity'!$N$35</f>
        <v>6.2965941758702333E-3</v>
      </c>
      <c r="AA490">
        <f>Y490*'MRIP Selectivity'!$O$35</f>
        <v>6.2842892271189965E-3</v>
      </c>
      <c r="AB490">
        <f>Y490*'MRIP Selectivity'!$P$35</f>
        <v>9.0321712954188795E-4</v>
      </c>
      <c r="AC490">
        <v>0.74741255597723821</v>
      </c>
      <c r="AD490">
        <v>0.94160359434525442</v>
      </c>
      <c r="AE490">
        <v>1.3432654004296583</v>
      </c>
      <c r="AF490">
        <f t="shared" si="196"/>
        <v>4.7061535469385633E-3</v>
      </c>
      <c r="AG490">
        <f t="shared" si="197"/>
        <v>5.9173093241604077E-3</v>
      </c>
      <c r="AH490">
        <f t="shared" si="198"/>
        <v>1.2132603191890106E-3</v>
      </c>
      <c r="AI490">
        <f t="shared" si="199"/>
        <v>1.3484100532531117E-2</v>
      </c>
      <c r="AJ490">
        <f t="shared" si="200"/>
        <v>1.1836723190287982E-2</v>
      </c>
      <c r="AK490">
        <f t="shared" si="201"/>
        <v>7.1875063566608846E-3</v>
      </c>
      <c r="AL490">
        <f t="shared" si="202"/>
        <v>7.1305696433494187E-3</v>
      </c>
      <c r="AM490">
        <f t="shared" si="203"/>
        <v>1.0623462871098971E-2</v>
      </c>
      <c r="AN490">
        <f t="shared" si="204"/>
        <v>5.9173093241604077E-3</v>
      </c>
      <c r="AO490">
        <v>0</v>
      </c>
      <c r="AP490">
        <f t="shared" si="205"/>
        <v>1.258088340298923E-2</v>
      </c>
      <c r="AQ490">
        <f t="shared" si="206"/>
        <v>6.2842892271189965E-3</v>
      </c>
      <c r="AR490">
        <v>1</v>
      </c>
      <c r="AS490">
        <f>AR490*'MRIP Selectivity'!$N$35</f>
        <v>6.2965941758702333E-3</v>
      </c>
      <c r="AT490">
        <f>AR490*'MRIP Selectivity'!$O$35</f>
        <v>6.2842892271189965E-3</v>
      </c>
      <c r="AU490">
        <f>AR490*'MRIP Selectivity'!$P$35</f>
        <v>9.0321712954188795E-4</v>
      </c>
      <c r="AV490">
        <v>2</v>
      </c>
      <c r="AW490">
        <f t="shared" si="207"/>
        <v>10</v>
      </c>
      <c r="AX490">
        <f t="shared" si="186"/>
        <v>0</v>
      </c>
      <c r="AY490">
        <f t="shared" si="187"/>
        <v>0</v>
      </c>
      <c r="AZ490">
        <f t="shared" si="188"/>
        <v>0</v>
      </c>
      <c r="BA490">
        <v>171.24759639999999</v>
      </c>
      <c r="BB490">
        <v>171.24759639999999</v>
      </c>
    </row>
    <row r="491" spans="1:54" x14ac:dyDescent="0.25">
      <c r="A491" t="s">
        <v>446</v>
      </c>
      <c r="B491" t="s">
        <v>3</v>
      </c>
      <c r="C491">
        <v>2013</v>
      </c>
      <c r="D491">
        <v>4</v>
      </c>
      <c r="E491">
        <v>7</v>
      </c>
      <c r="F491" t="s">
        <v>1870</v>
      </c>
      <c r="G491" t="s">
        <v>1769</v>
      </c>
      <c r="H491" t="s">
        <v>1811</v>
      </c>
      <c r="I491" t="s">
        <v>1812</v>
      </c>
      <c r="J491" t="s">
        <v>1813</v>
      </c>
      <c r="K491" t="str">
        <f t="shared" si="189"/>
        <v>Inshore</v>
      </c>
      <c r="L491">
        <v>0</v>
      </c>
      <c r="M491">
        <f t="shared" si="182"/>
        <v>0</v>
      </c>
      <c r="N491">
        <f t="shared" si="190"/>
        <v>3.7742650208967693E-2</v>
      </c>
      <c r="O491">
        <f t="shared" si="191"/>
        <v>1.8852867681356991E-2</v>
      </c>
      <c r="P491">
        <v>0</v>
      </c>
      <c r="Q491">
        <f t="shared" si="192"/>
        <v>0</v>
      </c>
      <c r="R491">
        <v>0</v>
      </c>
      <c r="S491">
        <f t="shared" si="183"/>
        <v>0</v>
      </c>
      <c r="T491">
        <f t="shared" si="193"/>
        <v>0</v>
      </c>
      <c r="U491">
        <f t="shared" si="184"/>
        <v>3.1870388613296913E-2</v>
      </c>
      <c r="V491">
        <f t="shared" si="194"/>
        <v>0.84441310922369928</v>
      </c>
      <c r="W491">
        <f t="shared" si="185"/>
        <v>1.7751927972481225E-2</v>
      </c>
      <c r="X491">
        <f t="shared" si="195"/>
        <v>0.94160359434525442</v>
      </c>
      <c r="Y491">
        <v>3</v>
      </c>
      <c r="Z491">
        <f>Y491*'MRIP Selectivity'!$N$35</f>
        <v>1.8889782527610699E-2</v>
      </c>
      <c r="AA491">
        <f>Y491*'MRIP Selectivity'!$O$35</f>
        <v>1.8852867681356991E-2</v>
      </c>
      <c r="AB491">
        <f>Y491*'MRIP Selectivity'!$P$35</f>
        <v>2.7096513886256638E-3</v>
      </c>
      <c r="AC491">
        <v>0.74741255597723821</v>
      </c>
      <c r="AD491">
        <v>0.94160359434525442</v>
      </c>
      <c r="AE491">
        <v>1.3432654004296583</v>
      </c>
      <c r="AF491">
        <f t="shared" si="196"/>
        <v>1.4118460640815688E-2</v>
      </c>
      <c r="AG491">
        <f t="shared" si="197"/>
        <v>1.7751927972481225E-2</v>
      </c>
      <c r="AH491">
        <f t="shared" si="198"/>
        <v>3.6397809575670318E-3</v>
      </c>
      <c r="AI491">
        <f t="shared" si="199"/>
        <v>4.045230159759336E-2</v>
      </c>
      <c r="AJ491">
        <f t="shared" si="200"/>
        <v>3.5510169570863948E-2</v>
      </c>
      <c r="AK491">
        <f t="shared" si="201"/>
        <v>2.1562519069982654E-2</v>
      </c>
      <c r="AL491">
        <f t="shared" si="202"/>
        <v>2.1391708930048256E-2</v>
      </c>
      <c r="AM491">
        <f t="shared" si="203"/>
        <v>3.1870388613296913E-2</v>
      </c>
      <c r="AN491">
        <f t="shared" si="204"/>
        <v>1.7751927972481225E-2</v>
      </c>
      <c r="AO491">
        <v>0</v>
      </c>
      <c r="AP491">
        <f t="shared" si="205"/>
        <v>3.7742650208967693E-2</v>
      </c>
      <c r="AQ491">
        <f t="shared" si="206"/>
        <v>1.8852867681356991E-2</v>
      </c>
      <c r="AR491">
        <v>3</v>
      </c>
      <c r="AS491">
        <f>AR491*'MRIP Selectivity'!$N$35</f>
        <v>1.8889782527610699E-2</v>
      </c>
      <c r="AT491">
        <f>AR491*'MRIP Selectivity'!$O$35</f>
        <v>1.8852867681356991E-2</v>
      </c>
      <c r="AU491">
        <f>AR491*'MRIP Selectivity'!$P$35</f>
        <v>2.7096513886256638E-3</v>
      </c>
      <c r="AV491">
        <v>2</v>
      </c>
      <c r="AW491">
        <f t="shared" si="207"/>
        <v>10</v>
      </c>
      <c r="AX491">
        <f t="shared" si="186"/>
        <v>0</v>
      </c>
      <c r="AY491">
        <f t="shared" si="187"/>
        <v>0</v>
      </c>
      <c r="AZ491">
        <f t="shared" si="188"/>
        <v>0</v>
      </c>
      <c r="BA491">
        <v>258.35621677</v>
      </c>
      <c r="BB491">
        <v>258.35621677</v>
      </c>
    </row>
    <row r="492" spans="1:54" x14ac:dyDescent="0.25">
      <c r="A492" t="s">
        <v>447</v>
      </c>
      <c r="B492" t="s">
        <v>3</v>
      </c>
      <c r="C492">
        <v>2013</v>
      </c>
      <c r="D492">
        <v>4</v>
      </c>
      <c r="E492">
        <v>7</v>
      </c>
      <c r="F492" t="s">
        <v>1870</v>
      </c>
      <c r="G492" t="s">
        <v>1769</v>
      </c>
      <c r="H492" t="s">
        <v>1811</v>
      </c>
      <c r="I492" t="s">
        <v>1812</v>
      </c>
      <c r="J492" t="s">
        <v>1813</v>
      </c>
      <c r="K492" t="str">
        <f t="shared" si="189"/>
        <v>Inshore</v>
      </c>
      <c r="L492">
        <v>0</v>
      </c>
      <c r="M492">
        <f t="shared" si="182"/>
        <v>0</v>
      </c>
      <c r="N492">
        <f t="shared" si="190"/>
        <v>0.10064706722391384</v>
      </c>
      <c r="O492">
        <f t="shared" si="191"/>
        <v>5.0274313816951972E-2</v>
      </c>
      <c r="P492">
        <v>0</v>
      </c>
      <c r="Q492">
        <f t="shared" si="192"/>
        <v>0</v>
      </c>
      <c r="R492">
        <v>0</v>
      </c>
      <c r="S492">
        <f t="shared" si="183"/>
        <v>0</v>
      </c>
      <c r="T492">
        <f t="shared" si="193"/>
        <v>0</v>
      </c>
      <c r="U492">
        <f t="shared" si="184"/>
        <v>8.4987702968791767E-2</v>
      </c>
      <c r="V492">
        <f t="shared" si="194"/>
        <v>0.84441310922369939</v>
      </c>
      <c r="W492">
        <f t="shared" si="185"/>
        <v>4.7338474593283261E-2</v>
      </c>
      <c r="X492">
        <f t="shared" si="195"/>
        <v>0.94160359434525431</v>
      </c>
      <c r="Y492">
        <v>8</v>
      </c>
      <c r="Z492">
        <f>Y492*'MRIP Selectivity'!$N$35</f>
        <v>5.0372753406961866E-2</v>
      </c>
      <c r="AA492">
        <f>Y492*'MRIP Selectivity'!$O$35</f>
        <v>5.0274313816951972E-2</v>
      </c>
      <c r="AB492">
        <f>Y492*'MRIP Selectivity'!$P$35</f>
        <v>7.2257370363351036E-3</v>
      </c>
      <c r="AC492">
        <v>0.74741255597723821</v>
      </c>
      <c r="AD492">
        <v>0.94160359434525442</v>
      </c>
      <c r="AE492">
        <v>1.3432654004296583</v>
      </c>
      <c r="AF492">
        <f t="shared" si="196"/>
        <v>3.7649228375508506E-2</v>
      </c>
      <c r="AG492">
        <f t="shared" si="197"/>
        <v>4.7338474593283261E-2</v>
      </c>
      <c r="AH492">
        <f t="shared" si="198"/>
        <v>9.7060825535120847E-3</v>
      </c>
      <c r="AI492">
        <f t="shared" si="199"/>
        <v>0.10787280426024894</v>
      </c>
      <c r="AJ492">
        <f t="shared" si="200"/>
        <v>9.4693785522303855E-2</v>
      </c>
      <c r="AK492">
        <f t="shared" si="201"/>
        <v>5.7500050853287077E-2</v>
      </c>
      <c r="AL492">
        <f t="shared" si="202"/>
        <v>5.7044557146795349E-2</v>
      </c>
      <c r="AM492">
        <f t="shared" si="203"/>
        <v>8.4987702968791767E-2</v>
      </c>
      <c r="AN492">
        <f t="shared" si="204"/>
        <v>4.7338474593283261E-2</v>
      </c>
      <c r="AO492">
        <v>0</v>
      </c>
      <c r="AP492">
        <f t="shared" si="205"/>
        <v>0.10064706722391384</v>
      </c>
      <c r="AQ492">
        <f t="shared" si="206"/>
        <v>5.0274313816951972E-2</v>
      </c>
      <c r="AR492">
        <v>8</v>
      </c>
      <c r="AS492">
        <f>AR492*'MRIP Selectivity'!$N$35</f>
        <v>5.0372753406961866E-2</v>
      </c>
      <c r="AT492">
        <f>AR492*'MRIP Selectivity'!$O$35</f>
        <v>5.0274313816951972E-2</v>
      </c>
      <c r="AU492">
        <f>AR492*'MRIP Selectivity'!$P$35</f>
        <v>7.2257370363351036E-3</v>
      </c>
      <c r="AV492">
        <v>2</v>
      </c>
      <c r="AW492">
        <f t="shared" si="207"/>
        <v>10</v>
      </c>
      <c r="AX492">
        <f t="shared" si="186"/>
        <v>0</v>
      </c>
      <c r="AY492">
        <f t="shared" si="187"/>
        <v>0</v>
      </c>
      <c r="AZ492">
        <f t="shared" si="188"/>
        <v>0</v>
      </c>
      <c r="BA492">
        <v>258.35621677</v>
      </c>
      <c r="BB492">
        <v>258.35621677</v>
      </c>
    </row>
    <row r="493" spans="1:54" x14ac:dyDescent="0.25">
      <c r="A493" t="s">
        <v>448</v>
      </c>
      <c r="B493" t="s">
        <v>3</v>
      </c>
      <c r="C493">
        <v>2013</v>
      </c>
      <c r="D493">
        <v>4</v>
      </c>
      <c r="E493">
        <v>7</v>
      </c>
      <c r="F493" t="s">
        <v>1870</v>
      </c>
      <c r="G493" t="s">
        <v>1769</v>
      </c>
      <c r="H493" t="s">
        <v>1811</v>
      </c>
      <c r="I493" t="s">
        <v>1812</v>
      </c>
      <c r="J493" t="s">
        <v>1819</v>
      </c>
      <c r="K493" t="str">
        <f t="shared" si="189"/>
        <v>Offshore</v>
      </c>
      <c r="L493">
        <v>0</v>
      </c>
      <c r="M493">
        <f t="shared" si="182"/>
        <v>0</v>
      </c>
      <c r="N493">
        <f t="shared" si="190"/>
        <v>6.2904417014946146E-2</v>
      </c>
      <c r="O493">
        <f t="shared" si="191"/>
        <v>3.1421446135594985E-2</v>
      </c>
      <c r="P493">
        <v>0</v>
      </c>
      <c r="Q493">
        <f t="shared" si="192"/>
        <v>0</v>
      </c>
      <c r="R493">
        <v>0</v>
      </c>
      <c r="S493">
        <f t="shared" si="183"/>
        <v>0</v>
      </c>
      <c r="T493">
        <f t="shared" si="193"/>
        <v>0</v>
      </c>
      <c r="U493">
        <f t="shared" si="184"/>
        <v>5.3117314355494855E-2</v>
      </c>
      <c r="V493">
        <f t="shared" si="194"/>
        <v>0.84441310922369939</v>
      </c>
      <c r="W493">
        <f t="shared" si="185"/>
        <v>2.9586546620802043E-2</v>
      </c>
      <c r="X493">
        <f t="shared" si="195"/>
        <v>0.94160359434525442</v>
      </c>
      <c r="Y493">
        <v>5</v>
      </c>
      <c r="Z493">
        <f>Y493*'MRIP Selectivity'!$N$35</f>
        <v>3.1482970879351167E-2</v>
      </c>
      <c r="AA493">
        <f>Y493*'MRIP Selectivity'!$O$35</f>
        <v>3.1421446135594985E-2</v>
      </c>
      <c r="AB493">
        <f>Y493*'MRIP Selectivity'!$P$35</f>
        <v>4.5160856477094394E-3</v>
      </c>
      <c r="AC493">
        <v>0.74741255597723821</v>
      </c>
      <c r="AD493">
        <v>0.94160359434525442</v>
      </c>
      <c r="AE493">
        <v>1.3432654004296583</v>
      </c>
      <c r="AF493">
        <f t="shared" si="196"/>
        <v>2.3530767734692815E-2</v>
      </c>
      <c r="AG493">
        <f t="shared" si="197"/>
        <v>2.9586546620802043E-2</v>
      </c>
      <c r="AH493">
        <f t="shared" si="198"/>
        <v>6.0663015959450525E-3</v>
      </c>
      <c r="AI493">
        <f t="shared" si="199"/>
        <v>6.742050266265559E-2</v>
      </c>
      <c r="AJ493">
        <f t="shared" si="200"/>
        <v>5.9183615951439908E-2</v>
      </c>
      <c r="AK493">
        <f t="shared" si="201"/>
        <v>3.5937531783304423E-2</v>
      </c>
      <c r="AL493">
        <f t="shared" si="202"/>
        <v>3.5652848216747093E-2</v>
      </c>
      <c r="AM493">
        <f t="shared" si="203"/>
        <v>5.3117314355494855E-2</v>
      </c>
      <c r="AN493">
        <f t="shared" si="204"/>
        <v>2.9586546620802043E-2</v>
      </c>
      <c r="AO493">
        <v>0</v>
      </c>
      <c r="AP493">
        <f t="shared" si="205"/>
        <v>6.2904417014946146E-2</v>
      </c>
      <c r="AQ493">
        <f t="shared" si="206"/>
        <v>3.1421446135594985E-2</v>
      </c>
      <c r="AR493">
        <v>5</v>
      </c>
      <c r="AS493">
        <f>AR493*'MRIP Selectivity'!$N$35</f>
        <v>3.1482970879351167E-2</v>
      </c>
      <c r="AT493">
        <f>AR493*'MRIP Selectivity'!$O$35</f>
        <v>3.1421446135594985E-2</v>
      </c>
      <c r="AU493">
        <f>AR493*'MRIP Selectivity'!$P$35</f>
        <v>4.5160856477094394E-3</v>
      </c>
      <c r="AV493">
        <v>4</v>
      </c>
      <c r="AW493">
        <f t="shared" si="207"/>
        <v>20</v>
      </c>
      <c r="AX493">
        <f t="shared" si="186"/>
        <v>0</v>
      </c>
      <c r="AY493">
        <f t="shared" si="187"/>
        <v>0</v>
      </c>
      <c r="AZ493">
        <f t="shared" si="188"/>
        <v>0</v>
      </c>
      <c r="BA493">
        <v>258.35621677</v>
      </c>
      <c r="BB493">
        <v>258.35621677</v>
      </c>
    </row>
    <row r="494" spans="1:54" x14ac:dyDescent="0.25">
      <c r="A494" t="s">
        <v>449</v>
      </c>
      <c r="B494" t="s">
        <v>3</v>
      </c>
      <c r="C494">
        <v>2013</v>
      </c>
      <c r="D494">
        <v>4</v>
      </c>
      <c r="E494">
        <v>7</v>
      </c>
      <c r="F494" t="s">
        <v>1870</v>
      </c>
      <c r="G494" t="s">
        <v>1769</v>
      </c>
      <c r="H494" t="s">
        <v>1811</v>
      </c>
      <c r="I494" t="s">
        <v>1812</v>
      </c>
      <c r="J494" t="s">
        <v>1819</v>
      </c>
      <c r="K494" t="str">
        <f t="shared" si="189"/>
        <v>Offshore</v>
      </c>
      <c r="L494">
        <v>2</v>
      </c>
      <c r="M494">
        <f t="shared" si="182"/>
        <v>516.71243354000001</v>
      </c>
      <c r="N494">
        <f t="shared" si="190"/>
        <v>2.0754853004179354</v>
      </c>
      <c r="O494">
        <f t="shared" si="191"/>
        <v>2.0377057353627142</v>
      </c>
      <c r="P494">
        <v>31.299212598425196</v>
      </c>
      <c r="Q494">
        <f t="shared" si="192"/>
        <v>15.649606299212598</v>
      </c>
      <c r="R494">
        <v>4.1887829815126736</v>
      </c>
      <c r="S494">
        <f t="shared" si="183"/>
        <v>1082.1981239741751</v>
      </c>
      <c r="T494">
        <f t="shared" si="193"/>
        <v>2.0943914907563368</v>
      </c>
      <c r="U494">
        <f t="shared" si="184"/>
        <v>4.252523758739267</v>
      </c>
      <c r="V494">
        <f t="shared" si="194"/>
        <v>2.0489298372206957</v>
      </c>
      <c r="W494">
        <f t="shared" si="185"/>
        <v>4.2242868374576359</v>
      </c>
      <c r="X494">
        <f t="shared" si="195"/>
        <v>2.073060287434342</v>
      </c>
      <c r="Y494">
        <v>6</v>
      </c>
      <c r="Z494">
        <f>Y494*'MRIP Selectivity'!$N$35</f>
        <v>3.7779565055221398E-2</v>
      </c>
      <c r="AA494">
        <f>Y494*'MRIP Selectivity'!$O$35</f>
        <v>3.7705735362713981E-2</v>
      </c>
      <c r="AB494">
        <f>Y494*'MRIP Selectivity'!$P$35</f>
        <v>5.4193027772513275E-3</v>
      </c>
      <c r="AC494">
        <v>0.74741255597723821</v>
      </c>
      <c r="AD494">
        <v>0.94160359434525442</v>
      </c>
      <c r="AE494">
        <v>1.3432654004296583</v>
      </c>
      <c r="AF494">
        <f t="shared" si="196"/>
        <v>2.8236921281631376E-2</v>
      </c>
      <c r="AG494">
        <f t="shared" si="197"/>
        <v>3.5503855944962449E-2</v>
      </c>
      <c r="AH494">
        <f t="shared" si="198"/>
        <v>7.2795619151340635E-3</v>
      </c>
      <c r="AI494">
        <f t="shared" si="199"/>
        <v>8.0904603195186719E-2</v>
      </c>
      <c r="AJ494">
        <f t="shared" si="200"/>
        <v>7.1020339141727895E-2</v>
      </c>
      <c r="AK494">
        <f t="shared" si="201"/>
        <v>4.3125038139965308E-2</v>
      </c>
      <c r="AL494">
        <f t="shared" si="202"/>
        <v>4.2783417860096512E-2</v>
      </c>
      <c r="AM494">
        <f t="shared" si="203"/>
        <v>4.252523758739267</v>
      </c>
      <c r="AN494">
        <f t="shared" si="204"/>
        <v>4.2242868374576359</v>
      </c>
      <c r="AO494">
        <v>2</v>
      </c>
      <c r="AP494">
        <f t="shared" si="205"/>
        <v>2.0754853004179354</v>
      </c>
      <c r="AQ494">
        <f t="shared" si="206"/>
        <v>2.0377057353627142</v>
      </c>
      <c r="AR494">
        <v>6</v>
      </c>
      <c r="AS494">
        <f>AR494*'MRIP Selectivity'!$N$35</f>
        <v>3.7779565055221398E-2</v>
      </c>
      <c r="AT494">
        <f>AR494*'MRIP Selectivity'!$O$35</f>
        <v>3.7705735362713981E-2</v>
      </c>
      <c r="AU494">
        <f>AR494*'MRIP Selectivity'!$P$35</f>
        <v>5.4193027772513275E-3</v>
      </c>
      <c r="AV494">
        <v>4</v>
      </c>
      <c r="AW494">
        <f t="shared" si="207"/>
        <v>20</v>
      </c>
      <c r="AX494">
        <f t="shared" si="186"/>
        <v>0</v>
      </c>
      <c r="AY494">
        <f t="shared" si="187"/>
        <v>0</v>
      </c>
      <c r="AZ494">
        <f t="shared" si="188"/>
        <v>0</v>
      </c>
      <c r="BA494">
        <v>258.35621677</v>
      </c>
      <c r="BB494">
        <v>258.35621677</v>
      </c>
    </row>
    <row r="495" spans="1:54" x14ac:dyDescent="0.25">
      <c r="A495" t="s">
        <v>450</v>
      </c>
      <c r="B495" t="s">
        <v>3</v>
      </c>
      <c r="C495">
        <v>2013</v>
      </c>
      <c r="D495">
        <v>4</v>
      </c>
      <c r="E495">
        <v>7</v>
      </c>
      <c r="F495" t="s">
        <v>1870</v>
      </c>
      <c r="G495" t="s">
        <v>1769</v>
      </c>
      <c r="H495" t="s">
        <v>1811</v>
      </c>
      <c r="I495" t="s">
        <v>1812</v>
      </c>
      <c r="J495" t="s">
        <v>1819</v>
      </c>
      <c r="K495" t="str">
        <f t="shared" si="189"/>
        <v>Offshore</v>
      </c>
      <c r="L495">
        <v>0</v>
      </c>
      <c r="M495">
        <f t="shared" si="182"/>
        <v>0</v>
      </c>
      <c r="N495">
        <f t="shared" si="190"/>
        <v>2.516176680597846E-2</v>
      </c>
      <c r="O495">
        <f t="shared" si="191"/>
        <v>1.2568578454237993E-2</v>
      </c>
      <c r="P495">
        <v>0</v>
      </c>
      <c r="Q495">
        <f t="shared" si="192"/>
        <v>0</v>
      </c>
      <c r="R495">
        <v>0</v>
      </c>
      <c r="S495">
        <f t="shared" si="183"/>
        <v>0</v>
      </c>
      <c r="T495">
        <f t="shared" si="193"/>
        <v>0</v>
      </c>
      <c r="U495">
        <f t="shared" si="184"/>
        <v>2.1246925742197942E-2</v>
      </c>
      <c r="V495">
        <f t="shared" si="194"/>
        <v>0.84441310922369939</v>
      </c>
      <c r="W495">
        <f t="shared" si="185"/>
        <v>1.1834618648320815E-2</v>
      </c>
      <c r="X495">
        <f t="shared" si="195"/>
        <v>0.94160359434525431</v>
      </c>
      <c r="Y495">
        <v>2</v>
      </c>
      <c r="Z495">
        <f>Y495*'MRIP Selectivity'!$N$35</f>
        <v>1.2593188351740467E-2</v>
      </c>
      <c r="AA495">
        <f>Y495*'MRIP Selectivity'!$O$35</f>
        <v>1.2568578454237993E-2</v>
      </c>
      <c r="AB495">
        <f>Y495*'MRIP Selectivity'!$P$35</f>
        <v>1.8064342590837759E-3</v>
      </c>
      <c r="AC495">
        <v>0.74741255597723821</v>
      </c>
      <c r="AD495">
        <v>0.94160359434525442</v>
      </c>
      <c r="AE495">
        <v>1.3432654004296583</v>
      </c>
      <c r="AF495">
        <f t="shared" si="196"/>
        <v>9.4123070938771265E-3</v>
      </c>
      <c r="AG495">
        <f t="shared" si="197"/>
        <v>1.1834618648320815E-2</v>
      </c>
      <c r="AH495">
        <f t="shared" si="198"/>
        <v>2.4265206383780212E-3</v>
      </c>
      <c r="AI495">
        <f t="shared" si="199"/>
        <v>2.6968201065062234E-2</v>
      </c>
      <c r="AJ495">
        <f t="shared" si="200"/>
        <v>2.3673446380575964E-2</v>
      </c>
      <c r="AK495">
        <f t="shared" si="201"/>
        <v>1.4375012713321769E-2</v>
      </c>
      <c r="AL495">
        <f t="shared" si="202"/>
        <v>1.4261139286698837E-2</v>
      </c>
      <c r="AM495">
        <f t="shared" si="203"/>
        <v>2.1246925742197942E-2</v>
      </c>
      <c r="AN495">
        <f t="shared" si="204"/>
        <v>1.1834618648320815E-2</v>
      </c>
      <c r="AO495">
        <v>0</v>
      </c>
      <c r="AP495">
        <f t="shared" si="205"/>
        <v>2.516176680597846E-2</v>
      </c>
      <c r="AQ495">
        <f t="shared" si="206"/>
        <v>1.2568578454237993E-2</v>
      </c>
      <c r="AR495">
        <v>2</v>
      </c>
      <c r="AS495">
        <f>AR495*'MRIP Selectivity'!$N$35</f>
        <v>1.2593188351740467E-2</v>
      </c>
      <c r="AT495">
        <f>AR495*'MRIP Selectivity'!$O$35</f>
        <v>1.2568578454237993E-2</v>
      </c>
      <c r="AU495">
        <f>AR495*'MRIP Selectivity'!$P$35</f>
        <v>1.8064342590837759E-3</v>
      </c>
      <c r="AV495">
        <v>3</v>
      </c>
      <c r="AW495">
        <f t="shared" si="207"/>
        <v>15</v>
      </c>
      <c r="AX495">
        <f t="shared" si="186"/>
        <v>0</v>
      </c>
      <c r="AY495">
        <f t="shared" si="187"/>
        <v>0</v>
      </c>
      <c r="AZ495">
        <f t="shared" si="188"/>
        <v>0</v>
      </c>
      <c r="BA495">
        <v>258.35621677</v>
      </c>
      <c r="BB495">
        <v>258.35621677</v>
      </c>
    </row>
    <row r="496" spans="1:54" x14ac:dyDescent="0.25">
      <c r="A496" t="s">
        <v>451</v>
      </c>
      <c r="B496" t="s">
        <v>3</v>
      </c>
      <c r="C496">
        <v>2013</v>
      </c>
      <c r="D496">
        <v>4</v>
      </c>
      <c r="E496">
        <v>7</v>
      </c>
      <c r="F496" t="s">
        <v>1870</v>
      </c>
      <c r="G496" t="s">
        <v>1769</v>
      </c>
      <c r="H496" t="s">
        <v>1811</v>
      </c>
      <c r="I496" t="s">
        <v>1812</v>
      </c>
      <c r="J496" t="s">
        <v>1767</v>
      </c>
      <c r="K496" t="str">
        <f t="shared" si="189"/>
        <v>Inshore</v>
      </c>
      <c r="L496">
        <v>0</v>
      </c>
      <c r="M496">
        <f t="shared" si="182"/>
        <v>0</v>
      </c>
      <c r="N496">
        <f t="shared" si="190"/>
        <v>2.516176680597846E-2</v>
      </c>
      <c r="O496">
        <f t="shared" si="191"/>
        <v>1.2568578454237993E-2</v>
      </c>
      <c r="P496">
        <v>0</v>
      </c>
      <c r="Q496">
        <f t="shared" si="192"/>
        <v>0</v>
      </c>
      <c r="R496">
        <v>0</v>
      </c>
      <c r="S496">
        <f t="shared" si="183"/>
        <v>0</v>
      </c>
      <c r="T496">
        <f t="shared" si="193"/>
        <v>0</v>
      </c>
      <c r="U496">
        <f t="shared" si="184"/>
        <v>2.1246925742197942E-2</v>
      </c>
      <c r="V496">
        <f t="shared" si="194"/>
        <v>0.84441310922369939</v>
      </c>
      <c r="W496">
        <f t="shared" si="185"/>
        <v>1.1834618648320815E-2</v>
      </c>
      <c r="X496">
        <f t="shared" si="195"/>
        <v>0.94160359434525431</v>
      </c>
      <c r="Y496">
        <v>2</v>
      </c>
      <c r="Z496">
        <f>Y496*'MRIP Selectivity'!$N$35</f>
        <v>1.2593188351740467E-2</v>
      </c>
      <c r="AA496">
        <f>Y496*'MRIP Selectivity'!$O$35</f>
        <v>1.2568578454237993E-2</v>
      </c>
      <c r="AB496">
        <f>Y496*'MRIP Selectivity'!$P$35</f>
        <v>1.8064342590837759E-3</v>
      </c>
      <c r="AC496">
        <v>0.74741255597723821</v>
      </c>
      <c r="AD496">
        <v>0.94160359434525442</v>
      </c>
      <c r="AE496">
        <v>1.3432654004296583</v>
      </c>
      <c r="AF496">
        <f t="shared" si="196"/>
        <v>9.4123070938771265E-3</v>
      </c>
      <c r="AG496">
        <f t="shared" si="197"/>
        <v>1.1834618648320815E-2</v>
      </c>
      <c r="AH496">
        <f t="shared" si="198"/>
        <v>2.4265206383780212E-3</v>
      </c>
      <c r="AI496">
        <f t="shared" si="199"/>
        <v>2.6968201065062234E-2</v>
      </c>
      <c r="AJ496">
        <f t="shared" si="200"/>
        <v>2.3673446380575964E-2</v>
      </c>
      <c r="AK496">
        <f t="shared" si="201"/>
        <v>1.4375012713321769E-2</v>
      </c>
      <c r="AL496">
        <f t="shared" si="202"/>
        <v>1.4261139286698837E-2</v>
      </c>
      <c r="AM496">
        <f t="shared" si="203"/>
        <v>2.1246925742197942E-2</v>
      </c>
      <c r="AN496">
        <f t="shared" si="204"/>
        <v>1.1834618648320815E-2</v>
      </c>
      <c r="AO496">
        <v>0</v>
      </c>
      <c r="AP496">
        <f t="shared" si="205"/>
        <v>2.516176680597846E-2</v>
      </c>
      <c r="AQ496">
        <f t="shared" si="206"/>
        <v>1.2568578454237993E-2</v>
      </c>
      <c r="AR496">
        <v>2</v>
      </c>
      <c r="AS496">
        <f>AR496*'MRIP Selectivity'!$N$35</f>
        <v>1.2593188351740467E-2</v>
      </c>
      <c r="AT496">
        <f>AR496*'MRIP Selectivity'!$O$35</f>
        <v>1.2568578454237993E-2</v>
      </c>
      <c r="AU496">
        <f>AR496*'MRIP Selectivity'!$P$35</f>
        <v>1.8064342590837759E-3</v>
      </c>
      <c r="AV496">
        <v>4</v>
      </c>
      <c r="AW496">
        <f t="shared" si="207"/>
        <v>20</v>
      </c>
      <c r="AX496">
        <f t="shared" si="186"/>
        <v>0</v>
      </c>
      <c r="AY496">
        <f t="shared" si="187"/>
        <v>0</v>
      </c>
      <c r="AZ496">
        <f t="shared" si="188"/>
        <v>0</v>
      </c>
      <c r="BA496">
        <v>258.35621677</v>
      </c>
      <c r="BB496">
        <v>258.35621677</v>
      </c>
    </row>
    <row r="497" spans="1:54" x14ac:dyDescent="0.25">
      <c r="A497" t="s">
        <v>452</v>
      </c>
      <c r="B497" t="s">
        <v>3</v>
      </c>
      <c r="C497">
        <v>2013</v>
      </c>
      <c r="D497">
        <v>4</v>
      </c>
      <c r="E497">
        <v>7</v>
      </c>
      <c r="F497" t="s">
        <v>1860</v>
      </c>
      <c r="G497" t="s">
        <v>1769</v>
      </c>
      <c r="H497" t="s">
        <v>1811</v>
      </c>
      <c r="I497" t="s">
        <v>1812</v>
      </c>
      <c r="J497" t="s">
        <v>1813</v>
      </c>
      <c r="K497" t="str">
        <f t="shared" si="189"/>
        <v>Inshore</v>
      </c>
      <c r="L497">
        <v>0</v>
      </c>
      <c r="M497">
        <f t="shared" si="182"/>
        <v>0</v>
      </c>
      <c r="N497">
        <f t="shared" si="190"/>
        <v>1.258088340298923E-2</v>
      </c>
      <c r="O497">
        <f t="shared" si="191"/>
        <v>6.2842892271189965E-3</v>
      </c>
      <c r="P497">
        <v>0</v>
      </c>
      <c r="Q497">
        <f t="shared" si="192"/>
        <v>0</v>
      </c>
      <c r="R497">
        <v>0</v>
      </c>
      <c r="S497">
        <f t="shared" si="183"/>
        <v>0</v>
      </c>
      <c r="T497">
        <f t="shared" si="193"/>
        <v>0</v>
      </c>
      <c r="U497">
        <f t="shared" si="184"/>
        <v>1.0623462871098971E-2</v>
      </c>
      <c r="V497">
        <f t="shared" si="194"/>
        <v>0.84441310922369939</v>
      </c>
      <c r="W497">
        <f t="shared" si="185"/>
        <v>5.9173093241604077E-3</v>
      </c>
      <c r="X497">
        <f t="shared" si="195"/>
        <v>0.94160359434525431</v>
      </c>
      <c r="Y497">
        <v>1</v>
      </c>
      <c r="Z497">
        <f>Y497*'MRIP Selectivity'!$N$35</f>
        <v>6.2965941758702333E-3</v>
      </c>
      <c r="AA497">
        <f>Y497*'MRIP Selectivity'!$O$35</f>
        <v>6.2842892271189965E-3</v>
      </c>
      <c r="AB497">
        <f>Y497*'MRIP Selectivity'!$P$35</f>
        <v>9.0321712954188795E-4</v>
      </c>
      <c r="AC497">
        <v>0.74741255597723821</v>
      </c>
      <c r="AD497">
        <v>0.94160359434525442</v>
      </c>
      <c r="AE497">
        <v>1.3432654004296583</v>
      </c>
      <c r="AF497">
        <f t="shared" si="196"/>
        <v>4.7061535469385633E-3</v>
      </c>
      <c r="AG497">
        <f t="shared" si="197"/>
        <v>5.9173093241604077E-3</v>
      </c>
      <c r="AH497">
        <f t="shared" si="198"/>
        <v>1.2132603191890106E-3</v>
      </c>
      <c r="AI497">
        <f t="shared" si="199"/>
        <v>1.3484100532531117E-2</v>
      </c>
      <c r="AJ497">
        <f t="shared" si="200"/>
        <v>1.1836723190287982E-2</v>
      </c>
      <c r="AK497">
        <f t="shared" si="201"/>
        <v>7.1875063566608846E-3</v>
      </c>
      <c r="AL497">
        <f t="shared" si="202"/>
        <v>7.1305696433494187E-3</v>
      </c>
      <c r="AM497">
        <f t="shared" si="203"/>
        <v>1.0623462871098971E-2</v>
      </c>
      <c r="AN497">
        <f t="shared" si="204"/>
        <v>5.9173093241604077E-3</v>
      </c>
      <c r="AO497">
        <v>0</v>
      </c>
      <c r="AP497">
        <f t="shared" si="205"/>
        <v>1.258088340298923E-2</v>
      </c>
      <c r="AQ497">
        <f t="shared" si="206"/>
        <v>6.2842892271189965E-3</v>
      </c>
      <c r="AR497">
        <v>1</v>
      </c>
      <c r="AS497">
        <f>AR497*'MRIP Selectivity'!$N$35</f>
        <v>6.2965941758702333E-3</v>
      </c>
      <c r="AT497">
        <f>AR497*'MRIP Selectivity'!$O$35</f>
        <v>6.2842892271189965E-3</v>
      </c>
      <c r="AU497">
        <f>AR497*'MRIP Selectivity'!$P$35</f>
        <v>9.0321712954188795E-4</v>
      </c>
      <c r="AV497">
        <v>2</v>
      </c>
      <c r="AW497">
        <f t="shared" si="207"/>
        <v>10</v>
      </c>
      <c r="AX497">
        <f t="shared" si="186"/>
        <v>0</v>
      </c>
      <c r="AY497">
        <f t="shared" si="187"/>
        <v>0</v>
      </c>
      <c r="AZ497">
        <f t="shared" si="188"/>
        <v>0</v>
      </c>
      <c r="BA497">
        <v>193.15034251</v>
      </c>
      <c r="BB497">
        <v>193.15034251</v>
      </c>
    </row>
    <row r="498" spans="1:54" x14ac:dyDescent="0.25">
      <c r="A498" t="s">
        <v>453</v>
      </c>
      <c r="B498" t="s">
        <v>3</v>
      </c>
      <c r="C498">
        <v>2013</v>
      </c>
      <c r="D498">
        <v>4</v>
      </c>
      <c r="E498">
        <v>7</v>
      </c>
      <c r="F498" t="s">
        <v>1828</v>
      </c>
      <c r="G498" t="s">
        <v>1769</v>
      </c>
      <c r="H498" t="s">
        <v>1811</v>
      </c>
      <c r="I498" t="s">
        <v>1812</v>
      </c>
      <c r="J498" t="s">
        <v>1767</v>
      </c>
      <c r="K498" t="str">
        <f t="shared" si="189"/>
        <v>Inshore</v>
      </c>
      <c r="L498">
        <v>0</v>
      </c>
      <c r="M498">
        <f t="shared" si="182"/>
        <v>0</v>
      </c>
      <c r="N498">
        <f t="shared" si="190"/>
        <v>1.258088340298923E-2</v>
      </c>
      <c r="O498">
        <f t="shared" si="191"/>
        <v>6.2842892271189965E-3</v>
      </c>
      <c r="P498">
        <v>0</v>
      </c>
      <c r="Q498">
        <f t="shared" si="192"/>
        <v>0</v>
      </c>
      <c r="R498">
        <v>0</v>
      </c>
      <c r="S498">
        <f t="shared" si="183"/>
        <v>0</v>
      </c>
      <c r="T498">
        <f t="shared" si="193"/>
        <v>0</v>
      </c>
      <c r="U498">
        <f t="shared" si="184"/>
        <v>1.0623462871098971E-2</v>
      </c>
      <c r="V498">
        <f t="shared" si="194"/>
        <v>0.84441310922369939</v>
      </c>
      <c r="W498">
        <f t="shared" si="185"/>
        <v>5.9173093241604077E-3</v>
      </c>
      <c r="X498">
        <f t="shared" si="195"/>
        <v>0.94160359434525431</v>
      </c>
      <c r="Y498">
        <v>1</v>
      </c>
      <c r="Z498">
        <f>Y498*'MRIP Selectivity'!$N$35</f>
        <v>6.2965941758702333E-3</v>
      </c>
      <c r="AA498">
        <f>Y498*'MRIP Selectivity'!$O$35</f>
        <v>6.2842892271189965E-3</v>
      </c>
      <c r="AB498">
        <f>Y498*'MRIP Selectivity'!$P$35</f>
        <v>9.0321712954188795E-4</v>
      </c>
      <c r="AC498">
        <v>0.74741255597723821</v>
      </c>
      <c r="AD498">
        <v>0.94160359434525442</v>
      </c>
      <c r="AE498">
        <v>1.3432654004296583</v>
      </c>
      <c r="AF498">
        <f t="shared" si="196"/>
        <v>4.7061535469385633E-3</v>
      </c>
      <c r="AG498">
        <f t="shared" si="197"/>
        <v>5.9173093241604077E-3</v>
      </c>
      <c r="AH498">
        <f t="shared" si="198"/>
        <v>1.2132603191890106E-3</v>
      </c>
      <c r="AI498">
        <f t="shared" si="199"/>
        <v>1.3484100532531117E-2</v>
      </c>
      <c r="AJ498">
        <f t="shared" si="200"/>
        <v>1.1836723190287982E-2</v>
      </c>
      <c r="AK498">
        <f t="shared" si="201"/>
        <v>7.1875063566608846E-3</v>
      </c>
      <c r="AL498">
        <f t="shared" si="202"/>
        <v>7.1305696433494187E-3</v>
      </c>
      <c r="AM498">
        <f t="shared" si="203"/>
        <v>1.0623462871098971E-2</v>
      </c>
      <c r="AN498">
        <f t="shared" si="204"/>
        <v>5.9173093241604077E-3</v>
      </c>
      <c r="AO498">
        <v>0</v>
      </c>
      <c r="AP498">
        <f t="shared" si="205"/>
        <v>1.258088340298923E-2</v>
      </c>
      <c r="AQ498">
        <f t="shared" si="206"/>
        <v>6.2842892271189965E-3</v>
      </c>
      <c r="AR498">
        <v>1</v>
      </c>
      <c r="AS498">
        <f>AR498*'MRIP Selectivity'!$N$35</f>
        <v>6.2965941758702333E-3</v>
      </c>
      <c r="AT498">
        <f>AR498*'MRIP Selectivity'!$O$35</f>
        <v>6.2842892271189965E-3</v>
      </c>
      <c r="AU498">
        <f>AR498*'MRIP Selectivity'!$P$35</f>
        <v>9.0321712954188795E-4</v>
      </c>
      <c r="AV498">
        <v>3</v>
      </c>
      <c r="AW498">
        <f t="shared" si="207"/>
        <v>15</v>
      </c>
      <c r="AX498">
        <f t="shared" si="186"/>
        <v>0</v>
      </c>
      <c r="AY498">
        <f t="shared" si="187"/>
        <v>0</v>
      </c>
      <c r="AZ498">
        <f t="shared" si="188"/>
        <v>0</v>
      </c>
      <c r="BA498">
        <v>117.01308644</v>
      </c>
      <c r="BB498">
        <v>117.01308644</v>
      </c>
    </row>
    <row r="499" spans="1:54" x14ac:dyDescent="0.25">
      <c r="A499" t="s">
        <v>454</v>
      </c>
      <c r="B499" t="s">
        <v>3</v>
      </c>
      <c r="C499">
        <v>2013</v>
      </c>
      <c r="D499">
        <v>4</v>
      </c>
      <c r="E499">
        <v>8</v>
      </c>
      <c r="F499" t="s">
        <v>1838</v>
      </c>
      <c r="G499" t="s">
        <v>1769</v>
      </c>
      <c r="H499" t="s">
        <v>1811</v>
      </c>
      <c r="I499" t="s">
        <v>1812</v>
      </c>
      <c r="J499" t="s">
        <v>1819</v>
      </c>
      <c r="K499" t="str">
        <f t="shared" si="189"/>
        <v>Offshore</v>
      </c>
      <c r="L499">
        <v>0</v>
      </c>
      <c r="M499">
        <f t="shared" si="182"/>
        <v>0</v>
      </c>
      <c r="N499">
        <f t="shared" si="190"/>
        <v>0.31452208507473078</v>
      </c>
      <c r="O499">
        <f t="shared" si="191"/>
        <v>0.15710723067797491</v>
      </c>
      <c r="P499">
        <v>0</v>
      </c>
      <c r="Q499">
        <f t="shared" si="192"/>
        <v>0</v>
      </c>
      <c r="R499">
        <v>0</v>
      </c>
      <c r="S499">
        <f t="shared" si="183"/>
        <v>0</v>
      </c>
      <c r="T499">
        <f t="shared" si="193"/>
        <v>0</v>
      </c>
      <c r="U499">
        <f t="shared" si="184"/>
        <v>0.26558657177747425</v>
      </c>
      <c r="V499">
        <f t="shared" si="194"/>
        <v>0.84441310922369917</v>
      </c>
      <c r="W499">
        <f t="shared" si="185"/>
        <v>0.1479327331040102</v>
      </c>
      <c r="X499">
        <f t="shared" si="195"/>
        <v>0.94160359434525442</v>
      </c>
      <c r="Y499">
        <v>25</v>
      </c>
      <c r="Z499">
        <f>Y499*'MRIP Selectivity'!$N$35</f>
        <v>0.15741485439675584</v>
      </c>
      <c r="AA499">
        <f>Y499*'MRIP Selectivity'!$O$35</f>
        <v>0.15710723067797491</v>
      </c>
      <c r="AB499">
        <f>Y499*'MRIP Selectivity'!$P$35</f>
        <v>2.2580428238547199E-2</v>
      </c>
      <c r="AC499">
        <v>0.74741255597723821</v>
      </c>
      <c r="AD499">
        <v>0.94160359434525442</v>
      </c>
      <c r="AE499">
        <v>1.3432654004296583</v>
      </c>
      <c r="AF499">
        <f t="shared" si="196"/>
        <v>0.11765383867346407</v>
      </c>
      <c r="AG499">
        <f t="shared" si="197"/>
        <v>0.1479327331040102</v>
      </c>
      <c r="AH499">
        <f t="shared" si="198"/>
        <v>3.0331507979725267E-2</v>
      </c>
      <c r="AI499">
        <f t="shared" si="199"/>
        <v>0.33710251331327801</v>
      </c>
      <c r="AJ499">
        <f t="shared" si="200"/>
        <v>0.29591807975719953</v>
      </c>
      <c r="AK499">
        <f t="shared" si="201"/>
        <v>0.17968765891652211</v>
      </c>
      <c r="AL499">
        <f t="shared" si="202"/>
        <v>0.17826424108373545</v>
      </c>
      <c r="AM499">
        <f t="shared" si="203"/>
        <v>0.26558657177747425</v>
      </c>
      <c r="AN499">
        <f t="shared" si="204"/>
        <v>0.1479327331040102</v>
      </c>
      <c r="AO499">
        <v>0</v>
      </c>
      <c r="AP499">
        <f t="shared" si="205"/>
        <v>0.31452208507473078</v>
      </c>
      <c r="AQ499">
        <f t="shared" si="206"/>
        <v>0.15710723067797491</v>
      </c>
      <c r="AR499">
        <v>25</v>
      </c>
      <c r="AS499">
        <f>AR499*'MRIP Selectivity'!$N$35</f>
        <v>0.15741485439675584</v>
      </c>
      <c r="AT499">
        <f>AR499*'MRIP Selectivity'!$O$35</f>
        <v>0.15710723067797491</v>
      </c>
      <c r="AU499">
        <f>AR499*'MRIP Selectivity'!$P$35</f>
        <v>2.2580428238547199E-2</v>
      </c>
      <c r="AV499">
        <v>16</v>
      </c>
      <c r="AW499">
        <f t="shared" si="207"/>
        <v>80</v>
      </c>
      <c r="AX499">
        <f t="shared" si="186"/>
        <v>0</v>
      </c>
      <c r="AY499">
        <f t="shared" si="187"/>
        <v>0</v>
      </c>
      <c r="AZ499">
        <f t="shared" si="188"/>
        <v>0</v>
      </c>
      <c r="BA499">
        <v>297.11065176</v>
      </c>
      <c r="BB499">
        <v>297.11065176</v>
      </c>
    </row>
    <row r="500" spans="1:54" x14ac:dyDescent="0.25">
      <c r="A500" t="s">
        <v>1897</v>
      </c>
      <c r="B500" t="s">
        <v>3</v>
      </c>
      <c r="C500">
        <v>2013</v>
      </c>
      <c r="D500">
        <v>5</v>
      </c>
      <c r="E500">
        <v>9</v>
      </c>
      <c r="F500" t="s">
        <v>1850</v>
      </c>
      <c r="G500" t="s">
        <v>1769</v>
      </c>
      <c r="H500" t="s">
        <v>1811</v>
      </c>
      <c r="I500" t="s">
        <v>1812</v>
      </c>
      <c r="J500" t="s">
        <v>1767</v>
      </c>
      <c r="K500" t="str">
        <f t="shared" si="189"/>
        <v>Inshore</v>
      </c>
      <c r="L500">
        <v>0</v>
      </c>
      <c r="M500">
        <f t="shared" si="182"/>
        <v>0</v>
      </c>
      <c r="N500">
        <f t="shared" si="190"/>
        <v>0.10064706722391384</v>
      </c>
      <c r="O500">
        <f t="shared" si="191"/>
        <v>5.0274313816951972E-2</v>
      </c>
      <c r="P500">
        <v>0</v>
      </c>
      <c r="Q500">
        <f t="shared" si="192"/>
        <v>0</v>
      </c>
      <c r="R500">
        <v>0</v>
      </c>
      <c r="S500">
        <f t="shared" si="183"/>
        <v>0</v>
      </c>
      <c r="T500">
        <f t="shared" si="193"/>
        <v>0</v>
      </c>
      <c r="U500">
        <f t="shared" si="184"/>
        <v>8.4987702968791767E-2</v>
      </c>
      <c r="V500">
        <f t="shared" si="194"/>
        <v>0.84441310922369939</v>
      </c>
      <c r="W500">
        <f t="shared" si="185"/>
        <v>4.7338474593283261E-2</v>
      </c>
      <c r="X500">
        <f t="shared" si="195"/>
        <v>0.94160359434525431</v>
      </c>
      <c r="Y500">
        <v>8</v>
      </c>
      <c r="Z500">
        <f>Y500*'MRIP Selectivity'!$N$35</f>
        <v>5.0372753406961866E-2</v>
      </c>
      <c r="AA500">
        <f>Y500*'MRIP Selectivity'!$O$35</f>
        <v>5.0274313816951972E-2</v>
      </c>
      <c r="AB500">
        <f>Y500*'MRIP Selectivity'!$P$35</f>
        <v>7.2257370363351036E-3</v>
      </c>
      <c r="AC500">
        <v>0.74741255597723821</v>
      </c>
      <c r="AD500">
        <v>0.94160359434525442</v>
      </c>
      <c r="AE500">
        <v>1.3432654004296583</v>
      </c>
      <c r="AF500">
        <f t="shared" si="196"/>
        <v>3.7649228375508506E-2</v>
      </c>
      <c r="AG500">
        <f t="shared" si="197"/>
        <v>4.7338474593283261E-2</v>
      </c>
      <c r="AH500">
        <f t="shared" si="198"/>
        <v>9.7060825535120847E-3</v>
      </c>
      <c r="AI500">
        <f t="shared" si="199"/>
        <v>0.10787280426024894</v>
      </c>
      <c r="AJ500">
        <f t="shared" si="200"/>
        <v>9.4693785522303855E-2</v>
      </c>
      <c r="AK500">
        <f t="shared" si="201"/>
        <v>5.7500050853287077E-2</v>
      </c>
      <c r="AL500">
        <f t="shared" si="202"/>
        <v>5.7044557146795349E-2</v>
      </c>
      <c r="AM500">
        <f t="shared" si="203"/>
        <v>8.4987702968791767E-2</v>
      </c>
      <c r="AN500">
        <f t="shared" si="204"/>
        <v>4.7338474593283261E-2</v>
      </c>
      <c r="AO500">
        <v>0</v>
      </c>
      <c r="AP500">
        <f t="shared" si="205"/>
        <v>0.10064706722391384</v>
      </c>
      <c r="AQ500">
        <f t="shared" si="206"/>
        <v>5.0274313816951972E-2</v>
      </c>
      <c r="AR500">
        <v>8</v>
      </c>
      <c r="AS500">
        <f>AR500*'MRIP Selectivity'!$N$35</f>
        <v>5.0372753406961866E-2</v>
      </c>
      <c r="AT500">
        <f>AR500*'MRIP Selectivity'!$O$35</f>
        <v>5.0274313816951972E-2</v>
      </c>
      <c r="AU500">
        <f>AR500*'MRIP Selectivity'!$P$35</f>
        <v>7.2257370363351036E-3</v>
      </c>
      <c r="AV500">
        <v>2</v>
      </c>
      <c r="AW500">
        <f t="shared" si="207"/>
        <v>10</v>
      </c>
      <c r="AX500">
        <f t="shared" si="186"/>
        <v>0</v>
      </c>
      <c r="AY500">
        <f t="shared" si="187"/>
        <v>0</v>
      </c>
      <c r="AZ500">
        <f t="shared" si="188"/>
        <v>0</v>
      </c>
      <c r="BA500">
        <v>1261.1564175999999</v>
      </c>
      <c r="BB500">
        <v>1261.1564175999999</v>
      </c>
    </row>
    <row r="501" spans="1:54" x14ac:dyDescent="0.25">
      <c r="A501" t="s">
        <v>455</v>
      </c>
      <c r="B501" t="s">
        <v>3</v>
      </c>
      <c r="C501">
        <v>2013</v>
      </c>
      <c r="D501">
        <v>5</v>
      </c>
      <c r="E501">
        <v>9</v>
      </c>
      <c r="F501" t="s">
        <v>1825</v>
      </c>
      <c r="G501" t="s">
        <v>1769</v>
      </c>
      <c r="H501" t="s">
        <v>1811</v>
      </c>
      <c r="I501" t="s">
        <v>1812</v>
      </c>
      <c r="J501" t="s">
        <v>1813</v>
      </c>
      <c r="K501" t="str">
        <f t="shared" si="189"/>
        <v>Inshore</v>
      </c>
      <c r="L501">
        <v>0</v>
      </c>
      <c r="M501">
        <f t="shared" si="182"/>
        <v>0</v>
      </c>
      <c r="N501">
        <f t="shared" si="190"/>
        <v>2.516176680597846E-2</v>
      </c>
      <c r="O501">
        <f t="shared" si="191"/>
        <v>1.2568578454237993E-2</v>
      </c>
      <c r="P501">
        <v>0</v>
      </c>
      <c r="Q501">
        <f t="shared" si="192"/>
        <v>0</v>
      </c>
      <c r="R501">
        <v>0</v>
      </c>
      <c r="S501">
        <f t="shared" si="183"/>
        <v>0</v>
      </c>
      <c r="T501">
        <f t="shared" si="193"/>
        <v>0</v>
      </c>
      <c r="U501">
        <f t="shared" si="184"/>
        <v>2.1246925742197942E-2</v>
      </c>
      <c r="V501">
        <f t="shared" si="194"/>
        <v>0.84441310922369939</v>
      </c>
      <c r="W501">
        <f t="shared" si="185"/>
        <v>1.1834618648320815E-2</v>
      </c>
      <c r="X501">
        <f t="shared" si="195"/>
        <v>0.94160359434525431</v>
      </c>
      <c r="Y501">
        <v>2</v>
      </c>
      <c r="Z501">
        <f>Y501*'MRIP Selectivity'!$N$35</f>
        <v>1.2593188351740467E-2</v>
      </c>
      <c r="AA501">
        <f>Y501*'MRIP Selectivity'!$O$35</f>
        <v>1.2568578454237993E-2</v>
      </c>
      <c r="AB501">
        <f>Y501*'MRIP Selectivity'!$P$35</f>
        <v>1.8064342590837759E-3</v>
      </c>
      <c r="AC501">
        <v>0.74741255597723821</v>
      </c>
      <c r="AD501">
        <v>0.94160359434525442</v>
      </c>
      <c r="AE501">
        <v>1.3432654004296583</v>
      </c>
      <c r="AF501">
        <f t="shared" si="196"/>
        <v>9.4123070938771265E-3</v>
      </c>
      <c r="AG501">
        <f t="shared" si="197"/>
        <v>1.1834618648320815E-2</v>
      </c>
      <c r="AH501">
        <f t="shared" si="198"/>
        <v>2.4265206383780212E-3</v>
      </c>
      <c r="AI501">
        <f t="shared" si="199"/>
        <v>2.6968201065062234E-2</v>
      </c>
      <c r="AJ501">
        <f t="shared" si="200"/>
        <v>2.3673446380575964E-2</v>
      </c>
      <c r="AK501">
        <f t="shared" si="201"/>
        <v>1.4375012713321769E-2</v>
      </c>
      <c r="AL501">
        <f t="shared" si="202"/>
        <v>1.4261139286698837E-2</v>
      </c>
      <c r="AM501">
        <f t="shared" si="203"/>
        <v>2.1246925742197942E-2</v>
      </c>
      <c r="AN501">
        <f t="shared" si="204"/>
        <v>1.1834618648320815E-2</v>
      </c>
      <c r="AO501">
        <v>0</v>
      </c>
      <c r="AP501">
        <f t="shared" si="205"/>
        <v>2.516176680597846E-2</v>
      </c>
      <c r="AQ501">
        <f t="shared" si="206"/>
        <v>1.2568578454237993E-2</v>
      </c>
      <c r="AR501">
        <v>2</v>
      </c>
      <c r="AS501">
        <f>AR501*'MRIP Selectivity'!$N$35</f>
        <v>1.2593188351740467E-2</v>
      </c>
      <c r="AT501">
        <f>AR501*'MRIP Selectivity'!$O$35</f>
        <v>1.2568578454237993E-2</v>
      </c>
      <c r="AU501">
        <f>AR501*'MRIP Selectivity'!$P$35</f>
        <v>1.8064342590837759E-3</v>
      </c>
      <c r="AV501">
        <v>2</v>
      </c>
      <c r="AW501">
        <f t="shared" si="207"/>
        <v>10</v>
      </c>
      <c r="AX501">
        <f t="shared" si="186"/>
        <v>0</v>
      </c>
      <c r="AY501">
        <f t="shared" si="187"/>
        <v>0</v>
      </c>
      <c r="AZ501">
        <f t="shared" si="188"/>
        <v>0</v>
      </c>
      <c r="BA501">
        <v>607.47445822999998</v>
      </c>
      <c r="BB501">
        <v>607.47445822999998</v>
      </c>
    </row>
    <row r="502" spans="1:54" x14ac:dyDescent="0.25">
      <c r="A502" t="s">
        <v>456</v>
      </c>
      <c r="B502" t="s">
        <v>3</v>
      </c>
      <c r="C502">
        <v>2013</v>
      </c>
      <c r="D502">
        <v>5</v>
      </c>
      <c r="E502">
        <v>10</v>
      </c>
      <c r="F502" t="s">
        <v>1868</v>
      </c>
      <c r="G502" t="s">
        <v>1769</v>
      </c>
      <c r="H502" t="s">
        <v>1811</v>
      </c>
      <c r="I502" t="s">
        <v>1812</v>
      </c>
      <c r="J502" t="s">
        <v>1813</v>
      </c>
      <c r="K502" t="str">
        <f t="shared" si="189"/>
        <v>Inshore</v>
      </c>
      <c r="L502">
        <v>0</v>
      </c>
      <c r="M502">
        <f t="shared" si="182"/>
        <v>0</v>
      </c>
      <c r="N502">
        <f t="shared" si="190"/>
        <v>0.16355148423885998</v>
      </c>
      <c r="O502">
        <f t="shared" si="191"/>
        <v>8.1695759952546951E-2</v>
      </c>
      <c r="P502">
        <v>0</v>
      </c>
      <c r="Q502">
        <f t="shared" si="192"/>
        <v>0</v>
      </c>
      <c r="R502">
        <v>0</v>
      </c>
      <c r="S502">
        <f t="shared" si="183"/>
        <v>0</v>
      </c>
      <c r="T502">
        <f t="shared" si="193"/>
        <v>0</v>
      </c>
      <c r="U502">
        <f t="shared" si="184"/>
        <v>0.13810501732428662</v>
      </c>
      <c r="V502">
        <f t="shared" si="194"/>
        <v>0.84441310922369939</v>
      </c>
      <c r="W502">
        <f t="shared" si="185"/>
        <v>7.6925021214085301E-2</v>
      </c>
      <c r="X502">
        <f t="shared" si="195"/>
        <v>0.94160359434525442</v>
      </c>
      <c r="Y502">
        <v>13</v>
      </c>
      <c r="Z502">
        <f>Y502*'MRIP Selectivity'!$N$35</f>
        <v>8.1855724286313034E-2</v>
      </c>
      <c r="AA502">
        <f>Y502*'MRIP Selectivity'!$O$35</f>
        <v>8.1695759952546951E-2</v>
      </c>
      <c r="AB502">
        <f>Y502*'MRIP Selectivity'!$P$35</f>
        <v>1.1741822684044544E-2</v>
      </c>
      <c r="AC502">
        <v>0.74741255597723821</v>
      </c>
      <c r="AD502">
        <v>0.94160359434525442</v>
      </c>
      <c r="AE502">
        <v>1.3432654004296583</v>
      </c>
      <c r="AF502">
        <f t="shared" si="196"/>
        <v>6.1179996110201321E-2</v>
      </c>
      <c r="AG502">
        <f t="shared" si="197"/>
        <v>7.6925021214085301E-2</v>
      </c>
      <c r="AH502">
        <f t="shared" si="198"/>
        <v>1.5772384149457138E-2</v>
      </c>
      <c r="AI502">
        <f t="shared" si="199"/>
        <v>0.17529330692290454</v>
      </c>
      <c r="AJ502">
        <f t="shared" si="200"/>
        <v>0.15387740147374376</v>
      </c>
      <c r="AK502">
        <f t="shared" si="201"/>
        <v>9.3437582636591493E-2</v>
      </c>
      <c r="AL502">
        <f t="shared" si="202"/>
        <v>9.2697405363542443E-2</v>
      </c>
      <c r="AM502">
        <f t="shared" si="203"/>
        <v>0.13810501732428662</v>
      </c>
      <c r="AN502">
        <f t="shared" si="204"/>
        <v>7.6925021214085301E-2</v>
      </c>
      <c r="AO502">
        <v>0</v>
      </c>
      <c r="AP502">
        <f t="shared" si="205"/>
        <v>0.16355148423885998</v>
      </c>
      <c r="AQ502">
        <f t="shared" si="206"/>
        <v>8.1695759952546951E-2</v>
      </c>
      <c r="AR502">
        <v>13</v>
      </c>
      <c r="AS502">
        <f>AR502*'MRIP Selectivity'!$N$35</f>
        <v>8.1855724286313034E-2</v>
      </c>
      <c r="AT502">
        <f>AR502*'MRIP Selectivity'!$O$35</f>
        <v>8.1695759952546951E-2</v>
      </c>
      <c r="AU502">
        <f>AR502*'MRIP Selectivity'!$P$35</f>
        <v>1.1741822684044544E-2</v>
      </c>
      <c r="AV502">
        <v>9</v>
      </c>
      <c r="AW502">
        <f t="shared" si="207"/>
        <v>45</v>
      </c>
      <c r="AX502">
        <f t="shared" si="186"/>
        <v>0</v>
      </c>
      <c r="AY502">
        <f t="shared" si="187"/>
        <v>0</v>
      </c>
      <c r="AZ502">
        <f t="shared" si="188"/>
        <v>0</v>
      </c>
      <c r="BA502">
        <v>198.99105645</v>
      </c>
      <c r="BB502">
        <v>198.99105645</v>
      </c>
    </row>
    <row r="503" spans="1:54" x14ac:dyDescent="0.25">
      <c r="A503" t="s">
        <v>457</v>
      </c>
      <c r="B503" t="s">
        <v>3</v>
      </c>
      <c r="C503">
        <v>2013</v>
      </c>
      <c r="D503">
        <v>5</v>
      </c>
      <c r="E503">
        <v>10</v>
      </c>
      <c r="F503" t="s">
        <v>1843</v>
      </c>
      <c r="G503" t="s">
        <v>1769</v>
      </c>
      <c r="H503" t="s">
        <v>1811</v>
      </c>
      <c r="I503" t="s">
        <v>1812</v>
      </c>
      <c r="J503" t="s">
        <v>1767</v>
      </c>
      <c r="K503" t="str">
        <f t="shared" si="189"/>
        <v>Inshore</v>
      </c>
      <c r="L503">
        <v>0</v>
      </c>
      <c r="M503">
        <f t="shared" si="182"/>
        <v>0</v>
      </c>
      <c r="N503">
        <f t="shared" si="190"/>
        <v>1.258088340298923E-2</v>
      </c>
      <c r="O503">
        <f t="shared" si="191"/>
        <v>6.2842892271189965E-3</v>
      </c>
      <c r="P503">
        <v>0</v>
      </c>
      <c r="Q503">
        <f t="shared" si="192"/>
        <v>0</v>
      </c>
      <c r="R503">
        <v>0</v>
      </c>
      <c r="S503">
        <f t="shared" si="183"/>
        <v>0</v>
      </c>
      <c r="T503">
        <f t="shared" si="193"/>
        <v>0</v>
      </c>
      <c r="U503">
        <f t="shared" si="184"/>
        <v>1.0623462871098971E-2</v>
      </c>
      <c r="V503">
        <f t="shared" si="194"/>
        <v>0.84441310922369939</v>
      </c>
      <c r="W503">
        <f t="shared" si="185"/>
        <v>5.9173093241604077E-3</v>
      </c>
      <c r="X503">
        <f t="shared" si="195"/>
        <v>0.94160359434525431</v>
      </c>
      <c r="Y503">
        <v>1</v>
      </c>
      <c r="Z503">
        <f>Y503*'MRIP Selectivity'!$N$35</f>
        <v>6.2965941758702333E-3</v>
      </c>
      <c r="AA503">
        <f>Y503*'MRIP Selectivity'!$O$35</f>
        <v>6.2842892271189965E-3</v>
      </c>
      <c r="AB503">
        <f>Y503*'MRIP Selectivity'!$P$35</f>
        <v>9.0321712954188795E-4</v>
      </c>
      <c r="AC503">
        <v>0.74741255597723821</v>
      </c>
      <c r="AD503">
        <v>0.94160359434525442</v>
      </c>
      <c r="AE503">
        <v>1.3432654004296583</v>
      </c>
      <c r="AF503">
        <f t="shared" si="196"/>
        <v>4.7061535469385633E-3</v>
      </c>
      <c r="AG503">
        <f t="shared" si="197"/>
        <v>5.9173093241604077E-3</v>
      </c>
      <c r="AH503">
        <f t="shared" si="198"/>
        <v>1.2132603191890106E-3</v>
      </c>
      <c r="AI503">
        <f t="shared" si="199"/>
        <v>1.3484100532531117E-2</v>
      </c>
      <c r="AJ503">
        <f t="shared" si="200"/>
        <v>1.1836723190287982E-2</v>
      </c>
      <c r="AK503">
        <f t="shared" si="201"/>
        <v>7.1875063566608846E-3</v>
      </c>
      <c r="AL503">
        <f t="shared" si="202"/>
        <v>7.1305696433494187E-3</v>
      </c>
      <c r="AM503">
        <f t="shared" si="203"/>
        <v>1.0623462871098971E-2</v>
      </c>
      <c r="AN503">
        <f t="shared" si="204"/>
        <v>5.9173093241604077E-3</v>
      </c>
      <c r="AO503">
        <v>0</v>
      </c>
      <c r="AP503">
        <f t="shared" si="205"/>
        <v>1.258088340298923E-2</v>
      </c>
      <c r="AQ503">
        <f t="shared" si="206"/>
        <v>6.2842892271189965E-3</v>
      </c>
      <c r="AR503">
        <v>1</v>
      </c>
      <c r="AS503">
        <f>AR503*'MRIP Selectivity'!$N$35</f>
        <v>6.2965941758702333E-3</v>
      </c>
      <c r="AT503">
        <f>AR503*'MRIP Selectivity'!$O$35</f>
        <v>6.2842892271189965E-3</v>
      </c>
      <c r="AU503">
        <f>AR503*'MRIP Selectivity'!$P$35</f>
        <v>9.0321712954188795E-4</v>
      </c>
      <c r="AV503">
        <v>2</v>
      </c>
      <c r="AW503">
        <f t="shared" si="207"/>
        <v>10</v>
      </c>
      <c r="AX503">
        <f t="shared" si="186"/>
        <v>0</v>
      </c>
      <c r="AY503">
        <f t="shared" si="187"/>
        <v>0</v>
      </c>
      <c r="AZ503">
        <f t="shared" si="188"/>
        <v>0</v>
      </c>
      <c r="BA503">
        <v>348.81862038000003</v>
      </c>
      <c r="BB503">
        <v>348.81862038000003</v>
      </c>
    </row>
    <row r="504" spans="1:54" x14ac:dyDescent="0.25">
      <c r="A504" t="s">
        <v>458</v>
      </c>
      <c r="B504" t="s">
        <v>3</v>
      </c>
      <c r="C504">
        <v>2013</v>
      </c>
      <c r="D504">
        <v>5</v>
      </c>
      <c r="E504">
        <v>10</v>
      </c>
      <c r="F504" t="s">
        <v>1843</v>
      </c>
      <c r="G504" t="s">
        <v>1769</v>
      </c>
      <c r="H504" t="s">
        <v>1811</v>
      </c>
      <c r="I504" t="s">
        <v>1812</v>
      </c>
      <c r="J504" t="s">
        <v>1813</v>
      </c>
      <c r="K504" t="str">
        <f t="shared" si="189"/>
        <v>Inshore</v>
      </c>
      <c r="L504">
        <v>0</v>
      </c>
      <c r="M504">
        <f t="shared" si="182"/>
        <v>0</v>
      </c>
      <c r="N504">
        <f t="shared" si="190"/>
        <v>1.258088340298923E-2</v>
      </c>
      <c r="O504">
        <f t="shared" si="191"/>
        <v>6.2842892271189965E-3</v>
      </c>
      <c r="P504">
        <v>0</v>
      </c>
      <c r="Q504">
        <f t="shared" si="192"/>
        <v>0</v>
      </c>
      <c r="R504">
        <v>0</v>
      </c>
      <c r="S504">
        <f t="shared" si="183"/>
        <v>0</v>
      </c>
      <c r="T504">
        <f t="shared" si="193"/>
        <v>0</v>
      </c>
      <c r="U504">
        <f t="shared" si="184"/>
        <v>1.0623462871098971E-2</v>
      </c>
      <c r="V504">
        <f t="shared" si="194"/>
        <v>0.84441310922369939</v>
      </c>
      <c r="W504">
        <f t="shared" si="185"/>
        <v>5.9173093241604077E-3</v>
      </c>
      <c r="X504">
        <f t="shared" si="195"/>
        <v>0.94160359434525431</v>
      </c>
      <c r="Y504">
        <v>1</v>
      </c>
      <c r="Z504">
        <f>Y504*'MRIP Selectivity'!$N$35</f>
        <v>6.2965941758702333E-3</v>
      </c>
      <c r="AA504">
        <f>Y504*'MRIP Selectivity'!$O$35</f>
        <v>6.2842892271189965E-3</v>
      </c>
      <c r="AB504">
        <f>Y504*'MRIP Selectivity'!$P$35</f>
        <v>9.0321712954188795E-4</v>
      </c>
      <c r="AC504">
        <v>0.74741255597723821</v>
      </c>
      <c r="AD504">
        <v>0.94160359434525442</v>
      </c>
      <c r="AE504">
        <v>1.3432654004296583</v>
      </c>
      <c r="AF504">
        <f t="shared" si="196"/>
        <v>4.7061535469385633E-3</v>
      </c>
      <c r="AG504">
        <f t="shared" si="197"/>
        <v>5.9173093241604077E-3</v>
      </c>
      <c r="AH504">
        <f t="shared" si="198"/>
        <v>1.2132603191890106E-3</v>
      </c>
      <c r="AI504">
        <f t="shared" si="199"/>
        <v>1.3484100532531117E-2</v>
      </c>
      <c r="AJ504">
        <f t="shared" si="200"/>
        <v>1.1836723190287982E-2</v>
      </c>
      <c r="AK504">
        <f t="shared" si="201"/>
        <v>7.1875063566608846E-3</v>
      </c>
      <c r="AL504">
        <f t="shared" si="202"/>
        <v>7.1305696433494187E-3</v>
      </c>
      <c r="AM504">
        <f t="shared" si="203"/>
        <v>1.0623462871098971E-2</v>
      </c>
      <c r="AN504">
        <f t="shared" si="204"/>
        <v>5.9173093241604077E-3</v>
      </c>
      <c r="AO504">
        <v>0</v>
      </c>
      <c r="AP504">
        <f t="shared" si="205"/>
        <v>1.258088340298923E-2</v>
      </c>
      <c r="AQ504">
        <f t="shared" si="206"/>
        <v>6.2842892271189965E-3</v>
      </c>
      <c r="AR504">
        <v>1</v>
      </c>
      <c r="AS504">
        <f>AR504*'MRIP Selectivity'!$N$35</f>
        <v>6.2965941758702333E-3</v>
      </c>
      <c r="AT504">
        <f>AR504*'MRIP Selectivity'!$O$35</f>
        <v>6.2842892271189965E-3</v>
      </c>
      <c r="AU504">
        <f>AR504*'MRIP Selectivity'!$P$35</f>
        <v>9.0321712954188795E-4</v>
      </c>
      <c r="AV504">
        <v>2</v>
      </c>
      <c r="AW504">
        <f t="shared" si="207"/>
        <v>10</v>
      </c>
      <c r="AX504">
        <f t="shared" si="186"/>
        <v>0</v>
      </c>
      <c r="AY504">
        <f t="shared" si="187"/>
        <v>0</v>
      </c>
      <c r="AZ504">
        <f t="shared" si="188"/>
        <v>0</v>
      </c>
      <c r="BA504">
        <v>348.81862038000003</v>
      </c>
      <c r="BB504">
        <v>348.81862038000003</v>
      </c>
    </row>
    <row r="505" spans="1:54" x14ac:dyDescent="0.25">
      <c r="A505" t="s">
        <v>459</v>
      </c>
      <c r="B505" t="s">
        <v>3</v>
      </c>
      <c r="C505">
        <v>2013</v>
      </c>
      <c r="D505">
        <v>5</v>
      </c>
      <c r="E505">
        <v>10</v>
      </c>
      <c r="F505" t="s">
        <v>1870</v>
      </c>
      <c r="G505" t="s">
        <v>1769</v>
      </c>
      <c r="H505" t="s">
        <v>1840</v>
      </c>
      <c r="I505" t="s">
        <v>1812</v>
      </c>
      <c r="J505" t="s">
        <v>1813</v>
      </c>
      <c r="K505" t="str">
        <f t="shared" si="189"/>
        <v>Inshore</v>
      </c>
      <c r="L505">
        <v>0</v>
      </c>
      <c r="M505">
        <f t="shared" si="182"/>
        <v>0</v>
      </c>
      <c r="N505">
        <f t="shared" si="190"/>
        <v>1.258088340298923E-2</v>
      </c>
      <c r="O505">
        <f t="shared" si="191"/>
        <v>6.2842892271189965E-3</v>
      </c>
      <c r="P505">
        <v>0</v>
      </c>
      <c r="Q505">
        <f t="shared" si="192"/>
        <v>0</v>
      </c>
      <c r="R505">
        <v>0</v>
      </c>
      <c r="S505">
        <f t="shared" si="183"/>
        <v>0</v>
      </c>
      <c r="T505">
        <f t="shared" si="193"/>
        <v>0</v>
      </c>
      <c r="U505">
        <f t="shared" si="184"/>
        <v>1.0623462871098971E-2</v>
      </c>
      <c r="V505">
        <f t="shared" si="194"/>
        <v>0.84441310922369939</v>
      </c>
      <c r="W505">
        <f t="shared" si="185"/>
        <v>5.9173093241604077E-3</v>
      </c>
      <c r="X505">
        <f t="shared" si="195"/>
        <v>0.94160359434525431</v>
      </c>
      <c r="Y505">
        <v>1</v>
      </c>
      <c r="Z505">
        <f>Y505*'MRIP Selectivity'!$N$35</f>
        <v>6.2965941758702333E-3</v>
      </c>
      <c r="AA505">
        <f>Y505*'MRIP Selectivity'!$O$35</f>
        <v>6.2842892271189965E-3</v>
      </c>
      <c r="AB505">
        <f>Y505*'MRIP Selectivity'!$P$35</f>
        <v>9.0321712954188795E-4</v>
      </c>
      <c r="AC505">
        <v>0.74741255597723821</v>
      </c>
      <c r="AD505">
        <v>0.94160359434525442</v>
      </c>
      <c r="AE505">
        <v>1.3432654004296583</v>
      </c>
      <c r="AF505">
        <f t="shared" si="196"/>
        <v>4.7061535469385633E-3</v>
      </c>
      <c r="AG505">
        <f t="shared" si="197"/>
        <v>5.9173093241604077E-3</v>
      </c>
      <c r="AH505">
        <f t="shared" si="198"/>
        <v>1.2132603191890106E-3</v>
      </c>
      <c r="AI505">
        <f t="shared" si="199"/>
        <v>1.3484100532531117E-2</v>
      </c>
      <c r="AJ505">
        <f t="shared" si="200"/>
        <v>1.1836723190287982E-2</v>
      </c>
      <c r="AK505">
        <f t="shared" si="201"/>
        <v>7.1875063566608846E-3</v>
      </c>
      <c r="AL505">
        <f t="shared" si="202"/>
        <v>7.1305696433494187E-3</v>
      </c>
      <c r="AM505">
        <f t="shared" si="203"/>
        <v>1.0623462871098971E-2</v>
      </c>
      <c r="AN505">
        <f t="shared" si="204"/>
        <v>5.9173093241604077E-3</v>
      </c>
      <c r="AO505">
        <v>0</v>
      </c>
      <c r="AP505">
        <f t="shared" si="205"/>
        <v>1.258088340298923E-2</v>
      </c>
      <c r="AQ505">
        <f t="shared" si="206"/>
        <v>6.2842892271189965E-3</v>
      </c>
      <c r="AR505">
        <v>1</v>
      </c>
      <c r="AS505">
        <f>AR505*'MRIP Selectivity'!$N$35</f>
        <v>6.2965941758702333E-3</v>
      </c>
      <c r="AT505">
        <f>AR505*'MRIP Selectivity'!$O$35</f>
        <v>6.2842892271189965E-3</v>
      </c>
      <c r="AU505">
        <f>AR505*'MRIP Selectivity'!$P$35</f>
        <v>9.0321712954188795E-4</v>
      </c>
      <c r="AV505">
        <v>1</v>
      </c>
      <c r="AW505">
        <f t="shared" si="207"/>
        <v>5</v>
      </c>
      <c r="AX505">
        <f t="shared" si="186"/>
        <v>0</v>
      </c>
      <c r="AY505">
        <f t="shared" si="187"/>
        <v>0</v>
      </c>
      <c r="AZ505">
        <f t="shared" si="188"/>
        <v>0</v>
      </c>
      <c r="BA505">
        <v>272.92270626999999</v>
      </c>
      <c r="BB505">
        <v>272.92270626999999</v>
      </c>
    </row>
    <row r="506" spans="1:54" x14ac:dyDescent="0.25">
      <c r="A506" t="s">
        <v>460</v>
      </c>
      <c r="B506" t="s">
        <v>3</v>
      </c>
      <c r="C506">
        <v>2013</v>
      </c>
      <c r="D506">
        <v>5</v>
      </c>
      <c r="E506">
        <v>10</v>
      </c>
      <c r="F506" t="s">
        <v>1860</v>
      </c>
      <c r="G506" t="s">
        <v>1769</v>
      </c>
      <c r="H506" t="s">
        <v>1811</v>
      </c>
      <c r="I506" t="s">
        <v>1812</v>
      </c>
      <c r="J506" t="s">
        <v>1819</v>
      </c>
      <c r="K506" t="str">
        <f t="shared" si="189"/>
        <v>Offshore</v>
      </c>
      <c r="L506">
        <v>3.0015054817000002</v>
      </c>
      <c r="M506">
        <f t="shared" si="182"/>
        <v>428.64777513459927</v>
      </c>
      <c r="N506">
        <f t="shared" si="190"/>
        <v>3.1147334323269034</v>
      </c>
      <c r="O506">
        <f t="shared" si="191"/>
        <v>3.0580640847440712</v>
      </c>
      <c r="P506">
        <v>45.889158610236223</v>
      </c>
      <c r="Q506">
        <f t="shared" si="192"/>
        <v>15.288713910409188</v>
      </c>
      <c r="R506">
        <v>4.8526037153138173</v>
      </c>
      <c r="S506">
        <f t="shared" si="183"/>
        <v>693.00482669818405</v>
      </c>
      <c r="T506">
        <f t="shared" si="193"/>
        <v>1.6167232560126419</v>
      </c>
      <c r="U506">
        <f t="shared" si="184"/>
        <v>4.9482148811537083</v>
      </c>
      <c r="V506">
        <f t="shared" si="194"/>
        <v>1.5886479497081964</v>
      </c>
      <c r="W506">
        <f t="shared" si="185"/>
        <v>4.9058594992312612</v>
      </c>
      <c r="X506">
        <f t="shared" si="195"/>
        <v>1.6042369823789457</v>
      </c>
      <c r="Y506">
        <v>9</v>
      </c>
      <c r="Z506">
        <f>Y506*'MRIP Selectivity'!$N$35</f>
        <v>5.6669347582832097E-2</v>
      </c>
      <c r="AA506">
        <f>Y506*'MRIP Selectivity'!$O$35</f>
        <v>5.6558603044070968E-2</v>
      </c>
      <c r="AB506">
        <f>Y506*'MRIP Selectivity'!$P$35</f>
        <v>8.1289541658769917E-3</v>
      </c>
      <c r="AC506">
        <v>0.74741255597723821</v>
      </c>
      <c r="AD506">
        <v>0.94160359434525442</v>
      </c>
      <c r="AE506">
        <v>1.3432654004296583</v>
      </c>
      <c r="AF506">
        <f t="shared" si="196"/>
        <v>4.2355381922447061E-2</v>
      </c>
      <c r="AG506">
        <f t="shared" si="197"/>
        <v>5.3255783917443671E-2</v>
      </c>
      <c r="AH506">
        <f t="shared" si="198"/>
        <v>1.0919342872701096E-2</v>
      </c>
      <c r="AI506">
        <f t="shared" si="199"/>
        <v>0.12135690479278005</v>
      </c>
      <c r="AJ506">
        <f t="shared" si="200"/>
        <v>0.10653050871259183</v>
      </c>
      <c r="AK506">
        <f t="shared" si="201"/>
        <v>6.4687557209947955E-2</v>
      </c>
      <c r="AL506">
        <f t="shared" si="202"/>
        <v>6.4175126790144768E-2</v>
      </c>
      <c r="AM506">
        <f t="shared" si="203"/>
        <v>4.9482148811537083</v>
      </c>
      <c r="AN506">
        <f t="shared" si="204"/>
        <v>4.9058594992312612</v>
      </c>
      <c r="AO506">
        <v>3</v>
      </c>
      <c r="AP506">
        <f t="shared" si="205"/>
        <v>3.1132279506269032</v>
      </c>
      <c r="AQ506">
        <f t="shared" si="206"/>
        <v>3.056558603044071</v>
      </c>
      <c r="AR506">
        <v>9</v>
      </c>
      <c r="AS506">
        <f>AR506*'MRIP Selectivity'!$N$35</f>
        <v>5.6669347582832097E-2</v>
      </c>
      <c r="AT506">
        <f>AR506*'MRIP Selectivity'!$O$35</f>
        <v>5.6558603044070968E-2</v>
      </c>
      <c r="AU506">
        <f>AR506*'MRIP Selectivity'!$P$35</f>
        <v>8.1289541658769917E-3</v>
      </c>
      <c r="AV506">
        <v>4</v>
      </c>
      <c r="AW506">
        <f t="shared" si="207"/>
        <v>20</v>
      </c>
      <c r="AX506">
        <f t="shared" si="186"/>
        <v>0</v>
      </c>
      <c r="AY506">
        <f t="shared" si="187"/>
        <v>0</v>
      </c>
      <c r="AZ506">
        <f t="shared" si="188"/>
        <v>0</v>
      </c>
      <c r="BA506">
        <v>142.81092530000001</v>
      </c>
      <c r="BB506">
        <v>142.81092530000001</v>
      </c>
    </row>
    <row r="507" spans="1:54" x14ac:dyDescent="0.25">
      <c r="A507" t="s">
        <v>461</v>
      </c>
      <c r="B507" t="s">
        <v>3</v>
      </c>
      <c r="C507">
        <v>2013</v>
      </c>
      <c r="D507">
        <v>5</v>
      </c>
      <c r="E507">
        <v>10</v>
      </c>
      <c r="F507" t="s">
        <v>1860</v>
      </c>
      <c r="G507" t="s">
        <v>1769</v>
      </c>
      <c r="H507" t="s">
        <v>1811</v>
      </c>
      <c r="I507" t="s">
        <v>1812</v>
      </c>
      <c r="J507" t="s">
        <v>1767</v>
      </c>
      <c r="K507" t="str">
        <f t="shared" si="189"/>
        <v>Inshore</v>
      </c>
      <c r="L507">
        <v>0</v>
      </c>
      <c r="M507">
        <f t="shared" si="182"/>
        <v>0</v>
      </c>
      <c r="N507">
        <f t="shared" si="190"/>
        <v>1.258088340298923E-2</v>
      </c>
      <c r="O507">
        <f t="shared" si="191"/>
        <v>6.2842892271189965E-3</v>
      </c>
      <c r="P507">
        <v>0</v>
      </c>
      <c r="Q507">
        <f t="shared" si="192"/>
        <v>0</v>
      </c>
      <c r="R507">
        <v>0</v>
      </c>
      <c r="S507">
        <f t="shared" si="183"/>
        <v>0</v>
      </c>
      <c r="T507">
        <f t="shared" si="193"/>
        <v>0</v>
      </c>
      <c r="U507">
        <f t="shared" si="184"/>
        <v>1.0623462871098971E-2</v>
      </c>
      <c r="V507">
        <f t="shared" si="194"/>
        <v>0.84441310922369939</v>
      </c>
      <c r="W507">
        <f t="shared" si="185"/>
        <v>5.9173093241604077E-3</v>
      </c>
      <c r="X507">
        <f t="shared" si="195"/>
        <v>0.94160359434525431</v>
      </c>
      <c r="Y507">
        <v>1</v>
      </c>
      <c r="Z507">
        <f>Y507*'MRIP Selectivity'!$N$35</f>
        <v>6.2965941758702333E-3</v>
      </c>
      <c r="AA507">
        <f>Y507*'MRIP Selectivity'!$O$35</f>
        <v>6.2842892271189965E-3</v>
      </c>
      <c r="AB507">
        <f>Y507*'MRIP Selectivity'!$P$35</f>
        <v>9.0321712954188795E-4</v>
      </c>
      <c r="AC507">
        <v>0.74741255597723821</v>
      </c>
      <c r="AD507">
        <v>0.94160359434525442</v>
      </c>
      <c r="AE507">
        <v>1.3432654004296583</v>
      </c>
      <c r="AF507">
        <f t="shared" si="196"/>
        <v>4.7061535469385633E-3</v>
      </c>
      <c r="AG507">
        <f t="shared" si="197"/>
        <v>5.9173093241604077E-3</v>
      </c>
      <c r="AH507">
        <f t="shared" si="198"/>
        <v>1.2132603191890106E-3</v>
      </c>
      <c r="AI507">
        <f t="shared" si="199"/>
        <v>1.3484100532531117E-2</v>
      </c>
      <c r="AJ507">
        <f t="shared" si="200"/>
        <v>1.1836723190287982E-2</v>
      </c>
      <c r="AK507">
        <f t="shared" si="201"/>
        <v>7.1875063566608846E-3</v>
      </c>
      <c r="AL507">
        <f t="shared" si="202"/>
        <v>7.1305696433494187E-3</v>
      </c>
      <c r="AM507">
        <f t="shared" si="203"/>
        <v>1.0623462871098971E-2</v>
      </c>
      <c r="AN507">
        <f t="shared" si="204"/>
        <v>5.9173093241604077E-3</v>
      </c>
      <c r="AO507">
        <v>0</v>
      </c>
      <c r="AP507">
        <f t="shared" si="205"/>
        <v>1.258088340298923E-2</v>
      </c>
      <c r="AQ507">
        <f t="shared" si="206"/>
        <v>6.2842892271189965E-3</v>
      </c>
      <c r="AR507">
        <v>1</v>
      </c>
      <c r="AS507">
        <f>AR507*'MRIP Selectivity'!$N$35</f>
        <v>6.2965941758702333E-3</v>
      </c>
      <c r="AT507">
        <f>AR507*'MRIP Selectivity'!$O$35</f>
        <v>6.2842892271189965E-3</v>
      </c>
      <c r="AU507">
        <f>AR507*'MRIP Selectivity'!$P$35</f>
        <v>9.0321712954188795E-4</v>
      </c>
      <c r="AV507">
        <v>3</v>
      </c>
      <c r="AW507">
        <f t="shared" si="207"/>
        <v>15</v>
      </c>
      <c r="AX507">
        <f t="shared" si="186"/>
        <v>0</v>
      </c>
      <c r="AY507">
        <f t="shared" si="187"/>
        <v>0</v>
      </c>
      <c r="AZ507">
        <f t="shared" si="188"/>
        <v>0</v>
      </c>
      <c r="BA507">
        <v>142.81092530000001</v>
      </c>
      <c r="BB507">
        <v>142.81092530000001</v>
      </c>
    </row>
    <row r="508" spans="1:54" x14ac:dyDescent="0.25">
      <c r="A508" t="s">
        <v>462</v>
      </c>
      <c r="B508" t="s">
        <v>3</v>
      </c>
      <c r="C508">
        <v>2013</v>
      </c>
      <c r="D508">
        <v>5</v>
      </c>
      <c r="E508">
        <v>10</v>
      </c>
      <c r="F508" t="s">
        <v>1836</v>
      </c>
      <c r="G508" t="s">
        <v>1769</v>
      </c>
      <c r="H508" t="s">
        <v>1811</v>
      </c>
      <c r="I508" t="s">
        <v>1812</v>
      </c>
      <c r="J508" t="s">
        <v>1767</v>
      </c>
      <c r="K508" t="str">
        <f t="shared" si="189"/>
        <v>Inshore</v>
      </c>
      <c r="L508">
        <v>0</v>
      </c>
      <c r="M508">
        <f t="shared" si="182"/>
        <v>0</v>
      </c>
      <c r="N508">
        <f t="shared" si="190"/>
        <v>2.516176680597846E-2</v>
      </c>
      <c r="O508">
        <f t="shared" si="191"/>
        <v>1.2568578454237993E-2</v>
      </c>
      <c r="P508">
        <v>0</v>
      </c>
      <c r="Q508">
        <f t="shared" si="192"/>
        <v>0</v>
      </c>
      <c r="R508">
        <v>0</v>
      </c>
      <c r="S508">
        <f t="shared" si="183"/>
        <v>0</v>
      </c>
      <c r="T508">
        <f t="shared" si="193"/>
        <v>0</v>
      </c>
      <c r="U508">
        <f t="shared" si="184"/>
        <v>2.1246925742197942E-2</v>
      </c>
      <c r="V508">
        <f t="shared" si="194"/>
        <v>0.84441310922369939</v>
      </c>
      <c r="W508">
        <f t="shared" si="185"/>
        <v>1.1834618648320815E-2</v>
      </c>
      <c r="X508">
        <f t="shared" si="195"/>
        <v>0.94160359434525431</v>
      </c>
      <c r="Y508">
        <v>2</v>
      </c>
      <c r="Z508">
        <f>Y508*'MRIP Selectivity'!$N$35</f>
        <v>1.2593188351740467E-2</v>
      </c>
      <c r="AA508">
        <f>Y508*'MRIP Selectivity'!$O$35</f>
        <v>1.2568578454237993E-2</v>
      </c>
      <c r="AB508">
        <f>Y508*'MRIP Selectivity'!$P$35</f>
        <v>1.8064342590837759E-3</v>
      </c>
      <c r="AC508">
        <v>0.74741255597723821</v>
      </c>
      <c r="AD508">
        <v>0.94160359434525442</v>
      </c>
      <c r="AE508">
        <v>1.3432654004296583</v>
      </c>
      <c r="AF508">
        <f t="shared" si="196"/>
        <v>9.4123070938771265E-3</v>
      </c>
      <c r="AG508">
        <f t="shared" si="197"/>
        <v>1.1834618648320815E-2</v>
      </c>
      <c r="AH508">
        <f t="shared" si="198"/>
        <v>2.4265206383780212E-3</v>
      </c>
      <c r="AI508">
        <f t="shared" si="199"/>
        <v>2.6968201065062234E-2</v>
      </c>
      <c r="AJ508">
        <f t="shared" si="200"/>
        <v>2.3673446380575964E-2</v>
      </c>
      <c r="AK508">
        <f t="shared" si="201"/>
        <v>1.4375012713321769E-2</v>
      </c>
      <c r="AL508">
        <f t="shared" si="202"/>
        <v>1.4261139286698837E-2</v>
      </c>
      <c r="AM508">
        <f t="shared" si="203"/>
        <v>2.1246925742197942E-2</v>
      </c>
      <c r="AN508">
        <f t="shared" si="204"/>
        <v>1.1834618648320815E-2</v>
      </c>
      <c r="AO508">
        <v>0</v>
      </c>
      <c r="AP508">
        <f t="shared" si="205"/>
        <v>2.516176680597846E-2</v>
      </c>
      <c r="AQ508">
        <f t="shared" si="206"/>
        <v>1.2568578454237993E-2</v>
      </c>
      <c r="AR508">
        <v>2</v>
      </c>
      <c r="AS508">
        <f>AR508*'MRIP Selectivity'!$N$35</f>
        <v>1.2593188351740467E-2</v>
      </c>
      <c r="AT508">
        <f>AR508*'MRIP Selectivity'!$O$35</f>
        <v>1.2568578454237993E-2</v>
      </c>
      <c r="AU508">
        <f>AR508*'MRIP Selectivity'!$P$35</f>
        <v>1.8064342590837759E-3</v>
      </c>
      <c r="AV508">
        <v>2</v>
      </c>
      <c r="AW508">
        <f t="shared" si="207"/>
        <v>10</v>
      </c>
      <c r="AX508">
        <f t="shared" si="186"/>
        <v>0</v>
      </c>
      <c r="AY508">
        <f t="shared" si="187"/>
        <v>0</v>
      </c>
      <c r="AZ508">
        <f t="shared" si="188"/>
        <v>0</v>
      </c>
      <c r="BA508">
        <v>188.79302444999999</v>
      </c>
      <c r="BB508">
        <v>188.79302444999999</v>
      </c>
    </row>
    <row r="509" spans="1:54" x14ac:dyDescent="0.25">
      <c r="A509" t="s">
        <v>463</v>
      </c>
      <c r="B509" t="s">
        <v>3</v>
      </c>
      <c r="C509">
        <v>2013</v>
      </c>
      <c r="D509">
        <v>5</v>
      </c>
      <c r="E509">
        <v>10</v>
      </c>
      <c r="F509" t="s">
        <v>1836</v>
      </c>
      <c r="G509" t="s">
        <v>1769</v>
      </c>
      <c r="H509" t="s">
        <v>1811</v>
      </c>
      <c r="I509" t="s">
        <v>1812</v>
      </c>
      <c r="J509" t="s">
        <v>1813</v>
      </c>
      <c r="K509" t="str">
        <f t="shared" si="189"/>
        <v>Inshore</v>
      </c>
      <c r="L509">
        <v>0</v>
      </c>
      <c r="M509">
        <f t="shared" si="182"/>
        <v>0</v>
      </c>
      <c r="N509">
        <f t="shared" si="190"/>
        <v>5.0323533611956919E-2</v>
      </c>
      <c r="O509">
        <f t="shared" si="191"/>
        <v>2.5137156908475986E-2</v>
      </c>
      <c r="P509">
        <v>0</v>
      </c>
      <c r="Q509">
        <f t="shared" si="192"/>
        <v>0</v>
      </c>
      <c r="R509">
        <v>0</v>
      </c>
      <c r="S509">
        <f t="shared" si="183"/>
        <v>0</v>
      </c>
      <c r="T509">
        <f t="shared" si="193"/>
        <v>0</v>
      </c>
      <c r="U509">
        <f t="shared" si="184"/>
        <v>4.2493851484395884E-2</v>
      </c>
      <c r="V509">
        <f t="shared" si="194"/>
        <v>0.84441310922369939</v>
      </c>
      <c r="W509">
        <f t="shared" si="185"/>
        <v>2.3669237296641631E-2</v>
      </c>
      <c r="X509">
        <f t="shared" si="195"/>
        <v>0.94160359434525431</v>
      </c>
      <c r="Y509">
        <v>4</v>
      </c>
      <c r="Z509">
        <f>Y509*'MRIP Selectivity'!$N$35</f>
        <v>2.5186376703480933E-2</v>
      </c>
      <c r="AA509">
        <f>Y509*'MRIP Selectivity'!$O$35</f>
        <v>2.5137156908475986E-2</v>
      </c>
      <c r="AB509">
        <f>Y509*'MRIP Selectivity'!$P$35</f>
        <v>3.6128685181675518E-3</v>
      </c>
      <c r="AC509">
        <v>0.74741255597723821</v>
      </c>
      <c r="AD509">
        <v>0.94160359434525442</v>
      </c>
      <c r="AE509">
        <v>1.3432654004296583</v>
      </c>
      <c r="AF509">
        <f t="shared" si="196"/>
        <v>1.8824614187754253E-2</v>
      </c>
      <c r="AG509">
        <f t="shared" si="197"/>
        <v>2.3669237296641631E-2</v>
      </c>
      <c r="AH509">
        <f t="shared" si="198"/>
        <v>4.8530412767560423E-3</v>
      </c>
      <c r="AI509">
        <f t="shared" si="199"/>
        <v>5.3936402130124468E-2</v>
      </c>
      <c r="AJ509">
        <f t="shared" si="200"/>
        <v>4.7346892761151928E-2</v>
      </c>
      <c r="AK509">
        <f t="shared" si="201"/>
        <v>2.8750025426643538E-2</v>
      </c>
      <c r="AL509">
        <f t="shared" si="202"/>
        <v>2.8522278573397675E-2</v>
      </c>
      <c r="AM509">
        <f t="shared" si="203"/>
        <v>4.2493851484395884E-2</v>
      </c>
      <c r="AN509">
        <f t="shared" si="204"/>
        <v>2.3669237296641631E-2</v>
      </c>
      <c r="AO509">
        <v>0</v>
      </c>
      <c r="AP509">
        <f t="shared" si="205"/>
        <v>5.0323533611956919E-2</v>
      </c>
      <c r="AQ509">
        <f t="shared" si="206"/>
        <v>2.5137156908475986E-2</v>
      </c>
      <c r="AR509">
        <v>4</v>
      </c>
      <c r="AS509">
        <f>AR509*'MRIP Selectivity'!$N$35</f>
        <v>2.5186376703480933E-2</v>
      </c>
      <c r="AT509">
        <f>AR509*'MRIP Selectivity'!$O$35</f>
        <v>2.5137156908475986E-2</v>
      </c>
      <c r="AU509">
        <f>AR509*'MRIP Selectivity'!$P$35</f>
        <v>3.6128685181675518E-3</v>
      </c>
      <c r="AV509">
        <v>4</v>
      </c>
      <c r="AW509">
        <f t="shared" si="207"/>
        <v>20</v>
      </c>
      <c r="AX509">
        <f t="shared" si="186"/>
        <v>0</v>
      </c>
      <c r="AY509">
        <f t="shared" si="187"/>
        <v>0</v>
      </c>
      <c r="AZ509">
        <f t="shared" si="188"/>
        <v>0</v>
      </c>
      <c r="BA509">
        <v>188.79302444999999</v>
      </c>
      <c r="BB509">
        <v>188.79302444999999</v>
      </c>
    </row>
    <row r="510" spans="1:54" x14ac:dyDescent="0.25">
      <c r="A510" t="s">
        <v>464</v>
      </c>
      <c r="B510" t="s">
        <v>3</v>
      </c>
      <c r="C510">
        <v>2013</v>
      </c>
      <c r="D510">
        <v>5</v>
      </c>
      <c r="E510">
        <v>10</v>
      </c>
      <c r="F510" t="s">
        <v>1836</v>
      </c>
      <c r="G510" t="s">
        <v>1769</v>
      </c>
      <c r="H510" t="s">
        <v>1811</v>
      </c>
      <c r="I510" t="s">
        <v>1812</v>
      </c>
      <c r="J510" t="s">
        <v>1813</v>
      </c>
      <c r="K510" t="str">
        <f t="shared" si="189"/>
        <v>Inshore</v>
      </c>
      <c r="L510">
        <v>0</v>
      </c>
      <c r="M510">
        <f t="shared" si="182"/>
        <v>0</v>
      </c>
      <c r="N510">
        <f t="shared" si="190"/>
        <v>0.27677943486576306</v>
      </c>
      <c r="O510">
        <f t="shared" si="191"/>
        <v>0.13825436299661792</v>
      </c>
      <c r="P510">
        <v>0</v>
      </c>
      <c r="Q510">
        <f t="shared" si="192"/>
        <v>0</v>
      </c>
      <c r="R510">
        <v>0</v>
      </c>
      <c r="S510">
        <f t="shared" si="183"/>
        <v>0</v>
      </c>
      <c r="T510">
        <f t="shared" si="193"/>
        <v>0</v>
      </c>
      <c r="U510">
        <f t="shared" si="184"/>
        <v>0.23371618316417736</v>
      </c>
      <c r="V510">
        <f t="shared" si="194"/>
        <v>0.84441310922369928</v>
      </c>
      <c r="W510">
        <f t="shared" si="185"/>
        <v>0.13018080513152896</v>
      </c>
      <c r="X510">
        <f t="shared" si="195"/>
        <v>0.94160359434525431</v>
      </c>
      <c r="Y510">
        <v>22</v>
      </c>
      <c r="Z510">
        <f>Y510*'MRIP Selectivity'!$N$35</f>
        <v>0.13852507186914514</v>
      </c>
      <c r="AA510">
        <f>Y510*'MRIP Selectivity'!$O$35</f>
        <v>0.13825436299661792</v>
      </c>
      <c r="AB510">
        <f>Y510*'MRIP Selectivity'!$P$35</f>
        <v>1.9870776849921536E-2</v>
      </c>
      <c r="AC510">
        <v>0.74741255597723821</v>
      </c>
      <c r="AD510">
        <v>0.94160359434525442</v>
      </c>
      <c r="AE510">
        <v>1.3432654004296583</v>
      </c>
      <c r="AF510">
        <f t="shared" si="196"/>
        <v>0.1035353780326484</v>
      </c>
      <c r="AG510">
        <f t="shared" si="197"/>
        <v>0.13018080513152896</v>
      </c>
      <c r="AH510">
        <f t="shared" si="198"/>
        <v>2.6691727022158235E-2</v>
      </c>
      <c r="AI510">
        <f t="shared" si="199"/>
        <v>0.29665021171568462</v>
      </c>
      <c r="AJ510">
        <f t="shared" si="200"/>
        <v>0.26040791018633558</v>
      </c>
      <c r="AK510">
        <f t="shared" si="201"/>
        <v>0.15812513984653945</v>
      </c>
      <c r="AL510">
        <f t="shared" si="202"/>
        <v>0.15687253215368721</v>
      </c>
      <c r="AM510">
        <f t="shared" si="203"/>
        <v>0.23371618316417736</v>
      </c>
      <c r="AN510">
        <f t="shared" si="204"/>
        <v>0.13018080513152896</v>
      </c>
      <c r="AO510">
        <v>0</v>
      </c>
      <c r="AP510">
        <f t="shared" si="205"/>
        <v>0.27677943486576306</v>
      </c>
      <c r="AQ510">
        <f t="shared" si="206"/>
        <v>0.13825436299661792</v>
      </c>
      <c r="AR510">
        <v>22</v>
      </c>
      <c r="AS510">
        <f>AR510*'MRIP Selectivity'!$N$35</f>
        <v>0.13852507186914514</v>
      </c>
      <c r="AT510">
        <f>AR510*'MRIP Selectivity'!$O$35</f>
        <v>0.13825436299661792</v>
      </c>
      <c r="AU510">
        <f>AR510*'MRIP Selectivity'!$P$35</f>
        <v>1.9870776849921536E-2</v>
      </c>
      <c r="AV510">
        <v>9</v>
      </c>
      <c r="AW510">
        <f t="shared" si="207"/>
        <v>45</v>
      </c>
      <c r="AX510">
        <f t="shared" si="186"/>
        <v>0</v>
      </c>
      <c r="AY510">
        <f t="shared" si="187"/>
        <v>0</v>
      </c>
      <c r="AZ510">
        <f t="shared" si="188"/>
        <v>0</v>
      </c>
      <c r="BA510">
        <v>188.79302444999999</v>
      </c>
      <c r="BB510">
        <v>188.79302444999999</v>
      </c>
    </row>
    <row r="511" spans="1:54" x14ac:dyDescent="0.25">
      <c r="A511" t="s">
        <v>465</v>
      </c>
      <c r="B511" t="s">
        <v>3</v>
      </c>
      <c r="C511">
        <v>2013</v>
      </c>
      <c r="D511">
        <v>5</v>
      </c>
      <c r="E511">
        <v>10</v>
      </c>
      <c r="F511" t="s">
        <v>1836</v>
      </c>
      <c r="G511" t="s">
        <v>1769</v>
      </c>
      <c r="H511" t="s">
        <v>1811</v>
      </c>
      <c r="I511" t="s">
        <v>1812</v>
      </c>
      <c r="J511" t="s">
        <v>1767</v>
      </c>
      <c r="K511" t="str">
        <f t="shared" si="189"/>
        <v>Inshore</v>
      </c>
      <c r="L511">
        <v>0</v>
      </c>
      <c r="M511">
        <f t="shared" si="182"/>
        <v>0</v>
      </c>
      <c r="N511">
        <f t="shared" si="190"/>
        <v>0.10064706722391384</v>
      </c>
      <c r="O511">
        <f t="shared" si="191"/>
        <v>5.0274313816951972E-2</v>
      </c>
      <c r="P511">
        <v>0</v>
      </c>
      <c r="Q511">
        <f t="shared" si="192"/>
        <v>0</v>
      </c>
      <c r="R511">
        <v>0</v>
      </c>
      <c r="S511">
        <f t="shared" si="183"/>
        <v>0</v>
      </c>
      <c r="T511">
        <f t="shared" si="193"/>
        <v>0</v>
      </c>
      <c r="U511">
        <f t="shared" si="184"/>
        <v>8.4987702968791767E-2</v>
      </c>
      <c r="V511">
        <f t="shared" si="194"/>
        <v>0.84441310922369939</v>
      </c>
      <c r="W511">
        <f t="shared" si="185"/>
        <v>4.7338474593283261E-2</v>
      </c>
      <c r="X511">
        <f t="shared" si="195"/>
        <v>0.94160359434525431</v>
      </c>
      <c r="Y511">
        <v>8</v>
      </c>
      <c r="Z511">
        <f>Y511*'MRIP Selectivity'!$N$35</f>
        <v>5.0372753406961866E-2</v>
      </c>
      <c r="AA511">
        <f>Y511*'MRIP Selectivity'!$O$35</f>
        <v>5.0274313816951972E-2</v>
      </c>
      <c r="AB511">
        <f>Y511*'MRIP Selectivity'!$P$35</f>
        <v>7.2257370363351036E-3</v>
      </c>
      <c r="AC511">
        <v>0.74741255597723821</v>
      </c>
      <c r="AD511">
        <v>0.94160359434525442</v>
      </c>
      <c r="AE511">
        <v>1.3432654004296583</v>
      </c>
      <c r="AF511">
        <f t="shared" si="196"/>
        <v>3.7649228375508506E-2</v>
      </c>
      <c r="AG511">
        <f t="shared" si="197"/>
        <v>4.7338474593283261E-2</v>
      </c>
      <c r="AH511">
        <f t="shared" si="198"/>
        <v>9.7060825535120847E-3</v>
      </c>
      <c r="AI511">
        <f t="shared" si="199"/>
        <v>0.10787280426024894</v>
      </c>
      <c r="AJ511">
        <f t="shared" si="200"/>
        <v>9.4693785522303855E-2</v>
      </c>
      <c r="AK511">
        <f t="shared" si="201"/>
        <v>5.7500050853287077E-2</v>
      </c>
      <c r="AL511">
        <f t="shared" si="202"/>
        <v>5.7044557146795349E-2</v>
      </c>
      <c r="AM511">
        <f t="shared" si="203"/>
        <v>8.4987702968791767E-2</v>
      </c>
      <c r="AN511">
        <f t="shared" si="204"/>
        <v>4.7338474593283261E-2</v>
      </c>
      <c r="AO511">
        <v>0</v>
      </c>
      <c r="AP511">
        <f t="shared" si="205"/>
        <v>0.10064706722391384</v>
      </c>
      <c r="AQ511">
        <f t="shared" si="206"/>
        <v>5.0274313816951972E-2</v>
      </c>
      <c r="AR511">
        <v>8</v>
      </c>
      <c r="AS511">
        <f>AR511*'MRIP Selectivity'!$N$35</f>
        <v>5.0372753406961866E-2</v>
      </c>
      <c r="AT511">
        <f>AR511*'MRIP Selectivity'!$O$35</f>
        <v>5.0274313816951972E-2</v>
      </c>
      <c r="AU511">
        <f>AR511*'MRIP Selectivity'!$P$35</f>
        <v>7.2257370363351036E-3</v>
      </c>
      <c r="AV511">
        <v>3</v>
      </c>
      <c r="AW511">
        <f t="shared" si="207"/>
        <v>15</v>
      </c>
      <c r="AX511">
        <f t="shared" si="186"/>
        <v>0</v>
      </c>
      <c r="AY511">
        <f t="shared" si="187"/>
        <v>0</v>
      </c>
      <c r="AZ511">
        <f t="shared" si="188"/>
        <v>0</v>
      </c>
      <c r="BA511">
        <v>188.79302444999999</v>
      </c>
      <c r="BB511">
        <v>188.79302444999999</v>
      </c>
    </row>
    <row r="512" spans="1:54" x14ac:dyDescent="0.25">
      <c r="A512" t="s">
        <v>466</v>
      </c>
      <c r="B512" t="s">
        <v>3</v>
      </c>
      <c r="C512">
        <v>2013</v>
      </c>
      <c r="D512">
        <v>5</v>
      </c>
      <c r="E512">
        <v>10</v>
      </c>
      <c r="F512" t="s">
        <v>1836</v>
      </c>
      <c r="G512" t="s">
        <v>1769</v>
      </c>
      <c r="H512" t="s">
        <v>1811</v>
      </c>
      <c r="I512" t="s">
        <v>1812</v>
      </c>
      <c r="J512" t="s">
        <v>1813</v>
      </c>
      <c r="K512" t="str">
        <f t="shared" si="189"/>
        <v>Inshore</v>
      </c>
      <c r="L512">
        <v>0</v>
      </c>
      <c r="M512">
        <f t="shared" si="182"/>
        <v>0</v>
      </c>
      <c r="N512">
        <f t="shared" si="190"/>
        <v>3.7742650208967693E-2</v>
      </c>
      <c r="O512">
        <f t="shared" si="191"/>
        <v>1.8852867681356991E-2</v>
      </c>
      <c r="P512">
        <v>0</v>
      </c>
      <c r="Q512">
        <f t="shared" si="192"/>
        <v>0</v>
      </c>
      <c r="R512">
        <v>0</v>
      </c>
      <c r="S512">
        <f t="shared" si="183"/>
        <v>0</v>
      </c>
      <c r="T512">
        <f t="shared" si="193"/>
        <v>0</v>
      </c>
      <c r="U512">
        <f t="shared" si="184"/>
        <v>3.1870388613296913E-2</v>
      </c>
      <c r="V512">
        <f t="shared" si="194"/>
        <v>0.84441310922369928</v>
      </c>
      <c r="W512">
        <f t="shared" si="185"/>
        <v>1.7751927972481225E-2</v>
      </c>
      <c r="X512">
        <f t="shared" si="195"/>
        <v>0.94160359434525442</v>
      </c>
      <c r="Y512">
        <v>3</v>
      </c>
      <c r="Z512">
        <f>Y512*'MRIP Selectivity'!$N$35</f>
        <v>1.8889782527610699E-2</v>
      </c>
      <c r="AA512">
        <f>Y512*'MRIP Selectivity'!$O$35</f>
        <v>1.8852867681356991E-2</v>
      </c>
      <c r="AB512">
        <f>Y512*'MRIP Selectivity'!$P$35</f>
        <v>2.7096513886256638E-3</v>
      </c>
      <c r="AC512">
        <v>0.74741255597723821</v>
      </c>
      <c r="AD512">
        <v>0.94160359434525442</v>
      </c>
      <c r="AE512">
        <v>1.3432654004296583</v>
      </c>
      <c r="AF512">
        <f t="shared" si="196"/>
        <v>1.4118460640815688E-2</v>
      </c>
      <c r="AG512">
        <f t="shared" si="197"/>
        <v>1.7751927972481225E-2</v>
      </c>
      <c r="AH512">
        <f t="shared" si="198"/>
        <v>3.6397809575670318E-3</v>
      </c>
      <c r="AI512">
        <f t="shared" si="199"/>
        <v>4.045230159759336E-2</v>
      </c>
      <c r="AJ512">
        <f t="shared" si="200"/>
        <v>3.5510169570863948E-2</v>
      </c>
      <c r="AK512">
        <f t="shared" si="201"/>
        <v>2.1562519069982654E-2</v>
      </c>
      <c r="AL512">
        <f t="shared" si="202"/>
        <v>2.1391708930048256E-2</v>
      </c>
      <c r="AM512">
        <f t="shared" si="203"/>
        <v>3.1870388613296913E-2</v>
      </c>
      <c r="AN512">
        <f t="shared" si="204"/>
        <v>1.7751927972481225E-2</v>
      </c>
      <c r="AO512">
        <v>0</v>
      </c>
      <c r="AP512">
        <f t="shared" si="205"/>
        <v>3.7742650208967693E-2</v>
      </c>
      <c r="AQ512">
        <f t="shared" si="206"/>
        <v>1.8852867681356991E-2</v>
      </c>
      <c r="AR512">
        <v>3</v>
      </c>
      <c r="AS512">
        <f>AR512*'MRIP Selectivity'!$N$35</f>
        <v>1.8889782527610699E-2</v>
      </c>
      <c r="AT512">
        <f>AR512*'MRIP Selectivity'!$O$35</f>
        <v>1.8852867681356991E-2</v>
      </c>
      <c r="AU512">
        <f>AR512*'MRIP Selectivity'!$P$35</f>
        <v>2.7096513886256638E-3</v>
      </c>
      <c r="AV512">
        <v>3</v>
      </c>
      <c r="AW512">
        <f t="shared" si="207"/>
        <v>15</v>
      </c>
      <c r="AX512">
        <f t="shared" si="186"/>
        <v>0</v>
      </c>
      <c r="AY512">
        <f t="shared" si="187"/>
        <v>0</v>
      </c>
      <c r="AZ512">
        <f t="shared" si="188"/>
        <v>0</v>
      </c>
      <c r="BA512">
        <v>188.79302444999999</v>
      </c>
      <c r="BB512">
        <v>188.79302444999999</v>
      </c>
    </row>
    <row r="513" spans="1:54" x14ac:dyDescent="0.25">
      <c r="A513" t="s">
        <v>467</v>
      </c>
      <c r="B513" t="s">
        <v>3</v>
      </c>
      <c r="C513">
        <v>2014</v>
      </c>
      <c r="D513">
        <v>2</v>
      </c>
      <c r="E513">
        <v>4</v>
      </c>
      <c r="F513" t="s">
        <v>1832</v>
      </c>
      <c r="G513" t="s">
        <v>1769</v>
      </c>
      <c r="H513" t="s">
        <v>1811</v>
      </c>
      <c r="I513" t="s">
        <v>1812</v>
      </c>
      <c r="J513" t="s">
        <v>1813</v>
      </c>
      <c r="K513" t="str">
        <f t="shared" si="189"/>
        <v>Inshore</v>
      </c>
      <c r="L513">
        <v>0</v>
      </c>
      <c r="M513">
        <f t="shared" si="182"/>
        <v>0</v>
      </c>
      <c r="N513">
        <f t="shared" si="190"/>
        <v>8.8066183820924612E-2</v>
      </c>
      <c r="O513">
        <f t="shared" si="191"/>
        <v>4.3990024589832977E-2</v>
      </c>
      <c r="P513">
        <v>0</v>
      </c>
      <c r="Q513">
        <f t="shared" si="192"/>
        <v>0</v>
      </c>
      <c r="R513">
        <v>0</v>
      </c>
      <c r="S513">
        <f t="shared" si="183"/>
        <v>0</v>
      </c>
      <c r="T513">
        <f t="shared" si="193"/>
        <v>0</v>
      </c>
      <c r="U513">
        <f t="shared" si="184"/>
        <v>7.4364240097692796E-2</v>
      </c>
      <c r="V513">
        <f t="shared" si="194"/>
        <v>0.84441310922369928</v>
      </c>
      <c r="W513">
        <f t="shared" si="185"/>
        <v>4.1421165269122859E-2</v>
      </c>
      <c r="X513">
        <f t="shared" si="195"/>
        <v>0.94160359434525442</v>
      </c>
      <c r="Y513">
        <v>7</v>
      </c>
      <c r="Z513">
        <f>Y513*'MRIP Selectivity'!$N$35</f>
        <v>4.4076159231091636E-2</v>
      </c>
      <c r="AA513">
        <f>Y513*'MRIP Selectivity'!$O$35</f>
        <v>4.3990024589832977E-2</v>
      </c>
      <c r="AB513">
        <f>Y513*'MRIP Selectivity'!$P$35</f>
        <v>6.3225199067932156E-3</v>
      </c>
      <c r="AC513">
        <v>0.74741255597723821</v>
      </c>
      <c r="AD513">
        <v>0.94160359434525442</v>
      </c>
      <c r="AE513">
        <v>1.3432654004296583</v>
      </c>
      <c r="AF513">
        <f t="shared" si="196"/>
        <v>3.2943074828569945E-2</v>
      </c>
      <c r="AG513">
        <f t="shared" si="197"/>
        <v>4.1421165269122859E-2</v>
      </c>
      <c r="AH513">
        <f t="shared" si="198"/>
        <v>8.4928222343230737E-3</v>
      </c>
      <c r="AI513">
        <f t="shared" si="199"/>
        <v>9.4388703727717821E-2</v>
      </c>
      <c r="AJ513">
        <f t="shared" si="200"/>
        <v>8.2857062332015868E-2</v>
      </c>
      <c r="AK513">
        <f t="shared" si="201"/>
        <v>5.0312544496626192E-2</v>
      </c>
      <c r="AL513">
        <f t="shared" si="202"/>
        <v>4.9913987503445931E-2</v>
      </c>
      <c r="AM513">
        <f t="shared" si="203"/>
        <v>7.4364240097692796E-2</v>
      </c>
      <c r="AN513">
        <f t="shared" si="204"/>
        <v>4.1421165269122859E-2</v>
      </c>
      <c r="AO513">
        <v>0</v>
      </c>
      <c r="AP513">
        <f t="shared" si="205"/>
        <v>8.8066183820924612E-2</v>
      </c>
      <c r="AQ513">
        <f t="shared" si="206"/>
        <v>4.3990024589832977E-2</v>
      </c>
      <c r="AR513">
        <v>7</v>
      </c>
      <c r="AS513">
        <f>AR513*'MRIP Selectivity'!$N$35</f>
        <v>4.4076159231091636E-2</v>
      </c>
      <c r="AT513">
        <f>AR513*'MRIP Selectivity'!$O$35</f>
        <v>4.3990024589832977E-2</v>
      </c>
      <c r="AU513">
        <f>AR513*'MRIP Selectivity'!$P$35</f>
        <v>6.3225199067932156E-3</v>
      </c>
      <c r="AV513">
        <v>9</v>
      </c>
      <c r="AW513">
        <f t="shared" si="207"/>
        <v>45</v>
      </c>
      <c r="AX513">
        <f t="shared" si="186"/>
        <v>0</v>
      </c>
      <c r="AY513">
        <f t="shared" si="187"/>
        <v>0</v>
      </c>
      <c r="AZ513">
        <f t="shared" si="188"/>
        <v>0</v>
      </c>
      <c r="BA513">
        <v>127.36862524999999</v>
      </c>
      <c r="BB513">
        <v>127.36862524999999</v>
      </c>
    </row>
    <row r="514" spans="1:54" x14ac:dyDescent="0.25">
      <c r="A514" t="s">
        <v>468</v>
      </c>
      <c r="B514" t="s">
        <v>3</v>
      </c>
      <c r="C514">
        <v>2014</v>
      </c>
      <c r="D514">
        <v>2</v>
      </c>
      <c r="E514">
        <v>4</v>
      </c>
      <c r="F514" t="s">
        <v>1832</v>
      </c>
      <c r="G514" t="s">
        <v>1769</v>
      </c>
      <c r="H514" t="s">
        <v>1811</v>
      </c>
      <c r="I514" t="s">
        <v>1812</v>
      </c>
      <c r="J514" t="s">
        <v>1813</v>
      </c>
      <c r="K514" t="str">
        <f t="shared" si="189"/>
        <v>Inshore</v>
      </c>
      <c r="L514">
        <v>0</v>
      </c>
      <c r="M514">
        <f t="shared" ref="M514:M577" si="208">L514*BA514</f>
        <v>0</v>
      </c>
      <c r="N514">
        <f t="shared" si="190"/>
        <v>0.15097060083587077</v>
      </c>
      <c r="O514">
        <f t="shared" si="191"/>
        <v>7.5411470725427962E-2</v>
      </c>
      <c r="P514">
        <v>0</v>
      </c>
      <c r="Q514">
        <f t="shared" si="192"/>
        <v>0</v>
      </c>
      <c r="R514">
        <v>0</v>
      </c>
      <c r="S514">
        <f t="shared" ref="S514:S577" si="209">R514*BA514</f>
        <v>0</v>
      </c>
      <c r="T514">
        <f t="shared" si="193"/>
        <v>0</v>
      </c>
      <c r="U514">
        <f t="shared" ref="U514:U577" si="210">IF(AX514=1,R514+AF514+AG514+AH514,R514+AF514+AG514)</f>
        <v>0.12748155445318765</v>
      </c>
      <c r="V514">
        <f t="shared" si="194"/>
        <v>0.84441310922369928</v>
      </c>
      <c r="W514">
        <f t="shared" ref="W514:W577" si="211">IF(AX514=1,R514+AG514+AH514,R514+AG514)</f>
        <v>7.1007711889924899E-2</v>
      </c>
      <c r="X514">
        <f t="shared" si="195"/>
        <v>0.94160359434525442</v>
      </c>
      <c r="Y514">
        <v>12</v>
      </c>
      <c r="Z514">
        <f>Y514*'MRIP Selectivity'!$N$35</f>
        <v>7.5559130110442796E-2</v>
      </c>
      <c r="AA514">
        <f>Y514*'MRIP Selectivity'!$O$35</f>
        <v>7.5411470725427962E-2</v>
      </c>
      <c r="AB514">
        <f>Y514*'MRIP Selectivity'!$P$35</f>
        <v>1.0838605554502655E-2</v>
      </c>
      <c r="AC514">
        <v>0.74741255597723821</v>
      </c>
      <c r="AD514">
        <v>0.94160359434525442</v>
      </c>
      <c r="AE514">
        <v>1.3432654004296583</v>
      </c>
      <c r="AF514">
        <f t="shared" si="196"/>
        <v>5.6473842563262752E-2</v>
      </c>
      <c r="AG514">
        <f t="shared" si="197"/>
        <v>7.1007711889924899E-2</v>
      </c>
      <c r="AH514">
        <f t="shared" si="198"/>
        <v>1.4559123830268127E-2</v>
      </c>
      <c r="AI514">
        <f t="shared" si="199"/>
        <v>0.16180920639037344</v>
      </c>
      <c r="AJ514">
        <f t="shared" si="200"/>
        <v>0.14204067828345579</v>
      </c>
      <c r="AK514">
        <f t="shared" si="201"/>
        <v>8.6250076279930615E-2</v>
      </c>
      <c r="AL514">
        <f t="shared" si="202"/>
        <v>8.5566835720193024E-2</v>
      </c>
      <c r="AM514">
        <f t="shared" si="203"/>
        <v>0.12748155445318765</v>
      </c>
      <c r="AN514">
        <f t="shared" si="204"/>
        <v>7.1007711889924899E-2</v>
      </c>
      <c r="AO514">
        <v>0</v>
      </c>
      <c r="AP514">
        <f t="shared" si="205"/>
        <v>0.15097060083587077</v>
      </c>
      <c r="AQ514">
        <f t="shared" si="206"/>
        <v>7.5411470725427962E-2</v>
      </c>
      <c r="AR514">
        <v>12</v>
      </c>
      <c r="AS514">
        <f>AR514*'MRIP Selectivity'!$N$35</f>
        <v>7.5559130110442796E-2</v>
      </c>
      <c r="AT514">
        <f>AR514*'MRIP Selectivity'!$O$35</f>
        <v>7.5411470725427962E-2</v>
      </c>
      <c r="AU514">
        <f>AR514*'MRIP Selectivity'!$P$35</f>
        <v>1.0838605554502655E-2</v>
      </c>
      <c r="AV514">
        <v>4</v>
      </c>
      <c r="AW514">
        <f t="shared" si="207"/>
        <v>20</v>
      </c>
      <c r="AX514">
        <f t="shared" ref="AX514:AX577" si="212">IF(AO514&gt;=AW514,1,0)</f>
        <v>0</v>
      </c>
      <c r="AY514">
        <f t="shared" ref="AY514:AY577" si="213">IF(AP514&gt;=AW514,1,0)</f>
        <v>0</v>
      </c>
      <c r="AZ514">
        <f t="shared" ref="AZ514:AZ577" si="214">IF(AQ514&gt;=AW514,1,0)</f>
        <v>0</v>
      </c>
      <c r="BA514">
        <v>127.36862524999999</v>
      </c>
      <c r="BB514">
        <v>127.36862524999999</v>
      </c>
    </row>
    <row r="515" spans="1:54" x14ac:dyDescent="0.25">
      <c r="A515" t="s">
        <v>469</v>
      </c>
      <c r="B515" t="s">
        <v>3</v>
      </c>
      <c r="C515">
        <v>2014</v>
      </c>
      <c r="D515">
        <v>3</v>
      </c>
      <c r="E515">
        <v>5</v>
      </c>
      <c r="F515" t="s">
        <v>1820</v>
      </c>
      <c r="G515" t="s">
        <v>1769</v>
      </c>
      <c r="H515" t="s">
        <v>1811</v>
      </c>
      <c r="I515" t="s">
        <v>1837</v>
      </c>
      <c r="J515" t="s">
        <v>1819</v>
      </c>
      <c r="K515" t="str">
        <f t="shared" ref="K515:K578" si="215">IF(J515="Federal","Offshore","Inshore")</f>
        <v>Offshore</v>
      </c>
      <c r="L515">
        <v>0</v>
      </c>
      <c r="M515">
        <f t="shared" si="208"/>
        <v>0</v>
      </c>
      <c r="N515">
        <f t="shared" ref="N515:N578" si="216">L515+Z515+AA515</f>
        <v>2.516176680597846E-2</v>
      </c>
      <c r="O515">
        <f t="shared" ref="O515:O578" si="217">L515+AA515</f>
        <v>1.2568578454237993E-2</v>
      </c>
      <c r="P515">
        <v>0</v>
      </c>
      <c r="Q515">
        <f t="shared" ref="Q515:Q578" si="218">IF(L515=0,0,P515/L515)</f>
        <v>0</v>
      </c>
      <c r="R515">
        <v>0</v>
      </c>
      <c r="S515">
        <f t="shared" si="209"/>
        <v>0</v>
      </c>
      <c r="T515">
        <f t="shared" ref="T515:T578" si="219">IF(L515=0,0,R515/L515)</f>
        <v>0</v>
      </c>
      <c r="U515">
        <f t="shared" si="210"/>
        <v>2.1246925742197942E-2</v>
      </c>
      <c r="V515">
        <f t="shared" ref="V515:V578" si="220">U515/N515</f>
        <v>0.84441310922369939</v>
      </c>
      <c r="W515">
        <f t="shared" si="211"/>
        <v>1.1834618648320815E-2</v>
      </c>
      <c r="X515">
        <f t="shared" ref="X515:X578" si="221">W515/O515</f>
        <v>0.94160359434525431</v>
      </c>
      <c r="Y515">
        <v>2</v>
      </c>
      <c r="Z515">
        <f>Y515*'MRIP Selectivity'!$N$35</f>
        <v>1.2593188351740467E-2</v>
      </c>
      <c r="AA515">
        <f>Y515*'MRIP Selectivity'!$O$35</f>
        <v>1.2568578454237993E-2</v>
      </c>
      <c r="AB515">
        <f>Y515*'MRIP Selectivity'!$P$35</f>
        <v>1.8064342590837759E-3</v>
      </c>
      <c r="AC515">
        <v>0.74741255597723821</v>
      </c>
      <c r="AD515">
        <v>0.94160359434525442</v>
      </c>
      <c r="AE515">
        <v>1.3432654004296583</v>
      </c>
      <c r="AF515">
        <f t="shared" ref="AF515:AF578" si="222">Z515*AC515</f>
        <v>9.4123070938771265E-3</v>
      </c>
      <c r="AG515">
        <f t="shared" ref="AG515:AG578" si="223">AA515*AD515</f>
        <v>1.1834618648320815E-2</v>
      </c>
      <c r="AH515">
        <f t="shared" ref="AH515:AH578" si="224">AB515*AE515</f>
        <v>2.4265206383780212E-3</v>
      </c>
      <c r="AI515">
        <f t="shared" ref="AI515:AI578" si="225">Z515+AA515+AB515</f>
        <v>2.6968201065062234E-2</v>
      </c>
      <c r="AJ515">
        <f t="shared" ref="AJ515:AJ578" si="226">AF515+AG515+AH515</f>
        <v>2.3673446380575964E-2</v>
      </c>
      <c r="AK515">
        <f t="shared" ref="AK515:AK578" si="227">AA515+AB515</f>
        <v>1.4375012713321769E-2</v>
      </c>
      <c r="AL515">
        <f t="shared" ref="AL515:AL578" si="228">AG515+AH515</f>
        <v>1.4261139286698837E-2</v>
      </c>
      <c r="AM515">
        <f t="shared" ref="AM515:AM578" si="229">R515+AF515+AG515</f>
        <v>2.1246925742197942E-2</v>
      </c>
      <c r="AN515">
        <f t="shared" ref="AN515:AN578" si="230">R515+AG515</f>
        <v>1.1834618648320815E-2</v>
      </c>
      <c r="AO515">
        <v>0</v>
      </c>
      <c r="AP515">
        <f t="shared" ref="AP515:AP578" si="231">AO515+AS515+AT515</f>
        <v>2.516176680597846E-2</v>
      </c>
      <c r="AQ515">
        <f t="shared" ref="AQ515:AQ578" si="232">AO515+AT515</f>
        <v>1.2568578454237993E-2</v>
      </c>
      <c r="AR515">
        <v>2</v>
      </c>
      <c r="AS515">
        <f>AR515*'MRIP Selectivity'!$N$35</f>
        <v>1.2593188351740467E-2</v>
      </c>
      <c r="AT515">
        <f>AR515*'MRIP Selectivity'!$O$35</f>
        <v>1.2568578454237993E-2</v>
      </c>
      <c r="AU515">
        <f>AR515*'MRIP Selectivity'!$P$35</f>
        <v>1.8064342590837759E-3</v>
      </c>
      <c r="AV515">
        <v>6</v>
      </c>
      <c r="AW515">
        <f t="shared" ref="AW515:AW578" si="233">AV515*5</f>
        <v>30</v>
      </c>
      <c r="AX515">
        <f t="shared" si="212"/>
        <v>0</v>
      </c>
      <c r="AY515">
        <f t="shared" si="213"/>
        <v>0</v>
      </c>
      <c r="AZ515">
        <f t="shared" si="214"/>
        <v>0</v>
      </c>
      <c r="BA515">
        <v>7.4900510037999997</v>
      </c>
      <c r="BB515">
        <v>7.4900510037999997</v>
      </c>
    </row>
    <row r="516" spans="1:54" x14ac:dyDescent="0.25">
      <c r="A516" t="s">
        <v>470</v>
      </c>
      <c r="B516" t="s">
        <v>3</v>
      </c>
      <c r="C516">
        <v>2014</v>
      </c>
      <c r="D516">
        <v>3</v>
      </c>
      <c r="E516">
        <v>5</v>
      </c>
      <c r="F516" t="s">
        <v>1867</v>
      </c>
      <c r="G516" t="s">
        <v>1769</v>
      </c>
      <c r="H516" t="s">
        <v>1811</v>
      </c>
      <c r="I516" t="s">
        <v>1837</v>
      </c>
      <c r="J516" t="s">
        <v>1819</v>
      </c>
      <c r="K516" t="str">
        <f t="shared" si="215"/>
        <v>Offshore</v>
      </c>
      <c r="L516">
        <v>31.774659878000001</v>
      </c>
      <c r="M516">
        <f t="shared" si="208"/>
        <v>1119.5022512280498</v>
      </c>
      <c r="N516">
        <f t="shared" si="216"/>
        <v>31.913049595432884</v>
      </c>
      <c r="O516">
        <f t="shared" si="217"/>
        <v>31.843787059498311</v>
      </c>
      <c r="P516">
        <v>457.60514106299206</v>
      </c>
      <c r="Q516">
        <f t="shared" si="218"/>
        <v>14.401574802688184</v>
      </c>
      <c r="R516">
        <v>52.538350475339783</v>
      </c>
      <c r="S516">
        <f t="shared" si="209"/>
        <v>1851.059991162155</v>
      </c>
      <c r="T516">
        <f t="shared" si="219"/>
        <v>1.6534669663518902</v>
      </c>
      <c r="U516">
        <f t="shared" si="210"/>
        <v>52.655208566921871</v>
      </c>
      <c r="V516">
        <f t="shared" si="220"/>
        <v>1.6499585352838677</v>
      </c>
      <c r="W516">
        <f t="shared" si="211"/>
        <v>52.603440877905548</v>
      </c>
      <c r="X516">
        <f t="shared" si="221"/>
        <v>1.65192163795151</v>
      </c>
      <c r="Y516">
        <v>11</v>
      </c>
      <c r="Z516">
        <f>Y516*'MRIP Selectivity'!$N$35</f>
        <v>6.9262535934572572E-2</v>
      </c>
      <c r="AA516">
        <f>Y516*'MRIP Selectivity'!$O$35</f>
        <v>6.9127181498308959E-2</v>
      </c>
      <c r="AB516">
        <f>Y516*'MRIP Selectivity'!$P$35</f>
        <v>9.9353884249607678E-3</v>
      </c>
      <c r="AC516">
        <v>0.74741255597723821</v>
      </c>
      <c r="AD516">
        <v>0.94160359434525442</v>
      </c>
      <c r="AE516">
        <v>1.3432654004296583</v>
      </c>
      <c r="AF516">
        <f t="shared" si="222"/>
        <v>5.1767689016324198E-2</v>
      </c>
      <c r="AG516">
        <f t="shared" si="223"/>
        <v>6.5090402565764482E-2</v>
      </c>
      <c r="AH516">
        <f t="shared" si="224"/>
        <v>1.3345863511079118E-2</v>
      </c>
      <c r="AI516">
        <f t="shared" si="225"/>
        <v>0.14832510585784231</v>
      </c>
      <c r="AJ516">
        <f t="shared" si="226"/>
        <v>0.13020395509316779</v>
      </c>
      <c r="AK516">
        <f t="shared" si="227"/>
        <v>7.9062569923269724E-2</v>
      </c>
      <c r="AL516">
        <f t="shared" si="228"/>
        <v>7.8436266076843605E-2</v>
      </c>
      <c r="AM516">
        <f t="shared" si="229"/>
        <v>52.655208566921871</v>
      </c>
      <c r="AN516">
        <f t="shared" si="230"/>
        <v>52.603440877905548</v>
      </c>
      <c r="AO516">
        <v>31</v>
      </c>
      <c r="AP516">
        <f t="shared" si="231"/>
        <v>31.138389717432883</v>
      </c>
      <c r="AQ516">
        <f t="shared" si="232"/>
        <v>31.06912718149831</v>
      </c>
      <c r="AR516">
        <v>11</v>
      </c>
      <c r="AS516">
        <f>AR516*'MRIP Selectivity'!$N$35</f>
        <v>6.9262535934572572E-2</v>
      </c>
      <c r="AT516">
        <f>AR516*'MRIP Selectivity'!$O$35</f>
        <v>6.9127181498308959E-2</v>
      </c>
      <c r="AU516">
        <f>AR516*'MRIP Selectivity'!$P$35</f>
        <v>9.9353884249607678E-3</v>
      </c>
      <c r="AV516">
        <v>36</v>
      </c>
      <c r="AW516">
        <f t="shared" si="233"/>
        <v>180</v>
      </c>
      <c r="AX516">
        <f t="shared" si="212"/>
        <v>0</v>
      </c>
      <c r="AY516">
        <f t="shared" si="213"/>
        <v>0</v>
      </c>
      <c r="AZ516">
        <f t="shared" si="214"/>
        <v>0</v>
      </c>
      <c r="BA516">
        <v>35.232548688999998</v>
      </c>
      <c r="BB516">
        <v>35.232548688999998</v>
      </c>
    </row>
    <row r="517" spans="1:54" x14ac:dyDescent="0.25">
      <c r="A517" t="s">
        <v>471</v>
      </c>
      <c r="B517" t="s">
        <v>3</v>
      </c>
      <c r="C517">
        <v>2014</v>
      </c>
      <c r="D517">
        <v>3</v>
      </c>
      <c r="E517">
        <v>5</v>
      </c>
      <c r="F517" t="s">
        <v>1846</v>
      </c>
      <c r="G517" t="s">
        <v>1769</v>
      </c>
      <c r="H517" t="s">
        <v>1811</v>
      </c>
      <c r="I517" t="s">
        <v>1812</v>
      </c>
      <c r="J517" t="s">
        <v>1813</v>
      </c>
      <c r="K517" t="str">
        <f t="shared" si="215"/>
        <v>Inshore</v>
      </c>
      <c r="L517">
        <v>0</v>
      </c>
      <c r="M517">
        <f t="shared" si="208"/>
        <v>0</v>
      </c>
      <c r="N517">
        <f t="shared" si="216"/>
        <v>0.12580883402989229</v>
      </c>
      <c r="O517">
        <f t="shared" si="217"/>
        <v>6.2842892271189971E-2</v>
      </c>
      <c r="P517">
        <v>0</v>
      </c>
      <c r="Q517">
        <f t="shared" si="218"/>
        <v>0</v>
      </c>
      <c r="R517">
        <v>0</v>
      </c>
      <c r="S517">
        <f t="shared" si="209"/>
        <v>0</v>
      </c>
      <c r="T517">
        <f t="shared" si="219"/>
        <v>0</v>
      </c>
      <c r="U517">
        <f t="shared" si="210"/>
        <v>0.10623462871098971</v>
      </c>
      <c r="V517">
        <f t="shared" si="220"/>
        <v>0.84441310922369939</v>
      </c>
      <c r="W517">
        <f t="shared" si="211"/>
        <v>5.9173093241604087E-2</v>
      </c>
      <c r="X517">
        <f t="shared" si="221"/>
        <v>0.94160359434525442</v>
      </c>
      <c r="Y517">
        <v>10</v>
      </c>
      <c r="Z517">
        <f>Y517*'MRIP Selectivity'!$N$35</f>
        <v>6.2965941758702335E-2</v>
      </c>
      <c r="AA517">
        <f>Y517*'MRIP Selectivity'!$O$35</f>
        <v>6.2842892271189971E-2</v>
      </c>
      <c r="AB517">
        <f>Y517*'MRIP Selectivity'!$P$35</f>
        <v>9.0321712954188789E-3</v>
      </c>
      <c r="AC517">
        <v>0.74741255597723821</v>
      </c>
      <c r="AD517">
        <v>0.94160359434525442</v>
      </c>
      <c r="AE517">
        <v>1.3432654004296583</v>
      </c>
      <c r="AF517">
        <f t="shared" si="222"/>
        <v>4.7061535469385629E-2</v>
      </c>
      <c r="AG517">
        <f t="shared" si="223"/>
        <v>5.9173093241604087E-2</v>
      </c>
      <c r="AH517">
        <f t="shared" si="224"/>
        <v>1.2132603191890105E-2</v>
      </c>
      <c r="AI517">
        <f t="shared" si="225"/>
        <v>0.13484100532531118</v>
      </c>
      <c r="AJ517">
        <f t="shared" si="226"/>
        <v>0.11836723190287982</v>
      </c>
      <c r="AK517">
        <f t="shared" si="227"/>
        <v>7.1875063566608846E-2</v>
      </c>
      <c r="AL517">
        <f t="shared" si="228"/>
        <v>7.1305696433494187E-2</v>
      </c>
      <c r="AM517">
        <f t="shared" si="229"/>
        <v>0.10623462871098971</v>
      </c>
      <c r="AN517">
        <f t="shared" si="230"/>
        <v>5.9173093241604087E-2</v>
      </c>
      <c r="AO517">
        <v>0</v>
      </c>
      <c r="AP517">
        <f t="shared" si="231"/>
        <v>0.12580883402989229</v>
      </c>
      <c r="AQ517">
        <f t="shared" si="232"/>
        <v>6.2842892271189971E-2</v>
      </c>
      <c r="AR517">
        <v>10</v>
      </c>
      <c r="AS517">
        <f>AR517*'MRIP Selectivity'!$N$35</f>
        <v>6.2965941758702335E-2</v>
      </c>
      <c r="AT517">
        <f>AR517*'MRIP Selectivity'!$O$35</f>
        <v>6.2842892271189971E-2</v>
      </c>
      <c r="AU517">
        <f>AR517*'MRIP Selectivity'!$P$35</f>
        <v>9.0321712954188789E-3</v>
      </c>
      <c r="AV517">
        <v>9</v>
      </c>
      <c r="AW517">
        <f t="shared" si="233"/>
        <v>45</v>
      </c>
      <c r="AX517">
        <f t="shared" si="212"/>
        <v>0</v>
      </c>
      <c r="AY517">
        <f t="shared" si="213"/>
        <v>0</v>
      </c>
      <c r="AZ517">
        <f t="shared" si="214"/>
        <v>0</v>
      </c>
      <c r="BA517">
        <v>57.636496956000002</v>
      </c>
      <c r="BB517">
        <v>57.636496956000002</v>
      </c>
    </row>
    <row r="518" spans="1:54" x14ac:dyDescent="0.25">
      <c r="A518" t="s">
        <v>472</v>
      </c>
      <c r="B518" t="s">
        <v>3</v>
      </c>
      <c r="C518">
        <v>2014</v>
      </c>
      <c r="D518">
        <v>3</v>
      </c>
      <c r="E518">
        <v>5</v>
      </c>
      <c r="F518" t="s">
        <v>1846</v>
      </c>
      <c r="G518" t="s">
        <v>1769</v>
      </c>
      <c r="H518" t="s">
        <v>1811</v>
      </c>
      <c r="I518" t="s">
        <v>1812</v>
      </c>
      <c r="J518" t="s">
        <v>1813</v>
      </c>
      <c r="K518" t="str">
        <f t="shared" si="215"/>
        <v>Inshore</v>
      </c>
      <c r="L518">
        <v>0</v>
      </c>
      <c r="M518">
        <f t="shared" si="208"/>
        <v>0</v>
      </c>
      <c r="N518">
        <f t="shared" si="216"/>
        <v>0.21387501785081692</v>
      </c>
      <c r="O518">
        <f t="shared" si="217"/>
        <v>0.10683291686102295</v>
      </c>
      <c r="P518">
        <v>0</v>
      </c>
      <c r="Q518">
        <f t="shared" si="218"/>
        <v>0</v>
      </c>
      <c r="R518">
        <v>0</v>
      </c>
      <c r="S518">
        <f t="shared" si="209"/>
        <v>0</v>
      </c>
      <c r="T518">
        <f t="shared" si="219"/>
        <v>0</v>
      </c>
      <c r="U518">
        <f t="shared" si="210"/>
        <v>0.18059886880868251</v>
      </c>
      <c r="V518">
        <f t="shared" si="220"/>
        <v>0.84441310922369928</v>
      </c>
      <c r="W518">
        <f t="shared" si="211"/>
        <v>0.10059425851072694</v>
      </c>
      <c r="X518">
        <f t="shared" si="221"/>
        <v>0.94160359434525442</v>
      </c>
      <c r="Y518">
        <v>17</v>
      </c>
      <c r="Z518">
        <f>Y518*'MRIP Selectivity'!$N$35</f>
        <v>0.10704210098979397</v>
      </c>
      <c r="AA518">
        <f>Y518*'MRIP Selectivity'!$O$35</f>
        <v>0.10683291686102295</v>
      </c>
      <c r="AB518">
        <f>Y518*'MRIP Selectivity'!$P$35</f>
        <v>1.5354691202212094E-2</v>
      </c>
      <c r="AC518">
        <v>0.74741255597723821</v>
      </c>
      <c r="AD518">
        <v>0.94160359434525442</v>
      </c>
      <c r="AE518">
        <v>1.3432654004296583</v>
      </c>
      <c r="AF518">
        <f t="shared" si="222"/>
        <v>8.0004610297955567E-2</v>
      </c>
      <c r="AG518">
        <f t="shared" si="223"/>
        <v>0.10059425851072694</v>
      </c>
      <c r="AH518">
        <f t="shared" si="224"/>
        <v>2.0625425426213179E-2</v>
      </c>
      <c r="AI518">
        <f t="shared" si="225"/>
        <v>0.229229709053029</v>
      </c>
      <c r="AJ518">
        <f t="shared" si="226"/>
        <v>0.20122429423489568</v>
      </c>
      <c r="AK518">
        <f t="shared" si="227"/>
        <v>0.12218760806323505</v>
      </c>
      <c r="AL518">
        <f t="shared" si="228"/>
        <v>0.12121968393694012</v>
      </c>
      <c r="AM518">
        <f t="shared" si="229"/>
        <v>0.18059886880868251</v>
      </c>
      <c r="AN518">
        <f t="shared" si="230"/>
        <v>0.10059425851072694</v>
      </c>
      <c r="AO518">
        <v>0</v>
      </c>
      <c r="AP518">
        <f t="shared" si="231"/>
        <v>0.21387501785081692</v>
      </c>
      <c r="AQ518">
        <f t="shared" si="232"/>
        <v>0.10683291686102295</v>
      </c>
      <c r="AR518">
        <v>17</v>
      </c>
      <c r="AS518">
        <f>AR518*'MRIP Selectivity'!$N$35</f>
        <v>0.10704210098979397</v>
      </c>
      <c r="AT518">
        <f>AR518*'MRIP Selectivity'!$O$35</f>
        <v>0.10683291686102295</v>
      </c>
      <c r="AU518">
        <f>AR518*'MRIP Selectivity'!$P$35</f>
        <v>1.5354691202212094E-2</v>
      </c>
      <c r="AV518">
        <v>9</v>
      </c>
      <c r="AW518">
        <f t="shared" si="233"/>
        <v>45</v>
      </c>
      <c r="AX518">
        <f t="shared" si="212"/>
        <v>0</v>
      </c>
      <c r="AY518">
        <f t="shared" si="213"/>
        <v>0</v>
      </c>
      <c r="AZ518">
        <f t="shared" si="214"/>
        <v>0</v>
      </c>
      <c r="BA518">
        <v>57.636496956000002</v>
      </c>
      <c r="BB518">
        <v>57.636496956000002</v>
      </c>
    </row>
    <row r="519" spans="1:54" x14ac:dyDescent="0.25">
      <c r="A519" t="s">
        <v>473</v>
      </c>
      <c r="B519" t="s">
        <v>3</v>
      </c>
      <c r="C519">
        <v>2014</v>
      </c>
      <c r="D519">
        <v>3</v>
      </c>
      <c r="E519">
        <v>5</v>
      </c>
      <c r="F519" t="s">
        <v>1823</v>
      </c>
      <c r="G519" t="s">
        <v>1769</v>
      </c>
      <c r="H519" t="s">
        <v>1811</v>
      </c>
      <c r="I519" t="s">
        <v>1812</v>
      </c>
      <c r="J519" t="s">
        <v>1767</v>
      </c>
      <c r="K519" t="str">
        <f t="shared" si="215"/>
        <v>Inshore</v>
      </c>
      <c r="L519">
        <v>0</v>
      </c>
      <c r="M519">
        <f t="shared" si="208"/>
        <v>0</v>
      </c>
      <c r="N519">
        <f t="shared" si="216"/>
        <v>0.22645590125380613</v>
      </c>
      <c r="O519">
        <f t="shared" si="217"/>
        <v>0.11311720608814194</v>
      </c>
      <c r="P519">
        <v>0</v>
      </c>
      <c r="Q519">
        <f t="shared" si="218"/>
        <v>0</v>
      </c>
      <c r="R519">
        <v>0</v>
      </c>
      <c r="S519">
        <f t="shared" si="209"/>
        <v>0</v>
      </c>
      <c r="T519">
        <f t="shared" si="219"/>
        <v>0</v>
      </c>
      <c r="U519">
        <f t="shared" si="210"/>
        <v>0.19122233167978148</v>
      </c>
      <c r="V519">
        <f t="shared" si="220"/>
        <v>0.84441310922369939</v>
      </c>
      <c r="W519">
        <f t="shared" si="211"/>
        <v>0.10651156783488734</v>
      </c>
      <c r="X519">
        <f t="shared" si="221"/>
        <v>0.94160359434525442</v>
      </c>
      <c r="Y519">
        <v>18</v>
      </c>
      <c r="Z519">
        <f>Y519*'MRIP Selectivity'!$N$35</f>
        <v>0.11333869516566419</v>
      </c>
      <c r="AA519">
        <f>Y519*'MRIP Selectivity'!$O$35</f>
        <v>0.11311720608814194</v>
      </c>
      <c r="AB519">
        <f>Y519*'MRIP Selectivity'!$P$35</f>
        <v>1.6257908331753983E-2</v>
      </c>
      <c r="AC519">
        <v>0.74741255597723821</v>
      </c>
      <c r="AD519">
        <v>0.94160359434525442</v>
      </c>
      <c r="AE519">
        <v>1.3432654004296583</v>
      </c>
      <c r="AF519">
        <f t="shared" si="222"/>
        <v>8.4710763844894121E-2</v>
      </c>
      <c r="AG519">
        <f t="shared" si="223"/>
        <v>0.10651156783488734</v>
      </c>
      <c r="AH519">
        <f t="shared" si="224"/>
        <v>2.1838685745402191E-2</v>
      </c>
      <c r="AI519">
        <f t="shared" si="225"/>
        <v>0.2427138095855601</v>
      </c>
      <c r="AJ519">
        <f t="shared" si="226"/>
        <v>0.21306101742518366</v>
      </c>
      <c r="AK519">
        <f t="shared" si="227"/>
        <v>0.12937511441989591</v>
      </c>
      <c r="AL519">
        <f t="shared" si="228"/>
        <v>0.12835025358028954</v>
      </c>
      <c r="AM519">
        <f t="shared" si="229"/>
        <v>0.19122233167978148</v>
      </c>
      <c r="AN519">
        <f t="shared" si="230"/>
        <v>0.10651156783488734</v>
      </c>
      <c r="AO519">
        <v>0</v>
      </c>
      <c r="AP519">
        <f t="shared" si="231"/>
        <v>0.22645590125380613</v>
      </c>
      <c r="AQ519">
        <f t="shared" si="232"/>
        <v>0.11311720608814194</v>
      </c>
      <c r="AR519">
        <v>18</v>
      </c>
      <c r="AS519">
        <f>AR519*'MRIP Selectivity'!$N$35</f>
        <v>0.11333869516566419</v>
      </c>
      <c r="AT519">
        <f>AR519*'MRIP Selectivity'!$O$35</f>
        <v>0.11311720608814194</v>
      </c>
      <c r="AU519">
        <f>AR519*'MRIP Selectivity'!$P$35</f>
        <v>1.6257908331753983E-2</v>
      </c>
      <c r="AV519">
        <v>4</v>
      </c>
      <c r="AW519">
        <f t="shared" si="233"/>
        <v>20</v>
      </c>
      <c r="AX519">
        <f t="shared" si="212"/>
        <v>0</v>
      </c>
      <c r="AY519">
        <f t="shared" si="213"/>
        <v>0</v>
      </c>
      <c r="AZ519">
        <f t="shared" si="214"/>
        <v>0</v>
      </c>
      <c r="BA519">
        <v>317.32173190999998</v>
      </c>
      <c r="BB519">
        <v>317.32173190999998</v>
      </c>
    </row>
    <row r="520" spans="1:54" x14ac:dyDescent="0.25">
      <c r="A520" t="s">
        <v>474</v>
      </c>
      <c r="B520" t="s">
        <v>3</v>
      </c>
      <c r="C520">
        <v>2014</v>
      </c>
      <c r="D520">
        <v>3</v>
      </c>
      <c r="E520">
        <v>5</v>
      </c>
      <c r="F520" t="s">
        <v>1839</v>
      </c>
      <c r="G520" t="s">
        <v>1769</v>
      </c>
      <c r="H520" t="s">
        <v>1811</v>
      </c>
      <c r="I520" t="s">
        <v>1812</v>
      </c>
      <c r="J520" t="s">
        <v>1819</v>
      </c>
      <c r="K520" t="str">
        <f t="shared" si="215"/>
        <v>Offshore</v>
      </c>
      <c r="L520">
        <v>0</v>
      </c>
      <c r="M520">
        <f t="shared" si="208"/>
        <v>0</v>
      </c>
      <c r="N520">
        <f t="shared" si="216"/>
        <v>1.258088340298923E-2</v>
      </c>
      <c r="O520">
        <f t="shared" si="217"/>
        <v>6.2842892271189965E-3</v>
      </c>
      <c r="P520">
        <v>0</v>
      </c>
      <c r="Q520">
        <f t="shared" si="218"/>
        <v>0</v>
      </c>
      <c r="R520">
        <v>0</v>
      </c>
      <c r="S520">
        <f t="shared" si="209"/>
        <v>0</v>
      </c>
      <c r="T520">
        <f t="shared" si="219"/>
        <v>0</v>
      </c>
      <c r="U520">
        <f t="shared" si="210"/>
        <v>1.0623462871098971E-2</v>
      </c>
      <c r="V520">
        <f t="shared" si="220"/>
        <v>0.84441310922369939</v>
      </c>
      <c r="W520">
        <f t="shared" si="211"/>
        <v>5.9173093241604077E-3</v>
      </c>
      <c r="X520">
        <f t="shared" si="221"/>
        <v>0.94160359434525431</v>
      </c>
      <c r="Y520">
        <v>1</v>
      </c>
      <c r="Z520">
        <f>Y520*'MRIP Selectivity'!$N$35</f>
        <v>6.2965941758702333E-3</v>
      </c>
      <c r="AA520">
        <f>Y520*'MRIP Selectivity'!$O$35</f>
        <v>6.2842892271189965E-3</v>
      </c>
      <c r="AB520">
        <f>Y520*'MRIP Selectivity'!$P$35</f>
        <v>9.0321712954188795E-4</v>
      </c>
      <c r="AC520">
        <v>0.74741255597723821</v>
      </c>
      <c r="AD520">
        <v>0.94160359434525442</v>
      </c>
      <c r="AE520">
        <v>1.3432654004296583</v>
      </c>
      <c r="AF520">
        <f t="shared" si="222"/>
        <v>4.7061535469385633E-3</v>
      </c>
      <c r="AG520">
        <f t="shared" si="223"/>
        <v>5.9173093241604077E-3</v>
      </c>
      <c r="AH520">
        <f t="shared" si="224"/>
        <v>1.2132603191890106E-3</v>
      </c>
      <c r="AI520">
        <f t="shared" si="225"/>
        <v>1.3484100532531117E-2</v>
      </c>
      <c r="AJ520">
        <f t="shared" si="226"/>
        <v>1.1836723190287982E-2</v>
      </c>
      <c r="AK520">
        <f t="shared" si="227"/>
        <v>7.1875063566608846E-3</v>
      </c>
      <c r="AL520">
        <f t="shared" si="228"/>
        <v>7.1305696433494187E-3</v>
      </c>
      <c r="AM520">
        <f t="shared" si="229"/>
        <v>1.0623462871098971E-2</v>
      </c>
      <c r="AN520">
        <f t="shared" si="230"/>
        <v>5.9173093241604077E-3</v>
      </c>
      <c r="AO520">
        <v>0</v>
      </c>
      <c r="AP520">
        <f t="shared" si="231"/>
        <v>1.258088340298923E-2</v>
      </c>
      <c r="AQ520">
        <f t="shared" si="232"/>
        <v>6.2842892271189965E-3</v>
      </c>
      <c r="AR520">
        <v>1</v>
      </c>
      <c r="AS520">
        <f>AR520*'MRIP Selectivity'!$N$35</f>
        <v>6.2965941758702333E-3</v>
      </c>
      <c r="AT520">
        <f>AR520*'MRIP Selectivity'!$O$35</f>
        <v>6.2842892271189965E-3</v>
      </c>
      <c r="AU520">
        <f>AR520*'MRIP Selectivity'!$P$35</f>
        <v>9.0321712954188795E-4</v>
      </c>
      <c r="AV520">
        <v>4</v>
      </c>
      <c r="AW520">
        <f t="shared" si="233"/>
        <v>20</v>
      </c>
      <c r="AX520">
        <f t="shared" si="212"/>
        <v>0</v>
      </c>
      <c r="AY520">
        <f t="shared" si="213"/>
        <v>0</v>
      </c>
      <c r="AZ520">
        <f t="shared" si="214"/>
        <v>0</v>
      </c>
      <c r="BA520">
        <v>275.58789229000001</v>
      </c>
      <c r="BB520">
        <v>275.58789229000001</v>
      </c>
    </row>
    <row r="521" spans="1:54" x14ac:dyDescent="0.25">
      <c r="A521" t="s">
        <v>475</v>
      </c>
      <c r="B521" t="s">
        <v>3</v>
      </c>
      <c r="C521">
        <v>2014</v>
      </c>
      <c r="D521">
        <v>3</v>
      </c>
      <c r="E521">
        <v>5</v>
      </c>
      <c r="F521" t="s">
        <v>1828</v>
      </c>
      <c r="G521" t="s">
        <v>1769</v>
      </c>
      <c r="H521" t="s">
        <v>1811</v>
      </c>
      <c r="I521" t="s">
        <v>1812</v>
      </c>
      <c r="J521" t="s">
        <v>1767</v>
      </c>
      <c r="K521" t="str">
        <f t="shared" si="215"/>
        <v>Inshore</v>
      </c>
      <c r="L521">
        <v>0</v>
      </c>
      <c r="M521">
        <f t="shared" si="208"/>
        <v>0</v>
      </c>
      <c r="N521">
        <f t="shared" si="216"/>
        <v>0.37742650208967687</v>
      </c>
      <c r="O521">
        <f t="shared" si="217"/>
        <v>0.18852867681356988</v>
      </c>
      <c r="P521">
        <v>0</v>
      </c>
      <c r="Q521">
        <f t="shared" si="218"/>
        <v>0</v>
      </c>
      <c r="R521">
        <v>0</v>
      </c>
      <c r="S521">
        <f t="shared" si="209"/>
        <v>0</v>
      </c>
      <c r="T521">
        <f t="shared" si="219"/>
        <v>0</v>
      </c>
      <c r="U521">
        <f t="shared" si="210"/>
        <v>0.31870388613296913</v>
      </c>
      <c r="V521">
        <f t="shared" si="220"/>
        <v>0.84441310922369939</v>
      </c>
      <c r="W521">
        <f t="shared" si="211"/>
        <v>0.17751927972481224</v>
      </c>
      <c r="X521">
        <f t="shared" si="221"/>
        <v>0.94160359434525442</v>
      </c>
      <c r="Y521">
        <v>30</v>
      </c>
      <c r="Z521">
        <f>Y521*'MRIP Selectivity'!$N$35</f>
        <v>0.18889782527610699</v>
      </c>
      <c r="AA521">
        <f>Y521*'MRIP Selectivity'!$O$35</f>
        <v>0.18852867681356988</v>
      </c>
      <c r="AB521">
        <f>Y521*'MRIP Selectivity'!$P$35</f>
        <v>2.709651388625664E-2</v>
      </c>
      <c r="AC521">
        <v>0.74741255597723821</v>
      </c>
      <c r="AD521">
        <v>0.94160359434525442</v>
      </c>
      <c r="AE521">
        <v>1.3432654004296583</v>
      </c>
      <c r="AF521">
        <f t="shared" si="222"/>
        <v>0.14118460640815689</v>
      </c>
      <c r="AG521">
        <f t="shared" si="223"/>
        <v>0.17751927972481224</v>
      </c>
      <c r="AH521">
        <f t="shared" si="224"/>
        <v>3.639780957567032E-2</v>
      </c>
      <c r="AI521">
        <f t="shared" si="225"/>
        <v>0.40452301597593354</v>
      </c>
      <c r="AJ521">
        <f t="shared" si="226"/>
        <v>0.35510169570863948</v>
      </c>
      <c r="AK521">
        <f t="shared" si="227"/>
        <v>0.21562519069982652</v>
      </c>
      <c r="AL521">
        <f t="shared" si="228"/>
        <v>0.21391708930048256</v>
      </c>
      <c r="AM521">
        <f t="shared" si="229"/>
        <v>0.31870388613296913</v>
      </c>
      <c r="AN521">
        <f t="shared" si="230"/>
        <v>0.17751927972481224</v>
      </c>
      <c r="AO521">
        <v>0</v>
      </c>
      <c r="AP521">
        <f t="shared" si="231"/>
        <v>0.37742650208967687</v>
      </c>
      <c r="AQ521">
        <f t="shared" si="232"/>
        <v>0.18852867681356988</v>
      </c>
      <c r="AR521">
        <v>30</v>
      </c>
      <c r="AS521">
        <f>AR521*'MRIP Selectivity'!$N$35</f>
        <v>0.18889782527610699</v>
      </c>
      <c r="AT521">
        <f>AR521*'MRIP Selectivity'!$O$35</f>
        <v>0.18852867681356988</v>
      </c>
      <c r="AU521">
        <f>AR521*'MRIP Selectivity'!$P$35</f>
        <v>2.709651388625664E-2</v>
      </c>
      <c r="AV521">
        <v>4</v>
      </c>
      <c r="AW521">
        <f t="shared" si="233"/>
        <v>20</v>
      </c>
      <c r="AX521">
        <f t="shared" si="212"/>
        <v>0</v>
      </c>
      <c r="AY521">
        <f t="shared" si="213"/>
        <v>0</v>
      </c>
      <c r="AZ521">
        <f t="shared" si="214"/>
        <v>0</v>
      </c>
      <c r="BA521">
        <v>202.44358965999999</v>
      </c>
      <c r="BB521">
        <v>202.44358965999999</v>
      </c>
    </row>
    <row r="522" spans="1:54" x14ac:dyDescent="0.25">
      <c r="A522" t="s">
        <v>476</v>
      </c>
      <c r="B522" t="s">
        <v>3</v>
      </c>
      <c r="C522">
        <v>2014</v>
      </c>
      <c r="D522">
        <v>3</v>
      </c>
      <c r="E522">
        <v>5</v>
      </c>
      <c r="F522" t="s">
        <v>1828</v>
      </c>
      <c r="G522" t="s">
        <v>1769</v>
      </c>
      <c r="H522" t="s">
        <v>1811</v>
      </c>
      <c r="I522" t="s">
        <v>1812</v>
      </c>
      <c r="J522" t="s">
        <v>1819</v>
      </c>
      <c r="K522" t="str">
        <f t="shared" si="215"/>
        <v>Offshore</v>
      </c>
      <c r="L522">
        <v>0</v>
      </c>
      <c r="M522">
        <f t="shared" si="208"/>
        <v>0</v>
      </c>
      <c r="N522">
        <f t="shared" si="216"/>
        <v>1.258088340298923E-2</v>
      </c>
      <c r="O522">
        <f t="shared" si="217"/>
        <v>6.2842892271189965E-3</v>
      </c>
      <c r="P522">
        <v>0</v>
      </c>
      <c r="Q522">
        <f t="shared" si="218"/>
        <v>0</v>
      </c>
      <c r="R522">
        <v>0</v>
      </c>
      <c r="S522">
        <f t="shared" si="209"/>
        <v>0</v>
      </c>
      <c r="T522">
        <f t="shared" si="219"/>
        <v>0</v>
      </c>
      <c r="U522">
        <f t="shared" si="210"/>
        <v>1.0623462871098971E-2</v>
      </c>
      <c r="V522">
        <f t="shared" si="220"/>
        <v>0.84441310922369939</v>
      </c>
      <c r="W522">
        <f t="shared" si="211"/>
        <v>5.9173093241604077E-3</v>
      </c>
      <c r="X522">
        <f t="shared" si="221"/>
        <v>0.94160359434525431</v>
      </c>
      <c r="Y522">
        <v>1</v>
      </c>
      <c r="Z522">
        <f>Y522*'MRIP Selectivity'!$N$35</f>
        <v>6.2965941758702333E-3</v>
      </c>
      <c r="AA522">
        <f>Y522*'MRIP Selectivity'!$O$35</f>
        <v>6.2842892271189965E-3</v>
      </c>
      <c r="AB522">
        <f>Y522*'MRIP Selectivity'!$P$35</f>
        <v>9.0321712954188795E-4</v>
      </c>
      <c r="AC522">
        <v>0.74741255597723821</v>
      </c>
      <c r="AD522">
        <v>0.94160359434525442</v>
      </c>
      <c r="AE522">
        <v>1.3432654004296583</v>
      </c>
      <c r="AF522">
        <f t="shared" si="222"/>
        <v>4.7061535469385633E-3</v>
      </c>
      <c r="AG522">
        <f t="shared" si="223"/>
        <v>5.9173093241604077E-3</v>
      </c>
      <c r="AH522">
        <f t="shared" si="224"/>
        <v>1.2132603191890106E-3</v>
      </c>
      <c r="AI522">
        <f t="shared" si="225"/>
        <v>1.3484100532531117E-2</v>
      </c>
      <c r="AJ522">
        <f t="shared" si="226"/>
        <v>1.1836723190287982E-2</v>
      </c>
      <c r="AK522">
        <f t="shared" si="227"/>
        <v>7.1875063566608846E-3</v>
      </c>
      <c r="AL522">
        <f t="shared" si="228"/>
        <v>7.1305696433494187E-3</v>
      </c>
      <c r="AM522">
        <f t="shared" si="229"/>
        <v>1.0623462871098971E-2</v>
      </c>
      <c r="AN522">
        <f t="shared" si="230"/>
        <v>5.9173093241604077E-3</v>
      </c>
      <c r="AO522">
        <v>0</v>
      </c>
      <c r="AP522">
        <f t="shared" si="231"/>
        <v>1.258088340298923E-2</v>
      </c>
      <c r="AQ522">
        <f t="shared" si="232"/>
        <v>6.2842892271189965E-3</v>
      </c>
      <c r="AR522">
        <v>1</v>
      </c>
      <c r="AS522">
        <f>AR522*'MRIP Selectivity'!$N$35</f>
        <v>6.2965941758702333E-3</v>
      </c>
      <c r="AT522">
        <f>AR522*'MRIP Selectivity'!$O$35</f>
        <v>6.2842892271189965E-3</v>
      </c>
      <c r="AU522">
        <f>AR522*'MRIP Selectivity'!$P$35</f>
        <v>9.0321712954188795E-4</v>
      </c>
      <c r="AV522">
        <v>2</v>
      </c>
      <c r="AW522">
        <f t="shared" si="233"/>
        <v>10</v>
      </c>
      <c r="AX522">
        <f t="shared" si="212"/>
        <v>0</v>
      </c>
      <c r="AY522">
        <f t="shared" si="213"/>
        <v>0</v>
      </c>
      <c r="AZ522">
        <f t="shared" si="214"/>
        <v>0</v>
      </c>
      <c r="BA522">
        <v>202.44358965999999</v>
      </c>
      <c r="BB522">
        <v>202.44358965999999</v>
      </c>
    </row>
    <row r="523" spans="1:54" x14ac:dyDescent="0.25">
      <c r="A523" t="s">
        <v>477</v>
      </c>
      <c r="B523" t="s">
        <v>3</v>
      </c>
      <c r="C523">
        <v>2014</v>
      </c>
      <c r="D523">
        <v>3</v>
      </c>
      <c r="E523">
        <v>6</v>
      </c>
      <c r="F523" t="s">
        <v>1820</v>
      </c>
      <c r="G523" t="s">
        <v>1769</v>
      </c>
      <c r="H523" t="s">
        <v>1811</v>
      </c>
      <c r="I523" t="s">
        <v>1812</v>
      </c>
      <c r="J523" t="s">
        <v>1813</v>
      </c>
      <c r="K523" t="str">
        <f t="shared" si="215"/>
        <v>Inshore</v>
      </c>
      <c r="L523">
        <v>0</v>
      </c>
      <c r="M523">
        <f t="shared" si="208"/>
        <v>0</v>
      </c>
      <c r="N523">
        <f t="shared" si="216"/>
        <v>7.5485300417935386E-2</v>
      </c>
      <c r="O523">
        <f t="shared" si="217"/>
        <v>3.7705735362713981E-2</v>
      </c>
      <c r="P523">
        <v>0</v>
      </c>
      <c r="Q523">
        <f t="shared" si="218"/>
        <v>0</v>
      </c>
      <c r="R523">
        <v>0</v>
      </c>
      <c r="S523">
        <f t="shared" si="209"/>
        <v>0</v>
      </c>
      <c r="T523">
        <f t="shared" si="219"/>
        <v>0</v>
      </c>
      <c r="U523">
        <f t="shared" si="210"/>
        <v>6.3740777226593825E-2</v>
      </c>
      <c r="V523">
        <f t="shared" si="220"/>
        <v>0.84441310922369928</v>
      </c>
      <c r="W523">
        <f t="shared" si="211"/>
        <v>3.5503855944962449E-2</v>
      </c>
      <c r="X523">
        <f t="shared" si="221"/>
        <v>0.94160359434525442</v>
      </c>
      <c r="Y523">
        <v>6</v>
      </c>
      <c r="Z523">
        <f>Y523*'MRIP Selectivity'!$N$35</f>
        <v>3.7779565055221398E-2</v>
      </c>
      <c r="AA523">
        <f>Y523*'MRIP Selectivity'!$O$35</f>
        <v>3.7705735362713981E-2</v>
      </c>
      <c r="AB523">
        <f>Y523*'MRIP Selectivity'!$P$35</f>
        <v>5.4193027772513275E-3</v>
      </c>
      <c r="AC523">
        <v>0.74741255597723821</v>
      </c>
      <c r="AD523">
        <v>0.94160359434525442</v>
      </c>
      <c r="AE523">
        <v>1.3432654004296583</v>
      </c>
      <c r="AF523">
        <f t="shared" si="222"/>
        <v>2.8236921281631376E-2</v>
      </c>
      <c r="AG523">
        <f t="shared" si="223"/>
        <v>3.5503855944962449E-2</v>
      </c>
      <c r="AH523">
        <f t="shared" si="224"/>
        <v>7.2795619151340635E-3</v>
      </c>
      <c r="AI523">
        <f t="shared" si="225"/>
        <v>8.0904603195186719E-2</v>
      </c>
      <c r="AJ523">
        <f t="shared" si="226"/>
        <v>7.1020339141727895E-2</v>
      </c>
      <c r="AK523">
        <f t="shared" si="227"/>
        <v>4.3125038139965308E-2</v>
      </c>
      <c r="AL523">
        <f t="shared" si="228"/>
        <v>4.2783417860096512E-2</v>
      </c>
      <c r="AM523">
        <f t="shared" si="229"/>
        <v>6.3740777226593825E-2</v>
      </c>
      <c r="AN523">
        <f t="shared" si="230"/>
        <v>3.5503855944962449E-2</v>
      </c>
      <c r="AO523">
        <v>0</v>
      </c>
      <c r="AP523">
        <f t="shared" si="231"/>
        <v>7.5485300417935386E-2</v>
      </c>
      <c r="AQ523">
        <f t="shared" si="232"/>
        <v>3.7705735362713981E-2</v>
      </c>
      <c r="AR523">
        <v>6</v>
      </c>
      <c r="AS523">
        <f>AR523*'MRIP Selectivity'!$N$35</f>
        <v>3.7779565055221398E-2</v>
      </c>
      <c r="AT523">
        <f>AR523*'MRIP Selectivity'!$O$35</f>
        <v>3.7705735362713981E-2</v>
      </c>
      <c r="AU523">
        <f>AR523*'MRIP Selectivity'!$P$35</f>
        <v>5.4193027772513275E-3</v>
      </c>
      <c r="AV523">
        <v>4</v>
      </c>
      <c r="AW523">
        <f t="shared" si="233"/>
        <v>20</v>
      </c>
      <c r="AX523">
        <f t="shared" si="212"/>
        <v>0</v>
      </c>
      <c r="AY523">
        <f t="shared" si="213"/>
        <v>0</v>
      </c>
      <c r="AZ523">
        <f t="shared" si="214"/>
        <v>0</v>
      </c>
      <c r="BA523">
        <v>282.77034213000002</v>
      </c>
      <c r="BB523">
        <v>282.77034213000002</v>
      </c>
    </row>
    <row r="524" spans="1:54" x14ac:dyDescent="0.25">
      <c r="A524" t="s">
        <v>478</v>
      </c>
      <c r="B524" t="s">
        <v>3</v>
      </c>
      <c r="C524">
        <v>2014</v>
      </c>
      <c r="D524">
        <v>4</v>
      </c>
      <c r="E524">
        <v>7</v>
      </c>
      <c r="F524" t="s">
        <v>1839</v>
      </c>
      <c r="G524" t="s">
        <v>1769</v>
      </c>
      <c r="H524" t="s">
        <v>1811</v>
      </c>
      <c r="I524" t="s">
        <v>1837</v>
      </c>
      <c r="J524" t="s">
        <v>1819</v>
      </c>
      <c r="K524" t="str">
        <f t="shared" si="215"/>
        <v>Offshore</v>
      </c>
      <c r="L524">
        <v>6.7299441443000001</v>
      </c>
      <c r="M524">
        <f t="shared" si="208"/>
        <v>238.5852062206923</v>
      </c>
      <c r="N524">
        <f t="shared" si="216"/>
        <v>6.7299441443000001</v>
      </c>
      <c r="O524">
        <f t="shared" si="217"/>
        <v>6.7299441443000001</v>
      </c>
      <c r="P524">
        <v>97.080769074803143</v>
      </c>
      <c r="Q524">
        <f t="shared" si="218"/>
        <v>14.425196850560308</v>
      </c>
      <c r="R524">
        <v>10.089151230872776</v>
      </c>
      <c r="S524">
        <f t="shared" si="209"/>
        <v>357.67343315148781</v>
      </c>
      <c r="T524">
        <f t="shared" si="219"/>
        <v>1.4991433828493055</v>
      </c>
      <c r="U524">
        <f t="shared" si="210"/>
        <v>10.089151230872776</v>
      </c>
      <c r="V524">
        <f t="shared" si="220"/>
        <v>1.4991433828493055</v>
      </c>
      <c r="W524">
        <f t="shared" si="211"/>
        <v>10.089151230872776</v>
      </c>
      <c r="X524">
        <f t="shared" si="221"/>
        <v>1.4991433828493055</v>
      </c>
      <c r="Y524">
        <v>0</v>
      </c>
      <c r="Z524">
        <f>Y524*'MRIP Selectivity'!$N$35</f>
        <v>0</v>
      </c>
      <c r="AA524">
        <f>Y524*'MRIP Selectivity'!$O$35</f>
        <v>0</v>
      </c>
      <c r="AB524">
        <f>Y524*'MRIP Selectivity'!$P$35</f>
        <v>0</v>
      </c>
      <c r="AC524">
        <v>0.74741255597723821</v>
      </c>
      <c r="AD524">
        <v>0.94160359434525442</v>
      </c>
      <c r="AE524">
        <v>1.3432654004296583</v>
      </c>
      <c r="AF524">
        <f t="shared" si="222"/>
        <v>0</v>
      </c>
      <c r="AG524">
        <f t="shared" si="223"/>
        <v>0</v>
      </c>
      <c r="AH524">
        <f t="shared" si="224"/>
        <v>0</v>
      </c>
      <c r="AI524">
        <f t="shared" si="225"/>
        <v>0</v>
      </c>
      <c r="AJ524">
        <f t="shared" si="226"/>
        <v>0</v>
      </c>
      <c r="AK524">
        <f t="shared" si="227"/>
        <v>0</v>
      </c>
      <c r="AL524">
        <f t="shared" si="228"/>
        <v>0</v>
      </c>
      <c r="AM524">
        <f t="shared" si="229"/>
        <v>10.089151230872776</v>
      </c>
      <c r="AN524">
        <f t="shared" si="230"/>
        <v>10.089151230872776</v>
      </c>
      <c r="AO524">
        <v>6</v>
      </c>
      <c r="AP524">
        <f t="shared" si="231"/>
        <v>6</v>
      </c>
      <c r="AQ524">
        <f t="shared" si="232"/>
        <v>6</v>
      </c>
      <c r="AR524">
        <v>0</v>
      </c>
      <c r="AS524">
        <f>AR524*'MRIP Selectivity'!$N$35</f>
        <v>0</v>
      </c>
      <c r="AT524">
        <f>AR524*'MRIP Selectivity'!$O$35</f>
        <v>0</v>
      </c>
      <c r="AU524">
        <f>AR524*'MRIP Selectivity'!$P$35</f>
        <v>0</v>
      </c>
      <c r="AV524">
        <v>6</v>
      </c>
      <c r="AW524">
        <f t="shared" si="233"/>
        <v>30</v>
      </c>
      <c r="AX524">
        <f t="shared" si="212"/>
        <v>0</v>
      </c>
      <c r="AY524">
        <f t="shared" si="213"/>
        <v>0</v>
      </c>
      <c r="AZ524">
        <f t="shared" si="214"/>
        <v>0</v>
      </c>
      <c r="BA524">
        <v>35.451290694999997</v>
      </c>
      <c r="BB524">
        <v>35.451290694999997</v>
      </c>
    </row>
    <row r="525" spans="1:54" x14ac:dyDescent="0.25">
      <c r="A525" t="s">
        <v>479</v>
      </c>
      <c r="B525" t="s">
        <v>3</v>
      </c>
      <c r="C525">
        <v>2014</v>
      </c>
      <c r="D525">
        <v>4</v>
      </c>
      <c r="E525">
        <v>7</v>
      </c>
      <c r="F525" t="s">
        <v>1868</v>
      </c>
      <c r="G525" t="s">
        <v>1769</v>
      </c>
      <c r="H525" t="s">
        <v>1811</v>
      </c>
      <c r="I525" t="s">
        <v>1824</v>
      </c>
      <c r="J525" t="s">
        <v>1813</v>
      </c>
      <c r="K525" t="str">
        <f t="shared" si="215"/>
        <v>Inshore</v>
      </c>
      <c r="L525">
        <v>0</v>
      </c>
      <c r="M525">
        <f t="shared" si="208"/>
        <v>0</v>
      </c>
      <c r="N525">
        <f t="shared" si="216"/>
        <v>2.516176680597846E-2</v>
      </c>
      <c r="O525">
        <f t="shared" si="217"/>
        <v>1.2568578454237993E-2</v>
      </c>
      <c r="P525">
        <v>0</v>
      </c>
      <c r="Q525">
        <f t="shared" si="218"/>
        <v>0</v>
      </c>
      <c r="R525">
        <v>0</v>
      </c>
      <c r="S525">
        <f t="shared" si="209"/>
        <v>0</v>
      </c>
      <c r="T525">
        <f t="shared" si="219"/>
        <v>0</v>
      </c>
      <c r="U525">
        <f t="shared" si="210"/>
        <v>2.1246925742197942E-2</v>
      </c>
      <c r="V525">
        <f t="shared" si="220"/>
        <v>0.84441310922369939</v>
      </c>
      <c r="W525">
        <f t="shared" si="211"/>
        <v>1.1834618648320815E-2</v>
      </c>
      <c r="X525">
        <f t="shared" si="221"/>
        <v>0.94160359434525431</v>
      </c>
      <c r="Y525">
        <v>2</v>
      </c>
      <c r="Z525">
        <f>Y525*'MRIP Selectivity'!$N$35</f>
        <v>1.2593188351740467E-2</v>
      </c>
      <c r="AA525">
        <f>Y525*'MRIP Selectivity'!$O$35</f>
        <v>1.2568578454237993E-2</v>
      </c>
      <c r="AB525">
        <f>Y525*'MRIP Selectivity'!$P$35</f>
        <v>1.8064342590837759E-3</v>
      </c>
      <c r="AC525">
        <v>0.74741255597723821</v>
      </c>
      <c r="AD525">
        <v>0.94160359434525442</v>
      </c>
      <c r="AE525">
        <v>1.3432654004296583</v>
      </c>
      <c r="AF525">
        <f t="shared" si="222"/>
        <v>9.4123070938771265E-3</v>
      </c>
      <c r="AG525">
        <f t="shared" si="223"/>
        <v>1.1834618648320815E-2</v>
      </c>
      <c r="AH525">
        <f t="shared" si="224"/>
        <v>2.4265206383780212E-3</v>
      </c>
      <c r="AI525">
        <f t="shared" si="225"/>
        <v>2.6968201065062234E-2</v>
      </c>
      <c r="AJ525">
        <f t="shared" si="226"/>
        <v>2.3673446380575964E-2</v>
      </c>
      <c r="AK525">
        <f t="shared" si="227"/>
        <v>1.4375012713321769E-2</v>
      </c>
      <c r="AL525">
        <f t="shared" si="228"/>
        <v>1.4261139286698837E-2</v>
      </c>
      <c r="AM525">
        <f t="shared" si="229"/>
        <v>2.1246925742197942E-2</v>
      </c>
      <c r="AN525">
        <f t="shared" si="230"/>
        <v>1.1834618648320815E-2</v>
      </c>
      <c r="AO525">
        <v>0</v>
      </c>
      <c r="AP525">
        <f t="shared" si="231"/>
        <v>2.516176680597846E-2</v>
      </c>
      <c r="AQ525">
        <f t="shared" si="232"/>
        <v>1.2568578454237993E-2</v>
      </c>
      <c r="AR525">
        <v>2</v>
      </c>
      <c r="AS525">
        <f>AR525*'MRIP Selectivity'!$N$35</f>
        <v>1.2593188351740467E-2</v>
      </c>
      <c r="AT525">
        <f>AR525*'MRIP Selectivity'!$O$35</f>
        <v>1.2568578454237993E-2</v>
      </c>
      <c r="AU525">
        <f>AR525*'MRIP Selectivity'!$P$35</f>
        <v>1.8064342590837759E-3</v>
      </c>
      <c r="AV525">
        <v>1</v>
      </c>
      <c r="AW525">
        <f t="shared" si="233"/>
        <v>5</v>
      </c>
      <c r="AX525">
        <f t="shared" si="212"/>
        <v>0</v>
      </c>
      <c r="AY525">
        <f t="shared" si="213"/>
        <v>0</v>
      </c>
      <c r="AZ525">
        <f t="shared" si="214"/>
        <v>0</v>
      </c>
      <c r="BA525">
        <v>348.68087477</v>
      </c>
      <c r="BB525">
        <v>348.68087477</v>
      </c>
    </row>
    <row r="526" spans="1:54" x14ac:dyDescent="0.25">
      <c r="A526" t="s">
        <v>480</v>
      </c>
      <c r="B526" t="s">
        <v>3</v>
      </c>
      <c r="C526">
        <v>2014</v>
      </c>
      <c r="D526">
        <v>4</v>
      </c>
      <c r="E526">
        <v>7</v>
      </c>
      <c r="F526" t="s">
        <v>1849</v>
      </c>
      <c r="G526" t="s">
        <v>1769</v>
      </c>
      <c r="H526" t="s">
        <v>1811</v>
      </c>
      <c r="I526" t="s">
        <v>1824</v>
      </c>
      <c r="J526" t="s">
        <v>1767</v>
      </c>
      <c r="K526" t="str">
        <f t="shared" si="215"/>
        <v>Inshore</v>
      </c>
      <c r="L526">
        <v>0</v>
      </c>
      <c r="M526">
        <f t="shared" si="208"/>
        <v>0</v>
      </c>
      <c r="N526">
        <f t="shared" si="216"/>
        <v>1.258088340298923E-2</v>
      </c>
      <c r="O526">
        <f t="shared" si="217"/>
        <v>6.2842892271189965E-3</v>
      </c>
      <c r="P526">
        <v>0</v>
      </c>
      <c r="Q526">
        <f t="shared" si="218"/>
        <v>0</v>
      </c>
      <c r="R526">
        <v>0</v>
      </c>
      <c r="S526">
        <f t="shared" si="209"/>
        <v>0</v>
      </c>
      <c r="T526">
        <f t="shared" si="219"/>
        <v>0</v>
      </c>
      <c r="U526">
        <f t="shared" si="210"/>
        <v>1.0623462871098971E-2</v>
      </c>
      <c r="V526">
        <f t="shared" si="220"/>
        <v>0.84441310922369939</v>
      </c>
      <c r="W526">
        <f t="shared" si="211"/>
        <v>5.9173093241604077E-3</v>
      </c>
      <c r="X526">
        <f t="shared" si="221"/>
        <v>0.94160359434525431</v>
      </c>
      <c r="Y526">
        <v>1</v>
      </c>
      <c r="Z526">
        <f>Y526*'MRIP Selectivity'!$N$35</f>
        <v>6.2965941758702333E-3</v>
      </c>
      <c r="AA526">
        <f>Y526*'MRIP Selectivity'!$O$35</f>
        <v>6.2842892271189965E-3</v>
      </c>
      <c r="AB526">
        <f>Y526*'MRIP Selectivity'!$P$35</f>
        <v>9.0321712954188795E-4</v>
      </c>
      <c r="AC526">
        <v>0.74741255597723821</v>
      </c>
      <c r="AD526">
        <v>0.94160359434525442</v>
      </c>
      <c r="AE526">
        <v>1.3432654004296583</v>
      </c>
      <c r="AF526">
        <f t="shared" si="222"/>
        <v>4.7061535469385633E-3</v>
      </c>
      <c r="AG526">
        <f t="shared" si="223"/>
        <v>5.9173093241604077E-3</v>
      </c>
      <c r="AH526">
        <f t="shared" si="224"/>
        <v>1.2132603191890106E-3</v>
      </c>
      <c r="AI526">
        <f t="shared" si="225"/>
        <v>1.3484100532531117E-2</v>
      </c>
      <c r="AJ526">
        <f t="shared" si="226"/>
        <v>1.1836723190287982E-2</v>
      </c>
      <c r="AK526">
        <f t="shared" si="227"/>
        <v>7.1875063566608846E-3</v>
      </c>
      <c r="AL526">
        <f t="shared" si="228"/>
        <v>7.1305696433494187E-3</v>
      </c>
      <c r="AM526">
        <f t="shared" si="229"/>
        <v>1.0623462871098971E-2</v>
      </c>
      <c r="AN526">
        <f t="shared" si="230"/>
        <v>5.9173093241604077E-3</v>
      </c>
      <c r="AO526">
        <v>0</v>
      </c>
      <c r="AP526">
        <f t="shared" si="231"/>
        <v>1.258088340298923E-2</v>
      </c>
      <c r="AQ526">
        <f t="shared" si="232"/>
        <v>6.2842892271189965E-3</v>
      </c>
      <c r="AR526">
        <v>1</v>
      </c>
      <c r="AS526">
        <f>AR526*'MRIP Selectivity'!$N$35</f>
        <v>6.2965941758702333E-3</v>
      </c>
      <c r="AT526">
        <f>AR526*'MRIP Selectivity'!$O$35</f>
        <v>6.2842892271189965E-3</v>
      </c>
      <c r="AU526">
        <f>AR526*'MRIP Selectivity'!$P$35</f>
        <v>9.0321712954188795E-4</v>
      </c>
      <c r="AV526">
        <v>1</v>
      </c>
      <c r="AW526">
        <f t="shared" si="233"/>
        <v>5</v>
      </c>
      <c r="AX526">
        <f t="shared" si="212"/>
        <v>0</v>
      </c>
      <c r="AY526">
        <f t="shared" si="213"/>
        <v>0</v>
      </c>
      <c r="AZ526">
        <f t="shared" si="214"/>
        <v>0</v>
      </c>
      <c r="BA526">
        <v>344.87156649000002</v>
      </c>
      <c r="BB526">
        <v>344.87156649000002</v>
      </c>
    </row>
    <row r="527" spans="1:54" x14ac:dyDescent="0.25">
      <c r="A527" t="s">
        <v>481</v>
      </c>
      <c r="B527" t="s">
        <v>3</v>
      </c>
      <c r="C527">
        <v>2014</v>
      </c>
      <c r="D527">
        <v>4</v>
      </c>
      <c r="E527">
        <v>8</v>
      </c>
      <c r="F527" t="s">
        <v>1861</v>
      </c>
      <c r="G527" t="s">
        <v>1769</v>
      </c>
      <c r="H527" t="s">
        <v>1811</v>
      </c>
      <c r="I527" t="s">
        <v>1812</v>
      </c>
      <c r="J527" t="s">
        <v>1813</v>
      </c>
      <c r="K527" t="str">
        <f t="shared" si="215"/>
        <v>Inshore</v>
      </c>
      <c r="L527">
        <v>0</v>
      </c>
      <c r="M527">
        <f t="shared" si="208"/>
        <v>0</v>
      </c>
      <c r="N527">
        <f t="shared" si="216"/>
        <v>0.10064706722391384</v>
      </c>
      <c r="O527">
        <f t="shared" si="217"/>
        <v>5.0274313816951972E-2</v>
      </c>
      <c r="P527">
        <v>0</v>
      </c>
      <c r="Q527">
        <f t="shared" si="218"/>
        <v>0</v>
      </c>
      <c r="R527">
        <v>0</v>
      </c>
      <c r="S527">
        <f t="shared" si="209"/>
        <v>0</v>
      </c>
      <c r="T527">
        <f t="shared" si="219"/>
        <v>0</v>
      </c>
      <c r="U527">
        <f t="shared" si="210"/>
        <v>8.4987702968791767E-2</v>
      </c>
      <c r="V527">
        <f t="shared" si="220"/>
        <v>0.84441310922369939</v>
      </c>
      <c r="W527">
        <f t="shared" si="211"/>
        <v>4.7338474593283261E-2</v>
      </c>
      <c r="X527">
        <f t="shared" si="221"/>
        <v>0.94160359434525431</v>
      </c>
      <c r="Y527">
        <v>8</v>
      </c>
      <c r="Z527">
        <f>Y527*'MRIP Selectivity'!$N$35</f>
        <v>5.0372753406961866E-2</v>
      </c>
      <c r="AA527">
        <f>Y527*'MRIP Selectivity'!$O$35</f>
        <v>5.0274313816951972E-2</v>
      </c>
      <c r="AB527">
        <f>Y527*'MRIP Selectivity'!$P$35</f>
        <v>7.2257370363351036E-3</v>
      </c>
      <c r="AC527">
        <v>0.74741255597723821</v>
      </c>
      <c r="AD527">
        <v>0.94160359434525442</v>
      </c>
      <c r="AE527">
        <v>1.3432654004296583</v>
      </c>
      <c r="AF527">
        <f t="shared" si="222"/>
        <v>3.7649228375508506E-2</v>
      </c>
      <c r="AG527">
        <f t="shared" si="223"/>
        <v>4.7338474593283261E-2</v>
      </c>
      <c r="AH527">
        <f t="shared" si="224"/>
        <v>9.7060825535120847E-3</v>
      </c>
      <c r="AI527">
        <f t="shared" si="225"/>
        <v>0.10787280426024894</v>
      </c>
      <c r="AJ527">
        <f t="shared" si="226"/>
        <v>9.4693785522303855E-2</v>
      </c>
      <c r="AK527">
        <f t="shared" si="227"/>
        <v>5.7500050853287077E-2</v>
      </c>
      <c r="AL527">
        <f t="shared" si="228"/>
        <v>5.7044557146795349E-2</v>
      </c>
      <c r="AM527">
        <f t="shared" si="229"/>
        <v>8.4987702968791767E-2</v>
      </c>
      <c r="AN527">
        <f t="shared" si="230"/>
        <v>4.7338474593283261E-2</v>
      </c>
      <c r="AO527">
        <v>0</v>
      </c>
      <c r="AP527">
        <f t="shared" si="231"/>
        <v>0.10064706722391384</v>
      </c>
      <c r="AQ527">
        <f t="shared" si="232"/>
        <v>5.0274313816951972E-2</v>
      </c>
      <c r="AR527">
        <v>8</v>
      </c>
      <c r="AS527">
        <f>AR527*'MRIP Selectivity'!$N$35</f>
        <v>5.0372753406961866E-2</v>
      </c>
      <c r="AT527">
        <f>AR527*'MRIP Selectivity'!$O$35</f>
        <v>5.0274313816951972E-2</v>
      </c>
      <c r="AU527">
        <f>AR527*'MRIP Selectivity'!$P$35</f>
        <v>7.2257370363351036E-3</v>
      </c>
      <c r="AV527">
        <v>6</v>
      </c>
      <c r="AW527">
        <f t="shared" si="233"/>
        <v>30</v>
      </c>
      <c r="AX527">
        <f t="shared" si="212"/>
        <v>0</v>
      </c>
      <c r="AY527">
        <f t="shared" si="213"/>
        <v>0</v>
      </c>
      <c r="AZ527">
        <f t="shared" si="214"/>
        <v>0</v>
      </c>
      <c r="BA527">
        <v>159.65108950000001</v>
      </c>
      <c r="BB527">
        <v>159.65108950000001</v>
      </c>
    </row>
    <row r="528" spans="1:54" x14ac:dyDescent="0.25">
      <c r="A528" t="s">
        <v>482</v>
      </c>
      <c r="B528" t="s">
        <v>3</v>
      </c>
      <c r="C528">
        <v>2014</v>
      </c>
      <c r="D528">
        <v>4</v>
      </c>
      <c r="E528">
        <v>8</v>
      </c>
      <c r="F528" t="s">
        <v>1861</v>
      </c>
      <c r="G528" t="s">
        <v>1769</v>
      </c>
      <c r="H528" t="s">
        <v>1811</v>
      </c>
      <c r="I528" t="s">
        <v>1812</v>
      </c>
      <c r="J528" t="s">
        <v>1819</v>
      </c>
      <c r="K528" t="str">
        <f t="shared" si="215"/>
        <v>Offshore</v>
      </c>
      <c r="L528">
        <v>0</v>
      </c>
      <c r="M528">
        <f t="shared" si="208"/>
        <v>0</v>
      </c>
      <c r="N528">
        <f t="shared" si="216"/>
        <v>0.12580883402989229</v>
      </c>
      <c r="O528">
        <f t="shared" si="217"/>
        <v>6.2842892271189971E-2</v>
      </c>
      <c r="P528">
        <v>0</v>
      </c>
      <c r="Q528">
        <f t="shared" si="218"/>
        <v>0</v>
      </c>
      <c r="R528">
        <v>0</v>
      </c>
      <c r="S528">
        <f t="shared" si="209"/>
        <v>0</v>
      </c>
      <c r="T528">
        <f t="shared" si="219"/>
        <v>0</v>
      </c>
      <c r="U528">
        <f t="shared" si="210"/>
        <v>0.10623462871098971</v>
      </c>
      <c r="V528">
        <f t="shared" si="220"/>
        <v>0.84441310922369939</v>
      </c>
      <c r="W528">
        <f t="shared" si="211"/>
        <v>5.9173093241604087E-2</v>
      </c>
      <c r="X528">
        <f t="shared" si="221"/>
        <v>0.94160359434525442</v>
      </c>
      <c r="Y528">
        <v>10</v>
      </c>
      <c r="Z528">
        <f>Y528*'MRIP Selectivity'!$N$35</f>
        <v>6.2965941758702335E-2</v>
      </c>
      <c r="AA528">
        <f>Y528*'MRIP Selectivity'!$O$35</f>
        <v>6.2842892271189971E-2</v>
      </c>
      <c r="AB528">
        <f>Y528*'MRIP Selectivity'!$P$35</f>
        <v>9.0321712954188789E-3</v>
      </c>
      <c r="AC528">
        <v>0.74741255597723821</v>
      </c>
      <c r="AD528">
        <v>0.94160359434525442</v>
      </c>
      <c r="AE528">
        <v>1.3432654004296583</v>
      </c>
      <c r="AF528">
        <f t="shared" si="222"/>
        <v>4.7061535469385629E-2</v>
      </c>
      <c r="AG528">
        <f t="shared" si="223"/>
        <v>5.9173093241604087E-2</v>
      </c>
      <c r="AH528">
        <f t="shared" si="224"/>
        <v>1.2132603191890105E-2</v>
      </c>
      <c r="AI528">
        <f t="shared" si="225"/>
        <v>0.13484100532531118</v>
      </c>
      <c r="AJ528">
        <f t="shared" si="226"/>
        <v>0.11836723190287982</v>
      </c>
      <c r="AK528">
        <f t="shared" si="227"/>
        <v>7.1875063566608846E-2</v>
      </c>
      <c r="AL528">
        <f t="shared" si="228"/>
        <v>7.1305696433494187E-2</v>
      </c>
      <c r="AM528">
        <f t="shared" si="229"/>
        <v>0.10623462871098971</v>
      </c>
      <c r="AN528">
        <f t="shared" si="230"/>
        <v>5.9173093241604087E-2</v>
      </c>
      <c r="AO528">
        <v>0</v>
      </c>
      <c r="AP528">
        <f t="shared" si="231"/>
        <v>0.12580883402989229</v>
      </c>
      <c r="AQ528">
        <f t="shared" si="232"/>
        <v>6.2842892271189971E-2</v>
      </c>
      <c r="AR528">
        <v>10</v>
      </c>
      <c r="AS528">
        <f>AR528*'MRIP Selectivity'!$N$35</f>
        <v>6.2965941758702335E-2</v>
      </c>
      <c r="AT528">
        <f>AR528*'MRIP Selectivity'!$O$35</f>
        <v>6.2842892271189971E-2</v>
      </c>
      <c r="AU528">
        <f>AR528*'MRIP Selectivity'!$P$35</f>
        <v>9.0321712954188789E-3</v>
      </c>
      <c r="AV528">
        <v>4</v>
      </c>
      <c r="AW528">
        <f t="shared" si="233"/>
        <v>20</v>
      </c>
      <c r="AX528">
        <f t="shared" si="212"/>
        <v>0</v>
      </c>
      <c r="AY528">
        <f t="shared" si="213"/>
        <v>0</v>
      </c>
      <c r="AZ528">
        <f t="shared" si="214"/>
        <v>0</v>
      </c>
      <c r="BA528">
        <v>159.65108950000001</v>
      </c>
      <c r="BB528">
        <v>159.65108950000001</v>
      </c>
    </row>
    <row r="529" spans="1:54" x14ac:dyDescent="0.25">
      <c r="A529" t="s">
        <v>483</v>
      </c>
      <c r="B529" t="s">
        <v>3</v>
      </c>
      <c r="C529">
        <v>2014</v>
      </c>
      <c r="D529">
        <v>4</v>
      </c>
      <c r="E529">
        <v>8</v>
      </c>
      <c r="F529" t="s">
        <v>1861</v>
      </c>
      <c r="G529" t="s">
        <v>1769</v>
      </c>
      <c r="H529" t="s">
        <v>1811</v>
      </c>
      <c r="I529" t="s">
        <v>1812</v>
      </c>
      <c r="J529" t="s">
        <v>1813</v>
      </c>
      <c r="K529" t="str">
        <f t="shared" si="215"/>
        <v>Inshore</v>
      </c>
      <c r="L529">
        <v>0</v>
      </c>
      <c r="M529">
        <f t="shared" si="208"/>
        <v>0</v>
      </c>
      <c r="N529">
        <f t="shared" si="216"/>
        <v>0.17613236764184922</v>
      </c>
      <c r="O529">
        <f t="shared" si="217"/>
        <v>8.7980049179665953E-2</v>
      </c>
      <c r="P529">
        <v>0</v>
      </c>
      <c r="Q529">
        <f t="shared" si="218"/>
        <v>0</v>
      </c>
      <c r="R529">
        <v>0</v>
      </c>
      <c r="S529">
        <f t="shared" si="209"/>
        <v>0</v>
      </c>
      <c r="T529">
        <f t="shared" si="219"/>
        <v>0</v>
      </c>
      <c r="U529">
        <f t="shared" si="210"/>
        <v>0.14872848019538559</v>
      </c>
      <c r="V529">
        <f t="shared" si="220"/>
        <v>0.84441310922369928</v>
      </c>
      <c r="W529">
        <f t="shared" si="211"/>
        <v>8.2842330538245718E-2</v>
      </c>
      <c r="X529">
        <f t="shared" si="221"/>
        <v>0.94160359434525442</v>
      </c>
      <c r="Y529">
        <v>14</v>
      </c>
      <c r="Z529">
        <f>Y529*'MRIP Selectivity'!$N$35</f>
        <v>8.8152318462183271E-2</v>
      </c>
      <c r="AA529">
        <f>Y529*'MRIP Selectivity'!$O$35</f>
        <v>8.7980049179665953E-2</v>
      </c>
      <c r="AB529">
        <f>Y529*'MRIP Selectivity'!$P$35</f>
        <v>1.2645039813586431E-2</v>
      </c>
      <c r="AC529">
        <v>0.74741255597723821</v>
      </c>
      <c r="AD529">
        <v>0.94160359434525442</v>
      </c>
      <c r="AE529">
        <v>1.3432654004296583</v>
      </c>
      <c r="AF529">
        <f t="shared" si="222"/>
        <v>6.5886149657139889E-2</v>
      </c>
      <c r="AG529">
        <f t="shared" si="223"/>
        <v>8.2842330538245718E-2</v>
      </c>
      <c r="AH529">
        <f t="shared" si="224"/>
        <v>1.6985644468646147E-2</v>
      </c>
      <c r="AI529">
        <f t="shared" si="225"/>
        <v>0.18877740745543564</v>
      </c>
      <c r="AJ529">
        <f t="shared" si="226"/>
        <v>0.16571412466403174</v>
      </c>
      <c r="AK529">
        <f t="shared" si="227"/>
        <v>0.10062508899325238</v>
      </c>
      <c r="AL529">
        <f t="shared" si="228"/>
        <v>9.9827975006891861E-2</v>
      </c>
      <c r="AM529">
        <f t="shared" si="229"/>
        <v>0.14872848019538559</v>
      </c>
      <c r="AN529">
        <f t="shared" si="230"/>
        <v>8.2842330538245718E-2</v>
      </c>
      <c r="AO529">
        <v>0</v>
      </c>
      <c r="AP529">
        <f t="shared" si="231"/>
        <v>0.17613236764184922</v>
      </c>
      <c r="AQ529">
        <f t="shared" si="232"/>
        <v>8.7980049179665953E-2</v>
      </c>
      <c r="AR529">
        <v>14</v>
      </c>
      <c r="AS529">
        <f>AR529*'MRIP Selectivity'!$N$35</f>
        <v>8.8152318462183271E-2</v>
      </c>
      <c r="AT529">
        <f>AR529*'MRIP Selectivity'!$O$35</f>
        <v>8.7980049179665953E-2</v>
      </c>
      <c r="AU529">
        <f>AR529*'MRIP Selectivity'!$P$35</f>
        <v>1.2645039813586431E-2</v>
      </c>
      <c r="AV529">
        <v>4</v>
      </c>
      <c r="AW529">
        <f t="shared" si="233"/>
        <v>20</v>
      </c>
      <c r="AX529">
        <f t="shared" si="212"/>
        <v>0</v>
      </c>
      <c r="AY529">
        <f t="shared" si="213"/>
        <v>0</v>
      </c>
      <c r="AZ529">
        <f t="shared" si="214"/>
        <v>0</v>
      </c>
      <c r="BA529">
        <v>159.65108950000001</v>
      </c>
      <c r="BB529">
        <v>159.65108950000001</v>
      </c>
    </row>
    <row r="530" spans="1:54" x14ac:dyDescent="0.25">
      <c r="A530" t="s">
        <v>484</v>
      </c>
      <c r="B530" t="s">
        <v>3</v>
      </c>
      <c r="C530">
        <v>2014</v>
      </c>
      <c r="D530">
        <v>4</v>
      </c>
      <c r="E530">
        <v>8</v>
      </c>
      <c r="F530" t="s">
        <v>1827</v>
      </c>
      <c r="G530" t="s">
        <v>1769</v>
      </c>
      <c r="H530" t="s">
        <v>1840</v>
      </c>
      <c r="I530" t="s">
        <v>1837</v>
      </c>
      <c r="J530" t="s">
        <v>1767</v>
      </c>
      <c r="K530" t="str">
        <f t="shared" si="215"/>
        <v>Inshore</v>
      </c>
      <c r="L530">
        <v>0</v>
      </c>
      <c r="M530">
        <f t="shared" si="208"/>
        <v>0</v>
      </c>
      <c r="N530">
        <f t="shared" si="216"/>
        <v>0.25161766805978458</v>
      </c>
      <c r="O530">
        <f t="shared" si="217"/>
        <v>0.12568578454237994</v>
      </c>
      <c r="P530">
        <v>0</v>
      </c>
      <c r="Q530">
        <f t="shared" si="218"/>
        <v>0</v>
      </c>
      <c r="R530">
        <v>0</v>
      </c>
      <c r="S530">
        <f t="shared" si="209"/>
        <v>0</v>
      </c>
      <c r="T530">
        <f t="shared" si="219"/>
        <v>0</v>
      </c>
      <c r="U530">
        <f t="shared" si="210"/>
        <v>0.21246925742197942</v>
      </c>
      <c r="V530">
        <f t="shared" si="220"/>
        <v>0.84441310922369939</v>
      </c>
      <c r="W530">
        <f t="shared" si="211"/>
        <v>0.11834618648320817</v>
      </c>
      <c r="X530">
        <f t="shared" si="221"/>
        <v>0.94160359434525442</v>
      </c>
      <c r="Y530">
        <v>20</v>
      </c>
      <c r="Z530">
        <f>Y530*'MRIP Selectivity'!$N$35</f>
        <v>0.12593188351740467</v>
      </c>
      <c r="AA530">
        <f>Y530*'MRIP Selectivity'!$O$35</f>
        <v>0.12568578454237994</v>
      </c>
      <c r="AB530">
        <f>Y530*'MRIP Selectivity'!$P$35</f>
        <v>1.8064342590837758E-2</v>
      </c>
      <c r="AC530">
        <v>0.74741255597723821</v>
      </c>
      <c r="AD530">
        <v>0.94160359434525442</v>
      </c>
      <c r="AE530">
        <v>1.3432654004296583</v>
      </c>
      <c r="AF530">
        <f t="shared" si="222"/>
        <v>9.4123070938771258E-2</v>
      </c>
      <c r="AG530">
        <f t="shared" si="223"/>
        <v>0.11834618648320817</v>
      </c>
      <c r="AH530">
        <f t="shared" si="224"/>
        <v>2.426520638378021E-2</v>
      </c>
      <c r="AI530">
        <f t="shared" si="225"/>
        <v>0.26968201065062236</v>
      </c>
      <c r="AJ530">
        <f t="shared" si="226"/>
        <v>0.23673446380575963</v>
      </c>
      <c r="AK530">
        <f t="shared" si="227"/>
        <v>0.14375012713321769</v>
      </c>
      <c r="AL530">
        <f t="shared" si="228"/>
        <v>0.14261139286698837</v>
      </c>
      <c r="AM530">
        <f t="shared" si="229"/>
        <v>0.21246925742197942</v>
      </c>
      <c r="AN530">
        <f t="shared" si="230"/>
        <v>0.11834618648320817</v>
      </c>
      <c r="AO530">
        <v>0</v>
      </c>
      <c r="AP530">
        <f t="shared" si="231"/>
        <v>0.25161766805978458</v>
      </c>
      <c r="AQ530">
        <f t="shared" si="232"/>
        <v>0.12568578454237994</v>
      </c>
      <c r="AR530">
        <v>20</v>
      </c>
      <c r="AS530">
        <f>AR530*'MRIP Selectivity'!$N$35</f>
        <v>0.12593188351740467</v>
      </c>
      <c r="AT530">
        <f>AR530*'MRIP Selectivity'!$O$35</f>
        <v>0.12568578454237994</v>
      </c>
      <c r="AU530">
        <f>AR530*'MRIP Selectivity'!$P$35</f>
        <v>1.8064342590837758E-2</v>
      </c>
      <c r="AV530">
        <v>9</v>
      </c>
      <c r="AW530">
        <f t="shared" si="233"/>
        <v>45</v>
      </c>
      <c r="AX530">
        <f t="shared" si="212"/>
        <v>0</v>
      </c>
      <c r="AY530">
        <f t="shared" si="213"/>
        <v>0</v>
      </c>
      <c r="AZ530">
        <f t="shared" si="214"/>
        <v>0</v>
      </c>
      <c r="BA530">
        <v>6.9572870229000001</v>
      </c>
      <c r="BB530">
        <v>6.9572870229000001</v>
      </c>
    </row>
    <row r="531" spans="1:54" x14ac:dyDescent="0.25">
      <c r="A531" t="s">
        <v>485</v>
      </c>
      <c r="B531" t="s">
        <v>3</v>
      </c>
      <c r="C531">
        <v>2014</v>
      </c>
      <c r="D531">
        <v>4</v>
      </c>
      <c r="E531">
        <v>8</v>
      </c>
      <c r="F531" t="s">
        <v>1836</v>
      </c>
      <c r="G531" t="s">
        <v>1769</v>
      </c>
      <c r="H531" t="s">
        <v>1840</v>
      </c>
      <c r="I531" t="s">
        <v>1837</v>
      </c>
      <c r="J531" t="s">
        <v>1819</v>
      </c>
      <c r="K531" t="str">
        <f t="shared" si="215"/>
        <v>Offshore</v>
      </c>
      <c r="L531">
        <v>4.1500476285000003</v>
      </c>
      <c r="M531">
        <f t="shared" si="208"/>
        <v>46.690544528566477</v>
      </c>
      <c r="N531">
        <f t="shared" si="216"/>
        <v>4.5777976642016345</v>
      </c>
      <c r="O531">
        <f t="shared" si="217"/>
        <v>4.3637134622220461</v>
      </c>
      <c r="P531">
        <v>59.636511196850392</v>
      </c>
      <c r="Q531">
        <f t="shared" si="218"/>
        <v>14.370078740133762</v>
      </c>
      <c r="R531">
        <v>6.5569903664825748</v>
      </c>
      <c r="S531">
        <f t="shared" si="209"/>
        <v>73.770105330162494</v>
      </c>
      <c r="T531">
        <f t="shared" si="219"/>
        <v>1.5799795456450083</v>
      </c>
      <c r="U531">
        <f t="shared" si="210"/>
        <v>6.91818810409994</v>
      </c>
      <c r="V531">
        <f t="shared" si="220"/>
        <v>1.5112481178886854</v>
      </c>
      <c r="W531">
        <f t="shared" si="211"/>
        <v>6.7581788835040291</v>
      </c>
      <c r="X531">
        <f t="shared" si="221"/>
        <v>1.5487219639904353</v>
      </c>
      <c r="Y531">
        <v>34</v>
      </c>
      <c r="Z531">
        <f>Y531*'MRIP Selectivity'!$N$35</f>
        <v>0.21408420197958794</v>
      </c>
      <c r="AA531">
        <f>Y531*'MRIP Selectivity'!$O$35</f>
        <v>0.21366583372204589</v>
      </c>
      <c r="AB531">
        <f>Y531*'MRIP Selectivity'!$P$35</f>
        <v>3.0709382404424189E-2</v>
      </c>
      <c r="AC531">
        <v>0.74741255597723821</v>
      </c>
      <c r="AD531">
        <v>0.94160359434525442</v>
      </c>
      <c r="AE531">
        <v>1.3432654004296583</v>
      </c>
      <c r="AF531">
        <f t="shared" si="222"/>
        <v>0.16000922059591113</v>
      </c>
      <c r="AG531">
        <f t="shared" si="223"/>
        <v>0.20118851702145388</v>
      </c>
      <c r="AH531">
        <f t="shared" si="224"/>
        <v>4.1250850852426357E-2</v>
      </c>
      <c r="AI531">
        <f t="shared" si="225"/>
        <v>0.458459418106058</v>
      </c>
      <c r="AJ531">
        <f t="shared" si="226"/>
        <v>0.40244858846979137</v>
      </c>
      <c r="AK531">
        <f t="shared" si="227"/>
        <v>0.24437521612647009</v>
      </c>
      <c r="AL531">
        <f t="shared" si="228"/>
        <v>0.24243936787388023</v>
      </c>
      <c r="AM531">
        <f t="shared" si="229"/>
        <v>6.91818810409994</v>
      </c>
      <c r="AN531">
        <f t="shared" si="230"/>
        <v>6.7581788835040291</v>
      </c>
      <c r="AO531">
        <v>3</v>
      </c>
      <c r="AP531">
        <f t="shared" si="231"/>
        <v>3.4277500357016337</v>
      </c>
      <c r="AQ531">
        <f t="shared" si="232"/>
        <v>3.2136658337220458</v>
      </c>
      <c r="AR531">
        <v>34</v>
      </c>
      <c r="AS531">
        <f>AR531*'MRIP Selectivity'!$N$35</f>
        <v>0.21408420197958794</v>
      </c>
      <c r="AT531">
        <f>AR531*'MRIP Selectivity'!$O$35</f>
        <v>0.21366583372204589</v>
      </c>
      <c r="AU531">
        <f>AR531*'MRIP Selectivity'!$P$35</f>
        <v>3.0709382404424189E-2</v>
      </c>
      <c r="AV531">
        <v>30</v>
      </c>
      <c r="AW531">
        <f t="shared" si="233"/>
        <v>150</v>
      </c>
      <c r="AX531">
        <f t="shared" si="212"/>
        <v>0</v>
      </c>
      <c r="AY531">
        <f t="shared" si="213"/>
        <v>0</v>
      </c>
      <c r="AZ531">
        <f t="shared" si="214"/>
        <v>0</v>
      </c>
      <c r="BA531">
        <v>11.250604501</v>
      </c>
      <c r="BB531">
        <v>11.250604501</v>
      </c>
    </row>
    <row r="532" spans="1:54" x14ac:dyDescent="0.25">
      <c r="A532" t="s">
        <v>486</v>
      </c>
      <c r="B532" t="s">
        <v>3</v>
      </c>
      <c r="C532">
        <v>2014</v>
      </c>
      <c r="D532">
        <v>5</v>
      </c>
      <c r="E532">
        <v>9</v>
      </c>
      <c r="F532" t="s">
        <v>1867</v>
      </c>
      <c r="G532" t="s">
        <v>1769</v>
      </c>
      <c r="H532" t="s">
        <v>1811</v>
      </c>
      <c r="I532" t="s">
        <v>1812</v>
      </c>
      <c r="J532" t="s">
        <v>1813</v>
      </c>
      <c r="K532" t="str">
        <f t="shared" si="215"/>
        <v>Inshore</v>
      </c>
      <c r="L532">
        <v>0</v>
      </c>
      <c r="M532">
        <f t="shared" si="208"/>
        <v>0</v>
      </c>
      <c r="N532">
        <f t="shared" si="216"/>
        <v>6.2904417014946146E-2</v>
      </c>
      <c r="O532">
        <f t="shared" si="217"/>
        <v>3.1421446135594985E-2</v>
      </c>
      <c r="P532">
        <v>0</v>
      </c>
      <c r="Q532">
        <f t="shared" si="218"/>
        <v>0</v>
      </c>
      <c r="R532">
        <v>0</v>
      </c>
      <c r="S532">
        <f t="shared" si="209"/>
        <v>0</v>
      </c>
      <c r="T532">
        <f t="shared" si="219"/>
        <v>0</v>
      </c>
      <c r="U532">
        <f t="shared" si="210"/>
        <v>5.3117314355494855E-2</v>
      </c>
      <c r="V532">
        <f t="shared" si="220"/>
        <v>0.84441310922369939</v>
      </c>
      <c r="W532">
        <f t="shared" si="211"/>
        <v>2.9586546620802043E-2</v>
      </c>
      <c r="X532">
        <f t="shared" si="221"/>
        <v>0.94160359434525442</v>
      </c>
      <c r="Y532">
        <v>5</v>
      </c>
      <c r="Z532">
        <f>Y532*'MRIP Selectivity'!$N$35</f>
        <v>3.1482970879351167E-2</v>
      </c>
      <c r="AA532">
        <f>Y532*'MRIP Selectivity'!$O$35</f>
        <v>3.1421446135594985E-2</v>
      </c>
      <c r="AB532">
        <f>Y532*'MRIP Selectivity'!$P$35</f>
        <v>4.5160856477094394E-3</v>
      </c>
      <c r="AC532">
        <v>0.74741255597723821</v>
      </c>
      <c r="AD532">
        <v>0.94160359434525442</v>
      </c>
      <c r="AE532">
        <v>1.3432654004296583</v>
      </c>
      <c r="AF532">
        <f t="shared" si="222"/>
        <v>2.3530767734692815E-2</v>
      </c>
      <c r="AG532">
        <f t="shared" si="223"/>
        <v>2.9586546620802043E-2</v>
      </c>
      <c r="AH532">
        <f t="shared" si="224"/>
        <v>6.0663015959450525E-3</v>
      </c>
      <c r="AI532">
        <f t="shared" si="225"/>
        <v>6.742050266265559E-2</v>
      </c>
      <c r="AJ532">
        <f t="shared" si="226"/>
        <v>5.9183615951439908E-2</v>
      </c>
      <c r="AK532">
        <f t="shared" si="227"/>
        <v>3.5937531783304423E-2</v>
      </c>
      <c r="AL532">
        <f t="shared" si="228"/>
        <v>3.5652848216747093E-2</v>
      </c>
      <c r="AM532">
        <f t="shared" si="229"/>
        <v>5.3117314355494855E-2</v>
      </c>
      <c r="AN532">
        <f t="shared" si="230"/>
        <v>2.9586546620802043E-2</v>
      </c>
      <c r="AO532">
        <v>0</v>
      </c>
      <c r="AP532">
        <f t="shared" si="231"/>
        <v>6.2904417014946146E-2</v>
      </c>
      <c r="AQ532">
        <f t="shared" si="232"/>
        <v>3.1421446135594985E-2</v>
      </c>
      <c r="AR532">
        <v>5</v>
      </c>
      <c r="AS532">
        <f>AR532*'MRIP Selectivity'!$N$35</f>
        <v>3.1482970879351167E-2</v>
      </c>
      <c r="AT532">
        <f>AR532*'MRIP Selectivity'!$O$35</f>
        <v>3.1421446135594985E-2</v>
      </c>
      <c r="AU532">
        <f>AR532*'MRIP Selectivity'!$P$35</f>
        <v>4.5160856477094394E-3</v>
      </c>
      <c r="AV532">
        <v>1</v>
      </c>
      <c r="AW532">
        <f t="shared" si="233"/>
        <v>5</v>
      </c>
      <c r="AX532">
        <f t="shared" si="212"/>
        <v>0</v>
      </c>
      <c r="AY532">
        <f t="shared" si="213"/>
        <v>0</v>
      </c>
      <c r="AZ532">
        <f t="shared" si="214"/>
        <v>0</v>
      </c>
      <c r="BA532">
        <v>129.95864997999999</v>
      </c>
      <c r="BB532">
        <v>129.95864997999999</v>
      </c>
    </row>
    <row r="533" spans="1:54" x14ac:dyDescent="0.25">
      <c r="A533" t="s">
        <v>487</v>
      </c>
      <c r="B533" t="s">
        <v>3</v>
      </c>
      <c r="C533">
        <v>2014</v>
      </c>
      <c r="D533">
        <v>5</v>
      </c>
      <c r="E533">
        <v>9</v>
      </c>
      <c r="F533" t="s">
        <v>1867</v>
      </c>
      <c r="G533" t="s">
        <v>1769</v>
      </c>
      <c r="H533" t="s">
        <v>1811</v>
      </c>
      <c r="I533" t="s">
        <v>1812</v>
      </c>
      <c r="J533" t="s">
        <v>1813</v>
      </c>
      <c r="K533" t="str">
        <f t="shared" si="215"/>
        <v>Inshore</v>
      </c>
      <c r="L533">
        <v>0</v>
      </c>
      <c r="M533">
        <f t="shared" si="208"/>
        <v>0</v>
      </c>
      <c r="N533">
        <f t="shared" si="216"/>
        <v>0.15097060083587077</v>
      </c>
      <c r="O533">
        <f t="shared" si="217"/>
        <v>7.5411470725427962E-2</v>
      </c>
      <c r="P533">
        <v>0</v>
      </c>
      <c r="Q533">
        <f t="shared" si="218"/>
        <v>0</v>
      </c>
      <c r="R533">
        <v>0</v>
      </c>
      <c r="S533">
        <f t="shared" si="209"/>
        <v>0</v>
      </c>
      <c r="T533">
        <f t="shared" si="219"/>
        <v>0</v>
      </c>
      <c r="U533">
        <f t="shared" si="210"/>
        <v>0.12748155445318765</v>
      </c>
      <c r="V533">
        <f t="shared" si="220"/>
        <v>0.84441310922369928</v>
      </c>
      <c r="W533">
        <f t="shared" si="211"/>
        <v>7.1007711889924899E-2</v>
      </c>
      <c r="X533">
        <f t="shared" si="221"/>
        <v>0.94160359434525442</v>
      </c>
      <c r="Y533">
        <v>12</v>
      </c>
      <c r="Z533">
        <f>Y533*'MRIP Selectivity'!$N$35</f>
        <v>7.5559130110442796E-2</v>
      </c>
      <c r="AA533">
        <f>Y533*'MRIP Selectivity'!$O$35</f>
        <v>7.5411470725427962E-2</v>
      </c>
      <c r="AB533">
        <f>Y533*'MRIP Selectivity'!$P$35</f>
        <v>1.0838605554502655E-2</v>
      </c>
      <c r="AC533">
        <v>0.74741255597723821</v>
      </c>
      <c r="AD533">
        <v>0.94160359434525442</v>
      </c>
      <c r="AE533">
        <v>1.3432654004296583</v>
      </c>
      <c r="AF533">
        <f t="shared" si="222"/>
        <v>5.6473842563262752E-2</v>
      </c>
      <c r="AG533">
        <f t="shared" si="223"/>
        <v>7.1007711889924899E-2</v>
      </c>
      <c r="AH533">
        <f t="shared" si="224"/>
        <v>1.4559123830268127E-2</v>
      </c>
      <c r="AI533">
        <f t="shared" si="225"/>
        <v>0.16180920639037344</v>
      </c>
      <c r="AJ533">
        <f t="shared" si="226"/>
        <v>0.14204067828345579</v>
      </c>
      <c r="AK533">
        <f t="shared" si="227"/>
        <v>8.6250076279930615E-2</v>
      </c>
      <c r="AL533">
        <f t="shared" si="228"/>
        <v>8.5566835720193024E-2</v>
      </c>
      <c r="AM533">
        <f t="shared" si="229"/>
        <v>0.12748155445318765</v>
      </c>
      <c r="AN533">
        <f t="shared" si="230"/>
        <v>7.1007711889924899E-2</v>
      </c>
      <c r="AO533">
        <v>0</v>
      </c>
      <c r="AP533">
        <f t="shared" si="231"/>
        <v>0.15097060083587077</v>
      </c>
      <c r="AQ533">
        <f t="shared" si="232"/>
        <v>7.5411470725427962E-2</v>
      </c>
      <c r="AR533">
        <v>12</v>
      </c>
      <c r="AS533">
        <f>AR533*'MRIP Selectivity'!$N$35</f>
        <v>7.5559130110442796E-2</v>
      </c>
      <c r="AT533">
        <f>AR533*'MRIP Selectivity'!$O$35</f>
        <v>7.5411470725427962E-2</v>
      </c>
      <c r="AU533">
        <f>AR533*'MRIP Selectivity'!$P$35</f>
        <v>1.0838605554502655E-2</v>
      </c>
      <c r="AV533">
        <v>4</v>
      </c>
      <c r="AW533">
        <f t="shared" si="233"/>
        <v>20</v>
      </c>
      <c r="AX533">
        <f t="shared" si="212"/>
        <v>0</v>
      </c>
      <c r="AY533">
        <f t="shared" si="213"/>
        <v>0</v>
      </c>
      <c r="AZ533">
        <f t="shared" si="214"/>
        <v>0</v>
      </c>
      <c r="BA533">
        <v>129.95864997999999</v>
      </c>
      <c r="BB533">
        <v>129.95864997999999</v>
      </c>
    </row>
    <row r="534" spans="1:54" x14ac:dyDescent="0.25">
      <c r="A534" t="s">
        <v>488</v>
      </c>
      <c r="B534" t="s">
        <v>3</v>
      </c>
      <c r="C534">
        <v>2014</v>
      </c>
      <c r="D534">
        <v>5</v>
      </c>
      <c r="E534">
        <v>10</v>
      </c>
      <c r="F534" t="s">
        <v>1833</v>
      </c>
      <c r="G534" t="s">
        <v>1769</v>
      </c>
      <c r="H534" t="s">
        <v>1811</v>
      </c>
      <c r="I534" t="s">
        <v>1812</v>
      </c>
      <c r="J534" t="s">
        <v>1767</v>
      </c>
      <c r="K534" t="str">
        <f t="shared" si="215"/>
        <v>Inshore</v>
      </c>
      <c r="L534">
        <v>0</v>
      </c>
      <c r="M534">
        <f t="shared" si="208"/>
        <v>0</v>
      </c>
      <c r="N534">
        <f t="shared" si="216"/>
        <v>5.0323533611956919E-2</v>
      </c>
      <c r="O534">
        <f t="shared" si="217"/>
        <v>2.5137156908475986E-2</v>
      </c>
      <c r="P534">
        <v>0</v>
      </c>
      <c r="Q534">
        <f t="shared" si="218"/>
        <v>0</v>
      </c>
      <c r="R534">
        <v>0</v>
      </c>
      <c r="S534">
        <f t="shared" si="209"/>
        <v>0</v>
      </c>
      <c r="T534">
        <f t="shared" si="219"/>
        <v>0</v>
      </c>
      <c r="U534">
        <f t="shared" si="210"/>
        <v>4.2493851484395884E-2</v>
      </c>
      <c r="V534">
        <f t="shared" si="220"/>
        <v>0.84441310922369939</v>
      </c>
      <c r="W534">
        <f t="shared" si="211"/>
        <v>2.3669237296641631E-2</v>
      </c>
      <c r="X534">
        <f t="shared" si="221"/>
        <v>0.94160359434525431</v>
      </c>
      <c r="Y534">
        <v>4</v>
      </c>
      <c r="Z534">
        <f>Y534*'MRIP Selectivity'!$N$35</f>
        <v>2.5186376703480933E-2</v>
      </c>
      <c r="AA534">
        <f>Y534*'MRIP Selectivity'!$O$35</f>
        <v>2.5137156908475986E-2</v>
      </c>
      <c r="AB534">
        <f>Y534*'MRIP Selectivity'!$P$35</f>
        <v>3.6128685181675518E-3</v>
      </c>
      <c r="AC534">
        <v>0.74741255597723821</v>
      </c>
      <c r="AD534">
        <v>0.94160359434525442</v>
      </c>
      <c r="AE534">
        <v>1.3432654004296583</v>
      </c>
      <c r="AF534">
        <f t="shared" si="222"/>
        <v>1.8824614187754253E-2</v>
      </c>
      <c r="AG534">
        <f t="shared" si="223"/>
        <v>2.3669237296641631E-2</v>
      </c>
      <c r="AH534">
        <f t="shared" si="224"/>
        <v>4.8530412767560423E-3</v>
      </c>
      <c r="AI534">
        <f t="shared" si="225"/>
        <v>5.3936402130124468E-2</v>
      </c>
      <c r="AJ534">
        <f t="shared" si="226"/>
        <v>4.7346892761151928E-2</v>
      </c>
      <c r="AK534">
        <f t="shared" si="227"/>
        <v>2.8750025426643538E-2</v>
      </c>
      <c r="AL534">
        <f t="shared" si="228"/>
        <v>2.8522278573397675E-2</v>
      </c>
      <c r="AM534">
        <f t="shared" si="229"/>
        <v>4.2493851484395884E-2</v>
      </c>
      <c r="AN534">
        <f t="shared" si="230"/>
        <v>2.3669237296641631E-2</v>
      </c>
      <c r="AO534">
        <v>0</v>
      </c>
      <c r="AP534">
        <f t="shared" si="231"/>
        <v>5.0323533611956919E-2</v>
      </c>
      <c r="AQ534">
        <f t="shared" si="232"/>
        <v>2.5137156908475986E-2</v>
      </c>
      <c r="AR534">
        <v>4</v>
      </c>
      <c r="AS534">
        <f>AR534*'MRIP Selectivity'!$N$35</f>
        <v>2.5186376703480933E-2</v>
      </c>
      <c r="AT534">
        <f>AR534*'MRIP Selectivity'!$O$35</f>
        <v>2.5137156908475986E-2</v>
      </c>
      <c r="AU534">
        <f>AR534*'MRIP Selectivity'!$P$35</f>
        <v>3.6128685181675518E-3</v>
      </c>
      <c r="AV534">
        <v>1</v>
      </c>
      <c r="AW534">
        <f t="shared" si="233"/>
        <v>5</v>
      </c>
      <c r="AX534">
        <f t="shared" si="212"/>
        <v>0</v>
      </c>
      <c r="AY534">
        <f t="shared" si="213"/>
        <v>0</v>
      </c>
      <c r="AZ534">
        <f t="shared" si="214"/>
        <v>0</v>
      </c>
      <c r="BA534">
        <v>254.84676069</v>
      </c>
      <c r="BB534">
        <v>254.84676069</v>
      </c>
    </row>
    <row r="535" spans="1:54" x14ac:dyDescent="0.25">
      <c r="A535" t="s">
        <v>489</v>
      </c>
      <c r="B535" t="s">
        <v>3</v>
      </c>
      <c r="C535">
        <v>2014</v>
      </c>
      <c r="D535">
        <v>5</v>
      </c>
      <c r="E535">
        <v>10</v>
      </c>
      <c r="F535" t="s">
        <v>1833</v>
      </c>
      <c r="G535" t="s">
        <v>1769</v>
      </c>
      <c r="H535" t="s">
        <v>1811</v>
      </c>
      <c r="I535" t="s">
        <v>1812</v>
      </c>
      <c r="J535" t="s">
        <v>1813</v>
      </c>
      <c r="K535" t="str">
        <f t="shared" si="215"/>
        <v>Inshore</v>
      </c>
      <c r="L535">
        <v>0</v>
      </c>
      <c r="M535">
        <f t="shared" si="208"/>
        <v>0</v>
      </c>
      <c r="N535">
        <f t="shared" si="216"/>
        <v>1.258088340298923E-2</v>
      </c>
      <c r="O535">
        <f t="shared" si="217"/>
        <v>6.2842892271189965E-3</v>
      </c>
      <c r="P535">
        <v>0</v>
      </c>
      <c r="Q535">
        <f t="shared" si="218"/>
        <v>0</v>
      </c>
      <c r="R535">
        <v>0</v>
      </c>
      <c r="S535">
        <f t="shared" si="209"/>
        <v>0</v>
      </c>
      <c r="T535">
        <f t="shared" si="219"/>
        <v>0</v>
      </c>
      <c r="U535">
        <f t="shared" si="210"/>
        <v>1.0623462871098971E-2</v>
      </c>
      <c r="V535">
        <f t="shared" si="220"/>
        <v>0.84441310922369939</v>
      </c>
      <c r="W535">
        <f t="shared" si="211"/>
        <v>5.9173093241604077E-3</v>
      </c>
      <c r="X535">
        <f t="shared" si="221"/>
        <v>0.94160359434525431</v>
      </c>
      <c r="Y535">
        <v>1</v>
      </c>
      <c r="Z535">
        <f>Y535*'MRIP Selectivity'!$N$35</f>
        <v>6.2965941758702333E-3</v>
      </c>
      <c r="AA535">
        <f>Y535*'MRIP Selectivity'!$O$35</f>
        <v>6.2842892271189965E-3</v>
      </c>
      <c r="AB535">
        <f>Y535*'MRIP Selectivity'!$P$35</f>
        <v>9.0321712954188795E-4</v>
      </c>
      <c r="AC535">
        <v>0.74741255597723821</v>
      </c>
      <c r="AD535">
        <v>0.94160359434525442</v>
      </c>
      <c r="AE535">
        <v>1.3432654004296583</v>
      </c>
      <c r="AF535">
        <f t="shared" si="222"/>
        <v>4.7061535469385633E-3</v>
      </c>
      <c r="AG535">
        <f t="shared" si="223"/>
        <v>5.9173093241604077E-3</v>
      </c>
      <c r="AH535">
        <f t="shared" si="224"/>
        <v>1.2132603191890106E-3</v>
      </c>
      <c r="AI535">
        <f t="shared" si="225"/>
        <v>1.3484100532531117E-2</v>
      </c>
      <c r="AJ535">
        <f t="shared" si="226"/>
        <v>1.1836723190287982E-2</v>
      </c>
      <c r="AK535">
        <f t="shared" si="227"/>
        <v>7.1875063566608846E-3</v>
      </c>
      <c r="AL535">
        <f t="shared" si="228"/>
        <v>7.1305696433494187E-3</v>
      </c>
      <c r="AM535">
        <f t="shared" si="229"/>
        <v>1.0623462871098971E-2</v>
      </c>
      <c r="AN535">
        <f t="shared" si="230"/>
        <v>5.9173093241604077E-3</v>
      </c>
      <c r="AO535">
        <v>0</v>
      </c>
      <c r="AP535">
        <f t="shared" si="231"/>
        <v>1.258088340298923E-2</v>
      </c>
      <c r="AQ535">
        <f t="shared" si="232"/>
        <v>6.2842892271189965E-3</v>
      </c>
      <c r="AR535">
        <v>1</v>
      </c>
      <c r="AS535">
        <f>AR535*'MRIP Selectivity'!$N$35</f>
        <v>6.2965941758702333E-3</v>
      </c>
      <c r="AT535">
        <f>AR535*'MRIP Selectivity'!$O$35</f>
        <v>6.2842892271189965E-3</v>
      </c>
      <c r="AU535">
        <f>AR535*'MRIP Selectivity'!$P$35</f>
        <v>9.0321712954188795E-4</v>
      </c>
      <c r="AV535">
        <v>2</v>
      </c>
      <c r="AW535">
        <f t="shared" si="233"/>
        <v>10</v>
      </c>
      <c r="AX535">
        <f t="shared" si="212"/>
        <v>0</v>
      </c>
      <c r="AY535">
        <f t="shared" si="213"/>
        <v>0</v>
      </c>
      <c r="AZ535">
        <f t="shared" si="214"/>
        <v>0</v>
      </c>
      <c r="BA535">
        <v>254.84676069</v>
      </c>
      <c r="BB535">
        <v>254.84676069</v>
      </c>
    </row>
    <row r="536" spans="1:54" x14ac:dyDescent="0.25">
      <c r="A536" t="s">
        <v>490</v>
      </c>
      <c r="B536" t="s">
        <v>3</v>
      </c>
      <c r="C536">
        <v>2014</v>
      </c>
      <c r="D536">
        <v>5</v>
      </c>
      <c r="E536">
        <v>10</v>
      </c>
      <c r="F536" t="s">
        <v>1833</v>
      </c>
      <c r="G536" t="s">
        <v>1769</v>
      </c>
      <c r="H536" t="s">
        <v>1811</v>
      </c>
      <c r="I536" t="s">
        <v>1812</v>
      </c>
      <c r="J536" t="s">
        <v>1819</v>
      </c>
      <c r="K536" t="str">
        <f t="shared" si="215"/>
        <v>Offshore</v>
      </c>
      <c r="L536">
        <v>0</v>
      </c>
      <c r="M536">
        <f t="shared" si="208"/>
        <v>0</v>
      </c>
      <c r="N536">
        <f t="shared" si="216"/>
        <v>7.5485300417935386E-2</v>
      </c>
      <c r="O536">
        <f t="shared" si="217"/>
        <v>3.7705735362713981E-2</v>
      </c>
      <c r="P536">
        <v>0</v>
      </c>
      <c r="Q536">
        <f t="shared" si="218"/>
        <v>0</v>
      </c>
      <c r="R536">
        <v>0</v>
      </c>
      <c r="S536">
        <f t="shared" si="209"/>
        <v>0</v>
      </c>
      <c r="T536">
        <f t="shared" si="219"/>
        <v>0</v>
      </c>
      <c r="U536">
        <f t="shared" si="210"/>
        <v>6.3740777226593825E-2</v>
      </c>
      <c r="V536">
        <f t="shared" si="220"/>
        <v>0.84441310922369928</v>
      </c>
      <c r="W536">
        <f t="shared" si="211"/>
        <v>3.5503855944962449E-2</v>
      </c>
      <c r="X536">
        <f t="shared" si="221"/>
        <v>0.94160359434525442</v>
      </c>
      <c r="Y536">
        <v>6</v>
      </c>
      <c r="Z536">
        <f>Y536*'MRIP Selectivity'!$N$35</f>
        <v>3.7779565055221398E-2</v>
      </c>
      <c r="AA536">
        <f>Y536*'MRIP Selectivity'!$O$35</f>
        <v>3.7705735362713981E-2</v>
      </c>
      <c r="AB536">
        <f>Y536*'MRIP Selectivity'!$P$35</f>
        <v>5.4193027772513275E-3</v>
      </c>
      <c r="AC536">
        <v>0.74741255597723821</v>
      </c>
      <c r="AD536">
        <v>0.94160359434525442</v>
      </c>
      <c r="AE536">
        <v>1.3432654004296583</v>
      </c>
      <c r="AF536">
        <f t="shared" si="222"/>
        <v>2.8236921281631376E-2</v>
      </c>
      <c r="AG536">
        <f t="shared" si="223"/>
        <v>3.5503855944962449E-2</v>
      </c>
      <c r="AH536">
        <f t="shared" si="224"/>
        <v>7.2795619151340635E-3</v>
      </c>
      <c r="AI536">
        <f t="shared" si="225"/>
        <v>8.0904603195186719E-2</v>
      </c>
      <c r="AJ536">
        <f t="shared" si="226"/>
        <v>7.1020339141727895E-2</v>
      </c>
      <c r="AK536">
        <f t="shared" si="227"/>
        <v>4.3125038139965308E-2</v>
      </c>
      <c r="AL536">
        <f t="shared" si="228"/>
        <v>4.2783417860096512E-2</v>
      </c>
      <c r="AM536">
        <f t="shared" si="229"/>
        <v>6.3740777226593825E-2</v>
      </c>
      <c r="AN536">
        <f t="shared" si="230"/>
        <v>3.5503855944962449E-2</v>
      </c>
      <c r="AO536">
        <v>0</v>
      </c>
      <c r="AP536">
        <f t="shared" si="231"/>
        <v>7.5485300417935386E-2</v>
      </c>
      <c r="AQ536">
        <f t="shared" si="232"/>
        <v>3.7705735362713981E-2</v>
      </c>
      <c r="AR536">
        <v>6</v>
      </c>
      <c r="AS536">
        <f>AR536*'MRIP Selectivity'!$N$35</f>
        <v>3.7779565055221398E-2</v>
      </c>
      <c r="AT536">
        <f>AR536*'MRIP Selectivity'!$O$35</f>
        <v>3.7705735362713981E-2</v>
      </c>
      <c r="AU536">
        <f>AR536*'MRIP Selectivity'!$P$35</f>
        <v>5.4193027772513275E-3</v>
      </c>
      <c r="AV536">
        <v>2</v>
      </c>
      <c r="AW536">
        <f t="shared" si="233"/>
        <v>10</v>
      </c>
      <c r="AX536">
        <f t="shared" si="212"/>
        <v>0</v>
      </c>
      <c r="AY536">
        <f t="shared" si="213"/>
        <v>0</v>
      </c>
      <c r="AZ536">
        <f t="shared" si="214"/>
        <v>0</v>
      </c>
      <c r="BA536">
        <v>254.84676069</v>
      </c>
      <c r="BB536">
        <v>254.84676069</v>
      </c>
    </row>
    <row r="537" spans="1:54" x14ac:dyDescent="0.25">
      <c r="A537" t="s">
        <v>491</v>
      </c>
      <c r="B537" t="s">
        <v>3</v>
      </c>
      <c r="C537">
        <v>2014</v>
      </c>
      <c r="D537">
        <v>5</v>
      </c>
      <c r="E537">
        <v>10</v>
      </c>
      <c r="F537" t="s">
        <v>1833</v>
      </c>
      <c r="G537" t="s">
        <v>1769</v>
      </c>
      <c r="H537" t="s">
        <v>1811</v>
      </c>
      <c r="I537" t="s">
        <v>1812</v>
      </c>
      <c r="J537" t="s">
        <v>1819</v>
      </c>
      <c r="K537" t="str">
        <f t="shared" si="215"/>
        <v>Offshore</v>
      </c>
      <c r="L537">
        <v>0</v>
      </c>
      <c r="M537">
        <f t="shared" si="208"/>
        <v>0</v>
      </c>
      <c r="N537">
        <f t="shared" si="216"/>
        <v>6.2904417014946146E-2</v>
      </c>
      <c r="O537">
        <f t="shared" si="217"/>
        <v>3.1421446135594985E-2</v>
      </c>
      <c r="P537">
        <v>0</v>
      </c>
      <c r="Q537">
        <f t="shared" si="218"/>
        <v>0</v>
      </c>
      <c r="R537">
        <v>0</v>
      </c>
      <c r="S537">
        <f t="shared" si="209"/>
        <v>0</v>
      </c>
      <c r="T537">
        <f t="shared" si="219"/>
        <v>0</v>
      </c>
      <c r="U537">
        <f t="shared" si="210"/>
        <v>5.3117314355494855E-2</v>
      </c>
      <c r="V537">
        <f t="shared" si="220"/>
        <v>0.84441310922369939</v>
      </c>
      <c r="W537">
        <f t="shared" si="211"/>
        <v>2.9586546620802043E-2</v>
      </c>
      <c r="X537">
        <f t="shared" si="221"/>
        <v>0.94160359434525442</v>
      </c>
      <c r="Y537">
        <v>5</v>
      </c>
      <c r="Z537">
        <f>Y537*'MRIP Selectivity'!$N$35</f>
        <v>3.1482970879351167E-2</v>
      </c>
      <c r="AA537">
        <f>Y537*'MRIP Selectivity'!$O$35</f>
        <v>3.1421446135594985E-2</v>
      </c>
      <c r="AB537">
        <f>Y537*'MRIP Selectivity'!$P$35</f>
        <v>4.5160856477094394E-3</v>
      </c>
      <c r="AC537">
        <v>0.74741255597723821</v>
      </c>
      <c r="AD537">
        <v>0.94160359434525442</v>
      </c>
      <c r="AE537">
        <v>1.3432654004296583</v>
      </c>
      <c r="AF537">
        <f t="shared" si="222"/>
        <v>2.3530767734692815E-2</v>
      </c>
      <c r="AG537">
        <f t="shared" si="223"/>
        <v>2.9586546620802043E-2</v>
      </c>
      <c r="AH537">
        <f t="shared" si="224"/>
        <v>6.0663015959450525E-3</v>
      </c>
      <c r="AI537">
        <f t="shared" si="225"/>
        <v>6.742050266265559E-2</v>
      </c>
      <c r="AJ537">
        <f t="shared" si="226"/>
        <v>5.9183615951439908E-2</v>
      </c>
      <c r="AK537">
        <f t="shared" si="227"/>
        <v>3.5937531783304423E-2</v>
      </c>
      <c r="AL537">
        <f t="shared" si="228"/>
        <v>3.5652848216747093E-2</v>
      </c>
      <c r="AM537">
        <f t="shared" si="229"/>
        <v>5.3117314355494855E-2</v>
      </c>
      <c r="AN537">
        <f t="shared" si="230"/>
        <v>2.9586546620802043E-2</v>
      </c>
      <c r="AO537">
        <v>0</v>
      </c>
      <c r="AP537">
        <f t="shared" si="231"/>
        <v>6.2904417014946146E-2</v>
      </c>
      <c r="AQ537">
        <f t="shared" si="232"/>
        <v>3.1421446135594985E-2</v>
      </c>
      <c r="AR537">
        <v>5</v>
      </c>
      <c r="AS537">
        <f>AR537*'MRIP Selectivity'!$N$35</f>
        <v>3.1482970879351167E-2</v>
      </c>
      <c r="AT537">
        <f>AR537*'MRIP Selectivity'!$O$35</f>
        <v>3.1421446135594985E-2</v>
      </c>
      <c r="AU537">
        <f>AR537*'MRIP Selectivity'!$P$35</f>
        <v>4.5160856477094394E-3</v>
      </c>
      <c r="AV537">
        <v>4</v>
      </c>
      <c r="AW537">
        <f t="shared" si="233"/>
        <v>20</v>
      </c>
      <c r="AX537">
        <f t="shared" si="212"/>
        <v>0</v>
      </c>
      <c r="AY537">
        <f t="shared" si="213"/>
        <v>0</v>
      </c>
      <c r="AZ537">
        <f t="shared" si="214"/>
        <v>0</v>
      </c>
      <c r="BA537">
        <v>254.84676069</v>
      </c>
      <c r="BB537">
        <v>254.84676069</v>
      </c>
    </row>
    <row r="538" spans="1:54" x14ac:dyDescent="0.25">
      <c r="A538" t="s">
        <v>492</v>
      </c>
      <c r="B538" t="s">
        <v>3</v>
      </c>
      <c r="C538">
        <v>2014</v>
      </c>
      <c r="D538">
        <v>5</v>
      </c>
      <c r="E538">
        <v>10</v>
      </c>
      <c r="F538" t="s">
        <v>1825</v>
      </c>
      <c r="G538" t="s">
        <v>1769</v>
      </c>
      <c r="H538" t="s">
        <v>1811</v>
      </c>
      <c r="I538" t="s">
        <v>1812</v>
      </c>
      <c r="J538" t="s">
        <v>1813</v>
      </c>
      <c r="K538" t="str">
        <f t="shared" si="215"/>
        <v>Inshore</v>
      </c>
      <c r="L538">
        <v>0</v>
      </c>
      <c r="M538">
        <f t="shared" si="208"/>
        <v>0</v>
      </c>
      <c r="N538">
        <f t="shared" si="216"/>
        <v>7.5485300417935386E-2</v>
      </c>
      <c r="O538">
        <f t="shared" si="217"/>
        <v>3.7705735362713981E-2</v>
      </c>
      <c r="P538">
        <v>0</v>
      </c>
      <c r="Q538">
        <f t="shared" si="218"/>
        <v>0</v>
      </c>
      <c r="R538">
        <v>0</v>
      </c>
      <c r="S538">
        <f t="shared" si="209"/>
        <v>0</v>
      </c>
      <c r="T538">
        <f t="shared" si="219"/>
        <v>0</v>
      </c>
      <c r="U538">
        <f t="shared" si="210"/>
        <v>6.3740777226593825E-2</v>
      </c>
      <c r="V538">
        <f t="shared" si="220"/>
        <v>0.84441310922369928</v>
      </c>
      <c r="W538">
        <f t="shared" si="211"/>
        <v>3.5503855944962449E-2</v>
      </c>
      <c r="X538">
        <f t="shared" si="221"/>
        <v>0.94160359434525442</v>
      </c>
      <c r="Y538">
        <v>6</v>
      </c>
      <c r="Z538">
        <f>Y538*'MRIP Selectivity'!$N$35</f>
        <v>3.7779565055221398E-2</v>
      </c>
      <c r="AA538">
        <f>Y538*'MRIP Selectivity'!$O$35</f>
        <v>3.7705735362713981E-2</v>
      </c>
      <c r="AB538">
        <f>Y538*'MRIP Selectivity'!$P$35</f>
        <v>5.4193027772513275E-3</v>
      </c>
      <c r="AC538">
        <v>0.74741255597723821</v>
      </c>
      <c r="AD538">
        <v>0.94160359434525442</v>
      </c>
      <c r="AE538">
        <v>1.3432654004296583</v>
      </c>
      <c r="AF538">
        <f t="shared" si="222"/>
        <v>2.8236921281631376E-2</v>
      </c>
      <c r="AG538">
        <f t="shared" si="223"/>
        <v>3.5503855944962449E-2</v>
      </c>
      <c r="AH538">
        <f t="shared" si="224"/>
        <v>7.2795619151340635E-3</v>
      </c>
      <c r="AI538">
        <f t="shared" si="225"/>
        <v>8.0904603195186719E-2</v>
      </c>
      <c r="AJ538">
        <f t="shared" si="226"/>
        <v>7.1020339141727895E-2</v>
      </c>
      <c r="AK538">
        <f t="shared" si="227"/>
        <v>4.3125038139965308E-2</v>
      </c>
      <c r="AL538">
        <f t="shared" si="228"/>
        <v>4.2783417860096512E-2</v>
      </c>
      <c r="AM538">
        <f t="shared" si="229"/>
        <v>6.3740777226593825E-2</v>
      </c>
      <c r="AN538">
        <f t="shared" si="230"/>
        <v>3.5503855944962449E-2</v>
      </c>
      <c r="AO538">
        <v>0</v>
      </c>
      <c r="AP538">
        <f t="shared" si="231"/>
        <v>7.5485300417935386E-2</v>
      </c>
      <c r="AQ538">
        <f t="shared" si="232"/>
        <v>3.7705735362713981E-2</v>
      </c>
      <c r="AR538">
        <v>6</v>
      </c>
      <c r="AS538">
        <f>AR538*'MRIP Selectivity'!$N$35</f>
        <v>3.7779565055221398E-2</v>
      </c>
      <c r="AT538">
        <f>AR538*'MRIP Selectivity'!$O$35</f>
        <v>3.7705735362713981E-2</v>
      </c>
      <c r="AU538">
        <f>AR538*'MRIP Selectivity'!$P$35</f>
        <v>5.4193027772513275E-3</v>
      </c>
      <c r="AV538">
        <v>9</v>
      </c>
      <c r="AW538">
        <f t="shared" si="233"/>
        <v>45</v>
      </c>
      <c r="AX538">
        <f t="shared" si="212"/>
        <v>0</v>
      </c>
      <c r="AY538">
        <f t="shared" si="213"/>
        <v>0</v>
      </c>
      <c r="AZ538">
        <f t="shared" si="214"/>
        <v>0</v>
      </c>
      <c r="BA538">
        <v>215.48702547000002</v>
      </c>
      <c r="BB538">
        <v>215.48702547000002</v>
      </c>
    </row>
    <row r="539" spans="1:54" x14ac:dyDescent="0.25">
      <c r="A539" t="s">
        <v>493</v>
      </c>
      <c r="B539" t="s">
        <v>3</v>
      </c>
      <c r="C539">
        <v>2014</v>
      </c>
      <c r="D539">
        <v>5</v>
      </c>
      <c r="E539">
        <v>10</v>
      </c>
      <c r="F539" t="s">
        <v>1825</v>
      </c>
      <c r="G539" t="s">
        <v>1769</v>
      </c>
      <c r="H539" t="s">
        <v>1811</v>
      </c>
      <c r="I539" t="s">
        <v>1812</v>
      </c>
      <c r="J539" t="s">
        <v>1813</v>
      </c>
      <c r="K539" t="str">
        <f t="shared" si="215"/>
        <v>Inshore</v>
      </c>
      <c r="L539">
        <v>0</v>
      </c>
      <c r="M539">
        <f t="shared" si="208"/>
        <v>0</v>
      </c>
      <c r="N539">
        <f t="shared" si="216"/>
        <v>5.0323533611956919E-2</v>
      </c>
      <c r="O539">
        <f t="shared" si="217"/>
        <v>2.5137156908475986E-2</v>
      </c>
      <c r="P539">
        <v>0</v>
      </c>
      <c r="Q539">
        <f t="shared" si="218"/>
        <v>0</v>
      </c>
      <c r="R539">
        <v>0</v>
      </c>
      <c r="S539">
        <f t="shared" si="209"/>
        <v>0</v>
      </c>
      <c r="T539">
        <f t="shared" si="219"/>
        <v>0</v>
      </c>
      <c r="U539">
        <f t="shared" si="210"/>
        <v>4.2493851484395884E-2</v>
      </c>
      <c r="V539">
        <f t="shared" si="220"/>
        <v>0.84441310922369939</v>
      </c>
      <c r="W539">
        <f t="shared" si="211"/>
        <v>2.3669237296641631E-2</v>
      </c>
      <c r="X539">
        <f t="shared" si="221"/>
        <v>0.94160359434525431</v>
      </c>
      <c r="Y539">
        <v>4</v>
      </c>
      <c r="Z539">
        <f>Y539*'MRIP Selectivity'!$N$35</f>
        <v>2.5186376703480933E-2</v>
      </c>
      <c r="AA539">
        <f>Y539*'MRIP Selectivity'!$O$35</f>
        <v>2.5137156908475986E-2</v>
      </c>
      <c r="AB539">
        <f>Y539*'MRIP Selectivity'!$P$35</f>
        <v>3.6128685181675518E-3</v>
      </c>
      <c r="AC539">
        <v>0.74741255597723821</v>
      </c>
      <c r="AD539">
        <v>0.94160359434525442</v>
      </c>
      <c r="AE539">
        <v>1.3432654004296583</v>
      </c>
      <c r="AF539">
        <f t="shared" si="222"/>
        <v>1.8824614187754253E-2</v>
      </c>
      <c r="AG539">
        <f t="shared" si="223"/>
        <v>2.3669237296641631E-2</v>
      </c>
      <c r="AH539">
        <f t="shared" si="224"/>
        <v>4.8530412767560423E-3</v>
      </c>
      <c r="AI539">
        <f t="shared" si="225"/>
        <v>5.3936402130124468E-2</v>
      </c>
      <c r="AJ539">
        <f t="shared" si="226"/>
        <v>4.7346892761151928E-2</v>
      </c>
      <c r="AK539">
        <f t="shared" si="227"/>
        <v>2.8750025426643538E-2</v>
      </c>
      <c r="AL539">
        <f t="shared" si="228"/>
        <v>2.8522278573397675E-2</v>
      </c>
      <c r="AM539">
        <f t="shared" si="229"/>
        <v>4.2493851484395884E-2</v>
      </c>
      <c r="AN539">
        <f t="shared" si="230"/>
        <v>2.3669237296641631E-2</v>
      </c>
      <c r="AO539">
        <v>0</v>
      </c>
      <c r="AP539">
        <f t="shared" si="231"/>
        <v>5.0323533611956919E-2</v>
      </c>
      <c r="AQ539">
        <f t="shared" si="232"/>
        <v>2.5137156908475986E-2</v>
      </c>
      <c r="AR539">
        <v>4</v>
      </c>
      <c r="AS539">
        <f>AR539*'MRIP Selectivity'!$N$35</f>
        <v>2.5186376703480933E-2</v>
      </c>
      <c r="AT539">
        <f>AR539*'MRIP Selectivity'!$O$35</f>
        <v>2.5137156908475986E-2</v>
      </c>
      <c r="AU539">
        <f>AR539*'MRIP Selectivity'!$P$35</f>
        <v>3.6128685181675518E-3</v>
      </c>
      <c r="AV539">
        <v>2</v>
      </c>
      <c r="AW539">
        <f t="shared" si="233"/>
        <v>10</v>
      </c>
      <c r="AX539">
        <f t="shared" si="212"/>
        <v>0</v>
      </c>
      <c r="AY539">
        <f t="shared" si="213"/>
        <v>0</v>
      </c>
      <c r="AZ539">
        <f t="shared" si="214"/>
        <v>0</v>
      </c>
      <c r="BA539">
        <v>215.48702546999999</v>
      </c>
      <c r="BB539">
        <v>215.48702546999999</v>
      </c>
    </row>
    <row r="540" spans="1:54" x14ac:dyDescent="0.25">
      <c r="A540" t="s">
        <v>494</v>
      </c>
      <c r="B540" t="s">
        <v>3</v>
      </c>
      <c r="C540">
        <v>2014</v>
      </c>
      <c r="D540">
        <v>5</v>
      </c>
      <c r="E540">
        <v>10</v>
      </c>
      <c r="F540" t="s">
        <v>1825</v>
      </c>
      <c r="G540" t="s">
        <v>1769</v>
      </c>
      <c r="H540" t="s">
        <v>1811</v>
      </c>
      <c r="I540" t="s">
        <v>1812</v>
      </c>
      <c r="J540" t="s">
        <v>1813</v>
      </c>
      <c r="K540" t="str">
        <f t="shared" si="215"/>
        <v>Inshore</v>
      </c>
      <c r="L540">
        <v>0</v>
      </c>
      <c r="M540">
        <f t="shared" si="208"/>
        <v>0</v>
      </c>
      <c r="N540">
        <f t="shared" si="216"/>
        <v>1.258088340298923E-2</v>
      </c>
      <c r="O540">
        <f t="shared" si="217"/>
        <v>6.2842892271189965E-3</v>
      </c>
      <c r="P540">
        <v>0</v>
      </c>
      <c r="Q540">
        <f t="shared" si="218"/>
        <v>0</v>
      </c>
      <c r="R540">
        <v>0</v>
      </c>
      <c r="S540">
        <f t="shared" si="209"/>
        <v>0</v>
      </c>
      <c r="T540">
        <f t="shared" si="219"/>
        <v>0</v>
      </c>
      <c r="U540">
        <f t="shared" si="210"/>
        <v>1.0623462871098971E-2</v>
      </c>
      <c r="V540">
        <f t="shared" si="220"/>
        <v>0.84441310922369939</v>
      </c>
      <c r="W540">
        <f t="shared" si="211"/>
        <v>5.9173093241604077E-3</v>
      </c>
      <c r="X540">
        <f t="shared" si="221"/>
        <v>0.94160359434525431</v>
      </c>
      <c r="Y540">
        <v>1</v>
      </c>
      <c r="Z540">
        <f>Y540*'MRIP Selectivity'!$N$35</f>
        <v>6.2965941758702333E-3</v>
      </c>
      <c r="AA540">
        <f>Y540*'MRIP Selectivity'!$O$35</f>
        <v>6.2842892271189965E-3</v>
      </c>
      <c r="AB540">
        <f>Y540*'MRIP Selectivity'!$P$35</f>
        <v>9.0321712954188795E-4</v>
      </c>
      <c r="AC540">
        <v>0.74741255597723821</v>
      </c>
      <c r="AD540">
        <v>0.94160359434525442</v>
      </c>
      <c r="AE540">
        <v>1.3432654004296583</v>
      </c>
      <c r="AF540">
        <f t="shared" si="222"/>
        <v>4.7061535469385633E-3</v>
      </c>
      <c r="AG540">
        <f t="shared" si="223"/>
        <v>5.9173093241604077E-3</v>
      </c>
      <c r="AH540">
        <f t="shared" si="224"/>
        <v>1.2132603191890106E-3</v>
      </c>
      <c r="AI540">
        <f t="shared" si="225"/>
        <v>1.3484100532531117E-2</v>
      </c>
      <c r="AJ540">
        <f t="shared" si="226"/>
        <v>1.1836723190287982E-2</v>
      </c>
      <c r="AK540">
        <f t="shared" si="227"/>
        <v>7.1875063566608846E-3</v>
      </c>
      <c r="AL540">
        <f t="shared" si="228"/>
        <v>7.1305696433494187E-3</v>
      </c>
      <c r="AM540">
        <f t="shared" si="229"/>
        <v>1.0623462871098971E-2</v>
      </c>
      <c r="AN540">
        <f t="shared" si="230"/>
        <v>5.9173093241604077E-3</v>
      </c>
      <c r="AO540">
        <v>0</v>
      </c>
      <c r="AP540">
        <f t="shared" si="231"/>
        <v>1.258088340298923E-2</v>
      </c>
      <c r="AQ540">
        <f t="shared" si="232"/>
        <v>6.2842892271189965E-3</v>
      </c>
      <c r="AR540">
        <v>1</v>
      </c>
      <c r="AS540">
        <f>AR540*'MRIP Selectivity'!$N$35</f>
        <v>6.2965941758702333E-3</v>
      </c>
      <c r="AT540">
        <f>AR540*'MRIP Selectivity'!$O$35</f>
        <v>6.2842892271189965E-3</v>
      </c>
      <c r="AU540">
        <f>AR540*'MRIP Selectivity'!$P$35</f>
        <v>9.0321712954188795E-4</v>
      </c>
      <c r="AV540">
        <v>2</v>
      </c>
      <c r="AW540">
        <f t="shared" si="233"/>
        <v>10</v>
      </c>
      <c r="AX540">
        <f t="shared" si="212"/>
        <v>0</v>
      </c>
      <c r="AY540">
        <f t="shared" si="213"/>
        <v>0</v>
      </c>
      <c r="AZ540">
        <f t="shared" si="214"/>
        <v>0</v>
      </c>
      <c r="BA540">
        <v>215.48702546999999</v>
      </c>
      <c r="BB540">
        <v>215.48702546999999</v>
      </c>
    </row>
    <row r="541" spans="1:54" x14ac:dyDescent="0.25">
      <c r="A541" t="s">
        <v>495</v>
      </c>
      <c r="B541" t="s">
        <v>3</v>
      </c>
      <c r="C541">
        <v>2014</v>
      </c>
      <c r="D541">
        <v>5</v>
      </c>
      <c r="E541">
        <v>10</v>
      </c>
      <c r="F541" t="s">
        <v>1842</v>
      </c>
      <c r="G541" t="s">
        <v>1769</v>
      </c>
      <c r="H541" t="s">
        <v>1840</v>
      </c>
      <c r="I541" t="s">
        <v>1812</v>
      </c>
      <c r="J541" t="s">
        <v>1819</v>
      </c>
      <c r="K541" t="str">
        <f t="shared" si="215"/>
        <v>Offshore</v>
      </c>
      <c r="L541">
        <v>0</v>
      </c>
      <c r="M541">
        <f t="shared" si="208"/>
        <v>0</v>
      </c>
      <c r="N541">
        <f t="shared" si="216"/>
        <v>0.31452208507473078</v>
      </c>
      <c r="O541">
        <f t="shared" si="217"/>
        <v>0.15710723067797491</v>
      </c>
      <c r="P541">
        <v>0</v>
      </c>
      <c r="Q541">
        <f t="shared" si="218"/>
        <v>0</v>
      </c>
      <c r="R541">
        <v>0</v>
      </c>
      <c r="S541">
        <f t="shared" si="209"/>
        <v>0</v>
      </c>
      <c r="T541">
        <f t="shared" si="219"/>
        <v>0</v>
      </c>
      <c r="U541">
        <f t="shared" si="210"/>
        <v>0.26558657177747425</v>
      </c>
      <c r="V541">
        <f t="shared" si="220"/>
        <v>0.84441310922369917</v>
      </c>
      <c r="W541">
        <f t="shared" si="211"/>
        <v>0.1479327331040102</v>
      </c>
      <c r="X541">
        <f t="shared" si="221"/>
        <v>0.94160359434525442</v>
      </c>
      <c r="Y541">
        <v>25</v>
      </c>
      <c r="Z541">
        <f>Y541*'MRIP Selectivity'!$N$35</f>
        <v>0.15741485439675584</v>
      </c>
      <c r="AA541">
        <f>Y541*'MRIP Selectivity'!$O$35</f>
        <v>0.15710723067797491</v>
      </c>
      <c r="AB541">
        <f>Y541*'MRIP Selectivity'!$P$35</f>
        <v>2.2580428238547199E-2</v>
      </c>
      <c r="AC541">
        <v>0.74741255597723821</v>
      </c>
      <c r="AD541">
        <v>0.94160359434525442</v>
      </c>
      <c r="AE541">
        <v>1.3432654004296583</v>
      </c>
      <c r="AF541">
        <f t="shared" si="222"/>
        <v>0.11765383867346407</v>
      </c>
      <c r="AG541">
        <f t="shared" si="223"/>
        <v>0.1479327331040102</v>
      </c>
      <c r="AH541">
        <f t="shared" si="224"/>
        <v>3.0331507979725267E-2</v>
      </c>
      <c r="AI541">
        <f t="shared" si="225"/>
        <v>0.33710251331327801</v>
      </c>
      <c r="AJ541">
        <f t="shared" si="226"/>
        <v>0.29591807975719953</v>
      </c>
      <c r="AK541">
        <f t="shared" si="227"/>
        <v>0.17968765891652211</v>
      </c>
      <c r="AL541">
        <f t="shared" si="228"/>
        <v>0.17826424108373545</v>
      </c>
      <c r="AM541">
        <f t="shared" si="229"/>
        <v>0.26558657177747425</v>
      </c>
      <c r="AN541">
        <f t="shared" si="230"/>
        <v>0.1479327331040102</v>
      </c>
      <c r="AO541">
        <v>0</v>
      </c>
      <c r="AP541">
        <f t="shared" si="231"/>
        <v>0.31452208507473078</v>
      </c>
      <c r="AQ541">
        <f t="shared" si="232"/>
        <v>0.15710723067797491</v>
      </c>
      <c r="AR541">
        <v>25</v>
      </c>
      <c r="AS541">
        <f>AR541*'MRIP Selectivity'!$N$35</f>
        <v>0.15741485439675584</v>
      </c>
      <c r="AT541">
        <f>AR541*'MRIP Selectivity'!$O$35</f>
        <v>0.15710723067797491</v>
      </c>
      <c r="AU541">
        <f>AR541*'MRIP Selectivity'!$P$35</f>
        <v>2.2580428238547199E-2</v>
      </c>
      <c r="AV541">
        <v>8</v>
      </c>
      <c r="AW541">
        <f t="shared" si="233"/>
        <v>40</v>
      </c>
      <c r="AX541">
        <f t="shared" si="212"/>
        <v>0</v>
      </c>
      <c r="AY541">
        <f t="shared" si="213"/>
        <v>0</v>
      </c>
      <c r="AZ541">
        <f t="shared" si="214"/>
        <v>0</v>
      </c>
      <c r="BA541">
        <v>176.28676274</v>
      </c>
      <c r="BB541">
        <v>176.28676274</v>
      </c>
    </row>
    <row r="542" spans="1:54" x14ac:dyDescent="0.25">
      <c r="A542" t="s">
        <v>496</v>
      </c>
      <c r="B542" t="s">
        <v>3</v>
      </c>
      <c r="C542">
        <v>2014</v>
      </c>
      <c r="D542">
        <v>5</v>
      </c>
      <c r="E542">
        <v>10</v>
      </c>
      <c r="F542" t="s">
        <v>1843</v>
      </c>
      <c r="G542" t="s">
        <v>1769</v>
      </c>
      <c r="H542" t="s">
        <v>1811</v>
      </c>
      <c r="I542" t="s">
        <v>1812</v>
      </c>
      <c r="J542" t="s">
        <v>1813</v>
      </c>
      <c r="K542" t="str">
        <f t="shared" si="215"/>
        <v>Inshore</v>
      </c>
      <c r="L542">
        <v>0</v>
      </c>
      <c r="M542">
        <f t="shared" si="208"/>
        <v>0</v>
      </c>
      <c r="N542">
        <f t="shared" si="216"/>
        <v>7.5485300417935386E-2</v>
      </c>
      <c r="O542">
        <f t="shared" si="217"/>
        <v>3.7705735362713981E-2</v>
      </c>
      <c r="P542">
        <v>0</v>
      </c>
      <c r="Q542">
        <f t="shared" si="218"/>
        <v>0</v>
      </c>
      <c r="R542">
        <v>0</v>
      </c>
      <c r="S542">
        <f t="shared" si="209"/>
        <v>0</v>
      </c>
      <c r="T542">
        <f t="shared" si="219"/>
        <v>0</v>
      </c>
      <c r="U542">
        <f t="shared" si="210"/>
        <v>6.3740777226593825E-2</v>
      </c>
      <c r="V542">
        <f t="shared" si="220"/>
        <v>0.84441310922369928</v>
      </c>
      <c r="W542">
        <f t="shared" si="211"/>
        <v>3.5503855944962449E-2</v>
      </c>
      <c r="X542">
        <f t="shared" si="221"/>
        <v>0.94160359434525442</v>
      </c>
      <c r="Y542">
        <v>6</v>
      </c>
      <c r="Z542">
        <f>Y542*'MRIP Selectivity'!$N$35</f>
        <v>3.7779565055221398E-2</v>
      </c>
      <c r="AA542">
        <f>Y542*'MRIP Selectivity'!$O$35</f>
        <v>3.7705735362713981E-2</v>
      </c>
      <c r="AB542">
        <f>Y542*'MRIP Selectivity'!$P$35</f>
        <v>5.4193027772513275E-3</v>
      </c>
      <c r="AC542">
        <v>0.74741255597723821</v>
      </c>
      <c r="AD542">
        <v>0.94160359434525442</v>
      </c>
      <c r="AE542">
        <v>1.3432654004296583</v>
      </c>
      <c r="AF542">
        <f t="shared" si="222"/>
        <v>2.8236921281631376E-2</v>
      </c>
      <c r="AG542">
        <f t="shared" si="223"/>
        <v>3.5503855944962449E-2</v>
      </c>
      <c r="AH542">
        <f t="shared" si="224"/>
        <v>7.2795619151340635E-3</v>
      </c>
      <c r="AI542">
        <f t="shared" si="225"/>
        <v>8.0904603195186719E-2</v>
      </c>
      <c r="AJ542">
        <f t="shared" si="226"/>
        <v>7.1020339141727895E-2</v>
      </c>
      <c r="AK542">
        <f t="shared" si="227"/>
        <v>4.3125038139965308E-2</v>
      </c>
      <c r="AL542">
        <f t="shared" si="228"/>
        <v>4.2783417860096512E-2</v>
      </c>
      <c r="AM542">
        <f t="shared" si="229"/>
        <v>6.3740777226593825E-2</v>
      </c>
      <c r="AN542">
        <f t="shared" si="230"/>
        <v>3.5503855944962449E-2</v>
      </c>
      <c r="AO542">
        <v>0</v>
      </c>
      <c r="AP542">
        <f t="shared" si="231"/>
        <v>7.5485300417935386E-2</v>
      </c>
      <c r="AQ542">
        <f t="shared" si="232"/>
        <v>3.7705735362713981E-2</v>
      </c>
      <c r="AR542">
        <v>6</v>
      </c>
      <c r="AS542">
        <f>AR542*'MRIP Selectivity'!$N$35</f>
        <v>3.7779565055221398E-2</v>
      </c>
      <c r="AT542">
        <f>AR542*'MRIP Selectivity'!$O$35</f>
        <v>3.7705735362713981E-2</v>
      </c>
      <c r="AU542">
        <f>AR542*'MRIP Selectivity'!$P$35</f>
        <v>5.4193027772513275E-3</v>
      </c>
      <c r="AV542">
        <v>3</v>
      </c>
      <c r="AW542">
        <f t="shared" si="233"/>
        <v>15</v>
      </c>
      <c r="AX542">
        <f t="shared" si="212"/>
        <v>0</v>
      </c>
      <c r="AY542">
        <f t="shared" si="213"/>
        <v>0</v>
      </c>
      <c r="AZ542">
        <f t="shared" si="214"/>
        <v>0</v>
      </c>
      <c r="BA542">
        <v>207.91429092999999</v>
      </c>
      <c r="BB542">
        <v>207.91429092999999</v>
      </c>
    </row>
    <row r="543" spans="1:54" x14ac:dyDescent="0.25">
      <c r="A543" t="s">
        <v>497</v>
      </c>
      <c r="B543" t="s">
        <v>3</v>
      </c>
      <c r="C543">
        <v>2014</v>
      </c>
      <c r="D543">
        <v>5</v>
      </c>
      <c r="E543">
        <v>10</v>
      </c>
      <c r="F543" t="s">
        <v>1843</v>
      </c>
      <c r="G543" t="s">
        <v>1769</v>
      </c>
      <c r="H543" t="s">
        <v>1811</v>
      </c>
      <c r="I543" t="s">
        <v>1812</v>
      </c>
      <c r="J543" t="s">
        <v>1813</v>
      </c>
      <c r="K543" t="str">
        <f t="shared" si="215"/>
        <v>Inshore</v>
      </c>
      <c r="L543">
        <v>0</v>
      </c>
      <c r="M543">
        <f t="shared" si="208"/>
        <v>0</v>
      </c>
      <c r="N543">
        <f t="shared" si="216"/>
        <v>6.2904417014946146E-2</v>
      </c>
      <c r="O543">
        <f t="shared" si="217"/>
        <v>3.1421446135594985E-2</v>
      </c>
      <c r="P543">
        <v>0</v>
      </c>
      <c r="Q543">
        <f t="shared" si="218"/>
        <v>0</v>
      </c>
      <c r="R543">
        <v>0</v>
      </c>
      <c r="S543">
        <f t="shared" si="209"/>
        <v>0</v>
      </c>
      <c r="T543">
        <f t="shared" si="219"/>
        <v>0</v>
      </c>
      <c r="U543">
        <f t="shared" si="210"/>
        <v>5.3117314355494855E-2</v>
      </c>
      <c r="V543">
        <f t="shared" si="220"/>
        <v>0.84441310922369939</v>
      </c>
      <c r="W543">
        <f t="shared" si="211"/>
        <v>2.9586546620802043E-2</v>
      </c>
      <c r="X543">
        <f t="shared" si="221"/>
        <v>0.94160359434525442</v>
      </c>
      <c r="Y543">
        <v>5</v>
      </c>
      <c r="Z543">
        <f>Y543*'MRIP Selectivity'!$N$35</f>
        <v>3.1482970879351167E-2</v>
      </c>
      <c r="AA543">
        <f>Y543*'MRIP Selectivity'!$O$35</f>
        <v>3.1421446135594985E-2</v>
      </c>
      <c r="AB543">
        <f>Y543*'MRIP Selectivity'!$P$35</f>
        <v>4.5160856477094394E-3</v>
      </c>
      <c r="AC543">
        <v>0.74741255597723821</v>
      </c>
      <c r="AD543">
        <v>0.94160359434525442</v>
      </c>
      <c r="AE543">
        <v>1.3432654004296583</v>
      </c>
      <c r="AF543">
        <f t="shared" si="222"/>
        <v>2.3530767734692815E-2</v>
      </c>
      <c r="AG543">
        <f t="shared" si="223"/>
        <v>2.9586546620802043E-2</v>
      </c>
      <c r="AH543">
        <f t="shared" si="224"/>
        <v>6.0663015959450525E-3</v>
      </c>
      <c r="AI543">
        <f t="shared" si="225"/>
        <v>6.742050266265559E-2</v>
      </c>
      <c r="AJ543">
        <f t="shared" si="226"/>
        <v>5.9183615951439908E-2</v>
      </c>
      <c r="AK543">
        <f t="shared" si="227"/>
        <v>3.5937531783304423E-2</v>
      </c>
      <c r="AL543">
        <f t="shared" si="228"/>
        <v>3.5652848216747093E-2</v>
      </c>
      <c r="AM543">
        <f t="shared" si="229"/>
        <v>5.3117314355494855E-2</v>
      </c>
      <c r="AN543">
        <f t="shared" si="230"/>
        <v>2.9586546620802043E-2</v>
      </c>
      <c r="AO543">
        <v>0</v>
      </c>
      <c r="AP543">
        <f t="shared" si="231"/>
        <v>6.2904417014946146E-2</v>
      </c>
      <c r="AQ543">
        <f t="shared" si="232"/>
        <v>3.1421446135594985E-2</v>
      </c>
      <c r="AR543">
        <v>5</v>
      </c>
      <c r="AS543">
        <f>AR543*'MRIP Selectivity'!$N$35</f>
        <v>3.1482970879351167E-2</v>
      </c>
      <c r="AT543">
        <f>AR543*'MRIP Selectivity'!$O$35</f>
        <v>3.1421446135594985E-2</v>
      </c>
      <c r="AU543">
        <f>AR543*'MRIP Selectivity'!$P$35</f>
        <v>4.5160856477094394E-3</v>
      </c>
      <c r="AV543">
        <v>3</v>
      </c>
      <c r="AW543">
        <f t="shared" si="233"/>
        <v>15</v>
      </c>
      <c r="AX543">
        <f t="shared" si="212"/>
        <v>0</v>
      </c>
      <c r="AY543">
        <f t="shared" si="213"/>
        <v>0</v>
      </c>
      <c r="AZ543">
        <f t="shared" si="214"/>
        <v>0</v>
      </c>
      <c r="BA543">
        <v>207.91429092999999</v>
      </c>
      <c r="BB543">
        <v>207.91429092999999</v>
      </c>
    </row>
    <row r="544" spans="1:54" x14ac:dyDescent="0.25">
      <c r="A544" t="s">
        <v>498</v>
      </c>
      <c r="B544" t="s">
        <v>3</v>
      </c>
      <c r="C544">
        <v>2014</v>
      </c>
      <c r="D544">
        <v>5</v>
      </c>
      <c r="E544">
        <v>10</v>
      </c>
      <c r="F544" t="s">
        <v>1843</v>
      </c>
      <c r="G544" t="s">
        <v>1769</v>
      </c>
      <c r="H544" t="s">
        <v>1811</v>
      </c>
      <c r="I544" t="s">
        <v>1812</v>
      </c>
      <c r="J544" t="s">
        <v>1813</v>
      </c>
      <c r="K544" t="str">
        <f t="shared" si="215"/>
        <v>Inshore</v>
      </c>
      <c r="L544">
        <v>0</v>
      </c>
      <c r="M544">
        <f t="shared" si="208"/>
        <v>0</v>
      </c>
      <c r="N544">
        <f t="shared" si="216"/>
        <v>0.27677943486576306</v>
      </c>
      <c r="O544">
        <f t="shared" si="217"/>
        <v>0.13825436299661792</v>
      </c>
      <c r="P544">
        <v>0</v>
      </c>
      <c r="Q544">
        <f t="shared" si="218"/>
        <v>0</v>
      </c>
      <c r="R544">
        <v>0</v>
      </c>
      <c r="S544">
        <f t="shared" si="209"/>
        <v>0</v>
      </c>
      <c r="T544">
        <f t="shared" si="219"/>
        <v>0</v>
      </c>
      <c r="U544">
        <f t="shared" si="210"/>
        <v>0.23371618316417736</v>
      </c>
      <c r="V544">
        <f t="shared" si="220"/>
        <v>0.84441310922369928</v>
      </c>
      <c r="W544">
        <f t="shared" si="211"/>
        <v>0.13018080513152896</v>
      </c>
      <c r="X544">
        <f t="shared" si="221"/>
        <v>0.94160359434525431</v>
      </c>
      <c r="Y544">
        <v>22</v>
      </c>
      <c r="Z544">
        <f>Y544*'MRIP Selectivity'!$N$35</f>
        <v>0.13852507186914514</v>
      </c>
      <c r="AA544">
        <f>Y544*'MRIP Selectivity'!$O$35</f>
        <v>0.13825436299661792</v>
      </c>
      <c r="AB544">
        <f>Y544*'MRIP Selectivity'!$P$35</f>
        <v>1.9870776849921536E-2</v>
      </c>
      <c r="AC544">
        <v>0.74741255597723821</v>
      </c>
      <c r="AD544">
        <v>0.94160359434525442</v>
      </c>
      <c r="AE544">
        <v>1.3432654004296583</v>
      </c>
      <c r="AF544">
        <f t="shared" si="222"/>
        <v>0.1035353780326484</v>
      </c>
      <c r="AG544">
        <f t="shared" si="223"/>
        <v>0.13018080513152896</v>
      </c>
      <c r="AH544">
        <f t="shared" si="224"/>
        <v>2.6691727022158235E-2</v>
      </c>
      <c r="AI544">
        <f t="shared" si="225"/>
        <v>0.29665021171568462</v>
      </c>
      <c r="AJ544">
        <f t="shared" si="226"/>
        <v>0.26040791018633558</v>
      </c>
      <c r="AK544">
        <f t="shared" si="227"/>
        <v>0.15812513984653945</v>
      </c>
      <c r="AL544">
        <f t="shared" si="228"/>
        <v>0.15687253215368721</v>
      </c>
      <c r="AM544">
        <f t="shared" si="229"/>
        <v>0.23371618316417736</v>
      </c>
      <c r="AN544">
        <f t="shared" si="230"/>
        <v>0.13018080513152896</v>
      </c>
      <c r="AO544">
        <v>0</v>
      </c>
      <c r="AP544">
        <f t="shared" si="231"/>
        <v>0.27677943486576306</v>
      </c>
      <c r="AQ544">
        <f t="shared" si="232"/>
        <v>0.13825436299661792</v>
      </c>
      <c r="AR544">
        <v>22</v>
      </c>
      <c r="AS544">
        <f>AR544*'MRIP Selectivity'!$N$35</f>
        <v>0.13852507186914514</v>
      </c>
      <c r="AT544">
        <f>AR544*'MRIP Selectivity'!$O$35</f>
        <v>0.13825436299661792</v>
      </c>
      <c r="AU544">
        <f>AR544*'MRIP Selectivity'!$P$35</f>
        <v>1.9870776849921536E-2</v>
      </c>
      <c r="AV544">
        <v>25</v>
      </c>
      <c r="AW544">
        <f t="shared" si="233"/>
        <v>125</v>
      </c>
      <c r="AX544">
        <f t="shared" si="212"/>
        <v>0</v>
      </c>
      <c r="AY544">
        <f t="shared" si="213"/>
        <v>0</v>
      </c>
      <c r="AZ544">
        <f t="shared" si="214"/>
        <v>0</v>
      </c>
      <c r="BA544">
        <v>207.91429092999996</v>
      </c>
      <c r="BB544">
        <v>207.91429092999996</v>
      </c>
    </row>
    <row r="545" spans="1:54" x14ac:dyDescent="0.25">
      <c r="A545" t="s">
        <v>499</v>
      </c>
      <c r="B545" t="s">
        <v>3</v>
      </c>
      <c r="C545">
        <v>2014</v>
      </c>
      <c r="D545">
        <v>5</v>
      </c>
      <c r="E545">
        <v>10</v>
      </c>
      <c r="F545" t="s">
        <v>1843</v>
      </c>
      <c r="G545" t="s">
        <v>1769</v>
      </c>
      <c r="H545" t="s">
        <v>1811</v>
      </c>
      <c r="I545" t="s">
        <v>1812</v>
      </c>
      <c r="J545" t="s">
        <v>1819</v>
      </c>
      <c r="K545" t="str">
        <f t="shared" si="215"/>
        <v>Offshore</v>
      </c>
      <c r="L545">
        <v>0</v>
      </c>
      <c r="M545">
        <f t="shared" si="208"/>
        <v>0</v>
      </c>
      <c r="N545">
        <f t="shared" si="216"/>
        <v>2.516176680597846E-2</v>
      </c>
      <c r="O545">
        <f t="shared" si="217"/>
        <v>1.2568578454237993E-2</v>
      </c>
      <c r="P545">
        <v>0</v>
      </c>
      <c r="Q545">
        <f t="shared" si="218"/>
        <v>0</v>
      </c>
      <c r="R545">
        <v>0</v>
      </c>
      <c r="S545">
        <f t="shared" si="209"/>
        <v>0</v>
      </c>
      <c r="T545">
        <f t="shared" si="219"/>
        <v>0</v>
      </c>
      <c r="U545">
        <f t="shared" si="210"/>
        <v>2.1246925742197942E-2</v>
      </c>
      <c r="V545">
        <f t="shared" si="220"/>
        <v>0.84441310922369939</v>
      </c>
      <c r="W545">
        <f t="shared" si="211"/>
        <v>1.1834618648320815E-2</v>
      </c>
      <c r="X545">
        <f t="shared" si="221"/>
        <v>0.94160359434525431</v>
      </c>
      <c r="Y545">
        <v>2</v>
      </c>
      <c r="Z545">
        <f>Y545*'MRIP Selectivity'!$N$35</f>
        <v>1.2593188351740467E-2</v>
      </c>
      <c r="AA545">
        <f>Y545*'MRIP Selectivity'!$O$35</f>
        <v>1.2568578454237993E-2</v>
      </c>
      <c r="AB545">
        <f>Y545*'MRIP Selectivity'!$P$35</f>
        <v>1.8064342590837759E-3</v>
      </c>
      <c r="AC545">
        <v>0.74741255597723821</v>
      </c>
      <c r="AD545">
        <v>0.94160359434525442</v>
      </c>
      <c r="AE545">
        <v>1.3432654004296583</v>
      </c>
      <c r="AF545">
        <f t="shared" si="222"/>
        <v>9.4123070938771265E-3</v>
      </c>
      <c r="AG545">
        <f t="shared" si="223"/>
        <v>1.1834618648320815E-2</v>
      </c>
      <c r="AH545">
        <f t="shared" si="224"/>
        <v>2.4265206383780212E-3</v>
      </c>
      <c r="AI545">
        <f t="shared" si="225"/>
        <v>2.6968201065062234E-2</v>
      </c>
      <c r="AJ545">
        <f t="shared" si="226"/>
        <v>2.3673446380575964E-2</v>
      </c>
      <c r="AK545">
        <f t="shared" si="227"/>
        <v>1.4375012713321769E-2</v>
      </c>
      <c r="AL545">
        <f t="shared" si="228"/>
        <v>1.4261139286698837E-2</v>
      </c>
      <c r="AM545">
        <f t="shared" si="229"/>
        <v>2.1246925742197942E-2</v>
      </c>
      <c r="AN545">
        <f t="shared" si="230"/>
        <v>1.1834618648320815E-2</v>
      </c>
      <c r="AO545">
        <v>0</v>
      </c>
      <c r="AP545">
        <f t="shared" si="231"/>
        <v>2.516176680597846E-2</v>
      </c>
      <c r="AQ545">
        <f t="shared" si="232"/>
        <v>1.2568578454237993E-2</v>
      </c>
      <c r="AR545">
        <v>2</v>
      </c>
      <c r="AS545">
        <f>AR545*'MRIP Selectivity'!$N$35</f>
        <v>1.2593188351740467E-2</v>
      </c>
      <c r="AT545">
        <f>AR545*'MRIP Selectivity'!$O$35</f>
        <v>1.2568578454237993E-2</v>
      </c>
      <c r="AU545">
        <f>AR545*'MRIP Selectivity'!$P$35</f>
        <v>1.8064342590837759E-3</v>
      </c>
      <c r="AV545">
        <v>3</v>
      </c>
      <c r="AW545">
        <f t="shared" si="233"/>
        <v>15</v>
      </c>
      <c r="AX545">
        <f t="shared" si="212"/>
        <v>0</v>
      </c>
      <c r="AY545">
        <f t="shared" si="213"/>
        <v>0</v>
      </c>
      <c r="AZ545">
        <f t="shared" si="214"/>
        <v>0</v>
      </c>
      <c r="BA545">
        <v>207.91429092999999</v>
      </c>
      <c r="BB545">
        <v>207.91429092999999</v>
      </c>
    </row>
    <row r="546" spans="1:54" x14ac:dyDescent="0.25">
      <c r="A546" t="s">
        <v>500</v>
      </c>
      <c r="B546" t="s">
        <v>3</v>
      </c>
      <c r="C546">
        <v>2014</v>
      </c>
      <c r="D546">
        <v>6</v>
      </c>
      <c r="E546">
        <v>11</v>
      </c>
      <c r="F546" t="s">
        <v>1872</v>
      </c>
      <c r="G546" t="s">
        <v>1769</v>
      </c>
      <c r="H546" t="s">
        <v>1811</v>
      </c>
      <c r="I546" t="s">
        <v>1812</v>
      </c>
      <c r="J546" t="s">
        <v>1813</v>
      </c>
      <c r="K546" t="str">
        <f t="shared" si="215"/>
        <v>Inshore</v>
      </c>
      <c r="L546">
        <v>0</v>
      </c>
      <c r="M546">
        <f t="shared" si="208"/>
        <v>0</v>
      </c>
      <c r="N546">
        <f t="shared" si="216"/>
        <v>0.37742650208967687</v>
      </c>
      <c r="O546">
        <f t="shared" si="217"/>
        <v>0.18852867681356988</v>
      </c>
      <c r="P546">
        <v>0</v>
      </c>
      <c r="Q546">
        <f t="shared" si="218"/>
        <v>0</v>
      </c>
      <c r="R546">
        <v>0</v>
      </c>
      <c r="S546">
        <f t="shared" si="209"/>
        <v>0</v>
      </c>
      <c r="T546">
        <f t="shared" si="219"/>
        <v>0</v>
      </c>
      <c r="U546">
        <f t="shared" si="210"/>
        <v>0.31870388613296913</v>
      </c>
      <c r="V546">
        <f t="shared" si="220"/>
        <v>0.84441310922369939</v>
      </c>
      <c r="W546">
        <f t="shared" si="211"/>
        <v>0.17751927972481224</v>
      </c>
      <c r="X546">
        <f t="shared" si="221"/>
        <v>0.94160359434525442</v>
      </c>
      <c r="Y546">
        <v>30</v>
      </c>
      <c r="Z546">
        <f>Y546*'MRIP Selectivity'!$N$35</f>
        <v>0.18889782527610699</v>
      </c>
      <c r="AA546">
        <f>Y546*'MRIP Selectivity'!$O$35</f>
        <v>0.18852867681356988</v>
      </c>
      <c r="AB546">
        <f>Y546*'MRIP Selectivity'!$P$35</f>
        <v>2.709651388625664E-2</v>
      </c>
      <c r="AC546">
        <v>0.74741255597723821</v>
      </c>
      <c r="AD546">
        <v>0.94160359434525442</v>
      </c>
      <c r="AE546">
        <v>1.3432654004296583</v>
      </c>
      <c r="AF546">
        <f t="shared" si="222"/>
        <v>0.14118460640815689</v>
      </c>
      <c r="AG546">
        <f t="shared" si="223"/>
        <v>0.17751927972481224</v>
      </c>
      <c r="AH546">
        <f t="shared" si="224"/>
        <v>3.639780957567032E-2</v>
      </c>
      <c r="AI546">
        <f t="shared" si="225"/>
        <v>0.40452301597593354</v>
      </c>
      <c r="AJ546">
        <f t="shared" si="226"/>
        <v>0.35510169570863948</v>
      </c>
      <c r="AK546">
        <f t="shared" si="227"/>
        <v>0.21562519069982652</v>
      </c>
      <c r="AL546">
        <f t="shared" si="228"/>
        <v>0.21391708930048256</v>
      </c>
      <c r="AM546">
        <f t="shared" si="229"/>
        <v>0.31870388613296913</v>
      </c>
      <c r="AN546">
        <f t="shared" si="230"/>
        <v>0.17751927972481224</v>
      </c>
      <c r="AO546">
        <v>0</v>
      </c>
      <c r="AP546">
        <f t="shared" si="231"/>
        <v>0.37742650208967687</v>
      </c>
      <c r="AQ546">
        <f t="shared" si="232"/>
        <v>0.18852867681356988</v>
      </c>
      <c r="AR546">
        <v>30</v>
      </c>
      <c r="AS546">
        <f>AR546*'MRIP Selectivity'!$N$35</f>
        <v>0.18889782527610699</v>
      </c>
      <c r="AT546">
        <f>AR546*'MRIP Selectivity'!$O$35</f>
        <v>0.18852867681356988</v>
      </c>
      <c r="AU546">
        <f>AR546*'MRIP Selectivity'!$P$35</f>
        <v>2.709651388625664E-2</v>
      </c>
      <c r="AV546">
        <v>4</v>
      </c>
      <c r="AW546">
        <f t="shared" si="233"/>
        <v>20</v>
      </c>
      <c r="AX546">
        <f t="shared" si="212"/>
        <v>0</v>
      </c>
      <c r="AY546">
        <f t="shared" si="213"/>
        <v>0</v>
      </c>
      <c r="AZ546">
        <f t="shared" si="214"/>
        <v>0</v>
      </c>
      <c r="BA546">
        <v>182.53573041000001</v>
      </c>
      <c r="BB546">
        <v>182.53573041000001</v>
      </c>
    </row>
    <row r="547" spans="1:54" x14ac:dyDescent="0.25">
      <c r="A547" t="s">
        <v>501</v>
      </c>
      <c r="B547" t="s">
        <v>3</v>
      </c>
      <c r="C547">
        <v>2014</v>
      </c>
      <c r="D547">
        <v>6</v>
      </c>
      <c r="E547">
        <v>11</v>
      </c>
      <c r="F547" t="s">
        <v>1872</v>
      </c>
      <c r="G547" t="s">
        <v>1769</v>
      </c>
      <c r="H547" t="s">
        <v>1811</v>
      </c>
      <c r="I547" t="s">
        <v>1812</v>
      </c>
      <c r="J547" t="s">
        <v>1813</v>
      </c>
      <c r="K547" t="str">
        <f t="shared" si="215"/>
        <v>Inshore</v>
      </c>
      <c r="L547">
        <v>0</v>
      </c>
      <c r="M547">
        <f t="shared" si="208"/>
        <v>0</v>
      </c>
      <c r="N547">
        <f t="shared" si="216"/>
        <v>0.62904417014946157</v>
      </c>
      <c r="O547">
        <f t="shared" si="217"/>
        <v>0.31421446135594983</v>
      </c>
      <c r="P547">
        <v>0</v>
      </c>
      <c r="Q547">
        <f t="shared" si="218"/>
        <v>0</v>
      </c>
      <c r="R547">
        <v>0</v>
      </c>
      <c r="S547">
        <f t="shared" si="209"/>
        <v>0</v>
      </c>
      <c r="T547">
        <f t="shared" si="219"/>
        <v>0</v>
      </c>
      <c r="U547">
        <f t="shared" si="210"/>
        <v>0.53117314355494849</v>
      </c>
      <c r="V547">
        <f t="shared" si="220"/>
        <v>0.84441310922369917</v>
      </c>
      <c r="W547">
        <f t="shared" si="211"/>
        <v>0.2958654662080204</v>
      </c>
      <c r="X547">
        <f t="shared" si="221"/>
        <v>0.94160359434525442</v>
      </c>
      <c r="Y547">
        <v>50</v>
      </c>
      <c r="Z547">
        <f>Y547*'MRIP Selectivity'!$N$35</f>
        <v>0.31482970879351169</v>
      </c>
      <c r="AA547">
        <f>Y547*'MRIP Selectivity'!$O$35</f>
        <v>0.31421446135594983</v>
      </c>
      <c r="AB547">
        <f>Y547*'MRIP Selectivity'!$P$35</f>
        <v>4.5160856477094398E-2</v>
      </c>
      <c r="AC547">
        <v>0.74741255597723821</v>
      </c>
      <c r="AD547">
        <v>0.94160359434525442</v>
      </c>
      <c r="AE547">
        <v>1.3432654004296583</v>
      </c>
      <c r="AF547">
        <f t="shared" si="222"/>
        <v>0.23530767734692815</v>
      </c>
      <c r="AG547">
        <f t="shared" si="223"/>
        <v>0.2958654662080204</v>
      </c>
      <c r="AH547">
        <f t="shared" si="224"/>
        <v>6.0663015959450534E-2</v>
      </c>
      <c r="AI547">
        <f t="shared" si="225"/>
        <v>0.67420502662655601</v>
      </c>
      <c r="AJ547">
        <f t="shared" si="226"/>
        <v>0.59183615951439905</v>
      </c>
      <c r="AK547">
        <f t="shared" si="227"/>
        <v>0.35937531783304422</v>
      </c>
      <c r="AL547">
        <f t="shared" si="228"/>
        <v>0.35652848216747091</v>
      </c>
      <c r="AM547">
        <f t="shared" si="229"/>
        <v>0.53117314355494849</v>
      </c>
      <c r="AN547">
        <f t="shared" si="230"/>
        <v>0.2958654662080204</v>
      </c>
      <c r="AO547">
        <v>0</v>
      </c>
      <c r="AP547">
        <f t="shared" si="231"/>
        <v>0.62904417014946157</v>
      </c>
      <c r="AQ547">
        <f t="shared" si="232"/>
        <v>0.31421446135594983</v>
      </c>
      <c r="AR547">
        <v>50</v>
      </c>
      <c r="AS547">
        <f>AR547*'MRIP Selectivity'!$N$35</f>
        <v>0.31482970879351169</v>
      </c>
      <c r="AT547">
        <f>AR547*'MRIP Selectivity'!$O$35</f>
        <v>0.31421446135594983</v>
      </c>
      <c r="AU547">
        <f>AR547*'MRIP Selectivity'!$P$35</f>
        <v>4.5160856477094398E-2</v>
      </c>
      <c r="AV547">
        <v>4</v>
      </c>
      <c r="AW547">
        <f t="shared" si="233"/>
        <v>20</v>
      </c>
      <c r="AX547">
        <f t="shared" si="212"/>
        <v>0</v>
      </c>
      <c r="AY547">
        <f t="shared" si="213"/>
        <v>0</v>
      </c>
      <c r="AZ547">
        <f t="shared" si="214"/>
        <v>0</v>
      </c>
      <c r="BA547">
        <v>182.53573041000001</v>
      </c>
      <c r="BB547">
        <v>182.53573041000001</v>
      </c>
    </row>
    <row r="548" spans="1:54" x14ac:dyDescent="0.25">
      <c r="A548" t="s">
        <v>502</v>
      </c>
      <c r="B548" t="s">
        <v>3</v>
      </c>
      <c r="C548">
        <v>2014</v>
      </c>
      <c r="D548">
        <v>6</v>
      </c>
      <c r="E548">
        <v>11</v>
      </c>
      <c r="F548" t="s">
        <v>1872</v>
      </c>
      <c r="G548" t="s">
        <v>1769</v>
      </c>
      <c r="H548" t="s">
        <v>1811</v>
      </c>
      <c r="I548" t="s">
        <v>1812</v>
      </c>
      <c r="J548" t="s">
        <v>1813</v>
      </c>
      <c r="K548" t="str">
        <f t="shared" si="215"/>
        <v>Inshore</v>
      </c>
      <c r="L548">
        <v>0</v>
      </c>
      <c r="M548">
        <f t="shared" si="208"/>
        <v>0</v>
      </c>
      <c r="N548">
        <f t="shared" si="216"/>
        <v>8.8066183820924612E-2</v>
      </c>
      <c r="O548">
        <f t="shared" si="217"/>
        <v>4.3990024589832977E-2</v>
      </c>
      <c r="P548">
        <v>0</v>
      </c>
      <c r="Q548">
        <f t="shared" si="218"/>
        <v>0</v>
      </c>
      <c r="R548">
        <v>0</v>
      </c>
      <c r="S548">
        <f t="shared" si="209"/>
        <v>0</v>
      </c>
      <c r="T548">
        <f t="shared" si="219"/>
        <v>0</v>
      </c>
      <c r="U548">
        <f t="shared" si="210"/>
        <v>7.4364240097692796E-2</v>
      </c>
      <c r="V548">
        <f t="shared" si="220"/>
        <v>0.84441310922369928</v>
      </c>
      <c r="W548">
        <f t="shared" si="211"/>
        <v>4.1421165269122859E-2</v>
      </c>
      <c r="X548">
        <f t="shared" si="221"/>
        <v>0.94160359434525442</v>
      </c>
      <c r="Y548">
        <v>7</v>
      </c>
      <c r="Z548">
        <f>Y548*'MRIP Selectivity'!$N$35</f>
        <v>4.4076159231091636E-2</v>
      </c>
      <c r="AA548">
        <f>Y548*'MRIP Selectivity'!$O$35</f>
        <v>4.3990024589832977E-2</v>
      </c>
      <c r="AB548">
        <f>Y548*'MRIP Selectivity'!$P$35</f>
        <v>6.3225199067932156E-3</v>
      </c>
      <c r="AC548">
        <v>0.74741255597723821</v>
      </c>
      <c r="AD548">
        <v>0.94160359434525442</v>
      </c>
      <c r="AE548">
        <v>1.3432654004296583</v>
      </c>
      <c r="AF548">
        <f t="shared" si="222"/>
        <v>3.2943074828569945E-2</v>
      </c>
      <c r="AG548">
        <f t="shared" si="223"/>
        <v>4.1421165269122859E-2</v>
      </c>
      <c r="AH548">
        <f t="shared" si="224"/>
        <v>8.4928222343230737E-3</v>
      </c>
      <c r="AI548">
        <f t="shared" si="225"/>
        <v>9.4388703727717821E-2</v>
      </c>
      <c r="AJ548">
        <f t="shared" si="226"/>
        <v>8.2857062332015868E-2</v>
      </c>
      <c r="AK548">
        <f t="shared" si="227"/>
        <v>5.0312544496626192E-2</v>
      </c>
      <c r="AL548">
        <f t="shared" si="228"/>
        <v>4.9913987503445931E-2</v>
      </c>
      <c r="AM548">
        <f t="shared" si="229"/>
        <v>7.4364240097692796E-2</v>
      </c>
      <c r="AN548">
        <f t="shared" si="230"/>
        <v>4.1421165269122859E-2</v>
      </c>
      <c r="AO548">
        <v>0</v>
      </c>
      <c r="AP548">
        <f t="shared" si="231"/>
        <v>8.8066183820924612E-2</v>
      </c>
      <c r="AQ548">
        <f t="shared" si="232"/>
        <v>4.3990024589832977E-2</v>
      </c>
      <c r="AR548">
        <v>7</v>
      </c>
      <c r="AS548">
        <f>AR548*'MRIP Selectivity'!$N$35</f>
        <v>4.4076159231091636E-2</v>
      </c>
      <c r="AT548">
        <f>AR548*'MRIP Selectivity'!$O$35</f>
        <v>4.3990024589832977E-2</v>
      </c>
      <c r="AU548">
        <f>AR548*'MRIP Selectivity'!$P$35</f>
        <v>6.3225199067932156E-3</v>
      </c>
      <c r="AV548">
        <v>4</v>
      </c>
      <c r="AW548">
        <f t="shared" si="233"/>
        <v>20</v>
      </c>
      <c r="AX548">
        <f t="shared" si="212"/>
        <v>0</v>
      </c>
      <c r="AY548">
        <f t="shared" si="213"/>
        <v>0</v>
      </c>
      <c r="AZ548">
        <f t="shared" si="214"/>
        <v>0</v>
      </c>
      <c r="BA548">
        <v>182.53573041000001</v>
      </c>
      <c r="BB548">
        <v>182.53573041000001</v>
      </c>
    </row>
    <row r="549" spans="1:54" x14ac:dyDescent="0.25">
      <c r="A549" t="s">
        <v>503</v>
      </c>
      <c r="B549" t="s">
        <v>3</v>
      </c>
      <c r="C549">
        <v>2014</v>
      </c>
      <c r="D549">
        <v>6</v>
      </c>
      <c r="E549">
        <v>12</v>
      </c>
      <c r="F549" t="s">
        <v>1834</v>
      </c>
      <c r="G549" t="s">
        <v>1769</v>
      </c>
      <c r="H549" t="s">
        <v>1811</v>
      </c>
      <c r="I549" t="s">
        <v>1812</v>
      </c>
      <c r="J549" t="s">
        <v>1813</v>
      </c>
      <c r="K549" t="str">
        <f t="shared" si="215"/>
        <v>Inshore</v>
      </c>
      <c r="L549">
        <v>0</v>
      </c>
      <c r="M549">
        <f t="shared" si="208"/>
        <v>0</v>
      </c>
      <c r="N549">
        <f t="shared" si="216"/>
        <v>0.12580883402989229</v>
      </c>
      <c r="O549">
        <f t="shared" si="217"/>
        <v>6.2842892271189971E-2</v>
      </c>
      <c r="P549">
        <v>0</v>
      </c>
      <c r="Q549">
        <f t="shared" si="218"/>
        <v>0</v>
      </c>
      <c r="R549">
        <v>0</v>
      </c>
      <c r="S549">
        <f t="shared" si="209"/>
        <v>0</v>
      </c>
      <c r="T549">
        <f t="shared" si="219"/>
        <v>0</v>
      </c>
      <c r="U549">
        <f t="shared" si="210"/>
        <v>0.10623462871098971</v>
      </c>
      <c r="V549">
        <f t="shared" si="220"/>
        <v>0.84441310922369939</v>
      </c>
      <c r="W549">
        <f t="shared" si="211"/>
        <v>5.9173093241604087E-2</v>
      </c>
      <c r="X549">
        <f t="shared" si="221"/>
        <v>0.94160359434525442</v>
      </c>
      <c r="Y549">
        <v>10</v>
      </c>
      <c r="Z549">
        <f>Y549*'MRIP Selectivity'!$N$35</f>
        <v>6.2965941758702335E-2</v>
      </c>
      <c r="AA549">
        <f>Y549*'MRIP Selectivity'!$O$35</f>
        <v>6.2842892271189971E-2</v>
      </c>
      <c r="AB549">
        <f>Y549*'MRIP Selectivity'!$P$35</f>
        <v>9.0321712954188789E-3</v>
      </c>
      <c r="AC549">
        <v>0.74741255597723821</v>
      </c>
      <c r="AD549">
        <v>0.94160359434525442</v>
      </c>
      <c r="AE549">
        <v>1.3432654004296583</v>
      </c>
      <c r="AF549">
        <f t="shared" si="222"/>
        <v>4.7061535469385629E-2</v>
      </c>
      <c r="AG549">
        <f t="shared" si="223"/>
        <v>5.9173093241604087E-2</v>
      </c>
      <c r="AH549">
        <f t="shared" si="224"/>
        <v>1.2132603191890105E-2</v>
      </c>
      <c r="AI549">
        <f t="shared" si="225"/>
        <v>0.13484100532531118</v>
      </c>
      <c r="AJ549">
        <f t="shared" si="226"/>
        <v>0.11836723190287982</v>
      </c>
      <c r="AK549">
        <f t="shared" si="227"/>
        <v>7.1875063566608846E-2</v>
      </c>
      <c r="AL549">
        <f t="shared" si="228"/>
        <v>7.1305696433494187E-2</v>
      </c>
      <c r="AM549">
        <f t="shared" si="229"/>
        <v>0.10623462871098971</v>
      </c>
      <c r="AN549">
        <f t="shared" si="230"/>
        <v>5.9173093241604087E-2</v>
      </c>
      <c r="AO549">
        <v>0</v>
      </c>
      <c r="AP549">
        <f t="shared" si="231"/>
        <v>0.12580883402989229</v>
      </c>
      <c r="AQ549">
        <f t="shared" si="232"/>
        <v>6.2842892271189971E-2</v>
      </c>
      <c r="AR549">
        <v>10</v>
      </c>
      <c r="AS549">
        <f>AR549*'MRIP Selectivity'!$N$35</f>
        <v>6.2965941758702335E-2</v>
      </c>
      <c r="AT549">
        <f>AR549*'MRIP Selectivity'!$O$35</f>
        <v>6.2842892271189971E-2</v>
      </c>
      <c r="AU549">
        <f>AR549*'MRIP Selectivity'!$P$35</f>
        <v>9.0321712954188789E-3</v>
      </c>
      <c r="AV549">
        <v>4</v>
      </c>
      <c r="AW549">
        <f t="shared" si="233"/>
        <v>20</v>
      </c>
      <c r="AX549">
        <f t="shared" si="212"/>
        <v>0</v>
      </c>
      <c r="AY549">
        <f t="shared" si="213"/>
        <v>0</v>
      </c>
      <c r="AZ549">
        <f t="shared" si="214"/>
        <v>0</v>
      </c>
      <c r="BA549">
        <v>1381.8325718000001</v>
      </c>
      <c r="BB549">
        <v>1381.8325718000001</v>
      </c>
    </row>
    <row r="550" spans="1:54" x14ac:dyDescent="0.25">
      <c r="A550" t="s">
        <v>504</v>
      </c>
      <c r="B550" t="s">
        <v>3</v>
      </c>
      <c r="C550">
        <v>2013</v>
      </c>
      <c r="D550">
        <v>3</v>
      </c>
      <c r="E550">
        <v>5</v>
      </c>
      <c r="F550" t="s">
        <v>1872</v>
      </c>
      <c r="G550" t="s">
        <v>1769</v>
      </c>
      <c r="H550" t="s">
        <v>1890</v>
      </c>
      <c r="I550" t="s">
        <v>1812</v>
      </c>
      <c r="J550" t="s">
        <v>1813</v>
      </c>
      <c r="K550" t="str">
        <f t="shared" si="215"/>
        <v>Inshore</v>
      </c>
      <c r="L550">
        <v>0</v>
      </c>
      <c r="M550">
        <f t="shared" si="208"/>
        <v>0</v>
      </c>
      <c r="N550">
        <f t="shared" si="216"/>
        <v>1.258088340298923E-2</v>
      </c>
      <c r="O550">
        <f t="shared" si="217"/>
        <v>6.2842892271189965E-3</v>
      </c>
      <c r="P550">
        <v>0</v>
      </c>
      <c r="Q550">
        <f t="shared" si="218"/>
        <v>0</v>
      </c>
      <c r="R550">
        <v>0</v>
      </c>
      <c r="S550">
        <f t="shared" si="209"/>
        <v>0</v>
      </c>
      <c r="T550">
        <f t="shared" si="219"/>
        <v>0</v>
      </c>
      <c r="U550">
        <f t="shared" si="210"/>
        <v>1.0623462871098971E-2</v>
      </c>
      <c r="V550">
        <f t="shared" si="220"/>
        <v>0.84441310922369939</v>
      </c>
      <c r="W550">
        <f t="shared" si="211"/>
        <v>5.9173093241604077E-3</v>
      </c>
      <c r="X550">
        <f t="shared" si="221"/>
        <v>0.94160359434525431</v>
      </c>
      <c r="Y550">
        <v>1</v>
      </c>
      <c r="Z550">
        <f>Y550*'MRIP Selectivity'!$N$35</f>
        <v>6.2965941758702333E-3</v>
      </c>
      <c r="AA550">
        <f>Y550*'MRIP Selectivity'!$O$35</f>
        <v>6.2842892271189965E-3</v>
      </c>
      <c r="AB550">
        <f>Y550*'MRIP Selectivity'!$P$35</f>
        <v>9.0321712954188795E-4</v>
      </c>
      <c r="AC550">
        <v>0.74741255597723821</v>
      </c>
      <c r="AD550">
        <v>0.94160359434525442</v>
      </c>
      <c r="AE550">
        <v>1.3432654004296583</v>
      </c>
      <c r="AF550">
        <f t="shared" si="222"/>
        <v>4.7061535469385633E-3</v>
      </c>
      <c r="AG550">
        <f t="shared" si="223"/>
        <v>5.9173093241604077E-3</v>
      </c>
      <c r="AH550">
        <f t="shared" si="224"/>
        <v>1.2132603191890106E-3</v>
      </c>
      <c r="AI550">
        <f t="shared" si="225"/>
        <v>1.3484100532531117E-2</v>
      </c>
      <c r="AJ550">
        <f t="shared" si="226"/>
        <v>1.1836723190287982E-2</v>
      </c>
      <c r="AK550">
        <f t="shared" si="227"/>
        <v>7.1875063566608846E-3</v>
      </c>
      <c r="AL550">
        <f t="shared" si="228"/>
        <v>7.1305696433494187E-3</v>
      </c>
      <c r="AM550">
        <f t="shared" si="229"/>
        <v>1.0623462871098971E-2</v>
      </c>
      <c r="AN550">
        <f t="shared" si="230"/>
        <v>5.9173093241604077E-3</v>
      </c>
      <c r="AO550">
        <v>0</v>
      </c>
      <c r="AP550">
        <f t="shared" si="231"/>
        <v>1.258088340298923E-2</v>
      </c>
      <c r="AQ550">
        <f t="shared" si="232"/>
        <v>6.2842892271189965E-3</v>
      </c>
      <c r="AR550">
        <v>1</v>
      </c>
      <c r="AS550">
        <f>AR550*'MRIP Selectivity'!$N$35</f>
        <v>6.2965941758702333E-3</v>
      </c>
      <c r="AT550">
        <f>AR550*'MRIP Selectivity'!$O$35</f>
        <v>6.2842892271189965E-3</v>
      </c>
      <c r="AU550">
        <f>AR550*'MRIP Selectivity'!$P$35</f>
        <v>9.0321712954188795E-4</v>
      </c>
      <c r="AV550">
        <v>2</v>
      </c>
      <c r="AW550">
        <f t="shared" si="233"/>
        <v>10</v>
      </c>
      <c r="AX550">
        <f t="shared" si="212"/>
        <v>0</v>
      </c>
      <c r="AY550">
        <f t="shared" si="213"/>
        <v>0</v>
      </c>
      <c r="AZ550">
        <f t="shared" si="214"/>
        <v>0</v>
      </c>
      <c r="BA550">
        <v>136.45233286000001</v>
      </c>
      <c r="BB550">
        <v>136.45233286000001</v>
      </c>
    </row>
    <row r="551" spans="1:54" x14ac:dyDescent="0.25">
      <c r="A551" t="s">
        <v>505</v>
      </c>
      <c r="B551" t="s">
        <v>3</v>
      </c>
      <c r="C551">
        <v>2013</v>
      </c>
      <c r="D551">
        <v>3</v>
      </c>
      <c r="E551">
        <v>5</v>
      </c>
      <c r="F551" t="s">
        <v>1872</v>
      </c>
      <c r="G551" t="s">
        <v>1769</v>
      </c>
      <c r="H551" t="s">
        <v>1890</v>
      </c>
      <c r="I551" t="s">
        <v>1812</v>
      </c>
      <c r="J551" t="s">
        <v>1819</v>
      </c>
      <c r="K551" t="str">
        <f t="shared" si="215"/>
        <v>Offshore</v>
      </c>
      <c r="L551">
        <v>0</v>
      </c>
      <c r="M551">
        <f t="shared" si="208"/>
        <v>0</v>
      </c>
      <c r="N551">
        <f t="shared" si="216"/>
        <v>0.62904417014946157</v>
      </c>
      <c r="O551">
        <f t="shared" si="217"/>
        <v>0.31421446135594983</v>
      </c>
      <c r="P551">
        <v>0</v>
      </c>
      <c r="Q551">
        <f t="shared" si="218"/>
        <v>0</v>
      </c>
      <c r="R551">
        <v>0</v>
      </c>
      <c r="S551">
        <f t="shared" si="209"/>
        <v>0</v>
      </c>
      <c r="T551">
        <f t="shared" si="219"/>
        <v>0</v>
      </c>
      <c r="U551">
        <f t="shared" si="210"/>
        <v>0.53117314355494849</v>
      </c>
      <c r="V551">
        <f t="shared" si="220"/>
        <v>0.84441310922369917</v>
      </c>
      <c r="W551">
        <f t="shared" si="211"/>
        <v>0.2958654662080204</v>
      </c>
      <c r="X551">
        <f t="shared" si="221"/>
        <v>0.94160359434525442</v>
      </c>
      <c r="Y551">
        <v>50</v>
      </c>
      <c r="Z551">
        <f>Y551*'MRIP Selectivity'!$N$35</f>
        <v>0.31482970879351169</v>
      </c>
      <c r="AA551">
        <f>Y551*'MRIP Selectivity'!$O$35</f>
        <v>0.31421446135594983</v>
      </c>
      <c r="AB551">
        <f>Y551*'MRIP Selectivity'!$P$35</f>
        <v>4.5160856477094398E-2</v>
      </c>
      <c r="AC551">
        <v>0.74741255597723821</v>
      </c>
      <c r="AD551">
        <v>0.94160359434525442</v>
      </c>
      <c r="AE551">
        <v>1.3432654004296583</v>
      </c>
      <c r="AF551">
        <f t="shared" si="222"/>
        <v>0.23530767734692815</v>
      </c>
      <c r="AG551">
        <f t="shared" si="223"/>
        <v>0.2958654662080204</v>
      </c>
      <c r="AH551">
        <f t="shared" si="224"/>
        <v>6.0663015959450534E-2</v>
      </c>
      <c r="AI551">
        <f t="shared" si="225"/>
        <v>0.67420502662655601</v>
      </c>
      <c r="AJ551">
        <f t="shared" si="226"/>
        <v>0.59183615951439905</v>
      </c>
      <c r="AK551">
        <f t="shared" si="227"/>
        <v>0.35937531783304422</v>
      </c>
      <c r="AL551">
        <f t="shared" si="228"/>
        <v>0.35652848216747091</v>
      </c>
      <c r="AM551">
        <f t="shared" si="229"/>
        <v>0.53117314355494849</v>
      </c>
      <c r="AN551">
        <f t="shared" si="230"/>
        <v>0.2958654662080204</v>
      </c>
      <c r="AO551">
        <v>0</v>
      </c>
      <c r="AP551">
        <f t="shared" si="231"/>
        <v>0.62904417014946157</v>
      </c>
      <c r="AQ551">
        <f t="shared" si="232"/>
        <v>0.31421446135594983</v>
      </c>
      <c r="AR551">
        <v>50</v>
      </c>
      <c r="AS551">
        <f>AR551*'MRIP Selectivity'!$N$35</f>
        <v>0.31482970879351169</v>
      </c>
      <c r="AT551">
        <f>AR551*'MRIP Selectivity'!$O$35</f>
        <v>0.31421446135594983</v>
      </c>
      <c r="AU551">
        <f>AR551*'MRIP Selectivity'!$P$35</f>
        <v>4.5160856477094398E-2</v>
      </c>
      <c r="AV551">
        <v>4</v>
      </c>
      <c r="AW551">
        <f t="shared" si="233"/>
        <v>20</v>
      </c>
      <c r="AX551">
        <f t="shared" si="212"/>
        <v>0</v>
      </c>
      <c r="AY551">
        <f t="shared" si="213"/>
        <v>0</v>
      </c>
      <c r="AZ551">
        <f t="shared" si="214"/>
        <v>0</v>
      </c>
      <c r="BA551">
        <v>194.57470372</v>
      </c>
      <c r="BB551">
        <v>194.57470372</v>
      </c>
    </row>
    <row r="552" spans="1:54" x14ac:dyDescent="0.25">
      <c r="A552" t="s">
        <v>506</v>
      </c>
      <c r="B552" t="s">
        <v>3</v>
      </c>
      <c r="C552">
        <v>2013</v>
      </c>
      <c r="D552">
        <v>3</v>
      </c>
      <c r="E552">
        <v>5</v>
      </c>
      <c r="F552" t="s">
        <v>1839</v>
      </c>
      <c r="G552" t="s">
        <v>1769</v>
      </c>
      <c r="H552" t="s">
        <v>1890</v>
      </c>
      <c r="I552" t="s">
        <v>1837</v>
      </c>
      <c r="J552" t="s">
        <v>1819</v>
      </c>
      <c r="K552" t="str">
        <f t="shared" si="215"/>
        <v>Offshore</v>
      </c>
      <c r="L552">
        <v>0</v>
      </c>
      <c r="M552">
        <f t="shared" si="208"/>
        <v>0</v>
      </c>
      <c r="N552">
        <f t="shared" si="216"/>
        <v>0.37742650208967687</v>
      </c>
      <c r="O552">
        <f t="shared" si="217"/>
        <v>0.18852867681356988</v>
      </c>
      <c r="P552">
        <v>0</v>
      </c>
      <c r="Q552">
        <f t="shared" si="218"/>
        <v>0</v>
      </c>
      <c r="R552">
        <v>0</v>
      </c>
      <c r="S552">
        <f t="shared" si="209"/>
        <v>0</v>
      </c>
      <c r="T552">
        <f t="shared" si="219"/>
        <v>0</v>
      </c>
      <c r="U552">
        <f t="shared" si="210"/>
        <v>0.31870388613296913</v>
      </c>
      <c r="V552">
        <f t="shared" si="220"/>
        <v>0.84441310922369939</v>
      </c>
      <c r="W552">
        <f t="shared" si="211"/>
        <v>0.17751927972481224</v>
      </c>
      <c r="X552">
        <f t="shared" si="221"/>
        <v>0.94160359434525442</v>
      </c>
      <c r="Y552">
        <v>30</v>
      </c>
      <c r="Z552">
        <f>Y552*'MRIP Selectivity'!$N$35</f>
        <v>0.18889782527610699</v>
      </c>
      <c r="AA552">
        <f>Y552*'MRIP Selectivity'!$O$35</f>
        <v>0.18852867681356988</v>
      </c>
      <c r="AB552">
        <f>Y552*'MRIP Selectivity'!$P$35</f>
        <v>2.709651388625664E-2</v>
      </c>
      <c r="AC552">
        <v>0.74741255597723821</v>
      </c>
      <c r="AD552">
        <v>0.94160359434525442</v>
      </c>
      <c r="AE552">
        <v>1.3432654004296583</v>
      </c>
      <c r="AF552">
        <f t="shared" si="222"/>
        <v>0.14118460640815689</v>
      </c>
      <c r="AG552">
        <f t="shared" si="223"/>
        <v>0.17751927972481224</v>
      </c>
      <c r="AH552">
        <f t="shared" si="224"/>
        <v>3.639780957567032E-2</v>
      </c>
      <c r="AI552">
        <f t="shared" si="225"/>
        <v>0.40452301597593354</v>
      </c>
      <c r="AJ552">
        <f t="shared" si="226"/>
        <v>0.35510169570863948</v>
      </c>
      <c r="AK552">
        <f t="shared" si="227"/>
        <v>0.21562519069982652</v>
      </c>
      <c r="AL552">
        <f t="shared" si="228"/>
        <v>0.21391708930048256</v>
      </c>
      <c r="AM552">
        <f t="shared" si="229"/>
        <v>0.31870388613296913</v>
      </c>
      <c r="AN552">
        <f t="shared" si="230"/>
        <v>0.17751927972481224</v>
      </c>
      <c r="AO552">
        <v>0</v>
      </c>
      <c r="AP552">
        <f t="shared" si="231"/>
        <v>0.37742650208967687</v>
      </c>
      <c r="AQ552">
        <f t="shared" si="232"/>
        <v>0.18852867681356988</v>
      </c>
      <c r="AR552">
        <v>30</v>
      </c>
      <c r="AS552">
        <f>AR552*'MRIP Selectivity'!$N$35</f>
        <v>0.18889782527610699</v>
      </c>
      <c r="AT552">
        <f>AR552*'MRIP Selectivity'!$O$35</f>
        <v>0.18852867681356988</v>
      </c>
      <c r="AU552">
        <f>AR552*'MRIP Selectivity'!$P$35</f>
        <v>2.709651388625664E-2</v>
      </c>
      <c r="AV552">
        <v>6</v>
      </c>
      <c r="AW552">
        <f t="shared" si="233"/>
        <v>30</v>
      </c>
      <c r="AX552">
        <f t="shared" si="212"/>
        <v>0</v>
      </c>
      <c r="AY552">
        <f t="shared" si="213"/>
        <v>0</v>
      </c>
      <c r="AZ552">
        <f t="shared" si="214"/>
        <v>0</v>
      </c>
      <c r="BA552">
        <v>6.6615480279000003</v>
      </c>
      <c r="BB552">
        <v>6.6615480279000003</v>
      </c>
    </row>
    <row r="553" spans="1:54" x14ac:dyDescent="0.25">
      <c r="A553" t="s">
        <v>507</v>
      </c>
      <c r="B553" t="s">
        <v>3</v>
      </c>
      <c r="C553">
        <v>2013</v>
      </c>
      <c r="D553">
        <v>3</v>
      </c>
      <c r="E553">
        <v>6</v>
      </c>
      <c r="F553" t="s">
        <v>1818</v>
      </c>
      <c r="G553" t="s">
        <v>1769</v>
      </c>
      <c r="H553" t="s">
        <v>1891</v>
      </c>
      <c r="I553" t="s">
        <v>1812</v>
      </c>
      <c r="J553" t="s">
        <v>1813</v>
      </c>
      <c r="K553" t="str">
        <f t="shared" si="215"/>
        <v>Inshore</v>
      </c>
      <c r="L553">
        <v>0</v>
      </c>
      <c r="M553">
        <f t="shared" si="208"/>
        <v>0</v>
      </c>
      <c r="N553">
        <f t="shared" si="216"/>
        <v>7.5485300417935386E-2</v>
      </c>
      <c r="O553">
        <f t="shared" si="217"/>
        <v>3.7705735362713981E-2</v>
      </c>
      <c r="P553">
        <v>0</v>
      </c>
      <c r="Q553">
        <f t="shared" si="218"/>
        <v>0</v>
      </c>
      <c r="R553">
        <v>0</v>
      </c>
      <c r="S553">
        <f t="shared" si="209"/>
        <v>0</v>
      </c>
      <c r="T553">
        <f t="shared" si="219"/>
        <v>0</v>
      </c>
      <c r="U553">
        <f t="shared" si="210"/>
        <v>6.3740777226593825E-2</v>
      </c>
      <c r="V553">
        <f t="shared" si="220"/>
        <v>0.84441310922369928</v>
      </c>
      <c r="W553">
        <f t="shared" si="211"/>
        <v>3.5503855944962449E-2</v>
      </c>
      <c r="X553">
        <f t="shared" si="221"/>
        <v>0.94160359434525442</v>
      </c>
      <c r="Y553">
        <v>6</v>
      </c>
      <c r="Z553">
        <f>Y553*'MRIP Selectivity'!$N$35</f>
        <v>3.7779565055221398E-2</v>
      </c>
      <c r="AA553">
        <f>Y553*'MRIP Selectivity'!$O$35</f>
        <v>3.7705735362713981E-2</v>
      </c>
      <c r="AB553">
        <f>Y553*'MRIP Selectivity'!$P$35</f>
        <v>5.4193027772513275E-3</v>
      </c>
      <c r="AC553">
        <v>0.74741255597723821</v>
      </c>
      <c r="AD553">
        <v>0.94160359434525442</v>
      </c>
      <c r="AE553">
        <v>1.3432654004296583</v>
      </c>
      <c r="AF553">
        <f t="shared" si="222"/>
        <v>2.8236921281631376E-2</v>
      </c>
      <c r="AG553">
        <f t="shared" si="223"/>
        <v>3.5503855944962449E-2</v>
      </c>
      <c r="AH553">
        <f t="shared" si="224"/>
        <v>7.2795619151340635E-3</v>
      </c>
      <c r="AI553">
        <f t="shared" si="225"/>
        <v>8.0904603195186719E-2</v>
      </c>
      <c r="AJ553">
        <f t="shared" si="226"/>
        <v>7.1020339141727895E-2</v>
      </c>
      <c r="AK553">
        <f t="shared" si="227"/>
        <v>4.3125038139965308E-2</v>
      </c>
      <c r="AL553">
        <f t="shared" si="228"/>
        <v>4.2783417860096512E-2</v>
      </c>
      <c r="AM553">
        <f t="shared" si="229"/>
        <v>6.3740777226593825E-2</v>
      </c>
      <c r="AN553">
        <f t="shared" si="230"/>
        <v>3.5503855944962449E-2</v>
      </c>
      <c r="AO553">
        <v>0</v>
      </c>
      <c r="AP553">
        <f t="shared" si="231"/>
        <v>7.5485300417935386E-2</v>
      </c>
      <c r="AQ553">
        <f t="shared" si="232"/>
        <v>3.7705735362713981E-2</v>
      </c>
      <c r="AR553">
        <v>6</v>
      </c>
      <c r="AS553">
        <f>AR553*'MRIP Selectivity'!$N$35</f>
        <v>3.7779565055221398E-2</v>
      </c>
      <c r="AT553">
        <f>AR553*'MRIP Selectivity'!$O$35</f>
        <v>3.7705735362713981E-2</v>
      </c>
      <c r="AU553">
        <f>AR553*'MRIP Selectivity'!$P$35</f>
        <v>5.4193027772513275E-3</v>
      </c>
      <c r="AV553">
        <v>2</v>
      </c>
      <c r="AW553">
        <f t="shared" si="233"/>
        <v>10</v>
      </c>
      <c r="AX553">
        <f t="shared" si="212"/>
        <v>0</v>
      </c>
      <c r="AY553">
        <f t="shared" si="213"/>
        <v>0</v>
      </c>
      <c r="AZ553">
        <f t="shared" si="214"/>
        <v>0</v>
      </c>
      <c r="BA553">
        <v>145.22716790000001</v>
      </c>
      <c r="BB553">
        <v>145.22716790000001</v>
      </c>
    </row>
    <row r="554" spans="1:54" x14ac:dyDescent="0.25">
      <c r="A554" t="s">
        <v>508</v>
      </c>
      <c r="B554" t="s">
        <v>3</v>
      </c>
      <c r="C554">
        <v>2013</v>
      </c>
      <c r="D554">
        <v>3</v>
      </c>
      <c r="E554">
        <v>6</v>
      </c>
      <c r="F554" t="s">
        <v>1818</v>
      </c>
      <c r="G554" t="s">
        <v>1769</v>
      </c>
      <c r="H554" t="s">
        <v>1891</v>
      </c>
      <c r="I554" t="s">
        <v>1812</v>
      </c>
      <c r="J554" t="s">
        <v>1813</v>
      </c>
      <c r="K554" t="str">
        <f t="shared" si="215"/>
        <v>Inshore</v>
      </c>
      <c r="L554">
        <v>0</v>
      </c>
      <c r="M554">
        <f t="shared" si="208"/>
        <v>0</v>
      </c>
      <c r="N554">
        <f t="shared" si="216"/>
        <v>1.258088340298923E-2</v>
      </c>
      <c r="O554">
        <f t="shared" si="217"/>
        <v>6.2842892271189965E-3</v>
      </c>
      <c r="P554">
        <v>0</v>
      </c>
      <c r="Q554">
        <f t="shared" si="218"/>
        <v>0</v>
      </c>
      <c r="R554">
        <v>0</v>
      </c>
      <c r="S554">
        <f t="shared" si="209"/>
        <v>0</v>
      </c>
      <c r="T554">
        <f t="shared" si="219"/>
        <v>0</v>
      </c>
      <c r="U554">
        <f t="shared" si="210"/>
        <v>1.0623462871098971E-2</v>
      </c>
      <c r="V554">
        <f t="shared" si="220"/>
        <v>0.84441310922369939</v>
      </c>
      <c r="W554">
        <f t="shared" si="211"/>
        <v>5.9173093241604077E-3</v>
      </c>
      <c r="X554">
        <f t="shared" si="221"/>
        <v>0.94160359434525431</v>
      </c>
      <c r="Y554">
        <v>1</v>
      </c>
      <c r="Z554">
        <f>Y554*'MRIP Selectivity'!$N$35</f>
        <v>6.2965941758702333E-3</v>
      </c>
      <c r="AA554">
        <f>Y554*'MRIP Selectivity'!$O$35</f>
        <v>6.2842892271189965E-3</v>
      </c>
      <c r="AB554">
        <f>Y554*'MRIP Selectivity'!$P$35</f>
        <v>9.0321712954188795E-4</v>
      </c>
      <c r="AC554">
        <v>0.74741255597723821</v>
      </c>
      <c r="AD554">
        <v>0.94160359434525442</v>
      </c>
      <c r="AE554">
        <v>1.3432654004296583</v>
      </c>
      <c r="AF554">
        <f t="shared" si="222"/>
        <v>4.7061535469385633E-3</v>
      </c>
      <c r="AG554">
        <f t="shared" si="223"/>
        <v>5.9173093241604077E-3</v>
      </c>
      <c r="AH554">
        <f t="shared" si="224"/>
        <v>1.2132603191890106E-3</v>
      </c>
      <c r="AI554">
        <f t="shared" si="225"/>
        <v>1.3484100532531117E-2</v>
      </c>
      <c r="AJ554">
        <f t="shared" si="226"/>
        <v>1.1836723190287982E-2</v>
      </c>
      <c r="AK554">
        <f t="shared" si="227"/>
        <v>7.1875063566608846E-3</v>
      </c>
      <c r="AL554">
        <f t="shared" si="228"/>
        <v>7.1305696433494187E-3</v>
      </c>
      <c r="AM554">
        <f t="shared" si="229"/>
        <v>1.0623462871098971E-2</v>
      </c>
      <c r="AN554">
        <f t="shared" si="230"/>
        <v>5.9173093241604077E-3</v>
      </c>
      <c r="AO554">
        <v>0</v>
      </c>
      <c r="AP554">
        <f t="shared" si="231"/>
        <v>1.258088340298923E-2</v>
      </c>
      <c r="AQ554">
        <f t="shared" si="232"/>
        <v>6.2842892271189965E-3</v>
      </c>
      <c r="AR554">
        <v>1</v>
      </c>
      <c r="AS554">
        <f>AR554*'MRIP Selectivity'!$N$35</f>
        <v>6.2965941758702333E-3</v>
      </c>
      <c r="AT554">
        <f>AR554*'MRIP Selectivity'!$O$35</f>
        <v>6.2842892271189965E-3</v>
      </c>
      <c r="AU554">
        <f>AR554*'MRIP Selectivity'!$P$35</f>
        <v>9.0321712954188795E-4</v>
      </c>
      <c r="AV554">
        <v>3</v>
      </c>
      <c r="AW554">
        <f t="shared" si="233"/>
        <v>15</v>
      </c>
      <c r="AX554">
        <f t="shared" si="212"/>
        <v>0</v>
      </c>
      <c r="AY554">
        <f t="shared" si="213"/>
        <v>0</v>
      </c>
      <c r="AZ554">
        <f t="shared" si="214"/>
        <v>0</v>
      </c>
      <c r="BA554">
        <v>178.67577084999999</v>
      </c>
      <c r="BB554">
        <v>178.67577084999999</v>
      </c>
    </row>
    <row r="555" spans="1:54" x14ac:dyDescent="0.25">
      <c r="A555" t="s">
        <v>509</v>
      </c>
      <c r="B555" t="s">
        <v>3</v>
      </c>
      <c r="C555">
        <v>2013</v>
      </c>
      <c r="D555">
        <v>3</v>
      </c>
      <c r="E555">
        <v>6</v>
      </c>
      <c r="F555" t="s">
        <v>1818</v>
      </c>
      <c r="G555" t="s">
        <v>1769</v>
      </c>
      <c r="H555" t="s">
        <v>1891</v>
      </c>
      <c r="I555" t="s">
        <v>1812</v>
      </c>
      <c r="J555" t="s">
        <v>1813</v>
      </c>
      <c r="K555" t="str">
        <f t="shared" si="215"/>
        <v>Inshore</v>
      </c>
      <c r="L555">
        <v>0</v>
      </c>
      <c r="M555">
        <f t="shared" si="208"/>
        <v>0</v>
      </c>
      <c r="N555">
        <f t="shared" si="216"/>
        <v>7.5485300417935386E-2</v>
      </c>
      <c r="O555">
        <f t="shared" si="217"/>
        <v>3.7705735362713981E-2</v>
      </c>
      <c r="P555">
        <v>0</v>
      </c>
      <c r="Q555">
        <f t="shared" si="218"/>
        <v>0</v>
      </c>
      <c r="R555">
        <v>0</v>
      </c>
      <c r="S555">
        <f t="shared" si="209"/>
        <v>0</v>
      </c>
      <c r="T555">
        <f t="shared" si="219"/>
        <v>0</v>
      </c>
      <c r="U555">
        <f t="shared" si="210"/>
        <v>6.3740777226593825E-2</v>
      </c>
      <c r="V555">
        <f t="shared" si="220"/>
        <v>0.84441310922369928</v>
      </c>
      <c r="W555">
        <f t="shared" si="211"/>
        <v>3.5503855944962449E-2</v>
      </c>
      <c r="X555">
        <f t="shared" si="221"/>
        <v>0.94160359434525442</v>
      </c>
      <c r="Y555">
        <v>6</v>
      </c>
      <c r="Z555">
        <f>Y555*'MRIP Selectivity'!$N$35</f>
        <v>3.7779565055221398E-2</v>
      </c>
      <c r="AA555">
        <f>Y555*'MRIP Selectivity'!$O$35</f>
        <v>3.7705735362713981E-2</v>
      </c>
      <c r="AB555">
        <f>Y555*'MRIP Selectivity'!$P$35</f>
        <v>5.4193027772513275E-3</v>
      </c>
      <c r="AC555">
        <v>0.74741255597723821</v>
      </c>
      <c r="AD555">
        <v>0.94160359434525442</v>
      </c>
      <c r="AE555">
        <v>1.3432654004296583</v>
      </c>
      <c r="AF555">
        <f t="shared" si="222"/>
        <v>2.8236921281631376E-2</v>
      </c>
      <c r="AG555">
        <f t="shared" si="223"/>
        <v>3.5503855944962449E-2</v>
      </c>
      <c r="AH555">
        <f t="shared" si="224"/>
        <v>7.2795619151340635E-3</v>
      </c>
      <c r="AI555">
        <f t="shared" si="225"/>
        <v>8.0904603195186719E-2</v>
      </c>
      <c r="AJ555">
        <f t="shared" si="226"/>
        <v>7.1020339141727895E-2</v>
      </c>
      <c r="AK555">
        <f t="shared" si="227"/>
        <v>4.3125038139965308E-2</v>
      </c>
      <c r="AL555">
        <f t="shared" si="228"/>
        <v>4.2783417860096512E-2</v>
      </c>
      <c r="AM555">
        <f t="shared" si="229"/>
        <v>6.3740777226593825E-2</v>
      </c>
      <c r="AN555">
        <f t="shared" si="230"/>
        <v>3.5503855944962449E-2</v>
      </c>
      <c r="AO555">
        <v>0</v>
      </c>
      <c r="AP555">
        <f t="shared" si="231"/>
        <v>7.5485300417935386E-2</v>
      </c>
      <c r="AQ555">
        <f t="shared" si="232"/>
        <v>3.7705735362713981E-2</v>
      </c>
      <c r="AR555">
        <v>6</v>
      </c>
      <c r="AS555">
        <f>AR555*'MRIP Selectivity'!$N$35</f>
        <v>3.7779565055221398E-2</v>
      </c>
      <c r="AT555">
        <f>AR555*'MRIP Selectivity'!$O$35</f>
        <v>3.7705735362713981E-2</v>
      </c>
      <c r="AU555">
        <f>AR555*'MRIP Selectivity'!$P$35</f>
        <v>5.4193027772513275E-3</v>
      </c>
      <c r="AV555">
        <v>2</v>
      </c>
      <c r="AW555">
        <f t="shared" si="233"/>
        <v>10</v>
      </c>
      <c r="AX555">
        <f t="shared" si="212"/>
        <v>0</v>
      </c>
      <c r="AY555">
        <f t="shared" si="213"/>
        <v>0</v>
      </c>
      <c r="AZ555">
        <f t="shared" si="214"/>
        <v>0</v>
      </c>
      <c r="BA555">
        <v>145.22716790000001</v>
      </c>
      <c r="BB555">
        <v>145.22716790000001</v>
      </c>
    </row>
    <row r="556" spans="1:54" x14ac:dyDescent="0.25">
      <c r="A556" t="s">
        <v>510</v>
      </c>
      <c r="B556" t="s">
        <v>3</v>
      </c>
      <c r="C556">
        <v>2013</v>
      </c>
      <c r="D556">
        <v>4</v>
      </c>
      <c r="E556">
        <v>7</v>
      </c>
      <c r="F556" t="s">
        <v>1848</v>
      </c>
      <c r="G556" t="s">
        <v>1769</v>
      </c>
      <c r="H556" t="s">
        <v>1890</v>
      </c>
      <c r="I556" t="s">
        <v>1812</v>
      </c>
      <c r="J556" t="s">
        <v>1767</v>
      </c>
      <c r="K556" t="str">
        <f t="shared" si="215"/>
        <v>Inshore</v>
      </c>
      <c r="L556">
        <v>0</v>
      </c>
      <c r="M556">
        <f t="shared" si="208"/>
        <v>0</v>
      </c>
      <c r="N556">
        <f t="shared" si="216"/>
        <v>2.516176680597846E-2</v>
      </c>
      <c r="O556">
        <f t="shared" si="217"/>
        <v>1.2568578454237993E-2</v>
      </c>
      <c r="P556">
        <v>0</v>
      </c>
      <c r="Q556">
        <f t="shared" si="218"/>
        <v>0</v>
      </c>
      <c r="R556">
        <v>0</v>
      </c>
      <c r="S556">
        <f t="shared" si="209"/>
        <v>0</v>
      </c>
      <c r="T556">
        <f t="shared" si="219"/>
        <v>0</v>
      </c>
      <c r="U556">
        <f t="shared" si="210"/>
        <v>2.1246925742197942E-2</v>
      </c>
      <c r="V556">
        <f t="shared" si="220"/>
        <v>0.84441310922369939</v>
      </c>
      <c r="W556">
        <f t="shared" si="211"/>
        <v>1.1834618648320815E-2</v>
      </c>
      <c r="X556">
        <f t="shared" si="221"/>
        <v>0.94160359434525431</v>
      </c>
      <c r="Y556">
        <v>2</v>
      </c>
      <c r="Z556">
        <f>Y556*'MRIP Selectivity'!$N$35</f>
        <v>1.2593188351740467E-2</v>
      </c>
      <c r="AA556">
        <f>Y556*'MRIP Selectivity'!$O$35</f>
        <v>1.2568578454237993E-2</v>
      </c>
      <c r="AB556">
        <f>Y556*'MRIP Selectivity'!$P$35</f>
        <v>1.8064342590837759E-3</v>
      </c>
      <c r="AC556">
        <v>0.74741255597723821</v>
      </c>
      <c r="AD556">
        <v>0.94160359434525442</v>
      </c>
      <c r="AE556">
        <v>1.3432654004296583</v>
      </c>
      <c r="AF556">
        <f t="shared" si="222"/>
        <v>9.4123070938771265E-3</v>
      </c>
      <c r="AG556">
        <f t="shared" si="223"/>
        <v>1.1834618648320815E-2</v>
      </c>
      <c r="AH556">
        <f t="shared" si="224"/>
        <v>2.4265206383780212E-3</v>
      </c>
      <c r="AI556">
        <f t="shared" si="225"/>
        <v>2.6968201065062234E-2</v>
      </c>
      <c r="AJ556">
        <f t="shared" si="226"/>
        <v>2.3673446380575964E-2</v>
      </c>
      <c r="AK556">
        <f t="shared" si="227"/>
        <v>1.4375012713321769E-2</v>
      </c>
      <c r="AL556">
        <f t="shared" si="228"/>
        <v>1.4261139286698837E-2</v>
      </c>
      <c r="AM556">
        <f t="shared" si="229"/>
        <v>2.1246925742197942E-2</v>
      </c>
      <c r="AN556">
        <f t="shared" si="230"/>
        <v>1.1834618648320815E-2</v>
      </c>
      <c r="AO556">
        <v>0</v>
      </c>
      <c r="AP556">
        <f t="shared" si="231"/>
        <v>2.516176680597846E-2</v>
      </c>
      <c r="AQ556">
        <f t="shared" si="232"/>
        <v>1.2568578454237993E-2</v>
      </c>
      <c r="AR556">
        <v>2</v>
      </c>
      <c r="AS556">
        <f>AR556*'MRIP Selectivity'!$N$35</f>
        <v>1.2593188351740467E-2</v>
      </c>
      <c r="AT556">
        <f>AR556*'MRIP Selectivity'!$O$35</f>
        <v>1.2568578454237993E-2</v>
      </c>
      <c r="AU556">
        <f>AR556*'MRIP Selectivity'!$P$35</f>
        <v>1.8064342590837759E-3</v>
      </c>
      <c r="AV556">
        <v>3</v>
      </c>
      <c r="AW556">
        <f t="shared" si="233"/>
        <v>15</v>
      </c>
      <c r="AX556">
        <f t="shared" si="212"/>
        <v>0</v>
      </c>
      <c r="AY556">
        <f t="shared" si="213"/>
        <v>0</v>
      </c>
      <c r="AZ556">
        <f t="shared" si="214"/>
        <v>0</v>
      </c>
      <c r="BA556">
        <v>651.86622140999998</v>
      </c>
      <c r="BB556">
        <v>651.86622140999998</v>
      </c>
    </row>
    <row r="557" spans="1:54" x14ac:dyDescent="0.25">
      <c r="A557" t="s">
        <v>511</v>
      </c>
      <c r="B557" t="s">
        <v>3</v>
      </c>
      <c r="C557">
        <v>2013</v>
      </c>
      <c r="D557">
        <v>4</v>
      </c>
      <c r="E557">
        <v>7</v>
      </c>
      <c r="F557" t="s">
        <v>1836</v>
      </c>
      <c r="G557" t="s">
        <v>1769</v>
      </c>
      <c r="H557" t="s">
        <v>1890</v>
      </c>
      <c r="I557" t="s">
        <v>1812</v>
      </c>
      <c r="J557" t="s">
        <v>1767</v>
      </c>
      <c r="K557" t="str">
        <f t="shared" si="215"/>
        <v>Inshore</v>
      </c>
      <c r="L557">
        <v>0</v>
      </c>
      <c r="M557">
        <f t="shared" si="208"/>
        <v>0</v>
      </c>
      <c r="N557">
        <f t="shared" si="216"/>
        <v>0.25161766805978458</v>
      </c>
      <c r="O557">
        <f t="shared" si="217"/>
        <v>0.12568578454237994</v>
      </c>
      <c r="P557">
        <v>0</v>
      </c>
      <c r="Q557">
        <f t="shared" si="218"/>
        <v>0</v>
      </c>
      <c r="R557">
        <v>0</v>
      </c>
      <c r="S557">
        <f t="shared" si="209"/>
        <v>0</v>
      </c>
      <c r="T557">
        <f t="shared" si="219"/>
        <v>0</v>
      </c>
      <c r="U557">
        <f t="shared" si="210"/>
        <v>0.21246925742197942</v>
      </c>
      <c r="V557">
        <f t="shared" si="220"/>
        <v>0.84441310922369939</v>
      </c>
      <c r="W557">
        <f t="shared" si="211"/>
        <v>0.11834618648320817</v>
      </c>
      <c r="X557">
        <f t="shared" si="221"/>
        <v>0.94160359434525442</v>
      </c>
      <c r="Y557">
        <v>20</v>
      </c>
      <c r="Z557">
        <f>Y557*'MRIP Selectivity'!$N$35</f>
        <v>0.12593188351740467</v>
      </c>
      <c r="AA557">
        <f>Y557*'MRIP Selectivity'!$O$35</f>
        <v>0.12568578454237994</v>
      </c>
      <c r="AB557">
        <f>Y557*'MRIP Selectivity'!$P$35</f>
        <v>1.8064342590837758E-2</v>
      </c>
      <c r="AC557">
        <v>0.74741255597723821</v>
      </c>
      <c r="AD557">
        <v>0.94160359434525442</v>
      </c>
      <c r="AE557">
        <v>1.3432654004296583</v>
      </c>
      <c r="AF557">
        <f t="shared" si="222"/>
        <v>9.4123070938771258E-2</v>
      </c>
      <c r="AG557">
        <f t="shared" si="223"/>
        <v>0.11834618648320817</v>
      </c>
      <c r="AH557">
        <f t="shared" si="224"/>
        <v>2.426520638378021E-2</v>
      </c>
      <c r="AI557">
        <f t="shared" si="225"/>
        <v>0.26968201065062236</v>
      </c>
      <c r="AJ557">
        <f t="shared" si="226"/>
        <v>0.23673446380575963</v>
      </c>
      <c r="AK557">
        <f t="shared" si="227"/>
        <v>0.14375012713321769</v>
      </c>
      <c r="AL557">
        <f t="shared" si="228"/>
        <v>0.14261139286698837</v>
      </c>
      <c r="AM557">
        <f t="shared" si="229"/>
        <v>0.21246925742197942</v>
      </c>
      <c r="AN557">
        <f t="shared" si="230"/>
        <v>0.11834618648320817</v>
      </c>
      <c r="AO557">
        <v>0</v>
      </c>
      <c r="AP557">
        <f t="shared" si="231"/>
        <v>0.25161766805978458</v>
      </c>
      <c r="AQ557">
        <f t="shared" si="232"/>
        <v>0.12568578454237994</v>
      </c>
      <c r="AR557">
        <v>20</v>
      </c>
      <c r="AS557">
        <f>AR557*'MRIP Selectivity'!$N$35</f>
        <v>0.12593188351740467</v>
      </c>
      <c r="AT557">
        <f>AR557*'MRIP Selectivity'!$O$35</f>
        <v>0.12568578454237994</v>
      </c>
      <c r="AU557">
        <f>AR557*'MRIP Selectivity'!$P$35</f>
        <v>1.8064342590837758E-2</v>
      </c>
      <c r="AV557">
        <v>1</v>
      </c>
      <c r="AW557">
        <f t="shared" si="233"/>
        <v>5</v>
      </c>
      <c r="AX557">
        <f t="shared" si="212"/>
        <v>0</v>
      </c>
      <c r="AY557">
        <f t="shared" si="213"/>
        <v>0</v>
      </c>
      <c r="AZ557">
        <f t="shared" si="214"/>
        <v>0</v>
      </c>
      <c r="BA557">
        <v>193.38207509</v>
      </c>
      <c r="BB557">
        <v>193.38207509</v>
      </c>
    </row>
    <row r="558" spans="1:54" x14ac:dyDescent="0.25">
      <c r="A558" t="s">
        <v>512</v>
      </c>
      <c r="B558" t="s">
        <v>3</v>
      </c>
      <c r="C558">
        <v>2013</v>
      </c>
      <c r="D558">
        <v>4</v>
      </c>
      <c r="E558">
        <v>7</v>
      </c>
      <c r="F558" t="s">
        <v>1836</v>
      </c>
      <c r="G558" t="s">
        <v>1769</v>
      </c>
      <c r="H558" t="s">
        <v>1890</v>
      </c>
      <c r="I558" t="s">
        <v>1812</v>
      </c>
      <c r="J558" t="s">
        <v>1819</v>
      </c>
      <c r="K558" t="str">
        <f t="shared" si="215"/>
        <v>Offshore</v>
      </c>
      <c r="L558">
        <v>9.9449205099999993</v>
      </c>
      <c r="M558">
        <f t="shared" si="208"/>
        <v>1923.1693648289011</v>
      </c>
      <c r="N558">
        <f t="shared" si="216"/>
        <v>10.259442595074729</v>
      </c>
      <c r="O558">
        <f t="shared" si="217"/>
        <v>10.102027740677974</v>
      </c>
      <c r="P558">
        <v>152.30606607874014</v>
      </c>
      <c r="Q558">
        <f t="shared" si="218"/>
        <v>15.314960629960847</v>
      </c>
      <c r="R558">
        <v>17.696443073987332</v>
      </c>
      <c r="S558">
        <f t="shared" si="209"/>
        <v>3422.1748833597289</v>
      </c>
      <c r="T558">
        <f t="shared" si="219"/>
        <v>1.7794454019207977</v>
      </c>
      <c r="U558">
        <f t="shared" si="210"/>
        <v>17.962029645764808</v>
      </c>
      <c r="V558">
        <f t="shared" si="220"/>
        <v>1.7507802669891517</v>
      </c>
      <c r="W558">
        <f t="shared" si="211"/>
        <v>17.844375807091343</v>
      </c>
      <c r="X558">
        <f t="shared" si="221"/>
        <v>1.7664152450539361</v>
      </c>
      <c r="Y558">
        <v>25</v>
      </c>
      <c r="Z558">
        <f>Y558*'MRIP Selectivity'!$N$35</f>
        <v>0.15741485439675584</v>
      </c>
      <c r="AA558">
        <f>Y558*'MRIP Selectivity'!$O$35</f>
        <v>0.15710723067797491</v>
      </c>
      <c r="AB558">
        <f>Y558*'MRIP Selectivity'!$P$35</f>
        <v>2.2580428238547199E-2</v>
      </c>
      <c r="AC558">
        <v>0.74741255597723821</v>
      </c>
      <c r="AD558">
        <v>0.94160359434525442</v>
      </c>
      <c r="AE558">
        <v>1.3432654004296583</v>
      </c>
      <c r="AF558">
        <f t="shared" si="222"/>
        <v>0.11765383867346407</v>
      </c>
      <c r="AG558">
        <f t="shared" si="223"/>
        <v>0.1479327331040102</v>
      </c>
      <c r="AH558">
        <f t="shared" si="224"/>
        <v>3.0331507979725267E-2</v>
      </c>
      <c r="AI558">
        <f t="shared" si="225"/>
        <v>0.33710251331327801</v>
      </c>
      <c r="AJ558">
        <f t="shared" si="226"/>
        <v>0.29591807975719953</v>
      </c>
      <c r="AK558">
        <f t="shared" si="227"/>
        <v>0.17968765891652211</v>
      </c>
      <c r="AL558">
        <f t="shared" si="228"/>
        <v>0.17826424108373545</v>
      </c>
      <c r="AM558">
        <f t="shared" si="229"/>
        <v>17.962029645764808</v>
      </c>
      <c r="AN558">
        <f t="shared" si="230"/>
        <v>17.844375807091343</v>
      </c>
      <c r="AO558">
        <v>10</v>
      </c>
      <c r="AP558">
        <f t="shared" si="231"/>
        <v>10.31452208507473</v>
      </c>
      <c r="AQ558">
        <f t="shared" si="232"/>
        <v>10.157107230677974</v>
      </c>
      <c r="AR558">
        <v>25</v>
      </c>
      <c r="AS558">
        <f>AR558*'MRIP Selectivity'!$N$35</f>
        <v>0.15741485439675584</v>
      </c>
      <c r="AT558">
        <f>AR558*'MRIP Selectivity'!$O$35</f>
        <v>0.15710723067797491</v>
      </c>
      <c r="AU558">
        <f>AR558*'MRIP Selectivity'!$P$35</f>
        <v>2.2580428238547199E-2</v>
      </c>
      <c r="AV558">
        <v>4</v>
      </c>
      <c r="AW558">
        <f t="shared" si="233"/>
        <v>20</v>
      </c>
      <c r="AX558">
        <f t="shared" si="212"/>
        <v>0</v>
      </c>
      <c r="AY558">
        <f t="shared" si="213"/>
        <v>0</v>
      </c>
      <c r="AZ558">
        <f t="shared" si="214"/>
        <v>0</v>
      </c>
      <c r="BA558">
        <v>193.38207509</v>
      </c>
      <c r="BB558">
        <v>193.38207509</v>
      </c>
    </row>
    <row r="559" spans="1:54" x14ac:dyDescent="0.25">
      <c r="A559" t="s">
        <v>513</v>
      </c>
      <c r="B559" t="s">
        <v>3</v>
      </c>
      <c r="C559">
        <v>2013</v>
      </c>
      <c r="D559">
        <v>4</v>
      </c>
      <c r="E559">
        <v>8</v>
      </c>
      <c r="F559" t="s">
        <v>1851</v>
      </c>
      <c r="G559" t="s">
        <v>1769</v>
      </c>
      <c r="H559" t="s">
        <v>1840</v>
      </c>
      <c r="I559" t="s">
        <v>1812</v>
      </c>
      <c r="J559" t="s">
        <v>1819</v>
      </c>
      <c r="K559" t="str">
        <f t="shared" si="215"/>
        <v>Offshore</v>
      </c>
      <c r="L559">
        <v>2.7224978843000001</v>
      </c>
      <c r="M559">
        <f t="shared" si="208"/>
        <v>2707.8131407747173</v>
      </c>
      <c r="N559">
        <f t="shared" si="216"/>
        <v>2.8734684851358705</v>
      </c>
      <c r="O559">
        <f t="shared" si="217"/>
        <v>2.7979093550254279</v>
      </c>
      <c r="P559">
        <v>39.294004897244093</v>
      </c>
      <c r="Q559">
        <f t="shared" si="218"/>
        <v>14.433070866223002</v>
      </c>
      <c r="R559">
        <v>3.8053189887210843</v>
      </c>
      <c r="S559">
        <f t="shared" si="209"/>
        <v>3784.7936712530686</v>
      </c>
      <c r="T559">
        <f t="shared" si="219"/>
        <v>1.3977307422956899</v>
      </c>
      <c r="U559">
        <f t="shared" si="210"/>
        <v>3.9328005431742721</v>
      </c>
      <c r="V559">
        <f t="shared" si="220"/>
        <v>1.3686597098656927</v>
      </c>
      <c r="W559">
        <f t="shared" si="211"/>
        <v>3.8763267006110094</v>
      </c>
      <c r="X559">
        <f t="shared" si="221"/>
        <v>1.3854368418507184</v>
      </c>
      <c r="Y559">
        <v>12</v>
      </c>
      <c r="Z559">
        <f>Y559*'MRIP Selectivity'!$N$35</f>
        <v>7.5559130110442796E-2</v>
      </c>
      <c r="AA559">
        <f>Y559*'MRIP Selectivity'!$O$35</f>
        <v>7.5411470725427962E-2</v>
      </c>
      <c r="AB559">
        <f>Y559*'MRIP Selectivity'!$P$35</f>
        <v>1.0838605554502655E-2</v>
      </c>
      <c r="AC559">
        <v>0.74741255597723821</v>
      </c>
      <c r="AD559">
        <v>0.94160359434525442</v>
      </c>
      <c r="AE559">
        <v>1.3432654004296583</v>
      </c>
      <c r="AF559">
        <f t="shared" si="222"/>
        <v>5.6473842563262752E-2</v>
      </c>
      <c r="AG559">
        <f t="shared" si="223"/>
        <v>7.1007711889924899E-2</v>
      </c>
      <c r="AH559">
        <f t="shared" si="224"/>
        <v>1.4559123830268127E-2</v>
      </c>
      <c r="AI559">
        <f t="shared" si="225"/>
        <v>0.16180920639037344</v>
      </c>
      <c r="AJ559">
        <f t="shared" si="226"/>
        <v>0.14204067828345579</v>
      </c>
      <c r="AK559">
        <f t="shared" si="227"/>
        <v>8.6250076279930615E-2</v>
      </c>
      <c r="AL559">
        <f t="shared" si="228"/>
        <v>8.5566835720193024E-2</v>
      </c>
      <c r="AM559">
        <f t="shared" si="229"/>
        <v>3.9328005431742721</v>
      </c>
      <c r="AN559">
        <f t="shared" si="230"/>
        <v>3.8763267006110094</v>
      </c>
      <c r="AO559">
        <v>7</v>
      </c>
      <c r="AP559">
        <f t="shared" si="231"/>
        <v>7.1509706008358709</v>
      </c>
      <c r="AQ559">
        <f t="shared" si="232"/>
        <v>7.0754114707254283</v>
      </c>
      <c r="AR559">
        <v>12</v>
      </c>
      <c r="AS559">
        <f>AR559*'MRIP Selectivity'!$N$35</f>
        <v>7.5559130110442796E-2</v>
      </c>
      <c r="AT559">
        <f>AR559*'MRIP Selectivity'!$O$35</f>
        <v>7.5411470725427962E-2</v>
      </c>
      <c r="AU559">
        <f>AR559*'MRIP Selectivity'!$P$35</f>
        <v>1.0838605554502655E-2</v>
      </c>
      <c r="AV559">
        <v>3</v>
      </c>
      <c r="AW559">
        <f t="shared" si="233"/>
        <v>15</v>
      </c>
      <c r="AX559">
        <f t="shared" si="212"/>
        <v>0</v>
      </c>
      <c r="AY559">
        <f t="shared" si="213"/>
        <v>0</v>
      </c>
      <c r="AZ559">
        <f t="shared" si="214"/>
        <v>0</v>
      </c>
      <c r="BA559">
        <v>994.60615061999999</v>
      </c>
      <c r="BB559">
        <v>994.60615061999999</v>
      </c>
    </row>
    <row r="560" spans="1:54" x14ac:dyDescent="0.25">
      <c r="A560" t="s">
        <v>514</v>
      </c>
      <c r="B560" t="s">
        <v>3</v>
      </c>
      <c r="C560">
        <v>2013</v>
      </c>
      <c r="D560">
        <v>4</v>
      </c>
      <c r="E560">
        <v>8</v>
      </c>
      <c r="F560" t="s">
        <v>1851</v>
      </c>
      <c r="G560" t="s">
        <v>1769</v>
      </c>
      <c r="H560" t="s">
        <v>1840</v>
      </c>
      <c r="I560" t="s">
        <v>1812</v>
      </c>
      <c r="J560" t="s">
        <v>1819</v>
      </c>
      <c r="K560" t="str">
        <f t="shared" si="215"/>
        <v>Offshore</v>
      </c>
      <c r="L560">
        <v>0</v>
      </c>
      <c r="M560">
        <f t="shared" si="208"/>
        <v>0</v>
      </c>
      <c r="N560">
        <f t="shared" si="216"/>
        <v>0.15097060083587077</v>
      </c>
      <c r="O560">
        <f t="shared" si="217"/>
        <v>7.5411470725427962E-2</v>
      </c>
      <c r="P560">
        <v>0</v>
      </c>
      <c r="Q560">
        <f t="shared" si="218"/>
        <v>0</v>
      </c>
      <c r="R560">
        <v>0</v>
      </c>
      <c r="S560">
        <f t="shared" si="209"/>
        <v>0</v>
      </c>
      <c r="T560">
        <f t="shared" si="219"/>
        <v>0</v>
      </c>
      <c r="U560">
        <f t="shared" si="210"/>
        <v>0.12748155445318765</v>
      </c>
      <c r="V560">
        <f t="shared" si="220"/>
        <v>0.84441310922369928</v>
      </c>
      <c r="W560">
        <f t="shared" si="211"/>
        <v>7.1007711889924899E-2</v>
      </c>
      <c r="X560">
        <f t="shared" si="221"/>
        <v>0.94160359434525442</v>
      </c>
      <c r="Y560">
        <v>12</v>
      </c>
      <c r="Z560">
        <f>Y560*'MRIP Selectivity'!$N$35</f>
        <v>7.5559130110442796E-2</v>
      </c>
      <c r="AA560">
        <f>Y560*'MRIP Selectivity'!$O$35</f>
        <v>7.5411470725427962E-2</v>
      </c>
      <c r="AB560">
        <f>Y560*'MRIP Selectivity'!$P$35</f>
        <v>1.0838605554502655E-2</v>
      </c>
      <c r="AC560">
        <v>0.74741255597723821</v>
      </c>
      <c r="AD560">
        <v>0.94160359434525442</v>
      </c>
      <c r="AE560">
        <v>1.3432654004296583</v>
      </c>
      <c r="AF560">
        <f t="shared" si="222"/>
        <v>5.6473842563262752E-2</v>
      </c>
      <c r="AG560">
        <f t="shared" si="223"/>
        <v>7.1007711889924899E-2</v>
      </c>
      <c r="AH560">
        <f t="shared" si="224"/>
        <v>1.4559123830268127E-2</v>
      </c>
      <c r="AI560">
        <f t="shared" si="225"/>
        <v>0.16180920639037344</v>
      </c>
      <c r="AJ560">
        <f t="shared" si="226"/>
        <v>0.14204067828345579</v>
      </c>
      <c r="AK560">
        <f t="shared" si="227"/>
        <v>8.6250076279930615E-2</v>
      </c>
      <c r="AL560">
        <f t="shared" si="228"/>
        <v>8.5566835720193024E-2</v>
      </c>
      <c r="AM560">
        <f t="shared" si="229"/>
        <v>0.12748155445318765</v>
      </c>
      <c r="AN560">
        <f t="shared" si="230"/>
        <v>7.1007711889924899E-2</v>
      </c>
      <c r="AO560">
        <v>0</v>
      </c>
      <c r="AP560">
        <f t="shared" si="231"/>
        <v>0.15097060083587077</v>
      </c>
      <c r="AQ560">
        <f t="shared" si="232"/>
        <v>7.5411470725427962E-2</v>
      </c>
      <c r="AR560">
        <v>12</v>
      </c>
      <c r="AS560">
        <f>AR560*'MRIP Selectivity'!$N$35</f>
        <v>7.5559130110442796E-2</v>
      </c>
      <c r="AT560">
        <f>AR560*'MRIP Selectivity'!$O$35</f>
        <v>7.5411470725427962E-2</v>
      </c>
      <c r="AU560">
        <f>AR560*'MRIP Selectivity'!$P$35</f>
        <v>1.0838605554502655E-2</v>
      </c>
      <c r="AV560">
        <v>2</v>
      </c>
      <c r="AW560">
        <f t="shared" si="233"/>
        <v>10</v>
      </c>
      <c r="AX560">
        <f t="shared" si="212"/>
        <v>0</v>
      </c>
      <c r="AY560">
        <f t="shared" si="213"/>
        <v>0</v>
      </c>
      <c r="AZ560">
        <f t="shared" si="214"/>
        <v>0</v>
      </c>
      <c r="BA560">
        <v>691.25086896000005</v>
      </c>
      <c r="BB560">
        <v>691.25086896000005</v>
      </c>
    </row>
    <row r="561" spans="1:54" x14ac:dyDescent="0.25">
      <c r="A561" t="s">
        <v>515</v>
      </c>
      <c r="B561" t="s">
        <v>3</v>
      </c>
      <c r="C561">
        <v>2013</v>
      </c>
      <c r="D561">
        <v>4</v>
      </c>
      <c r="E561">
        <v>8</v>
      </c>
      <c r="F561" t="s">
        <v>1846</v>
      </c>
      <c r="G561" t="s">
        <v>1769</v>
      </c>
      <c r="H561" t="s">
        <v>1891</v>
      </c>
      <c r="I561" t="s">
        <v>1812</v>
      </c>
      <c r="J561" t="s">
        <v>1813</v>
      </c>
      <c r="K561" t="str">
        <f t="shared" si="215"/>
        <v>Inshore</v>
      </c>
      <c r="L561">
        <v>0</v>
      </c>
      <c r="M561">
        <f t="shared" si="208"/>
        <v>0</v>
      </c>
      <c r="N561">
        <f t="shared" si="216"/>
        <v>7.5485300417935386E-2</v>
      </c>
      <c r="O561">
        <f t="shared" si="217"/>
        <v>3.7705735362713981E-2</v>
      </c>
      <c r="P561">
        <v>0</v>
      </c>
      <c r="Q561">
        <f t="shared" si="218"/>
        <v>0</v>
      </c>
      <c r="R561">
        <v>0</v>
      </c>
      <c r="S561">
        <f t="shared" si="209"/>
        <v>0</v>
      </c>
      <c r="T561">
        <f t="shared" si="219"/>
        <v>0</v>
      </c>
      <c r="U561">
        <f t="shared" si="210"/>
        <v>6.3740777226593825E-2</v>
      </c>
      <c r="V561">
        <f t="shared" si="220"/>
        <v>0.84441310922369928</v>
      </c>
      <c r="W561">
        <f t="shared" si="211"/>
        <v>3.5503855944962449E-2</v>
      </c>
      <c r="X561">
        <f t="shared" si="221"/>
        <v>0.94160359434525442</v>
      </c>
      <c r="Y561">
        <v>6</v>
      </c>
      <c r="Z561">
        <f>Y561*'MRIP Selectivity'!$N$35</f>
        <v>3.7779565055221398E-2</v>
      </c>
      <c r="AA561">
        <f>Y561*'MRIP Selectivity'!$O$35</f>
        <v>3.7705735362713981E-2</v>
      </c>
      <c r="AB561">
        <f>Y561*'MRIP Selectivity'!$P$35</f>
        <v>5.4193027772513275E-3</v>
      </c>
      <c r="AC561">
        <v>0.74741255597723821</v>
      </c>
      <c r="AD561">
        <v>0.94160359434525442</v>
      </c>
      <c r="AE561">
        <v>1.3432654004296583</v>
      </c>
      <c r="AF561">
        <f t="shared" si="222"/>
        <v>2.8236921281631376E-2</v>
      </c>
      <c r="AG561">
        <f t="shared" si="223"/>
        <v>3.5503855944962449E-2</v>
      </c>
      <c r="AH561">
        <f t="shared" si="224"/>
        <v>7.2795619151340635E-3</v>
      </c>
      <c r="AI561">
        <f t="shared" si="225"/>
        <v>8.0904603195186719E-2</v>
      </c>
      <c r="AJ561">
        <f t="shared" si="226"/>
        <v>7.1020339141727895E-2</v>
      </c>
      <c r="AK561">
        <f t="shared" si="227"/>
        <v>4.3125038139965308E-2</v>
      </c>
      <c r="AL561">
        <f t="shared" si="228"/>
        <v>4.2783417860096512E-2</v>
      </c>
      <c r="AM561">
        <f t="shared" si="229"/>
        <v>6.3740777226593825E-2</v>
      </c>
      <c r="AN561">
        <f t="shared" si="230"/>
        <v>3.5503855944962449E-2</v>
      </c>
      <c r="AO561">
        <v>0</v>
      </c>
      <c r="AP561">
        <f t="shared" si="231"/>
        <v>7.5485300417935386E-2</v>
      </c>
      <c r="AQ561">
        <f t="shared" si="232"/>
        <v>3.7705735362713981E-2</v>
      </c>
      <c r="AR561">
        <v>6</v>
      </c>
      <c r="AS561">
        <f>AR561*'MRIP Selectivity'!$N$35</f>
        <v>3.7779565055221398E-2</v>
      </c>
      <c r="AT561">
        <f>AR561*'MRIP Selectivity'!$O$35</f>
        <v>3.7705735362713981E-2</v>
      </c>
      <c r="AU561">
        <f>AR561*'MRIP Selectivity'!$P$35</f>
        <v>5.4193027772513275E-3</v>
      </c>
      <c r="AV561">
        <v>3</v>
      </c>
      <c r="AW561">
        <f t="shared" si="233"/>
        <v>15</v>
      </c>
      <c r="AX561">
        <f t="shared" si="212"/>
        <v>0</v>
      </c>
      <c r="AY561">
        <f t="shared" si="213"/>
        <v>0</v>
      </c>
      <c r="AZ561">
        <f t="shared" si="214"/>
        <v>0</v>
      </c>
      <c r="BA561">
        <v>346.88336072999999</v>
      </c>
      <c r="BB561">
        <v>346.88336072999999</v>
      </c>
    </row>
    <row r="562" spans="1:54" x14ac:dyDescent="0.25">
      <c r="A562" t="s">
        <v>516</v>
      </c>
      <c r="B562" t="s">
        <v>3</v>
      </c>
      <c r="C562">
        <v>2013</v>
      </c>
      <c r="D562">
        <v>4</v>
      </c>
      <c r="E562">
        <v>8</v>
      </c>
      <c r="F562" t="s">
        <v>1846</v>
      </c>
      <c r="G562" t="s">
        <v>1769</v>
      </c>
      <c r="H562" t="s">
        <v>1891</v>
      </c>
      <c r="I562" t="s">
        <v>1812</v>
      </c>
      <c r="J562" t="s">
        <v>1767</v>
      </c>
      <c r="K562" t="str">
        <f t="shared" si="215"/>
        <v>Inshore</v>
      </c>
      <c r="L562">
        <v>0</v>
      </c>
      <c r="M562">
        <f t="shared" si="208"/>
        <v>0</v>
      </c>
      <c r="N562">
        <f t="shared" si="216"/>
        <v>0.15097060083587077</v>
      </c>
      <c r="O562">
        <f t="shared" si="217"/>
        <v>7.5411470725427962E-2</v>
      </c>
      <c r="P562">
        <v>0</v>
      </c>
      <c r="Q562">
        <f t="shared" si="218"/>
        <v>0</v>
      </c>
      <c r="R562">
        <v>0</v>
      </c>
      <c r="S562">
        <f t="shared" si="209"/>
        <v>0</v>
      </c>
      <c r="T562">
        <f t="shared" si="219"/>
        <v>0</v>
      </c>
      <c r="U562">
        <f t="shared" si="210"/>
        <v>0.12748155445318765</v>
      </c>
      <c r="V562">
        <f t="shared" si="220"/>
        <v>0.84441310922369928</v>
      </c>
      <c r="W562">
        <f t="shared" si="211"/>
        <v>7.1007711889924899E-2</v>
      </c>
      <c r="X562">
        <f t="shared" si="221"/>
        <v>0.94160359434525442</v>
      </c>
      <c r="Y562">
        <v>12</v>
      </c>
      <c r="Z562">
        <f>Y562*'MRIP Selectivity'!$N$35</f>
        <v>7.5559130110442796E-2</v>
      </c>
      <c r="AA562">
        <f>Y562*'MRIP Selectivity'!$O$35</f>
        <v>7.5411470725427962E-2</v>
      </c>
      <c r="AB562">
        <f>Y562*'MRIP Selectivity'!$P$35</f>
        <v>1.0838605554502655E-2</v>
      </c>
      <c r="AC562">
        <v>0.74741255597723821</v>
      </c>
      <c r="AD562">
        <v>0.94160359434525442</v>
      </c>
      <c r="AE562">
        <v>1.3432654004296583</v>
      </c>
      <c r="AF562">
        <f t="shared" si="222"/>
        <v>5.6473842563262752E-2</v>
      </c>
      <c r="AG562">
        <f t="shared" si="223"/>
        <v>7.1007711889924899E-2</v>
      </c>
      <c r="AH562">
        <f t="shared" si="224"/>
        <v>1.4559123830268127E-2</v>
      </c>
      <c r="AI562">
        <f t="shared" si="225"/>
        <v>0.16180920639037344</v>
      </c>
      <c r="AJ562">
        <f t="shared" si="226"/>
        <v>0.14204067828345579</v>
      </c>
      <c r="AK562">
        <f t="shared" si="227"/>
        <v>8.6250076279930615E-2</v>
      </c>
      <c r="AL562">
        <f t="shared" si="228"/>
        <v>8.5566835720193024E-2</v>
      </c>
      <c r="AM562">
        <f t="shared" si="229"/>
        <v>0.12748155445318765</v>
      </c>
      <c r="AN562">
        <f t="shared" si="230"/>
        <v>7.1007711889924899E-2</v>
      </c>
      <c r="AO562">
        <v>0</v>
      </c>
      <c r="AP562">
        <f t="shared" si="231"/>
        <v>0.15097060083587077</v>
      </c>
      <c r="AQ562">
        <f t="shared" si="232"/>
        <v>7.5411470725427962E-2</v>
      </c>
      <c r="AR562">
        <v>12</v>
      </c>
      <c r="AS562">
        <f>AR562*'MRIP Selectivity'!$N$35</f>
        <v>7.5559130110442796E-2</v>
      </c>
      <c r="AT562">
        <f>AR562*'MRIP Selectivity'!$O$35</f>
        <v>7.5411470725427962E-2</v>
      </c>
      <c r="AU562">
        <f>AR562*'MRIP Selectivity'!$P$35</f>
        <v>1.0838605554502655E-2</v>
      </c>
      <c r="AV562">
        <v>2</v>
      </c>
      <c r="AW562">
        <f t="shared" si="233"/>
        <v>10</v>
      </c>
      <c r="AX562">
        <f t="shared" si="212"/>
        <v>0</v>
      </c>
      <c r="AY562">
        <f t="shared" si="213"/>
        <v>0</v>
      </c>
      <c r="AZ562">
        <f t="shared" si="214"/>
        <v>0</v>
      </c>
      <c r="BA562">
        <v>264.62099388000001</v>
      </c>
      <c r="BB562">
        <v>264.62099388000001</v>
      </c>
    </row>
    <row r="563" spans="1:54" x14ac:dyDescent="0.25">
      <c r="A563" t="s">
        <v>517</v>
      </c>
      <c r="B563" t="s">
        <v>3</v>
      </c>
      <c r="C563">
        <v>2013</v>
      </c>
      <c r="D563">
        <v>4</v>
      </c>
      <c r="E563">
        <v>8</v>
      </c>
      <c r="F563" t="s">
        <v>1846</v>
      </c>
      <c r="G563" t="s">
        <v>1769</v>
      </c>
      <c r="H563" t="s">
        <v>1891</v>
      </c>
      <c r="I563" t="s">
        <v>1812</v>
      </c>
      <c r="J563" t="s">
        <v>1767</v>
      </c>
      <c r="K563" t="str">
        <f t="shared" si="215"/>
        <v>Inshore</v>
      </c>
      <c r="L563">
        <v>0</v>
      </c>
      <c r="M563">
        <f t="shared" si="208"/>
        <v>0</v>
      </c>
      <c r="N563">
        <f t="shared" si="216"/>
        <v>8.8066183820924612E-2</v>
      </c>
      <c r="O563">
        <f t="shared" si="217"/>
        <v>4.3990024589832977E-2</v>
      </c>
      <c r="P563">
        <v>0</v>
      </c>
      <c r="Q563">
        <f t="shared" si="218"/>
        <v>0</v>
      </c>
      <c r="R563">
        <v>0</v>
      </c>
      <c r="S563">
        <f t="shared" si="209"/>
        <v>0</v>
      </c>
      <c r="T563">
        <f t="shared" si="219"/>
        <v>0</v>
      </c>
      <c r="U563">
        <f t="shared" si="210"/>
        <v>7.4364240097692796E-2</v>
      </c>
      <c r="V563">
        <f t="shared" si="220"/>
        <v>0.84441310922369928</v>
      </c>
      <c r="W563">
        <f t="shared" si="211"/>
        <v>4.1421165269122859E-2</v>
      </c>
      <c r="X563">
        <f t="shared" si="221"/>
        <v>0.94160359434525442</v>
      </c>
      <c r="Y563">
        <v>7</v>
      </c>
      <c r="Z563">
        <f>Y563*'MRIP Selectivity'!$N$35</f>
        <v>4.4076159231091636E-2</v>
      </c>
      <c r="AA563">
        <f>Y563*'MRIP Selectivity'!$O$35</f>
        <v>4.3990024589832977E-2</v>
      </c>
      <c r="AB563">
        <f>Y563*'MRIP Selectivity'!$P$35</f>
        <v>6.3225199067932156E-3</v>
      </c>
      <c r="AC563">
        <v>0.74741255597723821</v>
      </c>
      <c r="AD563">
        <v>0.94160359434525442</v>
      </c>
      <c r="AE563">
        <v>1.3432654004296583</v>
      </c>
      <c r="AF563">
        <f t="shared" si="222"/>
        <v>3.2943074828569945E-2</v>
      </c>
      <c r="AG563">
        <f t="shared" si="223"/>
        <v>4.1421165269122859E-2</v>
      </c>
      <c r="AH563">
        <f t="shared" si="224"/>
        <v>8.4928222343230737E-3</v>
      </c>
      <c r="AI563">
        <f t="shared" si="225"/>
        <v>9.4388703727717821E-2</v>
      </c>
      <c r="AJ563">
        <f t="shared" si="226"/>
        <v>8.2857062332015868E-2</v>
      </c>
      <c r="AK563">
        <f t="shared" si="227"/>
        <v>5.0312544496626192E-2</v>
      </c>
      <c r="AL563">
        <f t="shared" si="228"/>
        <v>4.9913987503445931E-2</v>
      </c>
      <c r="AM563">
        <f t="shared" si="229"/>
        <v>7.4364240097692796E-2</v>
      </c>
      <c r="AN563">
        <f t="shared" si="230"/>
        <v>4.1421165269122859E-2</v>
      </c>
      <c r="AO563">
        <v>0</v>
      </c>
      <c r="AP563">
        <f t="shared" si="231"/>
        <v>8.8066183820924612E-2</v>
      </c>
      <c r="AQ563">
        <f t="shared" si="232"/>
        <v>4.3990024589832977E-2</v>
      </c>
      <c r="AR563">
        <v>7</v>
      </c>
      <c r="AS563">
        <f>AR563*'MRIP Selectivity'!$N$35</f>
        <v>4.4076159231091636E-2</v>
      </c>
      <c r="AT563">
        <f>AR563*'MRIP Selectivity'!$O$35</f>
        <v>4.3990024589832977E-2</v>
      </c>
      <c r="AU563">
        <f>AR563*'MRIP Selectivity'!$P$35</f>
        <v>6.3225199067932156E-3</v>
      </c>
      <c r="AV563">
        <v>2</v>
      </c>
      <c r="AW563">
        <f t="shared" si="233"/>
        <v>10</v>
      </c>
      <c r="AX563">
        <f t="shared" si="212"/>
        <v>0</v>
      </c>
      <c r="AY563">
        <f t="shared" si="213"/>
        <v>0</v>
      </c>
      <c r="AZ563">
        <f t="shared" si="214"/>
        <v>0</v>
      </c>
      <c r="BA563">
        <v>264.62099388000001</v>
      </c>
      <c r="BB563">
        <v>264.62099388000001</v>
      </c>
    </row>
    <row r="564" spans="1:54" x14ac:dyDescent="0.25">
      <c r="A564" t="s">
        <v>518</v>
      </c>
      <c r="B564" t="s">
        <v>3</v>
      </c>
      <c r="C564">
        <v>2013</v>
      </c>
      <c r="D564">
        <v>4</v>
      </c>
      <c r="E564">
        <v>8</v>
      </c>
      <c r="F564" t="s">
        <v>1846</v>
      </c>
      <c r="G564" t="s">
        <v>1769</v>
      </c>
      <c r="H564" t="s">
        <v>1891</v>
      </c>
      <c r="I564" t="s">
        <v>1812</v>
      </c>
      <c r="J564" t="s">
        <v>1819</v>
      </c>
      <c r="K564" t="str">
        <f t="shared" si="215"/>
        <v>Offshore</v>
      </c>
      <c r="L564">
        <v>6.1347881971999998</v>
      </c>
      <c r="M564">
        <f t="shared" si="208"/>
        <v>1623.3937499863575</v>
      </c>
      <c r="N564">
        <f t="shared" si="216"/>
        <v>6.1347881971999998</v>
      </c>
      <c r="O564">
        <f t="shared" si="217"/>
        <v>6.1347881971999998</v>
      </c>
      <c r="P564">
        <v>89.063116051181112</v>
      </c>
      <c r="Q564">
        <f t="shared" si="218"/>
        <v>14.517716535320766</v>
      </c>
      <c r="R564">
        <v>8.9602415062669571</v>
      </c>
      <c r="S564">
        <f t="shared" si="209"/>
        <v>2371.0680127931905</v>
      </c>
      <c r="T564">
        <f t="shared" si="219"/>
        <v>1.4605624869586422</v>
      </c>
      <c r="U564">
        <f t="shared" si="210"/>
        <v>8.9602415062669571</v>
      </c>
      <c r="V564">
        <f t="shared" si="220"/>
        <v>1.4605624869586422</v>
      </c>
      <c r="W564">
        <f t="shared" si="211"/>
        <v>8.9602415062669571</v>
      </c>
      <c r="X564">
        <f t="shared" si="221"/>
        <v>1.4605624869586422</v>
      </c>
      <c r="Y564">
        <v>0</v>
      </c>
      <c r="Z564">
        <f>Y564*'MRIP Selectivity'!$N$35</f>
        <v>0</v>
      </c>
      <c r="AA564">
        <f>Y564*'MRIP Selectivity'!$O$35</f>
        <v>0</v>
      </c>
      <c r="AB564">
        <f>Y564*'MRIP Selectivity'!$P$35</f>
        <v>0</v>
      </c>
      <c r="AC564">
        <v>0.74741255597723821</v>
      </c>
      <c r="AD564">
        <v>0.94160359434525442</v>
      </c>
      <c r="AE564">
        <v>1.3432654004296583</v>
      </c>
      <c r="AF564">
        <f t="shared" si="222"/>
        <v>0</v>
      </c>
      <c r="AG564">
        <f t="shared" si="223"/>
        <v>0</v>
      </c>
      <c r="AH564">
        <f t="shared" si="224"/>
        <v>0</v>
      </c>
      <c r="AI564">
        <f t="shared" si="225"/>
        <v>0</v>
      </c>
      <c r="AJ564">
        <f t="shared" si="226"/>
        <v>0</v>
      </c>
      <c r="AK564">
        <f t="shared" si="227"/>
        <v>0</v>
      </c>
      <c r="AL564">
        <f t="shared" si="228"/>
        <v>0</v>
      </c>
      <c r="AM564">
        <f t="shared" si="229"/>
        <v>8.9602415062669571</v>
      </c>
      <c r="AN564">
        <f t="shared" si="230"/>
        <v>8.9602415062669571</v>
      </c>
      <c r="AO564">
        <v>8</v>
      </c>
      <c r="AP564">
        <f t="shared" si="231"/>
        <v>8</v>
      </c>
      <c r="AQ564">
        <f t="shared" si="232"/>
        <v>8</v>
      </c>
      <c r="AR564">
        <v>0</v>
      </c>
      <c r="AS564">
        <f>AR564*'MRIP Selectivity'!$N$35</f>
        <v>0</v>
      </c>
      <c r="AT564">
        <f>AR564*'MRIP Selectivity'!$O$35</f>
        <v>0</v>
      </c>
      <c r="AU564">
        <f>AR564*'MRIP Selectivity'!$P$35</f>
        <v>0</v>
      </c>
      <c r="AV564">
        <v>2</v>
      </c>
      <c r="AW564">
        <f t="shared" si="233"/>
        <v>10</v>
      </c>
      <c r="AX564">
        <f t="shared" si="212"/>
        <v>0</v>
      </c>
      <c r="AY564">
        <f t="shared" si="213"/>
        <v>0</v>
      </c>
      <c r="AZ564">
        <f t="shared" si="214"/>
        <v>0</v>
      </c>
      <c r="BA564">
        <v>264.62099388000001</v>
      </c>
      <c r="BB564">
        <v>264.62099388000001</v>
      </c>
    </row>
    <row r="565" spans="1:54" x14ac:dyDescent="0.25">
      <c r="A565" t="s">
        <v>519</v>
      </c>
      <c r="B565" t="s">
        <v>3</v>
      </c>
      <c r="C565">
        <v>2013</v>
      </c>
      <c r="D565">
        <v>4</v>
      </c>
      <c r="E565">
        <v>8</v>
      </c>
      <c r="F565" t="s">
        <v>1868</v>
      </c>
      <c r="G565" t="s">
        <v>1769</v>
      </c>
      <c r="H565" t="s">
        <v>1890</v>
      </c>
      <c r="I565" t="s">
        <v>1812</v>
      </c>
      <c r="J565" t="s">
        <v>1767</v>
      </c>
      <c r="K565" t="str">
        <f t="shared" si="215"/>
        <v>Inshore</v>
      </c>
      <c r="L565">
        <v>0</v>
      </c>
      <c r="M565">
        <f t="shared" si="208"/>
        <v>0</v>
      </c>
      <c r="N565">
        <f t="shared" si="216"/>
        <v>7.5485300417935386E-2</v>
      </c>
      <c r="O565">
        <f t="shared" si="217"/>
        <v>3.7705735362713981E-2</v>
      </c>
      <c r="P565">
        <v>0</v>
      </c>
      <c r="Q565">
        <f t="shared" si="218"/>
        <v>0</v>
      </c>
      <c r="R565">
        <v>0</v>
      </c>
      <c r="S565">
        <f t="shared" si="209"/>
        <v>0</v>
      </c>
      <c r="T565">
        <f t="shared" si="219"/>
        <v>0</v>
      </c>
      <c r="U565">
        <f t="shared" si="210"/>
        <v>6.3740777226593825E-2</v>
      </c>
      <c r="V565">
        <f t="shared" si="220"/>
        <v>0.84441310922369928</v>
      </c>
      <c r="W565">
        <f t="shared" si="211"/>
        <v>3.5503855944962449E-2</v>
      </c>
      <c r="X565">
        <f t="shared" si="221"/>
        <v>0.94160359434525442</v>
      </c>
      <c r="Y565">
        <v>6</v>
      </c>
      <c r="Z565">
        <f>Y565*'MRIP Selectivity'!$N$35</f>
        <v>3.7779565055221398E-2</v>
      </c>
      <c r="AA565">
        <f>Y565*'MRIP Selectivity'!$O$35</f>
        <v>3.7705735362713981E-2</v>
      </c>
      <c r="AB565">
        <f>Y565*'MRIP Selectivity'!$P$35</f>
        <v>5.4193027772513275E-3</v>
      </c>
      <c r="AC565">
        <v>0.74741255597723821</v>
      </c>
      <c r="AD565">
        <v>0.94160359434525442</v>
      </c>
      <c r="AE565">
        <v>1.3432654004296583</v>
      </c>
      <c r="AF565">
        <f t="shared" si="222"/>
        <v>2.8236921281631376E-2</v>
      </c>
      <c r="AG565">
        <f t="shared" si="223"/>
        <v>3.5503855944962449E-2</v>
      </c>
      <c r="AH565">
        <f t="shared" si="224"/>
        <v>7.2795619151340635E-3</v>
      </c>
      <c r="AI565">
        <f t="shared" si="225"/>
        <v>8.0904603195186719E-2</v>
      </c>
      <c r="AJ565">
        <f t="shared" si="226"/>
        <v>7.1020339141727895E-2</v>
      </c>
      <c r="AK565">
        <f t="shared" si="227"/>
        <v>4.3125038139965308E-2</v>
      </c>
      <c r="AL565">
        <f t="shared" si="228"/>
        <v>4.2783417860096512E-2</v>
      </c>
      <c r="AM565">
        <f t="shared" si="229"/>
        <v>6.3740777226593825E-2</v>
      </c>
      <c r="AN565">
        <f t="shared" si="230"/>
        <v>3.5503855944962449E-2</v>
      </c>
      <c r="AO565">
        <v>0</v>
      </c>
      <c r="AP565">
        <f t="shared" si="231"/>
        <v>7.5485300417935386E-2</v>
      </c>
      <c r="AQ565">
        <f t="shared" si="232"/>
        <v>3.7705735362713981E-2</v>
      </c>
      <c r="AR565">
        <v>6</v>
      </c>
      <c r="AS565">
        <f>AR565*'MRIP Selectivity'!$N$35</f>
        <v>3.7779565055221398E-2</v>
      </c>
      <c r="AT565">
        <f>AR565*'MRIP Selectivity'!$O$35</f>
        <v>3.7705735362713981E-2</v>
      </c>
      <c r="AU565">
        <f>AR565*'MRIP Selectivity'!$P$35</f>
        <v>5.4193027772513275E-3</v>
      </c>
      <c r="AV565">
        <v>1</v>
      </c>
      <c r="AW565">
        <f t="shared" si="233"/>
        <v>5</v>
      </c>
      <c r="AX565">
        <f t="shared" si="212"/>
        <v>0</v>
      </c>
      <c r="AY565">
        <f t="shared" si="213"/>
        <v>0</v>
      </c>
      <c r="AZ565">
        <f t="shared" si="214"/>
        <v>0</v>
      </c>
      <c r="BA565">
        <v>1712.4354569</v>
      </c>
      <c r="BB565">
        <v>1712.4354569</v>
      </c>
    </row>
    <row r="566" spans="1:54" x14ac:dyDescent="0.25">
      <c r="A566" t="s">
        <v>520</v>
      </c>
      <c r="B566" t="s">
        <v>3</v>
      </c>
      <c r="C566">
        <v>2013</v>
      </c>
      <c r="D566">
        <v>4</v>
      </c>
      <c r="E566">
        <v>8</v>
      </c>
      <c r="F566" t="s">
        <v>1870</v>
      </c>
      <c r="G566" t="s">
        <v>1769</v>
      </c>
      <c r="H566" t="s">
        <v>1840</v>
      </c>
      <c r="I566" t="s">
        <v>1812</v>
      </c>
      <c r="J566" t="s">
        <v>1813</v>
      </c>
      <c r="K566" t="str">
        <f t="shared" si="215"/>
        <v>Inshore</v>
      </c>
      <c r="L566">
        <v>0</v>
      </c>
      <c r="M566">
        <f t="shared" si="208"/>
        <v>0</v>
      </c>
      <c r="N566">
        <f t="shared" si="216"/>
        <v>1.258088340298923E-2</v>
      </c>
      <c r="O566">
        <f t="shared" si="217"/>
        <v>6.2842892271189965E-3</v>
      </c>
      <c r="P566">
        <v>0</v>
      </c>
      <c r="Q566">
        <f t="shared" si="218"/>
        <v>0</v>
      </c>
      <c r="R566">
        <v>0</v>
      </c>
      <c r="S566">
        <f t="shared" si="209"/>
        <v>0</v>
      </c>
      <c r="T566">
        <f t="shared" si="219"/>
        <v>0</v>
      </c>
      <c r="U566">
        <f t="shared" si="210"/>
        <v>1.0623462871098971E-2</v>
      </c>
      <c r="V566">
        <f t="shared" si="220"/>
        <v>0.84441310922369939</v>
      </c>
      <c r="W566">
        <f t="shared" si="211"/>
        <v>5.9173093241604077E-3</v>
      </c>
      <c r="X566">
        <f t="shared" si="221"/>
        <v>0.94160359434525431</v>
      </c>
      <c r="Y566">
        <v>1</v>
      </c>
      <c r="Z566">
        <f>Y566*'MRIP Selectivity'!$N$35</f>
        <v>6.2965941758702333E-3</v>
      </c>
      <c r="AA566">
        <f>Y566*'MRIP Selectivity'!$O$35</f>
        <v>6.2842892271189965E-3</v>
      </c>
      <c r="AB566">
        <f>Y566*'MRIP Selectivity'!$P$35</f>
        <v>9.0321712954188795E-4</v>
      </c>
      <c r="AC566">
        <v>0.74741255597723821</v>
      </c>
      <c r="AD566">
        <v>0.94160359434525442</v>
      </c>
      <c r="AE566">
        <v>1.3432654004296583</v>
      </c>
      <c r="AF566">
        <f t="shared" si="222"/>
        <v>4.7061535469385633E-3</v>
      </c>
      <c r="AG566">
        <f t="shared" si="223"/>
        <v>5.9173093241604077E-3</v>
      </c>
      <c r="AH566">
        <f t="shared" si="224"/>
        <v>1.2132603191890106E-3</v>
      </c>
      <c r="AI566">
        <f t="shared" si="225"/>
        <v>1.3484100532531117E-2</v>
      </c>
      <c r="AJ566">
        <f t="shared" si="226"/>
        <v>1.1836723190287982E-2</v>
      </c>
      <c r="AK566">
        <f t="shared" si="227"/>
        <v>7.1875063566608846E-3</v>
      </c>
      <c r="AL566">
        <f t="shared" si="228"/>
        <v>7.1305696433494187E-3</v>
      </c>
      <c r="AM566">
        <f t="shared" si="229"/>
        <v>1.0623462871098971E-2</v>
      </c>
      <c r="AN566">
        <f t="shared" si="230"/>
        <v>5.9173093241604077E-3</v>
      </c>
      <c r="AO566">
        <v>0</v>
      </c>
      <c r="AP566">
        <f t="shared" si="231"/>
        <v>1.258088340298923E-2</v>
      </c>
      <c r="AQ566">
        <f t="shared" si="232"/>
        <v>6.2842892271189965E-3</v>
      </c>
      <c r="AR566">
        <v>1</v>
      </c>
      <c r="AS566">
        <f>AR566*'MRIP Selectivity'!$N$35</f>
        <v>6.2965941758702333E-3</v>
      </c>
      <c r="AT566">
        <f>AR566*'MRIP Selectivity'!$O$35</f>
        <v>6.2842892271189965E-3</v>
      </c>
      <c r="AU566">
        <f>AR566*'MRIP Selectivity'!$P$35</f>
        <v>9.0321712954188795E-4</v>
      </c>
      <c r="AV566">
        <v>1</v>
      </c>
      <c r="AW566">
        <f t="shared" si="233"/>
        <v>5</v>
      </c>
      <c r="AX566">
        <f t="shared" si="212"/>
        <v>0</v>
      </c>
      <c r="AY566">
        <f t="shared" si="213"/>
        <v>0</v>
      </c>
      <c r="AZ566">
        <f t="shared" si="214"/>
        <v>0</v>
      </c>
      <c r="BA566">
        <v>2339.3093156999998</v>
      </c>
      <c r="BB566">
        <v>2339.3093156999998</v>
      </c>
    </row>
    <row r="567" spans="1:54" x14ac:dyDescent="0.25">
      <c r="A567" t="s">
        <v>521</v>
      </c>
      <c r="B567" t="s">
        <v>3</v>
      </c>
      <c r="C567">
        <v>2013</v>
      </c>
      <c r="D567">
        <v>5</v>
      </c>
      <c r="E567">
        <v>9</v>
      </c>
      <c r="F567" t="s">
        <v>1870</v>
      </c>
      <c r="G567" t="s">
        <v>1769</v>
      </c>
      <c r="H567" t="s">
        <v>1891</v>
      </c>
      <c r="I567" t="s">
        <v>1812</v>
      </c>
      <c r="J567" t="s">
        <v>1813</v>
      </c>
      <c r="K567" t="str">
        <f t="shared" si="215"/>
        <v>Inshore</v>
      </c>
      <c r="L567">
        <v>0</v>
      </c>
      <c r="M567">
        <f t="shared" si="208"/>
        <v>0</v>
      </c>
      <c r="N567">
        <f t="shared" si="216"/>
        <v>5.0323533611956919E-2</v>
      </c>
      <c r="O567">
        <f t="shared" si="217"/>
        <v>2.5137156908475986E-2</v>
      </c>
      <c r="P567">
        <v>0</v>
      </c>
      <c r="Q567">
        <f t="shared" si="218"/>
        <v>0</v>
      </c>
      <c r="R567">
        <v>0</v>
      </c>
      <c r="S567">
        <f t="shared" si="209"/>
        <v>0</v>
      </c>
      <c r="T567">
        <f t="shared" si="219"/>
        <v>0</v>
      </c>
      <c r="U567">
        <f t="shared" si="210"/>
        <v>4.2493851484395884E-2</v>
      </c>
      <c r="V567">
        <f t="shared" si="220"/>
        <v>0.84441310922369939</v>
      </c>
      <c r="W567">
        <f t="shared" si="211"/>
        <v>2.3669237296641631E-2</v>
      </c>
      <c r="X567">
        <f t="shared" si="221"/>
        <v>0.94160359434525431</v>
      </c>
      <c r="Y567">
        <v>4</v>
      </c>
      <c r="Z567">
        <f>Y567*'MRIP Selectivity'!$N$35</f>
        <v>2.5186376703480933E-2</v>
      </c>
      <c r="AA567">
        <f>Y567*'MRIP Selectivity'!$O$35</f>
        <v>2.5137156908475986E-2</v>
      </c>
      <c r="AB567">
        <f>Y567*'MRIP Selectivity'!$P$35</f>
        <v>3.6128685181675518E-3</v>
      </c>
      <c r="AC567">
        <v>0.74741255597723821</v>
      </c>
      <c r="AD567">
        <v>0.94160359434525442</v>
      </c>
      <c r="AE567">
        <v>1.3432654004296583</v>
      </c>
      <c r="AF567">
        <f t="shared" si="222"/>
        <v>1.8824614187754253E-2</v>
      </c>
      <c r="AG567">
        <f t="shared" si="223"/>
        <v>2.3669237296641631E-2</v>
      </c>
      <c r="AH567">
        <f t="shared" si="224"/>
        <v>4.8530412767560423E-3</v>
      </c>
      <c r="AI567">
        <f t="shared" si="225"/>
        <v>5.3936402130124468E-2</v>
      </c>
      <c r="AJ567">
        <f t="shared" si="226"/>
        <v>4.7346892761151928E-2</v>
      </c>
      <c r="AK567">
        <f t="shared" si="227"/>
        <v>2.8750025426643538E-2</v>
      </c>
      <c r="AL567">
        <f t="shared" si="228"/>
        <v>2.8522278573397675E-2</v>
      </c>
      <c r="AM567">
        <f t="shared" si="229"/>
        <v>4.2493851484395884E-2</v>
      </c>
      <c r="AN567">
        <f t="shared" si="230"/>
        <v>2.3669237296641631E-2</v>
      </c>
      <c r="AO567">
        <v>0</v>
      </c>
      <c r="AP567">
        <f t="shared" si="231"/>
        <v>5.0323533611956919E-2</v>
      </c>
      <c r="AQ567">
        <f t="shared" si="232"/>
        <v>2.5137156908475986E-2</v>
      </c>
      <c r="AR567">
        <v>4</v>
      </c>
      <c r="AS567">
        <f>AR567*'MRIP Selectivity'!$N$35</f>
        <v>2.5186376703480933E-2</v>
      </c>
      <c r="AT567">
        <f>AR567*'MRIP Selectivity'!$O$35</f>
        <v>2.5137156908475986E-2</v>
      </c>
      <c r="AU567">
        <f>AR567*'MRIP Selectivity'!$P$35</f>
        <v>3.6128685181675518E-3</v>
      </c>
      <c r="AV567">
        <v>9</v>
      </c>
      <c r="AW567">
        <f t="shared" si="233"/>
        <v>45</v>
      </c>
      <c r="AX567">
        <f t="shared" si="212"/>
        <v>0</v>
      </c>
      <c r="AY567">
        <f t="shared" si="213"/>
        <v>0</v>
      </c>
      <c r="AZ567">
        <f t="shared" si="214"/>
        <v>0</v>
      </c>
      <c r="BA567">
        <v>668.22395306999999</v>
      </c>
      <c r="BB567">
        <v>668.22395306999999</v>
      </c>
    </row>
    <row r="568" spans="1:54" x14ac:dyDescent="0.25">
      <c r="A568" t="s">
        <v>522</v>
      </c>
      <c r="B568" t="s">
        <v>3</v>
      </c>
      <c r="C568">
        <v>2013</v>
      </c>
      <c r="D568">
        <v>5</v>
      </c>
      <c r="E568">
        <v>10</v>
      </c>
      <c r="F568" t="s">
        <v>1820</v>
      </c>
      <c r="G568" t="s">
        <v>1769</v>
      </c>
      <c r="H568" t="s">
        <v>1891</v>
      </c>
      <c r="I568" t="s">
        <v>1812</v>
      </c>
      <c r="J568" t="s">
        <v>1767</v>
      </c>
      <c r="K568" t="str">
        <f t="shared" si="215"/>
        <v>Inshore</v>
      </c>
      <c r="L568">
        <v>0</v>
      </c>
      <c r="M568">
        <f t="shared" si="208"/>
        <v>0</v>
      </c>
      <c r="N568">
        <f t="shared" si="216"/>
        <v>0.18871325104483844</v>
      </c>
      <c r="O568">
        <f t="shared" si="217"/>
        <v>9.4264338406784942E-2</v>
      </c>
      <c r="P568">
        <v>0</v>
      </c>
      <c r="Q568">
        <f t="shared" si="218"/>
        <v>0</v>
      </c>
      <c r="R568">
        <v>0</v>
      </c>
      <c r="S568">
        <f t="shared" si="209"/>
        <v>0</v>
      </c>
      <c r="T568">
        <f t="shared" si="219"/>
        <v>0</v>
      </c>
      <c r="U568">
        <f t="shared" si="210"/>
        <v>0.15935194306648456</v>
      </c>
      <c r="V568">
        <f t="shared" si="220"/>
        <v>0.84441310922369939</v>
      </c>
      <c r="W568">
        <f t="shared" si="211"/>
        <v>8.875963986240612E-2</v>
      </c>
      <c r="X568">
        <f t="shared" si="221"/>
        <v>0.94160359434525442</v>
      </c>
      <c r="Y568">
        <v>15</v>
      </c>
      <c r="Z568">
        <f>Y568*'MRIP Selectivity'!$N$35</f>
        <v>9.4448912638053495E-2</v>
      </c>
      <c r="AA568">
        <f>Y568*'MRIP Selectivity'!$O$35</f>
        <v>9.4264338406784942E-2</v>
      </c>
      <c r="AB568">
        <f>Y568*'MRIP Selectivity'!$P$35</f>
        <v>1.354825694312832E-2</v>
      </c>
      <c r="AC568">
        <v>0.74741255597723821</v>
      </c>
      <c r="AD568">
        <v>0.94160359434525442</v>
      </c>
      <c r="AE568">
        <v>1.3432654004296583</v>
      </c>
      <c r="AF568">
        <f t="shared" si="222"/>
        <v>7.0592303204078444E-2</v>
      </c>
      <c r="AG568">
        <f t="shared" si="223"/>
        <v>8.875963986240612E-2</v>
      </c>
      <c r="AH568">
        <f t="shared" si="224"/>
        <v>1.819890478783516E-2</v>
      </c>
      <c r="AI568">
        <f t="shared" si="225"/>
        <v>0.20226150798796677</v>
      </c>
      <c r="AJ568">
        <f t="shared" si="226"/>
        <v>0.17755084785431974</v>
      </c>
      <c r="AK568">
        <f t="shared" si="227"/>
        <v>0.10781259534991326</v>
      </c>
      <c r="AL568">
        <f t="shared" si="228"/>
        <v>0.10695854465024128</v>
      </c>
      <c r="AM568">
        <f t="shared" si="229"/>
        <v>0.15935194306648456</v>
      </c>
      <c r="AN568">
        <f t="shared" si="230"/>
        <v>8.875963986240612E-2</v>
      </c>
      <c r="AO568">
        <v>0</v>
      </c>
      <c r="AP568">
        <f t="shared" si="231"/>
        <v>0.18871325104483844</v>
      </c>
      <c r="AQ568">
        <f t="shared" si="232"/>
        <v>9.4264338406784942E-2</v>
      </c>
      <c r="AR568">
        <v>15</v>
      </c>
      <c r="AS568">
        <f>AR568*'MRIP Selectivity'!$N$35</f>
        <v>9.4448912638053495E-2</v>
      </c>
      <c r="AT568">
        <f>AR568*'MRIP Selectivity'!$O$35</f>
        <v>9.4264338406784942E-2</v>
      </c>
      <c r="AU568">
        <f>AR568*'MRIP Selectivity'!$P$35</f>
        <v>1.354825694312832E-2</v>
      </c>
      <c r="AV568">
        <v>2</v>
      </c>
      <c r="AW568">
        <f t="shared" si="233"/>
        <v>10</v>
      </c>
      <c r="AX568">
        <f t="shared" si="212"/>
        <v>0</v>
      </c>
      <c r="AY568">
        <f t="shared" si="213"/>
        <v>0</v>
      </c>
      <c r="AZ568">
        <f t="shared" si="214"/>
        <v>0</v>
      </c>
      <c r="BA568">
        <v>302.48486657000001</v>
      </c>
      <c r="BB568">
        <v>302.48486657000001</v>
      </c>
    </row>
    <row r="569" spans="1:54" x14ac:dyDescent="0.25">
      <c r="A569" t="s">
        <v>523</v>
      </c>
      <c r="B569" t="s">
        <v>3</v>
      </c>
      <c r="C569">
        <v>2013</v>
      </c>
      <c r="D569">
        <v>6</v>
      </c>
      <c r="E569">
        <v>11</v>
      </c>
      <c r="F569" t="s">
        <v>1872</v>
      </c>
      <c r="G569" t="s">
        <v>1769</v>
      </c>
      <c r="H569" t="s">
        <v>1891</v>
      </c>
      <c r="I569" t="s">
        <v>1812</v>
      </c>
      <c r="J569" t="s">
        <v>1767</v>
      </c>
      <c r="K569" t="str">
        <f t="shared" si="215"/>
        <v>Inshore</v>
      </c>
      <c r="L569">
        <v>0</v>
      </c>
      <c r="M569">
        <f t="shared" si="208"/>
        <v>0</v>
      </c>
      <c r="N569">
        <f t="shared" si="216"/>
        <v>0.31452208507473078</v>
      </c>
      <c r="O569">
        <f t="shared" si="217"/>
        <v>0.15710723067797491</v>
      </c>
      <c r="P569">
        <v>0</v>
      </c>
      <c r="Q569">
        <f t="shared" si="218"/>
        <v>0</v>
      </c>
      <c r="R569">
        <v>0</v>
      </c>
      <c r="S569">
        <f t="shared" si="209"/>
        <v>0</v>
      </c>
      <c r="T569">
        <f t="shared" si="219"/>
        <v>0</v>
      </c>
      <c r="U569">
        <f t="shared" si="210"/>
        <v>0.26558657177747425</v>
      </c>
      <c r="V569">
        <f t="shared" si="220"/>
        <v>0.84441310922369917</v>
      </c>
      <c r="W569">
        <f t="shared" si="211"/>
        <v>0.1479327331040102</v>
      </c>
      <c r="X569">
        <f t="shared" si="221"/>
        <v>0.94160359434525442</v>
      </c>
      <c r="Y569">
        <v>25</v>
      </c>
      <c r="Z569">
        <f>Y569*'MRIP Selectivity'!$N$35</f>
        <v>0.15741485439675584</v>
      </c>
      <c r="AA569">
        <f>Y569*'MRIP Selectivity'!$O$35</f>
        <v>0.15710723067797491</v>
      </c>
      <c r="AB569">
        <f>Y569*'MRIP Selectivity'!$P$35</f>
        <v>2.2580428238547199E-2</v>
      </c>
      <c r="AC569">
        <v>0.74741255597723821</v>
      </c>
      <c r="AD569">
        <v>0.94160359434525442</v>
      </c>
      <c r="AE569">
        <v>1.3432654004296583</v>
      </c>
      <c r="AF569">
        <f t="shared" si="222"/>
        <v>0.11765383867346407</v>
      </c>
      <c r="AG569">
        <f t="shared" si="223"/>
        <v>0.1479327331040102</v>
      </c>
      <c r="AH569">
        <f t="shared" si="224"/>
        <v>3.0331507979725267E-2</v>
      </c>
      <c r="AI569">
        <f t="shared" si="225"/>
        <v>0.33710251331327801</v>
      </c>
      <c r="AJ569">
        <f t="shared" si="226"/>
        <v>0.29591807975719953</v>
      </c>
      <c r="AK569">
        <f t="shared" si="227"/>
        <v>0.17968765891652211</v>
      </c>
      <c r="AL569">
        <f t="shared" si="228"/>
        <v>0.17826424108373545</v>
      </c>
      <c r="AM569">
        <f t="shared" si="229"/>
        <v>0.26558657177747425</v>
      </c>
      <c r="AN569">
        <f t="shared" si="230"/>
        <v>0.1479327331040102</v>
      </c>
      <c r="AO569">
        <v>0</v>
      </c>
      <c r="AP569">
        <f t="shared" si="231"/>
        <v>0.31452208507473078</v>
      </c>
      <c r="AQ569">
        <f t="shared" si="232"/>
        <v>0.15710723067797491</v>
      </c>
      <c r="AR569">
        <v>25</v>
      </c>
      <c r="AS569">
        <f>AR569*'MRIP Selectivity'!$N$35</f>
        <v>0.15741485439675584</v>
      </c>
      <c r="AT569">
        <f>AR569*'MRIP Selectivity'!$O$35</f>
        <v>0.15710723067797491</v>
      </c>
      <c r="AU569">
        <f>AR569*'MRIP Selectivity'!$P$35</f>
        <v>2.2580428238547199E-2</v>
      </c>
      <c r="AV569">
        <v>2</v>
      </c>
      <c r="AW569">
        <f t="shared" si="233"/>
        <v>10</v>
      </c>
      <c r="AX569">
        <f t="shared" si="212"/>
        <v>0</v>
      </c>
      <c r="AY569">
        <f t="shared" si="213"/>
        <v>0</v>
      </c>
      <c r="AZ569">
        <f t="shared" si="214"/>
        <v>0</v>
      </c>
      <c r="BA569">
        <v>80.156398147999994</v>
      </c>
      <c r="BB569">
        <v>80.156398147999994</v>
      </c>
    </row>
    <row r="570" spans="1:54" x14ac:dyDescent="0.25">
      <c r="A570" t="s">
        <v>524</v>
      </c>
      <c r="B570" t="s">
        <v>3</v>
      </c>
      <c r="C570">
        <v>2013</v>
      </c>
      <c r="D570">
        <v>6</v>
      </c>
      <c r="E570">
        <v>11</v>
      </c>
      <c r="F570" t="s">
        <v>1839</v>
      </c>
      <c r="G570" t="s">
        <v>1769</v>
      </c>
      <c r="H570" t="s">
        <v>1890</v>
      </c>
      <c r="I570" t="s">
        <v>1812</v>
      </c>
      <c r="J570" t="s">
        <v>1813</v>
      </c>
      <c r="K570" t="str">
        <f t="shared" si="215"/>
        <v>Inshore</v>
      </c>
      <c r="L570">
        <v>0</v>
      </c>
      <c r="M570">
        <f t="shared" si="208"/>
        <v>0</v>
      </c>
      <c r="N570">
        <f t="shared" si="216"/>
        <v>1.258088340298923E-2</v>
      </c>
      <c r="O570">
        <f t="shared" si="217"/>
        <v>6.2842892271189965E-3</v>
      </c>
      <c r="P570">
        <v>0</v>
      </c>
      <c r="Q570">
        <f t="shared" si="218"/>
        <v>0</v>
      </c>
      <c r="R570">
        <v>0</v>
      </c>
      <c r="S570">
        <f t="shared" si="209"/>
        <v>0</v>
      </c>
      <c r="T570">
        <f t="shared" si="219"/>
        <v>0</v>
      </c>
      <c r="U570">
        <f t="shared" si="210"/>
        <v>1.0623462871098971E-2</v>
      </c>
      <c r="V570">
        <f t="shared" si="220"/>
        <v>0.84441310922369939</v>
      </c>
      <c r="W570">
        <f t="shared" si="211"/>
        <v>5.9173093241604077E-3</v>
      </c>
      <c r="X570">
        <f t="shared" si="221"/>
        <v>0.94160359434525431</v>
      </c>
      <c r="Y570">
        <v>1</v>
      </c>
      <c r="Z570">
        <f>Y570*'MRIP Selectivity'!$N$35</f>
        <v>6.2965941758702333E-3</v>
      </c>
      <c r="AA570">
        <f>Y570*'MRIP Selectivity'!$O$35</f>
        <v>6.2842892271189965E-3</v>
      </c>
      <c r="AB570">
        <f>Y570*'MRIP Selectivity'!$P$35</f>
        <v>9.0321712954188795E-4</v>
      </c>
      <c r="AC570">
        <v>0.74741255597723821</v>
      </c>
      <c r="AD570">
        <v>0.94160359434525442</v>
      </c>
      <c r="AE570">
        <v>1.3432654004296583</v>
      </c>
      <c r="AF570">
        <f t="shared" si="222"/>
        <v>4.7061535469385633E-3</v>
      </c>
      <c r="AG570">
        <f t="shared" si="223"/>
        <v>5.9173093241604077E-3</v>
      </c>
      <c r="AH570">
        <f t="shared" si="224"/>
        <v>1.2132603191890106E-3</v>
      </c>
      <c r="AI570">
        <f t="shared" si="225"/>
        <v>1.3484100532531117E-2</v>
      </c>
      <c r="AJ570">
        <f t="shared" si="226"/>
        <v>1.1836723190287982E-2</v>
      </c>
      <c r="AK570">
        <f t="shared" si="227"/>
        <v>7.1875063566608846E-3</v>
      </c>
      <c r="AL570">
        <f t="shared" si="228"/>
        <v>7.1305696433494187E-3</v>
      </c>
      <c r="AM570">
        <f t="shared" si="229"/>
        <v>1.0623462871098971E-2</v>
      </c>
      <c r="AN570">
        <f t="shared" si="230"/>
        <v>5.9173093241604077E-3</v>
      </c>
      <c r="AO570">
        <v>0</v>
      </c>
      <c r="AP570">
        <f t="shared" si="231"/>
        <v>1.258088340298923E-2</v>
      </c>
      <c r="AQ570">
        <f t="shared" si="232"/>
        <v>6.2842892271189965E-3</v>
      </c>
      <c r="AR570">
        <v>1</v>
      </c>
      <c r="AS570">
        <f>AR570*'MRIP Selectivity'!$N$35</f>
        <v>6.2965941758702333E-3</v>
      </c>
      <c r="AT570">
        <f>AR570*'MRIP Selectivity'!$O$35</f>
        <v>6.2842892271189965E-3</v>
      </c>
      <c r="AU570">
        <f>AR570*'MRIP Selectivity'!$P$35</f>
        <v>9.0321712954188795E-4</v>
      </c>
      <c r="AV570">
        <v>1</v>
      </c>
      <c r="AW570">
        <f t="shared" si="233"/>
        <v>5</v>
      </c>
      <c r="AX570">
        <f t="shared" si="212"/>
        <v>0</v>
      </c>
      <c r="AY570">
        <f t="shared" si="213"/>
        <v>0</v>
      </c>
      <c r="AZ570">
        <f t="shared" si="214"/>
        <v>0</v>
      </c>
      <c r="BA570">
        <v>81.587639401999994</v>
      </c>
      <c r="BB570">
        <v>81.587639401999994</v>
      </c>
    </row>
    <row r="571" spans="1:54" x14ac:dyDescent="0.25">
      <c r="A571" t="s">
        <v>525</v>
      </c>
      <c r="B571" t="s">
        <v>3</v>
      </c>
      <c r="C571">
        <v>2014</v>
      </c>
      <c r="D571">
        <v>1</v>
      </c>
      <c r="E571">
        <v>2</v>
      </c>
      <c r="F571" t="s">
        <v>1849</v>
      </c>
      <c r="G571" t="s">
        <v>1769</v>
      </c>
      <c r="H571" t="s">
        <v>1891</v>
      </c>
      <c r="I571" t="s">
        <v>1812</v>
      </c>
      <c r="J571" t="s">
        <v>1819</v>
      </c>
      <c r="K571" t="str">
        <f t="shared" si="215"/>
        <v>Offshore</v>
      </c>
      <c r="L571">
        <v>10.172402268000001</v>
      </c>
      <c r="M571">
        <f t="shared" si="208"/>
        <v>13136.965633854179</v>
      </c>
      <c r="N571">
        <f t="shared" si="216"/>
        <v>10.801446438149464</v>
      </c>
      <c r="O571">
        <f t="shared" si="217"/>
        <v>10.486616729355951</v>
      </c>
      <c r="P571">
        <v>144.81656141732284</v>
      </c>
      <c r="Q571">
        <f t="shared" si="218"/>
        <v>14.236220472019857</v>
      </c>
      <c r="R571">
        <v>14.995747693463187</v>
      </c>
      <c r="S571">
        <f t="shared" si="209"/>
        <v>19365.988181836416</v>
      </c>
      <c r="T571">
        <f t="shared" si="219"/>
        <v>1.4741599180201812</v>
      </c>
      <c r="U571">
        <f t="shared" si="210"/>
        <v>15.587583852977586</v>
      </c>
      <c r="V571">
        <f t="shared" si="220"/>
        <v>1.4431015273958159</v>
      </c>
      <c r="W571">
        <f t="shared" si="211"/>
        <v>15.352276175630658</v>
      </c>
      <c r="X571">
        <f t="shared" si="221"/>
        <v>1.4639875349552836</v>
      </c>
      <c r="Y571">
        <v>50</v>
      </c>
      <c r="Z571">
        <f>Y571*'MRIP Selectivity'!$N$35</f>
        <v>0.31482970879351169</v>
      </c>
      <c r="AA571">
        <f>Y571*'MRIP Selectivity'!$O$35</f>
        <v>0.31421446135594983</v>
      </c>
      <c r="AB571">
        <f>Y571*'MRIP Selectivity'!$P$35</f>
        <v>4.5160856477094398E-2</v>
      </c>
      <c r="AC571">
        <v>0.74741255597723821</v>
      </c>
      <c r="AD571">
        <v>0.94160359434525442</v>
      </c>
      <c r="AE571">
        <v>1.3432654004296583</v>
      </c>
      <c r="AF571">
        <f t="shared" si="222"/>
        <v>0.23530767734692815</v>
      </c>
      <c r="AG571">
        <f t="shared" si="223"/>
        <v>0.2958654662080204</v>
      </c>
      <c r="AH571">
        <f t="shared" si="224"/>
        <v>6.0663015959450534E-2</v>
      </c>
      <c r="AI571">
        <f t="shared" si="225"/>
        <v>0.67420502662655601</v>
      </c>
      <c r="AJ571">
        <f t="shared" si="226"/>
        <v>0.59183615951439905</v>
      </c>
      <c r="AK571">
        <f t="shared" si="227"/>
        <v>0.35937531783304422</v>
      </c>
      <c r="AL571">
        <f t="shared" si="228"/>
        <v>0.35652848216747091</v>
      </c>
      <c r="AM571">
        <f t="shared" si="229"/>
        <v>15.526920837018135</v>
      </c>
      <c r="AN571">
        <f t="shared" si="230"/>
        <v>15.291613159671208</v>
      </c>
      <c r="AO571">
        <v>15</v>
      </c>
      <c r="AP571">
        <f t="shared" si="231"/>
        <v>15.629044170149463</v>
      </c>
      <c r="AQ571">
        <f t="shared" si="232"/>
        <v>15.314214461355951</v>
      </c>
      <c r="AR571">
        <v>50</v>
      </c>
      <c r="AS571">
        <f>AR571*'MRIP Selectivity'!$N$35</f>
        <v>0.31482970879351169</v>
      </c>
      <c r="AT571">
        <f>AR571*'MRIP Selectivity'!$O$35</f>
        <v>0.31421446135594983</v>
      </c>
      <c r="AU571">
        <f>AR571*'MRIP Selectivity'!$P$35</f>
        <v>4.5160856477094398E-2</v>
      </c>
      <c r="AV571">
        <v>2</v>
      </c>
      <c r="AW571">
        <f t="shared" si="233"/>
        <v>10</v>
      </c>
      <c r="AX571">
        <f t="shared" si="212"/>
        <v>1</v>
      </c>
      <c r="AY571">
        <f t="shared" si="213"/>
        <v>1</v>
      </c>
      <c r="AZ571">
        <f t="shared" si="214"/>
        <v>1</v>
      </c>
      <c r="BA571">
        <v>1291.4319831</v>
      </c>
      <c r="BB571">
        <v>1291.4319831</v>
      </c>
    </row>
    <row r="572" spans="1:54" x14ac:dyDescent="0.25">
      <c r="A572" t="s">
        <v>526</v>
      </c>
      <c r="B572" t="s">
        <v>3</v>
      </c>
      <c r="C572">
        <v>2014</v>
      </c>
      <c r="D572">
        <v>1</v>
      </c>
      <c r="E572">
        <v>2</v>
      </c>
      <c r="F572" t="s">
        <v>1849</v>
      </c>
      <c r="G572" t="s">
        <v>1769</v>
      </c>
      <c r="H572" t="s">
        <v>1891</v>
      </c>
      <c r="I572" t="s">
        <v>1812</v>
      </c>
      <c r="J572" t="s">
        <v>1767</v>
      </c>
      <c r="K572" t="str">
        <f t="shared" si="215"/>
        <v>Inshore</v>
      </c>
      <c r="L572">
        <v>0</v>
      </c>
      <c r="M572">
        <f t="shared" si="208"/>
        <v>0</v>
      </c>
      <c r="N572">
        <f t="shared" si="216"/>
        <v>0.15097060083587077</v>
      </c>
      <c r="O572">
        <f t="shared" si="217"/>
        <v>7.5411470725427962E-2</v>
      </c>
      <c r="P572">
        <v>0</v>
      </c>
      <c r="Q572">
        <f t="shared" si="218"/>
        <v>0</v>
      </c>
      <c r="R572">
        <v>0</v>
      </c>
      <c r="S572">
        <f t="shared" si="209"/>
        <v>0</v>
      </c>
      <c r="T572">
        <f t="shared" si="219"/>
        <v>0</v>
      </c>
      <c r="U572">
        <f t="shared" si="210"/>
        <v>0.12748155445318765</v>
      </c>
      <c r="V572">
        <f t="shared" si="220"/>
        <v>0.84441310922369928</v>
      </c>
      <c r="W572">
        <f t="shared" si="211"/>
        <v>7.1007711889924899E-2</v>
      </c>
      <c r="X572">
        <f t="shared" si="221"/>
        <v>0.94160359434525442</v>
      </c>
      <c r="Y572">
        <v>12</v>
      </c>
      <c r="Z572">
        <f>Y572*'MRIP Selectivity'!$N$35</f>
        <v>7.5559130110442796E-2</v>
      </c>
      <c r="AA572">
        <f>Y572*'MRIP Selectivity'!$O$35</f>
        <v>7.5411470725427962E-2</v>
      </c>
      <c r="AB572">
        <f>Y572*'MRIP Selectivity'!$P$35</f>
        <v>1.0838605554502655E-2</v>
      </c>
      <c r="AC572">
        <v>0.74741255597723821</v>
      </c>
      <c r="AD572">
        <v>0.94160359434525442</v>
      </c>
      <c r="AE572">
        <v>1.3432654004296583</v>
      </c>
      <c r="AF572">
        <f t="shared" si="222"/>
        <v>5.6473842563262752E-2</v>
      </c>
      <c r="AG572">
        <f t="shared" si="223"/>
        <v>7.1007711889924899E-2</v>
      </c>
      <c r="AH572">
        <f t="shared" si="224"/>
        <v>1.4559123830268127E-2</v>
      </c>
      <c r="AI572">
        <f t="shared" si="225"/>
        <v>0.16180920639037344</v>
      </c>
      <c r="AJ572">
        <f t="shared" si="226"/>
        <v>0.14204067828345579</v>
      </c>
      <c r="AK572">
        <f t="shared" si="227"/>
        <v>8.6250076279930615E-2</v>
      </c>
      <c r="AL572">
        <f t="shared" si="228"/>
        <v>8.5566835720193024E-2</v>
      </c>
      <c r="AM572">
        <f t="shared" si="229"/>
        <v>0.12748155445318765</v>
      </c>
      <c r="AN572">
        <f t="shared" si="230"/>
        <v>7.1007711889924899E-2</v>
      </c>
      <c r="AO572">
        <v>0</v>
      </c>
      <c r="AP572">
        <f t="shared" si="231"/>
        <v>0.15097060083587077</v>
      </c>
      <c r="AQ572">
        <f t="shared" si="232"/>
        <v>7.5411470725427962E-2</v>
      </c>
      <c r="AR572">
        <v>12</v>
      </c>
      <c r="AS572">
        <f>AR572*'MRIP Selectivity'!$N$35</f>
        <v>7.5559130110442796E-2</v>
      </c>
      <c r="AT572">
        <f>AR572*'MRIP Selectivity'!$O$35</f>
        <v>7.5411470725427962E-2</v>
      </c>
      <c r="AU572">
        <f>AR572*'MRIP Selectivity'!$P$35</f>
        <v>1.0838605554502655E-2</v>
      </c>
      <c r="AV572">
        <v>2</v>
      </c>
      <c r="AW572">
        <f t="shared" si="233"/>
        <v>10</v>
      </c>
      <c r="AX572">
        <f t="shared" si="212"/>
        <v>0</v>
      </c>
      <c r="AY572">
        <f t="shared" si="213"/>
        <v>0</v>
      </c>
      <c r="AZ572">
        <f t="shared" si="214"/>
        <v>0</v>
      </c>
      <c r="BA572">
        <v>1291.4319831</v>
      </c>
      <c r="BB572">
        <v>1291.4319831</v>
      </c>
    </row>
    <row r="573" spans="1:54" x14ac:dyDescent="0.25">
      <c r="A573" t="s">
        <v>527</v>
      </c>
      <c r="B573" t="s">
        <v>3</v>
      </c>
      <c r="C573">
        <v>2014</v>
      </c>
      <c r="D573">
        <v>2</v>
      </c>
      <c r="E573">
        <v>4</v>
      </c>
      <c r="F573" t="s">
        <v>1823</v>
      </c>
      <c r="G573" t="s">
        <v>1769</v>
      </c>
      <c r="H573" t="s">
        <v>1891</v>
      </c>
      <c r="I573" t="s">
        <v>1812</v>
      </c>
      <c r="J573" t="s">
        <v>1767</v>
      </c>
      <c r="K573" t="str">
        <f t="shared" si="215"/>
        <v>Inshore</v>
      </c>
      <c r="L573">
        <v>0</v>
      </c>
      <c r="M573">
        <f t="shared" si="208"/>
        <v>0</v>
      </c>
      <c r="N573">
        <f t="shared" si="216"/>
        <v>7.5485300417935386E-2</v>
      </c>
      <c r="O573">
        <f t="shared" si="217"/>
        <v>3.7705735362713981E-2</v>
      </c>
      <c r="P573">
        <v>0</v>
      </c>
      <c r="Q573">
        <f t="shared" si="218"/>
        <v>0</v>
      </c>
      <c r="R573">
        <v>0</v>
      </c>
      <c r="S573">
        <f t="shared" si="209"/>
        <v>0</v>
      </c>
      <c r="T573">
        <f t="shared" si="219"/>
        <v>0</v>
      </c>
      <c r="U573">
        <f t="shared" si="210"/>
        <v>6.3740777226593825E-2</v>
      </c>
      <c r="V573">
        <f t="shared" si="220"/>
        <v>0.84441310922369928</v>
      </c>
      <c r="W573">
        <f t="shared" si="211"/>
        <v>3.5503855944962449E-2</v>
      </c>
      <c r="X573">
        <f t="shared" si="221"/>
        <v>0.94160359434525442</v>
      </c>
      <c r="Y573">
        <v>6</v>
      </c>
      <c r="Z573">
        <f>Y573*'MRIP Selectivity'!$N$35</f>
        <v>3.7779565055221398E-2</v>
      </c>
      <c r="AA573">
        <f>Y573*'MRIP Selectivity'!$O$35</f>
        <v>3.7705735362713981E-2</v>
      </c>
      <c r="AB573">
        <f>Y573*'MRIP Selectivity'!$P$35</f>
        <v>5.4193027772513275E-3</v>
      </c>
      <c r="AC573">
        <v>0.74741255597723821</v>
      </c>
      <c r="AD573">
        <v>0.94160359434525442</v>
      </c>
      <c r="AE573">
        <v>1.3432654004296583</v>
      </c>
      <c r="AF573">
        <f t="shared" si="222"/>
        <v>2.8236921281631376E-2</v>
      </c>
      <c r="AG573">
        <f t="shared" si="223"/>
        <v>3.5503855944962449E-2</v>
      </c>
      <c r="AH573">
        <f t="shared" si="224"/>
        <v>7.2795619151340635E-3</v>
      </c>
      <c r="AI573">
        <f t="shared" si="225"/>
        <v>8.0904603195186719E-2</v>
      </c>
      <c r="AJ573">
        <f t="shared" si="226"/>
        <v>7.1020339141727895E-2</v>
      </c>
      <c r="AK573">
        <f t="shared" si="227"/>
        <v>4.3125038139965308E-2</v>
      </c>
      <c r="AL573">
        <f t="shared" si="228"/>
        <v>4.2783417860096512E-2</v>
      </c>
      <c r="AM573">
        <f t="shared" si="229"/>
        <v>6.3740777226593825E-2</v>
      </c>
      <c r="AN573">
        <f t="shared" si="230"/>
        <v>3.5503855944962449E-2</v>
      </c>
      <c r="AO573">
        <v>0</v>
      </c>
      <c r="AP573">
        <f t="shared" si="231"/>
        <v>7.5485300417935386E-2</v>
      </c>
      <c r="AQ573">
        <f t="shared" si="232"/>
        <v>3.7705735362713981E-2</v>
      </c>
      <c r="AR573">
        <v>6</v>
      </c>
      <c r="AS573">
        <f>AR573*'MRIP Selectivity'!$N$35</f>
        <v>3.7779565055221398E-2</v>
      </c>
      <c r="AT573">
        <f>AR573*'MRIP Selectivity'!$O$35</f>
        <v>3.7705735362713981E-2</v>
      </c>
      <c r="AU573">
        <f>AR573*'MRIP Selectivity'!$P$35</f>
        <v>5.4193027772513275E-3</v>
      </c>
      <c r="AV573">
        <v>2</v>
      </c>
      <c r="AW573">
        <f t="shared" si="233"/>
        <v>10</v>
      </c>
      <c r="AX573">
        <f t="shared" si="212"/>
        <v>0</v>
      </c>
      <c r="AY573">
        <f t="shared" si="213"/>
        <v>0</v>
      </c>
      <c r="AZ573">
        <f t="shared" si="214"/>
        <v>0</v>
      </c>
      <c r="BA573">
        <v>815.63439717999995</v>
      </c>
      <c r="BB573">
        <v>815.63439717999995</v>
      </c>
    </row>
    <row r="574" spans="1:54" x14ac:dyDescent="0.25">
      <c r="A574" t="s">
        <v>528</v>
      </c>
      <c r="B574" t="s">
        <v>3</v>
      </c>
      <c r="C574">
        <v>2014</v>
      </c>
      <c r="D574">
        <v>2</v>
      </c>
      <c r="E574">
        <v>4</v>
      </c>
      <c r="F574" t="s">
        <v>1823</v>
      </c>
      <c r="G574" t="s">
        <v>1769</v>
      </c>
      <c r="H574" t="s">
        <v>1891</v>
      </c>
      <c r="I574" t="s">
        <v>1812</v>
      </c>
      <c r="J574" t="s">
        <v>1813</v>
      </c>
      <c r="K574" t="str">
        <f t="shared" si="215"/>
        <v>Inshore</v>
      </c>
      <c r="L574">
        <v>0</v>
      </c>
      <c r="M574">
        <f t="shared" si="208"/>
        <v>0</v>
      </c>
      <c r="N574">
        <f t="shared" si="216"/>
        <v>0.17613236764184922</v>
      </c>
      <c r="O574">
        <f t="shared" si="217"/>
        <v>8.7980049179665953E-2</v>
      </c>
      <c r="P574">
        <v>0</v>
      </c>
      <c r="Q574">
        <f t="shared" si="218"/>
        <v>0</v>
      </c>
      <c r="R574">
        <v>0</v>
      </c>
      <c r="S574">
        <f t="shared" si="209"/>
        <v>0</v>
      </c>
      <c r="T574">
        <f t="shared" si="219"/>
        <v>0</v>
      </c>
      <c r="U574">
        <f t="shared" si="210"/>
        <v>0.14872848019538559</v>
      </c>
      <c r="V574">
        <f t="shared" si="220"/>
        <v>0.84441310922369928</v>
      </c>
      <c r="W574">
        <f t="shared" si="211"/>
        <v>8.2842330538245718E-2</v>
      </c>
      <c r="X574">
        <f t="shared" si="221"/>
        <v>0.94160359434525442</v>
      </c>
      <c r="Y574">
        <v>14</v>
      </c>
      <c r="Z574">
        <f>Y574*'MRIP Selectivity'!$N$35</f>
        <v>8.8152318462183271E-2</v>
      </c>
      <c r="AA574">
        <f>Y574*'MRIP Selectivity'!$O$35</f>
        <v>8.7980049179665953E-2</v>
      </c>
      <c r="AB574">
        <f>Y574*'MRIP Selectivity'!$P$35</f>
        <v>1.2645039813586431E-2</v>
      </c>
      <c r="AC574">
        <v>0.74741255597723821</v>
      </c>
      <c r="AD574">
        <v>0.94160359434525442</v>
      </c>
      <c r="AE574">
        <v>1.3432654004296583</v>
      </c>
      <c r="AF574">
        <f t="shared" si="222"/>
        <v>6.5886149657139889E-2</v>
      </c>
      <c r="AG574">
        <f t="shared" si="223"/>
        <v>8.2842330538245718E-2</v>
      </c>
      <c r="AH574">
        <f t="shared" si="224"/>
        <v>1.6985644468646147E-2</v>
      </c>
      <c r="AI574">
        <f t="shared" si="225"/>
        <v>0.18877740745543564</v>
      </c>
      <c r="AJ574">
        <f t="shared" si="226"/>
        <v>0.16571412466403174</v>
      </c>
      <c r="AK574">
        <f t="shared" si="227"/>
        <v>0.10062508899325238</v>
      </c>
      <c r="AL574">
        <f t="shared" si="228"/>
        <v>9.9827975006891861E-2</v>
      </c>
      <c r="AM574">
        <f t="shared" si="229"/>
        <v>0.14872848019538559</v>
      </c>
      <c r="AN574">
        <f t="shared" si="230"/>
        <v>8.2842330538245718E-2</v>
      </c>
      <c r="AO574">
        <v>0</v>
      </c>
      <c r="AP574">
        <f t="shared" si="231"/>
        <v>0.17613236764184922</v>
      </c>
      <c r="AQ574">
        <f t="shared" si="232"/>
        <v>8.7980049179665953E-2</v>
      </c>
      <c r="AR574">
        <v>14</v>
      </c>
      <c r="AS574">
        <f>AR574*'MRIP Selectivity'!$N$35</f>
        <v>8.8152318462183271E-2</v>
      </c>
      <c r="AT574">
        <f>AR574*'MRIP Selectivity'!$O$35</f>
        <v>8.7980049179665953E-2</v>
      </c>
      <c r="AU574">
        <f>AR574*'MRIP Selectivity'!$P$35</f>
        <v>1.2645039813586431E-2</v>
      </c>
      <c r="AV574">
        <v>4</v>
      </c>
      <c r="AW574">
        <f t="shared" si="233"/>
        <v>20</v>
      </c>
      <c r="AX574">
        <f t="shared" si="212"/>
        <v>0</v>
      </c>
      <c r="AY574">
        <f t="shared" si="213"/>
        <v>0</v>
      </c>
      <c r="AZ574">
        <f t="shared" si="214"/>
        <v>0</v>
      </c>
      <c r="BA574">
        <v>407.81719858999998</v>
      </c>
      <c r="BB574">
        <v>407.81719858999998</v>
      </c>
    </row>
    <row r="575" spans="1:54" x14ac:dyDescent="0.25">
      <c r="A575" t="s">
        <v>529</v>
      </c>
      <c r="B575" t="s">
        <v>3</v>
      </c>
      <c r="C575">
        <v>2014</v>
      </c>
      <c r="D575">
        <v>3</v>
      </c>
      <c r="E575">
        <v>5</v>
      </c>
      <c r="F575" t="s">
        <v>1850</v>
      </c>
      <c r="G575" t="s">
        <v>1769</v>
      </c>
      <c r="H575" t="s">
        <v>1890</v>
      </c>
      <c r="I575" t="s">
        <v>1812</v>
      </c>
      <c r="J575" t="s">
        <v>1819</v>
      </c>
      <c r="K575" t="str">
        <f t="shared" si="215"/>
        <v>Offshore</v>
      </c>
      <c r="L575">
        <v>0</v>
      </c>
      <c r="M575">
        <f t="shared" si="208"/>
        <v>0</v>
      </c>
      <c r="N575">
        <f t="shared" si="216"/>
        <v>0.25161766805978458</v>
      </c>
      <c r="O575">
        <f t="shared" si="217"/>
        <v>0.12568578454237994</v>
      </c>
      <c r="P575">
        <v>0</v>
      </c>
      <c r="Q575">
        <f t="shared" si="218"/>
        <v>0</v>
      </c>
      <c r="R575">
        <v>0</v>
      </c>
      <c r="S575">
        <f t="shared" si="209"/>
        <v>0</v>
      </c>
      <c r="T575">
        <f t="shared" si="219"/>
        <v>0</v>
      </c>
      <c r="U575">
        <f t="shared" si="210"/>
        <v>0.21246925742197942</v>
      </c>
      <c r="V575">
        <f t="shared" si="220"/>
        <v>0.84441310922369939</v>
      </c>
      <c r="W575">
        <f t="shared" si="211"/>
        <v>0.11834618648320817</v>
      </c>
      <c r="X575">
        <f t="shared" si="221"/>
        <v>0.94160359434525442</v>
      </c>
      <c r="Y575">
        <v>20</v>
      </c>
      <c r="Z575">
        <f>Y575*'MRIP Selectivity'!$N$35</f>
        <v>0.12593188351740467</v>
      </c>
      <c r="AA575">
        <f>Y575*'MRIP Selectivity'!$O$35</f>
        <v>0.12568578454237994</v>
      </c>
      <c r="AB575">
        <f>Y575*'MRIP Selectivity'!$P$35</f>
        <v>1.8064342590837758E-2</v>
      </c>
      <c r="AC575">
        <v>0.74741255597723821</v>
      </c>
      <c r="AD575">
        <v>0.94160359434525442</v>
      </c>
      <c r="AE575">
        <v>1.3432654004296583</v>
      </c>
      <c r="AF575">
        <f t="shared" si="222"/>
        <v>9.4123070938771258E-2</v>
      </c>
      <c r="AG575">
        <f t="shared" si="223"/>
        <v>0.11834618648320817</v>
      </c>
      <c r="AH575">
        <f t="shared" si="224"/>
        <v>2.426520638378021E-2</v>
      </c>
      <c r="AI575">
        <f t="shared" si="225"/>
        <v>0.26968201065062236</v>
      </c>
      <c r="AJ575">
        <f t="shared" si="226"/>
        <v>0.23673446380575963</v>
      </c>
      <c r="AK575">
        <f t="shared" si="227"/>
        <v>0.14375012713321769</v>
      </c>
      <c r="AL575">
        <f t="shared" si="228"/>
        <v>0.14261139286698837</v>
      </c>
      <c r="AM575">
        <f t="shared" si="229"/>
        <v>0.21246925742197942</v>
      </c>
      <c r="AN575">
        <f t="shared" si="230"/>
        <v>0.11834618648320817</v>
      </c>
      <c r="AO575">
        <v>0</v>
      </c>
      <c r="AP575">
        <f t="shared" si="231"/>
        <v>0.25161766805978458</v>
      </c>
      <c r="AQ575">
        <f t="shared" si="232"/>
        <v>0.12568578454237994</v>
      </c>
      <c r="AR575">
        <v>20</v>
      </c>
      <c r="AS575">
        <f>AR575*'MRIP Selectivity'!$N$35</f>
        <v>0.12593188351740467</v>
      </c>
      <c r="AT575">
        <f>AR575*'MRIP Selectivity'!$O$35</f>
        <v>0.12568578454237994</v>
      </c>
      <c r="AU575">
        <f>AR575*'MRIP Selectivity'!$P$35</f>
        <v>1.8064342590837758E-2</v>
      </c>
      <c r="AV575">
        <v>6</v>
      </c>
      <c r="AW575">
        <f t="shared" si="233"/>
        <v>30</v>
      </c>
      <c r="AX575">
        <f t="shared" si="212"/>
        <v>0</v>
      </c>
      <c r="AY575">
        <f t="shared" si="213"/>
        <v>0</v>
      </c>
      <c r="AZ575">
        <f t="shared" si="214"/>
        <v>0</v>
      </c>
      <c r="BA575">
        <v>73.725163166000002</v>
      </c>
      <c r="BB575">
        <v>73.725163166000002</v>
      </c>
    </row>
    <row r="576" spans="1:54" x14ac:dyDescent="0.25">
      <c r="A576" t="s">
        <v>530</v>
      </c>
      <c r="B576" t="s">
        <v>3</v>
      </c>
      <c r="C576">
        <v>2014</v>
      </c>
      <c r="D576">
        <v>3</v>
      </c>
      <c r="E576">
        <v>5</v>
      </c>
      <c r="F576" t="s">
        <v>1835</v>
      </c>
      <c r="G576" t="s">
        <v>1769</v>
      </c>
      <c r="H576" t="s">
        <v>1890</v>
      </c>
      <c r="I576" t="s">
        <v>1812</v>
      </c>
      <c r="J576" t="s">
        <v>1819</v>
      </c>
      <c r="K576" t="str">
        <f t="shared" si="215"/>
        <v>Offshore</v>
      </c>
      <c r="L576">
        <v>4.8524288672999996</v>
      </c>
      <c r="M576">
        <f t="shared" si="208"/>
        <v>359.26666608880049</v>
      </c>
      <c r="N576">
        <f t="shared" si="216"/>
        <v>4.978237701329892</v>
      </c>
      <c r="O576">
        <f t="shared" si="217"/>
        <v>4.9152717595711897</v>
      </c>
      <c r="P576">
        <v>69.729784905511806</v>
      </c>
      <c r="Q576">
        <f t="shared" si="218"/>
        <v>14.370078740445509</v>
      </c>
      <c r="R576">
        <v>7.0839841126516303</v>
      </c>
      <c r="S576">
        <f t="shared" si="209"/>
        <v>524.48772035158095</v>
      </c>
      <c r="T576">
        <f t="shared" si="219"/>
        <v>1.4598841747871552</v>
      </c>
      <c r="U576">
        <f t="shared" si="210"/>
        <v>7.2023513445545104</v>
      </c>
      <c r="V576">
        <f t="shared" si="220"/>
        <v>1.446767265177086</v>
      </c>
      <c r="W576">
        <f t="shared" si="211"/>
        <v>7.1552898090851249</v>
      </c>
      <c r="X576">
        <f t="shared" si="221"/>
        <v>1.4557261854651462</v>
      </c>
      <c r="Y576">
        <v>10</v>
      </c>
      <c r="Z576">
        <f>Y576*'MRIP Selectivity'!$N$35</f>
        <v>6.2965941758702335E-2</v>
      </c>
      <c r="AA576">
        <f>Y576*'MRIP Selectivity'!$O$35</f>
        <v>6.2842892271189971E-2</v>
      </c>
      <c r="AB576">
        <f>Y576*'MRIP Selectivity'!$P$35</f>
        <v>9.0321712954188789E-3</v>
      </c>
      <c r="AC576">
        <v>0.74741255597723821</v>
      </c>
      <c r="AD576">
        <v>0.94160359434525442</v>
      </c>
      <c r="AE576">
        <v>1.3432654004296583</v>
      </c>
      <c r="AF576">
        <f t="shared" si="222"/>
        <v>4.7061535469385629E-2</v>
      </c>
      <c r="AG576">
        <f t="shared" si="223"/>
        <v>5.9173093241604087E-2</v>
      </c>
      <c r="AH576">
        <f t="shared" si="224"/>
        <v>1.2132603191890105E-2</v>
      </c>
      <c r="AI576">
        <f t="shared" si="225"/>
        <v>0.13484100532531118</v>
      </c>
      <c r="AJ576">
        <f t="shared" si="226"/>
        <v>0.11836723190287982</v>
      </c>
      <c r="AK576">
        <f t="shared" si="227"/>
        <v>7.1875063566608846E-2</v>
      </c>
      <c r="AL576">
        <f t="shared" si="228"/>
        <v>7.1305696433494187E-2</v>
      </c>
      <c r="AM576">
        <f t="shared" si="229"/>
        <v>7.19021874136262</v>
      </c>
      <c r="AN576">
        <f t="shared" si="230"/>
        <v>7.1431572058932344</v>
      </c>
      <c r="AO576">
        <v>5</v>
      </c>
      <c r="AP576">
        <f t="shared" si="231"/>
        <v>5.1258088340298924</v>
      </c>
      <c r="AQ576">
        <f t="shared" si="232"/>
        <v>5.0628428922711901</v>
      </c>
      <c r="AR576">
        <v>10</v>
      </c>
      <c r="AS576">
        <f>AR576*'MRIP Selectivity'!$N$35</f>
        <v>6.2965941758702335E-2</v>
      </c>
      <c r="AT576">
        <f>AR576*'MRIP Selectivity'!$O$35</f>
        <v>6.2842892271189971E-2</v>
      </c>
      <c r="AU576">
        <f>AR576*'MRIP Selectivity'!$P$35</f>
        <v>9.0321712954188789E-3</v>
      </c>
      <c r="AV576">
        <v>1</v>
      </c>
      <c r="AW576">
        <f t="shared" si="233"/>
        <v>5</v>
      </c>
      <c r="AX576">
        <f t="shared" si="212"/>
        <v>1</v>
      </c>
      <c r="AY576">
        <f t="shared" si="213"/>
        <v>1</v>
      </c>
      <c r="AZ576">
        <f t="shared" si="214"/>
        <v>1</v>
      </c>
      <c r="BA576">
        <v>74.038522956999998</v>
      </c>
      <c r="BB576">
        <v>74.038522956999998</v>
      </c>
    </row>
    <row r="577" spans="1:54" x14ac:dyDescent="0.25">
      <c r="A577" t="s">
        <v>531</v>
      </c>
      <c r="B577" t="s">
        <v>3</v>
      </c>
      <c r="C577">
        <v>2014</v>
      </c>
      <c r="D577">
        <v>3</v>
      </c>
      <c r="E577">
        <v>5</v>
      </c>
      <c r="F577" t="s">
        <v>1849</v>
      </c>
      <c r="G577" t="s">
        <v>1769</v>
      </c>
      <c r="H577" t="s">
        <v>1890</v>
      </c>
      <c r="I577" t="s">
        <v>1812</v>
      </c>
      <c r="J577" t="s">
        <v>1767</v>
      </c>
      <c r="K577" t="str">
        <f t="shared" si="215"/>
        <v>Inshore</v>
      </c>
      <c r="L577">
        <v>0</v>
      </c>
      <c r="M577">
        <f t="shared" si="208"/>
        <v>0</v>
      </c>
      <c r="N577">
        <f t="shared" si="216"/>
        <v>0.12580883402989229</v>
      </c>
      <c r="O577">
        <f t="shared" si="217"/>
        <v>6.2842892271189971E-2</v>
      </c>
      <c r="P577">
        <v>0</v>
      </c>
      <c r="Q577">
        <f t="shared" si="218"/>
        <v>0</v>
      </c>
      <c r="R577">
        <v>0</v>
      </c>
      <c r="S577">
        <f t="shared" si="209"/>
        <v>0</v>
      </c>
      <c r="T577">
        <f t="shared" si="219"/>
        <v>0</v>
      </c>
      <c r="U577">
        <f t="shared" si="210"/>
        <v>0.10623462871098971</v>
      </c>
      <c r="V577">
        <f t="shared" si="220"/>
        <v>0.84441310922369939</v>
      </c>
      <c r="W577">
        <f t="shared" si="211"/>
        <v>5.9173093241604087E-2</v>
      </c>
      <c r="X577">
        <f t="shared" si="221"/>
        <v>0.94160359434525442</v>
      </c>
      <c r="Y577">
        <v>10</v>
      </c>
      <c r="Z577">
        <f>Y577*'MRIP Selectivity'!$N$35</f>
        <v>6.2965941758702335E-2</v>
      </c>
      <c r="AA577">
        <f>Y577*'MRIP Selectivity'!$O$35</f>
        <v>6.2842892271189971E-2</v>
      </c>
      <c r="AB577">
        <f>Y577*'MRIP Selectivity'!$P$35</f>
        <v>9.0321712954188789E-3</v>
      </c>
      <c r="AC577">
        <v>0.74741255597723821</v>
      </c>
      <c r="AD577">
        <v>0.94160359434525442</v>
      </c>
      <c r="AE577">
        <v>1.3432654004296583</v>
      </c>
      <c r="AF577">
        <f t="shared" si="222"/>
        <v>4.7061535469385629E-2</v>
      </c>
      <c r="AG577">
        <f t="shared" si="223"/>
        <v>5.9173093241604087E-2</v>
      </c>
      <c r="AH577">
        <f t="shared" si="224"/>
        <v>1.2132603191890105E-2</v>
      </c>
      <c r="AI577">
        <f t="shared" si="225"/>
        <v>0.13484100532531118</v>
      </c>
      <c r="AJ577">
        <f t="shared" si="226"/>
        <v>0.11836723190287982</v>
      </c>
      <c r="AK577">
        <f t="shared" si="227"/>
        <v>7.1875063566608846E-2</v>
      </c>
      <c r="AL577">
        <f t="shared" si="228"/>
        <v>7.1305696433494187E-2</v>
      </c>
      <c r="AM577">
        <f t="shared" si="229"/>
        <v>0.10623462871098971</v>
      </c>
      <c r="AN577">
        <f t="shared" si="230"/>
        <v>5.9173093241604087E-2</v>
      </c>
      <c r="AO577">
        <v>0</v>
      </c>
      <c r="AP577">
        <f t="shared" si="231"/>
        <v>0.12580883402989229</v>
      </c>
      <c r="AQ577">
        <f t="shared" si="232"/>
        <v>6.2842892271189971E-2</v>
      </c>
      <c r="AR577">
        <v>10</v>
      </c>
      <c r="AS577">
        <f>AR577*'MRIP Selectivity'!$N$35</f>
        <v>6.2965941758702335E-2</v>
      </c>
      <c r="AT577">
        <f>AR577*'MRIP Selectivity'!$O$35</f>
        <v>6.2842892271189971E-2</v>
      </c>
      <c r="AU577">
        <f>AR577*'MRIP Selectivity'!$P$35</f>
        <v>9.0321712954188789E-3</v>
      </c>
      <c r="AV577">
        <v>3</v>
      </c>
      <c r="AW577">
        <f t="shared" si="233"/>
        <v>15</v>
      </c>
      <c r="AX577">
        <f t="shared" si="212"/>
        <v>0</v>
      </c>
      <c r="AY577">
        <f t="shared" si="213"/>
        <v>0</v>
      </c>
      <c r="AZ577">
        <f t="shared" si="214"/>
        <v>0</v>
      </c>
      <c r="BA577">
        <v>548.81275058000006</v>
      </c>
      <c r="BB577">
        <v>548.81275058000006</v>
      </c>
    </row>
    <row r="578" spans="1:54" x14ac:dyDescent="0.25">
      <c r="A578" t="s">
        <v>532</v>
      </c>
      <c r="B578" t="s">
        <v>3</v>
      </c>
      <c r="C578">
        <v>2014</v>
      </c>
      <c r="D578">
        <v>3</v>
      </c>
      <c r="E578">
        <v>5</v>
      </c>
      <c r="F578" t="s">
        <v>1849</v>
      </c>
      <c r="G578" t="s">
        <v>1769</v>
      </c>
      <c r="H578" t="s">
        <v>1890</v>
      </c>
      <c r="I578" t="s">
        <v>1812</v>
      </c>
      <c r="J578" t="s">
        <v>1767</v>
      </c>
      <c r="K578" t="str">
        <f t="shared" si="215"/>
        <v>Inshore</v>
      </c>
      <c r="L578">
        <v>0</v>
      </c>
      <c r="M578">
        <f t="shared" ref="M578:M641" si="234">L578*BA578</f>
        <v>0</v>
      </c>
      <c r="N578">
        <f t="shared" si="216"/>
        <v>0.25161766805978458</v>
      </c>
      <c r="O578">
        <f t="shared" si="217"/>
        <v>0.12568578454237994</v>
      </c>
      <c r="P578">
        <v>0</v>
      </c>
      <c r="Q578">
        <f t="shared" si="218"/>
        <v>0</v>
      </c>
      <c r="R578">
        <v>0</v>
      </c>
      <c r="S578">
        <f t="shared" ref="S578:S641" si="235">R578*BA578</f>
        <v>0</v>
      </c>
      <c r="T578">
        <f t="shared" si="219"/>
        <v>0</v>
      </c>
      <c r="U578">
        <f t="shared" ref="U578:U641" si="236">IF(AX578=1,R578+AF578+AG578+AH578,R578+AF578+AG578)</f>
        <v>0.21246925742197942</v>
      </c>
      <c r="V578">
        <f t="shared" si="220"/>
        <v>0.84441310922369939</v>
      </c>
      <c r="W578">
        <f t="shared" ref="W578:W641" si="237">IF(AX578=1,R578+AG578+AH578,R578+AG578)</f>
        <v>0.11834618648320817</v>
      </c>
      <c r="X578">
        <f t="shared" si="221"/>
        <v>0.94160359434525442</v>
      </c>
      <c r="Y578">
        <v>20</v>
      </c>
      <c r="Z578">
        <f>Y578*'MRIP Selectivity'!$N$35</f>
        <v>0.12593188351740467</v>
      </c>
      <c r="AA578">
        <f>Y578*'MRIP Selectivity'!$O$35</f>
        <v>0.12568578454237994</v>
      </c>
      <c r="AB578">
        <f>Y578*'MRIP Selectivity'!$P$35</f>
        <v>1.8064342590837758E-2</v>
      </c>
      <c r="AC578">
        <v>0.74741255597723821</v>
      </c>
      <c r="AD578">
        <v>0.94160359434525442</v>
      </c>
      <c r="AE578">
        <v>1.3432654004296583</v>
      </c>
      <c r="AF578">
        <f t="shared" si="222"/>
        <v>9.4123070938771258E-2</v>
      </c>
      <c r="AG578">
        <f t="shared" si="223"/>
        <v>0.11834618648320817</v>
      </c>
      <c r="AH578">
        <f t="shared" si="224"/>
        <v>2.426520638378021E-2</v>
      </c>
      <c r="AI578">
        <f t="shared" si="225"/>
        <v>0.26968201065062236</v>
      </c>
      <c r="AJ578">
        <f t="shared" si="226"/>
        <v>0.23673446380575963</v>
      </c>
      <c r="AK578">
        <f t="shared" si="227"/>
        <v>0.14375012713321769</v>
      </c>
      <c r="AL578">
        <f t="shared" si="228"/>
        <v>0.14261139286698837</v>
      </c>
      <c r="AM578">
        <f t="shared" si="229"/>
        <v>0.21246925742197942</v>
      </c>
      <c r="AN578">
        <f t="shared" si="230"/>
        <v>0.11834618648320817</v>
      </c>
      <c r="AO578">
        <v>0</v>
      </c>
      <c r="AP578">
        <f t="shared" si="231"/>
        <v>0.25161766805978458</v>
      </c>
      <c r="AQ578">
        <f t="shared" si="232"/>
        <v>0.12568578454237994</v>
      </c>
      <c r="AR578">
        <v>20</v>
      </c>
      <c r="AS578">
        <f>AR578*'MRIP Selectivity'!$N$35</f>
        <v>0.12593188351740467</v>
      </c>
      <c r="AT578">
        <f>AR578*'MRIP Selectivity'!$O$35</f>
        <v>0.12568578454237994</v>
      </c>
      <c r="AU578">
        <f>AR578*'MRIP Selectivity'!$P$35</f>
        <v>1.8064342590837758E-2</v>
      </c>
      <c r="AV578">
        <v>2</v>
      </c>
      <c r="AW578">
        <f t="shared" si="233"/>
        <v>10</v>
      </c>
      <c r="AX578">
        <f t="shared" ref="AX578:AX641" si="238">IF(AO578&gt;=AW578,1,0)</f>
        <v>0</v>
      </c>
      <c r="AY578">
        <f t="shared" ref="AY578:AY641" si="239">IF(AP578&gt;=AW578,1,0)</f>
        <v>0</v>
      </c>
      <c r="AZ578">
        <f t="shared" ref="AZ578:AZ641" si="240">IF(AQ578&gt;=AW578,1,0)</f>
        <v>0</v>
      </c>
      <c r="BA578">
        <v>373.02042074000002</v>
      </c>
      <c r="BB578">
        <v>373.02042074000002</v>
      </c>
    </row>
    <row r="579" spans="1:54" x14ac:dyDescent="0.25">
      <c r="A579" t="s">
        <v>533</v>
      </c>
      <c r="B579" t="s">
        <v>3</v>
      </c>
      <c r="C579">
        <v>2014</v>
      </c>
      <c r="D579">
        <v>3</v>
      </c>
      <c r="E579">
        <v>5</v>
      </c>
      <c r="F579" t="s">
        <v>1860</v>
      </c>
      <c r="G579" t="s">
        <v>1769</v>
      </c>
      <c r="H579" t="s">
        <v>1890</v>
      </c>
      <c r="I579" t="s">
        <v>1812</v>
      </c>
      <c r="J579" t="s">
        <v>1819</v>
      </c>
      <c r="K579" t="str">
        <f t="shared" ref="K579:K642" si="241">IF(J579="Federal","Offshore","Inshore")</f>
        <v>Offshore</v>
      </c>
      <c r="L579">
        <v>2</v>
      </c>
      <c r="M579">
        <f t="shared" si="234"/>
        <v>444.51451479999997</v>
      </c>
      <c r="N579">
        <f t="shared" ref="N579:N642" si="242">L579+Z579+AA579</f>
        <v>2.7548530041793535</v>
      </c>
      <c r="O579">
        <f t="shared" ref="O579:O642" si="243">L579+AA579</f>
        <v>2.3770573536271398</v>
      </c>
      <c r="P579">
        <v>29.330708661417322</v>
      </c>
      <c r="Q579">
        <f t="shared" ref="Q579:Q642" si="244">IF(L579=0,0,P579/L579)</f>
        <v>14.665354330708661</v>
      </c>
      <c r="R579">
        <v>3.0932484536721816</v>
      </c>
      <c r="S579">
        <f t="shared" si="235"/>
        <v>687.49691776996997</v>
      </c>
      <c r="T579">
        <f t="shared" ref="T579:T642" si="245">IF(L579=0,0,R579/L579)</f>
        <v>1.5466242268360908</v>
      </c>
      <c r="U579">
        <f t="shared" si="236"/>
        <v>3.73065622593812</v>
      </c>
      <c r="V579">
        <f t="shared" ref="V579:V642" si="246">U579/N579</f>
        <v>1.3542124462823923</v>
      </c>
      <c r="W579">
        <f t="shared" si="237"/>
        <v>3.448287013121806</v>
      </c>
      <c r="X579">
        <f t="shared" ref="X579:X642" si="247">W579/O579</f>
        <v>1.4506536865255195</v>
      </c>
      <c r="Y579">
        <v>60</v>
      </c>
      <c r="Z579">
        <f>Y579*'MRIP Selectivity'!$N$35</f>
        <v>0.37779565055221398</v>
      </c>
      <c r="AA579">
        <f>Y579*'MRIP Selectivity'!$O$35</f>
        <v>0.37705735362713977</v>
      </c>
      <c r="AB579">
        <f>Y579*'MRIP Selectivity'!$P$35</f>
        <v>5.419302777251328E-2</v>
      </c>
      <c r="AC579">
        <v>0.74741255597723821</v>
      </c>
      <c r="AD579">
        <v>0.94160359434525442</v>
      </c>
      <c r="AE579">
        <v>1.3432654004296583</v>
      </c>
      <c r="AF579">
        <f t="shared" ref="AF579:AF642" si="248">Z579*AC579</f>
        <v>0.28236921281631377</v>
      </c>
      <c r="AG579">
        <f t="shared" ref="AG579:AG642" si="249">AA579*AD579</f>
        <v>0.35503855944962448</v>
      </c>
      <c r="AH579">
        <f t="shared" ref="AH579:AH642" si="250">AB579*AE579</f>
        <v>7.279561915134064E-2</v>
      </c>
      <c r="AI579">
        <f t="shared" ref="AI579:AI642" si="251">Z579+AA579+AB579</f>
        <v>0.80904603195186708</v>
      </c>
      <c r="AJ579">
        <f t="shared" ref="AJ579:AJ642" si="252">AF579+AG579+AH579</f>
        <v>0.71020339141727895</v>
      </c>
      <c r="AK579">
        <f t="shared" ref="AK579:AK642" si="253">AA579+AB579</f>
        <v>0.43125038139965305</v>
      </c>
      <c r="AL579">
        <f t="shared" ref="AL579:AL642" si="254">AG579+AH579</f>
        <v>0.42783417860096512</v>
      </c>
      <c r="AM579">
        <f t="shared" ref="AM579:AM642" si="255">R579+AF579+AG579</f>
        <v>3.73065622593812</v>
      </c>
      <c r="AN579">
        <f t="shared" ref="AN579:AN642" si="256">R579+AG579</f>
        <v>3.448287013121806</v>
      </c>
      <c r="AO579">
        <v>2</v>
      </c>
      <c r="AP579">
        <f t="shared" ref="AP579:AP642" si="257">AO579+AS579+AT579</f>
        <v>2.7548530041793535</v>
      </c>
      <c r="AQ579">
        <f t="shared" ref="AQ579:AQ642" si="258">AO579+AT579</f>
        <v>2.3770573536271398</v>
      </c>
      <c r="AR579">
        <v>60</v>
      </c>
      <c r="AS579">
        <f>AR579*'MRIP Selectivity'!$N$35</f>
        <v>0.37779565055221398</v>
      </c>
      <c r="AT579">
        <f>AR579*'MRIP Selectivity'!$O$35</f>
        <v>0.37705735362713977</v>
      </c>
      <c r="AU579">
        <f>AR579*'MRIP Selectivity'!$P$35</f>
        <v>5.419302777251328E-2</v>
      </c>
      <c r="AV579">
        <v>9</v>
      </c>
      <c r="AW579">
        <f t="shared" ref="AW579:AW642" si="259">AV579*5</f>
        <v>45</v>
      </c>
      <c r="AX579">
        <f t="shared" si="238"/>
        <v>0</v>
      </c>
      <c r="AY579">
        <f t="shared" si="239"/>
        <v>0</v>
      </c>
      <c r="AZ579">
        <f t="shared" si="240"/>
        <v>0</v>
      </c>
      <c r="BA579">
        <v>222.25725739999999</v>
      </c>
      <c r="BB579">
        <v>222.25725739999999</v>
      </c>
    </row>
    <row r="580" spans="1:54" x14ac:dyDescent="0.25">
      <c r="A580" t="s">
        <v>534</v>
      </c>
      <c r="B580" t="s">
        <v>3</v>
      </c>
      <c r="C580">
        <v>2014</v>
      </c>
      <c r="D580">
        <v>3</v>
      </c>
      <c r="E580">
        <v>6</v>
      </c>
      <c r="F580" t="s">
        <v>1823</v>
      </c>
      <c r="G580" t="s">
        <v>1769</v>
      </c>
      <c r="H580" t="s">
        <v>1890</v>
      </c>
      <c r="I580" t="s">
        <v>1837</v>
      </c>
      <c r="J580" t="s">
        <v>1819</v>
      </c>
      <c r="K580" t="str">
        <f t="shared" si="241"/>
        <v>Offshore</v>
      </c>
      <c r="L580">
        <v>13.018459724</v>
      </c>
      <c r="M580">
        <f t="shared" si="234"/>
        <v>286.81663324614345</v>
      </c>
      <c r="N580">
        <f t="shared" si="242"/>
        <v>13.320400925671741</v>
      </c>
      <c r="O580">
        <f t="shared" si="243"/>
        <v>13.169282665450856</v>
      </c>
      <c r="P580">
        <v>188.9214273346457</v>
      </c>
      <c r="Q580">
        <f t="shared" si="244"/>
        <v>14.511811023723663</v>
      </c>
      <c r="R580">
        <v>22.673624739322666</v>
      </c>
      <c r="S580">
        <f t="shared" si="235"/>
        <v>499.53472600373459</v>
      </c>
      <c r="T580">
        <f t="shared" si="245"/>
        <v>1.7416518712673068</v>
      </c>
      <c r="U580">
        <f t="shared" si="236"/>
        <v>22.928587848229039</v>
      </c>
      <c r="V580">
        <f t="shared" si="246"/>
        <v>1.7213136433483711</v>
      </c>
      <c r="W580">
        <f t="shared" si="237"/>
        <v>22.815640163102515</v>
      </c>
      <c r="X580">
        <f t="shared" si="247"/>
        <v>1.7324892131716889</v>
      </c>
      <c r="Y580">
        <v>24</v>
      </c>
      <c r="Z580">
        <f>Y580*'MRIP Selectivity'!$N$35</f>
        <v>0.15111826022088559</v>
      </c>
      <c r="AA580">
        <f>Y580*'MRIP Selectivity'!$O$35</f>
        <v>0.15082294145085592</v>
      </c>
      <c r="AB580">
        <f>Y580*'MRIP Selectivity'!$P$35</f>
        <v>2.167721110900531E-2</v>
      </c>
      <c r="AC580">
        <v>0.74741255597723821</v>
      </c>
      <c r="AD580">
        <v>0.94160359434525442</v>
      </c>
      <c r="AE580">
        <v>1.3432654004296583</v>
      </c>
      <c r="AF580">
        <f t="shared" si="248"/>
        <v>0.1129476851265255</v>
      </c>
      <c r="AG580">
        <f t="shared" si="249"/>
        <v>0.1420154237798498</v>
      </c>
      <c r="AH580">
        <f t="shared" si="250"/>
        <v>2.9118247660536254E-2</v>
      </c>
      <c r="AI580">
        <f t="shared" si="251"/>
        <v>0.32361841278074688</v>
      </c>
      <c r="AJ580">
        <f t="shared" si="252"/>
        <v>0.28408135656691158</v>
      </c>
      <c r="AK580">
        <f t="shared" si="253"/>
        <v>0.17250015255986123</v>
      </c>
      <c r="AL580">
        <f t="shared" si="254"/>
        <v>0.17113367144038605</v>
      </c>
      <c r="AM580">
        <f t="shared" si="255"/>
        <v>22.928587848229039</v>
      </c>
      <c r="AN580">
        <f t="shared" si="256"/>
        <v>22.815640163102515</v>
      </c>
      <c r="AO580">
        <v>13</v>
      </c>
      <c r="AP580">
        <f t="shared" si="257"/>
        <v>13.301941201671742</v>
      </c>
      <c r="AQ580">
        <f t="shared" si="258"/>
        <v>13.150822941450857</v>
      </c>
      <c r="AR580">
        <v>24</v>
      </c>
      <c r="AS580">
        <f>AR580*'MRIP Selectivity'!$N$35</f>
        <v>0.15111826022088559</v>
      </c>
      <c r="AT580">
        <f>AR580*'MRIP Selectivity'!$O$35</f>
        <v>0.15082294145085592</v>
      </c>
      <c r="AU580">
        <f>AR580*'MRIP Selectivity'!$P$35</f>
        <v>2.167721110900531E-2</v>
      </c>
      <c r="AV580">
        <v>9</v>
      </c>
      <c r="AW580">
        <f t="shared" si="259"/>
        <v>45</v>
      </c>
      <c r="AX580">
        <f t="shared" si="238"/>
        <v>0</v>
      </c>
      <c r="AY580">
        <f t="shared" si="239"/>
        <v>0</v>
      </c>
      <c r="AZ580">
        <f t="shared" si="240"/>
        <v>0</v>
      </c>
      <c r="BA580">
        <v>22.031533632000002</v>
      </c>
      <c r="BB580">
        <v>22.031533632000002</v>
      </c>
    </row>
    <row r="581" spans="1:54" x14ac:dyDescent="0.25">
      <c r="A581" t="s">
        <v>535</v>
      </c>
      <c r="B581" t="s">
        <v>3</v>
      </c>
      <c r="C581">
        <v>2014</v>
      </c>
      <c r="D581">
        <v>3</v>
      </c>
      <c r="E581">
        <v>6</v>
      </c>
      <c r="F581" t="s">
        <v>1836</v>
      </c>
      <c r="G581" t="s">
        <v>1769</v>
      </c>
      <c r="H581" t="s">
        <v>1840</v>
      </c>
      <c r="I581" t="s">
        <v>1824</v>
      </c>
      <c r="J581" t="s">
        <v>1767</v>
      </c>
      <c r="K581" t="str">
        <f t="shared" si="241"/>
        <v>Inshore</v>
      </c>
      <c r="L581">
        <v>0</v>
      </c>
      <c r="M581">
        <f t="shared" si="234"/>
        <v>0</v>
      </c>
      <c r="N581">
        <f t="shared" si="242"/>
        <v>1.258088340298923E-2</v>
      </c>
      <c r="O581">
        <f t="shared" si="243"/>
        <v>6.2842892271189965E-3</v>
      </c>
      <c r="P581">
        <v>0</v>
      </c>
      <c r="Q581">
        <f t="shared" si="244"/>
        <v>0</v>
      </c>
      <c r="R581">
        <v>0</v>
      </c>
      <c r="S581">
        <f t="shared" si="235"/>
        <v>0</v>
      </c>
      <c r="T581">
        <f t="shared" si="245"/>
        <v>0</v>
      </c>
      <c r="U581">
        <f t="shared" si="236"/>
        <v>1.0623462871098971E-2</v>
      </c>
      <c r="V581">
        <f t="shared" si="246"/>
        <v>0.84441310922369939</v>
      </c>
      <c r="W581">
        <f t="shared" si="237"/>
        <v>5.9173093241604077E-3</v>
      </c>
      <c r="X581">
        <f t="shared" si="247"/>
        <v>0.94160359434525431</v>
      </c>
      <c r="Y581">
        <v>1</v>
      </c>
      <c r="Z581">
        <f>Y581*'MRIP Selectivity'!$N$35</f>
        <v>6.2965941758702333E-3</v>
      </c>
      <c r="AA581">
        <f>Y581*'MRIP Selectivity'!$O$35</f>
        <v>6.2842892271189965E-3</v>
      </c>
      <c r="AB581">
        <f>Y581*'MRIP Selectivity'!$P$35</f>
        <v>9.0321712954188795E-4</v>
      </c>
      <c r="AC581">
        <v>0.74741255597723821</v>
      </c>
      <c r="AD581">
        <v>0.94160359434525442</v>
      </c>
      <c r="AE581">
        <v>1.3432654004296583</v>
      </c>
      <c r="AF581">
        <f t="shared" si="248"/>
        <v>4.7061535469385633E-3</v>
      </c>
      <c r="AG581">
        <f t="shared" si="249"/>
        <v>5.9173093241604077E-3</v>
      </c>
      <c r="AH581">
        <f t="shared" si="250"/>
        <v>1.2132603191890106E-3</v>
      </c>
      <c r="AI581">
        <f t="shared" si="251"/>
        <v>1.3484100532531117E-2</v>
      </c>
      <c r="AJ581">
        <f t="shared" si="252"/>
        <v>1.1836723190287982E-2</v>
      </c>
      <c r="AK581">
        <f t="shared" si="253"/>
        <v>7.1875063566608846E-3</v>
      </c>
      <c r="AL581">
        <f t="shared" si="254"/>
        <v>7.1305696433494187E-3</v>
      </c>
      <c r="AM581">
        <f t="shared" si="255"/>
        <v>1.0623462871098971E-2</v>
      </c>
      <c r="AN581">
        <f t="shared" si="256"/>
        <v>5.9173093241604077E-3</v>
      </c>
      <c r="AO581">
        <v>0</v>
      </c>
      <c r="AP581">
        <f t="shared" si="257"/>
        <v>1.258088340298923E-2</v>
      </c>
      <c r="AQ581">
        <f t="shared" si="258"/>
        <v>6.2842892271189965E-3</v>
      </c>
      <c r="AR581">
        <v>1</v>
      </c>
      <c r="AS581">
        <f>AR581*'MRIP Selectivity'!$N$35</f>
        <v>6.2965941758702333E-3</v>
      </c>
      <c r="AT581">
        <f>AR581*'MRIP Selectivity'!$O$35</f>
        <v>6.2842892271189965E-3</v>
      </c>
      <c r="AU581">
        <f>AR581*'MRIP Selectivity'!$P$35</f>
        <v>9.0321712954188795E-4</v>
      </c>
      <c r="AV581">
        <v>1</v>
      </c>
      <c r="AW581">
        <f t="shared" si="259"/>
        <v>5</v>
      </c>
      <c r="AX581">
        <f t="shared" si="238"/>
        <v>0</v>
      </c>
      <c r="AY581">
        <f t="shared" si="239"/>
        <v>0</v>
      </c>
      <c r="AZ581">
        <f t="shared" si="240"/>
        <v>0</v>
      </c>
      <c r="BA581">
        <v>987.89933427999995</v>
      </c>
      <c r="BB581">
        <v>987.89933427999995</v>
      </c>
    </row>
    <row r="582" spans="1:54" x14ac:dyDescent="0.25">
      <c r="A582" t="s">
        <v>536</v>
      </c>
      <c r="B582" t="s">
        <v>3</v>
      </c>
      <c r="C582">
        <v>2014</v>
      </c>
      <c r="D582">
        <v>4</v>
      </c>
      <c r="E582">
        <v>7</v>
      </c>
      <c r="F582" t="s">
        <v>1835</v>
      </c>
      <c r="G582" t="s">
        <v>1769</v>
      </c>
      <c r="H582" t="s">
        <v>1890</v>
      </c>
      <c r="I582" t="s">
        <v>1837</v>
      </c>
      <c r="J582" t="s">
        <v>1819</v>
      </c>
      <c r="K582" t="str">
        <f t="shared" si="241"/>
        <v>Offshore</v>
      </c>
      <c r="L582">
        <v>16.746578183</v>
      </c>
      <c r="M582">
        <f t="shared" si="234"/>
        <v>2401.8952655664884</v>
      </c>
      <c r="N582">
        <f t="shared" si="242"/>
        <v>17.174328218701636</v>
      </c>
      <c r="O582">
        <f t="shared" si="243"/>
        <v>16.960244016722047</v>
      </c>
      <c r="P582">
        <v>228.49943009842519</v>
      </c>
      <c r="Q582">
        <f t="shared" si="244"/>
        <v>13.644544431792188</v>
      </c>
      <c r="R582">
        <v>21.097077200174244</v>
      </c>
      <c r="S582">
        <f t="shared" si="235"/>
        <v>3025.8700786904046</v>
      </c>
      <c r="T582">
        <f t="shared" si="245"/>
        <v>1.2597843553252317</v>
      </c>
      <c r="U582">
        <f t="shared" si="236"/>
        <v>21.458274937791607</v>
      </c>
      <c r="V582">
        <f t="shared" si="246"/>
        <v>1.2494389687059233</v>
      </c>
      <c r="W582">
        <f t="shared" si="237"/>
        <v>21.298265717195697</v>
      </c>
      <c r="X582">
        <f t="shared" si="247"/>
        <v>1.2557759013488576</v>
      </c>
      <c r="Y582">
        <v>34</v>
      </c>
      <c r="Z582">
        <f>Y582*'MRIP Selectivity'!$N$35</f>
        <v>0.21408420197958794</v>
      </c>
      <c r="AA582">
        <f>Y582*'MRIP Selectivity'!$O$35</f>
        <v>0.21366583372204589</v>
      </c>
      <c r="AB582">
        <f>Y582*'MRIP Selectivity'!$P$35</f>
        <v>3.0709382404424189E-2</v>
      </c>
      <c r="AC582">
        <v>0.74741255597723821</v>
      </c>
      <c r="AD582">
        <v>0.94160359434525442</v>
      </c>
      <c r="AE582">
        <v>1.3432654004296583</v>
      </c>
      <c r="AF582">
        <f t="shared" si="248"/>
        <v>0.16000922059591113</v>
      </c>
      <c r="AG582">
        <f t="shared" si="249"/>
        <v>0.20118851702145388</v>
      </c>
      <c r="AH582">
        <f t="shared" si="250"/>
        <v>4.1250850852426357E-2</v>
      </c>
      <c r="AI582">
        <f t="shared" si="251"/>
        <v>0.458459418106058</v>
      </c>
      <c r="AJ582">
        <f t="shared" si="252"/>
        <v>0.40244858846979137</v>
      </c>
      <c r="AK582">
        <f t="shared" si="253"/>
        <v>0.24437521612647009</v>
      </c>
      <c r="AL582">
        <f t="shared" si="254"/>
        <v>0.24243936787388023</v>
      </c>
      <c r="AM582">
        <f t="shared" si="255"/>
        <v>21.458274937791607</v>
      </c>
      <c r="AN582">
        <f t="shared" si="256"/>
        <v>21.298265717195697</v>
      </c>
      <c r="AO582">
        <v>30</v>
      </c>
      <c r="AP582">
        <f t="shared" si="257"/>
        <v>30.427750035701635</v>
      </c>
      <c r="AQ582">
        <f t="shared" si="258"/>
        <v>30.213665833722047</v>
      </c>
      <c r="AR582">
        <v>34</v>
      </c>
      <c r="AS582">
        <f>AR582*'MRIP Selectivity'!$N$35</f>
        <v>0.21408420197958794</v>
      </c>
      <c r="AT582">
        <f>AR582*'MRIP Selectivity'!$O$35</f>
        <v>0.21366583372204589</v>
      </c>
      <c r="AU582">
        <f>AR582*'MRIP Selectivity'!$P$35</f>
        <v>3.0709382404424189E-2</v>
      </c>
      <c r="AV582">
        <v>18</v>
      </c>
      <c r="AW582">
        <f t="shared" si="259"/>
        <v>90</v>
      </c>
      <c r="AX582">
        <f t="shared" si="238"/>
        <v>0</v>
      </c>
      <c r="AY582">
        <f t="shared" si="239"/>
        <v>0</v>
      </c>
      <c r="AZ582">
        <f t="shared" si="240"/>
        <v>0</v>
      </c>
      <c r="BA582">
        <v>143.42603242999999</v>
      </c>
      <c r="BB582">
        <v>143.42603242999999</v>
      </c>
    </row>
    <row r="583" spans="1:54" x14ac:dyDescent="0.25">
      <c r="A583" t="s">
        <v>537</v>
      </c>
      <c r="B583" t="s">
        <v>3</v>
      </c>
      <c r="C583">
        <v>2014</v>
      </c>
      <c r="D583">
        <v>4</v>
      </c>
      <c r="E583">
        <v>8</v>
      </c>
      <c r="F583" t="s">
        <v>1834</v>
      </c>
      <c r="G583" t="s">
        <v>1769</v>
      </c>
      <c r="H583" t="s">
        <v>1891</v>
      </c>
      <c r="I583" t="s">
        <v>1812</v>
      </c>
      <c r="J583" t="s">
        <v>1813</v>
      </c>
      <c r="K583" t="str">
        <f t="shared" si="241"/>
        <v>Inshore</v>
      </c>
      <c r="L583">
        <v>0</v>
      </c>
      <c r="M583">
        <f t="shared" si="234"/>
        <v>0</v>
      </c>
      <c r="N583">
        <f t="shared" si="242"/>
        <v>0.23903678465679537</v>
      </c>
      <c r="O583">
        <f t="shared" si="243"/>
        <v>0.11940149531526094</v>
      </c>
      <c r="P583">
        <v>0</v>
      </c>
      <c r="Q583">
        <f t="shared" si="244"/>
        <v>0</v>
      </c>
      <c r="R583">
        <v>0</v>
      </c>
      <c r="S583">
        <f t="shared" si="235"/>
        <v>0</v>
      </c>
      <c r="T583">
        <f t="shared" si="245"/>
        <v>0</v>
      </c>
      <c r="U583">
        <f t="shared" si="236"/>
        <v>0.20184579455088045</v>
      </c>
      <c r="V583">
        <f t="shared" si="246"/>
        <v>0.84441310922369939</v>
      </c>
      <c r="W583">
        <f t="shared" si="237"/>
        <v>0.11242887715904776</v>
      </c>
      <c r="X583">
        <f t="shared" si="247"/>
        <v>0.94160359434525442</v>
      </c>
      <c r="Y583">
        <v>19</v>
      </c>
      <c r="Z583">
        <f>Y583*'MRIP Selectivity'!$N$35</f>
        <v>0.11963528934153443</v>
      </c>
      <c r="AA583">
        <f>Y583*'MRIP Selectivity'!$O$35</f>
        <v>0.11940149531526094</v>
      </c>
      <c r="AB583">
        <f>Y583*'MRIP Selectivity'!$P$35</f>
        <v>1.7161125461295872E-2</v>
      </c>
      <c r="AC583">
        <v>0.74741255597723821</v>
      </c>
      <c r="AD583">
        <v>0.94160359434525442</v>
      </c>
      <c r="AE583">
        <v>1.3432654004296583</v>
      </c>
      <c r="AF583">
        <f t="shared" si="248"/>
        <v>8.941691739183269E-2</v>
      </c>
      <c r="AG583">
        <f t="shared" si="249"/>
        <v>0.11242887715904776</v>
      </c>
      <c r="AH583">
        <f t="shared" si="250"/>
        <v>2.3051946064591204E-2</v>
      </c>
      <c r="AI583">
        <f t="shared" si="251"/>
        <v>0.25619791011809123</v>
      </c>
      <c r="AJ583">
        <f t="shared" si="252"/>
        <v>0.22489774061547166</v>
      </c>
      <c r="AK583">
        <f t="shared" si="253"/>
        <v>0.13656262077655681</v>
      </c>
      <c r="AL583">
        <f t="shared" si="254"/>
        <v>0.13548082322363897</v>
      </c>
      <c r="AM583">
        <f t="shared" si="255"/>
        <v>0.20184579455088045</v>
      </c>
      <c r="AN583">
        <f t="shared" si="256"/>
        <v>0.11242887715904776</v>
      </c>
      <c r="AO583">
        <v>0</v>
      </c>
      <c r="AP583">
        <f t="shared" si="257"/>
        <v>0.23903678465679537</v>
      </c>
      <c r="AQ583">
        <f t="shared" si="258"/>
        <v>0.11940149531526094</v>
      </c>
      <c r="AR583">
        <v>19</v>
      </c>
      <c r="AS583">
        <f>AR583*'MRIP Selectivity'!$N$35</f>
        <v>0.11963528934153443</v>
      </c>
      <c r="AT583">
        <f>AR583*'MRIP Selectivity'!$O$35</f>
        <v>0.11940149531526094</v>
      </c>
      <c r="AU583">
        <f>AR583*'MRIP Selectivity'!$P$35</f>
        <v>1.7161125461295872E-2</v>
      </c>
      <c r="AV583">
        <v>9</v>
      </c>
      <c r="AW583">
        <f t="shared" si="259"/>
        <v>45</v>
      </c>
      <c r="AX583">
        <f t="shared" si="238"/>
        <v>0</v>
      </c>
      <c r="AY583">
        <f t="shared" si="239"/>
        <v>0</v>
      </c>
      <c r="AZ583">
        <f t="shared" si="240"/>
        <v>0</v>
      </c>
      <c r="BA583">
        <v>370.85094062000002</v>
      </c>
      <c r="BB583">
        <v>370.85094062000002</v>
      </c>
    </row>
    <row r="584" spans="1:54" x14ac:dyDescent="0.25">
      <c r="A584" t="s">
        <v>538</v>
      </c>
      <c r="B584" t="s">
        <v>3</v>
      </c>
      <c r="C584">
        <v>2014</v>
      </c>
      <c r="D584">
        <v>4</v>
      </c>
      <c r="E584">
        <v>8</v>
      </c>
      <c r="F584" t="s">
        <v>1872</v>
      </c>
      <c r="G584" t="s">
        <v>1769</v>
      </c>
      <c r="H584" t="s">
        <v>1840</v>
      </c>
      <c r="I584" t="s">
        <v>1812</v>
      </c>
      <c r="J584" t="s">
        <v>1819</v>
      </c>
      <c r="K584" t="str">
        <f t="shared" si="241"/>
        <v>Offshore</v>
      </c>
      <c r="L584">
        <v>1.3080191913000001</v>
      </c>
      <c r="M584">
        <f t="shared" si="234"/>
        <v>57.837124914600686</v>
      </c>
      <c r="N584">
        <f t="shared" si="242"/>
        <v>1.5596368593597847</v>
      </c>
      <c r="O584">
        <f t="shared" si="243"/>
        <v>1.4337049758423801</v>
      </c>
      <c r="P584">
        <v>18.229873767716537</v>
      </c>
      <c r="Q584">
        <f t="shared" si="244"/>
        <v>13.937007873407747</v>
      </c>
      <c r="R584">
        <v>1.6949504320365882</v>
      </c>
      <c r="S584">
        <f t="shared" si="235"/>
        <v>74.946193843170221</v>
      </c>
      <c r="T584">
        <f t="shared" si="245"/>
        <v>1.2958146511229924</v>
      </c>
      <c r="U584">
        <f t="shared" si="236"/>
        <v>1.9074196894585678</v>
      </c>
      <c r="V584">
        <f t="shared" si="246"/>
        <v>1.2229896196743801</v>
      </c>
      <c r="W584">
        <f t="shared" si="237"/>
        <v>1.8132966185197965</v>
      </c>
      <c r="X584">
        <f t="shared" si="247"/>
        <v>1.2647627294830204</v>
      </c>
      <c r="Y584">
        <v>20</v>
      </c>
      <c r="Z584">
        <f>Y584*'MRIP Selectivity'!$N$35</f>
        <v>0.12593188351740467</v>
      </c>
      <c r="AA584">
        <f>Y584*'MRIP Selectivity'!$O$35</f>
        <v>0.12568578454237994</v>
      </c>
      <c r="AB584">
        <f>Y584*'MRIP Selectivity'!$P$35</f>
        <v>1.8064342590837758E-2</v>
      </c>
      <c r="AC584">
        <v>0.74741255597723821</v>
      </c>
      <c r="AD584">
        <v>0.94160359434525442</v>
      </c>
      <c r="AE584">
        <v>1.3432654004296583</v>
      </c>
      <c r="AF584">
        <f t="shared" si="248"/>
        <v>9.4123070938771258E-2</v>
      </c>
      <c r="AG584">
        <f t="shared" si="249"/>
        <v>0.11834618648320817</v>
      </c>
      <c r="AH584">
        <f t="shared" si="250"/>
        <v>2.426520638378021E-2</v>
      </c>
      <c r="AI584">
        <f t="shared" si="251"/>
        <v>0.26968201065062236</v>
      </c>
      <c r="AJ584">
        <f t="shared" si="252"/>
        <v>0.23673446380575963</v>
      </c>
      <c r="AK584">
        <f t="shared" si="253"/>
        <v>0.14375012713321769</v>
      </c>
      <c r="AL584">
        <f t="shared" si="254"/>
        <v>0.14261139286698837</v>
      </c>
      <c r="AM584">
        <f t="shared" si="255"/>
        <v>1.9074196894585678</v>
      </c>
      <c r="AN584">
        <f t="shared" si="256"/>
        <v>1.8132966185197965</v>
      </c>
      <c r="AO584">
        <v>1</v>
      </c>
      <c r="AP584">
        <f t="shared" si="257"/>
        <v>1.2516176680597846</v>
      </c>
      <c r="AQ584">
        <f t="shared" si="258"/>
        <v>1.12568578454238</v>
      </c>
      <c r="AR584">
        <v>20</v>
      </c>
      <c r="AS584">
        <f>AR584*'MRIP Selectivity'!$N$35</f>
        <v>0.12593188351740467</v>
      </c>
      <c r="AT584">
        <f>AR584*'MRIP Selectivity'!$O$35</f>
        <v>0.12568578454237994</v>
      </c>
      <c r="AU584">
        <f>AR584*'MRIP Selectivity'!$P$35</f>
        <v>1.8064342590837758E-2</v>
      </c>
      <c r="AV584">
        <v>2</v>
      </c>
      <c r="AW584">
        <f t="shared" si="259"/>
        <v>10</v>
      </c>
      <c r="AX584">
        <f t="shared" si="238"/>
        <v>0</v>
      </c>
      <c r="AY584">
        <f t="shared" si="239"/>
        <v>0</v>
      </c>
      <c r="AZ584">
        <f t="shared" si="240"/>
        <v>0</v>
      </c>
      <c r="BA584">
        <v>44.217336641000003</v>
      </c>
      <c r="BB584">
        <v>44.217336641000003</v>
      </c>
    </row>
    <row r="585" spans="1:54" x14ac:dyDescent="0.25">
      <c r="A585" t="s">
        <v>1898</v>
      </c>
      <c r="B585" t="s">
        <v>3</v>
      </c>
      <c r="C585">
        <v>2014</v>
      </c>
      <c r="D585">
        <v>4</v>
      </c>
      <c r="E585">
        <v>8</v>
      </c>
      <c r="F585" t="s">
        <v>1872</v>
      </c>
      <c r="G585" t="s">
        <v>1769</v>
      </c>
      <c r="H585" t="s">
        <v>1840</v>
      </c>
      <c r="I585" t="s">
        <v>1812</v>
      </c>
      <c r="J585" t="s">
        <v>1819</v>
      </c>
      <c r="K585" t="str">
        <f t="shared" si="241"/>
        <v>Offshore</v>
      </c>
      <c r="L585">
        <v>0</v>
      </c>
      <c r="M585">
        <f t="shared" si="234"/>
        <v>0</v>
      </c>
      <c r="N585">
        <f t="shared" si="242"/>
        <v>0.37742650208967687</v>
      </c>
      <c r="O585">
        <f t="shared" si="243"/>
        <v>0.18852867681356988</v>
      </c>
      <c r="P585">
        <v>0</v>
      </c>
      <c r="Q585">
        <f t="shared" si="244"/>
        <v>0</v>
      </c>
      <c r="R585">
        <v>0</v>
      </c>
      <c r="S585">
        <f t="shared" si="235"/>
        <v>0</v>
      </c>
      <c r="T585">
        <f t="shared" si="245"/>
        <v>0</v>
      </c>
      <c r="U585">
        <f t="shared" si="236"/>
        <v>0.31870388613296913</v>
      </c>
      <c r="V585">
        <f t="shared" si="246"/>
        <v>0.84441310922369939</v>
      </c>
      <c r="W585">
        <f t="shared" si="237"/>
        <v>0.17751927972481224</v>
      </c>
      <c r="X585">
        <f t="shared" si="247"/>
        <v>0.94160359434525442</v>
      </c>
      <c r="Y585">
        <v>30</v>
      </c>
      <c r="Z585">
        <f>Y585*'MRIP Selectivity'!$N$35</f>
        <v>0.18889782527610699</v>
      </c>
      <c r="AA585">
        <f>Y585*'MRIP Selectivity'!$O$35</f>
        <v>0.18852867681356988</v>
      </c>
      <c r="AB585">
        <f>Y585*'MRIP Selectivity'!$P$35</f>
        <v>2.709651388625664E-2</v>
      </c>
      <c r="AC585">
        <v>0.74741255597723821</v>
      </c>
      <c r="AD585">
        <v>0.94160359434525442</v>
      </c>
      <c r="AE585">
        <v>1.3432654004296583</v>
      </c>
      <c r="AF585">
        <f t="shared" si="248"/>
        <v>0.14118460640815689</v>
      </c>
      <c r="AG585">
        <f t="shared" si="249"/>
        <v>0.17751927972481224</v>
      </c>
      <c r="AH585">
        <f t="shared" si="250"/>
        <v>3.639780957567032E-2</v>
      </c>
      <c r="AI585">
        <f t="shared" si="251"/>
        <v>0.40452301597593354</v>
      </c>
      <c r="AJ585">
        <f t="shared" si="252"/>
        <v>0.35510169570863948</v>
      </c>
      <c r="AK585">
        <f t="shared" si="253"/>
        <v>0.21562519069982652</v>
      </c>
      <c r="AL585">
        <f t="shared" si="254"/>
        <v>0.21391708930048256</v>
      </c>
      <c r="AM585">
        <f t="shared" si="255"/>
        <v>0.31870388613296913</v>
      </c>
      <c r="AN585">
        <f t="shared" si="256"/>
        <v>0.17751927972481224</v>
      </c>
      <c r="AO585">
        <v>0</v>
      </c>
      <c r="AP585">
        <f t="shared" si="257"/>
        <v>0.37742650208967687</v>
      </c>
      <c r="AQ585">
        <f t="shared" si="258"/>
        <v>0.18852867681356988</v>
      </c>
      <c r="AR585">
        <v>30</v>
      </c>
      <c r="AS585">
        <f>AR585*'MRIP Selectivity'!$N$35</f>
        <v>0.18889782527610699</v>
      </c>
      <c r="AT585">
        <f>AR585*'MRIP Selectivity'!$O$35</f>
        <v>0.18852867681356988</v>
      </c>
      <c r="AU585">
        <f>AR585*'MRIP Selectivity'!$P$35</f>
        <v>2.709651388625664E-2</v>
      </c>
      <c r="AV585">
        <v>2</v>
      </c>
      <c r="AW585">
        <f t="shared" si="259"/>
        <v>10</v>
      </c>
      <c r="AX585">
        <f t="shared" si="238"/>
        <v>0</v>
      </c>
      <c r="AY585">
        <f t="shared" si="239"/>
        <v>0</v>
      </c>
      <c r="AZ585">
        <f t="shared" si="240"/>
        <v>0</v>
      </c>
      <c r="BA585">
        <v>37.204524931999998</v>
      </c>
      <c r="BB585">
        <v>37.204524931999998</v>
      </c>
    </row>
    <row r="586" spans="1:54" x14ac:dyDescent="0.25">
      <c r="A586" t="s">
        <v>539</v>
      </c>
      <c r="B586" t="s">
        <v>3</v>
      </c>
      <c r="C586">
        <v>2014</v>
      </c>
      <c r="D586">
        <v>4</v>
      </c>
      <c r="E586">
        <v>8</v>
      </c>
      <c r="F586" t="s">
        <v>1872</v>
      </c>
      <c r="G586" t="s">
        <v>1769</v>
      </c>
      <c r="H586" t="s">
        <v>1840</v>
      </c>
      <c r="I586" t="s">
        <v>1812</v>
      </c>
      <c r="J586" t="s">
        <v>1767</v>
      </c>
      <c r="K586" t="str">
        <f t="shared" si="241"/>
        <v>Inshore</v>
      </c>
      <c r="L586">
        <v>0</v>
      </c>
      <c r="M586">
        <f t="shared" si="234"/>
        <v>0</v>
      </c>
      <c r="N586">
        <f t="shared" si="242"/>
        <v>0.50323533611956917</v>
      </c>
      <c r="O586">
        <f t="shared" si="243"/>
        <v>0.25137156908475988</v>
      </c>
      <c r="P586">
        <v>0</v>
      </c>
      <c r="Q586">
        <f t="shared" si="244"/>
        <v>0</v>
      </c>
      <c r="R586">
        <v>0</v>
      </c>
      <c r="S586">
        <f t="shared" si="235"/>
        <v>0</v>
      </c>
      <c r="T586">
        <f t="shared" si="245"/>
        <v>0</v>
      </c>
      <c r="U586">
        <f t="shared" si="236"/>
        <v>0.42493851484395884</v>
      </c>
      <c r="V586">
        <f t="shared" si="246"/>
        <v>0.84441310922369939</v>
      </c>
      <c r="W586">
        <f t="shared" si="237"/>
        <v>0.23669237296641635</v>
      </c>
      <c r="X586">
        <f t="shared" si="247"/>
        <v>0.94160359434525442</v>
      </c>
      <c r="Y586">
        <v>40</v>
      </c>
      <c r="Z586">
        <f>Y586*'MRIP Selectivity'!$N$35</f>
        <v>0.25186376703480934</v>
      </c>
      <c r="AA586">
        <f>Y586*'MRIP Selectivity'!$O$35</f>
        <v>0.25137156908475988</v>
      </c>
      <c r="AB586">
        <f>Y586*'MRIP Selectivity'!$P$35</f>
        <v>3.6128685181675516E-2</v>
      </c>
      <c r="AC586">
        <v>0.74741255597723821</v>
      </c>
      <c r="AD586">
        <v>0.94160359434525442</v>
      </c>
      <c r="AE586">
        <v>1.3432654004296583</v>
      </c>
      <c r="AF586">
        <f t="shared" si="248"/>
        <v>0.18824614187754252</v>
      </c>
      <c r="AG586">
        <f t="shared" si="249"/>
        <v>0.23669237296641635</v>
      </c>
      <c r="AH586">
        <f t="shared" si="250"/>
        <v>4.853041276756042E-2</v>
      </c>
      <c r="AI586">
        <f t="shared" si="251"/>
        <v>0.53936402130124472</v>
      </c>
      <c r="AJ586">
        <f t="shared" si="252"/>
        <v>0.47346892761151926</v>
      </c>
      <c r="AK586">
        <f t="shared" si="253"/>
        <v>0.28750025426643538</v>
      </c>
      <c r="AL586">
        <f t="shared" si="254"/>
        <v>0.28522278573397675</v>
      </c>
      <c r="AM586">
        <f t="shared" si="255"/>
        <v>0.42493851484395884</v>
      </c>
      <c r="AN586">
        <f t="shared" si="256"/>
        <v>0.23669237296641635</v>
      </c>
      <c r="AO586">
        <v>0</v>
      </c>
      <c r="AP586">
        <f t="shared" si="257"/>
        <v>0.50323533611956917</v>
      </c>
      <c r="AQ586">
        <f t="shared" si="258"/>
        <v>0.25137156908475988</v>
      </c>
      <c r="AR586">
        <v>40</v>
      </c>
      <c r="AS586">
        <f>AR586*'MRIP Selectivity'!$N$35</f>
        <v>0.25186376703480934</v>
      </c>
      <c r="AT586">
        <f>AR586*'MRIP Selectivity'!$O$35</f>
        <v>0.25137156908475988</v>
      </c>
      <c r="AU586">
        <f>AR586*'MRIP Selectivity'!$P$35</f>
        <v>3.6128685181675516E-2</v>
      </c>
      <c r="AV586">
        <v>4</v>
      </c>
      <c r="AW586">
        <f t="shared" si="259"/>
        <v>20</v>
      </c>
      <c r="AX586">
        <f t="shared" si="238"/>
        <v>0</v>
      </c>
      <c r="AY586">
        <f t="shared" si="239"/>
        <v>0</v>
      </c>
      <c r="AZ586">
        <f t="shared" si="240"/>
        <v>0</v>
      </c>
      <c r="BA586">
        <v>37.204524931999998</v>
      </c>
      <c r="BB586">
        <v>37.204524931999998</v>
      </c>
    </row>
    <row r="587" spans="1:54" x14ac:dyDescent="0.25">
      <c r="A587" t="s">
        <v>540</v>
      </c>
      <c r="B587" t="s">
        <v>3</v>
      </c>
      <c r="C587">
        <v>2014</v>
      </c>
      <c r="D587">
        <v>4</v>
      </c>
      <c r="E587">
        <v>8</v>
      </c>
      <c r="F587" t="s">
        <v>1827</v>
      </c>
      <c r="G587" t="s">
        <v>1769</v>
      </c>
      <c r="H587" t="s">
        <v>1840</v>
      </c>
      <c r="I587" t="s">
        <v>1824</v>
      </c>
      <c r="J587" t="s">
        <v>1767</v>
      </c>
      <c r="K587" t="str">
        <f t="shared" si="241"/>
        <v>Inshore</v>
      </c>
      <c r="L587">
        <v>0</v>
      </c>
      <c r="M587">
        <f t="shared" si="234"/>
        <v>0</v>
      </c>
      <c r="N587">
        <f t="shared" si="242"/>
        <v>2.516176680597846E-2</v>
      </c>
      <c r="O587">
        <f t="shared" si="243"/>
        <v>1.2568578454237993E-2</v>
      </c>
      <c r="P587">
        <v>0</v>
      </c>
      <c r="Q587">
        <f t="shared" si="244"/>
        <v>0</v>
      </c>
      <c r="R587">
        <v>0</v>
      </c>
      <c r="S587">
        <f t="shared" si="235"/>
        <v>0</v>
      </c>
      <c r="T587">
        <f t="shared" si="245"/>
        <v>0</v>
      </c>
      <c r="U587">
        <f t="shared" si="236"/>
        <v>2.1246925742197942E-2</v>
      </c>
      <c r="V587">
        <f t="shared" si="246"/>
        <v>0.84441310922369939</v>
      </c>
      <c r="W587">
        <f t="shared" si="237"/>
        <v>1.1834618648320815E-2</v>
      </c>
      <c r="X587">
        <f t="shared" si="247"/>
        <v>0.94160359434525431</v>
      </c>
      <c r="Y587">
        <v>2</v>
      </c>
      <c r="Z587">
        <f>Y587*'MRIP Selectivity'!$N$35</f>
        <v>1.2593188351740467E-2</v>
      </c>
      <c r="AA587">
        <f>Y587*'MRIP Selectivity'!$O$35</f>
        <v>1.2568578454237993E-2</v>
      </c>
      <c r="AB587">
        <f>Y587*'MRIP Selectivity'!$P$35</f>
        <v>1.8064342590837759E-3</v>
      </c>
      <c r="AC587">
        <v>0.74741255597723821</v>
      </c>
      <c r="AD587">
        <v>0.94160359434525442</v>
      </c>
      <c r="AE587">
        <v>1.3432654004296583</v>
      </c>
      <c r="AF587">
        <f t="shared" si="248"/>
        <v>9.4123070938771265E-3</v>
      </c>
      <c r="AG587">
        <f t="shared" si="249"/>
        <v>1.1834618648320815E-2</v>
      </c>
      <c r="AH587">
        <f t="shared" si="250"/>
        <v>2.4265206383780212E-3</v>
      </c>
      <c r="AI587">
        <f t="shared" si="251"/>
        <v>2.6968201065062234E-2</v>
      </c>
      <c r="AJ587">
        <f t="shared" si="252"/>
        <v>2.3673446380575964E-2</v>
      </c>
      <c r="AK587">
        <f t="shared" si="253"/>
        <v>1.4375012713321769E-2</v>
      </c>
      <c r="AL587">
        <f t="shared" si="254"/>
        <v>1.4261139286698837E-2</v>
      </c>
      <c r="AM587">
        <f t="shared" si="255"/>
        <v>2.1246925742197942E-2</v>
      </c>
      <c r="AN587">
        <f t="shared" si="256"/>
        <v>1.1834618648320815E-2</v>
      </c>
      <c r="AO587">
        <v>0</v>
      </c>
      <c r="AP587">
        <f t="shared" si="257"/>
        <v>2.516176680597846E-2</v>
      </c>
      <c r="AQ587">
        <f t="shared" si="258"/>
        <v>1.2568578454237993E-2</v>
      </c>
      <c r="AR587">
        <v>2</v>
      </c>
      <c r="AS587">
        <f>AR587*'MRIP Selectivity'!$N$35</f>
        <v>1.2593188351740467E-2</v>
      </c>
      <c r="AT587">
        <f>AR587*'MRIP Selectivity'!$O$35</f>
        <v>1.2568578454237993E-2</v>
      </c>
      <c r="AU587">
        <f>AR587*'MRIP Selectivity'!$P$35</f>
        <v>1.8064342590837759E-3</v>
      </c>
      <c r="AV587">
        <v>1</v>
      </c>
      <c r="AW587">
        <f t="shared" si="259"/>
        <v>5</v>
      </c>
      <c r="AX587">
        <f t="shared" si="238"/>
        <v>0</v>
      </c>
      <c r="AY587">
        <f t="shared" si="239"/>
        <v>0</v>
      </c>
      <c r="AZ587">
        <f t="shared" si="240"/>
        <v>0</v>
      </c>
      <c r="BA587">
        <v>406.42381064</v>
      </c>
      <c r="BB587">
        <v>406.42381064</v>
      </c>
    </row>
    <row r="588" spans="1:54" x14ac:dyDescent="0.25">
      <c r="A588" t="s">
        <v>541</v>
      </c>
      <c r="B588" t="s">
        <v>3</v>
      </c>
      <c r="C588">
        <v>2014</v>
      </c>
      <c r="D588">
        <v>5</v>
      </c>
      <c r="E588">
        <v>10</v>
      </c>
      <c r="F588" t="s">
        <v>1839</v>
      </c>
      <c r="G588" t="s">
        <v>1769</v>
      </c>
      <c r="H588" t="s">
        <v>1840</v>
      </c>
      <c r="I588" t="s">
        <v>1824</v>
      </c>
      <c r="J588" t="s">
        <v>1813</v>
      </c>
      <c r="K588" t="str">
        <f t="shared" si="241"/>
        <v>Inshore</v>
      </c>
      <c r="L588">
        <v>0</v>
      </c>
      <c r="M588">
        <f t="shared" si="234"/>
        <v>0</v>
      </c>
      <c r="N588">
        <f t="shared" si="242"/>
        <v>1.258088340298923E-2</v>
      </c>
      <c r="O588">
        <f t="shared" si="243"/>
        <v>6.2842892271189965E-3</v>
      </c>
      <c r="P588">
        <v>0</v>
      </c>
      <c r="Q588">
        <f t="shared" si="244"/>
        <v>0</v>
      </c>
      <c r="R588">
        <v>0</v>
      </c>
      <c r="S588">
        <f t="shared" si="235"/>
        <v>0</v>
      </c>
      <c r="T588">
        <f t="shared" si="245"/>
        <v>0</v>
      </c>
      <c r="U588">
        <f t="shared" si="236"/>
        <v>1.0623462871098971E-2</v>
      </c>
      <c r="V588">
        <f t="shared" si="246"/>
        <v>0.84441310922369939</v>
      </c>
      <c r="W588">
        <f t="shared" si="237"/>
        <v>5.9173093241604077E-3</v>
      </c>
      <c r="X588">
        <f t="shared" si="247"/>
        <v>0.94160359434525431</v>
      </c>
      <c r="Y588">
        <v>1</v>
      </c>
      <c r="Z588">
        <f>Y588*'MRIP Selectivity'!$N$35</f>
        <v>6.2965941758702333E-3</v>
      </c>
      <c r="AA588">
        <f>Y588*'MRIP Selectivity'!$O$35</f>
        <v>6.2842892271189965E-3</v>
      </c>
      <c r="AB588">
        <f>Y588*'MRIP Selectivity'!$P$35</f>
        <v>9.0321712954188795E-4</v>
      </c>
      <c r="AC588">
        <v>0.74741255597723821</v>
      </c>
      <c r="AD588">
        <v>0.94160359434525442</v>
      </c>
      <c r="AE588">
        <v>1.3432654004296583</v>
      </c>
      <c r="AF588">
        <f t="shared" si="248"/>
        <v>4.7061535469385633E-3</v>
      </c>
      <c r="AG588">
        <f t="shared" si="249"/>
        <v>5.9173093241604077E-3</v>
      </c>
      <c r="AH588">
        <f t="shared" si="250"/>
        <v>1.2132603191890106E-3</v>
      </c>
      <c r="AI588">
        <f t="shared" si="251"/>
        <v>1.3484100532531117E-2</v>
      </c>
      <c r="AJ588">
        <f t="shared" si="252"/>
        <v>1.1836723190287982E-2</v>
      </c>
      <c r="AK588">
        <f t="shared" si="253"/>
        <v>7.1875063566608846E-3</v>
      </c>
      <c r="AL588">
        <f t="shared" si="254"/>
        <v>7.1305696433494187E-3</v>
      </c>
      <c r="AM588">
        <f t="shared" si="255"/>
        <v>1.0623462871098971E-2</v>
      </c>
      <c r="AN588">
        <f t="shared" si="256"/>
        <v>5.9173093241604077E-3</v>
      </c>
      <c r="AO588">
        <v>0</v>
      </c>
      <c r="AP588">
        <f t="shared" si="257"/>
        <v>1.258088340298923E-2</v>
      </c>
      <c r="AQ588">
        <f t="shared" si="258"/>
        <v>6.2842892271189965E-3</v>
      </c>
      <c r="AR588">
        <v>1</v>
      </c>
      <c r="AS588">
        <f>AR588*'MRIP Selectivity'!$N$35</f>
        <v>6.2965941758702333E-3</v>
      </c>
      <c r="AT588">
        <f>AR588*'MRIP Selectivity'!$O$35</f>
        <v>6.2842892271189965E-3</v>
      </c>
      <c r="AU588">
        <f>AR588*'MRIP Selectivity'!$P$35</f>
        <v>9.0321712954188795E-4</v>
      </c>
      <c r="AV588">
        <v>1</v>
      </c>
      <c r="AW588">
        <f t="shared" si="259"/>
        <v>5</v>
      </c>
      <c r="AX588">
        <f t="shared" si="238"/>
        <v>0</v>
      </c>
      <c r="AY588">
        <f t="shared" si="239"/>
        <v>0</v>
      </c>
      <c r="AZ588">
        <f t="shared" si="240"/>
        <v>0</v>
      </c>
      <c r="BA588">
        <v>1378.4454152999999</v>
      </c>
      <c r="BB588">
        <v>1378.4454152999999</v>
      </c>
    </row>
    <row r="589" spans="1:54" x14ac:dyDescent="0.25">
      <c r="A589" t="s">
        <v>542</v>
      </c>
      <c r="B589" t="s">
        <v>3</v>
      </c>
      <c r="C589">
        <v>2014</v>
      </c>
      <c r="D589">
        <v>5</v>
      </c>
      <c r="E589">
        <v>10</v>
      </c>
      <c r="F589" t="s">
        <v>1839</v>
      </c>
      <c r="G589" t="s">
        <v>1769</v>
      </c>
      <c r="H589" t="s">
        <v>1840</v>
      </c>
      <c r="I589" t="s">
        <v>1824</v>
      </c>
      <c r="J589" t="s">
        <v>1813</v>
      </c>
      <c r="K589" t="str">
        <f t="shared" si="241"/>
        <v>Inshore</v>
      </c>
      <c r="L589">
        <v>0</v>
      </c>
      <c r="M589">
        <f t="shared" si="234"/>
        <v>0</v>
      </c>
      <c r="N589">
        <f t="shared" si="242"/>
        <v>1.258088340298923E-2</v>
      </c>
      <c r="O589">
        <f t="shared" si="243"/>
        <v>6.2842892271189965E-3</v>
      </c>
      <c r="P589">
        <v>0</v>
      </c>
      <c r="Q589">
        <f t="shared" si="244"/>
        <v>0</v>
      </c>
      <c r="R589">
        <v>0</v>
      </c>
      <c r="S589">
        <f t="shared" si="235"/>
        <v>0</v>
      </c>
      <c r="T589">
        <f t="shared" si="245"/>
        <v>0</v>
      </c>
      <c r="U589">
        <f t="shared" si="236"/>
        <v>1.0623462871098971E-2</v>
      </c>
      <c r="V589">
        <f t="shared" si="246"/>
        <v>0.84441310922369939</v>
      </c>
      <c r="W589">
        <f t="shared" si="237"/>
        <v>5.9173093241604077E-3</v>
      </c>
      <c r="X589">
        <f t="shared" si="247"/>
        <v>0.94160359434525431</v>
      </c>
      <c r="Y589">
        <v>1</v>
      </c>
      <c r="Z589">
        <f>Y589*'MRIP Selectivity'!$N$35</f>
        <v>6.2965941758702333E-3</v>
      </c>
      <c r="AA589">
        <f>Y589*'MRIP Selectivity'!$O$35</f>
        <v>6.2842892271189965E-3</v>
      </c>
      <c r="AB589">
        <f>Y589*'MRIP Selectivity'!$P$35</f>
        <v>9.0321712954188795E-4</v>
      </c>
      <c r="AC589">
        <v>0.74741255597723821</v>
      </c>
      <c r="AD589">
        <v>0.94160359434525442</v>
      </c>
      <c r="AE589">
        <v>1.3432654004296583</v>
      </c>
      <c r="AF589">
        <f t="shared" si="248"/>
        <v>4.7061535469385633E-3</v>
      </c>
      <c r="AG589">
        <f t="shared" si="249"/>
        <v>5.9173093241604077E-3</v>
      </c>
      <c r="AH589">
        <f t="shared" si="250"/>
        <v>1.2132603191890106E-3</v>
      </c>
      <c r="AI589">
        <f t="shared" si="251"/>
        <v>1.3484100532531117E-2</v>
      </c>
      <c r="AJ589">
        <f t="shared" si="252"/>
        <v>1.1836723190287982E-2</v>
      </c>
      <c r="AK589">
        <f t="shared" si="253"/>
        <v>7.1875063566608846E-3</v>
      </c>
      <c r="AL589">
        <f t="shared" si="254"/>
        <v>7.1305696433494187E-3</v>
      </c>
      <c r="AM589">
        <f t="shared" si="255"/>
        <v>1.0623462871098971E-2</v>
      </c>
      <c r="AN589">
        <f t="shared" si="256"/>
        <v>5.9173093241604077E-3</v>
      </c>
      <c r="AO589">
        <v>0</v>
      </c>
      <c r="AP589">
        <f t="shared" si="257"/>
        <v>1.258088340298923E-2</v>
      </c>
      <c r="AQ589">
        <f t="shared" si="258"/>
        <v>6.2842892271189965E-3</v>
      </c>
      <c r="AR589">
        <v>1</v>
      </c>
      <c r="AS589">
        <f>AR589*'MRIP Selectivity'!$N$35</f>
        <v>6.2965941758702333E-3</v>
      </c>
      <c r="AT589">
        <f>AR589*'MRIP Selectivity'!$O$35</f>
        <v>6.2842892271189965E-3</v>
      </c>
      <c r="AU589">
        <f>AR589*'MRIP Selectivity'!$P$35</f>
        <v>9.0321712954188795E-4</v>
      </c>
      <c r="AV589">
        <v>1</v>
      </c>
      <c r="AW589">
        <f t="shared" si="259"/>
        <v>5</v>
      </c>
      <c r="AX589">
        <f t="shared" si="238"/>
        <v>0</v>
      </c>
      <c r="AY589">
        <f t="shared" si="239"/>
        <v>0</v>
      </c>
      <c r="AZ589">
        <f t="shared" si="240"/>
        <v>0</v>
      </c>
      <c r="BA589">
        <v>1378.4454152999999</v>
      </c>
      <c r="BB589">
        <v>1378.4454152999999</v>
      </c>
    </row>
    <row r="590" spans="1:54" x14ac:dyDescent="0.25">
      <c r="A590" t="s">
        <v>543</v>
      </c>
      <c r="B590" t="s">
        <v>3</v>
      </c>
      <c r="C590">
        <v>2014</v>
      </c>
      <c r="D590">
        <v>5</v>
      </c>
      <c r="E590">
        <v>10</v>
      </c>
      <c r="F590" t="s">
        <v>1842</v>
      </c>
      <c r="G590" t="s">
        <v>1769</v>
      </c>
      <c r="H590" t="s">
        <v>1890</v>
      </c>
      <c r="I590" t="s">
        <v>1812</v>
      </c>
      <c r="J590" t="s">
        <v>1819</v>
      </c>
      <c r="K590" t="str">
        <f t="shared" si="241"/>
        <v>Offshore</v>
      </c>
      <c r="L590">
        <v>3</v>
      </c>
      <c r="M590">
        <f t="shared" si="234"/>
        <v>1833.3241735800002</v>
      </c>
      <c r="N590">
        <f t="shared" si="242"/>
        <v>3.1509706008358704</v>
      </c>
      <c r="O590">
        <f t="shared" si="243"/>
        <v>3.0754114707254279</v>
      </c>
      <c r="P590">
        <v>47.618272366141731</v>
      </c>
      <c r="Q590">
        <f t="shared" si="244"/>
        <v>15.872757455380578</v>
      </c>
      <c r="R590">
        <v>6.9445612588236436</v>
      </c>
      <c r="S590">
        <f t="shared" si="235"/>
        <v>4243.8773435695139</v>
      </c>
      <c r="T590">
        <f t="shared" si="245"/>
        <v>2.3148537529412145</v>
      </c>
      <c r="U590">
        <f t="shared" si="236"/>
        <v>7.0720428132768314</v>
      </c>
      <c r="V590">
        <f t="shared" si="246"/>
        <v>2.24440139536713</v>
      </c>
      <c r="W590">
        <f t="shared" si="237"/>
        <v>7.0155689707135682</v>
      </c>
      <c r="X590">
        <f t="shared" si="247"/>
        <v>2.2811805956679794</v>
      </c>
      <c r="Y590">
        <v>12</v>
      </c>
      <c r="Z590">
        <f>Y590*'MRIP Selectivity'!$N$35</f>
        <v>7.5559130110442796E-2</v>
      </c>
      <c r="AA590">
        <f>Y590*'MRIP Selectivity'!$O$35</f>
        <v>7.5411470725427962E-2</v>
      </c>
      <c r="AB590">
        <f>Y590*'MRIP Selectivity'!$P$35</f>
        <v>1.0838605554502655E-2</v>
      </c>
      <c r="AC590">
        <v>0.74741255597723821</v>
      </c>
      <c r="AD590">
        <v>0.94160359434525442</v>
      </c>
      <c r="AE590">
        <v>1.3432654004296583</v>
      </c>
      <c r="AF590">
        <f t="shared" si="248"/>
        <v>5.6473842563262752E-2</v>
      </c>
      <c r="AG590">
        <f t="shared" si="249"/>
        <v>7.1007711889924899E-2</v>
      </c>
      <c r="AH590">
        <f t="shared" si="250"/>
        <v>1.4559123830268127E-2</v>
      </c>
      <c r="AI590">
        <f t="shared" si="251"/>
        <v>0.16180920639037344</v>
      </c>
      <c r="AJ590">
        <f t="shared" si="252"/>
        <v>0.14204067828345579</v>
      </c>
      <c r="AK590">
        <f t="shared" si="253"/>
        <v>8.6250076279930615E-2</v>
      </c>
      <c r="AL590">
        <f t="shared" si="254"/>
        <v>8.5566835720193024E-2</v>
      </c>
      <c r="AM590">
        <f t="shared" si="255"/>
        <v>7.0720428132768314</v>
      </c>
      <c r="AN590">
        <f t="shared" si="256"/>
        <v>7.0155689707135682</v>
      </c>
      <c r="AO590">
        <v>3</v>
      </c>
      <c r="AP590">
        <f t="shared" si="257"/>
        <v>3.1509706008358704</v>
      </c>
      <c r="AQ590">
        <f t="shared" si="258"/>
        <v>3.0754114707254279</v>
      </c>
      <c r="AR590">
        <v>12</v>
      </c>
      <c r="AS590">
        <f>AR590*'MRIP Selectivity'!$N$35</f>
        <v>7.5559130110442796E-2</v>
      </c>
      <c r="AT590">
        <f>AR590*'MRIP Selectivity'!$O$35</f>
        <v>7.5411470725427962E-2</v>
      </c>
      <c r="AU590">
        <f>AR590*'MRIP Selectivity'!$P$35</f>
        <v>1.0838605554502655E-2</v>
      </c>
      <c r="AV590">
        <v>2</v>
      </c>
      <c r="AW590">
        <f t="shared" si="259"/>
        <v>10</v>
      </c>
      <c r="AX590">
        <f t="shared" si="238"/>
        <v>0</v>
      </c>
      <c r="AY590">
        <f t="shared" si="239"/>
        <v>0</v>
      </c>
      <c r="AZ590">
        <f t="shared" si="240"/>
        <v>0</v>
      </c>
      <c r="BA590">
        <v>611.10805786000003</v>
      </c>
      <c r="BB590">
        <v>611.10805786000003</v>
      </c>
    </row>
    <row r="591" spans="1:54" x14ac:dyDescent="0.25">
      <c r="A591" t="s">
        <v>544</v>
      </c>
      <c r="B591" t="s">
        <v>3</v>
      </c>
      <c r="C591">
        <v>2014</v>
      </c>
      <c r="D591">
        <v>5</v>
      </c>
      <c r="E591">
        <v>10</v>
      </c>
      <c r="F591" t="s">
        <v>1842</v>
      </c>
      <c r="G591" t="s">
        <v>1769</v>
      </c>
      <c r="H591" t="s">
        <v>1890</v>
      </c>
      <c r="I591" t="s">
        <v>1812</v>
      </c>
      <c r="J591" t="s">
        <v>1767</v>
      </c>
      <c r="K591" t="str">
        <f t="shared" si="241"/>
        <v>Inshore</v>
      </c>
      <c r="L591">
        <v>0</v>
      </c>
      <c r="M591">
        <f t="shared" si="234"/>
        <v>0</v>
      </c>
      <c r="N591">
        <f t="shared" si="242"/>
        <v>7.5485300417935386E-2</v>
      </c>
      <c r="O591">
        <f t="shared" si="243"/>
        <v>3.7705735362713981E-2</v>
      </c>
      <c r="P591">
        <v>0</v>
      </c>
      <c r="Q591">
        <f t="shared" si="244"/>
        <v>0</v>
      </c>
      <c r="R591">
        <v>0</v>
      </c>
      <c r="S591">
        <f t="shared" si="235"/>
        <v>0</v>
      </c>
      <c r="T591">
        <f t="shared" si="245"/>
        <v>0</v>
      </c>
      <c r="U591">
        <f t="shared" si="236"/>
        <v>6.3740777226593825E-2</v>
      </c>
      <c r="V591">
        <f t="shared" si="246"/>
        <v>0.84441310922369928</v>
      </c>
      <c r="W591">
        <f t="shared" si="237"/>
        <v>3.5503855944962449E-2</v>
      </c>
      <c r="X591">
        <f t="shared" si="247"/>
        <v>0.94160359434525442</v>
      </c>
      <c r="Y591">
        <v>6</v>
      </c>
      <c r="Z591">
        <f>Y591*'MRIP Selectivity'!$N$35</f>
        <v>3.7779565055221398E-2</v>
      </c>
      <c r="AA591">
        <f>Y591*'MRIP Selectivity'!$O$35</f>
        <v>3.7705735362713981E-2</v>
      </c>
      <c r="AB591">
        <f>Y591*'MRIP Selectivity'!$P$35</f>
        <v>5.4193027772513275E-3</v>
      </c>
      <c r="AC591">
        <v>0.74741255597723821</v>
      </c>
      <c r="AD591">
        <v>0.94160359434525442</v>
      </c>
      <c r="AE591">
        <v>1.3432654004296583</v>
      </c>
      <c r="AF591">
        <f t="shared" si="248"/>
        <v>2.8236921281631376E-2</v>
      </c>
      <c r="AG591">
        <f t="shared" si="249"/>
        <v>3.5503855944962449E-2</v>
      </c>
      <c r="AH591">
        <f t="shared" si="250"/>
        <v>7.2795619151340635E-3</v>
      </c>
      <c r="AI591">
        <f t="shared" si="251"/>
        <v>8.0904603195186719E-2</v>
      </c>
      <c r="AJ591">
        <f t="shared" si="252"/>
        <v>7.1020339141727895E-2</v>
      </c>
      <c r="AK591">
        <f t="shared" si="253"/>
        <v>4.3125038139965308E-2</v>
      </c>
      <c r="AL591">
        <f t="shared" si="254"/>
        <v>4.2783417860096512E-2</v>
      </c>
      <c r="AM591">
        <f t="shared" si="255"/>
        <v>6.3740777226593825E-2</v>
      </c>
      <c r="AN591">
        <f t="shared" si="256"/>
        <v>3.5503855944962449E-2</v>
      </c>
      <c r="AO591">
        <v>0</v>
      </c>
      <c r="AP591">
        <f t="shared" si="257"/>
        <v>7.5485300417935386E-2</v>
      </c>
      <c r="AQ591">
        <f t="shared" si="258"/>
        <v>3.7705735362713981E-2</v>
      </c>
      <c r="AR591">
        <v>6</v>
      </c>
      <c r="AS591">
        <f>AR591*'MRIP Selectivity'!$N$35</f>
        <v>3.7779565055221398E-2</v>
      </c>
      <c r="AT591">
        <f>AR591*'MRIP Selectivity'!$O$35</f>
        <v>3.7705735362713981E-2</v>
      </c>
      <c r="AU591">
        <f>AR591*'MRIP Selectivity'!$P$35</f>
        <v>5.4193027772513275E-3</v>
      </c>
      <c r="AV591">
        <v>1</v>
      </c>
      <c r="AW591">
        <f t="shared" si="259"/>
        <v>5</v>
      </c>
      <c r="AX591">
        <f t="shared" si="238"/>
        <v>0</v>
      </c>
      <c r="AY591">
        <f t="shared" si="239"/>
        <v>0</v>
      </c>
      <c r="AZ591">
        <f t="shared" si="240"/>
        <v>0</v>
      </c>
      <c r="BA591">
        <v>343.45077844000002</v>
      </c>
      <c r="BB591">
        <v>343.45077844000002</v>
      </c>
    </row>
    <row r="592" spans="1:54" x14ac:dyDescent="0.25">
      <c r="A592" t="s">
        <v>545</v>
      </c>
      <c r="B592" t="s">
        <v>3</v>
      </c>
      <c r="C592">
        <v>2013</v>
      </c>
      <c r="D592">
        <v>3</v>
      </c>
      <c r="E592">
        <v>5</v>
      </c>
      <c r="F592" t="s">
        <v>1839</v>
      </c>
      <c r="G592" t="s">
        <v>1769</v>
      </c>
      <c r="H592" t="s">
        <v>1890</v>
      </c>
      <c r="I592" t="s">
        <v>1812</v>
      </c>
      <c r="J592" t="s">
        <v>1767</v>
      </c>
      <c r="K592" t="str">
        <f t="shared" si="241"/>
        <v>Inshore</v>
      </c>
      <c r="L592">
        <v>0</v>
      </c>
      <c r="M592">
        <f t="shared" si="234"/>
        <v>0</v>
      </c>
      <c r="N592">
        <f t="shared" si="242"/>
        <v>0.18871325104483844</v>
      </c>
      <c r="O592">
        <f t="shared" si="243"/>
        <v>9.4264338406784942E-2</v>
      </c>
      <c r="P592">
        <v>0</v>
      </c>
      <c r="Q592">
        <f t="shared" si="244"/>
        <v>0</v>
      </c>
      <c r="R592">
        <v>0</v>
      </c>
      <c r="S592">
        <f t="shared" si="235"/>
        <v>0</v>
      </c>
      <c r="T592">
        <f t="shared" si="245"/>
        <v>0</v>
      </c>
      <c r="U592">
        <f t="shared" si="236"/>
        <v>0.15935194306648456</v>
      </c>
      <c r="V592">
        <f t="shared" si="246"/>
        <v>0.84441310922369939</v>
      </c>
      <c r="W592">
        <f t="shared" si="237"/>
        <v>8.875963986240612E-2</v>
      </c>
      <c r="X592">
        <f t="shared" si="247"/>
        <v>0.94160359434525442</v>
      </c>
      <c r="Y592">
        <v>15</v>
      </c>
      <c r="Z592">
        <f>Y592*'MRIP Selectivity'!$N$35</f>
        <v>9.4448912638053495E-2</v>
      </c>
      <c r="AA592">
        <f>Y592*'MRIP Selectivity'!$O$35</f>
        <v>9.4264338406784942E-2</v>
      </c>
      <c r="AB592">
        <f>Y592*'MRIP Selectivity'!$P$35</f>
        <v>1.354825694312832E-2</v>
      </c>
      <c r="AC592">
        <v>0.74741255597723821</v>
      </c>
      <c r="AD592">
        <v>0.94160359434525442</v>
      </c>
      <c r="AE592">
        <v>1.3432654004296583</v>
      </c>
      <c r="AF592">
        <f t="shared" si="248"/>
        <v>7.0592303204078444E-2</v>
      </c>
      <c r="AG592">
        <f t="shared" si="249"/>
        <v>8.875963986240612E-2</v>
      </c>
      <c r="AH592">
        <f t="shared" si="250"/>
        <v>1.819890478783516E-2</v>
      </c>
      <c r="AI592">
        <f t="shared" si="251"/>
        <v>0.20226150798796677</v>
      </c>
      <c r="AJ592">
        <f t="shared" si="252"/>
        <v>0.17755084785431974</v>
      </c>
      <c r="AK592">
        <f t="shared" si="253"/>
        <v>0.10781259534991326</v>
      </c>
      <c r="AL592">
        <f t="shared" si="254"/>
        <v>0.10695854465024128</v>
      </c>
      <c r="AM592">
        <f t="shared" si="255"/>
        <v>0.15935194306648456</v>
      </c>
      <c r="AN592">
        <f t="shared" si="256"/>
        <v>8.875963986240612E-2</v>
      </c>
      <c r="AO592">
        <v>0</v>
      </c>
      <c r="AP592">
        <f t="shared" si="257"/>
        <v>0.18871325104483844</v>
      </c>
      <c r="AQ592">
        <f t="shared" si="258"/>
        <v>9.4264338406784942E-2</v>
      </c>
      <c r="AR592">
        <v>15</v>
      </c>
      <c r="AS592">
        <f>AR592*'MRIP Selectivity'!$N$35</f>
        <v>9.4448912638053495E-2</v>
      </c>
      <c r="AT592">
        <f>AR592*'MRIP Selectivity'!$O$35</f>
        <v>9.4264338406784942E-2</v>
      </c>
      <c r="AU592">
        <f>AR592*'MRIP Selectivity'!$P$35</f>
        <v>1.354825694312832E-2</v>
      </c>
      <c r="AV592">
        <v>4</v>
      </c>
      <c r="AW592">
        <f t="shared" si="259"/>
        <v>20</v>
      </c>
      <c r="AX592">
        <f t="shared" si="238"/>
        <v>0</v>
      </c>
      <c r="AY592">
        <f t="shared" si="239"/>
        <v>0</v>
      </c>
      <c r="AZ592">
        <f t="shared" si="240"/>
        <v>0</v>
      </c>
      <c r="BA592">
        <v>143.72999976</v>
      </c>
      <c r="BB592">
        <v>143.72999976</v>
      </c>
    </row>
    <row r="593" spans="1:54" x14ac:dyDescent="0.25">
      <c r="A593" t="s">
        <v>546</v>
      </c>
      <c r="B593" t="s">
        <v>3</v>
      </c>
      <c r="C593">
        <v>2013</v>
      </c>
      <c r="D593">
        <v>3</v>
      </c>
      <c r="E593">
        <v>6</v>
      </c>
      <c r="F593" t="s">
        <v>1820</v>
      </c>
      <c r="G593" t="s">
        <v>1769</v>
      </c>
      <c r="H593" t="s">
        <v>1890</v>
      </c>
      <c r="I593" t="s">
        <v>1812</v>
      </c>
      <c r="J593" t="s">
        <v>1819</v>
      </c>
      <c r="K593" t="str">
        <f t="shared" si="241"/>
        <v>Offshore</v>
      </c>
      <c r="L593">
        <v>0</v>
      </c>
      <c r="M593">
        <f t="shared" si="234"/>
        <v>0</v>
      </c>
      <c r="N593">
        <f t="shared" si="242"/>
        <v>0.15097060083587077</v>
      </c>
      <c r="O593">
        <f t="shared" si="243"/>
        <v>7.5411470725427962E-2</v>
      </c>
      <c r="P593">
        <v>0</v>
      </c>
      <c r="Q593">
        <f t="shared" si="244"/>
        <v>0</v>
      </c>
      <c r="R593">
        <v>0</v>
      </c>
      <c r="S593">
        <f t="shared" si="235"/>
        <v>0</v>
      </c>
      <c r="T593">
        <f t="shared" si="245"/>
        <v>0</v>
      </c>
      <c r="U593">
        <f t="shared" si="236"/>
        <v>0.12748155445318765</v>
      </c>
      <c r="V593">
        <f t="shared" si="246"/>
        <v>0.84441310922369928</v>
      </c>
      <c r="W593">
        <f t="shared" si="237"/>
        <v>7.1007711889924899E-2</v>
      </c>
      <c r="X593">
        <f t="shared" si="247"/>
        <v>0.94160359434525442</v>
      </c>
      <c r="Y593">
        <v>12</v>
      </c>
      <c r="Z593">
        <f>Y593*'MRIP Selectivity'!$N$35</f>
        <v>7.5559130110442796E-2</v>
      </c>
      <c r="AA593">
        <f>Y593*'MRIP Selectivity'!$O$35</f>
        <v>7.5411470725427962E-2</v>
      </c>
      <c r="AB593">
        <f>Y593*'MRIP Selectivity'!$P$35</f>
        <v>1.0838605554502655E-2</v>
      </c>
      <c r="AC593">
        <v>0.74741255597723821</v>
      </c>
      <c r="AD593">
        <v>0.94160359434525442</v>
      </c>
      <c r="AE593">
        <v>1.3432654004296583</v>
      </c>
      <c r="AF593">
        <f t="shared" si="248"/>
        <v>5.6473842563262752E-2</v>
      </c>
      <c r="AG593">
        <f t="shared" si="249"/>
        <v>7.1007711889924899E-2</v>
      </c>
      <c r="AH593">
        <f t="shared" si="250"/>
        <v>1.4559123830268127E-2</v>
      </c>
      <c r="AI593">
        <f t="shared" si="251"/>
        <v>0.16180920639037344</v>
      </c>
      <c r="AJ593">
        <f t="shared" si="252"/>
        <v>0.14204067828345579</v>
      </c>
      <c r="AK593">
        <f t="shared" si="253"/>
        <v>8.6250076279930615E-2</v>
      </c>
      <c r="AL593">
        <f t="shared" si="254"/>
        <v>8.5566835720193024E-2</v>
      </c>
      <c r="AM593">
        <f t="shared" si="255"/>
        <v>0.12748155445318765</v>
      </c>
      <c r="AN593">
        <f t="shared" si="256"/>
        <v>7.1007711889924899E-2</v>
      </c>
      <c r="AO593">
        <v>0</v>
      </c>
      <c r="AP593">
        <f t="shared" si="257"/>
        <v>0.15097060083587077</v>
      </c>
      <c r="AQ593">
        <f t="shared" si="258"/>
        <v>7.5411470725427962E-2</v>
      </c>
      <c r="AR593">
        <v>12</v>
      </c>
      <c r="AS593">
        <f>AR593*'MRIP Selectivity'!$N$35</f>
        <v>7.5559130110442796E-2</v>
      </c>
      <c r="AT593">
        <f>AR593*'MRIP Selectivity'!$O$35</f>
        <v>7.5411470725427962E-2</v>
      </c>
      <c r="AU593">
        <f>AR593*'MRIP Selectivity'!$P$35</f>
        <v>1.0838605554502655E-2</v>
      </c>
      <c r="AV593">
        <v>4</v>
      </c>
      <c r="AW593">
        <f t="shared" si="259"/>
        <v>20</v>
      </c>
      <c r="AX593">
        <f t="shared" si="238"/>
        <v>0</v>
      </c>
      <c r="AY593">
        <f t="shared" si="239"/>
        <v>0</v>
      </c>
      <c r="AZ593">
        <f t="shared" si="240"/>
        <v>0</v>
      </c>
      <c r="BA593">
        <v>193.09534052999999</v>
      </c>
      <c r="BB593">
        <v>193.09534052999999</v>
      </c>
    </row>
    <row r="594" spans="1:54" x14ac:dyDescent="0.25">
      <c r="A594" t="s">
        <v>547</v>
      </c>
      <c r="B594" t="s">
        <v>3</v>
      </c>
      <c r="C594">
        <v>2013</v>
      </c>
      <c r="D594">
        <v>3</v>
      </c>
      <c r="E594">
        <v>6</v>
      </c>
      <c r="F594" t="s">
        <v>1823</v>
      </c>
      <c r="G594" t="s">
        <v>1769</v>
      </c>
      <c r="H594" t="s">
        <v>1890</v>
      </c>
      <c r="I594" t="s">
        <v>1812</v>
      </c>
      <c r="J594" t="s">
        <v>1813</v>
      </c>
      <c r="K594" t="str">
        <f t="shared" si="241"/>
        <v>Inshore</v>
      </c>
      <c r="L594">
        <v>0</v>
      </c>
      <c r="M594">
        <f t="shared" si="234"/>
        <v>0</v>
      </c>
      <c r="N594">
        <f t="shared" si="242"/>
        <v>1.258088340298923E-2</v>
      </c>
      <c r="O594">
        <f t="shared" si="243"/>
        <v>6.2842892271189965E-3</v>
      </c>
      <c r="P594">
        <v>0</v>
      </c>
      <c r="Q594">
        <f t="shared" si="244"/>
        <v>0</v>
      </c>
      <c r="R594">
        <v>0</v>
      </c>
      <c r="S594">
        <f t="shared" si="235"/>
        <v>0</v>
      </c>
      <c r="T594">
        <f t="shared" si="245"/>
        <v>0</v>
      </c>
      <c r="U594">
        <f t="shared" si="236"/>
        <v>1.0623462871098971E-2</v>
      </c>
      <c r="V594">
        <f t="shared" si="246"/>
        <v>0.84441310922369939</v>
      </c>
      <c r="W594">
        <f t="shared" si="237"/>
        <v>5.9173093241604077E-3</v>
      </c>
      <c r="X594">
        <f t="shared" si="247"/>
        <v>0.94160359434525431</v>
      </c>
      <c r="Y594">
        <v>1</v>
      </c>
      <c r="Z594">
        <f>Y594*'MRIP Selectivity'!$N$35</f>
        <v>6.2965941758702333E-3</v>
      </c>
      <c r="AA594">
        <f>Y594*'MRIP Selectivity'!$O$35</f>
        <v>6.2842892271189965E-3</v>
      </c>
      <c r="AB594">
        <f>Y594*'MRIP Selectivity'!$P$35</f>
        <v>9.0321712954188795E-4</v>
      </c>
      <c r="AC594">
        <v>0.74741255597723821</v>
      </c>
      <c r="AD594">
        <v>0.94160359434525442</v>
      </c>
      <c r="AE594">
        <v>1.3432654004296583</v>
      </c>
      <c r="AF594">
        <f t="shared" si="248"/>
        <v>4.7061535469385633E-3</v>
      </c>
      <c r="AG594">
        <f t="shared" si="249"/>
        <v>5.9173093241604077E-3</v>
      </c>
      <c r="AH594">
        <f t="shared" si="250"/>
        <v>1.2132603191890106E-3</v>
      </c>
      <c r="AI594">
        <f t="shared" si="251"/>
        <v>1.3484100532531117E-2</v>
      </c>
      <c r="AJ594">
        <f t="shared" si="252"/>
        <v>1.1836723190287982E-2</v>
      </c>
      <c r="AK594">
        <f t="shared" si="253"/>
        <v>7.1875063566608846E-3</v>
      </c>
      <c r="AL594">
        <f t="shared" si="254"/>
        <v>7.1305696433494187E-3</v>
      </c>
      <c r="AM594">
        <f t="shared" si="255"/>
        <v>1.0623462871098971E-2</v>
      </c>
      <c r="AN594">
        <f t="shared" si="256"/>
        <v>5.9173093241604077E-3</v>
      </c>
      <c r="AO594">
        <v>0</v>
      </c>
      <c r="AP594">
        <f t="shared" si="257"/>
        <v>1.258088340298923E-2</v>
      </c>
      <c r="AQ594">
        <f t="shared" si="258"/>
        <v>6.2842892271189965E-3</v>
      </c>
      <c r="AR594">
        <v>1</v>
      </c>
      <c r="AS594">
        <f>AR594*'MRIP Selectivity'!$N$35</f>
        <v>6.2965941758702333E-3</v>
      </c>
      <c r="AT594">
        <f>AR594*'MRIP Selectivity'!$O$35</f>
        <v>6.2842892271189965E-3</v>
      </c>
      <c r="AU594">
        <f>AR594*'MRIP Selectivity'!$P$35</f>
        <v>9.0321712954188795E-4</v>
      </c>
      <c r="AV594">
        <v>3</v>
      </c>
      <c r="AW594">
        <f t="shared" si="259"/>
        <v>15</v>
      </c>
      <c r="AX594">
        <f t="shared" si="238"/>
        <v>0</v>
      </c>
      <c r="AY594">
        <f t="shared" si="239"/>
        <v>0</v>
      </c>
      <c r="AZ594">
        <f t="shared" si="240"/>
        <v>0</v>
      </c>
      <c r="BA594">
        <v>135.81816602000001</v>
      </c>
      <c r="BB594">
        <v>135.81816602000001</v>
      </c>
    </row>
    <row r="595" spans="1:54" x14ac:dyDescent="0.25">
      <c r="A595" t="s">
        <v>548</v>
      </c>
      <c r="B595" t="s">
        <v>3</v>
      </c>
      <c r="C595">
        <v>2013</v>
      </c>
      <c r="D595">
        <v>3</v>
      </c>
      <c r="E595">
        <v>6</v>
      </c>
      <c r="F595" t="s">
        <v>1859</v>
      </c>
      <c r="G595" t="s">
        <v>1769</v>
      </c>
      <c r="H595" t="s">
        <v>1840</v>
      </c>
      <c r="I595" t="s">
        <v>1824</v>
      </c>
      <c r="J595" t="s">
        <v>1767</v>
      </c>
      <c r="K595" t="str">
        <f t="shared" si="241"/>
        <v>Inshore</v>
      </c>
      <c r="L595">
        <v>0</v>
      </c>
      <c r="M595">
        <f t="shared" si="234"/>
        <v>0</v>
      </c>
      <c r="N595">
        <f t="shared" si="242"/>
        <v>1.258088340298923E-2</v>
      </c>
      <c r="O595">
        <f t="shared" si="243"/>
        <v>6.2842892271189965E-3</v>
      </c>
      <c r="P595">
        <v>0</v>
      </c>
      <c r="Q595">
        <f t="shared" si="244"/>
        <v>0</v>
      </c>
      <c r="R595">
        <v>0</v>
      </c>
      <c r="S595">
        <f t="shared" si="235"/>
        <v>0</v>
      </c>
      <c r="T595">
        <f t="shared" si="245"/>
        <v>0</v>
      </c>
      <c r="U595">
        <f t="shared" si="236"/>
        <v>1.0623462871098971E-2</v>
      </c>
      <c r="V595">
        <f t="shared" si="246"/>
        <v>0.84441310922369939</v>
      </c>
      <c r="W595">
        <f t="shared" si="237"/>
        <v>5.9173093241604077E-3</v>
      </c>
      <c r="X595">
        <f t="shared" si="247"/>
        <v>0.94160359434525431</v>
      </c>
      <c r="Y595">
        <v>1</v>
      </c>
      <c r="Z595">
        <f>Y595*'MRIP Selectivity'!$N$35</f>
        <v>6.2965941758702333E-3</v>
      </c>
      <c r="AA595">
        <f>Y595*'MRIP Selectivity'!$O$35</f>
        <v>6.2842892271189965E-3</v>
      </c>
      <c r="AB595">
        <f>Y595*'MRIP Selectivity'!$P$35</f>
        <v>9.0321712954188795E-4</v>
      </c>
      <c r="AC595">
        <v>0.74741255597723821</v>
      </c>
      <c r="AD595">
        <v>0.94160359434525442</v>
      </c>
      <c r="AE595">
        <v>1.3432654004296583</v>
      </c>
      <c r="AF595">
        <f t="shared" si="248"/>
        <v>4.7061535469385633E-3</v>
      </c>
      <c r="AG595">
        <f t="shared" si="249"/>
        <v>5.9173093241604077E-3</v>
      </c>
      <c r="AH595">
        <f t="shared" si="250"/>
        <v>1.2132603191890106E-3</v>
      </c>
      <c r="AI595">
        <f t="shared" si="251"/>
        <v>1.3484100532531117E-2</v>
      </c>
      <c r="AJ595">
        <f t="shared" si="252"/>
        <v>1.1836723190287982E-2</v>
      </c>
      <c r="AK595">
        <f t="shared" si="253"/>
        <v>7.1875063566608846E-3</v>
      </c>
      <c r="AL595">
        <f t="shared" si="254"/>
        <v>7.1305696433494187E-3</v>
      </c>
      <c r="AM595">
        <f t="shared" si="255"/>
        <v>1.0623462871098971E-2</v>
      </c>
      <c r="AN595">
        <f t="shared" si="256"/>
        <v>5.9173093241604077E-3</v>
      </c>
      <c r="AO595">
        <v>0</v>
      </c>
      <c r="AP595">
        <f t="shared" si="257"/>
        <v>1.258088340298923E-2</v>
      </c>
      <c r="AQ595">
        <f t="shared" si="258"/>
        <v>6.2842892271189965E-3</v>
      </c>
      <c r="AR595">
        <v>1</v>
      </c>
      <c r="AS595">
        <f>AR595*'MRIP Selectivity'!$N$35</f>
        <v>6.2965941758702333E-3</v>
      </c>
      <c r="AT595">
        <f>AR595*'MRIP Selectivity'!$O$35</f>
        <v>6.2842892271189965E-3</v>
      </c>
      <c r="AU595">
        <f>AR595*'MRIP Selectivity'!$P$35</f>
        <v>9.0321712954188795E-4</v>
      </c>
      <c r="AV595">
        <v>1</v>
      </c>
      <c r="AW595">
        <f t="shared" si="259"/>
        <v>5</v>
      </c>
      <c r="AX595">
        <f t="shared" si="238"/>
        <v>0</v>
      </c>
      <c r="AY595">
        <f t="shared" si="239"/>
        <v>0</v>
      </c>
      <c r="AZ595">
        <f t="shared" si="240"/>
        <v>0</v>
      </c>
      <c r="BA595">
        <v>434.66165310000002</v>
      </c>
      <c r="BB595">
        <v>434.66165310000002</v>
      </c>
    </row>
    <row r="596" spans="1:54" x14ac:dyDescent="0.25">
      <c r="A596" t="s">
        <v>549</v>
      </c>
      <c r="B596" t="s">
        <v>3</v>
      </c>
      <c r="C596">
        <v>2013</v>
      </c>
      <c r="D596">
        <v>3</v>
      </c>
      <c r="E596">
        <v>6</v>
      </c>
      <c r="F596" t="s">
        <v>1848</v>
      </c>
      <c r="G596" t="s">
        <v>1769</v>
      </c>
      <c r="H596" t="s">
        <v>1891</v>
      </c>
      <c r="I596" t="s">
        <v>1812</v>
      </c>
      <c r="J596" t="s">
        <v>1813</v>
      </c>
      <c r="K596" t="str">
        <f t="shared" si="241"/>
        <v>Inshore</v>
      </c>
      <c r="L596">
        <v>0</v>
      </c>
      <c r="M596">
        <f t="shared" si="234"/>
        <v>0</v>
      </c>
      <c r="N596">
        <f t="shared" si="242"/>
        <v>2.516176680597846E-2</v>
      </c>
      <c r="O596">
        <f t="shared" si="243"/>
        <v>1.2568578454237993E-2</v>
      </c>
      <c r="P596">
        <v>0</v>
      </c>
      <c r="Q596">
        <f t="shared" si="244"/>
        <v>0</v>
      </c>
      <c r="R596">
        <v>0</v>
      </c>
      <c r="S596">
        <f t="shared" si="235"/>
        <v>0</v>
      </c>
      <c r="T596">
        <f t="shared" si="245"/>
        <v>0</v>
      </c>
      <c r="U596">
        <f t="shared" si="236"/>
        <v>2.1246925742197942E-2</v>
      </c>
      <c r="V596">
        <f t="shared" si="246"/>
        <v>0.84441310922369939</v>
      </c>
      <c r="W596">
        <f t="shared" si="237"/>
        <v>1.1834618648320815E-2</v>
      </c>
      <c r="X596">
        <f t="shared" si="247"/>
        <v>0.94160359434525431</v>
      </c>
      <c r="Y596">
        <v>2</v>
      </c>
      <c r="Z596">
        <f>Y596*'MRIP Selectivity'!$N$35</f>
        <v>1.2593188351740467E-2</v>
      </c>
      <c r="AA596">
        <f>Y596*'MRIP Selectivity'!$O$35</f>
        <v>1.2568578454237993E-2</v>
      </c>
      <c r="AB596">
        <f>Y596*'MRIP Selectivity'!$P$35</f>
        <v>1.8064342590837759E-3</v>
      </c>
      <c r="AC596">
        <v>0.74741255597723821</v>
      </c>
      <c r="AD596">
        <v>0.94160359434525442</v>
      </c>
      <c r="AE596">
        <v>1.3432654004296583</v>
      </c>
      <c r="AF596">
        <f t="shared" si="248"/>
        <v>9.4123070938771265E-3</v>
      </c>
      <c r="AG596">
        <f t="shared" si="249"/>
        <v>1.1834618648320815E-2</v>
      </c>
      <c r="AH596">
        <f t="shared" si="250"/>
        <v>2.4265206383780212E-3</v>
      </c>
      <c r="AI596">
        <f t="shared" si="251"/>
        <v>2.6968201065062234E-2</v>
      </c>
      <c r="AJ596">
        <f t="shared" si="252"/>
        <v>2.3673446380575964E-2</v>
      </c>
      <c r="AK596">
        <f t="shared" si="253"/>
        <v>1.4375012713321769E-2</v>
      </c>
      <c r="AL596">
        <f t="shared" si="254"/>
        <v>1.4261139286698837E-2</v>
      </c>
      <c r="AM596">
        <f t="shared" si="255"/>
        <v>2.1246925742197942E-2</v>
      </c>
      <c r="AN596">
        <f t="shared" si="256"/>
        <v>1.1834618648320815E-2</v>
      </c>
      <c r="AO596">
        <v>0</v>
      </c>
      <c r="AP596">
        <f t="shared" si="257"/>
        <v>2.516176680597846E-2</v>
      </c>
      <c r="AQ596">
        <f t="shared" si="258"/>
        <v>1.2568578454237993E-2</v>
      </c>
      <c r="AR596">
        <v>2</v>
      </c>
      <c r="AS596">
        <f>AR596*'MRIP Selectivity'!$N$35</f>
        <v>1.2593188351740467E-2</v>
      </c>
      <c r="AT596">
        <f>AR596*'MRIP Selectivity'!$O$35</f>
        <v>1.2568578454237993E-2</v>
      </c>
      <c r="AU596">
        <f>AR596*'MRIP Selectivity'!$P$35</f>
        <v>1.8064342590837759E-3</v>
      </c>
      <c r="AV596">
        <v>3</v>
      </c>
      <c r="AW596">
        <f t="shared" si="259"/>
        <v>15</v>
      </c>
      <c r="AX596">
        <f t="shared" si="238"/>
        <v>0</v>
      </c>
      <c r="AY596">
        <f t="shared" si="239"/>
        <v>0</v>
      </c>
      <c r="AZ596">
        <f t="shared" si="240"/>
        <v>0</v>
      </c>
      <c r="BA596">
        <v>129.12951605000001</v>
      </c>
      <c r="BB596">
        <v>129.12951605000001</v>
      </c>
    </row>
    <row r="597" spans="1:54" x14ac:dyDescent="0.25">
      <c r="A597" t="s">
        <v>550</v>
      </c>
      <c r="B597" t="s">
        <v>3</v>
      </c>
      <c r="C597">
        <v>2013</v>
      </c>
      <c r="D597">
        <v>3</v>
      </c>
      <c r="E597">
        <v>6</v>
      </c>
      <c r="F597" t="s">
        <v>1848</v>
      </c>
      <c r="G597" t="s">
        <v>1769</v>
      </c>
      <c r="H597" t="s">
        <v>1891</v>
      </c>
      <c r="I597" t="s">
        <v>1812</v>
      </c>
      <c r="J597" t="s">
        <v>1767</v>
      </c>
      <c r="K597" t="str">
        <f t="shared" si="241"/>
        <v>Inshore</v>
      </c>
      <c r="L597">
        <v>0</v>
      </c>
      <c r="M597">
        <f t="shared" si="234"/>
        <v>0</v>
      </c>
      <c r="N597">
        <f t="shared" si="242"/>
        <v>1.258088340298923E-2</v>
      </c>
      <c r="O597">
        <f t="shared" si="243"/>
        <v>6.2842892271189965E-3</v>
      </c>
      <c r="P597">
        <v>0</v>
      </c>
      <c r="Q597">
        <f t="shared" si="244"/>
        <v>0</v>
      </c>
      <c r="R597">
        <v>0</v>
      </c>
      <c r="S597">
        <f t="shared" si="235"/>
        <v>0</v>
      </c>
      <c r="T597">
        <f t="shared" si="245"/>
        <v>0</v>
      </c>
      <c r="U597">
        <f t="shared" si="236"/>
        <v>1.0623462871098971E-2</v>
      </c>
      <c r="V597">
        <f t="shared" si="246"/>
        <v>0.84441310922369939</v>
      </c>
      <c r="W597">
        <f t="shared" si="237"/>
        <v>5.9173093241604077E-3</v>
      </c>
      <c r="X597">
        <f t="shared" si="247"/>
        <v>0.94160359434525431</v>
      </c>
      <c r="Y597">
        <v>1</v>
      </c>
      <c r="Z597">
        <f>Y597*'MRIP Selectivity'!$N$35</f>
        <v>6.2965941758702333E-3</v>
      </c>
      <c r="AA597">
        <f>Y597*'MRIP Selectivity'!$O$35</f>
        <v>6.2842892271189965E-3</v>
      </c>
      <c r="AB597">
        <f>Y597*'MRIP Selectivity'!$P$35</f>
        <v>9.0321712954188795E-4</v>
      </c>
      <c r="AC597">
        <v>0.74741255597723821</v>
      </c>
      <c r="AD597">
        <v>0.94160359434525442</v>
      </c>
      <c r="AE597">
        <v>1.3432654004296583</v>
      </c>
      <c r="AF597">
        <f t="shared" si="248"/>
        <v>4.7061535469385633E-3</v>
      </c>
      <c r="AG597">
        <f t="shared" si="249"/>
        <v>5.9173093241604077E-3</v>
      </c>
      <c r="AH597">
        <f t="shared" si="250"/>
        <v>1.2132603191890106E-3</v>
      </c>
      <c r="AI597">
        <f t="shared" si="251"/>
        <v>1.3484100532531117E-2</v>
      </c>
      <c r="AJ597">
        <f t="shared" si="252"/>
        <v>1.1836723190287982E-2</v>
      </c>
      <c r="AK597">
        <f t="shared" si="253"/>
        <v>7.1875063566608846E-3</v>
      </c>
      <c r="AL597">
        <f t="shared" si="254"/>
        <v>7.1305696433494187E-3</v>
      </c>
      <c r="AM597">
        <f t="shared" si="255"/>
        <v>1.0623462871098971E-2</v>
      </c>
      <c r="AN597">
        <f t="shared" si="256"/>
        <v>5.9173093241604077E-3</v>
      </c>
      <c r="AO597">
        <v>0</v>
      </c>
      <c r="AP597">
        <f t="shared" si="257"/>
        <v>1.258088340298923E-2</v>
      </c>
      <c r="AQ597">
        <f t="shared" si="258"/>
        <v>6.2842892271189965E-3</v>
      </c>
      <c r="AR597">
        <v>1</v>
      </c>
      <c r="AS597">
        <f>AR597*'MRIP Selectivity'!$N$35</f>
        <v>6.2965941758702333E-3</v>
      </c>
      <c r="AT597">
        <f>AR597*'MRIP Selectivity'!$O$35</f>
        <v>6.2842892271189965E-3</v>
      </c>
      <c r="AU597">
        <f>AR597*'MRIP Selectivity'!$P$35</f>
        <v>9.0321712954188795E-4</v>
      </c>
      <c r="AV597">
        <v>1</v>
      </c>
      <c r="AW597">
        <f t="shared" si="259"/>
        <v>5</v>
      </c>
      <c r="AX597">
        <f t="shared" si="238"/>
        <v>0</v>
      </c>
      <c r="AY597">
        <f t="shared" si="239"/>
        <v>0</v>
      </c>
      <c r="AZ597">
        <f t="shared" si="240"/>
        <v>0</v>
      </c>
      <c r="BA597">
        <v>129.12951605000001</v>
      </c>
      <c r="BB597">
        <v>129.12951605000001</v>
      </c>
    </row>
    <row r="598" spans="1:54" x14ac:dyDescent="0.25">
      <c r="A598" t="s">
        <v>551</v>
      </c>
      <c r="B598" t="s">
        <v>3</v>
      </c>
      <c r="C598">
        <v>2013</v>
      </c>
      <c r="D598">
        <v>3</v>
      </c>
      <c r="E598">
        <v>6</v>
      </c>
      <c r="F598" t="s">
        <v>1848</v>
      </c>
      <c r="G598" t="s">
        <v>1769</v>
      </c>
      <c r="H598" t="s">
        <v>1891</v>
      </c>
      <c r="I598" t="s">
        <v>1812</v>
      </c>
      <c r="J598" t="s">
        <v>1813</v>
      </c>
      <c r="K598" t="str">
        <f t="shared" si="241"/>
        <v>Inshore</v>
      </c>
      <c r="L598">
        <v>0</v>
      </c>
      <c r="M598">
        <f t="shared" si="234"/>
        <v>0</v>
      </c>
      <c r="N598">
        <f t="shared" si="242"/>
        <v>1.258088340298923E-2</v>
      </c>
      <c r="O598">
        <f t="shared" si="243"/>
        <v>6.2842892271189965E-3</v>
      </c>
      <c r="P598">
        <v>0</v>
      </c>
      <c r="Q598">
        <f t="shared" si="244"/>
        <v>0</v>
      </c>
      <c r="R598">
        <v>0</v>
      </c>
      <c r="S598">
        <f t="shared" si="235"/>
        <v>0</v>
      </c>
      <c r="T598">
        <f t="shared" si="245"/>
        <v>0</v>
      </c>
      <c r="U598">
        <f t="shared" si="236"/>
        <v>1.0623462871098971E-2</v>
      </c>
      <c r="V598">
        <f t="shared" si="246"/>
        <v>0.84441310922369939</v>
      </c>
      <c r="W598">
        <f t="shared" si="237"/>
        <v>5.9173093241604077E-3</v>
      </c>
      <c r="X598">
        <f t="shared" si="247"/>
        <v>0.94160359434525431</v>
      </c>
      <c r="Y598">
        <v>1</v>
      </c>
      <c r="Z598">
        <f>Y598*'MRIP Selectivity'!$N$35</f>
        <v>6.2965941758702333E-3</v>
      </c>
      <c r="AA598">
        <f>Y598*'MRIP Selectivity'!$O$35</f>
        <v>6.2842892271189965E-3</v>
      </c>
      <c r="AB598">
        <f>Y598*'MRIP Selectivity'!$P$35</f>
        <v>9.0321712954188795E-4</v>
      </c>
      <c r="AC598">
        <v>0.74741255597723821</v>
      </c>
      <c r="AD598">
        <v>0.94160359434525442</v>
      </c>
      <c r="AE598">
        <v>1.3432654004296583</v>
      </c>
      <c r="AF598">
        <f t="shared" si="248"/>
        <v>4.7061535469385633E-3</v>
      </c>
      <c r="AG598">
        <f t="shared" si="249"/>
        <v>5.9173093241604077E-3</v>
      </c>
      <c r="AH598">
        <f t="shared" si="250"/>
        <v>1.2132603191890106E-3</v>
      </c>
      <c r="AI598">
        <f t="shared" si="251"/>
        <v>1.3484100532531117E-2</v>
      </c>
      <c r="AJ598">
        <f t="shared" si="252"/>
        <v>1.1836723190287982E-2</v>
      </c>
      <c r="AK598">
        <f t="shared" si="253"/>
        <v>7.1875063566608846E-3</v>
      </c>
      <c r="AL598">
        <f t="shared" si="254"/>
        <v>7.1305696433494187E-3</v>
      </c>
      <c r="AM598">
        <f t="shared" si="255"/>
        <v>1.0623462871098971E-2</v>
      </c>
      <c r="AN598">
        <f t="shared" si="256"/>
        <v>5.9173093241604077E-3</v>
      </c>
      <c r="AO598">
        <v>0</v>
      </c>
      <c r="AP598">
        <f t="shared" si="257"/>
        <v>1.258088340298923E-2</v>
      </c>
      <c r="AQ598">
        <f t="shared" si="258"/>
        <v>6.2842892271189965E-3</v>
      </c>
      <c r="AR598">
        <v>1</v>
      </c>
      <c r="AS598">
        <f>AR598*'MRIP Selectivity'!$N$35</f>
        <v>6.2965941758702333E-3</v>
      </c>
      <c r="AT598">
        <f>AR598*'MRIP Selectivity'!$O$35</f>
        <v>6.2842892271189965E-3</v>
      </c>
      <c r="AU598">
        <f>AR598*'MRIP Selectivity'!$P$35</f>
        <v>9.0321712954188795E-4</v>
      </c>
      <c r="AV598">
        <v>2</v>
      </c>
      <c r="AW598">
        <f t="shared" si="259"/>
        <v>10</v>
      </c>
      <c r="AX598">
        <f t="shared" si="238"/>
        <v>0</v>
      </c>
      <c r="AY598">
        <f t="shared" si="239"/>
        <v>0</v>
      </c>
      <c r="AZ598">
        <f t="shared" si="240"/>
        <v>0</v>
      </c>
      <c r="BA598">
        <v>160.64264888</v>
      </c>
      <c r="BB598">
        <v>160.64264888</v>
      </c>
    </row>
    <row r="599" spans="1:54" x14ac:dyDescent="0.25">
      <c r="A599" t="s">
        <v>552</v>
      </c>
      <c r="B599" t="s">
        <v>3</v>
      </c>
      <c r="C599">
        <v>2013</v>
      </c>
      <c r="D599">
        <v>3</v>
      </c>
      <c r="E599">
        <v>6</v>
      </c>
      <c r="F599" t="s">
        <v>1818</v>
      </c>
      <c r="G599" t="s">
        <v>1769</v>
      </c>
      <c r="H599" t="s">
        <v>1890</v>
      </c>
      <c r="I599" t="s">
        <v>1837</v>
      </c>
      <c r="J599" t="s">
        <v>1819</v>
      </c>
      <c r="K599" t="str">
        <f t="shared" si="241"/>
        <v>Offshore</v>
      </c>
      <c r="L599">
        <v>1</v>
      </c>
      <c r="M599">
        <f t="shared" si="234"/>
        <v>91.913119425999994</v>
      </c>
      <c r="N599">
        <f t="shared" si="242"/>
        <v>1</v>
      </c>
      <c r="O599">
        <f t="shared" si="243"/>
        <v>1</v>
      </c>
      <c r="P599">
        <v>14.456692913385824</v>
      </c>
      <c r="Q599">
        <f t="shared" si="244"/>
        <v>14.456692913385824</v>
      </c>
      <c r="R599">
        <v>1.5873282877311186</v>
      </c>
      <c r="S599">
        <f t="shared" si="235"/>
        <v>145.89629447849839</v>
      </c>
      <c r="T599">
        <f t="shared" si="245"/>
        <v>1.5873282877311186</v>
      </c>
      <c r="U599">
        <f t="shared" si="236"/>
        <v>1.5873282877311186</v>
      </c>
      <c r="V599">
        <f t="shared" si="246"/>
        <v>1.5873282877311186</v>
      </c>
      <c r="W599">
        <f t="shared" si="237"/>
        <v>1.5873282877311186</v>
      </c>
      <c r="X599">
        <f t="shared" si="247"/>
        <v>1.5873282877311186</v>
      </c>
      <c r="Y599">
        <v>0</v>
      </c>
      <c r="Z599">
        <f>Y599*'MRIP Selectivity'!$N$35</f>
        <v>0</v>
      </c>
      <c r="AA599">
        <f>Y599*'MRIP Selectivity'!$O$35</f>
        <v>0</v>
      </c>
      <c r="AB599">
        <f>Y599*'MRIP Selectivity'!$P$35</f>
        <v>0</v>
      </c>
      <c r="AC599">
        <v>0.74741255597723821</v>
      </c>
      <c r="AD599">
        <v>0.94160359434525442</v>
      </c>
      <c r="AE599">
        <v>1.3432654004296583</v>
      </c>
      <c r="AF599">
        <f t="shared" si="248"/>
        <v>0</v>
      </c>
      <c r="AG599">
        <f t="shared" si="249"/>
        <v>0</v>
      </c>
      <c r="AH599">
        <f t="shared" si="250"/>
        <v>0</v>
      </c>
      <c r="AI599">
        <f t="shared" si="251"/>
        <v>0</v>
      </c>
      <c r="AJ599">
        <f t="shared" si="252"/>
        <v>0</v>
      </c>
      <c r="AK599">
        <f t="shared" si="253"/>
        <v>0</v>
      </c>
      <c r="AL599">
        <f t="shared" si="254"/>
        <v>0</v>
      </c>
      <c r="AM599">
        <f t="shared" si="255"/>
        <v>1.5873282877311186</v>
      </c>
      <c r="AN599">
        <f t="shared" si="256"/>
        <v>1.5873282877311186</v>
      </c>
      <c r="AO599">
        <v>5</v>
      </c>
      <c r="AP599">
        <f t="shared" si="257"/>
        <v>5</v>
      </c>
      <c r="AQ599">
        <f t="shared" si="258"/>
        <v>5</v>
      </c>
      <c r="AR599">
        <v>0</v>
      </c>
      <c r="AS599">
        <f>AR599*'MRIP Selectivity'!$N$35</f>
        <v>0</v>
      </c>
      <c r="AT599">
        <f>AR599*'MRIP Selectivity'!$O$35</f>
        <v>0</v>
      </c>
      <c r="AU599">
        <f>AR599*'MRIP Selectivity'!$P$35</f>
        <v>0</v>
      </c>
      <c r="AV599">
        <v>5</v>
      </c>
      <c r="AW599">
        <f t="shared" si="259"/>
        <v>25</v>
      </c>
      <c r="AX599">
        <f t="shared" si="238"/>
        <v>0</v>
      </c>
      <c r="AY599">
        <f t="shared" si="239"/>
        <v>0</v>
      </c>
      <c r="AZ599">
        <f t="shared" si="240"/>
        <v>0</v>
      </c>
      <c r="BA599">
        <v>91.913119425999994</v>
      </c>
      <c r="BB599">
        <v>91.913119425999994</v>
      </c>
    </row>
    <row r="600" spans="1:54" x14ac:dyDescent="0.25">
      <c r="A600" t="s">
        <v>553</v>
      </c>
      <c r="B600" t="s">
        <v>3</v>
      </c>
      <c r="C600">
        <v>2013</v>
      </c>
      <c r="D600">
        <v>3</v>
      </c>
      <c r="E600">
        <v>6</v>
      </c>
      <c r="F600" t="s">
        <v>1838</v>
      </c>
      <c r="G600" t="s">
        <v>1769</v>
      </c>
      <c r="H600" t="s">
        <v>1890</v>
      </c>
      <c r="I600" t="s">
        <v>1824</v>
      </c>
      <c r="J600" t="s">
        <v>1767</v>
      </c>
      <c r="K600" t="str">
        <f t="shared" si="241"/>
        <v>Inshore</v>
      </c>
      <c r="L600">
        <v>0</v>
      </c>
      <c r="M600">
        <f t="shared" si="234"/>
        <v>0</v>
      </c>
      <c r="N600">
        <f t="shared" si="242"/>
        <v>1.258088340298923E-2</v>
      </c>
      <c r="O600">
        <f t="shared" si="243"/>
        <v>6.2842892271189965E-3</v>
      </c>
      <c r="P600">
        <v>0</v>
      </c>
      <c r="Q600">
        <f t="shared" si="244"/>
        <v>0</v>
      </c>
      <c r="R600">
        <v>0</v>
      </c>
      <c r="S600">
        <f t="shared" si="235"/>
        <v>0</v>
      </c>
      <c r="T600">
        <f t="shared" si="245"/>
        <v>0</v>
      </c>
      <c r="U600">
        <f t="shared" si="236"/>
        <v>1.0623462871098971E-2</v>
      </c>
      <c r="V600">
        <f t="shared" si="246"/>
        <v>0.84441310922369939</v>
      </c>
      <c r="W600">
        <f t="shared" si="237"/>
        <v>5.9173093241604077E-3</v>
      </c>
      <c r="X600">
        <f t="shared" si="247"/>
        <v>0.94160359434525431</v>
      </c>
      <c r="Y600">
        <v>1</v>
      </c>
      <c r="Z600">
        <f>Y600*'MRIP Selectivity'!$N$35</f>
        <v>6.2965941758702333E-3</v>
      </c>
      <c r="AA600">
        <f>Y600*'MRIP Selectivity'!$O$35</f>
        <v>6.2842892271189965E-3</v>
      </c>
      <c r="AB600">
        <f>Y600*'MRIP Selectivity'!$P$35</f>
        <v>9.0321712954188795E-4</v>
      </c>
      <c r="AC600">
        <v>0.74741255597723821</v>
      </c>
      <c r="AD600">
        <v>0.94160359434525442</v>
      </c>
      <c r="AE600">
        <v>1.3432654004296583</v>
      </c>
      <c r="AF600">
        <f t="shared" si="248"/>
        <v>4.7061535469385633E-3</v>
      </c>
      <c r="AG600">
        <f t="shared" si="249"/>
        <v>5.9173093241604077E-3</v>
      </c>
      <c r="AH600">
        <f t="shared" si="250"/>
        <v>1.2132603191890106E-3</v>
      </c>
      <c r="AI600">
        <f t="shared" si="251"/>
        <v>1.3484100532531117E-2</v>
      </c>
      <c r="AJ600">
        <f t="shared" si="252"/>
        <v>1.1836723190287982E-2</v>
      </c>
      <c r="AK600">
        <f t="shared" si="253"/>
        <v>7.1875063566608846E-3</v>
      </c>
      <c r="AL600">
        <f t="shared" si="254"/>
        <v>7.1305696433494187E-3</v>
      </c>
      <c r="AM600">
        <f t="shared" si="255"/>
        <v>1.0623462871098971E-2</v>
      </c>
      <c r="AN600">
        <f t="shared" si="256"/>
        <v>5.9173093241604077E-3</v>
      </c>
      <c r="AO600">
        <v>0</v>
      </c>
      <c r="AP600">
        <f t="shared" si="257"/>
        <v>1.258088340298923E-2</v>
      </c>
      <c r="AQ600">
        <f t="shared" si="258"/>
        <v>6.2842892271189965E-3</v>
      </c>
      <c r="AR600">
        <v>1</v>
      </c>
      <c r="AS600">
        <f>AR600*'MRIP Selectivity'!$N$35</f>
        <v>6.2965941758702333E-3</v>
      </c>
      <c r="AT600">
        <f>AR600*'MRIP Selectivity'!$O$35</f>
        <v>6.2842892271189965E-3</v>
      </c>
      <c r="AU600">
        <f>AR600*'MRIP Selectivity'!$P$35</f>
        <v>9.0321712954188795E-4</v>
      </c>
      <c r="AV600">
        <v>1</v>
      </c>
      <c r="AW600">
        <f t="shared" si="259"/>
        <v>5</v>
      </c>
      <c r="AX600">
        <f t="shared" si="238"/>
        <v>0</v>
      </c>
      <c r="AY600">
        <f t="shared" si="239"/>
        <v>0</v>
      </c>
      <c r="AZ600">
        <f t="shared" si="240"/>
        <v>0</v>
      </c>
      <c r="BA600">
        <v>1073.8483381999999</v>
      </c>
      <c r="BB600">
        <v>1073.8483381999999</v>
      </c>
    </row>
    <row r="601" spans="1:54" x14ac:dyDescent="0.25">
      <c r="A601" t="s">
        <v>554</v>
      </c>
      <c r="B601" t="s">
        <v>3</v>
      </c>
      <c r="C601">
        <v>2013</v>
      </c>
      <c r="D601">
        <v>3</v>
      </c>
      <c r="E601">
        <v>6</v>
      </c>
      <c r="F601" t="s">
        <v>1838</v>
      </c>
      <c r="G601" t="s">
        <v>1769</v>
      </c>
      <c r="H601" t="s">
        <v>1890</v>
      </c>
      <c r="I601" t="s">
        <v>1824</v>
      </c>
      <c r="J601" t="s">
        <v>1767</v>
      </c>
      <c r="K601" t="str">
        <f t="shared" si="241"/>
        <v>Inshore</v>
      </c>
      <c r="L601">
        <v>0</v>
      </c>
      <c r="M601">
        <f t="shared" si="234"/>
        <v>0</v>
      </c>
      <c r="N601">
        <f t="shared" si="242"/>
        <v>2.516176680597846E-2</v>
      </c>
      <c r="O601">
        <f t="shared" si="243"/>
        <v>1.2568578454237993E-2</v>
      </c>
      <c r="P601">
        <v>0</v>
      </c>
      <c r="Q601">
        <f t="shared" si="244"/>
        <v>0</v>
      </c>
      <c r="R601">
        <v>0</v>
      </c>
      <c r="S601">
        <f t="shared" si="235"/>
        <v>0</v>
      </c>
      <c r="T601">
        <f t="shared" si="245"/>
        <v>0</v>
      </c>
      <c r="U601">
        <f t="shared" si="236"/>
        <v>2.1246925742197942E-2</v>
      </c>
      <c r="V601">
        <f t="shared" si="246"/>
        <v>0.84441310922369939</v>
      </c>
      <c r="W601">
        <f t="shared" si="237"/>
        <v>1.1834618648320815E-2</v>
      </c>
      <c r="X601">
        <f t="shared" si="247"/>
        <v>0.94160359434525431</v>
      </c>
      <c r="Y601">
        <v>2</v>
      </c>
      <c r="Z601">
        <f>Y601*'MRIP Selectivity'!$N$35</f>
        <v>1.2593188351740467E-2</v>
      </c>
      <c r="AA601">
        <f>Y601*'MRIP Selectivity'!$O$35</f>
        <v>1.2568578454237993E-2</v>
      </c>
      <c r="AB601">
        <f>Y601*'MRIP Selectivity'!$P$35</f>
        <v>1.8064342590837759E-3</v>
      </c>
      <c r="AC601">
        <v>0.74741255597723821</v>
      </c>
      <c r="AD601">
        <v>0.94160359434525442</v>
      </c>
      <c r="AE601">
        <v>1.3432654004296583</v>
      </c>
      <c r="AF601">
        <f t="shared" si="248"/>
        <v>9.4123070938771265E-3</v>
      </c>
      <c r="AG601">
        <f t="shared" si="249"/>
        <v>1.1834618648320815E-2</v>
      </c>
      <c r="AH601">
        <f t="shared" si="250"/>
        <v>2.4265206383780212E-3</v>
      </c>
      <c r="AI601">
        <f t="shared" si="251"/>
        <v>2.6968201065062234E-2</v>
      </c>
      <c r="AJ601">
        <f t="shared" si="252"/>
        <v>2.3673446380575964E-2</v>
      </c>
      <c r="AK601">
        <f t="shared" si="253"/>
        <v>1.4375012713321769E-2</v>
      </c>
      <c r="AL601">
        <f t="shared" si="254"/>
        <v>1.4261139286698837E-2</v>
      </c>
      <c r="AM601">
        <f t="shared" si="255"/>
        <v>2.1246925742197942E-2</v>
      </c>
      <c r="AN601">
        <f t="shared" si="256"/>
        <v>1.1834618648320815E-2</v>
      </c>
      <c r="AO601">
        <v>0</v>
      </c>
      <c r="AP601">
        <f t="shared" si="257"/>
        <v>2.516176680597846E-2</v>
      </c>
      <c r="AQ601">
        <f t="shared" si="258"/>
        <v>1.2568578454237993E-2</v>
      </c>
      <c r="AR601">
        <v>2</v>
      </c>
      <c r="AS601">
        <f>AR601*'MRIP Selectivity'!$N$35</f>
        <v>1.2593188351740467E-2</v>
      </c>
      <c r="AT601">
        <f>AR601*'MRIP Selectivity'!$O$35</f>
        <v>1.2568578454237993E-2</v>
      </c>
      <c r="AU601">
        <f>AR601*'MRIP Selectivity'!$P$35</f>
        <v>1.8064342590837759E-3</v>
      </c>
      <c r="AV601">
        <v>1</v>
      </c>
      <c r="AW601">
        <f t="shared" si="259"/>
        <v>5</v>
      </c>
      <c r="AX601">
        <f t="shared" si="238"/>
        <v>0</v>
      </c>
      <c r="AY601">
        <f t="shared" si="239"/>
        <v>0</v>
      </c>
      <c r="AZ601">
        <f t="shared" si="240"/>
        <v>0</v>
      </c>
      <c r="BA601">
        <v>1073.8483381999999</v>
      </c>
      <c r="BB601">
        <v>1073.8483381999999</v>
      </c>
    </row>
    <row r="602" spans="1:54" x14ac:dyDescent="0.25">
      <c r="A602" t="s">
        <v>555</v>
      </c>
      <c r="B602" t="s">
        <v>3</v>
      </c>
      <c r="C602">
        <v>2013</v>
      </c>
      <c r="D602">
        <v>3</v>
      </c>
      <c r="E602">
        <v>6</v>
      </c>
      <c r="F602" t="s">
        <v>1838</v>
      </c>
      <c r="G602" t="s">
        <v>1769</v>
      </c>
      <c r="H602" t="s">
        <v>1890</v>
      </c>
      <c r="I602" t="s">
        <v>1824</v>
      </c>
      <c r="J602" t="s">
        <v>1767</v>
      </c>
      <c r="K602" t="str">
        <f t="shared" si="241"/>
        <v>Inshore</v>
      </c>
      <c r="L602">
        <v>0</v>
      </c>
      <c r="M602">
        <f t="shared" si="234"/>
        <v>0</v>
      </c>
      <c r="N602">
        <f t="shared" si="242"/>
        <v>2.516176680597846E-2</v>
      </c>
      <c r="O602">
        <f t="shared" si="243"/>
        <v>1.2568578454237993E-2</v>
      </c>
      <c r="P602">
        <v>0</v>
      </c>
      <c r="Q602">
        <f t="shared" si="244"/>
        <v>0</v>
      </c>
      <c r="R602">
        <v>0</v>
      </c>
      <c r="S602">
        <f t="shared" si="235"/>
        <v>0</v>
      </c>
      <c r="T602">
        <f t="shared" si="245"/>
        <v>0</v>
      </c>
      <c r="U602">
        <f t="shared" si="236"/>
        <v>2.1246925742197942E-2</v>
      </c>
      <c r="V602">
        <f t="shared" si="246"/>
        <v>0.84441310922369939</v>
      </c>
      <c r="W602">
        <f t="shared" si="237"/>
        <v>1.1834618648320815E-2</v>
      </c>
      <c r="X602">
        <f t="shared" si="247"/>
        <v>0.94160359434525431</v>
      </c>
      <c r="Y602">
        <v>2</v>
      </c>
      <c r="Z602">
        <f>Y602*'MRIP Selectivity'!$N$35</f>
        <v>1.2593188351740467E-2</v>
      </c>
      <c r="AA602">
        <f>Y602*'MRIP Selectivity'!$O$35</f>
        <v>1.2568578454237993E-2</v>
      </c>
      <c r="AB602">
        <f>Y602*'MRIP Selectivity'!$P$35</f>
        <v>1.8064342590837759E-3</v>
      </c>
      <c r="AC602">
        <v>0.74741255597723821</v>
      </c>
      <c r="AD602">
        <v>0.94160359434525442</v>
      </c>
      <c r="AE602">
        <v>1.3432654004296583</v>
      </c>
      <c r="AF602">
        <f t="shared" si="248"/>
        <v>9.4123070938771265E-3</v>
      </c>
      <c r="AG602">
        <f t="shared" si="249"/>
        <v>1.1834618648320815E-2</v>
      </c>
      <c r="AH602">
        <f t="shared" si="250"/>
        <v>2.4265206383780212E-3</v>
      </c>
      <c r="AI602">
        <f t="shared" si="251"/>
        <v>2.6968201065062234E-2</v>
      </c>
      <c r="AJ602">
        <f t="shared" si="252"/>
        <v>2.3673446380575964E-2</v>
      </c>
      <c r="AK602">
        <f t="shared" si="253"/>
        <v>1.4375012713321769E-2</v>
      </c>
      <c r="AL602">
        <f t="shared" si="254"/>
        <v>1.4261139286698837E-2</v>
      </c>
      <c r="AM602">
        <f t="shared" si="255"/>
        <v>2.1246925742197942E-2</v>
      </c>
      <c r="AN602">
        <f t="shared" si="256"/>
        <v>1.1834618648320815E-2</v>
      </c>
      <c r="AO602">
        <v>0</v>
      </c>
      <c r="AP602">
        <f t="shared" si="257"/>
        <v>2.516176680597846E-2</v>
      </c>
      <c r="AQ602">
        <f t="shared" si="258"/>
        <v>1.2568578454237993E-2</v>
      </c>
      <c r="AR602">
        <v>2</v>
      </c>
      <c r="AS602">
        <f>AR602*'MRIP Selectivity'!$N$35</f>
        <v>1.2593188351740467E-2</v>
      </c>
      <c r="AT602">
        <f>AR602*'MRIP Selectivity'!$O$35</f>
        <v>1.2568578454237993E-2</v>
      </c>
      <c r="AU602">
        <f>AR602*'MRIP Selectivity'!$P$35</f>
        <v>1.8064342590837759E-3</v>
      </c>
      <c r="AV602">
        <v>1</v>
      </c>
      <c r="AW602">
        <f t="shared" si="259"/>
        <v>5</v>
      </c>
      <c r="AX602">
        <f t="shared" si="238"/>
        <v>0</v>
      </c>
      <c r="AY602">
        <f t="shared" si="239"/>
        <v>0</v>
      </c>
      <c r="AZ602">
        <f t="shared" si="240"/>
        <v>0</v>
      </c>
      <c r="BA602">
        <v>1073.8483381999999</v>
      </c>
      <c r="BB602">
        <v>1073.8483381999999</v>
      </c>
    </row>
    <row r="603" spans="1:54" x14ac:dyDescent="0.25">
      <c r="A603" t="s">
        <v>556</v>
      </c>
      <c r="B603" t="s">
        <v>3</v>
      </c>
      <c r="C603">
        <v>2013</v>
      </c>
      <c r="D603">
        <v>4</v>
      </c>
      <c r="E603">
        <v>7</v>
      </c>
      <c r="F603" t="s">
        <v>1810</v>
      </c>
      <c r="G603" t="s">
        <v>1769</v>
      </c>
      <c r="H603" t="s">
        <v>1890</v>
      </c>
      <c r="I603" t="s">
        <v>1824</v>
      </c>
      <c r="J603" t="s">
        <v>1767</v>
      </c>
      <c r="K603" t="str">
        <f t="shared" si="241"/>
        <v>Inshore</v>
      </c>
      <c r="L603">
        <v>0</v>
      </c>
      <c r="M603">
        <f t="shared" si="234"/>
        <v>0</v>
      </c>
      <c r="N603">
        <f t="shared" si="242"/>
        <v>1.258088340298923E-2</v>
      </c>
      <c r="O603">
        <f t="shared" si="243"/>
        <v>6.2842892271189965E-3</v>
      </c>
      <c r="P603">
        <v>0</v>
      </c>
      <c r="Q603">
        <f t="shared" si="244"/>
        <v>0</v>
      </c>
      <c r="R603">
        <v>0</v>
      </c>
      <c r="S603">
        <f t="shared" si="235"/>
        <v>0</v>
      </c>
      <c r="T603">
        <f t="shared" si="245"/>
        <v>0</v>
      </c>
      <c r="U603">
        <f t="shared" si="236"/>
        <v>1.0623462871098971E-2</v>
      </c>
      <c r="V603">
        <f t="shared" si="246"/>
        <v>0.84441310922369939</v>
      </c>
      <c r="W603">
        <f t="shared" si="237"/>
        <v>5.9173093241604077E-3</v>
      </c>
      <c r="X603">
        <f t="shared" si="247"/>
        <v>0.94160359434525431</v>
      </c>
      <c r="Y603">
        <v>1</v>
      </c>
      <c r="Z603">
        <f>Y603*'MRIP Selectivity'!$N$35</f>
        <v>6.2965941758702333E-3</v>
      </c>
      <c r="AA603">
        <f>Y603*'MRIP Selectivity'!$O$35</f>
        <v>6.2842892271189965E-3</v>
      </c>
      <c r="AB603">
        <f>Y603*'MRIP Selectivity'!$P$35</f>
        <v>9.0321712954188795E-4</v>
      </c>
      <c r="AC603">
        <v>0.74741255597723821</v>
      </c>
      <c r="AD603">
        <v>0.94160359434525442</v>
      </c>
      <c r="AE603">
        <v>1.3432654004296583</v>
      </c>
      <c r="AF603">
        <f t="shared" si="248"/>
        <v>4.7061535469385633E-3</v>
      </c>
      <c r="AG603">
        <f t="shared" si="249"/>
        <v>5.9173093241604077E-3</v>
      </c>
      <c r="AH603">
        <f t="shared" si="250"/>
        <v>1.2132603191890106E-3</v>
      </c>
      <c r="AI603">
        <f t="shared" si="251"/>
        <v>1.3484100532531117E-2</v>
      </c>
      <c r="AJ603">
        <f t="shared" si="252"/>
        <v>1.1836723190287982E-2</v>
      </c>
      <c r="AK603">
        <f t="shared" si="253"/>
        <v>7.1875063566608846E-3</v>
      </c>
      <c r="AL603">
        <f t="shared" si="254"/>
        <v>7.1305696433494187E-3</v>
      </c>
      <c r="AM603">
        <f t="shared" si="255"/>
        <v>1.0623462871098971E-2</v>
      </c>
      <c r="AN603">
        <f t="shared" si="256"/>
        <v>5.9173093241604077E-3</v>
      </c>
      <c r="AO603">
        <v>0</v>
      </c>
      <c r="AP603">
        <f t="shared" si="257"/>
        <v>1.258088340298923E-2</v>
      </c>
      <c r="AQ603">
        <f t="shared" si="258"/>
        <v>6.2842892271189965E-3</v>
      </c>
      <c r="AR603">
        <v>1</v>
      </c>
      <c r="AS603">
        <f>AR603*'MRIP Selectivity'!$N$35</f>
        <v>6.2965941758702333E-3</v>
      </c>
      <c r="AT603">
        <f>AR603*'MRIP Selectivity'!$O$35</f>
        <v>6.2842892271189965E-3</v>
      </c>
      <c r="AU603">
        <f>AR603*'MRIP Selectivity'!$P$35</f>
        <v>9.0321712954188795E-4</v>
      </c>
      <c r="AV603">
        <v>1</v>
      </c>
      <c r="AW603">
        <f t="shared" si="259"/>
        <v>5</v>
      </c>
      <c r="AX603">
        <f t="shared" si="238"/>
        <v>0</v>
      </c>
      <c r="AY603">
        <f t="shared" si="239"/>
        <v>0</v>
      </c>
      <c r="AZ603">
        <f t="shared" si="240"/>
        <v>0</v>
      </c>
      <c r="BA603">
        <v>764.89208133</v>
      </c>
      <c r="BB603">
        <v>764.89208133</v>
      </c>
    </row>
    <row r="604" spans="1:54" x14ac:dyDescent="0.25">
      <c r="A604" t="s">
        <v>557</v>
      </c>
      <c r="B604" t="s">
        <v>3</v>
      </c>
      <c r="C604">
        <v>2013</v>
      </c>
      <c r="D604">
        <v>4</v>
      </c>
      <c r="E604">
        <v>7</v>
      </c>
      <c r="F604" t="s">
        <v>1810</v>
      </c>
      <c r="G604" t="s">
        <v>1769</v>
      </c>
      <c r="H604" t="s">
        <v>1890</v>
      </c>
      <c r="I604" t="s">
        <v>1824</v>
      </c>
      <c r="J604" t="s">
        <v>1767</v>
      </c>
      <c r="K604" t="str">
        <f t="shared" si="241"/>
        <v>Inshore</v>
      </c>
      <c r="L604">
        <v>0</v>
      </c>
      <c r="M604">
        <f t="shared" si="234"/>
        <v>0</v>
      </c>
      <c r="N604">
        <f t="shared" si="242"/>
        <v>1.258088340298923E-2</v>
      </c>
      <c r="O604">
        <f t="shared" si="243"/>
        <v>6.2842892271189965E-3</v>
      </c>
      <c r="P604">
        <v>0</v>
      </c>
      <c r="Q604">
        <f t="shared" si="244"/>
        <v>0</v>
      </c>
      <c r="R604">
        <v>0</v>
      </c>
      <c r="S604">
        <f t="shared" si="235"/>
        <v>0</v>
      </c>
      <c r="T604">
        <f t="shared" si="245"/>
        <v>0</v>
      </c>
      <c r="U604">
        <f t="shared" si="236"/>
        <v>1.0623462871098971E-2</v>
      </c>
      <c r="V604">
        <f t="shared" si="246"/>
        <v>0.84441310922369939</v>
      </c>
      <c r="W604">
        <f t="shared" si="237"/>
        <v>5.9173093241604077E-3</v>
      </c>
      <c r="X604">
        <f t="shared" si="247"/>
        <v>0.94160359434525431</v>
      </c>
      <c r="Y604">
        <v>1</v>
      </c>
      <c r="Z604">
        <f>Y604*'MRIP Selectivity'!$N$35</f>
        <v>6.2965941758702333E-3</v>
      </c>
      <c r="AA604">
        <f>Y604*'MRIP Selectivity'!$O$35</f>
        <v>6.2842892271189965E-3</v>
      </c>
      <c r="AB604">
        <f>Y604*'MRIP Selectivity'!$P$35</f>
        <v>9.0321712954188795E-4</v>
      </c>
      <c r="AC604">
        <v>0.74741255597723821</v>
      </c>
      <c r="AD604">
        <v>0.94160359434525442</v>
      </c>
      <c r="AE604">
        <v>1.3432654004296583</v>
      </c>
      <c r="AF604">
        <f t="shared" si="248"/>
        <v>4.7061535469385633E-3</v>
      </c>
      <c r="AG604">
        <f t="shared" si="249"/>
        <v>5.9173093241604077E-3</v>
      </c>
      <c r="AH604">
        <f t="shared" si="250"/>
        <v>1.2132603191890106E-3</v>
      </c>
      <c r="AI604">
        <f t="shared" si="251"/>
        <v>1.3484100532531117E-2</v>
      </c>
      <c r="AJ604">
        <f t="shared" si="252"/>
        <v>1.1836723190287982E-2</v>
      </c>
      <c r="AK604">
        <f t="shared" si="253"/>
        <v>7.1875063566608846E-3</v>
      </c>
      <c r="AL604">
        <f t="shared" si="254"/>
        <v>7.1305696433494187E-3</v>
      </c>
      <c r="AM604">
        <f t="shared" si="255"/>
        <v>1.0623462871098971E-2</v>
      </c>
      <c r="AN604">
        <f t="shared" si="256"/>
        <v>5.9173093241604077E-3</v>
      </c>
      <c r="AO604">
        <v>0</v>
      </c>
      <c r="AP604">
        <f t="shared" si="257"/>
        <v>1.258088340298923E-2</v>
      </c>
      <c r="AQ604">
        <f t="shared" si="258"/>
        <v>6.2842892271189965E-3</v>
      </c>
      <c r="AR604">
        <v>1</v>
      </c>
      <c r="AS604">
        <f>AR604*'MRIP Selectivity'!$N$35</f>
        <v>6.2965941758702333E-3</v>
      </c>
      <c r="AT604">
        <f>AR604*'MRIP Selectivity'!$O$35</f>
        <v>6.2842892271189965E-3</v>
      </c>
      <c r="AU604">
        <f>AR604*'MRIP Selectivity'!$P$35</f>
        <v>9.0321712954188795E-4</v>
      </c>
      <c r="AV604">
        <v>1</v>
      </c>
      <c r="AW604">
        <f t="shared" si="259"/>
        <v>5</v>
      </c>
      <c r="AX604">
        <f t="shared" si="238"/>
        <v>0</v>
      </c>
      <c r="AY604">
        <f t="shared" si="239"/>
        <v>0</v>
      </c>
      <c r="AZ604">
        <f t="shared" si="240"/>
        <v>0</v>
      </c>
      <c r="BA604">
        <v>764.89208133</v>
      </c>
      <c r="BB604">
        <v>764.89208133</v>
      </c>
    </row>
    <row r="605" spans="1:54" x14ac:dyDescent="0.25">
      <c r="A605" t="s">
        <v>558</v>
      </c>
      <c r="B605" t="s">
        <v>3</v>
      </c>
      <c r="C605">
        <v>2013</v>
      </c>
      <c r="D605">
        <v>4</v>
      </c>
      <c r="E605">
        <v>7</v>
      </c>
      <c r="F605" t="s">
        <v>1859</v>
      </c>
      <c r="G605" t="s">
        <v>1769</v>
      </c>
      <c r="H605" t="s">
        <v>1891</v>
      </c>
      <c r="I605" t="s">
        <v>1837</v>
      </c>
      <c r="J605" t="s">
        <v>1819</v>
      </c>
      <c r="K605" t="str">
        <f t="shared" si="241"/>
        <v>Offshore</v>
      </c>
      <c r="L605">
        <v>1.0669763910000001</v>
      </c>
      <c r="M605">
        <f t="shared" si="234"/>
        <v>24.968371779744142</v>
      </c>
      <c r="N605">
        <f t="shared" si="242"/>
        <v>1.0669763910000001</v>
      </c>
      <c r="O605">
        <f t="shared" si="243"/>
        <v>1.0669763910000001</v>
      </c>
      <c r="P605">
        <v>14.072326416141731</v>
      </c>
      <c r="Q605">
        <f t="shared" si="244"/>
        <v>13.188976377399273</v>
      </c>
      <c r="R605">
        <v>1.4113681731462986</v>
      </c>
      <c r="S605">
        <f t="shared" si="235"/>
        <v>33.0275023538127</v>
      </c>
      <c r="T605">
        <f t="shared" si="245"/>
        <v>1.3227735731092654</v>
      </c>
      <c r="U605">
        <f t="shared" si="236"/>
        <v>1.4113681731462986</v>
      </c>
      <c r="V605">
        <f t="shared" si="246"/>
        <v>1.3227735731092654</v>
      </c>
      <c r="W605">
        <f t="shared" si="237"/>
        <v>1.4113681731462986</v>
      </c>
      <c r="X605">
        <f t="shared" si="247"/>
        <v>1.3227735731092654</v>
      </c>
      <c r="Y605">
        <v>0</v>
      </c>
      <c r="Z605">
        <f>Y605*'MRIP Selectivity'!$N$35</f>
        <v>0</v>
      </c>
      <c r="AA605">
        <f>Y605*'MRIP Selectivity'!$O$35</f>
        <v>0</v>
      </c>
      <c r="AB605">
        <f>Y605*'MRIP Selectivity'!$P$35</f>
        <v>0</v>
      </c>
      <c r="AC605">
        <v>0.74741255597723821</v>
      </c>
      <c r="AD605">
        <v>0.94160359434525442</v>
      </c>
      <c r="AE605">
        <v>1.3432654004296583</v>
      </c>
      <c r="AF605">
        <f t="shared" si="248"/>
        <v>0</v>
      </c>
      <c r="AG605">
        <f t="shared" si="249"/>
        <v>0</v>
      </c>
      <c r="AH605">
        <f t="shared" si="250"/>
        <v>0</v>
      </c>
      <c r="AI605">
        <f t="shared" si="251"/>
        <v>0</v>
      </c>
      <c r="AJ605">
        <f t="shared" si="252"/>
        <v>0</v>
      </c>
      <c r="AK605">
        <f t="shared" si="253"/>
        <v>0</v>
      </c>
      <c r="AL605">
        <f t="shared" si="254"/>
        <v>0</v>
      </c>
      <c r="AM605">
        <f t="shared" si="255"/>
        <v>1.4113681731462986</v>
      </c>
      <c r="AN605">
        <f t="shared" si="256"/>
        <v>1.4113681731462986</v>
      </c>
      <c r="AO605">
        <v>3</v>
      </c>
      <c r="AP605">
        <f t="shared" si="257"/>
        <v>3</v>
      </c>
      <c r="AQ605">
        <f t="shared" si="258"/>
        <v>3</v>
      </c>
      <c r="AR605">
        <v>0</v>
      </c>
      <c r="AS605">
        <f>AR605*'MRIP Selectivity'!$N$35</f>
        <v>0</v>
      </c>
      <c r="AT605">
        <f>AR605*'MRIP Selectivity'!$O$35</f>
        <v>0</v>
      </c>
      <c r="AU605">
        <f>AR605*'MRIP Selectivity'!$P$35</f>
        <v>0</v>
      </c>
      <c r="AV605">
        <v>6</v>
      </c>
      <c r="AW605">
        <f t="shared" si="259"/>
        <v>30</v>
      </c>
      <c r="AX605">
        <f t="shared" si="238"/>
        <v>0</v>
      </c>
      <c r="AY605">
        <f t="shared" si="239"/>
        <v>0</v>
      </c>
      <c r="AZ605">
        <f t="shared" si="240"/>
        <v>0</v>
      </c>
      <c r="BA605">
        <v>23.401053659999999</v>
      </c>
      <c r="BB605">
        <v>23.401053659999999</v>
      </c>
    </row>
    <row r="606" spans="1:54" x14ac:dyDescent="0.25">
      <c r="A606" t="s">
        <v>559</v>
      </c>
      <c r="B606" t="s">
        <v>3</v>
      </c>
      <c r="C606">
        <v>2013</v>
      </c>
      <c r="D606">
        <v>4</v>
      </c>
      <c r="E606">
        <v>7</v>
      </c>
      <c r="F606" t="s">
        <v>1848</v>
      </c>
      <c r="G606" t="s">
        <v>1769</v>
      </c>
      <c r="H606" t="s">
        <v>1840</v>
      </c>
      <c r="I606" t="s">
        <v>1824</v>
      </c>
      <c r="J606" t="s">
        <v>1767</v>
      </c>
      <c r="K606" t="str">
        <f t="shared" si="241"/>
        <v>Inshore</v>
      </c>
      <c r="L606">
        <v>0</v>
      </c>
      <c r="M606">
        <f t="shared" si="234"/>
        <v>0</v>
      </c>
      <c r="N606">
        <f t="shared" si="242"/>
        <v>1.258088340298923E-2</v>
      </c>
      <c r="O606">
        <f t="shared" si="243"/>
        <v>6.2842892271189965E-3</v>
      </c>
      <c r="P606">
        <v>0</v>
      </c>
      <c r="Q606">
        <f t="shared" si="244"/>
        <v>0</v>
      </c>
      <c r="R606">
        <v>0</v>
      </c>
      <c r="S606">
        <f t="shared" si="235"/>
        <v>0</v>
      </c>
      <c r="T606">
        <f t="shared" si="245"/>
        <v>0</v>
      </c>
      <c r="U606">
        <f t="shared" si="236"/>
        <v>1.0623462871098971E-2</v>
      </c>
      <c r="V606">
        <f t="shared" si="246"/>
        <v>0.84441310922369939</v>
      </c>
      <c r="W606">
        <f t="shared" si="237"/>
        <v>5.9173093241604077E-3</v>
      </c>
      <c r="X606">
        <f t="shared" si="247"/>
        <v>0.94160359434525431</v>
      </c>
      <c r="Y606">
        <v>1</v>
      </c>
      <c r="Z606">
        <f>Y606*'MRIP Selectivity'!$N$35</f>
        <v>6.2965941758702333E-3</v>
      </c>
      <c r="AA606">
        <f>Y606*'MRIP Selectivity'!$O$35</f>
        <v>6.2842892271189965E-3</v>
      </c>
      <c r="AB606">
        <f>Y606*'MRIP Selectivity'!$P$35</f>
        <v>9.0321712954188795E-4</v>
      </c>
      <c r="AC606">
        <v>0.74741255597723821</v>
      </c>
      <c r="AD606">
        <v>0.94160359434525442</v>
      </c>
      <c r="AE606">
        <v>1.3432654004296583</v>
      </c>
      <c r="AF606">
        <f t="shared" si="248"/>
        <v>4.7061535469385633E-3</v>
      </c>
      <c r="AG606">
        <f t="shared" si="249"/>
        <v>5.9173093241604077E-3</v>
      </c>
      <c r="AH606">
        <f t="shared" si="250"/>
        <v>1.2132603191890106E-3</v>
      </c>
      <c r="AI606">
        <f t="shared" si="251"/>
        <v>1.3484100532531117E-2</v>
      </c>
      <c r="AJ606">
        <f t="shared" si="252"/>
        <v>1.1836723190287982E-2</v>
      </c>
      <c r="AK606">
        <f t="shared" si="253"/>
        <v>7.1875063566608846E-3</v>
      </c>
      <c r="AL606">
        <f t="shared" si="254"/>
        <v>7.1305696433494187E-3</v>
      </c>
      <c r="AM606">
        <f t="shared" si="255"/>
        <v>1.0623462871098971E-2</v>
      </c>
      <c r="AN606">
        <f t="shared" si="256"/>
        <v>5.9173093241604077E-3</v>
      </c>
      <c r="AO606">
        <v>0</v>
      </c>
      <c r="AP606">
        <f t="shared" si="257"/>
        <v>1.258088340298923E-2</v>
      </c>
      <c r="AQ606">
        <f t="shared" si="258"/>
        <v>6.2842892271189965E-3</v>
      </c>
      <c r="AR606">
        <v>1</v>
      </c>
      <c r="AS606">
        <f>AR606*'MRIP Selectivity'!$N$35</f>
        <v>6.2965941758702333E-3</v>
      </c>
      <c r="AT606">
        <f>AR606*'MRIP Selectivity'!$O$35</f>
        <v>6.2842892271189965E-3</v>
      </c>
      <c r="AU606">
        <f>AR606*'MRIP Selectivity'!$P$35</f>
        <v>9.0321712954188795E-4</v>
      </c>
      <c r="AV606">
        <v>1</v>
      </c>
      <c r="AW606">
        <f t="shared" si="259"/>
        <v>5</v>
      </c>
      <c r="AX606">
        <f t="shared" si="238"/>
        <v>0</v>
      </c>
      <c r="AY606">
        <f t="shared" si="239"/>
        <v>0</v>
      </c>
      <c r="AZ606">
        <f t="shared" si="240"/>
        <v>0</v>
      </c>
      <c r="BA606">
        <v>184.94810881000001</v>
      </c>
      <c r="BB606">
        <v>184.94810881000001</v>
      </c>
    </row>
    <row r="607" spans="1:54" x14ac:dyDescent="0.25">
      <c r="A607" t="s">
        <v>560</v>
      </c>
      <c r="B607" t="s">
        <v>3</v>
      </c>
      <c r="C607">
        <v>2013</v>
      </c>
      <c r="D607">
        <v>4</v>
      </c>
      <c r="E607">
        <v>7</v>
      </c>
      <c r="F607" t="s">
        <v>1868</v>
      </c>
      <c r="G607" t="s">
        <v>1769</v>
      </c>
      <c r="H607" t="s">
        <v>1891</v>
      </c>
      <c r="I607" t="s">
        <v>1812</v>
      </c>
      <c r="J607" t="s">
        <v>1813</v>
      </c>
      <c r="K607" t="str">
        <f t="shared" si="241"/>
        <v>Inshore</v>
      </c>
      <c r="L607">
        <v>0</v>
      </c>
      <c r="M607">
        <f t="shared" si="234"/>
        <v>0</v>
      </c>
      <c r="N607">
        <f t="shared" si="242"/>
        <v>1.258088340298923E-2</v>
      </c>
      <c r="O607">
        <f t="shared" si="243"/>
        <v>6.2842892271189965E-3</v>
      </c>
      <c r="P607">
        <v>0</v>
      </c>
      <c r="Q607">
        <f t="shared" si="244"/>
        <v>0</v>
      </c>
      <c r="R607">
        <v>0</v>
      </c>
      <c r="S607">
        <f t="shared" si="235"/>
        <v>0</v>
      </c>
      <c r="T607">
        <f t="shared" si="245"/>
        <v>0</v>
      </c>
      <c r="U607">
        <f t="shared" si="236"/>
        <v>1.0623462871098971E-2</v>
      </c>
      <c r="V607">
        <f t="shared" si="246"/>
        <v>0.84441310922369939</v>
      </c>
      <c r="W607">
        <f t="shared" si="237"/>
        <v>5.9173093241604077E-3</v>
      </c>
      <c r="X607">
        <f t="shared" si="247"/>
        <v>0.94160359434525431</v>
      </c>
      <c r="Y607">
        <v>1</v>
      </c>
      <c r="Z607">
        <f>Y607*'MRIP Selectivity'!$N$35</f>
        <v>6.2965941758702333E-3</v>
      </c>
      <c r="AA607">
        <f>Y607*'MRIP Selectivity'!$O$35</f>
        <v>6.2842892271189965E-3</v>
      </c>
      <c r="AB607">
        <f>Y607*'MRIP Selectivity'!$P$35</f>
        <v>9.0321712954188795E-4</v>
      </c>
      <c r="AC607">
        <v>0.74741255597723821</v>
      </c>
      <c r="AD607">
        <v>0.94160359434525442</v>
      </c>
      <c r="AE607">
        <v>1.3432654004296583</v>
      </c>
      <c r="AF607">
        <f t="shared" si="248"/>
        <v>4.7061535469385633E-3</v>
      </c>
      <c r="AG607">
        <f t="shared" si="249"/>
        <v>5.9173093241604077E-3</v>
      </c>
      <c r="AH607">
        <f t="shared" si="250"/>
        <v>1.2132603191890106E-3</v>
      </c>
      <c r="AI607">
        <f t="shared" si="251"/>
        <v>1.3484100532531117E-2</v>
      </c>
      <c r="AJ607">
        <f t="shared" si="252"/>
        <v>1.1836723190287982E-2</v>
      </c>
      <c r="AK607">
        <f t="shared" si="253"/>
        <v>7.1875063566608846E-3</v>
      </c>
      <c r="AL607">
        <f t="shared" si="254"/>
        <v>7.1305696433494187E-3</v>
      </c>
      <c r="AM607">
        <f t="shared" si="255"/>
        <v>1.0623462871098971E-2</v>
      </c>
      <c r="AN607">
        <f t="shared" si="256"/>
        <v>5.9173093241604077E-3</v>
      </c>
      <c r="AO607">
        <v>0</v>
      </c>
      <c r="AP607">
        <f t="shared" si="257"/>
        <v>1.258088340298923E-2</v>
      </c>
      <c r="AQ607">
        <f t="shared" si="258"/>
        <v>6.2842892271189965E-3</v>
      </c>
      <c r="AR607">
        <v>1</v>
      </c>
      <c r="AS607">
        <f>AR607*'MRIP Selectivity'!$N$35</f>
        <v>6.2965941758702333E-3</v>
      </c>
      <c r="AT607">
        <f>AR607*'MRIP Selectivity'!$O$35</f>
        <v>6.2842892271189965E-3</v>
      </c>
      <c r="AU607">
        <f>AR607*'MRIP Selectivity'!$P$35</f>
        <v>9.0321712954188795E-4</v>
      </c>
      <c r="AV607">
        <v>2</v>
      </c>
      <c r="AW607">
        <f t="shared" si="259"/>
        <v>10</v>
      </c>
      <c r="AX607">
        <f t="shared" si="238"/>
        <v>0</v>
      </c>
      <c r="AY607">
        <f t="shared" si="239"/>
        <v>0</v>
      </c>
      <c r="AZ607">
        <f t="shared" si="240"/>
        <v>0</v>
      </c>
      <c r="BA607">
        <v>209.03852370999999</v>
      </c>
      <c r="BB607">
        <v>209.03852370999999</v>
      </c>
    </row>
    <row r="608" spans="1:54" x14ac:dyDescent="0.25">
      <c r="A608" t="s">
        <v>561</v>
      </c>
      <c r="B608" t="s">
        <v>3</v>
      </c>
      <c r="C608">
        <v>2013</v>
      </c>
      <c r="D608">
        <v>4</v>
      </c>
      <c r="E608">
        <v>8</v>
      </c>
      <c r="F608" t="s">
        <v>1862</v>
      </c>
      <c r="G608" t="s">
        <v>1769</v>
      </c>
      <c r="H608" t="s">
        <v>1891</v>
      </c>
      <c r="I608" t="s">
        <v>1824</v>
      </c>
      <c r="J608" t="s">
        <v>1767</v>
      </c>
      <c r="K608" t="str">
        <f t="shared" si="241"/>
        <v>Inshore</v>
      </c>
      <c r="L608">
        <v>0</v>
      </c>
      <c r="M608">
        <f t="shared" si="234"/>
        <v>0</v>
      </c>
      <c r="N608">
        <f t="shared" si="242"/>
        <v>1.258088340298923E-2</v>
      </c>
      <c r="O608">
        <f t="shared" si="243"/>
        <v>6.2842892271189965E-3</v>
      </c>
      <c r="P608">
        <v>0</v>
      </c>
      <c r="Q608">
        <f t="shared" si="244"/>
        <v>0</v>
      </c>
      <c r="R608">
        <v>0</v>
      </c>
      <c r="S608">
        <f t="shared" si="235"/>
        <v>0</v>
      </c>
      <c r="T608">
        <f t="shared" si="245"/>
        <v>0</v>
      </c>
      <c r="U608">
        <f t="shared" si="236"/>
        <v>1.0623462871098971E-2</v>
      </c>
      <c r="V608">
        <f t="shared" si="246"/>
        <v>0.84441310922369939</v>
      </c>
      <c r="W608">
        <f t="shared" si="237"/>
        <v>5.9173093241604077E-3</v>
      </c>
      <c r="X608">
        <f t="shared" si="247"/>
        <v>0.94160359434525431</v>
      </c>
      <c r="Y608">
        <v>1</v>
      </c>
      <c r="Z608">
        <f>Y608*'MRIP Selectivity'!$N$35</f>
        <v>6.2965941758702333E-3</v>
      </c>
      <c r="AA608">
        <f>Y608*'MRIP Selectivity'!$O$35</f>
        <v>6.2842892271189965E-3</v>
      </c>
      <c r="AB608">
        <f>Y608*'MRIP Selectivity'!$P$35</f>
        <v>9.0321712954188795E-4</v>
      </c>
      <c r="AC608">
        <v>0.74741255597723821</v>
      </c>
      <c r="AD608">
        <v>0.94160359434525442</v>
      </c>
      <c r="AE608">
        <v>1.3432654004296583</v>
      </c>
      <c r="AF608">
        <f t="shared" si="248"/>
        <v>4.7061535469385633E-3</v>
      </c>
      <c r="AG608">
        <f t="shared" si="249"/>
        <v>5.9173093241604077E-3</v>
      </c>
      <c r="AH608">
        <f t="shared" si="250"/>
        <v>1.2132603191890106E-3</v>
      </c>
      <c r="AI608">
        <f t="shared" si="251"/>
        <v>1.3484100532531117E-2</v>
      </c>
      <c r="AJ608">
        <f t="shared" si="252"/>
        <v>1.1836723190287982E-2</v>
      </c>
      <c r="AK608">
        <f t="shared" si="253"/>
        <v>7.1875063566608846E-3</v>
      </c>
      <c r="AL608">
        <f t="shared" si="254"/>
        <v>7.1305696433494187E-3</v>
      </c>
      <c r="AM608">
        <f t="shared" si="255"/>
        <v>1.0623462871098971E-2</v>
      </c>
      <c r="AN608">
        <f t="shared" si="256"/>
        <v>5.9173093241604077E-3</v>
      </c>
      <c r="AO608">
        <v>0</v>
      </c>
      <c r="AP608">
        <f t="shared" si="257"/>
        <v>1.258088340298923E-2</v>
      </c>
      <c r="AQ608">
        <f t="shared" si="258"/>
        <v>6.2842892271189965E-3</v>
      </c>
      <c r="AR608">
        <v>1</v>
      </c>
      <c r="AS608">
        <f>AR608*'MRIP Selectivity'!$N$35</f>
        <v>6.2965941758702333E-3</v>
      </c>
      <c r="AT608">
        <f>AR608*'MRIP Selectivity'!$O$35</f>
        <v>6.2842892271189965E-3</v>
      </c>
      <c r="AU608">
        <f>AR608*'MRIP Selectivity'!$P$35</f>
        <v>9.0321712954188795E-4</v>
      </c>
      <c r="AV608">
        <v>1</v>
      </c>
      <c r="AW608">
        <f t="shared" si="259"/>
        <v>5</v>
      </c>
      <c r="AX608">
        <f t="shared" si="238"/>
        <v>0</v>
      </c>
      <c r="AY608">
        <f t="shared" si="239"/>
        <v>0</v>
      </c>
      <c r="AZ608">
        <f t="shared" si="240"/>
        <v>0</v>
      </c>
      <c r="BA608">
        <v>1788.3676512</v>
      </c>
      <c r="BB608">
        <v>1788.3676512</v>
      </c>
    </row>
    <row r="609" spans="1:54" x14ac:dyDescent="0.25">
      <c r="A609" t="s">
        <v>562</v>
      </c>
      <c r="B609" t="s">
        <v>3</v>
      </c>
      <c r="C609">
        <v>2013</v>
      </c>
      <c r="D609">
        <v>4</v>
      </c>
      <c r="E609">
        <v>8</v>
      </c>
      <c r="F609" t="s">
        <v>1820</v>
      </c>
      <c r="G609" t="s">
        <v>1769</v>
      </c>
      <c r="H609" t="s">
        <v>1891</v>
      </c>
      <c r="I609" t="s">
        <v>1824</v>
      </c>
      <c r="J609" t="s">
        <v>1767</v>
      </c>
      <c r="K609" t="str">
        <f t="shared" si="241"/>
        <v>Inshore</v>
      </c>
      <c r="L609">
        <v>0</v>
      </c>
      <c r="M609">
        <f t="shared" si="234"/>
        <v>0</v>
      </c>
      <c r="N609">
        <f t="shared" si="242"/>
        <v>1.258088340298923E-2</v>
      </c>
      <c r="O609">
        <f t="shared" si="243"/>
        <v>6.2842892271189965E-3</v>
      </c>
      <c r="P609">
        <v>0</v>
      </c>
      <c r="Q609">
        <f t="shared" si="244"/>
        <v>0</v>
      </c>
      <c r="R609">
        <v>0</v>
      </c>
      <c r="S609">
        <f t="shared" si="235"/>
        <v>0</v>
      </c>
      <c r="T609">
        <f t="shared" si="245"/>
        <v>0</v>
      </c>
      <c r="U609">
        <f t="shared" si="236"/>
        <v>1.0623462871098971E-2</v>
      </c>
      <c r="V609">
        <f t="shared" si="246"/>
        <v>0.84441310922369939</v>
      </c>
      <c r="W609">
        <f t="shared" si="237"/>
        <v>5.9173093241604077E-3</v>
      </c>
      <c r="X609">
        <f t="shared" si="247"/>
        <v>0.94160359434525431</v>
      </c>
      <c r="Y609">
        <v>1</v>
      </c>
      <c r="Z609">
        <f>Y609*'MRIP Selectivity'!$N$35</f>
        <v>6.2965941758702333E-3</v>
      </c>
      <c r="AA609">
        <f>Y609*'MRIP Selectivity'!$O$35</f>
        <v>6.2842892271189965E-3</v>
      </c>
      <c r="AB609">
        <f>Y609*'MRIP Selectivity'!$P$35</f>
        <v>9.0321712954188795E-4</v>
      </c>
      <c r="AC609">
        <v>0.74741255597723821</v>
      </c>
      <c r="AD609">
        <v>0.94160359434525442</v>
      </c>
      <c r="AE609">
        <v>1.3432654004296583</v>
      </c>
      <c r="AF609">
        <f t="shared" si="248"/>
        <v>4.7061535469385633E-3</v>
      </c>
      <c r="AG609">
        <f t="shared" si="249"/>
        <v>5.9173093241604077E-3</v>
      </c>
      <c r="AH609">
        <f t="shared" si="250"/>
        <v>1.2132603191890106E-3</v>
      </c>
      <c r="AI609">
        <f t="shared" si="251"/>
        <v>1.3484100532531117E-2</v>
      </c>
      <c r="AJ609">
        <f t="shared" si="252"/>
        <v>1.1836723190287982E-2</v>
      </c>
      <c r="AK609">
        <f t="shared" si="253"/>
        <v>7.1875063566608846E-3</v>
      </c>
      <c r="AL609">
        <f t="shared" si="254"/>
        <v>7.1305696433494187E-3</v>
      </c>
      <c r="AM609">
        <f t="shared" si="255"/>
        <v>1.0623462871098971E-2</v>
      </c>
      <c r="AN609">
        <f t="shared" si="256"/>
        <v>5.9173093241604077E-3</v>
      </c>
      <c r="AO609">
        <v>0</v>
      </c>
      <c r="AP609">
        <f t="shared" si="257"/>
        <v>1.258088340298923E-2</v>
      </c>
      <c r="AQ609">
        <f t="shared" si="258"/>
        <v>6.2842892271189965E-3</v>
      </c>
      <c r="AR609">
        <v>1</v>
      </c>
      <c r="AS609">
        <f>AR609*'MRIP Selectivity'!$N$35</f>
        <v>6.2965941758702333E-3</v>
      </c>
      <c r="AT609">
        <f>AR609*'MRIP Selectivity'!$O$35</f>
        <v>6.2842892271189965E-3</v>
      </c>
      <c r="AU609">
        <f>AR609*'MRIP Selectivity'!$P$35</f>
        <v>9.0321712954188795E-4</v>
      </c>
      <c r="AV609">
        <v>1</v>
      </c>
      <c r="AW609">
        <f t="shared" si="259"/>
        <v>5</v>
      </c>
      <c r="AX609">
        <f t="shared" si="238"/>
        <v>0</v>
      </c>
      <c r="AY609">
        <f t="shared" si="239"/>
        <v>0</v>
      </c>
      <c r="AZ609">
        <f t="shared" si="240"/>
        <v>0</v>
      </c>
      <c r="BA609">
        <v>384.55465435000002</v>
      </c>
      <c r="BB609">
        <v>384.55465435000002</v>
      </c>
    </row>
    <row r="610" spans="1:54" x14ac:dyDescent="0.25">
      <c r="A610" t="s">
        <v>1899</v>
      </c>
      <c r="B610" t="s">
        <v>3</v>
      </c>
      <c r="C610">
        <v>2013</v>
      </c>
      <c r="D610">
        <v>4</v>
      </c>
      <c r="E610">
        <v>8</v>
      </c>
      <c r="F610" t="s">
        <v>1848</v>
      </c>
      <c r="G610" t="s">
        <v>1769</v>
      </c>
      <c r="H610" t="s">
        <v>1891</v>
      </c>
      <c r="I610" t="s">
        <v>1812</v>
      </c>
      <c r="J610" t="s">
        <v>1767</v>
      </c>
      <c r="K610" t="str">
        <f t="shared" si="241"/>
        <v>Inshore</v>
      </c>
      <c r="L610">
        <v>0</v>
      </c>
      <c r="M610">
        <f t="shared" si="234"/>
        <v>0</v>
      </c>
      <c r="N610">
        <f t="shared" si="242"/>
        <v>1.258088340298923E-2</v>
      </c>
      <c r="O610">
        <f t="shared" si="243"/>
        <v>6.2842892271189965E-3</v>
      </c>
      <c r="P610">
        <v>0</v>
      </c>
      <c r="Q610">
        <f t="shared" si="244"/>
        <v>0</v>
      </c>
      <c r="R610">
        <v>0</v>
      </c>
      <c r="S610">
        <f t="shared" si="235"/>
        <v>0</v>
      </c>
      <c r="T610">
        <f t="shared" si="245"/>
        <v>0</v>
      </c>
      <c r="U610">
        <f t="shared" si="236"/>
        <v>1.0623462871098971E-2</v>
      </c>
      <c r="V610">
        <f t="shared" si="246"/>
        <v>0.84441310922369939</v>
      </c>
      <c r="W610">
        <f t="shared" si="237"/>
        <v>5.9173093241604077E-3</v>
      </c>
      <c r="X610">
        <f t="shared" si="247"/>
        <v>0.94160359434525431</v>
      </c>
      <c r="Y610">
        <v>1</v>
      </c>
      <c r="Z610">
        <f>Y610*'MRIP Selectivity'!$N$35</f>
        <v>6.2965941758702333E-3</v>
      </c>
      <c r="AA610">
        <f>Y610*'MRIP Selectivity'!$O$35</f>
        <v>6.2842892271189965E-3</v>
      </c>
      <c r="AB610">
        <f>Y610*'MRIP Selectivity'!$P$35</f>
        <v>9.0321712954188795E-4</v>
      </c>
      <c r="AC610">
        <v>0.74741255597723821</v>
      </c>
      <c r="AD610">
        <v>0.94160359434525442</v>
      </c>
      <c r="AE610">
        <v>1.3432654004296583</v>
      </c>
      <c r="AF610">
        <f t="shared" si="248"/>
        <v>4.7061535469385633E-3</v>
      </c>
      <c r="AG610">
        <f t="shared" si="249"/>
        <v>5.9173093241604077E-3</v>
      </c>
      <c r="AH610">
        <f t="shared" si="250"/>
        <v>1.2132603191890106E-3</v>
      </c>
      <c r="AI610">
        <f t="shared" si="251"/>
        <v>1.3484100532531117E-2</v>
      </c>
      <c r="AJ610">
        <f t="shared" si="252"/>
        <v>1.1836723190287982E-2</v>
      </c>
      <c r="AK610">
        <f t="shared" si="253"/>
        <v>7.1875063566608846E-3</v>
      </c>
      <c r="AL610">
        <f t="shared" si="254"/>
        <v>7.1305696433494187E-3</v>
      </c>
      <c r="AM610">
        <f t="shared" si="255"/>
        <v>1.0623462871098971E-2</v>
      </c>
      <c r="AN610">
        <f t="shared" si="256"/>
        <v>5.9173093241604077E-3</v>
      </c>
      <c r="AO610">
        <v>0</v>
      </c>
      <c r="AP610">
        <f t="shared" si="257"/>
        <v>1.258088340298923E-2</v>
      </c>
      <c r="AQ610">
        <f t="shared" si="258"/>
        <v>6.2842892271189965E-3</v>
      </c>
      <c r="AR610">
        <v>1</v>
      </c>
      <c r="AS610">
        <f>AR610*'MRIP Selectivity'!$N$35</f>
        <v>6.2965941758702333E-3</v>
      </c>
      <c r="AT610">
        <f>AR610*'MRIP Selectivity'!$O$35</f>
        <v>6.2842892271189965E-3</v>
      </c>
      <c r="AU610">
        <f>AR610*'MRIP Selectivity'!$P$35</f>
        <v>9.0321712954188795E-4</v>
      </c>
      <c r="AV610">
        <v>2</v>
      </c>
      <c r="AW610">
        <f t="shared" si="259"/>
        <v>10</v>
      </c>
      <c r="AX610">
        <f t="shared" si="238"/>
        <v>0</v>
      </c>
      <c r="AY610">
        <f t="shared" si="239"/>
        <v>0</v>
      </c>
      <c r="AZ610">
        <f t="shared" si="240"/>
        <v>0</v>
      </c>
      <c r="BA610">
        <v>277.18470081999999</v>
      </c>
      <c r="BB610">
        <v>277.18470081999999</v>
      </c>
    </row>
    <row r="611" spans="1:54" x14ac:dyDescent="0.25">
      <c r="A611" t="s">
        <v>563</v>
      </c>
      <c r="B611" t="s">
        <v>3</v>
      </c>
      <c r="C611">
        <v>2013</v>
      </c>
      <c r="D611">
        <v>4</v>
      </c>
      <c r="E611">
        <v>8</v>
      </c>
      <c r="F611" t="s">
        <v>1848</v>
      </c>
      <c r="G611" t="s">
        <v>1769</v>
      </c>
      <c r="H611" t="s">
        <v>1891</v>
      </c>
      <c r="I611" t="s">
        <v>1812</v>
      </c>
      <c r="J611" t="s">
        <v>1767</v>
      </c>
      <c r="K611" t="str">
        <f t="shared" si="241"/>
        <v>Inshore</v>
      </c>
      <c r="L611">
        <v>0</v>
      </c>
      <c r="M611">
        <f t="shared" si="234"/>
        <v>0</v>
      </c>
      <c r="N611">
        <f t="shared" si="242"/>
        <v>0.37742650208967687</v>
      </c>
      <c r="O611">
        <f t="shared" si="243"/>
        <v>0.18852867681356988</v>
      </c>
      <c r="P611">
        <v>0</v>
      </c>
      <c r="Q611">
        <f t="shared" si="244"/>
        <v>0</v>
      </c>
      <c r="R611">
        <v>0</v>
      </c>
      <c r="S611">
        <f t="shared" si="235"/>
        <v>0</v>
      </c>
      <c r="T611">
        <f t="shared" si="245"/>
        <v>0</v>
      </c>
      <c r="U611">
        <f t="shared" si="236"/>
        <v>0.31870388613296913</v>
      </c>
      <c r="V611">
        <f t="shared" si="246"/>
        <v>0.84441310922369939</v>
      </c>
      <c r="W611">
        <f t="shared" si="237"/>
        <v>0.17751927972481224</v>
      </c>
      <c r="X611">
        <f t="shared" si="247"/>
        <v>0.94160359434525442</v>
      </c>
      <c r="Y611">
        <v>30</v>
      </c>
      <c r="Z611">
        <f>Y611*'MRIP Selectivity'!$N$35</f>
        <v>0.18889782527610699</v>
      </c>
      <c r="AA611">
        <f>Y611*'MRIP Selectivity'!$O$35</f>
        <v>0.18852867681356988</v>
      </c>
      <c r="AB611">
        <f>Y611*'MRIP Selectivity'!$P$35</f>
        <v>2.709651388625664E-2</v>
      </c>
      <c r="AC611">
        <v>0.74741255597723821</v>
      </c>
      <c r="AD611">
        <v>0.94160359434525442</v>
      </c>
      <c r="AE611">
        <v>1.3432654004296583</v>
      </c>
      <c r="AF611">
        <f t="shared" si="248"/>
        <v>0.14118460640815689</v>
      </c>
      <c r="AG611">
        <f t="shared" si="249"/>
        <v>0.17751927972481224</v>
      </c>
      <c r="AH611">
        <f t="shared" si="250"/>
        <v>3.639780957567032E-2</v>
      </c>
      <c r="AI611">
        <f t="shared" si="251"/>
        <v>0.40452301597593354</v>
      </c>
      <c r="AJ611">
        <f t="shared" si="252"/>
        <v>0.35510169570863948</v>
      </c>
      <c r="AK611">
        <f t="shared" si="253"/>
        <v>0.21562519069982652</v>
      </c>
      <c r="AL611">
        <f t="shared" si="254"/>
        <v>0.21391708930048256</v>
      </c>
      <c r="AM611">
        <f t="shared" si="255"/>
        <v>0.31870388613296913</v>
      </c>
      <c r="AN611">
        <f t="shared" si="256"/>
        <v>0.17751927972481224</v>
      </c>
      <c r="AO611">
        <v>0</v>
      </c>
      <c r="AP611">
        <f t="shared" si="257"/>
        <v>0.37742650208967687</v>
      </c>
      <c r="AQ611">
        <f t="shared" si="258"/>
        <v>0.18852867681356988</v>
      </c>
      <c r="AR611">
        <v>30</v>
      </c>
      <c r="AS611">
        <f>AR611*'MRIP Selectivity'!$N$35</f>
        <v>0.18889782527610699</v>
      </c>
      <c r="AT611">
        <f>AR611*'MRIP Selectivity'!$O$35</f>
        <v>0.18852867681356988</v>
      </c>
      <c r="AU611">
        <f>AR611*'MRIP Selectivity'!$P$35</f>
        <v>2.709651388625664E-2</v>
      </c>
      <c r="AV611">
        <v>6</v>
      </c>
      <c r="AW611">
        <f t="shared" si="259"/>
        <v>30</v>
      </c>
      <c r="AX611">
        <f t="shared" si="238"/>
        <v>0</v>
      </c>
      <c r="AY611">
        <f t="shared" si="239"/>
        <v>0</v>
      </c>
      <c r="AZ611">
        <f t="shared" si="240"/>
        <v>0</v>
      </c>
      <c r="BA611">
        <v>365.72892113</v>
      </c>
      <c r="BB611">
        <v>365.72892113</v>
      </c>
    </row>
    <row r="612" spans="1:54" x14ac:dyDescent="0.25">
      <c r="A612" t="s">
        <v>564</v>
      </c>
      <c r="B612" t="s">
        <v>3</v>
      </c>
      <c r="C612">
        <v>2013</v>
      </c>
      <c r="D612">
        <v>4</v>
      </c>
      <c r="E612">
        <v>8</v>
      </c>
      <c r="F612" t="s">
        <v>1848</v>
      </c>
      <c r="G612" t="s">
        <v>1769</v>
      </c>
      <c r="H612" t="s">
        <v>1891</v>
      </c>
      <c r="I612" t="s">
        <v>1812</v>
      </c>
      <c r="J612" t="s">
        <v>1767</v>
      </c>
      <c r="K612" t="str">
        <f t="shared" si="241"/>
        <v>Inshore</v>
      </c>
      <c r="L612">
        <v>0</v>
      </c>
      <c r="M612">
        <f t="shared" si="234"/>
        <v>0</v>
      </c>
      <c r="N612">
        <f t="shared" si="242"/>
        <v>6.2904417014946146E-2</v>
      </c>
      <c r="O612">
        <f t="shared" si="243"/>
        <v>3.1421446135594985E-2</v>
      </c>
      <c r="P612">
        <v>0</v>
      </c>
      <c r="Q612">
        <f t="shared" si="244"/>
        <v>0</v>
      </c>
      <c r="R612">
        <v>0</v>
      </c>
      <c r="S612">
        <f t="shared" si="235"/>
        <v>0</v>
      </c>
      <c r="T612">
        <f t="shared" si="245"/>
        <v>0</v>
      </c>
      <c r="U612">
        <f t="shared" si="236"/>
        <v>5.3117314355494855E-2</v>
      </c>
      <c r="V612">
        <f t="shared" si="246"/>
        <v>0.84441310922369939</v>
      </c>
      <c r="W612">
        <f t="shared" si="237"/>
        <v>2.9586546620802043E-2</v>
      </c>
      <c r="X612">
        <f t="shared" si="247"/>
        <v>0.94160359434525442</v>
      </c>
      <c r="Y612">
        <v>5</v>
      </c>
      <c r="Z612">
        <f>Y612*'MRIP Selectivity'!$N$35</f>
        <v>3.1482970879351167E-2</v>
      </c>
      <c r="AA612">
        <f>Y612*'MRIP Selectivity'!$O$35</f>
        <v>3.1421446135594985E-2</v>
      </c>
      <c r="AB612">
        <f>Y612*'MRIP Selectivity'!$P$35</f>
        <v>4.5160856477094394E-3</v>
      </c>
      <c r="AC612">
        <v>0.74741255597723821</v>
      </c>
      <c r="AD612">
        <v>0.94160359434525442</v>
      </c>
      <c r="AE612">
        <v>1.3432654004296583</v>
      </c>
      <c r="AF612">
        <f t="shared" si="248"/>
        <v>2.3530767734692815E-2</v>
      </c>
      <c r="AG612">
        <f t="shared" si="249"/>
        <v>2.9586546620802043E-2</v>
      </c>
      <c r="AH612">
        <f t="shared" si="250"/>
        <v>6.0663015959450525E-3</v>
      </c>
      <c r="AI612">
        <f t="shared" si="251"/>
        <v>6.742050266265559E-2</v>
      </c>
      <c r="AJ612">
        <f t="shared" si="252"/>
        <v>5.9183615951439908E-2</v>
      </c>
      <c r="AK612">
        <f t="shared" si="253"/>
        <v>3.5937531783304423E-2</v>
      </c>
      <c r="AL612">
        <f t="shared" si="254"/>
        <v>3.5652848216747093E-2</v>
      </c>
      <c r="AM612">
        <f t="shared" si="255"/>
        <v>5.3117314355494855E-2</v>
      </c>
      <c r="AN612">
        <f t="shared" si="256"/>
        <v>2.9586546620802043E-2</v>
      </c>
      <c r="AO612">
        <v>0</v>
      </c>
      <c r="AP612">
        <f t="shared" si="257"/>
        <v>6.2904417014946146E-2</v>
      </c>
      <c r="AQ612">
        <f t="shared" si="258"/>
        <v>3.1421446135594985E-2</v>
      </c>
      <c r="AR612">
        <v>5</v>
      </c>
      <c r="AS612">
        <f>AR612*'MRIP Selectivity'!$N$35</f>
        <v>3.1482970879351167E-2</v>
      </c>
      <c r="AT612">
        <f>AR612*'MRIP Selectivity'!$O$35</f>
        <v>3.1421446135594985E-2</v>
      </c>
      <c r="AU612">
        <f>AR612*'MRIP Selectivity'!$P$35</f>
        <v>4.5160856477094394E-3</v>
      </c>
      <c r="AV612">
        <v>4</v>
      </c>
      <c r="AW612">
        <f t="shared" si="259"/>
        <v>20</v>
      </c>
      <c r="AX612">
        <f t="shared" si="238"/>
        <v>0</v>
      </c>
      <c r="AY612">
        <f t="shared" si="239"/>
        <v>0</v>
      </c>
      <c r="AZ612">
        <f t="shared" si="240"/>
        <v>0</v>
      </c>
      <c r="BA612">
        <v>277.18470081999999</v>
      </c>
      <c r="BB612">
        <v>277.18470081999999</v>
      </c>
    </row>
    <row r="613" spans="1:54" x14ac:dyDescent="0.25">
      <c r="A613" t="s">
        <v>565</v>
      </c>
      <c r="B613" t="s">
        <v>3</v>
      </c>
      <c r="C613">
        <v>2013</v>
      </c>
      <c r="D613">
        <v>4</v>
      </c>
      <c r="E613">
        <v>8</v>
      </c>
      <c r="F613" t="s">
        <v>1853</v>
      </c>
      <c r="G613" t="s">
        <v>1769</v>
      </c>
      <c r="H613" t="s">
        <v>1891</v>
      </c>
      <c r="I613" t="s">
        <v>1812</v>
      </c>
      <c r="J613" t="s">
        <v>1813</v>
      </c>
      <c r="K613" t="str">
        <f t="shared" si="241"/>
        <v>Inshore</v>
      </c>
      <c r="L613">
        <v>0</v>
      </c>
      <c r="M613">
        <f t="shared" si="234"/>
        <v>0</v>
      </c>
      <c r="N613">
        <f t="shared" si="242"/>
        <v>1.258088340298923E-2</v>
      </c>
      <c r="O613">
        <f t="shared" si="243"/>
        <v>6.2842892271189965E-3</v>
      </c>
      <c r="P613">
        <v>0</v>
      </c>
      <c r="Q613">
        <f t="shared" si="244"/>
        <v>0</v>
      </c>
      <c r="R613">
        <v>0</v>
      </c>
      <c r="S613">
        <f t="shared" si="235"/>
        <v>0</v>
      </c>
      <c r="T613">
        <f t="shared" si="245"/>
        <v>0</v>
      </c>
      <c r="U613">
        <f t="shared" si="236"/>
        <v>1.0623462871098971E-2</v>
      </c>
      <c r="V613">
        <f t="shared" si="246"/>
        <v>0.84441310922369939</v>
      </c>
      <c r="W613">
        <f t="shared" si="237"/>
        <v>5.9173093241604077E-3</v>
      </c>
      <c r="X613">
        <f t="shared" si="247"/>
        <v>0.94160359434525431</v>
      </c>
      <c r="Y613">
        <v>1</v>
      </c>
      <c r="Z613">
        <f>Y613*'MRIP Selectivity'!$N$35</f>
        <v>6.2965941758702333E-3</v>
      </c>
      <c r="AA613">
        <f>Y613*'MRIP Selectivity'!$O$35</f>
        <v>6.2842892271189965E-3</v>
      </c>
      <c r="AB613">
        <f>Y613*'MRIP Selectivity'!$P$35</f>
        <v>9.0321712954188795E-4</v>
      </c>
      <c r="AC613">
        <v>0.74741255597723821</v>
      </c>
      <c r="AD613">
        <v>0.94160359434525442</v>
      </c>
      <c r="AE613">
        <v>1.3432654004296583</v>
      </c>
      <c r="AF613">
        <f t="shared" si="248"/>
        <v>4.7061535469385633E-3</v>
      </c>
      <c r="AG613">
        <f t="shared" si="249"/>
        <v>5.9173093241604077E-3</v>
      </c>
      <c r="AH613">
        <f t="shared" si="250"/>
        <v>1.2132603191890106E-3</v>
      </c>
      <c r="AI613">
        <f t="shared" si="251"/>
        <v>1.3484100532531117E-2</v>
      </c>
      <c r="AJ613">
        <f t="shared" si="252"/>
        <v>1.1836723190287982E-2</v>
      </c>
      <c r="AK613">
        <f t="shared" si="253"/>
        <v>7.1875063566608846E-3</v>
      </c>
      <c r="AL613">
        <f t="shared" si="254"/>
        <v>7.1305696433494187E-3</v>
      </c>
      <c r="AM613">
        <f t="shared" si="255"/>
        <v>1.0623462871098971E-2</v>
      </c>
      <c r="AN613">
        <f t="shared" si="256"/>
        <v>5.9173093241604077E-3</v>
      </c>
      <c r="AO613">
        <v>0</v>
      </c>
      <c r="AP613">
        <f t="shared" si="257"/>
        <v>1.258088340298923E-2</v>
      </c>
      <c r="AQ613">
        <f t="shared" si="258"/>
        <v>6.2842892271189965E-3</v>
      </c>
      <c r="AR613">
        <v>1</v>
      </c>
      <c r="AS613">
        <f>AR613*'MRIP Selectivity'!$N$35</f>
        <v>6.2965941758702333E-3</v>
      </c>
      <c r="AT613">
        <f>AR613*'MRIP Selectivity'!$O$35</f>
        <v>6.2842892271189965E-3</v>
      </c>
      <c r="AU613">
        <f>AR613*'MRIP Selectivity'!$P$35</f>
        <v>9.0321712954188795E-4</v>
      </c>
      <c r="AV613">
        <v>1</v>
      </c>
      <c r="AW613">
        <f t="shared" si="259"/>
        <v>5</v>
      </c>
      <c r="AX613">
        <f t="shared" si="238"/>
        <v>0</v>
      </c>
      <c r="AY613">
        <f t="shared" si="239"/>
        <v>0</v>
      </c>
      <c r="AZ613">
        <f t="shared" si="240"/>
        <v>0</v>
      </c>
      <c r="BA613">
        <v>327.88670036000002</v>
      </c>
      <c r="BB613">
        <v>327.88670036000002</v>
      </c>
    </row>
    <row r="614" spans="1:54" x14ac:dyDescent="0.25">
      <c r="A614" t="s">
        <v>566</v>
      </c>
      <c r="B614" t="s">
        <v>3</v>
      </c>
      <c r="C614">
        <v>2013</v>
      </c>
      <c r="D614">
        <v>5</v>
      </c>
      <c r="E614">
        <v>10</v>
      </c>
      <c r="F614" t="s">
        <v>1820</v>
      </c>
      <c r="G614" t="s">
        <v>1769</v>
      </c>
      <c r="H614" t="s">
        <v>1890</v>
      </c>
      <c r="I614" t="s">
        <v>1812</v>
      </c>
      <c r="J614" t="s">
        <v>1819</v>
      </c>
      <c r="K614" t="str">
        <f t="shared" si="241"/>
        <v>Offshore</v>
      </c>
      <c r="L614">
        <v>0</v>
      </c>
      <c r="M614">
        <f t="shared" si="234"/>
        <v>0</v>
      </c>
      <c r="N614">
        <f t="shared" si="242"/>
        <v>0.31452208507473078</v>
      </c>
      <c r="O614">
        <f t="shared" si="243"/>
        <v>0.15710723067797491</v>
      </c>
      <c r="P614">
        <v>0</v>
      </c>
      <c r="Q614">
        <f t="shared" si="244"/>
        <v>0</v>
      </c>
      <c r="R614">
        <v>0</v>
      </c>
      <c r="S614">
        <f t="shared" si="235"/>
        <v>0</v>
      </c>
      <c r="T614">
        <f t="shared" si="245"/>
        <v>0</v>
      </c>
      <c r="U614">
        <f t="shared" si="236"/>
        <v>0.26558657177747425</v>
      </c>
      <c r="V614">
        <f t="shared" si="246"/>
        <v>0.84441310922369917</v>
      </c>
      <c r="W614">
        <f t="shared" si="237"/>
        <v>0.1479327331040102</v>
      </c>
      <c r="X614">
        <f t="shared" si="247"/>
        <v>0.94160359434525442</v>
      </c>
      <c r="Y614">
        <v>25</v>
      </c>
      <c r="Z614">
        <f>Y614*'MRIP Selectivity'!$N$35</f>
        <v>0.15741485439675584</v>
      </c>
      <c r="AA614">
        <f>Y614*'MRIP Selectivity'!$O$35</f>
        <v>0.15710723067797491</v>
      </c>
      <c r="AB614">
        <f>Y614*'MRIP Selectivity'!$P$35</f>
        <v>2.2580428238547199E-2</v>
      </c>
      <c r="AC614">
        <v>0.74741255597723821</v>
      </c>
      <c r="AD614">
        <v>0.94160359434525442</v>
      </c>
      <c r="AE614">
        <v>1.3432654004296583</v>
      </c>
      <c r="AF614">
        <f t="shared" si="248"/>
        <v>0.11765383867346407</v>
      </c>
      <c r="AG614">
        <f t="shared" si="249"/>
        <v>0.1479327331040102</v>
      </c>
      <c r="AH614">
        <f t="shared" si="250"/>
        <v>3.0331507979725267E-2</v>
      </c>
      <c r="AI614">
        <f t="shared" si="251"/>
        <v>0.33710251331327801</v>
      </c>
      <c r="AJ614">
        <f t="shared" si="252"/>
        <v>0.29591807975719953</v>
      </c>
      <c r="AK614">
        <f t="shared" si="253"/>
        <v>0.17968765891652211</v>
      </c>
      <c r="AL614">
        <f t="shared" si="254"/>
        <v>0.17826424108373545</v>
      </c>
      <c r="AM614">
        <f t="shared" si="255"/>
        <v>0.26558657177747425</v>
      </c>
      <c r="AN614">
        <f t="shared" si="256"/>
        <v>0.1479327331040102</v>
      </c>
      <c r="AO614">
        <v>0</v>
      </c>
      <c r="AP614">
        <f t="shared" si="257"/>
        <v>0.31452208507473078</v>
      </c>
      <c r="AQ614">
        <f t="shared" si="258"/>
        <v>0.15710723067797491</v>
      </c>
      <c r="AR614">
        <v>25</v>
      </c>
      <c r="AS614">
        <f>AR614*'MRIP Selectivity'!$N$35</f>
        <v>0.15741485439675584</v>
      </c>
      <c r="AT614">
        <f>AR614*'MRIP Selectivity'!$O$35</f>
        <v>0.15710723067797491</v>
      </c>
      <c r="AU614">
        <f>AR614*'MRIP Selectivity'!$P$35</f>
        <v>2.2580428238547199E-2</v>
      </c>
      <c r="AV614">
        <v>4</v>
      </c>
      <c r="AW614">
        <f t="shared" si="259"/>
        <v>20</v>
      </c>
      <c r="AX614">
        <f t="shared" si="238"/>
        <v>0</v>
      </c>
      <c r="AY614">
        <f t="shared" si="239"/>
        <v>0</v>
      </c>
      <c r="AZ614">
        <f t="shared" si="240"/>
        <v>0</v>
      </c>
      <c r="BA614">
        <v>1532.2391588999999</v>
      </c>
      <c r="BB614">
        <v>1532.2391588999999</v>
      </c>
    </row>
    <row r="615" spans="1:54" x14ac:dyDescent="0.25">
      <c r="A615" t="s">
        <v>567</v>
      </c>
      <c r="B615" t="s">
        <v>3</v>
      </c>
      <c r="C615">
        <v>2013</v>
      </c>
      <c r="D615">
        <v>5</v>
      </c>
      <c r="E615">
        <v>10</v>
      </c>
      <c r="F615" t="s">
        <v>1820</v>
      </c>
      <c r="G615" t="s">
        <v>1769</v>
      </c>
      <c r="H615" t="s">
        <v>1890</v>
      </c>
      <c r="I615" t="s">
        <v>1812</v>
      </c>
      <c r="J615" t="s">
        <v>1767</v>
      </c>
      <c r="K615" t="str">
        <f t="shared" si="241"/>
        <v>Inshore</v>
      </c>
      <c r="L615">
        <v>0</v>
      </c>
      <c r="M615">
        <f t="shared" si="234"/>
        <v>0</v>
      </c>
      <c r="N615">
        <f t="shared" si="242"/>
        <v>7.5485300417935386E-2</v>
      </c>
      <c r="O615">
        <f t="shared" si="243"/>
        <v>3.7705735362713981E-2</v>
      </c>
      <c r="P615">
        <v>0</v>
      </c>
      <c r="Q615">
        <f t="shared" si="244"/>
        <v>0</v>
      </c>
      <c r="R615">
        <v>0</v>
      </c>
      <c r="S615">
        <f t="shared" si="235"/>
        <v>0</v>
      </c>
      <c r="T615">
        <f t="shared" si="245"/>
        <v>0</v>
      </c>
      <c r="U615">
        <f t="shared" si="236"/>
        <v>6.3740777226593825E-2</v>
      </c>
      <c r="V615">
        <f t="shared" si="246"/>
        <v>0.84441310922369928</v>
      </c>
      <c r="W615">
        <f t="shared" si="237"/>
        <v>3.5503855944962449E-2</v>
      </c>
      <c r="X615">
        <f t="shared" si="247"/>
        <v>0.94160359434525442</v>
      </c>
      <c r="Y615">
        <v>6</v>
      </c>
      <c r="Z615">
        <f>Y615*'MRIP Selectivity'!$N$35</f>
        <v>3.7779565055221398E-2</v>
      </c>
      <c r="AA615">
        <f>Y615*'MRIP Selectivity'!$O$35</f>
        <v>3.7705735362713981E-2</v>
      </c>
      <c r="AB615">
        <f>Y615*'MRIP Selectivity'!$P$35</f>
        <v>5.4193027772513275E-3</v>
      </c>
      <c r="AC615">
        <v>0.74741255597723821</v>
      </c>
      <c r="AD615">
        <v>0.94160359434525442</v>
      </c>
      <c r="AE615">
        <v>1.3432654004296583</v>
      </c>
      <c r="AF615">
        <f t="shared" si="248"/>
        <v>2.8236921281631376E-2</v>
      </c>
      <c r="AG615">
        <f t="shared" si="249"/>
        <v>3.5503855944962449E-2</v>
      </c>
      <c r="AH615">
        <f t="shared" si="250"/>
        <v>7.2795619151340635E-3</v>
      </c>
      <c r="AI615">
        <f t="shared" si="251"/>
        <v>8.0904603195186719E-2</v>
      </c>
      <c r="AJ615">
        <f t="shared" si="252"/>
        <v>7.1020339141727895E-2</v>
      </c>
      <c r="AK615">
        <f t="shared" si="253"/>
        <v>4.3125038139965308E-2</v>
      </c>
      <c r="AL615">
        <f t="shared" si="254"/>
        <v>4.2783417860096512E-2</v>
      </c>
      <c r="AM615">
        <f t="shared" si="255"/>
        <v>6.3740777226593825E-2</v>
      </c>
      <c r="AN615">
        <f t="shared" si="256"/>
        <v>3.5503855944962449E-2</v>
      </c>
      <c r="AO615">
        <v>0</v>
      </c>
      <c r="AP615">
        <f t="shared" si="257"/>
        <v>7.5485300417935386E-2</v>
      </c>
      <c r="AQ615">
        <f t="shared" si="258"/>
        <v>3.7705735362713981E-2</v>
      </c>
      <c r="AR615">
        <v>6</v>
      </c>
      <c r="AS615">
        <f>AR615*'MRIP Selectivity'!$N$35</f>
        <v>3.7779565055221398E-2</v>
      </c>
      <c r="AT615">
        <f>AR615*'MRIP Selectivity'!$O$35</f>
        <v>3.7705735362713981E-2</v>
      </c>
      <c r="AU615">
        <f>AR615*'MRIP Selectivity'!$P$35</f>
        <v>5.4193027772513275E-3</v>
      </c>
      <c r="AV615">
        <v>1</v>
      </c>
      <c r="AW615">
        <f t="shared" si="259"/>
        <v>5</v>
      </c>
      <c r="AX615">
        <f t="shared" si="238"/>
        <v>0</v>
      </c>
      <c r="AY615">
        <f t="shared" si="239"/>
        <v>0</v>
      </c>
      <c r="AZ615">
        <f t="shared" si="240"/>
        <v>0</v>
      </c>
      <c r="BA615">
        <v>1532.2391588999999</v>
      </c>
      <c r="BB615">
        <v>1532.2391588999999</v>
      </c>
    </row>
    <row r="616" spans="1:54" x14ac:dyDescent="0.25">
      <c r="A616" t="s">
        <v>568</v>
      </c>
      <c r="B616" t="s">
        <v>3</v>
      </c>
      <c r="C616">
        <v>2013</v>
      </c>
      <c r="D616">
        <v>5</v>
      </c>
      <c r="E616">
        <v>10</v>
      </c>
      <c r="F616" t="s">
        <v>1820</v>
      </c>
      <c r="G616" t="s">
        <v>1769</v>
      </c>
      <c r="H616" t="s">
        <v>1890</v>
      </c>
      <c r="I616" t="s">
        <v>1812</v>
      </c>
      <c r="J616" t="s">
        <v>1767</v>
      </c>
      <c r="K616" t="str">
        <f t="shared" si="241"/>
        <v>Inshore</v>
      </c>
      <c r="L616">
        <v>0</v>
      </c>
      <c r="M616">
        <f t="shared" si="234"/>
        <v>0</v>
      </c>
      <c r="N616">
        <f t="shared" si="242"/>
        <v>0.10064706722391384</v>
      </c>
      <c r="O616">
        <f t="shared" si="243"/>
        <v>5.0274313816951972E-2</v>
      </c>
      <c r="P616">
        <v>0</v>
      </c>
      <c r="Q616">
        <f t="shared" si="244"/>
        <v>0</v>
      </c>
      <c r="R616">
        <v>0</v>
      </c>
      <c r="S616">
        <f t="shared" si="235"/>
        <v>0</v>
      </c>
      <c r="T616">
        <f t="shared" si="245"/>
        <v>0</v>
      </c>
      <c r="U616">
        <f t="shared" si="236"/>
        <v>8.4987702968791767E-2</v>
      </c>
      <c r="V616">
        <f t="shared" si="246"/>
        <v>0.84441310922369939</v>
      </c>
      <c r="W616">
        <f t="shared" si="237"/>
        <v>4.7338474593283261E-2</v>
      </c>
      <c r="X616">
        <f t="shared" si="247"/>
        <v>0.94160359434525431</v>
      </c>
      <c r="Y616">
        <v>8</v>
      </c>
      <c r="Z616">
        <f>Y616*'MRIP Selectivity'!$N$35</f>
        <v>5.0372753406961866E-2</v>
      </c>
      <c r="AA616">
        <f>Y616*'MRIP Selectivity'!$O$35</f>
        <v>5.0274313816951972E-2</v>
      </c>
      <c r="AB616">
        <f>Y616*'MRIP Selectivity'!$P$35</f>
        <v>7.2257370363351036E-3</v>
      </c>
      <c r="AC616">
        <v>0.74741255597723821</v>
      </c>
      <c r="AD616">
        <v>0.94160359434525442</v>
      </c>
      <c r="AE616">
        <v>1.3432654004296583</v>
      </c>
      <c r="AF616">
        <f t="shared" si="248"/>
        <v>3.7649228375508506E-2</v>
      </c>
      <c r="AG616">
        <f t="shared" si="249"/>
        <v>4.7338474593283261E-2</v>
      </c>
      <c r="AH616">
        <f t="shared" si="250"/>
        <v>9.7060825535120847E-3</v>
      </c>
      <c r="AI616">
        <f t="shared" si="251"/>
        <v>0.10787280426024894</v>
      </c>
      <c r="AJ616">
        <f t="shared" si="252"/>
        <v>9.4693785522303855E-2</v>
      </c>
      <c r="AK616">
        <f t="shared" si="253"/>
        <v>5.7500050853287077E-2</v>
      </c>
      <c r="AL616">
        <f t="shared" si="254"/>
        <v>5.7044557146795349E-2</v>
      </c>
      <c r="AM616">
        <f t="shared" si="255"/>
        <v>8.4987702968791767E-2</v>
      </c>
      <c r="AN616">
        <f t="shared" si="256"/>
        <v>4.7338474593283261E-2</v>
      </c>
      <c r="AO616">
        <v>0</v>
      </c>
      <c r="AP616">
        <f t="shared" si="257"/>
        <v>0.10064706722391384</v>
      </c>
      <c r="AQ616">
        <f t="shared" si="258"/>
        <v>5.0274313816951972E-2</v>
      </c>
      <c r="AR616">
        <v>8</v>
      </c>
      <c r="AS616">
        <f>AR616*'MRIP Selectivity'!$N$35</f>
        <v>5.0372753406961866E-2</v>
      </c>
      <c r="AT616">
        <f>AR616*'MRIP Selectivity'!$O$35</f>
        <v>5.0274313816951972E-2</v>
      </c>
      <c r="AU616">
        <f>AR616*'MRIP Selectivity'!$P$35</f>
        <v>7.2257370363351036E-3</v>
      </c>
      <c r="AV616">
        <v>1</v>
      </c>
      <c r="AW616">
        <f t="shared" si="259"/>
        <v>5</v>
      </c>
      <c r="AX616">
        <f t="shared" si="238"/>
        <v>0</v>
      </c>
      <c r="AY616">
        <f t="shared" si="239"/>
        <v>0</v>
      </c>
      <c r="AZ616">
        <f t="shared" si="240"/>
        <v>0</v>
      </c>
      <c r="BA616">
        <v>1532.2391588999999</v>
      </c>
      <c r="BB616">
        <v>1532.2391588999999</v>
      </c>
    </row>
    <row r="617" spans="1:54" x14ac:dyDescent="0.25">
      <c r="A617" t="s">
        <v>569</v>
      </c>
      <c r="B617" t="s">
        <v>3</v>
      </c>
      <c r="C617">
        <v>2013</v>
      </c>
      <c r="D617">
        <v>5</v>
      </c>
      <c r="E617">
        <v>10</v>
      </c>
      <c r="F617" t="s">
        <v>1820</v>
      </c>
      <c r="G617" t="s">
        <v>1769</v>
      </c>
      <c r="H617" t="s">
        <v>1890</v>
      </c>
      <c r="I617" t="s">
        <v>1812</v>
      </c>
      <c r="J617" t="s">
        <v>1767</v>
      </c>
      <c r="K617" t="str">
        <f t="shared" si="241"/>
        <v>Inshore</v>
      </c>
      <c r="L617">
        <v>0</v>
      </c>
      <c r="M617">
        <f t="shared" si="234"/>
        <v>0</v>
      </c>
      <c r="N617">
        <f t="shared" si="242"/>
        <v>1.258088340298923E-2</v>
      </c>
      <c r="O617">
        <f t="shared" si="243"/>
        <v>6.2842892271189965E-3</v>
      </c>
      <c r="P617">
        <v>0</v>
      </c>
      <c r="Q617">
        <f t="shared" si="244"/>
        <v>0</v>
      </c>
      <c r="R617">
        <v>0</v>
      </c>
      <c r="S617">
        <f t="shared" si="235"/>
        <v>0</v>
      </c>
      <c r="T617">
        <f t="shared" si="245"/>
        <v>0</v>
      </c>
      <c r="U617">
        <f t="shared" si="236"/>
        <v>1.0623462871098971E-2</v>
      </c>
      <c r="V617">
        <f t="shared" si="246"/>
        <v>0.84441310922369939</v>
      </c>
      <c r="W617">
        <f t="shared" si="237"/>
        <v>5.9173093241604077E-3</v>
      </c>
      <c r="X617">
        <f t="shared" si="247"/>
        <v>0.94160359434525431</v>
      </c>
      <c r="Y617">
        <v>1</v>
      </c>
      <c r="Z617">
        <f>Y617*'MRIP Selectivity'!$N$35</f>
        <v>6.2965941758702333E-3</v>
      </c>
      <c r="AA617">
        <f>Y617*'MRIP Selectivity'!$O$35</f>
        <v>6.2842892271189965E-3</v>
      </c>
      <c r="AB617">
        <f>Y617*'MRIP Selectivity'!$P$35</f>
        <v>9.0321712954188795E-4</v>
      </c>
      <c r="AC617">
        <v>0.74741255597723821</v>
      </c>
      <c r="AD617">
        <v>0.94160359434525442</v>
      </c>
      <c r="AE617">
        <v>1.3432654004296583</v>
      </c>
      <c r="AF617">
        <f t="shared" si="248"/>
        <v>4.7061535469385633E-3</v>
      </c>
      <c r="AG617">
        <f t="shared" si="249"/>
        <v>5.9173093241604077E-3</v>
      </c>
      <c r="AH617">
        <f t="shared" si="250"/>
        <v>1.2132603191890106E-3</v>
      </c>
      <c r="AI617">
        <f t="shared" si="251"/>
        <v>1.3484100532531117E-2</v>
      </c>
      <c r="AJ617">
        <f t="shared" si="252"/>
        <v>1.1836723190287982E-2</v>
      </c>
      <c r="AK617">
        <f t="shared" si="253"/>
        <v>7.1875063566608846E-3</v>
      </c>
      <c r="AL617">
        <f t="shared" si="254"/>
        <v>7.1305696433494187E-3</v>
      </c>
      <c r="AM617">
        <f t="shared" si="255"/>
        <v>1.0623462871098971E-2</v>
      </c>
      <c r="AN617">
        <f t="shared" si="256"/>
        <v>5.9173093241604077E-3</v>
      </c>
      <c r="AO617">
        <v>0</v>
      </c>
      <c r="AP617">
        <f t="shared" si="257"/>
        <v>1.258088340298923E-2</v>
      </c>
      <c r="AQ617">
        <f t="shared" si="258"/>
        <v>6.2842892271189965E-3</v>
      </c>
      <c r="AR617">
        <v>1</v>
      </c>
      <c r="AS617">
        <f>AR617*'MRIP Selectivity'!$N$35</f>
        <v>6.2965941758702333E-3</v>
      </c>
      <c r="AT617">
        <f>AR617*'MRIP Selectivity'!$O$35</f>
        <v>6.2842892271189965E-3</v>
      </c>
      <c r="AU617">
        <f>AR617*'MRIP Selectivity'!$P$35</f>
        <v>9.0321712954188795E-4</v>
      </c>
      <c r="AV617">
        <v>2</v>
      </c>
      <c r="AW617">
        <f t="shared" si="259"/>
        <v>10</v>
      </c>
      <c r="AX617">
        <f t="shared" si="238"/>
        <v>0</v>
      </c>
      <c r="AY617">
        <f t="shared" si="239"/>
        <v>0</v>
      </c>
      <c r="AZ617">
        <f t="shared" si="240"/>
        <v>0</v>
      </c>
      <c r="BA617">
        <v>1456.3418650999999</v>
      </c>
      <c r="BB617">
        <v>1456.3418650999999</v>
      </c>
    </row>
    <row r="618" spans="1:54" x14ac:dyDescent="0.25">
      <c r="A618" t="s">
        <v>570</v>
      </c>
      <c r="B618" t="s">
        <v>3</v>
      </c>
      <c r="C618">
        <v>2013</v>
      </c>
      <c r="D618">
        <v>5</v>
      </c>
      <c r="E618">
        <v>10</v>
      </c>
      <c r="F618" t="s">
        <v>1872</v>
      </c>
      <c r="G618" t="s">
        <v>1769</v>
      </c>
      <c r="H618" t="s">
        <v>1890</v>
      </c>
      <c r="I618" t="s">
        <v>1812</v>
      </c>
      <c r="J618" t="s">
        <v>1767</v>
      </c>
      <c r="K618" t="str">
        <f t="shared" si="241"/>
        <v>Inshore</v>
      </c>
      <c r="L618">
        <v>0</v>
      </c>
      <c r="M618">
        <f t="shared" si="234"/>
        <v>0</v>
      </c>
      <c r="N618">
        <f t="shared" si="242"/>
        <v>5.0323533611956919E-2</v>
      </c>
      <c r="O618">
        <f t="shared" si="243"/>
        <v>2.5137156908475986E-2</v>
      </c>
      <c r="P618">
        <v>0</v>
      </c>
      <c r="Q618">
        <f t="shared" si="244"/>
        <v>0</v>
      </c>
      <c r="R618">
        <v>0</v>
      </c>
      <c r="S618">
        <f t="shared" si="235"/>
        <v>0</v>
      </c>
      <c r="T618">
        <f t="shared" si="245"/>
        <v>0</v>
      </c>
      <c r="U618">
        <f t="shared" si="236"/>
        <v>4.2493851484395884E-2</v>
      </c>
      <c r="V618">
        <f t="shared" si="246"/>
        <v>0.84441310922369939</v>
      </c>
      <c r="W618">
        <f t="shared" si="237"/>
        <v>2.3669237296641631E-2</v>
      </c>
      <c r="X618">
        <f t="shared" si="247"/>
        <v>0.94160359434525431</v>
      </c>
      <c r="Y618">
        <v>4</v>
      </c>
      <c r="Z618">
        <f>Y618*'MRIP Selectivity'!$N$35</f>
        <v>2.5186376703480933E-2</v>
      </c>
      <c r="AA618">
        <f>Y618*'MRIP Selectivity'!$O$35</f>
        <v>2.5137156908475986E-2</v>
      </c>
      <c r="AB618">
        <f>Y618*'MRIP Selectivity'!$P$35</f>
        <v>3.6128685181675518E-3</v>
      </c>
      <c r="AC618">
        <v>0.74741255597723821</v>
      </c>
      <c r="AD618">
        <v>0.94160359434525442</v>
      </c>
      <c r="AE618">
        <v>1.3432654004296583</v>
      </c>
      <c r="AF618">
        <f t="shared" si="248"/>
        <v>1.8824614187754253E-2</v>
      </c>
      <c r="AG618">
        <f t="shared" si="249"/>
        <v>2.3669237296641631E-2</v>
      </c>
      <c r="AH618">
        <f t="shared" si="250"/>
        <v>4.8530412767560423E-3</v>
      </c>
      <c r="AI618">
        <f t="shared" si="251"/>
        <v>5.3936402130124468E-2</v>
      </c>
      <c r="AJ618">
        <f t="shared" si="252"/>
        <v>4.7346892761151928E-2</v>
      </c>
      <c r="AK618">
        <f t="shared" si="253"/>
        <v>2.8750025426643538E-2</v>
      </c>
      <c r="AL618">
        <f t="shared" si="254"/>
        <v>2.8522278573397675E-2</v>
      </c>
      <c r="AM618">
        <f t="shared" si="255"/>
        <v>4.2493851484395884E-2</v>
      </c>
      <c r="AN618">
        <f t="shared" si="256"/>
        <v>2.3669237296641631E-2</v>
      </c>
      <c r="AO618">
        <v>0</v>
      </c>
      <c r="AP618">
        <f t="shared" si="257"/>
        <v>5.0323533611956919E-2</v>
      </c>
      <c r="AQ618">
        <f t="shared" si="258"/>
        <v>2.5137156908475986E-2</v>
      </c>
      <c r="AR618">
        <v>4</v>
      </c>
      <c r="AS618">
        <f>AR618*'MRIP Selectivity'!$N$35</f>
        <v>2.5186376703480933E-2</v>
      </c>
      <c r="AT618">
        <f>AR618*'MRIP Selectivity'!$O$35</f>
        <v>2.5137156908475986E-2</v>
      </c>
      <c r="AU618">
        <f>AR618*'MRIP Selectivity'!$P$35</f>
        <v>3.6128685181675518E-3</v>
      </c>
      <c r="AV618">
        <v>3</v>
      </c>
      <c r="AW618">
        <f t="shared" si="259"/>
        <v>15</v>
      </c>
      <c r="AX618">
        <f t="shared" si="238"/>
        <v>0</v>
      </c>
      <c r="AY618">
        <f t="shared" si="239"/>
        <v>0</v>
      </c>
      <c r="AZ618">
        <f t="shared" si="240"/>
        <v>0</v>
      </c>
      <c r="BA618">
        <v>619.31803515000001</v>
      </c>
      <c r="BB618">
        <v>619.31803515000001</v>
      </c>
    </row>
    <row r="619" spans="1:54" x14ac:dyDescent="0.25">
      <c r="A619" t="s">
        <v>571</v>
      </c>
      <c r="B619" t="s">
        <v>3</v>
      </c>
      <c r="C619">
        <v>2013</v>
      </c>
      <c r="D619">
        <v>5</v>
      </c>
      <c r="E619">
        <v>10</v>
      </c>
      <c r="F619" t="s">
        <v>1872</v>
      </c>
      <c r="G619" t="s">
        <v>1769</v>
      </c>
      <c r="H619" t="s">
        <v>1890</v>
      </c>
      <c r="I619" t="s">
        <v>1812</v>
      </c>
      <c r="J619" t="s">
        <v>1819</v>
      </c>
      <c r="K619" t="str">
        <f t="shared" si="241"/>
        <v>Offshore</v>
      </c>
      <c r="L619">
        <v>1.0002814164</v>
      </c>
      <c r="M619">
        <f t="shared" si="234"/>
        <v>254.73487858438412</v>
      </c>
      <c r="N619">
        <f t="shared" si="242"/>
        <v>1.2518990844597846</v>
      </c>
      <c r="O619">
        <f t="shared" si="243"/>
        <v>1.12596720094238</v>
      </c>
      <c r="P619">
        <v>13.547118395669289</v>
      </c>
      <c r="Q619">
        <f t="shared" si="244"/>
        <v>13.543307086944786</v>
      </c>
      <c r="R619">
        <v>1.3231458234185023</v>
      </c>
      <c r="S619">
        <f t="shared" si="235"/>
        <v>336.95656557430686</v>
      </c>
      <c r="T619">
        <f t="shared" si="245"/>
        <v>1.3227735732415056</v>
      </c>
      <c r="U619">
        <f t="shared" si="236"/>
        <v>1.5356150808404818</v>
      </c>
      <c r="V619">
        <f t="shared" si="246"/>
        <v>1.226628487793108</v>
      </c>
      <c r="W619">
        <f t="shared" si="237"/>
        <v>1.4414920099017106</v>
      </c>
      <c r="X619">
        <f t="shared" si="247"/>
        <v>1.2802255773483024</v>
      </c>
      <c r="Y619">
        <v>20</v>
      </c>
      <c r="Z619">
        <f>Y619*'MRIP Selectivity'!$N$35</f>
        <v>0.12593188351740467</v>
      </c>
      <c r="AA619">
        <f>Y619*'MRIP Selectivity'!$O$35</f>
        <v>0.12568578454237994</v>
      </c>
      <c r="AB619">
        <f>Y619*'MRIP Selectivity'!$P$35</f>
        <v>1.8064342590837758E-2</v>
      </c>
      <c r="AC619">
        <v>0.74741255597723821</v>
      </c>
      <c r="AD619">
        <v>0.94160359434525442</v>
      </c>
      <c r="AE619">
        <v>1.3432654004296583</v>
      </c>
      <c r="AF619">
        <f t="shared" si="248"/>
        <v>9.4123070938771258E-2</v>
      </c>
      <c r="AG619">
        <f t="shared" si="249"/>
        <v>0.11834618648320817</v>
      </c>
      <c r="AH619">
        <f t="shared" si="250"/>
        <v>2.426520638378021E-2</v>
      </c>
      <c r="AI619">
        <f t="shared" si="251"/>
        <v>0.26968201065062236</v>
      </c>
      <c r="AJ619">
        <f t="shared" si="252"/>
        <v>0.23673446380575963</v>
      </c>
      <c r="AK619">
        <f t="shared" si="253"/>
        <v>0.14375012713321769</v>
      </c>
      <c r="AL619">
        <f t="shared" si="254"/>
        <v>0.14261139286698837</v>
      </c>
      <c r="AM619">
        <f t="shared" si="255"/>
        <v>1.5356150808404818</v>
      </c>
      <c r="AN619">
        <f t="shared" si="256"/>
        <v>1.4414920099017106</v>
      </c>
      <c r="AO619">
        <v>1</v>
      </c>
      <c r="AP619">
        <f t="shared" si="257"/>
        <v>1.2516176680597846</v>
      </c>
      <c r="AQ619">
        <f t="shared" si="258"/>
        <v>1.12568578454238</v>
      </c>
      <c r="AR619">
        <v>20</v>
      </c>
      <c r="AS619">
        <f>AR619*'MRIP Selectivity'!$N$35</f>
        <v>0.12593188351740467</v>
      </c>
      <c r="AT619">
        <f>AR619*'MRIP Selectivity'!$O$35</f>
        <v>0.12568578454237994</v>
      </c>
      <c r="AU619">
        <f>AR619*'MRIP Selectivity'!$P$35</f>
        <v>1.8064342590837758E-2</v>
      </c>
      <c r="AV619">
        <v>1</v>
      </c>
      <c r="AW619">
        <f t="shared" si="259"/>
        <v>5</v>
      </c>
      <c r="AX619">
        <f t="shared" si="238"/>
        <v>0</v>
      </c>
      <c r="AY619">
        <f t="shared" si="239"/>
        <v>0</v>
      </c>
      <c r="AZ619">
        <f t="shared" si="240"/>
        <v>0</v>
      </c>
      <c r="BA619">
        <v>254.66321217999999</v>
      </c>
      <c r="BB619">
        <v>254.66321217999999</v>
      </c>
    </row>
    <row r="620" spans="1:54" x14ac:dyDescent="0.25">
      <c r="A620" t="s">
        <v>572</v>
      </c>
      <c r="B620" t="s">
        <v>3</v>
      </c>
      <c r="C620">
        <v>2013</v>
      </c>
      <c r="D620">
        <v>5</v>
      </c>
      <c r="E620">
        <v>10</v>
      </c>
      <c r="F620" t="s">
        <v>1872</v>
      </c>
      <c r="G620" t="s">
        <v>1769</v>
      </c>
      <c r="H620" t="s">
        <v>1890</v>
      </c>
      <c r="I620" t="s">
        <v>1812</v>
      </c>
      <c r="J620" t="s">
        <v>1813</v>
      </c>
      <c r="K620" t="str">
        <f t="shared" si="241"/>
        <v>Inshore</v>
      </c>
      <c r="L620">
        <v>0</v>
      </c>
      <c r="M620">
        <f t="shared" si="234"/>
        <v>0</v>
      </c>
      <c r="N620">
        <f t="shared" si="242"/>
        <v>5.0323533611956919E-2</v>
      </c>
      <c r="O620">
        <f t="shared" si="243"/>
        <v>2.5137156908475986E-2</v>
      </c>
      <c r="P620">
        <v>0</v>
      </c>
      <c r="Q620">
        <f t="shared" si="244"/>
        <v>0</v>
      </c>
      <c r="R620">
        <v>0</v>
      </c>
      <c r="S620">
        <f t="shared" si="235"/>
        <v>0</v>
      </c>
      <c r="T620">
        <f t="shared" si="245"/>
        <v>0</v>
      </c>
      <c r="U620">
        <f t="shared" si="236"/>
        <v>4.2493851484395884E-2</v>
      </c>
      <c r="V620">
        <f t="shared" si="246"/>
        <v>0.84441310922369939</v>
      </c>
      <c r="W620">
        <f t="shared" si="237"/>
        <v>2.3669237296641631E-2</v>
      </c>
      <c r="X620">
        <f t="shared" si="247"/>
        <v>0.94160359434525431</v>
      </c>
      <c r="Y620">
        <v>4</v>
      </c>
      <c r="Z620">
        <f>Y620*'MRIP Selectivity'!$N$35</f>
        <v>2.5186376703480933E-2</v>
      </c>
      <c r="AA620">
        <f>Y620*'MRIP Selectivity'!$O$35</f>
        <v>2.5137156908475986E-2</v>
      </c>
      <c r="AB620">
        <f>Y620*'MRIP Selectivity'!$P$35</f>
        <v>3.6128685181675518E-3</v>
      </c>
      <c r="AC620">
        <v>0.74741255597723821</v>
      </c>
      <c r="AD620">
        <v>0.94160359434525442</v>
      </c>
      <c r="AE620">
        <v>1.3432654004296583</v>
      </c>
      <c r="AF620">
        <f t="shared" si="248"/>
        <v>1.8824614187754253E-2</v>
      </c>
      <c r="AG620">
        <f t="shared" si="249"/>
        <v>2.3669237296641631E-2</v>
      </c>
      <c r="AH620">
        <f t="shared" si="250"/>
        <v>4.8530412767560423E-3</v>
      </c>
      <c r="AI620">
        <f t="shared" si="251"/>
        <v>5.3936402130124468E-2</v>
      </c>
      <c r="AJ620">
        <f t="shared" si="252"/>
        <v>4.7346892761151928E-2</v>
      </c>
      <c r="AK620">
        <f t="shared" si="253"/>
        <v>2.8750025426643538E-2</v>
      </c>
      <c r="AL620">
        <f t="shared" si="254"/>
        <v>2.8522278573397675E-2</v>
      </c>
      <c r="AM620">
        <f t="shared" si="255"/>
        <v>4.2493851484395884E-2</v>
      </c>
      <c r="AN620">
        <f t="shared" si="256"/>
        <v>2.3669237296641631E-2</v>
      </c>
      <c r="AO620">
        <v>0</v>
      </c>
      <c r="AP620">
        <f t="shared" si="257"/>
        <v>5.0323533611956919E-2</v>
      </c>
      <c r="AQ620">
        <f t="shared" si="258"/>
        <v>2.5137156908475986E-2</v>
      </c>
      <c r="AR620">
        <v>4</v>
      </c>
      <c r="AS620">
        <f>AR620*'MRIP Selectivity'!$N$35</f>
        <v>2.5186376703480933E-2</v>
      </c>
      <c r="AT620">
        <f>AR620*'MRIP Selectivity'!$O$35</f>
        <v>2.5137156908475986E-2</v>
      </c>
      <c r="AU620">
        <f>AR620*'MRIP Selectivity'!$P$35</f>
        <v>3.6128685181675518E-3</v>
      </c>
      <c r="AV620">
        <v>4</v>
      </c>
      <c r="AW620">
        <f t="shared" si="259"/>
        <v>20</v>
      </c>
      <c r="AX620">
        <f t="shared" si="238"/>
        <v>0</v>
      </c>
      <c r="AY620">
        <f t="shared" si="239"/>
        <v>0</v>
      </c>
      <c r="AZ620">
        <f t="shared" si="240"/>
        <v>0</v>
      </c>
      <c r="BA620">
        <v>254.66321217999999</v>
      </c>
      <c r="BB620">
        <v>254.66321217999999</v>
      </c>
    </row>
    <row r="621" spans="1:54" x14ac:dyDescent="0.25">
      <c r="A621" t="s">
        <v>573</v>
      </c>
      <c r="B621" t="s">
        <v>3</v>
      </c>
      <c r="C621">
        <v>2013</v>
      </c>
      <c r="D621">
        <v>5</v>
      </c>
      <c r="E621">
        <v>10</v>
      </c>
      <c r="F621" t="s">
        <v>1838</v>
      </c>
      <c r="G621" t="s">
        <v>1769</v>
      </c>
      <c r="H621" t="s">
        <v>1890</v>
      </c>
      <c r="I621" t="s">
        <v>1812</v>
      </c>
      <c r="J621" t="s">
        <v>1767</v>
      </c>
      <c r="K621" t="str">
        <f t="shared" si="241"/>
        <v>Inshore</v>
      </c>
      <c r="L621">
        <v>0</v>
      </c>
      <c r="M621">
        <f t="shared" si="234"/>
        <v>0</v>
      </c>
      <c r="N621">
        <f t="shared" si="242"/>
        <v>1.258088340298923E-2</v>
      </c>
      <c r="O621">
        <f t="shared" si="243"/>
        <v>6.2842892271189965E-3</v>
      </c>
      <c r="P621">
        <v>0</v>
      </c>
      <c r="Q621">
        <f t="shared" si="244"/>
        <v>0</v>
      </c>
      <c r="R621">
        <v>0</v>
      </c>
      <c r="S621">
        <f t="shared" si="235"/>
        <v>0</v>
      </c>
      <c r="T621">
        <f t="shared" si="245"/>
        <v>0</v>
      </c>
      <c r="U621">
        <f t="shared" si="236"/>
        <v>1.0623462871098971E-2</v>
      </c>
      <c r="V621">
        <f t="shared" si="246"/>
        <v>0.84441310922369939</v>
      </c>
      <c r="W621">
        <f t="shared" si="237"/>
        <v>5.9173093241604077E-3</v>
      </c>
      <c r="X621">
        <f t="shared" si="247"/>
        <v>0.94160359434525431</v>
      </c>
      <c r="Y621">
        <v>1</v>
      </c>
      <c r="Z621">
        <f>Y621*'MRIP Selectivity'!$N$35</f>
        <v>6.2965941758702333E-3</v>
      </c>
      <c r="AA621">
        <f>Y621*'MRIP Selectivity'!$O$35</f>
        <v>6.2842892271189965E-3</v>
      </c>
      <c r="AB621">
        <f>Y621*'MRIP Selectivity'!$P$35</f>
        <v>9.0321712954188795E-4</v>
      </c>
      <c r="AC621">
        <v>0.74741255597723821</v>
      </c>
      <c r="AD621">
        <v>0.94160359434525442</v>
      </c>
      <c r="AE621">
        <v>1.3432654004296583</v>
      </c>
      <c r="AF621">
        <f t="shared" si="248"/>
        <v>4.7061535469385633E-3</v>
      </c>
      <c r="AG621">
        <f t="shared" si="249"/>
        <v>5.9173093241604077E-3</v>
      </c>
      <c r="AH621">
        <f t="shared" si="250"/>
        <v>1.2132603191890106E-3</v>
      </c>
      <c r="AI621">
        <f t="shared" si="251"/>
        <v>1.3484100532531117E-2</v>
      </c>
      <c r="AJ621">
        <f t="shared" si="252"/>
        <v>1.1836723190287982E-2</v>
      </c>
      <c r="AK621">
        <f t="shared" si="253"/>
        <v>7.1875063566608846E-3</v>
      </c>
      <c r="AL621">
        <f t="shared" si="254"/>
        <v>7.1305696433494187E-3</v>
      </c>
      <c r="AM621">
        <f t="shared" si="255"/>
        <v>1.0623462871098971E-2</v>
      </c>
      <c r="AN621">
        <f t="shared" si="256"/>
        <v>5.9173093241604077E-3</v>
      </c>
      <c r="AO621">
        <v>0</v>
      </c>
      <c r="AP621">
        <f t="shared" si="257"/>
        <v>1.258088340298923E-2</v>
      </c>
      <c r="AQ621">
        <f t="shared" si="258"/>
        <v>6.2842892271189965E-3</v>
      </c>
      <c r="AR621">
        <v>1</v>
      </c>
      <c r="AS621">
        <f>AR621*'MRIP Selectivity'!$N$35</f>
        <v>6.2965941758702333E-3</v>
      </c>
      <c r="AT621">
        <f>AR621*'MRIP Selectivity'!$O$35</f>
        <v>6.2842892271189965E-3</v>
      </c>
      <c r="AU621">
        <f>AR621*'MRIP Selectivity'!$P$35</f>
        <v>9.0321712954188795E-4</v>
      </c>
      <c r="AV621">
        <v>4</v>
      </c>
      <c r="AW621">
        <f t="shared" si="259"/>
        <v>20</v>
      </c>
      <c r="AX621">
        <f t="shared" si="238"/>
        <v>0</v>
      </c>
      <c r="AY621">
        <f t="shared" si="239"/>
        <v>0</v>
      </c>
      <c r="AZ621">
        <f t="shared" si="240"/>
        <v>0</v>
      </c>
      <c r="BA621">
        <v>562.63624019999997</v>
      </c>
      <c r="BB621">
        <v>562.63624019999997</v>
      </c>
    </row>
    <row r="622" spans="1:54" x14ac:dyDescent="0.25">
      <c r="A622" t="s">
        <v>574</v>
      </c>
      <c r="B622" t="s">
        <v>3</v>
      </c>
      <c r="C622">
        <v>2013</v>
      </c>
      <c r="D622">
        <v>5</v>
      </c>
      <c r="E622">
        <v>10</v>
      </c>
      <c r="F622" t="s">
        <v>1838</v>
      </c>
      <c r="G622" t="s">
        <v>1769</v>
      </c>
      <c r="H622" t="s">
        <v>1890</v>
      </c>
      <c r="I622" t="s">
        <v>1812</v>
      </c>
      <c r="J622" t="s">
        <v>1767</v>
      </c>
      <c r="K622" t="str">
        <f t="shared" si="241"/>
        <v>Inshore</v>
      </c>
      <c r="L622">
        <v>0</v>
      </c>
      <c r="M622">
        <f t="shared" si="234"/>
        <v>0</v>
      </c>
      <c r="N622">
        <f t="shared" si="242"/>
        <v>0.10064706722391384</v>
      </c>
      <c r="O622">
        <f t="shared" si="243"/>
        <v>5.0274313816951972E-2</v>
      </c>
      <c r="P622">
        <v>0</v>
      </c>
      <c r="Q622">
        <f t="shared" si="244"/>
        <v>0</v>
      </c>
      <c r="R622">
        <v>0</v>
      </c>
      <c r="S622">
        <f t="shared" si="235"/>
        <v>0</v>
      </c>
      <c r="T622">
        <f t="shared" si="245"/>
        <v>0</v>
      </c>
      <c r="U622">
        <f t="shared" si="236"/>
        <v>8.4987702968791767E-2</v>
      </c>
      <c r="V622">
        <f t="shared" si="246"/>
        <v>0.84441310922369939</v>
      </c>
      <c r="W622">
        <f t="shared" si="237"/>
        <v>4.7338474593283261E-2</v>
      </c>
      <c r="X622">
        <f t="shared" si="247"/>
        <v>0.94160359434525431</v>
      </c>
      <c r="Y622">
        <v>8</v>
      </c>
      <c r="Z622">
        <f>Y622*'MRIP Selectivity'!$N$35</f>
        <v>5.0372753406961866E-2</v>
      </c>
      <c r="AA622">
        <f>Y622*'MRIP Selectivity'!$O$35</f>
        <v>5.0274313816951972E-2</v>
      </c>
      <c r="AB622">
        <f>Y622*'MRIP Selectivity'!$P$35</f>
        <v>7.2257370363351036E-3</v>
      </c>
      <c r="AC622">
        <v>0.74741255597723821</v>
      </c>
      <c r="AD622">
        <v>0.94160359434525442</v>
      </c>
      <c r="AE622">
        <v>1.3432654004296583</v>
      </c>
      <c r="AF622">
        <f t="shared" si="248"/>
        <v>3.7649228375508506E-2</v>
      </c>
      <c r="AG622">
        <f t="shared" si="249"/>
        <v>4.7338474593283261E-2</v>
      </c>
      <c r="AH622">
        <f t="shared" si="250"/>
        <v>9.7060825535120847E-3</v>
      </c>
      <c r="AI622">
        <f t="shared" si="251"/>
        <v>0.10787280426024894</v>
      </c>
      <c r="AJ622">
        <f t="shared" si="252"/>
        <v>9.4693785522303855E-2</v>
      </c>
      <c r="AK622">
        <f t="shared" si="253"/>
        <v>5.7500050853287077E-2</v>
      </c>
      <c r="AL622">
        <f t="shared" si="254"/>
        <v>5.7044557146795349E-2</v>
      </c>
      <c r="AM622">
        <f t="shared" si="255"/>
        <v>8.4987702968791767E-2</v>
      </c>
      <c r="AN622">
        <f t="shared" si="256"/>
        <v>4.7338474593283261E-2</v>
      </c>
      <c r="AO622">
        <v>0</v>
      </c>
      <c r="AP622">
        <f t="shared" si="257"/>
        <v>0.10064706722391384</v>
      </c>
      <c r="AQ622">
        <f t="shared" si="258"/>
        <v>5.0274313816951972E-2</v>
      </c>
      <c r="AR622">
        <v>8</v>
      </c>
      <c r="AS622">
        <f>AR622*'MRIP Selectivity'!$N$35</f>
        <v>5.0372753406961866E-2</v>
      </c>
      <c r="AT622">
        <f>AR622*'MRIP Selectivity'!$O$35</f>
        <v>5.0274313816951972E-2</v>
      </c>
      <c r="AU622">
        <f>AR622*'MRIP Selectivity'!$P$35</f>
        <v>7.2257370363351036E-3</v>
      </c>
      <c r="AV622">
        <v>2</v>
      </c>
      <c r="AW622">
        <f t="shared" si="259"/>
        <v>10</v>
      </c>
      <c r="AX622">
        <f t="shared" si="238"/>
        <v>0</v>
      </c>
      <c r="AY622">
        <f t="shared" si="239"/>
        <v>0</v>
      </c>
      <c r="AZ622">
        <f t="shared" si="240"/>
        <v>0</v>
      </c>
      <c r="BA622">
        <v>317.48602045000001</v>
      </c>
      <c r="BB622">
        <v>317.48602045000001</v>
      </c>
    </row>
    <row r="623" spans="1:54" x14ac:dyDescent="0.25">
      <c r="A623" t="s">
        <v>575</v>
      </c>
      <c r="B623" t="s">
        <v>3</v>
      </c>
      <c r="C623">
        <v>2013</v>
      </c>
      <c r="D623">
        <v>5</v>
      </c>
      <c r="E623">
        <v>10</v>
      </c>
      <c r="F623" t="s">
        <v>1849</v>
      </c>
      <c r="G623" t="s">
        <v>1769</v>
      </c>
      <c r="H623" t="s">
        <v>1890</v>
      </c>
      <c r="I623" t="s">
        <v>1812</v>
      </c>
      <c r="J623" t="s">
        <v>1767</v>
      </c>
      <c r="K623" t="str">
        <f t="shared" si="241"/>
        <v>Inshore</v>
      </c>
      <c r="L623">
        <v>0</v>
      </c>
      <c r="M623">
        <f t="shared" si="234"/>
        <v>0</v>
      </c>
      <c r="N623">
        <f t="shared" si="242"/>
        <v>3.7742650208967693E-2</v>
      </c>
      <c r="O623">
        <f t="shared" si="243"/>
        <v>1.8852867681356991E-2</v>
      </c>
      <c r="P623">
        <v>0</v>
      </c>
      <c r="Q623">
        <f t="shared" si="244"/>
        <v>0</v>
      </c>
      <c r="R623">
        <v>0</v>
      </c>
      <c r="S623">
        <f t="shared" si="235"/>
        <v>0</v>
      </c>
      <c r="T623">
        <f t="shared" si="245"/>
        <v>0</v>
      </c>
      <c r="U623">
        <f t="shared" si="236"/>
        <v>3.1870388613296913E-2</v>
      </c>
      <c r="V623">
        <f t="shared" si="246"/>
        <v>0.84441310922369928</v>
      </c>
      <c r="W623">
        <f t="shared" si="237"/>
        <v>1.7751927972481225E-2</v>
      </c>
      <c r="X623">
        <f t="shared" si="247"/>
        <v>0.94160359434525442</v>
      </c>
      <c r="Y623">
        <v>3</v>
      </c>
      <c r="Z623">
        <f>Y623*'MRIP Selectivity'!$N$35</f>
        <v>1.8889782527610699E-2</v>
      </c>
      <c r="AA623">
        <f>Y623*'MRIP Selectivity'!$O$35</f>
        <v>1.8852867681356991E-2</v>
      </c>
      <c r="AB623">
        <f>Y623*'MRIP Selectivity'!$P$35</f>
        <v>2.7096513886256638E-3</v>
      </c>
      <c r="AC623">
        <v>0.74741255597723821</v>
      </c>
      <c r="AD623">
        <v>0.94160359434525442</v>
      </c>
      <c r="AE623">
        <v>1.3432654004296583</v>
      </c>
      <c r="AF623">
        <f t="shared" si="248"/>
        <v>1.4118460640815688E-2</v>
      </c>
      <c r="AG623">
        <f t="shared" si="249"/>
        <v>1.7751927972481225E-2</v>
      </c>
      <c r="AH623">
        <f t="shared" si="250"/>
        <v>3.6397809575670318E-3</v>
      </c>
      <c r="AI623">
        <f t="shared" si="251"/>
        <v>4.045230159759336E-2</v>
      </c>
      <c r="AJ623">
        <f t="shared" si="252"/>
        <v>3.5510169570863948E-2</v>
      </c>
      <c r="AK623">
        <f t="shared" si="253"/>
        <v>2.1562519069982654E-2</v>
      </c>
      <c r="AL623">
        <f t="shared" si="254"/>
        <v>2.1391708930048256E-2</v>
      </c>
      <c r="AM623">
        <f t="shared" si="255"/>
        <v>3.1870388613296913E-2</v>
      </c>
      <c r="AN623">
        <f t="shared" si="256"/>
        <v>1.7751927972481225E-2</v>
      </c>
      <c r="AO623">
        <v>0</v>
      </c>
      <c r="AP623">
        <f t="shared" si="257"/>
        <v>3.7742650208967693E-2</v>
      </c>
      <c r="AQ623">
        <f t="shared" si="258"/>
        <v>1.8852867681356991E-2</v>
      </c>
      <c r="AR623">
        <v>3</v>
      </c>
      <c r="AS623">
        <f>AR623*'MRIP Selectivity'!$N$35</f>
        <v>1.8889782527610699E-2</v>
      </c>
      <c r="AT623">
        <f>AR623*'MRIP Selectivity'!$O$35</f>
        <v>1.8852867681356991E-2</v>
      </c>
      <c r="AU623">
        <f>AR623*'MRIP Selectivity'!$P$35</f>
        <v>2.7096513886256638E-3</v>
      </c>
      <c r="AV623">
        <v>1</v>
      </c>
      <c r="AW623">
        <f t="shared" si="259"/>
        <v>5</v>
      </c>
      <c r="AX623">
        <f t="shared" si="238"/>
        <v>0</v>
      </c>
      <c r="AY623">
        <f t="shared" si="239"/>
        <v>0</v>
      </c>
      <c r="AZ623">
        <f t="shared" si="240"/>
        <v>0</v>
      </c>
      <c r="BA623">
        <v>324.71142056000002</v>
      </c>
      <c r="BB623">
        <v>324.71142056000002</v>
      </c>
    </row>
    <row r="624" spans="1:54" x14ac:dyDescent="0.25">
      <c r="A624" t="s">
        <v>576</v>
      </c>
      <c r="B624" t="s">
        <v>3</v>
      </c>
      <c r="C624">
        <v>2013</v>
      </c>
      <c r="D624">
        <v>5</v>
      </c>
      <c r="E624">
        <v>10</v>
      </c>
      <c r="F624" t="s">
        <v>1860</v>
      </c>
      <c r="G624" t="s">
        <v>1769</v>
      </c>
      <c r="H624" t="s">
        <v>1891</v>
      </c>
      <c r="I624" t="s">
        <v>1812</v>
      </c>
      <c r="J624" t="s">
        <v>1813</v>
      </c>
      <c r="K624" t="str">
        <f t="shared" si="241"/>
        <v>Inshore</v>
      </c>
      <c r="L624">
        <v>0</v>
      </c>
      <c r="M624">
        <f t="shared" si="234"/>
        <v>0</v>
      </c>
      <c r="N624">
        <f t="shared" si="242"/>
        <v>5.0323533611956919E-2</v>
      </c>
      <c r="O624">
        <f t="shared" si="243"/>
        <v>2.5137156908475986E-2</v>
      </c>
      <c r="P624">
        <v>0</v>
      </c>
      <c r="Q624">
        <f t="shared" si="244"/>
        <v>0</v>
      </c>
      <c r="R624">
        <v>0</v>
      </c>
      <c r="S624">
        <f t="shared" si="235"/>
        <v>0</v>
      </c>
      <c r="T624">
        <f t="shared" si="245"/>
        <v>0</v>
      </c>
      <c r="U624">
        <f t="shared" si="236"/>
        <v>4.2493851484395884E-2</v>
      </c>
      <c r="V624">
        <f t="shared" si="246"/>
        <v>0.84441310922369939</v>
      </c>
      <c r="W624">
        <f t="shared" si="237"/>
        <v>2.3669237296641631E-2</v>
      </c>
      <c r="X624">
        <f t="shared" si="247"/>
        <v>0.94160359434525431</v>
      </c>
      <c r="Y624">
        <v>4</v>
      </c>
      <c r="Z624">
        <f>Y624*'MRIP Selectivity'!$N$35</f>
        <v>2.5186376703480933E-2</v>
      </c>
      <c r="AA624">
        <f>Y624*'MRIP Selectivity'!$O$35</f>
        <v>2.5137156908475986E-2</v>
      </c>
      <c r="AB624">
        <f>Y624*'MRIP Selectivity'!$P$35</f>
        <v>3.6128685181675518E-3</v>
      </c>
      <c r="AC624">
        <v>0.74741255597723821</v>
      </c>
      <c r="AD624">
        <v>0.94160359434525442</v>
      </c>
      <c r="AE624">
        <v>1.3432654004296583</v>
      </c>
      <c r="AF624">
        <f t="shared" si="248"/>
        <v>1.8824614187754253E-2</v>
      </c>
      <c r="AG624">
        <f t="shared" si="249"/>
        <v>2.3669237296641631E-2</v>
      </c>
      <c r="AH624">
        <f t="shared" si="250"/>
        <v>4.8530412767560423E-3</v>
      </c>
      <c r="AI624">
        <f t="shared" si="251"/>
        <v>5.3936402130124468E-2</v>
      </c>
      <c r="AJ624">
        <f t="shared" si="252"/>
        <v>4.7346892761151928E-2</v>
      </c>
      <c r="AK624">
        <f t="shared" si="253"/>
        <v>2.8750025426643538E-2</v>
      </c>
      <c r="AL624">
        <f t="shared" si="254"/>
        <v>2.8522278573397675E-2</v>
      </c>
      <c r="AM624">
        <f t="shared" si="255"/>
        <v>4.2493851484395884E-2</v>
      </c>
      <c r="AN624">
        <f t="shared" si="256"/>
        <v>2.3669237296641631E-2</v>
      </c>
      <c r="AO624">
        <v>0</v>
      </c>
      <c r="AP624">
        <f t="shared" si="257"/>
        <v>5.0323533611956919E-2</v>
      </c>
      <c r="AQ624">
        <f t="shared" si="258"/>
        <v>2.5137156908475986E-2</v>
      </c>
      <c r="AR624">
        <v>4</v>
      </c>
      <c r="AS624">
        <f>AR624*'MRIP Selectivity'!$N$35</f>
        <v>2.5186376703480933E-2</v>
      </c>
      <c r="AT624">
        <f>AR624*'MRIP Selectivity'!$O$35</f>
        <v>2.5137156908475986E-2</v>
      </c>
      <c r="AU624">
        <f>AR624*'MRIP Selectivity'!$P$35</f>
        <v>3.6128685181675518E-3</v>
      </c>
      <c r="AV624">
        <v>4</v>
      </c>
      <c r="AW624">
        <f t="shared" si="259"/>
        <v>20</v>
      </c>
      <c r="AX624">
        <f t="shared" si="238"/>
        <v>0</v>
      </c>
      <c r="AY624">
        <f t="shared" si="239"/>
        <v>0</v>
      </c>
      <c r="AZ624">
        <f t="shared" si="240"/>
        <v>0</v>
      </c>
      <c r="BA624">
        <v>252.04453122999999</v>
      </c>
      <c r="BB624">
        <v>252.04453122999999</v>
      </c>
    </row>
    <row r="625" spans="1:54" x14ac:dyDescent="0.25">
      <c r="A625" t="s">
        <v>577</v>
      </c>
      <c r="B625" t="s">
        <v>3</v>
      </c>
      <c r="C625">
        <v>2013</v>
      </c>
      <c r="D625">
        <v>6</v>
      </c>
      <c r="E625">
        <v>11</v>
      </c>
      <c r="F625" t="s">
        <v>1832</v>
      </c>
      <c r="G625" t="s">
        <v>1769</v>
      </c>
      <c r="H625" t="s">
        <v>1890</v>
      </c>
      <c r="I625" t="s">
        <v>1812</v>
      </c>
      <c r="J625" t="s">
        <v>1813</v>
      </c>
      <c r="K625" t="str">
        <f t="shared" si="241"/>
        <v>Inshore</v>
      </c>
      <c r="L625">
        <v>0</v>
      </c>
      <c r="M625">
        <f t="shared" si="234"/>
        <v>0</v>
      </c>
      <c r="N625">
        <f t="shared" si="242"/>
        <v>0.10064706722391384</v>
      </c>
      <c r="O625">
        <f t="shared" si="243"/>
        <v>5.0274313816951972E-2</v>
      </c>
      <c r="P625">
        <v>0</v>
      </c>
      <c r="Q625">
        <f t="shared" si="244"/>
        <v>0</v>
      </c>
      <c r="R625">
        <v>0</v>
      </c>
      <c r="S625">
        <f t="shared" si="235"/>
        <v>0</v>
      </c>
      <c r="T625">
        <f t="shared" si="245"/>
        <v>0</v>
      </c>
      <c r="U625">
        <f t="shared" si="236"/>
        <v>8.4987702968791767E-2</v>
      </c>
      <c r="V625">
        <f t="shared" si="246"/>
        <v>0.84441310922369939</v>
      </c>
      <c r="W625">
        <f t="shared" si="237"/>
        <v>4.7338474593283261E-2</v>
      </c>
      <c r="X625">
        <f t="shared" si="247"/>
        <v>0.94160359434525431</v>
      </c>
      <c r="Y625">
        <v>8</v>
      </c>
      <c r="Z625">
        <f>Y625*'MRIP Selectivity'!$N$35</f>
        <v>5.0372753406961866E-2</v>
      </c>
      <c r="AA625">
        <f>Y625*'MRIP Selectivity'!$O$35</f>
        <v>5.0274313816951972E-2</v>
      </c>
      <c r="AB625">
        <f>Y625*'MRIP Selectivity'!$P$35</f>
        <v>7.2257370363351036E-3</v>
      </c>
      <c r="AC625">
        <v>0.74741255597723821</v>
      </c>
      <c r="AD625">
        <v>0.94160359434525442</v>
      </c>
      <c r="AE625">
        <v>1.3432654004296583</v>
      </c>
      <c r="AF625">
        <f t="shared" si="248"/>
        <v>3.7649228375508506E-2</v>
      </c>
      <c r="AG625">
        <f t="shared" si="249"/>
        <v>4.7338474593283261E-2</v>
      </c>
      <c r="AH625">
        <f t="shared" si="250"/>
        <v>9.7060825535120847E-3</v>
      </c>
      <c r="AI625">
        <f t="shared" si="251"/>
        <v>0.10787280426024894</v>
      </c>
      <c r="AJ625">
        <f t="shared" si="252"/>
        <v>9.4693785522303855E-2</v>
      </c>
      <c r="AK625">
        <f t="shared" si="253"/>
        <v>5.7500050853287077E-2</v>
      </c>
      <c r="AL625">
        <f t="shared" si="254"/>
        <v>5.7044557146795349E-2</v>
      </c>
      <c r="AM625">
        <f t="shared" si="255"/>
        <v>8.4987702968791767E-2</v>
      </c>
      <c r="AN625">
        <f t="shared" si="256"/>
        <v>4.7338474593283261E-2</v>
      </c>
      <c r="AO625">
        <v>0</v>
      </c>
      <c r="AP625">
        <f t="shared" si="257"/>
        <v>0.10064706722391384</v>
      </c>
      <c r="AQ625">
        <f t="shared" si="258"/>
        <v>5.0274313816951972E-2</v>
      </c>
      <c r="AR625">
        <v>8</v>
      </c>
      <c r="AS625">
        <f>AR625*'MRIP Selectivity'!$N$35</f>
        <v>5.0372753406961866E-2</v>
      </c>
      <c r="AT625">
        <f>AR625*'MRIP Selectivity'!$O$35</f>
        <v>5.0274313816951972E-2</v>
      </c>
      <c r="AU625">
        <f>AR625*'MRIP Selectivity'!$P$35</f>
        <v>7.2257370363351036E-3</v>
      </c>
      <c r="AV625">
        <v>9</v>
      </c>
      <c r="AW625">
        <f t="shared" si="259"/>
        <v>45</v>
      </c>
      <c r="AX625">
        <f t="shared" si="238"/>
        <v>0</v>
      </c>
      <c r="AY625">
        <f t="shared" si="239"/>
        <v>0</v>
      </c>
      <c r="AZ625">
        <f t="shared" si="240"/>
        <v>0</v>
      </c>
      <c r="BA625">
        <v>91.069383290000005</v>
      </c>
      <c r="BB625">
        <v>91.069383290000005</v>
      </c>
    </row>
    <row r="626" spans="1:54" x14ac:dyDescent="0.25">
      <c r="A626" t="s">
        <v>578</v>
      </c>
      <c r="B626" t="s">
        <v>3</v>
      </c>
      <c r="C626">
        <v>2013</v>
      </c>
      <c r="D626">
        <v>6</v>
      </c>
      <c r="E626">
        <v>11</v>
      </c>
      <c r="F626" t="s">
        <v>1832</v>
      </c>
      <c r="G626" t="s">
        <v>1769</v>
      </c>
      <c r="H626" t="s">
        <v>1890</v>
      </c>
      <c r="I626" t="s">
        <v>1812</v>
      </c>
      <c r="J626" t="s">
        <v>1767</v>
      </c>
      <c r="K626" t="str">
        <f t="shared" si="241"/>
        <v>Inshore</v>
      </c>
      <c r="L626">
        <v>0</v>
      </c>
      <c r="M626">
        <f t="shared" si="234"/>
        <v>0</v>
      </c>
      <c r="N626">
        <f t="shared" si="242"/>
        <v>0.10064706722391384</v>
      </c>
      <c r="O626">
        <f t="shared" si="243"/>
        <v>5.0274313816951972E-2</v>
      </c>
      <c r="P626">
        <v>0</v>
      </c>
      <c r="Q626">
        <f t="shared" si="244"/>
        <v>0</v>
      </c>
      <c r="R626">
        <v>0</v>
      </c>
      <c r="S626">
        <f t="shared" si="235"/>
        <v>0</v>
      </c>
      <c r="T626">
        <f t="shared" si="245"/>
        <v>0</v>
      </c>
      <c r="U626">
        <f t="shared" si="236"/>
        <v>8.4987702968791767E-2</v>
      </c>
      <c r="V626">
        <f t="shared" si="246"/>
        <v>0.84441310922369939</v>
      </c>
      <c r="W626">
        <f t="shared" si="237"/>
        <v>4.7338474593283261E-2</v>
      </c>
      <c r="X626">
        <f t="shared" si="247"/>
        <v>0.94160359434525431</v>
      </c>
      <c r="Y626">
        <v>8</v>
      </c>
      <c r="Z626">
        <f>Y626*'MRIP Selectivity'!$N$35</f>
        <v>5.0372753406961866E-2</v>
      </c>
      <c r="AA626">
        <f>Y626*'MRIP Selectivity'!$O$35</f>
        <v>5.0274313816951972E-2</v>
      </c>
      <c r="AB626">
        <f>Y626*'MRIP Selectivity'!$P$35</f>
        <v>7.2257370363351036E-3</v>
      </c>
      <c r="AC626">
        <v>0.74741255597723821</v>
      </c>
      <c r="AD626">
        <v>0.94160359434525442</v>
      </c>
      <c r="AE626">
        <v>1.3432654004296583</v>
      </c>
      <c r="AF626">
        <f t="shared" si="248"/>
        <v>3.7649228375508506E-2</v>
      </c>
      <c r="AG626">
        <f t="shared" si="249"/>
        <v>4.7338474593283261E-2</v>
      </c>
      <c r="AH626">
        <f t="shared" si="250"/>
        <v>9.7060825535120847E-3</v>
      </c>
      <c r="AI626">
        <f t="shared" si="251"/>
        <v>0.10787280426024894</v>
      </c>
      <c r="AJ626">
        <f t="shared" si="252"/>
        <v>9.4693785522303855E-2</v>
      </c>
      <c r="AK626">
        <f t="shared" si="253"/>
        <v>5.7500050853287077E-2</v>
      </c>
      <c r="AL626">
        <f t="shared" si="254"/>
        <v>5.7044557146795349E-2</v>
      </c>
      <c r="AM626">
        <f t="shared" si="255"/>
        <v>8.4987702968791767E-2</v>
      </c>
      <c r="AN626">
        <f t="shared" si="256"/>
        <v>4.7338474593283261E-2</v>
      </c>
      <c r="AO626">
        <v>0</v>
      </c>
      <c r="AP626">
        <f t="shared" si="257"/>
        <v>0.10064706722391384</v>
      </c>
      <c r="AQ626">
        <f t="shared" si="258"/>
        <v>5.0274313816951972E-2</v>
      </c>
      <c r="AR626">
        <v>8</v>
      </c>
      <c r="AS626">
        <f>AR626*'MRIP Selectivity'!$N$35</f>
        <v>5.0372753406961866E-2</v>
      </c>
      <c r="AT626">
        <f>AR626*'MRIP Selectivity'!$O$35</f>
        <v>5.0274313816951972E-2</v>
      </c>
      <c r="AU626">
        <f>AR626*'MRIP Selectivity'!$P$35</f>
        <v>7.2257370363351036E-3</v>
      </c>
      <c r="AV626">
        <v>4</v>
      </c>
      <c r="AW626">
        <f t="shared" si="259"/>
        <v>20</v>
      </c>
      <c r="AX626">
        <f t="shared" si="238"/>
        <v>0</v>
      </c>
      <c r="AY626">
        <f t="shared" si="239"/>
        <v>0</v>
      </c>
      <c r="AZ626">
        <f t="shared" si="240"/>
        <v>0</v>
      </c>
      <c r="BA626">
        <v>91.069383290000005</v>
      </c>
      <c r="BB626">
        <v>91.069383290000005</v>
      </c>
    </row>
    <row r="627" spans="1:54" x14ac:dyDescent="0.25">
      <c r="A627" t="s">
        <v>579</v>
      </c>
      <c r="B627" t="s">
        <v>3</v>
      </c>
      <c r="C627">
        <v>2013</v>
      </c>
      <c r="D627">
        <v>6</v>
      </c>
      <c r="E627">
        <v>11</v>
      </c>
      <c r="F627" t="s">
        <v>1823</v>
      </c>
      <c r="G627" t="s">
        <v>1769</v>
      </c>
      <c r="H627" t="s">
        <v>1890</v>
      </c>
      <c r="I627" t="s">
        <v>1812</v>
      </c>
      <c r="J627" t="s">
        <v>1767</v>
      </c>
      <c r="K627" t="str">
        <f t="shared" si="241"/>
        <v>Inshore</v>
      </c>
      <c r="L627">
        <v>0</v>
      </c>
      <c r="M627">
        <f t="shared" si="234"/>
        <v>0</v>
      </c>
      <c r="N627">
        <f t="shared" si="242"/>
        <v>2.516176680597846E-2</v>
      </c>
      <c r="O627">
        <f t="shared" si="243"/>
        <v>1.2568578454237993E-2</v>
      </c>
      <c r="P627">
        <v>0</v>
      </c>
      <c r="Q627">
        <f t="shared" si="244"/>
        <v>0</v>
      </c>
      <c r="R627">
        <v>0</v>
      </c>
      <c r="S627">
        <f t="shared" si="235"/>
        <v>0</v>
      </c>
      <c r="T627">
        <f t="shared" si="245"/>
        <v>0</v>
      </c>
      <c r="U627">
        <f t="shared" si="236"/>
        <v>2.1246925742197942E-2</v>
      </c>
      <c r="V627">
        <f t="shared" si="246"/>
        <v>0.84441310922369939</v>
      </c>
      <c r="W627">
        <f t="shared" si="237"/>
        <v>1.1834618648320815E-2</v>
      </c>
      <c r="X627">
        <f t="shared" si="247"/>
        <v>0.94160359434525431</v>
      </c>
      <c r="Y627">
        <v>2</v>
      </c>
      <c r="Z627">
        <f>Y627*'MRIP Selectivity'!$N$35</f>
        <v>1.2593188351740467E-2</v>
      </c>
      <c r="AA627">
        <f>Y627*'MRIP Selectivity'!$O$35</f>
        <v>1.2568578454237993E-2</v>
      </c>
      <c r="AB627">
        <f>Y627*'MRIP Selectivity'!$P$35</f>
        <v>1.8064342590837759E-3</v>
      </c>
      <c r="AC627">
        <v>0.74741255597723821</v>
      </c>
      <c r="AD627">
        <v>0.94160359434525442</v>
      </c>
      <c r="AE627">
        <v>1.3432654004296583</v>
      </c>
      <c r="AF627">
        <f t="shared" si="248"/>
        <v>9.4123070938771265E-3</v>
      </c>
      <c r="AG627">
        <f t="shared" si="249"/>
        <v>1.1834618648320815E-2</v>
      </c>
      <c r="AH627">
        <f t="shared" si="250"/>
        <v>2.4265206383780212E-3</v>
      </c>
      <c r="AI627">
        <f t="shared" si="251"/>
        <v>2.6968201065062234E-2</v>
      </c>
      <c r="AJ627">
        <f t="shared" si="252"/>
        <v>2.3673446380575964E-2</v>
      </c>
      <c r="AK627">
        <f t="shared" si="253"/>
        <v>1.4375012713321769E-2</v>
      </c>
      <c r="AL627">
        <f t="shared" si="254"/>
        <v>1.4261139286698837E-2</v>
      </c>
      <c r="AM627">
        <f t="shared" si="255"/>
        <v>2.1246925742197942E-2</v>
      </c>
      <c r="AN627">
        <f t="shared" si="256"/>
        <v>1.1834618648320815E-2</v>
      </c>
      <c r="AO627">
        <v>0</v>
      </c>
      <c r="AP627">
        <f t="shared" si="257"/>
        <v>2.516176680597846E-2</v>
      </c>
      <c r="AQ627">
        <f t="shared" si="258"/>
        <v>1.2568578454237993E-2</v>
      </c>
      <c r="AR627">
        <v>2</v>
      </c>
      <c r="AS627">
        <f>AR627*'MRIP Selectivity'!$N$35</f>
        <v>1.2593188351740467E-2</v>
      </c>
      <c r="AT627">
        <f>AR627*'MRIP Selectivity'!$O$35</f>
        <v>1.2568578454237993E-2</v>
      </c>
      <c r="AU627">
        <f>AR627*'MRIP Selectivity'!$P$35</f>
        <v>1.8064342590837759E-3</v>
      </c>
      <c r="AV627">
        <v>1</v>
      </c>
      <c r="AW627">
        <f t="shared" si="259"/>
        <v>5</v>
      </c>
      <c r="AX627">
        <f t="shared" si="238"/>
        <v>0</v>
      </c>
      <c r="AY627">
        <f t="shared" si="239"/>
        <v>0</v>
      </c>
      <c r="AZ627">
        <f t="shared" si="240"/>
        <v>0</v>
      </c>
      <c r="BA627">
        <v>149.25515546</v>
      </c>
      <c r="BB627">
        <v>149.25515546</v>
      </c>
    </row>
    <row r="628" spans="1:54" x14ac:dyDescent="0.25">
      <c r="A628" t="s">
        <v>580</v>
      </c>
      <c r="B628" t="s">
        <v>3</v>
      </c>
      <c r="C628">
        <v>2013</v>
      </c>
      <c r="D628">
        <v>6</v>
      </c>
      <c r="E628">
        <v>11</v>
      </c>
      <c r="F628" t="s">
        <v>1848</v>
      </c>
      <c r="G628" t="s">
        <v>1769</v>
      </c>
      <c r="H628" t="s">
        <v>1890</v>
      </c>
      <c r="I628" t="s">
        <v>1812</v>
      </c>
      <c r="J628" t="s">
        <v>1819</v>
      </c>
      <c r="K628" t="str">
        <f t="shared" si="241"/>
        <v>Offshore</v>
      </c>
      <c r="L628">
        <v>0</v>
      </c>
      <c r="M628">
        <f t="shared" si="234"/>
        <v>0</v>
      </c>
      <c r="N628">
        <f t="shared" si="242"/>
        <v>1.258088340298923E-2</v>
      </c>
      <c r="O628">
        <f t="shared" si="243"/>
        <v>6.2842892271189965E-3</v>
      </c>
      <c r="P628">
        <v>0</v>
      </c>
      <c r="Q628">
        <f t="shared" si="244"/>
        <v>0</v>
      </c>
      <c r="R628">
        <v>0</v>
      </c>
      <c r="S628">
        <f t="shared" si="235"/>
        <v>0</v>
      </c>
      <c r="T628">
        <f t="shared" si="245"/>
        <v>0</v>
      </c>
      <c r="U628">
        <f t="shared" si="236"/>
        <v>1.0623462871098971E-2</v>
      </c>
      <c r="V628">
        <f t="shared" si="246"/>
        <v>0.84441310922369939</v>
      </c>
      <c r="W628">
        <f t="shared" si="237"/>
        <v>5.9173093241604077E-3</v>
      </c>
      <c r="X628">
        <f t="shared" si="247"/>
        <v>0.94160359434525431</v>
      </c>
      <c r="Y628">
        <v>1</v>
      </c>
      <c r="Z628">
        <f>Y628*'MRIP Selectivity'!$N$35</f>
        <v>6.2965941758702333E-3</v>
      </c>
      <c r="AA628">
        <f>Y628*'MRIP Selectivity'!$O$35</f>
        <v>6.2842892271189965E-3</v>
      </c>
      <c r="AB628">
        <f>Y628*'MRIP Selectivity'!$P$35</f>
        <v>9.0321712954188795E-4</v>
      </c>
      <c r="AC628">
        <v>0.74741255597723821</v>
      </c>
      <c r="AD628">
        <v>0.94160359434525442</v>
      </c>
      <c r="AE628">
        <v>1.3432654004296583</v>
      </c>
      <c r="AF628">
        <f t="shared" si="248"/>
        <v>4.7061535469385633E-3</v>
      </c>
      <c r="AG628">
        <f t="shared" si="249"/>
        <v>5.9173093241604077E-3</v>
      </c>
      <c r="AH628">
        <f t="shared" si="250"/>
        <v>1.2132603191890106E-3</v>
      </c>
      <c r="AI628">
        <f t="shared" si="251"/>
        <v>1.3484100532531117E-2</v>
      </c>
      <c r="AJ628">
        <f t="shared" si="252"/>
        <v>1.1836723190287982E-2</v>
      </c>
      <c r="AK628">
        <f t="shared" si="253"/>
        <v>7.1875063566608846E-3</v>
      </c>
      <c r="AL628">
        <f t="shared" si="254"/>
        <v>7.1305696433494187E-3</v>
      </c>
      <c r="AM628">
        <f t="shared" si="255"/>
        <v>1.0623462871098971E-2</v>
      </c>
      <c r="AN628">
        <f t="shared" si="256"/>
        <v>5.9173093241604077E-3</v>
      </c>
      <c r="AO628">
        <v>0</v>
      </c>
      <c r="AP628">
        <f t="shared" si="257"/>
        <v>1.258088340298923E-2</v>
      </c>
      <c r="AQ628">
        <f t="shared" si="258"/>
        <v>6.2842892271189965E-3</v>
      </c>
      <c r="AR628">
        <v>1</v>
      </c>
      <c r="AS628">
        <f>AR628*'MRIP Selectivity'!$N$35</f>
        <v>6.2965941758702333E-3</v>
      </c>
      <c r="AT628">
        <f>AR628*'MRIP Selectivity'!$O$35</f>
        <v>6.2842892271189965E-3</v>
      </c>
      <c r="AU628">
        <f>AR628*'MRIP Selectivity'!$P$35</f>
        <v>9.0321712954188795E-4</v>
      </c>
      <c r="AV628">
        <v>4</v>
      </c>
      <c r="AW628">
        <f t="shared" si="259"/>
        <v>20</v>
      </c>
      <c r="AX628">
        <f t="shared" si="238"/>
        <v>0</v>
      </c>
      <c r="AY628">
        <f t="shared" si="239"/>
        <v>0</v>
      </c>
      <c r="AZ628">
        <f t="shared" si="240"/>
        <v>0</v>
      </c>
      <c r="BA628">
        <v>181.1408261</v>
      </c>
      <c r="BB628">
        <v>181.1408261</v>
      </c>
    </row>
    <row r="629" spans="1:54" x14ac:dyDescent="0.25">
      <c r="A629" t="s">
        <v>581</v>
      </c>
      <c r="B629" t="s">
        <v>3</v>
      </c>
      <c r="C629">
        <v>2013</v>
      </c>
      <c r="D629">
        <v>6</v>
      </c>
      <c r="E629">
        <v>11</v>
      </c>
      <c r="F629" t="s">
        <v>1848</v>
      </c>
      <c r="G629" t="s">
        <v>1769</v>
      </c>
      <c r="H629" t="s">
        <v>1890</v>
      </c>
      <c r="I629" t="s">
        <v>1812</v>
      </c>
      <c r="J629" t="s">
        <v>1819</v>
      </c>
      <c r="K629" t="str">
        <f t="shared" si="241"/>
        <v>Offshore</v>
      </c>
      <c r="L629">
        <v>0</v>
      </c>
      <c r="M629">
        <f t="shared" si="234"/>
        <v>0</v>
      </c>
      <c r="N629">
        <f t="shared" si="242"/>
        <v>6.2904417014946146E-2</v>
      </c>
      <c r="O629">
        <f t="shared" si="243"/>
        <v>3.1421446135594985E-2</v>
      </c>
      <c r="P629">
        <v>0</v>
      </c>
      <c r="Q629">
        <f t="shared" si="244"/>
        <v>0</v>
      </c>
      <c r="R629">
        <v>0</v>
      </c>
      <c r="S629">
        <f t="shared" si="235"/>
        <v>0</v>
      </c>
      <c r="T629">
        <f t="shared" si="245"/>
        <v>0</v>
      </c>
      <c r="U629">
        <f t="shared" si="236"/>
        <v>5.3117314355494855E-2</v>
      </c>
      <c r="V629">
        <f t="shared" si="246"/>
        <v>0.84441310922369939</v>
      </c>
      <c r="W629">
        <f t="shared" si="237"/>
        <v>2.9586546620802043E-2</v>
      </c>
      <c r="X629">
        <f t="shared" si="247"/>
        <v>0.94160359434525442</v>
      </c>
      <c r="Y629">
        <v>5</v>
      </c>
      <c r="Z629">
        <f>Y629*'MRIP Selectivity'!$N$35</f>
        <v>3.1482970879351167E-2</v>
      </c>
      <c r="AA629">
        <f>Y629*'MRIP Selectivity'!$O$35</f>
        <v>3.1421446135594985E-2</v>
      </c>
      <c r="AB629">
        <f>Y629*'MRIP Selectivity'!$P$35</f>
        <v>4.5160856477094394E-3</v>
      </c>
      <c r="AC629">
        <v>0.74741255597723821</v>
      </c>
      <c r="AD629">
        <v>0.94160359434525442</v>
      </c>
      <c r="AE629">
        <v>1.3432654004296583</v>
      </c>
      <c r="AF629">
        <f t="shared" si="248"/>
        <v>2.3530767734692815E-2</v>
      </c>
      <c r="AG629">
        <f t="shared" si="249"/>
        <v>2.9586546620802043E-2</v>
      </c>
      <c r="AH629">
        <f t="shared" si="250"/>
        <v>6.0663015959450525E-3</v>
      </c>
      <c r="AI629">
        <f t="shared" si="251"/>
        <v>6.742050266265559E-2</v>
      </c>
      <c r="AJ629">
        <f t="shared" si="252"/>
        <v>5.9183615951439908E-2</v>
      </c>
      <c r="AK629">
        <f t="shared" si="253"/>
        <v>3.5937531783304423E-2</v>
      </c>
      <c r="AL629">
        <f t="shared" si="254"/>
        <v>3.5652848216747093E-2</v>
      </c>
      <c r="AM629">
        <f t="shared" si="255"/>
        <v>5.3117314355494855E-2</v>
      </c>
      <c r="AN629">
        <f t="shared" si="256"/>
        <v>2.9586546620802043E-2</v>
      </c>
      <c r="AO629">
        <v>0</v>
      </c>
      <c r="AP629">
        <f t="shared" si="257"/>
        <v>6.2904417014946146E-2</v>
      </c>
      <c r="AQ629">
        <f t="shared" si="258"/>
        <v>3.1421446135594985E-2</v>
      </c>
      <c r="AR629">
        <v>5</v>
      </c>
      <c r="AS629">
        <f>AR629*'MRIP Selectivity'!$N$35</f>
        <v>3.1482970879351167E-2</v>
      </c>
      <c r="AT629">
        <f>AR629*'MRIP Selectivity'!$O$35</f>
        <v>3.1421446135594985E-2</v>
      </c>
      <c r="AU629">
        <f>AR629*'MRIP Selectivity'!$P$35</f>
        <v>4.5160856477094394E-3</v>
      </c>
      <c r="AV629">
        <v>3</v>
      </c>
      <c r="AW629">
        <f t="shared" si="259"/>
        <v>15</v>
      </c>
      <c r="AX629">
        <f t="shared" si="238"/>
        <v>0</v>
      </c>
      <c r="AY629">
        <f t="shared" si="239"/>
        <v>0</v>
      </c>
      <c r="AZ629">
        <f t="shared" si="240"/>
        <v>0</v>
      </c>
      <c r="BA629">
        <v>262.68284016000001</v>
      </c>
      <c r="BB629">
        <v>262.68284016000001</v>
      </c>
    </row>
    <row r="630" spans="1:54" x14ac:dyDescent="0.25">
      <c r="A630" t="s">
        <v>582</v>
      </c>
      <c r="B630" t="s">
        <v>3</v>
      </c>
      <c r="C630">
        <v>2013</v>
      </c>
      <c r="D630">
        <v>6</v>
      </c>
      <c r="E630">
        <v>11</v>
      </c>
      <c r="F630" t="s">
        <v>1848</v>
      </c>
      <c r="G630" t="s">
        <v>1769</v>
      </c>
      <c r="H630" t="s">
        <v>1890</v>
      </c>
      <c r="I630" t="s">
        <v>1812</v>
      </c>
      <c r="J630" t="s">
        <v>1813</v>
      </c>
      <c r="K630" t="str">
        <f t="shared" si="241"/>
        <v>Inshore</v>
      </c>
      <c r="L630">
        <v>0</v>
      </c>
      <c r="M630">
        <f t="shared" si="234"/>
        <v>0</v>
      </c>
      <c r="N630">
        <f t="shared" si="242"/>
        <v>3.7742650208967693E-2</v>
      </c>
      <c r="O630">
        <f t="shared" si="243"/>
        <v>1.8852867681356991E-2</v>
      </c>
      <c r="P630">
        <v>0</v>
      </c>
      <c r="Q630">
        <f t="shared" si="244"/>
        <v>0</v>
      </c>
      <c r="R630">
        <v>0</v>
      </c>
      <c r="S630">
        <f t="shared" si="235"/>
        <v>0</v>
      </c>
      <c r="T630">
        <f t="shared" si="245"/>
        <v>0</v>
      </c>
      <c r="U630">
        <f t="shared" si="236"/>
        <v>3.1870388613296913E-2</v>
      </c>
      <c r="V630">
        <f t="shared" si="246"/>
        <v>0.84441310922369928</v>
      </c>
      <c r="W630">
        <f t="shared" si="237"/>
        <v>1.7751927972481225E-2</v>
      </c>
      <c r="X630">
        <f t="shared" si="247"/>
        <v>0.94160359434525442</v>
      </c>
      <c r="Y630">
        <v>3</v>
      </c>
      <c r="Z630">
        <f>Y630*'MRIP Selectivity'!$N$35</f>
        <v>1.8889782527610699E-2</v>
      </c>
      <c r="AA630">
        <f>Y630*'MRIP Selectivity'!$O$35</f>
        <v>1.8852867681356991E-2</v>
      </c>
      <c r="AB630">
        <f>Y630*'MRIP Selectivity'!$P$35</f>
        <v>2.7096513886256638E-3</v>
      </c>
      <c r="AC630">
        <v>0.74741255597723821</v>
      </c>
      <c r="AD630">
        <v>0.94160359434525442</v>
      </c>
      <c r="AE630">
        <v>1.3432654004296583</v>
      </c>
      <c r="AF630">
        <f t="shared" si="248"/>
        <v>1.4118460640815688E-2</v>
      </c>
      <c r="AG630">
        <f t="shared" si="249"/>
        <v>1.7751927972481225E-2</v>
      </c>
      <c r="AH630">
        <f t="shared" si="250"/>
        <v>3.6397809575670318E-3</v>
      </c>
      <c r="AI630">
        <f t="shared" si="251"/>
        <v>4.045230159759336E-2</v>
      </c>
      <c r="AJ630">
        <f t="shared" si="252"/>
        <v>3.5510169570863948E-2</v>
      </c>
      <c r="AK630">
        <f t="shared" si="253"/>
        <v>2.1562519069982654E-2</v>
      </c>
      <c r="AL630">
        <f t="shared" si="254"/>
        <v>2.1391708930048256E-2</v>
      </c>
      <c r="AM630">
        <f t="shared" si="255"/>
        <v>3.1870388613296913E-2</v>
      </c>
      <c r="AN630">
        <f t="shared" si="256"/>
        <v>1.7751927972481225E-2</v>
      </c>
      <c r="AO630">
        <v>0</v>
      </c>
      <c r="AP630">
        <f t="shared" si="257"/>
        <v>3.7742650208967693E-2</v>
      </c>
      <c r="AQ630">
        <f t="shared" si="258"/>
        <v>1.8852867681356991E-2</v>
      </c>
      <c r="AR630">
        <v>3</v>
      </c>
      <c r="AS630">
        <f>AR630*'MRIP Selectivity'!$N$35</f>
        <v>1.8889782527610699E-2</v>
      </c>
      <c r="AT630">
        <f>AR630*'MRIP Selectivity'!$O$35</f>
        <v>1.8852867681356991E-2</v>
      </c>
      <c r="AU630">
        <f>AR630*'MRIP Selectivity'!$P$35</f>
        <v>2.7096513886256638E-3</v>
      </c>
      <c r="AV630">
        <v>3</v>
      </c>
      <c r="AW630">
        <f t="shared" si="259"/>
        <v>15</v>
      </c>
      <c r="AX630">
        <f t="shared" si="238"/>
        <v>0</v>
      </c>
      <c r="AY630">
        <f t="shared" si="239"/>
        <v>0</v>
      </c>
      <c r="AZ630">
        <f t="shared" si="240"/>
        <v>0</v>
      </c>
      <c r="BA630">
        <v>262.68284016000001</v>
      </c>
      <c r="BB630">
        <v>262.68284016000001</v>
      </c>
    </row>
    <row r="631" spans="1:54" x14ac:dyDescent="0.25">
      <c r="A631" t="s">
        <v>583</v>
      </c>
      <c r="B631" t="s">
        <v>3</v>
      </c>
      <c r="C631">
        <v>2013</v>
      </c>
      <c r="D631">
        <v>6</v>
      </c>
      <c r="E631">
        <v>11</v>
      </c>
      <c r="F631" t="s">
        <v>1849</v>
      </c>
      <c r="G631" t="s">
        <v>1769</v>
      </c>
      <c r="H631" t="s">
        <v>1890</v>
      </c>
      <c r="I631" t="s">
        <v>1812</v>
      </c>
      <c r="J631" t="s">
        <v>1819</v>
      </c>
      <c r="K631" t="str">
        <f t="shared" si="241"/>
        <v>Offshore</v>
      </c>
      <c r="L631">
        <v>2.3492611450999998</v>
      </c>
      <c r="M631">
        <f t="shared" si="234"/>
        <v>622.53985822864752</v>
      </c>
      <c r="N631">
        <f t="shared" si="242"/>
        <v>2.6637832301747304</v>
      </c>
      <c r="O631">
        <f t="shared" si="243"/>
        <v>2.5063683757779747</v>
      </c>
      <c r="P631">
        <v>32.475760612598421</v>
      </c>
      <c r="Q631">
        <f t="shared" si="244"/>
        <v>13.823818897415954</v>
      </c>
      <c r="R631">
        <v>3.3567274101193547</v>
      </c>
      <c r="S631">
        <f t="shared" si="235"/>
        <v>889.51226659774647</v>
      </c>
      <c r="T631">
        <f t="shared" si="245"/>
        <v>1.4288438801793875</v>
      </c>
      <c r="U631">
        <f t="shared" si="236"/>
        <v>3.6223139818968293</v>
      </c>
      <c r="V631">
        <f t="shared" si="246"/>
        <v>1.359838120784034</v>
      </c>
      <c r="W631">
        <f t="shared" si="237"/>
        <v>3.5046601432233651</v>
      </c>
      <c r="X631">
        <f t="shared" si="247"/>
        <v>1.3983020920201013</v>
      </c>
      <c r="Y631">
        <v>25</v>
      </c>
      <c r="Z631">
        <f>Y631*'MRIP Selectivity'!$N$35</f>
        <v>0.15741485439675584</v>
      </c>
      <c r="AA631">
        <f>Y631*'MRIP Selectivity'!$O$35</f>
        <v>0.15710723067797491</v>
      </c>
      <c r="AB631">
        <f>Y631*'MRIP Selectivity'!$P$35</f>
        <v>2.2580428238547199E-2</v>
      </c>
      <c r="AC631">
        <v>0.74741255597723821</v>
      </c>
      <c r="AD631">
        <v>0.94160359434525442</v>
      </c>
      <c r="AE631">
        <v>1.3432654004296583</v>
      </c>
      <c r="AF631">
        <f t="shared" si="248"/>
        <v>0.11765383867346407</v>
      </c>
      <c r="AG631">
        <f t="shared" si="249"/>
        <v>0.1479327331040102</v>
      </c>
      <c r="AH631">
        <f t="shared" si="250"/>
        <v>3.0331507979725267E-2</v>
      </c>
      <c r="AI631">
        <f t="shared" si="251"/>
        <v>0.33710251331327801</v>
      </c>
      <c r="AJ631">
        <f t="shared" si="252"/>
        <v>0.29591807975719953</v>
      </c>
      <c r="AK631">
        <f t="shared" si="253"/>
        <v>0.17968765891652211</v>
      </c>
      <c r="AL631">
        <f t="shared" si="254"/>
        <v>0.17826424108373545</v>
      </c>
      <c r="AM631">
        <f t="shared" si="255"/>
        <v>3.6223139818968293</v>
      </c>
      <c r="AN631">
        <f t="shared" si="256"/>
        <v>3.5046601432233651</v>
      </c>
      <c r="AO631">
        <v>8</v>
      </c>
      <c r="AP631">
        <f t="shared" si="257"/>
        <v>8.3145220850747297</v>
      </c>
      <c r="AQ631">
        <f t="shared" si="258"/>
        <v>8.1571072306779744</v>
      </c>
      <c r="AR631">
        <v>25</v>
      </c>
      <c r="AS631">
        <f>AR631*'MRIP Selectivity'!$N$35</f>
        <v>0.15741485439675584</v>
      </c>
      <c r="AT631">
        <f>AR631*'MRIP Selectivity'!$O$35</f>
        <v>0.15710723067797491</v>
      </c>
      <c r="AU631">
        <f>AR631*'MRIP Selectivity'!$P$35</f>
        <v>2.2580428238547199E-2</v>
      </c>
      <c r="AV631">
        <v>4</v>
      </c>
      <c r="AW631">
        <f t="shared" si="259"/>
        <v>20</v>
      </c>
      <c r="AX631">
        <f t="shared" si="238"/>
        <v>0</v>
      </c>
      <c r="AY631">
        <f t="shared" si="239"/>
        <v>0</v>
      </c>
      <c r="AZ631">
        <f t="shared" si="240"/>
        <v>0</v>
      </c>
      <c r="BA631">
        <v>264.99389373000002</v>
      </c>
      <c r="BB631">
        <v>264.99389373000002</v>
      </c>
    </row>
    <row r="632" spans="1:54" x14ac:dyDescent="0.25">
      <c r="A632" t="s">
        <v>584</v>
      </c>
      <c r="B632" t="s">
        <v>3</v>
      </c>
      <c r="C632">
        <v>2013</v>
      </c>
      <c r="D632">
        <v>6</v>
      </c>
      <c r="E632">
        <v>12</v>
      </c>
      <c r="F632" t="s">
        <v>1862</v>
      </c>
      <c r="G632" t="s">
        <v>1769</v>
      </c>
      <c r="H632" t="s">
        <v>1890</v>
      </c>
      <c r="I632" t="s">
        <v>1812</v>
      </c>
      <c r="J632" t="s">
        <v>1813</v>
      </c>
      <c r="K632" t="str">
        <f t="shared" si="241"/>
        <v>Inshore</v>
      </c>
      <c r="L632">
        <v>0</v>
      </c>
      <c r="M632">
        <f t="shared" si="234"/>
        <v>0</v>
      </c>
      <c r="N632">
        <f t="shared" si="242"/>
        <v>1.258088340298923E-2</v>
      </c>
      <c r="O632">
        <f t="shared" si="243"/>
        <v>6.2842892271189965E-3</v>
      </c>
      <c r="P632">
        <v>0</v>
      </c>
      <c r="Q632">
        <f t="shared" si="244"/>
        <v>0</v>
      </c>
      <c r="R632">
        <v>0</v>
      </c>
      <c r="S632">
        <f t="shared" si="235"/>
        <v>0</v>
      </c>
      <c r="T632">
        <f t="shared" si="245"/>
        <v>0</v>
      </c>
      <c r="U632">
        <f t="shared" si="236"/>
        <v>1.0623462871098971E-2</v>
      </c>
      <c r="V632">
        <f t="shared" si="246"/>
        <v>0.84441310922369939</v>
      </c>
      <c r="W632">
        <f t="shared" si="237"/>
        <v>5.9173093241604077E-3</v>
      </c>
      <c r="X632">
        <f t="shared" si="247"/>
        <v>0.94160359434525431</v>
      </c>
      <c r="Y632">
        <v>1</v>
      </c>
      <c r="Z632">
        <f>Y632*'MRIP Selectivity'!$N$35</f>
        <v>6.2965941758702333E-3</v>
      </c>
      <c r="AA632">
        <f>Y632*'MRIP Selectivity'!$O$35</f>
        <v>6.2842892271189965E-3</v>
      </c>
      <c r="AB632">
        <f>Y632*'MRIP Selectivity'!$P$35</f>
        <v>9.0321712954188795E-4</v>
      </c>
      <c r="AC632">
        <v>0.74741255597723821</v>
      </c>
      <c r="AD632">
        <v>0.94160359434525442</v>
      </c>
      <c r="AE632">
        <v>1.3432654004296583</v>
      </c>
      <c r="AF632">
        <f t="shared" si="248"/>
        <v>4.7061535469385633E-3</v>
      </c>
      <c r="AG632">
        <f t="shared" si="249"/>
        <v>5.9173093241604077E-3</v>
      </c>
      <c r="AH632">
        <f t="shared" si="250"/>
        <v>1.2132603191890106E-3</v>
      </c>
      <c r="AI632">
        <f t="shared" si="251"/>
        <v>1.3484100532531117E-2</v>
      </c>
      <c r="AJ632">
        <f t="shared" si="252"/>
        <v>1.1836723190287982E-2</v>
      </c>
      <c r="AK632">
        <f t="shared" si="253"/>
        <v>7.1875063566608846E-3</v>
      </c>
      <c r="AL632">
        <f t="shared" si="254"/>
        <v>7.1305696433494187E-3</v>
      </c>
      <c r="AM632">
        <f t="shared" si="255"/>
        <v>1.0623462871098971E-2</v>
      </c>
      <c r="AN632">
        <f t="shared" si="256"/>
        <v>5.9173093241604077E-3</v>
      </c>
      <c r="AO632">
        <v>0</v>
      </c>
      <c r="AP632">
        <f t="shared" si="257"/>
        <v>1.258088340298923E-2</v>
      </c>
      <c r="AQ632">
        <f t="shared" si="258"/>
        <v>6.2842892271189965E-3</v>
      </c>
      <c r="AR632">
        <v>1</v>
      </c>
      <c r="AS632">
        <f>AR632*'MRIP Selectivity'!$N$35</f>
        <v>6.2965941758702333E-3</v>
      </c>
      <c r="AT632">
        <f>AR632*'MRIP Selectivity'!$O$35</f>
        <v>6.2842892271189965E-3</v>
      </c>
      <c r="AU632">
        <f>AR632*'MRIP Selectivity'!$P$35</f>
        <v>9.0321712954188795E-4</v>
      </c>
      <c r="AV632">
        <v>3</v>
      </c>
      <c r="AW632">
        <f t="shared" si="259"/>
        <v>15</v>
      </c>
      <c r="AX632">
        <f t="shared" si="238"/>
        <v>0</v>
      </c>
      <c r="AY632">
        <f t="shared" si="239"/>
        <v>0</v>
      </c>
      <c r="AZ632">
        <f t="shared" si="240"/>
        <v>0</v>
      </c>
      <c r="BA632">
        <v>104.499916</v>
      </c>
      <c r="BB632">
        <v>104.499916</v>
      </c>
    </row>
    <row r="633" spans="1:54" x14ac:dyDescent="0.25">
      <c r="A633" t="s">
        <v>585</v>
      </c>
      <c r="B633" t="s">
        <v>3</v>
      </c>
      <c r="C633">
        <v>2014</v>
      </c>
      <c r="D633">
        <v>1</v>
      </c>
      <c r="E633">
        <v>1</v>
      </c>
      <c r="F633" t="s">
        <v>1859</v>
      </c>
      <c r="G633" t="s">
        <v>1769</v>
      </c>
      <c r="H633" t="s">
        <v>1890</v>
      </c>
      <c r="I633" t="s">
        <v>1812</v>
      </c>
      <c r="J633" t="s">
        <v>1819</v>
      </c>
      <c r="K633" t="str">
        <f t="shared" si="241"/>
        <v>Offshore</v>
      </c>
      <c r="L633">
        <v>0</v>
      </c>
      <c r="M633">
        <f t="shared" si="234"/>
        <v>0</v>
      </c>
      <c r="N633">
        <f t="shared" si="242"/>
        <v>0.31452208507473078</v>
      </c>
      <c r="O633">
        <f t="shared" si="243"/>
        <v>0.15710723067797491</v>
      </c>
      <c r="P633">
        <v>0</v>
      </c>
      <c r="Q633">
        <f t="shared" si="244"/>
        <v>0</v>
      </c>
      <c r="R633">
        <v>0</v>
      </c>
      <c r="S633">
        <f t="shared" si="235"/>
        <v>0</v>
      </c>
      <c r="T633">
        <f t="shared" si="245"/>
        <v>0</v>
      </c>
      <c r="U633">
        <f t="shared" si="236"/>
        <v>0.26558657177747425</v>
      </c>
      <c r="V633">
        <f t="shared" si="246"/>
        <v>0.84441310922369917</v>
      </c>
      <c r="W633">
        <f t="shared" si="237"/>
        <v>0.1479327331040102</v>
      </c>
      <c r="X633">
        <f t="shared" si="247"/>
        <v>0.94160359434525442</v>
      </c>
      <c r="Y633">
        <v>25</v>
      </c>
      <c r="Z633">
        <f>Y633*'MRIP Selectivity'!$N$35</f>
        <v>0.15741485439675584</v>
      </c>
      <c r="AA633">
        <f>Y633*'MRIP Selectivity'!$O$35</f>
        <v>0.15710723067797491</v>
      </c>
      <c r="AB633">
        <f>Y633*'MRIP Selectivity'!$P$35</f>
        <v>2.2580428238547199E-2</v>
      </c>
      <c r="AC633">
        <v>0.74741255597723821</v>
      </c>
      <c r="AD633">
        <v>0.94160359434525442</v>
      </c>
      <c r="AE633">
        <v>1.3432654004296583</v>
      </c>
      <c r="AF633">
        <f t="shared" si="248"/>
        <v>0.11765383867346407</v>
      </c>
      <c r="AG633">
        <f t="shared" si="249"/>
        <v>0.1479327331040102</v>
      </c>
      <c r="AH633">
        <f t="shared" si="250"/>
        <v>3.0331507979725267E-2</v>
      </c>
      <c r="AI633">
        <f t="shared" si="251"/>
        <v>0.33710251331327801</v>
      </c>
      <c r="AJ633">
        <f t="shared" si="252"/>
        <v>0.29591807975719953</v>
      </c>
      <c r="AK633">
        <f t="shared" si="253"/>
        <v>0.17968765891652211</v>
      </c>
      <c r="AL633">
        <f t="shared" si="254"/>
        <v>0.17826424108373545</v>
      </c>
      <c r="AM633">
        <f t="shared" si="255"/>
        <v>0.26558657177747425</v>
      </c>
      <c r="AN633">
        <f t="shared" si="256"/>
        <v>0.1479327331040102</v>
      </c>
      <c r="AO633">
        <v>0</v>
      </c>
      <c r="AP633">
        <f t="shared" si="257"/>
        <v>0.31452208507473078</v>
      </c>
      <c r="AQ633">
        <f t="shared" si="258"/>
        <v>0.15710723067797491</v>
      </c>
      <c r="AR633">
        <v>25</v>
      </c>
      <c r="AS633">
        <f>AR633*'MRIP Selectivity'!$N$35</f>
        <v>0.15741485439675584</v>
      </c>
      <c r="AT633">
        <f>AR633*'MRIP Selectivity'!$O$35</f>
        <v>0.15710723067797491</v>
      </c>
      <c r="AU633">
        <f>AR633*'MRIP Selectivity'!$P$35</f>
        <v>2.2580428238547199E-2</v>
      </c>
      <c r="AV633">
        <v>1</v>
      </c>
      <c r="AW633">
        <f t="shared" si="259"/>
        <v>5</v>
      </c>
      <c r="AX633">
        <f t="shared" si="238"/>
        <v>0</v>
      </c>
      <c r="AY633">
        <f t="shared" si="239"/>
        <v>0</v>
      </c>
      <c r="AZ633">
        <f t="shared" si="240"/>
        <v>0</v>
      </c>
      <c r="BA633">
        <v>132.22098839</v>
      </c>
      <c r="BB633">
        <v>132.22098839</v>
      </c>
    </row>
    <row r="634" spans="1:54" x14ac:dyDescent="0.25">
      <c r="A634" t="s">
        <v>586</v>
      </c>
      <c r="B634" t="s">
        <v>3</v>
      </c>
      <c r="C634">
        <v>2014</v>
      </c>
      <c r="D634">
        <v>1</v>
      </c>
      <c r="E634">
        <v>2</v>
      </c>
      <c r="F634" t="s">
        <v>1846</v>
      </c>
      <c r="G634" t="s">
        <v>1769</v>
      </c>
      <c r="H634" t="s">
        <v>1890</v>
      </c>
      <c r="I634" t="s">
        <v>1812</v>
      </c>
      <c r="J634" t="s">
        <v>1819</v>
      </c>
      <c r="K634" t="str">
        <f t="shared" si="241"/>
        <v>Offshore</v>
      </c>
      <c r="L634">
        <v>2</v>
      </c>
      <c r="M634">
        <f t="shared" si="234"/>
        <v>1277.35111712</v>
      </c>
      <c r="N634">
        <f t="shared" si="242"/>
        <v>2.0377426502089677</v>
      </c>
      <c r="O634">
        <f t="shared" si="243"/>
        <v>2.0188528676813569</v>
      </c>
      <c r="P634">
        <v>28.858267716535433</v>
      </c>
      <c r="Q634">
        <f t="shared" si="244"/>
        <v>14.429133858267717</v>
      </c>
      <c r="R634">
        <v>2.8660094084034085</v>
      </c>
      <c r="S634">
        <f t="shared" si="235"/>
        <v>1830.4501597502622</v>
      </c>
      <c r="T634">
        <f t="shared" si="245"/>
        <v>1.4330047042017042</v>
      </c>
      <c r="U634">
        <f t="shared" si="236"/>
        <v>2.8978797970167052</v>
      </c>
      <c r="V634">
        <f t="shared" si="246"/>
        <v>1.4221029317512355</v>
      </c>
      <c r="W634">
        <f t="shared" si="237"/>
        <v>2.8837613363758896</v>
      </c>
      <c r="X634">
        <f t="shared" si="247"/>
        <v>1.4284158011415047</v>
      </c>
      <c r="Y634">
        <v>3</v>
      </c>
      <c r="Z634">
        <f>Y634*'MRIP Selectivity'!$N$35</f>
        <v>1.8889782527610699E-2</v>
      </c>
      <c r="AA634">
        <f>Y634*'MRIP Selectivity'!$O$35</f>
        <v>1.8852867681356991E-2</v>
      </c>
      <c r="AB634">
        <f>Y634*'MRIP Selectivity'!$P$35</f>
        <v>2.7096513886256638E-3</v>
      </c>
      <c r="AC634">
        <v>0.74741255597723821</v>
      </c>
      <c r="AD634">
        <v>0.94160359434525442</v>
      </c>
      <c r="AE634">
        <v>1.3432654004296583</v>
      </c>
      <c r="AF634">
        <f t="shared" si="248"/>
        <v>1.4118460640815688E-2</v>
      </c>
      <c r="AG634">
        <f t="shared" si="249"/>
        <v>1.7751927972481225E-2</v>
      </c>
      <c r="AH634">
        <f t="shared" si="250"/>
        <v>3.6397809575670318E-3</v>
      </c>
      <c r="AI634">
        <f t="shared" si="251"/>
        <v>4.045230159759336E-2</v>
      </c>
      <c r="AJ634">
        <f t="shared" si="252"/>
        <v>3.5510169570863948E-2</v>
      </c>
      <c r="AK634">
        <f t="shared" si="253"/>
        <v>2.1562519069982654E-2</v>
      </c>
      <c r="AL634">
        <f t="shared" si="254"/>
        <v>2.1391708930048256E-2</v>
      </c>
      <c r="AM634">
        <f t="shared" si="255"/>
        <v>2.8978797970167052</v>
      </c>
      <c r="AN634">
        <f t="shared" si="256"/>
        <v>2.8837613363758896</v>
      </c>
      <c r="AO634">
        <v>2</v>
      </c>
      <c r="AP634">
        <f t="shared" si="257"/>
        <v>2.0377426502089677</v>
      </c>
      <c r="AQ634">
        <f t="shared" si="258"/>
        <v>2.0188528676813569</v>
      </c>
      <c r="AR634">
        <v>3</v>
      </c>
      <c r="AS634">
        <f>AR634*'MRIP Selectivity'!$N$35</f>
        <v>1.8889782527610699E-2</v>
      </c>
      <c r="AT634">
        <f>AR634*'MRIP Selectivity'!$O$35</f>
        <v>1.8852867681356991E-2</v>
      </c>
      <c r="AU634">
        <f>AR634*'MRIP Selectivity'!$P$35</f>
        <v>2.7096513886256638E-3</v>
      </c>
      <c r="AV634">
        <v>2</v>
      </c>
      <c r="AW634">
        <f t="shared" si="259"/>
        <v>10</v>
      </c>
      <c r="AX634">
        <f t="shared" si="238"/>
        <v>0</v>
      </c>
      <c r="AY634">
        <f t="shared" si="239"/>
        <v>0</v>
      </c>
      <c r="AZ634">
        <f t="shared" si="240"/>
        <v>0</v>
      </c>
      <c r="BA634">
        <v>638.67555856000001</v>
      </c>
      <c r="BB634">
        <v>638.67555856000001</v>
      </c>
    </row>
    <row r="635" spans="1:54" x14ac:dyDescent="0.25">
      <c r="A635" t="s">
        <v>587</v>
      </c>
      <c r="B635" t="s">
        <v>3</v>
      </c>
      <c r="C635">
        <v>2014</v>
      </c>
      <c r="D635">
        <v>2</v>
      </c>
      <c r="E635">
        <v>3</v>
      </c>
      <c r="F635" t="s">
        <v>1818</v>
      </c>
      <c r="G635" t="s">
        <v>1769</v>
      </c>
      <c r="H635" t="s">
        <v>1890</v>
      </c>
      <c r="I635" t="s">
        <v>1812</v>
      </c>
      <c r="J635" t="s">
        <v>1767</v>
      </c>
      <c r="K635" t="str">
        <f t="shared" si="241"/>
        <v>Inshore</v>
      </c>
      <c r="L635">
        <v>0</v>
      </c>
      <c r="M635">
        <f t="shared" si="234"/>
        <v>0</v>
      </c>
      <c r="N635">
        <f t="shared" si="242"/>
        <v>1.258088340298923E-2</v>
      </c>
      <c r="O635">
        <f t="shared" si="243"/>
        <v>6.2842892271189965E-3</v>
      </c>
      <c r="P635">
        <v>0</v>
      </c>
      <c r="Q635">
        <f t="shared" si="244"/>
        <v>0</v>
      </c>
      <c r="R635">
        <v>0</v>
      </c>
      <c r="S635">
        <f t="shared" si="235"/>
        <v>0</v>
      </c>
      <c r="T635">
        <f t="shared" si="245"/>
        <v>0</v>
      </c>
      <c r="U635">
        <f t="shared" si="236"/>
        <v>1.0623462871098971E-2</v>
      </c>
      <c r="V635">
        <f t="shared" si="246"/>
        <v>0.84441310922369939</v>
      </c>
      <c r="W635">
        <f t="shared" si="237"/>
        <v>5.9173093241604077E-3</v>
      </c>
      <c r="X635">
        <f t="shared" si="247"/>
        <v>0.94160359434525431</v>
      </c>
      <c r="Y635">
        <v>1</v>
      </c>
      <c r="Z635">
        <f>Y635*'MRIP Selectivity'!$N$35</f>
        <v>6.2965941758702333E-3</v>
      </c>
      <c r="AA635">
        <f>Y635*'MRIP Selectivity'!$O$35</f>
        <v>6.2842892271189965E-3</v>
      </c>
      <c r="AB635">
        <f>Y635*'MRIP Selectivity'!$P$35</f>
        <v>9.0321712954188795E-4</v>
      </c>
      <c r="AC635">
        <v>0.74741255597723821</v>
      </c>
      <c r="AD635">
        <v>0.94160359434525442</v>
      </c>
      <c r="AE635">
        <v>1.3432654004296583</v>
      </c>
      <c r="AF635">
        <f t="shared" si="248"/>
        <v>4.7061535469385633E-3</v>
      </c>
      <c r="AG635">
        <f t="shared" si="249"/>
        <v>5.9173093241604077E-3</v>
      </c>
      <c r="AH635">
        <f t="shared" si="250"/>
        <v>1.2132603191890106E-3</v>
      </c>
      <c r="AI635">
        <f t="shared" si="251"/>
        <v>1.3484100532531117E-2</v>
      </c>
      <c r="AJ635">
        <f t="shared" si="252"/>
        <v>1.1836723190287982E-2</v>
      </c>
      <c r="AK635">
        <f t="shared" si="253"/>
        <v>7.1875063566608846E-3</v>
      </c>
      <c r="AL635">
        <f t="shared" si="254"/>
        <v>7.1305696433494187E-3</v>
      </c>
      <c r="AM635">
        <f t="shared" si="255"/>
        <v>1.0623462871098971E-2</v>
      </c>
      <c r="AN635">
        <f t="shared" si="256"/>
        <v>5.9173093241604077E-3</v>
      </c>
      <c r="AO635">
        <v>0</v>
      </c>
      <c r="AP635">
        <f t="shared" si="257"/>
        <v>1.258088340298923E-2</v>
      </c>
      <c r="AQ635">
        <f t="shared" si="258"/>
        <v>6.2842892271189965E-3</v>
      </c>
      <c r="AR635">
        <v>1</v>
      </c>
      <c r="AS635">
        <f>AR635*'MRIP Selectivity'!$N$35</f>
        <v>6.2965941758702333E-3</v>
      </c>
      <c r="AT635">
        <f>AR635*'MRIP Selectivity'!$O$35</f>
        <v>6.2842892271189965E-3</v>
      </c>
      <c r="AU635">
        <f>AR635*'MRIP Selectivity'!$P$35</f>
        <v>9.0321712954188795E-4</v>
      </c>
      <c r="AV635">
        <v>1</v>
      </c>
      <c r="AW635">
        <f t="shared" si="259"/>
        <v>5</v>
      </c>
      <c r="AX635">
        <f t="shared" si="238"/>
        <v>0</v>
      </c>
      <c r="AY635">
        <f t="shared" si="239"/>
        <v>0</v>
      </c>
      <c r="AZ635">
        <f t="shared" si="240"/>
        <v>0</v>
      </c>
      <c r="BA635">
        <v>270.10872045999997</v>
      </c>
      <c r="BB635">
        <v>270.10872045999997</v>
      </c>
    </row>
    <row r="636" spans="1:54" x14ac:dyDescent="0.25">
      <c r="A636" t="s">
        <v>588</v>
      </c>
      <c r="B636" t="s">
        <v>3</v>
      </c>
      <c r="C636">
        <v>2014</v>
      </c>
      <c r="D636">
        <v>3</v>
      </c>
      <c r="E636">
        <v>5</v>
      </c>
      <c r="F636" t="s">
        <v>1867</v>
      </c>
      <c r="G636" t="s">
        <v>1769</v>
      </c>
      <c r="H636" t="s">
        <v>1890</v>
      </c>
      <c r="I636" t="s">
        <v>1812</v>
      </c>
      <c r="J636" t="s">
        <v>1767</v>
      </c>
      <c r="K636" t="str">
        <f t="shared" si="241"/>
        <v>Inshore</v>
      </c>
      <c r="L636">
        <v>0</v>
      </c>
      <c r="M636">
        <f t="shared" si="234"/>
        <v>0</v>
      </c>
      <c r="N636">
        <f t="shared" si="242"/>
        <v>1.258088340298923E-2</v>
      </c>
      <c r="O636">
        <f t="shared" si="243"/>
        <v>6.2842892271189965E-3</v>
      </c>
      <c r="P636">
        <v>0</v>
      </c>
      <c r="Q636">
        <f t="shared" si="244"/>
        <v>0</v>
      </c>
      <c r="R636">
        <v>0</v>
      </c>
      <c r="S636">
        <f t="shared" si="235"/>
        <v>0</v>
      </c>
      <c r="T636">
        <f t="shared" si="245"/>
        <v>0</v>
      </c>
      <c r="U636">
        <f t="shared" si="236"/>
        <v>1.0623462871098971E-2</v>
      </c>
      <c r="V636">
        <f t="shared" si="246"/>
        <v>0.84441310922369939</v>
      </c>
      <c r="W636">
        <f t="shared" si="237"/>
        <v>5.9173093241604077E-3</v>
      </c>
      <c r="X636">
        <f t="shared" si="247"/>
        <v>0.94160359434525431</v>
      </c>
      <c r="Y636">
        <v>1</v>
      </c>
      <c r="Z636">
        <f>Y636*'MRIP Selectivity'!$N$35</f>
        <v>6.2965941758702333E-3</v>
      </c>
      <c r="AA636">
        <f>Y636*'MRIP Selectivity'!$O$35</f>
        <v>6.2842892271189965E-3</v>
      </c>
      <c r="AB636">
        <f>Y636*'MRIP Selectivity'!$P$35</f>
        <v>9.0321712954188795E-4</v>
      </c>
      <c r="AC636">
        <v>0.74741255597723821</v>
      </c>
      <c r="AD636">
        <v>0.94160359434525442</v>
      </c>
      <c r="AE636">
        <v>1.3432654004296583</v>
      </c>
      <c r="AF636">
        <f t="shared" si="248"/>
        <v>4.7061535469385633E-3</v>
      </c>
      <c r="AG636">
        <f t="shared" si="249"/>
        <v>5.9173093241604077E-3</v>
      </c>
      <c r="AH636">
        <f t="shared" si="250"/>
        <v>1.2132603191890106E-3</v>
      </c>
      <c r="AI636">
        <f t="shared" si="251"/>
        <v>1.3484100532531117E-2</v>
      </c>
      <c r="AJ636">
        <f t="shared" si="252"/>
        <v>1.1836723190287982E-2</v>
      </c>
      <c r="AK636">
        <f t="shared" si="253"/>
        <v>7.1875063566608846E-3</v>
      </c>
      <c r="AL636">
        <f t="shared" si="254"/>
        <v>7.1305696433494187E-3</v>
      </c>
      <c r="AM636">
        <f t="shared" si="255"/>
        <v>1.0623462871098971E-2</v>
      </c>
      <c r="AN636">
        <f t="shared" si="256"/>
        <v>5.9173093241604077E-3</v>
      </c>
      <c r="AO636">
        <v>0</v>
      </c>
      <c r="AP636">
        <f t="shared" si="257"/>
        <v>1.258088340298923E-2</v>
      </c>
      <c r="AQ636">
        <f t="shared" si="258"/>
        <v>6.2842892271189965E-3</v>
      </c>
      <c r="AR636">
        <v>1</v>
      </c>
      <c r="AS636">
        <f>AR636*'MRIP Selectivity'!$N$35</f>
        <v>6.2965941758702333E-3</v>
      </c>
      <c r="AT636">
        <f>AR636*'MRIP Selectivity'!$O$35</f>
        <v>6.2842892271189965E-3</v>
      </c>
      <c r="AU636">
        <f>AR636*'MRIP Selectivity'!$P$35</f>
        <v>9.0321712954188795E-4</v>
      </c>
      <c r="AV636">
        <v>2</v>
      </c>
      <c r="AW636">
        <f t="shared" si="259"/>
        <v>10</v>
      </c>
      <c r="AX636">
        <f t="shared" si="238"/>
        <v>0</v>
      </c>
      <c r="AY636">
        <f t="shared" si="239"/>
        <v>0</v>
      </c>
      <c r="AZ636">
        <f t="shared" si="240"/>
        <v>0</v>
      </c>
      <c r="BA636">
        <v>139.96861731000001</v>
      </c>
      <c r="BB636">
        <v>139.96861731000001</v>
      </c>
    </row>
    <row r="637" spans="1:54" x14ac:dyDescent="0.25">
      <c r="A637" t="s">
        <v>589</v>
      </c>
      <c r="B637" t="s">
        <v>3</v>
      </c>
      <c r="C637">
        <v>2014</v>
      </c>
      <c r="D637">
        <v>3</v>
      </c>
      <c r="E637">
        <v>5</v>
      </c>
      <c r="F637" t="s">
        <v>1867</v>
      </c>
      <c r="G637" t="s">
        <v>1769</v>
      </c>
      <c r="H637" t="s">
        <v>1890</v>
      </c>
      <c r="I637" t="s">
        <v>1812</v>
      </c>
      <c r="J637" t="s">
        <v>1767</v>
      </c>
      <c r="K637" t="str">
        <f t="shared" si="241"/>
        <v>Inshore</v>
      </c>
      <c r="L637">
        <v>0</v>
      </c>
      <c r="M637">
        <f t="shared" si="234"/>
        <v>0</v>
      </c>
      <c r="N637">
        <f t="shared" si="242"/>
        <v>0.12580883402989229</v>
      </c>
      <c r="O637">
        <f t="shared" si="243"/>
        <v>6.2842892271189971E-2</v>
      </c>
      <c r="P637">
        <v>0</v>
      </c>
      <c r="Q637">
        <f t="shared" si="244"/>
        <v>0</v>
      </c>
      <c r="R637">
        <v>0</v>
      </c>
      <c r="S637">
        <f t="shared" si="235"/>
        <v>0</v>
      </c>
      <c r="T637">
        <f t="shared" si="245"/>
        <v>0</v>
      </c>
      <c r="U637">
        <f t="shared" si="236"/>
        <v>0.10623462871098971</v>
      </c>
      <c r="V637">
        <f t="shared" si="246"/>
        <v>0.84441310922369939</v>
      </c>
      <c r="W637">
        <f t="shared" si="237"/>
        <v>5.9173093241604087E-2</v>
      </c>
      <c r="X637">
        <f t="shared" si="247"/>
        <v>0.94160359434525442</v>
      </c>
      <c r="Y637">
        <v>10</v>
      </c>
      <c r="Z637">
        <f>Y637*'MRIP Selectivity'!$N$35</f>
        <v>6.2965941758702335E-2</v>
      </c>
      <c r="AA637">
        <f>Y637*'MRIP Selectivity'!$O$35</f>
        <v>6.2842892271189971E-2</v>
      </c>
      <c r="AB637">
        <f>Y637*'MRIP Selectivity'!$P$35</f>
        <v>9.0321712954188789E-3</v>
      </c>
      <c r="AC637">
        <v>0.74741255597723821</v>
      </c>
      <c r="AD637">
        <v>0.94160359434525442</v>
      </c>
      <c r="AE637">
        <v>1.3432654004296583</v>
      </c>
      <c r="AF637">
        <f t="shared" si="248"/>
        <v>4.7061535469385629E-2</v>
      </c>
      <c r="AG637">
        <f t="shared" si="249"/>
        <v>5.9173093241604087E-2</v>
      </c>
      <c r="AH637">
        <f t="shared" si="250"/>
        <v>1.2132603191890105E-2</v>
      </c>
      <c r="AI637">
        <f t="shared" si="251"/>
        <v>0.13484100532531118</v>
      </c>
      <c r="AJ637">
        <f t="shared" si="252"/>
        <v>0.11836723190287982</v>
      </c>
      <c r="AK637">
        <f t="shared" si="253"/>
        <v>7.1875063566608846E-2</v>
      </c>
      <c r="AL637">
        <f t="shared" si="254"/>
        <v>7.1305696433494187E-2</v>
      </c>
      <c r="AM637">
        <f t="shared" si="255"/>
        <v>0.10623462871098971</v>
      </c>
      <c r="AN637">
        <f t="shared" si="256"/>
        <v>5.9173093241604087E-2</v>
      </c>
      <c r="AO637">
        <v>0</v>
      </c>
      <c r="AP637">
        <f t="shared" si="257"/>
        <v>0.12580883402989229</v>
      </c>
      <c r="AQ637">
        <f t="shared" si="258"/>
        <v>6.2842892271189971E-2</v>
      </c>
      <c r="AR637">
        <v>10</v>
      </c>
      <c r="AS637">
        <f>AR637*'MRIP Selectivity'!$N$35</f>
        <v>6.2965941758702335E-2</v>
      </c>
      <c r="AT637">
        <f>AR637*'MRIP Selectivity'!$O$35</f>
        <v>6.2842892271189971E-2</v>
      </c>
      <c r="AU637">
        <f>AR637*'MRIP Selectivity'!$P$35</f>
        <v>9.0321712954188789E-3</v>
      </c>
      <c r="AV637">
        <v>1</v>
      </c>
      <c r="AW637">
        <f t="shared" si="259"/>
        <v>5</v>
      </c>
      <c r="AX637">
        <f t="shared" si="238"/>
        <v>0</v>
      </c>
      <c r="AY637">
        <f t="shared" si="239"/>
        <v>0</v>
      </c>
      <c r="AZ637">
        <f t="shared" si="240"/>
        <v>0</v>
      </c>
      <c r="BA637">
        <v>139.96861731000001</v>
      </c>
      <c r="BB637">
        <v>139.96861731000001</v>
      </c>
    </row>
    <row r="638" spans="1:54" x14ac:dyDescent="0.25">
      <c r="A638" t="s">
        <v>590</v>
      </c>
      <c r="B638" t="s">
        <v>3</v>
      </c>
      <c r="C638">
        <v>2014</v>
      </c>
      <c r="D638">
        <v>3</v>
      </c>
      <c r="E638">
        <v>5</v>
      </c>
      <c r="F638" t="s">
        <v>1867</v>
      </c>
      <c r="G638" t="s">
        <v>1769</v>
      </c>
      <c r="H638" t="s">
        <v>1890</v>
      </c>
      <c r="I638" t="s">
        <v>1837</v>
      </c>
      <c r="J638" t="s">
        <v>1819</v>
      </c>
      <c r="K638" t="str">
        <f t="shared" si="241"/>
        <v>Offshore</v>
      </c>
      <c r="L638">
        <v>1</v>
      </c>
      <c r="M638">
        <f t="shared" si="234"/>
        <v>45.758971262999999</v>
      </c>
      <c r="N638">
        <f t="shared" si="242"/>
        <v>1.1887132510448384</v>
      </c>
      <c r="O638">
        <f t="shared" si="243"/>
        <v>1.0942643384067849</v>
      </c>
      <c r="P638">
        <v>14.094488188976378</v>
      </c>
      <c r="Q638">
        <f t="shared" si="244"/>
        <v>14.094488188976378</v>
      </c>
      <c r="R638">
        <v>1.4330047042017042</v>
      </c>
      <c r="S638">
        <f t="shared" si="235"/>
        <v>65.572821079309591</v>
      </c>
      <c r="T638">
        <f t="shared" si="245"/>
        <v>1.4330047042017042</v>
      </c>
      <c r="U638">
        <f t="shared" si="236"/>
        <v>1.5923566472681889</v>
      </c>
      <c r="V638">
        <f t="shared" si="246"/>
        <v>1.3395633016360857</v>
      </c>
      <c r="W638">
        <f t="shared" si="237"/>
        <v>1.5217643440641104</v>
      </c>
      <c r="X638">
        <f t="shared" si="247"/>
        <v>1.3906734329657058</v>
      </c>
      <c r="Y638">
        <v>15</v>
      </c>
      <c r="Z638">
        <f>Y638*'MRIP Selectivity'!$N$35</f>
        <v>9.4448912638053495E-2</v>
      </c>
      <c r="AA638">
        <f>Y638*'MRIP Selectivity'!$O$35</f>
        <v>9.4264338406784942E-2</v>
      </c>
      <c r="AB638">
        <f>Y638*'MRIP Selectivity'!$P$35</f>
        <v>1.354825694312832E-2</v>
      </c>
      <c r="AC638">
        <v>0.74741255597723821</v>
      </c>
      <c r="AD638">
        <v>0.94160359434525442</v>
      </c>
      <c r="AE638">
        <v>1.3432654004296583</v>
      </c>
      <c r="AF638">
        <f t="shared" si="248"/>
        <v>7.0592303204078444E-2</v>
      </c>
      <c r="AG638">
        <f t="shared" si="249"/>
        <v>8.875963986240612E-2</v>
      </c>
      <c r="AH638">
        <f t="shared" si="250"/>
        <v>1.819890478783516E-2</v>
      </c>
      <c r="AI638">
        <f t="shared" si="251"/>
        <v>0.20226150798796677</v>
      </c>
      <c r="AJ638">
        <f t="shared" si="252"/>
        <v>0.17755084785431974</v>
      </c>
      <c r="AK638">
        <f t="shared" si="253"/>
        <v>0.10781259534991326</v>
      </c>
      <c r="AL638">
        <f t="shared" si="254"/>
        <v>0.10695854465024128</v>
      </c>
      <c r="AM638">
        <f t="shared" si="255"/>
        <v>1.5923566472681889</v>
      </c>
      <c r="AN638">
        <f t="shared" si="256"/>
        <v>1.5217643440641104</v>
      </c>
      <c r="AO638">
        <v>1</v>
      </c>
      <c r="AP638">
        <f t="shared" si="257"/>
        <v>1.1887132510448384</v>
      </c>
      <c r="AQ638">
        <f t="shared" si="258"/>
        <v>1.0942643384067849</v>
      </c>
      <c r="AR638">
        <v>15</v>
      </c>
      <c r="AS638">
        <f>AR638*'MRIP Selectivity'!$N$35</f>
        <v>9.4448912638053495E-2</v>
      </c>
      <c r="AT638">
        <f>AR638*'MRIP Selectivity'!$O$35</f>
        <v>9.4264338406784942E-2</v>
      </c>
      <c r="AU638">
        <f>AR638*'MRIP Selectivity'!$P$35</f>
        <v>1.354825694312832E-2</v>
      </c>
      <c r="AV638">
        <v>16</v>
      </c>
      <c r="AW638">
        <f t="shared" si="259"/>
        <v>80</v>
      </c>
      <c r="AX638">
        <f t="shared" si="238"/>
        <v>0</v>
      </c>
      <c r="AY638">
        <f t="shared" si="239"/>
        <v>0</v>
      </c>
      <c r="AZ638">
        <f t="shared" si="240"/>
        <v>0</v>
      </c>
      <c r="BA638">
        <v>45.758971262999999</v>
      </c>
      <c r="BB638">
        <v>45.758971262999999</v>
      </c>
    </row>
    <row r="639" spans="1:54" x14ac:dyDescent="0.25">
      <c r="A639" t="s">
        <v>591</v>
      </c>
      <c r="B639" t="s">
        <v>3</v>
      </c>
      <c r="C639">
        <v>2014</v>
      </c>
      <c r="D639">
        <v>3</v>
      </c>
      <c r="E639">
        <v>5</v>
      </c>
      <c r="F639" t="s">
        <v>1867</v>
      </c>
      <c r="G639" t="s">
        <v>1769</v>
      </c>
      <c r="H639" t="s">
        <v>1890</v>
      </c>
      <c r="I639" t="s">
        <v>1812</v>
      </c>
      <c r="J639" t="s">
        <v>1767</v>
      </c>
      <c r="K639" t="str">
        <f t="shared" si="241"/>
        <v>Inshore</v>
      </c>
      <c r="L639">
        <v>0</v>
      </c>
      <c r="M639">
        <f t="shared" si="234"/>
        <v>0</v>
      </c>
      <c r="N639">
        <f t="shared" si="242"/>
        <v>5.0323533611956919E-2</v>
      </c>
      <c r="O639">
        <f t="shared" si="243"/>
        <v>2.5137156908475986E-2</v>
      </c>
      <c r="P639">
        <v>0</v>
      </c>
      <c r="Q639">
        <f t="shared" si="244"/>
        <v>0</v>
      </c>
      <c r="R639">
        <v>0</v>
      </c>
      <c r="S639">
        <f t="shared" si="235"/>
        <v>0</v>
      </c>
      <c r="T639">
        <f t="shared" si="245"/>
        <v>0</v>
      </c>
      <c r="U639">
        <f t="shared" si="236"/>
        <v>4.2493851484395884E-2</v>
      </c>
      <c r="V639">
        <f t="shared" si="246"/>
        <v>0.84441310922369939</v>
      </c>
      <c r="W639">
        <f t="shared" si="237"/>
        <v>2.3669237296641631E-2</v>
      </c>
      <c r="X639">
        <f t="shared" si="247"/>
        <v>0.94160359434525431</v>
      </c>
      <c r="Y639">
        <v>4</v>
      </c>
      <c r="Z639">
        <f>Y639*'MRIP Selectivity'!$N$35</f>
        <v>2.5186376703480933E-2</v>
      </c>
      <c r="AA639">
        <f>Y639*'MRIP Selectivity'!$O$35</f>
        <v>2.5137156908475986E-2</v>
      </c>
      <c r="AB639">
        <f>Y639*'MRIP Selectivity'!$P$35</f>
        <v>3.6128685181675518E-3</v>
      </c>
      <c r="AC639">
        <v>0.74741255597723821</v>
      </c>
      <c r="AD639">
        <v>0.94160359434525442</v>
      </c>
      <c r="AE639">
        <v>1.3432654004296583</v>
      </c>
      <c r="AF639">
        <f t="shared" si="248"/>
        <v>1.8824614187754253E-2</v>
      </c>
      <c r="AG639">
        <f t="shared" si="249"/>
        <v>2.3669237296641631E-2</v>
      </c>
      <c r="AH639">
        <f t="shared" si="250"/>
        <v>4.8530412767560423E-3</v>
      </c>
      <c r="AI639">
        <f t="shared" si="251"/>
        <v>5.3936402130124468E-2</v>
      </c>
      <c r="AJ639">
        <f t="shared" si="252"/>
        <v>4.7346892761151928E-2</v>
      </c>
      <c r="AK639">
        <f t="shared" si="253"/>
        <v>2.8750025426643538E-2</v>
      </c>
      <c r="AL639">
        <f t="shared" si="254"/>
        <v>2.8522278573397675E-2</v>
      </c>
      <c r="AM639">
        <f t="shared" si="255"/>
        <v>4.2493851484395884E-2</v>
      </c>
      <c r="AN639">
        <f t="shared" si="256"/>
        <v>2.3669237296641631E-2</v>
      </c>
      <c r="AO639">
        <v>0</v>
      </c>
      <c r="AP639">
        <f t="shared" si="257"/>
        <v>5.0323533611956919E-2</v>
      </c>
      <c r="AQ639">
        <f t="shared" si="258"/>
        <v>2.5137156908475986E-2</v>
      </c>
      <c r="AR639">
        <v>4</v>
      </c>
      <c r="AS639">
        <f>AR639*'MRIP Selectivity'!$N$35</f>
        <v>2.5186376703480933E-2</v>
      </c>
      <c r="AT639">
        <f>AR639*'MRIP Selectivity'!$O$35</f>
        <v>2.5137156908475986E-2</v>
      </c>
      <c r="AU639">
        <f>AR639*'MRIP Selectivity'!$P$35</f>
        <v>3.6128685181675518E-3</v>
      </c>
      <c r="AV639">
        <v>9</v>
      </c>
      <c r="AW639">
        <f t="shared" si="259"/>
        <v>45</v>
      </c>
      <c r="AX639">
        <f t="shared" si="238"/>
        <v>0</v>
      </c>
      <c r="AY639">
        <f t="shared" si="239"/>
        <v>0</v>
      </c>
      <c r="AZ639">
        <f t="shared" si="240"/>
        <v>0</v>
      </c>
      <c r="BA639">
        <v>139.96861731000001</v>
      </c>
      <c r="BB639">
        <v>139.96861731000001</v>
      </c>
    </row>
    <row r="640" spans="1:54" x14ac:dyDescent="0.25">
      <c r="A640" t="s">
        <v>592</v>
      </c>
      <c r="B640" t="s">
        <v>3</v>
      </c>
      <c r="C640">
        <v>2014</v>
      </c>
      <c r="D640">
        <v>3</v>
      </c>
      <c r="E640">
        <v>5</v>
      </c>
      <c r="F640" t="s">
        <v>1867</v>
      </c>
      <c r="G640" t="s">
        <v>1769</v>
      </c>
      <c r="H640" t="s">
        <v>1890</v>
      </c>
      <c r="I640" t="s">
        <v>1837</v>
      </c>
      <c r="J640" t="s">
        <v>1819</v>
      </c>
      <c r="K640" t="str">
        <f t="shared" si="241"/>
        <v>Offshore</v>
      </c>
      <c r="L640">
        <v>0</v>
      </c>
      <c r="M640">
        <f t="shared" si="234"/>
        <v>0</v>
      </c>
      <c r="N640">
        <f t="shared" si="242"/>
        <v>0.44033091910462308</v>
      </c>
      <c r="O640">
        <f t="shared" si="243"/>
        <v>0.21995012294916488</v>
      </c>
      <c r="P640">
        <v>0</v>
      </c>
      <c r="Q640">
        <f t="shared" si="244"/>
        <v>0</v>
      </c>
      <c r="R640">
        <v>0</v>
      </c>
      <c r="S640">
        <f t="shared" si="235"/>
        <v>0</v>
      </c>
      <c r="T640">
        <f t="shared" si="245"/>
        <v>0</v>
      </c>
      <c r="U640">
        <f t="shared" si="236"/>
        <v>0.37182120048846401</v>
      </c>
      <c r="V640">
        <f t="shared" si="246"/>
        <v>0.84441310922369939</v>
      </c>
      <c r="W640">
        <f t="shared" si="237"/>
        <v>0.20710582634561428</v>
      </c>
      <c r="X640">
        <f t="shared" si="247"/>
        <v>0.94160359434525442</v>
      </c>
      <c r="Y640">
        <v>35</v>
      </c>
      <c r="Z640">
        <f>Y640*'MRIP Selectivity'!$N$35</f>
        <v>0.22038079615545816</v>
      </c>
      <c r="AA640">
        <f>Y640*'MRIP Selectivity'!$O$35</f>
        <v>0.21995012294916488</v>
      </c>
      <c r="AB640">
        <f>Y640*'MRIP Selectivity'!$P$35</f>
        <v>3.1612599533966078E-2</v>
      </c>
      <c r="AC640">
        <v>0.74741255597723821</v>
      </c>
      <c r="AD640">
        <v>0.94160359434525442</v>
      </c>
      <c r="AE640">
        <v>1.3432654004296583</v>
      </c>
      <c r="AF640">
        <f t="shared" si="248"/>
        <v>0.1647153741428497</v>
      </c>
      <c r="AG640">
        <f t="shared" si="249"/>
        <v>0.20710582634561428</v>
      </c>
      <c r="AH640">
        <f t="shared" si="250"/>
        <v>4.2464111171615374E-2</v>
      </c>
      <c r="AI640">
        <f t="shared" si="251"/>
        <v>0.47194351863858913</v>
      </c>
      <c r="AJ640">
        <f t="shared" si="252"/>
        <v>0.41428531166007937</v>
      </c>
      <c r="AK640">
        <f t="shared" si="253"/>
        <v>0.25156272248313094</v>
      </c>
      <c r="AL640">
        <f t="shared" si="254"/>
        <v>0.24956993751722967</v>
      </c>
      <c r="AM640">
        <f t="shared" si="255"/>
        <v>0.37182120048846401</v>
      </c>
      <c r="AN640">
        <f t="shared" si="256"/>
        <v>0.20710582634561428</v>
      </c>
      <c r="AO640">
        <v>0</v>
      </c>
      <c r="AP640">
        <f t="shared" si="257"/>
        <v>0.44033091910462308</v>
      </c>
      <c r="AQ640">
        <f t="shared" si="258"/>
        <v>0.21995012294916488</v>
      </c>
      <c r="AR640">
        <v>35</v>
      </c>
      <c r="AS640">
        <f>AR640*'MRIP Selectivity'!$N$35</f>
        <v>0.22038079615545816</v>
      </c>
      <c r="AT640">
        <f>AR640*'MRIP Selectivity'!$O$35</f>
        <v>0.21995012294916488</v>
      </c>
      <c r="AU640">
        <f>AR640*'MRIP Selectivity'!$P$35</f>
        <v>3.1612599533966078E-2</v>
      </c>
      <c r="AV640">
        <v>16</v>
      </c>
      <c r="AW640">
        <f t="shared" si="259"/>
        <v>80</v>
      </c>
      <c r="AX640">
        <f t="shared" si="238"/>
        <v>0</v>
      </c>
      <c r="AY640">
        <f t="shared" si="239"/>
        <v>0</v>
      </c>
      <c r="AZ640">
        <f t="shared" si="240"/>
        <v>0</v>
      </c>
      <c r="BA640">
        <v>45.758971262999999</v>
      </c>
      <c r="BB640">
        <v>45.758971262999999</v>
      </c>
    </row>
    <row r="641" spans="1:54" x14ac:dyDescent="0.25">
      <c r="A641" t="s">
        <v>593</v>
      </c>
      <c r="B641" t="s">
        <v>3</v>
      </c>
      <c r="C641">
        <v>2014</v>
      </c>
      <c r="D641">
        <v>3</v>
      </c>
      <c r="E641">
        <v>5</v>
      </c>
      <c r="F641" t="s">
        <v>1867</v>
      </c>
      <c r="G641" t="s">
        <v>1769</v>
      </c>
      <c r="H641" t="s">
        <v>1890</v>
      </c>
      <c r="I641" t="s">
        <v>1812</v>
      </c>
      <c r="J641" t="s">
        <v>1819</v>
      </c>
      <c r="K641" t="str">
        <f t="shared" si="241"/>
        <v>Offshore</v>
      </c>
      <c r="L641">
        <v>5.5606356288000001</v>
      </c>
      <c r="M641">
        <f t="shared" si="234"/>
        <v>2755.6685514918204</v>
      </c>
      <c r="N641">
        <f t="shared" si="242"/>
        <v>5.7493488798448391</v>
      </c>
      <c r="O641">
        <f t="shared" si="243"/>
        <v>5.6548999672067852</v>
      </c>
      <c r="P641">
        <v>91.606971909448816</v>
      </c>
      <c r="Q641">
        <f t="shared" si="244"/>
        <v>16.474190726504741</v>
      </c>
      <c r="R641">
        <v>12.217592148651001</v>
      </c>
      <c r="S641">
        <f t="shared" si="235"/>
        <v>6054.6377620244293</v>
      </c>
      <c r="T641">
        <f t="shared" si="245"/>
        <v>2.1971574769928934</v>
      </c>
      <c r="U641">
        <f t="shared" si="236"/>
        <v>12.395142996505321</v>
      </c>
      <c r="V641">
        <f t="shared" si="246"/>
        <v>2.1559211756931744</v>
      </c>
      <c r="W641">
        <f t="shared" si="237"/>
        <v>12.324550693301243</v>
      </c>
      <c r="X641">
        <f t="shared" si="247"/>
        <v>2.1794462792927005</v>
      </c>
      <c r="Y641">
        <v>15</v>
      </c>
      <c r="Z641">
        <f>Y641*'MRIP Selectivity'!$N$35</f>
        <v>9.4448912638053495E-2</v>
      </c>
      <c r="AA641">
        <f>Y641*'MRIP Selectivity'!$O$35</f>
        <v>9.4264338406784942E-2</v>
      </c>
      <c r="AB641">
        <f>Y641*'MRIP Selectivity'!$P$35</f>
        <v>1.354825694312832E-2</v>
      </c>
      <c r="AC641">
        <v>0.74741255597723821</v>
      </c>
      <c r="AD641">
        <v>0.94160359434525442</v>
      </c>
      <c r="AE641">
        <v>1.3432654004296583</v>
      </c>
      <c r="AF641">
        <f t="shared" si="248"/>
        <v>7.0592303204078444E-2</v>
      </c>
      <c r="AG641">
        <f t="shared" si="249"/>
        <v>8.875963986240612E-2</v>
      </c>
      <c r="AH641">
        <f t="shared" si="250"/>
        <v>1.819890478783516E-2</v>
      </c>
      <c r="AI641">
        <f t="shared" si="251"/>
        <v>0.20226150798796677</v>
      </c>
      <c r="AJ641">
        <f t="shared" si="252"/>
        <v>0.17755084785431974</v>
      </c>
      <c r="AK641">
        <f t="shared" si="253"/>
        <v>0.10781259534991326</v>
      </c>
      <c r="AL641">
        <f t="shared" si="254"/>
        <v>0.10695854465024128</v>
      </c>
      <c r="AM641">
        <f t="shared" si="255"/>
        <v>12.376944091717485</v>
      </c>
      <c r="AN641">
        <f t="shared" si="256"/>
        <v>12.306351788513407</v>
      </c>
      <c r="AO641">
        <v>20</v>
      </c>
      <c r="AP641">
        <f t="shared" si="257"/>
        <v>20.188713251044838</v>
      </c>
      <c r="AQ641">
        <f t="shared" si="258"/>
        <v>20.094264338406784</v>
      </c>
      <c r="AR641">
        <v>15</v>
      </c>
      <c r="AS641">
        <f>AR641*'MRIP Selectivity'!$N$35</f>
        <v>9.4448912638053495E-2</v>
      </c>
      <c r="AT641">
        <f>AR641*'MRIP Selectivity'!$O$35</f>
        <v>9.4264338406784942E-2</v>
      </c>
      <c r="AU641">
        <f>AR641*'MRIP Selectivity'!$P$35</f>
        <v>1.354825694312832E-2</v>
      </c>
      <c r="AV641">
        <v>4</v>
      </c>
      <c r="AW641">
        <f t="shared" si="259"/>
        <v>20</v>
      </c>
      <c r="AX641">
        <f t="shared" si="238"/>
        <v>1</v>
      </c>
      <c r="AY641">
        <f t="shared" si="239"/>
        <v>1</v>
      </c>
      <c r="AZ641">
        <f t="shared" si="240"/>
        <v>1</v>
      </c>
      <c r="BA641">
        <v>495.56718610000001</v>
      </c>
      <c r="BB641">
        <v>495.56718610000001</v>
      </c>
    </row>
    <row r="642" spans="1:54" x14ac:dyDescent="0.25">
      <c r="A642" t="s">
        <v>594</v>
      </c>
      <c r="B642" t="s">
        <v>3</v>
      </c>
      <c r="C642">
        <v>2014</v>
      </c>
      <c r="D642">
        <v>3</v>
      </c>
      <c r="E642">
        <v>5</v>
      </c>
      <c r="F642" t="s">
        <v>1810</v>
      </c>
      <c r="G642" t="s">
        <v>1769</v>
      </c>
      <c r="H642" t="s">
        <v>1890</v>
      </c>
      <c r="I642" t="s">
        <v>1812</v>
      </c>
      <c r="J642" t="s">
        <v>1767</v>
      </c>
      <c r="K642" t="str">
        <f t="shared" si="241"/>
        <v>Inshore</v>
      </c>
      <c r="L642">
        <v>0</v>
      </c>
      <c r="M642">
        <f t="shared" ref="M642:M705" si="260">L642*BA642</f>
        <v>0</v>
      </c>
      <c r="N642">
        <f t="shared" si="242"/>
        <v>5.0323533611956919E-2</v>
      </c>
      <c r="O642">
        <f t="shared" si="243"/>
        <v>2.5137156908475986E-2</v>
      </c>
      <c r="P642">
        <v>0</v>
      </c>
      <c r="Q642">
        <f t="shared" si="244"/>
        <v>0</v>
      </c>
      <c r="R642">
        <v>0</v>
      </c>
      <c r="S642">
        <f t="shared" ref="S642:S705" si="261">R642*BA642</f>
        <v>0</v>
      </c>
      <c r="T642">
        <f t="shared" si="245"/>
        <v>0</v>
      </c>
      <c r="U642">
        <f t="shared" ref="U642:U705" si="262">IF(AX642=1,R642+AF642+AG642+AH642,R642+AF642+AG642)</f>
        <v>4.2493851484395884E-2</v>
      </c>
      <c r="V642">
        <f t="shared" si="246"/>
        <v>0.84441310922369939</v>
      </c>
      <c r="W642">
        <f t="shared" ref="W642:W705" si="263">IF(AX642=1,R642+AG642+AH642,R642+AG642)</f>
        <v>2.3669237296641631E-2</v>
      </c>
      <c r="X642">
        <f t="shared" si="247"/>
        <v>0.94160359434525431</v>
      </c>
      <c r="Y642">
        <v>4</v>
      </c>
      <c r="Z642">
        <f>Y642*'MRIP Selectivity'!$N$35</f>
        <v>2.5186376703480933E-2</v>
      </c>
      <c r="AA642">
        <f>Y642*'MRIP Selectivity'!$O$35</f>
        <v>2.5137156908475986E-2</v>
      </c>
      <c r="AB642">
        <f>Y642*'MRIP Selectivity'!$P$35</f>
        <v>3.6128685181675518E-3</v>
      </c>
      <c r="AC642">
        <v>0.74741255597723821</v>
      </c>
      <c r="AD642">
        <v>0.94160359434525442</v>
      </c>
      <c r="AE642">
        <v>1.3432654004296583</v>
      </c>
      <c r="AF642">
        <f t="shared" si="248"/>
        <v>1.8824614187754253E-2</v>
      </c>
      <c r="AG642">
        <f t="shared" si="249"/>
        <v>2.3669237296641631E-2</v>
      </c>
      <c r="AH642">
        <f t="shared" si="250"/>
        <v>4.8530412767560423E-3</v>
      </c>
      <c r="AI642">
        <f t="shared" si="251"/>
        <v>5.3936402130124468E-2</v>
      </c>
      <c r="AJ642">
        <f t="shared" si="252"/>
        <v>4.7346892761151928E-2</v>
      </c>
      <c r="AK642">
        <f t="shared" si="253"/>
        <v>2.8750025426643538E-2</v>
      </c>
      <c r="AL642">
        <f t="shared" si="254"/>
        <v>2.8522278573397675E-2</v>
      </c>
      <c r="AM642">
        <f t="shared" si="255"/>
        <v>4.2493851484395884E-2</v>
      </c>
      <c r="AN642">
        <f t="shared" si="256"/>
        <v>2.3669237296641631E-2</v>
      </c>
      <c r="AO642">
        <v>0</v>
      </c>
      <c r="AP642">
        <f t="shared" si="257"/>
        <v>5.0323533611956919E-2</v>
      </c>
      <c r="AQ642">
        <f t="shared" si="258"/>
        <v>2.5137156908475986E-2</v>
      </c>
      <c r="AR642">
        <v>4</v>
      </c>
      <c r="AS642">
        <f>AR642*'MRIP Selectivity'!$N$35</f>
        <v>2.5186376703480933E-2</v>
      </c>
      <c r="AT642">
        <f>AR642*'MRIP Selectivity'!$O$35</f>
        <v>2.5137156908475986E-2</v>
      </c>
      <c r="AU642">
        <f>AR642*'MRIP Selectivity'!$P$35</f>
        <v>3.6128685181675518E-3</v>
      </c>
      <c r="AV642">
        <v>4</v>
      </c>
      <c r="AW642">
        <f t="shared" si="259"/>
        <v>20</v>
      </c>
      <c r="AX642">
        <f t="shared" ref="AX642:AX705" si="264">IF(AO642&gt;=AW642,1,0)</f>
        <v>0</v>
      </c>
      <c r="AY642">
        <f t="shared" ref="AY642:AY705" si="265">IF(AP642&gt;=AW642,1,0)</f>
        <v>0</v>
      </c>
      <c r="AZ642">
        <f t="shared" ref="AZ642:AZ705" si="266">IF(AQ642&gt;=AW642,1,0)</f>
        <v>0</v>
      </c>
      <c r="BA642">
        <v>289.07197638000002</v>
      </c>
      <c r="BB642">
        <v>289.07197638000002</v>
      </c>
    </row>
    <row r="643" spans="1:54" x14ac:dyDescent="0.25">
      <c r="A643" t="s">
        <v>595</v>
      </c>
      <c r="B643" t="s">
        <v>3</v>
      </c>
      <c r="C643">
        <v>2014</v>
      </c>
      <c r="D643">
        <v>3</v>
      </c>
      <c r="E643">
        <v>5</v>
      </c>
      <c r="F643" t="s">
        <v>1810</v>
      </c>
      <c r="G643" t="s">
        <v>1769</v>
      </c>
      <c r="H643" t="s">
        <v>1890</v>
      </c>
      <c r="I643" t="s">
        <v>1837</v>
      </c>
      <c r="J643" t="s">
        <v>1767</v>
      </c>
      <c r="K643" t="str">
        <f t="shared" ref="K643:K706" si="267">IF(J643="Federal","Offshore","Inshore")</f>
        <v>Inshore</v>
      </c>
      <c r="L643">
        <v>0</v>
      </c>
      <c r="M643">
        <f t="shared" si="260"/>
        <v>0</v>
      </c>
      <c r="N643">
        <f t="shared" ref="N643:N706" si="268">L643+Z643+AA643</f>
        <v>1.258088340298923E-2</v>
      </c>
      <c r="O643">
        <f t="shared" ref="O643:O706" si="269">L643+AA643</f>
        <v>6.2842892271189965E-3</v>
      </c>
      <c r="P643">
        <v>0</v>
      </c>
      <c r="Q643">
        <f t="shared" ref="Q643:Q706" si="270">IF(L643=0,0,P643/L643)</f>
        <v>0</v>
      </c>
      <c r="R643">
        <v>0</v>
      </c>
      <c r="S643">
        <f t="shared" si="261"/>
        <v>0</v>
      </c>
      <c r="T643">
        <f t="shared" ref="T643:T706" si="271">IF(L643=0,0,R643/L643)</f>
        <v>0</v>
      </c>
      <c r="U643">
        <f t="shared" si="262"/>
        <v>1.0623462871098971E-2</v>
      </c>
      <c r="V643">
        <f t="shared" ref="V643:V706" si="272">U643/N643</f>
        <v>0.84441310922369939</v>
      </c>
      <c r="W643">
        <f t="shared" si="263"/>
        <v>5.9173093241604077E-3</v>
      </c>
      <c r="X643">
        <f t="shared" ref="X643:X706" si="273">W643/O643</f>
        <v>0.94160359434525431</v>
      </c>
      <c r="Y643">
        <v>1</v>
      </c>
      <c r="Z643">
        <f>Y643*'MRIP Selectivity'!$N$35</f>
        <v>6.2965941758702333E-3</v>
      </c>
      <c r="AA643">
        <f>Y643*'MRIP Selectivity'!$O$35</f>
        <v>6.2842892271189965E-3</v>
      </c>
      <c r="AB643">
        <f>Y643*'MRIP Selectivity'!$P$35</f>
        <v>9.0321712954188795E-4</v>
      </c>
      <c r="AC643">
        <v>0.74741255597723821</v>
      </c>
      <c r="AD643">
        <v>0.94160359434525442</v>
      </c>
      <c r="AE643">
        <v>1.3432654004296583</v>
      </c>
      <c r="AF643">
        <f t="shared" ref="AF643:AF706" si="274">Z643*AC643</f>
        <v>4.7061535469385633E-3</v>
      </c>
      <c r="AG643">
        <f t="shared" ref="AG643:AG706" si="275">AA643*AD643</f>
        <v>5.9173093241604077E-3</v>
      </c>
      <c r="AH643">
        <f t="shared" ref="AH643:AH706" si="276">AB643*AE643</f>
        <v>1.2132603191890106E-3</v>
      </c>
      <c r="AI643">
        <f t="shared" ref="AI643:AI706" si="277">Z643+AA643+AB643</f>
        <v>1.3484100532531117E-2</v>
      </c>
      <c r="AJ643">
        <f t="shared" ref="AJ643:AJ706" si="278">AF643+AG643+AH643</f>
        <v>1.1836723190287982E-2</v>
      </c>
      <c r="AK643">
        <f t="shared" ref="AK643:AK706" si="279">AA643+AB643</f>
        <v>7.1875063566608846E-3</v>
      </c>
      <c r="AL643">
        <f t="shared" ref="AL643:AL706" si="280">AG643+AH643</f>
        <v>7.1305696433494187E-3</v>
      </c>
      <c r="AM643">
        <f t="shared" ref="AM643:AM706" si="281">R643+AF643+AG643</f>
        <v>1.0623462871098971E-2</v>
      </c>
      <c r="AN643">
        <f t="shared" ref="AN643:AN706" si="282">R643+AG643</f>
        <v>5.9173093241604077E-3</v>
      </c>
      <c r="AO643">
        <v>0</v>
      </c>
      <c r="AP643">
        <f t="shared" ref="AP643:AP706" si="283">AO643+AS643+AT643</f>
        <v>1.258088340298923E-2</v>
      </c>
      <c r="AQ643">
        <f t="shared" ref="AQ643:AQ706" si="284">AO643+AT643</f>
        <v>6.2842892271189965E-3</v>
      </c>
      <c r="AR643">
        <v>1</v>
      </c>
      <c r="AS643">
        <f>AR643*'MRIP Selectivity'!$N$35</f>
        <v>6.2965941758702333E-3</v>
      </c>
      <c r="AT643">
        <f>AR643*'MRIP Selectivity'!$O$35</f>
        <v>6.2842892271189965E-3</v>
      </c>
      <c r="AU643">
        <f>AR643*'MRIP Selectivity'!$P$35</f>
        <v>9.0321712954188795E-4</v>
      </c>
      <c r="AV643">
        <v>3</v>
      </c>
      <c r="AW643">
        <f t="shared" ref="AW643:AW706" si="285">AV643*5</f>
        <v>15</v>
      </c>
      <c r="AX643">
        <f t="shared" si="264"/>
        <v>0</v>
      </c>
      <c r="AY643">
        <f t="shared" si="265"/>
        <v>0</v>
      </c>
      <c r="AZ643">
        <f t="shared" si="266"/>
        <v>0</v>
      </c>
      <c r="BA643">
        <v>220.76066753000001</v>
      </c>
      <c r="BB643">
        <v>220.76066753000001</v>
      </c>
    </row>
    <row r="644" spans="1:54" x14ac:dyDescent="0.25">
      <c r="A644" t="s">
        <v>596</v>
      </c>
      <c r="B644" t="s">
        <v>3</v>
      </c>
      <c r="C644">
        <v>2014</v>
      </c>
      <c r="D644">
        <v>3</v>
      </c>
      <c r="E644">
        <v>5</v>
      </c>
      <c r="F644" t="s">
        <v>1841</v>
      </c>
      <c r="G644" t="s">
        <v>1769</v>
      </c>
      <c r="H644" t="s">
        <v>1891</v>
      </c>
      <c r="I644" t="s">
        <v>1812</v>
      </c>
      <c r="J644" t="s">
        <v>1767</v>
      </c>
      <c r="K644" t="str">
        <f t="shared" si="267"/>
        <v>Inshore</v>
      </c>
      <c r="L644">
        <v>0</v>
      </c>
      <c r="M644">
        <f t="shared" si="260"/>
        <v>0</v>
      </c>
      <c r="N644">
        <f t="shared" si="268"/>
        <v>1.258088340298923E-2</v>
      </c>
      <c r="O644">
        <f t="shared" si="269"/>
        <v>6.2842892271189965E-3</v>
      </c>
      <c r="P644">
        <v>0</v>
      </c>
      <c r="Q644">
        <f t="shared" si="270"/>
        <v>0</v>
      </c>
      <c r="R644">
        <v>0</v>
      </c>
      <c r="S644">
        <f t="shared" si="261"/>
        <v>0</v>
      </c>
      <c r="T644">
        <f t="shared" si="271"/>
        <v>0</v>
      </c>
      <c r="U644">
        <f t="shared" si="262"/>
        <v>1.0623462871098971E-2</v>
      </c>
      <c r="V644">
        <f t="shared" si="272"/>
        <v>0.84441310922369939</v>
      </c>
      <c r="W644">
        <f t="shared" si="263"/>
        <v>5.9173093241604077E-3</v>
      </c>
      <c r="X644">
        <f t="shared" si="273"/>
        <v>0.94160359434525431</v>
      </c>
      <c r="Y644">
        <v>1</v>
      </c>
      <c r="Z644">
        <f>Y644*'MRIP Selectivity'!$N$35</f>
        <v>6.2965941758702333E-3</v>
      </c>
      <c r="AA644">
        <f>Y644*'MRIP Selectivity'!$O$35</f>
        <v>6.2842892271189965E-3</v>
      </c>
      <c r="AB644">
        <f>Y644*'MRIP Selectivity'!$P$35</f>
        <v>9.0321712954188795E-4</v>
      </c>
      <c r="AC644">
        <v>0.74741255597723821</v>
      </c>
      <c r="AD644">
        <v>0.94160359434525442</v>
      </c>
      <c r="AE644">
        <v>1.3432654004296583</v>
      </c>
      <c r="AF644">
        <f t="shared" si="274"/>
        <v>4.7061535469385633E-3</v>
      </c>
      <c r="AG644">
        <f t="shared" si="275"/>
        <v>5.9173093241604077E-3</v>
      </c>
      <c r="AH644">
        <f t="shared" si="276"/>
        <v>1.2132603191890106E-3</v>
      </c>
      <c r="AI644">
        <f t="shared" si="277"/>
        <v>1.3484100532531117E-2</v>
      </c>
      <c r="AJ644">
        <f t="shared" si="278"/>
        <v>1.1836723190287982E-2</v>
      </c>
      <c r="AK644">
        <f t="shared" si="279"/>
        <v>7.1875063566608846E-3</v>
      </c>
      <c r="AL644">
        <f t="shared" si="280"/>
        <v>7.1305696433494187E-3</v>
      </c>
      <c r="AM644">
        <f t="shared" si="281"/>
        <v>1.0623462871098971E-2</v>
      </c>
      <c r="AN644">
        <f t="shared" si="282"/>
        <v>5.9173093241604077E-3</v>
      </c>
      <c r="AO644">
        <v>0</v>
      </c>
      <c r="AP644">
        <f t="shared" si="283"/>
        <v>1.258088340298923E-2</v>
      </c>
      <c r="AQ644">
        <f t="shared" si="284"/>
        <v>6.2842892271189965E-3</v>
      </c>
      <c r="AR644">
        <v>1</v>
      </c>
      <c r="AS644">
        <f>AR644*'MRIP Selectivity'!$N$35</f>
        <v>6.2965941758702333E-3</v>
      </c>
      <c r="AT644">
        <f>AR644*'MRIP Selectivity'!$O$35</f>
        <v>6.2842892271189965E-3</v>
      </c>
      <c r="AU644">
        <f>AR644*'MRIP Selectivity'!$P$35</f>
        <v>9.0321712954188795E-4</v>
      </c>
      <c r="AV644">
        <v>3</v>
      </c>
      <c r="AW644">
        <f t="shared" si="285"/>
        <v>15</v>
      </c>
      <c r="AX644">
        <f t="shared" si="264"/>
        <v>0</v>
      </c>
      <c r="AY644">
        <f t="shared" si="265"/>
        <v>0</v>
      </c>
      <c r="AZ644">
        <f t="shared" si="266"/>
        <v>0</v>
      </c>
      <c r="BA644">
        <v>1150.5371402000001</v>
      </c>
      <c r="BB644">
        <v>1150.5371402000001</v>
      </c>
    </row>
    <row r="645" spans="1:54" x14ac:dyDescent="0.25">
      <c r="A645" t="s">
        <v>597</v>
      </c>
      <c r="B645" t="s">
        <v>3</v>
      </c>
      <c r="C645">
        <v>2014</v>
      </c>
      <c r="D645">
        <v>3</v>
      </c>
      <c r="E645">
        <v>6</v>
      </c>
      <c r="F645" t="s">
        <v>1872</v>
      </c>
      <c r="G645" t="s">
        <v>1769</v>
      </c>
      <c r="H645" t="s">
        <v>1891</v>
      </c>
      <c r="I645" t="s">
        <v>1812</v>
      </c>
      <c r="J645" t="s">
        <v>1767</v>
      </c>
      <c r="K645" t="str">
        <f t="shared" si="267"/>
        <v>Inshore</v>
      </c>
      <c r="L645">
        <v>0</v>
      </c>
      <c r="M645">
        <f t="shared" si="260"/>
        <v>0</v>
      </c>
      <c r="N645">
        <f t="shared" si="268"/>
        <v>1.258088340298923E-2</v>
      </c>
      <c r="O645">
        <f t="shared" si="269"/>
        <v>6.2842892271189965E-3</v>
      </c>
      <c r="P645">
        <v>0</v>
      </c>
      <c r="Q645">
        <f t="shared" si="270"/>
        <v>0</v>
      </c>
      <c r="R645">
        <v>0</v>
      </c>
      <c r="S645">
        <f t="shared" si="261"/>
        <v>0</v>
      </c>
      <c r="T645">
        <f t="shared" si="271"/>
        <v>0</v>
      </c>
      <c r="U645">
        <f t="shared" si="262"/>
        <v>1.0623462871098971E-2</v>
      </c>
      <c r="V645">
        <f t="shared" si="272"/>
        <v>0.84441310922369939</v>
      </c>
      <c r="W645">
        <f t="shared" si="263"/>
        <v>5.9173093241604077E-3</v>
      </c>
      <c r="X645">
        <f t="shared" si="273"/>
        <v>0.94160359434525431</v>
      </c>
      <c r="Y645">
        <v>1</v>
      </c>
      <c r="Z645">
        <f>Y645*'MRIP Selectivity'!$N$35</f>
        <v>6.2965941758702333E-3</v>
      </c>
      <c r="AA645">
        <f>Y645*'MRIP Selectivity'!$O$35</f>
        <v>6.2842892271189965E-3</v>
      </c>
      <c r="AB645">
        <f>Y645*'MRIP Selectivity'!$P$35</f>
        <v>9.0321712954188795E-4</v>
      </c>
      <c r="AC645">
        <v>0.74741255597723821</v>
      </c>
      <c r="AD645">
        <v>0.94160359434525442</v>
      </c>
      <c r="AE645">
        <v>1.3432654004296583</v>
      </c>
      <c r="AF645">
        <f t="shared" si="274"/>
        <v>4.7061535469385633E-3</v>
      </c>
      <c r="AG645">
        <f t="shared" si="275"/>
        <v>5.9173093241604077E-3</v>
      </c>
      <c r="AH645">
        <f t="shared" si="276"/>
        <v>1.2132603191890106E-3</v>
      </c>
      <c r="AI645">
        <f t="shared" si="277"/>
        <v>1.3484100532531117E-2</v>
      </c>
      <c r="AJ645">
        <f t="shared" si="278"/>
        <v>1.1836723190287982E-2</v>
      </c>
      <c r="AK645">
        <f t="shared" si="279"/>
        <v>7.1875063566608846E-3</v>
      </c>
      <c r="AL645">
        <f t="shared" si="280"/>
        <v>7.1305696433494187E-3</v>
      </c>
      <c r="AM645">
        <f t="shared" si="281"/>
        <v>1.0623462871098971E-2</v>
      </c>
      <c r="AN645">
        <f t="shared" si="282"/>
        <v>5.9173093241604077E-3</v>
      </c>
      <c r="AO645">
        <v>0</v>
      </c>
      <c r="AP645">
        <f t="shared" si="283"/>
        <v>1.258088340298923E-2</v>
      </c>
      <c r="AQ645">
        <f t="shared" si="284"/>
        <v>6.2842892271189965E-3</v>
      </c>
      <c r="AR645">
        <v>1</v>
      </c>
      <c r="AS645">
        <f>AR645*'MRIP Selectivity'!$N$35</f>
        <v>6.2965941758702333E-3</v>
      </c>
      <c r="AT645">
        <f>AR645*'MRIP Selectivity'!$O$35</f>
        <v>6.2842892271189965E-3</v>
      </c>
      <c r="AU645">
        <f>AR645*'MRIP Selectivity'!$P$35</f>
        <v>9.0321712954188795E-4</v>
      </c>
      <c r="AV645">
        <v>2</v>
      </c>
      <c r="AW645">
        <f t="shared" si="285"/>
        <v>10</v>
      </c>
      <c r="AX645">
        <f t="shared" si="264"/>
        <v>0</v>
      </c>
      <c r="AY645">
        <f t="shared" si="265"/>
        <v>0</v>
      </c>
      <c r="AZ645">
        <f t="shared" si="266"/>
        <v>0</v>
      </c>
      <c r="BA645">
        <v>999.51795442000002</v>
      </c>
      <c r="BB645">
        <v>999.51795442000002</v>
      </c>
    </row>
    <row r="646" spans="1:54" x14ac:dyDescent="0.25">
      <c r="A646" t="s">
        <v>598</v>
      </c>
      <c r="B646" t="s">
        <v>3</v>
      </c>
      <c r="C646">
        <v>2014</v>
      </c>
      <c r="D646">
        <v>3</v>
      </c>
      <c r="E646">
        <v>6</v>
      </c>
      <c r="F646" t="s">
        <v>1842</v>
      </c>
      <c r="G646" t="s">
        <v>1769</v>
      </c>
      <c r="H646" t="s">
        <v>1840</v>
      </c>
      <c r="I646" t="s">
        <v>1824</v>
      </c>
      <c r="J646" t="s">
        <v>1767</v>
      </c>
      <c r="K646" t="str">
        <f t="shared" si="267"/>
        <v>Inshore</v>
      </c>
      <c r="L646">
        <v>0</v>
      </c>
      <c r="M646">
        <f t="shared" si="260"/>
        <v>0</v>
      </c>
      <c r="N646">
        <f t="shared" si="268"/>
        <v>1.258088340298923E-2</v>
      </c>
      <c r="O646">
        <f t="shared" si="269"/>
        <v>6.2842892271189965E-3</v>
      </c>
      <c r="P646">
        <v>0</v>
      </c>
      <c r="Q646">
        <f t="shared" si="270"/>
        <v>0</v>
      </c>
      <c r="R646">
        <v>0</v>
      </c>
      <c r="S646">
        <f t="shared" si="261"/>
        <v>0</v>
      </c>
      <c r="T646">
        <f t="shared" si="271"/>
        <v>0</v>
      </c>
      <c r="U646">
        <f t="shared" si="262"/>
        <v>1.0623462871098971E-2</v>
      </c>
      <c r="V646">
        <f t="shared" si="272"/>
        <v>0.84441310922369939</v>
      </c>
      <c r="W646">
        <f t="shared" si="263"/>
        <v>5.9173093241604077E-3</v>
      </c>
      <c r="X646">
        <f t="shared" si="273"/>
        <v>0.94160359434525431</v>
      </c>
      <c r="Y646">
        <v>1</v>
      </c>
      <c r="Z646">
        <f>Y646*'MRIP Selectivity'!$N$35</f>
        <v>6.2965941758702333E-3</v>
      </c>
      <c r="AA646">
        <f>Y646*'MRIP Selectivity'!$O$35</f>
        <v>6.2842892271189965E-3</v>
      </c>
      <c r="AB646">
        <f>Y646*'MRIP Selectivity'!$P$35</f>
        <v>9.0321712954188795E-4</v>
      </c>
      <c r="AC646">
        <v>0.74741255597723821</v>
      </c>
      <c r="AD646">
        <v>0.94160359434525442</v>
      </c>
      <c r="AE646">
        <v>1.3432654004296583</v>
      </c>
      <c r="AF646">
        <f t="shared" si="274"/>
        <v>4.7061535469385633E-3</v>
      </c>
      <c r="AG646">
        <f t="shared" si="275"/>
        <v>5.9173093241604077E-3</v>
      </c>
      <c r="AH646">
        <f t="shared" si="276"/>
        <v>1.2132603191890106E-3</v>
      </c>
      <c r="AI646">
        <f t="shared" si="277"/>
        <v>1.3484100532531117E-2</v>
      </c>
      <c r="AJ646">
        <f t="shared" si="278"/>
        <v>1.1836723190287982E-2</v>
      </c>
      <c r="AK646">
        <f t="shared" si="279"/>
        <v>7.1875063566608846E-3</v>
      </c>
      <c r="AL646">
        <f t="shared" si="280"/>
        <v>7.1305696433494187E-3</v>
      </c>
      <c r="AM646">
        <f t="shared" si="281"/>
        <v>1.0623462871098971E-2</v>
      </c>
      <c r="AN646">
        <f t="shared" si="282"/>
        <v>5.9173093241604077E-3</v>
      </c>
      <c r="AO646">
        <v>0</v>
      </c>
      <c r="AP646">
        <f t="shared" si="283"/>
        <v>1.258088340298923E-2</v>
      </c>
      <c r="AQ646">
        <f t="shared" si="284"/>
        <v>6.2842892271189965E-3</v>
      </c>
      <c r="AR646">
        <v>1</v>
      </c>
      <c r="AS646">
        <f>AR646*'MRIP Selectivity'!$N$35</f>
        <v>6.2965941758702333E-3</v>
      </c>
      <c r="AT646">
        <f>AR646*'MRIP Selectivity'!$O$35</f>
        <v>6.2842892271189965E-3</v>
      </c>
      <c r="AU646">
        <f>AR646*'MRIP Selectivity'!$P$35</f>
        <v>9.0321712954188795E-4</v>
      </c>
      <c r="AV646">
        <v>1</v>
      </c>
      <c r="AW646">
        <f t="shared" si="285"/>
        <v>5</v>
      </c>
      <c r="AX646">
        <f t="shared" si="264"/>
        <v>0</v>
      </c>
      <c r="AY646">
        <f t="shared" si="265"/>
        <v>0</v>
      </c>
      <c r="AZ646">
        <f t="shared" si="266"/>
        <v>0</v>
      </c>
      <c r="BA646">
        <v>687.18429744000002</v>
      </c>
      <c r="BB646">
        <v>687.18429744000002</v>
      </c>
    </row>
    <row r="647" spans="1:54" x14ac:dyDescent="0.25">
      <c r="A647" t="s">
        <v>599</v>
      </c>
      <c r="B647" t="s">
        <v>3</v>
      </c>
      <c r="C647">
        <v>2014</v>
      </c>
      <c r="D647">
        <v>3</v>
      </c>
      <c r="E647">
        <v>6</v>
      </c>
      <c r="F647" t="s">
        <v>1860</v>
      </c>
      <c r="G647" t="s">
        <v>1769</v>
      </c>
      <c r="H647" t="s">
        <v>1894</v>
      </c>
      <c r="I647" t="s">
        <v>1812</v>
      </c>
      <c r="J647" t="s">
        <v>1767</v>
      </c>
      <c r="K647" t="str">
        <f t="shared" si="267"/>
        <v>Inshore</v>
      </c>
      <c r="L647">
        <v>0</v>
      </c>
      <c r="M647">
        <f t="shared" si="260"/>
        <v>0</v>
      </c>
      <c r="N647">
        <f t="shared" si="268"/>
        <v>7.5485300417935386E-2</v>
      </c>
      <c r="O647">
        <f t="shared" si="269"/>
        <v>3.7705735362713981E-2</v>
      </c>
      <c r="P647">
        <v>0</v>
      </c>
      <c r="Q647">
        <f t="shared" si="270"/>
        <v>0</v>
      </c>
      <c r="R647">
        <v>0</v>
      </c>
      <c r="S647">
        <f t="shared" si="261"/>
        <v>0</v>
      </c>
      <c r="T647">
        <f t="shared" si="271"/>
        <v>0</v>
      </c>
      <c r="U647">
        <f t="shared" si="262"/>
        <v>6.3740777226593825E-2</v>
      </c>
      <c r="V647">
        <f t="shared" si="272"/>
        <v>0.84441310922369928</v>
      </c>
      <c r="W647">
        <f t="shared" si="263"/>
        <v>3.5503855944962449E-2</v>
      </c>
      <c r="X647">
        <f t="shared" si="273"/>
        <v>0.94160359434525442</v>
      </c>
      <c r="Y647">
        <v>6</v>
      </c>
      <c r="Z647">
        <f>Y647*'MRIP Selectivity'!$N$35</f>
        <v>3.7779565055221398E-2</v>
      </c>
      <c r="AA647">
        <f>Y647*'MRIP Selectivity'!$O$35</f>
        <v>3.7705735362713981E-2</v>
      </c>
      <c r="AB647">
        <f>Y647*'MRIP Selectivity'!$P$35</f>
        <v>5.4193027772513275E-3</v>
      </c>
      <c r="AC647">
        <v>0.74741255597723821</v>
      </c>
      <c r="AD647">
        <v>0.94160359434525442</v>
      </c>
      <c r="AE647">
        <v>1.3432654004296583</v>
      </c>
      <c r="AF647">
        <f t="shared" si="274"/>
        <v>2.8236921281631376E-2</v>
      </c>
      <c r="AG647">
        <f t="shared" si="275"/>
        <v>3.5503855944962449E-2</v>
      </c>
      <c r="AH647">
        <f t="shared" si="276"/>
        <v>7.2795619151340635E-3</v>
      </c>
      <c r="AI647">
        <f t="shared" si="277"/>
        <v>8.0904603195186719E-2</v>
      </c>
      <c r="AJ647">
        <f t="shared" si="278"/>
        <v>7.1020339141727895E-2</v>
      </c>
      <c r="AK647">
        <f t="shared" si="279"/>
        <v>4.3125038139965308E-2</v>
      </c>
      <c r="AL647">
        <f t="shared" si="280"/>
        <v>4.2783417860096512E-2</v>
      </c>
      <c r="AM647">
        <f t="shared" si="281"/>
        <v>6.3740777226593825E-2</v>
      </c>
      <c r="AN647">
        <f t="shared" si="282"/>
        <v>3.5503855944962449E-2</v>
      </c>
      <c r="AO647">
        <v>0</v>
      </c>
      <c r="AP647">
        <f t="shared" si="283"/>
        <v>7.5485300417935386E-2</v>
      </c>
      <c r="AQ647">
        <f t="shared" si="284"/>
        <v>3.7705735362713981E-2</v>
      </c>
      <c r="AR647">
        <v>6</v>
      </c>
      <c r="AS647">
        <f>AR647*'MRIP Selectivity'!$N$35</f>
        <v>3.7779565055221398E-2</v>
      </c>
      <c r="AT647">
        <f>AR647*'MRIP Selectivity'!$O$35</f>
        <v>3.7705735362713981E-2</v>
      </c>
      <c r="AU647">
        <f>AR647*'MRIP Selectivity'!$P$35</f>
        <v>5.4193027772513275E-3</v>
      </c>
      <c r="AV647">
        <v>9</v>
      </c>
      <c r="AW647">
        <f t="shared" si="285"/>
        <v>45</v>
      </c>
      <c r="AX647">
        <f t="shared" si="264"/>
        <v>0</v>
      </c>
      <c r="AY647">
        <f t="shared" si="265"/>
        <v>0</v>
      </c>
      <c r="AZ647">
        <f t="shared" si="266"/>
        <v>0</v>
      </c>
      <c r="BA647">
        <v>1048.5819616000001</v>
      </c>
      <c r="BB647">
        <v>1048.5819616000001</v>
      </c>
    </row>
    <row r="648" spans="1:54" x14ac:dyDescent="0.25">
      <c r="A648" t="s">
        <v>600</v>
      </c>
      <c r="B648" t="s">
        <v>3</v>
      </c>
      <c r="C648">
        <v>2014</v>
      </c>
      <c r="D648">
        <v>3</v>
      </c>
      <c r="E648">
        <v>6</v>
      </c>
      <c r="F648" t="s">
        <v>1860</v>
      </c>
      <c r="G648" t="s">
        <v>1769</v>
      </c>
      <c r="H648" t="s">
        <v>1894</v>
      </c>
      <c r="I648" t="s">
        <v>1812</v>
      </c>
      <c r="J648" t="s">
        <v>1767</v>
      </c>
      <c r="K648" t="str">
        <f t="shared" si="267"/>
        <v>Inshore</v>
      </c>
      <c r="L648">
        <v>0</v>
      </c>
      <c r="M648">
        <f t="shared" si="260"/>
        <v>0</v>
      </c>
      <c r="N648">
        <f t="shared" si="268"/>
        <v>7.5485300417935386E-2</v>
      </c>
      <c r="O648">
        <f t="shared" si="269"/>
        <v>3.7705735362713981E-2</v>
      </c>
      <c r="P648">
        <v>0</v>
      </c>
      <c r="Q648">
        <f t="shared" si="270"/>
        <v>0</v>
      </c>
      <c r="R648">
        <v>0</v>
      </c>
      <c r="S648">
        <f t="shared" si="261"/>
        <v>0</v>
      </c>
      <c r="T648">
        <f t="shared" si="271"/>
        <v>0</v>
      </c>
      <c r="U648">
        <f t="shared" si="262"/>
        <v>6.3740777226593825E-2</v>
      </c>
      <c r="V648">
        <f t="shared" si="272"/>
        <v>0.84441310922369928</v>
      </c>
      <c r="W648">
        <f t="shared" si="263"/>
        <v>3.5503855944962449E-2</v>
      </c>
      <c r="X648">
        <f t="shared" si="273"/>
        <v>0.94160359434525442</v>
      </c>
      <c r="Y648">
        <v>6</v>
      </c>
      <c r="Z648">
        <f>Y648*'MRIP Selectivity'!$N$35</f>
        <v>3.7779565055221398E-2</v>
      </c>
      <c r="AA648">
        <f>Y648*'MRIP Selectivity'!$O$35</f>
        <v>3.7705735362713981E-2</v>
      </c>
      <c r="AB648">
        <f>Y648*'MRIP Selectivity'!$P$35</f>
        <v>5.4193027772513275E-3</v>
      </c>
      <c r="AC648">
        <v>0.74741255597723821</v>
      </c>
      <c r="AD648">
        <v>0.94160359434525442</v>
      </c>
      <c r="AE648">
        <v>1.3432654004296583</v>
      </c>
      <c r="AF648">
        <f t="shared" si="274"/>
        <v>2.8236921281631376E-2</v>
      </c>
      <c r="AG648">
        <f t="shared" si="275"/>
        <v>3.5503855944962449E-2</v>
      </c>
      <c r="AH648">
        <f t="shared" si="276"/>
        <v>7.2795619151340635E-3</v>
      </c>
      <c r="AI648">
        <f t="shared" si="277"/>
        <v>8.0904603195186719E-2</v>
      </c>
      <c r="AJ648">
        <f t="shared" si="278"/>
        <v>7.1020339141727895E-2</v>
      </c>
      <c r="AK648">
        <f t="shared" si="279"/>
        <v>4.3125038139965308E-2</v>
      </c>
      <c r="AL648">
        <f t="shared" si="280"/>
        <v>4.2783417860096512E-2</v>
      </c>
      <c r="AM648">
        <f t="shared" si="281"/>
        <v>6.3740777226593825E-2</v>
      </c>
      <c r="AN648">
        <f t="shared" si="282"/>
        <v>3.5503855944962449E-2</v>
      </c>
      <c r="AO648">
        <v>0</v>
      </c>
      <c r="AP648">
        <f t="shared" si="283"/>
        <v>7.5485300417935386E-2</v>
      </c>
      <c r="AQ648">
        <f t="shared" si="284"/>
        <v>3.7705735362713981E-2</v>
      </c>
      <c r="AR648">
        <v>6</v>
      </c>
      <c r="AS648">
        <f>AR648*'MRIP Selectivity'!$N$35</f>
        <v>3.7779565055221398E-2</v>
      </c>
      <c r="AT648">
        <f>AR648*'MRIP Selectivity'!$O$35</f>
        <v>3.7705735362713981E-2</v>
      </c>
      <c r="AU648">
        <f>AR648*'MRIP Selectivity'!$P$35</f>
        <v>5.4193027772513275E-3</v>
      </c>
      <c r="AV648">
        <v>4</v>
      </c>
      <c r="AW648">
        <f t="shared" si="285"/>
        <v>20</v>
      </c>
      <c r="AX648">
        <f t="shared" si="264"/>
        <v>0</v>
      </c>
      <c r="AY648">
        <f t="shared" si="265"/>
        <v>0</v>
      </c>
      <c r="AZ648">
        <f t="shared" si="266"/>
        <v>0</v>
      </c>
      <c r="BA648">
        <v>913.58249106999995</v>
      </c>
      <c r="BB648">
        <v>913.58249106999995</v>
      </c>
    </row>
    <row r="649" spans="1:54" x14ac:dyDescent="0.25">
      <c r="A649" t="s">
        <v>601</v>
      </c>
      <c r="B649" t="s">
        <v>3</v>
      </c>
      <c r="C649">
        <v>2014</v>
      </c>
      <c r="D649">
        <v>4</v>
      </c>
      <c r="E649">
        <v>7</v>
      </c>
      <c r="F649" t="s">
        <v>1835</v>
      </c>
      <c r="G649" t="s">
        <v>1769</v>
      </c>
      <c r="H649" t="s">
        <v>1894</v>
      </c>
      <c r="I649" t="s">
        <v>1812</v>
      </c>
      <c r="J649" t="s">
        <v>1819</v>
      </c>
      <c r="K649" t="str">
        <f t="shared" si="267"/>
        <v>Offshore</v>
      </c>
      <c r="L649">
        <v>0</v>
      </c>
      <c r="M649">
        <f t="shared" si="260"/>
        <v>0</v>
      </c>
      <c r="N649">
        <f t="shared" si="268"/>
        <v>0.15097060083587077</v>
      </c>
      <c r="O649">
        <f t="shared" si="269"/>
        <v>7.5411470725427962E-2</v>
      </c>
      <c r="P649">
        <v>0</v>
      </c>
      <c r="Q649">
        <f t="shared" si="270"/>
        <v>0</v>
      </c>
      <c r="R649">
        <v>0</v>
      </c>
      <c r="S649">
        <f t="shared" si="261"/>
        <v>0</v>
      </c>
      <c r="T649">
        <f t="shared" si="271"/>
        <v>0</v>
      </c>
      <c r="U649">
        <f t="shared" si="262"/>
        <v>0.12748155445318765</v>
      </c>
      <c r="V649">
        <f t="shared" si="272"/>
        <v>0.84441310922369928</v>
      </c>
      <c r="W649">
        <f t="shared" si="263"/>
        <v>7.1007711889924899E-2</v>
      </c>
      <c r="X649">
        <f t="shared" si="273"/>
        <v>0.94160359434525442</v>
      </c>
      <c r="Y649">
        <v>12</v>
      </c>
      <c r="Z649">
        <f>Y649*'MRIP Selectivity'!$N$35</f>
        <v>7.5559130110442796E-2</v>
      </c>
      <c r="AA649">
        <f>Y649*'MRIP Selectivity'!$O$35</f>
        <v>7.5411470725427962E-2</v>
      </c>
      <c r="AB649">
        <f>Y649*'MRIP Selectivity'!$P$35</f>
        <v>1.0838605554502655E-2</v>
      </c>
      <c r="AC649">
        <v>0.74741255597723821</v>
      </c>
      <c r="AD649">
        <v>0.94160359434525442</v>
      </c>
      <c r="AE649">
        <v>1.3432654004296583</v>
      </c>
      <c r="AF649">
        <f t="shared" si="274"/>
        <v>5.6473842563262752E-2</v>
      </c>
      <c r="AG649">
        <f t="shared" si="275"/>
        <v>7.1007711889924899E-2</v>
      </c>
      <c r="AH649">
        <f t="shared" si="276"/>
        <v>1.4559123830268127E-2</v>
      </c>
      <c r="AI649">
        <f t="shared" si="277"/>
        <v>0.16180920639037344</v>
      </c>
      <c r="AJ649">
        <f t="shared" si="278"/>
        <v>0.14204067828345579</v>
      </c>
      <c r="AK649">
        <f t="shared" si="279"/>
        <v>8.6250076279930615E-2</v>
      </c>
      <c r="AL649">
        <f t="shared" si="280"/>
        <v>8.5566835720193024E-2</v>
      </c>
      <c r="AM649">
        <f t="shared" si="281"/>
        <v>0.12748155445318765</v>
      </c>
      <c r="AN649">
        <f t="shared" si="282"/>
        <v>7.1007711889924899E-2</v>
      </c>
      <c r="AO649">
        <v>0</v>
      </c>
      <c r="AP649">
        <f t="shared" si="283"/>
        <v>0.15097060083587077</v>
      </c>
      <c r="AQ649">
        <f t="shared" si="284"/>
        <v>7.5411470725427962E-2</v>
      </c>
      <c r="AR649">
        <v>12</v>
      </c>
      <c r="AS649">
        <f>AR649*'MRIP Selectivity'!$N$35</f>
        <v>7.5559130110442796E-2</v>
      </c>
      <c r="AT649">
        <f>AR649*'MRIP Selectivity'!$O$35</f>
        <v>7.5411470725427962E-2</v>
      </c>
      <c r="AU649">
        <f>AR649*'MRIP Selectivity'!$P$35</f>
        <v>1.0838605554502655E-2</v>
      </c>
      <c r="AV649">
        <v>16</v>
      </c>
      <c r="AW649">
        <f t="shared" si="285"/>
        <v>80</v>
      </c>
      <c r="AX649">
        <f t="shared" si="264"/>
        <v>0</v>
      </c>
      <c r="AY649">
        <f t="shared" si="265"/>
        <v>0</v>
      </c>
      <c r="AZ649">
        <f t="shared" si="266"/>
        <v>0</v>
      </c>
      <c r="BA649">
        <v>394.40638404999999</v>
      </c>
      <c r="BB649">
        <v>394.40638404999999</v>
      </c>
    </row>
    <row r="650" spans="1:54" x14ac:dyDescent="0.25">
      <c r="A650" t="s">
        <v>602</v>
      </c>
      <c r="B650" t="s">
        <v>3</v>
      </c>
      <c r="C650">
        <v>2014</v>
      </c>
      <c r="D650">
        <v>4</v>
      </c>
      <c r="E650">
        <v>7</v>
      </c>
      <c r="F650" t="s">
        <v>1861</v>
      </c>
      <c r="G650" t="s">
        <v>1769</v>
      </c>
      <c r="H650" t="s">
        <v>1890</v>
      </c>
      <c r="I650" t="s">
        <v>1824</v>
      </c>
      <c r="J650" t="s">
        <v>1767</v>
      </c>
      <c r="K650" t="str">
        <f t="shared" si="267"/>
        <v>Inshore</v>
      </c>
      <c r="L650">
        <v>0</v>
      </c>
      <c r="M650">
        <f t="shared" si="260"/>
        <v>0</v>
      </c>
      <c r="N650">
        <f t="shared" si="268"/>
        <v>1.258088340298923E-2</v>
      </c>
      <c r="O650">
        <f t="shared" si="269"/>
        <v>6.2842892271189965E-3</v>
      </c>
      <c r="P650">
        <v>0</v>
      </c>
      <c r="Q650">
        <f t="shared" si="270"/>
        <v>0</v>
      </c>
      <c r="R650">
        <v>0</v>
      </c>
      <c r="S650">
        <f t="shared" si="261"/>
        <v>0</v>
      </c>
      <c r="T650">
        <f t="shared" si="271"/>
        <v>0</v>
      </c>
      <c r="U650">
        <f t="shared" si="262"/>
        <v>1.0623462871098971E-2</v>
      </c>
      <c r="V650">
        <f t="shared" si="272"/>
        <v>0.84441310922369939</v>
      </c>
      <c r="W650">
        <f t="shared" si="263"/>
        <v>5.9173093241604077E-3</v>
      </c>
      <c r="X650">
        <f t="shared" si="273"/>
        <v>0.94160359434525431</v>
      </c>
      <c r="Y650">
        <v>1</v>
      </c>
      <c r="Z650">
        <f>Y650*'MRIP Selectivity'!$N$35</f>
        <v>6.2965941758702333E-3</v>
      </c>
      <c r="AA650">
        <f>Y650*'MRIP Selectivity'!$O$35</f>
        <v>6.2842892271189965E-3</v>
      </c>
      <c r="AB650">
        <f>Y650*'MRIP Selectivity'!$P$35</f>
        <v>9.0321712954188795E-4</v>
      </c>
      <c r="AC650">
        <v>0.74741255597723821</v>
      </c>
      <c r="AD650">
        <v>0.94160359434525442</v>
      </c>
      <c r="AE650">
        <v>1.3432654004296583</v>
      </c>
      <c r="AF650">
        <f t="shared" si="274"/>
        <v>4.7061535469385633E-3</v>
      </c>
      <c r="AG650">
        <f t="shared" si="275"/>
        <v>5.9173093241604077E-3</v>
      </c>
      <c r="AH650">
        <f t="shared" si="276"/>
        <v>1.2132603191890106E-3</v>
      </c>
      <c r="AI650">
        <f t="shared" si="277"/>
        <v>1.3484100532531117E-2</v>
      </c>
      <c r="AJ650">
        <f t="shared" si="278"/>
        <v>1.1836723190287982E-2</v>
      </c>
      <c r="AK650">
        <f t="shared" si="279"/>
        <v>7.1875063566608846E-3</v>
      </c>
      <c r="AL650">
        <f t="shared" si="280"/>
        <v>7.1305696433494187E-3</v>
      </c>
      <c r="AM650">
        <f t="shared" si="281"/>
        <v>1.0623462871098971E-2</v>
      </c>
      <c r="AN650">
        <f t="shared" si="282"/>
        <v>5.9173093241604077E-3</v>
      </c>
      <c r="AO650">
        <v>0</v>
      </c>
      <c r="AP650">
        <f t="shared" si="283"/>
        <v>1.258088340298923E-2</v>
      </c>
      <c r="AQ650">
        <f t="shared" si="284"/>
        <v>6.2842892271189965E-3</v>
      </c>
      <c r="AR650">
        <v>1</v>
      </c>
      <c r="AS650">
        <f>AR650*'MRIP Selectivity'!$N$35</f>
        <v>6.2965941758702333E-3</v>
      </c>
      <c r="AT650">
        <f>AR650*'MRIP Selectivity'!$O$35</f>
        <v>6.2842892271189965E-3</v>
      </c>
      <c r="AU650">
        <f>AR650*'MRIP Selectivity'!$P$35</f>
        <v>9.0321712954188795E-4</v>
      </c>
      <c r="AV650">
        <v>1</v>
      </c>
      <c r="AW650">
        <f t="shared" si="285"/>
        <v>5</v>
      </c>
      <c r="AX650">
        <f t="shared" si="264"/>
        <v>0</v>
      </c>
      <c r="AY650">
        <f t="shared" si="265"/>
        <v>0</v>
      </c>
      <c r="AZ650">
        <f t="shared" si="266"/>
        <v>0</v>
      </c>
      <c r="BA650">
        <v>399.37422565999998</v>
      </c>
      <c r="BB650">
        <v>399.37422565999998</v>
      </c>
    </row>
    <row r="651" spans="1:54" x14ac:dyDescent="0.25">
      <c r="A651" t="s">
        <v>603</v>
      </c>
      <c r="B651" t="s">
        <v>3</v>
      </c>
      <c r="C651">
        <v>2014</v>
      </c>
      <c r="D651">
        <v>4</v>
      </c>
      <c r="E651">
        <v>7</v>
      </c>
      <c r="F651" t="s">
        <v>1861</v>
      </c>
      <c r="G651" t="s">
        <v>1769</v>
      </c>
      <c r="H651" t="s">
        <v>1890</v>
      </c>
      <c r="I651" t="s">
        <v>1824</v>
      </c>
      <c r="J651" t="s">
        <v>1767</v>
      </c>
      <c r="K651" t="str">
        <f t="shared" si="267"/>
        <v>Inshore</v>
      </c>
      <c r="L651">
        <v>0</v>
      </c>
      <c r="M651">
        <f t="shared" si="260"/>
        <v>0</v>
      </c>
      <c r="N651">
        <f t="shared" si="268"/>
        <v>1.258088340298923E-2</v>
      </c>
      <c r="O651">
        <f t="shared" si="269"/>
        <v>6.2842892271189965E-3</v>
      </c>
      <c r="P651">
        <v>0</v>
      </c>
      <c r="Q651">
        <f t="shared" si="270"/>
        <v>0</v>
      </c>
      <c r="R651">
        <v>0</v>
      </c>
      <c r="S651">
        <f t="shared" si="261"/>
        <v>0</v>
      </c>
      <c r="T651">
        <f t="shared" si="271"/>
        <v>0</v>
      </c>
      <c r="U651">
        <f t="shared" si="262"/>
        <v>1.0623462871098971E-2</v>
      </c>
      <c r="V651">
        <f t="shared" si="272"/>
        <v>0.84441310922369939</v>
      </c>
      <c r="W651">
        <f t="shared" si="263"/>
        <v>5.9173093241604077E-3</v>
      </c>
      <c r="X651">
        <f t="shared" si="273"/>
        <v>0.94160359434525431</v>
      </c>
      <c r="Y651">
        <v>1</v>
      </c>
      <c r="Z651">
        <f>Y651*'MRIP Selectivity'!$N$35</f>
        <v>6.2965941758702333E-3</v>
      </c>
      <c r="AA651">
        <f>Y651*'MRIP Selectivity'!$O$35</f>
        <v>6.2842892271189965E-3</v>
      </c>
      <c r="AB651">
        <f>Y651*'MRIP Selectivity'!$P$35</f>
        <v>9.0321712954188795E-4</v>
      </c>
      <c r="AC651">
        <v>0.74741255597723821</v>
      </c>
      <c r="AD651">
        <v>0.94160359434525442</v>
      </c>
      <c r="AE651">
        <v>1.3432654004296583</v>
      </c>
      <c r="AF651">
        <f t="shared" si="274"/>
        <v>4.7061535469385633E-3</v>
      </c>
      <c r="AG651">
        <f t="shared" si="275"/>
        <v>5.9173093241604077E-3</v>
      </c>
      <c r="AH651">
        <f t="shared" si="276"/>
        <v>1.2132603191890106E-3</v>
      </c>
      <c r="AI651">
        <f t="shared" si="277"/>
        <v>1.3484100532531117E-2</v>
      </c>
      <c r="AJ651">
        <f t="shared" si="278"/>
        <v>1.1836723190287982E-2</v>
      </c>
      <c r="AK651">
        <f t="shared" si="279"/>
        <v>7.1875063566608846E-3</v>
      </c>
      <c r="AL651">
        <f t="shared" si="280"/>
        <v>7.1305696433494187E-3</v>
      </c>
      <c r="AM651">
        <f t="shared" si="281"/>
        <v>1.0623462871098971E-2</v>
      </c>
      <c r="AN651">
        <f t="shared" si="282"/>
        <v>5.9173093241604077E-3</v>
      </c>
      <c r="AO651">
        <v>0</v>
      </c>
      <c r="AP651">
        <f t="shared" si="283"/>
        <v>1.258088340298923E-2</v>
      </c>
      <c r="AQ651">
        <f t="shared" si="284"/>
        <v>6.2842892271189965E-3</v>
      </c>
      <c r="AR651">
        <v>1</v>
      </c>
      <c r="AS651">
        <f>AR651*'MRIP Selectivity'!$N$35</f>
        <v>6.2965941758702333E-3</v>
      </c>
      <c r="AT651">
        <f>AR651*'MRIP Selectivity'!$O$35</f>
        <v>6.2842892271189965E-3</v>
      </c>
      <c r="AU651">
        <f>AR651*'MRIP Selectivity'!$P$35</f>
        <v>9.0321712954188795E-4</v>
      </c>
      <c r="AV651">
        <v>1</v>
      </c>
      <c r="AW651">
        <f t="shared" si="285"/>
        <v>5</v>
      </c>
      <c r="AX651">
        <f t="shared" si="264"/>
        <v>0</v>
      </c>
      <c r="AY651">
        <f t="shared" si="265"/>
        <v>0</v>
      </c>
      <c r="AZ651">
        <f t="shared" si="266"/>
        <v>0</v>
      </c>
      <c r="BA651">
        <v>399.37422565999998</v>
      </c>
      <c r="BB651">
        <v>399.37422565999998</v>
      </c>
    </row>
    <row r="652" spans="1:54" x14ac:dyDescent="0.25">
      <c r="A652" t="s">
        <v>604</v>
      </c>
      <c r="B652" t="s">
        <v>3</v>
      </c>
      <c r="C652">
        <v>2014</v>
      </c>
      <c r="D652">
        <v>4</v>
      </c>
      <c r="E652">
        <v>7</v>
      </c>
      <c r="F652" t="s">
        <v>1861</v>
      </c>
      <c r="G652" t="s">
        <v>1769</v>
      </c>
      <c r="H652" t="s">
        <v>1890</v>
      </c>
      <c r="I652" t="s">
        <v>1824</v>
      </c>
      <c r="J652" t="s">
        <v>1767</v>
      </c>
      <c r="K652" t="str">
        <f t="shared" si="267"/>
        <v>Inshore</v>
      </c>
      <c r="L652">
        <v>0</v>
      </c>
      <c r="M652">
        <f t="shared" si="260"/>
        <v>0</v>
      </c>
      <c r="N652">
        <f t="shared" si="268"/>
        <v>1.258088340298923E-2</v>
      </c>
      <c r="O652">
        <f t="shared" si="269"/>
        <v>6.2842892271189965E-3</v>
      </c>
      <c r="P652">
        <v>0</v>
      </c>
      <c r="Q652">
        <f t="shared" si="270"/>
        <v>0</v>
      </c>
      <c r="R652">
        <v>0</v>
      </c>
      <c r="S652">
        <f t="shared" si="261"/>
        <v>0</v>
      </c>
      <c r="T652">
        <f t="shared" si="271"/>
        <v>0</v>
      </c>
      <c r="U652">
        <f t="shared" si="262"/>
        <v>1.0623462871098971E-2</v>
      </c>
      <c r="V652">
        <f t="shared" si="272"/>
        <v>0.84441310922369939</v>
      </c>
      <c r="W652">
        <f t="shared" si="263"/>
        <v>5.9173093241604077E-3</v>
      </c>
      <c r="X652">
        <f t="shared" si="273"/>
        <v>0.94160359434525431</v>
      </c>
      <c r="Y652">
        <v>1</v>
      </c>
      <c r="Z652">
        <f>Y652*'MRIP Selectivity'!$N$35</f>
        <v>6.2965941758702333E-3</v>
      </c>
      <c r="AA652">
        <f>Y652*'MRIP Selectivity'!$O$35</f>
        <v>6.2842892271189965E-3</v>
      </c>
      <c r="AB652">
        <f>Y652*'MRIP Selectivity'!$P$35</f>
        <v>9.0321712954188795E-4</v>
      </c>
      <c r="AC652">
        <v>0.74741255597723821</v>
      </c>
      <c r="AD652">
        <v>0.94160359434525442</v>
      </c>
      <c r="AE652">
        <v>1.3432654004296583</v>
      </c>
      <c r="AF652">
        <f t="shared" si="274"/>
        <v>4.7061535469385633E-3</v>
      </c>
      <c r="AG652">
        <f t="shared" si="275"/>
        <v>5.9173093241604077E-3</v>
      </c>
      <c r="AH652">
        <f t="shared" si="276"/>
        <v>1.2132603191890106E-3</v>
      </c>
      <c r="AI652">
        <f t="shared" si="277"/>
        <v>1.3484100532531117E-2</v>
      </c>
      <c r="AJ652">
        <f t="shared" si="278"/>
        <v>1.1836723190287982E-2</v>
      </c>
      <c r="AK652">
        <f t="shared" si="279"/>
        <v>7.1875063566608846E-3</v>
      </c>
      <c r="AL652">
        <f t="shared" si="280"/>
        <v>7.1305696433494187E-3</v>
      </c>
      <c r="AM652">
        <f t="shared" si="281"/>
        <v>1.0623462871098971E-2</v>
      </c>
      <c r="AN652">
        <f t="shared" si="282"/>
        <v>5.9173093241604077E-3</v>
      </c>
      <c r="AO652">
        <v>0</v>
      </c>
      <c r="AP652">
        <f t="shared" si="283"/>
        <v>1.258088340298923E-2</v>
      </c>
      <c r="AQ652">
        <f t="shared" si="284"/>
        <v>6.2842892271189965E-3</v>
      </c>
      <c r="AR652">
        <v>1</v>
      </c>
      <c r="AS652">
        <f>AR652*'MRIP Selectivity'!$N$35</f>
        <v>6.2965941758702333E-3</v>
      </c>
      <c r="AT652">
        <f>AR652*'MRIP Selectivity'!$O$35</f>
        <v>6.2842892271189965E-3</v>
      </c>
      <c r="AU652">
        <f>AR652*'MRIP Selectivity'!$P$35</f>
        <v>9.0321712954188795E-4</v>
      </c>
      <c r="AV652">
        <v>1</v>
      </c>
      <c r="AW652">
        <f t="shared" si="285"/>
        <v>5</v>
      </c>
      <c r="AX652">
        <f t="shared" si="264"/>
        <v>0</v>
      </c>
      <c r="AY652">
        <f t="shared" si="265"/>
        <v>0</v>
      </c>
      <c r="AZ652">
        <f t="shared" si="266"/>
        <v>0</v>
      </c>
      <c r="BA652">
        <v>399.37422565999998</v>
      </c>
      <c r="BB652">
        <v>399.37422565999998</v>
      </c>
    </row>
    <row r="653" spans="1:54" x14ac:dyDescent="0.25">
      <c r="A653" t="s">
        <v>605</v>
      </c>
      <c r="B653" t="s">
        <v>3</v>
      </c>
      <c r="C653">
        <v>2014</v>
      </c>
      <c r="D653">
        <v>4</v>
      </c>
      <c r="E653">
        <v>7</v>
      </c>
      <c r="F653" t="s">
        <v>1861</v>
      </c>
      <c r="G653" t="s">
        <v>1769</v>
      </c>
      <c r="H653" t="s">
        <v>1890</v>
      </c>
      <c r="I653" t="s">
        <v>1824</v>
      </c>
      <c r="J653" t="s">
        <v>1767</v>
      </c>
      <c r="K653" t="str">
        <f t="shared" si="267"/>
        <v>Inshore</v>
      </c>
      <c r="L653">
        <v>0</v>
      </c>
      <c r="M653">
        <f t="shared" si="260"/>
        <v>0</v>
      </c>
      <c r="N653">
        <f t="shared" si="268"/>
        <v>1.258088340298923E-2</v>
      </c>
      <c r="O653">
        <f t="shared" si="269"/>
        <v>6.2842892271189965E-3</v>
      </c>
      <c r="P653">
        <v>0</v>
      </c>
      <c r="Q653">
        <f t="shared" si="270"/>
        <v>0</v>
      </c>
      <c r="R653">
        <v>0</v>
      </c>
      <c r="S653">
        <f t="shared" si="261"/>
        <v>0</v>
      </c>
      <c r="T653">
        <f t="shared" si="271"/>
        <v>0</v>
      </c>
      <c r="U653">
        <f t="shared" si="262"/>
        <v>1.0623462871098971E-2</v>
      </c>
      <c r="V653">
        <f t="shared" si="272"/>
        <v>0.84441310922369939</v>
      </c>
      <c r="W653">
        <f t="shared" si="263"/>
        <v>5.9173093241604077E-3</v>
      </c>
      <c r="X653">
        <f t="shared" si="273"/>
        <v>0.94160359434525431</v>
      </c>
      <c r="Y653">
        <v>1</v>
      </c>
      <c r="Z653">
        <f>Y653*'MRIP Selectivity'!$N$35</f>
        <v>6.2965941758702333E-3</v>
      </c>
      <c r="AA653">
        <f>Y653*'MRIP Selectivity'!$O$35</f>
        <v>6.2842892271189965E-3</v>
      </c>
      <c r="AB653">
        <f>Y653*'MRIP Selectivity'!$P$35</f>
        <v>9.0321712954188795E-4</v>
      </c>
      <c r="AC653">
        <v>0.74741255597723821</v>
      </c>
      <c r="AD653">
        <v>0.94160359434525442</v>
      </c>
      <c r="AE653">
        <v>1.3432654004296583</v>
      </c>
      <c r="AF653">
        <f t="shared" si="274"/>
        <v>4.7061535469385633E-3</v>
      </c>
      <c r="AG653">
        <f t="shared" si="275"/>
        <v>5.9173093241604077E-3</v>
      </c>
      <c r="AH653">
        <f t="shared" si="276"/>
        <v>1.2132603191890106E-3</v>
      </c>
      <c r="AI653">
        <f t="shared" si="277"/>
        <v>1.3484100532531117E-2</v>
      </c>
      <c r="AJ653">
        <f t="shared" si="278"/>
        <v>1.1836723190287982E-2</v>
      </c>
      <c r="AK653">
        <f t="shared" si="279"/>
        <v>7.1875063566608846E-3</v>
      </c>
      <c r="AL653">
        <f t="shared" si="280"/>
        <v>7.1305696433494187E-3</v>
      </c>
      <c r="AM653">
        <f t="shared" si="281"/>
        <v>1.0623462871098971E-2</v>
      </c>
      <c r="AN653">
        <f t="shared" si="282"/>
        <v>5.9173093241604077E-3</v>
      </c>
      <c r="AO653">
        <v>0</v>
      </c>
      <c r="AP653">
        <f t="shared" si="283"/>
        <v>1.258088340298923E-2</v>
      </c>
      <c r="AQ653">
        <f t="shared" si="284"/>
        <v>6.2842892271189965E-3</v>
      </c>
      <c r="AR653">
        <v>1</v>
      </c>
      <c r="AS653">
        <f>AR653*'MRIP Selectivity'!$N$35</f>
        <v>6.2965941758702333E-3</v>
      </c>
      <c r="AT653">
        <f>AR653*'MRIP Selectivity'!$O$35</f>
        <v>6.2842892271189965E-3</v>
      </c>
      <c r="AU653">
        <f>AR653*'MRIP Selectivity'!$P$35</f>
        <v>9.0321712954188795E-4</v>
      </c>
      <c r="AV653">
        <v>1</v>
      </c>
      <c r="AW653">
        <f t="shared" si="285"/>
        <v>5</v>
      </c>
      <c r="AX653">
        <f t="shared" si="264"/>
        <v>0</v>
      </c>
      <c r="AY653">
        <f t="shared" si="265"/>
        <v>0</v>
      </c>
      <c r="AZ653">
        <f t="shared" si="266"/>
        <v>0</v>
      </c>
      <c r="BA653">
        <v>399.37422565999998</v>
      </c>
      <c r="BB653">
        <v>399.37422565999998</v>
      </c>
    </row>
    <row r="654" spans="1:54" x14ac:dyDescent="0.25">
      <c r="A654" t="s">
        <v>606</v>
      </c>
      <c r="B654" t="s">
        <v>3</v>
      </c>
      <c r="C654">
        <v>2014</v>
      </c>
      <c r="D654">
        <v>4</v>
      </c>
      <c r="E654">
        <v>7</v>
      </c>
      <c r="F654" t="s">
        <v>1859</v>
      </c>
      <c r="G654" t="s">
        <v>1769</v>
      </c>
      <c r="H654" t="s">
        <v>1890</v>
      </c>
      <c r="I654" t="s">
        <v>1812</v>
      </c>
      <c r="J654" t="s">
        <v>1819</v>
      </c>
      <c r="K654" t="str">
        <f t="shared" si="267"/>
        <v>Offshore</v>
      </c>
      <c r="L654">
        <v>0</v>
      </c>
      <c r="M654">
        <f t="shared" si="260"/>
        <v>0</v>
      </c>
      <c r="N654">
        <f t="shared" si="268"/>
        <v>0.10064706722391384</v>
      </c>
      <c r="O654">
        <f t="shared" si="269"/>
        <v>5.0274313816951972E-2</v>
      </c>
      <c r="P654">
        <v>0</v>
      </c>
      <c r="Q654">
        <f t="shared" si="270"/>
        <v>0</v>
      </c>
      <c r="R654">
        <v>0</v>
      </c>
      <c r="S654">
        <f t="shared" si="261"/>
        <v>0</v>
      </c>
      <c r="T654">
        <f t="shared" si="271"/>
        <v>0</v>
      </c>
      <c r="U654">
        <f t="shared" si="262"/>
        <v>8.4987702968791767E-2</v>
      </c>
      <c r="V654">
        <f t="shared" si="272"/>
        <v>0.84441310922369939</v>
      </c>
      <c r="W654">
        <f t="shared" si="263"/>
        <v>4.7338474593283261E-2</v>
      </c>
      <c r="X654">
        <f t="shared" si="273"/>
        <v>0.94160359434525431</v>
      </c>
      <c r="Y654">
        <v>8</v>
      </c>
      <c r="Z654">
        <f>Y654*'MRIP Selectivity'!$N$35</f>
        <v>5.0372753406961866E-2</v>
      </c>
      <c r="AA654">
        <f>Y654*'MRIP Selectivity'!$O$35</f>
        <v>5.0274313816951972E-2</v>
      </c>
      <c r="AB654">
        <f>Y654*'MRIP Selectivity'!$P$35</f>
        <v>7.2257370363351036E-3</v>
      </c>
      <c r="AC654">
        <v>0.74741255597723821</v>
      </c>
      <c r="AD654">
        <v>0.94160359434525442</v>
      </c>
      <c r="AE654">
        <v>1.3432654004296583</v>
      </c>
      <c r="AF654">
        <f t="shared" si="274"/>
        <v>3.7649228375508506E-2</v>
      </c>
      <c r="AG654">
        <f t="shared" si="275"/>
        <v>4.7338474593283261E-2</v>
      </c>
      <c r="AH654">
        <f t="shared" si="276"/>
        <v>9.7060825535120847E-3</v>
      </c>
      <c r="AI654">
        <f t="shared" si="277"/>
        <v>0.10787280426024894</v>
      </c>
      <c r="AJ654">
        <f t="shared" si="278"/>
        <v>9.4693785522303855E-2</v>
      </c>
      <c r="AK654">
        <f t="shared" si="279"/>
        <v>5.7500050853287077E-2</v>
      </c>
      <c r="AL654">
        <f t="shared" si="280"/>
        <v>5.7044557146795349E-2</v>
      </c>
      <c r="AM654">
        <f t="shared" si="281"/>
        <v>8.4987702968791767E-2</v>
      </c>
      <c r="AN654">
        <f t="shared" si="282"/>
        <v>4.7338474593283261E-2</v>
      </c>
      <c r="AO654">
        <v>0</v>
      </c>
      <c r="AP654">
        <f t="shared" si="283"/>
        <v>0.10064706722391384</v>
      </c>
      <c r="AQ654">
        <f t="shared" si="284"/>
        <v>5.0274313816951972E-2</v>
      </c>
      <c r="AR654">
        <v>8</v>
      </c>
      <c r="AS654">
        <f>AR654*'MRIP Selectivity'!$N$35</f>
        <v>5.0372753406961866E-2</v>
      </c>
      <c r="AT654">
        <f>AR654*'MRIP Selectivity'!$O$35</f>
        <v>5.0274313816951972E-2</v>
      </c>
      <c r="AU654">
        <f>AR654*'MRIP Selectivity'!$P$35</f>
        <v>7.2257370363351036E-3</v>
      </c>
      <c r="AV654">
        <v>4</v>
      </c>
      <c r="AW654">
        <f t="shared" si="285"/>
        <v>20</v>
      </c>
      <c r="AX654">
        <f t="shared" si="264"/>
        <v>0</v>
      </c>
      <c r="AY654">
        <f t="shared" si="265"/>
        <v>0</v>
      </c>
      <c r="AZ654">
        <f t="shared" si="266"/>
        <v>0</v>
      </c>
      <c r="BA654">
        <v>151.13790849</v>
      </c>
      <c r="BB654">
        <v>151.13790849</v>
      </c>
    </row>
    <row r="655" spans="1:54" x14ac:dyDescent="0.25">
      <c r="A655" t="s">
        <v>607</v>
      </c>
      <c r="B655" t="s">
        <v>3</v>
      </c>
      <c r="C655">
        <v>2014</v>
      </c>
      <c r="D655">
        <v>4</v>
      </c>
      <c r="E655">
        <v>7</v>
      </c>
      <c r="F655" t="s">
        <v>1859</v>
      </c>
      <c r="G655" t="s">
        <v>1769</v>
      </c>
      <c r="H655" t="s">
        <v>1890</v>
      </c>
      <c r="I655" t="s">
        <v>1812</v>
      </c>
      <c r="J655" t="s">
        <v>1767</v>
      </c>
      <c r="K655" t="str">
        <f t="shared" si="267"/>
        <v>Inshore</v>
      </c>
      <c r="L655">
        <v>0</v>
      </c>
      <c r="M655">
        <f t="shared" si="260"/>
        <v>0</v>
      </c>
      <c r="N655">
        <f t="shared" si="268"/>
        <v>2.516176680597846E-2</v>
      </c>
      <c r="O655">
        <f t="shared" si="269"/>
        <v>1.2568578454237993E-2</v>
      </c>
      <c r="P655">
        <v>0</v>
      </c>
      <c r="Q655">
        <f t="shared" si="270"/>
        <v>0</v>
      </c>
      <c r="R655">
        <v>0</v>
      </c>
      <c r="S655">
        <f t="shared" si="261"/>
        <v>0</v>
      </c>
      <c r="T655">
        <f t="shared" si="271"/>
        <v>0</v>
      </c>
      <c r="U655">
        <f t="shared" si="262"/>
        <v>2.1246925742197942E-2</v>
      </c>
      <c r="V655">
        <f t="shared" si="272"/>
        <v>0.84441310922369939</v>
      </c>
      <c r="W655">
        <f t="shared" si="263"/>
        <v>1.1834618648320815E-2</v>
      </c>
      <c r="X655">
        <f t="shared" si="273"/>
        <v>0.94160359434525431</v>
      </c>
      <c r="Y655">
        <v>2</v>
      </c>
      <c r="Z655">
        <f>Y655*'MRIP Selectivity'!$N$35</f>
        <v>1.2593188351740467E-2</v>
      </c>
      <c r="AA655">
        <f>Y655*'MRIP Selectivity'!$O$35</f>
        <v>1.2568578454237993E-2</v>
      </c>
      <c r="AB655">
        <f>Y655*'MRIP Selectivity'!$P$35</f>
        <v>1.8064342590837759E-3</v>
      </c>
      <c r="AC655">
        <v>0.74741255597723821</v>
      </c>
      <c r="AD655">
        <v>0.94160359434525442</v>
      </c>
      <c r="AE655">
        <v>1.3432654004296583</v>
      </c>
      <c r="AF655">
        <f t="shared" si="274"/>
        <v>9.4123070938771265E-3</v>
      </c>
      <c r="AG655">
        <f t="shared" si="275"/>
        <v>1.1834618648320815E-2</v>
      </c>
      <c r="AH655">
        <f t="shared" si="276"/>
        <v>2.4265206383780212E-3</v>
      </c>
      <c r="AI655">
        <f t="shared" si="277"/>
        <v>2.6968201065062234E-2</v>
      </c>
      <c r="AJ655">
        <f t="shared" si="278"/>
        <v>2.3673446380575964E-2</v>
      </c>
      <c r="AK655">
        <f t="shared" si="279"/>
        <v>1.4375012713321769E-2</v>
      </c>
      <c r="AL655">
        <f t="shared" si="280"/>
        <v>1.4261139286698837E-2</v>
      </c>
      <c r="AM655">
        <f t="shared" si="281"/>
        <v>2.1246925742197942E-2</v>
      </c>
      <c r="AN655">
        <f t="shared" si="282"/>
        <v>1.1834618648320815E-2</v>
      </c>
      <c r="AO655">
        <v>0</v>
      </c>
      <c r="AP655">
        <f t="shared" si="283"/>
        <v>2.516176680597846E-2</v>
      </c>
      <c r="AQ655">
        <f t="shared" si="284"/>
        <v>1.2568578454237993E-2</v>
      </c>
      <c r="AR655">
        <v>2</v>
      </c>
      <c r="AS655">
        <f>AR655*'MRIP Selectivity'!$N$35</f>
        <v>1.2593188351740467E-2</v>
      </c>
      <c r="AT655">
        <f>AR655*'MRIP Selectivity'!$O$35</f>
        <v>1.2568578454237993E-2</v>
      </c>
      <c r="AU655">
        <f>AR655*'MRIP Selectivity'!$P$35</f>
        <v>1.8064342590837759E-3</v>
      </c>
      <c r="AV655">
        <v>1</v>
      </c>
      <c r="AW655">
        <f t="shared" si="285"/>
        <v>5</v>
      </c>
      <c r="AX655">
        <f t="shared" si="264"/>
        <v>0</v>
      </c>
      <c r="AY655">
        <f t="shared" si="265"/>
        <v>0</v>
      </c>
      <c r="AZ655">
        <f t="shared" si="266"/>
        <v>0</v>
      </c>
      <c r="BA655">
        <v>151.13790849</v>
      </c>
      <c r="BB655">
        <v>151.13790849</v>
      </c>
    </row>
    <row r="656" spans="1:54" x14ac:dyDescent="0.25">
      <c r="A656" t="s">
        <v>608</v>
      </c>
      <c r="B656" t="s">
        <v>3</v>
      </c>
      <c r="C656">
        <v>2014</v>
      </c>
      <c r="D656">
        <v>4</v>
      </c>
      <c r="E656">
        <v>7</v>
      </c>
      <c r="F656" t="s">
        <v>1859</v>
      </c>
      <c r="G656" t="s">
        <v>1769</v>
      </c>
      <c r="H656" t="s">
        <v>1890</v>
      </c>
      <c r="I656" t="s">
        <v>1812</v>
      </c>
      <c r="J656" t="s">
        <v>1819</v>
      </c>
      <c r="K656" t="str">
        <f t="shared" si="267"/>
        <v>Offshore</v>
      </c>
      <c r="L656">
        <v>2.1802299424</v>
      </c>
      <c r="M656">
        <f t="shared" si="260"/>
        <v>329.51539352160916</v>
      </c>
      <c r="N656">
        <f t="shared" si="268"/>
        <v>2.2431343594149462</v>
      </c>
      <c r="O656">
        <f t="shared" si="269"/>
        <v>2.2116513885355951</v>
      </c>
      <c r="P656">
        <v>34.086191987401577</v>
      </c>
      <c r="Q656">
        <f t="shared" si="270"/>
        <v>15.634218815415153</v>
      </c>
      <c r="R656">
        <v>4.2057612203662069</v>
      </c>
      <c r="S656">
        <f t="shared" si="261"/>
        <v>635.64995445449847</v>
      </c>
      <c r="T656">
        <f t="shared" si="271"/>
        <v>1.9290447941176789</v>
      </c>
      <c r="U656">
        <f t="shared" si="262"/>
        <v>4.2588785347217017</v>
      </c>
      <c r="V656">
        <f t="shared" si="272"/>
        <v>1.8986283709873275</v>
      </c>
      <c r="W656">
        <f t="shared" si="263"/>
        <v>4.235347766987009</v>
      </c>
      <c r="X656">
        <f t="shared" si="273"/>
        <v>1.9150159871223502</v>
      </c>
      <c r="Y656">
        <v>5</v>
      </c>
      <c r="Z656">
        <f>Y656*'MRIP Selectivity'!$N$35</f>
        <v>3.1482970879351167E-2</v>
      </c>
      <c r="AA656">
        <f>Y656*'MRIP Selectivity'!$O$35</f>
        <v>3.1421446135594985E-2</v>
      </c>
      <c r="AB656">
        <f>Y656*'MRIP Selectivity'!$P$35</f>
        <v>4.5160856477094394E-3</v>
      </c>
      <c r="AC656">
        <v>0.74741255597723821</v>
      </c>
      <c r="AD656">
        <v>0.94160359434525442</v>
      </c>
      <c r="AE656">
        <v>1.3432654004296583</v>
      </c>
      <c r="AF656">
        <f t="shared" si="274"/>
        <v>2.3530767734692815E-2</v>
      </c>
      <c r="AG656">
        <f t="shared" si="275"/>
        <v>2.9586546620802043E-2</v>
      </c>
      <c r="AH656">
        <f t="shared" si="276"/>
        <v>6.0663015959450525E-3</v>
      </c>
      <c r="AI656">
        <f t="shared" si="277"/>
        <v>6.742050266265559E-2</v>
      </c>
      <c r="AJ656">
        <f t="shared" si="278"/>
        <v>5.9183615951439908E-2</v>
      </c>
      <c r="AK656">
        <f t="shared" si="279"/>
        <v>3.5937531783304423E-2</v>
      </c>
      <c r="AL656">
        <f t="shared" si="280"/>
        <v>3.5652848216747093E-2</v>
      </c>
      <c r="AM656">
        <f t="shared" si="281"/>
        <v>4.2588785347217017</v>
      </c>
      <c r="AN656">
        <f t="shared" si="282"/>
        <v>4.235347766987009</v>
      </c>
      <c r="AO656">
        <v>2</v>
      </c>
      <c r="AP656">
        <f t="shared" si="283"/>
        <v>2.0629044170149462</v>
      </c>
      <c r="AQ656">
        <f t="shared" si="284"/>
        <v>2.0314214461355951</v>
      </c>
      <c r="AR656">
        <v>5</v>
      </c>
      <c r="AS656">
        <f>AR656*'MRIP Selectivity'!$N$35</f>
        <v>3.1482970879351167E-2</v>
      </c>
      <c r="AT656">
        <f>AR656*'MRIP Selectivity'!$O$35</f>
        <v>3.1421446135594985E-2</v>
      </c>
      <c r="AU656">
        <f>AR656*'MRIP Selectivity'!$P$35</f>
        <v>4.5160856477094394E-3</v>
      </c>
      <c r="AV656">
        <v>9</v>
      </c>
      <c r="AW656">
        <f t="shared" si="285"/>
        <v>45</v>
      </c>
      <c r="AX656">
        <f t="shared" si="264"/>
        <v>0</v>
      </c>
      <c r="AY656">
        <f t="shared" si="265"/>
        <v>0</v>
      </c>
      <c r="AZ656">
        <f t="shared" si="266"/>
        <v>0</v>
      </c>
      <c r="BA656">
        <v>151.13790849</v>
      </c>
      <c r="BB656">
        <v>151.13790849</v>
      </c>
    </row>
    <row r="657" spans="1:54" x14ac:dyDescent="0.25">
      <c r="A657" t="s">
        <v>609</v>
      </c>
      <c r="B657" t="s">
        <v>3</v>
      </c>
      <c r="C657">
        <v>2014</v>
      </c>
      <c r="D657">
        <v>4</v>
      </c>
      <c r="E657">
        <v>7</v>
      </c>
      <c r="F657" t="s">
        <v>1859</v>
      </c>
      <c r="G657" t="s">
        <v>1769</v>
      </c>
      <c r="H657" t="s">
        <v>1890</v>
      </c>
      <c r="I657" t="s">
        <v>1812</v>
      </c>
      <c r="J657" t="s">
        <v>1819</v>
      </c>
      <c r="K657" t="str">
        <f t="shared" si="267"/>
        <v>Offshore</v>
      </c>
      <c r="L657">
        <v>5.4505748560000002</v>
      </c>
      <c r="M657">
        <f t="shared" si="260"/>
        <v>823.78848380402292</v>
      </c>
      <c r="N657">
        <f t="shared" si="268"/>
        <v>5.6015454568358711</v>
      </c>
      <c r="O657">
        <f t="shared" si="269"/>
        <v>5.5259863267254286</v>
      </c>
      <c r="P657">
        <v>84.651145</v>
      </c>
      <c r="Q657">
        <f t="shared" si="270"/>
        <v>15.530682035641783</v>
      </c>
      <c r="R657">
        <v>10.334156141559435</v>
      </c>
      <c r="S657">
        <f t="shared" si="261"/>
        <v>1561.8827452443813</v>
      </c>
      <c r="T657">
        <f t="shared" si="271"/>
        <v>1.8959754548061258</v>
      </c>
      <c r="U657">
        <f t="shared" si="262"/>
        <v>10.461637696012621</v>
      </c>
      <c r="V657">
        <f t="shared" si="272"/>
        <v>1.8676341692890692</v>
      </c>
      <c r="W657">
        <f t="shared" si="263"/>
        <v>10.405163853449359</v>
      </c>
      <c r="X657">
        <f t="shared" si="273"/>
        <v>1.8829514295261056</v>
      </c>
      <c r="Y657">
        <v>12</v>
      </c>
      <c r="Z657">
        <f>Y657*'MRIP Selectivity'!$N$35</f>
        <v>7.5559130110442796E-2</v>
      </c>
      <c r="AA657">
        <f>Y657*'MRIP Selectivity'!$O$35</f>
        <v>7.5411470725427962E-2</v>
      </c>
      <c r="AB657">
        <f>Y657*'MRIP Selectivity'!$P$35</f>
        <v>1.0838605554502655E-2</v>
      </c>
      <c r="AC657">
        <v>0.74741255597723821</v>
      </c>
      <c r="AD657">
        <v>0.94160359434525442</v>
      </c>
      <c r="AE657">
        <v>1.3432654004296583</v>
      </c>
      <c r="AF657">
        <f t="shared" si="274"/>
        <v>5.6473842563262752E-2</v>
      </c>
      <c r="AG657">
        <f t="shared" si="275"/>
        <v>7.1007711889924899E-2</v>
      </c>
      <c r="AH657">
        <f t="shared" si="276"/>
        <v>1.4559123830268127E-2</v>
      </c>
      <c r="AI657">
        <f t="shared" si="277"/>
        <v>0.16180920639037344</v>
      </c>
      <c r="AJ657">
        <f t="shared" si="278"/>
        <v>0.14204067828345579</v>
      </c>
      <c r="AK657">
        <f t="shared" si="279"/>
        <v>8.6250076279930615E-2</v>
      </c>
      <c r="AL657">
        <f t="shared" si="280"/>
        <v>8.5566835720193024E-2</v>
      </c>
      <c r="AM657">
        <f t="shared" si="281"/>
        <v>10.461637696012621</v>
      </c>
      <c r="AN657">
        <f t="shared" si="282"/>
        <v>10.405163853449359</v>
      </c>
      <c r="AO657">
        <v>5</v>
      </c>
      <c r="AP657">
        <f t="shared" si="283"/>
        <v>5.1509706008358709</v>
      </c>
      <c r="AQ657">
        <f t="shared" si="284"/>
        <v>5.0754114707254283</v>
      </c>
      <c r="AR657">
        <v>12</v>
      </c>
      <c r="AS657">
        <f>AR657*'MRIP Selectivity'!$N$35</f>
        <v>7.5559130110442796E-2</v>
      </c>
      <c r="AT657">
        <f>AR657*'MRIP Selectivity'!$O$35</f>
        <v>7.5411470725427962E-2</v>
      </c>
      <c r="AU657">
        <f>AR657*'MRIP Selectivity'!$P$35</f>
        <v>1.0838605554502655E-2</v>
      </c>
      <c r="AV657">
        <v>4</v>
      </c>
      <c r="AW657">
        <f t="shared" si="285"/>
        <v>20</v>
      </c>
      <c r="AX657">
        <f t="shared" si="264"/>
        <v>0</v>
      </c>
      <c r="AY657">
        <f t="shared" si="265"/>
        <v>0</v>
      </c>
      <c r="AZ657">
        <f t="shared" si="266"/>
        <v>0</v>
      </c>
      <c r="BA657">
        <v>151.13790849</v>
      </c>
      <c r="BB657">
        <v>151.13790849</v>
      </c>
    </row>
    <row r="658" spans="1:54" x14ac:dyDescent="0.25">
      <c r="A658" t="s">
        <v>610</v>
      </c>
      <c r="B658" t="s">
        <v>3</v>
      </c>
      <c r="C658">
        <v>2014</v>
      </c>
      <c r="D658">
        <v>4</v>
      </c>
      <c r="E658">
        <v>8</v>
      </c>
      <c r="F658" t="s">
        <v>1833</v>
      </c>
      <c r="G658" t="s">
        <v>1769</v>
      </c>
      <c r="H658" t="s">
        <v>1840</v>
      </c>
      <c r="I658" t="s">
        <v>1837</v>
      </c>
      <c r="J658" t="s">
        <v>1819</v>
      </c>
      <c r="K658" t="str">
        <f t="shared" si="267"/>
        <v>Offshore</v>
      </c>
      <c r="L658">
        <v>0</v>
      </c>
      <c r="M658">
        <f t="shared" si="260"/>
        <v>0</v>
      </c>
      <c r="N658">
        <f t="shared" si="268"/>
        <v>0.18871325104483844</v>
      </c>
      <c r="O658">
        <f t="shared" si="269"/>
        <v>9.4264338406784942E-2</v>
      </c>
      <c r="P658">
        <v>0</v>
      </c>
      <c r="Q658">
        <f t="shared" si="270"/>
        <v>0</v>
      </c>
      <c r="R658">
        <v>0</v>
      </c>
      <c r="S658">
        <f t="shared" si="261"/>
        <v>0</v>
      </c>
      <c r="T658">
        <f t="shared" si="271"/>
        <v>0</v>
      </c>
      <c r="U658">
        <f t="shared" si="262"/>
        <v>0.15935194306648456</v>
      </c>
      <c r="V658">
        <f t="shared" si="272"/>
        <v>0.84441310922369939</v>
      </c>
      <c r="W658">
        <f t="shared" si="263"/>
        <v>8.875963986240612E-2</v>
      </c>
      <c r="X658">
        <f t="shared" si="273"/>
        <v>0.94160359434525442</v>
      </c>
      <c r="Y658">
        <v>15</v>
      </c>
      <c r="Z658">
        <f>Y658*'MRIP Selectivity'!$N$35</f>
        <v>9.4448912638053495E-2</v>
      </c>
      <c r="AA658">
        <f>Y658*'MRIP Selectivity'!$O$35</f>
        <v>9.4264338406784942E-2</v>
      </c>
      <c r="AB658">
        <f>Y658*'MRIP Selectivity'!$P$35</f>
        <v>1.354825694312832E-2</v>
      </c>
      <c r="AC658">
        <v>0.74741255597723821</v>
      </c>
      <c r="AD658">
        <v>0.94160359434525442</v>
      </c>
      <c r="AE658">
        <v>1.3432654004296583</v>
      </c>
      <c r="AF658">
        <f t="shared" si="274"/>
        <v>7.0592303204078444E-2</v>
      </c>
      <c r="AG658">
        <f t="shared" si="275"/>
        <v>8.875963986240612E-2</v>
      </c>
      <c r="AH658">
        <f t="shared" si="276"/>
        <v>1.819890478783516E-2</v>
      </c>
      <c r="AI658">
        <f t="shared" si="277"/>
        <v>0.20226150798796677</v>
      </c>
      <c r="AJ658">
        <f t="shared" si="278"/>
        <v>0.17755084785431974</v>
      </c>
      <c r="AK658">
        <f t="shared" si="279"/>
        <v>0.10781259534991326</v>
      </c>
      <c r="AL658">
        <f t="shared" si="280"/>
        <v>0.10695854465024128</v>
      </c>
      <c r="AM658">
        <f t="shared" si="281"/>
        <v>0.15935194306648456</v>
      </c>
      <c r="AN658">
        <f t="shared" si="282"/>
        <v>8.875963986240612E-2</v>
      </c>
      <c r="AO658">
        <v>0</v>
      </c>
      <c r="AP658">
        <f t="shared" si="283"/>
        <v>0.18871325104483844</v>
      </c>
      <c r="AQ658">
        <f t="shared" si="284"/>
        <v>9.4264338406784942E-2</v>
      </c>
      <c r="AR658">
        <v>15</v>
      </c>
      <c r="AS658">
        <f>AR658*'MRIP Selectivity'!$N$35</f>
        <v>9.4448912638053495E-2</v>
      </c>
      <c r="AT658">
        <f>AR658*'MRIP Selectivity'!$O$35</f>
        <v>9.4264338406784942E-2</v>
      </c>
      <c r="AU658">
        <f>AR658*'MRIP Selectivity'!$P$35</f>
        <v>1.354825694312832E-2</v>
      </c>
      <c r="AV658">
        <v>16</v>
      </c>
      <c r="AW658">
        <f t="shared" si="285"/>
        <v>80</v>
      </c>
      <c r="AX658">
        <f t="shared" si="264"/>
        <v>0</v>
      </c>
      <c r="AY658">
        <f t="shared" si="265"/>
        <v>0</v>
      </c>
      <c r="AZ658">
        <f t="shared" si="266"/>
        <v>0</v>
      </c>
      <c r="BA658">
        <v>4.8108127578</v>
      </c>
      <c r="BB658">
        <v>4.8108127578</v>
      </c>
    </row>
    <row r="659" spans="1:54" x14ac:dyDescent="0.25">
      <c r="A659" t="s">
        <v>611</v>
      </c>
      <c r="B659" t="s">
        <v>3</v>
      </c>
      <c r="C659">
        <v>2014</v>
      </c>
      <c r="D659">
        <v>4</v>
      </c>
      <c r="E659">
        <v>8</v>
      </c>
      <c r="F659" t="s">
        <v>1846</v>
      </c>
      <c r="G659" t="s">
        <v>1769</v>
      </c>
      <c r="H659" t="s">
        <v>1894</v>
      </c>
      <c r="I659" t="s">
        <v>1824</v>
      </c>
      <c r="J659" t="s">
        <v>1767</v>
      </c>
      <c r="K659" t="str">
        <f t="shared" si="267"/>
        <v>Inshore</v>
      </c>
      <c r="L659">
        <v>0</v>
      </c>
      <c r="M659">
        <f t="shared" si="260"/>
        <v>0</v>
      </c>
      <c r="N659">
        <f t="shared" si="268"/>
        <v>1.258088340298923E-2</v>
      </c>
      <c r="O659">
        <f t="shared" si="269"/>
        <v>6.2842892271189965E-3</v>
      </c>
      <c r="P659">
        <v>0</v>
      </c>
      <c r="Q659">
        <f t="shared" si="270"/>
        <v>0</v>
      </c>
      <c r="R659">
        <v>0</v>
      </c>
      <c r="S659">
        <f t="shared" si="261"/>
        <v>0</v>
      </c>
      <c r="T659">
        <f t="shared" si="271"/>
        <v>0</v>
      </c>
      <c r="U659">
        <f t="shared" si="262"/>
        <v>1.0623462871098971E-2</v>
      </c>
      <c r="V659">
        <f t="shared" si="272"/>
        <v>0.84441310922369939</v>
      </c>
      <c r="W659">
        <f t="shared" si="263"/>
        <v>5.9173093241604077E-3</v>
      </c>
      <c r="X659">
        <f t="shared" si="273"/>
        <v>0.94160359434525431</v>
      </c>
      <c r="Y659">
        <v>1</v>
      </c>
      <c r="Z659">
        <f>Y659*'MRIP Selectivity'!$N$35</f>
        <v>6.2965941758702333E-3</v>
      </c>
      <c r="AA659">
        <f>Y659*'MRIP Selectivity'!$O$35</f>
        <v>6.2842892271189965E-3</v>
      </c>
      <c r="AB659">
        <f>Y659*'MRIP Selectivity'!$P$35</f>
        <v>9.0321712954188795E-4</v>
      </c>
      <c r="AC659">
        <v>0.74741255597723821</v>
      </c>
      <c r="AD659">
        <v>0.94160359434525442</v>
      </c>
      <c r="AE659">
        <v>1.3432654004296583</v>
      </c>
      <c r="AF659">
        <f t="shared" si="274"/>
        <v>4.7061535469385633E-3</v>
      </c>
      <c r="AG659">
        <f t="shared" si="275"/>
        <v>5.9173093241604077E-3</v>
      </c>
      <c r="AH659">
        <f t="shared" si="276"/>
        <v>1.2132603191890106E-3</v>
      </c>
      <c r="AI659">
        <f t="shared" si="277"/>
        <v>1.3484100532531117E-2</v>
      </c>
      <c r="AJ659">
        <f t="shared" si="278"/>
        <v>1.1836723190287982E-2</v>
      </c>
      <c r="AK659">
        <f t="shared" si="279"/>
        <v>7.1875063566608846E-3</v>
      </c>
      <c r="AL659">
        <f t="shared" si="280"/>
        <v>7.1305696433494187E-3</v>
      </c>
      <c r="AM659">
        <f t="shared" si="281"/>
        <v>1.0623462871098971E-2</v>
      </c>
      <c r="AN659">
        <f t="shared" si="282"/>
        <v>5.9173093241604077E-3</v>
      </c>
      <c r="AO659">
        <v>0</v>
      </c>
      <c r="AP659">
        <f t="shared" si="283"/>
        <v>1.258088340298923E-2</v>
      </c>
      <c r="AQ659">
        <f t="shared" si="284"/>
        <v>6.2842892271189965E-3</v>
      </c>
      <c r="AR659">
        <v>1</v>
      </c>
      <c r="AS659">
        <f>AR659*'MRIP Selectivity'!$N$35</f>
        <v>6.2965941758702333E-3</v>
      </c>
      <c r="AT659">
        <f>AR659*'MRIP Selectivity'!$O$35</f>
        <v>6.2842892271189965E-3</v>
      </c>
      <c r="AU659">
        <f>AR659*'MRIP Selectivity'!$P$35</f>
        <v>9.0321712954188795E-4</v>
      </c>
      <c r="AV659">
        <v>1</v>
      </c>
      <c r="AW659">
        <f t="shared" si="285"/>
        <v>5</v>
      </c>
      <c r="AX659">
        <f t="shared" si="264"/>
        <v>0</v>
      </c>
      <c r="AY659">
        <f t="shared" si="265"/>
        <v>0</v>
      </c>
      <c r="AZ659">
        <f t="shared" si="266"/>
        <v>0</v>
      </c>
      <c r="BA659">
        <v>455.49502680000001</v>
      </c>
      <c r="BB659">
        <v>455.49502680000001</v>
      </c>
    </row>
    <row r="660" spans="1:54" x14ac:dyDescent="0.25">
      <c r="A660" t="s">
        <v>612</v>
      </c>
      <c r="B660" t="s">
        <v>3</v>
      </c>
      <c r="C660">
        <v>2014</v>
      </c>
      <c r="D660">
        <v>4</v>
      </c>
      <c r="E660">
        <v>8</v>
      </c>
      <c r="F660" t="s">
        <v>1846</v>
      </c>
      <c r="G660" t="s">
        <v>1769</v>
      </c>
      <c r="H660" t="s">
        <v>1894</v>
      </c>
      <c r="I660" t="s">
        <v>1824</v>
      </c>
      <c r="J660" t="s">
        <v>1767</v>
      </c>
      <c r="K660" t="str">
        <f t="shared" si="267"/>
        <v>Inshore</v>
      </c>
      <c r="L660">
        <v>0</v>
      </c>
      <c r="M660">
        <f t="shared" si="260"/>
        <v>0</v>
      </c>
      <c r="N660">
        <f t="shared" si="268"/>
        <v>1.258088340298923E-2</v>
      </c>
      <c r="O660">
        <f t="shared" si="269"/>
        <v>6.2842892271189965E-3</v>
      </c>
      <c r="P660">
        <v>0</v>
      </c>
      <c r="Q660">
        <f t="shared" si="270"/>
        <v>0</v>
      </c>
      <c r="R660">
        <v>0</v>
      </c>
      <c r="S660">
        <f t="shared" si="261"/>
        <v>0</v>
      </c>
      <c r="T660">
        <f t="shared" si="271"/>
        <v>0</v>
      </c>
      <c r="U660">
        <f t="shared" si="262"/>
        <v>1.0623462871098971E-2</v>
      </c>
      <c r="V660">
        <f t="shared" si="272"/>
        <v>0.84441310922369939</v>
      </c>
      <c r="W660">
        <f t="shared" si="263"/>
        <v>5.9173093241604077E-3</v>
      </c>
      <c r="X660">
        <f t="shared" si="273"/>
        <v>0.94160359434525431</v>
      </c>
      <c r="Y660">
        <v>1</v>
      </c>
      <c r="Z660">
        <f>Y660*'MRIP Selectivity'!$N$35</f>
        <v>6.2965941758702333E-3</v>
      </c>
      <c r="AA660">
        <f>Y660*'MRIP Selectivity'!$O$35</f>
        <v>6.2842892271189965E-3</v>
      </c>
      <c r="AB660">
        <f>Y660*'MRIP Selectivity'!$P$35</f>
        <v>9.0321712954188795E-4</v>
      </c>
      <c r="AC660">
        <v>0.74741255597723821</v>
      </c>
      <c r="AD660">
        <v>0.94160359434525442</v>
      </c>
      <c r="AE660">
        <v>1.3432654004296583</v>
      </c>
      <c r="AF660">
        <f t="shared" si="274"/>
        <v>4.7061535469385633E-3</v>
      </c>
      <c r="AG660">
        <f t="shared" si="275"/>
        <v>5.9173093241604077E-3</v>
      </c>
      <c r="AH660">
        <f t="shared" si="276"/>
        <v>1.2132603191890106E-3</v>
      </c>
      <c r="AI660">
        <f t="shared" si="277"/>
        <v>1.3484100532531117E-2</v>
      </c>
      <c r="AJ660">
        <f t="shared" si="278"/>
        <v>1.1836723190287982E-2</v>
      </c>
      <c r="AK660">
        <f t="shared" si="279"/>
        <v>7.1875063566608846E-3</v>
      </c>
      <c r="AL660">
        <f t="shared" si="280"/>
        <v>7.1305696433494187E-3</v>
      </c>
      <c r="AM660">
        <f t="shared" si="281"/>
        <v>1.0623462871098971E-2</v>
      </c>
      <c r="AN660">
        <f t="shared" si="282"/>
        <v>5.9173093241604077E-3</v>
      </c>
      <c r="AO660">
        <v>0</v>
      </c>
      <c r="AP660">
        <f t="shared" si="283"/>
        <v>1.258088340298923E-2</v>
      </c>
      <c r="AQ660">
        <f t="shared" si="284"/>
        <v>6.2842892271189965E-3</v>
      </c>
      <c r="AR660">
        <v>1</v>
      </c>
      <c r="AS660">
        <f>AR660*'MRIP Selectivity'!$N$35</f>
        <v>6.2965941758702333E-3</v>
      </c>
      <c r="AT660">
        <f>AR660*'MRIP Selectivity'!$O$35</f>
        <v>6.2842892271189965E-3</v>
      </c>
      <c r="AU660">
        <f>AR660*'MRIP Selectivity'!$P$35</f>
        <v>9.0321712954188795E-4</v>
      </c>
      <c r="AV660">
        <v>1</v>
      </c>
      <c r="AW660">
        <f t="shared" si="285"/>
        <v>5</v>
      </c>
      <c r="AX660">
        <f t="shared" si="264"/>
        <v>0</v>
      </c>
      <c r="AY660">
        <f t="shared" si="265"/>
        <v>0</v>
      </c>
      <c r="AZ660">
        <f t="shared" si="266"/>
        <v>0</v>
      </c>
      <c r="BA660">
        <v>455.49502680000001</v>
      </c>
      <c r="BB660">
        <v>455.49502680000001</v>
      </c>
    </row>
    <row r="661" spans="1:54" x14ac:dyDescent="0.25">
      <c r="A661" t="s">
        <v>613</v>
      </c>
      <c r="B661" t="s">
        <v>3</v>
      </c>
      <c r="C661">
        <v>2014</v>
      </c>
      <c r="D661">
        <v>4</v>
      </c>
      <c r="E661">
        <v>8</v>
      </c>
      <c r="F661" t="s">
        <v>1859</v>
      </c>
      <c r="G661" t="s">
        <v>1769</v>
      </c>
      <c r="H661" t="s">
        <v>1840</v>
      </c>
      <c r="I661" t="s">
        <v>1837</v>
      </c>
      <c r="J661" t="s">
        <v>1819</v>
      </c>
      <c r="K661" t="str">
        <f t="shared" si="267"/>
        <v>Offshore</v>
      </c>
      <c r="L661">
        <v>0</v>
      </c>
      <c r="M661">
        <f t="shared" si="260"/>
        <v>0</v>
      </c>
      <c r="N661">
        <f t="shared" si="268"/>
        <v>1.258088340298923E-2</v>
      </c>
      <c r="O661">
        <f t="shared" si="269"/>
        <v>6.2842892271189965E-3</v>
      </c>
      <c r="P661">
        <v>0</v>
      </c>
      <c r="Q661">
        <f t="shared" si="270"/>
        <v>0</v>
      </c>
      <c r="R661">
        <v>0</v>
      </c>
      <c r="S661">
        <f t="shared" si="261"/>
        <v>0</v>
      </c>
      <c r="T661">
        <f t="shared" si="271"/>
        <v>0</v>
      </c>
      <c r="U661">
        <f t="shared" si="262"/>
        <v>1.0623462871098971E-2</v>
      </c>
      <c r="V661">
        <f t="shared" si="272"/>
        <v>0.84441310922369939</v>
      </c>
      <c r="W661">
        <f t="shared" si="263"/>
        <v>5.9173093241604077E-3</v>
      </c>
      <c r="X661">
        <f t="shared" si="273"/>
        <v>0.94160359434525431</v>
      </c>
      <c r="Y661">
        <v>1</v>
      </c>
      <c r="Z661">
        <f>Y661*'MRIP Selectivity'!$N$35</f>
        <v>6.2965941758702333E-3</v>
      </c>
      <c r="AA661">
        <f>Y661*'MRIP Selectivity'!$O$35</f>
        <v>6.2842892271189965E-3</v>
      </c>
      <c r="AB661">
        <f>Y661*'MRIP Selectivity'!$P$35</f>
        <v>9.0321712954188795E-4</v>
      </c>
      <c r="AC661">
        <v>0.74741255597723821</v>
      </c>
      <c r="AD661">
        <v>0.94160359434525442</v>
      </c>
      <c r="AE661">
        <v>1.3432654004296583</v>
      </c>
      <c r="AF661">
        <f t="shared" si="274"/>
        <v>4.7061535469385633E-3</v>
      </c>
      <c r="AG661">
        <f t="shared" si="275"/>
        <v>5.9173093241604077E-3</v>
      </c>
      <c r="AH661">
        <f t="shared" si="276"/>
        <v>1.2132603191890106E-3</v>
      </c>
      <c r="AI661">
        <f t="shared" si="277"/>
        <v>1.3484100532531117E-2</v>
      </c>
      <c r="AJ661">
        <f t="shared" si="278"/>
        <v>1.1836723190287982E-2</v>
      </c>
      <c r="AK661">
        <f t="shared" si="279"/>
        <v>7.1875063566608846E-3</v>
      </c>
      <c r="AL661">
        <f t="shared" si="280"/>
        <v>7.1305696433494187E-3</v>
      </c>
      <c r="AM661">
        <f t="shared" si="281"/>
        <v>1.0623462871098971E-2</v>
      </c>
      <c r="AN661">
        <f t="shared" si="282"/>
        <v>5.9173093241604077E-3</v>
      </c>
      <c r="AO661">
        <v>0</v>
      </c>
      <c r="AP661">
        <f t="shared" si="283"/>
        <v>1.258088340298923E-2</v>
      </c>
      <c r="AQ661">
        <f t="shared" si="284"/>
        <v>6.2842892271189965E-3</v>
      </c>
      <c r="AR661">
        <v>1</v>
      </c>
      <c r="AS661">
        <f>AR661*'MRIP Selectivity'!$N$35</f>
        <v>6.2965941758702333E-3</v>
      </c>
      <c r="AT661">
        <f>AR661*'MRIP Selectivity'!$O$35</f>
        <v>6.2842892271189965E-3</v>
      </c>
      <c r="AU661">
        <f>AR661*'MRIP Selectivity'!$P$35</f>
        <v>9.0321712954188795E-4</v>
      </c>
      <c r="AV661">
        <v>5</v>
      </c>
      <c r="AW661">
        <f t="shared" si="285"/>
        <v>25</v>
      </c>
      <c r="AX661">
        <f t="shared" si="264"/>
        <v>0</v>
      </c>
      <c r="AY661">
        <f t="shared" si="265"/>
        <v>0</v>
      </c>
      <c r="AZ661">
        <f t="shared" si="266"/>
        <v>0</v>
      </c>
      <c r="BA661">
        <v>6.2856555251000001</v>
      </c>
      <c r="BB661">
        <v>6.2856555251000001</v>
      </c>
    </row>
    <row r="662" spans="1:54" x14ac:dyDescent="0.25">
      <c r="A662" t="s">
        <v>614</v>
      </c>
      <c r="B662" t="s">
        <v>3</v>
      </c>
      <c r="C662">
        <v>2014</v>
      </c>
      <c r="D662">
        <v>4</v>
      </c>
      <c r="E662">
        <v>8</v>
      </c>
      <c r="F662" t="s">
        <v>1859</v>
      </c>
      <c r="G662" t="s">
        <v>1769</v>
      </c>
      <c r="H662" t="s">
        <v>1840</v>
      </c>
      <c r="I662" t="s">
        <v>1837</v>
      </c>
      <c r="J662" t="s">
        <v>1819</v>
      </c>
      <c r="K662" t="str">
        <f t="shared" si="267"/>
        <v>Offshore</v>
      </c>
      <c r="L662">
        <v>0</v>
      </c>
      <c r="M662">
        <f t="shared" si="260"/>
        <v>0</v>
      </c>
      <c r="N662">
        <f t="shared" si="268"/>
        <v>0.10064706722391384</v>
      </c>
      <c r="O662">
        <f t="shared" si="269"/>
        <v>5.0274313816951972E-2</v>
      </c>
      <c r="P662">
        <v>0</v>
      </c>
      <c r="Q662">
        <f t="shared" si="270"/>
        <v>0</v>
      </c>
      <c r="R662">
        <v>0</v>
      </c>
      <c r="S662">
        <f t="shared" si="261"/>
        <v>0</v>
      </c>
      <c r="T662">
        <f t="shared" si="271"/>
        <v>0</v>
      </c>
      <c r="U662">
        <f t="shared" si="262"/>
        <v>8.4987702968791767E-2</v>
      </c>
      <c r="V662">
        <f t="shared" si="272"/>
        <v>0.84441310922369939</v>
      </c>
      <c r="W662">
        <f t="shared" si="263"/>
        <v>4.7338474593283261E-2</v>
      </c>
      <c r="X662">
        <f t="shared" si="273"/>
        <v>0.94160359434525431</v>
      </c>
      <c r="Y662">
        <v>8</v>
      </c>
      <c r="Z662">
        <f>Y662*'MRIP Selectivity'!$N$35</f>
        <v>5.0372753406961866E-2</v>
      </c>
      <c r="AA662">
        <f>Y662*'MRIP Selectivity'!$O$35</f>
        <v>5.0274313816951972E-2</v>
      </c>
      <c r="AB662">
        <f>Y662*'MRIP Selectivity'!$P$35</f>
        <v>7.2257370363351036E-3</v>
      </c>
      <c r="AC662">
        <v>0.74741255597723821</v>
      </c>
      <c r="AD662">
        <v>0.94160359434525442</v>
      </c>
      <c r="AE662">
        <v>1.3432654004296583</v>
      </c>
      <c r="AF662">
        <f t="shared" si="274"/>
        <v>3.7649228375508506E-2</v>
      </c>
      <c r="AG662">
        <f t="shared" si="275"/>
        <v>4.7338474593283261E-2</v>
      </c>
      <c r="AH662">
        <f t="shared" si="276"/>
        <v>9.7060825535120847E-3</v>
      </c>
      <c r="AI662">
        <f t="shared" si="277"/>
        <v>0.10787280426024894</v>
      </c>
      <c r="AJ662">
        <f t="shared" si="278"/>
        <v>9.4693785522303855E-2</v>
      </c>
      <c r="AK662">
        <f t="shared" si="279"/>
        <v>5.7500050853287077E-2</v>
      </c>
      <c r="AL662">
        <f t="shared" si="280"/>
        <v>5.7044557146795349E-2</v>
      </c>
      <c r="AM662">
        <f t="shared" si="281"/>
        <v>8.4987702968791767E-2</v>
      </c>
      <c r="AN662">
        <f t="shared" si="282"/>
        <v>4.7338474593283261E-2</v>
      </c>
      <c r="AO662">
        <v>0</v>
      </c>
      <c r="AP662">
        <f t="shared" si="283"/>
        <v>0.10064706722391384</v>
      </c>
      <c r="AQ662">
        <f t="shared" si="284"/>
        <v>5.0274313816951972E-2</v>
      </c>
      <c r="AR662">
        <v>8</v>
      </c>
      <c r="AS662">
        <f>AR662*'MRIP Selectivity'!$N$35</f>
        <v>5.0372753406961866E-2</v>
      </c>
      <c r="AT662">
        <f>AR662*'MRIP Selectivity'!$O$35</f>
        <v>5.0274313816951972E-2</v>
      </c>
      <c r="AU662">
        <f>AR662*'MRIP Selectivity'!$P$35</f>
        <v>7.2257370363351036E-3</v>
      </c>
      <c r="AV662">
        <v>12</v>
      </c>
      <c r="AW662">
        <f t="shared" si="285"/>
        <v>60</v>
      </c>
      <c r="AX662">
        <f t="shared" si="264"/>
        <v>0</v>
      </c>
      <c r="AY662">
        <f t="shared" si="265"/>
        <v>0</v>
      </c>
      <c r="AZ662">
        <f t="shared" si="266"/>
        <v>0</v>
      </c>
      <c r="BA662">
        <v>8.455440158</v>
      </c>
      <c r="BB662">
        <v>8.455440158</v>
      </c>
    </row>
    <row r="663" spans="1:54" x14ac:dyDescent="0.25">
      <c r="A663" t="s">
        <v>615</v>
      </c>
      <c r="B663" t="s">
        <v>3</v>
      </c>
      <c r="C663">
        <v>2014</v>
      </c>
      <c r="D663">
        <v>4</v>
      </c>
      <c r="E663">
        <v>8</v>
      </c>
      <c r="F663" t="s">
        <v>1868</v>
      </c>
      <c r="G663" t="s">
        <v>1769</v>
      </c>
      <c r="H663" t="s">
        <v>1890</v>
      </c>
      <c r="I663" t="s">
        <v>1812</v>
      </c>
      <c r="J663" t="s">
        <v>1767</v>
      </c>
      <c r="K663" t="str">
        <f t="shared" si="267"/>
        <v>Inshore</v>
      </c>
      <c r="L663">
        <v>0</v>
      </c>
      <c r="M663">
        <f t="shared" si="260"/>
        <v>0</v>
      </c>
      <c r="N663">
        <f t="shared" si="268"/>
        <v>0.12580883402989229</v>
      </c>
      <c r="O663">
        <f t="shared" si="269"/>
        <v>6.2842892271189971E-2</v>
      </c>
      <c r="P663">
        <v>0</v>
      </c>
      <c r="Q663">
        <f t="shared" si="270"/>
        <v>0</v>
      </c>
      <c r="R663">
        <v>0</v>
      </c>
      <c r="S663">
        <f t="shared" si="261"/>
        <v>0</v>
      </c>
      <c r="T663">
        <f t="shared" si="271"/>
        <v>0</v>
      </c>
      <c r="U663">
        <f t="shared" si="262"/>
        <v>0.10623462871098971</v>
      </c>
      <c r="V663">
        <f t="shared" si="272"/>
        <v>0.84441310922369939</v>
      </c>
      <c r="W663">
        <f t="shared" si="263"/>
        <v>5.9173093241604087E-2</v>
      </c>
      <c r="X663">
        <f t="shared" si="273"/>
        <v>0.94160359434525442</v>
      </c>
      <c r="Y663">
        <v>10</v>
      </c>
      <c r="Z663">
        <f>Y663*'MRIP Selectivity'!$N$35</f>
        <v>6.2965941758702335E-2</v>
      </c>
      <c r="AA663">
        <f>Y663*'MRIP Selectivity'!$O$35</f>
        <v>6.2842892271189971E-2</v>
      </c>
      <c r="AB663">
        <f>Y663*'MRIP Selectivity'!$P$35</f>
        <v>9.0321712954188789E-3</v>
      </c>
      <c r="AC663">
        <v>0.74741255597723821</v>
      </c>
      <c r="AD663">
        <v>0.94160359434525442</v>
      </c>
      <c r="AE663">
        <v>1.3432654004296583</v>
      </c>
      <c r="AF663">
        <f t="shared" si="274"/>
        <v>4.7061535469385629E-2</v>
      </c>
      <c r="AG663">
        <f t="shared" si="275"/>
        <v>5.9173093241604087E-2</v>
      </c>
      <c r="AH663">
        <f t="shared" si="276"/>
        <v>1.2132603191890105E-2</v>
      </c>
      <c r="AI663">
        <f t="shared" si="277"/>
        <v>0.13484100532531118</v>
      </c>
      <c r="AJ663">
        <f t="shared" si="278"/>
        <v>0.11836723190287982</v>
      </c>
      <c r="AK663">
        <f t="shared" si="279"/>
        <v>7.1875063566608846E-2</v>
      </c>
      <c r="AL663">
        <f t="shared" si="280"/>
        <v>7.1305696433494187E-2</v>
      </c>
      <c r="AM663">
        <f t="shared" si="281"/>
        <v>0.10623462871098971</v>
      </c>
      <c r="AN663">
        <f t="shared" si="282"/>
        <v>5.9173093241604087E-2</v>
      </c>
      <c r="AO663">
        <v>0</v>
      </c>
      <c r="AP663">
        <f t="shared" si="283"/>
        <v>0.12580883402989229</v>
      </c>
      <c r="AQ663">
        <f t="shared" si="284"/>
        <v>6.2842892271189971E-2</v>
      </c>
      <c r="AR663">
        <v>10</v>
      </c>
      <c r="AS663">
        <f>AR663*'MRIP Selectivity'!$N$35</f>
        <v>6.2965941758702335E-2</v>
      </c>
      <c r="AT663">
        <f>AR663*'MRIP Selectivity'!$O$35</f>
        <v>6.2842892271189971E-2</v>
      </c>
      <c r="AU663">
        <f>AR663*'MRIP Selectivity'!$P$35</f>
        <v>9.0321712954188789E-3</v>
      </c>
      <c r="AV663">
        <v>4</v>
      </c>
      <c r="AW663">
        <f t="shared" si="285"/>
        <v>20</v>
      </c>
      <c r="AX663">
        <f t="shared" si="264"/>
        <v>0</v>
      </c>
      <c r="AY663">
        <f t="shared" si="265"/>
        <v>0</v>
      </c>
      <c r="AZ663">
        <f t="shared" si="266"/>
        <v>0</v>
      </c>
      <c r="BA663">
        <v>237.46925342</v>
      </c>
      <c r="BB663">
        <v>237.46925342</v>
      </c>
    </row>
    <row r="664" spans="1:54" x14ac:dyDescent="0.25">
      <c r="A664" t="s">
        <v>616</v>
      </c>
      <c r="B664" t="s">
        <v>3</v>
      </c>
      <c r="C664">
        <v>2014</v>
      </c>
      <c r="D664">
        <v>4</v>
      </c>
      <c r="E664">
        <v>8</v>
      </c>
      <c r="F664" t="s">
        <v>1838</v>
      </c>
      <c r="G664" t="s">
        <v>1769</v>
      </c>
      <c r="H664" t="s">
        <v>1891</v>
      </c>
      <c r="I664" t="s">
        <v>1812</v>
      </c>
      <c r="J664" t="s">
        <v>1819</v>
      </c>
      <c r="K664" t="str">
        <f t="shared" si="267"/>
        <v>Offshore</v>
      </c>
      <c r="L664">
        <v>0</v>
      </c>
      <c r="M664">
        <f t="shared" si="260"/>
        <v>0</v>
      </c>
      <c r="N664">
        <f t="shared" si="268"/>
        <v>0.18871325104483844</v>
      </c>
      <c r="O664">
        <f t="shared" si="269"/>
        <v>9.4264338406784942E-2</v>
      </c>
      <c r="P664">
        <v>0</v>
      </c>
      <c r="Q664">
        <f t="shared" si="270"/>
        <v>0</v>
      </c>
      <c r="R664">
        <v>0</v>
      </c>
      <c r="S664">
        <f t="shared" si="261"/>
        <v>0</v>
      </c>
      <c r="T664">
        <f t="shared" si="271"/>
        <v>0</v>
      </c>
      <c r="U664">
        <f t="shared" si="262"/>
        <v>0.15935194306648456</v>
      </c>
      <c r="V664">
        <f t="shared" si="272"/>
        <v>0.84441310922369939</v>
      </c>
      <c r="W664">
        <f t="shared" si="263"/>
        <v>8.875963986240612E-2</v>
      </c>
      <c r="X664">
        <f t="shared" si="273"/>
        <v>0.94160359434525442</v>
      </c>
      <c r="Y664">
        <v>15</v>
      </c>
      <c r="Z664">
        <f>Y664*'MRIP Selectivity'!$N$35</f>
        <v>9.4448912638053495E-2</v>
      </c>
      <c r="AA664">
        <f>Y664*'MRIP Selectivity'!$O$35</f>
        <v>9.4264338406784942E-2</v>
      </c>
      <c r="AB664">
        <f>Y664*'MRIP Selectivity'!$P$35</f>
        <v>1.354825694312832E-2</v>
      </c>
      <c r="AC664">
        <v>0.74741255597723821</v>
      </c>
      <c r="AD664">
        <v>0.94160359434525442</v>
      </c>
      <c r="AE664">
        <v>1.3432654004296583</v>
      </c>
      <c r="AF664">
        <f t="shared" si="274"/>
        <v>7.0592303204078444E-2</v>
      </c>
      <c r="AG664">
        <f t="shared" si="275"/>
        <v>8.875963986240612E-2</v>
      </c>
      <c r="AH664">
        <f t="shared" si="276"/>
        <v>1.819890478783516E-2</v>
      </c>
      <c r="AI664">
        <f t="shared" si="277"/>
        <v>0.20226150798796677</v>
      </c>
      <c r="AJ664">
        <f t="shared" si="278"/>
        <v>0.17755084785431974</v>
      </c>
      <c r="AK664">
        <f t="shared" si="279"/>
        <v>0.10781259534991326</v>
      </c>
      <c r="AL664">
        <f t="shared" si="280"/>
        <v>0.10695854465024128</v>
      </c>
      <c r="AM664">
        <f t="shared" si="281"/>
        <v>0.15935194306648456</v>
      </c>
      <c r="AN664">
        <f t="shared" si="282"/>
        <v>8.875963986240612E-2</v>
      </c>
      <c r="AO664">
        <v>0</v>
      </c>
      <c r="AP664">
        <f t="shared" si="283"/>
        <v>0.18871325104483844</v>
      </c>
      <c r="AQ664">
        <f t="shared" si="284"/>
        <v>9.4264338406784942E-2</v>
      </c>
      <c r="AR664">
        <v>15</v>
      </c>
      <c r="AS664">
        <f>AR664*'MRIP Selectivity'!$N$35</f>
        <v>9.4448912638053495E-2</v>
      </c>
      <c r="AT664">
        <f>AR664*'MRIP Selectivity'!$O$35</f>
        <v>9.4264338406784942E-2</v>
      </c>
      <c r="AU664">
        <f>AR664*'MRIP Selectivity'!$P$35</f>
        <v>1.354825694312832E-2</v>
      </c>
      <c r="AV664">
        <v>4</v>
      </c>
      <c r="AW664">
        <f t="shared" si="285"/>
        <v>20</v>
      </c>
      <c r="AX664">
        <f t="shared" si="264"/>
        <v>0</v>
      </c>
      <c r="AY664">
        <f t="shared" si="265"/>
        <v>0</v>
      </c>
      <c r="AZ664">
        <f t="shared" si="266"/>
        <v>0</v>
      </c>
      <c r="BA664">
        <v>292.28229288</v>
      </c>
      <c r="BB664">
        <v>292.28229288</v>
      </c>
    </row>
    <row r="665" spans="1:54" x14ac:dyDescent="0.25">
      <c r="A665" t="s">
        <v>617</v>
      </c>
      <c r="B665" t="s">
        <v>3</v>
      </c>
      <c r="C665">
        <v>2014</v>
      </c>
      <c r="D665">
        <v>4</v>
      </c>
      <c r="E665">
        <v>8</v>
      </c>
      <c r="F665" t="s">
        <v>1849</v>
      </c>
      <c r="G665" t="s">
        <v>1769</v>
      </c>
      <c r="H665" t="s">
        <v>1840</v>
      </c>
      <c r="I665" t="s">
        <v>1812</v>
      </c>
      <c r="J665" t="s">
        <v>1819</v>
      </c>
      <c r="K665" t="str">
        <f t="shared" si="267"/>
        <v>Offshore</v>
      </c>
      <c r="L665">
        <v>0</v>
      </c>
      <c r="M665">
        <f t="shared" si="260"/>
        <v>0</v>
      </c>
      <c r="N665">
        <f t="shared" si="268"/>
        <v>6.2904417014946146E-2</v>
      </c>
      <c r="O665">
        <f t="shared" si="269"/>
        <v>3.1421446135594985E-2</v>
      </c>
      <c r="P665">
        <v>0</v>
      </c>
      <c r="Q665">
        <f t="shared" si="270"/>
        <v>0</v>
      </c>
      <c r="R665">
        <v>0</v>
      </c>
      <c r="S665">
        <f t="shared" si="261"/>
        <v>0</v>
      </c>
      <c r="T665">
        <f t="shared" si="271"/>
        <v>0</v>
      </c>
      <c r="U665">
        <f t="shared" si="262"/>
        <v>5.3117314355494855E-2</v>
      </c>
      <c r="V665">
        <f t="shared" si="272"/>
        <v>0.84441310922369939</v>
      </c>
      <c r="W665">
        <f t="shared" si="263"/>
        <v>2.9586546620802043E-2</v>
      </c>
      <c r="X665">
        <f t="shared" si="273"/>
        <v>0.94160359434525442</v>
      </c>
      <c r="Y665">
        <v>5</v>
      </c>
      <c r="Z665">
        <f>Y665*'MRIP Selectivity'!$N$35</f>
        <v>3.1482970879351167E-2</v>
      </c>
      <c r="AA665">
        <f>Y665*'MRIP Selectivity'!$O$35</f>
        <v>3.1421446135594985E-2</v>
      </c>
      <c r="AB665">
        <f>Y665*'MRIP Selectivity'!$P$35</f>
        <v>4.5160856477094394E-3</v>
      </c>
      <c r="AC665">
        <v>0.74741255597723821</v>
      </c>
      <c r="AD665">
        <v>0.94160359434525442</v>
      </c>
      <c r="AE665">
        <v>1.3432654004296583</v>
      </c>
      <c r="AF665">
        <f t="shared" si="274"/>
        <v>2.3530767734692815E-2</v>
      </c>
      <c r="AG665">
        <f t="shared" si="275"/>
        <v>2.9586546620802043E-2</v>
      </c>
      <c r="AH665">
        <f t="shared" si="276"/>
        <v>6.0663015959450525E-3</v>
      </c>
      <c r="AI665">
        <f t="shared" si="277"/>
        <v>6.742050266265559E-2</v>
      </c>
      <c r="AJ665">
        <f t="shared" si="278"/>
        <v>5.9183615951439908E-2</v>
      </c>
      <c r="AK665">
        <f t="shared" si="279"/>
        <v>3.5937531783304423E-2</v>
      </c>
      <c r="AL665">
        <f t="shared" si="280"/>
        <v>3.5652848216747093E-2</v>
      </c>
      <c r="AM665">
        <f t="shared" si="281"/>
        <v>5.3117314355494855E-2</v>
      </c>
      <c r="AN665">
        <f t="shared" si="282"/>
        <v>2.9586546620802043E-2</v>
      </c>
      <c r="AO665">
        <v>0</v>
      </c>
      <c r="AP665">
        <f t="shared" si="283"/>
        <v>6.2904417014946146E-2</v>
      </c>
      <c r="AQ665">
        <f t="shared" si="284"/>
        <v>3.1421446135594985E-2</v>
      </c>
      <c r="AR665">
        <v>5</v>
      </c>
      <c r="AS665">
        <f>AR665*'MRIP Selectivity'!$N$35</f>
        <v>3.1482970879351167E-2</v>
      </c>
      <c r="AT665">
        <f>AR665*'MRIP Selectivity'!$O$35</f>
        <v>3.1421446135594985E-2</v>
      </c>
      <c r="AU665">
        <f>AR665*'MRIP Selectivity'!$P$35</f>
        <v>4.5160856477094394E-3</v>
      </c>
      <c r="AV665">
        <v>4</v>
      </c>
      <c r="AW665">
        <f t="shared" si="285"/>
        <v>20</v>
      </c>
      <c r="AX665">
        <f t="shared" si="264"/>
        <v>0</v>
      </c>
      <c r="AY665">
        <f t="shared" si="265"/>
        <v>0</v>
      </c>
      <c r="AZ665">
        <f t="shared" si="266"/>
        <v>0</v>
      </c>
      <c r="BA665">
        <v>41.955332161000001</v>
      </c>
      <c r="BB665">
        <v>41.955332161000001</v>
      </c>
    </row>
    <row r="666" spans="1:54" x14ac:dyDescent="0.25">
      <c r="A666" t="s">
        <v>618</v>
      </c>
      <c r="B666" t="s">
        <v>3</v>
      </c>
      <c r="C666">
        <v>2014</v>
      </c>
      <c r="D666">
        <v>4</v>
      </c>
      <c r="E666">
        <v>8</v>
      </c>
      <c r="F666" t="s">
        <v>1841</v>
      </c>
      <c r="G666" t="s">
        <v>1769</v>
      </c>
      <c r="H666" t="s">
        <v>1894</v>
      </c>
      <c r="I666" t="s">
        <v>1812</v>
      </c>
      <c r="J666" t="s">
        <v>1767</v>
      </c>
      <c r="K666" t="str">
        <f t="shared" si="267"/>
        <v>Inshore</v>
      </c>
      <c r="L666">
        <v>0</v>
      </c>
      <c r="M666">
        <f t="shared" si="260"/>
        <v>0</v>
      </c>
      <c r="N666">
        <f t="shared" si="268"/>
        <v>1.258088340298923E-2</v>
      </c>
      <c r="O666">
        <f t="shared" si="269"/>
        <v>6.2842892271189965E-3</v>
      </c>
      <c r="P666">
        <v>0</v>
      </c>
      <c r="Q666">
        <f t="shared" si="270"/>
        <v>0</v>
      </c>
      <c r="R666">
        <v>0</v>
      </c>
      <c r="S666">
        <f t="shared" si="261"/>
        <v>0</v>
      </c>
      <c r="T666">
        <f t="shared" si="271"/>
        <v>0</v>
      </c>
      <c r="U666">
        <f t="shared" si="262"/>
        <v>1.0623462871098971E-2</v>
      </c>
      <c r="V666">
        <f t="shared" si="272"/>
        <v>0.84441310922369939</v>
      </c>
      <c r="W666">
        <f t="shared" si="263"/>
        <v>5.9173093241604077E-3</v>
      </c>
      <c r="X666">
        <f t="shared" si="273"/>
        <v>0.94160359434525431</v>
      </c>
      <c r="Y666">
        <v>1</v>
      </c>
      <c r="Z666">
        <f>Y666*'MRIP Selectivity'!$N$35</f>
        <v>6.2965941758702333E-3</v>
      </c>
      <c r="AA666">
        <f>Y666*'MRIP Selectivity'!$O$35</f>
        <v>6.2842892271189965E-3</v>
      </c>
      <c r="AB666">
        <f>Y666*'MRIP Selectivity'!$P$35</f>
        <v>9.0321712954188795E-4</v>
      </c>
      <c r="AC666">
        <v>0.74741255597723821</v>
      </c>
      <c r="AD666">
        <v>0.94160359434525442</v>
      </c>
      <c r="AE666">
        <v>1.3432654004296583</v>
      </c>
      <c r="AF666">
        <f t="shared" si="274"/>
        <v>4.7061535469385633E-3</v>
      </c>
      <c r="AG666">
        <f t="shared" si="275"/>
        <v>5.9173093241604077E-3</v>
      </c>
      <c r="AH666">
        <f t="shared" si="276"/>
        <v>1.2132603191890106E-3</v>
      </c>
      <c r="AI666">
        <f t="shared" si="277"/>
        <v>1.3484100532531117E-2</v>
      </c>
      <c r="AJ666">
        <f t="shared" si="278"/>
        <v>1.1836723190287982E-2</v>
      </c>
      <c r="AK666">
        <f t="shared" si="279"/>
        <v>7.1875063566608846E-3</v>
      </c>
      <c r="AL666">
        <f t="shared" si="280"/>
        <v>7.1305696433494187E-3</v>
      </c>
      <c r="AM666">
        <f t="shared" si="281"/>
        <v>1.0623462871098971E-2</v>
      </c>
      <c r="AN666">
        <f t="shared" si="282"/>
        <v>5.9173093241604077E-3</v>
      </c>
      <c r="AO666">
        <v>0</v>
      </c>
      <c r="AP666">
        <f t="shared" si="283"/>
        <v>1.258088340298923E-2</v>
      </c>
      <c r="AQ666">
        <f t="shared" si="284"/>
        <v>6.2842892271189965E-3</v>
      </c>
      <c r="AR666">
        <v>1</v>
      </c>
      <c r="AS666">
        <f>AR666*'MRIP Selectivity'!$N$35</f>
        <v>6.2965941758702333E-3</v>
      </c>
      <c r="AT666">
        <f>AR666*'MRIP Selectivity'!$O$35</f>
        <v>6.2842892271189965E-3</v>
      </c>
      <c r="AU666">
        <f>AR666*'MRIP Selectivity'!$P$35</f>
        <v>9.0321712954188795E-4</v>
      </c>
      <c r="AV666">
        <v>4</v>
      </c>
      <c r="AW666">
        <f t="shared" si="285"/>
        <v>20</v>
      </c>
      <c r="AX666">
        <f t="shared" si="264"/>
        <v>0</v>
      </c>
      <c r="AY666">
        <f t="shared" si="265"/>
        <v>0</v>
      </c>
      <c r="AZ666">
        <f t="shared" si="266"/>
        <v>0</v>
      </c>
      <c r="BA666">
        <v>182.82825890999999</v>
      </c>
      <c r="BB666">
        <v>182.82825890999999</v>
      </c>
    </row>
    <row r="667" spans="1:54" x14ac:dyDescent="0.25">
      <c r="A667" t="s">
        <v>619</v>
      </c>
      <c r="B667" t="s">
        <v>3</v>
      </c>
      <c r="C667">
        <v>2014</v>
      </c>
      <c r="D667">
        <v>4</v>
      </c>
      <c r="E667">
        <v>8</v>
      </c>
      <c r="F667" t="s">
        <v>1841</v>
      </c>
      <c r="G667" t="s">
        <v>1769</v>
      </c>
      <c r="H667" t="s">
        <v>1894</v>
      </c>
      <c r="I667" t="s">
        <v>1812</v>
      </c>
      <c r="J667" t="s">
        <v>1813</v>
      </c>
      <c r="K667" t="str">
        <f t="shared" si="267"/>
        <v>Inshore</v>
      </c>
      <c r="L667">
        <v>0</v>
      </c>
      <c r="M667">
        <f t="shared" si="260"/>
        <v>0</v>
      </c>
      <c r="N667">
        <f t="shared" si="268"/>
        <v>2.516176680597846E-2</v>
      </c>
      <c r="O667">
        <f t="shared" si="269"/>
        <v>1.2568578454237993E-2</v>
      </c>
      <c r="P667">
        <v>0</v>
      </c>
      <c r="Q667">
        <f t="shared" si="270"/>
        <v>0</v>
      </c>
      <c r="R667">
        <v>0</v>
      </c>
      <c r="S667">
        <f t="shared" si="261"/>
        <v>0</v>
      </c>
      <c r="T667">
        <f t="shared" si="271"/>
        <v>0</v>
      </c>
      <c r="U667">
        <f t="shared" si="262"/>
        <v>2.1246925742197942E-2</v>
      </c>
      <c r="V667">
        <f t="shared" si="272"/>
        <v>0.84441310922369939</v>
      </c>
      <c r="W667">
        <f t="shared" si="263"/>
        <v>1.1834618648320815E-2</v>
      </c>
      <c r="X667">
        <f t="shared" si="273"/>
        <v>0.94160359434525431</v>
      </c>
      <c r="Y667">
        <v>2</v>
      </c>
      <c r="Z667">
        <f>Y667*'MRIP Selectivity'!$N$35</f>
        <v>1.2593188351740467E-2</v>
      </c>
      <c r="AA667">
        <f>Y667*'MRIP Selectivity'!$O$35</f>
        <v>1.2568578454237993E-2</v>
      </c>
      <c r="AB667">
        <f>Y667*'MRIP Selectivity'!$P$35</f>
        <v>1.8064342590837759E-3</v>
      </c>
      <c r="AC667">
        <v>0.74741255597723821</v>
      </c>
      <c r="AD667">
        <v>0.94160359434525442</v>
      </c>
      <c r="AE667">
        <v>1.3432654004296583</v>
      </c>
      <c r="AF667">
        <f t="shared" si="274"/>
        <v>9.4123070938771265E-3</v>
      </c>
      <c r="AG667">
        <f t="shared" si="275"/>
        <v>1.1834618648320815E-2</v>
      </c>
      <c r="AH667">
        <f t="shared" si="276"/>
        <v>2.4265206383780212E-3</v>
      </c>
      <c r="AI667">
        <f t="shared" si="277"/>
        <v>2.6968201065062234E-2</v>
      </c>
      <c r="AJ667">
        <f t="shared" si="278"/>
        <v>2.3673446380575964E-2</v>
      </c>
      <c r="AK667">
        <f t="shared" si="279"/>
        <v>1.4375012713321769E-2</v>
      </c>
      <c r="AL667">
        <f t="shared" si="280"/>
        <v>1.4261139286698837E-2</v>
      </c>
      <c r="AM667">
        <f t="shared" si="281"/>
        <v>2.1246925742197942E-2</v>
      </c>
      <c r="AN667">
        <f t="shared" si="282"/>
        <v>1.1834618648320815E-2</v>
      </c>
      <c r="AO667">
        <v>0</v>
      </c>
      <c r="AP667">
        <f t="shared" si="283"/>
        <v>2.516176680597846E-2</v>
      </c>
      <c r="AQ667">
        <f t="shared" si="284"/>
        <v>1.2568578454237993E-2</v>
      </c>
      <c r="AR667">
        <v>2</v>
      </c>
      <c r="AS667">
        <f>AR667*'MRIP Selectivity'!$N$35</f>
        <v>1.2593188351740467E-2</v>
      </c>
      <c r="AT667">
        <f>AR667*'MRIP Selectivity'!$O$35</f>
        <v>1.2568578454237993E-2</v>
      </c>
      <c r="AU667">
        <f>AR667*'MRIP Selectivity'!$P$35</f>
        <v>1.8064342590837759E-3</v>
      </c>
      <c r="AV667">
        <v>2</v>
      </c>
      <c r="AW667">
        <f t="shared" si="285"/>
        <v>10</v>
      </c>
      <c r="AX667">
        <f t="shared" si="264"/>
        <v>0</v>
      </c>
      <c r="AY667">
        <f t="shared" si="265"/>
        <v>0</v>
      </c>
      <c r="AZ667">
        <f t="shared" si="266"/>
        <v>0</v>
      </c>
      <c r="BA667">
        <v>106.50998607</v>
      </c>
      <c r="BB667">
        <v>106.50998607</v>
      </c>
    </row>
    <row r="668" spans="1:54" x14ac:dyDescent="0.25">
      <c r="A668" t="s">
        <v>620</v>
      </c>
      <c r="B668" t="s">
        <v>3</v>
      </c>
      <c r="C668">
        <v>2014</v>
      </c>
      <c r="D668">
        <v>4</v>
      </c>
      <c r="E668">
        <v>8</v>
      </c>
      <c r="F668" t="s">
        <v>1828</v>
      </c>
      <c r="G668" t="s">
        <v>1769</v>
      </c>
      <c r="H668" t="s">
        <v>1840</v>
      </c>
      <c r="I668" t="s">
        <v>1837</v>
      </c>
      <c r="J668" t="s">
        <v>1767</v>
      </c>
      <c r="K668" t="str">
        <f t="shared" si="267"/>
        <v>Inshore</v>
      </c>
      <c r="L668">
        <v>0</v>
      </c>
      <c r="M668">
        <f t="shared" si="260"/>
        <v>0</v>
      </c>
      <c r="N668">
        <f t="shared" si="268"/>
        <v>0.18871325104483844</v>
      </c>
      <c r="O668">
        <f t="shared" si="269"/>
        <v>9.4264338406784942E-2</v>
      </c>
      <c r="P668">
        <v>0</v>
      </c>
      <c r="Q668">
        <f t="shared" si="270"/>
        <v>0</v>
      </c>
      <c r="R668">
        <v>0</v>
      </c>
      <c r="S668">
        <f t="shared" si="261"/>
        <v>0</v>
      </c>
      <c r="T668">
        <f t="shared" si="271"/>
        <v>0</v>
      </c>
      <c r="U668">
        <f t="shared" si="262"/>
        <v>0.15935194306648456</v>
      </c>
      <c r="V668">
        <f t="shared" si="272"/>
        <v>0.84441310922369939</v>
      </c>
      <c r="W668">
        <f t="shared" si="263"/>
        <v>8.875963986240612E-2</v>
      </c>
      <c r="X668">
        <f t="shared" si="273"/>
        <v>0.94160359434525442</v>
      </c>
      <c r="Y668">
        <v>15</v>
      </c>
      <c r="Z668">
        <f>Y668*'MRIP Selectivity'!$N$35</f>
        <v>9.4448912638053495E-2</v>
      </c>
      <c r="AA668">
        <f>Y668*'MRIP Selectivity'!$O$35</f>
        <v>9.4264338406784942E-2</v>
      </c>
      <c r="AB668">
        <f>Y668*'MRIP Selectivity'!$P$35</f>
        <v>1.354825694312832E-2</v>
      </c>
      <c r="AC668">
        <v>0.74741255597723821</v>
      </c>
      <c r="AD668">
        <v>0.94160359434525442</v>
      </c>
      <c r="AE668">
        <v>1.3432654004296583</v>
      </c>
      <c r="AF668">
        <f t="shared" si="274"/>
        <v>7.0592303204078444E-2</v>
      </c>
      <c r="AG668">
        <f t="shared" si="275"/>
        <v>8.875963986240612E-2</v>
      </c>
      <c r="AH668">
        <f t="shared" si="276"/>
        <v>1.819890478783516E-2</v>
      </c>
      <c r="AI668">
        <f t="shared" si="277"/>
        <v>0.20226150798796677</v>
      </c>
      <c r="AJ668">
        <f t="shared" si="278"/>
        <v>0.17755084785431974</v>
      </c>
      <c r="AK668">
        <f t="shared" si="279"/>
        <v>0.10781259534991326</v>
      </c>
      <c r="AL668">
        <f t="shared" si="280"/>
        <v>0.10695854465024128</v>
      </c>
      <c r="AM668">
        <f t="shared" si="281"/>
        <v>0.15935194306648456</v>
      </c>
      <c r="AN668">
        <f t="shared" si="282"/>
        <v>8.875963986240612E-2</v>
      </c>
      <c r="AO668">
        <v>0</v>
      </c>
      <c r="AP668">
        <f t="shared" si="283"/>
        <v>0.18871325104483844</v>
      </c>
      <c r="AQ668">
        <f t="shared" si="284"/>
        <v>9.4264338406784942E-2</v>
      </c>
      <c r="AR668">
        <v>15</v>
      </c>
      <c r="AS668">
        <f>AR668*'MRIP Selectivity'!$N$35</f>
        <v>9.4448912638053495E-2</v>
      </c>
      <c r="AT668">
        <f>AR668*'MRIP Selectivity'!$O$35</f>
        <v>9.4264338406784942E-2</v>
      </c>
      <c r="AU668">
        <f>AR668*'MRIP Selectivity'!$P$35</f>
        <v>1.354825694312832E-2</v>
      </c>
      <c r="AV668">
        <v>16</v>
      </c>
      <c r="AW668">
        <f t="shared" si="285"/>
        <v>80</v>
      </c>
      <c r="AX668">
        <f t="shared" si="264"/>
        <v>0</v>
      </c>
      <c r="AY668">
        <f t="shared" si="265"/>
        <v>0</v>
      </c>
      <c r="AZ668">
        <f t="shared" si="266"/>
        <v>0</v>
      </c>
      <c r="BA668">
        <v>14.762549648</v>
      </c>
      <c r="BB668">
        <v>14.762549648</v>
      </c>
    </row>
    <row r="669" spans="1:54" x14ac:dyDescent="0.25">
      <c r="A669" t="s">
        <v>1900</v>
      </c>
      <c r="B669" t="s">
        <v>3</v>
      </c>
      <c r="C669">
        <v>2014</v>
      </c>
      <c r="D669">
        <v>4</v>
      </c>
      <c r="E669">
        <v>8</v>
      </c>
      <c r="F669" t="s">
        <v>1828</v>
      </c>
      <c r="G669" t="s">
        <v>1769</v>
      </c>
      <c r="H669" t="s">
        <v>1840</v>
      </c>
      <c r="I669" t="s">
        <v>1812</v>
      </c>
      <c r="J669" t="s">
        <v>1819</v>
      </c>
      <c r="K669" t="str">
        <f t="shared" si="267"/>
        <v>Offshore</v>
      </c>
      <c r="L669">
        <v>3</v>
      </c>
      <c r="M669">
        <f t="shared" si="260"/>
        <v>112.244734485</v>
      </c>
      <c r="N669">
        <f t="shared" si="268"/>
        <v>3.050323533611957</v>
      </c>
      <c r="O669">
        <f t="shared" si="269"/>
        <v>3.025137156908476</v>
      </c>
      <c r="P669">
        <v>49.839745279527556</v>
      </c>
      <c r="Q669">
        <f t="shared" si="270"/>
        <v>16.613248426509184</v>
      </c>
      <c r="R669">
        <v>6.9445612588236436</v>
      </c>
      <c r="S669">
        <f t="shared" si="261"/>
        <v>259.8301448704924</v>
      </c>
      <c r="T669">
        <f t="shared" si="271"/>
        <v>2.3148537529412145</v>
      </c>
      <c r="U669">
        <f t="shared" si="262"/>
        <v>6.9870551103080398</v>
      </c>
      <c r="V669">
        <f t="shared" si="272"/>
        <v>2.2905947625937602</v>
      </c>
      <c r="W669">
        <f t="shared" si="263"/>
        <v>6.9682304961202854</v>
      </c>
      <c r="X669">
        <f t="shared" si="273"/>
        <v>2.3034428307513286</v>
      </c>
      <c r="Y669">
        <v>4</v>
      </c>
      <c r="Z669">
        <f>Y669*'MRIP Selectivity'!$N$35</f>
        <v>2.5186376703480933E-2</v>
      </c>
      <c r="AA669">
        <f>Y669*'MRIP Selectivity'!$O$35</f>
        <v>2.5137156908475986E-2</v>
      </c>
      <c r="AB669">
        <f>Y669*'MRIP Selectivity'!$P$35</f>
        <v>3.6128685181675518E-3</v>
      </c>
      <c r="AC669">
        <v>0.74741255597723821</v>
      </c>
      <c r="AD669">
        <v>0.94160359434525442</v>
      </c>
      <c r="AE669">
        <v>1.3432654004296583</v>
      </c>
      <c r="AF669">
        <f t="shared" si="274"/>
        <v>1.8824614187754253E-2</v>
      </c>
      <c r="AG669">
        <f t="shared" si="275"/>
        <v>2.3669237296641631E-2</v>
      </c>
      <c r="AH669">
        <f t="shared" si="276"/>
        <v>4.8530412767560423E-3</v>
      </c>
      <c r="AI669">
        <f t="shared" si="277"/>
        <v>5.3936402130124468E-2</v>
      </c>
      <c r="AJ669">
        <f t="shared" si="278"/>
        <v>4.7346892761151928E-2</v>
      </c>
      <c r="AK669">
        <f t="shared" si="279"/>
        <v>2.8750025426643538E-2</v>
      </c>
      <c r="AL669">
        <f t="shared" si="280"/>
        <v>2.8522278573397675E-2</v>
      </c>
      <c r="AM669">
        <f t="shared" si="281"/>
        <v>6.9870551103080398</v>
      </c>
      <c r="AN669">
        <f t="shared" si="282"/>
        <v>6.9682304961202854</v>
      </c>
      <c r="AO669">
        <v>3</v>
      </c>
      <c r="AP669">
        <f t="shared" si="283"/>
        <v>3.050323533611957</v>
      </c>
      <c r="AQ669">
        <f t="shared" si="284"/>
        <v>3.025137156908476</v>
      </c>
      <c r="AR669">
        <v>4</v>
      </c>
      <c r="AS669">
        <f>AR669*'MRIP Selectivity'!$N$35</f>
        <v>2.5186376703480933E-2</v>
      </c>
      <c r="AT669">
        <f>AR669*'MRIP Selectivity'!$O$35</f>
        <v>2.5137156908475986E-2</v>
      </c>
      <c r="AU669">
        <f>AR669*'MRIP Selectivity'!$P$35</f>
        <v>3.6128685181675518E-3</v>
      </c>
      <c r="AV669">
        <v>2</v>
      </c>
      <c r="AW669">
        <f t="shared" si="285"/>
        <v>10</v>
      </c>
      <c r="AX669">
        <f t="shared" si="264"/>
        <v>0</v>
      </c>
      <c r="AY669">
        <f t="shared" si="265"/>
        <v>0</v>
      </c>
      <c r="AZ669">
        <f t="shared" si="266"/>
        <v>0</v>
      </c>
      <c r="BA669">
        <v>37.414911494999998</v>
      </c>
      <c r="BB669">
        <v>37.414911494999998</v>
      </c>
    </row>
    <row r="670" spans="1:54" x14ac:dyDescent="0.25">
      <c r="A670" t="s">
        <v>621</v>
      </c>
      <c r="B670" t="s">
        <v>3</v>
      </c>
      <c r="C670">
        <v>2014</v>
      </c>
      <c r="D670">
        <v>4</v>
      </c>
      <c r="E670">
        <v>8</v>
      </c>
      <c r="F670" t="s">
        <v>1828</v>
      </c>
      <c r="G670" t="s">
        <v>1769</v>
      </c>
      <c r="H670" t="s">
        <v>1840</v>
      </c>
      <c r="I670" t="s">
        <v>1812</v>
      </c>
      <c r="J670" t="s">
        <v>1819</v>
      </c>
      <c r="K670" t="str">
        <f t="shared" si="267"/>
        <v>Offshore</v>
      </c>
      <c r="L670">
        <v>0</v>
      </c>
      <c r="M670">
        <f t="shared" si="260"/>
        <v>0</v>
      </c>
      <c r="N670">
        <f t="shared" si="268"/>
        <v>5.0323533611956919E-2</v>
      </c>
      <c r="O670">
        <f t="shared" si="269"/>
        <v>2.5137156908475986E-2</v>
      </c>
      <c r="P670">
        <v>0</v>
      </c>
      <c r="Q670">
        <f t="shared" si="270"/>
        <v>0</v>
      </c>
      <c r="R670">
        <v>0</v>
      </c>
      <c r="S670">
        <f t="shared" si="261"/>
        <v>0</v>
      </c>
      <c r="T670">
        <f t="shared" si="271"/>
        <v>0</v>
      </c>
      <c r="U670">
        <f t="shared" si="262"/>
        <v>4.2493851484395884E-2</v>
      </c>
      <c r="V670">
        <f t="shared" si="272"/>
        <v>0.84441310922369939</v>
      </c>
      <c r="W670">
        <f t="shared" si="263"/>
        <v>2.3669237296641631E-2</v>
      </c>
      <c r="X670">
        <f t="shared" si="273"/>
        <v>0.94160359434525431</v>
      </c>
      <c r="Y670">
        <v>4</v>
      </c>
      <c r="Z670">
        <f>Y670*'MRIP Selectivity'!$N$35</f>
        <v>2.5186376703480933E-2</v>
      </c>
      <c r="AA670">
        <f>Y670*'MRIP Selectivity'!$O$35</f>
        <v>2.5137156908475986E-2</v>
      </c>
      <c r="AB670">
        <f>Y670*'MRIP Selectivity'!$P$35</f>
        <v>3.6128685181675518E-3</v>
      </c>
      <c r="AC670">
        <v>0.74741255597723821</v>
      </c>
      <c r="AD670">
        <v>0.94160359434525442</v>
      </c>
      <c r="AE670">
        <v>1.3432654004296583</v>
      </c>
      <c r="AF670">
        <f t="shared" si="274"/>
        <v>1.8824614187754253E-2</v>
      </c>
      <c r="AG670">
        <f t="shared" si="275"/>
        <v>2.3669237296641631E-2</v>
      </c>
      <c r="AH670">
        <f t="shared" si="276"/>
        <v>4.8530412767560423E-3</v>
      </c>
      <c r="AI670">
        <f t="shared" si="277"/>
        <v>5.3936402130124468E-2</v>
      </c>
      <c r="AJ670">
        <f t="shared" si="278"/>
        <v>4.7346892761151928E-2</v>
      </c>
      <c r="AK670">
        <f t="shared" si="279"/>
        <v>2.8750025426643538E-2</v>
      </c>
      <c r="AL670">
        <f t="shared" si="280"/>
        <v>2.8522278573397675E-2</v>
      </c>
      <c r="AM670">
        <f t="shared" si="281"/>
        <v>4.2493851484395884E-2</v>
      </c>
      <c r="AN670">
        <f t="shared" si="282"/>
        <v>2.3669237296641631E-2</v>
      </c>
      <c r="AO670">
        <v>0</v>
      </c>
      <c r="AP670">
        <f t="shared" si="283"/>
        <v>5.0323533611956919E-2</v>
      </c>
      <c r="AQ670">
        <f t="shared" si="284"/>
        <v>2.5137156908475986E-2</v>
      </c>
      <c r="AR670">
        <v>4</v>
      </c>
      <c r="AS670">
        <f>AR670*'MRIP Selectivity'!$N$35</f>
        <v>2.5186376703480933E-2</v>
      </c>
      <c r="AT670">
        <f>AR670*'MRIP Selectivity'!$O$35</f>
        <v>2.5137156908475986E-2</v>
      </c>
      <c r="AU670">
        <f>AR670*'MRIP Selectivity'!$P$35</f>
        <v>3.6128685181675518E-3</v>
      </c>
      <c r="AV670">
        <v>10</v>
      </c>
      <c r="AW670">
        <f t="shared" si="285"/>
        <v>50</v>
      </c>
      <c r="AX670">
        <f t="shared" si="264"/>
        <v>0</v>
      </c>
      <c r="AY670">
        <f t="shared" si="265"/>
        <v>0</v>
      </c>
      <c r="AZ670">
        <f t="shared" si="266"/>
        <v>0</v>
      </c>
      <c r="BA670">
        <v>48.249708902999998</v>
      </c>
      <c r="BB670">
        <v>48.249708902999998</v>
      </c>
    </row>
    <row r="671" spans="1:54" x14ac:dyDescent="0.25">
      <c r="A671" t="s">
        <v>622</v>
      </c>
      <c r="B671" t="s">
        <v>3</v>
      </c>
      <c r="C671">
        <v>2014</v>
      </c>
      <c r="D671">
        <v>4</v>
      </c>
      <c r="E671">
        <v>8</v>
      </c>
      <c r="F671" t="s">
        <v>1828</v>
      </c>
      <c r="G671" t="s">
        <v>1769</v>
      </c>
      <c r="H671" t="s">
        <v>1840</v>
      </c>
      <c r="I671" t="s">
        <v>1812</v>
      </c>
      <c r="J671" t="s">
        <v>1819</v>
      </c>
      <c r="K671" t="str">
        <f t="shared" si="267"/>
        <v>Offshore</v>
      </c>
      <c r="L671">
        <v>4</v>
      </c>
      <c r="M671">
        <f t="shared" si="260"/>
        <v>149.65964597999999</v>
      </c>
      <c r="N671">
        <f t="shared" si="268"/>
        <v>4.050323533611957</v>
      </c>
      <c r="O671">
        <f t="shared" si="269"/>
        <v>4.0251371569084764</v>
      </c>
      <c r="P671">
        <v>63.479855460629921</v>
      </c>
      <c r="Q671">
        <f t="shared" si="270"/>
        <v>15.86996386515748</v>
      </c>
      <c r="R671">
        <v>8.0468725697480323</v>
      </c>
      <c r="S671">
        <f t="shared" si="261"/>
        <v>301.07302500866581</v>
      </c>
      <c r="T671">
        <f t="shared" si="271"/>
        <v>2.0117181424370081</v>
      </c>
      <c r="U671">
        <f t="shared" si="262"/>
        <v>8.0893664212324268</v>
      </c>
      <c r="V671">
        <f t="shared" si="272"/>
        <v>1.997214877799792</v>
      </c>
      <c r="W671">
        <f t="shared" si="263"/>
        <v>8.0705418070446733</v>
      </c>
      <c r="X671">
        <f t="shared" si="273"/>
        <v>2.0050352304623793</v>
      </c>
      <c r="Y671">
        <v>4</v>
      </c>
      <c r="Z671">
        <f>Y671*'MRIP Selectivity'!$N$35</f>
        <v>2.5186376703480933E-2</v>
      </c>
      <c r="AA671">
        <f>Y671*'MRIP Selectivity'!$O$35</f>
        <v>2.5137156908475986E-2</v>
      </c>
      <c r="AB671">
        <f>Y671*'MRIP Selectivity'!$P$35</f>
        <v>3.6128685181675518E-3</v>
      </c>
      <c r="AC671">
        <v>0.74741255597723821</v>
      </c>
      <c r="AD671">
        <v>0.94160359434525442</v>
      </c>
      <c r="AE671">
        <v>1.3432654004296583</v>
      </c>
      <c r="AF671">
        <f t="shared" si="274"/>
        <v>1.8824614187754253E-2</v>
      </c>
      <c r="AG671">
        <f t="shared" si="275"/>
        <v>2.3669237296641631E-2</v>
      </c>
      <c r="AH671">
        <f t="shared" si="276"/>
        <v>4.8530412767560423E-3</v>
      </c>
      <c r="AI671">
        <f t="shared" si="277"/>
        <v>5.3936402130124468E-2</v>
      </c>
      <c r="AJ671">
        <f t="shared" si="278"/>
        <v>4.7346892761151928E-2</v>
      </c>
      <c r="AK671">
        <f t="shared" si="279"/>
        <v>2.8750025426643538E-2</v>
      </c>
      <c r="AL671">
        <f t="shared" si="280"/>
        <v>2.8522278573397675E-2</v>
      </c>
      <c r="AM671">
        <f t="shared" si="281"/>
        <v>8.0893664212324268</v>
      </c>
      <c r="AN671">
        <f t="shared" si="282"/>
        <v>8.0705418070446733</v>
      </c>
      <c r="AO671">
        <v>4</v>
      </c>
      <c r="AP671">
        <f t="shared" si="283"/>
        <v>4.050323533611957</v>
      </c>
      <c r="AQ671">
        <f t="shared" si="284"/>
        <v>4.0251371569084764</v>
      </c>
      <c r="AR671">
        <v>4</v>
      </c>
      <c r="AS671">
        <f>AR671*'MRIP Selectivity'!$N$35</f>
        <v>2.5186376703480933E-2</v>
      </c>
      <c r="AT671">
        <f>AR671*'MRIP Selectivity'!$O$35</f>
        <v>2.5137156908475986E-2</v>
      </c>
      <c r="AU671">
        <f>AR671*'MRIP Selectivity'!$P$35</f>
        <v>3.6128685181675518E-3</v>
      </c>
      <c r="AV671">
        <v>9</v>
      </c>
      <c r="AW671">
        <f t="shared" si="285"/>
        <v>45</v>
      </c>
      <c r="AX671">
        <f t="shared" si="264"/>
        <v>0</v>
      </c>
      <c r="AY671">
        <f t="shared" si="265"/>
        <v>0</v>
      </c>
      <c r="AZ671">
        <f t="shared" si="266"/>
        <v>0</v>
      </c>
      <c r="BA671">
        <v>37.414911494999998</v>
      </c>
      <c r="BB671">
        <v>37.414911494999998</v>
      </c>
    </row>
    <row r="672" spans="1:54" x14ac:dyDescent="0.25">
      <c r="A672" t="s">
        <v>623</v>
      </c>
      <c r="B672" t="s">
        <v>3</v>
      </c>
      <c r="C672">
        <v>2014</v>
      </c>
      <c r="D672">
        <v>5</v>
      </c>
      <c r="E672">
        <v>9</v>
      </c>
      <c r="F672" t="s">
        <v>1832</v>
      </c>
      <c r="G672" t="s">
        <v>1769</v>
      </c>
      <c r="H672" t="s">
        <v>1890</v>
      </c>
      <c r="I672" t="s">
        <v>1812</v>
      </c>
      <c r="J672" t="s">
        <v>1813</v>
      </c>
      <c r="K672" t="str">
        <f t="shared" si="267"/>
        <v>Inshore</v>
      </c>
      <c r="L672">
        <v>0</v>
      </c>
      <c r="M672">
        <f t="shared" si="260"/>
        <v>0</v>
      </c>
      <c r="N672">
        <f t="shared" si="268"/>
        <v>1.258088340298923E-2</v>
      </c>
      <c r="O672">
        <f t="shared" si="269"/>
        <v>6.2842892271189965E-3</v>
      </c>
      <c r="P672">
        <v>0</v>
      </c>
      <c r="Q672">
        <f t="shared" si="270"/>
        <v>0</v>
      </c>
      <c r="R672">
        <v>0</v>
      </c>
      <c r="S672">
        <f t="shared" si="261"/>
        <v>0</v>
      </c>
      <c r="T672">
        <f t="shared" si="271"/>
        <v>0</v>
      </c>
      <c r="U672">
        <f t="shared" si="262"/>
        <v>1.0623462871098971E-2</v>
      </c>
      <c r="V672">
        <f t="shared" si="272"/>
        <v>0.84441310922369939</v>
      </c>
      <c r="W672">
        <f t="shared" si="263"/>
        <v>5.9173093241604077E-3</v>
      </c>
      <c r="X672">
        <f t="shared" si="273"/>
        <v>0.94160359434525431</v>
      </c>
      <c r="Y672">
        <v>1</v>
      </c>
      <c r="Z672">
        <f>Y672*'MRIP Selectivity'!$N$35</f>
        <v>6.2965941758702333E-3</v>
      </c>
      <c r="AA672">
        <f>Y672*'MRIP Selectivity'!$O$35</f>
        <v>6.2842892271189965E-3</v>
      </c>
      <c r="AB672">
        <f>Y672*'MRIP Selectivity'!$P$35</f>
        <v>9.0321712954188795E-4</v>
      </c>
      <c r="AC672">
        <v>0.74741255597723821</v>
      </c>
      <c r="AD672">
        <v>0.94160359434525442</v>
      </c>
      <c r="AE672">
        <v>1.3432654004296583</v>
      </c>
      <c r="AF672">
        <f t="shared" si="274"/>
        <v>4.7061535469385633E-3</v>
      </c>
      <c r="AG672">
        <f t="shared" si="275"/>
        <v>5.9173093241604077E-3</v>
      </c>
      <c r="AH672">
        <f t="shared" si="276"/>
        <v>1.2132603191890106E-3</v>
      </c>
      <c r="AI672">
        <f t="shared" si="277"/>
        <v>1.3484100532531117E-2</v>
      </c>
      <c r="AJ672">
        <f t="shared" si="278"/>
        <v>1.1836723190287982E-2</v>
      </c>
      <c r="AK672">
        <f t="shared" si="279"/>
        <v>7.1875063566608846E-3</v>
      </c>
      <c r="AL672">
        <f t="shared" si="280"/>
        <v>7.1305696433494187E-3</v>
      </c>
      <c r="AM672">
        <f t="shared" si="281"/>
        <v>1.0623462871098971E-2</v>
      </c>
      <c r="AN672">
        <f t="shared" si="282"/>
        <v>5.9173093241604077E-3</v>
      </c>
      <c r="AO672">
        <v>0</v>
      </c>
      <c r="AP672">
        <f t="shared" si="283"/>
        <v>1.258088340298923E-2</v>
      </c>
      <c r="AQ672">
        <f t="shared" si="284"/>
        <v>6.2842892271189965E-3</v>
      </c>
      <c r="AR672">
        <v>1</v>
      </c>
      <c r="AS672">
        <f>AR672*'MRIP Selectivity'!$N$35</f>
        <v>6.2965941758702333E-3</v>
      </c>
      <c r="AT672">
        <f>AR672*'MRIP Selectivity'!$O$35</f>
        <v>6.2842892271189965E-3</v>
      </c>
      <c r="AU672">
        <f>AR672*'MRIP Selectivity'!$P$35</f>
        <v>9.0321712954188795E-4</v>
      </c>
      <c r="AV672">
        <v>1</v>
      </c>
      <c r="AW672">
        <f t="shared" si="285"/>
        <v>5</v>
      </c>
      <c r="AX672">
        <f t="shared" si="264"/>
        <v>0</v>
      </c>
      <c r="AY672">
        <f t="shared" si="265"/>
        <v>0</v>
      </c>
      <c r="AZ672">
        <f t="shared" si="266"/>
        <v>0</v>
      </c>
      <c r="BA672">
        <v>1134.5428095</v>
      </c>
      <c r="BB672">
        <v>1134.5428095</v>
      </c>
    </row>
    <row r="673" spans="1:54" x14ac:dyDescent="0.25">
      <c r="A673" t="s">
        <v>624</v>
      </c>
      <c r="B673" t="s">
        <v>3</v>
      </c>
      <c r="C673">
        <v>2014</v>
      </c>
      <c r="D673">
        <v>5</v>
      </c>
      <c r="E673">
        <v>9</v>
      </c>
      <c r="F673" t="s">
        <v>1859</v>
      </c>
      <c r="G673" t="s">
        <v>1769</v>
      </c>
      <c r="H673" t="s">
        <v>1891</v>
      </c>
      <c r="I673" t="s">
        <v>1824</v>
      </c>
      <c r="J673" t="s">
        <v>1813</v>
      </c>
      <c r="K673" t="str">
        <f t="shared" si="267"/>
        <v>Inshore</v>
      </c>
      <c r="L673">
        <v>0</v>
      </c>
      <c r="M673">
        <f t="shared" si="260"/>
        <v>0</v>
      </c>
      <c r="N673">
        <f t="shared" si="268"/>
        <v>1.258088340298923E-2</v>
      </c>
      <c r="O673">
        <f t="shared" si="269"/>
        <v>6.2842892271189965E-3</v>
      </c>
      <c r="P673">
        <v>0</v>
      </c>
      <c r="Q673">
        <f t="shared" si="270"/>
        <v>0</v>
      </c>
      <c r="R673">
        <v>0</v>
      </c>
      <c r="S673">
        <f t="shared" si="261"/>
        <v>0</v>
      </c>
      <c r="T673">
        <f t="shared" si="271"/>
        <v>0</v>
      </c>
      <c r="U673">
        <f t="shared" si="262"/>
        <v>1.0623462871098971E-2</v>
      </c>
      <c r="V673">
        <f t="shared" si="272"/>
        <v>0.84441310922369939</v>
      </c>
      <c r="W673">
        <f t="shared" si="263"/>
        <v>5.9173093241604077E-3</v>
      </c>
      <c r="X673">
        <f t="shared" si="273"/>
        <v>0.94160359434525431</v>
      </c>
      <c r="Y673">
        <v>1</v>
      </c>
      <c r="Z673">
        <f>Y673*'MRIP Selectivity'!$N$35</f>
        <v>6.2965941758702333E-3</v>
      </c>
      <c r="AA673">
        <f>Y673*'MRIP Selectivity'!$O$35</f>
        <v>6.2842892271189965E-3</v>
      </c>
      <c r="AB673">
        <f>Y673*'MRIP Selectivity'!$P$35</f>
        <v>9.0321712954188795E-4</v>
      </c>
      <c r="AC673">
        <v>0.74741255597723821</v>
      </c>
      <c r="AD673">
        <v>0.94160359434525442</v>
      </c>
      <c r="AE673">
        <v>1.3432654004296583</v>
      </c>
      <c r="AF673">
        <f t="shared" si="274"/>
        <v>4.7061535469385633E-3</v>
      </c>
      <c r="AG673">
        <f t="shared" si="275"/>
        <v>5.9173093241604077E-3</v>
      </c>
      <c r="AH673">
        <f t="shared" si="276"/>
        <v>1.2132603191890106E-3</v>
      </c>
      <c r="AI673">
        <f t="shared" si="277"/>
        <v>1.3484100532531117E-2</v>
      </c>
      <c r="AJ673">
        <f t="shared" si="278"/>
        <v>1.1836723190287982E-2</v>
      </c>
      <c r="AK673">
        <f t="shared" si="279"/>
        <v>7.1875063566608846E-3</v>
      </c>
      <c r="AL673">
        <f t="shared" si="280"/>
        <v>7.1305696433494187E-3</v>
      </c>
      <c r="AM673">
        <f t="shared" si="281"/>
        <v>1.0623462871098971E-2</v>
      </c>
      <c r="AN673">
        <f t="shared" si="282"/>
        <v>5.9173093241604077E-3</v>
      </c>
      <c r="AO673">
        <v>0</v>
      </c>
      <c r="AP673">
        <f t="shared" si="283"/>
        <v>1.258088340298923E-2</v>
      </c>
      <c r="AQ673">
        <f t="shared" si="284"/>
        <v>6.2842892271189965E-3</v>
      </c>
      <c r="AR673">
        <v>1</v>
      </c>
      <c r="AS673">
        <f>AR673*'MRIP Selectivity'!$N$35</f>
        <v>6.2965941758702333E-3</v>
      </c>
      <c r="AT673">
        <f>AR673*'MRIP Selectivity'!$O$35</f>
        <v>6.2842892271189965E-3</v>
      </c>
      <c r="AU673">
        <f>AR673*'MRIP Selectivity'!$P$35</f>
        <v>9.0321712954188795E-4</v>
      </c>
      <c r="AV673">
        <v>1</v>
      </c>
      <c r="AW673">
        <f t="shared" si="285"/>
        <v>5</v>
      </c>
      <c r="AX673">
        <f t="shared" si="264"/>
        <v>0</v>
      </c>
      <c r="AY673">
        <f t="shared" si="265"/>
        <v>0</v>
      </c>
      <c r="AZ673">
        <f t="shared" si="266"/>
        <v>0</v>
      </c>
      <c r="BA673">
        <v>1446.1621414000001</v>
      </c>
      <c r="BB673">
        <v>1446.1621414000001</v>
      </c>
    </row>
    <row r="674" spans="1:54" x14ac:dyDescent="0.25">
      <c r="A674" t="s">
        <v>625</v>
      </c>
      <c r="B674" t="s">
        <v>3</v>
      </c>
      <c r="C674">
        <v>2014</v>
      </c>
      <c r="D674">
        <v>5</v>
      </c>
      <c r="E674">
        <v>9</v>
      </c>
      <c r="F674" t="s">
        <v>1859</v>
      </c>
      <c r="G674" t="s">
        <v>1769</v>
      </c>
      <c r="H674" t="s">
        <v>1891</v>
      </c>
      <c r="I674" t="s">
        <v>1824</v>
      </c>
      <c r="J674" t="s">
        <v>1813</v>
      </c>
      <c r="K674" t="str">
        <f t="shared" si="267"/>
        <v>Inshore</v>
      </c>
      <c r="L674">
        <v>0</v>
      </c>
      <c r="M674">
        <f t="shared" si="260"/>
        <v>0</v>
      </c>
      <c r="N674">
        <f t="shared" si="268"/>
        <v>1.258088340298923E-2</v>
      </c>
      <c r="O674">
        <f t="shared" si="269"/>
        <v>6.2842892271189965E-3</v>
      </c>
      <c r="P674">
        <v>0</v>
      </c>
      <c r="Q674">
        <f t="shared" si="270"/>
        <v>0</v>
      </c>
      <c r="R674">
        <v>0</v>
      </c>
      <c r="S674">
        <f t="shared" si="261"/>
        <v>0</v>
      </c>
      <c r="T674">
        <f t="shared" si="271"/>
        <v>0</v>
      </c>
      <c r="U674">
        <f t="shared" si="262"/>
        <v>1.0623462871098971E-2</v>
      </c>
      <c r="V674">
        <f t="shared" si="272"/>
        <v>0.84441310922369939</v>
      </c>
      <c r="W674">
        <f t="shared" si="263"/>
        <v>5.9173093241604077E-3</v>
      </c>
      <c r="X674">
        <f t="shared" si="273"/>
        <v>0.94160359434525431</v>
      </c>
      <c r="Y674">
        <v>1</v>
      </c>
      <c r="Z674">
        <f>Y674*'MRIP Selectivity'!$N$35</f>
        <v>6.2965941758702333E-3</v>
      </c>
      <c r="AA674">
        <f>Y674*'MRIP Selectivity'!$O$35</f>
        <v>6.2842892271189965E-3</v>
      </c>
      <c r="AB674">
        <f>Y674*'MRIP Selectivity'!$P$35</f>
        <v>9.0321712954188795E-4</v>
      </c>
      <c r="AC674">
        <v>0.74741255597723821</v>
      </c>
      <c r="AD674">
        <v>0.94160359434525442</v>
      </c>
      <c r="AE674">
        <v>1.3432654004296583</v>
      </c>
      <c r="AF674">
        <f t="shared" si="274"/>
        <v>4.7061535469385633E-3</v>
      </c>
      <c r="AG674">
        <f t="shared" si="275"/>
        <v>5.9173093241604077E-3</v>
      </c>
      <c r="AH674">
        <f t="shared" si="276"/>
        <v>1.2132603191890106E-3</v>
      </c>
      <c r="AI674">
        <f t="shared" si="277"/>
        <v>1.3484100532531117E-2</v>
      </c>
      <c r="AJ674">
        <f t="shared" si="278"/>
        <v>1.1836723190287982E-2</v>
      </c>
      <c r="AK674">
        <f t="shared" si="279"/>
        <v>7.1875063566608846E-3</v>
      </c>
      <c r="AL674">
        <f t="shared" si="280"/>
        <v>7.1305696433494187E-3</v>
      </c>
      <c r="AM674">
        <f t="shared" si="281"/>
        <v>1.0623462871098971E-2</v>
      </c>
      <c r="AN674">
        <f t="shared" si="282"/>
        <v>5.9173093241604077E-3</v>
      </c>
      <c r="AO674">
        <v>0</v>
      </c>
      <c r="AP674">
        <f t="shared" si="283"/>
        <v>1.258088340298923E-2</v>
      </c>
      <c r="AQ674">
        <f t="shared" si="284"/>
        <v>6.2842892271189965E-3</v>
      </c>
      <c r="AR674">
        <v>1</v>
      </c>
      <c r="AS674">
        <f>AR674*'MRIP Selectivity'!$N$35</f>
        <v>6.2965941758702333E-3</v>
      </c>
      <c r="AT674">
        <f>AR674*'MRIP Selectivity'!$O$35</f>
        <v>6.2842892271189965E-3</v>
      </c>
      <c r="AU674">
        <f>AR674*'MRIP Selectivity'!$P$35</f>
        <v>9.0321712954188795E-4</v>
      </c>
      <c r="AV674">
        <v>1</v>
      </c>
      <c r="AW674">
        <f t="shared" si="285"/>
        <v>5</v>
      </c>
      <c r="AX674">
        <f t="shared" si="264"/>
        <v>0</v>
      </c>
      <c r="AY674">
        <f t="shared" si="265"/>
        <v>0</v>
      </c>
      <c r="AZ674">
        <f t="shared" si="266"/>
        <v>0</v>
      </c>
      <c r="BA674">
        <v>1446.1621414000001</v>
      </c>
      <c r="BB674">
        <v>1446.1621414000001</v>
      </c>
    </row>
    <row r="675" spans="1:54" x14ac:dyDescent="0.25">
      <c r="A675" t="s">
        <v>626</v>
      </c>
      <c r="B675" t="s">
        <v>3</v>
      </c>
      <c r="C675">
        <v>2014</v>
      </c>
      <c r="D675">
        <v>5</v>
      </c>
      <c r="E675">
        <v>10</v>
      </c>
      <c r="F675" t="s">
        <v>1867</v>
      </c>
      <c r="G675" t="s">
        <v>1769</v>
      </c>
      <c r="H675" t="s">
        <v>1890</v>
      </c>
      <c r="I675" t="s">
        <v>1837</v>
      </c>
      <c r="J675" t="s">
        <v>1813</v>
      </c>
      <c r="K675" t="str">
        <f t="shared" si="267"/>
        <v>Inshore</v>
      </c>
      <c r="L675">
        <v>0</v>
      </c>
      <c r="M675">
        <f t="shared" si="260"/>
        <v>0</v>
      </c>
      <c r="N675">
        <f t="shared" si="268"/>
        <v>2.516176680597846E-2</v>
      </c>
      <c r="O675">
        <f t="shared" si="269"/>
        <v>1.2568578454237993E-2</v>
      </c>
      <c r="P675">
        <v>0</v>
      </c>
      <c r="Q675">
        <f t="shared" si="270"/>
        <v>0</v>
      </c>
      <c r="R675">
        <v>0</v>
      </c>
      <c r="S675">
        <f t="shared" si="261"/>
        <v>0</v>
      </c>
      <c r="T675">
        <f t="shared" si="271"/>
        <v>0</v>
      </c>
      <c r="U675">
        <f t="shared" si="262"/>
        <v>2.1246925742197942E-2</v>
      </c>
      <c r="V675">
        <f t="shared" si="272"/>
        <v>0.84441310922369939</v>
      </c>
      <c r="W675">
        <f t="shared" si="263"/>
        <v>1.1834618648320815E-2</v>
      </c>
      <c r="X675">
        <f t="shared" si="273"/>
        <v>0.94160359434525431</v>
      </c>
      <c r="Y675">
        <v>2</v>
      </c>
      <c r="Z675">
        <f>Y675*'MRIP Selectivity'!$N$35</f>
        <v>1.2593188351740467E-2</v>
      </c>
      <c r="AA675">
        <f>Y675*'MRIP Selectivity'!$O$35</f>
        <v>1.2568578454237993E-2</v>
      </c>
      <c r="AB675">
        <f>Y675*'MRIP Selectivity'!$P$35</f>
        <v>1.8064342590837759E-3</v>
      </c>
      <c r="AC675">
        <v>0.74741255597723821</v>
      </c>
      <c r="AD675">
        <v>0.94160359434525442</v>
      </c>
      <c r="AE675">
        <v>1.3432654004296583</v>
      </c>
      <c r="AF675">
        <f t="shared" si="274"/>
        <v>9.4123070938771265E-3</v>
      </c>
      <c r="AG675">
        <f t="shared" si="275"/>
        <v>1.1834618648320815E-2</v>
      </c>
      <c r="AH675">
        <f t="shared" si="276"/>
        <v>2.4265206383780212E-3</v>
      </c>
      <c r="AI675">
        <f t="shared" si="277"/>
        <v>2.6968201065062234E-2</v>
      </c>
      <c r="AJ675">
        <f t="shared" si="278"/>
        <v>2.3673446380575964E-2</v>
      </c>
      <c r="AK675">
        <f t="shared" si="279"/>
        <v>1.4375012713321769E-2</v>
      </c>
      <c r="AL675">
        <f t="shared" si="280"/>
        <v>1.4261139286698837E-2</v>
      </c>
      <c r="AM675">
        <f t="shared" si="281"/>
        <v>2.1246925742197942E-2</v>
      </c>
      <c r="AN675">
        <f t="shared" si="282"/>
        <v>1.1834618648320815E-2</v>
      </c>
      <c r="AO675">
        <v>0</v>
      </c>
      <c r="AP675">
        <f t="shared" si="283"/>
        <v>2.516176680597846E-2</v>
      </c>
      <c r="AQ675">
        <f t="shared" si="284"/>
        <v>1.2568578454237993E-2</v>
      </c>
      <c r="AR675">
        <v>2</v>
      </c>
      <c r="AS675">
        <f>AR675*'MRIP Selectivity'!$N$35</f>
        <v>1.2593188351740467E-2</v>
      </c>
      <c r="AT675">
        <f>AR675*'MRIP Selectivity'!$O$35</f>
        <v>1.2568578454237993E-2</v>
      </c>
      <c r="AU675">
        <f>AR675*'MRIP Selectivity'!$P$35</f>
        <v>1.8064342590837759E-3</v>
      </c>
      <c r="AV675">
        <v>8</v>
      </c>
      <c r="AW675">
        <f t="shared" si="285"/>
        <v>40</v>
      </c>
      <c r="AX675">
        <f t="shared" si="264"/>
        <v>0</v>
      </c>
      <c r="AY675">
        <f t="shared" si="265"/>
        <v>0</v>
      </c>
      <c r="AZ675">
        <f t="shared" si="266"/>
        <v>0</v>
      </c>
      <c r="BA675">
        <v>41.324782310000003</v>
      </c>
      <c r="BB675">
        <v>41.324782310000003</v>
      </c>
    </row>
    <row r="676" spans="1:54" x14ac:dyDescent="0.25">
      <c r="A676" t="s">
        <v>627</v>
      </c>
      <c r="B676" t="s">
        <v>3</v>
      </c>
      <c r="C676">
        <v>2014</v>
      </c>
      <c r="D676">
        <v>5</v>
      </c>
      <c r="E676">
        <v>10</v>
      </c>
      <c r="F676" t="s">
        <v>1867</v>
      </c>
      <c r="G676" t="s">
        <v>1769</v>
      </c>
      <c r="H676" t="s">
        <v>1890</v>
      </c>
      <c r="I676" t="s">
        <v>1812</v>
      </c>
      <c r="J676" t="s">
        <v>1767</v>
      </c>
      <c r="K676" t="str">
        <f t="shared" si="267"/>
        <v>Inshore</v>
      </c>
      <c r="L676">
        <v>0</v>
      </c>
      <c r="M676">
        <f t="shared" si="260"/>
        <v>0</v>
      </c>
      <c r="N676">
        <f t="shared" si="268"/>
        <v>0.30194120167174154</v>
      </c>
      <c r="O676">
        <f t="shared" si="269"/>
        <v>0.15082294145085592</v>
      </c>
      <c r="P676">
        <v>0</v>
      </c>
      <c r="Q676">
        <f t="shared" si="270"/>
        <v>0</v>
      </c>
      <c r="R676">
        <v>0</v>
      </c>
      <c r="S676">
        <f t="shared" si="261"/>
        <v>0</v>
      </c>
      <c r="T676">
        <f t="shared" si="271"/>
        <v>0</v>
      </c>
      <c r="U676">
        <f t="shared" si="262"/>
        <v>0.2549631089063753</v>
      </c>
      <c r="V676">
        <f t="shared" si="272"/>
        <v>0.84441310922369928</v>
      </c>
      <c r="W676">
        <f t="shared" si="263"/>
        <v>0.1420154237798498</v>
      </c>
      <c r="X676">
        <f t="shared" si="273"/>
        <v>0.94160359434525442</v>
      </c>
      <c r="Y676">
        <v>24</v>
      </c>
      <c r="Z676">
        <f>Y676*'MRIP Selectivity'!$N$35</f>
        <v>0.15111826022088559</v>
      </c>
      <c r="AA676">
        <f>Y676*'MRIP Selectivity'!$O$35</f>
        <v>0.15082294145085592</v>
      </c>
      <c r="AB676">
        <f>Y676*'MRIP Selectivity'!$P$35</f>
        <v>2.167721110900531E-2</v>
      </c>
      <c r="AC676">
        <v>0.74741255597723821</v>
      </c>
      <c r="AD676">
        <v>0.94160359434525442</v>
      </c>
      <c r="AE676">
        <v>1.3432654004296583</v>
      </c>
      <c r="AF676">
        <f t="shared" si="274"/>
        <v>0.1129476851265255</v>
      </c>
      <c r="AG676">
        <f t="shared" si="275"/>
        <v>0.1420154237798498</v>
      </c>
      <c r="AH676">
        <f t="shared" si="276"/>
        <v>2.9118247660536254E-2</v>
      </c>
      <c r="AI676">
        <f t="shared" si="277"/>
        <v>0.32361841278074688</v>
      </c>
      <c r="AJ676">
        <f t="shared" si="278"/>
        <v>0.28408135656691158</v>
      </c>
      <c r="AK676">
        <f t="shared" si="279"/>
        <v>0.17250015255986123</v>
      </c>
      <c r="AL676">
        <f t="shared" si="280"/>
        <v>0.17113367144038605</v>
      </c>
      <c r="AM676">
        <f t="shared" si="281"/>
        <v>0.2549631089063753</v>
      </c>
      <c r="AN676">
        <f t="shared" si="282"/>
        <v>0.1420154237798498</v>
      </c>
      <c r="AO676">
        <v>0</v>
      </c>
      <c r="AP676">
        <f t="shared" si="283"/>
        <v>0.30194120167174154</v>
      </c>
      <c r="AQ676">
        <f t="shared" si="284"/>
        <v>0.15082294145085592</v>
      </c>
      <c r="AR676">
        <v>24</v>
      </c>
      <c r="AS676">
        <f>AR676*'MRIP Selectivity'!$N$35</f>
        <v>0.15111826022088559</v>
      </c>
      <c r="AT676">
        <f>AR676*'MRIP Selectivity'!$O$35</f>
        <v>0.15082294145085592</v>
      </c>
      <c r="AU676">
        <f>AR676*'MRIP Selectivity'!$P$35</f>
        <v>2.167721110900531E-2</v>
      </c>
      <c r="AV676">
        <v>4</v>
      </c>
      <c r="AW676">
        <f t="shared" si="285"/>
        <v>20</v>
      </c>
      <c r="AX676">
        <f t="shared" si="264"/>
        <v>0</v>
      </c>
      <c r="AY676">
        <f t="shared" si="265"/>
        <v>0</v>
      </c>
      <c r="AZ676">
        <f t="shared" si="266"/>
        <v>0</v>
      </c>
      <c r="BA676">
        <v>207.70923744999999</v>
      </c>
      <c r="BB676">
        <v>207.70923744999999</v>
      </c>
    </row>
    <row r="677" spans="1:54" x14ac:dyDescent="0.25">
      <c r="A677" t="s">
        <v>628</v>
      </c>
      <c r="B677" t="s">
        <v>3</v>
      </c>
      <c r="C677">
        <v>2014</v>
      </c>
      <c r="D677">
        <v>5</v>
      </c>
      <c r="E677">
        <v>10</v>
      </c>
      <c r="F677" t="s">
        <v>1867</v>
      </c>
      <c r="G677" t="s">
        <v>1769</v>
      </c>
      <c r="H677" t="s">
        <v>1890</v>
      </c>
      <c r="I677" t="s">
        <v>1812</v>
      </c>
      <c r="J677" t="s">
        <v>1767</v>
      </c>
      <c r="K677" t="str">
        <f t="shared" si="267"/>
        <v>Inshore</v>
      </c>
      <c r="L677">
        <v>0</v>
      </c>
      <c r="M677">
        <f t="shared" si="260"/>
        <v>0</v>
      </c>
      <c r="N677">
        <f t="shared" si="268"/>
        <v>3.7742650208967693E-2</v>
      </c>
      <c r="O677">
        <f t="shared" si="269"/>
        <v>1.8852867681356991E-2</v>
      </c>
      <c r="P677">
        <v>0</v>
      </c>
      <c r="Q677">
        <f t="shared" si="270"/>
        <v>0</v>
      </c>
      <c r="R677">
        <v>0</v>
      </c>
      <c r="S677">
        <f t="shared" si="261"/>
        <v>0</v>
      </c>
      <c r="T677">
        <f t="shared" si="271"/>
        <v>0</v>
      </c>
      <c r="U677">
        <f t="shared" si="262"/>
        <v>3.1870388613296913E-2</v>
      </c>
      <c r="V677">
        <f t="shared" si="272"/>
        <v>0.84441310922369928</v>
      </c>
      <c r="W677">
        <f t="shared" si="263"/>
        <v>1.7751927972481225E-2</v>
      </c>
      <c r="X677">
        <f t="shared" si="273"/>
        <v>0.94160359434525442</v>
      </c>
      <c r="Y677">
        <v>3</v>
      </c>
      <c r="Z677">
        <f>Y677*'MRIP Selectivity'!$N$35</f>
        <v>1.8889782527610699E-2</v>
      </c>
      <c r="AA677">
        <f>Y677*'MRIP Selectivity'!$O$35</f>
        <v>1.8852867681356991E-2</v>
      </c>
      <c r="AB677">
        <f>Y677*'MRIP Selectivity'!$P$35</f>
        <v>2.7096513886256638E-3</v>
      </c>
      <c r="AC677">
        <v>0.74741255597723821</v>
      </c>
      <c r="AD677">
        <v>0.94160359434525442</v>
      </c>
      <c r="AE677">
        <v>1.3432654004296583</v>
      </c>
      <c r="AF677">
        <f t="shared" si="274"/>
        <v>1.4118460640815688E-2</v>
      </c>
      <c r="AG677">
        <f t="shared" si="275"/>
        <v>1.7751927972481225E-2</v>
      </c>
      <c r="AH677">
        <f t="shared" si="276"/>
        <v>3.6397809575670318E-3</v>
      </c>
      <c r="AI677">
        <f t="shared" si="277"/>
        <v>4.045230159759336E-2</v>
      </c>
      <c r="AJ677">
        <f t="shared" si="278"/>
        <v>3.5510169570863948E-2</v>
      </c>
      <c r="AK677">
        <f t="shared" si="279"/>
        <v>2.1562519069982654E-2</v>
      </c>
      <c r="AL677">
        <f t="shared" si="280"/>
        <v>2.1391708930048256E-2</v>
      </c>
      <c r="AM677">
        <f t="shared" si="281"/>
        <v>3.1870388613296913E-2</v>
      </c>
      <c r="AN677">
        <f t="shared" si="282"/>
        <v>1.7751927972481225E-2</v>
      </c>
      <c r="AO677">
        <v>0</v>
      </c>
      <c r="AP677">
        <f t="shared" si="283"/>
        <v>3.7742650208967693E-2</v>
      </c>
      <c r="AQ677">
        <f t="shared" si="284"/>
        <v>1.8852867681356991E-2</v>
      </c>
      <c r="AR677">
        <v>3</v>
      </c>
      <c r="AS677">
        <f>AR677*'MRIP Selectivity'!$N$35</f>
        <v>1.8889782527610699E-2</v>
      </c>
      <c r="AT677">
        <f>AR677*'MRIP Selectivity'!$O$35</f>
        <v>1.8852867681356991E-2</v>
      </c>
      <c r="AU677">
        <f>AR677*'MRIP Selectivity'!$P$35</f>
        <v>2.7096513886256638E-3</v>
      </c>
      <c r="AV677">
        <v>4</v>
      </c>
      <c r="AW677">
        <f t="shared" si="285"/>
        <v>20</v>
      </c>
      <c r="AX677">
        <f t="shared" si="264"/>
        <v>0</v>
      </c>
      <c r="AY677">
        <f t="shared" si="265"/>
        <v>0</v>
      </c>
      <c r="AZ677">
        <f t="shared" si="266"/>
        <v>0</v>
      </c>
      <c r="BA677">
        <v>207.70923744999999</v>
      </c>
      <c r="BB677">
        <v>207.70923744999999</v>
      </c>
    </row>
    <row r="678" spans="1:54" x14ac:dyDescent="0.25">
      <c r="A678" t="s">
        <v>629</v>
      </c>
      <c r="B678" t="s">
        <v>3</v>
      </c>
      <c r="C678">
        <v>2014</v>
      </c>
      <c r="D678">
        <v>5</v>
      </c>
      <c r="E678">
        <v>10</v>
      </c>
      <c r="F678" t="s">
        <v>1818</v>
      </c>
      <c r="G678" t="s">
        <v>1769</v>
      </c>
      <c r="H678" t="s">
        <v>1890</v>
      </c>
      <c r="I678" t="s">
        <v>1812</v>
      </c>
      <c r="J678" t="s">
        <v>1813</v>
      </c>
      <c r="K678" t="str">
        <f t="shared" si="267"/>
        <v>Inshore</v>
      </c>
      <c r="L678">
        <v>0</v>
      </c>
      <c r="M678">
        <f t="shared" si="260"/>
        <v>0</v>
      </c>
      <c r="N678">
        <f t="shared" si="268"/>
        <v>2.516176680597846E-2</v>
      </c>
      <c r="O678">
        <f t="shared" si="269"/>
        <v>1.2568578454237993E-2</v>
      </c>
      <c r="P678">
        <v>0</v>
      </c>
      <c r="Q678">
        <f t="shared" si="270"/>
        <v>0</v>
      </c>
      <c r="R678">
        <v>0</v>
      </c>
      <c r="S678">
        <f t="shared" si="261"/>
        <v>0</v>
      </c>
      <c r="T678">
        <f t="shared" si="271"/>
        <v>0</v>
      </c>
      <c r="U678">
        <f t="shared" si="262"/>
        <v>2.1246925742197942E-2</v>
      </c>
      <c r="V678">
        <f t="shared" si="272"/>
        <v>0.84441310922369939</v>
      </c>
      <c r="W678">
        <f t="shared" si="263"/>
        <v>1.1834618648320815E-2</v>
      </c>
      <c r="X678">
        <f t="shared" si="273"/>
        <v>0.94160359434525431</v>
      </c>
      <c r="Y678">
        <v>2</v>
      </c>
      <c r="Z678">
        <f>Y678*'MRIP Selectivity'!$N$35</f>
        <v>1.2593188351740467E-2</v>
      </c>
      <c r="AA678">
        <f>Y678*'MRIP Selectivity'!$O$35</f>
        <v>1.2568578454237993E-2</v>
      </c>
      <c r="AB678">
        <f>Y678*'MRIP Selectivity'!$P$35</f>
        <v>1.8064342590837759E-3</v>
      </c>
      <c r="AC678">
        <v>0.74741255597723821</v>
      </c>
      <c r="AD678">
        <v>0.94160359434525442</v>
      </c>
      <c r="AE678">
        <v>1.3432654004296583</v>
      </c>
      <c r="AF678">
        <f t="shared" si="274"/>
        <v>9.4123070938771265E-3</v>
      </c>
      <c r="AG678">
        <f t="shared" si="275"/>
        <v>1.1834618648320815E-2</v>
      </c>
      <c r="AH678">
        <f t="shared" si="276"/>
        <v>2.4265206383780212E-3</v>
      </c>
      <c r="AI678">
        <f t="shared" si="277"/>
        <v>2.6968201065062234E-2</v>
      </c>
      <c r="AJ678">
        <f t="shared" si="278"/>
        <v>2.3673446380575964E-2</v>
      </c>
      <c r="AK678">
        <f t="shared" si="279"/>
        <v>1.4375012713321769E-2</v>
      </c>
      <c r="AL678">
        <f t="shared" si="280"/>
        <v>1.4261139286698837E-2</v>
      </c>
      <c r="AM678">
        <f t="shared" si="281"/>
        <v>2.1246925742197942E-2</v>
      </c>
      <c r="AN678">
        <f t="shared" si="282"/>
        <v>1.1834618648320815E-2</v>
      </c>
      <c r="AO678">
        <v>0</v>
      </c>
      <c r="AP678">
        <f t="shared" si="283"/>
        <v>2.516176680597846E-2</v>
      </c>
      <c r="AQ678">
        <f t="shared" si="284"/>
        <v>1.2568578454237993E-2</v>
      </c>
      <c r="AR678">
        <v>2</v>
      </c>
      <c r="AS678">
        <f>AR678*'MRIP Selectivity'!$N$35</f>
        <v>1.2593188351740467E-2</v>
      </c>
      <c r="AT678">
        <f>AR678*'MRIP Selectivity'!$O$35</f>
        <v>1.2568578454237993E-2</v>
      </c>
      <c r="AU678">
        <f>AR678*'MRIP Selectivity'!$P$35</f>
        <v>1.8064342590837759E-3</v>
      </c>
      <c r="AV678">
        <v>4</v>
      </c>
      <c r="AW678">
        <f t="shared" si="285"/>
        <v>20</v>
      </c>
      <c r="AX678">
        <f t="shared" si="264"/>
        <v>0</v>
      </c>
      <c r="AY678">
        <f t="shared" si="265"/>
        <v>0</v>
      </c>
      <c r="AZ678">
        <f t="shared" si="266"/>
        <v>0</v>
      </c>
      <c r="BA678">
        <v>439.55497185000002</v>
      </c>
      <c r="BB678">
        <v>439.55497185000002</v>
      </c>
    </row>
    <row r="679" spans="1:54" x14ac:dyDescent="0.25">
      <c r="A679" t="s">
        <v>630</v>
      </c>
      <c r="B679" t="s">
        <v>3</v>
      </c>
      <c r="C679">
        <v>2014</v>
      </c>
      <c r="D679">
        <v>5</v>
      </c>
      <c r="E679">
        <v>10</v>
      </c>
      <c r="F679" t="s">
        <v>1818</v>
      </c>
      <c r="G679" t="s">
        <v>1769</v>
      </c>
      <c r="H679" t="s">
        <v>1890</v>
      </c>
      <c r="I679" t="s">
        <v>1812</v>
      </c>
      <c r="J679" t="s">
        <v>1767</v>
      </c>
      <c r="K679" t="str">
        <f t="shared" si="267"/>
        <v>Inshore</v>
      </c>
      <c r="L679">
        <v>0</v>
      </c>
      <c r="M679">
        <f t="shared" si="260"/>
        <v>0</v>
      </c>
      <c r="N679">
        <f t="shared" si="268"/>
        <v>2.516176680597846E-2</v>
      </c>
      <c r="O679">
        <f t="shared" si="269"/>
        <v>1.2568578454237993E-2</v>
      </c>
      <c r="P679">
        <v>0</v>
      </c>
      <c r="Q679">
        <f t="shared" si="270"/>
        <v>0</v>
      </c>
      <c r="R679">
        <v>0</v>
      </c>
      <c r="S679">
        <f t="shared" si="261"/>
        <v>0</v>
      </c>
      <c r="T679">
        <f t="shared" si="271"/>
        <v>0</v>
      </c>
      <c r="U679">
        <f t="shared" si="262"/>
        <v>2.1246925742197942E-2</v>
      </c>
      <c r="V679">
        <f t="shared" si="272"/>
        <v>0.84441310922369939</v>
      </c>
      <c r="W679">
        <f t="shared" si="263"/>
        <v>1.1834618648320815E-2</v>
      </c>
      <c r="X679">
        <f t="shared" si="273"/>
        <v>0.94160359434525431</v>
      </c>
      <c r="Y679">
        <v>2</v>
      </c>
      <c r="Z679">
        <f>Y679*'MRIP Selectivity'!$N$35</f>
        <v>1.2593188351740467E-2</v>
      </c>
      <c r="AA679">
        <f>Y679*'MRIP Selectivity'!$O$35</f>
        <v>1.2568578454237993E-2</v>
      </c>
      <c r="AB679">
        <f>Y679*'MRIP Selectivity'!$P$35</f>
        <v>1.8064342590837759E-3</v>
      </c>
      <c r="AC679">
        <v>0.74741255597723821</v>
      </c>
      <c r="AD679">
        <v>0.94160359434525442</v>
      </c>
      <c r="AE679">
        <v>1.3432654004296583</v>
      </c>
      <c r="AF679">
        <f t="shared" si="274"/>
        <v>9.4123070938771265E-3</v>
      </c>
      <c r="AG679">
        <f t="shared" si="275"/>
        <v>1.1834618648320815E-2</v>
      </c>
      <c r="AH679">
        <f t="shared" si="276"/>
        <v>2.4265206383780212E-3</v>
      </c>
      <c r="AI679">
        <f t="shared" si="277"/>
        <v>2.6968201065062234E-2</v>
      </c>
      <c r="AJ679">
        <f t="shared" si="278"/>
        <v>2.3673446380575964E-2</v>
      </c>
      <c r="AK679">
        <f t="shared" si="279"/>
        <v>1.4375012713321769E-2</v>
      </c>
      <c r="AL679">
        <f t="shared" si="280"/>
        <v>1.4261139286698837E-2</v>
      </c>
      <c r="AM679">
        <f t="shared" si="281"/>
        <v>2.1246925742197942E-2</v>
      </c>
      <c r="AN679">
        <f t="shared" si="282"/>
        <v>1.1834618648320815E-2</v>
      </c>
      <c r="AO679">
        <v>0</v>
      </c>
      <c r="AP679">
        <f t="shared" si="283"/>
        <v>2.516176680597846E-2</v>
      </c>
      <c r="AQ679">
        <f t="shared" si="284"/>
        <v>1.2568578454237993E-2</v>
      </c>
      <c r="AR679">
        <v>2</v>
      </c>
      <c r="AS679">
        <f>AR679*'MRIP Selectivity'!$N$35</f>
        <v>1.2593188351740467E-2</v>
      </c>
      <c r="AT679">
        <f>AR679*'MRIP Selectivity'!$O$35</f>
        <v>1.2568578454237993E-2</v>
      </c>
      <c r="AU679">
        <f>AR679*'MRIP Selectivity'!$P$35</f>
        <v>1.8064342590837759E-3</v>
      </c>
      <c r="AV679">
        <v>4</v>
      </c>
      <c r="AW679">
        <f t="shared" si="285"/>
        <v>20</v>
      </c>
      <c r="AX679">
        <f t="shared" si="264"/>
        <v>0</v>
      </c>
      <c r="AY679">
        <f t="shared" si="265"/>
        <v>0</v>
      </c>
      <c r="AZ679">
        <f t="shared" si="266"/>
        <v>0</v>
      </c>
      <c r="BA679">
        <v>439.55497185000002</v>
      </c>
      <c r="BB679">
        <v>439.55497185000002</v>
      </c>
    </row>
    <row r="680" spans="1:54" x14ac:dyDescent="0.25">
      <c r="A680" t="s">
        <v>631</v>
      </c>
      <c r="B680" t="s">
        <v>3</v>
      </c>
      <c r="C680">
        <v>2014</v>
      </c>
      <c r="D680">
        <v>5</v>
      </c>
      <c r="E680">
        <v>10</v>
      </c>
      <c r="F680" t="s">
        <v>1818</v>
      </c>
      <c r="G680" t="s">
        <v>1769</v>
      </c>
      <c r="H680" t="s">
        <v>1890</v>
      </c>
      <c r="I680" t="s">
        <v>1812</v>
      </c>
      <c r="J680" t="s">
        <v>1819</v>
      </c>
      <c r="K680" t="str">
        <f t="shared" si="267"/>
        <v>Offshore</v>
      </c>
      <c r="L680">
        <v>0</v>
      </c>
      <c r="M680">
        <f t="shared" si="260"/>
        <v>0</v>
      </c>
      <c r="N680">
        <f t="shared" si="268"/>
        <v>1.258088340298923E-2</v>
      </c>
      <c r="O680">
        <f t="shared" si="269"/>
        <v>6.2842892271189965E-3</v>
      </c>
      <c r="P680">
        <v>0</v>
      </c>
      <c r="Q680">
        <f t="shared" si="270"/>
        <v>0</v>
      </c>
      <c r="R680">
        <v>0</v>
      </c>
      <c r="S680">
        <f t="shared" si="261"/>
        <v>0</v>
      </c>
      <c r="T680">
        <f t="shared" si="271"/>
        <v>0</v>
      </c>
      <c r="U680">
        <f t="shared" si="262"/>
        <v>1.0623462871098971E-2</v>
      </c>
      <c r="V680">
        <f t="shared" si="272"/>
        <v>0.84441310922369939</v>
      </c>
      <c r="W680">
        <f t="shared" si="263"/>
        <v>5.9173093241604077E-3</v>
      </c>
      <c r="X680">
        <f t="shared" si="273"/>
        <v>0.94160359434525431</v>
      </c>
      <c r="Y680">
        <v>1</v>
      </c>
      <c r="Z680">
        <f>Y680*'MRIP Selectivity'!$N$35</f>
        <v>6.2965941758702333E-3</v>
      </c>
      <c r="AA680">
        <f>Y680*'MRIP Selectivity'!$O$35</f>
        <v>6.2842892271189965E-3</v>
      </c>
      <c r="AB680">
        <f>Y680*'MRIP Selectivity'!$P$35</f>
        <v>9.0321712954188795E-4</v>
      </c>
      <c r="AC680">
        <v>0.74741255597723821</v>
      </c>
      <c r="AD680">
        <v>0.94160359434525442</v>
      </c>
      <c r="AE680">
        <v>1.3432654004296583</v>
      </c>
      <c r="AF680">
        <f t="shared" si="274"/>
        <v>4.7061535469385633E-3</v>
      </c>
      <c r="AG680">
        <f t="shared" si="275"/>
        <v>5.9173093241604077E-3</v>
      </c>
      <c r="AH680">
        <f t="shared" si="276"/>
        <v>1.2132603191890106E-3</v>
      </c>
      <c r="AI680">
        <f t="shared" si="277"/>
        <v>1.3484100532531117E-2</v>
      </c>
      <c r="AJ680">
        <f t="shared" si="278"/>
        <v>1.1836723190287982E-2</v>
      </c>
      <c r="AK680">
        <f t="shared" si="279"/>
        <v>7.1875063566608846E-3</v>
      </c>
      <c r="AL680">
        <f t="shared" si="280"/>
        <v>7.1305696433494187E-3</v>
      </c>
      <c r="AM680">
        <f t="shared" si="281"/>
        <v>1.0623462871098971E-2</v>
      </c>
      <c r="AN680">
        <f t="shared" si="282"/>
        <v>5.9173093241604077E-3</v>
      </c>
      <c r="AO680">
        <v>0</v>
      </c>
      <c r="AP680">
        <f t="shared" si="283"/>
        <v>1.258088340298923E-2</v>
      </c>
      <c r="AQ680">
        <f t="shared" si="284"/>
        <v>6.2842892271189965E-3</v>
      </c>
      <c r="AR680">
        <v>1</v>
      </c>
      <c r="AS680">
        <f>AR680*'MRIP Selectivity'!$N$35</f>
        <v>6.2965941758702333E-3</v>
      </c>
      <c r="AT680">
        <f>AR680*'MRIP Selectivity'!$O$35</f>
        <v>6.2842892271189965E-3</v>
      </c>
      <c r="AU680">
        <f>AR680*'MRIP Selectivity'!$P$35</f>
        <v>9.0321712954188795E-4</v>
      </c>
      <c r="AV680">
        <v>2</v>
      </c>
      <c r="AW680">
        <f t="shared" si="285"/>
        <v>10</v>
      </c>
      <c r="AX680">
        <f t="shared" si="264"/>
        <v>0</v>
      </c>
      <c r="AY680">
        <f t="shared" si="265"/>
        <v>0</v>
      </c>
      <c r="AZ680">
        <f t="shared" si="266"/>
        <v>0</v>
      </c>
      <c r="BA680">
        <v>439.55497185000002</v>
      </c>
      <c r="BB680">
        <v>439.55497185000002</v>
      </c>
    </row>
    <row r="681" spans="1:54" x14ac:dyDescent="0.25">
      <c r="A681" t="s">
        <v>632</v>
      </c>
      <c r="B681" t="s">
        <v>3</v>
      </c>
      <c r="C681">
        <v>2014</v>
      </c>
      <c r="D681">
        <v>5</v>
      </c>
      <c r="E681">
        <v>10</v>
      </c>
      <c r="F681" t="s">
        <v>1818</v>
      </c>
      <c r="G681" t="s">
        <v>1769</v>
      </c>
      <c r="H681" t="s">
        <v>1890</v>
      </c>
      <c r="I681" t="s">
        <v>1812</v>
      </c>
      <c r="J681" t="s">
        <v>1767</v>
      </c>
      <c r="K681" t="str">
        <f t="shared" si="267"/>
        <v>Inshore</v>
      </c>
      <c r="L681">
        <v>0</v>
      </c>
      <c r="M681">
        <f t="shared" si="260"/>
        <v>0</v>
      </c>
      <c r="N681">
        <f t="shared" si="268"/>
        <v>2.516176680597846E-2</v>
      </c>
      <c r="O681">
        <f t="shared" si="269"/>
        <v>1.2568578454237993E-2</v>
      </c>
      <c r="P681">
        <v>0</v>
      </c>
      <c r="Q681">
        <f t="shared" si="270"/>
        <v>0</v>
      </c>
      <c r="R681">
        <v>0</v>
      </c>
      <c r="S681">
        <f t="shared" si="261"/>
        <v>0</v>
      </c>
      <c r="T681">
        <f t="shared" si="271"/>
        <v>0</v>
      </c>
      <c r="U681">
        <f t="shared" si="262"/>
        <v>2.1246925742197942E-2</v>
      </c>
      <c r="V681">
        <f t="shared" si="272"/>
        <v>0.84441310922369939</v>
      </c>
      <c r="W681">
        <f t="shared" si="263"/>
        <v>1.1834618648320815E-2</v>
      </c>
      <c r="X681">
        <f t="shared" si="273"/>
        <v>0.94160359434525431</v>
      </c>
      <c r="Y681">
        <v>2</v>
      </c>
      <c r="Z681">
        <f>Y681*'MRIP Selectivity'!$N$35</f>
        <v>1.2593188351740467E-2</v>
      </c>
      <c r="AA681">
        <f>Y681*'MRIP Selectivity'!$O$35</f>
        <v>1.2568578454237993E-2</v>
      </c>
      <c r="AB681">
        <f>Y681*'MRIP Selectivity'!$P$35</f>
        <v>1.8064342590837759E-3</v>
      </c>
      <c r="AC681">
        <v>0.74741255597723821</v>
      </c>
      <c r="AD681">
        <v>0.94160359434525442</v>
      </c>
      <c r="AE681">
        <v>1.3432654004296583</v>
      </c>
      <c r="AF681">
        <f t="shared" si="274"/>
        <v>9.4123070938771265E-3</v>
      </c>
      <c r="AG681">
        <f t="shared" si="275"/>
        <v>1.1834618648320815E-2</v>
      </c>
      <c r="AH681">
        <f t="shared" si="276"/>
        <v>2.4265206383780212E-3</v>
      </c>
      <c r="AI681">
        <f t="shared" si="277"/>
        <v>2.6968201065062234E-2</v>
      </c>
      <c r="AJ681">
        <f t="shared" si="278"/>
        <v>2.3673446380575964E-2</v>
      </c>
      <c r="AK681">
        <f t="shared" si="279"/>
        <v>1.4375012713321769E-2</v>
      </c>
      <c r="AL681">
        <f t="shared" si="280"/>
        <v>1.4261139286698837E-2</v>
      </c>
      <c r="AM681">
        <f t="shared" si="281"/>
        <v>2.1246925742197942E-2</v>
      </c>
      <c r="AN681">
        <f t="shared" si="282"/>
        <v>1.1834618648320815E-2</v>
      </c>
      <c r="AO681">
        <v>0</v>
      </c>
      <c r="AP681">
        <f t="shared" si="283"/>
        <v>2.516176680597846E-2</v>
      </c>
      <c r="AQ681">
        <f t="shared" si="284"/>
        <v>1.2568578454237993E-2</v>
      </c>
      <c r="AR681">
        <v>2</v>
      </c>
      <c r="AS681">
        <f>AR681*'MRIP Selectivity'!$N$35</f>
        <v>1.2593188351740467E-2</v>
      </c>
      <c r="AT681">
        <f>AR681*'MRIP Selectivity'!$O$35</f>
        <v>1.2568578454237993E-2</v>
      </c>
      <c r="AU681">
        <f>AR681*'MRIP Selectivity'!$P$35</f>
        <v>1.8064342590837759E-3</v>
      </c>
      <c r="AV681">
        <v>1</v>
      </c>
      <c r="AW681">
        <f t="shared" si="285"/>
        <v>5</v>
      </c>
      <c r="AX681">
        <f t="shared" si="264"/>
        <v>0</v>
      </c>
      <c r="AY681">
        <f t="shared" si="265"/>
        <v>0</v>
      </c>
      <c r="AZ681">
        <f t="shared" si="266"/>
        <v>0</v>
      </c>
      <c r="BA681">
        <v>439.55497185000002</v>
      </c>
      <c r="BB681">
        <v>439.55497185000002</v>
      </c>
    </row>
    <row r="682" spans="1:54" x14ac:dyDescent="0.25">
      <c r="A682" t="s">
        <v>633</v>
      </c>
      <c r="B682" t="s">
        <v>3</v>
      </c>
      <c r="C682">
        <v>2014</v>
      </c>
      <c r="D682">
        <v>5</v>
      </c>
      <c r="E682">
        <v>10</v>
      </c>
      <c r="F682" t="s">
        <v>1838</v>
      </c>
      <c r="G682" t="s">
        <v>1769</v>
      </c>
      <c r="H682" t="s">
        <v>1891</v>
      </c>
      <c r="I682" t="s">
        <v>1812</v>
      </c>
      <c r="J682" t="s">
        <v>1813</v>
      </c>
      <c r="K682" t="str">
        <f t="shared" si="267"/>
        <v>Inshore</v>
      </c>
      <c r="L682">
        <v>0</v>
      </c>
      <c r="M682">
        <f t="shared" si="260"/>
        <v>0</v>
      </c>
      <c r="N682">
        <f t="shared" si="268"/>
        <v>1.258088340298923E-2</v>
      </c>
      <c r="O682">
        <f t="shared" si="269"/>
        <v>6.2842892271189965E-3</v>
      </c>
      <c r="P682">
        <v>0</v>
      </c>
      <c r="Q682">
        <f t="shared" si="270"/>
        <v>0</v>
      </c>
      <c r="R682">
        <v>0</v>
      </c>
      <c r="S682">
        <f t="shared" si="261"/>
        <v>0</v>
      </c>
      <c r="T682">
        <f t="shared" si="271"/>
        <v>0</v>
      </c>
      <c r="U682">
        <f t="shared" si="262"/>
        <v>1.0623462871098971E-2</v>
      </c>
      <c r="V682">
        <f t="shared" si="272"/>
        <v>0.84441310922369939</v>
      </c>
      <c r="W682">
        <f t="shared" si="263"/>
        <v>5.9173093241604077E-3</v>
      </c>
      <c r="X682">
        <f t="shared" si="273"/>
        <v>0.94160359434525431</v>
      </c>
      <c r="Y682">
        <v>1</v>
      </c>
      <c r="Z682">
        <f>Y682*'MRIP Selectivity'!$N$35</f>
        <v>6.2965941758702333E-3</v>
      </c>
      <c r="AA682">
        <f>Y682*'MRIP Selectivity'!$O$35</f>
        <v>6.2842892271189965E-3</v>
      </c>
      <c r="AB682">
        <f>Y682*'MRIP Selectivity'!$P$35</f>
        <v>9.0321712954188795E-4</v>
      </c>
      <c r="AC682">
        <v>0.74741255597723821</v>
      </c>
      <c r="AD682">
        <v>0.94160359434525442</v>
      </c>
      <c r="AE682">
        <v>1.3432654004296583</v>
      </c>
      <c r="AF682">
        <f t="shared" si="274"/>
        <v>4.7061535469385633E-3</v>
      </c>
      <c r="AG682">
        <f t="shared" si="275"/>
        <v>5.9173093241604077E-3</v>
      </c>
      <c r="AH682">
        <f t="shared" si="276"/>
        <v>1.2132603191890106E-3</v>
      </c>
      <c r="AI682">
        <f t="shared" si="277"/>
        <v>1.3484100532531117E-2</v>
      </c>
      <c r="AJ682">
        <f t="shared" si="278"/>
        <v>1.1836723190287982E-2</v>
      </c>
      <c r="AK682">
        <f t="shared" si="279"/>
        <v>7.1875063566608846E-3</v>
      </c>
      <c r="AL682">
        <f t="shared" si="280"/>
        <v>7.1305696433494187E-3</v>
      </c>
      <c r="AM682">
        <f t="shared" si="281"/>
        <v>1.0623462871098971E-2</v>
      </c>
      <c r="AN682">
        <f t="shared" si="282"/>
        <v>5.9173093241604077E-3</v>
      </c>
      <c r="AO682">
        <v>0</v>
      </c>
      <c r="AP682">
        <f t="shared" si="283"/>
        <v>1.258088340298923E-2</v>
      </c>
      <c r="AQ682">
        <f t="shared" si="284"/>
        <v>6.2842892271189965E-3</v>
      </c>
      <c r="AR682">
        <v>1</v>
      </c>
      <c r="AS682">
        <f>AR682*'MRIP Selectivity'!$N$35</f>
        <v>6.2965941758702333E-3</v>
      </c>
      <c r="AT682">
        <f>AR682*'MRIP Selectivity'!$O$35</f>
        <v>6.2842892271189965E-3</v>
      </c>
      <c r="AU682">
        <f>AR682*'MRIP Selectivity'!$P$35</f>
        <v>9.0321712954188795E-4</v>
      </c>
      <c r="AV682">
        <v>2</v>
      </c>
      <c r="AW682">
        <f t="shared" si="285"/>
        <v>10</v>
      </c>
      <c r="AX682">
        <f t="shared" si="264"/>
        <v>0</v>
      </c>
      <c r="AY682">
        <f t="shared" si="265"/>
        <v>0</v>
      </c>
      <c r="AZ682">
        <f t="shared" si="266"/>
        <v>0</v>
      </c>
      <c r="BA682">
        <v>202.5298315</v>
      </c>
      <c r="BB682">
        <v>202.5298315</v>
      </c>
    </row>
    <row r="683" spans="1:54" x14ac:dyDescent="0.25">
      <c r="A683" t="s">
        <v>634</v>
      </c>
      <c r="B683" t="s">
        <v>3</v>
      </c>
      <c r="C683">
        <v>2014</v>
      </c>
      <c r="D683">
        <v>6</v>
      </c>
      <c r="E683">
        <v>11</v>
      </c>
      <c r="F683" t="s">
        <v>1820</v>
      </c>
      <c r="G683" t="s">
        <v>1769</v>
      </c>
      <c r="H683" t="s">
        <v>1840</v>
      </c>
      <c r="I683" t="s">
        <v>1824</v>
      </c>
      <c r="J683" t="s">
        <v>1767</v>
      </c>
      <c r="K683" t="str">
        <f t="shared" si="267"/>
        <v>Inshore</v>
      </c>
      <c r="L683">
        <v>0</v>
      </c>
      <c r="M683">
        <f t="shared" si="260"/>
        <v>0</v>
      </c>
      <c r="N683">
        <f t="shared" si="268"/>
        <v>1.258088340298923E-2</v>
      </c>
      <c r="O683">
        <f t="shared" si="269"/>
        <v>6.2842892271189965E-3</v>
      </c>
      <c r="P683">
        <v>0</v>
      </c>
      <c r="Q683">
        <f t="shared" si="270"/>
        <v>0</v>
      </c>
      <c r="R683">
        <v>0</v>
      </c>
      <c r="S683">
        <f t="shared" si="261"/>
        <v>0</v>
      </c>
      <c r="T683">
        <f t="shared" si="271"/>
        <v>0</v>
      </c>
      <c r="U683">
        <f t="shared" si="262"/>
        <v>1.0623462871098971E-2</v>
      </c>
      <c r="V683">
        <f t="shared" si="272"/>
        <v>0.84441310922369939</v>
      </c>
      <c r="W683">
        <f t="shared" si="263"/>
        <v>5.9173093241604077E-3</v>
      </c>
      <c r="X683">
        <f t="shared" si="273"/>
        <v>0.94160359434525431</v>
      </c>
      <c r="Y683">
        <v>1</v>
      </c>
      <c r="Z683">
        <f>Y683*'MRIP Selectivity'!$N$35</f>
        <v>6.2965941758702333E-3</v>
      </c>
      <c r="AA683">
        <f>Y683*'MRIP Selectivity'!$O$35</f>
        <v>6.2842892271189965E-3</v>
      </c>
      <c r="AB683">
        <f>Y683*'MRIP Selectivity'!$P$35</f>
        <v>9.0321712954188795E-4</v>
      </c>
      <c r="AC683">
        <v>0.74741255597723821</v>
      </c>
      <c r="AD683">
        <v>0.94160359434525442</v>
      </c>
      <c r="AE683">
        <v>1.3432654004296583</v>
      </c>
      <c r="AF683">
        <f t="shared" si="274"/>
        <v>4.7061535469385633E-3</v>
      </c>
      <c r="AG683">
        <f t="shared" si="275"/>
        <v>5.9173093241604077E-3</v>
      </c>
      <c r="AH683">
        <f t="shared" si="276"/>
        <v>1.2132603191890106E-3</v>
      </c>
      <c r="AI683">
        <f t="shared" si="277"/>
        <v>1.3484100532531117E-2</v>
      </c>
      <c r="AJ683">
        <f t="shared" si="278"/>
        <v>1.1836723190287982E-2</v>
      </c>
      <c r="AK683">
        <f t="shared" si="279"/>
        <v>7.1875063566608846E-3</v>
      </c>
      <c r="AL683">
        <f t="shared" si="280"/>
        <v>7.1305696433494187E-3</v>
      </c>
      <c r="AM683">
        <f t="shared" si="281"/>
        <v>1.0623462871098971E-2</v>
      </c>
      <c r="AN683">
        <f t="shared" si="282"/>
        <v>5.9173093241604077E-3</v>
      </c>
      <c r="AO683">
        <v>0</v>
      </c>
      <c r="AP683">
        <f t="shared" si="283"/>
        <v>1.258088340298923E-2</v>
      </c>
      <c r="AQ683">
        <f t="shared" si="284"/>
        <v>6.2842892271189965E-3</v>
      </c>
      <c r="AR683">
        <v>1</v>
      </c>
      <c r="AS683">
        <f>AR683*'MRIP Selectivity'!$N$35</f>
        <v>6.2965941758702333E-3</v>
      </c>
      <c r="AT683">
        <f>AR683*'MRIP Selectivity'!$O$35</f>
        <v>6.2842892271189965E-3</v>
      </c>
      <c r="AU683">
        <f>AR683*'MRIP Selectivity'!$P$35</f>
        <v>9.0321712954188795E-4</v>
      </c>
      <c r="AV683">
        <v>1</v>
      </c>
      <c r="AW683">
        <f t="shared" si="285"/>
        <v>5</v>
      </c>
      <c r="AX683">
        <f t="shared" si="264"/>
        <v>0</v>
      </c>
      <c r="AY683">
        <f t="shared" si="265"/>
        <v>0</v>
      </c>
      <c r="AZ683">
        <f t="shared" si="266"/>
        <v>0</v>
      </c>
      <c r="BA683">
        <v>583.05778587999998</v>
      </c>
      <c r="BB683">
        <v>583.05778587999998</v>
      </c>
    </row>
    <row r="684" spans="1:54" x14ac:dyDescent="0.25">
      <c r="A684" t="s">
        <v>635</v>
      </c>
      <c r="B684" t="s">
        <v>3</v>
      </c>
      <c r="C684">
        <v>2014</v>
      </c>
      <c r="D684">
        <v>6</v>
      </c>
      <c r="E684">
        <v>11</v>
      </c>
      <c r="F684" t="s">
        <v>1832</v>
      </c>
      <c r="G684" t="s">
        <v>1769</v>
      </c>
      <c r="H684" t="s">
        <v>1894</v>
      </c>
      <c r="I684" t="s">
        <v>1824</v>
      </c>
      <c r="J684" t="s">
        <v>1767</v>
      </c>
      <c r="K684" t="str">
        <f t="shared" si="267"/>
        <v>Inshore</v>
      </c>
      <c r="L684">
        <v>0</v>
      </c>
      <c r="M684">
        <f t="shared" si="260"/>
        <v>0</v>
      </c>
      <c r="N684">
        <f t="shared" si="268"/>
        <v>7.2214157542950207E-3</v>
      </c>
      <c r="O684">
        <f t="shared" si="269"/>
        <v>3.6071763623912864E-3</v>
      </c>
      <c r="P684">
        <v>0</v>
      </c>
      <c r="Q684">
        <f t="shared" si="270"/>
        <v>0</v>
      </c>
      <c r="R684">
        <v>0</v>
      </c>
      <c r="S684">
        <f t="shared" si="261"/>
        <v>0</v>
      </c>
      <c r="T684">
        <f t="shared" si="271"/>
        <v>0</v>
      </c>
      <c r="U684">
        <f t="shared" si="262"/>
        <v>6.0978581300812646E-3</v>
      </c>
      <c r="V684">
        <f t="shared" si="272"/>
        <v>0.84441310922369939</v>
      </c>
      <c r="W684">
        <f t="shared" si="263"/>
        <v>3.3965302282648754E-3</v>
      </c>
      <c r="X684">
        <f t="shared" si="273"/>
        <v>0.94160359434525442</v>
      </c>
      <c r="Y684">
        <v>0.57399910030000001</v>
      </c>
      <c r="Z684">
        <f>Y684*'MRIP Selectivity'!$N$35</f>
        <v>3.6142393919037339E-3</v>
      </c>
      <c r="AA684">
        <f>Y684*'MRIP Selectivity'!$O$35</f>
        <v>3.6071763623912864E-3</v>
      </c>
      <c r="AB684">
        <f>Y684*'MRIP Selectivity'!$P$35</f>
        <v>5.1844581973259222E-4</v>
      </c>
      <c r="AC684">
        <v>0.74741255597723821</v>
      </c>
      <c r="AD684">
        <v>0.94160359434525442</v>
      </c>
      <c r="AE684">
        <v>1.3432654004296583</v>
      </c>
      <c r="AF684">
        <f t="shared" si="274"/>
        <v>2.7013279018163888E-3</v>
      </c>
      <c r="AG684">
        <f t="shared" si="275"/>
        <v>3.3965302282648754E-3</v>
      </c>
      <c r="AH684">
        <f t="shared" si="276"/>
        <v>6.9641033164418288E-4</v>
      </c>
      <c r="AI684">
        <f t="shared" si="277"/>
        <v>7.7398615740276126E-3</v>
      </c>
      <c r="AJ684">
        <f t="shared" si="278"/>
        <v>6.7942684617254478E-3</v>
      </c>
      <c r="AK684">
        <f t="shared" si="279"/>
        <v>4.1256221821238783E-3</v>
      </c>
      <c r="AL684">
        <f t="shared" si="280"/>
        <v>4.0929405599090581E-3</v>
      </c>
      <c r="AM684">
        <f t="shared" si="281"/>
        <v>6.0978581300812646E-3</v>
      </c>
      <c r="AN684">
        <f t="shared" si="282"/>
        <v>3.3965302282648754E-3</v>
      </c>
      <c r="AO684">
        <v>0</v>
      </c>
      <c r="AP684">
        <f t="shared" si="283"/>
        <v>1.258088340298923E-2</v>
      </c>
      <c r="AQ684">
        <f t="shared" si="284"/>
        <v>6.2842892271189965E-3</v>
      </c>
      <c r="AR684">
        <v>1</v>
      </c>
      <c r="AS684">
        <f>AR684*'MRIP Selectivity'!$N$35</f>
        <v>6.2965941758702333E-3</v>
      </c>
      <c r="AT684">
        <f>AR684*'MRIP Selectivity'!$O$35</f>
        <v>6.2842892271189965E-3</v>
      </c>
      <c r="AU684">
        <f>AR684*'MRIP Selectivity'!$P$35</f>
        <v>9.0321712954188795E-4</v>
      </c>
      <c r="AV684">
        <v>1</v>
      </c>
      <c r="AW684">
        <f t="shared" si="285"/>
        <v>5</v>
      </c>
      <c r="AX684">
        <f t="shared" si="264"/>
        <v>0</v>
      </c>
      <c r="AY684">
        <f t="shared" si="265"/>
        <v>0</v>
      </c>
      <c r="AZ684">
        <f t="shared" si="266"/>
        <v>0</v>
      </c>
      <c r="BA684">
        <v>1506.842797</v>
      </c>
      <c r="BB684">
        <v>1506.842797</v>
      </c>
    </row>
    <row r="685" spans="1:54" x14ac:dyDescent="0.25">
      <c r="A685" t="s">
        <v>636</v>
      </c>
      <c r="B685" t="s">
        <v>3</v>
      </c>
      <c r="C685">
        <v>2014</v>
      </c>
      <c r="D685">
        <v>6</v>
      </c>
      <c r="E685">
        <v>11</v>
      </c>
      <c r="F685" t="s">
        <v>1832</v>
      </c>
      <c r="G685" t="s">
        <v>1769</v>
      </c>
      <c r="H685" t="s">
        <v>1894</v>
      </c>
      <c r="I685" t="s">
        <v>1824</v>
      </c>
      <c r="J685" t="s">
        <v>1767</v>
      </c>
      <c r="K685" t="str">
        <f t="shared" si="267"/>
        <v>Inshore</v>
      </c>
      <c r="L685">
        <v>0</v>
      </c>
      <c r="M685">
        <f t="shared" si="260"/>
        <v>0</v>
      </c>
      <c r="N685">
        <f t="shared" si="268"/>
        <v>1.4442831508590041E-2</v>
      </c>
      <c r="O685">
        <f t="shared" si="269"/>
        <v>7.2143527247825728E-3</v>
      </c>
      <c r="P685">
        <v>0</v>
      </c>
      <c r="Q685">
        <f t="shared" si="270"/>
        <v>0</v>
      </c>
      <c r="R685">
        <v>0</v>
      </c>
      <c r="S685">
        <f t="shared" si="261"/>
        <v>0</v>
      </c>
      <c r="T685">
        <f t="shared" si="271"/>
        <v>0</v>
      </c>
      <c r="U685">
        <f t="shared" si="262"/>
        <v>1.2195716260162529E-2</v>
      </c>
      <c r="V685">
        <f t="shared" si="272"/>
        <v>0.84441310922369939</v>
      </c>
      <c r="W685">
        <f t="shared" si="263"/>
        <v>6.7930604565297507E-3</v>
      </c>
      <c r="X685">
        <f t="shared" si="273"/>
        <v>0.94160359434525442</v>
      </c>
      <c r="Y685">
        <v>1.1479982006</v>
      </c>
      <c r="Z685">
        <f>Y685*'MRIP Selectivity'!$N$35</f>
        <v>7.2284787838074677E-3</v>
      </c>
      <c r="AA685">
        <f>Y685*'MRIP Selectivity'!$O$35</f>
        <v>7.2143527247825728E-3</v>
      </c>
      <c r="AB685">
        <f>Y685*'MRIP Selectivity'!$P$35</f>
        <v>1.0368916394651844E-3</v>
      </c>
      <c r="AC685">
        <v>0.74741255597723821</v>
      </c>
      <c r="AD685">
        <v>0.94160359434525442</v>
      </c>
      <c r="AE685">
        <v>1.3432654004296583</v>
      </c>
      <c r="AF685">
        <f t="shared" si="274"/>
        <v>5.4026558036327776E-3</v>
      </c>
      <c r="AG685">
        <f t="shared" si="275"/>
        <v>6.7930604565297507E-3</v>
      </c>
      <c r="AH685">
        <f t="shared" si="276"/>
        <v>1.3928206632883658E-3</v>
      </c>
      <c r="AI685">
        <f t="shared" si="277"/>
        <v>1.5479723148055225E-2</v>
      </c>
      <c r="AJ685">
        <f t="shared" si="278"/>
        <v>1.3588536923450896E-2</v>
      </c>
      <c r="AK685">
        <f t="shared" si="279"/>
        <v>8.2512443642477565E-3</v>
      </c>
      <c r="AL685">
        <f t="shared" si="280"/>
        <v>8.1858811198181163E-3</v>
      </c>
      <c r="AM685">
        <f t="shared" si="281"/>
        <v>1.2195716260162529E-2</v>
      </c>
      <c r="AN685">
        <f t="shared" si="282"/>
        <v>6.7930604565297507E-3</v>
      </c>
      <c r="AO685">
        <v>0</v>
      </c>
      <c r="AP685">
        <f t="shared" si="283"/>
        <v>2.516176680597846E-2</v>
      </c>
      <c r="AQ685">
        <f t="shared" si="284"/>
        <v>1.2568578454237993E-2</v>
      </c>
      <c r="AR685">
        <v>2</v>
      </c>
      <c r="AS685">
        <f>AR685*'MRIP Selectivity'!$N$35</f>
        <v>1.2593188351740467E-2</v>
      </c>
      <c r="AT685">
        <f>AR685*'MRIP Selectivity'!$O$35</f>
        <v>1.2568578454237993E-2</v>
      </c>
      <c r="AU685">
        <f>AR685*'MRIP Selectivity'!$P$35</f>
        <v>1.8064342590837759E-3</v>
      </c>
      <c r="AV685">
        <v>1</v>
      </c>
      <c r="AW685">
        <f t="shared" si="285"/>
        <v>5</v>
      </c>
      <c r="AX685">
        <f t="shared" si="264"/>
        <v>0</v>
      </c>
      <c r="AY685">
        <f t="shared" si="265"/>
        <v>0</v>
      </c>
      <c r="AZ685">
        <f t="shared" si="266"/>
        <v>0</v>
      </c>
      <c r="BA685">
        <v>1506.842797</v>
      </c>
      <c r="BB685">
        <v>1506.842797</v>
      </c>
    </row>
    <row r="686" spans="1:54" x14ac:dyDescent="0.25">
      <c r="A686" t="s">
        <v>637</v>
      </c>
      <c r="B686" t="s">
        <v>3</v>
      </c>
      <c r="C686">
        <v>2014</v>
      </c>
      <c r="D686">
        <v>6</v>
      </c>
      <c r="E686">
        <v>11</v>
      </c>
      <c r="F686" t="s">
        <v>1848</v>
      </c>
      <c r="G686" t="s">
        <v>1769</v>
      </c>
      <c r="H686" t="s">
        <v>1891</v>
      </c>
      <c r="I686" t="s">
        <v>1812</v>
      </c>
      <c r="J686" t="s">
        <v>1767</v>
      </c>
      <c r="K686" t="str">
        <f t="shared" si="267"/>
        <v>Inshore</v>
      </c>
      <c r="L686">
        <v>0</v>
      </c>
      <c r="M686">
        <f t="shared" si="260"/>
        <v>0</v>
      </c>
      <c r="N686">
        <f t="shared" si="268"/>
        <v>7.5485300417935386E-2</v>
      </c>
      <c r="O686">
        <f t="shared" si="269"/>
        <v>3.7705735362713981E-2</v>
      </c>
      <c r="P686">
        <v>0</v>
      </c>
      <c r="Q686">
        <f t="shared" si="270"/>
        <v>0</v>
      </c>
      <c r="R686">
        <v>0</v>
      </c>
      <c r="S686">
        <f t="shared" si="261"/>
        <v>0</v>
      </c>
      <c r="T686">
        <f t="shared" si="271"/>
        <v>0</v>
      </c>
      <c r="U686">
        <f t="shared" si="262"/>
        <v>6.3740777226593825E-2</v>
      </c>
      <c r="V686">
        <f t="shared" si="272"/>
        <v>0.84441310922369928</v>
      </c>
      <c r="W686">
        <f t="shared" si="263"/>
        <v>3.5503855944962449E-2</v>
      </c>
      <c r="X686">
        <f t="shared" si="273"/>
        <v>0.94160359434525442</v>
      </c>
      <c r="Y686">
        <v>6</v>
      </c>
      <c r="Z686">
        <f>Y686*'MRIP Selectivity'!$N$35</f>
        <v>3.7779565055221398E-2</v>
      </c>
      <c r="AA686">
        <f>Y686*'MRIP Selectivity'!$O$35</f>
        <v>3.7705735362713981E-2</v>
      </c>
      <c r="AB686">
        <f>Y686*'MRIP Selectivity'!$P$35</f>
        <v>5.4193027772513275E-3</v>
      </c>
      <c r="AC686">
        <v>0.74741255597723821</v>
      </c>
      <c r="AD686">
        <v>0.94160359434525442</v>
      </c>
      <c r="AE686">
        <v>1.3432654004296583</v>
      </c>
      <c r="AF686">
        <f t="shared" si="274"/>
        <v>2.8236921281631376E-2</v>
      </c>
      <c r="AG686">
        <f t="shared" si="275"/>
        <v>3.5503855944962449E-2</v>
      </c>
      <c r="AH686">
        <f t="shared" si="276"/>
        <v>7.2795619151340635E-3</v>
      </c>
      <c r="AI686">
        <f t="shared" si="277"/>
        <v>8.0904603195186719E-2</v>
      </c>
      <c r="AJ686">
        <f t="shared" si="278"/>
        <v>7.1020339141727895E-2</v>
      </c>
      <c r="AK686">
        <f t="shared" si="279"/>
        <v>4.3125038139965308E-2</v>
      </c>
      <c r="AL686">
        <f t="shared" si="280"/>
        <v>4.2783417860096512E-2</v>
      </c>
      <c r="AM686">
        <f t="shared" si="281"/>
        <v>6.3740777226593825E-2</v>
      </c>
      <c r="AN686">
        <f t="shared" si="282"/>
        <v>3.5503855944962449E-2</v>
      </c>
      <c r="AO686">
        <v>0</v>
      </c>
      <c r="AP686">
        <f t="shared" si="283"/>
        <v>7.5485300417935386E-2</v>
      </c>
      <c r="AQ686">
        <f t="shared" si="284"/>
        <v>3.7705735362713981E-2</v>
      </c>
      <c r="AR686">
        <v>6</v>
      </c>
      <c r="AS686">
        <f>AR686*'MRIP Selectivity'!$N$35</f>
        <v>3.7779565055221398E-2</v>
      </c>
      <c r="AT686">
        <f>AR686*'MRIP Selectivity'!$O$35</f>
        <v>3.7705735362713981E-2</v>
      </c>
      <c r="AU686">
        <f>AR686*'MRIP Selectivity'!$P$35</f>
        <v>5.4193027772513275E-3</v>
      </c>
      <c r="AV686">
        <v>1</v>
      </c>
      <c r="AW686">
        <f t="shared" si="285"/>
        <v>5</v>
      </c>
      <c r="AX686">
        <f t="shared" si="264"/>
        <v>0</v>
      </c>
      <c r="AY686">
        <f t="shared" si="265"/>
        <v>0</v>
      </c>
      <c r="AZ686">
        <f t="shared" si="266"/>
        <v>0</v>
      </c>
      <c r="BA686">
        <v>320.97269649999998</v>
      </c>
      <c r="BB686">
        <v>320.97269649999998</v>
      </c>
    </row>
    <row r="687" spans="1:54" x14ac:dyDescent="0.25">
      <c r="A687" t="s">
        <v>638</v>
      </c>
      <c r="B687" t="s">
        <v>3</v>
      </c>
      <c r="C687">
        <v>2014</v>
      </c>
      <c r="D687">
        <v>6</v>
      </c>
      <c r="E687">
        <v>12</v>
      </c>
      <c r="F687" t="s">
        <v>1839</v>
      </c>
      <c r="G687" t="s">
        <v>1769</v>
      </c>
      <c r="H687" t="s">
        <v>1890</v>
      </c>
      <c r="I687" t="s">
        <v>1812</v>
      </c>
      <c r="J687" t="s">
        <v>1767</v>
      </c>
      <c r="K687" t="str">
        <f t="shared" si="267"/>
        <v>Inshore</v>
      </c>
      <c r="L687">
        <v>0</v>
      </c>
      <c r="M687">
        <f t="shared" si="260"/>
        <v>0</v>
      </c>
      <c r="N687">
        <f t="shared" si="268"/>
        <v>1.258088340298923E-2</v>
      </c>
      <c r="O687">
        <f t="shared" si="269"/>
        <v>6.2842892271189965E-3</v>
      </c>
      <c r="P687">
        <v>0</v>
      </c>
      <c r="Q687">
        <f t="shared" si="270"/>
        <v>0</v>
      </c>
      <c r="R687">
        <v>0</v>
      </c>
      <c r="S687">
        <f t="shared" si="261"/>
        <v>0</v>
      </c>
      <c r="T687">
        <f t="shared" si="271"/>
        <v>0</v>
      </c>
      <c r="U687">
        <f t="shared" si="262"/>
        <v>1.0623462871098971E-2</v>
      </c>
      <c r="V687">
        <f t="shared" si="272"/>
        <v>0.84441310922369939</v>
      </c>
      <c r="W687">
        <f t="shared" si="263"/>
        <v>5.9173093241604077E-3</v>
      </c>
      <c r="X687">
        <f t="shared" si="273"/>
        <v>0.94160359434525431</v>
      </c>
      <c r="Y687">
        <v>1</v>
      </c>
      <c r="Z687">
        <f>Y687*'MRIP Selectivity'!$N$35</f>
        <v>6.2965941758702333E-3</v>
      </c>
      <c r="AA687">
        <f>Y687*'MRIP Selectivity'!$O$35</f>
        <v>6.2842892271189965E-3</v>
      </c>
      <c r="AB687">
        <f>Y687*'MRIP Selectivity'!$P$35</f>
        <v>9.0321712954188795E-4</v>
      </c>
      <c r="AC687">
        <v>0.74741255597723821</v>
      </c>
      <c r="AD687">
        <v>0.94160359434525442</v>
      </c>
      <c r="AE687">
        <v>1.3432654004296583</v>
      </c>
      <c r="AF687">
        <f t="shared" si="274"/>
        <v>4.7061535469385633E-3</v>
      </c>
      <c r="AG687">
        <f t="shared" si="275"/>
        <v>5.9173093241604077E-3</v>
      </c>
      <c r="AH687">
        <f t="shared" si="276"/>
        <v>1.2132603191890106E-3</v>
      </c>
      <c r="AI687">
        <f t="shared" si="277"/>
        <v>1.3484100532531117E-2</v>
      </c>
      <c r="AJ687">
        <f t="shared" si="278"/>
        <v>1.1836723190287982E-2</v>
      </c>
      <c r="AK687">
        <f t="shared" si="279"/>
        <v>7.1875063566608846E-3</v>
      </c>
      <c r="AL687">
        <f t="shared" si="280"/>
        <v>7.1305696433494187E-3</v>
      </c>
      <c r="AM687">
        <f t="shared" si="281"/>
        <v>1.0623462871098971E-2</v>
      </c>
      <c r="AN687">
        <f t="shared" si="282"/>
        <v>5.9173093241604077E-3</v>
      </c>
      <c r="AO687">
        <v>0</v>
      </c>
      <c r="AP687">
        <f t="shared" si="283"/>
        <v>1.258088340298923E-2</v>
      </c>
      <c r="AQ687">
        <f t="shared" si="284"/>
        <v>6.2842892271189965E-3</v>
      </c>
      <c r="AR687">
        <v>1</v>
      </c>
      <c r="AS687">
        <f>AR687*'MRIP Selectivity'!$N$35</f>
        <v>6.2965941758702333E-3</v>
      </c>
      <c r="AT687">
        <f>AR687*'MRIP Selectivity'!$O$35</f>
        <v>6.2842892271189965E-3</v>
      </c>
      <c r="AU687">
        <f>AR687*'MRIP Selectivity'!$P$35</f>
        <v>9.0321712954188795E-4</v>
      </c>
      <c r="AV687">
        <v>1</v>
      </c>
      <c r="AW687">
        <f t="shared" si="285"/>
        <v>5</v>
      </c>
      <c r="AX687">
        <f t="shared" si="264"/>
        <v>0</v>
      </c>
      <c r="AY687">
        <f t="shared" si="265"/>
        <v>0</v>
      </c>
      <c r="AZ687">
        <f t="shared" si="266"/>
        <v>0</v>
      </c>
      <c r="BA687">
        <v>82.455161132000001</v>
      </c>
      <c r="BB687">
        <v>82.455161132000001</v>
      </c>
    </row>
    <row r="688" spans="1:54" x14ac:dyDescent="0.25">
      <c r="A688" t="s">
        <v>639</v>
      </c>
      <c r="B688" t="s">
        <v>3</v>
      </c>
      <c r="C688">
        <v>2014</v>
      </c>
      <c r="D688">
        <v>6</v>
      </c>
      <c r="E688">
        <v>12</v>
      </c>
      <c r="F688" t="s">
        <v>1839</v>
      </c>
      <c r="G688" t="s">
        <v>1769</v>
      </c>
      <c r="H688" t="s">
        <v>1890</v>
      </c>
      <c r="I688" t="s">
        <v>1812</v>
      </c>
      <c r="J688" t="s">
        <v>1819</v>
      </c>
      <c r="K688" t="str">
        <f t="shared" si="267"/>
        <v>Offshore</v>
      </c>
      <c r="L688">
        <v>2</v>
      </c>
      <c r="M688">
        <f t="shared" si="260"/>
        <v>186.892715772</v>
      </c>
      <c r="N688">
        <f t="shared" si="268"/>
        <v>2.2012941344478274</v>
      </c>
      <c r="O688">
        <f t="shared" si="269"/>
        <v>2.1005486276339038</v>
      </c>
      <c r="P688">
        <v>32.401574803149607</v>
      </c>
      <c r="Q688">
        <f t="shared" si="270"/>
        <v>16.200787401574804</v>
      </c>
      <c r="R688">
        <v>5.1808631613446234</v>
      </c>
      <c r="S688">
        <f t="shared" si="261"/>
        <v>484.13279313340303</v>
      </c>
      <c r="T688">
        <f t="shared" si="271"/>
        <v>2.5904315806723117</v>
      </c>
      <c r="U688">
        <f t="shared" si="262"/>
        <v>5.3508385672822065</v>
      </c>
      <c r="V688">
        <f t="shared" si="272"/>
        <v>2.4307694658098975</v>
      </c>
      <c r="W688">
        <f t="shared" si="263"/>
        <v>5.2755401105311899</v>
      </c>
      <c r="X688">
        <f t="shared" si="273"/>
        <v>2.5115058233494238</v>
      </c>
      <c r="Y688">
        <v>16</v>
      </c>
      <c r="Z688">
        <f>Y688*'MRIP Selectivity'!$N$35</f>
        <v>0.10074550681392373</v>
      </c>
      <c r="AA688">
        <f>Y688*'MRIP Selectivity'!$O$35</f>
        <v>0.10054862763390394</v>
      </c>
      <c r="AB688">
        <f>Y688*'MRIP Selectivity'!$P$35</f>
        <v>1.4451474072670207E-2</v>
      </c>
      <c r="AC688">
        <v>0.74741255597723821</v>
      </c>
      <c r="AD688">
        <v>0.94160359434525442</v>
      </c>
      <c r="AE688">
        <v>1.3432654004296583</v>
      </c>
      <c r="AF688">
        <f t="shared" si="274"/>
        <v>7.5298456751017012E-2</v>
      </c>
      <c r="AG688">
        <f t="shared" si="275"/>
        <v>9.4676949186566522E-2</v>
      </c>
      <c r="AH688">
        <f t="shared" si="276"/>
        <v>1.9412165107024169E-2</v>
      </c>
      <c r="AI688">
        <f t="shared" si="277"/>
        <v>0.21574560852049787</v>
      </c>
      <c r="AJ688">
        <f t="shared" si="278"/>
        <v>0.18938757104460771</v>
      </c>
      <c r="AK688">
        <f t="shared" si="279"/>
        <v>0.11500010170657415</v>
      </c>
      <c r="AL688">
        <f t="shared" si="280"/>
        <v>0.1140891142935907</v>
      </c>
      <c r="AM688">
        <f t="shared" si="281"/>
        <v>5.3508385672822065</v>
      </c>
      <c r="AN688">
        <f t="shared" si="282"/>
        <v>5.2755401105311899</v>
      </c>
      <c r="AO688">
        <v>2</v>
      </c>
      <c r="AP688">
        <f t="shared" si="283"/>
        <v>2.2012941344478274</v>
      </c>
      <c r="AQ688">
        <f t="shared" si="284"/>
        <v>2.1005486276339038</v>
      </c>
      <c r="AR688">
        <v>16</v>
      </c>
      <c r="AS688">
        <f>AR688*'MRIP Selectivity'!$N$35</f>
        <v>0.10074550681392373</v>
      </c>
      <c r="AT688">
        <f>AR688*'MRIP Selectivity'!$O$35</f>
        <v>0.10054862763390394</v>
      </c>
      <c r="AU688">
        <f>AR688*'MRIP Selectivity'!$P$35</f>
        <v>1.4451474072670207E-2</v>
      </c>
      <c r="AV688">
        <v>6</v>
      </c>
      <c r="AW688">
        <f t="shared" si="285"/>
        <v>30</v>
      </c>
      <c r="AX688">
        <f t="shared" si="264"/>
        <v>0</v>
      </c>
      <c r="AY688">
        <f t="shared" si="265"/>
        <v>0</v>
      </c>
      <c r="AZ688">
        <f t="shared" si="266"/>
        <v>0</v>
      </c>
      <c r="BA688">
        <v>93.446357886000001</v>
      </c>
      <c r="BB688">
        <v>93.446357886000001</v>
      </c>
    </row>
    <row r="689" spans="1:54" x14ac:dyDescent="0.25">
      <c r="A689" t="s">
        <v>640</v>
      </c>
      <c r="B689" t="s">
        <v>3</v>
      </c>
      <c r="C689">
        <v>2013</v>
      </c>
      <c r="D689">
        <v>3</v>
      </c>
      <c r="E689">
        <v>5</v>
      </c>
      <c r="F689" t="s">
        <v>1872</v>
      </c>
      <c r="G689" t="s">
        <v>1769</v>
      </c>
      <c r="H689" t="s">
        <v>1894</v>
      </c>
      <c r="I689" t="s">
        <v>1824</v>
      </c>
      <c r="J689" t="s">
        <v>1767</v>
      </c>
      <c r="K689" t="str">
        <f t="shared" si="267"/>
        <v>Inshore</v>
      </c>
      <c r="L689">
        <v>0</v>
      </c>
      <c r="M689">
        <f t="shared" si="260"/>
        <v>0</v>
      </c>
      <c r="N689">
        <f t="shared" si="268"/>
        <v>1.258088340298923E-2</v>
      </c>
      <c r="O689">
        <f t="shared" si="269"/>
        <v>6.2842892271189965E-3</v>
      </c>
      <c r="P689">
        <v>0</v>
      </c>
      <c r="Q689">
        <f t="shared" si="270"/>
        <v>0</v>
      </c>
      <c r="R689">
        <v>0</v>
      </c>
      <c r="S689">
        <f t="shared" si="261"/>
        <v>0</v>
      </c>
      <c r="T689">
        <f t="shared" si="271"/>
        <v>0</v>
      </c>
      <c r="U689">
        <f t="shared" si="262"/>
        <v>1.0623462871098971E-2</v>
      </c>
      <c r="V689">
        <f t="shared" si="272"/>
        <v>0.84441310922369939</v>
      </c>
      <c r="W689">
        <f t="shared" si="263"/>
        <v>5.9173093241604077E-3</v>
      </c>
      <c r="X689">
        <f t="shared" si="273"/>
        <v>0.94160359434525431</v>
      </c>
      <c r="Y689">
        <v>1</v>
      </c>
      <c r="Z689">
        <f>Y689*'MRIP Selectivity'!$N$35</f>
        <v>6.2965941758702333E-3</v>
      </c>
      <c r="AA689">
        <f>Y689*'MRIP Selectivity'!$O$35</f>
        <v>6.2842892271189965E-3</v>
      </c>
      <c r="AB689">
        <f>Y689*'MRIP Selectivity'!$P$35</f>
        <v>9.0321712954188795E-4</v>
      </c>
      <c r="AC689">
        <v>0.74741255597723821</v>
      </c>
      <c r="AD689">
        <v>0.94160359434525442</v>
      </c>
      <c r="AE689">
        <v>1.3432654004296583</v>
      </c>
      <c r="AF689">
        <f t="shared" si="274"/>
        <v>4.7061535469385633E-3</v>
      </c>
      <c r="AG689">
        <f t="shared" si="275"/>
        <v>5.9173093241604077E-3</v>
      </c>
      <c r="AH689">
        <f t="shared" si="276"/>
        <v>1.2132603191890106E-3</v>
      </c>
      <c r="AI689">
        <f t="shared" si="277"/>
        <v>1.3484100532531117E-2</v>
      </c>
      <c r="AJ689">
        <f t="shared" si="278"/>
        <v>1.1836723190287982E-2</v>
      </c>
      <c r="AK689">
        <f t="shared" si="279"/>
        <v>7.1875063566608846E-3</v>
      </c>
      <c r="AL689">
        <f t="shared" si="280"/>
        <v>7.1305696433494187E-3</v>
      </c>
      <c r="AM689">
        <f t="shared" si="281"/>
        <v>1.0623462871098971E-2</v>
      </c>
      <c r="AN689">
        <f t="shared" si="282"/>
        <v>5.9173093241604077E-3</v>
      </c>
      <c r="AO689">
        <v>0</v>
      </c>
      <c r="AP689">
        <f t="shared" si="283"/>
        <v>1.258088340298923E-2</v>
      </c>
      <c r="AQ689">
        <f t="shared" si="284"/>
        <v>6.2842892271189965E-3</v>
      </c>
      <c r="AR689">
        <v>1</v>
      </c>
      <c r="AS689">
        <f>AR689*'MRIP Selectivity'!$N$35</f>
        <v>6.2965941758702333E-3</v>
      </c>
      <c r="AT689">
        <f>AR689*'MRIP Selectivity'!$O$35</f>
        <v>6.2842892271189965E-3</v>
      </c>
      <c r="AU689">
        <f>AR689*'MRIP Selectivity'!$P$35</f>
        <v>9.0321712954188795E-4</v>
      </c>
      <c r="AV689">
        <v>1</v>
      </c>
      <c r="AW689">
        <f t="shared" si="285"/>
        <v>5</v>
      </c>
      <c r="AX689">
        <f t="shared" si="264"/>
        <v>0</v>
      </c>
      <c r="AY689">
        <f t="shared" si="265"/>
        <v>0</v>
      </c>
      <c r="AZ689">
        <f t="shared" si="266"/>
        <v>0</v>
      </c>
      <c r="BA689">
        <v>446.26957071999999</v>
      </c>
      <c r="BB689">
        <v>446.26957071999999</v>
      </c>
    </row>
    <row r="690" spans="1:54" x14ac:dyDescent="0.25">
      <c r="A690" t="s">
        <v>641</v>
      </c>
      <c r="B690" t="s">
        <v>3</v>
      </c>
      <c r="C690">
        <v>2013</v>
      </c>
      <c r="D690">
        <v>3</v>
      </c>
      <c r="E690">
        <v>5</v>
      </c>
      <c r="F690" t="s">
        <v>1827</v>
      </c>
      <c r="G690" t="s">
        <v>1769</v>
      </c>
      <c r="H690" t="s">
        <v>1890</v>
      </c>
      <c r="I690" t="s">
        <v>1812</v>
      </c>
      <c r="J690" t="s">
        <v>1767</v>
      </c>
      <c r="K690" t="str">
        <f t="shared" si="267"/>
        <v>Inshore</v>
      </c>
      <c r="L690">
        <v>0</v>
      </c>
      <c r="M690">
        <f t="shared" si="260"/>
        <v>0</v>
      </c>
      <c r="N690">
        <f t="shared" si="268"/>
        <v>0.33968385188070921</v>
      </c>
      <c r="O690">
        <f t="shared" si="269"/>
        <v>0.16967580913221292</v>
      </c>
      <c r="P690">
        <v>0</v>
      </c>
      <c r="Q690">
        <f t="shared" si="270"/>
        <v>0</v>
      </c>
      <c r="R690">
        <v>0</v>
      </c>
      <c r="S690">
        <f t="shared" si="261"/>
        <v>0</v>
      </c>
      <c r="T690">
        <f t="shared" si="271"/>
        <v>0</v>
      </c>
      <c r="U690">
        <f t="shared" si="262"/>
        <v>0.28683349751967224</v>
      </c>
      <c r="V690">
        <f t="shared" si="272"/>
        <v>0.84441310922369939</v>
      </c>
      <c r="W690">
        <f t="shared" si="263"/>
        <v>0.15976735175233103</v>
      </c>
      <c r="X690">
        <f t="shared" si="273"/>
        <v>0.94160359434525442</v>
      </c>
      <c r="Y690">
        <v>27</v>
      </c>
      <c r="Z690">
        <f>Y690*'MRIP Selectivity'!$N$35</f>
        <v>0.17000804274849629</v>
      </c>
      <c r="AA690">
        <f>Y690*'MRIP Selectivity'!$O$35</f>
        <v>0.16967580913221292</v>
      </c>
      <c r="AB690">
        <f>Y690*'MRIP Selectivity'!$P$35</f>
        <v>2.4386862497630973E-2</v>
      </c>
      <c r="AC690">
        <v>0.74741255597723821</v>
      </c>
      <c r="AD690">
        <v>0.94160359434525442</v>
      </c>
      <c r="AE690">
        <v>1.3432654004296583</v>
      </c>
      <c r="AF690">
        <f t="shared" si="274"/>
        <v>0.12706614576734118</v>
      </c>
      <c r="AG690">
        <f t="shared" si="275"/>
        <v>0.15976735175233103</v>
      </c>
      <c r="AH690">
        <f t="shared" si="276"/>
        <v>3.2758028618103285E-2</v>
      </c>
      <c r="AI690">
        <f t="shared" si="277"/>
        <v>0.36407071437834015</v>
      </c>
      <c r="AJ690">
        <f t="shared" si="278"/>
        <v>0.31959152613777553</v>
      </c>
      <c r="AK690">
        <f t="shared" si="279"/>
        <v>0.19406267162984389</v>
      </c>
      <c r="AL690">
        <f t="shared" si="280"/>
        <v>0.19252538037043432</v>
      </c>
      <c r="AM690">
        <f t="shared" si="281"/>
        <v>0.28683349751967224</v>
      </c>
      <c r="AN690">
        <f t="shared" si="282"/>
        <v>0.15976735175233103</v>
      </c>
      <c r="AO690">
        <v>0</v>
      </c>
      <c r="AP690">
        <f t="shared" si="283"/>
        <v>0.33968385188070921</v>
      </c>
      <c r="AQ690">
        <f t="shared" si="284"/>
        <v>0.16967580913221292</v>
      </c>
      <c r="AR690">
        <v>27</v>
      </c>
      <c r="AS690">
        <f>AR690*'MRIP Selectivity'!$N$35</f>
        <v>0.17000804274849629</v>
      </c>
      <c r="AT690">
        <f>AR690*'MRIP Selectivity'!$O$35</f>
        <v>0.16967580913221292</v>
      </c>
      <c r="AU690">
        <f>AR690*'MRIP Selectivity'!$P$35</f>
        <v>2.4386862497630973E-2</v>
      </c>
      <c r="AV690">
        <v>4</v>
      </c>
      <c r="AW690">
        <f t="shared" si="285"/>
        <v>20</v>
      </c>
      <c r="AX690">
        <f t="shared" si="264"/>
        <v>0</v>
      </c>
      <c r="AY690">
        <f t="shared" si="265"/>
        <v>0</v>
      </c>
      <c r="AZ690">
        <f t="shared" si="266"/>
        <v>0</v>
      </c>
      <c r="BA690">
        <v>141.30296731000001</v>
      </c>
      <c r="BB690">
        <v>141.30296731000001</v>
      </c>
    </row>
    <row r="691" spans="1:54" x14ac:dyDescent="0.25">
      <c r="A691" t="s">
        <v>642</v>
      </c>
      <c r="B691" t="s">
        <v>3</v>
      </c>
      <c r="C691">
        <v>2013</v>
      </c>
      <c r="D691">
        <v>3</v>
      </c>
      <c r="E691">
        <v>5</v>
      </c>
      <c r="F691" t="s">
        <v>1827</v>
      </c>
      <c r="G691" t="s">
        <v>1769</v>
      </c>
      <c r="H691" t="s">
        <v>1890</v>
      </c>
      <c r="I691" t="s">
        <v>1812</v>
      </c>
      <c r="J691" t="s">
        <v>1813</v>
      </c>
      <c r="K691" t="str">
        <f t="shared" si="267"/>
        <v>Inshore</v>
      </c>
      <c r="L691">
        <v>0</v>
      </c>
      <c r="M691">
        <f t="shared" si="260"/>
        <v>0</v>
      </c>
      <c r="N691">
        <f t="shared" si="268"/>
        <v>1.258088340298923E-2</v>
      </c>
      <c r="O691">
        <f t="shared" si="269"/>
        <v>6.2842892271189965E-3</v>
      </c>
      <c r="P691">
        <v>0</v>
      </c>
      <c r="Q691">
        <f t="shared" si="270"/>
        <v>0</v>
      </c>
      <c r="R691">
        <v>0</v>
      </c>
      <c r="S691">
        <f t="shared" si="261"/>
        <v>0</v>
      </c>
      <c r="T691">
        <f t="shared" si="271"/>
        <v>0</v>
      </c>
      <c r="U691">
        <f t="shared" si="262"/>
        <v>1.0623462871098971E-2</v>
      </c>
      <c r="V691">
        <f t="shared" si="272"/>
        <v>0.84441310922369939</v>
      </c>
      <c r="W691">
        <f t="shared" si="263"/>
        <v>5.9173093241604077E-3</v>
      </c>
      <c r="X691">
        <f t="shared" si="273"/>
        <v>0.94160359434525431</v>
      </c>
      <c r="Y691">
        <v>1</v>
      </c>
      <c r="Z691">
        <f>Y691*'MRIP Selectivity'!$N$35</f>
        <v>6.2965941758702333E-3</v>
      </c>
      <c r="AA691">
        <f>Y691*'MRIP Selectivity'!$O$35</f>
        <v>6.2842892271189965E-3</v>
      </c>
      <c r="AB691">
        <f>Y691*'MRIP Selectivity'!$P$35</f>
        <v>9.0321712954188795E-4</v>
      </c>
      <c r="AC691">
        <v>0.74741255597723821</v>
      </c>
      <c r="AD691">
        <v>0.94160359434525442</v>
      </c>
      <c r="AE691">
        <v>1.3432654004296583</v>
      </c>
      <c r="AF691">
        <f t="shared" si="274"/>
        <v>4.7061535469385633E-3</v>
      </c>
      <c r="AG691">
        <f t="shared" si="275"/>
        <v>5.9173093241604077E-3</v>
      </c>
      <c r="AH691">
        <f t="shared" si="276"/>
        <v>1.2132603191890106E-3</v>
      </c>
      <c r="AI691">
        <f t="shared" si="277"/>
        <v>1.3484100532531117E-2</v>
      </c>
      <c r="AJ691">
        <f t="shared" si="278"/>
        <v>1.1836723190287982E-2</v>
      </c>
      <c r="AK691">
        <f t="shared" si="279"/>
        <v>7.1875063566608846E-3</v>
      </c>
      <c r="AL691">
        <f t="shared" si="280"/>
        <v>7.1305696433494187E-3</v>
      </c>
      <c r="AM691">
        <f t="shared" si="281"/>
        <v>1.0623462871098971E-2</v>
      </c>
      <c r="AN691">
        <f t="shared" si="282"/>
        <v>5.9173093241604077E-3</v>
      </c>
      <c r="AO691">
        <v>0</v>
      </c>
      <c r="AP691">
        <f t="shared" si="283"/>
        <v>1.258088340298923E-2</v>
      </c>
      <c r="AQ691">
        <f t="shared" si="284"/>
        <v>6.2842892271189965E-3</v>
      </c>
      <c r="AR691">
        <v>1</v>
      </c>
      <c r="AS691">
        <f>AR691*'MRIP Selectivity'!$N$35</f>
        <v>6.2965941758702333E-3</v>
      </c>
      <c r="AT691">
        <f>AR691*'MRIP Selectivity'!$O$35</f>
        <v>6.2842892271189965E-3</v>
      </c>
      <c r="AU691">
        <f>AR691*'MRIP Selectivity'!$P$35</f>
        <v>9.0321712954188795E-4</v>
      </c>
      <c r="AV691">
        <v>2</v>
      </c>
      <c r="AW691">
        <f t="shared" si="285"/>
        <v>10</v>
      </c>
      <c r="AX691">
        <f t="shared" si="264"/>
        <v>0</v>
      </c>
      <c r="AY691">
        <f t="shared" si="265"/>
        <v>0</v>
      </c>
      <c r="AZ691">
        <f t="shared" si="266"/>
        <v>0</v>
      </c>
      <c r="BA691">
        <v>184.98955140999999</v>
      </c>
      <c r="BB691">
        <v>184.98955140999999</v>
      </c>
    </row>
    <row r="692" spans="1:54" x14ac:dyDescent="0.25">
      <c r="A692" t="s">
        <v>643</v>
      </c>
      <c r="B692" t="s">
        <v>3</v>
      </c>
      <c r="C692">
        <v>2013</v>
      </c>
      <c r="D692">
        <v>3</v>
      </c>
      <c r="E692">
        <v>5</v>
      </c>
      <c r="F692" t="s">
        <v>1827</v>
      </c>
      <c r="G692" t="s">
        <v>1769</v>
      </c>
      <c r="H692" t="s">
        <v>1890</v>
      </c>
      <c r="I692" t="s">
        <v>1812</v>
      </c>
      <c r="J692" t="s">
        <v>1767</v>
      </c>
      <c r="K692" t="str">
        <f t="shared" si="267"/>
        <v>Inshore</v>
      </c>
      <c r="L692">
        <v>0</v>
      </c>
      <c r="M692">
        <f t="shared" si="260"/>
        <v>0</v>
      </c>
      <c r="N692">
        <f t="shared" si="268"/>
        <v>0.15097060083587077</v>
      </c>
      <c r="O692">
        <f t="shared" si="269"/>
        <v>7.5411470725427962E-2</v>
      </c>
      <c r="P692">
        <v>0</v>
      </c>
      <c r="Q692">
        <f t="shared" si="270"/>
        <v>0</v>
      </c>
      <c r="R692">
        <v>0</v>
      </c>
      <c r="S692">
        <f t="shared" si="261"/>
        <v>0</v>
      </c>
      <c r="T692">
        <f t="shared" si="271"/>
        <v>0</v>
      </c>
      <c r="U692">
        <f t="shared" si="262"/>
        <v>0.12748155445318765</v>
      </c>
      <c r="V692">
        <f t="shared" si="272"/>
        <v>0.84441310922369928</v>
      </c>
      <c r="W692">
        <f t="shared" si="263"/>
        <v>7.1007711889924899E-2</v>
      </c>
      <c r="X692">
        <f t="shared" si="273"/>
        <v>0.94160359434525442</v>
      </c>
      <c r="Y692">
        <v>12</v>
      </c>
      <c r="Z692">
        <f>Y692*'MRIP Selectivity'!$N$35</f>
        <v>7.5559130110442796E-2</v>
      </c>
      <c r="AA692">
        <f>Y692*'MRIP Selectivity'!$O$35</f>
        <v>7.5411470725427962E-2</v>
      </c>
      <c r="AB692">
        <f>Y692*'MRIP Selectivity'!$P$35</f>
        <v>1.0838605554502655E-2</v>
      </c>
      <c r="AC692">
        <v>0.74741255597723821</v>
      </c>
      <c r="AD692">
        <v>0.94160359434525442</v>
      </c>
      <c r="AE692">
        <v>1.3432654004296583</v>
      </c>
      <c r="AF692">
        <f t="shared" si="274"/>
        <v>5.6473842563262752E-2</v>
      </c>
      <c r="AG692">
        <f t="shared" si="275"/>
        <v>7.1007711889924899E-2</v>
      </c>
      <c r="AH692">
        <f t="shared" si="276"/>
        <v>1.4559123830268127E-2</v>
      </c>
      <c r="AI692">
        <f t="shared" si="277"/>
        <v>0.16180920639037344</v>
      </c>
      <c r="AJ692">
        <f t="shared" si="278"/>
        <v>0.14204067828345579</v>
      </c>
      <c r="AK692">
        <f t="shared" si="279"/>
        <v>8.6250076279930615E-2</v>
      </c>
      <c r="AL692">
        <f t="shared" si="280"/>
        <v>8.5566835720193024E-2</v>
      </c>
      <c r="AM692">
        <f t="shared" si="281"/>
        <v>0.12748155445318765</v>
      </c>
      <c r="AN692">
        <f t="shared" si="282"/>
        <v>7.1007711889924899E-2</v>
      </c>
      <c r="AO692">
        <v>0</v>
      </c>
      <c r="AP692">
        <f t="shared" si="283"/>
        <v>0.15097060083587077</v>
      </c>
      <c r="AQ692">
        <f t="shared" si="284"/>
        <v>7.5411470725427962E-2</v>
      </c>
      <c r="AR692">
        <v>12</v>
      </c>
      <c r="AS692">
        <f>AR692*'MRIP Selectivity'!$N$35</f>
        <v>7.5559130110442796E-2</v>
      </c>
      <c r="AT692">
        <f>AR692*'MRIP Selectivity'!$O$35</f>
        <v>7.5411470725427962E-2</v>
      </c>
      <c r="AU692">
        <f>AR692*'MRIP Selectivity'!$P$35</f>
        <v>1.0838605554502655E-2</v>
      </c>
      <c r="AV692">
        <v>2</v>
      </c>
      <c r="AW692">
        <f t="shared" si="285"/>
        <v>10</v>
      </c>
      <c r="AX692">
        <f t="shared" si="264"/>
        <v>0</v>
      </c>
      <c r="AY692">
        <f t="shared" si="265"/>
        <v>0</v>
      </c>
      <c r="AZ692">
        <f t="shared" si="266"/>
        <v>0</v>
      </c>
      <c r="BA692">
        <v>184.98955140999999</v>
      </c>
      <c r="BB692">
        <v>184.98955140999999</v>
      </c>
    </row>
    <row r="693" spans="1:54" x14ac:dyDescent="0.25">
      <c r="A693" t="s">
        <v>644</v>
      </c>
      <c r="B693" t="s">
        <v>3</v>
      </c>
      <c r="C693">
        <v>2013</v>
      </c>
      <c r="D693">
        <v>3</v>
      </c>
      <c r="E693">
        <v>5</v>
      </c>
      <c r="F693" t="s">
        <v>1828</v>
      </c>
      <c r="G693" t="s">
        <v>1769</v>
      </c>
      <c r="H693" t="s">
        <v>1890</v>
      </c>
      <c r="I693" t="s">
        <v>1812</v>
      </c>
      <c r="J693" t="s">
        <v>1767</v>
      </c>
      <c r="K693" t="str">
        <f t="shared" si="267"/>
        <v>Inshore</v>
      </c>
      <c r="L693">
        <v>0</v>
      </c>
      <c r="M693">
        <f t="shared" si="260"/>
        <v>0</v>
      </c>
      <c r="N693">
        <f t="shared" si="268"/>
        <v>0.12580883402989229</v>
      </c>
      <c r="O693">
        <f t="shared" si="269"/>
        <v>6.2842892271189971E-2</v>
      </c>
      <c r="P693">
        <v>0</v>
      </c>
      <c r="Q693">
        <f t="shared" si="270"/>
        <v>0</v>
      </c>
      <c r="R693">
        <v>0</v>
      </c>
      <c r="S693">
        <f t="shared" si="261"/>
        <v>0</v>
      </c>
      <c r="T693">
        <f t="shared" si="271"/>
        <v>0</v>
      </c>
      <c r="U693">
        <f t="shared" si="262"/>
        <v>0.10623462871098971</v>
      </c>
      <c r="V693">
        <f t="shared" si="272"/>
        <v>0.84441310922369939</v>
      </c>
      <c r="W693">
        <f t="shared" si="263"/>
        <v>5.9173093241604087E-2</v>
      </c>
      <c r="X693">
        <f t="shared" si="273"/>
        <v>0.94160359434525442</v>
      </c>
      <c r="Y693">
        <v>10</v>
      </c>
      <c r="Z693">
        <f>Y693*'MRIP Selectivity'!$N$35</f>
        <v>6.2965941758702335E-2</v>
      </c>
      <c r="AA693">
        <f>Y693*'MRIP Selectivity'!$O$35</f>
        <v>6.2842892271189971E-2</v>
      </c>
      <c r="AB693">
        <f>Y693*'MRIP Selectivity'!$P$35</f>
        <v>9.0321712954188789E-3</v>
      </c>
      <c r="AC693">
        <v>0.74741255597723821</v>
      </c>
      <c r="AD693">
        <v>0.94160359434525442</v>
      </c>
      <c r="AE693">
        <v>1.3432654004296583</v>
      </c>
      <c r="AF693">
        <f t="shared" si="274"/>
        <v>4.7061535469385629E-2</v>
      </c>
      <c r="AG693">
        <f t="shared" si="275"/>
        <v>5.9173093241604087E-2</v>
      </c>
      <c r="AH693">
        <f t="shared" si="276"/>
        <v>1.2132603191890105E-2</v>
      </c>
      <c r="AI693">
        <f t="shared" si="277"/>
        <v>0.13484100532531118</v>
      </c>
      <c r="AJ693">
        <f t="shared" si="278"/>
        <v>0.11836723190287982</v>
      </c>
      <c r="AK693">
        <f t="shared" si="279"/>
        <v>7.1875063566608846E-2</v>
      </c>
      <c r="AL693">
        <f t="shared" si="280"/>
        <v>7.1305696433494187E-2</v>
      </c>
      <c r="AM693">
        <f t="shared" si="281"/>
        <v>0.10623462871098971</v>
      </c>
      <c r="AN693">
        <f t="shared" si="282"/>
        <v>5.9173093241604087E-2</v>
      </c>
      <c r="AO693">
        <v>0</v>
      </c>
      <c r="AP693">
        <f t="shared" si="283"/>
        <v>0.12580883402989229</v>
      </c>
      <c r="AQ693">
        <f t="shared" si="284"/>
        <v>6.2842892271189971E-2</v>
      </c>
      <c r="AR693">
        <v>10</v>
      </c>
      <c r="AS693">
        <f>AR693*'MRIP Selectivity'!$N$35</f>
        <v>6.2965941758702335E-2</v>
      </c>
      <c r="AT693">
        <f>AR693*'MRIP Selectivity'!$O$35</f>
        <v>6.2842892271189971E-2</v>
      </c>
      <c r="AU693">
        <f>AR693*'MRIP Selectivity'!$P$35</f>
        <v>9.0321712954188789E-3</v>
      </c>
      <c r="AV693">
        <v>5</v>
      </c>
      <c r="AW693">
        <f t="shared" si="285"/>
        <v>25</v>
      </c>
      <c r="AX693">
        <f t="shared" si="264"/>
        <v>0</v>
      </c>
      <c r="AY693">
        <f t="shared" si="265"/>
        <v>0</v>
      </c>
      <c r="AZ693">
        <f t="shared" si="266"/>
        <v>0</v>
      </c>
      <c r="BA693">
        <v>294.48753957999998</v>
      </c>
      <c r="BB693">
        <v>294.48753957999998</v>
      </c>
    </row>
    <row r="694" spans="1:54" x14ac:dyDescent="0.25">
      <c r="A694" t="s">
        <v>645</v>
      </c>
      <c r="B694" t="s">
        <v>3</v>
      </c>
      <c r="C694">
        <v>2013</v>
      </c>
      <c r="D694">
        <v>3</v>
      </c>
      <c r="E694">
        <v>5</v>
      </c>
      <c r="F694" t="s">
        <v>1828</v>
      </c>
      <c r="G694" t="s">
        <v>1769</v>
      </c>
      <c r="H694" t="s">
        <v>1890</v>
      </c>
      <c r="I694" t="s">
        <v>1812</v>
      </c>
      <c r="J694" t="s">
        <v>1767</v>
      </c>
      <c r="K694" t="str">
        <f t="shared" si="267"/>
        <v>Inshore</v>
      </c>
      <c r="L694">
        <v>0</v>
      </c>
      <c r="M694">
        <f t="shared" si="260"/>
        <v>0</v>
      </c>
      <c r="N694">
        <f t="shared" si="268"/>
        <v>7.5485300417935386E-2</v>
      </c>
      <c r="O694">
        <f t="shared" si="269"/>
        <v>3.7705735362713981E-2</v>
      </c>
      <c r="P694">
        <v>0</v>
      </c>
      <c r="Q694">
        <f t="shared" si="270"/>
        <v>0</v>
      </c>
      <c r="R694">
        <v>0</v>
      </c>
      <c r="S694">
        <f t="shared" si="261"/>
        <v>0</v>
      </c>
      <c r="T694">
        <f t="shared" si="271"/>
        <v>0</v>
      </c>
      <c r="U694">
        <f t="shared" si="262"/>
        <v>6.3740777226593825E-2</v>
      </c>
      <c r="V694">
        <f t="shared" si="272"/>
        <v>0.84441310922369928</v>
      </c>
      <c r="W694">
        <f t="shared" si="263"/>
        <v>3.5503855944962449E-2</v>
      </c>
      <c r="X694">
        <f t="shared" si="273"/>
        <v>0.94160359434525442</v>
      </c>
      <c r="Y694">
        <v>6</v>
      </c>
      <c r="Z694">
        <f>Y694*'MRIP Selectivity'!$N$35</f>
        <v>3.7779565055221398E-2</v>
      </c>
      <c r="AA694">
        <f>Y694*'MRIP Selectivity'!$O$35</f>
        <v>3.7705735362713981E-2</v>
      </c>
      <c r="AB694">
        <f>Y694*'MRIP Selectivity'!$P$35</f>
        <v>5.4193027772513275E-3</v>
      </c>
      <c r="AC694">
        <v>0.74741255597723821</v>
      </c>
      <c r="AD694">
        <v>0.94160359434525442</v>
      </c>
      <c r="AE694">
        <v>1.3432654004296583</v>
      </c>
      <c r="AF694">
        <f t="shared" si="274"/>
        <v>2.8236921281631376E-2</v>
      </c>
      <c r="AG694">
        <f t="shared" si="275"/>
        <v>3.5503855944962449E-2</v>
      </c>
      <c r="AH694">
        <f t="shared" si="276"/>
        <v>7.2795619151340635E-3</v>
      </c>
      <c r="AI694">
        <f t="shared" si="277"/>
        <v>8.0904603195186719E-2</v>
      </c>
      <c r="AJ694">
        <f t="shared" si="278"/>
        <v>7.1020339141727895E-2</v>
      </c>
      <c r="AK694">
        <f t="shared" si="279"/>
        <v>4.3125038139965308E-2</v>
      </c>
      <c r="AL694">
        <f t="shared" si="280"/>
        <v>4.2783417860096512E-2</v>
      </c>
      <c r="AM694">
        <f t="shared" si="281"/>
        <v>6.3740777226593825E-2</v>
      </c>
      <c r="AN694">
        <f t="shared" si="282"/>
        <v>3.5503855944962449E-2</v>
      </c>
      <c r="AO694">
        <v>0</v>
      </c>
      <c r="AP694">
        <f t="shared" si="283"/>
        <v>7.5485300417935386E-2</v>
      </c>
      <c r="AQ694">
        <f t="shared" si="284"/>
        <v>3.7705735362713981E-2</v>
      </c>
      <c r="AR694">
        <v>6</v>
      </c>
      <c r="AS694">
        <f>AR694*'MRIP Selectivity'!$N$35</f>
        <v>3.7779565055221398E-2</v>
      </c>
      <c r="AT694">
        <f>AR694*'MRIP Selectivity'!$O$35</f>
        <v>3.7705735362713981E-2</v>
      </c>
      <c r="AU694">
        <f>AR694*'MRIP Selectivity'!$P$35</f>
        <v>5.4193027772513275E-3</v>
      </c>
      <c r="AV694">
        <v>2</v>
      </c>
      <c r="AW694">
        <f t="shared" si="285"/>
        <v>10</v>
      </c>
      <c r="AX694">
        <f t="shared" si="264"/>
        <v>0</v>
      </c>
      <c r="AY694">
        <f t="shared" si="265"/>
        <v>0</v>
      </c>
      <c r="AZ694">
        <f t="shared" si="266"/>
        <v>0</v>
      </c>
      <c r="BA694">
        <v>164.79299302999999</v>
      </c>
      <c r="BB694">
        <v>164.79299302999999</v>
      </c>
    </row>
    <row r="695" spans="1:54" x14ac:dyDescent="0.25">
      <c r="A695" t="s">
        <v>646</v>
      </c>
      <c r="B695" t="s">
        <v>3</v>
      </c>
      <c r="C695">
        <v>2013</v>
      </c>
      <c r="D695">
        <v>3</v>
      </c>
      <c r="E695">
        <v>5</v>
      </c>
      <c r="F695" t="s">
        <v>1828</v>
      </c>
      <c r="G695" t="s">
        <v>1769</v>
      </c>
      <c r="H695" t="s">
        <v>1890</v>
      </c>
      <c r="I695" t="s">
        <v>1812</v>
      </c>
      <c r="J695" t="s">
        <v>1819</v>
      </c>
      <c r="K695" t="str">
        <f t="shared" si="267"/>
        <v>Offshore</v>
      </c>
      <c r="L695">
        <v>0</v>
      </c>
      <c r="M695">
        <f t="shared" si="260"/>
        <v>0</v>
      </c>
      <c r="N695">
        <f t="shared" si="268"/>
        <v>0.25161766805978458</v>
      </c>
      <c r="O695">
        <f t="shared" si="269"/>
        <v>0.12568578454237994</v>
      </c>
      <c r="P695">
        <v>0</v>
      </c>
      <c r="Q695">
        <f t="shared" si="270"/>
        <v>0</v>
      </c>
      <c r="R695">
        <v>0</v>
      </c>
      <c r="S695">
        <f t="shared" si="261"/>
        <v>0</v>
      </c>
      <c r="T695">
        <f t="shared" si="271"/>
        <v>0</v>
      </c>
      <c r="U695">
        <f t="shared" si="262"/>
        <v>0.21246925742197942</v>
      </c>
      <c r="V695">
        <f t="shared" si="272"/>
        <v>0.84441310922369939</v>
      </c>
      <c r="W695">
        <f t="shared" si="263"/>
        <v>0.11834618648320817</v>
      </c>
      <c r="X695">
        <f t="shared" si="273"/>
        <v>0.94160359434525442</v>
      </c>
      <c r="Y695">
        <v>20</v>
      </c>
      <c r="Z695">
        <f>Y695*'MRIP Selectivity'!$N$35</f>
        <v>0.12593188351740467</v>
      </c>
      <c r="AA695">
        <f>Y695*'MRIP Selectivity'!$O$35</f>
        <v>0.12568578454237994</v>
      </c>
      <c r="AB695">
        <f>Y695*'MRIP Selectivity'!$P$35</f>
        <v>1.8064342590837758E-2</v>
      </c>
      <c r="AC695">
        <v>0.74741255597723821</v>
      </c>
      <c r="AD695">
        <v>0.94160359434525442</v>
      </c>
      <c r="AE695">
        <v>1.3432654004296583</v>
      </c>
      <c r="AF695">
        <f t="shared" si="274"/>
        <v>9.4123070938771258E-2</v>
      </c>
      <c r="AG695">
        <f t="shared" si="275"/>
        <v>0.11834618648320817</v>
      </c>
      <c r="AH695">
        <f t="shared" si="276"/>
        <v>2.426520638378021E-2</v>
      </c>
      <c r="AI695">
        <f t="shared" si="277"/>
        <v>0.26968201065062236</v>
      </c>
      <c r="AJ695">
        <f t="shared" si="278"/>
        <v>0.23673446380575963</v>
      </c>
      <c r="AK695">
        <f t="shared" si="279"/>
        <v>0.14375012713321769</v>
      </c>
      <c r="AL695">
        <f t="shared" si="280"/>
        <v>0.14261139286698837</v>
      </c>
      <c r="AM695">
        <f t="shared" si="281"/>
        <v>0.21246925742197942</v>
      </c>
      <c r="AN695">
        <f t="shared" si="282"/>
        <v>0.11834618648320817</v>
      </c>
      <c r="AO695">
        <v>0</v>
      </c>
      <c r="AP695">
        <f t="shared" si="283"/>
        <v>0.25161766805978458</v>
      </c>
      <c r="AQ695">
        <f t="shared" si="284"/>
        <v>0.12568578454237994</v>
      </c>
      <c r="AR695">
        <v>20</v>
      </c>
      <c r="AS695">
        <f>AR695*'MRIP Selectivity'!$N$35</f>
        <v>0.12593188351740467</v>
      </c>
      <c r="AT695">
        <f>AR695*'MRIP Selectivity'!$O$35</f>
        <v>0.12568578454237994</v>
      </c>
      <c r="AU695">
        <f>AR695*'MRIP Selectivity'!$P$35</f>
        <v>1.8064342590837758E-2</v>
      </c>
      <c r="AV695">
        <v>1</v>
      </c>
      <c r="AW695">
        <f t="shared" si="285"/>
        <v>5</v>
      </c>
      <c r="AX695">
        <f t="shared" si="264"/>
        <v>0</v>
      </c>
      <c r="AY695">
        <f t="shared" si="265"/>
        <v>0</v>
      </c>
      <c r="AZ695">
        <f t="shared" si="266"/>
        <v>0</v>
      </c>
      <c r="BA695">
        <v>121.56147751</v>
      </c>
      <c r="BB695">
        <v>121.56147751</v>
      </c>
    </row>
    <row r="696" spans="1:54" x14ac:dyDescent="0.25">
      <c r="A696" t="s">
        <v>647</v>
      </c>
      <c r="B696" t="s">
        <v>3</v>
      </c>
      <c r="C696">
        <v>2013</v>
      </c>
      <c r="D696">
        <v>3</v>
      </c>
      <c r="E696">
        <v>6</v>
      </c>
      <c r="F696" t="s">
        <v>1835</v>
      </c>
      <c r="G696" t="s">
        <v>1769</v>
      </c>
      <c r="H696" t="s">
        <v>1890</v>
      </c>
      <c r="I696" t="s">
        <v>1837</v>
      </c>
      <c r="J696" t="s">
        <v>1819</v>
      </c>
      <c r="K696" t="str">
        <f t="shared" si="267"/>
        <v>Offshore</v>
      </c>
      <c r="L696">
        <v>2.6666666666999999</v>
      </c>
      <c r="M696">
        <f t="shared" si="260"/>
        <v>31.111154533722221</v>
      </c>
      <c r="N696">
        <f t="shared" si="268"/>
        <v>2.8427990343418492</v>
      </c>
      <c r="O696">
        <f t="shared" si="269"/>
        <v>2.7546467158796659</v>
      </c>
      <c r="P696">
        <v>39.580052492125986</v>
      </c>
      <c r="Q696">
        <f t="shared" si="270"/>
        <v>14.842519684361715</v>
      </c>
      <c r="R696">
        <v>4.7766823474125015</v>
      </c>
      <c r="S696">
        <f t="shared" si="261"/>
        <v>55.728038500123411</v>
      </c>
      <c r="T696">
        <f t="shared" si="271"/>
        <v>1.7912558802572975</v>
      </c>
      <c r="U696">
        <f t="shared" si="262"/>
        <v>4.9254108276078874</v>
      </c>
      <c r="V696">
        <f t="shared" si="272"/>
        <v>1.7325919870196502</v>
      </c>
      <c r="W696">
        <f t="shared" si="263"/>
        <v>4.8595246779507475</v>
      </c>
      <c r="X696">
        <f t="shared" si="273"/>
        <v>1.7641190247508425</v>
      </c>
      <c r="Y696">
        <v>14</v>
      </c>
      <c r="Z696">
        <f>Y696*'MRIP Selectivity'!$N$35</f>
        <v>8.8152318462183271E-2</v>
      </c>
      <c r="AA696">
        <f>Y696*'MRIP Selectivity'!$O$35</f>
        <v>8.7980049179665953E-2</v>
      </c>
      <c r="AB696">
        <f>Y696*'MRIP Selectivity'!$P$35</f>
        <v>1.2645039813586431E-2</v>
      </c>
      <c r="AC696">
        <v>0.74741255597723821</v>
      </c>
      <c r="AD696">
        <v>0.94160359434525442</v>
      </c>
      <c r="AE696">
        <v>1.3432654004296583</v>
      </c>
      <c r="AF696">
        <f t="shared" si="274"/>
        <v>6.5886149657139889E-2</v>
      </c>
      <c r="AG696">
        <f t="shared" si="275"/>
        <v>8.2842330538245718E-2</v>
      </c>
      <c r="AH696">
        <f t="shared" si="276"/>
        <v>1.6985644468646147E-2</v>
      </c>
      <c r="AI696">
        <f t="shared" si="277"/>
        <v>0.18877740745543564</v>
      </c>
      <c r="AJ696">
        <f t="shared" si="278"/>
        <v>0.16571412466403174</v>
      </c>
      <c r="AK696">
        <f t="shared" si="279"/>
        <v>0.10062508899325238</v>
      </c>
      <c r="AL696">
        <f t="shared" si="280"/>
        <v>9.9827975006891861E-2</v>
      </c>
      <c r="AM696">
        <f t="shared" si="281"/>
        <v>4.9254108276078874</v>
      </c>
      <c r="AN696">
        <f t="shared" si="282"/>
        <v>4.8595246779507475</v>
      </c>
      <c r="AO696">
        <v>4</v>
      </c>
      <c r="AP696">
        <f t="shared" si="283"/>
        <v>4.1761323676418485</v>
      </c>
      <c r="AQ696">
        <f t="shared" si="284"/>
        <v>4.0879800491796656</v>
      </c>
      <c r="AR696">
        <v>14</v>
      </c>
      <c r="AS696">
        <f>AR696*'MRIP Selectivity'!$N$35</f>
        <v>8.8152318462183271E-2</v>
      </c>
      <c r="AT696">
        <f>AR696*'MRIP Selectivity'!$O$35</f>
        <v>8.7980049179665953E-2</v>
      </c>
      <c r="AU696">
        <f>AR696*'MRIP Selectivity'!$P$35</f>
        <v>1.2645039813586431E-2</v>
      </c>
      <c r="AV696">
        <v>12</v>
      </c>
      <c r="AW696">
        <f t="shared" si="285"/>
        <v>60</v>
      </c>
      <c r="AX696">
        <f t="shared" si="264"/>
        <v>0</v>
      </c>
      <c r="AY696">
        <f t="shared" si="265"/>
        <v>0</v>
      </c>
      <c r="AZ696">
        <f t="shared" si="266"/>
        <v>0</v>
      </c>
      <c r="BA696">
        <v>11.66668295</v>
      </c>
      <c r="BB696">
        <v>11.66668295</v>
      </c>
    </row>
    <row r="697" spans="1:54" x14ac:dyDescent="0.25">
      <c r="A697" t="s">
        <v>648</v>
      </c>
      <c r="B697" t="s">
        <v>3</v>
      </c>
      <c r="C697">
        <v>2013</v>
      </c>
      <c r="D697">
        <v>3</v>
      </c>
      <c r="E697">
        <v>6</v>
      </c>
      <c r="F697" t="s">
        <v>1834</v>
      </c>
      <c r="G697" t="s">
        <v>1769</v>
      </c>
      <c r="H697" t="s">
        <v>1894</v>
      </c>
      <c r="I697" t="s">
        <v>1812</v>
      </c>
      <c r="J697" t="s">
        <v>1767</v>
      </c>
      <c r="K697" t="str">
        <f t="shared" si="267"/>
        <v>Inshore</v>
      </c>
      <c r="L697">
        <v>1.0062415787000001</v>
      </c>
      <c r="M697">
        <f t="shared" si="260"/>
        <v>643.50097092011265</v>
      </c>
      <c r="N697">
        <f t="shared" si="268"/>
        <v>1.2075357131478279</v>
      </c>
      <c r="O697">
        <f t="shared" si="269"/>
        <v>1.1067902063339041</v>
      </c>
      <c r="P697">
        <v>13.825917754724408</v>
      </c>
      <c r="Q697">
        <f t="shared" si="270"/>
        <v>13.740157480459724</v>
      </c>
      <c r="R697">
        <v>1.3310297684240149</v>
      </c>
      <c r="S697">
        <f t="shared" si="261"/>
        <v>851.20607857508151</v>
      </c>
      <c r="T697">
        <f t="shared" si="271"/>
        <v>1.3227735730654466</v>
      </c>
      <c r="U697">
        <f t="shared" si="262"/>
        <v>1.5010051743615984</v>
      </c>
      <c r="V697">
        <f t="shared" si="272"/>
        <v>1.2430317033429583</v>
      </c>
      <c r="W697">
        <f t="shared" si="263"/>
        <v>1.4257067176105813</v>
      </c>
      <c r="X697">
        <f t="shared" si="273"/>
        <v>1.2881454041168705</v>
      </c>
      <c r="Y697">
        <v>16</v>
      </c>
      <c r="Z697">
        <f>Y697*'MRIP Selectivity'!$N$35</f>
        <v>0.10074550681392373</v>
      </c>
      <c r="AA697">
        <f>Y697*'MRIP Selectivity'!$O$35</f>
        <v>0.10054862763390394</v>
      </c>
      <c r="AB697">
        <f>Y697*'MRIP Selectivity'!$P$35</f>
        <v>1.4451474072670207E-2</v>
      </c>
      <c r="AC697">
        <v>0.74741255597723821</v>
      </c>
      <c r="AD697">
        <v>0.94160359434525442</v>
      </c>
      <c r="AE697">
        <v>1.3432654004296583</v>
      </c>
      <c r="AF697">
        <f t="shared" si="274"/>
        <v>7.5298456751017012E-2</v>
      </c>
      <c r="AG697">
        <f t="shared" si="275"/>
        <v>9.4676949186566522E-2</v>
      </c>
      <c r="AH697">
        <f t="shared" si="276"/>
        <v>1.9412165107024169E-2</v>
      </c>
      <c r="AI697">
        <f t="shared" si="277"/>
        <v>0.21574560852049787</v>
      </c>
      <c r="AJ697">
        <f t="shared" si="278"/>
        <v>0.18938757104460771</v>
      </c>
      <c r="AK697">
        <f t="shared" si="279"/>
        <v>0.11500010170657415</v>
      </c>
      <c r="AL697">
        <f t="shared" si="280"/>
        <v>0.1140891142935907</v>
      </c>
      <c r="AM697">
        <f t="shared" si="281"/>
        <v>1.5010051743615984</v>
      </c>
      <c r="AN697">
        <f t="shared" si="282"/>
        <v>1.4257067176105813</v>
      </c>
      <c r="AO697">
        <v>1</v>
      </c>
      <c r="AP697">
        <f t="shared" si="283"/>
        <v>1.2012941344478278</v>
      </c>
      <c r="AQ697">
        <f t="shared" si="284"/>
        <v>1.100548627633904</v>
      </c>
      <c r="AR697">
        <v>16</v>
      </c>
      <c r="AS697">
        <f>AR697*'MRIP Selectivity'!$N$35</f>
        <v>0.10074550681392373</v>
      </c>
      <c r="AT697">
        <f>AR697*'MRIP Selectivity'!$O$35</f>
        <v>0.10054862763390394</v>
      </c>
      <c r="AU697">
        <f>AR697*'MRIP Selectivity'!$P$35</f>
        <v>1.4451474072670207E-2</v>
      </c>
      <c r="AV697">
        <v>4</v>
      </c>
      <c r="AW697">
        <f t="shared" si="285"/>
        <v>20</v>
      </c>
      <c r="AX697">
        <f t="shared" si="264"/>
        <v>0</v>
      </c>
      <c r="AY697">
        <f t="shared" si="265"/>
        <v>0</v>
      </c>
      <c r="AZ697">
        <f t="shared" si="266"/>
        <v>0</v>
      </c>
      <c r="BA697">
        <v>639.50942253000005</v>
      </c>
      <c r="BB697">
        <v>639.50942253000005</v>
      </c>
    </row>
    <row r="698" spans="1:54" x14ac:dyDescent="0.25">
      <c r="A698" t="s">
        <v>649</v>
      </c>
      <c r="B698" t="s">
        <v>3</v>
      </c>
      <c r="C698">
        <v>2013</v>
      </c>
      <c r="D698">
        <v>3</v>
      </c>
      <c r="E698">
        <v>6</v>
      </c>
      <c r="F698" t="s">
        <v>1849</v>
      </c>
      <c r="G698" t="s">
        <v>1769</v>
      </c>
      <c r="H698" t="s">
        <v>1891</v>
      </c>
      <c r="I698" t="s">
        <v>1812</v>
      </c>
      <c r="J698" t="s">
        <v>1819</v>
      </c>
      <c r="K698" t="str">
        <f t="shared" si="267"/>
        <v>Offshore</v>
      </c>
      <c r="L698">
        <v>0</v>
      </c>
      <c r="M698">
        <f t="shared" si="260"/>
        <v>0</v>
      </c>
      <c r="N698">
        <f t="shared" si="268"/>
        <v>0.25161766805978458</v>
      </c>
      <c r="O698">
        <f t="shared" si="269"/>
        <v>0.12568578454237994</v>
      </c>
      <c r="P698">
        <v>0</v>
      </c>
      <c r="Q698">
        <f t="shared" si="270"/>
        <v>0</v>
      </c>
      <c r="R698">
        <v>0</v>
      </c>
      <c r="S698">
        <f t="shared" si="261"/>
        <v>0</v>
      </c>
      <c r="T698">
        <f t="shared" si="271"/>
        <v>0</v>
      </c>
      <c r="U698">
        <f t="shared" si="262"/>
        <v>0.21246925742197942</v>
      </c>
      <c r="V698">
        <f t="shared" si="272"/>
        <v>0.84441310922369939</v>
      </c>
      <c r="W698">
        <f t="shared" si="263"/>
        <v>0.11834618648320817</v>
      </c>
      <c r="X698">
        <f t="shared" si="273"/>
        <v>0.94160359434525442</v>
      </c>
      <c r="Y698">
        <v>20</v>
      </c>
      <c r="Z698">
        <f>Y698*'MRIP Selectivity'!$N$35</f>
        <v>0.12593188351740467</v>
      </c>
      <c r="AA698">
        <f>Y698*'MRIP Selectivity'!$O$35</f>
        <v>0.12568578454237994</v>
      </c>
      <c r="AB698">
        <f>Y698*'MRIP Selectivity'!$P$35</f>
        <v>1.8064342590837758E-2</v>
      </c>
      <c r="AC698">
        <v>0.74741255597723821</v>
      </c>
      <c r="AD698">
        <v>0.94160359434525442</v>
      </c>
      <c r="AE698">
        <v>1.3432654004296583</v>
      </c>
      <c r="AF698">
        <f t="shared" si="274"/>
        <v>9.4123070938771258E-2</v>
      </c>
      <c r="AG698">
        <f t="shared" si="275"/>
        <v>0.11834618648320817</v>
      </c>
      <c r="AH698">
        <f t="shared" si="276"/>
        <v>2.426520638378021E-2</v>
      </c>
      <c r="AI698">
        <f t="shared" si="277"/>
        <v>0.26968201065062236</v>
      </c>
      <c r="AJ698">
        <f t="shared" si="278"/>
        <v>0.23673446380575963</v>
      </c>
      <c r="AK698">
        <f t="shared" si="279"/>
        <v>0.14375012713321769</v>
      </c>
      <c r="AL698">
        <f t="shared" si="280"/>
        <v>0.14261139286698837</v>
      </c>
      <c r="AM698">
        <f t="shared" si="281"/>
        <v>0.21246925742197942</v>
      </c>
      <c r="AN698">
        <f t="shared" si="282"/>
        <v>0.11834618648320817</v>
      </c>
      <c r="AO698">
        <v>0</v>
      </c>
      <c r="AP698">
        <f t="shared" si="283"/>
        <v>0.25161766805978458</v>
      </c>
      <c r="AQ698">
        <f t="shared" si="284"/>
        <v>0.12568578454237994</v>
      </c>
      <c r="AR698">
        <v>20</v>
      </c>
      <c r="AS698">
        <f>AR698*'MRIP Selectivity'!$N$35</f>
        <v>0.12593188351740467</v>
      </c>
      <c r="AT698">
        <f>AR698*'MRIP Selectivity'!$O$35</f>
        <v>0.12568578454237994</v>
      </c>
      <c r="AU698">
        <f>AR698*'MRIP Selectivity'!$P$35</f>
        <v>1.8064342590837758E-2</v>
      </c>
      <c r="AV698">
        <v>4</v>
      </c>
      <c r="AW698">
        <f t="shared" si="285"/>
        <v>20</v>
      </c>
      <c r="AX698">
        <f t="shared" si="264"/>
        <v>0</v>
      </c>
      <c r="AY698">
        <f t="shared" si="265"/>
        <v>0</v>
      </c>
      <c r="AZ698">
        <f t="shared" si="266"/>
        <v>0</v>
      </c>
      <c r="BA698">
        <v>246.20248257</v>
      </c>
      <c r="BB698">
        <v>246.20248257</v>
      </c>
    </row>
    <row r="699" spans="1:54" x14ac:dyDescent="0.25">
      <c r="A699" t="s">
        <v>650</v>
      </c>
      <c r="B699" t="s">
        <v>3</v>
      </c>
      <c r="C699">
        <v>2013</v>
      </c>
      <c r="D699">
        <v>3</v>
      </c>
      <c r="E699">
        <v>6</v>
      </c>
      <c r="F699" t="s">
        <v>1853</v>
      </c>
      <c r="G699" t="s">
        <v>1769</v>
      </c>
      <c r="H699" t="s">
        <v>1890</v>
      </c>
      <c r="I699" t="s">
        <v>1812</v>
      </c>
      <c r="J699" t="s">
        <v>1767</v>
      </c>
      <c r="K699" t="str">
        <f t="shared" si="267"/>
        <v>Inshore</v>
      </c>
      <c r="L699">
        <v>0</v>
      </c>
      <c r="M699">
        <f t="shared" si="260"/>
        <v>0</v>
      </c>
      <c r="N699">
        <f t="shared" si="268"/>
        <v>7.5485300417935386E-2</v>
      </c>
      <c r="O699">
        <f t="shared" si="269"/>
        <v>3.7705735362713981E-2</v>
      </c>
      <c r="P699">
        <v>0</v>
      </c>
      <c r="Q699">
        <f t="shared" si="270"/>
        <v>0</v>
      </c>
      <c r="R699">
        <v>0</v>
      </c>
      <c r="S699">
        <f t="shared" si="261"/>
        <v>0</v>
      </c>
      <c r="T699">
        <f t="shared" si="271"/>
        <v>0</v>
      </c>
      <c r="U699">
        <f t="shared" si="262"/>
        <v>6.3740777226593825E-2</v>
      </c>
      <c r="V699">
        <f t="shared" si="272"/>
        <v>0.84441310922369928</v>
      </c>
      <c r="W699">
        <f t="shared" si="263"/>
        <v>3.5503855944962449E-2</v>
      </c>
      <c r="X699">
        <f t="shared" si="273"/>
        <v>0.94160359434525442</v>
      </c>
      <c r="Y699">
        <v>6</v>
      </c>
      <c r="Z699">
        <f>Y699*'MRIP Selectivity'!$N$35</f>
        <v>3.7779565055221398E-2</v>
      </c>
      <c r="AA699">
        <f>Y699*'MRIP Selectivity'!$O$35</f>
        <v>3.7705735362713981E-2</v>
      </c>
      <c r="AB699">
        <f>Y699*'MRIP Selectivity'!$P$35</f>
        <v>5.4193027772513275E-3</v>
      </c>
      <c r="AC699">
        <v>0.74741255597723821</v>
      </c>
      <c r="AD699">
        <v>0.94160359434525442</v>
      </c>
      <c r="AE699">
        <v>1.3432654004296583</v>
      </c>
      <c r="AF699">
        <f t="shared" si="274"/>
        <v>2.8236921281631376E-2</v>
      </c>
      <c r="AG699">
        <f t="shared" si="275"/>
        <v>3.5503855944962449E-2</v>
      </c>
      <c r="AH699">
        <f t="shared" si="276"/>
        <v>7.2795619151340635E-3</v>
      </c>
      <c r="AI699">
        <f t="shared" si="277"/>
        <v>8.0904603195186719E-2</v>
      </c>
      <c r="AJ699">
        <f t="shared" si="278"/>
        <v>7.1020339141727895E-2</v>
      </c>
      <c r="AK699">
        <f t="shared" si="279"/>
        <v>4.3125038139965308E-2</v>
      </c>
      <c r="AL699">
        <f t="shared" si="280"/>
        <v>4.2783417860096512E-2</v>
      </c>
      <c r="AM699">
        <f t="shared" si="281"/>
        <v>6.3740777226593825E-2</v>
      </c>
      <c r="AN699">
        <f t="shared" si="282"/>
        <v>3.5503855944962449E-2</v>
      </c>
      <c r="AO699">
        <v>0</v>
      </c>
      <c r="AP699">
        <f t="shared" si="283"/>
        <v>7.5485300417935386E-2</v>
      </c>
      <c r="AQ699">
        <f t="shared" si="284"/>
        <v>3.7705735362713981E-2</v>
      </c>
      <c r="AR699">
        <v>6</v>
      </c>
      <c r="AS699">
        <f>AR699*'MRIP Selectivity'!$N$35</f>
        <v>3.7779565055221398E-2</v>
      </c>
      <c r="AT699">
        <f>AR699*'MRIP Selectivity'!$O$35</f>
        <v>3.7705735362713981E-2</v>
      </c>
      <c r="AU699">
        <f>AR699*'MRIP Selectivity'!$P$35</f>
        <v>5.4193027772513275E-3</v>
      </c>
      <c r="AV699">
        <v>5</v>
      </c>
      <c r="AW699">
        <f t="shared" si="285"/>
        <v>25</v>
      </c>
      <c r="AX699">
        <f t="shared" si="264"/>
        <v>0</v>
      </c>
      <c r="AY699">
        <f t="shared" si="265"/>
        <v>0</v>
      </c>
      <c r="AZ699">
        <f t="shared" si="266"/>
        <v>0</v>
      </c>
      <c r="BA699">
        <v>428.95550383</v>
      </c>
      <c r="BB699">
        <v>428.95550383</v>
      </c>
    </row>
    <row r="700" spans="1:54" x14ac:dyDescent="0.25">
      <c r="A700" t="s">
        <v>651</v>
      </c>
      <c r="B700" t="s">
        <v>3</v>
      </c>
      <c r="C700">
        <v>2013</v>
      </c>
      <c r="D700">
        <v>4</v>
      </c>
      <c r="E700">
        <v>7</v>
      </c>
      <c r="F700" t="s">
        <v>1872</v>
      </c>
      <c r="G700" t="s">
        <v>1769</v>
      </c>
      <c r="H700" t="s">
        <v>1890</v>
      </c>
      <c r="I700" t="s">
        <v>1812</v>
      </c>
      <c r="J700" t="s">
        <v>1813</v>
      </c>
      <c r="K700" t="str">
        <f t="shared" si="267"/>
        <v>Inshore</v>
      </c>
      <c r="L700">
        <v>0</v>
      </c>
      <c r="M700">
        <f t="shared" si="260"/>
        <v>0</v>
      </c>
      <c r="N700">
        <f t="shared" si="268"/>
        <v>0.12580883402989229</v>
      </c>
      <c r="O700">
        <f t="shared" si="269"/>
        <v>6.2842892271189971E-2</v>
      </c>
      <c r="P700">
        <v>0</v>
      </c>
      <c r="Q700">
        <f t="shared" si="270"/>
        <v>0</v>
      </c>
      <c r="R700">
        <v>0</v>
      </c>
      <c r="S700">
        <f t="shared" si="261"/>
        <v>0</v>
      </c>
      <c r="T700">
        <f t="shared" si="271"/>
        <v>0</v>
      </c>
      <c r="U700">
        <f t="shared" si="262"/>
        <v>0.10623462871098971</v>
      </c>
      <c r="V700">
        <f t="shared" si="272"/>
        <v>0.84441310922369939</v>
      </c>
      <c r="W700">
        <f t="shared" si="263"/>
        <v>5.9173093241604087E-2</v>
      </c>
      <c r="X700">
        <f t="shared" si="273"/>
        <v>0.94160359434525442</v>
      </c>
      <c r="Y700">
        <v>10</v>
      </c>
      <c r="Z700">
        <f>Y700*'MRIP Selectivity'!$N$35</f>
        <v>6.2965941758702335E-2</v>
      </c>
      <c r="AA700">
        <f>Y700*'MRIP Selectivity'!$O$35</f>
        <v>6.2842892271189971E-2</v>
      </c>
      <c r="AB700">
        <f>Y700*'MRIP Selectivity'!$P$35</f>
        <v>9.0321712954188789E-3</v>
      </c>
      <c r="AC700">
        <v>0.74741255597723821</v>
      </c>
      <c r="AD700">
        <v>0.94160359434525442</v>
      </c>
      <c r="AE700">
        <v>1.3432654004296583</v>
      </c>
      <c r="AF700">
        <f t="shared" si="274"/>
        <v>4.7061535469385629E-2</v>
      </c>
      <c r="AG700">
        <f t="shared" si="275"/>
        <v>5.9173093241604087E-2</v>
      </c>
      <c r="AH700">
        <f t="shared" si="276"/>
        <v>1.2132603191890105E-2</v>
      </c>
      <c r="AI700">
        <f t="shared" si="277"/>
        <v>0.13484100532531118</v>
      </c>
      <c r="AJ700">
        <f t="shared" si="278"/>
        <v>0.11836723190287982</v>
      </c>
      <c r="AK700">
        <f t="shared" si="279"/>
        <v>7.1875063566608846E-2</v>
      </c>
      <c r="AL700">
        <f t="shared" si="280"/>
        <v>7.1305696433494187E-2</v>
      </c>
      <c r="AM700">
        <f t="shared" si="281"/>
        <v>0.10623462871098971</v>
      </c>
      <c r="AN700">
        <f t="shared" si="282"/>
        <v>5.9173093241604087E-2</v>
      </c>
      <c r="AO700">
        <v>0</v>
      </c>
      <c r="AP700">
        <f t="shared" si="283"/>
        <v>0.12580883402989229</v>
      </c>
      <c r="AQ700">
        <f t="shared" si="284"/>
        <v>6.2842892271189971E-2</v>
      </c>
      <c r="AR700">
        <v>10</v>
      </c>
      <c r="AS700">
        <f>AR700*'MRIP Selectivity'!$N$35</f>
        <v>6.2965941758702335E-2</v>
      </c>
      <c r="AT700">
        <f>AR700*'MRIP Selectivity'!$O$35</f>
        <v>6.2842892271189971E-2</v>
      </c>
      <c r="AU700">
        <f>AR700*'MRIP Selectivity'!$P$35</f>
        <v>9.0321712954188789E-3</v>
      </c>
      <c r="AV700">
        <v>4</v>
      </c>
      <c r="AW700">
        <f t="shared" si="285"/>
        <v>20</v>
      </c>
      <c r="AX700">
        <f t="shared" si="264"/>
        <v>0</v>
      </c>
      <c r="AY700">
        <f t="shared" si="265"/>
        <v>0</v>
      </c>
      <c r="AZ700">
        <f t="shared" si="266"/>
        <v>0</v>
      </c>
      <c r="BA700">
        <v>197.14856046</v>
      </c>
      <c r="BB700">
        <v>197.14856046</v>
      </c>
    </row>
    <row r="701" spans="1:54" x14ac:dyDescent="0.25">
      <c r="A701" t="s">
        <v>652</v>
      </c>
      <c r="B701" t="s">
        <v>3</v>
      </c>
      <c r="C701">
        <v>2013</v>
      </c>
      <c r="D701">
        <v>4</v>
      </c>
      <c r="E701">
        <v>7</v>
      </c>
      <c r="F701" t="s">
        <v>1827</v>
      </c>
      <c r="G701" t="s">
        <v>1769</v>
      </c>
      <c r="H701" t="s">
        <v>1891</v>
      </c>
      <c r="I701" t="s">
        <v>1812</v>
      </c>
      <c r="J701" t="s">
        <v>1767</v>
      </c>
      <c r="K701" t="str">
        <f t="shared" si="267"/>
        <v>Inshore</v>
      </c>
      <c r="L701">
        <v>0</v>
      </c>
      <c r="M701">
        <f t="shared" si="260"/>
        <v>0</v>
      </c>
      <c r="N701">
        <f t="shared" si="268"/>
        <v>1.258088340298923E-2</v>
      </c>
      <c r="O701">
        <f t="shared" si="269"/>
        <v>6.2842892271189965E-3</v>
      </c>
      <c r="P701">
        <v>0</v>
      </c>
      <c r="Q701">
        <f t="shared" si="270"/>
        <v>0</v>
      </c>
      <c r="R701">
        <v>0</v>
      </c>
      <c r="S701">
        <f t="shared" si="261"/>
        <v>0</v>
      </c>
      <c r="T701">
        <f t="shared" si="271"/>
        <v>0</v>
      </c>
      <c r="U701">
        <f t="shared" si="262"/>
        <v>1.0623462871098971E-2</v>
      </c>
      <c r="V701">
        <f t="shared" si="272"/>
        <v>0.84441310922369939</v>
      </c>
      <c r="W701">
        <f t="shared" si="263"/>
        <v>5.9173093241604077E-3</v>
      </c>
      <c r="X701">
        <f t="shared" si="273"/>
        <v>0.94160359434525431</v>
      </c>
      <c r="Y701">
        <v>1</v>
      </c>
      <c r="Z701">
        <f>Y701*'MRIP Selectivity'!$N$35</f>
        <v>6.2965941758702333E-3</v>
      </c>
      <c r="AA701">
        <f>Y701*'MRIP Selectivity'!$O$35</f>
        <v>6.2842892271189965E-3</v>
      </c>
      <c r="AB701">
        <f>Y701*'MRIP Selectivity'!$P$35</f>
        <v>9.0321712954188795E-4</v>
      </c>
      <c r="AC701">
        <v>0.74741255597723821</v>
      </c>
      <c r="AD701">
        <v>0.94160359434525442</v>
      </c>
      <c r="AE701">
        <v>1.3432654004296583</v>
      </c>
      <c r="AF701">
        <f t="shared" si="274"/>
        <v>4.7061535469385633E-3</v>
      </c>
      <c r="AG701">
        <f t="shared" si="275"/>
        <v>5.9173093241604077E-3</v>
      </c>
      <c r="AH701">
        <f t="shared" si="276"/>
        <v>1.2132603191890106E-3</v>
      </c>
      <c r="AI701">
        <f t="shared" si="277"/>
        <v>1.3484100532531117E-2</v>
      </c>
      <c r="AJ701">
        <f t="shared" si="278"/>
        <v>1.1836723190287982E-2</v>
      </c>
      <c r="AK701">
        <f t="shared" si="279"/>
        <v>7.1875063566608846E-3</v>
      </c>
      <c r="AL701">
        <f t="shared" si="280"/>
        <v>7.1305696433494187E-3</v>
      </c>
      <c r="AM701">
        <f t="shared" si="281"/>
        <v>1.0623462871098971E-2</v>
      </c>
      <c r="AN701">
        <f t="shared" si="282"/>
        <v>5.9173093241604077E-3</v>
      </c>
      <c r="AO701">
        <v>0</v>
      </c>
      <c r="AP701">
        <f t="shared" si="283"/>
        <v>1.258088340298923E-2</v>
      </c>
      <c r="AQ701">
        <f t="shared" si="284"/>
        <v>6.2842892271189965E-3</v>
      </c>
      <c r="AR701">
        <v>1</v>
      </c>
      <c r="AS701">
        <f>AR701*'MRIP Selectivity'!$N$35</f>
        <v>6.2965941758702333E-3</v>
      </c>
      <c r="AT701">
        <f>AR701*'MRIP Selectivity'!$O$35</f>
        <v>6.2842892271189965E-3</v>
      </c>
      <c r="AU701">
        <f>AR701*'MRIP Selectivity'!$P$35</f>
        <v>9.0321712954188795E-4</v>
      </c>
      <c r="AV701">
        <v>2</v>
      </c>
      <c r="AW701">
        <f t="shared" si="285"/>
        <v>10</v>
      </c>
      <c r="AX701">
        <f t="shared" si="264"/>
        <v>0</v>
      </c>
      <c r="AY701">
        <f t="shared" si="265"/>
        <v>0</v>
      </c>
      <c r="AZ701">
        <f t="shared" si="266"/>
        <v>0</v>
      </c>
      <c r="BA701">
        <v>119.56840629</v>
      </c>
      <c r="BB701">
        <v>119.56840629</v>
      </c>
    </row>
    <row r="702" spans="1:54" x14ac:dyDescent="0.25">
      <c r="A702" t="s">
        <v>653</v>
      </c>
      <c r="B702" t="s">
        <v>3</v>
      </c>
      <c r="C702">
        <v>2013</v>
      </c>
      <c r="D702">
        <v>4</v>
      </c>
      <c r="E702">
        <v>7</v>
      </c>
      <c r="F702" t="s">
        <v>1827</v>
      </c>
      <c r="G702" t="s">
        <v>1769</v>
      </c>
      <c r="H702" t="s">
        <v>1891</v>
      </c>
      <c r="I702" t="s">
        <v>1812</v>
      </c>
      <c r="J702" t="s">
        <v>1819</v>
      </c>
      <c r="K702" t="str">
        <f t="shared" si="267"/>
        <v>Offshore</v>
      </c>
      <c r="L702">
        <v>3.8326631699</v>
      </c>
      <c r="M702">
        <f t="shared" si="260"/>
        <v>592.51633842078104</v>
      </c>
      <c r="N702">
        <f t="shared" si="268"/>
        <v>3.8578249367059785</v>
      </c>
      <c r="O702">
        <f t="shared" si="269"/>
        <v>3.8452317483542382</v>
      </c>
      <c r="P702">
        <v>55.920668141732286</v>
      </c>
      <c r="Q702">
        <f t="shared" si="270"/>
        <v>14.590551181462509</v>
      </c>
      <c r="R702">
        <v>5.9991989076006726</v>
      </c>
      <c r="S702">
        <f t="shared" si="261"/>
        <v>927.45519567331178</v>
      </c>
      <c r="T702">
        <f t="shared" si="271"/>
        <v>1.5652820614959495</v>
      </c>
      <c r="U702">
        <f t="shared" si="262"/>
        <v>6.0204458333428699</v>
      </c>
      <c r="V702">
        <f t="shared" si="272"/>
        <v>1.5605803612445555</v>
      </c>
      <c r="W702">
        <f t="shared" si="263"/>
        <v>6.0110335262489931</v>
      </c>
      <c r="X702">
        <f t="shared" si="273"/>
        <v>1.5632434973059086</v>
      </c>
      <c r="Y702">
        <v>2</v>
      </c>
      <c r="Z702">
        <f>Y702*'MRIP Selectivity'!$N$35</f>
        <v>1.2593188351740467E-2</v>
      </c>
      <c r="AA702">
        <f>Y702*'MRIP Selectivity'!$O$35</f>
        <v>1.2568578454237993E-2</v>
      </c>
      <c r="AB702">
        <f>Y702*'MRIP Selectivity'!$P$35</f>
        <v>1.8064342590837759E-3</v>
      </c>
      <c r="AC702">
        <v>0.74741255597723821</v>
      </c>
      <c r="AD702">
        <v>0.94160359434525442</v>
      </c>
      <c r="AE702">
        <v>1.3432654004296583</v>
      </c>
      <c r="AF702">
        <f t="shared" si="274"/>
        <v>9.4123070938771265E-3</v>
      </c>
      <c r="AG702">
        <f t="shared" si="275"/>
        <v>1.1834618648320815E-2</v>
      </c>
      <c r="AH702">
        <f t="shared" si="276"/>
        <v>2.4265206383780212E-3</v>
      </c>
      <c r="AI702">
        <f t="shared" si="277"/>
        <v>2.6968201065062234E-2</v>
      </c>
      <c r="AJ702">
        <f t="shared" si="278"/>
        <v>2.3673446380575964E-2</v>
      </c>
      <c r="AK702">
        <f t="shared" si="279"/>
        <v>1.4375012713321769E-2</v>
      </c>
      <c r="AL702">
        <f t="shared" si="280"/>
        <v>1.4261139286698837E-2</v>
      </c>
      <c r="AM702">
        <f t="shared" si="281"/>
        <v>6.0204458333428699</v>
      </c>
      <c r="AN702">
        <f t="shared" si="282"/>
        <v>6.0110335262489931</v>
      </c>
      <c r="AO702">
        <v>5</v>
      </c>
      <c r="AP702">
        <f t="shared" si="283"/>
        <v>5.0251617668059785</v>
      </c>
      <c r="AQ702">
        <f t="shared" si="284"/>
        <v>5.0125685784542382</v>
      </c>
      <c r="AR702">
        <v>2</v>
      </c>
      <c r="AS702">
        <f>AR702*'MRIP Selectivity'!$N$35</f>
        <v>1.2593188351740467E-2</v>
      </c>
      <c r="AT702">
        <f>AR702*'MRIP Selectivity'!$O$35</f>
        <v>1.2568578454237993E-2</v>
      </c>
      <c r="AU702">
        <f>AR702*'MRIP Selectivity'!$P$35</f>
        <v>1.8064342590837759E-3</v>
      </c>
      <c r="AV702">
        <v>4</v>
      </c>
      <c r="AW702">
        <f t="shared" si="285"/>
        <v>20</v>
      </c>
      <c r="AX702">
        <f t="shared" si="264"/>
        <v>0</v>
      </c>
      <c r="AY702">
        <f t="shared" si="265"/>
        <v>0</v>
      </c>
      <c r="AZ702">
        <f t="shared" si="266"/>
        <v>0</v>
      </c>
      <c r="BA702">
        <v>154.59650696</v>
      </c>
      <c r="BB702">
        <v>154.59650696</v>
      </c>
    </row>
    <row r="703" spans="1:54" x14ac:dyDescent="0.25">
      <c r="A703" t="s">
        <v>654</v>
      </c>
      <c r="B703" t="s">
        <v>3</v>
      </c>
      <c r="C703">
        <v>2013</v>
      </c>
      <c r="D703">
        <v>4</v>
      </c>
      <c r="E703">
        <v>7</v>
      </c>
      <c r="F703" t="s">
        <v>1818</v>
      </c>
      <c r="G703" t="s">
        <v>1769</v>
      </c>
      <c r="H703" t="s">
        <v>1890</v>
      </c>
      <c r="I703" t="s">
        <v>1812</v>
      </c>
      <c r="J703" t="s">
        <v>1819</v>
      </c>
      <c r="K703" t="str">
        <f t="shared" si="267"/>
        <v>Offshore</v>
      </c>
      <c r="L703">
        <v>0</v>
      </c>
      <c r="M703">
        <f t="shared" si="260"/>
        <v>0</v>
      </c>
      <c r="N703">
        <f t="shared" si="268"/>
        <v>0.10064706722391384</v>
      </c>
      <c r="O703">
        <f t="shared" si="269"/>
        <v>5.0274313816951972E-2</v>
      </c>
      <c r="P703">
        <v>0</v>
      </c>
      <c r="Q703">
        <f t="shared" si="270"/>
        <v>0</v>
      </c>
      <c r="R703">
        <v>0</v>
      </c>
      <c r="S703">
        <f t="shared" si="261"/>
        <v>0</v>
      </c>
      <c r="T703">
        <f t="shared" si="271"/>
        <v>0</v>
      </c>
      <c r="U703">
        <f t="shared" si="262"/>
        <v>8.4987702968791767E-2</v>
      </c>
      <c r="V703">
        <f t="shared" si="272"/>
        <v>0.84441310922369939</v>
      </c>
      <c r="W703">
        <f t="shared" si="263"/>
        <v>4.7338474593283261E-2</v>
      </c>
      <c r="X703">
        <f t="shared" si="273"/>
        <v>0.94160359434525431</v>
      </c>
      <c r="Y703">
        <v>8</v>
      </c>
      <c r="Z703">
        <f>Y703*'MRIP Selectivity'!$N$35</f>
        <v>5.0372753406961866E-2</v>
      </c>
      <c r="AA703">
        <f>Y703*'MRIP Selectivity'!$O$35</f>
        <v>5.0274313816951972E-2</v>
      </c>
      <c r="AB703">
        <f>Y703*'MRIP Selectivity'!$P$35</f>
        <v>7.2257370363351036E-3</v>
      </c>
      <c r="AC703">
        <v>0.74741255597723821</v>
      </c>
      <c r="AD703">
        <v>0.94160359434525442</v>
      </c>
      <c r="AE703">
        <v>1.3432654004296583</v>
      </c>
      <c r="AF703">
        <f t="shared" si="274"/>
        <v>3.7649228375508506E-2</v>
      </c>
      <c r="AG703">
        <f t="shared" si="275"/>
        <v>4.7338474593283261E-2</v>
      </c>
      <c r="AH703">
        <f t="shared" si="276"/>
        <v>9.7060825535120847E-3</v>
      </c>
      <c r="AI703">
        <f t="shared" si="277"/>
        <v>0.10787280426024894</v>
      </c>
      <c r="AJ703">
        <f t="shared" si="278"/>
        <v>9.4693785522303855E-2</v>
      </c>
      <c r="AK703">
        <f t="shared" si="279"/>
        <v>5.7500050853287077E-2</v>
      </c>
      <c r="AL703">
        <f t="shared" si="280"/>
        <v>5.7044557146795349E-2</v>
      </c>
      <c r="AM703">
        <f t="shared" si="281"/>
        <v>8.4987702968791767E-2</v>
      </c>
      <c r="AN703">
        <f t="shared" si="282"/>
        <v>4.7338474593283261E-2</v>
      </c>
      <c r="AO703">
        <v>0</v>
      </c>
      <c r="AP703">
        <f t="shared" si="283"/>
        <v>0.10064706722391384</v>
      </c>
      <c r="AQ703">
        <f t="shared" si="284"/>
        <v>5.0274313816951972E-2</v>
      </c>
      <c r="AR703">
        <v>8</v>
      </c>
      <c r="AS703">
        <f>AR703*'MRIP Selectivity'!$N$35</f>
        <v>5.0372753406961866E-2</v>
      </c>
      <c r="AT703">
        <f>AR703*'MRIP Selectivity'!$O$35</f>
        <v>5.0274313816951972E-2</v>
      </c>
      <c r="AU703">
        <f>AR703*'MRIP Selectivity'!$P$35</f>
        <v>7.2257370363351036E-3</v>
      </c>
      <c r="AV703">
        <v>3</v>
      </c>
      <c r="AW703">
        <f t="shared" si="285"/>
        <v>15</v>
      </c>
      <c r="AX703">
        <f t="shared" si="264"/>
        <v>0</v>
      </c>
      <c r="AY703">
        <f t="shared" si="265"/>
        <v>0</v>
      </c>
      <c r="AZ703">
        <f t="shared" si="266"/>
        <v>0</v>
      </c>
      <c r="BA703">
        <v>181.37979784000001</v>
      </c>
      <c r="BB703">
        <v>181.37979784000001</v>
      </c>
    </row>
    <row r="704" spans="1:54" x14ac:dyDescent="0.25">
      <c r="A704" t="s">
        <v>1901</v>
      </c>
      <c r="B704" t="s">
        <v>3</v>
      </c>
      <c r="C704">
        <v>2013</v>
      </c>
      <c r="D704">
        <v>4</v>
      </c>
      <c r="E704">
        <v>8</v>
      </c>
      <c r="F704" t="s">
        <v>1820</v>
      </c>
      <c r="G704" t="s">
        <v>1769</v>
      </c>
      <c r="H704" t="s">
        <v>1891</v>
      </c>
      <c r="I704" t="s">
        <v>1812</v>
      </c>
      <c r="J704" t="s">
        <v>1813</v>
      </c>
      <c r="K704" t="str">
        <f t="shared" si="267"/>
        <v>Inshore</v>
      </c>
      <c r="L704">
        <v>0</v>
      </c>
      <c r="M704">
        <f t="shared" si="260"/>
        <v>0</v>
      </c>
      <c r="N704">
        <f t="shared" si="268"/>
        <v>1.258088340298923E-2</v>
      </c>
      <c r="O704">
        <f t="shared" si="269"/>
        <v>6.2842892271189965E-3</v>
      </c>
      <c r="P704">
        <v>0</v>
      </c>
      <c r="Q704">
        <f t="shared" si="270"/>
        <v>0</v>
      </c>
      <c r="R704">
        <v>0</v>
      </c>
      <c r="S704">
        <f t="shared" si="261"/>
        <v>0</v>
      </c>
      <c r="T704">
        <f t="shared" si="271"/>
        <v>0</v>
      </c>
      <c r="U704">
        <f t="shared" si="262"/>
        <v>1.0623462871098971E-2</v>
      </c>
      <c r="V704">
        <f t="shared" si="272"/>
        <v>0.84441310922369939</v>
      </c>
      <c r="W704">
        <f t="shared" si="263"/>
        <v>5.9173093241604077E-3</v>
      </c>
      <c r="X704">
        <f t="shared" si="273"/>
        <v>0.94160359434525431</v>
      </c>
      <c r="Y704">
        <v>1</v>
      </c>
      <c r="Z704">
        <f>Y704*'MRIP Selectivity'!$N$35</f>
        <v>6.2965941758702333E-3</v>
      </c>
      <c r="AA704">
        <f>Y704*'MRIP Selectivity'!$O$35</f>
        <v>6.2842892271189965E-3</v>
      </c>
      <c r="AB704">
        <f>Y704*'MRIP Selectivity'!$P$35</f>
        <v>9.0321712954188795E-4</v>
      </c>
      <c r="AC704">
        <v>0.74741255597723821</v>
      </c>
      <c r="AD704">
        <v>0.94160359434525442</v>
      </c>
      <c r="AE704">
        <v>1.3432654004296583</v>
      </c>
      <c r="AF704">
        <f t="shared" si="274"/>
        <v>4.7061535469385633E-3</v>
      </c>
      <c r="AG704">
        <f t="shared" si="275"/>
        <v>5.9173093241604077E-3</v>
      </c>
      <c r="AH704">
        <f t="shared" si="276"/>
        <v>1.2132603191890106E-3</v>
      </c>
      <c r="AI704">
        <f t="shared" si="277"/>
        <v>1.3484100532531117E-2</v>
      </c>
      <c r="AJ704">
        <f t="shared" si="278"/>
        <v>1.1836723190287982E-2</v>
      </c>
      <c r="AK704">
        <f t="shared" si="279"/>
        <v>7.1875063566608846E-3</v>
      </c>
      <c r="AL704">
        <f t="shared" si="280"/>
        <v>7.1305696433494187E-3</v>
      </c>
      <c r="AM704">
        <f t="shared" si="281"/>
        <v>1.0623462871098971E-2</v>
      </c>
      <c r="AN704">
        <f t="shared" si="282"/>
        <v>5.9173093241604077E-3</v>
      </c>
      <c r="AO704">
        <v>0</v>
      </c>
      <c r="AP704">
        <f t="shared" si="283"/>
        <v>1.258088340298923E-2</v>
      </c>
      <c r="AQ704">
        <f t="shared" si="284"/>
        <v>6.2842892271189965E-3</v>
      </c>
      <c r="AR704">
        <v>1</v>
      </c>
      <c r="AS704">
        <f>AR704*'MRIP Selectivity'!$N$35</f>
        <v>6.2965941758702333E-3</v>
      </c>
      <c r="AT704">
        <f>AR704*'MRIP Selectivity'!$O$35</f>
        <v>6.2842892271189965E-3</v>
      </c>
      <c r="AU704">
        <f>AR704*'MRIP Selectivity'!$P$35</f>
        <v>9.0321712954188795E-4</v>
      </c>
      <c r="AV704">
        <v>3</v>
      </c>
      <c r="AW704">
        <f t="shared" si="285"/>
        <v>15</v>
      </c>
      <c r="AX704">
        <f t="shared" si="264"/>
        <v>0</v>
      </c>
      <c r="AY704">
        <f t="shared" si="265"/>
        <v>0</v>
      </c>
      <c r="AZ704">
        <f t="shared" si="266"/>
        <v>0</v>
      </c>
      <c r="BA704">
        <v>313.63625531000002</v>
      </c>
      <c r="BB704">
        <v>313.63625531000002</v>
      </c>
    </row>
    <row r="705" spans="1:54" x14ac:dyDescent="0.25">
      <c r="A705" t="s">
        <v>655</v>
      </c>
      <c r="B705" t="s">
        <v>3</v>
      </c>
      <c r="C705">
        <v>2013</v>
      </c>
      <c r="D705">
        <v>4</v>
      </c>
      <c r="E705">
        <v>8</v>
      </c>
      <c r="F705" t="s">
        <v>1827</v>
      </c>
      <c r="G705" t="s">
        <v>1769</v>
      </c>
      <c r="H705" t="s">
        <v>1890</v>
      </c>
      <c r="I705" t="s">
        <v>1812</v>
      </c>
      <c r="J705" t="s">
        <v>1767</v>
      </c>
      <c r="K705" t="str">
        <f t="shared" si="267"/>
        <v>Inshore</v>
      </c>
      <c r="L705">
        <v>0</v>
      </c>
      <c r="M705">
        <f t="shared" si="260"/>
        <v>0</v>
      </c>
      <c r="N705">
        <f t="shared" si="268"/>
        <v>2.516176680597846E-2</v>
      </c>
      <c r="O705">
        <f t="shared" si="269"/>
        <v>1.2568578454237993E-2</v>
      </c>
      <c r="P705">
        <v>0</v>
      </c>
      <c r="Q705">
        <f t="shared" si="270"/>
        <v>0</v>
      </c>
      <c r="R705">
        <v>0</v>
      </c>
      <c r="S705">
        <f t="shared" si="261"/>
        <v>0</v>
      </c>
      <c r="T705">
        <f t="shared" si="271"/>
        <v>0</v>
      </c>
      <c r="U705">
        <f t="shared" si="262"/>
        <v>2.1246925742197942E-2</v>
      </c>
      <c r="V705">
        <f t="shared" si="272"/>
        <v>0.84441310922369939</v>
      </c>
      <c r="W705">
        <f t="shared" si="263"/>
        <v>1.1834618648320815E-2</v>
      </c>
      <c r="X705">
        <f t="shared" si="273"/>
        <v>0.94160359434525431</v>
      </c>
      <c r="Y705">
        <v>2</v>
      </c>
      <c r="Z705">
        <f>Y705*'MRIP Selectivity'!$N$35</f>
        <v>1.2593188351740467E-2</v>
      </c>
      <c r="AA705">
        <f>Y705*'MRIP Selectivity'!$O$35</f>
        <v>1.2568578454237993E-2</v>
      </c>
      <c r="AB705">
        <f>Y705*'MRIP Selectivity'!$P$35</f>
        <v>1.8064342590837759E-3</v>
      </c>
      <c r="AC705">
        <v>0.74741255597723821</v>
      </c>
      <c r="AD705">
        <v>0.94160359434525442</v>
      </c>
      <c r="AE705">
        <v>1.3432654004296583</v>
      </c>
      <c r="AF705">
        <f t="shared" si="274"/>
        <v>9.4123070938771265E-3</v>
      </c>
      <c r="AG705">
        <f t="shared" si="275"/>
        <v>1.1834618648320815E-2</v>
      </c>
      <c r="AH705">
        <f t="shared" si="276"/>
        <v>2.4265206383780212E-3</v>
      </c>
      <c r="AI705">
        <f t="shared" si="277"/>
        <v>2.6968201065062234E-2</v>
      </c>
      <c r="AJ705">
        <f t="shared" si="278"/>
        <v>2.3673446380575964E-2</v>
      </c>
      <c r="AK705">
        <f t="shared" si="279"/>
        <v>1.4375012713321769E-2</v>
      </c>
      <c r="AL705">
        <f t="shared" si="280"/>
        <v>1.4261139286698837E-2</v>
      </c>
      <c r="AM705">
        <f t="shared" si="281"/>
        <v>2.1246925742197942E-2</v>
      </c>
      <c r="AN705">
        <f t="shared" si="282"/>
        <v>1.1834618648320815E-2</v>
      </c>
      <c r="AO705">
        <v>0</v>
      </c>
      <c r="AP705">
        <f t="shared" si="283"/>
        <v>2.516176680597846E-2</v>
      </c>
      <c r="AQ705">
        <f t="shared" si="284"/>
        <v>1.2568578454237993E-2</v>
      </c>
      <c r="AR705">
        <v>2</v>
      </c>
      <c r="AS705">
        <f>AR705*'MRIP Selectivity'!$N$35</f>
        <v>1.2593188351740467E-2</v>
      </c>
      <c r="AT705">
        <f>AR705*'MRIP Selectivity'!$O$35</f>
        <v>1.2568578454237993E-2</v>
      </c>
      <c r="AU705">
        <f>AR705*'MRIP Selectivity'!$P$35</f>
        <v>1.8064342590837759E-3</v>
      </c>
      <c r="AV705">
        <v>3</v>
      </c>
      <c r="AW705">
        <f t="shared" si="285"/>
        <v>15</v>
      </c>
      <c r="AX705">
        <f t="shared" si="264"/>
        <v>0</v>
      </c>
      <c r="AY705">
        <f t="shared" si="265"/>
        <v>0</v>
      </c>
      <c r="AZ705">
        <f t="shared" si="266"/>
        <v>0</v>
      </c>
      <c r="BA705">
        <v>234.58106524999999</v>
      </c>
      <c r="BB705">
        <v>234.58106524999999</v>
      </c>
    </row>
    <row r="706" spans="1:54" x14ac:dyDescent="0.25">
      <c r="A706" t="s">
        <v>656</v>
      </c>
      <c r="B706" t="s">
        <v>3</v>
      </c>
      <c r="C706">
        <v>2013</v>
      </c>
      <c r="D706">
        <v>4</v>
      </c>
      <c r="E706">
        <v>8</v>
      </c>
      <c r="F706" t="s">
        <v>1870</v>
      </c>
      <c r="G706" t="s">
        <v>1769</v>
      </c>
      <c r="H706" t="s">
        <v>1890</v>
      </c>
      <c r="I706" t="s">
        <v>1837</v>
      </c>
      <c r="J706" t="s">
        <v>1819</v>
      </c>
      <c r="K706" t="str">
        <f t="shared" si="267"/>
        <v>Offshore</v>
      </c>
      <c r="L706">
        <v>18.434082580999998</v>
      </c>
      <c r="M706">
        <f t="shared" ref="M706:M769" si="286">L706*BA706</f>
        <v>1338.2193088617373</v>
      </c>
      <c r="N706">
        <f t="shared" si="268"/>
        <v>18.434082580999998</v>
      </c>
      <c r="O706">
        <f t="shared" si="269"/>
        <v>18.434082580999998</v>
      </c>
      <c r="P706">
        <v>268.81827511417322</v>
      </c>
      <c r="Q706">
        <f t="shared" si="270"/>
        <v>14.582677165135634</v>
      </c>
      <c r="R706">
        <v>30.480146603876953</v>
      </c>
      <c r="S706">
        <f t="shared" ref="S706:S769" si="287">R706*BA706</f>
        <v>2212.7014210235761</v>
      </c>
      <c r="T706">
        <f t="shared" si="271"/>
        <v>1.6534669664164805</v>
      </c>
      <c r="U706">
        <f t="shared" ref="U706:U769" si="288">IF(AX706=1,R706+AF706+AG706+AH706,R706+AF706+AG706)</f>
        <v>30.480146603876953</v>
      </c>
      <c r="V706">
        <f t="shared" si="272"/>
        <v>1.6534669664164805</v>
      </c>
      <c r="W706">
        <f t="shared" ref="W706:W769" si="289">IF(AX706=1,R706+AG706+AH706,R706+AG706)</f>
        <v>30.480146603876953</v>
      </c>
      <c r="X706">
        <f t="shared" si="273"/>
        <v>1.6534669664164805</v>
      </c>
      <c r="Y706">
        <v>0</v>
      </c>
      <c r="Z706">
        <f>Y706*'MRIP Selectivity'!$N$35</f>
        <v>0</v>
      </c>
      <c r="AA706">
        <f>Y706*'MRIP Selectivity'!$O$35</f>
        <v>0</v>
      </c>
      <c r="AB706">
        <f>Y706*'MRIP Selectivity'!$P$35</f>
        <v>0</v>
      </c>
      <c r="AC706">
        <v>0.74741255597723821</v>
      </c>
      <c r="AD706">
        <v>0.94160359434525442</v>
      </c>
      <c r="AE706">
        <v>1.3432654004296583</v>
      </c>
      <c r="AF706">
        <f t="shared" si="274"/>
        <v>0</v>
      </c>
      <c r="AG706">
        <f t="shared" si="275"/>
        <v>0</v>
      </c>
      <c r="AH706">
        <f t="shared" si="276"/>
        <v>0</v>
      </c>
      <c r="AI706">
        <f t="shared" si="277"/>
        <v>0</v>
      </c>
      <c r="AJ706">
        <f t="shared" si="278"/>
        <v>0</v>
      </c>
      <c r="AK706">
        <f t="shared" si="279"/>
        <v>0</v>
      </c>
      <c r="AL706">
        <f t="shared" si="280"/>
        <v>0</v>
      </c>
      <c r="AM706">
        <f t="shared" si="281"/>
        <v>30.480146603876953</v>
      </c>
      <c r="AN706">
        <f t="shared" si="282"/>
        <v>30.480146603876953</v>
      </c>
      <c r="AO706">
        <v>30</v>
      </c>
      <c r="AP706">
        <f t="shared" si="283"/>
        <v>30</v>
      </c>
      <c r="AQ706">
        <f t="shared" si="284"/>
        <v>30</v>
      </c>
      <c r="AR706">
        <v>0</v>
      </c>
      <c r="AS706">
        <f>AR706*'MRIP Selectivity'!$N$35</f>
        <v>0</v>
      </c>
      <c r="AT706">
        <f>AR706*'MRIP Selectivity'!$O$35</f>
        <v>0</v>
      </c>
      <c r="AU706">
        <f>AR706*'MRIP Selectivity'!$P$35</f>
        <v>0</v>
      </c>
      <c r="AV706">
        <v>6</v>
      </c>
      <c r="AW706">
        <f t="shared" si="285"/>
        <v>30</v>
      </c>
      <c r="AX706">
        <f t="shared" ref="AX706:AX769" si="290">IF(AO706&gt;=AW706,1,0)</f>
        <v>1</v>
      </c>
      <c r="AY706">
        <f t="shared" ref="AY706:AY769" si="291">IF(AP706&gt;=AW706,1,0)</f>
        <v>1</v>
      </c>
      <c r="AZ706">
        <f t="shared" ref="AZ706:AZ769" si="292">IF(AQ706&gt;=AW706,1,0)</f>
        <v>1</v>
      </c>
      <c r="BA706">
        <v>72.594841809000002</v>
      </c>
      <c r="BB706">
        <v>72.594841809000002</v>
      </c>
    </row>
    <row r="707" spans="1:54" x14ac:dyDescent="0.25">
      <c r="A707" t="s">
        <v>657</v>
      </c>
      <c r="B707" t="s">
        <v>3</v>
      </c>
      <c r="C707">
        <v>2013</v>
      </c>
      <c r="D707">
        <v>5</v>
      </c>
      <c r="E707">
        <v>9</v>
      </c>
      <c r="F707" t="s">
        <v>1825</v>
      </c>
      <c r="G707" t="s">
        <v>1769</v>
      </c>
      <c r="H707" t="s">
        <v>1894</v>
      </c>
      <c r="I707" t="s">
        <v>1812</v>
      </c>
      <c r="J707" t="s">
        <v>1813</v>
      </c>
      <c r="K707" t="str">
        <f t="shared" ref="K707:K770" si="293">IF(J707="Federal","Offshore","Inshore")</f>
        <v>Inshore</v>
      </c>
      <c r="L707">
        <v>0</v>
      </c>
      <c r="M707">
        <f t="shared" si="286"/>
        <v>0</v>
      </c>
      <c r="N707">
        <f t="shared" ref="N707:N770" si="294">L707+Z707+AA707</f>
        <v>2.516176680597846E-2</v>
      </c>
      <c r="O707">
        <f t="shared" ref="O707:O770" si="295">L707+AA707</f>
        <v>1.2568578454237993E-2</v>
      </c>
      <c r="P707">
        <v>0</v>
      </c>
      <c r="Q707">
        <f t="shared" ref="Q707:Q770" si="296">IF(L707=0,0,P707/L707)</f>
        <v>0</v>
      </c>
      <c r="R707">
        <v>0</v>
      </c>
      <c r="S707">
        <f t="shared" si="287"/>
        <v>0</v>
      </c>
      <c r="T707">
        <f t="shared" ref="T707:T770" si="297">IF(L707=0,0,R707/L707)</f>
        <v>0</v>
      </c>
      <c r="U707">
        <f t="shared" si="288"/>
        <v>2.1246925742197942E-2</v>
      </c>
      <c r="V707">
        <f t="shared" ref="V707:V770" si="298">U707/N707</f>
        <v>0.84441310922369939</v>
      </c>
      <c r="W707">
        <f t="shared" si="289"/>
        <v>1.1834618648320815E-2</v>
      </c>
      <c r="X707">
        <f t="shared" ref="X707:X770" si="299">W707/O707</f>
        <v>0.94160359434525431</v>
      </c>
      <c r="Y707">
        <v>2</v>
      </c>
      <c r="Z707">
        <f>Y707*'MRIP Selectivity'!$N$35</f>
        <v>1.2593188351740467E-2</v>
      </c>
      <c r="AA707">
        <f>Y707*'MRIP Selectivity'!$O$35</f>
        <v>1.2568578454237993E-2</v>
      </c>
      <c r="AB707">
        <f>Y707*'MRIP Selectivity'!$P$35</f>
        <v>1.8064342590837759E-3</v>
      </c>
      <c r="AC707">
        <v>0.74741255597723821</v>
      </c>
      <c r="AD707">
        <v>0.94160359434525442</v>
      </c>
      <c r="AE707">
        <v>1.3432654004296583</v>
      </c>
      <c r="AF707">
        <f t="shared" ref="AF707:AF770" si="300">Z707*AC707</f>
        <v>9.4123070938771265E-3</v>
      </c>
      <c r="AG707">
        <f t="shared" ref="AG707:AG770" si="301">AA707*AD707</f>
        <v>1.1834618648320815E-2</v>
      </c>
      <c r="AH707">
        <f t="shared" ref="AH707:AH770" si="302">AB707*AE707</f>
        <v>2.4265206383780212E-3</v>
      </c>
      <c r="AI707">
        <f t="shared" ref="AI707:AI770" si="303">Z707+AA707+AB707</f>
        <v>2.6968201065062234E-2</v>
      </c>
      <c r="AJ707">
        <f t="shared" ref="AJ707:AJ770" si="304">AF707+AG707+AH707</f>
        <v>2.3673446380575964E-2</v>
      </c>
      <c r="AK707">
        <f t="shared" ref="AK707:AK770" si="305">AA707+AB707</f>
        <v>1.4375012713321769E-2</v>
      </c>
      <c r="AL707">
        <f t="shared" ref="AL707:AL770" si="306">AG707+AH707</f>
        <v>1.4261139286698837E-2</v>
      </c>
      <c r="AM707">
        <f t="shared" ref="AM707:AM770" si="307">R707+AF707+AG707</f>
        <v>2.1246925742197942E-2</v>
      </c>
      <c r="AN707">
        <f t="shared" ref="AN707:AN770" si="308">R707+AG707</f>
        <v>1.1834618648320815E-2</v>
      </c>
      <c r="AO707">
        <v>0</v>
      </c>
      <c r="AP707">
        <f t="shared" ref="AP707:AP770" si="309">AO707+AS707+AT707</f>
        <v>2.516176680597846E-2</v>
      </c>
      <c r="AQ707">
        <f t="shared" ref="AQ707:AQ770" si="310">AO707+AT707</f>
        <v>1.2568578454237993E-2</v>
      </c>
      <c r="AR707">
        <v>2</v>
      </c>
      <c r="AS707">
        <f>AR707*'MRIP Selectivity'!$N$35</f>
        <v>1.2593188351740467E-2</v>
      </c>
      <c r="AT707">
        <f>AR707*'MRIP Selectivity'!$O$35</f>
        <v>1.2568578454237993E-2</v>
      </c>
      <c r="AU707">
        <f>AR707*'MRIP Selectivity'!$P$35</f>
        <v>1.8064342590837759E-3</v>
      </c>
      <c r="AV707">
        <v>1</v>
      </c>
      <c r="AW707">
        <f t="shared" ref="AW707:AW770" si="311">AV707*5</f>
        <v>5</v>
      </c>
      <c r="AX707">
        <f t="shared" si="290"/>
        <v>0</v>
      </c>
      <c r="AY707">
        <f t="shared" si="291"/>
        <v>0</v>
      </c>
      <c r="AZ707">
        <f t="shared" si="292"/>
        <v>0</v>
      </c>
      <c r="BA707">
        <v>1074.9028911</v>
      </c>
      <c r="BB707">
        <v>1074.9028911</v>
      </c>
    </row>
    <row r="708" spans="1:54" x14ac:dyDescent="0.25">
      <c r="A708" t="s">
        <v>658</v>
      </c>
      <c r="B708" t="s">
        <v>3</v>
      </c>
      <c r="C708">
        <v>2013</v>
      </c>
      <c r="D708">
        <v>5</v>
      </c>
      <c r="E708">
        <v>9</v>
      </c>
      <c r="F708" t="s">
        <v>1818</v>
      </c>
      <c r="G708" t="s">
        <v>1769</v>
      </c>
      <c r="H708" t="s">
        <v>1891</v>
      </c>
      <c r="I708" t="s">
        <v>1837</v>
      </c>
      <c r="J708" t="s">
        <v>1819</v>
      </c>
      <c r="K708" t="str">
        <f t="shared" si="293"/>
        <v>Offshore</v>
      </c>
      <c r="L708">
        <v>3</v>
      </c>
      <c r="M708">
        <f t="shared" si="286"/>
        <v>20.7608900868</v>
      </c>
      <c r="N708">
        <f t="shared" si="294"/>
        <v>3.050323533611957</v>
      </c>
      <c r="O708">
        <f t="shared" si="295"/>
        <v>3.025137156908476</v>
      </c>
      <c r="P708">
        <v>41.027201145669302</v>
      </c>
      <c r="Q708">
        <f t="shared" si="296"/>
        <v>13.675733715223101</v>
      </c>
      <c r="R708">
        <v>4.2990141126051125</v>
      </c>
      <c r="S708">
        <f t="shared" si="287"/>
        <v>29.750453157798926</v>
      </c>
      <c r="T708">
        <f t="shared" si="297"/>
        <v>1.4330047042017042</v>
      </c>
      <c r="U708">
        <f t="shared" si="288"/>
        <v>4.3415079640895087</v>
      </c>
      <c r="V708">
        <f t="shared" si="298"/>
        <v>1.4232942559206601</v>
      </c>
      <c r="W708">
        <f t="shared" si="289"/>
        <v>4.3226833499017543</v>
      </c>
      <c r="X708">
        <f t="shared" si="299"/>
        <v>1.4289214424642152</v>
      </c>
      <c r="Y708">
        <v>4</v>
      </c>
      <c r="Z708">
        <f>Y708*'MRIP Selectivity'!$N$35</f>
        <v>2.5186376703480933E-2</v>
      </c>
      <c r="AA708">
        <f>Y708*'MRIP Selectivity'!$O$35</f>
        <v>2.5137156908475986E-2</v>
      </c>
      <c r="AB708">
        <f>Y708*'MRIP Selectivity'!$P$35</f>
        <v>3.6128685181675518E-3</v>
      </c>
      <c r="AC708">
        <v>0.74741255597723821</v>
      </c>
      <c r="AD708">
        <v>0.94160359434525442</v>
      </c>
      <c r="AE708">
        <v>1.3432654004296583</v>
      </c>
      <c r="AF708">
        <f t="shared" si="300"/>
        <v>1.8824614187754253E-2</v>
      </c>
      <c r="AG708">
        <f t="shared" si="301"/>
        <v>2.3669237296641631E-2</v>
      </c>
      <c r="AH708">
        <f t="shared" si="302"/>
        <v>4.8530412767560423E-3</v>
      </c>
      <c r="AI708">
        <f t="shared" si="303"/>
        <v>5.3936402130124468E-2</v>
      </c>
      <c r="AJ708">
        <f t="shared" si="304"/>
        <v>4.7346892761151928E-2</v>
      </c>
      <c r="AK708">
        <f t="shared" si="305"/>
        <v>2.8750025426643538E-2</v>
      </c>
      <c r="AL708">
        <f t="shared" si="306"/>
        <v>2.8522278573397675E-2</v>
      </c>
      <c r="AM708">
        <f t="shared" si="307"/>
        <v>4.3415079640895087</v>
      </c>
      <c r="AN708">
        <f t="shared" si="308"/>
        <v>4.3226833499017543</v>
      </c>
      <c r="AO708">
        <v>18</v>
      </c>
      <c r="AP708">
        <f t="shared" si="309"/>
        <v>18.050323533611955</v>
      </c>
      <c r="AQ708">
        <f t="shared" si="310"/>
        <v>18.025137156908475</v>
      </c>
      <c r="AR708">
        <v>4</v>
      </c>
      <c r="AS708">
        <f>AR708*'MRIP Selectivity'!$N$35</f>
        <v>2.5186376703480933E-2</v>
      </c>
      <c r="AT708">
        <f>AR708*'MRIP Selectivity'!$O$35</f>
        <v>2.5137156908475986E-2</v>
      </c>
      <c r="AU708">
        <f>AR708*'MRIP Selectivity'!$P$35</f>
        <v>3.6128685181675518E-3</v>
      </c>
      <c r="AV708">
        <v>6</v>
      </c>
      <c r="AW708">
        <f t="shared" si="311"/>
        <v>30</v>
      </c>
      <c r="AX708">
        <f t="shared" si="290"/>
        <v>0</v>
      </c>
      <c r="AY708">
        <f t="shared" si="291"/>
        <v>0</v>
      </c>
      <c r="AZ708">
        <f t="shared" si="292"/>
        <v>0</v>
      </c>
      <c r="BA708">
        <v>6.9202966956000003</v>
      </c>
      <c r="BB708">
        <v>6.9202966956000003</v>
      </c>
    </row>
    <row r="709" spans="1:54" x14ac:dyDescent="0.25">
      <c r="A709" t="s">
        <v>659</v>
      </c>
      <c r="B709" t="s">
        <v>3</v>
      </c>
      <c r="C709">
        <v>2013</v>
      </c>
      <c r="D709">
        <v>5</v>
      </c>
      <c r="E709">
        <v>9</v>
      </c>
      <c r="F709" t="s">
        <v>1818</v>
      </c>
      <c r="G709" t="s">
        <v>1769</v>
      </c>
      <c r="H709" t="s">
        <v>1891</v>
      </c>
      <c r="I709" t="s">
        <v>1837</v>
      </c>
      <c r="J709" t="s">
        <v>1819</v>
      </c>
      <c r="K709" t="str">
        <f t="shared" si="293"/>
        <v>Offshore</v>
      </c>
      <c r="L709">
        <v>0</v>
      </c>
      <c r="M709">
        <f t="shared" si="286"/>
        <v>0</v>
      </c>
      <c r="N709">
        <f t="shared" si="294"/>
        <v>6.2904417014946146E-2</v>
      </c>
      <c r="O709">
        <f t="shared" si="295"/>
        <v>3.1421446135594985E-2</v>
      </c>
      <c r="P709">
        <v>0</v>
      </c>
      <c r="Q709">
        <f t="shared" si="296"/>
        <v>0</v>
      </c>
      <c r="R709">
        <v>0</v>
      </c>
      <c r="S709">
        <f t="shared" si="287"/>
        <v>0</v>
      </c>
      <c r="T709">
        <f t="shared" si="297"/>
        <v>0</v>
      </c>
      <c r="U709">
        <f t="shared" si="288"/>
        <v>5.3117314355494855E-2</v>
      </c>
      <c r="V709">
        <f t="shared" si="298"/>
        <v>0.84441310922369939</v>
      </c>
      <c r="W709">
        <f t="shared" si="289"/>
        <v>2.9586546620802043E-2</v>
      </c>
      <c r="X709">
        <f t="shared" si="299"/>
        <v>0.94160359434525442</v>
      </c>
      <c r="Y709">
        <v>5</v>
      </c>
      <c r="Z709">
        <f>Y709*'MRIP Selectivity'!$N$35</f>
        <v>3.1482970879351167E-2</v>
      </c>
      <c r="AA709">
        <f>Y709*'MRIP Selectivity'!$O$35</f>
        <v>3.1421446135594985E-2</v>
      </c>
      <c r="AB709">
        <f>Y709*'MRIP Selectivity'!$P$35</f>
        <v>4.5160856477094394E-3</v>
      </c>
      <c r="AC709">
        <v>0.74741255597723821</v>
      </c>
      <c r="AD709">
        <v>0.94160359434525442</v>
      </c>
      <c r="AE709">
        <v>1.3432654004296583</v>
      </c>
      <c r="AF709">
        <f t="shared" si="300"/>
        <v>2.3530767734692815E-2</v>
      </c>
      <c r="AG709">
        <f t="shared" si="301"/>
        <v>2.9586546620802043E-2</v>
      </c>
      <c r="AH709">
        <f t="shared" si="302"/>
        <v>6.0663015959450525E-3</v>
      </c>
      <c r="AI709">
        <f t="shared" si="303"/>
        <v>6.742050266265559E-2</v>
      </c>
      <c r="AJ709">
        <f t="shared" si="304"/>
        <v>5.9183615951439908E-2</v>
      </c>
      <c r="AK709">
        <f t="shared" si="305"/>
        <v>3.5937531783304423E-2</v>
      </c>
      <c r="AL709">
        <f t="shared" si="306"/>
        <v>3.5652848216747093E-2</v>
      </c>
      <c r="AM709">
        <f t="shared" si="307"/>
        <v>5.3117314355494855E-2</v>
      </c>
      <c r="AN709">
        <f t="shared" si="308"/>
        <v>2.9586546620802043E-2</v>
      </c>
      <c r="AO709">
        <v>0</v>
      </c>
      <c r="AP709">
        <f t="shared" si="309"/>
        <v>6.2904417014946146E-2</v>
      </c>
      <c r="AQ709">
        <f t="shared" si="310"/>
        <v>3.1421446135594985E-2</v>
      </c>
      <c r="AR709">
        <v>5</v>
      </c>
      <c r="AS709">
        <f>AR709*'MRIP Selectivity'!$N$35</f>
        <v>3.1482970879351167E-2</v>
      </c>
      <c r="AT709">
        <f>AR709*'MRIP Selectivity'!$O$35</f>
        <v>3.1421446135594985E-2</v>
      </c>
      <c r="AU709">
        <f>AR709*'MRIP Selectivity'!$P$35</f>
        <v>4.5160856477094394E-3</v>
      </c>
      <c r="AV709">
        <v>3</v>
      </c>
      <c r="AW709">
        <f t="shared" si="311"/>
        <v>15</v>
      </c>
      <c r="AX709">
        <f t="shared" si="290"/>
        <v>0</v>
      </c>
      <c r="AY709">
        <f t="shared" si="291"/>
        <v>0</v>
      </c>
      <c r="AZ709">
        <f t="shared" si="292"/>
        <v>0</v>
      </c>
      <c r="BA709">
        <v>3.4601483478000001</v>
      </c>
      <c r="BB709">
        <v>3.4601483478000001</v>
      </c>
    </row>
    <row r="710" spans="1:54" x14ac:dyDescent="0.25">
      <c r="A710" t="s">
        <v>660</v>
      </c>
      <c r="B710" t="s">
        <v>3</v>
      </c>
      <c r="C710">
        <v>2013</v>
      </c>
      <c r="D710">
        <v>5</v>
      </c>
      <c r="E710">
        <v>10</v>
      </c>
      <c r="F710" t="s">
        <v>1832</v>
      </c>
      <c r="G710" t="s">
        <v>1769</v>
      </c>
      <c r="H710" t="s">
        <v>1891</v>
      </c>
      <c r="I710" t="s">
        <v>1812</v>
      </c>
      <c r="J710" t="s">
        <v>1767</v>
      </c>
      <c r="K710" t="str">
        <f t="shared" si="293"/>
        <v>Inshore</v>
      </c>
      <c r="L710">
        <v>0</v>
      </c>
      <c r="M710">
        <f t="shared" si="286"/>
        <v>0</v>
      </c>
      <c r="N710">
        <f t="shared" si="294"/>
        <v>5.0323533611956919E-2</v>
      </c>
      <c r="O710">
        <f t="shared" si="295"/>
        <v>2.5137156908475986E-2</v>
      </c>
      <c r="P710">
        <v>0</v>
      </c>
      <c r="Q710">
        <f t="shared" si="296"/>
        <v>0</v>
      </c>
      <c r="R710">
        <v>0</v>
      </c>
      <c r="S710">
        <f t="shared" si="287"/>
        <v>0</v>
      </c>
      <c r="T710">
        <f t="shared" si="297"/>
        <v>0</v>
      </c>
      <c r="U710">
        <f t="shared" si="288"/>
        <v>4.2493851484395884E-2</v>
      </c>
      <c r="V710">
        <f t="shared" si="298"/>
        <v>0.84441310922369939</v>
      </c>
      <c r="W710">
        <f t="shared" si="289"/>
        <v>2.3669237296641631E-2</v>
      </c>
      <c r="X710">
        <f t="shared" si="299"/>
        <v>0.94160359434525431</v>
      </c>
      <c r="Y710">
        <v>4</v>
      </c>
      <c r="Z710">
        <f>Y710*'MRIP Selectivity'!$N$35</f>
        <v>2.5186376703480933E-2</v>
      </c>
      <c r="AA710">
        <f>Y710*'MRIP Selectivity'!$O$35</f>
        <v>2.5137156908475986E-2</v>
      </c>
      <c r="AB710">
        <f>Y710*'MRIP Selectivity'!$P$35</f>
        <v>3.6128685181675518E-3</v>
      </c>
      <c r="AC710">
        <v>0.74741255597723821</v>
      </c>
      <c r="AD710">
        <v>0.94160359434525442</v>
      </c>
      <c r="AE710">
        <v>1.3432654004296583</v>
      </c>
      <c r="AF710">
        <f t="shared" si="300"/>
        <v>1.8824614187754253E-2</v>
      </c>
      <c r="AG710">
        <f t="shared" si="301"/>
        <v>2.3669237296641631E-2</v>
      </c>
      <c r="AH710">
        <f t="shared" si="302"/>
        <v>4.8530412767560423E-3</v>
      </c>
      <c r="AI710">
        <f t="shared" si="303"/>
        <v>5.3936402130124468E-2</v>
      </c>
      <c r="AJ710">
        <f t="shared" si="304"/>
        <v>4.7346892761151928E-2</v>
      </c>
      <c r="AK710">
        <f t="shared" si="305"/>
        <v>2.8750025426643538E-2</v>
      </c>
      <c r="AL710">
        <f t="shared" si="306"/>
        <v>2.8522278573397675E-2</v>
      </c>
      <c r="AM710">
        <f t="shared" si="307"/>
        <v>4.2493851484395884E-2</v>
      </c>
      <c r="AN710">
        <f t="shared" si="308"/>
        <v>2.3669237296641631E-2</v>
      </c>
      <c r="AO710">
        <v>0</v>
      </c>
      <c r="AP710">
        <f t="shared" si="309"/>
        <v>5.0323533611956919E-2</v>
      </c>
      <c r="AQ710">
        <f t="shared" si="310"/>
        <v>2.5137156908475986E-2</v>
      </c>
      <c r="AR710">
        <v>4</v>
      </c>
      <c r="AS710">
        <f>AR710*'MRIP Selectivity'!$N$35</f>
        <v>2.5186376703480933E-2</v>
      </c>
      <c r="AT710">
        <f>AR710*'MRIP Selectivity'!$O$35</f>
        <v>2.5137156908475986E-2</v>
      </c>
      <c r="AU710">
        <f>AR710*'MRIP Selectivity'!$P$35</f>
        <v>3.6128685181675518E-3</v>
      </c>
      <c r="AV710">
        <v>4</v>
      </c>
      <c r="AW710">
        <f t="shared" si="311"/>
        <v>20</v>
      </c>
      <c r="AX710">
        <f t="shared" si="290"/>
        <v>0</v>
      </c>
      <c r="AY710">
        <f t="shared" si="291"/>
        <v>0</v>
      </c>
      <c r="AZ710">
        <f t="shared" si="292"/>
        <v>0</v>
      </c>
      <c r="BA710">
        <v>504.77548435</v>
      </c>
      <c r="BB710">
        <v>504.77548435</v>
      </c>
    </row>
    <row r="711" spans="1:54" x14ac:dyDescent="0.25">
      <c r="A711" t="s">
        <v>661</v>
      </c>
      <c r="B711" t="s">
        <v>3</v>
      </c>
      <c r="C711">
        <v>2013</v>
      </c>
      <c r="D711">
        <v>5</v>
      </c>
      <c r="E711">
        <v>10</v>
      </c>
      <c r="F711" t="s">
        <v>1825</v>
      </c>
      <c r="G711" t="s">
        <v>1769</v>
      </c>
      <c r="H711" t="s">
        <v>1840</v>
      </c>
      <c r="I711" t="s">
        <v>1812</v>
      </c>
      <c r="J711" t="s">
        <v>1767</v>
      </c>
      <c r="K711" t="str">
        <f t="shared" si="293"/>
        <v>Inshore</v>
      </c>
      <c r="L711">
        <v>0</v>
      </c>
      <c r="M711">
        <f t="shared" si="286"/>
        <v>0</v>
      </c>
      <c r="N711">
        <f t="shared" si="294"/>
        <v>0.13838971743288153</v>
      </c>
      <c r="O711">
        <f t="shared" si="295"/>
        <v>6.9127181498308959E-2</v>
      </c>
      <c r="P711">
        <v>0</v>
      </c>
      <c r="Q711">
        <f t="shared" si="296"/>
        <v>0</v>
      </c>
      <c r="R711">
        <v>0</v>
      </c>
      <c r="S711">
        <f t="shared" si="287"/>
        <v>0</v>
      </c>
      <c r="T711">
        <f t="shared" si="297"/>
        <v>0</v>
      </c>
      <c r="U711">
        <f t="shared" si="288"/>
        <v>0.11685809158208868</v>
      </c>
      <c r="V711">
        <f t="shared" si="298"/>
        <v>0.84441310922369928</v>
      </c>
      <c r="W711">
        <f t="shared" si="289"/>
        <v>6.5090402565764482E-2</v>
      </c>
      <c r="X711">
        <f t="shared" si="299"/>
        <v>0.94160359434525431</v>
      </c>
      <c r="Y711">
        <v>11</v>
      </c>
      <c r="Z711">
        <f>Y711*'MRIP Selectivity'!$N$35</f>
        <v>6.9262535934572572E-2</v>
      </c>
      <c r="AA711">
        <f>Y711*'MRIP Selectivity'!$O$35</f>
        <v>6.9127181498308959E-2</v>
      </c>
      <c r="AB711">
        <f>Y711*'MRIP Selectivity'!$P$35</f>
        <v>9.9353884249607678E-3</v>
      </c>
      <c r="AC711">
        <v>0.74741255597723821</v>
      </c>
      <c r="AD711">
        <v>0.94160359434525442</v>
      </c>
      <c r="AE711">
        <v>1.3432654004296583</v>
      </c>
      <c r="AF711">
        <f t="shared" si="300"/>
        <v>5.1767689016324198E-2</v>
      </c>
      <c r="AG711">
        <f t="shared" si="301"/>
        <v>6.5090402565764482E-2</v>
      </c>
      <c r="AH711">
        <f t="shared" si="302"/>
        <v>1.3345863511079118E-2</v>
      </c>
      <c r="AI711">
        <f t="shared" si="303"/>
        <v>0.14832510585784231</v>
      </c>
      <c r="AJ711">
        <f t="shared" si="304"/>
        <v>0.13020395509316779</v>
      </c>
      <c r="AK711">
        <f t="shared" si="305"/>
        <v>7.9062569923269724E-2</v>
      </c>
      <c r="AL711">
        <f t="shared" si="306"/>
        <v>7.8436266076843605E-2</v>
      </c>
      <c r="AM711">
        <f t="shared" si="307"/>
        <v>0.11685809158208868</v>
      </c>
      <c r="AN711">
        <f t="shared" si="308"/>
        <v>6.5090402565764482E-2</v>
      </c>
      <c r="AO711">
        <v>0</v>
      </c>
      <c r="AP711">
        <f t="shared" si="309"/>
        <v>0.13838971743288153</v>
      </c>
      <c r="AQ711">
        <f t="shared" si="310"/>
        <v>6.9127181498308959E-2</v>
      </c>
      <c r="AR711">
        <v>11</v>
      </c>
      <c r="AS711">
        <f>AR711*'MRIP Selectivity'!$N$35</f>
        <v>6.9262535934572572E-2</v>
      </c>
      <c r="AT711">
        <f>AR711*'MRIP Selectivity'!$O$35</f>
        <v>6.9127181498308959E-2</v>
      </c>
      <c r="AU711">
        <f>AR711*'MRIP Selectivity'!$P$35</f>
        <v>9.9353884249607678E-3</v>
      </c>
      <c r="AV711">
        <v>16</v>
      </c>
      <c r="AW711">
        <f t="shared" si="311"/>
        <v>80</v>
      </c>
      <c r="AX711">
        <f t="shared" si="290"/>
        <v>0</v>
      </c>
      <c r="AY711">
        <f t="shared" si="291"/>
        <v>0</v>
      </c>
      <c r="AZ711">
        <f t="shared" si="292"/>
        <v>0</v>
      </c>
      <c r="BA711">
        <v>261.95687752999999</v>
      </c>
      <c r="BB711">
        <v>261.95687752999999</v>
      </c>
    </row>
    <row r="712" spans="1:54" x14ac:dyDescent="0.25">
      <c r="A712" t="s">
        <v>662</v>
      </c>
      <c r="B712" t="s">
        <v>3</v>
      </c>
      <c r="C712">
        <v>2013</v>
      </c>
      <c r="D712">
        <v>5</v>
      </c>
      <c r="E712">
        <v>10</v>
      </c>
      <c r="F712" t="s">
        <v>1843</v>
      </c>
      <c r="G712" t="s">
        <v>1769</v>
      </c>
      <c r="H712" t="s">
        <v>1891</v>
      </c>
      <c r="I712" t="s">
        <v>1812</v>
      </c>
      <c r="J712" t="s">
        <v>1813</v>
      </c>
      <c r="K712" t="str">
        <f t="shared" si="293"/>
        <v>Inshore</v>
      </c>
      <c r="L712">
        <v>0</v>
      </c>
      <c r="M712">
        <f t="shared" si="286"/>
        <v>0</v>
      </c>
      <c r="N712">
        <f t="shared" si="294"/>
        <v>0.23903678465679537</v>
      </c>
      <c r="O712">
        <f t="shared" si="295"/>
        <v>0.11940149531526094</v>
      </c>
      <c r="P712">
        <v>0</v>
      </c>
      <c r="Q712">
        <f t="shared" si="296"/>
        <v>0</v>
      </c>
      <c r="R712">
        <v>0</v>
      </c>
      <c r="S712">
        <f t="shared" si="287"/>
        <v>0</v>
      </c>
      <c r="T712">
        <f t="shared" si="297"/>
        <v>0</v>
      </c>
      <c r="U712">
        <f t="shared" si="288"/>
        <v>0.20184579455088045</v>
      </c>
      <c r="V712">
        <f t="shared" si="298"/>
        <v>0.84441310922369939</v>
      </c>
      <c r="W712">
        <f t="shared" si="289"/>
        <v>0.11242887715904776</v>
      </c>
      <c r="X712">
        <f t="shared" si="299"/>
        <v>0.94160359434525442</v>
      </c>
      <c r="Y712">
        <v>19</v>
      </c>
      <c r="Z712">
        <f>Y712*'MRIP Selectivity'!$N$35</f>
        <v>0.11963528934153443</v>
      </c>
      <c r="AA712">
        <f>Y712*'MRIP Selectivity'!$O$35</f>
        <v>0.11940149531526094</v>
      </c>
      <c r="AB712">
        <f>Y712*'MRIP Selectivity'!$P$35</f>
        <v>1.7161125461295872E-2</v>
      </c>
      <c r="AC712">
        <v>0.74741255597723821</v>
      </c>
      <c r="AD712">
        <v>0.94160359434525442</v>
      </c>
      <c r="AE712">
        <v>1.3432654004296583</v>
      </c>
      <c r="AF712">
        <f t="shared" si="300"/>
        <v>8.941691739183269E-2</v>
      </c>
      <c r="AG712">
        <f t="shared" si="301"/>
        <v>0.11242887715904776</v>
      </c>
      <c r="AH712">
        <f t="shared" si="302"/>
        <v>2.3051946064591204E-2</v>
      </c>
      <c r="AI712">
        <f t="shared" si="303"/>
        <v>0.25619791011809123</v>
      </c>
      <c r="AJ712">
        <f t="shared" si="304"/>
        <v>0.22489774061547166</v>
      </c>
      <c r="AK712">
        <f t="shared" si="305"/>
        <v>0.13656262077655681</v>
      </c>
      <c r="AL712">
        <f t="shared" si="306"/>
        <v>0.13548082322363897</v>
      </c>
      <c r="AM712">
        <f t="shared" si="307"/>
        <v>0.20184579455088045</v>
      </c>
      <c r="AN712">
        <f t="shared" si="308"/>
        <v>0.11242887715904776</v>
      </c>
      <c r="AO712">
        <v>0</v>
      </c>
      <c r="AP712">
        <f t="shared" si="309"/>
        <v>0.23903678465679537</v>
      </c>
      <c r="AQ712">
        <f t="shared" si="310"/>
        <v>0.11940149531526094</v>
      </c>
      <c r="AR712">
        <v>19</v>
      </c>
      <c r="AS712">
        <f>AR712*'MRIP Selectivity'!$N$35</f>
        <v>0.11963528934153443</v>
      </c>
      <c r="AT712">
        <f>AR712*'MRIP Selectivity'!$O$35</f>
        <v>0.11940149531526094</v>
      </c>
      <c r="AU712">
        <f>AR712*'MRIP Selectivity'!$P$35</f>
        <v>1.7161125461295872E-2</v>
      </c>
      <c r="AV712">
        <v>9</v>
      </c>
      <c r="AW712">
        <f t="shared" si="311"/>
        <v>45</v>
      </c>
      <c r="AX712">
        <f t="shared" si="290"/>
        <v>0</v>
      </c>
      <c r="AY712">
        <f t="shared" si="291"/>
        <v>0</v>
      </c>
      <c r="AZ712">
        <f t="shared" si="292"/>
        <v>0</v>
      </c>
      <c r="BA712">
        <v>308.89594577000003</v>
      </c>
      <c r="BB712">
        <v>308.89594577000003</v>
      </c>
    </row>
    <row r="713" spans="1:54" x14ac:dyDescent="0.25">
      <c r="A713" t="s">
        <v>663</v>
      </c>
      <c r="B713" t="s">
        <v>3</v>
      </c>
      <c r="C713">
        <v>2013</v>
      </c>
      <c r="D713">
        <v>5</v>
      </c>
      <c r="E713">
        <v>10</v>
      </c>
      <c r="F713" t="s">
        <v>1843</v>
      </c>
      <c r="G713" t="s">
        <v>1769</v>
      </c>
      <c r="H713" t="s">
        <v>1891</v>
      </c>
      <c r="I713" t="s">
        <v>1812</v>
      </c>
      <c r="J713" t="s">
        <v>1813</v>
      </c>
      <c r="K713" t="str">
        <f t="shared" si="293"/>
        <v>Inshore</v>
      </c>
      <c r="L713">
        <v>0</v>
      </c>
      <c r="M713">
        <f t="shared" si="286"/>
        <v>0</v>
      </c>
      <c r="N713">
        <f t="shared" si="294"/>
        <v>0.21387501785081692</v>
      </c>
      <c r="O713">
        <f t="shared" si="295"/>
        <v>0.10683291686102295</v>
      </c>
      <c r="P713">
        <v>0</v>
      </c>
      <c r="Q713">
        <f t="shared" si="296"/>
        <v>0</v>
      </c>
      <c r="R713">
        <v>0</v>
      </c>
      <c r="S713">
        <f t="shared" si="287"/>
        <v>0</v>
      </c>
      <c r="T713">
        <f t="shared" si="297"/>
        <v>0</v>
      </c>
      <c r="U713">
        <f t="shared" si="288"/>
        <v>0.18059886880868251</v>
      </c>
      <c r="V713">
        <f t="shared" si="298"/>
        <v>0.84441310922369928</v>
      </c>
      <c r="W713">
        <f t="shared" si="289"/>
        <v>0.10059425851072694</v>
      </c>
      <c r="X713">
        <f t="shared" si="299"/>
        <v>0.94160359434525442</v>
      </c>
      <c r="Y713">
        <v>17</v>
      </c>
      <c r="Z713">
        <f>Y713*'MRIP Selectivity'!$N$35</f>
        <v>0.10704210098979397</v>
      </c>
      <c r="AA713">
        <f>Y713*'MRIP Selectivity'!$O$35</f>
        <v>0.10683291686102295</v>
      </c>
      <c r="AB713">
        <f>Y713*'MRIP Selectivity'!$P$35</f>
        <v>1.5354691202212094E-2</v>
      </c>
      <c r="AC713">
        <v>0.74741255597723821</v>
      </c>
      <c r="AD713">
        <v>0.94160359434525442</v>
      </c>
      <c r="AE713">
        <v>1.3432654004296583</v>
      </c>
      <c r="AF713">
        <f t="shared" si="300"/>
        <v>8.0004610297955567E-2</v>
      </c>
      <c r="AG713">
        <f t="shared" si="301"/>
        <v>0.10059425851072694</v>
      </c>
      <c r="AH713">
        <f t="shared" si="302"/>
        <v>2.0625425426213179E-2</v>
      </c>
      <c r="AI713">
        <f t="shared" si="303"/>
        <v>0.229229709053029</v>
      </c>
      <c r="AJ713">
        <f t="shared" si="304"/>
        <v>0.20122429423489568</v>
      </c>
      <c r="AK713">
        <f t="shared" si="305"/>
        <v>0.12218760806323505</v>
      </c>
      <c r="AL713">
        <f t="shared" si="306"/>
        <v>0.12121968393694012</v>
      </c>
      <c r="AM713">
        <f t="shared" si="307"/>
        <v>0.18059886880868251</v>
      </c>
      <c r="AN713">
        <f t="shared" si="308"/>
        <v>0.10059425851072694</v>
      </c>
      <c r="AO713">
        <v>0</v>
      </c>
      <c r="AP713">
        <f t="shared" si="309"/>
        <v>0.21387501785081692</v>
      </c>
      <c r="AQ713">
        <f t="shared" si="310"/>
        <v>0.10683291686102295</v>
      </c>
      <c r="AR713">
        <v>17</v>
      </c>
      <c r="AS713">
        <f>AR713*'MRIP Selectivity'!$N$35</f>
        <v>0.10704210098979397</v>
      </c>
      <c r="AT713">
        <f>AR713*'MRIP Selectivity'!$O$35</f>
        <v>0.10683291686102295</v>
      </c>
      <c r="AU713">
        <f>AR713*'MRIP Selectivity'!$P$35</f>
        <v>1.5354691202212094E-2</v>
      </c>
      <c r="AV713">
        <v>8</v>
      </c>
      <c r="AW713">
        <f t="shared" si="311"/>
        <v>40</v>
      </c>
      <c r="AX713">
        <f t="shared" si="290"/>
        <v>0</v>
      </c>
      <c r="AY713">
        <f t="shared" si="291"/>
        <v>0</v>
      </c>
      <c r="AZ713">
        <f t="shared" si="292"/>
        <v>0</v>
      </c>
      <c r="BA713">
        <v>513.60708806000002</v>
      </c>
      <c r="BB713">
        <v>513.60708806000002</v>
      </c>
    </row>
    <row r="714" spans="1:54" x14ac:dyDescent="0.25">
      <c r="A714" t="s">
        <v>664</v>
      </c>
      <c r="B714" t="s">
        <v>3</v>
      </c>
      <c r="C714">
        <v>2013</v>
      </c>
      <c r="D714">
        <v>5</v>
      </c>
      <c r="E714">
        <v>10</v>
      </c>
      <c r="F714" t="s">
        <v>1843</v>
      </c>
      <c r="G714" t="s">
        <v>1769</v>
      </c>
      <c r="H714" t="s">
        <v>1891</v>
      </c>
      <c r="I714" t="s">
        <v>1812</v>
      </c>
      <c r="J714" t="s">
        <v>1813</v>
      </c>
      <c r="K714" t="str">
        <f t="shared" si="293"/>
        <v>Inshore</v>
      </c>
      <c r="L714">
        <v>0</v>
      </c>
      <c r="M714">
        <f t="shared" si="286"/>
        <v>0</v>
      </c>
      <c r="N714">
        <f t="shared" si="294"/>
        <v>1.258088340298923E-2</v>
      </c>
      <c r="O714">
        <f t="shared" si="295"/>
        <v>6.2842892271189965E-3</v>
      </c>
      <c r="P714">
        <v>0</v>
      </c>
      <c r="Q714">
        <f t="shared" si="296"/>
        <v>0</v>
      </c>
      <c r="R714">
        <v>0</v>
      </c>
      <c r="S714">
        <f t="shared" si="287"/>
        <v>0</v>
      </c>
      <c r="T714">
        <f t="shared" si="297"/>
        <v>0</v>
      </c>
      <c r="U714">
        <f t="shared" si="288"/>
        <v>1.0623462871098971E-2</v>
      </c>
      <c r="V714">
        <f t="shared" si="298"/>
        <v>0.84441310922369939</v>
      </c>
      <c r="W714">
        <f t="shared" si="289"/>
        <v>5.9173093241604077E-3</v>
      </c>
      <c r="X714">
        <f t="shared" si="299"/>
        <v>0.94160359434525431</v>
      </c>
      <c r="Y714">
        <v>1</v>
      </c>
      <c r="Z714">
        <f>Y714*'MRIP Selectivity'!$N$35</f>
        <v>6.2965941758702333E-3</v>
      </c>
      <c r="AA714">
        <f>Y714*'MRIP Selectivity'!$O$35</f>
        <v>6.2842892271189965E-3</v>
      </c>
      <c r="AB714">
        <f>Y714*'MRIP Selectivity'!$P$35</f>
        <v>9.0321712954188795E-4</v>
      </c>
      <c r="AC714">
        <v>0.74741255597723821</v>
      </c>
      <c r="AD714">
        <v>0.94160359434525442</v>
      </c>
      <c r="AE714">
        <v>1.3432654004296583</v>
      </c>
      <c r="AF714">
        <f t="shared" si="300"/>
        <v>4.7061535469385633E-3</v>
      </c>
      <c r="AG714">
        <f t="shared" si="301"/>
        <v>5.9173093241604077E-3</v>
      </c>
      <c r="AH714">
        <f t="shared" si="302"/>
        <v>1.2132603191890106E-3</v>
      </c>
      <c r="AI714">
        <f t="shared" si="303"/>
        <v>1.3484100532531117E-2</v>
      </c>
      <c r="AJ714">
        <f t="shared" si="304"/>
        <v>1.1836723190287982E-2</v>
      </c>
      <c r="AK714">
        <f t="shared" si="305"/>
        <v>7.1875063566608846E-3</v>
      </c>
      <c r="AL714">
        <f t="shared" si="306"/>
        <v>7.1305696433494187E-3</v>
      </c>
      <c r="AM714">
        <f t="shared" si="307"/>
        <v>1.0623462871098971E-2</v>
      </c>
      <c r="AN714">
        <f t="shared" si="308"/>
        <v>5.9173093241604077E-3</v>
      </c>
      <c r="AO714">
        <v>0</v>
      </c>
      <c r="AP714">
        <f t="shared" si="309"/>
        <v>1.258088340298923E-2</v>
      </c>
      <c r="AQ714">
        <f t="shared" si="310"/>
        <v>6.2842892271189965E-3</v>
      </c>
      <c r="AR714">
        <v>1</v>
      </c>
      <c r="AS714">
        <f>AR714*'MRIP Selectivity'!$N$35</f>
        <v>6.2965941758702333E-3</v>
      </c>
      <c r="AT714">
        <f>AR714*'MRIP Selectivity'!$O$35</f>
        <v>6.2842892271189965E-3</v>
      </c>
      <c r="AU714">
        <f>AR714*'MRIP Selectivity'!$P$35</f>
        <v>9.0321712954188795E-4</v>
      </c>
      <c r="AV714">
        <v>1</v>
      </c>
      <c r="AW714">
        <f t="shared" si="311"/>
        <v>5</v>
      </c>
      <c r="AX714">
        <f t="shared" si="290"/>
        <v>0</v>
      </c>
      <c r="AY714">
        <f t="shared" si="291"/>
        <v>0</v>
      </c>
      <c r="AZ714">
        <f t="shared" si="292"/>
        <v>0</v>
      </c>
      <c r="BA714">
        <v>308.89594577000003</v>
      </c>
      <c r="BB714">
        <v>308.89594577000003</v>
      </c>
    </row>
    <row r="715" spans="1:54" x14ac:dyDescent="0.25">
      <c r="A715" t="s">
        <v>665</v>
      </c>
      <c r="B715" t="s">
        <v>3</v>
      </c>
      <c r="C715">
        <v>2013</v>
      </c>
      <c r="D715">
        <v>5</v>
      </c>
      <c r="E715">
        <v>10</v>
      </c>
      <c r="F715" t="s">
        <v>1843</v>
      </c>
      <c r="G715" t="s">
        <v>1769</v>
      </c>
      <c r="H715" t="s">
        <v>1891</v>
      </c>
      <c r="I715" t="s">
        <v>1812</v>
      </c>
      <c r="J715" t="s">
        <v>1813</v>
      </c>
      <c r="K715" t="str">
        <f t="shared" si="293"/>
        <v>Inshore</v>
      </c>
      <c r="L715">
        <v>0</v>
      </c>
      <c r="M715">
        <f t="shared" si="286"/>
        <v>0</v>
      </c>
      <c r="N715">
        <f t="shared" si="294"/>
        <v>8.8066183820924612E-2</v>
      </c>
      <c r="O715">
        <f t="shared" si="295"/>
        <v>4.3990024589832977E-2</v>
      </c>
      <c r="P715">
        <v>0</v>
      </c>
      <c r="Q715">
        <f t="shared" si="296"/>
        <v>0</v>
      </c>
      <c r="R715">
        <v>0</v>
      </c>
      <c r="S715">
        <f t="shared" si="287"/>
        <v>0</v>
      </c>
      <c r="T715">
        <f t="shared" si="297"/>
        <v>0</v>
      </c>
      <c r="U715">
        <f t="shared" si="288"/>
        <v>7.4364240097692796E-2</v>
      </c>
      <c r="V715">
        <f t="shared" si="298"/>
        <v>0.84441310922369928</v>
      </c>
      <c r="W715">
        <f t="shared" si="289"/>
        <v>4.1421165269122859E-2</v>
      </c>
      <c r="X715">
        <f t="shared" si="299"/>
        <v>0.94160359434525442</v>
      </c>
      <c r="Y715">
        <v>7</v>
      </c>
      <c r="Z715">
        <f>Y715*'MRIP Selectivity'!$N$35</f>
        <v>4.4076159231091636E-2</v>
      </c>
      <c r="AA715">
        <f>Y715*'MRIP Selectivity'!$O$35</f>
        <v>4.3990024589832977E-2</v>
      </c>
      <c r="AB715">
        <f>Y715*'MRIP Selectivity'!$P$35</f>
        <v>6.3225199067932156E-3</v>
      </c>
      <c r="AC715">
        <v>0.74741255597723821</v>
      </c>
      <c r="AD715">
        <v>0.94160359434525442</v>
      </c>
      <c r="AE715">
        <v>1.3432654004296583</v>
      </c>
      <c r="AF715">
        <f t="shared" si="300"/>
        <v>3.2943074828569945E-2</v>
      </c>
      <c r="AG715">
        <f t="shared" si="301"/>
        <v>4.1421165269122859E-2</v>
      </c>
      <c r="AH715">
        <f t="shared" si="302"/>
        <v>8.4928222343230737E-3</v>
      </c>
      <c r="AI715">
        <f t="shared" si="303"/>
        <v>9.4388703727717821E-2</v>
      </c>
      <c r="AJ715">
        <f t="shared" si="304"/>
        <v>8.2857062332015868E-2</v>
      </c>
      <c r="AK715">
        <f t="shared" si="305"/>
        <v>5.0312544496626192E-2</v>
      </c>
      <c r="AL715">
        <f t="shared" si="306"/>
        <v>4.9913987503445931E-2</v>
      </c>
      <c r="AM715">
        <f t="shared" si="307"/>
        <v>7.4364240097692796E-2</v>
      </c>
      <c r="AN715">
        <f t="shared" si="308"/>
        <v>4.1421165269122859E-2</v>
      </c>
      <c r="AO715">
        <v>0</v>
      </c>
      <c r="AP715">
        <f t="shared" si="309"/>
        <v>8.8066183820924612E-2</v>
      </c>
      <c r="AQ715">
        <f t="shared" si="310"/>
        <v>4.3990024589832977E-2</v>
      </c>
      <c r="AR715">
        <v>7</v>
      </c>
      <c r="AS715">
        <f>AR715*'MRIP Selectivity'!$N$35</f>
        <v>4.4076159231091636E-2</v>
      </c>
      <c r="AT715">
        <f>AR715*'MRIP Selectivity'!$O$35</f>
        <v>4.3990024589832977E-2</v>
      </c>
      <c r="AU715">
        <f>AR715*'MRIP Selectivity'!$P$35</f>
        <v>6.3225199067932156E-3</v>
      </c>
      <c r="AV715">
        <v>4</v>
      </c>
      <c r="AW715">
        <f t="shared" si="311"/>
        <v>20</v>
      </c>
      <c r="AX715">
        <f t="shared" si="290"/>
        <v>0</v>
      </c>
      <c r="AY715">
        <f t="shared" si="291"/>
        <v>0</v>
      </c>
      <c r="AZ715">
        <f t="shared" si="292"/>
        <v>0</v>
      </c>
      <c r="BA715">
        <v>308.89594577000003</v>
      </c>
      <c r="BB715">
        <v>308.89594577000003</v>
      </c>
    </row>
    <row r="716" spans="1:54" x14ac:dyDescent="0.25">
      <c r="A716" t="s">
        <v>666</v>
      </c>
      <c r="B716" t="s">
        <v>3</v>
      </c>
      <c r="C716">
        <v>2013</v>
      </c>
      <c r="D716">
        <v>6</v>
      </c>
      <c r="E716">
        <v>11</v>
      </c>
      <c r="F716" t="s">
        <v>1810</v>
      </c>
      <c r="G716" t="s">
        <v>1769</v>
      </c>
      <c r="H716" t="s">
        <v>1891</v>
      </c>
      <c r="I716" t="s">
        <v>1812</v>
      </c>
      <c r="J716" t="s">
        <v>1813</v>
      </c>
      <c r="K716" t="str">
        <f t="shared" si="293"/>
        <v>Inshore</v>
      </c>
      <c r="L716">
        <v>0</v>
      </c>
      <c r="M716">
        <f t="shared" si="286"/>
        <v>0</v>
      </c>
      <c r="N716">
        <f t="shared" si="294"/>
        <v>3.7742650208967693E-2</v>
      </c>
      <c r="O716">
        <f t="shared" si="295"/>
        <v>1.8852867681356991E-2</v>
      </c>
      <c r="P716">
        <v>0</v>
      </c>
      <c r="Q716">
        <f t="shared" si="296"/>
        <v>0</v>
      </c>
      <c r="R716">
        <v>0</v>
      </c>
      <c r="S716">
        <f t="shared" si="287"/>
        <v>0</v>
      </c>
      <c r="T716">
        <f t="shared" si="297"/>
        <v>0</v>
      </c>
      <c r="U716">
        <f t="shared" si="288"/>
        <v>3.1870388613296913E-2</v>
      </c>
      <c r="V716">
        <f t="shared" si="298"/>
        <v>0.84441310922369928</v>
      </c>
      <c r="W716">
        <f t="shared" si="289"/>
        <v>1.7751927972481225E-2</v>
      </c>
      <c r="X716">
        <f t="shared" si="299"/>
        <v>0.94160359434525442</v>
      </c>
      <c r="Y716">
        <v>3</v>
      </c>
      <c r="Z716">
        <f>Y716*'MRIP Selectivity'!$N$35</f>
        <v>1.8889782527610699E-2</v>
      </c>
      <c r="AA716">
        <f>Y716*'MRIP Selectivity'!$O$35</f>
        <v>1.8852867681356991E-2</v>
      </c>
      <c r="AB716">
        <f>Y716*'MRIP Selectivity'!$P$35</f>
        <v>2.7096513886256638E-3</v>
      </c>
      <c r="AC716">
        <v>0.74741255597723821</v>
      </c>
      <c r="AD716">
        <v>0.94160359434525442</v>
      </c>
      <c r="AE716">
        <v>1.3432654004296583</v>
      </c>
      <c r="AF716">
        <f t="shared" si="300"/>
        <v>1.4118460640815688E-2</v>
      </c>
      <c r="AG716">
        <f t="shared" si="301"/>
        <v>1.7751927972481225E-2</v>
      </c>
      <c r="AH716">
        <f t="shared" si="302"/>
        <v>3.6397809575670318E-3</v>
      </c>
      <c r="AI716">
        <f t="shared" si="303"/>
        <v>4.045230159759336E-2</v>
      </c>
      <c r="AJ716">
        <f t="shared" si="304"/>
        <v>3.5510169570863948E-2</v>
      </c>
      <c r="AK716">
        <f t="shared" si="305"/>
        <v>2.1562519069982654E-2</v>
      </c>
      <c r="AL716">
        <f t="shared" si="306"/>
        <v>2.1391708930048256E-2</v>
      </c>
      <c r="AM716">
        <f t="shared" si="307"/>
        <v>3.1870388613296913E-2</v>
      </c>
      <c r="AN716">
        <f t="shared" si="308"/>
        <v>1.7751927972481225E-2</v>
      </c>
      <c r="AO716">
        <v>0</v>
      </c>
      <c r="AP716">
        <f t="shared" si="309"/>
        <v>3.7742650208967693E-2</v>
      </c>
      <c r="AQ716">
        <f t="shared" si="310"/>
        <v>1.8852867681356991E-2</v>
      </c>
      <c r="AR716">
        <v>3</v>
      </c>
      <c r="AS716">
        <f>AR716*'MRIP Selectivity'!$N$35</f>
        <v>1.8889782527610699E-2</v>
      </c>
      <c r="AT716">
        <f>AR716*'MRIP Selectivity'!$O$35</f>
        <v>1.8852867681356991E-2</v>
      </c>
      <c r="AU716">
        <f>AR716*'MRIP Selectivity'!$P$35</f>
        <v>2.7096513886256638E-3</v>
      </c>
      <c r="AV716">
        <v>2</v>
      </c>
      <c r="AW716">
        <f t="shared" si="311"/>
        <v>10</v>
      </c>
      <c r="AX716">
        <f t="shared" si="290"/>
        <v>0</v>
      </c>
      <c r="AY716">
        <f t="shared" si="291"/>
        <v>0</v>
      </c>
      <c r="AZ716">
        <f t="shared" si="292"/>
        <v>0</v>
      </c>
      <c r="BA716">
        <v>106.03896557</v>
      </c>
      <c r="BB716">
        <v>106.03896557</v>
      </c>
    </row>
    <row r="717" spans="1:54" x14ac:dyDescent="0.25">
      <c r="A717" t="s">
        <v>667</v>
      </c>
      <c r="B717" t="s">
        <v>3</v>
      </c>
      <c r="C717">
        <v>2013</v>
      </c>
      <c r="D717">
        <v>6</v>
      </c>
      <c r="E717">
        <v>11</v>
      </c>
      <c r="F717" t="s">
        <v>1841</v>
      </c>
      <c r="G717" t="s">
        <v>1769</v>
      </c>
      <c r="H717" t="s">
        <v>1890</v>
      </c>
      <c r="I717" t="s">
        <v>1812</v>
      </c>
      <c r="J717" t="s">
        <v>1813</v>
      </c>
      <c r="K717" t="str">
        <f t="shared" si="293"/>
        <v>Inshore</v>
      </c>
      <c r="L717">
        <v>0</v>
      </c>
      <c r="M717">
        <f t="shared" si="286"/>
        <v>0</v>
      </c>
      <c r="N717">
        <f t="shared" si="294"/>
        <v>1.258088340298923E-2</v>
      </c>
      <c r="O717">
        <f t="shared" si="295"/>
        <v>6.2842892271189965E-3</v>
      </c>
      <c r="P717">
        <v>0</v>
      </c>
      <c r="Q717">
        <f t="shared" si="296"/>
        <v>0</v>
      </c>
      <c r="R717">
        <v>0</v>
      </c>
      <c r="S717">
        <f t="shared" si="287"/>
        <v>0</v>
      </c>
      <c r="T717">
        <f t="shared" si="297"/>
        <v>0</v>
      </c>
      <c r="U717">
        <f t="shared" si="288"/>
        <v>1.0623462871098971E-2</v>
      </c>
      <c r="V717">
        <f t="shared" si="298"/>
        <v>0.84441310922369939</v>
      </c>
      <c r="W717">
        <f t="shared" si="289"/>
        <v>5.9173093241604077E-3</v>
      </c>
      <c r="X717">
        <f t="shared" si="299"/>
        <v>0.94160359434525431</v>
      </c>
      <c r="Y717">
        <v>1</v>
      </c>
      <c r="Z717">
        <f>Y717*'MRIP Selectivity'!$N$35</f>
        <v>6.2965941758702333E-3</v>
      </c>
      <c r="AA717">
        <f>Y717*'MRIP Selectivity'!$O$35</f>
        <v>6.2842892271189965E-3</v>
      </c>
      <c r="AB717">
        <f>Y717*'MRIP Selectivity'!$P$35</f>
        <v>9.0321712954188795E-4</v>
      </c>
      <c r="AC717">
        <v>0.74741255597723821</v>
      </c>
      <c r="AD717">
        <v>0.94160359434525442</v>
      </c>
      <c r="AE717">
        <v>1.3432654004296583</v>
      </c>
      <c r="AF717">
        <f t="shared" si="300"/>
        <v>4.7061535469385633E-3</v>
      </c>
      <c r="AG717">
        <f t="shared" si="301"/>
        <v>5.9173093241604077E-3</v>
      </c>
      <c r="AH717">
        <f t="shared" si="302"/>
        <v>1.2132603191890106E-3</v>
      </c>
      <c r="AI717">
        <f t="shared" si="303"/>
        <v>1.3484100532531117E-2</v>
      </c>
      <c r="AJ717">
        <f t="shared" si="304"/>
        <v>1.1836723190287982E-2</v>
      </c>
      <c r="AK717">
        <f t="shared" si="305"/>
        <v>7.1875063566608846E-3</v>
      </c>
      <c r="AL717">
        <f t="shared" si="306"/>
        <v>7.1305696433494187E-3</v>
      </c>
      <c r="AM717">
        <f t="shared" si="307"/>
        <v>1.0623462871098971E-2</v>
      </c>
      <c r="AN717">
        <f t="shared" si="308"/>
        <v>5.9173093241604077E-3</v>
      </c>
      <c r="AO717">
        <v>0</v>
      </c>
      <c r="AP717">
        <f t="shared" si="309"/>
        <v>1.258088340298923E-2</v>
      </c>
      <c r="AQ717">
        <f t="shared" si="310"/>
        <v>6.2842892271189965E-3</v>
      </c>
      <c r="AR717">
        <v>1</v>
      </c>
      <c r="AS717">
        <f>AR717*'MRIP Selectivity'!$N$35</f>
        <v>6.2965941758702333E-3</v>
      </c>
      <c r="AT717">
        <f>AR717*'MRIP Selectivity'!$O$35</f>
        <v>6.2842892271189965E-3</v>
      </c>
      <c r="AU717">
        <f>AR717*'MRIP Selectivity'!$P$35</f>
        <v>9.0321712954188795E-4</v>
      </c>
      <c r="AV717">
        <v>1</v>
      </c>
      <c r="AW717">
        <f t="shared" si="311"/>
        <v>5</v>
      </c>
      <c r="AX717">
        <f t="shared" si="290"/>
        <v>0</v>
      </c>
      <c r="AY717">
        <f t="shared" si="291"/>
        <v>0</v>
      </c>
      <c r="AZ717">
        <f t="shared" si="292"/>
        <v>0</v>
      </c>
      <c r="BA717">
        <v>83.519720293000006</v>
      </c>
      <c r="BB717">
        <v>83.519720293000006</v>
      </c>
    </row>
    <row r="718" spans="1:54" x14ac:dyDescent="0.25">
      <c r="A718" t="s">
        <v>668</v>
      </c>
      <c r="B718" t="s">
        <v>3</v>
      </c>
      <c r="C718">
        <v>2014</v>
      </c>
      <c r="D718">
        <v>2</v>
      </c>
      <c r="E718">
        <v>4</v>
      </c>
      <c r="F718" t="s">
        <v>1846</v>
      </c>
      <c r="G718" t="s">
        <v>1769</v>
      </c>
      <c r="H718" t="s">
        <v>1891</v>
      </c>
      <c r="I718" t="s">
        <v>1837</v>
      </c>
      <c r="J718" t="s">
        <v>1819</v>
      </c>
      <c r="K718" t="str">
        <f t="shared" si="293"/>
        <v>Offshore</v>
      </c>
      <c r="L718">
        <v>0</v>
      </c>
      <c r="M718">
        <f t="shared" si="286"/>
        <v>0</v>
      </c>
      <c r="N718">
        <f t="shared" si="294"/>
        <v>1.1322795062690307</v>
      </c>
      <c r="O718">
        <f t="shared" si="295"/>
        <v>0.56558603044070965</v>
      </c>
      <c r="P718">
        <v>0</v>
      </c>
      <c r="Q718">
        <f t="shared" si="296"/>
        <v>0</v>
      </c>
      <c r="R718">
        <v>0</v>
      </c>
      <c r="S718">
        <f t="shared" si="287"/>
        <v>0</v>
      </c>
      <c r="T718">
        <f t="shared" si="297"/>
        <v>0</v>
      </c>
      <c r="U718">
        <f t="shared" si="288"/>
        <v>0.95611165839890733</v>
      </c>
      <c r="V718">
        <f t="shared" si="298"/>
        <v>0.84441310922369928</v>
      </c>
      <c r="W718">
        <f t="shared" si="289"/>
        <v>0.53255783917443666</v>
      </c>
      <c r="X718">
        <f t="shared" si="299"/>
        <v>0.94160359434525442</v>
      </c>
      <c r="Y718">
        <v>90</v>
      </c>
      <c r="Z718">
        <f>Y718*'MRIP Selectivity'!$N$35</f>
        <v>0.56669347582832097</v>
      </c>
      <c r="AA718">
        <f>Y718*'MRIP Selectivity'!$O$35</f>
        <v>0.56558603044070965</v>
      </c>
      <c r="AB718">
        <f>Y718*'MRIP Selectivity'!$P$35</f>
        <v>8.128954165876992E-2</v>
      </c>
      <c r="AC718">
        <v>0.74741255597723821</v>
      </c>
      <c r="AD718">
        <v>0.94160359434525442</v>
      </c>
      <c r="AE718">
        <v>1.3432654004296583</v>
      </c>
      <c r="AF718">
        <f t="shared" si="300"/>
        <v>0.42355381922447066</v>
      </c>
      <c r="AG718">
        <f t="shared" si="301"/>
        <v>0.53255783917443666</v>
      </c>
      <c r="AH718">
        <f t="shared" si="302"/>
        <v>0.10919342872701096</v>
      </c>
      <c r="AI718">
        <f t="shared" si="303"/>
        <v>1.2135690479278007</v>
      </c>
      <c r="AJ718">
        <f t="shared" si="304"/>
        <v>1.0653050871259182</v>
      </c>
      <c r="AK718">
        <f t="shared" si="305"/>
        <v>0.64687557209947955</v>
      </c>
      <c r="AL718">
        <f t="shared" si="306"/>
        <v>0.64175126790144765</v>
      </c>
      <c r="AM718">
        <f t="shared" si="307"/>
        <v>0.95611165839890733</v>
      </c>
      <c r="AN718">
        <f t="shared" si="308"/>
        <v>0.53255783917443666</v>
      </c>
      <c r="AO718">
        <v>0</v>
      </c>
      <c r="AP718">
        <f t="shared" si="309"/>
        <v>1.1322795062690307</v>
      </c>
      <c r="AQ718">
        <f t="shared" si="310"/>
        <v>0.56558603044070965</v>
      </c>
      <c r="AR718">
        <v>90</v>
      </c>
      <c r="AS718">
        <f>AR718*'MRIP Selectivity'!$N$35</f>
        <v>0.56669347582832097</v>
      </c>
      <c r="AT718">
        <f>AR718*'MRIP Selectivity'!$O$35</f>
        <v>0.56558603044070965</v>
      </c>
      <c r="AU718">
        <f>AR718*'MRIP Selectivity'!$P$35</f>
        <v>8.128954165876992E-2</v>
      </c>
      <c r="AV718">
        <v>36</v>
      </c>
      <c r="AW718">
        <f t="shared" si="311"/>
        <v>180</v>
      </c>
      <c r="AX718">
        <f t="shared" si="290"/>
        <v>0</v>
      </c>
      <c r="AY718">
        <f t="shared" si="291"/>
        <v>0</v>
      </c>
      <c r="AZ718">
        <f t="shared" si="292"/>
        <v>0</v>
      </c>
      <c r="BA718">
        <v>46.920886360999994</v>
      </c>
      <c r="BB718">
        <v>46.920886360999994</v>
      </c>
    </row>
    <row r="719" spans="1:54" x14ac:dyDescent="0.25">
      <c r="A719" t="s">
        <v>669</v>
      </c>
      <c r="B719" t="s">
        <v>3</v>
      </c>
      <c r="C719">
        <v>2014</v>
      </c>
      <c r="D719">
        <v>2</v>
      </c>
      <c r="E719">
        <v>4</v>
      </c>
      <c r="F719" t="s">
        <v>1861</v>
      </c>
      <c r="G719" t="s">
        <v>1769</v>
      </c>
      <c r="H719" t="s">
        <v>1891</v>
      </c>
      <c r="I719" t="s">
        <v>1837</v>
      </c>
      <c r="J719" t="s">
        <v>1819</v>
      </c>
      <c r="K719" t="str">
        <f t="shared" si="293"/>
        <v>Offshore</v>
      </c>
      <c r="L719">
        <v>12</v>
      </c>
      <c r="M719">
        <f t="shared" si="286"/>
        <v>721.61548485600008</v>
      </c>
      <c r="N719">
        <f t="shared" si="294"/>
        <v>13.509706008358707</v>
      </c>
      <c r="O719">
        <f t="shared" si="295"/>
        <v>12.75411470725428</v>
      </c>
      <c r="P719">
        <v>159.96062992125985</v>
      </c>
      <c r="Q719">
        <f t="shared" si="296"/>
        <v>13.330052493438322</v>
      </c>
      <c r="R719">
        <v>14.109584779832165</v>
      </c>
      <c r="S719">
        <f t="shared" si="287"/>
        <v>848.47457183461893</v>
      </c>
      <c r="T719">
        <f t="shared" si="297"/>
        <v>1.1757987316526803</v>
      </c>
      <c r="U719">
        <f t="shared" si="288"/>
        <v>15.384400324364043</v>
      </c>
      <c r="V719">
        <f t="shared" si="298"/>
        <v>1.1387664775862203</v>
      </c>
      <c r="W719">
        <f t="shared" si="289"/>
        <v>14.819661898731415</v>
      </c>
      <c r="X719">
        <f t="shared" si="299"/>
        <v>1.1619514359787193</v>
      </c>
      <c r="Y719">
        <v>120</v>
      </c>
      <c r="Z719">
        <f>Y719*'MRIP Selectivity'!$N$35</f>
        <v>0.75559130110442796</v>
      </c>
      <c r="AA719">
        <f>Y719*'MRIP Selectivity'!$O$35</f>
        <v>0.75411470725427954</v>
      </c>
      <c r="AB719">
        <f>Y719*'MRIP Selectivity'!$P$35</f>
        <v>0.10838605554502656</v>
      </c>
      <c r="AC719">
        <v>0.74741255597723821</v>
      </c>
      <c r="AD719">
        <v>0.94160359434525442</v>
      </c>
      <c r="AE719">
        <v>1.3432654004296583</v>
      </c>
      <c r="AF719">
        <f t="shared" si="300"/>
        <v>0.56473842563262755</v>
      </c>
      <c r="AG719">
        <f t="shared" si="301"/>
        <v>0.71007711889924896</v>
      </c>
      <c r="AH719">
        <f t="shared" si="302"/>
        <v>0.14559123830268128</v>
      </c>
      <c r="AI719">
        <f t="shared" si="303"/>
        <v>1.6180920639037342</v>
      </c>
      <c r="AJ719">
        <f t="shared" si="304"/>
        <v>1.4204067828345579</v>
      </c>
      <c r="AK719">
        <f t="shared" si="305"/>
        <v>0.8625007627993061</v>
      </c>
      <c r="AL719">
        <f t="shared" si="306"/>
        <v>0.85566835720193024</v>
      </c>
      <c r="AM719">
        <f t="shared" si="307"/>
        <v>15.384400324364043</v>
      </c>
      <c r="AN719">
        <f t="shared" si="308"/>
        <v>14.819661898731415</v>
      </c>
      <c r="AO719">
        <v>12</v>
      </c>
      <c r="AP719">
        <f t="shared" si="309"/>
        <v>13.509706008358707</v>
      </c>
      <c r="AQ719">
        <f t="shared" si="310"/>
        <v>12.75411470725428</v>
      </c>
      <c r="AR719">
        <v>120</v>
      </c>
      <c r="AS719">
        <f>AR719*'MRIP Selectivity'!$N$35</f>
        <v>0.75559130110442796</v>
      </c>
      <c r="AT719">
        <f>AR719*'MRIP Selectivity'!$O$35</f>
        <v>0.75411470725427954</v>
      </c>
      <c r="AU719">
        <f>AR719*'MRIP Selectivity'!$P$35</f>
        <v>0.10838605554502656</v>
      </c>
      <c r="AV719">
        <v>36</v>
      </c>
      <c r="AW719">
        <f t="shared" si="311"/>
        <v>180</v>
      </c>
      <c r="AX719">
        <f t="shared" si="290"/>
        <v>0</v>
      </c>
      <c r="AY719">
        <f t="shared" si="291"/>
        <v>0</v>
      </c>
      <c r="AZ719">
        <f t="shared" si="292"/>
        <v>0</v>
      </c>
      <c r="BA719">
        <v>60.134623738000009</v>
      </c>
      <c r="BB719">
        <v>60.134623738000009</v>
      </c>
    </row>
    <row r="720" spans="1:54" x14ac:dyDescent="0.25">
      <c r="A720" t="s">
        <v>670</v>
      </c>
      <c r="B720" t="s">
        <v>3</v>
      </c>
      <c r="C720">
        <v>2014</v>
      </c>
      <c r="D720">
        <v>2</v>
      </c>
      <c r="E720">
        <v>4</v>
      </c>
      <c r="F720" t="s">
        <v>1872</v>
      </c>
      <c r="G720" t="s">
        <v>1769</v>
      </c>
      <c r="H720" t="s">
        <v>1891</v>
      </c>
      <c r="I720" t="s">
        <v>1824</v>
      </c>
      <c r="J720" t="s">
        <v>1767</v>
      </c>
      <c r="K720" t="str">
        <f t="shared" si="293"/>
        <v>Inshore</v>
      </c>
      <c r="L720">
        <v>0</v>
      </c>
      <c r="M720">
        <f t="shared" si="286"/>
        <v>0</v>
      </c>
      <c r="N720">
        <f t="shared" si="294"/>
        <v>1.258088340298923E-2</v>
      </c>
      <c r="O720">
        <f t="shared" si="295"/>
        <v>6.2842892271189965E-3</v>
      </c>
      <c r="P720">
        <v>0</v>
      </c>
      <c r="Q720">
        <f t="shared" si="296"/>
        <v>0</v>
      </c>
      <c r="R720">
        <v>0</v>
      </c>
      <c r="S720">
        <f t="shared" si="287"/>
        <v>0</v>
      </c>
      <c r="T720">
        <f t="shared" si="297"/>
        <v>0</v>
      </c>
      <c r="U720">
        <f t="shared" si="288"/>
        <v>1.0623462871098971E-2</v>
      </c>
      <c r="V720">
        <f t="shared" si="298"/>
        <v>0.84441310922369939</v>
      </c>
      <c r="W720">
        <f t="shared" si="289"/>
        <v>5.9173093241604077E-3</v>
      </c>
      <c r="X720">
        <f t="shared" si="299"/>
        <v>0.94160359434525431</v>
      </c>
      <c r="Y720">
        <v>1</v>
      </c>
      <c r="Z720">
        <f>Y720*'MRIP Selectivity'!$N$35</f>
        <v>6.2965941758702333E-3</v>
      </c>
      <c r="AA720">
        <f>Y720*'MRIP Selectivity'!$O$35</f>
        <v>6.2842892271189965E-3</v>
      </c>
      <c r="AB720">
        <f>Y720*'MRIP Selectivity'!$P$35</f>
        <v>9.0321712954188795E-4</v>
      </c>
      <c r="AC720">
        <v>0.74741255597723821</v>
      </c>
      <c r="AD720">
        <v>0.94160359434525442</v>
      </c>
      <c r="AE720">
        <v>1.3432654004296583</v>
      </c>
      <c r="AF720">
        <f t="shared" si="300"/>
        <v>4.7061535469385633E-3</v>
      </c>
      <c r="AG720">
        <f t="shared" si="301"/>
        <v>5.9173093241604077E-3</v>
      </c>
      <c r="AH720">
        <f t="shared" si="302"/>
        <v>1.2132603191890106E-3</v>
      </c>
      <c r="AI720">
        <f t="shared" si="303"/>
        <v>1.3484100532531117E-2</v>
      </c>
      <c r="AJ720">
        <f t="shared" si="304"/>
        <v>1.1836723190287982E-2</v>
      </c>
      <c r="AK720">
        <f t="shared" si="305"/>
        <v>7.1875063566608846E-3</v>
      </c>
      <c r="AL720">
        <f t="shared" si="306"/>
        <v>7.1305696433494187E-3</v>
      </c>
      <c r="AM720">
        <f t="shared" si="307"/>
        <v>1.0623462871098971E-2</v>
      </c>
      <c r="AN720">
        <f t="shared" si="308"/>
        <v>5.9173093241604077E-3</v>
      </c>
      <c r="AO720">
        <v>0</v>
      </c>
      <c r="AP720">
        <f t="shared" si="309"/>
        <v>1.258088340298923E-2</v>
      </c>
      <c r="AQ720">
        <f t="shared" si="310"/>
        <v>6.2842892271189965E-3</v>
      </c>
      <c r="AR720">
        <v>1</v>
      </c>
      <c r="AS720">
        <f>AR720*'MRIP Selectivity'!$N$35</f>
        <v>6.2965941758702333E-3</v>
      </c>
      <c r="AT720">
        <f>AR720*'MRIP Selectivity'!$O$35</f>
        <v>6.2842892271189965E-3</v>
      </c>
      <c r="AU720">
        <f>AR720*'MRIP Selectivity'!$P$35</f>
        <v>9.0321712954188795E-4</v>
      </c>
      <c r="AV720">
        <v>1</v>
      </c>
      <c r="AW720">
        <f t="shared" si="311"/>
        <v>5</v>
      </c>
      <c r="AX720">
        <f t="shared" si="290"/>
        <v>0</v>
      </c>
      <c r="AY720">
        <f t="shared" si="291"/>
        <v>0</v>
      </c>
      <c r="AZ720">
        <f t="shared" si="292"/>
        <v>0</v>
      </c>
      <c r="BA720">
        <v>631.82458113999996</v>
      </c>
      <c r="BB720">
        <v>631.82458113999996</v>
      </c>
    </row>
    <row r="721" spans="1:54" x14ac:dyDescent="0.25">
      <c r="A721" t="s">
        <v>1902</v>
      </c>
      <c r="B721" t="s">
        <v>3</v>
      </c>
      <c r="C721">
        <v>2014</v>
      </c>
      <c r="D721">
        <v>2</v>
      </c>
      <c r="E721">
        <v>4</v>
      </c>
      <c r="F721" t="s">
        <v>1849</v>
      </c>
      <c r="G721" t="s">
        <v>1769</v>
      </c>
      <c r="H721" t="s">
        <v>1891</v>
      </c>
      <c r="I721" t="s">
        <v>1812</v>
      </c>
      <c r="J721" t="s">
        <v>1767</v>
      </c>
      <c r="K721" t="str">
        <f t="shared" si="293"/>
        <v>Inshore</v>
      </c>
      <c r="L721">
        <v>0</v>
      </c>
      <c r="M721">
        <f t="shared" si="286"/>
        <v>0</v>
      </c>
      <c r="N721">
        <f t="shared" si="294"/>
        <v>1.258088340298923E-2</v>
      </c>
      <c r="O721">
        <f t="shared" si="295"/>
        <v>6.2842892271189965E-3</v>
      </c>
      <c r="P721">
        <v>0</v>
      </c>
      <c r="Q721">
        <f t="shared" si="296"/>
        <v>0</v>
      </c>
      <c r="R721">
        <v>0</v>
      </c>
      <c r="S721">
        <f t="shared" si="287"/>
        <v>0</v>
      </c>
      <c r="T721">
        <f t="shared" si="297"/>
        <v>0</v>
      </c>
      <c r="U721">
        <f t="shared" si="288"/>
        <v>1.0623462871098971E-2</v>
      </c>
      <c r="V721">
        <f t="shared" si="298"/>
        <v>0.84441310922369939</v>
      </c>
      <c r="W721">
        <f t="shared" si="289"/>
        <v>5.9173093241604077E-3</v>
      </c>
      <c r="X721">
        <f t="shared" si="299"/>
        <v>0.94160359434525431</v>
      </c>
      <c r="Y721">
        <v>1</v>
      </c>
      <c r="Z721">
        <f>Y721*'MRIP Selectivity'!$N$35</f>
        <v>6.2965941758702333E-3</v>
      </c>
      <c r="AA721">
        <f>Y721*'MRIP Selectivity'!$O$35</f>
        <v>6.2842892271189965E-3</v>
      </c>
      <c r="AB721">
        <f>Y721*'MRIP Selectivity'!$P$35</f>
        <v>9.0321712954188795E-4</v>
      </c>
      <c r="AC721">
        <v>0.74741255597723821</v>
      </c>
      <c r="AD721">
        <v>0.94160359434525442</v>
      </c>
      <c r="AE721">
        <v>1.3432654004296583</v>
      </c>
      <c r="AF721">
        <f t="shared" si="300"/>
        <v>4.7061535469385633E-3</v>
      </c>
      <c r="AG721">
        <f t="shared" si="301"/>
        <v>5.9173093241604077E-3</v>
      </c>
      <c r="AH721">
        <f t="shared" si="302"/>
        <v>1.2132603191890106E-3</v>
      </c>
      <c r="AI721">
        <f t="shared" si="303"/>
        <v>1.3484100532531117E-2</v>
      </c>
      <c r="AJ721">
        <f t="shared" si="304"/>
        <v>1.1836723190287982E-2</v>
      </c>
      <c r="AK721">
        <f t="shared" si="305"/>
        <v>7.1875063566608846E-3</v>
      </c>
      <c r="AL721">
        <f t="shared" si="306"/>
        <v>7.1305696433494187E-3</v>
      </c>
      <c r="AM721">
        <f t="shared" si="307"/>
        <v>1.0623462871098971E-2</v>
      </c>
      <c r="AN721">
        <f t="shared" si="308"/>
        <v>5.9173093241604077E-3</v>
      </c>
      <c r="AO721">
        <v>0</v>
      </c>
      <c r="AP721">
        <f t="shared" si="309"/>
        <v>1.258088340298923E-2</v>
      </c>
      <c r="AQ721">
        <f t="shared" si="310"/>
        <v>6.2842892271189965E-3</v>
      </c>
      <c r="AR721">
        <v>1</v>
      </c>
      <c r="AS721">
        <f>AR721*'MRIP Selectivity'!$N$35</f>
        <v>6.2965941758702333E-3</v>
      </c>
      <c r="AT721">
        <f>AR721*'MRIP Selectivity'!$O$35</f>
        <v>6.2842892271189965E-3</v>
      </c>
      <c r="AU721">
        <f>AR721*'MRIP Selectivity'!$P$35</f>
        <v>9.0321712954188795E-4</v>
      </c>
      <c r="AV721">
        <v>3</v>
      </c>
      <c r="AW721">
        <f t="shared" si="311"/>
        <v>15</v>
      </c>
      <c r="AX721">
        <f t="shared" si="290"/>
        <v>0</v>
      </c>
      <c r="AY721">
        <f t="shared" si="291"/>
        <v>0</v>
      </c>
      <c r="AZ721">
        <f t="shared" si="292"/>
        <v>0</v>
      </c>
      <c r="BA721">
        <v>348.03410014000002</v>
      </c>
      <c r="BB721">
        <v>348.03410014000002</v>
      </c>
    </row>
    <row r="722" spans="1:54" x14ac:dyDescent="0.25">
      <c r="A722" t="s">
        <v>671</v>
      </c>
      <c r="B722" t="s">
        <v>3</v>
      </c>
      <c r="C722">
        <v>2014</v>
      </c>
      <c r="D722">
        <v>2</v>
      </c>
      <c r="E722">
        <v>4</v>
      </c>
      <c r="F722" t="s">
        <v>1843</v>
      </c>
      <c r="G722" t="s">
        <v>1769</v>
      </c>
      <c r="H722" t="s">
        <v>1891</v>
      </c>
      <c r="I722" t="s">
        <v>1812</v>
      </c>
      <c r="J722" t="s">
        <v>1819</v>
      </c>
      <c r="K722" t="str">
        <f t="shared" si="293"/>
        <v>Offshore</v>
      </c>
      <c r="L722">
        <v>3</v>
      </c>
      <c r="M722">
        <f t="shared" si="286"/>
        <v>4265.0502372000001</v>
      </c>
      <c r="N722">
        <f t="shared" si="294"/>
        <v>3.5283971029255476</v>
      </c>
      <c r="O722">
        <f t="shared" si="295"/>
        <v>3.2639401475389977</v>
      </c>
      <c r="P722">
        <v>42.598425196850393</v>
      </c>
      <c r="Q722">
        <f t="shared" si="296"/>
        <v>14.199475065616797</v>
      </c>
      <c r="R722">
        <v>4.2527869743487967</v>
      </c>
      <c r="S722">
        <f t="shared" si="287"/>
        <v>6046.1166979024683</v>
      </c>
      <c r="T722">
        <f t="shared" si="297"/>
        <v>1.4175956581162656</v>
      </c>
      <c r="U722">
        <f t="shared" si="288"/>
        <v>4.6989724149349534</v>
      </c>
      <c r="V722">
        <f t="shared" si="298"/>
        <v>1.3317583814584903</v>
      </c>
      <c r="W722">
        <f t="shared" si="289"/>
        <v>4.5013139659635337</v>
      </c>
      <c r="X722">
        <f t="shared" si="299"/>
        <v>1.3791043225340736</v>
      </c>
      <c r="Y722">
        <v>42</v>
      </c>
      <c r="Z722">
        <f>Y722*'MRIP Selectivity'!$N$35</f>
        <v>0.26445695538654979</v>
      </c>
      <c r="AA722">
        <f>Y722*'MRIP Selectivity'!$O$35</f>
        <v>0.26394014753899786</v>
      </c>
      <c r="AB722">
        <f>Y722*'MRIP Selectivity'!$P$35</f>
        <v>3.7935119440759293E-2</v>
      </c>
      <c r="AC722">
        <v>0.74741255597723821</v>
      </c>
      <c r="AD722">
        <v>0.94160359434525442</v>
      </c>
      <c r="AE722">
        <v>1.3432654004296583</v>
      </c>
      <c r="AF722">
        <f t="shared" si="300"/>
        <v>0.19765844897141963</v>
      </c>
      <c r="AG722">
        <f t="shared" si="301"/>
        <v>0.24852699161473715</v>
      </c>
      <c r="AH722">
        <f t="shared" si="302"/>
        <v>5.0956933405938445E-2</v>
      </c>
      <c r="AI722">
        <f t="shared" si="303"/>
        <v>0.56633222236630698</v>
      </c>
      <c r="AJ722">
        <f t="shared" si="304"/>
        <v>0.49714237399209521</v>
      </c>
      <c r="AK722">
        <f t="shared" si="305"/>
        <v>0.30187526697975714</v>
      </c>
      <c r="AL722">
        <f t="shared" si="306"/>
        <v>0.29948392502067561</v>
      </c>
      <c r="AM722">
        <f t="shared" si="307"/>
        <v>4.6989724149349534</v>
      </c>
      <c r="AN722">
        <f t="shared" si="308"/>
        <v>4.5013139659635337</v>
      </c>
      <c r="AO722">
        <v>3</v>
      </c>
      <c r="AP722">
        <f t="shared" si="309"/>
        <v>3.5283971029255476</v>
      </c>
      <c r="AQ722">
        <f t="shared" si="310"/>
        <v>3.2639401475389977</v>
      </c>
      <c r="AR722">
        <v>42</v>
      </c>
      <c r="AS722">
        <f>AR722*'MRIP Selectivity'!$N$35</f>
        <v>0.26445695538654979</v>
      </c>
      <c r="AT722">
        <f>AR722*'MRIP Selectivity'!$O$35</f>
        <v>0.26394014753899786</v>
      </c>
      <c r="AU722">
        <f>AR722*'MRIP Selectivity'!$P$35</f>
        <v>3.7935119440759293E-2</v>
      </c>
      <c r="AV722">
        <v>8</v>
      </c>
      <c r="AW722">
        <f t="shared" si="311"/>
        <v>40</v>
      </c>
      <c r="AX722">
        <f t="shared" si="290"/>
        <v>0</v>
      </c>
      <c r="AY722">
        <f t="shared" si="291"/>
        <v>0</v>
      </c>
      <c r="AZ722">
        <f t="shared" si="292"/>
        <v>0</v>
      </c>
      <c r="BA722">
        <v>1421.6834124</v>
      </c>
      <c r="BB722">
        <v>1421.6834124</v>
      </c>
    </row>
    <row r="723" spans="1:54" x14ac:dyDescent="0.25">
      <c r="A723" t="s">
        <v>672</v>
      </c>
      <c r="B723" t="s">
        <v>3</v>
      </c>
      <c r="C723">
        <v>2014</v>
      </c>
      <c r="D723">
        <v>3</v>
      </c>
      <c r="E723">
        <v>5</v>
      </c>
      <c r="F723" t="s">
        <v>1820</v>
      </c>
      <c r="G723" t="s">
        <v>1769</v>
      </c>
      <c r="H723" t="s">
        <v>1890</v>
      </c>
      <c r="I723" t="s">
        <v>1837</v>
      </c>
      <c r="J723" t="s">
        <v>1819</v>
      </c>
      <c r="K723" t="str">
        <f t="shared" si="293"/>
        <v>Offshore</v>
      </c>
      <c r="L723">
        <v>5.4387480144999998</v>
      </c>
      <c r="M723">
        <f t="shared" si="286"/>
        <v>13.312745258371192</v>
      </c>
      <c r="N723">
        <f t="shared" si="294"/>
        <v>6.696836354798922</v>
      </c>
      <c r="O723">
        <f t="shared" si="295"/>
        <v>6.0671769372118991</v>
      </c>
      <c r="P723">
        <v>77.084617527559061</v>
      </c>
      <c r="Q723">
        <f t="shared" si="296"/>
        <v>14.173228346311918</v>
      </c>
      <c r="R723">
        <v>8.8429103441488657</v>
      </c>
      <c r="S723">
        <f t="shared" si="287"/>
        <v>21.645314774726156</v>
      </c>
      <c r="T723">
        <f t="shared" si="297"/>
        <v>1.6259091836160056</v>
      </c>
      <c r="U723">
        <f t="shared" si="288"/>
        <v>9.905256631258764</v>
      </c>
      <c r="V723">
        <f t="shared" si="298"/>
        <v>1.479094919821462</v>
      </c>
      <c r="W723">
        <f t="shared" si="289"/>
        <v>9.434641276564907</v>
      </c>
      <c r="X723">
        <f t="shared" si="299"/>
        <v>1.5550298555987865</v>
      </c>
      <c r="Y723">
        <v>100</v>
      </c>
      <c r="Z723">
        <f>Y723*'MRIP Selectivity'!$N$35</f>
        <v>0.62965941758702337</v>
      </c>
      <c r="AA723">
        <f>Y723*'MRIP Selectivity'!$O$35</f>
        <v>0.62842892271189965</v>
      </c>
      <c r="AB723">
        <f>Y723*'MRIP Selectivity'!$P$35</f>
        <v>9.0321712954188796E-2</v>
      </c>
      <c r="AC723">
        <v>0.74741255597723821</v>
      </c>
      <c r="AD723">
        <v>0.94160359434525442</v>
      </c>
      <c r="AE723">
        <v>1.3432654004296583</v>
      </c>
      <c r="AF723">
        <f t="shared" si="300"/>
        <v>0.47061535469385629</v>
      </c>
      <c r="AG723">
        <f t="shared" si="301"/>
        <v>0.5917309324160408</v>
      </c>
      <c r="AH723">
        <f t="shared" si="302"/>
        <v>0.12132603191890107</v>
      </c>
      <c r="AI723">
        <f t="shared" si="303"/>
        <v>1.348410053253112</v>
      </c>
      <c r="AJ723">
        <f t="shared" si="304"/>
        <v>1.1836723190287981</v>
      </c>
      <c r="AK723">
        <f t="shared" si="305"/>
        <v>0.71875063566608843</v>
      </c>
      <c r="AL723">
        <f t="shared" si="306"/>
        <v>0.71305696433494181</v>
      </c>
      <c r="AM723">
        <f t="shared" si="307"/>
        <v>9.905256631258764</v>
      </c>
      <c r="AN723">
        <f t="shared" si="308"/>
        <v>9.434641276564907</v>
      </c>
      <c r="AO723">
        <v>4</v>
      </c>
      <c r="AP723">
        <f t="shared" si="309"/>
        <v>5.2580883402989222</v>
      </c>
      <c r="AQ723">
        <f t="shared" si="310"/>
        <v>4.6284289227118993</v>
      </c>
      <c r="AR723">
        <v>100</v>
      </c>
      <c r="AS723">
        <f>AR723*'MRIP Selectivity'!$N$35</f>
        <v>0.62965941758702337</v>
      </c>
      <c r="AT723">
        <f>AR723*'MRIP Selectivity'!$O$35</f>
        <v>0.62842892271189965</v>
      </c>
      <c r="AU723">
        <f>AR723*'MRIP Selectivity'!$P$35</f>
        <v>9.0321712954188796E-2</v>
      </c>
      <c r="AV723">
        <v>36</v>
      </c>
      <c r="AW723">
        <f t="shared" si="311"/>
        <v>180</v>
      </c>
      <c r="AX723">
        <f t="shared" si="290"/>
        <v>0</v>
      </c>
      <c r="AY723">
        <f t="shared" si="291"/>
        <v>0</v>
      </c>
      <c r="AZ723">
        <f t="shared" si="292"/>
        <v>0</v>
      </c>
      <c r="BA723">
        <v>2.4477591576000002</v>
      </c>
      <c r="BB723">
        <v>2.4477591576000002</v>
      </c>
    </row>
    <row r="724" spans="1:54" x14ac:dyDescent="0.25">
      <c r="A724" t="s">
        <v>673</v>
      </c>
      <c r="B724" t="s">
        <v>3</v>
      </c>
      <c r="C724">
        <v>2014</v>
      </c>
      <c r="D724">
        <v>3</v>
      </c>
      <c r="E724">
        <v>5</v>
      </c>
      <c r="F724" t="s">
        <v>1833</v>
      </c>
      <c r="G724" t="s">
        <v>1769</v>
      </c>
      <c r="H724" t="s">
        <v>1840</v>
      </c>
      <c r="I724" t="s">
        <v>1812</v>
      </c>
      <c r="J724" t="s">
        <v>1819</v>
      </c>
      <c r="K724" t="str">
        <f t="shared" si="293"/>
        <v>Offshore</v>
      </c>
      <c r="L724">
        <v>0</v>
      </c>
      <c r="M724">
        <f t="shared" si="286"/>
        <v>0</v>
      </c>
      <c r="N724">
        <f t="shared" si="294"/>
        <v>1.2580883402989231</v>
      </c>
      <c r="O724">
        <f t="shared" si="295"/>
        <v>0.62842892271189965</v>
      </c>
      <c r="P724">
        <v>0</v>
      </c>
      <c r="Q724">
        <f t="shared" si="296"/>
        <v>0</v>
      </c>
      <c r="R724">
        <v>0</v>
      </c>
      <c r="S724">
        <f t="shared" si="287"/>
        <v>0</v>
      </c>
      <c r="T724">
        <f t="shared" si="297"/>
        <v>0</v>
      </c>
      <c r="U724">
        <f t="shared" si="288"/>
        <v>1.062346287109897</v>
      </c>
      <c r="V724">
        <f t="shared" si="298"/>
        <v>0.84441310922369917</v>
      </c>
      <c r="W724">
        <f t="shared" si="289"/>
        <v>0.5917309324160408</v>
      </c>
      <c r="X724">
        <f t="shared" si="299"/>
        <v>0.94160359434525442</v>
      </c>
      <c r="Y724">
        <v>100</v>
      </c>
      <c r="Z724">
        <f>Y724*'MRIP Selectivity'!$N$35</f>
        <v>0.62965941758702337</v>
      </c>
      <c r="AA724">
        <f>Y724*'MRIP Selectivity'!$O$35</f>
        <v>0.62842892271189965</v>
      </c>
      <c r="AB724">
        <f>Y724*'MRIP Selectivity'!$P$35</f>
        <v>9.0321712954188796E-2</v>
      </c>
      <c r="AC724">
        <v>0.74741255597723821</v>
      </c>
      <c r="AD724">
        <v>0.94160359434525442</v>
      </c>
      <c r="AE724">
        <v>1.3432654004296583</v>
      </c>
      <c r="AF724">
        <f t="shared" si="300"/>
        <v>0.47061535469385629</v>
      </c>
      <c r="AG724">
        <f t="shared" si="301"/>
        <v>0.5917309324160408</v>
      </c>
      <c r="AH724">
        <f t="shared" si="302"/>
        <v>0.12132603191890107</v>
      </c>
      <c r="AI724">
        <f t="shared" si="303"/>
        <v>1.348410053253112</v>
      </c>
      <c r="AJ724">
        <f t="shared" si="304"/>
        <v>1.1836723190287981</v>
      </c>
      <c r="AK724">
        <f t="shared" si="305"/>
        <v>0.71875063566608843</v>
      </c>
      <c r="AL724">
        <f t="shared" si="306"/>
        <v>0.71305696433494181</v>
      </c>
      <c r="AM724">
        <f t="shared" si="307"/>
        <v>1.062346287109897</v>
      </c>
      <c r="AN724">
        <f t="shared" si="308"/>
        <v>0.5917309324160408</v>
      </c>
      <c r="AO724">
        <v>0</v>
      </c>
      <c r="AP724">
        <f t="shared" si="309"/>
        <v>1.2580883402989231</v>
      </c>
      <c r="AQ724">
        <f t="shared" si="310"/>
        <v>0.62842892271189965</v>
      </c>
      <c r="AR724">
        <v>100</v>
      </c>
      <c r="AS724">
        <f>AR724*'MRIP Selectivity'!$N$35</f>
        <v>0.62965941758702337</v>
      </c>
      <c r="AT724">
        <f>AR724*'MRIP Selectivity'!$O$35</f>
        <v>0.62842892271189965</v>
      </c>
      <c r="AU724">
        <f>AR724*'MRIP Selectivity'!$P$35</f>
        <v>9.0321712954188796E-2</v>
      </c>
      <c r="AV724">
        <v>4</v>
      </c>
      <c r="AW724">
        <f t="shared" si="311"/>
        <v>20</v>
      </c>
      <c r="AX724">
        <f t="shared" si="290"/>
        <v>0</v>
      </c>
      <c r="AY724">
        <f t="shared" si="291"/>
        <v>0</v>
      </c>
      <c r="AZ724">
        <f t="shared" si="292"/>
        <v>0</v>
      </c>
      <c r="BA724">
        <v>1275.8382537</v>
      </c>
      <c r="BB724">
        <v>1275.8382537</v>
      </c>
    </row>
    <row r="725" spans="1:54" x14ac:dyDescent="0.25">
      <c r="A725" t="s">
        <v>1903</v>
      </c>
      <c r="B725" t="s">
        <v>3</v>
      </c>
      <c r="C725">
        <v>2014</v>
      </c>
      <c r="D725">
        <v>3</v>
      </c>
      <c r="E725">
        <v>5</v>
      </c>
      <c r="F725" t="s">
        <v>1851</v>
      </c>
      <c r="G725" t="s">
        <v>1769</v>
      </c>
      <c r="H725" t="s">
        <v>1890</v>
      </c>
      <c r="I725" t="s">
        <v>1812</v>
      </c>
      <c r="J725" t="s">
        <v>1767</v>
      </c>
      <c r="K725" t="str">
        <f t="shared" si="293"/>
        <v>Inshore</v>
      </c>
      <c r="L725">
        <v>0</v>
      </c>
      <c r="M725">
        <f t="shared" si="286"/>
        <v>0</v>
      </c>
      <c r="N725">
        <f t="shared" si="294"/>
        <v>0.12580883402989229</v>
      </c>
      <c r="O725">
        <f t="shared" si="295"/>
        <v>6.2842892271189971E-2</v>
      </c>
      <c r="P725">
        <v>0</v>
      </c>
      <c r="Q725">
        <f t="shared" si="296"/>
        <v>0</v>
      </c>
      <c r="R725">
        <v>0</v>
      </c>
      <c r="S725">
        <f t="shared" si="287"/>
        <v>0</v>
      </c>
      <c r="T725">
        <f t="shared" si="297"/>
        <v>0</v>
      </c>
      <c r="U725">
        <f t="shared" si="288"/>
        <v>0.10623462871098971</v>
      </c>
      <c r="V725">
        <f t="shared" si="298"/>
        <v>0.84441310922369939</v>
      </c>
      <c r="W725">
        <f t="shared" si="289"/>
        <v>5.9173093241604087E-2</v>
      </c>
      <c r="X725">
        <f t="shared" si="299"/>
        <v>0.94160359434525442</v>
      </c>
      <c r="Y725">
        <v>10</v>
      </c>
      <c r="Z725">
        <f>Y725*'MRIP Selectivity'!$N$35</f>
        <v>6.2965941758702335E-2</v>
      </c>
      <c r="AA725">
        <f>Y725*'MRIP Selectivity'!$O$35</f>
        <v>6.2842892271189971E-2</v>
      </c>
      <c r="AB725">
        <f>Y725*'MRIP Selectivity'!$P$35</f>
        <v>9.0321712954188789E-3</v>
      </c>
      <c r="AC725">
        <v>0.74741255597723821</v>
      </c>
      <c r="AD725">
        <v>0.94160359434525442</v>
      </c>
      <c r="AE725">
        <v>1.3432654004296583</v>
      </c>
      <c r="AF725">
        <f t="shared" si="300"/>
        <v>4.7061535469385629E-2</v>
      </c>
      <c r="AG725">
        <f t="shared" si="301"/>
        <v>5.9173093241604087E-2</v>
      </c>
      <c r="AH725">
        <f t="shared" si="302"/>
        <v>1.2132603191890105E-2</v>
      </c>
      <c r="AI725">
        <f t="shared" si="303"/>
        <v>0.13484100532531118</v>
      </c>
      <c r="AJ725">
        <f t="shared" si="304"/>
        <v>0.11836723190287982</v>
      </c>
      <c r="AK725">
        <f t="shared" si="305"/>
        <v>7.1875063566608846E-2</v>
      </c>
      <c r="AL725">
        <f t="shared" si="306"/>
        <v>7.1305696433494187E-2</v>
      </c>
      <c r="AM725">
        <f t="shared" si="307"/>
        <v>0.10623462871098971</v>
      </c>
      <c r="AN725">
        <f t="shared" si="308"/>
        <v>5.9173093241604087E-2</v>
      </c>
      <c r="AO725">
        <v>0</v>
      </c>
      <c r="AP725">
        <f t="shared" si="309"/>
        <v>0.12580883402989229</v>
      </c>
      <c r="AQ725">
        <f t="shared" si="310"/>
        <v>6.2842892271189971E-2</v>
      </c>
      <c r="AR725">
        <v>10</v>
      </c>
      <c r="AS725">
        <f>AR725*'MRIP Selectivity'!$N$35</f>
        <v>6.2965941758702335E-2</v>
      </c>
      <c r="AT725">
        <f>AR725*'MRIP Selectivity'!$O$35</f>
        <v>6.2842892271189971E-2</v>
      </c>
      <c r="AU725">
        <f>AR725*'MRIP Selectivity'!$P$35</f>
        <v>9.0321712954188789E-3</v>
      </c>
      <c r="AV725">
        <v>2</v>
      </c>
      <c r="AW725">
        <f t="shared" si="311"/>
        <v>10</v>
      </c>
      <c r="AX725">
        <f t="shared" si="290"/>
        <v>0</v>
      </c>
      <c r="AY725">
        <f t="shared" si="291"/>
        <v>0</v>
      </c>
      <c r="AZ725">
        <f t="shared" si="292"/>
        <v>0</v>
      </c>
      <c r="BA725">
        <v>454.81624715999999</v>
      </c>
      <c r="BB725">
        <v>454.81624715999999</v>
      </c>
    </row>
    <row r="726" spans="1:54" x14ac:dyDescent="0.25">
      <c r="A726" t="s">
        <v>674</v>
      </c>
      <c r="B726" t="s">
        <v>3</v>
      </c>
      <c r="C726">
        <v>2014</v>
      </c>
      <c r="D726">
        <v>3</v>
      </c>
      <c r="E726">
        <v>6</v>
      </c>
      <c r="F726" t="s">
        <v>1848</v>
      </c>
      <c r="G726" t="s">
        <v>1769</v>
      </c>
      <c r="H726" t="s">
        <v>1890</v>
      </c>
      <c r="I726" t="s">
        <v>1812</v>
      </c>
      <c r="J726" t="s">
        <v>1819</v>
      </c>
      <c r="K726" t="str">
        <f t="shared" si="293"/>
        <v>Offshore</v>
      </c>
      <c r="L726">
        <v>0</v>
      </c>
      <c r="M726">
        <f t="shared" si="286"/>
        <v>0</v>
      </c>
      <c r="N726">
        <f t="shared" si="294"/>
        <v>0.11322795062690307</v>
      </c>
      <c r="O726">
        <f t="shared" si="295"/>
        <v>5.6558603044070968E-2</v>
      </c>
      <c r="P726">
        <v>0</v>
      </c>
      <c r="Q726">
        <f t="shared" si="296"/>
        <v>0</v>
      </c>
      <c r="R726">
        <v>0</v>
      </c>
      <c r="S726">
        <f t="shared" si="287"/>
        <v>0</v>
      </c>
      <c r="T726">
        <f t="shared" si="297"/>
        <v>0</v>
      </c>
      <c r="U726">
        <f t="shared" si="288"/>
        <v>9.5611165839890738E-2</v>
      </c>
      <c r="V726">
        <f t="shared" si="298"/>
        <v>0.84441310922369939</v>
      </c>
      <c r="W726">
        <f t="shared" si="289"/>
        <v>5.3255783917443671E-2</v>
      </c>
      <c r="X726">
        <f t="shared" si="299"/>
        <v>0.94160359434525442</v>
      </c>
      <c r="Y726">
        <v>9</v>
      </c>
      <c r="Z726">
        <f>Y726*'MRIP Selectivity'!$N$35</f>
        <v>5.6669347582832097E-2</v>
      </c>
      <c r="AA726">
        <f>Y726*'MRIP Selectivity'!$O$35</f>
        <v>5.6558603044070968E-2</v>
      </c>
      <c r="AB726">
        <f>Y726*'MRIP Selectivity'!$P$35</f>
        <v>8.1289541658769917E-3</v>
      </c>
      <c r="AC726">
        <v>0.74741255597723821</v>
      </c>
      <c r="AD726">
        <v>0.94160359434525442</v>
      </c>
      <c r="AE726">
        <v>1.3432654004296583</v>
      </c>
      <c r="AF726">
        <f t="shared" si="300"/>
        <v>4.2355381922447061E-2</v>
      </c>
      <c r="AG726">
        <f t="shared" si="301"/>
        <v>5.3255783917443671E-2</v>
      </c>
      <c r="AH726">
        <f t="shared" si="302"/>
        <v>1.0919342872701096E-2</v>
      </c>
      <c r="AI726">
        <f t="shared" si="303"/>
        <v>0.12135690479278005</v>
      </c>
      <c r="AJ726">
        <f t="shared" si="304"/>
        <v>0.10653050871259183</v>
      </c>
      <c r="AK726">
        <f t="shared" si="305"/>
        <v>6.4687557209947955E-2</v>
      </c>
      <c r="AL726">
        <f t="shared" si="306"/>
        <v>6.4175126790144768E-2</v>
      </c>
      <c r="AM726">
        <f t="shared" si="307"/>
        <v>9.5611165839890738E-2</v>
      </c>
      <c r="AN726">
        <f t="shared" si="308"/>
        <v>5.3255783917443671E-2</v>
      </c>
      <c r="AO726">
        <v>0</v>
      </c>
      <c r="AP726">
        <f t="shared" si="309"/>
        <v>0.11322795062690307</v>
      </c>
      <c r="AQ726">
        <f t="shared" si="310"/>
        <v>5.6558603044070968E-2</v>
      </c>
      <c r="AR726">
        <v>9</v>
      </c>
      <c r="AS726">
        <f>AR726*'MRIP Selectivity'!$N$35</f>
        <v>5.6669347582832097E-2</v>
      </c>
      <c r="AT726">
        <f>AR726*'MRIP Selectivity'!$O$35</f>
        <v>5.6558603044070968E-2</v>
      </c>
      <c r="AU726">
        <f>AR726*'MRIP Selectivity'!$P$35</f>
        <v>8.1289541658769917E-3</v>
      </c>
      <c r="AV726">
        <v>4</v>
      </c>
      <c r="AW726">
        <f t="shared" si="311"/>
        <v>20</v>
      </c>
      <c r="AX726">
        <f t="shared" si="290"/>
        <v>0</v>
      </c>
      <c r="AY726">
        <f t="shared" si="291"/>
        <v>0</v>
      </c>
      <c r="AZ726">
        <f t="shared" si="292"/>
        <v>0</v>
      </c>
      <c r="BA726">
        <v>612.97276506000003</v>
      </c>
      <c r="BB726">
        <v>612.97276506000003</v>
      </c>
    </row>
    <row r="727" spans="1:54" x14ac:dyDescent="0.25">
      <c r="A727" t="s">
        <v>675</v>
      </c>
      <c r="B727" t="s">
        <v>3</v>
      </c>
      <c r="C727">
        <v>2014</v>
      </c>
      <c r="D727">
        <v>3</v>
      </c>
      <c r="E727">
        <v>6</v>
      </c>
      <c r="F727" t="s">
        <v>1848</v>
      </c>
      <c r="G727" t="s">
        <v>1769</v>
      </c>
      <c r="H727" t="s">
        <v>1890</v>
      </c>
      <c r="I727" t="s">
        <v>1812</v>
      </c>
      <c r="J727" t="s">
        <v>1813</v>
      </c>
      <c r="K727" t="str">
        <f t="shared" si="293"/>
        <v>Inshore</v>
      </c>
      <c r="L727">
        <v>0</v>
      </c>
      <c r="M727">
        <f t="shared" si="286"/>
        <v>0</v>
      </c>
      <c r="N727">
        <f t="shared" si="294"/>
        <v>1.258088340298923E-2</v>
      </c>
      <c r="O727">
        <f t="shared" si="295"/>
        <v>6.2842892271189965E-3</v>
      </c>
      <c r="P727">
        <v>0</v>
      </c>
      <c r="Q727">
        <f t="shared" si="296"/>
        <v>0</v>
      </c>
      <c r="R727">
        <v>0</v>
      </c>
      <c r="S727">
        <f t="shared" si="287"/>
        <v>0</v>
      </c>
      <c r="T727">
        <f t="shared" si="297"/>
        <v>0</v>
      </c>
      <c r="U727">
        <f t="shared" si="288"/>
        <v>1.0623462871098971E-2</v>
      </c>
      <c r="V727">
        <f t="shared" si="298"/>
        <v>0.84441310922369939</v>
      </c>
      <c r="W727">
        <f t="shared" si="289"/>
        <v>5.9173093241604077E-3</v>
      </c>
      <c r="X727">
        <f t="shared" si="299"/>
        <v>0.94160359434525431</v>
      </c>
      <c r="Y727">
        <v>1</v>
      </c>
      <c r="Z727">
        <f>Y727*'MRIP Selectivity'!$N$35</f>
        <v>6.2965941758702333E-3</v>
      </c>
      <c r="AA727">
        <f>Y727*'MRIP Selectivity'!$O$35</f>
        <v>6.2842892271189965E-3</v>
      </c>
      <c r="AB727">
        <f>Y727*'MRIP Selectivity'!$P$35</f>
        <v>9.0321712954188795E-4</v>
      </c>
      <c r="AC727">
        <v>0.74741255597723821</v>
      </c>
      <c r="AD727">
        <v>0.94160359434525442</v>
      </c>
      <c r="AE727">
        <v>1.3432654004296583</v>
      </c>
      <c r="AF727">
        <f t="shared" si="300"/>
        <v>4.7061535469385633E-3</v>
      </c>
      <c r="AG727">
        <f t="shared" si="301"/>
        <v>5.9173093241604077E-3</v>
      </c>
      <c r="AH727">
        <f t="shared" si="302"/>
        <v>1.2132603191890106E-3</v>
      </c>
      <c r="AI727">
        <f t="shared" si="303"/>
        <v>1.3484100532531117E-2</v>
      </c>
      <c r="AJ727">
        <f t="shared" si="304"/>
        <v>1.1836723190287982E-2</v>
      </c>
      <c r="AK727">
        <f t="shared" si="305"/>
        <v>7.1875063566608846E-3</v>
      </c>
      <c r="AL727">
        <f t="shared" si="306"/>
        <v>7.1305696433494187E-3</v>
      </c>
      <c r="AM727">
        <f t="shared" si="307"/>
        <v>1.0623462871098971E-2</v>
      </c>
      <c r="AN727">
        <f t="shared" si="308"/>
        <v>5.9173093241604077E-3</v>
      </c>
      <c r="AO727">
        <v>0</v>
      </c>
      <c r="AP727">
        <f t="shared" si="309"/>
        <v>1.258088340298923E-2</v>
      </c>
      <c r="AQ727">
        <f t="shared" si="310"/>
        <v>6.2842892271189965E-3</v>
      </c>
      <c r="AR727">
        <v>1</v>
      </c>
      <c r="AS727">
        <f>AR727*'MRIP Selectivity'!$N$35</f>
        <v>6.2965941758702333E-3</v>
      </c>
      <c r="AT727">
        <f>AR727*'MRIP Selectivity'!$O$35</f>
        <v>6.2842892271189965E-3</v>
      </c>
      <c r="AU727">
        <f>AR727*'MRIP Selectivity'!$P$35</f>
        <v>9.0321712954188795E-4</v>
      </c>
      <c r="AV727">
        <v>1</v>
      </c>
      <c r="AW727">
        <f t="shared" si="311"/>
        <v>5</v>
      </c>
      <c r="AX727">
        <f t="shared" si="290"/>
        <v>0</v>
      </c>
      <c r="AY727">
        <f t="shared" si="291"/>
        <v>0</v>
      </c>
      <c r="AZ727">
        <f t="shared" si="292"/>
        <v>0</v>
      </c>
      <c r="BA727">
        <v>891.07179786999995</v>
      </c>
      <c r="BB727">
        <v>891.07179786999995</v>
      </c>
    </row>
    <row r="728" spans="1:54" x14ac:dyDescent="0.25">
      <c r="A728" t="s">
        <v>676</v>
      </c>
      <c r="B728" t="s">
        <v>3</v>
      </c>
      <c r="C728">
        <v>2014</v>
      </c>
      <c r="D728">
        <v>4</v>
      </c>
      <c r="E728">
        <v>7</v>
      </c>
      <c r="F728" t="s">
        <v>1851</v>
      </c>
      <c r="G728" t="s">
        <v>1769</v>
      </c>
      <c r="H728" t="s">
        <v>1890</v>
      </c>
      <c r="I728" t="s">
        <v>1837</v>
      </c>
      <c r="J728" t="s">
        <v>1819</v>
      </c>
      <c r="K728" t="str">
        <f t="shared" si="293"/>
        <v>Offshore</v>
      </c>
      <c r="L728">
        <v>0</v>
      </c>
      <c r="M728">
        <f t="shared" si="286"/>
        <v>0</v>
      </c>
      <c r="N728">
        <f t="shared" si="294"/>
        <v>0.50323533611956917</v>
      </c>
      <c r="O728">
        <f t="shared" si="295"/>
        <v>0.25137156908475988</v>
      </c>
      <c r="P728">
        <v>0</v>
      </c>
      <c r="Q728">
        <f t="shared" si="296"/>
        <v>0</v>
      </c>
      <c r="R728">
        <v>0</v>
      </c>
      <c r="S728">
        <f t="shared" si="287"/>
        <v>0</v>
      </c>
      <c r="T728">
        <f t="shared" si="297"/>
        <v>0</v>
      </c>
      <c r="U728">
        <f t="shared" si="288"/>
        <v>0.42493851484395884</v>
      </c>
      <c r="V728">
        <f t="shared" si="298"/>
        <v>0.84441310922369939</v>
      </c>
      <c r="W728">
        <f t="shared" si="289"/>
        <v>0.23669237296641635</v>
      </c>
      <c r="X728">
        <f t="shared" si="299"/>
        <v>0.94160359434525442</v>
      </c>
      <c r="Y728">
        <v>40</v>
      </c>
      <c r="Z728">
        <f>Y728*'MRIP Selectivity'!$N$35</f>
        <v>0.25186376703480934</v>
      </c>
      <c r="AA728">
        <f>Y728*'MRIP Selectivity'!$O$35</f>
        <v>0.25137156908475988</v>
      </c>
      <c r="AB728">
        <f>Y728*'MRIP Selectivity'!$P$35</f>
        <v>3.6128685181675516E-2</v>
      </c>
      <c r="AC728">
        <v>0.74741255597723821</v>
      </c>
      <c r="AD728">
        <v>0.94160359434525442</v>
      </c>
      <c r="AE728">
        <v>1.3432654004296583</v>
      </c>
      <c r="AF728">
        <f t="shared" si="300"/>
        <v>0.18824614187754252</v>
      </c>
      <c r="AG728">
        <f t="shared" si="301"/>
        <v>0.23669237296641635</v>
      </c>
      <c r="AH728">
        <f t="shared" si="302"/>
        <v>4.853041276756042E-2</v>
      </c>
      <c r="AI728">
        <f t="shared" si="303"/>
        <v>0.53936402130124472</v>
      </c>
      <c r="AJ728">
        <f t="shared" si="304"/>
        <v>0.47346892761151926</v>
      </c>
      <c r="AK728">
        <f t="shared" si="305"/>
        <v>0.28750025426643538</v>
      </c>
      <c r="AL728">
        <f t="shared" si="306"/>
        <v>0.28522278573397675</v>
      </c>
      <c r="AM728">
        <f t="shared" si="307"/>
        <v>0.42493851484395884</v>
      </c>
      <c r="AN728">
        <f t="shared" si="308"/>
        <v>0.23669237296641635</v>
      </c>
      <c r="AO728">
        <v>0</v>
      </c>
      <c r="AP728">
        <f t="shared" si="309"/>
        <v>0.50323533611956917</v>
      </c>
      <c r="AQ728">
        <f t="shared" si="310"/>
        <v>0.25137156908475988</v>
      </c>
      <c r="AR728">
        <v>40</v>
      </c>
      <c r="AS728">
        <f>AR728*'MRIP Selectivity'!$N$35</f>
        <v>0.25186376703480934</v>
      </c>
      <c r="AT728">
        <f>AR728*'MRIP Selectivity'!$O$35</f>
        <v>0.25137156908475988</v>
      </c>
      <c r="AU728">
        <f>AR728*'MRIP Selectivity'!$P$35</f>
        <v>3.6128685181675516E-2</v>
      </c>
      <c r="AV728">
        <v>24</v>
      </c>
      <c r="AW728">
        <f t="shared" si="311"/>
        <v>120</v>
      </c>
      <c r="AX728">
        <f t="shared" si="290"/>
        <v>0</v>
      </c>
      <c r="AY728">
        <f t="shared" si="291"/>
        <v>0</v>
      </c>
      <c r="AZ728">
        <f t="shared" si="292"/>
        <v>0</v>
      </c>
      <c r="BA728">
        <v>60.504265578999998</v>
      </c>
      <c r="BB728">
        <v>60.504265578999998</v>
      </c>
    </row>
    <row r="729" spans="1:54" x14ac:dyDescent="0.25">
      <c r="A729" t="s">
        <v>677</v>
      </c>
      <c r="B729" t="s">
        <v>3</v>
      </c>
      <c r="C729">
        <v>2014</v>
      </c>
      <c r="D729">
        <v>4</v>
      </c>
      <c r="E729">
        <v>7</v>
      </c>
      <c r="F729" t="s">
        <v>1835</v>
      </c>
      <c r="G729" t="s">
        <v>1769</v>
      </c>
      <c r="H729" t="s">
        <v>1891</v>
      </c>
      <c r="I729" t="s">
        <v>1837</v>
      </c>
      <c r="J729" t="s">
        <v>1819</v>
      </c>
      <c r="K729" t="str">
        <f t="shared" si="293"/>
        <v>Offshore</v>
      </c>
      <c r="L729">
        <v>17.059717098</v>
      </c>
      <c r="M729">
        <f t="shared" si="286"/>
        <v>1110.8931689130973</v>
      </c>
      <c r="N729">
        <f t="shared" si="294"/>
        <v>18.569423106358705</v>
      </c>
      <c r="O729">
        <f t="shared" si="295"/>
        <v>17.813831805254281</v>
      </c>
      <c r="P729">
        <v>234.89573725590552</v>
      </c>
      <c r="Q729">
        <f t="shared" si="296"/>
        <v>13.769028871143682</v>
      </c>
      <c r="R729">
        <v>21.187100872971033</v>
      </c>
      <c r="S729">
        <f t="shared" si="287"/>
        <v>1379.659785308841</v>
      </c>
      <c r="T729">
        <f t="shared" si="297"/>
        <v>1.2419374102900516</v>
      </c>
      <c r="U729">
        <f t="shared" si="288"/>
        <v>22.461916417502909</v>
      </c>
      <c r="V729">
        <f t="shared" si="298"/>
        <v>1.2096184296544625</v>
      </c>
      <c r="W729">
        <f t="shared" si="289"/>
        <v>21.897177991870283</v>
      </c>
      <c r="X729">
        <f t="shared" si="299"/>
        <v>1.2292233490950328</v>
      </c>
      <c r="Y729">
        <v>120</v>
      </c>
      <c r="Z729">
        <f>Y729*'MRIP Selectivity'!$N$35</f>
        <v>0.75559130110442796</v>
      </c>
      <c r="AA729">
        <f>Y729*'MRIP Selectivity'!$O$35</f>
        <v>0.75411470725427954</v>
      </c>
      <c r="AB729">
        <f>Y729*'MRIP Selectivity'!$P$35</f>
        <v>0.10838605554502656</v>
      </c>
      <c r="AC729">
        <v>0.74741255597723821</v>
      </c>
      <c r="AD729">
        <v>0.94160359434525442</v>
      </c>
      <c r="AE729">
        <v>1.3432654004296583</v>
      </c>
      <c r="AF729">
        <f t="shared" si="300"/>
        <v>0.56473842563262755</v>
      </c>
      <c r="AG729">
        <f t="shared" si="301"/>
        <v>0.71007711889924896</v>
      </c>
      <c r="AH729">
        <f t="shared" si="302"/>
        <v>0.14559123830268128</v>
      </c>
      <c r="AI729">
        <f t="shared" si="303"/>
        <v>1.6180920639037342</v>
      </c>
      <c r="AJ729">
        <f t="shared" si="304"/>
        <v>1.4204067828345579</v>
      </c>
      <c r="AK729">
        <f t="shared" si="305"/>
        <v>0.8625007627993061</v>
      </c>
      <c r="AL729">
        <f t="shared" si="306"/>
        <v>0.85566835720193024</v>
      </c>
      <c r="AM729">
        <f t="shared" si="307"/>
        <v>22.461916417502909</v>
      </c>
      <c r="AN729">
        <f t="shared" si="308"/>
        <v>21.897177991870283</v>
      </c>
      <c r="AO729">
        <v>16</v>
      </c>
      <c r="AP729">
        <f t="shared" si="309"/>
        <v>17.509706008358705</v>
      </c>
      <c r="AQ729">
        <f t="shared" si="310"/>
        <v>16.754114707254281</v>
      </c>
      <c r="AR729">
        <v>120</v>
      </c>
      <c r="AS729">
        <f>AR729*'MRIP Selectivity'!$N$35</f>
        <v>0.75559130110442796</v>
      </c>
      <c r="AT729">
        <f>AR729*'MRIP Selectivity'!$O$35</f>
        <v>0.75411470725427954</v>
      </c>
      <c r="AU729">
        <f>AR729*'MRIP Selectivity'!$P$35</f>
        <v>0.10838605554502656</v>
      </c>
      <c r="AV729">
        <v>36</v>
      </c>
      <c r="AW729">
        <f t="shared" si="311"/>
        <v>180</v>
      </c>
      <c r="AX729">
        <f t="shared" si="290"/>
        <v>0</v>
      </c>
      <c r="AY729">
        <f t="shared" si="291"/>
        <v>0</v>
      </c>
      <c r="AZ729">
        <f t="shared" si="292"/>
        <v>0</v>
      </c>
      <c r="BA729">
        <v>65.117912713999999</v>
      </c>
      <c r="BB729">
        <v>65.117912713999999</v>
      </c>
    </row>
    <row r="730" spans="1:54" x14ac:dyDescent="0.25">
      <c r="A730" t="s">
        <v>678</v>
      </c>
      <c r="B730" t="s">
        <v>3</v>
      </c>
      <c r="C730">
        <v>2014</v>
      </c>
      <c r="D730">
        <v>4</v>
      </c>
      <c r="E730">
        <v>7</v>
      </c>
      <c r="F730" t="s">
        <v>1839</v>
      </c>
      <c r="G730" t="s">
        <v>1769</v>
      </c>
      <c r="H730" t="s">
        <v>1890</v>
      </c>
      <c r="I730" t="s">
        <v>1824</v>
      </c>
      <c r="J730" t="s">
        <v>1767</v>
      </c>
      <c r="K730" t="str">
        <f t="shared" si="293"/>
        <v>Inshore</v>
      </c>
      <c r="L730">
        <v>0</v>
      </c>
      <c r="M730">
        <f t="shared" si="286"/>
        <v>0</v>
      </c>
      <c r="N730">
        <f t="shared" si="294"/>
        <v>5.0323533611956919E-2</v>
      </c>
      <c r="O730">
        <f t="shared" si="295"/>
        <v>2.5137156908475986E-2</v>
      </c>
      <c r="P730">
        <v>0</v>
      </c>
      <c r="Q730">
        <f t="shared" si="296"/>
        <v>0</v>
      </c>
      <c r="R730">
        <v>0</v>
      </c>
      <c r="S730">
        <f t="shared" si="287"/>
        <v>0</v>
      </c>
      <c r="T730">
        <f t="shared" si="297"/>
        <v>0</v>
      </c>
      <c r="U730">
        <f t="shared" si="288"/>
        <v>4.2493851484395884E-2</v>
      </c>
      <c r="V730">
        <f t="shared" si="298"/>
        <v>0.84441310922369939</v>
      </c>
      <c r="W730">
        <f t="shared" si="289"/>
        <v>2.3669237296641631E-2</v>
      </c>
      <c r="X730">
        <f t="shared" si="299"/>
        <v>0.94160359434525431</v>
      </c>
      <c r="Y730">
        <v>4</v>
      </c>
      <c r="Z730">
        <f>Y730*'MRIP Selectivity'!$N$35</f>
        <v>2.5186376703480933E-2</v>
      </c>
      <c r="AA730">
        <f>Y730*'MRIP Selectivity'!$O$35</f>
        <v>2.5137156908475986E-2</v>
      </c>
      <c r="AB730">
        <f>Y730*'MRIP Selectivity'!$P$35</f>
        <v>3.6128685181675518E-3</v>
      </c>
      <c r="AC730">
        <v>0.74741255597723821</v>
      </c>
      <c r="AD730">
        <v>0.94160359434525442</v>
      </c>
      <c r="AE730">
        <v>1.3432654004296583</v>
      </c>
      <c r="AF730">
        <f t="shared" si="300"/>
        <v>1.8824614187754253E-2</v>
      </c>
      <c r="AG730">
        <f t="shared" si="301"/>
        <v>2.3669237296641631E-2</v>
      </c>
      <c r="AH730">
        <f t="shared" si="302"/>
        <v>4.8530412767560423E-3</v>
      </c>
      <c r="AI730">
        <f t="shared" si="303"/>
        <v>5.3936402130124468E-2</v>
      </c>
      <c r="AJ730">
        <f t="shared" si="304"/>
        <v>4.7346892761151928E-2</v>
      </c>
      <c r="AK730">
        <f t="shared" si="305"/>
        <v>2.8750025426643538E-2</v>
      </c>
      <c r="AL730">
        <f t="shared" si="306"/>
        <v>2.8522278573397675E-2</v>
      </c>
      <c r="AM730">
        <f t="shared" si="307"/>
        <v>4.2493851484395884E-2</v>
      </c>
      <c r="AN730">
        <f t="shared" si="308"/>
        <v>2.3669237296641631E-2</v>
      </c>
      <c r="AO730">
        <v>0</v>
      </c>
      <c r="AP730">
        <f t="shared" si="309"/>
        <v>5.0323533611956919E-2</v>
      </c>
      <c r="AQ730">
        <f t="shared" si="310"/>
        <v>2.5137156908475986E-2</v>
      </c>
      <c r="AR730">
        <v>4</v>
      </c>
      <c r="AS730">
        <f>AR730*'MRIP Selectivity'!$N$35</f>
        <v>2.5186376703480933E-2</v>
      </c>
      <c r="AT730">
        <f>AR730*'MRIP Selectivity'!$O$35</f>
        <v>2.5137156908475986E-2</v>
      </c>
      <c r="AU730">
        <f>AR730*'MRIP Selectivity'!$P$35</f>
        <v>3.6128685181675518E-3</v>
      </c>
      <c r="AV730">
        <v>1</v>
      </c>
      <c r="AW730">
        <f t="shared" si="311"/>
        <v>5</v>
      </c>
      <c r="AX730">
        <f t="shared" si="290"/>
        <v>0</v>
      </c>
      <c r="AY730">
        <f t="shared" si="291"/>
        <v>0</v>
      </c>
      <c r="AZ730">
        <f t="shared" si="292"/>
        <v>0</v>
      </c>
      <c r="BA730">
        <v>199.14293243</v>
      </c>
      <c r="BB730">
        <v>199.14293243</v>
      </c>
    </row>
    <row r="731" spans="1:54" x14ac:dyDescent="0.25">
      <c r="A731" t="s">
        <v>679</v>
      </c>
      <c r="B731" t="s">
        <v>3</v>
      </c>
      <c r="C731">
        <v>2014</v>
      </c>
      <c r="D731">
        <v>4</v>
      </c>
      <c r="E731">
        <v>7</v>
      </c>
      <c r="F731" t="s">
        <v>1839</v>
      </c>
      <c r="G731" t="s">
        <v>1769</v>
      </c>
      <c r="H731" t="s">
        <v>1890</v>
      </c>
      <c r="I731" t="s">
        <v>1824</v>
      </c>
      <c r="J731" t="s">
        <v>1767</v>
      </c>
      <c r="K731" t="str">
        <f t="shared" si="293"/>
        <v>Inshore</v>
      </c>
      <c r="L731">
        <v>0</v>
      </c>
      <c r="M731">
        <f t="shared" si="286"/>
        <v>0</v>
      </c>
      <c r="N731">
        <f t="shared" si="294"/>
        <v>3.7742650208967693E-2</v>
      </c>
      <c r="O731">
        <f t="shared" si="295"/>
        <v>1.8852867681356991E-2</v>
      </c>
      <c r="P731">
        <v>0</v>
      </c>
      <c r="Q731">
        <f t="shared" si="296"/>
        <v>0</v>
      </c>
      <c r="R731">
        <v>0</v>
      </c>
      <c r="S731">
        <f t="shared" si="287"/>
        <v>0</v>
      </c>
      <c r="T731">
        <f t="shared" si="297"/>
        <v>0</v>
      </c>
      <c r="U731">
        <f t="shared" si="288"/>
        <v>3.1870388613296913E-2</v>
      </c>
      <c r="V731">
        <f t="shared" si="298"/>
        <v>0.84441310922369928</v>
      </c>
      <c r="W731">
        <f t="shared" si="289"/>
        <v>1.7751927972481225E-2</v>
      </c>
      <c r="X731">
        <f t="shared" si="299"/>
        <v>0.94160359434525442</v>
      </c>
      <c r="Y731">
        <v>3</v>
      </c>
      <c r="Z731">
        <f>Y731*'MRIP Selectivity'!$N$35</f>
        <v>1.8889782527610699E-2</v>
      </c>
      <c r="AA731">
        <f>Y731*'MRIP Selectivity'!$O$35</f>
        <v>1.8852867681356991E-2</v>
      </c>
      <c r="AB731">
        <f>Y731*'MRIP Selectivity'!$P$35</f>
        <v>2.7096513886256638E-3</v>
      </c>
      <c r="AC731">
        <v>0.74741255597723821</v>
      </c>
      <c r="AD731">
        <v>0.94160359434525442</v>
      </c>
      <c r="AE731">
        <v>1.3432654004296583</v>
      </c>
      <c r="AF731">
        <f t="shared" si="300"/>
        <v>1.4118460640815688E-2</v>
      </c>
      <c r="AG731">
        <f t="shared" si="301"/>
        <v>1.7751927972481225E-2</v>
      </c>
      <c r="AH731">
        <f t="shared" si="302"/>
        <v>3.6397809575670318E-3</v>
      </c>
      <c r="AI731">
        <f t="shared" si="303"/>
        <v>4.045230159759336E-2</v>
      </c>
      <c r="AJ731">
        <f t="shared" si="304"/>
        <v>3.5510169570863948E-2</v>
      </c>
      <c r="AK731">
        <f t="shared" si="305"/>
        <v>2.1562519069982654E-2</v>
      </c>
      <c r="AL731">
        <f t="shared" si="306"/>
        <v>2.1391708930048256E-2</v>
      </c>
      <c r="AM731">
        <f t="shared" si="307"/>
        <v>3.1870388613296913E-2</v>
      </c>
      <c r="AN731">
        <f t="shared" si="308"/>
        <v>1.7751927972481225E-2</v>
      </c>
      <c r="AO731">
        <v>0</v>
      </c>
      <c r="AP731">
        <f t="shared" si="309"/>
        <v>3.7742650208967693E-2</v>
      </c>
      <c r="AQ731">
        <f t="shared" si="310"/>
        <v>1.8852867681356991E-2</v>
      </c>
      <c r="AR731">
        <v>3</v>
      </c>
      <c r="AS731">
        <f>AR731*'MRIP Selectivity'!$N$35</f>
        <v>1.8889782527610699E-2</v>
      </c>
      <c r="AT731">
        <f>AR731*'MRIP Selectivity'!$O$35</f>
        <v>1.8852867681356991E-2</v>
      </c>
      <c r="AU731">
        <f>AR731*'MRIP Selectivity'!$P$35</f>
        <v>2.7096513886256638E-3</v>
      </c>
      <c r="AV731">
        <v>1</v>
      </c>
      <c r="AW731">
        <f t="shared" si="311"/>
        <v>5</v>
      </c>
      <c r="AX731">
        <f t="shared" si="290"/>
        <v>0</v>
      </c>
      <c r="AY731">
        <f t="shared" si="291"/>
        <v>0</v>
      </c>
      <c r="AZ731">
        <f t="shared" si="292"/>
        <v>0</v>
      </c>
      <c r="BA731">
        <v>199.14293243</v>
      </c>
      <c r="BB731">
        <v>199.14293243</v>
      </c>
    </row>
    <row r="732" spans="1:54" x14ac:dyDescent="0.25">
      <c r="A732" t="s">
        <v>680</v>
      </c>
      <c r="B732" t="s">
        <v>3</v>
      </c>
      <c r="C732">
        <v>2014</v>
      </c>
      <c r="D732">
        <v>4</v>
      </c>
      <c r="E732">
        <v>7</v>
      </c>
      <c r="F732" t="s">
        <v>1839</v>
      </c>
      <c r="G732" t="s">
        <v>1769</v>
      </c>
      <c r="H732" t="s">
        <v>1890</v>
      </c>
      <c r="I732" t="s">
        <v>1824</v>
      </c>
      <c r="J732" t="s">
        <v>1767</v>
      </c>
      <c r="K732" t="str">
        <f t="shared" si="293"/>
        <v>Inshore</v>
      </c>
      <c r="L732">
        <v>0</v>
      </c>
      <c r="M732">
        <f t="shared" si="286"/>
        <v>0</v>
      </c>
      <c r="N732">
        <f t="shared" si="294"/>
        <v>3.7742650208967693E-2</v>
      </c>
      <c r="O732">
        <f t="shared" si="295"/>
        <v>1.8852867681356991E-2</v>
      </c>
      <c r="P732">
        <v>0</v>
      </c>
      <c r="Q732">
        <f t="shared" si="296"/>
        <v>0</v>
      </c>
      <c r="R732">
        <v>0</v>
      </c>
      <c r="S732">
        <f t="shared" si="287"/>
        <v>0</v>
      </c>
      <c r="T732">
        <f t="shared" si="297"/>
        <v>0</v>
      </c>
      <c r="U732">
        <f t="shared" si="288"/>
        <v>3.1870388613296913E-2</v>
      </c>
      <c r="V732">
        <f t="shared" si="298"/>
        <v>0.84441310922369928</v>
      </c>
      <c r="W732">
        <f t="shared" si="289"/>
        <v>1.7751927972481225E-2</v>
      </c>
      <c r="X732">
        <f t="shared" si="299"/>
        <v>0.94160359434525442</v>
      </c>
      <c r="Y732">
        <v>3</v>
      </c>
      <c r="Z732">
        <f>Y732*'MRIP Selectivity'!$N$35</f>
        <v>1.8889782527610699E-2</v>
      </c>
      <c r="AA732">
        <f>Y732*'MRIP Selectivity'!$O$35</f>
        <v>1.8852867681356991E-2</v>
      </c>
      <c r="AB732">
        <f>Y732*'MRIP Selectivity'!$P$35</f>
        <v>2.7096513886256638E-3</v>
      </c>
      <c r="AC732">
        <v>0.74741255597723821</v>
      </c>
      <c r="AD732">
        <v>0.94160359434525442</v>
      </c>
      <c r="AE732">
        <v>1.3432654004296583</v>
      </c>
      <c r="AF732">
        <f t="shared" si="300"/>
        <v>1.4118460640815688E-2</v>
      </c>
      <c r="AG732">
        <f t="shared" si="301"/>
        <v>1.7751927972481225E-2</v>
      </c>
      <c r="AH732">
        <f t="shared" si="302"/>
        <v>3.6397809575670318E-3</v>
      </c>
      <c r="AI732">
        <f t="shared" si="303"/>
        <v>4.045230159759336E-2</v>
      </c>
      <c r="AJ732">
        <f t="shared" si="304"/>
        <v>3.5510169570863948E-2</v>
      </c>
      <c r="AK732">
        <f t="shared" si="305"/>
        <v>2.1562519069982654E-2</v>
      </c>
      <c r="AL732">
        <f t="shared" si="306"/>
        <v>2.1391708930048256E-2</v>
      </c>
      <c r="AM732">
        <f t="shared" si="307"/>
        <v>3.1870388613296913E-2</v>
      </c>
      <c r="AN732">
        <f t="shared" si="308"/>
        <v>1.7751927972481225E-2</v>
      </c>
      <c r="AO732">
        <v>0</v>
      </c>
      <c r="AP732">
        <f t="shared" si="309"/>
        <v>3.7742650208967693E-2</v>
      </c>
      <c r="AQ732">
        <f t="shared" si="310"/>
        <v>1.8852867681356991E-2</v>
      </c>
      <c r="AR732">
        <v>3</v>
      </c>
      <c r="AS732">
        <f>AR732*'MRIP Selectivity'!$N$35</f>
        <v>1.8889782527610699E-2</v>
      </c>
      <c r="AT732">
        <f>AR732*'MRIP Selectivity'!$O$35</f>
        <v>1.8852867681356991E-2</v>
      </c>
      <c r="AU732">
        <f>AR732*'MRIP Selectivity'!$P$35</f>
        <v>2.7096513886256638E-3</v>
      </c>
      <c r="AV732">
        <v>1</v>
      </c>
      <c r="AW732">
        <f t="shared" si="311"/>
        <v>5</v>
      </c>
      <c r="AX732">
        <f t="shared" si="290"/>
        <v>0</v>
      </c>
      <c r="AY732">
        <f t="shared" si="291"/>
        <v>0</v>
      </c>
      <c r="AZ732">
        <f t="shared" si="292"/>
        <v>0</v>
      </c>
      <c r="BA732">
        <v>199.14293243</v>
      </c>
      <c r="BB732">
        <v>199.14293243</v>
      </c>
    </row>
    <row r="733" spans="1:54" x14ac:dyDescent="0.25">
      <c r="A733" t="s">
        <v>681</v>
      </c>
      <c r="B733" t="s">
        <v>3</v>
      </c>
      <c r="C733">
        <v>2014</v>
      </c>
      <c r="D733">
        <v>4</v>
      </c>
      <c r="E733">
        <v>7</v>
      </c>
      <c r="F733" t="s">
        <v>1841</v>
      </c>
      <c r="G733" t="s">
        <v>1769</v>
      </c>
      <c r="H733" t="s">
        <v>1891</v>
      </c>
      <c r="I733" t="s">
        <v>1837</v>
      </c>
      <c r="J733" t="s">
        <v>1819</v>
      </c>
      <c r="K733" t="str">
        <f t="shared" si="293"/>
        <v>Offshore</v>
      </c>
      <c r="L733">
        <v>1</v>
      </c>
      <c r="M733">
        <f t="shared" si="286"/>
        <v>40.353660955000002</v>
      </c>
      <c r="N733">
        <f t="shared" si="294"/>
        <v>1.2012941344478278</v>
      </c>
      <c r="O733">
        <f t="shared" si="295"/>
        <v>1.100548627633904</v>
      </c>
      <c r="P733">
        <v>14.291338582677165</v>
      </c>
      <c r="Q733">
        <f t="shared" si="296"/>
        <v>14.291338582677165</v>
      </c>
      <c r="R733">
        <v>1.2125424420168269</v>
      </c>
      <c r="S733">
        <f t="shared" si="287"/>
        <v>48.930526598694783</v>
      </c>
      <c r="T733">
        <f t="shared" si="297"/>
        <v>1.2125424420168269</v>
      </c>
      <c r="U733">
        <f t="shared" si="288"/>
        <v>1.3825178479544105</v>
      </c>
      <c r="V733">
        <f t="shared" si="298"/>
        <v>1.1508570701461733</v>
      </c>
      <c r="W733">
        <f t="shared" si="289"/>
        <v>1.3072193912033934</v>
      </c>
      <c r="X733">
        <f t="shared" si="299"/>
        <v>1.1877888521962139</v>
      </c>
      <c r="Y733">
        <v>16</v>
      </c>
      <c r="Z733">
        <f>Y733*'MRIP Selectivity'!$N$35</f>
        <v>0.10074550681392373</v>
      </c>
      <c r="AA733">
        <f>Y733*'MRIP Selectivity'!$O$35</f>
        <v>0.10054862763390394</v>
      </c>
      <c r="AB733">
        <f>Y733*'MRIP Selectivity'!$P$35</f>
        <v>1.4451474072670207E-2</v>
      </c>
      <c r="AC733">
        <v>0.74741255597723821</v>
      </c>
      <c r="AD733">
        <v>0.94160359434525442</v>
      </c>
      <c r="AE733">
        <v>1.3432654004296583</v>
      </c>
      <c r="AF733">
        <f t="shared" si="300"/>
        <v>7.5298456751017012E-2</v>
      </c>
      <c r="AG733">
        <f t="shared" si="301"/>
        <v>9.4676949186566522E-2</v>
      </c>
      <c r="AH733">
        <f t="shared" si="302"/>
        <v>1.9412165107024169E-2</v>
      </c>
      <c r="AI733">
        <f t="shared" si="303"/>
        <v>0.21574560852049787</v>
      </c>
      <c r="AJ733">
        <f t="shared" si="304"/>
        <v>0.18938757104460771</v>
      </c>
      <c r="AK733">
        <f t="shared" si="305"/>
        <v>0.11500010170657415</v>
      </c>
      <c r="AL733">
        <f t="shared" si="306"/>
        <v>0.1140891142935907</v>
      </c>
      <c r="AM733">
        <f t="shared" si="307"/>
        <v>1.3825178479544105</v>
      </c>
      <c r="AN733">
        <f t="shared" si="308"/>
        <v>1.3072193912033934</v>
      </c>
      <c r="AO733">
        <v>1</v>
      </c>
      <c r="AP733">
        <f t="shared" si="309"/>
        <v>1.2012941344478278</v>
      </c>
      <c r="AQ733">
        <f t="shared" si="310"/>
        <v>1.100548627633904</v>
      </c>
      <c r="AR733">
        <v>16</v>
      </c>
      <c r="AS733">
        <f>AR733*'MRIP Selectivity'!$N$35</f>
        <v>0.10074550681392373</v>
      </c>
      <c r="AT733">
        <f>AR733*'MRIP Selectivity'!$O$35</f>
        <v>0.10054862763390394</v>
      </c>
      <c r="AU733">
        <f>AR733*'MRIP Selectivity'!$P$35</f>
        <v>1.4451474072670207E-2</v>
      </c>
      <c r="AV733">
        <v>25</v>
      </c>
      <c r="AW733">
        <f t="shared" si="311"/>
        <v>125</v>
      </c>
      <c r="AX733">
        <f t="shared" si="290"/>
        <v>0</v>
      </c>
      <c r="AY733">
        <f t="shared" si="291"/>
        <v>0</v>
      </c>
      <c r="AZ733">
        <f t="shared" si="292"/>
        <v>0</v>
      </c>
      <c r="BA733">
        <v>40.353660955000002</v>
      </c>
      <c r="BB733">
        <v>40.353660955000002</v>
      </c>
    </row>
    <row r="734" spans="1:54" x14ac:dyDescent="0.25">
      <c r="A734" t="s">
        <v>682</v>
      </c>
      <c r="B734" t="s">
        <v>3</v>
      </c>
      <c r="C734">
        <v>2014</v>
      </c>
      <c r="D734">
        <v>4</v>
      </c>
      <c r="E734">
        <v>7</v>
      </c>
      <c r="F734" t="s">
        <v>1860</v>
      </c>
      <c r="G734" t="s">
        <v>1769</v>
      </c>
      <c r="H734" t="s">
        <v>1891</v>
      </c>
      <c r="I734" t="s">
        <v>1837</v>
      </c>
      <c r="J734" t="s">
        <v>1819</v>
      </c>
      <c r="K734" t="str">
        <f t="shared" si="293"/>
        <v>Offshore</v>
      </c>
      <c r="L734">
        <v>0</v>
      </c>
      <c r="M734">
        <f t="shared" si="286"/>
        <v>0</v>
      </c>
      <c r="N734">
        <f t="shared" si="294"/>
        <v>0.22645590125380613</v>
      </c>
      <c r="O734">
        <f t="shared" si="295"/>
        <v>0.11311720608814194</v>
      </c>
      <c r="P734">
        <v>0</v>
      </c>
      <c r="Q734">
        <f t="shared" si="296"/>
        <v>0</v>
      </c>
      <c r="R734">
        <v>0</v>
      </c>
      <c r="S734">
        <f t="shared" si="287"/>
        <v>0</v>
      </c>
      <c r="T734">
        <f t="shared" si="297"/>
        <v>0</v>
      </c>
      <c r="U734">
        <f t="shared" si="288"/>
        <v>0.19122233167978148</v>
      </c>
      <c r="V734">
        <f t="shared" si="298"/>
        <v>0.84441310922369939</v>
      </c>
      <c r="W734">
        <f t="shared" si="289"/>
        <v>0.10651156783488734</v>
      </c>
      <c r="X734">
        <f t="shared" si="299"/>
        <v>0.94160359434525442</v>
      </c>
      <c r="Y734">
        <v>18</v>
      </c>
      <c r="Z734">
        <f>Y734*'MRIP Selectivity'!$N$35</f>
        <v>0.11333869516566419</v>
      </c>
      <c r="AA734">
        <f>Y734*'MRIP Selectivity'!$O$35</f>
        <v>0.11311720608814194</v>
      </c>
      <c r="AB734">
        <f>Y734*'MRIP Selectivity'!$P$35</f>
        <v>1.6257908331753983E-2</v>
      </c>
      <c r="AC734">
        <v>0.74741255597723821</v>
      </c>
      <c r="AD734">
        <v>0.94160359434525442</v>
      </c>
      <c r="AE734">
        <v>1.3432654004296583</v>
      </c>
      <c r="AF734">
        <f t="shared" si="300"/>
        <v>8.4710763844894121E-2</v>
      </c>
      <c r="AG734">
        <f t="shared" si="301"/>
        <v>0.10651156783488734</v>
      </c>
      <c r="AH734">
        <f t="shared" si="302"/>
        <v>2.1838685745402191E-2</v>
      </c>
      <c r="AI734">
        <f t="shared" si="303"/>
        <v>0.2427138095855601</v>
      </c>
      <c r="AJ734">
        <f t="shared" si="304"/>
        <v>0.21306101742518366</v>
      </c>
      <c r="AK734">
        <f t="shared" si="305"/>
        <v>0.12937511441989591</v>
      </c>
      <c r="AL734">
        <f t="shared" si="306"/>
        <v>0.12835025358028954</v>
      </c>
      <c r="AM734">
        <f t="shared" si="307"/>
        <v>0.19122233167978148</v>
      </c>
      <c r="AN734">
        <f t="shared" si="308"/>
        <v>0.10651156783488734</v>
      </c>
      <c r="AO734">
        <v>0</v>
      </c>
      <c r="AP734">
        <f t="shared" si="309"/>
        <v>0.22645590125380613</v>
      </c>
      <c r="AQ734">
        <f t="shared" si="310"/>
        <v>0.11311720608814194</v>
      </c>
      <c r="AR734">
        <v>18</v>
      </c>
      <c r="AS734">
        <f>AR734*'MRIP Selectivity'!$N$35</f>
        <v>0.11333869516566419</v>
      </c>
      <c r="AT734">
        <f>AR734*'MRIP Selectivity'!$O$35</f>
        <v>0.11311720608814194</v>
      </c>
      <c r="AU734">
        <f>AR734*'MRIP Selectivity'!$P$35</f>
        <v>1.6257908331753983E-2</v>
      </c>
      <c r="AV734">
        <v>8</v>
      </c>
      <c r="AW734">
        <f t="shared" si="311"/>
        <v>40</v>
      </c>
      <c r="AX734">
        <f t="shared" si="290"/>
        <v>0</v>
      </c>
      <c r="AY734">
        <f t="shared" si="291"/>
        <v>0</v>
      </c>
      <c r="AZ734">
        <f t="shared" si="292"/>
        <v>0</v>
      </c>
      <c r="BA734">
        <v>30.950003937999998</v>
      </c>
      <c r="BB734">
        <v>30.950003937999998</v>
      </c>
    </row>
    <row r="735" spans="1:54" x14ac:dyDescent="0.25">
      <c r="A735" t="s">
        <v>683</v>
      </c>
      <c r="B735" t="s">
        <v>3</v>
      </c>
      <c r="C735">
        <v>2014</v>
      </c>
      <c r="D735">
        <v>4</v>
      </c>
      <c r="E735">
        <v>8</v>
      </c>
      <c r="F735" t="s">
        <v>1848</v>
      </c>
      <c r="G735" t="s">
        <v>1769</v>
      </c>
      <c r="H735" t="s">
        <v>1891</v>
      </c>
      <c r="I735" t="s">
        <v>1837</v>
      </c>
      <c r="J735" t="s">
        <v>1767</v>
      </c>
      <c r="K735" t="str">
        <f t="shared" si="293"/>
        <v>Inshore</v>
      </c>
      <c r="L735">
        <v>0</v>
      </c>
      <c r="M735">
        <f t="shared" si="286"/>
        <v>0</v>
      </c>
      <c r="N735">
        <f t="shared" si="294"/>
        <v>0.54097798632853689</v>
      </c>
      <c r="O735">
        <f t="shared" si="295"/>
        <v>0.27022443676611685</v>
      </c>
      <c r="P735">
        <v>0</v>
      </c>
      <c r="Q735">
        <f t="shared" si="296"/>
        <v>0</v>
      </c>
      <c r="R735">
        <v>0</v>
      </c>
      <c r="S735">
        <f t="shared" si="287"/>
        <v>0</v>
      </c>
      <c r="T735">
        <f t="shared" si="297"/>
        <v>0</v>
      </c>
      <c r="U735">
        <f t="shared" si="288"/>
        <v>0.45680890345725572</v>
      </c>
      <c r="V735">
        <f t="shared" si="298"/>
        <v>0.84441310922369928</v>
      </c>
      <c r="W735">
        <f t="shared" si="289"/>
        <v>0.25444430093889753</v>
      </c>
      <c r="X735">
        <f t="shared" si="299"/>
        <v>0.94160359434525431</v>
      </c>
      <c r="Y735">
        <v>43</v>
      </c>
      <c r="Z735">
        <f>Y735*'MRIP Selectivity'!$N$35</f>
        <v>0.27075354956242004</v>
      </c>
      <c r="AA735">
        <f>Y735*'MRIP Selectivity'!$O$35</f>
        <v>0.27022443676611685</v>
      </c>
      <c r="AB735">
        <f>Y735*'MRIP Selectivity'!$P$35</f>
        <v>3.8838336570301182E-2</v>
      </c>
      <c r="AC735">
        <v>0.74741255597723821</v>
      </c>
      <c r="AD735">
        <v>0.94160359434525442</v>
      </c>
      <c r="AE735">
        <v>1.3432654004296583</v>
      </c>
      <c r="AF735">
        <f t="shared" si="300"/>
        <v>0.20236460251835819</v>
      </c>
      <c r="AG735">
        <f t="shared" si="301"/>
        <v>0.25444430093889753</v>
      </c>
      <c r="AH735">
        <f t="shared" si="302"/>
        <v>5.2170193725127455E-2</v>
      </c>
      <c r="AI735">
        <f t="shared" si="303"/>
        <v>0.57981632289883811</v>
      </c>
      <c r="AJ735">
        <f t="shared" si="304"/>
        <v>0.50897909718238321</v>
      </c>
      <c r="AK735">
        <f t="shared" si="305"/>
        <v>0.30906277333641802</v>
      </c>
      <c r="AL735">
        <f t="shared" si="306"/>
        <v>0.30661449466402496</v>
      </c>
      <c r="AM735">
        <f t="shared" si="307"/>
        <v>0.45680890345725572</v>
      </c>
      <c r="AN735">
        <f t="shared" si="308"/>
        <v>0.25444430093889753</v>
      </c>
      <c r="AO735">
        <v>0</v>
      </c>
      <c r="AP735">
        <f t="shared" si="309"/>
        <v>0.54097798632853689</v>
      </c>
      <c r="AQ735">
        <f t="shared" si="310"/>
        <v>0.27022443676611685</v>
      </c>
      <c r="AR735">
        <v>43</v>
      </c>
      <c r="AS735">
        <f>AR735*'MRIP Selectivity'!$N$35</f>
        <v>0.27075354956242004</v>
      </c>
      <c r="AT735">
        <f>AR735*'MRIP Selectivity'!$O$35</f>
        <v>0.27022443676611685</v>
      </c>
      <c r="AU735">
        <f>AR735*'MRIP Selectivity'!$P$35</f>
        <v>3.8838336570301182E-2</v>
      </c>
      <c r="AV735">
        <v>16</v>
      </c>
      <c r="AW735">
        <f t="shared" si="311"/>
        <v>80</v>
      </c>
      <c r="AX735">
        <f t="shared" si="290"/>
        <v>0</v>
      </c>
      <c r="AY735">
        <f t="shared" si="291"/>
        <v>0</v>
      </c>
      <c r="AZ735">
        <f t="shared" si="292"/>
        <v>0</v>
      </c>
      <c r="BA735">
        <v>113.7045251</v>
      </c>
      <c r="BB735">
        <v>113.7045251</v>
      </c>
    </row>
    <row r="736" spans="1:54" x14ac:dyDescent="0.25">
      <c r="A736" t="s">
        <v>684</v>
      </c>
      <c r="B736" t="s">
        <v>3</v>
      </c>
      <c r="C736">
        <v>2014</v>
      </c>
      <c r="D736">
        <v>4</v>
      </c>
      <c r="E736">
        <v>8</v>
      </c>
      <c r="F736" t="s">
        <v>1868</v>
      </c>
      <c r="G736" t="s">
        <v>1769</v>
      </c>
      <c r="H736" t="s">
        <v>1891</v>
      </c>
      <c r="I736" t="s">
        <v>1837</v>
      </c>
      <c r="J736" t="s">
        <v>1767</v>
      </c>
      <c r="K736" t="str">
        <f t="shared" si="293"/>
        <v>Inshore</v>
      </c>
      <c r="L736">
        <v>1</v>
      </c>
      <c r="M736">
        <f t="shared" si="286"/>
        <v>62.700376728000002</v>
      </c>
      <c r="N736">
        <f t="shared" si="294"/>
        <v>2.1951839232839769</v>
      </c>
      <c r="O736">
        <f t="shared" si="295"/>
        <v>1.5970074765763047</v>
      </c>
      <c r="P736">
        <v>14.409448818897637</v>
      </c>
      <c r="Q736">
        <f t="shared" si="296"/>
        <v>14.409448818897637</v>
      </c>
      <c r="R736">
        <v>1.4330047042017042</v>
      </c>
      <c r="S736">
        <f t="shared" si="287"/>
        <v>89.849934806443059</v>
      </c>
      <c r="T736">
        <f t="shared" si="297"/>
        <v>1.4330047042017042</v>
      </c>
      <c r="U736">
        <f t="shared" si="288"/>
        <v>2.4422336769561066</v>
      </c>
      <c r="V736">
        <f t="shared" si="298"/>
        <v>1.1125417105381061</v>
      </c>
      <c r="W736">
        <f t="shared" si="289"/>
        <v>1.9951490899969431</v>
      </c>
      <c r="X736">
        <f t="shared" si="299"/>
        <v>1.2493047899025382</v>
      </c>
      <c r="Y736">
        <v>95</v>
      </c>
      <c r="Z736">
        <f>Y736*'MRIP Selectivity'!$N$35</f>
        <v>0.59817644670767212</v>
      </c>
      <c r="AA736">
        <f>Y736*'MRIP Selectivity'!$O$35</f>
        <v>0.59700747657630471</v>
      </c>
      <c r="AB736">
        <f>Y736*'MRIP Selectivity'!$P$35</f>
        <v>8.5805627306479351E-2</v>
      </c>
      <c r="AC736">
        <v>0.74741255597723821</v>
      </c>
      <c r="AD736">
        <v>0.94160359434525442</v>
      </c>
      <c r="AE736">
        <v>1.3432654004296583</v>
      </c>
      <c r="AF736">
        <f t="shared" si="300"/>
        <v>0.44708458695916342</v>
      </c>
      <c r="AG736">
        <f t="shared" si="301"/>
        <v>0.56214438579523884</v>
      </c>
      <c r="AH736">
        <f t="shared" si="302"/>
        <v>0.115259730322956</v>
      </c>
      <c r="AI736">
        <f t="shared" si="303"/>
        <v>1.2809895505904563</v>
      </c>
      <c r="AJ736">
        <f t="shared" si="304"/>
        <v>1.124488703077358</v>
      </c>
      <c r="AK736">
        <f t="shared" si="305"/>
        <v>0.68281310388278404</v>
      </c>
      <c r="AL736">
        <f t="shared" si="306"/>
        <v>0.67740411611819484</v>
      </c>
      <c r="AM736">
        <f t="shared" si="307"/>
        <v>2.4422336769561066</v>
      </c>
      <c r="AN736">
        <f t="shared" si="308"/>
        <v>1.9951490899969431</v>
      </c>
      <c r="AO736">
        <v>1</v>
      </c>
      <c r="AP736">
        <f t="shared" si="309"/>
        <v>2.1951839232839769</v>
      </c>
      <c r="AQ736">
        <f t="shared" si="310"/>
        <v>1.5970074765763047</v>
      </c>
      <c r="AR736">
        <v>95</v>
      </c>
      <c r="AS736">
        <f>AR736*'MRIP Selectivity'!$N$35</f>
        <v>0.59817644670767212</v>
      </c>
      <c r="AT736">
        <f>AR736*'MRIP Selectivity'!$O$35</f>
        <v>0.59700747657630471</v>
      </c>
      <c r="AU736">
        <f>AR736*'MRIP Selectivity'!$P$35</f>
        <v>8.5805627306479351E-2</v>
      </c>
      <c r="AV736">
        <v>16</v>
      </c>
      <c r="AW736">
        <f t="shared" si="311"/>
        <v>80</v>
      </c>
      <c r="AX736">
        <f t="shared" si="290"/>
        <v>0</v>
      </c>
      <c r="AY736">
        <f t="shared" si="291"/>
        <v>0</v>
      </c>
      <c r="AZ736">
        <f t="shared" si="292"/>
        <v>0</v>
      </c>
      <c r="BA736">
        <v>62.700376728000002</v>
      </c>
      <c r="BB736">
        <v>62.700376728000002</v>
      </c>
    </row>
    <row r="737" spans="1:54" x14ac:dyDescent="0.25">
      <c r="A737" t="s">
        <v>685</v>
      </c>
      <c r="B737" t="s">
        <v>3</v>
      </c>
      <c r="C737">
        <v>2014</v>
      </c>
      <c r="D737">
        <v>4</v>
      </c>
      <c r="E737">
        <v>8</v>
      </c>
      <c r="F737" t="s">
        <v>1818</v>
      </c>
      <c r="G737" t="s">
        <v>1769</v>
      </c>
      <c r="H737" t="s">
        <v>1890</v>
      </c>
      <c r="I737" t="s">
        <v>1837</v>
      </c>
      <c r="J737" t="s">
        <v>1767</v>
      </c>
      <c r="K737" t="str">
        <f t="shared" si="293"/>
        <v>Inshore</v>
      </c>
      <c r="L737">
        <v>0</v>
      </c>
      <c r="M737">
        <f t="shared" si="286"/>
        <v>0</v>
      </c>
      <c r="N737">
        <f t="shared" si="294"/>
        <v>7.5485300417935386E-2</v>
      </c>
      <c r="O737">
        <f t="shared" si="295"/>
        <v>3.7705735362713981E-2</v>
      </c>
      <c r="P737">
        <v>0</v>
      </c>
      <c r="Q737">
        <f t="shared" si="296"/>
        <v>0</v>
      </c>
      <c r="R737">
        <v>0</v>
      </c>
      <c r="S737">
        <f t="shared" si="287"/>
        <v>0</v>
      </c>
      <c r="T737">
        <f t="shared" si="297"/>
        <v>0</v>
      </c>
      <c r="U737">
        <f t="shared" si="288"/>
        <v>6.3740777226593825E-2</v>
      </c>
      <c r="V737">
        <f t="shared" si="298"/>
        <v>0.84441310922369928</v>
      </c>
      <c r="W737">
        <f t="shared" si="289"/>
        <v>3.5503855944962449E-2</v>
      </c>
      <c r="X737">
        <f t="shared" si="299"/>
        <v>0.94160359434525442</v>
      </c>
      <c r="Y737">
        <v>6</v>
      </c>
      <c r="Z737">
        <f>Y737*'MRIP Selectivity'!$N$35</f>
        <v>3.7779565055221398E-2</v>
      </c>
      <c r="AA737">
        <f>Y737*'MRIP Selectivity'!$O$35</f>
        <v>3.7705735362713981E-2</v>
      </c>
      <c r="AB737">
        <f>Y737*'MRIP Selectivity'!$P$35</f>
        <v>5.4193027772513275E-3</v>
      </c>
      <c r="AC737">
        <v>0.74741255597723821</v>
      </c>
      <c r="AD737">
        <v>0.94160359434525442</v>
      </c>
      <c r="AE737">
        <v>1.3432654004296583</v>
      </c>
      <c r="AF737">
        <f t="shared" si="300"/>
        <v>2.8236921281631376E-2</v>
      </c>
      <c r="AG737">
        <f t="shared" si="301"/>
        <v>3.5503855944962449E-2</v>
      </c>
      <c r="AH737">
        <f t="shared" si="302"/>
        <v>7.2795619151340635E-3</v>
      </c>
      <c r="AI737">
        <f t="shared" si="303"/>
        <v>8.0904603195186719E-2</v>
      </c>
      <c r="AJ737">
        <f t="shared" si="304"/>
        <v>7.1020339141727895E-2</v>
      </c>
      <c r="AK737">
        <f t="shared" si="305"/>
        <v>4.3125038139965308E-2</v>
      </c>
      <c r="AL737">
        <f t="shared" si="306"/>
        <v>4.2783417860096512E-2</v>
      </c>
      <c r="AM737">
        <f t="shared" si="307"/>
        <v>6.3740777226593825E-2</v>
      </c>
      <c r="AN737">
        <f t="shared" si="308"/>
        <v>3.5503855944962449E-2</v>
      </c>
      <c r="AO737">
        <v>0</v>
      </c>
      <c r="AP737">
        <f t="shared" si="309"/>
        <v>7.5485300417935386E-2</v>
      </c>
      <c r="AQ737">
        <f t="shared" si="310"/>
        <v>3.7705735362713981E-2</v>
      </c>
      <c r="AR737">
        <v>6</v>
      </c>
      <c r="AS737">
        <f>AR737*'MRIP Selectivity'!$N$35</f>
        <v>3.7779565055221398E-2</v>
      </c>
      <c r="AT737">
        <f>AR737*'MRIP Selectivity'!$O$35</f>
        <v>3.7705735362713981E-2</v>
      </c>
      <c r="AU737">
        <f>AR737*'MRIP Selectivity'!$P$35</f>
        <v>5.4193027772513275E-3</v>
      </c>
      <c r="AV737">
        <v>9</v>
      </c>
      <c r="AW737">
        <f t="shared" si="311"/>
        <v>45</v>
      </c>
      <c r="AX737">
        <f t="shared" si="290"/>
        <v>0</v>
      </c>
      <c r="AY737">
        <f t="shared" si="291"/>
        <v>0</v>
      </c>
      <c r="AZ737">
        <f t="shared" si="292"/>
        <v>0</v>
      </c>
      <c r="BA737">
        <v>81.289750063</v>
      </c>
      <c r="BB737">
        <v>81.289750063</v>
      </c>
    </row>
    <row r="738" spans="1:54" x14ac:dyDescent="0.25">
      <c r="A738" t="s">
        <v>686</v>
      </c>
      <c r="B738" t="s">
        <v>3</v>
      </c>
      <c r="C738">
        <v>2014</v>
      </c>
      <c r="D738">
        <v>4</v>
      </c>
      <c r="E738">
        <v>8</v>
      </c>
      <c r="F738" t="s">
        <v>1870</v>
      </c>
      <c r="G738" t="s">
        <v>1769</v>
      </c>
      <c r="H738" t="s">
        <v>1840</v>
      </c>
      <c r="I738" t="s">
        <v>1837</v>
      </c>
      <c r="J738" t="s">
        <v>1813</v>
      </c>
      <c r="K738" t="str">
        <f t="shared" si="293"/>
        <v>Inshore</v>
      </c>
      <c r="L738">
        <v>0</v>
      </c>
      <c r="M738">
        <f t="shared" si="286"/>
        <v>0</v>
      </c>
      <c r="N738">
        <f t="shared" si="294"/>
        <v>2.516176680597846E-2</v>
      </c>
      <c r="O738">
        <f t="shared" si="295"/>
        <v>1.2568578454237993E-2</v>
      </c>
      <c r="P738">
        <v>0</v>
      </c>
      <c r="Q738">
        <f t="shared" si="296"/>
        <v>0</v>
      </c>
      <c r="R738">
        <v>0</v>
      </c>
      <c r="S738">
        <f t="shared" si="287"/>
        <v>0</v>
      </c>
      <c r="T738">
        <f t="shared" si="297"/>
        <v>0</v>
      </c>
      <c r="U738">
        <f t="shared" si="288"/>
        <v>2.1246925742197942E-2</v>
      </c>
      <c r="V738">
        <f t="shared" si="298"/>
        <v>0.84441310922369939</v>
      </c>
      <c r="W738">
        <f t="shared" si="289"/>
        <v>1.1834618648320815E-2</v>
      </c>
      <c r="X738">
        <f t="shared" si="299"/>
        <v>0.94160359434525431</v>
      </c>
      <c r="Y738">
        <v>2</v>
      </c>
      <c r="Z738">
        <f>Y738*'MRIP Selectivity'!$N$35</f>
        <v>1.2593188351740467E-2</v>
      </c>
      <c r="AA738">
        <f>Y738*'MRIP Selectivity'!$O$35</f>
        <v>1.2568578454237993E-2</v>
      </c>
      <c r="AB738">
        <f>Y738*'MRIP Selectivity'!$P$35</f>
        <v>1.8064342590837759E-3</v>
      </c>
      <c r="AC738">
        <v>0.74741255597723821</v>
      </c>
      <c r="AD738">
        <v>0.94160359434525442</v>
      </c>
      <c r="AE738">
        <v>1.3432654004296583</v>
      </c>
      <c r="AF738">
        <f t="shared" si="300"/>
        <v>9.4123070938771265E-3</v>
      </c>
      <c r="AG738">
        <f t="shared" si="301"/>
        <v>1.1834618648320815E-2</v>
      </c>
      <c r="AH738">
        <f t="shared" si="302"/>
        <v>2.4265206383780212E-3</v>
      </c>
      <c r="AI738">
        <f t="shared" si="303"/>
        <v>2.6968201065062234E-2</v>
      </c>
      <c r="AJ738">
        <f t="shared" si="304"/>
        <v>2.3673446380575964E-2</v>
      </c>
      <c r="AK738">
        <f t="shared" si="305"/>
        <v>1.4375012713321769E-2</v>
      </c>
      <c r="AL738">
        <f t="shared" si="306"/>
        <v>1.4261139286698837E-2</v>
      </c>
      <c r="AM738">
        <f t="shared" si="307"/>
        <v>2.1246925742197942E-2</v>
      </c>
      <c r="AN738">
        <f t="shared" si="308"/>
        <v>1.1834618648320815E-2</v>
      </c>
      <c r="AO738">
        <v>0</v>
      </c>
      <c r="AP738">
        <f t="shared" si="309"/>
        <v>2.516176680597846E-2</v>
      </c>
      <c r="AQ738">
        <f t="shared" si="310"/>
        <v>1.2568578454237993E-2</v>
      </c>
      <c r="AR738">
        <v>2</v>
      </c>
      <c r="AS738">
        <f>AR738*'MRIP Selectivity'!$N$35</f>
        <v>1.2593188351740467E-2</v>
      </c>
      <c r="AT738">
        <f>AR738*'MRIP Selectivity'!$O$35</f>
        <v>1.2568578454237993E-2</v>
      </c>
      <c r="AU738">
        <f>AR738*'MRIP Selectivity'!$P$35</f>
        <v>1.8064342590837759E-3</v>
      </c>
      <c r="AV738">
        <v>2</v>
      </c>
      <c r="AW738">
        <f t="shared" si="311"/>
        <v>10</v>
      </c>
      <c r="AX738">
        <f t="shared" si="290"/>
        <v>0</v>
      </c>
      <c r="AY738">
        <f t="shared" si="291"/>
        <v>0</v>
      </c>
      <c r="AZ738">
        <f t="shared" si="292"/>
        <v>0</v>
      </c>
      <c r="BA738">
        <v>11.787449136999999</v>
      </c>
      <c r="BB738">
        <v>11.787449136999999</v>
      </c>
    </row>
    <row r="739" spans="1:54" x14ac:dyDescent="0.25">
      <c r="A739" t="s">
        <v>1904</v>
      </c>
      <c r="B739" t="s">
        <v>3</v>
      </c>
      <c r="C739">
        <v>2014</v>
      </c>
      <c r="D739">
        <v>5</v>
      </c>
      <c r="E739">
        <v>10</v>
      </c>
      <c r="F739" t="s">
        <v>1851</v>
      </c>
      <c r="G739" t="s">
        <v>1769</v>
      </c>
      <c r="H739" t="s">
        <v>1891</v>
      </c>
      <c r="I739" t="s">
        <v>1837</v>
      </c>
      <c r="J739" t="s">
        <v>1819</v>
      </c>
      <c r="K739" t="str">
        <f t="shared" si="293"/>
        <v>Offshore</v>
      </c>
      <c r="L739">
        <v>0</v>
      </c>
      <c r="M739">
        <f t="shared" si="286"/>
        <v>0</v>
      </c>
      <c r="N739">
        <f t="shared" si="294"/>
        <v>0.12580883402989229</v>
      </c>
      <c r="O739">
        <f t="shared" si="295"/>
        <v>6.2842892271189971E-2</v>
      </c>
      <c r="P739">
        <v>0</v>
      </c>
      <c r="Q739">
        <f t="shared" si="296"/>
        <v>0</v>
      </c>
      <c r="R739">
        <v>0</v>
      </c>
      <c r="S739">
        <f t="shared" si="287"/>
        <v>0</v>
      </c>
      <c r="T739">
        <f t="shared" si="297"/>
        <v>0</v>
      </c>
      <c r="U739">
        <f t="shared" si="288"/>
        <v>0.10623462871098971</v>
      </c>
      <c r="V739">
        <f t="shared" si="298"/>
        <v>0.84441310922369939</v>
      </c>
      <c r="W739">
        <f t="shared" si="289"/>
        <v>5.9173093241604087E-2</v>
      </c>
      <c r="X739">
        <f t="shared" si="299"/>
        <v>0.94160359434525442</v>
      </c>
      <c r="Y739">
        <v>10</v>
      </c>
      <c r="Z739">
        <f>Y739*'MRIP Selectivity'!$N$35</f>
        <v>6.2965941758702335E-2</v>
      </c>
      <c r="AA739">
        <f>Y739*'MRIP Selectivity'!$O$35</f>
        <v>6.2842892271189971E-2</v>
      </c>
      <c r="AB739">
        <f>Y739*'MRIP Selectivity'!$P$35</f>
        <v>9.0321712954188789E-3</v>
      </c>
      <c r="AC739">
        <v>0.74741255597723821</v>
      </c>
      <c r="AD739">
        <v>0.94160359434525442</v>
      </c>
      <c r="AE739">
        <v>1.3432654004296583</v>
      </c>
      <c r="AF739">
        <f t="shared" si="300"/>
        <v>4.7061535469385629E-2</v>
      </c>
      <c r="AG739">
        <f t="shared" si="301"/>
        <v>5.9173093241604087E-2</v>
      </c>
      <c r="AH739">
        <f t="shared" si="302"/>
        <v>1.2132603191890105E-2</v>
      </c>
      <c r="AI739">
        <f t="shared" si="303"/>
        <v>0.13484100532531118</v>
      </c>
      <c r="AJ739">
        <f t="shared" si="304"/>
        <v>0.11836723190287982</v>
      </c>
      <c r="AK739">
        <f t="shared" si="305"/>
        <v>7.1875063566608846E-2</v>
      </c>
      <c r="AL739">
        <f t="shared" si="306"/>
        <v>7.1305696433494187E-2</v>
      </c>
      <c r="AM739">
        <f t="shared" si="307"/>
        <v>0.10623462871098971</v>
      </c>
      <c r="AN739">
        <f t="shared" si="308"/>
        <v>5.9173093241604087E-2</v>
      </c>
      <c r="AO739">
        <v>0</v>
      </c>
      <c r="AP739">
        <f t="shared" si="309"/>
        <v>0.12580883402989229</v>
      </c>
      <c r="AQ739">
        <f t="shared" si="310"/>
        <v>6.2842892271189971E-2</v>
      </c>
      <c r="AR739">
        <v>10</v>
      </c>
      <c r="AS739">
        <f>AR739*'MRIP Selectivity'!$N$35</f>
        <v>6.2965941758702335E-2</v>
      </c>
      <c r="AT739">
        <f>AR739*'MRIP Selectivity'!$O$35</f>
        <v>6.2842892271189971E-2</v>
      </c>
      <c r="AU739">
        <f>AR739*'MRIP Selectivity'!$P$35</f>
        <v>9.0321712954188789E-3</v>
      </c>
      <c r="AV739">
        <v>30</v>
      </c>
      <c r="AW739">
        <f t="shared" si="311"/>
        <v>150</v>
      </c>
      <c r="AX739">
        <f t="shared" si="290"/>
        <v>0</v>
      </c>
      <c r="AY739">
        <f t="shared" si="291"/>
        <v>0</v>
      </c>
      <c r="AZ739">
        <f t="shared" si="292"/>
        <v>0</v>
      </c>
      <c r="BA739">
        <v>10.83169674</v>
      </c>
      <c r="BB739">
        <v>10.83169674</v>
      </c>
    </row>
    <row r="740" spans="1:54" x14ac:dyDescent="0.25">
      <c r="A740" t="s">
        <v>1905</v>
      </c>
      <c r="B740" t="s">
        <v>3</v>
      </c>
      <c r="C740">
        <v>2014</v>
      </c>
      <c r="D740">
        <v>5</v>
      </c>
      <c r="E740">
        <v>10</v>
      </c>
      <c r="F740" t="s">
        <v>1833</v>
      </c>
      <c r="G740" t="s">
        <v>1769</v>
      </c>
      <c r="H740" t="s">
        <v>1906</v>
      </c>
      <c r="I740" t="s">
        <v>1812</v>
      </c>
      <c r="J740" t="s">
        <v>1813</v>
      </c>
      <c r="K740" t="str">
        <f t="shared" si="293"/>
        <v>Inshore</v>
      </c>
      <c r="L740">
        <v>0</v>
      </c>
      <c r="M740">
        <f t="shared" si="286"/>
        <v>0</v>
      </c>
      <c r="N740">
        <f t="shared" si="294"/>
        <v>7.5485300417935386E-2</v>
      </c>
      <c r="O740">
        <f t="shared" si="295"/>
        <v>3.7705735362713981E-2</v>
      </c>
      <c r="P740">
        <v>0</v>
      </c>
      <c r="Q740">
        <f t="shared" si="296"/>
        <v>0</v>
      </c>
      <c r="R740">
        <v>0</v>
      </c>
      <c r="S740">
        <f t="shared" si="287"/>
        <v>0</v>
      </c>
      <c r="T740">
        <f t="shared" si="297"/>
        <v>0</v>
      </c>
      <c r="U740">
        <f t="shared" si="288"/>
        <v>6.3740777226593825E-2</v>
      </c>
      <c r="V740">
        <f t="shared" si="298"/>
        <v>0.84441310922369928</v>
      </c>
      <c r="W740">
        <f t="shared" si="289"/>
        <v>3.5503855944962449E-2</v>
      </c>
      <c r="X740">
        <f t="shared" si="299"/>
        <v>0.94160359434525442</v>
      </c>
      <c r="Y740">
        <v>6</v>
      </c>
      <c r="Z740">
        <f>Y740*'MRIP Selectivity'!$N$35</f>
        <v>3.7779565055221398E-2</v>
      </c>
      <c r="AA740">
        <f>Y740*'MRIP Selectivity'!$O$35</f>
        <v>3.7705735362713981E-2</v>
      </c>
      <c r="AB740">
        <f>Y740*'MRIP Selectivity'!$P$35</f>
        <v>5.4193027772513275E-3</v>
      </c>
      <c r="AC740">
        <v>0.74741255597723821</v>
      </c>
      <c r="AD740">
        <v>0.94160359434525442</v>
      </c>
      <c r="AE740">
        <v>1.3432654004296583</v>
      </c>
      <c r="AF740">
        <f t="shared" si="300"/>
        <v>2.8236921281631376E-2</v>
      </c>
      <c r="AG740">
        <f t="shared" si="301"/>
        <v>3.5503855944962449E-2</v>
      </c>
      <c r="AH740">
        <f t="shared" si="302"/>
        <v>7.2795619151340635E-3</v>
      </c>
      <c r="AI740">
        <f t="shared" si="303"/>
        <v>8.0904603195186719E-2</v>
      </c>
      <c r="AJ740">
        <f t="shared" si="304"/>
        <v>7.1020339141727895E-2</v>
      </c>
      <c r="AK740">
        <f t="shared" si="305"/>
        <v>4.3125038139965308E-2</v>
      </c>
      <c r="AL740">
        <f t="shared" si="306"/>
        <v>4.2783417860096512E-2</v>
      </c>
      <c r="AM740">
        <f t="shared" si="307"/>
        <v>6.3740777226593825E-2</v>
      </c>
      <c r="AN740">
        <f t="shared" si="308"/>
        <v>3.5503855944962449E-2</v>
      </c>
      <c r="AO740">
        <v>0</v>
      </c>
      <c r="AP740">
        <f t="shared" si="309"/>
        <v>7.5485300417935386E-2</v>
      </c>
      <c r="AQ740">
        <f t="shared" si="310"/>
        <v>3.7705735362713981E-2</v>
      </c>
      <c r="AR740">
        <v>6</v>
      </c>
      <c r="AS740">
        <f>AR740*'MRIP Selectivity'!$N$35</f>
        <v>3.7779565055221398E-2</v>
      </c>
      <c r="AT740">
        <f>AR740*'MRIP Selectivity'!$O$35</f>
        <v>3.7705735362713981E-2</v>
      </c>
      <c r="AU740">
        <f>AR740*'MRIP Selectivity'!$P$35</f>
        <v>5.4193027772513275E-3</v>
      </c>
      <c r="AV740">
        <v>4</v>
      </c>
      <c r="AW740">
        <f t="shared" si="311"/>
        <v>20</v>
      </c>
      <c r="AX740">
        <f t="shared" si="290"/>
        <v>0</v>
      </c>
      <c r="AY740">
        <f t="shared" si="291"/>
        <v>0</v>
      </c>
      <c r="AZ740">
        <f t="shared" si="292"/>
        <v>0</v>
      </c>
      <c r="BA740">
        <v>182.53612387000001</v>
      </c>
      <c r="BB740">
        <v>182.53612387000001</v>
      </c>
    </row>
    <row r="741" spans="1:54" x14ac:dyDescent="0.25">
      <c r="A741" t="s">
        <v>687</v>
      </c>
      <c r="B741" t="s">
        <v>3</v>
      </c>
      <c r="C741">
        <v>2013</v>
      </c>
      <c r="D741">
        <v>2</v>
      </c>
      <c r="E741">
        <v>3</v>
      </c>
      <c r="F741" t="s">
        <v>1836</v>
      </c>
      <c r="G741" t="s">
        <v>1769</v>
      </c>
      <c r="H741" t="s">
        <v>1811</v>
      </c>
      <c r="I741" t="s">
        <v>1812</v>
      </c>
      <c r="J741" t="s">
        <v>1813</v>
      </c>
      <c r="K741" t="str">
        <f t="shared" si="293"/>
        <v>Inshore</v>
      </c>
      <c r="L741">
        <v>0</v>
      </c>
      <c r="M741">
        <f t="shared" si="286"/>
        <v>0</v>
      </c>
      <c r="N741">
        <f t="shared" si="294"/>
        <v>0.18871325104483844</v>
      </c>
      <c r="O741">
        <f t="shared" si="295"/>
        <v>9.4264338406784942E-2</v>
      </c>
      <c r="P741">
        <v>0</v>
      </c>
      <c r="Q741">
        <f t="shared" si="296"/>
        <v>0</v>
      </c>
      <c r="R741">
        <v>0</v>
      </c>
      <c r="S741">
        <f t="shared" si="287"/>
        <v>0</v>
      </c>
      <c r="T741">
        <f t="shared" si="297"/>
        <v>0</v>
      </c>
      <c r="U741">
        <f t="shared" si="288"/>
        <v>0.15935194306648456</v>
      </c>
      <c r="V741">
        <f t="shared" si="298"/>
        <v>0.84441310922369939</v>
      </c>
      <c r="W741">
        <f t="shared" si="289"/>
        <v>8.875963986240612E-2</v>
      </c>
      <c r="X741">
        <f t="shared" si="299"/>
        <v>0.94160359434525442</v>
      </c>
      <c r="Y741">
        <v>15</v>
      </c>
      <c r="Z741">
        <f>Y741*'MRIP Selectivity'!$N$35</f>
        <v>9.4448912638053495E-2</v>
      </c>
      <c r="AA741">
        <f>Y741*'MRIP Selectivity'!$O$35</f>
        <v>9.4264338406784942E-2</v>
      </c>
      <c r="AB741">
        <f>Y741*'MRIP Selectivity'!$P$35</f>
        <v>1.354825694312832E-2</v>
      </c>
      <c r="AC741">
        <v>0.74741255597723821</v>
      </c>
      <c r="AD741">
        <v>0.94160359434525442</v>
      </c>
      <c r="AE741">
        <v>1.3432654004296583</v>
      </c>
      <c r="AF741">
        <f t="shared" si="300"/>
        <v>7.0592303204078444E-2</v>
      </c>
      <c r="AG741">
        <f t="shared" si="301"/>
        <v>8.875963986240612E-2</v>
      </c>
      <c r="AH741">
        <f t="shared" si="302"/>
        <v>1.819890478783516E-2</v>
      </c>
      <c r="AI741">
        <f t="shared" si="303"/>
        <v>0.20226150798796677</v>
      </c>
      <c r="AJ741">
        <f t="shared" si="304"/>
        <v>0.17755084785431974</v>
      </c>
      <c r="AK741">
        <f t="shared" si="305"/>
        <v>0.10781259534991326</v>
      </c>
      <c r="AL741">
        <f t="shared" si="306"/>
        <v>0.10695854465024128</v>
      </c>
      <c r="AM741">
        <f t="shared" si="307"/>
        <v>0.15935194306648456</v>
      </c>
      <c r="AN741">
        <f t="shared" si="308"/>
        <v>8.875963986240612E-2</v>
      </c>
      <c r="AO741">
        <v>0</v>
      </c>
      <c r="AP741">
        <f t="shared" si="309"/>
        <v>0.18871325104483844</v>
      </c>
      <c r="AQ741">
        <f t="shared" si="310"/>
        <v>9.4264338406784942E-2</v>
      </c>
      <c r="AR741">
        <v>15</v>
      </c>
      <c r="AS741">
        <f>AR741*'MRIP Selectivity'!$N$35</f>
        <v>9.4448912638053495E-2</v>
      </c>
      <c r="AT741">
        <f>AR741*'MRIP Selectivity'!$O$35</f>
        <v>9.4264338406784942E-2</v>
      </c>
      <c r="AU741">
        <f>AR741*'MRIP Selectivity'!$P$35</f>
        <v>1.354825694312832E-2</v>
      </c>
      <c r="AV741">
        <v>6</v>
      </c>
      <c r="AW741">
        <f t="shared" si="311"/>
        <v>30</v>
      </c>
      <c r="AX741">
        <f t="shared" si="290"/>
        <v>0</v>
      </c>
      <c r="AY741">
        <f t="shared" si="291"/>
        <v>0</v>
      </c>
      <c r="AZ741">
        <f t="shared" si="292"/>
        <v>0</v>
      </c>
      <c r="BA741">
        <v>160.25022637999999</v>
      </c>
      <c r="BB741">
        <v>160.25022637999999</v>
      </c>
    </row>
    <row r="742" spans="1:54" x14ac:dyDescent="0.25">
      <c r="A742" t="s">
        <v>688</v>
      </c>
      <c r="B742" t="s">
        <v>3</v>
      </c>
      <c r="C742">
        <v>2013</v>
      </c>
      <c r="D742">
        <v>2</v>
      </c>
      <c r="E742">
        <v>3</v>
      </c>
      <c r="F742" t="s">
        <v>1836</v>
      </c>
      <c r="G742" t="s">
        <v>1769</v>
      </c>
      <c r="H742" t="s">
        <v>1811</v>
      </c>
      <c r="I742" t="s">
        <v>1812</v>
      </c>
      <c r="J742" t="s">
        <v>1813</v>
      </c>
      <c r="K742" t="str">
        <f t="shared" si="293"/>
        <v>Inshore</v>
      </c>
      <c r="L742">
        <v>0</v>
      </c>
      <c r="M742">
        <f t="shared" si="286"/>
        <v>0</v>
      </c>
      <c r="N742">
        <f t="shared" si="294"/>
        <v>7.5485300417935386E-2</v>
      </c>
      <c r="O742">
        <f t="shared" si="295"/>
        <v>3.7705735362713981E-2</v>
      </c>
      <c r="P742">
        <v>0</v>
      </c>
      <c r="Q742">
        <f t="shared" si="296"/>
        <v>0</v>
      </c>
      <c r="R742">
        <v>0</v>
      </c>
      <c r="S742">
        <f t="shared" si="287"/>
        <v>0</v>
      </c>
      <c r="T742">
        <f t="shared" si="297"/>
        <v>0</v>
      </c>
      <c r="U742">
        <f t="shared" si="288"/>
        <v>6.3740777226593825E-2</v>
      </c>
      <c r="V742">
        <f t="shared" si="298"/>
        <v>0.84441310922369928</v>
      </c>
      <c r="W742">
        <f t="shared" si="289"/>
        <v>3.5503855944962449E-2</v>
      </c>
      <c r="X742">
        <f t="shared" si="299"/>
        <v>0.94160359434525442</v>
      </c>
      <c r="Y742">
        <v>6</v>
      </c>
      <c r="Z742">
        <f>Y742*'MRIP Selectivity'!$N$35</f>
        <v>3.7779565055221398E-2</v>
      </c>
      <c r="AA742">
        <f>Y742*'MRIP Selectivity'!$O$35</f>
        <v>3.7705735362713981E-2</v>
      </c>
      <c r="AB742">
        <f>Y742*'MRIP Selectivity'!$P$35</f>
        <v>5.4193027772513275E-3</v>
      </c>
      <c r="AC742">
        <v>0.74741255597723821</v>
      </c>
      <c r="AD742">
        <v>0.94160359434525442</v>
      </c>
      <c r="AE742">
        <v>1.3432654004296583</v>
      </c>
      <c r="AF742">
        <f t="shared" si="300"/>
        <v>2.8236921281631376E-2</v>
      </c>
      <c r="AG742">
        <f t="shared" si="301"/>
        <v>3.5503855944962449E-2</v>
      </c>
      <c r="AH742">
        <f t="shared" si="302"/>
        <v>7.2795619151340635E-3</v>
      </c>
      <c r="AI742">
        <f t="shared" si="303"/>
        <v>8.0904603195186719E-2</v>
      </c>
      <c r="AJ742">
        <f t="shared" si="304"/>
        <v>7.1020339141727895E-2</v>
      </c>
      <c r="AK742">
        <f t="shared" si="305"/>
        <v>4.3125038139965308E-2</v>
      </c>
      <c r="AL742">
        <f t="shared" si="306"/>
        <v>4.2783417860096512E-2</v>
      </c>
      <c r="AM742">
        <f t="shared" si="307"/>
        <v>6.3740777226593825E-2</v>
      </c>
      <c r="AN742">
        <f t="shared" si="308"/>
        <v>3.5503855944962449E-2</v>
      </c>
      <c r="AO742">
        <v>0</v>
      </c>
      <c r="AP742">
        <f t="shared" si="309"/>
        <v>7.5485300417935386E-2</v>
      </c>
      <c r="AQ742">
        <f t="shared" si="310"/>
        <v>3.7705735362713981E-2</v>
      </c>
      <c r="AR742">
        <v>6</v>
      </c>
      <c r="AS742">
        <f>AR742*'MRIP Selectivity'!$N$35</f>
        <v>3.7779565055221398E-2</v>
      </c>
      <c r="AT742">
        <f>AR742*'MRIP Selectivity'!$O$35</f>
        <v>3.7705735362713981E-2</v>
      </c>
      <c r="AU742">
        <f>AR742*'MRIP Selectivity'!$P$35</f>
        <v>5.4193027772513275E-3</v>
      </c>
      <c r="AV742">
        <v>1</v>
      </c>
      <c r="AW742">
        <f t="shared" si="311"/>
        <v>5</v>
      </c>
      <c r="AX742">
        <f t="shared" si="290"/>
        <v>0</v>
      </c>
      <c r="AY742">
        <f t="shared" si="291"/>
        <v>0</v>
      </c>
      <c r="AZ742">
        <f t="shared" si="292"/>
        <v>0</v>
      </c>
      <c r="BA742">
        <v>188.52967809</v>
      </c>
      <c r="BB742">
        <v>188.52967809</v>
      </c>
    </row>
    <row r="743" spans="1:54" x14ac:dyDescent="0.25">
      <c r="A743" t="s">
        <v>689</v>
      </c>
      <c r="B743" t="s">
        <v>3</v>
      </c>
      <c r="C743">
        <v>2013</v>
      </c>
      <c r="D743">
        <v>2</v>
      </c>
      <c r="E743">
        <v>3</v>
      </c>
      <c r="F743" t="s">
        <v>1836</v>
      </c>
      <c r="G743" t="s">
        <v>1769</v>
      </c>
      <c r="H743" t="s">
        <v>1811</v>
      </c>
      <c r="I743" t="s">
        <v>1812</v>
      </c>
      <c r="J743" t="s">
        <v>1813</v>
      </c>
      <c r="K743" t="str">
        <f t="shared" si="293"/>
        <v>Inshore</v>
      </c>
      <c r="L743">
        <v>0</v>
      </c>
      <c r="M743">
        <f t="shared" si="286"/>
        <v>0</v>
      </c>
      <c r="N743">
        <f t="shared" si="294"/>
        <v>7.5485300417935386E-2</v>
      </c>
      <c r="O743">
        <f t="shared" si="295"/>
        <v>3.7705735362713981E-2</v>
      </c>
      <c r="P743">
        <v>0</v>
      </c>
      <c r="Q743">
        <f t="shared" si="296"/>
        <v>0</v>
      </c>
      <c r="R743">
        <v>0</v>
      </c>
      <c r="S743">
        <f t="shared" si="287"/>
        <v>0</v>
      </c>
      <c r="T743">
        <f t="shared" si="297"/>
        <v>0</v>
      </c>
      <c r="U743">
        <f t="shared" si="288"/>
        <v>6.3740777226593825E-2</v>
      </c>
      <c r="V743">
        <f t="shared" si="298"/>
        <v>0.84441310922369928</v>
      </c>
      <c r="W743">
        <f t="shared" si="289"/>
        <v>3.5503855944962449E-2</v>
      </c>
      <c r="X743">
        <f t="shared" si="299"/>
        <v>0.94160359434525442</v>
      </c>
      <c r="Y743">
        <v>6</v>
      </c>
      <c r="Z743">
        <f>Y743*'MRIP Selectivity'!$N$35</f>
        <v>3.7779565055221398E-2</v>
      </c>
      <c r="AA743">
        <f>Y743*'MRIP Selectivity'!$O$35</f>
        <v>3.7705735362713981E-2</v>
      </c>
      <c r="AB743">
        <f>Y743*'MRIP Selectivity'!$P$35</f>
        <v>5.4193027772513275E-3</v>
      </c>
      <c r="AC743">
        <v>0.74741255597723821</v>
      </c>
      <c r="AD743">
        <v>0.94160359434525442</v>
      </c>
      <c r="AE743">
        <v>1.3432654004296583</v>
      </c>
      <c r="AF743">
        <f t="shared" si="300"/>
        <v>2.8236921281631376E-2</v>
      </c>
      <c r="AG743">
        <f t="shared" si="301"/>
        <v>3.5503855944962449E-2</v>
      </c>
      <c r="AH743">
        <f t="shared" si="302"/>
        <v>7.2795619151340635E-3</v>
      </c>
      <c r="AI743">
        <f t="shared" si="303"/>
        <v>8.0904603195186719E-2</v>
      </c>
      <c r="AJ743">
        <f t="shared" si="304"/>
        <v>7.1020339141727895E-2</v>
      </c>
      <c r="AK743">
        <f t="shared" si="305"/>
        <v>4.3125038139965308E-2</v>
      </c>
      <c r="AL743">
        <f t="shared" si="306"/>
        <v>4.2783417860096512E-2</v>
      </c>
      <c r="AM743">
        <f t="shared" si="307"/>
        <v>6.3740777226593825E-2</v>
      </c>
      <c r="AN743">
        <f t="shared" si="308"/>
        <v>3.5503855944962449E-2</v>
      </c>
      <c r="AO743">
        <v>0</v>
      </c>
      <c r="AP743">
        <f t="shared" si="309"/>
        <v>7.5485300417935386E-2</v>
      </c>
      <c r="AQ743">
        <f t="shared" si="310"/>
        <v>3.7705735362713981E-2</v>
      </c>
      <c r="AR743">
        <v>6</v>
      </c>
      <c r="AS743">
        <f>AR743*'MRIP Selectivity'!$N$35</f>
        <v>3.7779565055221398E-2</v>
      </c>
      <c r="AT743">
        <f>AR743*'MRIP Selectivity'!$O$35</f>
        <v>3.7705735362713981E-2</v>
      </c>
      <c r="AU743">
        <f>AR743*'MRIP Selectivity'!$P$35</f>
        <v>5.4193027772513275E-3</v>
      </c>
      <c r="AV743">
        <v>1</v>
      </c>
      <c r="AW743">
        <f t="shared" si="311"/>
        <v>5</v>
      </c>
      <c r="AX743">
        <f t="shared" si="290"/>
        <v>0</v>
      </c>
      <c r="AY743">
        <f t="shared" si="291"/>
        <v>0</v>
      </c>
      <c r="AZ743">
        <f t="shared" si="292"/>
        <v>0</v>
      </c>
      <c r="BA743">
        <v>188.52967809</v>
      </c>
      <c r="BB743">
        <v>188.52967809</v>
      </c>
    </row>
    <row r="744" spans="1:54" x14ac:dyDescent="0.25">
      <c r="A744" t="s">
        <v>690</v>
      </c>
      <c r="B744" t="s">
        <v>3</v>
      </c>
      <c r="C744">
        <v>2013</v>
      </c>
      <c r="D744">
        <v>2</v>
      </c>
      <c r="E744">
        <v>3</v>
      </c>
      <c r="F744" t="s">
        <v>1836</v>
      </c>
      <c r="G744" t="s">
        <v>1769</v>
      </c>
      <c r="H744" t="s">
        <v>1811</v>
      </c>
      <c r="I744" t="s">
        <v>1812</v>
      </c>
      <c r="J744" t="s">
        <v>1813</v>
      </c>
      <c r="K744" t="str">
        <f t="shared" si="293"/>
        <v>Inshore</v>
      </c>
      <c r="L744">
        <v>0</v>
      </c>
      <c r="M744">
        <f t="shared" si="286"/>
        <v>0</v>
      </c>
      <c r="N744">
        <f t="shared" si="294"/>
        <v>0.32710296847771997</v>
      </c>
      <c r="O744">
        <f t="shared" si="295"/>
        <v>0.1633915199050939</v>
      </c>
      <c r="P744">
        <v>0</v>
      </c>
      <c r="Q744">
        <f t="shared" si="296"/>
        <v>0</v>
      </c>
      <c r="R744">
        <v>0</v>
      </c>
      <c r="S744">
        <f t="shared" si="287"/>
        <v>0</v>
      </c>
      <c r="T744">
        <f t="shared" si="297"/>
        <v>0</v>
      </c>
      <c r="U744">
        <f t="shared" si="288"/>
        <v>0.27621003464857324</v>
      </c>
      <c r="V744">
        <f t="shared" si="298"/>
        <v>0.84441310922369939</v>
      </c>
      <c r="W744">
        <f t="shared" si="289"/>
        <v>0.1538500424281706</v>
      </c>
      <c r="X744">
        <f t="shared" si="299"/>
        <v>0.94160359434525442</v>
      </c>
      <c r="Y744">
        <v>26</v>
      </c>
      <c r="Z744">
        <f>Y744*'MRIP Selectivity'!$N$35</f>
        <v>0.16371144857262607</v>
      </c>
      <c r="AA744">
        <f>Y744*'MRIP Selectivity'!$O$35</f>
        <v>0.1633915199050939</v>
      </c>
      <c r="AB744">
        <f>Y744*'MRIP Selectivity'!$P$35</f>
        <v>2.3483645368089088E-2</v>
      </c>
      <c r="AC744">
        <v>0.74741255597723821</v>
      </c>
      <c r="AD744">
        <v>0.94160359434525442</v>
      </c>
      <c r="AE744">
        <v>1.3432654004296583</v>
      </c>
      <c r="AF744">
        <f t="shared" si="300"/>
        <v>0.12235999222040264</v>
      </c>
      <c r="AG744">
        <f t="shared" si="301"/>
        <v>0.1538500424281706</v>
      </c>
      <c r="AH744">
        <f t="shared" si="302"/>
        <v>3.1544768298914276E-2</v>
      </c>
      <c r="AI744">
        <f t="shared" si="303"/>
        <v>0.35058661384580908</v>
      </c>
      <c r="AJ744">
        <f t="shared" si="304"/>
        <v>0.30775480294748753</v>
      </c>
      <c r="AK744">
        <f t="shared" si="305"/>
        <v>0.18687516527318299</v>
      </c>
      <c r="AL744">
        <f t="shared" si="306"/>
        <v>0.18539481072708489</v>
      </c>
      <c r="AM744">
        <f t="shared" si="307"/>
        <v>0.27621003464857324</v>
      </c>
      <c r="AN744">
        <f t="shared" si="308"/>
        <v>0.1538500424281706</v>
      </c>
      <c r="AO744">
        <v>0</v>
      </c>
      <c r="AP744">
        <f t="shared" si="309"/>
        <v>0.32710296847771997</v>
      </c>
      <c r="AQ744">
        <f t="shared" si="310"/>
        <v>0.1633915199050939</v>
      </c>
      <c r="AR744">
        <v>26</v>
      </c>
      <c r="AS744">
        <f>AR744*'MRIP Selectivity'!$N$35</f>
        <v>0.16371144857262607</v>
      </c>
      <c r="AT744">
        <f>AR744*'MRIP Selectivity'!$O$35</f>
        <v>0.1633915199050939</v>
      </c>
      <c r="AU744">
        <f>AR744*'MRIP Selectivity'!$P$35</f>
        <v>2.3483645368089088E-2</v>
      </c>
      <c r="AV744">
        <v>4</v>
      </c>
      <c r="AW744">
        <f t="shared" si="311"/>
        <v>20</v>
      </c>
      <c r="AX744">
        <f t="shared" si="290"/>
        <v>0</v>
      </c>
      <c r="AY744">
        <f t="shared" si="291"/>
        <v>0</v>
      </c>
      <c r="AZ744">
        <f t="shared" si="292"/>
        <v>0</v>
      </c>
      <c r="BA744">
        <v>188.52967809</v>
      </c>
      <c r="BB744">
        <v>188.52967809</v>
      </c>
    </row>
    <row r="745" spans="1:54" x14ac:dyDescent="0.25">
      <c r="A745" t="s">
        <v>691</v>
      </c>
      <c r="B745" t="s">
        <v>3</v>
      </c>
      <c r="C745">
        <v>2013</v>
      </c>
      <c r="D745">
        <v>3</v>
      </c>
      <c r="E745">
        <v>6</v>
      </c>
      <c r="F745" t="s">
        <v>1834</v>
      </c>
      <c r="G745" t="s">
        <v>1769</v>
      </c>
      <c r="H745" t="s">
        <v>1811</v>
      </c>
      <c r="I745" t="s">
        <v>1824</v>
      </c>
      <c r="J745" t="s">
        <v>1813</v>
      </c>
      <c r="K745" t="str">
        <f t="shared" si="293"/>
        <v>Inshore</v>
      </c>
      <c r="L745">
        <v>0</v>
      </c>
      <c r="M745">
        <f t="shared" si="286"/>
        <v>0</v>
      </c>
      <c r="N745">
        <f t="shared" si="294"/>
        <v>2.516176680597846E-2</v>
      </c>
      <c r="O745">
        <f t="shared" si="295"/>
        <v>1.2568578454237993E-2</v>
      </c>
      <c r="P745">
        <v>0</v>
      </c>
      <c r="Q745">
        <f t="shared" si="296"/>
        <v>0</v>
      </c>
      <c r="R745">
        <v>0</v>
      </c>
      <c r="S745">
        <f t="shared" si="287"/>
        <v>0</v>
      </c>
      <c r="T745">
        <f t="shared" si="297"/>
        <v>0</v>
      </c>
      <c r="U745">
        <f t="shared" si="288"/>
        <v>2.1246925742197942E-2</v>
      </c>
      <c r="V745">
        <f t="shared" si="298"/>
        <v>0.84441310922369939</v>
      </c>
      <c r="W745">
        <f t="shared" si="289"/>
        <v>1.1834618648320815E-2</v>
      </c>
      <c r="X745">
        <f t="shared" si="299"/>
        <v>0.94160359434525431</v>
      </c>
      <c r="Y745">
        <v>2</v>
      </c>
      <c r="Z745">
        <f>Y745*'MRIP Selectivity'!$N$35</f>
        <v>1.2593188351740467E-2</v>
      </c>
      <c r="AA745">
        <f>Y745*'MRIP Selectivity'!$O$35</f>
        <v>1.2568578454237993E-2</v>
      </c>
      <c r="AB745">
        <f>Y745*'MRIP Selectivity'!$P$35</f>
        <v>1.8064342590837759E-3</v>
      </c>
      <c r="AC745">
        <v>0.74741255597723821</v>
      </c>
      <c r="AD745">
        <v>0.94160359434525442</v>
      </c>
      <c r="AE745">
        <v>1.3432654004296583</v>
      </c>
      <c r="AF745">
        <f t="shared" si="300"/>
        <v>9.4123070938771265E-3</v>
      </c>
      <c r="AG745">
        <f t="shared" si="301"/>
        <v>1.1834618648320815E-2</v>
      </c>
      <c r="AH745">
        <f t="shared" si="302"/>
        <v>2.4265206383780212E-3</v>
      </c>
      <c r="AI745">
        <f t="shared" si="303"/>
        <v>2.6968201065062234E-2</v>
      </c>
      <c r="AJ745">
        <f t="shared" si="304"/>
        <v>2.3673446380575964E-2</v>
      </c>
      <c r="AK745">
        <f t="shared" si="305"/>
        <v>1.4375012713321769E-2</v>
      </c>
      <c r="AL745">
        <f t="shared" si="306"/>
        <v>1.4261139286698837E-2</v>
      </c>
      <c r="AM745">
        <f t="shared" si="307"/>
        <v>2.1246925742197942E-2</v>
      </c>
      <c r="AN745">
        <f t="shared" si="308"/>
        <v>1.1834618648320815E-2</v>
      </c>
      <c r="AO745">
        <v>0</v>
      </c>
      <c r="AP745">
        <f t="shared" si="309"/>
        <v>2.516176680597846E-2</v>
      </c>
      <c r="AQ745">
        <f t="shared" si="310"/>
        <v>1.2568578454237993E-2</v>
      </c>
      <c r="AR745">
        <v>2</v>
      </c>
      <c r="AS745">
        <f>AR745*'MRIP Selectivity'!$N$35</f>
        <v>1.2593188351740467E-2</v>
      </c>
      <c r="AT745">
        <f>AR745*'MRIP Selectivity'!$O$35</f>
        <v>1.2568578454237993E-2</v>
      </c>
      <c r="AU745">
        <f>AR745*'MRIP Selectivity'!$P$35</f>
        <v>1.8064342590837759E-3</v>
      </c>
      <c r="AV745">
        <v>1</v>
      </c>
      <c r="AW745">
        <f t="shared" si="311"/>
        <v>5</v>
      </c>
      <c r="AX745">
        <f t="shared" si="290"/>
        <v>0</v>
      </c>
      <c r="AY745">
        <f t="shared" si="291"/>
        <v>0</v>
      </c>
      <c r="AZ745">
        <f t="shared" si="292"/>
        <v>0</v>
      </c>
      <c r="BA745">
        <v>127.3299519</v>
      </c>
      <c r="BB745">
        <v>127.3299519</v>
      </c>
    </row>
    <row r="746" spans="1:54" x14ac:dyDescent="0.25">
      <c r="A746" t="s">
        <v>692</v>
      </c>
      <c r="B746" t="s">
        <v>3</v>
      </c>
      <c r="C746">
        <v>2013</v>
      </c>
      <c r="D746">
        <v>3</v>
      </c>
      <c r="E746">
        <v>6</v>
      </c>
      <c r="F746" t="s">
        <v>1834</v>
      </c>
      <c r="G746" t="s">
        <v>1769</v>
      </c>
      <c r="H746" t="s">
        <v>1811</v>
      </c>
      <c r="I746" t="s">
        <v>1824</v>
      </c>
      <c r="J746" t="s">
        <v>1813</v>
      </c>
      <c r="K746" t="str">
        <f t="shared" si="293"/>
        <v>Inshore</v>
      </c>
      <c r="L746">
        <v>0</v>
      </c>
      <c r="M746">
        <f t="shared" si="286"/>
        <v>0</v>
      </c>
      <c r="N746">
        <f t="shared" si="294"/>
        <v>2.516176680597846E-2</v>
      </c>
      <c r="O746">
        <f t="shared" si="295"/>
        <v>1.2568578454237993E-2</v>
      </c>
      <c r="P746">
        <v>0</v>
      </c>
      <c r="Q746">
        <f t="shared" si="296"/>
        <v>0</v>
      </c>
      <c r="R746">
        <v>0</v>
      </c>
      <c r="S746">
        <f t="shared" si="287"/>
        <v>0</v>
      </c>
      <c r="T746">
        <f t="shared" si="297"/>
        <v>0</v>
      </c>
      <c r="U746">
        <f t="shared" si="288"/>
        <v>2.1246925742197942E-2</v>
      </c>
      <c r="V746">
        <f t="shared" si="298"/>
        <v>0.84441310922369939</v>
      </c>
      <c r="W746">
        <f t="shared" si="289"/>
        <v>1.1834618648320815E-2</v>
      </c>
      <c r="X746">
        <f t="shared" si="299"/>
        <v>0.94160359434525431</v>
      </c>
      <c r="Y746">
        <v>2</v>
      </c>
      <c r="Z746">
        <f>Y746*'MRIP Selectivity'!$N$35</f>
        <v>1.2593188351740467E-2</v>
      </c>
      <c r="AA746">
        <f>Y746*'MRIP Selectivity'!$O$35</f>
        <v>1.2568578454237993E-2</v>
      </c>
      <c r="AB746">
        <f>Y746*'MRIP Selectivity'!$P$35</f>
        <v>1.8064342590837759E-3</v>
      </c>
      <c r="AC746">
        <v>0.74741255597723821</v>
      </c>
      <c r="AD746">
        <v>0.94160359434525442</v>
      </c>
      <c r="AE746">
        <v>1.3432654004296583</v>
      </c>
      <c r="AF746">
        <f t="shared" si="300"/>
        <v>9.4123070938771265E-3</v>
      </c>
      <c r="AG746">
        <f t="shared" si="301"/>
        <v>1.1834618648320815E-2</v>
      </c>
      <c r="AH746">
        <f t="shared" si="302"/>
        <v>2.4265206383780212E-3</v>
      </c>
      <c r="AI746">
        <f t="shared" si="303"/>
        <v>2.6968201065062234E-2</v>
      </c>
      <c r="AJ746">
        <f t="shared" si="304"/>
        <v>2.3673446380575964E-2</v>
      </c>
      <c r="AK746">
        <f t="shared" si="305"/>
        <v>1.4375012713321769E-2</v>
      </c>
      <c r="AL746">
        <f t="shared" si="306"/>
        <v>1.4261139286698837E-2</v>
      </c>
      <c r="AM746">
        <f t="shared" si="307"/>
        <v>2.1246925742197942E-2</v>
      </c>
      <c r="AN746">
        <f t="shared" si="308"/>
        <v>1.1834618648320815E-2</v>
      </c>
      <c r="AO746">
        <v>0</v>
      </c>
      <c r="AP746">
        <f t="shared" si="309"/>
        <v>2.516176680597846E-2</v>
      </c>
      <c r="AQ746">
        <f t="shared" si="310"/>
        <v>1.2568578454237993E-2</v>
      </c>
      <c r="AR746">
        <v>2</v>
      </c>
      <c r="AS746">
        <f>AR746*'MRIP Selectivity'!$N$35</f>
        <v>1.2593188351740467E-2</v>
      </c>
      <c r="AT746">
        <f>AR746*'MRIP Selectivity'!$O$35</f>
        <v>1.2568578454237993E-2</v>
      </c>
      <c r="AU746">
        <f>AR746*'MRIP Selectivity'!$P$35</f>
        <v>1.8064342590837759E-3</v>
      </c>
      <c r="AV746">
        <v>1</v>
      </c>
      <c r="AW746">
        <f t="shared" si="311"/>
        <v>5</v>
      </c>
      <c r="AX746">
        <f t="shared" si="290"/>
        <v>0</v>
      </c>
      <c r="AY746">
        <f t="shared" si="291"/>
        <v>0</v>
      </c>
      <c r="AZ746">
        <f t="shared" si="292"/>
        <v>0</v>
      </c>
      <c r="BA746">
        <v>127.3299519</v>
      </c>
      <c r="BB746">
        <v>127.3299519</v>
      </c>
    </row>
    <row r="747" spans="1:54" x14ac:dyDescent="0.25">
      <c r="A747" t="s">
        <v>693</v>
      </c>
      <c r="B747" t="s">
        <v>3</v>
      </c>
      <c r="C747">
        <v>2013</v>
      </c>
      <c r="D747">
        <v>3</v>
      </c>
      <c r="E747">
        <v>6</v>
      </c>
      <c r="F747" t="s">
        <v>1834</v>
      </c>
      <c r="G747" t="s">
        <v>1769</v>
      </c>
      <c r="H747" t="s">
        <v>1811</v>
      </c>
      <c r="I747" t="s">
        <v>1824</v>
      </c>
      <c r="J747" t="s">
        <v>1813</v>
      </c>
      <c r="K747" t="str">
        <f t="shared" si="293"/>
        <v>Inshore</v>
      </c>
      <c r="L747">
        <v>0</v>
      </c>
      <c r="M747">
        <f t="shared" si="286"/>
        <v>0</v>
      </c>
      <c r="N747">
        <f t="shared" si="294"/>
        <v>1.258088340298923E-2</v>
      </c>
      <c r="O747">
        <f t="shared" si="295"/>
        <v>6.2842892271189965E-3</v>
      </c>
      <c r="P747">
        <v>0</v>
      </c>
      <c r="Q747">
        <f t="shared" si="296"/>
        <v>0</v>
      </c>
      <c r="R747">
        <v>0</v>
      </c>
      <c r="S747">
        <f t="shared" si="287"/>
        <v>0</v>
      </c>
      <c r="T747">
        <f t="shared" si="297"/>
        <v>0</v>
      </c>
      <c r="U747">
        <f t="shared" si="288"/>
        <v>1.0623462871098971E-2</v>
      </c>
      <c r="V747">
        <f t="shared" si="298"/>
        <v>0.84441310922369939</v>
      </c>
      <c r="W747">
        <f t="shared" si="289"/>
        <v>5.9173093241604077E-3</v>
      </c>
      <c r="X747">
        <f t="shared" si="299"/>
        <v>0.94160359434525431</v>
      </c>
      <c r="Y747">
        <v>1</v>
      </c>
      <c r="Z747">
        <f>Y747*'MRIP Selectivity'!$N$35</f>
        <v>6.2965941758702333E-3</v>
      </c>
      <c r="AA747">
        <f>Y747*'MRIP Selectivity'!$O$35</f>
        <v>6.2842892271189965E-3</v>
      </c>
      <c r="AB747">
        <f>Y747*'MRIP Selectivity'!$P$35</f>
        <v>9.0321712954188795E-4</v>
      </c>
      <c r="AC747">
        <v>0.74741255597723821</v>
      </c>
      <c r="AD747">
        <v>0.94160359434525442</v>
      </c>
      <c r="AE747">
        <v>1.3432654004296583</v>
      </c>
      <c r="AF747">
        <f t="shared" si="300"/>
        <v>4.7061535469385633E-3</v>
      </c>
      <c r="AG747">
        <f t="shared" si="301"/>
        <v>5.9173093241604077E-3</v>
      </c>
      <c r="AH747">
        <f t="shared" si="302"/>
        <v>1.2132603191890106E-3</v>
      </c>
      <c r="AI747">
        <f t="shared" si="303"/>
        <v>1.3484100532531117E-2</v>
      </c>
      <c r="AJ747">
        <f t="shared" si="304"/>
        <v>1.1836723190287982E-2</v>
      </c>
      <c r="AK747">
        <f t="shared" si="305"/>
        <v>7.1875063566608846E-3</v>
      </c>
      <c r="AL747">
        <f t="shared" si="306"/>
        <v>7.1305696433494187E-3</v>
      </c>
      <c r="AM747">
        <f t="shared" si="307"/>
        <v>1.0623462871098971E-2</v>
      </c>
      <c r="AN747">
        <f t="shared" si="308"/>
        <v>5.9173093241604077E-3</v>
      </c>
      <c r="AO747">
        <v>0</v>
      </c>
      <c r="AP747">
        <f t="shared" si="309"/>
        <v>1.258088340298923E-2</v>
      </c>
      <c r="AQ747">
        <f t="shared" si="310"/>
        <v>6.2842892271189965E-3</v>
      </c>
      <c r="AR747">
        <v>1</v>
      </c>
      <c r="AS747">
        <f>AR747*'MRIP Selectivity'!$N$35</f>
        <v>6.2965941758702333E-3</v>
      </c>
      <c r="AT747">
        <f>AR747*'MRIP Selectivity'!$O$35</f>
        <v>6.2842892271189965E-3</v>
      </c>
      <c r="AU747">
        <f>AR747*'MRIP Selectivity'!$P$35</f>
        <v>9.0321712954188795E-4</v>
      </c>
      <c r="AV747">
        <v>1</v>
      </c>
      <c r="AW747">
        <f t="shared" si="311"/>
        <v>5</v>
      </c>
      <c r="AX747">
        <f t="shared" si="290"/>
        <v>0</v>
      </c>
      <c r="AY747">
        <f t="shared" si="291"/>
        <v>0</v>
      </c>
      <c r="AZ747">
        <f t="shared" si="292"/>
        <v>0</v>
      </c>
      <c r="BA747">
        <v>127.3299519</v>
      </c>
      <c r="BB747">
        <v>127.3299519</v>
      </c>
    </row>
    <row r="748" spans="1:54" x14ac:dyDescent="0.25">
      <c r="A748" t="s">
        <v>694</v>
      </c>
      <c r="B748" t="s">
        <v>3</v>
      </c>
      <c r="C748">
        <v>2013</v>
      </c>
      <c r="D748">
        <v>3</v>
      </c>
      <c r="E748">
        <v>6</v>
      </c>
      <c r="F748" t="s">
        <v>1834</v>
      </c>
      <c r="G748" t="s">
        <v>1769</v>
      </c>
      <c r="H748" t="s">
        <v>1811</v>
      </c>
      <c r="I748" t="s">
        <v>1824</v>
      </c>
      <c r="J748" t="s">
        <v>1813</v>
      </c>
      <c r="K748" t="str">
        <f t="shared" si="293"/>
        <v>Inshore</v>
      </c>
      <c r="L748">
        <v>0</v>
      </c>
      <c r="M748">
        <f t="shared" si="286"/>
        <v>0</v>
      </c>
      <c r="N748">
        <f t="shared" si="294"/>
        <v>2.516176680597846E-2</v>
      </c>
      <c r="O748">
        <f t="shared" si="295"/>
        <v>1.2568578454237993E-2</v>
      </c>
      <c r="P748">
        <v>0</v>
      </c>
      <c r="Q748">
        <f t="shared" si="296"/>
        <v>0</v>
      </c>
      <c r="R748">
        <v>0</v>
      </c>
      <c r="S748">
        <f t="shared" si="287"/>
        <v>0</v>
      </c>
      <c r="T748">
        <f t="shared" si="297"/>
        <v>0</v>
      </c>
      <c r="U748">
        <f t="shared" si="288"/>
        <v>2.1246925742197942E-2</v>
      </c>
      <c r="V748">
        <f t="shared" si="298"/>
        <v>0.84441310922369939</v>
      </c>
      <c r="W748">
        <f t="shared" si="289"/>
        <v>1.1834618648320815E-2</v>
      </c>
      <c r="X748">
        <f t="shared" si="299"/>
        <v>0.94160359434525431</v>
      </c>
      <c r="Y748">
        <v>2</v>
      </c>
      <c r="Z748">
        <f>Y748*'MRIP Selectivity'!$N$35</f>
        <v>1.2593188351740467E-2</v>
      </c>
      <c r="AA748">
        <f>Y748*'MRIP Selectivity'!$O$35</f>
        <v>1.2568578454237993E-2</v>
      </c>
      <c r="AB748">
        <f>Y748*'MRIP Selectivity'!$P$35</f>
        <v>1.8064342590837759E-3</v>
      </c>
      <c r="AC748">
        <v>0.74741255597723821</v>
      </c>
      <c r="AD748">
        <v>0.94160359434525442</v>
      </c>
      <c r="AE748">
        <v>1.3432654004296583</v>
      </c>
      <c r="AF748">
        <f t="shared" si="300"/>
        <v>9.4123070938771265E-3</v>
      </c>
      <c r="AG748">
        <f t="shared" si="301"/>
        <v>1.1834618648320815E-2</v>
      </c>
      <c r="AH748">
        <f t="shared" si="302"/>
        <v>2.4265206383780212E-3</v>
      </c>
      <c r="AI748">
        <f t="shared" si="303"/>
        <v>2.6968201065062234E-2</v>
      </c>
      <c r="AJ748">
        <f t="shared" si="304"/>
        <v>2.3673446380575964E-2</v>
      </c>
      <c r="AK748">
        <f t="shared" si="305"/>
        <v>1.4375012713321769E-2</v>
      </c>
      <c r="AL748">
        <f t="shared" si="306"/>
        <v>1.4261139286698837E-2</v>
      </c>
      <c r="AM748">
        <f t="shared" si="307"/>
        <v>2.1246925742197942E-2</v>
      </c>
      <c r="AN748">
        <f t="shared" si="308"/>
        <v>1.1834618648320815E-2</v>
      </c>
      <c r="AO748">
        <v>0</v>
      </c>
      <c r="AP748">
        <f t="shared" si="309"/>
        <v>2.516176680597846E-2</v>
      </c>
      <c r="AQ748">
        <f t="shared" si="310"/>
        <v>1.2568578454237993E-2</v>
      </c>
      <c r="AR748">
        <v>2</v>
      </c>
      <c r="AS748">
        <f>AR748*'MRIP Selectivity'!$N$35</f>
        <v>1.2593188351740467E-2</v>
      </c>
      <c r="AT748">
        <f>AR748*'MRIP Selectivity'!$O$35</f>
        <v>1.2568578454237993E-2</v>
      </c>
      <c r="AU748">
        <f>AR748*'MRIP Selectivity'!$P$35</f>
        <v>1.8064342590837759E-3</v>
      </c>
      <c r="AV748">
        <v>1</v>
      </c>
      <c r="AW748">
        <f t="shared" si="311"/>
        <v>5</v>
      </c>
      <c r="AX748">
        <f t="shared" si="290"/>
        <v>0</v>
      </c>
      <c r="AY748">
        <f t="shared" si="291"/>
        <v>0</v>
      </c>
      <c r="AZ748">
        <f t="shared" si="292"/>
        <v>0</v>
      </c>
      <c r="BA748">
        <v>127.3299519</v>
      </c>
      <c r="BB748">
        <v>127.3299519</v>
      </c>
    </row>
    <row r="749" spans="1:54" x14ac:dyDescent="0.25">
      <c r="A749" t="s">
        <v>695</v>
      </c>
      <c r="B749" t="s">
        <v>3</v>
      </c>
      <c r="C749">
        <v>2013</v>
      </c>
      <c r="D749">
        <v>3</v>
      </c>
      <c r="E749">
        <v>6</v>
      </c>
      <c r="F749" t="s">
        <v>1848</v>
      </c>
      <c r="G749" t="s">
        <v>1769</v>
      </c>
      <c r="H749" t="s">
        <v>1811</v>
      </c>
      <c r="I749" t="s">
        <v>1824</v>
      </c>
      <c r="J749" t="s">
        <v>1767</v>
      </c>
      <c r="K749" t="str">
        <f t="shared" si="293"/>
        <v>Inshore</v>
      </c>
      <c r="L749">
        <v>0</v>
      </c>
      <c r="M749">
        <f t="shared" si="286"/>
        <v>0</v>
      </c>
      <c r="N749">
        <f t="shared" si="294"/>
        <v>2.516176680597846E-2</v>
      </c>
      <c r="O749">
        <f t="shared" si="295"/>
        <v>1.2568578454237993E-2</v>
      </c>
      <c r="P749">
        <v>0</v>
      </c>
      <c r="Q749">
        <f t="shared" si="296"/>
        <v>0</v>
      </c>
      <c r="R749">
        <v>0</v>
      </c>
      <c r="S749">
        <f t="shared" si="287"/>
        <v>0</v>
      </c>
      <c r="T749">
        <f t="shared" si="297"/>
        <v>0</v>
      </c>
      <c r="U749">
        <f t="shared" si="288"/>
        <v>2.1246925742197942E-2</v>
      </c>
      <c r="V749">
        <f t="shared" si="298"/>
        <v>0.84441310922369939</v>
      </c>
      <c r="W749">
        <f t="shared" si="289"/>
        <v>1.1834618648320815E-2</v>
      </c>
      <c r="X749">
        <f t="shared" si="299"/>
        <v>0.94160359434525431</v>
      </c>
      <c r="Y749">
        <v>2</v>
      </c>
      <c r="Z749">
        <f>Y749*'MRIP Selectivity'!$N$35</f>
        <v>1.2593188351740467E-2</v>
      </c>
      <c r="AA749">
        <f>Y749*'MRIP Selectivity'!$O$35</f>
        <v>1.2568578454237993E-2</v>
      </c>
      <c r="AB749">
        <f>Y749*'MRIP Selectivity'!$P$35</f>
        <v>1.8064342590837759E-3</v>
      </c>
      <c r="AC749">
        <v>0.74741255597723821</v>
      </c>
      <c r="AD749">
        <v>0.94160359434525442</v>
      </c>
      <c r="AE749">
        <v>1.3432654004296583</v>
      </c>
      <c r="AF749">
        <f t="shared" si="300"/>
        <v>9.4123070938771265E-3</v>
      </c>
      <c r="AG749">
        <f t="shared" si="301"/>
        <v>1.1834618648320815E-2</v>
      </c>
      <c r="AH749">
        <f t="shared" si="302"/>
        <v>2.4265206383780212E-3</v>
      </c>
      <c r="AI749">
        <f t="shared" si="303"/>
        <v>2.6968201065062234E-2</v>
      </c>
      <c r="AJ749">
        <f t="shared" si="304"/>
        <v>2.3673446380575964E-2</v>
      </c>
      <c r="AK749">
        <f t="shared" si="305"/>
        <v>1.4375012713321769E-2</v>
      </c>
      <c r="AL749">
        <f t="shared" si="306"/>
        <v>1.4261139286698837E-2</v>
      </c>
      <c r="AM749">
        <f t="shared" si="307"/>
        <v>2.1246925742197942E-2</v>
      </c>
      <c r="AN749">
        <f t="shared" si="308"/>
        <v>1.1834618648320815E-2</v>
      </c>
      <c r="AO749">
        <v>0</v>
      </c>
      <c r="AP749">
        <f t="shared" si="309"/>
        <v>2.516176680597846E-2</v>
      </c>
      <c r="AQ749">
        <f t="shared" si="310"/>
        <v>1.2568578454237993E-2</v>
      </c>
      <c r="AR749">
        <v>2</v>
      </c>
      <c r="AS749">
        <f>AR749*'MRIP Selectivity'!$N$35</f>
        <v>1.2593188351740467E-2</v>
      </c>
      <c r="AT749">
        <f>AR749*'MRIP Selectivity'!$O$35</f>
        <v>1.2568578454237993E-2</v>
      </c>
      <c r="AU749">
        <f>AR749*'MRIP Selectivity'!$P$35</f>
        <v>1.8064342590837759E-3</v>
      </c>
      <c r="AV749">
        <v>1</v>
      </c>
      <c r="AW749">
        <f t="shared" si="311"/>
        <v>5</v>
      </c>
      <c r="AX749">
        <f t="shared" si="290"/>
        <v>0</v>
      </c>
      <c r="AY749">
        <f t="shared" si="291"/>
        <v>0</v>
      </c>
      <c r="AZ749">
        <f t="shared" si="292"/>
        <v>0</v>
      </c>
      <c r="BA749">
        <v>605.03500692</v>
      </c>
      <c r="BB749">
        <v>605.03500692</v>
      </c>
    </row>
    <row r="750" spans="1:54" x14ac:dyDescent="0.25">
      <c r="A750" t="s">
        <v>696</v>
      </c>
      <c r="B750" t="s">
        <v>3</v>
      </c>
      <c r="C750">
        <v>2013</v>
      </c>
      <c r="D750">
        <v>3</v>
      </c>
      <c r="E750">
        <v>6</v>
      </c>
      <c r="F750" t="s">
        <v>1848</v>
      </c>
      <c r="G750" t="s">
        <v>1769</v>
      </c>
      <c r="H750" t="s">
        <v>1811</v>
      </c>
      <c r="I750" t="s">
        <v>1824</v>
      </c>
      <c r="J750" t="s">
        <v>1767</v>
      </c>
      <c r="K750" t="str">
        <f t="shared" si="293"/>
        <v>Inshore</v>
      </c>
      <c r="L750">
        <v>0</v>
      </c>
      <c r="M750">
        <f t="shared" si="286"/>
        <v>0</v>
      </c>
      <c r="N750">
        <f t="shared" si="294"/>
        <v>1.258088340298923E-2</v>
      </c>
      <c r="O750">
        <f t="shared" si="295"/>
        <v>6.2842892271189965E-3</v>
      </c>
      <c r="P750">
        <v>0</v>
      </c>
      <c r="Q750">
        <f t="shared" si="296"/>
        <v>0</v>
      </c>
      <c r="R750">
        <v>0</v>
      </c>
      <c r="S750">
        <f t="shared" si="287"/>
        <v>0</v>
      </c>
      <c r="T750">
        <f t="shared" si="297"/>
        <v>0</v>
      </c>
      <c r="U750">
        <f t="shared" si="288"/>
        <v>1.0623462871098971E-2</v>
      </c>
      <c r="V750">
        <f t="shared" si="298"/>
        <v>0.84441310922369939</v>
      </c>
      <c r="W750">
        <f t="shared" si="289"/>
        <v>5.9173093241604077E-3</v>
      </c>
      <c r="X750">
        <f t="shared" si="299"/>
        <v>0.94160359434525431</v>
      </c>
      <c r="Y750">
        <v>1</v>
      </c>
      <c r="Z750">
        <f>Y750*'MRIP Selectivity'!$N$35</f>
        <v>6.2965941758702333E-3</v>
      </c>
      <c r="AA750">
        <f>Y750*'MRIP Selectivity'!$O$35</f>
        <v>6.2842892271189965E-3</v>
      </c>
      <c r="AB750">
        <f>Y750*'MRIP Selectivity'!$P$35</f>
        <v>9.0321712954188795E-4</v>
      </c>
      <c r="AC750">
        <v>0.74741255597723821</v>
      </c>
      <c r="AD750">
        <v>0.94160359434525442</v>
      </c>
      <c r="AE750">
        <v>1.3432654004296583</v>
      </c>
      <c r="AF750">
        <f t="shared" si="300"/>
        <v>4.7061535469385633E-3</v>
      </c>
      <c r="AG750">
        <f t="shared" si="301"/>
        <v>5.9173093241604077E-3</v>
      </c>
      <c r="AH750">
        <f t="shared" si="302"/>
        <v>1.2132603191890106E-3</v>
      </c>
      <c r="AI750">
        <f t="shared" si="303"/>
        <v>1.3484100532531117E-2</v>
      </c>
      <c r="AJ750">
        <f t="shared" si="304"/>
        <v>1.1836723190287982E-2</v>
      </c>
      <c r="AK750">
        <f t="shared" si="305"/>
        <v>7.1875063566608846E-3</v>
      </c>
      <c r="AL750">
        <f t="shared" si="306"/>
        <v>7.1305696433494187E-3</v>
      </c>
      <c r="AM750">
        <f t="shared" si="307"/>
        <v>1.0623462871098971E-2</v>
      </c>
      <c r="AN750">
        <f t="shared" si="308"/>
        <v>5.9173093241604077E-3</v>
      </c>
      <c r="AO750">
        <v>0</v>
      </c>
      <c r="AP750">
        <f t="shared" si="309"/>
        <v>1.258088340298923E-2</v>
      </c>
      <c r="AQ750">
        <f t="shared" si="310"/>
        <v>6.2842892271189965E-3</v>
      </c>
      <c r="AR750">
        <v>1</v>
      </c>
      <c r="AS750">
        <f>AR750*'MRIP Selectivity'!$N$35</f>
        <v>6.2965941758702333E-3</v>
      </c>
      <c r="AT750">
        <f>AR750*'MRIP Selectivity'!$O$35</f>
        <v>6.2842892271189965E-3</v>
      </c>
      <c r="AU750">
        <f>AR750*'MRIP Selectivity'!$P$35</f>
        <v>9.0321712954188795E-4</v>
      </c>
      <c r="AV750">
        <v>1</v>
      </c>
      <c r="AW750">
        <f t="shared" si="311"/>
        <v>5</v>
      </c>
      <c r="AX750">
        <f t="shared" si="290"/>
        <v>0</v>
      </c>
      <c r="AY750">
        <f t="shared" si="291"/>
        <v>0</v>
      </c>
      <c r="AZ750">
        <f t="shared" si="292"/>
        <v>0</v>
      </c>
      <c r="BA750">
        <v>605.03500692</v>
      </c>
      <c r="BB750">
        <v>605.03500692</v>
      </c>
    </row>
    <row r="751" spans="1:54" x14ac:dyDescent="0.25">
      <c r="A751" t="s">
        <v>697</v>
      </c>
      <c r="B751" t="s">
        <v>3</v>
      </c>
      <c r="C751">
        <v>2013</v>
      </c>
      <c r="D751">
        <v>3</v>
      </c>
      <c r="E751">
        <v>6</v>
      </c>
      <c r="F751" t="s">
        <v>1848</v>
      </c>
      <c r="G751" t="s">
        <v>1769</v>
      </c>
      <c r="H751" t="s">
        <v>1811</v>
      </c>
      <c r="I751" t="s">
        <v>1824</v>
      </c>
      <c r="J751" t="s">
        <v>1767</v>
      </c>
      <c r="K751" t="str">
        <f t="shared" si="293"/>
        <v>Inshore</v>
      </c>
      <c r="L751">
        <v>0</v>
      </c>
      <c r="M751">
        <f t="shared" si="286"/>
        <v>0</v>
      </c>
      <c r="N751">
        <f t="shared" si="294"/>
        <v>2.516176680597846E-2</v>
      </c>
      <c r="O751">
        <f t="shared" si="295"/>
        <v>1.2568578454237993E-2</v>
      </c>
      <c r="P751">
        <v>0</v>
      </c>
      <c r="Q751">
        <f t="shared" si="296"/>
        <v>0</v>
      </c>
      <c r="R751">
        <v>0</v>
      </c>
      <c r="S751">
        <f t="shared" si="287"/>
        <v>0</v>
      </c>
      <c r="T751">
        <f t="shared" si="297"/>
        <v>0</v>
      </c>
      <c r="U751">
        <f t="shared" si="288"/>
        <v>2.1246925742197942E-2</v>
      </c>
      <c r="V751">
        <f t="shared" si="298"/>
        <v>0.84441310922369939</v>
      </c>
      <c r="W751">
        <f t="shared" si="289"/>
        <v>1.1834618648320815E-2</v>
      </c>
      <c r="X751">
        <f t="shared" si="299"/>
        <v>0.94160359434525431</v>
      </c>
      <c r="Y751">
        <v>2</v>
      </c>
      <c r="Z751">
        <f>Y751*'MRIP Selectivity'!$N$35</f>
        <v>1.2593188351740467E-2</v>
      </c>
      <c r="AA751">
        <f>Y751*'MRIP Selectivity'!$O$35</f>
        <v>1.2568578454237993E-2</v>
      </c>
      <c r="AB751">
        <f>Y751*'MRIP Selectivity'!$P$35</f>
        <v>1.8064342590837759E-3</v>
      </c>
      <c r="AC751">
        <v>0.74741255597723821</v>
      </c>
      <c r="AD751">
        <v>0.94160359434525442</v>
      </c>
      <c r="AE751">
        <v>1.3432654004296583</v>
      </c>
      <c r="AF751">
        <f t="shared" si="300"/>
        <v>9.4123070938771265E-3</v>
      </c>
      <c r="AG751">
        <f t="shared" si="301"/>
        <v>1.1834618648320815E-2</v>
      </c>
      <c r="AH751">
        <f t="shared" si="302"/>
        <v>2.4265206383780212E-3</v>
      </c>
      <c r="AI751">
        <f t="shared" si="303"/>
        <v>2.6968201065062234E-2</v>
      </c>
      <c r="AJ751">
        <f t="shared" si="304"/>
        <v>2.3673446380575964E-2</v>
      </c>
      <c r="AK751">
        <f t="shared" si="305"/>
        <v>1.4375012713321769E-2</v>
      </c>
      <c r="AL751">
        <f t="shared" si="306"/>
        <v>1.4261139286698837E-2</v>
      </c>
      <c r="AM751">
        <f t="shared" si="307"/>
        <v>2.1246925742197942E-2</v>
      </c>
      <c r="AN751">
        <f t="shared" si="308"/>
        <v>1.1834618648320815E-2</v>
      </c>
      <c r="AO751">
        <v>0</v>
      </c>
      <c r="AP751">
        <f t="shared" si="309"/>
        <v>2.516176680597846E-2</v>
      </c>
      <c r="AQ751">
        <f t="shared" si="310"/>
        <v>1.2568578454237993E-2</v>
      </c>
      <c r="AR751">
        <v>2</v>
      </c>
      <c r="AS751">
        <f>AR751*'MRIP Selectivity'!$N$35</f>
        <v>1.2593188351740467E-2</v>
      </c>
      <c r="AT751">
        <f>AR751*'MRIP Selectivity'!$O$35</f>
        <v>1.2568578454237993E-2</v>
      </c>
      <c r="AU751">
        <f>AR751*'MRIP Selectivity'!$P$35</f>
        <v>1.8064342590837759E-3</v>
      </c>
      <c r="AV751">
        <v>1</v>
      </c>
      <c r="AW751">
        <f t="shared" si="311"/>
        <v>5</v>
      </c>
      <c r="AX751">
        <f t="shared" si="290"/>
        <v>0</v>
      </c>
      <c r="AY751">
        <f t="shared" si="291"/>
        <v>0</v>
      </c>
      <c r="AZ751">
        <f t="shared" si="292"/>
        <v>0</v>
      </c>
      <c r="BA751">
        <v>605.03500692</v>
      </c>
      <c r="BB751">
        <v>605.03500692</v>
      </c>
    </row>
    <row r="752" spans="1:54" x14ac:dyDescent="0.25">
      <c r="A752" t="s">
        <v>698</v>
      </c>
      <c r="B752" t="s">
        <v>3</v>
      </c>
      <c r="C752">
        <v>2013</v>
      </c>
      <c r="D752">
        <v>4</v>
      </c>
      <c r="E752">
        <v>8</v>
      </c>
      <c r="F752" t="s">
        <v>1827</v>
      </c>
      <c r="G752" t="s">
        <v>1769</v>
      </c>
      <c r="H752" t="s">
        <v>1811</v>
      </c>
      <c r="I752" t="s">
        <v>1824</v>
      </c>
      <c r="J752" t="s">
        <v>1813</v>
      </c>
      <c r="K752" t="str">
        <f t="shared" si="293"/>
        <v>Inshore</v>
      </c>
      <c r="L752">
        <v>0</v>
      </c>
      <c r="M752">
        <f t="shared" si="286"/>
        <v>0</v>
      </c>
      <c r="N752">
        <f t="shared" si="294"/>
        <v>1.258088340298923E-2</v>
      </c>
      <c r="O752">
        <f t="shared" si="295"/>
        <v>6.2842892271189965E-3</v>
      </c>
      <c r="P752">
        <v>0</v>
      </c>
      <c r="Q752">
        <f t="shared" si="296"/>
        <v>0</v>
      </c>
      <c r="R752">
        <v>0</v>
      </c>
      <c r="S752">
        <f t="shared" si="287"/>
        <v>0</v>
      </c>
      <c r="T752">
        <f t="shared" si="297"/>
        <v>0</v>
      </c>
      <c r="U752">
        <f t="shared" si="288"/>
        <v>1.0623462871098971E-2</v>
      </c>
      <c r="V752">
        <f t="shared" si="298"/>
        <v>0.84441310922369939</v>
      </c>
      <c r="W752">
        <f t="shared" si="289"/>
        <v>5.9173093241604077E-3</v>
      </c>
      <c r="X752">
        <f t="shared" si="299"/>
        <v>0.94160359434525431</v>
      </c>
      <c r="Y752">
        <v>1</v>
      </c>
      <c r="Z752">
        <f>Y752*'MRIP Selectivity'!$N$35</f>
        <v>6.2965941758702333E-3</v>
      </c>
      <c r="AA752">
        <f>Y752*'MRIP Selectivity'!$O$35</f>
        <v>6.2842892271189965E-3</v>
      </c>
      <c r="AB752">
        <f>Y752*'MRIP Selectivity'!$P$35</f>
        <v>9.0321712954188795E-4</v>
      </c>
      <c r="AC752">
        <v>0.74741255597723821</v>
      </c>
      <c r="AD752">
        <v>0.94160359434525442</v>
      </c>
      <c r="AE752">
        <v>1.3432654004296583</v>
      </c>
      <c r="AF752">
        <f t="shared" si="300"/>
        <v>4.7061535469385633E-3</v>
      </c>
      <c r="AG752">
        <f t="shared" si="301"/>
        <v>5.9173093241604077E-3</v>
      </c>
      <c r="AH752">
        <f t="shared" si="302"/>
        <v>1.2132603191890106E-3</v>
      </c>
      <c r="AI752">
        <f t="shared" si="303"/>
        <v>1.3484100532531117E-2</v>
      </c>
      <c r="AJ752">
        <f t="shared" si="304"/>
        <v>1.1836723190287982E-2</v>
      </c>
      <c r="AK752">
        <f t="shared" si="305"/>
        <v>7.1875063566608846E-3</v>
      </c>
      <c r="AL752">
        <f t="shared" si="306"/>
        <v>7.1305696433494187E-3</v>
      </c>
      <c r="AM752">
        <f t="shared" si="307"/>
        <v>1.0623462871098971E-2</v>
      </c>
      <c r="AN752">
        <f t="shared" si="308"/>
        <v>5.9173093241604077E-3</v>
      </c>
      <c r="AO752">
        <v>0</v>
      </c>
      <c r="AP752">
        <f t="shared" si="309"/>
        <v>1.258088340298923E-2</v>
      </c>
      <c r="AQ752">
        <f t="shared" si="310"/>
        <v>6.2842892271189965E-3</v>
      </c>
      <c r="AR752">
        <v>1</v>
      </c>
      <c r="AS752">
        <f>AR752*'MRIP Selectivity'!$N$35</f>
        <v>6.2965941758702333E-3</v>
      </c>
      <c r="AT752">
        <f>AR752*'MRIP Selectivity'!$O$35</f>
        <v>6.2842892271189965E-3</v>
      </c>
      <c r="AU752">
        <f>AR752*'MRIP Selectivity'!$P$35</f>
        <v>9.0321712954188795E-4</v>
      </c>
      <c r="AV752">
        <v>1</v>
      </c>
      <c r="AW752">
        <f t="shared" si="311"/>
        <v>5</v>
      </c>
      <c r="AX752">
        <f t="shared" si="290"/>
        <v>0</v>
      </c>
      <c r="AY752">
        <f t="shared" si="291"/>
        <v>0</v>
      </c>
      <c r="AZ752">
        <f t="shared" si="292"/>
        <v>0</v>
      </c>
      <c r="BA752">
        <v>394.18482876000002</v>
      </c>
      <c r="BB752">
        <v>394.18482876000002</v>
      </c>
    </row>
    <row r="753" spans="1:54" x14ac:dyDescent="0.25">
      <c r="A753" t="s">
        <v>699</v>
      </c>
      <c r="B753" t="s">
        <v>3</v>
      </c>
      <c r="C753">
        <v>2013</v>
      </c>
      <c r="D753">
        <v>4</v>
      </c>
      <c r="E753">
        <v>8</v>
      </c>
      <c r="F753" t="s">
        <v>1827</v>
      </c>
      <c r="G753" t="s">
        <v>1769</v>
      </c>
      <c r="H753" t="s">
        <v>1811</v>
      </c>
      <c r="I753" t="s">
        <v>1824</v>
      </c>
      <c r="J753" t="s">
        <v>1813</v>
      </c>
      <c r="K753" t="str">
        <f t="shared" si="293"/>
        <v>Inshore</v>
      </c>
      <c r="L753">
        <v>0</v>
      </c>
      <c r="M753">
        <f t="shared" si="286"/>
        <v>0</v>
      </c>
      <c r="N753">
        <f t="shared" si="294"/>
        <v>2.516176680597846E-2</v>
      </c>
      <c r="O753">
        <f t="shared" si="295"/>
        <v>1.2568578454237993E-2</v>
      </c>
      <c r="P753">
        <v>0</v>
      </c>
      <c r="Q753">
        <f t="shared" si="296"/>
        <v>0</v>
      </c>
      <c r="R753">
        <v>0</v>
      </c>
      <c r="S753">
        <f t="shared" si="287"/>
        <v>0</v>
      </c>
      <c r="T753">
        <f t="shared" si="297"/>
        <v>0</v>
      </c>
      <c r="U753">
        <f t="shared" si="288"/>
        <v>2.1246925742197942E-2</v>
      </c>
      <c r="V753">
        <f t="shared" si="298"/>
        <v>0.84441310922369939</v>
      </c>
      <c r="W753">
        <f t="shared" si="289"/>
        <v>1.1834618648320815E-2</v>
      </c>
      <c r="X753">
        <f t="shared" si="299"/>
        <v>0.94160359434525431</v>
      </c>
      <c r="Y753">
        <v>2</v>
      </c>
      <c r="Z753">
        <f>Y753*'MRIP Selectivity'!$N$35</f>
        <v>1.2593188351740467E-2</v>
      </c>
      <c r="AA753">
        <f>Y753*'MRIP Selectivity'!$O$35</f>
        <v>1.2568578454237993E-2</v>
      </c>
      <c r="AB753">
        <f>Y753*'MRIP Selectivity'!$P$35</f>
        <v>1.8064342590837759E-3</v>
      </c>
      <c r="AC753">
        <v>0.74741255597723821</v>
      </c>
      <c r="AD753">
        <v>0.94160359434525442</v>
      </c>
      <c r="AE753">
        <v>1.3432654004296583</v>
      </c>
      <c r="AF753">
        <f t="shared" si="300"/>
        <v>9.4123070938771265E-3</v>
      </c>
      <c r="AG753">
        <f t="shared" si="301"/>
        <v>1.1834618648320815E-2</v>
      </c>
      <c r="AH753">
        <f t="shared" si="302"/>
        <v>2.4265206383780212E-3</v>
      </c>
      <c r="AI753">
        <f t="shared" si="303"/>
        <v>2.6968201065062234E-2</v>
      </c>
      <c r="AJ753">
        <f t="shared" si="304"/>
        <v>2.3673446380575964E-2</v>
      </c>
      <c r="AK753">
        <f t="shared" si="305"/>
        <v>1.4375012713321769E-2</v>
      </c>
      <c r="AL753">
        <f t="shared" si="306"/>
        <v>1.4261139286698837E-2</v>
      </c>
      <c r="AM753">
        <f t="shared" si="307"/>
        <v>2.1246925742197942E-2</v>
      </c>
      <c r="AN753">
        <f t="shared" si="308"/>
        <v>1.1834618648320815E-2</v>
      </c>
      <c r="AO753">
        <v>0</v>
      </c>
      <c r="AP753">
        <f t="shared" si="309"/>
        <v>2.516176680597846E-2</v>
      </c>
      <c r="AQ753">
        <f t="shared" si="310"/>
        <v>1.2568578454237993E-2</v>
      </c>
      <c r="AR753">
        <v>2</v>
      </c>
      <c r="AS753">
        <f>AR753*'MRIP Selectivity'!$N$35</f>
        <v>1.2593188351740467E-2</v>
      </c>
      <c r="AT753">
        <f>AR753*'MRIP Selectivity'!$O$35</f>
        <v>1.2568578454237993E-2</v>
      </c>
      <c r="AU753">
        <f>AR753*'MRIP Selectivity'!$P$35</f>
        <v>1.8064342590837759E-3</v>
      </c>
      <c r="AV753">
        <v>1</v>
      </c>
      <c r="AW753">
        <f t="shared" si="311"/>
        <v>5</v>
      </c>
      <c r="AX753">
        <f t="shared" si="290"/>
        <v>0</v>
      </c>
      <c r="AY753">
        <f t="shared" si="291"/>
        <v>0</v>
      </c>
      <c r="AZ753">
        <f t="shared" si="292"/>
        <v>0</v>
      </c>
      <c r="BA753">
        <v>394.18482876000002</v>
      </c>
      <c r="BB753">
        <v>394.18482876000002</v>
      </c>
    </row>
    <row r="754" spans="1:54" x14ac:dyDescent="0.25">
      <c r="A754" t="s">
        <v>1907</v>
      </c>
      <c r="B754" t="s">
        <v>3</v>
      </c>
      <c r="C754">
        <v>2013</v>
      </c>
      <c r="D754">
        <v>4</v>
      </c>
      <c r="E754">
        <v>8</v>
      </c>
      <c r="F754" t="s">
        <v>1842</v>
      </c>
      <c r="G754" t="s">
        <v>1769</v>
      </c>
      <c r="H754" t="s">
        <v>1811</v>
      </c>
      <c r="I754" t="s">
        <v>1812</v>
      </c>
      <c r="J754" t="s">
        <v>1813</v>
      </c>
      <c r="K754" t="str">
        <f t="shared" si="293"/>
        <v>Inshore</v>
      </c>
      <c r="L754">
        <v>0</v>
      </c>
      <c r="M754">
        <f t="shared" si="286"/>
        <v>0</v>
      </c>
      <c r="N754">
        <f t="shared" si="294"/>
        <v>0.15097060083587077</v>
      </c>
      <c r="O754">
        <f t="shared" si="295"/>
        <v>7.5411470725427962E-2</v>
      </c>
      <c r="P754">
        <v>0</v>
      </c>
      <c r="Q754">
        <f t="shared" si="296"/>
        <v>0</v>
      </c>
      <c r="R754">
        <v>0</v>
      </c>
      <c r="S754">
        <f t="shared" si="287"/>
        <v>0</v>
      </c>
      <c r="T754">
        <f t="shared" si="297"/>
        <v>0</v>
      </c>
      <c r="U754">
        <f t="shared" si="288"/>
        <v>0.12748155445318765</v>
      </c>
      <c r="V754">
        <f t="shared" si="298"/>
        <v>0.84441310922369928</v>
      </c>
      <c r="W754">
        <f t="shared" si="289"/>
        <v>7.1007711889924899E-2</v>
      </c>
      <c r="X754">
        <f t="shared" si="299"/>
        <v>0.94160359434525442</v>
      </c>
      <c r="Y754">
        <v>12</v>
      </c>
      <c r="Z754">
        <f>Y754*'MRIP Selectivity'!$N$35</f>
        <v>7.5559130110442796E-2</v>
      </c>
      <c r="AA754">
        <f>Y754*'MRIP Selectivity'!$O$35</f>
        <v>7.5411470725427962E-2</v>
      </c>
      <c r="AB754">
        <f>Y754*'MRIP Selectivity'!$P$35</f>
        <v>1.0838605554502655E-2</v>
      </c>
      <c r="AC754">
        <v>0.74741255597723821</v>
      </c>
      <c r="AD754">
        <v>0.94160359434525442</v>
      </c>
      <c r="AE754">
        <v>1.3432654004296583</v>
      </c>
      <c r="AF754">
        <f t="shared" si="300"/>
        <v>5.6473842563262752E-2</v>
      </c>
      <c r="AG754">
        <f t="shared" si="301"/>
        <v>7.1007711889924899E-2</v>
      </c>
      <c r="AH754">
        <f t="shared" si="302"/>
        <v>1.4559123830268127E-2</v>
      </c>
      <c r="AI754">
        <f t="shared" si="303"/>
        <v>0.16180920639037344</v>
      </c>
      <c r="AJ754">
        <f t="shared" si="304"/>
        <v>0.14204067828345579</v>
      </c>
      <c r="AK754">
        <f t="shared" si="305"/>
        <v>8.6250076279930615E-2</v>
      </c>
      <c r="AL754">
        <f t="shared" si="306"/>
        <v>8.5566835720193024E-2</v>
      </c>
      <c r="AM754">
        <f t="shared" si="307"/>
        <v>0.12748155445318765</v>
      </c>
      <c r="AN754">
        <f t="shared" si="308"/>
        <v>7.1007711889924899E-2</v>
      </c>
      <c r="AO754">
        <v>0</v>
      </c>
      <c r="AP754">
        <f t="shared" si="309"/>
        <v>0.15097060083587077</v>
      </c>
      <c r="AQ754">
        <f t="shared" si="310"/>
        <v>7.5411470725427962E-2</v>
      </c>
      <c r="AR754">
        <v>12</v>
      </c>
      <c r="AS754">
        <f>AR754*'MRIP Selectivity'!$N$35</f>
        <v>7.5559130110442796E-2</v>
      </c>
      <c r="AT754">
        <f>AR754*'MRIP Selectivity'!$O$35</f>
        <v>7.5411470725427962E-2</v>
      </c>
      <c r="AU754">
        <f>AR754*'MRIP Selectivity'!$P$35</f>
        <v>1.0838605554502655E-2</v>
      </c>
      <c r="AV754">
        <v>8</v>
      </c>
      <c r="AW754">
        <f t="shared" si="311"/>
        <v>40</v>
      </c>
      <c r="AX754">
        <f t="shared" si="290"/>
        <v>0</v>
      </c>
      <c r="AY754">
        <f t="shared" si="291"/>
        <v>0</v>
      </c>
      <c r="AZ754">
        <f t="shared" si="292"/>
        <v>0</v>
      </c>
      <c r="BA754">
        <v>430.01489200999998</v>
      </c>
      <c r="BB754">
        <v>430.01489200999998</v>
      </c>
    </row>
    <row r="755" spans="1:54" x14ac:dyDescent="0.25">
      <c r="A755" t="s">
        <v>700</v>
      </c>
      <c r="B755" t="s">
        <v>3</v>
      </c>
      <c r="C755">
        <v>2013</v>
      </c>
      <c r="D755">
        <v>5</v>
      </c>
      <c r="E755">
        <v>10</v>
      </c>
      <c r="F755" t="s">
        <v>1834</v>
      </c>
      <c r="G755" t="s">
        <v>1769</v>
      </c>
      <c r="H755" t="s">
        <v>1811</v>
      </c>
      <c r="I755" t="s">
        <v>1812</v>
      </c>
      <c r="J755" t="s">
        <v>1813</v>
      </c>
      <c r="K755" t="str">
        <f t="shared" si="293"/>
        <v>Inshore</v>
      </c>
      <c r="L755">
        <v>0</v>
      </c>
      <c r="M755">
        <f t="shared" si="286"/>
        <v>0</v>
      </c>
      <c r="N755">
        <f t="shared" si="294"/>
        <v>3.7742650208967693E-2</v>
      </c>
      <c r="O755">
        <f t="shared" si="295"/>
        <v>1.8852867681356991E-2</v>
      </c>
      <c r="P755">
        <v>0</v>
      </c>
      <c r="Q755">
        <f t="shared" si="296"/>
        <v>0</v>
      </c>
      <c r="R755">
        <v>0</v>
      </c>
      <c r="S755">
        <f t="shared" si="287"/>
        <v>0</v>
      </c>
      <c r="T755">
        <f t="shared" si="297"/>
        <v>0</v>
      </c>
      <c r="U755">
        <f t="shared" si="288"/>
        <v>3.1870388613296913E-2</v>
      </c>
      <c r="V755">
        <f t="shared" si="298"/>
        <v>0.84441310922369928</v>
      </c>
      <c r="W755">
        <f t="shared" si="289"/>
        <v>1.7751927972481225E-2</v>
      </c>
      <c r="X755">
        <f t="shared" si="299"/>
        <v>0.94160359434525442</v>
      </c>
      <c r="Y755">
        <v>3</v>
      </c>
      <c r="Z755">
        <f>Y755*'MRIP Selectivity'!$N$35</f>
        <v>1.8889782527610699E-2</v>
      </c>
      <c r="AA755">
        <f>Y755*'MRIP Selectivity'!$O$35</f>
        <v>1.8852867681356991E-2</v>
      </c>
      <c r="AB755">
        <f>Y755*'MRIP Selectivity'!$P$35</f>
        <v>2.7096513886256638E-3</v>
      </c>
      <c r="AC755">
        <v>0.74741255597723821</v>
      </c>
      <c r="AD755">
        <v>0.94160359434525442</v>
      </c>
      <c r="AE755">
        <v>1.3432654004296583</v>
      </c>
      <c r="AF755">
        <f t="shared" si="300"/>
        <v>1.4118460640815688E-2</v>
      </c>
      <c r="AG755">
        <f t="shared" si="301"/>
        <v>1.7751927972481225E-2</v>
      </c>
      <c r="AH755">
        <f t="shared" si="302"/>
        <v>3.6397809575670318E-3</v>
      </c>
      <c r="AI755">
        <f t="shared" si="303"/>
        <v>4.045230159759336E-2</v>
      </c>
      <c r="AJ755">
        <f t="shared" si="304"/>
        <v>3.5510169570863948E-2</v>
      </c>
      <c r="AK755">
        <f t="shared" si="305"/>
        <v>2.1562519069982654E-2</v>
      </c>
      <c r="AL755">
        <f t="shared" si="306"/>
        <v>2.1391708930048256E-2</v>
      </c>
      <c r="AM755">
        <f t="shared" si="307"/>
        <v>3.1870388613296913E-2</v>
      </c>
      <c r="AN755">
        <f t="shared" si="308"/>
        <v>1.7751927972481225E-2</v>
      </c>
      <c r="AO755">
        <v>0</v>
      </c>
      <c r="AP755">
        <f t="shared" si="309"/>
        <v>3.7742650208967693E-2</v>
      </c>
      <c r="AQ755">
        <f t="shared" si="310"/>
        <v>1.8852867681356991E-2</v>
      </c>
      <c r="AR755">
        <v>3</v>
      </c>
      <c r="AS755">
        <f>AR755*'MRIP Selectivity'!$N$35</f>
        <v>1.8889782527610699E-2</v>
      </c>
      <c r="AT755">
        <f>AR755*'MRIP Selectivity'!$O$35</f>
        <v>1.8852867681356991E-2</v>
      </c>
      <c r="AU755">
        <f>AR755*'MRIP Selectivity'!$P$35</f>
        <v>2.7096513886256638E-3</v>
      </c>
      <c r="AV755">
        <v>4</v>
      </c>
      <c r="AW755">
        <f t="shared" si="311"/>
        <v>20</v>
      </c>
      <c r="AX755">
        <f t="shared" si="290"/>
        <v>0</v>
      </c>
      <c r="AY755">
        <f t="shared" si="291"/>
        <v>0</v>
      </c>
      <c r="AZ755">
        <f t="shared" si="292"/>
        <v>0</v>
      </c>
      <c r="BA755">
        <v>227.54769722</v>
      </c>
      <c r="BB755">
        <v>227.54769722</v>
      </c>
    </row>
    <row r="756" spans="1:54" x14ac:dyDescent="0.25">
      <c r="A756" t="s">
        <v>701</v>
      </c>
      <c r="B756" t="s">
        <v>3</v>
      </c>
      <c r="C756">
        <v>2013</v>
      </c>
      <c r="D756">
        <v>6</v>
      </c>
      <c r="E756">
        <v>11</v>
      </c>
      <c r="F756" t="s">
        <v>1848</v>
      </c>
      <c r="G756" t="s">
        <v>1769</v>
      </c>
      <c r="H756" t="s">
        <v>1811</v>
      </c>
      <c r="I756" t="s">
        <v>1812</v>
      </c>
      <c r="J756" t="s">
        <v>1813</v>
      </c>
      <c r="K756" t="str">
        <f t="shared" si="293"/>
        <v>Inshore</v>
      </c>
      <c r="L756">
        <v>1.9714399103</v>
      </c>
      <c r="M756">
        <f t="shared" si="286"/>
        <v>272.46506574431078</v>
      </c>
      <c r="N756">
        <f t="shared" si="294"/>
        <v>2.3488664123896767</v>
      </c>
      <c r="O756">
        <f t="shared" si="295"/>
        <v>2.1599685871135699</v>
      </c>
      <c r="P756">
        <v>21.111482503937008</v>
      </c>
      <c r="Q756">
        <f t="shared" si="296"/>
        <v>10.708661417290882</v>
      </c>
      <c r="R756">
        <v>1.5347768065410801</v>
      </c>
      <c r="S756">
        <f t="shared" si="287"/>
        <v>212.11555133497529</v>
      </c>
      <c r="T756">
        <f t="shared" si="297"/>
        <v>0.77850549667908897</v>
      </c>
      <c r="U756">
        <f t="shared" si="288"/>
        <v>1.8534806926740492</v>
      </c>
      <c r="V756">
        <f t="shared" si="298"/>
        <v>0.78909583060892985</v>
      </c>
      <c r="W756">
        <f t="shared" si="289"/>
        <v>1.7122960862658922</v>
      </c>
      <c r="X756">
        <f t="shared" si="299"/>
        <v>0.792741198405151</v>
      </c>
      <c r="Y756">
        <v>30</v>
      </c>
      <c r="Z756">
        <f>Y756*'MRIP Selectivity'!$N$35</f>
        <v>0.18889782527610699</v>
      </c>
      <c r="AA756">
        <f>Y756*'MRIP Selectivity'!$O$35</f>
        <v>0.18852867681356988</v>
      </c>
      <c r="AB756">
        <f>Y756*'MRIP Selectivity'!$P$35</f>
        <v>2.709651388625664E-2</v>
      </c>
      <c r="AC756">
        <v>0.74741255597723821</v>
      </c>
      <c r="AD756">
        <v>0.94160359434525442</v>
      </c>
      <c r="AE756">
        <v>1.3432654004296583</v>
      </c>
      <c r="AF756">
        <f t="shared" si="300"/>
        <v>0.14118460640815689</v>
      </c>
      <c r="AG756">
        <f t="shared" si="301"/>
        <v>0.17751927972481224</v>
      </c>
      <c r="AH756">
        <f t="shared" si="302"/>
        <v>3.639780957567032E-2</v>
      </c>
      <c r="AI756">
        <f t="shared" si="303"/>
        <v>0.40452301597593354</v>
      </c>
      <c r="AJ756">
        <f t="shared" si="304"/>
        <v>0.35510169570863948</v>
      </c>
      <c r="AK756">
        <f t="shared" si="305"/>
        <v>0.21562519069982652</v>
      </c>
      <c r="AL756">
        <f t="shared" si="306"/>
        <v>0.21391708930048256</v>
      </c>
      <c r="AM756">
        <f t="shared" si="307"/>
        <v>1.8534806926740492</v>
      </c>
      <c r="AN756">
        <f t="shared" si="308"/>
        <v>1.7122960862658922</v>
      </c>
      <c r="AO756">
        <v>2</v>
      </c>
      <c r="AP756">
        <f t="shared" si="309"/>
        <v>2.3774265020896768</v>
      </c>
      <c r="AQ756">
        <f t="shared" si="310"/>
        <v>2.1885286768135699</v>
      </c>
      <c r="AR756">
        <v>30</v>
      </c>
      <c r="AS756">
        <f>AR756*'MRIP Selectivity'!$N$35</f>
        <v>0.18889782527610699</v>
      </c>
      <c r="AT756">
        <f>AR756*'MRIP Selectivity'!$O$35</f>
        <v>0.18852867681356988</v>
      </c>
      <c r="AU756">
        <f>AR756*'MRIP Selectivity'!$P$35</f>
        <v>2.709651388625664E-2</v>
      </c>
      <c r="AV756">
        <v>1</v>
      </c>
      <c r="AW756">
        <f t="shared" si="311"/>
        <v>5</v>
      </c>
      <c r="AX756">
        <f t="shared" si="290"/>
        <v>0</v>
      </c>
      <c r="AY756">
        <f t="shared" si="291"/>
        <v>0</v>
      </c>
      <c r="AZ756">
        <f t="shared" si="292"/>
        <v>0</v>
      </c>
      <c r="BA756">
        <v>138.20612249999999</v>
      </c>
      <c r="BB756">
        <v>138.20612249999999</v>
      </c>
    </row>
    <row r="757" spans="1:54" x14ac:dyDescent="0.25">
      <c r="A757" t="s">
        <v>702</v>
      </c>
      <c r="B757" t="s">
        <v>3</v>
      </c>
      <c r="C757">
        <v>2014</v>
      </c>
      <c r="D757">
        <v>1</v>
      </c>
      <c r="E757">
        <v>1</v>
      </c>
      <c r="F757" t="s">
        <v>1834</v>
      </c>
      <c r="G757" t="s">
        <v>1769</v>
      </c>
      <c r="H757" t="s">
        <v>1811</v>
      </c>
      <c r="I757" t="s">
        <v>1812</v>
      </c>
      <c r="J757" t="s">
        <v>1813</v>
      </c>
      <c r="K757" t="str">
        <f t="shared" si="293"/>
        <v>Inshore</v>
      </c>
      <c r="L757">
        <v>0</v>
      </c>
      <c r="M757">
        <f t="shared" si="286"/>
        <v>0</v>
      </c>
      <c r="N757">
        <f t="shared" si="294"/>
        <v>0.15097060083587077</v>
      </c>
      <c r="O757">
        <f t="shared" si="295"/>
        <v>7.5411470725427962E-2</v>
      </c>
      <c r="P757">
        <v>0</v>
      </c>
      <c r="Q757">
        <f t="shared" si="296"/>
        <v>0</v>
      </c>
      <c r="R757">
        <v>0</v>
      </c>
      <c r="S757">
        <f t="shared" si="287"/>
        <v>0</v>
      </c>
      <c r="T757">
        <f t="shared" si="297"/>
        <v>0</v>
      </c>
      <c r="U757">
        <f t="shared" si="288"/>
        <v>0.12748155445318765</v>
      </c>
      <c r="V757">
        <f t="shared" si="298"/>
        <v>0.84441310922369928</v>
      </c>
      <c r="W757">
        <f t="shared" si="289"/>
        <v>7.1007711889924899E-2</v>
      </c>
      <c r="X757">
        <f t="shared" si="299"/>
        <v>0.94160359434525442</v>
      </c>
      <c r="Y757">
        <v>12</v>
      </c>
      <c r="Z757">
        <f>Y757*'MRIP Selectivity'!$N$35</f>
        <v>7.5559130110442796E-2</v>
      </c>
      <c r="AA757">
        <f>Y757*'MRIP Selectivity'!$O$35</f>
        <v>7.5411470725427962E-2</v>
      </c>
      <c r="AB757">
        <f>Y757*'MRIP Selectivity'!$P$35</f>
        <v>1.0838605554502655E-2</v>
      </c>
      <c r="AC757">
        <v>0.74741255597723821</v>
      </c>
      <c r="AD757">
        <v>0.94160359434525442</v>
      </c>
      <c r="AE757">
        <v>1.3432654004296583</v>
      </c>
      <c r="AF757">
        <f t="shared" si="300"/>
        <v>5.6473842563262752E-2</v>
      </c>
      <c r="AG757">
        <f t="shared" si="301"/>
        <v>7.1007711889924899E-2</v>
      </c>
      <c r="AH757">
        <f t="shared" si="302"/>
        <v>1.4559123830268127E-2</v>
      </c>
      <c r="AI757">
        <f t="shared" si="303"/>
        <v>0.16180920639037344</v>
      </c>
      <c r="AJ757">
        <f t="shared" si="304"/>
        <v>0.14204067828345579</v>
      </c>
      <c r="AK757">
        <f t="shared" si="305"/>
        <v>8.6250076279930615E-2</v>
      </c>
      <c r="AL757">
        <f t="shared" si="306"/>
        <v>8.5566835720193024E-2</v>
      </c>
      <c r="AM757">
        <f t="shared" si="307"/>
        <v>0.12748155445318765</v>
      </c>
      <c r="AN757">
        <f t="shared" si="308"/>
        <v>7.1007711889924899E-2</v>
      </c>
      <c r="AO757">
        <v>0</v>
      </c>
      <c r="AP757">
        <f t="shared" si="309"/>
        <v>0.15097060083587077</v>
      </c>
      <c r="AQ757">
        <f t="shared" si="310"/>
        <v>7.5411470725427962E-2</v>
      </c>
      <c r="AR757">
        <v>12</v>
      </c>
      <c r="AS757">
        <f>AR757*'MRIP Selectivity'!$N$35</f>
        <v>7.5559130110442796E-2</v>
      </c>
      <c r="AT757">
        <f>AR757*'MRIP Selectivity'!$O$35</f>
        <v>7.5411470725427962E-2</v>
      </c>
      <c r="AU757">
        <f>AR757*'MRIP Selectivity'!$P$35</f>
        <v>1.0838605554502655E-2</v>
      </c>
      <c r="AV757">
        <v>1</v>
      </c>
      <c r="AW757">
        <f t="shared" si="311"/>
        <v>5</v>
      </c>
      <c r="AX757">
        <f t="shared" si="290"/>
        <v>0</v>
      </c>
      <c r="AY757">
        <f t="shared" si="291"/>
        <v>0</v>
      </c>
      <c r="AZ757">
        <f t="shared" si="292"/>
        <v>0</v>
      </c>
      <c r="BA757">
        <v>618.84108670000001</v>
      </c>
      <c r="BB757">
        <v>618.84108670000001</v>
      </c>
    </row>
    <row r="758" spans="1:54" x14ac:dyDescent="0.25">
      <c r="A758" t="s">
        <v>703</v>
      </c>
      <c r="B758" t="s">
        <v>3</v>
      </c>
      <c r="C758">
        <v>2014</v>
      </c>
      <c r="D758">
        <v>2</v>
      </c>
      <c r="E758">
        <v>4</v>
      </c>
      <c r="F758" t="s">
        <v>1862</v>
      </c>
      <c r="G758" t="s">
        <v>1769</v>
      </c>
      <c r="H758" t="s">
        <v>1811</v>
      </c>
      <c r="I758" t="s">
        <v>1812</v>
      </c>
      <c r="J758" t="s">
        <v>1813</v>
      </c>
      <c r="K758" t="str">
        <f t="shared" si="293"/>
        <v>Inshore</v>
      </c>
      <c r="L758">
        <v>0</v>
      </c>
      <c r="M758">
        <f t="shared" si="286"/>
        <v>0</v>
      </c>
      <c r="N758">
        <f t="shared" si="294"/>
        <v>7.5485300417935386E-2</v>
      </c>
      <c r="O758">
        <f t="shared" si="295"/>
        <v>3.7705735362713981E-2</v>
      </c>
      <c r="P758">
        <v>0</v>
      </c>
      <c r="Q758">
        <f t="shared" si="296"/>
        <v>0</v>
      </c>
      <c r="R758">
        <v>0</v>
      </c>
      <c r="S758">
        <f t="shared" si="287"/>
        <v>0</v>
      </c>
      <c r="T758">
        <f t="shared" si="297"/>
        <v>0</v>
      </c>
      <c r="U758">
        <f t="shared" si="288"/>
        <v>6.3740777226593825E-2</v>
      </c>
      <c r="V758">
        <f t="shared" si="298"/>
        <v>0.84441310922369928</v>
      </c>
      <c r="W758">
        <f t="shared" si="289"/>
        <v>3.5503855944962449E-2</v>
      </c>
      <c r="X758">
        <f t="shared" si="299"/>
        <v>0.94160359434525442</v>
      </c>
      <c r="Y758">
        <v>6</v>
      </c>
      <c r="Z758">
        <f>Y758*'MRIP Selectivity'!$N$35</f>
        <v>3.7779565055221398E-2</v>
      </c>
      <c r="AA758">
        <f>Y758*'MRIP Selectivity'!$O$35</f>
        <v>3.7705735362713981E-2</v>
      </c>
      <c r="AB758">
        <f>Y758*'MRIP Selectivity'!$P$35</f>
        <v>5.4193027772513275E-3</v>
      </c>
      <c r="AC758">
        <v>0.74741255597723821</v>
      </c>
      <c r="AD758">
        <v>0.94160359434525442</v>
      </c>
      <c r="AE758">
        <v>1.3432654004296583</v>
      </c>
      <c r="AF758">
        <f t="shared" si="300"/>
        <v>2.8236921281631376E-2</v>
      </c>
      <c r="AG758">
        <f t="shared" si="301"/>
        <v>3.5503855944962449E-2</v>
      </c>
      <c r="AH758">
        <f t="shared" si="302"/>
        <v>7.2795619151340635E-3</v>
      </c>
      <c r="AI758">
        <f t="shared" si="303"/>
        <v>8.0904603195186719E-2</v>
      </c>
      <c r="AJ758">
        <f t="shared" si="304"/>
        <v>7.1020339141727895E-2</v>
      </c>
      <c r="AK758">
        <f t="shared" si="305"/>
        <v>4.3125038139965308E-2</v>
      </c>
      <c r="AL758">
        <f t="shared" si="306"/>
        <v>4.2783417860096512E-2</v>
      </c>
      <c r="AM758">
        <f t="shared" si="307"/>
        <v>6.3740777226593825E-2</v>
      </c>
      <c r="AN758">
        <f t="shared" si="308"/>
        <v>3.5503855944962449E-2</v>
      </c>
      <c r="AO758">
        <v>0</v>
      </c>
      <c r="AP758">
        <f t="shared" si="309"/>
        <v>7.5485300417935386E-2</v>
      </c>
      <c r="AQ758">
        <f t="shared" si="310"/>
        <v>3.7705735362713981E-2</v>
      </c>
      <c r="AR758">
        <v>6</v>
      </c>
      <c r="AS758">
        <f>AR758*'MRIP Selectivity'!$N$35</f>
        <v>3.7779565055221398E-2</v>
      </c>
      <c r="AT758">
        <f>AR758*'MRIP Selectivity'!$O$35</f>
        <v>3.7705735362713981E-2</v>
      </c>
      <c r="AU758">
        <f>AR758*'MRIP Selectivity'!$P$35</f>
        <v>5.4193027772513275E-3</v>
      </c>
      <c r="AV758">
        <v>4</v>
      </c>
      <c r="AW758">
        <f t="shared" si="311"/>
        <v>20</v>
      </c>
      <c r="AX758">
        <f t="shared" si="290"/>
        <v>0</v>
      </c>
      <c r="AY758">
        <f t="shared" si="291"/>
        <v>0</v>
      </c>
      <c r="AZ758">
        <f t="shared" si="292"/>
        <v>0</v>
      </c>
      <c r="BA758">
        <v>514.81920616000002</v>
      </c>
      <c r="BB758">
        <v>514.81920616000002</v>
      </c>
    </row>
    <row r="759" spans="1:54" x14ac:dyDescent="0.25">
      <c r="A759" t="s">
        <v>704</v>
      </c>
      <c r="B759" t="s">
        <v>3</v>
      </c>
      <c r="C759">
        <v>2014</v>
      </c>
      <c r="D759">
        <v>2</v>
      </c>
      <c r="E759">
        <v>4</v>
      </c>
      <c r="F759" t="s">
        <v>1862</v>
      </c>
      <c r="G759" t="s">
        <v>1769</v>
      </c>
      <c r="H759" t="s">
        <v>1811</v>
      </c>
      <c r="I759" t="s">
        <v>1812</v>
      </c>
      <c r="J759" t="s">
        <v>1819</v>
      </c>
      <c r="K759" t="str">
        <f t="shared" si="293"/>
        <v>Offshore</v>
      </c>
      <c r="L759">
        <v>2</v>
      </c>
      <c r="M759">
        <f t="shared" si="286"/>
        <v>1245.7167477</v>
      </c>
      <c r="N759">
        <f t="shared" si="294"/>
        <v>2.3145220850747306</v>
      </c>
      <c r="O759">
        <f t="shared" si="295"/>
        <v>2.1571072306779748</v>
      </c>
      <c r="P759">
        <v>28.30708661417323</v>
      </c>
      <c r="Q759">
        <f t="shared" si="296"/>
        <v>14.153543307086615</v>
      </c>
      <c r="R759">
        <v>2.8148998520411617</v>
      </c>
      <c r="S759">
        <f t="shared" si="287"/>
        <v>1753.2839443929636</v>
      </c>
      <c r="T759">
        <f t="shared" si="297"/>
        <v>1.4074499260205808</v>
      </c>
      <c r="U759">
        <f t="shared" si="288"/>
        <v>3.0804864238186362</v>
      </c>
      <c r="V759">
        <f t="shared" si="298"/>
        <v>1.3309384445641073</v>
      </c>
      <c r="W759">
        <f t="shared" si="289"/>
        <v>2.962832585145172</v>
      </c>
      <c r="X759">
        <f t="shared" si="299"/>
        <v>1.3735212339045191</v>
      </c>
      <c r="Y759">
        <v>25</v>
      </c>
      <c r="Z759">
        <f>Y759*'MRIP Selectivity'!$N$35</f>
        <v>0.15741485439675584</v>
      </c>
      <c r="AA759">
        <f>Y759*'MRIP Selectivity'!$O$35</f>
        <v>0.15710723067797491</v>
      </c>
      <c r="AB759">
        <f>Y759*'MRIP Selectivity'!$P$35</f>
        <v>2.2580428238547199E-2</v>
      </c>
      <c r="AC759">
        <v>0.74741255597723821</v>
      </c>
      <c r="AD759">
        <v>0.94160359434525442</v>
      </c>
      <c r="AE759">
        <v>1.3432654004296583</v>
      </c>
      <c r="AF759">
        <f t="shared" si="300"/>
        <v>0.11765383867346407</v>
      </c>
      <c r="AG759">
        <f t="shared" si="301"/>
        <v>0.1479327331040102</v>
      </c>
      <c r="AH759">
        <f t="shared" si="302"/>
        <v>3.0331507979725267E-2</v>
      </c>
      <c r="AI759">
        <f t="shared" si="303"/>
        <v>0.33710251331327801</v>
      </c>
      <c r="AJ759">
        <f t="shared" si="304"/>
        <v>0.29591807975719953</v>
      </c>
      <c r="AK759">
        <f t="shared" si="305"/>
        <v>0.17968765891652211</v>
      </c>
      <c r="AL759">
        <f t="shared" si="306"/>
        <v>0.17826424108373545</v>
      </c>
      <c r="AM759">
        <f t="shared" si="307"/>
        <v>3.0804864238186362</v>
      </c>
      <c r="AN759">
        <f t="shared" si="308"/>
        <v>2.962832585145172</v>
      </c>
      <c r="AO759">
        <v>2</v>
      </c>
      <c r="AP759">
        <f t="shared" si="309"/>
        <v>2.3145220850747306</v>
      </c>
      <c r="AQ759">
        <f t="shared" si="310"/>
        <v>2.1571072306779748</v>
      </c>
      <c r="AR759">
        <v>25</v>
      </c>
      <c r="AS759">
        <f>AR759*'MRIP Selectivity'!$N$35</f>
        <v>0.15741485439675584</v>
      </c>
      <c r="AT759">
        <f>AR759*'MRIP Selectivity'!$O$35</f>
        <v>0.15710723067797491</v>
      </c>
      <c r="AU759">
        <f>AR759*'MRIP Selectivity'!$P$35</f>
        <v>2.2580428238547199E-2</v>
      </c>
      <c r="AV759">
        <v>9</v>
      </c>
      <c r="AW759">
        <f t="shared" si="311"/>
        <v>45</v>
      </c>
      <c r="AX759">
        <f t="shared" si="290"/>
        <v>0</v>
      </c>
      <c r="AY759">
        <f t="shared" si="291"/>
        <v>0</v>
      </c>
      <c r="AZ759">
        <f t="shared" si="292"/>
        <v>0</v>
      </c>
      <c r="BA759">
        <v>622.85837385000002</v>
      </c>
      <c r="BB759">
        <v>622.85837385000002</v>
      </c>
    </row>
    <row r="760" spans="1:54" x14ac:dyDescent="0.25">
      <c r="A760" t="s">
        <v>705</v>
      </c>
      <c r="B760" t="s">
        <v>3</v>
      </c>
      <c r="C760">
        <v>2014</v>
      </c>
      <c r="D760">
        <v>2</v>
      </c>
      <c r="E760">
        <v>4</v>
      </c>
      <c r="F760" t="s">
        <v>1872</v>
      </c>
      <c r="G760" t="s">
        <v>1769</v>
      </c>
      <c r="H760" t="s">
        <v>1811</v>
      </c>
      <c r="I760" t="s">
        <v>1812</v>
      </c>
      <c r="J760" t="s">
        <v>1813</v>
      </c>
      <c r="K760" t="str">
        <f t="shared" si="293"/>
        <v>Inshore</v>
      </c>
      <c r="L760">
        <v>0</v>
      </c>
      <c r="M760">
        <f t="shared" si="286"/>
        <v>0</v>
      </c>
      <c r="N760">
        <f t="shared" si="294"/>
        <v>0.75485300417935375</v>
      </c>
      <c r="O760">
        <f t="shared" si="295"/>
        <v>0.37705735362713977</v>
      </c>
      <c r="P760">
        <v>0</v>
      </c>
      <c r="Q760">
        <f t="shared" si="296"/>
        <v>0</v>
      </c>
      <c r="R760">
        <v>0</v>
      </c>
      <c r="S760">
        <f t="shared" si="287"/>
        <v>0</v>
      </c>
      <c r="T760">
        <f t="shared" si="297"/>
        <v>0</v>
      </c>
      <c r="U760">
        <f t="shared" si="288"/>
        <v>0.63740777226593825</v>
      </c>
      <c r="V760">
        <f t="shared" si="298"/>
        <v>0.84441310922369939</v>
      </c>
      <c r="W760">
        <f t="shared" si="289"/>
        <v>0.35503855944962448</v>
      </c>
      <c r="X760">
        <f t="shared" si="299"/>
        <v>0.94160359434525442</v>
      </c>
      <c r="Y760">
        <v>60</v>
      </c>
      <c r="Z760">
        <f>Y760*'MRIP Selectivity'!$N$35</f>
        <v>0.37779565055221398</v>
      </c>
      <c r="AA760">
        <f>Y760*'MRIP Selectivity'!$O$35</f>
        <v>0.37705735362713977</v>
      </c>
      <c r="AB760">
        <f>Y760*'MRIP Selectivity'!$P$35</f>
        <v>5.419302777251328E-2</v>
      </c>
      <c r="AC760">
        <v>0.74741255597723821</v>
      </c>
      <c r="AD760">
        <v>0.94160359434525442</v>
      </c>
      <c r="AE760">
        <v>1.3432654004296583</v>
      </c>
      <c r="AF760">
        <f t="shared" si="300"/>
        <v>0.28236921281631377</v>
      </c>
      <c r="AG760">
        <f t="shared" si="301"/>
        <v>0.35503855944962448</v>
      </c>
      <c r="AH760">
        <f t="shared" si="302"/>
        <v>7.279561915134064E-2</v>
      </c>
      <c r="AI760">
        <f t="shared" si="303"/>
        <v>0.80904603195186708</v>
      </c>
      <c r="AJ760">
        <f t="shared" si="304"/>
        <v>0.71020339141727895</v>
      </c>
      <c r="AK760">
        <f t="shared" si="305"/>
        <v>0.43125038139965305</v>
      </c>
      <c r="AL760">
        <f t="shared" si="306"/>
        <v>0.42783417860096512</v>
      </c>
      <c r="AM760">
        <f t="shared" si="307"/>
        <v>0.63740777226593825</v>
      </c>
      <c r="AN760">
        <f t="shared" si="308"/>
        <v>0.35503855944962448</v>
      </c>
      <c r="AO760">
        <v>0</v>
      </c>
      <c r="AP760">
        <f t="shared" si="309"/>
        <v>0.75485300417935375</v>
      </c>
      <c r="AQ760">
        <f t="shared" si="310"/>
        <v>0.37705735362713977</v>
      </c>
      <c r="AR760">
        <v>60</v>
      </c>
      <c r="AS760">
        <f>AR760*'MRIP Selectivity'!$N$35</f>
        <v>0.37779565055221398</v>
      </c>
      <c r="AT760">
        <f>AR760*'MRIP Selectivity'!$O$35</f>
        <v>0.37705735362713977</v>
      </c>
      <c r="AU760">
        <f>AR760*'MRIP Selectivity'!$P$35</f>
        <v>5.419302777251328E-2</v>
      </c>
      <c r="AV760">
        <v>9</v>
      </c>
      <c r="AW760">
        <f t="shared" si="311"/>
        <v>45</v>
      </c>
      <c r="AX760">
        <f t="shared" si="290"/>
        <v>0</v>
      </c>
      <c r="AY760">
        <f t="shared" si="291"/>
        <v>0</v>
      </c>
      <c r="AZ760">
        <f t="shared" si="292"/>
        <v>0</v>
      </c>
      <c r="BA760">
        <v>549.40274331000001</v>
      </c>
      <c r="BB760">
        <v>549.40274331000001</v>
      </c>
    </row>
    <row r="761" spans="1:54" x14ac:dyDescent="0.25">
      <c r="A761" t="s">
        <v>706</v>
      </c>
      <c r="B761" t="s">
        <v>3</v>
      </c>
      <c r="C761">
        <v>2014</v>
      </c>
      <c r="D761">
        <v>3</v>
      </c>
      <c r="E761">
        <v>6</v>
      </c>
      <c r="F761" t="s">
        <v>1834</v>
      </c>
      <c r="G761" t="s">
        <v>1769</v>
      </c>
      <c r="H761" t="s">
        <v>1811</v>
      </c>
      <c r="I761" t="s">
        <v>1812</v>
      </c>
      <c r="J761" t="s">
        <v>1819</v>
      </c>
      <c r="K761" t="str">
        <f t="shared" si="293"/>
        <v>Offshore</v>
      </c>
      <c r="L761">
        <v>0</v>
      </c>
      <c r="M761">
        <f t="shared" si="286"/>
        <v>0</v>
      </c>
      <c r="N761">
        <f t="shared" si="294"/>
        <v>7.5485300417935386E-2</v>
      </c>
      <c r="O761">
        <f t="shared" si="295"/>
        <v>3.7705735362713981E-2</v>
      </c>
      <c r="P761">
        <v>0</v>
      </c>
      <c r="Q761">
        <f t="shared" si="296"/>
        <v>0</v>
      </c>
      <c r="R761">
        <v>0</v>
      </c>
      <c r="S761">
        <f t="shared" si="287"/>
        <v>0</v>
      </c>
      <c r="T761">
        <f t="shared" si="297"/>
        <v>0</v>
      </c>
      <c r="U761">
        <f t="shared" si="288"/>
        <v>6.3740777226593825E-2</v>
      </c>
      <c r="V761">
        <f t="shared" si="298"/>
        <v>0.84441310922369928</v>
      </c>
      <c r="W761">
        <f t="shared" si="289"/>
        <v>3.5503855944962449E-2</v>
      </c>
      <c r="X761">
        <f t="shared" si="299"/>
        <v>0.94160359434525442</v>
      </c>
      <c r="Y761">
        <v>6</v>
      </c>
      <c r="Z761">
        <f>Y761*'MRIP Selectivity'!$N$35</f>
        <v>3.7779565055221398E-2</v>
      </c>
      <c r="AA761">
        <f>Y761*'MRIP Selectivity'!$O$35</f>
        <v>3.7705735362713981E-2</v>
      </c>
      <c r="AB761">
        <f>Y761*'MRIP Selectivity'!$P$35</f>
        <v>5.4193027772513275E-3</v>
      </c>
      <c r="AC761">
        <v>0.74741255597723821</v>
      </c>
      <c r="AD761">
        <v>0.94160359434525442</v>
      </c>
      <c r="AE761">
        <v>1.3432654004296583</v>
      </c>
      <c r="AF761">
        <f t="shared" si="300"/>
        <v>2.8236921281631376E-2</v>
      </c>
      <c r="AG761">
        <f t="shared" si="301"/>
        <v>3.5503855944962449E-2</v>
      </c>
      <c r="AH761">
        <f t="shared" si="302"/>
        <v>7.2795619151340635E-3</v>
      </c>
      <c r="AI761">
        <f t="shared" si="303"/>
        <v>8.0904603195186719E-2</v>
      </c>
      <c r="AJ761">
        <f t="shared" si="304"/>
        <v>7.1020339141727895E-2</v>
      </c>
      <c r="AK761">
        <f t="shared" si="305"/>
        <v>4.3125038139965308E-2</v>
      </c>
      <c r="AL761">
        <f t="shared" si="306"/>
        <v>4.2783417860096512E-2</v>
      </c>
      <c r="AM761">
        <f t="shared" si="307"/>
        <v>6.3740777226593825E-2</v>
      </c>
      <c r="AN761">
        <f t="shared" si="308"/>
        <v>3.5503855944962449E-2</v>
      </c>
      <c r="AO761">
        <v>0</v>
      </c>
      <c r="AP761">
        <f t="shared" si="309"/>
        <v>7.5485300417935386E-2</v>
      </c>
      <c r="AQ761">
        <f t="shared" si="310"/>
        <v>3.7705735362713981E-2</v>
      </c>
      <c r="AR761">
        <v>6</v>
      </c>
      <c r="AS761">
        <f>AR761*'MRIP Selectivity'!$N$35</f>
        <v>3.7779565055221398E-2</v>
      </c>
      <c r="AT761">
        <f>AR761*'MRIP Selectivity'!$O$35</f>
        <v>3.7705735362713981E-2</v>
      </c>
      <c r="AU761">
        <f>AR761*'MRIP Selectivity'!$P$35</f>
        <v>5.4193027772513275E-3</v>
      </c>
      <c r="AV761">
        <v>1</v>
      </c>
      <c r="AW761">
        <f t="shared" si="311"/>
        <v>5</v>
      </c>
      <c r="AX761">
        <f t="shared" si="290"/>
        <v>0</v>
      </c>
      <c r="AY761">
        <f t="shared" si="291"/>
        <v>0</v>
      </c>
      <c r="AZ761">
        <f t="shared" si="292"/>
        <v>0</v>
      </c>
      <c r="BA761">
        <v>420.76053798999999</v>
      </c>
      <c r="BB761">
        <v>420.76053798999999</v>
      </c>
    </row>
    <row r="762" spans="1:54" x14ac:dyDescent="0.25">
      <c r="A762" t="s">
        <v>707</v>
      </c>
      <c r="B762" t="s">
        <v>3</v>
      </c>
      <c r="C762">
        <v>2014</v>
      </c>
      <c r="D762">
        <v>3</v>
      </c>
      <c r="E762">
        <v>6</v>
      </c>
      <c r="F762" t="s">
        <v>1818</v>
      </c>
      <c r="G762" t="s">
        <v>1769</v>
      </c>
      <c r="H762" t="s">
        <v>1811</v>
      </c>
      <c r="I762" t="s">
        <v>1837</v>
      </c>
      <c r="J762" t="s">
        <v>1819</v>
      </c>
      <c r="K762" t="str">
        <f t="shared" si="293"/>
        <v>Offshore</v>
      </c>
      <c r="L762">
        <v>0</v>
      </c>
      <c r="M762">
        <f t="shared" si="286"/>
        <v>0</v>
      </c>
      <c r="N762">
        <f t="shared" si="294"/>
        <v>0.15097060083587077</v>
      </c>
      <c r="O762">
        <f t="shared" si="295"/>
        <v>7.5411470725427962E-2</v>
      </c>
      <c r="P762">
        <v>0</v>
      </c>
      <c r="Q762">
        <f t="shared" si="296"/>
        <v>0</v>
      </c>
      <c r="R762">
        <v>0</v>
      </c>
      <c r="S762">
        <f t="shared" si="287"/>
        <v>0</v>
      </c>
      <c r="T762">
        <f t="shared" si="297"/>
        <v>0</v>
      </c>
      <c r="U762">
        <f t="shared" si="288"/>
        <v>0.12748155445318765</v>
      </c>
      <c r="V762">
        <f t="shared" si="298"/>
        <v>0.84441310922369928</v>
      </c>
      <c r="W762">
        <f t="shared" si="289"/>
        <v>7.1007711889924899E-2</v>
      </c>
      <c r="X762">
        <f t="shared" si="299"/>
        <v>0.94160359434525442</v>
      </c>
      <c r="Y762">
        <v>12</v>
      </c>
      <c r="Z762">
        <f>Y762*'MRIP Selectivity'!$N$35</f>
        <v>7.5559130110442796E-2</v>
      </c>
      <c r="AA762">
        <f>Y762*'MRIP Selectivity'!$O$35</f>
        <v>7.5411470725427962E-2</v>
      </c>
      <c r="AB762">
        <f>Y762*'MRIP Selectivity'!$P$35</f>
        <v>1.0838605554502655E-2</v>
      </c>
      <c r="AC762">
        <v>0.74741255597723821</v>
      </c>
      <c r="AD762">
        <v>0.94160359434525442</v>
      </c>
      <c r="AE762">
        <v>1.3432654004296583</v>
      </c>
      <c r="AF762">
        <f t="shared" si="300"/>
        <v>5.6473842563262752E-2</v>
      </c>
      <c r="AG762">
        <f t="shared" si="301"/>
        <v>7.1007711889924899E-2</v>
      </c>
      <c r="AH762">
        <f t="shared" si="302"/>
        <v>1.4559123830268127E-2</v>
      </c>
      <c r="AI762">
        <f t="shared" si="303"/>
        <v>0.16180920639037344</v>
      </c>
      <c r="AJ762">
        <f t="shared" si="304"/>
        <v>0.14204067828345579</v>
      </c>
      <c r="AK762">
        <f t="shared" si="305"/>
        <v>8.6250076279930615E-2</v>
      </c>
      <c r="AL762">
        <f t="shared" si="306"/>
        <v>8.5566835720193024E-2</v>
      </c>
      <c r="AM762">
        <f t="shared" si="307"/>
        <v>0.12748155445318765</v>
      </c>
      <c r="AN762">
        <f t="shared" si="308"/>
        <v>7.1007711889924899E-2</v>
      </c>
      <c r="AO762">
        <v>0</v>
      </c>
      <c r="AP762">
        <f t="shared" si="309"/>
        <v>0.15097060083587077</v>
      </c>
      <c r="AQ762">
        <f t="shared" si="310"/>
        <v>7.5411470725427962E-2</v>
      </c>
      <c r="AR762">
        <v>12</v>
      </c>
      <c r="AS762">
        <f>AR762*'MRIP Selectivity'!$N$35</f>
        <v>7.5559130110442796E-2</v>
      </c>
      <c r="AT762">
        <f>AR762*'MRIP Selectivity'!$O$35</f>
        <v>7.5411470725427962E-2</v>
      </c>
      <c r="AU762">
        <f>AR762*'MRIP Selectivity'!$P$35</f>
        <v>1.0838605554502655E-2</v>
      </c>
      <c r="AV762">
        <v>6</v>
      </c>
      <c r="AW762">
        <f t="shared" si="311"/>
        <v>30</v>
      </c>
      <c r="AX762">
        <f t="shared" si="290"/>
        <v>0</v>
      </c>
      <c r="AY762">
        <f t="shared" si="291"/>
        <v>0</v>
      </c>
      <c r="AZ762">
        <f t="shared" si="292"/>
        <v>0</v>
      </c>
      <c r="BA762">
        <v>13.855922241</v>
      </c>
      <c r="BB762">
        <v>13.855922241</v>
      </c>
    </row>
    <row r="763" spans="1:54" x14ac:dyDescent="0.25">
      <c r="A763" t="s">
        <v>708</v>
      </c>
      <c r="B763" t="s">
        <v>3</v>
      </c>
      <c r="C763">
        <v>2014</v>
      </c>
      <c r="D763">
        <v>3</v>
      </c>
      <c r="E763">
        <v>6</v>
      </c>
      <c r="F763" t="s">
        <v>1818</v>
      </c>
      <c r="G763" t="s">
        <v>1769</v>
      </c>
      <c r="H763" t="s">
        <v>1811</v>
      </c>
      <c r="I763" t="s">
        <v>1837</v>
      </c>
      <c r="J763" t="s">
        <v>1819</v>
      </c>
      <c r="K763" t="str">
        <f t="shared" si="293"/>
        <v>Offshore</v>
      </c>
      <c r="L763">
        <v>3.8211057747999999</v>
      </c>
      <c r="M763">
        <f t="shared" si="286"/>
        <v>52.944944490264859</v>
      </c>
      <c r="N763">
        <f t="shared" si="294"/>
        <v>4.1104660930687524</v>
      </c>
      <c r="O763">
        <f t="shared" si="295"/>
        <v>3.965644427023737</v>
      </c>
      <c r="P763">
        <v>56.233438527559052</v>
      </c>
      <c r="Q763">
        <f t="shared" si="296"/>
        <v>14.716535432862326</v>
      </c>
      <c r="R763">
        <v>5.8968673622089369</v>
      </c>
      <c r="S763">
        <f t="shared" si="287"/>
        <v>81.706535636257811</v>
      </c>
      <c r="T763">
        <f t="shared" si="297"/>
        <v>1.5432358353172215</v>
      </c>
      <c r="U763">
        <f t="shared" si="288"/>
        <v>6.141207008244213</v>
      </c>
      <c r="V763">
        <f t="shared" si="298"/>
        <v>1.4940415196709163</v>
      </c>
      <c r="W763">
        <f t="shared" si="289"/>
        <v>6.0329654766646259</v>
      </c>
      <c r="X763">
        <f t="shared" si="299"/>
        <v>1.521307718753907</v>
      </c>
      <c r="Y763">
        <v>23</v>
      </c>
      <c r="Z763">
        <f>Y763*'MRIP Selectivity'!$N$35</f>
        <v>0.14482166604501537</v>
      </c>
      <c r="AA763">
        <f>Y763*'MRIP Selectivity'!$O$35</f>
        <v>0.14453865222373691</v>
      </c>
      <c r="AB763">
        <f>Y763*'MRIP Selectivity'!$P$35</f>
        <v>2.0773993979463425E-2</v>
      </c>
      <c r="AC763">
        <v>0.74741255597723821</v>
      </c>
      <c r="AD763">
        <v>0.94160359434525442</v>
      </c>
      <c r="AE763">
        <v>1.3432654004296583</v>
      </c>
      <c r="AF763">
        <f t="shared" si="300"/>
        <v>0.10824153157958695</v>
      </c>
      <c r="AG763">
        <f t="shared" si="301"/>
        <v>0.13609811445568937</v>
      </c>
      <c r="AH763">
        <f t="shared" si="302"/>
        <v>2.7904987341347248E-2</v>
      </c>
      <c r="AI763">
        <f t="shared" si="303"/>
        <v>0.31013431224821575</v>
      </c>
      <c r="AJ763">
        <f t="shared" si="304"/>
        <v>0.27224463337662352</v>
      </c>
      <c r="AK763">
        <f t="shared" si="305"/>
        <v>0.16531264620320033</v>
      </c>
      <c r="AL763">
        <f t="shared" si="306"/>
        <v>0.16400310179703662</v>
      </c>
      <c r="AM763">
        <f t="shared" si="307"/>
        <v>6.141207008244213</v>
      </c>
      <c r="AN763">
        <f t="shared" si="308"/>
        <v>6.0329654766646259</v>
      </c>
      <c r="AO763">
        <v>5</v>
      </c>
      <c r="AP763">
        <f t="shared" si="309"/>
        <v>5.2893603182687521</v>
      </c>
      <c r="AQ763">
        <f t="shared" si="310"/>
        <v>5.1445386522237371</v>
      </c>
      <c r="AR763">
        <v>23</v>
      </c>
      <c r="AS763">
        <f>AR763*'MRIP Selectivity'!$N$35</f>
        <v>0.14482166604501537</v>
      </c>
      <c r="AT763">
        <f>AR763*'MRIP Selectivity'!$O$35</f>
        <v>0.14453865222373691</v>
      </c>
      <c r="AU763">
        <f>AR763*'MRIP Selectivity'!$P$35</f>
        <v>2.0773993979463425E-2</v>
      </c>
      <c r="AV763">
        <v>24</v>
      </c>
      <c r="AW763">
        <f t="shared" si="311"/>
        <v>120</v>
      </c>
      <c r="AX763">
        <f t="shared" si="290"/>
        <v>0</v>
      </c>
      <c r="AY763">
        <f t="shared" si="291"/>
        <v>0</v>
      </c>
      <c r="AZ763">
        <f t="shared" si="292"/>
        <v>0</v>
      </c>
      <c r="BA763">
        <v>13.855922241</v>
      </c>
      <c r="BB763">
        <v>13.855922241</v>
      </c>
    </row>
    <row r="764" spans="1:54" x14ac:dyDescent="0.25">
      <c r="A764" t="s">
        <v>709</v>
      </c>
      <c r="B764" t="s">
        <v>3</v>
      </c>
      <c r="C764">
        <v>2014</v>
      </c>
      <c r="D764">
        <v>4</v>
      </c>
      <c r="E764">
        <v>7</v>
      </c>
      <c r="F764" t="s">
        <v>1833</v>
      </c>
      <c r="G764" t="s">
        <v>1769</v>
      </c>
      <c r="H764" t="s">
        <v>1811</v>
      </c>
      <c r="I764" t="s">
        <v>1837</v>
      </c>
      <c r="J764" t="s">
        <v>1767</v>
      </c>
      <c r="K764" t="str">
        <f t="shared" si="293"/>
        <v>Inshore</v>
      </c>
      <c r="L764">
        <v>1.2291682637000001</v>
      </c>
      <c r="M764">
        <f t="shared" si="286"/>
        <v>33.573741627763205</v>
      </c>
      <c r="N764">
        <f t="shared" si="294"/>
        <v>1.5814329989836986</v>
      </c>
      <c r="O764">
        <f t="shared" si="295"/>
        <v>1.405128362059332</v>
      </c>
      <c r="P764">
        <v>16.792180610236219</v>
      </c>
      <c r="Q764">
        <f t="shared" si="296"/>
        <v>13.661417322709728</v>
      </c>
      <c r="R764">
        <v>1.490418688039219</v>
      </c>
      <c r="S764">
        <f t="shared" si="287"/>
        <v>40.709586658862371</v>
      </c>
      <c r="T764">
        <f t="shared" si="297"/>
        <v>1.2125424419540509</v>
      </c>
      <c r="U764">
        <f t="shared" si="288"/>
        <v>1.7878756484299902</v>
      </c>
      <c r="V764">
        <f t="shared" si="298"/>
        <v>1.130541508605778</v>
      </c>
      <c r="W764">
        <f t="shared" si="289"/>
        <v>1.6561033491157104</v>
      </c>
      <c r="X764">
        <f t="shared" si="299"/>
        <v>1.1786135657304317</v>
      </c>
      <c r="Y764">
        <v>28</v>
      </c>
      <c r="Z764">
        <f>Y764*'MRIP Selectivity'!$N$35</f>
        <v>0.17630463692436654</v>
      </c>
      <c r="AA764">
        <f>Y764*'MRIP Selectivity'!$O$35</f>
        <v>0.17596009835933191</v>
      </c>
      <c r="AB764">
        <f>Y764*'MRIP Selectivity'!$P$35</f>
        <v>2.5290079627172862E-2</v>
      </c>
      <c r="AC764">
        <v>0.74741255597723821</v>
      </c>
      <c r="AD764">
        <v>0.94160359434525442</v>
      </c>
      <c r="AE764">
        <v>1.3432654004296583</v>
      </c>
      <c r="AF764">
        <f t="shared" si="300"/>
        <v>0.13177229931427978</v>
      </c>
      <c r="AG764">
        <f t="shared" si="301"/>
        <v>0.16568466107649144</v>
      </c>
      <c r="AH764">
        <f t="shared" si="302"/>
        <v>3.3971288937292295E-2</v>
      </c>
      <c r="AI764">
        <f t="shared" si="303"/>
        <v>0.37755481491087128</v>
      </c>
      <c r="AJ764">
        <f t="shared" si="304"/>
        <v>0.33142824932806347</v>
      </c>
      <c r="AK764">
        <f t="shared" si="305"/>
        <v>0.20125017798650477</v>
      </c>
      <c r="AL764">
        <f t="shared" si="306"/>
        <v>0.19965595001378372</v>
      </c>
      <c r="AM764">
        <f t="shared" si="307"/>
        <v>1.7878756484299902</v>
      </c>
      <c r="AN764">
        <f t="shared" si="308"/>
        <v>1.6561033491157104</v>
      </c>
      <c r="AO764">
        <v>1</v>
      </c>
      <c r="AP764">
        <f t="shared" si="309"/>
        <v>1.3522647352836985</v>
      </c>
      <c r="AQ764">
        <f t="shared" si="310"/>
        <v>1.1759600983593319</v>
      </c>
      <c r="AR764">
        <v>28</v>
      </c>
      <c r="AS764">
        <f>AR764*'MRIP Selectivity'!$N$35</f>
        <v>0.17630463692436654</v>
      </c>
      <c r="AT764">
        <f>AR764*'MRIP Selectivity'!$O$35</f>
        <v>0.17596009835933191</v>
      </c>
      <c r="AU764">
        <f>AR764*'MRIP Selectivity'!$P$35</f>
        <v>2.5290079627172862E-2</v>
      </c>
      <c r="AV764">
        <v>16</v>
      </c>
      <c r="AW764">
        <f t="shared" si="311"/>
        <v>80</v>
      </c>
      <c r="AX764">
        <f t="shared" si="290"/>
        <v>0</v>
      </c>
      <c r="AY764">
        <f t="shared" si="291"/>
        <v>0</v>
      </c>
      <c r="AZ764">
        <f t="shared" si="292"/>
        <v>0</v>
      </c>
      <c r="BA764">
        <v>27.314194988000001</v>
      </c>
      <c r="BB764">
        <v>27.314194988000001</v>
      </c>
    </row>
    <row r="765" spans="1:54" x14ac:dyDescent="0.25">
      <c r="A765" t="s">
        <v>710</v>
      </c>
      <c r="B765" t="s">
        <v>3</v>
      </c>
      <c r="C765">
        <v>2014</v>
      </c>
      <c r="D765">
        <v>4</v>
      </c>
      <c r="E765">
        <v>7</v>
      </c>
      <c r="F765" t="s">
        <v>1835</v>
      </c>
      <c r="G765" t="s">
        <v>1769</v>
      </c>
      <c r="H765" t="s">
        <v>1811</v>
      </c>
      <c r="I765" t="s">
        <v>1812</v>
      </c>
      <c r="J765" t="s">
        <v>1813</v>
      </c>
      <c r="K765" t="str">
        <f t="shared" si="293"/>
        <v>Inshore</v>
      </c>
      <c r="L765">
        <v>0</v>
      </c>
      <c r="M765">
        <f t="shared" si="286"/>
        <v>0</v>
      </c>
      <c r="N765">
        <f t="shared" si="294"/>
        <v>0.15097060083587077</v>
      </c>
      <c r="O765">
        <f t="shared" si="295"/>
        <v>7.5411470725427962E-2</v>
      </c>
      <c r="P765">
        <v>0</v>
      </c>
      <c r="Q765">
        <f t="shared" si="296"/>
        <v>0</v>
      </c>
      <c r="R765">
        <v>0</v>
      </c>
      <c r="S765">
        <f t="shared" si="287"/>
        <v>0</v>
      </c>
      <c r="T765">
        <f t="shared" si="297"/>
        <v>0</v>
      </c>
      <c r="U765">
        <f t="shared" si="288"/>
        <v>0.12748155445318765</v>
      </c>
      <c r="V765">
        <f t="shared" si="298"/>
        <v>0.84441310922369928</v>
      </c>
      <c r="W765">
        <f t="shared" si="289"/>
        <v>7.1007711889924899E-2</v>
      </c>
      <c r="X765">
        <f t="shared" si="299"/>
        <v>0.94160359434525442</v>
      </c>
      <c r="Y765">
        <v>12</v>
      </c>
      <c r="Z765">
        <f>Y765*'MRIP Selectivity'!$N$35</f>
        <v>7.5559130110442796E-2</v>
      </c>
      <c r="AA765">
        <f>Y765*'MRIP Selectivity'!$O$35</f>
        <v>7.5411470725427962E-2</v>
      </c>
      <c r="AB765">
        <f>Y765*'MRIP Selectivity'!$P$35</f>
        <v>1.0838605554502655E-2</v>
      </c>
      <c r="AC765">
        <v>0.74741255597723821</v>
      </c>
      <c r="AD765">
        <v>0.94160359434525442</v>
      </c>
      <c r="AE765">
        <v>1.3432654004296583</v>
      </c>
      <c r="AF765">
        <f t="shared" si="300"/>
        <v>5.6473842563262752E-2</v>
      </c>
      <c r="AG765">
        <f t="shared" si="301"/>
        <v>7.1007711889924899E-2</v>
      </c>
      <c r="AH765">
        <f t="shared" si="302"/>
        <v>1.4559123830268127E-2</v>
      </c>
      <c r="AI765">
        <f t="shared" si="303"/>
        <v>0.16180920639037344</v>
      </c>
      <c r="AJ765">
        <f t="shared" si="304"/>
        <v>0.14204067828345579</v>
      </c>
      <c r="AK765">
        <f t="shared" si="305"/>
        <v>8.6250076279930615E-2</v>
      </c>
      <c r="AL765">
        <f t="shared" si="306"/>
        <v>8.5566835720193024E-2</v>
      </c>
      <c r="AM765">
        <f t="shared" si="307"/>
        <v>0.12748155445318765</v>
      </c>
      <c r="AN765">
        <f t="shared" si="308"/>
        <v>7.1007711889924899E-2</v>
      </c>
      <c r="AO765">
        <v>0</v>
      </c>
      <c r="AP765">
        <f t="shared" si="309"/>
        <v>0.15097060083587077</v>
      </c>
      <c r="AQ765">
        <f t="shared" si="310"/>
        <v>7.5411470725427962E-2</v>
      </c>
      <c r="AR765">
        <v>12</v>
      </c>
      <c r="AS765">
        <f>AR765*'MRIP Selectivity'!$N$35</f>
        <v>7.5559130110442796E-2</v>
      </c>
      <c r="AT765">
        <f>AR765*'MRIP Selectivity'!$O$35</f>
        <v>7.5411470725427962E-2</v>
      </c>
      <c r="AU765">
        <f>AR765*'MRIP Selectivity'!$P$35</f>
        <v>1.0838605554502655E-2</v>
      </c>
      <c r="AV765">
        <v>16</v>
      </c>
      <c r="AW765">
        <f t="shared" si="311"/>
        <v>80</v>
      </c>
      <c r="AX765">
        <f t="shared" si="290"/>
        <v>0</v>
      </c>
      <c r="AY765">
        <f t="shared" si="291"/>
        <v>0</v>
      </c>
      <c r="AZ765">
        <f t="shared" si="292"/>
        <v>0</v>
      </c>
      <c r="BA765">
        <v>190.24029415000001</v>
      </c>
      <c r="BB765">
        <v>190.24029415000001</v>
      </c>
    </row>
    <row r="766" spans="1:54" x14ac:dyDescent="0.25">
      <c r="A766" t="s">
        <v>711</v>
      </c>
      <c r="B766" t="s">
        <v>3</v>
      </c>
      <c r="C766">
        <v>2014</v>
      </c>
      <c r="D766">
        <v>4</v>
      </c>
      <c r="E766">
        <v>7</v>
      </c>
      <c r="F766" t="s">
        <v>1835</v>
      </c>
      <c r="G766" t="s">
        <v>1769</v>
      </c>
      <c r="H766" t="s">
        <v>1811</v>
      </c>
      <c r="I766" t="s">
        <v>1812</v>
      </c>
      <c r="J766" t="s">
        <v>1819</v>
      </c>
      <c r="K766" t="str">
        <f t="shared" si="293"/>
        <v>Offshore</v>
      </c>
      <c r="L766">
        <v>0</v>
      </c>
      <c r="M766">
        <f t="shared" si="286"/>
        <v>0</v>
      </c>
      <c r="N766">
        <f t="shared" si="294"/>
        <v>0.75485300417935375</v>
      </c>
      <c r="O766">
        <f t="shared" si="295"/>
        <v>0.37705735362713977</v>
      </c>
      <c r="P766">
        <v>0</v>
      </c>
      <c r="Q766">
        <f t="shared" si="296"/>
        <v>0</v>
      </c>
      <c r="R766">
        <v>0</v>
      </c>
      <c r="S766">
        <f t="shared" si="287"/>
        <v>0</v>
      </c>
      <c r="T766">
        <f t="shared" si="297"/>
        <v>0</v>
      </c>
      <c r="U766">
        <f t="shared" si="288"/>
        <v>0.63740777226593825</v>
      </c>
      <c r="V766">
        <f t="shared" si="298"/>
        <v>0.84441310922369939</v>
      </c>
      <c r="W766">
        <f t="shared" si="289"/>
        <v>0.35503855944962448</v>
      </c>
      <c r="X766">
        <f t="shared" si="299"/>
        <v>0.94160359434525442</v>
      </c>
      <c r="Y766">
        <v>60</v>
      </c>
      <c r="Z766">
        <f>Y766*'MRIP Selectivity'!$N$35</f>
        <v>0.37779565055221398</v>
      </c>
      <c r="AA766">
        <f>Y766*'MRIP Selectivity'!$O$35</f>
        <v>0.37705735362713977</v>
      </c>
      <c r="AB766">
        <f>Y766*'MRIP Selectivity'!$P$35</f>
        <v>5.419302777251328E-2</v>
      </c>
      <c r="AC766">
        <v>0.74741255597723821</v>
      </c>
      <c r="AD766">
        <v>0.94160359434525442</v>
      </c>
      <c r="AE766">
        <v>1.3432654004296583</v>
      </c>
      <c r="AF766">
        <f t="shared" si="300"/>
        <v>0.28236921281631377</v>
      </c>
      <c r="AG766">
        <f t="shared" si="301"/>
        <v>0.35503855944962448</v>
      </c>
      <c r="AH766">
        <f t="shared" si="302"/>
        <v>7.279561915134064E-2</v>
      </c>
      <c r="AI766">
        <f t="shared" si="303"/>
        <v>0.80904603195186708</v>
      </c>
      <c r="AJ766">
        <f t="shared" si="304"/>
        <v>0.71020339141727895</v>
      </c>
      <c r="AK766">
        <f t="shared" si="305"/>
        <v>0.43125038139965305</v>
      </c>
      <c r="AL766">
        <f t="shared" si="306"/>
        <v>0.42783417860096512</v>
      </c>
      <c r="AM766">
        <f t="shared" si="307"/>
        <v>0.63740777226593825</v>
      </c>
      <c r="AN766">
        <f t="shared" si="308"/>
        <v>0.35503855944962448</v>
      </c>
      <c r="AO766">
        <v>0</v>
      </c>
      <c r="AP766">
        <f t="shared" si="309"/>
        <v>0.75485300417935375</v>
      </c>
      <c r="AQ766">
        <f t="shared" si="310"/>
        <v>0.37705735362713977</v>
      </c>
      <c r="AR766">
        <v>60</v>
      </c>
      <c r="AS766">
        <f>AR766*'MRIP Selectivity'!$N$35</f>
        <v>0.37779565055221398</v>
      </c>
      <c r="AT766">
        <f>AR766*'MRIP Selectivity'!$O$35</f>
        <v>0.37705735362713977</v>
      </c>
      <c r="AU766">
        <f>AR766*'MRIP Selectivity'!$P$35</f>
        <v>5.419302777251328E-2</v>
      </c>
      <c r="AV766">
        <v>9</v>
      </c>
      <c r="AW766">
        <f t="shared" si="311"/>
        <v>45</v>
      </c>
      <c r="AX766">
        <f t="shared" si="290"/>
        <v>0</v>
      </c>
      <c r="AY766">
        <f t="shared" si="291"/>
        <v>0</v>
      </c>
      <c r="AZ766">
        <f t="shared" si="292"/>
        <v>0</v>
      </c>
      <c r="BA766">
        <v>190.24029415000004</v>
      </c>
      <c r="BB766">
        <v>190.24029415000004</v>
      </c>
    </row>
    <row r="767" spans="1:54" x14ac:dyDescent="0.25">
      <c r="A767" t="s">
        <v>712</v>
      </c>
      <c r="B767" t="s">
        <v>3</v>
      </c>
      <c r="C767">
        <v>2014</v>
      </c>
      <c r="D767">
        <v>4</v>
      </c>
      <c r="E767">
        <v>7</v>
      </c>
      <c r="F767" t="s">
        <v>1835</v>
      </c>
      <c r="G767" t="s">
        <v>1769</v>
      </c>
      <c r="H767" t="s">
        <v>1811</v>
      </c>
      <c r="I767" t="s">
        <v>1812</v>
      </c>
      <c r="J767" t="s">
        <v>1813</v>
      </c>
      <c r="K767" t="str">
        <f t="shared" si="293"/>
        <v>Inshore</v>
      </c>
      <c r="L767">
        <v>0</v>
      </c>
      <c r="M767">
        <f t="shared" si="286"/>
        <v>0</v>
      </c>
      <c r="N767">
        <f t="shared" si="294"/>
        <v>0.15097060083587077</v>
      </c>
      <c r="O767">
        <f t="shared" si="295"/>
        <v>7.5411470725427962E-2</v>
      </c>
      <c r="P767">
        <v>0</v>
      </c>
      <c r="Q767">
        <f t="shared" si="296"/>
        <v>0</v>
      </c>
      <c r="R767">
        <v>0</v>
      </c>
      <c r="S767">
        <f t="shared" si="287"/>
        <v>0</v>
      </c>
      <c r="T767">
        <f t="shared" si="297"/>
        <v>0</v>
      </c>
      <c r="U767">
        <f t="shared" si="288"/>
        <v>0.12748155445318765</v>
      </c>
      <c r="V767">
        <f t="shared" si="298"/>
        <v>0.84441310922369928</v>
      </c>
      <c r="W767">
        <f t="shared" si="289"/>
        <v>7.1007711889924899E-2</v>
      </c>
      <c r="X767">
        <f t="shared" si="299"/>
        <v>0.94160359434525442</v>
      </c>
      <c r="Y767">
        <v>12</v>
      </c>
      <c r="Z767">
        <f>Y767*'MRIP Selectivity'!$N$35</f>
        <v>7.5559130110442796E-2</v>
      </c>
      <c r="AA767">
        <f>Y767*'MRIP Selectivity'!$O$35</f>
        <v>7.5411470725427962E-2</v>
      </c>
      <c r="AB767">
        <f>Y767*'MRIP Selectivity'!$P$35</f>
        <v>1.0838605554502655E-2</v>
      </c>
      <c r="AC767">
        <v>0.74741255597723821</v>
      </c>
      <c r="AD767">
        <v>0.94160359434525442</v>
      </c>
      <c r="AE767">
        <v>1.3432654004296583</v>
      </c>
      <c r="AF767">
        <f t="shared" si="300"/>
        <v>5.6473842563262752E-2</v>
      </c>
      <c r="AG767">
        <f t="shared" si="301"/>
        <v>7.1007711889924899E-2</v>
      </c>
      <c r="AH767">
        <f t="shared" si="302"/>
        <v>1.4559123830268127E-2</v>
      </c>
      <c r="AI767">
        <f t="shared" si="303"/>
        <v>0.16180920639037344</v>
      </c>
      <c r="AJ767">
        <f t="shared" si="304"/>
        <v>0.14204067828345579</v>
      </c>
      <c r="AK767">
        <f t="shared" si="305"/>
        <v>8.6250076279930615E-2</v>
      </c>
      <c r="AL767">
        <f t="shared" si="306"/>
        <v>8.5566835720193024E-2</v>
      </c>
      <c r="AM767">
        <f t="shared" si="307"/>
        <v>0.12748155445318765</v>
      </c>
      <c r="AN767">
        <f t="shared" si="308"/>
        <v>7.1007711889924899E-2</v>
      </c>
      <c r="AO767">
        <v>0</v>
      </c>
      <c r="AP767">
        <f t="shared" si="309"/>
        <v>0.15097060083587077</v>
      </c>
      <c r="AQ767">
        <f t="shared" si="310"/>
        <v>7.5411470725427962E-2</v>
      </c>
      <c r="AR767">
        <v>12</v>
      </c>
      <c r="AS767">
        <f>AR767*'MRIP Selectivity'!$N$35</f>
        <v>7.5559130110442796E-2</v>
      </c>
      <c r="AT767">
        <f>AR767*'MRIP Selectivity'!$O$35</f>
        <v>7.5411470725427962E-2</v>
      </c>
      <c r="AU767">
        <f>AR767*'MRIP Selectivity'!$P$35</f>
        <v>1.0838605554502655E-2</v>
      </c>
      <c r="AV767">
        <v>4</v>
      </c>
      <c r="AW767">
        <f t="shared" si="311"/>
        <v>20</v>
      </c>
      <c r="AX767">
        <f t="shared" si="290"/>
        <v>0</v>
      </c>
      <c r="AY767">
        <f t="shared" si="291"/>
        <v>0</v>
      </c>
      <c r="AZ767">
        <f t="shared" si="292"/>
        <v>0</v>
      </c>
      <c r="BA767">
        <v>190.24029415000001</v>
      </c>
      <c r="BB767">
        <v>190.24029415000001</v>
      </c>
    </row>
    <row r="768" spans="1:54" x14ac:dyDescent="0.25">
      <c r="A768" t="s">
        <v>713</v>
      </c>
      <c r="B768" t="s">
        <v>3</v>
      </c>
      <c r="C768">
        <v>2014</v>
      </c>
      <c r="D768">
        <v>4</v>
      </c>
      <c r="E768">
        <v>7</v>
      </c>
      <c r="F768" t="s">
        <v>1842</v>
      </c>
      <c r="G768" t="s">
        <v>1769</v>
      </c>
      <c r="H768" t="s">
        <v>1811</v>
      </c>
      <c r="I768" t="s">
        <v>1837</v>
      </c>
      <c r="J768" t="s">
        <v>1819</v>
      </c>
      <c r="K768" t="str">
        <f t="shared" si="293"/>
        <v>Offshore</v>
      </c>
      <c r="L768">
        <v>3.4178495044999999</v>
      </c>
      <c r="M768">
        <f t="shared" si="286"/>
        <v>105.8338826483743</v>
      </c>
      <c r="N768">
        <f t="shared" si="294"/>
        <v>3.9839892576345148</v>
      </c>
      <c r="O768">
        <f t="shared" si="295"/>
        <v>3.700642519720355</v>
      </c>
      <c r="P768">
        <v>47.455180783464563</v>
      </c>
      <c r="Q768">
        <f t="shared" si="296"/>
        <v>13.884514435461318</v>
      </c>
      <c r="R768">
        <v>3.8931186402011129</v>
      </c>
      <c r="S768">
        <f t="shared" si="287"/>
        <v>120.55061545593665</v>
      </c>
      <c r="T768">
        <f t="shared" si="297"/>
        <v>1.1390550213154105</v>
      </c>
      <c r="U768">
        <f t="shared" si="288"/>
        <v>4.3711744694005672</v>
      </c>
      <c r="V768">
        <f t="shared" si="298"/>
        <v>1.0971853051621787</v>
      </c>
      <c r="W768">
        <f t="shared" si="289"/>
        <v>4.1593975597883315</v>
      </c>
      <c r="X768">
        <f t="shared" si="299"/>
        <v>1.1239663214221089</v>
      </c>
      <c r="Y768">
        <v>45</v>
      </c>
      <c r="Z768">
        <f>Y768*'MRIP Selectivity'!$N$35</f>
        <v>0.28334673791416048</v>
      </c>
      <c r="AA768">
        <f>Y768*'MRIP Selectivity'!$O$35</f>
        <v>0.28279301522035483</v>
      </c>
      <c r="AB768">
        <f>Y768*'MRIP Selectivity'!$P$35</f>
        <v>4.064477082938496E-2</v>
      </c>
      <c r="AC768">
        <v>0.74741255597723821</v>
      </c>
      <c r="AD768">
        <v>0.94160359434525442</v>
      </c>
      <c r="AE768">
        <v>1.3432654004296583</v>
      </c>
      <c r="AF768">
        <f t="shared" si="300"/>
        <v>0.21177690961223533</v>
      </c>
      <c r="AG768">
        <f t="shared" si="301"/>
        <v>0.26627891958721833</v>
      </c>
      <c r="AH768">
        <f t="shared" si="302"/>
        <v>5.459671436350548E-2</v>
      </c>
      <c r="AI768">
        <f t="shared" si="303"/>
        <v>0.60678452396390037</v>
      </c>
      <c r="AJ768">
        <f t="shared" si="304"/>
        <v>0.5326525435629591</v>
      </c>
      <c r="AK768">
        <f t="shared" si="305"/>
        <v>0.32343778604973977</v>
      </c>
      <c r="AL768">
        <f t="shared" si="306"/>
        <v>0.32087563395072383</v>
      </c>
      <c r="AM768">
        <f t="shared" si="307"/>
        <v>4.3711744694005672</v>
      </c>
      <c r="AN768">
        <f t="shared" si="308"/>
        <v>4.1593975597883315</v>
      </c>
      <c r="AO768">
        <v>3</v>
      </c>
      <c r="AP768">
        <f t="shared" si="309"/>
        <v>3.5661397531345154</v>
      </c>
      <c r="AQ768">
        <f t="shared" si="310"/>
        <v>3.2827930152203546</v>
      </c>
      <c r="AR768">
        <v>45</v>
      </c>
      <c r="AS768">
        <f>AR768*'MRIP Selectivity'!$N$35</f>
        <v>0.28334673791416048</v>
      </c>
      <c r="AT768">
        <f>AR768*'MRIP Selectivity'!$O$35</f>
        <v>0.28279301522035483</v>
      </c>
      <c r="AU768">
        <f>AR768*'MRIP Selectivity'!$P$35</f>
        <v>4.064477082938496E-2</v>
      </c>
      <c r="AV768">
        <v>25</v>
      </c>
      <c r="AW768">
        <f t="shared" si="311"/>
        <v>125</v>
      </c>
      <c r="AX768">
        <f t="shared" si="290"/>
        <v>0</v>
      </c>
      <c r="AY768">
        <f t="shared" si="291"/>
        <v>0</v>
      </c>
      <c r="AZ768">
        <f t="shared" si="292"/>
        <v>0</v>
      </c>
      <c r="BA768">
        <v>30.965050541</v>
      </c>
      <c r="BB768">
        <v>30.965050541</v>
      </c>
    </row>
    <row r="769" spans="1:54" x14ac:dyDescent="0.25">
      <c r="A769" t="s">
        <v>714</v>
      </c>
      <c r="B769" t="s">
        <v>3</v>
      </c>
      <c r="C769">
        <v>2014</v>
      </c>
      <c r="D769">
        <v>4</v>
      </c>
      <c r="E769">
        <v>7</v>
      </c>
      <c r="F769" t="s">
        <v>1870</v>
      </c>
      <c r="G769" t="s">
        <v>1769</v>
      </c>
      <c r="H769" t="s">
        <v>1840</v>
      </c>
      <c r="I769" t="s">
        <v>1812</v>
      </c>
      <c r="J769" t="s">
        <v>1813</v>
      </c>
      <c r="K769" t="str">
        <f t="shared" si="293"/>
        <v>Inshore</v>
      </c>
      <c r="L769">
        <v>1.0198151681000001</v>
      </c>
      <c r="M769">
        <f t="shared" si="286"/>
        <v>700.96133454125584</v>
      </c>
      <c r="N769">
        <f t="shared" si="294"/>
        <v>1.0198151681000001</v>
      </c>
      <c r="O769">
        <f t="shared" si="295"/>
        <v>1.0198151681000001</v>
      </c>
      <c r="P769">
        <v>14.49845317992126</v>
      </c>
      <c r="Q769">
        <f t="shared" si="296"/>
        <v>14.21674596871615</v>
      </c>
      <c r="R769">
        <v>1.4613999333807135</v>
      </c>
      <c r="S769">
        <f t="shared" si="287"/>
        <v>1004.4808899141606</v>
      </c>
      <c r="T769">
        <f t="shared" si="297"/>
        <v>1.4330047042773666</v>
      </c>
      <c r="U769">
        <f t="shared" si="288"/>
        <v>1.4613999333807135</v>
      </c>
      <c r="V769">
        <f t="shared" si="298"/>
        <v>1.4330047042773666</v>
      </c>
      <c r="W769">
        <f t="shared" si="289"/>
        <v>1.4613999333807135</v>
      </c>
      <c r="X769">
        <f t="shared" si="299"/>
        <v>1.4330047042773666</v>
      </c>
      <c r="Y769">
        <v>0</v>
      </c>
      <c r="Z769">
        <f>Y769*'MRIP Selectivity'!$N$35</f>
        <v>0</v>
      </c>
      <c r="AA769">
        <f>Y769*'MRIP Selectivity'!$O$35</f>
        <v>0</v>
      </c>
      <c r="AB769">
        <f>Y769*'MRIP Selectivity'!$P$35</f>
        <v>0</v>
      </c>
      <c r="AC769">
        <v>0.74741255597723821</v>
      </c>
      <c r="AD769">
        <v>0.94160359434525442</v>
      </c>
      <c r="AE769">
        <v>1.3432654004296583</v>
      </c>
      <c r="AF769">
        <f t="shared" si="300"/>
        <v>0</v>
      </c>
      <c r="AG769">
        <f t="shared" si="301"/>
        <v>0</v>
      </c>
      <c r="AH769">
        <f t="shared" si="302"/>
        <v>0</v>
      </c>
      <c r="AI769">
        <f t="shared" si="303"/>
        <v>0</v>
      </c>
      <c r="AJ769">
        <f t="shared" si="304"/>
        <v>0</v>
      </c>
      <c r="AK769">
        <f t="shared" si="305"/>
        <v>0</v>
      </c>
      <c r="AL769">
        <f t="shared" si="306"/>
        <v>0</v>
      </c>
      <c r="AM769">
        <f t="shared" si="307"/>
        <v>1.4613999333807135</v>
      </c>
      <c r="AN769">
        <f t="shared" si="308"/>
        <v>1.4613999333807135</v>
      </c>
      <c r="AO769">
        <v>1</v>
      </c>
      <c r="AP769">
        <f t="shared" si="309"/>
        <v>1</v>
      </c>
      <c r="AQ769">
        <f t="shared" si="310"/>
        <v>1</v>
      </c>
      <c r="AR769">
        <v>0</v>
      </c>
      <c r="AS769">
        <f>AR769*'MRIP Selectivity'!$N$35</f>
        <v>0</v>
      </c>
      <c r="AT769">
        <f>AR769*'MRIP Selectivity'!$O$35</f>
        <v>0</v>
      </c>
      <c r="AU769">
        <f>AR769*'MRIP Selectivity'!$P$35</f>
        <v>0</v>
      </c>
      <c r="AV769">
        <v>4</v>
      </c>
      <c r="AW769">
        <f t="shared" si="311"/>
        <v>20</v>
      </c>
      <c r="AX769">
        <f t="shared" si="290"/>
        <v>0</v>
      </c>
      <c r="AY769">
        <f t="shared" si="291"/>
        <v>0</v>
      </c>
      <c r="AZ769">
        <f t="shared" si="292"/>
        <v>0</v>
      </c>
      <c r="BA769">
        <v>687.34154625999997</v>
      </c>
      <c r="BB769">
        <v>687.34154625999997</v>
      </c>
    </row>
    <row r="770" spans="1:54" x14ac:dyDescent="0.25">
      <c r="A770" t="s">
        <v>715</v>
      </c>
      <c r="B770" t="s">
        <v>3</v>
      </c>
      <c r="C770">
        <v>2014</v>
      </c>
      <c r="D770">
        <v>4</v>
      </c>
      <c r="E770">
        <v>8</v>
      </c>
      <c r="F770" t="s">
        <v>1841</v>
      </c>
      <c r="G770" t="s">
        <v>1769</v>
      </c>
      <c r="H770" t="s">
        <v>1811</v>
      </c>
      <c r="I770" t="s">
        <v>1812</v>
      </c>
      <c r="J770" t="s">
        <v>1813</v>
      </c>
      <c r="K770" t="str">
        <f t="shared" si="293"/>
        <v>Inshore</v>
      </c>
      <c r="L770">
        <v>0</v>
      </c>
      <c r="M770">
        <f t="shared" ref="M770:M833" si="312">L770*BA770</f>
        <v>0</v>
      </c>
      <c r="N770">
        <f t="shared" si="294"/>
        <v>3.7742650208967693E-2</v>
      </c>
      <c r="O770">
        <f t="shared" si="295"/>
        <v>1.8852867681356991E-2</v>
      </c>
      <c r="P770">
        <v>0</v>
      </c>
      <c r="Q770">
        <f t="shared" si="296"/>
        <v>0</v>
      </c>
      <c r="R770">
        <v>0</v>
      </c>
      <c r="S770">
        <f t="shared" ref="S770:S833" si="313">R770*BA770</f>
        <v>0</v>
      </c>
      <c r="T770">
        <f t="shared" si="297"/>
        <v>0</v>
      </c>
      <c r="U770">
        <f t="shared" ref="U770:U833" si="314">IF(AX770=1,R770+AF770+AG770+AH770,R770+AF770+AG770)</f>
        <v>3.1870388613296913E-2</v>
      </c>
      <c r="V770">
        <f t="shared" si="298"/>
        <v>0.84441310922369928</v>
      </c>
      <c r="W770">
        <f t="shared" ref="W770:W833" si="315">IF(AX770=1,R770+AG770+AH770,R770+AG770)</f>
        <v>1.7751927972481225E-2</v>
      </c>
      <c r="X770">
        <f t="shared" si="299"/>
        <v>0.94160359434525442</v>
      </c>
      <c r="Y770">
        <v>3</v>
      </c>
      <c r="Z770">
        <f>Y770*'MRIP Selectivity'!$N$35</f>
        <v>1.8889782527610699E-2</v>
      </c>
      <c r="AA770">
        <f>Y770*'MRIP Selectivity'!$O$35</f>
        <v>1.8852867681356991E-2</v>
      </c>
      <c r="AB770">
        <f>Y770*'MRIP Selectivity'!$P$35</f>
        <v>2.7096513886256638E-3</v>
      </c>
      <c r="AC770">
        <v>0.74741255597723821</v>
      </c>
      <c r="AD770">
        <v>0.94160359434525442</v>
      </c>
      <c r="AE770">
        <v>1.3432654004296583</v>
      </c>
      <c r="AF770">
        <f t="shared" si="300"/>
        <v>1.4118460640815688E-2</v>
      </c>
      <c r="AG770">
        <f t="shared" si="301"/>
        <v>1.7751927972481225E-2</v>
      </c>
      <c r="AH770">
        <f t="shared" si="302"/>
        <v>3.6397809575670318E-3</v>
      </c>
      <c r="AI770">
        <f t="shared" si="303"/>
        <v>4.045230159759336E-2</v>
      </c>
      <c r="AJ770">
        <f t="shared" si="304"/>
        <v>3.5510169570863948E-2</v>
      </c>
      <c r="AK770">
        <f t="shared" si="305"/>
        <v>2.1562519069982654E-2</v>
      </c>
      <c r="AL770">
        <f t="shared" si="306"/>
        <v>2.1391708930048256E-2</v>
      </c>
      <c r="AM770">
        <f t="shared" si="307"/>
        <v>3.1870388613296913E-2</v>
      </c>
      <c r="AN770">
        <f t="shared" si="308"/>
        <v>1.7751927972481225E-2</v>
      </c>
      <c r="AO770">
        <v>0</v>
      </c>
      <c r="AP770">
        <f t="shared" si="309"/>
        <v>3.7742650208967693E-2</v>
      </c>
      <c r="AQ770">
        <f t="shared" si="310"/>
        <v>1.8852867681356991E-2</v>
      </c>
      <c r="AR770">
        <v>3</v>
      </c>
      <c r="AS770">
        <f>AR770*'MRIP Selectivity'!$N$35</f>
        <v>1.8889782527610699E-2</v>
      </c>
      <c r="AT770">
        <f>AR770*'MRIP Selectivity'!$O$35</f>
        <v>1.8852867681356991E-2</v>
      </c>
      <c r="AU770">
        <f>AR770*'MRIP Selectivity'!$P$35</f>
        <v>2.7096513886256638E-3</v>
      </c>
      <c r="AV770">
        <v>4</v>
      </c>
      <c r="AW770">
        <f t="shared" si="311"/>
        <v>20</v>
      </c>
      <c r="AX770">
        <f t="shared" ref="AX770:AX833" si="316">IF(AO770&gt;=AW770,1,0)</f>
        <v>0</v>
      </c>
      <c r="AY770">
        <f t="shared" ref="AY770:AY833" si="317">IF(AP770&gt;=AW770,1,0)</f>
        <v>0</v>
      </c>
      <c r="AZ770">
        <f t="shared" ref="AZ770:AZ833" si="318">IF(AQ770&gt;=AW770,1,0)</f>
        <v>0</v>
      </c>
      <c r="BA770">
        <v>124.67029801</v>
      </c>
      <c r="BB770">
        <v>124.67029801</v>
      </c>
    </row>
    <row r="771" spans="1:54" x14ac:dyDescent="0.25">
      <c r="A771" t="s">
        <v>716</v>
      </c>
      <c r="B771" t="s">
        <v>3</v>
      </c>
      <c r="C771">
        <v>2014</v>
      </c>
      <c r="D771">
        <v>4</v>
      </c>
      <c r="E771">
        <v>8</v>
      </c>
      <c r="F771" t="s">
        <v>1841</v>
      </c>
      <c r="G771" t="s">
        <v>1769</v>
      </c>
      <c r="H771" t="s">
        <v>1811</v>
      </c>
      <c r="I771" t="s">
        <v>1812</v>
      </c>
      <c r="J771" t="s">
        <v>1813</v>
      </c>
      <c r="K771" t="str">
        <f t="shared" ref="K771:K834" si="319">IF(J771="Federal","Offshore","Inshore")</f>
        <v>Inshore</v>
      </c>
      <c r="L771">
        <v>0</v>
      </c>
      <c r="M771">
        <f t="shared" si="312"/>
        <v>0</v>
      </c>
      <c r="N771">
        <f t="shared" ref="N771:N834" si="320">L771+Z771+AA771</f>
        <v>5.0323533611956919E-2</v>
      </c>
      <c r="O771">
        <f t="shared" ref="O771:O834" si="321">L771+AA771</f>
        <v>2.5137156908475986E-2</v>
      </c>
      <c r="P771">
        <v>0</v>
      </c>
      <c r="Q771">
        <f t="shared" ref="Q771:Q834" si="322">IF(L771=0,0,P771/L771)</f>
        <v>0</v>
      </c>
      <c r="R771">
        <v>0</v>
      </c>
      <c r="S771">
        <f t="shared" si="313"/>
        <v>0</v>
      </c>
      <c r="T771">
        <f t="shared" ref="T771:T834" si="323">IF(L771=0,0,R771/L771)</f>
        <v>0</v>
      </c>
      <c r="U771">
        <f t="shared" si="314"/>
        <v>4.2493851484395884E-2</v>
      </c>
      <c r="V771">
        <f t="shared" ref="V771:V834" si="324">U771/N771</f>
        <v>0.84441310922369939</v>
      </c>
      <c r="W771">
        <f t="shared" si="315"/>
        <v>2.3669237296641631E-2</v>
      </c>
      <c r="X771">
        <f t="shared" ref="X771:X834" si="325">W771/O771</f>
        <v>0.94160359434525431</v>
      </c>
      <c r="Y771">
        <v>4</v>
      </c>
      <c r="Z771">
        <f>Y771*'MRIP Selectivity'!$N$35</f>
        <v>2.5186376703480933E-2</v>
      </c>
      <c r="AA771">
        <f>Y771*'MRIP Selectivity'!$O$35</f>
        <v>2.5137156908475986E-2</v>
      </c>
      <c r="AB771">
        <f>Y771*'MRIP Selectivity'!$P$35</f>
        <v>3.6128685181675518E-3</v>
      </c>
      <c r="AC771">
        <v>0.74741255597723821</v>
      </c>
      <c r="AD771">
        <v>0.94160359434525442</v>
      </c>
      <c r="AE771">
        <v>1.3432654004296583</v>
      </c>
      <c r="AF771">
        <f t="shared" ref="AF771:AF834" si="326">Z771*AC771</f>
        <v>1.8824614187754253E-2</v>
      </c>
      <c r="AG771">
        <f t="shared" ref="AG771:AG834" si="327">AA771*AD771</f>
        <v>2.3669237296641631E-2</v>
      </c>
      <c r="AH771">
        <f t="shared" ref="AH771:AH834" si="328">AB771*AE771</f>
        <v>4.8530412767560423E-3</v>
      </c>
      <c r="AI771">
        <f t="shared" ref="AI771:AI834" si="329">Z771+AA771+AB771</f>
        <v>5.3936402130124468E-2</v>
      </c>
      <c r="AJ771">
        <f t="shared" ref="AJ771:AJ834" si="330">AF771+AG771+AH771</f>
        <v>4.7346892761151928E-2</v>
      </c>
      <c r="AK771">
        <f t="shared" ref="AK771:AK834" si="331">AA771+AB771</f>
        <v>2.8750025426643538E-2</v>
      </c>
      <c r="AL771">
        <f t="shared" ref="AL771:AL834" si="332">AG771+AH771</f>
        <v>2.8522278573397675E-2</v>
      </c>
      <c r="AM771">
        <f t="shared" ref="AM771:AM834" si="333">R771+AF771+AG771</f>
        <v>4.2493851484395884E-2</v>
      </c>
      <c r="AN771">
        <f t="shared" ref="AN771:AN834" si="334">R771+AG771</f>
        <v>2.3669237296641631E-2</v>
      </c>
      <c r="AO771">
        <v>0</v>
      </c>
      <c r="AP771">
        <f t="shared" ref="AP771:AP834" si="335">AO771+AS771+AT771</f>
        <v>5.0323533611956919E-2</v>
      </c>
      <c r="AQ771">
        <f t="shared" ref="AQ771:AQ834" si="336">AO771+AT771</f>
        <v>2.5137156908475986E-2</v>
      </c>
      <c r="AR771">
        <v>4</v>
      </c>
      <c r="AS771">
        <f>AR771*'MRIP Selectivity'!$N$35</f>
        <v>2.5186376703480933E-2</v>
      </c>
      <c r="AT771">
        <f>AR771*'MRIP Selectivity'!$O$35</f>
        <v>2.5137156908475986E-2</v>
      </c>
      <c r="AU771">
        <f>AR771*'MRIP Selectivity'!$P$35</f>
        <v>3.6128685181675518E-3</v>
      </c>
      <c r="AV771">
        <v>6</v>
      </c>
      <c r="AW771">
        <f t="shared" ref="AW771:AW834" si="337">AV771*5</f>
        <v>30</v>
      </c>
      <c r="AX771">
        <f t="shared" si="316"/>
        <v>0</v>
      </c>
      <c r="AY771">
        <f t="shared" si="317"/>
        <v>0</v>
      </c>
      <c r="AZ771">
        <f t="shared" si="318"/>
        <v>0</v>
      </c>
      <c r="BA771">
        <v>124.67029801</v>
      </c>
      <c r="BB771">
        <v>124.67029801</v>
      </c>
    </row>
    <row r="772" spans="1:54" x14ac:dyDescent="0.25">
      <c r="A772" t="s">
        <v>717</v>
      </c>
      <c r="B772" t="s">
        <v>3</v>
      </c>
      <c r="C772">
        <v>2014</v>
      </c>
      <c r="D772">
        <v>4</v>
      </c>
      <c r="E772">
        <v>8</v>
      </c>
      <c r="F772" t="s">
        <v>1841</v>
      </c>
      <c r="G772" t="s">
        <v>1769</v>
      </c>
      <c r="H772" t="s">
        <v>1811</v>
      </c>
      <c r="I772" t="s">
        <v>1812</v>
      </c>
      <c r="J772" t="s">
        <v>1813</v>
      </c>
      <c r="K772" t="str">
        <f t="shared" si="319"/>
        <v>Inshore</v>
      </c>
      <c r="L772">
        <v>0</v>
      </c>
      <c r="M772">
        <f t="shared" si="312"/>
        <v>0</v>
      </c>
      <c r="N772">
        <f t="shared" si="320"/>
        <v>0.11322795062690307</v>
      </c>
      <c r="O772">
        <f t="shared" si="321"/>
        <v>5.6558603044070968E-2</v>
      </c>
      <c r="P772">
        <v>0</v>
      </c>
      <c r="Q772">
        <f t="shared" si="322"/>
        <v>0</v>
      </c>
      <c r="R772">
        <v>0</v>
      </c>
      <c r="S772">
        <f t="shared" si="313"/>
        <v>0</v>
      </c>
      <c r="T772">
        <f t="shared" si="323"/>
        <v>0</v>
      </c>
      <c r="U772">
        <f t="shared" si="314"/>
        <v>9.5611165839890738E-2</v>
      </c>
      <c r="V772">
        <f t="shared" si="324"/>
        <v>0.84441310922369939</v>
      </c>
      <c r="W772">
        <f t="shared" si="315"/>
        <v>5.3255783917443671E-2</v>
      </c>
      <c r="X772">
        <f t="shared" si="325"/>
        <v>0.94160359434525442</v>
      </c>
      <c r="Y772">
        <v>9</v>
      </c>
      <c r="Z772">
        <f>Y772*'MRIP Selectivity'!$N$35</f>
        <v>5.6669347582832097E-2</v>
      </c>
      <c r="AA772">
        <f>Y772*'MRIP Selectivity'!$O$35</f>
        <v>5.6558603044070968E-2</v>
      </c>
      <c r="AB772">
        <f>Y772*'MRIP Selectivity'!$P$35</f>
        <v>8.1289541658769917E-3</v>
      </c>
      <c r="AC772">
        <v>0.74741255597723821</v>
      </c>
      <c r="AD772">
        <v>0.94160359434525442</v>
      </c>
      <c r="AE772">
        <v>1.3432654004296583</v>
      </c>
      <c r="AF772">
        <f t="shared" si="326"/>
        <v>4.2355381922447061E-2</v>
      </c>
      <c r="AG772">
        <f t="shared" si="327"/>
        <v>5.3255783917443671E-2</v>
      </c>
      <c r="AH772">
        <f t="shared" si="328"/>
        <v>1.0919342872701096E-2</v>
      </c>
      <c r="AI772">
        <f t="shared" si="329"/>
        <v>0.12135690479278005</v>
      </c>
      <c r="AJ772">
        <f t="shared" si="330"/>
        <v>0.10653050871259183</v>
      </c>
      <c r="AK772">
        <f t="shared" si="331"/>
        <v>6.4687557209947955E-2</v>
      </c>
      <c r="AL772">
        <f t="shared" si="332"/>
        <v>6.4175126790144768E-2</v>
      </c>
      <c r="AM772">
        <f t="shared" si="333"/>
        <v>9.5611165839890738E-2</v>
      </c>
      <c r="AN772">
        <f t="shared" si="334"/>
        <v>5.3255783917443671E-2</v>
      </c>
      <c r="AO772">
        <v>0</v>
      </c>
      <c r="AP772">
        <f t="shared" si="335"/>
        <v>0.11322795062690307</v>
      </c>
      <c r="AQ772">
        <f t="shared" si="336"/>
        <v>5.6558603044070968E-2</v>
      </c>
      <c r="AR772">
        <v>9</v>
      </c>
      <c r="AS772">
        <f>AR772*'MRIP Selectivity'!$N$35</f>
        <v>5.6669347582832097E-2</v>
      </c>
      <c r="AT772">
        <f>AR772*'MRIP Selectivity'!$O$35</f>
        <v>5.6558603044070968E-2</v>
      </c>
      <c r="AU772">
        <f>AR772*'MRIP Selectivity'!$P$35</f>
        <v>8.1289541658769917E-3</v>
      </c>
      <c r="AV772">
        <v>6</v>
      </c>
      <c r="AW772">
        <f t="shared" si="337"/>
        <v>30</v>
      </c>
      <c r="AX772">
        <f t="shared" si="316"/>
        <v>0</v>
      </c>
      <c r="AY772">
        <f t="shared" si="317"/>
        <v>0</v>
      </c>
      <c r="AZ772">
        <f t="shared" si="318"/>
        <v>0</v>
      </c>
      <c r="BA772">
        <v>124.67029801</v>
      </c>
      <c r="BB772">
        <v>124.67029801</v>
      </c>
    </row>
    <row r="773" spans="1:54" x14ac:dyDescent="0.25">
      <c r="A773" t="s">
        <v>718</v>
      </c>
      <c r="B773" t="s">
        <v>3</v>
      </c>
      <c r="C773">
        <v>2013</v>
      </c>
      <c r="D773">
        <v>2</v>
      </c>
      <c r="E773">
        <v>4</v>
      </c>
      <c r="F773" t="s">
        <v>1825</v>
      </c>
      <c r="G773" t="s">
        <v>1769</v>
      </c>
      <c r="H773" t="s">
        <v>1891</v>
      </c>
      <c r="I773" t="s">
        <v>1812</v>
      </c>
      <c r="J773" t="s">
        <v>1819</v>
      </c>
      <c r="K773" t="str">
        <f t="shared" si="319"/>
        <v>Offshore</v>
      </c>
      <c r="L773">
        <v>0</v>
      </c>
      <c r="M773">
        <f t="shared" si="312"/>
        <v>0</v>
      </c>
      <c r="N773">
        <f t="shared" si="320"/>
        <v>0.31452208507473078</v>
      </c>
      <c r="O773">
        <f t="shared" si="321"/>
        <v>0.15710723067797491</v>
      </c>
      <c r="P773">
        <v>0</v>
      </c>
      <c r="Q773">
        <f t="shared" si="322"/>
        <v>0</v>
      </c>
      <c r="R773">
        <v>0</v>
      </c>
      <c r="S773">
        <f t="shared" si="313"/>
        <v>0</v>
      </c>
      <c r="T773">
        <f t="shared" si="323"/>
        <v>0</v>
      </c>
      <c r="U773">
        <f t="shared" si="314"/>
        <v>0.26558657177747425</v>
      </c>
      <c r="V773">
        <f t="shared" si="324"/>
        <v>0.84441310922369917</v>
      </c>
      <c r="W773">
        <f t="shared" si="315"/>
        <v>0.1479327331040102</v>
      </c>
      <c r="X773">
        <f t="shared" si="325"/>
        <v>0.94160359434525442</v>
      </c>
      <c r="Y773">
        <v>25</v>
      </c>
      <c r="Z773">
        <f>Y773*'MRIP Selectivity'!$N$35</f>
        <v>0.15741485439675584</v>
      </c>
      <c r="AA773">
        <f>Y773*'MRIP Selectivity'!$O$35</f>
        <v>0.15710723067797491</v>
      </c>
      <c r="AB773">
        <f>Y773*'MRIP Selectivity'!$P$35</f>
        <v>2.2580428238547199E-2</v>
      </c>
      <c r="AC773">
        <v>0.74741255597723821</v>
      </c>
      <c r="AD773">
        <v>0.94160359434525442</v>
      </c>
      <c r="AE773">
        <v>1.3432654004296583</v>
      </c>
      <c r="AF773">
        <f t="shared" si="326"/>
        <v>0.11765383867346407</v>
      </c>
      <c r="AG773">
        <f t="shared" si="327"/>
        <v>0.1479327331040102</v>
      </c>
      <c r="AH773">
        <f t="shared" si="328"/>
        <v>3.0331507979725267E-2</v>
      </c>
      <c r="AI773">
        <f t="shared" si="329"/>
        <v>0.33710251331327801</v>
      </c>
      <c r="AJ773">
        <f t="shared" si="330"/>
        <v>0.29591807975719953</v>
      </c>
      <c r="AK773">
        <f t="shared" si="331"/>
        <v>0.17968765891652211</v>
      </c>
      <c r="AL773">
        <f t="shared" si="332"/>
        <v>0.17826424108373545</v>
      </c>
      <c r="AM773">
        <f t="shared" si="333"/>
        <v>0.26558657177747425</v>
      </c>
      <c r="AN773">
        <f t="shared" si="334"/>
        <v>0.1479327331040102</v>
      </c>
      <c r="AO773">
        <v>0</v>
      </c>
      <c r="AP773">
        <f t="shared" si="335"/>
        <v>0.31452208507473078</v>
      </c>
      <c r="AQ773">
        <f t="shared" si="336"/>
        <v>0.15710723067797491</v>
      </c>
      <c r="AR773">
        <v>25</v>
      </c>
      <c r="AS773">
        <f>AR773*'MRIP Selectivity'!$N$35</f>
        <v>0.15741485439675584</v>
      </c>
      <c r="AT773">
        <f>AR773*'MRIP Selectivity'!$O$35</f>
        <v>0.15710723067797491</v>
      </c>
      <c r="AU773">
        <f>AR773*'MRIP Selectivity'!$P$35</f>
        <v>2.2580428238547199E-2</v>
      </c>
      <c r="AV773">
        <v>4</v>
      </c>
      <c r="AW773">
        <f t="shared" si="337"/>
        <v>20</v>
      </c>
      <c r="AX773">
        <f t="shared" si="316"/>
        <v>0</v>
      </c>
      <c r="AY773">
        <f t="shared" si="317"/>
        <v>0</v>
      </c>
      <c r="AZ773">
        <f t="shared" si="318"/>
        <v>0</v>
      </c>
      <c r="BA773">
        <v>1169.8915311999999</v>
      </c>
      <c r="BB773">
        <v>1169.8915311999999</v>
      </c>
    </row>
    <row r="774" spans="1:54" x14ac:dyDescent="0.25">
      <c r="A774" t="s">
        <v>719</v>
      </c>
      <c r="B774" t="s">
        <v>3</v>
      </c>
      <c r="C774">
        <v>2013</v>
      </c>
      <c r="D774">
        <v>3</v>
      </c>
      <c r="E774">
        <v>5</v>
      </c>
      <c r="F774" t="s">
        <v>1820</v>
      </c>
      <c r="G774" t="s">
        <v>1769</v>
      </c>
      <c r="H774" t="s">
        <v>1891</v>
      </c>
      <c r="I774" t="s">
        <v>1812</v>
      </c>
      <c r="J774" t="s">
        <v>1813</v>
      </c>
      <c r="K774" t="str">
        <f t="shared" si="319"/>
        <v>Inshore</v>
      </c>
      <c r="L774">
        <v>0</v>
      </c>
      <c r="M774">
        <f t="shared" si="312"/>
        <v>0</v>
      </c>
      <c r="N774">
        <f t="shared" si="320"/>
        <v>7.5485300417935386E-2</v>
      </c>
      <c r="O774">
        <f t="shared" si="321"/>
        <v>3.7705735362713981E-2</v>
      </c>
      <c r="P774">
        <v>0</v>
      </c>
      <c r="Q774">
        <f t="shared" si="322"/>
        <v>0</v>
      </c>
      <c r="R774">
        <v>0</v>
      </c>
      <c r="S774">
        <f t="shared" si="313"/>
        <v>0</v>
      </c>
      <c r="T774">
        <f t="shared" si="323"/>
        <v>0</v>
      </c>
      <c r="U774">
        <f t="shared" si="314"/>
        <v>6.3740777226593825E-2</v>
      </c>
      <c r="V774">
        <f t="shared" si="324"/>
        <v>0.84441310922369928</v>
      </c>
      <c r="W774">
        <f t="shared" si="315"/>
        <v>3.5503855944962449E-2</v>
      </c>
      <c r="X774">
        <f t="shared" si="325"/>
        <v>0.94160359434525442</v>
      </c>
      <c r="Y774">
        <v>6</v>
      </c>
      <c r="Z774">
        <f>Y774*'MRIP Selectivity'!$N$35</f>
        <v>3.7779565055221398E-2</v>
      </c>
      <c r="AA774">
        <f>Y774*'MRIP Selectivity'!$O$35</f>
        <v>3.7705735362713981E-2</v>
      </c>
      <c r="AB774">
        <f>Y774*'MRIP Selectivity'!$P$35</f>
        <v>5.4193027772513275E-3</v>
      </c>
      <c r="AC774">
        <v>0.74741255597723821</v>
      </c>
      <c r="AD774">
        <v>0.94160359434525442</v>
      </c>
      <c r="AE774">
        <v>1.3432654004296583</v>
      </c>
      <c r="AF774">
        <f t="shared" si="326"/>
        <v>2.8236921281631376E-2</v>
      </c>
      <c r="AG774">
        <f t="shared" si="327"/>
        <v>3.5503855944962449E-2</v>
      </c>
      <c r="AH774">
        <f t="shared" si="328"/>
        <v>7.2795619151340635E-3</v>
      </c>
      <c r="AI774">
        <f t="shared" si="329"/>
        <v>8.0904603195186719E-2</v>
      </c>
      <c r="AJ774">
        <f t="shared" si="330"/>
        <v>7.1020339141727895E-2</v>
      </c>
      <c r="AK774">
        <f t="shared" si="331"/>
        <v>4.3125038139965308E-2</v>
      </c>
      <c r="AL774">
        <f t="shared" si="332"/>
        <v>4.2783417860096512E-2</v>
      </c>
      <c r="AM774">
        <f t="shared" si="333"/>
        <v>6.3740777226593825E-2</v>
      </c>
      <c r="AN774">
        <f t="shared" si="334"/>
        <v>3.5503855944962449E-2</v>
      </c>
      <c r="AO774">
        <v>0</v>
      </c>
      <c r="AP774">
        <f t="shared" si="335"/>
        <v>7.5485300417935386E-2</v>
      </c>
      <c r="AQ774">
        <f t="shared" si="336"/>
        <v>3.7705735362713981E-2</v>
      </c>
      <c r="AR774">
        <v>6</v>
      </c>
      <c r="AS774">
        <f>AR774*'MRIP Selectivity'!$N$35</f>
        <v>3.7779565055221398E-2</v>
      </c>
      <c r="AT774">
        <f>AR774*'MRIP Selectivity'!$O$35</f>
        <v>3.7705735362713981E-2</v>
      </c>
      <c r="AU774">
        <f>AR774*'MRIP Selectivity'!$P$35</f>
        <v>5.4193027772513275E-3</v>
      </c>
      <c r="AV774">
        <v>9</v>
      </c>
      <c r="AW774">
        <f t="shared" si="337"/>
        <v>45</v>
      </c>
      <c r="AX774">
        <f t="shared" si="316"/>
        <v>0</v>
      </c>
      <c r="AY774">
        <f t="shared" si="317"/>
        <v>0</v>
      </c>
      <c r="AZ774">
        <f t="shared" si="318"/>
        <v>0</v>
      </c>
      <c r="BA774">
        <v>3040.7059293000002</v>
      </c>
      <c r="BB774">
        <v>3040.7059293000002</v>
      </c>
    </row>
    <row r="775" spans="1:54" x14ac:dyDescent="0.25">
      <c r="A775" t="s">
        <v>1908</v>
      </c>
      <c r="B775" t="s">
        <v>3</v>
      </c>
      <c r="C775">
        <v>2013</v>
      </c>
      <c r="D775">
        <v>3</v>
      </c>
      <c r="E775">
        <v>5</v>
      </c>
      <c r="F775" t="s">
        <v>1838</v>
      </c>
      <c r="G775" t="s">
        <v>1769</v>
      </c>
      <c r="H775" t="s">
        <v>1890</v>
      </c>
      <c r="I775" t="s">
        <v>1812</v>
      </c>
      <c r="J775" t="s">
        <v>1813</v>
      </c>
      <c r="K775" t="str">
        <f t="shared" si="319"/>
        <v>Inshore</v>
      </c>
      <c r="L775">
        <v>0</v>
      </c>
      <c r="M775">
        <f t="shared" si="312"/>
        <v>0</v>
      </c>
      <c r="N775">
        <f t="shared" si="320"/>
        <v>2.516176680597846E-2</v>
      </c>
      <c r="O775">
        <f t="shared" si="321"/>
        <v>1.2568578454237993E-2</v>
      </c>
      <c r="P775">
        <v>0</v>
      </c>
      <c r="Q775">
        <f t="shared" si="322"/>
        <v>0</v>
      </c>
      <c r="R775">
        <v>0</v>
      </c>
      <c r="S775">
        <f t="shared" si="313"/>
        <v>0</v>
      </c>
      <c r="T775">
        <f t="shared" si="323"/>
        <v>0</v>
      </c>
      <c r="U775">
        <f t="shared" si="314"/>
        <v>2.1246925742197942E-2</v>
      </c>
      <c r="V775">
        <f t="shared" si="324"/>
        <v>0.84441310922369939</v>
      </c>
      <c r="W775">
        <f t="shared" si="315"/>
        <v>1.1834618648320815E-2</v>
      </c>
      <c r="X775">
        <f t="shared" si="325"/>
        <v>0.94160359434525431</v>
      </c>
      <c r="Y775">
        <v>2</v>
      </c>
      <c r="Z775">
        <f>Y775*'MRIP Selectivity'!$N$35</f>
        <v>1.2593188351740467E-2</v>
      </c>
      <c r="AA775">
        <f>Y775*'MRIP Selectivity'!$O$35</f>
        <v>1.2568578454237993E-2</v>
      </c>
      <c r="AB775">
        <f>Y775*'MRIP Selectivity'!$P$35</f>
        <v>1.8064342590837759E-3</v>
      </c>
      <c r="AC775">
        <v>0.74741255597723821</v>
      </c>
      <c r="AD775">
        <v>0.94160359434525442</v>
      </c>
      <c r="AE775">
        <v>1.3432654004296583</v>
      </c>
      <c r="AF775">
        <f t="shared" si="326"/>
        <v>9.4123070938771265E-3</v>
      </c>
      <c r="AG775">
        <f t="shared" si="327"/>
        <v>1.1834618648320815E-2</v>
      </c>
      <c r="AH775">
        <f t="shared" si="328"/>
        <v>2.4265206383780212E-3</v>
      </c>
      <c r="AI775">
        <f t="shared" si="329"/>
        <v>2.6968201065062234E-2</v>
      </c>
      <c r="AJ775">
        <f t="shared" si="330"/>
        <v>2.3673446380575964E-2</v>
      </c>
      <c r="AK775">
        <f t="shared" si="331"/>
        <v>1.4375012713321769E-2</v>
      </c>
      <c r="AL775">
        <f t="shared" si="332"/>
        <v>1.4261139286698837E-2</v>
      </c>
      <c r="AM775">
        <f t="shared" si="333"/>
        <v>2.1246925742197942E-2</v>
      </c>
      <c r="AN775">
        <f t="shared" si="334"/>
        <v>1.1834618648320815E-2</v>
      </c>
      <c r="AO775">
        <v>0</v>
      </c>
      <c r="AP775">
        <f t="shared" si="335"/>
        <v>2.516176680597846E-2</v>
      </c>
      <c r="AQ775">
        <f t="shared" si="336"/>
        <v>1.2568578454237993E-2</v>
      </c>
      <c r="AR775">
        <v>2</v>
      </c>
      <c r="AS775">
        <f>AR775*'MRIP Selectivity'!$N$35</f>
        <v>1.2593188351740467E-2</v>
      </c>
      <c r="AT775">
        <f>AR775*'MRIP Selectivity'!$O$35</f>
        <v>1.2568578454237993E-2</v>
      </c>
      <c r="AU775">
        <f>AR775*'MRIP Selectivity'!$P$35</f>
        <v>1.8064342590837759E-3</v>
      </c>
      <c r="AV775">
        <v>2</v>
      </c>
      <c r="AW775">
        <f t="shared" si="337"/>
        <v>10</v>
      </c>
      <c r="AX775">
        <f t="shared" si="316"/>
        <v>0</v>
      </c>
      <c r="AY775">
        <f t="shared" si="317"/>
        <v>0</v>
      </c>
      <c r="AZ775">
        <f t="shared" si="318"/>
        <v>0</v>
      </c>
      <c r="BA775">
        <v>139.19993585</v>
      </c>
      <c r="BB775">
        <v>139.19993585</v>
      </c>
    </row>
    <row r="776" spans="1:54" x14ac:dyDescent="0.25">
      <c r="A776" t="s">
        <v>720</v>
      </c>
      <c r="B776" t="s">
        <v>3</v>
      </c>
      <c r="C776">
        <v>2013</v>
      </c>
      <c r="D776">
        <v>3</v>
      </c>
      <c r="E776">
        <v>5</v>
      </c>
      <c r="F776" t="s">
        <v>1842</v>
      </c>
      <c r="G776" t="s">
        <v>1769</v>
      </c>
      <c r="H776" t="s">
        <v>1891</v>
      </c>
      <c r="I776" t="s">
        <v>1824</v>
      </c>
      <c r="J776" t="s">
        <v>1813</v>
      </c>
      <c r="K776" t="str">
        <f t="shared" si="319"/>
        <v>Inshore</v>
      </c>
      <c r="L776">
        <v>0</v>
      </c>
      <c r="M776">
        <f t="shared" si="312"/>
        <v>0</v>
      </c>
      <c r="N776">
        <f t="shared" si="320"/>
        <v>3.7742650208967693E-2</v>
      </c>
      <c r="O776">
        <f t="shared" si="321"/>
        <v>1.8852867681356991E-2</v>
      </c>
      <c r="P776">
        <v>0</v>
      </c>
      <c r="Q776">
        <f t="shared" si="322"/>
        <v>0</v>
      </c>
      <c r="R776">
        <v>0</v>
      </c>
      <c r="S776">
        <f t="shared" si="313"/>
        <v>0</v>
      </c>
      <c r="T776">
        <f t="shared" si="323"/>
        <v>0</v>
      </c>
      <c r="U776">
        <f t="shared" si="314"/>
        <v>3.1870388613296913E-2</v>
      </c>
      <c r="V776">
        <f t="shared" si="324"/>
        <v>0.84441310922369928</v>
      </c>
      <c r="W776">
        <f t="shared" si="315"/>
        <v>1.7751927972481225E-2</v>
      </c>
      <c r="X776">
        <f t="shared" si="325"/>
        <v>0.94160359434525442</v>
      </c>
      <c r="Y776">
        <v>3</v>
      </c>
      <c r="Z776">
        <f>Y776*'MRIP Selectivity'!$N$35</f>
        <v>1.8889782527610699E-2</v>
      </c>
      <c r="AA776">
        <f>Y776*'MRIP Selectivity'!$O$35</f>
        <v>1.8852867681356991E-2</v>
      </c>
      <c r="AB776">
        <f>Y776*'MRIP Selectivity'!$P$35</f>
        <v>2.7096513886256638E-3</v>
      </c>
      <c r="AC776">
        <v>0.74741255597723821</v>
      </c>
      <c r="AD776">
        <v>0.94160359434525442</v>
      </c>
      <c r="AE776">
        <v>1.3432654004296583</v>
      </c>
      <c r="AF776">
        <f t="shared" si="326"/>
        <v>1.4118460640815688E-2</v>
      </c>
      <c r="AG776">
        <f t="shared" si="327"/>
        <v>1.7751927972481225E-2</v>
      </c>
      <c r="AH776">
        <f t="shared" si="328"/>
        <v>3.6397809575670318E-3</v>
      </c>
      <c r="AI776">
        <f t="shared" si="329"/>
        <v>4.045230159759336E-2</v>
      </c>
      <c r="AJ776">
        <f t="shared" si="330"/>
        <v>3.5510169570863948E-2</v>
      </c>
      <c r="AK776">
        <f t="shared" si="331"/>
        <v>2.1562519069982654E-2</v>
      </c>
      <c r="AL776">
        <f t="shared" si="332"/>
        <v>2.1391708930048256E-2</v>
      </c>
      <c r="AM776">
        <f t="shared" si="333"/>
        <v>3.1870388613296913E-2</v>
      </c>
      <c r="AN776">
        <f t="shared" si="334"/>
        <v>1.7751927972481225E-2</v>
      </c>
      <c r="AO776">
        <v>0</v>
      </c>
      <c r="AP776">
        <f t="shared" si="335"/>
        <v>3.7742650208967693E-2</v>
      </c>
      <c r="AQ776">
        <f t="shared" si="336"/>
        <v>1.8852867681356991E-2</v>
      </c>
      <c r="AR776">
        <v>3</v>
      </c>
      <c r="AS776">
        <f>AR776*'MRIP Selectivity'!$N$35</f>
        <v>1.8889782527610699E-2</v>
      </c>
      <c r="AT776">
        <f>AR776*'MRIP Selectivity'!$O$35</f>
        <v>1.8852867681356991E-2</v>
      </c>
      <c r="AU776">
        <f>AR776*'MRIP Selectivity'!$P$35</f>
        <v>2.7096513886256638E-3</v>
      </c>
      <c r="AV776">
        <v>1</v>
      </c>
      <c r="AW776">
        <f t="shared" si="337"/>
        <v>5</v>
      </c>
      <c r="AX776">
        <f t="shared" si="316"/>
        <v>0</v>
      </c>
      <c r="AY776">
        <f t="shared" si="317"/>
        <v>0</v>
      </c>
      <c r="AZ776">
        <f t="shared" si="318"/>
        <v>0</v>
      </c>
      <c r="BA776">
        <v>485.85868502</v>
      </c>
      <c r="BB776">
        <v>485.85868502</v>
      </c>
    </row>
    <row r="777" spans="1:54" x14ac:dyDescent="0.25">
      <c r="A777" t="s">
        <v>721</v>
      </c>
      <c r="B777" t="s">
        <v>3</v>
      </c>
      <c r="C777">
        <v>2013</v>
      </c>
      <c r="D777">
        <v>3</v>
      </c>
      <c r="E777">
        <v>5</v>
      </c>
      <c r="F777" t="s">
        <v>1860</v>
      </c>
      <c r="G777" t="s">
        <v>1769</v>
      </c>
      <c r="H777" t="s">
        <v>1890</v>
      </c>
      <c r="I777" t="s">
        <v>1812</v>
      </c>
      <c r="J777" t="s">
        <v>1813</v>
      </c>
      <c r="K777" t="str">
        <f t="shared" si="319"/>
        <v>Inshore</v>
      </c>
      <c r="L777">
        <v>0</v>
      </c>
      <c r="M777">
        <f t="shared" si="312"/>
        <v>0</v>
      </c>
      <c r="N777">
        <f t="shared" si="320"/>
        <v>1.258088340298923E-2</v>
      </c>
      <c r="O777">
        <f t="shared" si="321"/>
        <v>6.2842892271189965E-3</v>
      </c>
      <c r="P777">
        <v>0</v>
      </c>
      <c r="Q777">
        <f t="shared" si="322"/>
        <v>0</v>
      </c>
      <c r="R777">
        <v>0</v>
      </c>
      <c r="S777">
        <f t="shared" si="313"/>
        <v>0</v>
      </c>
      <c r="T777">
        <f t="shared" si="323"/>
        <v>0</v>
      </c>
      <c r="U777">
        <f t="shared" si="314"/>
        <v>1.0623462871098971E-2</v>
      </c>
      <c r="V777">
        <f t="shared" si="324"/>
        <v>0.84441310922369939</v>
      </c>
      <c r="W777">
        <f t="shared" si="315"/>
        <v>5.9173093241604077E-3</v>
      </c>
      <c r="X777">
        <f t="shared" si="325"/>
        <v>0.94160359434525431</v>
      </c>
      <c r="Y777">
        <v>1</v>
      </c>
      <c r="Z777">
        <f>Y777*'MRIP Selectivity'!$N$35</f>
        <v>6.2965941758702333E-3</v>
      </c>
      <c r="AA777">
        <f>Y777*'MRIP Selectivity'!$O$35</f>
        <v>6.2842892271189965E-3</v>
      </c>
      <c r="AB777">
        <f>Y777*'MRIP Selectivity'!$P$35</f>
        <v>9.0321712954188795E-4</v>
      </c>
      <c r="AC777">
        <v>0.74741255597723821</v>
      </c>
      <c r="AD777">
        <v>0.94160359434525442</v>
      </c>
      <c r="AE777">
        <v>1.3432654004296583</v>
      </c>
      <c r="AF777">
        <f t="shared" si="326"/>
        <v>4.7061535469385633E-3</v>
      </c>
      <c r="AG777">
        <f t="shared" si="327"/>
        <v>5.9173093241604077E-3</v>
      </c>
      <c r="AH777">
        <f t="shared" si="328"/>
        <v>1.2132603191890106E-3</v>
      </c>
      <c r="AI777">
        <f t="shared" si="329"/>
        <v>1.3484100532531117E-2</v>
      </c>
      <c r="AJ777">
        <f t="shared" si="330"/>
        <v>1.1836723190287982E-2</v>
      </c>
      <c r="AK777">
        <f t="shared" si="331"/>
        <v>7.1875063566608846E-3</v>
      </c>
      <c r="AL777">
        <f t="shared" si="332"/>
        <v>7.1305696433494187E-3</v>
      </c>
      <c r="AM777">
        <f t="shared" si="333"/>
        <v>1.0623462871098971E-2</v>
      </c>
      <c r="AN777">
        <f t="shared" si="334"/>
        <v>5.9173093241604077E-3</v>
      </c>
      <c r="AO777">
        <v>0</v>
      </c>
      <c r="AP777">
        <f t="shared" si="335"/>
        <v>1.258088340298923E-2</v>
      </c>
      <c r="AQ777">
        <f t="shared" si="336"/>
        <v>6.2842892271189965E-3</v>
      </c>
      <c r="AR777">
        <v>1</v>
      </c>
      <c r="AS777">
        <f>AR777*'MRIP Selectivity'!$N$35</f>
        <v>6.2965941758702333E-3</v>
      </c>
      <c r="AT777">
        <f>AR777*'MRIP Selectivity'!$O$35</f>
        <v>6.2842892271189965E-3</v>
      </c>
      <c r="AU777">
        <f>AR777*'MRIP Selectivity'!$P$35</f>
        <v>9.0321712954188795E-4</v>
      </c>
      <c r="AV777">
        <v>4</v>
      </c>
      <c r="AW777">
        <f t="shared" si="337"/>
        <v>20</v>
      </c>
      <c r="AX777">
        <f t="shared" si="316"/>
        <v>0</v>
      </c>
      <c r="AY777">
        <f t="shared" si="317"/>
        <v>0</v>
      </c>
      <c r="AZ777">
        <f t="shared" si="318"/>
        <v>0</v>
      </c>
      <c r="BA777">
        <v>372.53483559</v>
      </c>
      <c r="BB777">
        <v>372.53483559</v>
      </c>
    </row>
    <row r="778" spans="1:54" x14ac:dyDescent="0.25">
      <c r="A778" t="s">
        <v>722</v>
      </c>
      <c r="B778" t="s">
        <v>3</v>
      </c>
      <c r="C778">
        <v>2013</v>
      </c>
      <c r="D778">
        <v>3</v>
      </c>
      <c r="E778">
        <v>5</v>
      </c>
      <c r="F778" t="s">
        <v>1853</v>
      </c>
      <c r="G778" t="s">
        <v>1769</v>
      </c>
      <c r="H778" t="s">
        <v>1890</v>
      </c>
      <c r="I778" t="s">
        <v>1812</v>
      </c>
      <c r="J778" t="s">
        <v>1813</v>
      </c>
      <c r="K778" t="str">
        <f t="shared" si="319"/>
        <v>Inshore</v>
      </c>
      <c r="L778">
        <v>0</v>
      </c>
      <c r="M778">
        <f t="shared" si="312"/>
        <v>0</v>
      </c>
      <c r="N778">
        <f t="shared" si="320"/>
        <v>0.31452208507473078</v>
      </c>
      <c r="O778">
        <f t="shared" si="321"/>
        <v>0.15710723067797491</v>
      </c>
      <c r="P778">
        <v>0</v>
      </c>
      <c r="Q778">
        <f t="shared" si="322"/>
        <v>0</v>
      </c>
      <c r="R778">
        <v>0</v>
      </c>
      <c r="S778">
        <f t="shared" si="313"/>
        <v>0</v>
      </c>
      <c r="T778">
        <f t="shared" si="323"/>
        <v>0</v>
      </c>
      <c r="U778">
        <f t="shared" si="314"/>
        <v>0.26558657177747425</v>
      </c>
      <c r="V778">
        <f t="shared" si="324"/>
        <v>0.84441310922369917</v>
      </c>
      <c r="W778">
        <f t="shared" si="315"/>
        <v>0.1479327331040102</v>
      </c>
      <c r="X778">
        <f t="shared" si="325"/>
        <v>0.94160359434525442</v>
      </c>
      <c r="Y778">
        <v>25</v>
      </c>
      <c r="Z778">
        <f>Y778*'MRIP Selectivity'!$N$35</f>
        <v>0.15741485439675584</v>
      </c>
      <c r="AA778">
        <f>Y778*'MRIP Selectivity'!$O$35</f>
        <v>0.15710723067797491</v>
      </c>
      <c r="AB778">
        <f>Y778*'MRIP Selectivity'!$P$35</f>
        <v>2.2580428238547199E-2</v>
      </c>
      <c r="AC778">
        <v>0.74741255597723821</v>
      </c>
      <c r="AD778">
        <v>0.94160359434525442</v>
      </c>
      <c r="AE778">
        <v>1.3432654004296583</v>
      </c>
      <c r="AF778">
        <f t="shared" si="326"/>
        <v>0.11765383867346407</v>
      </c>
      <c r="AG778">
        <f t="shared" si="327"/>
        <v>0.1479327331040102</v>
      </c>
      <c r="AH778">
        <f t="shared" si="328"/>
        <v>3.0331507979725267E-2</v>
      </c>
      <c r="AI778">
        <f t="shared" si="329"/>
        <v>0.33710251331327801</v>
      </c>
      <c r="AJ778">
        <f t="shared" si="330"/>
        <v>0.29591807975719953</v>
      </c>
      <c r="AK778">
        <f t="shared" si="331"/>
        <v>0.17968765891652211</v>
      </c>
      <c r="AL778">
        <f t="shared" si="332"/>
        <v>0.17826424108373545</v>
      </c>
      <c r="AM778">
        <f t="shared" si="333"/>
        <v>0.26558657177747425</v>
      </c>
      <c r="AN778">
        <f t="shared" si="334"/>
        <v>0.1479327331040102</v>
      </c>
      <c r="AO778">
        <v>0</v>
      </c>
      <c r="AP778">
        <f t="shared" si="335"/>
        <v>0.31452208507473078</v>
      </c>
      <c r="AQ778">
        <f t="shared" si="336"/>
        <v>0.15710723067797491</v>
      </c>
      <c r="AR778">
        <v>25</v>
      </c>
      <c r="AS778">
        <f>AR778*'MRIP Selectivity'!$N$35</f>
        <v>0.15741485439675584</v>
      </c>
      <c r="AT778">
        <f>AR778*'MRIP Selectivity'!$O$35</f>
        <v>0.15710723067797491</v>
      </c>
      <c r="AU778">
        <f>AR778*'MRIP Selectivity'!$P$35</f>
        <v>2.2580428238547199E-2</v>
      </c>
      <c r="AV778">
        <v>4</v>
      </c>
      <c r="AW778">
        <f t="shared" si="337"/>
        <v>20</v>
      </c>
      <c r="AX778">
        <f t="shared" si="316"/>
        <v>0</v>
      </c>
      <c r="AY778">
        <f t="shared" si="317"/>
        <v>0</v>
      </c>
      <c r="AZ778">
        <f t="shared" si="318"/>
        <v>0</v>
      </c>
      <c r="BA778">
        <v>156.65529599000001</v>
      </c>
      <c r="BB778">
        <v>156.65529599000001</v>
      </c>
    </row>
    <row r="779" spans="1:54" x14ac:dyDescent="0.25">
      <c r="A779" t="s">
        <v>723</v>
      </c>
      <c r="B779" t="s">
        <v>3</v>
      </c>
      <c r="C779">
        <v>2013</v>
      </c>
      <c r="D779">
        <v>3</v>
      </c>
      <c r="E779">
        <v>5</v>
      </c>
      <c r="F779" t="s">
        <v>1853</v>
      </c>
      <c r="G779" t="s">
        <v>1769</v>
      </c>
      <c r="H779" t="s">
        <v>1890</v>
      </c>
      <c r="I779" t="s">
        <v>1812</v>
      </c>
      <c r="J779" t="s">
        <v>1819</v>
      </c>
      <c r="K779" t="str">
        <f t="shared" si="319"/>
        <v>Offshore</v>
      </c>
      <c r="L779">
        <v>0</v>
      </c>
      <c r="M779">
        <f t="shared" si="312"/>
        <v>0</v>
      </c>
      <c r="N779">
        <f t="shared" si="320"/>
        <v>5.0323533611956919E-2</v>
      </c>
      <c r="O779">
        <f t="shared" si="321"/>
        <v>2.5137156908475986E-2</v>
      </c>
      <c r="P779">
        <v>0</v>
      </c>
      <c r="Q779">
        <f t="shared" si="322"/>
        <v>0</v>
      </c>
      <c r="R779">
        <v>0</v>
      </c>
      <c r="S779">
        <f t="shared" si="313"/>
        <v>0</v>
      </c>
      <c r="T779">
        <f t="shared" si="323"/>
        <v>0</v>
      </c>
      <c r="U779">
        <f t="shared" si="314"/>
        <v>4.2493851484395884E-2</v>
      </c>
      <c r="V779">
        <f t="shared" si="324"/>
        <v>0.84441310922369939</v>
      </c>
      <c r="W779">
        <f t="shared" si="315"/>
        <v>2.3669237296641631E-2</v>
      </c>
      <c r="X779">
        <f t="shared" si="325"/>
        <v>0.94160359434525431</v>
      </c>
      <c r="Y779">
        <v>4</v>
      </c>
      <c r="Z779">
        <f>Y779*'MRIP Selectivity'!$N$35</f>
        <v>2.5186376703480933E-2</v>
      </c>
      <c r="AA779">
        <f>Y779*'MRIP Selectivity'!$O$35</f>
        <v>2.5137156908475986E-2</v>
      </c>
      <c r="AB779">
        <f>Y779*'MRIP Selectivity'!$P$35</f>
        <v>3.6128685181675518E-3</v>
      </c>
      <c r="AC779">
        <v>0.74741255597723821</v>
      </c>
      <c r="AD779">
        <v>0.94160359434525442</v>
      </c>
      <c r="AE779">
        <v>1.3432654004296583</v>
      </c>
      <c r="AF779">
        <f t="shared" si="326"/>
        <v>1.8824614187754253E-2</v>
      </c>
      <c r="AG779">
        <f t="shared" si="327"/>
        <v>2.3669237296641631E-2</v>
      </c>
      <c r="AH779">
        <f t="shared" si="328"/>
        <v>4.8530412767560423E-3</v>
      </c>
      <c r="AI779">
        <f t="shared" si="329"/>
        <v>5.3936402130124468E-2</v>
      </c>
      <c r="AJ779">
        <f t="shared" si="330"/>
        <v>4.7346892761151928E-2</v>
      </c>
      <c r="AK779">
        <f t="shared" si="331"/>
        <v>2.8750025426643538E-2</v>
      </c>
      <c r="AL779">
        <f t="shared" si="332"/>
        <v>2.8522278573397675E-2</v>
      </c>
      <c r="AM779">
        <f t="shared" si="333"/>
        <v>4.2493851484395884E-2</v>
      </c>
      <c r="AN779">
        <f t="shared" si="334"/>
        <v>2.3669237296641631E-2</v>
      </c>
      <c r="AO779">
        <v>0</v>
      </c>
      <c r="AP779">
        <f t="shared" si="335"/>
        <v>5.0323533611956919E-2</v>
      </c>
      <c r="AQ779">
        <f t="shared" si="336"/>
        <v>2.5137156908475986E-2</v>
      </c>
      <c r="AR779">
        <v>4</v>
      </c>
      <c r="AS779">
        <f>AR779*'MRIP Selectivity'!$N$35</f>
        <v>2.5186376703480933E-2</v>
      </c>
      <c r="AT779">
        <f>AR779*'MRIP Selectivity'!$O$35</f>
        <v>2.5137156908475986E-2</v>
      </c>
      <c r="AU779">
        <f>AR779*'MRIP Selectivity'!$P$35</f>
        <v>3.6128685181675518E-3</v>
      </c>
      <c r="AV779">
        <v>1</v>
      </c>
      <c r="AW779">
        <f t="shared" si="337"/>
        <v>5</v>
      </c>
      <c r="AX779">
        <f t="shared" si="316"/>
        <v>0</v>
      </c>
      <c r="AY779">
        <f t="shared" si="317"/>
        <v>0</v>
      </c>
      <c r="AZ779">
        <f t="shared" si="318"/>
        <v>0</v>
      </c>
      <c r="BA779">
        <v>156.65529599000001</v>
      </c>
      <c r="BB779">
        <v>156.65529599000001</v>
      </c>
    </row>
    <row r="780" spans="1:54" x14ac:dyDescent="0.25">
      <c r="A780" t="s">
        <v>724</v>
      </c>
      <c r="B780" t="s">
        <v>3</v>
      </c>
      <c r="C780">
        <v>2013</v>
      </c>
      <c r="D780">
        <v>3</v>
      </c>
      <c r="E780">
        <v>6</v>
      </c>
      <c r="F780" t="s">
        <v>1862</v>
      </c>
      <c r="G780" t="s">
        <v>1769</v>
      </c>
      <c r="H780" t="s">
        <v>1890</v>
      </c>
      <c r="I780" t="s">
        <v>1837</v>
      </c>
      <c r="J780" t="s">
        <v>1819</v>
      </c>
      <c r="K780" t="str">
        <f t="shared" si="319"/>
        <v>Offshore</v>
      </c>
      <c r="L780">
        <v>1.3333333332999999</v>
      </c>
      <c r="M780">
        <f t="shared" si="312"/>
        <v>227.10279990098908</v>
      </c>
      <c r="N780">
        <f t="shared" si="320"/>
        <v>1.4465612839269031</v>
      </c>
      <c r="O780">
        <f t="shared" si="321"/>
        <v>1.3898919363440709</v>
      </c>
      <c r="P780">
        <v>18.832020997244094</v>
      </c>
      <c r="Q780">
        <f t="shared" si="322"/>
        <v>14.124015748286171</v>
      </c>
      <c r="R780">
        <v>1.726954387041387</v>
      </c>
      <c r="S780">
        <f t="shared" si="313"/>
        <v>294.14713245615025</v>
      </c>
      <c r="T780">
        <f t="shared" si="323"/>
        <v>1.2952157903134207</v>
      </c>
      <c r="U780">
        <f t="shared" si="314"/>
        <v>1.8225655528812779</v>
      </c>
      <c r="V780">
        <f t="shared" si="324"/>
        <v>1.2599297196269874</v>
      </c>
      <c r="W780">
        <f t="shared" si="315"/>
        <v>1.7802101709588307</v>
      </c>
      <c r="X780">
        <f t="shared" si="325"/>
        <v>1.2808263177937711</v>
      </c>
      <c r="Y780">
        <v>9</v>
      </c>
      <c r="Z780">
        <f>Y780*'MRIP Selectivity'!$N$35</f>
        <v>5.6669347582832097E-2</v>
      </c>
      <c r="AA780">
        <f>Y780*'MRIP Selectivity'!$O$35</f>
        <v>5.6558603044070968E-2</v>
      </c>
      <c r="AB780">
        <f>Y780*'MRIP Selectivity'!$P$35</f>
        <v>8.1289541658769917E-3</v>
      </c>
      <c r="AC780">
        <v>0.74741255597723821</v>
      </c>
      <c r="AD780">
        <v>0.94160359434525442</v>
      </c>
      <c r="AE780">
        <v>1.3432654004296583</v>
      </c>
      <c r="AF780">
        <f t="shared" si="326"/>
        <v>4.2355381922447061E-2</v>
      </c>
      <c r="AG780">
        <f t="shared" si="327"/>
        <v>5.3255783917443671E-2</v>
      </c>
      <c r="AH780">
        <f t="shared" si="328"/>
        <v>1.0919342872701096E-2</v>
      </c>
      <c r="AI780">
        <f t="shared" si="329"/>
        <v>0.12135690479278005</v>
      </c>
      <c r="AJ780">
        <f t="shared" si="330"/>
        <v>0.10653050871259183</v>
      </c>
      <c r="AK780">
        <f t="shared" si="331"/>
        <v>6.4687557209947955E-2</v>
      </c>
      <c r="AL780">
        <f t="shared" si="332"/>
        <v>6.4175126790144768E-2</v>
      </c>
      <c r="AM780">
        <f t="shared" si="333"/>
        <v>1.8225655528812779</v>
      </c>
      <c r="AN780">
        <f t="shared" si="334"/>
        <v>1.7802101709588307</v>
      </c>
      <c r="AO780">
        <v>8</v>
      </c>
      <c r="AP780">
        <f t="shared" si="335"/>
        <v>8.1132279506269018</v>
      </c>
      <c r="AQ780">
        <f t="shared" si="336"/>
        <v>8.0565586030440706</v>
      </c>
      <c r="AR780">
        <v>9</v>
      </c>
      <c r="AS780">
        <f>AR780*'MRIP Selectivity'!$N$35</f>
        <v>5.6669347582832097E-2</v>
      </c>
      <c r="AT780">
        <f>AR780*'MRIP Selectivity'!$O$35</f>
        <v>5.6558603044070968E-2</v>
      </c>
      <c r="AU780">
        <f>AR780*'MRIP Selectivity'!$P$35</f>
        <v>8.1289541658769917E-3</v>
      </c>
      <c r="AV780">
        <v>6</v>
      </c>
      <c r="AW780">
        <f t="shared" si="337"/>
        <v>30</v>
      </c>
      <c r="AX780">
        <f t="shared" si="316"/>
        <v>0</v>
      </c>
      <c r="AY780">
        <f t="shared" si="317"/>
        <v>0</v>
      </c>
      <c r="AZ780">
        <f t="shared" si="318"/>
        <v>0</v>
      </c>
      <c r="BA780">
        <v>170.32709993</v>
      </c>
      <c r="BB780">
        <v>170.32709993</v>
      </c>
    </row>
    <row r="781" spans="1:54" x14ac:dyDescent="0.25">
      <c r="A781" t="s">
        <v>725</v>
      </c>
      <c r="B781" t="s">
        <v>3</v>
      </c>
      <c r="C781">
        <v>2013</v>
      </c>
      <c r="D781">
        <v>3</v>
      </c>
      <c r="E781">
        <v>6</v>
      </c>
      <c r="F781" t="s">
        <v>1862</v>
      </c>
      <c r="G781" t="s">
        <v>1769</v>
      </c>
      <c r="H781" t="s">
        <v>1890</v>
      </c>
      <c r="I781" t="s">
        <v>1837</v>
      </c>
      <c r="J781" t="s">
        <v>1767</v>
      </c>
      <c r="K781" t="str">
        <f t="shared" si="319"/>
        <v>Inshore</v>
      </c>
      <c r="L781">
        <v>6</v>
      </c>
      <c r="M781">
        <f t="shared" si="312"/>
        <v>548.041262598</v>
      </c>
      <c r="N781">
        <f t="shared" si="320"/>
        <v>6.0377426502089673</v>
      </c>
      <c r="O781">
        <f t="shared" si="321"/>
        <v>6.0188528676813569</v>
      </c>
      <c r="P781">
        <v>93.259842519685051</v>
      </c>
      <c r="Q781">
        <f t="shared" si="322"/>
        <v>15.543307086614176</v>
      </c>
      <c r="R781">
        <v>12.566348944538023</v>
      </c>
      <c r="S781">
        <f t="shared" si="313"/>
        <v>1147.8129569686105</v>
      </c>
      <c r="T781">
        <f t="shared" si="323"/>
        <v>2.0943914907563372</v>
      </c>
      <c r="U781">
        <f t="shared" si="314"/>
        <v>12.59821933315132</v>
      </c>
      <c r="V781">
        <f t="shared" si="324"/>
        <v>2.086577726646778</v>
      </c>
      <c r="W781">
        <f t="shared" si="315"/>
        <v>12.584100872510504</v>
      </c>
      <c r="X781">
        <f t="shared" si="325"/>
        <v>2.0907806103853606</v>
      </c>
      <c r="Y781">
        <v>3</v>
      </c>
      <c r="Z781">
        <f>Y781*'MRIP Selectivity'!$N$35</f>
        <v>1.8889782527610699E-2</v>
      </c>
      <c r="AA781">
        <f>Y781*'MRIP Selectivity'!$O$35</f>
        <v>1.8852867681356991E-2</v>
      </c>
      <c r="AB781">
        <f>Y781*'MRIP Selectivity'!$P$35</f>
        <v>2.7096513886256638E-3</v>
      </c>
      <c r="AC781">
        <v>0.74741255597723821</v>
      </c>
      <c r="AD781">
        <v>0.94160359434525442</v>
      </c>
      <c r="AE781">
        <v>1.3432654004296583</v>
      </c>
      <c r="AF781">
        <f t="shared" si="326"/>
        <v>1.4118460640815688E-2</v>
      </c>
      <c r="AG781">
        <f t="shared" si="327"/>
        <v>1.7751927972481225E-2</v>
      </c>
      <c r="AH781">
        <f t="shared" si="328"/>
        <v>3.6397809575670318E-3</v>
      </c>
      <c r="AI781">
        <f t="shared" si="329"/>
        <v>4.045230159759336E-2</v>
      </c>
      <c r="AJ781">
        <f t="shared" si="330"/>
        <v>3.5510169570863948E-2</v>
      </c>
      <c r="AK781">
        <f t="shared" si="331"/>
        <v>2.1562519069982654E-2</v>
      </c>
      <c r="AL781">
        <f t="shared" si="332"/>
        <v>2.1391708930048256E-2</v>
      </c>
      <c r="AM781">
        <f t="shared" si="333"/>
        <v>12.59821933315132</v>
      </c>
      <c r="AN781">
        <f t="shared" si="334"/>
        <v>12.584100872510504</v>
      </c>
      <c r="AO781">
        <v>6</v>
      </c>
      <c r="AP781">
        <f t="shared" si="335"/>
        <v>6.0377426502089673</v>
      </c>
      <c r="AQ781">
        <f t="shared" si="336"/>
        <v>6.0188528676813569</v>
      </c>
      <c r="AR781">
        <v>3</v>
      </c>
      <c r="AS781">
        <f>AR781*'MRIP Selectivity'!$N$35</f>
        <v>1.8889782527610699E-2</v>
      </c>
      <c r="AT781">
        <f>AR781*'MRIP Selectivity'!$O$35</f>
        <v>1.8852867681356991E-2</v>
      </c>
      <c r="AU781">
        <f>AR781*'MRIP Selectivity'!$P$35</f>
        <v>2.7096513886256638E-3</v>
      </c>
      <c r="AV781">
        <v>3</v>
      </c>
      <c r="AW781">
        <f t="shared" si="337"/>
        <v>15</v>
      </c>
      <c r="AX781">
        <f t="shared" si="316"/>
        <v>0</v>
      </c>
      <c r="AY781">
        <f t="shared" si="317"/>
        <v>0</v>
      </c>
      <c r="AZ781">
        <f t="shared" si="318"/>
        <v>0</v>
      </c>
      <c r="BA781">
        <v>91.340210432999996</v>
      </c>
      <c r="BB781">
        <v>91.340210432999996</v>
      </c>
    </row>
    <row r="782" spans="1:54" x14ac:dyDescent="0.25">
      <c r="A782" t="s">
        <v>726</v>
      </c>
      <c r="B782" t="s">
        <v>3</v>
      </c>
      <c r="C782">
        <v>2013</v>
      </c>
      <c r="D782">
        <v>3</v>
      </c>
      <c r="E782">
        <v>6</v>
      </c>
      <c r="F782" t="s">
        <v>1862</v>
      </c>
      <c r="G782" t="s">
        <v>1769</v>
      </c>
      <c r="H782" t="s">
        <v>1890</v>
      </c>
      <c r="I782" t="s">
        <v>1837</v>
      </c>
      <c r="J782" t="s">
        <v>1819</v>
      </c>
      <c r="K782" t="str">
        <f t="shared" si="319"/>
        <v>Offshore</v>
      </c>
      <c r="L782">
        <v>10</v>
      </c>
      <c r="M782">
        <f t="shared" si="312"/>
        <v>851.63549964000003</v>
      </c>
      <c r="N782">
        <f t="shared" si="320"/>
        <v>10.339683851880709</v>
      </c>
      <c r="O782">
        <f t="shared" si="321"/>
        <v>10.169675809132213</v>
      </c>
      <c r="P782">
        <v>140.07874015748033</v>
      </c>
      <c r="Q782">
        <f t="shared" si="322"/>
        <v>14.007874015748033</v>
      </c>
      <c r="R782">
        <v>13.889122517647287</v>
      </c>
      <c r="S782">
        <f t="shared" si="313"/>
        <v>1182.8469794877722</v>
      </c>
      <c r="T782">
        <f t="shared" si="323"/>
        <v>1.3889122517647288</v>
      </c>
      <c r="U782">
        <f t="shared" si="314"/>
        <v>14.175956015166959</v>
      </c>
      <c r="V782">
        <f t="shared" si="324"/>
        <v>1.3710241259057898</v>
      </c>
      <c r="W782">
        <f t="shared" si="315"/>
        <v>14.048889869399618</v>
      </c>
      <c r="X782">
        <f t="shared" si="325"/>
        <v>1.3814491369315756</v>
      </c>
      <c r="Y782">
        <v>27</v>
      </c>
      <c r="Z782">
        <f>Y782*'MRIP Selectivity'!$N$35</f>
        <v>0.17000804274849629</v>
      </c>
      <c r="AA782">
        <f>Y782*'MRIP Selectivity'!$O$35</f>
        <v>0.16967580913221292</v>
      </c>
      <c r="AB782">
        <f>Y782*'MRIP Selectivity'!$P$35</f>
        <v>2.4386862497630973E-2</v>
      </c>
      <c r="AC782">
        <v>0.74741255597723821</v>
      </c>
      <c r="AD782">
        <v>0.94160359434525442</v>
      </c>
      <c r="AE782">
        <v>1.3432654004296583</v>
      </c>
      <c r="AF782">
        <f t="shared" si="326"/>
        <v>0.12706614576734118</v>
      </c>
      <c r="AG782">
        <f t="shared" si="327"/>
        <v>0.15976735175233103</v>
      </c>
      <c r="AH782">
        <f t="shared" si="328"/>
        <v>3.2758028618103285E-2</v>
      </c>
      <c r="AI782">
        <f t="shared" si="329"/>
        <v>0.36407071437834015</v>
      </c>
      <c r="AJ782">
        <f t="shared" si="330"/>
        <v>0.31959152613777553</v>
      </c>
      <c r="AK782">
        <f t="shared" si="331"/>
        <v>0.19406267162984389</v>
      </c>
      <c r="AL782">
        <f t="shared" si="332"/>
        <v>0.19252538037043432</v>
      </c>
      <c r="AM782">
        <f t="shared" si="333"/>
        <v>14.175956015166959</v>
      </c>
      <c r="AN782">
        <f t="shared" si="334"/>
        <v>14.048889869399618</v>
      </c>
      <c r="AO782">
        <v>30</v>
      </c>
      <c r="AP782">
        <f t="shared" si="335"/>
        <v>30.339683851880707</v>
      </c>
      <c r="AQ782">
        <f t="shared" si="336"/>
        <v>30.169675809132212</v>
      </c>
      <c r="AR782">
        <v>27</v>
      </c>
      <c r="AS782">
        <f>AR782*'MRIP Selectivity'!$N$35</f>
        <v>0.17000804274849629</v>
      </c>
      <c r="AT782">
        <f>AR782*'MRIP Selectivity'!$O$35</f>
        <v>0.16967580913221292</v>
      </c>
      <c r="AU782">
        <f>AR782*'MRIP Selectivity'!$P$35</f>
        <v>2.4386862497630973E-2</v>
      </c>
      <c r="AV782">
        <v>12</v>
      </c>
      <c r="AW782">
        <f t="shared" si="337"/>
        <v>60</v>
      </c>
      <c r="AX782">
        <f t="shared" si="316"/>
        <v>0</v>
      </c>
      <c r="AY782">
        <f t="shared" si="317"/>
        <v>0</v>
      </c>
      <c r="AZ782">
        <f t="shared" si="318"/>
        <v>0</v>
      </c>
      <c r="BA782">
        <v>85.163549963999998</v>
      </c>
      <c r="BB782">
        <v>85.163549963999998</v>
      </c>
    </row>
    <row r="783" spans="1:54" x14ac:dyDescent="0.25">
      <c r="A783" t="s">
        <v>727</v>
      </c>
      <c r="B783" t="s">
        <v>3</v>
      </c>
      <c r="C783">
        <v>2013</v>
      </c>
      <c r="D783">
        <v>3</v>
      </c>
      <c r="E783">
        <v>6</v>
      </c>
      <c r="F783" t="s">
        <v>1862</v>
      </c>
      <c r="G783" t="s">
        <v>1769</v>
      </c>
      <c r="H783" t="s">
        <v>1890</v>
      </c>
      <c r="I783" t="s">
        <v>1837</v>
      </c>
      <c r="J783" t="s">
        <v>1819</v>
      </c>
      <c r="K783" t="str">
        <f t="shared" si="319"/>
        <v>Offshore</v>
      </c>
      <c r="L783">
        <v>5</v>
      </c>
      <c r="M783">
        <f t="shared" si="312"/>
        <v>851.63549965000004</v>
      </c>
      <c r="N783">
        <f t="shared" si="320"/>
        <v>5.1509706008358709</v>
      </c>
      <c r="O783">
        <f t="shared" si="321"/>
        <v>5.0754114707254283</v>
      </c>
      <c r="P783">
        <v>83.031496062992133</v>
      </c>
      <c r="Q783">
        <f t="shared" si="322"/>
        <v>16.606299212598426</v>
      </c>
      <c r="R783">
        <v>11.353806502521195</v>
      </c>
      <c r="S783">
        <f t="shared" si="313"/>
        <v>1933.8609347408114</v>
      </c>
      <c r="T783">
        <f t="shared" si="323"/>
        <v>2.2707613005042391</v>
      </c>
      <c r="U783">
        <f t="shared" si="314"/>
        <v>11.481288056974382</v>
      </c>
      <c r="V783">
        <f t="shared" si="324"/>
        <v>2.228956238871032</v>
      </c>
      <c r="W783">
        <f t="shared" si="315"/>
        <v>11.42481421441112</v>
      </c>
      <c r="X783">
        <f t="shared" si="325"/>
        <v>2.2510124115667356</v>
      </c>
      <c r="Y783">
        <v>12</v>
      </c>
      <c r="Z783">
        <f>Y783*'MRIP Selectivity'!$N$35</f>
        <v>7.5559130110442796E-2</v>
      </c>
      <c r="AA783">
        <f>Y783*'MRIP Selectivity'!$O$35</f>
        <v>7.5411470725427962E-2</v>
      </c>
      <c r="AB783">
        <f>Y783*'MRIP Selectivity'!$P$35</f>
        <v>1.0838605554502655E-2</v>
      </c>
      <c r="AC783">
        <v>0.74741255597723821</v>
      </c>
      <c r="AD783">
        <v>0.94160359434525442</v>
      </c>
      <c r="AE783">
        <v>1.3432654004296583</v>
      </c>
      <c r="AF783">
        <f t="shared" si="326"/>
        <v>5.6473842563262752E-2</v>
      </c>
      <c r="AG783">
        <f t="shared" si="327"/>
        <v>7.1007711889924899E-2</v>
      </c>
      <c r="AH783">
        <f t="shared" si="328"/>
        <v>1.4559123830268127E-2</v>
      </c>
      <c r="AI783">
        <f t="shared" si="329"/>
        <v>0.16180920639037344</v>
      </c>
      <c r="AJ783">
        <f t="shared" si="330"/>
        <v>0.14204067828345579</v>
      </c>
      <c r="AK783">
        <f t="shared" si="331"/>
        <v>8.6250076279930615E-2</v>
      </c>
      <c r="AL783">
        <f t="shared" si="332"/>
        <v>8.5566835720193024E-2</v>
      </c>
      <c r="AM783">
        <f t="shared" si="333"/>
        <v>11.481288056974382</v>
      </c>
      <c r="AN783">
        <f t="shared" si="334"/>
        <v>11.42481421441112</v>
      </c>
      <c r="AO783">
        <v>5</v>
      </c>
      <c r="AP783">
        <f t="shared" si="335"/>
        <v>5.1509706008358709</v>
      </c>
      <c r="AQ783">
        <f t="shared" si="336"/>
        <v>5.0754114707254283</v>
      </c>
      <c r="AR783">
        <v>12</v>
      </c>
      <c r="AS783">
        <f>AR783*'MRIP Selectivity'!$N$35</f>
        <v>7.5559130110442796E-2</v>
      </c>
      <c r="AT783">
        <f>AR783*'MRIP Selectivity'!$O$35</f>
        <v>7.5411470725427962E-2</v>
      </c>
      <c r="AU783">
        <f>AR783*'MRIP Selectivity'!$P$35</f>
        <v>1.0838605554502655E-2</v>
      </c>
      <c r="AV783">
        <v>6</v>
      </c>
      <c r="AW783">
        <f t="shared" si="337"/>
        <v>30</v>
      </c>
      <c r="AX783">
        <f t="shared" si="316"/>
        <v>0</v>
      </c>
      <c r="AY783">
        <f t="shared" si="317"/>
        <v>0</v>
      </c>
      <c r="AZ783">
        <f t="shared" si="318"/>
        <v>0</v>
      </c>
      <c r="BA783">
        <v>170.32709993</v>
      </c>
      <c r="BB783">
        <v>170.32709993</v>
      </c>
    </row>
    <row r="784" spans="1:54" x14ac:dyDescent="0.25">
      <c r="A784" t="s">
        <v>728</v>
      </c>
      <c r="B784" t="s">
        <v>3</v>
      </c>
      <c r="C784">
        <v>2013</v>
      </c>
      <c r="D784">
        <v>3</v>
      </c>
      <c r="E784">
        <v>6</v>
      </c>
      <c r="F784" t="s">
        <v>1846</v>
      </c>
      <c r="G784" t="s">
        <v>1769</v>
      </c>
      <c r="H784" t="s">
        <v>1890</v>
      </c>
      <c r="I784" t="s">
        <v>1837</v>
      </c>
      <c r="J784" t="s">
        <v>1819</v>
      </c>
      <c r="K784" t="str">
        <f t="shared" si="319"/>
        <v>Offshore</v>
      </c>
      <c r="L784">
        <v>5</v>
      </c>
      <c r="M784">
        <f t="shared" si="312"/>
        <v>794.85979965000001</v>
      </c>
      <c r="N784">
        <f t="shared" si="320"/>
        <v>5.1635514842388597</v>
      </c>
      <c r="O784">
        <f t="shared" si="321"/>
        <v>5.081695759952547</v>
      </c>
      <c r="P784">
        <v>70.879265090551186</v>
      </c>
      <c r="Q784">
        <f t="shared" si="322"/>
        <v>14.175853018110237</v>
      </c>
      <c r="R784">
        <v>7.3303702176471797</v>
      </c>
      <c r="S784">
        <f t="shared" si="313"/>
        <v>1165.3233205118729</v>
      </c>
      <c r="T784">
        <f t="shared" si="323"/>
        <v>1.4660740435294359</v>
      </c>
      <c r="U784">
        <f t="shared" si="314"/>
        <v>7.4842476191209242</v>
      </c>
      <c r="V784">
        <f t="shared" si="324"/>
        <v>1.4494379773234991</v>
      </c>
      <c r="W784">
        <f t="shared" si="315"/>
        <v>7.4230676230107226</v>
      </c>
      <c r="X784">
        <f t="shared" si="325"/>
        <v>1.460746170896315</v>
      </c>
      <c r="Y784">
        <v>13</v>
      </c>
      <c r="Z784">
        <f>Y784*'MRIP Selectivity'!$N$35</f>
        <v>8.1855724286313034E-2</v>
      </c>
      <c r="AA784">
        <f>Y784*'MRIP Selectivity'!$O$35</f>
        <v>8.1695759952546951E-2</v>
      </c>
      <c r="AB784">
        <f>Y784*'MRIP Selectivity'!$P$35</f>
        <v>1.1741822684044544E-2</v>
      </c>
      <c r="AC784">
        <v>0.74741255597723821</v>
      </c>
      <c r="AD784">
        <v>0.94160359434525442</v>
      </c>
      <c r="AE784">
        <v>1.3432654004296583</v>
      </c>
      <c r="AF784">
        <f t="shared" si="326"/>
        <v>6.1179996110201321E-2</v>
      </c>
      <c r="AG784">
        <f t="shared" si="327"/>
        <v>7.6925021214085301E-2</v>
      </c>
      <c r="AH784">
        <f t="shared" si="328"/>
        <v>1.5772384149457138E-2</v>
      </c>
      <c r="AI784">
        <f t="shared" si="329"/>
        <v>0.17529330692290454</v>
      </c>
      <c r="AJ784">
        <f t="shared" si="330"/>
        <v>0.15387740147374376</v>
      </c>
      <c r="AK784">
        <f t="shared" si="331"/>
        <v>9.3437582636591493E-2</v>
      </c>
      <c r="AL784">
        <f t="shared" si="332"/>
        <v>9.2697405363542443E-2</v>
      </c>
      <c r="AM784">
        <f t="shared" si="333"/>
        <v>7.4684752349714669</v>
      </c>
      <c r="AN784">
        <f t="shared" si="334"/>
        <v>7.4072952388612654</v>
      </c>
      <c r="AO784">
        <v>30</v>
      </c>
      <c r="AP784">
        <f t="shared" si="335"/>
        <v>30.163551484238859</v>
      </c>
      <c r="AQ784">
        <f t="shared" si="336"/>
        <v>30.081695759952545</v>
      </c>
      <c r="AR784">
        <v>13</v>
      </c>
      <c r="AS784">
        <f>AR784*'MRIP Selectivity'!$N$35</f>
        <v>8.1855724286313034E-2</v>
      </c>
      <c r="AT784">
        <f>AR784*'MRIP Selectivity'!$O$35</f>
        <v>8.1695759952546951E-2</v>
      </c>
      <c r="AU784">
        <f>AR784*'MRIP Selectivity'!$P$35</f>
        <v>1.1741822684044544E-2</v>
      </c>
      <c r="AV784">
        <v>6</v>
      </c>
      <c r="AW784">
        <f t="shared" si="337"/>
        <v>30</v>
      </c>
      <c r="AX784">
        <f t="shared" si="316"/>
        <v>1</v>
      </c>
      <c r="AY784">
        <f t="shared" si="317"/>
        <v>1</v>
      </c>
      <c r="AZ784">
        <f t="shared" si="318"/>
        <v>1</v>
      </c>
      <c r="BA784">
        <v>158.97195993</v>
      </c>
      <c r="BB784">
        <v>158.97195993</v>
      </c>
    </row>
    <row r="785" spans="1:54" x14ac:dyDescent="0.25">
      <c r="A785" t="s">
        <v>729</v>
      </c>
      <c r="B785" t="s">
        <v>3</v>
      </c>
      <c r="C785">
        <v>2013</v>
      </c>
      <c r="D785">
        <v>3</v>
      </c>
      <c r="E785">
        <v>6</v>
      </c>
      <c r="F785" t="s">
        <v>1834</v>
      </c>
      <c r="G785" t="s">
        <v>1769</v>
      </c>
      <c r="H785" t="s">
        <v>1890</v>
      </c>
      <c r="I785" t="s">
        <v>1812</v>
      </c>
      <c r="J785" t="s">
        <v>1819</v>
      </c>
      <c r="K785" t="str">
        <f t="shared" si="319"/>
        <v>Offshore</v>
      </c>
      <c r="L785">
        <v>3</v>
      </c>
      <c r="M785">
        <f t="shared" si="312"/>
        <v>1757.7463555199997</v>
      </c>
      <c r="N785">
        <f t="shared" si="320"/>
        <v>3.1383897174328812</v>
      </c>
      <c r="O785">
        <f t="shared" si="321"/>
        <v>3.0691271814983088</v>
      </c>
      <c r="P785">
        <v>40.511811023622052</v>
      </c>
      <c r="Q785">
        <f t="shared" si="322"/>
        <v>13.503937007874017</v>
      </c>
      <c r="R785">
        <v>3.3069339327731635</v>
      </c>
      <c r="S785">
        <f t="shared" si="313"/>
        <v>1937.5836894258161</v>
      </c>
      <c r="T785">
        <f t="shared" si="323"/>
        <v>1.1023113109243878</v>
      </c>
      <c r="U785">
        <f t="shared" si="314"/>
        <v>3.4237920243552522</v>
      </c>
      <c r="V785">
        <f t="shared" si="324"/>
        <v>1.0909390906225065</v>
      </c>
      <c r="W785">
        <f t="shared" si="315"/>
        <v>3.3720243353389279</v>
      </c>
      <c r="X785">
        <f t="shared" si="325"/>
        <v>1.0986916266183366</v>
      </c>
      <c r="Y785">
        <v>11</v>
      </c>
      <c r="Z785">
        <f>Y785*'MRIP Selectivity'!$N$35</f>
        <v>6.9262535934572572E-2</v>
      </c>
      <c r="AA785">
        <f>Y785*'MRIP Selectivity'!$O$35</f>
        <v>6.9127181498308959E-2</v>
      </c>
      <c r="AB785">
        <f>Y785*'MRIP Selectivity'!$P$35</f>
        <v>9.9353884249607678E-3</v>
      </c>
      <c r="AC785">
        <v>0.74741255597723821</v>
      </c>
      <c r="AD785">
        <v>0.94160359434525442</v>
      </c>
      <c r="AE785">
        <v>1.3432654004296583</v>
      </c>
      <c r="AF785">
        <f t="shared" si="326"/>
        <v>5.1767689016324198E-2</v>
      </c>
      <c r="AG785">
        <f t="shared" si="327"/>
        <v>6.5090402565764482E-2</v>
      </c>
      <c r="AH785">
        <f t="shared" si="328"/>
        <v>1.3345863511079118E-2</v>
      </c>
      <c r="AI785">
        <f t="shared" si="329"/>
        <v>0.14832510585784231</v>
      </c>
      <c r="AJ785">
        <f t="shared" si="330"/>
        <v>0.13020395509316779</v>
      </c>
      <c r="AK785">
        <f t="shared" si="331"/>
        <v>7.9062569923269724E-2</v>
      </c>
      <c r="AL785">
        <f t="shared" si="332"/>
        <v>7.8436266076843605E-2</v>
      </c>
      <c r="AM785">
        <f t="shared" si="333"/>
        <v>3.4237920243552522</v>
      </c>
      <c r="AN785">
        <f t="shared" si="334"/>
        <v>3.3720243353389279</v>
      </c>
      <c r="AO785">
        <v>3</v>
      </c>
      <c r="AP785">
        <f t="shared" si="335"/>
        <v>3.1383897174328812</v>
      </c>
      <c r="AQ785">
        <f t="shared" si="336"/>
        <v>3.0691271814983088</v>
      </c>
      <c r="AR785">
        <v>11</v>
      </c>
      <c r="AS785">
        <f>AR785*'MRIP Selectivity'!$N$35</f>
        <v>6.9262535934572572E-2</v>
      </c>
      <c r="AT785">
        <f>AR785*'MRIP Selectivity'!$O$35</f>
        <v>6.9127181498308959E-2</v>
      </c>
      <c r="AU785">
        <f>AR785*'MRIP Selectivity'!$P$35</f>
        <v>9.9353884249607678E-3</v>
      </c>
      <c r="AV785">
        <v>6</v>
      </c>
      <c r="AW785">
        <f t="shared" si="337"/>
        <v>30</v>
      </c>
      <c r="AX785">
        <f t="shared" si="316"/>
        <v>0</v>
      </c>
      <c r="AY785">
        <f t="shared" si="317"/>
        <v>0</v>
      </c>
      <c r="AZ785">
        <f t="shared" si="318"/>
        <v>0</v>
      </c>
      <c r="BA785">
        <v>585.91545183999995</v>
      </c>
      <c r="BB785">
        <v>585.91545183999995</v>
      </c>
    </row>
    <row r="786" spans="1:54" x14ac:dyDescent="0.25">
      <c r="A786" t="s">
        <v>1909</v>
      </c>
      <c r="B786" t="s">
        <v>3</v>
      </c>
      <c r="C786">
        <v>2013</v>
      </c>
      <c r="D786">
        <v>3</v>
      </c>
      <c r="E786">
        <v>6</v>
      </c>
      <c r="F786" t="s">
        <v>1834</v>
      </c>
      <c r="G786" t="s">
        <v>1769</v>
      </c>
      <c r="H786" t="s">
        <v>1890</v>
      </c>
      <c r="I786" t="s">
        <v>1812</v>
      </c>
      <c r="J786" t="s">
        <v>1767</v>
      </c>
      <c r="K786" t="str">
        <f t="shared" si="319"/>
        <v>Inshore</v>
      </c>
      <c r="L786">
        <v>0</v>
      </c>
      <c r="M786">
        <f t="shared" si="312"/>
        <v>0</v>
      </c>
      <c r="N786">
        <f t="shared" si="320"/>
        <v>1.258088340298923E-2</v>
      </c>
      <c r="O786">
        <f t="shared" si="321"/>
        <v>6.2842892271189965E-3</v>
      </c>
      <c r="P786">
        <v>0</v>
      </c>
      <c r="Q786">
        <f t="shared" si="322"/>
        <v>0</v>
      </c>
      <c r="R786">
        <v>0</v>
      </c>
      <c r="S786">
        <f t="shared" si="313"/>
        <v>0</v>
      </c>
      <c r="T786">
        <f t="shared" si="323"/>
        <v>0</v>
      </c>
      <c r="U786">
        <f t="shared" si="314"/>
        <v>1.0623462871098971E-2</v>
      </c>
      <c r="V786">
        <f t="shared" si="324"/>
        <v>0.84441310922369939</v>
      </c>
      <c r="W786">
        <f t="shared" si="315"/>
        <v>5.9173093241604077E-3</v>
      </c>
      <c r="X786">
        <f t="shared" si="325"/>
        <v>0.94160359434525431</v>
      </c>
      <c r="Y786">
        <v>1</v>
      </c>
      <c r="Z786">
        <f>Y786*'MRIP Selectivity'!$N$35</f>
        <v>6.2965941758702333E-3</v>
      </c>
      <c r="AA786">
        <f>Y786*'MRIP Selectivity'!$O$35</f>
        <v>6.2842892271189965E-3</v>
      </c>
      <c r="AB786">
        <f>Y786*'MRIP Selectivity'!$P$35</f>
        <v>9.0321712954188795E-4</v>
      </c>
      <c r="AC786">
        <v>0.74741255597723821</v>
      </c>
      <c r="AD786">
        <v>0.94160359434525442</v>
      </c>
      <c r="AE786">
        <v>1.3432654004296583</v>
      </c>
      <c r="AF786">
        <f t="shared" si="326"/>
        <v>4.7061535469385633E-3</v>
      </c>
      <c r="AG786">
        <f t="shared" si="327"/>
        <v>5.9173093241604077E-3</v>
      </c>
      <c r="AH786">
        <f t="shared" si="328"/>
        <v>1.2132603191890106E-3</v>
      </c>
      <c r="AI786">
        <f t="shared" si="329"/>
        <v>1.3484100532531117E-2</v>
      </c>
      <c r="AJ786">
        <f t="shared" si="330"/>
        <v>1.1836723190287982E-2</v>
      </c>
      <c r="AK786">
        <f t="shared" si="331"/>
        <v>7.1875063566608846E-3</v>
      </c>
      <c r="AL786">
        <f t="shared" si="332"/>
        <v>7.1305696433494187E-3</v>
      </c>
      <c r="AM786">
        <f t="shared" si="333"/>
        <v>1.0623462871098971E-2</v>
      </c>
      <c r="AN786">
        <f t="shared" si="334"/>
        <v>5.9173093241604077E-3</v>
      </c>
      <c r="AO786">
        <v>0</v>
      </c>
      <c r="AP786">
        <f t="shared" si="335"/>
        <v>1.258088340298923E-2</v>
      </c>
      <c r="AQ786">
        <f t="shared" si="336"/>
        <v>6.2842892271189965E-3</v>
      </c>
      <c r="AR786">
        <v>1</v>
      </c>
      <c r="AS786">
        <f>AR786*'MRIP Selectivity'!$N$35</f>
        <v>6.2965941758702333E-3</v>
      </c>
      <c r="AT786">
        <f>AR786*'MRIP Selectivity'!$O$35</f>
        <v>6.2842892271189965E-3</v>
      </c>
      <c r="AU786">
        <f>AR786*'MRIP Selectivity'!$P$35</f>
        <v>9.0321712954188795E-4</v>
      </c>
      <c r="AV786">
        <v>4</v>
      </c>
      <c r="AW786">
        <f t="shared" si="337"/>
        <v>20</v>
      </c>
      <c r="AX786">
        <f t="shared" si="316"/>
        <v>0</v>
      </c>
      <c r="AY786">
        <f t="shared" si="317"/>
        <v>0</v>
      </c>
      <c r="AZ786">
        <f t="shared" si="318"/>
        <v>0</v>
      </c>
      <c r="BA786">
        <v>748.68180804999997</v>
      </c>
      <c r="BB786">
        <v>748.68180804999997</v>
      </c>
    </row>
    <row r="787" spans="1:54" x14ac:dyDescent="0.25">
      <c r="A787" t="s">
        <v>730</v>
      </c>
      <c r="B787" t="s">
        <v>3</v>
      </c>
      <c r="C787">
        <v>2013</v>
      </c>
      <c r="D787">
        <v>3</v>
      </c>
      <c r="E787">
        <v>6</v>
      </c>
      <c r="F787" t="s">
        <v>1834</v>
      </c>
      <c r="G787" t="s">
        <v>1769</v>
      </c>
      <c r="H787" t="s">
        <v>1890</v>
      </c>
      <c r="I787" t="s">
        <v>1812</v>
      </c>
      <c r="J787" t="s">
        <v>1813</v>
      </c>
      <c r="K787" t="str">
        <f t="shared" si="319"/>
        <v>Inshore</v>
      </c>
      <c r="L787">
        <v>0</v>
      </c>
      <c r="M787">
        <f t="shared" si="312"/>
        <v>0</v>
      </c>
      <c r="N787">
        <f t="shared" si="320"/>
        <v>1.258088340298923E-2</v>
      </c>
      <c r="O787">
        <f t="shared" si="321"/>
        <v>6.2842892271189965E-3</v>
      </c>
      <c r="P787">
        <v>0</v>
      </c>
      <c r="Q787">
        <f t="shared" si="322"/>
        <v>0</v>
      </c>
      <c r="R787">
        <v>0</v>
      </c>
      <c r="S787">
        <f t="shared" si="313"/>
        <v>0</v>
      </c>
      <c r="T787">
        <f t="shared" si="323"/>
        <v>0</v>
      </c>
      <c r="U787">
        <f t="shared" si="314"/>
        <v>1.0623462871098971E-2</v>
      </c>
      <c r="V787">
        <f t="shared" si="324"/>
        <v>0.84441310922369939</v>
      </c>
      <c r="W787">
        <f t="shared" si="315"/>
        <v>5.9173093241604077E-3</v>
      </c>
      <c r="X787">
        <f t="shared" si="325"/>
        <v>0.94160359434525431</v>
      </c>
      <c r="Y787">
        <v>1</v>
      </c>
      <c r="Z787">
        <f>Y787*'MRIP Selectivity'!$N$35</f>
        <v>6.2965941758702333E-3</v>
      </c>
      <c r="AA787">
        <f>Y787*'MRIP Selectivity'!$O$35</f>
        <v>6.2842892271189965E-3</v>
      </c>
      <c r="AB787">
        <f>Y787*'MRIP Selectivity'!$P$35</f>
        <v>9.0321712954188795E-4</v>
      </c>
      <c r="AC787">
        <v>0.74741255597723821</v>
      </c>
      <c r="AD787">
        <v>0.94160359434525442</v>
      </c>
      <c r="AE787">
        <v>1.3432654004296583</v>
      </c>
      <c r="AF787">
        <f t="shared" si="326"/>
        <v>4.7061535469385633E-3</v>
      </c>
      <c r="AG787">
        <f t="shared" si="327"/>
        <v>5.9173093241604077E-3</v>
      </c>
      <c r="AH787">
        <f t="shared" si="328"/>
        <v>1.2132603191890106E-3</v>
      </c>
      <c r="AI787">
        <f t="shared" si="329"/>
        <v>1.3484100532531117E-2</v>
      </c>
      <c r="AJ787">
        <f t="shared" si="330"/>
        <v>1.1836723190287982E-2</v>
      </c>
      <c r="AK787">
        <f t="shared" si="331"/>
        <v>7.1875063566608846E-3</v>
      </c>
      <c r="AL787">
        <f t="shared" si="332"/>
        <v>7.1305696433494187E-3</v>
      </c>
      <c r="AM787">
        <f t="shared" si="333"/>
        <v>1.0623462871098971E-2</v>
      </c>
      <c r="AN787">
        <f t="shared" si="334"/>
        <v>5.9173093241604077E-3</v>
      </c>
      <c r="AO787">
        <v>0</v>
      </c>
      <c r="AP787">
        <f t="shared" si="335"/>
        <v>1.258088340298923E-2</v>
      </c>
      <c r="AQ787">
        <f t="shared" si="336"/>
        <v>6.2842892271189965E-3</v>
      </c>
      <c r="AR787">
        <v>1</v>
      </c>
      <c r="AS787">
        <f>AR787*'MRIP Selectivity'!$N$35</f>
        <v>6.2965941758702333E-3</v>
      </c>
      <c r="AT787">
        <f>AR787*'MRIP Selectivity'!$O$35</f>
        <v>6.2842892271189965E-3</v>
      </c>
      <c r="AU787">
        <f>AR787*'MRIP Selectivity'!$P$35</f>
        <v>9.0321712954188795E-4</v>
      </c>
      <c r="AV787">
        <v>3</v>
      </c>
      <c r="AW787">
        <f t="shared" si="337"/>
        <v>15</v>
      </c>
      <c r="AX787">
        <f t="shared" si="316"/>
        <v>0</v>
      </c>
      <c r="AY787">
        <f t="shared" si="317"/>
        <v>0</v>
      </c>
      <c r="AZ787">
        <f t="shared" si="318"/>
        <v>0</v>
      </c>
      <c r="BA787">
        <v>976.59813726000004</v>
      </c>
      <c r="BB787">
        <v>976.59813726000004</v>
      </c>
    </row>
    <row r="788" spans="1:54" x14ac:dyDescent="0.25">
      <c r="A788" t="s">
        <v>731</v>
      </c>
      <c r="B788" t="s">
        <v>3</v>
      </c>
      <c r="C788">
        <v>2013</v>
      </c>
      <c r="D788">
        <v>3</v>
      </c>
      <c r="E788">
        <v>6</v>
      </c>
      <c r="F788" t="s">
        <v>1848</v>
      </c>
      <c r="G788" t="s">
        <v>1769</v>
      </c>
      <c r="H788" t="s">
        <v>1891</v>
      </c>
      <c r="I788" t="s">
        <v>1824</v>
      </c>
      <c r="J788" t="s">
        <v>1767</v>
      </c>
      <c r="K788" t="str">
        <f t="shared" si="319"/>
        <v>Inshore</v>
      </c>
      <c r="L788">
        <v>0</v>
      </c>
      <c r="M788">
        <f t="shared" si="312"/>
        <v>0</v>
      </c>
      <c r="N788">
        <f t="shared" si="320"/>
        <v>1.258088340298923E-2</v>
      </c>
      <c r="O788">
        <f t="shared" si="321"/>
        <v>6.2842892271189965E-3</v>
      </c>
      <c r="P788">
        <v>0</v>
      </c>
      <c r="Q788">
        <f t="shared" si="322"/>
        <v>0</v>
      </c>
      <c r="R788">
        <v>0</v>
      </c>
      <c r="S788">
        <f t="shared" si="313"/>
        <v>0</v>
      </c>
      <c r="T788">
        <f t="shared" si="323"/>
        <v>0</v>
      </c>
      <c r="U788">
        <f t="shared" si="314"/>
        <v>1.0623462871098971E-2</v>
      </c>
      <c r="V788">
        <f t="shared" si="324"/>
        <v>0.84441310922369939</v>
      </c>
      <c r="W788">
        <f t="shared" si="315"/>
        <v>5.9173093241604077E-3</v>
      </c>
      <c r="X788">
        <f t="shared" si="325"/>
        <v>0.94160359434525431</v>
      </c>
      <c r="Y788">
        <v>1</v>
      </c>
      <c r="Z788">
        <f>Y788*'MRIP Selectivity'!$N$35</f>
        <v>6.2965941758702333E-3</v>
      </c>
      <c r="AA788">
        <f>Y788*'MRIP Selectivity'!$O$35</f>
        <v>6.2842892271189965E-3</v>
      </c>
      <c r="AB788">
        <f>Y788*'MRIP Selectivity'!$P$35</f>
        <v>9.0321712954188795E-4</v>
      </c>
      <c r="AC788">
        <v>0.74741255597723821</v>
      </c>
      <c r="AD788">
        <v>0.94160359434525442</v>
      </c>
      <c r="AE788">
        <v>1.3432654004296583</v>
      </c>
      <c r="AF788">
        <f t="shared" si="326"/>
        <v>4.7061535469385633E-3</v>
      </c>
      <c r="AG788">
        <f t="shared" si="327"/>
        <v>5.9173093241604077E-3</v>
      </c>
      <c r="AH788">
        <f t="shared" si="328"/>
        <v>1.2132603191890106E-3</v>
      </c>
      <c r="AI788">
        <f t="shared" si="329"/>
        <v>1.3484100532531117E-2</v>
      </c>
      <c r="AJ788">
        <f t="shared" si="330"/>
        <v>1.1836723190287982E-2</v>
      </c>
      <c r="AK788">
        <f t="shared" si="331"/>
        <v>7.1875063566608846E-3</v>
      </c>
      <c r="AL788">
        <f t="shared" si="332"/>
        <v>7.1305696433494187E-3</v>
      </c>
      <c r="AM788">
        <f t="shared" si="333"/>
        <v>1.0623462871098971E-2</v>
      </c>
      <c r="AN788">
        <f t="shared" si="334"/>
        <v>5.9173093241604077E-3</v>
      </c>
      <c r="AO788">
        <v>0</v>
      </c>
      <c r="AP788">
        <f t="shared" si="335"/>
        <v>1.258088340298923E-2</v>
      </c>
      <c r="AQ788">
        <f t="shared" si="336"/>
        <v>6.2842892271189965E-3</v>
      </c>
      <c r="AR788">
        <v>1</v>
      </c>
      <c r="AS788">
        <f>AR788*'MRIP Selectivity'!$N$35</f>
        <v>6.2965941758702333E-3</v>
      </c>
      <c r="AT788">
        <f>AR788*'MRIP Selectivity'!$O$35</f>
        <v>6.2842892271189965E-3</v>
      </c>
      <c r="AU788">
        <f>AR788*'MRIP Selectivity'!$P$35</f>
        <v>9.0321712954188795E-4</v>
      </c>
      <c r="AV788">
        <v>1</v>
      </c>
      <c r="AW788">
        <f t="shared" si="337"/>
        <v>5</v>
      </c>
      <c r="AX788">
        <f t="shared" si="316"/>
        <v>0</v>
      </c>
      <c r="AY788">
        <f t="shared" si="317"/>
        <v>0</v>
      </c>
      <c r="AZ788">
        <f t="shared" si="318"/>
        <v>0</v>
      </c>
      <c r="BA788">
        <v>73.959979067000006</v>
      </c>
      <c r="BB788">
        <v>73.959979067000006</v>
      </c>
    </row>
    <row r="789" spans="1:54" x14ac:dyDescent="0.25">
      <c r="A789" t="s">
        <v>732</v>
      </c>
      <c r="B789" t="s">
        <v>3</v>
      </c>
      <c r="C789">
        <v>2013</v>
      </c>
      <c r="D789">
        <v>3</v>
      </c>
      <c r="E789">
        <v>6</v>
      </c>
      <c r="F789" t="s">
        <v>1872</v>
      </c>
      <c r="G789" t="s">
        <v>1769</v>
      </c>
      <c r="H789" t="s">
        <v>1890</v>
      </c>
      <c r="I789" t="s">
        <v>1812</v>
      </c>
      <c r="J789" t="s">
        <v>1813</v>
      </c>
      <c r="K789" t="str">
        <f t="shared" si="319"/>
        <v>Inshore</v>
      </c>
      <c r="L789">
        <v>0</v>
      </c>
      <c r="M789">
        <f t="shared" si="312"/>
        <v>0</v>
      </c>
      <c r="N789">
        <f t="shared" si="320"/>
        <v>2.516176680597846E-2</v>
      </c>
      <c r="O789">
        <f t="shared" si="321"/>
        <v>1.2568578454237993E-2</v>
      </c>
      <c r="P789">
        <v>0</v>
      </c>
      <c r="Q789">
        <f t="shared" si="322"/>
        <v>0</v>
      </c>
      <c r="R789">
        <v>0</v>
      </c>
      <c r="S789">
        <f t="shared" si="313"/>
        <v>0</v>
      </c>
      <c r="T789">
        <f t="shared" si="323"/>
        <v>0</v>
      </c>
      <c r="U789">
        <f t="shared" si="314"/>
        <v>2.1246925742197942E-2</v>
      </c>
      <c r="V789">
        <f t="shared" si="324"/>
        <v>0.84441310922369939</v>
      </c>
      <c r="W789">
        <f t="shared" si="315"/>
        <v>1.1834618648320815E-2</v>
      </c>
      <c r="X789">
        <f t="shared" si="325"/>
        <v>0.94160359434525431</v>
      </c>
      <c r="Y789">
        <v>2</v>
      </c>
      <c r="Z789">
        <f>Y789*'MRIP Selectivity'!$N$35</f>
        <v>1.2593188351740467E-2</v>
      </c>
      <c r="AA789">
        <f>Y789*'MRIP Selectivity'!$O$35</f>
        <v>1.2568578454237993E-2</v>
      </c>
      <c r="AB789">
        <f>Y789*'MRIP Selectivity'!$P$35</f>
        <v>1.8064342590837759E-3</v>
      </c>
      <c r="AC789">
        <v>0.74741255597723821</v>
      </c>
      <c r="AD789">
        <v>0.94160359434525442</v>
      </c>
      <c r="AE789">
        <v>1.3432654004296583</v>
      </c>
      <c r="AF789">
        <f t="shared" si="326"/>
        <v>9.4123070938771265E-3</v>
      </c>
      <c r="AG789">
        <f t="shared" si="327"/>
        <v>1.1834618648320815E-2</v>
      </c>
      <c r="AH789">
        <f t="shared" si="328"/>
        <v>2.4265206383780212E-3</v>
      </c>
      <c r="AI789">
        <f t="shared" si="329"/>
        <v>2.6968201065062234E-2</v>
      </c>
      <c r="AJ789">
        <f t="shared" si="330"/>
        <v>2.3673446380575964E-2</v>
      </c>
      <c r="AK789">
        <f t="shared" si="331"/>
        <v>1.4375012713321769E-2</v>
      </c>
      <c r="AL789">
        <f t="shared" si="332"/>
        <v>1.4261139286698837E-2</v>
      </c>
      <c r="AM789">
        <f t="shared" si="333"/>
        <v>2.1246925742197942E-2</v>
      </c>
      <c r="AN789">
        <f t="shared" si="334"/>
        <v>1.1834618648320815E-2</v>
      </c>
      <c r="AO789">
        <v>0</v>
      </c>
      <c r="AP789">
        <f t="shared" si="335"/>
        <v>2.516176680597846E-2</v>
      </c>
      <c r="AQ789">
        <f t="shared" si="336"/>
        <v>1.2568578454237993E-2</v>
      </c>
      <c r="AR789">
        <v>2</v>
      </c>
      <c r="AS789">
        <f>AR789*'MRIP Selectivity'!$N$35</f>
        <v>1.2593188351740467E-2</v>
      </c>
      <c r="AT789">
        <f>AR789*'MRIP Selectivity'!$O$35</f>
        <v>1.2568578454237993E-2</v>
      </c>
      <c r="AU789">
        <f>AR789*'MRIP Selectivity'!$P$35</f>
        <v>1.8064342590837759E-3</v>
      </c>
      <c r="AV789">
        <v>4</v>
      </c>
      <c r="AW789">
        <f t="shared" si="337"/>
        <v>20</v>
      </c>
      <c r="AX789">
        <f t="shared" si="316"/>
        <v>0</v>
      </c>
      <c r="AY789">
        <f t="shared" si="317"/>
        <v>0</v>
      </c>
      <c r="AZ789">
        <f t="shared" si="318"/>
        <v>0</v>
      </c>
      <c r="BA789">
        <v>231.42326539999999</v>
      </c>
      <c r="BB789">
        <v>231.42326539999999</v>
      </c>
    </row>
    <row r="790" spans="1:54" x14ac:dyDescent="0.25">
      <c r="A790" t="s">
        <v>733</v>
      </c>
      <c r="B790" t="s">
        <v>3</v>
      </c>
      <c r="C790">
        <v>2013</v>
      </c>
      <c r="D790">
        <v>4</v>
      </c>
      <c r="E790">
        <v>7</v>
      </c>
      <c r="F790" t="s">
        <v>1810</v>
      </c>
      <c r="G790" t="s">
        <v>1769</v>
      </c>
      <c r="H790" t="s">
        <v>1891</v>
      </c>
      <c r="I790" t="s">
        <v>1812</v>
      </c>
      <c r="J790" t="s">
        <v>1813</v>
      </c>
      <c r="K790" t="str">
        <f t="shared" si="319"/>
        <v>Inshore</v>
      </c>
      <c r="L790">
        <v>0</v>
      </c>
      <c r="M790">
        <f t="shared" si="312"/>
        <v>0</v>
      </c>
      <c r="N790">
        <f t="shared" si="320"/>
        <v>2.516176680597846E-2</v>
      </c>
      <c r="O790">
        <f t="shared" si="321"/>
        <v>1.2568578454237993E-2</v>
      </c>
      <c r="P790">
        <v>0</v>
      </c>
      <c r="Q790">
        <f t="shared" si="322"/>
        <v>0</v>
      </c>
      <c r="R790">
        <v>0</v>
      </c>
      <c r="S790">
        <f t="shared" si="313"/>
        <v>0</v>
      </c>
      <c r="T790">
        <f t="shared" si="323"/>
        <v>0</v>
      </c>
      <c r="U790">
        <f t="shared" si="314"/>
        <v>2.1246925742197942E-2</v>
      </c>
      <c r="V790">
        <f t="shared" si="324"/>
        <v>0.84441310922369939</v>
      </c>
      <c r="W790">
        <f t="shared" si="315"/>
        <v>1.1834618648320815E-2</v>
      </c>
      <c r="X790">
        <f t="shared" si="325"/>
        <v>0.94160359434525431</v>
      </c>
      <c r="Y790">
        <v>2</v>
      </c>
      <c r="Z790">
        <f>Y790*'MRIP Selectivity'!$N$35</f>
        <v>1.2593188351740467E-2</v>
      </c>
      <c r="AA790">
        <f>Y790*'MRIP Selectivity'!$O$35</f>
        <v>1.2568578454237993E-2</v>
      </c>
      <c r="AB790">
        <f>Y790*'MRIP Selectivity'!$P$35</f>
        <v>1.8064342590837759E-3</v>
      </c>
      <c r="AC790">
        <v>0.74741255597723821</v>
      </c>
      <c r="AD790">
        <v>0.94160359434525442</v>
      </c>
      <c r="AE790">
        <v>1.3432654004296583</v>
      </c>
      <c r="AF790">
        <f t="shared" si="326"/>
        <v>9.4123070938771265E-3</v>
      </c>
      <c r="AG790">
        <f t="shared" si="327"/>
        <v>1.1834618648320815E-2</v>
      </c>
      <c r="AH790">
        <f t="shared" si="328"/>
        <v>2.4265206383780212E-3</v>
      </c>
      <c r="AI790">
        <f t="shared" si="329"/>
        <v>2.6968201065062234E-2</v>
      </c>
      <c r="AJ790">
        <f t="shared" si="330"/>
        <v>2.3673446380575964E-2</v>
      </c>
      <c r="AK790">
        <f t="shared" si="331"/>
        <v>1.4375012713321769E-2</v>
      </c>
      <c r="AL790">
        <f t="shared" si="332"/>
        <v>1.4261139286698837E-2</v>
      </c>
      <c r="AM790">
        <f t="shared" si="333"/>
        <v>2.1246925742197942E-2</v>
      </c>
      <c r="AN790">
        <f t="shared" si="334"/>
        <v>1.1834618648320815E-2</v>
      </c>
      <c r="AO790">
        <v>0</v>
      </c>
      <c r="AP790">
        <f t="shared" si="335"/>
        <v>2.516176680597846E-2</v>
      </c>
      <c r="AQ790">
        <f t="shared" si="336"/>
        <v>1.2568578454237993E-2</v>
      </c>
      <c r="AR790">
        <v>2</v>
      </c>
      <c r="AS790">
        <f>AR790*'MRIP Selectivity'!$N$35</f>
        <v>1.2593188351740467E-2</v>
      </c>
      <c r="AT790">
        <f>AR790*'MRIP Selectivity'!$O$35</f>
        <v>1.2568578454237993E-2</v>
      </c>
      <c r="AU790">
        <f>AR790*'MRIP Selectivity'!$P$35</f>
        <v>1.8064342590837759E-3</v>
      </c>
      <c r="AV790">
        <v>4</v>
      </c>
      <c r="AW790">
        <f t="shared" si="337"/>
        <v>20</v>
      </c>
      <c r="AX790">
        <f t="shared" si="316"/>
        <v>0</v>
      </c>
      <c r="AY790">
        <f t="shared" si="317"/>
        <v>0</v>
      </c>
      <c r="AZ790">
        <f t="shared" si="318"/>
        <v>0</v>
      </c>
      <c r="BA790">
        <v>334.42102621999999</v>
      </c>
      <c r="BB790">
        <v>334.42102621999999</v>
      </c>
    </row>
    <row r="791" spans="1:54" x14ac:dyDescent="0.25">
      <c r="A791" t="s">
        <v>734</v>
      </c>
      <c r="B791" t="s">
        <v>3</v>
      </c>
      <c r="C791">
        <v>2013</v>
      </c>
      <c r="D791">
        <v>4</v>
      </c>
      <c r="E791">
        <v>7</v>
      </c>
      <c r="F791" t="s">
        <v>1843</v>
      </c>
      <c r="G791" t="s">
        <v>1769</v>
      </c>
      <c r="H791" t="s">
        <v>1890</v>
      </c>
      <c r="I791" t="s">
        <v>1812</v>
      </c>
      <c r="J791" t="s">
        <v>1819</v>
      </c>
      <c r="K791" t="str">
        <f t="shared" si="319"/>
        <v>Offshore</v>
      </c>
      <c r="L791">
        <v>1</v>
      </c>
      <c r="M791">
        <f t="shared" si="312"/>
        <v>441.47328335999998</v>
      </c>
      <c r="N791">
        <f t="shared" si="320"/>
        <v>1.0377426502089677</v>
      </c>
      <c r="O791">
        <f t="shared" si="321"/>
        <v>1.0188528676813571</v>
      </c>
      <c r="P791">
        <v>13.897637795275591</v>
      </c>
      <c r="Q791">
        <f t="shared" si="322"/>
        <v>13.897637795275591</v>
      </c>
      <c r="R791">
        <v>1.2125424420168269</v>
      </c>
      <c r="S791">
        <f t="shared" si="313"/>
        <v>535.30509309052093</v>
      </c>
      <c r="T791">
        <f t="shared" si="323"/>
        <v>1.2125424420168269</v>
      </c>
      <c r="U791">
        <f t="shared" si="314"/>
        <v>1.2444128306301239</v>
      </c>
      <c r="V791">
        <f t="shared" si="324"/>
        <v>1.1991535959127626</v>
      </c>
      <c r="W791">
        <f t="shared" si="315"/>
        <v>1.2302943699893081</v>
      </c>
      <c r="X791">
        <f t="shared" si="325"/>
        <v>1.2075289857986429</v>
      </c>
      <c r="Y791">
        <v>3</v>
      </c>
      <c r="Z791">
        <f>Y791*'MRIP Selectivity'!$N$35</f>
        <v>1.8889782527610699E-2</v>
      </c>
      <c r="AA791">
        <f>Y791*'MRIP Selectivity'!$O$35</f>
        <v>1.8852867681356991E-2</v>
      </c>
      <c r="AB791">
        <f>Y791*'MRIP Selectivity'!$P$35</f>
        <v>2.7096513886256638E-3</v>
      </c>
      <c r="AC791">
        <v>0.74741255597723821</v>
      </c>
      <c r="AD791">
        <v>0.94160359434525442</v>
      </c>
      <c r="AE791">
        <v>1.3432654004296583</v>
      </c>
      <c r="AF791">
        <f t="shared" si="326"/>
        <v>1.4118460640815688E-2</v>
      </c>
      <c r="AG791">
        <f t="shared" si="327"/>
        <v>1.7751927972481225E-2</v>
      </c>
      <c r="AH791">
        <f t="shared" si="328"/>
        <v>3.6397809575670318E-3</v>
      </c>
      <c r="AI791">
        <f t="shared" si="329"/>
        <v>4.045230159759336E-2</v>
      </c>
      <c r="AJ791">
        <f t="shared" si="330"/>
        <v>3.5510169570863948E-2</v>
      </c>
      <c r="AK791">
        <f t="shared" si="331"/>
        <v>2.1562519069982654E-2</v>
      </c>
      <c r="AL791">
        <f t="shared" si="332"/>
        <v>2.1391708930048256E-2</v>
      </c>
      <c r="AM791">
        <f t="shared" si="333"/>
        <v>1.2444128306301239</v>
      </c>
      <c r="AN791">
        <f t="shared" si="334"/>
        <v>1.2302943699893081</v>
      </c>
      <c r="AO791">
        <v>1</v>
      </c>
      <c r="AP791">
        <f t="shared" si="335"/>
        <v>1.0377426502089677</v>
      </c>
      <c r="AQ791">
        <f t="shared" si="336"/>
        <v>1.0188528676813571</v>
      </c>
      <c r="AR791">
        <v>3</v>
      </c>
      <c r="AS791">
        <f>AR791*'MRIP Selectivity'!$N$35</f>
        <v>1.8889782527610699E-2</v>
      </c>
      <c r="AT791">
        <f>AR791*'MRIP Selectivity'!$O$35</f>
        <v>1.8852867681356991E-2</v>
      </c>
      <c r="AU791">
        <f>AR791*'MRIP Selectivity'!$P$35</f>
        <v>2.7096513886256638E-3</v>
      </c>
      <c r="AV791">
        <v>3</v>
      </c>
      <c r="AW791">
        <f t="shared" si="337"/>
        <v>15</v>
      </c>
      <c r="AX791">
        <f t="shared" si="316"/>
        <v>0</v>
      </c>
      <c r="AY791">
        <f t="shared" si="317"/>
        <v>0</v>
      </c>
      <c r="AZ791">
        <f t="shared" si="318"/>
        <v>0</v>
      </c>
      <c r="BA791">
        <v>441.47328335999998</v>
      </c>
      <c r="BB791">
        <v>441.47328335999998</v>
      </c>
    </row>
    <row r="792" spans="1:54" x14ac:dyDescent="0.25">
      <c r="A792" t="s">
        <v>735</v>
      </c>
      <c r="B792" t="s">
        <v>3</v>
      </c>
      <c r="C792">
        <v>2013</v>
      </c>
      <c r="D792">
        <v>4</v>
      </c>
      <c r="E792">
        <v>7</v>
      </c>
      <c r="F792" t="s">
        <v>1843</v>
      </c>
      <c r="G792" t="s">
        <v>1769</v>
      </c>
      <c r="H792" t="s">
        <v>1890</v>
      </c>
      <c r="I792" t="s">
        <v>1812</v>
      </c>
      <c r="J792" t="s">
        <v>1813</v>
      </c>
      <c r="K792" t="str">
        <f t="shared" si="319"/>
        <v>Inshore</v>
      </c>
      <c r="L792">
        <v>0</v>
      </c>
      <c r="M792">
        <f t="shared" si="312"/>
        <v>0</v>
      </c>
      <c r="N792">
        <f t="shared" si="320"/>
        <v>1.258088340298923E-2</v>
      </c>
      <c r="O792">
        <f t="shared" si="321"/>
        <v>6.2842892271189965E-3</v>
      </c>
      <c r="P792">
        <v>0</v>
      </c>
      <c r="Q792">
        <f t="shared" si="322"/>
        <v>0</v>
      </c>
      <c r="R792">
        <v>0</v>
      </c>
      <c r="S792">
        <f t="shared" si="313"/>
        <v>0</v>
      </c>
      <c r="T792">
        <f t="shared" si="323"/>
        <v>0</v>
      </c>
      <c r="U792">
        <f t="shared" si="314"/>
        <v>1.0623462871098971E-2</v>
      </c>
      <c r="V792">
        <f t="shared" si="324"/>
        <v>0.84441310922369939</v>
      </c>
      <c r="W792">
        <f t="shared" si="315"/>
        <v>5.9173093241604077E-3</v>
      </c>
      <c r="X792">
        <f t="shared" si="325"/>
        <v>0.94160359434525431</v>
      </c>
      <c r="Y792">
        <v>1</v>
      </c>
      <c r="Z792">
        <f>Y792*'MRIP Selectivity'!$N$35</f>
        <v>6.2965941758702333E-3</v>
      </c>
      <c r="AA792">
        <f>Y792*'MRIP Selectivity'!$O$35</f>
        <v>6.2842892271189965E-3</v>
      </c>
      <c r="AB792">
        <f>Y792*'MRIP Selectivity'!$P$35</f>
        <v>9.0321712954188795E-4</v>
      </c>
      <c r="AC792">
        <v>0.74741255597723821</v>
      </c>
      <c r="AD792">
        <v>0.94160359434525442</v>
      </c>
      <c r="AE792">
        <v>1.3432654004296583</v>
      </c>
      <c r="AF792">
        <f t="shared" si="326"/>
        <v>4.7061535469385633E-3</v>
      </c>
      <c r="AG792">
        <f t="shared" si="327"/>
        <v>5.9173093241604077E-3</v>
      </c>
      <c r="AH792">
        <f t="shared" si="328"/>
        <v>1.2132603191890106E-3</v>
      </c>
      <c r="AI792">
        <f t="shared" si="329"/>
        <v>1.3484100532531117E-2</v>
      </c>
      <c r="AJ792">
        <f t="shared" si="330"/>
        <v>1.1836723190287982E-2</v>
      </c>
      <c r="AK792">
        <f t="shared" si="331"/>
        <v>7.1875063566608846E-3</v>
      </c>
      <c r="AL792">
        <f t="shared" si="332"/>
        <v>7.1305696433494187E-3</v>
      </c>
      <c r="AM792">
        <f t="shared" si="333"/>
        <v>1.0623462871098971E-2</v>
      </c>
      <c r="AN792">
        <f t="shared" si="334"/>
        <v>5.9173093241604077E-3</v>
      </c>
      <c r="AO792">
        <v>0</v>
      </c>
      <c r="AP792">
        <f t="shared" si="335"/>
        <v>1.258088340298923E-2</v>
      </c>
      <c r="AQ792">
        <f t="shared" si="336"/>
        <v>6.2842892271189965E-3</v>
      </c>
      <c r="AR792">
        <v>1</v>
      </c>
      <c r="AS792">
        <f>AR792*'MRIP Selectivity'!$N$35</f>
        <v>6.2965941758702333E-3</v>
      </c>
      <c r="AT792">
        <f>AR792*'MRIP Selectivity'!$O$35</f>
        <v>6.2842892271189965E-3</v>
      </c>
      <c r="AU792">
        <f>AR792*'MRIP Selectivity'!$P$35</f>
        <v>9.0321712954188795E-4</v>
      </c>
      <c r="AV792">
        <v>2</v>
      </c>
      <c r="AW792">
        <f t="shared" si="337"/>
        <v>10</v>
      </c>
      <c r="AX792">
        <f t="shared" si="316"/>
        <v>0</v>
      </c>
      <c r="AY792">
        <f t="shared" si="317"/>
        <v>0</v>
      </c>
      <c r="AZ792">
        <f t="shared" si="318"/>
        <v>0</v>
      </c>
      <c r="BA792">
        <v>322.49562410999999</v>
      </c>
      <c r="BB792">
        <v>322.49562410999999</v>
      </c>
    </row>
    <row r="793" spans="1:54" x14ac:dyDescent="0.25">
      <c r="A793" t="s">
        <v>736</v>
      </c>
      <c r="B793" t="s">
        <v>3</v>
      </c>
      <c r="C793">
        <v>2013</v>
      </c>
      <c r="D793">
        <v>4</v>
      </c>
      <c r="E793">
        <v>8</v>
      </c>
      <c r="F793" t="s">
        <v>1820</v>
      </c>
      <c r="G793" t="s">
        <v>1769</v>
      </c>
      <c r="H793" t="s">
        <v>1890</v>
      </c>
      <c r="I793" t="s">
        <v>1837</v>
      </c>
      <c r="J793" t="s">
        <v>1819</v>
      </c>
      <c r="K793" t="str">
        <f t="shared" si="319"/>
        <v>Offshore</v>
      </c>
      <c r="L793">
        <v>2.6626661292999998</v>
      </c>
      <c r="M793">
        <f t="shared" si="312"/>
        <v>73.918931532208688</v>
      </c>
      <c r="N793">
        <f t="shared" si="320"/>
        <v>2.7129896629119568</v>
      </c>
      <c r="O793">
        <f t="shared" si="321"/>
        <v>2.6878032862084758</v>
      </c>
      <c r="P793">
        <v>39.984918814960629</v>
      </c>
      <c r="Q793">
        <f t="shared" si="322"/>
        <v>15.016872891034387</v>
      </c>
      <c r="R793">
        <v>4.0252621599432992</v>
      </c>
      <c r="S793">
        <f t="shared" si="313"/>
        <v>111.74629621260912</v>
      </c>
      <c r="T793">
        <f t="shared" si="323"/>
        <v>1.5117412264531709</v>
      </c>
      <c r="U793">
        <f t="shared" si="314"/>
        <v>4.0677560114276954</v>
      </c>
      <c r="V793">
        <f t="shared" si="324"/>
        <v>1.4993628862786066</v>
      </c>
      <c r="W793">
        <f t="shared" si="315"/>
        <v>4.048931397239941</v>
      </c>
      <c r="X793">
        <f t="shared" si="325"/>
        <v>1.5064091252569036</v>
      </c>
      <c r="Y793">
        <v>4</v>
      </c>
      <c r="Z793">
        <f>Y793*'MRIP Selectivity'!$N$35</f>
        <v>2.5186376703480933E-2</v>
      </c>
      <c r="AA793">
        <f>Y793*'MRIP Selectivity'!$O$35</f>
        <v>2.5137156908475986E-2</v>
      </c>
      <c r="AB793">
        <f>Y793*'MRIP Selectivity'!$P$35</f>
        <v>3.6128685181675518E-3</v>
      </c>
      <c r="AC793">
        <v>0.74741255597723821</v>
      </c>
      <c r="AD793">
        <v>0.94160359434525442</v>
      </c>
      <c r="AE793">
        <v>1.3432654004296583</v>
      </c>
      <c r="AF793">
        <f t="shared" si="326"/>
        <v>1.8824614187754253E-2</v>
      </c>
      <c r="AG793">
        <f t="shared" si="327"/>
        <v>2.3669237296641631E-2</v>
      </c>
      <c r="AH793">
        <f t="shared" si="328"/>
        <v>4.8530412767560423E-3</v>
      </c>
      <c r="AI793">
        <f t="shared" si="329"/>
        <v>5.3936402130124468E-2</v>
      </c>
      <c r="AJ793">
        <f t="shared" si="330"/>
        <v>4.7346892761151928E-2</v>
      </c>
      <c r="AK793">
        <f t="shared" si="331"/>
        <v>2.8750025426643538E-2</v>
      </c>
      <c r="AL793">
        <f t="shared" si="332"/>
        <v>2.8522278573397675E-2</v>
      </c>
      <c r="AM793">
        <f t="shared" si="333"/>
        <v>4.0677560114276954</v>
      </c>
      <c r="AN793">
        <f t="shared" si="334"/>
        <v>4.048931397239941</v>
      </c>
      <c r="AO793">
        <v>14</v>
      </c>
      <c r="AP793">
        <f t="shared" si="335"/>
        <v>14.050323533611957</v>
      </c>
      <c r="AQ793">
        <f t="shared" si="336"/>
        <v>14.025137156908476</v>
      </c>
      <c r="AR793">
        <v>4</v>
      </c>
      <c r="AS793">
        <f>AR793*'MRIP Selectivity'!$N$35</f>
        <v>2.5186376703480933E-2</v>
      </c>
      <c r="AT793">
        <f>AR793*'MRIP Selectivity'!$O$35</f>
        <v>2.5137156908475986E-2</v>
      </c>
      <c r="AU793">
        <f>AR793*'MRIP Selectivity'!$P$35</f>
        <v>3.6128685181675518E-3</v>
      </c>
      <c r="AV793">
        <v>6</v>
      </c>
      <c r="AW793">
        <f t="shared" si="337"/>
        <v>30</v>
      </c>
      <c r="AX793">
        <f t="shared" si="316"/>
        <v>0</v>
      </c>
      <c r="AY793">
        <f t="shared" si="317"/>
        <v>0</v>
      </c>
      <c r="AZ793">
        <f t="shared" si="318"/>
        <v>0</v>
      </c>
      <c r="BA793">
        <v>27.761246789000001</v>
      </c>
      <c r="BB793">
        <v>27.761246789000001</v>
      </c>
    </row>
    <row r="794" spans="1:54" x14ac:dyDescent="0.25">
      <c r="A794" t="s">
        <v>737</v>
      </c>
      <c r="B794" t="s">
        <v>3</v>
      </c>
      <c r="C794">
        <v>2013</v>
      </c>
      <c r="D794">
        <v>4</v>
      </c>
      <c r="E794">
        <v>8</v>
      </c>
      <c r="F794" t="s">
        <v>1832</v>
      </c>
      <c r="G794" t="s">
        <v>1769</v>
      </c>
      <c r="H794" t="s">
        <v>1894</v>
      </c>
      <c r="I794" t="s">
        <v>1824</v>
      </c>
      <c r="J794" t="s">
        <v>1767</v>
      </c>
      <c r="K794" t="str">
        <f t="shared" si="319"/>
        <v>Inshore</v>
      </c>
      <c r="L794">
        <v>0</v>
      </c>
      <c r="M794">
        <f t="shared" si="312"/>
        <v>0</v>
      </c>
      <c r="N794">
        <f t="shared" si="320"/>
        <v>2.8329615145476113E-2</v>
      </c>
      <c r="O794">
        <f t="shared" si="321"/>
        <v>1.4150953439791218E-2</v>
      </c>
      <c r="P794">
        <v>0</v>
      </c>
      <c r="Q794">
        <f t="shared" si="322"/>
        <v>0</v>
      </c>
      <c r="R794">
        <v>0</v>
      </c>
      <c r="S794">
        <f t="shared" si="313"/>
        <v>0</v>
      </c>
      <c r="T794">
        <f t="shared" si="323"/>
        <v>0</v>
      </c>
      <c r="U794">
        <f t="shared" si="314"/>
        <v>2.3921898408102285E-2</v>
      </c>
      <c r="V794">
        <f t="shared" si="324"/>
        <v>0.84441310922369928</v>
      </c>
      <c r="W794">
        <f t="shared" si="315"/>
        <v>1.3324588622319753E-2</v>
      </c>
      <c r="X794">
        <f t="shared" si="325"/>
        <v>0.94160359434525442</v>
      </c>
      <c r="Y794">
        <v>2.2517985612000002</v>
      </c>
      <c r="Z794">
        <f>Y794*'MRIP Selectivity'!$N$35</f>
        <v>1.4178661705684893E-2</v>
      </c>
      <c r="AA794">
        <f>Y794*'MRIP Selectivity'!$O$35</f>
        <v>1.4150953439791218E-2</v>
      </c>
      <c r="AB794">
        <f>Y794*'MRIP Selectivity'!$P$35</f>
        <v>2.0338630327536174E-3</v>
      </c>
      <c r="AC794">
        <v>0.74741255597723821</v>
      </c>
      <c r="AD794">
        <v>0.94160359434525442</v>
      </c>
      <c r="AE794">
        <v>1.3432654004296583</v>
      </c>
      <c r="AF794">
        <f t="shared" si="326"/>
        <v>1.0597309785782534E-2</v>
      </c>
      <c r="AG794">
        <f t="shared" si="327"/>
        <v>1.3324588622319753E-2</v>
      </c>
      <c r="AH794">
        <f t="shared" si="328"/>
        <v>2.7320178411108669E-3</v>
      </c>
      <c r="AI794">
        <f t="shared" si="329"/>
        <v>3.0363478178229729E-2</v>
      </c>
      <c r="AJ794">
        <f t="shared" si="330"/>
        <v>2.6653916249213153E-2</v>
      </c>
      <c r="AK794">
        <f t="shared" si="331"/>
        <v>1.6184816472544834E-2</v>
      </c>
      <c r="AL794">
        <f t="shared" si="332"/>
        <v>1.6056606463430621E-2</v>
      </c>
      <c r="AM794">
        <f t="shared" si="333"/>
        <v>2.3921898408102285E-2</v>
      </c>
      <c r="AN794">
        <f t="shared" si="334"/>
        <v>1.3324588622319753E-2</v>
      </c>
      <c r="AO794">
        <v>0</v>
      </c>
      <c r="AP794">
        <f t="shared" si="335"/>
        <v>1.258088340298923E-2</v>
      </c>
      <c r="AQ794">
        <f t="shared" si="336"/>
        <v>6.2842892271189965E-3</v>
      </c>
      <c r="AR794">
        <v>1</v>
      </c>
      <c r="AS794">
        <f>AR794*'MRIP Selectivity'!$N$35</f>
        <v>6.2965941758702333E-3</v>
      </c>
      <c r="AT794">
        <f>AR794*'MRIP Selectivity'!$O$35</f>
        <v>6.2842892271189965E-3</v>
      </c>
      <c r="AU794">
        <f>AR794*'MRIP Selectivity'!$P$35</f>
        <v>9.0321712954188795E-4</v>
      </c>
      <c r="AV794">
        <v>1</v>
      </c>
      <c r="AW794">
        <f t="shared" si="337"/>
        <v>5</v>
      </c>
      <c r="AX794">
        <f t="shared" si="316"/>
        <v>0</v>
      </c>
      <c r="AY794">
        <f t="shared" si="317"/>
        <v>0</v>
      </c>
      <c r="AZ794">
        <f t="shared" si="318"/>
        <v>0</v>
      </c>
      <c r="BA794">
        <v>752.16121709000004</v>
      </c>
      <c r="BB794">
        <v>752.16121709000004</v>
      </c>
    </row>
    <row r="795" spans="1:54" x14ac:dyDescent="0.25">
      <c r="A795" t="s">
        <v>738</v>
      </c>
      <c r="B795" t="s">
        <v>3</v>
      </c>
      <c r="C795">
        <v>2013</v>
      </c>
      <c r="D795">
        <v>4</v>
      </c>
      <c r="E795">
        <v>8</v>
      </c>
      <c r="F795" t="s">
        <v>1832</v>
      </c>
      <c r="G795" t="s">
        <v>1769</v>
      </c>
      <c r="H795" t="s">
        <v>1894</v>
      </c>
      <c r="I795" t="s">
        <v>1824</v>
      </c>
      <c r="J795" t="s">
        <v>1813</v>
      </c>
      <c r="K795" t="str">
        <f t="shared" si="319"/>
        <v>Inshore</v>
      </c>
      <c r="L795">
        <v>0</v>
      </c>
      <c r="M795">
        <f t="shared" si="312"/>
        <v>0</v>
      </c>
      <c r="N795">
        <f t="shared" si="320"/>
        <v>1.080501040544022E-2</v>
      </c>
      <c r="O795">
        <f t="shared" si="321"/>
        <v>5.3972211898635908E-3</v>
      </c>
      <c r="P795">
        <v>0</v>
      </c>
      <c r="Q795">
        <f t="shared" si="322"/>
        <v>0</v>
      </c>
      <c r="R795">
        <v>0</v>
      </c>
      <c r="S795">
        <f t="shared" si="313"/>
        <v>0</v>
      </c>
      <c r="T795">
        <f t="shared" si="323"/>
        <v>0</v>
      </c>
      <c r="U795">
        <f t="shared" si="314"/>
        <v>9.1238924316521981E-3</v>
      </c>
      <c r="V795">
        <f t="shared" si="324"/>
        <v>0.84441310922369917</v>
      </c>
      <c r="W795">
        <f t="shared" si="315"/>
        <v>5.0820428718519276E-3</v>
      </c>
      <c r="X795">
        <f t="shared" si="325"/>
        <v>0.94160359434525431</v>
      </c>
      <c r="Y795">
        <v>0.85884353739999997</v>
      </c>
      <c r="Z795">
        <f>Y795*'MRIP Selectivity'!$N$35</f>
        <v>5.4077892155766282E-3</v>
      </c>
      <c r="AA795">
        <f>Y795*'MRIP Selectivity'!$O$35</f>
        <v>5.3972211898635908E-3</v>
      </c>
      <c r="AB795">
        <f>Y795*'MRIP Selectivity'!$P$35</f>
        <v>7.7572219457602907E-4</v>
      </c>
      <c r="AC795">
        <v>0.74741255597723821</v>
      </c>
      <c r="AD795">
        <v>0.94160359434525442</v>
      </c>
      <c r="AE795">
        <v>1.3432654004296583</v>
      </c>
      <c r="AF795">
        <f t="shared" si="326"/>
        <v>4.0418495598002714E-3</v>
      </c>
      <c r="AG795">
        <f t="shared" si="327"/>
        <v>5.0820428718519276E-3</v>
      </c>
      <c r="AH795">
        <f t="shared" si="328"/>
        <v>1.0420007843193429E-3</v>
      </c>
      <c r="AI795">
        <f t="shared" si="329"/>
        <v>1.1580732600016248E-2</v>
      </c>
      <c r="AJ795">
        <f t="shared" si="330"/>
        <v>1.0165893215971541E-2</v>
      </c>
      <c r="AK795">
        <f t="shared" si="331"/>
        <v>6.1729433844396201E-3</v>
      </c>
      <c r="AL795">
        <f t="shared" si="332"/>
        <v>6.124043656171271E-3</v>
      </c>
      <c r="AM795">
        <f t="shared" si="333"/>
        <v>9.1238924316521981E-3</v>
      </c>
      <c r="AN795">
        <f t="shared" si="334"/>
        <v>5.0820428718519276E-3</v>
      </c>
      <c r="AO795">
        <v>0</v>
      </c>
      <c r="AP795">
        <f t="shared" si="335"/>
        <v>1.258088340298923E-2</v>
      </c>
      <c r="AQ795">
        <f t="shared" si="336"/>
        <v>6.2842892271189965E-3</v>
      </c>
      <c r="AR795">
        <v>1</v>
      </c>
      <c r="AS795">
        <f>AR795*'MRIP Selectivity'!$N$35</f>
        <v>6.2965941758702333E-3</v>
      </c>
      <c r="AT795">
        <f>AR795*'MRIP Selectivity'!$O$35</f>
        <v>6.2842892271189965E-3</v>
      </c>
      <c r="AU795">
        <f>AR795*'MRIP Selectivity'!$P$35</f>
        <v>9.0321712954188795E-4</v>
      </c>
      <c r="AV795">
        <v>1</v>
      </c>
      <c r="AW795">
        <f t="shared" si="337"/>
        <v>5</v>
      </c>
      <c r="AX795">
        <f t="shared" si="316"/>
        <v>0</v>
      </c>
      <c r="AY795">
        <f t="shared" si="317"/>
        <v>0</v>
      </c>
      <c r="AZ795">
        <f t="shared" si="318"/>
        <v>0</v>
      </c>
      <c r="BA795">
        <v>752.16121709000004</v>
      </c>
      <c r="BB795">
        <v>752.16121709000004</v>
      </c>
    </row>
    <row r="796" spans="1:54" x14ac:dyDescent="0.25">
      <c r="A796" t="s">
        <v>739</v>
      </c>
      <c r="B796" t="s">
        <v>3</v>
      </c>
      <c r="C796">
        <v>2013</v>
      </c>
      <c r="D796">
        <v>4</v>
      </c>
      <c r="E796">
        <v>8</v>
      </c>
      <c r="F796" t="s">
        <v>1849</v>
      </c>
      <c r="G796" t="s">
        <v>1769</v>
      </c>
      <c r="H796" t="s">
        <v>1890</v>
      </c>
      <c r="I796" t="s">
        <v>1837</v>
      </c>
      <c r="J796" t="s">
        <v>1819</v>
      </c>
      <c r="K796" t="str">
        <f t="shared" si="319"/>
        <v>Offshore</v>
      </c>
      <c r="L796">
        <v>0</v>
      </c>
      <c r="M796">
        <f t="shared" si="312"/>
        <v>0</v>
      </c>
      <c r="N796">
        <f t="shared" si="320"/>
        <v>3.7742650208967693E-2</v>
      </c>
      <c r="O796">
        <f t="shared" si="321"/>
        <v>1.8852867681356991E-2</v>
      </c>
      <c r="P796">
        <v>0</v>
      </c>
      <c r="Q796">
        <f t="shared" si="322"/>
        <v>0</v>
      </c>
      <c r="R796">
        <v>0</v>
      </c>
      <c r="S796">
        <f t="shared" si="313"/>
        <v>0</v>
      </c>
      <c r="T796">
        <f t="shared" si="323"/>
        <v>0</v>
      </c>
      <c r="U796">
        <f t="shared" si="314"/>
        <v>3.1870388613296913E-2</v>
      </c>
      <c r="V796">
        <f t="shared" si="324"/>
        <v>0.84441310922369928</v>
      </c>
      <c r="W796">
        <f t="shared" si="315"/>
        <v>1.7751927972481225E-2</v>
      </c>
      <c r="X796">
        <f t="shared" si="325"/>
        <v>0.94160359434525442</v>
      </c>
      <c r="Y796">
        <v>3</v>
      </c>
      <c r="Z796">
        <f>Y796*'MRIP Selectivity'!$N$35</f>
        <v>1.8889782527610699E-2</v>
      </c>
      <c r="AA796">
        <f>Y796*'MRIP Selectivity'!$O$35</f>
        <v>1.8852867681356991E-2</v>
      </c>
      <c r="AB796">
        <f>Y796*'MRIP Selectivity'!$P$35</f>
        <v>2.7096513886256638E-3</v>
      </c>
      <c r="AC796">
        <v>0.74741255597723821</v>
      </c>
      <c r="AD796">
        <v>0.94160359434525442</v>
      </c>
      <c r="AE796">
        <v>1.3432654004296583</v>
      </c>
      <c r="AF796">
        <f t="shared" si="326"/>
        <v>1.4118460640815688E-2</v>
      </c>
      <c r="AG796">
        <f t="shared" si="327"/>
        <v>1.7751927972481225E-2</v>
      </c>
      <c r="AH796">
        <f t="shared" si="328"/>
        <v>3.6397809575670318E-3</v>
      </c>
      <c r="AI796">
        <f t="shared" si="329"/>
        <v>4.045230159759336E-2</v>
      </c>
      <c r="AJ796">
        <f t="shared" si="330"/>
        <v>3.5510169570863948E-2</v>
      </c>
      <c r="AK796">
        <f t="shared" si="331"/>
        <v>2.1562519069982654E-2</v>
      </c>
      <c r="AL796">
        <f t="shared" si="332"/>
        <v>2.1391708930048256E-2</v>
      </c>
      <c r="AM796">
        <f t="shared" si="333"/>
        <v>3.1870388613296913E-2</v>
      </c>
      <c r="AN796">
        <f t="shared" si="334"/>
        <v>1.7751927972481225E-2</v>
      </c>
      <c r="AO796">
        <v>0</v>
      </c>
      <c r="AP796">
        <f t="shared" si="335"/>
        <v>3.7742650208967693E-2</v>
      </c>
      <c r="AQ796">
        <f t="shared" si="336"/>
        <v>1.8852867681356991E-2</v>
      </c>
      <c r="AR796">
        <v>3</v>
      </c>
      <c r="AS796">
        <f>AR796*'MRIP Selectivity'!$N$35</f>
        <v>1.8889782527610699E-2</v>
      </c>
      <c r="AT796">
        <f>AR796*'MRIP Selectivity'!$O$35</f>
        <v>1.8852867681356991E-2</v>
      </c>
      <c r="AU796">
        <f>AR796*'MRIP Selectivity'!$P$35</f>
        <v>2.7096513886256638E-3</v>
      </c>
      <c r="AV796">
        <v>6</v>
      </c>
      <c r="AW796">
        <f t="shared" si="337"/>
        <v>30</v>
      </c>
      <c r="AX796">
        <f t="shared" si="316"/>
        <v>0</v>
      </c>
      <c r="AY796">
        <f t="shared" si="317"/>
        <v>0</v>
      </c>
      <c r="AZ796">
        <f t="shared" si="318"/>
        <v>0</v>
      </c>
      <c r="BA796">
        <v>5.8435771058999997</v>
      </c>
      <c r="BB796">
        <v>5.8435771058999997</v>
      </c>
    </row>
    <row r="797" spans="1:54" x14ac:dyDescent="0.25">
      <c r="A797" t="s">
        <v>740</v>
      </c>
      <c r="B797" t="s">
        <v>3</v>
      </c>
      <c r="C797">
        <v>2013</v>
      </c>
      <c r="D797">
        <v>5</v>
      </c>
      <c r="E797">
        <v>9</v>
      </c>
      <c r="F797" t="s">
        <v>1832</v>
      </c>
      <c r="G797" t="s">
        <v>1769</v>
      </c>
      <c r="H797" t="s">
        <v>1890</v>
      </c>
      <c r="I797" t="s">
        <v>1812</v>
      </c>
      <c r="J797" t="s">
        <v>1813</v>
      </c>
      <c r="K797" t="str">
        <f t="shared" si="319"/>
        <v>Inshore</v>
      </c>
      <c r="L797">
        <v>1.0002109863999999</v>
      </c>
      <c r="M797">
        <f t="shared" si="312"/>
        <v>339.74485757377721</v>
      </c>
      <c r="N797">
        <f t="shared" si="320"/>
        <v>1.0002109863999999</v>
      </c>
      <c r="O797">
        <f t="shared" si="321"/>
        <v>1.0002109863999999</v>
      </c>
      <c r="P797">
        <v>12.797975219291338</v>
      </c>
      <c r="Q797">
        <f t="shared" si="322"/>
        <v>12.795275590157564</v>
      </c>
      <c r="R797">
        <v>1.1025438836195589</v>
      </c>
      <c r="S797">
        <f t="shared" si="313"/>
        <v>374.50459933196976</v>
      </c>
      <c r="T797">
        <f t="shared" si="323"/>
        <v>1.1023113109243878</v>
      </c>
      <c r="U797">
        <f t="shared" si="314"/>
        <v>1.1025438836195589</v>
      </c>
      <c r="V797">
        <f t="shared" si="324"/>
        <v>1.1023113109243878</v>
      </c>
      <c r="W797">
        <f t="shared" si="315"/>
        <v>1.1025438836195589</v>
      </c>
      <c r="X797">
        <f t="shared" si="325"/>
        <v>1.1023113109243878</v>
      </c>
      <c r="Y797">
        <v>0</v>
      </c>
      <c r="Z797">
        <f>Y797*'MRIP Selectivity'!$N$35</f>
        <v>0</v>
      </c>
      <c r="AA797">
        <f>Y797*'MRIP Selectivity'!$O$35</f>
        <v>0</v>
      </c>
      <c r="AB797">
        <f>Y797*'MRIP Selectivity'!$P$35</f>
        <v>0</v>
      </c>
      <c r="AC797">
        <v>0.74741255597723821</v>
      </c>
      <c r="AD797">
        <v>0.94160359434525442</v>
      </c>
      <c r="AE797">
        <v>1.3432654004296583</v>
      </c>
      <c r="AF797">
        <f t="shared" si="326"/>
        <v>0</v>
      </c>
      <c r="AG797">
        <f t="shared" si="327"/>
        <v>0</v>
      </c>
      <c r="AH797">
        <f t="shared" si="328"/>
        <v>0</v>
      </c>
      <c r="AI797">
        <f t="shared" si="329"/>
        <v>0</v>
      </c>
      <c r="AJ797">
        <f t="shared" si="330"/>
        <v>0</v>
      </c>
      <c r="AK797">
        <f t="shared" si="331"/>
        <v>0</v>
      </c>
      <c r="AL797">
        <f t="shared" si="332"/>
        <v>0</v>
      </c>
      <c r="AM797">
        <f t="shared" si="333"/>
        <v>1.1025438836195589</v>
      </c>
      <c r="AN797">
        <f t="shared" si="334"/>
        <v>1.1025438836195589</v>
      </c>
      <c r="AO797">
        <v>1</v>
      </c>
      <c r="AP797">
        <f t="shared" si="335"/>
        <v>1</v>
      </c>
      <c r="AQ797">
        <f t="shared" si="336"/>
        <v>1</v>
      </c>
      <c r="AR797">
        <v>0</v>
      </c>
      <c r="AS797">
        <f>AR797*'MRIP Selectivity'!$N$35</f>
        <v>0</v>
      </c>
      <c r="AT797">
        <f>AR797*'MRIP Selectivity'!$O$35</f>
        <v>0</v>
      </c>
      <c r="AU797">
        <f>AR797*'MRIP Selectivity'!$P$35</f>
        <v>0</v>
      </c>
      <c r="AV797">
        <v>2</v>
      </c>
      <c r="AW797">
        <f t="shared" si="337"/>
        <v>10</v>
      </c>
      <c r="AX797">
        <f t="shared" si="316"/>
        <v>0</v>
      </c>
      <c r="AY797">
        <f t="shared" si="317"/>
        <v>0</v>
      </c>
      <c r="AZ797">
        <f t="shared" si="318"/>
        <v>0</v>
      </c>
      <c r="BA797">
        <v>339.67319114999998</v>
      </c>
      <c r="BB797">
        <v>339.67319114999998</v>
      </c>
    </row>
    <row r="798" spans="1:54" x14ac:dyDescent="0.25">
      <c r="A798" t="s">
        <v>741</v>
      </c>
      <c r="B798" t="s">
        <v>3</v>
      </c>
      <c r="C798">
        <v>2013</v>
      </c>
      <c r="D798">
        <v>5</v>
      </c>
      <c r="E798">
        <v>9</v>
      </c>
      <c r="F798" t="s">
        <v>1832</v>
      </c>
      <c r="G798" t="s">
        <v>1769</v>
      </c>
      <c r="H798" t="s">
        <v>1890</v>
      </c>
      <c r="I798" t="s">
        <v>1812</v>
      </c>
      <c r="J798" t="s">
        <v>1813</v>
      </c>
      <c r="K798" t="str">
        <f t="shared" si="319"/>
        <v>Inshore</v>
      </c>
      <c r="L798">
        <v>0</v>
      </c>
      <c r="M798">
        <f t="shared" si="312"/>
        <v>0</v>
      </c>
      <c r="N798">
        <f t="shared" si="320"/>
        <v>1.258088340298923E-2</v>
      </c>
      <c r="O798">
        <f t="shared" si="321"/>
        <v>6.2842892271189965E-3</v>
      </c>
      <c r="P798">
        <v>0</v>
      </c>
      <c r="Q798">
        <f t="shared" si="322"/>
        <v>0</v>
      </c>
      <c r="R798">
        <v>0</v>
      </c>
      <c r="S798">
        <f t="shared" si="313"/>
        <v>0</v>
      </c>
      <c r="T798">
        <f t="shared" si="323"/>
        <v>0</v>
      </c>
      <c r="U798">
        <f t="shared" si="314"/>
        <v>1.0623462871098971E-2</v>
      </c>
      <c r="V798">
        <f t="shared" si="324"/>
        <v>0.84441310922369939</v>
      </c>
      <c r="W798">
        <f t="shared" si="315"/>
        <v>5.9173093241604077E-3</v>
      </c>
      <c r="X798">
        <f t="shared" si="325"/>
        <v>0.94160359434525431</v>
      </c>
      <c r="Y798">
        <v>1</v>
      </c>
      <c r="Z798">
        <f>Y798*'MRIP Selectivity'!$N$35</f>
        <v>6.2965941758702333E-3</v>
      </c>
      <c r="AA798">
        <f>Y798*'MRIP Selectivity'!$O$35</f>
        <v>6.2842892271189965E-3</v>
      </c>
      <c r="AB798">
        <f>Y798*'MRIP Selectivity'!$P$35</f>
        <v>9.0321712954188795E-4</v>
      </c>
      <c r="AC798">
        <v>0.74741255597723821</v>
      </c>
      <c r="AD798">
        <v>0.94160359434525442</v>
      </c>
      <c r="AE798">
        <v>1.3432654004296583</v>
      </c>
      <c r="AF798">
        <f t="shared" si="326"/>
        <v>4.7061535469385633E-3</v>
      </c>
      <c r="AG798">
        <f t="shared" si="327"/>
        <v>5.9173093241604077E-3</v>
      </c>
      <c r="AH798">
        <f t="shared" si="328"/>
        <v>1.2132603191890106E-3</v>
      </c>
      <c r="AI798">
        <f t="shared" si="329"/>
        <v>1.3484100532531117E-2</v>
      </c>
      <c r="AJ798">
        <f t="shared" si="330"/>
        <v>1.1836723190287982E-2</v>
      </c>
      <c r="AK798">
        <f t="shared" si="331"/>
        <v>7.1875063566608846E-3</v>
      </c>
      <c r="AL798">
        <f t="shared" si="332"/>
        <v>7.1305696433494187E-3</v>
      </c>
      <c r="AM798">
        <f t="shared" si="333"/>
        <v>1.0623462871098971E-2</v>
      </c>
      <c r="AN798">
        <f t="shared" si="334"/>
        <v>5.9173093241604077E-3</v>
      </c>
      <c r="AO798">
        <v>0</v>
      </c>
      <c r="AP798">
        <f t="shared" si="335"/>
        <v>1.258088340298923E-2</v>
      </c>
      <c r="AQ798">
        <f t="shared" si="336"/>
        <v>6.2842892271189965E-3</v>
      </c>
      <c r="AR798">
        <v>1</v>
      </c>
      <c r="AS798">
        <f>AR798*'MRIP Selectivity'!$N$35</f>
        <v>6.2965941758702333E-3</v>
      </c>
      <c r="AT798">
        <f>AR798*'MRIP Selectivity'!$O$35</f>
        <v>6.2842892271189965E-3</v>
      </c>
      <c r="AU798">
        <f>AR798*'MRIP Selectivity'!$P$35</f>
        <v>9.0321712954188795E-4</v>
      </c>
      <c r="AV798">
        <v>1</v>
      </c>
      <c r="AW798">
        <f t="shared" si="337"/>
        <v>5</v>
      </c>
      <c r="AX798">
        <f t="shared" si="316"/>
        <v>0</v>
      </c>
      <c r="AY798">
        <f t="shared" si="317"/>
        <v>0</v>
      </c>
      <c r="AZ798">
        <f t="shared" si="318"/>
        <v>0</v>
      </c>
      <c r="BA798">
        <v>206.00449592000001</v>
      </c>
      <c r="BB798">
        <v>206.00449592000001</v>
      </c>
    </row>
    <row r="799" spans="1:54" x14ac:dyDescent="0.25">
      <c r="A799" t="s">
        <v>742</v>
      </c>
      <c r="B799" t="s">
        <v>3</v>
      </c>
      <c r="C799">
        <v>2013</v>
      </c>
      <c r="D799">
        <v>5</v>
      </c>
      <c r="E799">
        <v>10</v>
      </c>
      <c r="F799" t="s">
        <v>1832</v>
      </c>
      <c r="G799" t="s">
        <v>1769</v>
      </c>
      <c r="H799" t="s">
        <v>1890</v>
      </c>
      <c r="I799" t="s">
        <v>1812</v>
      </c>
      <c r="J799" t="s">
        <v>1819</v>
      </c>
      <c r="K799" t="str">
        <f t="shared" si="319"/>
        <v>Offshore</v>
      </c>
      <c r="L799">
        <v>3</v>
      </c>
      <c r="M799">
        <f t="shared" si="312"/>
        <v>1432.9978814699998</v>
      </c>
      <c r="N799">
        <f t="shared" si="320"/>
        <v>3.2516176680597844</v>
      </c>
      <c r="O799">
        <f t="shared" si="321"/>
        <v>3.1256857845423798</v>
      </c>
      <c r="P799">
        <v>41.535433070866148</v>
      </c>
      <c r="Q799">
        <f t="shared" si="322"/>
        <v>13.845144356955382</v>
      </c>
      <c r="R799">
        <v>4.0124131717647717</v>
      </c>
      <c r="S799">
        <f t="shared" si="313"/>
        <v>1916.5931915737469</v>
      </c>
      <c r="T799">
        <f t="shared" si="323"/>
        <v>1.337471057254924</v>
      </c>
      <c r="U799">
        <f t="shared" si="314"/>
        <v>4.2248824291867511</v>
      </c>
      <c r="V799">
        <f t="shared" si="324"/>
        <v>1.299317097052098</v>
      </c>
      <c r="W799">
        <f t="shared" si="315"/>
        <v>4.13075935824798</v>
      </c>
      <c r="X799">
        <f t="shared" si="325"/>
        <v>1.3215529784458964</v>
      </c>
      <c r="Y799">
        <v>20</v>
      </c>
      <c r="Z799">
        <f>Y799*'MRIP Selectivity'!$N$35</f>
        <v>0.12593188351740467</v>
      </c>
      <c r="AA799">
        <f>Y799*'MRIP Selectivity'!$O$35</f>
        <v>0.12568578454237994</v>
      </c>
      <c r="AB799">
        <f>Y799*'MRIP Selectivity'!$P$35</f>
        <v>1.8064342590837758E-2</v>
      </c>
      <c r="AC799">
        <v>0.74741255597723821</v>
      </c>
      <c r="AD799">
        <v>0.94160359434525442</v>
      </c>
      <c r="AE799">
        <v>1.3432654004296583</v>
      </c>
      <c r="AF799">
        <f t="shared" si="326"/>
        <v>9.4123070938771258E-2</v>
      </c>
      <c r="AG799">
        <f t="shared" si="327"/>
        <v>0.11834618648320817</v>
      </c>
      <c r="AH799">
        <f t="shared" si="328"/>
        <v>2.426520638378021E-2</v>
      </c>
      <c r="AI799">
        <f t="shared" si="329"/>
        <v>0.26968201065062236</v>
      </c>
      <c r="AJ799">
        <f t="shared" si="330"/>
        <v>0.23673446380575963</v>
      </c>
      <c r="AK799">
        <f t="shared" si="331"/>
        <v>0.14375012713321769</v>
      </c>
      <c r="AL799">
        <f t="shared" si="332"/>
        <v>0.14261139286698837</v>
      </c>
      <c r="AM799">
        <f t="shared" si="333"/>
        <v>4.2248824291867511</v>
      </c>
      <c r="AN799">
        <f t="shared" si="334"/>
        <v>4.13075935824798</v>
      </c>
      <c r="AO799">
        <v>3</v>
      </c>
      <c r="AP799">
        <f t="shared" si="335"/>
        <v>3.2516176680597844</v>
      </c>
      <c r="AQ799">
        <f t="shared" si="336"/>
        <v>3.1256857845423798</v>
      </c>
      <c r="AR799">
        <v>20</v>
      </c>
      <c r="AS799">
        <f>AR799*'MRIP Selectivity'!$N$35</f>
        <v>0.12593188351740467</v>
      </c>
      <c r="AT799">
        <f>AR799*'MRIP Selectivity'!$O$35</f>
        <v>0.12568578454237994</v>
      </c>
      <c r="AU799">
        <f>AR799*'MRIP Selectivity'!$P$35</f>
        <v>1.8064342590837758E-2</v>
      </c>
      <c r="AV799">
        <v>4</v>
      </c>
      <c r="AW799">
        <f t="shared" si="337"/>
        <v>20</v>
      </c>
      <c r="AX799">
        <f t="shared" si="316"/>
        <v>0</v>
      </c>
      <c r="AY799">
        <f t="shared" si="317"/>
        <v>0</v>
      </c>
      <c r="AZ799">
        <f t="shared" si="318"/>
        <v>0</v>
      </c>
      <c r="BA799">
        <v>477.66596048999997</v>
      </c>
      <c r="BB799">
        <v>477.66596048999997</v>
      </c>
    </row>
    <row r="800" spans="1:54" x14ac:dyDescent="0.25">
      <c r="A800" t="s">
        <v>743</v>
      </c>
      <c r="B800" t="s">
        <v>3</v>
      </c>
      <c r="C800">
        <v>2013</v>
      </c>
      <c r="D800">
        <v>5</v>
      </c>
      <c r="E800">
        <v>10</v>
      </c>
      <c r="F800" t="s">
        <v>1832</v>
      </c>
      <c r="G800" t="s">
        <v>1769</v>
      </c>
      <c r="H800" t="s">
        <v>1890</v>
      </c>
      <c r="I800" t="s">
        <v>1812</v>
      </c>
      <c r="J800" t="s">
        <v>1819</v>
      </c>
      <c r="K800" t="str">
        <f t="shared" si="319"/>
        <v>Offshore</v>
      </c>
      <c r="L800">
        <v>0</v>
      </c>
      <c r="M800">
        <f t="shared" si="312"/>
        <v>0</v>
      </c>
      <c r="N800">
        <f t="shared" si="320"/>
        <v>7.5485300417935386E-2</v>
      </c>
      <c r="O800">
        <f t="shared" si="321"/>
        <v>3.7705735362713981E-2</v>
      </c>
      <c r="P800">
        <v>0</v>
      </c>
      <c r="Q800">
        <f t="shared" si="322"/>
        <v>0</v>
      </c>
      <c r="R800">
        <v>0</v>
      </c>
      <c r="S800">
        <f t="shared" si="313"/>
        <v>0</v>
      </c>
      <c r="T800">
        <f t="shared" si="323"/>
        <v>0</v>
      </c>
      <c r="U800">
        <f t="shared" si="314"/>
        <v>6.3740777226593825E-2</v>
      </c>
      <c r="V800">
        <f t="shared" si="324"/>
        <v>0.84441310922369928</v>
      </c>
      <c r="W800">
        <f t="shared" si="315"/>
        <v>3.5503855944962449E-2</v>
      </c>
      <c r="X800">
        <f t="shared" si="325"/>
        <v>0.94160359434525442</v>
      </c>
      <c r="Y800">
        <v>6</v>
      </c>
      <c r="Z800">
        <f>Y800*'MRIP Selectivity'!$N$35</f>
        <v>3.7779565055221398E-2</v>
      </c>
      <c r="AA800">
        <f>Y800*'MRIP Selectivity'!$O$35</f>
        <v>3.7705735362713981E-2</v>
      </c>
      <c r="AB800">
        <f>Y800*'MRIP Selectivity'!$P$35</f>
        <v>5.4193027772513275E-3</v>
      </c>
      <c r="AC800">
        <v>0.74741255597723821</v>
      </c>
      <c r="AD800">
        <v>0.94160359434525442</v>
      </c>
      <c r="AE800">
        <v>1.3432654004296583</v>
      </c>
      <c r="AF800">
        <f t="shared" si="326"/>
        <v>2.8236921281631376E-2</v>
      </c>
      <c r="AG800">
        <f t="shared" si="327"/>
        <v>3.5503855944962449E-2</v>
      </c>
      <c r="AH800">
        <f t="shared" si="328"/>
        <v>7.2795619151340635E-3</v>
      </c>
      <c r="AI800">
        <f t="shared" si="329"/>
        <v>8.0904603195186719E-2</v>
      </c>
      <c r="AJ800">
        <f t="shared" si="330"/>
        <v>7.1020339141727895E-2</v>
      </c>
      <c r="AK800">
        <f t="shared" si="331"/>
        <v>4.3125038139965308E-2</v>
      </c>
      <c r="AL800">
        <f t="shared" si="332"/>
        <v>4.2783417860096512E-2</v>
      </c>
      <c r="AM800">
        <f t="shared" si="333"/>
        <v>6.3740777226593825E-2</v>
      </c>
      <c r="AN800">
        <f t="shared" si="334"/>
        <v>3.5503855944962449E-2</v>
      </c>
      <c r="AO800">
        <v>0</v>
      </c>
      <c r="AP800">
        <f t="shared" si="335"/>
        <v>7.5485300417935386E-2</v>
      </c>
      <c r="AQ800">
        <f t="shared" si="336"/>
        <v>3.7705735362713981E-2</v>
      </c>
      <c r="AR800">
        <v>6</v>
      </c>
      <c r="AS800">
        <f>AR800*'MRIP Selectivity'!$N$35</f>
        <v>3.7779565055221398E-2</v>
      </c>
      <c r="AT800">
        <f>AR800*'MRIP Selectivity'!$O$35</f>
        <v>3.7705735362713981E-2</v>
      </c>
      <c r="AU800">
        <f>AR800*'MRIP Selectivity'!$P$35</f>
        <v>5.4193027772513275E-3</v>
      </c>
      <c r="AV800">
        <v>2</v>
      </c>
      <c r="AW800">
        <f t="shared" si="337"/>
        <v>10</v>
      </c>
      <c r="AX800">
        <f t="shared" si="316"/>
        <v>0</v>
      </c>
      <c r="AY800">
        <f t="shared" si="317"/>
        <v>0</v>
      </c>
      <c r="AZ800">
        <f t="shared" si="318"/>
        <v>0</v>
      </c>
      <c r="BA800">
        <v>851.14711749000003</v>
      </c>
      <c r="BB800">
        <v>851.14711749000003</v>
      </c>
    </row>
    <row r="801" spans="1:54" x14ac:dyDescent="0.25">
      <c r="A801" t="s">
        <v>744</v>
      </c>
      <c r="B801" t="s">
        <v>3</v>
      </c>
      <c r="C801">
        <v>2013</v>
      </c>
      <c r="D801">
        <v>5</v>
      </c>
      <c r="E801">
        <v>10</v>
      </c>
      <c r="F801" t="s">
        <v>1833</v>
      </c>
      <c r="G801" t="s">
        <v>1769</v>
      </c>
      <c r="H801" t="s">
        <v>1890</v>
      </c>
      <c r="I801" t="s">
        <v>1812</v>
      </c>
      <c r="J801" t="s">
        <v>1813</v>
      </c>
      <c r="K801" t="str">
        <f t="shared" si="319"/>
        <v>Inshore</v>
      </c>
      <c r="L801">
        <v>0</v>
      </c>
      <c r="M801">
        <f t="shared" si="312"/>
        <v>0</v>
      </c>
      <c r="N801">
        <f t="shared" si="320"/>
        <v>6.2904417014946146E-2</v>
      </c>
      <c r="O801">
        <f t="shared" si="321"/>
        <v>3.1421446135594985E-2</v>
      </c>
      <c r="P801">
        <v>0</v>
      </c>
      <c r="Q801">
        <f t="shared" si="322"/>
        <v>0</v>
      </c>
      <c r="R801">
        <v>0</v>
      </c>
      <c r="S801">
        <f t="shared" si="313"/>
        <v>0</v>
      </c>
      <c r="T801">
        <f t="shared" si="323"/>
        <v>0</v>
      </c>
      <c r="U801">
        <f t="shared" si="314"/>
        <v>5.3117314355494855E-2</v>
      </c>
      <c r="V801">
        <f t="shared" si="324"/>
        <v>0.84441310922369939</v>
      </c>
      <c r="W801">
        <f t="shared" si="315"/>
        <v>2.9586546620802043E-2</v>
      </c>
      <c r="X801">
        <f t="shared" si="325"/>
        <v>0.94160359434525442</v>
      </c>
      <c r="Y801">
        <v>5</v>
      </c>
      <c r="Z801">
        <f>Y801*'MRIP Selectivity'!$N$35</f>
        <v>3.1482970879351167E-2</v>
      </c>
      <c r="AA801">
        <f>Y801*'MRIP Selectivity'!$O$35</f>
        <v>3.1421446135594985E-2</v>
      </c>
      <c r="AB801">
        <f>Y801*'MRIP Selectivity'!$P$35</f>
        <v>4.5160856477094394E-3</v>
      </c>
      <c r="AC801">
        <v>0.74741255597723821</v>
      </c>
      <c r="AD801">
        <v>0.94160359434525442</v>
      </c>
      <c r="AE801">
        <v>1.3432654004296583</v>
      </c>
      <c r="AF801">
        <f t="shared" si="326"/>
        <v>2.3530767734692815E-2</v>
      </c>
      <c r="AG801">
        <f t="shared" si="327"/>
        <v>2.9586546620802043E-2</v>
      </c>
      <c r="AH801">
        <f t="shared" si="328"/>
        <v>6.0663015959450525E-3</v>
      </c>
      <c r="AI801">
        <f t="shared" si="329"/>
        <v>6.742050266265559E-2</v>
      </c>
      <c r="AJ801">
        <f t="shared" si="330"/>
        <v>5.9183615951439908E-2</v>
      </c>
      <c r="AK801">
        <f t="shared" si="331"/>
        <v>3.5937531783304423E-2</v>
      </c>
      <c r="AL801">
        <f t="shared" si="332"/>
        <v>3.5652848216747093E-2</v>
      </c>
      <c r="AM801">
        <f t="shared" si="333"/>
        <v>5.3117314355494855E-2</v>
      </c>
      <c r="AN801">
        <f t="shared" si="334"/>
        <v>2.9586546620802043E-2</v>
      </c>
      <c r="AO801">
        <v>0</v>
      </c>
      <c r="AP801">
        <f t="shared" si="335"/>
        <v>6.2904417014946146E-2</v>
      </c>
      <c r="AQ801">
        <f t="shared" si="336"/>
        <v>3.1421446135594985E-2</v>
      </c>
      <c r="AR801">
        <v>5</v>
      </c>
      <c r="AS801">
        <f>AR801*'MRIP Selectivity'!$N$35</f>
        <v>3.1482970879351167E-2</v>
      </c>
      <c r="AT801">
        <f>AR801*'MRIP Selectivity'!$O$35</f>
        <v>3.1421446135594985E-2</v>
      </c>
      <c r="AU801">
        <f>AR801*'MRIP Selectivity'!$P$35</f>
        <v>4.5160856477094394E-3</v>
      </c>
      <c r="AV801">
        <v>4</v>
      </c>
      <c r="AW801">
        <f t="shared" si="337"/>
        <v>20</v>
      </c>
      <c r="AX801">
        <f t="shared" si="316"/>
        <v>0</v>
      </c>
      <c r="AY801">
        <f t="shared" si="317"/>
        <v>0</v>
      </c>
      <c r="AZ801">
        <f t="shared" si="318"/>
        <v>0</v>
      </c>
      <c r="BA801">
        <v>240.44055957</v>
      </c>
      <c r="BB801">
        <v>240.44055957</v>
      </c>
    </row>
    <row r="802" spans="1:54" x14ac:dyDescent="0.25">
      <c r="A802" t="s">
        <v>745</v>
      </c>
      <c r="B802" t="s">
        <v>3</v>
      </c>
      <c r="C802">
        <v>2013</v>
      </c>
      <c r="D802">
        <v>5</v>
      </c>
      <c r="E802">
        <v>10</v>
      </c>
      <c r="F802" t="s">
        <v>1861</v>
      </c>
      <c r="G802" t="s">
        <v>1769</v>
      </c>
      <c r="H802" t="s">
        <v>1891</v>
      </c>
      <c r="I802" t="s">
        <v>1837</v>
      </c>
      <c r="J802" t="s">
        <v>1819</v>
      </c>
      <c r="K802" t="str">
        <f t="shared" si="319"/>
        <v>Offshore</v>
      </c>
      <c r="L802">
        <v>0.33333333329999998</v>
      </c>
      <c r="M802">
        <f t="shared" si="312"/>
        <v>3.7710267532895636</v>
      </c>
      <c r="N802">
        <f t="shared" si="320"/>
        <v>1.5914216735989228</v>
      </c>
      <c r="O802">
        <f t="shared" si="321"/>
        <v>0.96176225601189969</v>
      </c>
      <c r="P802">
        <v>4.8556430444881888</v>
      </c>
      <c r="Q802">
        <f t="shared" si="322"/>
        <v>14.56692913492126</v>
      </c>
      <c r="R802">
        <v>0.51441194502456022</v>
      </c>
      <c r="S802">
        <f t="shared" si="313"/>
        <v>5.8195836212799694</v>
      </c>
      <c r="T802">
        <f t="shared" si="323"/>
        <v>1.5432358352280044</v>
      </c>
      <c r="U802">
        <f t="shared" si="314"/>
        <v>1.5767582321344573</v>
      </c>
      <c r="V802">
        <f t="shared" si="324"/>
        <v>0.99078594837073897</v>
      </c>
      <c r="W802">
        <f t="shared" si="315"/>
        <v>1.106142877440601</v>
      </c>
      <c r="X802">
        <f t="shared" si="325"/>
        <v>1.1501209062075264</v>
      </c>
      <c r="Y802">
        <v>100</v>
      </c>
      <c r="Z802">
        <f>Y802*'MRIP Selectivity'!$N$35</f>
        <v>0.62965941758702337</v>
      </c>
      <c r="AA802">
        <f>Y802*'MRIP Selectivity'!$O$35</f>
        <v>0.62842892271189965</v>
      </c>
      <c r="AB802">
        <f>Y802*'MRIP Selectivity'!$P$35</f>
        <v>9.0321712954188796E-2</v>
      </c>
      <c r="AC802">
        <v>0.74741255597723821</v>
      </c>
      <c r="AD802">
        <v>0.94160359434525442</v>
      </c>
      <c r="AE802">
        <v>1.3432654004296583</v>
      </c>
      <c r="AF802">
        <f t="shared" si="326"/>
        <v>0.47061535469385629</v>
      </c>
      <c r="AG802">
        <f t="shared" si="327"/>
        <v>0.5917309324160408</v>
      </c>
      <c r="AH802">
        <f t="shared" si="328"/>
        <v>0.12132603191890107</v>
      </c>
      <c r="AI802">
        <f t="shared" si="329"/>
        <v>1.348410053253112</v>
      </c>
      <c r="AJ802">
        <f t="shared" si="330"/>
        <v>1.1836723190287981</v>
      </c>
      <c r="AK802">
        <f t="shared" si="331"/>
        <v>0.71875063566608843</v>
      </c>
      <c r="AL802">
        <f t="shared" si="332"/>
        <v>0.71305696433494181</v>
      </c>
      <c r="AM802">
        <f t="shared" si="333"/>
        <v>1.5767582321344573</v>
      </c>
      <c r="AN802">
        <f t="shared" si="334"/>
        <v>1.106142877440601</v>
      </c>
      <c r="AO802">
        <v>1</v>
      </c>
      <c r="AP802">
        <f t="shared" si="335"/>
        <v>2.2580883402989231</v>
      </c>
      <c r="AQ802">
        <f t="shared" si="336"/>
        <v>1.6284289227118998</v>
      </c>
      <c r="AR802">
        <v>100</v>
      </c>
      <c r="AS802">
        <f>AR802*'MRIP Selectivity'!$N$35</f>
        <v>0.62965941758702337</v>
      </c>
      <c r="AT802">
        <f>AR802*'MRIP Selectivity'!$O$35</f>
        <v>0.62842892271189965</v>
      </c>
      <c r="AU802">
        <f>AR802*'MRIP Selectivity'!$P$35</f>
        <v>9.0321712954188796E-2</v>
      </c>
      <c r="AV802">
        <v>12</v>
      </c>
      <c r="AW802">
        <f t="shared" si="337"/>
        <v>60</v>
      </c>
      <c r="AX802">
        <f t="shared" si="316"/>
        <v>0</v>
      </c>
      <c r="AY802">
        <f t="shared" si="317"/>
        <v>0</v>
      </c>
      <c r="AZ802">
        <f t="shared" si="318"/>
        <v>0</v>
      </c>
      <c r="BA802">
        <v>11.313080261</v>
      </c>
      <c r="BB802">
        <v>11.313080261</v>
      </c>
    </row>
    <row r="803" spans="1:54" x14ac:dyDescent="0.25">
      <c r="A803" t="s">
        <v>746</v>
      </c>
      <c r="B803" t="s">
        <v>3</v>
      </c>
      <c r="C803">
        <v>2013</v>
      </c>
      <c r="D803">
        <v>5</v>
      </c>
      <c r="E803">
        <v>10</v>
      </c>
      <c r="F803" t="s">
        <v>1861</v>
      </c>
      <c r="G803" t="s">
        <v>1769</v>
      </c>
      <c r="H803" t="s">
        <v>1891</v>
      </c>
      <c r="I803" t="s">
        <v>1837</v>
      </c>
      <c r="J803" t="s">
        <v>1819</v>
      </c>
      <c r="K803" t="str">
        <f t="shared" si="319"/>
        <v>Offshore</v>
      </c>
      <c r="L803">
        <v>2.6666666666999999</v>
      </c>
      <c r="M803">
        <f t="shared" si="312"/>
        <v>30.168214029710434</v>
      </c>
      <c r="N803">
        <f t="shared" si="320"/>
        <v>3.0818358189986443</v>
      </c>
      <c r="O803">
        <f t="shared" si="321"/>
        <v>2.8740482111949266</v>
      </c>
      <c r="P803">
        <v>36.808398949999997</v>
      </c>
      <c r="Q803">
        <f t="shared" si="322"/>
        <v>13.80314960607746</v>
      </c>
      <c r="R803">
        <v>3.8801358144538454</v>
      </c>
      <c r="S803">
        <f t="shared" si="313"/>
        <v>43.896287892496957</v>
      </c>
      <c r="T803">
        <f t="shared" si="323"/>
        <v>1.4550509304020041</v>
      </c>
      <c r="U803">
        <f t="shared" si="314"/>
        <v>4.2307100892001115</v>
      </c>
      <c r="V803">
        <f t="shared" si="324"/>
        <v>1.3727889276641485</v>
      </c>
      <c r="W803">
        <f t="shared" si="315"/>
        <v>4.0754070221511389</v>
      </c>
      <c r="X803">
        <f t="shared" si="325"/>
        <v>1.4180023168284746</v>
      </c>
      <c r="Y803">
        <v>33</v>
      </c>
      <c r="Z803">
        <f>Y803*'MRIP Selectivity'!$N$35</f>
        <v>0.20778760780371769</v>
      </c>
      <c r="AA803">
        <f>Y803*'MRIP Selectivity'!$O$35</f>
        <v>0.20738154449492688</v>
      </c>
      <c r="AB803">
        <f>Y803*'MRIP Selectivity'!$P$35</f>
        <v>2.9806165274882303E-2</v>
      </c>
      <c r="AC803">
        <v>0.74741255597723821</v>
      </c>
      <c r="AD803">
        <v>0.94160359434525442</v>
      </c>
      <c r="AE803">
        <v>1.3432654004296583</v>
      </c>
      <c r="AF803">
        <f t="shared" si="326"/>
        <v>0.15530306704897257</v>
      </c>
      <c r="AG803">
        <f t="shared" si="327"/>
        <v>0.19527120769729345</v>
      </c>
      <c r="AH803">
        <f t="shared" si="328"/>
        <v>4.0037590533237355E-2</v>
      </c>
      <c r="AI803">
        <f t="shared" si="329"/>
        <v>0.44497531757352687</v>
      </c>
      <c r="AJ803">
        <f t="shared" si="330"/>
        <v>0.39061186527950337</v>
      </c>
      <c r="AK803">
        <f t="shared" si="331"/>
        <v>0.23718770976980919</v>
      </c>
      <c r="AL803">
        <f t="shared" si="332"/>
        <v>0.2353087982305308</v>
      </c>
      <c r="AM803">
        <f t="shared" si="333"/>
        <v>4.2307100892001115</v>
      </c>
      <c r="AN803">
        <f t="shared" si="334"/>
        <v>4.0754070221511389</v>
      </c>
      <c r="AO803">
        <v>8</v>
      </c>
      <c r="AP803">
        <f t="shared" si="335"/>
        <v>8.4151691522986454</v>
      </c>
      <c r="AQ803">
        <f t="shared" si="336"/>
        <v>8.2073815444949272</v>
      </c>
      <c r="AR803">
        <v>33</v>
      </c>
      <c r="AS803">
        <f>AR803*'MRIP Selectivity'!$N$35</f>
        <v>0.20778760780371769</v>
      </c>
      <c r="AT803">
        <f>AR803*'MRIP Selectivity'!$O$35</f>
        <v>0.20738154449492688</v>
      </c>
      <c r="AU803">
        <f>AR803*'MRIP Selectivity'!$P$35</f>
        <v>2.9806165274882303E-2</v>
      </c>
      <c r="AV803">
        <v>12</v>
      </c>
      <c r="AW803">
        <f t="shared" si="337"/>
        <v>60</v>
      </c>
      <c r="AX803">
        <f t="shared" si="316"/>
        <v>0</v>
      </c>
      <c r="AY803">
        <f t="shared" si="317"/>
        <v>0</v>
      </c>
      <c r="AZ803">
        <f t="shared" si="318"/>
        <v>0</v>
      </c>
      <c r="BA803">
        <v>11.313080261</v>
      </c>
      <c r="BB803">
        <v>11.313080261</v>
      </c>
    </row>
    <row r="804" spans="1:54" x14ac:dyDescent="0.25">
      <c r="A804" t="s">
        <v>747</v>
      </c>
      <c r="B804" t="s">
        <v>3</v>
      </c>
      <c r="C804">
        <v>2013</v>
      </c>
      <c r="D804">
        <v>5</v>
      </c>
      <c r="E804">
        <v>10</v>
      </c>
      <c r="F804" t="s">
        <v>1861</v>
      </c>
      <c r="G804" t="s">
        <v>1769</v>
      </c>
      <c r="H804" t="s">
        <v>1891</v>
      </c>
      <c r="I804" t="s">
        <v>1837</v>
      </c>
      <c r="J804" t="s">
        <v>1819</v>
      </c>
      <c r="K804" t="str">
        <f t="shared" si="319"/>
        <v>Offshore</v>
      </c>
      <c r="L804">
        <v>1</v>
      </c>
      <c r="M804">
        <f t="shared" si="312"/>
        <v>7.5420535075000004</v>
      </c>
      <c r="N804">
        <f t="shared" si="320"/>
        <v>1.1761323676418494</v>
      </c>
      <c r="O804">
        <f t="shared" si="321"/>
        <v>1.0879800491796661</v>
      </c>
      <c r="P804">
        <v>15.433070866141732</v>
      </c>
      <c r="Q804">
        <f t="shared" si="322"/>
        <v>15.433070866141732</v>
      </c>
      <c r="R804">
        <v>1.9290447941176787</v>
      </c>
      <c r="S804">
        <f t="shared" si="313"/>
        <v>14.548959055599855</v>
      </c>
      <c r="T804">
        <f t="shared" si="323"/>
        <v>1.9290447941176787</v>
      </c>
      <c r="U804">
        <f t="shared" si="314"/>
        <v>2.0777732743130644</v>
      </c>
      <c r="V804">
        <f t="shared" si="324"/>
        <v>1.7666151629505862</v>
      </c>
      <c r="W804">
        <f t="shared" si="315"/>
        <v>2.0118871246559245</v>
      </c>
      <c r="X804">
        <f t="shared" si="325"/>
        <v>1.849194869127317</v>
      </c>
      <c r="Y804">
        <v>14</v>
      </c>
      <c r="Z804">
        <f>Y804*'MRIP Selectivity'!$N$35</f>
        <v>8.8152318462183271E-2</v>
      </c>
      <c r="AA804">
        <f>Y804*'MRIP Selectivity'!$O$35</f>
        <v>8.7980049179665953E-2</v>
      </c>
      <c r="AB804">
        <f>Y804*'MRIP Selectivity'!$P$35</f>
        <v>1.2645039813586431E-2</v>
      </c>
      <c r="AC804">
        <v>0.74741255597723821</v>
      </c>
      <c r="AD804">
        <v>0.94160359434525442</v>
      </c>
      <c r="AE804">
        <v>1.3432654004296583</v>
      </c>
      <c r="AF804">
        <f t="shared" si="326"/>
        <v>6.5886149657139889E-2</v>
      </c>
      <c r="AG804">
        <f t="shared" si="327"/>
        <v>8.2842330538245718E-2</v>
      </c>
      <c r="AH804">
        <f t="shared" si="328"/>
        <v>1.6985644468646147E-2</v>
      </c>
      <c r="AI804">
        <f t="shared" si="329"/>
        <v>0.18877740745543564</v>
      </c>
      <c r="AJ804">
        <f t="shared" si="330"/>
        <v>0.16571412466403174</v>
      </c>
      <c r="AK804">
        <f t="shared" si="331"/>
        <v>0.10062508899325238</v>
      </c>
      <c r="AL804">
        <f t="shared" si="332"/>
        <v>9.9827975006891861E-2</v>
      </c>
      <c r="AM804">
        <f t="shared" si="333"/>
        <v>2.0777732743130644</v>
      </c>
      <c r="AN804">
        <f t="shared" si="334"/>
        <v>2.0118871246559245</v>
      </c>
      <c r="AO804">
        <v>2</v>
      </c>
      <c r="AP804">
        <f t="shared" si="335"/>
        <v>2.1761323676418494</v>
      </c>
      <c r="AQ804">
        <f t="shared" si="336"/>
        <v>2.0879800491796661</v>
      </c>
      <c r="AR804">
        <v>14</v>
      </c>
      <c r="AS804">
        <f>AR804*'MRIP Selectivity'!$N$35</f>
        <v>8.8152318462183271E-2</v>
      </c>
      <c r="AT804">
        <f>AR804*'MRIP Selectivity'!$O$35</f>
        <v>8.7980049179665953E-2</v>
      </c>
      <c r="AU804">
        <f>AR804*'MRIP Selectivity'!$P$35</f>
        <v>1.2645039813586431E-2</v>
      </c>
      <c r="AV804">
        <v>8</v>
      </c>
      <c r="AW804">
        <f t="shared" si="337"/>
        <v>40</v>
      </c>
      <c r="AX804">
        <f t="shared" si="316"/>
        <v>0</v>
      </c>
      <c r="AY804">
        <f t="shared" si="317"/>
        <v>0</v>
      </c>
      <c r="AZ804">
        <f t="shared" si="318"/>
        <v>0</v>
      </c>
      <c r="BA804">
        <v>7.5420535075000004</v>
      </c>
      <c r="BB804">
        <v>7.5420535075000004</v>
      </c>
    </row>
    <row r="805" spans="1:54" x14ac:dyDescent="0.25">
      <c r="A805" t="s">
        <v>748</v>
      </c>
      <c r="B805" t="s">
        <v>3</v>
      </c>
      <c r="C805">
        <v>2013</v>
      </c>
      <c r="D805">
        <v>5</v>
      </c>
      <c r="E805">
        <v>10</v>
      </c>
      <c r="F805" t="s">
        <v>1859</v>
      </c>
      <c r="G805" t="s">
        <v>1769</v>
      </c>
      <c r="H805" t="s">
        <v>1891</v>
      </c>
      <c r="I805" t="s">
        <v>1812</v>
      </c>
      <c r="J805" t="s">
        <v>1813</v>
      </c>
      <c r="K805" t="str">
        <f t="shared" si="319"/>
        <v>Inshore</v>
      </c>
      <c r="L805">
        <v>0</v>
      </c>
      <c r="M805">
        <f t="shared" si="312"/>
        <v>0</v>
      </c>
      <c r="N805">
        <f t="shared" si="320"/>
        <v>0.22645590125380613</v>
      </c>
      <c r="O805">
        <f t="shared" si="321"/>
        <v>0.11311720608814194</v>
      </c>
      <c r="P805">
        <v>0</v>
      </c>
      <c r="Q805">
        <f t="shared" si="322"/>
        <v>0</v>
      </c>
      <c r="R805">
        <v>0</v>
      </c>
      <c r="S805">
        <f t="shared" si="313"/>
        <v>0</v>
      </c>
      <c r="T805">
        <f t="shared" si="323"/>
        <v>0</v>
      </c>
      <c r="U805">
        <f t="shared" si="314"/>
        <v>0.19122233167978148</v>
      </c>
      <c r="V805">
        <f t="shared" si="324"/>
        <v>0.84441310922369939</v>
      </c>
      <c r="W805">
        <f t="shared" si="315"/>
        <v>0.10651156783488734</v>
      </c>
      <c r="X805">
        <f t="shared" si="325"/>
        <v>0.94160359434525442</v>
      </c>
      <c r="Y805">
        <v>18</v>
      </c>
      <c r="Z805">
        <f>Y805*'MRIP Selectivity'!$N$35</f>
        <v>0.11333869516566419</v>
      </c>
      <c r="AA805">
        <f>Y805*'MRIP Selectivity'!$O$35</f>
        <v>0.11311720608814194</v>
      </c>
      <c r="AB805">
        <f>Y805*'MRIP Selectivity'!$P$35</f>
        <v>1.6257908331753983E-2</v>
      </c>
      <c r="AC805">
        <v>0.74741255597723821</v>
      </c>
      <c r="AD805">
        <v>0.94160359434525442</v>
      </c>
      <c r="AE805">
        <v>1.3432654004296583</v>
      </c>
      <c r="AF805">
        <f t="shared" si="326"/>
        <v>8.4710763844894121E-2</v>
      </c>
      <c r="AG805">
        <f t="shared" si="327"/>
        <v>0.10651156783488734</v>
      </c>
      <c r="AH805">
        <f t="shared" si="328"/>
        <v>2.1838685745402191E-2</v>
      </c>
      <c r="AI805">
        <f t="shared" si="329"/>
        <v>0.2427138095855601</v>
      </c>
      <c r="AJ805">
        <f t="shared" si="330"/>
        <v>0.21306101742518366</v>
      </c>
      <c r="AK805">
        <f t="shared" si="331"/>
        <v>0.12937511441989591</v>
      </c>
      <c r="AL805">
        <f t="shared" si="332"/>
        <v>0.12835025358028954</v>
      </c>
      <c r="AM805">
        <f t="shared" si="333"/>
        <v>0.19122233167978148</v>
      </c>
      <c r="AN805">
        <f t="shared" si="334"/>
        <v>0.10651156783488734</v>
      </c>
      <c r="AO805">
        <v>0</v>
      </c>
      <c r="AP805">
        <f t="shared" si="335"/>
        <v>0.22645590125380613</v>
      </c>
      <c r="AQ805">
        <f t="shared" si="336"/>
        <v>0.11311720608814194</v>
      </c>
      <c r="AR805">
        <v>18</v>
      </c>
      <c r="AS805">
        <f>AR805*'MRIP Selectivity'!$N$35</f>
        <v>0.11333869516566419</v>
      </c>
      <c r="AT805">
        <f>AR805*'MRIP Selectivity'!$O$35</f>
        <v>0.11311720608814194</v>
      </c>
      <c r="AU805">
        <f>AR805*'MRIP Selectivity'!$P$35</f>
        <v>1.6257908331753983E-2</v>
      </c>
      <c r="AV805">
        <v>1</v>
      </c>
      <c r="AW805">
        <f t="shared" si="337"/>
        <v>5</v>
      </c>
      <c r="AX805">
        <f t="shared" si="316"/>
        <v>0</v>
      </c>
      <c r="AY805">
        <f t="shared" si="317"/>
        <v>0</v>
      </c>
      <c r="AZ805">
        <f t="shared" si="318"/>
        <v>0</v>
      </c>
      <c r="BA805">
        <v>316.807975</v>
      </c>
      <c r="BB805">
        <v>316.807975</v>
      </c>
    </row>
    <row r="806" spans="1:54" x14ac:dyDescent="0.25">
      <c r="A806" t="s">
        <v>749</v>
      </c>
      <c r="B806" t="s">
        <v>3</v>
      </c>
      <c r="C806">
        <v>2013</v>
      </c>
      <c r="D806">
        <v>5</v>
      </c>
      <c r="E806">
        <v>10</v>
      </c>
      <c r="F806" t="s">
        <v>1848</v>
      </c>
      <c r="G806" t="s">
        <v>1769</v>
      </c>
      <c r="H806" t="s">
        <v>1890</v>
      </c>
      <c r="I806" t="s">
        <v>1812</v>
      </c>
      <c r="J806" t="s">
        <v>1813</v>
      </c>
      <c r="K806" t="str">
        <f t="shared" si="319"/>
        <v>Inshore</v>
      </c>
      <c r="L806">
        <v>0</v>
      </c>
      <c r="M806">
        <f t="shared" si="312"/>
        <v>0</v>
      </c>
      <c r="N806">
        <f t="shared" si="320"/>
        <v>2.516176680597846E-2</v>
      </c>
      <c r="O806">
        <f t="shared" si="321"/>
        <v>1.2568578454237993E-2</v>
      </c>
      <c r="P806">
        <v>0</v>
      </c>
      <c r="Q806">
        <f t="shared" si="322"/>
        <v>0</v>
      </c>
      <c r="R806">
        <v>0</v>
      </c>
      <c r="S806">
        <f t="shared" si="313"/>
        <v>0</v>
      </c>
      <c r="T806">
        <f t="shared" si="323"/>
        <v>0</v>
      </c>
      <c r="U806">
        <f t="shared" si="314"/>
        <v>2.1246925742197942E-2</v>
      </c>
      <c r="V806">
        <f t="shared" si="324"/>
        <v>0.84441310922369939</v>
      </c>
      <c r="W806">
        <f t="shared" si="315"/>
        <v>1.1834618648320815E-2</v>
      </c>
      <c r="X806">
        <f t="shared" si="325"/>
        <v>0.94160359434525431</v>
      </c>
      <c r="Y806">
        <v>2</v>
      </c>
      <c r="Z806">
        <f>Y806*'MRIP Selectivity'!$N$35</f>
        <v>1.2593188351740467E-2</v>
      </c>
      <c r="AA806">
        <f>Y806*'MRIP Selectivity'!$O$35</f>
        <v>1.2568578454237993E-2</v>
      </c>
      <c r="AB806">
        <f>Y806*'MRIP Selectivity'!$P$35</f>
        <v>1.8064342590837759E-3</v>
      </c>
      <c r="AC806">
        <v>0.74741255597723821</v>
      </c>
      <c r="AD806">
        <v>0.94160359434525442</v>
      </c>
      <c r="AE806">
        <v>1.3432654004296583</v>
      </c>
      <c r="AF806">
        <f t="shared" si="326"/>
        <v>9.4123070938771265E-3</v>
      </c>
      <c r="AG806">
        <f t="shared" si="327"/>
        <v>1.1834618648320815E-2</v>
      </c>
      <c r="AH806">
        <f t="shared" si="328"/>
        <v>2.4265206383780212E-3</v>
      </c>
      <c r="AI806">
        <f t="shared" si="329"/>
        <v>2.6968201065062234E-2</v>
      </c>
      <c r="AJ806">
        <f t="shared" si="330"/>
        <v>2.3673446380575964E-2</v>
      </c>
      <c r="AK806">
        <f t="shared" si="331"/>
        <v>1.4375012713321769E-2</v>
      </c>
      <c r="AL806">
        <f t="shared" si="332"/>
        <v>1.4261139286698837E-2</v>
      </c>
      <c r="AM806">
        <f t="shared" si="333"/>
        <v>2.1246925742197942E-2</v>
      </c>
      <c r="AN806">
        <f t="shared" si="334"/>
        <v>1.1834618648320815E-2</v>
      </c>
      <c r="AO806">
        <v>0</v>
      </c>
      <c r="AP806">
        <f t="shared" si="335"/>
        <v>2.516176680597846E-2</v>
      </c>
      <c r="AQ806">
        <f t="shared" si="336"/>
        <v>1.2568578454237993E-2</v>
      </c>
      <c r="AR806">
        <v>2</v>
      </c>
      <c r="AS806">
        <f>AR806*'MRIP Selectivity'!$N$35</f>
        <v>1.2593188351740467E-2</v>
      </c>
      <c r="AT806">
        <f>AR806*'MRIP Selectivity'!$O$35</f>
        <v>1.2568578454237993E-2</v>
      </c>
      <c r="AU806">
        <f>AR806*'MRIP Selectivity'!$P$35</f>
        <v>1.8064342590837759E-3</v>
      </c>
      <c r="AV806">
        <v>5</v>
      </c>
      <c r="AW806">
        <f t="shared" si="337"/>
        <v>25</v>
      </c>
      <c r="AX806">
        <f t="shared" si="316"/>
        <v>0</v>
      </c>
      <c r="AY806">
        <f t="shared" si="317"/>
        <v>0</v>
      </c>
      <c r="AZ806">
        <f t="shared" si="318"/>
        <v>0</v>
      </c>
      <c r="BA806">
        <v>1153.3832030000001</v>
      </c>
      <c r="BB806">
        <v>1153.3832030000001</v>
      </c>
    </row>
    <row r="807" spans="1:54" x14ac:dyDescent="0.25">
      <c r="A807" t="s">
        <v>750</v>
      </c>
      <c r="B807" t="s">
        <v>3</v>
      </c>
      <c r="C807">
        <v>2013</v>
      </c>
      <c r="D807">
        <v>5</v>
      </c>
      <c r="E807">
        <v>10</v>
      </c>
      <c r="F807" t="s">
        <v>1839</v>
      </c>
      <c r="G807" t="s">
        <v>1769</v>
      </c>
      <c r="H807" t="s">
        <v>1894</v>
      </c>
      <c r="I807" t="s">
        <v>1812</v>
      </c>
      <c r="J807" t="s">
        <v>1819</v>
      </c>
      <c r="K807" t="str">
        <f t="shared" si="319"/>
        <v>Offshore</v>
      </c>
      <c r="L807">
        <v>0</v>
      </c>
      <c r="M807">
        <f t="shared" si="312"/>
        <v>0</v>
      </c>
      <c r="N807">
        <f t="shared" si="320"/>
        <v>6.2904417014946146E-2</v>
      </c>
      <c r="O807">
        <f t="shared" si="321"/>
        <v>3.1421446135594985E-2</v>
      </c>
      <c r="P807">
        <v>0</v>
      </c>
      <c r="Q807">
        <f t="shared" si="322"/>
        <v>0</v>
      </c>
      <c r="R807">
        <v>0</v>
      </c>
      <c r="S807">
        <f t="shared" si="313"/>
        <v>0</v>
      </c>
      <c r="T807">
        <f t="shared" si="323"/>
        <v>0</v>
      </c>
      <c r="U807">
        <f t="shared" si="314"/>
        <v>5.3117314355494855E-2</v>
      </c>
      <c r="V807">
        <f t="shared" si="324"/>
        <v>0.84441310922369939</v>
      </c>
      <c r="W807">
        <f t="shared" si="315"/>
        <v>2.9586546620802043E-2</v>
      </c>
      <c r="X807">
        <f t="shared" si="325"/>
        <v>0.94160359434525442</v>
      </c>
      <c r="Y807">
        <v>5</v>
      </c>
      <c r="Z807">
        <f>Y807*'MRIP Selectivity'!$N$35</f>
        <v>3.1482970879351167E-2</v>
      </c>
      <c r="AA807">
        <f>Y807*'MRIP Selectivity'!$O$35</f>
        <v>3.1421446135594985E-2</v>
      </c>
      <c r="AB807">
        <f>Y807*'MRIP Selectivity'!$P$35</f>
        <v>4.5160856477094394E-3</v>
      </c>
      <c r="AC807">
        <v>0.74741255597723821</v>
      </c>
      <c r="AD807">
        <v>0.94160359434525442</v>
      </c>
      <c r="AE807">
        <v>1.3432654004296583</v>
      </c>
      <c r="AF807">
        <f t="shared" si="326"/>
        <v>2.3530767734692815E-2</v>
      </c>
      <c r="AG807">
        <f t="shared" si="327"/>
        <v>2.9586546620802043E-2</v>
      </c>
      <c r="AH807">
        <f t="shared" si="328"/>
        <v>6.0663015959450525E-3</v>
      </c>
      <c r="AI807">
        <f t="shared" si="329"/>
        <v>6.742050266265559E-2</v>
      </c>
      <c r="AJ807">
        <f t="shared" si="330"/>
        <v>5.9183615951439908E-2</v>
      </c>
      <c r="AK807">
        <f t="shared" si="331"/>
        <v>3.5937531783304423E-2</v>
      </c>
      <c r="AL807">
        <f t="shared" si="332"/>
        <v>3.5652848216747093E-2</v>
      </c>
      <c r="AM807">
        <f t="shared" si="333"/>
        <v>5.3117314355494855E-2</v>
      </c>
      <c r="AN807">
        <f t="shared" si="334"/>
        <v>2.9586546620802043E-2</v>
      </c>
      <c r="AO807">
        <v>0</v>
      </c>
      <c r="AP807">
        <f t="shared" si="335"/>
        <v>6.2904417014946146E-2</v>
      </c>
      <c r="AQ807">
        <f t="shared" si="336"/>
        <v>3.1421446135594985E-2</v>
      </c>
      <c r="AR807">
        <v>5</v>
      </c>
      <c r="AS807">
        <f>AR807*'MRIP Selectivity'!$N$35</f>
        <v>3.1482970879351167E-2</v>
      </c>
      <c r="AT807">
        <f>AR807*'MRIP Selectivity'!$O$35</f>
        <v>3.1421446135594985E-2</v>
      </c>
      <c r="AU807">
        <f>AR807*'MRIP Selectivity'!$P$35</f>
        <v>4.5160856477094394E-3</v>
      </c>
      <c r="AV807">
        <v>3</v>
      </c>
      <c r="AW807">
        <f t="shared" si="337"/>
        <v>15</v>
      </c>
      <c r="AX807">
        <f t="shared" si="316"/>
        <v>0</v>
      </c>
      <c r="AY807">
        <f t="shared" si="317"/>
        <v>0</v>
      </c>
      <c r="AZ807">
        <f t="shared" si="318"/>
        <v>0</v>
      </c>
      <c r="BA807">
        <v>501.38064808000001</v>
      </c>
      <c r="BB807">
        <v>501.38064808000001</v>
      </c>
    </row>
    <row r="808" spans="1:54" x14ac:dyDescent="0.25">
      <c r="A808" t="s">
        <v>1910</v>
      </c>
      <c r="B808" t="s">
        <v>3</v>
      </c>
      <c r="C808">
        <v>2013</v>
      </c>
      <c r="D808">
        <v>5</v>
      </c>
      <c r="E808">
        <v>10</v>
      </c>
      <c r="F808" t="s">
        <v>1839</v>
      </c>
      <c r="G808" t="s">
        <v>1769</v>
      </c>
      <c r="H808" t="s">
        <v>1894</v>
      </c>
      <c r="I808" t="s">
        <v>1812</v>
      </c>
      <c r="J808" t="s">
        <v>1813</v>
      </c>
      <c r="K808" t="str">
        <f t="shared" si="319"/>
        <v>Inshore</v>
      </c>
      <c r="L808">
        <v>0</v>
      </c>
      <c r="M808">
        <f t="shared" si="312"/>
        <v>0</v>
      </c>
      <c r="N808">
        <f t="shared" si="320"/>
        <v>1.258088340298923E-2</v>
      </c>
      <c r="O808">
        <f t="shared" si="321"/>
        <v>6.2842892271189965E-3</v>
      </c>
      <c r="P808">
        <v>0</v>
      </c>
      <c r="Q808">
        <f t="shared" si="322"/>
        <v>0</v>
      </c>
      <c r="R808">
        <v>0</v>
      </c>
      <c r="S808">
        <f t="shared" si="313"/>
        <v>0</v>
      </c>
      <c r="T808">
        <f t="shared" si="323"/>
        <v>0</v>
      </c>
      <c r="U808">
        <f t="shared" si="314"/>
        <v>1.0623462871098971E-2</v>
      </c>
      <c r="V808">
        <f t="shared" si="324"/>
        <v>0.84441310922369939</v>
      </c>
      <c r="W808">
        <f t="shared" si="315"/>
        <v>5.9173093241604077E-3</v>
      </c>
      <c r="X808">
        <f t="shared" si="325"/>
        <v>0.94160359434525431</v>
      </c>
      <c r="Y808">
        <v>1</v>
      </c>
      <c r="Z808">
        <f>Y808*'MRIP Selectivity'!$N$35</f>
        <v>6.2965941758702333E-3</v>
      </c>
      <c r="AA808">
        <f>Y808*'MRIP Selectivity'!$O$35</f>
        <v>6.2842892271189965E-3</v>
      </c>
      <c r="AB808">
        <f>Y808*'MRIP Selectivity'!$P$35</f>
        <v>9.0321712954188795E-4</v>
      </c>
      <c r="AC808">
        <v>0.74741255597723821</v>
      </c>
      <c r="AD808">
        <v>0.94160359434525442</v>
      </c>
      <c r="AE808">
        <v>1.3432654004296583</v>
      </c>
      <c r="AF808">
        <f t="shared" si="326"/>
        <v>4.7061535469385633E-3</v>
      </c>
      <c r="AG808">
        <f t="shared" si="327"/>
        <v>5.9173093241604077E-3</v>
      </c>
      <c r="AH808">
        <f t="shared" si="328"/>
        <v>1.2132603191890106E-3</v>
      </c>
      <c r="AI808">
        <f t="shared" si="329"/>
        <v>1.3484100532531117E-2</v>
      </c>
      <c r="AJ808">
        <f t="shared" si="330"/>
        <v>1.1836723190287982E-2</v>
      </c>
      <c r="AK808">
        <f t="shared" si="331"/>
        <v>7.1875063566608846E-3</v>
      </c>
      <c r="AL808">
        <f t="shared" si="332"/>
        <v>7.1305696433494187E-3</v>
      </c>
      <c r="AM808">
        <f t="shared" si="333"/>
        <v>1.0623462871098971E-2</v>
      </c>
      <c r="AN808">
        <f t="shared" si="334"/>
        <v>5.9173093241604077E-3</v>
      </c>
      <c r="AO808">
        <v>0</v>
      </c>
      <c r="AP808">
        <f t="shared" si="335"/>
        <v>1.258088340298923E-2</v>
      </c>
      <c r="AQ808">
        <f t="shared" si="336"/>
        <v>6.2842892271189965E-3</v>
      </c>
      <c r="AR808">
        <v>1</v>
      </c>
      <c r="AS808">
        <f>AR808*'MRIP Selectivity'!$N$35</f>
        <v>6.2965941758702333E-3</v>
      </c>
      <c r="AT808">
        <f>AR808*'MRIP Selectivity'!$O$35</f>
        <v>6.2842892271189965E-3</v>
      </c>
      <c r="AU808">
        <f>AR808*'MRIP Selectivity'!$P$35</f>
        <v>9.0321712954188795E-4</v>
      </c>
      <c r="AV808">
        <v>2</v>
      </c>
      <c r="AW808">
        <f t="shared" si="337"/>
        <v>10</v>
      </c>
      <c r="AX808">
        <f t="shared" si="316"/>
        <v>0</v>
      </c>
      <c r="AY808">
        <f t="shared" si="317"/>
        <v>0</v>
      </c>
      <c r="AZ808">
        <f t="shared" si="318"/>
        <v>0</v>
      </c>
      <c r="BA808">
        <v>236.58341834999999</v>
      </c>
      <c r="BB808">
        <v>236.58341834999999</v>
      </c>
    </row>
    <row r="809" spans="1:54" x14ac:dyDescent="0.25">
      <c r="A809" t="s">
        <v>751</v>
      </c>
      <c r="B809" t="s">
        <v>3</v>
      </c>
      <c r="C809">
        <v>2013</v>
      </c>
      <c r="D809">
        <v>5</v>
      </c>
      <c r="E809">
        <v>10</v>
      </c>
      <c r="F809" t="s">
        <v>1818</v>
      </c>
      <c r="G809" t="s">
        <v>1769</v>
      </c>
      <c r="H809" t="s">
        <v>1891</v>
      </c>
      <c r="I809" t="s">
        <v>1812</v>
      </c>
      <c r="J809" t="s">
        <v>1767</v>
      </c>
      <c r="K809" t="str">
        <f t="shared" si="319"/>
        <v>Inshore</v>
      </c>
      <c r="L809">
        <v>0</v>
      </c>
      <c r="M809">
        <f t="shared" si="312"/>
        <v>0</v>
      </c>
      <c r="N809">
        <f t="shared" si="320"/>
        <v>0.10064706722391384</v>
      </c>
      <c r="O809">
        <f t="shared" si="321"/>
        <v>5.0274313816951972E-2</v>
      </c>
      <c r="P809">
        <v>0</v>
      </c>
      <c r="Q809">
        <f t="shared" si="322"/>
        <v>0</v>
      </c>
      <c r="R809">
        <v>0</v>
      </c>
      <c r="S809">
        <f t="shared" si="313"/>
        <v>0</v>
      </c>
      <c r="T809">
        <f t="shared" si="323"/>
        <v>0</v>
      </c>
      <c r="U809">
        <f t="shared" si="314"/>
        <v>8.4987702968791767E-2</v>
      </c>
      <c r="V809">
        <f t="shared" si="324"/>
        <v>0.84441310922369939</v>
      </c>
      <c r="W809">
        <f t="shared" si="315"/>
        <v>4.7338474593283261E-2</v>
      </c>
      <c r="X809">
        <f t="shared" si="325"/>
        <v>0.94160359434525431</v>
      </c>
      <c r="Y809">
        <v>8</v>
      </c>
      <c r="Z809">
        <f>Y809*'MRIP Selectivity'!$N$35</f>
        <v>5.0372753406961866E-2</v>
      </c>
      <c r="AA809">
        <f>Y809*'MRIP Selectivity'!$O$35</f>
        <v>5.0274313816951972E-2</v>
      </c>
      <c r="AB809">
        <f>Y809*'MRIP Selectivity'!$P$35</f>
        <v>7.2257370363351036E-3</v>
      </c>
      <c r="AC809">
        <v>0.74741255597723821</v>
      </c>
      <c r="AD809">
        <v>0.94160359434525442</v>
      </c>
      <c r="AE809">
        <v>1.3432654004296583</v>
      </c>
      <c r="AF809">
        <f t="shared" si="326"/>
        <v>3.7649228375508506E-2</v>
      </c>
      <c r="AG809">
        <f t="shared" si="327"/>
        <v>4.7338474593283261E-2</v>
      </c>
      <c r="AH809">
        <f t="shared" si="328"/>
        <v>9.7060825535120847E-3</v>
      </c>
      <c r="AI809">
        <f t="shared" si="329"/>
        <v>0.10787280426024894</v>
      </c>
      <c r="AJ809">
        <f t="shared" si="330"/>
        <v>9.4693785522303855E-2</v>
      </c>
      <c r="AK809">
        <f t="shared" si="331"/>
        <v>5.7500050853287077E-2</v>
      </c>
      <c r="AL809">
        <f t="shared" si="332"/>
        <v>5.7044557146795349E-2</v>
      </c>
      <c r="AM809">
        <f t="shared" si="333"/>
        <v>8.4987702968791767E-2</v>
      </c>
      <c r="AN809">
        <f t="shared" si="334"/>
        <v>4.7338474593283261E-2</v>
      </c>
      <c r="AO809">
        <v>0</v>
      </c>
      <c r="AP809">
        <f t="shared" si="335"/>
        <v>0.10064706722391384</v>
      </c>
      <c r="AQ809">
        <f t="shared" si="336"/>
        <v>5.0274313816951972E-2</v>
      </c>
      <c r="AR809">
        <v>8</v>
      </c>
      <c r="AS809">
        <f>AR809*'MRIP Selectivity'!$N$35</f>
        <v>5.0372753406961866E-2</v>
      </c>
      <c r="AT809">
        <f>AR809*'MRIP Selectivity'!$O$35</f>
        <v>5.0274313816951972E-2</v>
      </c>
      <c r="AU809">
        <f>AR809*'MRIP Selectivity'!$P$35</f>
        <v>7.2257370363351036E-3</v>
      </c>
      <c r="AV809">
        <v>2</v>
      </c>
      <c r="AW809">
        <f t="shared" si="337"/>
        <v>10</v>
      </c>
      <c r="AX809">
        <f t="shared" si="316"/>
        <v>0</v>
      </c>
      <c r="AY809">
        <f t="shared" si="317"/>
        <v>0</v>
      </c>
      <c r="AZ809">
        <f t="shared" si="318"/>
        <v>0</v>
      </c>
      <c r="BA809">
        <v>253.85977093</v>
      </c>
      <c r="BB809">
        <v>253.85977093</v>
      </c>
    </row>
    <row r="810" spans="1:54" x14ac:dyDescent="0.25">
      <c r="A810" t="s">
        <v>752</v>
      </c>
      <c r="B810" t="s">
        <v>3</v>
      </c>
      <c r="C810">
        <v>2013</v>
      </c>
      <c r="D810">
        <v>5</v>
      </c>
      <c r="E810">
        <v>10</v>
      </c>
      <c r="F810" t="s">
        <v>1853</v>
      </c>
      <c r="G810" t="s">
        <v>1769</v>
      </c>
      <c r="H810" t="s">
        <v>1891</v>
      </c>
      <c r="I810" t="s">
        <v>1837</v>
      </c>
      <c r="J810" t="s">
        <v>1813</v>
      </c>
      <c r="K810" t="str">
        <f t="shared" si="319"/>
        <v>Inshore</v>
      </c>
      <c r="L810">
        <v>0</v>
      </c>
      <c r="M810">
        <f t="shared" si="312"/>
        <v>0</v>
      </c>
      <c r="N810">
        <f t="shared" si="320"/>
        <v>0.15097060083587077</v>
      </c>
      <c r="O810">
        <f t="shared" si="321"/>
        <v>7.5411470725427962E-2</v>
      </c>
      <c r="P810">
        <v>0</v>
      </c>
      <c r="Q810">
        <f t="shared" si="322"/>
        <v>0</v>
      </c>
      <c r="R810">
        <v>0</v>
      </c>
      <c r="S810">
        <f t="shared" si="313"/>
        <v>0</v>
      </c>
      <c r="T810">
        <f t="shared" si="323"/>
        <v>0</v>
      </c>
      <c r="U810">
        <f t="shared" si="314"/>
        <v>0.12748155445318765</v>
      </c>
      <c r="V810">
        <f t="shared" si="324"/>
        <v>0.84441310922369928</v>
      </c>
      <c r="W810">
        <f t="shared" si="315"/>
        <v>7.1007711889924899E-2</v>
      </c>
      <c r="X810">
        <f t="shared" si="325"/>
        <v>0.94160359434525442</v>
      </c>
      <c r="Y810">
        <v>12</v>
      </c>
      <c r="Z810">
        <f>Y810*'MRIP Selectivity'!$N$35</f>
        <v>7.5559130110442796E-2</v>
      </c>
      <c r="AA810">
        <f>Y810*'MRIP Selectivity'!$O$35</f>
        <v>7.5411470725427962E-2</v>
      </c>
      <c r="AB810">
        <f>Y810*'MRIP Selectivity'!$P$35</f>
        <v>1.0838605554502655E-2</v>
      </c>
      <c r="AC810">
        <v>0.74741255597723821</v>
      </c>
      <c r="AD810">
        <v>0.94160359434525442</v>
      </c>
      <c r="AE810">
        <v>1.3432654004296583</v>
      </c>
      <c r="AF810">
        <f t="shared" si="326"/>
        <v>5.6473842563262752E-2</v>
      </c>
      <c r="AG810">
        <f t="shared" si="327"/>
        <v>7.1007711889924899E-2</v>
      </c>
      <c r="AH810">
        <f t="shared" si="328"/>
        <v>1.4559123830268127E-2</v>
      </c>
      <c r="AI810">
        <f t="shared" si="329"/>
        <v>0.16180920639037344</v>
      </c>
      <c r="AJ810">
        <f t="shared" si="330"/>
        <v>0.14204067828345579</v>
      </c>
      <c r="AK810">
        <f t="shared" si="331"/>
        <v>8.6250076279930615E-2</v>
      </c>
      <c r="AL810">
        <f t="shared" si="332"/>
        <v>8.5566835720193024E-2</v>
      </c>
      <c r="AM810">
        <f t="shared" si="333"/>
        <v>0.12748155445318765</v>
      </c>
      <c r="AN810">
        <f t="shared" si="334"/>
        <v>7.1007711889924899E-2</v>
      </c>
      <c r="AO810">
        <v>0</v>
      </c>
      <c r="AP810">
        <f t="shared" si="335"/>
        <v>0.15097060083587077</v>
      </c>
      <c r="AQ810">
        <f t="shared" si="336"/>
        <v>7.5411470725427962E-2</v>
      </c>
      <c r="AR810">
        <v>12</v>
      </c>
      <c r="AS810">
        <f>AR810*'MRIP Selectivity'!$N$35</f>
        <v>7.5559130110442796E-2</v>
      </c>
      <c r="AT810">
        <f>AR810*'MRIP Selectivity'!$O$35</f>
        <v>7.5411470725427962E-2</v>
      </c>
      <c r="AU810">
        <f>AR810*'MRIP Selectivity'!$P$35</f>
        <v>1.0838605554502655E-2</v>
      </c>
      <c r="AV810">
        <v>4</v>
      </c>
      <c r="AW810">
        <f t="shared" si="337"/>
        <v>20</v>
      </c>
      <c r="AX810">
        <f t="shared" si="316"/>
        <v>0</v>
      </c>
      <c r="AY810">
        <f t="shared" si="317"/>
        <v>0</v>
      </c>
      <c r="AZ810">
        <f t="shared" si="318"/>
        <v>0</v>
      </c>
      <c r="BA810">
        <v>367.80190248999997</v>
      </c>
      <c r="BB810">
        <v>367.80190248999997</v>
      </c>
    </row>
    <row r="811" spans="1:54" x14ac:dyDescent="0.25">
      <c r="A811" t="s">
        <v>753</v>
      </c>
      <c r="B811" t="s">
        <v>3</v>
      </c>
      <c r="C811">
        <v>2013</v>
      </c>
      <c r="D811">
        <v>5</v>
      </c>
      <c r="E811">
        <v>10</v>
      </c>
      <c r="F811" t="s">
        <v>1853</v>
      </c>
      <c r="G811" t="s">
        <v>1769</v>
      </c>
      <c r="H811" t="s">
        <v>1891</v>
      </c>
      <c r="I811" t="s">
        <v>1837</v>
      </c>
      <c r="J811" t="s">
        <v>1767</v>
      </c>
      <c r="K811" t="str">
        <f t="shared" si="319"/>
        <v>Inshore</v>
      </c>
      <c r="L811">
        <v>0.33333333329999998</v>
      </c>
      <c r="M811">
        <f t="shared" si="312"/>
        <v>42.636180632403047</v>
      </c>
      <c r="N811">
        <f t="shared" si="320"/>
        <v>0.40881863371793536</v>
      </c>
      <c r="O811">
        <f t="shared" si="321"/>
        <v>0.37103906866271397</v>
      </c>
      <c r="P811">
        <v>4.4750656169291343</v>
      </c>
      <c r="Q811">
        <f t="shared" si="322"/>
        <v>13.425196852129924</v>
      </c>
      <c r="R811">
        <v>0.40418081393212146</v>
      </c>
      <c r="S811">
        <f t="shared" si="313"/>
        <v>51.698178578054666</v>
      </c>
      <c r="T811">
        <f t="shared" si="323"/>
        <v>1.2125424419176187</v>
      </c>
      <c r="U811">
        <f t="shared" si="314"/>
        <v>0.46792159115871529</v>
      </c>
      <c r="V811">
        <f t="shared" si="324"/>
        <v>1.1445701163454258</v>
      </c>
      <c r="W811">
        <f t="shared" si="315"/>
        <v>0.43968466987708393</v>
      </c>
      <c r="X811">
        <f t="shared" si="325"/>
        <v>1.1850090920661807</v>
      </c>
      <c r="Y811">
        <v>6</v>
      </c>
      <c r="Z811">
        <f>Y811*'MRIP Selectivity'!$N$35</f>
        <v>3.7779565055221398E-2</v>
      </c>
      <c r="AA811">
        <f>Y811*'MRIP Selectivity'!$O$35</f>
        <v>3.7705735362713981E-2</v>
      </c>
      <c r="AB811">
        <f>Y811*'MRIP Selectivity'!$P$35</f>
        <v>5.4193027772513275E-3</v>
      </c>
      <c r="AC811">
        <v>0.74741255597723821</v>
      </c>
      <c r="AD811">
        <v>0.94160359434525442</v>
      </c>
      <c r="AE811">
        <v>1.3432654004296583</v>
      </c>
      <c r="AF811">
        <f t="shared" si="326"/>
        <v>2.8236921281631376E-2</v>
      </c>
      <c r="AG811">
        <f t="shared" si="327"/>
        <v>3.5503855944962449E-2</v>
      </c>
      <c r="AH811">
        <f t="shared" si="328"/>
        <v>7.2795619151340635E-3</v>
      </c>
      <c r="AI811">
        <f t="shared" si="329"/>
        <v>8.0904603195186719E-2</v>
      </c>
      <c r="AJ811">
        <f t="shared" si="330"/>
        <v>7.1020339141727895E-2</v>
      </c>
      <c r="AK811">
        <f t="shared" si="331"/>
        <v>4.3125038139965308E-2</v>
      </c>
      <c r="AL811">
        <f t="shared" si="332"/>
        <v>4.2783417860096512E-2</v>
      </c>
      <c r="AM811">
        <f t="shared" si="333"/>
        <v>0.46792159115871529</v>
      </c>
      <c r="AN811">
        <f t="shared" si="334"/>
        <v>0.43968466987708393</v>
      </c>
      <c r="AO811">
        <v>1</v>
      </c>
      <c r="AP811">
        <f t="shared" si="335"/>
        <v>1.0754853004179352</v>
      </c>
      <c r="AQ811">
        <f t="shared" si="336"/>
        <v>1.0377057353627139</v>
      </c>
      <c r="AR811">
        <v>6</v>
      </c>
      <c r="AS811">
        <f>AR811*'MRIP Selectivity'!$N$35</f>
        <v>3.7779565055221398E-2</v>
      </c>
      <c r="AT811">
        <f>AR811*'MRIP Selectivity'!$O$35</f>
        <v>3.7705735362713981E-2</v>
      </c>
      <c r="AU811">
        <f>AR811*'MRIP Selectivity'!$P$35</f>
        <v>5.4193027772513275E-3</v>
      </c>
      <c r="AV811">
        <v>3</v>
      </c>
      <c r="AW811">
        <f t="shared" si="337"/>
        <v>15</v>
      </c>
      <c r="AX811">
        <f t="shared" si="316"/>
        <v>0</v>
      </c>
      <c r="AY811">
        <f t="shared" si="317"/>
        <v>0</v>
      </c>
      <c r="AZ811">
        <f t="shared" si="318"/>
        <v>0</v>
      </c>
      <c r="BA811">
        <v>127.90854191</v>
      </c>
      <c r="BB811">
        <v>127.90854191</v>
      </c>
    </row>
    <row r="812" spans="1:54" x14ac:dyDescent="0.25">
      <c r="A812" t="s">
        <v>754</v>
      </c>
      <c r="B812" t="s">
        <v>3</v>
      </c>
      <c r="C812">
        <v>2013</v>
      </c>
      <c r="D812">
        <v>5</v>
      </c>
      <c r="E812">
        <v>10</v>
      </c>
      <c r="F812" t="s">
        <v>1828</v>
      </c>
      <c r="G812" t="s">
        <v>1769</v>
      </c>
      <c r="H812" t="s">
        <v>1890</v>
      </c>
      <c r="I812" t="s">
        <v>1812</v>
      </c>
      <c r="J812" t="s">
        <v>1813</v>
      </c>
      <c r="K812" t="str">
        <f t="shared" si="319"/>
        <v>Inshore</v>
      </c>
      <c r="L812">
        <v>0</v>
      </c>
      <c r="M812">
        <f t="shared" si="312"/>
        <v>0</v>
      </c>
      <c r="N812">
        <f t="shared" si="320"/>
        <v>1.258088340298923E-2</v>
      </c>
      <c r="O812">
        <f t="shared" si="321"/>
        <v>6.2842892271189965E-3</v>
      </c>
      <c r="P812">
        <v>0</v>
      </c>
      <c r="Q812">
        <f t="shared" si="322"/>
        <v>0</v>
      </c>
      <c r="R812">
        <v>0</v>
      </c>
      <c r="S812">
        <f t="shared" si="313"/>
        <v>0</v>
      </c>
      <c r="T812">
        <f t="shared" si="323"/>
        <v>0</v>
      </c>
      <c r="U812">
        <f t="shared" si="314"/>
        <v>1.0623462871098971E-2</v>
      </c>
      <c r="V812">
        <f t="shared" si="324"/>
        <v>0.84441310922369939</v>
      </c>
      <c r="W812">
        <f t="shared" si="315"/>
        <v>5.9173093241604077E-3</v>
      </c>
      <c r="X812">
        <f t="shared" si="325"/>
        <v>0.94160359434525431</v>
      </c>
      <c r="Y812">
        <v>1</v>
      </c>
      <c r="Z812">
        <f>Y812*'MRIP Selectivity'!$N$35</f>
        <v>6.2965941758702333E-3</v>
      </c>
      <c r="AA812">
        <f>Y812*'MRIP Selectivity'!$O$35</f>
        <v>6.2842892271189965E-3</v>
      </c>
      <c r="AB812">
        <f>Y812*'MRIP Selectivity'!$P$35</f>
        <v>9.0321712954188795E-4</v>
      </c>
      <c r="AC812">
        <v>0.74741255597723821</v>
      </c>
      <c r="AD812">
        <v>0.94160359434525442</v>
      </c>
      <c r="AE812">
        <v>1.3432654004296583</v>
      </c>
      <c r="AF812">
        <f t="shared" si="326"/>
        <v>4.7061535469385633E-3</v>
      </c>
      <c r="AG812">
        <f t="shared" si="327"/>
        <v>5.9173093241604077E-3</v>
      </c>
      <c r="AH812">
        <f t="shared" si="328"/>
        <v>1.2132603191890106E-3</v>
      </c>
      <c r="AI812">
        <f t="shared" si="329"/>
        <v>1.3484100532531117E-2</v>
      </c>
      <c r="AJ812">
        <f t="shared" si="330"/>
        <v>1.1836723190287982E-2</v>
      </c>
      <c r="AK812">
        <f t="shared" si="331"/>
        <v>7.1875063566608846E-3</v>
      </c>
      <c r="AL812">
        <f t="shared" si="332"/>
        <v>7.1305696433494187E-3</v>
      </c>
      <c r="AM812">
        <f t="shared" si="333"/>
        <v>1.0623462871098971E-2</v>
      </c>
      <c r="AN812">
        <f t="shared" si="334"/>
        <v>5.9173093241604077E-3</v>
      </c>
      <c r="AO812">
        <v>0</v>
      </c>
      <c r="AP812">
        <f t="shared" si="335"/>
        <v>1.258088340298923E-2</v>
      </c>
      <c r="AQ812">
        <f t="shared" si="336"/>
        <v>6.2842892271189965E-3</v>
      </c>
      <c r="AR812">
        <v>1</v>
      </c>
      <c r="AS812">
        <f>AR812*'MRIP Selectivity'!$N$35</f>
        <v>6.2965941758702333E-3</v>
      </c>
      <c r="AT812">
        <f>AR812*'MRIP Selectivity'!$O$35</f>
        <v>6.2842892271189965E-3</v>
      </c>
      <c r="AU812">
        <f>AR812*'MRIP Selectivity'!$P$35</f>
        <v>9.0321712954188795E-4</v>
      </c>
      <c r="AV812">
        <v>2</v>
      </c>
      <c r="AW812">
        <f t="shared" si="337"/>
        <v>10</v>
      </c>
      <c r="AX812">
        <f t="shared" si="316"/>
        <v>0</v>
      </c>
      <c r="AY812">
        <f t="shared" si="317"/>
        <v>0</v>
      </c>
      <c r="AZ812">
        <f t="shared" si="318"/>
        <v>0</v>
      </c>
      <c r="BA812">
        <v>202.15634907</v>
      </c>
      <c r="BB812">
        <v>202.15634907</v>
      </c>
    </row>
    <row r="813" spans="1:54" x14ac:dyDescent="0.25">
      <c r="A813" t="s">
        <v>755</v>
      </c>
      <c r="B813" t="s">
        <v>3</v>
      </c>
      <c r="C813">
        <v>2013</v>
      </c>
      <c r="D813">
        <v>6</v>
      </c>
      <c r="E813">
        <v>11</v>
      </c>
      <c r="F813" t="s">
        <v>1834</v>
      </c>
      <c r="G813" t="s">
        <v>1769</v>
      </c>
      <c r="H813" t="s">
        <v>1891</v>
      </c>
      <c r="I813" t="s">
        <v>1812</v>
      </c>
      <c r="J813" t="s">
        <v>1813</v>
      </c>
      <c r="K813" t="str">
        <f t="shared" si="319"/>
        <v>Inshore</v>
      </c>
      <c r="L813">
        <v>0</v>
      </c>
      <c r="M813">
        <f t="shared" si="312"/>
        <v>0</v>
      </c>
      <c r="N813">
        <f t="shared" si="320"/>
        <v>6.2904417014946146E-2</v>
      </c>
      <c r="O813">
        <f t="shared" si="321"/>
        <v>3.1421446135594985E-2</v>
      </c>
      <c r="P813">
        <v>0</v>
      </c>
      <c r="Q813">
        <f t="shared" si="322"/>
        <v>0</v>
      </c>
      <c r="R813">
        <v>0</v>
      </c>
      <c r="S813">
        <f t="shared" si="313"/>
        <v>0</v>
      </c>
      <c r="T813">
        <f t="shared" si="323"/>
        <v>0</v>
      </c>
      <c r="U813">
        <f t="shared" si="314"/>
        <v>5.3117314355494855E-2</v>
      </c>
      <c r="V813">
        <f t="shared" si="324"/>
        <v>0.84441310922369939</v>
      </c>
      <c r="W813">
        <f t="shared" si="315"/>
        <v>2.9586546620802043E-2</v>
      </c>
      <c r="X813">
        <f t="shared" si="325"/>
        <v>0.94160359434525442</v>
      </c>
      <c r="Y813">
        <v>5</v>
      </c>
      <c r="Z813">
        <f>Y813*'MRIP Selectivity'!$N$35</f>
        <v>3.1482970879351167E-2</v>
      </c>
      <c r="AA813">
        <f>Y813*'MRIP Selectivity'!$O$35</f>
        <v>3.1421446135594985E-2</v>
      </c>
      <c r="AB813">
        <f>Y813*'MRIP Selectivity'!$P$35</f>
        <v>4.5160856477094394E-3</v>
      </c>
      <c r="AC813">
        <v>0.74741255597723821</v>
      </c>
      <c r="AD813">
        <v>0.94160359434525442</v>
      </c>
      <c r="AE813">
        <v>1.3432654004296583</v>
      </c>
      <c r="AF813">
        <f t="shared" si="326"/>
        <v>2.3530767734692815E-2</v>
      </c>
      <c r="AG813">
        <f t="shared" si="327"/>
        <v>2.9586546620802043E-2</v>
      </c>
      <c r="AH813">
        <f t="shared" si="328"/>
        <v>6.0663015959450525E-3</v>
      </c>
      <c r="AI813">
        <f t="shared" si="329"/>
        <v>6.742050266265559E-2</v>
      </c>
      <c r="AJ813">
        <f t="shared" si="330"/>
        <v>5.9183615951439908E-2</v>
      </c>
      <c r="AK813">
        <f t="shared" si="331"/>
        <v>3.5937531783304423E-2</v>
      </c>
      <c r="AL813">
        <f t="shared" si="332"/>
        <v>3.5652848216747093E-2</v>
      </c>
      <c r="AM813">
        <f t="shared" si="333"/>
        <v>5.3117314355494855E-2</v>
      </c>
      <c r="AN813">
        <f t="shared" si="334"/>
        <v>2.9586546620802043E-2</v>
      </c>
      <c r="AO813">
        <v>0</v>
      </c>
      <c r="AP813">
        <f t="shared" si="335"/>
        <v>6.2904417014946146E-2</v>
      </c>
      <c r="AQ813">
        <f t="shared" si="336"/>
        <v>3.1421446135594985E-2</v>
      </c>
      <c r="AR813">
        <v>5</v>
      </c>
      <c r="AS813">
        <f>AR813*'MRIP Selectivity'!$N$35</f>
        <v>3.1482970879351167E-2</v>
      </c>
      <c r="AT813">
        <f>AR813*'MRIP Selectivity'!$O$35</f>
        <v>3.1421446135594985E-2</v>
      </c>
      <c r="AU813">
        <f>AR813*'MRIP Selectivity'!$P$35</f>
        <v>4.5160856477094394E-3</v>
      </c>
      <c r="AV813">
        <v>1</v>
      </c>
      <c r="AW813">
        <f t="shared" si="337"/>
        <v>5</v>
      </c>
      <c r="AX813">
        <f t="shared" si="316"/>
        <v>0</v>
      </c>
      <c r="AY813">
        <f t="shared" si="317"/>
        <v>0</v>
      </c>
      <c r="AZ813">
        <f t="shared" si="318"/>
        <v>0</v>
      </c>
      <c r="BA813">
        <v>96.338998085</v>
      </c>
      <c r="BB813">
        <v>96.338998085</v>
      </c>
    </row>
    <row r="814" spans="1:54" x14ac:dyDescent="0.25">
      <c r="A814" t="s">
        <v>756</v>
      </c>
      <c r="B814" t="s">
        <v>3</v>
      </c>
      <c r="C814">
        <v>2013</v>
      </c>
      <c r="D814">
        <v>6</v>
      </c>
      <c r="E814">
        <v>11</v>
      </c>
      <c r="F814" t="s">
        <v>1838</v>
      </c>
      <c r="G814" t="s">
        <v>1769</v>
      </c>
      <c r="H814" t="s">
        <v>1890</v>
      </c>
      <c r="I814" t="s">
        <v>1812</v>
      </c>
      <c r="J814" t="s">
        <v>1813</v>
      </c>
      <c r="K814" t="str">
        <f t="shared" si="319"/>
        <v>Inshore</v>
      </c>
      <c r="L814">
        <v>0</v>
      </c>
      <c r="M814">
        <f t="shared" si="312"/>
        <v>0</v>
      </c>
      <c r="N814">
        <f t="shared" si="320"/>
        <v>1.258088340298923E-2</v>
      </c>
      <c r="O814">
        <f t="shared" si="321"/>
        <v>6.2842892271189965E-3</v>
      </c>
      <c r="P814">
        <v>0</v>
      </c>
      <c r="Q814">
        <f t="shared" si="322"/>
        <v>0</v>
      </c>
      <c r="R814">
        <v>0</v>
      </c>
      <c r="S814">
        <f t="shared" si="313"/>
        <v>0</v>
      </c>
      <c r="T814">
        <f t="shared" si="323"/>
        <v>0</v>
      </c>
      <c r="U814">
        <f t="shared" si="314"/>
        <v>1.0623462871098971E-2</v>
      </c>
      <c r="V814">
        <f t="shared" si="324"/>
        <v>0.84441310922369939</v>
      </c>
      <c r="W814">
        <f t="shared" si="315"/>
        <v>5.9173093241604077E-3</v>
      </c>
      <c r="X814">
        <f t="shared" si="325"/>
        <v>0.94160359434525431</v>
      </c>
      <c r="Y814">
        <v>1</v>
      </c>
      <c r="Z814">
        <f>Y814*'MRIP Selectivity'!$N$35</f>
        <v>6.2965941758702333E-3</v>
      </c>
      <c r="AA814">
        <f>Y814*'MRIP Selectivity'!$O$35</f>
        <v>6.2842892271189965E-3</v>
      </c>
      <c r="AB814">
        <f>Y814*'MRIP Selectivity'!$P$35</f>
        <v>9.0321712954188795E-4</v>
      </c>
      <c r="AC814">
        <v>0.74741255597723821</v>
      </c>
      <c r="AD814">
        <v>0.94160359434525442</v>
      </c>
      <c r="AE814">
        <v>1.3432654004296583</v>
      </c>
      <c r="AF814">
        <f t="shared" si="326"/>
        <v>4.7061535469385633E-3</v>
      </c>
      <c r="AG814">
        <f t="shared" si="327"/>
        <v>5.9173093241604077E-3</v>
      </c>
      <c r="AH814">
        <f t="shared" si="328"/>
        <v>1.2132603191890106E-3</v>
      </c>
      <c r="AI814">
        <f t="shared" si="329"/>
        <v>1.3484100532531117E-2</v>
      </c>
      <c r="AJ814">
        <f t="shared" si="330"/>
        <v>1.1836723190287982E-2</v>
      </c>
      <c r="AK814">
        <f t="shared" si="331"/>
        <v>7.1875063566608846E-3</v>
      </c>
      <c r="AL814">
        <f t="shared" si="332"/>
        <v>7.1305696433494187E-3</v>
      </c>
      <c r="AM814">
        <f t="shared" si="333"/>
        <v>1.0623462871098971E-2</v>
      </c>
      <c r="AN814">
        <f t="shared" si="334"/>
        <v>5.9173093241604077E-3</v>
      </c>
      <c r="AO814">
        <v>0</v>
      </c>
      <c r="AP814">
        <f t="shared" si="335"/>
        <v>1.258088340298923E-2</v>
      </c>
      <c r="AQ814">
        <f t="shared" si="336"/>
        <v>6.2842892271189965E-3</v>
      </c>
      <c r="AR814">
        <v>1</v>
      </c>
      <c r="AS814">
        <f>AR814*'MRIP Selectivity'!$N$35</f>
        <v>6.2965941758702333E-3</v>
      </c>
      <c r="AT814">
        <f>AR814*'MRIP Selectivity'!$O$35</f>
        <v>6.2842892271189965E-3</v>
      </c>
      <c r="AU814">
        <f>AR814*'MRIP Selectivity'!$P$35</f>
        <v>9.0321712954188795E-4</v>
      </c>
      <c r="AV814">
        <v>2</v>
      </c>
      <c r="AW814">
        <f t="shared" si="337"/>
        <v>10</v>
      </c>
      <c r="AX814">
        <f t="shared" si="316"/>
        <v>0</v>
      </c>
      <c r="AY814">
        <f t="shared" si="317"/>
        <v>0</v>
      </c>
      <c r="AZ814">
        <f t="shared" si="318"/>
        <v>0</v>
      </c>
      <c r="BA814">
        <v>100.93855006</v>
      </c>
      <c r="BB814">
        <v>100.93855006</v>
      </c>
    </row>
    <row r="815" spans="1:54" x14ac:dyDescent="0.25">
      <c r="A815" t="s">
        <v>757</v>
      </c>
      <c r="B815" t="s">
        <v>3</v>
      </c>
      <c r="C815">
        <v>2013</v>
      </c>
      <c r="D815">
        <v>6</v>
      </c>
      <c r="E815">
        <v>11</v>
      </c>
      <c r="F815" t="s">
        <v>1838</v>
      </c>
      <c r="G815" t="s">
        <v>1769</v>
      </c>
      <c r="H815" t="s">
        <v>1890</v>
      </c>
      <c r="I815" t="s">
        <v>1812</v>
      </c>
      <c r="J815" t="s">
        <v>1813</v>
      </c>
      <c r="K815" t="str">
        <f t="shared" si="319"/>
        <v>Inshore</v>
      </c>
      <c r="L815">
        <v>0</v>
      </c>
      <c r="M815">
        <f t="shared" si="312"/>
        <v>0</v>
      </c>
      <c r="N815">
        <f t="shared" si="320"/>
        <v>3.7742650208967693E-2</v>
      </c>
      <c r="O815">
        <f t="shared" si="321"/>
        <v>1.8852867681356991E-2</v>
      </c>
      <c r="P815">
        <v>0</v>
      </c>
      <c r="Q815">
        <f t="shared" si="322"/>
        <v>0</v>
      </c>
      <c r="R815">
        <v>0</v>
      </c>
      <c r="S815">
        <f t="shared" si="313"/>
        <v>0</v>
      </c>
      <c r="T815">
        <f t="shared" si="323"/>
        <v>0</v>
      </c>
      <c r="U815">
        <f t="shared" si="314"/>
        <v>3.1870388613296913E-2</v>
      </c>
      <c r="V815">
        <f t="shared" si="324"/>
        <v>0.84441310922369928</v>
      </c>
      <c r="W815">
        <f t="shared" si="315"/>
        <v>1.7751927972481225E-2</v>
      </c>
      <c r="X815">
        <f t="shared" si="325"/>
        <v>0.94160359434525442</v>
      </c>
      <c r="Y815">
        <v>3</v>
      </c>
      <c r="Z815">
        <f>Y815*'MRIP Selectivity'!$N$35</f>
        <v>1.8889782527610699E-2</v>
      </c>
      <c r="AA815">
        <f>Y815*'MRIP Selectivity'!$O$35</f>
        <v>1.8852867681356991E-2</v>
      </c>
      <c r="AB815">
        <f>Y815*'MRIP Selectivity'!$P$35</f>
        <v>2.7096513886256638E-3</v>
      </c>
      <c r="AC815">
        <v>0.74741255597723821</v>
      </c>
      <c r="AD815">
        <v>0.94160359434525442</v>
      </c>
      <c r="AE815">
        <v>1.3432654004296583</v>
      </c>
      <c r="AF815">
        <f t="shared" si="326"/>
        <v>1.4118460640815688E-2</v>
      </c>
      <c r="AG815">
        <f t="shared" si="327"/>
        <v>1.7751927972481225E-2</v>
      </c>
      <c r="AH815">
        <f t="shared" si="328"/>
        <v>3.6397809575670318E-3</v>
      </c>
      <c r="AI815">
        <f t="shared" si="329"/>
        <v>4.045230159759336E-2</v>
      </c>
      <c r="AJ815">
        <f t="shared" si="330"/>
        <v>3.5510169570863948E-2</v>
      </c>
      <c r="AK815">
        <f t="shared" si="331"/>
        <v>2.1562519069982654E-2</v>
      </c>
      <c r="AL815">
        <f t="shared" si="332"/>
        <v>2.1391708930048256E-2</v>
      </c>
      <c r="AM815">
        <f t="shared" si="333"/>
        <v>3.1870388613296913E-2</v>
      </c>
      <c r="AN815">
        <f t="shared" si="334"/>
        <v>1.7751927972481225E-2</v>
      </c>
      <c r="AO815">
        <v>0</v>
      </c>
      <c r="AP815">
        <f t="shared" si="335"/>
        <v>3.7742650208967693E-2</v>
      </c>
      <c r="AQ815">
        <f t="shared" si="336"/>
        <v>1.8852867681356991E-2</v>
      </c>
      <c r="AR815">
        <v>3</v>
      </c>
      <c r="AS815">
        <f>AR815*'MRIP Selectivity'!$N$35</f>
        <v>1.8889782527610699E-2</v>
      </c>
      <c r="AT815">
        <f>AR815*'MRIP Selectivity'!$O$35</f>
        <v>1.8852867681356991E-2</v>
      </c>
      <c r="AU815">
        <f>AR815*'MRIP Selectivity'!$P$35</f>
        <v>2.7096513886256638E-3</v>
      </c>
      <c r="AV815">
        <v>4</v>
      </c>
      <c r="AW815">
        <f t="shared" si="337"/>
        <v>20</v>
      </c>
      <c r="AX815">
        <f t="shared" si="316"/>
        <v>0</v>
      </c>
      <c r="AY815">
        <f t="shared" si="317"/>
        <v>0</v>
      </c>
      <c r="AZ815">
        <f t="shared" si="318"/>
        <v>0</v>
      </c>
      <c r="BA815">
        <v>59.497674013000001</v>
      </c>
      <c r="BB815">
        <v>59.497674013000001</v>
      </c>
    </row>
    <row r="816" spans="1:54" x14ac:dyDescent="0.25">
      <c r="A816" t="s">
        <v>758</v>
      </c>
      <c r="B816" t="s">
        <v>3</v>
      </c>
      <c r="C816">
        <v>2013</v>
      </c>
      <c r="D816">
        <v>6</v>
      </c>
      <c r="E816">
        <v>11</v>
      </c>
      <c r="F816" t="s">
        <v>1838</v>
      </c>
      <c r="G816" t="s">
        <v>1769</v>
      </c>
      <c r="H816" t="s">
        <v>1890</v>
      </c>
      <c r="I816" t="s">
        <v>1812</v>
      </c>
      <c r="J816" t="s">
        <v>1813</v>
      </c>
      <c r="K816" t="str">
        <f t="shared" si="319"/>
        <v>Inshore</v>
      </c>
      <c r="L816">
        <v>0</v>
      </c>
      <c r="M816">
        <f t="shared" si="312"/>
        <v>0</v>
      </c>
      <c r="N816">
        <f t="shared" si="320"/>
        <v>1.258088340298923E-2</v>
      </c>
      <c r="O816">
        <f t="shared" si="321"/>
        <v>6.2842892271189965E-3</v>
      </c>
      <c r="P816">
        <v>0</v>
      </c>
      <c r="Q816">
        <f t="shared" si="322"/>
        <v>0</v>
      </c>
      <c r="R816">
        <v>0</v>
      </c>
      <c r="S816">
        <f t="shared" si="313"/>
        <v>0</v>
      </c>
      <c r="T816">
        <f t="shared" si="323"/>
        <v>0</v>
      </c>
      <c r="U816">
        <f t="shared" si="314"/>
        <v>1.0623462871098971E-2</v>
      </c>
      <c r="V816">
        <f t="shared" si="324"/>
        <v>0.84441310922369939</v>
      </c>
      <c r="W816">
        <f t="shared" si="315"/>
        <v>5.9173093241604077E-3</v>
      </c>
      <c r="X816">
        <f t="shared" si="325"/>
        <v>0.94160359434525431</v>
      </c>
      <c r="Y816">
        <v>1</v>
      </c>
      <c r="Z816">
        <f>Y816*'MRIP Selectivity'!$N$35</f>
        <v>6.2965941758702333E-3</v>
      </c>
      <c r="AA816">
        <f>Y816*'MRIP Selectivity'!$O$35</f>
        <v>6.2842892271189965E-3</v>
      </c>
      <c r="AB816">
        <f>Y816*'MRIP Selectivity'!$P$35</f>
        <v>9.0321712954188795E-4</v>
      </c>
      <c r="AC816">
        <v>0.74741255597723821</v>
      </c>
      <c r="AD816">
        <v>0.94160359434525442</v>
      </c>
      <c r="AE816">
        <v>1.3432654004296583</v>
      </c>
      <c r="AF816">
        <f t="shared" si="326"/>
        <v>4.7061535469385633E-3</v>
      </c>
      <c r="AG816">
        <f t="shared" si="327"/>
        <v>5.9173093241604077E-3</v>
      </c>
      <c r="AH816">
        <f t="shared" si="328"/>
        <v>1.2132603191890106E-3</v>
      </c>
      <c r="AI816">
        <f t="shared" si="329"/>
        <v>1.3484100532531117E-2</v>
      </c>
      <c r="AJ816">
        <f t="shared" si="330"/>
        <v>1.1836723190287982E-2</v>
      </c>
      <c r="AK816">
        <f t="shared" si="331"/>
        <v>7.1875063566608846E-3</v>
      </c>
      <c r="AL816">
        <f t="shared" si="332"/>
        <v>7.1305696433494187E-3</v>
      </c>
      <c r="AM816">
        <f t="shared" si="333"/>
        <v>1.0623462871098971E-2</v>
      </c>
      <c r="AN816">
        <f t="shared" si="334"/>
        <v>5.9173093241604077E-3</v>
      </c>
      <c r="AO816">
        <v>0</v>
      </c>
      <c r="AP816">
        <f t="shared" si="335"/>
        <v>1.258088340298923E-2</v>
      </c>
      <c r="AQ816">
        <f t="shared" si="336"/>
        <v>6.2842892271189965E-3</v>
      </c>
      <c r="AR816">
        <v>1</v>
      </c>
      <c r="AS816">
        <f>AR816*'MRIP Selectivity'!$N$35</f>
        <v>6.2965941758702333E-3</v>
      </c>
      <c r="AT816">
        <f>AR816*'MRIP Selectivity'!$O$35</f>
        <v>6.2842892271189965E-3</v>
      </c>
      <c r="AU816">
        <f>AR816*'MRIP Selectivity'!$P$35</f>
        <v>9.0321712954188795E-4</v>
      </c>
      <c r="AV816">
        <v>2</v>
      </c>
      <c r="AW816">
        <f t="shared" si="337"/>
        <v>10</v>
      </c>
      <c r="AX816">
        <f t="shared" si="316"/>
        <v>0</v>
      </c>
      <c r="AY816">
        <f t="shared" si="317"/>
        <v>0</v>
      </c>
      <c r="AZ816">
        <f t="shared" si="318"/>
        <v>0</v>
      </c>
      <c r="BA816">
        <v>100.93855006</v>
      </c>
      <c r="BB816">
        <v>100.93855006</v>
      </c>
    </row>
    <row r="817" spans="1:54" x14ac:dyDescent="0.25">
      <c r="A817" t="s">
        <v>759</v>
      </c>
      <c r="B817" t="s">
        <v>3</v>
      </c>
      <c r="C817">
        <v>2013</v>
      </c>
      <c r="D817">
        <v>6</v>
      </c>
      <c r="E817">
        <v>11</v>
      </c>
      <c r="F817" t="s">
        <v>1838</v>
      </c>
      <c r="G817" t="s">
        <v>1769</v>
      </c>
      <c r="H817" t="s">
        <v>1890</v>
      </c>
      <c r="I817" t="s">
        <v>1812</v>
      </c>
      <c r="J817" t="s">
        <v>1813</v>
      </c>
      <c r="K817" t="str">
        <f t="shared" si="319"/>
        <v>Inshore</v>
      </c>
      <c r="L817">
        <v>0</v>
      </c>
      <c r="M817">
        <f t="shared" si="312"/>
        <v>0</v>
      </c>
      <c r="N817">
        <f t="shared" si="320"/>
        <v>2.516176680597846E-2</v>
      </c>
      <c r="O817">
        <f t="shared" si="321"/>
        <v>1.2568578454237993E-2</v>
      </c>
      <c r="P817">
        <v>0</v>
      </c>
      <c r="Q817">
        <f t="shared" si="322"/>
        <v>0</v>
      </c>
      <c r="R817">
        <v>0</v>
      </c>
      <c r="S817">
        <f t="shared" si="313"/>
        <v>0</v>
      </c>
      <c r="T817">
        <f t="shared" si="323"/>
        <v>0</v>
      </c>
      <c r="U817">
        <f t="shared" si="314"/>
        <v>2.1246925742197942E-2</v>
      </c>
      <c r="V817">
        <f t="shared" si="324"/>
        <v>0.84441310922369939</v>
      </c>
      <c r="W817">
        <f t="shared" si="315"/>
        <v>1.1834618648320815E-2</v>
      </c>
      <c r="X817">
        <f t="shared" si="325"/>
        <v>0.94160359434525431</v>
      </c>
      <c r="Y817">
        <v>2</v>
      </c>
      <c r="Z817">
        <f>Y817*'MRIP Selectivity'!$N$35</f>
        <v>1.2593188351740467E-2</v>
      </c>
      <c r="AA817">
        <f>Y817*'MRIP Selectivity'!$O$35</f>
        <v>1.2568578454237993E-2</v>
      </c>
      <c r="AB817">
        <f>Y817*'MRIP Selectivity'!$P$35</f>
        <v>1.8064342590837759E-3</v>
      </c>
      <c r="AC817">
        <v>0.74741255597723821</v>
      </c>
      <c r="AD817">
        <v>0.94160359434525442</v>
      </c>
      <c r="AE817">
        <v>1.3432654004296583</v>
      </c>
      <c r="AF817">
        <f t="shared" si="326"/>
        <v>9.4123070938771265E-3</v>
      </c>
      <c r="AG817">
        <f t="shared" si="327"/>
        <v>1.1834618648320815E-2</v>
      </c>
      <c r="AH817">
        <f t="shared" si="328"/>
        <v>2.4265206383780212E-3</v>
      </c>
      <c r="AI817">
        <f t="shared" si="329"/>
        <v>2.6968201065062234E-2</v>
      </c>
      <c r="AJ817">
        <f t="shared" si="330"/>
        <v>2.3673446380575964E-2</v>
      </c>
      <c r="AK817">
        <f t="shared" si="331"/>
        <v>1.4375012713321769E-2</v>
      </c>
      <c r="AL817">
        <f t="shared" si="332"/>
        <v>1.4261139286698837E-2</v>
      </c>
      <c r="AM817">
        <f t="shared" si="333"/>
        <v>2.1246925742197942E-2</v>
      </c>
      <c r="AN817">
        <f t="shared" si="334"/>
        <v>1.1834618648320815E-2</v>
      </c>
      <c r="AO817">
        <v>0</v>
      </c>
      <c r="AP817">
        <f t="shared" si="335"/>
        <v>2.516176680597846E-2</v>
      </c>
      <c r="AQ817">
        <f t="shared" si="336"/>
        <v>1.2568578454237993E-2</v>
      </c>
      <c r="AR817">
        <v>2</v>
      </c>
      <c r="AS817">
        <f>AR817*'MRIP Selectivity'!$N$35</f>
        <v>1.2593188351740467E-2</v>
      </c>
      <c r="AT817">
        <f>AR817*'MRIP Selectivity'!$O$35</f>
        <v>1.2568578454237993E-2</v>
      </c>
      <c r="AU817">
        <f>AR817*'MRIP Selectivity'!$P$35</f>
        <v>1.8064342590837759E-3</v>
      </c>
      <c r="AV817">
        <v>1</v>
      </c>
      <c r="AW817">
        <f t="shared" si="337"/>
        <v>5</v>
      </c>
      <c r="AX817">
        <f t="shared" si="316"/>
        <v>0</v>
      </c>
      <c r="AY817">
        <f t="shared" si="317"/>
        <v>0</v>
      </c>
      <c r="AZ817">
        <f t="shared" si="318"/>
        <v>0</v>
      </c>
      <c r="BA817">
        <v>59.497674013000001</v>
      </c>
      <c r="BB817">
        <v>59.497674013000001</v>
      </c>
    </row>
    <row r="818" spans="1:54" x14ac:dyDescent="0.25">
      <c r="A818" t="s">
        <v>760</v>
      </c>
      <c r="B818" t="s">
        <v>3</v>
      </c>
      <c r="C818">
        <v>2013</v>
      </c>
      <c r="D818">
        <v>6</v>
      </c>
      <c r="E818">
        <v>12</v>
      </c>
      <c r="F818" t="s">
        <v>1867</v>
      </c>
      <c r="G818" t="s">
        <v>1769</v>
      </c>
      <c r="H818" t="s">
        <v>1890</v>
      </c>
      <c r="I818" t="s">
        <v>1812</v>
      </c>
      <c r="J818" t="s">
        <v>1813</v>
      </c>
      <c r="K818" t="str">
        <f t="shared" si="319"/>
        <v>Inshore</v>
      </c>
      <c r="L818">
        <v>0</v>
      </c>
      <c r="M818">
        <f t="shared" si="312"/>
        <v>0</v>
      </c>
      <c r="N818">
        <f t="shared" si="320"/>
        <v>0.37742650208967687</v>
      </c>
      <c r="O818">
        <f t="shared" si="321"/>
        <v>0.18852867681356988</v>
      </c>
      <c r="P818">
        <v>0</v>
      </c>
      <c r="Q818">
        <f t="shared" si="322"/>
        <v>0</v>
      </c>
      <c r="R818">
        <v>0</v>
      </c>
      <c r="S818">
        <f t="shared" si="313"/>
        <v>0</v>
      </c>
      <c r="T818">
        <f t="shared" si="323"/>
        <v>0</v>
      </c>
      <c r="U818">
        <f t="shared" si="314"/>
        <v>0.31870388613296913</v>
      </c>
      <c r="V818">
        <f t="shared" si="324"/>
        <v>0.84441310922369939</v>
      </c>
      <c r="W818">
        <f t="shared" si="315"/>
        <v>0.17751927972481224</v>
      </c>
      <c r="X818">
        <f t="shared" si="325"/>
        <v>0.94160359434525442</v>
      </c>
      <c r="Y818">
        <v>30</v>
      </c>
      <c r="Z818">
        <f>Y818*'MRIP Selectivity'!$N$35</f>
        <v>0.18889782527610699</v>
      </c>
      <c r="AA818">
        <f>Y818*'MRIP Selectivity'!$O$35</f>
        <v>0.18852867681356988</v>
      </c>
      <c r="AB818">
        <f>Y818*'MRIP Selectivity'!$P$35</f>
        <v>2.709651388625664E-2</v>
      </c>
      <c r="AC818">
        <v>0.74741255597723821</v>
      </c>
      <c r="AD818">
        <v>0.94160359434525442</v>
      </c>
      <c r="AE818">
        <v>1.3432654004296583</v>
      </c>
      <c r="AF818">
        <f t="shared" si="326"/>
        <v>0.14118460640815689</v>
      </c>
      <c r="AG818">
        <f t="shared" si="327"/>
        <v>0.17751927972481224</v>
      </c>
      <c r="AH818">
        <f t="shared" si="328"/>
        <v>3.639780957567032E-2</v>
      </c>
      <c r="AI818">
        <f t="shared" si="329"/>
        <v>0.40452301597593354</v>
      </c>
      <c r="AJ818">
        <f t="shared" si="330"/>
        <v>0.35510169570863948</v>
      </c>
      <c r="AK818">
        <f t="shared" si="331"/>
        <v>0.21562519069982652</v>
      </c>
      <c r="AL818">
        <f t="shared" si="332"/>
        <v>0.21391708930048256</v>
      </c>
      <c r="AM818">
        <f t="shared" si="333"/>
        <v>0.31870388613296913</v>
      </c>
      <c r="AN818">
        <f t="shared" si="334"/>
        <v>0.17751927972481224</v>
      </c>
      <c r="AO818">
        <v>0</v>
      </c>
      <c r="AP818">
        <f t="shared" si="335"/>
        <v>0.37742650208967687</v>
      </c>
      <c r="AQ818">
        <f t="shared" si="336"/>
        <v>0.18852867681356988</v>
      </c>
      <c r="AR818">
        <v>30</v>
      </c>
      <c r="AS818">
        <f>AR818*'MRIP Selectivity'!$N$35</f>
        <v>0.18889782527610699</v>
      </c>
      <c r="AT818">
        <f>AR818*'MRIP Selectivity'!$O$35</f>
        <v>0.18852867681356988</v>
      </c>
      <c r="AU818">
        <f>AR818*'MRIP Selectivity'!$P$35</f>
        <v>2.709651388625664E-2</v>
      </c>
      <c r="AV818">
        <v>1</v>
      </c>
      <c r="AW818">
        <f t="shared" si="337"/>
        <v>5</v>
      </c>
      <c r="AX818">
        <f t="shared" si="316"/>
        <v>0</v>
      </c>
      <c r="AY818">
        <f t="shared" si="317"/>
        <v>0</v>
      </c>
      <c r="AZ818">
        <f t="shared" si="318"/>
        <v>0</v>
      </c>
      <c r="BA818">
        <v>92.099589029000001</v>
      </c>
      <c r="BB818">
        <v>92.099589029000001</v>
      </c>
    </row>
    <row r="819" spans="1:54" x14ac:dyDescent="0.25">
      <c r="A819" t="s">
        <v>761</v>
      </c>
      <c r="B819" t="s">
        <v>3</v>
      </c>
      <c r="C819">
        <v>2013</v>
      </c>
      <c r="D819">
        <v>1</v>
      </c>
      <c r="E819">
        <v>1</v>
      </c>
      <c r="F819" t="s">
        <v>1810</v>
      </c>
      <c r="G819" t="s">
        <v>1769</v>
      </c>
      <c r="H819" t="s">
        <v>1811</v>
      </c>
      <c r="I819" t="s">
        <v>1812</v>
      </c>
      <c r="J819" t="s">
        <v>1819</v>
      </c>
      <c r="K819" t="str">
        <f t="shared" si="319"/>
        <v>Offshore</v>
      </c>
      <c r="L819">
        <v>0</v>
      </c>
      <c r="M819">
        <f t="shared" si="312"/>
        <v>0</v>
      </c>
      <c r="N819">
        <f t="shared" si="320"/>
        <v>0.25161766805978458</v>
      </c>
      <c r="O819">
        <f t="shared" si="321"/>
        <v>0.12568578454237994</v>
      </c>
      <c r="P819">
        <v>0</v>
      </c>
      <c r="Q819">
        <f t="shared" si="322"/>
        <v>0</v>
      </c>
      <c r="R819">
        <v>0</v>
      </c>
      <c r="S819">
        <f t="shared" si="313"/>
        <v>0</v>
      </c>
      <c r="T819">
        <f t="shared" si="323"/>
        <v>0</v>
      </c>
      <c r="U819">
        <f t="shared" si="314"/>
        <v>0.21246925742197942</v>
      </c>
      <c r="V819">
        <f t="shared" si="324"/>
        <v>0.84441310922369939</v>
      </c>
      <c r="W819">
        <f t="shared" si="315"/>
        <v>0.11834618648320817</v>
      </c>
      <c r="X819">
        <f t="shared" si="325"/>
        <v>0.94160359434525442</v>
      </c>
      <c r="Y819">
        <v>20</v>
      </c>
      <c r="Z819">
        <f>Y819*'MRIP Selectivity'!$N$35</f>
        <v>0.12593188351740467</v>
      </c>
      <c r="AA819">
        <f>Y819*'MRIP Selectivity'!$O$35</f>
        <v>0.12568578454237994</v>
      </c>
      <c r="AB819">
        <f>Y819*'MRIP Selectivity'!$P$35</f>
        <v>1.8064342590837758E-2</v>
      </c>
      <c r="AC819">
        <v>0.74741255597723821</v>
      </c>
      <c r="AD819">
        <v>0.94160359434525442</v>
      </c>
      <c r="AE819">
        <v>1.3432654004296583</v>
      </c>
      <c r="AF819">
        <f t="shared" si="326"/>
        <v>9.4123070938771258E-2</v>
      </c>
      <c r="AG819">
        <f t="shared" si="327"/>
        <v>0.11834618648320817</v>
      </c>
      <c r="AH819">
        <f t="shared" si="328"/>
        <v>2.426520638378021E-2</v>
      </c>
      <c r="AI819">
        <f t="shared" si="329"/>
        <v>0.26968201065062236</v>
      </c>
      <c r="AJ819">
        <f t="shared" si="330"/>
        <v>0.23673446380575963</v>
      </c>
      <c r="AK819">
        <f t="shared" si="331"/>
        <v>0.14375012713321769</v>
      </c>
      <c r="AL819">
        <f t="shared" si="332"/>
        <v>0.14261139286698837</v>
      </c>
      <c r="AM819">
        <f t="shared" si="333"/>
        <v>0.21246925742197942</v>
      </c>
      <c r="AN819">
        <f t="shared" si="334"/>
        <v>0.11834618648320817</v>
      </c>
      <c r="AO819">
        <v>0</v>
      </c>
      <c r="AP819">
        <f t="shared" si="335"/>
        <v>0.25161766805978458</v>
      </c>
      <c r="AQ819">
        <f t="shared" si="336"/>
        <v>0.12568578454237994</v>
      </c>
      <c r="AR819">
        <v>20</v>
      </c>
      <c r="AS819">
        <f>AR819*'MRIP Selectivity'!$N$35</f>
        <v>0.12593188351740467</v>
      </c>
      <c r="AT819">
        <f>AR819*'MRIP Selectivity'!$O$35</f>
        <v>0.12568578454237994</v>
      </c>
      <c r="AU819">
        <f>AR819*'MRIP Selectivity'!$P$35</f>
        <v>1.8064342590837758E-2</v>
      </c>
      <c r="AV819">
        <v>4</v>
      </c>
      <c r="AW819">
        <f t="shared" si="337"/>
        <v>20</v>
      </c>
      <c r="AX819">
        <f t="shared" si="316"/>
        <v>0</v>
      </c>
      <c r="AY819">
        <f t="shared" si="317"/>
        <v>0</v>
      </c>
      <c r="AZ819">
        <f t="shared" si="318"/>
        <v>0</v>
      </c>
      <c r="BA819">
        <v>83.184668662999997</v>
      </c>
      <c r="BB819">
        <v>83.184668662999997</v>
      </c>
    </row>
    <row r="820" spans="1:54" x14ac:dyDescent="0.25">
      <c r="A820" t="s">
        <v>762</v>
      </c>
      <c r="B820" t="s">
        <v>3</v>
      </c>
      <c r="C820">
        <v>2013</v>
      </c>
      <c r="D820">
        <v>1</v>
      </c>
      <c r="E820">
        <v>1</v>
      </c>
      <c r="F820" t="s">
        <v>1861</v>
      </c>
      <c r="G820" t="s">
        <v>1769</v>
      </c>
      <c r="H820" t="s">
        <v>1811</v>
      </c>
      <c r="I820" t="s">
        <v>1812</v>
      </c>
      <c r="J820" t="s">
        <v>1813</v>
      </c>
      <c r="K820" t="str">
        <f t="shared" si="319"/>
        <v>Inshore</v>
      </c>
      <c r="L820">
        <v>0</v>
      </c>
      <c r="M820">
        <f t="shared" si="312"/>
        <v>0</v>
      </c>
      <c r="N820">
        <f t="shared" si="320"/>
        <v>2.516176680597846E-2</v>
      </c>
      <c r="O820">
        <f t="shared" si="321"/>
        <v>1.2568578454237993E-2</v>
      </c>
      <c r="P820">
        <v>0</v>
      </c>
      <c r="Q820">
        <f t="shared" si="322"/>
        <v>0</v>
      </c>
      <c r="R820">
        <v>0</v>
      </c>
      <c r="S820">
        <f t="shared" si="313"/>
        <v>0</v>
      </c>
      <c r="T820">
        <f t="shared" si="323"/>
        <v>0</v>
      </c>
      <c r="U820">
        <f t="shared" si="314"/>
        <v>2.1246925742197942E-2</v>
      </c>
      <c r="V820">
        <f t="shared" si="324"/>
        <v>0.84441310922369939</v>
      </c>
      <c r="W820">
        <f t="shared" si="315"/>
        <v>1.1834618648320815E-2</v>
      </c>
      <c r="X820">
        <f t="shared" si="325"/>
        <v>0.94160359434525431</v>
      </c>
      <c r="Y820">
        <v>2</v>
      </c>
      <c r="Z820">
        <f>Y820*'MRIP Selectivity'!$N$35</f>
        <v>1.2593188351740467E-2</v>
      </c>
      <c r="AA820">
        <f>Y820*'MRIP Selectivity'!$O$35</f>
        <v>1.2568578454237993E-2</v>
      </c>
      <c r="AB820">
        <f>Y820*'MRIP Selectivity'!$P$35</f>
        <v>1.8064342590837759E-3</v>
      </c>
      <c r="AC820">
        <v>0.74741255597723821</v>
      </c>
      <c r="AD820">
        <v>0.94160359434525442</v>
      </c>
      <c r="AE820">
        <v>1.3432654004296583</v>
      </c>
      <c r="AF820">
        <f t="shared" si="326"/>
        <v>9.4123070938771265E-3</v>
      </c>
      <c r="AG820">
        <f t="shared" si="327"/>
        <v>1.1834618648320815E-2</v>
      </c>
      <c r="AH820">
        <f t="shared" si="328"/>
        <v>2.4265206383780212E-3</v>
      </c>
      <c r="AI820">
        <f t="shared" si="329"/>
        <v>2.6968201065062234E-2</v>
      </c>
      <c r="AJ820">
        <f t="shared" si="330"/>
        <v>2.3673446380575964E-2</v>
      </c>
      <c r="AK820">
        <f t="shared" si="331"/>
        <v>1.4375012713321769E-2</v>
      </c>
      <c r="AL820">
        <f t="shared" si="332"/>
        <v>1.4261139286698837E-2</v>
      </c>
      <c r="AM820">
        <f t="shared" si="333"/>
        <v>2.1246925742197942E-2</v>
      </c>
      <c r="AN820">
        <f t="shared" si="334"/>
        <v>1.1834618648320815E-2</v>
      </c>
      <c r="AO820">
        <v>0</v>
      </c>
      <c r="AP820">
        <f t="shared" si="335"/>
        <v>2.516176680597846E-2</v>
      </c>
      <c r="AQ820">
        <f t="shared" si="336"/>
        <v>1.2568578454237993E-2</v>
      </c>
      <c r="AR820">
        <v>2</v>
      </c>
      <c r="AS820">
        <f>AR820*'MRIP Selectivity'!$N$35</f>
        <v>1.2593188351740467E-2</v>
      </c>
      <c r="AT820">
        <f>AR820*'MRIP Selectivity'!$O$35</f>
        <v>1.2568578454237993E-2</v>
      </c>
      <c r="AU820">
        <f>AR820*'MRIP Selectivity'!$P$35</f>
        <v>1.8064342590837759E-3</v>
      </c>
      <c r="AV820">
        <v>4</v>
      </c>
      <c r="AW820">
        <f t="shared" si="337"/>
        <v>20</v>
      </c>
      <c r="AX820">
        <f t="shared" si="316"/>
        <v>0</v>
      </c>
      <c r="AY820">
        <f t="shared" si="317"/>
        <v>0</v>
      </c>
      <c r="AZ820">
        <f t="shared" si="318"/>
        <v>0</v>
      </c>
      <c r="BA820">
        <v>20.459409321999999</v>
      </c>
      <c r="BB820">
        <v>20.459409321999999</v>
      </c>
    </row>
    <row r="821" spans="1:54" x14ac:dyDescent="0.25">
      <c r="A821" t="s">
        <v>1911</v>
      </c>
      <c r="B821" t="s">
        <v>3</v>
      </c>
      <c r="C821">
        <v>2013</v>
      </c>
      <c r="D821">
        <v>1</v>
      </c>
      <c r="E821">
        <v>1</v>
      </c>
      <c r="F821" t="s">
        <v>1861</v>
      </c>
      <c r="G821" t="s">
        <v>1769</v>
      </c>
      <c r="H821" t="s">
        <v>1811</v>
      </c>
      <c r="I821" t="s">
        <v>1812</v>
      </c>
      <c r="J821" t="s">
        <v>1819</v>
      </c>
      <c r="K821" t="str">
        <f t="shared" si="319"/>
        <v>Offshore</v>
      </c>
      <c r="L821">
        <v>0</v>
      </c>
      <c r="M821">
        <f t="shared" si="312"/>
        <v>0</v>
      </c>
      <c r="N821">
        <f t="shared" si="320"/>
        <v>3.7742650208967693E-2</v>
      </c>
      <c r="O821">
        <f t="shared" si="321"/>
        <v>1.8852867681356991E-2</v>
      </c>
      <c r="P821">
        <v>0</v>
      </c>
      <c r="Q821">
        <f t="shared" si="322"/>
        <v>0</v>
      </c>
      <c r="R821">
        <v>0</v>
      </c>
      <c r="S821">
        <f t="shared" si="313"/>
        <v>0</v>
      </c>
      <c r="T821">
        <f t="shared" si="323"/>
        <v>0</v>
      </c>
      <c r="U821">
        <f t="shared" si="314"/>
        <v>3.1870388613296913E-2</v>
      </c>
      <c r="V821">
        <f t="shared" si="324"/>
        <v>0.84441310922369928</v>
      </c>
      <c r="W821">
        <f t="shared" si="315"/>
        <v>1.7751927972481225E-2</v>
      </c>
      <c r="X821">
        <f t="shared" si="325"/>
        <v>0.94160359434525442</v>
      </c>
      <c r="Y821">
        <v>3</v>
      </c>
      <c r="Z821">
        <f>Y821*'MRIP Selectivity'!$N$35</f>
        <v>1.8889782527610699E-2</v>
      </c>
      <c r="AA821">
        <f>Y821*'MRIP Selectivity'!$O$35</f>
        <v>1.8852867681356991E-2</v>
      </c>
      <c r="AB821">
        <f>Y821*'MRIP Selectivity'!$P$35</f>
        <v>2.7096513886256638E-3</v>
      </c>
      <c r="AC821">
        <v>0.74741255597723821</v>
      </c>
      <c r="AD821">
        <v>0.94160359434525442</v>
      </c>
      <c r="AE821">
        <v>1.3432654004296583</v>
      </c>
      <c r="AF821">
        <f t="shared" si="326"/>
        <v>1.4118460640815688E-2</v>
      </c>
      <c r="AG821">
        <f t="shared" si="327"/>
        <v>1.7751927972481225E-2</v>
      </c>
      <c r="AH821">
        <f t="shared" si="328"/>
        <v>3.6397809575670318E-3</v>
      </c>
      <c r="AI821">
        <f t="shared" si="329"/>
        <v>4.045230159759336E-2</v>
      </c>
      <c r="AJ821">
        <f t="shared" si="330"/>
        <v>3.5510169570863948E-2</v>
      </c>
      <c r="AK821">
        <f t="shared" si="331"/>
        <v>2.1562519069982654E-2</v>
      </c>
      <c r="AL821">
        <f t="shared" si="332"/>
        <v>2.1391708930048256E-2</v>
      </c>
      <c r="AM821">
        <f t="shared" si="333"/>
        <v>3.1870388613296913E-2</v>
      </c>
      <c r="AN821">
        <f t="shared" si="334"/>
        <v>1.7751927972481225E-2</v>
      </c>
      <c r="AO821">
        <v>0</v>
      </c>
      <c r="AP821">
        <f t="shared" si="335"/>
        <v>3.7742650208967693E-2</v>
      </c>
      <c r="AQ821">
        <f t="shared" si="336"/>
        <v>1.8852867681356991E-2</v>
      </c>
      <c r="AR821">
        <v>3</v>
      </c>
      <c r="AS821">
        <f>AR821*'MRIP Selectivity'!$N$35</f>
        <v>1.8889782527610699E-2</v>
      </c>
      <c r="AT821">
        <f>AR821*'MRIP Selectivity'!$O$35</f>
        <v>1.8852867681356991E-2</v>
      </c>
      <c r="AU821">
        <f>AR821*'MRIP Selectivity'!$P$35</f>
        <v>2.7096513886256638E-3</v>
      </c>
      <c r="AV821">
        <v>3</v>
      </c>
      <c r="AW821">
        <f t="shared" si="337"/>
        <v>15</v>
      </c>
      <c r="AX821">
        <f t="shared" si="316"/>
        <v>0</v>
      </c>
      <c r="AY821">
        <f t="shared" si="317"/>
        <v>0</v>
      </c>
      <c r="AZ821">
        <f t="shared" si="318"/>
        <v>0</v>
      </c>
      <c r="BA821">
        <v>20.459409321999999</v>
      </c>
      <c r="BB821">
        <v>20.459409321999999</v>
      </c>
    </row>
    <row r="822" spans="1:54" x14ac:dyDescent="0.25">
      <c r="A822" t="s">
        <v>1912</v>
      </c>
      <c r="B822" t="s">
        <v>3</v>
      </c>
      <c r="C822">
        <v>2013</v>
      </c>
      <c r="D822">
        <v>1</v>
      </c>
      <c r="E822">
        <v>1</v>
      </c>
      <c r="F822" t="s">
        <v>1861</v>
      </c>
      <c r="G822" t="s">
        <v>1769</v>
      </c>
      <c r="H822" t="s">
        <v>1811</v>
      </c>
      <c r="I822" t="s">
        <v>1812</v>
      </c>
      <c r="J822" t="s">
        <v>1813</v>
      </c>
      <c r="K822" t="str">
        <f t="shared" si="319"/>
        <v>Inshore</v>
      </c>
      <c r="L822">
        <v>0</v>
      </c>
      <c r="M822">
        <f t="shared" si="312"/>
        <v>0</v>
      </c>
      <c r="N822">
        <f t="shared" si="320"/>
        <v>5.0323533611956919E-2</v>
      </c>
      <c r="O822">
        <f t="shared" si="321"/>
        <v>2.5137156908475986E-2</v>
      </c>
      <c r="P822">
        <v>0</v>
      </c>
      <c r="Q822">
        <f t="shared" si="322"/>
        <v>0</v>
      </c>
      <c r="R822">
        <v>0</v>
      </c>
      <c r="S822">
        <f t="shared" si="313"/>
        <v>0</v>
      </c>
      <c r="T822">
        <f t="shared" si="323"/>
        <v>0</v>
      </c>
      <c r="U822">
        <f t="shared" si="314"/>
        <v>4.2493851484395884E-2</v>
      </c>
      <c r="V822">
        <f t="shared" si="324"/>
        <v>0.84441310922369939</v>
      </c>
      <c r="W822">
        <f t="shared" si="315"/>
        <v>2.3669237296641631E-2</v>
      </c>
      <c r="X822">
        <f t="shared" si="325"/>
        <v>0.94160359434525431</v>
      </c>
      <c r="Y822">
        <v>4</v>
      </c>
      <c r="Z822">
        <f>Y822*'MRIP Selectivity'!$N$35</f>
        <v>2.5186376703480933E-2</v>
      </c>
      <c r="AA822">
        <f>Y822*'MRIP Selectivity'!$O$35</f>
        <v>2.5137156908475986E-2</v>
      </c>
      <c r="AB822">
        <f>Y822*'MRIP Selectivity'!$P$35</f>
        <v>3.6128685181675518E-3</v>
      </c>
      <c r="AC822">
        <v>0.74741255597723821</v>
      </c>
      <c r="AD822">
        <v>0.94160359434525442</v>
      </c>
      <c r="AE822">
        <v>1.3432654004296583</v>
      </c>
      <c r="AF822">
        <f t="shared" si="326"/>
        <v>1.8824614187754253E-2</v>
      </c>
      <c r="AG822">
        <f t="shared" si="327"/>
        <v>2.3669237296641631E-2</v>
      </c>
      <c r="AH822">
        <f t="shared" si="328"/>
        <v>4.8530412767560423E-3</v>
      </c>
      <c r="AI822">
        <f t="shared" si="329"/>
        <v>5.3936402130124468E-2</v>
      </c>
      <c r="AJ822">
        <f t="shared" si="330"/>
        <v>4.7346892761151928E-2</v>
      </c>
      <c r="AK822">
        <f t="shared" si="331"/>
        <v>2.8750025426643538E-2</v>
      </c>
      <c r="AL822">
        <f t="shared" si="332"/>
        <v>2.8522278573397675E-2</v>
      </c>
      <c r="AM822">
        <f t="shared" si="333"/>
        <v>4.2493851484395884E-2</v>
      </c>
      <c r="AN822">
        <f t="shared" si="334"/>
        <v>2.3669237296641631E-2</v>
      </c>
      <c r="AO822">
        <v>0</v>
      </c>
      <c r="AP822">
        <f t="shared" si="335"/>
        <v>5.0323533611956919E-2</v>
      </c>
      <c r="AQ822">
        <f t="shared" si="336"/>
        <v>2.5137156908475986E-2</v>
      </c>
      <c r="AR822">
        <v>4</v>
      </c>
      <c r="AS822">
        <f>AR822*'MRIP Selectivity'!$N$35</f>
        <v>2.5186376703480933E-2</v>
      </c>
      <c r="AT822">
        <f>AR822*'MRIP Selectivity'!$O$35</f>
        <v>2.5137156908475986E-2</v>
      </c>
      <c r="AU822">
        <f>AR822*'MRIP Selectivity'!$P$35</f>
        <v>3.6128685181675518E-3</v>
      </c>
      <c r="AV822">
        <v>4</v>
      </c>
      <c r="AW822">
        <f t="shared" si="337"/>
        <v>20</v>
      </c>
      <c r="AX822">
        <f t="shared" si="316"/>
        <v>0</v>
      </c>
      <c r="AY822">
        <f t="shared" si="317"/>
        <v>0</v>
      </c>
      <c r="AZ822">
        <f t="shared" si="318"/>
        <v>0</v>
      </c>
      <c r="BA822">
        <v>20.459409321999999</v>
      </c>
      <c r="BB822">
        <v>20.459409321999999</v>
      </c>
    </row>
    <row r="823" spans="1:54" x14ac:dyDescent="0.25">
      <c r="A823" t="s">
        <v>763</v>
      </c>
      <c r="B823" t="s">
        <v>3</v>
      </c>
      <c r="C823">
        <v>2013</v>
      </c>
      <c r="D823">
        <v>1</v>
      </c>
      <c r="E823">
        <v>1</v>
      </c>
      <c r="F823" t="s">
        <v>1861</v>
      </c>
      <c r="G823" t="s">
        <v>1769</v>
      </c>
      <c r="H823" t="s">
        <v>1811</v>
      </c>
      <c r="I823" t="s">
        <v>1812</v>
      </c>
      <c r="J823" t="s">
        <v>1813</v>
      </c>
      <c r="K823" t="str">
        <f t="shared" si="319"/>
        <v>Inshore</v>
      </c>
      <c r="L823">
        <v>0</v>
      </c>
      <c r="M823">
        <f t="shared" si="312"/>
        <v>0</v>
      </c>
      <c r="N823">
        <f t="shared" si="320"/>
        <v>1.258088340298923E-2</v>
      </c>
      <c r="O823">
        <f t="shared" si="321"/>
        <v>6.2842892271189965E-3</v>
      </c>
      <c r="P823">
        <v>0</v>
      </c>
      <c r="Q823">
        <f t="shared" si="322"/>
        <v>0</v>
      </c>
      <c r="R823">
        <v>0</v>
      </c>
      <c r="S823">
        <f t="shared" si="313"/>
        <v>0</v>
      </c>
      <c r="T823">
        <f t="shared" si="323"/>
        <v>0</v>
      </c>
      <c r="U823">
        <f t="shared" si="314"/>
        <v>1.0623462871098971E-2</v>
      </c>
      <c r="V823">
        <f t="shared" si="324"/>
        <v>0.84441310922369939</v>
      </c>
      <c r="W823">
        <f t="shared" si="315"/>
        <v>5.9173093241604077E-3</v>
      </c>
      <c r="X823">
        <f t="shared" si="325"/>
        <v>0.94160359434525431</v>
      </c>
      <c r="Y823">
        <v>1</v>
      </c>
      <c r="Z823">
        <f>Y823*'MRIP Selectivity'!$N$35</f>
        <v>6.2965941758702333E-3</v>
      </c>
      <c r="AA823">
        <f>Y823*'MRIP Selectivity'!$O$35</f>
        <v>6.2842892271189965E-3</v>
      </c>
      <c r="AB823">
        <f>Y823*'MRIP Selectivity'!$P$35</f>
        <v>9.0321712954188795E-4</v>
      </c>
      <c r="AC823">
        <v>0.74741255597723821</v>
      </c>
      <c r="AD823">
        <v>0.94160359434525442</v>
      </c>
      <c r="AE823">
        <v>1.3432654004296583</v>
      </c>
      <c r="AF823">
        <f t="shared" si="326"/>
        <v>4.7061535469385633E-3</v>
      </c>
      <c r="AG823">
        <f t="shared" si="327"/>
        <v>5.9173093241604077E-3</v>
      </c>
      <c r="AH823">
        <f t="shared" si="328"/>
        <v>1.2132603191890106E-3</v>
      </c>
      <c r="AI823">
        <f t="shared" si="329"/>
        <v>1.3484100532531117E-2</v>
      </c>
      <c r="AJ823">
        <f t="shared" si="330"/>
        <v>1.1836723190287982E-2</v>
      </c>
      <c r="AK823">
        <f t="shared" si="331"/>
        <v>7.1875063566608846E-3</v>
      </c>
      <c r="AL823">
        <f t="shared" si="332"/>
        <v>7.1305696433494187E-3</v>
      </c>
      <c r="AM823">
        <f t="shared" si="333"/>
        <v>1.0623462871098971E-2</v>
      </c>
      <c r="AN823">
        <f t="shared" si="334"/>
        <v>5.9173093241604077E-3</v>
      </c>
      <c r="AO823">
        <v>0</v>
      </c>
      <c r="AP823">
        <f t="shared" si="335"/>
        <v>1.258088340298923E-2</v>
      </c>
      <c r="AQ823">
        <f t="shared" si="336"/>
        <v>6.2842892271189965E-3</v>
      </c>
      <c r="AR823">
        <v>1</v>
      </c>
      <c r="AS823">
        <f>AR823*'MRIP Selectivity'!$N$35</f>
        <v>6.2965941758702333E-3</v>
      </c>
      <c r="AT823">
        <f>AR823*'MRIP Selectivity'!$O$35</f>
        <v>6.2842892271189965E-3</v>
      </c>
      <c r="AU823">
        <f>AR823*'MRIP Selectivity'!$P$35</f>
        <v>9.0321712954188795E-4</v>
      </c>
      <c r="AV823">
        <v>2</v>
      </c>
      <c r="AW823">
        <f t="shared" si="337"/>
        <v>10</v>
      </c>
      <c r="AX823">
        <f t="shared" si="316"/>
        <v>0</v>
      </c>
      <c r="AY823">
        <f t="shared" si="317"/>
        <v>0</v>
      </c>
      <c r="AZ823">
        <f t="shared" si="318"/>
        <v>0</v>
      </c>
      <c r="BA823">
        <v>20.459409321999999</v>
      </c>
      <c r="BB823">
        <v>20.459409321999999</v>
      </c>
    </row>
    <row r="824" spans="1:54" x14ac:dyDescent="0.25">
      <c r="A824" t="s">
        <v>764</v>
      </c>
      <c r="B824" t="s">
        <v>3</v>
      </c>
      <c r="C824">
        <v>2013</v>
      </c>
      <c r="D824">
        <v>1</v>
      </c>
      <c r="E824">
        <v>1</v>
      </c>
      <c r="F824" t="s">
        <v>1861</v>
      </c>
      <c r="G824" t="s">
        <v>1769</v>
      </c>
      <c r="H824" t="s">
        <v>1811</v>
      </c>
      <c r="I824" t="s">
        <v>1812</v>
      </c>
      <c r="J824" t="s">
        <v>1819</v>
      </c>
      <c r="K824" t="str">
        <f t="shared" si="319"/>
        <v>Offshore</v>
      </c>
      <c r="L824">
        <v>0</v>
      </c>
      <c r="M824">
        <f t="shared" si="312"/>
        <v>0</v>
      </c>
      <c r="N824">
        <f t="shared" si="320"/>
        <v>0.31452208507473078</v>
      </c>
      <c r="O824">
        <f t="shared" si="321"/>
        <v>0.15710723067797491</v>
      </c>
      <c r="P824">
        <v>0</v>
      </c>
      <c r="Q824">
        <f t="shared" si="322"/>
        <v>0</v>
      </c>
      <c r="R824">
        <v>0</v>
      </c>
      <c r="S824">
        <f t="shared" si="313"/>
        <v>0</v>
      </c>
      <c r="T824">
        <f t="shared" si="323"/>
        <v>0</v>
      </c>
      <c r="U824">
        <f t="shared" si="314"/>
        <v>0.26558657177747425</v>
      </c>
      <c r="V824">
        <f t="shared" si="324"/>
        <v>0.84441310922369917</v>
      </c>
      <c r="W824">
        <f t="shared" si="315"/>
        <v>0.1479327331040102</v>
      </c>
      <c r="X824">
        <f t="shared" si="325"/>
        <v>0.94160359434525442</v>
      </c>
      <c r="Y824">
        <v>25</v>
      </c>
      <c r="Z824">
        <f>Y824*'MRIP Selectivity'!$N$35</f>
        <v>0.15741485439675584</v>
      </c>
      <c r="AA824">
        <f>Y824*'MRIP Selectivity'!$O$35</f>
        <v>0.15710723067797491</v>
      </c>
      <c r="AB824">
        <f>Y824*'MRIP Selectivity'!$P$35</f>
        <v>2.2580428238547199E-2</v>
      </c>
      <c r="AC824">
        <v>0.74741255597723821</v>
      </c>
      <c r="AD824">
        <v>0.94160359434525442</v>
      </c>
      <c r="AE824">
        <v>1.3432654004296583</v>
      </c>
      <c r="AF824">
        <f t="shared" si="326"/>
        <v>0.11765383867346407</v>
      </c>
      <c r="AG824">
        <f t="shared" si="327"/>
        <v>0.1479327331040102</v>
      </c>
      <c r="AH824">
        <f t="shared" si="328"/>
        <v>3.0331507979725267E-2</v>
      </c>
      <c r="AI824">
        <f t="shared" si="329"/>
        <v>0.33710251331327801</v>
      </c>
      <c r="AJ824">
        <f t="shared" si="330"/>
        <v>0.29591807975719953</v>
      </c>
      <c r="AK824">
        <f t="shared" si="331"/>
        <v>0.17968765891652211</v>
      </c>
      <c r="AL824">
        <f t="shared" si="332"/>
        <v>0.17826424108373545</v>
      </c>
      <c r="AM824">
        <f t="shared" si="333"/>
        <v>0.26558657177747425</v>
      </c>
      <c r="AN824">
        <f t="shared" si="334"/>
        <v>0.1479327331040102</v>
      </c>
      <c r="AO824">
        <v>0</v>
      </c>
      <c r="AP824">
        <f t="shared" si="335"/>
        <v>0.31452208507473078</v>
      </c>
      <c r="AQ824">
        <f t="shared" si="336"/>
        <v>0.15710723067797491</v>
      </c>
      <c r="AR824">
        <v>25</v>
      </c>
      <c r="AS824">
        <f>AR824*'MRIP Selectivity'!$N$35</f>
        <v>0.15741485439675584</v>
      </c>
      <c r="AT824">
        <f>AR824*'MRIP Selectivity'!$O$35</f>
        <v>0.15710723067797491</v>
      </c>
      <c r="AU824">
        <f>AR824*'MRIP Selectivity'!$P$35</f>
        <v>2.2580428238547199E-2</v>
      </c>
      <c r="AV824">
        <v>1</v>
      </c>
      <c r="AW824">
        <f t="shared" si="337"/>
        <v>5</v>
      </c>
      <c r="AX824">
        <f t="shared" si="316"/>
        <v>0</v>
      </c>
      <c r="AY824">
        <f t="shared" si="317"/>
        <v>0</v>
      </c>
      <c r="AZ824">
        <f t="shared" si="318"/>
        <v>0</v>
      </c>
      <c r="BA824">
        <v>20.459409321999999</v>
      </c>
      <c r="BB824">
        <v>20.459409321999999</v>
      </c>
    </row>
    <row r="825" spans="1:54" x14ac:dyDescent="0.25">
      <c r="A825" t="s">
        <v>765</v>
      </c>
      <c r="B825" t="s">
        <v>3</v>
      </c>
      <c r="C825">
        <v>2013</v>
      </c>
      <c r="D825">
        <v>1</v>
      </c>
      <c r="E825">
        <v>1</v>
      </c>
      <c r="F825" t="s">
        <v>1859</v>
      </c>
      <c r="G825" t="s">
        <v>1769</v>
      </c>
      <c r="H825" t="s">
        <v>1811</v>
      </c>
      <c r="I825" t="s">
        <v>1812</v>
      </c>
      <c r="J825" t="s">
        <v>1813</v>
      </c>
      <c r="K825" t="str">
        <f t="shared" si="319"/>
        <v>Inshore</v>
      </c>
      <c r="L825">
        <v>0</v>
      </c>
      <c r="M825">
        <f t="shared" si="312"/>
        <v>0</v>
      </c>
      <c r="N825">
        <f t="shared" si="320"/>
        <v>7.5485300417935386E-2</v>
      </c>
      <c r="O825">
        <f t="shared" si="321"/>
        <v>3.7705735362713981E-2</v>
      </c>
      <c r="P825">
        <v>0</v>
      </c>
      <c r="Q825">
        <f t="shared" si="322"/>
        <v>0</v>
      </c>
      <c r="R825">
        <v>0</v>
      </c>
      <c r="S825">
        <f t="shared" si="313"/>
        <v>0</v>
      </c>
      <c r="T825">
        <f t="shared" si="323"/>
        <v>0</v>
      </c>
      <c r="U825">
        <f t="shared" si="314"/>
        <v>6.3740777226593825E-2</v>
      </c>
      <c r="V825">
        <f t="shared" si="324"/>
        <v>0.84441310922369928</v>
      </c>
      <c r="W825">
        <f t="shared" si="315"/>
        <v>3.5503855944962449E-2</v>
      </c>
      <c r="X825">
        <f t="shared" si="325"/>
        <v>0.94160359434525442</v>
      </c>
      <c r="Y825">
        <v>6</v>
      </c>
      <c r="Z825">
        <f>Y825*'MRIP Selectivity'!$N$35</f>
        <v>3.7779565055221398E-2</v>
      </c>
      <c r="AA825">
        <f>Y825*'MRIP Selectivity'!$O$35</f>
        <v>3.7705735362713981E-2</v>
      </c>
      <c r="AB825">
        <f>Y825*'MRIP Selectivity'!$P$35</f>
        <v>5.4193027772513275E-3</v>
      </c>
      <c r="AC825">
        <v>0.74741255597723821</v>
      </c>
      <c r="AD825">
        <v>0.94160359434525442</v>
      </c>
      <c r="AE825">
        <v>1.3432654004296583</v>
      </c>
      <c r="AF825">
        <f t="shared" si="326"/>
        <v>2.8236921281631376E-2</v>
      </c>
      <c r="AG825">
        <f t="shared" si="327"/>
        <v>3.5503855944962449E-2</v>
      </c>
      <c r="AH825">
        <f t="shared" si="328"/>
        <v>7.2795619151340635E-3</v>
      </c>
      <c r="AI825">
        <f t="shared" si="329"/>
        <v>8.0904603195186719E-2</v>
      </c>
      <c r="AJ825">
        <f t="shared" si="330"/>
        <v>7.1020339141727895E-2</v>
      </c>
      <c r="AK825">
        <f t="shared" si="331"/>
        <v>4.3125038139965308E-2</v>
      </c>
      <c r="AL825">
        <f t="shared" si="332"/>
        <v>4.2783417860096512E-2</v>
      </c>
      <c r="AM825">
        <f t="shared" si="333"/>
        <v>6.3740777226593825E-2</v>
      </c>
      <c r="AN825">
        <f t="shared" si="334"/>
        <v>3.5503855944962449E-2</v>
      </c>
      <c r="AO825">
        <v>0</v>
      </c>
      <c r="AP825">
        <f t="shared" si="335"/>
        <v>7.5485300417935386E-2</v>
      </c>
      <c r="AQ825">
        <f t="shared" si="336"/>
        <v>3.7705735362713981E-2</v>
      </c>
      <c r="AR825">
        <v>6</v>
      </c>
      <c r="AS825">
        <f>AR825*'MRIP Selectivity'!$N$35</f>
        <v>3.7779565055221398E-2</v>
      </c>
      <c r="AT825">
        <f>AR825*'MRIP Selectivity'!$O$35</f>
        <v>3.7705735362713981E-2</v>
      </c>
      <c r="AU825">
        <f>AR825*'MRIP Selectivity'!$P$35</f>
        <v>5.4193027772513275E-3</v>
      </c>
      <c r="AV825">
        <v>4</v>
      </c>
      <c r="AW825">
        <f t="shared" si="337"/>
        <v>20</v>
      </c>
      <c r="AX825">
        <f t="shared" si="316"/>
        <v>0</v>
      </c>
      <c r="AY825">
        <f t="shared" si="317"/>
        <v>0</v>
      </c>
      <c r="AZ825">
        <f t="shared" si="318"/>
        <v>0</v>
      </c>
      <c r="BA825">
        <v>27.201840172000001</v>
      </c>
      <c r="BB825">
        <v>27.201840172000001</v>
      </c>
    </row>
    <row r="826" spans="1:54" x14ac:dyDescent="0.25">
      <c r="A826" t="s">
        <v>1913</v>
      </c>
      <c r="B826" t="s">
        <v>3</v>
      </c>
      <c r="C826">
        <v>2013</v>
      </c>
      <c r="D826">
        <v>3</v>
      </c>
      <c r="E826">
        <v>5</v>
      </c>
      <c r="F826" t="s">
        <v>1828</v>
      </c>
      <c r="G826" t="s">
        <v>1769</v>
      </c>
      <c r="H826" t="s">
        <v>1840</v>
      </c>
      <c r="I826" t="s">
        <v>1812</v>
      </c>
      <c r="J826" t="s">
        <v>1819</v>
      </c>
      <c r="K826" t="str">
        <f t="shared" si="319"/>
        <v>Offshore</v>
      </c>
      <c r="L826">
        <v>0</v>
      </c>
      <c r="M826">
        <f t="shared" si="312"/>
        <v>0</v>
      </c>
      <c r="N826">
        <f t="shared" si="320"/>
        <v>2.516176680597846E-2</v>
      </c>
      <c r="O826">
        <f t="shared" si="321"/>
        <v>1.2568578454237993E-2</v>
      </c>
      <c r="P826">
        <v>0</v>
      </c>
      <c r="Q826">
        <f t="shared" si="322"/>
        <v>0</v>
      </c>
      <c r="R826">
        <v>0</v>
      </c>
      <c r="S826">
        <f t="shared" si="313"/>
        <v>0</v>
      </c>
      <c r="T826">
        <f t="shared" si="323"/>
        <v>0</v>
      </c>
      <c r="U826">
        <f t="shared" si="314"/>
        <v>2.1246925742197942E-2</v>
      </c>
      <c r="V826">
        <f t="shared" si="324"/>
        <v>0.84441310922369939</v>
      </c>
      <c r="W826">
        <f t="shared" si="315"/>
        <v>1.1834618648320815E-2</v>
      </c>
      <c r="X826">
        <f t="shared" si="325"/>
        <v>0.94160359434525431</v>
      </c>
      <c r="Y826">
        <v>2</v>
      </c>
      <c r="Z826">
        <f>Y826*'MRIP Selectivity'!$N$35</f>
        <v>1.2593188351740467E-2</v>
      </c>
      <c r="AA826">
        <f>Y826*'MRIP Selectivity'!$O$35</f>
        <v>1.2568578454237993E-2</v>
      </c>
      <c r="AB826">
        <f>Y826*'MRIP Selectivity'!$P$35</f>
        <v>1.8064342590837759E-3</v>
      </c>
      <c r="AC826">
        <v>0.74741255597723821</v>
      </c>
      <c r="AD826">
        <v>0.94160359434525442</v>
      </c>
      <c r="AE826">
        <v>1.3432654004296583</v>
      </c>
      <c r="AF826">
        <f t="shared" si="326"/>
        <v>9.4123070938771265E-3</v>
      </c>
      <c r="AG826">
        <f t="shared" si="327"/>
        <v>1.1834618648320815E-2</v>
      </c>
      <c r="AH826">
        <f t="shared" si="328"/>
        <v>2.4265206383780212E-3</v>
      </c>
      <c r="AI826">
        <f t="shared" si="329"/>
        <v>2.6968201065062234E-2</v>
      </c>
      <c r="AJ826">
        <f t="shared" si="330"/>
        <v>2.3673446380575964E-2</v>
      </c>
      <c r="AK826">
        <f t="shared" si="331"/>
        <v>1.4375012713321769E-2</v>
      </c>
      <c r="AL826">
        <f t="shared" si="332"/>
        <v>1.4261139286698837E-2</v>
      </c>
      <c r="AM826">
        <f t="shared" si="333"/>
        <v>2.1246925742197942E-2</v>
      </c>
      <c r="AN826">
        <f t="shared" si="334"/>
        <v>1.1834618648320815E-2</v>
      </c>
      <c r="AO826">
        <v>0</v>
      </c>
      <c r="AP826">
        <f t="shared" si="335"/>
        <v>2.516176680597846E-2</v>
      </c>
      <c r="AQ826">
        <f t="shared" si="336"/>
        <v>1.2568578454237993E-2</v>
      </c>
      <c r="AR826">
        <v>2</v>
      </c>
      <c r="AS826">
        <f>AR826*'MRIP Selectivity'!$N$35</f>
        <v>1.2593188351740467E-2</v>
      </c>
      <c r="AT826">
        <f>AR826*'MRIP Selectivity'!$O$35</f>
        <v>1.2568578454237993E-2</v>
      </c>
      <c r="AU826">
        <f>AR826*'MRIP Selectivity'!$P$35</f>
        <v>1.8064342590837759E-3</v>
      </c>
      <c r="AV826">
        <v>8</v>
      </c>
      <c r="AW826">
        <f t="shared" si="337"/>
        <v>40</v>
      </c>
      <c r="AX826">
        <f t="shared" si="316"/>
        <v>0</v>
      </c>
      <c r="AY826">
        <f t="shared" si="317"/>
        <v>0</v>
      </c>
      <c r="AZ826">
        <f t="shared" si="318"/>
        <v>0</v>
      </c>
      <c r="BA826">
        <v>1375.328125</v>
      </c>
      <c r="BB826">
        <v>1375.328125</v>
      </c>
    </row>
    <row r="827" spans="1:54" x14ac:dyDescent="0.25">
      <c r="A827" t="s">
        <v>766</v>
      </c>
      <c r="B827" t="s">
        <v>3</v>
      </c>
      <c r="C827">
        <v>2013</v>
      </c>
      <c r="D827">
        <v>3</v>
      </c>
      <c r="E827">
        <v>5</v>
      </c>
      <c r="F827" t="s">
        <v>1828</v>
      </c>
      <c r="G827" t="s">
        <v>1769</v>
      </c>
      <c r="H827" t="s">
        <v>1840</v>
      </c>
      <c r="I827" t="s">
        <v>1812</v>
      </c>
      <c r="J827" t="s">
        <v>1819</v>
      </c>
      <c r="K827" t="str">
        <f t="shared" si="319"/>
        <v>Offshore</v>
      </c>
      <c r="L827">
        <v>0</v>
      </c>
      <c r="M827">
        <f t="shared" si="312"/>
        <v>0</v>
      </c>
      <c r="N827">
        <f t="shared" si="320"/>
        <v>0.15097060083587077</v>
      </c>
      <c r="O827">
        <f t="shared" si="321"/>
        <v>7.5411470725427962E-2</v>
      </c>
      <c r="P827">
        <v>0</v>
      </c>
      <c r="Q827">
        <f t="shared" si="322"/>
        <v>0</v>
      </c>
      <c r="R827">
        <v>0</v>
      </c>
      <c r="S827">
        <f t="shared" si="313"/>
        <v>0</v>
      </c>
      <c r="T827">
        <f t="shared" si="323"/>
        <v>0</v>
      </c>
      <c r="U827">
        <f t="shared" si="314"/>
        <v>0.12748155445318765</v>
      </c>
      <c r="V827">
        <f t="shared" si="324"/>
        <v>0.84441310922369928</v>
      </c>
      <c r="W827">
        <f t="shared" si="315"/>
        <v>7.1007711889924899E-2</v>
      </c>
      <c r="X827">
        <f t="shared" si="325"/>
        <v>0.94160359434525442</v>
      </c>
      <c r="Y827">
        <v>12</v>
      </c>
      <c r="Z827">
        <f>Y827*'MRIP Selectivity'!$N$35</f>
        <v>7.5559130110442796E-2</v>
      </c>
      <c r="AA827">
        <f>Y827*'MRIP Selectivity'!$O$35</f>
        <v>7.5411470725427962E-2</v>
      </c>
      <c r="AB827">
        <f>Y827*'MRIP Selectivity'!$P$35</f>
        <v>1.0838605554502655E-2</v>
      </c>
      <c r="AC827">
        <v>0.74741255597723821</v>
      </c>
      <c r="AD827">
        <v>0.94160359434525442</v>
      </c>
      <c r="AE827">
        <v>1.3432654004296583</v>
      </c>
      <c r="AF827">
        <f t="shared" si="326"/>
        <v>5.6473842563262752E-2</v>
      </c>
      <c r="AG827">
        <f t="shared" si="327"/>
        <v>7.1007711889924899E-2</v>
      </c>
      <c r="AH827">
        <f t="shared" si="328"/>
        <v>1.4559123830268127E-2</v>
      </c>
      <c r="AI827">
        <f t="shared" si="329"/>
        <v>0.16180920639037344</v>
      </c>
      <c r="AJ827">
        <f t="shared" si="330"/>
        <v>0.14204067828345579</v>
      </c>
      <c r="AK827">
        <f t="shared" si="331"/>
        <v>8.6250076279930615E-2</v>
      </c>
      <c r="AL827">
        <f t="shared" si="332"/>
        <v>8.5566835720193024E-2</v>
      </c>
      <c r="AM827">
        <f t="shared" si="333"/>
        <v>0.12748155445318765</v>
      </c>
      <c r="AN827">
        <f t="shared" si="334"/>
        <v>7.1007711889924899E-2</v>
      </c>
      <c r="AO827">
        <v>0</v>
      </c>
      <c r="AP827">
        <f t="shared" si="335"/>
        <v>0.15097060083587077</v>
      </c>
      <c r="AQ827">
        <f t="shared" si="336"/>
        <v>7.5411470725427962E-2</v>
      </c>
      <c r="AR827">
        <v>12</v>
      </c>
      <c r="AS827">
        <f>AR827*'MRIP Selectivity'!$N$35</f>
        <v>7.5559130110442796E-2</v>
      </c>
      <c r="AT827">
        <f>AR827*'MRIP Selectivity'!$O$35</f>
        <v>7.5411470725427962E-2</v>
      </c>
      <c r="AU827">
        <f>AR827*'MRIP Selectivity'!$P$35</f>
        <v>1.0838605554502655E-2</v>
      </c>
      <c r="AV827">
        <v>4</v>
      </c>
      <c r="AW827">
        <f t="shared" si="337"/>
        <v>20</v>
      </c>
      <c r="AX827">
        <f t="shared" si="316"/>
        <v>0</v>
      </c>
      <c r="AY827">
        <f t="shared" si="317"/>
        <v>0</v>
      </c>
      <c r="AZ827">
        <f t="shared" si="318"/>
        <v>0</v>
      </c>
      <c r="BA827">
        <v>1051.0785842</v>
      </c>
      <c r="BB827">
        <v>1051.0785842</v>
      </c>
    </row>
    <row r="828" spans="1:54" x14ac:dyDescent="0.25">
      <c r="A828" t="s">
        <v>767</v>
      </c>
      <c r="B828" t="s">
        <v>3</v>
      </c>
      <c r="C828">
        <v>2013</v>
      </c>
      <c r="D828">
        <v>3</v>
      </c>
      <c r="E828">
        <v>5</v>
      </c>
      <c r="F828" t="s">
        <v>1828</v>
      </c>
      <c r="G828" t="s">
        <v>1769</v>
      </c>
      <c r="H828" t="s">
        <v>1840</v>
      </c>
      <c r="I828" t="s">
        <v>1812</v>
      </c>
      <c r="J828" t="s">
        <v>1819</v>
      </c>
      <c r="K828" t="str">
        <f t="shared" si="319"/>
        <v>Offshore</v>
      </c>
      <c r="L828">
        <v>0</v>
      </c>
      <c r="M828">
        <f t="shared" si="312"/>
        <v>0</v>
      </c>
      <c r="N828">
        <f t="shared" si="320"/>
        <v>0.12580883402989229</v>
      </c>
      <c r="O828">
        <f t="shared" si="321"/>
        <v>6.2842892271189971E-2</v>
      </c>
      <c r="P828">
        <v>0</v>
      </c>
      <c r="Q828">
        <f t="shared" si="322"/>
        <v>0</v>
      </c>
      <c r="R828">
        <v>0</v>
      </c>
      <c r="S828">
        <f t="shared" si="313"/>
        <v>0</v>
      </c>
      <c r="T828">
        <f t="shared" si="323"/>
        <v>0</v>
      </c>
      <c r="U828">
        <f t="shared" si="314"/>
        <v>0.10623462871098971</v>
      </c>
      <c r="V828">
        <f t="shared" si="324"/>
        <v>0.84441310922369939</v>
      </c>
      <c r="W828">
        <f t="shared" si="315"/>
        <v>5.9173093241604087E-2</v>
      </c>
      <c r="X828">
        <f t="shared" si="325"/>
        <v>0.94160359434525442</v>
      </c>
      <c r="Y828">
        <v>10</v>
      </c>
      <c r="Z828">
        <f>Y828*'MRIP Selectivity'!$N$35</f>
        <v>6.2965941758702335E-2</v>
      </c>
      <c r="AA828">
        <f>Y828*'MRIP Selectivity'!$O$35</f>
        <v>6.2842892271189971E-2</v>
      </c>
      <c r="AB828">
        <f>Y828*'MRIP Selectivity'!$P$35</f>
        <v>9.0321712954188789E-3</v>
      </c>
      <c r="AC828">
        <v>0.74741255597723821</v>
      </c>
      <c r="AD828">
        <v>0.94160359434525442</v>
      </c>
      <c r="AE828">
        <v>1.3432654004296583</v>
      </c>
      <c r="AF828">
        <f t="shared" si="326"/>
        <v>4.7061535469385629E-2</v>
      </c>
      <c r="AG828">
        <f t="shared" si="327"/>
        <v>5.9173093241604087E-2</v>
      </c>
      <c r="AH828">
        <f t="shared" si="328"/>
        <v>1.2132603191890105E-2</v>
      </c>
      <c r="AI828">
        <f t="shared" si="329"/>
        <v>0.13484100532531118</v>
      </c>
      <c r="AJ828">
        <f t="shared" si="330"/>
        <v>0.11836723190287982</v>
      </c>
      <c r="AK828">
        <f t="shared" si="331"/>
        <v>7.1875063566608846E-2</v>
      </c>
      <c r="AL828">
        <f t="shared" si="332"/>
        <v>7.1305696433494187E-2</v>
      </c>
      <c r="AM828">
        <f t="shared" si="333"/>
        <v>0.10623462871098971</v>
      </c>
      <c r="AN828">
        <f t="shared" si="334"/>
        <v>5.9173093241604087E-2</v>
      </c>
      <c r="AO828">
        <v>0</v>
      </c>
      <c r="AP828">
        <f t="shared" si="335"/>
        <v>0.12580883402989229</v>
      </c>
      <c r="AQ828">
        <f t="shared" si="336"/>
        <v>6.2842892271189971E-2</v>
      </c>
      <c r="AR828">
        <v>10</v>
      </c>
      <c r="AS828">
        <f>AR828*'MRIP Selectivity'!$N$35</f>
        <v>6.2965941758702335E-2</v>
      </c>
      <c r="AT828">
        <f>AR828*'MRIP Selectivity'!$O$35</f>
        <v>6.2842892271189971E-2</v>
      </c>
      <c r="AU828">
        <f>AR828*'MRIP Selectivity'!$P$35</f>
        <v>9.0321712954188789E-3</v>
      </c>
      <c r="AV828">
        <v>9</v>
      </c>
      <c r="AW828">
        <f t="shared" si="337"/>
        <v>45</v>
      </c>
      <c r="AX828">
        <f t="shared" si="316"/>
        <v>0</v>
      </c>
      <c r="AY828">
        <f t="shared" si="317"/>
        <v>0</v>
      </c>
      <c r="AZ828">
        <f t="shared" si="318"/>
        <v>0</v>
      </c>
      <c r="BA828">
        <v>846.28940060000002</v>
      </c>
      <c r="BB828">
        <v>846.28940060000002</v>
      </c>
    </row>
    <row r="829" spans="1:54" x14ac:dyDescent="0.25">
      <c r="A829" t="s">
        <v>768</v>
      </c>
      <c r="B829" t="s">
        <v>3</v>
      </c>
      <c r="C829">
        <v>2013</v>
      </c>
      <c r="D829">
        <v>3</v>
      </c>
      <c r="E829">
        <v>6</v>
      </c>
      <c r="F829" t="s">
        <v>1862</v>
      </c>
      <c r="G829" t="s">
        <v>1769</v>
      </c>
      <c r="H829" t="s">
        <v>1811</v>
      </c>
      <c r="I829" t="s">
        <v>1812</v>
      </c>
      <c r="J829" t="s">
        <v>1767</v>
      </c>
      <c r="K829" t="str">
        <f t="shared" si="319"/>
        <v>Inshore</v>
      </c>
      <c r="L829">
        <v>0</v>
      </c>
      <c r="M829">
        <f t="shared" si="312"/>
        <v>0</v>
      </c>
      <c r="N829">
        <f t="shared" si="320"/>
        <v>0.15097060083587077</v>
      </c>
      <c r="O829">
        <f t="shared" si="321"/>
        <v>7.5411470725427962E-2</v>
      </c>
      <c r="P829">
        <v>0</v>
      </c>
      <c r="Q829">
        <f t="shared" si="322"/>
        <v>0</v>
      </c>
      <c r="R829">
        <v>0</v>
      </c>
      <c r="S829">
        <f t="shared" si="313"/>
        <v>0</v>
      </c>
      <c r="T829">
        <f t="shared" si="323"/>
        <v>0</v>
      </c>
      <c r="U829">
        <f t="shared" si="314"/>
        <v>0.12748155445318765</v>
      </c>
      <c r="V829">
        <f t="shared" si="324"/>
        <v>0.84441310922369928</v>
      </c>
      <c r="W829">
        <f t="shared" si="315"/>
        <v>7.1007711889924899E-2</v>
      </c>
      <c r="X829">
        <f t="shared" si="325"/>
        <v>0.94160359434525442</v>
      </c>
      <c r="Y829">
        <v>12</v>
      </c>
      <c r="Z829">
        <f>Y829*'MRIP Selectivity'!$N$35</f>
        <v>7.5559130110442796E-2</v>
      </c>
      <c r="AA829">
        <f>Y829*'MRIP Selectivity'!$O$35</f>
        <v>7.5411470725427962E-2</v>
      </c>
      <c r="AB829">
        <f>Y829*'MRIP Selectivity'!$P$35</f>
        <v>1.0838605554502655E-2</v>
      </c>
      <c r="AC829">
        <v>0.74741255597723821</v>
      </c>
      <c r="AD829">
        <v>0.94160359434525442</v>
      </c>
      <c r="AE829">
        <v>1.3432654004296583</v>
      </c>
      <c r="AF829">
        <f t="shared" si="326"/>
        <v>5.6473842563262752E-2</v>
      </c>
      <c r="AG829">
        <f t="shared" si="327"/>
        <v>7.1007711889924899E-2</v>
      </c>
      <c r="AH829">
        <f t="shared" si="328"/>
        <v>1.4559123830268127E-2</v>
      </c>
      <c r="AI829">
        <f t="shared" si="329"/>
        <v>0.16180920639037344</v>
      </c>
      <c r="AJ829">
        <f t="shared" si="330"/>
        <v>0.14204067828345579</v>
      </c>
      <c r="AK829">
        <f t="shared" si="331"/>
        <v>8.6250076279930615E-2</v>
      </c>
      <c r="AL829">
        <f t="shared" si="332"/>
        <v>8.5566835720193024E-2</v>
      </c>
      <c r="AM829">
        <f t="shared" si="333"/>
        <v>0.12748155445318765</v>
      </c>
      <c r="AN829">
        <f t="shared" si="334"/>
        <v>7.1007711889924899E-2</v>
      </c>
      <c r="AO829">
        <v>0</v>
      </c>
      <c r="AP829">
        <f t="shared" si="335"/>
        <v>0.15097060083587077</v>
      </c>
      <c r="AQ829">
        <f t="shared" si="336"/>
        <v>7.5411470725427962E-2</v>
      </c>
      <c r="AR829">
        <v>12</v>
      </c>
      <c r="AS829">
        <f>AR829*'MRIP Selectivity'!$N$35</f>
        <v>7.5559130110442796E-2</v>
      </c>
      <c r="AT829">
        <f>AR829*'MRIP Selectivity'!$O$35</f>
        <v>7.5411470725427962E-2</v>
      </c>
      <c r="AU829">
        <f>AR829*'MRIP Selectivity'!$P$35</f>
        <v>1.0838605554502655E-2</v>
      </c>
      <c r="AV829">
        <v>15</v>
      </c>
      <c r="AW829">
        <f t="shared" si="337"/>
        <v>75</v>
      </c>
      <c r="AX829">
        <f t="shared" si="316"/>
        <v>0</v>
      </c>
      <c r="AY829">
        <f t="shared" si="317"/>
        <v>0</v>
      </c>
      <c r="AZ829">
        <f t="shared" si="318"/>
        <v>0</v>
      </c>
      <c r="BA829">
        <v>271.62857556</v>
      </c>
      <c r="BB829">
        <v>271.62857556</v>
      </c>
    </row>
    <row r="830" spans="1:54" x14ac:dyDescent="0.25">
      <c r="A830" t="s">
        <v>769</v>
      </c>
      <c r="B830" t="s">
        <v>3</v>
      </c>
      <c r="C830">
        <v>2013</v>
      </c>
      <c r="D830">
        <v>3</v>
      </c>
      <c r="E830">
        <v>6</v>
      </c>
      <c r="F830" t="s">
        <v>1862</v>
      </c>
      <c r="G830" t="s">
        <v>1769</v>
      </c>
      <c r="H830" t="s">
        <v>1811</v>
      </c>
      <c r="I830" t="s">
        <v>1812</v>
      </c>
      <c r="J830" t="s">
        <v>1813</v>
      </c>
      <c r="K830" t="str">
        <f t="shared" si="319"/>
        <v>Inshore</v>
      </c>
      <c r="L830">
        <v>0</v>
      </c>
      <c r="M830">
        <f t="shared" si="312"/>
        <v>0</v>
      </c>
      <c r="N830">
        <f t="shared" si="320"/>
        <v>0.12580883402989229</v>
      </c>
      <c r="O830">
        <f t="shared" si="321"/>
        <v>6.2842892271189971E-2</v>
      </c>
      <c r="P830">
        <v>0</v>
      </c>
      <c r="Q830">
        <f t="shared" si="322"/>
        <v>0</v>
      </c>
      <c r="R830">
        <v>0</v>
      </c>
      <c r="S830">
        <f t="shared" si="313"/>
        <v>0</v>
      </c>
      <c r="T830">
        <f t="shared" si="323"/>
        <v>0</v>
      </c>
      <c r="U830">
        <f t="shared" si="314"/>
        <v>0.10623462871098971</v>
      </c>
      <c r="V830">
        <f t="shared" si="324"/>
        <v>0.84441310922369939</v>
      </c>
      <c r="W830">
        <f t="shared" si="315"/>
        <v>5.9173093241604087E-2</v>
      </c>
      <c r="X830">
        <f t="shared" si="325"/>
        <v>0.94160359434525442</v>
      </c>
      <c r="Y830">
        <v>10</v>
      </c>
      <c r="Z830">
        <f>Y830*'MRIP Selectivity'!$N$35</f>
        <v>6.2965941758702335E-2</v>
      </c>
      <c r="AA830">
        <f>Y830*'MRIP Selectivity'!$O$35</f>
        <v>6.2842892271189971E-2</v>
      </c>
      <c r="AB830">
        <f>Y830*'MRIP Selectivity'!$P$35</f>
        <v>9.0321712954188789E-3</v>
      </c>
      <c r="AC830">
        <v>0.74741255597723821</v>
      </c>
      <c r="AD830">
        <v>0.94160359434525442</v>
      </c>
      <c r="AE830">
        <v>1.3432654004296583</v>
      </c>
      <c r="AF830">
        <f t="shared" si="326"/>
        <v>4.7061535469385629E-2</v>
      </c>
      <c r="AG830">
        <f t="shared" si="327"/>
        <v>5.9173093241604087E-2</v>
      </c>
      <c r="AH830">
        <f t="shared" si="328"/>
        <v>1.2132603191890105E-2</v>
      </c>
      <c r="AI830">
        <f t="shared" si="329"/>
        <v>0.13484100532531118</v>
      </c>
      <c r="AJ830">
        <f t="shared" si="330"/>
        <v>0.11836723190287982</v>
      </c>
      <c r="AK830">
        <f t="shared" si="331"/>
        <v>7.1875063566608846E-2</v>
      </c>
      <c r="AL830">
        <f t="shared" si="332"/>
        <v>7.1305696433494187E-2</v>
      </c>
      <c r="AM830">
        <f t="shared" si="333"/>
        <v>0.10623462871098971</v>
      </c>
      <c r="AN830">
        <f t="shared" si="334"/>
        <v>5.9173093241604087E-2</v>
      </c>
      <c r="AO830">
        <v>0</v>
      </c>
      <c r="AP830">
        <f t="shared" si="335"/>
        <v>0.12580883402989229</v>
      </c>
      <c r="AQ830">
        <f t="shared" si="336"/>
        <v>6.2842892271189971E-2</v>
      </c>
      <c r="AR830">
        <v>10</v>
      </c>
      <c r="AS830">
        <f>AR830*'MRIP Selectivity'!$N$35</f>
        <v>6.2965941758702335E-2</v>
      </c>
      <c r="AT830">
        <f>AR830*'MRIP Selectivity'!$O$35</f>
        <v>6.2842892271189971E-2</v>
      </c>
      <c r="AU830">
        <f>AR830*'MRIP Selectivity'!$P$35</f>
        <v>9.0321712954188789E-3</v>
      </c>
      <c r="AV830">
        <v>4</v>
      </c>
      <c r="AW830">
        <f t="shared" si="337"/>
        <v>20</v>
      </c>
      <c r="AX830">
        <f t="shared" si="316"/>
        <v>0</v>
      </c>
      <c r="AY830">
        <f t="shared" si="317"/>
        <v>0</v>
      </c>
      <c r="AZ830">
        <f t="shared" si="318"/>
        <v>0</v>
      </c>
      <c r="BA830">
        <v>202.02369862</v>
      </c>
      <c r="BB830">
        <v>202.02369862</v>
      </c>
    </row>
    <row r="831" spans="1:54" x14ac:dyDescent="0.25">
      <c r="A831" t="s">
        <v>770</v>
      </c>
      <c r="B831" t="s">
        <v>3</v>
      </c>
      <c r="C831">
        <v>2013</v>
      </c>
      <c r="D831">
        <v>3</v>
      </c>
      <c r="E831">
        <v>6</v>
      </c>
      <c r="F831" t="s">
        <v>1862</v>
      </c>
      <c r="G831" t="s">
        <v>1769</v>
      </c>
      <c r="H831" t="s">
        <v>1811</v>
      </c>
      <c r="I831" t="s">
        <v>1812</v>
      </c>
      <c r="J831" t="s">
        <v>1813</v>
      </c>
      <c r="K831" t="str">
        <f t="shared" si="319"/>
        <v>Inshore</v>
      </c>
      <c r="L831">
        <v>0</v>
      </c>
      <c r="M831">
        <f t="shared" si="312"/>
        <v>0</v>
      </c>
      <c r="N831">
        <f t="shared" si="320"/>
        <v>0.17613236764184922</v>
      </c>
      <c r="O831">
        <f t="shared" si="321"/>
        <v>8.7980049179665953E-2</v>
      </c>
      <c r="P831">
        <v>0</v>
      </c>
      <c r="Q831">
        <f t="shared" si="322"/>
        <v>0</v>
      </c>
      <c r="R831">
        <v>0</v>
      </c>
      <c r="S831">
        <f t="shared" si="313"/>
        <v>0</v>
      </c>
      <c r="T831">
        <f t="shared" si="323"/>
        <v>0</v>
      </c>
      <c r="U831">
        <f t="shared" si="314"/>
        <v>0.14872848019538559</v>
      </c>
      <c r="V831">
        <f t="shared" si="324"/>
        <v>0.84441310922369928</v>
      </c>
      <c r="W831">
        <f t="shared" si="315"/>
        <v>8.2842330538245718E-2</v>
      </c>
      <c r="X831">
        <f t="shared" si="325"/>
        <v>0.94160359434525442</v>
      </c>
      <c r="Y831">
        <v>14</v>
      </c>
      <c r="Z831">
        <f>Y831*'MRIP Selectivity'!$N$35</f>
        <v>8.8152318462183271E-2</v>
      </c>
      <c r="AA831">
        <f>Y831*'MRIP Selectivity'!$O$35</f>
        <v>8.7980049179665953E-2</v>
      </c>
      <c r="AB831">
        <f>Y831*'MRIP Selectivity'!$P$35</f>
        <v>1.2645039813586431E-2</v>
      </c>
      <c r="AC831">
        <v>0.74741255597723821</v>
      </c>
      <c r="AD831">
        <v>0.94160359434525442</v>
      </c>
      <c r="AE831">
        <v>1.3432654004296583</v>
      </c>
      <c r="AF831">
        <f t="shared" si="326"/>
        <v>6.5886149657139889E-2</v>
      </c>
      <c r="AG831">
        <f t="shared" si="327"/>
        <v>8.2842330538245718E-2</v>
      </c>
      <c r="AH831">
        <f t="shared" si="328"/>
        <v>1.6985644468646147E-2</v>
      </c>
      <c r="AI831">
        <f t="shared" si="329"/>
        <v>0.18877740745543564</v>
      </c>
      <c r="AJ831">
        <f t="shared" si="330"/>
        <v>0.16571412466403174</v>
      </c>
      <c r="AK831">
        <f t="shared" si="331"/>
        <v>0.10062508899325238</v>
      </c>
      <c r="AL831">
        <f t="shared" si="332"/>
        <v>9.9827975006891861E-2</v>
      </c>
      <c r="AM831">
        <f t="shared" si="333"/>
        <v>0.14872848019538559</v>
      </c>
      <c r="AN831">
        <f t="shared" si="334"/>
        <v>8.2842330538245718E-2</v>
      </c>
      <c r="AO831">
        <v>0</v>
      </c>
      <c r="AP831">
        <f t="shared" si="335"/>
        <v>0.17613236764184922</v>
      </c>
      <c r="AQ831">
        <f t="shared" si="336"/>
        <v>8.7980049179665953E-2</v>
      </c>
      <c r="AR831">
        <v>14</v>
      </c>
      <c r="AS831">
        <f>AR831*'MRIP Selectivity'!$N$35</f>
        <v>8.8152318462183271E-2</v>
      </c>
      <c r="AT831">
        <f>AR831*'MRIP Selectivity'!$O$35</f>
        <v>8.7980049179665953E-2</v>
      </c>
      <c r="AU831">
        <f>AR831*'MRIP Selectivity'!$P$35</f>
        <v>1.2645039813586431E-2</v>
      </c>
      <c r="AV831">
        <v>9</v>
      </c>
      <c r="AW831">
        <f t="shared" si="337"/>
        <v>45</v>
      </c>
      <c r="AX831">
        <f t="shared" si="316"/>
        <v>0</v>
      </c>
      <c r="AY831">
        <f t="shared" si="317"/>
        <v>0</v>
      </c>
      <c r="AZ831">
        <f t="shared" si="318"/>
        <v>0</v>
      </c>
      <c r="BA831">
        <v>202.02369862</v>
      </c>
      <c r="BB831">
        <v>202.02369862</v>
      </c>
    </row>
    <row r="832" spans="1:54" x14ac:dyDescent="0.25">
      <c r="A832" t="s">
        <v>771</v>
      </c>
      <c r="B832" t="s">
        <v>3</v>
      </c>
      <c r="C832">
        <v>2013</v>
      </c>
      <c r="D832">
        <v>3</v>
      </c>
      <c r="E832">
        <v>6</v>
      </c>
      <c r="F832" t="s">
        <v>1862</v>
      </c>
      <c r="G832" t="s">
        <v>1769</v>
      </c>
      <c r="H832" t="s">
        <v>1811</v>
      </c>
      <c r="I832" t="s">
        <v>1812</v>
      </c>
      <c r="J832" t="s">
        <v>1767</v>
      </c>
      <c r="K832" t="str">
        <f t="shared" si="319"/>
        <v>Inshore</v>
      </c>
      <c r="L832">
        <v>0</v>
      </c>
      <c r="M832">
        <f t="shared" si="312"/>
        <v>0</v>
      </c>
      <c r="N832">
        <f t="shared" si="320"/>
        <v>5.0323533611956919E-2</v>
      </c>
      <c r="O832">
        <f t="shared" si="321"/>
        <v>2.5137156908475986E-2</v>
      </c>
      <c r="P832">
        <v>0</v>
      </c>
      <c r="Q832">
        <f t="shared" si="322"/>
        <v>0</v>
      </c>
      <c r="R832">
        <v>0</v>
      </c>
      <c r="S832">
        <f t="shared" si="313"/>
        <v>0</v>
      </c>
      <c r="T832">
        <f t="shared" si="323"/>
        <v>0</v>
      </c>
      <c r="U832">
        <f t="shared" si="314"/>
        <v>4.2493851484395884E-2</v>
      </c>
      <c r="V832">
        <f t="shared" si="324"/>
        <v>0.84441310922369939</v>
      </c>
      <c r="W832">
        <f t="shared" si="315"/>
        <v>2.3669237296641631E-2</v>
      </c>
      <c r="X832">
        <f t="shared" si="325"/>
        <v>0.94160359434525431</v>
      </c>
      <c r="Y832">
        <v>4</v>
      </c>
      <c r="Z832">
        <f>Y832*'MRIP Selectivity'!$N$35</f>
        <v>2.5186376703480933E-2</v>
      </c>
      <c r="AA832">
        <f>Y832*'MRIP Selectivity'!$O$35</f>
        <v>2.5137156908475986E-2</v>
      </c>
      <c r="AB832">
        <f>Y832*'MRIP Selectivity'!$P$35</f>
        <v>3.6128685181675518E-3</v>
      </c>
      <c r="AC832">
        <v>0.74741255597723821</v>
      </c>
      <c r="AD832">
        <v>0.94160359434525442</v>
      </c>
      <c r="AE832">
        <v>1.3432654004296583</v>
      </c>
      <c r="AF832">
        <f t="shared" si="326"/>
        <v>1.8824614187754253E-2</v>
      </c>
      <c r="AG832">
        <f t="shared" si="327"/>
        <v>2.3669237296641631E-2</v>
      </c>
      <c r="AH832">
        <f t="shared" si="328"/>
        <v>4.8530412767560423E-3</v>
      </c>
      <c r="AI832">
        <f t="shared" si="329"/>
        <v>5.3936402130124468E-2</v>
      </c>
      <c r="AJ832">
        <f t="shared" si="330"/>
        <v>4.7346892761151928E-2</v>
      </c>
      <c r="AK832">
        <f t="shared" si="331"/>
        <v>2.8750025426643538E-2</v>
      </c>
      <c r="AL832">
        <f t="shared" si="332"/>
        <v>2.8522278573397675E-2</v>
      </c>
      <c r="AM832">
        <f t="shared" si="333"/>
        <v>4.2493851484395884E-2</v>
      </c>
      <c r="AN832">
        <f t="shared" si="334"/>
        <v>2.3669237296641631E-2</v>
      </c>
      <c r="AO832">
        <v>0</v>
      </c>
      <c r="AP832">
        <f t="shared" si="335"/>
        <v>5.0323533611956919E-2</v>
      </c>
      <c r="AQ832">
        <f t="shared" si="336"/>
        <v>2.5137156908475986E-2</v>
      </c>
      <c r="AR832">
        <v>4</v>
      </c>
      <c r="AS832">
        <f>AR832*'MRIP Selectivity'!$N$35</f>
        <v>2.5186376703480933E-2</v>
      </c>
      <c r="AT832">
        <f>AR832*'MRIP Selectivity'!$O$35</f>
        <v>2.5137156908475986E-2</v>
      </c>
      <c r="AU832">
        <f>AR832*'MRIP Selectivity'!$P$35</f>
        <v>3.6128685181675518E-3</v>
      </c>
      <c r="AV832">
        <v>5</v>
      </c>
      <c r="AW832">
        <f t="shared" si="337"/>
        <v>25</v>
      </c>
      <c r="AX832">
        <f t="shared" si="316"/>
        <v>0</v>
      </c>
      <c r="AY832">
        <f t="shared" si="317"/>
        <v>0</v>
      </c>
      <c r="AZ832">
        <f t="shared" si="318"/>
        <v>0</v>
      </c>
      <c r="BA832">
        <v>619.65296026999999</v>
      </c>
      <c r="BB832">
        <v>619.65296026999999</v>
      </c>
    </row>
    <row r="833" spans="1:54" x14ac:dyDescent="0.25">
      <c r="A833" t="s">
        <v>772</v>
      </c>
      <c r="B833" t="s">
        <v>3</v>
      </c>
      <c r="C833">
        <v>2013</v>
      </c>
      <c r="D833">
        <v>3</v>
      </c>
      <c r="E833">
        <v>6</v>
      </c>
      <c r="F833" t="s">
        <v>1862</v>
      </c>
      <c r="G833" t="s">
        <v>1769</v>
      </c>
      <c r="H833" t="s">
        <v>1811</v>
      </c>
      <c r="I833" t="s">
        <v>1812</v>
      </c>
      <c r="J833" t="s">
        <v>1819</v>
      </c>
      <c r="K833" t="str">
        <f t="shared" si="319"/>
        <v>Offshore</v>
      </c>
      <c r="L833">
        <v>2</v>
      </c>
      <c r="M833">
        <f t="shared" si="312"/>
        <v>821.67665887999999</v>
      </c>
      <c r="N833">
        <f t="shared" si="320"/>
        <v>2.2516176680597844</v>
      </c>
      <c r="O833">
        <f t="shared" si="321"/>
        <v>2.1256857845423798</v>
      </c>
      <c r="P833">
        <v>27.677165354330707</v>
      </c>
      <c r="Q833">
        <f t="shared" si="322"/>
        <v>13.838582677165354</v>
      </c>
      <c r="R833">
        <v>2.5353160151260918</v>
      </c>
      <c r="S833">
        <f t="shared" si="313"/>
        <v>1041.6049962568813</v>
      </c>
      <c r="T833">
        <f t="shared" si="323"/>
        <v>1.2676580075630459</v>
      </c>
      <c r="U833">
        <f t="shared" si="314"/>
        <v>2.7477852725480716</v>
      </c>
      <c r="V833">
        <f t="shared" si="324"/>
        <v>1.2203605041507042</v>
      </c>
      <c r="W833">
        <f t="shared" si="315"/>
        <v>2.6536622016093001</v>
      </c>
      <c r="X833">
        <f t="shared" si="325"/>
        <v>1.2483793328751944</v>
      </c>
      <c r="Y833">
        <v>20</v>
      </c>
      <c r="Z833">
        <f>Y833*'MRIP Selectivity'!$N$35</f>
        <v>0.12593188351740467</v>
      </c>
      <c r="AA833">
        <f>Y833*'MRIP Selectivity'!$O$35</f>
        <v>0.12568578454237994</v>
      </c>
      <c r="AB833">
        <f>Y833*'MRIP Selectivity'!$P$35</f>
        <v>1.8064342590837758E-2</v>
      </c>
      <c r="AC833">
        <v>0.74741255597723821</v>
      </c>
      <c r="AD833">
        <v>0.94160359434525442</v>
      </c>
      <c r="AE833">
        <v>1.3432654004296583</v>
      </c>
      <c r="AF833">
        <f t="shared" si="326"/>
        <v>9.4123070938771258E-2</v>
      </c>
      <c r="AG833">
        <f t="shared" si="327"/>
        <v>0.11834618648320817</v>
      </c>
      <c r="AH833">
        <f t="shared" si="328"/>
        <v>2.426520638378021E-2</v>
      </c>
      <c r="AI833">
        <f t="shared" si="329"/>
        <v>0.26968201065062236</v>
      </c>
      <c r="AJ833">
        <f t="shared" si="330"/>
        <v>0.23673446380575963</v>
      </c>
      <c r="AK833">
        <f t="shared" si="331"/>
        <v>0.14375012713321769</v>
      </c>
      <c r="AL833">
        <f t="shared" si="332"/>
        <v>0.14261139286698837</v>
      </c>
      <c r="AM833">
        <f t="shared" si="333"/>
        <v>2.7477852725480716</v>
      </c>
      <c r="AN833">
        <f t="shared" si="334"/>
        <v>2.6536622016093001</v>
      </c>
      <c r="AO833">
        <v>2</v>
      </c>
      <c r="AP833">
        <f t="shared" si="335"/>
        <v>2.2516176680597844</v>
      </c>
      <c r="AQ833">
        <f t="shared" si="336"/>
        <v>2.1256857845423798</v>
      </c>
      <c r="AR833">
        <v>20</v>
      </c>
      <c r="AS833">
        <f>AR833*'MRIP Selectivity'!$N$35</f>
        <v>0.12593188351740467</v>
      </c>
      <c r="AT833">
        <f>AR833*'MRIP Selectivity'!$O$35</f>
        <v>0.12568578454237994</v>
      </c>
      <c r="AU833">
        <f>AR833*'MRIP Selectivity'!$P$35</f>
        <v>1.8064342590837758E-2</v>
      </c>
      <c r="AV833">
        <v>3</v>
      </c>
      <c r="AW833">
        <f t="shared" si="337"/>
        <v>15</v>
      </c>
      <c r="AX833">
        <f t="shared" si="316"/>
        <v>0</v>
      </c>
      <c r="AY833">
        <f t="shared" si="317"/>
        <v>0</v>
      </c>
      <c r="AZ833">
        <f t="shared" si="318"/>
        <v>0</v>
      </c>
      <c r="BA833">
        <v>410.83832944</v>
      </c>
      <c r="BB833">
        <v>410.83832944</v>
      </c>
    </row>
    <row r="834" spans="1:54" x14ac:dyDescent="0.25">
      <c r="A834" t="s">
        <v>773</v>
      </c>
      <c r="B834" t="s">
        <v>3</v>
      </c>
      <c r="C834">
        <v>2013</v>
      </c>
      <c r="D834">
        <v>3</v>
      </c>
      <c r="E834">
        <v>6</v>
      </c>
      <c r="F834" t="s">
        <v>1846</v>
      </c>
      <c r="G834" t="s">
        <v>1769</v>
      </c>
      <c r="H834" t="s">
        <v>1811</v>
      </c>
      <c r="I834" t="s">
        <v>1837</v>
      </c>
      <c r="J834" t="s">
        <v>1819</v>
      </c>
      <c r="K834" t="str">
        <f t="shared" si="319"/>
        <v>Offshore</v>
      </c>
      <c r="L834">
        <v>9.3333333333000006</v>
      </c>
      <c r="M834">
        <f t="shared" ref="M834:M897" si="338">L834*BA834</f>
        <v>518.12040217281628</v>
      </c>
      <c r="N834">
        <f t="shared" si="320"/>
        <v>9.6478554183747303</v>
      </c>
      <c r="O834">
        <f t="shared" si="321"/>
        <v>9.490440563977975</v>
      </c>
      <c r="P834">
        <v>142.90288713779529</v>
      </c>
      <c r="Q834">
        <f t="shared" si="322"/>
        <v>15.31102362196132</v>
      </c>
      <c r="R834">
        <v>18.055859272941472</v>
      </c>
      <c r="S834">
        <f t="shared" ref="S834:S897" si="339">R834*BA834</f>
        <v>1002.3331144398879</v>
      </c>
      <c r="T834">
        <f t="shared" si="323"/>
        <v>1.9345563506792096</v>
      </c>
      <c r="U834">
        <f t="shared" ref="U834:U897" si="340">IF(AX834=1,R834+AF834+AG834+AH834,R834+AF834+AG834)</f>
        <v>18.321445844718948</v>
      </c>
      <c r="V834">
        <f t="shared" si="324"/>
        <v>1.8990174551978685</v>
      </c>
      <c r="W834">
        <f t="shared" ref="W834:W897" si="341">IF(AX834=1,R834+AG834+AH834,R834+AG834)</f>
        <v>18.203792006045482</v>
      </c>
      <c r="X834">
        <f t="shared" si="325"/>
        <v>1.9181187515298292</v>
      </c>
      <c r="Y834">
        <v>25</v>
      </c>
      <c r="Z834">
        <f>Y834*'MRIP Selectivity'!$N$35</f>
        <v>0.15741485439675584</v>
      </c>
      <c r="AA834">
        <f>Y834*'MRIP Selectivity'!$O$35</f>
        <v>0.15710723067797491</v>
      </c>
      <c r="AB834">
        <f>Y834*'MRIP Selectivity'!$P$35</f>
        <v>2.2580428238547199E-2</v>
      </c>
      <c r="AC834">
        <v>0.74741255597723821</v>
      </c>
      <c r="AD834">
        <v>0.94160359434525442</v>
      </c>
      <c r="AE834">
        <v>1.3432654004296583</v>
      </c>
      <c r="AF834">
        <f t="shared" si="326"/>
        <v>0.11765383867346407</v>
      </c>
      <c r="AG834">
        <f t="shared" si="327"/>
        <v>0.1479327331040102</v>
      </c>
      <c r="AH834">
        <f t="shared" si="328"/>
        <v>3.0331507979725267E-2</v>
      </c>
      <c r="AI834">
        <f t="shared" si="329"/>
        <v>0.33710251331327801</v>
      </c>
      <c r="AJ834">
        <f t="shared" si="330"/>
        <v>0.29591807975719953</v>
      </c>
      <c r="AK834">
        <f t="shared" si="331"/>
        <v>0.17968765891652211</v>
      </c>
      <c r="AL834">
        <f t="shared" si="332"/>
        <v>0.17826424108373545</v>
      </c>
      <c r="AM834">
        <f t="shared" si="333"/>
        <v>18.321445844718948</v>
      </c>
      <c r="AN834">
        <f t="shared" si="334"/>
        <v>18.203792006045482</v>
      </c>
      <c r="AO834">
        <v>28</v>
      </c>
      <c r="AP834">
        <f t="shared" si="335"/>
        <v>28.314522085074731</v>
      </c>
      <c r="AQ834">
        <f t="shared" si="336"/>
        <v>28.157107230677976</v>
      </c>
      <c r="AR834">
        <v>25</v>
      </c>
      <c r="AS834">
        <f>AR834*'MRIP Selectivity'!$N$35</f>
        <v>0.15741485439675584</v>
      </c>
      <c r="AT834">
        <f>AR834*'MRIP Selectivity'!$O$35</f>
        <v>0.15710723067797491</v>
      </c>
      <c r="AU834">
        <f>AR834*'MRIP Selectivity'!$P$35</f>
        <v>2.2580428238547199E-2</v>
      </c>
      <c r="AV834">
        <v>12</v>
      </c>
      <c r="AW834">
        <f t="shared" si="337"/>
        <v>60</v>
      </c>
      <c r="AX834">
        <f t="shared" ref="AX834:AX897" si="342">IF(AO834&gt;=AW834,1,0)</f>
        <v>0</v>
      </c>
      <c r="AY834">
        <f t="shared" ref="AY834:AY897" si="343">IF(AP834&gt;=AW834,1,0)</f>
        <v>0</v>
      </c>
      <c r="AZ834">
        <f t="shared" ref="AZ834:AZ897" si="344">IF(AQ834&gt;=AW834,1,0)</f>
        <v>0</v>
      </c>
      <c r="BA834">
        <v>55.512900233000003</v>
      </c>
      <c r="BB834">
        <v>55.512900233000003</v>
      </c>
    </row>
    <row r="835" spans="1:54" x14ac:dyDescent="0.25">
      <c r="A835" t="s">
        <v>774</v>
      </c>
      <c r="B835" t="s">
        <v>3</v>
      </c>
      <c r="C835">
        <v>2013</v>
      </c>
      <c r="D835">
        <v>3</v>
      </c>
      <c r="E835">
        <v>6</v>
      </c>
      <c r="F835" t="s">
        <v>1846</v>
      </c>
      <c r="G835" t="s">
        <v>1769</v>
      </c>
      <c r="H835" t="s">
        <v>1811</v>
      </c>
      <c r="I835" t="s">
        <v>1837</v>
      </c>
      <c r="J835" t="s">
        <v>1819</v>
      </c>
      <c r="K835" t="str">
        <f t="shared" ref="K835:K898" si="345">IF(J835="Federal","Offshore","Inshore")</f>
        <v>Offshore</v>
      </c>
      <c r="L835">
        <v>12.666666666999999</v>
      </c>
      <c r="M835">
        <f t="shared" si="338"/>
        <v>351.58170147858544</v>
      </c>
      <c r="N835">
        <f t="shared" ref="N835:N898" si="346">L835+Z835+AA835</f>
        <v>12.867960801447827</v>
      </c>
      <c r="O835">
        <f t="shared" ref="O835:O898" si="347">L835+AA835</f>
        <v>12.767215294633903</v>
      </c>
      <c r="P835">
        <v>188.78890138582676</v>
      </c>
      <c r="Q835">
        <f t="shared" ref="Q835:Q898" si="348">IF(L835=0,0,P835/L835)</f>
        <v>14.904386951120419</v>
      </c>
      <c r="R835">
        <v>24.035635678792389</v>
      </c>
      <c r="S835">
        <f t="shared" si="339"/>
        <v>667.14392272475072</v>
      </c>
      <c r="T835">
        <f t="shared" ref="T835:T898" si="349">IF(L835=0,0,R835/L835)</f>
        <v>1.8975501851178846</v>
      </c>
      <c r="U835">
        <f t="shared" si="340"/>
        <v>24.205611084729973</v>
      </c>
      <c r="V835">
        <f t="shared" ref="V835:V898" si="350">U835/N835</f>
        <v>1.8810759108006065</v>
      </c>
      <c r="W835">
        <f t="shared" si="341"/>
        <v>24.130312627978956</v>
      </c>
      <c r="X835">
        <f t="shared" ref="X835:X898" si="351">W835/O835</f>
        <v>1.8900215960265818</v>
      </c>
      <c r="Y835">
        <v>16</v>
      </c>
      <c r="Z835">
        <f>Y835*'MRIP Selectivity'!$N$35</f>
        <v>0.10074550681392373</v>
      </c>
      <c r="AA835">
        <f>Y835*'MRIP Selectivity'!$O$35</f>
        <v>0.10054862763390394</v>
      </c>
      <c r="AB835">
        <f>Y835*'MRIP Selectivity'!$P$35</f>
        <v>1.4451474072670207E-2</v>
      </c>
      <c r="AC835">
        <v>0.74741255597723821</v>
      </c>
      <c r="AD835">
        <v>0.94160359434525442</v>
      </c>
      <c r="AE835">
        <v>1.3432654004296583</v>
      </c>
      <c r="AF835">
        <f t="shared" ref="AF835:AF898" si="352">Z835*AC835</f>
        <v>7.5298456751017012E-2</v>
      </c>
      <c r="AG835">
        <f t="shared" ref="AG835:AG898" si="353">AA835*AD835</f>
        <v>9.4676949186566522E-2</v>
      </c>
      <c r="AH835">
        <f t="shared" ref="AH835:AH898" si="354">AB835*AE835</f>
        <v>1.9412165107024169E-2</v>
      </c>
      <c r="AI835">
        <f t="shared" ref="AI835:AI898" si="355">Z835+AA835+AB835</f>
        <v>0.21574560852049787</v>
      </c>
      <c r="AJ835">
        <f t="shared" ref="AJ835:AJ898" si="356">AF835+AG835+AH835</f>
        <v>0.18938757104460771</v>
      </c>
      <c r="AK835">
        <f t="shared" ref="AK835:AK898" si="357">AA835+AB835</f>
        <v>0.11500010170657415</v>
      </c>
      <c r="AL835">
        <f t="shared" ref="AL835:AL898" si="358">AG835+AH835</f>
        <v>0.1140891142935907</v>
      </c>
      <c r="AM835">
        <f t="shared" ref="AM835:AM898" si="359">R835+AF835+AG835</f>
        <v>24.205611084729973</v>
      </c>
      <c r="AN835">
        <f t="shared" ref="AN835:AN898" si="360">R835+AG835</f>
        <v>24.130312627978956</v>
      </c>
      <c r="AO835">
        <v>19</v>
      </c>
      <c r="AP835">
        <f t="shared" ref="AP835:AP898" si="361">AO835+AS835+AT835</f>
        <v>19.201294134447828</v>
      </c>
      <c r="AQ835">
        <f t="shared" ref="AQ835:AQ898" si="362">AO835+AT835</f>
        <v>19.100548627633906</v>
      </c>
      <c r="AR835">
        <v>16</v>
      </c>
      <c r="AS835">
        <f>AR835*'MRIP Selectivity'!$N$35</f>
        <v>0.10074550681392373</v>
      </c>
      <c r="AT835">
        <f>AR835*'MRIP Selectivity'!$O$35</f>
        <v>0.10054862763390394</v>
      </c>
      <c r="AU835">
        <f>AR835*'MRIP Selectivity'!$P$35</f>
        <v>1.4451474072670207E-2</v>
      </c>
      <c r="AV835">
        <v>24</v>
      </c>
      <c r="AW835">
        <f t="shared" ref="AW835:AW898" si="363">AV835*5</f>
        <v>120</v>
      </c>
      <c r="AX835">
        <f t="shared" si="342"/>
        <v>0</v>
      </c>
      <c r="AY835">
        <f t="shared" si="343"/>
        <v>0</v>
      </c>
      <c r="AZ835">
        <f t="shared" si="344"/>
        <v>0</v>
      </c>
      <c r="BA835">
        <v>27.756450116</v>
      </c>
      <c r="BB835">
        <v>27.756450116</v>
      </c>
    </row>
    <row r="836" spans="1:54" x14ac:dyDescent="0.25">
      <c r="A836" t="s">
        <v>775</v>
      </c>
      <c r="B836" t="s">
        <v>3</v>
      </c>
      <c r="C836">
        <v>2013</v>
      </c>
      <c r="D836">
        <v>3</v>
      </c>
      <c r="E836">
        <v>6</v>
      </c>
      <c r="F836" t="s">
        <v>1835</v>
      </c>
      <c r="G836" t="s">
        <v>1769</v>
      </c>
      <c r="H836" t="s">
        <v>1811</v>
      </c>
      <c r="I836" t="s">
        <v>1812</v>
      </c>
      <c r="J836" t="s">
        <v>1813</v>
      </c>
      <c r="K836" t="str">
        <f t="shared" si="345"/>
        <v>Inshore</v>
      </c>
      <c r="L836">
        <v>0</v>
      </c>
      <c r="M836">
        <f t="shared" si="338"/>
        <v>0</v>
      </c>
      <c r="N836">
        <f t="shared" si="346"/>
        <v>0.10064706722391384</v>
      </c>
      <c r="O836">
        <f t="shared" si="347"/>
        <v>5.0274313816951972E-2</v>
      </c>
      <c r="P836">
        <v>0</v>
      </c>
      <c r="Q836">
        <f t="shared" si="348"/>
        <v>0</v>
      </c>
      <c r="R836">
        <v>0</v>
      </c>
      <c r="S836">
        <f t="shared" si="339"/>
        <v>0</v>
      </c>
      <c r="T836">
        <f t="shared" si="349"/>
        <v>0</v>
      </c>
      <c r="U836">
        <f t="shared" si="340"/>
        <v>8.4987702968791767E-2</v>
      </c>
      <c r="V836">
        <f t="shared" si="350"/>
        <v>0.84441310922369939</v>
      </c>
      <c r="W836">
        <f t="shared" si="341"/>
        <v>4.7338474593283261E-2</v>
      </c>
      <c r="X836">
        <f t="shared" si="351"/>
        <v>0.94160359434525431</v>
      </c>
      <c r="Y836">
        <v>8</v>
      </c>
      <c r="Z836">
        <f>Y836*'MRIP Selectivity'!$N$35</f>
        <v>5.0372753406961866E-2</v>
      </c>
      <c r="AA836">
        <f>Y836*'MRIP Selectivity'!$O$35</f>
        <v>5.0274313816951972E-2</v>
      </c>
      <c r="AB836">
        <f>Y836*'MRIP Selectivity'!$P$35</f>
        <v>7.2257370363351036E-3</v>
      </c>
      <c r="AC836">
        <v>0.74741255597723821</v>
      </c>
      <c r="AD836">
        <v>0.94160359434525442</v>
      </c>
      <c r="AE836">
        <v>1.3432654004296583</v>
      </c>
      <c r="AF836">
        <f t="shared" si="352"/>
        <v>3.7649228375508506E-2</v>
      </c>
      <c r="AG836">
        <f t="shared" si="353"/>
        <v>4.7338474593283261E-2</v>
      </c>
      <c r="AH836">
        <f t="shared" si="354"/>
        <v>9.7060825535120847E-3</v>
      </c>
      <c r="AI836">
        <f t="shared" si="355"/>
        <v>0.10787280426024894</v>
      </c>
      <c r="AJ836">
        <f t="shared" si="356"/>
        <v>9.4693785522303855E-2</v>
      </c>
      <c r="AK836">
        <f t="shared" si="357"/>
        <v>5.7500050853287077E-2</v>
      </c>
      <c r="AL836">
        <f t="shared" si="358"/>
        <v>5.7044557146795349E-2</v>
      </c>
      <c r="AM836">
        <f t="shared" si="359"/>
        <v>8.4987702968791767E-2</v>
      </c>
      <c r="AN836">
        <f t="shared" si="360"/>
        <v>4.7338474593283261E-2</v>
      </c>
      <c r="AO836">
        <v>0</v>
      </c>
      <c r="AP836">
        <f t="shared" si="361"/>
        <v>0.10064706722391384</v>
      </c>
      <c r="AQ836">
        <f t="shared" si="362"/>
        <v>5.0274313816951972E-2</v>
      </c>
      <c r="AR836">
        <v>8</v>
      </c>
      <c r="AS836">
        <f>AR836*'MRIP Selectivity'!$N$35</f>
        <v>5.0372753406961866E-2</v>
      </c>
      <c r="AT836">
        <f>AR836*'MRIP Selectivity'!$O$35</f>
        <v>5.0274313816951972E-2</v>
      </c>
      <c r="AU836">
        <f>AR836*'MRIP Selectivity'!$P$35</f>
        <v>7.2257370363351036E-3</v>
      </c>
      <c r="AV836">
        <v>12</v>
      </c>
      <c r="AW836">
        <f t="shared" si="363"/>
        <v>60</v>
      </c>
      <c r="AX836">
        <f t="shared" si="342"/>
        <v>0</v>
      </c>
      <c r="AY836">
        <f t="shared" si="343"/>
        <v>0</v>
      </c>
      <c r="AZ836">
        <f t="shared" si="344"/>
        <v>0</v>
      </c>
      <c r="BA836">
        <v>194.33900593000001</v>
      </c>
      <c r="BB836">
        <v>194.33900593000001</v>
      </c>
    </row>
    <row r="837" spans="1:54" x14ac:dyDescent="0.25">
      <c r="A837" t="s">
        <v>776</v>
      </c>
      <c r="B837" t="s">
        <v>3</v>
      </c>
      <c r="C837">
        <v>2013</v>
      </c>
      <c r="D837">
        <v>3</v>
      </c>
      <c r="E837">
        <v>6</v>
      </c>
      <c r="F837" t="s">
        <v>1834</v>
      </c>
      <c r="G837" t="s">
        <v>1769</v>
      </c>
      <c r="H837" t="s">
        <v>1811</v>
      </c>
      <c r="I837" t="s">
        <v>1812</v>
      </c>
      <c r="J837" t="s">
        <v>1813</v>
      </c>
      <c r="K837" t="str">
        <f t="shared" si="345"/>
        <v>Inshore</v>
      </c>
      <c r="L837">
        <v>0</v>
      </c>
      <c r="M837">
        <f t="shared" si="338"/>
        <v>0</v>
      </c>
      <c r="N837">
        <f t="shared" si="346"/>
        <v>1.258088340298923E-2</v>
      </c>
      <c r="O837">
        <f t="shared" si="347"/>
        <v>6.2842892271189965E-3</v>
      </c>
      <c r="P837">
        <v>0</v>
      </c>
      <c r="Q837">
        <f t="shared" si="348"/>
        <v>0</v>
      </c>
      <c r="R837">
        <v>0</v>
      </c>
      <c r="S837">
        <f t="shared" si="339"/>
        <v>0</v>
      </c>
      <c r="T837">
        <f t="shared" si="349"/>
        <v>0</v>
      </c>
      <c r="U837">
        <f t="shared" si="340"/>
        <v>1.0623462871098971E-2</v>
      </c>
      <c r="V837">
        <f t="shared" si="350"/>
        <v>0.84441310922369939</v>
      </c>
      <c r="W837">
        <f t="shared" si="341"/>
        <v>5.9173093241604077E-3</v>
      </c>
      <c r="X837">
        <f t="shared" si="351"/>
        <v>0.94160359434525431</v>
      </c>
      <c r="Y837">
        <v>1</v>
      </c>
      <c r="Z837">
        <f>Y837*'MRIP Selectivity'!$N$35</f>
        <v>6.2965941758702333E-3</v>
      </c>
      <c r="AA837">
        <f>Y837*'MRIP Selectivity'!$O$35</f>
        <v>6.2842892271189965E-3</v>
      </c>
      <c r="AB837">
        <f>Y837*'MRIP Selectivity'!$P$35</f>
        <v>9.0321712954188795E-4</v>
      </c>
      <c r="AC837">
        <v>0.74741255597723821</v>
      </c>
      <c r="AD837">
        <v>0.94160359434525442</v>
      </c>
      <c r="AE837">
        <v>1.3432654004296583</v>
      </c>
      <c r="AF837">
        <f t="shared" si="352"/>
        <v>4.7061535469385633E-3</v>
      </c>
      <c r="AG837">
        <f t="shared" si="353"/>
        <v>5.9173093241604077E-3</v>
      </c>
      <c r="AH837">
        <f t="shared" si="354"/>
        <v>1.2132603191890106E-3</v>
      </c>
      <c r="AI837">
        <f t="shared" si="355"/>
        <v>1.3484100532531117E-2</v>
      </c>
      <c r="AJ837">
        <f t="shared" si="356"/>
        <v>1.1836723190287982E-2</v>
      </c>
      <c r="AK837">
        <f t="shared" si="357"/>
        <v>7.1875063566608846E-3</v>
      </c>
      <c r="AL837">
        <f t="shared" si="358"/>
        <v>7.1305696433494187E-3</v>
      </c>
      <c r="AM837">
        <f t="shared" si="359"/>
        <v>1.0623462871098971E-2</v>
      </c>
      <c r="AN837">
        <f t="shared" si="360"/>
        <v>5.9173093241604077E-3</v>
      </c>
      <c r="AO837">
        <v>0</v>
      </c>
      <c r="AP837">
        <f t="shared" si="361"/>
        <v>1.258088340298923E-2</v>
      </c>
      <c r="AQ837">
        <f t="shared" si="362"/>
        <v>6.2842892271189965E-3</v>
      </c>
      <c r="AR837">
        <v>1</v>
      </c>
      <c r="AS837">
        <f>AR837*'MRIP Selectivity'!$N$35</f>
        <v>6.2965941758702333E-3</v>
      </c>
      <c r="AT837">
        <f>AR837*'MRIP Selectivity'!$O$35</f>
        <v>6.2842892271189965E-3</v>
      </c>
      <c r="AU837">
        <f>AR837*'MRIP Selectivity'!$P$35</f>
        <v>9.0321712954188795E-4</v>
      </c>
      <c r="AV837">
        <v>2</v>
      </c>
      <c r="AW837">
        <f t="shared" si="363"/>
        <v>10</v>
      </c>
      <c r="AX837">
        <f t="shared" si="342"/>
        <v>0</v>
      </c>
      <c r="AY837">
        <f t="shared" si="343"/>
        <v>0</v>
      </c>
      <c r="AZ837">
        <f t="shared" si="344"/>
        <v>0</v>
      </c>
      <c r="BA837">
        <v>143.98498384999999</v>
      </c>
      <c r="BB837">
        <v>143.98498384999999</v>
      </c>
    </row>
    <row r="838" spans="1:54" x14ac:dyDescent="0.25">
      <c r="A838" t="s">
        <v>777</v>
      </c>
      <c r="B838" t="s">
        <v>3</v>
      </c>
      <c r="C838">
        <v>2013</v>
      </c>
      <c r="D838">
        <v>3</v>
      </c>
      <c r="E838">
        <v>6</v>
      </c>
      <c r="F838" t="s">
        <v>1834</v>
      </c>
      <c r="G838" t="s">
        <v>1769</v>
      </c>
      <c r="H838" t="s">
        <v>1811</v>
      </c>
      <c r="I838" t="s">
        <v>1812</v>
      </c>
      <c r="J838" t="s">
        <v>1819</v>
      </c>
      <c r="K838" t="str">
        <f t="shared" si="345"/>
        <v>Offshore</v>
      </c>
      <c r="L838">
        <v>3.0831659306999999</v>
      </c>
      <c r="M838">
        <f t="shared" si="338"/>
        <v>443.92959673870968</v>
      </c>
      <c r="N838">
        <f t="shared" si="346"/>
        <v>3.712210100849461</v>
      </c>
      <c r="O838">
        <f t="shared" si="347"/>
        <v>3.3973803920559495</v>
      </c>
      <c r="P838">
        <v>42.565492901574807</v>
      </c>
      <c r="Q838">
        <f t="shared" si="348"/>
        <v>13.805774278230547</v>
      </c>
      <c r="R838">
        <v>3.9650434587336645</v>
      </c>
      <c r="S838">
        <f t="shared" si="339"/>
        <v>570.90671837031482</v>
      </c>
      <c r="T838">
        <f t="shared" si="349"/>
        <v>1.2860298627629956</v>
      </c>
      <c r="U838">
        <f t="shared" si="340"/>
        <v>4.4962166022886132</v>
      </c>
      <c r="V838">
        <f t="shared" si="350"/>
        <v>1.2111966941902745</v>
      </c>
      <c r="W838">
        <f t="shared" si="341"/>
        <v>4.2609089249416847</v>
      </c>
      <c r="X838">
        <f t="shared" si="351"/>
        <v>1.2541748150736705</v>
      </c>
      <c r="Y838">
        <v>50</v>
      </c>
      <c r="Z838">
        <f>Y838*'MRIP Selectivity'!$N$35</f>
        <v>0.31482970879351169</v>
      </c>
      <c r="AA838">
        <f>Y838*'MRIP Selectivity'!$O$35</f>
        <v>0.31421446135594983</v>
      </c>
      <c r="AB838">
        <f>Y838*'MRIP Selectivity'!$P$35</f>
        <v>4.5160856477094398E-2</v>
      </c>
      <c r="AC838">
        <v>0.74741255597723821</v>
      </c>
      <c r="AD838">
        <v>0.94160359434525442</v>
      </c>
      <c r="AE838">
        <v>1.3432654004296583</v>
      </c>
      <c r="AF838">
        <f t="shared" si="352"/>
        <v>0.23530767734692815</v>
      </c>
      <c r="AG838">
        <f t="shared" si="353"/>
        <v>0.2958654662080204</v>
      </c>
      <c r="AH838">
        <f t="shared" si="354"/>
        <v>6.0663015959450534E-2</v>
      </c>
      <c r="AI838">
        <f t="shared" si="355"/>
        <v>0.67420502662655601</v>
      </c>
      <c r="AJ838">
        <f t="shared" si="356"/>
        <v>0.59183615951439905</v>
      </c>
      <c r="AK838">
        <f t="shared" si="357"/>
        <v>0.35937531783304422</v>
      </c>
      <c r="AL838">
        <f t="shared" si="358"/>
        <v>0.35652848216747091</v>
      </c>
      <c r="AM838">
        <f t="shared" si="359"/>
        <v>4.4962166022886132</v>
      </c>
      <c r="AN838">
        <f t="shared" si="360"/>
        <v>4.2609089249416847</v>
      </c>
      <c r="AO838">
        <v>3</v>
      </c>
      <c r="AP838">
        <f t="shared" si="361"/>
        <v>3.6290441701494611</v>
      </c>
      <c r="AQ838">
        <f t="shared" si="362"/>
        <v>3.3142144613559497</v>
      </c>
      <c r="AR838">
        <v>50</v>
      </c>
      <c r="AS838">
        <f>AR838*'MRIP Selectivity'!$N$35</f>
        <v>0.31482970879351169</v>
      </c>
      <c r="AT838">
        <f>AR838*'MRIP Selectivity'!$O$35</f>
        <v>0.31421446135594983</v>
      </c>
      <c r="AU838">
        <f>AR838*'MRIP Selectivity'!$P$35</f>
        <v>4.5160856477094398E-2</v>
      </c>
      <c r="AV838">
        <v>4</v>
      </c>
      <c r="AW838">
        <f t="shared" si="363"/>
        <v>20</v>
      </c>
      <c r="AX838">
        <f t="shared" si="342"/>
        <v>0</v>
      </c>
      <c r="AY838">
        <f t="shared" si="343"/>
        <v>0</v>
      </c>
      <c r="AZ838">
        <f t="shared" si="344"/>
        <v>0</v>
      </c>
      <c r="BA838">
        <v>143.98498384999999</v>
      </c>
      <c r="BB838">
        <v>143.98498384999999</v>
      </c>
    </row>
    <row r="839" spans="1:54" x14ac:dyDescent="0.25">
      <c r="A839" t="s">
        <v>778</v>
      </c>
      <c r="B839" t="s">
        <v>3</v>
      </c>
      <c r="C839">
        <v>2013</v>
      </c>
      <c r="D839">
        <v>4</v>
      </c>
      <c r="E839">
        <v>7</v>
      </c>
      <c r="F839" t="s">
        <v>1851</v>
      </c>
      <c r="G839" t="s">
        <v>1769</v>
      </c>
      <c r="H839" t="s">
        <v>1811</v>
      </c>
      <c r="I839" t="s">
        <v>1824</v>
      </c>
      <c r="J839" t="s">
        <v>1767</v>
      </c>
      <c r="K839" t="str">
        <f t="shared" si="345"/>
        <v>Inshore</v>
      </c>
      <c r="L839">
        <v>1.1258992806000001</v>
      </c>
      <c r="M839">
        <f t="shared" si="338"/>
        <v>992.77398330494964</v>
      </c>
      <c r="N839">
        <f t="shared" si="346"/>
        <v>1.1258992806000001</v>
      </c>
      <c r="O839">
        <f t="shared" si="347"/>
        <v>1.1258992806000001</v>
      </c>
      <c r="P839">
        <v>13.386676485433069</v>
      </c>
      <c r="Q839">
        <f t="shared" si="348"/>
        <v>11.889763779135919</v>
      </c>
      <c r="R839">
        <v>0.86876405835486159</v>
      </c>
      <c r="S839">
        <f t="shared" si="339"/>
        <v>766.04219367251414</v>
      </c>
      <c r="T839">
        <f t="shared" si="349"/>
        <v>0.77161791762749043</v>
      </c>
      <c r="U839">
        <f t="shared" si="340"/>
        <v>0.86876405835486159</v>
      </c>
      <c r="V839">
        <f t="shared" si="350"/>
        <v>0.77161791762749043</v>
      </c>
      <c r="W839">
        <f t="shared" si="341"/>
        <v>0.86876405835486159</v>
      </c>
      <c r="X839">
        <f t="shared" si="351"/>
        <v>0.77161791762749043</v>
      </c>
      <c r="Y839">
        <v>0</v>
      </c>
      <c r="Z839">
        <f>Y839*'MRIP Selectivity'!$N$35</f>
        <v>0</v>
      </c>
      <c r="AA839">
        <f>Y839*'MRIP Selectivity'!$O$35</f>
        <v>0</v>
      </c>
      <c r="AB839">
        <f>Y839*'MRIP Selectivity'!$P$35</f>
        <v>0</v>
      </c>
      <c r="AC839">
        <v>0.74741255597723821</v>
      </c>
      <c r="AD839">
        <v>0.94160359434525442</v>
      </c>
      <c r="AE839">
        <v>1.3432654004296583</v>
      </c>
      <c r="AF839">
        <f t="shared" si="352"/>
        <v>0</v>
      </c>
      <c r="AG839">
        <f t="shared" si="353"/>
        <v>0</v>
      </c>
      <c r="AH839">
        <f t="shared" si="354"/>
        <v>0</v>
      </c>
      <c r="AI839">
        <f t="shared" si="355"/>
        <v>0</v>
      </c>
      <c r="AJ839">
        <f t="shared" si="356"/>
        <v>0</v>
      </c>
      <c r="AK839">
        <f t="shared" si="357"/>
        <v>0</v>
      </c>
      <c r="AL839">
        <f t="shared" si="358"/>
        <v>0</v>
      </c>
      <c r="AM839">
        <f t="shared" si="359"/>
        <v>0.86876405835486159</v>
      </c>
      <c r="AN839">
        <f t="shared" si="360"/>
        <v>0.86876405835486159</v>
      </c>
      <c r="AO839">
        <v>1</v>
      </c>
      <c r="AP839">
        <f t="shared" si="361"/>
        <v>1</v>
      </c>
      <c r="AQ839">
        <f t="shared" si="362"/>
        <v>1</v>
      </c>
      <c r="AR839">
        <v>0</v>
      </c>
      <c r="AS839">
        <f>AR839*'MRIP Selectivity'!$N$35</f>
        <v>0</v>
      </c>
      <c r="AT839">
        <f>AR839*'MRIP Selectivity'!$O$35</f>
        <v>0</v>
      </c>
      <c r="AU839">
        <f>AR839*'MRIP Selectivity'!$P$35</f>
        <v>0</v>
      </c>
      <c r="AV839">
        <v>1</v>
      </c>
      <c r="AW839">
        <f t="shared" si="363"/>
        <v>5</v>
      </c>
      <c r="AX839">
        <f t="shared" si="342"/>
        <v>0</v>
      </c>
      <c r="AY839">
        <f t="shared" si="343"/>
        <v>0</v>
      </c>
      <c r="AZ839">
        <f t="shared" si="344"/>
        <v>0</v>
      </c>
      <c r="BA839">
        <v>881.76091805999999</v>
      </c>
      <c r="BB839">
        <v>881.76091805999999</v>
      </c>
    </row>
    <row r="840" spans="1:54" x14ac:dyDescent="0.25">
      <c r="A840" t="s">
        <v>1914</v>
      </c>
      <c r="B840" t="s">
        <v>3</v>
      </c>
      <c r="C840">
        <v>2013</v>
      </c>
      <c r="D840">
        <v>4</v>
      </c>
      <c r="E840">
        <v>7</v>
      </c>
      <c r="F840" t="s">
        <v>1823</v>
      </c>
      <c r="G840" t="s">
        <v>1769</v>
      </c>
      <c r="H840" t="s">
        <v>1811</v>
      </c>
      <c r="I840" t="s">
        <v>1812</v>
      </c>
      <c r="J840" t="s">
        <v>1813</v>
      </c>
      <c r="K840" t="str">
        <f t="shared" si="345"/>
        <v>Inshore</v>
      </c>
      <c r="L840">
        <v>0</v>
      </c>
      <c r="M840">
        <f t="shared" si="338"/>
        <v>0</v>
      </c>
      <c r="N840">
        <f t="shared" si="346"/>
        <v>2.516176680597846E-2</v>
      </c>
      <c r="O840">
        <f t="shared" si="347"/>
        <v>1.2568578454237993E-2</v>
      </c>
      <c r="P840">
        <v>0</v>
      </c>
      <c r="Q840">
        <f t="shared" si="348"/>
        <v>0</v>
      </c>
      <c r="R840">
        <v>0</v>
      </c>
      <c r="S840">
        <f t="shared" si="339"/>
        <v>0</v>
      </c>
      <c r="T840">
        <f t="shared" si="349"/>
        <v>0</v>
      </c>
      <c r="U840">
        <f t="shared" si="340"/>
        <v>2.1246925742197942E-2</v>
      </c>
      <c r="V840">
        <f t="shared" si="350"/>
        <v>0.84441310922369939</v>
      </c>
      <c r="W840">
        <f t="shared" si="341"/>
        <v>1.1834618648320815E-2</v>
      </c>
      <c r="X840">
        <f t="shared" si="351"/>
        <v>0.94160359434525431</v>
      </c>
      <c r="Y840">
        <v>2</v>
      </c>
      <c r="Z840">
        <f>Y840*'MRIP Selectivity'!$N$35</f>
        <v>1.2593188351740467E-2</v>
      </c>
      <c r="AA840">
        <f>Y840*'MRIP Selectivity'!$O$35</f>
        <v>1.2568578454237993E-2</v>
      </c>
      <c r="AB840">
        <f>Y840*'MRIP Selectivity'!$P$35</f>
        <v>1.8064342590837759E-3</v>
      </c>
      <c r="AC840">
        <v>0.74741255597723821</v>
      </c>
      <c r="AD840">
        <v>0.94160359434525442</v>
      </c>
      <c r="AE840">
        <v>1.3432654004296583</v>
      </c>
      <c r="AF840">
        <f t="shared" si="352"/>
        <v>9.4123070938771265E-3</v>
      </c>
      <c r="AG840">
        <f t="shared" si="353"/>
        <v>1.1834618648320815E-2</v>
      </c>
      <c r="AH840">
        <f t="shared" si="354"/>
        <v>2.4265206383780212E-3</v>
      </c>
      <c r="AI840">
        <f t="shared" si="355"/>
        <v>2.6968201065062234E-2</v>
      </c>
      <c r="AJ840">
        <f t="shared" si="356"/>
        <v>2.3673446380575964E-2</v>
      </c>
      <c r="AK840">
        <f t="shared" si="357"/>
        <v>1.4375012713321769E-2</v>
      </c>
      <c r="AL840">
        <f t="shared" si="358"/>
        <v>1.4261139286698837E-2</v>
      </c>
      <c r="AM840">
        <f t="shared" si="359"/>
        <v>2.1246925742197942E-2</v>
      </c>
      <c r="AN840">
        <f t="shared" si="360"/>
        <v>1.1834618648320815E-2</v>
      </c>
      <c r="AO840">
        <v>0</v>
      </c>
      <c r="AP840">
        <f t="shared" si="361"/>
        <v>2.516176680597846E-2</v>
      </c>
      <c r="AQ840">
        <f t="shared" si="362"/>
        <v>1.2568578454237993E-2</v>
      </c>
      <c r="AR840">
        <v>2</v>
      </c>
      <c r="AS840">
        <f>AR840*'MRIP Selectivity'!$N$35</f>
        <v>1.2593188351740467E-2</v>
      </c>
      <c r="AT840">
        <f>AR840*'MRIP Selectivity'!$O$35</f>
        <v>1.2568578454237993E-2</v>
      </c>
      <c r="AU840">
        <f>AR840*'MRIP Selectivity'!$P$35</f>
        <v>1.8064342590837759E-3</v>
      </c>
      <c r="AV840">
        <v>2</v>
      </c>
      <c r="AW840">
        <f t="shared" si="363"/>
        <v>10</v>
      </c>
      <c r="AX840">
        <f t="shared" si="342"/>
        <v>0</v>
      </c>
      <c r="AY840">
        <f t="shared" si="343"/>
        <v>0</v>
      </c>
      <c r="AZ840">
        <f t="shared" si="344"/>
        <v>0</v>
      </c>
      <c r="BA840">
        <v>117.03975898</v>
      </c>
      <c r="BB840">
        <v>117.03975898</v>
      </c>
    </row>
    <row r="841" spans="1:54" x14ac:dyDescent="0.25">
      <c r="A841" t="s">
        <v>779</v>
      </c>
      <c r="B841" t="s">
        <v>3</v>
      </c>
      <c r="C841">
        <v>2013</v>
      </c>
      <c r="D841">
        <v>4</v>
      </c>
      <c r="E841">
        <v>7</v>
      </c>
      <c r="F841" t="s">
        <v>1823</v>
      </c>
      <c r="G841" t="s">
        <v>1769</v>
      </c>
      <c r="H841" t="s">
        <v>1811</v>
      </c>
      <c r="I841" t="s">
        <v>1812</v>
      </c>
      <c r="J841" t="s">
        <v>1813</v>
      </c>
      <c r="K841" t="str">
        <f t="shared" si="345"/>
        <v>Inshore</v>
      </c>
      <c r="L841">
        <v>0</v>
      </c>
      <c r="M841">
        <f t="shared" si="338"/>
        <v>0</v>
      </c>
      <c r="N841">
        <f t="shared" si="346"/>
        <v>0.12580883402989229</v>
      </c>
      <c r="O841">
        <f t="shared" si="347"/>
        <v>6.2842892271189971E-2</v>
      </c>
      <c r="P841">
        <v>0</v>
      </c>
      <c r="Q841">
        <f t="shared" si="348"/>
        <v>0</v>
      </c>
      <c r="R841">
        <v>0</v>
      </c>
      <c r="S841">
        <f t="shared" si="339"/>
        <v>0</v>
      </c>
      <c r="T841">
        <f t="shared" si="349"/>
        <v>0</v>
      </c>
      <c r="U841">
        <f t="shared" si="340"/>
        <v>0.10623462871098971</v>
      </c>
      <c r="V841">
        <f t="shared" si="350"/>
        <v>0.84441310922369939</v>
      </c>
      <c r="W841">
        <f t="shared" si="341"/>
        <v>5.9173093241604087E-2</v>
      </c>
      <c r="X841">
        <f t="shared" si="351"/>
        <v>0.94160359434525442</v>
      </c>
      <c r="Y841">
        <v>10</v>
      </c>
      <c r="Z841">
        <f>Y841*'MRIP Selectivity'!$N$35</f>
        <v>6.2965941758702335E-2</v>
      </c>
      <c r="AA841">
        <f>Y841*'MRIP Selectivity'!$O$35</f>
        <v>6.2842892271189971E-2</v>
      </c>
      <c r="AB841">
        <f>Y841*'MRIP Selectivity'!$P$35</f>
        <v>9.0321712954188789E-3</v>
      </c>
      <c r="AC841">
        <v>0.74741255597723821</v>
      </c>
      <c r="AD841">
        <v>0.94160359434525442</v>
      </c>
      <c r="AE841">
        <v>1.3432654004296583</v>
      </c>
      <c r="AF841">
        <f t="shared" si="352"/>
        <v>4.7061535469385629E-2</v>
      </c>
      <c r="AG841">
        <f t="shared" si="353"/>
        <v>5.9173093241604087E-2</v>
      </c>
      <c r="AH841">
        <f t="shared" si="354"/>
        <v>1.2132603191890105E-2</v>
      </c>
      <c r="AI841">
        <f t="shared" si="355"/>
        <v>0.13484100532531118</v>
      </c>
      <c r="AJ841">
        <f t="shared" si="356"/>
        <v>0.11836723190287982</v>
      </c>
      <c r="AK841">
        <f t="shared" si="357"/>
        <v>7.1875063566608846E-2</v>
      </c>
      <c r="AL841">
        <f t="shared" si="358"/>
        <v>7.1305696433494187E-2</v>
      </c>
      <c r="AM841">
        <f t="shared" si="359"/>
        <v>0.10623462871098971</v>
      </c>
      <c r="AN841">
        <f t="shared" si="360"/>
        <v>5.9173093241604087E-2</v>
      </c>
      <c r="AO841">
        <v>0</v>
      </c>
      <c r="AP841">
        <f t="shared" si="361"/>
        <v>0.12580883402989229</v>
      </c>
      <c r="AQ841">
        <f t="shared" si="362"/>
        <v>6.2842892271189971E-2</v>
      </c>
      <c r="AR841">
        <v>10</v>
      </c>
      <c r="AS841">
        <f>AR841*'MRIP Selectivity'!$N$35</f>
        <v>6.2965941758702335E-2</v>
      </c>
      <c r="AT841">
        <f>AR841*'MRIP Selectivity'!$O$35</f>
        <v>6.2842892271189971E-2</v>
      </c>
      <c r="AU841">
        <f>AR841*'MRIP Selectivity'!$P$35</f>
        <v>9.0321712954188789E-3</v>
      </c>
      <c r="AV841">
        <v>16</v>
      </c>
      <c r="AW841">
        <f t="shared" si="363"/>
        <v>80</v>
      </c>
      <c r="AX841">
        <f t="shared" si="342"/>
        <v>0</v>
      </c>
      <c r="AY841">
        <f t="shared" si="343"/>
        <v>0</v>
      </c>
      <c r="AZ841">
        <f t="shared" si="344"/>
        <v>0</v>
      </c>
      <c r="BA841">
        <v>117.03975898</v>
      </c>
      <c r="BB841">
        <v>117.03975898</v>
      </c>
    </row>
    <row r="842" spans="1:54" x14ac:dyDescent="0.25">
      <c r="A842" t="s">
        <v>780</v>
      </c>
      <c r="B842" t="s">
        <v>3</v>
      </c>
      <c r="C842">
        <v>2013</v>
      </c>
      <c r="D842">
        <v>4</v>
      </c>
      <c r="E842">
        <v>7</v>
      </c>
      <c r="F842" t="s">
        <v>1823</v>
      </c>
      <c r="G842" t="s">
        <v>1769</v>
      </c>
      <c r="H842" t="s">
        <v>1811</v>
      </c>
      <c r="I842" t="s">
        <v>1812</v>
      </c>
      <c r="J842" t="s">
        <v>1813</v>
      </c>
      <c r="K842" t="str">
        <f t="shared" si="345"/>
        <v>Inshore</v>
      </c>
      <c r="L842">
        <v>0</v>
      </c>
      <c r="M842">
        <f t="shared" si="338"/>
        <v>0</v>
      </c>
      <c r="N842">
        <f t="shared" si="346"/>
        <v>6.2904417014946146E-2</v>
      </c>
      <c r="O842">
        <f t="shared" si="347"/>
        <v>3.1421446135594985E-2</v>
      </c>
      <c r="P842">
        <v>0</v>
      </c>
      <c r="Q842">
        <f t="shared" si="348"/>
        <v>0</v>
      </c>
      <c r="R842">
        <v>0</v>
      </c>
      <c r="S842">
        <f t="shared" si="339"/>
        <v>0</v>
      </c>
      <c r="T842">
        <f t="shared" si="349"/>
        <v>0</v>
      </c>
      <c r="U842">
        <f t="shared" si="340"/>
        <v>5.3117314355494855E-2</v>
      </c>
      <c r="V842">
        <f t="shared" si="350"/>
        <v>0.84441310922369939</v>
      </c>
      <c r="W842">
        <f t="shared" si="341"/>
        <v>2.9586546620802043E-2</v>
      </c>
      <c r="X842">
        <f t="shared" si="351"/>
        <v>0.94160359434525442</v>
      </c>
      <c r="Y842">
        <v>5</v>
      </c>
      <c r="Z842">
        <f>Y842*'MRIP Selectivity'!$N$35</f>
        <v>3.1482970879351167E-2</v>
      </c>
      <c r="AA842">
        <f>Y842*'MRIP Selectivity'!$O$35</f>
        <v>3.1421446135594985E-2</v>
      </c>
      <c r="AB842">
        <f>Y842*'MRIP Selectivity'!$P$35</f>
        <v>4.5160856477094394E-3</v>
      </c>
      <c r="AC842">
        <v>0.74741255597723821</v>
      </c>
      <c r="AD842">
        <v>0.94160359434525442</v>
      </c>
      <c r="AE842">
        <v>1.3432654004296583</v>
      </c>
      <c r="AF842">
        <f t="shared" si="352"/>
        <v>2.3530767734692815E-2</v>
      </c>
      <c r="AG842">
        <f t="shared" si="353"/>
        <v>2.9586546620802043E-2</v>
      </c>
      <c r="AH842">
        <f t="shared" si="354"/>
        <v>6.0663015959450525E-3</v>
      </c>
      <c r="AI842">
        <f t="shared" si="355"/>
        <v>6.742050266265559E-2</v>
      </c>
      <c r="AJ842">
        <f t="shared" si="356"/>
        <v>5.9183615951439908E-2</v>
      </c>
      <c r="AK842">
        <f t="shared" si="357"/>
        <v>3.5937531783304423E-2</v>
      </c>
      <c r="AL842">
        <f t="shared" si="358"/>
        <v>3.5652848216747093E-2</v>
      </c>
      <c r="AM842">
        <f t="shared" si="359"/>
        <v>5.3117314355494855E-2</v>
      </c>
      <c r="AN842">
        <f t="shared" si="360"/>
        <v>2.9586546620802043E-2</v>
      </c>
      <c r="AO842">
        <v>0</v>
      </c>
      <c r="AP842">
        <f t="shared" si="361"/>
        <v>6.2904417014946146E-2</v>
      </c>
      <c r="AQ842">
        <f t="shared" si="362"/>
        <v>3.1421446135594985E-2</v>
      </c>
      <c r="AR842">
        <v>5</v>
      </c>
      <c r="AS842">
        <f>AR842*'MRIP Selectivity'!$N$35</f>
        <v>3.1482970879351167E-2</v>
      </c>
      <c r="AT842">
        <f>AR842*'MRIP Selectivity'!$O$35</f>
        <v>3.1421446135594985E-2</v>
      </c>
      <c r="AU842">
        <f>AR842*'MRIP Selectivity'!$P$35</f>
        <v>4.5160856477094394E-3</v>
      </c>
      <c r="AV842">
        <v>4</v>
      </c>
      <c r="AW842">
        <f t="shared" si="363"/>
        <v>20</v>
      </c>
      <c r="AX842">
        <f t="shared" si="342"/>
        <v>0</v>
      </c>
      <c r="AY842">
        <f t="shared" si="343"/>
        <v>0</v>
      </c>
      <c r="AZ842">
        <f t="shared" si="344"/>
        <v>0</v>
      </c>
      <c r="BA842">
        <v>117.03975898</v>
      </c>
      <c r="BB842">
        <v>117.03975898</v>
      </c>
    </row>
    <row r="843" spans="1:54" x14ac:dyDescent="0.25">
      <c r="A843" t="s">
        <v>781</v>
      </c>
      <c r="B843" t="s">
        <v>3</v>
      </c>
      <c r="C843">
        <v>2013</v>
      </c>
      <c r="D843">
        <v>4</v>
      </c>
      <c r="E843">
        <v>7</v>
      </c>
      <c r="F843" t="s">
        <v>1823</v>
      </c>
      <c r="G843" t="s">
        <v>1769</v>
      </c>
      <c r="H843" t="s">
        <v>1811</v>
      </c>
      <c r="I843" t="s">
        <v>1812</v>
      </c>
      <c r="J843" t="s">
        <v>1813</v>
      </c>
      <c r="K843" t="str">
        <f t="shared" si="345"/>
        <v>Inshore</v>
      </c>
      <c r="L843">
        <v>0</v>
      </c>
      <c r="M843">
        <f t="shared" si="338"/>
        <v>0</v>
      </c>
      <c r="N843">
        <f t="shared" si="346"/>
        <v>0.50323533611956917</v>
      </c>
      <c r="O843">
        <f t="shared" si="347"/>
        <v>0.25137156908475988</v>
      </c>
      <c r="P843">
        <v>0</v>
      </c>
      <c r="Q843">
        <f t="shared" si="348"/>
        <v>0</v>
      </c>
      <c r="R843">
        <v>0</v>
      </c>
      <c r="S843">
        <f t="shared" si="339"/>
        <v>0</v>
      </c>
      <c r="T843">
        <f t="shared" si="349"/>
        <v>0</v>
      </c>
      <c r="U843">
        <f t="shared" si="340"/>
        <v>0.42493851484395884</v>
      </c>
      <c r="V843">
        <f t="shared" si="350"/>
        <v>0.84441310922369939</v>
      </c>
      <c r="W843">
        <f t="shared" si="341"/>
        <v>0.23669237296641635</v>
      </c>
      <c r="X843">
        <f t="shared" si="351"/>
        <v>0.94160359434525442</v>
      </c>
      <c r="Y843">
        <v>40</v>
      </c>
      <c r="Z843">
        <f>Y843*'MRIP Selectivity'!$N$35</f>
        <v>0.25186376703480934</v>
      </c>
      <c r="AA843">
        <f>Y843*'MRIP Selectivity'!$O$35</f>
        <v>0.25137156908475988</v>
      </c>
      <c r="AB843">
        <f>Y843*'MRIP Selectivity'!$P$35</f>
        <v>3.6128685181675516E-2</v>
      </c>
      <c r="AC843">
        <v>0.74741255597723821</v>
      </c>
      <c r="AD843">
        <v>0.94160359434525442</v>
      </c>
      <c r="AE843">
        <v>1.3432654004296583</v>
      </c>
      <c r="AF843">
        <f t="shared" si="352"/>
        <v>0.18824614187754252</v>
      </c>
      <c r="AG843">
        <f t="shared" si="353"/>
        <v>0.23669237296641635</v>
      </c>
      <c r="AH843">
        <f t="shared" si="354"/>
        <v>4.853041276756042E-2</v>
      </c>
      <c r="AI843">
        <f t="shared" si="355"/>
        <v>0.53936402130124472</v>
      </c>
      <c r="AJ843">
        <f t="shared" si="356"/>
        <v>0.47346892761151926</v>
      </c>
      <c r="AK843">
        <f t="shared" si="357"/>
        <v>0.28750025426643538</v>
      </c>
      <c r="AL843">
        <f t="shared" si="358"/>
        <v>0.28522278573397675</v>
      </c>
      <c r="AM843">
        <f t="shared" si="359"/>
        <v>0.42493851484395884</v>
      </c>
      <c r="AN843">
        <f t="shared" si="360"/>
        <v>0.23669237296641635</v>
      </c>
      <c r="AO843">
        <v>0</v>
      </c>
      <c r="AP843">
        <f t="shared" si="361"/>
        <v>0.50323533611956917</v>
      </c>
      <c r="AQ843">
        <f t="shared" si="362"/>
        <v>0.25137156908475988</v>
      </c>
      <c r="AR843">
        <v>40</v>
      </c>
      <c r="AS843">
        <f>AR843*'MRIP Selectivity'!$N$35</f>
        <v>0.25186376703480934</v>
      </c>
      <c r="AT843">
        <f>AR843*'MRIP Selectivity'!$O$35</f>
        <v>0.25137156908475988</v>
      </c>
      <c r="AU843">
        <f>AR843*'MRIP Selectivity'!$P$35</f>
        <v>3.6128685181675516E-2</v>
      </c>
      <c r="AV843">
        <v>4</v>
      </c>
      <c r="AW843">
        <f t="shared" si="363"/>
        <v>20</v>
      </c>
      <c r="AX843">
        <f t="shared" si="342"/>
        <v>0</v>
      </c>
      <c r="AY843">
        <f t="shared" si="343"/>
        <v>0</v>
      </c>
      <c r="AZ843">
        <f t="shared" si="344"/>
        <v>0</v>
      </c>
      <c r="BA843">
        <v>117.03975898</v>
      </c>
      <c r="BB843">
        <v>117.03975898</v>
      </c>
    </row>
    <row r="844" spans="1:54" x14ac:dyDescent="0.25">
      <c r="A844" t="s">
        <v>782</v>
      </c>
      <c r="B844" t="s">
        <v>3</v>
      </c>
      <c r="C844">
        <v>2013</v>
      </c>
      <c r="D844">
        <v>4</v>
      </c>
      <c r="E844">
        <v>7</v>
      </c>
      <c r="F844" t="s">
        <v>1823</v>
      </c>
      <c r="G844" t="s">
        <v>1769</v>
      </c>
      <c r="H844" t="s">
        <v>1811</v>
      </c>
      <c r="I844" t="s">
        <v>1812</v>
      </c>
      <c r="J844" t="s">
        <v>1819</v>
      </c>
      <c r="K844" t="str">
        <f t="shared" si="345"/>
        <v>Offshore</v>
      </c>
      <c r="L844">
        <v>1.9817986876</v>
      </c>
      <c r="M844">
        <f t="shared" si="338"/>
        <v>231.94924074358431</v>
      </c>
      <c r="N844">
        <f t="shared" si="346"/>
        <v>3.2398870278989231</v>
      </c>
      <c r="O844">
        <f t="shared" si="347"/>
        <v>2.6102276103118998</v>
      </c>
      <c r="P844">
        <v>27.620343914173226</v>
      </c>
      <c r="Q844">
        <f t="shared" si="348"/>
        <v>13.93700787420646</v>
      </c>
      <c r="R844">
        <v>2.4030150202923388</v>
      </c>
      <c r="S844">
        <f t="shared" si="339"/>
        <v>281.24829880033514</v>
      </c>
      <c r="T844">
        <f t="shared" si="349"/>
        <v>1.2125424420390756</v>
      </c>
      <c r="U844">
        <f t="shared" si="340"/>
        <v>3.4653613074022362</v>
      </c>
      <c r="V844">
        <f t="shared" si="350"/>
        <v>1.069593253580059</v>
      </c>
      <c r="W844">
        <f t="shared" si="341"/>
        <v>2.9947459527083797</v>
      </c>
      <c r="X844">
        <f t="shared" si="351"/>
        <v>1.1473121887445414</v>
      </c>
      <c r="Y844">
        <v>100</v>
      </c>
      <c r="Z844">
        <f>Y844*'MRIP Selectivity'!$N$35</f>
        <v>0.62965941758702337</v>
      </c>
      <c r="AA844">
        <f>Y844*'MRIP Selectivity'!$O$35</f>
        <v>0.62842892271189965</v>
      </c>
      <c r="AB844">
        <f>Y844*'MRIP Selectivity'!$P$35</f>
        <v>9.0321712954188796E-2</v>
      </c>
      <c r="AC844">
        <v>0.74741255597723821</v>
      </c>
      <c r="AD844">
        <v>0.94160359434525442</v>
      </c>
      <c r="AE844">
        <v>1.3432654004296583</v>
      </c>
      <c r="AF844">
        <f t="shared" si="352"/>
        <v>0.47061535469385629</v>
      </c>
      <c r="AG844">
        <f t="shared" si="353"/>
        <v>0.5917309324160408</v>
      </c>
      <c r="AH844">
        <f t="shared" si="354"/>
        <v>0.12132603191890107</v>
      </c>
      <c r="AI844">
        <f t="shared" si="355"/>
        <v>1.348410053253112</v>
      </c>
      <c r="AJ844">
        <f t="shared" si="356"/>
        <v>1.1836723190287981</v>
      </c>
      <c r="AK844">
        <f t="shared" si="357"/>
        <v>0.71875063566608843</v>
      </c>
      <c r="AL844">
        <f t="shared" si="358"/>
        <v>0.71305696433494181</v>
      </c>
      <c r="AM844">
        <f t="shared" si="359"/>
        <v>3.4653613074022362</v>
      </c>
      <c r="AN844">
        <f t="shared" si="360"/>
        <v>2.9947459527083797</v>
      </c>
      <c r="AO844">
        <v>2</v>
      </c>
      <c r="AP844">
        <f t="shared" si="361"/>
        <v>3.2580883402989231</v>
      </c>
      <c r="AQ844">
        <f t="shared" si="362"/>
        <v>2.6284289227118998</v>
      </c>
      <c r="AR844">
        <v>100</v>
      </c>
      <c r="AS844">
        <f>AR844*'MRIP Selectivity'!$N$35</f>
        <v>0.62965941758702337</v>
      </c>
      <c r="AT844">
        <f>AR844*'MRIP Selectivity'!$O$35</f>
        <v>0.62842892271189965</v>
      </c>
      <c r="AU844">
        <f>AR844*'MRIP Selectivity'!$P$35</f>
        <v>9.0321712954188796E-2</v>
      </c>
      <c r="AV844">
        <v>4</v>
      </c>
      <c r="AW844">
        <f t="shared" si="363"/>
        <v>20</v>
      </c>
      <c r="AX844">
        <f t="shared" si="342"/>
        <v>0</v>
      </c>
      <c r="AY844">
        <f t="shared" si="343"/>
        <v>0</v>
      </c>
      <c r="AZ844">
        <f t="shared" si="344"/>
        <v>0</v>
      </c>
      <c r="BA844">
        <v>117.03975898</v>
      </c>
      <c r="BB844">
        <v>117.03975898</v>
      </c>
    </row>
    <row r="845" spans="1:54" x14ac:dyDescent="0.25">
      <c r="A845" t="s">
        <v>783</v>
      </c>
      <c r="B845" t="s">
        <v>3</v>
      </c>
      <c r="C845">
        <v>2013</v>
      </c>
      <c r="D845">
        <v>4</v>
      </c>
      <c r="E845">
        <v>7</v>
      </c>
      <c r="F845" t="s">
        <v>1823</v>
      </c>
      <c r="G845" t="s">
        <v>1769</v>
      </c>
      <c r="H845" t="s">
        <v>1811</v>
      </c>
      <c r="I845" t="s">
        <v>1812</v>
      </c>
      <c r="J845" t="s">
        <v>1813</v>
      </c>
      <c r="K845" t="str">
        <f t="shared" si="345"/>
        <v>Inshore</v>
      </c>
      <c r="L845">
        <v>0</v>
      </c>
      <c r="M845">
        <f t="shared" si="338"/>
        <v>0</v>
      </c>
      <c r="N845">
        <f t="shared" si="346"/>
        <v>8.8066183820924612E-2</v>
      </c>
      <c r="O845">
        <f t="shared" si="347"/>
        <v>4.3990024589832977E-2</v>
      </c>
      <c r="P845">
        <v>0</v>
      </c>
      <c r="Q845">
        <f t="shared" si="348"/>
        <v>0</v>
      </c>
      <c r="R845">
        <v>0</v>
      </c>
      <c r="S845">
        <f t="shared" si="339"/>
        <v>0</v>
      </c>
      <c r="T845">
        <f t="shared" si="349"/>
        <v>0</v>
      </c>
      <c r="U845">
        <f t="shared" si="340"/>
        <v>7.4364240097692796E-2</v>
      </c>
      <c r="V845">
        <f t="shared" si="350"/>
        <v>0.84441310922369928</v>
      </c>
      <c r="W845">
        <f t="shared" si="341"/>
        <v>4.1421165269122859E-2</v>
      </c>
      <c r="X845">
        <f t="shared" si="351"/>
        <v>0.94160359434525442</v>
      </c>
      <c r="Y845">
        <v>7</v>
      </c>
      <c r="Z845">
        <f>Y845*'MRIP Selectivity'!$N$35</f>
        <v>4.4076159231091636E-2</v>
      </c>
      <c r="AA845">
        <f>Y845*'MRIP Selectivity'!$O$35</f>
        <v>4.3990024589832977E-2</v>
      </c>
      <c r="AB845">
        <f>Y845*'MRIP Selectivity'!$P$35</f>
        <v>6.3225199067932156E-3</v>
      </c>
      <c r="AC845">
        <v>0.74741255597723821</v>
      </c>
      <c r="AD845">
        <v>0.94160359434525442</v>
      </c>
      <c r="AE845">
        <v>1.3432654004296583</v>
      </c>
      <c r="AF845">
        <f t="shared" si="352"/>
        <v>3.2943074828569945E-2</v>
      </c>
      <c r="AG845">
        <f t="shared" si="353"/>
        <v>4.1421165269122859E-2</v>
      </c>
      <c r="AH845">
        <f t="shared" si="354"/>
        <v>8.4928222343230737E-3</v>
      </c>
      <c r="AI845">
        <f t="shared" si="355"/>
        <v>9.4388703727717821E-2</v>
      </c>
      <c r="AJ845">
        <f t="shared" si="356"/>
        <v>8.2857062332015868E-2</v>
      </c>
      <c r="AK845">
        <f t="shared" si="357"/>
        <v>5.0312544496626192E-2</v>
      </c>
      <c r="AL845">
        <f t="shared" si="358"/>
        <v>4.9913987503445931E-2</v>
      </c>
      <c r="AM845">
        <f t="shared" si="359"/>
        <v>7.4364240097692796E-2</v>
      </c>
      <c r="AN845">
        <f t="shared" si="360"/>
        <v>4.1421165269122859E-2</v>
      </c>
      <c r="AO845">
        <v>0</v>
      </c>
      <c r="AP845">
        <f t="shared" si="361"/>
        <v>8.8066183820924612E-2</v>
      </c>
      <c r="AQ845">
        <f t="shared" si="362"/>
        <v>4.3990024589832977E-2</v>
      </c>
      <c r="AR845">
        <v>7</v>
      </c>
      <c r="AS845">
        <f>AR845*'MRIP Selectivity'!$N$35</f>
        <v>4.4076159231091636E-2</v>
      </c>
      <c r="AT845">
        <f>AR845*'MRIP Selectivity'!$O$35</f>
        <v>4.3990024589832977E-2</v>
      </c>
      <c r="AU845">
        <f>AR845*'MRIP Selectivity'!$P$35</f>
        <v>6.3225199067932156E-3</v>
      </c>
      <c r="AV845">
        <v>4</v>
      </c>
      <c r="AW845">
        <f t="shared" si="363"/>
        <v>20</v>
      </c>
      <c r="AX845">
        <f t="shared" si="342"/>
        <v>0</v>
      </c>
      <c r="AY845">
        <f t="shared" si="343"/>
        <v>0</v>
      </c>
      <c r="AZ845">
        <f t="shared" si="344"/>
        <v>0</v>
      </c>
      <c r="BA845">
        <v>117.03975898</v>
      </c>
      <c r="BB845">
        <v>117.03975898</v>
      </c>
    </row>
    <row r="846" spans="1:54" x14ac:dyDescent="0.25">
      <c r="A846" t="s">
        <v>784</v>
      </c>
      <c r="B846" t="s">
        <v>3</v>
      </c>
      <c r="C846">
        <v>2013</v>
      </c>
      <c r="D846">
        <v>4</v>
      </c>
      <c r="E846">
        <v>7</v>
      </c>
      <c r="F846" t="s">
        <v>1823</v>
      </c>
      <c r="G846" t="s">
        <v>1769</v>
      </c>
      <c r="H846" t="s">
        <v>1811</v>
      </c>
      <c r="I846" t="s">
        <v>1812</v>
      </c>
      <c r="J846" t="s">
        <v>1767</v>
      </c>
      <c r="K846" t="str">
        <f t="shared" si="345"/>
        <v>Inshore</v>
      </c>
      <c r="L846">
        <v>0</v>
      </c>
      <c r="M846">
        <f t="shared" si="338"/>
        <v>0</v>
      </c>
      <c r="N846">
        <f t="shared" si="346"/>
        <v>5.0323533611956919E-2</v>
      </c>
      <c r="O846">
        <f t="shared" si="347"/>
        <v>2.5137156908475986E-2</v>
      </c>
      <c r="P846">
        <v>0</v>
      </c>
      <c r="Q846">
        <f t="shared" si="348"/>
        <v>0</v>
      </c>
      <c r="R846">
        <v>0</v>
      </c>
      <c r="S846">
        <f t="shared" si="339"/>
        <v>0</v>
      </c>
      <c r="T846">
        <f t="shared" si="349"/>
        <v>0</v>
      </c>
      <c r="U846">
        <f t="shared" si="340"/>
        <v>4.2493851484395884E-2</v>
      </c>
      <c r="V846">
        <f t="shared" si="350"/>
        <v>0.84441310922369939</v>
      </c>
      <c r="W846">
        <f t="shared" si="341"/>
        <v>2.3669237296641631E-2</v>
      </c>
      <c r="X846">
        <f t="shared" si="351"/>
        <v>0.94160359434525431</v>
      </c>
      <c r="Y846">
        <v>4</v>
      </c>
      <c r="Z846">
        <f>Y846*'MRIP Selectivity'!$N$35</f>
        <v>2.5186376703480933E-2</v>
      </c>
      <c r="AA846">
        <f>Y846*'MRIP Selectivity'!$O$35</f>
        <v>2.5137156908475986E-2</v>
      </c>
      <c r="AB846">
        <f>Y846*'MRIP Selectivity'!$P$35</f>
        <v>3.6128685181675518E-3</v>
      </c>
      <c r="AC846">
        <v>0.74741255597723821</v>
      </c>
      <c r="AD846">
        <v>0.94160359434525442</v>
      </c>
      <c r="AE846">
        <v>1.3432654004296583</v>
      </c>
      <c r="AF846">
        <f t="shared" si="352"/>
        <v>1.8824614187754253E-2</v>
      </c>
      <c r="AG846">
        <f t="shared" si="353"/>
        <v>2.3669237296641631E-2</v>
      </c>
      <c r="AH846">
        <f t="shared" si="354"/>
        <v>4.8530412767560423E-3</v>
      </c>
      <c r="AI846">
        <f t="shared" si="355"/>
        <v>5.3936402130124468E-2</v>
      </c>
      <c r="AJ846">
        <f t="shared" si="356"/>
        <v>4.7346892761151928E-2</v>
      </c>
      <c r="AK846">
        <f t="shared" si="357"/>
        <v>2.8750025426643538E-2</v>
      </c>
      <c r="AL846">
        <f t="shared" si="358"/>
        <v>2.8522278573397675E-2</v>
      </c>
      <c r="AM846">
        <f t="shared" si="359"/>
        <v>4.2493851484395884E-2</v>
      </c>
      <c r="AN846">
        <f t="shared" si="360"/>
        <v>2.3669237296641631E-2</v>
      </c>
      <c r="AO846">
        <v>0</v>
      </c>
      <c r="AP846">
        <f t="shared" si="361"/>
        <v>5.0323533611956919E-2</v>
      </c>
      <c r="AQ846">
        <f t="shared" si="362"/>
        <v>2.5137156908475986E-2</v>
      </c>
      <c r="AR846">
        <v>4</v>
      </c>
      <c r="AS846">
        <f>AR846*'MRIP Selectivity'!$N$35</f>
        <v>2.5186376703480933E-2</v>
      </c>
      <c r="AT846">
        <f>AR846*'MRIP Selectivity'!$O$35</f>
        <v>2.5137156908475986E-2</v>
      </c>
      <c r="AU846">
        <f>AR846*'MRIP Selectivity'!$P$35</f>
        <v>3.6128685181675518E-3</v>
      </c>
      <c r="AV846">
        <v>4</v>
      </c>
      <c r="AW846">
        <f t="shared" si="363"/>
        <v>20</v>
      </c>
      <c r="AX846">
        <f t="shared" si="342"/>
        <v>0</v>
      </c>
      <c r="AY846">
        <f t="shared" si="343"/>
        <v>0</v>
      </c>
      <c r="AZ846">
        <f t="shared" si="344"/>
        <v>0</v>
      </c>
      <c r="BA846">
        <v>117.03975898</v>
      </c>
      <c r="BB846">
        <v>117.03975898</v>
      </c>
    </row>
    <row r="847" spans="1:54" x14ac:dyDescent="0.25">
      <c r="A847" t="s">
        <v>785</v>
      </c>
      <c r="B847" t="s">
        <v>3</v>
      </c>
      <c r="C847">
        <v>2013</v>
      </c>
      <c r="D847">
        <v>4</v>
      </c>
      <c r="E847">
        <v>7</v>
      </c>
      <c r="F847" t="s">
        <v>1823</v>
      </c>
      <c r="G847" t="s">
        <v>1769</v>
      </c>
      <c r="H847" t="s">
        <v>1811</v>
      </c>
      <c r="I847" t="s">
        <v>1812</v>
      </c>
      <c r="J847" t="s">
        <v>1813</v>
      </c>
      <c r="K847" t="str">
        <f t="shared" si="345"/>
        <v>Inshore</v>
      </c>
      <c r="L847">
        <v>0</v>
      </c>
      <c r="M847">
        <f t="shared" si="338"/>
        <v>0</v>
      </c>
      <c r="N847">
        <f t="shared" si="346"/>
        <v>0.12580883402989229</v>
      </c>
      <c r="O847">
        <f t="shared" si="347"/>
        <v>6.2842892271189971E-2</v>
      </c>
      <c r="P847">
        <v>0</v>
      </c>
      <c r="Q847">
        <f t="shared" si="348"/>
        <v>0</v>
      </c>
      <c r="R847">
        <v>0</v>
      </c>
      <c r="S847">
        <f t="shared" si="339"/>
        <v>0</v>
      </c>
      <c r="T847">
        <f t="shared" si="349"/>
        <v>0</v>
      </c>
      <c r="U847">
        <f t="shared" si="340"/>
        <v>0.10623462871098971</v>
      </c>
      <c r="V847">
        <f t="shared" si="350"/>
        <v>0.84441310922369939</v>
      </c>
      <c r="W847">
        <f t="shared" si="341"/>
        <v>5.9173093241604087E-2</v>
      </c>
      <c r="X847">
        <f t="shared" si="351"/>
        <v>0.94160359434525442</v>
      </c>
      <c r="Y847">
        <v>10</v>
      </c>
      <c r="Z847">
        <f>Y847*'MRIP Selectivity'!$N$35</f>
        <v>6.2965941758702335E-2</v>
      </c>
      <c r="AA847">
        <f>Y847*'MRIP Selectivity'!$O$35</f>
        <v>6.2842892271189971E-2</v>
      </c>
      <c r="AB847">
        <f>Y847*'MRIP Selectivity'!$P$35</f>
        <v>9.0321712954188789E-3</v>
      </c>
      <c r="AC847">
        <v>0.74741255597723821</v>
      </c>
      <c r="AD847">
        <v>0.94160359434525442</v>
      </c>
      <c r="AE847">
        <v>1.3432654004296583</v>
      </c>
      <c r="AF847">
        <f t="shared" si="352"/>
        <v>4.7061535469385629E-2</v>
      </c>
      <c r="AG847">
        <f t="shared" si="353"/>
        <v>5.9173093241604087E-2</v>
      </c>
      <c r="AH847">
        <f t="shared" si="354"/>
        <v>1.2132603191890105E-2</v>
      </c>
      <c r="AI847">
        <f t="shared" si="355"/>
        <v>0.13484100532531118</v>
      </c>
      <c r="AJ847">
        <f t="shared" si="356"/>
        <v>0.11836723190287982</v>
      </c>
      <c r="AK847">
        <f t="shared" si="357"/>
        <v>7.1875063566608846E-2</v>
      </c>
      <c r="AL847">
        <f t="shared" si="358"/>
        <v>7.1305696433494187E-2</v>
      </c>
      <c r="AM847">
        <f t="shared" si="359"/>
        <v>0.10623462871098971</v>
      </c>
      <c r="AN847">
        <f t="shared" si="360"/>
        <v>5.9173093241604087E-2</v>
      </c>
      <c r="AO847">
        <v>0</v>
      </c>
      <c r="AP847">
        <f t="shared" si="361"/>
        <v>0.12580883402989229</v>
      </c>
      <c r="AQ847">
        <f t="shared" si="362"/>
        <v>6.2842892271189971E-2</v>
      </c>
      <c r="AR847">
        <v>10</v>
      </c>
      <c r="AS847">
        <f>AR847*'MRIP Selectivity'!$N$35</f>
        <v>6.2965941758702335E-2</v>
      </c>
      <c r="AT847">
        <f>AR847*'MRIP Selectivity'!$O$35</f>
        <v>6.2842892271189971E-2</v>
      </c>
      <c r="AU847">
        <f>AR847*'MRIP Selectivity'!$P$35</f>
        <v>9.0321712954188789E-3</v>
      </c>
      <c r="AV847">
        <v>4</v>
      </c>
      <c r="AW847">
        <f t="shared" si="363"/>
        <v>20</v>
      </c>
      <c r="AX847">
        <f t="shared" si="342"/>
        <v>0</v>
      </c>
      <c r="AY847">
        <f t="shared" si="343"/>
        <v>0</v>
      </c>
      <c r="AZ847">
        <f t="shared" si="344"/>
        <v>0</v>
      </c>
      <c r="BA847">
        <v>117.03975898</v>
      </c>
      <c r="BB847">
        <v>117.03975898</v>
      </c>
    </row>
    <row r="848" spans="1:54" x14ac:dyDescent="0.25">
      <c r="A848" t="s">
        <v>786</v>
      </c>
      <c r="B848" t="s">
        <v>3</v>
      </c>
      <c r="C848">
        <v>2013</v>
      </c>
      <c r="D848">
        <v>4</v>
      </c>
      <c r="E848">
        <v>7</v>
      </c>
      <c r="F848" t="s">
        <v>1823</v>
      </c>
      <c r="G848" t="s">
        <v>1769</v>
      </c>
      <c r="H848" t="s">
        <v>1811</v>
      </c>
      <c r="I848" t="s">
        <v>1812</v>
      </c>
      <c r="J848" t="s">
        <v>1813</v>
      </c>
      <c r="K848" t="str">
        <f t="shared" si="345"/>
        <v>Inshore</v>
      </c>
      <c r="L848">
        <v>0</v>
      </c>
      <c r="M848">
        <f t="shared" si="338"/>
        <v>0</v>
      </c>
      <c r="N848">
        <f t="shared" si="346"/>
        <v>0.15097060083587077</v>
      </c>
      <c r="O848">
        <f t="shared" si="347"/>
        <v>7.5411470725427962E-2</v>
      </c>
      <c r="P848">
        <v>0</v>
      </c>
      <c r="Q848">
        <f t="shared" si="348"/>
        <v>0</v>
      </c>
      <c r="R848">
        <v>0</v>
      </c>
      <c r="S848">
        <f t="shared" si="339"/>
        <v>0</v>
      </c>
      <c r="T848">
        <f t="shared" si="349"/>
        <v>0</v>
      </c>
      <c r="U848">
        <f t="shared" si="340"/>
        <v>0.12748155445318765</v>
      </c>
      <c r="V848">
        <f t="shared" si="350"/>
        <v>0.84441310922369928</v>
      </c>
      <c r="W848">
        <f t="shared" si="341"/>
        <v>7.1007711889924899E-2</v>
      </c>
      <c r="X848">
        <f t="shared" si="351"/>
        <v>0.94160359434525442</v>
      </c>
      <c r="Y848">
        <v>12</v>
      </c>
      <c r="Z848">
        <f>Y848*'MRIP Selectivity'!$N$35</f>
        <v>7.5559130110442796E-2</v>
      </c>
      <c r="AA848">
        <f>Y848*'MRIP Selectivity'!$O$35</f>
        <v>7.5411470725427962E-2</v>
      </c>
      <c r="AB848">
        <f>Y848*'MRIP Selectivity'!$P$35</f>
        <v>1.0838605554502655E-2</v>
      </c>
      <c r="AC848">
        <v>0.74741255597723821</v>
      </c>
      <c r="AD848">
        <v>0.94160359434525442</v>
      </c>
      <c r="AE848">
        <v>1.3432654004296583</v>
      </c>
      <c r="AF848">
        <f t="shared" si="352"/>
        <v>5.6473842563262752E-2</v>
      </c>
      <c r="AG848">
        <f t="shared" si="353"/>
        <v>7.1007711889924899E-2</v>
      </c>
      <c r="AH848">
        <f t="shared" si="354"/>
        <v>1.4559123830268127E-2</v>
      </c>
      <c r="AI848">
        <f t="shared" si="355"/>
        <v>0.16180920639037344</v>
      </c>
      <c r="AJ848">
        <f t="shared" si="356"/>
        <v>0.14204067828345579</v>
      </c>
      <c r="AK848">
        <f t="shared" si="357"/>
        <v>8.6250076279930615E-2</v>
      </c>
      <c r="AL848">
        <f t="shared" si="358"/>
        <v>8.5566835720193024E-2</v>
      </c>
      <c r="AM848">
        <f t="shared" si="359"/>
        <v>0.12748155445318765</v>
      </c>
      <c r="AN848">
        <f t="shared" si="360"/>
        <v>7.1007711889924899E-2</v>
      </c>
      <c r="AO848">
        <v>0</v>
      </c>
      <c r="AP848">
        <f t="shared" si="361"/>
        <v>0.15097060083587077</v>
      </c>
      <c r="AQ848">
        <f t="shared" si="362"/>
        <v>7.5411470725427962E-2</v>
      </c>
      <c r="AR848">
        <v>12</v>
      </c>
      <c r="AS848">
        <f>AR848*'MRIP Selectivity'!$N$35</f>
        <v>7.5559130110442796E-2</v>
      </c>
      <c r="AT848">
        <f>AR848*'MRIP Selectivity'!$O$35</f>
        <v>7.5411470725427962E-2</v>
      </c>
      <c r="AU848">
        <f>AR848*'MRIP Selectivity'!$P$35</f>
        <v>1.0838605554502655E-2</v>
      </c>
      <c r="AV848">
        <v>9</v>
      </c>
      <c r="AW848">
        <f t="shared" si="363"/>
        <v>45</v>
      </c>
      <c r="AX848">
        <f t="shared" si="342"/>
        <v>0</v>
      </c>
      <c r="AY848">
        <f t="shared" si="343"/>
        <v>0</v>
      </c>
      <c r="AZ848">
        <f t="shared" si="344"/>
        <v>0</v>
      </c>
      <c r="BA848">
        <v>117.03975898</v>
      </c>
      <c r="BB848">
        <v>117.03975898</v>
      </c>
    </row>
    <row r="849" spans="1:54" x14ac:dyDescent="0.25">
      <c r="A849" t="s">
        <v>787</v>
      </c>
      <c r="B849" t="s">
        <v>3</v>
      </c>
      <c r="C849">
        <v>2013</v>
      </c>
      <c r="D849">
        <v>4</v>
      </c>
      <c r="E849">
        <v>7</v>
      </c>
      <c r="F849" t="s">
        <v>1825</v>
      </c>
      <c r="G849" t="s">
        <v>1769</v>
      </c>
      <c r="H849" t="s">
        <v>1811</v>
      </c>
      <c r="I849" t="s">
        <v>1812</v>
      </c>
      <c r="J849" t="s">
        <v>1813</v>
      </c>
      <c r="K849" t="str">
        <f t="shared" si="345"/>
        <v>Inshore</v>
      </c>
      <c r="L849">
        <v>0</v>
      </c>
      <c r="M849">
        <f t="shared" si="338"/>
        <v>0</v>
      </c>
      <c r="N849">
        <f t="shared" si="346"/>
        <v>2.516176680597846E-2</v>
      </c>
      <c r="O849">
        <f t="shared" si="347"/>
        <v>1.2568578454237993E-2</v>
      </c>
      <c r="P849">
        <v>0</v>
      </c>
      <c r="Q849">
        <f t="shared" si="348"/>
        <v>0</v>
      </c>
      <c r="R849">
        <v>0</v>
      </c>
      <c r="S849">
        <f t="shared" si="339"/>
        <v>0</v>
      </c>
      <c r="T849">
        <f t="shared" si="349"/>
        <v>0</v>
      </c>
      <c r="U849">
        <f t="shared" si="340"/>
        <v>2.1246925742197942E-2</v>
      </c>
      <c r="V849">
        <f t="shared" si="350"/>
        <v>0.84441310922369939</v>
      </c>
      <c r="W849">
        <f t="shared" si="341"/>
        <v>1.1834618648320815E-2</v>
      </c>
      <c r="X849">
        <f t="shared" si="351"/>
        <v>0.94160359434525431</v>
      </c>
      <c r="Y849">
        <v>2</v>
      </c>
      <c r="Z849">
        <f>Y849*'MRIP Selectivity'!$N$35</f>
        <v>1.2593188351740467E-2</v>
      </c>
      <c r="AA849">
        <f>Y849*'MRIP Selectivity'!$O$35</f>
        <v>1.2568578454237993E-2</v>
      </c>
      <c r="AB849">
        <f>Y849*'MRIP Selectivity'!$P$35</f>
        <v>1.8064342590837759E-3</v>
      </c>
      <c r="AC849">
        <v>0.74741255597723821</v>
      </c>
      <c r="AD849">
        <v>0.94160359434525442</v>
      </c>
      <c r="AE849">
        <v>1.3432654004296583</v>
      </c>
      <c r="AF849">
        <f t="shared" si="352"/>
        <v>9.4123070938771265E-3</v>
      </c>
      <c r="AG849">
        <f t="shared" si="353"/>
        <v>1.1834618648320815E-2</v>
      </c>
      <c r="AH849">
        <f t="shared" si="354"/>
        <v>2.4265206383780212E-3</v>
      </c>
      <c r="AI849">
        <f t="shared" si="355"/>
        <v>2.6968201065062234E-2</v>
      </c>
      <c r="AJ849">
        <f t="shared" si="356"/>
        <v>2.3673446380575964E-2</v>
      </c>
      <c r="AK849">
        <f t="shared" si="357"/>
        <v>1.4375012713321769E-2</v>
      </c>
      <c r="AL849">
        <f t="shared" si="358"/>
        <v>1.4261139286698837E-2</v>
      </c>
      <c r="AM849">
        <f t="shared" si="359"/>
        <v>2.1246925742197942E-2</v>
      </c>
      <c r="AN849">
        <f t="shared" si="360"/>
        <v>1.1834618648320815E-2</v>
      </c>
      <c r="AO849">
        <v>0</v>
      </c>
      <c r="AP849">
        <f t="shared" si="361"/>
        <v>2.516176680597846E-2</v>
      </c>
      <c r="AQ849">
        <f t="shared" si="362"/>
        <v>1.2568578454237993E-2</v>
      </c>
      <c r="AR849">
        <v>2</v>
      </c>
      <c r="AS849">
        <f>AR849*'MRIP Selectivity'!$N$35</f>
        <v>1.2593188351740467E-2</v>
      </c>
      <c r="AT849">
        <f>AR849*'MRIP Selectivity'!$O$35</f>
        <v>1.2568578454237993E-2</v>
      </c>
      <c r="AU849">
        <f>AR849*'MRIP Selectivity'!$P$35</f>
        <v>1.8064342590837759E-3</v>
      </c>
      <c r="AV849">
        <v>4</v>
      </c>
      <c r="AW849">
        <f t="shared" si="363"/>
        <v>20</v>
      </c>
      <c r="AX849">
        <f t="shared" si="342"/>
        <v>0</v>
      </c>
      <c r="AY849">
        <f t="shared" si="343"/>
        <v>0</v>
      </c>
      <c r="AZ849">
        <f t="shared" si="344"/>
        <v>0</v>
      </c>
      <c r="BA849">
        <v>237.25768189999999</v>
      </c>
      <c r="BB849">
        <v>237.25768189999999</v>
      </c>
    </row>
    <row r="850" spans="1:54" x14ac:dyDescent="0.25">
      <c r="A850" t="s">
        <v>788</v>
      </c>
      <c r="B850" t="s">
        <v>3</v>
      </c>
      <c r="C850">
        <v>2013</v>
      </c>
      <c r="D850">
        <v>4</v>
      </c>
      <c r="E850">
        <v>7</v>
      </c>
      <c r="F850" t="s">
        <v>1860</v>
      </c>
      <c r="G850" t="s">
        <v>1769</v>
      </c>
      <c r="H850" t="s">
        <v>1811</v>
      </c>
      <c r="I850" t="s">
        <v>1824</v>
      </c>
      <c r="J850" t="s">
        <v>1767</v>
      </c>
      <c r="K850" t="str">
        <f t="shared" si="345"/>
        <v>Inshore</v>
      </c>
      <c r="L850">
        <v>0</v>
      </c>
      <c r="M850">
        <f t="shared" si="338"/>
        <v>0</v>
      </c>
      <c r="N850">
        <f t="shared" si="346"/>
        <v>1.258088340298923E-2</v>
      </c>
      <c r="O850">
        <f t="shared" si="347"/>
        <v>6.2842892271189965E-3</v>
      </c>
      <c r="P850">
        <v>0</v>
      </c>
      <c r="Q850">
        <f t="shared" si="348"/>
        <v>0</v>
      </c>
      <c r="R850">
        <v>0</v>
      </c>
      <c r="S850">
        <f t="shared" si="339"/>
        <v>0</v>
      </c>
      <c r="T850">
        <f t="shared" si="349"/>
        <v>0</v>
      </c>
      <c r="U850">
        <f t="shared" si="340"/>
        <v>1.0623462871098971E-2</v>
      </c>
      <c r="V850">
        <f t="shared" si="350"/>
        <v>0.84441310922369939</v>
      </c>
      <c r="W850">
        <f t="shared" si="341"/>
        <v>5.9173093241604077E-3</v>
      </c>
      <c r="X850">
        <f t="shared" si="351"/>
        <v>0.94160359434525431</v>
      </c>
      <c r="Y850">
        <v>1</v>
      </c>
      <c r="Z850">
        <f>Y850*'MRIP Selectivity'!$N$35</f>
        <v>6.2965941758702333E-3</v>
      </c>
      <c r="AA850">
        <f>Y850*'MRIP Selectivity'!$O$35</f>
        <v>6.2842892271189965E-3</v>
      </c>
      <c r="AB850">
        <f>Y850*'MRIP Selectivity'!$P$35</f>
        <v>9.0321712954188795E-4</v>
      </c>
      <c r="AC850">
        <v>0.74741255597723821</v>
      </c>
      <c r="AD850">
        <v>0.94160359434525442</v>
      </c>
      <c r="AE850">
        <v>1.3432654004296583</v>
      </c>
      <c r="AF850">
        <f t="shared" si="352"/>
        <v>4.7061535469385633E-3</v>
      </c>
      <c r="AG850">
        <f t="shared" si="353"/>
        <v>5.9173093241604077E-3</v>
      </c>
      <c r="AH850">
        <f t="shared" si="354"/>
        <v>1.2132603191890106E-3</v>
      </c>
      <c r="AI850">
        <f t="shared" si="355"/>
        <v>1.3484100532531117E-2</v>
      </c>
      <c r="AJ850">
        <f t="shared" si="356"/>
        <v>1.1836723190287982E-2</v>
      </c>
      <c r="AK850">
        <f t="shared" si="357"/>
        <v>7.1875063566608846E-3</v>
      </c>
      <c r="AL850">
        <f t="shared" si="358"/>
        <v>7.1305696433494187E-3</v>
      </c>
      <c r="AM850">
        <f t="shared" si="359"/>
        <v>1.0623462871098971E-2</v>
      </c>
      <c r="AN850">
        <f t="shared" si="360"/>
        <v>5.9173093241604077E-3</v>
      </c>
      <c r="AO850">
        <v>0</v>
      </c>
      <c r="AP850">
        <f t="shared" si="361"/>
        <v>1.258088340298923E-2</v>
      </c>
      <c r="AQ850">
        <f t="shared" si="362"/>
        <v>6.2842892271189965E-3</v>
      </c>
      <c r="AR850">
        <v>1</v>
      </c>
      <c r="AS850">
        <f>AR850*'MRIP Selectivity'!$N$35</f>
        <v>6.2965941758702333E-3</v>
      </c>
      <c r="AT850">
        <f>AR850*'MRIP Selectivity'!$O$35</f>
        <v>6.2842892271189965E-3</v>
      </c>
      <c r="AU850">
        <f>AR850*'MRIP Selectivity'!$P$35</f>
        <v>9.0321712954188795E-4</v>
      </c>
      <c r="AV850">
        <v>1</v>
      </c>
      <c r="AW850">
        <f t="shared" si="363"/>
        <v>5</v>
      </c>
      <c r="AX850">
        <f t="shared" si="342"/>
        <v>0</v>
      </c>
      <c r="AY850">
        <f t="shared" si="343"/>
        <v>0</v>
      </c>
      <c r="AZ850">
        <f t="shared" si="344"/>
        <v>0</v>
      </c>
      <c r="BA850">
        <v>307.52158218</v>
      </c>
      <c r="BB850">
        <v>307.52158218</v>
      </c>
    </row>
    <row r="851" spans="1:54" x14ac:dyDescent="0.25">
      <c r="A851" t="s">
        <v>1915</v>
      </c>
      <c r="B851" t="s">
        <v>3</v>
      </c>
      <c r="C851">
        <v>2013</v>
      </c>
      <c r="D851">
        <v>4</v>
      </c>
      <c r="E851">
        <v>8</v>
      </c>
      <c r="F851" t="s">
        <v>1850</v>
      </c>
      <c r="G851" t="s">
        <v>1769</v>
      </c>
      <c r="H851" t="s">
        <v>1811</v>
      </c>
      <c r="I851" t="s">
        <v>1812</v>
      </c>
      <c r="J851" t="s">
        <v>1819</v>
      </c>
      <c r="K851" t="str">
        <f t="shared" si="345"/>
        <v>Offshore</v>
      </c>
      <c r="L851">
        <v>0</v>
      </c>
      <c r="M851">
        <f t="shared" si="338"/>
        <v>0</v>
      </c>
      <c r="N851">
        <f t="shared" si="346"/>
        <v>2.516176680597846E-2</v>
      </c>
      <c r="O851">
        <f t="shared" si="347"/>
        <v>1.2568578454237993E-2</v>
      </c>
      <c r="P851">
        <v>0</v>
      </c>
      <c r="Q851">
        <f t="shared" si="348"/>
        <v>0</v>
      </c>
      <c r="R851">
        <v>0</v>
      </c>
      <c r="S851">
        <f t="shared" si="339"/>
        <v>0</v>
      </c>
      <c r="T851">
        <f t="shared" si="349"/>
        <v>0</v>
      </c>
      <c r="U851">
        <f t="shared" si="340"/>
        <v>2.1246925742197942E-2</v>
      </c>
      <c r="V851">
        <f t="shared" si="350"/>
        <v>0.84441310922369939</v>
      </c>
      <c r="W851">
        <f t="shared" si="341"/>
        <v>1.1834618648320815E-2</v>
      </c>
      <c r="X851">
        <f t="shared" si="351"/>
        <v>0.94160359434525431</v>
      </c>
      <c r="Y851">
        <v>2</v>
      </c>
      <c r="Z851">
        <f>Y851*'MRIP Selectivity'!$N$35</f>
        <v>1.2593188351740467E-2</v>
      </c>
      <c r="AA851">
        <f>Y851*'MRIP Selectivity'!$O$35</f>
        <v>1.2568578454237993E-2</v>
      </c>
      <c r="AB851">
        <f>Y851*'MRIP Selectivity'!$P$35</f>
        <v>1.8064342590837759E-3</v>
      </c>
      <c r="AC851">
        <v>0.74741255597723821</v>
      </c>
      <c r="AD851">
        <v>0.94160359434525442</v>
      </c>
      <c r="AE851">
        <v>1.3432654004296583</v>
      </c>
      <c r="AF851">
        <f t="shared" si="352"/>
        <v>9.4123070938771265E-3</v>
      </c>
      <c r="AG851">
        <f t="shared" si="353"/>
        <v>1.1834618648320815E-2</v>
      </c>
      <c r="AH851">
        <f t="shared" si="354"/>
        <v>2.4265206383780212E-3</v>
      </c>
      <c r="AI851">
        <f t="shared" si="355"/>
        <v>2.6968201065062234E-2</v>
      </c>
      <c r="AJ851">
        <f t="shared" si="356"/>
        <v>2.3673446380575964E-2</v>
      </c>
      <c r="AK851">
        <f t="shared" si="357"/>
        <v>1.4375012713321769E-2</v>
      </c>
      <c r="AL851">
        <f t="shared" si="358"/>
        <v>1.4261139286698837E-2</v>
      </c>
      <c r="AM851">
        <f t="shared" si="359"/>
        <v>2.1246925742197942E-2</v>
      </c>
      <c r="AN851">
        <f t="shared" si="360"/>
        <v>1.1834618648320815E-2</v>
      </c>
      <c r="AO851">
        <v>0</v>
      </c>
      <c r="AP851">
        <f t="shared" si="361"/>
        <v>2.516176680597846E-2</v>
      </c>
      <c r="AQ851">
        <f t="shared" si="362"/>
        <v>1.2568578454237993E-2</v>
      </c>
      <c r="AR851">
        <v>2</v>
      </c>
      <c r="AS851">
        <f>AR851*'MRIP Selectivity'!$N$35</f>
        <v>1.2593188351740467E-2</v>
      </c>
      <c r="AT851">
        <f>AR851*'MRIP Selectivity'!$O$35</f>
        <v>1.2568578454237993E-2</v>
      </c>
      <c r="AU851">
        <f>AR851*'MRIP Selectivity'!$P$35</f>
        <v>1.8064342590837759E-3</v>
      </c>
      <c r="AV851">
        <v>2</v>
      </c>
      <c r="AW851">
        <f t="shared" si="363"/>
        <v>10</v>
      </c>
      <c r="AX851">
        <f t="shared" si="342"/>
        <v>0</v>
      </c>
      <c r="AY851">
        <f t="shared" si="343"/>
        <v>0</v>
      </c>
      <c r="AZ851">
        <f t="shared" si="344"/>
        <v>0</v>
      </c>
      <c r="BA851">
        <v>323.57293420000002</v>
      </c>
      <c r="BB851">
        <v>323.57293420000002</v>
      </c>
    </row>
    <row r="852" spans="1:54" x14ac:dyDescent="0.25">
      <c r="A852" t="s">
        <v>789</v>
      </c>
      <c r="B852" t="s">
        <v>3</v>
      </c>
      <c r="C852">
        <v>2013</v>
      </c>
      <c r="D852">
        <v>4</v>
      </c>
      <c r="E852">
        <v>8</v>
      </c>
      <c r="F852" t="s">
        <v>1850</v>
      </c>
      <c r="G852" t="s">
        <v>1769</v>
      </c>
      <c r="H852" t="s">
        <v>1811</v>
      </c>
      <c r="I852" t="s">
        <v>1812</v>
      </c>
      <c r="J852" t="s">
        <v>1813</v>
      </c>
      <c r="K852" t="str">
        <f t="shared" si="345"/>
        <v>Inshore</v>
      </c>
      <c r="L852">
        <v>0</v>
      </c>
      <c r="M852">
        <f t="shared" si="338"/>
        <v>0</v>
      </c>
      <c r="N852">
        <f t="shared" si="346"/>
        <v>1.258088340298923E-2</v>
      </c>
      <c r="O852">
        <f t="shared" si="347"/>
        <v>6.2842892271189965E-3</v>
      </c>
      <c r="P852">
        <v>0</v>
      </c>
      <c r="Q852">
        <f t="shared" si="348"/>
        <v>0</v>
      </c>
      <c r="R852">
        <v>0</v>
      </c>
      <c r="S852">
        <f t="shared" si="339"/>
        <v>0</v>
      </c>
      <c r="T852">
        <f t="shared" si="349"/>
        <v>0</v>
      </c>
      <c r="U852">
        <f t="shared" si="340"/>
        <v>1.0623462871098971E-2</v>
      </c>
      <c r="V852">
        <f t="shared" si="350"/>
        <v>0.84441310922369939</v>
      </c>
      <c r="W852">
        <f t="shared" si="341"/>
        <v>5.9173093241604077E-3</v>
      </c>
      <c r="X852">
        <f t="shared" si="351"/>
        <v>0.94160359434525431</v>
      </c>
      <c r="Y852">
        <v>1</v>
      </c>
      <c r="Z852">
        <f>Y852*'MRIP Selectivity'!$N$35</f>
        <v>6.2965941758702333E-3</v>
      </c>
      <c r="AA852">
        <f>Y852*'MRIP Selectivity'!$O$35</f>
        <v>6.2842892271189965E-3</v>
      </c>
      <c r="AB852">
        <f>Y852*'MRIP Selectivity'!$P$35</f>
        <v>9.0321712954188795E-4</v>
      </c>
      <c r="AC852">
        <v>0.74741255597723821</v>
      </c>
      <c r="AD852">
        <v>0.94160359434525442</v>
      </c>
      <c r="AE852">
        <v>1.3432654004296583</v>
      </c>
      <c r="AF852">
        <f t="shared" si="352"/>
        <v>4.7061535469385633E-3</v>
      </c>
      <c r="AG852">
        <f t="shared" si="353"/>
        <v>5.9173093241604077E-3</v>
      </c>
      <c r="AH852">
        <f t="shared" si="354"/>
        <v>1.2132603191890106E-3</v>
      </c>
      <c r="AI852">
        <f t="shared" si="355"/>
        <v>1.3484100532531117E-2</v>
      </c>
      <c r="AJ852">
        <f t="shared" si="356"/>
        <v>1.1836723190287982E-2</v>
      </c>
      <c r="AK852">
        <f t="shared" si="357"/>
        <v>7.1875063566608846E-3</v>
      </c>
      <c r="AL852">
        <f t="shared" si="358"/>
        <v>7.1305696433494187E-3</v>
      </c>
      <c r="AM852">
        <f t="shared" si="359"/>
        <v>1.0623462871098971E-2</v>
      </c>
      <c r="AN852">
        <f t="shared" si="360"/>
        <v>5.9173093241604077E-3</v>
      </c>
      <c r="AO852">
        <v>0</v>
      </c>
      <c r="AP852">
        <f t="shared" si="361"/>
        <v>1.258088340298923E-2</v>
      </c>
      <c r="AQ852">
        <f t="shared" si="362"/>
        <v>6.2842892271189965E-3</v>
      </c>
      <c r="AR852">
        <v>1</v>
      </c>
      <c r="AS852">
        <f>AR852*'MRIP Selectivity'!$N$35</f>
        <v>6.2965941758702333E-3</v>
      </c>
      <c r="AT852">
        <f>AR852*'MRIP Selectivity'!$O$35</f>
        <v>6.2842892271189965E-3</v>
      </c>
      <c r="AU852">
        <f>AR852*'MRIP Selectivity'!$P$35</f>
        <v>9.0321712954188795E-4</v>
      </c>
      <c r="AV852">
        <v>3</v>
      </c>
      <c r="AW852">
        <f t="shared" si="363"/>
        <v>15</v>
      </c>
      <c r="AX852">
        <f t="shared" si="342"/>
        <v>0</v>
      </c>
      <c r="AY852">
        <f t="shared" si="343"/>
        <v>0</v>
      </c>
      <c r="AZ852">
        <f t="shared" si="344"/>
        <v>0</v>
      </c>
      <c r="BA852">
        <v>323.57293420000002</v>
      </c>
      <c r="BB852">
        <v>323.57293420000002</v>
      </c>
    </row>
    <row r="853" spans="1:54" x14ac:dyDescent="0.25">
      <c r="A853" t="s">
        <v>790</v>
      </c>
      <c r="B853" t="s">
        <v>3</v>
      </c>
      <c r="C853">
        <v>2013</v>
      </c>
      <c r="D853">
        <v>4</v>
      </c>
      <c r="E853">
        <v>8</v>
      </c>
      <c r="F853" t="s">
        <v>1859</v>
      </c>
      <c r="G853" t="s">
        <v>1769</v>
      </c>
      <c r="H853" t="s">
        <v>1840</v>
      </c>
      <c r="I853" t="s">
        <v>1824</v>
      </c>
      <c r="J853" t="s">
        <v>1767</v>
      </c>
      <c r="K853" t="str">
        <f t="shared" si="345"/>
        <v>Inshore</v>
      </c>
      <c r="L853">
        <v>0</v>
      </c>
      <c r="M853">
        <f t="shared" si="338"/>
        <v>0</v>
      </c>
      <c r="N853">
        <f t="shared" si="346"/>
        <v>1.258088340298923E-2</v>
      </c>
      <c r="O853">
        <f t="shared" si="347"/>
        <v>6.2842892271189965E-3</v>
      </c>
      <c r="P853">
        <v>0</v>
      </c>
      <c r="Q853">
        <f t="shared" si="348"/>
        <v>0</v>
      </c>
      <c r="R853">
        <v>0</v>
      </c>
      <c r="S853">
        <f t="shared" si="339"/>
        <v>0</v>
      </c>
      <c r="T853">
        <f t="shared" si="349"/>
        <v>0</v>
      </c>
      <c r="U853">
        <f t="shared" si="340"/>
        <v>1.0623462871098971E-2</v>
      </c>
      <c r="V853">
        <f t="shared" si="350"/>
        <v>0.84441310922369939</v>
      </c>
      <c r="W853">
        <f t="shared" si="341"/>
        <v>5.9173093241604077E-3</v>
      </c>
      <c r="X853">
        <f t="shared" si="351"/>
        <v>0.94160359434525431</v>
      </c>
      <c r="Y853">
        <v>1</v>
      </c>
      <c r="Z853">
        <f>Y853*'MRIP Selectivity'!$N$35</f>
        <v>6.2965941758702333E-3</v>
      </c>
      <c r="AA853">
        <f>Y853*'MRIP Selectivity'!$O$35</f>
        <v>6.2842892271189965E-3</v>
      </c>
      <c r="AB853">
        <f>Y853*'MRIP Selectivity'!$P$35</f>
        <v>9.0321712954188795E-4</v>
      </c>
      <c r="AC853">
        <v>0.74741255597723821</v>
      </c>
      <c r="AD853">
        <v>0.94160359434525442</v>
      </c>
      <c r="AE853">
        <v>1.3432654004296583</v>
      </c>
      <c r="AF853">
        <f t="shared" si="352"/>
        <v>4.7061535469385633E-3</v>
      </c>
      <c r="AG853">
        <f t="shared" si="353"/>
        <v>5.9173093241604077E-3</v>
      </c>
      <c r="AH853">
        <f t="shared" si="354"/>
        <v>1.2132603191890106E-3</v>
      </c>
      <c r="AI853">
        <f t="shared" si="355"/>
        <v>1.3484100532531117E-2</v>
      </c>
      <c r="AJ853">
        <f t="shared" si="356"/>
        <v>1.1836723190287982E-2</v>
      </c>
      <c r="AK853">
        <f t="shared" si="357"/>
        <v>7.1875063566608846E-3</v>
      </c>
      <c r="AL853">
        <f t="shared" si="358"/>
        <v>7.1305696433494187E-3</v>
      </c>
      <c r="AM853">
        <f t="shared" si="359"/>
        <v>1.0623462871098971E-2</v>
      </c>
      <c r="AN853">
        <f t="shared" si="360"/>
        <v>5.9173093241604077E-3</v>
      </c>
      <c r="AO853">
        <v>0</v>
      </c>
      <c r="AP853">
        <f t="shared" si="361"/>
        <v>1.258088340298923E-2</v>
      </c>
      <c r="AQ853">
        <f t="shared" si="362"/>
        <v>6.2842892271189965E-3</v>
      </c>
      <c r="AR853">
        <v>1</v>
      </c>
      <c r="AS853">
        <f>AR853*'MRIP Selectivity'!$N$35</f>
        <v>6.2965941758702333E-3</v>
      </c>
      <c r="AT853">
        <f>AR853*'MRIP Selectivity'!$O$35</f>
        <v>6.2842892271189965E-3</v>
      </c>
      <c r="AU853">
        <f>AR853*'MRIP Selectivity'!$P$35</f>
        <v>9.0321712954188795E-4</v>
      </c>
      <c r="AV853">
        <v>1</v>
      </c>
      <c r="AW853">
        <f t="shared" si="363"/>
        <v>5</v>
      </c>
      <c r="AX853">
        <f t="shared" si="342"/>
        <v>0</v>
      </c>
      <c r="AY853">
        <f t="shared" si="343"/>
        <v>0</v>
      </c>
      <c r="AZ853">
        <f t="shared" si="344"/>
        <v>0</v>
      </c>
      <c r="BA853">
        <v>99.181738416000002</v>
      </c>
      <c r="BB853">
        <v>99.181738416000002</v>
      </c>
    </row>
    <row r="854" spans="1:54" x14ac:dyDescent="0.25">
      <c r="A854" t="s">
        <v>791</v>
      </c>
      <c r="B854" t="s">
        <v>3</v>
      </c>
      <c r="C854">
        <v>2013</v>
      </c>
      <c r="D854">
        <v>4</v>
      </c>
      <c r="E854">
        <v>8</v>
      </c>
      <c r="F854" t="s">
        <v>1825</v>
      </c>
      <c r="G854" t="s">
        <v>1769</v>
      </c>
      <c r="H854" t="s">
        <v>1811</v>
      </c>
      <c r="I854" t="s">
        <v>1812</v>
      </c>
      <c r="J854" t="s">
        <v>1813</v>
      </c>
      <c r="K854" t="str">
        <f t="shared" si="345"/>
        <v>Inshore</v>
      </c>
      <c r="L854">
        <v>0</v>
      </c>
      <c r="M854">
        <f t="shared" si="338"/>
        <v>0</v>
      </c>
      <c r="N854">
        <f t="shared" si="346"/>
        <v>7.5485300417935386E-2</v>
      </c>
      <c r="O854">
        <f t="shared" si="347"/>
        <v>3.7705735362713981E-2</v>
      </c>
      <c r="P854">
        <v>0</v>
      </c>
      <c r="Q854">
        <f t="shared" si="348"/>
        <v>0</v>
      </c>
      <c r="R854">
        <v>0</v>
      </c>
      <c r="S854">
        <f t="shared" si="339"/>
        <v>0</v>
      </c>
      <c r="T854">
        <f t="shared" si="349"/>
        <v>0</v>
      </c>
      <c r="U854">
        <f t="shared" si="340"/>
        <v>6.3740777226593825E-2</v>
      </c>
      <c r="V854">
        <f t="shared" si="350"/>
        <v>0.84441310922369928</v>
      </c>
      <c r="W854">
        <f t="shared" si="341"/>
        <v>3.5503855944962449E-2</v>
      </c>
      <c r="X854">
        <f t="shared" si="351"/>
        <v>0.94160359434525442</v>
      </c>
      <c r="Y854">
        <v>6</v>
      </c>
      <c r="Z854">
        <f>Y854*'MRIP Selectivity'!$N$35</f>
        <v>3.7779565055221398E-2</v>
      </c>
      <c r="AA854">
        <f>Y854*'MRIP Selectivity'!$O$35</f>
        <v>3.7705735362713981E-2</v>
      </c>
      <c r="AB854">
        <f>Y854*'MRIP Selectivity'!$P$35</f>
        <v>5.4193027772513275E-3</v>
      </c>
      <c r="AC854">
        <v>0.74741255597723821</v>
      </c>
      <c r="AD854">
        <v>0.94160359434525442</v>
      </c>
      <c r="AE854">
        <v>1.3432654004296583</v>
      </c>
      <c r="AF854">
        <f t="shared" si="352"/>
        <v>2.8236921281631376E-2</v>
      </c>
      <c r="AG854">
        <f t="shared" si="353"/>
        <v>3.5503855944962449E-2</v>
      </c>
      <c r="AH854">
        <f t="shared" si="354"/>
        <v>7.2795619151340635E-3</v>
      </c>
      <c r="AI854">
        <f t="shared" si="355"/>
        <v>8.0904603195186719E-2</v>
      </c>
      <c r="AJ854">
        <f t="shared" si="356"/>
        <v>7.1020339141727895E-2</v>
      </c>
      <c r="AK854">
        <f t="shared" si="357"/>
        <v>4.3125038139965308E-2</v>
      </c>
      <c r="AL854">
        <f t="shared" si="358"/>
        <v>4.2783417860096512E-2</v>
      </c>
      <c r="AM854">
        <f t="shared" si="359"/>
        <v>6.3740777226593825E-2</v>
      </c>
      <c r="AN854">
        <f t="shared" si="360"/>
        <v>3.5503855944962449E-2</v>
      </c>
      <c r="AO854">
        <v>0</v>
      </c>
      <c r="AP854">
        <f t="shared" si="361"/>
        <v>7.5485300417935386E-2</v>
      </c>
      <c r="AQ854">
        <f t="shared" si="362"/>
        <v>3.7705735362713981E-2</v>
      </c>
      <c r="AR854">
        <v>6</v>
      </c>
      <c r="AS854">
        <f>AR854*'MRIP Selectivity'!$N$35</f>
        <v>3.7779565055221398E-2</v>
      </c>
      <c r="AT854">
        <f>AR854*'MRIP Selectivity'!$O$35</f>
        <v>3.7705735362713981E-2</v>
      </c>
      <c r="AU854">
        <f>AR854*'MRIP Selectivity'!$P$35</f>
        <v>5.4193027772513275E-3</v>
      </c>
      <c r="AV854">
        <v>4</v>
      </c>
      <c r="AW854">
        <f t="shared" si="363"/>
        <v>20</v>
      </c>
      <c r="AX854">
        <f t="shared" si="342"/>
        <v>0</v>
      </c>
      <c r="AY854">
        <f t="shared" si="343"/>
        <v>0</v>
      </c>
      <c r="AZ854">
        <f t="shared" si="344"/>
        <v>0</v>
      </c>
      <c r="BA854">
        <v>271.07059118000001</v>
      </c>
      <c r="BB854">
        <v>271.07059118000001</v>
      </c>
    </row>
    <row r="855" spans="1:54" x14ac:dyDescent="0.25">
      <c r="A855" t="s">
        <v>792</v>
      </c>
      <c r="B855" t="s">
        <v>3</v>
      </c>
      <c r="C855">
        <v>2013</v>
      </c>
      <c r="D855">
        <v>4</v>
      </c>
      <c r="E855">
        <v>8</v>
      </c>
      <c r="F855" t="s">
        <v>1836</v>
      </c>
      <c r="G855" t="s">
        <v>1769</v>
      </c>
      <c r="H855" t="s">
        <v>1811</v>
      </c>
      <c r="I855" t="s">
        <v>1812</v>
      </c>
      <c r="J855" t="s">
        <v>1813</v>
      </c>
      <c r="K855" t="str">
        <f t="shared" si="345"/>
        <v>Inshore</v>
      </c>
      <c r="L855">
        <v>0</v>
      </c>
      <c r="M855">
        <f t="shared" si="338"/>
        <v>0</v>
      </c>
      <c r="N855">
        <f t="shared" si="346"/>
        <v>2.516176680597846E-2</v>
      </c>
      <c r="O855">
        <f t="shared" si="347"/>
        <v>1.2568578454237993E-2</v>
      </c>
      <c r="P855">
        <v>0</v>
      </c>
      <c r="Q855">
        <f t="shared" si="348"/>
        <v>0</v>
      </c>
      <c r="R855">
        <v>0</v>
      </c>
      <c r="S855">
        <f t="shared" si="339"/>
        <v>0</v>
      </c>
      <c r="T855">
        <f t="shared" si="349"/>
        <v>0</v>
      </c>
      <c r="U855">
        <f t="shared" si="340"/>
        <v>2.1246925742197942E-2</v>
      </c>
      <c r="V855">
        <f t="shared" si="350"/>
        <v>0.84441310922369939</v>
      </c>
      <c r="W855">
        <f t="shared" si="341"/>
        <v>1.1834618648320815E-2</v>
      </c>
      <c r="X855">
        <f t="shared" si="351"/>
        <v>0.94160359434525431</v>
      </c>
      <c r="Y855">
        <v>2</v>
      </c>
      <c r="Z855">
        <f>Y855*'MRIP Selectivity'!$N$35</f>
        <v>1.2593188351740467E-2</v>
      </c>
      <c r="AA855">
        <f>Y855*'MRIP Selectivity'!$O$35</f>
        <v>1.2568578454237993E-2</v>
      </c>
      <c r="AB855">
        <f>Y855*'MRIP Selectivity'!$P$35</f>
        <v>1.8064342590837759E-3</v>
      </c>
      <c r="AC855">
        <v>0.74741255597723821</v>
      </c>
      <c r="AD855">
        <v>0.94160359434525442</v>
      </c>
      <c r="AE855">
        <v>1.3432654004296583</v>
      </c>
      <c r="AF855">
        <f t="shared" si="352"/>
        <v>9.4123070938771265E-3</v>
      </c>
      <c r="AG855">
        <f t="shared" si="353"/>
        <v>1.1834618648320815E-2</v>
      </c>
      <c r="AH855">
        <f t="shared" si="354"/>
        <v>2.4265206383780212E-3</v>
      </c>
      <c r="AI855">
        <f t="shared" si="355"/>
        <v>2.6968201065062234E-2</v>
      </c>
      <c r="AJ855">
        <f t="shared" si="356"/>
        <v>2.3673446380575964E-2</v>
      </c>
      <c r="AK855">
        <f t="shared" si="357"/>
        <v>1.4375012713321769E-2</v>
      </c>
      <c r="AL855">
        <f t="shared" si="358"/>
        <v>1.4261139286698837E-2</v>
      </c>
      <c r="AM855">
        <f t="shared" si="359"/>
        <v>2.1246925742197942E-2</v>
      </c>
      <c r="AN855">
        <f t="shared" si="360"/>
        <v>1.1834618648320815E-2</v>
      </c>
      <c r="AO855">
        <v>0</v>
      </c>
      <c r="AP855">
        <f t="shared" si="361"/>
        <v>2.516176680597846E-2</v>
      </c>
      <c r="AQ855">
        <f t="shared" si="362"/>
        <v>1.2568578454237993E-2</v>
      </c>
      <c r="AR855">
        <v>2</v>
      </c>
      <c r="AS855">
        <f>AR855*'MRIP Selectivity'!$N$35</f>
        <v>1.2593188351740467E-2</v>
      </c>
      <c r="AT855">
        <f>AR855*'MRIP Selectivity'!$O$35</f>
        <v>1.2568578454237993E-2</v>
      </c>
      <c r="AU855">
        <f>AR855*'MRIP Selectivity'!$P$35</f>
        <v>1.8064342590837759E-3</v>
      </c>
      <c r="AV855">
        <v>4</v>
      </c>
      <c r="AW855">
        <f t="shared" si="363"/>
        <v>20</v>
      </c>
      <c r="AX855">
        <f t="shared" si="342"/>
        <v>0</v>
      </c>
      <c r="AY855">
        <f t="shared" si="343"/>
        <v>0</v>
      </c>
      <c r="AZ855">
        <f t="shared" si="344"/>
        <v>0</v>
      </c>
      <c r="BA855">
        <v>258.92910096000003</v>
      </c>
      <c r="BB855">
        <v>258.92910096000003</v>
      </c>
    </row>
    <row r="856" spans="1:54" x14ac:dyDescent="0.25">
      <c r="A856" t="s">
        <v>793</v>
      </c>
      <c r="B856" t="s">
        <v>3</v>
      </c>
      <c r="C856">
        <v>2013</v>
      </c>
      <c r="D856">
        <v>4</v>
      </c>
      <c r="E856">
        <v>8</v>
      </c>
      <c r="F856" t="s">
        <v>1836</v>
      </c>
      <c r="G856" t="s">
        <v>1769</v>
      </c>
      <c r="H856" t="s">
        <v>1811</v>
      </c>
      <c r="I856" t="s">
        <v>1812</v>
      </c>
      <c r="J856" t="s">
        <v>1767</v>
      </c>
      <c r="K856" t="str">
        <f t="shared" si="345"/>
        <v>Inshore</v>
      </c>
      <c r="L856">
        <v>0</v>
      </c>
      <c r="M856">
        <f t="shared" si="338"/>
        <v>0</v>
      </c>
      <c r="N856">
        <f t="shared" si="346"/>
        <v>7.5485300417935386E-2</v>
      </c>
      <c r="O856">
        <f t="shared" si="347"/>
        <v>3.7705735362713981E-2</v>
      </c>
      <c r="P856">
        <v>0</v>
      </c>
      <c r="Q856">
        <f t="shared" si="348"/>
        <v>0</v>
      </c>
      <c r="R856">
        <v>0</v>
      </c>
      <c r="S856">
        <f t="shared" si="339"/>
        <v>0</v>
      </c>
      <c r="T856">
        <f t="shared" si="349"/>
        <v>0</v>
      </c>
      <c r="U856">
        <f t="shared" si="340"/>
        <v>6.3740777226593825E-2</v>
      </c>
      <c r="V856">
        <f t="shared" si="350"/>
        <v>0.84441310922369928</v>
      </c>
      <c r="W856">
        <f t="shared" si="341"/>
        <v>3.5503855944962449E-2</v>
      </c>
      <c r="X856">
        <f t="shared" si="351"/>
        <v>0.94160359434525442</v>
      </c>
      <c r="Y856">
        <v>6</v>
      </c>
      <c r="Z856">
        <f>Y856*'MRIP Selectivity'!$N$35</f>
        <v>3.7779565055221398E-2</v>
      </c>
      <c r="AA856">
        <f>Y856*'MRIP Selectivity'!$O$35</f>
        <v>3.7705735362713981E-2</v>
      </c>
      <c r="AB856">
        <f>Y856*'MRIP Selectivity'!$P$35</f>
        <v>5.4193027772513275E-3</v>
      </c>
      <c r="AC856">
        <v>0.74741255597723821</v>
      </c>
      <c r="AD856">
        <v>0.94160359434525442</v>
      </c>
      <c r="AE856">
        <v>1.3432654004296583</v>
      </c>
      <c r="AF856">
        <f t="shared" si="352"/>
        <v>2.8236921281631376E-2</v>
      </c>
      <c r="AG856">
        <f t="shared" si="353"/>
        <v>3.5503855944962449E-2</v>
      </c>
      <c r="AH856">
        <f t="shared" si="354"/>
        <v>7.2795619151340635E-3</v>
      </c>
      <c r="AI856">
        <f t="shared" si="355"/>
        <v>8.0904603195186719E-2</v>
      </c>
      <c r="AJ856">
        <f t="shared" si="356"/>
        <v>7.1020339141727895E-2</v>
      </c>
      <c r="AK856">
        <f t="shared" si="357"/>
        <v>4.3125038139965308E-2</v>
      </c>
      <c r="AL856">
        <f t="shared" si="358"/>
        <v>4.2783417860096512E-2</v>
      </c>
      <c r="AM856">
        <f t="shared" si="359"/>
        <v>6.3740777226593825E-2</v>
      </c>
      <c r="AN856">
        <f t="shared" si="360"/>
        <v>3.5503855944962449E-2</v>
      </c>
      <c r="AO856">
        <v>0</v>
      </c>
      <c r="AP856">
        <f t="shared" si="361"/>
        <v>7.5485300417935386E-2</v>
      </c>
      <c r="AQ856">
        <f t="shared" si="362"/>
        <v>3.7705735362713981E-2</v>
      </c>
      <c r="AR856">
        <v>6</v>
      </c>
      <c r="AS856">
        <f>AR856*'MRIP Selectivity'!$N$35</f>
        <v>3.7779565055221398E-2</v>
      </c>
      <c r="AT856">
        <f>AR856*'MRIP Selectivity'!$O$35</f>
        <v>3.7705735362713981E-2</v>
      </c>
      <c r="AU856">
        <f>AR856*'MRIP Selectivity'!$P$35</f>
        <v>5.4193027772513275E-3</v>
      </c>
      <c r="AV856">
        <v>4</v>
      </c>
      <c r="AW856">
        <f t="shared" si="363"/>
        <v>20</v>
      </c>
      <c r="AX856">
        <f t="shared" si="342"/>
        <v>0</v>
      </c>
      <c r="AY856">
        <f t="shared" si="343"/>
        <v>0</v>
      </c>
      <c r="AZ856">
        <f t="shared" si="344"/>
        <v>0</v>
      </c>
      <c r="BA856">
        <v>258.92910096000003</v>
      </c>
      <c r="BB856">
        <v>258.92910096000003</v>
      </c>
    </row>
    <row r="857" spans="1:54" x14ac:dyDescent="0.25">
      <c r="A857" t="s">
        <v>794</v>
      </c>
      <c r="B857" t="s">
        <v>3</v>
      </c>
      <c r="C857">
        <v>2013</v>
      </c>
      <c r="D857">
        <v>5</v>
      </c>
      <c r="E857">
        <v>9</v>
      </c>
      <c r="F857" t="s">
        <v>1862</v>
      </c>
      <c r="G857" t="s">
        <v>1769</v>
      </c>
      <c r="H857" t="s">
        <v>1811</v>
      </c>
      <c r="I857" t="s">
        <v>1812</v>
      </c>
      <c r="J857" t="s">
        <v>1813</v>
      </c>
      <c r="K857" t="str">
        <f t="shared" si="345"/>
        <v>Inshore</v>
      </c>
      <c r="L857">
        <v>0</v>
      </c>
      <c r="M857">
        <f t="shared" si="338"/>
        <v>0</v>
      </c>
      <c r="N857">
        <f t="shared" si="346"/>
        <v>2.516176680597846E-2</v>
      </c>
      <c r="O857">
        <f t="shared" si="347"/>
        <v>1.2568578454237993E-2</v>
      </c>
      <c r="P857">
        <v>0</v>
      </c>
      <c r="Q857">
        <f t="shared" si="348"/>
        <v>0</v>
      </c>
      <c r="R857">
        <v>0</v>
      </c>
      <c r="S857">
        <f t="shared" si="339"/>
        <v>0</v>
      </c>
      <c r="T857">
        <f t="shared" si="349"/>
        <v>0</v>
      </c>
      <c r="U857">
        <f t="shared" si="340"/>
        <v>2.1246925742197942E-2</v>
      </c>
      <c r="V857">
        <f t="shared" si="350"/>
        <v>0.84441310922369939</v>
      </c>
      <c r="W857">
        <f t="shared" si="341"/>
        <v>1.1834618648320815E-2</v>
      </c>
      <c r="X857">
        <f t="shared" si="351"/>
        <v>0.94160359434525431</v>
      </c>
      <c r="Y857">
        <v>2</v>
      </c>
      <c r="Z857">
        <f>Y857*'MRIP Selectivity'!$N$35</f>
        <v>1.2593188351740467E-2</v>
      </c>
      <c r="AA857">
        <f>Y857*'MRIP Selectivity'!$O$35</f>
        <v>1.2568578454237993E-2</v>
      </c>
      <c r="AB857">
        <f>Y857*'MRIP Selectivity'!$P$35</f>
        <v>1.8064342590837759E-3</v>
      </c>
      <c r="AC857">
        <v>0.74741255597723821</v>
      </c>
      <c r="AD857">
        <v>0.94160359434525442</v>
      </c>
      <c r="AE857">
        <v>1.3432654004296583</v>
      </c>
      <c r="AF857">
        <f t="shared" si="352"/>
        <v>9.4123070938771265E-3</v>
      </c>
      <c r="AG857">
        <f t="shared" si="353"/>
        <v>1.1834618648320815E-2</v>
      </c>
      <c r="AH857">
        <f t="shared" si="354"/>
        <v>2.4265206383780212E-3</v>
      </c>
      <c r="AI857">
        <f t="shared" si="355"/>
        <v>2.6968201065062234E-2</v>
      </c>
      <c r="AJ857">
        <f t="shared" si="356"/>
        <v>2.3673446380575964E-2</v>
      </c>
      <c r="AK857">
        <f t="shared" si="357"/>
        <v>1.4375012713321769E-2</v>
      </c>
      <c r="AL857">
        <f t="shared" si="358"/>
        <v>1.4261139286698837E-2</v>
      </c>
      <c r="AM857">
        <f t="shared" si="359"/>
        <v>2.1246925742197942E-2</v>
      </c>
      <c r="AN857">
        <f t="shared" si="360"/>
        <v>1.1834618648320815E-2</v>
      </c>
      <c r="AO857">
        <v>0</v>
      </c>
      <c r="AP857">
        <f t="shared" si="361"/>
        <v>2.516176680597846E-2</v>
      </c>
      <c r="AQ857">
        <f t="shared" si="362"/>
        <v>1.2568578454237993E-2</v>
      </c>
      <c r="AR857">
        <v>2</v>
      </c>
      <c r="AS857">
        <f>AR857*'MRIP Selectivity'!$N$35</f>
        <v>1.2593188351740467E-2</v>
      </c>
      <c r="AT857">
        <f>AR857*'MRIP Selectivity'!$O$35</f>
        <v>1.2568578454237993E-2</v>
      </c>
      <c r="AU857">
        <f>AR857*'MRIP Selectivity'!$P$35</f>
        <v>1.8064342590837759E-3</v>
      </c>
      <c r="AV857">
        <v>4</v>
      </c>
      <c r="AW857">
        <f t="shared" si="363"/>
        <v>20</v>
      </c>
      <c r="AX857">
        <f t="shared" si="342"/>
        <v>0</v>
      </c>
      <c r="AY857">
        <f t="shared" si="343"/>
        <v>0</v>
      </c>
      <c r="AZ857">
        <f t="shared" si="344"/>
        <v>0</v>
      </c>
      <c r="BA857">
        <v>423.91333119000001</v>
      </c>
      <c r="BB857">
        <v>423.91333119000001</v>
      </c>
    </row>
    <row r="858" spans="1:54" x14ac:dyDescent="0.25">
      <c r="A858" t="s">
        <v>795</v>
      </c>
      <c r="B858" t="s">
        <v>3</v>
      </c>
      <c r="C858">
        <v>2013</v>
      </c>
      <c r="D858">
        <v>5</v>
      </c>
      <c r="E858">
        <v>9</v>
      </c>
      <c r="F858" t="s">
        <v>1862</v>
      </c>
      <c r="G858" t="s">
        <v>1769</v>
      </c>
      <c r="H858" t="s">
        <v>1811</v>
      </c>
      <c r="I858" t="s">
        <v>1812</v>
      </c>
      <c r="J858" t="s">
        <v>1813</v>
      </c>
      <c r="K858" t="str">
        <f t="shared" si="345"/>
        <v>Inshore</v>
      </c>
      <c r="L858">
        <v>0</v>
      </c>
      <c r="M858">
        <f t="shared" si="338"/>
        <v>0</v>
      </c>
      <c r="N858">
        <f t="shared" si="346"/>
        <v>5.0323533611956919E-2</v>
      </c>
      <c r="O858">
        <f t="shared" si="347"/>
        <v>2.5137156908475986E-2</v>
      </c>
      <c r="P858">
        <v>0</v>
      </c>
      <c r="Q858">
        <f t="shared" si="348"/>
        <v>0</v>
      </c>
      <c r="R858">
        <v>0</v>
      </c>
      <c r="S858">
        <f t="shared" si="339"/>
        <v>0</v>
      </c>
      <c r="T858">
        <f t="shared" si="349"/>
        <v>0</v>
      </c>
      <c r="U858">
        <f t="shared" si="340"/>
        <v>4.2493851484395884E-2</v>
      </c>
      <c r="V858">
        <f t="shared" si="350"/>
        <v>0.84441310922369939</v>
      </c>
      <c r="W858">
        <f t="shared" si="341"/>
        <v>2.3669237296641631E-2</v>
      </c>
      <c r="X858">
        <f t="shared" si="351"/>
        <v>0.94160359434525431</v>
      </c>
      <c r="Y858">
        <v>4</v>
      </c>
      <c r="Z858">
        <f>Y858*'MRIP Selectivity'!$N$35</f>
        <v>2.5186376703480933E-2</v>
      </c>
      <c r="AA858">
        <f>Y858*'MRIP Selectivity'!$O$35</f>
        <v>2.5137156908475986E-2</v>
      </c>
      <c r="AB858">
        <f>Y858*'MRIP Selectivity'!$P$35</f>
        <v>3.6128685181675518E-3</v>
      </c>
      <c r="AC858">
        <v>0.74741255597723821</v>
      </c>
      <c r="AD858">
        <v>0.94160359434525442</v>
      </c>
      <c r="AE858">
        <v>1.3432654004296583</v>
      </c>
      <c r="AF858">
        <f t="shared" si="352"/>
        <v>1.8824614187754253E-2</v>
      </c>
      <c r="AG858">
        <f t="shared" si="353"/>
        <v>2.3669237296641631E-2</v>
      </c>
      <c r="AH858">
        <f t="shared" si="354"/>
        <v>4.8530412767560423E-3</v>
      </c>
      <c r="AI858">
        <f t="shared" si="355"/>
        <v>5.3936402130124468E-2</v>
      </c>
      <c r="AJ858">
        <f t="shared" si="356"/>
        <v>4.7346892761151928E-2</v>
      </c>
      <c r="AK858">
        <f t="shared" si="357"/>
        <v>2.8750025426643538E-2</v>
      </c>
      <c r="AL858">
        <f t="shared" si="358"/>
        <v>2.8522278573397675E-2</v>
      </c>
      <c r="AM858">
        <f t="shared" si="359"/>
        <v>4.2493851484395884E-2</v>
      </c>
      <c r="AN858">
        <f t="shared" si="360"/>
        <v>2.3669237296641631E-2</v>
      </c>
      <c r="AO858">
        <v>0</v>
      </c>
      <c r="AP858">
        <f t="shared" si="361"/>
        <v>5.0323533611956919E-2</v>
      </c>
      <c r="AQ858">
        <f t="shared" si="362"/>
        <v>2.5137156908475986E-2</v>
      </c>
      <c r="AR858">
        <v>4</v>
      </c>
      <c r="AS858">
        <f>AR858*'MRIP Selectivity'!$N$35</f>
        <v>2.5186376703480933E-2</v>
      </c>
      <c r="AT858">
        <f>AR858*'MRIP Selectivity'!$O$35</f>
        <v>2.5137156908475986E-2</v>
      </c>
      <c r="AU858">
        <f>AR858*'MRIP Selectivity'!$P$35</f>
        <v>3.6128685181675518E-3</v>
      </c>
      <c r="AV858">
        <v>3</v>
      </c>
      <c r="AW858">
        <f t="shared" si="363"/>
        <v>15</v>
      </c>
      <c r="AX858">
        <f t="shared" si="342"/>
        <v>0</v>
      </c>
      <c r="AY858">
        <f t="shared" si="343"/>
        <v>0</v>
      </c>
      <c r="AZ858">
        <f t="shared" si="344"/>
        <v>0</v>
      </c>
      <c r="BA858">
        <v>423.91333119000001</v>
      </c>
      <c r="BB858">
        <v>423.91333119000001</v>
      </c>
    </row>
    <row r="859" spans="1:54" x14ac:dyDescent="0.25">
      <c r="A859" t="s">
        <v>796</v>
      </c>
      <c r="B859" t="s">
        <v>3</v>
      </c>
      <c r="C859">
        <v>2013</v>
      </c>
      <c r="D859">
        <v>5</v>
      </c>
      <c r="E859">
        <v>9</v>
      </c>
      <c r="F859" t="s">
        <v>1861</v>
      </c>
      <c r="G859" t="s">
        <v>1769</v>
      </c>
      <c r="H859" t="s">
        <v>1811</v>
      </c>
      <c r="I859" t="s">
        <v>1824</v>
      </c>
      <c r="J859" t="s">
        <v>1813</v>
      </c>
      <c r="K859" t="str">
        <f t="shared" si="345"/>
        <v>Inshore</v>
      </c>
      <c r="L859">
        <v>0</v>
      </c>
      <c r="M859">
        <f t="shared" si="338"/>
        <v>0</v>
      </c>
      <c r="N859">
        <f t="shared" si="346"/>
        <v>2.516176680597846E-2</v>
      </c>
      <c r="O859">
        <f t="shared" si="347"/>
        <v>1.2568578454237993E-2</v>
      </c>
      <c r="P859">
        <v>0</v>
      </c>
      <c r="Q859">
        <f t="shared" si="348"/>
        <v>0</v>
      </c>
      <c r="R859">
        <v>0</v>
      </c>
      <c r="S859">
        <f t="shared" si="339"/>
        <v>0</v>
      </c>
      <c r="T859">
        <f t="shared" si="349"/>
        <v>0</v>
      </c>
      <c r="U859">
        <f t="shared" si="340"/>
        <v>2.1246925742197942E-2</v>
      </c>
      <c r="V859">
        <f t="shared" si="350"/>
        <v>0.84441310922369939</v>
      </c>
      <c r="W859">
        <f t="shared" si="341"/>
        <v>1.1834618648320815E-2</v>
      </c>
      <c r="X859">
        <f t="shared" si="351"/>
        <v>0.94160359434525431</v>
      </c>
      <c r="Y859">
        <v>2</v>
      </c>
      <c r="Z859">
        <f>Y859*'MRIP Selectivity'!$N$35</f>
        <v>1.2593188351740467E-2</v>
      </c>
      <c r="AA859">
        <f>Y859*'MRIP Selectivity'!$O$35</f>
        <v>1.2568578454237993E-2</v>
      </c>
      <c r="AB859">
        <f>Y859*'MRIP Selectivity'!$P$35</f>
        <v>1.8064342590837759E-3</v>
      </c>
      <c r="AC859">
        <v>0.74741255597723821</v>
      </c>
      <c r="AD859">
        <v>0.94160359434525442</v>
      </c>
      <c r="AE859">
        <v>1.3432654004296583</v>
      </c>
      <c r="AF859">
        <f t="shared" si="352"/>
        <v>9.4123070938771265E-3</v>
      </c>
      <c r="AG859">
        <f t="shared" si="353"/>
        <v>1.1834618648320815E-2</v>
      </c>
      <c r="AH859">
        <f t="shared" si="354"/>
        <v>2.4265206383780212E-3</v>
      </c>
      <c r="AI859">
        <f t="shared" si="355"/>
        <v>2.6968201065062234E-2</v>
      </c>
      <c r="AJ859">
        <f t="shared" si="356"/>
        <v>2.3673446380575964E-2</v>
      </c>
      <c r="AK859">
        <f t="shared" si="357"/>
        <v>1.4375012713321769E-2</v>
      </c>
      <c r="AL859">
        <f t="shared" si="358"/>
        <v>1.4261139286698837E-2</v>
      </c>
      <c r="AM859">
        <f t="shared" si="359"/>
        <v>2.1246925742197942E-2</v>
      </c>
      <c r="AN859">
        <f t="shared" si="360"/>
        <v>1.1834618648320815E-2</v>
      </c>
      <c r="AO859">
        <v>0</v>
      </c>
      <c r="AP859">
        <f t="shared" si="361"/>
        <v>2.516176680597846E-2</v>
      </c>
      <c r="AQ859">
        <f t="shared" si="362"/>
        <v>1.2568578454237993E-2</v>
      </c>
      <c r="AR859">
        <v>2</v>
      </c>
      <c r="AS859">
        <f>AR859*'MRIP Selectivity'!$N$35</f>
        <v>1.2593188351740467E-2</v>
      </c>
      <c r="AT859">
        <f>AR859*'MRIP Selectivity'!$O$35</f>
        <v>1.2568578454237993E-2</v>
      </c>
      <c r="AU859">
        <f>AR859*'MRIP Selectivity'!$P$35</f>
        <v>1.8064342590837759E-3</v>
      </c>
      <c r="AV859">
        <v>1</v>
      </c>
      <c r="AW859">
        <f t="shared" si="363"/>
        <v>5</v>
      </c>
      <c r="AX859">
        <f t="shared" si="342"/>
        <v>0</v>
      </c>
      <c r="AY859">
        <f t="shared" si="343"/>
        <v>0</v>
      </c>
      <c r="AZ859">
        <f t="shared" si="344"/>
        <v>0</v>
      </c>
      <c r="BA859">
        <v>163.80040359</v>
      </c>
      <c r="BB859">
        <v>163.80040359</v>
      </c>
    </row>
    <row r="860" spans="1:54" x14ac:dyDescent="0.25">
      <c r="A860" t="s">
        <v>797</v>
      </c>
      <c r="B860" t="s">
        <v>3</v>
      </c>
      <c r="C860">
        <v>2013</v>
      </c>
      <c r="D860">
        <v>5</v>
      </c>
      <c r="E860">
        <v>9</v>
      </c>
      <c r="F860" t="s">
        <v>1834</v>
      </c>
      <c r="G860" t="s">
        <v>1769</v>
      </c>
      <c r="H860" t="s">
        <v>1811</v>
      </c>
      <c r="I860" t="s">
        <v>1837</v>
      </c>
      <c r="J860" t="s">
        <v>1819</v>
      </c>
      <c r="K860" t="str">
        <f t="shared" si="345"/>
        <v>Offshore</v>
      </c>
      <c r="L860">
        <v>3.75</v>
      </c>
      <c r="M860">
        <f t="shared" si="338"/>
        <v>99.104507887500006</v>
      </c>
      <c r="N860">
        <f t="shared" si="346"/>
        <v>3.8758088340298924</v>
      </c>
      <c r="O860">
        <f t="shared" si="347"/>
        <v>3.8128428922711901</v>
      </c>
      <c r="P860">
        <v>57.253937007874015</v>
      </c>
      <c r="Q860">
        <f t="shared" si="348"/>
        <v>15.26771653543307</v>
      </c>
      <c r="R860">
        <v>7.0272346071429723</v>
      </c>
      <c r="S860">
        <f t="shared" si="339"/>
        <v>185.71483401357699</v>
      </c>
      <c r="T860">
        <f t="shared" si="349"/>
        <v>1.8739292285714593</v>
      </c>
      <c r="U860">
        <f t="shared" si="340"/>
        <v>7.133469235853962</v>
      </c>
      <c r="V860">
        <f t="shared" si="350"/>
        <v>1.8405111142793129</v>
      </c>
      <c r="W860">
        <f t="shared" si="341"/>
        <v>7.0864077003845765</v>
      </c>
      <c r="X860">
        <f t="shared" si="351"/>
        <v>1.8585627314330351</v>
      </c>
      <c r="Y860">
        <v>10</v>
      </c>
      <c r="Z860">
        <f>Y860*'MRIP Selectivity'!$N$35</f>
        <v>6.2965941758702335E-2</v>
      </c>
      <c r="AA860">
        <f>Y860*'MRIP Selectivity'!$O$35</f>
        <v>6.2842892271189971E-2</v>
      </c>
      <c r="AB860">
        <f>Y860*'MRIP Selectivity'!$P$35</f>
        <v>9.0321712954188789E-3</v>
      </c>
      <c r="AC860">
        <v>0.74741255597723821</v>
      </c>
      <c r="AD860">
        <v>0.94160359434525442</v>
      </c>
      <c r="AE860">
        <v>1.3432654004296583</v>
      </c>
      <c r="AF860">
        <f t="shared" si="352"/>
        <v>4.7061535469385629E-2</v>
      </c>
      <c r="AG860">
        <f t="shared" si="353"/>
        <v>5.9173093241604087E-2</v>
      </c>
      <c r="AH860">
        <f t="shared" si="354"/>
        <v>1.2132603191890105E-2</v>
      </c>
      <c r="AI860">
        <f t="shared" si="355"/>
        <v>0.13484100532531118</v>
      </c>
      <c r="AJ860">
        <f t="shared" si="356"/>
        <v>0.11836723190287982</v>
      </c>
      <c r="AK860">
        <f t="shared" si="357"/>
        <v>7.1875063566608846E-2</v>
      </c>
      <c r="AL860">
        <f t="shared" si="358"/>
        <v>7.1305696433494187E-2</v>
      </c>
      <c r="AM860">
        <f t="shared" si="359"/>
        <v>7.133469235853962</v>
      </c>
      <c r="AN860">
        <f t="shared" si="360"/>
        <v>7.0864077003845765</v>
      </c>
      <c r="AO860">
        <v>5</v>
      </c>
      <c r="AP860">
        <f t="shared" si="361"/>
        <v>5.1258088340298924</v>
      </c>
      <c r="AQ860">
        <f t="shared" si="362"/>
        <v>5.0628428922711901</v>
      </c>
      <c r="AR860">
        <v>10</v>
      </c>
      <c r="AS860">
        <f>AR860*'MRIP Selectivity'!$N$35</f>
        <v>6.2965941758702335E-2</v>
      </c>
      <c r="AT860">
        <f>AR860*'MRIP Selectivity'!$O$35</f>
        <v>6.2842892271189971E-2</v>
      </c>
      <c r="AU860">
        <f>AR860*'MRIP Selectivity'!$P$35</f>
        <v>9.0321712954188789E-3</v>
      </c>
      <c r="AV860">
        <v>12</v>
      </c>
      <c r="AW860">
        <f t="shared" si="363"/>
        <v>60</v>
      </c>
      <c r="AX860">
        <f t="shared" si="342"/>
        <v>0</v>
      </c>
      <c r="AY860">
        <f t="shared" si="343"/>
        <v>0</v>
      </c>
      <c r="AZ860">
        <f t="shared" si="344"/>
        <v>0</v>
      </c>
      <c r="BA860">
        <v>26.42786877</v>
      </c>
      <c r="BB860">
        <v>26.42786877</v>
      </c>
    </row>
    <row r="861" spans="1:54" x14ac:dyDescent="0.25">
      <c r="A861" t="s">
        <v>798</v>
      </c>
      <c r="B861" t="s">
        <v>3</v>
      </c>
      <c r="C861">
        <v>2013</v>
      </c>
      <c r="D861">
        <v>5</v>
      </c>
      <c r="E861">
        <v>9</v>
      </c>
      <c r="F861" t="s">
        <v>1868</v>
      </c>
      <c r="G861" t="s">
        <v>1769</v>
      </c>
      <c r="H861" t="s">
        <v>1811</v>
      </c>
      <c r="I861" t="s">
        <v>1812</v>
      </c>
      <c r="J861" t="s">
        <v>1813</v>
      </c>
      <c r="K861" t="str">
        <f t="shared" si="345"/>
        <v>Inshore</v>
      </c>
      <c r="L861">
        <v>0</v>
      </c>
      <c r="M861">
        <f t="shared" si="338"/>
        <v>0</v>
      </c>
      <c r="N861">
        <f t="shared" si="346"/>
        <v>1.258088340298923E-2</v>
      </c>
      <c r="O861">
        <f t="shared" si="347"/>
        <v>6.2842892271189965E-3</v>
      </c>
      <c r="P861">
        <v>0</v>
      </c>
      <c r="Q861">
        <f t="shared" si="348"/>
        <v>0</v>
      </c>
      <c r="R861">
        <v>0</v>
      </c>
      <c r="S861">
        <f t="shared" si="339"/>
        <v>0</v>
      </c>
      <c r="T861">
        <f t="shared" si="349"/>
        <v>0</v>
      </c>
      <c r="U861">
        <f t="shared" si="340"/>
        <v>1.0623462871098971E-2</v>
      </c>
      <c r="V861">
        <f t="shared" si="350"/>
        <v>0.84441310922369939</v>
      </c>
      <c r="W861">
        <f t="shared" si="341"/>
        <v>5.9173093241604077E-3</v>
      </c>
      <c r="X861">
        <f t="shared" si="351"/>
        <v>0.94160359434525431</v>
      </c>
      <c r="Y861">
        <v>1</v>
      </c>
      <c r="Z861">
        <f>Y861*'MRIP Selectivity'!$N$35</f>
        <v>6.2965941758702333E-3</v>
      </c>
      <c r="AA861">
        <f>Y861*'MRIP Selectivity'!$O$35</f>
        <v>6.2842892271189965E-3</v>
      </c>
      <c r="AB861">
        <f>Y861*'MRIP Selectivity'!$P$35</f>
        <v>9.0321712954188795E-4</v>
      </c>
      <c r="AC861">
        <v>0.74741255597723821</v>
      </c>
      <c r="AD861">
        <v>0.94160359434525442</v>
      </c>
      <c r="AE861">
        <v>1.3432654004296583</v>
      </c>
      <c r="AF861">
        <f t="shared" si="352"/>
        <v>4.7061535469385633E-3</v>
      </c>
      <c r="AG861">
        <f t="shared" si="353"/>
        <v>5.9173093241604077E-3</v>
      </c>
      <c r="AH861">
        <f t="shared" si="354"/>
        <v>1.2132603191890106E-3</v>
      </c>
      <c r="AI861">
        <f t="shared" si="355"/>
        <v>1.3484100532531117E-2</v>
      </c>
      <c r="AJ861">
        <f t="shared" si="356"/>
        <v>1.1836723190287982E-2</v>
      </c>
      <c r="AK861">
        <f t="shared" si="357"/>
        <v>7.1875063566608846E-3</v>
      </c>
      <c r="AL861">
        <f t="shared" si="358"/>
        <v>7.1305696433494187E-3</v>
      </c>
      <c r="AM861">
        <f t="shared" si="359"/>
        <v>1.0623462871098971E-2</v>
      </c>
      <c r="AN861">
        <f t="shared" si="360"/>
        <v>5.9173093241604077E-3</v>
      </c>
      <c r="AO861">
        <v>0</v>
      </c>
      <c r="AP861">
        <f t="shared" si="361"/>
        <v>1.258088340298923E-2</v>
      </c>
      <c r="AQ861">
        <f t="shared" si="362"/>
        <v>6.2842892271189965E-3</v>
      </c>
      <c r="AR861">
        <v>1</v>
      </c>
      <c r="AS861">
        <f>AR861*'MRIP Selectivity'!$N$35</f>
        <v>6.2965941758702333E-3</v>
      </c>
      <c r="AT861">
        <f>AR861*'MRIP Selectivity'!$O$35</f>
        <v>6.2842892271189965E-3</v>
      </c>
      <c r="AU861">
        <f>AR861*'MRIP Selectivity'!$P$35</f>
        <v>9.0321712954188795E-4</v>
      </c>
      <c r="AV861">
        <v>2</v>
      </c>
      <c r="AW861">
        <f t="shared" si="363"/>
        <v>10</v>
      </c>
      <c r="AX861">
        <f t="shared" si="342"/>
        <v>0</v>
      </c>
      <c r="AY861">
        <f t="shared" si="343"/>
        <v>0</v>
      </c>
      <c r="AZ861">
        <f t="shared" si="344"/>
        <v>0</v>
      </c>
      <c r="BA861">
        <v>506.80012613999997</v>
      </c>
      <c r="BB861">
        <v>506.80012613999997</v>
      </c>
    </row>
    <row r="862" spans="1:54" x14ac:dyDescent="0.25">
      <c r="A862" t="s">
        <v>799</v>
      </c>
      <c r="B862" t="s">
        <v>3</v>
      </c>
      <c r="C862">
        <v>2013</v>
      </c>
      <c r="D862">
        <v>5</v>
      </c>
      <c r="E862">
        <v>9</v>
      </c>
      <c r="F862" t="s">
        <v>1868</v>
      </c>
      <c r="G862" t="s">
        <v>1769</v>
      </c>
      <c r="H862" t="s">
        <v>1811</v>
      </c>
      <c r="I862" t="s">
        <v>1812</v>
      </c>
      <c r="J862" t="s">
        <v>1813</v>
      </c>
      <c r="K862" t="str">
        <f t="shared" si="345"/>
        <v>Inshore</v>
      </c>
      <c r="L862">
        <v>0</v>
      </c>
      <c r="M862">
        <f t="shared" si="338"/>
        <v>0</v>
      </c>
      <c r="N862">
        <f t="shared" si="346"/>
        <v>2.516176680597846E-2</v>
      </c>
      <c r="O862">
        <f t="shared" si="347"/>
        <v>1.2568578454237993E-2</v>
      </c>
      <c r="P862">
        <v>0</v>
      </c>
      <c r="Q862">
        <f t="shared" si="348"/>
        <v>0</v>
      </c>
      <c r="R862">
        <v>0</v>
      </c>
      <c r="S862">
        <f t="shared" si="339"/>
        <v>0</v>
      </c>
      <c r="T862">
        <f t="shared" si="349"/>
        <v>0</v>
      </c>
      <c r="U862">
        <f t="shared" si="340"/>
        <v>2.1246925742197942E-2</v>
      </c>
      <c r="V862">
        <f t="shared" si="350"/>
        <v>0.84441310922369939</v>
      </c>
      <c r="W862">
        <f t="shared" si="341"/>
        <v>1.1834618648320815E-2</v>
      </c>
      <c r="X862">
        <f t="shared" si="351"/>
        <v>0.94160359434525431</v>
      </c>
      <c r="Y862">
        <v>2</v>
      </c>
      <c r="Z862">
        <f>Y862*'MRIP Selectivity'!$N$35</f>
        <v>1.2593188351740467E-2</v>
      </c>
      <c r="AA862">
        <f>Y862*'MRIP Selectivity'!$O$35</f>
        <v>1.2568578454237993E-2</v>
      </c>
      <c r="AB862">
        <f>Y862*'MRIP Selectivity'!$P$35</f>
        <v>1.8064342590837759E-3</v>
      </c>
      <c r="AC862">
        <v>0.74741255597723821</v>
      </c>
      <c r="AD862">
        <v>0.94160359434525442</v>
      </c>
      <c r="AE862">
        <v>1.3432654004296583</v>
      </c>
      <c r="AF862">
        <f t="shared" si="352"/>
        <v>9.4123070938771265E-3</v>
      </c>
      <c r="AG862">
        <f t="shared" si="353"/>
        <v>1.1834618648320815E-2</v>
      </c>
      <c r="AH862">
        <f t="shared" si="354"/>
        <v>2.4265206383780212E-3</v>
      </c>
      <c r="AI862">
        <f t="shared" si="355"/>
        <v>2.6968201065062234E-2</v>
      </c>
      <c r="AJ862">
        <f t="shared" si="356"/>
        <v>2.3673446380575964E-2</v>
      </c>
      <c r="AK862">
        <f t="shared" si="357"/>
        <v>1.4375012713321769E-2</v>
      </c>
      <c r="AL862">
        <f t="shared" si="358"/>
        <v>1.4261139286698837E-2</v>
      </c>
      <c r="AM862">
        <f t="shared" si="359"/>
        <v>2.1246925742197942E-2</v>
      </c>
      <c r="AN862">
        <f t="shared" si="360"/>
        <v>1.1834618648320815E-2</v>
      </c>
      <c r="AO862">
        <v>0</v>
      </c>
      <c r="AP862">
        <f t="shared" si="361"/>
        <v>2.516176680597846E-2</v>
      </c>
      <c r="AQ862">
        <f t="shared" si="362"/>
        <v>1.2568578454237993E-2</v>
      </c>
      <c r="AR862">
        <v>2</v>
      </c>
      <c r="AS862">
        <f>AR862*'MRIP Selectivity'!$N$35</f>
        <v>1.2593188351740467E-2</v>
      </c>
      <c r="AT862">
        <f>AR862*'MRIP Selectivity'!$O$35</f>
        <v>1.2568578454237993E-2</v>
      </c>
      <c r="AU862">
        <f>AR862*'MRIP Selectivity'!$P$35</f>
        <v>1.8064342590837759E-3</v>
      </c>
      <c r="AV862">
        <v>4</v>
      </c>
      <c r="AW862">
        <f t="shared" si="363"/>
        <v>20</v>
      </c>
      <c r="AX862">
        <f t="shared" si="342"/>
        <v>0</v>
      </c>
      <c r="AY862">
        <f t="shared" si="343"/>
        <v>0</v>
      </c>
      <c r="AZ862">
        <f t="shared" si="344"/>
        <v>0</v>
      </c>
      <c r="BA862">
        <v>506.80012613999997</v>
      </c>
      <c r="BB862">
        <v>506.80012613999997</v>
      </c>
    </row>
    <row r="863" spans="1:54" x14ac:dyDescent="0.25">
      <c r="A863" t="s">
        <v>800</v>
      </c>
      <c r="B863" t="s">
        <v>3</v>
      </c>
      <c r="C863">
        <v>2013</v>
      </c>
      <c r="D863">
        <v>5</v>
      </c>
      <c r="E863">
        <v>9</v>
      </c>
      <c r="F863" t="s">
        <v>1868</v>
      </c>
      <c r="G863" t="s">
        <v>1769</v>
      </c>
      <c r="H863" t="s">
        <v>1811</v>
      </c>
      <c r="I863" t="s">
        <v>1812</v>
      </c>
      <c r="J863" t="s">
        <v>1819</v>
      </c>
      <c r="K863" t="str">
        <f t="shared" si="345"/>
        <v>Offshore</v>
      </c>
      <c r="L863">
        <v>1</v>
      </c>
      <c r="M863">
        <f t="shared" si="338"/>
        <v>506.80012613999997</v>
      </c>
      <c r="N863">
        <f t="shared" si="346"/>
        <v>1.0125808834029892</v>
      </c>
      <c r="O863">
        <f t="shared" si="347"/>
        <v>1.0062842892271191</v>
      </c>
      <c r="P863">
        <v>14.007256602755904</v>
      </c>
      <c r="Q863">
        <f t="shared" si="348"/>
        <v>14.007256602755904</v>
      </c>
      <c r="R863">
        <v>1.3227735731092654</v>
      </c>
      <c r="S863">
        <f t="shared" si="339"/>
        <v>670.38181370643417</v>
      </c>
      <c r="T863">
        <f t="shared" si="349"/>
        <v>1.3227735731092654</v>
      </c>
      <c r="U863">
        <f t="shared" si="340"/>
        <v>1.3333970359803644</v>
      </c>
      <c r="V863">
        <f t="shared" si="350"/>
        <v>1.3168301494091075</v>
      </c>
      <c r="W863">
        <f t="shared" si="341"/>
        <v>1.3286908824334258</v>
      </c>
      <c r="X863">
        <f t="shared" si="351"/>
        <v>1.3203931499854107</v>
      </c>
      <c r="Y863">
        <v>1</v>
      </c>
      <c r="Z863">
        <f>Y863*'MRIP Selectivity'!$N$35</f>
        <v>6.2965941758702333E-3</v>
      </c>
      <c r="AA863">
        <f>Y863*'MRIP Selectivity'!$O$35</f>
        <v>6.2842892271189965E-3</v>
      </c>
      <c r="AB863">
        <f>Y863*'MRIP Selectivity'!$P$35</f>
        <v>9.0321712954188795E-4</v>
      </c>
      <c r="AC863">
        <v>0.74741255597723821</v>
      </c>
      <c r="AD863">
        <v>0.94160359434525442</v>
      </c>
      <c r="AE863">
        <v>1.3432654004296583</v>
      </c>
      <c r="AF863">
        <f t="shared" si="352"/>
        <v>4.7061535469385633E-3</v>
      </c>
      <c r="AG863">
        <f t="shared" si="353"/>
        <v>5.9173093241604077E-3</v>
      </c>
      <c r="AH863">
        <f t="shared" si="354"/>
        <v>1.2132603191890106E-3</v>
      </c>
      <c r="AI863">
        <f t="shared" si="355"/>
        <v>1.3484100532531117E-2</v>
      </c>
      <c r="AJ863">
        <f t="shared" si="356"/>
        <v>1.1836723190287982E-2</v>
      </c>
      <c r="AK863">
        <f t="shared" si="357"/>
        <v>7.1875063566608846E-3</v>
      </c>
      <c r="AL863">
        <f t="shared" si="358"/>
        <v>7.1305696433494187E-3</v>
      </c>
      <c r="AM863">
        <f t="shared" si="359"/>
        <v>1.3333970359803644</v>
      </c>
      <c r="AN863">
        <f t="shared" si="360"/>
        <v>1.3286908824334258</v>
      </c>
      <c r="AO863">
        <v>1</v>
      </c>
      <c r="AP863">
        <f t="shared" si="361"/>
        <v>1.0125808834029892</v>
      </c>
      <c r="AQ863">
        <f t="shared" si="362"/>
        <v>1.0062842892271191</v>
      </c>
      <c r="AR863">
        <v>1</v>
      </c>
      <c r="AS863">
        <f>AR863*'MRIP Selectivity'!$N$35</f>
        <v>6.2965941758702333E-3</v>
      </c>
      <c r="AT863">
        <f>AR863*'MRIP Selectivity'!$O$35</f>
        <v>6.2842892271189965E-3</v>
      </c>
      <c r="AU863">
        <f>AR863*'MRIP Selectivity'!$P$35</f>
        <v>9.0321712954188795E-4</v>
      </c>
      <c r="AV863">
        <v>2</v>
      </c>
      <c r="AW863">
        <f t="shared" si="363"/>
        <v>10</v>
      </c>
      <c r="AX863">
        <f t="shared" si="342"/>
        <v>0</v>
      </c>
      <c r="AY863">
        <f t="shared" si="343"/>
        <v>0</v>
      </c>
      <c r="AZ863">
        <f t="shared" si="344"/>
        <v>0</v>
      </c>
      <c r="BA863">
        <v>506.80012613999997</v>
      </c>
      <c r="BB863">
        <v>506.80012613999997</v>
      </c>
    </row>
    <row r="864" spans="1:54" x14ac:dyDescent="0.25">
      <c r="A864" t="s">
        <v>801</v>
      </c>
      <c r="B864" t="s">
        <v>3</v>
      </c>
      <c r="C864">
        <v>2013</v>
      </c>
      <c r="D864">
        <v>5</v>
      </c>
      <c r="E864">
        <v>9</v>
      </c>
      <c r="F864" t="s">
        <v>1841</v>
      </c>
      <c r="G864" t="s">
        <v>1769</v>
      </c>
      <c r="H864" t="s">
        <v>1811</v>
      </c>
      <c r="I864" t="s">
        <v>1812</v>
      </c>
      <c r="J864" t="s">
        <v>1813</v>
      </c>
      <c r="K864" t="str">
        <f t="shared" si="345"/>
        <v>Inshore</v>
      </c>
      <c r="L864">
        <v>0</v>
      </c>
      <c r="M864">
        <f t="shared" si="338"/>
        <v>0</v>
      </c>
      <c r="N864">
        <f t="shared" si="346"/>
        <v>0.37742650208967687</v>
      </c>
      <c r="O864">
        <f t="shared" si="347"/>
        <v>0.18852867681356988</v>
      </c>
      <c r="P864">
        <v>0</v>
      </c>
      <c r="Q864">
        <f t="shared" si="348"/>
        <v>0</v>
      </c>
      <c r="R864">
        <v>0</v>
      </c>
      <c r="S864">
        <f t="shared" si="339"/>
        <v>0</v>
      </c>
      <c r="T864">
        <f t="shared" si="349"/>
        <v>0</v>
      </c>
      <c r="U864">
        <f t="shared" si="340"/>
        <v>0.31870388613296913</v>
      </c>
      <c r="V864">
        <f t="shared" si="350"/>
        <v>0.84441310922369939</v>
      </c>
      <c r="W864">
        <f t="shared" si="341"/>
        <v>0.17751927972481224</v>
      </c>
      <c r="X864">
        <f t="shared" si="351"/>
        <v>0.94160359434525442</v>
      </c>
      <c r="Y864">
        <v>30</v>
      </c>
      <c r="Z864">
        <f>Y864*'MRIP Selectivity'!$N$35</f>
        <v>0.18889782527610699</v>
      </c>
      <c r="AA864">
        <f>Y864*'MRIP Selectivity'!$O$35</f>
        <v>0.18852867681356988</v>
      </c>
      <c r="AB864">
        <f>Y864*'MRIP Selectivity'!$P$35</f>
        <v>2.709651388625664E-2</v>
      </c>
      <c r="AC864">
        <v>0.74741255597723821</v>
      </c>
      <c r="AD864">
        <v>0.94160359434525442</v>
      </c>
      <c r="AE864">
        <v>1.3432654004296583</v>
      </c>
      <c r="AF864">
        <f t="shared" si="352"/>
        <v>0.14118460640815689</v>
      </c>
      <c r="AG864">
        <f t="shared" si="353"/>
        <v>0.17751927972481224</v>
      </c>
      <c r="AH864">
        <f t="shared" si="354"/>
        <v>3.639780957567032E-2</v>
      </c>
      <c r="AI864">
        <f t="shared" si="355"/>
        <v>0.40452301597593354</v>
      </c>
      <c r="AJ864">
        <f t="shared" si="356"/>
        <v>0.35510169570863948</v>
      </c>
      <c r="AK864">
        <f t="shared" si="357"/>
        <v>0.21562519069982652</v>
      </c>
      <c r="AL864">
        <f t="shared" si="358"/>
        <v>0.21391708930048256</v>
      </c>
      <c r="AM864">
        <f t="shared" si="359"/>
        <v>0.31870388613296913</v>
      </c>
      <c r="AN864">
        <f t="shared" si="360"/>
        <v>0.17751927972481224</v>
      </c>
      <c r="AO864">
        <v>0</v>
      </c>
      <c r="AP864">
        <f t="shared" si="361"/>
        <v>0.37742650208967687</v>
      </c>
      <c r="AQ864">
        <f t="shared" si="362"/>
        <v>0.18852867681356988</v>
      </c>
      <c r="AR864">
        <v>30</v>
      </c>
      <c r="AS864">
        <f>AR864*'MRIP Selectivity'!$N$35</f>
        <v>0.18889782527610699</v>
      </c>
      <c r="AT864">
        <f>AR864*'MRIP Selectivity'!$O$35</f>
        <v>0.18852867681356988</v>
      </c>
      <c r="AU864">
        <f>AR864*'MRIP Selectivity'!$P$35</f>
        <v>2.709651388625664E-2</v>
      </c>
      <c r="AV864">
        <v>4</v>
      </c>
      <c r="AW864">
        <f t="shared" si="363"/>
        <v>20</v>
      </c>
      <c r="AX864">
        <f t="shared" si="342"/>
        <v>0</v>
      </c>
      <c r="AY864">
        <f t="shared" si="343"/>
        <v>0</v>
      </c>
      <c r="AZ864">
        <f t="shared" si="344"/>
        <v>0</v>
      </c>
      <c r="BA864">
        <v>1532.2391588999999</v>
      </c>
      <c r="BB864">
        <v>1532.2391588999999</v>
      </c>
    </row>
    <row r="865" spans="1:54" x14ac:dyDescent="0.25">
      <c r="A865" t="s">
        <v>802</v>
      </c>
      <c r="B865" t="s">
        <v>3</v>
      </c>
      <c r="C865">
        <v>2013</v>
      </c>
      <c r="D865">
        <v>5</v>
      </c>
      <c r="E865">
        <v>9</v>
      </c>
      <c r="F865" t="s">
        <v>1842</v>
      </c>
      <c r="G865" t="s">
        <v>1769</v>
      </c>
      <c r="H865" t="s">
        <v>1811</v>
      </c>
      <c r="I865" t="s">
        <v>1812</v>
      </c>
      <c r="J865" t="s">
        <v>1813</v>
      </c>
      <c r="K865" t="str">
        <f t="shared" si="345"/>
        <v>Inshore</v>
      </c>
      <c r="L865">
        <v>0</v>
      </c>
      <c r="M865">
        <f t="shared" si="338"/>
        <v>0</v>
      </c>
      <c r="N865">
        <f t="shared" si="346"/>
        <v>0.15097060083587077</v>
      </c>
      <c r="O865">
        <f t="shared" si="347"/>
        <v>7.5411470725427962E-2</v>
      </c>
      <c r="P865">
        <v>0</v>
      </c>
      <c r="Q865">
        <f t="shared" si="348"/>
        <v>0</v>
      </c>
      <c r="R865">
        <v>0</v>
      </c>
      <c r="S865">
        <f t="shared" si="339"/>
        <v>0</v>
      </c>
      <c r="T865">
        <f t="shared" si="349"/>
        <v>0</v>
      </c>
      <c r="U865">
        <f t="shared" si="340"/>
        <v>0.12748155445318765</v>
      </c>
      <c r="V865">
        <f t="shared" si="350"/>
        <v>0.84441310922369928</v>
      </c>
      <c r="W865">
        <f t="shared" si="341"/>
        <v>7.1007711889924899E-2</v>
      </c>
      <c r="X865">
        <f t="shared" si="351"/>
        <v>0.94160359434525442</v>
      </c>
      <c r="Y865">
        <v>12</v>
      </c>
      <c r="Z865">
        <f>Y865*'MRIP Selectivity'!$N$35</f>
        <v>7.5559130110442796E-2</v>
      </c>
      <c r="AA865">
        <f>Y865*'MRIP Selectivity'!$O$35</f>
        <v>7.5411470725427962E-2</v>
      </c>
      <c r="AB865">
        <f>Y865*'MRIP Selectivity'!$P$35</f>
        <v>1.0838605554502655E-2</v>
      </c>
      <c r="AC865">
        <v>0.74741255597723821</v>
      </c>
      <c r="AD865">
        <v>0.94160359434525442</v>
      </c>
      <c r="AE865">
        <v>1.3432654004296583</v>
      </c>
      <c r="AF865">
        <f t="shared" si="352"/>
        <v>5.6473842563262752E-2</v>
      </c>
      <c r="AG865">
        <f t="shared" si="353"/>
        <v>7.1007711889924899E-2</v>
      </c>
      <c r="AH865">
        <f t="shared" si="354"/>
        <v>1.4559123830268127E-2</v>
      </c>
      <c r="AI865">
        <f t="shared" si="355"/>
        <v>0.16180920639037344</v>
      </c>
      <c r="AJ865">
        <f t="shared" si="356"/>
        <v>0.14204067828345579</v>
      </c>
      <c r="AK865">
        <f t="shared" si="357"/>
        <v>8.6250076279930615E-2</v>
      </c>
      <c r="AL865">
        <f t="shared" si="358"/>
        <v>8.5566835720193024E-2</v>
      </c>
      <c r="AM865">
        <f t="shared" si="359"/>
        <v>0.12748155445318765</v>
      </c>
      <c r="AN865">
        <f t="shared" si="360"/>
        <v>7.1007711889924899E-2</v>
      </c>
      <c r="AO865">
        <v>0</v>
      </c>
      <c r="AP865">
        <f t="shared" si="361"/>
        <v>0.15097060083587077</v>
      </c>
      <c r="AQ865">
        <f t="shared" si="362"/>
        <v>7.5411470725427962E-2</v>
      </c>
      <c r="AR865">
        <v>12</v>
      </c>
      <c r="AS865">
        <f>AR865*'MRIP Selectivity'!$N$35</f>
        <v>7.5559130110442796E-2</v>
      </c>
      <c r="AT865">
        <f>AR865*'MRIP Selectivity'!$O$35</f>
        <v>7.5411470725427962E-2</v>
      </c>
      <c r="AU865">
        <f>AR865*'MRIP Selectivity'!$P$35</f>
        <v>1.0838605554502655E-2</v>
      </c>
      <c r="AV865">
        <v>4</v>
      </c>
      <c r="AW865">
        <f t="shared" si="363"/>
        <v>20</v>
      </c>
      <c r="AX865">
        <f t="shared" si="342"/>
        <v>0</v>
      </c>
      <c r="AY865">
        <f t="shared" si="343"/>
        <v>0</v>
      </c>
      <c r="AZ865">
        <f t="shared" si="344"/>
        <v>0</v>
      </c>
      <c r="BA865">
        <v>193.19427704</v>
      </c>
      <c r="BB865">
        <v>193.19427704</v>
      </c>
    </row>
    <row r="866" spans="1:54" x14ac:dyDescent="0.25">
      <c r="A866" t="s">
        <v>803</v>
      </c>
      <c r="B866" t="s">
        <v>3</v>
      </c>
      <c r="C866">
        <v>2013</v>
      </c>
      <c r="D866">
        <v>5</v>
      </c>
      <c r="E866">
        <v>9</v>
      </c>
      <c r="F866" t="s">
        <v>1842</v>
      </c>
      <c r="G866" t="s">
        <v>1769</v>
      </c>
      <c r="H866" t="s">
        <v>1811</v>
      </c>
      <c r="I866" t="s">
        <v>1812</v>
      </c>
      <c r="J866" t="s">
        <v>1813</v>
      </c>
      <c r="K866" t="str">
        <f t="shared" si="345"/>
        <v>Inshore</v>
      </c>
      <c r="L866">
        <v>0</v>
      </c>
      <c r="M866">
        <f t="shared" si="338"/>
        <v>0</v>
      </c>
      <c r="N866">
        <f t="shared" si="346"/>
        <v>0.30194120167174154</v>
      </c>
      <c r="O866">
        <f t="shared" si="347"/>
        <v>0.15082294145085592</v>
      </c>
      <c r="P866">
        <v>0</v>
      </c>
      <c r="Q866">
        <f t="shared" si="348"/>
        <v>0</v>
      </c>
      <c r="R866">
        <v>0</v>
      </c>
      <c r="S866">
        <f t="shared" si="339"/>
        <v>0</v>
      </c>
      <c r="T866">
        <f t="shared" si="349"/>
        <v>0</v>
      </c>
      <c r="U866">
        <f t="shared" si="340"/>
        <v>0.2549631089063753</v>
      </c>
      <c r="V866">
        <f t="shared" si="350"/>
        <v>0.84441310922369928</v>
      </c>
      <c r="W866">
        <f t="shared" si="341"/>
        <v>0.1420154237798498</v>
      </c>
      <c r="X866">
        <f t="shared" si="351"/>
        <v>0.94160359434525442</v>
      </c>
      <c r="Y866">
        <v>24</v>
      </c>
      <c r="Z866">
        <f>Y866*'MRIP Selectivity'!$N$35</f>
        <v>0.15111826022088559</v>
      </c>
      <c r="AA866">
        <f>Y866*'MRIP Selectivity'!$O$35</f>
        <v>0.15082294145085592</v>
      </c>
      <c r="AB866">
        <f>Y866*'MRIP Selectivity'!$P$35</f>
        <v>2.167721110900531E-2</v>
      </c>
      <c r="AC866">
        <v>0.74741255597723821</v>
      </c>
      <c r="AD866">
        <v>0.94160359434525442</v>
      </c>
      <c r="AE866">
        <v>1.3432654004296583</v>
      </c>
      <c r="AF866">
        <f t="shared" si="352"/>
        <v>0.1129476851265255</v>
      </c>
      <c r="AG866">
        <f t="shared" si="353"/>
        <v>0.1420154237798498</v>
      </c>
      <c r="AH866">
        <f t="shared" si="354"/>
        <v>2.9118247660536254E-2</v>
      </c>
      <c r="AI866">
        <f t="shared" si="355"/>
        <v>0.32361841278074688</v>
      </c>
      <c r="AJ866">
        <f t="shared" si="356"/>
        <v>0.28408135656691158</v>
      </c>
      <c r="AK866">
        <f t="shared" si="357"/>
        <v>0.17250015255986123</v>
      </c>
      <c r="AL866">
        <f t="shared" si="358"/>
        <v>0.17113367144038605</v>
      </c>
      <c r="AM866">
        <f t="shared" si="359"/>
        <v>0.2549631089063753</v>
      </c>
      <c r="AN866">
        <f t="shared" si="360"/>
        <v>0.1420154237798498</v>
      </c>
      <c r="AO866">
        <v>0</v>
      </c>
      <c r="AP866">
        <f t="shared" si="361"/>
        <v>0.30194120167174154</v>
      </c>
      <c r="AQ866">
        <f t="shared" si="362"/>
        <v>0.15082294145085592</v>
      </c>
      <c r="AR866">
        <v>24</v>
      </c>
      <c r="AS866">
        <f>AR866*'MRIP Selectivity'!$N$35</f>
        <v>0.15111826022088559</v>
      </c>
      <c r="AT866">
        <f>AR866*'MRIP Selectivity'!$O$35</f>
        <v>0.15082294145085592</v>
      </c>
      <c r="AU866">
        <f>AR866*'MRIP Selectivity'!$P$35</f>
        <v>2.167721110900531E-2</v>
      </c>
      <c r="AV866">
        <v>8</v>
      </c>
      <c r="AW866">
        <f t="shared" si="363"/>
        <v>40</v>
      </c>
      <c r="AX866">
        <f t="shared" si="342"/>
        <v>0</v>
      </c>
      <c r="AY866">
        <f t="shared" si="343"/>
        <v>0</v>
      </c>
      <c r="AZ866">
        <f t="shared" si="344"/>
        <v>0</v>
      </c>
      <c r="BA866">
        <v>314.05275338000001</v>
      </c>
      <c r="BB866">
        <v>314.05275338000001</v>
      </c>
    </row>
    <row r="867" spans="1:54" x14ac:dyDescent="0.25">
      <c r="A867" t="s">
        <v>804</v>
      </c>
      <c r="B867" t="s">
        <v>3</v>
      </c>
      <c r="C867">
        <v>2013</v>
      </c>
      <c r="D867">
        <v>5</v>
      </c>
      <c r="E867">
        <v>9</v>
      </c>
      <c r="F867" t="s">
        <v>1842</v>
      </c>
      <c r="G867" t="s">
        <v>1769</v>
      </c>
      <c r="H867" t="s">
        <v>1811</v>
      </c>
      <c r="I867" t="s">
        <v>1812</v>
      </c>
      <c r="J867" t="s">
        <v>1819</v>
      </c>
      <c r="K867" t="str">
        <f t="shared" si="345"/>
        <v>Offshore</v>
      </c>
      <c r="L867">
        <v>1.0003709551</v>
      </c>
      <c r="M867">
        <f t="shared" si="338"/>
        <v>193.2659434423588</v>
      </c>
      <c r="N867">
        <f t="shared" si="346"/>
        <v>1.0129518385029892</v>
      </c>
      <c r="O867">
        <f t="shared" si="347"/>
        <v>1.0066552443271191</v>
      </c>
      <c r="P867">
        <v>14.572332811023625</v>
      </c>
      <c r="Q867">
        <f t="shared" si="348"/>
        <v>14.566929134369891</v>
      </c>
      <c r="R867">
        <v>1.4335362845719823</v>
      </c>
      <c r="S867">
        <f t="shared" si="339"/>
        <v>276.95100610849181</v>
      </c>
      <c r="T867">
        <f t="shared" si="349"/>
        <v>1.4330047041686471</v>
      </c>
      <c r="U867">
        <f t="shared" si="340"/>
        <v>1.4441597474430814</v>
      </c>
      <c r="V867">
        <f t="shared" si="350"/>
        <v>1.4256943840265508</v>
      </c>
      <c r="W867">
        <f t="shared" si="341"/>
        <v>1.4394535938961428</v>
      </c>
      <c r="X867">
        <f t="shared" si="351"/>
        <v>1.4299370136975944</v>
      </c>
      <c r="Y867">
        <v>1</v>
      </c>
      <c r="Z867">
        <f>Y867*'MRIP Selectivity'!$N$35</f>
        <v>6.2965941758702333E-3</v>
      </c>
      <c r="AA867">
        <f>Y867*'MRIP Selectivity'!$O$35</f>
        <v>6.2842892271189965E-3</v>
      </c>
      <c r="AB867">
        <f>Y867*'MRIP Selectivity'!$P$35</f>
        <v>9.0321712954188795E-4</v>
      </c>
      <c r="AC867">
        <v>0.74741255597723821</v>
      </c>
      <c r="AD867">
        <v>0.94160359434525442</v>
      </c>
      <c r="AE867">
        <v>1.3432654004296583</v>
      </c>
      <c r="AF867">
        <f t="shared" si="352"/>
        <v>4.7061535469385633E-3</v>
      </c>
      <c r="AG867">
        <f t="shared" si="353"/>
        <v>5.9173093241604077E-3</v>
      </c>
      <c r="AH867">
        <f t="shared" si="354"/>
        <v>1.2132603191890106E-3</v>
      </c>
      <c r="AI867">
        <f t="shared" si="355"/>
        <v>1.3484100532531117E-2</v>
      </c>
      <c r="AJ867">
        <f t="shared" si="356"/>
        <v>1.1836723190287982E-2</v>
      </c>
      <c r="AK867">
        <f t="shared" si="357"/>
        <v>7.1875063566608846E-3</v>
      </c>
      <c r="AL867">
        <f t="shared" si="358"/>
        <v>7.1305696433494187E-3</v>
      </c>
      <c r="AM867">
        <f t="shared" si="359"/>
        <v>1.4441597474430814</v>
      </c>
      <c r="AN867">
        <f t="shared" si="360"/>
        <v>1.4394535938961428</v>
      </c>
      <c r="AO867">
        <v>1</v>
      </c>
      <c r="AP867">
        <f t="shared" si="361"/>
        <v>1.0125808834029892</v>
      </c>
      <c r="AQ867">
        <f t="shared" si="362"/>
        <v>1.0062842892271191</v>
      </c>
      <c r="AR867">
        <v>1</v>
      </c>
      <c r="AS867">
        <f>AR867*'MRIP Selectivity'!$N$35</f>
        <v>6.2965941758702333E-3</v>
      </c>
      <c r="AT867">
        <f>AR867*'MRIP Selectivity'!$O$35</f>
        <v>6.2842892271189965E-3</v>
      </c>
      <c r="AU867">
        <f>AR867*'MRIP Selectivity'!$P$35</f>
        <v>9.0321712954188795E-4</v>
      </c>
      <c r="AV867">
        <v>6</v>
      </c>
      <c r="AW867">
        <f t="shared" si="363"/>
        <v>30</v>
      </c>
      <c r="AX867">
        <f t="shared" si="342"/>
        <v>0</v>
      </c>
      <c r="AY867">
        <f t="shared" si="343"/>
        <v>0</v>
      </c>
      <c r="AZ867">
        <f t="shared" si="344"/>
        <v>0</v>
      </c>
      <c r="BA867">
        <v>193.19427704</v>
      </c>
      <c r="BB867">
        <v>193.19427704</v>
      </c>
    </row>
    <row r="868" spans="1:54" x14ac:dyDescent="0.25">
      <c r="A868" t="s">
        <v>805</v>
      </c>
      <c r="B868" t="s">
        <v>3</v>
      </c>
      <c r="C868">
        <v>2013</v>
      </c>
      <c r="D868">
        <v>5</v>
      </c>
      <c r="E868">
        <v>9</v>
      </c>
      <c r="F868" t="s">
        <v>1842</v>
      </c>
      <c r="G868" t="s">
        <v>1769</v>
      </c>
      <c r="H868" t="s">
        <v>1811</v>
      </c>
      <c r="I868" t="s">
        <v>1812</v>
      </c>
      <c r="J868" t="s">
        <v>1813</v>
      </c>
      <c r="K868" t="str">
        <f t="shared" si="345"/>
        <v>Inshore</v>
      </c>
      <c r="L868">
        <v>0</v>
      </c>
      <c r="M868">
        <f t="shared" si="338"/>
        <v>0</v>
      </c>
      <c r="N868">
        <f t="shared" si="346"/>
        <v>0.84291918800027843</v>
      </c>
      <c r="O868">
        <f t="shared" si="347"/>
        <v>0.42104737821697275</v>
      </c>
      <c r="P868">
        <v>0</v>
      </c>
      <c r="Q868">
        <f t="shared" si="348"/>
        <v>0</v>
      </c>
      <c r="R868">
        <v>0</v>
      </c>
      <c r="S868">
        <f t="shared" si="339"/>
        <v>0</v>
      </c>
      <c r="T868">
        <f t="shared" si="349"/>
        <v>0</v>
      </c>
      <c r="U868">
        <f t="shared" si="340"/>
        <v>0.71177201236363108</v>
      </c>
      <c r="V868">
        <f t="shared" si="350"/>
        <v>0.84441310922369939</v>
      </c>
      <c r="W868">
        <f t="shared" si="341"/>
        <v>0.3964597247187473</v>
      </c>
      <c r="X868">
        <f t="shared" si="351"/>
        <v>0.94160359434525442</v>
      </c>
      <c r="Y868">
        <v>67</v>
      </c>
      <c r="Z868">
        <f>Y868*'MRIP Selectivity'!$N$35</f>
        <v>0.42187180978330563</v>
      </c>
      <c r="AA868">
        <f>Y868*'MRIP Selectivity'!$O$35</f>
        <v>0.42104737821697275</v>
      </c>
      <c r="AB868">
        <f>Y868*'MRIP Selectivity'!$P$35</f>
        <v>6.0515547679306496E-2</v>
      </c>
      <c r="AC868">
        <v>0.74741255597723821</v>
      </c>
      <c r="AD868">
        <v>0.94160359434525442</v>
      </c>
      <c r="AE868">
        <v>1.3432654004296583</v>
      </c>
      <c r="AF868">
        <f t="shared" si="352"/>
        <v>0.31531228764488373</v>
      </c>
      <c r="AG868">
        <f t="shared" si="353"/>
        <v>0.3964597247187473</v>
      </c>
      <c r="AH868">
        <f t="shared" si="354"/>
        <v>8.1288441385663712E-2</v>
      </c>
      <c r="AI868">
        <f t="shared" si="355"/>
        <v>0.90343473567958488</v>
      </c>
      <c r="AJ868">
        <f t="shared" si="356"/>
        <v>0.79306045374929479</v>
      </c>
      <c r="AK868">
        <f t="shared" si="357"/>
        <v>0.48156292589627925</v>
      </c>
      <c r="AL868">
        <f t="shared" si="358"/>
        <v>0.47774816610441101</v>
      </c>
      <c r="AM868">
        <f t="shared" si="359"/>
        <v>0.71177201236363108</v>
      </c>
      <c r="AN868">
        <f t="shared" si="360"/>
        <v>0.3964597247187473</v>
      </c>
      <c r="AO868">
        <v>0</v>
      </c>
      <c r="AP868">
        <f t="shared" si="361"/>
        <v>0.84291918800027843</v>
      </c>
      <c r="AQ868">
        <f t="shared" si="362"/>
        <v>0.42104737821697275</v>
      </c>
      <c r="AR868">
        <v>67</v>
      </c>
      <c r="AS868">
        <f>AR868*'MRIP Selectivity'!$N$35</f>
        <v>0.42187180978330563</v>
      </c>
      <c r="AT868">
        <f>AR868*'MRIP Selectivity'!$O$35</f>
        <v>0.42104737821697275</v>
      </c>
      <c r="AU868">
        <f>AR868*'MRIP Selectivity'!$P$35</f>
        <v>6.0515547679306496E-2</v>
      </c>
      <c r="AV868">
        <v>6</v>
      </c>
      <c r="AW868">
        <f t="shared" si="363"/>
        <v>30</v>
      </c>
      <c r="AX868">
        <f t="shared" si="342"/>
        <v>0</v>
      </c>
      <c r="AY868">
        <f t="shared" si="343"/>
        <v>0</v>
      </c>
      <c r="AZ868">
        <f t="shared" si="344"/>
        <v>0</v>
      </c>
      <c r="BA868">
        <v>253.62351520999999</v>
      </c>
      <c r="BB868">
        <v>253.62351520999999</v>
      </c>
    </row>
    <row r="869" spans="1:54" x14ac:dyDescent="0.25">
      <c r="A869" t="s">
        <v>806</v>
      </c>
      <c r="B869" t="s">
        <v>3</v>
      </c>
      <c r="C869">
        <v>2013</v>
      </c>
      <c r="D869">
        <v>5</v>
      </c>
      <c r="E869">
        <v>9</v>
      </c>
      <c r="F869" t="s">
        <v>1842</v>
      </c>
      <c r="G869" t="s">
        <v>1769</v>
      </c>
      <c r="H869" t="s">
        <v>1811</v>
      </c>
      <c r="I869" t="s">
        <v>1812</v>
      </c>
      <c r="J869" t="s">
        <v>1813</v>
      </c>
      <c r="K869" t="str">
        <f t="shared" si="345"/>
        <v>Inshore</v>
      </c>
      <c r="L869">
        <v>0</v>
      </c>
      <c r="M869">
        <f t="shared" si="338"/>
        <v>0</v>
      </c>
      <c r="N869">
        <f t="shared" si="346"/>
        <v>5.0323533611956919E-2</v>
      </c>
      <c r="O869">
        <f t="shared" si="347"/>
        <v>2.5137156908475986E-2</v>
      </c>
      <c r="P869">
        <v>0</v>
      </c>
      <c r="Q869">
        <f t="shared" si="348"/>
        <v>0</v>
      </c>
      <c r="R869">
        <v>0</v>
      </c>
      <c r="S869">
        <f t="shared" si="339"/>
        <v>0</v>
      </c>
      <c r="T869">
        <f t="shared" si="349"/>
        <v>0</v>
      </c>
      <c r="U869">
        <f t="shared" si="340"/>
        <v>4.2493851484395884E-2</v>
      </c>
      <c r="V869">
        <f t="shared" si="350"/>
        <v>0.84441310922369939</v>
      </c>
      <c r="W869">
        <f t="shared" si="341"/>
        <v>2.3669237296641631E-2</v>
      </c>
      <c r="X869">
        <f t="shared" si="351"/>
        <v>0.94160359434525431</v>
      </c>
      <c r="Y869">
        <v>4</v>
      </c>
      <c r="Z869">
        <f>Y869*'MRIP Selectivity'!$N$35</f>
        <v>2.5186376703480933E-2</v>
      </c>
      <c r="AA869">
        <f>Y869*'MRIP Selectivity'!$O$35</f>
        <v>2.5137156908475986E-2</v>
      </c>
      <c r="AB869">
        <f>Y869*'MRIP Selectivity'!$P$35</f>
        <v>3.6128685181675518E-3</v>
      </c>
      <c r="AC869">
        <v>0.74741255597723821</v>
      </c>
      <c r="AD869">
        <v>0.94160359434525442</v>
      </c>
      <c r="AE869">
        <v>1.3432654004296583</v>
      </c>
      <c r="AF869">
        <f t="shared" si="352"/>
        <v>1.8824614187754253E-2</v>
      </c>
      <c r="AG869">
        <f t="shared" si="353"/>
        <v>2.3669237296641631E-2</v>
      </c>
      <c r="AH869">
        <f t="shared" si="354"/>
        <v>4.8530412767560423E-3</v>
      </c>
      <c r="AI869">
        <f t="shared" si="355"/>
        <v>5.3936402130124468E-2</v>
      </c>
      <c r="AJ869">
        <f t="shared" si="356"/>
        <v>4.7346892761151928E-2</v>
      </c>
      <c r="AK869">
        <f t="shared" si="357"/>
        <v>2.8750025426643538E-2</v>
      </c>
      <c r="AL869">
        <f t="shared" si="358"/>
        <v>2.8522278573397675E-2</v>
      </c>
      <c r="AM869">
        <f t="shared" si="359"/>
        <v>4.2493851484395884E-2</v>
      </c>
      <c r="AN869">
        <f t="shared" si="360"/>
        <v>2.3669237296641631E-2</v>
      </c>
      <c r="AO869">
        <v>0</v>
      </c>
      <c r="AP869">
        <f t="shared" si="361"/>
        <v>5.0323533611956919E-2</v>
      </c>
      <c r="AQ869">
        <f t="shared" si="362"/>
        <v>2.5137156908475986E-2</v>
      </c>
      <c r="AR869">
        <v>4</v>
      </c>
      <c r="AS869">
        <f>AR869*'MRIP Selectivity'!$N$35</f>
        <v>2.5186376703480933E-2</v>
      </c>
      <c r="AT869">
        <f>AR869*'MRIP Selectivity'!$O$35</f>
        <v>2.5137156908475986E-2</v>
      </c>
      <c r="AU869">
        <f>AR869*'MRIP Selectivity'!$P$35</f>
        <v>3.6128685181675518E-3</v>
      </c>
      <c r="AV869">
        <v>4</v>
      </c>
      <c r="AW869">
        <f t="shared" si="363"/>
        <v>20</v>
      </c>
      <c r="AX869">
        <f t="shared" si="342"/>
        <v>0</v>
      </c>
      <c r="AY869">
        <f t="shared" si="343"/>
        <v>0</v>
      </c>
      <c r="AZ869">
        <f t="shared" si="344"/>
        <v>0</v>
      </c>
      <c r="BA869">
        <v>193.19427704</v>
      </c>
      <c r="BB869">
        <v>193.19427704</v>
      </c>
    </row>
    <row r="870" spans="1:54" x14ac:dyDescent="0.25">
      <c r="A870" t="s">
        <v>807</v>
      </c>
      <c r="B870" t="s">
        <v>3</v>
      </c>
      <c r="C870">
        <v>2013</v>
      </c>
      <c r="D870">
        <v>5</v>
      </c>
      <c r="E870">
        <v>9</v>
      </c>
      <c r="F870" t="s">
        <v>1842</v>
      </c>
      <c r="G870" t="s">
        <v>1769</v>
      </c>
      <c r="H870" t="s">
        <v>1811</v>
      </c>
      <c r="I870" t="s">
        <v>1812</v>
      </c>
      <c r="J870" t="s">
        <v>1767</v>
      </c>
      <c r="K870" t="str">
        <f t="shared" si="345"/>
        <v>Inshore</v>
      </c>
      <c r="L870">
        <v>0</v>
      </c>
      <c r="M870">
        <f t="shared" si="338"/>
        <v>0</v>
      </c>
      <c r="N870">
        <f t="shared" si="346"/>
        <v>3.7742650208967693E-2</v>
      </c>
      <c r="O870">
        <f t="shared" si="347"/>
        <v>1.8852867681356991E-2</v>
      </c>
      <c r="P870">
        <v>0</v>
      </c>
      <c r="Q870">
        <f t="shared" si="348"/>
        <v>0</v>
      </c>
      <c r="R870">
        <v>0</v>
      </c>
      <c r="S870">
        <f t="shared" si="339"/>
        <v>0</v>
      </c>
      <c r="T870">
        <f t="shared" si="349"/>
        <v>0</v>
      </c>
      <c r="U870">
        <f t="shared" si="340"/>
        <v>3.1870388613296913E-2</v>
      </c>
      <c r="V870">
        <f t="shared" si="350"/>
        <v>0.84441310922369928</v>
      </c>
      <c r="W870">
        <f t="shared" si="341"/>
        <v>1.7751927972481225E-2</v>
      </c>
      <c r="X870">
        <f t="shared" si="351"/>
        <v>0.94160359434525442</v>
      </c>
      <c r="Y870">
        <v>3</v>
      </c>
      <c r="Z870">
        <f>Y870*'MRIP Selectivity'!$N$35</f>
        <v>1.8889782527610699E-2</v>
      </c>
      <c r="AA870">
        <f>Y870*'MRIP Selectivity'!$O$35</f>
        <v>1.8852867681356991E-2</v>
      </c>
      <c r="AB870">
        <f>Y870*'MRIP Selectivity'!$P$35</f>
        <v>2.7096513886256638E-3</v>
      </c>
      <c r="AC870">
        <v>0.74741255597723821</v>
      </c>
      <c r="AD870">
        <v>0.94160359434525442</v>
      </c>
      <c r="AE870">
        <v>1.3432654004296583</v>
      </c>
      <c r="AF870">
        <f t="shared" si="352"/>
        <v>1.4118460640815688E-2</v>
      </c>
      <c r="AG870">
        <f t="shared" si="353"/>
        <v>1.7751927972481225E-2</v>
      </c>
      <c r="AH870">
        <f t="shared" si="354"/>
        <v>3.6397809575670318E-3</v>
      </c>
      <c r="AI870">
        <f t="shared" si="355"/>
        <v>4.045230159759336E-2</v>
      </c>
      <c r="AJ870">
        <f t="shared" si="356"/>
        <v>3.5510169570863948E-2</v>
      </c>
      <c r="AK870">
        <f t="shared" si="357"/>
        <v>2.1562519069982654E-2</v>
      </c>
      <c r="AL870">
        <f t="shared" si="358"/>
        <v>2.1391708930048256E-2</v>
      </c>
      <c r="AM870">
        <f t="shared" si="359"/>
        <v>3.1870388613296913E-2</v>
      </c>
      <c r="AN870">
        <f t="shared" si="360"/>
        <v>1.7751927972481225E-2</v>
      </c>
      <c r="AO870">
        <v>0</v>
      </c>
      <c r="AP870">
        <f t="shared" si="361"/>
        <v>3.7742650208967693E-2</v>
      </c>
      <c r="AQ870">
        <f t="shared" si="362"/>
        <v>1.8852867681356991E-2</v>
      </c>
      <c r="AR870">
        <v>3</v>
      </c>
      <c r="AS870">
        <f>AR870*'MRIP Selectivity'!$N$35</f>
        <v>1.8889782527610699E-2</v>
      </c>
      <c r="AT870">
        <f>AR870*'MRIP Selectivity'!$O$35</f>
        <v>1.8852867681356991E-2</v>
      </c>
      <c r="AU870">
        <f>AR870*'MRIP Selectivity'!$P$35</f>
        <v>2.7096513886256638E-3</v>
      </c>
      <c r="AV870">
        <v>2</v>
      </c>
      <c r="AW870">
        <f t="shared" si="363"/>
        <v>10</v>
      </c>
      <c r="AX870">
        <f t="shared" si="342"/>
        <v>0</v>
      </c>
      <c r="AY870">
        <f t="shared" si="343"/>
        <v>0</v>
      </c>
      <c r="AZ870">
        <f t="shared" si="344"/>
        <v>0</v>
      </c>
      <c r="BA870">
        <v>314.05275338000001</v>
      </c>
      <c r="BB870">
        <v>314.05275338000001</v>
      </c>
    </row>
    <row r="871" spans="1:54" x14ac:dyDescent="0.25">
      <c r="A871" t="s">
        <v>808</v>
      </c>
      <c r="B871" t="s">
        <v>3</v>
      </c>
      <c r="C871">
        <v>2013</v>
      </c>
      <c r="D871">
        <v>5</v>
      </c>
      <c r="E871">
        <v>9</v>
      </c>
      <c r="F871" t="s">
        <v>1842</v>
      </c>
      <c r="G871" t="s">
        <v>1769</v>
      </c>
      <c r="H871" t="s">
        <v>1811</v>
      </c>
      <c r="I871" t="s">
        <v>1812</v>
      </c>
      <c r="J871" t="s">
        <v>1813</v>
      </c>
      <c r="K871" t="str">
        <f t="shared" si="345"/>
        <v>Inshore</v>
      </c>
      <c r="L871">
        <v>0</v>
      </c>
      <c r="M871">
        <f t="shared" si="338"/>
        <v>0</v>
      </c>
      <c r="N871">
        <f t="shared" si="346"/>
        <v>1.258088340298923E-2</v>
      </c>
      <c r="O871">
        <f t="shared" si="347"/>
        <v>6.2842892271189965E-3</v>
      </c>
      <c r="P871">
        <v>0</v>
      </c>
      <c r="Q871">
        <f t="shared" si="348"/>
        <v>0</v>
      </c>
      <c r="R871">
        <v>0</v>
      </c>
      <c r="S871">
        <f t="shared" si="339"/>
        <v>0</v>
      </c>
      <c r="T871">
        <f t="shared" si="349"/>
        <v>0</v>
      </c>
      <c r="U871">
        <f t="shared" si="340"/>
        <v>1.0623462871098971E-2</v>
      </c>
      <c r="V871">
        <f t="shared" si="350"/>
        <v>0.84441310922369939</v>
      </c>
      <c r="W871">
        <f t="shared" si="341"/>
        <v>5.9173093241604077E-3</v>
      </c>
      <c r="X871">
        <f t="shared" si="351"/>
        <v>0.94160359434525431</v>
      </c>
      <c r="Y871">
        <v>1</v>
      </c>
      <c r="Z871">
        <f>Y871*'MRIP Selectivity'!$N$35</f>
        <v>6.2965941758702333E-3</v>
      </c>
      <c r="AA871">
        <f>Y871*'MRIP Selectivity'!$O$35</f>
        <v>6.2842892271189965E-3</v>
      </c>
      <c r="AB871">
        <f>Y871*'MRIP Selectivity'!$P$35</f>
        <v>9.0321712954188795E-4</v>
      </c>
      <c r="AC871">
        <v>0.74741255597723821</v>
      </c>
      <c r="AD871">
        <v>0.94160359434525442</v>
      </c>
      <c r="AE871">
        <v>1.3432654004296583</v>
      </c>
      <c r="AF871">
        <f t="shared" si="352"/>
        <v>4.7061535469385633E-3</v>
      </c>
      <c r="AG871">
        <f t="shared" si="353"/>
        <v>5.9173093241604077E-3</v>
      </c>
      <c r="AH871">
        <f t="shared" si="354"/>
        <v>1.2132603191890106E-3</v>
      </c>
      <c r="AI871">
        <f t="shared" si="355"/>
        <v>1.3484100532531117E-2</v>
      </c>
      <c r="AJ871">
        <f t="shared" si="356"/>
        <v>1.1836723190287982E-2</v>
      </c>
      <c r="AK871">
        <f t="shared" si="357"/>
        <v>7.1875063566608846E-3</v>
      </c>
      <c r="AL871">
        <f t="shared" si="358"/>
        <v>7.1305696433494187E-3</v>
      </c>
      <c r="AM871">
        <f t="shared" si="359"/>
        <v>1.0623462871098971E-2</v>
      </c>
      <c r="AN871">
        <f t="shared" si="360"/>
        <v>5.9173093241604077E-3</v>
      </c>
      <c r="AO871">
        <v>0</v>
      </c>
      <c r="AP871">
        <f t="shared" si="361"/>
        <v>1.258088340298923E-2</v>
      </c>
      <c r="AQ871">
        <f t="shared" si="362"/>
        <v>6.2842892271189965E-3</v>
      </c>
      <c r="AR871">
        <v>1</v>
      </c>
      <c r="AS871">
        <f>AR871*'MRIP Selectivity'!$N$35</f>
        <v>6.2965941758702333E-3</v>
      </c>
      <c r="AT871">
        <f>AR871*'MRIP Selectivity'!$O$35</f>
        <v>6.2842892271189965E-3</v>
      </c>
      <c r="AU871">
        <f>AR871*'MRIP Selectivity'!$P$35</f>
        <v>9.0321712954188795E-4</v>
      </c>
      <c r="AV871">
        <v>2</v>
      </c>
      <c r="AW871">
        <f t="shared" si="363"/>
        <v>10</v>
      </c>
      <c r="AX871">
        <f t="shared" si="342"/>
        <v>0</v>
      </c>
      <c r="AY871">
        <f t="shared" si="343"/>
        <v>0</v>
      </c>
      <c r="AZ871">
        <f t="shared" si="344"/>
        <v>0</v>
      </c>
      <c r="BA871">
        <v>314.05275338000001</v>
      </c>
      <c r="BB871">
        <v>314.05275338000001</v>
      </c>
    </row>
    <row r="872" spans="1:54" x14ac:dyDescent="0.25">
      <c r="A872" t="s">
        <v>809</v>
      </c>
      <c r="B872" t="s">
        <v>3</v>
      </c>
      <c r="C872">
        <v>2013</v>
      </c>
      <c r="D872">
        <v>5</v>
      </c>
      <c r="E872">
        <v>9</v>
      </c>
      <c r="F872" t="s">
        <v>1842</v>
      </c>
      <c r="G872" t="s">
        <v>1769</v>
      </c>
      <c r="H872" t="s">
        <v>1811</v>
      </c>
      <c r="I872" t="s">
        <v>1812</v>
      </c>
      <c r="J872" t="s">
        <v>1813</v>
      </c>
      <c r="K872" t="str">
        <f t="shared" si="345"/>
        <v>Inshore</v>
      </c>
      <c r="L872">
        <v>0</v>
      </c>
      <c r="M872">
        <f t="shared" si="338"/>
        <v>0</v>
      </c>
      <c r="N872">
        <f t="shared" si="346"/>
        <v>2.516176680597846E-2</v>
      </c>
      <c r="O872">
        <f t="shared" si="347"/>
        <v>1.2568578454237993E-2</v>
      </c>
      <c r="P872">
        <v>0</v>
      </c>
      <c r="Q872">
        <f t="shared" si="348"/>
        <v>0</v>
      </c>
      <c r="R872">
        <v>0</v>
      </c>
      <c r="S872">
        <f t="shared" si="339"/>
        <v>0</v>
      </c>
      <c r="T872">
        <f t="shared" si="349"/>
        <v>0</v>
      </c>
      <c r="U872">
        <f t="shared" si="340"/>
        <v>2.1246925742197942E-2</v>
      </c>
      <c r="V872">
        <f t="shared" si="350"/>
        <v>0.84441310922369939</v>
      </c>
      <c r="W872">
        <f t="shared" si="341"/>
        <v>1.1834618648320815E-2</v>
      </c>
      <c r="X872">
        <f t="shared" si="351"/>
        <v>0.94160359434525431</v>
      </c>
      <c r="Y872">
        <v>2</v>
      </c>
      <c r="Z872">
        <f>Y872*'MRIP Selectivity'!$N$35</f>
        <v>1.2593188351740467E-2</v>
      </c>
      <c r="AA872">
        <f>Y872*'MRIP Selectivity'!$O$35</f>
        <v>1.2568578454237993E-2</v>
      </c>
      <c r="AB872">
        <f>Y872*'MRIP Selectivity'!$P$35</f>
        <v>1.8064342590837759E-3</v>
      </c>
      <c r="AC872">
        <v>0.74741255597723821</v>
      </c>
      <c r="AD872">
        <v>0.94160359434525442</v>
      </c>
      <c r="AE872">
        <v>1.3432654004296583</v>
      </c>
      <c r="AF872">
        <f t="shared" si="352"/>
        <v>9.4123070938771265E-3</v>
      </c>
      <c r="AG872">
        <f t="shared" si="353"/>
        <v>1.1834618648320815E-2</v>
      </c>
      <c r="AH872">
        <f t="shared" si="354"/>
        <v>2.4265206383780212E-3</v>
      </c>
      <c r="AI872">
        <f t="shared" si="355"/>
        <v>2.6968201065062234E-2</v>
      </c>
      <c r="AJ872">
        <f t="shared" si="356"/>
        <v>2.3673446380575964E-2</v>
      </c>
      <c r="AK872">
        <f t="shared" si="357"/>
        <v>1.4375012713321769E-2</v>
      </c>
      <c r="AL872">
        <f t="shared" si="358"/>
        <v>1.4261139286698837E-2</v>
      </c>
      <c r="AM872">
        <f t="shared" si="359"/>
        <v>2.1246925742197942E-2</v>
      </c>
      <c r="AN872">
        <f t="shared" si="360"/>
        <v>1.1834618648320815E-2</v>
      </c>
      <c r="AO872">
        <v>0</v>
      </c>
      <c r="AP872">
        <f t="shared" si="361"/>
        <v>2.516176680597846E-2</v>
      </c>
      <c r="AQ872">
        <f t="shared" si="362"/>
        <v>1.2568578454237993E-2</v>
      </c>
      <c r="AR872">
        <v>2</v>
      </c>
      <c r="AS872">
        <f>AR872*'MRIP Selectivity'!$N$35</f>
        <v>1.2593188351740467E-2</v>
      </c>
      <c r="AT872">
        <f>AR872*'MRIP Selectivity'!$O$35</f>
        <v>1.2568578454237993E-2</v>
      </c>
      <c r="AU872">
        <f>AR872*'MRIP Selectivity'!$P$35</f>
        <v>1.8064342590837759E-3</v>
      </c>
      <c r="AV872">
        <v>4</v>
      </c>
      <c r="AW872">
        <f t="shared" si="363"/>
        <v>20</v>
      </c>
      <c r="AX872">
        <f t="shared" si="342"/>
        <v>0</v>
      </c>
      <c r="AY872">
        <f t="shared" si="343"/>
        <v>0</v>
      </c>
      <c r="AZ872">
        <f t="shared" si="344"/>
        <v>0</v>
      </c>
      <c r="BA872">
        <v>314.05275338000001</v>
      </c>
      <c r="BB872">
        <v>314.05275338000001</v>
      </c>
    </row>
    <row r="873" spans="1:54" x14ac:dyDescent="0.25">
      <c r="A873" t="s">
        <v>810</v>
      </c>
      <c r="B873" t="s">
        <v>3</v>
      </c>
      <c r="C873">
        <v>2013</v>
      </c>
      <c r="D873">
        <v>5</v>
      </c>
      <c r="E873">
        <v>9</v>
      </c>
      <c r="F873" t="s">
        <v>1842</v>
      </c>
      <c r="G873" t="s">
        <v>1769</v>
      </c>
      <c r="H873" t="s">
        <v>1811</v>
      </c>
      <c r="I873" t="s">
        <v>1812</v>
      </c>
      <c r="J873" t="s">
        <v>1813</v>
      </c>
      <c r="K873" t="str">
        <f t="shared" si="345"/>
        <v>Inshore</v>
      </c>
      <c r="L873">
        <v>0</v>
      </c>
      <c r="M873">
        <f t="shared" si="338"/>
        <v>0</v>
      </c>
      <c r="N873">
        <f t="shared" si="346"/>
        <v>6.2904417014946146E-2</v>
      </c>
      <c r="O873">
        <f t="shared" si="347"/>
        <v>3.1421446135594985E-2</v>
      </c>
      <c r="P873">
        <v>0</v>
      </c>
      <c r="Q873">
        <f t="shared" si="348"/>
        <v>0</v>
      </c>
      <c r="R873">
        <v>0</v>
      </c>
      <c r="S873">
        <f t="shared" si="339"/>
        <v>0</v>
      </c>
      <c r="T873">
        <f t="shared" si="349"/>
        <v>0</v>
      </c>
      <c r="U873">
        <f t="shared" si="340"/>
        <v>5.3117314355494855E-2</v>
      </c>
      <c r="V873">
        <f t="shared" si="350"/>
        <v>0.84441310922369939</v>
      </c>
      <c r="W873">
        <f t="shared" si="341"/>
        <v>2.9586546620802043E-2</v>
      </c>
      <c r="X873">
        <f t="shared" si="351"/>
        <v>0.94160359434525442</v>
      </c>
      <c r="Y873">
        <v>5</v>
      </c>
      <c r="Z873">
        <f>Y873*'MRIP Selectivity'!$N$35</f>
        <v>3.1482970879351167E-2</v>
      </c>
      <c r="AA873">
        <f>Y873*'MRIP Selectivity'!$O$35</f>
        <v>3.1421446135594985E-2</v>
      </c>
      <c r="AB873">
        <f>Y873*'MRIP Selectivity'!$P$35</f>
        <v>4.5160856477094394E-3</v>
      </c>
      <c r="AC873">
        <v>0.74741255597723821</v>
      </c>
      <c r="AD873">
        <v>0.94160359434525442</v>
      </c>
      <c r="AE873">
        <v>1.3432654004296583</v>
      </c>
      <c r="AF873">
        <f t="shared" si="352"/>
        <v>2.3530767734692815E-2</v>
      </c>
      <c r="AG873">
        <f t="shared" si="353"/>
        <v>2.9586546620802043E-2</v>
      </c>
      <c r="AH873">
        <f t="shared" si="354"/>
        <v>6.0663015959450525E-3</v>
      </c>
      <c r="AI873">
        <f t="shared" si="355"/>
        <v>6.742050266265559E-2</v>
      </c>
      <c r="AJ873">
        <f t="shared" si="356"/>
        <v>5.9183615951439908E-2</v>
      </c>
      <c r="AK873">
        <f t="shared" si="357"/>
        <v>3.5937531783304423E-2</v>
      </c>
      <c r="AL873">
        <f t="shared" si="358"/>
        <v>3.5652848216747093E-2</v>
      </c>
      <c r="AM873">
        <f t="shared" si="359"/>
        <v>5.3117314355494855E-2</v>
      </c>
      <c r="AN873">
        <f t="shared" si="360"/>
        <v>2.9586546620802043E-2</v>
      </c>
      <c r="AO873">
        <v>0</v>
      </c>
      <c r="AP873">
        <f t="shared" si="361"/>
        <v>6.2904417014946146E-2</v>
      </c>
      <c r="AQ873">
        <f t="shared" si="362"/>
        <v>3.1421446135594985E-2</v>
      </c>
      <c r="AR873">
        <v>5</v>
      </c>
      <c r="AS873">
        <f>AR873*'MRIP Selectivity'!$N$35</f>
        <v>3.1482970879351167E-2</v>
      </c>
      <c r="AT873">
        <f>AR873*'MRIP Selectivity'!$O$35</f>
        <v>3.1421446135594985E-2</v>
      </c>
      <c r="AU873">
        <f>AR873*'MRIP Selectivity'!$P$35</f>
        <v>4.5160856477094394E-3</v>
      </c>
      <c r="AV873">
        <v>1</v>
      </c>
      <c r="AW873">
        <f t="shared" si="363"/>
        <v>5</v>
      </c>
      <c r="AX873">
        <f t="shared" si="342"/>
        <v>0</v>
      </c>
      <c r="AY873">
        <f t="shared" si="343"/>
        <v>0</v>
      </c>
      <c r="AZ873">
        <f t="shared" si="344"/>
        <v>0</v>
      </c>
      <c r="BA873">
        <v>193.19427704</v>
      </c>
      <c r="BB873">
        <v>193.19427704</v>
      </c>
    </row>
    <row r="874" spans="1:54" x14ac:dyDescent="0.25">
      <c r="A874" t="s">
        <v>811</v>
      </c>
      <c r="B874" t="s">
        <v>3</v>
      </c>
      <c r="C874">
        <v>2013</v>
      </c>
      <c r="D874">
        <v>5</v>
      </c>
      <c r="E874">
        <v>9</v>
      </c>
      <c r="F874" t="s">
        <v>1853</v>
      </c>
      <c r="G874" t="s">
        <v>1769</v>
      </c>
      <c r="H874" t="s">
        <v>1840</v>
      </c>
      <c r="I874" t="s">
        <v>1812</v>
      </c>
      <c r="J874" t="s">
        <v>1813</v>
      </c>
      <c r="K874" t="str">
        <f t="shared" si="345"/>
        <v>Inshore</v>
      </c>
      <c r="L874">
        <v>0</v>
      </c>
      <c r="M874">
        <f t="shared" si="338"/>
        <v>0</v>
      </c>
      <c r="N874">
        <f t="shared" si="346"/>
        <v>5.0323533611956919E-2</v>
      </c>
      <c r="O874">
        <f t="shared" si="347"/>
        <v>2.5137156908475986E-2</v>
      </c>
      <c r="P874">
        <v>0</v>
      </c>
      <c r="Q874">
        <f t="shared" si="348"/>
        <v>0</v>
      </c>
      <c r="R874">
        <v>0</v>
      </c>
      <c r="S874">
        <f t="shared" si="339"/>
        <v>0</v>
      </c>
      <c r="T874">
        <f t="shared" si="349"/>
        <v>0</v>
      </c>
      <c r="U874">
        <f t="shared" si="340"/>
        <v>4.2493851484395884E-2</v>
      </c>
      <c r="V874">
        <f t="shared" si="350"/>
        <v>0.84441310922369939</v>
      </c>
      <c r="W874">
        <f t="shared" si="341"/>
        <v>2.3669237296641631E-2</v>
      </c>
      <c r="X874">
        <f t="shared" si="351"/>
        <v>0.94160359434525431</v>
      </c>
      <c r="Y874">
        <v>4</v>
      </c>
      <c r="Z874">
        <f>Y874*'MRIP Selectivity'!$N$35</f>
        <v>2.5186376703480933E-2</v>
      </c>
      <c r="AA874">
        <f>Y874*'MRIP Selectivity'!$O$35</f>
        <v>2.5137156908475986E-2</v>
      </c>
      <c r="AB874">
        <f>Y874*'MRIP Selectivity'!$P$35</f>
        <v>3.6128685181675518E-3</v>
      </c>
      <c r="AC874">
        <v>0.74741255597723821</v>
      </c>
      <c r="AD874">
        <v>0.94160359434525442</v>
      </c>
      <c r="AE874">
        <v>1.3432654004296583</v>
      </c>
      <c r="AF874">
        <f t="shared" si="352"/>
        <v>1.8824614187754253E-2</v>
      </c>
      <c r="AG874">
        <f t="shared" si="353"/>
        <v>2.3669237296641631E-2</v>
      </c>
      <c r="AH874">
        <f t="shared" si="354"/>
        <v>4.8530412767560423E-3</v>
      </c>
      <c r="AI874">
        <f t="shared" si="355"/>
        <v>5.3936402130124468E-2</v>
      </c>
      <c r="AJ874">
        <f t="shared" si="356"/>
        <v>4.7346892761151928E-2</v>
      </c>
      <c r="AK874">
        <f t="shared" si="357"/>
        <v>2.8750025426643538E-2</v>
      </c>
      <c r="AL874">
        <f t="shared" si="358"/>
        <v>2.8522278573397675E-2</v>
      </c>
      <c r="AM874">
        <f t="shared" si="359"/>
        <v>4.2493851484395884E-2</v>
      </c>
      <c r="AN874">
        <f t="shared" si="360"/>
        <v>2.3669237296641631E-2</v>
      </c>
      <c r="AO874">
        <v>0</v>
      </c>
      <c r="AP874">
        <f t="shared" si="361"/>
        <v>5.0323533611956919E-2</v>
      </c>
      <c r="AQ874">
        <f t="shared" si="362"/>
        <v>2.5137156908475986E-2</v>
      </c>
      <c r="AR874">
        <v>4</v>
      </c>
      <c r="AS874">
        <f>AR874*'MRIP Selectivity'!$N$35</f>
        <v>2.5186376703480933E-2</v>
      </c>
      <c r="AT874">
        <f>AR874*'MRIP Selectivity'!$O$35</f>
        <v>2.5137156908475986E-2</v>
      </c>
      <c r="AU874">
        <f>AR874*'MRIP Selectivity'!$P$35</f>
        <v>3.6128685181675518E-3</v>
      </c>
      <c r="AV874">
        <v>4</v>
      </c>
      <c r="AW874">
        <f t="shared" si="363"/>
        <v>20</v>
      </c>
      <c r="AX874">
        <f t="shared" si="342"/>
        <v>0</v>
      </c>
      <c r="AY874">
        <f t="shared" si="343"/>
        <v>0</v>
      </c>
      <c r="AZ874">
        <f t="shared" si="344"/>
        <v>0</v>
      </c>
      <c r="BA874">
        <v>206.14998029</v>
      </c>
      <c r="BB874">
        <v>206.14998029</v>
      </c>
    </row>
    <row r="875" spans="1:54" x14ac:dyDescent="0.25">
      <c r="A875" t="s">
        <v>812</v>
      </c>
      <c r="B875" t="s">
        <v>3</v>
      </c>
      <c r="C875">
        <v>2013</v>
      </c>
      <c r="D875">
        <v>5</v>
      </c>
      <c r="E875">
        <v>9</v>
      </c>
      <c r="F875" t="s">
        <v>1853</v>
      </c>
      <c r="G875" t="s">
        <v>1769</v>
      </c>
      <c r="H875" t="s">
        <v>1840</v>
      </c>
      <c r="I875" t="s">
        <v>1812</v>
      </c>
      <c r="J875" t="s">
        <v>1813</v>
      </c>
      <c r="K875" t="str">
        <f t="shared" si="345"/>
        <v>Inshore</v>
      </c>
      <c r="L875">
        <v>0</v>
      </c>
      <c r="M875">
        <f t="shared" si="338"/>
        <v>0</v>
      </c>
      <c r="N875">
        <f t="shared" si="346"/>
        <v>3.7742650208967693E-2</v>
      </c>
      <c r="O875">
        <f t="shared" si="347"/>
        <v>1.8852867681356991E-2</v>
      </c>
      <c r="P875">
        <v>0</v>
      </c>
      <c r="Q875">
        <f t="shared" si="348"/>
        <v>0</v>
      </c>
      <c r="R875">
        <v>0</v>
      </c>
      <c r="S875">
        <f t="shared" si="339"/>
        <v>0</v>
      </c>
      <c r="T875">
        <f t="shared" si="349"/>
        <v>0</v>
      </c>
      <c r="U875">
        <f t="shared" si="340"/>
        <v>3.1870388613296913E-2</v>
      </c>
      <c r="V875">
        <f t="shared" si="350"/>
        <v>0.84441310922369928</v>
      </c>
      <c r="W875">
        <f t="shared" si="341"/>
        <v>1.7751927972481225E-2</v>
      </c>
      <c r="X875">
        <f t="shared" si="351"/>
        <v>0.94160359434525442</v>
      </c>
      <c r="Y875">
        <v>3</v>
      </c>
      <c r="Z875">
        <f>Y875*'MRIP Selectivity'!$N$35</f>
        <v>1.8889782527610699E-2</v>
      </c>
      <c r="AA875">
        <f>Y875*'MRIP Selectivity'!$O$35</f>
        <v>1.8852867681356991E-2</v>
      </c>
      <c r="AB875">
        <f>Y875*'MRIP Selectivity'!$P$35</f>
        <v>2.7096513886256638E-3</v>
      </c>
      <c r="AC875">
        <v>0.74741255597723821</v>
      </c>
      <c r="AD875">
        <v>0.94160359434525442</v>
      </c>
      <c r="AE875">
        <v>1.3432654004296583</v>
      </c>
      <c r="AF875">
        <f t="shared" si="352"/>
        <v>1.4118460640815688E-2</v>
      </c>
      <c r="AG875">
        <f t="shared" si="353"/>
        <v>1.7751927972481225E-2</v>
      </c>
      <c r="AH875">
        <f t="shared" si="354"/>
        <v>3.6397809575670318E-3</v>
      </c>
      <c r="AI875">
        <f t="shared" si="355"/>
        <v>4.045230159759336E-2</v>
      </c>
      <c r="AJ875">
        <f t="shared" si="356"/>
        <v>3.5510169570863948E-2</v>
      </c>
      <c r="AK875">
        <f t="shared" si="357"/>
        <v>2.1562519069982654E-2</v>
      </c>
      <c r="AL875">
        <f t="shared" si="358"/>
        <v>2.1391708930048256E-2</v>
      </c>
      <c r="AM875">
        <f t="shared" si="359"/>
        <v>3.1870388613296913E-2</v>
      </c>
      <c r="AN875">
        <f t="shared" si="360"/>
        <v>1.7751927972481225E-2</v>
      </c>
      <c r="AO875">
        <v>0</v>
      </c>
      <c r="AP875">
        <f t="shared" si="361"/>
        <v>3.7742650208967693E-2</v>
      </c>
      <c r="AQ875">
        <f t="shared" si="362"/>
        <v>1.8852867681356991E-2</v>
      </c>
      <c r="AR875">
        <v>3</v>
      </c>
      <c r="AS875">
        <f>AR875*'MRIP Selectivity'!$N$35</f>
        <v>1.8889782527610699E-2</v>
      </c>
      <c r="AT875">
        <f>AR875*'MRIP Selectivity'!$O$35</f>
        <v>1.8852867681356991E-2</v>
      </c>
      <c r="AU875">
        <f>AR875*'MRIP Selectivity'!$P$35</f>
        <v>2.7096513886256638E-3</v>
      </c>
      <c r="AV875">
        <v>4</v>
      </c>
      <c r="AW875">
        <f t="shared" si="363"/>
        <v>20</v>
      </c>
      <c r="AX875">
        <f t="shared" si="342"/>
        <v>0</v>
      </c>
      <c r="AY875">
        <f t="shared" si="343"/>
        <v>0</v>
      </c>
      <c r="AZ875">
        <f t="shared" si="344"/>
        <v>0</v>
      </c>
      <c r="BA875">
        <v>206.14998029</v>
      </c>
      <c r="BB875">
        <v>206.14998029</v>
      </c>
    </row>
    <row r="876" spans="1:54" x14ac:dyDescent="0.25">
      <c r="A876" t="s">
        <v>813</v>
      </c>
      <c r="B876" t="s">
        <v>3</v>
      </c>
      <c r="C876">
        <v>2013</v>
      </c>
      <c r="D876">
        <v>5</v>
      </c>
      <c r="E876">
        <v>9</v>
      </c>
      <c r="F876" t="s">
        <v>1836</v>
      </c>
      <c r="G876" t="s">
        <v>1769</v>
      </c>
      <c r="H876" t="s">
        <v>1811</v>
      </c>
      <c r="I876" t="s">
        <v>1812</v>
      </c>
      <c r="J876" t="s">
        <v>1813</v>
      </c>
      <c r="K876" t="str">
        <f t="shared" si="345"/>
        <v>Inshore</v>
      </c>
      <c r="L876">
        <v>0</v>
      </c>
      <c r="M876">
        <f t="shared" si="338"/>
        <v>0</v>
      </c>
      <c r="N876">
        <f t="shared" si="346"/>
        <v>5.0323533611956919E-2</v>
      </c>
      <c r="O876">
        <f t="shared" si="347"/>
        <v>2.5137156908475986E-2</v>
      </c>
      <c r="P876">
        <v>0</v>
      </c>
      <c r="Q876">
        <f t="shared" si="348"/>
        <v>0</v>
      </c>
      <c r="R876">
        <v>0</v>
      </c>
      <c r="S876">
        <f t="shared" si="339"/>
        <v>0</v>
      </c>
      <c r="T876">
        <f t="shared" si="349"/>
        <v>0</v>
      </c>
      <c r="U876">
        <f t="shared" si="340"/>
        <v>4.2493851484395884E-2</v>
      </c>
      <c r="V876">
        <f t="shared" si="350"/>
        <v>0.84441310922369939</v>
      </c>
      <c r="W876">
        <f t="shared" si="341"/>
        <v>2.3669237296641631E-2</v>
      </c>
      <c r="X876">
        <f t="shared" si="351"/>
        <v>0.94160359434525431</v>
      </c>
      <c r="Y876">
        <v>4</v>
      </c>
      <c r="Z876">
        <f>Y876*'MRIP Selectivity'!$N$35</f>
        <v>2.5186376703480933E-2</v>
      </c>
      <c r="AA876">
        <f>Y876*'MRIP Selectivity'!$O$35</f>
        <v>2.5137156908475986E-2</v>
      </c>
      <c r="AB876">
        <f>Y876*'MRIP Selectivity'!$P$35</f>
        <v>3.6128685181675518E-3</v>
      </c>
      <c r="AC876">
        <v>0.74741255597723821</v>
      </c>
      <c r="AD876">
        <v>0.94160359434525442</v>
      </c>
      <c r="AE876">
        <v>1.3432654004296583</v>
      </c>
      <c r="AF876">
        <f t="shared" si="352"/>
        <v>1.8824614187754253E-2</v>
      </c>
      <c r="AG876">
        <f t="shared" si="353"/>
        <v>2.3669237296641631E-2</v>
      </c>
      <c r="AH876">
        <f t="shared" si="354"/>
        <v>4.8530412767560423E-3</v>
      </c>
      <c r="AI876">
        <f t="shared" si="355"/>
        <v>5.3936402130124468E-2</v>
      </c>
      <c r="AJ876">
        <f t="shared" si="356"/>
        <v>4.7346892761151928E-2</v>
      </c>
      <c r="AK876">
        <f t="shared" si="357"/>
        <v>2.8750025426643538E-2</v>
      </c>
      <c r="AL876">
        <f t="shared" si="358"/>
        <v>2.8522278573397675E-2</v>
      </c>
      <c r="AM876">
        <f t="shared" si="359"/>
        <v>4.2493851484395884E-2</v>
      </c>
      <c r="AN876">
        <f t="shared" si="360"/>
        <v>2.3669237296641631E-2</v>
      </c>
      <c r="AO876">
        <v>0</v>
      </c>
      <c r="AP876">
        <f t="shared" si="361"/>
        <v>5.0323533611956919E-2</v>
      </c>
      <c r="AQ876">
        <f t="shared" si="362"/>
        <v>2.5137156908475986E-2</v>
      </c>
      <c r="AR876">
        <v>4</v>
      </c>
      <c r="AS876">
        <f>AR876*'MRIP Selectivity'!$N$35</f>
        <v>2.5186376703480933E-2</v>
      </c>
      <c r="AT876">
        <f>AR876*'MRIP Selectivity'!$O$35</f>
        <v>2.5137156908475986E-2</v>
      </c>
      <c r="AU876">
        <f>AR876*'MRIP Selectivity'!$P$35</f>
        <v>3.6128685181675518E-3</v>
      </c>
      <c r="AV876">
        <v>1</v>
      </c>
      <c r="AW876">
        <f t="shared" si="363"/>
        <v>5</v>
      </c>
      <c r="AX876">
        <f t="shared" si="342"/>
        <v>0</v>
      </c>
      <c r="AY876">
        <f t="shared" si="343"/>
        <v>0</v>
      </c>
      <c r="AZ876">
        <f t="shared" si="344"/>
        <v>0</v>
      </c>
      <c r="BA876">
        <v>182.70273270999999</v>
      </c>
      <c r="BB876">
        <v>182.70273270999999</v>
      </c>
    </row>
    <row r="877" spans="1:54" x14ac:dyDescent="0.25">
      <c r="A877" t="s">
        <v>814</v>
      </c>
      <c r="B877" t="s">
        <v>3</v>
      </c>
      <c r="C877">
        <v>2013</v>
      </c>
      <c r="D877">
        <v>5</v>
      </c>
      <c r="E877">
        <v>9</v>
      </c>
      <c r="F877" t="s">
        <v>1836</v>
      </c>
      <c r="G877" t="s">
        <v>1769</v>
      </c>
      <c r="H877" t="s">
        <v>1811</v>
      </c>
      <c r="I877" t="s">
        <v>1812</v>
      </c>
      <c r="J877" t="s">
        <v>1813</v>
      </c>
      <c r="K877" t="str">
        <f t="shared" si="345"/>
        <v>Inshore</v>
      </c>
      <c r="L877">
        <v>0</v>
      </c>
      <c r="M877">
        <f t="shared" si="338"/>
        <v>0</v>
      </c>
      <c r="N877">
        <f t="shared" si="346"/>
        <v>2.516176680597846E-2</v>
      </c>
      <c r="O877">
        <f t="shared" si="347"/>
        <v>1.2568578454237993E-2</v>
      </c>
      <c r="P877">
        <v>0</v>
      </c>
      <c r="Q877">
        <f t="shared" si="348"/>
        <v>0</v>
      </c>
      <c r="R877">
        <v>0</v>
      </c>
      <c r="S877">
        <f t="shared" si="339"/>
        <v>0</v>
      </c>
      <c r="T877">
        <f t="shared" si="349"/>
        <v>0</v>
      </c>
      <c r="U877">
        <f t="shared" si="340"/>
        <v>2.1246925742197942E-2</v>
      </c>
      <c r="V877">
        <f t="shared" si="350"/>
        <v>0.84441310922369939</v>
      </c>
      <c r="W877">
        <f t="shared" si="341"/>
        <v>1.1834618648320815E-2</v>
      </c>
      <c r="X877">
        <f t="shared" si="351"/>
        <v>0.94160359434525431</v>
      </c>
      <c r="Y877">
        <v>2</v>
      </c>
      <c r="Z877">
        <f>Y877*'MRIP Selectivity'!$N$35</f>
        <v>1.2593188351740467E-2</v>
      </c>
      <c r="AA877">
        <f>Y877*'MRIP Selectivity'!$O$35</f>
        <v>1.2568578454237993E-2</v>
      </c>
      <c r="AB877">
        <f>Y877*'MRIP Selectivity'!$P$35</f>
        <v>1.8064342590837759E-3</v>
      </c>
      <c r="AC877">
        <v>0.74741255597723821</v>
      </c>
      <c r="AD877">
        <v>0.94160359434525442</v>
      </c>
      <c r="AE877">
        <v>1.3432654004296583</v>
      </c>
      <c r="AF877">
        <f t="shared" si="352"/>
        <v>9.4123070938771265E-3</v>
      </c>
      <c r="AG877">
        <f t="shared" si="353"/>
        <v>1.1834618648320815E-2</v>
      </c>
      <c r="AH877">
        <f t="shared" si="354"/>
        <v>2.4265206383780212E-3</v>
      </c>
      <c r="AI877">
        <f t="shared" si="355"/>
        <v>2.6968201065062234E-2</v>
      </c>
      <c r="AJ877">
        <f t="shared" si="356"/>
        <v>2.3673446380575964E-2</v>
      </c>
      <c r="AK877">
        <f t="shared" si="357"/>
        <v>1.4375012713321769E-2</v>
      </c>
      <c r="AL877">
        <f t="shared" si="358"/>
        <v>1.4261139286698837E-2</v>
      </c>
      <c r="AM877">
        <f t="shared" si="359"/>
        <v>2.1246925742197942E-2</v>
      </c>
      <c r="AN877">
        <f t="shared" si="360"/>
        <v>1.1834618648320815E-2</v>
      </c>
      <c r="AO877">
        <v>0</v>
      </c>
      <c r="AP877">
        <f t="shared" si="361"/>
        <v>2.516176680597846E-2</v>
      </c>
      <c r="AQ877">
        <f t="shared" si="362"/>
        <v>1.2568578454237993E-2</v>
      </c>
      <c r="AR877">
        <v>2</v>
      </c>
      <c r="AS877">
        <f>AR877*'MRIP Selectivity'!$N$35</f>
        <v>1.2593188351740467E-2</v>
      </c>
      <c r="AT877">
        <f>AR877*'MRIP Selectivity'!$O$35</f>
        <v>1.2568578454237993E-2</v>
      </c>
      <c r="AU877">
        <f>AR877*'MRIP Selectivity'!$P$35</f>
        <v>1.8064342590837759E-3</v>
      </c>
      <c r="AV877">
        <v>1</v>
      </c>
      <c r="AW877">
        <f t="shared" si="363"/>
        <v>5</v>
      </c>
      <c r="AX877">
        <f t="shared" si="342"/>
        <v>0</v>
      </c>
      <c r="AY877">
        <f t="shared" si="343"/>
        <v>0</v>
      </c>
      <c r="AZ877">
        <f t="shared" si="344"/>
        <v>0</v>
      </c>
      <c r="BA877">
        <v>182.70273270999999</v>
      </c>
      <c r="BB877">
        <v>182.70273270999999</v>
      </c>
    </row>
    <row r="878" spans="1:54" x14ac:dyDescent="0.25">
      <c r="A878" t="s">
        <v>1916</v>
      </c>
      <c r="B878" t="s">
        <v>3</v>
      </c>
      <c r="C878">
        <v>2013</v>
      </c>
      <c r="D878">
        <v>5</v>
      </c>
      <c r="E878">
        <v>9</v>
      </c>
      <c r="F878" t="s">
        <v>1836</v>
      </c>
      <c r="G878" t="s">
        <v>1769</v>
      </c>
      <c r="H878" t="s">
        <v>1811</v>
      </c>
      <c r="I878" t="s">
        <v>1812</v>
      </c>
      <c r="J878" t="s">
        <v>1767</v>
      </c>
      <c r="K878" t="str">
        <f t="shared" si="345"/>
        <v>Inshore</v>
      </c>
      <c r="L878">
        <v>0</v>
      </c>
      <c r="M878">
        <f t="shared" si="338"/>
        <v>0</v>
      </c>
      <c r="N878">
        <f t="shared" si="346"/>
        <v>2.516176680597846E-2</v>
      </c>
      <c r="O878">
        <f t="shared" si="347"/>
        <v>1.2568578454237993E-2</v>
      </c>
      <c r="P878">
        <v>0</v>
      </c>
      <c r="Q878">
        <f t="shared" si="348"/>
        <v>0</v>
      </c>
      <c r="R878">
        <v>0</v>
      </c>
      <c r="S878">
        <f t="shared" si="339"/>
        <v>0</v>
      </c>
      <c r="T878">
        <f t="shared" si="349"/>
        <v>0</v>
      </c>
      <c r="U878">
        <f t="shared" si="340"/>
        <v>2.1246925742197942E-2</v>
      </c>
      <c r="V878">
        <f t="shared" si="350"/>
        <v>0.84441310922369939</v>
      </c>
      <c r="W878">
        <f t="shared" si="341"/>
        <v>1.1834618648320815E-2</v>
      </c>
      <c r="X878">
        <f t="shared" si="351"/>
        <v>0.94160359434525431</v>
      </c>
      <c r="Y878">
        <v>2</v>
      </c>
      <c r="Z878">
        <f>Y878*'MRIP Selectivity'!$N$35</f>
        <v>1.2593188351740467E-2</v>
      </c>
      <c r="AA878">
        <f>Y878*'MRIP Selectivity'!$O$35</f>
        <v>1.2568578454237993E-2</v>
      </c>
      <c r="AB878">
        <f>Y878*'MRIP Selectivity'!$P$35</f>
        <v>1.8064342590837759E-3</v>
      </c>
      <c r="AC878">
        <v>0.74741255597723821</v>
      </c>
      <c r="AD878">
        <v>0.94160359434525442</v>
      </c>
      <c r="AE878">
        <v>1.3432654004296583</v>
      </c>
      <c r="AF878">
        <f t="shared" si="352"/>
        <v>9.4123070938771265E-3</v>
      </c>
      <c r="AG878">
        <f t="shared" si="353"/>
        <v>1.1834618648320815E-2</v>
      </c>
      <c r="AH878">
        <f t="shared" si="354"/>
        <v>2.4265206383780212E-3</v>
      </c>
      <c r="AI878">
        <f t="shared" si="355"/>
        <v>2.6968201065062234E-2</v>
      </c>
      <c r="AJ878">
        <f t="shared" si="356"/>
        <v>2.3673446380575964E-2</v>
      </c>
      <c r="AK878">
        <f t="shared" si="357"/>
        <v>1.4375012713321769E-2</v>
      </c>
      <c r="AL878">
        <f t="shared" si="358"/>
        <v>1.4261139286698837E-2</v>
      </c>
      <c r="AM878">
        <f t="shared" si="359"/>
        <v>2.1246925742197942E-2</v>
      </c>
      <c r="AN878">
        <f t="shared" si="360"/>
        <v>1.1834618648320815E-2</v>
      </c>
      <c r="AO878">
        <v>0</v>
      </c>
      <c r="AP878">
        <f t="shared" si="361"/>
        <v>2.516176680597846E-2</v>
      </c>
      <c r="AQ878">
        <f t="shared" si="362"/>
        <v>1.2568578454237993E-2</v>
      </c>
      <c r="AR878">
        <v>2</v>
      </c>
      <c r="AS878">
        <f>AR878*'MRIP Selectivity'!$N$35</f>
        <v>1.2593188351740467E-2</v>
      </c>
      <c r="AT878">
        <f>AR878*'MRIP Selectivity'!$O$35</f>
        <v>1.2568578454237993E-2</v>
      </c>
      <c r="AU878">
        <f>AR878*'MRIP Selectivity'!$P$35</f>
        <v>1.8064342590837759E-3</v>
      </c>
      <c r="AV878">
        <v>4</v>
      </c>
      <c r="AW878">
        <f t="shared" si="363"/>
        <v>20</v>
      </c>
      <c r="AX878">
        <f t="shared" si="342"/>
        <v>0</v>
      </c>
      <c r="AY878">
        <f t="shared" si="343"/>
        <v>0</v>
      </c>
      <c r="AZ878">
        <f t="shared" si="344"/>
        <v>0</v>
      </c>
      <c r="BA878">
        <v>219.49171003999999</v>
      </c>
      <c r="BB878">
        <v>219.49171003999999</v>
      </c>
    </row>
    <row r="879" spans="1:54" x14ac:dyDescent="0.25">
      <c r="A879" t="s">
        <v>815</v>
      </c>
      <c r="B879" t="s">
        <v>3</v>
      </c>
      <c r="C879">
        <v>2013</v>
      </c>
      <c r="D879">
        <v>5</v>
      </c>
      <c r="E879">
        <v>9</v>
      </c>
      <c r="F879" t="s">
        <v>1836</v>
      </c>
      <c r="G879" t="s">
        <v>1769</v>
      </c>
      <c r="H879" t="s">
        <v>1811</v>
      </c>
      <c r="I879" t="s">
        <v>1812</v>
      </c>
      <c r="J879" t="s">
        <v>1767</v>
      </c>
      <c r="K879" t="str">
        <f t="shared" si="345"/>
        <v>Inshore</v>
      </c>
      <c r="L879">
        <v>0</v>
      </c>
      <c r="M879">
        <f t="shared" si="338"/>
        <v>0</v>
      </c>
      <c r="N879">
        <f t="shared" si="346"/>
        <v>0.37742650208967687</v>
      </c>
      <c r="O879">
        <f t="shared" si="347"/>
        <v>0.18852867681356988</v>
      </c>
      <c r="P879">
        <v>0</v>
      </c>
      <c r="Q879">
        <f t="shared" si="348"/>
        <v>0</v>
      </c>
      <c r="R879">
        <v>0</v>
      </c>
      <c r="S879">
        <f t="shared" si="339"/>
        <v>0</v>
      </c>
      <c r="T879">
        <f t="shared" si="349"/>
        <v>0</v>
      </c>
      <c r="U879">
        <f t="shared" si="340"/>
        <v>0.31870388613296913</v>
      </c>
      <c r="V879">
        <f t="shared" si="350"/>
        <v>0.84441310922369939</v>
      </c>
      <c r="W879">
        <f t="shared" si="341"/>
        <v>0.17751927972481224</v>
      </c>
      <c r="X879">
        <f t="shared" si="351"/>
        <v>0.94160359434525442</v>
      </c>
      <c r="Y879">
        <v>30</v>
      </c>
      <c r="Z879">
        <f>Y879*'MRIP Selectivity'!$N$35</f>
        <v>0.18889782527610699</v>
      </c>
      <c r="AA879">
        <f>Y879*'MRIP Selectivity'!$O$35</f>
        <v>0.18852867681356988</v>
      </c>
      <c r="AB879">
        <f>Y879*'MRIP Selectivity'!$P$35</f>
        <v>2.709651388625664E-2</v>
      </c>
      <c r="AC879">
        <v>0.74741255597723821</v>
      </c>
      <c r="AD879">
        <v>0.94160359434525442</v>
      </c>
      <c r="AE879">
        <v>1.3432654004296583</v>
      </c>
      <c r="AF879">
        <f t="shared" si="352"/>
        <v>0.14118460640815689</v>
      </c>
      <c r="AG879">
        <f t="shared" si="353"/>
        <v>0.17751927972481224</v>
      </c>
      <c r="AH879">
        <f t="shared" si="354"/>
        <v>3.639780957567032E-2</v>
      </c>
      <c r="AI879">
        <f t="shared" si="355"/>
        <v>0.40452301597593354</v>
      </c>
      <c r="AJ879">
        <f t="shared" si="356"/>
        <v>0.35510169570863948</v>
      </c>
      <c r="AK879">
        <f t="shared" si="357"/>
        <v>0.21562519069982652</v>
      </c>
      <c r="AL879">
        <f t="shared" si="358"/>
        <v>0.21391708930048256</v>
      </c>
      <c r="AM879">
        <f t="shared" si="359"/>
        <v>0.31870388613296913</v>
      </c>
      <c r="AN879">
        <f t="shared" si="360"/>
        <v>0.17751927972481224</v>
      </c>
      <c r="AO879">
        <v>0</v>
      </c>
      <c r="AP879">
        <f t="shared" si="361"/>
        <v>0.37742650208967687</v>
      </c>
      <c r="AQ879">
        <f t="shared" si="362"/>
        <v>0.18852867681356988</v>
      </c>
      <c r="AR879">
        <v>30</v>
      </c>
      <c r="AS879">
        <f>AR879*'MRIP Selectivity'!$N$35</f>
        <v>0.18889782527610699</v>
      </c>
      <c r="AT879">
        <f>AR879*'MRIP Selectivity'!$O$35</f>
        <v>0.18852867681356988</v>
      </c>
      <c r="AU879">
        <f>AR879*'MRIP Selectivity'!$P$35</f>
        <v>2.709651388625664E-2</v>
      </c>
      <c r="AV879">
        <v>4</v>
      </c>
      <c r="AW879">
        <f t="shared" si="363"/>
        <v>20</v>
      </c>
      <c r="AX879">
        <f t="shared" si="342"/>
        <v>0</v>
      </c>
      <c r="AY879">
        <f t="shared" si="343"/>
        <v>0</v>
      </c>
      <c r="AZ879">
        <f t="shared" si="344"/>
        <v>0</v>
      </c>
      <c r="BA879">
        <v>182.70273270999999</v>
      </c>
      <c r="BB879">
        <v>182.70273270999999</v>
      </c>
    </row>
    <row r="880" spans="1:54" x14ac:dyDescent="0.25">
      <c r="A880" t="s">
        <v>816</v>
      </c>
      <c r="B880" t="s">
        <v>3</v>
      </c>
      <c r="C880">
        <v>2013</v>
      </c>
      <c r="D880">
        <v>5</v>
      </c>
      <c r="E880">
        <v>9</v>
      </c>
      <c r="F880" t="s">
        <v>1836</v>
      </c>
      <c r="G880" t="s">
        <v>1769</v>
      </c>
      <c r="H880" t="s">
        <v>1811</v>
      </c>
      <c r="I880" t="s">
        <v>1812</v>
      </c>
      <c r="J880" t="s">
        <v>1813</v>
      </c>
      <c r="K880" t="str">
        <f t="shared" si="345"/>
        <v>Inshore</v>
      </c>
      <c r="L880">
        <v>0</v>
      </c>
      <c r="M880">
        <f t="shared" si="338"/>
        <v>0</v>
      </c>
      <c r="N880">
        <f t="shared" si="346"/>
        <v>1.258088340298923E-2</v>
      </c>
      <c r="O880">
        <f t="shared" si="347"/>
        <v>6.2842892271189965E-3</v>
      </c>
      <c r="P880">
        <v>0</v>
      </c>
      <c r="Q880">
        <f t="shared" si="348"/>
        <v>0</v>
      </c>
      <c r="R880">
        <v>0</v>
      </c>
      <c r="S880">
        <f t="shared" si="339"/>
        <v>0</v>
      </c>
      <c r="T880">
        <f t="shared" si="349"/>
        <v>0</v>
      </c>
      <c r="U880">
        <f t="shared" si="340"/>
        <v>1.0623462871098971E-2</v>
      </c>
      <c r="V880">
        <f t="shared" si="350"/>
        <v>0.84441310922369939</v>
      </c>
      <c r="W880">
        <f t="shared" si="341"/>
        <v>5.9173093241604077E-3</v>
      </c>
      <c r="X880">
        <f t="shared" si="351"/>
        <v>0.94160359434525431</v>
      </c>
      <c r="Y880">
        <v>1</v>
      </c>
      <c r="Z880">
        <f>Y880*'MRIP Selectivity'!$N$35</f>
        <v>6.2965941758702333E-3</v>
      </c>
      <c r="AA880">
        <f>Y880*'MRIP Selectivity'!$O$35</f>
        <v>6.2842892271189965E-3</v>
      </c>
      <c r="AB880">
        <f>Y880*'MRIP Selectivity'!$P$35</f>
        <v>9.0321712954188795E-4</v>
      </c>
      <c r="AC880">
        <v>0.74741255597723821</v>
      </c>
      <c r="AD880">
        <v>0.94160359434525442</v>
      </c>
      <c r="AE880">
        <v>1.3432654004296583</v>
      </c>
      <c r="AF880">
        <f t="shared" si="352"/>
        <v>4.7061535469385633E-3</v>
      </c>
      <c r="AG880">
        <f t="shared" si="353"/>
        <v>5.9173093241604077E-3</v>
      </c>
      <c r="AH880">
        <f t="shared" si="354"/>
        <v>1.2132603191890106E-3</v>
      </c>
      <c r="AI880">
        <f t="shared" si="355"/>
        <v>1.3484100532531117E-2</v>
      </c>
      <c r="AJ880">
        <f t="shared" si="356"/>
        <v>1.1836723190287982E-2</v>
      </c>
      <c r="AK880">
        <f t="shared" si="357"/>
        <v>7.1875063566608846E-3</v>
      </c>
      <c r="AL880">
        <f t="shared" si="358"/>
        <v>7.1305696433494187E-3</v>
      </c>
      <c r="AM880">
        <f t="shared" si="359"/>
        <v>1.0623462871098971E-2</v>
      </c>
      <c r="AN880">
        <f t="shared" si="360"/>
        <v>5.9173093241604077E-3</v>
      </c>
      <c r="AO880">
        <v>0</v>
      </c>
      <c r="AP880">
        <f t="shared" si="361"/>
        <v>1.258088340298923E-2</v>
      </c>
      <c r="AQ880">
        <f t="shared" si="362"/>
        <v>6.2842892271189965E-3</v>
      </c>
      <c r="AR880">
        <v>1</v>
      </c>
      <c r="AS880">
        <f>AR880*'MRIP Selectivity'!$N$35</f>
        <v>6.2965941758702333E-3</v>
      </c>
      <c r="AT880">
        <f>AR880*'MRIP Selectivity'!$O$35</f>
        <v>6.2842892271189965E-3</v>
      </c>
      <c r="AU880">
        <f>AR880*'MRIP Selectivity'!$P$35</f>
        <v>9.0321712954188795E-4</v>
      </c>
      <c r="AV880">
        <v>2</v>
      </c>
      <c r="AW880">
        <f t="shared" si="363"/>
        <v>10</v>
      </c>
      <c r="AX880">
        <f t="shared" si="342"/>
        <v>0</v>
      </c>
      <c r="AY880">
        <f t="shared" si="343"/>
        <v>0</v>
      </c>
      <c r="AZ880">
        <f t="shared" si="344"/>
        <v>0</v>
      </c>
      <c r="BA880">
        <v>293.06966471999999</v>
      </c>
      <c r="BB880">
        <v>293.06966471999999</v>
      </c>
    </row>
    <row r="881" spans="1:54" x14ac:dyDescent="0.25">
      <c r="A881" t="s">
        <v>817</v>
      </c>
      <c r="B881" t="s">
        <v>3</v>
      </c>
      <c r="C881">
        <v>2013</v>
      </c>
      <c r="D881">
        <v>5</v>
      </c>
      <c r="E881">
        <v>10</v>
      </c>
      <c r="F881" t="s">
        <v>1833</v>
      </c>
      <c r="G881" t="s">
        <v>1769</v>
      </c>
      <c r="H881" t="s">
        <v>1811</v>
      </c>
      <c r="I881" t="s">
        <v>1812</v>
      </c>
      <c r="J881" t="s">
        <v>1767</v>
      </c>
      <c r="K881" t="str">
        <f t="shared" si="345"/>
        <v>Inshore</v>
      </c>
      <c r="L881">
        <v>0</v>
      </c>
      <c r="M881">
        <f t="shared" si="338"/>
        <v>0</v>
      </c>
      <c r="N881">
        <f t="shared" si="346"/>
        <v>1.258088340298923E-2</v>
      </c>
      <c r="O881">
        <f t="shared" si="347"/>
        <v>6.2842892271189965E-3</v>
      </c>
      <c r="P881">
        <v>0</v>
      </c>
      <c r="Q881">
        <f t="shared" si="348"/>
        <v>0</v>
      </c>
      <c r="R881">
        <v>0</v>
      </c>
      <c r="S881">
        <f t="shared" si="339"/>
        <v>0</v>
      </c>
      <c r="T881">
        <f t="shared" si="349"/>
        <v>0</v>
      </c>
      <c r="U881">
        <f t="shared" si="340"/>
        <v>1.0623462871098971E-2</v>
      </c>
      <c r="V881">
        <f t="shared" si="350"/>
        <v>0.84441310922369939</v>
      </c>
      <c r="W881">
        <f t="shared" si="341"/>
        <v>5.9173093241604077E-3</v>
      </c>
      <c r="X881">
        <f t="shared" si="351"/>
        <v>0.94160359434525431</v>
      </c>
      <c r="Y881">
        <v>1</v>
      </c>
      <c r="Z881">
        <f>Y881*'MRIP Selectivity'!$N$35</f>
        <v>6.2965941758702333E-3</v>
      </c>
      <c r="AA881">
        <f>Y881*'MRIP Selectivity'!$O$35</f>
        <v>6.2842892271189965E-3</v>
      </c>
      <c r="AB881">
        <f>Y881*'MRIP Selectivity'!$P$35</f>
        <v>9.0321712954188795E-4</v>
      </c>
      <c r="AC881">
        <v>0.74741255597723821</v>
      </c>
      <c r="AD881">
        <v>0.94160359434525442</v>
      </c>
      <c r="AE881">
        <v>1.3432654004296583</v>
      </c>
      <c r="AF881">
        <f t="shared" si="352"/>
        <v>4.7061535469385633E-3</v>
      </c>
      <c r="AG881">
        <f t="shared" si="353"/>
        <v>5.9173093241604077E-3</v>
      </c>
      <c r="AH881">
        <f t="shared" si="354"/>
        <v>1.2132603191890106E-3</v>
      </c>
      <c r="AI881">
        <f t="shared" si="355"/>
        <v>1.3484100532531117E-2</v>
      </c>
      <c r="AJ881">
        <f t="shared" si="356"/>
        <v>1.1836723190287982E-2</v>
      </c>
      <c r="AK881">
        <f t="shared" si="357"/>
        <v>7.1875063566608846E-3</v>
      </c>
      <c r="AL881">
        <f t="shared" si="358"/>
        <v>7.1305696433494187E-3</v>
      </c>
      <c r="AM881">
        <f t="shared" si="359"/>
        <v>1.0623462871098971E-2</v>
      </c>
      <c r="AN881">
        <f t="shared" si="360"/>
        <v>5.9173093241604077E-3</v>
      </c>
      <c r="AO881">
        <v>0</v>
      </c>
      <c r="AP881">
        <f t="shared" si="361"/>
        <v>1.258088340298923E-2</v>
      </c>
      <c r="AQ881">
        <f t="shared" si="362"/>
        <v>6.2842892271189965E-3</v>
      </c>
      <c r="AR881">
        <v>1</v>
      </c>
      <c r="AS881">
        <f>AR881*'MRIP Selectivity'!$N$35</f>
        <v>6.2965941758702333E-3</v>
      </c>
      <c r="AT881">
        <f>AR881*'MRIP Selectivity'!$O$35</f>
        <v>6.2842892271189965E-3</v>
      </c>
      <c r="AU881">
        <f>AR881*'MRIP Selectivity'!$P$35</f>
        <v>9.0321712954188795E-4</v>
      </c>
      <c r="AV881">
        <v>3</v>
      </c>
      <c r="AW881">
        <f t="shared" si="363"/>
        <v>15</v>
      </c>
      <c r="AX881">
        <f t="shared" si="342"/>
        <v>0</v>
      </c>
      <c r="AY881">
        <f t="shared" si="343"/>
        <v>0</v>
      </c>
      <c r="AZ881">
        <f t="shared" si="344"/>
        <v>0</v>
      </c>
      <c r="BA881">
        <v>366.77531857999998</v>
      </c>
      <c r="BB881">
        <v>366.77531857999998</v>
      </c>
    </row>
    <row r="882" spans="1:54" x14ac:dyDescent="0.25">
      <c r="A882" t="s">
        <v>818</v>
      </c>
      <c r="B882" t="s">
        <v>3</v>
      </c>
      <c r="C882">
        <v>2013</v>
      </c>
      <c r="D882">
        <v>5</v>
      </c>
      <c r="E882">
        <v>10</v>
      </c>
      <c r="F882" t="s">
        <v>1833</v>
      </c>
      <c r="G882" t="s">
        <v>1769</v>
      </c>
      <c r="H882" t="s">
        <v>1811</v>
      </c>
      <c r="I882" t="s">
        <v>1812</v>
      </c>
      <c r="J882" t="s">
        <v>1813</v>
      </c>
      <c r="K882" t="str">
        <f t="shared" si="345"/>
        <v>Inshore</v>
      </c>
      <c r="L882">
        <v>0</v>
      </c>
      <c r="M882">
        <f t="shared" si="338"/>
        <v>0</v>
      </c>
      <c r="N882">
        <f t="shared" si="346"/>
        <v>7.5485300417935386E-2</v>
      </c>
      <c r="O882">
        <f t="shared" si="347"/>
        <v>3.7705735362713981E-2</v>
      </c>
      <c r="P882">
        <v>0</v>
      </c>
      <c r="Q882">
        <f t="shared" si="348"/>
        <v>0</v>
      </c>
      <c r="R882">
        <v>0</v>
      </c>
      <c r="S882">
        <f t="shared" si="339"/>
        <v>0</v>
      </c>
      <c r="T882">
        <f t="shared" si="349"/>
        <v>0</v>
      </c>
      <c r="U882">
        <f t="shared" si="340"/>
        <v>6.3740777226593825E-2</v>
      </c>
      <c r="V882">
        <f t="shared" si="350"/>
        <v>0.84441310922369928</v>
      </c>
      <c r="W882">
        <f t="shared" si="341"/>
        <v>3.5503855944962449E-2</v>
      </c>
      <c r="X882">
        <f t="shared" si="351"/>
        <v>0.94160359434525442</v>
      </c>
      <c r="Y882">
        <v>6</v>
      </c>
      <c r="Z882">
        <f>Y882*'MRIP Selectivity'!$N$35</f>
        <v>3.7779565055221398E-2</v>
      </c>
      <c r="AA882">
        <f>Y882*'MRIP Selectivity'!$O$35</f>
        <v>3.7705735362713981E-2</v>
      </c>
      <c r="AB882">
        <f>Y882*'MRIP Selectivity'!$P$35</f>
        <v>5.4193027772513275E-3</v>
      </c>
      <c r="AC882">
        <v>0.74741255597723821</v>
      </c>
      <c r="AD882">
        <v>0.94160359434525442</v>
      </c>
      <c r="AE882">
        <v>1.3432654004296583</v>
      </c>
      <c r="AF882">
        <f t="shared" si="352"/>
        <v>2.8236921281631376E-2</v>
      </c>
      <c r="AG882">
        <f t="shared" si="353"/>
        <v>3.5503855944962449E-2</v>
      </c>
      <c r="AH882">
        <f t="shared" si="354"/>
        <v>7.2795619151340635E-3</v>
      </c>
      <c r="AI882">
        <f t="shared" si="355"/>
        <v>8.0904603195186719E-2</v>
      </c>
      <c r="AJ882">
        <f t="shared" si="356"/>
        <v>7.1020339141727895E-2</v>
      </c>
      <c r="AK882">
        <f t="shared" si="357"/>
        <v>4.3125038139965308E-2</v>
      </c>
      <c r="AL882">
        <f t="shared" si="358"/>
        <v>4.2783417860096512E-2</v>
      </c>
      <c r="AM882">
        <f t="shared" si="359"/>
        <v>6.3740777226593825E-2</v>
      </c>
      <c r="AN882">
        <f t="shared" si="360"/>
        <v>3.5503855944962449E-2</v>
      </c>
      <c r="AO882">
        <v>0</v>
      </c>
      <c r="AP882">
        <f t="shared" si="361"/>
        <v>7.5485300417935386E-2</v>
      </c>
      <c r="AQ882">
        <f t="shared" si="362"/>
        <v>3.7705735362713981E-2</v>
      </c>
      <c r="AR882">
        <v>6</v>
      </c>
      <c r="AS882">
        <f>AR882*'MRIP Selectivity'!$N$35</f>
        <v>3.7779565055221398E-2</v>
      </c>
      <c r="AT882">
        <f>AR882*'MRIP Selectivity'!$O$35</f>
        <v>3.7705735362713981E-2</v>
      </c>
      <c r="AU882">
        <f>AR882*'MRIP Selectivity'!$P$35</f>
        <v>5.4193027772513275E-3</v>
      </c>
      <c r="AV882">
        <v>9</v>
      </c>
      <c r="AW882">
        <f t="shared" si="363"/>
        <v>45</v>
      </c>
      <c r="AX882">
        <f t="shared" si="342"/>
        <v>0</v>
      </c>
      <c r="AY882">
        <f t="shared" si="343"/>
        <v>0</v>
      </c>
      <c r="AZ882">
        <f t="shared" si="344"/>
        <v>0</v>
      </c>
      <c r="BA882">
        <v>191.71497518000001</v>
      </c>
      <c r="BB882">
        <v>191.71497518000001</v>
      </c>
    </row>
    <row r="883" spans="1:54" x14ac:dyDescent="0.25">
      <c r="A883" t="s">
        <v>819</v>
      </c>
      <c r="B883" t="s">
        <v>3</v>
      </c>
      <c r="C883">
        <v>2013</v>
      </c>
      <c r="D883">
        <v>5</v>
      </c>
      <c r="E883">
        <v>10</v>
      </c>
      <c r="F883" t="s">
        <v>1833</v>
      </c>
      <c r="G883" t="s">
        <v>1769</v>
      </c>
      <c r="H883" t="s">
        <v>1811</v>
      </c>
      <c r="I883" t="s">
        <v>1812</v>
      </c>
      <c r="J883" t="s">
        <v>1813</v>
      </c>
      <c r="K883" t="str">
        <f t="shared" si="345"/>
        <v>Inshore</v>
      </c>
      <c r="L883">
        <v>0</v>
      </c>
      <c r="M883">
        <f t="shared" si="338"/>
        <v>0</v>
      </c>
      <c r="N883">
        <f t="shared" si="346"/>
        <v>0.18871325104483844</v>
      </c>
      <c r="O883">
        <f t="shared" si="347"/>
        <v>9.4264338406784942E-2</v>
      </c>
      <c r="P883">
        <v>0</v>
      </c>
      <c r="Q883">
        <f t="shared" si="348"/>
        <v>0</v>
      </c>
      <c r="R883">
        <v>0</v>
      </c>
      <c r="S883">
        <f t="shared" si="339"/>
        <v>0</v>
      </c>
      <c r="T883">
        <f t="shared" si="349"/>
        <v>0</v>
      </c>
      <c r="U883">
        <f t="shared" si="340"/>
        <v>0.15935194306648456</v>
      </c>
      <c r="V883">
        <f t="shared" si="350"/>
        <v>0.84441310922369939</v>
      </c>
      <c r="W883">
        <f t="shared" si="341"/>
        <v>8.875963986240612E-2</v>
      </c>
      <c r="X883">
        <f t="shared" si="351"/>
        <v>0.94160359434525442</v>
      </c>
      <c r="Y883">
        <v>15</v>
      </c>
      <c r="Z883">
        <f>Y883*'MRIP Selectivity'!$N$35</f>
        <v>9.4448912638053495E-2</v>
      </c>
      <c r="AA883">
        <f>Y883*'MRIP Selectivity'!$O$35</f>
        <v>9.4264338406784942E-2</v>
      </c>
      <c r="AB883">
        <f>Y883*'MRIP Selectivity'!$P$35</f>
        <v>1.354825694312832E-2</v>
      </c>
      <c r="AC883">
        <v>0.74741255597723821</v>
      </c>
      <c r="AD883">
        <v>0.94160359434525442</v>
      </c>
      <c r="AE883">
        <v>1.3432654004296583</v>
      </c>
      <c r="AF883">
        <f t="shared" si="352"/>
        <v>7.0592303204078444E-2</v>
      </c>
      <c r="AG883">
        <f t="shared" si="353"/>
        <v>8.875963986240612E-2</v>
      </c>
      <c r="AH883">
        <f t="shared" si="354"/>
        <v>1.819890478783516E-2</v>
      </c>
      <c r="AI883">
        <f t="shared" si="355"/>
        <v>0.20226150798796677</v>
      </c>
      <c r="AJ883">
        <f t="shared" si="356"/>
        <v>0.17755084785431974</v>
      </c>
      <c r="AK883">
        <f t="shared" si="357"/>
        <v>0.10781259534991326</v>
      </c>
      <c r="AL883">
        <f t="shared" si="358"/>
        <v>0.10695854465024128</v>
      </c>
      <c r="AM883">
        <f t="shared" si="359"/>
        <v>0.15935194306648456</v>
      </c>
      <c r="AN883">
        <f t="shared" si="360"/>
        <v>8.875963986240612E-2</v>
      </c>
      <c r="AO883">
        <v>0</v>
      </c>
      <c r="AP883">
        <f t="shared" si="361"/>
        <v>0.18871325104483844</v>
      </c>
      <c r="AQ883">
        <f t="shared" si="362"/>
        <v>9.4264338406784942E-2</v>
      </c>
      <c r="AR883">
        <v>15</v>
      </c>
      <c r="AS883">
        <f>AR883*'MRIP Selectivity'!$N$35</f>
        <v>9.4448912638053495E-2</v>
      </c>
      <c r="AT883">
        <f>AR883*'MRIP Selectivity'!$O$35</f>
        <v>9.4264338406784942E-2</v>
      </c>
      <c r="AU883">
        <f>AR883*'MRIP Selectivity'!$P$35</f>
        <v>1.354825694312832E-2</v>
      </c>
      <c r="AV883">
        <v>2</v>
      </c>
      <c r="AW883">
        <f t="shared" si="363"/>
        <v>10</v>
      </c>
      <c r="AX883">
        <f t="shared" si="342"/>
        <v>0</v>
      </c>
      <c r="AY883">
        <f t="shared" si="343"/>
        <v>0</v>
      </c>
      <c r="AZ883">
        <f t="shared" si="344"/>
        <v>0</v>
      </c>
      <c r="BA883">
        <v>279.24514687999999</v>
      </c>
      <c r="BB883">
        <v>279.24514687999999</v>
      </c>
    </row>
    <row r="884" spans="1:54" x14ac:dyDescent="0.25">
      <c r="A884" t="s">
        <v>820</v>
      </c>
      <c r="B884" t="s">
        <v>3</v>
      </c>
      <c r="C884">
        <v>2013</v>
      </c>
      <c r="D884">
        <v>5</v>
      </c>
      <c r="E884">
        <v>10</v>
      </c>
      <c r="F884" t="s">
        <v>1833</v>
      </c>
      <c r="G884" t="s">
        <v>1769</v>
      </c>
      <c r="H884" t="s">
        <v>1811</v>
      </c>
      <c r="I884" t="s">
        <v>1812</v>
      </c>
      <c r="J884" t="s">
        <v>1813</v>
      </c>
      <c r="K884" t="str">
        <f t="shared" si="345"/>
        <v>Inshore</v>
      </c>
      <c r="L884">
        <v>0</v>
      </c>
      <c r="M884">
        <f t="shared" si="338"/>
        <v>0</v>
      </c>
      <c r="N884">
        <f t="shared" si="346"/>
        <v>7.5485300417935386E-2</v>
      </c>
      <c r="O884">
        <f t="shared" si="347"/>
        <v>3.7705735362713981E-2</v>
      </c>
      <c r="P884">
        <v>0</v>
      </c>
      <c r="Q884">
        <f t="shared" si="348"/>
        <v>0</v>
      </c>
      <c r="R884">
        <v>0</v>
      </c>
      <c r="S884">
        <f t="shared" si="339"/>
        <v>0</v>
      </c>
      <c r="T884">
        <f t="shared" si="349"/>
        <v>0</v>
      </c>
      <c r="U884">
        <f t="shared" si="340"/>
        <v>6.3740777226593825E-2</v>
      </c>
      <c r="V884">
        <f t="shared" si="350"/>
        <v>0.84441310922369928</v>
      </c>
      <c r="W884">
        <f t="shared" si="341"/>
        <v>3.5503855944962449E-2</v>
      </c>
      <c r="X884">
        <f t="shared" si="351"/>
        <v>0.94160359434525442</v>
      </c>
      <c r="Y884">
        <v>6</v>
      </c>
      <c r="Z884">
        <f>Y884*'MRIP Selectivity'!$N$35</f>
        <v>3.7779565055221398E-2</v>
      </c>
      <c r="AA884">
        <f>Y884*'MRIP Selectivity'!$O$35</f>
        <v>3.7705735362713981E-2</v>
      </c>
      <c r="AB884">
        <f>Y884*'MRIP Selectivity'!$P$35</f>
        <v>5.4193027772513275E-3</v>
      </c>
      <c r="AC884">
        <v>0.74741255597723821</v>
      </c>
      <c r="AD884">
        <v>0.94160359434525442</v>
      </c>
      <c r="AE884">
        <v>1.3432654004296583</v>
      </c>
      <c r="AF884">
        <f t="shared" si="352"/>
        <v>2.8236921281631376E-2</v>
      </c>
      <c r="AG884">
        <f t="shared" si="353"/>
        <v>3.5503855944962449E-2</v>
      </c>
      <c r="AH884">
        <f t="shared" si="354"/>
        <v>7.2795619151340635E-3</v>
      </c>
      <c r="AI884">
        <f t="shared" si="355"/>
        <v>8.0904603195186719E-2</v>
      </c>
      <c r="AJ884">
        <f t="shared" si="356"/>
        <v>7.1020339141727895E-2</v>
      </c>
      <c r="AK884">
        <f t="shared" si="357"/>
        <v>4.3125038139965308E-2</v>
      </c>
      <c r="AL884">
        <f t="shared" si="358"/>
        <v>4.2783417860096512E-2</v>
      </c>
      <c r="AM884">
        <f t="shared" si="359"/>
        <v>6.3740777226593825E-2</v>
      </c>
      <c r="AN884">
        <f t="shared" si="360"/>
        <v>3.5503855944962449E-2</v>
      </c>
      <c r="AO884">
        <v>0</v>
      </c>
      <c r="AP884">
        <f t="shared" si="361"/>
        <v>7.5485300417935386E-2</v>
      </c>
      <c r="AQ884">
        <f t="shared" si="362"/>
        <v>3.7705735362713981E-2</v>
      </c>
      <c r="AR884">
        <v>6</v>
      </c>
      <c r="AS884">
        <f>AR884*'MRIP Selectivity'!$N$35</f>
        <v>3.7779565055221398E-2</v>
      </c>
      <c r="AT884">
        <f>AR884*'MRIP Selectivity'!$O$35</f>
        <v>3.7705735362713981E-2</v>
      </c>
      <c r="AU884">
        <f>AR884*'MRIP Selectivity'!$P$35</f>
        <v>5.4193027772513275E-3</v>
      </c>
      <c r="AV884">
        <v>4</v>
      </c>
      <c r="AW884">
        <f t="shared" si="363"/>
        <v>20</v>
      </c>
      <c r="AX884">
        <f t="shared" si="342"/>
        <v>0</v>
      </c>
      <c r="AY884">
        <f t="shared" si="343"/>
        <v>0</v>
      </c>
      <c r="AZ884">
        <f t="shared" si="344"/>
        <v>0</v>
      </c>
      <c r="BA884">
        <v>454.30549029000002</v>
      </c>
      <c r="BB884">
        <v>454.30549029000002</v>
      </c>
    </row>
    <row r="885" spans="1:54" x14ac:dyDescent="0.25">
      <c r="A885" t="s">
        <v>821</v>
      </c>
      <c r="B885" t="s">
        <v>3</v>
      </c>
      <c r="C885">
        <v>2013</v>
      </c>
      <c r="D885">
        <v>5</v>
      </c>
      <c r="E885">
        <v>10</v>
      </c>
      <c r="F885" t="s">
        <v>1833</v>
      </c>
      <c r="G885" t="s">
        <v>1769</v>
      </c>
      <c r="H885" t="s">
        <v>1811</v>
      </c>
      <c r="I885" t="s">
        <v>1812</v>
      </c>
      <c r="J885" t="s">
        <v>1819</v>
      </c>
      <c r="K885" t="str">
        <f t="shared" si="345"/>
        <v>Offshore</v>
      </c>
      <c r="L885">
        <v>1.0070543909</v>
      </c>
      <c r="M885">
        <f t="shared" si="338"/>
        <v>193.06740755630355</v>
      </c>
      <c r="N885">
        <f t="shared" si="346"/>
        <v>1.0070543909</v>
      </c>
      <c r="O885">
        <f t="shared" si="347"/>
        <v>1.0070543909</v>
      </c>
      <c r="P885">
        <v>14.669689946062991</v>
      </c>
      <c r="Q885">
        <f t="shared" si="348"/>
        <v>14.566929133740983</v>
      </c>
      <c r="R885">
        <v>1.4431136795797512</v>
      </c>
      <c r="S885">
        <f t="shared" si="339"/>
        <v>276.66650326255052</v>
      </c>
      <c r="T885">
        <f t="shared" si="349"/>
        <v>1.4330047042345417</v>
      </c>
      <c r="U885">
        <f t="shared" si="340"/>
        <v>1.4431136795797512</v>
      </c>
      <c r="V885">
        <f t="shared" si="350"/>
        <v>1.4330047042345417</v>
      </c>
      <c r="W885">
        <f t="shared" si="341"/>
        <v>1.4431136795797512</v>
      </c>
      <c r="X885">
        <f t="shared" si="351"/>
        <v>1.4330047042345417</v>
      </c>
      <c r="Y885">
        <v>0</v>
      </c>
      <c r="Z885">
        <f>Y885*'MRIP Selectivity'!$N$35</f>
        <v>0</v>
      </c>
      <c r="AA885">
        <f>Y885*'MRIP Selectivity'!$O$35</f>
        <v>0</v>
      </c>
      <c r="AB885">
        <f>Y885*'MRIP Selectivity'!$P$35</f>
        <v>0</v>
      </c>
      <c r="AC885">
        <v>0.74741255597723821</v>
      </c>
      <c r="AD885">
        <v>0.94160359434525442</v>
      </c>
      <c r="AE885">
        <v>1.3432654004296583</v>
      </c>
      <c r="AF885">
        <f t="shared" si="352"/>
        <v>0</v>
      </c>
      <c r="AG885">
        <f t="shared" si="353"/>
        <v>0</v>
      </c>
      <c r="AH885">
        <f t="shared" si="354"/>
        <v>0</v>
      </c>
      <c r="AI885">
        <f t="shared" si="355"/>
        <v>0</v>
      </c>
      <c r="AJ885">
        <f t="shared" si="356"/>
        <v>0</v>
      </c>
      <c r="AK885">
        <f t="shared" si="357"/>
        <v>0</v>
      </c>
      <c r="AL885">
        <f t="shared" si="358"/>
        <v>0</v>
      </c>
      <c r="AM885">
        <f t="shared" si="359"/>
        <v>1.4431136795797512</v>
      </c>
      <c r="AN885">
        <f t="shared" si="360"/>
        <v>1.4431136795797512</v>
      </c>
      <c r="AO885">
        <v>1</v>
      </c>
      <c r="AP885">
        <f t="shared" si="361"/>
        <v>1</v>
      </c>
      <c r="AQ885">
        <f t="shared" si="362"/>
        <v>1</v>
      </c>
      <c r="AR885">
        <v>0</v>
      </c>
      <c r="AS885">
        <f>AR885*'MRIP Selectivity'!$N$35</f>
        <v>0</v>
      </c>
      <c r="AT885">
        <f>AR885*'MRIP Selectivity'!$O$35</f>
        <v>0</v>
      </c>
      <c r="AU885">
        <f>AR885*'MRIP Selectivity'!$P$35</f>
        <v>0</v>
      </c>
      <c r="AV885">
        <v>2</v>
      </c>
      <c r="AW885">
        <f t="shared" si="363"/>
        <v>10</v>
      </c>
      <c r="AX885">
        <f t="shared" si="342"/>
        <v>0</v>
      </c>
      <c r="AY885">
        <f t="shared" si="343"/>
        <v>0</v>
      </c>
      <c r="AZ885">
        <f t="shared" si="344"/>
        <v>0</v>
      </c>
      <c r="BA885">
        <v>191.71497518000001</v>
      </c>
      <c r="BB885">
        <v>191.71497518000001</v>
      </c>
    </row>
    <row r="886" spans="1:54" x14ac:dyDescent="0.25">
      <c r="A886" t="s">
        <v>822</v>
      </c>
      <c r="B886" t="s">
        <v>3</v>
      </c>
      <c r="C886">
        <v>2013</v>
      </c>
      <c r="D886">
        <v>5</v>
      </c>
      <c r="E886">
        <v>10</v>
      </c>
      <c r="F886" t="s">
        <v>1833</v>
      </c>
      <c r="G886" t="s">
        <v>1769</v>
      </c>
      <c r="H886" t="s">
        <v>1811</v>
      </c>
      <c r="I886" t="s">
        <v>1812</v>
      </c>
      <c r="J886" t="s">
        <v>1813</v>
      </c>
      <c r="K886" t="str">
        <f t="shared" si="345"/>
        <v>Inshore</v>
      </c>
      <c r="L886">
        <v>0</v>
      </c>
      <c r="M886">
        <f t="shared" si="338"/>
        <v>0</v>
      </c>
      <c r="N886">
        <f t="shared" si="346"/>
        <v>3.7742650208967693E-2</v>
      </c>
      <c r="O886">
        <f t="shared" si="347"/>
        <v>1.8852867681356991E-2</v>
      </c>
      <c r="P886">
        <v>0</v>
      </c>
      <c r="Q886">
        <f t="shared" si="348"/>
        <v>0</v>
      </c>
      <c r="R886">
        <v>0</v>
      </c>
      <c r="S886">
        <f t="shared" si="339"/>
        <v>0</v>
      </c>
      <c r="T886">
        <f t="shared" si="349"/>
        <v>0</v>
      </c>
      <c r="U886">
        <f t="shared" si="340"/>
        <v>3.1870388613296913E-2</v>
      </c>
      <c r="V886">
        <f t="shared" si="350"/>
        <v>0.84441310922369928</v>
      </c>
      <c r="W886">
        <f t="shared" si="341"/>
        <v>1.7751927972481225E-2</v>
      </c>
      <c r="X886">
        <f t="shared" si="351"/>
        <v>0.94160359434525442</v>
      </c>
      <c r="Y886">
        <v>3</v>
      </c>
      <c r="Z886">
        <f>Y886*'MRIP Selectivity'!$N$35</f>
        <v>1.8889782527610699E-2</v>
      </c>
      <c r="AA886">
        <f>Y886*'MRIP Selectivity'!$O$35</f>
        <v>1.8852867681356991E-2</v>
      </c>
      <c r="AB886">
        <f>Y886*'MRIP Selectivity'!$P$35</f>
        <v>2.7096513886256638E-3</v>
      </c>
      <c r="AC886">
        <v>0.74741255597723821</v>
      </c>
      <c r="AD886">
        <v>0.94160359434525442</v>
      </c>
      <c r="AE886">
        <v>1.3432654004296583</v>
      </c>
      <c r="AF886">
        <f t="shared" si="352"/>
        <v>1.4118460640815688E-2</v>
      </c>
      <c r="AG886">
        <f t="shared" si="353"/>
        <v>1.7751927972481225E-2</v>
      </c>
      <c r="AH886">
        <f t="shared" si="354"/>
        <v>3.6397809575670318E-3</v>
      </c>
      <c r="AI886">
        <f t="shared" si="355"/>
        <v>4.045230159759336E-2</v>
      </c>
      <c r="AJ886">
        <f t="shared" si="356"/>
        <v>3.5510169570863948E-2</v>
      </c>
      <c r="AK886">
        <f t="shared" si="357"/>
        <v>2.1562519069982654E-2</v>
      </c>
      <c r="AL886">
        <f t="shared" si="358"/>
        <v>2.1391708930048256E-2</v>
      </c>
      <c r="AM886">
        <f t="shared" si="359"/>
        <v>3.1870388613296913E-2</v>
      </c>
      <c r="AN886">
        <f t="shared" si="360"/>
        <v>1.7751927972481225E-2</v>
      </c>
      <c r="AO886">
        <v>0</v>
      </c>
      <c r="AP886">
        <f t="shared" si="361"/>
        <v>3.7742650208967693E-2</v>
      </c>
      <c r="AQ886">
        <f t="shared" si="362"/>
        <v>1.8852867681356991E-2</v>
      </c>
      <c r="AR886">
        <v>3</v>
      </c>
      <c r="AS886">
        <f>AR886*'MRIP Selectivity'!$N$35</f>
        <v>1.8889782527610699E-2</v>
      </c>
      <c r="AT886">
        <f>AR886*'MRIP Selectivity'!$O$35</f>
        <v>1.8852867681356991E-2</v>
      </c>
      <c r="AU886">
        <f>AR886*'MRIP Selectivity'!$P$35</f>
        <v>2.7096513886256638E-3</v>
      </c>
      <c r="AV886">
        <v>12</v>
      </c>
      <c r="AW886">
        <f t="shared" si="363"/>
        <v>60</v>
      </c>
      <c r="AX886">
        <f t="shared" si="342"/>
        <v>0</v>
      </c>
      <c r="AY886">
        <f t="shared" si="343"/>
        <v>0</v>
      </c>
      <c r="AZ886">
        <f t="shared" si="344"/>
        <v>0</v>
      </c>
      <c r="BA886">
        <v>191.71497518000001</v>
      </c>
      <c r="BB886">
        <v>191.71497518000001</v>
      </c>
    </row>
    <row r="887" spans="1:54" x14ac:dyDescent="0.25">
      <c r="A887" t="s">
        <v>823</v>
      </c>
      <c r="B887" t="s">
        <v>3</v>
      </c>
      <c r="C887">
        <v>2013</v>
      </c>
      <c r="D887">
        <v>5</v>
      </c>
      <c r="E887">
        <v>10</v>
      </c>
      <c r="F887" t="s">
        <v>1833</v>
      </c>
      <c r="G887" t="s">
        <v>1769</v>
      </c>
      <c r="H887" t="s">
        <v>1811</v>
      </c>
      <c r="I887" t="s">
        <v>1812</v>
      </c>
      <c r="J887" t="s">
        <v>1819</v>
      </c>
      <c r="K887" t="str">
        <f t="shared" si="345"/>
        <v>Offshore</v>
      </c>
      <c r="L887">
        <v>0</v>
      </c>
      <c r="M887">
        <f t="shared" si="338"/>
        <v>0</v>
      </c>
      <c r="N887">
        <f t="shared" si="346"/>
        <v>3.7742650208967693E-2</v>
      </c>
      <c r="O887">
        <f t="shared" si="347"/>
        <v>1.8852867681356991E-2</v>
      </c>
      <c r="P887">
        <v>0</v>
      </c>
      <c r="Q887">
        <f t="shared" si="348"/>
        <v>0</v>
      </c>
      <c r="R887">
        <v>0</v>
      </c>
      <c r="S887">
        <f t="shared" si="339"/>
        <v>0</v>
      </c>
      <c r="T887">
        <f t="shared" si="349"/>
        <v>0</v>
      </c>
      <c r="U887">
        <f t="shared" si="340"/>
        <v>3.1870388613296913E-2</v>
      </c>
      <c r="V887">
        <f t="shared" si="350"/>
        <v>0.84441310922369928</v>
      </c>
      <c r="W887">
        <f t="shared" si="341"/>
        <v>1.7751927972481225E-2</v>
      </c>
      <c r="X887">
        <f t="shared" si="351"/>
        <v>0.94160359434525442</v>
      </c>
      <c r="Y887">
        <v>3</v>
      </c>
      <c r="Z887">
        <f>Y887*'MRIP Selectivity'!$N$35</f>
        <v>1.8889782527610699E-2</v>
      </c>
      <c r="AA887">
        <f>Y887*'MRIP Selectivity'!$O$35</f>
        <v>1.8852867681356991E-2</v>
      </c>
      <c r="AB887">
        <f>Y887*'MRIP Selectivity'!$P$35</f>
        <v>2.7096513886256638E-3</v>
      </c>
      <c r="AC887">
        <v>0.74741255597723821</v>
      </c>
      <c r="AD887">
        <v>0.94160359434525442</v>
      </c>
      <c r="AE887">
        <v>1.3432654004296583</v>
      </c>
      <c r="AF887">
        <f t="shared" si="352"/>
        <v>1.4118460640815688E-2</v>
      </c>
      <c r="AG887">
        <f t="shared" si="353"/>
        <v>1.7751927972481225E-2</v>
      </c>
      <c r="AH887">
        <f t="shared" si="354"/>
        <v>3.6397809575670318E-3</v>
      </c>
      <c r="AI887">
        <f t="shared" si="355"/>
        <v>4.045230159759336E-2</v>
      </c>
      <c r="AJ887">
        <f t="shared" si="356"/>
        <v>3.5510169570863948E-2</v>
      </c>
      <c r="AK887">
        <f t="shared" si="357"/>
        <v>2.1562519069982654E-2</v>
      </c>
      <c r="AL887">
        <f t="shared" si="358"/>
        <v>2.1391708930048256E-2</v>
      </c>
      <c r="AM887">
        <f t="shared" si="359"/>
        <v>3.1870388613296913E-2</v>
      </c>
      <c r="AN887">
        <f t="shared" si="360"/>
        <v>1.7751927972481225E-2</v>
      </c>
      <c r="AO887">
        <v>0</v>
      </c>
      <c r="AP887">
        <f t="shared" si="361"/>
        <v>3.7742650208967693E-2</v>
      </c>
      <c r="AQ887">
        <f t="shared" si="362"/>
        <v>1.8852867681356991E-2</v>
      </c>
      <c r="AR887">
        <v>3</v>
      </c>
      <c r="AS887">
        <f>AR887*'MRIP Selectivity'!$N$35</f>
        <v>1.8889782527610699E-2</v>
      </c>
      <c r="AT887">
        <f>AR887*'MRIP Selectivity'!$O$35</f>
        <v>1.8852867681356991E-2</v>
      </c>
      <c r="AU887">
        <f>AR887*'MRIP Selectivity'!$P$35</f>
        <v>2.7096513886256638E-3</v>
      </c>
      <c r="AV887">
        <v>2</v>
      </c>
      <c r="AW887">
        <f t="shared" si="363"/>
        <v>10</v>
      </c>
      <c r="AX887">
        <f t="shared" si="342"/>
        <v>0</v>
      </c>
      <c r="AY887">
        <f t="shared" si="343"/>
        <v>0</v>
      </c>
      <c r="AZ887">
        <f t="shared" si="344"/>
        <v>0</v>
      </c>
      <c r="BA887">
        <v>279.24514687999999</v>
      </c>
      <c r="BB887">
        <v>279.24514687999999</v>
      </c>
    </row>
    <row r="888" spans="1:54" x14ac:dyDescent="0.25">
      <c r="A888" t="s">
        <v>824</v>
      </c>
      <c r="B888" t="s">
        <v>3</v>
      </c>
      <c r="C888">
        <v>2013</v>
      </c>
      <c r="D888">
        <v>5</v>
      </c>
      <c r="E888">
        <v>10</v>
      </c>
      <c r="F888" t="s">
        <v>1833</v>
      </c>
      <c r="G888" t="s">
        <v>1769</v>
      </c>
      <c r="H888" t="s">
        <v>1811</v>
      </c>
      <c r="I888" t="s">
        <v>1812</v>
      </c>
      <c r="J888" t="s">
        <v>1813</v>
      </c>
      <c r="K888" t="str">
        <f t="shared" si="345"/>
        <v>Inshore</v>
      </c>
      <c r="L888">
        <v>0</v>
      </c>
      <c r="M888">
        <f t="shared" si="338"/>
        <v>0</v>
      </c>
      <c r="N888">
        <f t="shared" si="346"/>
        <v>2.516176680597846E-2</v>
      </c>
      <c r="O888">
        <f t="shared" si="347"/>
        <v>1.2568578454237993E-2</v>
      </c>
      <c r="P888">
        <v>0</v>
      </c>
      <c r="Q888">
        <f t="shared" si="348"/>
        <v>0</v>
      </c>
      <c r="R888">
        <v>0</v>
      </c>
      <c r="S888">
        <f t="shared" si="339"/>
        <v>0</v>
      </c>
      <c r="T888">
        <f t="shared" si="349"/>
        <v>0</v>
      </c>
      <c r="U888">
        <f t="shared" si="340"/>
        <v>2.1246925742197942E-2</v>
      </c>
      <c r="V888">
        <f t="shared" si="350"/>
        <v>0.84441310922369939</v>
      </c>
      <c r="W888">
        <f t="shared" si="341"/>
        <v>1.1834618648320815E-2</v>
      </c>
      <c r="X888">
        <f t="shared" si="351"/>
        <v>0.94160359434525431</v>
      </c>
      <c r="Y888">
        <v>2</v>
      </c>
      <c r="Z888">
        <f>Y888*'MRIP Selectivity'!$N$35</f>
        <v>1.2593188351740467E-2</v>
      </c>
      <c r="AA888">
        <f>Y888*'MRIP Selectivity'!$O$35</f>
        <v>1.2568578454237993E-2</v>
      </c>
      <c r="AB888">
        <f>Y888*'MRIP Selectivity'!$P$35</f>
        <v>1.8064342590837759E-3</v>
      </c>
      <c r="AC888">
        <v>0.74741255597723821</v>
      </c>
      <c r="AD888">
        <v>0.94160359434525442</v>
      </c>
      <c r="AE888">
        <v>1.3432654004296583</v>
      </c>
      <c r="AF888">
        <f t="shared" si="352"/>
        <v>9.4123070938771265E-3</v>
      </c>
      <c r="AG888">
        <f t="shared" si="353"/>
        <v>1.1834618648320815E-2</v>
      </c>
      <c r="AH888">
        <f t="shared" si="354"/>
        <v>2.4265206383780212E-3</v>
      </c>
      <c r="AI888">
        <f t="shared" si="355"/>
        <v>2.6968201065062234E-2</v>
      </c>
      <c r="AJ888">
        <f t="shared" si="356"/>
        <v>2.3673446380575964E-2</v>
      </c>
      <c r="AK888">
        <f t="shared" si="357"/>
        <v>1.4375012713321769E-2</v>
      </c>
      <c r="AL888">
        <f t="shared" si="358"/>
        <v>1.4261139286698837E-2</v>
      </c>
      <c r="AM888">
        <f t="shared" si="359"/>
        <v>2.1246925742197942E-2</v>
      </c>
      <c r="AN888">
        <f t="shared" si="360"/>
        <v>1.1834618648320815E-2</v>
      </c>
      <c r="AO888">
        <v>0</v>
      </c>
      <c r="AP888">
        <f t="shared" si="361"/>
        <v>2.516176680597846E-2</v>
      </c>
      <c r="AQ888">
        <f t="shared" si="362"/>
        <v>1.2568578454237993E-2</v>
      </c>
      <c r="AR888">
        <v>2</v>
      </c>
      <c r="AS888">
        <f>AR888*'MRIP Selectivity'!$N$35</f>
        <v>1.2593188351740467E-2</v>
      </c>
      <c r="AT888">
        <f>AR888*'MRIP Selectivity'!$O$35</f>
        <v>1.2568578454237993E-2</v>
      </c>
      <c r="AU888">
        <f>AR888*'MRIP Selectivity'!$P$35</f>
        <v>1.8064342590837759E-3</v>
      </c>
      <c r="AV888">
        <v>6</v>
      </c>
      <c r="AW888">
        <f t="shared" si="363"/>
        <v>30</v>
      </c>
      <c r="AX888">
        <f t="shared" si="342"/>
        <v>0</v>
      </c>
      <c r="AY888">
        <f t="shared" si="343"/>
        <v>0</v>
      </c>
      <c r="AZ888">
        <f t="shared" si="344"/>
        <v>0</v>
      </c>
      <c r="BA888">
        <v>191.71497518000001</v>
      </c>
      <c r="BB888">
        <v>191.71497518000001</v>
      </c>
    </row>
    <row r="889" spans="1:54" x14ac:dyDescent="0.25">
      <c r="A889" t="s">
        <v>1917</v>
      </c>
      <c r="B889" t="s">
        <v>3</v>
      </c>
      <c r="C889">
        <v>2013</v>
      </c>
      <c r="D889">
        <v>5</v>
      </c>
      <c r="E889">
        <v>10</v>
      </c>
      <c r="F889" t="s">
        <v>1833</v>
      </c>
      <c r="G889" t="s">
        <v>1769</v>
      </c>
      <c r="H889" t="s">
        <v>1811</v>
      </c>
      <c r="I889" t="s">
        <v>1812</v>
      </c>
      <c r="J889" t="s">
        <v>1813</v>
      </c>
      <c r="K889" t="str">
        <f t="shared" si="345"/>
        <v>Inshore</v>
      </c>
      <c r="L889">
        <v>0</v>
      </c>
      <c r="M889">
        <f t="shared" si="338"/>
        <v>0</v>
      </c>
      <c r="N889">
        <f t="shared" si="346"/>
        <v>1.258088340298923E-2</v>
      </c>
      <c r="O889">
        <f t="shared" si="347"/>
        <v>6.2842892271189965E-3</v>
      </c>
      <c r="P889">
        <v>0</v>
      </c>
      <c r="Q889">
        <f t="shared" si="348"/>
        <v>0</v>
      </c>
      <c r="R889">
        <v>0</v>
      </c>
      <c r="S889">
        <f t="shared" si="339"/>
        <v>0</v>
      </c>
      <c r="T889">
        <f t="shared" si="349"/>
        <v>0</v>
      </c>
      <c r="U889">
        <f t="shared" si="340"/>
        <v>1.0623462871098971E-2</v>
      </c>
      <c r="V889">
        <f t="shared" si="350"/>
        <v>0.84441310922369939</v>
      </c>
      <c r="W889">
        <f t="shared" si="341"/>
        <v>5.9173093241604077E-3</v>
      </c>
      <c r="X889">
        <f t="shared" si="351"/>
        <v>0.94160359434525431</v>
      </c>
      <c r="Y889">
        <v>1</v>
      </c>
      <c r="Z889">
        <f>Y889*'MRIP Selectivity'!$N$35</f>
        <v>6.2965941758702333E-3</v>
      </c>
      <c r="AA889">
        <f>Y889*'MRIP Selectivity'!$O$35</f>
        <v>6.2842892271189965E-3</v>
      </c>
      <c r="AB889">
        <f>Y889*'MRIP Selectivity'!$P$35</f>
        <v>9.0321712954188795E-4</v>
      </c>
      <c r="AC889">
        <v>0.74741255597723821</v>
      </c>
      <c r="AD889">
        <v>0.94160359434525442</v>
      </c>
      <c r="AE889">
        <v>1.3432654004296583</v>
      </c>
      <c r="AF889">
        <f t="shared" si="352"/>
        <v>4.7061535469385633E-3</v>
      </c>
      <c r="AG889">
        <f t="shared" si="353"/>
        <v>5.9173093241604077E-3</v>
      </c>
      <c r="AH889">
        <f t="shared" si="354"/>
        <v>1.2132603191890106E-3</v>
      </c>
      <c r="AI889">
        <f t="shared" si="355"/>
        <v>1.3484100532531117E-2</v>
      </c>
      <c r="AJ889">
        <f t="shared" si="356"/>
        <v>1.1836723190287982E-2</v>
      </c>
      <c r="AK889">
        <f t="shared" si="357"/>
        <v>7.1875063566608846E-3</v>
      </c>
      <c r="AL889">
        <f t="shared" si="358"/>
        <v>7.1305696433494187E-3</v>
      </c>
      <c r="AM889">
        <f t="shared" si="359"/>
        <v>1.0623462871098971E-2</v>
      </c>
      <c r="AN889">
        <f t="shared" si="360"/>
        <v>5.9173093241604077E-3</v>
      </c>
      <c r="AO889">
        <v>0</v>
      </c>
      <c r="AP889">
        <f t="shared" si="361"/>
        <v>1.258088340298923E-2</v>
      </c>
      <c r="AQ889">
        <f t="shared" si="362"/>
        <v>6.2842892271189965E-3</v>
      </c>
      <c r="AR889">
        <v>1</v>
      </c>
      <c r="AS889">
        <f>AR889*'MRIP Selectivity'!$N$35</f>
        <v>6.2965941758702333E-3</v>
      </c>
      <c r="AT889">
        <f>AR889*'MRIP Selectivity'!$O$35</f>
        <v>6.2842892271189965E-3</v>
      </c>
      <c r="AU889">
        <f>AR889*'MRIP Selectivity'!$P$35</f>
        <v>9.0321712954188795E-4</v>
      </c>
      <c r="AV889">
        <v>4</v>
      </c>
      <c r="AW889">
        <f t="shared" si="363"/>
        <v>20</v>
      </c>
      <c r="AX889">
        <f t="shared" si="342"/>
        <v>0</v>
      </c>
      <c r="AY889">
        <f t="shared" si="343"/>
        <v>0</v>
      </c>
      <c r="AZ889">
        <f t="shared" si="344"/>
        <v>0</v>
      </c>
      <c r="BA889">
        <v>191.71497518000001</v>
      </c>
      <c r="BB889">
        <v>191.71497518000001</v>
      </c>
    </row>
    <row r="890" spans="1:54" x14ac:dyDescent="0.25">
      <c r="A890" t="s">
        <v>825</v>
      </c>
      <c r="B890" t="s">
        <v>3</v>
      </c>
      <c r="C890">
        <v>2013</v>
      </c>
      <c r="D890">
        <v>5</v>
      </c>
      <c r="E890">
        <v>10</v>
      </c>
      <c r="F890" t="s">
        <v>1833</v>
      </c>
      <c r="G890" t="s">
        <v>1769</v>
      </c>
      <c r="H890" t="s">
        <v>1811</v>
      </c>
      <c r="I890" t="s">
        <v>1812</v>
      </c>
      <c r="J890" t="s">
        <v>1813</v>
      </c>
      <c r="K890" t="str">
        <f t="shared" si="345"/>
        <v>Inshore</v>
      </c>
      <c r="L890">
        <v>0</v>
      </c>
      <c r="M890">
        <f t="shared" si="338"/>
        <v>0</v>
      </c>
      <c r="N890">
        <f t="shared" si="346"/>
        <v>0.31452208507473078</v>
      </c>
      <c r="O890">
        <f t="shared" si="347"/>
        <v>0.15710723067797491</v>
      </c>
      <c r="P890">
        <v>0</v>
      </c>
      <c r="Q890">
        <f t="shared" si="348"/>
        <v>0</v>
      </c>
      <c r="R890">
        <v>0</v>
      </c>
      <c r="S890">
        <f t="shared" si="339"/>
        <v>0</v>
      </c>
      <c r="T890">
        <f t="shared" si="349"/>
        <v>0</v>
      </c>
      <c r="U890">
        <f t="shared" si="340"/>
        <v>0.26558657177747425</v>
      </c>
      <c r="V890">
        <f t="shared" si="350"/>
        <v>0.84441310922369917</v>
      </c>
      <c r="W890">
        <f t="shared" si="341"/>
        <v>0.1479327331040102</v>
      </c>
      <c r="X890">
        <f t="shared" si="351"/>
        <v>0.94160359434525442</v>
      </c>
      <c r="Y890">
        <v>25</v>
      </c>
      <c r="Z890">
        <f>Y890*'MRIP Selectivity'!$N$35</f>
        <v>0.15741485439675584</v>
      </c>
      <c r="AA890">
        <f>Y890*'MRIP Selectivity'!$O$35</f>
        <v>0.15710723067797491</v>
      </c>
      <c r="AB890">
        <f>Y890*'MRIP Selectivity'!$P$35</f>
        <v>2.2580428238547199E-2</v>
      </c>
      <c r="AC890">
        <v>0.74741255597723821</v>
      </c>
      <c r="AD890">
        <v>0.94160359434525442</v>
      </c>
      <c r="AE890">
        <v>1.3432654004296583</v>
      </c>
      <c r="AF890">
        <f t="shared" si="352"/>
        <v>0.11765383867346407</v>
      </c>
      <c r="AG890">
        <f t="shared" si="353"/>
        <v>0.1479327331040102</v>
      </c>
      <c r="AH890">
        <f t="shared" si="354"/>
        <v>3.0331507979725267E-2</v>
      </c>
      <c r="AI890">
        <f t="shared" si="355"/>
        <v>0.33710251331327801</v>
      </c>
      <c r="AJ890">
        <f t="shared" si="356"/>
        <v>0.29591807975719953</v>
      </c>
      <c r="AK890">
        <f t="shared" si="357"/>
        <v>0.17968765891652211</v>
      </c>
      <c r="AL890">
        <f t="shared" si="358"/>
        <v>0.17826424108373545</v>
      </c>
      <c r="AM890">
        <f t="shared" si="359"/>
        <v>0.26558657177747425</v>
      </c>
      <c r="AN890">
        <f t="shared" si="360"/>
        <v>0.1479327331040102</v>
      </c>
      <c r="AO890">
        <v>0</v>
      </c>
      <c r="AP890">
        <f t="shared" si="361"/>
        <v>0.31452208507473078</v>
      </c>
      <c r="AQ890">
        <f t="shared" si="362"/>
        <v>0.15710723067797491</v>
      </c>
      <c r="AR890">
        <v>25</v>
      </c>
      <c r="AS890">
        <f>AR890*'MRIP Selectivity'!$N$35</f>
        <v>0.15741485439675584</v>
      </c>
      <c r="AT890">
        <f>AR890*'MRIP Selectivity'!$O$35</f>
        <v>0.15710723067797491</v>
      </c>
      <c r="AU890">
        <f>AR890*'MRIP Selectivity'!$P$35</f>
        <v>2.2580428238547199E-2</v>
      </c>
      <c r="AV890">
        <v>4</v>
      </c>
      <c r="AW890">
        <f t="shared" si="363"/>
        <v>20</v>
      </c>
      <c r="AX890">
        <f t="shared" si="342"/>
        <v>0</v>
      </c>
      <c r="AY890">
        <f t="shared" si="343"/>
        <v>0</v>
      </c>
      <c r="AZ890">
        <f t="shared" si="344"/>
        <v>0</v>
      </c>
      <c r="BA890">
        <v>191.71497518000001</v>
      </c>
      <c r="BB890">
        <v>191.71497518000001</v>
      </c>
    </row>
    <row r="891" spans="1:54" x14ac:dyDescent="0.25">
      <c r="A891" t="s">
        <v>826</v>
      </c>
      <c r="B891" t="s">
        <v>3</v>
      </c>
      <c r="C891">
        <v>2013</v>
      </c>
      <c r="D891">
        <v>5</v>
      </c>
      <c r="E891">
        <v>10</v>
      </c>
      <c r="F891" t="s">
        <v>1835</v>
      </c>
      <c r="G891" t="s">
        <v>1769</v>
      </c>
      <c r="H891" t="s">
        <v>1811</v>
      </c>
      <c r="I891" t="s">
        <v>1812</v>
      </c>
      <c r="J891" t="s">
        <v>1813</v>
      </c>
      <c r="K891" t="str">
        <f t="shared" si="345"/>
        <v>Inshore</v>
      </c>
      <c r="L891">
        <v>0</v>
      </c>
      <c r="M891">
        <f t="shared" si="338"/>
        <v>0</v>
      </c>
      <c r="N891">
        <f t="shared" si="346"/>
        <v>0.12580883402989229</v>
      </c>
      <c r="O891">
        <f t="shared" si="347"/>
        <v>6.2842892271189971E-2</v>
      </c>
      <c r="P891">
        <v>0</v>
      </c>
      <c r="Q891">
        <f t="shared" si="348"/>
        <v>0</v>
      </c>
      <c r="R891">
        <v>0</v>
      </c>
      <c r="S891">
        <f t="shared" si="339"/>
        <v>0</v>
      </c>
      <c r="T891">
        <f t="shared" si="349"/>
        <v>0</v>
      </c>
      <c r="U891">
        <f t="shared" si="340"/>
        <v>0.10623462871098971</v>
      </c>
      <c r="V891">
        <f t="shared" si="350"/>
        <v>0.84441310922369939</v>
      </c>
      <c r="W891">
        <f t="shared" si="341"/>
        <v>5.9173093241604087E-2</v>
      </c>
      <c r="X891">
        <f t="shared" si="351"/>
        <v>0.94160359434525442</v>
      </c>
      <c r="Y891">
        <v>10</v>
      </c>
      <c r="Z891">
        <f>Y891*'MRIP Selectivity'!$N$35</f>
        <v>6.2965941758702335E-2</v>
      </c>
      <c r="AA891">
        <f>Y891*'MRIP Selectivity'!$O$35</f>
        <v>6.2842892271189971E-2</v>
      </c>
      <c r="AB891">
        <f>Y891*'MRIP Selectivity'!$P$35</f>
        <v>9.0321712954188789E-3</v>
      </c>
      <c r="AC891">
        <v>0.74741255597723821</v>
      </c>
      <c r="AD891">
        <v>0.94160359434525442</v>
      </c>
      <c r="AE891">
        <v>1.3432654004296583</v>
      </c>
      <c r="AF891">
        <f t="shared" si="352"/>
        <v>4.7061535469385629E-2</v>
      </c>
      <c r="AG891">
        <f t="shared" si="353"/>
        <v>5.9173093241604087E-2</v>
      </c>
      <c r="AH891">
        <f t="shared" si="354"/>
        <v>1.2132603191890105E-2</v>
      </c>
      <c r="AI891">
        <f t="shared" si="355"/>
        <v>0.13484100532531118</v>
      </c>
      <c r="AJ891">
        <f t="shared" si="356"/>
        <v>0.11836723190287982</v>
      </c>
      <c r="AK891">
        <f t="shared" si="357"/>
        <v>7.1875063566608846E-2</v>
      </c>
      <c r="AL891">
        <f t="shared" si="358"/>
        <v>7.1305696433494187E-2</v>
      </c>
      <c r="AM891">
        <f t="shared" si="359"/>
        <v>0.10623462871098971</v>
      </c>
      <c r="AN891">
        <f t="shared" si="360"/>
        <v>5.9173093241604087E-2</v>
      </c>
      <c r="AO891">
        <v>0</v>
      </c>
      <c r="AP891">
        <f t="shared" si="361"/>
        <v>0.12580883402989229</v>
      </c>
      <c r="AQ891">
        <f t="shared" si="362"/>
        <v>6.2842892271189971E-2</v>
      </c>
      <c r="AR891">
        <v>10</v>
      </c>
      <c r="AS891">
        <f>AR891*'MRIP Selectivity'!$N$35</f>
        <v>6.2965941758702335E-2</v>
      </c>
      <c r="AT891">
        <f>AR891*'MRIP Selectivity'!$O$35</f>
        <v>6.2842892271189971E-2</v>
      </c>
      <c r="AU891">
        <f>AR891*'MRIP Selectivity'!$P$35</f>
        <v>9.0321712954188789E-3</v>
      </c>
      <c r="AV891">
        <v>2</v>
      </c>
      <c r="AW891">
        <f t="shared" si="363"/>
        <v>10</v>
      </c>
      <c r="AX891">
        <f t="shared" si="342"/>
        <v>0</v>
      </c>
      <c r="AY891">
        <f t="shared" si="343"/>
        <v>0</v>
      </c>
      <c r="AZ891">
        <f t="shared" si="344"/>
        <v>0</v>
      </c>
      <c r="BA891">
        <v>372.98776568</v>
      </c>
      <c r="BB891">
        <v>372.98776568</v>
      </c>
    </row>
    <row r="892" spans="1:54" x14ac:dyDescent="0.25">
      <c r="A892" t="s">
        <v>827</v>
      </c>
      <c r="B892" t="s">
        <v>3</v>
      </c>
      <c r="C892">
        <v>2013</v>
      </c>
      <c r="D892">
        <v>5</v>
      </c>
      <c r="E892">
        <v>10</v>
      </c>
      <c r="F892" t="s">
        <v>1835</v>
      </c>
      <c r="G892" t="s">
        <v>1769</v>
      </c>
      <c r="H892" t="s">
        <v>1811</v>
      </c>
      <c r="I892" t="s">
        <v>1812</v>
      </c>
      <c r="J892" t="s">
        <v>1813</v>
      </c>
      <c r="K892" t="str">
        <f t="shared" si="345"/>
        <v>Inshore</v>
      </c>
      <c r="L892">
        <v>3.3867312852000002</v>
      </c>
      <c r="M892">
        <f t="shared" si="338"/>
        <v>959.75486781291181</v>
      </c>
      <c r="N892">
        <f t="shared" si="346"/>
        <v>3.3867312852000002</v>
      </c>
      <c r="O892">
        <f t="shared" si="347"/>
        <v>3.3867312852000002</v>
      </c>
      <c r="P892">
        <v>27.500524707874014</v>
      </c>
      <c r="Q892">
        <f t="shared" si="348"/>
        <v>8.120078740244665</v>
      </c>
      <c r="R892">
        <v>1.026638855719729</v>
      </c>
      <c r="S892">
        <f t="shared" si="339"/>
        <v>290.93587777947977</v>
      </c>
      <c r="T892">
        <f t="shared" si="349"/>
        <v>0.30313561049444221</v>
      </c>
      <c r="U892">
        <f t="shared" si="340"/>
        <v>1.026638855719729</v>
      </c>
      <c r="V892">
        <f t="shared" si="350"/>
        <v>0.30313561049444221</v>
      </c>
      <c r="W892">
        <f t="shared" si="341"/>
        <v>1.026638855719729</v>
      </c>
      <c r="X892">
        <f t="shared" si="351"/>
        <v>0.30313561049444221</v>
      </c>
      <c r="Y892">
        <v>0</v>
      </c>
      <c r="Z892">
        <f>Y892*'MRIP Selectivity'!$N$35</f>
        <v>0</v>
      </c>
      <c r="AA892">
        <f>Y892*'MRIP Selectivity'!$O$35</f>
        <v>0</v>
      </c>
      <c r="AB892">
        <f>Y892*'MRIP Selectivity'!$P$35</f>
        <v>0</v>
      </c>
      <c r="AC892">
        <v>0.74741255597723821</v>
      </c>
      <c r="AD892">
        <v>0.94160359434525442</v>
      </c>
      <c r="AE892">
        <v>1.3432654004296583</v>
      </c>
      <c r="AF892">
        <f t="shared" si="352"/>
        <v>0</v>
      </c>
      <c r="AG892">
        <f t="shared" si="353"/>
        <v>0</v>
      </c>
      <c r="AH892">
        <f t="shared" si="354"/>
        <v>0</v>
      </c>
      <c r="AI892">
        <f t="shared" si="355"/>
        <v>0</v>
      </c>
      <c r="AJ892">
        <f t="shared" si="356"/>
        <v>0</v>
      </c>
      <c r="AK892">
        <f t="shared" si="357"/>
        <v>0</v>
      </c>
      <c r="AL892">
        <f t="shared" si="358"/>
        <v>0</v>
      </c>
      <c r="AM892">
        <f t="shared" si="359"/>
        <v>1.026638855719729</v>
      </c>
      <c r="AN892">
        <f t="shared" si="360"/>
        <v>1.026638855719729</v>
      </c>
      <c r="AO892">
        <v>4</v>
      </c>
      <c r="AP892">
        <f t="shared" si="361"/>
        <v>4</v>
      </c>
      <c r="AQ892">
        <f t="shared" si="362"/>
        <v>4</v>
      </c>
      <c r="AR892">
        <v>0</v>
      </c>
      <c r="AS892">
        <f>AR892*'MRIP Selectivity'!$N$35</f>
        <v>0</v>
      </c>
      <c r="AT892">
        <f>AR892*'MRIP Selectivity'!$O$35</f>
        <v>0</v>
      </c>
      <c r="AU892">
        <f>AR892*'MRIP Selectivity'!$P$35</f>
        <v>0</v>
      </c>
      <c r="AV892">
        <v>4</v>
      </c>
      <c r="AW892">
        <f t="shared" si="363"/>
        <v>20</v>
      </c>
      <c r="AX892">
        <f t="shared" si="342"/>
        <v>0</v>
      </c>
      <c r="AY892">
        <f t="shared" si="343"/>
        <v>0</v>
      </c>
      <c r="AZ892">
        <f t="shared" si="344"/>
        <v>0</v>
      </c>
      <c r="BA892">
        <v>283.38677827999999</v>
      </c>
      <c r="BB892">
        <v>283.38677827999999</v>
      </c>
    </row>
    <row r="893" spans="1:54" x14ac:dyDescent="0.25">
      <c r="A893" t="s">
        <v>828</v>
      </c>
      <c r="B893" t="s">
        <v>3</v>
      </c>
      <c r="C893">
        <v>2013</v>
      </c>
      <c r="D893">
        <v>5</v>
      </c>
      <c r="E893">
        <v>10</v>
      </c>
      <c r="F893" t="s">
        <v>1825</v>
      </c>
      <c r="G893" t="s">
        <v>1769</v>
      </c>
      <c r="H893" t="s">
        <v>1811</v>
      </c>
      <c r="I893" t="s">
        <v>1812</v>
      </c>
      <c r="J893" t="s">
        <v>1813</v>
      </c>
      <c r="K893" t="str">
        <f t="shared" si="345"/>
        <v>Inshore</v>
      </c>
      <c r="L893">
        <v>0</v>
      </c>
      <c r="M893">
        <f t="shared" si="338"/>
        <v>0</v>
      </c>
      <c r="N893">
        <f t="shared" si="346"/>
        <v>2.516176680597846E-2</v>
      </c>
      <c r="O893">
        <f t="shared" si="347"/>
        <v>1.2568578454237993E-2</v>
      </c>
      <c r="P893">
        <v>0</v>
      </c>
      <c r="Q893">
        <f t="shared" si="348"/>
        <v>0</v>
      </c>
      <c r="R893">
        <v>0</v>
      </c>
      <c r="S893">
        <f t="shared" si="339"/>
        <v>0</v>
      </c>
      <c r="T893">
        <f t="shared" si="349"/>
        <v>0</v>
      </c>
      <c r="U893">
        <f t="shared" si="340"/>
        <v>2.1246925742197942E-2</v>
      </c>
      <c r="V893">
        <f t="shared" si="350"/>
        <v>0.84441310922369939</v>
      </c>
      <c r="W893">
        <f t="shared" si="341"/>
        <v>1.1834618648320815E-2</v>
      </c>
      <c r="X893">
        <f t="shared" si="351"/>
        <v>0.94160359434525431</v>
      </c>
      <c r="Y893">
        <v>2</v>
      </c>
      <c r="Z893">
        <f>Y893*'MRIP Selectivity'!$N$35</f>
        <v>1.2593188351740467E-2</v>
      </c>
      <c r="AA893">
        <f>Y893*'MRIP Selectivity'!$O$35</f>
        <v>1.2568578454237993E-2</v>
      </c>
      <c r="AB893">
        <f>Y893*'MRIP Selectivity'!$P$35</f>
        <v>1.8064342590837759E-3</v>
      </c>
      <c r="AC893">
        <v>0.74741255597723821</v>
      </c>
      <c r="AD893">
        <v>0.94160359434525442</v>
      </c>
      <c r="AE893">
        <v>1.3432654004296583</v>
      </c>
      <c r="AF893">
        <f t="shared" si="352"/>
        <v>9.4123070938771265E-3</v>
      </c>
      <c r="AG893">
        <f t="shared" si="353"/>
        <v>1.1834618648320815E-2</v>
      </c>
      <c r="AH893">
        <f t="shared" si="354"/>
        <v>2.4265206383780212E-3</v>
      </c>
      <c r="AI893">
        <f t="shared" si="355"/>
        <v>2.6968201065062234E-2</v>
      </c>
      <c r="AJ893">
        <f t="shared" si="356"/>
        <v>2.3673446380575964E-2</v>
      </c>
      <c r="AK893">
        <f t="shared" si="357"/>
        <v>1.4375012713321769E-2</v>
      </c>
      <c r="AL893">
        <f t="shared" si="358"/>
        <v>1.4261139286698837E-2</v>
      </c>
      <c r="AM893">
        <f t="shared" si="359"/>
        <v>2.1246925742197942E-2</v>
      </c>
      <c r="AN893">
        <f t="shared" si="360"/>
        <v>1.1834618648320815E-2</v>
      </c>
      <c r="AO893">
        <v>0</v>
      </c>
      <c r="AP893">
        <f t="shared" si="361"/>
        <v>2.516176680597846E-2</v>
      </c>
      <c r="AQ893">
        <f t="shared" si="362"/>
        <v>1.2568578454237993E-2</v>
      </c>
      <c r="AR893">
        <v>2</v>
      </c>
      <c r="AS893">
        <f>AR893*'MRIP Selectivity'!$N$35</f>
        <v>1.2593188351740467E-2</v>
      </c>
      <c r="AT893">
        <f>AR893*'MRIP Selectivity'!$O$35</f>
        <v>1.2568578454237993E-2</v>
      </c>
      <c r="AU893">
        <f>AR893*'MRIP Selectivity'!$P$35</f>
        <v>1.8064342590837759E-3</v>
      </c>
      <c r="AV893">
        <v>5</v>
      </c>
      <c r="AW893">
        <f t="shared" si="363"/>
        <v>25</v>
      </c>
      <c r="AX893">
        <f t="shared" si="342"/>
        <v>0</v>
      </c>
      <c r="AY893">
        <f t="shared" si="343"/>
        <v>0</v>
      </c>
      <c r="AZ893">
        <f t="shared" si="344"/>
        <v>0</v>
      </c>
      <c r="BA893">
        <v>424.69635929999998</v>
      </c>
      <c r="BB893">
        <v>424.69635929999998</v>
      </c>
    </row>
    <row r="894" spans="1:54" x14ac:dyDescent="0.25">
      <c r="A894" t="s">
        <v>829</v>
      </c>
      <c r="B894" t="s">
        <v>3</v>
      </c>
      <c r="C894">
        <v>2013</v>
      </c>
      <c r="D894">
        <v>5</v>
      </c>
      <c r="E894">
        <v>10</v>
      </c>
      <c r="F894" t="s">
        <v>1825</v>
      </c>
      <c r="G894" t="s">
        <v>1769</v>
      </c>
      <c r="H894" t="s">
        <v>1811</v>
      </c>
      <c r="I894" t="s">
        <v>1812</v>
      </c>
      <c r="J894" t="s">
        <v>1813</v>
      </c>
      <c r="K894" t="str">
        <f t="shared" si="345"/>
        <v>Inshore</v>
      </c>
      <c r="L894">
        <v>0</v>
      </c>
      <c r="M894">
        <f t="shared" si="338"/>
        <v>0</v>
      </c>
      <c r="N894">
        <f t="shared" si="346"/>
        <v>7.5485300417935386E-2</v>
      </c>
      <c r="O894">
        <f t="shared" si="347"/>
        <v>3.7705735362713981E-2</v>
      </c>
      <c r="P894">
        <v>0</v>
      </c>
      <c r="Q894">
        <f t="shared" si="348"/>
        <v>0</v>
      </c>
      <c r="R894">
        <v>0</v>
      </c>
      <c r="S894">
        <f t="shared" si="339"/>
        <v>0</v>
      </c>
      <c r="T894">
        <f t="shared" si="349"/>
        <v>0</v>
      </c>
      <c r="U894">
        <f t="shared" si="340"/>
        <v>6.3740777226593825E-2</v>
      </c>
      <c r="V894">
        <f t="shared" si="350"/>
        <v>0.84441310922369928</v>
      </c>
      <c r="W894">
        <f t="shared" si="341"/>
        <v>3.5503855944962449E-2</v>
      </c>
      <c r="X894">
        <f t="shared" si="351"/>
        <v>0.94160359434525442</v>
      </c>
      <c r="Y894">
        <v>6</v>
      </c>
      <c r="Z894">
        <f>Y894*'MRIP Selectivity'!$N$35</f>
        <v>3.7779565055221398E-2</v>
      </c>
      <c r="AA894">
        <f>Y894*'MRIP Selectivity'!$O$35</f>
        <v>3.7705735362713981E-2</v>
      </c>
      <c r="AB894">
        <f>Y894*'MRIP Selectivity'!$P$35</f>
        <v>5.4193027772513275E-3</v>
      </c>
      <c r="AC894">
        <v>0.74741255597723821</v>
      </c>
      <c r="AD894">
        <v>0.94160359434525442</v>
      </c>
      <c r="AE894">
        <v>1.3432654004296583</v>
      </c>
      <c r="AF894">
        <f t="shared" si="352"/>
        <v>2.8236921281631376E-2</v>
      </c>
      <c r="AG894">
        <f t="shared" si="353"/>
        <v>3.5503855944962449E-2</v>
      </c>
      <c r="AH894">
        <f t="shared" si="354"/>
        <v>7.2795619151340635E-3</v>
      </c>
      <c r="AI894">
        <f t="shared" si="355"/>
        <v>8.0904603195186719E-2</v>
      </c>
      <c r="AJ894">
        <f t="shared" si="356"/>
        <v>7.1020339141727895E-2</v>
      </c>
      <c r="AK894">
        <f t="shared" si="357"/>
        <v>4.3125038139965308E-2</v>
      </c>
      <c r="AL894">
        <f t="shared" si="358"/>
        <v>4.2783417860096512E-2</v>
      </c>
      <c r="AM894">
        <f t="shared" si="359"/>
        <v>6.3740777226593825E-2</v>
      </c>
      <c r="AN894">
        <f t="shared" si="360"/>
        <v>3.5503855944962449E-2</v>
      </c>
      <c r="AO894">
        <v>0</v>
      </c>
      <c r="AP894">
        <f t="shared" si="361"/>
        <v>7.5485300417935386E-2</v>
      </c>
      <c r="AQ894">
        <f t="shared" si="362"/>
        <v>3.7705735362713981E-2</v>
      </c>
      <c r="AR894">
        <v>6</v>
      </c>
      <c r="AS894">
        <f>AR894*'MRIP Selectivity'!$N$35</f>
        <v>3.7779565055221398E-2</v>
      </c>
      <c r="AT894">
        <f>AR894*'MRIP Selectivity'!$O$35</f>
        <v>3.7705735362713981E-2</v>
      </c>
      <c r="AU894">
        <f>AR894*'MRIP Selectivity'!$P$35</f>
        <v>5.4193027772513275E-3</v>
      </c>
      <c r="AV894">
        <v>4</v>
      </c>
      <c r="AW894">
        <f t="shared" si="363"/>
        <v>20</v>
      </c>
      <c r="AX894">
        <f t="shared" si="342"/>
        <v>0</v>
      </c>
      <c r="AY894">
        <f t="shared" si="343"/>
        <v>0</v>
      </c>
      <c r="AZ894">
        <f t="shared" si="344"/>
        <v>0</v>
      </c>
      <c r="BA894">
        <v>168.28711465000001</v>
      </c>
      <c r="BB894">
        <v>168.28711465000001</v>
      </c>
    </row>
    <row r="895" spans="1:54" x14ac:dyDescent="0.25">
      <c r="A895" t="s">
        <v>830</v>
      </c>
      <c r="B895" t="s">
        <v>3</v>
      </c>
      <c r="C895">
        <v>2013</v>
      </c>
      <c r="D895">
        <v>5</v>
      </c>
      <c r="E895">
        <v>10</v>
      </c>
      <c r="F895" t="s">
        <v>1838</v>
      </c>
      <c r="G895" t="s">
        <v>1769</v>
      </c>
      <c r="H895" t="s">
        <v>1811</v>
      </c>
      <c r="I895" t="s">
        <v>1812</v>
      </c>
      <c r="J895" t="s">
        <v>1813</v>
      </c>
      <c r="K895" t="str">
        <f t="shared" si="345"/>
        <v>Inshore</v>
      </c>
      <c r="L895">
        <v>0</v>
      </c>
      <c r="M895">
        <f t="shared" si="338"/>
        <v>0</v>
      </c>
      <c r="N895">
        <f t="shared" si="346"/>
        <v>7.5485300417935386E-2</v>
      </c>
      <c r="O895">
        <f t="shared" si="347"/>
        <v>3.7705735362713981E-2</v>
      </c>
      <c r="P895">
        <v>0</v>
      </c>
      <c r="Q895">
        <f t="shared" si="348"/>
        <v>0</v>
      </c>
      <c r="R895">
        <v>0</v>
      </c>
      <c r="S895">
        <f t="shared" si="339"/>
        <v>0</v>
      </c>
      <c r="T895">
        <f t="shared" si="349"/>
        <v>0</v>
      </c>
      <c r="U895">
        <f t="shared" si="340"/>
        <v>6.3740777226593825E-2</v>
      </c>
      <c r="V895">
        <f t="shared" si="350"/>
        <v>0.84441310922369928</v>
      </c>
      <c r="W895">
        <f t="shared" si="341"/>
        <v>3.5503855944962449E-2</v>
      </c>
      <c r="X895">
        <f t="shared" si="351"/>
        <v>0.94160359434525442</v>
      </c>
      <c r="Y895">
        <v>6</v>
      </c>
      <c r="Z895">
        <f>Y895*'MRIP Selectivity'!$N$35</f>
        <v>3.7779565055221398E-2</v>
      </c>
      <c r="AA895">
        <f>Y895*'MRIP Selectivity'!$O$35</f>
        <v>3.7705735362713981E-2</v>
      </c>
      <c r="AB895">
        <f>Y895*'MRIP Selectivity'!$P$35</f>
        <v>5.4193027772513275E-3</v>
      </c>
      <c r="AC895">
        <v>0.74741255597723821</v>
      </c>
      <c r="AD895">
        <v>0.94160359434525442</v>
      </c>
      <c r="AE895">
        <v>1.3432654004296583</v>
      </c>
      <c r="AF895">
        <f t="shared" si="352"/>
        <v>2.8236921281631376E-2</v>
      </c>
      <c r="AG895">
        <f t="shared" si="353"/>
        <v>3.5503855944962449E-2</v>
      </c>
      <c r="AH895">
        <f t="shared" si="354"/>
        <v>7.2795619151340635E-3</v>
      </c>
      <c r="AI895">
        <f t="shared" si="355"/>
        <v>8.0904603195186719E-2</v>
      </c>
      <c r="AJ895">
        <f t="shared" si="356"/>
        <v>7.1020339141727895E-2</v>
      </c>
      <c r="AK895">
        <f t="shared" si="357"/>
        <v>4.3125038139965308E-2</v>
      </c>
      <c r="AL895">
        <f t="shared" si="358"/>
        <v>4.2783417860096512E-2</v>
      </c>
      <c r="AM895">
        <f t="shared" si="359"/>
        <v>6.3740777226593825E-2</v>
      </c>
      <c r="AN895">
        <f t="shared" si="360"/>
        <v>3.5503855944962449E-2</v>
      </c>
      <c r="AO895">
        <v>0</v>
      </c>
      <c r="AP895">
        <f t="shared" si="361"/>
        <v>7.5485300417935386E-2</v>
      </c>
      <c r="AQ895">
        <f t="shared" si="362"/>
        <v>3.7705735362713981E-2</v>
      </c>
      <c r="AR895">
        <v>6</v>
      </c>
      <c r="AS895">
        <f>AR895*'MRIP Selectivity'!$N$35</f>
        <v>3.7779565055221398E-2</v>
      </c>
      <c r="AT895">
        <f>AR895*'MRIP Selectivity'!$O$35</f>
        <v>3.7705735362713981E-2</v>
      </c>
      <c r="AU895">
        <f>AR895*'MRIP Selectivity'!$P$35</f>
        <v>5.4193027772513275E-3</v>
      </c>
      <c r="AV895">
        <v>4</v>
      </c>
      <c r="AW895">
        <f t="shared" si="363"/>
        <v>20</v>
      </c>
      <c r="AX895">
        <f t="shared" si="342"/>
        <v>0</v>
      </c>
      <c r="AY895">
        <f t="shared" si="343"/>
        <v>0</v>
      </c>
      <c r="AZ895">
        <f t="shared" si="344"/>
        <v>0</v>
      </c>
      <c r="BA895">
        <v>140.20127761000001</v>
      </c>
      <c r="BB895">
        <v>140.20127761000001</v>
      </c>
    </row>
    <row r="896" spans="1:54" x14ac:dyDescent="0.25">
      <c r="A896" t="s">
        <v>831</v>
      </c>
      <c r="B896" t="s">
        <v>3</v>
      </c>
      <c r="C896">
        <v>2013</v>
      </c>
      <c r="D896">
        <v>5</v>
      </c>
      <c r="E896">
        <v>10</v>
      </c>
      <c r="F896" t="s">
        <v>1838</v>
      </c>
      <c r="G896" t="s">
        <v>1769</v>
      </c>
      <c r="H896" t="s">
        <v>1811</v>
      </c>
      <c r="I896" t="s">
        <v>1812</v>
      </c>
      <c r="J896" t="s">
        <v>1813</v>
      </c>
      <c r="K896" t="str">
        <f t="shared" si="345"/>
        <v>Inshore</v>
      </c>
      <c r="L896">
        <v>0</v>
      </c>
      <c r="M896">
        <f t="shared" si="338"/>
        <v>0</v>
      </c>
      <c r="N896">
        <f t="shared" si="346"/>
        <v>7.5485300417935386E-2</v>
      </c>
      <c r="O896">
        <f t="shared" si="347"/>
        <v>3.7705735362713981E-2</v>
      </c>
      <c r="P896">
        <v>0</v>
      </c>
      <c r="Q896">
        <f t="shared" si="348"/>
        <v>0</v>
      </c>
      <c r="R896">
        <v>0</v>
      </c>
      <c r="S896">
        <f t="shared" si="339"/>
        <v>0</v>
      </c>
      <c r="T896">
        <f t="shared" si="349"/>
        <v>0</v>
      </c>
      <c r="U896">
        <f t="shared" si="340"/>
        <v>6.3740777226593825E-2</v>
      </c>
      <c r="V896">
        <f t="shared" si="350"/>
        <v>0.84441310922369928</v>
      </c>
      <c r="W896">
        <f t="shared" si="341"/>
        <v>3.5503855944962449E-2</v>
      </c>
      <c r="X896">
        <f t="shared" si="351"/>
        <v>0.94160359434525442</v>
      </c>
      <c r="Y896">
        <v>6</v>
      </c>
      <c r="Z896">
        <f>Y896*'MRIP Selectivity'!$N$35</f>
        <v>3.7779565055221398E-2</v>
      </c>
      <c r="AA896">
        <f>Y896*'MRIP Selectivity'!$O$35</f>
        <v>3.7705735362713981E-2</v>
      </c>
      <c r="AB896">
        <f>Y896*'MRIP Selectivity'!$P$35</f>
        <v>5.4193027772513275E-3</v>
      </c>
      <c r="AC896">
        <v>0.74741255597723821</v>
      </c>
      <c r="AD896">
        <v>0.94160359434525442</v>
      </c>
      <c r="AE896">
        <v>1.3432654004296583</v>
      </c>
      <c r="AF896">
        <f t="shared" si="352"/>
        <v>2.8236921281631376E-2</v>
      </c>
      <c r="AG896">
        <f t="shared" si="353"/>
        <v>3.5503855944962449E-2</v>
      </c>
      <c r="AH896">
        <f t="shared" si="354"/>
        <v>7.2795619151340635E-3</v>
      </c>
      <c r="AI896">
        <f t="shared" si="355"/>
        <v>8.0904603195186719E-2</v>
      </c>
      <c r="AJ896">
        <f t="shared" si="356"/>
        <v>7.1020339141727895E-2</v>
      </c>
      <c r="AK896">
        <f t="shared" si="357"/>
        <v>4.3125038139965308E-2</v>
      </c>
      <c r="AL896">
        <f t="shared" si="358"/>
        <v>4.2783417860096512E-2</v>
      </c>
      <c r="AM896">
        <f t="shared" si="359"/>
        <v>6.3740777226593825E-2</v>
      </c>
      <c r="AN896">
        <f t="shared" si="360"/>
        <v>3.5503855944962449E-2</v>
      </c>
      <c r="AO896">
        <v>0</v>
      </c>
      <c r="AP896">
        <f t="shared" si="361"/>
        <v>7.5485300417935386E-2</v>
      </c>
      <c r="AQ896">
        <f t="shared" si="362"/>
        <v>3.7705735362713981E-2</v>
      </c>
      <c r="AR896">
        <v>6</v>
      </c>
      <c r="AS896">
        <f>AR896*'MRIP Selectivity'!$N$35</f>
        <v>3.7779565055221398E-2</v>
      </c>
      <c r="AT896">
        <f>AR896*'MRIP Selectivity'!$O$35</f>
        <v>3.7705735362713981E-2</v>
      </c>
      <c r="AU896">
        <f>AR896*'MRIP Selectivity'!$P$35</f>
        <v>5.4193027772513275E-3</v>
      </c>
      <c r="AV896">
        <v>4</v>
      </c>
      <c r="AW896">
        <f t="shared" si="363"/>
        <v>20</v>
      </c>
      <c r="AX896">
        <f t="shared" si="342"/>
        <v>0</v>
      </c>
      <c r="AY896">
        <f t="shared" si="343"/>
        <v>0</v>
      </c>
      <c r="AZ896">
        <f t="shared" si="344"/>
        <v>0</v>
      </c>
      <c r="BA896">
        <v>140.20127761000001</v>
      </c>
      <c r="BB896">
        <v>140.20127761000001</v>
      </c>
    </row>
    <row r="897" spans="1:54" x14ac:dyDescent="0.25">
      <c r="A897" t="s">
        <v>832</v>
      </c>
      <c r="B897" t="s">
        <v>3</v>
      </c>
      <c r="C897">
        <v>2013</v>
      </c>
      <c r="D897">
        <v>5</v>
      </c>
      <c r="E897">
        <v>10</v>
      </c>
      <c r="F897" t="s">
        <v>1838</v>
      </c>
      <c r="G897" t="s">
        <v>1769</v>
      </c>
      <c r="H897" t="s">
        <v>1811</v>
      </c>
      <c r="I897" t="s">
        <v>1812</v>
      </c>
      <c r="J897" t="s">
        <v>1813</v>
      </c>
      <c r="K897" t="str">
        <f t="shared" si="345"/>
        <v>Inshore</v>
      </c>
      <c r="L897">
        <v>0</v>
      </c>
      <c r="M897">
        <f t="shared" si="338"/>
        <v>0</v>
      </c>
      <c r="N897">
        <f t="shared" si="346"/>
        <v>3.7742650208967693E-2</v>
      </c>
      <c r="O897">
        <f t="shared" si="347"/>
        <v>1.8852867681356991E-2</v>
      </c>
      <c r="P897">
        <v>0</v>
      </c>
      <c r="Q897">
        <f t="shared" si="348"/>
        <v>0</v>
      </c>
      <c r="R897">
        <v>0</v>
      </c>
      <c r="S897">
        <f t="shared" si="339"/>
        <v>0</v>
      </c>
      <c r="T897">
        <f t="shared" si="349"/>
        <v>0</v>
      </c>
      <c r="U897">
        <f t="shared" si="340"/>
        <v>3.1870388613296913E-2</v>
      </c>
      <c r="V897">
        <f t="shared" si="350"/>
        <v>0.84441310922369928</v>
      </c>
      <c r="W897">
        <f t="shared" si="341"/>
        <v>1.7751927972481225E-2</v>
      </c>
      <c r="X897">
        <f t="shared" si="351"/>
        <v>0.94160359434525442</v>
      </c>
      <c r="Y897">
        <v>3</v>
      </c>
      <c r="Z897">
        <f>Y897*'MRIP Selectivity'!$N$35</f>
        <v>1.8889782527610699E-2</v>
      </c>
      <c r="AA897">
        <f>Y897*'MRIP Selectivity'!$O$35</f>
        <v>1.8852867681356991E-2</v>
      </c>
      <c r="AB897">
        <f>Y897*'MRIP Selectivity'!$P$35</f>
        <v>2.7096513886256638E-3</v>
      </c>
      <c r="AC897">
        <v>0.74741255597723821</v>
      </c>
      <c r="AD897">
        <v>0.94160359434525442</v>
      </c>
      <c r="AE897">
        <v>1.3432654004296583</v>
      </c>
      <c r="AF897">
        <f t="shared" si="352"/>
        <v>1.4118460640815688E-2</v>
      </c>
      <c r="AG897">
        <f t="shared" si="353"/>
        <v>1.7751927972481225E-2</v>
      </c>
      <c r="AH897">
        <f t="shared" si="354"/>
        <v>3.6397809575670318E-3</v>
      </c>
      <c r="AI897">
        <f t="shared" si="355"/>
        <v>4.045230159759336E-2</v>
      </c>
      <c r="AJ897">
        <f t="shared" si="356"/>
        <v>3.5510169570863948E-2</v>
      </c>
      <c r="AK897">
        <f t="shared" si="357"/>
        <v>2.1562519069982654E-2</v>
      </c>
      <c r="AL897">
        <f t="shared" si="358"/>
        <v>2.1391708930048256E-2</v>
      </c>
      <c r="AM897">
        <f t="shared" si="359"/>
        <v>3.1870388613296913E-2</v>
      </c>
      <c r="AN897">
        <f t="shared" si="360"/>
        <v>1.7751927972481225E-2</v>
      </c>
      <c r="AO897">
        <v>0</v>
      </c>
      <c r="AP897">
        <f t="shared" si="361"/>
        <v>3.7742650208967693E-2</v>
      </c>
      <c r="AQ897">
        <f t="shared" si="362"/>
        <v>1.8852867681356991E-2</v>
      </c>
      <c r="AR897">
        <v>3</v>
      </c>
      <c r="AS897">
        <f>AR897*'MRIP Selectivity'!$N$35</f>
        <v>1.8889782527610699E-2</v>
      </c>
      <c r="AT897">
        <f>AR897*'MRIP Selectivity'!$O$35</f>
        <v>1.8852867681356991E-2</v>
      </c>
      <c r="AU897">
        <f>AR897*'MRIP Selectivity'!$P$35</f>
        <v>2.7096513886256638E-3</v>
      </c>
      <c r="AV897">
        <v>3</v>
      </c>
      <c r="AW897">
        <f t="shared" si="363"/>
        <v>15</v>
      </c>
      <c r="AX897">
        <f t="shared" si="342"/>
        <v>0</v>
      </c>
      <c r="AY897">
        <f t="shared" si="343"/>
        <v>0</v>
      </c>
      <c r="AZ897">
        <f t="shared" si="344"/>
        <v>0</v>
      </c>
      <c r="BA897">
        <v>275.93223144000001</v>
      </c>
      <c r="BB897">
        <v>275.93223144000001</v>
      </c>
    </row>
    <row r="898" spans="1:54" x14ac:dyDescent="0.25">
      <c r="A898" t="s">
        <v>833</v>
      </c>
      <c r="B898" t="s">
        <v>3</v>
      </c>
      <c r="C898">
        <v>2013</v>
      </c>
      <c r="D898">
        <v>5</v>
      </c>
      <c r="E898">
        <v>10</v>
      </c>
      <c r="F898" t="s">
        <v>1838</v>
      </c>
      <c r="G898" t="s">
        <v>1769</v>
      </c>
      <c r="H898" t="s">
        <v>1811</v>
      </c>
      <c r="I898" t="s">
        <v>1812</v>
      </c>
      <c r="J898" t="s">
        <v>1813</v>
      </c>
      <c r="K898" t="str">
        <f t="shared" si="345"/>
        <v>Inshore</v>
      </c>
      <c r="L898">
        <v>0</v>
      </c>
      <c r="M898">
        <f t="shared" ref="M898:M961" si="364">L898*BA898</f>
        <v>0</v>
      </c>
      <c r="N898">
        <f t="shared" si="346"/>
        <v>1.258088340298923E-2</v>
      </c>
      <c r="O898">
        <f t="shared" si="347"/>
        <v>6.2842892271189965E-3</v>
      </c>
      <c r="P898">
        <v>0</v>
      </c>
      <c r="Q898">
        <f t="shared" si="348"/>
        <v>0</v>
      </c>
      <c r="R898">
        <v>0</v>
      </c>
      <c r="S898">
        <f t="shared" ref="S898:S961" si="365">R898*BA898</f>
        <v>0</v>
      </c>
      <c r="T898">
        <f t="shared" si="349"/>
        <v>0</v>
      </c>
      <c r="U898">
        <f t="shared" ref="U898:U961" si="366">IF(AX898=1,R898+AF898+AG898+AH898,R898+AF898+AG898)</f>
        <v>1.0623462871098971E-2</v>
      </c>
      <c r="V898">
        <f t="shared" si="350"/>
        <v>0.84441310922369939</v>
      </c>
      <c r="W898">
        <f t="shared" ref="W898:W961" si="367">IF(AX898=1,R898+AG898+AH898,R898+AG898)</f>
        <v>5.9173093241604077E-3</v>
      </c>
      <c r="X898">
        <f t="shared" si="351"/>
        <v>0.94160359434525431</v>
      </c>
      <c r="Y898">
        <v>1</v>
      </c>
      <c r="Z898">
        <f>Y898*'MRIP Selectivity'!$N$35</f>
        <v>6.2965941758702333E-3</v>
      </c>
      <c r="AA898">
        <f>Y898*'MRIP Selectivity'!$O$35</f>
        <v>6.2842892271189965E-3</v>
      </c>
      <c r="AB898">
        <f>Y898*'MRIP Selectivity'!$P$35</f>
        <v>9.0321712954188795E-4</v>
      </c>
      <c r="AC898">
        <v>0.74741255597723821</v>
      </c>
      <c r="AD898">
        <v>0.94160359434525442</v>
      </c>
      <c r="AE898">
        <v>1.3432654004296583</v>
      </c>
      <c r="AF898">
        <f t="shared" si="352"/>
        <v>4.7061535469385633E-3</v>
      </c>
      <c r="AG898">
        <f t="shared" si="353"/>
        <v>5.9173093241604077E-3</v>
      </c>
      <c r="AH898">
        <f t="shared" si="354"/>
        <v>1.2132603191890106E-3</v>
      </c>
      <c r="AI898">
        <f t="shared" si="355"/>
        <v>1.3484100532531117E-2</v>
      </c>
      <c r="AJ898">
        <f t="shared" si="356"/>
        <v>1.1836723190287982E-2</v>
      </c>
      <c r="AK898">
        <f t="shared" si="357"/>
        <v>7.1875063566608846E-3</v>
      </c>
      <c r="AL898">
        <f t="shared" si="358"/>
        <v>7.1305696433494187E-3</v>
      </c>
      <c r="AM898">
        <f t="shared" si="359"/>
        <v>1.0623462871098971E-2</v>
      </c>
      <c r="AN898">
        <f t="shared" si="360"/>
        <v>5.9173093241604077E-3</v>
      </c>
      <c r="AO898">
        <v>0</v>
      </c>
      <c r="AP898">
        <f t="shared" si="361"/>
        <v>1.258088340298923E-2</v>
      </c>
      <c r="AQ898">
        <f t="shared" si="362"/>
        <v>6.2842892271189965E-3</v>
      </c>
      <c r="AR898">
        <v>1</v>
      </c>
      <c r="AS898">
        <f>AR898*'MRIP Selectivity'!$N$35</f>
        <v>6.2965941758702333E-3</v>
      </c>
      <c r="AT898">
        <f>AR898*'MRIP Selectivity'!$O$35</f>
        <v>6.2842892271189965E-3</v>
      </c>
      <c r="AU898">
        <f>AR898*'MRIP Selectivity'!$P$35</f>
        <v>9.0321712954188795E-4</v>
      </c>
      <c r="AV898">
        <v>4</v>
      </c>
      <c r="AW898">
        <f t="shared" si="363"/>
        <v>20</v>
      </c>
      <c r="AX898">
        <f t="shared" ref="AX898:AX961" si="368">IF(AO898&gt;=AW898,1,0)</f>
        <v>0</v>
      </c>
      <c r="AY898">
        <f t="shared" ref="AY898:AY961" si="369">IF(AP898&gt;=AW898,1,0)</f>
        <v>0</v>
      </c>
      <c r="AZ898">
        <f t="shared" ref="AZ898:AZ961" si="370">IF(AQ898&gt;=AW898,1,0)</f>
        <v>0</v>
      </c>
      <c r="BA898">
        <v>162.82310325</v>
      </c>
      <c r="BB898">
        <v>162.82310325</v>
      </c>
    </row>
    <row r="899" spans="1:54" x14ac:dyDescent="0.25">
      <c r="A899" t="s">
        <v>834</v>
      </c>
      <c r="B899" t="s">
        <v>3</v>
      </c>
      <c r="C899">
        <v>2013</v>
      </c>
      <c r="D899">
        <v>5</v>
      </c>
      <c r="E899">
        <v>10</v>
      </c>
      <c r="F899" t="s">
        <v>1838</v>
      </c>
      <c r="G899" t="s">
        <v>1769</v>
      </c>
      <c r="H899" t="s">
        <v>1811</v>
      </c>
      <c r="I899" t="s">
        <v>1812</v>
      </c>
      <c r="J899" t="s">
        <v>1813</v>
      </c>
      <c r="K899" t="str">
        <f t="shared" ref="K899:K962" si="371">IF(J899="Federal","Offshore","Inshore")</f>
        <v>Inshore</v>
      </c>
      <c r="L899">
        <v>0</v>
      </c>
      <c r="M899">
        <f t="shared" si="364"/>
        <v>0</v>
      </c>
      <c r="N899">
        <f t="shared" ref="N899:N962" si="372">L899+Z899+AA899</f>
        <v>2.516176680597846E-2</v>
      </c>
      <c r="O899">
        <f t="shared" ref="O899:O962" si="373">L899+AA899</f>
        <v>1.2568578454237993E-2</v>
      </c>
      <c r="P899">
        <v>0</v>
      </c>
      <c r="Q899">
        <f t="shared" ref="Q899:Q962" si="374">IF(L899=0,0,P899/L899)</f>
        <v>0</v>
      </c>
      <c r="R899">
        <v>0</v>
      </c>
      <c r="S899">
        <f t="shared" si="365"/>
        <v>0</v>
      </c>
      <c r="T899">
        <f t="shared" ref="T899:T962" si="375">IF(L899=0,0,R899/L899)</f>
        <v>0</v>
      </c>
      <c r="U899">
        <f t="shared" si="366"/>
        <v>2.1246925742197942E-2</v>
      </c>
      <c r="V899">
        <f t="shared" ref="V899:V962" si="376">U899/N899</f>
        <v>0.84441310922369939</v>
      </c>
      <c r="W899">
        <f t="shared" si="367"/>
        <v>1.1834618648320815E-2</v>
      </c>
      <c r="X899">
        <f t="shared" ref="X899:X962" si="377">W899/O899</f>
        <v>0.94160359434525431</v>
      </c>
      <c r="Y899">
        <v>2</v>
      </c>
      <c r="Z899">
        <f>Y899*'MRIP Selectivity'!$N$35</f>
        <v>1.2593188351740467E-2</v>
      </c>
      <c r="AA899">
        <f>Y899*'MRIP Selectivity'!$O$35</f>
        <v>1.2568578454237993E-2</v>
      </c>
      <c r="AB899">
        <f>Y899*'MRIP Selectivity'!$P$35</f>
        <v>1.8064342590837759E-3</v>
      </c>
      <c r="AC899">
        <v>0.74741255597723821</v>
      </c>
      <c r="AD899">
        <v>0.94160359434525442</v>
      </c>
      <c r="AE899">
        <v>1.3432654004296583</v>
      </c>
      <c r="AF899">
        <f t="shared" ref="AF899:AF962" si="378">Z899*AC899</f>
        <v>9.4123070938771265E-3</v>
      </c>
      <c r="AG899">
        <f t="shared" ref="AG899:AG962" si="379">AA899*AD899</f>
        <v>1.1834618648320815E-2</v>
      </c>
      <c r="AH899">
        <f t="shared" ref="AH899:AH962" si="380">AB899*AE899</f>
        <v>2.4265206383780212E-3</v>
      </c>
      <c r="AI899">
        <f t="shared" ref="AI899:AI962" si="381">Z899+AA899+AB899</f>
        <v>2.6968201065062234E-2</v>
      </c>
      <c r="AJ899">
        <f t="shared" ref="AJ899:AJ962" si="382">AF899+AG899+AH899</f>
        <v>2.3673446380575964E-2</v>
      </c>
      <c r="AK899">
        <f t="shared" ref="AK899:AK962" si="383">AA899+AB899</f>
        <v>1.4375012713321769E-2</v>
      </c>
      <c r="AL899">
        <f t="shared" ref="AL899:AL962" si="384">AG899+AH899</f>
        <v>1.4261139286698837E-2</v>
      </c>
      <c r="AM899">
        <f t="shared" ref="AM899:AM962" si="385">R899+AF899+AG899</f>
        <v>2.1246925742197942E-2</v>
      </c>
      <c r="AN899">
        <f t="shared" ref="AN899:AN962" si="386">R899+AG899</f>
        <v>1.1834618648320815E-2</v>
      </c>
      <c r="AO899">
        <v>0</v>
      </c>
      <c r="AP899">
        <f t="shared" ref="AP899:AP962" si="387">AO899+AS899+AT899</f>
        <v>2.516176680597846E-2</v>
      </c>
      <c r="AQ899">
        <f t="shared" ref="AQ899:AQ962" si="388">AO899+AT899</f>
        <v>1.2568578454237993E-2</v>
      </c>
      <c r="AR899">
        <v>2</v>
      </c>
      <c r="AS899">
        <f>AR899*'MRIP Selectivity'!$N$35</f>
        <v>1.2593188351740467E-2</v>
      </c>
      <c r="AT899">
        <f>AR899*'MRIP Selectivity'!$O$35</f>
        <v>1.2568578454237993E-2</v>
      </c>
      <c r="AU899">
        <f>AR899*'MRIP Selectivity'!$P$35</f>
        <v>1.8064342590837759E-3</v>
      </c>
      <c r="AV899">
        <v>2</v>
      </c>
      <c r="AW899">
        <f t="shared" ref="AW899:AW962" si="389">AV899*5</f>
        <v>10</v>
      </c>
      <c r="AX899">
        <f t="shared" si="368"/>
        <v>0</v>
      </c>
      <c r="AY899">
        <f t="shared" si="369"/>
        <v>0</v>
      </c>
      <c r="AZ899">
        <f t="shared" si="370"/>
        <v>0</v>
      </c>
      <c r="BA899">
        <v>208.06675453</v>
      </c>
      <c r="BB899">
        <v>208.06675453</v>
      </c>
    </row>
    <row r="900" spans="1:54" x14ac:dyDescent="0.25">
      <c r="A900" t="s">
        <v>835</v>
      </c>
      <c r="B900" t="s">
        <v>3</v>
      </c>
      <c r="C900">
        <v>2013</v>
      </c>
      <c r="D900">
        <v>5</v>
      </c>
      <c r="E900">
        <v>10</v>
      </c>
      <c r="F900" t="s">
        <v>1843</v>
      </c>
      <c r="G900" t="s">
        <v>1769</v>
      </c>
      <c r="H900" t="s">
        <v>1840</v>
      </c>
      <c r="I900" t="s">
        <v>1812</v>
      </c>
      <c r="J900" t="s">
        <v>1813</v>
      </c>
      <c r="K900" t="str">
        <f t="shared" si="371"/>
        <v>Inshore</v>
      </c>
      <c r="L900">
        <v>0</v>
      </c>
      <c r="M900">
        <f t="shared" si="364"/>
        <v>0</v>
      </c>
      <c r="N900">
        <f t="shared" si="372"/>
        <v>1.258088340298923E-2</v>
      </c>
      <c r="O900">
        <f t="shared" si="373"/>
        <v>6.2842892271189965E-3</v>
      </c>
      <c r="P900">
        <v>0</v>
      </c>
      <c r="Q900">
        <f t="shared" si="374"/>
        <v>0</v>
      </c>
      <c r="R900">
        <v>0</v>
      </c>
      <c r="S900">
        <f t="shared" si="365"/>
        <v>0</v>
      </c>
      <c r="T900">
        <f t="shared" si="375"/>
        <v>0</v>
      </c>
      <c r="U900">
        <f t="shared" si="366"/>
        <v>1.0623462871098971E-2</v>
      </c>
      <c r="V900">
        <f t="shared" si="376"/>
        <v>0.84441310922369939</v>
      </c>
      <c r="W900">
        <f t="shared" si="367"/>
        <v>5.9173093241604077E-3</v>
      </c>
      <c r="X900">
        <f t="shared" si="377"/>
        <v>0.94160359434525431</v>
      </c>
      <c r="Y900">
        <v>1</v>
      </c>
      <c r="Z900">
        <f>Y900*'MRIP Selectivity'!$N$35</f>
        <v>6.2965941758702333E-3</v>
      </c>
      <c r="AA900">
        <f>Y900*'MRIP Selectivity'!$O$35</f>
        <v>6.2842892271189965E-3</v>
      </c>
      <c r="AB900">
        <f>Y900*'MRIP Selectivity'!$P$35</f>
        <v>9.0321712954188795E-4</v>
      </c>
      <c r="AC900">
        <v>0.74741255597723821</v>
      </c>
      <c r="AD900">
        <v>0.94160359434525442</v>
      </c>
      <c r="AE900">
        <v>1.3432654004296583</v>
      </c>
      <c r="AF900">
        <f t="shared" si="378"/>
        <v>4.7061535469385633E-3</v>
      </c>
      <c r="AG900">
        <f t="shared" si="379"/>
        <v>5.9173093241604077E-3</v>
      </c>
      <c r="AH900">
        <f t="shared" si="380"/>
        <v>1.2132603191890106E-3</v>
      </c>
      <c r="AI900">
        <f t="shared" si="381"/>
        <v>1.3484100532531117E-2</v>
      </c>
      <c r="AJ900">
        <f t="shared" si="382"/>
        <v>1.1836723190287982E-2</v>
      </c>
      <c r="AK900">
        <f t="shared" si="383"/>
        <v>7.1875063566608846E-3</v>
      </c>
      <c r="AL900">
        <f t="shared" si="384"/>
        <v>7.1305696433494187E-3</v>
      </c>
      <c r="AM900">
        <f t="shared" si="385"/>
        <v>1.0623462871098971E-2</v>
      </c>
      <c r="AN900">
        <f t="shared" si="386"/>
        <v>5.9173093241604077E-3</v>
      </c>
      <c r="AO900">
        <v>0</v>
      </c>
      <c r="AP900">
        <f t="shared" si="387"/>
        <v>1.258088340298923E-2</v>
      </c>
      <c r="AQ900">
        <f t="shared" si="388"/>
        <v>6.2842892271189965E-3</v>
      </c>
      <c r="AR900">
        <v>1</v>
      </c>
      <c r="AS900">
        <f>AR900*'MRIP Selectivity'!$N$35</f>
        <v>6.2965941758702333E-3</v>
      </c>
      <c r="AT900">
        <f>AR900*'MRIP Selectivity'!$O$35</f>
        <v>6.2842892271189965E-3</v>
      </c>
      <c r="AU900">
        <f>AR900*'MRIP Selectivity'!$P$35</f>
        <v>9.0321712954188795E-4</v>
      </c>
      <c r="AV900">
        <v>2</v>
      </c>
      <c r="AW900">
        <f t="shared" si="389"/>
        <v>10</v>
      </c>
      <c r="AX900">
        <f t="shared" si="368"/>
        <v>0</v>
      </c>
      <c r="AY900">
        <f t="shared" si="369"/>
        <v>0</v>
      </c>
      <c r="AZ900">
        <f t="shared" si="370"/>
        <v>0</v>
      </c>
      <c r="BA900">
        <v>203.90573997999999</v>
      </c>
      <c r="BB900">
        <v>203.90573997999999</v>
      </c>
    </row>
    <row r="901" spans="1:54" x14ac:dyDescent="0.25">
      <c r="A901" t="s">
        <v>836</v>
      </c>
      <c r="B901" t="s">
        <v>3</v>
      </c>
      <c r="C901">
        <v>2013</v>
      </c>
      <c r="D901">
        <v>5</v>
      </c>
      <c r="E901">
        <v>10</v>
      </c>
      <c r="F901" t="s">
        <v>1843</v>
      </c>
      <c r="G901" t="s">
        <v>1769</v>
      </c>
      <c r="H901" t="s">
        <v>1840</v>
      </c>
      <c r="I901" t="s">
        <v>1812</v>
      </c>
      <c r="J901" t="s">
        <v>1813</v>
      </c>
      <c r="K901" t="str">
        <f t="shared" si="371"/>
        <v>Inshore</v>
      </c>
      <c r="L901">
        <v>0</v>
      </c>
      <c r="M901">
        <f t="shared" si="364"/>
        <v>0</v>
      </c>
      <c r="N901">
        <f t="shared" si="372"/>
        <v>2.516176680597846E-2</v>
      </c>
      <c r="O901">
        <f t="shared" si="373"/>
        <v>1.2568578454237993E-2</v>
      </c>
      <c r="P901">
        <v>0</v>
      </c>
      <c r="Q901">
        <f t="shared" si="374"/>
        <v>0</v>
      </c>
      <c r="R901">
        <v>0</v>
      </c>
      <c r="S901">
        <f t="shared" si="365"/>
        <v>0</v>
      </c>
      <c r="T901">
        <f t="shared" si="375"/>
        <v>0</v>
      </c>
      <c r="U901">
        <f t="shared" si="366"/>
        <v>2.1246925742197942E-2</v>
      </c>
      <c r="V901">
        <f t="shared" si="376"/>
        <v>0.84441310922369939</v>
      </c>
      <c r="W901">
        <f t="shared" si="367"/>
        <v>1.1834618648320815E-2</v>
      </c>
      <c r="X901">
        <f t="shared" si="377"/>
        <v>0.94160359434525431</v>
      </c>
      <c r="Y901">
        <v>2</v>
      </c>
      <c r="Z901">
        <f>Y901*'MRIP Selectivity'!$N$35</f>
        <v>1.2593188351740467E-2</v>
      </c>
      <c r="AA901">
        <f>Y901*'MRIP Selectivity'!$O$35</f>
        <v>1.2568578454237993E-2</v>
      </c>
      <c r="AB901">
        <f>Y901*'MRIP Selectivity'!$P$35</f>
        <v>1.8064342590837759E-3</v>
      </c>
      <c r="AC901">
        <v>0.74741255597723821</v>
      </c>
      <c r="AD901">
        <v>0.94160359434525442</v>
      </c>
      <c r="AE901">
        <v>1.3432654004296583</v>
      </c>
      <c r="AF901">
        <f t="shared" si="378"/>
        <v>9.4123070938771265E-3</v>
      </c>
      <c r="AG901">
        <f t="shared" si="379"/>
        <v>1.1834618648320815E-2</v>
      </c>
      <c r="AH901">
        <f t="shared" si="380"/>
        <v>2.4265206383780212E-3</v>
      </c>
      <c r="AI901">
        <f t="shared" si="381"/>
        <v>2.6968201065062234E-2</v>
      </c>
      <c r="AJ901">
        <f t="shared" si="382"/>
        <v>2.3673446380575964E-2</v>
      </c>
      <c r="AK901">
        <f t="shared" si="383"/>
        <v>1.4375012713321769E-2</v>
      </c>
      <c r="AL901">
        <f t="shared" si="384"/>
        <v>1.4261139286698837E-2</v>
      </c>
      <c r="AM901">
        <f t="shared" si="385"/>
        <v>2.1246925742197942E-2</v>
      </c>
      <c r="AN901">
        <f t="shared" si="386"/>
        <v>1.1834618648320815E-2</v>
      </c>
      <c r="AO901">
        <v>0</v>
      </c>
      <c r="AP901">
        <f t="shared" si="387"/>
        <v>2.516176680597846E-2</v>
      </c>
      <c r="AQ901">
        <f t="shared" si="388"/>
        <v>1.2568578454237993E-2</v>
      </c>
      <c r="AR901">
        <v>2</v>
      </c>
      <c r="AS901">
        <f>AR901*'MRIP Selectivity'!$N$35</f>
        <v>1.2593188351740467E-2</v>
      </c>
      <c r="AT901">
        <f>AR901*'MRIP Selectivity'!$O$35</f>
        <v>1.2568578454237993E-2</v>
      </c>
      <c r="AU901">
        <f>AR901*'MRIP Selectivity'!$P$35</f>
        <v>1.8064342590837759E-3</v>
      </c>
      <c r="AV901">
        <v>4</v>
      </c>
      <c r="AW901">
        <f t="shared" si="389"/>
        <v>20</v>
      </c>
      <c r="AX901">
        <f t="shared" si="368"/>
        <v>0</v>
      </c>
      <c r="AY901">
        <f t="shared" si="369"/>
        <v>0</v>
      </c>
      <c r="AZ901">
        <f t="shared" si="370"/>
        <v>0</v>
      </c>
      <c r="BA901">
        <v>203.90573997999999</v>
      </c>
      <c r="BB901">
        <v>203.90573997999999</v>
      </c>
    </row>
    <row r="902" spans="1:54" x14ac:dyDescent="0.25">
      <c r="A902" t="s">
        <v>837</v>
      </c>
      <c r="B902" t="s">
        <v>3</v>
      </c>
      <c r="C902">
        <v>2013</v>
      </c>
      <c r="D902">
        <v>6</v>
      </c>
      <c r="E902">
        <v>11</v>
      </c>
      <c r="F902" t="s">
        <v>1848</v>
      </c>
      <c r="G902" t="s">
        <v>1769</v>
      </c>
      <c r="H902" t="s">
        <v>1811</v>
      </c>
      <c r="I902" t="s">
        <v>1812</v>
      </c>
      <c r="J902" t="s">
        <v>1813</v>
      </c>
      <c r="K902" t="str">
        <f t="shared" si="371"/>
        <v>Inshore</v>
      </c>
      <c r="L902">
        <v>0</v>
      </c>
      <c r="M902">
        <f t="shared" si="364"/>
        <v>0</v>
      </c>
      <c r="N902">
        <f t="shared" si="372"/>
        <v>2.516176680597846E-2</v>
      </c>
      <c r="O902">
        <f t="shared" si="373"/>
        <v>1.2568578454237993E-2</v>
      </c>
      <c r="P902">
        <v>0</v>
      </c>
      <c r="Q902">
        <f t="shared" si="374"/>
        <v>0</v>
      </c>
      <c r="R902">
        <v>0</v>
      </c>
      <c r="S902">
        <f t="shared" si="365"/>
        <v>0</v>
      </c>
      <c r="T902">
        <f t="shared" si="375"/>
        <v>0</v>
      </c>
      <c r="U902">
        <f t="shared" si="366"/>
        <v>2.1246925742197942E-2</v>
      </c>
      <c r="V902">
        <f t="shared" si="376"/>
        <v>0.84441310922369939</v>
      </c>
      <c r="W902">
        <f t="shared" si="367"/>
        <v>1.1834618648320815E-2</v>
      </c>
      <c r="X902">
        <f t="shared" si="377"/>
        <v>0.94160359434525431</v>
      </c>
      <c r="Y902">
        <v>2</v>
      </c>
      <c r="Z902">
        <f>Y902*'MRIP Selectivity'!$N$35</f>
        <v>1.2593188351740467E-2</v>
      </c>
      <c r="AA902">
        <f>Y902*'MRIP Selectivity'!$O$35</f>
        <v>1.2568578454237993E-2</v>
      </c>
      <c r="AB902">
        <f>Y902*'MRIP Selectivity'!$P$35</f>
        <v>1.8064342590837759E-3</v>
      </c>
      <c r="AC902">
        <v>0.74741255597723821</v>
      </c>
      <c r="AD902">
        <v>0.94160359434525442</v>
      </c>
      <c r="AE902">
        <v>1.3432654004296583</v>
      </c>
      <c r="AF902">
        <f t="shared" si="378"/>
        <v>9.4123070938771265E-3</v>
      </c>
      <c r="AG902">
        <f t="shared" si="379"/>
        <v>1.1834618648320815E-2</v>
      </c>
      <c r="AH902">
        <f t="shared" si="380"/>
        <v>2.4265206383780212E-3</v>
      </c>
      <c r="AI902">
        <f t="shared" si="381"/>
        <v>2.6968201065062234E-2</v>
      </c>
      <c r="AJ902">
        <f t="shared" si="382"/>
        <v>2.3673446380575964E-2</v>
      </c>
      <c r="AK902">
        <f t="shared" si="383"/>
        <v>1.4375012713321769E-2</v>
      </c>
      <c r="AL902">
        <f t="shared" si="384"/>
        <v>1.4261139286698837E-2</v>
      </c>
      <c r="AM902">
        <f t="shared" si="385"/>
        <v>2.1246925742197942E-2</v>
      </c>
      <c r="AN902">
        <f t="shared" si="386"/>
        <v>1.1834618648320815E-2</v>
      </c>
      <c r="AO902">
        <v>0</v>
      </c>
      <c r="AP902">
        <f t="shared" si="387"/>
        <v>2.516176680597846E-2</v>
      </c>
      <c r="AQ902">
        <f t="shared" si="388"/>
        <v>1.2568578454237993E-2</v>
      </c>
      <c r="AR902">
        <v>2</v>
      </c>
      <c r="AS902">
        <f>AR902*'MRIP Selectivity'!$N$35</f>
        <v>1.2593188351740467E-2</v>
      </c>
      <c r="AT902">
        <f>AR902*'MRIP Selectivity'!$O$35</f>
        <v>1.2568578454237993E-2</v>
      </c>
      <c r="AU902">
        <f>AR902*'MRIP Selectivity'!$P$35</f>
        <v>1.8064342590837759E-3</v>
      </c>
      <c r="AV902">
        <v>2</v>
      </c>
      <c r="AW902">
        <f t="shared" si="389"/>
        <v>10</v>
      </c>
      <c r="AX902">
        <f t="shared" si="368"/>
        <v>0</v>
      </c>
      <c r="AY902">
        <f t="shared" si="369"/>
        <v>0</v>
      </c>
      <c r="AZ902">
        <f t="shared" si="370"/>
        <v>0</v>
      </c>
      <c r="BA902">
        <v>101.80259583</v>
      </c>
      <c r="BB902">
        <v>101.80259583</v>
      </c>
    </row>
    <row r="903" spans="1:54" x14ac:dyDescent="0.25">
      <c r="A903" t="s">
        <v>838</v>
      </c>
      <c r="B903" t="s">
        <v>3</v>
      </c>
      <c r="C903">
        <v>2013</v>
      </c>
      <c r="D903">
        <v>6</v>
      </c>
      <c r="E903">
        <v>11</v>
      </c>
      <c r="F903" t="s">
        <v>1848</v>
      </c>
      <c r="G903" t="s">
        <v>1769</v>
      </c>
      <c r="H903" t="s">
        <v>1811</v>
      </c>
      <c r="I903" t="s">
        <v>1812</v>
      </c>
      <c r="J903" t="s">
        <v>1813</v>
      </c>
      <c r="K903" t="str">
        <f t="shared" si="371"/>
        <v>Inshore</v>
      </c>
      <c r="L903">
        <v>0</v>
      </c>
      <c r="M903">
        <f t="shared" si="364"/>
        <v>0</v>
      </c>
      <c r="N903">
        <f t="shared" si="372"/>
        <v>0.30194120167174154</v>
      </c>
      <c r="O903">
        <f t="shared" si="373"/>
        <v>0.15082294145085592</v>
      </c>
      <c r="P903">
        <v>0</v>
      </c>
      <c r="Q903">
        <f t="shared" si="374"/>
        <v>0</v>
      </c>
      <c r="R903">
        <v>0</v>
      </c>
      <c r="S903">
        <f t="shared" si="365"/>
        <v>0</v>
      </c>
      <c r="T903">
        <f t="shared" si="375"/>
        <v>0</v>
      </c>
      <c r="U903">
        <f t="shared" si="366"/>
        <v>0.2549631089063753</v>
      </c>
      <c r="V903">
        <f t="shared" si="376"/>
        <v>0.84441310922369928</v>
      </c>
      <c r="W903">
        <f t="shared" si="367"/>
        <v>0.1420154237798498</v>
      </c>
      <c r="X903">
        <f t="shared" si="377"/>
        <v>0.94160359434525442</v>
      </c>
      <c r="Y903">
        <v>24</v>
      </c>
      <c r="Z903">
        <f>Y903*'MRIP Selectivity'!$N$35</f>
        <v>0.15111826022088559</v>
      </c>
      <c r="AA903">
        <f>Y903*'MRIP Selectivity'!$O$35</f>
        <v>0.15082294145085592</v>
      </c>
      <c r="AB903">
        <f>Y903*'MRIP Selectivity'!$P$35</f>
        <v>2.167721110900531E-2</v>
      </c>
      <c r="AC903">
        <v>0.74741255597723821</v>
      </c>
      <c r="AD903">
        <v>0.94160359434525442</v>
      </c>
      <c r="AE903">
        <v>1.3432654004296583</v>
      </c>
      <c r="AF903">
        <f t="shared" si="378"/>
        <v>0.1129476851265255</v>
      </c>
      <c r="AG903">
        <f t="shared" si="379"/>
        <v>0.1420154237798498</v>
      </c>
      <c r="AH903">
        <f t="shared" si="380"/>
        <v>2.9118247660536254E-2</v>
      </c>
      <c r="AI903">
        <f t="shared" si="381"/>
        <v>0.32361841278074688</v>
      </c>
      <c r="AJ903">
        <f t="shared" si="382"/>
        <v>0.28408135656691158</v>
      </c>
      <c r="AK903">
        <f t="shared" si="383"/>
        <v>0.17250015255986123</v>
      </c>
      <c r="AL903">
        <f t="shared" si="384"/>
        <v>0.17113367144038605</v>
      </c>
      <c r="AM903">
        <f t="shared" si="385"/>
        <v>0.2549631089063753</v>
      </c>
      <c r="AN903">
        <f t="shared" si="386"/>
        <v>0.1420154237798498</v>
      </c>
      <c r="AO903">
        <v>0</v>
      </c>
      <c r="AP903">
        <f t="shared" si="387"/>
        <v>0.30194120167174154</v>
      </c>
      <c r="AQ903">
        <f t="shared" si="388"/>
        <v>0.15082294145085592</v>
      </c>
      <c r="AR903">
        <v>24</v>
      </c>
      <c r="AS903">
        <f>AR903*'MRIP Selectivity'!$N$35</f>
        <v>0.15111826022088559</v>
      </c>
      <c r="AT903">
        <f>AR903*'MRIP Selectivity'!$O$35</f>
        <v>0.15082294145085592</v>
      </c>
      <c r="AU903">
        <f>AR903*'MRIP Selectivity'!$P$35</f>
        <v>2.167721110900531E-2</v>
      </c>
      <c r="AV903">
        <v>10</v>
      </c>
      <c r="AW903">
        <f t="shared" si="389"/>
        <v>50</v>
      </c>
      <c r="AX903">
        <f t="shared" si="368"/>
        <v>0</v>
      </c>
      <c r="AY903">
        <f t="shared" si="369"/>
        <v>0</v>
      </c>
      <c r="AZ903">
        <f t="shared" si="370"/>
        <v>0</v>
      </c>
      <c r="BA903">
        <v>227.42129262</v>
      </c>
      <c r="BB903">
        <v>227.42129262</v>
      </c>
    </row>
    <row r="904" spans="1:54" x14ac:dyDescent="0.25">
      <c r="A904" t="s">
        <v>839</v>
      </c>
      <c r="B904" t="s">
        <v>3</v>
      </c>
      <c r="C904">
        <v>2013</v>
      </c>
      <c r="D904">
        <v>6</v>
      </c>
      <c r="E904">
        <v>11</v>
      </c>
      <c r="F904" t="s">
        <v>1848</v>
      </c>
      <c r="G904" t="s">
        <v>1769</v>
      </c>
      <c r="H904" t="s">
        <v>1811</v>
      </c>
      <c r="I904" t="s">
        <v>1812</v>
      </c>
      <c r="J904" t="s">
        <v>1813</v>
      </c>
      <c r="K904" t="str">
        <f t="shared" si="371"/>
        <v>Inshore</v>
      </c>
      <c r="L904">
        <v>0</v>
      </c>
      <c r="M904">
        <f t="shared" si="364"/>
        <v>0</v>
      </c>
      <c r="N904">
        <f t="shared" si="372"/>
        <v>0.37742650208967687</v>
      </c>
      <c r="O904">
        <f t="shared" si="373"/>
        <v>0.18852867681356988</v>
      </c>
      <c r="P904">
        <v>0</v>
      </c>
      <c r="Q904">
        <f t="shared" si="374"/>
        <v>0</v>
      </c>
      <c r="R904">
        <v>0</v>
      </c>
      <c r="S904">
        <f t="shared" si="365"/>
        <v>0</v>
      </c>
      <c r="T904">
        <f t="shared" si="375"/>
        <v>0</v>
      </c>
      <c r="U904">
        <f t="shared" si="366"/>
        <v>0.31870388613296913</v>
      </c>
      <c r="V904">
        <f t="shared" si="376"/>
        <v>0.84441310922369939</v>
      </c>
      <c r="W904">
        <f t="shared" si="367"/>
        <v>0.17751927972481224</v>
      </c>
      <c r="X904">
        <f t="shared" si="377"/>
        <v>0.94160359434525442</v>
      </c>
      <c r="Y904">
        <v>30</v>
      </c>
      <c r="Z904">
        <f>Y904*'MRIP Selectivity'!$N$35</f>
        <v>0.18889782527610699</v>
      </c>
      <c r="AA904">
        <f>Y904*'MRIP Selectivity'!$O$35</f>
        <v>0.18852867681356988</v>
      </c>
      <c r="AB904">
        <f>Y904*'MRIP Selectivity'!$P$35</f>
        <v>2.709651388625664E-2</v>
      </c>
      <c r="AC904">
        <v>0.74741255597723821</v>
      </c>
      <c r="AD904">
        <v>0.94160359434525442</v>
      </c>
      <c r="AE904">
        <v>1.3432654004296583</v>
      </c>
      <c r="AF904">
        <f t="shared" si="378"/>
        <v>0.14118460640815689</v>
      </c>
      <c r="AG904">
        <f t="shared" si="379"/>
        <v>0.17751927972481224</v>
      </c>
      <c r="AH904">
        <f t="shared" si="380"/>
        <v>3.639780957567032E-2</v>
      </c>
      <c r="AI904">
        <f t="shared" si="381"/>
        <v>0.40452301597593354</v>
      </c>
      <c r="AJ904">
        <f t="shared" si="382"/>
        <v>0.35510169570863948</v>
      </c>
      <c r="AK904">
        <f t="shared" si="383"/>
        <v>0.21562519069982652</v>
      </c>
      <c r="AL904">
        <f t="shared" si="384"/>
        <v>0.21391708930048256</v>
      </c>
      <c r="AM904">
        <f t="shared" si="385"/>
        <v>0.31870388613296913</v>
      </c>
      <c r="AN904">
        <f t="shared" si="386"/>
        <v>0.17751927972481224</v>
      </c>
      <c r="AO904">
        <v>0</v>
      </c>
      <c r="AP904">
        <f t="shared" si="387"/>
        <v>0.37742650208967687</v>
      </c>
      <c r="AQ904">
        <f t="shared" si="388"/>
        <v>0.18852867681356988</v>
      </c>
      <c r="AR904">
        <v>30</v>
      </c>
      <c r="AS904">
        <f>AR904*'MRIP Selectivity'!$N$35</f>
        <v>0.18889782527610699</v>
      </c>
      <c r="AT904">
        <f>AR904*'MRIP Selectivity'!$O$35</f>
        <v>0.18852867681356988</v>
      </c>
      <c r="AU904">
        <f>AR904*'MRIP Selectivity'!$P$35</f>
        <v>2.709651388625664E-2</v>
      </c>
      <c r="AV904">
        <v>9</v>
      </c>
      <c r="AW904">
        <f t="shared" si="389"/>
        <v>45</v>
      </c>
      <c r="AX904">
        <f t="shared" si="368"/>
        <v>0</v>
      </c>
      <c r="AY904">
        <f t="shared" si="369"/>
        <v>0</v>
      </c>
      <c r="AZ904">
        <f t="shared" si="370"/>
        <v>0</v>
      </c>
      <c r="BA904">
        <v>101.80259583000002</v>
      </c>
      <c r="BB904">
        <v>101.80259583000002</v>
      </c>
    </row>
    <row r="905" spans="1:54" x14ac:dyDescent="0.25">
      <c r="A905" t="s">
        <v>840</v>
      </c>
      <c r="B905" t="s">
        <v>3</v>
      </c>
      <c r="C905">
        <v>2013</v>
      </c>
      <c r="D905">
        <v>6</v>
      </c>
      <c r="E905">
        <v>11</v>
      </c>
      <c r="F905" t="s">
        <v>1848</v>
      </c>
      <c r="G905" t="s">
        <v>1769</v>
      </c>
      <c r="H905" t="s">
        <v>1811</v>
      </c>
      <c r="I905" t="s">
        <v>1812</v>
      </c>
      <c r="J905" t="s">
        <v>1813</v>
      </c>
      <c r="K905" t="str">
        <f t="shared" si="371"/>
        <v>Inshore</v>
      </c>
      <c r="L905">
        <v>0</v>
      </c>
      <c r="M905">
        <f t="shared" si="364"/>
        <v>0</v>
      </c>
      <c r="N905">
        <f t="shared" si="372"/>
        <v>7.5485300417935386E-2</v>
      </c>
      <c r="O905">
        <f t="shared" si="373"/>
        <v>3.7705735362713981E-2</v>
      </c>
      <c r="P905">
        <v>0</v>
      </c>
      <c r="Q905">
        <f t="shared" si="374"/>
        <v>0</v>
      </c>
      <c r="R905">
        <v>0</v>
      </c>
      <c r="S905">
        <f t="shared" si="365"/>
        <v>0</v>
      </c>
      <c r="T905">
        <f t="shared" si="375"/>
        <v>0</v>
      </c>
      <c r="U905">
        <f t="shared" si="366"/>
        <v>6.3740777226593825E-2</v>
      </c>
      <c r="V905">
        <f t="shared" si="376"/>
        <v>0.84441310922369928</v>
      </c>
      <c r="W905">
        <f t="shared" si="367"/>
        <v>3.5503855944962449E-2</v>
      </c>
      <c r="X905">
        <f t="shared" si="377"/>
        <v>0.94160359434525442</v>
      </c>
      <c r="Y905">
        <v>6</v>
      </c>
      <c r="Z905">
        <f>Y905*'MRIP Selectivity'!$N$35</f>
        <v>3.7779565055221398E-2</v>
      </c>
      <c r="AA905">
        <f>Y905*'MRIP Selectivity'!$O$35</f>
        <v>3.7705735362713981E-2</v>
      </c>
      <c r="AB905">
        <f>Y905*'MRIP Selectivity'!$P$35</f>
        <v>5.4193027772513275E-3</v>
      </c>
      <c r="AC905">
        <v>0.74741255597723821</v>
      </c>
      <c r="AD905">
        <v>0.94160359434525442</v>
      </c>
      <c r="AE905">
        <v>1.3432654004296583</v>
      </c>
      <c r="AF905">
        <f t="shared" si="378"/>
        <v>2.8236921281631376E-2</v>
      </c>
      <c r="AG905">
        <f t="shared" si="379"/>
        <v>3.5503855944962449E-2</v>
      </c>
      <c r="AH905">
        <f t="shared" si="380"/>
        <v>7.2795619151340635E-3</v>
      </c>
      <c r="AI905">
        <f t="shared" si="381"/>
        <v>8.0904603195186719E-2</v>
      </c>
      <c r="AJ905">
        <f t="shared" si="382"/>
        <v>7.1020339141727895E-2</v>
      </c>
      <c r="AK905">
        <f t="shared" si="383"/>
        <v>4.3125038139965308E-2</v>
      </c>
      <c r="AL905">
        <f t="shared" si="384"/>
        <v>4.2783417860096512E-2</v>
      </c>
      <c r="AM905">
        <f t="shared" si="385"/>
        <v>6.3740777226593825E-2</v>
      </c>
      <c r="AN905">
        <f t="shared" si="386"/>
        <v>3.5503855944962449E-2</v>
      </c>
      <c r="AO905">
        <v>0</v>
      </c>
      <c r="AP905">
        <f t="shared" si="387"/>
        <v>7.5485300417935386E-2</v>
      </c>
      <c r="AQ905">
        <f t="shared" si="388"/>
        <v>3.7705735362713981E-2</v>
      </c>
      <c r="AR905">
        <v>6</v>
      </c>
      <c r="AS905">
        <f>AR905*'MRIP Selectivity'!$N$35</f>
        <v>3.7779565055221398E-2</v>
      </c>
      <c r="AT905">
        <f>AR905*'MRIP Selectivity'!$O$35</f>
        <v>3.7705735362713981E-2</v>
      </c>
      <c r="AU905">
        <f>AR905*'MRIP Selectivity'!$P$35</f>
        <v>5.4193027772513275E-3</v>
      </c>
      <c r="AV905">
        <v>4</v>
      </c>
      <c r="AW905">
        <f t="shared" si="389"/>
        <v>20</v>
      </c>
      <c r="AX905">
        <f t="shared" si="368"/>
        <v>0</v>
      </c>
      <c r="AY905">
        <f t="shared" si="369"/>
        <v>0</v>
      </c>
      <c r="AZ905">
        <f t="shared" si="370"/>
        <v>0</v>
      </c>
      <c r="BA905">
        <v>101.80259583</v>
      </c>
      <c r="BB905">
        <v>101.80259583</v>
      </c>
    </row>
    <row r="906" spans="1:54" x14ac:dyDescent="0.25">
      <c r="A906" t="s">
        <v>841</v>
      </c>
      <c r="B906" t="s">
        <v>3</v>
      </c>
      <c r="C906">
        <v>2013</v>
      </c>
      <c r="D906">
        <v>6</v>
      </c>
      <c r="E906">
        <v>11</v>
      </c>
      <c r="F906" t="s">
        <v>1848</v>
      </c>
      <c r="G906" t="s">
        <v>1769</v>
      </c>
      <c r="H906" t="s">
        <v>1811</v>
      </c>
      <c r="I906" t="s">
        <v>1812</v>
      </c>
      <c r="J906" t="s">
        <v>1813</v>
      </c>
      <c r="K906" t="str">
        <f t="shared" si="371"/>
        <v>Inshore</v>
      </c>
      <c r="L906">
        <v>0</v>
      </c>
      <c r="M906">
        <f t="shared" si="364"/>
        <v>0</v>
      </c>
      <c r="N906">
        <f t="shared" si="372"/>
        <v>7.5485300417935386E-2</v>
      </c>
      <c r="O906">
        <f t="shared" si="373"/>
        <v>3.7705735362713981E-2</v>
      </c>
      <c r="P906">
        <v>0</v>
      </c>
      <c r="Q906">
        <f t="shared" si="374"/>
        <v>0</v>
      </c>
      <c r="R906">
        <v>0</v>
      </c>
      <c r="S906">
        <f t="shared" si="365"/>
        <v>0</v>
      </c>
      <c r="T906">
        <f t="shared" si="375"/>
        <v>0</v>
      </c>
      <c r="U906">
        <f t="shared" si="366"/>
        <v>6.3740777226593825E-2</v>
      </c>
      <c r="V906">
        <f t="shared" si="376"/>
        <v>0.84441310922369928</v>
      </c>
      <c r="W906">
        <f t="shared" si="367"/>
        <v>3.5503855944962449E-2</v>
      </c>
      <c r="X906">
        <f t="shared" si="377"/>
        <v>0.94160359434525442</v>
      </c>
      <c r="Y906">
        <v>6</v>
      </c>
      <c r="Z906">
        <f>Y906*'MRIP Selectivity'!$N$35</f>
        <v>3.7779565055221398E-2</v>
      </c>
      <c r="AA906">
        <f>Y906*'MRIP Selectivity'!$O$35</f>
        <v>3.7705735362713981E-2</v>
      </c>
      <c r="AB906">
        <f>Y906*'MRIP Selectivity'!$P$35</f>
        <v>5.4193027772513275E-3</v>
      </c>
      <c r="AC906">
        <v>0.74741255597723821</v>
      </c>
      <c r="AD906">
        <v>0.94160359434525442</v>
      </c>
      <c r="AE906">
        <v>1.3432654004296583</v>
      </c>
      <c r="AF906">
        <f t="shared" si="378"/>
        <v>2.8236921281631376E-2</v>
      </c>
      <c r="AG906">
        <f t="shared" si="379"/>
        <v>3.5503855944962449E-2</v>
      </c>
      <c r="AH906">
        <f t="shared" si="380"/>
        <v>7.2795619151340635E-3</v>
      </c>
      <c r="AI906">
        <f t="shared" si="381"/>
        <v>8.0904603195186719E-2</v>
      </c>
      <c r="AJ906">
        <f t="shared" si="382"/>
        <v>7.1020339141727895E-2</v>
      </c>
      <c r="AK906">
        <f t="shared" si="383"/>
        <v>4.3125038139965308E-2</v>
      </c>
      <c r="AL906">
        <f t="shared" si="384"/>
        <v>4.2783417860096512E-2</v>
      </c>
      <c r="AM906">
        <f t="shared" si="385"/>
        <v>6.3740777226593825E-2</v>
      </c>
      <c r="AN906">
        <f t="shared" si="386"/>
        <v>3.5503855944962449E-2</v>
      </c>
      <c r="AO906">
        <v>0</v>
      </c>
      <c r="AP906">
        <f t="shared" si="387"/>
        <v>7.5485300417935386E-2</v>
      </c>
      <c r="AQ906">
        <f t="shared" si="388"/>
        <v>3.7705735362713981E-2</v>
      </c>
      <c r="AR906">
        <v>6</v>
      </c>
      <c r="AS906">
        <f>AR906*'MRIP Selectivity'!$N$35</f>
        <v>3.7779565055221398E-2</v>
      </c>
      <c r="AT906">
        <f>AR906*'MRIP Selectivity'!$O$35</f>
        <v>3.7705735362713981E-2</v>
      </c>
      <c r="AU906">
        <f>AR906*'MRIP Selectivity'!$P$35</f>
        <v>5.4193027772513275E-3</v>
      </c>
      <c r="AV906">
        <v>4</v>
      </c>
      <c r="AW906">
        <f t="shared" si="389"/>
        <v>20</v>
      </c>
      <c r="AX906">
        <f t="shared" si="368"/>
        <v>0</v>
      </c>
      <c r="AY906">
        <f t="shared" si="369"/>
        <v>0</v>
      </c>
      <c r="AZ906">
        <f t="shared" si="370"/>
        <v>0</v>
      </c>
      <c r="BA906">
        <v>101.80259583</v>
      </c>
      <c r="BB906">
        <v>101.80259583</v>
      </c>
    </row>
    <row r="907" spans="1:54" x14ac:dyDescent="0.25">
      <c r="A907" t="s">
        <v>842</v>
      </c>
      <c r="B907" t="s">
        <v>3</v>
      </c>
      <c r="C907">
        <v>2013</v>
      </c>
      <c r="D907">
        <v>6</v>
      </c>
      <c r="E907">
        <v>11</v>
      </c>
      <c r="F907" t="s">
        <v>1848</v>
      </c>
      <c r="G907" t="s">
        <v>1769</v>
      </c>
      <c r="H907" t="s">
        <v>1811</v>
      </c>
      <c r="I907" t="s">
        <v>1812</v>
      </c>
      <c r="J907" t="s">
        <v>1813</v>
      </c>
      <c r="K907" t="str">
        <f t="shared" si="371"/>
        <v>Inshore</v>
      </c>
      <c r="L907">
        <v>0</v>
      </c>
      <c r="M907">
        <f t="shared" si="364"/>
        <v>0</v>
      </c>
      <c r="N907">
        <f t="shared" si="372"/>
        <v>0.45291180250761226</v>
      </c>
      <c r="O907">
        <f t="shared" si="373"/>
        <v>0.22623441217628387</v>
      </c>
      <c r="P907">
        <v>0</v>
      </c>
      <c r="Q907">
        <f t="shared" si="374"/>
        <v>0</v>
      </c>
      <c r="R907">
        <v>0</v>
      </c>
      <c r="S907">
        <f t="shared" si="365"/>
        <v>0</v>
      </c>
      <c r="T907">
        <f t="shared" si="375"/>
        <v>0</v>
      </c>
      <c r="U907">
        <f t="shared" si="366"/>
        <v>0.38244466335956295</v>
      </c>
      <c r="V907">
        <f t="shared" si="376"/>
        <v>0.84441310922369939</v>
      </c>
      <c r="W907">
        <f t="shared" si="367"/>
        <v>0.21302313566977468</v>
      </c>
      <c r="X907">
        <f t="shared" si="377"/>
        <v>0.94160359434525442</v>
      </c>
      <c r="Y907">
        <v>36</v>
      </c>
      <c r="Z907">
        <f>Y907*'MRIP Selectivity'!$N$35</f>
        <v>0.22667739033132839</v>
      </c>
      <c r="AA907">
        <f>Y907*'MRIP Selectivity'!$O$35</f>
        <v>0.22623441217628387</v>
      </c>
      <c r="AB907">
        <f>Y907*'MRIP Selectivity'!$P$35</f>
        <v>3.2515816663507967E-2</v>
      </c>
      <c r="AC907">
        <v>0.74741255597723821</v>
      </c>
      <c r="AD907">
        <v>0.94160359434525442</v>
      </c>
      <c r="AE907">
        <v>1.3432654004296583</v>
      </c>
      <c r="AF907">
        <f t="shared" si="378"/>
        <v>0.16942152768978824</v>
      </c>
      <c r="AG907">
        <f t="shared" si="379"/>
        <v>0.21302313566977468</v>
      </c>
      <c r="AH907">
        <f t="shared" si="380"/>
        <v>4.3677371490804383E-2</v>
      </c>
      <c r="AI907">
        <f t="shared" si="381"/>
        <v>0.48542761917112021</v>
      </c>
      <c r="AJ907">
        <f t="shared" si="382"/>
        <v>0.42612203485036731</v>
      </c>
      <c r="AK907">
        <f t="shared" si="383"/>
        <v>0.25875022883979182</v>
      </c>
      <c r="AL907">
        <f t="shared" si="384"/>
        <v>0.25670050716057907</v>
      </c>
      <c r="AM907">
        <f t="shared" si="385"/>
        <v>0.38244466335956295</v>
      </c>
      <c r="AN907">
        <f t="shared" si="386"/>
        <v>0.21302313566977468</v>
      </c>
      <c r="AO907">
        <v>0</v>
      </c>
      <c r="AP907">
        <f t="shared" si="387"/>
        <v>0.45291180250761226</v>
      </c>
      <c r="AQ907">
        <f t="shared" si="388"/>
        <v>0.22623441217628387</v>
      </c>
      <c r="AR907">
        <v>36</v>
      </c>
      <c r="AS907">
        <f>AR907*'MRIP Selectivity'!$N$35</f>
        <v>0.22667739033132839</v>
      </c>
      <c r="AT907">
        <f>AR907*'MRIP Selectivity'!$O$35</f>
        <v>0.22623441217628387</v>
      </c>
      <c r="AU907">
        <f>AR907*'MRIP Selectivity'!$P$35</f>
        <v>3.2515816663507967E-2</v>
      </c>
      <c r="AV907">
        <v>12</v>
      </c>
      <c r="AW907">
        <f t="shared" si="389"/>
        <v>60</v>
      </c>
      <c r="AX907">
        <f t="shared" si="368"/>
        <v>0</v>
      </c>
      <c r="AY907">
        <f t="shared" si="369"/>
        <v>0</v>
      </c>
      <c r="AZ907">
        <f t="shared" si="370"/>
        <v>0</v>
      </c>
      <c r="BA907">
        <v>129.71786177999999</v>
      </c>
      <c r="BB907">
        <v>129.71786177999999</v>
      </c>
    </row>
    <row r="908" spans="1:54" x14ac:dyDescent="0.25">
      <c r="A908" t="s">
        <v>843</v>
      </c>
      <c r="B908" t="s">
        <v>3</v>
      </c>
      <c r="C908">
        <v>2013</v>
      </c>
      <c r="D908">
        <v>6</v>
      </c>
      <c r="E908">
        <v>11</v>
      </c>
      <c r="F908" t="s">
        <v>1848</v>
      </c>
      <c r="G908" t="s">
        <v>1769</v>
      </c>
      <c r="H908" t="s">
        <v>1811</v>
      </c>
      <c r="I908" t="s">
        <v>1812</v>
      </c>
      <c r="J908" t="s">
        <v>1813</v>
      </c>
      <c r="K908" t="str">
        <f t="shared" si="371"/>
        <v>Inshore</v>
      </c>
      <c r="L908">
        <v>0</v>
      </c>
      <c r="M908">
        <f t="shared" si="364"/>
        <v>0</v>
      </c>
      <c r="N908">
        <f t="shared" si="372"/>
        <v>3.7742650208967693E-2</v>
      </c>
      <c r="O908">
        <f t="shared" si="373"/>
        <v>1.8852867681356991E-2</v>
      </c>
      <c r="P908">
        <v>0</v>
      </c>
      <c r="Q908">
        <f t="shared" si="374"/>
        <v>0</v>
      </c>
      <c r="R908">
        <v>0</v>
      </c>
      <c r="S908">
        <f t="shared" si="365"/>
        <v>0</v>
      </c>
      <c r="T908">
        <f t="shared" si="375"/>
        <v>0</v>
      </c>
      <c r="U908">
        <f t="shared" si="366"/>
        <v>3.1870388613296913E-2</v>
      </c>
      <c r="V908">
        <f t="shared" si="376"/>
        <v>0.84441310922369928</v>
      </c>
      <c r="W908">
        <f t="shared" si="367"/>
        <v>1.7751927972481225E-2</v>
      </c>
      <c r="X908">
        <f t="shared" si="377"/>
        <v>0.94160359434525442</v>
      </c>
      <c r="Y908">
        <v>3</v>
      </c>
      <c r="Z908">
        <f>Y908*'MRIP Selectivity'!$N$35</f>
        <v>1.8889782527610699E-2</v>
      </c>
      <c r="AA908">
        <f>Y908*'MRIP Selectivity'!$O$35</f>
        <v>1.8852867681356991E-2</v>
      </c>
      <c r="AB908">
        <f>Y908*'MRIP Selectivity'!$P$35</f>
        <v>2.7096513886256638E-3</v>
      </c>
      <c r="AC908">
        <v>0.74741255597723821</v>
      </c>
      <c r="AD908">
        <v>0.94160359434525442</v>
      </c>
      <c r="AE908">
        <v>1.3432654004296583</v>
      </c>
      <c r="AF908">
        <f t="shared" si="378"/>
        <v>1.4118460640815688E-2</v>
      </c>
      <c r="AG908">
        <f t="shared" si="379"/>
        <v>1.7751927972481225E-2</v>
      </c>
      <c r="AH908">
        <f t="shared" si="380"/>
        <v>3.6397809575670318E-3</v>
      </c>
      <c r="AI908">
        <f t="shared" si="381"/>
        <v>4.045230159759336E-2</v>
      </c>
      <c r="AJ908">
        <f t="shared" si="382"/>
        <v>3.5510169570863948E-2</v>
      </c>
      <c r="AK908">
        <f t="shared" si="383"/>
        <v>2.1562519069982654E-2</v>
      </c>
      <c r="AL908">
        <f t="shared" si="384"/>
        <v>2.1391708930048256E-2</v>
      </c>
      <c r="AM908">
        <f t="shared" si="385"/>
        <v>3.1870388613296913E-2</v>
      </c>
      <c r="AN908">
        <f t="shared" si="386"/>
        <v>1.7751927972481225E-2</v>
      </c>
      <c r="AO908">
        <v>0</v>
      </c>
      <c r="AP908">
        <f t="shared" si="387"/>
        <v>3.7742650208967693E-2</v>
      </c>
      <c r="AQ908">
        <f t="shared" si="388"/>
        <v>1.8852867681356991E-2</v>
      </c>
      <c r="AR908">
        <v>3</v>
      </c>
      <c r="AS908">
        <f>AR908*'MRIP Selectivity'!$N$35</f>
        <v>1.8889782527610699E-2</v>
      </c>
      <c r="AT908">
        <f>AR908*'MRIP Selectivity'!$O$35</f>
        <v>1.8852867681356991E-2</v>
      </c>
      <c r="AU908">
        <f>AR908*'MRIP Selectivity'!$P$35</f>
        <v>2.7096513886256638E-3</v>
      </c>
      <c r="AV908">
        <v>9</v>
      </c>
      <c r="AW908">
        <f t="shared" si="389"/>
        <v>45</v>
      </c>
      <c r="AX908">
        <f t="shared" si="368"/>
        <v>0</v>
      </c>
      <c r="AY908">
        <f t="shared" si="369"/>
        <v>0</v>
      </c>
      <c r="AZ908">
        <f t="shared" si="370"/>
        <v>0</v>
      </c>
      <c r="BA908">
        <v>101.80259583000002</v>
      </c>
      <c r="BB908">
        <v>101.80259583000002</v>
      </c>
    </row>
    <row r="909" spans="1:54" x14ac:dyDescent="0.25">
      <c r="A909" t="s">
        <v>844</v>
      </c>
      <c r="B909" t="s">
        <v>3</v>
      </c>
      <c r="C909">
        <v>2013</v>
      </c>
      <c r="D909">
        <v>6</v>
      </c>
      <c r="E909">
        <v>11</v>
      </c>
      <c r="F909" t="s">
        <v>1872</v>
      </c>
      <c r="G909" t="s">
        <v>1769</v>
      </c>
      <c r="H909" t="s">
        <v>1811</v>
      </c>
      <c r="I909" t="s">
        <v>1837</v>
      </c>
      <c r="J909" t="s">
        <v>1819</v>
      </c>
      <c r="K909" t="str">
        <f t="shared" si="371"/>
        <v>Offshore</v>
      </c>
      <c r="L909">
        <v>9.0066033031000003</v>
      </c>
      <c r="M909">
        <f t="shared" si="364"/>
        <v>226.66377151391185</v>
      </c>
      <c r="N909">
        <f t="shared" si="372"/>
        <v>9.0820886035179349</v>
      </c>
      <c r="O909">
        <f t="shared" si="373"/>
        <v>9.0443090384627141</v>
      </c>
      <c r="P909">
        <v>132.10472823622047</v>
      </c>
      <c r="Q909">
        <f t="shared" si="374"/>
        <v>14.667541557065258</v>
      </c>
      <c r="R909">
        <v>15.057589052478992</v>
      </c>
      <c r="S909">
        <f t="shared" si="365"/>
        <v>378.94529265730489</v>
      </c>
      <c r="T909">
        <f t="shared" si="375"/>
        <v>1.6718388215562121</v>
      </c>
      <c r="U909">
        <f t="shared" si="366"/>
        <v>15.121329829705587</v>
      </c>
      <c r="V909">
        <f t="shared" si="376"/>
        <v>1.6649617163884924</v>
      </c>
      <c r="W909">
        <f t="shared" si="367"/>
        <v>15.093092908423955</v>
      </c>
      <c r="X909">
        <f t="shared" si="377"/>
        <v>1.6687944700073374</v>
      </c>
      <c r="Y909">
        <v>6</v>
      </c>
      <c r="Z909">
        <f>Y909*'MRIP Selectivity'!$N$35</f>
        <v>3.7779565055221398E-2</v>
      </c>
      <c r="AA909">
        <f>Y909*'MRIP Selectivity'!$O$35</f>
        <v>3.7705735362713981E-2</v>
      </c>
      <c r="AB909">
        <f>Y909*'MRIP Selectivity'!$P$35</f>
        <v>5.4193027772513275E-3</v>
      </c>
      <c r="AC909">
        <v>0.74741255597723821</v>
      </c>
      <c r="AD909">
        <v>0.94160359434525442</v>
      </c>
      <c r="AE909">
        <v>1.3432654004296583</v>
      </c>
      <c r="AF909">
        <f t="shared" si="378"/>
        <v>2.8236921281631376E-2</v>
      </c>
      <c r="AG909">
        <f t="shared" si="379"/>
        <v>3.5503855944962449E-2</v>
      </c>
      <c r="AH909">
        <f t="shared" si="380"/>
        <v>7.2795619151340635E-3</v>
      </c>
      <c r="AI909">
        <f t="shared" si="381"/>
        <v>8.0904603195186719E-2</v>
      </c>
      <c r="AJ909">
        <f t="shared" si="382"/>
        <v>7.1020339141727895E-2</v>
      </c>
      <c r="AK909">
        <f t="shared" si="383"/>
        <v>4.3125038139965308E-2</v>
      </c>
      <c r="AL909">
        <f t="shared" si="384"/>
        <v>4.2783417860096512E-2</v>
      </c>
      <c r="AM909">
        <f t="shared" si="385"/>
        <v>15.121329829705587</v>
      </c>
      <c r="AN909">
        <f t="shared" si="386"/>
        <v>15.093092908423955</v>
      </c>
      <c r="AO909">
        <v>19</v>
      </c>
      <c r="AP909">
        <f t="shared" si="387"/>
        <v>19.075485300417935</v>
      </c>
      <c r="AQ909">
        <f t="shared" si="388"/>
        <v>19.037705735362714</v>
      </c>
      <c r="AR909">
        <v>6</v>
      </c>
      <c r="AS909">
        <f>AR909*'MRIP Selectivity'!$N$35</f>
        <v>3.7779565055221398E-2</v>
      </c>
      <c r="AT909">
        <f>AR909*'MRIP Selectivity'!$O$35</f>
        <v>3.7705735362713981E-2</v>
      </c>
      <c r="AU909">
        <f>AR909*'MRIP Selectivity'!$P$35</f>
        <v>5.4193027772513275E-3</v>
      </c>
      <c r="AV909">
        <v>8</v>
      </c>
      <c r="AW909">
        <f t="shared" si="389"/>
        <v>40</v>
      </c>
      <c r="AX909">
        <f t="shared" si="368"/>
        <v>0</v>
      </c>
      <c r="AY909">
        <f t="shared" si="369"/>
        <v>0</v>
      </c>
      <c r="AZ909">
        <f t="shared" si="370"/>
        <v>0</v>
      </c>
      <c r="BA909">
        <v>25.166398906000001</v>
      </c>
      <c r="BB909">
        <v>25.166398906000001</v>
      </c>
    </row>
    <row r="910" spans="1:54" x14ac:dyDescent="0.25">
      <c r="A910" t="s">
        <v>845</v>
      </c>
      <c r="B910" t="s">
        <v>3</v>
      </c>
      <c r="C910">
        <v>2014</v>
      </c>
      <c r="D910">
        <v>1</v>
      </c>
      <c r="E910">
        <v>1</v>
      </c>
      <c r="F910" t="s">
        <v>1859</v>
      </c>
      <c r="G910" t="s">
        <v>1769</v>
      </c>
      <c r="H910" t="s">
        <v>1811</v>
      </c>
      <c r="I910" t="s">
        <v>1824</v>
      </c>
      <c r="J910" t="s">
        <v>1813</v>
      </c>
      <c r="K910" t="str">
        <f t="shared" si="371"/>
        <v>Inshore</v>
      </c>
      <c r="L910">
        <v>0</v>
      </c>
      <c r="M910">
        <f t="shared" si="364"/>
        <v>0</v>
      </c>
      <c r="N910">
        <f t="shared" si="372"/>
        <v>2.516176680597846E-2</v>
      </c>
      <c r="O910">
        <f t="shared" si="373"/>
        <v>1.2568578454237993E-2</v>
      </c>
      <c r="P910">
        <v>0</v>
      </c>
      <c r="Q910">
        <f t="shared" si="374"/>
        <v>0</v>
      </c>
      <c r="R910">
        <v>0</v>
      </c>
      <c r="S910">
        <f t="shared" si="365"/>
        <v>0</v>
      </c>
      <c r="T910">
        <f t="shared" si="375"/>
        <v>0</v>
      </c>
      <c r="U910">
        <f t="shared" si="366"/>
        <v>2.1246925742197942E-2</v>
      </c>
      <c r="V910">
        <f t="shared" si="376"/>
        <v>0.84441310922369939</v>
      </c>
      <c r="W910">
        <f t="shared" si="367"/>
        <v>1.1834618648320815E-2</v>
      </c>
      <c r="X910">
        <f t="shared" si="377"/>
        <v>0.94160359434525431</v>
      </c>
      <c r="Y910">
        <v>2</v>
      </c>
      <c r="Z910">
        <f>Y910*'MRIP Selectivity'!$N$35</f>
        <v>1.2593188351740467E-2</v>
      </c>
      <c r="AA910">
        <f>Y910*'MRIP Selectivity'!$O$35</f>
        <v>1.2568578454237993E-2</v>
      </c>
      <c r="AB910">
        <f>Y910*'MRIP Selectivity'!$P$35</f>
        <v>1.8064342590837759E-3</v>
      </c>
      <c r="AC910">
        <v>0.74741255597723821</v>
      </c>
      <c r="AD910">
        <v>0.94160359434525442</v>
      </c>
      <c r="AE910">
        <v>1.3432654004296583</v>
      </c>
      <c r="AF910">
        <f t="shared" si="378"/>
        <v>9.4123070938771265E-3</v>
      </c>
      <c r="AG910">
        <f t="shared" si="379"/>
        <v>1.1834618648320815E-2</v>
      </c>
      <c r="AH910">
        <f t="shared" si="380"/>
        <v>2.4265206383780212E-3</v>
      </c>
      <c r="AI910">
        <f t="shared" si="381"/>
        <v>2.6968201065062234E-2</v>
      </c>
      <c r="AJ910">
        <f t="shared" si="382"/>
        <v>2.3673446380575964E-2</v>
      </c>
      <c r="AK910">
        <f t="shared" si="383"/>
        <v>1.4375012713321769E-2</v>
      </c>
      <c r="AL910">
        <f t="shared" si="384"/>
        <v>1.4261139286698837E-2</v>
      </c>
      <c r="AM910">
        <f t="shared" si="385"/>
        <v>2.1246925742197942E-2</v>
      </c>
      <c r="AN910">
        <f t="shared" si="386"/>
        <v>1.1834618648320815E-2</v>
      </c>
      <c r="AO910">
        <v>0</v>
      </c>
      <c r="AP910">
        <f t="shared" si="387"/>
        <v>2.516176680597846E-2</v>
      </c>
      <c r="AQ910">
        <f t="shared" si="388"/>
        <v>1.2568578454237993E-2</v>
      </c>
      <c r="AR910">
        <v>2</v>
      </c>
      <c r="AS910">
        <f>AR910*'MRIP Selectivity'!$N$35</f>
        <v>1.2593188351740467E-2</v>
      </c>
      <c r="AT910">
        <f>AR910*'MRIP Selectivity'!$O$35</f>
        <v>1.2568578454237993E-2</v>
      </c>
      <c r="AU910">
        <f>AR910*'MRIP Selectivity'!$P$35</f>
        <v>1.8064342590837759E-3</v>
      </c>
      <c r="AV910">
        <v>1</v>
      </c>
      <c r="AW910">
        <f t="shared" si="389"/>
        <v>5</v>
      </c>
      <c r="AX910">
        <f t="shared" si="368"/>
        <v>0</v>
      </c>
      <c r="AY910">
        <f t="shared" si="369"/>
        <v>0</v>
      </c>
      <c r="AZ910">
        <f t="shared" si="370"/>
        <v>0</v>
      </c>
      <c r="BA910">
        <v>2129.4369081999998</v>
      </c>
      <c r="BB910">
        <v>2129.4369081999998</v>
      </c>
    </row>
    <row r="911" spans="1:54" x14ac:dyDescent="0.25">
      <c r="A911" t="s">
        <v>846</v>
      </c>
      <c r="B911" t="s">
        <v>3</v>
      </c>
      <c r="C911">
        <v>2014</v>
      </c>
      <c r="D911">
        <v>3</v>
      </c>
      <c r="E911">
        <v>5</v>
      </c>
      <c r="F911" t="s">
        <v>1850</v>
      </c>
      <c r="G911" t="s">
        <v>1769</v>
      </c>
      <c r="H911" t="s">
        <v>1811</v>
      </c>
      <c r="I911" t="s">
        <v>1824</v>
      </c>
      <c r="J911" t="s">
        <v>1813</v>
      </c>
      <c r="K911" t="str">
        <f t="shared" si="371"/>
        <v>Inshore</v>
      </c>
      <c r="L911">
        <v>0</v>
      </c>
      <c r="M911">
        <f t="shared" si="364"/>
        <v>0</v>
      </c>
      <c r="N911">
        <f t="shared" si="372"/>
        <v>2.516176680597846E-2</v>
      </c>
      <c r="O911">
        <f t="shared" si="373"/>
        <v>1.2568578454237993E-2</v>
      </c>
      <c r="P911">
        <v>0</v>
      </c>
      <c r="Q911">
        <f t="shared" si="374"/>
        <v>0</v>
      </c>
      <c r="R911">
        <v>0</v>
      </c>
      <c r="S911">
        <f t="shared" si="365"/>
        <v>0</v>
      </c>
      <c r="T911">
        <f t="shared" si="375"/>
        <v>0</v>
      </c>
      <c r="U911">
        <f t="shared" si="366"/>
        <v>2.1246925742197942E-2</v>
      </c>
      <c r="V911">
        <f t="shared" si="376"/>
        <v>0.84441310922369939</v>
      </c>
      <c r="W911">
        <f t="shared" si="367"/>
        <v>1.1834618648320815E-2</v>
      </c>
      <c r="X911">
        <f t="shared" si="377"/>
        <v>0.94160359434525431</v>
      </c>
      <c r="Y911">
        <v>2</v>
      </c>
      <c r="Z911">
        <f>Y911*'MRIP Selectivity'!$N$35</f>
        <v>1.2593188351740467E-2</v>
      </c>
      <c r="AA911">
        <f>Y911*'MRIP Selectivity'!$O$35</f>
        <v>1.2568578454237993E-2</v>
      </c>
      <c r="AB911">
        <f>Y911*'MRIP Selectivity'!$P$35</f>
        <v>1.8064342590837759E-3</v>
      </c>
      <c r="AC911">
        <v>0.74741255597723821</v>
      </c>
      <c r="AD911">
        <v>0.94160359434525442</v>
      </c>
      <c r="AE911">
        <v>1.3432654004296583</v>
      </c>
      <c r="AF911">
        <f t="shared" si="378"/>
        <v>9.4123070938771265E-3</v>
      </c>
      <c r="AG911">
        <f t="shared" si="379"/>
        <v>1.1834618648320815E-2</v>
      </c>
      <c r="AH911">
        <f t="shared" si="380"/>
        <v>2.4265206383780212E-3</v>
      </c>
      <c r="AI911">
        <f t="shared" si="381"/>
        <v>2.6968201065062234E-2</v>
      </c>
      <c r="AJ911">
        <f t="shared" si="382"/>
        <v>2.3673446380575964E-2</v>
      </c>
      <c r="AK911">
        <f t="shared" si="383"/>
        <v>1.4375012713321769E-2</v>
      </c>
      <c r="AL911">
        <f t="shared" si="384"/>
        <v>1.4261139286698837E-2</v>
      </c>
      <c r="AM911">
        <f t="shared" si="385"/>
        <v>2.1246925742197942E-2</v>
      </c>
      <c r="AN911">
        <f t="shared" si="386"/>
        <v>1.1834618648320815E-2</v>
      </c>
      <c r="AO911">
        <v>0</v>
      </c>
      <c r="AP911">
        <f t="shared" si="387"/>
        <v>2.516176680597846E-2</v>
      </c>
      <c r="AQ911">
        <f t="shared" si="388"/>
        <v>1.2568578454237993E-2</v>
      </c>
      <c r="AR911">
        <v>2</v>
      </c>
      <c r="AS911">
        <f>AR911*'MRIP Selectivity'!$N$35</f>
        <v>1.2593188351740467E-2</v>
      </c>
      <c r="AT911">
        <f>AR911*'MRIP Selectivity'!$O$35</f>
        <v>1.2568578454237993E-2</v>
      </c>
      <c r="AU911">
        <f>AR911*'MRIP Selectivity'!$P$35</f>
        <v>1.8064342590837759E-3</v>
      </c>
      <c r="AV911">
        <v>1</v>
      </c>
      <c r="AW911">
        <f t="shared" si="389"/>
        <v>5</v>
      </c>
      <c r="AX911">
        <f t="shared" si="368"/>
        <v>0</v>
      </c>
      <c r="AY911">
        <f t="shared" si="369"/>
        <v>0</v>
      </c>
      <c r="AZ911">
        <f t="shared" si="370"/>
        <v>0</v>
      </c>
      <c r="BA911">
        <v>103.26238651</v>
      </c>
      <c r="BB911">
        <v>103.26238651</v>
      </c>
    </row>
    <row r="912" spans="1:54" x14ac:dyDescent="0.25">
      <c r="A912" t="s">
        <v>847</v>
      </c>
      <c r="B912" t="s">
        <v>3</v>
      </c>
      <c r="C912">
        <v>2014</v>
      </c>
      <c r="D912">
        <v>3</v>
      </c>
      <c r="E912">
        <v>5</v>
      </c>
      <c r="F912" t="s">
        <v>1850</v>
      </c>
      <c r="G912" t="s">
        <v>1769</v>
      </c>
      <c r="H912" t="s">
        <v>1811</v>
      </c>
      <c r="I912" t="s">
        <v>1824</v>
      </c>
      <c r="J912" t="s">
        <v>1813</v>
      </c>
      <c r="K912" t="str">
        <f t="shared" si="371"/>
        <v>Inshore</v>
      </c>
      <c r="L912">
        <v>0</v>
      </c>
      <c r="M912">
        <f t="shared" si="364"/>
        <v>0</v>
      </c>
      <c r="N912">
        <f t="shared" si="372"/>
        <v>1.258088340298923E-2</v>
      </c>
      <c r="O912">
        <f t="shared" si="373"/>
        <v>6.2842892271189965E-3</v>
      </c>
      <c r="P912">
        <v>0</v>
      </c>
      <c r="Q912">
        <f t="shared" si="374"/>
        <v>0</v>
      </c>
      <c r="R912">
        <v>0</v>
      </c>
      <c r="S912">
        <f t="shared" si="365"/>
        <v>0</v>
      </c>
      <c r="T912">
        <f t="shared" si="375"/>
        <v>0</v>
      </c>
      <c r="U912">
        <f t="shared" si="366"/>
        <v>1.0623462871098971E-2</v>
      </c>
      <c r="V912">
        <f t="shared" si="376"/>
        <v>0.84441310922369939</v>
      </c>
      <c r="W912">
        <f t="shared" si="367"/>
        <v>5.9173093241604077E-3</v>
      </c>
      <c r="X912">
        <f t="shared" si="377"/>
        <v>0.94160359434525431</v>
      </c>
      <c r="Y912">
        <v>1</v>
      </c>
      <c r="Z912">
        <f>Y912*'MRIP Selectivity'!$N$35</f>
        <v>6.2965941758702333E-3</v>
      </c>
      <c r="AA912">
        <f>Y912*'MRIP Selectivity'!$O$35</f>
        <v>6.2842892271189965E-3</v>
      </c>
      <c r="AB912">
        <f>Y912*'MRIP Selectivity'!$P$35</f>
        <v>9.0321712954188795E-4</v>
      </c>
      <c r="AC912">
        <v>0.74741255597723821</v>
      </c>
      <c r="AD912">
        <v>0.94160359434525442</v>
      </c>
      <c r="AE912">
        <v>1.3432654004296583</v>
      </c>
      <c r="AF912">
        <f t="shared" si="378"/>
        <v>4.7061535469385633E-3</v>
      </c>
      <c r="AG912">
        <f t="shared" si="379"/>
        <v>5.9173093241604077E-3</v>
      </c>
      <c r="AH912">
        <f t="shared" si="380"/>
        <v>1.2132603191890106E-3</v>
      </c>
      <c r="AI912">
        <f t="shared" si="381"/>
        <v>1.3484100532531117E-2</v>
      </c>
      <c r="AJ912">
        <f t="shared" si="382"/>
        <v>1.1836723190287982E-2</v>
      </c>
      <c r="AK912">
        <f t="shared" si="383"/>
        <v>7.1875063566608846E-3</v>
      </c>
      <c r="AL912">
        <f t="shared" si="384"/>
        <v>7.1305696433494187E-3</v>
      </c>
      <c r="AM912">
        <f t="shared" si="385"/>
        <v>1.0623462871098971E-2</v>
      </c>
      <c r="AN912">
        <f t="shared" si="386"/>
        <v>5.9173093241604077E-3</v>
      </c>
      <c r="AO912">
        <v>0</v>
      </c>
      <c r="AP912">
        <f t="shared" si="387"/>
        <v>1.258088340298923E-2</v>
      </c>
      <c r="AQ912">
        <f t="shared" si="388"/>
        <v>6.2842892271189965E-3</v>
      </c>
      <c r="AR912">
        <v>1</v>
      </c>
      <c r="AS912">
        <f>AR912*'MRIP Selectivity'!$N$35</f>
        <v>6.2965941758702333E-3</v>
      </c>
      <c r="AT912">
        <f>AR912*'MRIP Selectivity'!$O$35</f>
        <v>6.2842892271189965E-3</v>
      </c>
      <c r="AU912">
        <f>AR912*'MRIP Selectivity'!$P$35</f>
        <v>9.0321712954188795E-4</v>
      </c>
      <c r="AV912">
        <v>1</v>
      </c>
      <c r="AW912">
        <f t="shared" si="389"/>
        <v>5</v>
      </c>
      <c r="AX912">
        <f t="shared" si="368"/>
        <v>0</v>
      </c>
      <c r="AY912">
        <f t="shared" si="369"/>
        <v>0</v>
      </c>
      <c r="AZ912">
        <f t="shared" si="370"/>
        <v>0</v>
      </c>
      <c r="BA912">
        <v>103.26238651</v>
      </c>
      <c r="BB912">
        <v>103.26238651</v>
      </c>
    </row>
    <row r="913" spans="1:54" x14ac:dyDescent="0.25">
      <c r="A913" t="s">
        <v>848</v>
      </c>
      <c r="B913" t="s">
        <v>3</v>
      </c>
      <c r="C913">
        <v>2014</v>
      </c>
      <c r="D913">
        <v>3</v>
      </c>
      <c r="E913">
        <v>5</v>
      </c>
      <c r="F913" t="s">
        <v>1833</v>
      </c>
      <c r="G913" t="s">
        <v>1769</v>
      </c>
      <c r="H913" t="s">
        <v>1811</v>
      </c>
      <c r="I913" t="s">
        <v>1824</v>
      </c>
      <c r="J913" t="s">
        <v>1813</v>
      </c>
      <c r="K913" t="str">
        <f t="shared" si="371"/>
        <v>Inshore</v>
      </c>
      <c r="L913">
        <v>0</v>
      </c>
      <c r="M913">
        <f t="shared" si="364"/>
        <v>0</v>
      </c>
      <c r="N913">
        <f t="shared" si="372"/>
        <v>1.258088340298923E-2</v>
      </c>
      <c r="O913">
        <f t="shared" si="373"/>
        <v>6.2842892271189965E-3</v>
      </c>
      <c r="P913">
        <v>0</v>
      </c>
      <c r="Q913">
        <f t="shared" si="374"/>
        <v>0</v>
      </c>
      <c r="R913">
        <v>0</v>
      </c>
      <c r="S913">
        <f t="shared" si="365"/>
        <v>0</v>
      </c>
      <c r="T913">
        <f t="shared" si="375"/>
        <v>0</v>
      </c>
      <c r="U913">
        <f t="shared" si="366"/>
        <v>1.0623462871098971E-2</v>
      </c>
      <c r="V913">
        <f t="shared" si="376"/>
        <v>0.84441310922369939</v>
      </c>
      <c r="W913">
        <f t="shared" si="367"/>
        <v>5.9173093241604077E-3</v>
      </c>
      <c r="X913">
        <f t="shared" si="377"/>
        <v>0.94160359434525431</v>
      </c>
      <c r="Y913">
        <v>1</v>
      </c>
      <c r="Z913">
        <f>Y913*'MRIP Selectivity'!$N$35</f>
        <v>6.2965941758702333E-3</v>
      </c>
      <c r="AA913">
        <f>Y913*'MRIP Selectivity'!$O$35</f>
        <v>6.2842892271189965E-3</v>
      </c>
      <c r="AB913">
        <f>Y913*'MRIP Selectivity'!$P$35</f>
        <v>9.0321712954188795E-4</v>
      </c>
      <c r="AC913">
        <v>0.74741255597723821</v>
      </c>
      <c r="AD913">
        <v>0.94160359434525442</v>
      </c>
      <c r="AE913">
        <v>1.3432654004296583</v>
      </c>
      <c r="AF913">
        <f t="shared" si="378"/>
        <v>4.7061535469385633E-3</v>
      </c>
      <c r="AG913">
        <f t="shared" si="379"/>
        <v>5.9173093241604077E-3</v>
      </c>
      <c r="AH913">
        <f t="shared" si="380"/>
        <v>1.2132603191890106E-3</v>
      </c>
      <c r="AI913">
        <f t="shared" si="381"/>
        <v>1.3484100532531117E-2</v>
      </c>
      <c r="AJ913">
        <f t="shared" si="382"/>
        <v>1.1836723190287982E-2</v>
      </c>
      <c r="AK913">
        <f t="shared" si="383"/>
        <v>7.1875063566608846E-3</v>
      </c>
      <c r="AL913">
        <f t="shared" si="384"/>
        <v>7.1305696433494187E-3</v>
      </c>
      <c r="AM913">
        <f t="shared" si="385"/>
        <v>1.0623462871098971E-2</v>
      </c>
      <c r="AN913">
        <f t="shared" si="386"/>
        <v>5.9173093241604077E-3</v>
      </c>
      <c r="AO913">
        <v>0</v>
      </c>
      <c r="AP913">
        <f t="shared" si="387"/>
        <v>1.258088340298923E-2</v>
      </c>
      <c r="AQ913">
        <f t="shared" si="388"/>
        <v>6.2842892271189965E-3</v>
      </c>
      <c r="AR913">
        <v>1</v>
      </c>
      <c r="AS913">
        <f>AR913*'MRIP Selectivity'!$N$35</f>
        <v>6.2965941758702333E-3</v>
      </c>
      <c r="AT913">
        <f>AR913*'MRIP Selectivity'!$O$35</f>
        <v>6.2842892271189965E-3</v>
      </c>
      <c r="AU913">
        <f>AR913*'MRIP Selectivity'!$P$35</f>
        <v>9.0321712954188795E-4</v>
      </c>
      <c r="AV913">
        <v>1</v>
      </c>
      <c r="AW913">
        <f t="shared" si="389"/>
        <v>5</v>
      </c>
      <c r="AX913">
        <f t="shared" si="368"/>
        <v>0</v>
      </c>
      <c r="AY913">
        <f t="shared" si="369"/>
        <v>0</v>
      </c>
      <c r="AZ913">
        <f t="shared" si="370"/>
        <v>0</v>
      </c>
      <c r="BA913">
        <v>352.28375937999999</v>
      </c>
      <c r="BB913">
        <v>352.28375937999999</v>
      </c>
    </row>
    <row r="914" spans="1:54" x14ac:dyDescent="0.25">
      <c r="A914" t="s">
        <v>849</v>
      </c>
      <c r="B914" t="s">
        <v>3</v>
      </c>
      <c r="C914">
        <v>2014</v>
      </c>
      <c r="D914">
        <v>3</v>
      </c>
      <c r="E914">
        <v>5</v>
      </c>
      <c r="F914" t="s">
        <v>1833</v>
      </c>
      <c r="G914" t="s">
        <v>1769</v>
      </c>
      <c r="H914" t="s">
        <v>1811</v>
      </c>
      <c r="I914" t="s">
        <v>1824</v>
      </c>
      <c r="J914" t="s">
        <v>1813</v>
      </c>
      <c r="K914" t="str">
        <f t="shared" si="371"/>
        <v>Inshore</v>
      </c>
      <c r="L914">
        <v>0</v>
      </c>
      <c r="M914">
        <f t="shared" si="364"/>
        <v>0</v>
      </c>
      <c r="N914">
        <f t="shared" si="372"/>
        <v>3.7742650208967693E-2</v>
      </c>
      <c r="O914">
        <f t="shared" si="373"/>
        <v>1.8852867681356991E-2</v>
      </c>
      <c r="P914">
        <v>0</v>
      </c>
      <c r="Q914">
        <f t="shared" si="374"/>
        <v>0</v>
      </c>
      <c r="R914">
        <v>0</v>
      </c>
      <c r="S914">
        <f t="shared" si="365"/>
        <v>0</v>
      </c>
      <c r="T914">
        <f t="shared" si="375"/>
        <v>0</v>
      </c>
      <c r="U914">
        <f t="shared" si="366"/>
        <v>3.1870388613296913E-2</v>
      </c>
      <c r="V914">
        <f t="shared" si="376"/>
        <v>0.84441310922369928</v>
      </c>
      <c r="W914">
        <f t="shared" si="367"/>
        <v>1.7751927972481225E-2</v>
      </c>
      <c r="X914">
        <f t="shared" si="377"/>
        <v>0.94160359434525442</v>
      </c>
      <c r="Y914">
        <v>3</v>
      </c>
      <c r="Z914">
        <f>Y914*'MRIP Selectivity'!$N$35</f>
        <v>1.8889782527610699E-2</v>
      </c>
      <c r="AA914">
        <f>Y914*'MRIP Selectivity'!$O$35</f>
        <v>1.8852867681356991E-2</v>
      </c>
      <c r="AB914">
        <f>Y914*'MRIP Selectivity'!$P$35</f>
        <v>2.7096513886256638E-3</v>
      </c>
      <c r="AC914">
        <v>0.74741255597723821</v>
      </c>
      <c r="AD914">
        <v>0.94160359434525442</v>
      </c>
      <c r="AE914">
        <v>1.3432654004296583</v>
      </c>
      <c r="AF914">
        <f t="shared" si="378"/>
        <v>1.4118460640815688E-2</v>
      </c>
      <c r="AG914">
        <f t="shared" si="379"/>
        <v>1.7751927972481225E-2</v>
      </c>
      <c r="AH914">
        <f t="shared" si="380"/>
        <v>3.6397809575670318E-3</v>
      </c>
      <c r="AI914">
        <f t="shared" si="381"/>
        <v>4.045230159759336E-2</v>
      </c>
      <c r="AJ914">
        <f t="shared" si="382"/>
        <v>3.5510169570863948E-2</v>
      </c>
      <c r="AK914">
        <f t="shared" si="383"/>
        <v>2.1562519069982654E-2</v>
      </c>
      <c r="AL914">
        <f t="shared" si="384"/>
        <v>2.1391708930048256E-2</v>
      </c>
      <c r="AM914">
        <f t="shared" si="385"/>
        <v>3.1870388613296913E-2</v>
      </c>
      <c r="AN914">
        <f t="shared" si="386"/>
        <v>1.7751927972481225E-2</v>
      </c>
      <c r="AO914">
        <v>0</v>
      </c>
      <c r="AP914">
        <f t="shared" si="387"/>
        <v>3.7742650208967693E-2</v>
      </c>
      <c r="AQ914">
        <f t="shared" si="388"/>
        <v>1.8852867681356991E-2</v>
      </c>
      <c r="AR914">
        <v>3</v>
      </c>
      <c r="AS914">
        <f>AR914*'MRIP Selectivity'!$N$35</f>
        <v>1.8889782527610699E-2</v>
      </c>
      <c r="AT914">
        <f>AR914*'MRIP Selectivity'!$O$35</f>
        <v>1.8852867681356991E-2</v>
      </c>
      <c r="AU914">
        <f>AR914*'MRIP Selectivity'!$P$35</f>
        <v>2.7096513886256638E-3</v>
      </c>
      <c r="AV914">
        <v>1</v>
      </c>
      <c r="AW914">
        <f t="shared" si="389"/>
        <v>5</v>
      </c>
      <c r="AX914">
        <f t="shared" si="368"/>
        <v>0</v>
      </c>
      <c r="AY914">
        <f t="shared" si="369"/>
        <v>0</v>
      </c>
      <c r="AZ914">
        <f t="shared" si="370"/>
        <v>0</v>
      </c>
      <c r="BA914">
        <v>352.28375937999999</v>
      </c>
      <c r="BB914">
        <v>352.28375937999999</v>
      </c>
    </row>
    <row r="915" spans="1:54" x14ac:dyDescent="0.25">
      <c r="A915" t="s">
        <v>850</v>
      </c>
      <c r="B915" t="s">
        <v>3</v>
      </c>
      <c r="C915">
        <v>2014</v>
      </c>
      <c r="D915">
        <v>3</v>
      </c>
      <c r="E915">
        <v>5</v>
      </c>
      <c r="F915" t="s">
        <v>1861</v>
      </c>
      <c r="G915" t="s">
        <v>1769</v>
      </c>
      <c r="H915" t="s">
        <v>1811</v>
      </c>
      <c r="I915" t="s">
        <v>1812</v>
      </c>
      <c r="J915" t="s">
        <v>1813</v>
      </c>
      <c r="K915" t="str">
        <f t="shared" si="371"/>
        <v>Inshore</v>
      </c>
      <c r="L915">
        <v>0</v>
      </c>
      <c r="M915">
        <f t="shared" si="364"/>
        <v>0</v>
      </c>
      <c r="N915">
        <f t="shared" si="372"/>
        <v>1.258088340298923E-2</v>
      </c>
      <c r="O915">
        <f t="shared" si="373"/>
        <v>6.2842892271189965E-3</v>
      </c>
      <c r="P915">
        <v>0</v>
      </c>
      <c r="Q915">
        <f t="shared" si="374"/>
        <v>0</v>
      </c>
      <c r="R915">
        <v>0</v>
      </c>
      <c r="S915">
        <f t="shared" si="365"/>
        <v>0</v>
      </c>
      <c r="T915">
        <f t="shared" si="375"/>
        <v>0</v>
      </c>
      <c r="U915">
        <f t="shared" si="366"/>
        <v>1.0623462871098971E-2</v>
      </c>
      <c r="V915">
        <f t="shared" si="376"/>
        <v>0.84441310922369939</v>
      </c>
      <c r="W915">
        <f t="shared" si="367"/>
        <v>5.9173093241604077E-3</v>
      </c>
      <c r="X915">
        <f t="shared" si="377"/>
        <v>0.94160359434525431</v>
      </c>
      <c r="Y915">
        <v>1</v>
      </c>
      <c r="Z915">
        <f>Y915*'MRIP Selectivity'!$N$35</f>
        <v>6.2965941758702333E-3</v>
      </c>
      <c r="AA915">
        <f>Y915*'MRIP Selectivity'!$O$35</f>
        <v>6.2842892271189965E-3</v>
      </c>
      <c r="AB915">
        <f>Y915*'MRIP Selectivity'!$P$35</f>
        <v>9.0321712954188795E-4</v>
      </c>
      <c r="AC915">
        <v>0.74741255597723821</v>
      </c>
      <c r="AD915">
        <v>0.94160359434525442</v>
      </c>
      <c r="AE915">
        <v>1.3432654004296583</v>
      </c>
      <c r="AF915">
        <f t="shared" si="378"/>
        <v>4.7061535469385633E-3</v>
      </c>
      <c r="AG915">
        <f t="shared" si="379"/>
        <v>5.9173093241604077E-3</v>
      </c>
      <c r="AH915">
        <f t="shared" si="380"/>
        <v>1.2132603191890106E-3</v>
      </c>
      <c r="AI915">
        <f t="shared" si="381"/>
        <v>1.3484100532531117E-2</v>
      </c>
      <c r="AJ915">
        <f t="shared" si="382"/>
        <v>1.1836723190287982E-2</v>
      </c>
      <c r="AK915">
        <f t="shared" si="383"/>
        <v>7.1875063566608846E-3</v>
      </c>
      <c r="AL915">
        <f t="shared" si="384"/>
        <v>7.1305696433494187E-3</v>
      </c>
      <c r="AM915">
        <f t="shared" si="385"/>
        <v>1.0623462871098971E-2</v>
      </c>
      <c r="AN915">
        <f t="shared" si="386"/>
        <v>5.9173093241604077E-3</v>
      </c>
      <c r="AO915">
        <v>0</v>
      </c>
      <c r="AP915">
        <f t="shared" si="387"/>
        <v>1.258088340298923E-2</v>
      </c>
      <c r="AQ915">
        <f t="shared" si="388"/>
        <v>6.2842892271189965E-3</v>
      </c>
      <c r="AR915">
        <v>1</v>
      </c>
      <c r="AS915">
        <f>AR915*'MRIP Selectivity'!$N$35</f>
        <v>6.2965941758702333E-3</v>
      </c>
      <c r="AT915">
        <f>AR915*'MRIP Selectivity'!$O$35</f>
        <v>6.2842892271189965E-3</v>
      </c>
      <c r="AU915">
        <f>AR915*'MRIP Selectivity'!$P$35</f>
        <v>9.0321712954188795E-4</v>
      </c>
      <c r="AV915">
        <v>2</v>
      </c>
      <c r="AW915">
        <f t="shared" si="389"/>
        <v>10</v>
      </c>
      <c r="AX915">
        <f t="shared" si="368"/>
        <v>0</v>
      </c>
      <c r="AY915">
        <f t="shared" si="369"/>
        <v>0</v>
      </c>
      <c r="AZ915">
        <f t="shared" si="370"/>
        <v>0</v>
      </c>
      <c r="BA915">
        <v>394.35425844999997</v>
      </c>
      <c r="BB915">
        <v>394.35425844999997</v>
      </c>
    </row>
    <row r="916" spans="1:54" x14ac:dyDescent="0.25">
      <c r="A916" t="s">
        <v>851</v>
      </c>
      <c r="B916" t="s">
        <v>3</v>
      </c>
      <c r="C916">
        <v>2014</v>
      </c>
      <c r="D916">
        <v>3</v>
      </c>
      <c r="E916">
        <v>5</v>
      </c>
      <c r="F916" t="s">
        <v>1868</v>
      </c>
      <c r="G916" t="s">
        <v>1769</v>
      </c>
      <c r="H916" t="s">
        <v>1811</v>
      </c>
      <c r="I916" t="s">
        <v>1812</v>
      </c>
      <c r="J916" t="s">
        <v>1813</v>
      </c>
      <c r="K916" t="str">
        <f t="shared" si="371"/>
        <v>Inshore</v>
      </c>
      <c r="L916">
        <v>0</v>
      </c>
      <c r="M916">
        <f t="shared" si="364"/>
        <v>0</v>
      </c>
      <c r="N916">
        <f t="shared" si="372"/>
        <v>0.65420593695543994</v>
      </c>
      <c r="O916">
        <f t="shared" si="373"/>
        <v>0.3267830398101878</v>
      </c>
      <c r="P916">
        <v>0</v>
      </c>
      <c r="Q916">
        <f t="shared" si="374"/>
        <v>0</v>
      </c>
      <c r="R916">
        <v>0</v>
      </c>
      <c r="S916">
        <f t="shared" si="365"/>
        <v>0</v>
      </c>
      <c r="T916">
        <f t="shared" si="375"/>
        <v>0</v>
      </c>
      <c r="U916">
        <f t="shared" si="366"/>
        <v>0.55242006929714649</v>
      </c>
      <c r="V916">
        <f t="shared" si="376"/>
        <v>0.84441310922369939</v>
      </c>
      <c r="W916">
        <f t="shared" si="367"/>
        <v>0.3077000848563412</v>
      </c>
      <c r="X916">
        <f t="shared" si="377"/>
        <v>0.94160359434525442</v>
      </c>
      <c r="Y916">
        <v>52</v>
      </c>
      <c r="Z916">
        <f>Y916*'MRIP Selectivity'!$N$35</f>
        <v>0.32742289714525213</v>
      </c>
      <c r="AA916">
        <f>Y916*'MRIP Selectivity'!$O$35</f>
        <v>0.3267830398101878</v>
      </c>
      <c r="AB916">
        <f>Y916*'MRIP Selectivity'!$P$35</f>
        <v>4.6967290736178176E-2</v>
      </c>
      <c r="AC916">
        <v>0.74741255597723821</v>
      </c>
      <c r="AD916">
        <v>0.94160359434525442</v>
      </c>
      <c r="AE916">
        <v>1.3432654004296583</v>
      </c>
      <c r="AF916">
        <f t="shared" si="378"/>
        <v>0.24471998444080528</v>
      </c>
      <c r="AG916">
        <f t="shared" si="379"/>
        <v>0.3077000848563412</v>
      </c>
      <c r="AH916">
        <f t="shared" si="380"/>
        <v>6.3089536597828552E-2</v>
      </c>
      <c r="AI916">
        <f t="shared" si="381"/>
        <v>0.70117322769161816</v>
      </c>
      <c r="AJ916">
        <f t="shared" si="382"/>
        <v>0.61550960589497505</v>
      </c>
      <c r="AK916">
        <f t="shared" si="383"/>
        <v>0.37375033054636597</v>
      </c>
      <c r="AL916">
        <f t="shared" si="384"/>
        <v>0.37078962145416977</v>
      </c>
      <c r="AM916">
        <f t="shared" si="385"/>
        <v>0.55242006929714649</v>
      </c>
      <c r="AN916">
        <f t="shared" si="386"/>
        <v>0.3077000848563412</v>
      </c>
      <c r="AO916">
        <v>0</v>
      </c>
      <c r="AP916">
        <f t="shared" si="387"/>
        <v>0.65420593695543994</v>
      </c>
      <c r="AQ916">
        <f t="shared" si="388"/>
        <v>0.3267830398101878</v>
      </c>
      <c r="AR916">
        <v>52</v>
      </c>
      <c r="AS916">
        <f>AR916*'MRIP Selectivity'!$N$35</f>
        <v>0.32742289714525213</v>
      </c>
      <c r="AT916">
        <f>AR916*'MRIP Selectivity'!$O$35</f>
        <v>0.3267830398101878</v>
      </c>
      <c r="AU916">
        <f>AR916*'MRIP Selectivity'!$P$35</f>
        <v>4.6967290736178176E-2</v>
      </c>
      <c r="AV916">
        <v>16</v>
      </c>
      <c r="AW916">
        <f t="shared" si="389"/>
        <v>80</v>
      </c>
      <c r="AX916">
        <f t="shared" si="368"/>
        <v>0</v>
      </c>
      <c r="AY916">
        <f t="shared" si="369"/>
        <v>0</v>
      </c>
      <c r="AZ916">
        <f t="shared" si="370"/>
        <v>0</v>
      </c>
      <c r="BA916">
        <v>82.188528199999993</v>
      </c>
      <c r="BB916">
        <v>82.188528199999993</v>
      </c>
    </row>
    <row r="917" spans="1:54" x14ac:dyDescent="0.25">
      <c r="A917" t="s">
        <v>852</v>
      </c>
      <c r="B917" t="s">
        <v>3</v>
      </c>
      <c r="C917">
        <v>2014</v>
      </c>
      <c r="D917">
        <v>3</v>
      </c>
      <c r="E917">
        <v>5</v>
      </c>
      <c r="F917" t="s">
        <v>1838</v>
      </c>
      <c r="G917" t="s">
        <v>1769</v>
      </c>
      <c r="H917" t="s">
        <v>1811</v>
      </c>
      <c r="I917" t="s">
        <v>1812</v>
      </c>
      <c r="J917" t="s">
        <v>1813</v>
      </c>
      <c r="K917" t="str">
        <f t="shared" si="371"/>
        <v>Inshore</v>
      </c>
      <c r="L917">
        <v>0</v>
      </c>
      <c r="M917">
        <f t="shared" si="364"/>
        <v>0</v>
      </c>
      <c r="N917">
        <f t="shared" si="372"/>
        <v>0.31452208507473078</v>
      </c>
      <c r="O917">
        <f t="shared" si="373"/>
        <v>0.15710723067797491</v>
      </c>
      <c r="P917">
        <v>0</v>
      </c>
      <c r="Q917">
        <f t="shared" si="374"/>
        <v>0</v>
      </c>
      <c r="R917">
        <v>0</v>
      </c>
      <c r="S917">
        <f t="shared" si="365"/>
        <v>0</v>
      </c>
      <c r="T917">
        <f t="shared" si="375"/>
        <v>0</v>
      </c>
      <c r="U917">
        <f t="shared" si="366"/>
        <v>0.26558657177747425</v>
      </c>
      <c r="V917">
        <f t="shared" si="376"/>
        <v>0.84441310922369917</v>
      </c>
      <c r="W917">
        <f t="shared" si="367"/>
        <v>0.1479327331040102</v>
      </c>
      <c r="X917">
        <f t="shared" si="377"/>
        <v>0.94160359434525442</v>
      </c>
      <c r="Y917">
        <v>25</v>
      </c>
      <c r="Z917">
        <f>Y917*'MRIP Selectivity'!$N$35</f>
        <v>0.15741485439675584</v>
      </c>
      <c r="AA917">
        <f>Y917*'MRIP Selectivity'!$O$35</f>
        <v>0.15710723067797491</v>
      </c>
      <c r="AB917">
        <f>Y917*'MRIP Selectivity'!$P$35</f>
        <v>2.2580428238547199E-2</v>
      </c>
      <c r="AC917">
        <v>0.74741255597723821</v>
      </c>
      <c r="AD917">
        <v>0.94160359434525442</v>
      </c>
      <c r="AE917">
        <v>1.3432654004296583</v>
      </c>
      <c r="AF917">
        <f t="shared" si="378"/>
        <v>0.11765383867346407</v>
      </c>
      <c r="AG917">
        <f t="shared" si="379"/>
        <v>0.1479327331040102</v>
      </c>
      <c r="AH917">
        <f t="shared" si="380"/>
        <v>3.0331507979725267E-2</v>
      </c>
      <c r="AI917">
        <f t="shared" si="381"/>
        <v>0.33710251331327801</v>
      </c>
      <c r="AJ917">
        <f t="shared" si="382"/>
        <v>0.29591807975719953</v>
      </c>
      <c r="AK917">
        <f t="shared" si="383"/>
        <v>0.17968765891652211</v>
      </c>
      <c r="AL917">
        <f t="shared" si="384"/>
        <v>0.17826424108373545</v>
      </c>
      <c r="AM917">
        <f t="shared" si="385"/>
        <v>0.26558657177747425</v>
      </c>
      <c r="AN917">
        <f t="shared" si="386"/>
        <v>0.1479327331040102</v>
      </c>
      <c r="AO917">
        <v>0</v>
      </c>
      <c r="AP917">
        <f t="shared" si="387"/>
        <v>0.31452208507473078</v>
      </c>
      <c r="AQ917">
        <f t="shared" si="388"/>
        <v>0.15710723067797491</v>
      </c>
      <c r="AR917">
        <v>25</v>
      </c>
      <c r="AS917">
        <f>AR917*'MRIP Selectivity'!$N$35</f>
        <v>0.15741485439675584</v>
      </c>
      <c r="AT917">
        <f>AR917*'MRIP Selectivity'!$O$35</f>
        <v>0.15710723067797491</v>
      </c>
      <c r="AU917">
        <f>AR917*'MRIP Selectivity'!$P$35</f>
        <v>2.2580428238547199E-2</v>
      </c>
      <c r="AV917">
        <v>1</v>
      </c>
      <c r="AW917">
        <f t="shared" si="389"/>
        <v>5</v>
      </c>
      <c r="AX917">
        <f t="shared" si="368"/>
        <v>0</v>
      </c>
      <c r="AY917">
        <f t="shared" si="369"/>
        <v>0</v>
      </c>
      <c r="AZ917">
        <f t="shared" si="370"/>
        <v>0</v>
      </c>
      <c r="BA917">
        <v>123.71737777</v>
      </c>
      <c r="BB917">
        <v>123.71737777</v>
      </c>
    </row>
    <row r="918" spans="1:54" x14ac:dyDescent="0.25">
      <c r="A918" t="s">
        <v>853</v>
      </c>
      <c r="B918" t="s">
        <v>3</v>
      </c>
      <c r="C918">
        <v>2014</v>
      </c>
      <c r="D918">
        <v>3</v>
      </c>
      <c r="E918">
        <v>5</v>
      </c>
      <c r="F918" t="s">
        <v>1838</v>
      </c>
      <c r="G918" t="s">
        <v>1769</v>
      </c>
      <c r="H918" t="s">
        <v>1811</v>
      </c>
      <c r="I918" t="s">
        <v>1812</v>
      </c>
      <c r="J918" t="s">
        <v>1813</v>
      </c>
      <c r="K918" t="str">
        <f t="shared" si="371"/>
        <v>Inshore</v>
      </c>
      <c r="L918">
        <v>0</v>
      </c>
      <c r="M918">
        <f t="shared" si="364"/>
        <v>0</v>
      </c>
      <c r="N918">
        <f t="shared" si="372"/>
        <v>3.7742650208967693E-2</v>
      </c>
      <c r="O918">
        <f t="shared" si="373"/>
        <v>1.8852867681356991E-2</v>
      </c>
      <c r="P918">
        <v>0</v>
      </c>
      <c r="Q918">
        <f t="shared" si="374"/>
        <v>0</v>
      </c>
      <c r="R918">
        <v>0</v>
      </c>
      <c r="S918">
        <f t="shared" si="365"/>
        <v>0</v>
      </c>
      <c r="T918">
        <f t="shared" si="375"/>
        <v>0</v>
      </c>
      <c r="U918">
        <f t="shared" si="366"/>
        <v>3.1870388613296913E-2</v>
      </c>
      <c r="V918">
        <f t="shared" si="376"/>
        <v>0.84441310922369928</v>
      </c>
      <c r="W918">
        <f t="shared" si="367"/>
        <v>1.7751927972481225E-2</v>
      </c>
      <c r="X918">
        <f t="shared" si="377"/>
        <v>0.94160359434525442</v>
      </c>
      <c r="Y918">
        <v>3</v>
      </c>
      <c r="Z918">
        <f>Y918*'MRIP Selectivity'!$N$35</f>
        <v>1.8889782527610699E-2</v>
      </c>
      <c r="AA918">
        <f>Y918*'MRIP Selectivity'!$O$35</f>
        <v>1.8852867681356991E-2</v>
      </c>
      <c r="AB918">
        <f>Y918*'MRIP Selectivity'!$P$35</f>
        <v>2.7096513886256638E-3</v>
      </c>
      <c r="AC918">
        <v>0.74741255597723821</v>
      </c>
      <c r="AD918">
        <v>0.94160359434525442</v>
      </c>
      <c r="AE918">
        <v>1.3432654004296583</v>
      </c>
      <c r="AF918">
        <f t="shared" si="378"/>
        <v>1.4118460640815688E-2</v>
      </c>
      <c r="AG918">
        <f t="shared" si="379"/>
        <v>1.7751927972481225E-2</v>
      </c>
      <c r="AH918">
        <f t="shared" si="380"/>
        <v>3.6397809575670318E-3</v>
      </c>
      <c r="AI918">
        <f t="shared" si="381"/>
        <v>4.045230159759336E-2</v>
      </c>
      <c r="AJ918">
        <f t="shared" si="382"/>
        <v>3.5510169570863948E-2</v>
      </c>
      <c r="AK918">
        <f t="shared" si="383"/>
        <v>2.1562519069982654E-2</v>
      </c>
      <c r="AL918">
        <f t="shared" si="384"/>
        <v>2.1391708930048256E-2</v>
      </c>
      <c r="AM918">
        <f t="shared" si="385"/>
        <v>3.1870388613296913E-2</v>
      </c>
      <c r="AN918">
        <f t="shared" si="386"/>
        <v>1.7751927972481225E-2</v>
      </c>
      <c r="AO918">
        <v>0</v>
      </c>
      <c r="AP918">
        <f t="shared" si="387"/>
        <v>3.7742650208967693E-2</v>
      </c>
      <c r="AQ918">
        <f t="shared" si="388"/>
        <v>1.8852867681356991E-2</v>
      </c>
      <c r="AR918">
        <v>3</v>
      </c>
      <c r="AS918">
        <f>AR918*'MRIP Selectivity'!$N$35</f>
        <v>1.8889782527610699E-2</v>
      </c>
      <c r="AT918">
        <f>AR918*'MRIP Selectivity'!$O$35</f>
        <v>1.8852867681356991E-2</v>
      </c>
      <c r="AU918">
        <f>AR918*'MRIP Selectivity'!$P$35</f>
        <v>2.7096513886256638E-3</v>
      </c>
      <c r="AV918">
        <v>6</v>
      </c>
      <c r="AW918">
        <f t="shared" si="389"/>
        <v>30</v>
      </c>
      <c r="AX918">
        <f t="shared" si="368"/>
        <v>0</v>
      </c>
      <c r="AY918">
        <f t="shared" si="369"/>
        <v>0</v>
      </c>
      <c r="AZ918">
        <f t="shared" si="370"/>
        <v>0</v>
      </c>
      <c r="BA918">
        <v>123.71737777</v>
      </c>
      <c r="BB918">
        <v>123.71737777</v>
      </c>
    </row>
    <row r="919" spans="1:54" x14ac:dyDescent="0.25">
      <c r="A919" t="s">
        <v>854</v>
      </c>
      <c r="B919" t="s">
        <v>3</v>
      </c>
      <c r="C919">
        <v>2014</v>
      </c>
      <c r="D919">
        <v>3</v>
      </c>
      <c r="E919">
        <v>5</v>
      </c>
      <c r="F919" t="s">
        <v>1838</v>
      </c>
      <c r="G919" t="s">
        <v>1769</v>
      </c>
      <c r="H919" t="s">
        <v>1811</v>
      </c>
      <c r="I919" t="s">
        <v>1812</v>
      </c>
      <c r="J919" t="s">
        <v>1767</v>
      </c>
      <c r="K919" t="str">
        <f t="shared" si="371"/>
        <v>Inshore</v>
      </c>
      <c r="L919">
        <v>0</v>
      </c>
      <c r="M919">
        <f t="shared" si="364"/>
        <v>0</v>
      </c>
      <c r="N919">
        <f t="shared" si="372"/>
        <v>1.258088340298923E-2</v>
      </c>
      <c r="O919">
        <f t="shared" si="373"/>
        <v>6.2842892271189965E-3</v>
      </c>
      <c r="P919">
        <v>0</v>
      </c>
      <c r="Q919">
        <f t="shared" si="374"/>
        <v>0</v>
      </c>
      <c r="R919">
        <v>0</v>
      </c>
      <c r="S919">
        <f t="shared" si="365"/>
        <v>0</v>
      </c>
      <c r="T919">
        <f t="shared" si="375"/>
        <v>0</v>
      </c>
      <c r="U919">
        <f t="shared" si="366"/>
        <v>1.0623462871098971E-2</v>
      </c>
      <c r="V919">
        <f t="shared" si="376"/>
        <v>0.84441310922369939</v>
      </c>
      <c r="W919">
        <f t="shared" si="367"/>
        <v>5.9173093241604077E-3</v>
      </c>
      <c r="X919">
        <f t="shared" si="377"/>
        <v>0.94160359434525431</v>
      </c>
      <c r="Y919">
        <v>1</v>
      </c>
      <c r="Z919">
        <f>Y919*'MRIP Selectivity'!$N$35</f>
        <v>6.2965941758702333E-3</v>
      </c>
      <c r="AA919">
        <f>Y919*'MRIP Selectivity'!$O$35</f>
        <v>6.2842892271189965E-3</v>
      </c>
      <c r="AB919">
        <f>Y919*'MRIP Selectivity'!$P$35</f>
        <v>9.0321712954188795E-4</v>
      </c>
      <c r="AC919">
        <v>0.74741255597723821</v>
      </c>
      <c r="AD919">
        <v>0.94160359434525442</v>
      </c>
      <c r="AE919">
        <v>1.3432654004296583</v>
      </c>
      <c r="AF919">
        <f t="shared" si="378"/>
        <v>4.7061535469385633E-3</v>
      </c>
      <c r="AG919">
        <f t="shared" si="379"/>
        <v>5.9173093241604077E-3</v>
      </c>
      <c r="AH919">
        <f t="shared" si="380"/>
        <v>1.2132603191890106E-3</v>
      </c>
      <c r="AI919">
        <f t="shared" si="381"/>
        <v>1.3484100532531117E-2</v>
      </c>
      <c r="AJ919">
        <f t="shared" si="382"/>
        <v>1.1836723190287982E-2</v>
      </c>
      <c r="AK919">
        <f t="shared" si="383"/>
        <v>7.1875063566608846E-3</v>
      </c>
      <c r="AL919">
        <f t="shared" si="384"/>
        <v>7.1305696433494187E-3</v>
      </c>
      <c r="AM919">
        <f t="shared" si="385"/>
        <v>1.0623462871098971E-2</v>
      </c>
      <c r="AN919">
        <f t="shared" si="386"/>
        <v>5.9173093241604077E-3</v>
      </c>
      <c r="AO919">
        <v>0</v>
      </c>
      <c r="AP919">
        <f t="shared" si="387"/>
        <v>1.258088340298923E-2</v>
      </c>
      <c r="AQ919">
        <f t="shared" si="388"/>
        <v>6.2842892271189965E-3</v>
      </c>
      <c r="AR919">
        <v>1</v>
      </c>
      <c r="AS919">
        <f>AR919*'MRIP Selectivity'!$N$35</f>
        <v>6.2965941758702333E-3</v>
      </c>
      <c r="AT919">
        <f>AR919*'MRIP Selectivity'!$O$35</f>
        <v>6.2842892271189965E-3</v>
      </c>
      <c r="AU919">
        <f>AR919*'MRIP Selectivity'!$P$35</f>
        <v>9.0321712954188795E-4</v>
      </c>
      <c r="AV919">
        <v>4</v>
      </c>
      <c r="AW919">
        <f t="shared" si="389"/>
        <v>20</v>
      </c>
      <c r="AX919">
        <f t="shared" si="368"/>
        <v>0</v>
      </c>
      <c r="AY919">
        <f t="shared" si="369"/>
        <v>0</v>
      </c>
      <c r="AZ919">
        <f t="shared" si="370"/>
        <v>0</v>
      </c>
      <c r="BA919">
        <v>123.71737777</v>
      </c>
      <c r="BB919">
        <v>123.71737777</v>
      </c>
    </row>
    <row r="920" spans="1:54" x14ac:dyDescent="0.25">
      <c r="A920" t="s">
        <v>855</v>
      </c>
      <c r="B920" t="s">
        <v>3</v>
      </c>
      <c r="C920">
        <v>2014</v>
      </c>
      <c r="D920">
        <v>3</v>
      </c>
      <c r="E920">
        <v>5</v>
      </c>
      <c r="F920" t="s">
        <v>1838</v>
      </c>
      <c r="G920" t="s">
        <v>1769</v>
      </c>
      <c r="H920" t="s">
        <v>1811</v>
      </c>
      <c r="I920" t="s">
        <v>1812</v>
      </c>
      <c r="J920" t="s">
        <v>1813</v>
      </c>
      <c r="K920" t="str">
        <f t="shared" si="371"/>
        <v>Inshore</v>
      </c>
      <c r="L920">
        <v>0</v>
      </c>
      <c r="M920">
        <f t="shared" si="364"/>
        <v>0</v>
      </c>
      <c r="N920">
        <f t="shared" si="372"/>
        <v>0.18871325104483844</v>
      </c>
      <c r="O920">
        <f t="shared" si="373"/>
        <v>9.4264338406784942E-2</v>
      </c>
      <c r="P920">
        <v>0</v>
      </c>
      <c r="Q920">
        <f t="shared" si="374"/>
        <v>0</v>
      </c>
      <c r="R920">
        <v>0</v>
      </c>
      <c r="S920">
        <f t="shared" si="365"/>
        <v>0</v>
      </c>
      <c r="T920">
        <f t="shared" si="375"/>
        <v>0</v>
      </c>
      <c r="U920">
        <f t="shared" si="366"/>
        <v>0.15935194306648456</v>
      </c>
      <c r="V920">
        <f t="shared" si="376"/>
        <v>0.84441310922369939</v>
      </c>
      <c r="W920">
        <f t="shared" si="367"/>
        <v>8.875963986240612E-2</v>
      </c>
      <c r="X920">
        <f t="shared" si="377"/>
        <v>0.94160359434525442</v>
      </c>
      <c r="Y920">
        <v>15</v>
      </c>
      <c r="Z920">
        <f>Y920*'MRIP Selectivity'!$N$35</f>
        <v>9.4448912638053495E-2</v>
      </c>
      <c r="AA920">
        <f>Y920*'MRIP Selectivity'!$O$35</f>
        <v>9.4264338406784942E-2</v>
      </c>
      <c r="AB920">
        <f>Y920*'MRIP Selectivity'!$P$35</f>
        <v>1.354825694312832E-2</v>
      </c>
      <c r="AC920">
        <v>0.74741255597723821</v>
      </c>
      <c r="AD920">
        <v>0.94160359434525442</v>
      </c>
      <c r="AE920">
        <v>1.3432654004296583</v>
      </c>
      <c r="AF920">
        <f t="shared" si="378"/>
        <v>7.0592303204078444E-2</v>
      </c>
      <c r="AG920">
        <f t="shared" si="379"/>
        <v>8.875963986240612E-2</v>
      </c>
      <c r="AH920">
        <f t="shared" si="380"/>
        <v>1.819890478783516E-2</v>
      </c>
      <c r="AI920">
        <f t="shared" si="381"/>
        <v>0.20226150798796677</v>
      </c>
      <c r="AJ920">
        <f t="shared" si="382"/>
        <v>0.17755084785431974</v>
      </c>
      <c r="AK920">
        <f t="shared" si="383"/>
        <v>0.10781259534991326</v>
      </c>
      <c r="AL920">
        <f t="shared" si="384"/>
        <v>0.10695854465024128</v>
      </c>
      <c r="AM920">
        <f t="shared" si="385"/>
        <v>0.15935194306648456</v>
      </c>
      <c r="AN920">
        <f t="shared" si="386"/>
        <v>8.875963986240612E-2</v>
      </c>
      <c r="AO920">
        <v>0</v>
      </c>
      <c r="AP920">
        <f t="shared" si="387"/>
        <v>0.18871325104483844</v>
      </c>
      <c r="AQ920">
        <f t="shared" si="388"/>
        <v>9.4264338406784942E-2</v>
      </c>
      <c r="AR920">
        <v>15</v>
      </c>
      <c r="AS920">
        <f>AR920*'MRIP Selectivity'!$N$35</f>
        <v>9.4448912638053495E-2</v>
      </c>
      <c r="AT920">
        <f>AR920*'MRIP Selectivity'!$O$35</f>
        <v>9.4264338406784942E-2</v>
      </c>
      <c r="AU920">
        <f>AR920*'MRIP Selectivity'!$P$35</f>
        <v>1.354825694312832E-2</v>
      </c>
      <c r="AV920">
        <v>4</v>
      </c>
      <c r="AW920">
        <f t="shared" si="389"/>
        <v>20</v>
      </c>
      <c r="AX920">
        <f t="shared" si="368"/>
        <v>0</v>
      </c>
      <c r="AY920">
        <f t="shared" si="369"/>
        <v>0</v>
      </c>
      <c r="AZ920">
        <f t="shared" si="370"/>
        <v>0</v>
      </c>
      <c r="BA920">
        <v>123.71737777</v>
      </c>
      <c r="BB920">
        <v>123.71737777</v>
      </c>
    </row>
    <row r="921" spans="1:54" x14ac:dyDescent="0.25">
      <c r="A921" t="s">
        <v>856</v>
      </c>
      <c r="B921" t="s">
        <v>3</v>
      </c>
      <c r="C921">
        <v>2014</v>
      </c>
      <c r="D921">
        <v>3</v>
      </c>
      <c r="E921">
        <v>5</v>
      </c>
      <c r="F921" t="s">
        <v>1838</v>
      </c>
      <c r="G921" t="s">
        <v>1769</v>
      </c>
      <c r="H921" t="s">
        <v>1811</v>
      </c>
      <c r="I921" t="s">
        <v>1812</v>
      </c>
      <c r="J921" t="s">
        <v>1813</v>
      </c>
      <c r="K921" t="str">
        <f t="shared" si="371"/>
        <v>Inshore</v>
      </c>
      <c r="L921">
        <v>0</v>
      </c>
      <c r="M921">
        <f t="shared" si="364"/>
        <v>0</v>
      </c>
      <c r="N921">
        <f t="shared" si="372"/>
        <v>3.7742650208967693E-2</v>
      </c>
      <c r="O921">
        <f t="shared" si="373"/>
        <v>1.8852867681356991E-2</v>
      </c>
      <c r="P921">
        <v>0</v>
      </c>
      <c r="Q921">
        <f t="shared" si="374"/>
        <v>0</v>
      </c>
      <c r="R921">
        <v>0</v>
      </c>
      <c r="S921">
        <f t="shared" si="365"/>
        <v>0</v>
      </c>
      <c r="T921">
        <f t="shared" si="375"/>
        <v>0</v>
      </c>
      <c r="U921">
        <f t="shared" si="366"/>
        <v>3.1870388613296913E-2</v>
      </c>
      <c r="V921">
        <f t="shared" si="376"/>
        <v>0.84441310922369928</v>
      </c>
      <c r="W921">
        <f t="shared" si="367"/>
        <v>1.7751927972481225E-2</v>
      </c>
      <c r="X921">
        <f t="shared" si="377"/>
        <v>0.94160359434525442</v>
      </c>
      <c r="Y921">
        <v>3</v>
      </c>
      <c r="Z921">
        <f>Y921*'MRIP Selectivity'!$N$35</f>
        <v>1.8889782527610699E-2</v>
      </c>
      <c r="AA921">
        <f>Y921*'MRIP Selectivity'!$O$35</f>
        <v>1.8852867681356991E-2</v>
      </c>
      <c r="AB921">
        <f>Y921*'MRIP Selectivity'!$P$35</f>
        <v>2.7096513886256638E-3</v>
      </c>
      <c r="AC921">
        <v>0.74741255597723821</v>
      </c>
      <c r="AD921">
        <v>0.94160359434525442</v>
      </c>
      <c r="AE921">
        <v>1.3432654004296583</v>
      </c>
      <c r="AF921">
        <f t="shared" si="378"/>
        <v>1.4118460640815688E-2</v>
      </c>
      <c r="AG921">
        <f t="shared" si="379"/>
        <v>1.7751927972481225E-2</v>
      </c>
      <c r="AH921">
        <f t="shared" si="380"/>
        <v>3.6397809575670318E-3</v>
      </c>
      <c r="AI921">
        <f t="shared" si="381"/>
        <v>4.045230159759336E-2</v>
      </c>
      <c r="AJ921">
        <f t="shared" si="382"/>
        <v>3.5510169570863948E-2</v>
      </c>
      <c r="AK921">
        <f t="shared" si="383"/>
        <v>2.1562519069982654E-2</v>
      </c>
      <c r="AL921">
        <f t="shared" si="384"/>
        <v>2.1391708930048256E-2</v>
      </c>
      <c r="AM921">
        <f t="shared" si="385"/>
        <v>3.1870388613296913E-2</v>
      </c>
      <c r="AN921">
        <f t="shared" si="386"/>
        <v>1.7751927972481225E-2</v>
      </c>
      <c r="AO921">
        <v>0</v>
      </c>
      <c r="AP921">
        <f t="shared" si="387"/>
        <v>3.7742650208967693E-2</v>
      </c>
      <c r="AQ921">
        <f t="shared" si="388"/>
        <v>1.8852867681356991E-2</v>
      </c>
      <c r="AR921">
        <v>3</v>
      </c>
      <c r="AS921">
        <f>AR921*'MRIP Selectivity'!$N$35</f>
        <v>1.8889782527610699E-2</v>
      </c>
      <c r="AT921">
        <f>AR921*'MRIP Selectivity'!$O$35</f>
        <v>1.8852867681356991E-2</v>
      </c>
      <c r="AU921">
        <f>AR921*'MRIP Selectivity'!$P$35</f>
        <v>2.7096513886256638E-3</v>
      </c>
      <c r="AV921">
        <v>4</v>
      </c>
      <c r="AW921">
        <f t="shared" si="389"/>
        <v>20</v>
      </c>
      <c r="AX921">
        <f t="shared" si="368"/>
        <v>0</v>
      </c>
      <c r="AY921">
        <f t="shared" si="369"/>
        <v>0</v>
      </c>
      <c r="AZ921">
        <f t="shared" si="370"/>
        <v>0</v>
      </c>
      <c r="BA921">
        <v>123.71737777</v>
      </c>
      <c r="BB921">
        <v>123.71737777</v>
      </c>
    </row>
    <row r="922" spans="1:54" x14ac:dyDescent="0.25">
      <c r="A922" t="s">
        <v>857</v>
      </c>
      <c r="B922" t="s">
        <v>3</v>
      </c>
      <c r="C922">
        <v>2014</v>
      </c>
      <c r="D922">
        <v>3</v>
      </c>
      <c r="E922">
        <v>5</v>
      </c>
      <c r="F922" t="s">
        <v>1849</v>
      </c>
      <c r="G922" t="s">
        <v>1769</v>
      </c>
      <c r="H922" t="s">
        <v>1811</v>
      </c>
      <c r="I922" t="s">
        <v>1824</v>
      </c>
      <c r="J922" t="s">
        <v>1813</v>
      </c>
      <c r="K922" t="str">
        <f t="shared" si="371"/>
        <v>Inshore</v>
      </c>
      <c r="L922">
        <v>0</v>
      </c>
      <c r="M922">
        <f t="shared" si="364"/>
        <v>0</v>
      </c>
      <c r="N922">
        <f t="shared" si="372"/>
        <v>1.258088340298923E-2</v>
      </c>
      <c r="O922">
        <f t="shared" si="373"/>
        <v>6.2842892271189965E-3</v>
      </c>
      <c r="P922">
        <v>0</v>
      </c>
      <c r="Q922">
        <f t="shared" si="374"/>
        <v>0</v>
      </c>
      <c r="R922">
        <v>0</v>
      </c>
      <c r="S922">
        <f t="shared" si="365"/>
        <v>0</v>
      </c>
      <c r="T922">
        <f t="shared" si="375"/>
        <v>0</v>
      </c>
      <c r="U922">
        <f t="shared" si="366"/>
        <v>1.0623462871098971E-2</v>
      </c>
      <c r="V922">
        <f t="shared" si="376"/>
        <v>0.84441310922369939</v>
      </c>
      <c r="W922">
        <f t="shared" si="367"/>
        <v>5.9173093241604077E-3</v>
      </c>
      <c r="X922">
        <f t="shared" si="377"/>
        <v>0.94160359434525431</v>
      </c>
      <c r="Y922">
        <v>1</v>
      </c>
      <c r="Z922">
        <f>Y922*'MRIP Selectivity'!$N$35</f>
        <v>6.2965941758702333E-3</v>
      </c>
      <c r="AA922">
        <f>Y922*'MRIP Selectivity'!$O$35</f>
        <v>6.2842892271189965E-3</v>
      </c>
      <c r="AB922">
        <f>Y922*'MRIP Selectivity'!$P$35</f>
        <v>9.0321712954188795E-4</v>
      </c>
      <c r="AC922">
        <v>0.74741255597723821</v>
      </c>
      <c r="AD922">
        <v>0.94160359434525442</v>
      </c>
      <c r="AE922">
        <v>1.3432654004296583</v>
      </c>
      <c r="AF922">
        <f t="shared" si="378"/>
        <v>4.7061535469385633E-3</v>
      </c>
      <c r="AG922">
        <f t="shared" si="379"/>
        <v>5.9173093241604077E-3</v>
      </c>
      <c r="AH922">
        <f t="shared" si="380"/>
        <v>1.2132603191890106E-3</v>
      </c>
      <c r="AI922">
        <f t="shared" si="381"/>
        <v>1.3484100532531117E-2</v>
      </c>
      <c r="AJ922">
        <f t="shared" si="382"/>
        <v>1.1836723190287982E-2</v>
      </c>
      <c r="AK922">
        <f t="shared" si="383"/>
        <v>7.1875063566608846E-3</v>
      </c>
      <c r="AL922">
        <f t="shared" si="384"/>
        <v>7.1305696433494187E-3</v>
      </c>
      <c r="AM922">
        <f t="shared" si="385"/>
        <v>1.0623462871098971E-2</v>
      </c>
      <c r="AN922">
        <f t="shared" si="386"/>
        <v>5.9173093241604077E-3</v>
      </c>
      <c r="AO922">
        <v>0</v>
      </c>
      <c r="AP922">
        <f t="shared" si="387"/>
        <v>1.258088340298923E-2</v>
      </c>
      <c r="AQ922">
        <f t="shared" si="388"/>
        <v>6.2842892271189965E-3</v>
      </c>
      <c r="AR922">
        <v>1</v>
      </c>
      <c r="AS922">
        <f>AR922*'MRIP Selectivity'!$N$35</f>
        <v>6.2965941758702333E-3</v>
      </c>
      <c r="AT922">
        <f>AR922*'MRIP Selectivity'!$O$35</f>
        <v>6.2842892271189965E-3</v>
      </c>
      <c r="AU922">
        <f>AR922*'MRIP Selectivity'!$P$35</f>
        <v>9.0321712954188795E-4</v>
      </c>
      <c r="AV922">
        <v>1</v>
      </c>
      <c r="AW922">
        <f t="shared" si="389"/>
        <v>5</v>
      </c>
      <c r="AX922">
        <f t="shared" si="368"/>
        <v>0</v>
      </c>
      <c r="AY922">
        <f t="shared" si="369"/>
        <v>0</v>
      </c>
      <c r="AZ922">
        <f t="shared" si="370"/>
        <v>0</v>
      </c>
      <c r="BA922">
        <v>71.095859732999998</v>
      </c>
      <c r="BB922">
        <v>71.095859732999998</v>
      </c>
    </row>
    <row r="923" spans="1:54" x14ac:dyDescent="0.25">
      <c r="A923" t="s">
        <v>858</v>
      </c>
      <c r="B923" t="s">
        <v>3</v>
      </c>
      <c r="C923">
        <v>2014</v>
      </c>
      <c r="D923">
        <v>3</v>
      </c>
      <c r="E923">
        <v>5</v>
      </c>
      <c r="F923" t="s">
        <v>1849</v>
      </c>
      <c r="G923" t="s">
        <v>1769</v>
      </c>
      <c r="H923" t="s">
        <v>1811</v>
      </c>
      <c r="I923" t="s">
        <v>1824</v>
      </c>
      <c r="J923" t="s">
        <v>1813</v>
      </c>
      <c r="K923" t="str">
        <f t="shared" si="371"/>
        <v>Inshore</v>
      </c>
      <c r="L923">
        <v>0</v>
      </c>
      <c r="M923">
        <f t="shared" si="364"/>
        <v>0</v>
      </c>
      <c r="N923">
        <f t="shared" si="372"/>
        <v>3.7742650208967693E-2</v>
      </c>
      <c r="O923">
        <f t="shared" si="373"/>
        <v>1.8852867681356991E-2</v>
      </c>
      <c r="P923">
        <v>0</v>
      </c>
      <c r="Q923">
        <f t="shared" si="374"/>
        <v>0</v>
      </c>
      <c r="R923">
        <v>0</v>
      </c>
      <c r="S923">
        <f t="shared" si="365"/>
        <v>0</v>
      </c>
      <c r="T923">
        <f t="shared" si="375"/>
        <v>0</v>
      </c>
      <c r="U923">
        <f t="shared" si="366"/>
        <v>3.1870388613296913E-2</v>
      </c>
      <c r="V923">
        <f t="shared" si="376"/>
        <v>0.84441310922369928</v>
      </c>
      <c r="W923">
        <f t="shared" si="367"/>
        <v>1.7751927972481225E-2</v>
      </c>
      <c r="X923">
        <f t="shared" si="377"/>
        <v>0.94160359434525442</v>
      </c>
      <c r="Y923">
        <v>3</v>
      </c>
      <c r="Z923">
        <f>Y923*'MRIP Selectivity'!$N$35</f>
        <v>1.8889782527610699E-2</v>
      </c>
      <c r="AA923">
        <f>Y923*'MRIP Selectivity'!$O$35</f>
        <v>1.8852867681356991E-2</v>
      </c>
      <c r="AB923">
        <f>Y923*'MRIP Selectivity'!$P$35</f>
        <v>2.7096513886256638E-3</v>
      </c>
      <c r="AC923">
        <v>0.74741255597723821</v>
      </c>
      <c r="AD923">
        <v>0.94160359434525442</v>
      </c>
      <c r="AE923">
        <v>1.3432654004296583</v>
      </c>
      <c r="AF923">
        <f t="shared" si="378"/>
        <v>1.4118460640815688E-2</v>
      </c>
      <c r="AG923">
        <f t="shared" si="379"/>
        <v>1.7751927972481225E-2</v>
      </c>
      <c r="AH923">
        <f t="shared" si="380"/>
        <v>3.6397809575670318E-3</v>
      </c>
      <c r="AI923">
        <f t="shared" si="381"/>
        <v>4.045230159759336E-2</v>
      </c>
      <c r="AJ923">
        <f t="shared" si="382"/>
        <v>3.5510169570863948E-2</v>
      </c>
      <c r="AK923">
        <f t="shared" si="383"/>
        <v>2.1562519069982654E-2</v>
      </c>
      <c r="AL923">
        <f t="shared" si="384"/>
        <v>2.1391708930048256E-2</v>
      </c>
      <c r="AM923">
        <f t="shared" si="385"/>
        <v>3.1870388613296913E-2</v>
      </c>
      <c r="AN923">
        <f t="shared" si="386"/>
        <v>1.7751927972481225E-2</v>
      </c>
      <c r="AO923">
        <v>0</v>
      </c>
      <c r="AP923">
        <f t="shared" si="387"/>
        <v>3.7742650208967693E-2</v>
      </c>
      <c r="AQ923">
        <f t="shared" si="388"/>
        <v>1.8852867681356991E-2</v>
      </c>
      <c r="AR923">
        <v>3</v>
      </c>
      <c r="AS923">
        <f>AR923*'MRIP Selectivity'!$N$35</f>
        <v>1.8889782527610699E-2</v>
      </c>
      <c r="AT923">
        <f>AR923*'MRIP Selectivity'!$O$35</f>
        <v>1.8852867681356991E-2</v>
      </c>
      <c r="AU923">
        <f>AR923*'MRIP Selectivity'!$P$35</f>
        <v>2.7096513886256638E-3</v>
      </c>
      <c r="AV923">
        <v>1</v>
      </c>
      <c r="AW923">
        <f t="shared" si="389"/>
        <v>5</v>
      </c>
      <c r="AX923">
        <f t="shared" si="368"/>
        <v>0</v>
      </c>
      <c r="AY923">
        <f t="shared" si="369"/>
        <v>0</v>
      </c>
      <c r="AZ923">
        <f t="shared" si="370"/>
        <v>0</v>
      </c>
      <c r="BA923">
        <v>71.095859732999998</v>
      </c>
      <c r="BB923">
        <v>71.095859732999998</v>
      </c>
    </row>
    <row r="924" spans="1:54" x14ac:dyDescent="0.25">
      <c r="A924" t="s">
        <v>859</v>
      </c>
      <c r="B924" t="s">
        <v>3</v>
      </c>
      <c r="C924">
        <v>2014</v>
      </c>
      <c r="D924">
        <v>3</v>
      </c>
      <c r="E924">
        <v>5</v>
      </c>
      <c r="F924" t="s">
        <v>1841</v>
      </c>
      <c r="G924" t="s">
        <v>1769</v>
      </c>
      <c r="H924" t="s">
        <v>1894</v>
      </c>
      <c r="I924" t="s">
        <v>1824</v>
      </c>
      <c r="J924" t="s">
        <v>1767</v>
      </c>
      <c r="K924" t="str">
        <f t="shared" si="371"/>
        <v>Inshore</v>
      </c>
      <c r="L924">
        <v>0</v>
      </c>
      <c r="M924">
        <f t="shared" si="364"/>
        <v>0</v>
      </c>
      <c r="N924">
        <f t="shared" si="372"/>
        <v>1.258088340298923E-2</v>
      </c>
      <c r="O924">
        <f t="shared" si="373"/>
        <v>6.2842892271189965E-3</v>
      </c>
      <c r="P924">
        <v>0</v>
      </c>
      <c r="Q924">
        <f t="shared" si="374"/>
        <v>0</v>
      </c>
      <c r="R924">
        <v>0</v>
      </c>
      <c r="S924">
        <f t="shared" si="365"/>
        <v>0</v>
      </c>
      <c r="T924">
        <f t="shared" si="375"/>
        <v>0</v>
      </c>
      <c r="U924">
        <f t="shared" si="366"/>
        <v>1.0623462871098971E-2</v>
      </c>
      <c r="V924">
        <f t="shared" si="376"/>
        <v>0.84441310922369939</v>
      </c>
      <c r="W924">
        <f t="shared" si="367"/>
        <v>5.9173093241604077E-3</v>
      </c>
      <c r="X924">
        <f t="shared" si="377"/>
        <v>0.94160359434525431</v>
      </c>
      <c r="Y924">
        <v>1</v>
      </c>
      <c r="Z924">
        <f>Y924*'MRIP Selectivity'!$N$35</f>
        <v>6.2965941758702333E-3</v>
      </c>
      <c r="AA924">
        <f>Y924*'MRIP Selectivity'!$O$35</f>
        <v>6.2842892271189965E-3</v>
      </c>
      <c r="AB924">
        <f>Y924*'MRIP Selectivity'!$P$35</f>
        <v>9.0321712954188795E-4</v>
      </c>
      <c r="AC924">
        <v>0.74741255597723821</v>
      </c>
      <c r="AD924">
        <v>0.94160359434525442</v>
      </c>
      <c r="AE924">
        <v>1.3432654004296583</v>
      </c>
      <c r="AF924">
        <f t="shared" si="378"/>
        <v>4.7061535469385633E-3</v>
      </c>
      <c r="AG924">
        <f t="shared" si="379"/>
        <v>5.9173093241604077E-3</v>
      </c>
      <c r="AH924">
        <f t="shared" si="380"/>
        <v>1.2132603191890106E-3</v>
      </c>
      <c r="AI924">
        <f t="shared" si="381"/>
        <v>1.3484100532531117E-2</v>
      </c>
      <c r="AJ924">
        <f t="shared" si="382"/>
        <v>1.1836723190287982E-2</v>
      </c>
      <c r="AK924">
        <f t="shared" si="383"/>
        <v>7.1875063566608846E-3</v>
      </c>
      <c r="AL924">
        <f t="shared" si="384"/>
        <v>7.1305696433494187E-3</v>
      </c>
      <c r="AM924">
        <f t="shared" si="385"/>
        <v>1.0623462871098971E-2</v>
      </c>
      <c r="AN924">
        <f t="shared" si="386"/>
        <v>5.9173093241604077E-3</v>
      </c>
      <c r="AO924">
        <v>0</v>
      </c>
      <c r="AP924">
        <f t="shared" si="387"/>
        <v>1.258088340298923E-2</v>
      </c>
      <c r="AQ924">
        <f t="shared" si="388"/>
        <v>6.2842892271189965E-3</v>
      </c>
      <c r="AR924">
        <v>1</v>
      </c>
      <c r="AS924">
        <f>AR924*'MRIP Selectivity'!$N$35</f>
        <v>6.2965941758702333E-3</v>
      </c>
      <c r="AT924">
        <f>AR924*'MRIP Selectivity'!$O$35</f>
        <v>6.2842892271189965E-3</v>
      </c>
      <c r="AU924">
        <f>AR924*'MRIP Selectivity'!$P$35</f>
        <v>9.0321712954188795E-4</v>
      </c>
      <c r="AV924">
        <v>1</v>
      </c>
      <c r="AW924">
        <f t="shared" si="389"/>
        <v>5</v>
      </c>
      <c r="AX924">
        <f t="shared" si="368"/>
        <v>0</v>
      </c>
      <c r="AY924">
        <f t="shared" si="369"/>
        <v>0</v>
      </c>
      <c r="AZ924">
        <f t="shared" si="370"/>
        <v>0</v>
      </c>
      <c r="BA924">
        <v>650.14729942999998</v>
      </c>
      <c r="BB924">
        <v>650.14729942999998</v>
      </c>
    </row>
    <row r="925" spans="1:54" x14ac:dyDescent="0.25">
      <c r="A925" t="s">
        <v>860</v>
      </c>
      <c r="B925" t="s">
        <v>3</v>
      </c>
      <c r="C925">
        <v>2014</v>
      </c>
      <c r="D925">
        <v>3</v>
      </c>
      <c r="E925">
        <v>5</v>
      </c>
      <c r="F925" t="s">
        <v>1841</v>
      </c>
      <c r="G925" t="s">
        <v>1769</v>
      </c>
      <c r="H925" t="s">
        <v>1894</v>
      </c>
      <c r="I925" t="s">
        <v>1824</v>
      </c>
      <c r="J925" t="s">
        <v>1767</v>
      </c>
      <c r="K925" t="str">
        <f t="shared" si="371"/>
        <v>Inshore</v>
      </c>
      <c r="L925">
        <v>1</v>
      </c>
      <c r="M925">
        <f t="shared" si="364"/>
        <v>650.14729942999998</v>
      </c>
      <c r="N925">
        <f t="shared" si="372"/>
        <v>1</v>
      </c>
      <c r="O925">
        <f t="shared" si="373"/>
        <v>1</v>
      </c>
      <c r="P925">
        <v>4.8818897637795278</v>
      </c>
      <c r="Q925">
        <f t="shared" si="374"/>
        <v>4.8818897637795278</v>
      </c>
      <c r="R925">
        <v>0.11023113109243879</v>
      </c>
      <c r="S925">
        <f t="shared" si="365"/>
        <v>71.666472192863381</v>
      </c>
      <c r="T925">
        <f t="shared" si="375"/>
        <v>0.11023113109243879</v>
      </c>
      <c r="U925">
        <f t="shared" si="366"/>
        <v>0.11023113109243879</v>
      </c>
      <c r="V925">
        <f t="shared" si="376"/>
        <v>0.11023113109243879</v>
      </c>
      <c r="W925">
        <f t="shared" si="367"/>
        <v>0.11023113109243879</v>
      </c>
      <c r="X925">
        <f t="shared" si="377"/>
        <v>0.11023113109243879</v>
      </c>
      <c r="Y925">
        <v>0</v>
      </c>
      <c r="Z925">
        <f>Y925*'MRIP Selectivity'!$N$35</f>
        <v>0</v>
      </c>
      <c r="AA925">
        <f>Y925*'MRIP Selectivity'!$O$35</f>
        <v>0</v>
      </c>
      <c r="AB925">
        <f>Y925*'MRIP Selectivity'!$P$35</f>
        <v>0</v>
      </c>
      <c r="AC925">
        <v>0.74741255597723821</v>
      </c>
      <c r="AD925">
        <v>0.94160359434525442</v>
      </c>
      <c r="AE925">
        <v>1.3432654004296583</v>
      </c>
      <c r="AF925">
        <f t="shared" si="378"/>
        <v>0</v>
      </c>
      <c r="AG925">
        <f t="shared" si="379"/>
        <v>0</v>
      </c>
      <c r="AH925">
        <f t="shared" si="380"/>
        <v>0</v>
      </c>
      <c r="AI925">
        <f t="shared" si="381"/>
        <v>0</v>
      </c>
      <c r="AJ925">
        <f t="shared" si="382"/>
        <v>0</v>
      </c>
      <c r="AK925">
        <f t="shared" si="383"/>
        <v>0</v>
      </c>
      <c r="AL925">
        <f t="shared" si="384"/>
        <v>0</v>
      </c>
      <c r="AM925">
        <f t="shared" si="385"/>
        <v>0.11023113109243879</v>
      </c>
      <c r="AN925">
        <f t="shared" si="386"/>
        <v>0.11023113109243879</v>
      </c>
      <c r="AO925">
        <v>1</v>
      </c>
      <c r="AP925">
        <f t="shared" si="387"/>
        <v>1</v>
      </c>
      <c r="AQ925">
        <f t="shared" si="388"/>
        <v>1</v>
      </c>
      <c r="AR925">
        <v>0</v>
      </c>
      <c r="AS925">
        <f>AR925*'MRIP Selectivity'!$N$35</f>
        <v>0</v>
      </c>
      <c r="AT925">
        <f>AR925*'MRIP Selectivity'!$O$35</f>
        <v>0</v>
      </c>
      <c r="AU925">
        <f>AR925*'MRIP Selectivity'!$P$35</f>
        <v>0</v>
      </c>
      <c r="AV925">
        <v>1</v>
      </c>
      <c r="AW925">
        <f t="shared" si="389"/>
        <v>5</v>
      </c>
      <c r="AX925">
        <f t="shared" si="368"/>
        <v>0</v>
      </c>
      <c r="AY925">
        <f t="shared" si="369"/>
        <v>0</v>
      </c>
      <c r="AZ925">
        <f t="shared" si="370"/>
        <v>0</v>
      </c>
      <c r="BA925">
        <v>650.14729942999998</v>
      </c>
      <c r="BB925">
        <v>650.14729942999998</v>
      </c>
    </row>
    <row r="926" spans="1:54" x14ac:dyDescent="0.25">
      <c r="A926" t="s">
        <v>861</v>
      </c>
      <c r="B926" t="s">
        <v>3</v>
      </c>
      <c r="C926">
        <v>2014</v>
      </c>
      <c r="D926">
        <v>3</v>
      </c>
      <c r="E926">
        <v>5</v>
      </c>
      <c r="F926" t="s">
        <v>1870</v>
      </c>
      <c r="G926" t="s">
        <v>1769</v>
      </c>
      <c r="H926" t="s">
        <v>1894</v>
      </c>
      <c r="I926" t="s">
        <v>1824</v>
      </c>
      <c r="J926" t="s">
        <v>1813</v>
      </c>
      <c r="K926" t="str">
        <f t="shared" si="371"/>
        <v>Inshore</v>
      </c>
      <c r="L926">
        <v>0</v>
      </c>
      <c r="M926">
        <f t="shared" si="364"/>
        <v>0</v>
      </c>
      <c r="N926">
        <f t="shared" si="372"/>
        <v>3.5985543588051901E-2</v>
      </c>
      <c r="O926">
        <f t="shared" si="373"/>
        <v>1.7975173655029958E-2</v>
      </c>
      <c r="P926">
        <v>0</v>
      </c>
      <c r="Q926">
        <f t="shared" si="374"/>
        <v>0</v>
      </c>
      <c r="R926">
        <v>0</v>
      </c>
      <c r="S926">
        <f t="shared" si="365"/>
        <v>0</v>
      </c>
      <c r="T926">
        <f t="shared" si="375"/>
        <v>0</v>
      </c>
      <c r="U926">
        <f t="shared" si="366"/>
        <v>3.0386664748291863E-2</v>
      </c>
      <c r="V926">
        <f t="shared" si="376"/>
        <v>0.84441310922369939</v>
      </c>
      <c r="W926">
        <f t="shared" si="367"/>
        <v>1.6925488122556332E-2</v>
      </c>
      <c r="X926">
        <f t="shared" si="377"/>
        <v>0.94160359434525442</v>
      </c>
      <c r="Y926">
        <v>2.8603351954999998</v>
      </c>
      <c r="Z926">
        <f>Y926*'MRIP Selectivity'!$N$35</f>
        <v>1.8010369933021943E-2</v>
      </c>
      <c r="AA926">
        <f>Y926*'MRIP Selectivity'!$O$35</f>
        <v>1.7975173655029958E-2</v>
      </c>
      <c r="AB926">
        <f>Y926*'MRIP Selectivity'!$P$35</f>
        <v>2.5835037448071448E-3</v>
      </c>
      <c r="AC926">
        <v>0.74741255597723821</v>
      </c>
      <c r="AD926">
        <v>0.94160359434525442</v>
      </c>
      <c r="AE926">
        <v>1.3432654004296583</v>
      </c>
      <c r="AF926">
        <f t="shared" si="378"/>
        <v>1.3461176625735531E-2</v>
      </c>
      <c r="AG926">
        <f t="shared" si="379"/>
        <v>1.6925488122556332E-2</v>
      </c>
      <c r="AH926">
        <f t="shared" si="380"/>
        <v>3.4703311922798909E-3</v>
      </c>
      <c r="AI926">
        <f t="shared" si="381"/>
        <v>3.8569047332859048E-2</v>
      </c>
      <c r="AJ926">
        <f t="shared" si="382"/>
        <v>3.3856995940571753E-2</v>
      </c>
      <c r="AK926">
        <f t="shared" si="383"/>
        <v>2.0558677399837102E-2</v>
      </c>
      <c r="AL926">
        <f t="shared" si="384"/>
        <v>2.0395819314836222E-2</v>
      </c>
      <c r="AM926">
        <f t="shared" si="385"/>
        <v>3.0386664748291863E-2</v>
      </c>
      <c r="AN926">
        <f t="shared" si="386"/>
        <v>1.6925488122556332E-2</v>
      </c>
      <c r="AO926">
        <v>0</v>
      </c>
      <c r="AP926">
        <f t="shared" si="387"/>
        <v>1.258088340298923E-2</v>
      </c>
      <c r="AQ926">
        <f t="shared" si="388"/>
        <v>6.2842892271189965E-3</v>
      </c>
      <c r="AR926">
        <v>1</v>
      </c>
      <c r="AS926">
        <f>AR926*'MRIP Selectivity'!$N$35</f>
        <v>6.2965941758702333E-3</v>
      </c>
      <c r="AT926">
        <f>AR926*'MRIP Selectivity'!$O$35</f>
        <v>6.2842892271189965E-3</v>
      </c>
      <c r="AU926">
        <f>AR926*'MRIP Selectivity'!$P$35</f>
        <v>9.0321712954188795E-4</v>
      </c>
      <c r="AV926">
        <v>1</v>
      </c>
      <c r="AW926">
        <f t="shared" si="389"/>
        <v>5</v>
      </c>
      <c r="AX926">
        <f t="shared" si="368"/>
        <v>0</v>
      </c>
      <c r="AY926">
        <f t="shared" si="369"/>
        <v>0</v>
      </c>
      <c r="AZ926">
        <f t="shared" si="370"/>
        <v>0</v>
      </c>
      <c r="BA926">
        <v>318.15868820999998</v>
      </c>
      <c r="BB926">
        <v>318.15868820999998</v>
      </c>
    </row>
    <row r="927" spans="1:54" x14ac:dyDescent="0.25">
      <c r="A927" t="s">
        <v>862</v>
      </c>
      <c r="B927" t="s">
        <v>3</v>
      </c>
      <c r="C927">
        <v>2014</v>
      </c>
      <c r="D927">
        <v>3</v>
      </c>
      <c r="E927">
        <v>6</v>
      </c>
      <c r="F927" t="s">
        <v>1820</v>
      </c>
      <c r="G927" t="s">
        <v>1769</v>
      </c>
      <c r="H927" t="s">
        <v>1811</v>
      </c>
      <c r="I927" t="s">
        <v>1812</v>
      </c>
      <c r="J927" t="s">
        <v>1767</v>
      </c>
      <c r="K927" t="str">
        <f t="shared" si="371"/>
        <v>Inshore</v>
      </c>
      <c r="L927">
        <v>0</v>
      </c>
      <c r="M927">
        <f t="shared" si="364"/>
        <v>0</v>
      </c>
      <c r="N927">
        <f t="shared" si="372"/>
        <v>0.20129413444782768</v>
      </c>
      <c r="O927">
        <f t="shared" si="373"/>
        <v>0.10054862763390394</v>
      </c>
      <c r="P927">
        <v>0</v>
      </c>
      <c r="Q927">
        <f t="shared" si="374"/>
        <v>0</v>
      </c>
      <c r="R927">
        <v>0</v>
      </c>
      <c r="S927">
        <f t="shared" si="365"/>
        <v>0</v>
      </c>
      <c r="T927">
        <f t="shared" si="375"/>
        <v>0</v>
      </c>
      <c r="U927">
        <f t="shared" si="366"/>
        <v>0.16997540593758353</v>
      </c>
      <c r="V927">
        <f t="shared" si="376"/>
        <v>0.84441310922369939</v>
      </c>
      <c r="W927">
        <f t="shared" si="367"/>
        <v>9.4676949186566522E-2</v>
      </c>
      <c r="X927">
        <f t="shared" si="377"/>
        <v>0.94160359434525431</v>
      </c>
      <c r="Y927">
        <v>16</v>
      </c>
      <c r="Z927">
        <f>Y927*'MRIP Selectivity'!$N$35</f>
        <v>0.10074550681392373</v>
      </c>
      <c r="AA927">
        <f>Y927*'MRIP Selectivity'!$O$35</f>
        <v>0.10054862763390394</v>
      </c>
      <c r="AB927">
        <f>Y927*'MRIP Selectivity'!$P$35</f>
        <v>1.4451474072670207E-2</v>
      </c>
      <c r="AC927">
        <v>0.74741255597723821</v>
      </c>
      <c r="AD927">
        <v>0.94160359434525442</v>
      </c>
      <c r="AE927">
        <v>1.3432654004296583</v>
      </c>
      <c r="AF927">
        <f t="shared" si="378"/>
        <v>7.5298456751017012E-2</v>
      </c>
      <c r="AG927">
        <f t="shared" si="379"/>
        <v>9.4676949186566522E-2</v>
      </c>
      <c r="AH927">
        <f t="shared" si="380"/>
        <v>1.9412165107024169E-2</v>
      </c>
      <c r="AI927">
        <f t="shared" si="381"/>
        <v>0.21574560852049787</v>
      </c>
      <c r="AJ927">
        <f t="shared" si="382"/>
        <v>0.18938757104460771</v>
      </c>
      <c r="AK927">
        <f t="shared" si="383"/>
        <v>0.11500010170657415</v>
      </c>
      <c r="AL927">
        <f t="shared" si="384"/>
        <v>0.1140891142935907</v>
      </c>
      <c r="AM927">
        <f t="shared" si="385"/>
        <v>0.16997540593758353</v>
      </c>
      <c r="AN927">
        <f t="shared" si="386"/>
        <v>9.4676949186566522E-2</v>
      </c>
      <c r="AO927">
        <v>0</v>
      </c>
      <c r="AP927">
        <f t="shared" si="387"/>
        <v>0.20129413444782768</v>
      </c>
      <c r="AQ927">
        <f t="shared" si="388"/>
        <v>0.10054862763390394</v>
      </c>
      <c r="AR927">
        <v>16</v>
      </c>
      <c r="AS927">
        <f>AR927*'MRIP Selectivity'!$N$35</f>
        <v>0.10074550681392373</v>
      </c>
      <c r="AT927">
        <f>AR927*'MRIP Selectivity'!$O$35</f>
        <v>0.10054862763390394</v>
      </c>
      <c r="AU927">
        <f>AR927*'MRIP Selectivity'!$P$35</f>
        <v>1.4451474072670207E-2</v>
      </c>
      <c r="AV927">
        <v>4</v>
      </c>
      <c r="AW927">
        <f t="shared" si="389"/>
        <v>20</v>
      </c>
      <c r="AX927">
        <f t="shared" si="368"/>
        <v>0</v>
      </c>
      <c r="AY927">
        <f t="shared" si="369"/>
        <v>0</v>
      </c>
      <c r="AZ927">
        <f t="shared" si="370"/>
        <v>0</v>
      </c>
      <c r="BA927">
        <v>108.84897196999999</v>
      </c>
      <c r="BB927">
        <v>108.84897196999999</v>
      </c>
    </row>
    <row r="928" spans="1:54" x14ac:dyDescent="0.25">
      <c r="A928" t="s">
        <v>863</v>
      </c>
      <c r="B928" t="s">
        <v>3</v>
      </c>
      <c r="C928">
        <v>2014</v>
      </c>
      <c r="D928">
        <v>3</v>
      </c>
      <c r="E928">
        <v>6</v>
      </c>
      <c r="F928" t="s">
        <v>1820</v>
      </c>
      <c r="G928" t="s">
        <v>1769</v>
      </c>
      <c r="H928" t="s">
        <v>1811</v>
      </c>
      <c r="I928" t="s">
        <v>1812</v>
      </c>
      <c r="J928" t="s">
        <v>1813</v>
      </c>
      <c r="K928" t="str">
        <f t="shared" si="371"/>
        <v>Inshore</v>
      </c>
      <c r="L928">
        <v>0</v>
      </c>
      <c r="M928">
        <f t="shared" si="364"/>
        <v>0</v>
      </c>
      <c r="N928">
        <f t="shared" si="372"/>
        <v>1.258088340298923E-2</v>
      </c>
      <c r="O928">
        <f t="shared" si="373"/>
        <v>6.2842892271189965E-3</v>
      </c>
      <c r="P928">
        <v>0</v>
      </c>
      <c r="Q928">
        <f t="shared" si="374"/>
        <v>0</v>
      </c>
      <c r="R928">
        <v>0</v>
      </c>
      <c r="S928">
        <f t="shared" si="365"/>
        <v>0</v>
      </c>
      <c r="T928">
        <f t="shared" si="375"/>
        <v>0</v>
      </c>
      <c r="U928">
        <f t="shared" si="366"/>
        <v>1.0623462871098971E-2</v>
      </c>
      <c r="V928">
        <f t="shared" si="376"/>
        <v>0.84441310922369939</v>
      </c>
      <c r="W928">
        <f t="shared" si="367"/>
        <v>5.9173093241604077E-3</v>
      </c>
      <c r="X928">
        <f t="shared" si="377"/>
        <v>0.94160359434525431</v>
      </c>
      <c r="Y928">
        <v>1</v>
      </c>
      <c r="Z928">
        <f>Y928*'MRIP Selectivity'!$N$35</f>
        <v>6.2965941758702333E-3</v>
      </c>
      <c r="AA928">
        <f>Y928*'MRIP Selectivity'!$O$35</f>
        <v>6.2842892271189965E-3</v>
      </c>
      <c r="AB928">
        <f>Y928*'MRIP Selectivity'!$P$35</f>
        <v>9.0321712954188795E-4</v>
      </c>
      <c r="AC928">
        <v>0.74741255597723821</v>
      </c>
      <c r="AD928">
        <v>0.94160359434525442</v>
      </c>
      <c r="AE928">
        <v>1.3432654004296583</v>
      </c>
      <c r="AF928">
        <f t="shared" si="378"/>
        <v>4.7061535469385633E-3</v>
      </c>
      <c r="AG928">
        <f t="shared" si="379"/>
        <v>5.9173093241604077E-3</v>
      </c>
      <c r="AH928">
        <f t="shared" si="380"/>
        <v>1.2132603191890106E-3</v>
      </c>
      <c r="AI928">
        <f t="shared" si="381"/>
        <v>1.3484100532531117E-2</v>
      </c>
      <c r="AJ928">
        <f t="shared" si="382"/>
        <v>1.1836723190287982E-2</v>
      </c>
      <c r="AK928">
        <f t="shared" si="383"/>
        <v>7.1875063566608846E-3</v>
      </c>
      <c r="AL928">
        <f t="shared" si="384"/>
        <v>7.1305696433494187E-3</v>
      </c>
      <c r="AM928">
        <f t="shared" si="385"/>
        <v>1.0623462871098971E-2</v>
      </c>
      <c r="AN928">
        <f t="shared" si="386"/>
        <v>5.9173093241604077E-3</v>
      </c>
      <c r="AO928">
        <v>0</v>
      </c>
      <c r="AP928">
        <f t="shared" si="387"/>
        <v>1.258088340298923E-2</v>
      </c>
      <c r="AQ928">
        <f t="shared" si="388"/>
        <v>6.2842892271189965E-3</v>
      </c>
      <c r="AR928">
        <v>1</v>
      </c>
      <c r="AS928">
        <f>AR928*'MRIP Selectivity'!$N$35</f>
        <v>6.2965941758702333E-3</v>
      </c>
      <c r="AT928">
        <f>AR928*'MRIP Selectivity'!$O$35</f>
        <v>6.2842892271189965E-3</v>
      </c>
      <c r="AU928">
        <f>AR928*'MRIP Selectivity'!$P$35</f>
        <v>9.0321712954188795E-4</v>
      </c>
      <c r="AV928">
        <v>2</v>
      </c>
      <c r="AW928">
        <f t="shared" si="389"/>
        <v>10</v>
      </c>
      <c r="AX928">
        <f t="shared" si="368"/>
        <v>0</v>
      </c>
      <c r="AY928">
        <f t="shared" si="369"/>
        <v>0</v>
      </c>
      <c r="AZ928">
        <f t="shared" si="370"/>
        <v>0</v>
      </c>
      <c r="BA928">
        <v>108.84897196999999</v>
      </c>
      <c r="BB928">
        <v>108.84897196999999</v>
      </c>
    </row>
    <row r="929" spans="1:54" x14ac:dyDescent="0.25">
      <c r="A929" t="s">
        <v>864</v>
      </c>
      <c r="B929" t="s">
        <v>3</v>
      </c>
      <c r="C929">
        <v>2014</v>
      </c>
      <c r="D929">
        <v>3</v>
      </c>
      <c r="E929">
        <v>6</v>
      </c>
      <c r="F929" t="s">
        <v>1833</v>
      </c>
      <c r="G929" t="s">
        <v>1769</v>
      </c>
      <c r="H929" t="s">
        <v>1811</v>
      </c>
      <c r="I929" t="s">
        <v>1812</v>
      </c>
      <c r="J929" t="s">
        <v>1813</v>
      </c>
      <c r="K929" t="str">
        <f t="shared" si="371"/>
        <v>Inshore</v>
      </c>
      <c r="L929">
        <v>0</v>
      </c>
      <c r="M929">
        <f t="shared" si="364"/>
        <v>0</v>
      </c>
      <c r="N929">
        <f t="shared" si="372"/>
        <v>0.20129413444782768</v>
      </c>
      <c r="O929">
        <f t="shared" si="373"/>
        <v>0.10054862763390394</v>
      </c>
      <c r="P929">
        <v>0</v>
      </c>
      <c r="Q929">
        <f t="shared" si="374"/>
        <v>0</v>
      </c>
      <c r="R929">
        <v>0</v>
      </c>
      <c r="S929">
        <f t="shared" si="365"/>
        <v>0</v>
      </c>
      <c r="T929">
        <f t="shared" si="375"/>
        <v>0</v>
      </c>
      <c r="U929">
        <f t="shared" si="366"/>
        <v>0.16997540593758353</v>
      </c>
      <c r="V929">
        <f t="shared" si="376"/>
        <v>0.84441310922369939</v>
      </c>
      <c r="W929">
        <f t="shared" si="367"/>
        <v>9.4676949186566522E-2</v>
      </c>
      <c r="X929">
        <f t="shared" si="377"/>
        <v>0.94160359434525431</v>
      </c>
      <c r="Y929">
        <v>16</v>
      </c>
      <c r="Z929">
        <f>Y929*'MRIP Selectivity'!$N$35</f>
        <v>0.10074550681392373</v>
      </c>
      <c r="AA929">
        <f>Y929*'MRIP Selectivity'!$O$35</f>
        <v>0.10054862763390394</v>
      </c>
      <c r="AB929">
        <f>Y929*'MRIP Selectivity'!$P$35</f>
        <v>1.4451474072670207E-2</v>
      </c>
      <c r="AC929">
        <v>0.74741255597723821</v>
      </c>
      <c r="AD929">
        <v>0.94160359434525442</v>
      </c>
      <c r="AE929">
        <v>1.3432654004296583</v>
      </c>
      <c r="AF929">
        <f t="shared" si="378"/>
        <v>7.5298456751017012E-2</v>
      </c>
      <c r="AG929">
        <f t="shared" si="379"/>
        <v>9.4676949186566522E-2</v>
      </c>
      <c r="AH929">
        <f t="shared" si="380"/>
        <v>1.9412165107024169E-2</v>
      </c>
      <c r="AI929">
        <f t="shared" si="381"/>
        <v>0.21574560852049787</v>
      </c>
      <c r="AJ929">
        <f t="shared" si="382"/>
        <v>0.18938757104460771</v>
      </c>
      <c r="AK929">
        <f t="shared" si="383"/>
        <v>0.11500010170657415</v>
      </c>
      <c r="AL929">
        <f t="shared" si="384"/>
        <v>0.1140891142935907</v>
      </c>
      <c r="AM929">
        <f t="shared" si="385"/>
        <v>0.16997540593758353</v>
      </c>
      <c r="AN929">
        <f t="shared" si="386"/>
        <v>9.4676949186566522E-2</v>
      </c>
      <c r="AO929">
        <v>0</v>
      </c>
      <c r="AP929">
        <f t="shared" si="387"/>
        <v>0.20129413444782768</v>
      </c>
      <c r="AQ929">
        <f t="shared" si="388"/>
        <v>0.10054862763390394</v>
      </c>
      <c r="AR929">
        <v>16</v>
      </c>
      <c r="AS929">
        <f>AR929*'MRIP Selectivity'!$N$35</f>
        <v>0.10074550681392373</v>
      </c>
      <c r="AT929">
        <f>AR929*'MRIP Selectivity'!$O$35</f>
        <v>0.10054862763390394</v>
      </c>
      <c r="AU929">
        <f>AR929*'MRIP Selectivity'!$P$35</f>
        <v>1.4451474072670207E-2</v>
      </c>
      <c r="AV929">
        <v>2</v>
      </c>
      <c r="AW929">
        <f t="shared" si="389"/>
        <v>10</v>
      </c>
      <c r="AX929">
        <f t="shared" si="368"/>
        <v>0</v>
      </c>
      <c r="AY929">
        <f t="shared" si="369"/>
        <v>0</v>
      </c>
      <c r="AZ929">
        <f t="shared" si="370"/>
        <v>0</v>
      </c>
      <c r="BA929">
        <v>205.69560831000001</v>
      </c>
      <c r="BB929">
        <v>205.69560831000001</v>
      </c>
    </row>
    <row r="930" spans="1:54" x14ac:dyDescent="0.25">
      <c r="A930" t="s">
        <v>865</v>
      </c>
      <c r="B930" t="s">
        <v>3</v>
      </c>
      <c r="C930">
        <v>2014</v>
      </c>
      <c r="D930">
        <v>3</v>
      </c>
      <c r="E930">
        <v>6</v>
      </c>
      <c r="F930" t="s">
        <v>1833</v>
      </c>
      <c r="G930" t="s">
        <v>1769</v>
      </c>
      <c r="H930" t="s">
        <v>1811</v>
      </c>
      <c r="I930" t="s">
        <v>1812</v>
      </c>
      <c r="J930" t="s">
        <v>1813</v>
      </c>
      <c r="K930" t="str">
        <f t="shared" si="371"/>
        <v>Inshore</v>
      </c>
      <c r="L930">
        <v>0</v>
      </c>
      <c r="M930">
        <f t="shared" si="364"/>
        <v>0</v>
      </c>
      <c r="N930">
        <f t="shared" si="372"/>
        <v>0.11322795062690307</v>
      </c>
      <c r="O930">
        <f t="shared" si="373"/>
        <v>5.6558603044070968E-2</v>
      </c>
      <c r="P930">
        <v>0</v>
      </c>
      <c r="Q930">
        <f t="shared" si="374"/>
        <v>0</v>
      </c>
      <c r="R930">
        <v>0</v>
      </c>
      <c r="S930">
        <f t="shared" si="365"/>
        <v>0</v>
      </c>
      <c r="T930">
        <f t="shared" si="375"/>
        <v>0</v>
      </c>
      <c r="U930">
        <f t="shared" si="366"/>
        <v>9.5611165839890738E-2</v>
      </c>
      <c r="V930">
        <f t="shared" si="376"/>
        <v>0.84441310922369939</v>
      </c>
      <c r="W930">
        <f t="shared" si="367"/>
        <v>5.3255783917443671E-2</v>
      </c>
      <c r="X930">
        <f t="shared" si="377"/>
        <v>0.94160359434525442</v>
      </c>
      <c r="Y930">
        <v>9</v>
      </c>
      <c r="Z930">
        <f>Y930*'MRIP Selectivity'!$N$35</f>
        <v>5.6669347582832097E-2</v>
      </c>
      <c r="AA930">
        <f>Y930*'MRIP Selectivity'!$O$35</f>
        <v>5.6558603044070968E-2</v>
      </c>
      <c r="AB930">
        <f>Y930*'MRIP Selectivity'!$P$35</f>
        <v>8.1289541658769917E-3</v>
      </c>
      <c r="AC930">
        <v>0.74741255597723821</v>
      </c>
      <c r="AD930">
        <v>0.94160359434525442</v>
      </c>
      <c r="AE930">
        <v>1.3432654004296583</v>
      </c>
      <c r="AF930">
        <f t="shared" si="378"/>
        <v>4.2355381922447061E-2</v>
      </c>
      <c r="AG930">
        <f t="shared" si="379"/>
        <v>5.3255783917443671E-2</v>
      </c>
      <c r="AH930">
        <f t="shared" si="380"/>
        <v>1.0919342872701096E-2</v>
      </c>
      <c r="AI930">
        <f t="shared" si="381"/>
        <v>0.12135690479278005</v>
      </c>
      <c r="AJ930">
        <f t="shared" si="382"/>
        <v>0.10653050871259183</v>
      </c>
      <c r="AK930">
        <f t="shared" si="383"/>
        <v>6.4687557209947955E-2</v>
      </c>
      <c r="AL930">
        <f t="shared" si="384"/>
        <v>6.4175126790144768E-2</v>
      </c>
      <c r="AM930">
        <f t="shared" si="385"/>
        <v>9.5611165839890738E-2</v>
      </c>
      <c r="AN930">
        <f t="shared" si="386"/>
        <v>5.3255783917443671E-2</v>
      </c>
      <c r="AO930">
        <v>0</v>
      </c>
      <c r="AP930">
        <f t="shared" si="387"/>
        <v>0.11322795062690307</v>
      </c>
      <c r="AQ930">
        <f t="shared" si="388"/>
        <v>5.6558603044070968E-2</v>
      </c>
      <c r="AR930">
        <v>9</v>
      </c>
      <c r="AS930">
        <f>AR930*'MRIP Selectivity'!$N$35</f>
        <v>5.6669347582832097E-2</v>
      </c>
      <c r="AT930">
        <f>AR930*'MRIP Selectivity'!$O$35</f>
        <v>5.6558603044070968E-2</v>
      </c>
      <c r="AU930">
        <f>AR930*'MRIP Selectivity'!$P$35</f>
        <v>8.1289541658769917E-3</v>
      </c>
      <c r="AV930">
        <v>4</v>
      </c>
      <c r="AW930">
        <f t="shared" si="389"/>
        <v>20</v>
      </c>
      <c r="AX930">
        <f t="shared" si="368"/>
        <v>0</v>
      </c>
      <c r="AY930">
        <f t="shared" si="369"/>
        <v>0</v>
      </c>
      <c r="AZ930">
        <f t="shared" si="370"/>
        <v>0</v>
      </c>
      <c r="BA930">
        <v>113.56568468</v>
      </c>
      <c r="BB930">
        <v>113.56568468</v>
      </c>
    </row>
    <row r="931" spans="1:54" x14ac:dyDescent="0.25">
      <c r="A931" t="s">
        <v>866</v>
      </c>
      <c r="B931" t="s">
        <v>3</v>
      </c>
      <c r="C931">
        <v>2014</v>
      </c>
      <c r="D931">
        <v>3</v>
      </c>
      <c r="E931">
        <v>6</v>
      </c>
      <c r="F931" t="s">
        <v>1833</v>
      </c>
      <c r="G931" t="s">
        <v>1769</v>
      </c>
      <c r="H931" t="s">
        <v>1811</v>
      </c>
      <c r="I931" t="s">
        <v>1812</v>
      </c>
      <c r="J931" t="s">
        <v>1813</v>
      </c>
      <c r="K931" t="str">
        <f t="shared" si="371"/>
        <v>Inshore</v>
      </c>
      <c r="L931">
        <v>0</v>
      </c>
      <c r="M931">
        <f t="shared" si="364"/>
        <v>0</v>
      </c>
      <c r="N931">
        <f t="shared" si="372"/>
        <v>2.516176680597846E-2</v>
      </c>
      <c r="O931">
        <f t="shared" si="373"/>
        <v>1.2568578454237993E-2</v>
      </c>
      <c r="P931">
        <v>0</v>
      </c>
      <c r="Q931">
        <f t="shared" si="374"/>
        <v>0</v>
      </c>
      <c r="R931">
        <v>0</v>
      </c>
      <c r="S931">
        <f t="shared" si="365"/>
        <v>0</v>
      </c>
      <c r="T931">
        <f t="shared" si="375"/>
        <v>0</v>
      </c>
      <c r="U931">
        <f t="shared" si="366"/>
        <v>2.1246925742197942E-2</v>
      </c>
      <c r="V931">
        <f t="shared" si="376"/>
        <v>0.84441310922369939</v>
      </c>
      <c r="W931">
        <f t="shared" si="367"/>
        <v>1.1834618648320815E-2</v>
      </c>
      <c r="X931">
        <f t="shared" si="377"/>
        <v>0.94160359434525431</v>
      </c>
      <c r="Y931">
        <v>2</v>
      </c>
      <c r="Z931">
        <f>Y931*'MRIP Selectivity'!$N$35</f>
        <v>1.2593188351740467E-2</v>
      </c>
      <c r="AA931">
        <f>Y931*'MRIP Selectivity'!$O$35</f>
        <v>1.2568578454237993E-2</v>
      </c>
      <c r="AB931">
        <f>Y931*'MRIP Selectivity'!$P$35</f>
        <v>1.8064342590837759E-3</v>
      </c>
      <c r="AC931">
        <v>0.74741255597723821</v>
      </c>
      <c r="AD931">
        <v>0.94160359434525442</v>
      </c>
      <c r="AE931">
        <v>1.3432654004296583</v>
      </c>
      <c r="AF931">
        <f t="shared" si="378"/>
        <v>9.4123070938771265E-3</v>
      </c>
      <c r="AG931">
        <f t="shared" si="379"/>
        <v>1.1834618648320815E-2</v>
      </c>
      <c r="AH931">
        <f t="shared" si="380"/>
        <v>2.4265206383780212E-3</v>
      </c>
      <c r="AI931">
        <f t="shared" si="381"/>
        <v>2.6968201065062234E-2</v>
      </c>
      <c r="AJ931">
        <f t="shared" si="382"/>
        <v>2.3673446380575964E-2</v>
      </c>
      <c r="AK931">
        <f t="shared" si="383"/>
        <v>1.4375012713321769E-2</v>
      </c>
      <c r="AL931">
        <f t="shared" si="384"/>
        <v>1.4261139286698837E-2</v>
      </c>
      <c r="AM931">
        <f t="shared" si="385"/>
        <v>2.1246925742197942E-2</v>
      </c>
      <c r="AN931">
        <f t="shared" si="386"/>
        <v>1.1834618648320815E-2</v>
      </c>
      <c r="AO931">
        <v>0</v>
      </c>
      <c r="AP931">
        <f t="shared" si="387"/>
        <v>2.516176680597846E-2</v>
      </c>
      <c r="AQ931">
        <f t="shared" si="388"/>
        <v>1.2568578454237993E-2</v>
      </c>
      <c r="AR931">
        <v>2</v>
      </c>
      <c r="AS931">
        <f>AR931*'MRIP Selectivity'!$N$35</f>
        <v>1.2593188351740467E-2</v>
      </c>
      <c r="AT931">
        <f>AR931*'MRIP Selectivity'!$O$35</f>
        <v>1.2568578454237993E-2</v>
      </c>
      <c r="AU931">
        <f>AR931*'MRIP Selectivity'!$P$35</f>
        <v>1.8064342590837759E-3</v>
      </c>
      <c r="AV931">
        <v>4</v>
      </c>
      <c r="AW931">
        <f t="shared" si="389"/>
        <v>20</v>
      </c>
      <c r="AX931">
        <f t="shared" si="368"/>
        <v>0</v>
      </c>
      <c r="AY931">
        <f t="shared" si="369"/>
        <v>0</v>
      </c>
      <c r="AZ931">
        <f t="shared" si="370"/>
        <v>0</v>
      </c>
      <c r="BA931">
        <v>113.56568468</v>
      </c>
      <c r="BB931">
        <v>113.56568468</v>
      </c>
    </row>
    <row r="932" spans="1:54" x14ac:dyDescent="0.25">
      <c r="A932" t="s">
        <v>867</v>
      </c>
      <c r="B932" t="s">
        <v>3</v>
      </c>
      <c r="C932">
        <v>2014</v>
      </c>
      <c r="D932">
        <v>3</v>
      </c>
      <c r="E932">
        <v>6</v>
      </c>
      <c r="F932" t="s">
        <v>1833</v>
      </c>
      <c r="G932" t="s">
        <v>1769</v>
      </c>
      <c r="H932" t="s">
        <v>1811</v>
      </c>
      <c r="I932" t="s">
        <v>1812</v>
      </c>
      <c r="J932" t="s">
        <v>1813</v>
      </c>
      <c r="K932" t="str">
        <f t="shared" si="371"/>
        <v>Inshore</v>
      </c>
      <c r="L932">
        <v>0</v>
      </c>
      <c r="M932">
        <f t="shared" si="364"/>
        <v>0</v>
      </c>
      <c r="N932">
        <f t="shared" si="372"/>
        <v>3.7742650208967693E-2</v>
      </c>
      <c r="O932">
        <f t="shared" si="373"/>
        <v>1.8852867681356991E-2</v>
      </c>
      <c r="P932">
        <v>0</v>
      </c>
      <c r="Q932">
        <f t="shared" si="374"/>
        <v>0</v>
      </c>
      <c r="R932">
        <v>0</v>
      </c>
      <c r="S932">
        <f t="shared" si="365"/>
        <v>0</v>
      </c>
      <c r="T932">
        <f t="shared" si="375"/>
        <v>0</v>
      </c>
      <c r="U932">
        <f t="shared" si="366"/>
        <v>3.1870388613296913E-2</v>
      </c>
      <c r="V932">
        <f t="shared" si="376"/>
        <v>0.84441310922369928</v>
      </c>
      <c r="W932">
        <f t="shared" si="367"/>
        <v>1.7751927972481225E-2</v>
      </c>
      <c r="X932">
        <f t="shared" si="377"/>
        <v>0.94160359434525442</v>
      </c>
      <c r="Y932">
        <v>3</v>
      </c>
      <c r="Z932">
        <f>Y932*'MRIP Selectivity'!$N$35</f>
        <v>1.8889782527610699E-2</v>
      </c>
      <c r="AA932">
        <f>Y932*'MRIP Selectivity'!$O$35</f>
        <v>1.8852867681356991E-2</v>
      </c>
      <c r="AB932">
        <f>Y932*'MRIP Selectivity'!$P$35</f>
        <v>2.7096513886256638E-3</v>
      </c>
      <c r="AC932">
        <v>0.74741255597723821</v>
      </c>
      <c r="AD932">
        <v>0.94160359434525442</v>
      </c>
      <c r="AE932">
        <v>1.3432654004296583</v>
      </c>
      <c r="AF932">
        <f t="shared" si="378"/>
        <v>1.4118460640815688E-2</v>
      </c>
      <c r="AG932">
        <f t="shared" si="379"/>
        <v>1.7751927972481225E-2</v>
      </c>
      <c r="AH932">
        <f t="shared" si="380"/>
        <v>3.6397809575670318E-3</v>
      </c>
      <c r="AI932">
        <f t="shared" si="381"/>
        <v>4.045230159759336E-2</v>
      </c>
      <c r="AJ932">
        <f t="shared" si="382"/>
        <v>3.5510169570863948E-2</v>
      </c>
      <c r="AK932">
        <f t="shared" si="383"/>
        <v>2.1562519069982654E-2</v>
      </c>
      <c r="AL932">
        <f t="shared" si="384"/>
        <v>2.1391708930048256E-2</v>
      </c>
      <c r="AM932">
        <f t="shared" si="385"/>
        <v>3.1870388613296913E-2</v>
      </c>
      <c r="AN932">
        <f t="shared" si="386"/>
        <v>1.7751927972481225E-2</v>
      </c>
      <c r="AO932">
        <v>0</v>
      </c>
      <c r="AP932">
        <f t="shared" si="387"/>
        <v>3.7742650208967693E-2</v>
      </c>
      <c r="AQ932">
        <f t="shared" si="388"/>
        <v>1.8852867681356991E-2</v>
      </c>
      <c r="AR932">
        <v>3</v>
      </c>
      <c r="AS932">
        <f>AR932*'MRIP Selectivity'!$N$35</f>
        <v>1.8889782527610699E-2</v>
      </c>
      <c r="AT932">
        <f>AR932*'MRIP Selectivity'!$O$35</f>
        <v>1.8852867681356991E-2</v>
      </c>
      <c r="AU932">
        <f>AR932*'MRIP Selectivity'!$P$35</f>
        <v>2.7096513886256638E-3</v>
      </c>
      <c r="AV932">
        <v>9</v>
      </c>
      <c r="AW932">
        <f t="shared" si="389"/>
        <v>45</v>
      </c>
      <c r="AX932">
        <f t="shared" si="368"/>
        <v>0</v>
      </c>
      <c r="AY932">
        <f t="shared" si="369"/>
        <v>0</v>
      </c>
      <c r="AZ932">
        <f t="shared" si="370"/>
        <v>0</v>
      </c>
      <c r="BA932">
        <v>113.56568468</v>
      </c>
      <c r="BB932">
        <v>113.56568468</v>
      </c>
    </row>
    <row r="933" spans="1:54" x14ac:dyDescent="0.25">
      <c r="A933" t="s">
        <v>868</v>
      </c>
      <c r="B933" t="s">
        <v>3</v>
      </c>
      <c r="C933">
        <v>2014</v>
      </c>
      <c r="D933">
        <v>3</v>
      </c>
      <c r="E933">
        <v>6</v>
      </c>
      <c r="F933" t="s">
        <v>1833</v>
      </c>
      <c r="G933" t="s">
        <v>1769</v>
      </c>
      <c r="H933" t="s">
        <v>1811</v>
      </c>
      <c r="I933" t="s">
        <v>1812</v>
      </c>
      <c r="J933" t="s">
        <v>1813</v>
      </c>
      <c r="K933" t="str">
        <f t="shared" si="371"/>
        <v>Inshore</v>
      </c>
      <c r="L933">
        <v>0</v>
      </c>
      <c r="M933">
        <f t="shared" si="364"/>
        <v>0</v>
      </c>
      <c r="N933">
        <f t="shared" si="372"/>
        <v>0.12580883402989229</v>
      </c>
      <c r="O933">
        <f t="shared" si="373"/>
        <v>6.2842892271189971E-2</v>
      </c>
      <c r="P933">
        <v>0</v>
      </c>
      <c r="Q933">
        <f t="shared" si="374"/>
        <v>0</v>
      </c>
      <c r="R933">
        <v>0</v>
      </c>
      <c r="S933">
        <f t="shared" si="365"/>
        <v>0</v>
      </c>
      <c r="T933">
        <f t="shared" si="375"/>
        <v>0</v>
      </c>
      <c r="U933">
        <f t="shared" si="366"/>
        <v>0.10623462871098971</v>
      </c>
      <c r="V933">
        <f t="shared" si="376"/>
        <v>0.84441310922369939</v>
      </c>
      <c r="W933">
        <f t="shared" si="367"/>
        <v>5.9173093241604087E-2</v>
      </c>
      <c r="X933">
        <f t="shared" si="377"/>
        <v>0.94160359434525442</v>
      </c>
      <c r="Y933">
        <v>10</v>
      </c>
      <c r="Z933">
        <f>Y933*'MRIP Selectivity'!$N$35</f>
        <v>6.2965941758702335E-2</v>
      </c>
      <c r="AA933">
        <f>Y933*'MRIP Selectivity'!$O$35</f>
        <v>6.2842892271189971E-2</v>
      </c>
      <c r="AB933">
        <f>Y933*'MRIP Selectivity'!$P$35</f>
        <v>9.0321712954188789E-3</v>
      </c>
      <c r="AC933">
        <v>0.74741255597723821</v>
      </c>
      <c r="AD933">
        <v>0.94160359434525442</v>
      </c>
      <c r="AE933">
        <v>1.3432654004296583</v>
      </c>
      <c r="AF933">
        <f t="shared" si="378"/>
        <v>4.7061535469385629E-2</v>
      </c>
      <c r="AG933">
        <f t="shared" si="379"/>
        <v>5.9173093241604087E-2</v>
      </c>
      <c r="AH933">
        <f t="shared" si="380"/>
        <v>1.2132603191890105E-2</v>
      </c>
      <c r="AI933">
        <f t="shared" si="381"/>
        <v>0.13484100532531118</v>
      </c>
      <c r="AJ933">
        <f t="shared" si="382"/>
        <v>0.11836723190287982</v>
      </c>
      <c r="AK933">
        <f t="shared" si="383"/>
        <v>7.1875063566608846E-2</v>
      </c>
      <c r="AL933">
        <f t="shared" si="384"/>
        <v>7.1305696433494187E-2</v>
      </c>
      <c r="AM933">
        <f t="shared" si="385"/>
        <v>0.10623462871098971</v>
      </c>
      <c r="AN933">
        <f t="shared" si="386"/>
        <v>5.9173093241604087E-2</v>
      </c>
      <c r="AO933">
        <v>0</v>
      </c>
      <c r="AP933">
        <f t="shared" si="387"/>
        <v>0.12580883402989229</v>
      </c>
      <c r="AQ933">
        <f t="shared" si="388"/>
        <v>6.2842892271189971E-2</v>
      </c>
      <c r="AR933">
        <v>10</v>
      </c>
      <c r="AS933">
        <f>AR933*'MRIP Selectivity'!$N$35</f>
        <v>6.2965941758702335E-2</v>
      </c>
      <c r="AT933">
        <f>AR933*'MRIP Selectivity'!$O$35</f>
        <v>6.2842892271189971E-2</v>
      </c>
      <c r="AU933">
        <f>AR933*'MRIP Selectivity'!$P$35</f>
        <v>9.0321712954188789E-3</v>
      </c>
      <c r="AV933">
        <v>9</v>
      </c>
      <c r="AW933">
        <f t="shared" si="389"/>
        <v>45</v>
      </c>
      <c r="AX933">
        <f t="shared" si="368"/>
        <v>0</v>
      </c>
      <c r="AY933">
        <f t="shared" si="369"/>
        <v>0</v>
      </c>
      <c r="AZ933">
        <f t="shared" si="370"/>
        <v>0</v>
      </c>
      <c r="BA933">
        <v>113.56568468</v>
      </c>
      <c r="BB933">
        <v>113.56568468</v>
      </c>
    </row>
    <row r="934" spans="1:54" x14ac:dyDescent="0.25">
      <c r="A934" t="s">
        <v>1918</v>
      </c>
      <c r="B934" t="s">
        <v>3</v>
      </c>
      <c r="C934">
        <v>2014</v>
      </c>
      <c r="D934">
        <v>3</v>
      </c>
      <c r="E934">
        <v>6</v>
      </c>
      <c r="F934" t="s">
        <v>1833</v>
      </c>
      <c r="G934" t="s">
        <v>1769</v>
      </c>
      <c r="H934" t="s">
        <v>1811</v>
      </c>
      <c r="I934" t="s">
        <v>1812</v>
      </c>
      <c r="J934" t="s">
        <v>1813</v>
      </c>
      <c r="K934" t="str">
        <f t="shared" si="371"/>
        <v>Inshore</v>
      </c>
      <c r="L934">
        <v>0</v>
      </c>
      <c r="M934">
        <f t="shared" si="364"/>
        <v>0</v>
      </c>
      <c r="N934">
        <f t="shared" si="372"/>
        <v>2.516176680597846E-2</v>
      </c>
      <c r="O934">
        <f t="shared" si="373"/>
        <v>1.2568578454237993E-2</v>
      </c>
      <c r="P934">
        <v>0</v>
      </c>
      <c r="Q934">
        <f t="shared" si="374"/>
        <v>0</v>
      </c>
      <c r="R934">
        <v>0</v>
      </c>
      <c r="S934">
        <f t="shared" si="365"/>
        <v>0</v>
      </c>
      <c r="T934">
        <f t="shared" si="375"/>
        <v>0</v>
      </c>
      <c r="U934">
        <f t="shared" si="366"/>
        <v>2.1246925742197942E-2</v>
      </c>
      <c r="V934">
        <f t="shared" si="376"/>
        <v>0.84441310922369939</v>
      </c>
      <c r="W934">
        <f t="shared" si="367"/>
        <v>1.1834618648320815E-2</v>
      </c>
      <c r="X934">
        <f t="shared" si="377"/>
        <v>0.94160359434525431</v>
      </c>
      <c r="Y934">
        <v>2</v>
      </c>
      <c r="Z934">
        <f>Y934*'MRIP Selectivity'!$N$35</f>
        <v>1.2593188351740467E-2</v>
      </c>
      <c r="AA934">
        <f>Y934*'MRIP Selectivity'!$O$35</f>
        <v>1.2568578454237993E-2</v>
      </c>
      <c r="AB934">
        <f>Y934*'MRIP Selectivity'!$P$35</f>
        <v>1.8064342590837759E-3</v>
      </c>
      <c r="AC934">
        <v>0.74741255597723821</v>
      </c>
      <c r="AD934">
        <v>0.94160359434525442</v>
      </c>
      <c r="AE934">
        <v>1.3432654004296583</v>
      </c>
      <c r="AF934">
        <f t="shared" si="378"/>
        <v>9.4123070938771265E-3</v>
      </c>
      <c r="AG934">
        <f t="shared" si="379"/>
        <v>1.1834618648320815E-2</v>
      </c>
      <c r="AH934">
        <f t="shared" si="380"/>
        <v>2.4265206383780212E-3</v>
      </c>
      <c r="AI934">
        <f t="shared" si="381"/>
        <v>2.6968201065062234E-2</v>
      </c>
      <c r="AJ934">
        <f t="shared" si="382"/>
        <v>2.3673446380575964E-2</v>
      </c>
      <c r="AK934">
        <f t="shared" si="383"/>
        <v>1.4375012713321769E-2</v>
      </c>
      <c r="AL934">
        <f t="shared" si="384"/>
        <v>1.4261139286698837E-2</v>
      </c>
      <c r="AM934">
        <f t="shared" si="385"/>
        <v>2.1246925742197942E-2</v>
      </c>
      <c r="AN934">
        <f t="shared" si="386"/>
        <v>1.1834618648320815E-2</v>
      </c>
      <c r="AO934">
        <v>0</v>
      </c>
      <c r="AP934">
        <f t="shared" si="387"/>
        <v>2.516176680597846E-2</v>
      </c>
      <c r="AQ934">
        <f t="shared" si="388"/>
        <v>1.2568578454237993E-2</v>
      </c>
      <c r="AR934">
        <v>2</v>
      </c>
      <c r="AS934">
        <f>AR934*'MRIP Selectivity'!$N$35</f>
        <v>1.2593188351740467E-2</v>
      </c>
      <c r="AT934">
        <f>AR934*'MRIP Selectivity'!$O$35</f>
        <v>1.2568578454237993E-2</v>
      </c>
      <c r="AU934">
        <f>AR934*'MRIP Selectivity'!$P$35</f>
        <v>1.8064342590837759E-3</v>
      </c>
      <c r="AV934">
        <v>2</v>
      </c>
      <c r="AW934">
        <f t="shared" si="389"/>
        <v>10</v>
      </c>
      <c r="AX934">
        <f t="shared" si="368"/>
        <v>0</v>
      </c>
      <c r="AY934">
        <f t="shared" si="369"/>
        <v>0</v>
      </c>
      <c r="AZ934">
        <f t="shared" si="370"/>
        <v>0</v>
      </c>
      <c r="BA934">
        <v>113.56568468</v>
      </c>
      <c r="BB934">
        <v>113.56568468</v>
      </c>
    </row>
    <row r="935" spans="1:54" x14ac:dyDescent="0.25">
      <c r="A935" t="s">
        <v>869</v>
      </c>
      <c r="B935" t="s">
        <v>3</v>
      </c>
      <c r="C935">
        <v>2014</v>
      </c>
      <c r="D935">
        <v>3</v>
      </c>
      <c r="E935">
        <v>6</v>
      </c>
      <c r="F935" t="s">
        <v>1833</v>
      </c>
      <c r="G935" t="s">
        <v>1769</v>
      </c>
      <c r="H935" t="s">
        <v>1811</v>
      </c>
      <c r="I935" t="s">
        <v>1812</v>
      </c>
      <c r="J935" t="s">
        <v>1813</v>
      </c>
      <c r="K935" t="str">
        <f t="shared" si="371"/>
        <v>Inshore</v>
      </c>
      <c r="L935">
        <v>0</v>
      </c>
      <c r="M935">
        <f t="shared" si="364"/>
        <v>0</v>
      </c>
      <c r="N935">
        <f t="shared" si="372"/>
        <v>0.12580883402989229</v>
      </c>
      <c r="O935">
        <f t="shared" si="373"/>
        <v>6.2842892271189971E-2</v>
      </c>
      <c r="P935">
        <v>0</v>
      </c>
      <c r="Q935">
        <f t="shared" si="374"/>
        <v>0</v>
      </c>
      <c r="R935">
        <v>0</v>
      </c>
      <c r="S935">
        <f t="shared" si="365"/>
        <v>0</v>
      </c>
      <c r="T935">
        <f t="shared" si="375"/>
        <v>0</v>
      </c>
      <c r="U935">
        <f t="shared" si="366"/>
        <v>0.10623462871098971</v>
      </c>
      <c r="V935">
        <f t="shared" si="376"/>
        <v>0.84441310922369939</v>
      </c>
      <c r="W935">
        <f t="shared" si="367"/>
        <v>5.9173093241604087E-2</v>
      </c>
      <c r="X935">
        <f t="shared" si="377"/>
        <v>0.94160359434525442</v>
      </c>
      <c r="Y935">
        <v>10</v>
      </c>
      <c r="Z935">
        <f>Y935*'MRIP Selectivity'!$N$35</f>
        <v>6.2965941758702335E-2</v>
      </c>
      <c r="AA935">
        <f>Y935*'MRIP Selectivity'!$O$35</f>
        <v>6.2842892271189971E-2</v>
      </c>
      <c r="AB935">
        <f>Y935*'MRIP Selectivity'!$P$35</f>
        <v>9.0321712954188789E-3</v>
      </c>
      <c r="AC935">
        <v>0.74741255597723821</v>
      </c>
      <c r="AD935">
        <v>0.94160359434525442</v>
      </c>
      <c r="AE935">
        <v>1.3432654004296583</v>
      </c>
      <c r="AF935">
        <f t="shared" si="378"/>
        <v>4.7061535469385629E-2</v>
      </c>
      <c r="AG935">
        <f t="shared" si="379"/>
        <v>5.9173093241604087E-2</v>
      </c>
      <c r="AH935">
        <f t="shared" si="380"/>
        <v>1.2132603191890105E-2</v>
      </c>
      <c r="AI935">
        <f t="shared" si="381"/>
        <v>0.13484100532531118</v>
      </c>
      <c r="AJ935">
        <f t="shared" si="382"/>
        <v>0.11836723190287982</v>
      </c>
      <c r="AK935">
        <f t="shared" si="383"/>
        <v>7.1875063566608846E-2</v>
      </c>
      <c r="AL935">
        <f t="shared" si="384"/>
        <v>7.1305696433494187E-2</v>
      </c>
      <c r="AM935">
        <f t="shared" si="385"/>
        <v>0.10623462871098971</v>
      </c>
      <c r="AN935">
        <f t="shared" si="386"/>
        <v>5.9173093241604087E-2</v>
      </c>
      <c r="AO935">
        <v>0</v>
      </c>
      <c r="AP935">
        <f t="shared" si="387"/>
        <v>0.12580883402989229</v>
      </c>
      <c r="AQ935">
        <f t="shared" si="388"/>
        <v>6.2842892271189971E-2</v>
      </c>
      <c r="AR935">
        <v>10</v>
      </c>
      <c r="AS935">
        <f>AR935*'MRIP Selectivity'!$N$35</f>
        <v>6.2965941758702335E-2</v>
      </c>
      <c r="AT935">
        <f>AR935*'MRIP Selectivity'!$O$35</f>
        <v>6.2842892271189971E-2</v>
      </c>
      <c r="AU935">
        <f>AR935*'MRIP Selectivity'!$P$35</f>
        <v>9.0321712954188789E-3</v>
      </c>
      <c r="AV935">
        <v>4</v>
      </c>
      <c r="AW935">
        <f t="shared" si="389"/>
        <v>20</v>
      </c>
      <c r="AX935">
        <f t="shared" si="368"/>
        <v>0</v>
      </c>
      <c r="AY935">
        <f t="shared" si="369"/>
        <v>0</v>
      </c>
      <c r="AZ935">
        <f t="shared" si="370"/>
        <v>0</v>
      </c>
      <c r="BA935">
        <v>113.56568468</v>
      </c>
      <c r="BB935">
        <v>113.56568468</v>
      </c>
    </row>
    <row r="936" spans="1:54" x14ac:dyDescent="0.25">
      <c r="A936" t="s">
        <v>870</v>
      </c>
      <c r="B936" t="s">
        <v>3</v>
      </c>
      <c r="C936">
        <v>2014</v>
      </c>
      <c r="D936">
        <v>3</v>
      </c>
      <c r="E936">
        <v>6</v>
      </c>
      <c r="F936" t="s">
        <v>1833</v>
      </c>
      <c r="G936" t="s">
        <v>1769</v>
      </c>
      <c r="H936" t="s">
        <v>1811</v>
      </c>
      <c r="I936" t="s">
        <v>1812</v>
      </c>
      <c r="J936" t="s">
        <v>1813</v>
      </c>
      <c r="K936" t="str">
        <f t="shared" si="371"/>
        <v>Inshore</v>
      </c>
      <c r="L936">
        <v>0</v>
      </c>
      <c r="M936">
        <f t="shared" si="364"/>
        <v>0</v>
      </c>
      <c r="N936">
        <f t="shared" si="372"/>
        <v>5.0323533611956919E-2</v>
      </c>
      <c r="O936">
        <f t="shared" si="373"/>
        <v>2.5137156908475986E-2</v>
      </c>
      <c r="P936">
        <v>0</v>
      </c>
      <c r="Q936">
        <f t="shared" si="374"/>
        <v>0</v>
      </c>
      <c r="R936">
        <v>0</v>
      </c>
      <c r="S936">
        <f t="shared" si="365"/>
        <v>0</v>
      </c>
      <c r="T936">
        <f t="shared" si="375"/>
        <v>0</v>
      </c>
      <c r="U936">
        <f t="shared" si="366"/>
        <v>4.2493851484395884E-2</v>
      </c>
      <c r="V936">
        <f t="shared" si="376"/>
        <v>0.84441310922369939</v>
      </c>
      <c r="W936">
        <f t="shared" si="367"/>
        <v>2.3669237296641631E-2</v>
      </c>
      <c r="X936">
        <f t="shared" si="377"/>
        <v>0.94160359434525431</v>
      </c>
      <c r="Y936">
        <v>4</v>
      </c>
      <c r="Z936">
        <f>Y936*'MRIP Selectivity'!$N$35</f>
        <v>2.5186376703480933E-2</v>
      </c>
      <c r="AA936">
        <f>Y936*'MRIP Selectivity'!$O$35</f>
        <v>2.5137156908475986E-2</v>
      </c>
      <c r="AB936">
        <f>Y936*'MRIP Selectivity'!$P$35</f>
        <v>3.6128685181675518E-3</v>
      </c>
      <c r="AC936">
        <v>0.74741255597723821</v>
      </c>
      <c r="AD936">
        <v>0.94160359434525442</v>
      </c>
      <c r="AE936">
        <v>1.3432654004296583</v>
      </c>
      <c r="AF936">
        <f t="shared" si="378"/>
        <v>1.8824614187754253E-2</v>
      </c>
      <c r="AG936">
        <f t="shared" si="379"/>
        <v>2.3669237296641631E-2</v>
      </c>
      <c r="AH936">
        <f t="shared" si="380"/>
        <v>4.8530412767560423E-3</v>
      </c>
      <c r="AI936">
        <f t="shared" si="381"/>
        <v>5.3936402130124468E-2</v>
      </c>
      <c r="AJ936">
        <f t="shared" si="382"/>
        <v>4.7346892761151928E-2</v>
      </c>
      <c r="AK936">
        <f t="shared" si="383"/>
        <v>2.8750025426643538E-2</v>
      </c>
      <c r="AL936">
        <f t="shared" si="384"/>
        <v>2.8522278573397675E-2</v>
      </c>
      <c r="AM936">
        <f t="shared" si="385"/>
        <v>4.2493851484395884E-2</v>
      </c>
      <c r="AN936">
        <f t="shared" si="386"/>
        <v>2.3669237296641631E-2</v>
      </c>
      <c r="AO936">
        <v>0</v>
      </c>
      <c r="AP936">
        <f t="shared" si="387"/>
        <v>5.0323533611956919E-2</v>
      </c>
      <c r="AQ936">
        <f t="shared" si="388"/>
        <v>2.5137156908475986E-2</v>
      </c>
      <c r="AR936">
        <v>4</v>
      </c>
      <c r="AS936">
        <f>AR936*'MRIP Selectivity'!$N$35</f>
        <v>2.5186376703480933E-2</v>
      </c>
      <c r="AT936">
        <f>AR936*'MRIP Selectivity'!$O$35</f>
        <v>2.5137156908475986E-2</v>
      </c>
      <c r="AU936">
        <f>AR936*'MRIP Selectivity'!$P$35</f>
        <v>3.6128685181675518E-3</v>
      </c>
      <c r="AV936">
        <v>16</v>
      </c>
      <c r="AW936">
        <f t="shared" si="389"/>
        <v>80</v>
      </c>
      <c r="AX936">
        <f t="shared" si="368"/>
        <v>0</v>
      </c>
      <c r="AY936">
        <f t="shared" si="369"/>
        <v>0</v>
      </c>
      <c r="AZ936">
        <f t="shared" si="370"/>
        <v>0</v>
      </c>
      <c r="BA936">
        <v>113.56568468</v>
      </c>
      <c r="BB936">
        <v>113.56568468</v>
      </c>
    </row>
    <row r="937" spans="1:54" x14ac:dyDescent="0.25">
      <c r="A937" t="s">
        <v>871</v>
      </c>
      <c r="B937" t="s">
        <v>3</v>
      </c>
      <c r="C937">
        <v>2014</v>
      </c>
      <c r="D937">
        <v>3</v>
      </c>
      <c r="E937">
        <v>6</v>
      </c>
      <c r="F937" t="s">
        <v>1833</v>
      </c>
      <c r="G937" t="s">
        <v>1769</v>
      </c>
      <c r="H937" t="s">
        <v>1811</v>
      </c>
      <c r="I937" t="s">
        <v>1812</v>
      </c>
      <c r="J937" t="s">
        <v>1813</v>
      </c>
      <c r="K937" t="str">
        <f t="shared" si="371"/>
        <v>Inshore</v>
      </c>
      <c r="L937">
        <v>0</v>
      </c>
      <c r="M937">
        <f t="shared" si="364"/>
        <v>0</v>
      </c>
      <c r="N937">
        <f t="shared" si="372"/>
        <v>5.0323533611956919E-2</v>
      </c>
      <c r="O937">
        <f t="shared" si="373"/>
        <v>2.5137156908475986E-2</v>
      </c>
      <c r="P937">
        <v>0</v>
      </c>
      <c r="Q937">
        <f t="shared" si="374"/>
        <v>0</v>
      </c>
      <c r="R937">
        <v>0</v>
      </c>
      <c r="S937">
        <f t="shared" si="365"/>
        <v>0</v>
      </c>
      <c r="T937">
        <f t="shared" si="375"/>
        <v>0</v>
      </c>
      <c r="U937">
        <f t="shared" si="366"/>
        <v>4.2493851484395884E-2</v>
      </c>
      <c r="V937">
        <f t="shared" si="376"/>
        <v>0.84441310922369939</v>
      </c>
      <c r="W937">
        <f t="shared" si="367"/>
        <v>2.3669237296641631E-2</v>
      </c>
      <c r="X937">
        <f t="shared" si="377"/>
        <v>0.94160359434525431</v>
      </c>
      <c r="Y937">
        <v>4</v>
      </c>
      <c r="Z937">
        <f>Y937*'MRIP Selectivity'!$N$35</f>
        <v>2.5186376703480933E-2</v>
      </c>
      <c r="AA937">
        <f>Y937*'MRIP Selectivity'!$O$35</f>
        <v>2.5137156908475986E-2</v>
      </c>
      <c r="AB937">
        <f>Y937*'MRIP Selectivity'!$P$35</f>
        <v>3.6128685181675518E-3</v>
      </c>
      <c r="AC937">
        <v>0.74741255597723821</v>
      </c>
      <c r="AD937">
        <v>0.94160359434525442</v>
      </c>
      <c r="AE937">
        <v>1.3432654004296583</v>
      </c>
      <c r="AF937">
        <f t="shared" si="378"/>
        <v>1.8824614187754253E-2</v>
      </c>
      <c r="AG937">
        <f t="shared" si="379"/>
        <v>2.3669237296641631E-2</v>
      </c>
      <c r="AH937">
        <f t="shared" si="380"/>
        <v>4.8530412767560423E-3</v>
      </c>
      <c r="AI937">
        <f t="shared" si="381"/>
        <v>5.3936402130124468E-2</v>
      </c>
      <c r="AJ937">
        <f t="shared" si="382"/>
        <v>4.7346892761151928E-2</v>
      </c>
      <c r="AK937">
        <f t="shared" si="383"/>
        <v>2.8750025426643538E-2</v>
      </c>
      <c r="AL937">
        <f t="shared" si="384"/>
        <v>2.8522278573397675E-2</v>
      </c>
      <c r="AM937">
        <f t="shared" si="385"/>
        <v>4.2493851484395884E-2</v>
      </c>
      <c r="AN937">
        <f t="shared" si="386"/>
        <v>2.3669237296641631E-2</v>
      </c>
      <c r="AO937">
        <v>0</v>
      </c>
      <c r="AP937">
        <f t="shared" si="387"/>
        <v>5.0323533611956919E-2</v>
      </c>
      <c r="AQ937">
        <f t="shared" si="388"/>
        <v>2.5137156908475986E-2</v>
      </c>
      <c r="AR937">
        <v>4</v>
      </c>
      <c r="AS937">
        <f>AR937*'MRIP Selectivity'!$N$35</f>
        <v>2.5186376703480933E-2</v>
      </c>
      <c r="AT937">
        <f>AR937*'MRIP Selectivity'!$O$35</f>
        <v>2.5137156908475986E-2</v>
      </c>
      <c r="AU937">
        <f>AR937*'MRIP Selectivity'!$P$35</f>
        <v>3.6128685181675518E-3</v>
      </c>
      <c r="AV937">
        <v>1</v>
      </c>
      <c r="AW937">
        <f t="shared" si="389"/>
        <v>5</v>
      </c>
      <c r="AX937">
        <f t="shared" si="368"/>
        <v>0</v>
      </c>
      <c r="AY937">
        <f t="shared" si="369"/>
        <v>0</v>
      </c>
      <c r="AZ937">
        <f t="shared" si="370"/>
        <v>0</v>
      </c>
      <c r="BA937">
        <v>113.56568468</v>
      </c>
      <c r="BB937">
        <v>113.56568468</v>
      </c>
    </row>
    <row r="938" spans="1:54" x14ac:dyDescent="0.25">
      <c r="A938" t="s">
        <v>872</v>
      </c>
      <c r="B938" t="s">
        <v>3</v>
      </c>
      <c r="C938">
        <v>2014</v>
      </c>
      <c r="D938">
        <v>3</v>
      </c>
      <c r="E938">
        <v>6</v>
      </c>
      <c r="F938" t="s">
        <v>1846</v>
      </c>
      <c r="G938" t="s">
        <v>1769</v>
      </c>
      <c r="H938" t="s">
        <v>1811</v>
      </c>
      <c r="I938" t="s">
        <v>1824</v>
      </c>
      <c r="J938" t="s">
        <v>1813</v>
      </c>
      <c r="K938" t="str">
        <f t="shared" si="371"/>
        <v>Inshore</v>
      </c>
      <c r="L938">
        <v>0</v>
      </c>
      <c r="M938">
        <f t="shared" si="364"/>
        <v>0</v>
      </c>
      <c r="N938">
        <f t="shared" si="372"/>
        <v>1.258088340298923E-2</v>
      </c>
      <c r="O938">
        <f t="shared" si="373"/>
        <v>6.2842892271189965E-3</v>
      </c>
      <c r="P938">
        <v>0</v>
      </c>
      <c r="Q938">
        <f t="shared" si="374"/>
        <v>0</v>
      </c>
      <c r="R938">
        <v>0</v>
      </c>
      <c r="S938">
        <f t="shared" si="365"/>
        <v>0</v>
      </c>
      <c r="T938">
        <f t="shared" si="375"/>
        <v>0</v>
      </c>
      <c r="U938">
        <f t="shared" si="366"/>
        <v>1.0623462871098971E-2</v>
      </c>
      <c r="V938">
        <f t="shared" si="376"/>
        <v>0.84441310922369939</v>
      </c>
      <c r="W938">
        <f t="shared" si="367"/>
        <v>5.9173093241604077E-3</v>
      </c>
      <c r="X938">
        <f t="shared" si="377"/>
        <v>0.94160359434525431</v>
      </c>
      <c r="Y938">
        <v>1</v>
      </c>
      <c r="Z938">
        <f>Y938*'MRIP Selectivity'!$N$35</f>
        <v>6.2965941758702333E-3</v>
      </c>
      <c r="AA938">
        <f>Y938*'MRIP Selectivity'!$O$35</f>
        <v>6.2842892271189965E-3</v>
      </c>
      <c r="AB938">
        <f>Y938*'MRIP Selectivity'!$P$35</f>
        <v>9.0321712954188795E-4</v>
      </c>
      <c r="AC938">
        <v>0.74741255597723821</v>
      </c>
      <c r="AD938">
        <v>0.94160359434525442</v>
      </c>
      <c r="AE938">
        <v>1.3432654004296583</v>
      </c>
      <c r="AF938">
        <f t="shared" si="378"/>
        <v>4.7061535469385633E-3</v>
      </c>
      <c r="AG938">
        <f t="shared" si="379"/>
        <v>5.9173093241604077E-3</v>
      </c>
      <c r="AH938">
        <f t="shared" si="380"/>
        <v>1.2132603191890106E-3</v>
      </c>
      <c r="AI938">
        <f t="shared" si="381"/>
        <v>1.3484100532531117E-2</v>
      </c>
      <c r="AJ938">
        <f t="shared" si="382"/>
        <v>1.1836723190287982E-2</v>
      </c>
      <c r="AK938">
        <f t="shared" si="383"/>
        <v>7.1875063566608846E-3</v>
      </c>
      <c r="AL938">
        <f t="shared" si="384"/>
        <v>7.1305696433494187E-3</v>
      </c>
      <c r="AM938">
        <f t="shared" si="385"/>
        <v>1.0623462871098971E-2</v>
      </c>
      <c r="AN938">
        <f t="shared" si="386"/>
        <v>5.9173093241604077E-3</v>
      </c>
      <c r="AO938">
        <v>0</v>
      </c>
      <c r="AP938">
        <f t="shared" si="387"/>
        <v>1.258088340298923E-2</v>
      </c>
      <c r="AQ938">
        <f t="shared" si="388"/>
        <v>6.2842892271189965E-3</v>
      </c>
      <c r="AR938">
        <v>1</v>
      </c>
      <c r="AS938">
        <f>AR938*'MRIP Selectivity'!$N$35</f>
        <v>6.2965941758702333E-3</v>
      </c>
      <c r="AT938">
        <f>AR938*'MRIP Selectivity'!$O$35</f>
        <v>6.2842892271189965E-3</v>
      </c>
      <c r="AU938">
        <f>AR938*'MRIP Selectivity'!$P$35</f>
        <v>9.0321712954188795E-4</v>
      </c>
      <c r="AV938">
        <v>1</v>
      </c>
      <c r="AW938">
        <f t="shared" si="389"/>
        <v>5</v>
      </c>
      <c r="AX938">
        <f t="shared" si="368"/>
        <v>0</v>
      </c>
      <c r="AY938">
        <f t="shared" si="369"/>
        <v>0</v>
      </c>
      <c r="AZ938">
        <f t="shared" si="370"/>
        <v>0</v>
      </c>
      <c r="BA938">
        <v>117.95888051</v>
      </c>
      <c r="BB938">
        <v>117.95888051</v>
      </c>
    </row>
    <row r="939" spans="1:54" x14ac:dyDescent="0.25">
      <c r="A939" t="s">
        <v>873</v>
      </c>
      <c r="B939" t="s">
        <v>3</v>
      </c>
      <c r="C939">
        <v>2014</v>
      </c>
      <c r="D939">
        <v>3</v>
      </c>
      <c r="E939">
        <v>6</v>
      </c>
      <c r="F939" t="s">
        <v>1846</v>
      </c>
      <c r="G939" t="s">
        <v>1769</v>
      </c>
      <c r="H939" t="s">
        <v>1811</v>
      </c>
      <c r="I939" t="s">
        <v>1824</v>
      </c>
      <c r="J939" t="s">
        <v>1813</v>
      </c>
      <c r="K939" t="str">
        <f t="shared" si="371"/>
        <v>Inshore</v>
      </c>
      <c r="L939">
        <v>0</v>
      </c>
      <c r="M939">
        <f t="shared" si="364"/>
        <v>0</v>
      </c>
      <c r="N939">
        <f t="shared" si="372"/>
        <v>1.258088340298923E-2</v>
      </c>
      <c r="O939">
        <f t="shared" si="373"/>
        <v>6.2842892271189965E-3</v>
      </c>
      <c r="P939">
        <v>0</v>
      </c>
      <c r="Q939">
        <f t="shared" si="374"/>
        <v>0</v>
      </c>
      <c r="R939">
        <v>0</v>
      </c>
      <c r="S939">
        <f t="shared" si="365"/>
        <v>0</v>
      </c>
      <c r="T939">
        <f t="shared" si="375"/>
        <v>0</v>
      </c>
      <c r="U939">
        <f t="shared" si="366"/>
        <v>1.0623462871098971E-2</v>
      </c>
      <c r="V939">
        <f t="shared" si="376"/>
        <v>0.84441310922369939</v>
      </c>
      <c r="W939">
        <f t="shared" si="367"/>
        <v>5.9173093241604077E-3</v>
      </c>
      <c r="X939">
        <f t="shared" si="377"/>
        <v>0.94160359434525431</v>
      </c>
      <c r="Y939">
        <v>1</v>
      </c>
      <c r="Z939">
        <f>Y939*'MRIP Selectivity'!$N$35</f>
        <v>6.2965941758702333E-3</v>
      </c>
      <c r="AA939">
        <f>Y939*'MRIP Selectivity'!$O$35</f>
        <v>6.2842892271189965E-3</v>
      </c>
      <c r="AB939">
        <f>Y939*'MRIP Selectivity'!$P$35</f>
        <v>9.0321712954188795E-4</v>
      </c>
      <c r="AC939">
        <v>0.74741255597723821</v>
      </c>
      <c r="AD939">
        <v>0.94160359434525442</v>
      </c>
      <c r="AE939">
        <v>1.3432654004296583</v>
      </c>
      <c r="AF939">
        <f t="shared" si="378"/>
        <v>4.7061535469385633E-3</v>
      </c>
      <c r="AG939">
        <f t="shared" si="379"/>
        <v>5.9173093241604077E-3</v>
      </c>
      <c r="AH939">
        <f t="shared" si="380"/>
        <v>1.2132603191890106E-3</v>
      </c>
      <c r="AI939">
        <f t="shared" si="381"/>
        <v>1.3484100532531117E-2</v>
      </c>
      <c r="AJ939">
        <f t="shared" si="382"/>
        <v>1.1836723190287982E-2</v>
      </c>
      <c r="AK939">
        <f t="shared" si="383"/>
        <v>7.1875063566608846E-3</v>
      </c>
      <c r="AL939">
        <f t="shared" si="384"/>
        <v>7.1305696433494187E-3</v>
      </c>
      <c r="AM939">
        <f t="shared" si="385"/>
        <v>1.0623462871098971E-2</v>
      </c>
      <c r="AN939">
        <f t="shared" si="386"/>
        <v>5.9173093241604077E-3</v>
      </c>
      <c r="AO939">
        <v>0</v>
      </c>
      <c r="AP939">
        <f t="shared" si="387"/>
        <v>1.258088340298923E-2</v>
      </c>
      <c r="AQ939">
        <f t="shared" si="388"/>
        <v>6.2842892271189965E-3</v>
      </c>
      <c r="AR939">
        <v>1</v>
      </c>
      <c r="AS939">
        <f>AR939*'MRIP Selectivity'!$N$35</f>
        <v>6.2965941758702333E-3</v>
      </c>
      <c r="AT939">
        <f>AR939*'MRIP Selectivity'!$O$35</f>
        <v>6.2842892271189965E-3</v>
      </c>
      <c r="AU939">
        <f>AR939*'MRIP Selectivity'!$P$35</f>
        <v>9.0321712954188795E-4</v>
      </c>
      <c r="AV939">
        <v>1</v>
      </c>
      <c r="AW939">
        <f t="shared" si="389"/>
        <v>5</v>
      </c>
      <c r="AX939">
        <f t="shared" si="368"/>
        <v>0</v>
      </c>
      <c r="AY939">
        <f t="shared" si="369"/>
        <v>0</v>
      </c>
      <c r="AZ939">
        <f t="shared" si="370"/>
        <v>0</v>
      </c>
      <c r="BA939">
        <v>117.95888051</v>
      </c>
      <c r="BB939">
        <v>117.95888051</v>
      </c>
    </row>
    <row r="940" spans="1:54" x14ac:dyDescent="0.25">
      <c r="A940" t="s">
        <v>874</v>
      </c>
      <c r="B940" t="s">
        <v>3</v>
      </c>
      <c r="C940">
        <v>2014</v>
      </c>
      <c r="D940">
        <v>3</v>
      </c>
      <c r="E940">
        <v>6</v>
      </c>
      <c r="F940" t="s">
        <v>1823</v>
      </c>
      <c r="G940" t="s">
        <v>1769</v>
      </c>
      <c r="H940" t="s">
        <v>1811</v>
      </c>
      <c r="I940" t="s">
        <v>1824</v>
      </c>
      <c r="J940" t="s">
        <v>1813</v>
      </c>
      <c r="K940" t="str">
        <f t="shared" si="371"/>
        <v>Inshore</v>
      </c>
      <c r="L940">
        <v>0</v>
      </c>
      <c r="M940">
        <f t="shared" si="364"/>
        <v>0</v>
      </c>
      <c r="N940">
        <f t="shared" si="372"/>
        <v>2.516176680597846E-2</v>
      </c>
      <c r="O940">
        <f t="shared" si="373"/>
        <v>1.2568578454237993E-2</v>
      </c>
      <c r="P940">
        <v>0</v>
      </c>
      <c r="Q940">
        <f t="shared" si="374"/>
        <v>0</v>
      </c>
      <c r="R940">
        <v>0</v>
      </c>
      <c r="S940">
        <f t="shared" si="365"/>
        <v>0</v>
      </c>
      <c r="T940">
        <f t="shared" si="375"/>
        <v>0</v>
      </c>
      <c r="U940">
        <f t="shared" si="366"/>
        <v>2.1246925742197942E-2</v>
      </c>
      <c r="V940">
        <f t="shared" si="376"/>
        <v>0.84441310922369939</v>
      </c>
      <c r="W940">
        <f t="shared" si="367"/>
        <v>1.1834618648320815E-2</v>
      </c>
      <c r="X940">
        <f t="shared" si="377"/>
        <v>0.94160359434525431</v>
      </c>
      <c r="Y940">
        <v>2</v>
      </c>
      <c r="Z940">
        <f>Y940*'MRIP Selectivity'!$N$35</f>
        <v>1.2593188351740467E-2</v>
      </c>
      <c r="AA940">
        <f>Y940*'MRIP Selectivity'!$O$35</f>
        <v>1.2568578454237993E-2</v>
      </c>
      <c r="AB940">
        <f>Y940*'MRIP Selectivity'!$P$35</f>
        <v>1.8064342590837759E-3</v>
      </c>
      <c r="AC940">
        <v>0.74741255597723821</v>
      </c>
      <c r="AD940">
        <v>0.94160359434525442</v>
      </c>
      <c r="AE940">
        <v>1.3432654004296583</v>
      </c>
      <c r="AF940">
        <f t="shared" si="378"/>
        <v>9.4123070938771265E-3</v>
      </c>
      <c r="AG940">
        <f t="shared" si="379"/>
        <v>1.1834618648320815E-2</v>
      </c>
      <c r="AH940">
        <f t="shared" si="380"/>
        <v>2.4265206383780212E-3</v>
      </c>
      <c r="AI940">
        <f t="shared" si="381"/>
        <v>2.6968201065062234E-2</v>
      </c>
      <c r="AJ940">
        <f t="shared" si="382"/>
        <v>2.3673446380575964E-2</v>
      </c>
      <c r="AK940">
        <f t="shared" si="383"/>
        <v>1.4375012713321769E-2</v>
      </c>
      <c r="AL940">
        <f t="shared" si="384"/>
        <v>1.4261139286698837E-2</v>
      </c>
      <c r="AM940">
        <f t="shared" si="385"/>
        <v>2.1246925742197942E-2</v>
      </c>
      <c r="AN940">
        <f t="shared" si="386"/>
        <v>1.1834618648320815E-2</v>
      </c>
      <c r="AO940">
        <v>0</v>
      </c>
      <c r="AP940">
        <f t="shared" si="387"/>
        <v>2.516176680597846E-2</v>
      </c>
      <c r="AQ940">
        <f t="shared" si="388"/>
        <v>1.2568578454237993E-2</v>
      </c>
      <c r="AR940">
        <v>2</v>
      </c>
      <c r="AS940">
        <f>AR940*'MRIP Selectivity'!$N$35</f>
        <v>1.2593188351740467E-2</v>
      </c>
      <c r="AT940">
        <f>AR940*'MRIP Selectivity'!$O$35</f>
        <v>1.2568578454237993E-2</v>
      </c>
      <c r="AU940">
        <f>AR940*'MRIP Selectivity'!$P$35</f>
        <v>1.8064342590837759E-3</v>
      </c>
      <c r="AV940">
        <v>1</v>
      </c>
      <c r="AW940">
        <f t="shared" si="389"/>
        <v>5</v>
      </c>
      <c r="AX940">
        <f t="shared" si="368"/>
        <v>0</v>
      </c>
      <c r="AY940">
        <f t="shared" si="369"/>
        <v>0</v>
      </c>
      <c r="AZ940">
        <f t="shared" si="370"/>
        <v>0</v>
      </c>
      <c r="BA940">
        <v>125.35090341999999</v>
      </c>
      <c r="BB940">
        <v>125.35090341999999</v>
      </c>
    </row>
    <row r="941" spans="1:54" x14ac:dyDescent="0.25">
      <c r="A941" t="s">
        <v>875</v>
      </c>
      <c r="B941" t="s">
        <v>3</v>
      </c>
      <c r="C941">
        <v>2014</v>
      </c>
      <c r="D941">
        <v>3</v>
      </c>
      <c r="E941">
        <v>6</v>
      </c>
      <c r="F941" t="s">
        <v>1823</v>
      </c>
      <c r="G941" t="s">
        <v>1769</v>
      </c>
      <c r="H941" t="s">
        <v>1811</v>
      </c>
      <c r="I941" t="s">
        <v>1824</v>
      </c>
      <c r="J941" t="s">
        <v>1813</v>
      </c>
      <c r="K941" t="str">
        <f t="shared" si="371"/>
        <v>Inshore</v>
      </c>
      <c r="L941">
        <v>0</v>
      </c>
      <c r="M941">
        <f t="shared" si="364"/>
        <v>0</v>
      </c>
      <c r="N941">
        <f t="shared" si="372"/>
        <v>1.258088340298923E-2</v>
      </c>
      <c r="O941">
        <f t="shared" si="373"/>
        <v>6.2842892271189965E-3</v>
      </c>
      <c r="P941">
        <v>0</v>
      </c>
      <c r="Q941">
        <f t="shared" si="374"/>
        <v>0</v>
      </c>
      <c r="R941">
        <v>0</v>
      </c>
      <c r="S941">
        <f t="shared" si="365"/>
        <v>0</v>
      </c>
      <c r="T941">
        <f t="shared" si="375"/>
        <v>0</v>
      </c>
      <c r="U941">
        <f t="shared" si="366"/>
        <v>1.0623462871098971E-2</v>
      </c>
      <c r="V941">
        <f t="shared" si="376"/>
        <v>0.84441310922369939</v>
      </c>
      <c r="W941">
        <f t="shared" si="367"/>
        <v>5.9173093241604077E-3</v>
      </c>
      <c r="X941">
        <f t="shared" si="377"/>
        <v>0.94160359434525431</v>
      </c>
      <c r="Y941">
        <v>1</v>
      </c>
      <c r="Z941">
        <f>Y941*'MRIP Selectivity'!$N$35</f>
        <v>6.2965941758702333E-3</v>
      </c>
      <c r="AA941">
        <f>Y941*'MRIP Selectivity'!$O$35</f>
        <v>6.2842892271189965E-3</v>
      </c>
      <c r="AB941">
        <f>Y941*'MRIP Selectivity'!$P$35</f>
        <v>9.0321712954188795E-4</v>
      </c>
      <c r="AC941">
        <v>0.74741255597723821</v>
      </c>
      <c r="AD941">
        <v>0.94160359434525442</v>
      </c>
      <c r="AE941">
        <v>1.3432654004296583</v>
      </c>
      <c r="AF941">
        <f t="shared" si="378"/>
        <v>4.7061535469385633E-3</v>
      </c>
      <c r="AG941">
        <f t="shared" si="379"/>
        <v>5.9173093241604077E-3</v>
      </c>
      <c r="AH941">
        <f t="shared" si="380"/>
        <v>1.2132603191890106E-3</v>
      </c>
      <c r="AI941">
        <f t="shared" si="381"/>
        <v>1.3484100532531117E-2</v>
      </c>
      <c r="AJ941">
        <f t="shared" si="382"/>
        <v>1.1836723190287982E-2</v>
      </c>
      <c r="AK941">
        <f t="shared" si="383"/>
        <v>7.1875063566608846E-3</v>
      </c>
      <c r="AL941">
        <f t="shared" si="384"/>
        <v>7.1305696433494187E-3</v>
      </c>
      <c r="AM941">
        <f t="shared" si="385"/>
        <v>1.0623462871098971E-2</v>
      </c>
      <c r="AN941">
        <f t="shared" si="386"/>
        <v>5.9173093241604077E-3</v>
      </c>
      <c r="AO941">
        <v>0</v>
      </c>
      <c r="AP941">
        <f t="shared" si="387"/>
        <v>1.258088340298923E-2</v>
      </c>
      <c r="AQ941">
        <f t="shared" si="388"/>
        <v>6.2842892271189965E-3</v>
      </c>
      <c r="AR941">
        <v>1</v>
      </c>
      <c r="AS941">
        <f>AR941*'MRIP Selectivity'!$N$35</f>
        <v>6.2965941758702333E-3</v>
      </c>
      <c r="AT941">
        <f>AR941*'MRIP Selectivity'!$O$35</f>
        <v>6.2842892271189965E-3</v>
      </c>
      <c r="AU941">
        <f>AR941*'MRIP Selectivity'!$P$35</f>
        <v>9.0321712954188795E-4</v>
      </c>
      <c r="AV941">
        <v>1</v>
      </c>
      <c r="AW941">
        <f t="shared" si="389"/>
        <v>5</v>
      </c>
      <c r="AX941">
        <f t="shared" si="368"/>
        <v>0</v>
      </c>
      <c r="AY941">
        <f t="shared" si="369"/>
        <v>0</v>
      </c>
      <c r="AZ941">
        <f t="shared" si="370"/>
        <v>0</v>
      </c>
      <c r="BA941">
        <v>125.35090341999999</v>
      </c>
      <c r="BB941">
        <v>125.35090341999999</v>
      </c>
    </row>
    <row r="942" spans="1:54" x14ac:dyDescent="0.25">
      <c r="A942" t="s">
        <v>876</v>
      </c>
      <c r="B942" t="s">
        <v>3</v>
      </c>
      <c r="C942">
        <v>2014</v>
      </c>
      <c r="D942">
        <v>3</v>
      </c>
      <c r="E942">
        <v>6</v>
      </c>
      <c r="F942" t="s">
        <v>1823</v>
      </c>
      <c r="G942" t="s">
        <v>1769</v>
      </c>
      <c r="H942" t="s">
        <v>1811</v>
      </c>
      <c r="I942" t="s">
        <v>1824</v>
      </c>
      <c r="J942" t="s">
        <v>1813</v>
      </c>
      <c r="K942" t="str">
        <f t="shared" si="371"/>
        <v>Inshore</v>
      </c>
      <c r="L942">
        <v>0</v>
      </c>
      <c r="M942">
        <f t="shared" si="364"/>
        <v>0</v>
      </c>
      <c r="N942">
        <f t="shared" si="372"/>
        <v>3.7742650208967693E-2</v>
      </c>
      <c r="O942">
        <f t="shared" si="373"/>
        <v>1.8852867681356991E-2</v>
      </c>
      <c r="P942">
        <v>0</v>
      </c>
      <c r="Q942">
        <f t="shared" si="374"/>
        <v>0</v>
      </c>
      <c r="R942">
        <v>0</v>
      </c>
      <c r="S942">
        <f t="shared" si="365"/>
        <v>0</v>
      </c>
      <c r="T942">
        <f t="shared" si="375"/>
        <v>0</v>
      </c>
      <c r="U942">
        <f t="shared" si="366"/>
        <v>3.1870388613296913E-2</v>
      </c>
      <c r="V942">
        <f t="shared" si="376"/>
        <v>0.84441310922369928</v>
      </c>
      <c r="W942">
        <f t="shared" si="367"/>
        <v>1.7751927972481225E-2</v>
      </c>
      <c r="X942">
        <f t="shared" si="377"/>
        <v>0.94160359434525442</v>
      </c>
      <c r="Y942">
        <v>3</v>
      </c>
      <c r="Z942">
        <f>Y942*'MRIP Selectivity'!$N$35</f>
        <v>1.8889782527610699E-2</v>
      </c>
      <c r="AA942">
        <f>Y942*'MRIP Selectivity'!$O$35</f>
        <v>1.8852867681356991E-2</v>
      </c>
      <c r="AB942">
        <f>Y942*'MRIP Selectivity'!$P$35</f>
        <v>2.7096513886256638E-3</v>
      </c>
      <c r="AC942">
        <v>0.74741255597723821</v>
      </c>
      <c r="AD942">
        <v>0.94160359434525442</v>
      </c>
      <c r="AE942">
        <v>1.3432654004296583</v>
      </c>
      <c r="AF942">
        <f t="shared" si="378"/>
        <v>1.4118460640815688E-2</v>
      </c>
      <c r="AG942">
        <f t="shared" si="379"/>
        <v>1.7751927972481225E-2</v>
      </c>
      <c r="AH942">
        <f t="shared" si="380"/>
        <v>3.6397809575670318E-3</v>
      </c>
      <c r="AI942">
        <f t="shared" si="381"/>
        <v>4.045230159759336E-2</v>
      </c>
      <c r="AJ942">
        <f t="shared" si="382"/>
        <v>3.5510169570863948E-2</v>
      </c>
      <c r="AK942">
        <f t="shared" si="383"/>
        <v>2.1562519069982654E-2</v>
      </c>
      <c r="AL942">
        <f t="shared" si="384"/>
        <v>2.1391708930048256E-2</v>
      </c>
      <c r="AM942">
        <f t="shared" si="385"/>
        <v>3.1870388613296913E-2</v>
      </c>
      <c r="AN942">
        <f t="shared" si="386"/>
        <v>1.7751927972481225E-2</v>
      </c>
      <c r="AO942">
        <v>0</v>
      </c>
      <c r="AP942">
        <f t="shared" si="387"/>
        <v>3.7742650208967693E-2</v>
      </c>
      <c r="AQ942">
        <f t="shared" si="388"/>
        <v>1.8852867681356991E-2</v>
      </c>
      <c r="AR942">
        <v>3</v>
      </c>
      <c r="AS942">
        <f>AR942*'MRIP Selectivity'!$N$35</f>
        <v>1.8889782527610699E-2</v>
      </c>
      <c r="AT942">
        <f>AR942*'MRIP Selectivity'!$O$35</f>
        <v>1.8852867681356991E-2</v>
      </c>
      <c r="AU942">
        <f>AR942*'MRIP Selectivity'!$P$35</f>
        <v>2.7096513886256638E-3</v>
      </c>
      <c r="AV942">
        <v>1</v>
      </c>
      <c r="AW942">
        <f t="shared" si="389"/>
        <v>5</v>
      </c>
      <c r="AX942">
        <f t="shared" si="368"/>
        <v>0</v>
      </c>
      <c r="AY942">
        <f t="shared" si="369"/>
        <v>0</v>
      </c>
      <c r="AZ942">
        <f t="shared" si="370"/>
        <v>0</v>
      </c>
      <c r="BA942">
        <v>125.35090341999999</v>
      </c>
      <c r="BB942">
        <v>125.35090341999999</v>
      </c>
    </row>
    <row r="943" spans="1:54" x14ac:dyDescent="0.25">
      <c r="A943" t="s">
        <v>877</v>
      </c>
      <c r="B943" t="s">
        <v>3</v>
      </c>
      <c r="C943">
        <v>2014</v>
      </c>
      <c r="D943">
        <v>3</v>
      </c>
      <c r="E943">
        <v>6</v>
      </c>
      <c r="F943" t="s">
        <v>1823</v>
      </c>
      <c r="G943" t="s">
        <v>1769</v>
      </c>
      <c r="H943" t="s">
        <v>1811</v>
      </c>
      <c r="I943" t="s">
        <v>1824</v>
      </c>
      <c r="J943" t="s">
        <v>1813</v>
      </c>
      <c r="K943" t="str">
        <f t="shared" si="371"/>
        <v>Inshore</v>
      </c>
      <c r="L943">
        <v>1</v>
      </c>
      <c r="M943">
        <f t="shared" si="364"/>
        <v>125.35090341999999</v>
      </c>
      <c r="N943">
        <f t="shared" si="372"/>
        <v>1.0251617668059785</v>
      </c>
      <c r="O943">
        <f t="shared" si="373"/>
        <v>1.012568578454238</v>
      </c>
      <c r="P943">
        <v>13.858267716535433</v>
      </c>
      <c r="Q943">
        <f t="shared" si="374"/>
        <v>13.858267716535433</v>
      </c>
      <c r="R943">
        <v>1.3329032961908065</v>
      </c>
      <c r="S943">
        <f t="shared" si="365"/>
        <v>167.08063234901343</v>
      </c>
      <c r="T943">
        <f t="shared" si="375"/>
        <v>1.3329032961908065</v>
      </c>
      <c r="U943">
        <f t="shared" si="366"/>
        <v>1.3541502219330046</v>
      </c>
      <c r="V943">
        <f t="shared" si="376"/>
        <v>1.3209136994564588</v>
      </c>
      <c r="W943">
        <f t="shared" si="367"/>
        <v>1.3447379148391274</v>
      </c>
      <c r="X943">
        <f t="shared" si="377"/>
        <v>1.3280462612141992</v>
      </c>
      <c r="Y943">
        <v>2</v>
      </c>
      <c r="Z943">
        <f>Y943*'MRIP Selectivity'!$N$35</f>
        <v>1.2593188351740467E-2</v>
      </c>
      <c r="AA943">
        <f>Y943*'MRIP Selectivity'!$O$35</f>
        <v>1.2568578454237993E-2</v>
      </c>
      <c r="AB943">
        <f>Y943*'MRIP Selectivity'!$P$35</f>
        <v>1.8064342590837759E-3</v>
      </c>
      <c r="AC943">
        <v>0.74741255597723821</v>
      </c>
      <c r="AD943">
        <v>0.94160359434525442</v>
      </c>
      <c r="AE943">
        <v>1.3432654004296583</v>
      </c>
      <c r="AF943">
        <f t="shared" si="378"/>
        <v>9.4123070938771265E-3</v>
      </c>
      <c r="AG943">
        <f t="shared" si="379"/>
        <v>1.1834618648320815E-2</v>
      </c>
      <c r="AH943">
        <f t="shared" si="380"/>
        <v>2.4265206383780212E-3</v>
      </c>
      <c r="AI943">
        <f t="shared" si="381"/>
        <v>2.6968201065062234E-2</v>
      </c>
      <c r="AJ943">
        <f t="shared" si="382"/>
        <v>2.3673446380575964E-2</v>
      </c>
      <c r="AK943">
        <f t="shared" si="383"/>
        <v>1.4375012713321769E-2</v>
      </c>
      <c r="AL943">
        <f t="shared" si="384"/>
        <v>1.4261139286698837E-2</v>
      </c>
      <c r="AM943">
        <f t="shared" si="385"/>
        <v>1.3541502219330046</v>
      </c>
      <c r="AN943">
        <f t="shared" si="386"/>
        <v>1.3447379148391274</v>
      </c>
      <c r="AO943">
        <v>1</v>
      </c>
      <c r="AP943">
        <f t="shared" si="387"/>
        <v>1.0251617668059785</v>
      </c>
      <c r="AQ943">
        <f t="shared" si="388"/>
        <v>1.012568578454238</v>
      </c>
      <c r="AR943">
        <v>2</v>
      </c>
      <c r="AS943">
        <f>AR943*'MRIP Selectivity'!$N$35</f>
        <v>1.2593188351740467E-2</v>
      </c>
      <c r="AT943">
        <f>AR943*'MRIP Selectivity'!$O$35</f>
        <v>1.2568578454237993E-2</v>
      </c>
      <c r="AU943">
        <f>AR943*'MRIP Selectivity'!$P$35</f>
        <v>1.8064342590837759E-3</v>
      </c>
      <c r="AV943">
        <v>1</v>
      </c>
      <c r="AW943">
        <f t="shared" si="389"/>
        <v>5</v>
      </c>
      <c r="AX943">
        <f t="shared" si="368"/>
        <v>0</v>
      </c>
      <c r="AY943">
        <f t="shared" si="369"/>
        <v>0</v>
      </c>
      <c r="AZ943">
        <f t="shared" si="370"/>
        <v>0</v>
      </c>
      <c r="BA943">
        <v>125.35090341999999</v>
      </c>
      <c r="BB943">
        <v>125.35090341999999</v>
      </c>
    </row>
    <row r="944" spans="1:54" x14ac:dyDescent="0.25">
      <c r="A944" t="s">
        <v>878</v>
      </c>
      <c r="B944" t="s">
        <v>3</v>
      </c>
      <c r="C944">
        <v>2014</v>
      </c>
      <c r="D944">
        <v>3</v>
      </c>
      <c r="E944">
        <v>6</v>
      </c>
      <c r="F944" t="s">
        <v>1825</v>
      </c>
      <c r="G944" t="s">
        <v>1769</v>
      </c>
      <c r="H944" t="s">
        <v>1811</v>
      </c>
      <c r="I944" t="s">
        <v>1837</v>
      </c>
      <c r="J944" t="s">
        <v>1819</v>
      </c>
      <c r="K944" t="str">
        <f t="shared" si="371"/>
        <v>Offshore</v>
      </c>
      <c r="L944">
        <v>28.877387746</v>
      </c>
      <c r="M944">
        <f t="shared" si="364"/>
        <v>229.73453859153588</v>
      </c>
      <c r="N944">
        <f t="shared" si="372"/>
        <v>29.204490714477721</v>
      </c>
      <c r="O944">
        <f t="shared" si="373"/>
        <v>29.040779265905094</v>
      </c>
      <c r="P944">
        <v>414.5155737007874</v>
      </c>
      <c r="Q944">
        <f t="shared" si="374"/>
        <v>14.354330708400198</v>
      </c>
      <c r="R944">
        <v>45.201257022908031</v>
      </c>
      <c r="S944">
        <f t="shared" si="365"/>
        <v>359.59935217317553</v>
      </c>
      <c r="T944">
        <f t="shared" si="375"/>
        <v>1.5652820615385876</v>
      </c>
      <c r="U944">
        <f t="shared" si="366"/>
        <v>45.477467057556602</v>
      </c>
      <c r="V944">
        <f t="shared" si="376"/>
        <v>1.5572080164716511</v>
      </c>
      <c r="W944">
        <f t="shared" si="367"/>
        <v>45.355107065336199</v>
      </c>
      <c r="X944">
        <f t="shared" si="377"/>
        <v>1.5617730726180858</v>
      </c>
      <c r="Y944">
        <v>26</v>
      </c>
      <c r="Z944">
        <f>Y944*'MRIP Selectivity'!$N$35</f>
        <v>0.16371144857262607</v>
      </c>
      <c r="AA944">
        <f>Y944*'MRIP Selectivity'!$O$35</f>
        <v>0.1633915199050939</v>
      </c>
      <c r="AB944">
        <f>Y944*'MRIP Selectivity'!$P$35</f>
        <v>2.3483645368089088E-2</v>
      </c>
      <c r="AC944">
        <v>0.74741255597723821</v>
      </c>
      <c r="AD944">
        <v>0.94160359434525442</v>
      </c>
      <c r="AE944">
        <v>1.3432654004296583</v>
      </c>
      <c r="AF944">
        <f t="shared" si="378"/>
        <v>0.12235999222040264</v>
      </c>
      <c r="AG944">
        <f t="shared" si="379"/>
        <v>0.1538500424281706</v>
      </c>
      <c r="AH944">
        <f t="shared" si="380"/>
        <v>3.1544768298914276E-2</v>
      </c>
      <c r="AI944">
        <f t="shared" si="381"/>
        <v>0.35058661384580908</v>
      </c>
      <c r="AJ944">
        <f t="shared" si="382"/>
        <v>0.30775480294748753</v>
      </c>
      <c r="AK944">
        <f t="shared" si="383"/>
        <v>0.18687516527318299</v>
      </c>
      <c r="AL944">
        <f t="shared" si="384"/>
        <v>0.18539481072708489</v>
      </c>
      <c r="AM944">
        <f t="shared" si="385"/>
        <v>45.477467057556602</v>
      </c>
      <c r="AN944">
        <f t="shared" si="386"/>
        <v>45.355107065336199</v>
      </c>
      <c r="AO944">
        <v>26</v>
      </c>
      <c r="AP944">
        <f t="shared" si="387"/>
        <v>26.327102968477721</v>
      </c>
      <c r="AQ944">
        <f t="shared" si="388"/>
        <v>26.163391519905094</v>
      </c>
      <c r="AR944">
        <v>26</v>
      </c>
      <c r="AS944">
        <f>AR944*'MRIP Selectivity'!$N$35</f>
        <v>0.16371144857262607</v>
      </c>
      <c r="AT944">
        <f>AR944*'MRIP Selectivity'!$O$35</f>
        <v>0.1633915199050939</v>
      </c>
      <c r="AU944">
        <f>AR944*'MRIP Selectivity'!$P$35</f>
        <v>2.3483645368089088E-2</v>
      </c>
      <c r="AV944">
        <v>36</v>
      </c>
      <c r="AW944">
        <f t="shared" si="389"/>
        <v>180</v>
      </c>
      <c r="AX944">
        <f t="shared" si="368"/>
        <v>0</v>
      </c>
      <c r="AY944">
        <f t="shared" si="369"/>
        <v>0</v>
      </c>
      <c r="AZ944">
        <f t="shared" si="370"/>
        <v>0</v>
      </c>
      <c r="BA944">
        <v>7.9555166350999995</v>
      </c>
      <c r="BB944">
        <v>7.9555166350999995</v>
      </c>
    </row>
    <row r="945" spans="1:54" x14ac:dyDescent="0.25">
      <c r="A945" t="s">
        <v>879</v>
      </c>
      <c r="B945" t="s">
        <v>3</v>
      </c>
      <c r="C945">
        <v>2014</v>
      </c>
      <c r="D945">
        <v>3</v>
      </c>
      <c r="E945">
        <v>6</v>
      </c>
      <c r="F945" t="s">
        <v>1834</v>
      </c>
      <c r="G945" t="s">
        <v>1769</v>
      </c>
      <c r="H945" t="s">
        <v>1890</v>
      </c>
      <c r="I945" t="s">
        <v>1812</v>
      </c>
      <c r="J945" t="s">
        <v>1813</v>
      </c>
      <c r="K945" t="str">
        <f t="shared" si="371"/>
        <v>Inshore</v>
      </c>
      <c r="L945">
        <v>0</v>
      </c>
      <c r="M945">
        <f t="shared" si="364"/>
        <v>0</v>
      </c>
      <c r="N945">
        <f t="shared" si="372"/>
        <v>2.516176680597846E-2</v>
      </c>
      <c r="O945">
        <f t="shared" si="373"/>
        <v>1.2568578454237993E-2</v>
      </c>
      <c r="P945">
        <v>0</v>
      </c>
      <c r="Q945">
        <f t="shared" si="374"/>
        <v>0</v>
      </c>
      <c r="R945">
        <v>0</v>
      </c>
      <c r="S945">
        <f t="shared" si="365"/>
        <v>0</v>
      </c>
      <c r="T945">
        <f t="shared" si="375"/>
        <v>0</v>
      </c>
      <c r="U945">
        <f t="shared" si="366"/>
        <v>2.1246925742197942E-2</v>
      </c>
      <c r="V945">
        <f t="shared" si="376"/>
        <v>0.84441310922369939</v>
      </c>
      <c r="W945">
        <f t="shared" si="367"/>
        <v>1.1834618648320815E-2</v>
      </c>
      <c r="X945">
        <f t="shared" si="377"/>
        <v>0.94160359434525431</v>
      </c>
      <c r="Y945">
        <v>2</v>
      </c>
      <c r="Z945">
        <f>Y945*'MRIP Selectivity'!$N$35</f>
        <v>1.2593188351740467E-2</v>
      </c>
      <c r="AA945">
        <f>Y945*'MRIP Selectivity'!$O$35</f>
        <v>1.2568578454237993E-2</v>
      </c>
      <c r="AB945">
        <f>Y945*'MRIP Selectivity'!$P$35</f>
        <v>1.8064342590837759E-3</v>
      </c>
      <c r="AC945">
        <v>0.74741255597723821</v>
      </c>
      <c r="AD945">
        <v>0.94160359434525442</v>
      </c>
      <c r="AE945">
        <v>1.3432654004296583</v>
      </c>
      <c r="AF945">
        <f t="shared" si="378"/>
        <v>9.4123070938771265E-3</v>
      </c>
      <c r="AG945">
        <f t="shared" si="379"/>
        <v>1.1834618648320815E-2</v>
      </c>
      <c r="AH945">
        <f t="shared" si="380"/>
        <v>2.4265206383780212E-3</v>
      </c>
      <c r="AI945">
        <f t="shared" si="381"/>
        <v>2.6968201065062234E-2</v>
      </c>
      <c r="AJ945">
        <f t="shared" si="382"/>
        <v>2.3673446380575964E-2</v>
      </c>
      <c r="AK945">
        <f t="shared" si="383"/>
        <v>1.4375012713321769E-2</v>
      </c>
      <c r="AL945">
        <f t="shared" si="384"/>
        <v>1.4261139286698837E-2</v>
      </c>
      <c r="AM945">
        <f t="shared" si="385"/>
        <v>2.1246925742197942E-2</v>
      </c>
      <c r="AN945">
        <f t="shared" si="386"/>
        <v>1.1834618648320815E-2</v>
      </c>
      <c r="AO945">
        <v>0</v>
      </c>
      <c r="AP945">
        <f t="shared" si="387"/>
        <v>2.516176680597846E-2</v>
      </c>
      <c r="AQ945">
        <f t="shared" si="388"/>
        <v>1.2568578454237993E-2</v>
      </c>
      <c r="AR945">
        <v>2</v>
      </c>
      <c r="AS945">
        <f>AR945*'MRIP Selectivity'!$N$35</f>
        <v>1.2593188351740467E-2</v>
      </c>
      <c r="AT945">
        <f>AR945*'MRIP Selectivity'!$O$35</f>
        <v>1.2568578454237993E-2</v>
      </c>
      <c r="AU945">
        <f>AR945*'MRIP Selectivity'!$P$35</f>
        <v>1.8064342590837759E-3</v>
      </c>
      <c r="AV945">
        <v>1</v>
      </c>
      <c r="AW945">
        <f t="shared" si="389"/>
        <v>5</v>
      </c>
      <c r="AX945">
        <f t="shared" si="368"/>
        <v>0</v>
      </c>
      <c r="AY945">
        <f t="shared" si="369"/>
        <v>0</v>
      </c>
      <c r="AZ945">
        <f t="shared" si="370"/>
        <v>0</v>
      </c>
      <c r="BA945">
        <v>122.30750685</v>
      </c>
      <c r="BB945">
        <v>122.30750685</v>
      </c>
    </row>
    <row r="946" spans="1:54" x14ac:dyDescent="0.25">
      <c r="A946" t="s">
        <v>880</v>
      </c>
      <c r="B946" t="s">
        <v>3</v>
      </c>
      <c r="C946">
        <v>2014</v>
      </c>
      <c r="D946">
        <v>3</v>
      </c>
      <c r="E946">
        <v>6</v>
      </c>
      <c r="F946" t="s">
        <v>1834</v>
      </c>
      <c r="G946" t="s">
        <v>1769</v>
      </c>
      <c r="H946" t="s">
        <v>1890</v>
      </c>
      <c r="I946" t="s">
        <v>1812</v>
      </c>
      <c r="J946" t="s">
        <v>1813</v>
      </c>
      <c r="K946" t="str">
        <f t="shared" si="371"/>
        <v>Inshore</v>
      </c>
      <c r="L946">
        <v>0</v>
      </c>
      <c r="M946">
        <f t="shared" si="364"/>
        <v>0</v>
      </c>
      <c r="N946">
        <f t="shared" si="372"/>
        <v>2.516176680597846E-2</v>
      </c>
      <c r="O946">
        <f t="shared" si="373"/>
        <v>1.2568578454237993E-2</v>
      </c>
      <c r="P946">
        <v>0</v>
      </c>
      <c r="Q946">
        <f t="shared" si="374"/>
        <v>0</v>
      </c>
      <c r="R946">
        <v>0</v>
      </c>
      <c r="S946">
        <f t="shared" si="365"/>
        <v>0</v>
      </c>
      <c r="T946">
        <f t="shared" si="375"/>
        <v>0</v>
      </c>
      <c r="U946">
        <f t="shared" si="366"/>
        <v>2.1246925742197942E-2</v>
      </c>
      <c r="V946">
        <f t="shared" si="376"/>
        <v>0.84441310922369939</v>
      </c>
      <c r="W946">
        <f t="shared" si="367"/>
        <v>1.1834618648320815E-2</v>
      </c>
      <c r="X946">
        <f t="shared" si="377"/>
        <v>0.94160359434525431</v>
      </c>
      <c r="Y946">
        <v>2</v>
      </c>
      <c r="Z946">
        <f>Y946*'MRIP Selectivity'!$N$35</f>
        <v>1.2593188351740467E-2</v>
      </c>
      <c r="AA946">
        <f>Y946*'MRIP Selectivity'!$O$35</f>
        <v>1.2568578454237993E-2</v>
      </c>
      <c r="AB946">
        <f>Y946*'MRIP Selectivity'!$P$35</f>
        <v>1.8064342590837759E-3</v>
      </c>
      <c r="AC946">
        <v>0.74741255597723821</v>
      </c>
      <c r="AD946">
        <v>0.94160359434525442</v>
      </c>
      <c r="AE946">
        <v>1.3432654004296583</v>
      </c>
      <c r="AF946">
        <f t="shared" si="378"/>
        <v>9.4123070938771265E-3</v>
      </c>
      <c r="AG946">
        <f t="shared" si="379"/>
        <v>1.1834618648320815E-2</v>
      </c>
      <c r="AH946">
        <f t="shared" si="380"/>
        <v>2.4265206383780212E-3</v>
      </c>
      <c r="AI946">
        <f t="shared" si="381"/>
        <v>2.6968201065062234E-2</v>
      </c>
      <c r="AJ946">
        <f t="shared" si="382"/>
        <v>2.3673446380575964E-2</v>
      </c>
      <c r="AK946">
        <f t="shared" si="383"/>
        <v>1.4375012713321769E-2</v>
      </c>
      <c r="AL946">
        <f t="shared" si="384"/>
        <v>1.4261139286698837E-2</v>
      </c>
      <c r="AM946">
        <f t="shared" si="385"/>
        <v>2.1246925742197942E-2</v>
      </c>
      <c r="AN946">
        <f t="shared" si="386"/>
        <v>1.1834618648320815E-2</v>
      </c>
      <c r="AO946">
        <v>0</v>
      </c>
      <c r="AP946">
        <f t="shared" si="387"/>
        <v>2.516176680597846E-2</v>
      </c>
      <c r="AQ946">
        <f t="shared" si="388"/>
        <v>1.2568578454237993E-2</v>
      </c>
      <c r="AR946">
        <v>2</v>
      </c>
      <c r="AS946">
        <f>AR946*'MRIP Selectivity'!$N$35</f>
        <v>1.2593188351740467E-2</v>
      </c>
      <c r="AT946">
        <f>AR946*'MRIP Selectivity'!$O$35</f>
        <v>1.2568578454237993E-2</v>
      </c>
      <c r="AU946">
        <f>AR946*'MRIP Selectivity'!$P$35</f>
        <v>1.8064342590837759E-3</v>
      </c>
      <c r="AV946">
        <v>4</v>
      </c>
      <c r="AW946">
        <f t="shared" si="389"/>
        <v>20</v>
      </c>
      <c r="AX946">
        <f t="shared" si="368"/>
        <v>0</v>
      </c>
      <c r="AY946">
        <f t="shared" si="369"/>
        <v>0</v>
      </c>
      <c r="AZ946">
        <f t="shared" si="370"/>
        <v>0</v>
      </c>
      <c r="BA946">
        <v>122.30750685</v>
      </c>
      <c r="BB946">
        <v>122.30750685</v>
      </c>
    </row>
    <row r="947" spans="1:54" x14ac:dyDescent="0.25">
      <c r="A947" t="s">
        <v>881</v>
      </c>
      <c r="B947" t="s">
        <v>3</v>
      </c>
      <c r="C947">
        <v>2014</v>
      </c>
      <c r="D947">
        <v>3</v>
      </c>
      <c r="E947">
        <v>6</v>
      </c>
      <c r="F947" t="s">
        <v>1839</v>
      </c>
      <c r="G947" t="s">
        <v>1769</v>
      </c>
      <c r="H947" t="s">
        <v>1811</v>
      </c>
      <c r="I947" t="s">
        <v>1824</v>
      </c>
      <c r="J947" t="s">
        <v>1813</v>
      </c>
      <c r="K947" t="str">
        <f t="shared" si="371"/>
        <v>Inshore</v>
      </c>
      <c r="L947">
        <v>0</v>
      </c>
      <c r="M947">
        <f t="shared" si="364"/>
        <v>0</v>
      </c>
      <c r="N947">
        <f t="shared" si="372"/>
        <v>0.12580883402989229</v>
      </c>
      <c r="O947">
        <f t="shared" si="373"/>
        <v>6.2842892271189971E-2</v>
      </c>
      <c r="P947">
        <v>0</v>
      </c>
      <c r="Q947">
        <f t="shared" si="374"/>
        <v>0</v>
      </c>
      <c r="R947">
        <v>0</v>
      </c>
      <c r="S947">
        <f t="shared" si="365"/>
        <v>0</v>
      </c>
      <c r="T947">
        <f t="shared" si="375"/>
        <v>0</v>
      </c>
      <c r="U947">
        <f t="shared" si="366"/>
        <v>0.10623462871098971</v>
      </c>
      <c r="V947">
        <f t="shared" si="376"/>
        <v>0.84441310922369939</v>
      </c>
      <c r="W947">
        <f t="shared" si="367"/>
        <v>5.9173093241604087E-2</v>
      </c>
      <c r="X947">
        <f t="shared" si="377"/>
        <v>0.94160359434525442</v>
      </c>
      <c r="Y947">
        <v>10</v>
      </c>
      <c r="Z947">
        <f>Y947*'MRIP Selectivity'!$N$35</f>
        <v>6.2965941758702335E-2</v>
      </c>
      <c r="AA947">
        <f>Y947*'MRIP Selectivity'!$O$35</f>
        <v>6.2842892271189971E-2</v>
      </c>
      <c r="AB947">
        <f>Y947*'MRIP Selectivity'!$P$35</f>
        <v>9.0321712954188789E-3</v>
      </c>
      <c r="AC947">
        <v>0.74741255597723821</v>
      </c>
      <c r="AD947">
        <v>0.94160359434525442</v>
      </c>
      <c r="AE947">
        <v>1.3432654004296583</v>
      </c>
      <c r="AF947">
        <f t="shared" si="378"/>
        <v>4.7061535469385629E-2</v>
      </c>
      <c r="AG947">
        <f t="shared" si="379"/>
        <v>5.9173093241604087E-2</v>
      </c>
      <c r="AH947">
        <f t="shared" si="380"/>
        <v>1.2132603191890105E-2</v>
      </c>
      <c r="AI947">
        <f t="shared" si="381"/>
        <v>0.13484100532531118</v>
      </c>
      <c r="AJ947">
        <f t="shared" si="382"/>
        <v>0.11836723190287982</v>
      </c>
      <c r="AK947">
        <f t="shared" si="383"/>
        <v>7.1875063566608846E-2</v>
      </c>
      <c r="AL947">
        <f t="shared" si="384"/>
        <v>7.1305696433494187E-2</v>
      </c>
      <c r="AM947">
        <f t="shared" si="385"/>
        <v>0.10623462871098971</v>
      </c>
      <c r="AN947">
        <f t="shared" si="386"/>
        <v>5.9173093241604087E-2</v>
      </c>
      <c r="AO947">
        <v>0</v>
      </c>
      <c r="AP947">
        <f t="shared" si="387"/>
        <v>0.12580883402989229</v>
      </c>
      <c r="AQ947">
        <f t="shared" si="388"/>
        <v>6.2842892271189971E-2</v>
      </c>
      <c r="AR947">
        <v>10</v>
      </c>
      <c r="AS947">
        <f>AR947*'MRIP Selectivity'!$N$35</f>
        <v>6.2965941758702335E-2</v>
      </c>
      <c r="AT947">
        <f>AR947*'MRIP Selectivity'!$O$35</f>
        <v>6.2842892271189971E-2</v>
      </c>
      <c r="AU947">
        <f>AR947*'MRIP Selectivity'!$P$35</f>
        <v>9.0321712954188789E-3</v>
      </c>
      <c r="AV947">
        <v>1</v>
      </c>
      <c r="AW947">
        <f t="shared" si="389"/>
        <v>5</v>
      </c>
      <c r="AX947">
        <f t="shared" si="368"/>
        <v>0</v>
      </c>
      <c r="AY947">
        <f t="shared" si="369"/>
        <v>0</v>
      </c>
      <c r="AZ947">
        <f t="shared" si="370"/>
        <v>0</v>
      </c>
      <c r="BA947">
        <v>124.91203595</v>
      </c>
      <c r="BB947">
        <v>124.91203595</v>
      </c>
    </row>
    <row r="948" spans="1:54" x14ac:dyDescent="0.25">
      <c r="A948" t="s">
        <v>882</v>
      </c>
      <c r="B948" t="s">
        <v>3</v>
      </c>
      <c r="C948">
        <v>2014</v>
      </c>
      <c r="D948">
        <v>3</v>
      </c>
      <c r="E948">
        <v>6</v>
      </c>
      <c r="F948" t="s">
        <v>1839</v>
      </c>
      <c r="G948" t="s">
        <v>1769</v>
      </c>
      <c r="H948" t="s">
        <v>1811</v>
      </c>
      <c r="I948" t="s">
        <v>1824</v>
      </c>
      <c r="J948" t="s">
        <v>1813</v>
      </c>
      <c r="K948" t="str">
        <f t="shared" si="371"/>
        <v>Inshore</v>
      </c>
      <c r="L948">
        <v>0</v>
      </c>
      <c r="M948">
        <f t="shared" si="364"/>
        <v>0</v>
      </c>
      <c r="N948">
        <f t="shared" si="372"/>
        <v>0.22645590125380613</v>
      </c>
      <c r="O948">
        <f t="shared" si="373"/>
        <v>0.11311720608814194</v>
      </c>
      <c r="P948">
        <v>0</v>
      </c>
      <c r="Q948">
        <f t="shared" si="374"/>
        <v>0</v>
      </c>
      <c r="R948">
        <v>0</v>
      </c>
      <c r="S948">
        <f t="shared" si="365"/>
        <v>0</v>
      </c>
      <c r="T948">
        <f t="shared" si="375"/>
        <v>0</v>
      </c>
      <c r="U948">
        <f t="shared" si="366"/>
        <v>0.19122233167978148</v>
      </c>
      <c r="V948">
        <f t="shared" si="376"/>
        <v>0.84441310922369939</v>
      </c>
      <c r="W948">
        <f t="shared" si="367"/>
        <v>0.10651156783488734</v>
      </c>
      <c r="X948">
        <f t="shared" si="377"/>
        <v>0.94160359434525442</v>
      </c>
      <c r="Y948">
        <v>18</v>
      </c>
      <c r="Z948">
        <f>Y948*'MRIP Selectivity'!$N$35</f>
        <v>0.11333869516566419</v>
      </c>
      <c r="AA948">
        <f>Y948*'MRIP Selectivity'!$O$35</f>
        <v>0.11311720608814194</v>
      </c>
      <c r="AB948">
        <f>Y948*'MRIP Selectivity'!$P$35</f>
        <v>1.6257908331753983E-2</v>
      </c>
      <c r="AC948">
        <v>0.74741255597723821</v>
      </c>
      <c r="AD948">
        <v>0.94160359434525442</v>
      </c>
      <c r="AE948">
        <v>1.3432654004296583</v>
      </c>
      <c r="AF948">
        <f t="shared" si="378"/>
        <v>8.4710763844894121E-2</v>
      </c>
      <c r="AG948">
        <f t="shared" si="379"/>
        <v>0.10651156783488734</v>
      </c>
      <c r="AH948">
        <f t="shared" si="380"/>
        <v>2.1838685745402191E-2</v>
      </c>
      <c r="AI948">
        <f t="shared" si="381"/>
        <v>0.2427138095855601</v>
      </c>
      <c r="AJ948">
        <f t="shared" si="382"/>
        <v>0.21306101742518366</v>
      </c>
      <c r="AK948">
        <f t="shared" si="383"/>
        <v>0.12937511441989591</v>
      </c>
      <c r="AL948">
        <f t="shared" si="384"/>
        <v>0.12835025358028954</v>
      </c>
      <c r="AM948">
        <f t="shared" si="385"/>
        <v>0.19122233167978148</v>
      </c>
      <c r="AN948">
        <f t="shared" si="386"/>
        <v>0.10651156783488734</v>
      </c>
      <c r="AO948">
        <v>0</v>
      </c>
      <c r="AP948">
        <f t="shared" si="387"/>
        <v>0.22645590125380613</v>
      </c>
      <c r="AQ948">
        <f t="shared" si="388"/>
        <v>0.11311720608814194</v>
      </c>
      <c r="AR948">
        <v>18</v>
      </c>
      <c r="AS948">
        <f>AR948*'MRIP Selectivity'!$N$35</f>
        <v>0.11333869516566419</v>
      </c>
      <c r="AT948">
        <f>AR948*'MRIP Selectivity'!$O$35</f>
        <v>0.11311720608814194</v>
      </c>
      <c r="AU948">
        <f>AR948*'MRIP Selectivity'!$P$35</f>
        <v>1.6257908331753983E-2</v>
      </c>
      <c r="AV948">
        <v>1</v>
      </c>
      <c r="AW948">
        <f t="shared" si="389"/>
        <v>5</v>
      </c>
      <c r="AX948">
        <f t="shared" si="368"/>
        <v>0</v>
      </c>
      <c r="AY948">
        <f t="shared" si="369"/>
        <v>0</v>
      </c>
      <c r="AZ948">
        <f t="shared" si="370"/>
        <v>0</v>
      </c>
      <c r="BA948">
        <v>124.91203595</v>
      </c>
      <c r="BB948">
        <v>124.91203595</v>
      </c>
    </row>
    <row r="949" spans="1:54" x14ac:dyDescent="0.25">
      <c r="A949" t="s">
        <v>883</v>
      </c>
      <c r="B949" t="s">
        <v>3</v>
      </c>
      <c r="C949">
        <v>2014</v>
      </c>
      <c r="D949">
        <v>3</v>
      </c>
      <c r="E949">
        <v>6</v>
      </c>
      <c r="F949" t="s">
        <v>1818</v>
      </c>
      <c r="G949" t="s">
        <v>1769</v>
      </c>
      <c r="H949" t="s">
        <v>1840</v>
      </c>
      <c r="I949" t="s">
        <v>1824</v>
      </c>
      <c r="J949" t="s">
        <v>1767</v>
      </c>
      <c r="K949" t="str">
        <f t="shared" si="371"/>
        <v>Inshore</v>
      </c>
      <c r="L949">
        <v>0</v>
      </c>
      <c r="M949">
        <f t="shared" si="364"/>
        <v>0</v>
      </c>
      <c r="N949">
        <f t="shared" si="372"/>
        <v>2.516176680597846E-2</v>
      </c>
      <c r="O949">
        <f t="shared" si="373"/>
        <v>1.2568578454237993E-2</v>
      </c>
      <c r="P949">
        <v>0</v>
      </c>
      <c r="Q949">
        <f t="shared" si="374"/>
        <v>0</v>
      </c>
      <c r="R949">
        <v>0</v>
      </c>
      <c r="S949">
        <f t="shared" si="365"/>
        <v>0</v>
      </c>
      <c r="T949">
        <f t="shared" si="375"/>
        <v>0</v>
      </c>
      <c r="U949">
        <f t="shared" si="366"/>
        <v>2.1246925742197942E-2</v>
      </c>
      <c r="V949">
        <f t="shared" si="376"/>
        <v>0.84441310922369939</v>
      </c>
      <c r="W949">
        <f t="shared" si="367"/>
        <v>1.1834618648320815E-2</v>
      </c>
      <c r="X949">
        <f t="shared" si="377"/>
        <v>0.94160359434525431</v>
      </c>
      <c r="Y949">
        <v>2</v>
      </c>
      <c r="Z949">
        <f>Y949*'MRIP Selectivity'!$N$35</f>
        <v>1.2593188351740467E-2</v>
      </c>
      <c r="AA949">
        <f>Y949*'MRIP Selectivity'!$O$35</f>
        <v>1.2568578454237993E-2</v>
      </c>
      <c r="AB949">
        <f>Y949*'MRIP Selectivity'!$P$35</f>
        <v>1.8064342590837759E-3</v>
      </c>
      <c r="AC949">
        <v>0.74741255597723821</v>
      </c>
      <c r="AD949">
        <v>0.94160359434525442</v>
      </c>
      <c r="AE949">
        <v>1.3432654004296583</v>
      </c>
      <c r="AF949">
        <f t="shared" si="378"/>
        <v>9.4123070938771265E-3</v>
      </c>
      <c r="AG949">
        <f t="shared" si="379"/>
        <v>1.1834618648320815E-2</v>
      </c>
      <c r="AH949">
        <f t="shared" si="380"/>
        <v>2.4265206383780212E-3</v>
      </c>
      <c r="AI949">
        <f t="shared" si="381"/>
        <v>2.6968201065062234E-2</v>
      </c>
      <c r="AJ949">
        <f t="shared" si="382"/>
        <v>2.3673446380575964E-2</v>
      </c>
      <c r="AK949">
        <f t="shared" si="383"/>
        <v>1.4375012713321769E-2</v>
      </c>
      <c r="AL949">
        <f t="shared" si="384"/>
        <v>1.4261139286698837E-2</v>
      </c>
      <c r="AM949">
        <f t="shared" si="385"/>
        <v>2.1246925742197942E-2</v>
      </c>
      <c r="AN949">
        <f t="shared" si="386"/>
        <v>1.1834618648320815E-2</v>
      </c>
      <c r="AO949">
        <v>0</v>
      </c>
      <c r="AP949">
        <f t="shared" si="387"/>
        <v>2.516176680597846E-2</v>
      </c>
      <c r="AQ949">
        <f t="shared" si="388"/>
        <v>1.2568578454237993E-2</v>
      </c>
      <c r="AR949">
        <v>2</v>
      </c>
      <c r="AS949">
        <f>AR949*'MRIP Selectivity'!$N$35</f>
        <v>1.2593188351740467E-2</v>
      </c>
      <c r="AT949">
        <f>AR949*'MRIP Selectivity'!$O$35</f>
        <v>1.2568578454237993E-2</v>
      </c>
      <c r="AU949">
        <f>AR949*'MRIP Selectivity'!$P$35</f>
        <v>1.8064342590837759E-3</v>
      </c>
      <c r="AV949">
        <v>1</v>
      </c>
      <c r="AW949">
        <f t="shared" si="389"/>
        <v>5</v>
      </c>
      <c r="AX949">
        <f t="shared" si="368"/>
        <v>0</v>
      </c>
      <c r="AY949">
        <f t="shared" si="369"/>
        <v>0</v>
      </c>
      <c r="AZ949">
        <f t="shared" si="370"/>
        <v>0</v>
      </c>
      <c r="BA949">
        <v>272.33618293000001</v>
      </c>
      <c r="BB949">
        <v>272.33618293000001</v>
      </c>
    </row>
    <row r="950" spans="1:54" x14ac:dyDescent="0.25">
      <c r="A950" t="s">
        <v>884</v>
      </c>
      <c r="B950" t="s">
        <v>3</v>
      </c>
      <c r="C950">
        <v>2014</v>
      </c>
      <c r="D950">
        <v>3</v>
      </c>
      <c r="E950">
        <v>6</v>
      </c>
      <c r="F950" t="s">
        <v>1853</v>
      </c>
      <c r="G950" t="s">
        <v>1769</v>
      </c>
      <c r="H950" t="s">
        <v>1811</v>
      </c>
      <c r="I950" t="s">
        <v>1812</v>
      </c>
      <c r="J950" t="s">
        <v>1813</v>
      </c>
      <c r="K950" t="str">
        <f t="shared" si="371"/>
        <v>Inshore</v>
      </c>
      <c r="L950">
        <v>0</v>
      </c>
      <c r="M950">
        <f t="shared" si="364"/>
        <v>0</v>
      </c>
      <c r="N950">
        <f t="shared" si="372"/>
        <v>2.516176680597846E-2</v>
      </c>
      <c r="O950">
        <f t="shared" si="373"/>
        <v>1.2568578454237993E-2</v>
      </c>
      <c r="P950">
        <v>0</v>
      </c>
      <c r="Q950">
        <f t="shared" si="374"/>
        <v>0</v>
      </c>
      <c r="R950">
        <v>0</v>
      </c>
      <c r="S950">
        <f t="shared" si="365"/>
        <v>0</v>
      </c>
      <c r="T950">
        <f t="shared" si="375"/>
        <v>0</v>
      </c>
      <c r="U950">
        <f t="shared" si="366"/>
        <v>2.1246925742197942E-2</v>
      </c>
      <c r="V950">
        <f t="shared" si="376"/>
        <v>0.84441310922369939</v>
      </c>
      <c r="W950">
        <f t="shared" si="367"/>
        <v>1.1834618648320815E-2</v>
      </c>
      <c r="X950">
        <f t="shared" si="377"/>
        <v>0.94160359434525431</v>
      </c>
      <c r="Y950">
        <v>2</v>
      </c>
      <c r="Z950">
        <f>Y950*'MRIP Selectivity'!$N$35</f>
        <v>1.2593188351740467E-2</v>
      </c>
      <c r="AA950">
        <f>Y950*'MRIP Selectivity'!$O$35</f>
        <v>1.2568578454237993E-2</v>
      </c>
      <c r="AB950">
        <f>Y950*'MRIP Selectivity'!$P$35</f>
        <v>1.8064342590837759E-3</v>
      </c>
      <c r="AC950">
        <v>0.74741255597723821</v>
      </c>
      <c r="AD950">
        <v>0.94160359434525442</v>
      </c>
      <c r="AE950">
        <v>1.3432654004296583</v>
      </c>
      <c r="AF950">
        <f t="shared" si="378"/>
        <v>9.4123070938771265E-3</v>
      </c>
      <c r="AG950">
        <f t="shared" si="379"/>
        <v>1.1834618648320815E-2</v>
      </c>
      <c r="AH950">
        <f t="shared" si="380"/>
        <v>2.4265206383780212E-3</v>
      </c>
      <c r="AI950">
        <f t="shared" si="381"/>
        <v>2.6968201065062234E-2</v>
      </c>
      <c r="AJ950">
        <f t="shared" si="382"/>
        <v>2.3673446380575964E-2</v>
      </c>
      <c r="AK950">
        <f t="shared" si="383"/>
        <v>1.4375012713321769E-2</v>
      </c>
      <c r="AL950">
        <f t="shared" si="384"/>
        <v>1.4261139286698837E-2</v>
      </c>
      <c r="AM950">
        <f t="shared" si="385"/>
        <v>2.1246925742197942E-2</v>
      </c>
      <c r="AN950">
        <f t="shared" si="386"/>
        <v>1.1834618648320815E-2</v>
      </c>
      <c r="AO950">
        <v>0</v>
      </c>
      <c r="AP950">
        <f t="shared" si="387"/>
        <v>2.516176680597846E-2</v>
      </c>
      <c r="AQ950">
        <f t="shared" si="388"/>
        <v>1.2568578454237993E-2</v>
      </c>
      <c r="AR950">
        <v>2</v>
      </c>
      <c r="AS950">
        <f>AR950*'MRIP Selectivity'!$N$35</f>
        <v>1.2593188351740467E-2</v>
      </c>
      <c r="AT950">
        <f>AR950*'MRIP Selectivity'!$O$35</f>
        <v>1.2568578454237993E-2</v>
      </c>
      <c r="AU950">
        <f>AR950*'MRIP Selectivity'!$P$35</f>
        <v>1.8064342590837759E-3</v>
      </c>
      <c r="AV950">
        <v>1</v>
      </c>
      <c r="AW950">
        <f t="shared" si="389"/>
        <v>5</v>
      </c>
      <c r="AX950">
        <f t="shared" si="368"/>
        <v>0</v>
      </c>
      <c r="AY950">
        <f t="shared" si="369"/>
        <v>0</v>
      </c>
      <c r="AZ950">
        <f t="shared" si="370"/>
        <v>0</v>
      </c>
      <c r="BA950">
        <v>269.89667034000001</v>
      </c>
      <c r="BB950">
        <v>269.89667034000001</v>
      </c>
    </row>
    <row r="951" spans="1:54" x14ac:dyDescent="0.25">
      <c r="A951" t="s">
        <v>885</v>
      </c>
      <c r="B951" t="s">
        <v>3</v>
      </c>
      <c r="C951">
        <v>2014</v>
      </c>
      <c r="D951">
        <v>3</v>
      </c>
      <c r="E951">
        <v>6</v>
      </c>
      <c r="F951" t="s">
        <v>1853</v>
      </c>
      <c r="G951" t="s">
        <v>1769</v>
      </c>
      <c r="H951" t="s">
        <v>1811</v>
      </c>
      <c r="I951" t="s">
        <v>1812</v>
      </c>
      <c r="J951" t="s">
        <v>1813</v>
      </c>
      <c r="K951" t="str">
        <f t="shared" si="371"/>
        <v>Inshore</v>
      </c>
      <c r="L951">
        <v>0</v>
      </c>
      <c r="M951">
        <f t="shared" si="364"/>
        <v>0</v>
      </c>
      <c r="N951">
        <f t="shared" si="372"/>
        <v>0.50323533611956917</v>
      </c>
      <c r="O951">
        <f t="shared" si="373"/>
        <v>0.25137156908475988</v>
      </c>
      <c r="P951">
        <v>0</v>
      </c>
      <c r="Q951">
        <f t="shared" si="374"/>
        <v>0</v>
      </c>
      <c r="R951">
        <v>0</v>
      </c>
      <c r="S951">
        <f t="shared" si="365"/>
        <v>0</v>
      </c>
      <c r="T951">
        <f t="shared" si="375"/>
        <v>0</v>
      </c>
      <c r="U951">
        <f t="shared" si="366"/>
        <v>0.42493851484395884</v>
      </c>
      <c r="V951">
        <f t="shared" si="376"/>
        <v>0.84441310922369939</v>
      </c>
      <c r="W951">
        <f t="shared" si="367"/>
        <v>0.23669237296641635</v>
      </c>
      <c r="X951">
        <f t="shared" si="377"/>
        <v>0.94160359434525442</v>
      </c>
      <c r="Y951">
        <v>40</v>
      </c>
      <c r="Z951">
        <f>Y951*'MRIP Selectivity'!$N$35</f>
        <v>0.25186376703480934</v>
      </c>
      <c r="AA951">
        <f>Y951*'MRIP Selectivity'!$O$35</f>
        <v>0.25137156908475988</v>
      </c>
      <c r="AB951">
        <f>Y951*'MRIP Selectivity'!$P$35</f>
        <v>3.6128685181675516E-2</v>
      </c>
      <c r="AC951">
        <v>0.74741255597723821</v>
      </c>
      <c r="AD951">
        <v>0.94160359434525442</v>
      </c>
      <c r="AE951">
        <v>1.3432654004296583</v>
      </c>
      <c r="AF951">
        <f t="shared" si="378"/>
        <v>0.18824614187754252</v>
      </c>
      <c r="AG951">
        <f t="shared" si="379"/>
        <v>0.23669237296641635</v>
      </c>
      <c r="AH951">
        <f t="shared" si="380"/>
        <v>4.853041276756042E-2</v>
      </c>
      <c r="AI951">
        <f t="shared" si="381"/>
        <v>0.53936402130124472</v>
      </c>
      <c r="AJ951">
        <f t="shared" si="382"/>
        <v>0.47346892761151926</v>
      </c>
      <c r="AK951">
        <f t="shared" si="383"/>
        <v>0.28750025426643538</v>
      </c>
      <c r="AL951">
        <f t="shared" si="384"/>
        <v>0.28522278573397675</v>
      </c>
      <c r="AM951">
        <f t="shared" si="385"/>
        <v>0.42493851484395884</v>
      </c>
      <c r="AN951">
        <f t="shared" si="386"/>
        <v>0.23669237296641635</v>
      </c>
      <c r="AO951">
        <v>0</v>
      </c>
      <c r="AP951">
        <f t="shared" si="387"/>
        <v>0.50323533611956917</v>
      </c>
      <c r="AQ951">
        <f t="shared" si="388"/>
        <v>0.25137156908475988</v>
      </c>
      <c r="AR951">
        <v>40</v>
      </c>
      <c r="AS951">
        <f>AR951*'MRIP Selectivity'!$N$35</f>
        <v>0.25186376703480934</v>
      </c>
      <c r="AT951">
        <f>AR951*'MRIP Selectivity'!$O$35</f>
        <v>0.25137156908475988</v>
      </c>
      <c r="AU951">
        <f>AR951*'MRIP Selectivity'!$P$35</f>
        <v>3.6128685181675516E-2</v>
      </c>
      <c r="AV951">
        <v>4</v>
      </c>
      <c r="AW951">
        <f t="shared" si="389"/>
        <v>20</v>
      </c>
      <c r="AX951">
        <f t="shared" si="368"/>
        <v>0</v>
      </c>
      <c r="AY951">
        <f t="shared" si="369"/>
        <v>0</v>
      </c>
      <c r="AZ951">
        <f t="shared" si="370"/>
        <v>0</v>
      </c>
      <c r="BA951">
        <v>269.89667034000001</v>
      </c>
      <c r="BB951">
        <v>269.89667034000001</v>
      </c>
    </row>
    <row r="952" spans="1:54" x14ac:dyDescent="0.25">
      <c r="A952" t="s">
        <v>1919</v>
      </c>
      <c r="B952" t="s">
        <v>3</v>
      </c>
      <c r="C952">
        <v>2014</v>
      </c>
      <c r="D952">
        <v>4</v>
      </c>
      <c r="E952">
        <v>7</v>
      </c>
      <c r="F952" t="s">
        <v>1833</v>
      </c>
      <c r="G952" t="s">
        <v>1769</v>
      </c>
      <c r="H952" t="s">
        <v>1811</v>
      </c>
      <c r="I952" t="s">
        <v>1812</v>
      </c>
      <c r="J952" t="s">
        <v>1819</v>
      </c>
      <c r="K952" t="str">
        <f t="shared" si="371"/>
        <v>Offshore</v>
      </c>
      <c r="L952">
        <v>0</v>
      </c>
      <c r="M952">
        <f t="shared" si="364"/>
        <v>0</v>
      </c>
      <c r="N952">
        <f t="shared" si="372"/>
        <v>1.258088340298923E-2</v>
      </c>
      <c r="O952">
        <f t="shared" si="373"/>
        <v>6.2842892271189965E-3</v>
      </c>
      <c r="P952">
        <v>0</v>
      </c>
      <c r="Q952">
        <f t="shared" si="374"/>
        <v>0</v>
      </c>
      <c r="R952">
        <v>0</v>
      </c>
      <c r="S952">
        <f t="shared" si="365"/>
        <v>0</v>
      </c>
      <c r="T952">
        <f t="shared" si="375"/>
        <v>0</v>
      </c>
      <c r="U952">
        <f t="shared" si="366"/>
        <v>1.0623462871098971E-2</v>
      </c>
      <c r="V952">
        <f t="shared" si="376"/>
        <v>0.84441310922369939</v>
      </c>
      <c r="W952">
        <f t="shared" si="367"/>
        <v>5.9173093241604077E-3</v>
      </c>
      <c r="X952">
        <f t="shared" si="377"/>
        <v>0.94160359434525431</v>
      </c>
      <c r="Y952">
        <v>1</v>
      </c>
      <c r="Z952">
        <f>Y952*'MRIP Selectivity'!$N$35</f>
        <v>6.2965941758702333E-3</v>
      </c>
      <c r="AA952">
        <f>Y952*'MRIP Selectivity'!$O$35</f>
        <v>6.2842892271189965E-3</v>
      </c>
      <c r="AB952">
        <f>Y952*'MRIP Selectivity'!$P$35</f>
        <v>9.0321712954188795E-4</v>
      </c>
      <c r="AC952">
        <v>0.74741255597723821</v>
      </c>
      <c r="AD952">
        <v>0.94160359434525442</v>
      </c>
      <c r="AE952">
        <v>1.3432654004296583</v>
      </c>
      <c r="AF952">
        <f t="shared" si="378"/>
        <v>4.7061535469385633E-3</v>
      </c>
      <c r="AG952">
        <f t="shared" si="379"/>
        <v>5.9173093241604077E-3</v>
      </c>
      <c r="AH952">
        <f t="shared" si="380"/>
        <v>1.2132603191890106E-3</v>
      </c>
      <c r="AI952">
        <f t="shared" si="381"/>
        <v>1.3484100532531117E-2</v>
      </c>
      <c r="AJ952">
        <f t="shared" si="382"/>
        <v>1.1836723190287982E-2</v>
      </c>
      <c r="AK952">
        <f t="shared" si="383"/>
        <v>7.1875063566608846E-3</v>
      </c>
      <c r="AL952">
        <f t="shared" si="384"/>
        <v>7.1305696433494187E-3</v>
      </c>
      <c r="AM952">
        <f t="shared" si="385"/>
        <v>1.0623462871098971E-2</v>
      </c>
      <c r="AN952">
        <f t="shared" si="386"/>
        <v>5.9173093241604077E-3</v>
      </c>
      <c r="AO952">
        <v>0</v>
      </c>
      <c r="AP952">
        <f t="shared" si="387"/>
        <v>1.258088340298923E-2</v>
      </c>
      <c r="AQ952">
        <f t="shared" si="388"/>
        <v>6.2842892271189965E-3</v>
      </c>
      <c r="AR952">
        <v>1</v>
      </c>
      <c r="AS952">
        <f>AR952*'MRIP Selectivity'!$N$35</f>
        <v>6.2965941758702333E-3</v>
      </c>
      <c r="AT952">
        <f>AR952*'MRIP Selectivity'!$O$35</f>
        <v>6.2842892271189965E-3</v>
      </c>
      <c r="AU952">
        <f>AR952*'MRIP Selectivity'!$P$35</f>
        <v>9.0321712954188795E-4</v>
      </c>
      <c r="AV952">
        <v>2</v>
      </c>
      <c r="AW952">
        <f t="shared" si="389"/>
        <v>10</v>
      </c>
      <c r="AX952">
        <f t="shared" si="368"/>
        <v>0</v>
      </c>
      <c r="AY952">
        <f t="shared" si="369"/>
        <v>0</v>
      </c>
      <c r="AZ952">
        <f t="shared" si="370"/>
        <v>0</v>
      </c>
      <c r="BA952">
        <v>476.76274831000001</v>
      </c>
      <c r="BB952">
        <v>476.76274831000001</v>
      </c>
    </row>
    <row r="953" spans="1:54" x14ac:dyDescent="0.25">
      <c r="A953" t="s">
        <v>1920</v>
      </c>
      <c r="B953" t="s">
        <v>3</v>
      </c>
      <c r="C953">
        <v>2014</v>
      </c>
      <c r="D953">
        <v>4</v>
      </c>
      <c r="E953">
        <v>7</v>
      </c>
      <c r="F953" t="s">
        <v>1851</v>
      </c>
      <c r="G953" t="s">
        <v>1769</v>
      </c>
      <c r="H953" t="s">
        <v>1811</v>
      </c>
      <c r="I953" t="s">
        <v>1812</v>
      </c>
      <c r="J953" t="s">
        <v>1813</v>
      </c>
      <c r="K953" t="str">
        <f t="shared" si="371"/>
        <v>Inshore</v>
      </c>
      <c r="L953">
        <v>1</v>
      </c>
      <c r="M953">
        <f t="shared" si="364"/>
        <v>153.74869138</v>
      </c>
      <c r="N953">
        <f t="shared" si="372"/>
        <v>1</v>
      </c>
      <c r="O953">
        <f t="shared" si="373"/>
        <v>1</v>
      </c>
      <c r="P953">
        <v>16.633413293700787</v>
      </c>
      <c r="Q953">
        <f t="shared" si="374"/>
        <v>16.633413293700787</v>
      </c>
      <c r="R953">
        <v>2.3148537529412145</v>
      </c>
      <c r="S953">
        <f t="shared" si="365"/>
        <v>355.90573525079355</v>
      </c>
      <c r="T953">
        <f t="shared" si="375"/>
        <v>2.3148537529412145</v>
      </c>
      <c r="U953">
        <f t="shared" si="366"/>
        <v>2.3148537529412145</v>
      </c>
      <c r="V953">
        <f t="shared" si="376"/>
        <v>2.3148537529412145</v>
      </c>
      <c r="W953">
        <f t="shared" si="367"/>
        <v>2.3148537529412145</v>
      </c>
      <c r="X953">
        <f t="shared" si="377"/>
        <v>2.3148537529412145</v>
      </c>
      <c r="Y953">
        <v>0</v>
      </c>
      <c r="Z953">
        <f>Y953*'MRIP Selectivity'!$N$35</f>
        <v>0</v>
      </c>
      <c r="AA953">
        <f>Y953*'MRIP Selectivity'!$O$35</f>
        <v>0</v>
      </c>
      <c r="AB953">
        <f>Y953*'MRIP Selectivity'!$P$35</f>
        <v>0</v>
      </c>
      <c r="AC953">
        <v>0.74741255597723821</v>
      </c>
      <c r="AD953">
        <v>0.94160359434525442</v>
      </c>
      <c r="AE953">
        <v>1.3432654004296583</v>
      </c>
      <c r="AF953">
        <f t="shared" si="378"/>
        <v>0</v>
      </c>
      <c r="AG953">
        <f t="shared" si="379"/>
        <v>0</v>
      </c>
      <c r="AH953">
        <f t="shared" si="380"/>
        <v>0</v>
      </c>
      <c r="AI953">
        <f t="shared" si="381"/>
        <v>0</v>
      </c>
      <c r="AJ953">
        <f t="shared" si="382"/>
        <v>0</v>
      </c>
      <c r="AK953">
        <f t="shared" si="383"/>
        <v>0</v>
      </c>
      <c r="AL953">
        <f t="shared" si="384"/>
        <v>0</v>
      </c>
      <c r="AM953">
        <f t="shared" si="385"/>
        <v>2.3148537529412145</v>
      </c>
      <c r="AN953">
        <f t="shared" si="386"/>
        <v>2.3148537529412145</v>
      </c>
      <c r="AO953">
        <v>1</v>
      </c>
      <c r="AP953">
        <f t="shared" si="387"/>
        <v>1</v>
      </c>
      <c r="AQ953">
        <f t="shared" si="388"/>
        <v>1</v>
      </c>
      <c r="AR953">
        <v>0</v>
      </c>
      <c r="AS953">
        <f>AR953*'MRIP Selectivity'!$N$35</f>
        <v>0</v>
      </c>
      <c r="AT953">
        <f>AR953*'MRIP Selectivity'!$O$35</f>
        <v>0</v>
      </c>
      <c r="AU953">
        <f>AR953*'MRIP Selectivity'!$P$35</f>
        <v>0</v>
      </c>
      <c r="AV953">
        <v>2</v>
      </c>
      <c r="AW953">
        <f t="shared" si="389"/>
        <v>10</v>
      </c>
      <c r="AX953">
        <f t="shared" si="368"/>
        <v>0</v>
      </c>
      <c r="AY953">
        <f t="shared" si="369"/>
        <v>0</v>
      </c>
      <c r="AZ953">
        <f t="shared" si="370"/>
        <v>0</v>
      </c>
      <c r="BA953">
        <v>153.74869138</v>
      </c>
      <c r="BB953">
        <v>153.74869138</v>
      </c>
    </row>
    <row r="954" spans="1:54" x14ac:dyDescent="0.25">
      <c r="A954" t="s">
        <v>886</v>
      </c>
      <c r="B954" t="s">
        <v>3</v>
      </c>
      <c r="C954">
        <v>2014</v>
      </c>
      <c r="D954">
        <v>4</v>
      </c>
      <c r="E954">
        <v>7</v>
      </c>
      <c r="F954" t="s">
        <v>1834</v>
      </c>
      <c r="G954" t="s">
        <v>1769</v>
      </c>
      <c r="H954" t="s">
        <v>1811</v>
      </c>
      <c r="I954" t="s">
        <v>1812</v>
      </c>
      <c r="J954" t="s">
        <v>1813</v>
      </c>
      <c r="K954" t="str">
        <f t="shared" si="371"/>
        <v>Inshore</v>
      </c>
      <c r="L954">
        <v>0</v>
      </c>
      <c r="M954">
        <f t="shared" si="364"/>
        <v>0</v>
      </c>
      <c r="N954">
        <f t="shared" si="372"/>
        <v>2.516176680597846E-2</v>
      </c>
      <c r="O954">
        <f t="shared" si="373"/>
        <v>1.2568578454237993E-2</v>
      </c>
      <c r="P954">
        <v>0</v>
      </c>
      <c r="Q954">
        <f t="shared" si="374"/>
        <v>0</v>
      </c>
      <c r="R954">
        <v>0</v>
      </c>
      <c r="S954">
        <f t="shared" si="365"/>
        <v>0</v>
      </c>
      <c r="T954">
        <f t="shared" si="375"/>
        <v>0</v>
      </c>
      <c r="U954">
        <f t="shared" si="366"/>
        <v>2.1246925742197942E-2</v>
      </c>
      <c r="V954">
        <f t="shared" si="376"/>
        <v>0.84441310922369939</v>
      </c>
      <c r="W954">
        <f t="shared" si="367"/>
        <v>1.1834618648320815E-2</v>
      </c>
      <c r="X954">
        <f t="shared" si="377"/>
        <v>0.94160359434525431</v>
      </c>
      <c r="Y954">
        <v>2</v>
      </c>
      <c r="Z954">
        <f>Y954*'MRIP Selectivity'!$N$35</f>
        <v>1.2593188351740467E-2</v>
      </c>
      <c r="AA954">
        <f>Y954*'MRIP Selectivity'!$O$35</f>
        <v>1.2568578454237993E-2</v>
      </c>
      <c r="AB954">
        <f>Y954*'MRIP Selectivity'!$P$35</f>
        <v>1.8064342590837759E-3</v>
      </c>
      <c r="AC954">
        <v>0.74741255597723821</v>
      </c>
      <c r="AD954">
        <v>0.94160359434525442</v>
      </c>
      <c r="AE954">
        <v>1.3432654004296583</v>
      </c>
      <c r="AF954">
        <f t="shared" si="378"/>
        <v>9.4123070938771265E-3</v>
      </c>
      <c r="AG954">
        <f t="shared" si="379"/>
        <v>1.1834618648320815E-2</v>
      </c>
      <c r="AH954">
        <f t="shared" si="380"/>
        <v>2.4265206383780212E-3</v>
      </c>
      <c r="AI954">
        <f t="shared" si="381"/>
        <v>2.6968201065062234E-2</v>
      </c>
      <c r="AJ954">
        <f t="shared" si="382"/>
        <v>2.3673446380575964E-2</v>
      </c>
      <c r="AK954">
        <f t="shared" si="383"/>
        <v>1.4375012713321769E-2</v>
      </c>
      <c r="AL954">
        <f t="shared" si="384"/>
        <v>1.4261139286698837E-2</v>
      </c>
      <c r="AM954">
        <f t="shared" si="385"/>
        <v>2.1246925742197942E-2</v>
      </c>
      <c r="AN954">
        <f t="shared" si="386"/>
        <v>1.1834618648320815E-2</v>
      </c>
      <c r="AO954">
        <v>0</v>
      </c>
      <c r="AP954">
        <f t="shared" si="387"/>
        <v>2.516176680597846E-2</v>
      </c>
      <c r="AQ954">
        <f t="shared" si="388"/>
        <v>1.2568578454237993E-2</v>
      </c>
      <c r="AR954">
        <v>2</v>
      </c>
      <c r="AS954">
        <f>AR954*'MRIP Selectivity'!$N$35</f>
        <v>1.2593188351740467E-2</v>
      </c>
      <c r="AT954">
        <f>AR954*'MRIP Selectivity'!$O$35</f>
        <v>1.2568578454237993E-2</v>
      </c>
      <c r="AU954">
        <f>AR954*'MRIP Selectivity'!$P$35</f>
        <v>1.8064342590837759E-3</v>
      </c>
      <c r="AV954">
        <v>6</v>
      </c>
      <c r="AW954">
        <f t="shared" si="389"/>
        <v>30</v>
      </c>
      <c r="AX954">
        <f t="shared" si="368"/>
        <v>0</v>
      </c>
      <c r="AY954">
        <f t="shared" si="369"/>
        <v>0</v>
      </c>
      <c r="AZ954">
        <f t="shared" si="370"/>
        <v>0</v>
      </c>
      <c r="BA954">
        <v>288.80643984</v>
      </c>
      <c r="BB954">
        <v>288.80643984</v>
      </c>
    </row>
    <row r="955" spans="1:54" x14ac:dyDescent="0.25">
      <c r="A955" t="s">
        <v>887</v>
      </c>
      <c r="B955" t="s">
        <v>3</v>
      </c>
      <c r="C955">
        <v>2014</v>
      </c>
      <c r="D955">
        <v>4</v>
      </c>
      <c r="E955">
        <v>7</v>
      </c>
      <c r="F955" t="s">
        <v>1872</v>
      </c>
      <c r="G955" t="s">
        <v>1769</v>
      </c>
      <c r="H955" t="s">
        <v>1811</v>
      </c>
      <c r="I955" t="s">
        <v>1812</v>
      </c>
      <c r="J955" t="s">
        <v>1813</v>
      </c>
      <c r="K955" t="str">
        <f t="shared" si="371"/>
        <v>Inshore</v>
      </c>
      <c r="L955">
        <v>0</v>
      </c>
      <c r="M955">
        <f t="shared" si="364"/>
        <v>0</v>
      </c>
      <c r="N955">
        <f t="shared" si="372"/>
        <v>1.258088340298923E-2</v>
      </c>
      <c r="O955">
        <f t="shared" si="373"/>
        <v>6.2842892271189965E-3</v>
      </c>
      <c r="P955">
        <v>0</v>
      </c>
      <c r="Q955">
        <f t="shared" si="374"/>
        <v>0</v>
      </c>
      <c r="R955">
        <v>0</v>
      </c>
      <c r="S955">
        <f t="shared" si="365"/>
        <v>0</v>
      </c>
      <c r="T955">
        <f t="shared" si="375"/>
        <v>0</v>
      </c>
      <c r="U955">
        <f t="shared" si="366"/>
        <v>1.0623462871098971E-2</v>
      </c>
      <c r="V955">
        <f t="shared" si="376"/>
        <v>0.84441310922369939</v>
      </c>
      <c r="W955">
        <f t="shared" si="367"/>
        <v>5.9173093241604077E-3</v>
      </c>
      <c r="X955">
        <f t="shared" si="377"/>
        <v>0.94160359434525431</v>
      </c>
      <c r="Y955">
        <v>1</v>
      </c>
      <c r="Z955">
        <f>Y955*'MRIP Selectivity'!$N$35</f>
        <v>6.2965941758702333E-3</v>
      </c>
      <c r="AA955">
        <f>Y955*'MRIP Selectivity'!$O$35</f>
        <v>6.2842892271189965E-3</v>
      </c>
      <c r="AB955">
        <f>Y955*'MRIP Selectivity'!$P$35</f>
        <v>9.0321712954188795E-4</v>
      </c>
      <c r="AC955">
        <v>0.74741255597723821</v>
      </c>
      <c r="AD955">
        <v>0.94160359434525442</v>
      </c>
      <c r="AE955">
        <v>1.3432654004296583</v>
      </c>
      <c r="AF955">
        <f t="shared" si="378"/>
        <v>4.7061535469385633E-3</v>
      </c>
      <c r="AG955">
        <f t="shared" si="379"/>
        <v>5.9173093241604077E-3</v>
      </c>
      <c r="AH955">
        <f t="shared" si="380"/>
        <v>1.2132603191890106E-3</v>
      </c>
      <c r="AI955">
        <f t="shared" si="381"/>
        <v>1.3484100532531117E-2</v>
      </c>
      <c r="AJ955">
        <f t="shared" si="382"/>
        <v>1.1836723190287982E-2</v>
      </c>
      <c r="AK955">
        <f t="shared" si="383"/>
        <v>7.1875063566608846E-3</v>
      </c>
      <c r="AL955">
        <f t="shared" si="384"/>
        <v>7.1305696433494187E-3</v>
      </c>
      <c r="AM955">
        <f t="shared" si="385"/>
        <v>1.0623462871098971E-2</v>
      </c>
      <c r="AN955">
        <f t="shared" si="386"/>
        <v>5.9173093241604077E-3</v>
      </c>
      <c r="AO955">
        <v>0</v>
      </c>
      <c r="AP955">
        <f t="shared" si="387"/>
        <v>1.258088340298923E-2</v>
      </c>
      <c r="AQ955">
        <f t="shared" si="388"/>
        <v>6.2842892271189965E-3</v>
      </c>
      <c r="AR955">
        <v>1</v>
      </c>
      <c r="AS955">
        <f>AR955*'MRIP Selectivity'!$N$35</f>
        <v>6.2965941758702333E-3</v>
      </c>
      <c r="AT955">
        <f>AR955*'MRIP Selectivity'!$O$35</f>
        <v>6.2842892271189965E-3</v>
      </c>
      <c r="AU955">
        <f>AR955*'MRIP Selectivity'!$P$35</f>
        <v>9.0321712954188795E-4</v>
      </c>
      <c r="AV955">
        <v>2</v>
      </c>
      <c r="AW955">
        <f t="shared" si="389"/>
        <v>10</v>
      </c>
      <c r="AX955">
        <f t="shared" si="368"/>
        <v>0</v>
      </c>
      <c r="AY955">
        <f t="shared" si="369"/>
        <v>0</v>
      </c>
      <c r="AZ955">
        <f t="shared" si="370"/>
        <v>0</v>
      </c>
      <c r="BA955">
        <v>813.17099772999995</v>
      </c>
      <c r="BB955">
        <v>813.17099772999995</v>
      </c>
    </row>
    <row r="956" spans="1:54" x14ac:dyDescent="0.25">
      <c r="A956" t="s">
        <v>888</v>
      </c>
      <c r="B956" t="s">
        <v>3</v>
      </c>
      <c r="C956">
        <v>2014</v>
      </c>
      <c r="D956">
        <v>4</v>
      </c>
      <c r="E956">
        <v>7</v>
      </c>
      <c r="F956" t="s">
        <v>1872</v>
      </c>
      <c r="G956" t="s">
        <v>1769</v>
      </c>
      <c r="H956" t="s">
        <v>1811</v>
      </c>
      <c r="I956" t="s">
        <v>1812</v>
      </c>
      <c r="J956" t="s">
        <v>1813</v>
      </c>
      <c r="K956" t="str">
        <f t="shared" si="371"/>
        <v>Inshore</v>
      </c>
      <c r="L956">
        <v>0</v>
      </c>
      <c r="M956">
        <f t="shared" si="364"/>
        <v>0</v>
      </c>
      <c r="N956">
        <f t="shared" si="372"/>
        <v>6.2904417014946146E-2</v>
      </c>
      <c r="O956">
        <f t="shared" si="373"/>
        <v>3.1421446135594985E-2</v>
      </c>
      <c r="P956">
        <v>0</v>
      </c>
      <c r="Q956">
        <f t="shared" si="374"/>
        <v>0</v>
      </c>
      <c r="R956">
        <v>0</v>
      </c>
      <c r="S956">
        <f t="shared" si="365"/>
        <v>0</v>
      </c>
      <c r="T956">
        <f t="shared" si="375"/>
        <v>0</v>
      </c>
      <c r="U956">
        <f t="shared" si="366"/>
        <v>5.3117314355494855E-2</v>
      </c>
      <c r="V956">
        <f t="shared" si="376"/>
        <v>0.84441310922369939</v>
      </c>
      <c r="W956">
        <f t="shared" si="367"/>
        <v>2.9586546620802043E-2</v>
      </c>
      <c r="X956">
        <f t="shared" si="377"/>
        <v>0.94160359434525442</v>
      </c>
      <c r="Y956">
        <v>5</v>
      </c>
      <c r="Z956">
        <f>Y956*'MRIP Selectivity'!$N$35</f>
        <v>3.1482970879351167E-2</v>
      </c>
      <c r="AA956">
        <f>Y956*'MRIP Selectivity'!$O$35</f>
        <v>3.1421446135594985E-2</v>
      </c>
      <c r="AB956">
        <f>Y956*'MRIP Selectivity'!$P$35</f>
        <v>4.5160856477094394E-3</v>
      </c>
      <c r="AC956">
        <v>0.74741255597723821</v>
      </c>
      <c r="AD956">
        <v>0.94160359434525442</v>
      </c>
      <c r="AE956">
        <v>1.3432654004296583</v>
      </c>
      <c r="AF956">
        <f t="shared" si="378"/>
        <v>2.3530767734692815E-2</v>
      </c>
      <c r="AG956">
        <f t="shared" si="379"/>
        <v>2.9586546620802043E-2</v>
      </c>
      <c r="AH956">
        <f t="shared" si="380"/>
        <v>6.0663015959450525E-3</v>
      </c>
      <c r="AI956">
        <f t="shared" si="381"/>
        <v>6.742050266265559E-2</v>
      </c>
      <c r="AJ956">
        <f t="shared" si="382"/>
        <v>5.9183615951439908E-2</v>
      </c>
      <c r="AK956">
        <f t="shared" si="383"/>
        <v>3.5937531783304423E-2</v>
      </c>
      <c r="AL956">
        <f t="shared" si="384"/>
        <v>3.5652848216747093E-2</v>
      </c>
      <c r="AM956">
        <f t="shared" si="385"/>
        <v>5.3117314355494855E-2</v>
      </c>
      <c r="AN956">
        <f t="shared" si="386"/>
        <v>2.9586546620802043E-2</v>
      </c>
      <c r="AO956">
        <v>0</v>
      </c>
      <c r="AP956">
        <f t="shared" si="387"/>
        <v>6.2904417014946146E-2</v>
      </c>
      <c r="AQ956">
        <f t="shared" si="388"/>
        <v>3.1421446135594985E-2</v>
      </c>
      <c r="AR956">
        <v>5</v>
      </c>
      <c r="AS956">
        <f>AR956*'MRIP Selectivity'!$N$35</f>
        <v>3.1482970879351167E-2</v>
      </c>
      <c r="AT956">
        <f>AR956*'MRIP Selectivity'!$O$35</f>
        <v>3.1421446135594985E-2</v>
      </c>
      <c r="AU956">
        <f>AR956*'MRIP Selectivity'!$P$35</f>
        <v>4.5160856477094394E-3</v>
      </c>
      <c r="AV956">
        <v>4</v>
      </c>
      <c r="AW956">
        <f t="shared" si="389"/>
        <v>20</v>
      </c>
      <c r="AX956">
        <f t="shared" si="368"/>
        <v>0</v>
      </c>
      <c r="AY956">
        <f t="shared" si="369"/>
        <v>0</v>
      </c>
      <c r="AZ956">
        <f t="shared" si="370"/>
        <v>0</v>
      </c>
      <c r="BA956">
        <v>449.90056456999997</v>
      </c>
      <c r="BB956">
        <v>449.90056456999997</v>
      </c>
    </row>
    <row r="957" spans="1:54" x14ac:dyDescent="0.25">
      <c r="A957" t="s">
        <v>889</v>
      </c>
      <c r="B957" t="s">
        <v>3</v>
      </c>
      <c r="C957">
        <v>2014</v>
      </c>
      <c r="D957">
        <v>4</v>
      </c>
      <c r="E957">
        <v>8</v>
      </c>
      <c r="F957" t="s">
        <v>1833</v>
      </c>
      <c r="G957" t="s">
        <v>1769</v>
      </c>
      <c r="H957" t="s">
        <v>1811</v>
      </c>
      <c r="I957" t="s">
        <v>1812</v>
      </c>
      <c r="J957" t="s">
        <v>1813</v>
      </c>
      <c r="K957" t="str">
        <f t="shared" si="371"/>
        <v>Inshore</v>
      </c>
      <c r="L957">
        <v>0</v>
      </c>
      <c r="M957">
        <f t="shared" si="364"/>
        <v>0</v>
      </c>
      <c r="N957">
        <f t="shared" si="372"/>
        <v>7.5485300417935386E-2</v>
      </c>
      <c r="O957">
        <f t="shared" si="373"/>
        <v>3.7705735362713981E-2</v>
      </c>
      <c r="P957">
        <v>0</v>
      </c>
      <c r="Q957">
        <f t="shared" si="374"/>
        <v>0</v>
      </c>
      <c r="R957">
        <v>0</v>
      </c>
      <c r="S957">
        <f t="shared" si="365"/>
        <v>0</v>
      </c>
      <c r="T957">
        <f t="shared" si="375"/>
        <v>0</v>
      </c>
      <c r="U957">
        <f t="shared" si="366"/>
        <v>6.3740777226593825E-2</v>
      </c>
      <c r="V957">
        <f t="shared" si="376"/>
        <v>0.84441310922369928</v>
      </c>
      <c r="W957">
        <f t="shared" si="367"/>
        <v>3.5503855944962449E-2</v>
      </c>
      <c r="X957">
        <f t="shared" si="377"/>
        <v>0.94160359434525442</v>
      </c>
      <c r="Y957">
        <v>6</v>
      </c>
      <c r="Z957">
        <f>Y957*'MRIP Selectivity'!$N$35</f>
        <v>3.7779565055221398E-2</v>
      </c>
      <c r="AA957">
        <f>Y957*'MRIP Selectivity'!$O$35</f>
        <v>3.7705735362713981E-2</v>
      </c>
      <c r="AB957">
        <f>Y957*'MRIP Selectivity'!$P$35</f>
        <v>5.4193027772513275E-3</v>
      </c>
      <c r="AC957">
        <v>0.74741255597723821</v>
      </c>
      <c r="AD957">
        <v>0.94160359434525442</v>
      </c>
      <c r="AE957">
        <v>1.3432654004296583</v>
      </c>
      <c r="AF957">
        <f t="shared" si="378"/>
        <v>2.8236921281631376E-2</v>
      </c>
      <c r="AG957">
        <f t="shared" si="379"/>
        <v>3.5503855944962449E-2</v>
      </c>
      <c r="AH957">
        <f t="shared" si="380"/>
        <v>7.2795619151340635E-3</v>
      </c>
      <c r="AI957">
        <f t="shared" si="381"/>
        <v>8.0904603195186719E-2</v>
      </c>
      <c r="AJ957">
        <f t="shared" si="382"/>
        <v>7.1020339141727895E-2</v>
      </c>
      <c r="AK957">
        <f t="shared" si="383"/>
        <v>4.3125038139965308E-2</v>
      </c>
      <c r="AL957">
        <f t="shared" si="384"/>
        <v>4.2783417860096512E-2</v>
      </c>
      <c r="AM957">
        <f t="shared" si="385"/>
        <v>6.3740777226593825E-2</v>
      </c>
      <c r="AN957">
        <f t="shared" si="386"/>
        <v>3.5503855944962449E-2</v>
      </c>
      <c r="AO957">
        <v>0</v>
      </c>
      <c r="AP957">
        <f t="shared" si="387"/>
        <v>7.5485300417935386E-2</v>
      </c>
      <c r="AQ957">
        <f t="shared" si="388"/>
        <v>3.7705735362713981E-2</v>
      </c>
      <c r="AR957">
        <v>6</v>
      </c>
      <c r="AS957">
        <f>AR957*'MRIP Selectivity'!$N$35</f>
        <v>3.7779565055221398E-2</v>
      </c>
      <c r="AT957">
        <f>AR957*'MRIP Selectivity'!$O$35</f>
        <v>3.7705735362713981E-2</v>
      </c>
      <c r="AU957">
        <f>AR957*'MRIP Selectivity'!$P$35</f>
        <v>5.4193027772513275E-3</v>
      </c>
      <c r="AV957">
        <v>1</v>
      </c>
      <c r="AW957">
        <f t="shared" si="389"/>
        <v>5</v>
      </c>
      <c r="AX957">
        <f t="shared" si="368"/>
        <v>0</v>
      </c>
      <c r="AY957">
        <f t="shared" si="369"/>
        <v>0</v>
      </c>
      <c r="AZ957">
        <f t="shared" si="370"/>
        <v>0</v>
      </c>
      <c r="BA957">
        <v>545.23325262000003</v>
      </c>
      <c r="BB957">
        <v>545.23325262000003</v>
      </c>
    </row>
    <row r="958" spans="1:54" x14ac:dyDescent="0.25">
      <c r="A958" t="s">
        <v>890</v>
      </c>
      <c r="B958" t="s">
        <v>3</v>
      </c>
      <c r="C958">
        <v>2014</v>
      </c>
      <c r="D958">
        <v>4</v>
      </c>
      <c r="E958">
        <v>8</v>
      </c>
      <c r="F958" t="s">
        <v>1810</v>
      </c>
      <c r="G958" t="s">
        <v>1769</v>
      </c>
      <c r="H958" t="s">
        <v>1811</v>
      </c>
      <c r="I958" t="s">
        <v>1812</v>
      </c>
      <c r="J958" t="s">
        <v>1813</v>
      </c>
      <c r="K958" t="str">
        <f t="shared" si="371"/>
        <v>Inshore</v>
      </c>
      <c r="L958">
        <v>0</v>
      </c>
      <c r="M958">
        <f t="shared" si="364"/>
        <v>0</v>
      </c>
      <c r="N958">
        <f t="shared" si="372"/>
        <v>1.258088340298923E-2</v>
      </c>
      <c r="O958">
        <f t="shared" si="373"/>
        <v>6.2842892271189965E-3</v>
      </c>
      <c r="P958">
        <v>0</v>
      </c>
      <c r="Q958">
        <f t="shared" si="374"/>
        <v>0</v>
      </c>
      <c r="R958">
        <v>0</v>
      </c>
      <c r="S958">
        <f t="shared" si="365"/>
        <v>0</v>
      </c>
      <c r="T958">
        <f t="shared" si="375"/>
        <v>0</v>
      </c>
      <c r="U958">
        <f t="shared" si="366"/>
        <v>1.0623462871098971E-2</v>
      </c>
      <c r="V958">
        <f t="shared" si="376"/>
        <v>0.84441310922369939</v>
      </c>
      <c r="W958">
        <f t="shared" si="367"/>
        <v>5.9173093241604077E-3</v>
      </c>
      <c r="X958">
        <f t="shared" si="377"/>
        <v>0.94160359434525431</v>
      </c>
      <c r="Y958">
        <v>1</v>
      </c>
      <c r="Z958">
        <f>Y958*'MRIP Selectivity'!$N$35</f>
        <v>6.2965941758702333E-3</v>
      </c>
      <c r="AA958">
        <f>Y958*'MRIP Selectivity'!$O$35</f>
        <v>6.2842892271189965E-3</v>
      </c>
      <c r="AB958">
        <f>Y958*'MRIP Selectivity'!$P$35</f>
        <v>9.0321712954188795E-4</v>
      </c>
      <c r="AC958">
        <v>0.74741255597723821</v>
      </c>
      <c r="AD958">
        <v>0.94160359434525442</v>
      </c>
      <c r="AE958">
        <v>1.3432654004296583</v>
      </c>
      <c r="AF958">
        <f t="shared" si="378"/>
        <v>4.7061535469385633E-3</v>
      </c>
      <c r="AG958">
        <f t="shared" si="379"/>
        <v>5.9173093241604077E-3</v>
      </c>
      <c r="AH958">
        <f t="shared" si="380"/>
        <v>1.2132603191890106E-3</v>
      </c>
      <c r="AI958">
        <f t="shared" si="381"/>
        <v>1.3484100532531117E-2</v>
      </c>
      <c r="AJ958">
        <f t="shared" si="382"/>
        <v>1.1836723190287982E-2</v>
      </c>
      <c r="AK958">
        <f t="shared" si="383"/>
        <v>7.1875063566608846E-3</v>
      </c>
      <c r="AL958">
        <f t="shared" si="384"/>
        <v>7.1305696433494187E-3</v>
      </c>
      <c r="AM958">
        <f t="shared" si="385"/>
        <v>1.0623462871098971E-2</v>
      </c>
      <c r="AN958">
        <f t="shared" si="386"/>
        <v>5.9173093241604077E-3</v>
      </c>
      <c r="AO958">
        <v>0</v>
      </c>
      <c r="AP958">
        <f t="shared" si="387"/>
        <v>1.258088340298923E-2</v>
      </c>
      <c r="AQ958">
        <f t="shared" si="388"/>
        <v>6.2842892271189965E-3</v>
      </c>
      <c r="AR958">
        <v>1</v>
      </c>
      <c r="AS958">
        <f>AR958*'MRIP Selectivity'!$N$35</f>
        <v>6.2965941758702333E-3</v>
      </c>
      <c r="AT958">
        <f>AR958*'MRIP Selectivity'!$O$35</f>
        <v>6.2842892271189965E-3</v>
      </c>
      <c r="AU958">
        <f>AR958*'MRIP Selectivity'!$P$35</f>
        <v>9.0321712954188795E-4</v>
      </c>
      <c r="AV958">
        <v>2</v>
      </c>
      <c r="AW958">
        <f t="shared" si="389"/>
        <v>10</v>
      </c>
      <c r="AX958">
        <f t="shared" si="368"/>
        <v>0</v>
      </c>
      <c r="AY958">
        <f t="shared" si="369"/>
        <v>0</v>
      </c>
      <c r="AZ958">
        <f t="shared" si="370"/>
        <v>0</v>
      </c>
      <c r="BA958">
        <v>280.74683721999997</v>
      </c>
      <c r="BB958">
        <v>280.74683721999997</v>
      </c>
    </row>
    <row r="959" spans="1:54" x14ac:dyDescent="0.25">
      <c r="A959" t="s">
        <v>891</v>
      </c>
      <c r="B959" t="s">
        <v>3</v>
      </c>
      <c r="C959">
        <v>2014</v>
      </c>
      <c r="D959">
        <v>4</v>
      </c>
      <c r="E959">
        <v>8</v>
      </c>
      <c r="F959" t="s">
        <v>1810</v>
      </c>
      <c r="G959" t="s">
        <v>1769</v>
      </c>
      <c r="H959" t="s">
        <v>1811</v>
      </c>
      <c r="I959" t="s">
        <v>1812</v>
      </c>
      <c r="J959" t="s">
        <v>1813</v>
      </c>
      <c r="K959" t="str">
        <f t="shared" si="371"/>
        <v>Inshore</v>
      </c>
      <c r="L959">
        <v>0</v>
      </c>
      <c r="M959">
        <f t="shared" si="364"/>
        <v>0</v>
      </c>
      <c r="N959">
        <f t="shared" si="372"/>
        <v>1.258088340298923E-2</v>
      </c>
      <c r="O959">
        <f t="shared" si="373"/>
        <v>6.2842892271189965E-3</v>
      </c>
      <c r="P959">
        <v>0</v>
      </c>
      <c r="Q959">
        <f t="shared" si="374"/>
        <v>0</v>
      </c>
      <c r="R959">
        <v>0</v>
      </c>
      <c r="S959">
        <f t="shared" si="365"/>
        <v>0</v>
      </c>
      <c r="T959">
        <f t="shared" si="375"/>
        <v>0</v>
      </c>
      <c r="U959">
        <f t="shared" si="366"/>
        <v>1.0623462871098971E-2</v>
      </c>
      <c r="V959">
        <f t="shared" si="376"/>
        <v>0.84441310922369939</v>
      </c>
      <c r="W959">
        <f t="shared" si="367"/>
        <v>5.9173093241604077E-3</v>
      </c>
      <c r="X959">
        <f t="shared" si="377"/>
        <v>0.94160359434525431</v>
      </c>
      <c r="Y959">
        <v>1</v>
      </c>
      <c r="Z959">
        <f>Y959*'MRIP Selectivity'!$N$35</f>
        <v>6.2965941758702333E-3</v>
      </c>
      <c r="AA959">
        <f>Y959*'MRIP Selectivity'!$O$35</f>
        <v>6.2842892271189965E-3</v>
      </c>
      <c r="AB959">
        <f>Y959*'MRIP Selectivity'!$P$35</f>
        <v>9.0321712954188795E-4</v>
      </c>
      <c r="AC959">
        <v>0.74741255597723821</v>
      </c>
      <c r="AD959">
        <v>0.94160359434525442</v>
      </c>
      <c r="AE959">
        <v>1.3432654004296583</v>
      </c>
      <c r="AF959">
        <f t="shared" si="378"/>
        <v>4.7061535469385633E-3</v>
      </c>
      <c r="AG959">
        <f t="shared" si="379"/>
        <v>5.9173093241604077E-3</v>
      </c>
      <c r="AH959">
        <f t="shared" si="380"/>
        <v>1.2132603191890106E-3</v>
      </c>
      <c r="AI959">
        <f t="shared" si="381"/>
        <v>1.3484100532531117E-2</v>
      </c>
      <c r="AJ959">
        <f t="shared" si="382"/>
        <v>1.1836723190287982E-2</v>
      </c>
      <c r="AK959">
        <f t="shared" si="383"/>
        <v>7.1875063566608846E-3</v>
      </c>
      <c r="AL959">
        <f t="shared" si="384"/>
        <v>7.1305696433494187E-3</v>
      </c>
      <c r="AM959">
        <f t="shared" si="385"/>
        <v>1.0623462871098971E-2</v>
      </c>
      <c r="AN959">
        <f t="shared" si="386"/>
        <v>5.9173093241604077E-3</v>
      </c>
      <c r="AO959">
        <v>0</v>
      </c>
      <c r="AP959">
        <f t="shared" si="387"/>
        <v>1.258088340298923E-2</v>
      </c>
      <c r="AQ959">
        <f t="shared" si="388"/>
        <v>6.2842892271189965E-3</v>
      </c>
      <c r="AR959">
        <v>1</v>
      </c>
      <c r="AS959">
        <f>AR959*'MRIP Selectivity'!$N$35</f>
        <v>6.2965941758702333E-3</v>
      </c>
      <c r="AT959">
        <f>AR959*'MRIP Selectivity'!$O$35</f>
        <v>6.2842892271189965E-3</v>
      </c>
      <c r="AU959">
        <f>AR959*'MRIP Selectivity'!$P$35</f>
        <v>9.0321712954188795E-4</v>
      </c>
      <c r="AV959">
        <v>1</v>
      </c>
      <c r="AW959">
        <f t="shared" si="389"/>
        <v>5</v>
      </c>
      <c r="AX959">
        <f t="shared" si="368"/>
        <v>0</v>
      </c>
      <c r="AY959">
        <f t="shared" si="369"/>
        <v>0</v>
      </c>
      <c r="AZ959">
        <f t="shared" si="370"/>
        <v>0</v>
      </c>
      <c r="BA959">
        <v>280.74683721999997</v>
      </c>
      <c r="BB959">
        <v>280.74683721999997</v>
      </c>
    </row>
    <row r="960" spans="1:54" x14ac:dyDescent="0.25">
      <c r="A960" t="s">
        <v>892</v>
      </c>
      <c r="B960" t="s">
        <v>3</v>
      </c>
      <c r="C960">
        <v>2014</v>
      </c>
      <c r="D960">
        <v>4</v>
      </c>
      <c r="E960">
        <v>8</v>
      </c>
      <c r="F960" t="s">
        <v>1810</v>
      </c>
      <c r="G960" t="s">
        <v>1769</v>
      </c>
      <c r="H960" t="s">
        <v>1811</v>
      </c>
      <c r="I960" t="s">
        <v>1812</v>
      </c>
      <c r="J960" t="s">
        <v>1813</v>
      </c>
      <c r="K960" t="str">
        <f t="shared" si="371"/>
        <v>Inshore</v>
      </c>
      <c r="L960">
        <v>0</v>
      </c>
      <c r="M960">
        <f t="shared" si="364"/>
        <v>0</v>
      </c>
      <c r="N960">
        <f t="shared" si="372"/>
        <v>5.0323533611956919E-2</v>
      </c>
      <c r="O960">
        <f t="shared" si="373"/>
        <v>2.5137156908475986E-2</v>
      </c>
      <c r="P960">
        <v>0</v>
      </c>
      <c r="Q960">
        <f t="shared" si="374"/>
        <v>0</v>
      </c>
      <c r="R960">
        <v>0</v>
      </c>
      <c r="S960">
        <f t="shared" si="365"/>
        <v>0</v>
      </c>
      <c r="T960">
        <f t="shared" si="375"/>
        <v>0</v>
      </c>
      <c r="U960">
        <f t="shared" si="366"/>
        <v>4.2493851484395884E-2</v>
      </c>
      <c r="V960">
        <f t="shared" si="376"/>
        <v>0.84441310922369939</v>
      </c>
      <c r="W960">
        <f t="shared" si="367"/>
        <v>2.3669237296641631E-2</v>
      </c>
      <c r="X960">
        <f t="shared" si="377"/>
        <v>0.94160359434525431</v>
      </c>
      <c r="Y960">
        <v>4</v>
      </c>
      <c r="Z960">
        <f>Y960*'MRIP Selectivity'!$N$35</f>
        <v>2.5186376703480933E-2</v>
      </c>
      <c r="AA960">
        <f>Y960*'MRIP Selectivity'!$O$35</f>
        <v>2.5137156908475986E-2</v>
      </c>
      <c r="AB960">
        <f>Y960*'MRIP Selectivity'!$P$35</f>
        <v>3.6128685181675518E-3</v>
      </c>
      <c r="AC960">
        <v>0.74741255597723821</v>
      </c>
      <c r="AD960">
        <v>0.94160359434525442</v>
      </c>
      <c r="AE960">
        <v>1.3432654004296583</v>
      </c>
      <c r="AF960">
        <f t="shared" si="378"/>
        <v>1.8824614187754253E-2</v>
      </c>
      <c r="AG960">
        <f t="shared" si="379"/>
        <v>2.3669237296641631E-2</v>
      </c>
      <c r="AH960">
        <f t="shared" si="380"/>
        <v>4.8530412767560423E-3</v>
      </c>
      <c r="AI960">
        <f t="shared" si="381"/>
        <v>5.3936402130124468E-2</v>
      </c>
      <c r="AJ960">
        <f t="shared" si="382"/>
        <v>4.7346892761151928E-2</v>
      </c>
      <c r="AK960">
        <f t="shared" si="383"/>
        <v>2.8750025426643538E-2</v>
      </c>
      <c r="AL960">
        <f t="shared" si="384"/>
        <v>2.8522278573397675E-2</v>
      </c>
      <c r="AM960">
        <f t="shared" si="385"/>
        <v>4.2493851484395884E-2</v>
      </c>
      <c r="AN960">
        <f t="shared" si="386"/>
        <v>2.3669237296641631E-2</v>
      </c>
      <c r="AO960">
        <v>0</v>
      </c>
      <c r="AP960">
        <f t="shared" si="387"/>
        <v>5.0323533611956919E-2</v>
      </c>
      <c r="AQ960">
        <f t="shared" si="388"/>
        <v>2.5137156908475986E-2</v>
      </c>
      <c r="AR960">
        <v>4</v>
      </c>
      <c r="AS960">
        <f>AR960*'MRIP Selectivity'!$N$35</f>
        <v>2.5186376703480933E-2</v>
      </c>
      <c r="AT960">
        <f>AR960*'MRIP Selectivity'!$O$35</f>
        <v>2.5137156908475986E-2</v>
      </c>
      <c r="AU960">
        <f>AR960*'MRIP Selectivity'!$P$35</f>
        <v>3.6128685181675518E-3</v>
      </c>
      <c r="AV960">
        <v>4</v>
      </c>
      <c r="AW960">
        <f t="shared" si="389"/>
        <v>20</v>
      </c>
      <c r="AX960">
        <f t="shared" si="368"/>
        <v>0</v>
      </c>
      <c r="AY960">
        <f t="shared" si="369"/>
        <v>0</v>
      </c>
      <c r="AZ960">
        <f t="shared" si="370"/>
        <v>0</v>
      </c>
      <c r="BA960">
        <v>280.74683721999997</v>
      </c>
      <c r="BB960">
        <v>280.74683721999997</v>
      </c>
    </row>
    <row r="961" spans="1:54" x14ac:dyDescent="0.25">
      <c r="A961" t="s">
        <v>893</v>
      </c>
      <c r="B961" t="s">
        <v>3</v>
      </c>
      <c r="C961">
        <v>2014</v>
      </c>
      <c r="D961">
        <v>4</v>
      </c>
      <c r="E961">
        <v>8</v>
      </c>
      <c r="F961" t="s">
        <v>1846</v>
      </c>
      <c r="G961" t="s">
        <v>1769</v>
      </c>
      <c r="H961" t="s">
        <v>1840</v>
      </c>
      <c r="I961" t="s">
        <v>1812</v>
      </c>
      <c r="J961" t="s">
        <v>1813</v>
      </c>
      <c r="K961" t="str">
        <f t="shared" si="371"/>
        <v>Inshore</v>
      </c>
      <c r="L961">
        <v>0</v>
      </c>
      <c r="M961">
        <f t="shared" si="364"/>
        <v>0</v>
      </c>
      <c r="N961">
        <f t="shared" si="372"/>
        <v>0.18871325104483844</v>
      </c>
      <c r="O961">
        <f t="shared" si="373"/>
        <v>9.4264338406784942E-2</v>
      </c>
      <c r="P961">
        <v>0</v>
      </c>
      <c r="Q961">
        <f t="shared" si="374"/>
        <v>0</v>
      </c>
      <c r="R961">
        <v>0</v>
      </c>
      <c r="S961">
        <f t="shared" si="365"/>
        <v>0</v>
      </c>
      <c r="T961">
        <f t="shared" si="375"/>
        <v>0</v>
      </c>
      <c r="U961">
        <f t="shared" si="366"/>
        <v>0.15935194306648456</v>
      </c>
      <c r="V961">
        <f t="shared" si="376"/>
        <v>0.84441310922369939</v>
      </c>
      <c r="W961">
        <f t="shared" si="367"/>
        <v>8.875963986240612E-2</v>
      </c>
      <c r="X961">
        <f t="shared" si="377"/>
        <v>0.94160359434525442</v>
      </c>
      <c r="Y961">
        <v>15</v>
      </c>
      <c r="Z961">
        <f>Y961*'MRIP Selectivity'!$N$35</f>
        <v>9.4448912638053495E-2</v>
      </c>
      <c r="AA961">
        <f>Y961*'MRIP Selectivity'!$O$35</f>
        <v>9.4264338406784942E-2</v>
      </c>
      <c r="AB961">
        <f>Y961*'MRIP Selectivity'!$P$35</f>
        <v>1.354825694312832E-2</v>
      </c>
      <c r="AC961">
        <v>0.74741255597723821</v>
      </c>
      <c r="AD961">
        <v>0.94160359434525442</v>
      </c>
      <c r="AE961">
        <v>1.3432654004296583</v>
      </c>
      <c r="AF961">
        <f t="shared" si="378"/>
        <v>7.0592303204078444E-2</v>
      </c>
      <c r="AG961">
        <f t="shared" si="379"/>
        <v>8.875963986240612E-2</v>
      </c>
      <c r="AH961">
        <f t="shared" si="380"/>
        <v>1.819890478783516E-2</v>
      </c>
      <c r="AI961">
        <f t="shared" si="381"/>
        <v>0.20226150798796677</v>
      </c>
      <c r="AJ961">
        <f t="shared" si="382"/>
        <v>0.17755084785431974</v>
      </c>
      <c r="AK961">
        <f t="shared" si="383"/>
        <v>0.10781259534991326</v>
      </c>
      <c r="AL961">
        <f t="shared" si="384"/>
        <v>0.10695854465024128</v>
      </c>
      <c r="AM961">
        <f t="shared" si="385"/>
        <v>0.15935194306648456</v>
      </c>
      <c r="AN961">
        <f t="shared" si="386"/>
        <v>8.875963986240612E-2</v>
      </c>
      <c r="AO961">
        <v>0</v>
      </c>
      <c r="AP961">
        <f t="shared" si="387"/>
        <v>0.18871325104483844</v>
      </c>
      <c r="AQ961">
        <f t="shared" si="388"/>
        <v>9.4264338406784942E-2</v>
      </c>
      <c r="AR961">
        <v>15</v>
      </c>
      <c r="AS961">
        <f>AR961*'MRIP Selectivity'!$N$35</f>
        <v>9.4448912638053495E-2</v>
      </c>
      <c r="AT961">
        <f>AR961*'MRIP Selectivity'!$O$35</f>
        <v>9.4264338406784942E-2</v>
      </c>
      <c r="AU961">
        <f>AR961*'MRIP Selectivity'!$P$35</f>
        <v>1.354825694312832E-2</v>
      </c>
      <c r="AV961">
        <v>9</v>
      </c>
      <c r="AW961">
        <f t="shared" si="389"/>
        <v>45</v>
      </c>
      <c r="AX961">
        <f t="shared" si="368"/>
        <v>0</v>
      </c>
      <c r="AY961">
        <f t="shared" si="369"/>
        <v>0</v>
      </c>
      <c r="AZ961">
        <f t="shared" si="370"/>
        <v>0</v>
      </c>
      <c r="BA961">
        <v>42.517610783999999</v>
      </c>
      <c r="BB961">
        <v>42.517610783999999</v>
      </c>
    </row>
    <row r="962" spans="1:54" x14ac:dyDescent="0.25">
      <c r="A962" t="s">
        <v>894</v>
      </c>
      <c r="B962" t="s">
        <v>3</v>
      </c>
      <c r="C962">
        <v>2014</v>
      </c>
      <c r="D962">
        <v>4</v>
      </c>
      <c r="E962">
        <v>8</v>
      </c>
      <c r="F962" t="s">
        <v>1834</v>
      </c>
      <c r="G962" t="s">
        <v>1769</v>
      </c>
      <c r="H962" t="s">
        <v>1811</v>
      </c>
      <c r="I962" t="s">
        <v>1812</v>
      </c>
      <c r="J962" t="s">
        <v>1819</v>
      </c>
      <c r="K962" t="str">
        <f t="shared" si="371"/>
        <v>Offshore</v>
      </c>
      <c r="L962">
        <v>0</v>
      </c>
      <c r="M962">
        <f t="shared" ref="M962:M1025" si="390">L962*BA962</f>
        <v>0</v>
      </c>
      <c r="N962">
        <f t="shared" si="372"/>
        <v>0.10064706722391384</v>
      </c>
      <c r="O962">
        <f t="shared" si="373"/>
        <v>5.0274313816951972E-2</v>
      </c>
      <c r="P962">
        <v>0</v>
      </c>
      <c r="Q962">
        <f t="shared" si="374"/>
        <v>0</v>
      </c>
      <c r="R962">
        <v>0</v>
      </c>
      <c r="S962">
        <f t="shared" ref="S962:S1025" si="391">R962*BA962</f>
        <v>0</v>
      </c>
      <c r="T962">
        <f t="shared" si="375"/>
        <v>0</v>
      </c>
      <c r="U962">
        <f t="shared" ref="U962:U1025" si="392">IF(AX962=1,R962+AF962+AG962+AH962,R962+AF962+AG962)</f>
        <v>8.4987702968791767E-2</v>
      </c>
      <c r="V962">
        <f t="shared" si="376"/>
        <v>0.84441310922369939</v>
      </c>
      <c r="W962">
        <f t="shared" ref="W962:W1025" si="393">IF(AX962=1,R962+AG962+AH962,R962+AG962)</f>
        <v>4.7338474593283261E-2</v>
      </c>
      <c r="X962">
        <f t="shared" si="377"/>
        <v>0.94160359434525431</v>
      </c>
      <c r="Y962">
        <v>8</v>
      </c>
      <c r="Z962">
        <f>Y962*'MRIP Selectivity'!$N$35</f>
        <v>5.0372753406961866E-2</v>
      </c>
      <c r="AA962">
        <f>Y962*'MRIP Selectivity'!$O$35</f>
        <v>5.0274313816951972E-2</v>
      </c>
      <c r="AB962">
        <f>Y962*'MRIP Selectivity'!$P$35</f>
        <v>7.2257370363351036E-3</v>
      </c>
      <c r="AC962">
        <v>0.74741255597723821</v>
      </c>
      <c r="AD962">
        <v>0.94160359434525442</v>
      </c>
      <c r="AE962">
        <v>1.3432654004296583</v>
      </c>
      <c r="AF962">
        <f t="shared" si="378"/>
        <v>3.7649228375508506E-2</v>
      </c>
      <c r="AG962">
        <f t="shared" si="379"/>
        <v>4.7338474593283261E-2</v>
      </c>
      <c r="AH962">
        <f t="shared" si="380"/>
        <v>9.7060825535120847E-3</v>
      </c>
      <c r="AI962">
        <f t="shared" si="381"/>
        <v>0.10787280426024894</v>
      </c>
      <c r="AJ962">
        <f t="shared" si="382"/>
        <v>9.4693785522303855E-2</v>
      </c>
      <c r="AK962">
        <f t="shared" si="383"/>
        <v>5.7500050853287077E-2</v>
      </c>
      <c r="AL962">
        <f t="shared" si="384"/>
        <v>5.7044557146795349E-2</v>
      </c>
      <c r="AM962">
        <f t="shared" si="385"/>
        <v>8.4987702968791767E-2</v>
      </c>
      <c r="AN962">
        <f t="shared" si="386"/>
        <v>4.7338474593283261E-2</v>
      </c>
      <c r="AO962">
        <v>0</v>
      </c>
      <c r="AP962">
        <f t="shared" si="387"/>
        <v>0.10064706722391384</v>
      </c>
      <c r="AQ962">
        <f t="shared" si="388"/>
        <v>5.0274313816951972E-2</v>
      </c>
      <c r="AR962">
        <v>8</v>
      </c>
      <c r="AS962">
        <f>AR962*'MRIP Selectivity'!$N$35</f>
        <v>5.0372753406961866E-2</v>
      </c>
      <c r="AT962">
        <f>AR962*'MRIP Selectivity'!$O$35</f>
        <v>5.0274313816951972E-2</v>
      </c>
      <c r="AU962">
        <f>AR962*'MRIP Selectivity'!$P$35</f>
        <v>7.2257370363351036E-3</v>
      </c>
      <c r="AV962">
        <v>1</v>
      </c>
      <c r="AW962">
        <f t="shared" si="389"/>
        <v>5</v>
      </c>
      <c r="AX962">
        <f t="shared" ref="AX962:AX1025" si="394">IF(AO962&gt;=AW962,1,0)</f>
        <v>0</v>
      </c>
      <c r="AY962">
        <f t="shared" ref="AY962:AY1025" si="395">IF(AP962&gt;=AW962,1,0)</f>
        <v>0</v>
      </c>
      <c r="AZ962">
        <f t="shared" ref="AZ962:AZ1025" si="396">IF(AQ962&gt;=AW962,1,0)</f>
        <v>0</v>
      </c>
      <c r="BA962">
        <v>353.63399507000003</v>
      </c>
      <c r="BB962">
        <v>353.63399507000003</v>
      </c>
    </row>
    <row r="963" spans="1:54" x14ac:dyDescent="0.25">
      <c r="A963" t="s">
        <v>895</v>
      </c>
      <c r="B963" t="s">
        <v>3</v>
      </c>
      <c r="C963">
        <v>2014</v>
      </c>
      <c r="D963">
        <v>4</v>
      </c>
      <c r="E963">
        <v>8</v>
      </c>
      <c r="F963" t="s">
        <v>1848</v>
      </c>
      <c r="G963" t="s">
        <v>1769</v>
      </c>
      <c r="H963" t="s">
        <v>1840</v>
      </c>
      <c r="I963" t="s">
        <v>1837</v>
      </c>
      <c r="J963" t="s">
        <v>1819</v>
      </c>
      <c r="K963" t="str">
        <f t="shared" ref="K963:K1026" si="397">IF(J963="Federal","Offshore","Inshore")</f>
        <v>Offshore</v>
      </c>
      <c r="L963">
        <v>1.1474513962999999</v>
      </c>
      <c r="M963">
        <f t="shared" si="390"/>
        <v>14.058320574178696</v>
      </c>
      <c r="N963">
        <f t="shared" ref="N963:N1026" si="398">L963+Z963+AA963</f>
        <v>1.1977749299119569</v>
      </c>
      <c r="O963">
        <f t="shared" ref="O963:O1026" si="399">L963+AA963</f>
        <v>1.1725885532084759</v>
      </c>
      <c r="P963">
        <v>14.862657849212598</v>
      </c>
      <c r="Q963">
        <f t="shared" ref="Q963:Q1026" si="400">IF(L963=0,0,P963/L963)</f>
        <v>12.952755905076064</v>
      </c>
      <c r="R963">
        <v>1.1383637875125632</v>
      </c>
      <c r="S963">
        <f t="shared" si="391"/>
        <v>13.946981202421021</v>
      </c>
      <c r="T963">
        <f t="shared" ref="T963:T1026" si="401">IF(L963=0,0,R963/L963)</f>
        <v>0.99208017976470286</v>
      </c>
      <c r="U963">
        <f t="shared" si="392"/>
        <v>1.1808576389969589</v>
      </c>
      <c r="V963">
        <f t="shared" ref="V963:V1026" si="402">U963/N963</f>
        <v>0.98587606862314148</v>
      </c>
      <c r="W963">
        <f t="shared" si="393"/>
        <v>1.1620330248092048</v>
      </c>
      <c r="X963">
        <f t="shared" ref="X963:X1026" si="403">W963/O963</f>
        <v>0.99099809701332264</v>
      </c>
      <c r="Y963">
        <v>4</v>
      </c>
      <c r="Z963">
        <f>Y963*'MRIP Selectivity'!$N$35</f>
        <v>2.5186376703480933E-2</v>
      </c>
      <c r="AA963">
        <f>Y963*'MRIP Selectivity'!$O$35</f>
        <v>2.5137156908475986E-2</v>
      </c>
      <c r="AB963">
        <f>Y963*'MRIP Selectivity'!$P$35</f>
        <v>3.6128685181675518E-3</v>
      </c>
      <c r="AC963">
        <v>0.74741255597723821</v>
      </c>
      <c r="AD963">
        <v>0.94160359434525442</v>
      </c>
      <c r="AE963">
        <v>1.3432654004296583</v>
      </c>
      <c r="AF963">
        <f t="shared" ref="AF963:AF1026" si="404">Z963*AC963</f>
        <v>1.8824614187754253E-2</v>
      </c>
      <c r="AG963">
        <f t="shared" ref="AG963:AG1026" si="405">AA963*AD963</f>
        <v>2.3669237296641631E-2</v>
      </c>
      <c r="AH963">
        <f t="shared" ref="AH963:AH1026" si="406">AB963*AE963</f>
        <v>4.8530412767560423E-3</v>
      </c>
      <c r="AI963">
        <f t="shared" ref="AI963:AI1026" si="407">Z963+AA963+AB963</f>
        <v>5.3936402130124468E-2</v>
      </c>
      <c r="AJ963">
        <f t="shared" ref="AJ963:AJ1026" si="408">AF963+AG963+AH963</f>
        <v>4.7346892761151928E-2</v>
      </c>
      <c r="AK963">
        <f t="shared" ref="AK963:AK1026" si="409">AA963+AB963</f>
        <v>2.8750025426643538E-2</v>
      </c>
      <c r="AL963">
        <f t="shared" ref="AL963:AL1026" si="410">AG963+AH963</f>
        <v>2.8522278573397675E-2</v>
      </c>
      <c r="AM963">
        <f t="shared" ref="AM963:AM1026" si="411">R963+AF963+AG963</f>
        <v>1.1808576389969589</v>
      </c>
      <c r="AN963">
        <f t="shared" ref="AN963:AN1026" si="412">R963+AG963</f>
        <v>1.1620330248092048</v>
      </c>
      <c r="AO963">
        <v>1</v>
      </c>
      <c r="AP963">
        <f t="shared" ref="AP963:AP1026" si="413">AO963+AS963+AT963</f>
        <v>1.050323533611957</v>
      </c>
      <c r="AQ963">
        <f t="shared" ref="AQ963:AQ1026" si="414">AO963+AT963</f>
        <v>1.025137156908476</v>
      </c>
      <c r="AR963">
        <v>4</v>
      </c>
      <c r="AS963">
        <f>AR963*'MRIP Selectivity'!$N$35</f>
        <v>2.5186376703480933E-2</v>
      </c>
      <c r="AT963">
        <f>AR963*'MRIP Selectivity'!$O$35</f>
        <v>2.5137156908475986E-2</v>
      </c>
      <c r="AU963">
        <f>AR963*'MRIP Selectivity'!$P$35</f>
        <v>3.6128685181675518E-3</v>
      </c>
      <c r="AV963">
        <v>10</v>
      </c>
      <c r="AW963">
        <f t="shared" ref="AW963:AW1026" si="415">AV963*5</f>
        <v>50</v>
      </c>
      <c r="AX963">
        <f t="shared" si="394"/>
        <v>0</v>
      </c>
      <c r="AY963">
        <f t="shared" si="395"/>
        <v>0</v>
      </c>
      <c r="AZ963">
        <f t="shared" si="396"/>
        <v>0</v>
      </c>
      <c r="BA963">
        <v>12.251778698000001</v>
      </c>
      <c r="BB963">
        <v>12.251778698000001</v>
      </c>
    </row>
    <row r="964" spans="1:54" x14ac:dyDescent="0.25">
      <c r="A964" t="s">
        <v>896</v>
      </c>
      <c r="B964" t="s">
        <v>3</v>
      </c>
      <c r="C964">
        <v>2014</v>
      </c>
      <c r="D964">
        <v>4</v>
      </c>
      <c r="E964">
        <v>8</v>
      </c>
      <c r="F964" t="s">
        <v>1848</v>
      </c>
      <c r="G964" t="s">
        <v>1769</v>
      </c>
      <c r="H964" t="s">
        <v>1840</v>
      </c>
      <c r="I964" t="s">
        <v>1812</v>
      </c>
      <c r="J964" t="s">
        <v>1819</v>
      </c>
      <c r="K964" t="str">
        <f t="shared" si="397"/>
        <v>Offshore</v>
      </c>
      <c r="L964">
        <v>0</v>
      </c>
      <c r="M964">
        <f t="shared" si="390"/>
        <v>0</v>
      </c>
      <c r="N964">
        <f t="shared" si="398"/>
        <v>0.15097060083587077</v>
      </c>
      <c r="O964">
        <f t="shared" si="399"/>
        <v>7.5411470725427962E-2</v>
      </c>
      <c r="P964">
        <v>0</v>
      </c>
      <c r="Q964">
        <f t="shared" si="400"/>
        <v>0</v>
      </c>
      <c r="R964">
        <v>0</v>
      </c>
      <c r="S964">
        <f t="shared" si="391"/>
        <v>0</v>
      </c>
      <c r="T964">
        <f t="shared" si="401"/>
        <v>0</v>
      </c>
      <c r="U964">
        <f t="shared" si="392"/>
        <v>0.12748155445318765</v>
      </c>
      <c r="V964">
        <f t="shared" si="402"/>
        <v>0.84441310922369928</v>
      </c>
      <c r="W964">
        <f t="shared" si="393"/>
        <v>7.1007711889924899E-2</v>
      </c>
      <c r="X964">
        <f t="shared" si="403"/>
        <v>0.94160359434525442</v>
      </c>
      <c r="Y964">
        <v>12</v>
      </c>
      <c r="Z964">
        <f>Y964*'MRIP Selectivity'!$N$35</f>
        <v>7.5559130110442796E-2</v>
      </c>
      <c r="AA964">
        <f>Y964*'MRIP Selectivity'!$O$35</f>
        <v>7.5411470725427962E-2</v>
      </c>
      <c r="AB964">
        <f>Y964*'MRIP Selectivity'!$P$35</f>
        <v>1.0838605554502655E-2</v>
      </c>
      <c r="AC964">
        <v>0.74741255597723821</v>
      </c>
      <c r="AD964">
        <v>0.94160359434525442</v>
      </c>
      <c r="AE964">
        <v>1.3432654004296583</v>
      </c>
      <c r="AF964">
        <f t="shared" si="404"/>
        <v>5.6473842563262752E-2</v>
      </c>
      <c r="AG964">
        <f t="shared" si="405"/>
        <v>7.1007711889924899E-2</v>
      </c>
      <c r="AH964">
        <f t="shared" si="406"/>
        <v>1.4559123830268127E-2</v>
      </c>
      <c r="AI964">
        <f t="shared" si="407"/>
        <v>0.16180920639037344</v>
      </c>
      <c r="AJ964">
        <f t="shared" si="408"/>
        <v>0.14204067828345579</v>
      </c>
      <c r="AK964">
        <f t="shared" si="409"/>
        <v>8.6250076279930615E-2</v>
      </c>
      <c r="AL964">
        <f t="shared" si="410"/>
        <v>8.5566835720193024E-2</v>
      </c>
      <c r="AM964">
        <f t="shared" si="411"/>
        <v>0.12748155445318765</v>
      </c>
      <c r="AN964">
        <f t="shared" si="412"/>
        <v>7.1007711889924899E-2</v>
      </c>
      <c r="AO964">
        <v>0</v>
      </c>
      <c r="AP964">
        <f t="shared" si="413"/>
        <v>0.15097060083587077</v>
      </c>
      <c r="AQ964">
        <f t="shared" si="414"/>
        <v>7.5411470725427962E-2</v>
      </c>
      <c r="AR964">
        <v>12</v>
      </c>
      <c r="AS964">
        <f>AR964*'MRIP Selectivity'!$N$35</f>
        <v>7.5559130110442796E-2</v>
      </c>
      <c r="AT964">
        <f>AR964*'MRIP Selectivity'!$O$35</f>
        <v>7.5411470725427962E-2</v>
      </c>
      <c r="AU964">
        <f>AR964*'MRIP Selectivity'!$P$35</f>
        <v>1.0838605554502655E-2</v>
      </c>
      <c r="AV964">
        <v>20</v>
      </c>
      <c r="AW964">
        <f t="shared" si="415"/>
        <v>100</v>
      </c>
      <c r="AX964">
        <f t="shared" si="394"/>
        <v>0</v>
      </c>
      <c r="AY964">
        <f t="shared" si="395"/>
        <v>0</v>
      </c>
      <c r="AZ964">
        <f t="shared" si="396"/>
        <v>0</v>
      </c>
      <c r="BA964">
        <v>37.385794543999999</v>
      </c>
      <c r="BB964">
        <v>37.385794543999999</v>
      </c>
    </row>
    <row r="965" spans="1:54" x14ac:dyDescent="0.25">
      <c r="A965" t="s">
        <v>897</v>
      </c>
      <c r="B965" t="s">
        <v>3</v>
      </c>
      <c r="C965">
        <v>2014</v>
      </c>
      <c r="D965">
        <v>4</v>
      </c>
      <c r="E965">
        <v>8</v>
      </c>
      <c r="F965" t="s">
        <v>1827</v>
      </c>
      <c r="G965" t="s">
        <v>1769</v>
      </c>
      <c r="H965" t="s">
        <v>1840</v>
      </c>
      <c r="I965" t="s">
        <v>1812</v>
      </c>
      <c r="J965" t="s">
        <v>1813</v>
      </c>
      <c r="K965" t="str">
        <f t="shared" si="397"/>
        <v>Inshore</v>
      </c>
      <c r="L965">
        <v>0</v>
      </c>
      <c r="M965">
        <f t="shared" si="390"/>
        <v>0</v>
      </c>
      <c r="N965">
        <f t="shared" si="398"/>
        <v>5.0323533611956919E-2</v>
      </c>
      <c r="O965">
        <f t="shared" si="399"/>
        <v>2.5137156908475986E-2</v>
      </c>
      <c r="P965">
        <v>0</v>
      </c>
      <c r="Q965">
        <f t="shared" si="400"/>
        <v>0</v>
      </c>
      <c r="R965">
        <v>0</v>
      </c>
      <c r="S965">
        <f t="shared" si="391"/>
        <v>0</v>
      </c>
      <c r="T965">
        <f t="shared" si="401"/>
        <v>0</v>
      </c>
      <c r="U965">
        <f t="shared" si="392"/>
        <v>4.2493851484395884E-2</v>
      </c>
      <c r="V965">
        <f t="shared" si="402"/>
        <v>0.84441310922369939</v>
      </c>
      <c r="W965">
        <f t="shared" si="393"/>
        <v>2.3669237296641631E-2</v>
      </c>
      <c r="X965">
        <f t="shared" si="403"/>
        <v>0.94160359434525431</v>
      </c>
      <c r="Y965">
        <v>4</v>
      </c>
      <c r="Z965">
        <f>Y965*'MRIP Selectivity'!$N$35</f>
        <v>2.5186376703480933E-2</v>
      </c>
      <c r="AA965">
        <f>Y965*'MRIP Selectivity'!$O$35</f>
        <v>2.5137156908475986E-2</v>
      </c>
      <c r="AB965">
        <f>Y965*'MRIP Selectivity'!$P$35</f>
        <v>3.6128685181675518E-3</v>
      </c>
      <c r="AC965">
        <v>0.74741255597723821</v>
      </c>
      <c r="AD965">
        <v>0.94160359434525442</v>
      </c>
      <c r="AE965">
        <v>1.3432654004296583</v>
      </c>
      <c r="AF965">
        <f t="shared" si="404"/>
        <v>1.8824614187754253E-2</v>
      </c>
      <c r="AG965">
        <f t="shared" si="405"/>
        <v>2.3669237296641631E-2</v>
      </c>
      <c r="AH965">
        <f t="shared" si="406"/>
        <v>4.8530412767560423E-3</v>
      </c>
      <c r="AI965">
        <f t="shared" si="407"/>
        <v>5.3936402130124468E-2</v>
      </c>
      <c r="AJ965">
        <f t="shared" si="408"/>
        <v>4.7346892761151928E-2</v>
      </c>
      <c r="AK965">
        <f t="shared" si="409"/>
        <v>2.8750025426643538E-2</v>
      </c>
      <c r="AL965">
        <f t="shared" si="410"/>
        <v>2.8522278573397675E-2</v>
      </c>
      <c r="AM965">
        <f t="shared" si="411"/>
        <v>4.2493851484395884E-2</v>
      </c>
      <c r="AN965">
        <f t="shared" si="412"/>
        <v>2.3669237296641631E-2</v>
      </c>
      <c r="AO965">
        <v>0</v>
      </c>
      <c r="AP965">
        <f t="shared" si="413"/>
        <v>5.0323533611956919E-2</v>
      </c>
      <c r="AQ965">
        <f t="shared" si="414"/>
        <v>2.5137156908475986E-2</v>
      </c>
      <c r="AR965">
        <v>4</v>
      </c>
      <c r="AS965">
        <f>AR965*'MRIP Selectivity'!$N$35</f>
        <v>2.5186376703480933E-2</v>
      </c>
      <c r="AT965">
        <f>AR965*'MRIP Selectivity'!$O$35</f>
        <v>2.5137156908475986E-2</v>
      </c>
      <c r="AU965">
        <f>AR965*'MRIP Selectivity'!$P$35</f>
        <v>3.6128685181675518E-3</v>
      </c>
      <c r="AV965">
        <v>9</v>
      </c>
      <c r="AW965">
        <f t="shared" si="415"/>
        <v>45</v>
      </c>
      <c r="AX965">
        <f t="shared" si="394"/>
        <v>0</v>
      </c>
      <c r="AY965">
        <f t="shared" si="395"/>
        <v>0</v>
      </c>
      <c r="AZ965">
        <f t="shared" si="396"/>
        <v>0</v>
      </c>
      <c r="BA965">
        <v>177.61143544999996</v>
      </c>
      <c r="BB965">
        <v>177.61143544999996</v>
      </c>
    </row>
    <row r="966" spans="1:54" x14ac:dyDescent="0.25">
      <c r="A966" t="s">
        <v>898</v>
      </c>
      <c r="B966" t="s">
        <v>3</v>
      </c>
      <c r="C966">
        <v>2014</v>
      </c>
      <c r="D966">
        <v>4</v>
      </c>
      <c r="E966">
        <v>8</v>
      </c>
      <c r="F966" t="s">
        <v>1838</v>
      </c>
      <c r="G966" t="s">
        <v>1769</v>
      </c>
      <c r="H966" t="s">
        <v>1811</v>
      </c>
      <c r="I966" t="s">
        <v>1837</v>
      </c>
      <c r="J966" t="s">
        <v>1819</v>
      </c>
      <c r="K966" t="str">
        <f t="shared" si="397"/>
        <v>Offshore</v>
      </c>
      <c r="L966">
        <v>0.69357437529999999</v>
      </c>
      <c r="M966">
        <f t="shared" si="390"/>
        <v>118.68634153038468</v>
      </c>
      <c r="N966">
        <f t="shared" si="398"/>
        <v>0.69357437529999999</v>
      </c>
      <c r="O966">
        <f t="shared" si="399"/>
        <v>0.69357437529999999</v>
      </c>
      <c r="P966">
        <v>9.7573717889763785</v>
      </c>
      <c r="Q966">
        <f t="shared" si="400"/>
        <v>14.068241469785999</v>
      </c>
      <c r="R966">
        <v>1.0703488303826627</v>
      </c>
      <c r="S966">
        <f t="shared" si="391"/>
        <v>183.16101540587655</v>
      </c>
      <c r="T966">
        <f t="shared" si="401"/>
        <v>1.5432358352623567</v>
      </c>
      <c r="U966">
        <f t="shared" si="392"/>
        <v>1.0703488303826627</v>
      </c>
      <c r="V966">
        <f t="shared" si="402"/>
        <v>1.5432358352623567</v>
      </c>
      <c r="W966">
        <f t="shared" si="393"/>
        <v>1.0703488303826627</v>
      </c>
      <c r="X966">
        <f t="shared" si="403"/>
        <v>1.5432358352623567</v>
      </c>
      <c r="Y966">
        <v>0</v>
      </c>
      <c r="Z966">
        <f>Y966*'MRIP Selectivity'!$N$35</f>
        <v>0</v>
      </c>
      <c r="AA966">
        <f>Y966*'MRIP Selectivity'!$O$35</f>
        <v>0</v>
      </c>
      <c r="AB966">
        <f>Y966*'MRIP Selectivity'!$P$35</f>
        <v>0</v>
      </c>
      <c r="AC966">
        <v>0.74741255597723821</v>
      </c>
      <c r="AD966">
        <v>0.94160359434525442</v>
      </c>
      <c r="AE966">
        <v>1.3432654004296583</v>
      </c>
      <c r="AF966">
        <f t="shared" si="404"/>
        <v>0</v>
      </c>
      <c r="AG966">
        <f t="shared" si="405"/>
        <v>0</v>
      </c>
      <c r="AH966">
        <f t="shared" si="406"/>
        <v>0</v>
      </c>
      <c r="AI966">
        <f t="shared" si="407"/>
        <v>0</v>
      </c>
      <c r="AJ966">
        <f t="shared" si="408"/>
        <v>0</v>
      </c>
      <c r="AK966">
        <f t="shared" si="409"/>
        <v>0</v>
      </c>
      <c r="AL966">
        <f t="shared" si="410"/>
        <v>0</v>
      </c>
      <c r="AM966">
        <f t="shared" si="411"/>
        <v>1.0703488303826627</v>
      </c>
      <c r="AN966">
        <f t="shared" si="412"/>
        <v>1.0703488303826627</v>
      </c>
      <c r="AO966">
        <v>3</v>
      </c>
      <c r="AP966">
        <f t="shared" si="413"/>
        <v>3</v>
      </c>
      <c r="AQ966">
        <f t="shared" si="414"/>
        <v>3</v>
      </c>
      <c r="AR966">
        <v>0</v>
      </c>
      <c r="AS966">
        <f>AR966*'MRIP Selectivity'!$N$35</f>
        <v>0</v>
      </c>
      <c r="AT966">
        <f>AR966*'MRIP Selectivity'!$O$35</f>
        <v>0</v>
      </c>
      <c r="AU966">
        <f>AR966*'MRIP Selectivity'!$P$35</f>
        <v>0</v>
      </c>
      <c r="AV966">
        <v>6</v>
      </c>
      <c r="AW966">
        <f t="shared" si="415"/>
        <v>30</v>
      </c>
      <c r="AX966">
        <f t="shared" si="394"/>
        <v>0</v>
      </c>
      <c r="AY966">
        <f t="shared" si="395"/>
        <v>0</v>
      </c>
      <c r="AZ966">
        <f t="shared" si="396"/>
        <v>0</v>
      </c>
      <c r="BA966">
        <v>171.12273139999999</v>
      </c>
      <c r="BB966">
        <v>171.12273139999999</v>
      </c>
    </row>
    <row r="967" spans="1:54" x14ac:dyDescent="0.25">
      <c r="A967" t="s">
        <v>899</v>
      </c>
      <c r="B967" t="s">
        <v>3</v>
      </c>
      <c r="C967">
        <v>2014</v>
      </c>
      <c r="D967">
        <v>4</v>
      </c>
      <c r="E967">
        <v>8</v>
      </c>
      <c r="F967" t="s">
        <v>1853</v>
      </c>
      <c r="G967" t="s">
        <v>1769</v>
      </c>
      <c r="H967" t="s">
        <v>1811</v>
      </c>
      <c r="I967" t="s">
        <v>1824</v>
      </c>
      <c r="J967" t="s">
        <v>1767</v>
      </c>
      <c r="K967" t="str">
        <f t="shared" si="397"/>
        <v>Inshore</v>
      </c>
      <c r="L967">
        <v>0</v>
      </c>
      <c r="M967">
        <f t="shared" si="390"/>
        <v>0</v>
      </c>
      <c r="N967">
        <f t="shared" si="398"/>
        <v>2.516176680597846E-2</v>
      </c>
      <c r="O967">
        <f t="shared" si="399"/>
        <v>1.2568578454237993E-2</v>
      </c>
      <c r="P967">
        <v>0</v>
      </c>
      <c r="Q967">
        <f t="shared" si="400"/>
        <v>0</v>
      </c>
      <c r="R967">
        <v>0</v>
      </c>
      <c r="S967">
        <f t="shared" si="391"/>
        <v>0</v>
      </c>
      <c r="T967">
        <f t="shared" si="401"/>
        <v>0</v>
      </c>
      <c r="U967">
        <f t="shared" si="392"/>
        <v>2.1246925742197942E-2</v>
      </c>
      <c r="V967">
        <f t="shared" si="402"/>
        <v>0.84441310922369939</v>
      </c>
      <c r="W967">
        <f t="shared" si="393"/>
        <v>1.1834618648320815E-2</v>
      </c>
      <c r="X967">
        <f t="shared" si="403"/>
        <v>0.94160359434525431</v>
      </c>
      <c r="Y967">
        <v>2</v>
      </c>
      <c r="Z967">
        <f>Y967*'MRIP Selectivity'!$N$35</f>
        <v>1.2593188351740467E-2</v>
      </c>
      <c r="AA967">
        <f>Y967*'MRIP Selectivity'!$O$35</f>
        <v>1.2568578454237993E-2</v>
      </c>
      <c r="AB967">
        <f>Y967*'MRIP Selectivity'!$P$35</f>
        <v>1.8064342590837759E-3</v>
      </c>
      <c r="AC967">
        <v>0.74741255597723821</v>
      </c>
      <c r="AD967">
        <v>0.94160359434525442</v>
      </c>
      <c r="AE967">
        <v>1.3432654004296583</v>
      </c>
      <c r="AF967">
        <f t="shared" si="404"/>
        <v>9.4123070938771265E-3</v>
      </c>
      <c r="AG967">
        <f t="shared" si="405"/>
        <v>1.1834618648320815E-2</v>
      </c>
      <c r="AH967">
        <f t="shared" si="406"/>
        <v>2.4265206383780212E-3</v>
      </c>
      <c r="AI967">
        <f t="shared" si="407"/>
        <v>2.6968201065062234E-2</v>
      </c>
      <c r="AJ967">
        <f t="shared" si="408"/>
        <v>2.3673446380575964E-2</v>
      </c>
      <c r="AK967">
        <f t="shared" si="409"/>
        <v>1.4375012713321769E-2</v>
      </c>
      <c r="AL967">
        <f t="shared" si="410"/>
        <v>1.4261139286698837E-2</v>
      </c>
      <c r="AM967">
        <f t="shared" si="411"/>
        <v>2.1246925742197942E-2</v>
      </c>
      <c r="AN967">
        <f t="shared" si="412"/>
        <v>1.1834618648320815E-2</v>
      </c>
      <c r="AO967">
        <v>0</v>
      </c>
      <c r="AP967">
        <f t="shared" si="413"/>
        <v>2.516176680597846E-2</v>
      </c>
      <c r="AQ967">
        <f t="shared" si="414"/>
        <v>1.2568578454237993E-2</v>
      </c>
      <c r="AR967">
        <v>2</v>
      </c>
      <c r="AS967">
        <f>AR967*'MRIP Selectivity'!$N$35</f>
        <v>1.2593188351740467E-2</v>
      </c>
      <c r="AT967">
        <f>AR967*'MRIP Selectivity'!$O$35</f>
        <v>1.2568578454237993E-2</v>
      </c>
      <c r="AU967">
        <f>AR967*'MRIP Selectivity'!$P$35</f>
        <v>1.8064342590837759E-3</v>
      </c>
      <c r="AV967">
        <v>1</v>
      </c>
      <c r="AW967">
        <f t="shared" si="415"/>
        <v>5</v>
      </c>
      <c r="AX967">
        <f t="shared" si="394"/>
        <v>0</v>
      </c>
      <c r="AY967">
        <f t="shared" si="395"/>
        <v>0</v>
      </c>
      <c r="AZ967">
        <f t="shared" si="396"/>
        <v>0</v>
      </c>
      <c r="BA967">
        <v>167.18810925</v>
      </c>
      <c r="BB967">
        <v>167.18810925</v>
      </c>
    </row>
    <row r="968" spans="1:54" x14ac:dyDescent="0.25">
      <c r="A968" t="s">
        <v>900</v>
      </c>
      <c r="B968" t="s">
        <v>3</v>
      </c>
      <c r="C968">
        <v>2014</v>
      </c>
      <c r="D968">
        <v>4</v>
      </c>
      <c r="E968">
        <v>8</v>
      </c>
      <c r="F968" t="s">
        <v>1853</v>
      </c>
      <c r="G968" t="s">
        <v>1769</v>
      </c>
      <c r="H968" t="s">
        <v>1811</v>
      </c>
      <c r="I968" t="s">
        <v>1824</v>
      </c>
      <c r="J968" t="s">
        <v>1767</v>
      </c>
      <c r="K968" t="str">
        <f t="shared" si="397"/>
        <v>Inshore</v>
      </c>
      <c r="L968">
        <v>0</v>
      </c>
      <c r="M968">
        <f t="shared" si="390"/>
        <v>0</v>
      </c>
      <c r="N968">
        <f t="shared" si="398"/>
        <v>2.516176680597846E-2</v>
      </c>
      <c r="O968">
        <f t="shared" si="399"/>
        <v>1.2568578454237993E-2</v>
      </c>
      <c r="P968">
        <v>0</v>
      </c>
      <c r="Q968">
        <f t="shared" si="400"/>
        <v>0</v>
      </c>
      <c r="R968">
        <v>0</v>
      </c>
      <c r="S968">
        <f t="shared" si="391"/>
        <v>0</v>
      </c>
      <c r="T968">
        <f t="shared" si="401"/>
        <v>0</v>
      </c>
      <c r="U968">
        <f t="shared" si="392"/>
        <v>2.1246925742197942E-2</v>
      </c>
      <c r="V968">
        <f t="shared" si="402"/>
        <v>0.84441310922369939</v>
      </c>
      <c r="W968">
        <f t="shared" si="393"/>
        <v>1.1834618648320815E-2</v>
      </c>
      <c r="X968">
        <f t="shared" si="403"/>
        <v>0.94160359434525431</v>
      </c>
      <c r="Y968">
        <v>2</v>
      </c>
      <c r="Z968">
        <f>Y968*'MRIP Selectivity'!$N$35</f>
        <v>1.2593188351740467E-2</v>
      </c>
      <c r="AA968">
        <f>Y968*'MRIP Selectivity'!$O$35</f>
        <v>1.2568578454237993E-2</v>
      </c>
      <c r="AB968">
        <f>Y968*'MRIP Selectivity'!$P$35</f>
        <v>1.8064342590837759E-3</v>
      </c>
      <c r="AC968">
        <v>0.74741255597723821</v>
      </c>
      <c r="AD968">
        <v>0.94160359434525442</v>
      </c>
      <c r="AE968">
        <v>1.3432654004296583</v>
      </c>
      <c r="AF968">
        <f t="shared" si="404"/>
        <v>9.4123070938771265E-3</v>
      </c>
      <c r="AG968">
        <f t="shared" si="405"/>
        <v>1.1834618648320815E-2</v>
      </c>
      <c r="AH968">
        <f t="shared" si="406"/>
        <v>2.4265206383780212E-3</v>
      </c>
      <c r="AI968">
        <f t="shared" si="407"/>
        <v>2.6968201065062234E-2</v>
      </c>
      <c r="AJ968">
        <f t="shared" si="408"/>
        <v>2.3673446380575964E-2</v>
      </c>
      <c r="AK968">
        <f t="shared" si="409"/>
        <v>1.4375012713321769E-2</v>
      </c>
      <c r="AL968">
        <f t="shared" si="410"/>
        <v>1.4261139286698837E-2</v>
      </c>
      <c r="AM968">
        <f t="shared" si="411"/>
        <v>2.1246925742197942E-2</v>
      </c>
      <c r="AN968">
        <f t="shared" si="412"/>
        <v>1.1834618648320815E-2</v>
      </c>
      <c r="AO968">
        <v>0</v>
      </c>
      <c r="AP968">
        <f t="shared" si="413"/>
        <v>2.516176680597846E-2</v>
      </c>
      <c r="AQ968">
        <f t="shared" si="414"/>
        <v>1.2568578454237993E-2</v>
      </c>
      <c r="AR968">
        <v>2</v>
      </c>
      <c r="AS968">
        <f>AR968*'MRIP Selectivity'!$N$35</f>
        <v>1.2593188351740467E-2</v>
      </c>
      <c r="AT968">
        <f>AR968*'MRIP Selectivity'!$O$35</f>
        <v>1.2568578454237993E-2</v>
      </c>
      <c r="AU968">
        <f>AR968*'MRIP Selectivity'!$P$35</f>
        <v>1.8064342590837759E-3</v>
      </c>
      <c r="AV968">
        <v>1</v>
      </c>
      <c r="AW968">
        <f t="shared" si="415"/>
        <v>5</v>
      </c>
      <c r="AX968">
        <f t="shared" si="394"/>
        <v>0</v>
      </c>
      <c r="AY968">
        <f t="shared" si="395"/>
        <v>0</v>
      </c>
      <c r="AZ968">
        <f t="shared" si="396"/>
        <v>0</v>
      </c>
      <c r="BA968">
        <v>167.18810925</v>
      </c>
      <c r="BB968">
        <v>167.18810925</v>
      </c>
    </row>
    <row r="969" spans="1:54" x14ac:dyDescent="0.25">
      <c r="A969" t="s">
        <v>901</v>
      </c>
      <c r="B969" t="s">
        <v>3</v>
      </c>
      <c r="C969">
        <v>2014</v>
      </c>
      <c r="D969">
        <v>4</v>
      </c>
      <c r="E969">
        <v>8</v>
      </c>
      <c r="F969" t="s">
        <v>1828</v>
      </c>
      <c r="G969" t="s">
        <v>1769</v>
      </c>
      <c r="H969" t="s">
        <v>1811</v>
      </c>
      <c r="I969" t="s">
        <v>1837</v>
      </c>
      <c r="J969" t="s">
        <v>1819</v>
      </c>
      <c r="K969" t="str">
        <f t="shared" si="397"/>
        <v>Offshore</v>
      </c>
      <c r="L969">
        <v>6.0754770728</v>
      </c>
      <c r="M969">
        <f t="shared" si="390"/>
        <v>458.72655622342961</v>
      </c>
      <c r="N969">
        <f t="shared" si="398"/>
        <v>6.2641903238448391</v>
      </c>
      <c r="O969">
        <f t="shared" si="399"/>
        <v>6.1697414112067852</v>
      </c>
      <c r="P969">
        <v>86.013447062992128</v>
      </c>
      <c r="Q969">
        <f t="shared" si="400"/>
        <v>14.157480315097491</v>
      </c>
      <c r="R969">
        <v>7.7685978320137972</v>
      </c>
      <c r="S969">
        <f t="shared" si="391"/>
        <v>586.56498698992016</v>
      </c>
      <c r="T969">
        <f t="shared" si="401"/>
        <v>1.2786811206635811</v>
      </c>
      <c r="U969">
        <f t="shared" si="392"/>
        <v>7.9279497750802816</v>
      </c>
      <c r="V969">
        <f t="shared" si="402"/>
        <v>1.2655984836383865</v>
      </c>
      <c r="W969">
        <f t="shared" si="393"/>
        <v>7.8573574718762034</v>
      </c>
      <c r="X969">
        <f t="shared" si="403"/>
        <v>1.2735310847232615</v>
      </c>
      <c r="Y969">
        <v>15</v>
      </c>
      <c r="Z969">
        <f>Y969*'MRIP Selectivity'!$N$35</f>
        <v>9.4448912638053495E-2</v>
      </c>
      <c r="AA969">
        <f>Y969*'MRIP Selectivity'!$O$35</f>
        <v>9.4264338406784942E-2</v>
      </c>
      <c r="AB969">
        <f>Y969*'MRIP Selectivity'!$P$35</f>
        <v>1.354825694312832E-2</v>
      </c>
      <c r="AC969">
        <v>0.74741255597723821</v>
      </c>
      <c r="AD969">
        <v>0.94160359434525442</v>
      </c>
      <c r="AE969">
        <v>1.3432654004296583</v>
      </c>
      <c r="AF969">
        <f t="shared" si="404"/>
        <v>7.0592303204078444E-2</v>
      </c>
      <c r="AG969">
        <f t="shared" si="405"/>
        <v>8.875963986240612E-2</v>
      </c>
      <c r="AH969">
        <f t="shared" si="406"/>
        <v>1.819890478783516E-2</v>
      </c>
      <c r="AI969">
        <f t="shared" si="407"/>
        <v>0.20226150798796677</v>
      </c>
      <c r="AJ969">
        <f t="shared" si="408"/>
        <v>0.17755084785431974</v>
      </c>
      <c r="AK969">
        <f t="shared" si="409"/>
        <v>0.10781259534991326</v>
      </c>
      <c r="AL969">
        <f t="shared" si="410"/>
        <v>0.10695854465024128</v>
      </c>
      <c r="AM969">
        <f t="shared" si="411"/>
        <v>7.9279497750802816</v>
      </c>
      <c r="AN969">
        <f t="shared" si="412"/>
        <v>7.8573574718762034</v>
      </c>
      <c r="AO969">
        <v>8</v>
      </c>
      <c r="AP969">
        <f t="shared" si="413"/>
        <v>8.1887132510448382</v>
      </c>
      <c r="AQ969">
        <f t="shared" si="414"/>
        <v>8.0942643384067843</v>
      </c>
      <c r="AR969">
        <v>15</v>
      </c>
      <c r="AS969">
        <f>AR969*'MRIP Selectivity'!$N$35</f>
        <v>9.4448912638053495E-2</v>
      </c>
      <c r="AT969">
        <f>AR969*'MRIP Selectivity'!$O$35</f>
        <v>9.4264338406784942E-2</v>
      </c>
      <c r="AU969">
        <f>AR969*'MRIP Selectivity'!$P$35</f>
        <v>1.354825694312832E-2</v>
      </c>
      <c r="AV969">
        <v>24</v>
      </c>
      <c r="AW969">
        <f t="shared" si="415"/>
        <v>120</v>
      </c>
      <c r="AX969">
        <f t="shared" si="394"/>
        <v>0</v>
      </c>
      <c r="AY969">
        <f t="shared" si="395"/>
        <v>0</v>
      </c>
      <c r="AZ969">
        <f t="shared" si="396"/>
        <v>0</v>
      </c>
      <c r="BA969">
        <v>75.504614818999997</v>
      </c>
      <c r="BB969">
        <v>75.504614818999997</v>
      </c>
    </row>
    <row r="970" spans="1:54" x14ac:dyDescent="0.25">
      <c r="A970" t="s">
        <v>902</v>
      </c>
      <c r="B970" t="s">
        <v>3</v>
      </c>
      <c r="C970">
        <v>2014</v>
      </c>
      <c r="D970">
        <v>5</v>
      </c>
      <c r="E970">
        <v>9</v>
      </c>
      <c r="F970" t="s">
        <v>1867</v>
      </c>
      <c r="G970" t="s">
        <v>1769</v>
      </c>
      <c r="H970" t="s">
        <v>1811</v>
      </c>
      <c r="I970" t="s">
        <v>1812</v>
      </c>
      <c r="J970" t="s">
        <v>1813</v>
      </c>
      <c r="K970" t="str">
        <f t="shared" si="397"/>
        <v>Inshore</v>
      </c>
      <c r="L970">
        <v>0</v>
      </c>
      <c r="M970">
        <f t="shared" si="390"/>
        <v>0</v>
      </c>
      <c r="N970">
        <f t="shared" si="398"/>
        <v>7.5485300417935386E-2</v>
      </c>
      <c r="O970">
        <f t="shared" si="399"/>
        <v>3.7705735362713981E-2</v>
      </c>
      <c r="P970">
        <v>0</v>
      </c>
      <c r="Q970">
        <f t="shared" si="400"/>
        <v>0</v>
      </c>
      <c r="R970">
        <v>0</v>
      </c>
      <c r="S970">
        <f t="shared" si="391"/>
        <v>0</v>
      </c>
      <c r="T970">
        <f t="shared" si="401"/>
        <v>0</v>
      </c>
      <c r="U970">
        <f t="shared" si="392"/>
        <v>6.3740777226593825E-2</v>
      </c>
      <c r="V970">
        <f t="shared" si="402"/>
        <v>0.84441310922369928</v>
      </c>
      <c r="W970">
        <f t="shared" si="393"/>
        <v>3.5503855944962449E-2</v>
      </c>
      <c r="X970">
        <f t="shared" si="403"/>
        <v>0.94160359434525442</v>
      </c>
      <c r="Y970">
        <v>6</v>
      </c>
      <c r="Z970">
        <f>Y970*'MRIP Selectivity'!$N$35</f>
        <v>3.7779565055221398E-2</v>
      </c>
      <c r="AA970">
        <f>Y970*'MRIP Selectivity'!$O$35</f>
        <v>3.7705735362713981E-2</v>
      </c>
      <c r="AB970">
        <f>Y970*'MRIP Selectivity'!$P$35</f>
        <v>5.4193027772513275E-3</v>
      </c>
      <c r="AC970">
        <v>0.74741255597723821</v>
      </c>
      <c r="AD970">
        <v>0.94160359434525442</v>
      </c>
      <c r="AE970">
        <v>1.3432654004296583</v>
      </c>
      <c r="AF970">
        <f t="shared" si="404"/>
        <v>2.8236921281631376E-2</v>
      </c>
      <c r="AG970">
        <f t="shared" si="405"/>
        <v>3.5503855944962449E-2</v>
      </c>
      <c r="AH970">
        <f t="shared" si="406"/>
        <v>7.2795619151340635E-3</v>
      </c>
      <c r="AI970">
        <f t="shared" si="407"/>
        <v>8.0904603195186719E-2</v>
      </c>
      <c r="AJ970">
        <f t="shared" si="408"/>
        <v>7.1020339141727895E-2</v>
      </c>
      <c r="AK970">
        <f t="shared" si="409"/>
        <v>4.3125038139965308E-2</v>
      </c>
      <c r="AL970">
        <f t="shared" si="410"/>
        <v>4.2783417860096512E-2</v>
      </c>
      <c r="AM970">
        <f t="shared" si="411"/>
        <v>6.3740777226593825E-2</v>
      </c>
      <c r="AN970">
        <f t="shared" si="412"/>
        <v>3.5503855944962449E-2</v>
      </c>
      <c r="AO970">
        <v>0</v>
      </c>
      <c r="AP970">
        <f t="shared" si="413"/>
        <v>7.5485300417935386E-2</v>
      </c>
      <c r="AQ970">
        <f t="shared" si="414"/>
        <v>3.7705735362713981E-2</v>
      </c>
      <c r="AR970">
        <v>6</v>
      </c>
      <c r="AS970">
        <f>AR970*'MRIP Selectivity'!$N$35</f>
        <v>3.7779565055221398E-2</v>
      </c>
      <c r="AT970">
        <f>AR970*'MRIP Selectivity'!$O$35</f>
        <v>3.7705735362713981E-2</v>
      </c>
      <c r="AU970">
        <f>AR970*'MRIP Selectivity'!$P$35</f>
        <v>5.4193027772513275E-3</v>
      </c>
      <c r="AV970">
        <v>4</v>
      </c>
      <c r="AW970">
        <f t="shared" si="415"/>
        <v>20</v>
      </c>
      <c r="AX970">
        <f t="shared" si="394"/>
        <v>0</v>
      </c>
      <c r="AY970">
        <f t="shared" si="395"/>
        <v>0</v>
      </c>
      <c r="AZ970">
        <f t="shared" si="396"/>
        <v>0</v>
      </c>
      <c r="BA970">
        <v>185.82986663</v>
      </c>
      <c r="BB970">
        <v>185.82986663</v>
      </c>
    </row>
    <row r="971" spans="1:54" x14ac:dyDescent="0.25">
      <c r="A971" t="s">
        <v>903</v>
      </c>
      <c r="B971" t="s">
        <v>3</v>
      </c>
      <c r="C971">
        <v>2014</v>
      </c>
      <c r="D971">
        <v>5</v>
      </c>
      <c r="E971">
        <v>9</v>
      </c>
      <c r="F971" t="s">
        <v>1850</v>
      </c>
      <c r="G971" t="s">
        <v>1769</v>
      </c>
      <c r="H971" t="s">
        <v>1811</v>
      </c>
      <c r="I971" t="s">
        <v>1824</v>
      </c>
      <c r="J971" t="s">
        <v>1813</v>
      </c>
      <c r="K971" t="str">
        <f t="shared" si="397"/>
        <v>Inshore</v>
      </c>
      <c r="L971">
        <v>0</v>
      </c>
      <c r="M971">
        <f t="shared" si="390"/>
        <v>0</v>
      </c>
      <c r="N971">
        <f t="shared" si="398"/>
        <v>1.258088340298923E-2</v>
      </c>
      <c r="O971">
        <f t="shared" si="399"/>
        <v>6.2842892271189965E-3</v>
      </c>
      <c r="P971">
        <v>0</v>
      </c>
      <c r="Q971">
        <f t="shared" si="400"/>
        <v>0</v>
      </c>
      <c r="R971">
        <v>0</v>
      </c>
      <c r="S971">
        <f t="shared" si="391"/>
        <v>0</v>
      </c>
      <c r="T971">
        <f t="shared" si="401"/>
        <v>0</v>
      </c>
      <c r="U971">
        <f t="shared" si="392"/>
        <v>1.0623462871098971E-2</v>
      </c>
      <c r="V971">
        <f t="shared" si="402"/>
        <v>0.84441310922369939</v>
      </c>
      <c r="W971">
        <f t="shared" si="393"/>
        <v>5.9173093241604077E-3</v>
      </c>
      <c r="X971">
        <f t="shared" si="403"/>
        <v>0.94160359434525431</v>
      </c>
      <c r="Y971">
        <v>1</v>
      </c>
      <c r="Z971">
        <f>Y971*'MRIP Selectivity'!$N$35</f>
        <v>6.2965941758702333E-3</v>
      </c>
      <c r="AA971">
        <f>Y971*'MRIP Selectivity'!$O$35</f>
        <v>6.2842892271189965E-3</v>
      </c>
      <c r="AB971">
        <f>Y971*'MRIP Selectivity'!$P$35</f>
        <v>9.0321712954188795E-4</v>
      </c>
      <c r="AC971">
        <v>0.74741255597723821</v>
      </c>
      <c r="AD971">
        <v>0.94160359434525442</v>
      </c>
      <c r="AE971">
        <v>1.3432654004296583</v>
      </c>
      <c r="AF971">
        <f t="shared" si="404"/>
        <v>4.7061535469385633E-3</v>
      </c>
      <c r="AG971">
        <f t="shared" si="405"/>
        <v>5.9173093241604077E-3</v>
      </c>
      <c r="AH971">
        <f t="shared" si="406"/>
        <v>1.2132603191890106E-3</v>
      </c>
      <c r="AI971">
        <f t="shared" si="407"/>
        <v>1.3484100532531117E-2</v>
      </c>
      <c r="AJ971">
        <f t="shared" si="408"/>
        <v>1.1836723190287982E-2</v>
      </c>
      <c r="AK971">
        <f t="shared" si="409"/>
        <v>7.1875063566608846E-3</v>
      </c>
      <c r="AL971">
        <f t="shared" si="410"/>
        <v>7.1305696433494187E-3</v>
      </c>
      <c r="AM971">
        <f t="shared" si="411"/>
        <v>1.0623462871098971E-2</v>
      </c>
      <c r="AN971">
        <f t="shared" si="412"/>
        <v>5.9173093241604077E-3</v>
      </c>
      <c r="AO971">
        <v>0</v>
      </c>
      <c r="AP971">
        <f t="shared" si="413"/>
        <v>1.258088340298923E-2</v>
      </c>
      <c r="AQ971">
        <f t="shared" si="414"/>
        <v>6.2842892271189965E-3</v>
      </c>
      <c r="AR971">
        <v>1</v>
      </c>
      <c r="AS971">
        <f>AR971*'MRIP Selectivity'!$N$35</f>
        <v>6.2965941758702333E-3</v>
      </c>
      <c r="AT971">
        <f>AR971*'MRIP Selectivity'!$O$35</f>
        <v>6.2842892271189965E-3</v>
      </c>
      <c r="AU971">
        <f>AR971*'MRIP Selectivity'!$P$35</f>
        <v>9.0321712954188795E-4</v>
      </c>
      <c r="AV971">
        <v>1</v>
      </c>
      <c r="AW971">
        <f t="shared" si="415"/>
        <v>5</v>
      </c>
      <c r="AX971">
        <f t="shared" si="394"/>
        <v>0</v>
      </c>
      <c r="AY971">
        <f t="shared" si="395"/>
        <v>0</v>
      </c>
      <c r="AZ971">
        <f t="shared" si="396"/>
        <v>0</v>
      </c>
      <c r="BA971">
        <v>245.64580357</v>
      </c>
      <c r="BB971">
        <v>245.64580357</v>
      </c>
    </row>
    <row r="972" spans="1:54" x14ac:dyDescent="0.25">
      <c r="A972" t="s">
        <v>904</v>
      </c>
      <c r="B972" t="s">
        <v>3</v>
      </c>
      <c r="C972">
        <v>2014</v>
      </c>
      <c r="D972">
        <v>5</v>
      </c>
      <c r="E972">
        <v>9</v>
      </c>
      <c r="F972" t="s">
        <v>1833</v>
      </c>
      <c r="G972" t="s">
        <v>1769</v>
      </c>
      <c r="H972" t="s">
        <v>1811</v>
      </c>
      <c r="I972" t="s">
        <v>1812</v>
      </c>
      <c r="J972" t="s">
        <v>1813</v>
      </c>
      <c r="K972" t="str">
        <f t="shared" si="397"/>
        <v>Inshore</v>
      </c>
      <c r="L972">
        <v>0</v>
      </c>
      <c r="M972">
        <f t="shared" si="390"/>
        <v>0</v>
      </c>
      <c r="N972">
        <f t="shared" si="398"/>
        <v>1.258088340298923E-2</v>
      </c>
      <c r="O972">
        <f t="shared" si="399"/>
        <v>6.2842892271189965E-3</v>
      </c>
      <c r="P972">
        <v>0</v>
      </c>
      <c r="Q972">
        <f t="shared" si="400"/>
        <v>0</v>
      </c>
      <c r="R972">
        <v>0</v>
      </c>
      <c r="S972">
        <f t="shared" si="391"/>
        <v>0</v>
      </c>
      <c r="T972">
        <f t="shared" si="401"/>
        <v>0</v>
      </c>
      <c r="U972">
        <f t="shared" si="392"/>
        <v>1.0623462871098971E-2</v>
      </c>
      <c r="V972">
        <f t="shared" si="402"/>
        <v>0.84441310922369939</v>
      </c>
      <c r="W972">
        <f t="shared" si="393"/>
        <v>5.9173093241604077E-3</v>
      </c>
      <c r="X972">
        <f t="shared" si="403"/>
        <v>0.94160359434525431</v>
      </c>
      <c r="Y972">
        <v>1</v>
      </c>
      <c r="Z972">
        <f>Y972*'MRIP Selectivity'!$N$35</f>
        <v>6.2965941758702333E-3</v>
      </c>
      <c r="AA972">
        <f>Y972*'MRIP Selectivity'!$O$35</f>
        <v>6.2842892271189965E-3</v>
      </c>
      <c r="AB972">
        <f>Y972*'MRIP Selectivity'!$P$35</f>
        <v>9.0321712954188795E-4</v>
      </c>
      <c r="AC972">
        <v>0.74741255597723821</v>
      </c>
      <c r="AD972">
        <v>0.94160359434525442</v>
      </c>
      <c r="AE972">
        <v>1.3432654004296583</v>
      </c>
      <c r="AF972">
        <f t="shared" si="404"/>
        <v>4.7061535469385633E-3</v>
      </c>
      <c r="AG972">
        <f t="shared" si="405"/>
        <v>5.9173093241604077E-3</v>
      </c>
      <c r="AH972">
        <f t="shared" si="406"/>
        <v>1.2132603191890106E-3</v>
      </c>
      <c r="AI972">
        <f t="shared" si="407"/>
        <v>1.3484100532531117E-2</v>
      </c>
      <c r="AJ972">
        <f t="shared" si="408"/>
        <v>1.1836723190287982E-2</v>
      </c>
      <c r="AK972">
        <f t="shared" si="409"/>
        <v>7.1875063566608846E-3</v>
      </c>
      <c r="AL972">
        <f t="shared" si="410"/>
        <v>7.1305696433494187E-3</v>
      </c>
      <c r="AM972">
        <f t="shared" si="411"/>
        <v>1.0623462871098971E-2</v>
      </c>
      <c r="AN972">
        <f t="shared" si="412"/>
        <v>5.9173093241604077E-3</v>
      </c>
      <c r="AO972">
        <v>0</v>
      </c>
      <c r="AP972">
        <f t="shared" si="413"/>
        <v>1.258088340298923E-2</v>
      </c>
      <c r="AQ972">
        <f t="shared" si="414"/>
        <v>6.2842892271189965E-3</v>
      </c>
      <c r="AR972">
        <v>1</v>
      </c>
      <c r="AS972">
        <f>AR972*'MRIP Selectivity'!$N$35</f>
        <v>6.2965941758702333E-3</v>
      </c>
      <c r="AT972">
        <f>AR972*'MRIP Selectivity'!$O$35</f>
        <v>6.2842892271189965E-3</v>
      </c>
      <c r="AU972">
        <f>AR972*'MRIP Selectivity'!$P$35</f>
        <v>9.0321712954188795E-4</v>
      </c>
      <c r="AV972">
        <v>4</v>
      </c>
      <c r="AW972">
        <f t="shared" si="415"/>
        <v>20</v>
      </c>
      <c r="AX972">
        <f t="shared" si="394"/>
        <v>0</v>
      </c>
      <c r="AY972">
        <f t="shared" si="395"/>
        <v>0</v>
      </c>
      <c r="AZ972">
        <f t="shared" si="396"/>
        <v>0</v>
      </c>
      <c r="BA972">
        <v>1715.2982870000001</v>
      </c>
      <c r="BB972">
        <v>1715.2982870000001</v>
      </c>
    </row>
    <row r="973" spans="1:54" x14ac:dyDescent="0.25">
      <c r="A973" t="s">
        <v>905</v>
      </c>
      <c r="B973" t="s">
        <v>3</v>
      </c>
      <c r="C973">
        <v>2014</v>
      </c>
      <c r="D973">
        <v>5</v>
      </c>
      <c r="E973">
        <v>9</v>
      </c>
      <c r="F973" t="s">
        <v>1833</v>
      </c>
      <c r="G973" t="s">
        <v>1769</v>
      </c>
      <c r="H973" t="s">
        <v>1811</v>
      </c>
      <c r="I973" t="s">
        <v>1812</v>
      </c>
      <c r="J973" t="s">
        <v>1813</v>
      </c>
      <c r="K973" t="str">
        <f t="shared" si="397"/>
        <v>Inshore</v>
      </c>
      <c r="L973">
        <v>0</v>
      </c>
      <c r="M973">
        <f t="shared" si="390"/>
        <v>0</v>
      </c>
      <c r="N973">
        <f t="shared" si="398"/>
        <v>2.516176680597846E-2</v>
      </c>
      <c r="O973">
        <f t="shared" si="399"/>
        <v>1.2568578454237993E-2</v>
      </c>
      <c r="P973">
        <v>0</v>
      </c>
      <c r="Q973">
        <f t="shared" si="400"/>
        <v>0</v>
      </c>
      <c r="R973">
        <v>0</v>
      </c>
      <c r="S973">
        <f t="shared" si="391"/>
        <v>0</v>
      </c>
      <c r="T973">
        <f t="shared" si="401"/>
        <v>0</v>
      </c>
      <c r="U973">
        <f t="shared" si="392"/>
        <v>2.1246925742197942E-2</v>
      </c>
      <c r="V973">
        <f t="shared" si="402"/>
        <v>0.84441310922369939</v>
      </c>
      <c r="W973">
        <f t="shared" si="393"/>
        <v>1.1834618648320815E-2</v>
      </c>
      <c r="X973">
        <f t="shared" si="403"/>
        <v>0.94160359434525431</v>
      </c>
      <c r="Y973">
        <v>2</v>
      </c>
      <c r="Z973">
        <f>Y973*'MRIP Selectivity'!$N$35</f>
        <v>1.2593188351740467E-2</v>
      </c>
      <c r="AA973">
        <f>Y973*'MRIP Selectivity'!$O$35</f>
        <v>1.2568578454237993E-2</v>
      </c>
      <c r="AB973">
        <f>Y973*'MRIP Selectivity'!$P$35</f>
        <v>1.8064342590837759E-3</v>
      </c>
      <c r="AC973">
        <v>0.74741255597723821</v>
      </c>
      <c r="AD973">
        <v>0.94160359434525442</v>
      </c>
      <c r="AE973">
        <v>1.3432654004296583</v>
      </c>
      <c r="AF973">
        <f t="shared" si="404"/>
        <v>9.4123070938771265E-3</v>
      </c>
      <c r="AG973">
        <f t="shared" si="405"/>
        <v>1.1834618648320815E-2</v>
      </c>
      <c r="AH973">
        <f t="shared" si="406"/>
        <v>2.4265206383780212E-3</v>
      </c>
      <c r="AI973">
        <f t="shared" si="407"/>
        <v>2.6968201065062234E-2</v>
      </c>
      <c r="AJ973">
        <f t="shared" si="408"/>
        <v>2.3673446380575964E-2</v>
      </c>
      <c r="AK973">
        <f t="shared" si="409"/>
        <v>1.4375012713321769E-2</v>
      </c>
      <c r="AL973">
        <f t="shared" si="410"/>
        <v>1.4261139286698837E-2</v>
      </c>
      <c r="AM973">
        <f t="shared" si="411"/>
        <v>2.1246925742197942E-2</v>
      </c>
      <c r="AN973">
        <f t="shared" si="412"/>
        <v>1.1834618648320815E-2</v>
      </c>
      <c r="AO973">
        <v>0</v>
      </c>
      <c r="AP973">
        <f t="shared" si="413"/>
        <v>2.516176680597846E-2</v>
      </c>
      <c r="AQ973">
        <f t="shared" si="414"/>
        <v>1.2568578454237993E-2</v>
      </c>
      <c r="AR973">
        <v>2</v>
      </c>
      <c r="AS973">
        <f>AR973*'MRIP Selectivity'!$N$35</f>
        <v>1.2593188351740467E-2</v>
      </c>
      <c r="AT973">
        <f>AR973*'MRIP Selectivity'!$O$35</f>
        <v>1.2568578454237993E-2</v>
      </c>
      <c r="AU973">
        <f>AR973*'MRIP Selectivity'!$P$35</f>
        <v>1.8064342590837759E-3</v>
      </c>
      <c r="AV973">
        <v>8</v>
      </c>
      <c r="AW973">
        <f t="shared" si="415"/>
        <v>40</v>
      </c>
      <c r="AX973">
        <f t="shared" si="394"/>
        <v>0</v>
      </c>
      <c r="AY973">
        <f t="shared" si="395"/>
        <v>0</v>
      </c>
      <c r="AZ973">
        <f t="shared" si="396"/>
        <v>0</v>
      </c>
      <c r="BA973">
        <v>715.25856191000003</v>
      </c>
      <c r="BB973">
        <v>715.25856191000003</v>
      </c>
    </row>
    <row r="974" spans="1:54" x14ac:dyDescent="0.25">
      <c r="A974" t="s">
        <v>906</v>
      </c>
      <c r="B974" t="s">
        <v>3</v>
      </c>
      <c r="C974">
        <v>2014</v>
      </c>
      <c r="D974">
        <v>5</v>
      </c>
      <c r="E974">
        <v>9</v>
      </c>
      <c r="F974" t="s">
        <v>1851</v>
      </c>
      <c r="G974" t="s">
        <v>1769</v>
      </c>
      <c r="H974" t="s">
        <v>1811</v>
      </c>
      <c r="I974" t="s">
        <v>1812</v>
      </c>
      <c r="J974" t="s">
        <v>1813</v>
      </c>
      <c r="K974" t="str">
        <f t="shared" si="397"/>
        <v>Inshore</v>
      </c>
      <c r="L974">
        <v>0</v>
      </c>
      <c r="M974">
        <f t="shared" si="390"/>
        <v>0</v>
      </c>
      <c r="N974">
        <f t="shared" si="398"/>
        <v>2.516176680597846E-2</v>
      </c>
      <c r="O974">
        <f t="shared" si="399"/>
        <v>1.2568578454237993E-2</v>
      </c>
      <c r="P974">
        <v>0</v>
      </c>
      <c r="Q974">
        <f t="shared" si="400"/>
        <v>0</v>
      </c>
      <c r="R974">
        <v>0</v>
      </c>
      <c r="S974">
        <f t="shared" si="391"/>
        <v>0</v>
      </c>
      <c r="T974">
        <f t="shared" si="401"/>
        <v>0</v>
      </c>
      <c r="U974">
        <f t="shared" si="392"/>
        <v>2.1246925742197942E-2</v>
      </c>
      <c r="V974">
        <f t="shared" si="402"/>
        <v>0.84441310922369939</v>
      </c>
      <c r="W974">
        <f t="shared" si="393"/>
        <v>1.1834618648320815E-2</v>
      </c>
      <c r="X974">
        <f t="shared" si="403"/>
        <v>0.94160359434525431</v>
      </c>
      <c r="Y974">
        <v>2</v>
      </c>
      <c r="Z974">
        <f>Y974*'MRIP Selectivity'!$N$35</f>
        <v>1.2593188351740467E-2</v>
      </c>
      <c r="AA974">
        <f>Y974*'MRIP Selectivity'!$O$35</f>
        <v>1.2568578454237993E-2</v>
      </c>
      <c r="AB974">
        <f>Y974*'MRIP Selectivity'!$P$35</f>
        <v>1.8064342590837759E-3</v>
      </c>
      <c r="AC974">
        <v>0.74741255597723821</v>
      </c>
      <c r="AD974">
        <v>0.94160359434525442</v>
      </c>
      <c r="AE974">
        <v>1.3432654004296583</v>
      </c>
      <c r="AF974">
        <f t="shared" si="404"/>
        <v>9.4123070938771265E-3</v>
      </c>
      <c r="AG974">
        <f t="shared" si="405"/>
        <v>1.1834618648320815E-2</v>
      </c>
      <c r="AH974">
        <f t="shared" si="406"/>
        <v>2.4265206383780212E-3</v>
      </c>
      <c r="AI974">
        <f t="shared" si="407"/>
        <v>2.6968201065062234E-2</v>
      </c>
      <c r="AJ974">
        <f t="shared" si="408"/>
        <v>2.3673446380575964E-2</v>
      </c>
      <c r="AK974">
        <f t="shared" si="409"/>
        <v>1.4375012713321769E-2</v>
      </c>
      <c r="AL974">
        <f t="shared" si="410"/>
        <v>1.4261139286698837E-2</v>
      </c>
      <c r="AM974">
        <f t="shared" si="411"/>
        <v>2.1246925742197942E-2</v>
      </c>
      <c r="AN974">
        <f t="shared" si="412"/>
        <v>1.1834618648320815E-2</v>
      </c>
      <c r="AO974">
        <v>0</v>
      </c>
      <c r="AP974">
        <f t="shared" si="413"/>
        <v>2.516176680597846E-2</v>
      </c>
      <c r="AQ974">
        <f t="shared" si="414"/>
        <v>1.2568578454237993E-2</v>
      </c>
      <c r="AR974">
        <v>2</v>
      </c>
      <c r="AS974">
        <f>AR974*'MRIP Selectivity'!$N$35</f>
        <v>1.2593188351740467E-2</v>
      </c>
      <c r="AT974">
        <f>AR974*'MRIP Selectivity'!$O$35</f>
        <v>1.2568578454237993E-2</v>
      </c>
      <c r="AU974">
        <f>AR974*'MRIP Selectivity'!$P$35</f>
        <v>1.8064342590837759E-3</v>
      </c>
      <c r="AV974">
        <v>6</v>
      </c>
      <c r="AW974">
        <f t="shared" si="415"/>
        <v>30</v>
      </c>
      <c r="AX974">
        <f t="shared" si="394"/>
        <v>0</v>
      </c>
      <c r="AY974">
        <f t="shared" si="395"/>
        <v>0</v>
      </c>
      <c r="AZ974">
        <f t="shared" si="396"/>
        <v>0</v>
      </c>
      <c r="BA974">
        <v>1307.4268445</v>
      </c>
      <c r="BB974">
        <v>1307.4268445</v>
      </c>
    </row>
    <row r="975" spans="1:54" x14ac:dyDescent="0.25">
      <c r="A975" t="s">
        <v>907</v>
      </c>
      <c r="B975" t="s">
        <v>3</v>
      </c>
      <c r="C975">
        <v>2014</v>
      </c>
      <c r="D975">
        <v>5</v>
      </c>
      <c r="E975">
        <v>9</v>
      </c>
      <c r="F975" t="s">
        <v>1843</v>
      </c>
      <c r="G975" t="s">
        <v>1769</v>
      </c>
      <c r="H975" t="s">
        <v>1811</v>
      </c>
      <c r="I975" t="s">
        <v>1824</v>
      </c>
      <c r="J975" t="s">
        <v>1813</v>
      </c>
      <c r="K975" t="str">
        <f t="shared" si="397"/>
        <v>Inshore</v>
      </c>
      <c r="L975">
        <v>0</v>
      </c>
      <c r="M975">
        <f t="shared" si="390"/>
        <v>0</v>
      </c>
      <c r="N975">
        <f t="shared" si="398"/>
        <v>1.258088340298923E-2</v>
      </c>
      <c r="O975">
        <f t="shared" si="399"/>
        <v>6.2842892271189965E-3</v>
      </c>
      <c r="P975">
        <v>0</v>
      </c>
      <c r="Q975">
        <f t="shared" si="400"/>
        <v>0</v>
      </c>
      <c r="R975">
        <v>0</v>
      </c>
      <c r="S975">
        <f t="shared" si="391"/>
        <v>0</v>
      </c>
      <c r="T975">
        <f t="shared" si="401"/>
        <v>0</v>
      </c>
      <c r="U975">
        <f t="shared" si="392"/>
        <v>1.0623462871098971E-2</v>
      </c>
      <c r="V975">
        <f t="shared" si="402"/>
        <v>0.84441310922369939</v>
      </c>
      <c r="W975">
        <f t="shared" si="393"/>
        <v>5.9173093241604077E-3</v>
      </c>
      <c r="X975">
        <f t="shared" si="403"/>
        <v>0.94160359434525431</v>
      </c>
      <c r="Y975">
        <v>1</v>
      </c>
      <c r="Z975">
        <f>Y975*'MRIP Selectivity'!$N$35</f>
        <v>6.2965941758702333E-3</v>
      </c>
      <c r="AA975">
        <f>Y975*'MRIP Selectivity'!$O$35</f>
        <v>6.2842892271189965E-3</v>
      </c>
      <c r="AB975">
        <f>Y975*'MRIP Selectivity'!$P$35</f>
        <v>9.0321712954188795E-4</v>
      </c>
      <c r="AC975">
        <v>0.74741255597723821</v>
      </c>
      <c r="AD975">
        <v>0.94160359434525442</v>
      </c>
      <c r="AE975">
        <v>1.3432654004296583</v>
      </c>
      <c r="AF975">
        <f t="shared" si="404"/>
        <v>4.7061535469385633E-3</v>
      </c>
      <c r="AG975">
        <f t="shared" si="405"/>
        <v>5.9173093241604077E-3</v>
      </c>
      <c r="AH975">
        <f t="shared" si="406"/>
        <v>1.2132603191890106E-3</v>
      </c>
      <c r="AI975">
        <f t="shared" si="407"/>
        <v>1.3484100532531117E-2</v>
      </c>
      <c r="AJ975">
        <f t="shared" si="408"/>
        <v>1.1836723190287982E-2</v>
      </c>
      <c r="AK975">
        <f t="shared" si="409"/>
        <v>7.1875063566608846E-3</v>
      </c>
      <c r="AL975">
        <f t="shared" si="410"/>
        <v>7.1305696433494187E-3</v>
      </c>
      <c r="AM975">
        <f t="shared" si="411"/>
        <v>1.0623462871098971E-2</v>
      </c>
      <c r="AN975">
        <f t="shared" si="412"/>
        <v>5.9173093241604077E-3</v>
      </c>
      <c r="AO975">
        <v>0</v>
      </c>
      <c r="AP975">
        <f t="shared" si="413"/>
        <v>1.258088340298923E-2</v>
      </c>
      <c r="AQ975">
        <f t="shared" si="414"/>
        <v>6.2842892271189965E-3</v>
      </c>
      <c r="AR975">
        <v>1</v>
      </c>
      <c r="AS975">
        <f>AR975*'MRIP Selectivity'!$N$35</f>
        <v>6.2965941758702333E-3</v>
      </c>
      <c r="AT975">
        <f>AR975*'MRIP Selectivity'!$O$35</f>
        <v>6.2842892271189965E-3</v>
      </c>
      <c r="AU975">
        <f>AR975*'MRIP Selectivity'!$P$35</f>
        <v>9.0321712954188795E-4</v>
      </c>
      <c r="AV975">
        <v>1</v>
      </c>
      <c r="AW975">
        <f t="shared" si="415"/>
        <v>5</v>
      </c>
      <c r="AX975">
        <f t="shared" si="394"/>
        <v>0</v>
      </c>
      <c r="AY975">
        <f t="shared" si="395"/>
        <v>0</v>
      </c>
      <c r="AZ975">
        <f t="shared" si="396"/>
        <v>0</v>
      </c>
      <c r="BA975">
        <v>305.39152937</v>
      </c>
      <c r="BB975">
        <v>305.39152937</v>
      </c>
    </row>
    <row r="976" spans="1:54" x14ac:dyDescent="0.25">
      <c r="A976" t="s">
        <v>908</v>
      </c>
      <c r="B976" t="s">
        <v>3</v>
      </c>
      <c r="C976">
        <v>2014</v>
      </c>
      <c r="D976">
        <v>5</v>
      </c>
      <c r="E976">
        <v>9</v>
      </c>
      <c r="F976" t="s">
        <v>1843</v>
      </c>
      <c r="G976" t="s">
        <v>1769</v>
      </c>
      <c r="H976" t="s">
        <v>1811</v>
      </c>
      <c r="I976" t="s">
        <v>1824</v>
      </c>
      <c r="J976" t="s">
        <v>1813</v>
      </c>
      <c r="K976" t="str">
        <f t="shared" si="397"/>
        <v>Inshore</v>
      </c>
      <c r="L976">
        <v>0</v>
      </c>
      <c r="M976">
        <f t="shared" si="390"/>
        <v>0</v>
      </c>
      <c r="N976">
        <f t="shared" si="398"/>
        <v>7.5485300417935386E-2</v>
      </c>
      <c r="O976">
        <f t="shared" si="399"/>
        <v>3.7705735362713981E-2</v>
      </c>
      <c r="P976">
        <v>0</v>
      </c>
      <c r="Q976">
        <f t="shared" si="400"/>
        <v>0</v>
      </c>
      <c r="R976">
        <v>0</v>
      </c>
      <c r="S976">
        <f t="shared" si="391"/>
        <v>0</v>
      </c>
      <c r="T976">
        <f t="shared" si="401"/>
        <v>0</v>
      </c>
      <c r="U976">
        <f t="shared" si="392"/>
        <v>6.3740777226593825E-2</v>
      </c>
      <c r="V976">
        <f t="shared" si="402"/>
        <v>0.84441310922369928</v>
      </c>
      <c r="W976">
        <f t="shared" si="393"/>
        <v>3.5503855944962449E-2</v>
      </c>
      <c r="X976">
        <f t="shared" si="403"/>
        <v>0.94160359434525442</v>
      </c>
      <c r="Y976">
        <v>6</v>
      </c>
      <c r="Z976">
        <f>Y976*'MRIP Selectivity'!$N$35</f>
        <v>3.7779565055221398E-2</v>
      </c>
      <c r="AA976">
        <f>Y976*'MRIP Selectivity'!$O$35</f>
        <v>3.7705735362713981E-2</v>
      </c>
      <c r="AB976">
        <f>Y976*'MRIP Selectivity'!$P$35</f>
        <v>5.4193027772513275E-3</v>
      </c>
      <c r="AC976">
        <v>0.74741255597723821</v>
      </c>
      <c r="AD976">
        <v>0.94160359434525442</v>
      </c>
      <c r="AE976">
        <v>1.3432654004296583</v>
      </c>
      <c r="AF976">
        <f t="shared" si="404"/>
        <v>2.8236921281631376E-2</v>
      </c>
      <c r="AG976">
        <f t="shared" si="405"/>
        <v>3.5503855944962449E-2</v>
      </c>
      <c r="AH976">
        <f t="shared" si="406"/>
        <v>7.2795619151340635E-3</v>
      </c>
      <c r="AI976">
        <f t="shared" si="407"/>
        <v>8.0904603195186719E-2</v>
      </c>
      <c r="AJ976">
        <f t="shared" si="408"/>
        <v>7.1020339141727895E-2</v>
      </c>
      <c r="AK976">
        <f t="shared" si="409"/>
        <v>4.3125038139965308E-2</v>
      </c>
      <c r="AL976">
        <f t="shared" si="410"/>
        <v>4.2783417860096512E-2</v>
      </c>
      <c r="AM976">
        <f t="shared" si="411"/>
        <v>6.3740777226593825E-2</v>
      </c>
      <c r="AN976">
        <f t="shared" si="412"/>
        <v>3.5503855944962449E-2</v>
      </c>
      <c r="AO976">
        <v>0</v>
      </c>
      <c r="AP976">
        <f t="shared" si="413"/>
        <v>7.5485300417935386E-2</v>
      </c>
      <c r="AQ976">
        <f t="shared" si="414"/>
        <v>3.7705735362713981E-2</v>
      </c>
      <c r="AR976">
        <v>6</v>
      </c>
      <c r="AS976">
        <f>AR976*'MRIP Selectivity'!$N$35</f>
        <v>3.7779565055221398E-2</v>
      </c>
      <c r="AT976">
        <f>AR976*'MRIP Selectivity'!$O$35</f>
        <v>3.7705735362713981E-2</v>
      </c>
      <c r="AU976">
        <f>AR976*'MRIP Selectivity'!$P$35</f>
        <v>5.4193027772513275E-3</v>
      </c>
      <c r="AV976">
        <v>1</v>
      </c>
      <c r="AW976">
        <f t="shared" si="415"/>
        <v>5</v>
      </c>
      <c r="AX976">
        <f t="shared" si="394"/>
        <v>0</v>
      </c>
      <c r="AY976">
        <f t="shared" si="395"/>
        <v>0</v>
      </c>
      <c r="AZ976">
        <f t="shared" si="396"/>
        <v>0</v>
      </c>
      <c r="BA976">
        <v>305.39152937</v>
      </c>
      <c r="BB976">
        <v>305.39152937</v>
      </c>
    </row>
    <row r="977" spans="1:54" x14ac:dyDescent="0.25">
      <c r="A977" t="s">
        <v>909</v>
      </c>
      <c r="B977" t="s">
        <v>3</v>
      </c>
      <c r="C977">
        <v>2014</v>
      </c>
      <c r="D977">
        <v>5</v>
      </c>
      <c r="E977">
        <v>10</v>
      </c>
      <c r="F977" t="s">
        <v>1820</v>
      </c>
      <c r="G977" t="s">
        <v>1769</v>
      </c>
      <c r="H977" t="s">
        <v>1811</v>
      </c>
      <c r="I977" t="s">
        <v>1812</v>
      </c>
      <c r="J977" t="s">
        <v>1813</v>
      </c>
      <c r="K977" t="str">
        <f t="shared" si="397"/>
        <v>Inshore</v>
      </c>
      <c r="L977">
        <v>0</v>
      </c>
      <c r="M977">
        <f t="shared" si="390"/>
        <v>0</v>
      </c>
      <c r="N977">
        <f t="shared" si="398"/>
        <v>0.10064706722391384</v>
      </c>
      <c r="O977">
        <f t="shared" si="399"/>
        <v>5.0274313816951972E-2</v>
      </c>
      <c r="P977">
        <v>0</v>
      </c>
      <c r="Q977">
        <f t="shared" si="400"/>
        <v>0</v>
      </c>
      <c r="R977">
        <v>0</v>
      </c>
      <c r="S977">
        <f t="shared" si="391"/>
        <v>0</v>
      </c>
      <c r="T977">
        <f t="shared" si="401"/>
        <v>0</v>
      </c>
      <c r="U977">
        <f t="shared" si="392"/>
        <v>8.4987702968791767E-2</v>
      </c>
      <c r="V977">
        <f t="shared" si="402"/>
        <v>0.84441310922369939</v>
      </c>
      <c r="W977">
        <f t="shared" si="393"/>
        <v>4.7338474593283261E-2</v>
      </c>
      <c r="X977">
        <f t="shared" si="403"/>
        <v>0.94160359434525431</v>
      </c>
      <c r="Y977">
        <v>8</v>
      </c>
      <c r="Z977">
        <f>Y977*'MRIP Selectivity'!$N$35</f>
        <v>5.0372753406961866E-2</v>
      </c>
      <c r="AA977">
        <f>Y977*'MRIP Selectivity'!$O$35</f>
        <v>5.0274313816951972E-2</v>
      </c>
      <c r="AB977">
        <f>Y977*'MRIP Selectivity'!$P$35</f>
        <v>7.2257370363351036E-3</v>
      </c>
      <c r="AC977">
        <v>0.74741255597723821</v>
      </c>
      <c r="AD977">
        <v>0.94160359434525442</v>
      </c>
      <c r="AE977">
        <v>1.3432654004296583</v>
      </c>
      <c r="AF977">
        <f t="shared" si="404"/>
        <v>3.7649228375508506E-2</v>
      </c>
      <c r="AG977">
        <f t="shared" si="405"/>
        <v>4.7338474593283261E-2</v>
      </c>
      <c r="AH977">
        <f t="shared" si="406"/>
        <v>9.7060825535120847E-3</v>
      </c>
      <c r="AI977">
        <f t="shared" si="407"/>
        <v>0.10787280426024894</v>
      </c>
      <c r="AJ977">
        <f t="shared" si="408"/>
        <v>9.4693785522303855E-2</v>
      </c>
      <c r="AK977">
        <f t="shared" si="409"/>
        <v>5.7500050853287077E-2</v>
      </c>
      <c r="AL977">
        <f t="shared" si="410"/>
        <v>5.7044557146795349E-2</v>
      </c>
      <c r="AM977">
        <f t="shared" si="411"/>
        <v>8.4987702968791767E-2</v>
      </c>
      <c r="AN977">
        <f t="shared" si="412"/>
        <v>4.7338474593283261E-2</v>
      </c>
      <c r="AO977">
        <v>0</v>
      </c>
      <c r="AP977">
        <f t="shared" si="413"/>
        <v>0.10064706722391384</v>
      </c>
      <c r="AQ977">
        <f t="shared" si="414"/>
        <v>5.0274313816951972E-2</v>
      </c>
      <c r="AR977">
        <v>8</v>
      </c>
      <c r="AS977">
        <f>AR977*'MRIP Selectivity'!$N$35</f>
        <v>5.0372753406961866E-2</v>
      </c>
      <c r="AT977">
        <f>AR977*'MRIP Selectivity'!$O$35</f>
        <v>5.0274313816951972E-2</v>
      </c>
      <c r="AU977">
        <f>AR977*'MRIP Selectivity'!$P$35</f>
        <v>7.2257370363351036E-3</v>
      </c>
      <c r="AV977">
        <v>6</v>
      </c>
      <c r="AW977">
        <f t="shared" si="415"/>
        <v>30</v>
      </c>
      <c r="AX977">
        <f t="shared" si="394"/>
        <v>0</v>
      </c>
      <c r="AY977">
        <f t="shared" si="395"/>
        <v>0</v>
      </c>
      <c r="AZ977">
        <f t="shared" si="396"/>
        <v>0</v>
      </c>
      <c r="BA977">
        <v>731.33846249999999</v>
      </c>
      <c r="BB977">
        <v>731.33846249999999</v>
      </c>
    </row>
    <row r="978" spans="1:54" x14ac:dyDescent="0.25">
      <c r="A978" t="s">
        <v>910</v>
      </c>
      <c r="B978" t="s">
        <v>3</v>
      </c>
      <c r="C978">
        <v>2014</v>
      </c>
      <c r="D978">
        <v>5</v>
      </c>
      <c r="E978">
        <v>10</v>
      </c>
      <c r="F978" t="s">
        <v>1834</v>
      </c>
      <c r="G978" t="s">
        <v>1769</v>
      </c>
      <c r="H978" t="s">
        <v>1811</v>
      </c>
      <c r="I978" t="s">
        <v>1812</v>
      </c>
      <c r="J978" t="s">
        <v>1813</v>
      </c>
      <c r="K978" t="str">
        <f t="shared" si="397"/>
        <v>Inshore</v>
      </c>
      <c r="L978">
        <v>0</v>
      </c>
      <c r="M978">
        <f t="shared" si="390"/>
        <v>0</v>
      </c>
      <c r="N978">
        <f t="shared" si="398"/>
        <v>1.258088340298923E-2</v>
      </c>
      <c r="O978">
        <f t="shared" si="399"/>
        <v>6.2842892271189965E-3</v>
      </c>
      <c r="P978">
        <v>0</v>
      </c>
      <c r="Q978">
        <f t="shared" si="400"/>
        <v>0</v>
      </c>
      <c r="R978">
        <v>0</v>
      </c>
      <c r="S978">
        <f t="shared" si="391"/>
        <v>0</v>
      </c>
      <c r="T978">
        <f t="shared" si="401"/>
        <v>0</v>
      </c>
      <c r="U978">
        <f t="shared" si="392"/>
        <v>1.0623462871098971E-2</v>
      </c>
      <c r="V978">
        <f t="shared" si="402"/>
        <v>0.84441310922369939</v>
      </c>
      <c r="W978">
        <f t="shared" si="393"/>
        <v>5.9173093241604077E-3</v>
      </c>
      <c r="X978">
        <f t="shared" si="403"/>
        <v>0.94160359434525431</v>
      </c>
      <c r="Y978">
        <v>1</v>
      </c>
      <c r="Z978">
        <f>Y978*'MRIP Selectivity'!$N$35</f>
        <v>6.2965941758702333E-3</v>
      </c>
      <c r="AA978">
        <f>Y978*'MRIP Selectivity'!$O$35</f>
        <v>6.2842892271189965E-3</v>
      </c>
      <c r="AB978">
        <f>Y978*'MRIP Selectivity'!$P$35</f>
        <v>9.0321712954188795E-4</v>
      </c>
      <c r="AC978">
        <v>0.74741255597723821</v>
      </c>
      <c r="AD978">
        <v>0.94160359434525442</v>
      </c>
      <c r="AE978">
        <v>1.3432654004296583</v>
      </c>
      <c r="AF978">
        <f t="shared" si="404"/>
        <v>4.7061535469385633E-3</v>
      </c>
      <c r="AG978">
        <f t="shared" si="405"/>
        <v>5.9173093241604077E-3</v>
      </c>
      <c r="AH978">
        <f t="shared" si="406"/>
        <v>1.2132603191890106E-3</v>
      </c>
      <c r="AI978">
        <f t="shared" si="407"/>
        <v>1.3484100532531117E-2</v>
      </c>
      <c r="AJ978">
        <f t="shared" si="408"/>
        <v>1.1836723190287982E-2</v>
      </c>
      <c r="AK978">
        <f t="shared" si="409"/>
        <v>7.1875063566608846E-3</v>
      </c>
      <c r="AL978">
        <f t="shared" si="410"/>
        <v>7.1305696433494187E-3</v>
      </c>
      <c r="AM978">
        <f t="shared" si="411"/>
        <v>1.0623462871098971E-2</v>
      </c>
      <c r="AN978">
        <f t="shared" si="412"/>
        <v>5.9173093241604077E-3</v>
      </c>
      <c r="AO978">
        <v>0</v>
      </c>
      <c r="AP978">
        <f t="shared" si="413"/>
        <v>1.258088340298923E-2</v>
      </c>
      <c r="AQ978">
        <f t="shared" si="414"/>
        <v>6.2842892271189965E-3</v>
      </c>
      <c r="AR978">
        <v>1</v>
      </c>
      <c r="AS978">
        <f>AR978*'MRIP Selectivity'!$N$35</f>
        <v>6.2965941758702333E-3</v>
      </c>
      <c r="AT978">
        <f>AR978*'MRIP Selectivity'!$O$35</f>
        <v>6.2842892271189965E-3</v>
      </c>
      <c r="AU978">
        <f>AR978*'MRIP Selectivity'!$P$35</f>
        <v>9.0321712954188795E-4</v>
      </c>
      <c r="AV978">
        <v>3</v>
      </c>
      <c r="AW978">
        <f t="shared" si="415"/>
        <v>15</v>
      </c>
      <c r="AX978">
        <f t="shared" si="394"/>
        <v>0</v>
      </c>
      <c r="AY978">
        <f t="shared" si="395"/>
        <v>0</v>
      </c>
      <c r="AZ978">
        <f t="shared" si="396"/>
        <v>0</v>
      </c>
      <c r="BA978">
        <v>119.0367019</v>
      </c>
      <c r="BB978">
        <v>119.0367019</v>
      </c>
    </row>
    <row r="979" spans="1:54" x14ac:dyDescent="0.25">
      <c r="A979" t="s">
        <v>911</v>
      </c>
      <c r="B979" t="s">
        <v>3</v>
      </c>
      <c r="C979">
        <v>2014</v>
      </c>
      <c r="D979">
        <v>5</v>
      </c>
      <c r="E979">
        <v>10</v>
      </c>
      <c r="F979" t="s">
        <v>1872</v>
      </c>
      <c r="G979" t="s">
        <v>1769</v>
      </c>
      <c r="H979" t="s">
        <v>1811</v>
      </c>
      <c r="I979" t="s">
        <v>1812</v>
      </c>
      <c r="J979" t="s">
        <v>1813</v>
      </c>
      <c r="K979" t="str">
        <f t="shared" si="397"/>
        <v>Inshore</v>
      </c>
      <c r="L979">
        <v>0</v>
      </c>
      <c r="M979">
        <f t="shared" si="390"/>
        <v>0</v>
      </c>
      <c r="N979">
        <f t="shared" si="398"/>
        <v>0.25161766805978458</v>
      </c>
      <c r="O979">
        <f t="shared" si="399"/>
        <v>0.12568578454237994</v>
      </c>
      <c r="P979">
        <v>0</v>
      </c>
      <c r="Q979">
        <f t="shared" si="400"/>
        <v>0</v>
      </c>
      <c r="R979">
        <v>0</v>
      </c>
      <c r="S979">
        <f t="shared" si="391"/>
        <v>0</v>
      </c>
      <c r="T979">
        <f t="shared" si="401"/>
        <v>0</v>
      </c>
      <c r="U979">
        <f t="shared" si="392"/>
        <v>0.21246925742197942</v>
      </c>
      <c r="V979">
        <f t="shared" si="402"/>
        <v>0.84441310922369939</v>
      </c>
      <c r="W979">
        <f t="shared" si="393"/>
        <v>0.11834618648320817</v>
      </c>
      <c r="X979">
        <f t="shared" si="403"/>
        <v>0.94160359434525442</v>
      </c>
      <c r="Y979">
        <v>20</v>
      </c>
      <c r="Z979">
        <f>Y979*'MRIP Selectivity'!$N$35</f>
        <v>0.12593188351740467</v>
      </c>
      <c r="AA979">
        <f>Y979*'MRIP Selectivity'!$O$35</f>
        <v>0.12568578454237994</v>
      </c>
      <c r="AB979">
        <f>Y979*'MRIP Selectivity'!$P$35</f>
        <v>1.8064342590837758E-2</v>
      </c>
      <c r="AC979">
        <v>0.74741255597723821</v>
      </c>
      <c r="AD979">
        <v>0.94160359434525442</v>
      </c>
      <c r="AE979">
        <v>1.3432654004296583</v>
      </c>
      <c r="AF979">
        <f t="shared" si="404"/>
        <v>9.4123070938771258E-2</v>
      </c>
      <c r="AG979">
        <f t="shared" si="405"/>
        <v>0.11834618648320817</v>
      </c>
      <c r="AH979">
        <f t="shared" si="406"/>
        <v>2.426520638378021E-2</v>
      </c>
      <c r="AI979">
        <f t="shared" si="407"/>
        <v>0.26968201065062236</v>
      </c>
      <c r="AJ979">
        <f t="shared" si="408"/>
        <v>0.23673446380575963</v>
      </c>
      <c r="AK979">
        <f t="shared" si="409"/>
        <v>0.14375012713321769</v>
      </c>
      <c r="AL979">
        <f t="shared" si="410"/>
        <v>0.14261139286698837</v>
      </c>
      <c r="AM979">
        <f t="shared" si="411"/>
        <v>0.21246925742197942</v>
      </c>
      <c r="AN979">
        <f t="shared" si="412"/>
        <v>0.11834618648320817</v>
      </c>
      <c r="AO979">
        <v>0</v>
      </c>
      <c r="AP979">
        <f t="shared" si="413"/>
        <v>0.25161766805978458</v>
      </c>
      <c r="AQ979">
        <f t="shared" si="414"/>
        <v>0.12568578454237994</v>
      </c>
      <c r="AR979">
        <v>20</v>
      </c>
      <c r="AS979">
        <f>AR979*'MRIP Selectivity'!$N$35</f>
        <v>0.12593188351740467</v>
      </c>
      <c r="AT979">
        <f>AR979*'MRIP Selectivity'!$O$35</f>
        <v>0.12568578454237994</v>
      </c>
      <c r="AU979">
        <f>AR979*'MRIP Selectivity'!$P$35</f>
        <v>1.8064342590837758E-2</v>
      </c>
      <c r="AV979">
        <v>4</v>
      </c>
      <c r="AW979">
        <f t="shared" si="415"/>
        <v>20</v>
      </c>
      <c r="AX979">
        <f t="shared" si="394"/>
        <v>0</v>
      </c>
      <c r="AY979">
        <f t="shared" si="395"/>
        <v>0</v>
      </c>
      <c r="AZ979">
        <f t="shared" si="396"/>
        <v>0</v>
      </c>
      <c r="BA979">
        <v>320.97912057999997</v>
      </c>
      <c r="BB979">
        <v>320.97912057999997</v>
      </c>
    </row>
    <row r="980" spans="1:54" x14ac:dyDescent="0.25">
      <c r="A980" t="s">
        <v>912</v>
      </c>
      <c r="B980" t="s">
        <v>3</v>
      </c>
      <c r="C980">
        <v>2014</v>
      </c>
      <c r="D980">
        <v>5</v>
      </c>
      <c r="E980">
        <v>10</v>
      </c>
      <c r="F980" t="s">
        <v>1872</v>
      </c>
      <c r="G980" t="s">
        <v>1769</v>
      </c>
      <c r="H980" t="s">
        <v>1811</v>
      </c>
      <c r="I980" t="s">
        <v>1812</v>
      </c>
      <c r="J980" t="s">
        <v>1813</v>
      </c>
      <c r="K980" t="str">
        <f t="shared" si="397"/>
        <v>Inshore</v>
      </c>
      <c r="L980">
        <v>0</v>
      </c>
      <c r="M980">
        <f t="shared" si="390"/>
        <v>0</v>
      </c>
      <c r="N980">
        <f t="shared" si="398"/>
        <v>0.12580883402989229</v>
      </c>
      <c r="O980">
        <f t="shared" si="399"/>
        <v>6.2842892271189971E-2</v>
      </c>
      <c r="P980">
        <v>0</v>
      </c>
      <c r="Q980">
        <f t="shared" si="400"/>
        <v>0</v>
      </c>
      <c r="R980">
        <v>0</v>
      </c>
      <c r="S980">
        <f t="shared" si="391"/>
        <v>0</v>
      </c>
      <c r="T980">
        <f t="shared" si="401"/>
        <v>0</v>
      </c>
      <c r="U980">
        <f t="shared" si="392"/>
        <v>0.10623462871098971</v>
      </c>
      <c r="V980">
        <f t="shared" si="402"/>
        <v>0.84441310922369939</v>
      </c>
      <c r="W980">
        <f t="shared" si="393"/>
        <v>5.9173093241604087E-2</v>
      </c>
      <c r="X980">
        <f t="shared" si="403"/>
        <v>0.94160359434525442</v>
      </c>
      <c r="Y980">
        <v>10</v>
      </c>
      <c r="Z980">
        <f>Y980*'MRIP Selectivity'!$N$35</f>
        <v>6.2965941758702335E-2</v>
      </c>
      <c r="AA980">
        <f>Y980*'MRIP Selectivity'!$O$35</f>
        <v>6.2842892271189971E-2</v>
      </c>
      <c r="AB980">
        <f>Y980*'MRIP Selectivity'!$P$35</f>
        <v>9.0321712954188789E-3</v>
      </c>
      <c r="AC980">
        <v>0.74741255597723821</v>
      </c>
      <c r="AD980">
        <v>0.94160359434525442</v>
      </c>
      <c r="AE980">
        <v>1.3432654004296583</v>
      </c>
      <c r="AF980">
        <f t="shared" si="404"/>
        <v>4.7061535469385629E-2</v>
      </c>
      <c r="AG980">
        <f t="shared" si="405"/>
        <v>5.9173093241604087E-2</v>
      </c>
      <c r="AH980">
        <f t="shared" si="406"/>
        <v>1.2132603191890105E-2</v>
      </c>
      <c r="AI980">
        <f t="shared" si="407"/>
        <v>0.13484100532531118</v>
      </c>
      <c r="AJ980">
        <f t="shared" si="408"/>
        <v>0.11836723190287982</v>
      </c>
      <c r="AK980">
        <f t="shared" si="409"/>
        <v>7.1875063566608846E-2</v>
      </c>
      <c r="AL980">
        <f t="shared" si="410"/>
        <v>7.1305696433494187E-2</v>
      </c>
      <c r="AM980">
        <f t="shared" si="411"/>
        <v>0.10623462871098971</v>
      </c>
      <c r="AN980">
        <f t="shared" si="412"/>
        <v>5.9173093241604087E-2</v>
      </c>
      <c r="AO980">
        <v>0</v>
      </c>
      <c r="AP980">
        <f t="shared" si="413"/>
        <v>0.12580883402989229</v>
      </c>
      <c r="AQ980">
        <f t="shared" si="414"/>
        <v>6.2842892271189971E-2</v>
      </c>
      <c r="AR980">
        <v>10</v>
      </c>
      <c r="AS980">
        <f>AR980*'MRIP Selectivity'!$N$35</f>
        <v>6.2965941758702335E-2</v>
      </c>
      <c r="AT980">
        <f>AR980*'MRIP Selectivity'!$O$35</f>
        <v>6.2842892271189971E-2</v>
      </c>
      <c r="AU980">
        <f>AR980*'MRIP Selectivity'!$P$35</f>
        <v>9.0321712954188789E-3</v>
      </c>
      <c r="AV980">
        <v>16</v>
      </c>
      <c r="AW980">
        <f t="shared" si="415"/>
        <v>80</v>
      </c>
      <c r="AX980">
        <f t="shared" si="394"/>
        <v>0</v>
      </c>
      <c r="AY980">
        <f t="shared" si="395"/>
        <v>0</v>
      </c>
      <c r="AZ980">
        <f t="shared" si="396"/>
        <v>0</v>
      </c>
      <c r="BA980">
        <v>320.97912057999997</v>
      </c>
      <c r="BB980">
        <v>320.97912057999997</v>
      </c>
    </row>
    <row r="981" spans="1:54" x14ac:dyDescent="0.25">
      <c r="A981" t="s">
        <v>913</v>
      </c>
      <c r="B981" t="s">
        <v>3</v>
      </c>
      <c r="C981">
        <v>2014</v>
      </c>
      <c r="D981">
        <v>5</v>
      </c>
      <c r="E981">
        <v>10</v>
      </c>
      <c r="F981" t="s">
        <v>1872</v>
      </c>
      <c r="G981" t="s">
        <v>1769</v>
      </c>
      <c r="H981" t="s">
        <v>1811</v>
      </c>
      <c r="I981" t="s">
        <v>1812</v>
      </c>
      <c r="J981" t="s">
        <v>1813</v>
      </c>
      <c r="K981" t="str">
        <f t="shared" si="397"/>
        <v>Inshore</v>
      </c>
      <c r="L981">
        <v>0</v>
      </c>
      <c r="M981">
        <f t="shared" si="390"/>
        <v>0</v>
      </c>
      <c r="N981">
        <f t="shared" si="398"/>
        <v>0.37742650208967687</v>
      </c>
      <c r="O981">
        <f t="shared" si="399"/>
        <v>0.18852867681356988</v>
      </c>
      <c r="P981">
        <v>0</v>
      </c>
      <c r="Q981">
        <f t="shared" si="400"/>
        <v>0</v>
      </c>
      <c r="R981">
        <v>0</v>
      </c>
      <c r="S981">
        <f t="shared" si="391"/>
        <v>0</v>
      </c>
      <c r="T981">
        <f t="shared" si="401"/>
        <v>0</v>
      </c>
      <c r="U981">
        <f t="shared" si="392"/>
        <v>0.31870388613296913</v>
      </c>
      <c r="V981">
        <f t="shared" si="402"/>
        <v>0.84441310922369939</v>
      </c>
      <c r="W981">
        <f t="shared" si="393"/>
        <v>0.17751927972481224</v>
      </c>
      <c r="X981">
        <f t="shared" si="403"/>
        <v>0.94160359434525442</v>
      </c>
      <c r="Y981">
        <v>30</v>
      </c>
      <c r="Z981">
        <f>Y981*'MRIP Selectivity'!$N$35</f>
        <v>0.18889782527610699</v>
      </c>
      <c r="AA981">
        <f>Y981*'MRIP Selectivity'!$O$35</f>
        <v>0.18852867681356988</v>
      </c>
      <c r="AB981">
        <f>Y981*'MRIP Selectivity'!$P$35</f>
        <v>2.709651388625664E-2</v>
      </c>
      <c r="AC981">
        <v>0.74741255597723821</v>
      </c>
      <c r="AD981">
        <v>0.94160359434525442</v>
      </c>
      <c r="AE981">
        <v>1.3432654004296583</v>
      </c>
      <c r="AF981">
        <f t="shared" si="404"/>
        <v>0.14118460640815689</v>
      </c>
      <c r="AG981">
        <f t="shared" si="405"/>
        <v>0.17751927972481224</v>
      </c>
      <c r="AH981">
        <f t="shared" si="406"/>
        <v>3.639780957567032E-2</v>
      </c>
      <c r="AI981">
        <f t="shared" si="407"/>
        <v>0.40452301597593354</v>
      </c>
      <c r="AJ981">
        <f t="shared" si="408"/>
        <v>0.35510169570863948</v>
      </c>
      <c r="AK981">
        <f t="shared" si="409"/>
        <v>0.21562519069982652</v>
      </c>
      <c r="AL981">
        <f t="shared" si="410"/>
        <v>0.21391708930048256</v>
      </c>
      <c r="AM981">
        <f t="shared" si="411"/>
        <v>0.31870388613296913</v>
      </c>
      <c r="AN981">
        <f t="shared" si="412"/>
        <v>0.17751927972481224</v>
      </c>
      <c r="AO981">
        <v>0</v>
      </c>
      <c r="AP981">
        <f t="shared" si="413"/>
        <v>0.37742650208967687</v>
      </c>
      <c r="AQ981">
        <f t="shared" si="414"/>
        <v>0.18852867681356988</v>
      </c>
      <c r="AR981">
        <v>30</v>
      </c>
      <c r="AS981">
        <f>AR981*'MRIP Selectivity'!$N$35</f>
        <v>0.18889782527610699</v>
      </c>
      <c r="AT981">
        <f>AR981*'MRIP Selectivity'!$O$35</f>
        <v>0.18852867681356988</v>
      </c>
      <c r="AU981">
        <f>AR981*'MRIP Selectivity'!$P$35</f>
        <v>2.709651388625664E-2</v>
      </c>
      <c r="AV981">
        <v>15</v>
      </c>
      <c r="AW981">
        <f t="shared" si="415"/>
        <v>75</v>
      </c>
      <c r="AX981">
        <f t="shared" si="394"/>
        <v>0</v>
      </c>
      <c r="AY981">
        <f t="shared" si="395"/>
        <v>0</v>
      </c>
      <c r="AZ981">
        <f t="shared" si="396"/>
        <v>0</v>
      </c>
      <c r="BA981">
        <v>484.43620162000002</v>
      </c>
      <c r="BB981">
        <v>484.43620162000002</v>
      </c>
    </row>
    <row r="982" spans="1:54" x14ac:dyDescent="0.25">
      <c r="A982" t="s">
        <v>914</v>
      </c>
      <c r="B982" t="s">
        <v>3</v>
      </c>
      <c r="C982">
        <v>2014</v>
      </c>
      <c r="D982">
        <v>6</v>
      </c>
      <c r="E982">
        <v>11</v>
      </c>
      <c r="F982" t="s">
        <v>1810</v>
      </c>
      <c r="G982" t="s">
        <v>1769</v>
      </c>
      <c r="H982" t="s">
        <v>1811</v>
      </c>
      <c r="I982" t="s">
        <v>1837</v>
      </c>
      <c r="J982" t="s">
        <v>1819</v>
      </c>
      <c r="K982" t="str">
        <f t="shared" si="397"/>
        <v>Offshore</v>
      </c>
      <c r="L982">
        <v>1.407174777</v>
      </c>
      <c r="M982">
        <f t="shared" si="390"/>
        <v>20.688803840555604</v>
      </c>
      <c r="N982">
        <f t="shared" si="398"/>
        <v>1.457498310611957</v>
      </c>
      <c r="O982">
        <f t="shared" si="399"/>
        <v>1.432311933908476</v>
      </c>
      <c r="P982">
        <v>18.415153380314962</v>
      </c>
      <c r="Q982">
        <f t="shared" si="400"/>
        <v>13.08661417281427</v>
      </c>
      <c r="R982">
        <v>1.4890988860769416</v>
      </c>
      <c r="S982">
        <f t="shared" si="391"/>
        <v>21.893282381677949</v>
      </c>
      <c r="T982">
        <f t="shared" si="401"/>
        <v>1.0582188583934102</v>
      </c>
      <c r="U982">
        <f t="shared" si="392"/>
        <v>1.5315927375613374</v>
      </c>
      <c r="V982">
        <f t="shared" si="402"/>
        <v>1.0508367154938729</v>
      </c>
      <c r="W982">
        <f t="shared" si="393"/>
        <v>1.5127681233735832</v>
      </c>
      <c r="X982">
        <f t="shared" si="403"/>
        <v>1.0561722537949951</v>
      </c>
      <c r="Y982">
        <v>4</v>
      </c>
      <c r="Z982">
        <f>Y982*'MRIP Selectivity'!$N$35</f>
        <v>2.5186376703480933E-2</v>
      </c>
      <c r="AA982">
        <f>Y982*'MRIP Selectivity'!$O$35</f>
        <v>2.5137156908475986E-2</v>
      </c>
      <c r="AB982">
        <f>Y982*'MRIP Selectivity'!$P$35</f>
        <v>3.6128685181675518E-3</v>
      </c>
      <c r="AC982">
        <v>0.74741255597723821</v>
      </c>
      <c r="AD982">
        <v>0.94160359434525442</v>
      </c>
      <c r="AE982">
        <v>1.3432654004296583</v>
      </c>
      <c r="AF982">
        <f t="shared" si="404"/>
        <v>1.8824614187754253E-2</v>
      </c>
      <c r="AG982">
        <f t="shared" si="405"/>
        <v>2.3669237296641631E-2</v>
      </c>
      <c r="AH982">
        <f t="shared" si="406"/>
        <v>4.8530412767560423E-3</v>
      </c>
      <c r="AI982">
        <f t="shared" si="407"/>
        <v>5.3936402130124468E-2</v>
      </c>
      <c r="AJ982">
        <f t="shared" si="408"/>
        <v>4.7346892761151928E-2</v>
      </c>
      <c r="AK982">
        <f t="shared" si="409"/>
        <v>2.8750025426643538E-2</v>
      </c>
      <c r="AL982">
        <f t="shared" si="410"/>
        <v>2.8522278573397675E-2</v>
      </c>
      <c r="AM982">
        <f t="shared" si="411"/>
        <v>1.5315927375613374</v>
      </c>
      <c r="AN982">
        <f t="shared" si="412"/>
        <v>1.5127681233735832</v>
      </c>
      <c r="AO982">
        <v>7</v>
      </c>
      <c r="AP982">
        <f t="shared" si="413"/>
        <v>7.050323533611957</v>
      </c>
      <c r="AQ982">
        <f t="shared" si="414"/>
        <v>7.0251371569084764</v>
      </c>
      <c r="AR982">
        <v>4</v>
      </c>
      <c r="AS982">
        <f>AR982*'MRIP Selectivity'!$N$35</f>
        <v>2.5186376703480933E-2</v>
      </c>
      <c r="AT982">
        <f>AR982*'MRIP Selectivity'!$O$35</f>
        <v>2.5137156908475986E-2</v>
      </c>
      <c r="AU982">
        <f>AR982*'MRIP Selectivity'!$P$35</f>
        <v>3.6128685181675518E-3</v>
      </c>
      <c r="AV982">
        <v>6</v>
      </c>
      <c r="AW982">
        <f t="shared" si="415"/>
        <v>30</v>
      </c>
      <c r="AX982">
        <f t="shared" si="394"/>
        <v>0</v>
      </c>
      <c r="AY982">
        <f t="shared" si="395"/>
        <v>0</v>
      </c>
      <c r="AZ982">
        <f t="shared" si="396"/>
        <v>0</v>
      </c>
      <c r="BA982">
        <v>14.702369726000001</v>
      </c>
      <c r="BB982">
        <v>14.702369726000001</v>
      </c>
    </row>
    <row r="983" spans="1:54" x14ac:dyDescent="0.25">
      <c r="A983" t="s">
        <v>915</v>
      </c>
      <c r="B983" t="s">
        <v>3</v>
      </c>
      <c r="C983">
        <v>2014</v>
      </c>
      <c r="D983">
        <v>6</v>
      </c>
      <c r="E983">
        <v>11</v>
      </c>
      <c r="F983" t="s">
        <v>1810</v>
      </c>
      <c r="G983" t="s">
        <v>1769</v>
      </c>
      <c r="H983" t="s">
        <v>1811</v>
      </c>
      <c r="I983" t="s">
        <v>1837</v>
      </c>
      <c r="J983" t="s">
        <v>1819</v>
      </c>
      <c r="K983" t="str">
        <f t="shared" si="397"/>
        <v>Offshore</v>
      </c>
      <c r="L983">
        <v>0.80409987250000003</v>
      </c>
      <c r="M983">
        <f t="shared" si="390"/>
        <v>5.9110868109818204</v>
      </c>
      <c r="N983">
        <f t="shared" si="398"/>
        <v>0.89216605632092461</v>
      </c>
      <c r="O983">
        <f t="shared" si="399"/>
        <v>0.84808989708983296</v>
      </c>
      <c r="P983">
        <v>9.8929610303149591</v>
      </c>
      <c r="Q983">
        <f t="shared" si="400"/>
        <v>12.303149606972433</v>
      </c>
      <c r="R983">
        <v>0.7090947076556865</v>
      </c>
      <c r="S983">
        <f t="shared" si="391"/>
        <v>5.2126862812809831</v>
      </c>
      <c r="T983">
        <f t="shared" si="401"/>
        <v>0.8818490487395102</v>
      </c>
      <c r="U983">
        <f t="shared" si="392"/>
        <v>0.78345894775337932</v>
      </c>
      <c r="V983">
        <f t="shared" si="402"/>
        <v>0.87815372732759311</v>
      </c>
      <c r="W983">
        <f t="shared" si="393"/>
        <v>0.75051587292480937</v>
      </c>
      <c r="X983">
        <f t="shared" si="403"/>
        <v>0.88494848895165157</v>
      </c>
      <c r="Y983">
        <v>7</v>
      </c>
      <c r="Z983">
        <f>Y983*'MRIP Selectivity'!$N$35</f>
        <v>4.4076159231091636E-2</v>
      </c>
      <c r="AA983">
        <f>Y983*'MRIP Selectivity'!$O$35</f>
        <v>4.3990024589832977E-2</v>
      </c>
      <c r="AB983">
        <f>Y983*'MRIP Selectivity'!$P$35</f>
        <v>6.3225199067932156E-3</v>
      </c>
      <c r="AC983">
        <v>0.74741255597723821</v>
      </c>
      <c r="AD983">
        <v>0.94160359434525442</v>
      </c>
      <c r="AE983">
        <v>1.3432654004296583</v>
      </c>
      <c r="AF983">
        <f t="shared" si="404"/>
        <v>3.2943074828569945E-2</v>
      </c>
      <c r="AG983">
        <f t="shared" si="405"/>
        <v>4.1421165269122859E-2</v>
      </c>
      <c r="AH983">
        <f t="shared" si="406"/>
        <v>8.4928222343230737E-3</v>
      </c>
      <c r="AI983">
        <f t="shared" si="407"/>
        <v>9.4388703727717821E-2</v>
      </c>
      <c r="AJ983">
        <f t="shared" si="408"/>
        <v>8.2857062332015868E-2</v>
      </c>
      <c r="AK983">
        <f t="shared" si="409"/>
        <v>5.0312544496626192E-2</v>
      </c>
      <c r="AL983">
        <f t="shared" si="410"/>
        <v>4.9913987503445931E-2</v>
      </c>
      <c r="AM983">
        <f t="shared" si="411"/>
        <v>0.78345894775337932</v>
      </c>
      <c r="AN983">
        <f t="shared" si="412"/>
        <v>0.75051587292480937</v>
      </c>
      <c r="AO983">
        <v>2</v>
      </c>
      <c r="AP983">
        <f t="shared" si="413"/>
        <v>2.0880661838209242</v>
      </c>
      <c r="AQ983">
        <f t="shared" si="414"/>
        <v>2.0439900245898328</v>
      </c>
      <c r="AR983">
        <v>7</v>
      </c>
      <c r="AS983">
        <f>AR983*'MRIP Selectivity'!$N$35</f>
        <v>4.4076159231091636E-2</v>
      </c>
      <c r="AT983">
        <f>AR983*'MRIP Selectivity'!$O$35</f>
        <v>4.3990024589832977E-2</v>
      </c>
      <c r="AU983">
        <f>AR983*'MRIP Selectivity'!$P$35</f>
        <v>6.3225199067932156E-3</v>
      </c>
      <c r="AV983">
        <v>12</v>
      </c>
      <c r="AW983">
        <f t="shared" si="415"/>
        <v>60</v>
      </c>
      <c r="AX983">
        <f t="shared" si="394"/>
        <v>0</v>
      </c>
      <c r="AY983">
        <f t="shared" si="395"/>
        <v>0</v>
      </c>
      <c r="AZ983">
        <f t="shared" si="396"/>
        <v>0</v>
      </c>
      <c r="BA983">
        <v>7.3511848629000003</v>
      </c>
      <c r="BB983">
        <v>7.3511848629000003</v>
      </c>
    </row>
    <row r="984" spans="1:54" x14ac:dyDescent="0.25">
      <c r="A984" t="s">
        <v>916</v>
      </c>
      <c r="B984" t="s">
        <v>3</v>
      </c>
      <c r="C984">
        <v>2014</v>
      </c>
      <c r="D984">
        <v>6</v>
      </c>
      <c r="E984">
        <v>11</v>
      </c>
      <c r="F984" t="s">
        <v>1823</v>
      </c>
      <c r="G984" t="s">
        <v>1769</v>
      </c>
      <c r="H984" t="s">
        <v>1840</v>
      </c>
      <c r="I984" t="s">
        <v>1812</v>
      </c>
      <c r="J984" t="s">
        <v>1813</v>
      </c>
      <c r="K984" t="str">
        <f t="shared" si="397"/>
        <v>Inshore</v>
      </c>
      <c r="L984">
        <v>0</v>
      </c>
      <c r="M984">
        <f t="shared" si="390"/>
        <v>0</v>
      </c>
      <c r="N984">
        <f t="shared" si="398"/>
        <v>1.258088340298923E-2</v>
      </c>
      <c r="O984">
        <f t="shared" si="399"/>
        <v>6.2842892271189965E-3</v>
      </c>
      <c r="P984">
        <v>0</v>
      </c>
      <c r="Q984">
        <f t="shared" si="400"/>
        <v>0</v>
      </c>
      <c r="R984">
        <v>0</v>
      </c>
      <c r="S984">
        <f t="shared" si="391"/>
        <v>0</v>
      </c>
      <c r="T984">
        <f t="shared" si="401"/>
        <v>0</v>
      </c>
      <c r="U984">
        <f t="shared" si="392"/>
        <v>1.0623462871098971E-2</v>
      </c>
      <c r="V984">
        <f t="shared" si="402"/>
        <v>0.84441310922369939</v>
      </c>
      <c r="W984">
        <f t="shared" si="393"/>
        <v>5.9173093241604077E-3</v>
      </c>
      <c r="X984">
        <f t="shared" si="403"/>
        <v>0.94160359434525431</v>
      </c>
      <c r="Y984">
        <v>1</v>
      </c>
      <c r="Z984">
        <f>Y984*'MRIP Selectivity'!$N$35</f>
        <v>6.2965941758702333E-3</v>
      </c>
      <c r="AA984">
        <f>Y984*'MRIP Selectivity'!$O$35</f>
        <v>6.2842892271189965E-3</v>
      </c>
      <c r="AB984">
        <f>Y984*'MRIP Selectivity'!$P$35</f>
        <v>9.0321712954188795E-4</v>
      </c>
      <c r="AC984">
        <v>0.74741255597723821</v>
      </c>
      <c r="AD984">
        <v>0.94160359434525442</v>
      </c>
      <c r="AE984">
        <v>1.3432654004296583</v>
      </c>
      <c r="AF984">
        <f t="shared" si="404"/>
        <v>4.7061535469385633E-3</v>
      </c>
      <c r="AG984">
        <f t="shared" si="405"/>
        <v>5.9173093241604077E-3</v>
      </c>
      <c r="AH984">
        <f t="shared" si="406"/>
        <v>1.2132603191890106E-3</v>
      </c>
      <c r="AI984">
        <f t="shared" si="407"/>
        <v>1.3484100532531117E-2</v>
      </c>
      <c r="AJ984">
        <f t="shared" si="408"/>
        <v>1.1836723190287982E-2</v>
      </c>
      <c r="AK984">
        <f t="shared" si="409"/>
        <v>7.1875063566608846E-3</v>
      </c>
      <c r="AL984">
        <f t="shared" si="410"/>
        <v>7.1305696433494187E-3</v>
      </c>
      <c r="AM984">
        <f t="shared" si="411"/>
        <v>1.0623462871098971E-2</v>
      </c>
      <c r="AN984">
        <f t="shared" si="412"/>
        <v>5.9173093241604077E-3</v>
      </c>
      <c r="AO984">
        <v>0</v>
      </c>
      <c r="AP984">
        <f t="shared" si="413"/>
        <v>1.258088340298923E-2</v>
      </c>
      <c r="AQ984">
        <f t="shared" si="414"/>
        <v>6.2842892271189965E-3</v>
      </c>
      <c r="AR984">
        <v>1</v>
      </c>
      <c r="AS984">
        <f>AR984*'MRIP Selectivity'!$N$35</f>
        <v>6.2965941758702333E-3</v>
      </c>
      <c r="AT984">
        <f>AR984*'MRIP Selectivity'!$O$35</f>
        <v>6.2842892271189965E-3</v>
      </c>
      <c r="AU984">
        <f>AR984*'MRIP Selectivity'!$P$35</f>
        <v>9.0321712954188795E-4</v>
      </c>
      <c r="AV984">
        <v>2</v>
      </c>
      <c r="AW984">
        <f t="shared" si="415"/>
        <v>10</v>
      </c>
      <c r="AX984">
        <f t="shared" si="394"/>
        <v>0</v>
      </c>
      <c r="AY984">
        <f t="shared" si="395"/>
        <v>0</v>
      </c>
      <c r="AZ984">
        <f t="shared" si="396"/>
        <v>0</v>
      </c>
      <c r="BA984">
        <v>133.17356100999999</v>
      </c>
      <c r="BB984">
        <v>133.17356100999999</v>
      </c>
    </row>
    <row r="985" spans="1:54" x14ac:dyDescent="0.25">
      <c r="A985" t="s">
        <v>1921</v>
      </c>
      <c r="B985" t="s">
        <v>3</v>
      </c>
      <c r="C985">
        <v>2014</v>
      </c>
      <c r="D985">
        <v>6</v>
      </c>
      <c r="E985">
        <v>11</v>
      </c>
      <c r="F985" t="s">
        <v>1823</v>
      </c>
      <c r="G985" t="s">
        <v>1769</v>
      </c>
      <c r="H985" t="s">
        <v>1840</v>
      </c>
      <c r="I985" t="s">
        <v>1812</v>
      </c>
      <c r="J985" t="s">
        <v>1767</v>
      </c>
      <c r="K985" t="str">
        <f t="shared" si="397"/>
        <v>Inshore</v>
      </c>
      <c r="L985">
        <v>0</v>
      </c>
      <c r="M985">
        <f t="shared" si="390"/>
        <v>0</v>
      </c>
      <c r="N985">
        <f t="shared" si="398"/>
        <v>2.516176680597846E-2</v>
      </c>
      <c r="O985">
        <f t="shared" si="399"/>
        <v>1.2568578454237993E-2</v>
      </c>
      <c r="P985">
        <v>0</v>
      </c>
      <c r="Q985">
        <f t="shared" si="400"/>
        <v>0</v>
      </c>
      <c r="R985">
        <v>0</v>
      </c>
      <c r="S985">
        <f t="shared" si="391"/>
        <v>0</v>
      </c>
      <c r="T985">
        <f t="shared" si="401"/>
        <v>0</v>
      </c>
      <c r="U985">
        <f t="shared" si="392"/>
        <v>2.1246925742197942E-2</v>
      </c>
      <c r="V985">
        <f t="shared" si="402"/>
        <v>0.84441310922369939</v>
      </c>
      <c r="W985">
        <f t="shared" si="393"/>
        <v>1.1834618648320815E-2</v>
      </c>
      <c r="X985">
        <f t="shared" si="403"/>
        <v>0.94160359434525431</v>
      </c>
      <c r="Y985">
        <v>2</v>
      </c>
      <c r="Z985">
        <f>Y985*'MRIP Selectivity'!$N$35</f>
        <v>1.2593188351740467E-2</v>
      </c>
      <c r="AA985">
        <f>Y985*'MRIP Selectivity'!$O$35</f>
        <v>1.2568578454237993E-2</v>
      </c>
      <c r="AB985">
        <f>Y985*'MRIP Selectivity'!$P$35</f>
        <v>1.8064342590837759E-3</v>
      </c>
      <c r="AC985">
        <v>0.74741255597723821</v>
      </c>
      <c r="AD985">
        <v>0.94160359434525442</v>
      </c>
      <c r="AE985">
        <v>1.3432654004296583</v>
      </c>
      <c r="AF985">
        <f t="shared" si="404"/>
        <v>9.4123070938771265E-3</v>
      </c>
      <c r="AG985">
        <f t="shared" si="405"/>
        <v>1.1834618648320815E-2</v>
      </c>
      <c r="AH985">
        <f t="shared" si="406"/>
        <v>2.4265206383780212E-3</v>
      </c>
      <c r="AI985">
        <f t="shared" si="407"/>
        <v>2.6968201065062234E-2</v>
      </c>
      <c r="AJ985">
        <f t="shared" si="408"/>
        <v>2.3673446380575964E-2</v>
      </c>
      <c r="AK985">
        <f t="shared" si="409"/>
        <v>1.4375012713321769E-2</v>
      </c>
      <c r="AL985">
        <f t="shared" si="410"/>
        <v>1.4261139286698837E-2</v>
      </c>
      <c r="AM985">
        <f t="shared" si="411"/>
        <v>2.1246925742197942E-2</v>
      </c>
      <c r="AN985">
        <f t="shared" si="412"/>
        <v>1.1834618648320815E-2</v>
      </c>
      <c r="AO985">
        <v>0</v>
      </c>
      <c r="AP985">
        <f t="shared" si="413"/>
        <v>2.516176680597846E-2</v>
      </c>
      <c r="AQ985">
        <f t="shared" si="414"/>
        <v>1.2568578454237993E-2</v>
      </c>
      <c r="AR985">
        <v>2</v>
      </c>
      <c r="AS985">
        <f>AR985*'MRIP Selectivity'!$N$35</f>
        <v>1.2593188351740467E-2</v>
      </c>
      <c r="AT985">
        <f>AR985*'MRIP Selectivity'!$O$35</f>
        <v>1.2568578454237993E-2</v>
      </c>
      <c r="AU985">
        <f>AR985*'MRIP Selectivity'!$P$35</f>
        <v>1.8064342590837759E-3</v>
      </c>
      <c r="AV985">
        <v>5</v>
      </c>
      <c r="AW985">
        <f t="shared" si="415"/>
        <v>25</v>
      </c>
      <c r="AX985">
        <f t="shared" si="394"/>
        <v>0</v>
      </c>
      <c r="AY985">
        <f t="shared" si="395"/>
        <v>0</v>
      </c>
      <c r="AZ985">
        <f t="shared" si="396"/>
        <v>0</v>
      </c>
      <c r="BA985">
        <v>133.17356100999999</v>
      </c>
      <c r="BB985">
        <v>133.17356100999999</v>
      </c>
    </row>
    <row r="986" spans="1:54" x14ac:dyDescent="0.25">
      <c r="A986" t="s">
        <v>917</v>
      </c>
      <c r="B986" t="s">
        <v>3</v>
      </c>
      <c r="C986">
        <v>2014</v>
      </c>
      <c r="D986">
        <v>6</v>
      </c>
      <c r="E986">
        <v>11</v>
      </c>
      <c r="F986" t="s">
        <v>1823</v>
      </c>
      <c r="G986" t="s">
        <v>1769</v>
      </c>
      <c r="H986" t="s">
        <v>1840</v>
      </c>
      <c r="I986" t="s">
        <v>1812</v>
      </c>
      <c r="J986" t="s">
        <v>1813</v>
      </c>
      <c r="K986" t="str">
        <f t="shared" si="397"/>
        <v>Inshore</v>
      </c>
      <c r="L986">
        <v>0</v>
      </c>
      <c r="M986">
        <f t="shared" si="390"/>
        <v>0</v>
      </c>
      <c r="N986">
        <f t="shared" si="398"/>
        <v>8.8066183820924612E-2</v>
      </c>
      <c r="O986">
        <f t="shared" si="399"/>
        <v>4.3990024589832977E-2</v>
      </c>
      <c r="P986">
        <v>0</v>
      </c>
      <c r="Q986">
        <f t="shared" si="400"/>
        <v>0</v>
      </c>
      <c r="R986">
        <v>0</v>
      </c>
      <c r="S986">
        <f t="shared" si="391"/>
        <v>0</v>
      </c>
      <c r="T986">
        <f t="shared" si="401"/>
        <v>0</v>
      </c>
      <c r="U986">
        <f t="shared" si="392"/>
        <v>7.4364240097692796E-2</v>
      </c>
      <c r="V986">
        <f t="shared" si="402"/>
        <v>0.84441310922369928</v>
      </c>
      <c r="W986">
        <f t="shared" si="393"/>
        <v>4.1421165269122859E-2</v>
      </c>
      <c r="X986">
        <f t="shared" si="403"/>
        <v>0.94160359434525442</v>
      </c>
      <c r="Y986">
        <v>7</v>
      </c>
      <c r="Z986">
        <f>Y986*'MRIP Selectivity'!$N$35</f>
        <v>4.4076159231091636E-2</v>
      </c>
      <c r="AA986">
        <f>Y986*'MRIP Selectivity'!$O$35</f>
        <v>4.3990024589832977E-2</v>
      </c>
      <c r="AB986">
        <f>Y986*'MRIP Selectivity'!$P$35</f>
        <v>6.3225199067932156E-3</v>
      </c>
      <c r="AC986">
        <v>0.74741255597723821</v>
      </c>
      <c r="AD986">
        <v>0.94160359434525442</v>
      </c>
      <c r="AE986">
        <v>1.3432654004296583</v>
      </c>
      <c r="AF986">
        <f t="shared" si="404"/>
        <v>3.2943074828569945E-2</v>
      </c>
      <c r="AG986">
        <f t="shared" si="405"/>
        <v>4.1421165269122859E-2</v>
      </c>
      <c r="AH986">
        <f t="shared" si="406"/>
        <v>8.4928222343230737E-3</v>
      </c>
      <c r="AI986">
        <f t="shared" si="407"/>
        <v>9.4388703727717821E-2</v>
      </c>
      <c r="AJ986">
        <f t="shared" si="408"/>
        <v>8.2857062332015868E-2</v>
      </c>
      <c r="AK986">
        <f t="shared" si="409"/>
        <v>5.0312544496626192E-2</v>
      </c>
      <c r="AL986">
        <f t="shared" si="410"/>
        <v>4.9913987503445931E-2</v>
      </c>
      <c r="AM986">
        <f t="shared" si="411"/>
        <v>7.4364240097692796E-2</v>
      </c>
      <c r="AN986">
        <f t="shared" si="412"/>
        <v>4.1421165269122859E-2</v>
      </c>
      <c r="AO986">
        <v>0</v>
      </c>
      <c r="AP986">
        <f t="shared" si="413"/>
        <v>8.8066183820924612E-2</v>
      </c>
      <c r="AQ986">
        <f t="shared" si="414"/>
        <v>4.3990024589832977E-2</v>
      </c>
      <c r="AR986">
        <v>7</v>
      </c>
      <c r="AS986">
        <f>AR986*'MRIP Selectivity'!$N$35</f>
        <v>4.4076159231091636E-2</v>
      </c>
      <c r="AT986">
        <f>AR986*'MRIP Selectivity'!$O$35</f>
        <v>4.3990024589832977E-2</v>
      </c>
      <c r="AU986">
        <f>AR986*'MRIP Selectivity'!$P$35</f>
        <v>6.3225199067932156E-3</v>
      </c>
      <c r="AV986">
        <v>4</v>
      </c>
      <c r="AW986">
        <f t="shared" si="415"/>
        <v>20</v>
      </c>
      <c r="AX986">
        <f t="shared" si="394"/>
        <v>0</v>
      </c>
      <c r="AY986">
        <f t="shared" si="395"/>
        <v>0</v>
      </c>
      <c r="AZ986">
        <f t="shared" si="396"/>
        <v>0</v>
      </c>
      <c r="BA986">
        <v>133.17356100999999</v>
      </c>
      <c r="BB986">
        <v>133.17356100999999</v>
      </c>
    </row>
    <row r="987" spans="1:54" x14ac:dyDescent="0.25">
      <c r="A987" t="s">
        <v>918</v>
      </c>
      <c r="B987" t="s">
        <v>3</v>
      </c>
      <c r="C987">
        <v>2014</v>
      </c>
      <c r="D987">
        <v>6</v>
      </c>
      <c r="E987">
        <v>11</v>
      </c>
      <c r="F987" t="s">
        <v>1848</v>
      </c>
      <c r="G987" t="s">
        <v>1769</v>
      </c>
      <c r="H987" t="s">
        <v>1811</v>
      </c>
      <c r="I987" t="s">
        <v>1812</v>
      </c>
      <c r="J987" t="s">
        <v>1813</v>
      </c>
      <c r="K987" t="str">
        <f t="shared" si="397"/>
        <v>Inshore</v>
      </c>
      <c r="L987">
        <v>0</v>
      </c>
      <c r="M987">
        <f t="shared" si="390"/>
        <v>0</v>
      </c>
      <c r="N987">
        <f t="shared" si="398"/>
        <v>1.258088340298923E-2</v>
      </c>
      <c r="O987">
        <f t="shared" si="399"/>
        <v>6.2842892271189965E-3</v>
      </c>
      <c r="P987">
        <v>0</v>
      </c>
      <c r="Q987">
        <f t="shared" si="400"/>
        <v>0</v>
      </c>
      <c r="R987">
        <v>0</v>
      </c>
      <c r="S987">
        <f t="shared" si="391"/>
        <v>0</v>
      </c>
      <c r="T987">
        <f t="shared" si="401"/>
        <v>0</v>
      </c>
      <c r="U987">
        <f t="shared" si="392"/>
        <v>1.0623462871098971E-2</v>
      </c>
      <c r="V987">
        <f t="shared" si="402"/>
        <v>0.84441310922369939</v>
      </c>
      <c r="W987">
        <f t="shared" si="393"/>
        <v>5.9173093241604077E-3</v>
      </c>
      <c r="X987">
        <f t="shared" si="403"/>
        <v>0.94160359434525431</v>
      </c>
      <c r="Y987">
        <v>1</v>
      </c>
      <c r="Z987">
        <f>Y987*'MRIP Selectivity'!$N$35</f>
        <v>6.2965941758702333E-3</v>
      </c>
      <c r="AA987">
        <f>Y987*'MRIP Selectivity'!$O$35</f>
        <v>6.2842892271189965E-3</v>
      </c>
      <c r="AB987">
        <f>Y987*'MRIP Selectivity'!$P$35</f>
        <v>9.0321712954188795E-4</v>
      </c>
      <c r="AC987">
        <v>0.74741255597723821</v>
      </c>
      <c r="AD987">
        <v>0.94160359434525442</v>
      </c>
      <c r="AE987">
        <v>1.3432654004296583</v>
      </c>
      <c r="AF987">
        <f t="shared" si="404"/>
        <v>4.7061535469385633E-3</v>
      </c>
      <c r="AG987">
        <f t="shared" si="405"/>
        <v>5.9173093241604077E-3</v>
      </c>
      <c r="AH987">
        <f t="shared" si="406"/>
        <v>1.2132603191890106E-3</v>
      </c>
      <c r="AI987">
        <f t="shared" si="407"/>
        <v>1.3484100532531117E-2</v>
      </c>
      <c r="AJ987">
        <f t="shared" si="408"/>
        <v>1.1836723190287982E-2</v>
      </c>
      <c r="AK987">
        <f t="shared" si="409"/>
        <v>7.1875063566608846E-3</v>
      </c>
      <c r="AL987">
        <f t="shared" si="410"/>
        <v>7.1305696433494187E-3</v>
      </c>
      <c r="AM987">
        <f t="shared" si="411"/>
        <v>1.0623462871098971E-2</v>
      </c>
      <c r="AN987">
        <f t="shared" si="412"/>
        <v>5.9173093241604077E-3</v>
      </c>
      <c r="AO987">
        <v>0</v>
      </c>
      <c r="AP987">
        <f t="shared" si="413"/>
        <v>1.258088340298923E-2</v>
      </c>
      <c r="AQ987">
        <f t="shared" si="414"/>
        <v>6.2842892271189965E-3</v>
      </c>
      <c r="AR987">
        <v>1</v>
      </c>
      <c r="AS987">
        <f>AR987*'MRIP Selectivity'!$N$35</f>
        <v>6.2965941758702333E-3</v>
      </c>
      <c r="AT987">
        <f>AR987*'MRIP Selectivity'!$O$35</f>
        <v>6.2842892271189965E-3</v>
      </c>
      <c r="AU987">
        <f>AR987*'MRIP Selectivity'!$P$35</f>
        <v>9.0321712954188795E-4</v>
      </c>
      <c r="AV987">
        <v>2</v>
      </c>
      <c r="AW987">
        <f t="shared" si="415"/>
        <v>10</v>
      </c>
      <c r="AX987">
        <f t="shared" si="394"/>
        <v>0</v>
      </c>
      <c r="AY987">
        <f t="shared" si="395"/>
        <v>0</v>
      </c>
      <c r="AZ987">
        <f t="shared" si="396"/>
        <v>0</v>
      </c>
      <c r="BA987">
        <v>1159.5542751999999</v>
      </c>
      <c r="BB987">
        <v>1159.5542751999999</v>
      </c>
    </row>
    <row r="988" spans="1:54" x14ac:dyDescent="0.25">
      <c r="A988" t="s">
        <v>1922</v>
      </c>
      <c r="B988" t="s">
        <v>3</v>
      </c>
      <c r="C988">
        <v>2014</v>
      </c>
      <c r="D988">
        <v>6</v>
      </c>
      <c r="E988">
        <v>11</v>
      </c>
      <c r="F988" t="s">
        <v>1843</v>
      </c>
      <c r="G988" t="s">
        <v>1769</v>
      </c>
      <c r="H988" t="s">
        <v>1811</v>
      </c>
      <c r="I988" t="s">
        <v>1812</v>
      </c>
      <c r="J988" t="s">
        <v>1813</v>
      </c>
      <c r="K988" t="str">
        <f t="shared" si="397"/>
        <v>Inshore</v>
      </c>
      <c r="L988">
        <v>0</v>
      </c>
      <c r="M988">
        <f t="shared" si="390"/>
        <v>0</v>
      </c>
      <c r="N988">
        <f t="shared" si="398"/>
        <v>3.7742650208967693E-2</v>
      </c>
      <c r="O988">
        <f t="shared" si="399"/>
        <v>1.8852867681356991E-2</v>
      </c>
      <c r="P988">
        <v>0</v>
      </c>
      <c r="Q988">
        <f t="shared" si="400"/>
        <v>0</v>
      </c>
      <c r="R988">
        <v>0</v>
      </c>
      <c r="S988">
        <f t="shared" si="391"/>
        <v>0</v>
      </c>
      <c r="T988">
        <f t="shared" si="401"/>
        <v>0</v>
      </c>
      <c r="U988">
        <f t="shared" si="392"/>
        <v>3.1870388613296913E-2</v>
      </c>
      <c r="V988">
        <f t="shared" si="402"/>
        <v>0.84441310922369928</v>
      </c>
      <c r="W988">
        <f t="shared" si="393"/>
        <v>1.7751927972481225E-2</v>
      </c>
      <c r="X988">
        <f t="shared" si="403"/>
        <v>0.94160359434525442</v>
      </c>
      <c r="Y988">
        <v>3</v>
      </c>
      <c r="Z988">
        <f>Y988*'MRIP Selectivity'!$N$35</f>
        <v>1.8889782527610699E-2</v>
      </c>
      <c r="AA988">
        <f>Y988*'MRIP Selectivity'!$O$35</f>
        <v>1.8852867681356991E-2</v>
      </c>
      <c r="AB988">
        <f>Y988*'MRIP Selectivity'!$P$35</f>
        <v>2.7096513886256638E-3</v>
      </c>
      <c r="AC988">
        <v>0.74741255597723821</v>
      </c>
      <c r="AD988">
        <v>0.94160359434525442</v>
      </c>
      <c r="AE988">
        <v>1.3432654004296583</v>
      </c>
      <c r="AF988">
        <f t="shared" si="404"/>
        <v>1.4118460640815688E-2</v>
      </c>
      <c r="AG988">
        <f t="shared" si="405"/>
        <v>1.7751927972481225E-2</v>
      </c>
      <c r="AH988">
        <f t="shared" si="406"/>
        <v>3.6397809575670318E-3</v>
      </c>
      <c r="AI988">
        <f t="shared" si="407"/>
        <v>4.045230159759336E-2</v>
      </c>
      <c r="AJ988">
        <f t="shared" si="408"/>
        <v>3.5510169570863948E-2</v>
      </c>
      <c r="AK988">
        <f t="shared" si="409"/>
        <v>2.1562519069982654E-2</v>
      </c>
      <c r="AL988">
        <f t="shared" si="410"/>
        <v>2.1391708930048256E-2</v>
      </c>
      <c r="AM988">
        <f t="shared" si="411"/>
        <v>3.1870388613296913E-2</v>
      </c>
      <c r="AN988">
        <f t="shared" si="412"/>
        <v>1.7751927972481225E-2</v>
      </c>
      <c r="AO988">
        <v>0</v>
      </c>
      <c r="AP988">
        <f t="shared" si="413"/>
        <v>3.7742650208967693E-2</v>
      </c>
      <c r="AQ988">
        <f t="shared" si="414"/>
        <v>1.8852867681356991E-2</v>
      </c>
      <c r="AR988">
        <v>3</v>
      </c>
      <c r="AS988">
        <f>AR988*'MRIP Selectivity'!$N$35</f>
        <v>1.8889782527610699E-2</v>
      </c>
      <c r="AT988">
        <f>AR988*'MRIP Selectivity'!$O$35</f>
        <v>1.8852867681356991E-2</v>
      </c>
      <c r="AU988">
        <f>AR988*'MRIP Selectivity'!$P$35</f>
        <v>2.7096513886256638E-3</v>
      </c>
      <c r="AV988">
        <v>3</v>
      </c>
      <c r="AW988">
        <f t="shared" si="415"/>
        <v>15</v>
      </c>
      <c r="AX988">
        <f t="shared" si="394"/>
        <v>0</v>
      </c>
      <c r="AY988">
        <f t="shared" si="395"/>
        <v>0</v>
      </c>
      <c r="AZ988">
        <f t="shared" si="396"/>
        <v>0</v>
      </c>
      <c r="BA988">
        <v>127.12447748</v>
      </c>
      <c r="BB988">
        <v>127.12447748</v>
      </c>
    </row>
    <row r="989" spans="1:54" x14ac:dyDescent="0.25">
      <c r="A989" t="s">
        <v>919</v>
      </c>
      <c r="B989" t="s">
        <v>3</v>
      </c>
      <c r="C989">
        <v>2014</v>
      </c>
      <c r="D989">
        <v>6</v>
      </c>
      <c r="E989">
        <v>12</v>
      </c>
      <c r="F989" t="s">
        <v>1859</v>
      </c>
      <c r="G989" t="s">
        <v>1769</v>
      </c>
      <c r="H989" t="s">
        <v>1811</v>
      </c>
      <c r="I989" t="s">
        <v>1812</v>
      </c>
      <c r="J989" t="s">
        <v>1813</v>
      </c>
      <c r="K989" t="str">
        <f t="shared" si="397"/>
        <v>Inshore</v>
      </c>
      <c r="L989">
        <v>0</v>
      </c>
      <c r="M989">
        <f t="shared" si="390"/>
        <v>0</v>
      </c>
      <c r="N989">
        <f t="shared" si="398"/>
        <v>0.12580883402989229</v>
      </c>
      <c r="O989">
        <f t="shared" si="399"/>
        <v>6.2842892271189971E-2</v>
      </c>
      <c r="P989">
        <v>0</v>
      </c>
      <c r="Q989">
        <f t="shared" si="400"/>
        <v>0</v>
      </c>
      <c r="R989">
        <v>0</v>
      </c>
      <c r="S989">
        <f t="shared" si="391"/>
        <v>0</v>
      </c>
      <c r="T989">
        <f t="shared" si="401"/>
        <v>0</v>
      </c>
      <c r="U989">
        <f t="shared" si="392"/>
        <v>0.10623462871098971</v>
      </c>
      <c r="V989">
        <f t="shared" si="402"/>
        <v>0.84441310922369939</v>
      </c>
      <c r="W989">
        <f t="shared" si="393"/>
        <v>5.9173093241604087E-2</v>
      </c>
      <c r="X989">
        <f t="shared" si="403"/>
        <v>0.94160359434525442</v>
      </c>
      <c r="Y989">
        <v>10</v>
      </c>
      <c r="Z989">
        <f>Y989*'MRIP Selectivity'!$N$35</f>
        <v>6.2965941758702335E-2</v>
      </c>
      <c r="AA989">
        <f>Y989*'MRIP Selectivity'!$O$35</f>
        <v>6.2842892271189971E-2</v>
      </c>
      <c r="AB989">
        <f>Y989*'MRIP Selectivity'!$P$35</f>
        <v>9.0321712954188789E-3</v>
      </c>
      <c r="AC989">
        <v>0.74741255597723821</v>
      </c>
      <c r="AD989">
        <v>0.94160359434525442</v>
      </c>
      <c r="AE989">
        <v>1.3432654004296583</v>
      </c>
      <c r="AF989">
        <f t="shared" si="404"/>
        <v>4.7061535469385629E-2</v>
      </c>
      <c r="AG989">
        <f t="shared" si="405"/>
        <v>5.9173093241604087E-2</v>
      </c>
      <c r="AH989">
        <f t="shared" si="406"/>
        <v>1.2132603191890105E-2</v>
      </c>
      <c r="AI989">
        <f t="shared" si="407"/>
        <v>0.13484100532531118</v>
      </c>
      <c r="AJ989">
        <f t="shared" si="408"/>
        <v>0.11836723190287982</v>
      </c>
      <c r="AK989">
        <f t="shared" si="409"/>
        <v>7.1875063566608846E-2</v>
      </c>
      <c r="AL989">
        <f t="shared" si="410"/>
        <v>7.1305696433494187E-2</v>
      </c>
      <c r="AM989">
        <f t="shared" si="411"/>
        <v>0.10623462871098971</v>
      </c>
      <c r="AN989">
        <f t="shared" si="412"/>
        <v>5.9173093241604087E-2</v>
      </c>
      <c r="AO989">
        <v>0</v>
      </c>
      <c r="AP989">
        <f t="shared" si="413"/>
        <v>0.12580883402989229</v>
      </c>
      <c r="AQ989">
        <f t="shared" si="414"/>
        <v>6.2842892271189971E-2</v>
      </c>
      <c r="AR989">
        <v>10</v>
      </c>
      <c r="AS989">
        <f>AR989*'MRIP Selectivity'!$N$35</f>
        <v>6.2965941758702335E-2</v>
      </c>
      <c r="AT989">
        <f>AR989*'MRIP Selectivity'!$O$35</f>
        <v>6.2842892271189971E-2</v>
      </c>
      <c r="AU989">
        <f>AR989*'MRIP Selectivity'!$P$35</f>
        <v>9.0321712954188789E-3</v>
      </c>
      <c r="AV989">
        <v>4</v>
      </c>
      <c r="AW989">
        <f t="shared" si="415"/>
        <v>20</v>
      </c>
      <c r="AX989">
        <f t="shared" si="394"/>
        <v>0</v>
      </c>
      <c r="AY989">
        <f t="shared" si="395"/>
        <v>0</v>
      </c>
      <c r="AZ989">
        <f t="shared" si="396"/>
        <v>0</v>
      </c>
      <c r="BA989">
        <v>399.85603548</v>
      </c>
      <c r="BB989">
        <v>399.85603548</v>
      </c>
    </row>
    <row r="990" spans="1:54" x14ac:dyDescent="0.25">
      <c r="A990" t="s">
        <v>920</v>
      </c>
      <c r="B990" t="s">
        <v>3</v>
      </c>
      <c r="C990">
        <v>2014</v>
      </c>
      <c r="D990">
        <v>5</v>
      </c>
      <c r="E990">
        <v>10</v>
      </c>
      <c r="F990" t="s">
        <v>1835</v>
      </c>
      <c r="G990" t="s">
        <v>1769</v>
      </c>
      <c r="H990" t="s">
        <v>1811</v>
      </c>
      <c r="I990" t="s">
        <v>1812</v>
      </c>
      <c r="J990" t="s">
        <v>1813</v>
      </c>
      <c r="K990" t="str">
        <f t="shared" si="397"/>
        <v>Inshore</v>
      </c>
      <c r="L990">
        <v>0</v>
      </c>
      <c r="M990">
        <f t="shared" si="390"/>
        <v>0</v>
      </c>
      <c r="N990">
        <f t="shared" si="398"/>
        <v>2.516176680597846E-2</v>
      </c>
      <c r="O990">
        <f t="shared" si="399"/>
        <v>1.2568578454237993E-2</v>
      </c>
      <c r="P990">
        <v>0</v>
      </c>
      <c r="Q990">
        <f t="shared" si="400"/>
        <v>0</v>
      </c>
      <c r="R990">
        <v>0</v>
      </c>
      <c r="S990">
        <f t="shared" si="391"/>
        <v>0</v>
      </c>
      <c r="T990">
        <f t="shared" si="401"/>
        <v>0</v>
      </c>
      <c r="U990">
        <f t="shared" si="392"/>
        <v>2.1246925742197942E-2</v>
      </c>
      <c r="V990">
        <f t="shared" si="402"/>
        <v>0.84441310922369939</v>
      </c>
      <c r="W990">
        <f t="shared" si="393"/>
        <v>1.1834618648320815E-2</v>
      </c>
      <c r="X990">
        <f t="shared" si="403"/>
        <v>0.94160359434525431</v>
      </c>
      <c r="Y990">
        <v>2</v>
      </c>
      <c r="Z990">
        <f>Y990*'MRIP Selectivity'!$N$35</f>
        <v>1.2593188351740467E-2</v>
      </c>
      <c r="AA990">
        <f>Y990*'MRIP Selectivity'!$O$35</f>
        <v>1.2568578454237993E-2</v>
      </c>
      <c r="AB990">
        <f>Y990*'MRIP Selectivity'!$P$35</f>
        <v>1.8064342590837759E-3</v>
      </c>
      <c r="AC990">
        <v>0.74741255597723821</v>
      </c>
      <c r="AD990">
        <v>0.94160359434525442</v>
      </c>
      <c r="AE990">
        <v>1.3432654004296583</v>
      </c>
      <c r="AF990">
        <f t="shared" si="404"/>
        <v>9.4123070938771265E-3</v>
      </c>
      <c r="AG990">
        <f t="shared" si="405"/>
        <v>1.1834618648320815E-2</v>
      </c>
      <c r="AH990">
        <f t="shared" si="406"/>
        <v>2.4265206383780212E-3</v>
      </c>
      <c r="AI990">
        <f t="shared" si="407"/>
        <v>2.6968201065062234E-2</v>
      </c>
      <c r="AJ990">
        <f t="shared" si="408"/>
        <v>2.3673446380575964E-2</v>
      </c>
      <c r="AK990">
        <f t="shared" si="409"/>
        <v>1.4375012713321769E-2</v>
      </c>
      <c r="AL990">
        <f t="shared" si="410"/>
        <v>1.4261139286698837E-2</v>
      </c>
      <c r="AM990">
        <f t="shared" si="411"/>
        <v>2.1246925742197942E-2</v>
      </c>
      <c r="AN990">
        <f t="shared" si="412"/>
        <v>1.1834618648320815E-2</v>
      </c>
      <c r="AO990">
        <v>0</v>
      </c>
      <c r="AP990">
        <f t="shared" si="413"/>
        <v>2.516176680597846E-2</v>
      </c>
      <c r="AQ990">
        <f t="shared" si="414"/>
        <v>1.2568578454237993E-2</v>
      </c>
      <c r="AR990">
        <v>2</v>
      </c>
      <c r="AS990">
        <f>AR990*'MRIP Selectivity'!$N$35</f>
        <v>1.2593188351740467E-2</v>
      </c>
      <c r="AT990">
        <f>AR990*'MRIP Selectivity'!$O$35</f>
        <v>1.2568578454237993E-2</v>
      </c>
      <c r="AU990">
        <f>AR990*'MRIP Selectivity'!$P$35</f>
        <v>1.8064342590837759E-3</v>
      </c>
      <c r="AV990">
        <v>2</v>
      </c>
      <c r="AW990">
        <f t="shared" si="415"/>
        <v>10</v>
      </c>
      <c r="AX990">
        <f t="shared" si="394"/>
        <v>0</v>
      </c>
      <c r="AY990">
        <f t="shared" si="395"/>
        <v>0</v>
      </c>
      <c r="AZ990">
        <f t="shared" si="396"/>
        <v>0</v>
      </c>
      <c r="BA990">
        <v>206.62535315</v>
      </c>
      <c r="BB990">
        <v>206.62535315</v>
      </c>
    </row>
    <row r="991" spans="1:54" x14ac:dyDescent="0.25">
      <c r="A991" t="s">
        <v>921</v>
      </c>
      <c r="B991" t="s">
        <v>3</v>
      </c>
      <c r="C991">
        <v>2014</v>
      </c>
      <c r="D991">
        <v>5</v>
      </c>
      <c r="E991">
        <v>10</v>
      </c>
      <c r="F991" t="s">
        <v>1835</v>
      </c>
      <c r="G991" t="s">
        <v>1769</v>
      </c>
      <c r="H991" t="s">
        <v>1811</v>
      </c>
      <c r="I991" t="s">
        <v>1812</v>
      </c>
      <c r="J991" t="s">
        <v>1767</v>
      </c>
      <c r="K991" t="str">
        <f t="shared" si="397"/>
        <v>Inshore</v>
      </c>
      <c r="L991">
        <v>0</v>
      </c>
      <c r="M991">
        <f t="shared" si="390"/>
        <v>0</v>
      </c>
      <c r="N991">
        <f t="shared" si="398"/>
        <v>0.12580883402989229</v>
      </c>
      <c r="O991">
        <f t="shared" si="399"/>
        <v>6.2842892271189971E-2</v>
      </c>
      <c r="P991">
        <v>0</v>
      </c>
      <c r="Q991">
        <f t="shared" si="400"/>
        <v>0</v>
      </c>
      <c r="R991">
        <v>0</v>
      </c>
      <c r="S991">
        <f t="shared" si="391"/>
        <v>0</v>
      </c>
      <c r="T991">
        <f t="shared" si="401"/>
        <v>0</v>
      </c>
      <c r="U991">
        <f t="shared" si="392"/>
        <v>0.10623462871098971</v>
      </c>
      <c r="V991">
        <f t="shared" si="402"/>
        <v>0.84441310922369939</v>
      </c>
      <c r="W991">
        <f t="shared" si="393"/>
        <v>5.9173093241604087E-2</v>
      </c>
      <c r="X991">
        <f t="shared" si="403"/>
        <v>0.94160359434525442</v>
      </c>
      <c r="Y991">
        <v>10</v>
      </c>
      <c r="Z991">
        <f>Y991*'MRIP Selectivity'!$N$35</f>
        <v>6.2965941758702335E-2</v>
      </c>
      <c r="AA991">
        <f>Y991*'MRIP Selectivity'!$O$35</f>
        <v>6.2842892271189971E-2</v>
      </c>
      <c r="AB991">
        <f>Y991*'MRIP Selectivity'!$P$35</f>
        <v>9.0321712954188789E-3</v>
      </c>
      <c r="AC991">
        <v>0.74741255597723821</v>
      </c>
      <c r="AD991">
        <v>0.94160359434525442</v>
      </c>
      <c r="AE991">
        <v>1.3432654004296583</v>
      </c>
      <c r="AF991">
        <f t="shared" si="404"/>
        <v>4.7061535469385629E-2</v>
      </c>
      <c r="AG991">
        <f t="shared" si="405"/>
        <v>5.9173093241604087E-2</v>
      </c>
      <c r="AH991">
        <f t="shared" si="406"/>
        <v>1.2132603191890105E-2</v>
      </c>
      <c r="AI991">
        <f t="shared" si="407"/>
        <v>0.13484100532531118</v>
      </c>
      <c r="AJ991">
        <f t="shared" si="408"/>
        <v>0.11836723190287982</v>
      </c>
      <c r="AK991">
        <f t="shared" si="409"/>
        <v>7.1875063566608846E-2</v>
      </c>
      <c r="AL991">
        <f t="shared" si="410"/>
        <v>7.1305696433494187E-2</v>
      </c>
      <c r="AM991">
        <f t="shared" si="411"/>
        <v>0.10623462871098971</v>
      </c>
      <c r="AN991">
        <f t="shared" si="412"/>
        <v>5.9173093241604087E-2</v>
      </c>
      <c r="AO991">
        <v>0</v>
      </c>
      <c r="AP991">
        <f t="shared" si="413"/>
        <v>0.12580883402989229</v>
      </c>
      <c r="AQ991">
        <f t="shared" si="414"/>
        <v>6.2842892271189971E-2</v>
      </c>
      <c r="AR991">
        <v>10</v>
      </c>
      <c r="AS991">
        <f>AR991*'MRIP Selectivity'!$N$35</f>
        <v>6.2965941758702335E-2</v>
      </c>
      <c r="AT991">
        <f>AR991*'MRIP Selectivity'!$O$35</f>
        <v>6.2842892271189971E-2</v>
      </c>
      <c r="AU991">
        <f>AR991*'MRIP Selectivity'!$P$35</f>
        <v>9.0321712954188789E-3</v>
      </c>
      <c r="AV991">
        <v>5</v>
      </c>
      <c r="AW991">
        <f t="shared" si="415"/>
        <v>25</v>
      </c>
      <c r="AX991">
        <f t="shared" si="394"/>
        <v>0</v>
      </c>
      <c r="AY991">
        <f t="shared" si="395"/>
        <v>0</v>
      </c>
      <c r="AZ991">
        <f t="shared" si="396"/>
        <v>0</v>
      </c>
      <c r="BA991">
        <v>402.87313434999999</v>
      </c>
      <c r="BB991">
        <v>402.87313434999999</v>
      </c>
    </row>
    <row r="992" spans="1:54" x14ac:dyDescent="0.25">
      <c r="A992" t="s">
        <v>922</v>
      </c>
      <c r="B992" t="s">
        <v>3</v>
      </c>
      <c r="C992">
        <v>2014</v>
      </c>
      <c r="D992">
        <v>5</v>
      </c>
      <c r="E992">
        <v>10</v>
      </c>
      <c r="F992" t="s">
        <v>1835</v>
      </c>
      <c r="G992" t="s">
        <v>1769</v>
      </c>
      <c r="H992" t="s">
        <v>1811</v>
      </c>
      <c r="I992" t="s">
        <v>1812</v>
      </c>
      <c r="J992" t="s">
        <v>1767</v>
      </c>
      <c r="K992" t="str">
        <f t="shared" si="397"/>
        <v>Inshore</v>
      </c>
      <c r="L992">
        <v>0</v>
      </c>
      <c r="M992">
        <f t="shared" si="390"/>
        <v>0</v>
      </c>
      <c r="N992">
        <f t="shared" si="398"/>
        <v>1.258088340298923E-2</v>
      </c>
      <c r="O992">
        <f t="shared" si="399"/>
        <v>6.2842892271189965E-3</v>
      </c>
      <c r="P992">
        <v>0</v>
      </c>
      <c r="Q992">
        <f t="shared" si="400"/>
        <v>0</v>
      </c>
      <c r="R992">
        <v>0</v>
      </c>
      <c r="S992">
        <f t="shared" si="391"/>
        <v>0</v>
      </c>
      <c r="T992">
        <f t="shared" si="401"/>
        <v>0</v>
      </c>
      <c r="U992">
        <f t="shared" si="392"/>
        <v>1.0623462871098971E-2</v>
      </c>
      <c r="V992">
        <f t="shared" si="402"/>
        <v>0.84441310922369939</v>
      </c>
      <c r="W992">
        <f t="shared" si="393"/>
        <v>5.9173093241604077E-3</v>
      </c>
      <c r="X992">
        <f t="shared" si="403"/>
        <v>0.94160359434525431</v>
      </c>
      <c r="Y992">
        <v>1</v>
      </c>
      <c r="Z992">
        <f>Y992*'MRIP Selectivity'!$N$35</f>
        <v>6.2965941758702333E-3</v>
      </c>
      <c r="AA992">
        <f>Y992*'MRIP Selectivity'!$O$35</f>
        <v>6.2842892271189965E-3</v>
      </c>
      <c r="AB992">
        <f>Y992*'MRIP Selectivity'!$P$35</f>
        <v>9.0321712954188795E-4</v>
      </c>
      <c r="AC992">
        <v>0.74741255597723821</v>
      </c>
      <c r="AD992">
        <v>0.94160359434525442</v>
      </c>
      <c r="AE992">
        <v>1.3432654004296583</v>
      </c>
      <c r="AF992">
        <f t="shared" si="404"/>
        <v>4.7061535469385633E-3</v>
      </c>
      <c r="AG992">
        <f t="shared" si="405"/>
        <v>5.9173093241604077E-3</v>
      </c>
      <c r="AH992">
        <f t="shared" si="406"/>
        <v>1.2132603191890106E-3</v>
      </c>
      <c r="AI992">
        <f t="shared" si="407"/>
        <v>1.3484100532531117E-2</v>
      </c>
      <c r="AJ992">
        <f t="shared" si="408"/>
        <v>1.1836723190287982E-2</v>
      </c>
      <c r="AK992">
        <f t="shared" si="409"/>
        <v>7.1875063566608846E-3</v>
      </c>
      <c r="AL992">
        <f t="shared" si="410"/>
        <v>7.1305696433494187E-3</v>
      </c>
      <c r="AM992">
        <f t="shared" si="411"/>
        <v>1.0623462871098971E-2</v>
      </c>
      <c r="AN992">
        <f t="shared" si="412"/>
        <v>5.9173093241604077E-3</v>
      </c>
      <c r="AO992">
        <v>0</v>
      </c>
      <c r="AP992">
        <f t="shared" si="413"/>
        <v>1.258088340298923E-2</v>
      </c>
      <c r="AQ992">
        <f t="shared" si="414"/>
        <v>6.2842892271189965E-3</v>
      </c>
      <c r="AR992">
        <v>1</v>
      </c>
      <c r="AS992">
        <f>AR992*'MRIP Selectivity'!$N$35</f>
        <v>6.2965941758702333E-3</v>
      </c>
      <c r="AT992">
        <f>AR992*'MRIP Selectivity'!$O$35</f>
        <v>6.2842892271189965E-3</v>
      </c>
      <c r="AU992">
        <f>AR992*'MRIP Selectivity'!$P$35</f>
        <v>9.0321712954188795E-4</v>
      </c>
      <c r="AV992">
        <v>1</v>
      </c>
      <c r="AW992">
        <f t="shared" si="415"/>
        <v>5</v>
      </c>
      <c r="AX992">
        <f t="shared" si="394"/>
        <v>0</v>
      </c>
      <c r="AY992">
        <f t="shared" si="395"/>
        <v>0</v>
      </c>
      <c r="AZ992">
        <f t="shared" si="396"/>
        <v>0</v>
      </c>
      <c r="BA992">
        <v>141.20942608999999</v>
      </c>
      <c r="BB992">
        <v>141.20942608999999</v>
      </c>
    </row>
    <row r="993" spans="1:54" x14ac:dyDescent="0.25">
      <c r="A993" t="s">
        <v>923</v>
      </c>
      <c r="B993" t="s">
        <v>3</v>
      </c>
      <c r="C993">
        <v>2014</v>
      </c>
      <c r="D993">
        <v>5</v>
      </c>
      <c r="E993">
        <v>10</v>
      </c>
      <c r="F993" t="s">
        <v>1835</v>
      </c>
      <c r="G993" t="s">
        <v>1769</v>
      </c>
      <c r="H993" t="s">
        <v>1811</v>
      </c>
      <c r="I993" t="s">
        <v>1812</v>
      </c>
      <c r="J993" t="s">
        <v>1813</v>
      </c>
      <c r="K993" t="str">
        <f t="shared" si="397"/>
        <v>Inshore</v>
      </c>
      <c r="L993">
        <v>0</v>
      </c>
      <c r="M993">
        <f t="shared" si="390"/>
        <v>0</v>
      </c>
      <c r="N993">
        <f t="shared" si="398"/>
        <v>0.12580883402989229</v>
      </c>
      <c r="O993">
        <f t="shared" si="399"/>
        <v>6.2842892271189971E-2</v>
      </c>
      <c r="P993">
        <v>0</v>
      </c>
      <c r="Q993">
        <f t="shared" si="400"/>
        <v>0</v>
      </c>
      <c r="R993">
        <v>0</v>
      </c>
      <c r="S993">
        <f t="shared" si="391"/>
        <v>0</v>
      </c>
      <c r="T993">
        <f t="shared" si="401"/>
        <v>0</v>
      </c>
      <c r="U993">
        <f t="shared" si="392"/>
        <v>0.10623462871098971</v>
      </c>
      <c r="V993">
        <f t="shared" si="402"/>
        <v>0.84441310922369939</v>
      </c>
      <c r="W993">
        <f t="shared" si="393"/>
        <v>5.9173093241604087E-2</v>
      </c>
      <c r="X993">
        <f t="shared" si="403"/>
        <v>0.94160359434525442</v>
      </c>
      <c r="Y993">
        <v>10</v>
      </c>
      <c r="Z993">
        <f>Y993*'MRIP Selectivity'!$N$35</f>
        <v>6.2965941758702335E-2</v>
      </c>
      <c r="AA993">
        <f>Y993*'MRIP Selectivity'!$O$35</f>
        <v>6.2842892271189971E-2</v>
      </c>
      <c r="AB993">
        <f>Y993*'MRIP Selectivity'!$P$35</f>
        <v>9.0321712954188789E-3</v>
      </c>
      <c r="AC993">
        <v>0.74741255597723821</v>
      </c>
      <c r="AD993">
        <v>0.94160359434525442</v>
      </c>
      <c r="AE993">
        <v>1.3432654004296583</v>
      </c>
      <c r="AF993">
        <f t="shared" si="404"/>
        <v>4.7061535469385629E-2</v>
      </c>
      <c r="AG993">
        <f t="shared" si="405"/>
        <v>5.9173093241604087E-2</v>
      </c>
      <c r="AH993">
        <f t="shared" si="406"/>
        <v>1.2132603191890105E-2</v>
      </c>
      <c r="AI993">
        <f t="shared" si="407"/>
        <v>0.13484100532531118</v>
      </c>
      <c r="AJ993">
        <f t="shared" si="408"/>
        <v>0.11836723190287982</v>
      </c>
      <c r="AK993">
        <f t="shared" si="409"/>
        <v>7.1875063566608846E-2</v>
      </c>
      <c r="AL993">
        <f t="shared" si="410"/>
        <v>7.1305696433494187E-2</v>
      </c>
      <c r="AM993">
        <f t="shared" si="411"/>
        <v>0.10623462871098971</v>
      </c>
      <c r="AN993">
        <f t="shared" si="412"/>
        <v>5.9173093241604087E-2</v>
      </c>
      <c r="AO993">
        <v>0</v>
      </c>
      <c r="AP993">
        <f t="shared" si="413"/>
        <v>0.12580883402989229</v>
      </c>
      <c r="AQ993">
        <f t="shared" si="414"/>
        <v>6.2842892271189971E-2</v>
      </c>
      <c r="AR993">
        <v>10</v>
      </c>
      <c r="AS993">
        <f>AR993*'MRIP Selectivity'!$N$35</f>
        <v>6.2965941758702335E-2</v>
      </c>
      <c r="AT993">
        <f>AR993*'MRIP Selectivity'!$O$35</f>
        <v>6.2842892271189971E-2</v>
      </c>
      <c r="AU993">
        <f>AR993*'MRIP Selectivity'!$P$35</f>
        <v>9.0321712954188789E-3</v>
      </c>
      <c r="AV993">
        <v>1</v>
      </c>
      <c r="AW993">
        <f t="shared" si="415"/>
        <v>5</v>
      </c>
      <c r="AX993">
        <f t="shared" si="394"/>
        <v>0</v>
      </c>
      <c r="AY993">
        <f t="shared" si="395"/>
        <v>0</v>
      </c>
      <c r="AZ993">
        <f t="shared" si="396"/>
        <v>0</v>
      </c>
      <c r="BA993">
        <v>141.20942608999999</v>
      </c>
      <c r="BB993">
        <v>141.20942608999999</v>
      </c>
    </row>
    <row r="994" spans="1:54" x14ac:dyDescent="0.25">
      <c r="A994" t="s">
        <v>924</v>
      </c>
      <c r="B994" t="s">
        <v>3</v>
      </c>
      <c r="C994">
        <v>2014</v>
      </c>
      <c r="D994">
        <v>5</v>
      </c>
      <c r="E994">
        <v>10</v>
      </c>
      <c r="F994" t="s">
        <v>1835</v>
      </c>
      <c r="G994" t="s">
        <v>1769</v>
      </c>
      <c r="H994" t="s">
        <v>1811</v>
      </c>
      <c r="I994" t="s">
        <v>1812</v>
      </c>
      <c r="J994" t="s">
        <v>1767</v>
      </c>
      <c r="K994" t="str">
        <f t="shared" si="397"/>
        <v>Inshore</v>
      </c>
      <c r="L994">
        <v>29.521003288999999</v>
      </c>
      <c r="M994">
        <f t="shared" si="390"/>
        <v>8030.9315281183899</v>
      </c>
      <c r="N994">
        <f t="shared" si="398"/>
        <v>29.521003288999999</v>
      </c>
      <c r="O994">
        <f t="shared" si="399"/>
        <v>29.521003288999999</v>
      </c>
      <c r="P994">
        <v>477.76778712598423</v>
      </c>
      <c r="Q994">
        <f t="shared" si="400"/>
        <v>16.183995592860089</v>
      </c>
      <c r="R994">
        <v>68.336805253139516</v>
      </c>
      <c r="S994">
        <f t="shared" si="391"/>
        <v>18590.431987208893</v>
      </c>
      <c r="T994">
        <f t="shared" si="401"/>
        <v>2.314853752907609</v>
      </c>
      <c r="U994">
        <f t="shared" si="392"/>
        <v>68.336805253139516</v>
      </c>
      <c r="V994">
        <f t="shared" si="402"/>
        <v>2.314853752907609</v>
      </c>
      <c r="W994">
        <f t="shared" si="393"/>
        <v>68.336805253139516</v>
      </c>
      <c r="X994">
        <f t="shared" si="403"/>
        <v>2.314853752907609</v>
      </c>
      <c r="Y994">
        <v>0</v>
      </c>
      <c r="Z994">
        <f>Y994*'MRIP Selectivity'!$N$35</f>
        <v>0</v>
      </c>
      <c r="AA994">
        <f>Y994*'MRIP Selectivity'!$O$35</f>
        <v>0</v>
      </c>
      <c r="AB994">
        <f>Y994*'MRIP Selectivity'!$P$35</f>
        <v>0</v>
      </c>
      <c r="AC994">
        <v>0.74741255597723821</v>
      </c>
      <c r="AD994">
        <v>0.94160359434525442</v>
      </c>
      <c r="AE994">
        <v>1.3432654004296583</v>
      </c>
      <c r="AF994">
        <f t="shared" si="404"/>
        <v>0</v>
      </c>
      <c r="AG994">
        <f t="shared" si="405"/>
        <v>0</v>
      </c>
      <c r="AH994">
        <f t="shared" si="406"/>
        <v>0</v>
      </c>
      <c r="AI994">
        <f t="shared" si="407"/>
        <v>0</v>
      </c>
      <c r="AJ994">
        <f t="shared" si="408"/>
        <v>0</v>
      </c>
      <c r="AK994">
        <f t="shared" si="409"/>
        <v>0</v>
      </c>
      <c r="AL994">
        <f t="shared" si="410"/>
        <v>0</v>
      </c>
      <c r="AM994">
        <f t="shared" si="411"/>
        <v>68.336805253139516</v>
      </c>
      <c r="AN994">
        <f t="shared" si="412"/>
        <v>68.336805253139516</v>
      </c>
      <c r="AO994">
        <v>31</v>
      </c>
      <c r="AP994">
        <f t="shared" si="413"/>
        <v>31</v>
      </c>
      <c r="AQ994">
        <f t="shared" si="414"/>
        <v>31</v>
      </c>
      <c r="AR994">
        <v>0</v>
      </c>
      <c r="AS994">
        <f>AR994*'MRIP Selectivity'!$N$35</f>
        <v>0</v>
      </c>
      <c r="AT994">
        <f>AR994*'MRIP Selectivity'!$O$35</f>
        <v>0</v>
      </c>
      <c r="AU994">
        <f>AR994*'MRIP Selectivity'!$P$35</f>
        <v>0</v>
      </c>
      <c r="AV994">
        <v>3</v>
      </c>
      <c r="AW994">
        <f t="shared" si="415"/>
        <v>15</v>
      </c>
      <c r="AX994">
        <f t="shared" si="394"/>
        <v>1</v>
      </c>
      <c r="AY994">
        <f t="shared" si="395"/>
        <v>1</v>
      </c>
      <c r="AZ994">
        <f t="shared" si="396"/>
        <v>1</v>
      </c>
      <c r="BA994">
        <v>272.04128021999998</v>
      </c>
      <c r="BB994">
        <v>272.04128021999998</v>
      </c>
    </row>
    <row r="995" spans="1:54" x14ac:dyDescent="0.25">
      <c r="A995" t="s">
        <v>925</v>
      </c>
      <c r="B995" t="s">
        <v>3</v>
      </c>
      <c r="C995">
        <v>2014</v>
      </c>
      <c r="D995">
        <v>5</v>
      </c>
      <c r="E995">
        <v>10</v>
      </c>
      <c r="F995" t="s">
        <v>1835</v>
      </c>
      <c r="G995" t="s">
        <v>1769</v>
      </c>
      <c r="H995" t="s">
        <v>1811</v>
      </c>
      <c r="I995" t="s">
        <v>1812</v>
      </c>
      <c r="J995" t="s">
        <v>1767</v>
      </c>
      <c r="K995" t="str">
        <f t="shared" si="397"/>
        <v>Inshore</v>
      </c>
      <c r="L995">
        <v>0</v>
      </c>
      <c r="M995">
        <f t="shared" si="390"/>
        <v>0</v>
      </c>
      <c r="N995">
        <f t="shared" si="398"/>
        <v>8.8066183820924612E-2</v>
      </c>
      <c r="O995">
        <f t="shared" si="399"/>
        <v>4.3990024589832977E-2</v>
      </c>
      <c r="P995">
        <v>0</v>
      </c>
      <c r="Q995">
        <f t="shared" si="400"/>
        <v>0</v>
      </c>
      <c r="R995">
        <v>0</v>
      </c>
      <c r="S995">
        <f t="shared" si="391"/>
        <v>0</v>
      </c>
      <c r="T995">
        <f t="shared" si="401"/>
        <v>0</v>
      </c>
      <c r="U995">
        <f t="shared" si="392"/>
        <v>7.4364240097692796E-2</v>
      </c>
      <c r="V995">
        <f t="shared" si="402"/>
        <v>0.84441310922369928</v>
      </c>
      <c r="W995">
        <f t="shared" si="393"/>
        <v>4.1421165269122859E-2</v>
      </c>
      <c r="X995">
        <f t="shared" si="403"/>
        <v>0.94160359434525442</v>
      </c>
      <c r="Y995">
        <v>7</v>
      </c>
      <c r="Z995">
        <f>Y995*'MRIP Selectivity'!$N$35</f>
        <v>4.4076159231091636E-2</v>
      </c>
      <c r="AA995">
        <f>Y995*'MRIP Selectivity'!$O$35</f>
        <v>4.3990024589832977E-2</v>
      </c>
      <c r="AB995">
        <f>Y995*'MRIP Selectivity'!$P$35</f>
        <v>6.3225199067932156E-3</v>
      </c>
      <c r="AC995">
        <v>0.74741255597723821</v>
      </c>
      <c r="AD995">
        <v>0.94160359434525442</v>
      </c>
      <c r="AE995">
        <v>1.3432654004296583</v>
      </c>
      <c r="AF995">
        <f t="shared" si="404"/>
        <v>3.2943074828569945E-2</v>
      </c>
      <c r="AG995">
        <f t="shared" si="405"/>
        <v>4.1421165269122859E-2</v>
      </c>
      <c r="AH995">
        <f t="shared" si="406"/>
        <v>8.4928222343230737E-3</v>
      </c>
      <c r="AI995">
        <f t="shared" si="407"/>
        <v>9.4388703727717821E-2</v>
      </c>
      <c r="AJ995">
        <f t="shared" si="408"/>
        <v>8.2857062332015868E-2</v>
      </c>
      <c r="AK995">
        <f t="shared" si="409"/>
        <v>5.0312544496626192E-2</v>
      </c>
      <c r="AL995">
        <f t="shared" si="410"/>
        <v>4.9913987503445931E-2</v>
      </c>
      <c r="AM995">
        <f t="shared" si="411"/>
        <v>7.4364240097692796E-2</v>
      </c>
      <c r="AN995">
        <f t="shared" si="412"/>
        <v>4.1421165269122859E-2</v>
      </c>
      <c r="AO995">
        <v>0</v>
      </c>
      <c r="AP995">
        <f t="shared" si="413"/>
        <v>8.8066183820924612E-2</v>
      </c>
      <c r="AQ995">
        <f t="shared" si="414"/>
        <v>4.3990024589832977E-2</v>
      </c>
      <c r="AR995">
        <v>7</v>
      </c>
      <c r="AS995">
        <f>AR995*'MRIP Selectivity'!$N$35</f>
        <v>4.4076159231091636E-2</v>
      </c>
      <c r="AT995">
        <f>AR995*'MRIP Selectivity'!$O$35</f>
        <v>4.3990024589832977E-2</v>
      </c>
      <c r="AU995">
        <f>AR995*'MRIP Selectivity'!$P$35</f>
        <v>6.3225199067932156E-3</v>
      </c>
      <c r="AV995">
        <v>2</v>
      </c>
      <c r="AW995">
        <f t="shared" si="415"/>
        <v>10</v>
      </c>
      <c r="AX995">
        <f t="shared" si="394"/>
        <v>0</v>
      </c>
      <c r="AY995">
        <f t="shared" si="395"/>
        <v>0</v>
      </c>
      <c r="AZ995">
        <f t="shared" si="396"/>
        <v>0</v>
      </c>
      <c r="BA995">
        <v>206.62535315</v>
      </c>
      <c r="BB995">
        <v>206.62535315</v>
      </c>
    </row>
    <row r="996" spans="1:54" x14ac:dyDescent="0.25">
      <c r="A996" t="s">
        <v>926</v>
      </c>
      <c r="B996" t="s">
        <v>3</v>
      </c>
      <c r="C996">
        <v>2014</v>
      </c>
      <c r="D996">
        <v>5</v>
      </c>
      <c r="E996">
        <v>10</v>
      </c>
      <c r="F996" t="s">
        <v>1835</v>
      </c>
      <c r="G996" t="s">
        <v>1769</v>
      </c>
      <c r="H996" t="s">
        <v>1811</v>
      </c>
      <c r="I996" t="s">
        <v>1812</v>
      </c>
      <c r="J996" t="s">
        <v>1813</v>
      </c>
      <c r="K996" t="str">
        <f t="shared" si="397"/>
        <v>Inshore</v>
      </c>
      <c r="L996">
        <v>0</v>
      </c>
      <c r="M996">
        <f t="shared" si="390"/>
        <v>0</v>
      </c>
      <c r="N996">
        <f t="shared" si="398"/>
        <v>3.7742650208967693E-2</v>
      </c>
      <c r="O996">
        <f t="shared" si="399"/>
        <v>1.8852867681356991E-2</v>
      </c>
      <c r="P996">
        <v>0</v>
      </c>
      <c r="Q996">
        <f t="shared" si="400"/>
        <v>0</v>
      </c>
      <c r="R996">
        <v>0</v>
      </c>
      <c r="S996">
        <f t="shared" si="391"/>
        <v>0</v>
      </c>
      <c r="T996">
        <f t="shared" si="401"/>
        <v>0</v>
      </c>
      <c r="U996">
        <f t="shared" si="392"/>
        <v>3.1870388613296913E-2</v>
      </c>
      <c r="V996">
        <f t="shared" si="402"/>
        <v>0.84441310922369928</v>
      </c>
      <c r="W996">
        <f t="shared" si="393"/>
        <v>1.7751927972481225E-2</v>
      </c>
      <c r="X996">
        <f t="shared" si="403"/>
        <v>0.94160359434525442</v>
      </c>
      <c r="Y996">
        <v>3</v>
      </c>
      <c r="Z996">
        <f>Y996*'MRIP Selectivity'!$N$35</f>
        <v>1.8889782527610699E-2</v>
      </c>
      <c r="AA996">
        <f>Y996*'MRIP Selectivity'!$O$35</f>
        <v>1.8852867681356991E-2</v>
      </c>
      <c r="AB996">
        <f>Y996*'MRIP Selectivity'!$P$35</f>
        <v>2.7096513886256638E-3</v>
      </c>
      <c r="AC996">
        <v>0.74741255597723821</v>
      </c>
      <c r="AD996">
        <v>0.94160359434525442</v>
      </c>
      <c r="AE996">
        <v>1.3432654004296583</v>
      </c>
      <c r="AF996">
        <f t="shared" si="404"/>
        <v>1.4118460640815688E-2</v>
      </c>
      <c r="AG996">
        <f t="shared" si="405"/>
        <v>1.7751927972481225E-2</v>
      </c>
      <c r="AH996">
        <f t="shared" si="406"/>
        <v>3.6397809575670318E-3</v>
      </c>
      <c r="AI996">
        <f t="shared" si="407"/>
        <v>4.045230159759336E-2</v>
      </c>
      <c r="AJ996">
        <f t="shared" si="408"/>
        <v>3.5510169570863948E-2</v>
      </c>
      <c r="AK996">
        <f t="shared" si="409"/>
        <v>2.1562519069982654E-2</v>
      </c>
      <c r="AL996">
        <f t="shared" si="410"/>
        <v>2.1391708930048256E-2</v>
      </c>
      <c r="AM996">
        <f t="shared" si="411"/>
        <v>3.1870388613296913E-2</v>
      </c>
      <c r="AN996">
        <f t="shared" si="412"/>
        <v>1.7751927972481225E-2</v>
      </c>
      <c r="AO996">
        <v>0</v>
      </c>
      <c r="AP996">
        <f t="shared" si="413"/>
        <v>3.7742650208967693E-2</v>
      </c>
      <c r="AQ996">
        <f t="shared" si="414"/>
        <v>1.8852867681356991E-2</v>
      </c>
      <c r="AR996">
        <v>3</v>
      </c>
      <c r="AS996">
        <f>AR996*'MRIP Selectivity'!$N$35</f>
        <v>1.8889782527610699E-2</v>
      </c>
      <c r="AT996">
        <f>AR996*'MRIP Selectivity'!$O$35</f>
        <v>1.8852867681356991E-2</v>
      </c>
      <c r="AU996">
        <f>AR996*'MRIP Selectivity'!$P$35</f>
        <v>2.7096513886256638E-3</v>
      </c>
      <c r="AV996">
        <v>2</v>
      </c>
      <c r="AW996">
        <f t="shared" si="415"/>
        <v>10</v>
      </c>
      <c r="AX996">
        <f t="shared" si="394"/>
        <v>0</v>
      </c>
      <c r="AY996">
        <f t="shared" si="395"/>
        <v>0</v>
      </c>
      <c r="AZ996">
        <f t="shared" si="396"/>
        <v>0</v>
      </c>
      <c r="BA996">
        <v>206.62535315</v>
      </c>
      <c r="BB996">
        <v>206.62535315</v>
      </c>
    </row>
    <row r="997" spans="1:54" x14ac:dyDescent="0.25">
      <c r="A997" t="s">
        <v>927</v>
      </c>
      <c r="B997" t="s">
        <v>3</v>
      </c>
      <c r="C997">
        <v>2014</v>
      </c>
      <c r="D997">
        <v>5</v>
      </c>
      <c r="E997">
        <v>10</v>
      </c>
      <c r="F997" t="s">
        <v>1835</v>
      </c>
      <c r="G997" t="s">
        <v>1769</v>
      </c>
      <c r="H997" t="s">
        <v>1811</v>
      </c>
      <c r="I997" t="s">
        <v>1812</v>
      </c>
      <c r="J997" t="s">
        <v>1813</v>
      </c>
      <c r="K997" t="str">
        <f t="shared" si="397"/>
        <v>Inshore</v>
      </c>
      <c r="L997">
        <v>0</v>
      </c>
      <c r="M997">
        <f t="shared" si="390"/>
        <v>0</v>
      </c>
      <c r="N997">
        <f t="shared" si="398"/>
        <v>3.7742650208967693E-2</v>
      </c>
      <c r="O997">
        <f t="shared" si="399"/>
        <v>1.8852867681356991E-2</v>
      </c>
      <c r="P997">
        <v>0</v>
      </c>
      <c r="Q997">
        <f t="shared" si="400"/>
        <v>0</v>
      </c>
      <c r="R997">
        <v>0</v>
      </c>
      <c r="S997">
        <f t="shared" si="391"/>
        <v>0</v>
      </c>
      <c r="T997">
        <f t="shared" si="401"/>
        <v>0</v>
      </c>
      <c r="U997">
        <f t="shared" si="392"/>
        <v>3.1870388613296913E-2</v>
      </c>
      <c r="V997">
        <f t="shared" si="402"/>
        <v>0.84441310922369928</v>
      </c>
      <c r="W997">
        <f t="shared" si="393"/>
        <v>1.7751927972481225E-2</v>
      </c>
      <c r="X997">
        <f t="shared" si="403"/>
        <v>0.94160359434525442</v>
      </c>
      <c r="Y997">
        <v>3</v>
      </c>
      <c r="Z997">
        <f>Y997*'MRIP Selectivity'!$N$35</f>
        <v>1.8889782527610699E-2</v>
      </c>
      <c r="AA997">
        <f>Y997*'MRIP Selectivity'!$O$35</f>
        <v>1.8852867681356991E-2</v>
      </c>
      <c r="AB997">
        <f>Y997*'MRIP Selectivity'!$P$35</f>
        <v>2.7096513886256638E-3</v>
      </c>
      <c r="AC997">
        <v>0.74741255597723821</v>
      </c>
      <c r="AD997">
        <v>0.94160359434525442</v>
      </c>
      <c r="AE997">
        <v>1.3432654004296583</v>
      </c>
      <c r="AF997">
        <f t="shared" si="404"/>
        <v>1.4118460640815688E-2</v>
      </c>
      <c r="AG997">
        <f t="shared" si="405"/>
        <v>1.7751927972481225E-2</v>
      </c>
      <c r="AH997">
        <f t="shared" si="406"/>
        <v>3.6397809575670318E-3</v>
      </c>
      <c r="AI997">
        <f t="shared" si="407"/>
        <v>4.045230159759336E-2</v>
      </c>
      <c r="AJ997">
        <f t="shared" si="408"/>
        <v>3.5510169570863948E-2</v>
      </c>
      <c r="AK997">
        <f t="shared" si="409"/>
        <v>2.1562519069982654E-2</v>
      </c>
      <c r="AL997">
        <f t="shared" si="410"/>
        <v>2.1391708930048256E-2</v>
      </c>
      <c r="AM997">
        <f t="shared" si="411"/>
        <v>3.1870388613296913E-2</v>
      </c>
      <c r="AN997">
        <f t="shared" si="412"/>
        <v>1.7751927972481225E-2</v>
      </c>
      <c r="AO997">
        <v>0</v>
      </c>
      <c r="AP997">
        <f t="shared" si="413"/>
        <v>3.7742650208967693E-2</v>
      </c>
      <c r="AQ997">
        <f t="shared" si="414"/>
        <v>1.8852867681356991E-2</v>
      </c>
      <c r="AR997">
        <v>3</v>
      </c>
      <c r="AS997">
        <f>AR997*'MRIP Selectivity'!$N$35</f>
        <v>1.8889782527610699E-2</v>
      </c>
      <c r="AT997">
        <f>AR997*'MRIP Selectivity'!$O$35</f>
        <v>1.8852867681356991E-2</v>
      </c>
      <c r="AU997">
        <f>AR997*'MRIP Selectivity'!$P$35</f>
        <v>2.7096513886256638E-3</v>
      </c>
      <c r="AV997">
        <v>2</v>
      </c>
      <c r="AW997">
        <f t="shared" si="415"/>
        <v>10</v>
      </c>
      <c r="AX997">
        <f t="shared" si="394"/>
        <v>0</v>
      </c>
      <c r="AY997">
        <f t="shared" si="395"/>
        <v>0</v>
      </c>
      <c r="AZ997">
        <f t="shared" si="396"/>
        <v>0</v>
      </c>
      <c r="BA997">
        <v>206.62535315</v>
      </c>
      <c r="BB997">
        <v>206.62535315</v>
      </c>
    </row>
    <row r="998" spans="1:54" x14ac:dyDescent="0.25">
      <c r="A998" t="s">
        <v>928</v>
      </c>
      <c r="B998" t="s">
        <v>3</v>
      </c>
      <c r="C998">
        <v>2013</v>
      </c>
      <c r="D998">
        <v>1</v>
      </c>
      <c r="E998">
        <v>2</v>
      </c>
      <c r="F998" t="s">
        <v>1839</v>
      </c>
      <c r="G998" t="s">
        <v>1923</v>
      </c>
      <c r="H998" t="s">
        <v>1924</v>
      </c>
      <c r="I998" t="s">
        <v>1812</v>
      </c>
      <c r="J998" t="s">
        <v>1813</v>
      </c>
      <c r="K998" t="str">
        <f t="shared" si="397"/>
        <v>Inshore</v>
      </c>
      <c r="L998">
        <v>0</v>
      </c>
      <c r="M998">
        <f t="shared" si="390"/>
        <v>0</v>
      </c>
      <c r="N998">
        <f t="shared" si="398"/>
        <v>1.258088340298923E-2</v>
      </c>
      <c r="O998">
        <f t="shared" si="399"/>
        <v>6.2842892271189965E-3</v>
      </c>
      <c r="P998">
        <v>0</v>
      </c>
      <c r="Q998">
        <f t="shared" si="400"/>
        <v>0</v>
      </c>
      <c r="R998">
        <v>0</v>
      </c>
      <c r="S998">
        <f t="shared" si="391"/>
        <v>0</v>
      </c>
      <c r="T998">
        <f t="shared" si="401"/>
        <v>0</v>
      </c>
      <c r="U998">
        <f t="shared" si="392"/>
        <v>1.0623462871098971E-2</v>
      </c>
      <c r="V998">
        <f t="shared" si="402"/>
        <v>0.84441310922369939</v>
      </c>
      <c r="W998">
        <f t="shared" si="393"/>
        <v>5.9173093241604077E-3</v>
      </c>
      <c r="X998">
        <f t="shared" si="403"/>
        <v>0.94160359434525431</v>
      </c>
      <c r="Y998">
        <v>1</v>
      </c>
      <c r="Z998">
        <f>Y998*'MRIP Selectivity'!$N$35</f>
        <v>6.2965941758702333E-3</v>
      </c>
      <c r="AA998">
        <f>Y998*'MRIP Selectivity'!$O$35</f>
        <v>6.2842892271189965E-3</v>
      </c>
      <c r="AB998">
        <f>Y998*'MRIP Selectivity'!$P$35</f>
        <v>9.0321712954188795E-4</v>
      </c>
      <c r="AC998">
        <v>0.74741255597723821</v>
      </c>
      <c r="AD998">
        <v>0.94160359434525442</v>
      </c>
      <c r="AE998">
        <v>1.3432654004296583</v>
      </c>
      <c r="AF998">
        <f t="shared" si="404"/>
        <v>4.7061535469385633E-3</v>
      </c>
      <c r="AG998">
        <f t="shared" si="405"/>
        <v>5.9173093241604077E-3</v>
      </c>
      <c r="AH998">
        <f t="shared" si="406"/>
        <v>1.2132603191890106E-3</v>
      </c>
      <c r="AI998">
        <f t="shared" si="407"/>
        <v>1.3484100532531117E-2</v>
      </c>
      <c r="AJ998">
        <f t="shared" si="408"/>
        <v>1.1836723190287982E-2</v>
      </c>
      <c r="AK998">
        <f t="shared" si="409"/>
        <v>7.1875063566608846E-3</v>
      </c>
      <c r="AL998">
        <f t="shared" si="410"/>
        <v>7.1305696433494187E-3</v>
      </c>
      <c r="AM998">
        <f t="shared" si="411"/>
        <v>1.0623462871098971E-2</v>
      </c>
      <c r="AN998">
        <f t="shared" si="412"/>
        <v>5.9173093241604077E-3</v>
      </c>
      <c r="AO998">
        <v>0</v>
      </c>
      <c r="AP998">
        <f t="shared" si="413"/>
        <v>1.258088340298923E-2</v>
      </c>
      <c r="AQ998">
        <f t="shared" si="414"/>
        <v>6.2842892271189965E-3</v>
      </c>
      <c r="AR998">
        <v>1</v>
      </c>
      <c r="AS998">
        <f>AR998*'MRIP Selectivity'!$N$35</f>
        <v>6.2965941758702333E-3</v>
      </c>
      <c r="AT998">
        <f>AR998*'MRIP Selectivity'!$O$35</f>
        <v>6.2842892271189965E-3</v>
      </c>
      <c r="AU998">
        <f>AR998*'MRIP Selectivity'!$P$35</f>
        <v>9.0321712954188795E-4</v>
      </c>
      <c r="AV998">
        <v>4</v>
      </c>
      <c r="AW998">
        <f t="shared" si="415"/>
        <v>20</v>
      </c>
      <c r="AX998">
        <f t="shared" si="394"/>
        <v>0</v>
      </c>
      <c r="AY998">
        <f t="shared" si="395"/>
        <v>0</v>
      </c>
      <c r="AZ998">
        <f t="shared" si="396"/>
        <v>0</v>
      </c>
      <c r="BA998">
        <v>329.38114158000002</v>
      </c>
      <c r="BB998">
        <v>329.38114158000002</v>
      </c>
    </row>
    <row r="999" spans="1:54" x14ac:dyDescent="0.25">
      <c r="A999" t="s">
        <v>929</v>
      </c>
      <c r="B999" t="s">
        <v>3</v>
      </c>
      <c r="C999">
        <v>2013</v>
      </c>
      <c r="D999">
        <v>3</v>
      </c>
      <c r="E999">
        <v>5</v>
      </c>
      <c r="F999" t="s">
        <v>1868</v>
      </c>
      <c r="G999" t="s">
        <v>1923</v>
      </c>
      <c r="H999" t="s">
        <v>1924</v>
      </c>
      <c r="I999" t="s">
        <v>1812</v>
      </c>
      <c r="J999" t="s">
        <v>1813</v>
      </c>
      <c r="K999" t="str">
        <f t="shared" si="397"/>
        <v>Inshore</v>
      </c>
      <c r="L999">
        <v>0</v>
      </c>
      <c r="M999">
        <f t="shared" si="390"/>
        <v>0</v>
      </c>
      <c r="N999">
        <f t="shared" si="398"/>
        <v>1.258088340298923E-2</v>
      </c>
      <c r="O999">
        <f t="shared" si="399"/>
        <v>6.2842892271189965E-3</v>
      </c>
      <c r="P999">
        <v>0</v>
      </c>
      <c r="Q999">
        <f t="shared" si="400"/>
        <v>0</v>
      </c>
      <c r="R999">
        <v>0</v>
      </c>
      <c r="S999">
        <f t="shared" si="391"/>
        <v>0</v>
      </c>
      <c r="T999">
        <f t="shared" si="401"/>
        <v>0</v>
      </c>
      <c r="U999">
        <f t="shared" si="392"/>
        <v>1.0623462871098971E-2</v>
      </c>
      <c r="V999">
        <f t="shared" si="402"/>
        <v>0.84441310922369939</v>
      </c>
      <c r="W999">
        <f t="shared" si="393"/>
        <v>5.9173093241604077E-3</v>
      </c>
      <c r="X999">
        <f t="shared" si="403"/>
        <v>0.94160359434525431</v>
      </c>
      <c r="Y999">
        <v>1</v>
      </c>
      <c r="Z999">
        <f>Y999*'MRIP Selectivity'!$N$35</f>
        <v>6.2965941758702333E-3</v>
      </c>
      <c r="AA999">
        <f>Y999*'MRIP Selectivity'!$O$35</f>
        <v>6.2842892271189965E-3</v>
      </c>
      <c r="AB999">
        <f>Y999*'MRIP Selectivity'!$P$35</f>
        <v>9.0321712954188795E-4</v>
      </c>
      <c r="AC999">
        <v>0.74741255597723821</v>
      </c>
      <c r="AD999">
        <v>0.94160359434525442</v>
      </c>
      <c r="AE999">
        <v>1.3432654004296583</v>
      </c>
      <c r="AF999">
        <f t="shared" si="404"/>
        <v>4.7061535469385633E-3</v>
      </c>
      <c r="AG999">
        <f t="shared" si="405"/>
        <v>5.9173093241604077E-3</v>
      </c>
      <c r="AH999">
        <f t="shared" si="406"/>
        <v>1.2132603191890106E-3</v>
      </c>
      <c r="AI999">
        <f t="shared" si="407"/>
        <v>1.3484100532531117E-2</v>
      </c>
      <c r="AJ999">
        <f t="shared" si="408"/>
        <v>1.1836723190287982E-2</v>
      </c>
      <c r="AK999">
        <f t="shared" si="409"/>
        <v>7.1875063566608846E-3</v>
      </c>
      <c r="AL999">
        <f t="shared" si="410"/>
        <v>7.1305696433494187E-3</v>
      </c>
      <c r="AM999">
        <f t="shared" si="411"/>
        <v>1.0623462871098971E-2</v>
      </c>
      <c r="AN999">
        <f t="shared" si="412"/>
        <v>5.9173093241604077E-3</v>
      </c>
      <c r="AO999">
        <v>0</v>
      </c>
      <c r="AP999">
        <f t="shared" si="413"/>
        <v>1.258088340298923E-2</v>
      </c>
      <c r="AQ999">
        <f t="shared" si="414"/>
        <v>6.2842892271189965E-3</v>
      </c>
      <c r="AR999">
        <v>1</v>
      </c>
      <c r="AS999">
        <f>AR999*'MRIP Selectivity'!$N$35</f>
        <v>6.2965941758702333E-3</v>
      </c>
      <c r="AT999">
        <f>AR999*'MRIP Selectivity'!$O$35</f>
        <v>6.2842892271189965E-3</v>
      </c>
      <c r="AU999">
        <f>AR999*'MRIP Selectivity'!$P$35</f>
        <v>9.0321712954188795E-4</v>
      </c>
      <c r="AV999">
        <v>3</v>
      </c>
      <c r="AW999">
        <f t="shared" si="415"/>
        <v>15</v>
      </c>
      <c r="AX999">
        <f t="shared" si="394"/>
        <v>0</v>
      </c>
      <c r="AY999">
        <f t="shared" si="395"/>
        <v>0</v>
      </c>
      <c r="AZ999">
        <f t="shared" si="396"/>
        <v>0</v>
      </c>
      <c r="BA999">
        <v>4324.4933354000004</v>
      </c>
      <c r="BB999">
        <v>4324.4933354000004</v>
      </c>
    </row>
    <row r="1000" spans="1:54" x14ac:dyDescent="0.25">
      <c r="A1000" t="s">
        <v>930</v>
      </c>
      <c r="B1000" t="s">
        <v>3</v>
      </c>
      <c r="C1000">
        <v>2013</v>
      </c>
      <c r="D1000">
        <v>4</v>
      </c>
      <c r="E1000">
        <v>7</v>
      </c>
      <c r="F1000" t="s">
        <v>1868</v>
      </c>
      <c r="G1000" t="s">
        <v>1923</v>
      </c>
      <c r="H1000" t="s">
        <v>1924</v>
      </c>
      <c r="I1000" t="s">
        <v>1837</v>
      </c>
      <c r="J1000" t="s">
        <v>1819</v>
      </c>
      <c r="K1000" t="str">
        <f t="shared" si="397"/>
        <v>Offshore</v>
      </c>
      <c r="L1000">
        <v>0.96173550789999995</v>
      </c>
      <c r="M1000">
        <f t="shared" si="390"/>
        <v>103.52655384791473</v>
      </c>
      <c r="N1000">
        <f t="shared" si="398"/>
        <v>0.98689727470597843</v>
      </c>
      <c r="O1000">
        <f t="shared" si="399"/>
        <v>0.97430408635423793</v>
      </c>
      <c r="P1000">
        <v>11.927034842519685</v>
      </c>
      <c r="Q1000">
        <f t="shared" si="400"/>
        <v>12.401574803620377</v>
      </c>
      <c r="R1000">
        <v>1.1449424828288008</v>
      </c>
      <c r="S1000">
        <f t="shared" si="391"/>
        <v>123.24797059865428</v>
      </c>
      <c r="T1000">
        <f t="shared" si="401"/>
        <v>1.1904962158762786</v>
      </c>
      <c r="U1000">
        <f t="shared" si="392"/>
        <v>1.166189408570999</v>
      </c>
      <c r="V1000">
        <f t="shared" si="402"/>
        <v>1.1816725392401515</v>
      </c>
      <c r="W1000">
        <f t="shared" si="393"/>
        <v>1.1567771014771218</v>
      </c>
      <c r="X1000">
        <f t="shared" si="403"/>
        <v>1.187285486819297</v>
      </c>
      <c r="Y1000">
        <v>2</v>
      </c>
      <c r="Z1000">
        <f>Y1000*'MRIP Selectivity'!$N$35</f>
        <v>1.2593188351740467E-2</v>
      </c>
      <c r="AA1000">
        <f>Y1000*'MRIP Selectivity'!$O$35</f>
        <v>1.2568578454237993E-2</v>
      </c>
      <c r="AB1000">
        <f>Y1000*'MRIP Selectivity'!$P$35</f>
        <v>1.8064342590837759E-3</v>
      </c>
      <c r="AC1000">
        <v>0.74741255597723821</v>
      </c>
      <c r="AD1000">
        <v>0.94160359434525442</v>
      </c>
      <c r="AE1000">
        <v>1.3432654004296583</v>
      </c>
      <c r="AF1000">
        <f t="shared" si="404"/>
        <v>9.4123070938771265E-3</v>
      </c>
      <c r="AG1000">
        <f t="shared" si="405"/>
        <v>1.1834618648320815E-2</v>
      </c>
      <c r="AH1000">
        <f t="shared" si="406"/>
        <v>2.4265206383780212E-3</v>
      </c>
      <c r="AI1000">
        <f t="shared" si="407"/>
        <v>2.6968201065062234E-2</v>
      </c>
      <c r="AJ1000">
        <f t="shared" si="408"/>
        <v>2.3673446380575964E-2</v>
      </c>
      <c r="AK1000">
        <f t="shared" si="409"/>
        <v>1.4375012713321769E-2</v>
      </c>
      <c r="AL1000">
        <f t="shared" si="410"/>
        <v>1.4261139286698837E-2</v>
      </c>
      <c r="AM1000">
        <f t="shared" si="411"/>
        <v>1.166189408570999</v>
      </c>
      <c r="AN1000">
        <f t="shared" si="412"/>
        <v>1.1567771014771218</v>
      </c>
      <c r="AO1000">
        <v>1</v>
      </c>
      <c r="AP1000">
        <f t="shared" si="413"/>
        <v>1.0251617668059785</v>
      </c>
      <c r="AQ1000">
        <f t="shared" si="414"/>
        <v>1.012568578454238</v>
      </c>
      <c r="AR1000">
        <v>2</v>
      </c>
      <c r="AS1000">
        <f>AR1000*'MRIP Selectivity'!$N$35</f>
        <v>1.2593188351740467E-2</v>
      </c>
      <c r="AT1000">
        <f>AR1000*'MRIP Selectivity'!$O$35</f>
        <v>1.2568578454237993E-2</v>
      </c>
      <c r="AU1000">
        <f>AR1000*'MRIP Selectivity'!$P$35</f>
        <v>1.8064342590837759E-3</v>
      </c>
      <c r="AV1000">
        <v>6</v>
      </c>
      <c r="AW1000">
        <f t="shared" si="415"/>
        <v>30</v>
      </c>
      <c r="AX1000">
        <f t="shared" si="394"/>
        <v>0</v>
      </c>
      <c r="AY1000">
        <f t="shared" si="395"/>
        <v>0</v>
      </c>
      <c r="AZ1000">
        <f t="shared" si="396"/>
        <v>0</v>
      </c>
      <c r="BA1000">
        <v>107.64555639</v>
      </c>
      <c r="BB1000">
        <v>107.64555639</v>
      </c>
    </row>
    <row r="1001" spans="1:54" x14ac:dyDescent="0.25">
      <c r="A1001" t="s">
        <v>931</v>
      </c>
      <c r="B1001" t="s">
        <v>3</v>
      </c>
      <c r="C1001">
        <v>2013</v>
      </c>
      <c r="D1001">
        <v>4</v>
      </c>
      <c r="E1001">
        <v>7</v>
      </c>
      <c r="F1001" t="s">
        <v>1870</v>
      </c>
      <c r="G1001" t="s">
        <v>1923</v>
      </c>
      <c r="H1001" t="s">
        <v>1924</v>
      </c>
      <c r="I1001" t="s">
        <v>1812</v>
      </c>
      <c r="J1001" t="s">
        <v>1819</v>
      </c>
      <c r="K1001" t="str">
        <f t="shared" si="397"/>
        <v>Offshore</v>
      </c>
      <c r="L1001">
        <v>0</v>
      </c>
      <c r="M1001">
        <f t="shared" si="390"/>
        <v>0</v>
      </c>
      <c r="N1001">
        <f t="shared" si="398"/>
        <v>0.12580883402989229</v>
      </c>
      <c r="O1001">
        <f t="shared" si="399"/>
        <v>6.2842892271189971E-2</v>
      </c>
      <c r="P1001">
        <v>0</v>
      </c>
      <c r="Q1001">
        <f t="shared" si="400"/>
        <v>0</v>
      </c>
      <c r="R1001">
        <v>0</v>
      </c>
      <c r="S1001">
        <f t="shared" si="391"/>
        <v>0</v>
      </c>
      <c r="T1001">
        <f t="shared" si="401"/>
        <v>0</v>
      </c>
      <c r="U1001">
        <f t="shared" si="392"/>
        <v>0.10623462871098971</v>
      </c>
      <c r="V1001">
        <f t="shared" si="402"/>
        <v>0.84441310922369939</v>
      </c>
      <c r="W1001">
        <f t="shared" si="393"/>
        <v>5.9173093241604087E-2</v>
      </c>
      <c r="X1001">
        <f t="shared" si="403"/>
        <v>0.94160359434525442</v>
      </c>
      <c r="Y1001">
        <v>10</v>
      </c>
      <c r="Z1001">
        <f>Y1001*'MRIP Selectivity'!$N$35</f>
        <v>6.2965941758702335E-2</v>
      </c>
      <c r="AA1001">
        <f>Y1001*'MRIP Selectivity'!$O$35</f>
        <v>6.2842892271189971E-2</v>
      </c>
      <c r="AB1001">
        <f>Y1001*'MRIP Selectivity'!$P$35</f>
        <v>9.0321712954188789E-3</v>
      </c>
      <c r="AC1001">
        <v>0.74741255597723821</v>
      </c>
      <c r="AD1001">
        <v>0.94160359434525442</v>
      </c>
      <c r="AE1001">
        <v>1.3432654004296583</v>
      </c>
      <c r="AF1001">
        <f t="shared" si="404"/>
        <v>4.7061535469385629E-2</v>
      </c>
      <c r="AG1001">
        <f t="shared" si="405"/>
        <v>5.9173093241604087E-2</v>
      </c>
      <c r="AH1001">
        <f t="shared" si="406"/>
        <v>1.2132603191890105E-2</v>
      </c>
      <c r="AI1001">
        <f t="shared" si="407"/>
        <v>0.13484100532531118</v>
      </c>
      <c r="AJ1001">
        <f t="shared" si="408"/>
        <v>0.11836723190287982</v>
      </c>
      <c r="AK1001">
        <f t="shared" si="409"/>
        <v>7.1875063566608846E-2</v>
      </c>
      <c r="AL1001">
        <f t="shared" si="410"/>
        <v>7.1305696433494187E-2</v>
      </c>
      <c r="AM1001">
        <f t="shared" si="411"/>
        <v>0.10623462871098971</v>
      </c>
      <c r="AN1001">
        <f t="shared" si="412"/>
        <v>5.9173093241604087E-2</v>
      </c>
      <c r="AO1001">
        <v>0</v>
      </c>
      <c r="AP1001">
        <f t="shared" si="413"/>
        <v>0.12580883402989229</v>
      </c>
      <c r="AQ1001">
        <f t="shared" si="414"/>
        <v>6.2842892271189971E-2</v>
      </c>
      <c r="AR1001">
        <v>10</v>
      </c>
      <c r="AS1001">
        <f>AR1001*'MRIP Selectivity'!$N$35</f>
        <v>6.2965941758702335E-2</v>
      </c>
      <c r="AT1001">
        <f>AR1001*'MRIP Selectivity'!$O$35</f>
        <v>6.2842892271189971E-2</v>
      </c>
      <c r="AU1001">
        <f>AR1001*'MRIP Selectivity'!$P$35</f>
        <v>9.0321712954188789E-3</v>
      </c>
      <c r="AV1001">
        <v>2</v>
      </c>
      <c r="AW1001">
        <f t="shared" si="415"/>
        <v>10</v>
      </c>
      <c r="AX1001">
        <f t="shared" si="394"/>
        <v>0</v>
      </c>
      <c r="AY1001">
        <f t="shared" si="395"/>
        <v>0</v>
      </c>
      <c r="AZ1001">
        <f t="shared" si="396"/>
        <v>0</v>
      </c>
      <c r="BA1001">
        <v>562.77392671999996</v>
      </c>
      <c r="BB1001">
        <v>562.77392671999996</v>
      </c>
    </row>
    <row r="1002" spans="1:54" x14ac:dyDescent="0.25">
      <c r="A1002" t="s">
        <v>932</v>
      </c>
      <c r="B1002" t="s">
        <v>3</v>
      </c>
      <c r="C1002">
        <v>2013</v>
      </c>
      <c r="D1002">
        <v>4</v>
      </c>
      <c r="E1002">
        <v>7</v>
      </c>
      <c r="F1002" t="s">
        <v>1870</v>
      </c>
      <c r="G1002" t="s">
        <v>1923</v>
      </c>
      <c r="H1002" t="s">
        <v>1924</v>
      </c>
      <c r="I1002" t="s">
        <v>1812</v>
      </c>
      <c r="J1002" t="s">
        <v>1819</v>
      </c>
      <c r="K1002" t="str">
        <f t="shared" si="397"/>
        <v>Offshore</v>
      </c>
      <c r="L1002">
        <v>0</v>
      </c>
      <c r="M1002">
        <f t="shared" si="390"/>
        <v>0</v>
      </c>
      <c r="N1002">
        <f t="shared" si="398"/>
        <v>1.258088340298923E-2</v>
      </c>
      <c r="O1002">
        <f t="shared" si="399"/>
        <v>6.2842892271189965E-3</v>
      </c>
      <c r="P1002">
        <v>0</v>
      </c>
      <c r="Q1002">
        <f t="shared" si="400"/>
        <v>0</v>
      </c>
      <c r="R1002">
        <v>0</v>
      </c>
      <c r="S1002">
        <f t="shared" si="391"/>
        <v>0</v>
      </c>
      <c r="T1002">
        <f t="shared" si="401"/>
        <v>0</v>
      </c>
      <c r="U1002">
        <f t="shared" si="392"/>
        <v>1.0623462871098971E-2</v>
      </c>
      <c r="V1002">
        <f t="shared" si="402"/>
        <v>0.84441310922369939</v>
      </c>
      <c r="W1002">
        <f t="shared" si="393"/>
        <v>5.9173093241604077E-3</v>
      </c>
      <c r="X1002">
        <f t="shared" si="403"/>
        <v>0.94160359434525431</v>
      </c>
      <c r="Y1002">
        <v>1</v>
      </c>
      <c r="Z1002">
        <f>Y1002*'MRIP Selectivity'!$N$35</f>
        <v>6.2965941758702333E-3</v>
      </c>
      <c r="AA1002">
        <f>Y1002*'MRIP Selectivity'!$O$35</f>
        <v>6.2842892271189965E-3</v>
      </c>
      <c r="AB1002">
        <f>Y1002*'MRIP Selectivity'!$P$35</f>
        <v>9.0321712954188795E-4</v>
      </c>
      <c r="AC1002">
        <v>0.74741255597723821</v>
      </c>
      <c r="AD1002">
        <v>0.94160359434525442</v>
      </c>
      <c r="AE1002">
        <v>1.3432654004296583</v>
      </c>
      <c r="AF1002">
        <f t="shared" si="404"/>
        <v>4.7061535469385633E-3</v>
      </c>
      <c r="AG1002">
        <f t="shared" si="405"/>
        <v>5.9173093241604077E-3</v>
      </c>
      <c r="AH1002">
        <f t="shared" si="406"/>
        <v>1.2132603191890106E-3</v>
      </c>
      <c r="AI1002">
        <f t="shared" si="407"/>
        <v>1.3484100532531117E-2</v>
      </c>
      <c r="AJ1002">
        <f t="shared" si="408"/>
        <v>1.1836723190287982E-2</v>
      </c>
      <c r="AK1002">
        <f t="shared" si="409"/>
        <v>7.1875063566608846E-3</v>
      </c>
      <c r="AL1002">
        <f t="shared" si="410"/>
        <v>7.1305696433494187E-3</v>
      </c>
      <c r="AM1002">
        <f t="shared" si="411"/>
        <v>1.0623462871098971E-2</v>
      </c>
      <c r="AN1002">
        <f t="shared" si="412"/>
        <v>5.9173093241604077E-3</v>
      </c>
      <c r="AO1002">
        <v>0</v>
      </c>
      <c r="AP1002">
        <f t="shared" si="413"/>
        <v>1.258088340298923E-2</v>
      </c>
      <c r="AQ1002">
        <f t="shared" si="414"/>
        <v>6.2842892271189965E-3</v>
      </c>
      <c r="AR1002">
        <v>1</v>
      </c>
      <c r="AS1002">
        <f>AR1002*'MRIP Selectivity'!$N$35</f>
        <v>6.2965941758702333E-3</v>
      </c>
      <c r="AT1002">
        <f>AR1002*'MRIP Selectivity'!$O$35</f>
        <v>6.2842892271189965E-3</v>
      </c>
      <c r="AU1002">
        <f>AR1002*'MRIP Selectivity'!$P$35</f>
        <v>9.0321712954188795E-4</v>
      </c>
      <c r="AV1002">
        <v>2</v>
      </c>
      <c r="AW1002">
        <f t="shared" si="415"/>
        <v>10</v>
      </c>
      <c r="AX1002">
        <f t="shared" si="394"/>
        <v>0</v>
      </c>
      <c r="AY1002">
        <f t="shared" si="395"/>
        <v>0</v>
      </c>
      <c r="AZ1002">
        <f t="shared" si="396"/>
        <v>0</v>
      </c>
      <c r="BA1002">
        <v>562.77392671999996</v>
      </c>
      <c r="BB1002">
        <v>562.77392671999996</v>
      </c>
    </row>
    <row r="1003" spans="1:54" x14ac:dyDescent="0.25">
      <c r="A1003" t="s">
        <v>933</v>
      </c>
      <c r="B1003" t="s">
        <v>3</v>
      </c>
      <c r="C1003">
        <v>2013</v>
      </c>
      <c r="D1003">
        <v>4</v>
      </c>
      <c r="E1003">
        <v>7</v>
      </c>
      <c r="F1003" t="s">
        <v>1870</v>
      </c>
      <c r="G1003" t="s">
        <v>1923</v>
      </c>
      <c r="H1003" t="s">
        <v>1924</v>
      </c>
      <c r="I1003" t="s">
        <v>1812</v>
      </c>
      <c r="J1003" t="s">
        <v>1819</v>
      </c>
      <c r="K1003" t="str">
        <f t="shared" si="397"/>
        <v>Offshore</v>
      </c>
      <c r="L1003">
        <v>0</v>
      </c>
      <c r="M1003">
        <f t="shared" si="390"/>
        <v>0</v>
      </c>
      <c r="N1003">
        <f t="shared" si="398"/>
        <v>2.516176680597846E-2</v>
      </c>
      <c r="O1003">
        <f t="shared" si="399"/>
        <v>1.2568578454237993E-2</v>
      </c>
      <c r="P1003">
        <v>0</v>
      </c>
      <c r="Q1003">
        <f t="shared" si="400"/>
        <v>0</v>
      </c>
      <c r="R1003">
        <v>0</v>
      </c>
      <c r="S1003">
        <f t="shared" si="391"/>
        <v>0</v>
      </c>
      <c r="T1003">
        <f t="shared" si="401"/>
        <v>0</v>
      </c>
      <c r="U1003">
        <f t="shared" si="392"/>
        <v>2.1246925742197942E-2</v>
      </c>
      <c r="V1003">
        <f t="shared" si="402"/>
        <v>0.84441310922369939</v>
      </c>
      <c r="W1003">
        <f t="shared" si="393"/>
        <v>1.1834618648320815E-2</v>
      </c>
      <c r="X1003">
        <f t="shared" si="403"/>
        <v>0.94160359434525431</v>
      </c>
      <c r="Y1003">
        <v>2</v>
      </c>
      <c r="Z1003">
        <f>Y1003*'MRIP Selectivity'!$N$35</f>
        <v>1.2593188351740467E-2</v>
      </c>
      <c r="AA1003">
        <f>Y1003*'MRIP Selectivity'!$O$35</f>
        <v>1.2568578454237993E-2</v>
      </c>
      <c r="AB1003">
        <f>Y1003*'MRIP Selectivity'!$P$35</f>
        <v>1.8064342590837759E-3</v>
      </c>
      <c r="AC1003">
        <v>0.74741255597723821</v>
      </c>
      <c r="AD1003">
        <v>0.94160359434525442</v>
      </c>
      <c r="AE1003">
        <v>1.3432654004296583</v>
      </c>
      <c r="AF1003">
        <f t="shared" si="404"/>
        <v>9.4123070938771265E-3</v>
      </c>
      <c r="AG1003">
        <f t="shared" si="405"/>
        <v>1.1834618648320815E-2</v>
      </c>
      <c r="AH1003">
        <f t="shared" si="406"/>
        <v>2.4265206383780212E-3</v>
      </c>
      <c r="AI1003">
        <f t="shared" si="407"/>
        <v>2.6968201065062234E-2</v>
      </c>
      <c r="AJ1003">
        <f t="shared" si="408"/>
        <v>2.3673446380575964E-2</v>
      </c>
      <c r="AK1003">
        <f t="shared" si="409"/>
        <v>1.4375012713321769E-2</v>
      </c>
      <c r="AL1003">
        <f t="shared" si="410"/>
        <v>1.4261139286698837E-2</v>
      </c>
      <c r="AM1003">
        <f t="shared" si="411"/>
        <v>2.1246925742197942E-2</v>
      </c>
      <c r="AN1003">
        <f t="shared" si="412"/>
        <v>1.1834618648320815E-2</v>
      </c>
      <c r="AO1003">
        <v>0</v>
      </c>
      <c r="AP1003">
        <f t="shared" si="413"/>
        <v>2.516176680597846E-2</v>
      </c>
      <c r="AQ1003">
        <f t="shared" si="414"/>
        <v>1.2568578454237993E-2</v>
      </c>
      <c r="AR1003">
        <v>2</v>
      </c>
      <c r="AS1003">
        <f>AR1003*'MRIP Selectivity'!$N$35</f>
        <v>1.2593188351740467E-2</v>
      </c>
      <c r="AT1003">
        <f>AR1003*'MRIP Selectivity'!$O$35</f>
        <v>1.2568578454237993E-2</v>
      </c>
      <c r="AU1003">
        <f>AR1003*'MRIP Selectivity'!$P$35</f>
        <v>1.8064342590837759E-3</v>
      </c>
      <c r="AV1003">
        <v>4</v>
      </c>
      <c r="AW1003">
        <f t="shared" si="415"/>
        <v>20</v>
      </c>
      <c r="AX1003">
        <f t="shared" si="394"/>
        <v>0</v>
      </c>
      <c r="AY1003">
        <f t="shared" si="395"/>
        <v>0</v>
      </c>
      <c r="AZ1003">
        <f t="shared" si="396"/>
        <v>0</v>
      </c>
      <c r="BA1003">
        <v>357.01264967999998</v>
      </c>
      <c r="BB1003">
        <v>357.01264967999998</v>
      </c>
    </row>
    <row r="1004" spans="1:54" x14ac:dyDescent="0.25">
      <c r="A1004" t="s">
        <v>934</v>
      </c>
      <c r="B1004" t="s">
        <v>3</v>
      </c>
      <c r="C1004">
        <v>2013</v>
      </c>
      <c r="D1004">
        <v>4</v>
      </c>
      <c r="E1004">
        <v>8</v>
      </c>
      <c r="F1004" t="s">
        <v>1849</v>
      </c>
      <c r="G1004" t="s">
        <v>1923</v>
      </c>
      <c r="H1004" t="s">
        <v>1924</v>
      </c>
      <c r="I1004" t="s">
        <v>1812</v>
      </c>
      <c r="J1004" t="s">
        <v>1819</v>
      </c>
      <c r="K1004" t="str">
        <f t="shared" si="397"/>
        <v>Offshore</v>
      </c>
      <c r="L1004">
        <v>0</v>
      </c>
      <c r="M1004">
        <f t="shared" si="390"/>
        <v>0</v>
      </c>
      <c r="N1004">
        <f t="shared" si="398"/>
        <v>3.7742650208967693E-2</v>
      </c>
      <c r="O1004">
        <f t="shared" si="399"/>
        <v>1.8852867681356991E-2</v>
      </c>
      <c r="P1004">
        <v>0</v>
      </c>
      <c r="Q1004">
        <f t="shared" si="400"/>
        <v>0</v>
      </c>
      <c r="R1004">
        <v>0</v>
      </c>
      <c r="S1004">
        <f t="shared" si="391"/>
        <v>0</v>
      </c>
      <c r="T1004">
        <f t="shared" si="401"/>
        <v>0</v>
      </c>
      <c r="U1004">
        <f t="shared" si="392"/>
        <v>3.1870388613296913E-2</v>
      </c>
      <c r="V1004">
        <f t="shared" si="402"/>
        <v>0.84441310922369928</v>
      </c>
      <c r="W1004">
        <f t="shared" si="393"/>
        <v>1.7751927972481225E-2</v>
      </c>
      <c r="X1004">
        <f t="shared" si="403"/>
        <v>0.94160359434525442</v>
      </c>
      <c r="Y1004">
        <v>3</v>
      </c>
      <c r="Z1004">
        <f>Y1004*'MRIP Selectivity'!$N$35</f>
        <v>1.8889782527610699E-2</v>
      </c>
      <c r="AA1004">
        <f>Y1004*'MRIP Selectivity'!$O$35</f>
        <v>1.8852867681356991E-2</v>
      </c>
      <c r="AB1004">
        <f>Y1004*'MRIP Selectivity'!$P$35</f>
        <v>2.7096513886256638E-3</v>
      </c>
      <c r="AC1004">
        <v>0.74741255597723821</v>
      </c>
      <c r="AD1004">
        <v>0.94160359434525442</v>
      </c>
      <c r="AE1004">
        <v>1.3432654004296583</v>
      </c>
      <c r="AF1004">
        <f t="shared" si="404"/>
        <v>1.4118460640815688E-2</v>
      </c>
      <c r="AG1004">
        <f t="shared" si="405"/>
        <v>1.7751927972481225E-2</v>
      </c>
      <c r="AH1004">
        <f t="shared" si="406"/>
        <v>3.6397809575670318E-3</v>
      </c>
      <c r="AI1004">
        <f t="shared" si="407"/>
        <v>4.045230159759336E-2</v>
      </c>
      <c r="AJ1004">
        <f t="shared" si="408"/>
        <v>3.5510169570863948E-2</v>
      </c>
      <c r="AK1004">
        <f t="shared" si="409"/>
        <v>2.1562519069982654E-2</v>
      </c>
      <c r="AL1004">
        <f t="shared" si="410"/>
        <v>2.1391708930048256E-2</v>
      </c>
      <c r="AM1004">
        <f t="shared" si="411"/>
        <v>3.1870388613296913E-2</v>
      </c>
      <c r="AN1004">
        <f t="shared" si="412"/>
        <v>1.7751927972481225E-2</v>
      </c>
      <c r="AO1004">
        <v>0</v>
      </c>
      <c r="AP1004">
        <f t="shared" si="413"/>
        <v>3.7742650208967693E-2</v>
      </c>
      <c r="AQ1004">
        <f t="shared" si="414"/>
        <v>1.8852867681356991E-2</v>
      </c>
      <c r="AR1004">
        <v>3</v>
      </c>
      <c r="AS1004">
        <f>AR1004*'MRIP Selectivity'!$N$35</f>
        <v>1.8889782527610699E-2</v>
      </c>
      <c r="AT1004">
        <f>AR1004*'MRIP Selectivity'!$O$35</f>
        <v>1.8852867681356991E-2</v>
      </c>
      <c r="AU1004">
        <f>AR1004*'MRIP Selectivity'!$P$35</f>
        <v>2.7096513886256638E-3</v>
      </c>
      <c r="AV1004">
        <v>12</v>
      </c>
      <c r="AW1004">
        <f t="shared" si="415"/>
        <v>60</v>
      </c>
      <c r="AX1004">
        <f t="shared" si="394"/>
        <v>0</v>
      </c>
      <c r="AY1004">
        <f t="shared" si="395"/>
        <v>0</v>
      </c>
      <c r="AZ1004">
        <f t="shared" si="396"/>
        <v>0</v>
      </c>
      <c r="BA1004">
        <v>3452.6902752999999</v>
      </c>
      <c r="BB1004">
        <v>3452.6902752999999</v>
      </c>
    </row>
    <row r="1005" spans="1:54" x14ac:dyDescent="0.25">
      <c r="A1005" t="s">
        <v>935</v>
      </c>
      <c r="B1005" t="s">
        <v>3</v>
      </c>
      <c r="C1005">
        <v>2013</v>
      </c>
      <c r="D1005">
        <v>5</v>
      </c>
      <c r="E1005">
        <v>9</v>
      </c>
      <c r="F1005" t="s">
        <v>1820</v>
      </c>
      <c r="G1005" t="s">
        <v>1923</v>
      </c>
      <c r="H1005" t="s">
        <v>1924</v>
      </c>
      <c r="I1005" t="s">
        <v>1837</v>
      </c>
      <c r="J1005" t="s">
        <v>1819</v>
      </c>
      <c r="K1005" t="str">
        <f t="shared" si="397"/>
        <v>Offshore</v>
      </c>
      <c r="L1005">
        <v>0</v>
      </c>
      <c r="M1005">
        <f t="shared" si="390"/>
        <v>0</v>
      </c>
      <c r="N1005">
        <f t="shared" si="398"/>
        <v>3.7742650208967693E-2</v>
      </c>
      <c r="O1005">
        <f t="shared" si="399"/>
        <v>1.8852867681356991E-2</v>
      </c>
      <c r="P1005">
        <v>0</v>
      </c>
      <c r="Q1005">
        <f t="shared" si="400"/>
        <v>0</v>
      </c>
      <c r="R1005">
        <v>0</v>
      </c>
      <c r="S1005">
        <f t="shared" si="391"/>
        <v>0</v>
      </c>
      <c r="T1005">
        <f t="shared" si="401"/>
        <v>0</v>
      </c>
      <c r="U1005">
        <f t="shared" si="392"/>
        <v>3.1870388613296913E-2</v>
      </c>
      <c r="V1005">
        <f t="shared" si="402"/>
        <v>0.84441310922369928</v>
      </c>
      <c r="W1005">
        <f t="shared" si="393"/>
        <v>1.7751927972481225E-2</v>
      </c>
      <c r="X1005">
        <f t="shared" si="403"/>
        <v>0.94160359434525442</v>
      </c>
      <c r="Y1005">
        <v>3</v>
      </c>
      <c r="Z1005">
        <f>Y1005*'MRIP Selectivity'!$N$35</f>
        <v>1.8889782527610699E-2</v>
      </c>
      <c r="AA1005">
        <f>Y1005*'MRIP Selectivity'!$O$35</f>
        <v>1.8852867681356991E-2</v>
      </c>
      <c r="AB1005">
        <f>Y1005*'MRIP Selectivity'!$P$35</f>
        <v>2.7096513886256638E-3</v>
      </c>
      <c r="AC1005">
        <v>0.74741255597723821</v>
      </c>
      <c r="AD1005">
        <v>0.94160359434525442</v>
      </c>
      <c r="AE1005">
        <v>1.3432654004296583</v>
      </c>
      <c r="AF1005">
        <f t="shared" si="404"/>
        <v>1.4118460640815688E-2</v>
      </c>
      <c r="AG1005">
        <f t="shared" si="405"/>
        <v>1.7751927972481225E-2</v>
      </c>
      <c r="AH1005">
        <f t="shared" si="406"/>
        <v>3.6397809575670318E-3</v>
      </c>
      <c r="AI1005">
        <f t="shared" si="407"/>
        <v>4.045230159759336E-2</v>
      </c>
      <c r="AJ1005">
        <f t="shared" si="408"/>
        <v>3.5510169570863948E-2</v>
      </c>
      <c r="AK1005">
        <f t="shared" si="409"/>
        <v>2.1562519069982654E-2</v>
      </c>
      <c r="AL1005">
        <f t="shared" si="410"/>
        <v>2.1391708930048256E-2</v>
      </c>
      <c r="AM1005">
        <f t="shared" si="411"/>
        <v>3.1870388613296913E-2</v>
      </c>
      <c r="AN1005">
        <f t="shared" si="412"/>
        <v>1.7751927972481225E-2</v>
      </c>
      <c r="AO1005">
        <v>0</v>
      </c>
      <c r="AP1005">
        <f t="shared" si="413"/>
        <v>3.7742650208967693E-2</v>
      </c>
      <c r="AQ1005">
        <f t="shared" si="414"/>
        <v>1.8852867681356991E-2</v>
      </c>
      <c r="AR1005">
        <v>3</v>
      </c>
      <c r="AS1005">
        <f>AR1005*'MRIP Selectivity'!$N$35</f>
        <v>1.8889782527610699E-2</v>
      </c>
      <c r="AT1005">
        <f>AR1005*'MRIP Selectivity'!$O$35</f>
        <v>1.8852867681356991E-2</v>
      </c>
      <c r="AU1005">
        <f>AR1005*'MRIP Selectivity'!$P$35</f>
        <v>2.7096513886256638E-3</v>
      </c>
      <c r="AV1005">
        <v>4</v>
      </c>
      <c r="AW1005">
        <f t="shared" si="415"/>
        <v>20</v>
      </c>
      <c r="AX1005">
        <f t="shared" si="394"/>
        <v>0</v>
      </c>
      <c r="AY1005">
        <f t="shared" si="395"/>
        <v>0</v>
      </c>
      <c r="AZ1005">
        <f t="shared" si="396"/>
        <v>0</v>
      </c>
      <c r="BA1005">
        <v>41.490015765000003</v>
      </c>
      <c r="BB1005">
        <v>41.490015765000003</v>
      </c>
    </row>
    <row r="1006" spans="1:54" x14ac:dyDescent="0.25">
      <c r="A1006" t="s">
        <v>936</v>
      </c>
      <c r="B1006" t="s">
        <v>3</v>
      </c>
      <c r="C1006">
        <v>2013</v>
      </c>
      <c r="D1006">
        <v>5</v>
      </c>
      <c r="E1006">
        <v>9</v>
      </c>
      <c r="F1006" t="s">
        <v>1825</v>
      </c>
      <c r="G1006" t="s">
        <v>1923</v>
      </c>
      <c r="H1006" t="s">
        <v>1924</v>
      </c>
      <c r="I1006" t="s">
        <v>1837</v>
      </c>
      <c r="J1006" t="s">
        <v>1819</v>
      </c>
      <c r="K1006" t="str">
        <f t="shared" si="397"/>
        <v>Offshore</v>
      </c>
      <c r="L1006">
        <v>8.2865374037000006</v>
      </c>
      <c r="M1006">
        <f t="shared" si="390"/>
        <v>828.04364069760481</v>
      </c>
      <c r="N1006">
        <f t="shared" si="398"/>
        <v>9.343331609551095</v>
      </c>
      <c r="O1006">
        <f t="shared" si="399"/>
        <v>8.8144176987779961</v>
      </c>
      <c r="P1006">
        <v>105.99228070078739</v>
      </c>
      <c r="Q1006">
        <f t="shared" si="400"/>
        <v>12.790901137242324</v>
      </c>
      <c r="R1006">
        <v>7.9164313875032777</v>
      </c>
      <c r="S1006">
        <f t="shared" si="391"/>
        <v>791.06028828326805</v>
      </c>
      <c r="T1006">
        <f t="shared" si="401"/>
        <v>0.95533646948465256</v>
      </c>
      <c r="U1006">
        <f t="shared" si="392"/>
        <v>8.8088022686755902</v>
      </c>
      <c r="V1006">
        <f t="shared" si="402"/>
        <v>0.94279028474927618</v>
      </c>
      <c r="W1006">
        <f t="shared" si="393"/>
        <v>8.4134853707327526</v>
      </c>
      <c r="X1006">
        <f t="shared" si="403"/>
        <v>0.95451403124442047</v>
      </c>
      <c r="Y1006">
        <v>84</v>
      </c>
      <c r="Z1006">
        <f>Y1006*'MRIP Selectivity'!$N$35</f>
        <v>0.52891391077309957</v>
      </c>
      <c r="AA1006">
        <f>Y1006*'MRIP Selectivity'!$O$35</f>
        <v>0.52788029507799572</v>
      </c>
      <c r="AB1006">
        <f>Y1006*'MRIP Selectivity'!$P$35</f>
        <v>7.5870238881518587E-2</v>
      </c>
      <c r="AC1006">
        <v>0.74741255597723821</v>
      </c>
      <c r="AD1006">
        <v>0.94160359434525442</v>
      </c>
      <c r="AE1006">
        <v>1.3432654004296583</v>
      </c>
      <c r="AF1006">
        <f t="shared" si="404"/>
        <v>0.39531689794283925</v>
      </c>
      <c r="AG1006">
        <f t="shared" si="405"/>
        <v>0.49705398322947431</v>
      </c>
      <c r="AH1006">
        <f t="shared" si="406"/>
        <v>0.10191386681187689</v>
      </c>
      <c r="AI1006">
        <f t="shared" si="407"/>
        <v>1.132664444732614</v>
      </c>
      <c r="AJ1006">
        <f t="shared" si="408"/>
        <v>0.99428474798419042</v>
      </c>
      <c r="AK1006">
        <f t="shared" si="409"/>
        <v>0.60375053395951428</v>
      </c>
      <c r="AL1006">
        <f t="shared" si="410"/>
        <v>0.59896785004135122</v>
      </c>
      <c r="AM1006">
        <f t="shared" si="411"/>
        <v>8.8088022686755902</v>
      </c>
      <c r="AN1006">
        <f t="shared" si="412"/>
        <v>8.4134853707327526</v>
      </c>
      <c r="AO1006">
        <v>9</v>
      </c>
      <c r="AP1006">
        <f t="shared" si="413"/>
        <v>10.056794205851094</v>
      </c>
      <c r="AQ1006">
        <f t="shared" si="414"/>
        <v>9.5278802950779955</v>
      </c>
      <c r="AR1006">
        <v>84</v>
      </c>
      <c r="AS1006">
        <f>AR1006*'MRIP Selectivity'!$N$35</f>
        <v>0.52891391077309957</v>
      </c>
      <c r="AT1006">
        <f>AR1006*'MRIP Selectivity'!$O$35</f>
        <v>0.52788029507799572</v>
      </c>
      <c r="AU1006">
        <f>AR1006*'MRIP Selectivity'!$P$35</f>
        <v>7.5870238881518587E-2</v>
      </c>
      <c r="AV1006">
        <v>36</v>
      </c>
      <c r="AW1006">
        <f t="shared" si="415"/>
        <v>180</v>
      </c>
      <c r="AX1006">
        <f t="shared" si="394"/>
        <v>0</v>
      </c>
      <c r="AY1006">
        <f t="shared" si="395"/>
        <v>0</v>
      </c>
      <c r="AZ1006">
        <f t="shared" si="396"/>
        <v>0</v>
      </c>
      <c r="BA1006">
        <v>99.926374594999984</v>
      </c>
      <c r="BB1006">
        <v>99.926374594999984</v>
      </c>
    </row>
    <row r="1007" spans="1:54" x14ac:dyDescent="0.25">
      <c r="A1007" t="s">
        <v>1925</v>
      </c>
      <c r="B1007" t="s">
        <v>3</v>
      </c>
      <c r="C1007">
        <v>2014</v>
      </c>
      <c r="D1007">
        <v>2</v>
      </c>
      <c r="E1007">
        <v>3</v>
      </c>
      <c r="F1007" t="s">
        <v>1848</v>
      </c>
      <c r="G1007" t="s">
        <v>1923</v>
      </c>
      <c r="H1007" t="s">
        <v>1926</v>
      </c>
      <c r="I1007" t="s">
        <v>1837</v>
      </c>
      <c r="J1007" t="s">
        <v>1819</v>
      </c>
      <c r="K1007" t="str">
        <f t="shared" si="397"/>
        <v>Offshore</v>
      </c>
      <c r="L1007">
        <v>0.64418936390000003</v>
      </c>
      <c r="M1007">
        <f t="shared" si="390"/>
        <v>101.97044077916948</v>
      </c>
      <c r="N1007">
        <f t="shared" si="398"/>
        <v>0.65677024730298927</v>
      </c>
      <c r="O1007">
        <f t="shared" si="399"/>
        <v>0.65047365312711902</v>
      </c>
      <c r="P1007">
        <v>10.423694037795277</v>
      </c>
      <c r="Q1007">
        <f t="shared" si="400"/>
        <v>16.181102362027492</v>
      </c>
      <c r="R1007">
        <v>1.3349827778187713</v>
      </c>
      <c r="S1007">
        <f t="shared" si="391"/>
        <v>211.31796008341419</v>
      </c>
      <c r="T1007">
        <f t="shared" si="401"/>
        <v>2.0723452646542078</v>
      </c>
      <c r="U1007">
        <f t="shared" si="392"/>
        <v>1.3456062406898703</v>
      </c>
      <c r="V1007">
        <f t="shared" si="402"/>
        <v>2.0488233841523256</v>
      </c>
      <c r="W1007">
        <f t="shared" si="393"/>
        <v>1.3409000871429317</v>
      </c>
      <c r="X1007">
        <f t="shared" si="403"/>
        <v>2.0614210594028255</v>
      </c>
      <c r="Y1007">
        <v>1</v>
      </c>
      <c r="Z1007">
        <f>Y1007*'MRIP Selectivity'!$N$35</f>
        <v>6.2965941758702333E-3</v>
      </c>
      <c r="AA1007">
        <f>Y1007*'MRIP Selectivity'!$O$35</f>
        <v>6.2842892271189965E-3</v>
      </c>
      <c r="AB1007">
        <f>Y1007*'MRIP Selectivity'!$P$35</f>
        <v>9.0321712954188795E-4</v>
      </c>
      <c r="AC1007">
        <v>0.74741255597723821</v>
      </c>
      <c r="AD1007">
        <v>0.94160359434525442</v>
      </c>
      <c r="AE1007">
        <v>1.3432654004296583</v>
      </c>
      <c r="AF1007">
        <f t="shared" si="404"/>
        <v>4.7061535469385633E-3</v>
      </c>
      <c r="AG1007">
        <f t="shared" si="405"/>
        <v>5.9173093241604077E-3</v>
      </c>
      <c r="AH1007">
        <f t="shared" si="406"/>
        <v>1.2132603191890106E-3</v>
      </c>
      <c r="AI1007">
        <f t="shared" si="407"/>
        <v>1.3484100532531117E-2</v>
      </c>
      <c r="AJ1007">
        <f t="shared" si="408"/>
        <v>1.1836723190287982E-2</v>
      </c>
      <c r="AK1007">
        <f t="shared" si="409"/>
        <v>7.1875063566608846E-3</v>
      </c>
      <c r="AL1007">
        <f t="shared" si="410"/>
        <v>7.1305696433494187E-3</v>
      </c>
      <c r="AM1007">
        <f t="shared" si="411"/>
        <v>1.3456062406898703</v>
      </c>
      <c r="AN1007">
        <f t="shared" si="412"/>
        <v>1.3409000871429317</v>
      </c>
      <c r="AO1007">
        <v>1</v>
      </c>
      <c r="AP1007">
        <f t="shared" si="413"/>
        <v>1.0125808834029892</v>
      </c>
      <c r="AQ1007">
        <f t="shared" si="414"/>
        <v>1.0062842892271191</v>
      </c>
      <c r="AR1007">
        <v>1</v>
      </c>
      <c r="AS1007">
        <f>AR1007*'MRIP Selectivity'!$N$35</f>
        <v>6.2965941758702333E-3</v>
      </c>
      <c r="AT1007">
        <f>AR1007*'MRIP Selectivity'!$O$35</f>
        <v>6.2842892271189965E-3</v>
      </c>
      <c r="AU1007">
        <f>AR1007*'MRIP Selectivity'!$P$35</f>
        <v>9.0321712954188795E-4</v>
      </c>
      <c r="AV1007">
        <v>8</v>
      </c>
      <c r="AW1007">
        <f t="shared" si="415"/>
        <v>40</v>
      </c>
      <c r="AX1007">
        <f t="shared" si="394"/>
        <v>0</v>
      </c>
      <c r="AY1007">
        <f t="shared" si="395"/>
        <v>0</v>
      </c>
      <c r="AZ1007">
        <f t="shared" si="396"/>
        <v>0</v>
      </c>
      <c r="BA1007">
        <v>158.29264886000001</v>
      </c>
      <c r="BB1007">
        <v>158.29264886000001</v>
      </c>
    </row>
    <row r="1008" spans="1:54" x14ac:dyDescent="0.25">
      <c r="A1008" t="s">
        <v>937</v>
      </c>
      <c r="B1008" t="s">
        <v>3</v>
      </c>
      <c r="C1008">
        <v>2014</v>
      </c>
      <c r="D1008">
        <v>3</v>
      </c>
      <c r="E1008">
        <v>5</v>
      </c>
      <c r="F1008" t="s">
        <v>1868</v>
      </c>
      <c r="G1008" t="s">
        <v>1923</v>
      </c>
      <c r="H1008" t="s">
        <v>1924</v>
      </c>
      <c r="I1008" t="s">
        <v>1812</v>
      </c>
      <c r="J1008" t="s">
        <v>1813</v>
      </c>
      <c r="K1008" t="str">
        <f t="shared" si="397"/>
        <v>Inshore</v>
      </c>
      <c r="L1008">
        <v>0</v>
      </c>
      <c r="M1008">
        <f t="shared" si="390"/>
        <v>0</v>
      </c>
      <c r="N1008">
        <f t="shared" si="398"/>
        <v>1.258088340298923E-2</v>
      </c>
      <c r="O1008">
        <f t="shared" si="399"/>
        <v>6.2842892271189965E-3</v>
      </c>
      <c r="P1008">
        <v>0</v>
      </c>
      <c r="Q1008">
        <f t="shared" si="400"/>
        <v>0</v>
      </c>
      <c r="R1008">
        <v>0</v>
      </c>
      <c r="S1008">
        <f t="shared" si="391"/>
        <v>0</v>
      </c>
      <c r="T1008">
        <f t="shared" si="401"/>
        <v>0</v>
      </c>
      <c r="U1008">
        <f t="shared" si="392"/>
        <v>1.0623462871098971E-2</v>
      </c>
      <c r="V1008">
        <f t="shared" si="402"/>
        <v>0.84441310922369939</v>
      </c>
      <c r="W1008">
        <f t="shared" si="393"/>
        <v>5.9173093241604077E-3</v>
      </c>
      <c r="X1008">
        <f t="shared" si="403"/>
        <v>0.94160359434525431</v>
      </c>
      <c r="Y1008">
        <v>1</v>
      </c>
      <c r="Z1008">
        <f>Y1008*'MRIP Selectivity'!$N$35</f>
        <v>6.2965941758702333E-3</v>
      </c>
      <c r="AA1008">
        <f>Y1008*'MRIP Selectivity'!$O$35</f>
        <v>6.2842892271189965E-3</v>
      </c>
      <c r="AB1008">
        <f>Y1008*'MRIP Selectivity'!$P$35</f>
        <v>9.0321712954188795E-4</v>
      </c>
      <c r="AC1008">
        <v>0.74741255597723821</v>
      </c>
      <c r="AD1008">
        <v>0.94160359434525442</v>
      </c>
      <c r="AE1008">
        <v>1.3432654004296583</v>
      </c>
      <c r="AF1008">
        <f t="shared" si="404"/>
        <v>4.7061535469385633E-3</v>
      </c>
      <c r="AG1008">
        <f t="shared" si="405"/>
        <v>5.9173093241604077E-3</v>
      </c>
      <c r="AH1008">
        <f t="shared" si="406"/>
        <v>1.2132603191890106E-3</v>
      </c>
      <c r="AI1008">
        <f t="shared" si="407"/>
        <v>1.3484100532531117E-2</v>
      </c>
      <c r="AJ1008">
        <f t="shared" si="408"/>
        <v>1.1836723190287982E-2</v>
      </c>
      <c r="AK1008">
        <f t="shared" si="409"/>
        <v>7.1875063566608846E-3</v>
      </c>
      <c r="AL1008">
        <f t="shared" si="410"/>
        <v>7.1305696433494187E-3</v>
      </c>
      <c r="AM1008">
        <f t="shared" si="411"/>
        <v>1.0623462871098971E-2</v>
      </c>
      <c r="AN1008">
        <f t="shared" si="412"/>
        <v>5.9173093241604077E-3</v>
      </c>
      <c r="AO1008">
        <v>0</v>
      </c>
      <c r="AP1008">
        <f t="shared" si="413"/>
        <v>1.258088340298923E-2</v>
      </c>
      <c r="AQ1008">
        <f t="shared" si="414"/>
        <v>6.2842892271189965E-3</v>
      </c>
      <c r="AR1008">
        <v>1</v>
      </c>
      <c r="AS1008">
        <f>AR1008*'MRIP Selectivity'!$N$35</f>
        <v>6.2965941758702333E-3</v>
      </c>
      <c r="AT1008">
        <f>AR1008*'MRIP Selectivity'!$O$35</f>
        <v>6.2842892271189965E-3</v>
      </c>
      <c r="AU1008">
        <f>AR1008*'MRIP Selectivity'!$P$35</f>
        <v>9.0321712954188795E-4</v>
      </c>
      <c r="AV1008">
        <v>2</v>
      </c>
      <c r="AW1008">
        <f t="shared" si="415"/>
        <v>10</v>
      </c>
      <c r="AX1008">
        <f t="shared" si="394"/>
        <v>0</v>
      </c>
      <c r="AY1008">
        <f t="shared" si="395"/>
        <v>0</v>
      </c>
      <c r="AZ1008">
        <f t="shared" si="396"/>
        <v>0</v>
      </c>
      <c r="BA1008">
        <v>308.95011483000002</v>
      </c>
      <c r="BB1008">
        <v>308.95011483000002</v>
      </c>
    </row>
    <row r="1009" spans="1:54" x14ac:dyDescent="0.25">
      <c r="A1009" t="s">
        <v>938</v>
      </c>
      <c r="B1009" t="s">
        <v>3</v>
      </c>
      <c r="C1009">
        <v>2014</v>
      </c>
      <c r="D1009">
        <v>3</v>
      </c>
      <c r="E1009">
        <v>5</v>
      </c>
      <c r="F1009" t="s">
        <v>1849</v>
      </c>
      <c r="G1009" t="s">
        <v>1923</v>
      </c>
      <c r="H1009" t="s">
        <v>1924</v>
      </c>
      <c r="I1009" t="s">
        <v>1812</v>
      </c>
      <c r="J1009" t="s">
        <v>1813</v>
      </c>
      <c r="K1009" t="str">
        <f t="shared" si="397"/>
        <v>Inshore</v>
      </c>
      <c r="L1009">
        <v>0</v>
      </c>
      <c r="M1009">
        <f t="shared" si="390"/>
        <v>0</v>
      </c>
      <c r="N1009">
        <f t="shared" si="398"/>
        <v>5.0323533611956919E-2</v>
      </c>
      <c r="O1009">
        <f t="shared" si="399"/>
        <v>2.5137156908475986E-2</v>
      </c>
      <c r="P1009">
        <v>0</v>
      </c>
      <c r="Q1009">
        <f t="shared" si="400"/>
        <v>0</v>
      </c>
      <c r="R1009">
        <v>0</v>
      </c>
      <c r="S1009">
        <f t="shared" si="391"/>
        <v>0</v>
      </c>
      <c r="T1009">
        <f t="shared" si="401"/>
        <v>0</v>
      </c>
      <c r="U1009">
        <f t="shared" si="392"/>
        <v>4.2493851484395884E-2</v>
      </c>
      <c r="V1009">
        <f t="shared" si="402"/>
        <v>0.84441310922369939</v>
      </c>
      <c r="W1009">
        <f t="shared" si="393"/>
        <v>2.3669237296641631E-2</v>
      </c>
      <c r="X1009">
        <f t="shared" si="403"/>
        <v>0.94160359434525431</v>
      </c>
      <c r="Y1009">
        <v>4</v>
      </c>
      <c r="Z1009">
        <f>Y1009*'MRIP Selectivity'!$N$35</f>
        <v>2.5186376703480933E-2</v>
      </c>
      <c r="AA1009">
        <f>Y1009*'MRIP Selectivity'!$O$35</f>
        <v>2.5137156908475986E-2</v>
      </c>
      <c r="AB1009">
        <f>Y1009*'MRIP Selectivity'!$P$35</f>
        <v>3.6128685181675518E-3</v>
      </c>
      <c r="AC1009">
        <v>0.74741255597723821</v>
      </c>
      <c r="AD1009">
        <v>0.94160359434525442</v>
      </c>
      <c r="AE1009">
        <v>1.3432654004296583</v>
      </c>
      <c r="AF1009">
        <f t="shared" si="404"/>
        <v>1.8824614187754253E-2</v>
      </c>
      <c r="AG1009">
        <f t="shared" si="405"/>
        <v>2.3669237296641631E-2</v>
      </c>
      <c r="AH1009">
        <f t="shared" si="406"/>
        <v>4.8530412767560423E-3</v>
      </c>
      <c r="AI1009">
        <f t="shared" si="407"/>
        <v>5.3936402130124468E-2</v>
      </c>
      <c r="AJ1009">
        <f t="shared" si="408"/>
        <v>4.7346892761151928E-2</v>
      </c>
      <c r="AK1009">
        <f t="shared" si="409"/>
        <v>2.8750025426643538E-2</v>
      </c>
      <c r="AL1009">
        <f t="shared" si="410"/>
        <v>2.8522278573397675E-2</v>
      </c>
      <c r="AM1009">
        <f t="shared" si="411"/>
        <v>4.2493851484395884E-2</v>
      </c>
      <c r="AN1009">
        <f t="shared" si="412"/>
        <v>2.3669237296641631E-2</v>
      </c>
      <c r="AO1009">
        <v>0</v>
      </c>
      <c r="AP1009">
        <f t="shared" si="413"/>
        <v>5.0323533611956919E-2</v>
      </c>
      <c r="AQ1009">
        <f t="shared" si="414"/>
        <v>2.5137156908475986E-2</v>
      </c>
      <c r="AR1009">
        <v>4</v>
      </c>
      <c r="AS1009">
        <f>AR1009*'MRIP Selectivity'!$N$35</f>
        <v>2.5186376703480933E-2</v>
      </c>
      <c r="AT1009">
        <f>AR1009*'MRIP Selectivity'!$O$35</f>
        <v>2.5137156908475986E-2</v>
      </c>
      <c r="AU1009">
        <f>AR1009*'MRIP Selectivity'!$P$35</f>
        <v>3.6128685181675518E-3</v>
      </c>
      <c r="AV1009">
        <v>1</v>
      </c>
      <c r="AW1009">
        <f t="shared" si="415"/>
        <v>5</v>
      </c>
      <c r="AX1009">
        <f t="shared" si="394"/>
        <v>0</v>
      </c>
      <c r="AY1009">
        <f t="shared" si="395"/>
        <v>0</v>
      </c>
      <c r="AZ1009">
        <f t="shared" si="396"/>
        <v>0</v>
      </c>
      <c r="BA1009">
        <v>408.38699086000003</v>
      </c>
      <c r="BB1009">
        <v>408.38699086000003</v>
      </c>
    </row>
    <row r="1010" spans="1:54" x14ac:dyDescent="0.25">
      <c r="A1010" t="s">
        <v>939</v>
      </c>
      <c r="B1010" t="s">
        <v>3</v>
      </c>
      <c r="C1010">
        <v>2014</v>
      </c>
      <c r="D1010">
        <v>3</v>
      </c>
      <c r="E1010">
        <v>5</v>
      </c>
      <c r="F1010" t="s">
        <v>1828</v>
      </c>
      <c r="G1010" t="s">
        <v>1923</v>
      </c>
      <c r="H1010" t="s">
        <v>1927</v>
      </c>
      <c r="I1010" t="s">
        <v>1837</v>
      </c>
      <c r="J1010" t="s">
        <v>1819</v>
      </c>
      <c r="K1010" t="str">
        <f t="shared" si="397"/>
        <v>Offshore</v>
      </c>
      <c r="L1010">
        <v>3.5328009381999999</v>
      </c>
      <c r="M1010">
        <f t="shared" si="390"/>
        <v>730.37755222945748</v>
      </c>
      <c r="N1010">
        <f t="shared" si="398"/>
        <v>5.4199334486483846</v>
      </c>
      <c r="O1010">
        <f t="shared" si="399"/>
        <v>4.4754443222678493</v>
      </c>
      <c r="P1010">
        <v>46.117159606299204</v>
      </c>
      <c r="Q1010">
        <f t="shared" si="400"/>
        <v>13.05399325154063</v>
      </c>
      <c r="R1010">
        <v>3.5827067188101069</v>
      </c>
      <c r="S1010">
        <f t="shared" si="391"/>
        <v>740.69516211513701</v>
      </c>
      <c r="T1010">
        <f t="shared" si="401"/>
        <v>1.01412640606791</v>
      </c>
      <c r="U1010">
        <f t="shared" si="392"/>
        <v>5.1762261494749522</v>
      </c>
      <c r="V1010">
        <f t="shared" si="402"/>
        <v>0.95503500153969456</v>
      </c>
      <c r="W1010">
        <f t="shared" si="393"/>
        <v>4.4703031174341685</v>
      </c>
      <c r="X1010">
        <f t="shared" si="403"/>
        <v>0.99885124147157855</v>
      </c>
      <c r="Y1010">
        <v>150</v>
      </c>
      <c r="Z1010">
        <f>Y1010*'MRIP Selectivity'!$N$35</f>
        <v>0.94448912638053495</v>
      </c>
      <c r="AA1010">
        <f>Y1010*'MRIP Selectivity'!$O$35</f>
        <v>0.94264338406784953</v>
      </c>
      <c r="AB1010">
        <f>Y1010*'MRIP Selectivity'!$P$35</f>
        <v>0.1354825694312832</v>
      </c>
      <c r="AC1010">
        <v>0.74741255597723821</v>
      </c>
      <c r="AD1010">
        <v>0.94160359434525442</v>
      </c>
      <c r="AE1010">
        <v>1.3432654004296583</v>
      </c>
      <c r="AF1010">
        <f t="shared" si="404"/>
        <v>0.70592303204078444</v>
      </c>
      <c r="AG1010">
        <f t="shared" si="405"/>
        <v>0.88759639862406126</v>
      </c>
      <c r="AH1010">
        <f t="shared" si="406"/>
        <v>0.1819890478783516</v>
      </c>
      <c r="AI1010">
        <f t="shared" si="407"/>
        <v>2.0226150798796678</v>
      </c>
      <c r="AJ1010">
        <f t="shared" si="408"/>
        <v>1.7755084785431974</v>
      </c>
      <c r="AK1010">
        <f t="shared" si="409"/>
        <v>1.0781259534991328</v>
      </c>
      <c r="AL1010">
        <f t="shared" si="410"/>
        <v>1.0695854465024128</v>
      </c>
      <c r="AM1010">
        <f t="shared" si="411"/>
        <v>5.1762261494749522</v>
      </c>
      <c r="AN1010">
        <f t="shared" si="412"/>
        <v>4.4703031174341685</v>
      </c>
      <c r="AO1010">
        <v>7</v>
      </c>
      <c r="AP1010">
        <f t="shared" si="413"/>
        <v>8.8871325104483851</v>
      </c>
      <c r="AQ1010">
        <f t="shared" si="414"/>
        <v>7.9426433840678499</v>
      </c>
      <c r="AR1010">
        <v>150</v>
      </c>
      <c r="AS1010">
        <f>AR1010*'MRIP Selectivity'!$N$35</f>
        <v>0.94448912638053495</v>
      </c>
      <c r="AT1010">
        <f>AR1010*'MRIP Selectivity'!$O$35</f>
        <v>0.94264338406784953</v>
      </c>
      <c r="AU1010">
        <f>AR1010*'MRIP Selectivity'!$P$35</f>
        <v>0.1354825694312832</v>
      </c>
      <c r="AV1010">
        <v>18</v>
      </c>
      <c r="AW1010">
        <f t="shared" si="415"/>
        <v>90</v>
      </c>
      <c r="AX1010">
        <f t="shared" si="394"/>
        <v>0</v>
      </c>
      <c r="AY1010">
        <f t="shared" si="395"/>
        <v>0</v>
      </c>
      <c r="AZ1010">
        <f t="shared" si="396"/>
        <v>0</v>
      </c>
      <c r="BA1010">
        <v>206.74177940000001</v>
      </c>
      <c r="BB1010">
        <v>206.74177940000001</v>
      </c>
    </row>
    <row r="1011" spans="1:54" x14ac:dyDescent="0.25">
      <c r="A1011" t="s">
        <v>940</v>
      </c>
      <c r="B1011" t="s">
        <v>3</v>
      </c>
      <c r="C1011">
        <v>2014</v>
      </c>
      <c r="D1011">
        <v>3</v>
      </c>
      <c r="E1011">
        <v>6</v>
      </c>
      <c r="F1011" t="s">
        <v>1851</v>
      </c>
      <c r="G1011" t="s">
        <v>1923</v>
      </c>
      <c r="H1011" t="s">
        <v>1927</v>
      </c>
      <c r="I1011" t="s">
        <v>1812</v>
      </c>
      <c r="J1011" t="s">
        <v>1813</v>
      </c>
      <c r="K1011" t="str">
        <f t="shared" si="397"/>
        <v>Inshore</v>
      </c>
      <c r="L1011">
        <v>1.9865843443</v>
      </c>
      <c r="M1011">
        <f t="shared" si="390"/>
        <v>1289.261853047059</v>
      </c>
      <c r="N1011">
        <f t="shared" si="398"/>
        <v>1.9865843443</v>
      </c>
      <c r="O1011">
        <f t="shared" si="399"/>
        <v>1.9865843443</v>
      </c>
      <c r="P1011">
        <v>19.748525469685042</v>
      </c>
      <c r="Q1011">
        <f t="shared" si="400"/>
        <v>9.9409448817758115</v>
      </c>
      <c r="R1011">
        <v>1.2263072599744127</v>
      </c>
      <c r="S1011">
        <f t="shared" si="391"/>
        <v>795.85403707425814</v>
      </c>
      <c r="T1011">
        <f t="shared" si="401"/>
        <v>0.61729433411321821</v>
      </c>
      <c r="U1011">
        <f t="shared" si="392"/>
        <v>1.2263072599744127</v>
      </c>
      <c r="V1011">
        <f t="shared" si="402"/>
        <v>0.61729433411321821</v>
      </c>
      <c r="W1011">
        <f t="shared" si="393"/>
        <v>1.2263072599744127</v>
      </c>
      <c r="X1011">
        <f t="shared" si="403"/>
        <v>0.61729433411321821</v>
      </c>
      <c r="Y1011">
        <v>0</v>
      </c>
      <c r="Z1011">
        <f>Y1011*'MRIP Selectivity'!$N$35</f>
        <v>0</v>
      </c>
      <c r="AA1011">
        <f>Y1011*'MRIP Selectivity'!$O$35</f>
        <v>0</v>
      </c>
      <c r="AB1011">
        <f>Y1011*'MRIP Selectivity'!$P$35</f>
        <v>0</v>
      </c>
      <c r="AC1011">
        <v>0.74741255597723821</v>
      </c>
      <c r="AD1011">
        <v>0.94160359434525442</v>
      </c>
      <c r="AE1011">
        <v>1.3432654004296583</v>
      </c>
      <c r="AF1011">
        <f t="shared" si="404"/>
        <v>0</v>
      </c>
      <c r="AG1011">
        <f t="shared" si="405"/>
        <v>0</v>
      </c>
      <c r="AH1011">
        <f t="shared" si="406"/>
        <v>0</v>
      </c>
      <c r="AI1011">
        <f t="shared" si="407"/>
        <v>0</v>
      </c>
      <c r="AJ1011">
        <f t="shared" si="408"/>
        <v>0</v>
      </c>
      <c r="AK1011">
        <f t="shared" si="409"/>
        <v>0</v>
      </c>
      <c r="AL1011">
        <f t="shared" si="410"/>
        <v>0</v>
      </c>
      <c r="AM1011">
        <f t="shared" si="411"/>
        <v>1.2263072599744127</v>
      </c>
      <c r="AN1011">
        <f t="shared" si="412"/>
        <v>1.2263072599744127</v>
      </c>
      <c r="AO1011">
        <v>2</v>
      </c>
      <c r="AP1011">
        <f t="shared" si="413"/>
        <v>2</v>
      </c>
      <c r="AQ1011">
        <f t="shared" si="414"/>
        <v>2</v>
      </c>
      <c r="AR1011">
        <v>0</v>
      </c>
      <c r="AS1011">
        <f>AR1011*'MRIP Selectivity'!$N$35</f>
        <v>0</v>
      </c>
      <c r="AT1011">
        <f>AR1011*'MRIP Selectivity'!$O$35</f>
        <v>0</v>
      </c>
      <c r="AU1011">
        <f>AR1011*'MRIP Selectivity'!$P$35</f>
        <v>0</v>
      </c>
      <c r="AV1011">
        <v>2</v>
      </c>
      <c r="AW1011">
        <f t="shared" si="415"/>
        <v>10</v>
      </c>
      <c r="AX1011">
        <f t="shared" si="394"/>
        <v>0</v>
      </c>
      <c r="AY1011">
        <f t="shared" si="395"/>
        <v>0</v>
      </c>
      <c r="AZ1011">
        <f t="shared" si="396"/>
        <v>0</v>
      </c>
      <c r="BA1011">
        <v>648.98420081999996</v>
      </c>
      <c r="BB1011">
        <v>648.98420081999996</v>
      </c>
    </row>
    <row r="1012" spans="1:54" x14ac:dyDescent="0.25">
      <c r="A1012" t="s">
        <v>941</v>
      </c>
      <c r="B1012" t="s">
        <v>3</v>
      </c>
      <c r="C1012">
        <v>2014</v>
      </c>
      <c r="D1012">
        <v>3</v>
      </c>
      <c r="E1012">
        <v>6</v>
      </c>
      <c r="F1012" t="s">
        <v>1851</v>
      </c>
      <c r="G1012" t="s">
        <v>1923</v>
      </c>
      <c r="H1012" t="s">
        <v>1927</v>
      </c>
      <c r="I1012" t="s">
        <v>1812</v>
      </c>
      <c r="J1012" t="s">
        <v>1813</v>
      </c>
      <c r="K1012" t="str">
        <f t="shared" si="397"/>
        <v>Inshore</v>
      </c>
      <c r="L1012">
        <v>0</v>
      </c>
      <c r="M1012">
        <f t="shared" si="390"/>
        <v>0</v>
      </c>
      <c r="N1012">
        <f t="shared" si="398"/>
        <v>0.15097060083587077</v>
      </c>
      <c r="O1012">
        <f t="shared" si="399"/>
        <v>7.5411470725427962E-2</v>
      </c>
      <c r="P1012">
        <v>0</v>
      </c>
      <c r="Q1012">
        <f t="shared" si="400"/>
        <v>0</v>
      </c>
      <c r="R1012">
        <v>0</v>
      </c>
      <c r="S1012">
        <f t="shared" si="391"/>
        <v>0</v>
      </c>
      <c r="T1012">
        <f t="shared" si="401"/>
        <v>0</v>
      </c>
      <c r="U1012">
        <f t="shared" si="392"/>
        <v>0.12748155445318765</v>
      </c>
      <c r="V1012">
        <f t="shared" si="402"/>
        <v>0.84441310922369928</v>
      </c>
      <c r="W1012">
        <f t="shared" si="393"/>
        <v>7.1007711889924899E-2</v>
      </c>
      <c r="X1012">
        <f t="shared" si="403"/>
        <v>0.94160359434525442</v>
      </c>
      <c r="Y1012">
        <v>12</v>
      </c>
      <c r="Z1012">
        <f>Y1012*'MRIP Selectivity'!$N$35</f>
        <v>7.5559130110442796E-2</v>
      </c>
      <c r="AA1012">
        <f>Y1012*'MRIP Selectivity'!$O$35</f>
        <v>7.5411470725427962E-2</v>
      </c>
      <c r="AB1012">
        <f>Y1012*'MRIP Selectivity'!$P$35</f>
        <v>1.0838605554502655E-2</v>
      </c>
      <c r="AC1012">
        <v>0.74741255597723821</v>
      </c>
      <c r="AD1012">
        <v>0.94160359434525442</v>
      </c>
      <c r="AE1012">
        <v>1.3432654004296583</v>
      </c>
      <c r="AF1012">
        <f t="shared" si="404"/>
        <v>5.6473842563262752E-2</v>
      </c>
      <c r="AG1012">
        <f t="shared" si="405"/>
        <v>7.1007711889924899E-2</v>
      </c>
      <c r="AH1012">
        <f t="shared" si="406"/>
        <v>1.4559123830268127E-2</v>
      </c>
      <c r="AI1012">
        <f t="shared" si="407"/>
        <v>0.16180920639037344</v>
      </c>
      <c r="AJ1012">
        <f t="shared" si="408"/>
        <v>0.14204067828345579</v>
      </c>
      <c r="AK1012">
        <f t="shared" si="409"/>
        <v>8.6250076279930615E-2</v>
      </c>
      <c r="AL1012">
        <f t="shared" si="410"/>
        <v>8.5566835720193024E-2</v>
      </c>
      <c r="AM1012">
        <f t="shared" si="411"/>
        <v>0.12748155445318765</v>
      </c>
      <c r="AN1012">
        <f t="shared" si="412"/>
        <v>7.1007711889924899E-2</v>
      </c>
      <c r="AO1012">
        <v>0</v>
      </c>
      <c r="AP1012">
        <f t="shared" si="413"/>
        <v>0.15097060083587077</v>
      </c>
      <c r="AQ1012">
        <f t="shared" si="414"/>
        <v>7.5411470725427962E-2</v>
      </c>
      <c r="AR1012">
        <v>12</v>
      </c>
      <c r="AS1012">
        <f>AR1012*'MRIP Selectivity'!$N$35</f>
        <v>7.5559130110442796E-2</v>
      </c>
      <c r="AT1012">
        <f>AR1012*'MRIP Selectivity'!$O$35</f>
        <v>7.5411470725427962E-2</v>
      </c>
      <c r="AU1012">
        <f>AR1012*'MRIP Selectivity'!$P$35</f>
        <v>1.0838605554502655E-2</v>
      </c>
      <c r="AV1012">
        <v>4</v>
      </c>
      <c r="AW1012">
        <f t="shared" si="415"/>
        <v>20</v>
      </c>
      <c r="AX1012">
        <f t="shared" si="394"/>
        <v>0</v>
      </c>
      <c r="AY1012">
        <f t="shared" si="395"/>
        <v>0</v>
      </c>
      <c r="AZ1012">
        <f t="shared" si="396"/>
        <v>0</v>
      </c>
      <c r="BA1012">
        <v>648.98420081999996</v>
      </c>
      <c r="BB1012">
        <v>648.98420081999996</v>
      </c>
    </row>
    <row r="1013" spans="1:54" x14ac:dyDescent="0.25">
      <c r="A1013" t="s">
        <v>942</v>
      </c>
      <c r="B1013" t="s">
        <v>3</v>
      </c>
      <c r="C1013">
        <v>2014</v>
      </c>
      <c r="D1013">
        <v>3</v>
      </c>
      <c r="E1013">
        <v>6</v>
      </c>
      <c r="F1013" t="s">
        <v>1851</v>
      </c>
      <c r="G1013" t="s">
        <v>1923</v>
      </c>
      <c r="H1013" t="s">
        <v>1927</v>
      </c>
      <c r="I1013" t="s">
        <v>1812</v>
      </c>
      <c r="J1013" t="s">
        <v>1813</v>
      </c>
      <c r="K1013" t="str">
        <f t="shared" si="397"/>
        <v>Inshore</v>
      </c>
      <c r="L1013">
        <v>0</v>
      </c>
      <c r="M1013">
        <f t="shared" si="390"/>
        <v>0</v>
      </c>
      <c r="N1013">
        <f t="shared" si="398"/>
        <v>2.516176680597846E-2</v>
      </c>
      <c r="O1013">
        <f t="shared" si="399"/>
        <v>1.2568578454237993E-2</v>
      </c>
      <c r="P1013">
        <v>0</v>
      </c>
      <c r="Q1013">
        <f t="shared" si="400"/>
        <v>0</v>
      </c>
      <c r="R1013">
        <v>0</v>
      </c>
      <c r="S1013">
        <f t="shared" si="391"/>
        <v>0</v>
      </c>
      <c r="T1013">
        <f t="shared" si="401"/>
        <v>0</v>
      </c>
      <c r="U1013">
        <f t="shared" si="392"/>
        <v>2.1246925742197942E-2</v>
      </c>
      <c r="V1013">
        <f t="shared" si="402"/>
        <v>0.84441310922369939</v>
      </c>
      <c r="W1013">
        <f t="shared" si="393"/>
        <v>1.1834618648320815E-2</v>
      </c>
      <c r="X1013">
        <f t="shared" si="403"/>
        <v>0.94160359434525431</v>
      </c>
      <c r="Y1013">
        <v>2</v>
      </c>
      <c r="Z1013">
        <f>Y1013*'MRIP Selectivity'!$N$35</f>
        <v>1.2593188351740467E-2</v>
      </c>
      <c r="AA1013">
        <f>Y1013*'MRIP Selectivity'!$O$35</f>
        <v>1.2568578454237993E-2</v>
      </c>
      <c r="AB1013">
        <f>Y1013*'MRIP Selectivity'!$P$35</f>
        <v>1.8064342590837759E-3</v>
      </c>
      <c r="AC1013">
        <v>0.74741255597723821</v>
      </c>
      <c r="AD1013">
        <v>0.94160359434525442</v>
      </c>
      <c r="AE1013">
        <v>1.3432654004296583</v>
      </c>
      <c r="AF1013">
        <f t="shared" si="404"/>
        <v>9.4123070938771265E-3</v>
      </c>
      <c r="AG1013">
        <f t="shared" si="405"/>
        <v>1.1834618648320815E-2</v>
      </c>
      <c r="AH1013">
        <f t="shared" si="406"/>
        <v>2.4265206383780212E-3</v>
      </c>
      <c r="AI1013">
        <f t="shared" si="407"/>
        <v>2.6968201065062234E-2</v>
      </c>
      <c r="AJ1013">
        <f t="shared" si="408"/>
        <v>2.3673446380575964E-2</v>
      </c>
      <c r="AK1013">
        <f t="shared" si="409"/>
        <v>1.4375012713321769E-2</v>
      </c>
      <c r="AL1013">
        <f t="shared" si="410"/>
        <v>1.4261139286698837E-2</v>
      </c>
      <c r="AM1013">
        <f t="shared" si="411"/>
        <v>2.1246925742197942E-2</v>
      </c>
      <c r="AN1013">
        <f t="shared" si="412"/>
        <v>1.1834618648320815E-2</v>
      </c>
      <c r="AO1013">
        <v>0</v>
      </c>
      <c r="AP1013">
        <f t="shared" si="413"/>
        <v>2.516176680597846E-2</v>
      </c>
      <c r="AQ1013">
        <f t="shared" si="414"/>
        <v>1.2568578454237993E-2</v>
      </c>
      <c r="AR1013">
        <v>2</v>
      </c>
      <c r="AS1013">
        <f>AR1013*'MRIP Selectivity'!$N$35</f>
        <v>1.2593188351740467E-2</v>
      </c>
      <c r="AT1013">
        <f>AR1013*'MRIP Selectivity'!$O$35</f>
        <v>1.2568578454237993E-2</v>
      </c>
      <c r="AU1013">
        <f>AR1013*'MRIP Selectivity'!$P$35</f>
        <v>1.8064342590837759E-3</v>
      </c>
      <c r="AV1013">
        <v>4</v>
      </c>
      <c r="AW1013">
        <f t="shared" si="415"/>
        <v>20</v>
      </c>
      <c r="AX1013">
        <f t="shared" si="394"/>
        <v>0</v>
      </c>
      <c r="AY1013">
        <f t="shared" si="395"/>
        <v>0</v>
      </c>
      <c r="AZ1013">
        <f t="shared" si="396"/>
        <v>0</v>
      </c>
      <c r="BA1013">
        <v>648.98420081999996</v>
      </c>
      <c r="BB1013">
        <v>648.98420081999996</v>
      </c>
    </row>
    <row r="1014" spans="1:54" x14ac:dyDescent="0.25">
      <c r="A1014" t="s">
        <v>943</v>
      </c>
      <c r="B1014" t="s">
        <v>3</v>
      </c>
      <c r="C1014">
        <v>2014</v>
      </c>
      <c r="D1014">
        <v>3</v>
      </c>
      <c r="E1014">
        <v>6</v>
      </c>
      <c r="F1014" t="s">
        <v>1851</v>
      </c>
      <c r="G1014" t="s">
        <v>1923</v>
      </c>
      <c r="H1014" t="s">
        <v>1927</v>
      </c>
      <c r="I1014" t="s">
        <v>1812</v>
      </c>
      <c r="J1014" t="s">
        <v>1813</v>
      </c>
      <c r="K1014" t="str">
        <f t="shared" si="397"/>
        <v>Inshore</v>
      </c>
      <c r="L1014">
        <v>0</v>
      </c>
      <c r="M1014">
        <f t="shared" si="390"/>
        <v>0</v>
      </c>
      <c r="N1014">
        <f t="shared" si="398"/>
        <v>5.0323533611956919E-2</v>
      </c>
      <c r="O1014">
        <f t="shared" si="399"/>
        <v>2.5137156908475986E-2</v>
      </c>
      <c r="P1014">
        <v>0</v>
      </c>
      <c r="Q1014">
        <f t="shared" si="400"/>
        <v>0</v>
      </c>
      <c r="R1014">
        <v>0</v>
      </c>
      <c r="S1014">
        <f t="shared" si="391"/>
        <v>0</v>
      </c>
      <c r="T1014">
        <f t="shared" si="401"/>
        <v>0</v>
      </c>
      <c r="U1014">
        <f t="shared" si="392"/>
        <v>4.2493851484395884E-2</v>
      </c>
      <c r="V1014">
        <f t="shared" si="402"/>
        <v>0.84441310922369939</v>
      </c>
      <c r="W1014">
        <f t="shared" si="393"/>
        <v>2.3669237296641631E-2</v>
      </c>
      <c r="X1014">
        <f t="shared" si="403"/>
        <v>0.94160359434525431</v>
      </c>
      <c r="Y1014">
        <v>4</v>
      </c>
      <c r="Z1014">
        <f>Y1014*'MRIP Selectivity'!$N$35</f>
        <v>2.5186376703480933E-2</v>
      </c>
      <c r="AA1014">
        <f>Y1014*'MRIP Selectivity'!$O$35</f>
        <v>2.5137156908475986E-2</v>
      </c>
      <c r="AB1014">
        <f>Y1014*'MRIP Selectivity'!$P$35</f>
        <v>3.6128685181675518E-3</v>
      </c>
      <c r="AC1014">
        <v>0.74741255597723821</v>
      </c>
      <c r="AD1014">
        <v>0.94160359434525442</v>
      </c>
      <c r="AE1014">
        <v>1.3432654004296583</v>
      </c>
      <c r="AF1014">
        <f t="shared" si="404"/>
        <v>1.8824614187754253E-2</v>
      </c>
      <c r="AG1014">
        <f t="shared" si="405"/>
        <v>2.3669237296641631E-2</v>
      </c>
      <c r="AH1014">
        <f t="shared" si="406"/>
        <v>4.8530412767560423E-3</v>
      </c>
      <c r="AI1014">
        <f t="shared" si="407"/>
        <v>5.3936402130124468E-2</v>
      </c>
      <c r="AJ1014">
        <f t="shared" si="408"/>
        <v>4.7346892761151928E-2</v>
      </c>
      <c r="AK1014">
        <f t="shared" si="409"/>
        <v>2.8750025426643538E-2</v>
      </c>
      <c r="AL1014">
        <f t="shared" si="410"/>
        <v>2.8522278573397675E-2</v>
      </c>
      <c r="AM1014">
        <f t="shared" si="411"/>
        <v>4.2493851484395884E-2</v>
      </c>
      <c r="AN1014">
        <f t="shared" si="412"/>
        <v>2.3669237296641631E-2</v>
      </c>
      <c r="AO1014">
        <v>0</v>
      </c>
      <c r="AP1014">
        <f t="shared" si="413"/>
        <v>5.0323533611956919E-2</v>
      </c>
      <c r="AQ1014">
        <f t="shared" si="414"/>
        <v>2.5137156908475986E-2</v>
      </c>
      <c r="AR1014">
        <v>4</v>
      </c>
      <c r="AS1014">
        <f>AR1014*'MRIP Selectivity'!$N$35</f>
        <v>2.5186376703480933E-2</v>
      </c>
      <c r="AT1014">
        <f>AR1014*'MRIP Selectivity'!$O$35</f>
        <v>2.5137156908475986E-2</v>
      </c>
      <c r="AU1014">
        <f>AR1014*'MRIP Selectivity'!$P$35</f>
        <v>3.6128685181675518E-3</v>
      </c>
      <c r="AV1014">
        <v>2</v>
      </c>
      <c r="AW1014">
        <f t="shared" si="415"/>
        <v>10</v>
      </c>
      <c r="AX1014">
        <f t="shared" si="394"/>
        <v>0</v>
      </c>
      <c r="AY1014">
        <f t="shared" si="395"/>
        <v>0</v>
      </c>
      <c r="AZ1014">
        <f t="shared" si="396"/>
        <v>0</v>
      </c>
      <c r="BA1014">
        <v>1276.0080780000001</v>
      </c>
      <c r="BB1014">
        <v>1276.0080780000001</v>
      </c>
    </row>
    <row r="1015" spans="1:54" x14ac:dyDescent="0.25">
      <c r="A1015" t="s">
        <v>944</v>
      </c>
      <c r="B1015" t="s">
        <v>3</v>
      </c>
      <c r="C1015">
        <v>2014</v>
      </c>
      <c r="D1015">
        <v>3</v>
      </c>
      <c r="E1015">
        <v>6</v>
      </c>
      <c r="F1015" t="s">
        <v>1851</v>
      </c>
      <c r="G1015" t="s">
        <v>1923</v>
      </c>
      <c r="H1015" t="s">
        <v>1927</v>
      </c>
      <c r="I1015" t="s">
        <v>1812</v>
      </c>
      <c r="J1015" t="s">
        <v>1813</v>
      </c>
      <c r="K1015" t="str">
        <f t="shared" si="397"/>
        <v>Inshore</v>
      </c>
      <c r="L1015">
        <v>0</v>
      </c>
      <c r="M1015">
        <f t="shared" si="390"/>
        <v>0</v>
      </c>
      <c r="N1015">
        <f t="shared" si="398"/>
        <v>2.516176680597846E-2</v>
      </c>
      <c r="O1015">
        <f t="shared" si="399"/>
        <v>1.2568578454237993E-2</v>
      </c>
      <c r="P1015">
        <v>0</v>
      </c>
      <c r="Q1015">
        <f t="shared" si="400"/>
        <v>0</v>
      </c>
      <c r="R1015">
        <v>0</v>
      </c>
      <c r="S1015">
        <f t="shared" si="391"/>
        <v>0</v>
      </c>
      <c r="T1015">
        <f t="shared" si="401"/>
        <v>0</v>
      </c>
      <c r="U1015">
        <f t="shared" si="392"/>
        <v>2.1246925742197942E-2</v>
      </c>
      <c r="V1015">
        <f t="shared" si="402"/>
        <v>0.84441310922369939</v>
      </c>
      <c r="W1015">
        <f t="shared" si="393"/>
        <v>1.1834618648320815E-2</v>
      </c>
      <c r="X1015">
        <f t="shared" si="403"/>
        <v>0.94160359434525431</v>
      </c>
      <c r="Y1015">
        <v>2</v>
      </c>
      <c r="Z1015">
        <f>Y1015*'MRIP Selectivity'!$N$35</f>
        <v>1.2593188351740467E-2</v>
      </c>
      <c r="AA1015">
        <f>Y1015*'MRIP Selectivity'!$O$35</f>
        <v>1.2568578454237993E-2</v>
      </c>
      <c r="AB1015">
        <f>Y1015*'MRIP Selectivity'!$P$35</f>
        <v>1.8064342590837759E-3</v>
      </c>
      <c r="AC1015">
        <v>0.74741255597723821</v>
      </c>
      <c r="AD1015">
        <v>0.94160359434525442</v>
      </c>
      <c r="AE1015">
        <v>1.3432654004296583</v>
      </c>
      <c r="AF1015">
        <f t="shared" si="404"/>
        <v>9.4123070938771265E-3</v>
      </c>
      <c r="AG1015">
        <f t="shared" si="405"/>
        <v>1.1834618648320815E-2</v>
      </c>
      <c r="AH1015">
        <f t="shared" si="406"/>
        <v>2.4265206383780212E-3</v>
      </c>
      <c r="AI1015">
        <f t="shared" si="407"/>
        <v>2.6968201065062234E-2</v>
      </c>
      <c r="AJ1015">
        <f t="shared" si="408"/>
        <v>2.3673446380575964E-2</v>
      </c>
      <c r="AK1015">
        <f t="shared" si="409"/>
        <v>1.4375012713321769E-2</v>
      </c>
      <c r="AL1015">
        <f t="shared" si="410"/>
        <v>1.4261139286698837E-2</v>
      </c>
      <c r="AM1015">
        <f t="shared" si="411"/>
        <v>2.1246925742197942E-2</v>
      </c>
      <c r="AN1015">
        <f t="shared" si="412"/>
        <v>1.1834618648320815E-2</v>
      </c>
      <c r="AO1015">
        <v>0</v>
      </c>
      <c r="AP1015">
        <f t="shared" si="413"/>
        <v>2.516176680597846E-2</v>
      </c>
      <c r="AQ1015">
        <f t="shared" si="414"/>
        <v>1.2568578454237993E-2</v>
      </c>
      <c r="AR1015">
        <v>2</v>
      </c>
      <c r="AS1015">
        <f>AR1015*'MRIP Selectivity'!$N$35</f>
        <v>1.2593188351740467E-2</v>
      </c>
      <c r="AT1015">
        <f>AR1015*'MRIP Selectivity'!$O$35</f>
        <v>1.2568578454237993E-2</v>
      </c>
      <c r="AU1015">
        <f>AR1015*'MRIP Selectivity'!$P$35</f>
        <v>1.8064342590837759E-3</v>
      </c>
      <c r="AV1015">
        <v>3</v>
      </c>
      <c r="AW1015">
        <f t="shared" si="415"/>
        <v>15</v>
      </c>
      <c r="AX1015">
        <f t="shared" si="394"/>
        <v>0</v>
      </c>
      <c r="AY1015">
        <f t="shared" si="395"/>
        <v>0</v>
      </c>
      <c r="AZ1015">
        <f t="shared" si="396"/>
        <v>0</v>
      </c>
      <c r="BA1015">
        <v>648.98420081999996</v>
      </c>
      <c r="BB1015">
        <v>648.98420081999996</v>
      </c>
    </row>
    <row r="1016" spans="1:54" x14ac:dyDescent="0.25">
      <c r="A1016" t="s">
        <v>945</v>
      </c>
      <c r="B1016" t="s">
        <v>3</v>
      </c>
      <c r="C1016">
        <v>2014</v>
      </c>
      <c r="D1016">
        <v>3</v>
      </c>
      <c r="E1016">
        <v>6</v>
      </c>
      <c r="F1016" t="s">
        <v>1851</v>
      </c>
      <c r="G1016" t="s">
        <v>1923</v>
      </c>
      <c r="H1016" t="s">
        <v>1927</v>
      </c>
      <c r="I1016" t="s">
        <v>1812</v>
      </c>
      <c r="J1016" t="s">
        <v>1813</v>
      </c>
      <c r="K1016" t="str">
        <f t="shared" si="397"/>
        <v>Inshore</v>
      </c>
      <c r="L1016">
        <v>0</v>
      </c>
      <c r="M1016">
        <f t="shared" si="390"/>
        <v>0</v>
      </c>
      <c r="N1016">
        <f t="shared" si="398"/>
        <v>3.7742650208967693E-2</v>
      </c>
      <c r="O1016">
        <f t="shared" si="399"/>
        <v>1.8852867681356991E-2</v>
      </c>
      <c r="P1016">
        <v>0</v>
      </c>
      <c r="Q1016">
        <f t="shared" si="400"/>
        <v>0</v>
      </c>
      <c r="R1016">
        <v>0</v>
      </c>
      <c r="S1016">
        <f t="shared" si="391"/>
        <v>0</v>
      </c>
      <c r="T1016">
        <f t="shared" si="401"/>
        <v>0</v>
      </c>
      <c r="U1016">
        <f t="shared" si="392"/>
        <v>3.1870388613296913E-2</v>
      </c>
      <c r="V1016">
        <f t="shared" si="402"/>
        <v>0.84441310922369928</v>
      </c>
      <c r="W1016">
        <f t="shared" si="393"/>
        <v>1.7751927972481225E-2</v>
      </c>
      <c r="X1016">
        <f t="shared" si="403"/>
        <v>0.94160359434525442</v>
      </c>
      <c r="Y1016">
        <v>3</v>
      </c>
      <c r="Z1016">
        <f>Y1016*'MRIP Selectivity'!$N$35</f>
        <v>1.8889782527610699E-2</v>
      </c>
      <c r="AA1016">
        <f>Y1016*'MRIP Selectivity'!$O$35</f>
        <v>1.8852867681356991E-2</v>
      </c>
      <c r="AB1016">
        <f>Y1016*'MRIP Selectivity'!$P$35</f>
        <v>2.7096513886256638E-3</v>
      </c>
      <c r="AC1016">
        <v>0.74741255597723821</v>
      </c>
      <c r="AD1016">
        <v>0.94160359434525442</v>
      </c>
      <c r="AE1016">
        <v>1.3432654004296583</v>
      </c>
      <c r="AF1016">
        <f t="shared" si="404"/>
        <v>1.4118460640815688E-2</v>
      </c>
      <c r="AG1016">
        <f t="shared" si="405"/>
        <v>1.7751927972481225E-2</v>
      </c>
      <c r="AH1016">
        <f t="shared" si="406"/>
        <v>3.6397809575670318E-3</v>
      </c>
      <c r="AI1016">
        <f t="shared" si="407"/>
        <v>4.045230159759336E-2</v>
      </c>
      <c r="AJ1016">
        <f t="shared" si="408"/>
        <v>3.5510169570863948E-2</v>
      </c>
      <c r="AK1016">
        <f t="shared" si="409"/>
        <v>2.1562519069982654E-2</v>
      </c>
      <c r="AL1016">
        <f t="shared" si="410"/>
        <v>2.1391708930048256E-2</v>
      </c>
      <c r="AM1016">
        <f t="shared" si="411"/>
        <v>3.1870388613296913E-2</v>
      </c>
      <c r="AN1016">
        <f t="shared" si="412"/>
        <v>1.7751927972481225E-2</v>
      </c>
      <c r="AO1016">
        <v>0</v>
      </c>
      <c r="AP1016">
        <f t="shared" si="413"/>
        <v>3.7742650208967693E-2</v>
      </c>
      <c r="AQ1016">
        <f t="shared" si="414"/>
        <v>1.8852867681356991E-2</v>
      </c>
      <c r="AR1016">
        <v>3</v>
      </c>
      <c r="AS1016">
        <f>AR1016*'MRIP Selectivity'!$N$35</f>
        <v>1.8889782527610699E-2</v>
      </c>
      <c r="AT1016">
        <f>AR1016*'MRIP Selectivity'!$O$35</f>
        <v>1.8852867681356991E-2</v>
      </c>
      <c r="AU1016">
        <f>AR1016*'MRIP Selectivity'!$P$35</f>
        <v>2.7096513886256638E-3</v>
      </c>
      <c r="AV1016">
        <v>2</v>
      </c>
      <c r="AW1016">
        <f t="shared" si="415"/>
        <v>10</v>
      </c>
      <c r="AX1016">
        <f t="shared" si="394"/>
        <v>0</v>
      </c>
      <c r="AY1016">
        <f t="shared" si="395"/>
        <v>0</v>
      </c>
      <c r="AZ1016">
        <f t="shared" si="396"/>
        <v>0</v>
      </c>
      <c r="BA1016">
        <v>648.98420081999996</v>
      </c>
      <c r="BB1016">
        <v>648.98420081999996</v>
      </c>
    </row>
    <row r="1017" spans="1:54" x14ac:dyDescent="0.25">
      <c r="A1017" t="s">
        <v>946</v>
      </c>
      <c r="B1017" t="s">
        <v>3</v>
      </c>
      <c r="C1017">
        <v>2014</v>
      </c>
      <c r="D1017">
        <v>3</v>
      </c>
      <c r="E1017">
        <v>6</v>
      </c>
      <c r="F1017" t="s">
        <v>1851</v>
      </c>
      <c r="G1017" t="s">
        <v>1923</v>
      </c>
      <c r="H1017" t="s">
        <v>1927</v>
      </c>
      <c r="I1017" t="s">
        <v>1812</v>
      </c>
      <c r="J1017" t="s">
        <v>1813</v>
      </c>
      <c r="K1017" t="str">
        <f t="shared" si="397"/>
        <v>Inshore</v>
      </c>
      <c r="L1017">
        <v>0</v>
      </c>
      <c r="M1017">
        <f t="shared" si="390"/>
        <v>0</v>
      </c>
      <c r="N1017">
        <f t="shared" si="398"/>
        <v>5.0323533611956919E-2</v>
      </c>
      <c r="O1017">
        <f t="shared" si="399"/>
        <v>2.5137156908475986E-2</v>
      </c>
      <c r="P1017">
        <v>0</v>
      </c>
      <c r="Q1017">
        <f t="shared" si="400"/>
        <v>0</v>
      </c>
      <c r="R1017">
        <v>0</v>
      </c>
      <c r="S1017">
        <f t="shared" si="391"/>
        <v>0</v>
      </c>
      <c r="T1017">
        <f t="shared" si="401"/>
        <v>0</v>
      </c>
      <c r="U1017">
        <f t="shared" si="392"/>
        <v>4.2493851484395884E-2</v>
      </c>
      <c r="V1017">
        <f t="shared" si="402"/>
        <v>0.84441310922369939</v>
      </c>
      <c r="W1017">
        <f t="shared" si="393"/>
        <v>2.3669237296641631E-2</v>
      </c>
      <c r="X1017">
        <f t="shared" si="403"/>
        <v>0.94160359434525431</v>
      </c>
      <c r="Y1017">
        <v>4</v>
      </c>
      <c r="Z1017">
        <f>Y1017*'MRIP Selectivity'!$N$35</f>
        <v>2.5186376703480933E-2</v>
      </c>
      <c r="AA1017">
        <f>Y1017*'MRIP Selectivity'!$O$35</f>
        <v>2.5137156908475986E-2</v>
      </c>
      <c r="AB1017">
        <f>Y1017*'MRIP Selectivity'!$P$35</f>
        <v>3.6128685181675518E-3</v>
      </c>
      <c r="AC1017">
        <v>0.74741255597723821</v>
      </c>
      <c r="AD1017">
        <v>0.94160359434525442</v>
      </c>
      <c r="AE1017">
        <v>1.3432654004296583</v>
      </c>
      <c r="AF1017">
        <f t="shared" si="404"/>
        <v>1.8824614187754253E-2</v>
      </c>
      <c r="AG1017">
        <f t="shared" si="405"/>
        <v>2.3669237296641631E-2</v>
      </c>
      <c r="AH1017">
        <f t="shared" si="406"/>
        <v>4.8530412767560423E-3</v>
      </c>
      <c r="AI1017">
        <f t="shared" si="407"/>
        <v>5.3936402130124468E-2</v>
      </c>
      <c r="AJ1017">
        <f t="shared" si="408"/>
        <v>4.7346892761151928E-2</v>
      </c>
      <c r="AK1017">
        <f t="shared" si="409"/>
        <v>2.8750025426643538E-2</v>
      </c>
      <c r="AL1017">
        <f t="shared" si="410"/>
        <v>2.8522278573397675E-2</v>
      </c>
      <c r="AM1017">
        <f t="shared" si="411"/>
        <v>4.2493851484395884E-2</v>
      </c>
      <c r="AN1017">
        <f t="shared" si="412"/>
        <v>2.3669237296641631E-2</v>
      </c>
      <c r="AO1017">
        <v>0</v>
      </c>
      <c r="AP1017">
        <f t="shared" si="413"/>
        <v>5.0323533611956919E-2</v>
      </c>
      <c r="AQ1017">
        <f t="shared" si="414"/>
        <v>2.5137156908475986E-2</v>
      </c>
      <c r="AR1017">
        <v>4</v>
      </c>
      <c r="AS1017">
        <f>AR1017*'MRIP Selectivity'!$N$35</f>
        <v>2.5186376703480933E-2</v>
      </c>
      <c r="AT1017">
        <f>AR1017*'MRIP Selectivity'!$O$35</f>
        <v>2.5137156908475986E-2</v>
      </c>
      <c r="AU1017">
        <f>AR1017*'MRIP Selectivity'!$P$35</f>
        <v>3.6128685181675518E-3</v>
      </c>
      <c r="AV1017">
        <v>16</v>
      </c>
      <c r="AW1017">
        <f t="shared" si="415"/>
        <v>80</v>
      </c>
      <c r="AX1017">
        <f t="shared" si="394"/>
        <v>0</v>
      </c>
      <c r="AY1017">
        <f t="shared" si="395"/>
        <v>0</v>
      </c>
      <c r="AZ1017">
        <f t="shared" si="396"/>
        <v>0</v>
      </c>
      <c r="BA1017">
        <v>648.98420081999996</v>
      </c>
      <c r="BB1017">
        <v>648.98420081999996</v>
      </c>
    </row>
    <row r="1018" spans="1:54" x14ac:dyDescent="0.25">
      <c r="A1018" t="s">
        <v>947</v>
      </c>
      <c r="B1018" t="s">
        <v>3</v>
      </c>
      <c r="C1018">
        <v>2014</v>
      </c>
      <c r="D1018">
        <v>3</v>
      </c>
      <c r="E1018">
        <v>6</v>
      </c>
      <c r="F1018" t="s">
        <v>1827</v>
      </c>
      <c r="G1018" t="s">
        <v>1923</v>
      </c>
      <c r="H1018" t="s">
        <v>1928</v>
      </c>
      <c r="I1018" t="s">
        <v>1837</v>
      </c>
      <c r="J1018" t="s">
        <v>1813</v>
      </c>
      <c r="K1018" t="str">
        <f t="shared" si="397"/>
        <v>Inshore</v>
      </c>
      <c r="L1018">
        <v>0</v>
      </c>
      <c r="M1018">
        <f t="shared" si="390"/>
        <v>0</v>
      </c>
      <c r="N1018">
        <f t="shared" si="398"/>
        <v>2.516176680597846E-2</v>
      </c>
      <c r="O1018">
        <f t="shared" si="399"/>
        <v>1.2568578454237993E-2</v>
      </c>
      <c r="P1018">
        <v>0</v>
      </c>
      <c r="Q1018">
        <f t="shared" si="400"/>
        <v>0</v>
      </c>
      <c r="R1018">
        <v>0</v>
      </c>
      <c r="S1018">
        <f t="shared" si="391"/>
        <v>0</v>
      </c>
      <c r="T1018">
        <f t="shared" si="401"/>
        <v>0</v>
      </c>
      <c r="U1018">
        <f t="shared" si="392"/>
        <v>2.1246925742197942E-2</v>
      </c>
      <c r="V1018">
        <f t="shared" si="402"/>
        <v>0.84441310922369939</v>
      </c>
      <c r="W1018">
        <f t="shared" si="393"/>
        <v>1.1834618648320815E-2</v>
      </c>
      <c r="X1018">
        <f t="shared" si="403"/>
        <v>0.94160359434525431</v>
      </c>
      <c r="Y1018">
        <v>2</v>
      </c>
      <c r="Z1018">
        <f>Y1018*'MRIP Selectivity'!$N$35</f>
        <v>1.2593188351740467E-2</v>
      </c>
      <c r="AA1018">
        <f>Y1018*'MRIP Selectivity'!$O$35</f>
        <v>1.2568578454237993E-2</v>
      </c>
      <c r="AB1018">
        <f>Y1018*'MRIP Selectivity'!$P$35</f>
        <v>1.8064342590837759E-3</v>
      </c>
      <c r="AC1018">
        <v>0.74741255597723821</v>
      </c>
      <c r="AD1018">
        <v>0.94160359434525442</v>
      </c>
      <c r="AE1018">
        <v>1.3432654004296583</v>
      </c>
      <c r="AF1018">
        <f t="shared" si="404"/>
        <v>9.4123070938771265E-3</v>
      </c>
      <c r="AG1018">
        <f t="shared" si="405"/>
        <v>1.1834618648320815E-2</v>
      </c>
      <c r="AH1018">
        <f t="shared" si="406"/>
        <v>2.4265206383780212E-3</v>
      </c>
      <c r="AI1018">
        <f t="shared" si="407"/>
        <v>2.6968201065062234E-2</v>
      </c>
      <c r="AJ1018">
        <f t="shared" si="408"/>
        <v>2.3673446380575964E-2</v>
      </c>
      <c r="AK1018">
        <f t="shared" si="409"/>
        <v>1.4375012713321769E-2</v>
      </c>
      <c r="AL1018">
        <f t="shared" si="410"/>
        <v>1.4261139286698837E-2</v>
      </c>
      <c r="AM1018">
        <f t="shared" si="411"/>
        <v>2.1246925742197942E-2</v>
      </c>
      <c r="AN1018">
        <f t="shared" si="412"/>
        <v>1.1834618648320815E-2</v>
      </c>
      <c r="AO1018">
        <v>0</v>
      </c>
      <c r="AP1018">
        <f t="shared" si="413"/>
        <v>2.516176680597846E-2</v>
      </c>
      <c r="AQ1018">
        <f t="shared" si="414"/>
        <v>1.2568578454237993E-2</v>
      </c>
      <c r="AR1018">
        <v>2</v>
      </c>
      <c r="AS1018">
        <f>AR1018*'MRIP Selectivity'!$N$35</f>
        <v>1.2593188351740467E-2</v>
      </c>
      <c r="AT1018">
        <f>AR1018*'MRIP Selectivity'!$O$35</f>
        <v>1.2568578454237993E-2</v>
      </c>
      <c r="AU1018">
        <f>AR1018*'MRIP Selectivity'!$P$35</f>
        <v>1.8064342590837759E-3</v>
      </c>
      <c r="AV1018">
        <v>8</v>
      </c>
      <c r="AW1018">
        <f t="shared" si="415"/>
        <v>40</v>
      </c>
      <c r="AX1018">
        <f t="shared" si="394"/>
        <v>0</v>
      </c>
      <c r="AY1018">
        <f t="shared" si="395"/>
        <v>0</v>
      </c>
      <c r="AZ1018">
        <f t="shared" si="396"/>
        <v>0</v>
      </c>
      <c r="BA1018">
        <v>109.33856199</v>
      </c>
      <c r="BB1018">
        <v>109.33856199</v>
      </c>
    </row>
    <row r="1019" spans="1:54" x14ac:dyDescent="0.25">
      <c r="A1019" t="s">
        <v>1929</v>
      </c>
      <c r="B1019" t="s">
        <v>3</v>
      </c>
      <c r="C1019">
        <v>2014</v>
      </c>
      <c r="D1019">
        <v>3</v>
      </c>
      <c r="E1019">
        <v>6</v>
      </c>
      <c r="F1019" t="s">
        <v>1860</v>
      </c>
      <c r="G1019" t="s">
        <v>1923</v>
      </c>
      <c r="H1019" t="s">
        <v>1924</v>
      </c>
      <c r="I1019" t="s">
        <v>1812</v>
      </c>
      <c r="J1019" t="s">
        <v>1819</v>
      </c>
      <c r="K1019" t="str">
        <f t="shared" si="397"/>
        <v>Offshore</v>
      </c>
      <c r="L1019">
        <v>0.98210338860000002</v>
      </c>
      <c r="M1019">
        <f t="shared" si="390"/>
        <v>238.89245524371313</v>
      </c>
      <c r="N1019">
        <f t="shared" si="398"/>
        <v>0.98210338860000002</v>
      </c>
      <c r="O1019">
        <f t="shared" si="399"/>
        <v>0.98210338860000002</v>
      </c>
      <c r="P1019">
        <v>14.11290302440945</v>
      </c>
      <c r="Q1019">
        <f t="shared" si="400"/>
        <v>14.370078739395819</v>
      </c>
      <c r="R1019">
        <v>1.5156171432072367</v>
      </c>
      <c r="S1019">
        <f t="shared" si="391"/>
        <v>368.66739770277496</v>
      </c>
      <c r="T1019">
        <f t="shared" si="401"/>
        <v>1.5432358352492468</v>
      </c>
      <c r="U1019">
        <f t="shared" si="392"/>
        <v>1.5156171432072367</v>
      </c>
      <c r="V1019">
        <f t="shared" si="402"/>
        <v>1.5432358352492468</v>
      </c>
      <c r="W1019">
        <f t="shared" si="393"/>
        <v>1.5156171432072367</v>
      </c>
      <c r="X1019">
        <f t="shared" si="403"/>
        <v>1.5432358352492468</v>
      </c>
      <c r="Y1019">
        <v>0</v>
      </c>
      <c r="Z1019">
        <f>Y1019*'MRIP Selectivity'!$N$35</f>
        <v>0</v>
      </c>
      <c r="AA1019">
        <f>Y1019*'MRIP Selectivity'!$O$35</f>
        <v>0</v>
      </c>
      <c r="AB1019">
        <f>Y1019*'MRIP Selectivity'!$P$35</f>
        <v>0</v>
      </c>
      <c r="AC1019">
        <v>0.74741255597723821</v>
      </c>
      <c r="AD1019">
        <v>0.94160359434525442</v>
      </c>
      <c r="AE1019">
        <v>1.3432654004296583</v>
      </c>
      <c r="AF1019">
        <f t="shared" si="404"/>
        <v>0</v>
      </c>
      <c r="AG1019">
        <f t="shared" si="405"/>
        <v>0</v>
      </c>
      <c r="AH1019">
        <f t="shared" si="406"/>
        <v>0</v>
      </c>
      <c r="AI1019">
        <f t="shared" si="407"/>
        <v>0</v>
      </c>
      <c r="AJ1019">
        <f t="shared" si="408"/>
        <v>0</v>
      </c>
      <c r="AK1019">
        <f t="shared" si="409"/>
        <v>0</v>
      </c>
      <c r="AL1019">
        <f t="shared" si="410"/>
        <v>0</v>
      </c>
      <c r="AM1019">
        <f t="shared" si="411"/>
        <v>1.5156171432072367</v>
      </c>
      <c r="AN1019">
        <f t="shared" si="412"/>
        <v>1.5156171432072367</v>
      </c>
      <c r="AO1019">
        <v>1</v>
      </c>
      <c r="AP1019">
        <f t="shared" si="413"/>
        <v>1</v>
      </c>
      <c r="AQ1019">
        <f t="shared" si="414"/>
        <v>1</v>
      </c>
      <c r="AR1019">
        <v>0</v>
      </c>
      <c r="AS1019">
        <f>AR1019*'MRIP Selectivity'!$N$35</f>
        <v>0</v>
      </c>
      <c r="AT1019">
        <f>AR1019*'MRIP Selectivity'!$O$35</f>
        <v>0</v>
      </c>
      <c r="AU1019">
        <f>AR1019*'MRIP Selectivity'!$P$35</f>
        <v>0</v>
      </c>
      <c r="AV1019">
        <v>5</v>
      </c>
      <c r="AW1019">
        <f t="shared" si="415"/>
        <v>25</v>
      </c>
      <c r="AX1019">
        <f t="shared" si="394"/>
        <v>0</v>
      </c>
      <c r="AY1019">
        <f t="shared" si="395"/>
        <v>0</v>
      </c>
      <c r="AZ1019">
        <f t="shared" si="396"/>
        <v>0</v>
      </c>
      <c r="BA1019">
        <v>243.24572954000001</v>
      </c>
      <c r="BB1019">
        <v>243.24572954000001</v>
      </c>
    </row>
    <row r="1020" spans="1:54" x14ac:dyDescent="0.25">
      <c r="A1020" t="s">
        <v>948</v>
      </c>
      <c r="B1020" t="s">
        <v>3</v>
      </c>
      <c r="C1020">
        <v>2014</v>
      </c>
      <c r="D1020">
        <v>3</v>
      </c>
      <c r="E1020">
        <v>6</v>
      </c>
      <c r="F1020" t="s">
        <v>1853</v>
      </c>
      <c r="G1020" t="s">
        <v>1923</v>
      </c>
      <c r="H1020" t="s">
        <v>1924</v>
      </c>
      <c r="I1020" t="s">
        <v>1837</v>
      </c>
      <c r="J1020" t="s">
        <v>1819</v>
      </c>
      <c r="K1020" t="str">
        <f t="shared" si="397"/>
        <v>Offshore</v>
      </c>
      <c r="L1020">
        <v>0</v>
      </c>
      <c r="M1020">
        <f t="shared" si="390"/>
        <v>0</v>
      </c>
      <c r="N1020">
        <f t="shared" si="398"/>
        <v>7.5485300417935386E-2</v>
      </c>
      <c r="O1020">
        <f t="shared" si="399"/>
        <v>3.7705735362713981E-2</v>
      </c>
      <c r="P1020">
        <v>0</v>
      </c>
      <c r="Q1020">
        <f t="shared" si="400"/>
        <v>0</v>
      </c>
      <c r="R1020">
        <v>0</v>
      </c>
      <c r="S1020">
        <f t="shared" si="391"/>
        <v>0</v>
      </c>
      <c r="T1020">
        <f t="shared" si="401"/>
        <v>0</v>
      </c>
      <c r="U1020">
        <f t="shared" si="392"/>
        <v>6.3740777226593825E-2</v>
      </c>
      <c r="V1020">
        <f t="shared" si="402"/>
        <v>0.84441310922369928</v>
      </c>
      <c r="W1020">
        <f t="shared" si="393"/>
        <v>3.5503855944962449E-2</v>
      </c>
      <c r="X1020">
        <f t="shared" si="403"/>
        <v>0.94160359434525442</v>
      </c>
      <c r="Y1020">
        <v>6</v>
      </c>
      <c r="Z1020">
        <f>Y1020*'MRIP Selectivity'!$N$35</f>
        <v>3.7779565055221398E-2</v>
      </c>
      <c r="AA1020">
        <f>Y1020*'MRIP Selectivity'!$O$35</f>
        <v>3.7705735362713981E-2</v>
      </c>
      <c r="AB1020">
        <f>Y1020*'MRIP Selectivity'!$P$35</f>
        <v>5.4193027772513275E-3</v>
      </c>
      <c r="AC1020">
        <v>0.74741255597723821</v>
      </c>
      <c r="AD1020">
        <v>0.94160359434525442</v>
      </c>
      <c r="AE1020">
        <v>1.3432654004296583</v>
      </c>
      <c r="AF1020">
        <f t="shared" si="404"/>
        <v>2.8236921281631376E-2</v>
      </c>
      <c r="AG1020">
        <f t="shared" si="405"/>
        <v>3.5503855944962449E-2</v>
      </c>
      <c r="AH1020">
        <f t="shared" si="406"/>
        <v>7.2795619151340635E-3</v>
      </c>
      <c r="AI1020">
        <f t="shared" si="407"/>
        <v>8.0904603195186719E-2</v>
      </c>
      <c r="AJ1020">
        <f t="shared" si="408"/>
        <v>7.1020339141727895E-2</v>
      </c>
      <c r="AK1020">
        <f t="shared" si="409"/>
        <v>4.3125038139965308E-2</v>
      </c>
      <c r="AL1020">
        <f t="shared" si="410"/>
        <v>4.2783417860096512E-2</v>
      </c>
      <c r="AM1020">
        <f t="shared" si="411"/>
        <v>6.3740777226593825E-2</v>
      </c>
      <c r="AN1020">
        <f t="shared" si="412"/>
        <v>3.5503855944962449E-2</v>
      </c>
      <c r="AO1020">
        <v>0</v>
      </c>
      <c r="AP1020">
        <f t="shared" si="413"/>
        <v>7.5485300417935386E-2</v>
      </c>
      <c r="AQ1020">
        <f t="shared" si="414"/>
        <v>3.7705735362713981E-2</v>
      </c>
      <c r="AR1020">
        <v>6</v>
      </c>
      <c r="AS1020">
        <f>AR1020*'MRIP Selectivity'!$N$35</f>
        <v>3.7779565055221398E-2</v>
      </c>
      <c r="AT1020">
        <f>AR1020*'MRIP Selectivity'!$O$35</f>
        <v>3.7705735362713981E-2</v>
      </c>
      <c r="AU1020">
        <f>AR1020*'MRIP Selectivity'!$P$35</f>
        <v>5.4193027772513275E-3</v>
      </c>
      <c r="AV1020">
        <v>16</v>
      </c>
      <c r="AW1020">
        <f t="shared" si="415"/>
        <v>80</v>
      </c>
      <c r="AX1020">
        <f t="shared" si="394"/>
        <v>0</v>
      </c>
      <c r="AY1020">
        <f t="shared" si="395"/>
        <v>0</v>
      </c>
      <c r="AZ1020">
        <f t="shared" si="396"/>
        <v>0</v>
      </c>
      <c r="BA1020">
        <v>122.98817885</v>
      </c>
      <c r="BB1020">
        <v>122.98817885</v>
      </c>
    </row>
    <row r="1021" spans="1:54" x14ac:dyDescent="0.25">
      <c r="A1021" t="s">
        <v>949</v>
      </c>
      <c r="B1021" t="s">
        <v>3</v>
      </c>
      <c r="C1021">
        <v>2014</v>
      </c>
      <c r="D1021">
        <v>3</v>
      </c>
      <c r="E1021">
        <v>6</v>
      </c>
      <c r="F1021" t="s">
        <v>1853</v>
      </c>
      <c r="G1021" t="s">
        <v>1923</v>
      </c>
      <c r="H1021" t="s">
        <v>1924</v>
      </c>
      <c r="I1021" t="s">
        <v>1837</v>
      </c>
      <c r="J1021" t="s">
        <v>1819</v>
      </c>
      <c r="K1021" t="str">
        <f t="shared" si="397"/>
        <v>Offshore</v>
      </c>
      <c r="L1021">
        <v>0</v>
      </c>
      <c r="M1021">
        <f t="shared" si="390"/>
        <v>0</v>
      </c>
      <c r="N1021">
        <f t="shared" si="398"/>
        <v>0.15097060083587077</v>
      </c>
      <c r="O1021">
        <f t="shared" si="399"/>
        <v>7.5411470725427962E-2</v>
      </c>
      <c r="P1021">
        <v>0</v>
      </c>
      <c r="Q1021">
        <f t="shared" si="400"/>
        <v>0</v>
      </c>
      <c r="R1021">
        <v>0</v>
      </c>
      <c r="S1021">
        <f t="shared" si="391"/>
        <v>0</v>
      </c>
      <c r="T1021">
        <f t="shared" si="401"/>
        <v>0</v>
      </c>
      <c r="U1021">
        <f t="shared" si="392"/>
        <v>0.12748155445318765</v>
      </c>
      <c r="V1021">
        <f t="shared" si="402"/>
        <v>0.84441310922369928</v>
      </c>
      <c r="W1021">
        <f t="shared" si="393"/>
        <v>7.1007711889924899E-2</v>
      </c>
      <c r="X1021">
        <f t="shared" si="403"/>
        <v>0.94160359434525442</v>
      </c>
      <c r="Y1021">
        <v>12</v>
      </c>
      <c r="Z1021">
        <f>Y1021*'MRIP Selectivity'!$N$35</f>
        <v>7.5559130110442796E-2</v>
      </c>
      <c r="AA1021">
        <f>Y1021*'MRIP Selectivity'!$O$35</f>
        <v>7.5411470725427962E-2</v>
      </c>
      <c r="AB1021">
        <f>Y1021*'MRIP Selectivity'!$P$35</f>
        <v>1.0838605554502655E-2</v>
      </c>
      <c r="AC1021">
        <v>0.74741255597723821</v>
      </c>
      <c r="AD1021">
        <v>0.94160359434525442</v>
      </c>
      <c r="AE1021">
        <v>1.3432654004296583</v>
      </c>
      <c r="AF1021">
        <f t="shared" si="404"/>
        <v>5.6473842563262752E-2</v>
      </c>
      <c r="AG1021">
        <f t="shared" si="405"/>
        <v>7.1007711889924899E-2</v>
      </c>
      <c r="AH1021">
        <f t="shared" si="406"/>
        <v>1.4559123830268127E-2</v>
      </c>
      <c r="AI1021">
        <f t="shared" si="407"/>
        <v>0.16180920639037344</v>
      </c>
      <c r="AJ1021">
        <f t="shared" si="408"/>
        <v>0.14204067828345579</v>
      </c>
      <c r="AK1021">
        <f t="shared" si="409"/>
        <v>8.6250076279930615E-2</v>
      </c>
      <c r="AL1021">
        <f t="shared" si="410"/>
        <v>8.5566835720193024E-2</v>
      </c>
      <c r="AM1021">
        <f t="shared" si="411"/>
        <v>0.12748155445318765</v>
      </c>
      <c r="AN1021">
        <f t="shared" si="412"/>
        <v>7.1007711889924899E-2</v>
      </c>
      <c r="AO1021">
        <v>0</v>
      </c>
      <c r="AP1021">
        <f t="shared" si="413"/>
        <v>0.15097060083587077</v>
      </c>
      <c r="AQ1021">
        <f t="shared" si="414"/>
        <v>7.5411470725427962E-2</v>
      </c>
      <c r="AR1021">
        <v>12</v>
      </c>
      <c r="AS1021">
        <f>AR1021*'MRIP Selectivity'!$N$35</f>
        <v>7.5559130110442796E-2</v>
      </c>
      <c r="AT1021">
        <f>AR1021*'MRIP Selectivity'!$O$35</f>
        <v>7.5411470725427962E-2</v>
      </c>
      <c r="AU1021">
        <f>AR1021*'MRIP Selectivity'!$P$35</f>
        <v>1.0838605554502655E-2</v>
      </c>
      <c r="AV1021">
        <v>9</v>
      </c>
      <c r="AW1021">
        <f t="shared" si="415"/>
        <v>45</v>
      </c>
      <c r="AX1021">
        <f t="shared" si="394"/>
        <v>0</v>
      </c>
      <c r="AY1021">
        <f t="shared" si="395"/>
        <v>0</v>
      </c>
      <c r="AZ1021">
        <f t="shared" si="396"/>
        <v>0</v>
      </c>
      <c r="BA1021">
        <v>122.98817885</v>
      </c>
      <c r="BB1021">
        <v>122.98817885</v>
      </c>
    </row>
    <row r="1022" spans="1:54" x14ac:dyDescent="0.25">
      <c r="A1022" t="s">
        <v>950</v>
      </c>
      <c r="B1022" t="s">
        <v>3</v>
      </c>
      <c r="C1022">
        <v>2014</v>
      </c>
      <c r="D1022">
        <v>3</v>
      </c>
      <c r="E1022">
        <v>6</v>
      </c>
      <c r="F1022" t="s">
        <v>1853</v>
      </c>
      <c r="G1022" t="s">
        <v>1923</v>
      </c>
      <c r="H1022" t="s">
        <v>1924</v>
      </c>
      <c r="I1022" t="s">
        <v>1812</v>
      </c>
      <c r="J1022" t="s">
        <v>1819</v>
      </c>
      <c r="K1022" t="str">
        <f t="shared" si="397"/>
        <v>Offshore</v>
      </c>
      <c r="L1022">
        <v>0</v>
      </c>
      <c r="M1022">
        <f t="shared" si="390"/>
        <v>0</v>
      </c>
      <c r="N1022">
        <f t="shared" si="398"/>
        <v>0.10064706722391384</v>
      </c>
      <c r="O1022">
        <f t="shared" si="399"/>
        <v>5.0274313816951972E-2</v>
      </c>
      <c r="P1022">
        <v>0</v>
      </c>
      <c r="Q1022">
        <f t="shared" si="400"/>
        <v>0</v>
      </c>
      <c r="R1022">
        <v>0</v>
      </c>
      <c r="S1022">
        <f t="shared" si="391"/>
        <v>0</v>
      </c>
      <c r="T1022">
        <f t="shared" si="401"/>
        <v>0</v>
      </c>
      <c r="U1022">
        <f t="shared" si="392"/>
        <v>8.4987702968791767E-2</v>
      </c>
      <c r="V1022">
        <f t="shared" si="402"/>
        <v>0.84441310922369939</v>
      </c>
      <c r="W1022">
        <f t="shared" si="393"/>
        <v>4.7338474593283261E-2</v>
      </c>
      <c r="X1022">
        <f t="shared" si="403"/>
        <v>0.94160359434525431</v>
      </c>
      <c r="Y1022">
        <v>8</v>
      </c>
      <c r="Z1022">
        <f>Y1022*'MRIP Selectivity'!$N$35</f>
        <v>5.0372753406961866E-2</v>
      </c>
      <c r="AA1022">
        <f>Y1022*'MRIP Selectivity'!$O$35</f>
        <v>5.0274313816951972E-2</v>
      </c>
      <c r="AB1022">
        <f>Y1022*'MRIP Selectivity'!$P$35</f>
        <v>7.2257370363351036E-3</v>
      </c>
      <c r="AC1022">
        <v>0.74741255597723821</v>
      </c>
      <c r="AD1022">
        <v>0.94160359434525442</v>
      </c>
      <c r="AE1022">
        <v>1.3432654004296583</v>
      </c>
      <c r="AF1022">
        <f t="shared" si="404"/>
        <v>3.7649228375508506E-2</v>
      </c>
      <c r="AG1022">
        <f t="shared" si="405"/>
        <v>4.7338474593283261E-2</v>
      </c>
      <c r="AH1022">
        <f t="shared" si="406"/>
        <v>9.7060825535120847E-3</v>
      </c>
      <c r="AI1022">
        <f t="shared" si="407"/>
        <v>0.10787280426024894</v>
      </c>
      <c r="AJ1022">
        <f t="shared" si="408"/>
        <v>9.4693785522303855E-2</v>
      </c>
      <c r="AK1022">
        <f t="shared" si="409"/>
        <v>5.7500050853287077E-2</v>
      </c>
      <c r="AL1022">
        <f t="shared" si="410"/>
        <v>5.7044557146795349E-2</v>
      </c>
      <c r="AM1022">
        <f t="shared" si="411"/>
        <v>8.4987702968791767E-2</v>
      </c>
      <c r="AN1022">
        <f t="shared" si="412"/>
        <v>4.7338474593283261E-2</v>
      </c>
      <c r="AO1022">
        <v>0</v>
      </c>
      <c r="AP1022">
        <f t="shared" si="413"/>
        <v>0.10064706722391384</v>
      </c>
      <c r="AQ1022">
        <f t="shared" si="414"/>
        <v>5.0274313816951972E-2</v>
      </c>
      <c r="AR1022">
        <v>8</v>
      </c>
      <c r="AS1022">
        <f>AR1022*'MRIP Selectivity'!$N$35</f>
        <v>5.0372753406961866E-2</v>
      </c>
      <c r="AT1022">
        <f>AR1022*'MRIP Selectivity'!$O$35</f>
        <v>5.0274313816951972E-2</v>
      </c>
      <c r="AU1022">
        <f>AR1022*'MRIP Selectivity'!$P$35</f>
        <v>7.2257370363351036E-3</v>
      </c>
      <c r="AV1022">
        <v>9</v>
      </c>
      <c r="AW1022">
        <f t="shared" si="415"/>
        <v>45</v>
      </c>
      <c r="AX1022">
        <f t="shared" si="394"/>
        <v>0</v>
      </c>
      <c r="AY1022">
        <f t="shared" si="395"/>
        <v>0</v>
      </c>
      <c r="AZ1022">
        <f t="shared" si="396"/>
        <v>0</v>
      </c>
      <c r="BA1022">
        <v>302.45967400000001</v>
      </c>
      <c r="BB1022">
        <v>302.45967400000001</v>
      </c>
    </row>
    <row r="1023" spans="1:54" x14ac:dyDescent="0.25">
      <c r="A1023" t="s">
        <v>951</v>
      </c>
      <c r="B1023" t="s">
        <v>3</v>
      </c>
      <c r="C1023">
        <v>2014</v>
      </c>
      <c r="D1023">
        <v>4</v>
      </c>
      <c r="E1023">
        <v>7</v>
      </c>
      <c r="F1023" t="s">
        <v>1834</v>
      </c>
      <c r="G1023" t="s">
        <v>1923</v>
      </c>
      <c r="H1023" t="s">
        <v>1924</v>
      </c>
      <c r="I1023" t="s">
        <v>1837</v>
      </c>
      <c r="J1023" t="s">
        <v>1819</v>
      </c>
      <c r="K1023" t="str">
        <f t="shared" si="397"/>
        <v>Offshore</v>
      </c>
      <c r="L1023">
        <v>3</v>
      </c>
      <c r="M1023">
        <f t="shared" si="390"/>
        <v>883.99690929000008</v>
      </c>
      <c r="N1023">
        <f t="shared" si="398"/>
        <v>3.0629044170149462</v>
      </c>
      <c r="O1023">
        <f t="shared" si="399"/>
        <v>3.0314214461355951</v>
      </c>
      <c r="P1023">
        <v>38.110236220472444</v>
      </c>
      <c r="Q1023">
        <f t="shared" si="400"/>
        <v>12.703412073490815</v>
      </c>
      <c r="R1023">
        <v>3.3730726114286269</v>
      </c>
      <c r="S1023">
        <f t="shared" si="391"/>
        <v>993.92858777121842</v>
      </c>
      <c r="T1023">
        <f t="shared" si="401"/>
        <v>1.1243575371428756</v>
      </c>
      <c r="U1023">
        <f t="shared" si="392"/>
        <v>3.4261899257841217</v>
      </c>
      <c r="V1023">
        <f t="shared" si="402"/>
        <v>1.1186081768503986</v>
      </c>
      <c r="W1023">
        <f t="shared" si="393"/>
        <v>3.402659158049429</v>
      </c>
      <c r="X1023">
        <f t="shared" si="403"/>
        <v>1.1224632465364002</v>
      </c>
      <c r="Y1023">
        <v>5</v>
      </c>
      <c r="Z1023">
        <f>Y1023*'MRIP Selectivity'!$N$35</f>
        <v>3.1482970879351167E-2</v>
      </c>
      <c r="AA1023">
        <f>Y1023*'MRIP Selectivity'!$O$35</f>
        <v>3.1421446135594985E-2</v>
      </c>
      <c r="AB1023">
        <f>Y1023*'MRIP Selectivity'!$P$35</f>
        <v>4.5160856477094394E-3</v>
      </c>
      <c r="AC1023">
        <v>0.74741255597723821</v>
      </c>
      <c r="AD1023">
        <v>0.94160359434525442</v>
      </c>
      <c r="AE1023">
        <v>1.3432654004296583</v>
      </c>
      <c r="AF1023">
        <f t="shared" si="404"/>
        <v>2.3530767734692815E-2</v>
      </c>
      <c r="AG1023">
        <f t="shared" si="405"/>
        <v>2.9586546620802043E-2</v>
      </c>
      <c r="AH1023">
        <f t="shared" si="406"/>
        <v>6.0663015959450525E-3</v>
      </c>
      <c r="AI1023">
        <f t="shared" si="407"/>
        <v>6.742050266265559E-2</v>
      </c>
      <c r="AJ1023">
        <f t="shared" si="408"/>
        <v>5.9183615951439908E-2</v>
      </c>
      <c r="AK1023">
        <f t="shared" si="409"/>
        <v>3.5937531783304423E-2</v>
      </c>
      <c r="AL1023">
        <f t="shared" si="410"/>
        <v>3.5652848216747093E-2</v>
      </c>
      <c r="AM1023">
        <f t="shared" si="411"/>
        <v>3.4261899257841217</v>
      </c>
      <c r="AN1023">
        <f t="shared" si="412"/>
        <v>3.402659158049429</v>
      </c>
      <c r="AO1023">
        <v>3</v>
      </c>
      <c r="AP1023">
        <f t="shared" si="413"/>
        <v>3.0629044170149462</v>
      </c>
      <c r="AQ1023">
        <f t="shared" si="414"/>
        <v>3.0314214461355951</v>
      </c>
      <c r="AR1023">
        <v>5</v>
      </c>
      <c r="AS1023">
        <f>AR1023*'MRIP Selectivity'!$N$35</f>
        <v>3.1482970879351167E-2</v>
      </c>
      <c r="AT1023">
        <f>AR1023*'MRIP Selectivity'!$O$35</f>
        <v>3.1421446135594985E-2</v>
      </c>
      <c r="AU1023">
        <f>AR1023*'MRIP Selectivity'!$P$35</f>
        <v>4.5160856477094394E-3</v>
      </c>
      <c r="AV1023">
        <v>16</v>
      </c>
      <c r="AW1023">
        <f t="shared" si="415"/>
        <v>80</v>
      </c>
      <c r="AX1023">
        <f t="shared" si="394"/>
        <v>0</v>
      </c>
      <c r="AY1023">
        <f t="shared" si="395"/>
        <v>0</v>
      </c>
      <c r="AZ1023">
        <f t="shared" si="396"/>
        <v>0</v>
      </c>
      <c r="BA1023">
        <v>294.66563643000001</v>
      </c>
      <c r="BB1023">
        <v>294.66563643000001</v>
      </c>
    </row>
    <row r="1024" spans="1:54" x14ac:dyDescent="0.25">
      <c r="A1024" t="s">
        <v>952</v>
      </c>
      <c r="B1024" t="s">
        <v>3</v>
      </c>
      <c r="C1024">
        <v>2014</v>
      </c>
      <c r="D1024">
        <v>4</v>
      </c>
      <c r="E1024">
        <v>7</v>
      </c>
      <c r="F1024" t="s">
        <v>1827</v>
      </c>
      <c r="G1024" t="s">
        <v>1923</v>
      </c>
      <c r="H1024" t="s">
        <v>1924</v>
      </c>
      <c r="I1024" t="s">
        <v>1812</v>
      </c>
      <c r="J1024" t="s">
        <v>1819</v>
      </c>
      <c r="K1024" t="str">
        <f t="shared" si="397"/>
        <v>Offshore</v>
      </c>
      <c r="L1024">
        <v>3.3488616641000002</v>
      </c>
      <c r="M1024">
        <f t="shared" si="390"/>
        <v>1083.0006290474448</v>
      </c>
      <c r="N1024">
        <f t="shared" si="398"/>
        <v>3.4117660811149464</v>
      </c>
      <c r="O1024">
        <f t="shared" si="399"/>
        <v>3.3802831102355952</v>
      </c>
      <c r="P1024">
        <v>57.484397066929134</v>
      </c>
      <c r="Q1024">
        <f t="shared" si="400"/>
        <v>17.165354330149064</v>
      </c>
      <c r="R1024">
        <v>7.2722315393003631</v>
      </c>
      <c r="S1024">
        <f t="shared" si="391"/>
        <v>2351.7935709528856</v>
      </c>
      <c r="T1024">
        <f t="shared" si="401"/>
        <v>2.1715532824956987</v>
      </c>
      <c r="U1024">
        <f t="shared" si="392"/>
        <v>7.325348853655858</v>
      </c>
      <c r="V1024">
        <f t="shared" si="402"/>
        <v>2.1470841433718615</v>
      </c>
      <c r="W1024">
        <f t="shared" si="393"/>
        <v>7.3018180859211652</v>
      </c>
      <c r="X1024">
        <f t="shared" si="403"/>
        <v>2.1601202762606033</v>
      </c>
      <c r="Y1024">
        <v>5</v>
      </c>
      <c r="Z1024">
        <f>Y1024*'MRIP Selectivity'!$N$35</f>
        <v>3.1482970879351167E-2</v>
      </c>
      <c r="AA1024">
        <f>Y1024*'MRIP Selectivity'!$O$35</f>
        <v>3.1421446135594985E-2</v>
      </c>
      <c r="AB1024">
        <f>Y1024*'MRIP Selectivity'!$P$35</f>
        <v>4.5160856477094394E-3</v>
      </c>
      <c r="AC1024">
        <v>0.74741255597723821</v>
      </c>
      <c r="AD1024">
        <v>0.94160359434525442</v>
      </c>
      <c r="AE1024">
        <v>1.3432654004296583</v>
      </c>
      <c r="AF1024">
        <f t="shared" si="404"/>
        <v>2.3530767734692815E-2</v>
      </c>
      <c r="AG1024">
        <f t="shared" si="405"/>
        <v>2.9586546620802043E-2</v>
      </c>
      <c r="AH1024">
        <f t="shared" si="406"/>
        <v>6.0663015959450525E-3</v>
      </c>
      <c r="AI1024">
        <f t="shared" si="407"/>
        <v>6.742050266265559E-2</v>
      </c>
      <c r="AJ1024">
        <f t="shared" si="408"/>
        <v>5.9183615951439908E-2</v>
      </c>
      <c r="AK1024">
        <f t="shared" si="409"/>
        <v>3.5937531783304423E-2</v>
      </c>
      <c r="AL1024">
        <f t="shared" si="410"/>
        <v>3.5652848216747093E-2</v>
      </c>
      <c r="AM1024">
        <f t="shared" si="411"/>
        <v>7.325348853655858</v>
      </c>
      <c r="AN1024">
        <f t="shared" si="412"/>
        <v>7.3018180859211652</v>
      </c>
      <c r="AO1024">
        <v>6</v>
      </c>
      <c r="AP1024">
        <f t="shared" si="413"/>
        <v>6.0629044170149466</v>
      </c>
      <c r="AQ1024">
        <f t="shared" si="414"/>
        <v>6.0314214461355951</v>
      </c>
      <c r="AR1024">
        <v>5</v>
      </c>
      <c r="AS1024">
        <f>AR1024*'MRIP Selectivity'!$N$35</f>
        <v>3.1482970879351167E-2</v>
      </c>
      <c r="AT1024">
        <f>AR1024*'MRIP Selectivity'!$O$35</f>
        <v>3.1421446135594985E-2</v>
      </c>
      <c r="AU1024">
        <f>AR1024*'MRIP Selectivity'!$P$35</f>
        <v>4.5160856477094394E-3</v>
      </c>
      <c r="AV1024">
        <v>8</v>
      </c>
      <c r="AW1024">
        <f t="shared" si="415"/>
        <v>40</v>
      </c>
      <c r="AX1024">
        <f t="shared" si="394"/>
        <v>0</v>
      </c>
      <c r="AY1024">
        <f t="shared" si="395"/>
        <v>0</v>
      </c>
      <c r="AZ1024">
        <f t="shared" si="396"/>
        <v>0</v>
      </c>
      <c r="BA1024">
        <v>323.39365959999998</v>
      </c>
      <c r="BB1024">
        <v>323.39365959999998</v>
      </c>
    </row>
    <row r="1025" spans="1:54" x14ac:dyDescent="0.25">
      <c r="A1025" t="s">
        <v>953</v>
      </c>
      <c r="B1025" t="s">
        <v>3</v>
      </c>
      <c r="C1025">
        <v>2014</v>
      </c>
      <c r="D1025">
        <v>4</v>
      </c>
      <c r="E1025">
        <v>7</v>
      </c>
      <c r="F1025" t="s">
        <v>1827</v>
      </c>
      <c r="G1025" t="s">
        <v>1923</v>
      </c>
      <c r="H1025" t="s">
        <v>1924</v>
      </c>
      <c r="I1025" t="s">
        <v>1837</v>
      </c>
      <c r="J1025" t="s">
        <v>1819</v>
      </c>
      <c r="K1025" t="str">
        <f t="shared" si="397"/>
        <v>Offshore</v>
      </c>
      <c r="L1025">
        <v>25</v>
      </c>
      <c r="M1025">
        <f t="shared" si="390"/>
        <v>1097.9666981999999</v>
      </c>
      <c r="N1025">
        <f t="shared" si="398"/>
        <v>25</v>
      </c>
      <c r="O1025">
        <f t="shared" si="399"/>
        <v>25</v>
      </c>
      <c r="P1025">
        <v>347.48031496062993</v>
      </c>
      <c r="Q1025">
        <f t="shared" si="400"/>
        <v>13.899212598425198</v>
      </c>
      <c r="R1025">
        <v>33.532310078319881</v>
      </c>
      <c r="S1025">
        <f t="shared" si="391"/>
        <v>1472.6943911884584</v>
      </c>
      <c r="T1025">
        <f t="shared" si="401"/>
        <v>1.3412924031327953</v>
      </c>
      <c r="U1025">
        <f t="shared" si="392"/>
        <v>33.532310078319881</v>
      </c>
      <c r="V1025">
        <f t="shared" si="402"/>
        <v>1.3412924031327953</v>
      </c>
      <c r="W1025">
        <f t="shared" si="393"/>
        <v>33.532310078319881</v>
      </c>
      <c r="X1025">
        <f t="shared" si="403"/>
        <v>1.3412924031327953</v>
      </c>
      <c r="Y1025">
        <v>0</v>
      </c>
      <c r="Z1025">
        <f>Y1025*'MRIP Selectivity'!$N$35</f>
        <v>0</v>
      </c>
      <c r="AA1025">
        <f>Y1025*'MRIP Selectivity'!$O$35</f>
        <v>0</v>
      </c>
      <c r="AB1025">
        <f>Y1025*'MRIP Selectivity'!$P$35</f>
        <v>0</v>
      </c>
      <c r="AC1025">
        <v>0.74741255597723821</v>
      </c>
      <c r="AD1025">
        <v>0.94160359434525442</v>
      </c>
      <c r="AE1025">
        <v>1.3432654004296583</v>
      </c>
      <c r="AF1025">
        <f t="shared" si="404"/>
        <v>0</v>
      </c>
      <c r="AG1025">
        <f t="shared" si="405"/>
        <v>0</v>
      </c>
      <c r="AH1025">
        <f t="shared" si="406"/>
        <v>0</v>
      </c>
      <c r="AI1025">
        <f t="shared" si="407"/>
        <v>0</v>
      </c>
      <c r="AJ1025">
        <f t="shared" si="408"/>
        <v>0</v>
      </c>
      <c r="AK1025">
        <f t="shared" si="409"/>
        <v>0</v>
      </c>
      <c r="AL1025">
        <f t="shared" si="410"/>
        <v>0</v>
      </c>
      <c r="AM1025">
        <f t="shared" si="411"/>
        <v>33.532310078319881</v>
      </c>
      <c r="AN1025">
        <f t="shared" si="412"/>
        <v>33.532310078319881</v>
      </c>
      <c r="AO1025">
        <v>25</v>
      </c>
      <c r="AP1025">
        <f t="shared" si="413"/>
        <v>25</v>
      </c>
      <c r="AQ1025">
        <f t="shared" si="414"/>
        <v>25</v>
      </c>
      <c r="AR1025">
        <v>0</v>
      </c>
      <c r="AS1025">
        <f>AR1025*'MRIP Selectivity'!$N$35</f>
        <v>0</v>
      </c>
      <c r="AT1025">
        <f>AR1025*'MRIP Selectivity'!$O$35</f>
        <v>0</v>
      </c>
      <c r="AU1025">
        <f>AR1025*'MRIP Selectivity'!$P$35</f>
        <v>0</v>
      </c>
      <c r="AV1025">
        <v>25</v>
      </c>
      <c r="AW1025">
        <f t="shared" si="415"/>
        <v>125</v>
      </c>
      <c r="AX1025">
        <f t="shared" si="394"/>
        <v>0</v>
      </c>
      <c r="AY1025">
        <f t="shared" si="395"/>
        <v>0</v>
      </c>
      <c r="AZ1025">
        <f t="shared" si="396"/>
        <v>0</v>
      </c>
      <c r="BA1025">
        <v>43.918667927999998</v>
      </c>
      <c r="BB1025">
        <v>43.918667927999998</v>
      </c>
    </row>
    <row r="1026" spans="1:54" x14ac:dyDescent="0.25">
      <c r="A1026" t="s">
        <v>954</v>
      </c>
      <c r="B1026" t="s">
        <v>3</v>
      </c>
      <c r="C1026">
        <v>2014</v>
      </c>
      <c r="D1026">
        <v>4</v>
      </c>
      <c r="E1026">
        <v>7</v>
      </c>
      <c r="F1026" t="s">
        <v>1827</v>
      </c>
      <c r="G1026" t="s">
        <v>1923</v>
      </c>
      <c r="H1026" t="s">
        <v>1924</v>
      </c>
      <c r="I1026" t="s">
        <v>1812</v>
      </c>
      <c r="J1026" t="s">
        <v>1819</v>
      </c>
      <c r="K1026" t="str">
        <f t="shared" si="397"/>
        <v>Offshore</v>
      </c>
      <c r="L1026">
        <v>0</v>
      </c>
      <c r="M1026">
        <f t="shared" ref="M1026:M1089" si="416">L1026*BA1026</f>
        <v>0</v>
      </c>
      <c r="N1026">
        <f t="shared" si="398"/>
        <v>0.15097060083587077</v>
      </c>
      <c r="O1026">
        <f t="shared" si="399"/>
        <v>7.5411470725427962E-2</v>
      </c>
      <c r="P1026">
        <v>0</v>
      </c>
      <c r="Q1026">
        <f t="shared" si="400"/>
        <v>0</v>
      </c>
      <c r="R1026">
        <v>0</v>
      </c>
      <c r="S1026">
        <f t="shared" ref="S1026:S1089" si="417">R1026*BA1026</f>
        <v>0</v>
      </c>
      <c r="T1026">
        <f t="shared" si="401"/>
        <v>0</v>
      </c>
      <c r="U1026">
        <f t="shared" ref="U1026:U1089" si="418">IF(AX1026=1,R1026+AF1026+AG1026+AH1026,R1026+AF1026+AG1026)</f>
        <v>0.12748155445318765</v>
      </c>
      <c r="V1026">
        <f t="shared" si="402"/>
        <v>0.84441310922369928</v>
      </c>
      <c r="W1026">
        <f t="shared" ref="W1026:W1089" si="419">IF(AX1026=1,R1026+AG1026+AH1026,R1026+AG1026)</f>
        <v>7.1007711889924899E-2</v>
      </c>
      <c r="X1026">
        <f t="shared" si="403"/>
        <v>0.94160359434525442</v>
      </c>
      <c r="Y1026">
        <v>12</v>
      </c>
      <c r="Z1026">
        <f>Y1026*'MRIP Selectivity'!$N$35</f>
        <v>7.5559130110442796E-2</v>
      </c>
      <c r="AA1026">
        <f>Y1026*'MRIP Selectivity'!$O$35</f>
        <v>7.5411470725427962E-2</v>
      </c>
      <c r="AB1026">
        <f>Y1026*'MRIP Selectivity'!$P$35</f>
        <v>1.0838605554502655E-2</v>
      </c>
      <c r="AC1026">
        <v>0.74741255597723821</v>
      </c>
      <c r="AD1026">
        <v>0.94160359434525442</v>
      </c>
      <c r="AE1026">
        <v>1.3432654004296583</v>
      </c>
      <c r="AF1026">
        <f t="shared" si="404"/>
        <v>5.6473842563262752E-2</v>
      </c>
      <c r="AG1026">
        <f t="shared" si="405"/>
        <v>7.1007711889924899E-2</v>
      </c>
      <c r="AH1026">
        <f t="shared" si="406"/>
        <v>1.4559123830268127E-2</v>
      </c>
      <c r="AI1026">
        <f t="shared" si="407"/>
        <v>0.16180920639037344</v>
      </c>
      <c r="AJ1026">
        <f t="shared" si="408"/>
        <v>0.14204067828345579</v>
      </c>
      <c r="AK1026">
        <f t="shared" si="409"/>
        <v>8.6250076279930615E-2</v>
      </c>
      <c r="AL1026">
        <f t="shared" si="410"/>
        <v>8.5566835720193024E-2</v>
      </c>
      <c r="AM1026">
        <f t="shared" si="411"/>
        <v>0.12748155445318765</v>
      </c>
      <c r="AN1026">
        <f t="shared" si="412"/>
        <v>7.1007711889924899E-2</v>
      </c>
      <c r="AO1026">
        <v>0</v>
      </c>
      <c r="AP1026">
        <f t="shared" si="413"/>
        <v>0.15097060083587077</v>
      </c>
      <c r="AQ1026">
        <f t="shared" si="414"/>
        <v>7.5411470725427962E-2</v>
      </c>
      <c r="AR1026">
        <v>12</v>
      </c>
      <c r="AS1026">
        <f>AR1026*'MRIP Selectivity'!$N$35</f>
        <v>7.5559130110442796E-2</v>
      </c>
      <c r="AT1026">
        <f>AR1026*'MRIP Selectivity'!$O$35</f>
        <v>7.5411470725427962E-2</v>
      </c>
      <c r="AU1026">
        <f>AR1026*'MRIP Selectivity'!$P$35</f>
        <v>1.0838605554502655E-2</v>
      </c>
      <c r="AV1026">
        <v>4</v>
      </c>
      <c r="AW1026">
        <f t="shared" si="415"/>
        <v>20</v>
      </c>
      <c r="AX1026">
        <f t="shared" ref="AX1026:AX1089" si="420">IF(AO1026&gt;=AW1026,1,0)</f>
        <v>0</v>
      </c>
      <c r="AY1026">
        <f t="shared" ref="AY1026:AY1089" si="421">IF(AP1026&gt;=AW1026,1,0)</f>
        <v>0</v>
      </c>
      <c r="AZ1026">
        <f t="shared" ref="AZ1026:AZ1089" si="422">IF(AQ1026&gt;=AW1026,1,0)</f>
        <v>0</v>
      </c>
      <c r="BA1026">
        <v>182.04571479000001</v>
      </c>
      <c r="BB1026">
        <v>182.04571479000001</v>
      </c>
    </row>
    <row r="1027" spans="1:54" x14ac:dyDescent="0.25">
      <c r="A1027" t="s">
        <v>955</v>
      </c>
      <c r="B1027" t="s">
        <v>3</v>
      </c>
      <c r="C1027">
        <v>2014</v>
      </c>
      <c r="D1027">
        <v>4</v>
      </c>
      <c r="E1027">
        <v>7</v>
      </c>
      <c r="F1027" t="s">
        <v>1827</v>
      </c>
      <c r="G1027" t="s">
        <v>1923</v>
      </c>
      <c r="H1027" t="s">
        <v>1924</v>
      </c>
      <c r="I1027" t="s">
        <v>1812</v>
      </c>
      <c r="J1027" t="s">
        <v>1819</v>
      </c>
      <c r="K1027" t="str">
        <f t="shared" ref="K1027:K1090" si="423">IF(J1027="Federal","Offshore","Inshore")</f>
        <v>Offshore</v>
      </c>
      <c r="L1027">
        <v>0</v>
      </c>
      <c r="M1027">
        <f t="shared" si="416"/>
        <v>0</v>
      </c>
      <c r="N1027">
        <f t="shared" ref="N1027:N1090" si="424">L1027+Z1027+AA1027</f>
        <v>2.516176680597846E-2</v>
      </c>
      <c r="O1027">
        <f t="shared" ref="O1027:O1090" si="425">L1027+AA1027</f>
        <v>1.2568578454237993E-2</v>
      </c>
      <c r="P1027">
        <v>0</v>
      </c>
      <c r="Q1027">
        <f t="shared" ref="Q1027:Q1090" si="426">IF(L1027=0,0,P1027/L1027)</f>
        <v>0</v>
      </c>
      <c r="R1027">
        <v>0</v>
      </c>
      <c r="S1027">
        <f t="shared" si="417"/>
        <v>0</v>
      </c>
      <c r="T1027">
        <f t="shared" ref="T1027:T1090" si="427">IF(L1027=0,0,R1027/L1027)</f>
        <v>0</v>
      </c>
      <c r="U1027">
        <f t="shared" si="418"/>
        <v>2.1246925742197942E-2</v>
      </c>
      <c r="V1027">
        <f t="shared" ref="V1027:V1090" si="428">U1027/N1027</f>
        <v>0.84441310922369939</v>
      </c>
      <c r="W1027">
        <f t="shared" si="419"/>
        <v>1.1834618648320815E-2</v>
      </c>
      <c r="X1027">
        <f t="shared" ref="X1027:X1090" si="429">W1027/O1027</f>
        <v>0.94160359434525431</v>
      </c>
      <c r="Y1027">
        <v>2</v>
      </c>
      <c r="Z1027">
        <f>Y1027*'MRIP Selectivity'!$N$35</f>
        <v>1.2593188351740467E-2</v>
      </c>
      <c r="AA1027">
        <f>Y1027*'MRIP Selectivity'!$O$35</f>
        <v>1.2568578454237993E-2</v>
      </c>
      <c r="AB1027">
        <f>Y1027*'MRIP Selectivity'!$P$35</f>
        <v>1.8064342590837759E-3</v>
      </c>
      <c r="AC1027">
        <v>0.74741255597723821</v>
      </c>
      <c r="AD1027">
        <v>0.94160359434525442</v>
      </c>
      <c r="AE1027">
        <v>1.3432654004296583</v>
      </c>
      <c r="AF1027">
        <f t="shared" ref="AF1027:AF1090" si="430">Z1027*AC1027</f>
        <v>9.4123070938771265E-3</v>
      </c>
      <c r="AG1027">
        <f t="shared" ref="AG1027:AG1090" si="431">AA1027*AD1027</f>
        <v>1.1834618648320815E-2</v>
      </c>
      <c r="AH1027">
        <f t="shared" ref="AH1027:AH1090" si="432">AB1027*AE1027</f>
        <v>2.4265206383780212E-3</v>
      </c>
      <c r="AI1027">
        <f t="shared" ref="AI1027:AI1090" si="433">Z1027+AA1027+AB1027</f>
        <v>2.6968201065062234E-2</v>
      </c>
      <c r="AJ1027">
        <f t="shared" ref="AJ1027:AJ1090" si="434">AF1027+AG1027+AH1027</f>
        <v>2.3673446380575964E-2</v>
      </c>
      <c r="AK1027">
        <f t="shared" ref="AK1027:AK1090" si="435">AA1027+AB1027</f>
        <v>1.4375012713321769E-2</v>
      </c>
      <c r="AL1027">
        <f t="shared" ref="AL1027:AL1090" si="436">AG1027+AH1027</f>
        <v>1.4261139286698837E-2</v>
      </c>
      <c r="AM1027">
        <f t="shared" ref="AM1027:AM1090" si="437">R1027+AF1027+AG1027</f>
        <v>2.1246925742197942E-2</v>
      </c>
      <c r="AN1027">
        <f t="shared" ref="AN1027:AN1090" si="438">R1027+AG1027</f>
        <v>1.1834618648320815E-2</v>
      </c>
      <c r="AO1027">
        <v>0</v>
      </c>
      <c r="AP1027">
        <f t="shared" ref="AP1027:AP1090" si="439">AO1027+AS1027+AT1027</f>
        <v>2.516176680597846E-2</v>
      </c>
      <c r="AQ1027">
        <f t="shared" ref="AQ1027:AQ1090" si="440">AO1027+AT1027</f>
        <v>1.2568578454237993E-2</v>
      </c>
      <c r="AR1027">
        <v>2</v>
      </c>
      <c r="AS1027">
        <f>AR1027*'MRIP Selectivity'!$N$35</f>
        <v>1.2593188351740467E-2</v>
      </c>
      <c r="AT1027">
        <f>AR1027*'MRIP Selectivity'!$O$35</f>
        <v>1.2568578454237993E-2</v>
      </c>
      <c r="AU1027">
        <f>AR1027*'MRIP Selectivity'!$P$35</f>
        <v>1.8064342590837759E-3</v>
      </c>
      <c r="AV1027">
        <v>14</v>
      </c>
      <c r="AW1027">
        <f t="shared" ref="AW1027:AW1090" si="441">AV1027*5</f>
        <v>70</v>
      </c>
      <c r="AX1027">
        <f t="shared" si="420"/>
        <v>0</v>
      </c>
      <c r="AY1027">
        <f t="shared" si="421"/>
        <v>0</v>
      </c>
      <c r="AZ1027">
        <f t="shared" si="422"/>
        <v>0</v>
      </c>
      <c r="BA1027">
        <v>182.04571479000001</v>
      </c>
      <c r="BB1027">
        <v>182.04571479000001</v>
      </c>
    </row>
    <row r="1028" spans="1:54" x14ac:dyDescent="0.25">
      <c r="A1028" t="s">
        <v>1930</v>
      </c>
      <c r="B1028" t="s">
        <v>3</v>
      </c>
      <c r="C1028">
        <v>2014</v>
      </c>
      <c r="D1028">
        <v>4</v>
      </c>
      <c r="E1028">
        <v>7</v>
      </c>
      <c r="F1028" t="s">
        <v>1868</v>
      </c>
      <c r="G1028" t="s">
        <v>1923</v>
      </c>
      <c r="H1028" t="s">
        <v>1924</v>
      </c>
      <c r="I1028" t="s">
        <v>1837</v>
      </c>
      <c r="J1028" t="s">
        <v>1819</v>
      </c>
      <c r="K1028" t="str">
        <f t="shared" si="423"/>
        <v>Offshore</v>
      </c>
      <c r="L1028">
        <v>0</v>
      </c>
      <c r="M1028">
        <f t="shared" si="416"/>
        <v>0</v>
      </c>
      <c r="N1028">
        <f t="shared" si="424"/>
        <v>5.0323533611956919E-2</v>
      </c>
      <c r="O1028">
        <f t="shared" si="425"/>
        <v>2.5137156908475986E-2</v>
      </c>
      <c r="P1028">
        <v>0</v>
      </c>
      <c r="Q1028">
        <f t="shared" si="426"/>
        <v>0</v>
      </c>
      <c r="R1028">
        <v>0</v>
      </c>
      <c r="S1028">
        <f t="shared" si="417"/>
        <v>0</v>
      </c>
      <c r="T1028">
        <f t="shared" si="427"/>
        <v>0</v>
      </c>
      <c r="U1028">
        <f t="shared" si="418"/>
        <v>4.2493851484395884E-2</v>
      </c>
      <c r="V1028">
        <f t="shared" si="428"/>
        <v>0.84441310922369939</v>
      </c>
      <c r="W1028">
        <f t="shared" si="419"/>
        <v>2.3669237296641631E-2</v>
      </c>
      <c r="X1028">
        <f t="shared" si="429"/>
        <v>0.94160359434525431</v>
      </c>
      <c r="Y1028">
        <v>4</v>
      </c>
      <c r="Z1028">
        <f>Y1028*'MRIP Selectivity'!$N$35</f>
        <v>2.5186376703480933E-2</v>
      </c>
      <c r="AA1028">
        <f>Y1028*'MRIP Selectivity'!$O$35</f>
        <v>2.5137156908475986E-2</v>
      </c>
      <c r="AB1028">
        <f>Y1028*'MRIP Selectivity'!$P$35</f>
        <v>3.6128685181675518E-3</v>
      </c>
      <c r="AC1028">
        <v>0.74741255597723821</v>
      </c>
      <c r="AD1028">
        <v>0.94160359434525442</v>
      </c>
      <c r="AE1028">
        <v>1.3432654004296583</v>
      </c>
      <c r="AF1028">
        <f t="shared" si="430"/>
        <v>1.8824614187754253E-2</v>
      </c>
      <c r="AG1028">
        <f t="shared" si="431"/>
        <v>2.3669237296641631E-2</v>
      </c>
      <c r="AH1028">
        <f t="shared" si="432"/>
        <v>4.8530412767560423E-3</v>
      </c>
      <c r="AI1028">
        <f t="shared" si="433"/>
        <v>5.3936402130124468E-2</v>
      </c>
      <c r="AJ1028">
        <f t="shared" si="434"/>
        <v>4.7346892761151928E-2</v>
      </c>
      <c r="AK1028">
        <f t="shared" si="435"/>
        <v>2.8750025426643538E-2</v>
      </c>
      <c r="AL1028">
        <f t="shared" si="436"/>
        <v>2.8522278573397675E-2</v>
      </c>
      <c r="AM1028">
        <f t="shared" si="437"/>
        <v>4.2493851484395884E-2</v>
      </c>
      <c r="AN1028">
        <f t="shared" si="438"/>
        <v>2.3669237296641631E-2</v>
      </c>
      <c r="AO1028">
        <v>0</v>
      </c>
      <c r="AP1028">
        <f t="shared" si="439"/>
        <v>5.0323533611956919E-2</v>
      </c>
      <c r="AQ1028">
        <f t="shared" si="440"/>
        <v>2.5137156908475986E-2</v>
      </c>
      <c r="AR1028">
        <v>4</v>
      </c>
      <c r="AS1028">
        <f>AR1028*'MRIP Selectivity'!$N$35</f>
        <v>2.5186376703480933E-2</v>
      </c>
      <c r="AT1028">
        <f>AR1028*'MRIP Selectivity'!$O$35</f>
        <v>2.5137156908475986E-2</v>
      </c>
      <c r="AU1028">
        <f>AR1028*'MRIP Selectivity'!$P$35</f>
        <v>3.6128685181675518E-3</v>
      </c>
      <c r="AV1028">
        <v>24</v>
      </c>
      <c r="AW1028">
        <f t="shared" si="441"/>
        <v>120</v>
      </c>
      <c r="AX1028">
        <f t="shared" si="420"/>
        <v>0</v>
      </c>
      <c r="AY1028">
        <f t="shared" si="421"/>
        <v>0</v>
      </c>
      <c r="AZ1028">
        <f t="shared" si="422"/>
        <v>0</v>
      </c>
      <c r="BA1028">
        <v>32.140824369000001</v>
      </c>
      <c r="BB1028">
        <v>32.140824369000001</v>
      </c>
    </row>
    <row r="1029" spans="1:54" x14ac:dyDescent="0.25">
      <c r="A1029" t="s">
        <v>956</v>
      </c>
      <c r="B1029" t="s">
        <v>3</v>
      </c>
      <c r="C1029">
        <v>2014</v>
      </c>
      <c r="D1029">
        <v>4</v>
      </c>
      <c r="E1029">
        <v>7</v>
      </c>
      <c r="F1029" t="s">
        <v>1868</v>
      </c>
      <c r="G1029" t="s">
        <v>1923</v>
      </c>
      <c r="H1029" t="s">
        <v>1924</v>
      </c>
      <c r="I1029" t="s">
        <v>1837</v>
      </c>
      <c r="J1029" t="s">
        <v>1819</v>
      </c>
      <c r="K1029" t="str">
        <f t="shared" si="423"/>
        <v>Offshore</v>
      </c>
      <c r="L1029">
        <v>0</v>
      </c>
      <c r="M1029">
        <f t="shared" si="416"/>
        <v>0</v>
      </c>
      <c r="N1029">
        <f t="shared" si="424"/>
        <v>0.12580883402989229</v>
      </c>
      <c r="O1029">
        <f t="shared" si="425"/>
        <v>6.2842892271189971E-2</v>
      </c>
      <c r="P1029">
        <v>0</v>
      </c>
      <c r="Q1029">
        <f t="shared" si="426"/>
        <v>0</v>
      </c>
      <c r="R1029">
        <v>0</v>
      </c>
      <c r="S1029">
        <f t="shared" si="417"/>
        <v>0</v>
      </c>
      <c r="T1029">
        <f t="shared" si="427"/>
        <v>0</v>
      </c>
      <c r="U1029">
        <f t="shared" si="418"/>
        <v>0.10623462871098971</v>
      </c>
      <c r="V1029">
        <f t="shared" si="428"/>
        <v>0.84441310922369939</v>
      </c>
      <c r="W1029">
        <f t="shared" si="419"/>
        <v>5.9173093241604087E-2</v>
      </c>
      <c r="X1029">
        <f t="shared" si="429"/>
        <v>0.94160359434525442</v>
      </c>
      <c r="Y1029">
        <v>10</v>
      </c>
      <c r="Z1029">
        <f>Y1029*'MRIP Selectivity'!$N$35</f>
        <v>6.2965941758702335E-2</v>
      </c>
      <c r="AA1029">
        <f>Y1029*'MRIP Selectivity'!$O$35</f>
        <v>6.2842892271189971E-2</v>
      </c>
      <c r="AB1029">
        <f>Y1029*'MRIP Selectivity'!$P$35</f>
        <v>9.0321712954188789E-3</v>
      </c>
      <c r="AC1029">
        <v>0.74741255597723821</v>
      </c>
      <c r="AD1029">
        <v>0.94160359434525442</v>
      </c>
      <c r="AE1029">
        <v>1.3432654004296583</v>
      </c>
      <c r="AF1029">
        <f t="shared" si="430"/>
        <v>4.7061535469385629E-2</v>
      </c>
      <c r="AG1029">
        <f t="shared" si="431"/>
        <v>5.9173093241604087E-2</v>
      </c>
      <c r="AH1029">
        <f t="shared" si="432"/>
        <v>1.2132603191890105E-2</v>
      </c>
      <c r="AI1029">
        <f t="shared" si="433"/>
        <v>0.13484100532531118</v>
      </c>
      <c r="AJ1029">
        <f t="shared" si="434"/>
        <v>0.11836723190287982</v>
      </c>
      <c r="AK1029">
        <f t="shared" si="435"/>
        <v>7.1875063566608846E-2</v>
      </c>
      <c r="AL1029">
        <f t="shared" si="436"/>
        <v>7.1305696433494187E-2</v>
      </c>
      <c r="AM1029">
        <f t="shared" si="437"/>
        <v>0.10623462871098971</v>
      </c>
      <c r="AN1029">
        <f t="shared" si="438"/>
        <v>5.9173093241604087E-2</v>
      </c>
      <c r="AO1029">
        <v>0</v>
      </c>
      <c r="AP1029">
        <f t="shared" si="439"/>
        <v>0.12580883402989229</v>
      </c>
      <c r="AQ1029">
        <f t="shared" si="440"/>
        <v>6.2842892271189971E-2</v>
      </c>
      <c r="AR1029">
        <v>10</v>
      </c>
      <c r="AS1029">
        <f>AR1029*'MRIP Selectivity'!$N$35</f>
        <v>6.2965941758702335E-2</v>
      </c>
      <c r="AT1029">
        <f>AR1029*'MRIP Selectivity'!$O$35</f>
        <v>6.2842892271189971E-2</v>
      </c>
      <c r="AU1029">
        <f>AR1029*'MRIP Selectivity'!$P$35</f>
        <v>9.0321712954188789E-3</v>
      </c>
      <c r="AV1029">
        <v>25</v>
      </c>
      <c r="AW1029">
        <f t="shared" si="441"/>
        <v>125</v>
      </c>
      <c r="AX1029">
        <f t="shared" si="420"/>
        <v>0</v>
      </c>
      <c r="AY1029">
        <f t="shared" si="421"/>
        <v>0</v>
      </c>
      <c r="AZ1029">
        <f t="shared" si="422"/>
        <v>0</v>
      </c>
      <c r="BA1029">
        <v>32.140824369000001</v>
      </c>
      <c r="BB1029">
        <v>32.140824369000001</v>
      </c>
    </row>
    <row r="1030" spans="1:54" x14ac:dyDescent="0.25">
      <c r="A1030" t="s">
        <v>957</v>
      </c>
      <c r="B1030" t="s">
        <v>3</v>
      </c>
      <c r="C1030">
        <v>2014</v>
      </c>
      <c r="D1030">
        <v>4</v>
      </c>
      <c r="E1030">
        <v>8</v>
      </c>
      <c r="F1030" t="s">
        <v>1823</v>
      </c>
      <c r="G1030" t="s">
        <v>1923</v>
      </c>
      <c r="H1030" t="s">
        <v>1927</v>
      </c>
      <c r="I1030" t="s">
        <v>1812</v>
      </c>
      <c r="J1030" t="s">
        <v>1813</v>
      </c>
      <c r="K1030" t="str">
        <f t="shared" si="423"/>
        <v>Inshore</v>
      </c>
      <c r="L1030">
        <v>1.0226969164999999</v>
      </c>
      <c r="M1030">
        <f t="shared" si="416"/>
        <v>1694.5078371597813</v>
      </c>
      <c r="N1030">
        <f t="shared" si="424"/>
        <v>1.0226969164999999</v>
      </c>
      <c r="O1030">
        <f t="shared" si="425"/>
        <v>1.0226969164999999</v>
      </c>
      <c r="P1030">
        <v>9.7639370960629925</v>
      </c>
      <c r="Q1030">
        <f t="shared" si="426"/>
        <v>9.547244094055106</v>
      </c>
      <c r="R1030">
        <v>0.60875840437968576</v>
      </c>
      <c r="S1030">
        <f t="shared" si="417"/>
        <v>1008.6525836887677</v>
      </c>
      <c r="T1030">
        <f t="shared" si="427"/>
        <v>0.59524810778060633</v>
      </c>
      <c r="U1030">
        <f t="shared" si="418"/>
        <v>0.60875840437968576</v>
      </c>
      <c r="V1030">
        <f t="shared" si="428"/>
        <v>0.59524810778060633</v>
      </c>
      <c r="W1030">
        <f t="shared" si="419"/>
        <v>0.60875840437968576</v>
      </c>
      <c r="X1030">
        <f t="shared" si="429"/>
        <v>0.59524810778060633</v>
      </c>
      <c r="Y1030">
        <v>0</v>
      </c>
      <c r="Z1030">
        <f>Y1030*'MRIP Selectivity'!$N$35</f>
        <v>0</v>
      </c>
      <c r="AA1030">
        <f>Y1030*'MRIP Selectivity'!$O$35</f>
        <v>0</v>
      </c>
      <c r="AB1030">
        <f>Y1030*'MRIP Selectivity'!$P$35</f>
        <v>0</v>
      </c>
      <c r="AC1030">
        <v>0.74741255597723821</v>
      </c>
      <c r="AD1030">
        <v>0.94160359434525442</v>
      </c>
      <c r="AE1030">
        <v>1.3432654004296583</v>
      </c>
      <c r="AF1030">
        <f t="shared" si="430"/>
        <v>0</v>
      </c>
      <c r="AG1030">
        <f t="shared" si="431"/>
        <v>0</v>
      </c>
      <c r="AH1030">
        <f t="shared" si="432"/>
        <v>0</v>
      </c>
      <c r="AI1030">
        <f t="shared" si="433"/>
        <v>0</v>
      </c>
      <c r="AJ1030">
        <f t="shared" si="434"/>
        <v>0</v>
      </c>
      <c r="AK1030">
        <f t="shared" si="435"/>
        <v>0</v>
      </c>
      <c r="AL1030">
        <f t="shared" si="436"/>
        <v>0</v>
      </c>
      <c r="AM1030">
        <f t="shared" si="437"/>
        <v>0.60875840437968576</v>
      </c>
      <c r="AN1030">
        <f t="shared" si="438"/>
        <v>0.60875840437968576</v>
      </c>
      <c r="AO1030">
        <v>2</v>
      </c>
      <c r="AP1030">
        <f t="shared" si="439"/>
        <v>2</v>
      </c>
      <c r="AQ1030">
        <f t="shared" si="440"/>
        <v>2</v>
      </c>
      <c r="AR1030">
        <v>0</v>
      </c>
      <c r="AS1030">
        <f>AR1030*'MRIP Selectivity'!$N$35</f>
        <v>0</v>
      </c>
      <c r="AT1030">
        <f>AR1030*'MRIP Selectivity'!$O$35</f>
        <v>0</v>
      </c>
      <c r="AU1030">
        <f>AR1030*'MRIP Selectivity'!$P$35</f>
        <v>0</v>
      </c>
      <c r="AV1030">
        <v>2</v>
      </c>
      <c r="AW1030">
        <f t="shared" si="441"/>
        <v>10</v>
      </c>
      <c r="AX1030">
        <f t="shared" si="420"/>
        <v>0</v>
      </c>
      <c r="AY1030">
        <f t="shared" si="421"/>
        <v>0</v>
      </c>
      <c r="AZ1030">
        <f t="shared" si="422"/>
        <v>0</v>
      </c>
      <c r="BA1030">
        <v>1656.9012869999999</v>
      </c>
      <c r="BB1030">
        <v>1656.9012869999999</v>
      </c>
    </row>
    <row r="1031" spans="1:54" x14ac:dyDescent="0.25">
      <c r="A1031" t="s">
        <v>958</v>
      </c>
      <c r="B1031" t="s">
        <v>3</v>
      </c>
      <c r="C1031">
        <v>2014</v>
      </c>
      <c r="D1031">
        <v>4</v>
      </c>
      <c r="E1031">
        <v>8</v>
      </c>
      <c r="F1031" t="s">
        <v>1823</v>
      </c>
      <c r="G1031" t="s">
        <v>1923</v>
      </c>
      <c r="H1031" t="s">
        <v>1927</v>
      </c>
      <c r="I1031" t="s">
        <v>1812</v>
      </c>
      <c r="J1031" t="s">
        <v>1813</v>
      </c>
      <c r="K1031" t="str">
        <f t="shared" si="423"/>
        <v>Inshore</v>
      </c>
      <c r="L1031">
        <v>0</v>
      </c>
      <c r="M1031">
        <f t="shared" si="416"/>
        <v>0</v>
      </c>
      <c r="N1031">
        <f t="shared" si="424"/>
        <v>0.10064706722391384</v>
      </c>
      <c r="O1031">
        <f t="shared" si="425"/>
        <v>5.0274313816951972E-2</v>
      </c>
      <c r="P1031">
        <v>0</v>
      </c>
      <c r="Q1031">
        <f t="shared" si="426"/>
        <v>0</v>
      </c>
      <c r="R1031">
        <v>0</v>
      </c>
      <c r="S1031">
        <f t="shared" si="417"/>
        <v>0</v>
      </c>
      <c r="T1031">
        <f t="shared" si="427"/>
        <v>0</v>
      </c>
      <c r="U1031">
        <f t="shared" si="418"/>
        <v>8.4987702968791767E-2</v>
      </c>
      <c r="V1031">
        <f t="shared" si="428"/>
        <v>0.84441310922369939</v>
      </c>
      <c r="W1031">
        <f t="shared" si="419"/>
        <v>4.7338474593283261E-2</v>
      </c>
      <c r="X1031">
        <f t="shared" si="429"/>
        <v>0.94160359434525431</v>
      </c>
      <c r="Y1031">
        <v>8</v>
      </c>
      <c r="Z1031">
        <f>Y1031*'MRIP Selectivity'!$N$35</f>
        <v>5.0372753406961866E-2</v>
      </c>
      <c r="AA1031">
        <f>Y1031*'MRIP Selectivity'!$O$35</f>
        <v>5.0274313816951972E-2</v>
      </c>
      <c r="AB1031">
        <f>Y1031*'MRIP Selectivity'!$P$35</f>
        <v>7.2257370363351036E-3</v>
      </c>
      <c r="AC1031">
        <v>0.74741255597723821</v>
      </c>
      <c r="AD1031">
        <v>0.94160359434525442</v>
      </c>
      <c r="AE1031">
        <v>1.3432654004296583</v>
      </c>
      <c r="AF1031">
        <f t="shared" si="430"/>
        <v>3.7649228375508506E-2</v>
      </c>
      <c r="AG1031">
        <f t="shared" si="431"/>
        <v>4.7338474593283261E-2</v>
      </c>
      <c r="AH1031">
        <f t="shared" si="432"/>
        <v>9.7060825535120847E-3</v>
      </c>
      <c r="AI1031">
        <f t="shared" si="433"/>
        <v>0.10787280426024894</v>
      </c>
      <c r="AJ1031">
        <f t="shared" si="434"/>
        <v>9.4693785522303855E-2</v>
      </c>
      <c r="AK1031">
        <f t="shared" si="435"/>
        <v>5.7500050853287077E-2</v>
      </c>
      <c r="AL1031">
        <f t="shared" si="436"/>
        <v>5.7044557146795349E-2</v>
      </c>
      <c r="AM1031">
        <f t="shared" si="437"/>
        <v>8.4987702968791767E-2</v>
      </c>
      <c r="AN1031">
        <f t="shared" si="438"/>
        <v>4.7338474593283261E-2</v>
      </c>
      <c r="AO1031">
        <v>0</v>
      </c>
      <c r="AP1031">
        <f t="shared" si="439"/>
        <v>0.10064706722391384</v>
      </c>
      <c r="AQ1031">
        <f t="shared" si="440"/>
        <v>5.0274313816951972E-2</v>
      </c>
      <c r="AR1031">
        <v>8</v>
      </c>
      <c r="AS1031">
        <f>AR1031*'MRIP Selectivity'!$N$35</f>
        <v>5.0372753406961866E-2</v>
      </c>
      <c r="AT1031">
        <f>AR1031*'MRIP Selectivity'!$O$35</f>
        <v>5.0274313816951972E-2</v>
      </c>
      <c r="AU1031">
        <f>AR1031*'MRIP Selectivity'!$P$35</f>
        <v>7.2257370363351036E-3</v>
      </c>
      <c r="AV1031">
        <v>9</v>
      </c>
      <c r="AW1031">
        <f t="shared" si="441"/>
        <v>45</v>
      </c>
      <c r="AX1031">
        <f t="shared" si="420"/>
        <v>0</v>
      </c>
      <c r="AY1031">
        <f t="shared" si="421"/>
        <v>0</v>
      </c>
      <c r="AZ1031">
        <f t="shared" si="422"/>
        <v>0</v>
      </c>
      <c r="BA1031">
        <v>848.79952847000004</v>
      </c>
      <c r="BB1031">
        <v>848.79952847000004</v>
      </c>
    </row>
    <row r="1032" spans="1:54" x14ac:dyDescent="0.25">
      <c r="A1032" t="s">
        <v>1931</v>
      </c>
      <c r="B1032" t="s">
        <v>3</v>
      </c>
      <c r="C1032">
        <v>2014</v>
      </c>
      <c r="D1032">
        <v>4</v>
      </c>
      <c r="E1032">
        <v>8</v>
      </c>
      <c r="F1032" t="s">
        <v>1823</v>
      </c>
      <c r="G1032" t="s">
        <v>1923</v>
      </c>
      <c r="H1032" t="s">
        <v>1927</v>
      </c>
      <c r="I1032" t="s">
        <v>1812</v>
      </c>
      <c r="J1032" t="s">
        <v>1813</v>
      </c>
      <c r="K1032" t="str">
        <f t="shared" si="423"/>
        <v>Inshore</v>
      </c>
      <c r="L1032">
        <v>0</v>
      </c>
      <c r="M1032">
        <f t="shared" si="416"/>
        <v>0</v>
      </c>
      <c r="N1032">
        <f t="shared" si="424"/>
        <v>1.258088340298923E-2</v>
      </c>
      <c r="O1032">
        <f t="shared" si="425"/>
        <v>6.2842892271189965E-3</v>
      </c>
      <c r="P1032">
        <v>0</v>
      </c>
      <c r="Q1032">
        <f t="shared" si="426"/>
        <v>0</v>
      </c>
      <c r="R1032">
        <v>0</v>
      </c>
      <c r="S1032">
        <f t="shared" si="417"/>
        <v>0</v>
      </c>
      <c r="T1032">
        <f t="shared" si="427"/>
        <v>0</v>
      </c>
      <c r="U1032">
        <f t="shared" si="418"/>
        <v>1.0623462871098971E-2</v>
      </c>
      <c r="V1032">
        <f t="shared" si="428"/>
        <v>0.84441310922369939</v>
      </c>
      <c r="W1032">
        <f t="shared" si="419"/>
        <v>5.9173093241604077E-3</v>
      </c>
      <c r="X1032">
        <f t="shared" si="429"/>
        <v>0.94160359434525431</v>
      </c>
      <c r="Y1032">
        <v>1</v>
      </c>
      <c r="Z1032">
        <f>Y1032*'MRIP Selectivity'!$N$35</f>
        <v>6.2965941758702333E-3</v>
      </c>
      <c r="AA1032">
        <f>Y1032*'MRIP Selectivity'!$O$35</f>
        <v>6.2842892271189965E-3</v>
      </c>
      <c r="AB1032">
        <f>Y1032*'MRIP Selectivity'!$P$35</f>
        <v>9.0321712954188795E-4</v>
      </c>
      <c r="AC1032">
        <v>0.74741255597723821</v>
      </c>
      <c r="AD1032">
        <v>0.94160359434525442</v>
      </c>
      <c r="AE1032">
        <v>1.3432654004296583</v>
      </c>
      <c r="AF1032">
        <f t="shared" si="430"/>
        <v>4.7061535469385633E-3</v>
      </c>
      <c r="AG1032">
        <f t="shared" si="431"/>
        <v>5.9173093241604077E-3</v>
      </c>
      <c r="AH1032">
        <f t="shared" si="432"/>
        <v>1.2132603191890106E-3</v>
      </c>
      <c r="AI1032">
        <f t="shared" si="433"/>
        <v>1.3484100532531117E-2</v>
      </c>
      <c r="AJ1032">
        <f t="shared" si="434"/>
        <v>1.1836723190287982E-2</v>
      </c>
      <c r="AK1032">
        <f t="shared" si="435"/>
        <v>7.1875063566608846E-3</v>
      </c>
      <c r="AL1032">
        <f t="shared" si="436"/>
        <v>7.1305696433494187E-3</v>
      </c>
      <c r="AM1032">
        <f t="shared" si="437"/>
        <v>1.0623462871098971E-2</v>
      </c>
      <c r="AN1032">
        <f t="shared" si="438"/>
        <v>5.9173093241604077E-3</v>
      </c>
      <c r="AO1032">
        <v>0</v>
      </c>
      <c r="AP1032">
        <f t="shared" si="439"/>
        <v>1.258088340298923E-2</v>
      </c>
      <c r="AQ1032">
        <f t="shared" si="440"/>
        <v>6.2842892271189965E-3</v>
      </c>
      <c r="AR1032">
        <v>1</v>
      </c>
      <c r="AS1032">
        <f>AR1032*'MRIP Selectivity'!$N$35</f>
        <v>6.2965941758702333E-3</v>
      </c>
      <c r="AT1032">
        <f>AR1032*'MRIP Selectivity'!$O$35</f>
        <v>6.2842892271189965E-3</v>
      </c>
      <c r="AU1032">
        <f>AR1032*'MRIP Selectivity'!$P$35</f>
        <v>9.0321712954188795E-4</v>
      </c>
      <c r="AV1032">
        <v>2</v>
      </c>
      <c r="AW1032">
        <f t="shared" si="441"/>
        <v>10</v>
      </c>
      <c r="AX1032">
        <f t="shared" si="420"/>
        <v>0</v>
      </c>
      <c r="AY1032">
        <f t="shared" si="421"/>
        <v>0</v>
      </c>
      <c r="AZ1032">
        <f t="shared" si="422"/>
        <v>0</v>
      </c>
      <c r="BA1032">
        <v>848.79952847000004</v>
      </c>
      <c r="BB1032">
        <v>848.79952847000004</v>
      </c>
    </row>
    <row r="1033" spans="1:54" x14ac:dyDescent="0.25">
      <c r="A1033" t="s">
        <v>959</v>
      </c>
      <c r="B1033" t="s">
        <v>3</v>
      </c>
      <c r="C1033">
        <v>2014</v>
      </c>
      <c r="D1033">
        <v>4</v>
      </c>
      <c r="E1033">
        <v>8</v>
      </c>
      <c r="F1033" t="s">
        <v>1835</v>
      </c>
      <c r="G1033" t="s">
        <v>1923</v>
      </c>
      <c r="H1033" t="s">
        <v>1924</v>
      </c>
      <c r="I1033" t="s">
        <v>1837</v>
      </c>
      <c r="J1033" t="s">
        <v>1819</v>
      </c>
      <c r="K1033" t="str">
        <f t="shared" si="423"/>
        <v>Offshore</v>
      </c>
      <c r="L1033">
        <v>0</v>
      </c>
      <c r="M1033">
        <f t="shared" si="416"/>
        <v>0</v>
      </c>
      <c r="N1033">
        <f t="shared" si="424"/>
        <v>0.25161766805978458</v>
      </c>
      <c r="O1033">
        <f t="shared" si="425"/>
        <v>0.12568578454237994</v>
      </c>
      <c r="P1033">
        <v>0</v>
      </c>
      <c r="Q1033">
        <f t="shared" si="426"/>
        <v>0</v>
      </c>
      <c r="R1033">
        <v>0</v>
      </c>
      <c r="S1033">
        <f t="shared" si="417"/>
        <v>0</v>
      </c>
      <c r="T1033">
        <f t="shared" si="427"/>
        <v>0</v>
      </c>
      <c r="U1033">
        <f t="shared" si="418"/>
        <v>0.21246925742197942</v>
      </c>
      <c r="V1033">
        <f t="shared" si="428"/>
        <v>0.84441310922369939</v>
      </c>
      <c r="W1033">
        <f t="shared" si="419"/>
        <v>0.11834618648320817</v>
      </c>
      <c r="X1033">
        <f t="shared" si="429"/>
        <v>0.94160359434525442</v>
      </c>
      <c r="Y1033">
        <v>20</v>
      </c>
      <c r="Z1033">
        <f>Y1033*'MRIP Selectivity'!$N$35</f>
        <v>0.12593188351740467</v>
      </c>
      <c r="AA1033">
        <f>Y1033*'MRIP Selectivity'!$O$35</f>
        <v>0.12568578454237994</v>
      </c>
      <c r="AB1033">
        <f>Y1033*'MRIP Selectivity'!$P$35</f>
        <v>1.8064342590837758E-2</v>
      </c>
      <c r="AC1033">
        <v>0.74741255597723821</v>
      </c>
      <c r="AD1033">
        <v>0.94160359434525442</v>
      </c>
      <c r="AE1033">
        <v>1.3432654004296583</v>
      </c>
      <c r="AF1033">
        <f t="shared" si="430"/>
        <v>9.4123070938771258E-2</v>
      </c>
      <c r="AG1033">
        <f t="shared" si="431"/>
        <v>0.11834618648320817</v>
      </c>
      <c r="AH1033">
        <f t="shared" si="432"/>
        <v>2.426520638378021E-2</v>
      </c>
      <c r="AI1033">
        <f t="shared" si="433"/>
        <v>0.26968201065062236</v>
      </c>
      <c r="AJ1033">
        <f t="shared" si="434"/>
        <v>0.23673446380575963</v>
      </c>
      <c r="AK1033">
        <f t="shared" si="435"/>
        <v>0.14375012713321769</v>
      </c>
      <c r="AL1033">
        <f t="shared" si="436"/>
        <v>0.14261139286698837</v>
      </c>
      <c r="AM1033">
        <f t="shared" si="437"/>
        <v>0.21246925742197942</v>
      </c>
      <c r="AN1033">
        <f t="shared" si="438"/>
        <v>0.11834618648320817</v>
      </c>
      <c r="AO1033">
        <v>0</v>
      </c>
      <c r="AP1033">
        <f t="shared" si="439"/>
        <v>0.25161766805978458</v>
      </c>
      <c r="AQ1033">
        <f t="shared" si="440"/>
        <v>0.12568578454237994</v>
      </c>
      <c r="AR1033">
        <v>20</v>
      </c>
      <c r="AS1033">
        <f>AR1033*'MRIP Selectivity'!$N$35</f>
        <v>0.12593188351740467</v>
      </c>
      <c r="AT1033">
        <f>AR1033*'MRIP Selectivity'!$O$35</f>
        <v>0.12568578454237994</v>
      </c>
      <c r="AU1033">
        <f>AR1033*'MRIP Selectivity'!$P$35</f>
        <v>1.8064342590837758E-2</v>
      </c>
      <c r="AV1033">
        <v>25</v>
      </c>
      <c r="AW1033">
        <f t="shared" si="441"/>
        <v>125</v>
      </c>
      <c r="AX1033">
        <f t="shared" si="420"/>
        <v>0</v>
      </c>
      <c r="AY1033">
        <f t="shared" si="421"/>
        <v>0</v>
      </c>
      <c r="AZ1033">
        <f t="shared" si="422"/>
        <v>0</v>
      </c>
      <c r="BA1033">
        <v>105.21931149</v>
      </c>
      <c r="BB1033">
        <v>105.21931149</v>
      </c>
    </row>
    <row r="1034" spans="1:54" x14ac:dyDescent="0.25">
      <c r="A1034" t="s">
        <v>960</v>
      </c>
      <c r="B1034" t="s">
        <v>3</v>
      </c>
      <c r="C1034">
        <v>2014</v>
      </c>
      <c r="D1034">
        <v>4</v>
      </c>
      <c r="E1034">
        <v>8</v>
      </c>
      <c r="F1034" t="s">
        <v>1849</v>
      </c>
      <c r="G1034" t="s">
        <v>1923</v>
      </c>
      <c r="H1034" t="s">
        <v>1924</v>
      </c>
      <c r="I1034" t="s">
        <v>1824</v>
      </c>
      <c r="J1034" t="s">
        <v>1813</v>
      </c>
      <c r="K1034" t="str">
        <f t="shared" si="423"/>
        <v>Inshore</v>
      </c>
      <c r="L1034">
        <v>0</v>
      </c>
      <c r="M1034">
        <f t="shared" si="416"/>
        <v>0</v>
      </c>
      <c r="N1034">
        <f t="shared" si="424"/>
        <v>5.0323533611956919E-2</v>
      </c>
      <c r="O1034">
        <f t="shared" si="425"/>
        <v>2.5137156908475986E-2</v>
      </c>
      <c r="P1034">
        <v>0</v>
      </c>
      <c r="Q1034">
        <f t="shared" si="426"/>
        <v>0</v>
      </c>
      <c r="R1034">
        <v>0</v>
      </c>
      <c r="S1034">
        <f t="shared" si="417"/>
        <v>0</v>
      </c>
      <c r="T1034">
        <f t="shared" si="427"/>
        <v>0</v>
      </c>
      <c r="U1034">
        <f t="shared" si="418"/>
        <v>4.2493851484395884E-2</v>
      </c>
      <c r="V1034">
        <f t="shared" si="428"/>
        <v>0.84441310922369939</v>
      </c>
      <c r="W1034">
        <f t="shared" si="419"/>
        <v>2.3669237296641631E-2</v>
      </c>
      <c r="X1034">
        <f t="shared" si="429"/>
        <v>0.94160359434525431</v>
      </c>
      <c r="Y1034">
        <v>4</v>
      </c>
      <c r="Z1034">
        <f>Y1034*'MRIP Selectivity'!$N$35</f>
        <v>2.5186376703480933E-2</v>
      </c>
      <c r="AA1034">
        <f>Y1034*'MRIP Selectivity'!$O$35</f>
        <v>2.5137156908475986E-2</v>
      </c>
      <c r="AB1034">
        <f>Y1034*'MRIP Selectivity'!$P$35</f>
        <v>3.6128685181675518E-3</v>
      </c>
      <c r="AC1034">
        <v>0.74741255597723821</v>
      </c>
      <c r="AD1034">
        <v>0.94160359434525442</v>
      </c>
      <c r="AE1034">
        <v>1.3432654004296583</v>
      </c>
      <c r="AF1034">
        <f t="shared" si="430"/>
        <v>1.8824614187754253E-2</v>
      </c>
      <c r="AG1034">
        <f t="shared" si="431"/>
        <v>2.3669237296641631E-2</v>
      </c>
      <c r="AH1034">
        <f t="shared" si="432"/>
        <v>4.8530412767560423E-3</v>
      </c>
      <c r="AI1034">
        <f t="shared" si="433"/>
        <v>5.3936402130124468E-2</v>
      </c>
      <c r="AJ1034">
        <f t="shared" si="434"/>
        <v>4.7346892761151928E-2</v>
      </c>
      <c r="AK1034">
        <f t="shared" si="435"/>
        <v>2.8750025426643538E-2</v>
      </c>
      <c r="AL1034">
        <f t="shared" si="436"/>
        <v>2.8522278573397675E-2</v>
      </c>
      <c r="AM1034">
        <f t="shared" si="437"/>
        <v>4.2493851484395884E-2</v>
      </c>
      <c r="AN1034">
        <f t="shared" si="438"/>
        <v>2.3669237296641631E-2</v>
      </c>
      <c r="AO1034">
        <v>0</v>
      </c>
      <c r="AP1034">
        <f t="shared" si="439"/>
        <v>5.0323533611956919E-2</v>
      </c>
      <c r="AQ1034">
        <f t="shared" si="440"/>
        <v>2.5137156908475986E-2</v>
      </c>
      <c r="AR1034">
        <v>4</v>
      </c>
      <c r="AS1034">
        <f>AR1034*'MRIP Selectivity'!$N$35</f>
        <v>2.5186376703480933E-2</v>
      </c>
      <c r="AT1034">
        <f>AR1034*'MRIP Selectivity'!$O$35</f>
        <v>2.5137156908475986E-2</v>
      </c>
      <c r="AU1034">
        <f>AR1034*'MRIP Selectivity'!$P$35</f>
        <v>3.6128685181675518E-3</v>
      </c>
      <c r="AV1034">
        <v>1</v>
      </c>
      <c r="AW1034">
        <f t="shared" si="441"/>
        <v>5</v>
      </c>
      <c r="AX1034">
        <f t="shared" si="420"/>
        <v>0</v>
      </c>
      <c r="AY1034">
        <f t="shared" si="421"/>
        <v>0</v>
      </c>
      <c r="AZ1034">
        <f t="shared" si="422"/>
        <v>0</v>
      </c>
      <c r="BA1034">
        <v>1641.5287224000001</v>
      </c>
      <c r="BB1034">
        <v>1641.5287224000001</v>
      </c>
    </row>
    <row r="1035" spans="1:54" x14ac:dyDescent="0.25">
      <c r="A1035" t="s">
        <v>961</v>
      </c>
      <c r="B1035" t="s">
        <v>3</v>
      </c>
      <c r="C1035">
        <v>2014</v>
      </c>
      <c r="D1035">
        <v>4</v>
      </c>
      <c r="E1035">
        <v>8</v>
      </c>
      <c r="F1035" t="s">
        <v>1849</v>
      </c>
      <c r="G1035" t="s">
        <v>1923</v>
      </c>
      <c r="H1035" t="s">
        <v>1924</v>
      </c>
      <c r="I1035" t="s">
        <v>1824</v>
      </c>
      <c r="J1035" t="s">
        <v>1813</v>
      </c>
      <c r="K1035" t="str">
        <f t="shared" si="423"/>
        <v>Inshore</v>
      </c>
      <c r="L1035">
        <v>0</v>
      </c>
      <c r="M1035">
        <f t="shared" si="416"/>
        <v>0</v>
      </c>
      <c r="N1035">
        <f t="shared" si="424"/>
        <v>3.7742650208967693E-2</v>
      </c>
      <c r="O1035">
        <f t="shared" si="425"/>
        <v>1.8852867681356991E-2</v>
      </c>
      <c r="P1035">
        <v>0</v>
      </c>
      <c r="Q1035">
        <f t="shared" si="426"/>
        <v>0</v>
      </c>
      <c r="R1035">
        <v>0</v>
      </c>
      <c r="S1035">
        <f t="shared" si="417"/>
        <v>0</v>
      </c>
      <c r="T1035">
        <f t="shared" si="427"/>
        <v>0</v>
      </c>
      <c r="U1035">
        <f t="shared" si="418"/>
        <v>3.1870388613296913E-2</v>
      </c>
      <c r="V1035">
        <f t="shared" si="428"/>
        <v>0.84441310922369928</v>
      </c>
      <c r="W1035">
        <f t="shared" si="419"/>
        <v>1.7751927972481225E-2</v>
      </c>
      <c r="X1035">
        <f t="shared" si="429"/>
        <v>0.94160359434525442</v>
      </c>
      <c r="Y1035">
        <v>3</v>
      </c>
      <c r="Z1035">
        <f>Y1035*'MRIP Selectivity'!$N$35</f>
        <v>1.8889782527610699E-2</v>
      </c>
      <c r="AA1035">
        <f>Y1035*'MRIP Selectivity'!$O$35</f>
        <v>1.8852867681356991E-2</v>
      </c>
      <c r="AB1035">
        <f>Y1035*'MRIP Selectivity'!$P$35</f>
        <v>2.7096513886256638E-3</v>
      </c>
      <c r="AC1035">
        <v>0.74741255597723821</v>
      </c>
      <c r="AD1035">
        <v>0.94160359434525442</v>
      </c>
      <c r="AE1035">
        <v>1.3432654004296583</v>
      </c>
      <c r="AF1035">
        <f t="shared" si="430"/>
        <v>1.4118460640815688E-2</v>
      </c>
      <c r="AG1035">
        <f t="shared" si="431"/>
        <v>1.7751927972481225E-2</v>
      </c>
      <c r="AH1035">
        <f t="shared" si="432"/>
        <v>3.6397809575670318E-3</v>
      </c>
      <c r="AI1035">
        <f t="shared" si="433"/>
        <v>4.045230159759336E-2</v>
      </c>
      <c r="AJ1035">
        <f t="shared" si="434"/>
        <v>3.5510169570863948E-2</v>
      </c>
      <c r="AK1035">
        <f t="shared" si="435"/>
        <v>2.1562519069982654E-2</v>
      </c>
      <c r="AL1035">
        <f t="shared" si="436"/>
        <v>2.1391708930048256E-2</v>
      </c>
      <c r="AM1035">
        <f t="shared" si="437"/>
        <v>3.1870388613296913E-2</v>
      </c>
      <c r="AN1035">
        <f t="shared" si="438"/>
        <v>1.7751927972481225E-2</v>
      </c>
      <c r="AO1035">
        <v>0</v>
      </c>
      <c r="AP1035">
        <f t="shared" si="439"/>
        <v>3.7742650208967693E-2</v>
      </c>
      <c r="AQ1035">
        <f t="shared" si="440"/>
        <v>1.8852867681356991E-2</v>
      </c>
      <c r="AR1035">
        <v>3</v>
      </c>
      <c r="AS1035">
        <f>AR1035*'MRIP Selectivity'!$N$35</f>
        <v>1.8889782527610699E-2</v>
      </c>
      <c r="AT1035">
        <f>AR1035*'MRIP Selectivity'!$O$35</f>
        <v>1.8852867681356991E-2</v>
      </c>
      <c r="AU1035">
        <f>AR1035*'MRIP Selectivity'!$P$35</f>
        <v>2.7096513886256638E-3</v>
      </c>
      <c r="AV1035">
        <v>1</v>
      </c>
      <c r="AW1035">
        <f t="shared" si="441"/>
        <v>5</v>
      </c>
      <c r="AX1035">
        <f t="shared" si="420"/>
        <v>0</v>
      </c>
      <c r="AY1035">
        <f t="shared" si="421"/>
        <v>0</v>
      </c>
      <c r="AZ1035">
        <f t="shared" si="422"/>
        <v>0</v>
      </c>
      <c r="BA1035">
        <v>1641.5287224000001</v>
      </c>
      <c r="BB1035">
        <v>1641.5287224000001</v>
      </c>
    </row>
    <row r="1036" spans="1:54" x14ac:dyDescent="0.25">
      <c r="A1036" t="s">
        <v>962</v>
      </c>
      <c r="B1036" t="s">
        <v>3</v>
      </c>
      <c r="C1036">
        <v>2014</v>
      </c>
      <c r="D1036">
        <v>4</v>
      </c>
      <c r="E1036">
        <v>8</v>
      </c>
      <c r="F1036" t="s">
        <v>1849</v>
      </c>
      <c r="G1036" t="s">
        <v>1923</v>
      </c>
      <c r="H1036" t="s">
        <v>1924</v>
      </c>
      <c r="I1036" t="s">
        <v>1824</v>
      </c>
      <c r="J1036" t="s">
        <v>1813</v>
      </c>
      <c r="K1036" t="str">
        <f t="shared" si="423"/>
        <v>Inshore</v>
      </c>
      <c r="L1036">
        <v>0</v>
      </c>
      <c r="M1036">
        <f t="shared" si="416"/>
        <v>0</v>
      </c>
      <c r="N1036">
        <f t="shared" si="424"/>
        <v>5.0323533611956919E-2</v>
      </c>
      <c r="O1036">
        <f t="shared" si="425"/>
        <v>2.5137156908475986E-2</v>
      </c>
      <c r="P1036">
        <v>0</v>
      </c>
      <c r="Q1036">
        <f t="shared" si="426"/>
        <v>0</v>
      </c>
      <c r="R1036">
        <v>0</v>
      </c>
      <c r="S1036">
        <f t="shared" si="417"/>
        <v>0</v>
      </c>
      <c r="T1036">
        <f t="shared" si="427"/>
        <v>0</v>
      </c>
      <c r="U1036">
        <f t="shared" si="418"/>
        <v>4.2493851484395884E-2</v>
      </c>
      <c r="V1036">
        <f t="shared" si="428"/>
        <v>0.84441310922369939</v>
      </c>
      <c r="W1036">
        <f t="shared" si="419"/>
        <v>2.3669237296641631E-2</v>
      </c>
      <c r="X1036">
        <f t="shared" si="429"/>
        <v>0.94160359434525431</v>
      </c>
      <c r="Y1036">
        <v>4</v>
      </c>
      <c r="Z1036">
        <f>Y1036*'MRIP Selectivity'!$N$35</f>
        <v>2.5186376703480933E-2</v>
      </c>
      <c r="AA1036">
        <f>Y1036*'MRIP Selectivity'!$O$35</f>
        <v>2.5137156908475986E-2</v>
      </c>
      <c r="AB1036">
        <f>Y1036*'MRIP Selectivity'!$P$35</f>
        <v>3.6128685181675518E-3</v>
      </c>
      <c r="AC1036">
        <v>0.74741255597723821</v>
      </c>
      <c r="AD1036">
        <v>0.94160359434525442</v>
      </c>
      <c r="AE1036">
        <v>1.3432654004296583</v>
      </c>
      <c r="AF1036">
        <f t="shared" si="430"/>
        <v>1.8824614187754253E-2</v>
      </c>
      <c r="AG1036">
        <f t="shared" si="431"/>
        <v>2.3669237296641631E-2</v>
      </c>
      <c r="AH1036">
        <f t="shared" si="432"/>
        <v>4.8530412767560423E-3</v>
      </c>
      <c r="AI1036">
        <f t="shared" si="433"/>
        <v>5.3936402130124468E-2</v>
      </c>
      <c r="AJ1036">
        <f t="shared" si="434"/>
        <v>4.7346892761151928E-2</v>
      </c>
      <c r="AK1036">
        <f t="shared" si="435"/>
        <v>2.8750025426643538E-2</v>
      </c>
      <c r="AL1036">
        <f t="shared" si="436"/>
        <v>2.8522278573397675E-2</v>
      </c>
      <c r="AM1036">
        <f t="shared" si="437"/>
        <v>4.2493851484395884E-2</v>
      </c>
      <c r="AN1036">
        <f t="shared" si="438"/>
        <v>2.3669237296641631E-2</v>
      </c>
      <c r="AO1036">
        <v>0</v>
      </c>
      <c r="AP1036">
        <f t="shared" si="439"/>
        <v>5.0323533611956919E-2</v>
      </c>
      <c r="AQ1036">
        <f t="shared" si="440"/>
        <v>2.5137156908475986E-2</v>
      </c>
      <c r="AR1036">
        <v>4</v>
      </c>
      <c r="AS1036">
        <f>AR1036*'MRIP Selectivity'!$N$35</f>
        <v>2.5186376703480933E-2</v>
      </c>
      <c r="AT1036">
        <f>AR1036*'MRIP Selectivity'!$O$35</f>
        <v>2.5137156908475986E-2</v>
      </c>
      <c r="AU1036">
        <f>AR1036*'MRIP Selectivity'!$P$35</f>
        <v>3.6128685181675518E-3</v>
      </c>
      <c r="AV1036">
        <v>1</v>
      </c>
      <c r="AW1036">
        <f t="shared" si="441"/>
        <v>5</v>
      </c>
      <c r="AX1036">
        <f t="shared" si="420"/>
        <v>0</v>
      </c>
      <c r="AY1036">
        <f t="shared" si="421"/>
        <v>0</v>
      </c>
      <c r="AZ1036">
        <f t="shared" si="422"/>
        <v>0</v>
      </c>
      <c r="BA1036">
        <v>1641.5287224000001</v>
      </c>
      <c r="BB1036">
        <v>1641.5287224000001</v>
      </c>
    </row>
    <row r="1037" spans="1:54" x14ac:dyDescent="0.25">
      <c r="A1037" t="s">
        <v>963</v>
      </c>
      <c r="B1037" t="s">
        <v>3</v>
      </c>
      <c r="C1037">
        <v>2014</v>
      </c>
      <c r="D1037">
        <v>4</v>
      </c>
      <c r="E1037">
        <v>8</v>
      </c>
      <c r="F1037" t="s">
        <v>1849</v>
      </c>
      <c r="G1037" t="s">
        <v>1923</v>
      </c>
      <c r="H1037" t="s">
        <v>1924</v>
      </c>
      <c r="I1037" t="s">
        <v>1824</v>
      </c>
      <c r="J1037" t="s">
        <v>1813</v>
      </c>
      <c r="K1037" t="str">
        <f t="shared" si="423"/>
        <v>Inshore</v>
      </c>
      <c r="L1037">
        <v>0</v>
      </c>
      <c r="M1037">
        <f t="shared" si="416"/>
        <v>0</v>
      </c>
      <c r="N1037">
        <f t="shared" si="424"/>
        <v>3.7742650208967693E-2</v>
      </c>
      <c r="O1037">
        <f t="shared" si="425"/>
        <v>1.8852867681356991E-2</v>
      </c>
      <c r="P1037">
        <v>0</v>
      </c>
      <c r="Q1037">
        <f t="shared" si="426"/>
        <v>0</v>
      </c>
      <c r="R1037">
        <v>0</v>
      </c>
      <c r="S1037">
        <f t="shared" si="417"/>
        <v>0</v>
      </c>
      <c r="T1037">
        <f t="shared" si="427"/>
        <v>0</v>
      </c>
      <c r="U1037">
        <f t="shared" si="418"/>
        <v>3.1870388613296913E-2</v>
      </c>
      <c r="V1037">
        <f t="shared" si="428"/>
        <v>0.84441310922369928</v>
      </c>
      <c r="W1037">
        <f t="shared" si="419"/>
        <v>1.7751927972481225E-2</v>
      </c>
      <c r="X1037">
        <f t="shared" si="429"/>
        <v>0.94160359434525442</v>
      </c>
      <c r="Y1037">
        <v>3</v>
      </c>
      <c r="Z1037">
        <f>Y1037*'MRIP Selectivity'!$N$35</f>
        <v>1.8889782527610699E-2</v>
      </c>
      <c r="AA1037">
        <f>Y1037*'MRIP Selectivity'!$O$35</f>
        <v>1.8852867681356991E-2</v>
      </c>
      <c r="AB1037">
        <f>Y1037*'MRIP Selectivity'!$P$35</f>
        <v>2.7096513886256638E-3</v>
      </c>
      <c r="AC1037">
        <v>0.74741255597723821</v>
      </c>
      <c r="AD1037">
        <v>0.94160359434525442</v>
      </c>
      <c r="AE1037">
        <v>1.3432654004296583</v>
      </c>
      <c r="AF1037">
        <f t="shared" si="430"/>
        <v>1.4118460640815688E-2</v>
      </c>
      <c r="AG1037">
        <f t="shared" si="431"/>
        <v>1.7751927972481225E-2</v>
      </c>
      <c r="AH1037">
        <f t="shared" si="432"/>
        <v>3.6397809575670318E-3</v>
      </c>
      <c r="AI1037">
        <f t="shared" si="433"/>
        <v>4.045230159759336E-2</v>
      </c>
      <c r="AJ1037">
        <f t="shared" si="434"/>
        <v>3.5510169570863948E-2</v>
      </c>
      <c r="AK1037">
        <f t="shared" si="435"/>
        <v>2.1562519069982654E-2</v>
      </c>
      <c r="AL1037">
        <f t="shared" si="436"/>
        <v>2.1391708930048256E-2</v>
      </c>
      <c r="AM1037">
        <f t="shared" si="437"/>
        <v>3.1870388613296913E-2</v>
      </c>
      <c r="AN1037">
        <f t="shared" si="438"/>
        <v>1.7751927972481225E-2</v>
      </c>
      <c r="AO1037">
        <v>0</v>
      </c>
      <c r="AP1037">
        <f t="shared" si="439"/>
        <v>3.7742650208967693E-2</v>
      </c>
      <c r="AQ1037">
        <f t="shared" si="440"/>
        <v>1.8852867681356991E-2</v>
      </c>
      <c r="AR1037">
        <v>3</v>
      </c>
      <c r="AS1037">
        <f>AR1037*'MRIP Selectivity'!$N$35</f>
        <v>1.8889782527610699E-2</v>
      </c>
      <c r="AT1037">
        <f>AR1037*'MRIP Selectivity'!$O$35</f>
        <v>1.8852867681356991E-2</v>
      </c>
      <c r="AU1037">
        <f>AR1037*'MRIP Selectivity'!$P$35</f>
        <v>2.7096513886256638E-3</v>
      </c>
      <c r="AV1037">
        <v>1</v>
      </c>
      <c r="AW1037">
        <f t="shared" si="441"/>
        <v>5</v>
      </c>
      <c r="AX1037">
        <f t="shared" si="420"/>
        <v>0</v>
      </c>
      <c r="AY1037">
        <f t="shared" si="421"/>
        <v>0</v>
      </c>
      <c r="AZ1037">
        <f t="shared" si="422"/>
        <v>0</v>
      </c>
      <c r="BA1037">
        <v>1641.5287224000001</v>
      </c>
      <c r="BB1037">
        <v>1641.5287224000001</v>
      </c>
    </row>
    <row r="1038" spans="1:54" x14ac:dyDescent="0.25">
      <c r="A1038" t="s">
        <v>964</v>
      </c>
      <c r="B1038" t="s">
        <v>3</v>
      </c>
      <c r="C1038">
        <v>2014</v>
      </c>
      <c r="D1038">
        <v>5</v>
      </c>
      <c r="E1038">
        <v>9</v>
      </c>
      <c r="F1038" t="s">
        <v>1839</v>
      </c>
      <c r="G1038" t="s">
        <v>1923</v>
      </c>
      <c r="H1038" t="s">
        <v>1927</v>
      </c>
      <c r="I1038" t="s">
        <v>1812</v>
      </c>
      <c r="J1038" t="s">
        <v>1813</v>
      </c>
      <c r="K1038" t="str">
        <f t="shared" si="423"/>
        <v>Inshore</v>
      </c>
      <c r="L1038">
        <v>0</v>
      </c>
      <c r="M1038">
        <f t="shared" si="416"/>
        <v>0</v>
      </c>
      <c r="N1038">
        <f t="shared" si="424"/>
        <v>2.516176680597846E-2</v>
      </c>
      <c r="O1038">
        <f t="shared" si="425"/>
        <v>1.2568578454237993E-2</v>
      </c>
      <c r="P1038">
        <v>0</v>
      </c>
      <c r="Q1038">
        <f t="shared" si="426"/>
        <v>0</v>
      </c>
      <c r="R1038">
        <v>0</v>
      </c>
      <c r="S1038">
        <f t="shared" si="417"/>
        <v>0</v>
      </c>
      <c r="T1038">
        <f t="shared" si="427"/>
        <v>0</v>
      </c>
      <c r="U1038">
        <f t="shared" si="418"/>
        <v>2.1246925742197942E-2</v>
      </c>
      <c r="V1038">
        <f t="shared" si="428"/>
        <v>0.84441310922369939</v>
      </c>
      <c r="W1038">
        <f t="shared" si="419"/>
        <v>1.1834618648320815E-2</v>
      </c>
      <c r="X1038">
        <f t="shared" si="429"/>
        <v>0.94160359434525431</v>
      </c>
      <c r="Y1038">
        <v>2</v>
      </c>
      <c r="Z1038">
        <f>Y1038*'MRIP Selectivity'!$N$35</f>
        <v>1.2593188351740467E-2</v>
      </c>
      <c r="AA1038">
        <f>Y1038*'MRIP Selectivity'!$O$35</f>
        <v>1.2568578454237993E-2</v>
      </c>
      <c r="AB1038">
        <f>Y1038*'MRIP Selectivity'!$P$35</f>
        <v>1.8064342590837759E-3</v>
      </c>
      <c r="AC1038">
        <v>0.74741255597723821</v>
      </c>
      <c r="AD1038">
        <v>0.94160359434525442</v>
      </c>
      <c r="AE1038">
        <v>1.3432654004296583</v>
      </c>
      <c r="AF1038">
        <f t="shared" si="430"/>
        <v>9.4123070938771265E-3</v>
      </c>
      <c r="AG1038">
        <f t="shared" si="431"/>
        <v>1.1834618648320815E-2</v>
      </c>
      <c r="AH1038">
        <f t="shared" si="432"/>
        <v>2.4265206383780212E-3</v>
      </c>
      <c r="AI1038">
        <f t="shared" si="433"/>
        <v>2.6968201065062234E-2</v>
      </c>
      <c r="AJ1038">
        <f t="shared" si="434"/>
        <v>2.3673446380575964E-2</v>
      </c>
      <c r="AK1038">
        <f t="shared" si="435"/>
        <v>1.4375012713321769E-2</v>
      </c>
      <c r="AL1038">
        <f t="shared" si="436"/>
        <v>1.4261139286698837E-2</v>
      </c>
      <c r="AM1038">
        <f t="shared" si="437"/>
        <v>2.1246925742197942E-2</v>
      </c>
      <c r="AN1038">
        <f t="shared" si="438"/>
        <v>1.1834618648320815E-2</v>
      </c>
      <c r="AO1038">
        <v>0</v>
      </c>
      <c r="AP1038">
        <f t="shared" si="439"/>
        <v>2.516176680597846E-2</v>
      </c>
      <c r="AQ1038">
        <f t="shared" si="440"/>
        <v>1.2568578454237993E-2</v>
      </c>
      <c r="AR1038">
        <v>2</v>
      </c>
      <c r="AS1038">
        <f>AR1038*'MRIP Selectivity'!$N$35</f>
        <v>1.2593188351740467E-2</v>
      </c>
      <c r="AT1038">
        <f>AR1038*'MRIP Selectivity'!$O$35</f>
        <v>1.2568578454237993E-2</v>
      </c>
      <c r="AU1038">
        <f>AR1038*'MRIP Selectivity'!$P$35</f>
        <v>1.8064342590837759E-3</v>
      </c>
      <c r="AV1038">
        <v>4</v>
      </c>
      <c r="AW1038">
        <f t="shared" si="441"/>
        <v>20</v>
      </c>
      <c r="AX1038">
        <f t="shared" si="420"/>
        <v>0</v>
      </c>
      <c r="AY1038">
        <f t="shared" si="421"/>
        <v>0</v>
      </c>
      <c r="AZ1038">
        <f t="shared" si="422"/>
        <v>0</v>
      </c>
      <c r="BA1038">
        <v>1034.5025376999999</v>
      </c>
      <c r="BB1038">
        <v>1034.5025376999999</v>
      </c>
    </row>
    <row r="1039" spans="1:54" x14ac:dyDescent="0.25">
      <c r="A1039" t="s">
        <v>965</v>
      </c>
      <c r="B1039" t="s">
        <v>3</v>
      </c>
      <c r="C1039">
        <v>2014</v>
      </c>
      <c r="D1039">
        <v>5</v>
      </c>
      <c r="E1039">
        <v>9</v>
      </c>
      <c r="F1039" t="s">
        <v>1839</v>
      </c>
      <c r="G1039" t="s">
        <v>1923</v>
      </c>
      <c r="H1039" t="s">
        <v>1927</v>
      </c>
      <c r="I1039" t="s">
        <v>1812</v>
      </c>
      <c r="J1039" t="s">
        <v>1813</v>
      </c>
      <c r="K1039" t="str">
        <f t="shared" si="423"/>
        <v>Inshore</v>
      </c>
      <c r="L1039">
        <v>0</v>
      </c>
      <c r="M1039">
        <f t="shared" si="416"/>
        <v>0</v>
      </c>
      <c r="N1039">
        <f t="shared" si="424"/>
        <v>2.516176680597846E-2</v>
      </c>
      <c r="O1039">
        <f t="shared" si="425"/>
        <v>1.2568578454237993E-2</v>
      </c>
      <c r="P1039">
        <v>0</v>
      </c>
      <c r="Q1039">
        <f t="shared" si="426"/>
        <v>0</v>
      </c>
      <c r="R1039">
        <v>0</v>
      </c>
      <c r="S1039">
        <f t="shared" si="417"/>
        <v>0</v>
      </c>
      <c r="T1039">
        <f t="shared" si="427"/>
        <v>0</v>
      </c>
      <c r="U1039">
        <f t="shared" si="418"/>
        <v>2.1246925742197942E-2</v>
      </c>
      <c r="V1039">
        <f t="shared" si="428"/>
        <v>0.84441310922369939</v>
      </c>
      <c r="W1039">
        <f t="shared" si="419"/>
        <v>1.1834618648320815E-2</v>
      </c>
      <c r="X1039">
        <f t="shared" si="429"/>
        <v>0.94160359434525431</v>
      </c>
      <c r="Y1039">
        <v>2</v>
      </c>
      <c r="Z1039">
        <f>Y1039*'MRIP Selectivity'!$N$35</f>
        <v>1.2593188351740467E-2</v>
      </c>
      <c r="AA1039">
        <f>Y1039*'MRIP Selectivity'!$O$35</f>
        <v>1.2568578454237993E-2</v>
      </c>
      <c r="AB1039">
        <f>Y1039*'MRIP Selectivity'!$P$35</f>
        <v>1.8064342590837759E-3</v>
      </c>
      <c r="AC1039">
        <v>0.74741255597723821</v>
      </c>
      <c r="AD1039">
        <v>0.94160359434525442</v>
      </c>
      <c r="AE1039">
        <v>1.3432654004296583</v>
      </c>
      <c r="AF1039">
        <f t="shared" si="430"/>
        <v>9.4123070938771265E-3</v>
      </c>
      <c r="AG1039">
        <f t="shared" si="431"/>
        <v>1.1834618648320815E-2</v>
      </c>
      <c r="AH1039">
        <f t="shared" si="432"/>
        <v>2.4265206383780212E-3</v>
      </c>
      <c r="AI1039">
        <f t="shared" si="433"/>
        <v>2.6968201065062234E-2</v>
      </c>
      <c r="AJ1039">
        <f t="shared" si="434"/>
        <v>2.3673446380575964E-2</v>
      </c>
      <c r="AK1039">
        <f t="shared" si="435"/>
        <v>1.4375012713321769E-2</v>
      </c>
      <c r="AL1039">
        <f t="shared" si="436"/>
        <v>1.4261139286698837E-2</v>
      </c>
      <c r="AM1039">
        <f t="shared" si="437"/>
        <v>2.1246925742197942E-2</v>
      </c>
      <c r="AN1039">
        <f t="shared" si="438"/>
        <v>1.1834618648320815E-2</v>
      </c>
      <c r="AO1039">
        <v>0</v>
      </c>
      <c r="AP1039">
        <f t="shared" si="439"/>
        <v>2.516176680597846E-2</v>
      </c>
      <c r="AQ1039">
        <f t="shared" si="440"/>
        <v>1.2568578454237993E-2</v>
      </c>
      <c r="AR1039">
        <v>2</v>
      </c>
      <c r="AS1039">
        <f>AR1039*'MRIP Selectivity'!$N$35</f>
        <v>1.2593188351740467E-2</v>
      </c>
      <c r="AT1039">
        <f>AR1039*'MRIP Selectivity'!$O$35</f>
        <v>1.2568578454237993E-2</v>
      </c>
      <c r="AU1039">
        <f>AR1039*'MRIP Selectivity'!$P$35</f>
        <v>1.8064342590837759E-3</v>
      </c>
      <c r="AV1039">
        <v>1</v>
      </c>
      <c r="AW1039">
        <f t="shared" si="441"/>
        <v>5</v>
      </c>
      <c r="AX1039">
        <f t="shared" si="420"/>
        <v>0</v>
      </c>
      <c r="AY1039">
        <f t="shared" si="421"/>
        <v>0</v>
      </c>
      <c r="AZ1039">
        <f t="shared" si="422"/>
        <v>0</v>
      </c>
      <c r="BA1039">
        <v>1034.5025376999999</v>
      </c>
      <c r="BB1039">
        <v>1034.5025376999999</v>
      </c>
    </row>
    <row r="1040" spans="1:54" x14ac:dyDescent="0.25">
      <c r="A1040" t="s">
        <v>966</v>
      </c>
      <c r="B1040" t="s">
        <v>3</v>
      </c>
      <c r="C1040">
        <v>2014</v>
      </c>
      <c r="D1040">
        <v>5</v>
      </c>
      <c r="E1040">
        <v>9</v>
      </c>
      <c r="F1040" t="s">
        <v>1839</v>
      </c>
      <c r="G1040" t="s">
        <v>1923</v>
      </c>
      <c r="H1040" t="s">
        <v>1927</v>
      </c>
      <c r="I1040" t="s">
        <v>1812</v>
      </c>
      <c r="J1040" t="s">
        <v>1813</v>
      </c>
      <c r="K1040" t="str">
        <f t="shared" si="423"/>
        <v>Inshore</v>
      </c>
      <c r="L1040">
        <v>0</v>
      </c>
      <c r="M1040">
        <f t="shared" si="416"/>
        <v>0</v>
      </c>
      <c r="N1040">
        <f t="shared" si="424"/>
        <v>1.258088340298923E-2</v>
      </c>
      <c r="O1040">
        <f t="shared" si="425"/>
        <v>6.2842892271189965E-3</v>
      </c>
      <c r="P1040">
        <v>0</v>
      </c>
      <c r="Q1040">
        <f t="shared" si="426"/>
        <v>0</v>
      </c>
      <c r="R1040">
        <v>0</v>
      </c>
      <c r="S1040">
        <f t="shared" si="417"/>
        <v>0</v>
      </c>
      <c r="T1040">
        <f t="shared" si="427"/>
        <v>0</v>
      </c>
      <c r="U1040">
        <f t="shared" si="418"/>
        <v>1.0623462871098971E-2</v>
      </c>
      <c r="V1040">
        <f t="shared" si="428"/>
        <v>0.84441310922369939</v>
      </c>
      <c r="W1040">
        <f t="shared" si="419"/>
        <v>5.9173093241604077E-3</v>
      </c>
      <c r="X1040">
        <f t="shared" si="429"/>
        <v>0.94160359434525431</v>
      </c>
      <c r="Y1040">
        <v>1</v>
      </c>
      <c r="Z1040">
        <f>Y1040*'MRIP Selectivity'!$N$35</f>
        <v>6.2965941758702333E-3</v>
      </c>
      <c r="AA1040">
        <f>Y1040*'MRIP Selectivity'!$O$35</f>
        <v>6.2842892271189965E-3</v>
      </c>
      <c r="AB1040">
        <f>Y1040*'MRIP Selectivity'!$P$35</f>
        <v>9.0321712954188795E-4</v>
      </c>
      <c r="AC1040">
        <v>0.74741255597723821</v>
      </c>
      <c r="AD1040">
        <v>0.94160359434525442</v>
      </c>
      <c r="AE1040">
        <v>1.3432654004296583</v>
      </c>
      <c r="AF1040">
        <f t="shared" si="430"/>
        <v>4.7061535469385633E-3</v>
      </c>
      <c r="AG1040">
        <f t="shared" si="431"/>
        <v>5.9173093241604077E-3</v>
      </c>
      <c r="AH1040">
        <f t="shared" si="432"/>
        <v>1.2132603191890106E-3</v>
      </c>
      <c r="AI1040">
        <f t="shared" si="433"/>
        <v>1.3484100532531117E-2</v>
      </c>
      <c r="AJ1040">
        <f t="shared" si="434"/>
        <v>1.1836723190287982E-2</v>
      </c>
      <c r="AK1040">
        <f t="shared" si="435"/>
        <v>7.1875063566608846E-3</v>
      </c>
      <c r="AL1040">
        <f t="shared" si="436"/>
        <v>7.1305696433494187E-3</v>
      </c>
      <c r="AM1040">
        <f t="shared" si="437"/>
        <v>1.0623462871098971E-2</v>
      </c>
      <c r="AN1040">
        <f t="shared" si="438"/>
        <v>5.9173093241604077E-3</v>
      </c>
      <c r="AO1040">
        <v>0</v>
      </c>
      <c r="AP1040">
        <f t="shared" si="439"/>
        <v>1.258088340298923E-2</v>
      </c>
      <c r="AQ1040">
        <f t="shared" si="440"/>
        <v>6.2842892271189965E-3</v>
      </c>
      <c r="AR1040">
        <v>1</v>
      </c>
      <c r="AS1040">
        <f>AR1040*'MRIP Selectivity'!$N$35</f>
        <v>6.2965941758702333E-3</v>
      </c>
      <c r="AT1040">
        <f>AR1040*'MRIP Selectivity'!$O$35</f>
        <v>6.2842892271189965E-3</v>
      </c>
      <c r="AU1040">
        <f>AR1040*'MRIP Selectivity'!$P$35</f>
        <v>9.0321712954188795E-4</v>
      </c>
      <c r="AV1040">
        <v>1</v>
      </c>
      <c r="AW1040">
        <f t="shared" si="441"/>
        <v>5</v>
      </c>
      <c r="AX1040">
        <f t="shared" si="420"/>
        <v>0</v>
      </c>
      <c r="AY1040">
        <f t="shared" si="421"/>
        <v>0</v>
      </c>
      <c r="AZ1040">
        <f t="shared" si="422"/>
        <v>0</v>
      </c>
      <c r="BA1040">
        <v>1034.5025376999999</v>
      </c>
      <c r="BB1040">
        <v>1034.5025376999999</v>
      </c>
    </row>
    <row r="1041" spans="1:54" x14ac:dyDescent="0.25">
      <c r="A1041" t="s">
        <v>967</v>
      </c>
      <c r="B1041" t="s">
        <v>3</v>
      </c>
      <c r="C1041">
        <v>2014</v>
      </c>
      <c r="D1041">
        <v>5</v>
      </c>
      <c r="E1041">
        <v>9</v>
      </c>
      <c r="F1041" t="s">
        <v>1839</v>
      </c>
      <c r="G1041" t="s">
        <v>1923</v>
      </c>
      <c r="H1041" t="s">
        <v>1927</v>
      </c>
      <c r="I1041" t="s">
        <v>1812</v>
      </c>
      <c r="J1041" t="s">
        <v>1813</v>
      </c>
      <c r="K1041" t="str">
        <f t="shared" si="423"/>
        <v>Inshore</v>
      </c>
      <c r="L1041">
        <v>0</v>
      </c>
      <c r="M1041">
        <f t="shared" si="416"/>
        <v>0</v>
      </c>
      <c r="N1041">
        <f t="shared" si="424"/>
        <v>1.258088340298923E-2</v>
      </c>
      <c r="O1041">
        <f t="shared" si="425"/>
        <v>6.2842892271189965E-3</v>
      </c>
      <c r="P1041">
        <v>0</v>
      </c>
      <c r="Q1041">
        <f t="shared" si="426"/>
        <v>0</v>
      </c>
      <c r="R1041">
        <v>0</v>
      </c>
      <c r="S1041">
        <f t="shared" si="417"/>
        <v>0</v>
      </c>
      <c r="T1041">
        <f t="shared" si="427"/>
        <v>0</v>
      </c>
      <c r="U1041">
        <f t="shared" si="418"/>
        <v>1.0623462871098971E-2</v>
      </c>
      <c r="V1041">
        <f t="shared" si="428"/>
        <v>0.84441310922369939</v>
      </c>
      <c r="W1041">
        <f t="shared" si="419"/>
        <v>5.9173093241604077E-3</v>
      </c>
      <c r="X1041">
        <f t="shared" si="429"/>
        <v>0.94160359434525431</v>
      </c>
      <c r="Y1041">
        <v>1</v>
      </c>
      <c r="Z1041">
        <f>Y1041*'MRIP Selectivity'!$N$35</f>
        <v>6.2965941758702333E-3</v>
      </c>
      <c r="AA1041">
        <f>Y1041*'MRIP Selectivity'!$O$35</f>
        <v>6.2842892271189965E-3</v>
      </c>
      <c r="AB1041">
        <f>Y1041*'MRIP Selectivity'!$P$35</f>
        <v>9.0321712954188795E-4</v>
      </c>
      <c r="AC1041">
        <v>0.74741255597723821</v>
      </c>
      <c r="AD1041">
        <v>0.94160359434525442</v>
      </c>
      <c r="AE1041">
        <v>1.3432654004296583</v>
      </c>
      <c r="AF1041">
        <f t="shared" si="430"/>
        <v>4.7061535469385633E-3</v>
      </c>
      <c r="AG1041">
        <f t="shared" si="431"/>
        <v>5.9173093241604077E-3</v>
      </c>
      <c r="AH1041">
        <f t="shared" si="432"/>
        <v>1.2132603191890106E-3</v>
      </c>
      <c r="AI1041">
        <f t="shared" si="433"/>
        <v>1.3484100532531117E-2</v>
      </c>
      <c r="AJ1041">
        <f t="shared" si="434"/>
        <v>1.1836723190287982E-2</v>
      </c>
      <c r="AK1041">
        <f t="shared" si="435"/>
        <v>7.1875063566608846E-3</v>
      </c>
      <c r="AL1041">
        <f t="shared" si="436"/>
        <v>7.1305696433494187E-3</v>
      </c>
      <c r="AM1041">
        <f t="shared" si="437"/>
        <v>1.0623462871098971E-2</v>
      </c>
      <c r="AN1041">
        <f t="shared" si="438"/>
        <v>5.9173093241604077E-3</v>
      </c>
      <c r="AO1041">
        <v>0</v>
      </c>
      <c r="AP1041">
        <f t="shared" si="439"/>
        <v>1.258088340298923E-2</v>
      </c>
      <c r="AQ1041">
        <f t="shared" si="440"/>
        <v>6.2842892271189965E-3</v>
      </c>
      <c r="AR1041">
        <v>1</v>
      </c>
      <c r="AS1041">
        <f>AR1041*'MRIP Selectivity'!$N$35</f>
        <v>6.2965941758702333E-3</v>
      </c>
      <c r="AT1041">
        <f>AR1041*'MRIP Selectivity'!$O$35</f>
        <v>6.2842892271189965E-3</v>
      </c>
      <c r="AU1041">
        <f>AR1041*'MRIP Selectivity'!$P$35</f>
        <v>9.0321712954188795E-4</v>
      </c>
      <c r="AV1041">
        <v>1</v>
      </c>
      <c r="AW1041">
        <f t="shared" si="441"/>
        <v>5</v>
      </c>
      <c r="AX1041">
        <f t="shared" si="420"/>
        <v>0</v>
      </c>
      <c r="AY1041">
        <f t="shared" si="421"/>
        <v>0</v>
      </c>
      <c r="AZ1041">
        <f t="shared" si="422"/>
        <v>0</v>
      </c>
      <c r="BA1041">
        <v>1034.5025376999999</v>
      </c>
      <c r="BB1041">
        <v>1034.5025376999999</v>
      </c>
    </row>
    <row r="1042" spans="1:54" x14ac:dyDescent="0.25">
      <c r="A1042" t="s">
        <v>1932</v>
      </c>
      <c r="B1042" t="s">
        <v>3</v>
      </c>
      <c r="C1042">
        <v>2014</v>
      </c>
      <c r="D1042">
        <v>5</v>
      </c>
      <c r="E1042">
        <v>10</v>
      </c>
      <c r="F1042" t="s">
        <v>1851</v>
      </c>
      <c r="G1042" t="s">
        <v>1923</v>
      </c>
      <c r="H1042" t="s">
        <v>1924</v>
      </c>
      <c r="I1042" t="s">
        <v>1837</v>
      </c>
      <c r="J1042" t="s">
        <v>1813</v>
      </c>
      <c r="K1042" t="str">
        <f t="shared" si="423"/>
        <v>Inshore</v>
      </c>
      <c r="L1042">
        <v>0</v>
      </c>
      <c r="M1042">
        <f t="shared" si="416"/>
        <v>0</v>
      </c>
      <c r="N1042">
        <f t="shared" si="424"/>
        <v>2.516176680597846E-2</v>
      </c>
      <c r="O1042">
        <f t="shared" si="425"/>
        <v>1.2568578454237993E-2</v>
      </c>
      <c r="P1042">
        <v>0</v>
      </c>
      <c r="Q1042">
        <f t="shared" si="426"/>
        <v>0</v>
      </c>
      <c r="R1042">
        <v>0</v>
      </c>
      <c r="S1042">
        <f t="shared" si="417"/>
        <v>0</v>
      </c>
      <c r="T1042">
        <f t="shared" si="427"/>
        <v>0</v>
      </c>
      <c r="U1042">
        <f t="shared" si="418"/>
        <v>2.1246925742197942E-2</v>
      </c>
      <c r="V1042">
        <f t="shared" si="428"/>
        <v>0.84441310922369939</v>
      </c>
      <c r="W1042">
        <f t="shared" si="419"/>
        <v>1.1834618648320815E-2</v>
      </c>
      <c r="X1042">
        <f t="shared" si="429"/>
        <v>0.94160359434525431</v>
      </c>
      <c r="Y1042">
        <v>2</v>
      </c>
      <c r="Z1042">
        <f>Y1042*'MRIP Selectivity'!$N$35</f>
        <v>1.2593188351740467E-2</v>
      </c>
      <c r="AA1042">
        <f>Y1042*'MRIP Selectivity'!$O$35</f>
        <v>1.2568578454237993E-2</v>
      </c>
      <c r="AB1042">
        <f>Y1042*'MRIP Selectivity'!$P$35</f>
        <v>1.8064342590837759E-3</v>
      </c>
      <c r="AC1042">
        <v>0.74741255597723821</v>
      </c>
      <c r="AD1042">
        <v>0.94160359434525442</v>
      </c>
      <c r="AE1042">
        <v>1.3432654004296583</v>
      </c>
      <c r="AF1042">
        <f t="shared" si="430"/>
        <v>9.4123070938771265E-3</v>
      </c>
      <c r="AG1042">
        <f t="shared" si="431"/>
        <v>1.1834618648320815E-2</v>
      </c>
      <c r="AH1042">
        <f t="shared" si="432"/>
        <v>2.4265206383780212E-3</v>
      </c>
      <c r="AI1042">
        <f t="shared" si="433"/>
        <v>2.6968201065062234E-2</v>
      </c>
      <c r="AJ1042">
        <f t="shared" si="434"/>
        <v>2.3673446380575964E-2</v>
      </c>
      <c r="AK1042">
        <f t="shared" si="435"/>
        <v>1.4375012713321769E-2</v>
      </c>
      <c r="AL1042">
        <f t="shared" si="436"/>
        <v>1.4261139286698837E-2</v>
      </c>
      <c r="AM1042">
        <f t="shared" si="437"/>
        <v>2.1246925742197942E-2</v>
      </c>
      <c r="AN1042">
        <f t="shared" si="438"/>
        <v>1.1834618648320815E-2</v>
      </c>
      <c r="AO1042">
        <v>0</v>
      </c>
      <c r="AP1042">
        <f t="shared" si="439"/>
        <v>2.516176680597846E-2</v>
      </c>
      <c r="AQ1042">
        <f t="shared" si="440"/>
        <v>1.2568578454237993E-2</v>
      </c>
      <c r="AR1042">
        <v>2</v>
      </c>
      <c r="AS1042">
        <f>AR1042*'MRIP Selectivity'!$N$35</f>
        <v>1.2593188351740467E-2</v>
      </c>
      <c r="AT1042">
        <f>AR1042*'MRIP Selectivity'!$O$35</f>
        <v>1.2568578454237993E-2</v>
      </c>
      <c r="AU1042">
        <f>AR1042*'MRIP Selectivity'!$P$35</f>
        <v>1.8064342590837759E-3</v>
      </c>
      <c r="AV1042">
        <v>12</v>
      </c>
      <c r="AW1042">
        <f t="shared" si="441"/>
        <v>60</v>
      </c>
      <c r="AX1042">
        <f t="shared" si="420"/>
        <v>0</v>
      </c>
      <c r="AY1042">
        <f t="shared" si="421"/>
        <v>0</v>
      </c>
      <c r="AZ1042">
        <f t="shared" si="422"/>
        <v>0</v>
      </c>
      <c r="BA1042">
        <v>447.09230811999998</v>
      </c>
      <c r="BB1042">
        <v>447.09230811999998</v>
      </c>
    </row>
    <row r="1043" spans="1:54" x14ac:dyDescent="0.25">
      <c r="A1043" t="s">
        <v>968</v>
      </c>
      <c r="B1043" t="s">
        <v>3</v>
      </c>
      <c r="C1043">
        <v>2014</v>
      </c>
      <c r="D1043">
        <v>6</v>
      </c>
      <c r="E1043">
        <v>11</v>
      </c>
      <c r="F1043" t="s">
        <v>1860</v>
      </c>
      <c r="G1043" t="s">
        <v>1923</v>
      </c>
      <c r="H1043" t="s">
        <v>1924</v>
      </c>
      <c r="I1043" t="s">
        <v>1812</v>
      </c>
      <c r="J1043" t="s">
        <v>1813</v>
      </c>
      <c r="K1043" t="str">
        <f t="shared" si="423"/>
        <v>Inshore</v>
      </c>
      <c r="L1043">
        <v>0</v>
      </c>
      <c r="M1043">
        <f t="shared" si="416"/>
        <v>0</v>
      </c>
      <c r="N1043">
        <f t="shared" si="424"/>
        <v>1.258088340298923E-2</v>
      </c>
      <c r="O1043">
        <f t="shared" si="425"/>
        <v>6.2842892271189965E-3</v>
      </c>
      <c r="P1043">
        <v>0</v>
      </c>
      <c r="Q1043">
        <f t="shared" si="426"/>
        <v>0</v>
      </c>
      <c r="R1043">
        <v>0</v>
      </c>
      <c r="S1043">
        <f t="shared" si="417"/>
        <v>0</v>
      </c>
      <c r="T1043">
        <f t="shared" si="427"/>
        <v>0</v>
      </c>
      <c r="U1043">
        <f t="shared" si="418"/>
        <v>1.0623462871098971E-2</v>
      </c>
      <c r="V1043">
        <f t="shared" si="428"/>
        <v>0.84441310922369939</v>
      </c>
      <c r="W1043">
        <f t="shared" si="419"/>
        <v>5.9173093241604077E-3</v>
      </c>
      <c r="X1043">
        <f t="shared" si="429"/>
        <v>0.94160359434525431</v>
      </c>
      <c r="Y1043">
        <v>1</v>
      </c>
      <c r="Z1043">
        <f>Y1043*'MRIP Selectivity'!$N$35</f>
        <v>6.2965941758702333E-3</v>
      </c>
      <c r="AA1043">
        <f>Y1043*'MRIP Selectivity'!$O$35</f>
        <v>6.2842892271189965E-3</v>
      </c>
      <c r="AB1043">
        <f>Y1043*'MRIP Selectivity'!$P$35</f>
        <v>9.0321712954188795E-4</v>
      </c>
      <c r="AC1043">
        <v>0.74741255597723821</v>
      </c>
      <c r="AD1043">
        <v>0.94160359434525442</v>
      </c>
      <c r="AE1043">
        <v>1.3432654004296583</v>
      </c>
      <c r="AF1043">
        <f t="shared" si="430"/>
        <v>4.7061535469385633E-3</v>
      </c>
      <c r="AG1043">
        <f t="shared" si="431"/>
        <v>5.9173093241604077E-3</v>
      </c>
      <c r="AH1043">
        <f t="shared" si="432"/>
        <v>1.2132603191890106E-3</v>
      </c>
      <c r="AI1043">
        <f t="shared" si="433"/>
        <v>1.3484100532531117E-2</v>
      </c>
      <c r="AJ1043">
        <f t="shared" si="434"/>
        <v>1.1836723190287982E-2</v>
      </c>
      <c r="AK1043">
        <f t="shared" si="435"/>
        <v>7.1875063566608846E-3</v>
      </c>
      <c r="AL1043">
        <f t="shared" si="436"/>
        <v>7.1305696433494187E-3</v>
      </c>
      <c r="AM1043">
        <f t="shared" si="437"/>
        <v>1.0623462871098971E-2</v>
      </c>
      <c r="AN1043">
        <f t="shared" si="438"/>
        <v>5.9173093241604077E-3</v>
      </c>
      <c r="AO1043">
        <v>0</v>
      </c>
      <c r="AP1043">
        <f t="shared" si="439"/>
        <v>1.258088340298923E-2</v>
      </c>
      <c r="AQ1043">
        <f t="shared" si="440"/>
        <v>6.2842892271189965E-3</v>
      </c>
      <c r="AR1043">
        <v>1</v>
      </c>
      <c r="AS1043">
        <f>AR1043*'MRIP Selectivity'!$N$35</f>
        <v>6.2965941758702333E-3</v>
      </c>
      <c r="AT1043">
        <f>AR1043*'MRIP Selectivity'!$O$35</f>
        <v>6.2842892271189965E-3</v>
      </c>
      <c r="AU1043">
        <f>AR1043*'MRIP Selectivity'!$P$35</f>
        <v>9.0321712954188795E-4</v>
      </c>
      <c r="AV1043">
        <v>2</v>
      </c>
      <c r="AW1043">
        <f t="shared" si="441"/>
        <v>10</v>
      </c>
      <c r="AX1043">
        <f t="shared" si="420"/>
        <v>0</v>
      </c>
      <c r="AY1043">
        <f t="shared" si="421"/>
        <v>0</v>
      </c>
      <c r="AZ1043">
        <f t="shared" si="422"/>
        <v>0</v>
      </c>
      <c r="BA1043">
        <v>2619.7805760000001</v>
      </c>
      <c r="BB1043">
        <v>2619.7805760000001</v>
      </c>
    </row>
    <row r="1044" spans="1:54" x14ac:dyDescent="0.25">
      <c r="A1044" t="s">
        <v>969</v>
      </c>
      <c r="B1044" t="s">
        <v>3</v>
      </c>
      <c r="C1044">
        <v>2014</v>
      </c>
      <c r="D1044">
        <v>6</v>
      </c>
      <c r="E1044">
        <v>12</v>
      </c>
      <c r="F1044" t="s">
        <v>1859</v>
      </c>
      <c r="G1044" t="s">
        <v>1923</v>
      </c>
      <c r="H1044" t="s">
        <v>1933</v>
      </c>
      <c r="I1044" t="s">
        <v>1824</v>
      </c>
      <c r="J1044" t="s">
        <v>1813</v>
      </c>
      <c r="K1044" t="str">
        <f t="shared" si="423"/>
        <v>Inshore</v>
      </c>
      <c r="L1044">
        <v>0</v>
      </c>
      <c r="M1044">
        <f t="shared" si="416"/>
        <v>0</v>
      </c>
      <c r="N1044">
        <f t="shared" si="424"/>
        <v>1.258088340298923E-2</v>
      </c>
      <c r="O1044">
        <f t="shared" si="425"/>
        <v>6.2842892271189965E-3</v>
      </c>
      <c r="P1044">
        <v>0</v>
      </c>
      <c r="Q1044">
        <f t="shared" si="426"/>
        <v>0</v>
      </c>
      <c r="R1044">
        <v>0</v>
      </c>
      <c r="S1044">
        <f t="shared" si="417"/>
        <v>0</v>
      </c>
      <c r="T1044">
        <f t="shared" si="427"/>
        <v>0</v>
      </c>
      <c r="U1044">
        <f t="shared" si="418"/>
        <v>1.0623462871098971E-2</v>
      </c>
      <c r="V1044">
        <f t="shared" si="428"/>
        <v>0.84441310922369939</v>
      </c>
      <c r="W1044">
        <f t="shared" si="419"/>
        <v>5.9173093241604077E-3</v>
      </c>
      <c r="X1044">
        <f t="shared" si="429"/>
        <v>0.94160359434525431</v>
      </c>
      <c r="Y1044">
        <v>1</v>
      </c>
      <c r="Z1044">
        <f>Y1044*'MRIP Selectivity'!$N$35</f>
        <v>6.2965941758702333E-3</v>
      </c>
      <c r="AA1044">
        <f>Y1044*'MRIP Selectivity'!$O$35</f>
        <v>6.2842892271189965E-3</v>
      </c>
      <c r="AB1044">
        <f>Y1044*'MRIP Selectivity'!$P$35</f>
        <v>9.0321712954188795E-4</v>
      </c>
      <c r="AC1044">
        <v>0.74741255597723821</v>
      </c>
      <c r="AD1044">
        <v>0.94160359434525442</v>
      </c>
      <c r="AE1044">
        <v>1.3432654004296583</v>
      </c>
      <c r="AF1044">
        <f t="shared" si="430"/>
        <v>4.7061535469385633E-3</v>
      </c>
      <c r="AG1044">
        <f t="shared" si="431"/>
        <v>5.9173093241604077E-3</v>
      </c>
      <c r="AH1044">
        <f t="shared" si="432"/>
        <v>1.2132603191890106E-3</v>
      </c>
      <c r="AI1044">
        <f t="shared" si="433"/>
        <v>1.3484100532531117E-2</v>
      </c>
      <c r="AJ1044">
        <f t="shared" si="434"/>
        <v>1.1836723190287982E-2</v>
      </c>
      <c r="AK1044">
        <f t="shared" si="435"/>
        <v>7.1875063566608846E-3</v>
      </c>
      <c r="AL1044">
        <f t="shared" si="436"/>
        <v>7.1305696433494187E-3</v>
      </c>
      <c r="AM1044">
        <f t="shared" si="437"/>
        <v>1.0623462871098971E-2</v>
      </c>
      <c r="AN1044">
        <f t="shared" si="438"/>
        <v>5.9173093241604077E-3</v>
      </c>
      <c r="AO1044">
        <v>0</v>
      </c>
      <c r="AP1044">
        <f t="shared" si="439"/>
        <v>1.258088340298923E-2</v>
      </c>
      <c r="AQ1044">
        <f t="shared" si="440"/>
        <v>6.2842892271189965E-3</v>
      </c>
      <c r="AR1044">
        <v>1</v>
      </c>
      <c r="AS1044">
        <f>AR1044*'MRIP Selectivity'!$N$35</f>
        <v>6.2965941758702333E-3</v>
      </c>
      <c r="AT1044">
        <f>AR1044*'MRIP Selectivity'!$O$35</f>
        <v>6.2842892271189965E-3</v>
      </c>
      <c r="AU1044">
        <f>AR1044*'MRIP Selectivity'!$P$35</f>
        <v>9.0321712954188795E-4</v>
      </c>
      <c r="AV1044">
        <v>1</v>
      </c>
      <c r="AW1044">
        <f t="shared" si="441"/>
        <v>5</v>
      </c>
      <c r="AX1044">
        <f t="shared" si="420"/>
        <v>0</v>
      </c>
      <c r="AY1044">
        <f t="shared" si="421"/>
        <v>0</v>
      </c>
      <c r="AZ1044">
        <f t="shared" si="422"/>
        <v>0</v>
      </c>
      <c r="BA1044">
        <v>2388.0399084000001</v>
      </c>
      <c r="BB1044">
        <v>2388.0399084000001</v>
      </c>
    </row>
    <row r="1045" spans="1:54" x14ac:dyDescent="0.25">
      <c r="A1045" t="s">
        <v>970</v>
      </c>
      <c r="B1045" t="s">
        <v>3</v>
      </c>
      <c r="C1045">
        <v>2014</v>
      </c>
      <c r="D1045">
        <v>6</v>
      </c>
      <c r="E1045">
        <v>12</v>
      </c>
      <c r="F1045" t="s">
        <v>1859</v>
      </c>
      <c r="G1045" t="s">
        <v>1923</v>
      </c>
      <c r="H1045" t="s">
        <v>1933</v>
      </c>
      <c r="I1045" t="s">
        <v>1824</v>
      </c>
      <c r="J1045" t="s">
        <v>1813</v>
      </c>
      <c r="K1045" t="str">
        <f t="shared" si="423"/>
        <v>Inshore</v>
      </c>
      <c r="L1045">
        <v>0</v>
      </c>
      <c r="M1045">
        <f t="shared" si="416"/>
        <v>0</v>
      </c>
      <c r="N1045">
        <f t="shared" si="424"/>
        <v>1.258088340298923E-2</v>
      </c>
      <c r="O1045">
        <f t="shared" si="425"/>
        <v>6.2842892271189965E-3</v>
      </c>
      <c r="P1045">
        <v>0</v>
      </c>
      <c r="Q1045">
        <f t="shared" si="426"/>
        <v>0</v>
      </c>
      <c r="R1045">
        <v>0</v>
      </c>
      <c r="S1045">
        <f t="shared" si="417"/>
        <v>0</v>
      </c>
      <c r="T1045">
        <f t="shared" si="427"/>
        <v>0</v>
      </c>
      <c r="U1045">
        <f t="shared" si="418"/>
        <v>1.0623462871098971E-2</v>
      </c>
      <c r="V1045">
        <f t="shared" si="428"/>
        <v>0.84441310922369939</v>
      </c>
      <c r="W1045">
        <f t="shared" si="419"/>
        <v>5.9173093241604077E-3</v>
      </c>
      <c r="X1045">
        <f t="shared" si="429"/>
        <v>0.94160359434525431</v>
      </c>
      <c r="Y1045">
        <v>1</v>
      </c>
      <c r="Z1045">
        <f>Y1045*'MRIP Selectivity'!$N$35</f>
        <v>6.2965941758702333E-3</v>
      </c>
      <c r="AA1045">
        <f>Y1045*'MRIP Selectivity'!$O$35</f>
        <v>6.2842892271189965E-3</v>
      </c>
      <c r="AB1045">
        <f>Y1045*'MRIP Selectivity'!$P$35</f>
        <v>9.0321712954188795E-4</v>
      </c>
      <c r="AC1045">
        <v>0.74741255597723821</v>
      </c>
      <c r="AD1045">
        <v>0.94160359434525442</v>
      </c>
      <c r="AE1045">
        <v>1.3432654004296583</v>
      </c>
      <c r="AF1045">
        <f t="shared" si="430"/>
        <v>4.7061535469385633E-3</v>
      </c>
      <c r="AG1045">
        <f t="shared" si="431"/>
        <v>5.9173093241604077E-3</v>
      </c>
      <c r="AH1045">
        <f t="shared" si="432"/>
        <v>1.2132603191890106E-3</v>
      </c>
      <c r="AI1045">
        <f t="shared" si="433"/>
        <v>1.3484100532531117E-2</v>
      </c>
      <c r="AJ1045">
        <f t="shared" si="434"/>
        <v>1.1836723190287982E-2</v>
      </c>
      <c r="AK1045">
        <f t="shared" si="435"/>
        <v>7.1875063566608846E-3</v>
      </c>
      <c r="AL1045">
        <f t="shared" si="436"/>
        <v>7.1305696433494187E-3</v>
      </c>
      <c r="AM1045">
        <f t="shared" si="437"/>
        <v>1.0623462871098971E-2</v>
      </c>
      <c r="AN1045">
        <f t="shared" si="438"/>
        <v>5.9173093241604077E-3</v>
      </c>
      <c r="AO1045">
        <v>0</v>
      </c>
      <c r="AP1045">
        <f t="shared" si="439"/>
        <v>1.258088340298923E-2</v>
      </c>
      <c r="AQ1045">
        <f t="shared" si="440"/>
        <v>6.2842892271189965E-3</v>
      </c>
      <c r="AR1045">
        <v>1</v>
      </c>
      <c r="AS1045">
        <f>AR1045*'MRIP Selectivity'!$N$35</f>
        <v>6.2965941758702333E-3</v>
      </c>
      <c r="AT1045">
        <f>AR1045*'MRIP Selectivity'!$O$35</f>
        <v>6.2842892271189965E-3</v>
      </c>
      <c r="AU1045">
        <f>AR1045*'MRIP Selectivity'!$P$35</f>
        <v>9.0321712954188795E-4</v>
      </c>
      <c r="AV1045">
        <v>1</v>
      </c>
      <c r="AW1045">
        <f t="shared" si="441"/>
        <v>5</v>
      </c>
      <c r="AX1045">
        <f t="shared" si="420"/>
        <v>0</v>
      </c>
      <c r="AY1045">
        <f t="shared" si="421"/>
        <v>0</v>
      </c>
      <c r="AZ1045">
        <f t="shared" si="422"/>
        <v>0</v>
      </c>
      <c r="BA1045">
        <v>2388.0399084000001</v>
      </c>
      <c r="BB1045">
        <v>2388.0399084000001</v>
      </c>
    </row>
    <row r="1046" spans="1:54" x14ac:dyDescent="0.25">
      <c r="A1046" t="s">
        <v>971</v>
      </c>
      <c r="B1046" t="s">
        <v>3</v>
      </c>
      <c r="C1046">
        <v>2014</v>
      </c>
      <c r="D1046">
        <v>6</v>
      </c>
      <c r="E1046">
        <v>12</v>
      </c>
      <c r="F1046" t="s">
        <v>1859</v>
      </c>
      <c r="G1046" t="s">
        <v>1923</v>
      </c>
      <c r="H1046" t="s">
        <v>1933</v>
      </c>
      <c r="I1046" t="s">
        <v>1824</v>
      </c>
      <c r="J1046" t="s">
        <v>1813</v>
      </c>
      <c r="K1046" t="str">
        <f t="shared" si="423"/>
        <v>Inshore</v>
      </c>
      <c r="L1046">
        <v>0</v>
      </c>
      <c r="M1046">
        <f t="shared" si="416"/>
        <v>0</v>
      </c>
      <c r="N1046">
        <f t="shared" si="424"/>
        <v>3.7742650208967693E-2</v>
      </c>
      <c r="O1046">
        <f t="shared" si="425"/>
        <v>1.8852867681356991E-2</v>
      </c>
      <c r="P1046">
        <v>0</v>
      </c>
      <c r="Q1046">
        <f t="shared" si="426"/>
        <v>0</v>
      </c>
      <c r="R1046">
        <v>0</v>
      </c>
      <c r="S1046">
        <f t="shared" si="417"/>
        <v>0</v>
      </c>
      <c r="T1046">
        <f t="shared" si="427"/>
        <v>0</v>
      </c>
      <c r="U1046">
        <f t="shared" si="418"/>
        <v>3.1870388613296913E-2</v>
      </c>
      <c r="V1046">
        <f t="shared" si="428"/>
        <v>0.84441310922369928</v>
      </c>
      <c r="W1046">
        <f t="shared" si="419"/>
        <v>1.7751927972481225E-2</v>
      </c>
      <c r="X1046">
        <f t="shared" si="429"/>
        <v>0.94160359434525442</v>
      </c>
      <c r="Y1046">
        <v>3</v>
      </c>
      <c r="Z1046">
        <f>Y1046*'MRIP Selectivity'!$N$35</f>
        <v>1.8889782527610699E-2</v>
      </c>
      <c r="AA1046">
        <f>Y1046*'MRIP Selectivity'!$O$35</f>
        <v>1.8852867681356991E-2</v>
      </c>
      <c r="AB1046">
        <f>Y1046*'MRIP Selectivity'!$P$35</f>
        <v>2.7096513886256638E-3</v>
      </c>
      <c r="AC1046">
        <v>0.74741255597723821</v>
      </c>
      <c r="AD1046">
        <v>0.94160359434525442</v>
      </c>
      <c r="AE1046">
        <v>1.3432654004296583</v>
      </c>
      <c r="AF1046">
        <f t="shared" si="430"/>
        <v>1.4118460640815688E-2</v>
      </c>
      <c r="AG1046">
        <f t="shared" si="431"/>
        <v>1.7751927972481225E-2</v>
      </c>
      <c r="AH1046">
        <f t="shared" si="432"/>
        <v>3.6397809575670318E-3</v>
      </c>
      <c r="AI1046">
        <f t="shared" si="433"/>
        <v>4.045230159759336E-2</v>
      </c>
      <c r="AJ1046">
        <f t="shared" si="434"/>
        <v>3.5510169570863948E-2</v>
      </c>
      <c r="AK1046">
        <f t="shared" si="435"/>
        <v>2.1562519069982654E-2</v>
      </c>
      <c r="AL1046">
        <f t="shared" si="436"/>
        <v>2.1391708930048256E-2</v>
      </c>
      <c r="AM1046">
        <f t="shared" si="437"/>
        <v>3.1870388613296913E-2</v>
      </c>
      <c r="AN1046">
        <f t="shared" si="438"/>
        <v>1.7751927972481225E-2</v>
      </c>
      <c r="AO1046">
        <v>0</v>
      </c>
      <c r="AP1046">
        <f t="shared" si="439"/>
        <v>3.7742650208967693E-2</v>
      </c>
      <c r="AQ1046">
        <f t="shared" si="440"/>
        <v>1.8852867681356991E-2</v>
      </c>
      <c r="AR1046">
        <v>3</v>
      </c>
      <c r="AS1046">
        <f>AR1046*'MRIP Selectivity'!$N$35</f>
        <v>1.8889782527610699E-2</v>
      </c>
      <c r="AT1046">
        <f>AR1046*'MRIP Selectivity'!$O$35</f>
        <v>1.8852867681356991E-2</v>
      </c>
      <c r="AU1046">
        <f>AR1046*'MRIP Selectivity'!$P$35</f>
        <v>2.7096513886256638E-3</v>
      </c>
      <c r="AV1046">
        <v>1</v>
      </c>
      <c r="AW1046">
        <f t="shared" si="441"/>
        <v>5</v>
      </c>
      <c r="AX1046">
        <f t="shared" si="420"/>
        <v>0</v>
      </c>
      <c r="AY1046">
        <f t="shared" si="421"/>
        <v>0</v>
      </c>
      <c r="AZ1046">
        <f t="shared" si="422"/>
        <v>0</v>
      </c>
      <c r="BA1046">
        <v>2388.0399084000001</v>
      </c>
      <c r="BB1046">
        <v>2388.0399084000001</v>
      </c>
    </row>
    <row r="1047" spans="1:54" x14ac:dyDescent="0.25">
      <c r="A1047" t="s">
        <v>972</v>
      </c>
      <c r="B1047" t="s">
        <v>3</v>
      </c>
      <c r="C1047">
        <v>2014</v>
      </c>
      <c r="D1047">
        <v>6</v>
      </c>
      <c r="E1047">
        <v>12</v>
      </c>
      <c r="F1047" t="s">
        <v>1859</v>
      </c>
      <c r="G1047" t="s">
        <v>1923</v>
      </c>
      <c r="H1047" t="s">
        <v>1933</v>
      </c>
      <c r="I1047" t="s">
        <v>1824</v>
      </c>
      <c r="J1047" t="s">
        <v>1813</v>
      </c>
      <c r="K1047" t="str">
        <f t="shared" si="423"/>
        <v>Inshore</v>
      </c>
      <c r="L1047">
        <v>0</v>
      </c>
      <c r="M1047">
        <f t="shared" si="416"/>
        <v>0</v>
      </c>
      <c r="N1047">
        <f t="shared" si="424"/>
        <v>2.516176680597846E-2</v>
      </c>
      <c r="O1047">
        <f t="shared" si="425"/>
        <v>1.2568578454237993E-2</v>
      </c>
      <c r="P1047">
        <v>0</v>
      </c>
      <c r="Q1047">
        <f t="shared" si="426"/>
        <v>0</v>
      </c>
      <c r="R1047">
        <v>0</v>
      </c>
      <c r="S1047">
        <f t="shared" si="417"/>
        <v>0</v>
      </c>
      <c r="T1047">
        <f t="shared" si="427"/>
        <v>0</v>
      </c>
      <c r="U1047">
        <f t="shared" si="418"/>
        <v>2.1246925742197942E-2</v>
      </c>
      <c r="V1047">
        <f t="shared" si="428"/>
        <v>0.84441310922369939</v>
      </c>
      <c r="W1047">
        <f t="shared" si="419"/>
        <v>1.1834618648320815E-2</v>
      </c>
      <c r="X1047">
        <f t="shared" si="429"/>
        <v>0.94160359434525431</v>
      </c>
      <c r="Y1047">
        <v>2</v>
      </c>
      <c r="Z1047">
        <f>Y1047*'MRIP Selectivity'!$N$35</f>
        <v>1.2593188351740467E-2</v>
      </c>
      <c r="AA1047">
        <f>Y1047*'MRIP Selectivity'!$O$35</f>
        <v>1.2568578454237993E-2</v>
      </c>
      <c r="AB1047">
        <f>Y1047*'MRIP Selectivity'!$P$35</f>
        <v>1.8064342590837759E-3</v>
      </c>
      <c r="AC1047">
        <v>0.74741255597723821</v>
      </c>
      <c r="AD1047">
        <v>0.94160359434525442</v>
      </c>
      <c r="AE1047">
        <v>1.3432654004296583</v>
      </c>
      <c r="AF1047">
        <f t="shared" si="430"/>
        <v>9.4123070938771265E-3</v>
      </c>
      <c r="AG1047">
        <f t="shared" si="431"/>
        <v>1.1834618648320815E-2</v>
      </c>
      <c r="AH1047">
        <f t="shared" si="432"/>
        <v>2.4265206383780212E-3</v>
      </c>
      <c r="AI1047">
        <f t="shared" si="433"/>
        <v>2.6968201065062234E-2</v>
      </c>
      <c r="AJ1047">
        <f t="shared" si="434"/>
        <v>2.3673446380575964E-2</v>
      </c>
      <c r="AK1047">
        <f t="shared" si="435"/>
        <v>1.4375012713321769E-2</v>
      </c>
      <c r="AL1047">
        <f t="shared" si="436"/>
        <v>1.4261139286698837E-2</v>
      </c>
      <c r="AM1047">
        <f t="shared" si="437"/>
        <v>2.1246925742197942E-2</v>
      </c>
      <c r="AN1047">
        <f t="shared" si="438"/>
        <v>1.1834618648320815E-2</v>
      </c>
      <c r="AO1047">
        <v>0</v>
      </c>
      <c r="AP1047">
        <f t="shared" si="439"/>
        <v>2.516176680597846E-2</v>
      </c>
      <c r="AQ1047">
        <f t="shared" si="440"/>
        <v>1.2568578454237993E-2</v>
      </c>
      <c r="AR1047">
        <v>2</v>
      </c>
      <c r="AS1047">
        <f>AR1047*'MRIP Selectivity'!$N$35</f>
        <v>1.2593188351740467E-2</v>
      </c>
      <c r="AT1047">
        <f>AR1047*'MRIP Selectivity'!$O$35</f>
        <v>1.2568578454237993E-2</v>
      </c>
      <c r="AU1047">
        <f>AR1047*'MRIP Selectivity'!$P$35</f>
        <v>1.8064342590837759E-3</v>
      </c>
      <c r="AV1047">
        <v>1</v>
      </c>
      <c r="AW1047">
        <f t="shared" si="441"/>
        <v>5</v>
      </c>
      <c r="AX1047">
        <f t="shared" si="420"/>
        <v>0</v>
      </c>
      <c r="AY1047">
        <f t="shared" si="421"/>
        <v>0</v>
      </c>
      <c r="AZ1047">
        <f t="shared" si="422"/>
        <v>0</v>
      </c>
      <c r="BA1047">
        <v>2388.0399084000001</v>
      </c>
      <c r="BB1047">
        <v>2388.0399084000001</v>
      </c>
    </row>
    <row r="1048" spans="1:54" x14ac:dyDescent="0.25">
      <c r="A1048" t="s">
        <v>973</v>
      </c>
      <c r="B1048" t="s">
        <v>3</v>
      </c>
      <c r="C1048">
        <v>2014</v>
      </c>
      <c r="D1048">
        <v>6</v>
      </c>
      <c r="E1048">
        <v>12</v>
      </c>
      <c r="F1048" t="s">
        <v>1859</v>
      </c>
      <c r="G1048" t="s">
        <v>1923</v>
      </c>
      <c r="H1048" t="s">
        <v>1933</v>
      </c>
      <c r="I1048" t="s">
        <v>1824</v>
      </c>
      <c r="J1048" t="s">
        <v>1813</v>
      </c>
      <c r="K1048" t="str">
        <f t="shared" si="423"/>
        <v>Inshore</v>
      </c>
      <c r="L1048">
        <v>0</v>
      </c>
      <c r="M1048">
        <f t="shared" si="416"/>
        <v>0</v>
      </c>
      <c r="N1048">
        <f t="shared" si="424"/>
        <v>1.258088340298923E-2</v>
      </c>
      <c r="O1048">
        <f t="shared" si="425"/>
        <v>6.2842892271189965E-3</v>
      </c>
      <c r="P1048">
        <v>0</v>
      </c>
      <c r="Q1048">
        <f t="shared" si="426"/>
        <v>0</v>
      </c>
      <c r="R1048">
        <v>0</v>
      </c>
      <c r="S1048">
        <f t="shared" si="417"/>
        <v>0</v>
      </c>
      <c r="T1048">
        <f t="shared" si="427"/>
        <v>0</v>
      </c>
      <c r="U1048">
        <f t="shared" si="418"/>
        <v>1.0623462871098971E-2</v>
      </c>
      <c r="V1048">
        <f t="shared" si="428"/>
        <v>0.84441310922369939</v>
      </c>
      <c r="W1048">
        <f t="shared" si="419"/>
        <v>5.9173093241604077E-3</v>
      </c>
      <c r="X1048">
        <f t="shared" si="429"/>
        <v>0.94160359434525431</v>
      </c>
      <c r="Y1048">
        <v>1</v>
      </c>
      <c r="Z1048">
        <f>Y1048*'MRIP Selectivity'!$N$35</f>
        <v>6.2965941758702333E-3</v>
      </c>
      <c r="AA1048">
        <f>Y1048*'MRIP Selectivity'!$O$35</f>
        <v>6.2842892271189965E-3</v>
      </c>
      <c r="AB1048">
        <f>Y1048*'MRIP Selectivity'!$P$35</f>
        <v>9.0321712954188795E-4</v>
      </c>
      <c r="AC1048">
        <v>0.74741255597723821</v>
      </c>
      <c r="AD1048">
        <v>0.94160359434525442</v>
      </c>
      <c r="AE1048">
        <v>1.3432654004296583</v>
      </c>
      <c r="AF1048">
        <f t="shared" si="430"/>
        <v>4.7061535469385633E-3</v>
      </c>
      <c r="AG1048">
        <f t="shared" si="431"/>
        <v>5.9173093241604077E-3</v>
      </c>
      <c r="AH1048">
        <f t="shared" si="432"/>
        <v>1.2132603191890106E-3</v>
      </c>
      <c r="AI1048">
        <f t="shared" si="433"/>
        <v>1.3484100532531117E-2</v>
      </c>
      <c r="AJ1048">
        <f t="shared" si="434"/>
        <v>1.1836723190287982E-2</v>
      </c>
      <c r="AK1048">
        <f t="shared" si="435"/>
        <v>7.1875063566608846E-3</v>
      </c>
      <c r="AL1048">
        <f t="shared" si="436"/>
        <v>7.1305696433494187E-3</v>
      </c>
      <c r="AM1048">
        <f t="shared" si="437"/>
        <v>1.0623462871098971E-2</v>
      </c>
      <c r="AN1048">
        <f t="shared" si="438"/>
        <v>5.9173093241604077E-3</v>
      </c>
      <c r="AO1048">
        <v>0</v>
      </c>
      <c r="AP1048">
        <f t="shared" si="439"/>
        <v>1.258088340298923E-2</v>
      </c>
      <c r="AQ1048">
        <f t="shared" si="440"/>
        <v>6.2842892271189965E-3</v>
      </c>
      <c r="AR1048">
        <v>1</v>
      </c>
      <c r="AS1048">
        <f>AR1048*'MRIP Selectivity'!$N$35</f>
        <v>6.2965941758702333E-3</v>
      </c>
      <c r="AT1048">
        <f>AR1048*'MRIP Selectivity'!$O$35</f>
        <v>6.2842892271189965E-3</v>
      </c>
      <c r="AU1048">
        <f>AR1048*'MRIP Selectivity'!$P$35</f>
        <v>9.0321712954188795E-4</v>
      </c>
      <c r="AV1048">
        <v>1</v>
      </c>
      <c r="AW1048">
        <f t="shared" si="441"/>
        <v>5</v>
      </c>
      <c r="AX1048">
        <f t="shared" si="420"/>
        <v>0</v>
      </c>
      <c r="AY1048">
        <f t="shared" si="421"/>
        <v>0</v>
      </c>
      <c r="AZ1048">
        <f t="shared" si="422"/>
        <v>0</v>
      </c>
      <c r="BA1048">
        <v>2388.0399084000001</v>
      </c>
      <c r="BB1048">
        <v>2388.0399084000001</v>
      </c>
    </row>
    <row r="1049" spans="1:54" x14ac:dyDescent="0.25">
      <c r="A1049" t="s">
        <v>974</v>
      </c>
      <c r="B1049" t="s">
        <v>3</v>
      </c>
      <c r="C1049">
        <v>2014</v>
      </c>
      <c r="D1049">
        <v>6</v>
      </c>
      <c r="E1049">
        <v>12</v>
      </c>
      <c r="F1049" t="s">
        <v>1868</v>
      </c>
      <c r="G1049" t="s">
        <v>1923</v>
      </c>
      <c r="H1049" t="s">
        <v>1927</v>
      </c>
      <c r="I1049" t="s">
        <v>1812</v>
      </c>
      <c r="J1049" t="s">
        <v>1813</v>
      </c>
      <c r="K1049" t="str">
        <f t="shared" si="423"/>
        <v>Inshore</v>
      </c>
      <c r="L1049">
        <v>0</v>
      </c>
      <c r="M1049">
        <f t="shared" si="416"/>
        <v>0</v>
      </c>
      <c r="N1049">
        <f t="shared" si="424"/>
        <v>1.258088340298923E-2</v>
      </c>
      <c r="O1049">
        <f t="shared" si="425"/>
        <v>6.2842892271189965E-3</v>
      </c>
      <c r="P1049">
        <v>0</v>
      </c>
      <c r="Q1049">
        <f t="shared" si="426"/>
        <v>0</v>
      </c>
      <c r="R1049">
        <v>0</v>
      </c>
      <c r="S1049">
        <f t="shared" si="417"/>
        <v>0</v>
      </c>
      <c r="T1049">
        <f t="shared" si="427"/>
        <v>0</v>
      </c>
      <c r="U1049">
        <f t="shared" si="418"/>
        <v>1.0623462871098971E-2</v>
      </c>
      <c r="V1049">
        <f t="shared" si="428"/>
        <v>0.84441310922369939</v>
      </c>
      <c r="W1049">
        <f t="shared" si="419"/>
        <v>5.9173093241604077E-3</v>
      </c>
      <c r="X1049">
        <f t="shared" si="429"/>
        <v>0.94160359434525431</v>
      </c>
      <c r="Y1049">
        <v>1</v>
      </c>
      <c r="Z1049">
        <f>Y1049*'MRIP Selectivity'!$N$35</f>
        <v>6.2965941758702333E-3</v>
      </c>
      <c r="AA1049">
        <f>Y1049*'MRIP Selectivity'!$O$35</f>
        <v>6.2842892271189965E-3</v>
      </c>
      <c r="AB1049">
        <f>Y1049*'MRIP Selectivity'!$P$35</f>
        <v>9.0321712954188795E-4</v>
      </c>
      <c r="AC1049">
        <v>0.74741255597723821</v>
      </c>
      <c r="AD1049">
        <v>0.94160359434525442</v>
      </c>
      <c r="AE1049">
        <v>1.3432654004296583</v>
      </c>
      <c r="AF1049">
        <f t="shared" si="430"/>
        <v>4.7061535469385633E-3</v>
      </c>
      <c r="AG1049">
        <f t="shared" si="431"/>
        <v>5.9173093241604077E-3</v>
      </c>
      <c r="AH1049">
        <f t="shared" si="432"/>
        <v>1.2132603191890106E-3</v>
      </c>
      <c r="AI1049">
        <f t="shared" si="433"/>
        <v>1.3484100532531117E-2</v>
      </c>
      <c r="AJ1049">
        <f t="shared" si="434"/>
        <v>1.1836723190287982E-2</v>
      </c>
      <c r="AK1049">
        <f t="shared" si="435"/>
        <v>7.1875063566608846E-3</v>
      </c>
      <c r="AL1049">
        <f t="shared" si="436"/>
        <v>7.1305696433494187E-3</v>
      </c>
      <c r="AM1049">
        <f t="shared" si="437"/>
        <v>1.0623462871098971E-2</v>
      </c>
      <c r="AN1049">
        <f t="shared" si="438"/>
        <v>5.9173093241604077E-3</v>
      </c>
      <c r="AO1049">
        <v>0</v>
      </c>
      <c r="AP1049">
        <f t="shared" si="439"/>
        <v>1.258088340298923E-2</v>
      </c>
      <c r="AQ1049">
        <f t="shared" si="440"/>
        <v>6.2842892271189965E-3</v>
      </c>
      <c r="AR1049">
        <v>1</v>
      </c>
      <c r="AS1049">
        <f>AR1049*'MRIP Selectivity'!$N$35</f>
        <v>6.2965941758702333E-3</v>
      </c>
      <c r="AT1049">
        <f>AR1049*'MRIP Selectivity'!$O$35</f>
        <v>6.2842892271189965E-3</v>
      </c>
      <c r="AU1049">
        <f>AR1049*'MRIP Selectivity'!$P$35</f>
        <v>9.0321712954188795E-4</v>
      </c>
      <c r="AV1049">
        <v>1</v>
      </c>
      <c r="AW1049">
        <f t="shared" si="441"/>
        <v>5</v>
      </c>
      <c r="AX1049">
        <f t="shared" si="420"/>
        <v>0</v>
      </c>
      <c r="AY1049">
        <f t="shared" si="421"/>
        <v>0</v>
      </c>
      <c r="AZ1049">
        <f t="shared" si="422"/>
        <v>0</v>
      </c>
      <c r="BA1049">
        <v>194.87414497</v>
      </c>
      <c r="BB1049">
        <v>194.87414497</v>
      </c>
    </row>
    <row r="1050" spans="1:54" x14ac:dyDescent="0.25">
      <c r="A1050" t="s">
        <v>975</v>
      </c>
      <c r="B1050" t="s">
        <v>3</v>
      </c>
      <c r="C1050">
        <v>2014</v>
      </c>
      <c r="D1050">
        <v>6</v>
      </c>
      <c r="E1050">
        <v>12</v>
      </c>
      <c r="F1050" t="s">
        <v>1868</v>
      </c>
      <c r="G1050" t="s">
        <v>1923</v>
      </c>
      <c r="H1050" t="s">
        <v>1927</v>
      </c>
      <c r="I1050" t="s">
        <v>1812</v>
      </c>
      <c r="J1050" t="s">
        <v>1819</v>
      </c>
      <c r="K1050" t="str">
        <f t="shared" si="423"/>
        <v>Offshore</v>
      </c>
      <c r="L1050">
        <v>0</v>
      </c>
      <c r="M1050">
        <f t="shared" si="416"/>
        <v>0</v>
      </c>
      <c r="N1050">
        <f t="shared" si="424"/>
        <v>0.18871325104483844</v>
      </c>
      <c r="O1050">
        <f t="shared" si="425"/>
        <v>9.4264338406784942E-2</v>
      </c>
      <c r="P1050">
        <v>0</v>
      </c>
      <c r="Q1050">
        <f t="shared" si="426"/>
        <v>0</v>
      </c>
      <c r="R1050">
        <v>0</v>
      </c>
      <c r="S1050">
        <f t="shared" si="417"/>
        <v>0</v>
      </c>
      <c r="T1050">
        <f t="shared" si="427"/>
        <v>0</v>
      </c>
      <c r="U1050">
        <f t="shared" si="418"/>
        <v>0.15935194306648456</v>
      </c>
      <c r="V1050">
        <f t="shared" si="428"/>
        <v>0.84441310922369939</v>
      </c>
      <c r="W1050">
        <f t="shared" si="419"/>
        <v>8.875963986240612E-2</v>
      </c>
      <c r="X1050">
        <f t="shared" si="429"/>
        <v>0.94160359434525442</v>
      </c>
      <c r="Y1050">
        <v>15</v>
      </c>
      <c r="Z1050">
        <f>Y1050*'MRIP Selectivity'!$N$35</f>
        <v>9.4448912638053495E-2</v>
      </c>
      <c r="AA1050">
        <f>Y1050*'MRIP Selectivity'!$O$35</f>
        <v>9.4264338406784942E-2</v>
      </c>
      <c r="AB1050">
        <f>Y1050*'MRIP Selectivity'!$P$35</f>
        <v>1.354825694312832E-2</v>
      </c>
      <c r="AC1050">
        <v>0.74741255597723821</v>
      </c>
      <c r="AD1050">
        <v>0.94160359434525442</v>
      </c>
      <c r="AE1050">
        <v>1.3432654004296583</v>
      </c>
      <c r="AF1050">
        <f t="shared" si="430"/>
        <v>7.0592303204078444E-2</v>
      </c>
      <c r="AG1050">
        <f t="shared" si="431"/>
        <v>8.875963986240612E-2</v>
      </c>
      <c r="AH1050">
        <f t="shared" si="432"/>
        <v>1.819890478783516E-2</v>
      </c>
      <c r="AI1050">
        <f t="shared" si="433"/>
        <v>0.20226150798796677</v>
      </c>
      <c r="AJ1050">
        <f t="shared" si="434"/>
        <v>0.17755084785431974</v>
      </c>
      <c r="AK1050">
        <f t="shared" si="435"/>
        <v>0.10781259534991326</v>
      </c>
      <c r="AL1050">
        <f t="shared" si="436"/>
        <v>0.10695854465024128</v>
      </c>
      <c r="AM1050">
        <f t="shared" si="437"/>
        <v>0.15935194306648456</v>
      </c>
      <c r="AN1050">
        <f t="shared" si="438"/>
        <v>8.875963986240612E-2</v>
      </c>
      <c r="AO1050">
        <v>0</v>
      </c>
      <c r="AP1050">
        <f t="shared" si="439"/>
        <v>0.18871325104483844</v>
      </c>
      <c r="AQ1050">
        <f t="shared" si="440"/>
        <v>9.4264338406784942E-2</v>
      </c>
      <c r="AR1050">
        <v>15</v>
      </c>
      <c r="AS1050">
        <f>AR1050*'MRIP Selectivity'!$N$35</f>
        <v>9.4448912638053495E-2</v>
      </c>
      <c r="AT1050">
        <f>AR1050*'MRIP Selectivity'!$O$35</f>
        <v>9.4264338406784942E-2</v>
      </c>
      <c r="AU1050">
        <f>AR1050*'MRIP Selectivity'!$P$35</f>
        <v>1.354825694312832E-2</v>
      </c>
      <c r="AV1050">
        <v>4</v>
      </c>
      <c r="AW1050">
        <f t="shared" si="441"/>
        <v>20</v>
      </c>
      <c r="AX1050">
        <f t="shared" si="420"/>
        <v>0</v>
      </c>
      <c r="AY1050">
        <f t="shared" si="421"/>
        <v>0</v>
      </c>
      <c r="AZ1050">
        <f t="shared" si="422"/>
        <v>0</v>
      </c>
      <c r="BA1050">
        <v>194.87414497</v>
      </c>
      <c r="BB1050">
        <v>194.87414497</v>
      </c>
    </row>
    <row r="1051" spans="1:54" x14ac:dyDescent="0.25">
      <c r="A1051" t="s">
        <v>976</v>
      </c>
      <c r="B1051" t="s">
        <v>3</v>
      </c>
      <c r="C1051">
        <v>2014</v>
      </c>
      <c r="D1051">
        <v>6</v>
      </c>
      <c r="E1051">
        <v>12</v>
      </c>
      <c r="F1051" t="s">
        <v>1868</v>
      </c>
      <c r="G1051" t="s">
        <v>1923</v>
      </c>
      <c r="H1051" t="s">
        <v>1927</v>
      </c>
      <c r="I1051" t="s">
        <v>1812</v>
      </c>
      <c r="J1051" t="s">
        <v>1813</v>
      </c>
      <c r="K1051" t="str">
        <f t="shared" si="423"/>
        <v>Inshore</v>
      </c>
      <c r="L1051">
        <v>0</v>
      </c>
      <c r="M1051">
        <f t="shared" si="416"/>
        <v>0</v>
      </c>
      <c r="N1051">
        <f t="shared" si="424"/>
        <v>5.0323533611956919E-2</v>
      </c>
      <c r="O1051">
        <f t="shared" si="425"/>
        <v>2.5137156908475986E-2</v>
      </c>
      <c r="P1051">
        <v>0</v>
      </c>
      <c r="Q1051">
        <f t="shared" si="426"/>
        <v>0</v>
      </c>
      <c r="R1051">
        <v>0</v>
      </c>
      <c r="S1051">
        <f t="shared" si="417"/>
        <v>0</v>
      </c>
      <c r="T1051">
        <f t="shared" si="427"/>
        <v>0</v>
      </c>
      <c r="U1051">
        <f t="shared" si="418"/>
        <v>4.2493851484395884E-2</v>
      </c>
      <c r="V1051">
        <f t="shared" si="428"/>
        <v>0.84441310922369939</v>
      </c>
      <c r="W1051">
        <f t="shared" si="419"/>
        <v>2.3669237296641631E-2</v>
      </c>
      <c r="X1051">
        <f t="shared" si="429"/>
        <v>0.94160359434525431</v>
      </c>
      <c r="Y1051">
        <v>4</v>
      </c>
      <c r="Z1051">
        <f>Y1051*'MRIP Selectivity'!$N$35</f>
        <v>2.5186376703480933E-2</v>
      </c>
      <c r="AA1051">
        <f>Y1051*'MRIP Selectivity'!$O$35</f>
        <v>2.5137156908475986E-2</v>
      </c>
      <c r="AB1051">
        <f>Y1051*'MRIP Selectivity'!$P$35</f>
        <v>3.6128685181675518E-3</v>
      </c>
      <c r="AC1051">
        <v>0.74741255597723821</v>
      </c>
      <c r="AD1051">
        <v>0.94160359434525442</v>
      </c>
      <c r="AE1051">
        <v>1.3432654004296583</v>
      </c>
      <c r="AF1051">
        <f t="shared" si="430"/>
        <v>1.8824614187754253E-2</v>
      </c>
      <c r="AG1051">
        <f t="shared" si="431"/>
        <v>2.3669237296641631E-2</v>
      </c>
      <c r="AH1051">
        <f t="shared" si="432"/>
        <v>4.8530412767560423E-3</v>
      </c>
      <c r="AI1051">
        <f t="shared" si="433"/>
        <v>5.3936402130124468E-2</v>
      </c>
      <c r="AJ1051">
        <f t="shared" si="434"/>
        <v>4.7346892761151928E-2</v>
      </c>
      <c r="AK1051">
        <f t="shared" si="435"/>
        <v>2.8750025426643538E-2</v>
      </c>
      <c r="AL1051">
        <f t="shared" si="436"/>
        <v>2.8522278573397675E-2</v>
      </c>
      <c r="AM1051">
        <f t="shared" si="437"/>
        <v>4.2493851484395884E-2</v>
      </c>
      <c r="AN1051">
        <f t="shared" si="438"/>
        <v>2.3669237296641631E-2</v>
      </c>
      <c r="AO1051">
        <v>0</v>
      </c>
      <c r="AP1051">
        <f t="shared" si="439"/>
        <v>5.0323533611956919E-2</v>
      </c>
      <c r="AQ1051">
        <f t="shared" si="440"/>
        <v>2.5137156908475986E-2</v>
      </c>
      <c r="AR1051">
        <v>4</v>
      </c>
      <c r="AS1051">
        <f>AR1051*'MRIP Selectivity'!$N$35</f>
        <v>2.5186376703480933E-2</v>
      </c>
      <c r="AT1051">
        <f>AR1051*'MRIP Selectivity'!$O$35</f>
        <v>2.5137156908475986E-2</v>
      </c>
      <c r="AU1051">
        <f>AR1051*'MRIP Selectivity'!$P$35</f>
        <v>3.6128685181675518E-3</v>
      </c>
      <c r="AV1051">
        <v>4</v>
      </c>
      <c r="AW1051">
        <f t="shared" si="441"/>
        <v>20</v>
      </c>
      <c r="AX1051">
        <f t="shared" si="420"/>
        <v>0</v>
      </c>
      <c r="AY1051">
        <f t="shared" si="421"/>
        <v>0</v>
      </c>
      <c r="AZ1051">
        <f t="shared" si="422"/>
        <v>0</v>
      </c>
      <c r="BA1051">
        <v>194.87414497</v>
      </c>
      <c r="BB1051">
        <v>194.87414497</v>
      </c>
    </row>
    <row r="1052" spans="1:54" x14ac:dyDescent="0.25">
      <c r="A1052" t="s">
        <v>977</v>
      </c>
      <c r="B1052" t="s">
        <v>3</v>
      </c>
      <c r="C1052">
        <v>2014</v>
      </c>
      <c r="D1052">
        <v>6</v>
      </c>
      <c r="E1052">
        <v>12</v>
      </c>
      <c r="F1052" t="s">
        <v>1868</v>
      </c>
      <c r="G1052" t="s">
        <v>1923</v>
      </c>
      <c r="H1052" t="s">
        <v>1927</v>
      </c>
      <c r="I1052" t="s">
        <v>1812</v>
      </c>
      <c r="J1052" t="s">
        <v>1813</v>
      </c>
      <c r="K1052" t="str">
        <f t="shared" si="423"/>
        <v>Inshore</v>
      </c>
      <c r="L1052">
        <v>0</v>
      </c>
      <c r="M1052">
        <f t="shared" si="416"/>
        <v>0</v>
      </c>
      <c r="N1052">
        <f t="shared" si="424"/>
        <v>3.7742650208967693E-2</v>
      </c>
      <c r="O1052">
        <f t="shared" si="425"/>
        <v>1.8852867681356991E-2</v>
      </c>
      <c r="P1052">
        <v>0</v>
      </c>
      <c r="Q1052">
        <f t="shared" si="426"/>
        <v>0</v>
      </c>
      <c r="R1052">
        <v>0</v>
      </c>
      <c r="S1052">
        <f t="shared" si="417"/>
        <v>0</v>
      </c>
      <c r="T1052">
        <f t="shared" si="427"/>
        <v>0</v>
      </c>
      <c r="U1052">
        <f t="shared" si="418"/>
        <v>3.1870388613296913E-2</v>
      </c>
      <c r="V1052">
        <f t="shared" si="428"/>
        <v>0.84441310922369928</v>
      </c>
      <c r="W1052">
        <f t="shared" si="419"/>
        <v>1.7751927972481225E-2</v>
      </c>
      <c r="X1052">
        <f t="shared" si="429"/>
        <v>0.94160359434525442</v>
      </c>
      <c r="Y1052">
        <v>3</v>
      </c>
      <c r="Z1052">
        <f>Y1052*'MRIP Selectivity'!$N$35</f>
        <v>1.8889782527610699E-2</v>
      </c>
      <c r="AA1052">
        <f>Y1052*'MRIP Selectivity'!$O$35</f>
        <v>1.8852867681356991E-2</v>
      </c>
      <c r="AB1052">
        <f>Y1052*'MRIP Selectivity'!$P$35</f>
        <v>2.7096513886256638E-3</v>
      </c>
      <c r="AC1052">
        <v>0.74741255597723821</v>
      </c>
      <c r="AD1052">
        <v>0.94160359434525442</v>
      </c>
      <c r="AE1052">
        <v>1.3432654004296583</v>
      </c>
      <c r="AF1052">
        <f t="shared" si="430"/>
        <v>1.4118460640815688E-2</v>
      </c>
      <c r="AG1052">
        <f t="shared" si="431"/>
        <v>1.7751927972481225E-2</v>
      </c>
      <c r="AH1052">
        <f t="shared" si="432"/>
        <v>3.6397809575670318E-3</v>
      </c>
      <c r="AI1052">
        <f t="shared" si="433"/>
        <v>4.045230159759336E-2</v>
      </c>
      <c r="AJ1052">
        <f t="shared" si="434"/>
        <v>3.5510169570863948E-2</v>
      </c>
      <c r="AK1052">
        <f t="shared" si="435"/>
        <v>2.1562519069982654E-2</v>
      </c>
      <c r="AL1052">
        <f t="shared" si="436"/>
        <v>2.1391708930048256E-2</v>
      </c>
      <c r="AM1052">
        <f t="shared" si="437"/>
        <v>3.1870388613296913E-2</v>
      </c>
      <c r="AN1052">
        <f t="shared" si="438"/>
        <v>1.7751927972481225E-2</v>
      </c>
      <c r="AO1052">
        <v>0</v>
      </c>
      <c r="AP1052">
        <f t="shared" si="439"/>
        <v>3.7742650208967693E-2</v>
      </c>
      <c r="AQ1052">
        <f t="shared" si="440"/>
        <v>1.8852867681356991E-2</v>
      </c>
      <c r="AR1052">
        <v>3</v>
      </c>
      <c r="AS1052">
        <f>AR1052*'MRIP Selectivity'!$N$35</f>
        <v>1.8889782527610699E-2</v>
      </c>
      <c r="AT1052">
        <f>AR1052*'MRIP Selectivity'!$O$35</f>
        <v>1.8852867681356991E-2</v>
      </c>
      <c r="AU1052">
        <f>AR1052*'MRIP Selectivity'!$P$35</f>
        <v>2.7096513886256638E-3</v>
      </c>
      <c r="AV1052">
        <v>1</v>
      </c>
      <c r="AW1052">
        <f t="shared" si="441"/>
        <v>5</v>
      </c>
      <c r="AX1052">
        <f t="shared" si="420"/>
        <v>0</v>
      </c>
      <c r="AY1052">
        <f t="shared" si="421"/>
        <v>0</v>
      </c>
      <c r="AZ1052">
        <f t="shared" si="422"/>
        <v>0</v>
      </c>
      <c r="BA1052">
        <v>194.87414497</v>
      </c>
      <c r="BB1052">
        <v>194.87414497</v>
      </c>
    </row>
    <row r="1053" spans="1:54" x14ac:dyDescent="0.25">
      <c r="A1053" t="s">
        <v>978</v>
      </c>
      <c r="B1053" t="s">
        <v>3</v>
      </c>
      <c r="C1053">
        <v>2014</v>
      </c>
      <c r="D1053">
        <v>6</v>
      </c>
      <c r="E1053">
        <v>12</v>
      </c>
      <c r="F1053" t="s">
        <v>1868</v>
      </c>
      <c r="G1053" t="s">
        <v>1923</v>
      </c>
      <c r="H1053" t="s">
        <v>1927</v>
      </c>
      <c r="I1053" t="s">
        <v>1812</v>
      </c>
      <c r="J1053" t="s">
        <v>1813</v>
      </c>
      <c r="K1053" t="str">
        <f t="shared" si="423"/>
        <v>Inshore</v>
      </c>
      <c r="L1053">
        <v>0</v>
      </c>
      <c r="M1053">
        <f t="shared" si="416"/>
        <v>0</v>
      </c>
      <c r="N1053">
        <f t="shared" si="424"/>
        <v>7.5485300417935386E-2</v>
      </c>
      <c r="O1053">
        <f t="shared" si="425"/>
        <v>3.7705735362713981E-2</v>
      </c>
      <c r="P1053">
        <v>0</v>
      </c>
      <c r="Q1053">
        <f t="shared" si="426"/>
        <v>0</v>
      </c>
      <c r="R1053">
        <v>0</v>
      </c>
      <c r="S1053">
        <f t="shared" si="417"/>
        <v>0</v>
      </c>
      <c r="T1053">
        <f t="shared" si="427"/>
        <v>0</v>
      </c>
      <c r="U1053">
        <f t="shared" si="418"/>
        <v>6.3740777226593825E-2</v>
      </c>
      <c r="V1053">
        <f t="shared" si="428"/>
        <v>0.84441310922369928</v>
      </c>
      <c r="W1053">
        <f t="shared" si="419"/>
        <v>3.5503855944962449E-2</v>
      </c>
      <c r="X1053">
        <f t="shared" si="429"/>
        <v>0.94160359434525442</v>
      </c>
      <c r="Y1053">
        <v>6</v>
      </c>
      <c r="Z1053">
        <f>Y1053*'MRIP Selectivity'!$N$35</f>
        <v>3.7779565055221398E-2</v>
      </c>
      <c r="AA1053">
        <f>Y1053*'MRIP Selectivity'!$O$35</f>
        <v>3.7705735362713981E-2</v>
      </c>
      <c r="AB1053">
        <f>Y1053*'MRIP Selectivity'!$P$35</f>
        <v>5.4193027772513275E-3</v>
      </c>
      <c r="AC1053">
        <v>0.74741255597723821</v>
      </c>
      <c r="AD1053">
        <v>0.94160359434525442</v>
      </c>
      <c r="AE1053">
        <v>1.3432654004296583</v>
      </c>
      <c r="AF1053">
        <f t="shared" si="430"/>
        <v>2.8236921281631376E-2</v>
      </c>
      <c r="AG1053">
        <f t="shared" si="431"/>
        <v>3.5503855944962449E-2</v>
      </c>
      <c r="AH1053">
        <f t="shared" si="432"/>
        <v>7.2795619151340635E-3</v>
      </c>
      <c r="AI1053">
        <f t="shared" si="433"/>
        <v>8.0904603195186719E-2</v>
      </c>
      <c r="AJ1053">
        <f t="shared" si="434"/>
        <v>7.1020339141727895E-2</v>
      </c>
      <c r="AK1053">
        <f t="shared" si="435"/>
        <v>4.3125038139965308E-2</v>
      </c>
      <c r="AL1053">
        <f t="shared" si="436"/>
        <v>4.2783417860096512E-2</v>
      </c>
      <c r="AM1053">
        <f t="shared" si="437"/>
        <v>6.3740777226593825E-2</v>
      </c>
      <c r="AN1053">
        <f t="shared" si="438"/>
        <v>3.5503855944962449E-2</v>
      </c>
      <c r="AO1053">
        <v>0</v>
      </c>
      <c r="AP1053">
        <f t="shared" si="439"/>
        <v>7.5485300417935386E-2</v>
      </c>
      <c r="AQ1053">
        <f t="shared" si="440"/>
        <v>3.7705735362713981E-2</v>
      </c>
      <c r="AR1053">
        <v>6</v>
      </c>
      <c r="AS1053">
        <f>AR1053*'MRIP Selectivity'!$N$35</f>
        <v>3.7779565055221398E-2</v>
      </c>
      <c r="AT1053">
        <f>AR1053*'MRIP Selectivity'!$O$35</f>
        <v>3.7705735362713981E-2</v>
      </c>
      <c r="AU1053">
        <f>AR1053*'MRIP Selectivity'!$P$35</f>
        <v>5.4193027772513275E-3</v>
      </c>
      <c r="AV1053">
        <v>16</v>
      </c>
      <c r="AW1053">
        <f t="shared" si="441"/>
        <v>80</v>
      </c>
      <c r="AX1053">
        <f t="shared" si="420"/>
        <v>0</v>
      </c>
      <c r="AY1053">
        <f t="shared" si="421"/>
        <v>0</v>
      </c>
      <c r="AZ1053">
        <f t="shared" si="422"/>
        <v>0</v>
      </c>
      <c r="BA1053">
        <v>194.87414497</v>
      </c>
      <c r="BB1053">
        <v>194.87414497</v>
      </c>
    </row>
    <row r="1054" spans="1:54" x14ac:dyDescent="0.25">
      <c r="A1054" t="s">
        <v>979</v>
      </c>
      <c r="B1054" t="s">
        <v>3</v>
      </c>
      <c r="C1054">
        <v>2014</v>
      </c>
      <c r="D1054">
        <v>6</v>
      </c>
      <c r="E1054">
        <v>12</v>
      </c>
      <c r="F1054" t="s">
        <v>1868</v>
      </c>
      <c r="G1054" t="s">
        <v>1923</v>
      </c>
      <c r="H1054" t="s">
        <v>1927</v>
      </c>
      <c r="I1054" t="s">
        <v>1812</v>
      </c>
      <c r="J1054" t="s">
        <v>1813</v>
      </c>
      <c r="K1054" t="str">
        <f t="shared" si="423"/>
        <v>Inshore</v>
      </c>
      <c r="L1054">
        <v>0</v>
      </c>
      <c r="M1054">
        <f t="shared" si="416"/>
        <v>0</v>
      </c>
      <c r="N1054">
        <f t="shared" si="424"/>
        <v>6.2904417014946146E-2</v>
      </c>
      <c r="O1054">
        <f t="shared" si="425"/>
        <v>3.1421446135594985E-2</v>
      </c>
      <c r="P1054">
        <v>0</v>
      </c>
      <c r="Q1054">
        <f t="shared" si="426"/>
        <v>0</v>
      </c>
      <c r="R1054">
        <v>0</v>
      </c>
      <c r="S1054">
        <f t="shared" si="417"/>
        <v>0</v>
      </c>
      <c r="T1054">
        <f t="shared" si="427"/>
        <v>0</v>
      </c>
      <c r="U1054">
        <f t="shared" si="418"/>
        <v>5.3117314355494855E-2</v>
      </c>
      <c r="V1054">
        <f t="shared" si="428"/>
        <v>0.84441310922369939</v>
      </c>
      <c r="W1054">
        <f t="shared" si="419"/>
        <v>2.9586546620802043E-2</v>
      </c>
      <c r="X1054">
        <f t="shared" si="429"/>
        <v>0.94160359434525442</v>
      </c>
      <c r="Y1054">
        <v>5</v>
      </c>
      <c r="Z1054">
        <f>Y1054*'MRIP Selectivity'!$N$35</f>
        <v>3.1482970879351167E-2</v>
      </c>
      <c r="AA1054">
        <f>Y1054*'MRIP Selectivity'!$O$35</f>
        <v>3.1421446135594985E-2</v>
      </c>
      <c r="AB1054">
        <f>Y1054*'MRIP Selectivity'!$P$35</f>
        <v>4.5160856477094394E-3</v>
      </c>
      <c r="AC1054">
        <v>0.74741255597723821</v>
      </c>
      <c r="AD1054">
        <v>0.94160359434525442</v>
      </c>
      <c r="AE1054">
        <v>1.3432654004296583</v>
      </c>
      <c r="AF1054">
        <f t="shared" si="430"/>
        <v>2.3530767734692815E-2</v>
      </c>
      <c r="AG1054">
        <f t="shared" si="431"/>
        <v>2.9586546620802043E-2</v>
      </c>
      <c r="AH1054">
        <f t="shared" si="432"/>
        <v>6.0663015959450525E-3</v>
      </c>
      <c r="AI1054">
        <f t="shared" si="433"/>
        <v>6.742050266265559E-2</v>
      </c>
      <c r="AJ1054">
        <f t="shared" si="434"/>
        <v>5.9183615951439908E-2</v>
      </c>
      <c r="AK1054">
        <f t="shared" si="435"/>
        <v>3.5937531783304423E-2</v>
      </c>
      <c r="AL1054">
        <f t="shared" si="436"/>
        <v>3.5652848216747093E-2</v>
      </c>
      <c r="AM1054">
        <f t="shared" si="437"/>
        <v>5.3117314355494855E-2</v>
      </c>
      <c r="AN1054">
        <f t="shared" si="438"/>
        <v>2.9586546620802043E-2</v>
      </c>
      <c r="AO1054">
        <v>0</v>
      </c>
      <c r="AP1054">
        <f t="shared" si="439"/>
        <v>6.2904417014946146E-2</v>
      </c>
      <c r="AQ1054">
        <f t="shared" si="440"/>
        <v>3.1421446135594985E-2</v>
      </c>
      <c r="AR1054">
        <v>5</v>
      </c>
      <c r="AS1054">
        <f>AR1054*'MRIP Selectivity'!$N$35</f>
        <v>3.1482970879351167E-2</v>
      </c>
      <c r="AT1054">
        <f>AR1054*'MRIP Selectivity'!$O$35</f>
        <v>3.1421446135594985E-2</v>
      </c>
      <c r="AU1054">
        <f>AR1054*'MRIP Selectivity'!$P$35</f>
        <v>4.5160856477094394E-3</v>
      </c>
      <c r="AV1054">
        <v>4</v>
      </c>
      <c r="AW1054">
        <f t="shared" si="441"/>
        <v>20</v>
      </c>
      <c r="AX1054">
        <f t="shared" si="420"/>
        <v>0</v>
      </c>
      <c r="AY1054">
        <f t="shared" si="421"/>
        <v>0</v>
      </c>
      <c r="AZ1054">
        <f t="shared" si="422"/>
        <v>0</v>
      </c>
      <c r="BA1054">
        <v>194.87414497</v>
      </c>
      <c r="BB1054">
        <v>194.87414497</v>
      </c>
    </row>
    <row r="1055" spans="1:54" x14ac:dyDescent="0.25">
      <c r="A1055" t="s">
        <v>1934</v>
      </c>
      <c r="B1055" t="s">
        <v>3</v>
      </c>
      <c r="C1055">
        <v>2014</v>
      </c>
      <c r="D1055">
        <v>6</v>
      </c>
      <c r="E1055">
        <v>12</v>
      </c>
      <c r="F1055" t="s">
        <v>1868</v>
      </c>
      <c r="G1055" t="s">
        <v>1923</v>
      </c>
      <c r="H1055" t="s">
        <v>1927</v>
      </c>
      <c r="I1055" t="s">
        <v>1812</v>
      </c>
      <c r="J1055" t="s">
        <v>1813</v>
      </c>
      <c r="K1055" t="str">
        <f t="shared" si="423"/>
        <v>Inshore</v>
      </c>
      <c r="L1055">
        <v>0</v>
      </c>
      <c r="M1055">
        <f t="shared" si="416"/>
        <v>0</v>
      </c>
      <c r="N1055">
        <f t="shared" si="424"/>
        <v>2.516176680597846E-2</v>
      </c>
      <c r="O1055">
        <f t="shared" si="425"/>
        <v>1.2568578454237993E-2</v>
      </c>
      <c r="P1055">
        <v>0</v>
      </c>
      <c r="Q1055">
        <f t="shared" si="426"/>
        <v>0</v>
      </c>
      <c r="R1055">
        <v>0</v>
      </c>
      <c r="S1055">
        <f t="shared" si="417"/>
        <v>0</v>
      </c>
      <c r="T1055">
        <f t="shared" si="427"/>
        <v>0</v>
      </c>
      <c r="U1055">
        <f t="shared" si="418"/>
        <v>2.1246925742197942E-2</v>
      </c>
      <c r="V1055">
        <f t="shared" si="428"/>
        <v>0.84441310922369939</v>
      </c>
      <c r="W1055">
        <f t="shared" si="419"/>
        <v>1.1834618648320815E-2</v>
      </c>
      <c r="X1055">
        <f t="shared" si="429"/>
        <v>0.94160359434525431</v>
      </c>
      <c r="Y1055">
        <v>2</v>
      </c>
      <c r="Z1055">
        <f>Y1055*'MRIP Selectivity'!$N$35</f>
        <v>1.2593188351740467E-2</v>
      </c>
      <c r="AA1055">
        <f>Y1055*'MRIP Selectivity'!$O$35</f>
        <v>1.2568578454237993E-2</v>
      </c>
      <c r="AB1055">
        <f>Y1055*'MRIP Selectivity'!$P$35</f>
        <v>1.8064342590837759E-3</v>
      </c>
      <c r="AC1055">
        <v>0.74741255597723821</v>
      </c>
      <c r="AD1055">
        <v>0.94160359434525442</v>
      </c>
      <c r="AE1055">
        <v>1.3432654004296583</v>
      </c>
      <c r="AF1055">
        <f t="shared" si="430"/>
        <v>9.4123070938771265E-3</v>
      </c>
      <c r="AG1055">
        <f t="shared" si="431"/>
        <v>1.1834618648320815E-2</v>
      </c>
      <c r="AH1055">
        <f t="shared" si="432"/>
        <v>2.4265206383780212E-3</v>
      </c>
      <c r="AI1055">
        <f t="shared" si="433"/>
        <v>2.6968201065062234E-2</v>
      </c>
      <c r="AJ1055">
        <f t="shared" si="434"/>
        <v>2.3673446380575964E-2</v>
      </c>
      <c r="AK1055">
        <f t="shared" si="435"/>
        <v>1.4375012713321769E-2</v>
      </c>
      <c r="AL1055">
        <f t="shared" si="436"/>
        <v>1.4261139286698837E-2</v>
      </c>
      <c r="AM1055">
        <f t="shared" si="437"/>
        <v>2.1246925742197942E-2</v>
      </c>
      <c r="AN1055">
        <f t="shared" si="438"/>
        <v>1.1834618648320815E-2</v>
      </c>
      <c r="AO1055">
        <v>0</v>
      </c>
      <c r="AP1055">
        <f t="shared" si="439"/>
        <v>2.516176680597846E-2</v>
      </c>
      <c r="AQ1055">
        <f t="shared" si="440"/>
        <v>1.2568578454237993E-2</v>
      </c>
      <c r="AR1055">
        <v>2</v>
      </c>
      <c r="AS1055">
        <f>AR1055*'MRIP Selectivity'!$N$35</f>
        <v>1.2593188351740467E-2</v>
      </c>
      <c r="AT1055">
        <f>AR1055*'MRIP Selectivity'!$O$35</f>
        <v>1.2568578454237993E-2</v>
      </c>
      <c r="AU1055">
        <f>AR1055*'MRIP Selectivity'!$P$35</f>
        <v>1.8064342590837759E-3</v>
      </c>
      <c r="AV1055">
        <v>3</v>
      </c>
      <c r="AW1055">
        <f t="shared" si="441"/>
        <v>15</v>
      </c>
      <c r="AX1055">
        <f t="shared" si="420"/>
        <v>0</v>
      </c>
      <c r="AY1055">
        <f t="shared" si="421"/>
        <v>0</v>
      </c>
      <c r="AZ1055">
        <f t="shared" si="422"/>
        <v>0</v>
      </c>
      <c r="BA1055">
        <v>194.87414497</v>
      </c>
      <c r="BB1055">
        <v>194.87414497</v>
      </c>
    </row>
    <row r="1056" spans="1:54" x14ac:dyDescent="0.25">
      <c r="A1056" t="s">
        <v>980</v>
      </c>
      <c r="B1056" t="s">
        <v>3</v>
      </c>
      <c r="C1056">
        <v>2014</v>
      </c>
      <c r="D1056">
        <v>6</v>
      </c>
      <c r="E1056">
        <v>12</v>
      </c>
      <c r="F1056" t="s">
        <v>1818</v>
      </c>
      <c r="G1056" t="s">
        <v>1923</v>
      </c>
      <c r="H1056" t="s">
        <v>1927</v>
      </c>
      <c r="I1056" t="s">
        <v>1837</v>
      </c>
      <c r="J1056" t="s">
        <v>1819</v>
      </c>
      <c r="K1056" t="str">
        <f t="shared" si="423"/>
        <v>Offshore</v>
      </c>
      <c r="L1056">
        <v>1</v>
      </c>
      <c r="M1056">
        <f t="shared" si="416"/>
        <v>19.242849501999999</v>
      </c>
      <c r="N1056">
        <f t="shared" si="424"/>
        <v>1</v>
      </c>
      <c r="O1056">
        <f t="shared" si="425"/>
        <v>1</v>
      </c>
      <c r="P1056">
        <v>14.173228346456693</v>
      </c>
      <c r="Q1056">
        <f t="shared" si="426"/>
        <v>14.173228346456693</v>
      </c>
      <c r="R1056">
        <v>1.1023113109243878</v>
      </c>
      <c r="S1056">
        <f t="shared" si="417"/>
        <v>21.211610660470321</v>
      </c>
      <c r="T1056">
        <f t="shared" si="427"/>
        <v>1.1023113109243878</v>
      </c>
      <c r="U1056">
        <f t="shared" si="418"/>
        <v>1.1023113109243878</v>
      </c>
      <c r="V1056">
        <f t="shared" si="428"/>
        <v>1.1023113109243878</v>
      </c>
      <c r="W1056">
        <f t="shared" si="419"/>
        <v>1.1023113109243878</v>
      </c>
      <c r="X1056">
        <f t="shared" si="429"/>
        <v>1.1023113109243878</v>
      </c>
      <c r="Y1056">
        <v>0</v>
      </c>
      <c r="Z1056">
        <f>Y1056*'MRIP Selectivity'!$N$35</f>
        <v>0</v>
      </c>
      <c r="AA1056">
        <f>Y1056*'MRIP Selectivity'!$O$35</f>
        <v>0</v>
      </c>
      <c r="AB1056">
        <f>Y1056*'MRIP Selectivity'!$P$35</f>
        <v>0</v>
      </c>
      <c r="AC1056">
        <v>0.74741255597723821</v>
      </c>
      <c r="AD1056">
        <v>0.94160359434525442</v>
      </c>
      <c r="AE1056">
        <v>1.3432654004296583</v>
      </c>
      <c r="AF1056">
        <f t="shared" si="430"/>
        <v>0</v>
      </c>
      <c r="AG1056">
        <f t="shared" si="431"/>
        <v>0</v>
      </c>
      <c r="AH1056">
        <f t="shared" si="432"/>
        <v>0</v>
      </c>
      <c r="AI1056">
        <f t="shared" si="433"/>
        <v>0</v>
      </c>
      <c r="AJ1056">
        <f t="shared" si="434"/>
        <v>0</v>
      </c>
      <c r="AK1056">
        <f t="shared" si="435"/>
        <v>0</v>
      </c>
      <c r="AL1056">
        <f t="shared" si="436"/>
        <v>0</v>
      </c>
      <c r="AM1056">
        <f t="shared" si="437"/>
        <v>1.1023113109243878</v>
      </c>
      <c r="AN1056">
        <f t="shared" si="438"/>
        <v>1.1023113109243878</v>
      </c>
      <c r="AO1056">
        <v>1</v>
      </c>
      <c r="AP1056">
        <f t="shared" si="439"/>
        <v>1</v>
      </c>
      <c r="AQ1056">
        <f t="shared" si="440"/>
        <v>1</v>
      </c>
      <c r="AR1056">
        <v>0</v>
      </c>
      <c r="AS1056">
        <f>AR1056*'MRIP Selectivity'!$N$35</f>
        <v>0</v>
      </c>
      <c r="AT1056">
        <f>AR1056*'MRIP Selectivity'!$O$35</f>
        <v>0</v>
      </c>
      <c r="AU1056">
        <f>AR1056*'MRIP Selectivity'!$P$35</f>
        <v>0</v>
      </c>
      <c r="AV1056">
        <v>3</v>
      </c>
      <c r="AW1056">
        <f t="shared" si="441"/>
        <v>15</v>
      </c>
      <c r="AX1056">
        <f t="shared" si="420"/>
        <v>0</v>
      </c>
      <c r="AY1056">
        <f t="shared" si="421"/>
        <v>0</v>
      </c>
      <c r="AZ1056">
        <f t="shared" si="422"/>
        <v>0</v>
      </c>
      <c r="BA1056">
        <v>19.242849501999999</v>
      </c>
      <c r="BB1056">
        <v>19.242849501999999</v>
      </c>
    </row>
    <row r="1057" spans="1:54" x14ac:dyDescent="0.25">
      <c r="A1057" t="s">
        <v>1936</v>
      </c>
      <c r="B1057" t="s">
        <v>3</v>
      </c>
      <c r="C1057">
        <v>2013</v>
      </c>
      <c r="D1057">
        <v>1</v>
      </c>
      <c r="E1057">
        <v>1</v>
      </c>
      <c r="F1057" t="s">
        <v>1832</v>
      </c>
      <c r="G1057" t="s">
        <v>1923</v>
      </c>
      <c r="H1057" t="s">
        <v>1935</v>
      </c>
      <c r="I1057" t="s">
        <v>1812</v>
      </c>
      <c r="J1057" t="s">
        <v>1813</v>
      </c>
      <c r="K1057" t="str">
        <f t="shared" si="423"/>
        <v>Inshore</v>
      </c>
      <c r="L1057">
        <v>0</v>
      </c>
      <c r="M1057">
        <f t="shared" si="416"/>
        <v>0</v>
      </c>
      <c r="N1057">
        <f t="shared" si="424"/>
        <v>2.516176680597846E-2</v>
      </c>
      <c r="O1057">
        <f t="shared" si="425"/>
        <v>1.2568578454237993E-2</v>
      </c>
      <c r="P1057">
        <v>0</v>
      </c>
      <c r="Q1057">
        <f t="shared" si="426"/>
        <v>0</v>
      </c>
      <c r="R1057">
        <v>0</v>
      </c>
      <c r="S1057">
        <f t="shared" si="417"/>
        <v>0</v>
      </c>
      <c r="T1057">
        <f t="shared" si="427"/>
        <v>0</v>
      </c>
      <c r="U1057">
        <f t="shared" si="418"/>
        <v>2.1246925742197942E-2</v>
      </c>
      <c r="V1057">
        <f t="shared" si="428"/>
        <v>0.84441310922369939</v>
      </c>
      <c r="W1057">
        <f t="shared" si="419"/>
        <v>1.1834618648320815E-2</v>
      </c>
      <c r="X1057">
        <f t="shared" si="429"/>
        <v>0.94160359434525431</v>
      </c>
      <c r="Y1057">
        <v>2</v>
      </c>
      <c r="Z1057">
        <f>Y1057*'MRIP Selectivity'!$N$35</f>
        <v>1.2593188351740467E-2</v>
      </c>
      <c r="AA1057">
        <f>Y1057*'MRIP Selectivity'!$O$35</f>
        <v>1.2568578454237993E-2</v>
      </c>
      <c r="AB1057">
        <f>Y1057*'MRIP Selectivity'!$P$35</f>
        <v>1.8064342590837759E-3</v>
      </c>
      <c r="AC1057">
        <v>0.74741255597723821</v>
      </c>
      <c r="AD1057">
        <v>0.94160359434525442</v>
      </c>
      <c r="AE1057">
        <v>1.3432654004296583</v>
      </c>
      <c r="AF1057">
        <f t="shared" si="430"/>
        <v>9.4123070938771265E-3</v>
      </c>
      <c r="AG1057">
        <f t="shared" si="431"/>
        <v>1.1834618648320815E-2</v>
      </c>
      <c r="AH1057">
        <f t="shared" si="432"/>
        <v>2.4265206383780212E-3</v>
      </c>
      <c r="AI1057">
        <f t="shared" si="433"/>
        <v>2.6968201065062234E-2</v>
      </c>
      <c r="AJ1057">
        <f t="shared" si="434"/>
        <v>2.3673446380575964E-2</v>
      </c>
      <c r="AK1057">
        <f t="shared" si="435"/>
        <v>1.4375012713321769E-2</v>
      </c>
      <c r="AL1057">
        <f t="shared" si="436"/>
        <v>1.4261139286698837E-2</v>
      </c>
      <c r="AM1057">
        <f t="shared" si="437"/>
        <v>2.1246925742197942E-2</v>
      </c>
      <c r="AN1057">
        <f t="shared" si="438"/>
        <v>1.1834618648320815E-2</v>
      </c>
      <c r="AO1057">
        <v>0</v>
      </c>
      <c r="AP1057">
        <f t="shared" si="439"/>
        <v>2.516176680597846E-2</v>
      </c>
      <c r="AQ1057">
        <f t="shared" si="440"/>
        <v>1.2568578454237993E-2</v>
      </c>
      <c r="AR1057">
        <v>2</v>
      </c>
      <c r="AS1057">
        <f>AR1057*'MRIP Selectivity'!$N$35</f>
        <v>1.2593188351740467E-2</v>
      </c>
      <c r="AT1057">
        <f>AR1057*'MRIP Selectivity'!$O$35</f>
        <v>1.2568578454237993E-2</v>
      </c>
      <c r="AU1057">
        <f>AR1057*'MRIP Selectivity'!$P$35</f>
        <v>1.8064342590837759E-3</v>
      </c>
      <c r="AV1057">
        <v>2</v>
      </c>
      <c r="AW1057">
        <f t="shared" si="441"/>
        <v>10</v>
      </c>
      <c r="AX1057">
        <f t="shared" si="420"/>
        <v>0</v>
      </c>
      <c r="AY1057">
        <f t="shared" si="421"/>
        <v>0</v>
      </c>
      <c r="AZ1057">
        <f t="shared" si="422"/>
        <v>0</v>
      </c>
      <c r="BA1057">
        <v>683.43204199000002</v>
      </c>
      <c r="BB1057">
        <v>683.43204199000002</v>
      </c>
    </row>
    <row r="1058" spans="1:54" x14ac:dyDescent="0.25">
      <c r="A1058" t="s">
        <v>981</v>
      </c>
      <c r="B1058" t="s">
        <v>3</v>
      </c>
      <c r="C1058">
        <v>2013</v>
      </c>
      <c r="D1058">
        <v>1</v>
      </c>
      <c r="E1058">
        <v>1</v>
      </c>
      <c r="F1058" t="s">
        <v>1851</v>
      </c>
      <c r="G1058" t="s">
        <v>1923</v>
      </c>
      <c r="H1058" t="s">
        <v>1935</v>
      </c>
      <c r="I1058" t="s">
        <v>1812</v>
      </c>
      <c r="J1058" t="s">
        <v>1813</v>
      </c>
      <c r="K1058" t="str">
        <f t="shared" si="423"/>
        <v>Inshore</v>
      </c>
      <c r="L1058">
        <v>3</v>
      </c>
      <c r="M1058">
        <f t="shared" si="416"/>
        <v>1657.1333296500002</v>
      </c>
      <c r="N1058">
        <f t="shared" si="424"/>
        <v>3</v>
      </c>
      <c r="O1058">
        <f t="shared" si="425"/>
        <v>3</v>
      </c>
      <c r="P1058">
        <v>39.527559055118111</v>
      </c>
      <c r="Q1058">
        <f t="shared" si="426"/>
        <v>13.175853018372704</v>
      </c>
      <c r="R1058">
        <v>3.6596735522689676</v>
      </c>
      <c r="S1058">
        <f t="shared" si="417"/>
        <v>2021.5223397011725</v>
      </c>
      <c r="T1058">
        <f t="shared" si="427"/>
        <v>1.2198911840896558</v>
      </c>
      <c r="U1058">
        <f t="shared" si="418"/>
        <v>3.6596735522689676</v>
      </c>
      <c r="V1058">
        <f t="shared" si="428"/>
        <v>1.2198911840896558</v>
      </c>
      <c r="W1058">
        <f t="shared" si="419"/>
        <v>3.6596735522689676</v>
      </c>
      <c r="X1058">
        <f t="shared" si="429"/>
        <v>1.2198911840896558</v>
      </c>
      <c r="Y1058">
        <v>0</v>
      </c>
      <c r="Z1058">
        <f>Y1058*'MRIP Selectivity'!$N$35</f>
        <v>0</v>
      </c>
      <c r="AA1058">
        <f>Y1058*'MRIP Selectivity'!$O$35</f>
        <v>0</v>
      </c>
      <c r="AB1058">
        <f>Y1058*'MRIP Selectivity'!$P$35</f>
        <v>0</v>
      </c>
      <c r="AC1058">
        <v>0.74741255597723821</v>
      </c>
      <c r="AD1058">
        <v>0.94160359434525442</v>
      </c>
      <c r="AE1058">
        <v>1.3432654004296583</v>
      </c>
      <c r="AF1058">
        <f t="shared" si="430"/>
        <v>0</v>
      </c>
      <c r="AG1058">
        <f t="shared" si="431"/>
        <v>0</v>
      </c>
      <c r="AH1058">
        <f t="shared" si="432"/>
        <v>0</v>
      </c>
      <c r="AI1058">
        <f t="shared" si="433"/>
        <v>0</v>
      </c>
      <c r="AJ1058">
        <f t="shared" si="434"/>
        <v>0</v>
      </c>
      <c r="AK1058">
        <f t="shared" si="435"/>
        <v>0</v>
      </c>
      <c r="AL1058">
        <f t="shared" si="436"/>
        <v>0</v>
      </c>
      <c r="AM1058">
        <f t="shared" si="437"/>
        <v>3.6596735522689676</v>
      </c>
      <c r="AN1058">
        <f t="shared" si="438"/>
        <v>3.6596735522689676</v>
      </c>
      <c r="AO1058">
        <v>3</v>
      </c>
      <c r="AP1058">
        <f t="shared" si="439"/>
        <v>3</v>
      </c>
      <c r="AQ1058">
        <f t="shared" si="440"/>
        <v>3</v>
      </c>
      <c r="AR1058">
        <v>0</v>
      </c>
      <c r="AS1058">
        <f>AR1058*'MRIP Selectivity'!$N$35</f>
        <v>0</v>
      </c>
      <c r="AT1058">
        <f>AR1058*'MRIP Selectivity'!$O$35</f>
        <v>0</v>
      </c>
      <c r="AU1058">
        <f>AR1058*'MRIP Selectivity'!$P$35</f>
        <v>0</v>
      </c>
      <c r="AV1058">
        <v>3</v>
      </c>
      <c r="AW1058">
        <f t="shared" si="441"/>
        <v>15</v>
      </c>
      <c r="AX1058">
        <f t="shared" si="420"/>
        <v>0</v>
      </c>
      <c r="AY1058">
        <f t="shared" si="421"/>
        <v>0</v>
      </c>
      <c r="AZ1058">
        <f t="shared" si="422"/>
        <v>0</v>
      </c>
      <c r="BA1058">
        <v>552.37777655000002</v>
      </c>
      <c r="BB1058">
        <v>552.37777655000002</v>
      </c>
    </row>
    <row r="1059" spans="1:54" x14ac:dyDescent="0.25">
      <c r="A1059" t="s">
        <v>982</v>
      </c>
      <c r="B1059" t="s">
        <v>3</v>
      </c>
      <c r="C1059">
        <v>2013</v>
      </c>
      <c r="D1059">
        <v>1</v>
      </c>
      <c r="E1059">
        <v>1</v>
      </c>
      <c r="F1059" t="s">
        <v>1851</v>
      </c>
      <c r="G1059" t="s">
        <v>1923</v>
      </c>
      <c r="H1059" t="s">
        <v>1935</v>
      </c>
      <c r="I1059" t="s">
        <v>1812</v>
      </c>
      <c r="J1059" t="s">
        <v>1813</v>
      </c>
      <c r="K1059" t="str">
        <f t="shared" si="423"/>
        <v>Inshore</v>
      </c>
      <c r="L1059">
        <v>0</v>
      </c>
      <c r="M1059">
        <f t="shared" si="416"/>
        <v>0</v>
      </c>
      <c r="N1059">
        <f t="shared" si="424"/>
        <v>0.16355148423885998</v>
      </c>
      <c r="O1059">
        <f t="shared" si="425"/>
        <v>8.1695759952546951E-2</v>
      </c>
      <c r="P1059">
        <v>0</v>
      </c>
      <c r="Q1059">
        <f t="shared" si="426"/>
        <v>0</v>
      </c>
      <c r="R1059">
        <v>0</v>
      </c>
      <c r="S1059">
        <f t="shared" si="417"/>
        <v>0</v>
      </c>
      <c r="T1059">
        <f t="shared" si="427"/>
        <v>0</v>
      </c>
      <c r="U1059">
        <f t="shared" si="418"/>
        <v>0.13810501732428662</v>
      </c>
      <c r="V1059">
        <f t="shared" si="428"/>
        <v>0.84441310922369939</v>
      </c>
      <c r="W1059">
        <f t="shared" si="419"/>
        <v>7.6925021214085301E-2</v>
      </c>
      <c r="X1059">
        <f t="shared" si="429"/>
        <v>0.94160359434525442</v>
      </c>
      <c r="Y1059">
        <v>13</v>
      </c>
      <c r="Z1059">
        <f>Y1059*'MRIP Selectivity'!$N$35</f>
        <v>8.1855724286313034E-2</v>
      </c>
      <c r="AA1059">
        <f>Y1059*'MRIP Selectivity'!$O$35</f>
        <v>8.1695759952546951E-2</v>
      </c>
      <c r="AB1059">
        <f>Y1059*'MRIP Selectivity'!$P$35</f>
        <v>1.1741822684044544E-2</v>
      </c>
      <c r="AC1059">
        <v>0.74741255597723821</v>
      </c>
      <c r="AD1059">
        <v>0.94160359434525442</v>
      </c>
      <c r="AE1059">
        <v>1.3432654004296583</v>
      </c>
      <c r="AF1059">
        <f t="shared" si="430"/>
        <v>6.1179996110201321E-2</v>
      </c>
      <c r="AG1059">
        <f t="shared" si="431"/>
        <v>7.6925021214085301E-2</v>
      </c>
      <c r="AH1059">
        <f t="shared" si="432"/>
        <v>1.5772384149457138E-2</v>
      </c>
      <c r="AI1059">
        <f t="shared" si="433"/>
        <v>0.17529330692290454</v>
      </c>
      <c r="AJ1059">
        <f t="shared" si="434"/>
        <v>0.15387740147374376</v>
      </c>
      <c r="AK1059">
        <f t="shared" si="435"/>
        <v>9.3437582636591493E-2</v>
      </c>
      <c r="AL1059">
        <f t="shared" si="436"/>
        <v>9.2697405363542443E-2</v>
      </c>
      <c r="AM1059">
        <f t="shared" si="437"/>
        <v>0.13810501732428662</v>
      </c>
      <c r="AN1059">
        <f t="shared" si="438"/>
        <v>7.6925021214085301E-2</v>
      </c>
      <c r="AO1059">
        <v>0</v>
      </c>
      <c r="AP1059">
        <f t="shared" si="439"/>
        <v>0.16355148423885998</v>
      </c>
      <c r="AQ1059">
        <f t="shared" si="440"/>
        <v>8.1695759952546951E-2</v>
      </c>
      <c r="AR1059">
        <v>13</v>
      </c>
      <c r="AS1059">
        <f>AR1059*'MRIP Selectivity'!$N$35</f>
        <v>8.1855724286313034E-2</v>
      </c>
      <c r="AT1059">
        <f>AR1059*'MRIP Selectivity'!$O$35</f>
        <v>8.1695759952546951E-2</v>
      </c>
      <c r="AU1059">
        <f>AR1059*'MRIP Selectivity'!$P$35</f>
        <v>1.1741822684044544E-2</v>
      </c>
      <c r="AV1059">
        <v>4</v>
      </c>
      <c r="AW1059">
        <f t="shared" si="441"/>
        <v>20</v>
      </c>
      <c r="AX1059">
        <f t="shared" si="420"/>
        <v>0</v>
      </c>
      <c r="AY1059">
        <f t="shared" si="421"/>
        <v>0</v>
      </c>
      <c r="AZ1059">
        <f t="shared" si="422"/>
        <v>0</v>
      </c>
      <c r="BA1059">
        <v>552.37777655000002</v>
      </c>
      <c r="BB1059">
        <v>552.37777655000002</v>
      </c>
    </row>
    <row r="1060" spans="1:54" x14ac:dyDescent="0.25">
      <c r="A1060" t="s">
        <v>983</v>
      </c>
      <c r="B1060" t="s">
        <v>3</v>
      </c>
      <c r="C1060">
        <v>2013</v>
      </c>
      <c r="D1060">
        <v>1</v>
      </c>
      <c r="E1060">
        <v>1</v>
      </c>
      <c r="F1060" t="s">
        <v>1868</v>
      </c>
      <c r="G1060" t="s">
        <v>1923</v>
      </c>
      <c r="H1060" t="s">
        <v>1935</v>
      </c>
      <c r="I1060" t="s">
        <v>1812</v>
      </c>
      <c r="J1060" t="s">
        <v>1813</v>
      </c>
      <c r="K1060" t="str">
        <f t="shared" si="423"/>
        <v>Inshore</v>
      </c>
      <c r="L1060">
        <v>0</v>
      </c>
      <c r="M1060">
        <f t="shared" si="416"/>
        <v>0</v>
      </c>
      <c r="N1060">
        <f t="shared" si="424"/>
        <v>2.516176680597846E-2</v>
      </c>
      <c r="O1060">
        <f t="shared" si="425"/>
        <v>1.2568578454237993E-2</v>
      </c>
      <c r="P1060">
        <v>0</v>
      </c>
      <c r="Q1060">
        <f t="shared" si="426"/>
        <v>0</v>
      </c>
      <c r="R1060">
        <v>0</v>
      </c>
      <c r="S1060">
        <f t="shared" si="417"/>
        <v>0</v>
      </c>
      <c r="T1060">
        <f t="shared" si="427"/>
        <v>0</v>
      </c>
      <c r="U1060">
        <f t="shared" si="418"/>
        <v>2.1246925742197942E-2</v>
      </c>
      <c r="V1060">
        <f t="shared" si="428"/>
        <v>0.84441310922369939</v>
      </c>
      <c r="W1060">
        <f t="shared" si="419"/>
        <v>1.1834618648320815E-2</v>
      </c>
      <c r="X1060">
        <f t="shared" si="429"/>
        <v>0.94160359434525431</v>
      </c>
      <c r="Y1060">
        <v>2</v>
      </c>
      <c r="Z1060">
        <f>Y1060*'MRIP Selectivity'!$N$35</f>
        <v>1.2593188351740467E-2</v>
      </c>
      <c r="AA1060">
        <f>Y1060*'MRIP Selectivity'!$O$35</f>
        <v>1.2568578454237993E-2</v>
      </c>
      <c r="AB1060">
        <f>Y1060*'MRIP Selectivity'!$P$35</f>
        <v>1.8064342590837759E-3</v>
      </c>
      <c r="AC1060">
        <v>0.74741255597723821</v>
      </c>
      <c r="AD1060">
        <v>0.94160359434525442</v>
      </c>
      <c r="AE1060">
        <v>1.3432654004296583</v>
      </c>
      <c r="AF1060">
        <f t="shared" si="430"/>
        <v>9.4123070938771265E-3</v>
      </c>
      <c r="AG1060">
        <f t="shared" si="431"/>
        <v>1.1834618648320815E-2</v>
      </c>
      <c r="AH1060">
        <f t="shared" si="432"/>
        <v>2.4265206383780212E-3</v>
      </c>
      <c r="AI1060">
        <f t="shared" si="433"/>
        <v>2.6968201065062234E-2</v>
      </c>
      <c r="AJ1060">
        <f t="shared" si="434"/>
        <v>2.3673446380575964E-2</v>
      </c>
      <c r="AK1060">
        <f t="shared" si="435"/>
        <v>1.4375012713321769E-2</v>
      </c>
      <c r="AL1060">
        <f t="shared" si="436"/>
        <v>1.4261139286698837E-2</v>
      </c>
      <c r="AM1060">
        <f t="shared" si="437"/>
        <v>2.1246925742197942E-2</v>
      </c>
      <c r="AN1060">
        <f t="shared" si="438"/>
        <v>1.1834618648320815E-2</v>
      </c>
      <c r="AO1060">
        <v>0</v>
      </c>
      <c r="AP1060">
        <f t="shared" si="439"/>
        <v>2.516176680597846E-2</v>
      </c>
      <c r="AQ1060">
        <f t="shared" si="440"/>
        <v>1.2568578454237993E-2</v>
      </c>
      <c r="AR1060">
        <v>2</v>
      </c>
      <c r="AS1060">
        <f>AR1060*'MRIP Selectivity'!$N$35</f>
        <v>1.2593188351740467E-2</v>
      </c>
      <c r="AT1060">
        <f>AR1060*'MRIP Selectivity'!$O$35</f>
        <v>1.2568578454237993E-2</v>
      </c>
      <c r="AU1060">
        <f>AR1060*'MRIP Selectivity'!$P$35</f>
        <v>1.8064342590837759E-3</v>
      </c>
      <c r="AV1060">
        <v>1</v>
      </c>
      <c r="AW1060">
        <f t="shared" si="441"/>
        <v>5</v>
      </c>
      <c r="AX1060">
        <f t="shared" si="420"/>
        <v>0</v>
      </c>
      <c r="AY1060">
        <f t="shared" si="421"/>
        <v>0</v>
      </c>
      <c r="AZ1060">
        <f t="shared" si="422"/>
        <v>0</v>
      </c>
      <c r="BA1060">
        <v>220.40313448000001</v>
      </c>
      <c r="BB1060">
        <v>220.40313448000001</v>
      </c>
    </row>
    <row r="1061" spans="1:54" x14ac:dyDescent="0.25">
      <c r="A1061" t="s">
        <v>1937</v>
      </c>
      <c r="B1061" t="s">
        <v>3</v>
      </c>
      <c r="C1061">
        <v>2013</v>
      </c>
      <c r="D1061">
        <v>1</v>
      </c>
      <c r="E1061">
        <v>1</v>
      </c>
      <c r="F1061" t="s">
        <v>1870</v>
      </c>
      <c r="G1061" t="s">
        <v>1923</v>
      </c>
      <c r="H1061" t="s">
        <v>1933</v>
      </c>
      <c r="I1061" t="s">
        <v>1812</v>
      </c>
      <c r="J1061" t="s">
        <v>1813</v>
      </c>
      <c r="K1061" t="str">
        <f t="shared" si="423"/>
        <v>Inshore</v>
      </c>
      <c r="L1061">
        <v>0</v>
      </c>
      <c r="M1061">
        <f t="shared" si="416"/>
        <v>0</v>
      </c>
      <c r="N1061">
        <f t="shared" si="424"/>
        <v>6.2904417014946146E-2</v>
      </c>
      <c r="O1061">
        <f t="shared" si="425"/>
        <v>3.1421446135594985E-2</v>
      </c>
      <c r="P1061">
        <v>0</v>
      </c>
      <c r="Q1061">
        <f t="shared" si="426"/>
        <v>0</v>
      </c>
      <c r="R1061">
        <v>0</v>
      </c>
      <c r="S1061">
        <f t="shared" si="417"/>
        <v>0</v>
      </c>
      <c r="T1061">
        <f t="shared" si="427"/>
        <v>0</v>
      </c>
      <c r="U1061">
        <f t="shared" si="418"/>
        <v>5.3117314355494855E-2</v>
      </c>
      <c r="V1061">
        <f t="shared" si="428"/>
        <v>0.84441310922369939</v>
      </c>
      <c r="W1061">
        <f t="shared" si="419"/>
        <v>2.9586546620802043E-2</v>
      </c>
      <c r="X1061">
        <f t="shared" si="429"/>
        <v>0.94160359434525442</v>
      </c>
      <c r="Y1061">
        <v>5</v>
      </c>
      <c r="Z1061">
        <f>Y1061*'MRIP Selectivity'!$N$35</f>
        <v>3.1482970879351167E-2</v>
      </c>
      <c r="AA1061">
        <f>Y1061*'MRIP Selectivity'!$O$35</f>
        <v>3.1421446135594985E-2</v>
      </c>
      <c r="AB1061">
        <f>Y1061*'MRIP Selectivity'!$P$35</f>
        <v>4.5160856477094394E-3</v>
      </c>
      <c r="AC1061">
        <v>0.74741255597723821</v>
      </c>
      <c r="AD1061">
        <v>0.94160359434525442</v>
      </c>
      <c r="AE1061">
        <v>1.3432654004296583</v>
      </c>
      <c r="AF1061">
        <f t="shared" si="430"/>
        <v>2.3530767734692815E-2</v>
      </c>
      <c r="AG1061">
        <f t="shared" si="431"/>
        <v>2.9586546620802043E-2</v>
      </c>
      <c r="AH1061">
        <f t="shared" si="432"/>
        <v>6.0663015959450525E-3</v>
      </c>
      <c r="AI1061">
        <f t="shared" si="433"/>
        <v>6.742050266265559E-2</v>
      </c>
      <c r="AJ1061">
        <f t="shared" si="434"/>
        <v>5.9183615951439908E-2</v>
      </c>
      <c r="AK1061">
        <f t="shared" si="435"/>
        <v>3.5937531783304423E-2</v>
      </c>
      <c r="AL1061">
        <f t="shared" si="436"/>
        <v>3.5652848216747093E-2</v>
      </c>
      <c r="AM1061">
        <f t="shared" si="437"/>
        <v>5.3117314355494855E-2</v>
      </c>
      <c r="AN1061">
        <f t="shared" si="438"/>
        <v>2.9586546620802043E-2</v>
      </c>
      <c r="AO1061">
        <v>0</v>
      </c>
      <c r="AP1061">
        <f t="shared" si="439"/>
        <v>6.2904417014946146E-2</v>
      </c>
      <c r="AQ1061">
        <f t="shared" si="440"/>
        <v>3.1421446135594985E-2</v>
      </c>
      <c r="AR1061">
        <v>5</v>
      </c>
      <c r="AS1061">
        <f>AR1061*'MRIP Selectivity'!$N$35</f>
        <v>3.1482970879351167E-2</v>
      </c>
      <c r="AT1061">
        <f>AR1061*'MRIP Selectivity'!$O$35</f>
        <v>3.1421446135594985E-2</v>
      </c>
      <c r="AU1061">
        <f>AR1061*'MRIP Selectivity'!$P$35</f>
        <v>4.5160856477094394E-3</v>
      </c>
      <c r="AV1061">
        <v>6</v>
      </c>
      <c r="AW1061">
        <f t="shared" si="441"/>
        <v>30</v>
      </c>
      <c r="AX1061">
        <f t="shared" si="420"/>
        <v>0</v>
      </c>
      <c r="AY1061">
        <f t="shared" si="421"/>
        <v>0</v>
      </c>
      <c r="AZ1061">
        <f t="shared" si="422"/>
        <v>0</v>
      </c>
      <c r="BA1061">
        <v>261.65123702</v>
      </c>
      <c r="BB1061">
        <v>261.65123702</v>
      </c>
    </row>
    <row r="1062" spans="1:54" x14ac:dyDescent="0.25">
      <c r="A1062" t="s">
        <v>984</v>
      </c>
      <c r="B1062" t="s">
        <v>3</v>
      </c>
      <c r="C1062">
        <v>2013</v>
      </c>
      <c r="D1062">
        <v>1</v>
      </c>
      <c r="E1062">
        <v>2</v>
      </c>
      <c r="F1062" t="s">
        <v>1820</v>
      </c>
      <c r="G1062" t="s">
        <v>1923</v>
      </c>
      <c r="H1062" t="s">
        <v>1933</v>
      </c>
      <c r="I1062" t="s">
        <v>1812</v>
      </c>
      <c r="J1062" t="s">
        <v>1813</v>
      </c>
      <c r="K1062" t="str">
        <f t="shared" si="423"/>
        <v>Inshore</v>
      </c>
      <c r="L1062">
        <v>0</v>
      </c>
      <c r="M1062">
        <f t="shared" si="416"/>
        <v>0</v>
      </c>
      <c r="N1062">
        <f t="shared" si="424"/>
        <v>0.17613236764184922</v>
      </c>
      <c r="O1062">
        <f t="shared" si="425"/>
        <v>8.7980049179665953E-2</v>
      </c>
      <c r="P1062">
        <v>0</v>
      </c>
      <c r="Q1062">
        <f t="shared" si="426"/>
        <v>0</v>
      </c>
      <c r="R1062">
        <v>0</v>
      </c>
      <c r="S1062">
        <f t="shared" si="417"/>
        <v>0</v>
      </c>
      <c r="T1062">
        <f t="shared" si="427"/>
        <v>0</v>
      </c>
      <c r="U1062">
        <f t="shared" si="418"/>
        <v>0.14872848019538559</v>
      </c>
      <c r="V1062">
        <f t="shared" si="428"/>
        <v>0.84441310922369928</v>
      </c>
      <c r="W1062">
        <f t="shared" si="419"/>
        <v>8.2842330538245718E-2</v>
      </c>
      <c r="X1062">
        <f t="shared" si="429"/>
        <v>0.94160359434525442</v>
      </c>
      <c r="Y1062">
        <v>14</v>
      </c>
      <c r="Z1062">
        <f>Y1062*'MRIP Selectivity'!$N$35</f>
        <v>8.8152318462183271E-2</v>
      </c>
      <c r="AA1062">
        <f>Y1062*'MRIP Selectivity'!$O$35</f>
        <v>8.7980049179665953E-2</v>
      </c>
      <c r="AB1062">
        <f>Y1062*'MRIP Selectivity'!$P$35</f>
        <v>1.2645039813586431E-2</v>
      </c>
      <c r="AC1062">
        <v>0.74741255597723821</v>
      </c>
      <c r="AD1062">
        <v>0.94160359434525442</v>
      </c>
      <c r="AE1062">
        <v>1.3432654004296583</v>
      </c>
      <c r="AF1062">
        <f t="shared" si="430"/>
        <v>6.5886149657139889E-2</v>
      </c>
      <c r="AG1062">
        <f t="shared" si="431"/>
        <v>8.2842330538245718E-2</v>
      </c>
      <c r="AH1062">
        <f t="shared" si="432"/>
        <v>1.6985644468646147E-2</v>
      </c>
      <c r="AI1062">
        <f t="shared" si="433"/>
        <v>0.18877740745543564</v>
      </c>
      <c r="AJ1062">
        <f t="shared" si="434"/>
        <v>0.16571412466403174</v>
      </c>
      <c r="AK1062">
        <f t="shared" si="435"/>
        <v>0.10062508899325238</v>
      </c>
      <c r="AL1062">
        <f t="shared" si="436"/>
        <v>9.9827975006891861E-2</v>
      </c>
      <c r="AM1062">
        <f t="shared" si="437"/>
        <v>0.14872848019538559</v>
      </c>
      <c r="AN1062">
        <f t="shared" si="438"/>
        <v>8.2842330538245718E-2</v>
      </c>
      <c r="AO1062">
        <v>0</v>
      </c>
      <c r="AP1062">
        <f t="shared" si="439"/>
        <v>0.17613236764184922</v>
      </c>
      <c r="AQ1062">
        <f t="shared" si="440"/>
        <v>8.7980049179665953E-2</v>
      </c>
      <c r="AR1062">
        <v>14</v>
      </c>
      <c r="AS1062">
        <f>AR1062*'MRIP Selectivity'!$N$35</f>
        <v>8.8152318462183271E-2</v>
      </c>
      <c r="AT1062">
        <f>AR1062*'MRIP Selectivity'!$O$35</f>
        <v>8.7980049179665953E-2</v>
      </c>
      <c r="AU1062">
        <f>AR1062*'MRIP Selectivity'!$P$35</f>
        <v>1.2645039813586431E-2</v>
      </c>
      <c r="AV1062">
        <v>6</v>
      </c>
      <c r="AW1062">
        <f t="shared" si="441"/>
        <v>30</v>
      </c>
      <c r="AX1062">
        <f t="shared" si="420"/>
        <v>0</v>
      </c>
      <c r="AY1062">
        <f t="shared" si="421"/>
        <v>0</v>
      </c>
      <c r="AZ1062">
        <f t="shared" si="422"/>
        <v>0</v>
      </c>
      <c r="BA1062">
        <v>572.09853328999998</v>
      </c>
      <c r="BB1062">
        <v>572.09853328999998</v>
      </c>
    </row>
    <row r="1063" spans="1:54" x14ac:dyDescent="0.25">
      <c r="A1063" t="s">
        <v>985</v>
      </c>
      <c r="B1063" t="s">
        <v>3</v>
      </c>
      <c r="C1063">
        <v>2013</v>
      </c>
      <c r="D1063">
        <v>1</v>
      </c>
      <c r="E1063">
        <v>2</v>
      </c>
      <c r="F1063" t="s">
        <v>1827</v>
      </c>
      <c r="G1063" t="s">
        <v>1923</v>
      </c>
      <c r="H1063" t="s">
        <v>1935</v>
      </c>
      <c r="I1063" t="s">
        <v>1812</v>
      </c>
      <c r="J1063" t="s">
        <v>1813</v>
      </c>
      <c r="K1063" t="str">
        <f t="shared" si="423"/>
        <v>Inshore</v>
      </c>
      <c r="L1063">
        <v>0</v>
      </c>
      <c r="M1063">
        <f t="shared" si="416"/>
        <v>0</v>
      </c>
      <c r="N1063">
        <f t="shared" si="424"/>
        <v>3.7742650208967693E-2</v>
      </c>
      <c r="O1063">
        <f t="shared" si="425"/>
        <v>1.8852867681356991E-2</v>
      </c>
      <c r="P1063">
        <v>0</v>
      </c>
      <c r="Q1063">
        <f t="shared" si="426"/>
        <v>0</v>
      </c>
      <c r="R1063">
        <v>0</v>
      </c>
      <c r="S1063">
        <f t="shared" si="417"/>
        <v>0</v>
      </c>
      <c r="T1063">
        <f t="shared" si="427"/>
        <v>0</v>
      </c>
      <c r="U1063">
        <f t="shared" si="418"/>
        <v>3.1870388613296913E-2</v>
      </c>
      <c r="V1063">
        <f t="shared" si="428"/>
        <v>0.84441310922369928</v>
      </c>
      <c r="W1063">
        <f t="shared" si="419"/>
        <v>1.7751927972481225E-2</v>
      </c>
      <c r="X1063">
        <f t="shared" si="429"/>
        <v>0.94160359434525442</v>
      </c>
      <c r="Y1063">
        <v>3</v>
      </c>
      <c r="Z1063">
        <f>Y1063*'MRIP Selectivity'!$N$35</f>
        <v>1.8889782527610699E-2</v>
      </c>
      <c r="AA1063">
        <f>Y1063*'MRIP Selectivity'!$O$35</f>
        <v>1.8852867681356991E-2</v>
      </c>
      <c r="AB1063">
        <f>Y1063*'MRIP Selectivity'!$P$35</f>
        <v>2.7096513886256638E-3</v>
      </c>
      <c r="AC1063">
        <v>0.74741255597723821</v>
      </c>
      <c r="AD1063">
        <v>0.94160359434525442</v>
      </c>
      <c r="AE1063">
        <v>1.3432654004296583</v>
      </c>
      <c r="AF1063">
        <f t="shared" si="430"/>
        <v>1.4118460640815688E-2</v>
      </c>
      <c r="AG1063">
        <f t="shared" si="431"/>
        <v>1.7751927972481225E-2</v>
      </c>
      <c r="AH1063">
        <f t="shared" si="432"/>
        <v>3.6397809575670318E-3</v>
      </c>
      <c r="AI1063">
        <f t="shared" si="433"/>
        <v>4.045230159759336E-2</v>
      </c>
      <c r="AJ1063">
        <f t="shared" si="434"/>
        <v>3.5510169570863948E-2</v>
      </c>
      <c r="AK1063">
        <f t="shared" si="435"/>
        <v>2.1562519069982654E-2</v>
      </c>
      <c r="AL1063">
        <f t="shared" si="436"/>
        <v>2.1391708930048256E-2</v>
      </c>
      <c r="AM1063">
        <f t="shared" si="437"/>
        <v>3.1870388613296913E-2</v>
      </c>
      <c r="AN1063">
        <f t="shared" si="438"/>
        <v>1.7751927972481225E-2</v>
      </c>
      <c r="AO1063">
        <v>0</v>
      </c>
      <c r="AP1063">
        <f t="shared" si="439"/>
        <v>3.7742650208967693E-2</v>
      </c>
      <c r="AQ1063">
        <f t="shared" si="440"/>
        <v>1.8852867681356991E-2</v>
      </c>
      <c r="AR1063">
        <v>3</v>
      </c>
      <c r="AS1063">
        <f>AR1063*'MRIP Selectivity'!$N$35</f>
        <v>1.8889782527610699E-2</v>
      </c>
      <c r="AT1063">
        <f>AR1063*'MRIP Selectivity'!$O$35</f>
        <v>1.8852867681356991E-2</v>
      </c>
      <c r="AU1063">
        <f>AR1063*'MRIP Selectivity'!$P$35</f>
        <v>2.7096513886256638E-3</v>
      </c>
      <c r="AV1063">
        <v>2</v>
      </c>
      <c r="AW1063">
        <f t="shared" si="441"/>
        <v>10</v>
      </c>
      <c r="AX1063">
        <f t="shared" si="420"/>
        <v>0</v>
      </c>
      <c r="AY1063">
        <f t="shared" si="421"/>
        <v>0</v>
      </c>
      <c r="AZ1063">
        <f t="shared" si="422"/>
        <v>0</v>
      </c>
      <c r="BA1063">
        <v>3432.5664615999999</v>
      </c>
      <c r="BB1063">
        <v>3432.5664615999999</v>
      </c>
    </row>
    <row r="1064" spans="1:54" x14ac:dyDescent="0.25">
      <c r="A1064" t="s">
        <v>986</v>
      </c>
      <c r="B1064" t="s">
        <v>3</v>
      </c>
      <c r="C1064">
        <v>2013</v>
      </c>
      <c r="D1064">
        <v>1</v>
      </c>
      <c r="E1064">
        <v>2</v>
      </c>
      <c r="F1064" t="s">
        <v>1841</v>
      </c>
      <c r="G1064" t="s">
        <v>1923</v>
      </c>
      <c r="H1064" t="s">
        <v>1935</v>
      </c>
      <c r="I1064" t="s">
        <v>1812</v>
      </c>
      <c r="J1064" t="s">
        <v>1813</v>
      </c>
      <c r="K1064" t="str">
        <f t="shared" si="423"/>
        <v>Inshore</v>
      </c>
      <c r="L1064">
        <v>0</v>
      </c>
      <c r="M1064">
        <f t="shared" si="416"/>
        <v>0</v>
      </c>
      <c r="N1064">
        <f t="shared" si="424"/>
        <v>7.5485300417935386E-2</v>
      </c>
      <c r="O1064">
        <f t="shared" si="425"/>
        <v>3.7705735362713981E-2</v>
      </c>
      <c r="P1064">
        <v>0</v>
      </c>
      <c r="Q1064">
        <f t="shared" si="426"/>
        <v>0</v>
      </c>
      <c r="R1064">
        <v>0</v>
      </c>
      <c r="S1064">
        <f t="shared" si="417"/>
        <v>0</v>
      </c>
      <c r="T1064">
        <f t="shared" si="427"/>
        <v>0</v>
      </c>
      <c r="U1064">
        <f t="shared" si="418"/>
        <v>6.3740777226593825E-2</v>
      </c>
      <c r="V1064">
        <f t="shared" si="428"/>
        <v>0.84441310922369928</v>
      </c>
      <c r="W1064">
        <f t="shared" si="419"/>
        <v>3.5503855944962449E-2</v>
      </c>
      <c r="X1064">
        <f t="shared" si="429"/>
        <v>0.94160359434525442</v>
      </c>
      <c r="Y1064">
        <v>6</v>
      </c>
      <c r="Z1064">
        <f>Y1064*'MRIP Selectivity'!$N$35</f>
        <v>3.7779565055221398E-2</v>
      </c>
      <c r="AA1064">
        <f>Y1064*'MRIP Selectivity'!$O$35</f>
        <v>3.7705735362713981E-2</v>
      </c>
      <c r="AB1064">
        <f>Y1064*'MRIP Selectivity'!$P$35</f>
        <v>5.4193027772513275E-3</v>
      </c>
      <c r="AC1064">
        <v>0.74741255597723821</v>
      </c>
      <c r="AD1064">
        <v>0.94160359434525442</v>
      </c>
      <c r="AE1064">
        <v>1.3432654004296583</v>
      </c>
      <c r="AF1064">
        <f t="shared" si="430"/>
        <v>2.8236921281631376E-2</v>
      </c>
      <c r="AG1064">
        <f t="shared" si="431"/>
        <v>3.5503855944962449E-2</v>
      </c>
      <c r="AH1064">
        <f t="shared" si="432"/>
        <v>7.2795619151340635E-3</v>
      </c>
      <c r="AI1064">
        <f t="shared" si="433"/>
        <v>8.0904603195186719E-2</v>
      </c>
      <c r="AJ1064">
        <f t="shared" si="434"/>
        <v>7.1020339141727895E-2</v>
      </c>
      <c r="AK1064">
        <f t="shared" si="435"/>
        <v>4.3125038139965308E-2</v>
      </c>
      <c r="AL1064">
        <f t="shared" si="436"/>
        <v>4.2783417860096512E-2</v>
      </c>
      <c r="AM1064">
        <f t="shared" si="437"/>
        <v>6.3740777226593825E-2</v>
      </c>
      <c r="AN1064">
        <f t="shared" si="438"/>
        <v>3.5503855944962449E-2</v>
      </c>
      <c r="AO1064">
        <v>0</v>
      </c>
      <c r="AP1064">
        <f t="shared" si="439"/>
        <v>7.5485300417935386E-2</v>
      </c>
      <c r="AQ1064">
        <f t="shared" si="440"/>
        <v>3.7705735362713981E-2</v>
      </c>
      <c r="AR1064">
        <v>6</v>
      </c>
      <c r="AS1064">
        <f>AR1064*'MRIP Selectivity'!$N$35</f>
        <v>3.7779565055221398E-2</v>
      </c>
      <c r="AT1064">
        <f>AR1064*'MRIP Selectivity'!$O$35</f>
        <v>3.7705735362713981E-2</v>
      </c>
      <c r="AU1064">
        <f>AR1064*'MRIP Selectivity'!$P$35</f>
        <v>5.4193027772513275E-3</v>
      </c>
      <c r="AV1064">
        <v>15</v>
      </c>
      <c r="AW1064">
        <f t="shared" si="441"/>
        <v>75</v>
      </c>
      <c r="AX1064">
        <f t="shared" si="420"/>
        <v>0</v>
      </c>
      <c r="AY1064">
        <f t="shared" si="421"/>
        <v>0</v>
      </c>
      <c r="AZ1064">
        <f t="shared" si="422"/>
        <v>0</v>
      </c>
      <c r="BA1064">
        <v>293.52123003999998</v>
      </c>
      <c r="BB1064">
        <v>293.52123003999998</v>
      </c>
    </row>
    <row r="1065" spans="1:54" x14ac:dyDescent="0.25">
      <c r="A1065" t="s">
        <v>1938</v>
      </c>
      <c r="B1065" t="s">
        <v>3</v>
      </c>
      <c r="C1065">
        <v>2013</v>
      </c>
      <c r="D1065">
        <v>1</v>
      </c>
      <c r="E1065">
        <v>2</v>
      </c>
      <c r="F1065" t="s">
        <v>1841</v>
      </c>
      <c r="G1065" t="s">
        <v>1923</v>
      </c>
      <c r="H1065" t="s">
        <v>1935</v>
      </c>
      <c r="I1065" t="s">
        <v>1812</v>
      </c>
      <c r="J1065" t="s">
        <v>1813</v>
      </c>
      <c r="K1065" t="str">
        <f t="shared" si="423"/>
        <v>Inshore</v>
      </c>
      <c r="L1065">
        <v>0</v>
      </c>
      <c r="M1065">
        <f t="shared" si="416"/>
        <v>0</v>
      </c>
      <c r="N1065">
        <f t="shared" si="424"/>
        <v>1.258088340298923E-2</v>
      </c>
      <c r="O1065">
        <f t="shared" si="425"/>
        <v>6.2842892271189965E-3</v>
      </c>
      <c r="P1065">
        <v>0</v>
      </c>
      <c r="Q1065">
        <f t="shared" si="426"/>
        <v>0</v>
      </c>
      <c r="R1065">
        <v>0</v>
      </c>
      <c r="S1065">
        <f t="shared" si="417"/>
        <v>0</v>
      </c>
      <c r="T1065">
        <f t="shared" si="427"/>
        <v>0</v>
      </c>
      <c r="U1065">
        <f t="shared" si="418"/>
        <v>1.0623462871098971E-2</v>
      </c>
      <c r="V1065">
        <f t="shared" si="428"/>
        <v>0.84441310922369939</v>
      </c>
      <c r="W1065">
        <f t="shared" si="419"/>
        <v>5.9173093241604077E-3</v>
      </c>
      <c r="X1065">
        <f t="shared" si="429"/>
        <v>0.94160359434525431</v>
      </c>
      <c r="Y1065">
        <v>1</v>
      </c>
      <c r="Z1065">
        <f>Y1065*'MRIP Selectivity'!$N$35</f>
        <v>6.2965941758702333E-3</v>
      </c>
      <c r="AA1065">
        <f>Y1065*'MRIP Selectivity'!$O$35</f>
        <v>6.2842892271189965E-3</v>
      </c>
      <c r="AB1065">
        <f>Y1065*'MRIP Selectivity'!$P$35</f>
        <v>9.0321712954188795E-4</v>
      </c>
      <c r="AC1065">
        <v>0.74741255597723821</v>
      </c>
      <c r="AD1065">
        <v>0.94160359434525442</v>
      </c>
      <c r="AE1065">
        <v>1.3432654004296583</v>
      </c>
      <c r="AF1065">
        <f t="shared" si="430"/>
        <v>4.7061535469385633E-3</v>
      </c>
      <c r="AG1065">
        <f t="shared" si="431"/>
        <v>5.9173093241604077E-3</v>
      </c>
      <c r="AH1065">
        <f t="shared" si="432"/>
        <v>1.2132603191890106E-3</v>
      </c>
      <c r="AI1065">
        <f t="shared" si="433"/>
        <v>1.3484100532531117E-2</v>
      </c>
      <c r="AJ1065">
        <f t="shared" si="434"/>
        <v>1.1836723190287982E-2</v>
      </c>
      <c r="AK1065">
        <f t="shared" si="435"/>
        <v>7.1875063566608846E-3</v>
      </c>
      <c r="AL1065">
        <f t="shared" si="436"/>
        <v>7.1305696433494187E-3</v>
      </c>
      <c r="AM1065">
        <f t="shared" si="437"/>
        <v>1.0623462871098971E-2</v>
      </c>
      <c r="AN1065">
        <f t="shared" si="438"/>
        <v>5.9173093241604077E-3</v>
      </c>
      <c r="AO1065">
        <v>0</v>
      </c>
      <c r="AP1065">
        <f t="shared" si="439"/>
        <v>1.258088340298923E-2</v>
      </c>
      <c r="AQ1065">
        <f t="shared" si="440"/>
        <v>6.2842892271189965E-3</v>
      </c>
      <c r="AR1065">
        <v>1</v>
      </c>
      <c r="AS1065">
        <f>AR1065*'MRIP Selectivity'!$N$35</f>
        <v>6.2965941758702333E-3</v>
      </c>
      <c r="AT1065">
        <f>AR1065*'MRIP Selectivity'!$O$35</f>
        <v>6.2842892271189965E-3</v>
      </c>
      <c r="AU1065">
        <f>AR1065*'MRIP Selectivity'!$P$35</f>
        <v>9.0321712954188795E-4</v>
      </c>
      <c r="AV1065">
        <v>4</v>
      </c>
      <c r="AW1065">
        <f t="shared" si="441"/>
        <v>20</v>
      </c>
      <c r="AX1065">
        <f t="shared" si="420"/>
        <v>0</v>
      </c>
      <c r="AY1065">
        <f t="shared" si="421"/>
        <v>0</v>
      </c>
      <c r="AZ1065">
        <f t="shared" si="422"/>
        <v>0</v>
      </c>
      <c r="BA1065">
        <v>197.20492324</v>
      </c>
      <c r="BB1065">
        <v>197.20492324</v>
      </c>
    </row>
    <row r="1066" spans="1:54" x14ac:dyDescent="0.25">
      <c r="A1066" t="s">
        <v>987</v>
      </c>
      <c r="B1066" t="s">
        <v>3</v>
      </c>
      <c r="C1066">
        <v>2013</v>
      </c>
      <c r="D1066">
        <v>1</v>
      </c>
      <c r="E1066">
        <v>2</v>
      </c>
      <c r="F1066" t="s">
        <v>1841</v>
      </c>
      <c r="G1066" t="s">
        <v>1923</v>
      </c>
      <c r="H1066" t="s">
        <v>1935</v>
      </c>
      <c r="I1066" t="s">
        <v>1812</v>
      </c>
      <c r="J1066" t="s">
        <v>1813</v>
      </c>
      <c r="K1066" t="str">
        <f t="shared" si="423"/>
        <v>Inshore</v>
      </c>
      <c r="L1066">
        <v>1</v>
      </c>
      <c r="M1066">
        <f t="shared" si="416"/>
        <v>269.44215334</v>
      </c>
      <c r="N1066">
        <f t="shared" si="424"/>
        <v>1.0629044170149462</v>
      </c>
      <c r="O1066">
        <f t="shared" si="425"/>
        <v>1.0314214461355951</v>
      </c>
      <c r="P1066">
        <v>10.314960629921259</v>
      </c>
      <c r="Q1066">
        <f t="shared" si="426"/>
        <v>10.314960629921259</v>
      </c>
      <c r="R1066">
        <v>0.52910942924370619</v>
      </c>
      <c r="S1066">
        <f t="shared" si="417"/>
        <v>142.56438396792257</v>
      </c>
      <c r="T1066">
        <f t="shared" si="427"/>
        <v>0.52910942924370619</v>
      </c>
      <c r="U1066">
        <f t="shared" si="418"/>
        <v>0.58222674359920101</v>
      </c>
      <c r="V1066">
        <f t="shared" si="428"/>
        <v>0.54776961529083001</v>
      </c>
      <c r="W1066">
        <f t="shared" si="419"/>
        <v>0.55869597586450825</v>
      </c>
      <c r="X1066">
        <f t="shared" si="429"/>
        <v>0.5416757407534647</v>
      </c>
      <c r="Y1066">
        <v>5</v>
      </c>
      <c r="Z1066">
        <f>Y1066*'MRIP Selectivity'!$N$35</f>
        <v>3.1482970879351167E-2</v>
      </c>
      <c r="AA1066">
        <f>Y1066*'MRIP Selectivity'!$O$35</f>
        <v>3.1421446135594985E-2</v>
      </c>
      <c r="AB1066">
        <f>Y1066*'MRIP Selectivity'!$P$35</f>
        <v>4.5160856477094394E-3</v>
      </c>
      <c r="AC1066">
        <v>0.74741255597723821</v>
      </c>
      <c r="AD1066">
        <v>0.94160359434525442</v>
      </c>
      <c r="AE1066">
        <v>1.3432654004296583</v>
      </c>
      <c r="AF1066">
        <f t="shared" si="430"/>
        <v>2.3530767734692815E-2</v>
      </c>
      <c r="AG1066">
        <f t="shared" si="431"/>
        <v>2.9586546620802043E-2</v>
      </c>
      <c r="AH1066">
        <f t="shared" si="432"/>
        <v>6.0663015959450525E-3</v>
      </c>
      <c r="AI1066">
        <f t="shared" si="433"/>
        <v>6.742050266265559E-2</v>
      </c>
      <c r="AJ1066">
        <f t="shared" si="434"/>
        <v>5.9183615951439908E-2</v>
      </c>
      <c r="AK1066">
        <f t="shared" si="435"/>
        <v>3.5937531783304423E-2</v>
      </c>
      <c r="AL1066">
        <f t="shared" si="436"/>
        <v>3.5652848216747093E-2</v>
      </c>
      <c r="AM1066">
        <f t="shared" si="437"/>
        <v>0.58222674359920101</v>
      </c>
      <c r="AN1066">
        <f t="shared" si="438"/>
        <v>0.55869597586450825</v>
      </c>
      <c r="AO1066">
        <v>1</v>
      </c>
      <c r="AP1066">
        <f t="shared" si="439"/>
        <v>1.0629044170149462</v>
      </c>
      <c r="AQ1066">
        <f t="shared" si="440"/>
        <v>1.0314214461355951</v>
      </c>
      <c r="AR1066">
        <v>5</v>
      </c>
      <c r="AS1066">
        <f>AR1066*'MRIP Selectivity'!$N$35</f>
        <v>3.1482970879351167E-2</v>
      </c>
      <c r="AT1066">
        <f>AR1066*'MRIP Selectivity'!$O$35</f>
        <v>3.1421446135594985E-2</v>
      </c>
      <c r="AU1066">
        <f>AR1066*'MRIP Selectivity'!$P$35</f>
        <v>4.5160856477094394E-3</v>
      </c>
      <c r="AV1066">
        <v>6</v>
      </c>
      <c r="AW1066">
        <f t="shared" si="441"/>
        <v>30</v>
      </c>
      <c r="AX1066">
        <f t="shared" si="420"/>
        <v>0</v>
      </c>
      <c r="AY1066">
        <f t="shared" si="421"/>
        <v>0</v>
      </c>
      <c r="AZ1066">
        <f t="shared" si="422"/>
        <v>0</v>
      </c>
      <c r="BA1066">
        <v>269.44215334</v>
      </c>
      <c r="BB1066">
        <v>269.44215334</v>
      </c>
    </row>
    <row r="1067" spans="1:54" x14ac:dyDescent="0.25">
      <c r="A1067" t="s">
        <v>988</v>
      </c>
      <c r="B1067" t="s">
        <v>3</v>
      </c>
      <c r="C1067">
        <v>2013</v>
      </c>
      <c r="D1067">
        <v>1</v>
      </c>
      <c r="E1067">
        <v>2</v>
      </c>
      <c r="F1067" t="s">
        <v>1870</v>
      </c>
      <c r="G1067" t="s">
        <v>1923</v>
      </c>
      <c r="H1067" t="s">
        <v>1935</v>
      </c>
      <c r="I1067" t="s">
        <v>1812</v>
      </c>
      <c r="J1067" t="s">
        <v>1813</v>
      </c>
      <c r="K1067" t="str">
        <f t="shared" si="423"/>
        <v>Inshore</v>
      </c>
      <c r="L1067">
        <v>0</v>
      </c>
      <c r="M1067">
        <f t="shared" si="416"/>
        <v>0</v>
      </c>
      <c r="N1067">
        <f t="shared" si="424"/>
        <v>1.258088340298923E-2</v>
      </c>
      <c r="O1067">
        <f t="shared" si="425"/>
        <v>6.2842892271189965E-3</v>
      </c>
      <c r="P1067">
        <v>0</v>
      </c>
      <c r="Q1067">
        <f t="shared" si="426"/>
        <v>0</v>
      </c>
      <c r="R1067">
        <v>0</v>
      </c>
      <c r="S1067">
        <f t="shared" si="417"/>
        <v>0</v>
      </c>
      <c r="T1067">
        <f t="shared" si="427"/>
        <v>0</v>
      </c>
      <c r="U1067">
        <f t="shared" si="418"/>
        <v>1.0623462871098971E-2</v>
      </c>
      <c r="V1067">
        <f t="shared" si="428"/>
        <v>0.84441310922369939</v>
      </c>
      <c r="W1067">
        <f t="shared" si="419"/>
        <v>5.9173093241604077E-3</v>
      </c>
      <c r="X1067">
        <f t="shared" si="429"/>
        <v>0.94160359434525431</v>
      </c>
      <c r="Y1067">
        <v>1</v>
      </c>
      <c r="Z1067">
        <f>Y1067*'MRIP Selectivity'!$N$35</f>
        <v>6.2965941758702333E-3</v>
      </c>
      <c r="AA1067">
        <f>Y1067*'MRIP Selectivity'!$O$35</f>
        <v>6.2842892271189965E-3</v>
      </c>
      <c r="AB1067">
        <f>Y1067*'MRIP Selectivity'!$P$35</f>
        <v>9.0321712954188795E-4</v>
      </c>
      <c r="AC1067">
        <v>0.74741255597723821</v>
      </c>
      <c r="AD1067">
        <v>0.94160359434525442</v>
      </c>
      <c r="AE1067">
        <v>1.3432654004296583</v>
      </c>
      <c r="AF1067">
        <f t="shared" si="430"/>
        <v>4.7061535469385633E-3</v>
      </c>
      <c r="AG1067">
        <f t="shared" si="431"/>
        <v>5.9173093241604077E-3</v>
      </c>
      <c r="AH1067">
        <f t="shared" si="432"/>
        <v>1.2132603191890106E-3</v>
      </c>
      <c r="AI1067">
        <f t="shared" si="433"/>
        <v>1.3484100532531117E-2</v>
      </c>
      <c r="AJ1067">
        <f t="shared" si="434"/>
        <v>1.1836723190287982E-2</v>
      </c>
      <c r="AK1067">
        <f t="shared" si="435"/>
        <v>7.1875063566608846E-3</v>
      </c>
      <c r="AL1067">
        <f t="shared" si="436"/>
        <v>7.1305696433494187E-3</v>
      </c>
      <c r="AM1067">
        <f t="shared" si="437"/>
        <v>1.0623462871098971E-2</v>
      </c>
      <c r="AN1067">
        <f t="shared" si="438"/>
        <v>5.9173093241604077E-3</v>
      </c>
      <c r="AO1067">
        <v>0</v>
      </c>
      <c r="AP1067">
        <f t="shared" si="439"/>
        <v>1.258088340298923E-2</v>
      </c>
      <c r="AQ1067">
        <f t="shared" si="440"/>
        <v>6.2842892271189965E-3</v>
      </c>
      <c r="AR1067">
        <v>1</v>
      </c>
      <c r="AS1067">
        <f>AR1067*'MRIP Selectivity'!$N$35</f>
        <v>6.2965941758702333E-3</v>
      </c>
      <c r="AT1067">
        <f>AR1067*'MRIP Selectivity'!$O$35</f>
        <v>6.2842892271189965E-3</v>
      </c>
      <c r="AU1067">
        <f>AR1067*'MRIP Selectivity'!$P$35</f>
        <v>9.0321712954188795E-4</v>
      </c>
      <c r="AV1067">
        <v>2</v>
      </c>
      <c r="AW1067">
        <f t="shared" si="441"/>
        <v>10</v>
      </c>
      <c r="AX1067">
        <f t="shared" si="420"/>
        <v>0</v>
      </c>
      <c r="AY1067">
        <f t="shared" si="421"/>
        <v>0</v>
      </c>
      <c r="AZ1067">
        <f t="shared" si="422"/>
        <v>0</v>
      </c>
      <c r="BA1067">
        <v>645.79077794</v>
      </c>
      <c r="BB1067">
        <v>645.79077794</v>
      </c>
    </row>
    <row r="1068" spans="1:54" x14ac:dyDescent="0.25">
      <c r="A1068" t="s">
        <v>989</v>
      </c>
      <c r="B1068" t="s">
        <v>3</v>
      </c>
      <c r="C1068">
        <v>2013</v>
      </c>
      <c r="D1068">
        <v>2</v>
      </c>
      <c r="E1068">
        <v>4</v>
      </c>
      <c r="F1068" t="s">
        <v>1851</v>
      </c>
      <c r="G1068" t="s">
        <v>1923</v>
      </c>
      <c r="H1068" t="s">
        <v>1935</v>
      </c>
      <c r="I1068" t="s">
        <v>1812</v>
      </c>
      <c r="J1068" t="s">
        <v>1813</v>
      </c>
      <c r="K1068" t="str">
        <f t="shared" si="423"/>
        <v>Inshore</v>
      </c>
      <c r="L1068">
        <v>0</v>
      </c>
      <c r="M1068">
        <f t="shared" si="416"/>
        <v>0</v>
      </c>
      <c r="N1068">
        <f t="shared" si="424"/>
        <v>0.25161766805978458</v>
      </c>
      <c r="O1068">
        <f t="shared" si="425"/>
        <v>0.12568578454237994</v>
      </c>
      <c r="P1068">
        <v>0</v>
      </c>
      <c r="Q1068">
        <f t="shared" si="426"/>
        <v>0</v>
      </c>
      <c r="R1068">
        <v>0</v>
      </c>
      <c r="S1068">
        <f t="shared" si="417"/>
        <v>0</v>
      </c>
      <c r="T1068">
        <f t="shared" si="427"/>
        <v>0</v>
      </c>
      <c r="U1068">
        <f t="shared" si="418"/>
        <v>0.21246925742197942</v>
      </c>
      <c r="V1068">
        <f t="shared" si="428"/>
        <v>0.84441310922369939</v>
      </c>
      <c r="W1068">
        <f t="shared" si="419"/>
        <v>0.11834618648320817</v>
      </c>
      <c r="X1068">
        <f t="shared" si="429"/>
        <v>0.94160359434525442</v>
      </c>
      <c r="Y1068">
        <v>20</v>
      </c>
      <c r="Z1068">
        <f>Y1068*'MRIP Selectivity'!$N$35</f>
        <v>0.12593188351740467</v>
      </c>
      <c r="AA1068">
        <f>Y1068*'MRIP Selectivity'!$O$35</f>
        <v>0.12568578454237994</v>
      </c>
      <c r="AB1068">
        <f>Y1068*'MRIP Selectivity'!$P$35</f>
        <v>1.8064342590837758E-2</v>
      </c>
      <c r="AC1068">
        <v>0.74741255597723821</v>
      </c>
      <c r="AD1068">
        <v>0.94160359434525442</v>
      </c>
      <c r="AE1068">
        <v>1.3432654004296583</v>
      </c>
      <c r="AF1068">
        <f t="shared" si="430"/>
        <v>9.4123070938771258E-2</v>
      </c>
      <c r="AG1068">
        <f t="shared" si="431"/>
        <v>0.11834618648320817</v>
      </c>
      <c r="AH1068">
        <f t="shared" si="432"/>
        <v>2.426520638378021E-2</v>
      </c>
      <c r="AI1068">
        <f t="shared" si="433"/>
        <v>0.26968201065062236</v>
      </c>
      <c r="AJ1068">
        <f t="shared" si="434"/>
        <v>0.23673446380575963</v>
      </c>
      <c r="AK1068">
        <f t="shared" si="435"/>
        <v>0.14375012713321769</v>
      </c>
      <c r="AL1068">
        <f t="shared" si="436"/>
        <v>0.14261139286698837</v>
      </c>
      <c r="AM1068">
        <f t="shared" si="437"/>
        <v>0.21246925742197942</v>
      </c>
      <c r="AN1068">
        <f t="shared" si="438"/>
        <v>0.11834618648320817</v>
      </c>
      <c r="AO1068">
        <v>0</v>
      </c>
      <c r="AP1068">
        <f t="shared" si="439"/>
        <v>0.25161766805978458</v>
      </c>
      <c r="AQ1068">
        <f t="shared" si="440"/>
        <v>0.12568578454237994</v>
      </c>
      <c r="AR1068">
        <v>20</v>
      </c>
      <c r="AS1068">
        <f>AR1068*'MRIP Selectivity'!$N$35</f>
        <v>0.12593188351740467</v>
      </c>
      <c r="AT1068">
        <f>AR1068*'MRIP Selectivity'!$O$35</f>
        <v>0.12568578454237994</v>
      </c>
      <c r="AU1068">
        <f>AR1068*'MRIP Selectivity'!$P$35</f>
        <v>1.8064342590837758E-2</v>
      </c>
      <c r="AV1068">
        <v>1</v>
      </c>
      <c r="AW1068">
        <f t="shared" si="441"/>
        <v>5</v>
      </c>
      <c r="AX1068">
        <f t="shared" si="420"/>
        <v>0</v>
      </c>
      <c r="AY1068">
        <f t="shared" si="421"/>
        <v>0</v>
      </c>
      <c r="AZ1068">
        <f t="shared" si="422"/>
        <v>0</v>
      </c>
      <c r="BA1068">
        <v>916.02092798000001</v>
      </c>
      <c r="BB1068">
        <v>916.02092798000001</v>
      </c>
    </row>
    <row r="1069" spans="1:54" x14ac:dyDescent="0.25">
      <c r="A1069" t="s">
        <v>990</v>
      </c>
      <c r="B1069" t="s">
        <v>3</v>
      </c>
      <c r="C1069">
        <v>2013</v>
      </c>
      <c r="D1069">
        <v>2</v>
      </c>
      <c r="E1069">
        <v>4</v>
      </c>
      <c r="F1069" t="s">
        <v>1851</v>
      </c>
      <c r="G1069" t="s">
        <v>1923</v>
      </c>
      <c r="H1069" t="s">
        <v>1935</v>
      </c>
      <c r="I1069" t="s">
        <v>1812</v>
      </c>
      <c r="J1069" t="s">
        <v>1813</v>
      </c>
      <c r="K1069" t="str">
        <f t="shared" si="423"/>
        <v>Inshore</v>
      </c>
      <c r="L1069">
        <v>0</v>
      </c>
      <c r="M1069">
        <f t="shared" si="416"/>
        <v>0</v>
      </c>
      <c r="N1069">
        <f t="shared" si="424"/>
        <v>0.11322795062690307</v>
      </c>
      <c r="O1069">
        <f t="shared" si="425"/>
        <v>5.6558603044070968E-2</v>
      </c>
      <c r="P1069">
        <v>0</v>
      </c>
      <c r="Q1069">
        <f t="shared" si="426"/>
        <v>0</v>
      </c>
      <c r="R1069">
        <v>0</v>
      </c>
      <c r="S1069">
        <f t="shared" si="417"/>
        <v>0</v>
      </c>
      <c r="T1069">
        <f t="shared" si="427"/>
        <v>0</v>
      </c>
      <c r="U1069">
        <f t="shared" si="418"/>
        <v>9.5611165839890738E-2</v>
      </c>
      <c r="V1069">
        <f t="shared" si="428"/>
        <v>0.84441310922369939</v>
      </c>
      <c r="W1069">
        <f t="shared" si="419"/>
        <v>5.3255783917443671E-2</v>
      </c>
      <c r="X1069">
        <f t="shared" si="429"/>
        <v>0.94160359434525442</v>
      </c>
      <c r="Y1069">
        <v>9</v>
      </c>
      <c r="Z1069">
        <f>Y1069*'MRIP Selectivity'!$N$35</f>
        <v>5.6669347582832097E-2</v>
      </c>
      <c r="AA1069">
        <f>Y1069*'MRIP Selectivity'!$O$35</f>
        <v>5.6558603044070968E-2</v>
      </c>
      <c r="AB1069">
        <f>Y1069*'MRIP Selectivity'!$P$35</f>
        <v>8.1289541658769917E-3</v>
      </c>
      <c r="AC1069">
        <v>0.74741255597723821</v>
      </c>
      <c r="AD1069">
        <v>0.94160359434525442</v>
      </c>
      <c r="AE1069">
        <v>1.3432654004296583</v>
      </c>
      <c r="AF1069">
        <f t="shared" si="430"/>
        <v>4.2355381922447061E-2</v>
      </c>
      <c r="AG1069">
        <f t="shared" si="431"/>
        <v>5.3255783917443671E-2</v>
      </c>
      <c r="AH1069">
        <f t="shared" si="432"/>
        <v>1.0919342872701096E-2</v>
      </c>
      <c r="AI1069">
        <f t="shared" si="433"/>
        <v>0.12135690479278005</v>
      </c>
      <c r="AJ1069">
        <f t="shared" si="434"/>
        <v>0.10653050871259183</v>
      </c>
      <c r="AK1069">
        <f t="shared" si="435"/>
        <v>6.4687557209947955E-2</v>
      </c>
      <c r="AL1069">
        <f t="shared" si="436"/>
        <v>6.4175126790144768E-2</v>
      </c>
      <c r="AM1069">
        <f t="shared" si="437"/>
        <v>9.5611165839890738E-2</v>
      </c>
      <c r="AN1069">
        <f t="shared" si="438"/>
        <v>5.3255783917443671E-2</v>
      </c>
      <c r="AO1069">
        <v>0</v>
      </c>
      <c r="AP1069">
        <f t="shared" si="439"/>
        <v>0.11322795062690307</v>
      </c>
      <c r="AQ1069">
        <f t="shared" si="440"/>
        <v>5.6558603044070968E-2</v>
      </c>
      <c r="AR1069">
        <v>9</v>
      </c>
      <c r="AS1069">
        <f>AR1069*'MRIP Selectivity'!$N$35</f>
        <v>5.6669347582832097E-2</v>
      </c>
      <c r="AT1069">
        <f>AR1069*'MRIP Selectivity'!$O$35</f>
        <v>5.6558603044070968E-2</v>
      </c>
      <c r="AU1069">
        <f>AR1069*'MRIP Selectivity'!$P$35</f>
        <v>8.1289541658769917E-3</v>
      </c>
      <c r="AV1069">
        <v>12</v>
      </c>
      <c r="AW1069">
        <f t="shared" si="441"/>
        <v>60</v>
      </c>
      <c r="AX1069">
        <f t="shared" si="420"/>
        <v>0</v>
      </c>
      <c r="AY1069">
        <f t="shared" si="421"/>
        <v>0</v>
      </c>
      <c r="AZ1069">
        <f t="shared" si="422"/>
        <v>0</v>
      </c>
      <c r="BA1069">
        <v>1125.3509806</v>
      </c>
      <c r="BB1069">
        <v>1125.3509806</v>
      </c>
    </row>
    <row r="1070" spans="1:54" x14ac:dyDescent="0.25">
      <c r="A1070" t="s">
        <v>991</v>
      </c>
      <c r="B1070" t="s">
        <v>3</v>
      </c>
      <c r="C1070">
        <v>2013</v>
      </c>
      <c r="D1070">
        <v>2</v>
      </c>
      <c r="E1070">
        <v>4</v>
      </c>
      <c r="F1070" t="s">
        <v>1825</v>
      </c>
      <c r="G1070" t="s">
        <v>1923</v>
      </c>
      <c r="H1070" t="s">
        <v>1935</v>
      </c>
      <c r="I1070" t="s">
        <v>1812</v>
      </c>
      <c r="J1070" t="s">
        <v>1767</v>
      </c>
      <c r="K1070" t="str">
        <f t="shared" si="423"/>
        <v>Inshore</v>
      </c>
      <c r="L1070">
        <v>0</v>
      </c>
      <c r="M1070">
        <f t="shared" si="416"/>
        <v>0</v>
      </c>
      <c r="N1070">
        <f t="shared" si="424"/>
        <v>0.30194120167174154</v>
      </c>
      <c r="O1070">
        <f t="shared" si="425"/>
        <v>0.15082294145085592</v>
      </c>
      <c r="P1070">
        <v>0</v>
      </c>
      <c r="Q1070">
        <f t="shared" si="426"/>
        <v>0</v>
      </c>
      <c r="R1070">
        <v>0</v>
      </c>
      <c r="S1070">
        <f t="shared" si="417"/>
        <v>0</v>
      </c>
      <c r="T1070">
        <f t="shared" si="427"/>
        <v>0</v>
      </c>
      <c r="U1070">
        <f t="shared" si="418"/>
        <v>0.2549631089063753</v>
      </c>
      <c r="V1070">
        <f t="shared" si="428"/>
        <v>0.84441310922369928</v>
      </c>
      <c r="W1070">
        <f t="shared" si="419"/>
        <v>0.1420154237798498</v>
      </c>
      <c r="X1070">
        <f t="shared" si="429"/>
        <v>0.94160359434525442</v>
      </c>
      <c r="Y1070">
        <v>24</v>
      </c>
      <c r="Z1070">
        <f>Y1070*'MRIP Selectivity'!$N$35</f>
        <v>0.15111826022088559</v>
      </c>
      <c r="AA1070">
        <f>Y1070*'MRIP Selectivity'!$O$35</f>
        <v>0.15082294145085592</v>
      </c>
      <c r="AB1070">
        <f>Y1070*'MRIP Selectivity'!$P$35</f>
        <v>2.167721110900531E-2</v>
      </c>
      <c r="AC1070">
        <v>0.74741255597723821</v>
      </c>
      <c r="AD1070">
        <v>0.94160359434525442</v>
      </c>
      <c r="AE1070">
        <v>1.3432654004296583</v>
      </c>
      <c r="AF1070">
        <f t="shared" si="430"/>
        <v>0.1129476851265255</v>
      </c>
      <c r="AG1070">
        <f t="shared" si="431"/>
        <v>0.1420154237798498</v>
      </c>
      <c r="AH1070">
        <f t="shared" si="432"/>
        <v>2.9118247660536254E-2</v>
      </c>
      <c r="AI1070">
        <f t="shared" si="433"/>
        <v>0.32361841278074688</v>
      </c>
      <c r="AJ1070">
        <f t="shared" si="434"/>
        <v>0.28408135656691158</v>
      </c>
      <c r="AK1070">
        <f t="shared" si="435"/>
        <v>0.17250015255986123</v>
      </c>
      <c r="AL1070">
        <f t="shared" si="436"/>
        <v>0.17113367144038605</v>
      </c>
      <c r="AM1070">
        <f t="shared" si="437"/>
        <v>0.2549631089063753</v>
      </c>
      <c r="AN1070">
        <f t="shared" si="438"/>
        <v>0.1420154237798498</v>
      </c>
      <c r="AO1070">
        <v>0</v>
      </c>
      <c r="AP1070">
        <f t="shared" si="439"/>
        <v>0.30194120167174154</v>
      </c>
      <c r="AQ1070">
        <f t="shared" si="440"/>
        <v>0.15082294145085592</v>
      </c>
      <c r="AR1070">
        <v>24</v>
      </c>
      <c r="AS1070">
        <f>AR1070*'MRIP Selectivity'!$N$35</f>
        <v>0.15111826022088559</v>
      </c>
      <c r="AT1070">
        <f>AR1070*'MRIP Selectivity'!$O$35</f>
        <v>0.15082294145085592</v>
      </c>
      <c r="AU1070">
        <f>AR1070*'MRIP Selectivity'!$P$35</f>
        <v>2.167721110900531E-2</v>
      </c>
      <c r="AV1070">
        <v>4</v>
      </c>
      <c r="AW1070">
        <f t="shared" si="441"/>
        <v>20</v>
      </c>
      <c r="AX1070">
        <f t="shared" si="420"/>
        <v>0</v>
      </c>
      <c r="AY1070">
        <f t="shared" si="421"/>
        <v>0</v>
      </c>
      <c r="AZ1070">
        <f t="shared" si="422"/>
        <v>0</v>
      </c>
      <c r="BA1070">
        <v>443.06476447</v>
      </c>
      <c r="BB1070">
        <v>443.06476447</v>
      </c>
    </row>
    <row r="1071" spans="1:54" x14ac:dyDescent="0.25">
      <c r="A1071" t="s">
        <v>992</v>
      </c>
      <c r="B1071" t="s">
        <v>3</v>
      </c>
      <c r="C1071">
        <v>2013</v>
      </c>
      <c r="D1071">
        <v>3</v>
      </c>
      <c r="E1071">
        <v>5</v>
      </c>
      <c r="F1071" t="s">
        <v>1851</v>
      </c>
      <c r="G1071" t="s">
        <v>1923</v>
      </c>
      <c r="H1071" t="s">
        <v>1935</v>
      </c>
      <c r="I1071" t="s">
        <v>1812</v>
      </c>
      <c r="J1071" t="s">
        <v>1819</v>
      </c>
      <c r="K1071" t="str">
        <f t="shared" si="423"/>
        <v>Offshore</v>
      </c>
      <c r="L1071">
        <v>0</v>
      </c>
      <c r="M1071">
        <f t="shared" si="416"/>
        <v>0</v>
      </c>
      <c r="N1071">
        <f t="shared" si="424"/>
        <v>0.75485300417935375</v>
      </c>
      <c r="O1071">
        <f t="shared" si="425"/>
        <v>0.37705735362713977</v>
      </c>
      <c r="P1071">
        <v>0</v>
      </c>
      <c r="Q1071">
        <f t="shared" si="426"/>
        <v>0</v>
      </c>
      <c r="R1071">
        <v>0</v>
      </c>
      <c r="S1071">
        <f t="shared" si="417"/>
        <v>0</v>
      </c>
      <c r="T1071">
        <f t="shared" si="427"/>
        <v>0</v>
      </c>
      <c r="U1071">
        <f t="shared" si="418"/>
        <v>0.63740777226593825</v>
      </c>
      <c r="V1071">
        <f t="shared" si="428"/>
        <v>0.84441310922369939</v>
      </c>
      <c r="W1071">
        <f t="shared" si="419"/>
        <v>0.35503855944962448</v>
      </c>
      <c r="X1071">
        <f t="shared" si="429"/>
        <v>0.94160359434525442</v>
      </c>
      <c r="Y1071">
        <v>60</v>
      </c>
      <c r="Z1071">
        <f>Y1071*'MRIP Selectivity'!$N$35</f>
        <v>0.37779565055221398</v>
      </c>
      <c r="AA1071">
        <f>Y1071*'MRIP Selectivity'!$O$35</f>
        <v>0.37705735362713977</v>
      </c>
      <c r="AB1071">
        <f>Y1071*'MRIP Selectivity'!$P$35</f>
        <v>5.419302777251328E-2</v>
      </c>
      <c r="AC1071">
        <v>0.74741255597723821</v>
      </c>
      <c r="AD1071">
        <v>0.94160359434525442</v>
      </c>
      <c r="AE1071">
        <v>1.3432654004296583</v>
      </c>
      <c r="AF1071">
        <f t="shared" si="430"/>
        <v>0.28236921281631377</v>
      </c>
      <c r="AG1071">
        <f t="shared" si="431"/>
        <v>0.35503855944962448</v>
      </c>
      <c r="AH1071">
        <f t="shared" si="432"/>
        <v>7.279561915134064E-2</v>
      </c>
      <c r="AI1071">
        <f t="shared" si="433"/>
        <v>0.80904603195186708</v>
      </c>
      <c r="AJ1071">
        <f t="shared" si="434"/>
        <v>0.71020339141727895</v>
      </c>
      <c r="AK1071">
        <f t="shared" si="435"/>
        <v>0.43125038139965305</v>
      </c>
      <c r="AL1071">
        <f t="shared" si="436"/>
        <v>0.42783417860096512</v>
      </c>
      <c r="AM1071">
        <f t="shared" si="437"/>
        <v>0.63740777226593825</v>
      </c>
      <c r="AN1071">
        <f t="shared" si="438"/>
        <v>0.35503855944962448</v>
      </c>
      <c r="AO1071">
        <v>0</v>
      </c>
      <c r="AP1071">
        <f t="shared" si="439"/>
        <v>0.75485300417935375</v>
      </c>
      <c r="AQ1071">
        <f t="shared" si="440"/>
        <v>0.37705735362713977</v>
      </c>
      <c r="AR1071">
        <v>60</v>
      </c>
      <c r="AS1071">
        <f>AR1071*'MRIP Selectivity'!$N$35</f>
        <v>0.37779565055221398</v>
      </c>
      <c r="AT1071">
        <f>AR1071*'MRIP Selectivity'!$O$35</f>
        <v>0.37705735362713977</v>
      </c>
      <c r="AU1071">
        <f>AR1071*'MRIP Selectivity'!$P$35</f>
        <v>5.419302777251328E-2</v>
      </c>
      <c r="AV1071">
        <v>9</v>
      </c>
      <c r="AW1071">
        <f t="shared" si="441"/>
        <v>45</v>
      </c>
      <c r="AX1071">
        <f t="shared" si="420"/>
        <v>0</v>
      </c>
      <c r="AY1071">
        <f t="shared" si="421"/>
        <v>0</v>
      </c>
      <c r="AZ1071">
        <f t="shared" si="422"/>
        <v>0</v>
      </c>
      <c r="BA1071">
        <v>611.75819442</v>
      </c>
      <c r="BB1071">
        <v>611.75819442</v>
      </c>
    </row>
    <row r="1072" spans="1:54" x14ac:dyDescent="0.25">
      <c r="A1072" t="s">
        <v>993</v>
      </c>
      <c r="B1072" t="s">
        <v>3</v>
      </c>
      <c r="C1072">
        <v>2013</v>
      </c>
      <c r="D1072">
        <v>3</v>
      </c>
      <c r="E1072">
        <v>5</v>
      </c>
      <c r="F1072" t="s">
        <v>1851</v>
      </c>
      <c r="G1072" t="s">
        <v>1923</v>
      </c>
      <c r="H1072" t="s">
        <v>1935</v>
      </c>
      <c r="I1072" t="s">
        <v>1812</v>
      </c>
      <c r="J1072" t="s">
        <v>1767</v>
      </c>
      <c r="K1072" t="str">
        <f t="shared" si="423"/>
        <v>Inshore</v>
      </c>
      <c r="L1072">
        <v>0</v>
      </c>
      <c r="M1072">
        <f t="shared" si="416"/>
        <v>0</v>
      </c>
      <c r="N1072">
        <f t="shared" si="424"/>
        <v>7.5485300417935386E-2</v>
      </c>
      <c r="O1072">
        <f t="shared" si="425"/>
        <v>3.7705735362713981E-2</v>
      </c>
      <c r="P1072">
        <v>0</v>
      </c>
      <c r="Q1072">
        <f t="shared" si="426"/>
        <v>0</v>
      </c>
      <c r="R1072">
        <v>0</v>
      </c>
      <c r="S1072">
        <f t="shared" si="417"/>
        <v>0</v>
      </c>
      <c r="T1072">
        <f t="shared" si="427"/>
        <v>0</v>
      </c>
      <c r="U1072">
        <f t="shared" si="418"/>
        <v>6.3740777226593825E-2</v>
      </c>
      <c r="V1072">
        <f t="shared" si="428"/>
        <v>0.84441310922369928</v>
      </c>
      <c r="W1072">
        <f t="shared" si="419"/>
        <v>3.5503855944962449E-2</v>
      </c>
      <c r="X1072">
        <f t="shared" si="429"/>
        <v>0.94160359434525442</v>
      </c>
      <c r="Y1072">
        <v>6</v>
      </c>
      <c r="Z1072">
        <f>Y1072*'MRIP Selectivity'!$N$35</f>
        <v>3.7779565055221398E-2</v>
      </c>
      <c r="AA1072">
        <f>Y1072*'MRIP Selectivity'!$O$35</f>
        <v>3.7705735362713981E-2</v>
      </c>
      <c r="AB1072">
        <f>Y1072*'MRIP Selectivity'!$P$35</f>
        <v>5.4193027772513275E-3</v>
      </c>
      <c r="AC1072">
        <v>0.74741255597723821</v>
      </c>
      <c r="AD1072">
        <v>0.94160359434525442</v>
      </c>
      <c r="AE1072">
        <v>1.3432654004296583</v>
      </c>
      <c r="AF1072">
        <f t="shared" si="430"/>
        <v>2.8236921281631376E-2</v>
      </c>
      <c r="AG1072">
        <f t="shared" si="431"/>
        <v>3.5503855944962449E-2</v>
      </c>
      <c r="AH1072">
        <f t="shared" si="432"/>
        <v>7.2795619151340635E-3</v>
      </c>
      <c r="AI1072">
        <f t="shared" si="433"/>
        <v>8.0904603195186719E-2</v>
      </c>
      <c r="AJ1072">
        <f t="shared" si="434"/>
        <v>7.1020339141727895E-2</v>
      </c>
      <c r="AK1072">
        <f t="shared" si="435"/>
        <v>4.3125038139965308E-2</v>
      </c>
      <c r="AL1072">
        <f t="shared" si="436"/>
        <v>4.2783417860096512E-2</v>
      </c>
      <c r="AM1072">
        <f t="shared" si="437"/>
        <v>6.3740777226593825E-2</v>
      </c>
      <c r="AN1072">
        <f t="shared" si="438"/>
        <v>3.5503855944962449E-2</v>
      </c>
      <c r="AO1072">
        <v>0</v>
      </c>
      <c r="AP1072">
        <f t="shared" si="439"/>
        <v>7.5485300417935386E-2</v>
      </c>
      <c r="AQ1072">
        <f t="shared" si="440"/>
        <v>3.7705735362713981E-2</v>
      </c>
      <c r="AR1072">
        <v>6</v>
      </c>
      <c r="AS1072">
        <f>AR1072*'MRIP Selectivity'!$N$35</f>
        <v>3.7779565055221398E-2</v>
      </c>
      <c r="AT1072">
        <f>AR1072*'MRIP Selectivity'!$O$35</f>
        <v>3.7705735362713981E-2</v>
      </c>
      <c r="AU1072">
        <f>AR1072*'MRIP Selectivity'!$P$35</f>
        <v>5.4193027772513275E-3</v>
      </c>
      <c r="AV1072">
        <v>4</v>
      </c>
      <c r="AW1072">
        <f t="shared" si="441"/>
        <v>20</v>
      </c>
      <c r="AX1072">
        <f t="shared" si="420"/>
        <v>0</v>
      </c>
      <c r="AY1072">
        <f t="shared" si="421"/>
        <v>0</v>
      </c>
      <c r="AZ1072">
        <f t="shared" si="422"/>
        <v>0</v>
      </c>
      <c r="BA1072">
        <v>611.75819442</v>
      </c>
      <c r="BB1072">
        <v>611.75819442</v>
      </c>
    </row>
    <row r="1073" spans="1:54" x14ac:dyDescent="0.25">
      <c r="A1073" t="s">
        <v>994</v>
      </c>
      <c r="B1073" t="s">
        <v>3</v>
      </c>
      <c r="C1073">
        <v>2013</v>
      </c>
      <c r="D1073">
        <v>3</v>
      </c>
      <c r="E1073">
        <v>5</v>
      </c>
      <c r="F1073" t="s">
        <v>1851</v>
      </c>
      <c r="G1073" t="s">
        <v>1923</v>
      </c>
      <c r="H1073" t="s">
        <v>1935</v>
      </c>
      <c r="I1073" t="s">
        <v>1812</v>
      </c>
      <c r="J1073" t="s">
        <v>1819</v>
      </c>
      <c r="K1073" t="str">
        <f t="shared" si="423"/>
        <v>Offshore</v>
      </c>
      <c r="L1073">
        <v>0</v>
      </c>
      <c r="M1073">
        <f t="shared" si="416"/>
        <v>0</v>
      </c>
      <c r="N1073">
        <f t="shared" si="424"/>
        <v>0.15097060083587077</v>
      </c>
      <c r="O1073">
        <f t="shared" si="425"/>
        <v>7.5411470725427962E-2</v>
      </c>
      <c r="P1073">
        <v>0</v>
      </c>
      <c r="Q1073">
        <f t="shared" si="426"/>
        <v>0</v>
      </c>
      <c r="R1073">
        <v>0</v>
      </c>
      <c r="S1073">
        <f t="shared" si="417"/>
        <v>0</v>
      </c>
      <c r="T1073">
        <f t="shared" si="427"/>
        <v>0</v>
      </c>
      <c r="U1073">
        <f t="shared" si="418"/>
        <v>0.12748155445318765</v>
      </c>
      <c r="V1073">
        <f t="shared" si="428"/>
        <v>0.84441310922369928</v>
      </c>
      <c r="W1073">
        <f t="shared" si="419"/>
        <v>7.1007711889924899E-2</v>
      </c>
      <c r="X1073">
        <f t="shared" si="429"/>
        <v>0.94160359434525442</v>
      </c>
      <c r="Y1073">
        <v>12</v>
      </c>
      <c r="Z1073">
        <f>Y1073*'MRIP Selectivity'!$N$35</f>
        <v>7.5559130110442796E-2</v>
      </c>
      <c r="AA1073">
        <f>Y1073*'MRIP Selectivity'!$O$35</f>
        <v>7.5411470725427962E-2</v>
      </c>
      <c r="AB1073">
        <f>Y1073*'MRIP Selectivity'!$P$35</f>
        <v>1.0838605554502655E-2</v>
      </c>
      <c r="AC1073">
        <v>0.74741255597723821</v>
      </c>
      <c r="AD1073">
        <v>0.94160359434525442</v>
      </c>
      <c r="AE1073">
        <v>1.3432654004296583</v>
      </c>
      <c r="AF1073">
        <f t="shared" si="430"/>
        <v>5.6473842563262752E-2</v>
      </c>
      <c r="AG1073">
        <f t="shared" si="431"/>
        <v>7.1007711889924899E-2</v>
      </c>
      <c r="AH1073">
        <f t="shared" si="432"/>
        <v>1.4559123830268127E-2</v>
      </c>
      <c r="AI1073">
        <f t="shared" si="433"/>
        <v>0.16180920639037344</v>
      </c>
      <c r="AJ1073">
        <f t="shared" si="434"/>
        <v>0.14204067828345579</v>
      </c>
      <c r="AK1073">
        <f t="shared" si="435"/>
        <v>8.6250076279930615E-2</v>
      </c>
      <c r="AL1073">
        <f t="shared" si="436"/>
        <v>8.5566835720193024E-2</v>
      </c>
      <c r="AM1073">
        <f t="shared" si="437"/>
        <v>0.12748155445318765</v>
      </c>
      <c r="AN1073">
        <f t="shared" si="438"/>
        <v>7.1007711889924899E-2</v>
      </c>
      <c r="AO1073">
        <v>0</v>
      </c>
      <c r="AP1073">
        <f t="shared" si="439"/>
        <v>0.15097060083587077</v>
      </c>
      <c r="AQ1073">
        <f t="shared" si="440"/>
        <v>7.5411470725427962E-2</v>
      </c>
      <c r="AR1073">
        <v>12</v>
      </c>
      <c r="AS1073">
        <f>AR1073*'MRIP Selectivity'!$N$35</f>
        <v>7.5559130110442796E-2</v>
      </c>
      <c r="AT1073">
        <f>AR1073*'MRIP Selectivity'!$O$35</f>
        <v>7.5411470725427962E-2</v>
      </c>
      <c r="AU1073">
        <f>AR1073*'MRIP Selectivity'!$P$35</f>
        <v>1.0838605554502655E-2</v>
      </c>
      <c r="AV1073">
        <v>9</v>
      </c>
      <c r="AW1073">
        <f t="shared" si="441"/>
        <v>45</v>
      </c>
      <c r="AX1073">
        <f t="shared" si="420"/>
        <v>0</v>
      </c>
      <c r="AY1073">
        <f t="shared" si="421"/>
        <v>0</v>
      </c>
      <c r="AZ1073">
        <f t="shared" si="422"/>
        <v>0</v>
      </c>
      <c r="BA1073">
        <v>611.75819442</v>
      </c>
      <c r="BB1073">
        <v>611.75819442</v>
      </c>
    </row>
    <row r="1074" spans="1:54" x14ac:dyDescent="0.25">
      <c r="A1074" t="s">
        <v>995</v>
      </c>
      <c r="B1074" t="s">
        <v>3</v>
      </c>
      <c r="C1074">
        <v>2013</v>
      </c>
      <c r="D1074">
        <v>3</v>
      </c>
      <c r="E1074">
        <v>5</v>
      </c>
      <c r="F1074" t="s">
        <v>1846</v>
      </c>
      <c r="G1074" t="s">
        <v>1923</v>
      </c>
      <c r="H1074" t="s">
        <v>1935</v>
      </c>
      <c r="I1074" t="s">
        <v>1812</v>
      </c>
      <c r="J1074" t="s">
        <v>1813</v>
      </c>
      <c r="K1074" t="str">
        <f t="shared" si="423"/>
        <v>Inshore</v>
      </c>
      <c r="L1074">
        <v>0</v>
      </c>
      <c r="M1074">
        <f t="shared" si="416"/>
        <v>0</v>
      </c>
      <c r="N1074">
        <f t="shared" si="424"/>
        <v>3.7742650208967693E-2</v>
      </c>
      <c r="O1074">
        <f t="shared" si="425"/>
        <v>1.8852867681356991E-2</v>
      </c>
      <c r="P1074">
        <v>0</v>
      </c>
      <c r="Q1074">
        <f t="shared" si="426"/>
        <v>0</v>
      </c>
      <c r="R1074">
        <v>0</v>
      </c>
      <c r="S1074">
        <f t="shared" si="417"/>
        <v>0</v>
      </c>
      <c r="T1074">
        <f t="shared" si="427"/>
        <v>0</v>
      </c>
      <c r="U1074">
        <f t="shared" si="418"/>
        <v>3.1870388613296913E-2</v>
      </c>
      <c r="V1074">
        <f t="shared" si="428"/>
        <v>0.84441310922369928</v>
      </c>
      <c r="W1074">
        <f t="shared" si="419"/>
        <v>1.7751927972481225E-2</v>
      </c>
      <c r="X1074">
        <f t="shared" si="429"/>
        <v>0.94160359434525442</v>
      </c>
      <c r="Y1074">
        <v>3</v>
      </c>
      <c r="Z1074">
        <f>Y1074*'MRIP Selectivity'!$N$35</f>
        <v>1.8889782527610699E-2</v>
      </c>
      <c r="AA1074">
        <f>Y1074*'MRIP Selectivity'!$O$35</f>
        <v>1.8852867681356991E-2</v>
      </c>
      <c r="AB1074">
        <f>Y1074*'MRIP Selectivity'!$P$35</f>
        <v>2.7096513886256638E-3</v>
      </c>
      <c r="AC1074">
        <v>0.74741255597723821</v>
      </c>
      <c r="AD1074">
        <v>0.94160359434525442</v>
      </c>
      <c r="AE1074">
        <v>1.3432654004296583</v>
      </c>
      <c r="AF1074">
        <f t="shared" si="430"/>
        <v>1.4118460640815688E-2</v>
      </c>
      <c r="AG1074">
        <f t="shared" si="431"/>
        <v>1.7751927972481225E-2</v>
      </c>
      <c r="AH1074">
        <f t="shared" si="432"/>
        <v>3.6397809575670318E-3</v>
      </c>
      <c r="AI1074">
        <f t="shared" si="433"/>
        <v>4.045230159759336E-2</v>
      </c>
      <c r="AJ1074">
        <f t="shared" si="434"/>
        <v>3.5510169570863948E-2</v>
      </c>
      <c r="AK1074">
        <f t="shared" si="435"/>
        <v>2.1562519069982654E-2</v>
      </c>
      <c r="AL1074">
        <f t="shared" si="436"/>
        <v>2.1391708930048256E-2</v>
      </c>
      <c r="AM1074">
        <f t="shared" si="437"/>
        <v>3.1870388613296913E-2</v>
      </c>
      <c r="AN1074">
        <f t="shared" si="438"/>
        <v>1.7751927972481225E-2</v>
      </c>
      <c r="AO1074">
        <v>0</v>
      </c>
      <c r="AP1074">
        <f t="shared" si="439"/>
        <v>3.7742650208967693E-2</v>
      </c>
      <c r="AQ1074">
        <f t="shared" si="440"/>
        <v>1.8852867681356991E-2</v>
      </c>
      <c r="AR1074">
        <v>3</v>
      </c>
      <c r="AS1074">
        <f>AR1074*'MRIP Selectivity'!$N$35</f>
        <v>1.8889782527610699E-2</v>
      </c>
      <c r="AT1074">
        <f>AR1074*'MRIP Selectivity'!$O$35</f>
        <v>1.8852867681356991E-2</v>
      </c>
      <c r="AU1074">
        <f>AR1074*'MRIP Selectivity'!$P$35</f>
        <v>2.7096513886256638E-3</v>
      </c>
      <c r="AV1074">
        <v>3</v>
      </c>
      <c r="AW1074">
        <f t="shared" si="441"/>
        <v>15</v>
      </c>
      <c r="AX1074">
        <f t="shared" si="420"/>
        <v>0</v>
      </c>
      <c r="AY1074">
        <f t="shared" si="421"/>
        <v>0</v>
      </c>
      <c r="AZ1074">
        <f t="shared" si="422"/>
        <v>0</v>
      </c>
      <c r="BA1074">
        <v>1087.1033918000001</v>
      </c>
      <c r="BB1074">
        <v>1087.1033918000001</v>
      </c>
    </row>
    <row r="1075" spans="1:54" x14ac:dyDescent="0.25">
      <c r="A1075" t="s">
        <v>996</v>
      </c>
      <c r="B1075" t="s">
        <v>3</v>
      </c>
      <c r="C1075">
        <v>2013</v>
      </c>
      <c r="D1075">
        <v>3</v>
      </c>
      <c r="E1075">
        <v>5</v>
      </c>
      <c r="F1075" t="s">
        <v>1835</v>
      </c>
      <c r="G1075" t="s">
        <v>1923</v>
      </c>
      <c r="H1075" t="s">
        <v>1935</v>
      </c>
      <c r="I1075" t="s">
        <v>1812</v>
      </c>
      <c r="J1075" t="s">
        <v>1819</v>
      </c>
      <c r="K1075" t="str">
        <f t="shared" si="423"/>
        <v>Offshore</v>
      </c>
      <c r="L1075">
        <v>1</v>
      </c>
      <c r="M1075">
        <f t="shared" si="416"/>
        <v>995.25452539000003</v>
      </c>
      <c r="N1075">
        <f t="shared" si="424"/>
        <v>1.0251617668059785</v>
      </c>
      <c r="O1075">
        <f t="shared" si="425"/>
        <v>1.012568578454238</v>
      </c>
      <c r="P1075">
        <v>14.448818897637794</v>
      </c>
      <c r="Q1075">
        <f t="shared" si="426"/>
        <v>14.448818897637794</v>
      </c>
      <c r="R1075">
        <v>1.190496215798339</v>
      </c>
      <c r="S1075">
        <f t="shared" si="417"/>
        <v>1184.846746232967</v>
      </c>
      <c r="T1075">
        <f t="shared" si="427"/>
        <v>1.190496215798339</v>
      </c>
      <c r="U1075">
        <f t="shared" si="418"/>
        <v>1.2117431415405371</v>
      </c>
      <c r="V1075">
        <f t="shared" si="428"/>
        <v>1.1820018857276315</v>
      </c>
      <c r="W1075">
        <f t="shared" si="419"/>
        <v>1.2023308344466599</v>
      </c>
      <c r="X1075">
        <f t="shared" si="429"/>
        <v>1.1874068186888718</v>
      </c>
      <c r="Y1075">
        <v>2</v>
      </c>
      <c r="Z1075">
        <f>Y1075*'MRIP Selectivity'!$N$35</f>
        <v>1.2593188351740467E-2</v>
      </c>
      <c r="AA1075">
        <f>Y1075*'MRIP Selectivity'!$O$35</f>
        <v>1.2568578454237993E-2</v>
      </c>
      <c r="AB1075">
        <f>Y1075*'MRIP Selectivity'!$P$35</f>
        <v>1.8064342590837759E-3</v>
      </c>
      <c r="AC1075">
        <v>0.74741255597723821</v>
      </c>
      <c r="AD1075">
        <v>0.94160359434525442</v>
      </c>
      <c r="AE1075">
        <v>1.3432654004296583</v>
      </c>
      <c r="AF1075">
        <f t="shared" si="430"/>
        <v>9.4123070938771265E-3</v>
      </c>
      <c r="AG1075">
        <f t="shared" si="431"/>
        <v>1.1834618648320815E-2</v>
      </c>
      <c r="AH1075">
        <f t="shared" si="432"/>
        <v>2.4265206383780212E-3</v>
      </c>
      <c r="AI1075">
        <f t="shared" si="433"/>
        <v>2.6968201065062234E-2</v>
      </c>
      <c r="AJ1075">
        <f t="shared" si="434"/>
        <v>2.3673446380575964E-2</v>
      </c>
      <c r="AK1075">
        <f t="shared" si="435"/>
        <v>1.4375012713321769E-2</v>
      </c>
      <c r="AL1075">
        <f t="shared" si="436"/>
        <v>1.4261139286698837E-2</v>
      </c>
      <c r="AM1075">
        <f t="shared" si="437"/>
        <v>1.2117431415405371</v>
      </c>
      <c r="AN1075">
        <f t="shared" si="438"/>
        <v>1.2023308344466599</v>
      </c>
      <c r="AO1075">
        <v>1</v>
      </c>
      <c r="AP1075">
        <f t="shared" si="439"/>
        <v>1.0251617668059785</v>
      </c>
      <c r="AQ1075">
        <f t="shared" si="440"/>
        <v>1.012568578454238</v>
      </c>
      <c r="AR1075">
        <v>2</v>
      </c>
      <c r="AS1075">
        <f>AR1075*'MRIP Selectivity'!$N$35</f>
        <v>1.2593188351740467E-2</v>
      </c>
      <c r="AT1075">
        <f>AR1075*'MRIP Selectivity'!$O$35</f>
        <v>1.2568578454237993E-2</v>
      </c>
      <c r="AU1075">
        <f>AR1075*'MRIP Selectivity'!$P$35</f>
        <v>1.8064342590837759E-3</v>
      </c>
      <c r="AV1075">
        <v>4</v>
      </c>
      <c r="AW1075">
        <f t="shared" si="441"/>
        <v>20</v>
      </c>
      <c r="AX1075">
        <f t="shared" si="420"/>
        <v>0</v>
      </c>
      <c r="AY1075">
        <f t="shared" si="421"/>
        <v>0</v>
      </c>
      <c r="AZ1075">
        <f t="shared" si="422"/>
        <v>0</v>
      </c>
      <c r="BA1075">
        <v>995.25452539000003</v>
      </c>
      <c r="BB1075">
        <v>995.25452539000003</v>
      </c>
    </row>
    <row r="1076" spans="1:54" x14ac:dyDescent="0.25">
      <c r="A1076" t="s">
        <v>1939</v>
      </c>
      <c r="B1076" t="s">
        <v>3</v>
      </c>
      <c r="C1076">
        <v>2013</v>
      </c>
      <c r="D1076">
        <v>3</v>
      </c>
      <c r="E1076">
        <v>5</v>
      </c>
      <c r="F1076" t="s">
        <v>1835</v>
      </c>
      <c r="G1076" t="s">
        <v>1923</v>
      </c>
      <c r="H1076" t="s">
        <v>1935</v>
      </c>
      <c r="I1076" t="s">
        <v>1812</v>
      </c>
      <c r="J1076" t="s">
        <v>1819</v>
      </c>
      <c r="K1076" t="str">
        <f t="shared" si="423"/>
        <v>Offshore</v>
      </c>
      <c r="L1076">
        <v>0</v>
      </c>
      <c r="M1076">
        <f t="shared" si="416"/>
        <v>0</v>
      </c>
      <c r="N1076">
        <f t="shared" si="424"/>
        <v>1.258088340298923E-2</v>
      </c>
      <c r="O1076">
        <f t="shared" si="425"/>
        <v>6.2842892271189965E-3</v>
      </c>
      <c r="P1076">
        <v>0</v>
      </c>
      <c r="Q1076">
        <f t="shared" si="426"/>
        <v>0</v>
      </c>
      <c r="R1076">
        <v>0</v>
      </c>
      <c r="S1076">
        <f t="shared" si="417"/>
        <v>0</v>
      </c>
      <c r="T1076">
        <f t="shared" si="427"/>
        <v>0</v>
      </c>
      <c r="U1076">
        <f t="shared" si="418"/>
        <v>1.0623462871098971E-2</v>
      </c>
      <c r="V1076">
        <f t="shared" si="428"/>
        <v>0.84441310922369939</v>
      </c>
      <c r="W1076">
        <f t="shared" si="419"/>
        <v>5.9173093241604077E-3</v>
      </c>
      <c r="X1076">
        <f t="shared" si="429"/>
        <v>0.94160359434525431</v>
      </c>
      <c r="Y1076">
        <v>1</v>
      </c>
      <c r="Z1076">
        <f>Y1076*'MRIP Selectivity'!$N$35</f>
        <v>6.2965941758702333E-3</v>
      </c>
      <c r="AA1076">
        <f>Y1076*'MRIP Selectivity'!$O$35</f>
        <v>6.2842892271189965E-3</v>
      </c>
      <c r="AB1076">
        <f>Y1076*'MRIP Selectivity'!$P$35</f>
        <v>9.0321712954188795E-4</v>
      </c>
      <c r="AC1076">
        <v>0.74741255597723821</v>
      </c>
      <c r="AD1076">
        <v>0.94160359434525442</v>
      </c>
      <c r="AE1076">
        <v>1.3432654004296583</v>
      </c>
      <c r="AF1076">
        <f t="shared" si="430"/>
        <v>4.7061535469385633E-3</v>
      </c>
      <c r="AG1076">
        <f t="shared" si="431"/>
        <v>5.9173093241604077E-3</v>
      </c>
      <c r="AH1076">
        <f t="shared" si="432"/>
        <v>1.2132603191890106E-3</v>
      </c>
      <c r="AI1076">
        <f t="shared" si="433"/>
        <v>1.3484100532531117E-2</v>
      </c>
      <c r="AJ1076">
        <f t="shared" si="434"/>
        <v>1.1836723190287982E-2</v>
      </c>
      <c r="AK1076">
        <f t="shared" si="435"/>
        <v>7.1875063566608846E-3</v>
      </c>
      <c r="AL1076">
        <f t="shared" si="436"/>
        <v>7.1305696433494187E-3</v>
      </c>
      <c r="AM1076">
        <f t="shared" si="437"/>
        <v>1.0623462871098971E-2</v>
      </c>
      <c r="AN1076">
        <f t="shared" si="438"/>
        <v>5.9173093241604077E-3</v>
      </c>
      <c r="AO1076">
        <v>0</v>
      </c>
      <c r="AP1076">
        <f t="shared" si="439"/>
        <v>1.258088340298923E-2</v>
      </c>
      <c r="AQ1076">
        <f t="shared" si="440"/>
        <v>6.2842892271189965E-3</v>
      </c>
      <c r="AR1076">
        <v>1</v>
      </c>
      <c r="AS1076">
        <f>AR1076*'MRIP Selectivity'!$N$35</f>
        <v>6.2965941758702333E-3</v>
      </c>
      <c r="AT1076">
        <f>AR1076*'MRIP Selectivity'!$O$35</f>
        <v>6.2842892271189965E-3</v>
      </c>
      <c r="AU1076">
        <f>AR1076*'MRIP Selectivity'!$P$35</f>
        <v>9.0321712954188795E-4</v>
      </c>
      <c r="AV1076">
        <v>4</v>
      </c>
      <c r="AW1076">
        <f t="shared" si="441"/>
        <v>20</v>
      </c>
      <c r="AX1076">
        <f t="shared" si="420"/>
        <v>0</v>
      </c>
      <c r="AY1076">
        <f t="shared" si="421"/>
        <v>0</v>
      </c>
      <c r="AZ1076">
        <f t="shared" si="422"/>
        <v>0</v>
      </c>
      <c r="BA1076">
        <v>300.12271779000002</v>
      </c>
      <c r="BB1076">
        <v>300.12271779000002</v>
      </c>
    </row>
    <row r="1077" spans="1:54" x14ac:dyDescent="0.25">
      <c r="A1077" t="s">
        <v>997</v>
      </c>
      <c r="B1077" t="s">
        <v>3</v>
      </c>
      <c r="C1077">
        <v>2013</v>
      </c>
      <c r="D1077">
        <v>3</v>
      </c>
      <c r="E1077">
        <v>5</v>
      </c>
      <c r="F1077" t="s">
        <v>1835</v>
      </c>
      <c r="G1077" t="s">
        <v>1923</v>
      </c>
      <c r="H1077" t="s">
        <v>1935</v>
      </c>
      <c r="I1077" t="s">
        <v>1812</v>
      </c>
      <c r="J1077" t="s">
        <v>1819</v>
      </c>
      <c r="K1077" t="str">
        <f t="shared" si="423"/>
        <v>Offshore</v>
      </c>
      <c r="L1077">
        <v>0</v>
      </c>
      <c r="M1077">
        <f t="shared" si="416"/>
        <v>0</v>
      </c>
      <c r="N1077">
        <f t="shared" si="424"/>
        <v>7.5485300417935386E-2</v>
      </c>
      <c r="O1077">
        <f t="shared" si="425"/>
        <v>3.7705735362713981E-2</v>
      </c>
      <c r="P1077">
        <v>0</v>
      </c>
      <c r="Q1077">
        <f t="shared" si="426"/>
        <v>0</v>
      </c>
      <c r="R1077">
        <v>0</v>
      </c>
      <c r="S1077">
        <f t="shared" si="417"/>
        <v>0</v>
      </c>
      <c r="T1077">
        <f t="shared" si="427"/>
        <v>0</v>
      </c>
      <c r="U1077">
        <f t="shared" si="418"/>
        <v>6.3740777226593825E-2</v>
      </c>
      <c r="V1077">
        <f t="shared" si="428"/>
        <v>0.84441310922369928</v>
      </c>
      <c r="W1077">
        <f t="shared" si="419"/>
        <v>3.5503855944962449E-2</v>
      </c>
      <c r="X1077">
        <f t="shared" si="429"/>
        <v>0.94160359434525442</v>
      </c>
      <c r="Y1077">
        <v>6</v>
      </c>
      <c r="Z1077">
        <f>Y1077*'MRIP Selectivity'!$N$35</f>
        <v>3.7779565055221398E-2</v>
      </c>
      <c r="AA1077">
        <f>Y1077*'MRIP Selectivity'!$O$35</f>
        <v>3.7705735362713981E-2</v>
      </c>
      <c r="AB1077">
        <f>Y1077*'MRIP Selectivity'!$P$35</f>
        <v>5.4193027772513275E-3</v>
      </c>
      <c r="AC1077">
        <v>0.74741255597723821</v>
      </c>
      <c r="AD1077">
        <v>0.94160359434525442</v>
      </c>
      <c r="AE1077">
        <v>1.3432654004296583</v>
      </c>
      <c r="AF1077">
        <f t="shared" si="430"/>
        <v>2.8236921281631376E-2</v>
      </c>
      <c r="AG1077">
        <f t="shared" si="431"/>
        <v>3.5503855944962449E-2</v>
      </c>
      <c r="AH1077">
        <f t="shared" si="432"/>
        <v>7.2795619151340635E-3</v>
      </c>
      <c r="AI1077">
        <f t="shared" si="433"/>
        <v>8.0904603195186719E-2</v>
      </c>
      <c r="AJ1077">
        <f t="shared" si="434"/>
        <v>7.1020339141727895E-2</v>
      </c>
      <c r="AK1077">
        <f t="shared" si="435"/>
        <v>4.3125038139965308E-2</v>
      </c>
      <c r="AL1077">
        <f t="shared" si="436"/>
        <v>4.2783417860096512E-2</v>
      </c>
      <c r="AM1077">
        <f t="shared" si="437"/>
        <v>6.3740777226593825E-2</v>
      </c>
      <c r="AN1077">
        <f t="shared" si="438"/>
        <v>3.5503855944962449E-2</v>
      </c>
      <c r="AO1077">
        <v>0</v>
      </c>
      <c r="AP1077">
        <f t="shared" si="439"/>
        <v>7.5485300417935386E-2</v>
      </c>
      <c r="AQ1077">
        <f t="shared" si="440"/>
        <v>3.7705735362713981E-2</v>
      </c>
      <c r="AR1077">
        <v>6</v>
      </c>
      <c r="AS1077">
        <f>AR1077*'MRIP Selectivity'!$N$35</f>
        <v>3.7779565055221398E-2</v>
      </c>
      <c r="AT1077">
        <f>AR1077*'MRIP Selectivity'!$O$35</f>
        <v>3.7705735362713981E-2</v>
      </c>
      <c r="AU1077">
        <f>AR1077*'MRIP Selectivity'!$P$35</f>
        <v>5.4193027772513275E-3</v>
      </c>
      <c r="AV1077">
        <v>6</v>
      </c>
      <c r="AW1077">
        <f t="shared" si="441"/>
        <v>30</v>
      </c>
      <c r="AX1077">
        <f t="shared" si="420"/>
        <v>0</v>
      </c>
      <c r="AY1077">
        <f t="shared" si="421"/>
        <v>0</v>
      </c>
      <c r="AZ1077">
        <f t="shared" si="422"/>
        <v>0</v>
      </c>
      <c r="BA1077">
        <v>415.97801906000001</v>
      </c>
      <c r="BB1077">
        <v>415.97801906000001</v>
      </c>
    </row>
    <row r="1078" spans="1:54" x14ac:dyDescent="0.25">
      <c r="A1078" t="s">
        <v>998</v>
      </c>
      <c r="B1078" t="s">
        <v>3</v>
      </c>
      <c r="C1078">
        <v>2013</v>
      </c>
      <c r="D1078">
        <v>3</v>
      </c>
      <c r="E1078">
        <v>5</v>
      </c>
      <c r="F1078" t="s">
        <v>1835</v>
      </c>
      <c r="G1078" t="s">
        <v>1923</v>
      </c>
      <c r="H1078" t="s">
        <v>1935</v>
      </c>
      <c r="I1078" t="s">
        <v>1812</v>
      </c>
      <c r="J1078" t="s">
        <v>1813</v>
      </c>
      <c r="K1078" t="str">
        <f t="shared" si="423"/>
        <v>Inshore</v>
      </c>
      <c r="L1078">
        <v>0</v>
      </c>
      <c r="M1078">
        <f t="shared" si="416"/>
        <v>0</v>
      </c>
      <c r="N1078">
        <f t="shared" si="424"/>
        <v>7.5485300417935386E-2</v>
      </c>
      <c r="O1078">
        <f t="shared" si="425"/>
        <v>3.7705735362713981E-2</v>
      </c>
      <c r="P1078">
        <v>0</v>
      </c>
      <c r="Q1078">
        <f t="shared" si="426"/>
        <v>0</v>
      </c>
      <c r="R1078">
        <v>0</v>
      </c>
      <c r="S1078">
        <f t="shared" si="417"/>
        <v>0</v>
      </c>
      <c r="T1078">
        <f t="shared" si="427"/>
        <v>0</v>
      </c>
      <c r="U1078">
        <f t="shared" si="418"/>
        <v>6.3740777226593825E-2</v>
      </c>
      <c r="V1078">
        <f t="shared" si="428"/>
        <v>0.84441310922369928</v>
      </c>
      <c r="W1078">
        <f t="shared" si="419"/>
        <v>3.5503855944962449E-2</v>
      </c>
      <c r="X1078">
        <f t="shared" si="429"/>
        <v>0.94160359434525442</v>
      </c>
      <c r="Y1078">
        <v>6</v>
      </c>
      <c r="Z1078">
        <f>Y1078*'MRIP Selectivity'!$N$35</f>
        <v>3.7779565055221398E-2</v>
      </c>
      <c r="AA1078">
        <f>Y1078*'MRIP Selectivity'!$O$35</f>
        <v>3.7705735362713981E-2</v>
      </c>
      <c r="AB1078">
        <f>Y1078*'MRIP Selectivity'!$P$35</f>
        <v>5.4193027772513275E-3</v>
      </c>
      <c r="AC1078">
        <v>0.74741255597723821</v>
      </c>
      <c r="AD1078">
        <v>0.94160359434525442</v>
      </c>
      <c r="AE1078">
        <v>1.3432654004296583</v>
      </c>
      <c r="AF1078">
        <f t="shared" si="430"/>
        <v>2.8236921281631376E-2</v>
      </c>
      <c r="AG1078">
        <f t="shared" si="431"/>
        <v>3.5503855944962449E-2</v>
      </c>
      <c r="AH1078">
        <f t="shared" si="432"/>
        <v>7.2795619151340635E-3</v>
      </c>
      <c r="AI1078">
        <f t="shared" si="433"/>
        <v>8.0904603195186719E-2</v>
      </c>
      <c r="AJ1078">
        <f t="shared" si="434"/>
        <v>7.1020339141727895E-2</v>
      </c>
      <c r="AK1078">
        <f t="shared" si="435"/>
        <v>4.3125038139965308E-2</v>
      </c>
      <c r="AL1078">
        <f t="shared" si="436"/>
        <v>4.2783417860096512E-2</v>
      </c>
      <c r="AM1078">
        <f t="shared" si="437"/>
        <v>6.3740777226593825E-2</v>
      </c>
      <c r="AN1078">
        <f t="shared" si="438"/>
        <v>3.5503855944962449E-2</v>
      </c>
      <c r="AO1078">
        <v>0</v>
      </c>
      <c r="AP1078">
        <f t="shared" si="439"/>
        <v>7.5485300417935386E-2</v>
      </c>
      <c r="AQ1078">
        <f t="shared" si="440"/>
        <v>3.7705735362713981E-2</v>
      </c>
      <c r="AR1078">
        <v>6</v>
      </c>
      <c r="AS1078">
        <f>AR1078*'MRIP Selectivity'!$N$35</f>
        <v>3.7779565055221398E-2</v>
      </c>
      <c r="AT1078">
        <f>AR1078*'MRIP Selectivity'!$O$35</f>
        <v>3.7705735362713981E-2</v>
      </c>
      <c r="AU1078">
        <f>AR1078*'MRIP Selectivity'!$P$35</f>
        <v>5.4193027772513275E-3</v>
      </c>
      <c r="AV1078">
        <v>4</v>
      </c>
      <c r="AW1078">
        <f t="shared" si="441"/>
        <v>20</v>
      </c>
      <c r="AX1078">
        <f t="shared" si="420"/>
        <v>0</v>
      </c>
      <c r="AY1078">
        <f t="shared" si="421"/>
        <v>0</v>
      </c>
      <c r="AZ1078">
        <f t="shared" si="422"/>
        <v>0</v>
      </c>
      <c r="BA1078">
        <v>300.12271779000002</v>
      </c>
      <c r="BB1078">
        <v>300.12271779000002</v>
      </c>
    </row>
    <row r="1079" spans="1:54" x14ac:dyDescent="0.25">
      <c r="A1079" t="s">
        <v>999</v>
      </c>
      <c r="B1079" t="s">
        <v>3</v>
      </c>
      <c r="C1079">
        <v>2013</v>
      </c>
      <c r="D1079">
        <v>3</v>
      </c>
      <c r="E1079">
        <v>5</v>
      </c>
      <c r="F1079" t="s">
        <v>1835</v>
      </c>
      <c r="G1079" t="s">
        <v>1923</v>
      </c>
      <c r="H1079" t="s">
        <v>1935</v>
      </c>
      <c r="I1079" t="s">
        <v>1812</v>
      </c>
      <c r="J1079" t="s">
        <v>1819</v>
      </c>
      <c r="K1079" t="str">
        <f t="shared" si="423"/>
        <v>Offshore</v>
      </c>
      <c r="L1079">
        <v>0</v>
      </c>
      <c r="M1079">
        <f t="shared" si="416"/>
        <v>0</v>
      </c>
      <c r="N1079">
        <f t="shared" si="424"/>
        <v>0.11322795062690307</v>
      </c>
      <c r="O1079">
        <f t="shared" si="425"/>
        <v>5.6558603044070968E-2</v>
      </c>
      <c r="P1079">
        <v>0</v>
      </c>
      <c r="Q1079">
        <f t="shared" si="426"/>
        <v>0</v>
      </c>
      <c r="R1079">
        <v>0</v>
      </c>
      <c r="S1079">
        <f t="shared" si="417"/>
        <v>0</v>
      </c>
      <c r="T1079">
        <f t="shared" si="427"/>
        <v>0</v>
      </c>
      <c r="U1079">
        <f t="shared" si="418"/>
        <v>9.5611165839890738E-2</v>
      </c>
      <c r="V1079">
        <f t="shared" si="428"/>
        <v>0.84441310922369939</v>
      </c>
      <c r="W1079">
        <f t="shared" si="419"/>
        <v>5.3255783917443671E-2</v>
      </c>
      <c r="X1079">
        <f t="shared" si="429"/>
        <v>0.94160359434525442</v>
      </c>
      <c r="Y1079">
        <v>9</v>
      </c>
      <c r="Z1079">
        <f>Y1079*'MRIP Selectivity'!$N$35</f>
        <v>5.6669347582832097E-2</v>
      </c>
      <c r="AA1079">
        <f>Y1079*'MRIP Selectivity'!$O$35</f>
        <v>5.6558603044070968E-2</v>
      </c>
      <c r="AB1079">
        <f>Y1079*'MRIP Selectivity'!$P$35</f>
        <v>8.1289541658769917E-3</v>
      </c>
      <c r="AC1079">
        <v>0.74741255597723821</v>
      </c>
      <c r="AD1079">
        <v>0.94160359434525442</v>
      </c>
      <c r="AE1079">
        <v>1.3432654004296583</v>
      </c>
      <c r="AF1079">
        <f t="shared" si="430"/>
        <v>4.2355381922447061E-2</v>
      </c>
      <c r="AG1079">
        <f t="shared" si="431"/>
        <v>5.3255783917443671E-2</v>
      </c>
      <c r="AH1079">
        <f t="shared" si="432"/>
        <v>1.0919342872701096E-2</v>
      </c>
      <c r="AI1079">
        <f t="shared" si="433"/>
        <v>0.12135690479278005</v>
      </c>
      <c r="AJ1079">
        <f t="shared" si="434"/>
        <v>0.10653050871259183</v>
      </c>
      <c r="AK1079">
        <f t="shared" si="435"/>
        <v>6.4687557209947955E-2</v>
      </c>
      <c r="AL1079">
        <f t="shared" si="436"/>
        <v>6.4175126790144768E-2</v>
      </c>
      <c r="AM1079">
        <f t="shared" si="437"/>
        <v>9.5611165839890738E-2</v>
      </c>
      <c r="AN1079">
        <f t="shared" si="438"/>
        <v>5.3255783917443671E-2</v>
      </c>
      <c r="AO1079">
        <v>0</v>
      </c>
      <c r="AP1079">
        <f t="shared" si="439"/>
        <v>0.11322795062690307</v>
      </c>
      <c r="AQ1079">
        <f t="shared" si="440"/>
        <v>5.6558603044070968E-2</v>
      </c>
      <c r="AR1079">
        <v>9</v>
      </c>
      <c r="AS1079">
        <f>AR1079*'MRIP Selectivity'!$N$35</f>
        <v>5.6669347582832097E-2</v>
      </c>
      <c r="AT1079">
        <f>AR1079*'MRIP Selectivity'!$O$35</f>
        <v>5.6558603044070968E-2</v>
      </c>
      <c r="AU1079">
        <f>AR1079*'MRIP Selectivity'!$P$35</f>
        <v>8.1289541658769917E-3</v>
      </c>
      <c r="AV1079">
        <v>9</v>
      </c>
      <c r="AW1079">
        <f t="shared" si="441"/>
        <v>45</v>
      </c>
      <c r="AX1079">
        <f t="shared" si="420"/>
        <v>0</v>
      </c>
      <c r="AY1079">
        <f t="shared" si="421"/>
        <v>0</v>
      </c>
      <c r="AZ1079">
        <f t="shared" si="422"/>
        <v>0</v>
      </c>
      <c r="BA1079">
        <v>300.12271779000002</v>
      </c>
      <c r="BB1079">
        <v>300.12271779000002</v>
      </c>
    </row>
    <row r="1080" spans="1:54" x14ac:dyDescent="0.25">
      <c r="A1080" t="s">
        <v>1000</v>
      </c>
      <c r="B1080" t="s">
        <v>3</v>
      </c>
      <c r="C1080">
        <v>2013</v>
      </c>
      <c r="D1080">
        <v>3</v>
      </c>
      <c r="E1080">
        <v>5</v>
      </c>
      <c r="F1080" t="s">
        <v>1836</v>
      </c>
      <c r="G1080" t="s">
        <v>1923</v>
      </c>
      <c r="H1080" t="s">
        <v>1935</v>
      </c>
      <c r="I1080" t="s">
        <v>1812</v>
      </c>
      <c r="J1080" t="s">
        <v>1813</v>
      </c>
      <c r="K1080" t="str">
        <f t="shared" si="423"/>
        <v>Inshore</v>
      </c>
      <c r="L1080">
        <v>0</v>
      </c>
      <c r="M1080">
        <f t="shared" si="416"/>
        <v>0</v>
      </c>
      <c r="N1080">
        <f t="shared" si="424"/>
        <v>1.258088340298923E-2</v>
      </c>
      <c r="O1080">
        <f t="shared" si="425"/>
        <v>6.2842892271189965E-3</v>
      </c>
      <c r="P1080">
        <v>0</v>
      </c>
      <c r="Q1080">
        <f t="shared" si="426"/>
        <v>0</v>
      </c>
      <c r="R1080">
        <v>0</v>
      </c>
      <c r="S1080">
        <f t="shared" si="417"/>
        <v>0</v>
      </c>
      <c r="T1080">
        <f t="shared" si="427"/>
        <v>0</v>
      </c>
      <c r="U1080">
        <f t="shared" si="418"/>
        <v>1.0623462871098971E-2</v>
      </c>
      <c r="V1080">
        <f t="shared" si="428"/>
        <v>0.84441310922369939</v>
      </c>
      <c r="W1080">
        <f t="shared" si="419"/>
        <v>5.9173093241604077E-3</v>
      </c>
      <c r="X1080">
        <f t="shared" si="429"/>
        <v>0.94160359434525431</v>
      </c>
      <c r="Y1080">
        <v>1</v>
      </c>
      <c r="Z1080">
        <f>Y1080*'MRIP Selectivity'!$N$35</f>
        <v>6.2965941758702333E-3</v>
      </c>
      <c r="AA1080">
        <f>Y1080*'MRIP Selectivity'!$O$35</f>
        <v>6.2842892271189965E-3</v>
      </c>
      <c r="AB1080">
        <f>Y1080*'MRIP Selectivity'!$P$35</f>
        <v>9.0321712954188795E-4</v>
      </c>
      <c r="AC1080">
        <v>0.74741255597723821</v>
      </c>
      <c r="AD1080">
        <v>0.94160359434525442</v>
      </c>
      <c r="AE1080">
        <v>1.3432654004296583</v>
      </c>
      <c r="AF1080">
        <f t="shared" si="430"/>
        <v>4.7061535469385633E-3</v>
      </c>
      <c r="AG1080">
        <f t="shared" si="431"/>
        <v>5.9173093241604077E-3</v>
      </c>
      <c r="AH1080">
        <f t="shared" si="432"/>
        <v>1.2132603191890106E-3</v>
      </c>
      <c r="AI1080">
        <f t="shared" si="433"/>
        <v>1.3484100532531117E-2</v>
      </c>
      <c r="AJ1080">
        <f t="shared" si="434"/>
        <v>1.1836723190287982E-2</v>
      </c>
      <c r="AK1080">
        <f t="shared" si="435"/>
        <v>7.1875063566608846E-3</v>
      </c>
      <c r="AL1080">
        <f t="shared" si="436"/>
        <v>7.1305696433494187E-3</v>
      </c>
      <c r="AM1080">
        <f t="shared" si="437"/>
        <v>1.0623462871098971E-2</v>
      </c>
      <c r="AN1080">
        <f t="shared" si="438"/>
        <v>5.9173093241604077E-3</v>
      </c>
      <c r="AO1080">
        <v>0</v>
      </c>
      <c r="AP1080">
        <f t="shared" si="439"/>
        <v>1.258088340298923E-2</v>
      </c>
      <c r="AQ1080">
        <f t="shared" si="440"/>
        <v>6.2842892271189965E-3</v>
      </c>
      <c r="AR1080">
        <v>1</v>
      </c>
      <c r="AS1080">
        <f>AR1080*'MRIP Selectivity'!$N$35</f>
        <v>6.2965941758702333E-3</v>
      </c>
      <c r="AT1080">
        <f>AR1080*'MRIP Selectivity'!$O$35</f>
        <v>6.2842892271189965E-3</v>
      </c>
      <c r="AU1080">
        <f>AR1080*'MRIP Selectivity'!$P$35</f>
        <v>9.0321712954188795E-4</v>
      </c>
      <c r="AV1080">
        <v>4</v>
      </c>
      <c r="AW1080">
        <f t="shared" si="441"/>
        <v>20</v>
      </c>
      <c r="AX1080">
        <f t="shared" si="420"/>
        <v>0</v>
      </c>
      <c r="AY1080">
        <f t="shared" si="421"/>
        <v>0</v>
      </c>
      <c r="AZ1080">
        <f t="shared" si="422"/>
        <v>0</v>
      </c>
      <c r="BA1080">
        <v>1397.1788445</v>
      </c>
      <c r="BB1080">
        <v>1397.1788445</v>
      </c>
    </row>
    <row r="1081" spans="1:54" x14ac:dyDescent="0.25">
      <c r="A1081" t="s">
        <v>1001</v>
      </c>
      <c r="B1081" t="s">
        <v>3</v>
      </c>
      <c r="C1081">
        <v>2013</v>
      </c>
      <c r="D1081">
        <v>3</v>
      </c>
      <c r="E1081">
        <v>6</v>
      </c>
      <c r="F1081" t="s">
        <v>1872</v>
      </c>
      <c r="G1081" t="s">
        <v>1923</v>
      </c>
      <c r="H1081" t="s">
        <v>1935</v>
      </c>
      <c r="I1081" t="s">
        <v>1812</v>
      </c>
      <c r="J1081" t="s">
        <v>1813</v>
      </c>
      <c r="K1081" t="str">
        <f t="shared" si="423"/>
        <v>Inshore</v>
      </c>
      <c r="L1081">
        <v>0</v>
      </c>
      <c r="M1081">
        <f t="shared" si="416"/>
        <v>0</v>
      </c>
      <c r="N1081">
        <f t="shared" si="424"/>
        <v>2.516176680597846E-2</v>
      </c>
      <c r="O1081">
        <f t="shared" si="425"/>
        <v>1.2568578454237993E-2</v>
      </c>
      <c r="P1081">
        <v>0</v>
      </c>
      <c r="Q1081">
        <f t="shared" si="426"/>
        <v>0</v>
      </c>
      <c r="R1081">
        <v>0</v>
      </c>
      <c r="S1081">
        <f t="shared" si="417"/>
        <v>0</v>
      </c>
      <c r="T1081">
        <f t="shared" si="427"/>
        <v>0</v>
      </c>
      <c r="U1081">
        <f t="shared" si="418"/>
        <v>2.1246925742197942E-2</v>
      </c>
      <c r="V1081">
        <f t="shared" si="428"/>
        <v>0.84441310922369939</v>
      </c>
      <c r="W1081">
        <f t="shared" si="419"/>
        <v>1.1834618648320815E-2</v>
      </c>
      <c r="X1081">
        <f t="shared" si="429"/>
        <v>0.94160359434525431</v>
      </c>
      <c r="Y1081">
        <v>2</v>
      </c>
      <c r="Z1081">
        <f>Y1081*'MRIP Selectivity'!$N$35</f>
        <v>1.2593188351740467E-2</v>
      </c>
      <c r="AA1081">
        <f>Y1081*'MRIP Selectivity'!$O$35</f>
        <v>1.2568578454237993E-2</v>
      </c>
      <c r="AB1081">
        <f>Y1081*'MRIP Selectivity'!$P$35</f>
        <v>1.8064342590837759E-3</v>
      </c>
      <c r="AC1081">
        <v>0.74741255597723821</v>
      </c>
      <c r="AD1081">
        <v>0.94160359434525442</v>
      </c>
      <c r="AE1081">
        <v>1.3432654004296583</v>
      </c>
      <c r="AF1081">
        <f t="shared" si="430"/>
        <v>9.4123070938771265E-3</v>
      </c>
      <c r="AG1081">
        <f t="shared" si="431"/>
        <v>1.1834618648320815E-2</v>
      </c>
      <c r="AH1081">
        <f t="shared" si="432"/>
        <v>2.4265206383780212E-3</v>
      </c>
      <c r="AI1081">
        <f t="shared" si="433"/>
        <v>2.6968201065062234E-2</v>
      </c>
      <c r="AJ1081">
        <f t="shared" si="434"/>
        <v>2.3673446380575964E-2</v>
      </c>
      <c r="AK1081">
        <f t="shared" si="435"/>
        <v>1.4375012713321769E-2</v>
      </c>
      <c r="AL1081">
        <f t="shared" si="436"/>
        <v>1.4261139286698837E-2</v>
      </c>
      <c r="AM1081">
        <f t="shared" si="437"/>
        <v>2.1246925742197942E-2</v>
      </c>
      <c r="AN1081">
        <f t="shared" si="438"/>
        <v>1.1834618648320815E-2</v>
      </c>
      <c r="AO1081">
        <v>0</v>
      </c>
      <c r="AP1081">
        <f t="shared" si="439"/>
        <v>2.516176680597846E-2</v>
      </c>
      <c r="AQ1081">
        <f t="shared" si="440"/>
        <v>1.2568578454237993E-2</v>
      </c>
      <c r="AR1081">
        <v>2</v>
      </c>
      <c r="AS1081">
        <f>AR1081*'MRIP Selectivity'!$N$35</f>
        <v>1.2593188351740467E-2</v>
      </c>
      <c r="AT1081">
        <f>AR1081*'MRIP Selectivity'!$O$35</f>
        <v>1.2568578454237993E-2</v>
      </c>
      <c r="AU1081">
        <f>AR1081*'MRIP Selectivity'!$P$35</f>
        <v>1.8064342590837759E-3</v>
      </c>
      <c r="AV1081">
        <v>6</v>
      </c>
      <c r="AW1081">
        <f t="shared" si="441"/>
        <v>30</v>
      </c>
      <c r="AX1081">
        <f t="shared" si="420"/>
        <v>0</v>
      </c>
      <c r="AY1081">
        <f t="shared" si="421"/>
        <v>0</v>
      </c>
      <c r="AZ1081">
        <f t="shared" si="422"/>
        <v>0</v>
      </c>
      <c r="BA1081">
        <v>259.00465688999998</v>
      </c>
      <c r="BB1081">
        <v>259.00465688999998</v>
      </c>
    </row>
    <row r="1082" spans="1:54" x14ac:dyDescent="0.25">
      <c r="A1082" t="s">
        <v>1002</v>
      </c>
      <c r="B1082" t="s">
        <v>3</v>
      </c>
      <c r="C1082">
        <v>2013</v>
      </c>
      <c r="D1082">
        <v>3</v>
      </c>
      <c r="E1082">
        <v>6</v>
      </c>
      <c r="F1082" t="s">
        <v>1872</v>
      </c>
      <c r="G1082" t="s">
        <v>1923</v>
      </c>
      <c r="H1082" t="s">
        <v>1935</v>
      </c>
      <c r="I1082" t="s">
        <v>1812</v>
      </c>
      <c r="J1082" t="s">
        <v>1819</v>
      </c>
      <c r="K1082" t="str">
        <f t="shared" si="423"/>
        <v>Offshore</v>
      </c>
      <c r="L1082">
        <v>10</v>
      </c>
      <c r="M1082">
        <f t="shared" si="416"/>
        <v>2114.8057438999999</v>
      </c>
      <c r="N1082">
        <f t="shared" si="424"/>
        <v>10.377426502089678</v>
      </c>
      <c r="O1082">
        <f t="shared" si="425"/>
        <v>10.18852867681357</v>
      </c>
      <c r="P1082">
        <v>143.34645669291339</v>
      </c>
      <c r="Q1082">
        <f t="shared" si="426"/>
        <v>14.334645669291339</v>
      </c>
      <c r="R1082">
        <v>15.211896090756554</v>
      </c>
      <c r="S1082">
        <f t="shared" si="417"/>
        <v>3217.0205228341915</v>
      </c>
      <c r="T1082">
        <f t="shared" si="427"/>
        <v>1.5211896090756554</v>
      </c>
      <c r="U1082">
        <f t="shared" si="418"/>
        <v>15.530599976889523</v>
      </c>
      <c r="V1082">
        <f t="shared" si="428"/>
        <v>1.496575280370539</v>
      </c>
      <c r="W1082">
        <f t="shared" si="419"/>
        <v>15.389415370481366</v>
      </c>
      <c r="X1082">
        <f t="shared" si="429"/>
        <v>1.5104649413711377</v>
      </c>
      <c r="Y1082">
        <v>30</v>
      </c>
      <c r="Z1082">
        <f>Y1082*'MRIP Selectivity'!$N$35</f>
        <v>0.18889782527610699</v>
      </c>
      <c r="AA1082">
        <f>Y1082*'MRIP Selectivity'!$O$35</f>
        <v>0.18852867681356988</v>
      </c>
      <c r="AB1082">
        <f>Y1082*'MRIP Selectivity'!$P$35</f>
        <v>2.709651388625664E-2</v>
      </c>
      <c r="AC1082">
        <v>0.74741255597723821</v>
      </c>
      <c r="AD1082">
        <v>0.94160359434525442</v>
      </c>
      <c r="AE1082">
        <v>1.3432654004296583</v>
      </c>
      <c r="AF1082">
        <f t="shared" si="430"/>
        <v>0.14118460640815689</v>
      </c>
      <c r="AG1082">
        <f t="shared" si="431"/>
        <v>0.17751927972481224</v>
      </c>
      <c r="AH1082">
        <f t="shared" si="432"/>
        <v>3.639780957567032E-2</v>
      </c>
      <c r="AI1082">
        <f t="shared" si="433"/>
        <v>0.40452301597593354</v>
      </c>
      <c r="AJ1082">
        <f t="shared" si="434"/>
        <v>0.35510169570863948</v>
      </c>
      <c r="AK1082">
        <f t="shared" si="435"/>
        <v>0.21562519069982652</v>
      </c>
      <c r="AL1082">
        <f t="shared" si="436"/>
        <v>0.21391708930048256</v>
      </c>
      <c r="AM1082">
        <f t="shared" si="437"/>
        <v>15.530599976889523</v>
      </c>
      <c r="AN1082">
        <f t="shared" si="438"/>
        <v>15.389415370481366</v>
      </c>
      <c r="AO1082">
        <v>10</v>
      </c>
      <c r="AP1082">
        <f t="shared" si="439"/>
        <v>10.377426502089678</v>
      </c>
      <c r="AQ1082">
        <f t="shared" si="440"/>
        <v>10.18852867681357</v>
      </c>
      <c r="AR1082">
        <v>30</v>
      </c>
      <c r="AS1082">
        <f>AR1082*'MRIP Selectivity'!$N$35</f>
        <v>0.18889782527610699</v>
      </c>
      <c r="AT1082">
        <f>AR1082*'MRIP Selectivity'!$O$35</f>
        <v>0.18852867681356988</v>
      </c>
      <c r="AU1082">
        <f>AR1082*'MRIP Selectivity'!$P$35</f>
        <v>2.709651388625664E-2</v>
      </c>
      <c r="AV1082">
        <v>4</v>
      </c>
      <c r="AW1082">
        <f t="shared" si="441"/>
        <v>20</v>
      </c>
      <c r="AX1082">
        <f t="shared" si="420"/>
        <v>0</v>
      </c>
      <c r="AY1082">
        <f t="shared" si="421"/>
        <v>0</v>
      </c>
      <c r="AZ1082">
        <f t="shared" si="422"/>
        <v>0</v>
      </c>
      <c r="BA1082">
        <v>211.48057438999999</v>
      </c>
      <c r="BB1082">
        <v>211.48057438999999</v>
      </c>
    </row>
    <row r="1083" spans="1:54" x14ac:dyDescent="0.25">
      <c r="A1083" t="s">
        <v>1003</v>
      </c>
      <c r="B1083" t="s">
        <v>3</v>
      </c>
      <c r="C1083">
        <v>2013</v>
      </c>
      <c r="D1083">
        <v>3</v>
      </c>
      <c r="E1083">
        <v>6</v>
      </c>
      <c r="F1083" t="s">
        <v>1872</v>
      </c>
      <c r="G1083" t="s">
        <v>1923</v>
      </c>
      <c r="H1083" t="s">
        <v>1935</v>
      </c>
      <c r="I1083" t="s">
        <v>1812</v>
      </c>
      <c r="J1083" t="s">
        <v>1819</v>
      </c>
      <c r="K1083" t="str">
        <f t="shared" si="423"/>
        <v>Offshore</v>
      </c>
      <c r="L1083">
        <v>1</v>
      </c>
      <c r="M1083">
        <f t="shared" si="416"/>
        <v>259.00465688999998</v>
      </c>
      <c r="N1083">
        <f t="shared" si="424"/>
        <v>1.0629044170149462</v>
      </c>
      <c r="O1083">
        <f t="shared" si="425"/>
        <v>1.0314214461355951</v>
      </c>
      <c r="P1083">
        <v>13.149606299212598</v>
      </c>
      <c r="Q1083">
        <f t="shared" si="426"/>
        <v>13.149606299212598</v>
      </c>
      <c r="R1083">
        <v>1.1464037633613633</v>
      </c>
      <c r="S1083">
        <f t="shared" si="417"/>
        <v>296.9239133868146</v>
      </c>
      <c r="T1083">
        <f t="shared" si="427"/>
        <v>1.1464037633613633</v>
      </c>
      <c r="U1083">
        <f t="shared" si="418"/>
        <v>1.1995210777168581</v>
      </c>
      <c r="V1083">
        <f t="shared" si="428"/>
        <v>1.1285314638973702</v>
      </c>
      <c r="W1083">
        <f t="shared" si="419"/>
        <v>1.1759903099821654</v>
      </c>
      <c r="X1083">
        <f t="shared" si="429"/>
        <v>1.1401646866935173</v>
      </c>
      <c r="Y1083">
        <v>5</v>
      </c>
      <c r="Z1083">
        <f>Y1083*'MRIP Selectivity'!$N$35</f>
        <v>3.1482970879351167E-2</v>
      </c>
      <c r="AA1083">
        <f>Y1083*'MRIP Selectivity'!$O$35</f>
        <v>3.1421446135594985E-2</v>
      </c>
      <c r="AB1083">
        <f>Y1083*'MRIP Selectivity'!$P$35</f>
        <v>4.5160856477094394E-3</v>
      </c>
      <c r="AC1083">
        <v>0.74741255597723821</v>
      </c>
      <c r="AD1083">
        <v>0.94160359434525442</v>
      </c>
      <c r="AE1083">
        <v>1.3432654004296583</v>
      </c>
      <c r="AF1083">
        <f t="shared" si="430"/>
        <v>2.3530767734692815E-2</v>
      </c>
      <c r="AG1083">
        <f t="shared" si="431"/>
        <v>2.9586546620802043E-2</v>
      </c>
      <c r="AH1083">
        <f t="shared" si="432"/>
        <v>6.0663015959450525E-3</v>
      </c>
      <c r="AI1083">
        <f t="shared" si="433"/>
        <v>6.742050266265559E-2</v>
      </c>
      <c r="AJ1083">
        <f t="shared" si="434"/>
        <v>5.9183615951439908E-2</v>
      </c>
      <c r="AK1083">
        <f t="shared" si="435"/>
        <v>3.5937531783304423E-2</v>
      </c>
      <c r="AL1083">
        <f t="shared" si="436"/>
        <v>3.5652848216747093E-2</v>
      </c>
      <c r="AM1083">
        <f t="shared" si="437"/>
        <v>1.1995210777168581</v>
      </c>
      <c r="AN1083">
        <f t="shared" si="438"/>
        <v>1.1759903099821654</v>
      </c>
      <c r="AO1083">
        <v>1</v>
      </c>
      <c r="AP1083">
        <f t="shared" si="439"/>
        <v>1.0629044170149462</v>
      </c>
      <c r="AQ1083">
        <f t="shared" si="440"/>
        <v>1.0314214461355951</v>
      </c>
      <c r="AR1083">
        <v>5</v>
      </c>
      <c r="AS1083">
        <f>AR1083*'MRIP Selectivity'!$N$35</f>
        <v>3.1482970879351167E-2</v>
      </c>
      <c r="AT1083">
        <f>AR1083*'MRIP Selectivity'!$O$35</f>
        <v>3.1421446135594985E-2</v>
      </c>
      <c r="AU1083">
        <f>AR1083*'MRIP Selectivity'!$P$35</f>
        <v>4.5160856477094394E-3</v>
      </c>
      <c r="AV1083">
        <v>3</v>
      </c>
      <c r="AW1083">
        <f t="shared" si="441"/>
        <v>15</v>
      </c>
      <c r="AX1083">
        <f t="shared" si="420"/>
        <v>0</v>
      </c>
      <c r="AY1083">
        <f t="shared" si="421"/>
        <v>0</v>
      </c>
      <c r="AZ1083">
        <f t="shared" si="422"/>
        <v>0</v>
      </c>
      <c r="BA1083">
        <v>259.00465688999998</v>
      </c>
      <c r="BB1083">
        <v>259.00465688999998</v>
      </c>
    </row>
    <row r="1084" spans="1:54" x14ac:dyDescent="0.25">
      <c r="A1084" t="s">
        <v>1004</v>
      </c>
      <c r="B1084" t="s">
        <v>3</v>
      </c>
      <c r="C1084">
        <v>2013</v>
      </c>
      <c r="D1084">
        <v>3</v>
      </c>
      <c r="E1084">
        <v>6</v>
      </c>
      <c r="F1084" t="s">
        <v>1872</v>
      </c>
      <c r="G1084" t="s">
        <v>1923</v>
      </c>
      <c r="H1084" t="s">
        <v>1935</v>
      </c>
      <c r="I1084" t="s">
        <v>1812</v>
      </c>
      <c r="J1084" t="s">
        <v>1813</v>
      </c>
      <c r="K1084" t="str">
        <f t="shared" si="423"/>
        <v>Inshore</v>
      </c>
      <c r="L1084">
        <v>0</v>
      </c>
      <c r="M1084">
        <f t="shared" si="416"/>
        <v>0</v>
      </c>
      <c r="N1084">
        <f t="shared" si="424"/>
        <v>7.5485300417935386E-2</v>
      </c>
      <c r="O1084">
        <f t="shared" si="425"/>
        <v>3.7705735362713981E-2</v>
      </c>
      <c r="P1084">
        <v>0</v>
      </c>
      <c r="Q1084">
        <f t="shared" si="426"/>
        <v>0</v>
      </c>
      <c r="R1084">
        <v>0</v>
      </c>
      <c r="S1084">
        <f t="shared" si="417"/>
        <v>0</v>
      </c>
      <c r="T1084">
        <f t="shared" si="427"/>
        <v>0</v>
      </c>
      <c r="U1084">
        <f t="shared" si="418"/>
        <v>6.3740777226593825E-2</v>
      </c>
      <c r="V1084">
        <f t="shared" si="428"/>
        <v>0.84441310922369928</v>
      </c>
      <c r="W1084">
        <f t="shared" si="419"/>
        <v>3.5503855944962449E-2</v>
      </c>
      <c r="X1084">
        <f t="shared" si="429"/>
        <v>0.94160359434525442</v>
      </c>
      <c r="Y1084">
        <v>6</v>
      </c>
      <c r="Z1084">
        <f>Y1084*'MRIP Selectivity'!$N$35</f>
        <v>3.7779565055221398E-2</v>
      </c>
      <c r="AA1084">
        <f>Y1084*'MRIP Selectivity'!$O$35</f>
        <v>3.7705735362713981E-2</v>
      </c>
      <c r="AB1084">
        <f>Y1084*'MRIP Selectivity'!$P$35</f>
        <v>5.4193027772513275E-3</v>
      </c>
      <c r="AC1084">
        <v>0.74741255597723821</v>
      </c>
      <c r="AD1084">
        <v>0.94160359434525442</v>
      </c>
      <c r="AE1084">
        <v>1.3432654004296583</v>
      </c>
      <c r="AF1084">
        <f t="shared" si="430"/>
        <v>2.8236921281631376E-2</v>
      </c>
      <c r="AG1084">
        <f t="shared" si="431"/>
        <v>3.5503855944962449E-2</v>
      </c>
      <c r="AH1084">
        <f t="shared" si="432"/>
        <v>7.2795619151340635E-3</v>
      </c>
      <c r="AI1084">
        <f t="shared" si="433"/>
        <v>8.0904603195186719E-2</v>
      </c>
      <c r="AJ1084">
        <f t="shared" si="434"/>
        <v>7.1020339141727895E-2</v>
      </c>
      <c r="AK1084">
        <f t="shared" si="435"/>
        <v>4.3125038139965308E-2</v>
      </c>
      <c r="AL1084">
        <f t="shared" si="436"/>
        <v>4.2783417860096512E-2</v>
      </c>
      <c r="AM1084">
        <f t="shared" si="437"/>
        <v>6.3740777226593825E-2</v>
      </c>
      <c r="AN1084">
        <f t="shared" si="438"/>
        <v>3.5503855944962449E-2</v>
      </c>
      <c r="AO1084">
        <v>0</v>
      </c>
      <c r="AP1084">
        <f t="shared" si="439"/>
        <v>7.5485300417935386E-2</v>
      </c>
      <c r="AQ1084">
        <f t="shared" si="440"/>
        <v>3.7705735362713981E-2</v>
      </c>
      <c r="AR1084">
        <v>6</v>
      </c>
      <c r="AS1084">
        <f>AR1084*'MRIP Selectivity'!$N$35</f>
        <v>3.7779565055221398E-2</v>
      </c>
      <c r="AT1084">
        <f>AR1084*'MRIP Selectivity'!$O$35</f>
        <v>3.7705735362713981E-2</v>
      </c>
      <c r="AU1084">
        <f>AR1084*'MRIP Selectivity'!$P$35</f>
        <v>5.4193027772513275E-3</v>
      </c>
      <c r="AV1084">
        <v>2</v>
      </c>
      <c r="AW1084">
        <f t="shared" si="441"/>
        <v>10</v>
      </c>
      <c r="AX1084">
        <f t="shared" si="420"/>
        <v>0</v>
      </c>
      <c r="AY1084">
        <f t="shared" si="421"/>
        <v>0</v>
      </c>
      <c r="AZ1084">
        <f t="shared" si="422"/>
        <v>0</v>
      </c>
      <c r="BA1084">
        <v>306.52873939</v>
      </c>
      <c r="BB1084">
        <v>306.52873939</v>
      </c>
    </row>
    <row r="1085" spans="1:54" x14ac:dyDescent="0.25">
      <c r="A1085" t="s">
        <v>1005</v>
      </c>
      <c r="B1085" t="s">
        <v>3</v>
      </c>
      <c r="C1085">
        <v>2013</v>
      </c>
      <c r="D1085">
        <v>3</v>
      </c>
      <c r="E1085">
        <v>6</v>
      </c>
      <c r="F1085" t="s">
        <v>1872</v>
      </c>
      <c r="G1085" t="s">
        <v>1923</v>
      </c>
      <c r="H1085" t="s">
        <v>1935</v>
      </c>
      <c r="I1085" t="s">
        <v>1812</v>
      </c>
      <c r="J1085" t="s">
        <v>1819</v>
      </c>
      <c r="K1085" t="str">
        <f t="shared" si="423"/>
        <v>Offshore</v>
      </c>
      <c r="L1085">
        <v>0</v>
      </c>
      <c r="M1085">
        <f t="shared" si="416"/>
        <v>0</v>
      </c>
      <c r="N1085">
        <f t="shared" si="424"/>
        <v>6.2904417014946146E-2</v>
      </c>
      <c r="O1085">
        <f t="shared" si="425"/>
        <v>3.1421446135594985E-2</v>
      </c>
      <c r="P1085">
        <v>0</v>
      </c>
      <c r="Q1085">
        <f t="shared" si="426"/>
        <v>0</v>
      </c>
      <c r="R1085">
        <v>0</v>
      </c>
      <c r="S1085">
        <f t="shared" si="417"/>
        <v>0</v>
      </c>
      <c r="T1085">
        <f t="shared" si="427"/>
        <v>0</v>
      </c>
      <c r="U1085">
        <f t="shared" si="418"/>
        <v>5.3117314355494855E-2</v>
      </c>
      <c r="V1085">
        <f t="shared" si="428"/>
        <v>0.84441310922369939</v>
      </c>
      <c r="W1085">
        <f t="shared" si="419"/>
        <v>2.9586546620802043E-2</v>
      </c>
      <c r="X1085">
        <f t="shared" si="429"/>
        <v>0.94160359434525442</v>
      </c>
      <c r="Y1085">
        <v>5</v>
      </c>
      <c r="Z1085">
        <f>Y1085*'MRIP Selectivity'!$N$35</f>
        <v>3.1482970879351167E-2</v>
      </c>
      <c r="AA1085">
        <f>Y1085*'MRIP Selectivity'!$O$35</f>
        <v>3.1421446135594985E-2</v>
      </c>
      <c r="AB1085">
        <f>Y1085*'MRIP Selectivity'!$P$35</f>
        <v>4.5160856477094394E-3</v>
      </c>
      <c r="AC1085">
        <v>0.74741255597723821</v>
      </c>
      <c r="AD1085">
        <v>0.94160359434525442</v>
      </c>
      <c r="AE1085">
        <v>1.3432654004296583</v>
      </c>
      <c r="AF1085">
        <f t="shared" si="430"/>
        <v>2.3530767734692815E-2</v>
      </c>
      <c r="AG1085">
        <f t="shared" si="431"/>
        <v>2.9586546620802043E-2</v>
      </c>
      <c r="AH1085">
        <f t="shared" si="432"/>
        <v>6.0663015959450525E-3</v>
      </c>
      <c r="AI1085">
        <f t="shared" si="433"/>
        <v>6.742050266265559E-2</v>
      </c>
      <c r="AJ1085">
        <f t="shared" si="434"/>
        <v>5.9183615951439908E-2</v>
      </c>
      <c r="AK1085">
        <f t="shared" si="435"/>
        <v>3.5937531783304423E-2</v>
      </c>
      <c r="AL1085">
        <f t="shared" si="436"/>
        <v>3.5652848216747093E-2</v>
      </c>
      <c r="AM1085">
        <f t="shared" si="437"/>
        <v>5.3117314355494855E-2</v>
      </c>
      <c r="AN1085">
        <f t="shared" si="438"/>
        <v>2.9586546620802043E-2</v>
      </c>
      <c r="AO1085">
        <v>0</v>
      </c>
      <c r="AP1085">
        <f t="shared" si="439"/>
        <v>6.2904417014946146E-2</v>
      </c>
      <c r="AQ1085">
        <f t="shared" si="440"/>
        <v>3.1421446135594985E-2</v>
      </c>
      <c r="AR1085">
        <v>5</v>
      </c>
      <c r="AS1085">
        <f>AR1085*'MRIP Selectivity'!$N$35</f>
        <v>3.1482970879351167E-2</v>
      </c>
      <c r="AT1085">
        <f>AR1085*'MRIP Selectivity'!$O$35</f>
        <v>3.1421446135594985E-2</v>
      </c>
      <c r="AU1085">
        <f>AR1085*'MRIP Selectivity'!$P$35</f>
        <v>4.5160856477094394E-3</v>
      </c>
      <c r="AV1085">
        <v>2</v>
      </c>
      <c r="AW1085">
        <f t="shared" si="441"/>
        <v>10</v>
      </c>
      <c r="AX1085">
        <f t="shared" si="420"/>
        <v>0</v>
      </c>
      <c r="AY1085">
        <f t="shared" si="421"/>
        <v>0</v>
      </c>
      <c r="AZ1085">
        <f t="shared" si="422"/>
        <v>0</v>
      </c>
      <c r="BA1085">
        <v>306.52873939</v>
      </c>
      <c r="BB1085">
        <v>306.52873939</v>
      </c>
    </row>
    <row r="1086" spans="1:54" x14ac:dyDescent="0.25">
      <c r="A1086" t="s">
        <v>1006</v>
      </c>
      <c r="B1086" t="s">
        <v>3</v>
      </c>
      <c r="C1086">
        <v>2013</v>
      </c>
      <c r="D1086">
        <v>3</v>
      </c>
      <c r="E1086">
        <v>6</v>
      </c>
      <c r="F1086" t="s">
        <v>1841</v>
      </c>
      <c r="G1086" t="s">
        <v>1923</v>
      </c>
      <c r="H1086" t="s">
        <v>1935</v>
      </c>
      <c r="I1086" t="s">
        <v>1812</v>
      </c>
      <c r="J1086" t="s">
        <v>1813</v>
      </c>
      <c r="K1086" t="str">
        <f t="shared" si="423"/>
        <v>Inshore</v>
      </c>
      <c r="L1086">
        <v>0</v>
      </c>
      <c r="M1086">
        <f t="shared" si="416"/>
        <v>0</v>
      </c>
      <c r="N1086">
        <f t="shared" si="424"/>
        <v>0.10064706722391384</v>
      </c>
      <c r="O1086">
        <f t="shared" si="425"/>
        <v>5.0274313816951972E-2</v>
      </c>
      <c r="P1086">
        <v>0</v>
      </c>
      <c r="Q1086">
        <f t="shared" si="426"/>
        <v>0</v>
      </c>
      <c r="R1086">
        <v>0</v>
      </c>
      <c r="S1086">
        <f t="shared" si="417"/>
        <v>0</v>
      </c>
      <c r="T1086">
        <f t="shared" si="427"/>
        <v>0</v>
      </c>
      <c r="U1086">
        <f t="shared" si="418"/>
        <v>8.4987702968791767E-2</v>
      </c>
      <c r="V1086">
        <f t="shared" si="428"/>
        <v>0.84441310922369939</v>
      </c>
      <c r="W1086">
        <f t="shared" si="419"/>
        <v>4.7338474593283261E-2</v>
      </c>
      <c r="X1086">
        <f t="shared" si="429"/>
        <v>0.94160359434525431</v>
      </c>
      <c r="Y1086">
        <v>8</v>
      </c>
      <c r="Z1086">
        <f>Y1086*'MRIP Selectivity'!$N$35</f>
        <v>5.0372753406961866E-2</v>
      </c>
      <c r="AA1086">
        <f>Y1086*'MRIP Selectivity'!$O$35</f>
        <v>5.0274313816951972E-2</v>
      </c>
      <c r="AB1086">
        <f>Y1086*'MRIP Selectivity'!$P$35</f>
        <v>7.2257370363351036E-3</v>
      </c>
      <c r="AC1086">
        <v>0.74741255597723821</v>
      </c>
      <c r="AD1086">
        <v>0.94160359434525442</v>
      </c>
      <c r="AE1086">
        <v>1.3432654004296583</v>
      </c>
      <c r="AF1086">
        <f t="shared" si="430"/>
        <v>3.7649228375508506E-2</v>
      </c>
      <c r="AG1086">
        <f t="shared" si="431"/>
        <v>4.7338474593283261E-2</v>
      </c>
      <c r="AH1086">
        <f t="shared" si="432"/>
        <v>9.7060825535120847E-3</v>
      </c>
      <c r="AI1086">
        <f t="shared" si="433"/>
        <v>0.10787280426024894</v>
      </c>
      <c r="AJ1086">
        <f t="shared" si="434"/>
        <v>9.4693785522303855E-2</v>
      </c>
      <c r="AK1086">
        <f t="shared" si="435"/>
        <v>5.7500050853287077E-2</v>
      </c>
      <c r="AL1086">
        <f t="shared" si="436"/>
        <v>5.7044557146795349E-2</v>
      </c>
      <c r="AM1086">
        <f t="shared" si="437"/>
        <v>8.4987702968791767E-2</v>
      </c>
      <c r="AN1086">
        <f t="shared" si="438"/>
        <v>4.7338474593283261E-2</v>
      </c>
      <c r="AO1086">
        <v>0</v>
      </c>
      <c r="AP1086">
        <f t="shared" si="439"/>
        <v>0.10064706722391384</v>
      </c>
      <c r="AQ1086">
        <f t="shared" si="440"/>
        <v>5.0274313816951972E-2</v>
      </c>
      <c r="AR1086">
        <v>8</v>
      </c>
      <c r="AS1086">
        <f>AR1086*'MRIP Selectivity'!$N$35</f>
        <v>5.0372753406961866E-2</v>
      </c>
      <c r="AT1086">
        <f>AR1086*'MRIP Selectivity'!$O$35</f>
        <v>5.0274313816951972E-2</v>
      </c>
      <c r="AU1086">
        <f>AR1086*'MRIP Selectivity'!$P$35</f>
        <v>7.2257370363351036E-3</v>
      </c>
      <c r="AV1086">
        <v>20</v>
      </c>
      <c r="AW1086">
        <f t="shared" si="441"/>
        <v>100</v>
      </c>
      <c r="AX1086">
        <f t="shared" si="420"/>
        <v>0</v>
      </c>
      <c r="AY1086">
        <f t="shared" si="421"/>
        <v>0</v>
      </c>
      <c r="AZ1086">
        <f t="shared" si="422"/>
        <v>0</v>
      </c>
      <c r="BA1086">
        <v>217.77019093999999</v>
      </c>
      <c r="BB1086">
        <v>217.77019093999999</v>
      </c>
    </row>
    <row r="1087" spans="1:54" x14ac:dyDescent="0.25">
      <c r="A1087" t="s">
        <v>1007</v>
      </c>
      <c r="B1087" t="s">
        <v>3</v>
      </c>
      <c r="C1087">
        <v>2013</v>
      </c>
      <c r="D1087">
        <v>4</v>
      </c>
      <c r="E1087">
        <v>7</v>
      </c>
      <c r="F1087" t="s">
        <v>1851</v>
      </c>
      <c r="G1087" t="s">
        <v>1923</v>
      </c>
      <c r="H1087" t="s">
        <v>1935</v>
      </c>
      <c r="I1087" t="s">
        <v>1812</v>
      </c>
      <c r="J1087" t="s">
        <v>1813</v>
      </c>
      <c r="K1087" t="str">
        <f t="shared" si="423"/>
        <v>Inshore</v>
      </c>
      <c r="L1087">
        <v>3</v>
      </c>
      <c r="M1087">
        <f t="shared" si="416"/>
        <v>687.08492937000005</v>
      </c>
      <c r="N1087">
        <f t="shared" si="424"/>
        <v>3</v>
      </c>
      <c r="O1087">
        <f t="shared" si="425"/>
        <v>3</v>
      </c>
      <c r="P1087">
        <v>39.763779527559052</v>
      </c>
      <c r="Q1087">
        <f t="shared" si="426"/>
        <v>13.254593175853017</v>
      </c>
      <c r="R1087">
        <v>3.4833037425210658</v>
      </c>
      <c r="S1087">
        <f t="shared" si="417"/>
        <v>797.77516863478104</v>
      </c>
      <c r="T1087">
        <f t="shared" si="427"/>
        <v>1.1611012475070219</v>
      </c>
      <c r="U1087">
        <f t="shared" si="418"/>
        <v>3.4833037425210658</v>
      </c>
      <c r="V1087">
        <f t="shared" si="428"/>
        <v>1.1611012475070219</v>
      </c>
      <c r="W1087">
        <f t="shared" si="419"/>
        <v>3.4833037425210658</v>
      </c>
      <c r="X1087">
        <f t="shared" si="429"/>
        <v>1.1611012475070219</v>
      </c>
      <c r="Y1087">
        <v>0</v>
      </c>
      <c r="Z1087">
        <f>Y1087*'MRIP Selectivity'!$N$35</f>
        <v>0</v>
      </c>
      <c r="AA1087">
        <f>Y1087*'MRIP Selectivity'!$O$35</f>
        <v>0</v>
      </c>
      <c r="AB1087">
        <f>Y1087*'MRIP Selectivity'!$P$35</f>
        <v>0</v>
      </c>
      <c r="AC1087">
        <v>0.74741255597723821</v>
      </c>
      <c r="AD1087">
        <v>0.94160359434525442</v>
      </c>
      <c r="AE1087">
        <v>1.3432654004296583</v>
      </c>
      <c r="AF1087">
        <f t="shared" si="430"/>
        <v>0</v>
      </c>
      <c r="AG1087">
        <f t="shared" si="431"/>
        <v>0</v>
      </c>
      <c r="AH1087">
        <f t="shared" si="432"/>
        <v>0</v>
      </c>
      <c r="AI1087">
        <f t="shared" si="433"/>
        <v>0</v>
      </c>
      <c r="AJ1087">
        <f t="shared" si="434"/>
        <v>0</v>
      </c>
      <c r="AK1087">
        <f t="shared" si="435"/>
        <v>0</v>
      </c>
      <c r="AL1087">
        <f t="shared" si="436"/>
        <v>0</v>
      </c>
      <c r="AM1087">
        <f t="shared" si="437"/>
        <v>3.4833037425210658</v>
      </c>
      <c r="AN1087">
        <f t="shared" si="438"/>
        <v>3.4833037425210658</v>
      </c>
      <c r="AO1087">
        <v>3</v>
      </c>
      <c r="AP1087">
        <f t="shared" si="439"/>
        <v>3</v>
      </c>
      <c r="AQ1087">
        <f t="shared" si="440"/>
        <v>3</v>
      </c>
      <c r="AR1087">
        <v>0</v>
      </c>
      <c r="AS1087">
        <f>AR1087*'MRIP Selectivity'!$N$35</f>
        <v>0</v>
      </c>
      <c r="AT1087">
        <f>AR1087*'MRIP Selectivity'!$O$35</f>
        <v>0</v>
      </c>
      <c r="AU1087">
        <f>AR1087*'MRIP Selectivity'!$P$35</f>
        <v>0</v>
      </c>
      <c r="AV1087">
        <v>3</v>
      </c>
      <c r="AW1087">
        <f t="shared" si="441"/>
        <v>15</v>
      </c>
      <c r="AX1087">
        <f t="shared" si="420"/>
        <v>0</v>
      </c>
      <c r="AY1087">
        <f t="shared" si="421"/>
        <v>0</v>
      </c>
      <c r="AZ1087">
        <f t="shared" si="422"/>
        <v>0</v>
      </c>
      <c r="BA1087">
        <v>229.02830979000001</v>
      </c>
      <c r="BB1087">
        <v>229.02830979000001</v>
      </c>
    </row>
    <row r="1088" spans="1:54" x14ac:dyDescent="0.25">
      <c r="A1088" t="s">
        <v>1008</v>
      </c>
      <c r="B1088" t="s">
        <v>3</v>
      </c>
      <c r="C1088">
        <v>2013</v>
      </c>
      <c r="D1088">
        <v>4</v>
      </c>
      <c r="E1088">
        <v>7</v>
      </c>
      <c r="F1088" t="s">
        <v>1861</v>
      </c>
      <c r="G1088" t="s">
        <v>1923</v>
      </c>
      <c r="H1088" t="s">
        <v>1935</v>
      </c>
      <c r="I1088" t="s">
        <v>1812</v>
      </c>
      <c r="J1088" t="s">
        <v>1767</v>
      </c>
      <c r="K1088" t="str">
        <f t="shared" si="423"/>
        <v>Inshore</v>
      </c>
      <c r="L1088">
        <v>1</v>
      </c>
      <c r="M1088">
        <f t="shared" si="416"/>
        <v>1088.615599</v>
      </c>
      <c r="N1088">
        <f t="shared" si="424"/>
        <v>1.3019412016717415</v>
      </c>
      <c r="O1088">
        <f t="shared" si="425"/>
        <v>1.150822941450856</v>
      </c>
      <c r="P1088">
        <v>12.598425196850394</v>
      </c>
      <c r="Q1088">
        <f t="shared" si="426"/>
        <v>12.598425196850394</v>
      </c>
      <c r="R1088">
        <v>1.0582188584874124</v>
      </c>
      <c r="S1088">
        <f t="shared" si="417"/>
        <v>1151.9935565053706</v>
      </c>
      <c r="T1088">
        <f t="shared" si="427"/>
        <v>1.0582188584874124</v>
      </c>
      <c r="U1088">
        <f t="shared" si="418"/>
        <v>1.3131819673937877</v>
      </c>
      <c r="V1088">
        <f t="shared" si="428"/>
        <v>1.008633850520755</v>
      </c>
      <c r="W1088">
        <f t="shared" si="419"/>
        <v>1.2002342822672623</v>
      </c>
      <c r="X1088">
        <f t="shared" si="429"/>
        <v>1.0429356585072183</v>
      </c>
      <c r="Y1088">
        <v>24</v>
      </c>
      <c r="Z1088">
        <f>Y1088*'MRIP Selectivity'!$N$35</f>
        <v>0.15111826022088559</v>
      </c>
      <c r="AA1088">
        <f>Y1088*'MRIP Selectivity'!$O$35</f>
        <v>0.15082294145085592</v>
      </c>
      <c r="AB1088">
        <f>Y1088*'MRIP Selectivity'!$P$35</f>
        <v>2.167721110900531E-2</v>
      </c>
      <c r="AC1088">
        <v>0.74741255597723821</v>
      </c>
      <c r="AD1088">
        <v>0.94160359434525442</v>
      </c>
      <c r="AE1088">
        <v>1.3432654004296583</v>
      </c>
      <c r="AF1088">
        <f t="shared" si="430"/>
        <v>0.1129476851265255</v>
      </c>
      <c r="AG1088">
        <f t="shared" si="431"/>
        <v>0.1420154237798498</v>
      </c>
      <c r="AH1088">
        <f t="shared" si="432"/>
        <v>2.9118247660536254E-2</v>
      </c>
      <c r="AI1088">
        <f t="shared" si="433"/>
        <v>0.32361841278074688</v>
      </c>
      <c r="AJ1088">
        <f t="shared" si="434"/>
        <v>0.28408135656691158</v>
      </c>
      <c r="AK1088">
        <f t="shared" si="435"/>
        <v>0.17250015255986123</v>
      </c>
      <c r="AL1088">
        <f t="shared" si="436"/>
        <v>0.17113367144038605</v>
      </c>
      <c r="AM1088">
        <f t="shared" si="437"/>
        <v>1.3131819673937877</v>
      </c>
      <c r="AN1088">
        <f t="shared" si="438"/>
        <v>1.2002342822672623</v>
      </c>
      <c r="AO1088">
        <v>1</v>
      </c>
      <c r="AP1088">
        <f t="shared" si="439"/>
        <v>1.3019412016717415</v>
      </c>
      <c r="AQ1088">
        <f t="shared" si="440"/>
        <v>1.150822941450856</v>
      </c>
      <c r="AR1088">
        <v>24</v>
      </c>
      <c r="AS1088">
        <f>AR1088*'MRIP Selectivity'!$N$35</f>
        <v>0.15111826022088559</v>
      </c>
      <c r="AT1088">
        <f>AR1088*'MRIP Selectivity'!$O$35</f>
        <v>0.15082294145085592</v>
      </c>
      <c r="AU1088">
        <f>AR1088*'MRIP Selectivity'!$P$35</f>
        <v>2.167721110900531E-2</v>
      </c>
      <c r="AV1088">
        <v>4</v>
      </c>
      <c r="AW1088">
        <f t="shared" si="441"/>
        <v>20</v>
      </c>
      <c r="AX1088">
        <f t="shared" si="420"/>
        <v>0</v>
      </c>
      <c r="AY1088">
        <f t="shared" si="421"/>
        <v>0</v>
      </c>
      <c r="AZ1088">
        <f t="shared" si="422"/>
        <v>0</v>
      </c>
      <c r="BA1088">
        <v>1088.615599</v>
      </c>
      <c r="BB1088">
        <v>1088.615599</v>
      </c>
    </row>
    <row r="1089" spans="1:54" x14ac:dyDescent="0.25">
      <c r="A1089" t="s">
        <v>1940</v>
      </c>
      <c r="B1089" t="s">
        <v>3</v>
      </c>
      <c r="C1089">
        <v>2013</v>
      </c>
      <c r="D1089">
        <v>4</v>
      </c>
      <c r="E1089">
        <v>7</v>
      </c>
      <c r="F1089" t="s">
        <v>1860</v>
      </c>
      <c r="G1089" t="s">
        <v>1923</v>
      </c>
      <c r="H1089" t="s">
        <v>1935</v>
      </c>
      <c r="I1089" t="s">
        <v>1812</v>
      </c>
      <c r="J1089" t="s">
        <v>1819</v>
      </c>
      <c r="K1089" t="str">
        <f t="shared" si="423"/>
        <v>Offshore</v>
      </c>
      <c r="L1089">
        <v>2</v>
      </c>
      <c r="M1089">
        <f t="shared" si="416"/>
        <v>428.85785707999997</v>
      </c>
      <c r="N1089">
        <f t="shared" si="424"/>
        <v>2.0125808834029892</v>
      </c>
      <c r="O1089">
        <f t="shared" si="425"/>
        <v>2.0062842892271191</v>
      </c>
      <c r="P1089">
        <v>27.677165354330707</v>
      </c>
      <c r="Q1089">
        <f t="shared" si="426"/>
        <v>13.838582677165354</v>
      </c>
      <c r="R1089">
        <v>2.4691773364706289</v>
      </c>
      <c r="S1089">
        <f t="shared" si="417"/>
        <v>529.46305063464797</v>
      </c>
      <c r="T1089">
        <f t="shared" si="427"/>
        <v>1.2345886682353144</v>
      </c>
      <c r="U1089">
        <f t="shared" si="418"/>
        <v>2.4798007993417275</v>
      </c>
      <c r="V1089">
        <f t="shared" si="428"/>
        <v>1.2321496342292269</v>
      </c>
      <c r="W1089">
        <f t="shared" si="419"/>
        <v>2.4750946457947891</v>
      </c>
      <c r="X1089">
        <f t="shared" si="429"/>
        <v>1.2336709503657979</v>
      </c>
      <c r="Y1089">
        <v>1</v>
      </c>
      <c r="Z1089">
        <f>Y1089*'MRIP Selectivity'!$N$35</f>
        <v>6.2965941758702333E-3</v>
      </c>
      <c r="AA1089">
        <f>Y1089*'MRIP Selectivity'!$O$35</f>
        <v>6.2842892271189965E-3</v>
      </c>
      <c r="AB1089">
        <f>Y1089*'MRIP Selectivity'!$P$35</f>
        <v>9.0321712954188795E-4</v>
      </c>
      <c r="AC1089">
        <v>0.74741255597723821</v>
      </c>
      <c r="AD1089">
        <v>0.94160359434525442</v>
      </c>
      <c r="AE1089">
        <v>1.3432654004296583</v>
      </c>
      <c r="AF1089">
        <f t="shared" si="430"/>
        <v>4.7061535469385633E-3</v>
      </c>
      <c r="AG1089">
        <f t="shared" si="431"/>
        <v>5.9173093241604077E-3</v>
      </c>
      <c r="AH1089">
        <f t="shared" si="432"/>
        <v>1.2132603191890106E-3</v>
      </c>
      <c r="AI1089">
        <f t="shared" si="433"/>
        <v>1.3484100532531117E-2</v>
      </c>
      <c r="AJ1089">
        <f t="shared" si="434"/>
        <v>1.1836723190287982E-2</v>
      </c>
      <c r="AK1089">
        <f t="shared" si="435"/>
        <v>7.1875063566608846E-3</v>
      </c>
      <c r="AL1089">
        <f t="shared" si="436"/>
        <v>7.1305696433494187E-3</v>
      </c>
      <c r="AM1089">
        <f t="shared" si="437"/>
        <v>2.4798007993417275</v>
      </c>
      <c r="AN1089">
        <f t="shared" si="438"/>
        <v>2.4750946457947891</v>
      </c>
      <c r="AO1089">
        <v>2</v>
      </c>
      <c r="AP1089">
        <f t="shared" si="439"/>
        <v>2.0125808834029892</v>
      </c>
      <c r="AQ1089">
        <f t="shared" si="440"/>
        <v>2.0062842892271191</v>
      </c>
      <c r="AR1089">
        <v>1</v>
      </c>
      <c r="AS1089">
        <f>AR1089*'MRIP Selectivity'!$N$35</f>
        <v>6.2965941758702333E-3</v>
      </c>
      <c r="AT1089">
        <f>AR1089*'MRIP Selectivity'!$O$35</f>
        <v>6.2842892271189965E-3</v>
      </c>
      <c r="AU1089">
        <f>AR1089*'MRIP Selectivity'!$P$35</f>
        <v>9.0321712954188795E-4</v>
      </c>
      <c r="AV1089">
        <v>3</v>
      </c>
      <c r="AW1089">
        <f t="shared" si="441"/>
        <v>15</v>
      </c>
      <c r="AX1089">
        <f t="shared" si="420"/>
        <v>0</v>
      </c>
      <c r="AY1089">
        <f t="shared" si="421"/>
        <v>0</v>
      </c>
      <c r="AZ1089">
        <f t="shared" si="422"/>
        <v>0</v>
      </c>
      <c r="BA1089">
        <v>214.42892853999999</v>
      </c>
      <c r="BB1089">
        <v>214.42892853999999</v>
      </c>
    </row>
    <row r="1090" spans="1:54" x14ac:dyDescent="0.25">
      <c r="A1090" t="s">
        <v>1009</v>
      </c>
      <c r="B1090" t="s">
        <v>3</v>
      </c>
      <c r="C1090">
        <v>2013</v>
      </c>
      <c r="D1090">
        <v>4</v>
      </c>
      <c r="E1090">
        <v>7</v>
      </c>
      <c r="F1090" t="s">
        <v>1860</v>
      </c>
      <c r="G1090" t="s">
        <v>1923</v>
      </c>
      <c r="H1090" t="s">
        <v>1935</v>
      </c>
      <c r="I1090" t="s">
        <v>1812</v>
      </c>
      <c r="J1090" t="s">
        <v>1819</v>
      </c>
      <c r="K1090" t="str">
        <f t="shared" si="423"/>
        <v>Offshore</v>
      </c>
      <c r="L1090">
        <v>1</v>
      </c>
      <c r="M1090">
        <f t="shared" ref="M1090:M1153" si="442">L1090*BA1090</f>
        <v>235.48811384000001</v>
      </c>
      <c r="N1090">
        <f t="shared" si="424"/>
        <v>1.1132279506269032</v>
      </c>
      <c r="O1090">
        <f t="shared" si="425"/>
        <v>1.056558603044071</v>
      </c>
      <c r="P1090">
        <v>13.58267716535433</v>
      </c>
      <c r="Q1090">
        <f t="shared" si="426"/>
        <v>13.58267716535433</v>
      </c>
      <c r="R1090">
        <v>1.0582188584874124</v>
      </c>
      <c r="S1090">
        <f t="shared" ref="S1090:S1153" si="443">R1090*BA1090</f>
        <v>249.19796301511863</v>
      </c>
      <c r="T1090">
        <f t="shared" si="427"/>
        <v>1.0582188584874124</v>
      </c>
      <c r="U1090">
        <f t="shared" ref="U1090:U1153" si="444">IF(AX1090=1,R1090+AF1090+AG1090+AH1090,R1090+AF1090+AG1090)</f>
        <v>1.1538300243273032</v>
      </c>
      <c r="V1090">
        <f t="shared" si="428"/>
        <v>1.0364723807711937</v>
      </c>
      <c r="W1090">
        <f t="shared" ref="W1090:W1153" si="445">IF(AX1090=1,R1090+AG1090+AH1090,R1090+AG1090)</f>
        <v>1.1114746424048561</v>
      </c>
      <c r="X1090">
        <f t="shared" si="429"/>
        <v>1.0519763307047667</v>
      </c>
      <c r="Y1090">
        <v>9</v>
      </c>
      <c r="Z1090">
        <f>Y1090*'MRIP Selectivity'!$N$35</f>
        <v>5.6669347582832097E-2</v>
      </c>
      <c r="AA1090">
        <f>Y1090*'MRIP Selectivity'!$O$35</f>
        <v>5.6558603044070968E-2</v>
      </c>
      <c r="AB1090">
        <f>Y1090*'MRIP Selectivity'!$P$35</f>
        <v>8.1289541658769917E-3</v>
      </c>
      <c r="AC1090">
        <v>0.74741255597723821</v>
      </c>
      <c r="AD1090">
        <v>0.94160359434525442</v>
      </c>
      <c r="AE1090">
        <v>1.3432654004296583</v>
      </c>
      <c r="AF1090">
        <f t="shared" si="430"/>
        <v>4.2355381922447061E-2</v>
      </c>
      <c r="AG1090">
        <f t="shared" si="431"/>
        <v>5.3255783917443671E-2</v>
      </c>
      <c r="AH1090">
        <f t="shared" si="432"/>
        <v>1.0919342872701096E-2</v>
      </c>
      <c r="AI1090">
        <f t="shared" si="433"/>
        <v>0.12135690479278005</v>
      </c>
      <c r="AJ1090">
        <f t="shared" si="434"/>
        <v>0.10653050871259183</v>
      </c>
      <c r="AK1090">
        <f t="shared" si="435"/>
        <v>6.4687557209947955E-2</v>
      </c>
      <c r="AL1090">
        <f t="shared" si="436"/>
        <v>6.4175126790144768E-2</v>
      </c>
      <c r="AM1090">
        <f t="shared" si="437"/>
        <v>1.1538300243273032</v>
      </c>
      <c r="AN1090">
        <f t="shared" si="438"/>
        <v>1.1114746424048561</v>
      </c>
      <c r="AO1090">
        <v>1</v>
      </c>
      <c r="AP1090">
        <f t="shared" si="439"/>
        <v>1.1132279506269032</v>
      </c>
      <c r="AQ1090">
        <f t="shared" si="440"/>
        <v>1.056558603044071</v>
      </c>
      <c r="AR1090">
        <v>9</v>
      </c>
      <c r="AS1090">
        <f>AR1090*'MRIP Selectivity'!$N$35</f>
        <v>5.6669347582832097E-2</v>
      </c>
      <c r="AT1090">
        <f>AR1090*'MRIP Selectivity'!$O$35</f>
        <v>5.6558603044070968E-2</v>
      </c>
      <c r="AU1090">
        <f>AR1090*'MRIP Selectivity'!$P$35</f>
        <v>8.1289541658769917E-3</v>
      </c>
      <c r="AV1090">
        <v>12</v>
      </c>
      <c r="AW1090">
        <f t="shared" si="441"/>
        <v>60</v>
      </c>
      <c r="AX1090">
        <f t="shared" ref="AX1090:AX1153" si="446">IF(AO1090&gt;=AW1090,1,0)</f>
        <v>0</v>
      </c>
      <c r="AY1090">
        <f t="shared" ref="AY1090:AY1153" si="447">IF(AP1090&gt;=AW1090,1,0)</f>
        <v>0</v>
      </c>
      <c r="AZ1090">
        <f t="shared" ref="AZ1090:AZ1153" si="448">IF(AQ1090&gt;=AW1090,1,0)</f>
        <v>0</v>
      </c>
      <c r="BA1090">
        <v>235.48811384000001</v>
      </c>
      <c r="BB1090">
        <v>235.48811384000001</v>
      </c>
    </row>
    <row r="1091" spans="1:54" x14ac:dyDescent="0.25">
      <c r="A1091" t="s">
        <v>1010</v>
      </c>
      <c r="B1091" t="s">
        <v>3</v>
      </c>
      <c r="C1091">
        <v>2013</v>
      </c>
      <c r="D1091">
        <v>4</v>
      </c>
      <c r="E1091">
        <v>7</v>
      </c>
      <c r="F1091" t="s">
        <v>1860</v>
      </c>
      <c r="G1091" t="s">
        <v>1923</v>
      </c>
      <c r="H1091" t="s">
        <v>1935</v>
      </c>
      <c r="I1091" t="s">
        <v>1812</v>
      </c>
      <c r="J1091" t="s">
        <v>1813</v>
      </c>
      <c r="K1091" t="str">
        <f t="shared" ref="K1091:K1154" si="449">IF(J1091="Federal","Offshore","Inshore")</f>
        <v>Inshore</v>
      </c>
      <c r="L1091">
        <v>0</v>
      </c>
      <c r="M1091">
        <f t="shared" si="442"/>
        <v>0</v>
      </c>
      <c r="N1091">
        <f t="shared" ref="N1091:N1154" si="450">L1091+Z1091+AA1091</f>
        <v>3.7742650208967693E-2</v>
      </c>
      <c r="O1091">
        <f t="shared" ref="O1091:O1154" si="451">L1091+AA1091</f>
        <v>1.8852867681356991E-2</v>
      </c>
      <c r="P1091">
        <v>0</v>
      </c>
      <c r="Q1091">
        <f t="shared" ref="Q1091:Q1154" si="452">IF(L1091=0,0,P1091/L1091)</f>
        <v>0</v>
      </c>
      <c r="R1091">
        <v>0</v>
      </c>
      <c r="S1091">
        <f t="shared" si="443"/>
        <v>0</v>
      </c>
      <c r="T1091">
        <f t="shared" ref="T1091:T1154" si="453">IF(L1091=0,0,R1091/L1091)</f>
        <v>0</v>
      </c>
      <c r="U1091">
        <f t="shared" si="444"/>
        <v>3.1870388613296913E-2</v>
      </c>
      <c r="V1091">
        <f t="shared" ref="V1091:V1154" si="454">U1091/N1091</f>
        <v>0.84441310922369928</v>
      </c>
      <c r="W1091">
        <f t="shared" si="445"/>
        <v>1.7751927972481225E-2</v>
      </c>
      <c r="X1091">
        <f t="shared" ref="X1091:X1154" si="455">W1091/O1091</f>
        <v>0.94160359434525442</v>
      </c>
      <c r="Y1091">
        <v>3</v>
      </c>
      <c r="Z1091">
        <f>Y1091*'MRIP Selectivity'!$N$35</f>
        <v>1.8889782527610699E-2</v>
      </c>
      <c r="AA1091">
        <f>Y1091*'MRIP Selectivity'!$O$35</f>
        <v>1.8852867681356991E-2</v>
      </c>
      <c r="AB1091">
        <f>Y1091*'MRIP Selectivity'!$P$35</f>
        <v>2.7096513886256638E-3</v>
      </c>
      <c r="AC1091">
        <v>0.74741255597723821</v>
      </c>
      <c r="AD1091">
        <v>0.94160359434525442</v>
      </c>
      <c r="AE1091">
        <v>1.3432654004296583</v>
      </c>
      <c r="AF1091">
        <f t="shared" ref="AF1091:AF1154" si="456">Z1091*AC1091</f>
        <v>1.4118460640815688E-2</v>
      </c>
      <c r="AG1091">
        <f t="shared" ref="AG1091:AG1154" si="457">AA1091*AD1091</f>
        <v>1.7751927972481225E-2</v>
      </c>
      <c r="AH1091">
        <f t="shared" ref="AH1091:AH1154" si="458">AB1091*AE1091</f>
        <v>3.6397809575670318E-3</v>
      </c>
      <c r="AI1091">
        <f t="shared" ref="AI1091:AI1154" si="459">Z1091+AA1091+AB1091</f>
        <v>4.045230159759336E-2</v>
      </c>
      <c r="AJ1091">
        <f t="shared" ref="AJ1091:AJ1154" si="460">AF1091+AG1091+AH1091</f>
        <v>3.5510169570863948E-2</v>
      </c>
      <c r="AK1091">
        <f t="shared" ref="AK1091:AK1154" si="461">AA1091+AB1091</f>
        <v>2.1562519069982654E-2</v>
      </c>
      <c r="AL1091">
        <f t="shared" ref="AL1091:AL1154" si="462">AG1091+AH1091</f>
        <v>2.1391708930048256E-2</v>
      </c>
      <c r="AM1091">
        <f t="shared" ref="AM1091:AM1154" si="463">R1091+AF1091+AG1091</f>
        <v>3.1870388613296913E-2</v>
      </c>
      <c r="AN1091">
        <f t="shared" ref="AN1091:AN1154" si="464">R1091+AG1091</f>
        <v>1.7751927972481225E-2</v>
      </c>
      <c r="AO1091">
        <v>0</v>
      </c>
      <c r="AP1091">
        <f t="shared" ref="AP1091:AP1154" si="465">AO1091+AS1091+AT1091</f>
        <v>3.7742650208967693E-2</v>
      </c>
      <c r="AQ1091">
        <f t="shared" ref="AQ1091:AQ1154" si="466">AO1091+AT1091</f>
        <v>1.8852867681356991E-2</v>
      </c>
      <c r="AR1091">
        <v>3</v>
      </c>
      <c r="AS1091">
        <f>AR1091*'MRIP Selectivity'!$N$35</f>
        <v>1.8889782527610699E-2</v>
      </c>
      <c r="AT1091">
        <f>AR1091*'MRIP Selectivity'!$O$35</f>
        <v>1.8852867681356991E-2</v>
      </c>
      <c r="AU1091">
        <f>AR1091*'MRIP Selectivity'!$P$35</f>
        <v>2.7096513886256638E-3</v>
      </c>
      <c r="AV1091">
        <v>2</v>
      </c>
      <c r="AW1091">
        <f t="shared" ref="AW1091:AW1154" si="467">AV1091*5</f>
        <v>10</v>
      </c>
      <c r="AX1091">
        <f t="shared" si="446"/>
        <v>0</v>
      </c>
      <c r="AY1091">
        <f t="shared" si="447"/>
        <v>0</v>
      </c>
      <c r="AZ1091">
        <f t="shared" si="448"/>
        <v>0</v>
      </c>
      <c r="BA1091">
        <v>214.42892853999999</v>
      </c>
      <c r="BB1091">
        <v>214.42892853999999</v>
      </c>
    </row>
    <row r="1092" spans="1:54" x14ac:dyDescent="0.25">
      <c r="A1092" t="s">
        <v>1011</v>
      </c>
      <c r="B1092" t="s">
        <v>3</v>
      </c>
      <c r="C1092">
        <v>2013</v>
      </c>
      <c r="D1092">
        <v>4</v>
      </c>
      <c r="E1092">
        <v>7</v>
      </c>
      <c r="F1092" t="s">
        <v>1860</v>
      </c>
      <c r="G1092" t="s">
        <v>1923</v>
      </c>
      <c r="H1092" t="s">
        <v>1935</v>
      </c>
      <c r="I1092" t="s">
        <v>1812</v>
      </c>
      <c r="J1092" t="s">
        <v>1819</v>
      </c>
      <c r="K1092" t="str">
        <f t="shared" si="449"/>
        <v>Offshore</v>
      </c>
      <c r="L1092">
        <v>0</v>
      </c>
      <c r="M1092">
        <f t="shared" si="442"/>
        <v>0</v>
      </c>
      <c r="N1092">
        <f t="shared" si="450"/>
        <v>2.516176680597846E-2</v>
      </c>
      <c r="O1092">
        <f t="shared" si="451"/>
        <v>1.2568578454237993E-2</v>
      </c>
      <c r="P1092">
        <v>0</v>
      </c>
      <c r="Q1092">
        <f t="shared" si="452"/>
        <v>0</v>
      </c>
      <c r="R1092">
        <v>0</v>
      </c>
      <c r="S1092">
        <f t="shared" si="443"/>
        <v>0</v>
      </c>
      <c r="T1092">
        <f t="shared" si="453"/>
        <v>0</v>
      </c>
      <c r="U1092">
        <f t="shared" si="444"/>
        <v>2.1246925742197942E-2</v>
      </c>
      <c r="V1092">
        <f t="shared" si="454"/>
        <v>0.84441310922369939</v>
      </c>
      <c r="W1092">
        <f t="shared" si="445"/>
        <v>1.1834618648320815E-2</v>
      </c>
      <c r="X1092">
        <f t="shared" si="455"/>
        <v>0.94160359434525431</v>
      </c>
      <c r="Y1092">
        <v>2</v>
      </c>
      <c r="Z1092">
        <f>Y1092*'MRIP Selectivity'!$N$35</f>
        <v>1.2593188351740467E-2</v>
      </c>
      <c r="AA1092">
        <f>Y1092*'MRIP Selectivity'!$O$35</f>
        <v>1.2568578454237993E-2</v>
      </c>
      <c r="AB1092">
        <f>Y1092*'MRIP Selectivity'!$P$35</f>
        <v>1.8064342590837759E-3</v>
      </c>
      <c r="AC1092">
        <v>0.74741255597723821</v>
      </c>
      <c r="AD1092">
        <v>0.94160359434525442</v>
      </c>
      <c r="AE1092">
        <v>1.3432654004296583</v>
      </c>
      <c r="AF1092">
        <f t="shared" si="456"/>
        <v>9.4123070938771265E-3</v>
      </c>
      <c r="AG1092">
        <f t="shared" si="457"/>
        <v>1.1834618648320815E-2</v>
      </c>
      <c r="AH1092">
        <f t="shared" si="458"/>
        <v>2.4265206383780212E-3</v>
      </c>
      <c r="AI1092">
        <f t="shared" si="459"/>
        <v>2.6968201065062234E-2</v>
      </c>
      <c r="AJ1092">
        <f t="shared" si="460"/>
        <v>2.3673446380575964E-2</v>
      </c>
      <c r="AK1092">
        <f t="shared" si="461"/>
        <v>1.4375012713321769E-2</v>
      </c>
      <c r="AL1092">
        <f t="shared" si="462"/>
        <v>1.4261139286698837E-2</v>
      </c>
      <c r="AM1092">
        <f t="shared" si="463"/>
        <v>2.1246925742197942E-2</v>
      </c>
      <c r="AN1092">
        <f t="shared" si="464"/>
        <v>1.1834618648320815E-2</v>
      </c>
      <c r="AO1092">
        <v>0</v>
      </c>
      <c r="AP1092">
        <f t="shared" si="465"/>
        <v>2.516176680597846E-2</v>
      </c>
      <c r="AQ1092">
        <f t="shared" si="466"/>
        <v>1.2568578454237993E-2</v>
      </c>
      <c r="AR1092">
        <v>2</v>
      </c>
      <c r="AS1092">
        <f>AR1092*'MRIP Selectivity'!$N$35</f>
        <v>1.2593188351740467E-2</v>
      </c>
      <c r="AT1092">
        <f>AR1092*'MRIP Selectivity'!$O$35</f>
        <v>1.2568578454237993E-2</v>
      </c>
      <c r="AU1092">
        <f>AR1092*'MRIP Selectivity'!$P$35</f>
        <v>1.8064342590837759E-3</v>
      </c>
      <c r="AV1092">
        <v>4</v>
      </c>
      <c r="AW1092">
        <f t="shared" si="467"/>
        <v>20</v>
      </c>
      <c r="AX1092">
        <f t="shared" si="446"/>
        <v>0</v>
      </c>
      <c r="AY1092">
        <f t="shared" si="447"/>
        <v>0</v>
      </c>
      <c r="AZ1092">
        <f t="shared" si="448"/>
        <v>0</v>
      </c>
      <c r="BA1092">
        <v>214.42892853999999</v>
      </c>
      <c r="BB1092">
        <v>214.42892853999999</v>
      </c>
    </row>
    <row r="1093" spans="1:54" x14ac:dyDescent="0.25">
      <c r="A1093" t="s">
        <v>1941</v>
      </c>
      <c r="B1093" t="s">
        <v>3</v>
      </c>
      <c r="C1093">
        <v>2013</v>
      </c>
      <c r="D1093">
        <v>4</v>
      </c>
      <c r="E1093">
        <v>8</v>
      </c>
      <c r="F1093" t="s">
        <v>1823</v>
      </c>
      <c r="G1093" t="s">
        <v>1923</v>
      </c>
      <c r="H1093" t="s">
        <v>1935</v>
      </c>
      <c r="I1093" t="s">
        <v>1812</v>
      </c>
      <c r="J1093" t="s">
        <v>1813</v>
      </c>
      <c r="K1093" t="str">
        <f t="shared" si="449"/>
        <v>Inshore</v>
      </c>
      <c r="L1093">
        <v>0</v>
      </c>
      <c r="M1093">
        <f t="shared" si="442"/>
        <v>0</v>
      </c>
      <c r="N1093">
        <f t="shared" si="450"/>
        <v>1.258088340298923E-2</v>
      </c>
      <c r="O1093">
        <f t="shared" si="451"/>
        <v>6.2842892271189965E-3</v>
      </c>
      <c r="P1093">
        <v>0</v>
      </c>
      <c r="Q1093">
        <f t="shared" si="452"/>
        <v>0</v>
      </c>
      <c r="R1093">
        <v>0</v>
      </c>
      <c r="S1093">
        <f t="shared" si="443"/>
        <v>0</v>
      </c>
      <c r="T1093">
        <f t="shared" si="453"/>
        <v>0</v>
      </c>
      <c r="U1093">
        <f t="shared" si="444"/>
        <v>1.0623462871098971E-2</v>
      </c>
      <c r="V1093">
        <f t="shared" si="454"/>
        <v>0.84441310922369939</v>
      </c>
      <c r="W1093">
        <f t="shared" si="445"/>
        <v>5.9173093241604077E-3</v>
      </c>
      <c r="X1093">
        <f t="shared" si="455"/>
        <v>0.94160359434525431</v>
      </c>
      <c r="Y1093">
        <v>1</v>
      </c>
      <c r="Z1093">
        <f>Y1093*'MRIP Selectivity'!$N$35</f>
        <v>6.2965941758702333E-3</v>
      </c>
      <c r="AA1093">
        <f>Y1093*'MRIP Selectivity'!$O$35</f>
        <v>6.2842892271189965E-3</v>
      </c>
      <c r="AB1093">
        <f>Y1093*'MRIP Selectivity'!$P$35</f>
        <v>9.0321712954188795E-4</v>
      </c>
      <c r="AC1093">
        <v>0.74741255597723821</v>
      </c>
      <c r="AD1093">
        <v>0.94160359434525442</v>
      </c>
      <c r="AE1093">
        <v>1.3432654004296583</v>
      </c>
      <c r="AF1093">
        <f t="shared" si="456"/>
        <v>4.7061535469385633E-3</v>
      </c>
      <c r="AG1093">
        <f t="shared" si="457"/>
        <v>5.9173093241604077E-3</v>
      </c>
      <c r="AH1093">
        <f t="shared" si="458"/>
        <v>1.2132603191890106E-3</v>
      </c>
      <c r="AI1093">
        <f t="shared" si="459"/>
        <v>1.3484100532531117E-2</v>
      </c>
      <c r="AJ1093">
        <f t="shared" si="460"/>
        <v>1.1836723190287982E-2</v>
      </c>
      <c r="AK1093">
        <f t="shared" si="461"/>
        <v>7.1875063566608846E-3</v>
      </c>
      <c r="AL1093">
        <f t="shared" si="462"/>
        <v>7.1305696433494187E-3</v>
      </c>
      <c r="AM1093">
        <f t="shared" si="463"/>
        <v>1.0623462871098971E-2</v>
      </c>
      <c r="AN1093">
        <f t="shared" si="464"/>
        <v>5.9173093241604077E-3</v>
      </c>
      <c r="AO1093">
        <v>0</v>
      </c>
      <c r="AP1093">
        <f t="shared" si="465"/>
        <v>1.258088340298923E-2</v>
      </c>
      <c r="AQ1093">
        <f t="shared" si="466"/>
        <v>6.2842892271189965E-3</v>
      </c>
      <c r="AR1093">
        <v>1</v>
      </c>
      <c r="AS1093">
        <f>AR1093*'MRIP Selectivity'!$N$35</f>
        <v>6.2965941758702333E-3</v>
      </c>
      <c r="AT1093">
        <f>AR1093*'MRIP Selectivity'!$O$35</f>
        <v>6.2842892271189965E-3</v>
      </c>
      <c r="AU1093">
        <f>AR1093*'MRIP Selectivity'!$P$35</f>
        <v>9.0321712954188795E-4</v>
      </c>
      <c r="AV1093">
        <v>3</v>
      </c>
      <c r="AW1093">
        <f t="shared" si="467"/>
        <v>15</v>
      </c>
      <c r="AX1093">
        <f t="shared" si="446"/>
        <v>0</v>
      </c>
      <c r="AY1093">
        <f t="shared" si="447"/>
        <v>0</v>
      </c>
      <c r="AZ1093">
        <f t="shared" si="448"/>
        <v>0</v>
      </c>
      <c r="BA1093">
        <v>430.07488377999999</v>
      </c>
      <c r="BB1093">
        <v>430.07488377999999</v>
      </c>
    </row>
    <row r="1094" spans="1:54" x14ac:dyDescent="0.25">
      <c r="A1094" t="s">
        <v>1012</v>
      </c>
      <c r="B1094" t="s">
        <v>3</v>
      </c>
      <c r="C1094">
        <v>2013</v>
      </c>
      <c r="D1094">
        <v>4</v>
      </c>
      <c r="E1094">
        <v>8</v>
      </c>
      <c r="F1094" t="s">
        <v>1823</v>
      </c>
      <c r="G1094" t="s">
        <v>1923</v>
      </c>
      <c r="H1094" t="s">
        <v>1935</v>
      </c>
      <c r="I1094" t="s">
        <v>1812</v>
      </c>
      <c r="J1094" t="s">
        <v>1819</v>
      </c>
      <c r="K1094" t="str">
        <f t="shared" si="449"/>
        <v>Offshore</v>
      </c>
      <c r="L1094">
        <v>0</v>
      </c>
      <c r="M1094">
        <f t="shared" si="442"/>
        <v>0</v>
      </c>
      <c r="N1094">
        <f t="shared" si="450"/>
        <v>0.15097060083587077</v>
      </c>
      <c r="O1094">
        <f t="shared" si="451"/>
        <v>7.5411470725427962E-2</v>
      </c>
      <c r="P1094">
        <v>0</v>
      </c>
      <c r="Q1094">
        <f t="shared" si="452"/>
        <v>0</v>
      </c>
      <c r="R1094">
        <v>0</v>
      </c>
      <c r="S1094">
        <f t="shared" si="443"/>
        <v>0</v>
      </c>
      <c r="T1094">
        <f t="shared" si="453"/>
        <v>0</v>
      </c>
      <c r="U1094">
        <f t="shared" si="444"/>
        <v>0.12748155445318765</v>
      </c>
      <c r="V1094">
        <f t="shared" si="454"/>
        <v>0.84441310922369928</v>
      </c>
      <c r="W1094">
        <f t="shared" si="445"/>
        <v>7.1007711889924899E-2</v>
      </c>
      <c r="X1094">
        <f t="shared" si="455"/>
        <v>0.94160359434525442</v>
      </c>
      <c r="Y1094">
        <v>12</v>
      </c>
      <c r="Z1094">
        <f>Y1094*'MRIP Selectivity'!$N$35</f>
        <v>7.5559130110442796E-2</v>
      </c>
      <c r="AA1094">
        <f>Y1094*'MRIP Selectivity'!$O$35</f>
        <v>7.5411470725427962E-2</v>
      </c>
      <c r="AB1094">
        <f>Y1094*'MRIP Selectivity'!$P$35</f>
        <v>1.0838605554502655E-2</v>
      </c>
      <c r="AC1094">
        <v>0.74741255597723821</v>
      </c>
      <c r="AD1094">
        <v>0.94160359434525442</v>
      </c>
      <c r="AE1094">
        <v>1.3432654004296583</v>
      </c>
      <c r="AF1094">
        <f t="shared" si="456"/>
        <v>5.6473842563262752E-2</v>
      </c>
      <c r="AG1094">
        <f t="shared" si="457"/>
        <v>7.1007711889924899E-2</v>
      </c>
      <c r="AH1094">
        <f t="shared" si="458"/>
        <v>1.4559123830268127E-2</v>
      </c>
      <c r="AI1094">
        <f t="shared" si="459"/>
        <v>0.16180920639037344</v>
      </c>
      <c r="AJ1094">
        <f t="shared" si="460"/>
        <v>0.14204067828345579</v>
      </c>
      <c r="AK1094">
        <f t="shared" si="461"/>
        <v>8.6250076279930615E-2</v>
      </c>
      <c r="AL1094">
        <f t="shared" si="462"/>
        <v>8.5566835720193024E-2</v>
      </c>
      <c r="AM1094">
        <f t="shared" si="463"/>
        <v>0.12748155445318765</v>
      </c>
      <c r="AN1094">
        <f t="shared" si="464"/>
        <v>7.1007711889924899E-2</v>
      </c>
      <c r="AO1094">
        <v>0</v>
      </c>
      <c r="AP1094">
        <f t="shared" si="465"/>
        <v>0.15097060083587077</v>
      </c>
      <c r="AQ1094">
        <f t="shared" si="466"/>
        <v>7.5411470725427962E-2</v>
      </c>
      <c r="AR1094">
        <v>12</v>
      </c>
      <c r="AS1094">
        <f>AR1094*'MRIP Selectivity'!$N$35</f>
        <v>7.5559130110442796E-2</v>
      </c>
      <c r="AT1094">
        <f>AR1094*'MRIP Selectivity'!$O$35</f>
        <v>7.5411470725427962E-2</v>
      </c>
      <c r="AU1094">
        <f>AR1094*'MRIP Selectivity'!$P$35</f>
        <v>1.0838605554502655E-2</v>
      </c>
      <c r="AV1094">
        <v>4</v>
      </c>
      <c r="AW1094">
        <f t="shared" si="467"/>
        <v>20</v>
      </c>
      <c r="AX1094">
        <f t="shared" si="446"/>
        <v>0</v>
      </c>
      <c r="AY1094">
        <f t="shared" si="447"/>
        <v>0</v>
      </c>
      <c r="AZ1094">
        <f t="shared" si="448"/>
        <v>0</v>
      </c>
      <c r="BA1094">
        <v>337.13371339000003</v>
      </c>
      <c r="BB1094">
        <v>337.13371339000003</v>
      </c>
    </row>
    <row r="1095" spans="1:54" x14ac:dyDescent="0.25">
      <c r="A1095" t="s">
        <v>1013</v>
      </c>
      <c r="B1095" t="s">
        <v>3</v>
      </c>
      <c r="C1095">
        <v>2013</v>
      </c>
      <c r="D1095">
        <v>4</v>
      </c>
      <c r="E1095">
        <v>8</v>
      </c>
      <c r="F1095" t="s">
        <v>1823</v>
      </c>
      <c r="G1095" t="s">
        <v>1923</v>
      </c>
      <c r="H1095" t="s">
        <v>1935</v>
      </c>
      <c r="I1095" t="s">
        <v>1812</v>
      </c>
      <c r="J1095" t="s">
        <v>1813</v>
      </c>
      <c r="K1095" t="str">
        <f t="shared" si="449"/>
        <v>Inshore</v>
      </c>
      <c r="L1095">
        <v>0</v>
      </c>
      <c r="M1095">
        <f t="shared" si="442"/>
        <v>0</v>
      </c>
      <c r="N1095">
        <f t="shared" si="450"/>
        <v>6.2904417014946146E-2</v>
      </c>
      <c r="O1095">
        <f t="shared" si="451"/>
        <v>3.1421446135594985E-2</v>
      </c>
      <c r="P1095">
        <v>0</v>
      </c>
      <c r="Q1095">
        <f t="shared" si="452"/>
        <v>0</v>
      </c>
      <c r="R1095">
        <v>0</v>
      </c>
      <c r="S1095">
        <f t="shared" si="443"/>
        <v>0</v>
      </c>
      <c r="T1095">
        <f t="shared" si="453"/>
        <v>0</v>
      </c>
      <c r="U1095">
        <f t="shared" si="444"/>
        <v>5.3117314355494855E-2</v>
      </c>
      <c r="V1095">
        <f t="shared" si="454"/>
        <v>0.84441310922369939</v>
      </c>
      <c r="W1095">
        <f t="shared" si="445"/>
        <v>2.9586546620802043E-2</v>
      </c>
      <c r="X1095">
        <f t="shared" si="455"/>
        <v>0.94160359434525442</v>
      </c>
      <c r="Y1095">
        <v>5</v>
      </c>
      <c r="Z1095">
        <f>Y1095*'MRIP Selectivity'!$N$35</f>
        <v>3.1482970879351167E-2</v>
      </c>
      <c r="AA1095">
        <f>Y1095*'MRIP Selectivity'!$O$35</f>
        <v>3.1421446135594985E-2</v>
      </c>
      <c r="AB1095">
        <f>Y1095*'MRIP Selectivity'!$P$35</f>
        <v>4.5160856477094394E-3</v>
      </c>
      <c r="AC1095">
        <v>0.74741255597723821</v>
      </c>
      <c r="AD1095">
        <v>0.94160359434525442</v>
      </c>
      <c r="AE1095">
        <v>1.3432654004296583</v>
      </c>
      <c r="AF1095">
        <f t="shared" si="456"/>
        <v>2.3530767734692815E-2</v>
      </c>
      <c r="AG1095">
        <f t="shared" si="457"/>
        <v>2.9586546620802043E-2</v>
      </c>
      <c r="AH1095">
        <f t="shared" si="458"/>
        <v>6.0663015959450525E-3</v>
      </c>
      <c r="AI1095">
        <f t="shared" si="459"/>
        <v>6.742050266265559E-2</v>
      </c>
      <c r="AJ1095">
        <f t="shared" si="460"/>
        <v>5.9183615951439908E-2</v>
      </c>
      <c r="AK1095">
        <f t="shared" si="461"/>
        <v>3.5937531783304423E-2</v>
      </c>
      <c r="AL1095">
        <f t="shared" si="462"/>
        <v>3.5652848216747093E-2</v>
      </c>
      <c r="AM1095">
        <f t="shared" si="463"/>
        <v>5.3117314355494855E-2</v>
      </c>
      <c r="AN1095">
        <f t="shared" si="464"/>
        <v>2.9586546620802043E-2</v>
      </c>
      <c r="AO1095">
        <v>0</v>
      </c>
      <c r="AP1095">
        <f t="shared" si="465"/>
        <v>6.2904417014946146E-2</v>
      </c>
      <c r="AQ1095">
        <f t="shared" si="466"/>
        <v>3.1421446135594985E-2</v>
      </c>
      <c r="AR1095">
        <v>5</v>
      </c>
      <c r="AS1095">
        <f>AR1095*'MRIP Selectivity'!$N$35</f>
        <v>3.1482970879351167E-2</v>
      </c>
      <c r="AT1095">
        <f>AR1095*'MRIP Selectivity'!$O$35</f>
        <v>3.1421446135594985E-2</v>
      </c>
      <c r="AU1095">
        <f>AR1095*'MRIP Selectivity'!$P$35</f>
        <v>4.5160856477094394E-3</v>
      </c>
      <c r="AV1095">
        <v>12</v>
      </c>
      <c r="AW1095">
        <f t="shared" si="467"/>
        <v>60</v>
      </c>
      <c r="AX1095">
        <f t="shared" si="446"/>
        <v>0</v>
      </c>
      <c r="AY1095">
        <f t="shared" si="447"/>
        <v>0</v>
      </c>
      <c r="AZ1095">
        <f t="shared" si="448"/>
        <v>0</v>
      </c>
      <c r="BA1095">
        <v>337.13371339000003</v>
      </c>
      <c r="BB1095">
        <v>337.13371339000003</v>
      </c>
    </row>
    <row r="1096" spans="1:54" x14ac:dyDescent="0.25">
      <c r="A1096" t="s">
        <v>1014</v>
      </c>
      <c r="B1096" t="s">
        <v>3</v>
      </c>
      <c r="C1096">
        <v>2013</v>
      </c>
      <c r="D1096">
        <v>4</v>
      </c>
      <c r="E1096">
        <v>8</v>
      </c>
      <c r="F1096" t="s">
        <v>1823</v>
      </c>
      <c r="G1096" t="s">
        <v>1923</v>
      </c>
      <c r="H1096" t="s">
        <v>1935</v>
      </c>
      <c r="I1096" t="s">
        <v>1812</v>
      </c>
      <c r="J1096" t="s">
        <v>1819</v>
      </c>
      <c r="K1096" t="str">
        <f t="shared" si="449"/>
        <v>Offshore</v>
      </c>
      <c r="L1096">
        <v>0</v>
      </c>
      <c r="M1096">
        <f t="shared" si="442"/>
        <v>0</v>
      </c>
      <c r="N1096">
        <f t="shared" si="450"/>
        <v>0.20129413444782768</v>
      </c>
      <c r="O1096">
        <f t="shared" si="451"/>
        <v>0.10054862763390394</v>
      </c>
      <c r="P1096">
        <v>0</v>
      </c>
      <c r="Q1096">
        <f t="shared" si="452"/>
        <v>0</v>
      </c>
      <c r="R1096">
        <v>0</v>
      </c>
      <c r="S1096">
        <f t="shared" si="443"/>
        <v>0</v>
      </c>
      <c r="T1096">
        <f t="shared" si="453"/>
        <v>0</v>
      </c>
      <c r="U1096">
        <f t="shared" si="444"/>
        <v>0.16997540593758353</v>
      </c>
      <c r="V1096">
        <f t="shared" si="454"/>
        <v>0.84441310922369939</v>
      </c>
      <c r="W1096">
        <f t="shared" si="445"/>
        <v>9.4676949186566522E-2</v>
      </c>
      <c r="X1096">
        <f t="shared" si="455"/>
        <v>0.94160359434525431</v>
      </c>
      <c r="Y1096">
        <v>16</v>
      </c>
      <c r="Z1096">
        <f>Y1096*'MRIP Selectivity'!$N$35</f>
        <v>0.10074550681392373</v>
      </c>
      <c r="AA1096">
        <f>Y1096*'MRIP Selectivity'!$O$35</f>
        <v>0.10054862763390394</v>
      </c>
      <c r="AB1096">
        <f>Y1096*'MRIP Selectivity'!$P$35</f>
        <v>1.4451474072670207E-2</v>
      </c>
      <c r="AC1096">
        <v>0.74741255597723821</v>
      </c>
      <c r="AD1096">
        <v>0.94160359434525442</v>
      </c>
      <c r="AE1096">
        <v>1.3432654004296583</v>
      </c>
      <c r="AF1096">
        <f t="shared" si="456"/>
        <v>7.5298456751017012E-2</v>
      </c>
      <c r="AG1096">
        <f t="shared" si="457"/>
        <v>9.4676949186566522E-2</v>
      </c>
      <c r="AH1096">
        <f t="shared" si="458"/>
        <v>1.9412165107024169E-2</v>
      </c>
      <c r="AI1096">
        <f t="shared" si="459"/>
        <v>0.21574560852049787</v>
      </c>
      <c r="AJ1096">
        <f t="shared" si="460"/>
        <v>0.18938757104460771</v>
      </c>
      <c r="AK1096">
        <f t="shared" si="461"/>
        <v>0.11500010170657415</v>
      </c>
      <c r="AL1096">
        <f t="shared" si="462"/>
        <v>0.1140891142935907</v>
      </c>
      <c r="AM1096">
        <f t="shared" si="463"/>
        <v>0.16997540593758353</v>
      </c>
      <c r="AN1096">
        <f t="shared" si="464"/>
        <v>9.4676949186566522E-2</v>
      </c>
      <c r="AO1096">
        <v>0</v>
      </c>
      <c r="AP1096">
        <f t="shared" si="465"/>
        <v>0.20129413444782768</v>
      </c>
      <c r="AQ1096">
        <f t="shared" si="466"/>
        <v>0.10054862763390394</v>
      </c>
      <c r="AR1096">
        <v>16</v>
      </c>
      <c r="AS1096">
        <f>AR1096*'MRIP Selectivity'!$N$35</f>
        <v>0.10074550681392373</v>
      </c>
      <c r="AT1096">
        <f>AR1096*'MRIP Selectivity'!$O$35</f>
        <v>0.10054862763390394</v>
      </c>
      <c r="AU1096">
        <f>AR1096*'MRIP Selectivity'!$P$35</f>
        <v>1.4451474072670207E-2</v>
      </c>
      <c r="AV1096">
        <v>16</v>
      </c>
      <c r="AW1096">
        <f t="shared" si="467"/>
        <v>80</v>
      </c>
      <c r="AX1096">
        <f t="shared" si="446"/>
        <v>0</v>
      </c>
      <c r="AY1096">
        <f t="shared" si="447"/>
        <v>0</v>
      </c>
      <c r="AZ1096">
        <f t="shared" si="448"/>
        <v>0</v>
      </c>
      <c r="BA1096">
        <v>337.13371339000003</v>
      </c>
      <c r="BB1096">
        <v>337.13371339000003</v>
      </c>
    </row>
    <row r="1097" spans="1:54" x14ac:dyDescent="0.25">
      <c r="A1097" t="s">
        <v>1015</v>
      </c>
      <c r="B1097" t="s">
        <v>3</v>
      </c>
      <c r="C1097">
        <v>2013</v>
      </c>
      <c r="D1097">
        <v>4</v>
      </c>
      <c r="E1097">
        <v>8</v>
      </c>
      <c r="F1097" t="s">
        <v>1872</v>
      </c>
      <c r="G1097" t="s">
        <v>1923</v>
      </c>
      <c r="H1097" t="s">
        <v>1935</v>
      </c>
      <c r="I1097" t="s">
        <v>1812</v>
      </c>
      <c r="J1097" t="s">
        <v>1819</v>
      </c>
      <c r="K1097" t="str">
        <f t="shared" si="449"/>
        <v>Offshore</v>
      </c>
      <c r="L1097">
        <v>0</v>
      </c>
      <c r="M1097">
        <f t="shared" si="442"/>
        <v>0</v>
      </c>
      <c r="N1097">
        <f t="shared" si="450"/>
        <v>1.258088340298923E-2</v>
      </c>
      <c r="O1097">
        <f t="shared" si="451"/>
        <v>6.2842892271189965E-3</v>
      </c>
      <c r="P1097">
        <v>0</v>
      </c>
      <c r="Q1097">
        <f t="shared" si="452"/>
        <v>0</v>
      </c>
      <c r="R1097">
        <v>0</v>
      </c>
      <c r="S1097">
        <f t="shared" si="443"/>
        <v>0</v>
      </c>
      <c r="T1097">
        <f t="shared" si="453"/>
        <v>0</v>
      </c>
      <c r="U1097">
        <f t="shared" si="444"/>
        <v>1.0623462871098971E-2</v>
      </c>
      <c r="V1097">
        <f t="shared" si="454"/>
        <v>0.84441310922369939</v>
      </c>
      <c r="W1097">
        <f t="shared" si="445"/>
        <v>5.9173093241604077E-3</v>
      </c>
      <c r="X1097">
        <f t="shared" si="455"/>
        <v>0.94160359434525431</v>
      </c>
      <c r="Y1097">
        <v>1</v>
      </c>
      <c r="Z1097">
        <f>Y1097*'MRIP Selectivity'!$N$35</f>
        <v>6.2965941758702333E-3</v>
      </c>
      <c r="AA1097">
        <f>Y1097*'MRIP Selectivity'!$O$35</f>
        <v>6.2842892271189965E-3</v>
      </c>
      <c r="AB1097">
        <f>Y1097*'MRIP Selectivity'!$P$35</f>
        <v>9.0321712954188795E-4</v>
      </c>
      <c r="AC1097">
        <v>0.74741255597723821</v>
      </c>
      <c r="AD1097">
        <v>0.94160359434525442</v>
      </c>
      <c r="AE1097">
        <v>1.3432654004296583</v>
      </c>
      <c r="AF1097">
        <f t="shared" si="456"/>
        <v>4.7061535469385633E-3</v>
      </c>
      <c r="AG1097">
        <f t="shared" si="457"/>
        <v>5.9173093241604077E-3</v>
      </c>
      <c r="AH1097">
        <f t="shared" si="458"/>
        <v>1.2132603191890106E-3</v>
      </c>
      <c r="AI1097">
        <f t="shared" si="459"/>
        <v>1.3484100532531117E-2</v>
      </c>
      <c r="AJ1097">
        <f t="shared" si="460"/>
        <v>1.1836723190287982E-2</v>
      </c>
      <c r="AK1097">
        <f t="shared" si="461"/>
        <v>7.1875063566608846E-3</v>
      </c>
      <c r="AL1097">
        <f t="shared" si="462"/>
        <v>7.1305696433494187E-3</v>
      </c>
      <c r="AM1097">
        <f t="shared" si="463"/>
        <v>1.0623462871098971E-2</v>
      </c>
      <c r="AN1097">
        <f t="shared" si="464"/>
        <v>5.9173093241604077E-3</v>
      </c>
      <c r="AO1097">
        <v>0</v>
      </c>
      <c r="AP1097">
        <f t="shared" si="465"/>
        <v>1.258088340298923E-2</v>
      </c>
      <c r="AQ1097">
        <f t="shared" si="466"/>
        <v>6.2842892271189965E-3</v>
      </c>
      <c r="AR1097">
        <v>1</v>
      </c>
      <c r="AS1097">
        <f>AR1097*'MRIP Selectivity'!$N$35</f>
        <v>6.2965941758702333E-3</v>
      </c>
      <c r="AT1097">
        <f>AR1097*'MRIP Selectivity'!$O$35</f>
        <v>6.2842892271189965E-3</v>
      </c>
      <c r="AU1097">
        <f>AR1097*'MRIP Selectivity'!$P$35</f>
        <v>9.0321712954188795E-4</v>
      </c>
      <c r="AV1097">
        <v>3</v>
      </c>
      <c r="AW1097">
        <f t="shared" si="467"/>
        <v>15</v>
      </c>
      <c r="AX1097">
        <f t="shared" si="446"/>
        <v>0</v>
      </c>
      <c r="AY1097">
        <f t="shared" si="447"/>
        <v>0</v>
      </c>
      <c r="AZ1097">
        <f t="shared" si="448"/>
        <v>0</v>
      </c>
      <c r="BA1097">
        <v>2579.6840849999999</v>
      </c>
      <c r="BB1097">
        <v>2579.6840849999999</v>
      </c>
    </row>
    <row r="1098" spans="1:54" x14ac:dyDescent="0.25">
      <c r="A1098" t="s">
        <v>1016</v>
      </c>
      <c r="B1098" t="s">
        <v>3</v>
      </c>
      <c r="C1098">
        <v>2013</v>
      </c>
      <c r="D1098">
        <v>4</v>
      </c>
      <c r="E1098">
        <v>8</v>
      </c>
      <c r="F1098" t="s">
        <v>1872</v>
      </c>
      <c r="G1098" t="s">
        <v>1923</v>
      </c>
      <c r="H1098" t="s">
        <v>1935</v>
      </c>
      <c r="I1098" t="s">
        <v>1812</v>
      </c>
      <c r="J1098" t="s">
        <v>1819</v>
      </c>
      <c r="K1098" t="str">
        <f t="shared" si="449"/>
        <v>Offshore</v>
      </c>
      <c r="L1098">
        <v>1</v>
      </c>
      <c r="M1098">
        <f t="shared" si="442"/>
        <v>1500.3806572999999</v>
      </c>
      <c r="N1098">
        <f t="shared" si="450"/>
        <v>1.32710296847772</v>
      </c>
      <c r="O1098">
        <f t="shared" si="451"/>
        <v>1.1633915199050939</v>
      </c>
      <c r="P1098">
        <v>14.173228346456693</v>
      </c>
      <c r="Q1098">
        <f t="shared" si="452"/>
        <v>14.173228346456693</v>
      </c>
      <c r="R1098">
        <v>1.2786811206722899</v>
      </c>
      <c r="S1098">
        <f t="shared" si="443"/>
        <v>1918.5084203113909</v>
      </c>
      <c r="T1098">
        <f t="shared" si="453"/>
        <v>1.2786811206722899</v>
      </c>
      <c r="U1098">
        <f t="shared" si="444"/>
        <v>1.5548911553208631</v>
      </c>
      <c r="V1098">
        <f t="shared" si="454"/>
        <v>1.1716431899059288</v>
      </c>
      <c r="W1098">
        <f t="shared" si="445"/>
        <v>1.4325311631004605</v>
      </c>
      <c r="X1098">
        <f t="shared" si="455"/>
        <v>1.2313405578350116</v>
      </c>
      <c r="Y1098">
        <v>26</v>
      </c>
      <c r="Z1098">
        <f>Y1098*'MRIP Selectivity'!$N$35</f>
        <v>0.16371144857262607</v>
      </c>
      <c r="AA1098">
        <f>Y1098*'MRIP Selectivity'!$O$35</f>
        <v>0.1633915199050939</v>
      </c>
      <c r="AB1098">
        <f>Y1098*'MRIP Selectivity'!$P$35</f>
        <v>2.3483645368089088E-2</v>
      </c>
      <c r="AC1098">
        <v>0.74741255597723821</v>
      </c>
      <c r="AD1098">
        <v>0.94160359434525442</v>
      </c>
      <c r="AE1098">
        <v>1.3432654004296583</v>
      </c>
      <c r="AF1098">
        <f t="shared" si="456"/>
        <v>0.12235999222040264</v>
      </c>
      <c r="AG1098">
        <f t="shared" si="457"/>
        <v>0.1538500424281706</v>
      </c>
      <c r="AH1098">
        <f t="shared" si="458"/>
        <v>3.1544768298914276E-2</v>
      </c>
      <c r="AI1098">
        <f t="shared" si="459"/>
        <v>0.35058661384580908</v>
      </c>
      <c r="AJ1098">
        <f t="shared" si="460"/>
        <v>0.30775480294748753</v>
      </c>
      <c r="AK1098">
        <f t="shared" si="461"/>
        <v>0.18687516527318299</v>
      </c>
      <c r="AL1098">
        <f t="shared" si="462"/>
        <v>0.18539481072708489</v>
      </c>
      <c r="AM1098">
        <f t="shared" si="463"/>
        <v>1.5548911553208631</v>
      </c>
      <c r="AN1098">
        <f t="shared" si="464"/>
        <v>1.4325311631004605</v>
      </c>
      <c r="AO1098">
        <v>1</v>
      </c>
      <c r="AP1098">
        <f t="shared" si="465"/>
        <v>1.32710296847772</v>
      </c>
      <c r="AQ1098">
        <f t="shared" si="466"/>
        <v>1.1633915199050939</v>
      </c>
      <c r="AR1098">
        <v>26</v>
      </c>
      <c r="AS1098">
        <f>AR1098*'MRIP Selectivity'!$N$35</f>
        <v>0.16371144857262607</v>
      </c>
      <c r="AT1098">
        <f>AR1098*'MRIP Selectivity'!$O$35</f>
        <v>0.1633915199050939</v>
      </c>
      <c r="AU1098">
        <f>AR1098*'MRIP Selectivity'!$P$35</f>
        <v>2.3483645368089088E-2</v>
      </c>
      <c r="AV1098">
        <v>15</v>
      </c>
      <c r="AW1098">
        <f t="shared" si="467"/>
        <v>75</v>
      </c>
      <c r="AX1098">
        <f t="shared" si="446"/>
        <v>0</v>
      </c>
      <c r="AY1098">
        <f t="shared" si="447"/>
        <v>0</v>
      </c>
      <c r="AZ1098">
        <f t="shared" si="448"/>
        <v>0</v>
      </c>
      <c r="BA1098">
        <v>1500.3806572999999</v>
      </c>
      <c r="BB1098">
        <v>1500.3806572999999</v>
      </c>
    </row>
    <row r="1099" spans="1:54" x14ac:dyDescent="0.25">
      <c r="A1099" t="s">
        <v>1942</v>
      </c>
      <c r="B1099" t="s">
        <v>3</v>
      </c>
      <c r="C1099">
        <v>2013</v>
      </c>
      <c r="D1099">
        <v>4</v>
      </c>
      <c r="E1099">
        <v>8</v>
      </c>
      <c r="F1099" t="s">
        <v>1827</v>
      </c>
      <c r="G1099" t="s">
        <v>1923</v>
      </c>
      <c r="H1099" t="s">
        <v>1935</v>
      </c>
      <c r="I1099" t="s">
        <v>1812</v>
      </c>
      <c r="J1099" t="s">
        <v>1813</v>
      </c>
      <c r="K1099" t="str">
        <f t="shared" si="449"/>
        <v>Inshore</v>
      </c>
      <c r="L1099">
        <v>1</v>
      </c>
      <c r="M1099">
        <f t="shared" si="442"/>
        <v>383.12419311999997</v>
      </c>
      <c r="N1099">
        <f t="shared" si="450"/>
        <v>1</v>
      </c>
      <c r="O1099">
        <f t="shared" si="451"/>
        <v>1</v>
      </c>
      <c r="P1099">
        <v>12.362204724409448</v>
      </c>
      <c r="Q1099">
        <f t="shared" si="452"/>
        <v>12.362204724409448</v>
      </c>
      <c r="R1099">
        <v>1.0582188584874124</v>
      </c>
      <c r="S1099">
        <f t="shared" si="443"/>
        <v>405.42924630235729</v>
      </c>
      <c r="T1099">
        <f t="shared" si="453"/>
        <v>1.0582188584874124</v>
      </c>
      <c r="U1099">
        <f t="shared" si="444"/>
        <v>1.0582188584874124</v>
      </c>
      <c r="V1099">
        <f t="shared" si="454"/>
        <v>1.0582188584874124</v>
      </c>
      <c r="W1099">
        <f t="shared" si="445"/>
        <v>1.0582188584874124</v>
      </c>
      <c r="X1099">
        <f t="shared" si="455"/>
        <v>1.0582188584874124</v>
      </c>
      <c r="Y1099">
        <v>0</v>
      </c>
      <c r="Z1099">
        <f>Y1099*'MRIP Selectivity'!$N$35</f>
        <v>0</v>
      </c>
      <c r="AA1099">
        <f>Y1099*'MRIP Selectivity'!$O$35</f>
        <v>0</v>
      </c>
      <c r="AB1099">
        <f>Y1099*'MRIP Selectivity'!$P$35</f>
        <v>0</v>
      </c>
      <c r="AC1099">
        <v>0.74741255597723821</v>
      </c>
      <c r="AD1099">
        <v>0.94160359434525442</v>
      </c>
      <c r="AE1099">
        <v>1.3432654004296583</v>
      </c>
      <c r="AF1099">
        <f t="shared" si="456"/>
        <v>0</v>
      </c>
      <c r="AG1099">
        <f t="shared" si="457"/>
        <v>0</v>
      </c>
      <c r="AH1099">
        <f t="shared" si="458"/>
        <v>0</v>
      </c>
      <c r="AI1099">
        <f t="shared" si="459"/>
        <v>0</v>
      </c>
      <c r="AJ1099">
        <f t="shared" si="460"/>
        <v>0</v>
      </c>
      <c r="AK1099">
        <f t="shared" si="461"/>
        <v>0</v>
      </c>
      <c r="AL1099">
        <f t="shared" si="462"/>
        <v>0</v>
      </c>
      <c r="AM1099">
        <f t="shared" si="463"/>
        <v>1.0582188584874124</v>
      </c>
      <c r="AN1099">
        <f t="shared" si="464"/>
        <v>1.0582188584874124</v>
      </c>
      <c r="AO1099">
        <v>1</v>
      </c>
      <c r="AP1099">
        <f t="shared" si="465"/>
        <v>1</v>
      </c>
      <c r="AQ1099">
        <f t="shared" si="466"/>
        <v>1</v>
      </c>
      <c r="AR1099">
        <v>0</v>
      </c>
      <c r="AS1099">
        <f>AR1099*'MRIP Selectivity'!$N$35</f>
        <v>0</v>
      </c>
      <c r="AT1099">
        <f>AR1099*'MRIP Selectivity'!$O$35</f>
        <v>0</v>
      </c>
      <c r="AU1099">
        <f>AR1099*'MRIP Selectivity'!$P$35</f>
        <v>0</v>
      </c>
      <c r="AV1099">
        <v>2</v>
      </c>
      <c r="AW1099">
        <f t="shared" si="467"/>
        <v>10</v>
      </c>
      <c r="AX1099">
        <f t="shared" si="446"/>
        <v>0</v>
      </c>
      <c r="AY1099">
        <f t="shared" si="447"/>
        <v>0</v>
      </c>
      <c r="AZ1099">
        <f t="shared" si="448"/>
        <v>0</v>
      </c>
      <c r="BA1099">
        <v>383.12419311999997</v>
      </c>
      <c r="BB1099">
        <v>383.12419311999997</v>
      </c>
    </row>
    <row r="1100" spans="1:54" x14ac:dyDescent="0.25">
      <c r="A1100" t="s">
        <v>1017</v>
      </c>
      <c r="B1100" t="s">
        <v>3</v>
      </c>
      <c r="C1100">
        <v>2013</v>
      </c>
      <c r="D1100">
        <v>4</v>
      </c>
      <c r="E1100">
        <v>8</v>
      </c>
      <c r="F1100" t="s">
        <v>1841</v>
      </c>
      <c r="G1100" t="s">
        <v>1923</v>
      </c>
      <c r="H1100" t="s">
        <v>1935</v>
      </c>
      <c r="I1100" t="s">
        <v>1812</v>
      </c>
      <c r="J1100" t="s">
        <v>1819</v>
      </c>
      <c r="K1100" t="str">
        <f t="shared" si="449"/>
        <v>Offshore</v>
      </c>
      <c r="L1100">
        <v>0</v>
      </c>
      <c r="M1100">
        <f t="shared" si="442"/>
        <v>0</v>
      </c>
      <c r="N1100">
        <f t="shared" si="450"/>
        <v>0.25161766805978458</v>
      </c>
      <c r="O1100">
        <f t="shared" si="451"/>
        <v>0.12568578454237994</v>
      </c>
      <c r="P1100">
        <v>0</v>
      </c>
      <c r="Q1100">
        <f t="shared" si="452"/>
        <v>0</v>
      </c>
      <c r="R1100">
        <v>0</v>
      </c>
      <c r="S1100">
        <f t="shared" si="443"/>
        <v>0</v>
      </c>
      <c r="T1100">
        <f t="shared" si="453"/>
        <v>0</v>
      </c>
      <c r="U1100">
        <f t="shared" si="444"/>
        <v>0.21246925742197942</v>
      </c>
      <c r="V1100">
        <f t="shared" si="454"/>
        <v>0.84441310922369939</v>
      </c>
      <c r="W1100">
        <f t="shared" si="445"/>
        <v>0.11834618648320817</v>
      </c>
      <c r="X1100">
        <f t="shared" si="455"/>
        <v>0.94160359434525442</v>
      </c>
      <c r="Y1100">
        <v>20</v>
      </c>
      <c r="Z1100">
        <f>Y1100*'MRIP Selectivity'!$N$35</f>
        <v>0.12593188351740467</v>
      </c>
      <c r="AA1100">
        <f>Y1100*'MRIP Selectivity'!$O$35</f>
        <v>0.12568578454237994</v>
      </c>
      <c r="AB1100">
        <f>Y1100*'MRIP Selectivity'!$P$35</f>
        <v>1.8064342590837758E-2</v>
      </c>
      <c r="AC1100">
        <v>0.74741255597723821</v>
      </c>
      <c r="AD1100">
        <v>0.94160359434525442</v>
      </c>
      <c r="AE1100">
        <v>1.3432654004296583</v>
      </c>
      <c r="AF1100">
        <f t="shared" si="456"/>
        <v>9.4123070938771258E-2</v>
      </c>
      <c r="AG1100">
        <f t="shared" si="457"/>
        <v>0.11834618648320817</v>
      </c>
      <c r="AH1100">
        <f t="shared" si="458"/>
        <v>2.426520638378021E-2</v>
      </c>
      <c r="AI1100">
        <f t="shared" si="459"/>
        <v>0.26968201065062236</v>
      </c>
      <c r="AJ1100">
        <f t="shared" si="460"/>
        <v>0.23673446380575963</v>
      </c>
      <c r="AK1100">
        <f t="shared" si="461"/>
        <v>0.14375012713321769</v>
      </c>
      <c r="AL1100">
        <f t="shared" si="462"/>
        <v>0.14261139286698837</v>
      </c>
      <c r="AM1100">
        <f t="shared" si="463"/>
        <v>0.21246925742197942</v>
      </c>
      <c r="AN1100">
        <f t="shared" si="464"/>
        <v>0.11834618648320817</v>
      </c>
      <c r="AO1100">
        <v>0</v>
      </c>
      <c r="AP1100">
        <f t="shared" si="465"/>
        <v>0.25161766805978458</v>
      </c>
      <c r="AQ1100">
        <f t="shared" si="466"/>
        <v>0.12568578454237994</v>
      </c>
      <c r="AR1100">
        <v>20</v>
      </c>
      <c r="AS1100">
        <f>AR1100*'MRIP Selectivity'!$N$35</f>
        <v>0.12593188351740467</v>
      </c>
      <c r="AT1100">
        <f>AR1100*'MRIP Selectivity'!$O$35</f>
        <v>0.12568578454237994</v>
      </c>
      <c r="AU1100">
        <f>AR1100*'MRIP Selectivity'!$P$35</f>
        <v>1.8064342590837758E-2</v>
      </c>
      <c r="AV1100">
        <v>20</v>
      </c>
      <c r="AW1100">
        <f t="shared" si="467"/>
        <v>100</v>
      </c>
      <c r="AX1100">
        <f t="shared" si="446"/>
        <v>0</v>
      </c>
      <c r="AY1100">
        <f t="shared" si="447"/>
        <v>0</v>
      </c>
      <c r="AZ1100">
        <f t="shared" si="448"/>
        <v>0</v>
      </c>
      <c r="BA1100">
        <v>412.87157394000002</v>
      </c>
      <c r="BB1100">
        <v>412.87157394000002</v>
      </c>
    </row>
    <row r="1101" spans="1:54" x14ac:dyDescent="0.25">
      <c r="A1101" t="s">
        <v>1018</v>
      </c>
      <c r="B1101" t="s">
        <v>3</v>
      </c>
      <c r="C1101">
        <v>2013</v>
      </c>
      <c r="D1101">
        <v>4</v>
      </c>
      <c r="E1101">
        <v>8</v>
      </c>
      <c r="F1101" t="s">
        <v>1841</v>
      </c>
      <c r="G1101" t="s">
        <v>1923</v>
      </c>
      <c r="H1101" t="s">
        <v>1935</v>
      </c>
      <c r="I1101" t="s">
        <v>1812</v>
      </c>
      <c r="J1101" t="s">
        <v>1819</v>
      </c>
      <c r="K1101" t="str">
        <f t="shared" si="449"/>
        <v>Offshore</v>
      </c>
      <c r="L1101">
        <v>1</v>
      </c>
      <c r="M1101">
        <f t="shared" si="442"/>
        <v>465.19561420000002</v>
      </c>
      <c r="N1101">
        <f t="shared" si="450"/>
        <v>1.2516176680597846</v>
      </c>
      <c r="O1101">
        <f t="shared" si="451"/>
        <v>1.12568578454238</v>
      </c>
      <c r="P1101">
        <v>13.740157480314961</v>
      </c>
      <c r="Q1101">
        <f t="shared" si="452"/>
        <v>13.740157480314961</v>
      </c>
      <c r="R1101">
        <v>1.0141264060504369</v>
      </c>
      <c r="S1101">
        <f t="shared" si="443"/>
        <v>471.76715633907162</v>
      </c>
      <c r="T1101">
        <f t="shared" si="453"/>
        <v>1.0141264060504369</v>
      </c>
      <c r="U1101">
        <f t="shared" si="444"/>
        <v>1.2265956634724164</v>
      </c>
      <c r="V1101">
        <f t="shared" si="454"/>
        <v>0.98000826831874588</v>
      </c>
      <c r="W1101">
        <f t="shared" si="445"/>
        <v>1.1324725925336452</v>
      </c>
      <c r="X1101">
        <f t="shared" si="455"/>
        <v>1.0060290429926892</v>
      </c>
      <c r="Y1101">
        <v>20</v>
      </c>
      <c r="Z1101">
        <f>Y1101*'MRIP Selectivity'!$N$35</f>
        <v>0.12593188351740467</v>
      </c>
      <c r="AA1101">
        <f>Y1101*'MRIP Selectivity'!$O$35</f>
        <v>0.12568578454237994</v>
      </c>
      <c r="AB1101">
        <f>Y1101*'MRIP Selectivity'!$P$35</f>
        <v>1.8064342590837758E-2</v>
      </c>
      <c r="AC1101">
        <v>0.74741255597723821</v>
      </c>
      <c r="AD1101">
        <v>0.94160359434525442</v>
      </c>
      <c r="AE1101">
        <v>1.3432654004296583</v>
      </c>
      <c r="AF1101">
        <f t="shared" si="456"/>
        <v>9.4123070938771258E-2</v>
      </c>
      <c r="AG1101">
        <f t="shared" si="457"/>
        <v>0.11834618648320817</v>
      </c>
      <c r="AH1101">
        <f t="shared" si="458"/>
        <v>2.426520638378021E-2</v>
      </c>
      <c r="AI1101">
        <f t="shared" si="459"/>
        <v>0.26968201065062236</v>
      </c>
      <c r="AJ1101">
        <f t="shared" si="460"/>
        <v>0.23673446380575963</v>
      </c>
      <c r="AK1101">
        <f t="shared" si="461"/>
        <v>0.14375012713321769</v>
      </c>
      <c r="AL1101">
        <f t="shared" si="462"/>
        <v>0.14261139286698837</v>
      </c>
      <c r="AM1101">
        <f t="shared" si="463"/>
        <v>1.2265956634724164</v>
      </c>
      <c r="AN1101">
        <f t="shared" si="464"/>
        <v>1.1324725925336452</v>
      </c>
      <c r="AO1101">
        <v>1</v>
      </c>
      <c r="AP1101">
        <f t="shared" si="465"/>
        <v>1.2516176680597846</v>
      </c>
      <c r="AQ1101">
        <f t="shared" si="466"/>
        <v>1.12568578454238</v>
      </c>
      <c r="AR1101">
        <v>20</v>
      </c>
      <c r="AS1101">
        <f>AR1101*'MRIP Selectivity'!$N$35</f>
        <v>0.12593188351740467</v>
      </c>
      <c r="AT1101">
        <f>AR1101*'MRIP Selectivity'!$O$35</f>
        <v>0.12568578454237994</v>
      </c>
      <c r="AU1101">
        <f>AR1101*'MRIP Selectivity'!$P$35</f>
        <v>1.8064342590837758E-2</v>
      </c>
      <c r="AV1101">
        <v>6</v>
      </c>
      <c r="AW1101">
        <f t="shared" si="467"/>
        <v>30</v>
      </c>
      <c r="AX1101">
        <f t="shared" si="446"/>
        <v>0</v>
      </c>
      <c r="AY1101">
        <f t="shared" si="447"/>
        <v>0</v>
      </c>
      <c r="AZ1101">
        <f t="shared" si="448"/>
        <v>0</v>
      </c>
      <c r="BA1101">
        <v>465.19561420000002</v>
      </c>
      <c r="BB1101">
        <v>465.19561420000002</v>
      </c>
    </row>
    <row r="1102" spans="1:54" x14ac:dyDescent="0.25">
      <c r="A1102" t="s">
        <v>1019</v>
      </c>
      <c r="B1102" t="s">
        <v>3</v>
      </c>
      <c r="C1102">
        <v>2013</v>
      </c>
      <c r="D1102">
        <v>4</v>
      </c>
      <c r="E1102">
        <v>8</v>
      </c>
      <c r="F1102" t="s">
        <v>1841</v>
      </c>
      <c r="G1102" t="s">
        <v>1923</v>
      </c>
      <c r="H1102" t="s">
        <v>1935</v>
      </c>
      <c r="I1102" t="s">
        <v>1812</v>
      </c>
      <c r="J1102" t="s">
        <v>1819</v>
      </c>
      <c r="K1102" t="str">
        <f t="shared" si="449"/>
        <v>Offshore</v>
      </c>
      <c r="L1102">
        <v>3</v>
      </c>
      <c r="M1102">
        <f t="shared" si="442"/>
        <v>1290.9387620699999</v>
      </c>
      <c r="N1102">
        <f t="shared" si="450"/>
        <v>3.1635514842388601</v>
      </c>
      <c r="O1102">
        <f t="shared" si="451"/>
        <v>3.081695759952547</v>
      </c>
      <c r="P1102">
        <v>36.45669291338583</v>
      </c>
      <c r="Q1102">
        <f t="shared" si="452"/>
        <v>12.15223097112861</v>
      </c>
      <c r="R1102">
        <v>2.8422037665668847</v>
      </c>
      <c r="S1102">
        <f t="shared" si="443"/>
        <v>1223.0370039875152</v>
      </c>
      <c r="T1102">
        <f t="shared" si="453"/>
        <v>0.94740125552229493</v>
      </c>
      <c r="U1102">
        <f t="shared" si="444"/>
        <v>2.9803087838911715</v>
      </c>
      <c r="V1102">
        <f t="shared" si="454"/>
        <v>0.94207690272763933</v>
      </c>
      <c r="W1102">
        <f t="shared" si="445"/>
        <v>2.91912878778097</v>
      </c>
      <c r="X1102">
        <f t="shared" si="455"/>
        <v>0.94724755951441475</v>
      </c>
      <c r="Y1102">
        <v>13</v>
      </c>
      <c r="Z1102">
        <f>Y1102*'MRIP Selectivity'!$N$35</f>
        <v>8.1855724286313034E-2</v>
      </c>
      <c r="AA1102">
        <f>Y1102*'MRIP Selectivity'!$O$35</f>
        <v>8.1695759952546951E-2</v>
      </c>
      <c r="AB1102">
        <f>Y1102*'MRIP Selectivity'!$P$35</f>
        <v>1.1741822684044544E-2</v>
      </c>
      <c r="AC1102">
        <v>0.74741255597723821</v>
      </c>
      <c r="AD1102">
        <v>0.94160359434525442</v>
      </c>
      <c r="AE1102">
        <v>1.3432654004296583</v>
      </c>
      <c r="AF1102">
        <f t="shared" si="456"/>
        <v>6.1179996110201321E-2</v>
      </c>
      <c r="AG1102">
        <f t="shared" si="457"/>
        <v>7.6925021214085301E-2</v>
      </c>
      <c r="AH1102">
        <f t="shared" si="458"/>
        <v>1.5772384149457138E-2</v>
      </c>
      <c r="AI1102">
        <f t="shared" si="459"/>
        <v>0.17529330692290454</v>
      </c>
      <c r="AJ1102">
        <f t="shared" si="460"/>
        <v>0.15387740147374376</v>
      </c>
      <c r="AK1102">
        <f t="shared" si="461"/>
        <v>9.3437582636591493E-2</v>
      </c>
      <c r="AL1102">
        <f t="shared" si="462"/>
        <v>9.2697405363542443E-2</v>
      </c>
      <c r="AM1102">
        <f t="shared" si="463"/>
        <v>2.9803087838911715</v>
      </c>
      <c r="AN1102">
        <f t="shared" si="464"/>
        <v>2.91912878778097</v>
      </c>
      <c r="AO1102">
        <v>3</v>
      </c>
      <c r="AP1102">
        <f t="shared" si="465"/>
        <v>3.1635514842388601</v>
      </c>
      <c r="AQ1102">
        <f t="shared" si="466"/>
        <v>3.081695759952547</v>
      </c>
      <c r="AR1102">
        <v>13</v>
      </c>
      <c r="AS1102">
        <f>AR1102*'MRIP Selectivity'!$N$35</f>
        <v>8.1855724286313034E-2</v>
      </c>
      <c r="AT1102">
        <f>AR1102*'MRIP Selectivity'!$O$35</f>
        <v>8.1695759952546951E-2</v>
      </c>
      <c r="AU1102">
        <f>AR1102*'MRIP Selectivity'!$P$35</f>
        <v>1.1741822684044544E-2</v>
      </c>
      <c r="AV1102">
        <v>12</v>
      </c>
      <c r="AW1102">
        <f t="shared" si="467"/>
        <v>60</v>
      </c>
      <c r="AX1102">
        <f t="shared" si="446"/>
        <v>0</v>
      </c>
      <c r="AY1102">
        <f t="shared" si="447"/>
        <v>0</v>
      </c>
      <c r="AZ1102">
        <f t="shared" si="448"/>
        <v>0</v>
      </c>
      <c r="BA1102">
        <v>430.31292069</v>
      </c>
      <c r="BB1102">
        <v>430.31292069</v>
      </c>
    </row>
    <row r="1103" spans="1:54" x14ac:dyDescent="0.25">
      <c r="A1103" t="s">
        <v>1020</v>
      </c>
      <c r="B1103" t="s">
        <v>3</v>
      </c>
      <c r="C1103">
        <v>2013</v>
      </c>
      <c r="D1103">
        <v>4</v>
      </c>
      <c r="E1103">
        <v>8</v>
      </c>
      <c r="F1103" t="s">
        <v>1841</v>
      </c>
      <c r="G1103" t="s">
        <v>1923</v>
      </c>
      <c r="H1103" t="s">
        <v>1935</v>
      </c>
      <c r="I1103" t="s">
        <v>1812</v>
      </c>
      <c r="J1103" t="s">
        <v>1819</v>
      </c>
      <c r="K1103" t="str">
        <f t="shared" si="449"/>
        <v>Offshore</v>
      </c>
      <c r="L1103">
        <v>1</v>
      </c>
      <c r="M1103">
        <f t="shared" si="442"/>
        <v>360.54753368000002</v>
      </c>
      <c r="N1103">
        <f t="shared" si="450"/>
        <v>1.1509706008358707</v>
      </c>
      <c r="O1103">
        <f t="shared" si="451"/>
        <v>1.0754114707254279</v>
      </c>
      <c r="P1103">
        <v>13.503937007874018</v>
      </c>
      <c r="Q1103">
        <f t="shared" si="452"/>
        <v>13.503937007874018</v>
      </c>
      <c r="R1103">
        <v>1.190496215798339</v>
      </c>
      <c r="S1103">
        <f t="shared" si="443"/>
        <v>429.23047446146421</v>
      </c>
      <c r="T1103">
        <f t="shared" si="453"/>
        <v>1.190496215798339</v>
      </c>
      <c r="U1103">
        <f t="shared" si="444"/>
        <v>1.3179777702515265</v>
      </c>
      <c r="V1103">
        <f t="shared" si="454"/>
        <v>1.1451011600942458</v>
      </c>
      <c r="W1103">
        <f t="shared" si="445"/>
        <v>1.2615039276882638</v>
      </c>
      <c r="X1103">
        <f t="shared" si="455"/>
        <v>1.1730430277420285</v>
      </c>
      <c r="Y1103">
        <v>12</v>
      </c>
      <c r="Z1103">
        <f>Y1103*'MRIP Selectivity'!$N$35</f>
        <v>7.5559130110442796E-2</v>
      </c>
      <c r="AA1103">
        <f>Y1103*'MRIP Selectivity'!$O$35</f>
        <v>7.5411470725427962E-2</v>
      </c>
      <c r="AB1103">
        <f>Y1103*'MRIP Selectivity'!$P$35</f>
        <v>1.0838605554502655E-2</v>
      </c>
      <c r="AC1103">
        <v>0.74741255597723821</v>
      </c>
      <c r="AD1103">
        <v>0.94160359434525442</v>
      </c>
      <c r="AE1103">
        <v>1.3432654004296583</v>
      </c>
      <c r="AF1103">
        <f t="shared" si="456"/>
        <v>5.6473842563262752E-2</v>
      </c>
      <c r="AG1103">
        <f t="shared" si="457"/>
        <v>7.1007711889924899E-2</v>
      </c>
      <c r="AH1103">
        <f t="shared" si="458"/>
        <v>1.4559123830268127E-2</v>
      </c>
      <c r="AI1103">
        <f t="shared" si="459"/>
        <v>0.16180920639037344</v>
      </c>
      <c r="AJ1103">
        <f t="shared" si="460"/>
        <v>0.14204067828345579</v>
      </c>
      <c r="AK1103">
        <f t="shared" si="461"/>
        <v>8.6250076279930615E-2</v>
      </c>
      <c r="AL1103">
        <f t="shared" si="462"/>
        <v>8.5566835720193024E-2</v>
      </c>
      <c r="AM1103">
        <f t="shared" si="463"/>
        <v>1.3179777702515265</v>
      </c>
      <c r="AN1103">
        <f t="shared" si="464"/>
        <v>1.2615039276882638</v>
      </c>
      <c r="AO1103">
        <v>1</v>
      </c>
      <c r="AP1103">
        <f t="shared" si="465"/>
        <v>1.1509706008358707</v>
      </c>
      <c r="AQ1103">
        <f t="shared" si="466"/>
        <v>1.0754114707254279</v>
      </c>
      <c r="AR1103">
        <v>12</v>
      </c>
      <c r="AS1103">
        <f>AR1103*'MRIP Selectivity'!$N$35</f>
        <v>7.5559130110442796E-2</v>
      </c>
      <c r="AT1103">
        <f>AR1103*'MRIP Selectivity'!$O$35</f>
        <v>7.5411470725427962E-2</v>
      </c>
      <c r="AU1103">
        <f>AR1103*'MRIP Selectivity'!$P$35</f>
        <v>1.0838605554502655E-2</v>
      </c>
      <c r="AV1103">
        <v>4</v>
      </c>
      <c r="AW1103">
        <f t="shared" si="467"/>
        <v>20</v>
      </c>
      <c r="AX1103">
        <f t="shared" si="446"/>
        <v>0</v>
      </c>
      <c r="AY1103">
        <f t="shared" si="447"/>
        <v>0</v>
      </c>
      <c r="AZ1103">
        <f t="shared" si="448"/>
        <v>0</v>
      </c>
      <c r="BA1103">
        <v>360.54753368000002</v>
      </c>
      <c r="BB1103">
        <v>360.54753368000002</v>
      </c>
    </row>
    <row r="1104" spans="1:54" x14ac:dyDescent="0.25">
      <c r="A1104" t="s">
        <v>1021</v>
      </c>
      <c r="B1104" t="s">
        <v>3</v>
      </c>
      <c r="C1104">
        <v>2013</v>
      </c>
      <c r="D1104">
        <v>4</v>
      </c>
      <c r="E1104">
        <v>8</v>
      </c>
      <c r="F1104" t="s">
        <v>1841</v>
      </c>
      <c r="G1104" t="s">
        <v>1923</v>
      </c>
      <c r="H1104" t="s">
        <v>1935</v>
      </c>
      <c r="I1104" t="s">
        <v>1812</v>
      </c>
      <c r="J1104" t="s">
        <v>1819</v>
      </c>
      <c r="K1104" t="str">
        <f t="shared" si="449"/>
        <v>Offshore</v>
      </c>
      <c r="L1104">
        <v>0</v>
      </c>
      <c r="M1104">
        <f t="shared" si="442"/>
        <v>0</v>
      </c>
      <c r="N1104">
        <f t="shared" si="450"/>
        <v>0.75485300417935375</v>
      </c>
      <c r="O1104">
        <f t="shared" si="451"/>
        <v>0.37705735362713977</v>
      </c>
      <c r="P1104">
        <v>0</v>
      </c>
      <c r="Q1104">
        <f t="shared" si="452"/>
        <v>0</v>
      </c>
      <c r="R1104">
        <v>0</v>
      </c>
      <c r="S1104">
        <f t="shared" si="443"/>
        <v>0</v>
      </c>
      <c r="T1104">
        <f t="shared" si="453"/>
        <v>0</v>
      </c>
      <c r="U1104">
        <f t="shared" si="444"/>
        <v>0.63740777226593825</v>
      </c>
      <c r="V1104">
        <f t="shared" si="454"/>
        <v>0.84441310922369939</v>
      </c>
      <c r="W1104">
        <f t="shared" si="445"/>
        <v>0.35503855944962448</v>
      </c>
      <c r="X1104">
        <f t="shared" si="455"/>
        <v>0.94160359434525442</v>
      </c>
      <c r="Y1104">
        <v>60</v>
      </c>
      <c r="Z1104">
        <f>Y1104*'MRIP Selectivity'!$N$35</f>
        <v>0.37779565055221398</v>
      </c>
      <c r="AA1104">
        <f>Y1104*'MRIP Selectivity'!$O$35</f>
        <v>0.37705735362713977</v>
      </c>
      <c r="AB1104">
        <f>Y1104*'MRIP Selectivity'!$P$35</f>
        <v>5.419302777251328E-2</v>
      </c>
      <c r="AC1104">
        <v>0.74741255597723821</v>
      </c>
      <c r="AD1104">
        <v>0.94160359434525442</v>
      </c>
      <c r="AE1104">
        <v>1.3432654004296583</v>
      </c>
      <c r="AF1104">
        <f t="shared" si="456"/>
        <v>0.28236921281631377</v>
      </c>
      <c r="AG1104">
        <f t="shared" si="457"/>
        <v>0.35503855944962448</v>
      </c>
      <c r="AH1104">
        <f t="shared" si="458"/>
        <v>7.279561915134064E-2</v>
      </c>
      <c r="AI1104">
        <f t="shared" si="459"/>
        <v>0.80904603195186708</v>
      </c>
      <c r="AJ1104">
        <f t="shared" si="460"/>
        <v>0.71020339141727895</v>
      </c>
      <c r="AK1104">
        <f t="shared" si="461"/>
        <v>0.43125038139965305</v>
      </c>
      <c r="AL1104">
        <f t="shared" si="462"/>
        <v>0.42783417860096512</v>
      </c>
      <c r="AM1104">
        <f t="shared" si="463"/>
        <v>0.63740777226593825</v>
      </c>
      <c r="AN1104">
        <f t="shared" si="464"/>
        <v>0.35503855944962448</v>
      </c>
      <c r="AO1104">
        <v>0</v>
      </c>
      <c r="AP1104">
        <f t="shared" si="465"/>
        <v>0.75485300417935375</v>
      </c>
      <c r="AQ1104">
        <f t="shared" si="466"/>
        <v>0.37705735362713977</v>
      </c>
      <c r="AR1104">
        <v>60</v>
      </c>
      <c r="AS1104">
        <f>AR1104*'MRIP Selectivity'!$N$35</f>
        <v>0.37779565055221398</v>
      </c>
      <c r="AT1104">
        <f>AR1104*'MRIP Selectivity'!$O$35</f>
        <v>0.37705735362713977</v>
      </c>
      <c r="AU1104">
        <f>AR1104*'MRIP Selectivity'!$P$35</f>
        <v>5.419302777251328E-2</v>
      </c>
      <c r="AV1104">
        <v>9</v>
      </c>
      <c r="AW1104">
        <f t="shared" si="467"/>
        <v>45</v>
      </c>
      <c r="AX1104">
        <f t="shared" si="446"/>
        <v>0</v>
      </c>
      <c r="AY1104">
        <f t="shared" si="447"/>
        <v>0</v>
      </c>
      <c r="AZ1104">
        <f t="shared" si="448"/>
        <v>0</v>
      </c>
      <c r="BA1104">
        <v>360.54753368000002</v>
      </c>
      <c r="BB1104">
        <v>360.54753368000002</v>
      </c>
    </row>
    <row r="1105" spans="1:54" x14ac:dyDescent="0.25">
      <c r="A1105" t="s">
        <v>1022</v>
      </c>
      <c r="B1105" t="s">
        <v>3</v>
      </c>
      <c r="C1105">
        <v>2013</v>
      </c>
      <c r="D1105">
        <v>4</v>
      </c>
      <c r="E1105">
        <v>8</v>
      </c>
      <c r="F1105" t="s">
        <v>1841</v>
      </c>
      <c r="G1105" t="s">
        <v>1923</v>
      </c>
      <c r="H1105" t="s">
        <v>1935</v>
      </c>
      <c r="I1105" t="s">
        <v>1812</v>
      </c>
      <c r="J1105" t="s">
        <v>1819</v>
      </c>
      <c r="K1105" t="str">
        <f t="shared" si="449"/>
        <v>Offshore</v>
      </c>
      <c r="L1105">
        <v>0</v>
      </c>
      <c r="M1105">
        <f t="shared" si="442"/>
        <v>0</v>
      </c>
      <c r="N1105">
        <f t="shared" si="450"/>
        <v>2.516176680597846E-2</v>
      </c>
      <c r="O1105">
        <f t="shared" si="451"/>
        <v>1.2568578454237993E-2</v>
      </c>
      <c r="P1105">
        <v>0</v>
      </c>
      <c r="Q1105">
        <f t="shared" si="452"/>
        <v>0</v>
      </c>
      <c r="R1105">
        <v>0</v>
      </c>
      <c r="S1105">
        <f t="shared" si="443"/>
        <v>0</v>
      </c>
      <c r="T1105">
        <f t="shared" si="453"/>
        <v>0</v>
      </c>
      <c r="U1105">
        <f t="shared" si="444"/>
        <v>2.1246925742197942E-2</v>
      </c>
      <c r="V1105">
        <f t="shared" si="454"/>
        <v>0.84441310922369939</v>
      </c>
      <c r="W1105">
        <f t="shared" si="445"/>
        <v>1.1834618648320815E-2</v>
      </c>
      <c r="X1105">
        <f t="shared" si="455"/>
        <v>0.94160359434525431</v>
      </c>
      <c r="Y1105">
        <v>2</v>
      </c>
      <c r="Z1105">
        <f>Y1105*'MRIP Selectivity'!$N$35</f>
        <v>1.2593188351740467E-2</v>
      </c>
      <c r="AA1105">
        <f>Y1105*'MRIP Selectivity'!$O$35</f>
        <v>1.2568578454237993E-2</v>
      </c>
      <c r="AB1105">
        <f>Y1105*'MRIP Selectivity'!$P$35</f>
        <v>1.8064342590837759E-3</v>
      </c>
      <c r="AC1105">
        <v>0.74741255597723821</v>
      </c>
      <c r="AD1105">
        <v>0.94160359434525442</v>
      </c>
      <c r="AE1105">
        <v>1.3432654004296583</v>
      </c>
      <c r="AF1105">
        <f t="shared" si="456"/>
        <v>9.4123070938771265E-3</v>
      </c>
      <c r="AG1105">
        <f t="shared" si="457"/>
        <v>1.1834618648320815E-2</v>
      </c>
      <c r="AH1105">
        <f t="shared" si="458"/>
        <v>2.4265206383780212E-3</v>
      </c>
      <c r="AI1105">
        <f t="shared" si="459"/>
        <v>2.6968201065062234E-2</v>
      </c>
      <c r="AJ1105">
        <f t="shared" si="460"/>
        <v>2.3673446380575964E-2</v>
      </c>
      <c r="AK1105">
        <f t="shared" si="461"/>
        <v>1.4375012713321769E-2</v>
      </c>
      <c r="AL1105">
        <f t="shared" si="462"/>
        <v>1.4261139286698837E-2</v>
      </c>
      <c r="AM1105">
        <f t="shared" si="463"/>
        <v>2.1246925742197942E-2</v>
      </c>
      <c r="AN1105">
        <f t="shared" si="464"/>
        <v>1.1834618648320815E-2</v>
      </c>
      <c r="AO1105">
        <v>0</v>
      </c>
      <c r="AP1105">
        <f t="shared" si="465"/>
        <v>2.516176680597846E-2</v>
      </c>
      <c r="AQ1105">
        <f t="shared" si="466"/>
        <v>1.2568578454237993E-2</v>
      </c>
      <c r="AR1105">
        <v>2</v>
      </c>
      <c r="AS1105">
        <f>AR1105*'MRIP Selectivity'!$N$35</f>
        <v>1.2593188351740467E-2</v>
      </c>
      <c r="AT1105">
        <f>AR1105*'MRIP Selectivity'!$O$35</f>
        <v>1.2568578454237993E-2</v>
      </c>
      <c r="AU1105">
        <f>AR1105*'MRIP Selectivity'!$P$35</f>
        <v>1.8064342590837759E-3</v>
      </c>
      <c r="AV1105">
        <v>3</v>
      </c>
      <c r="AW1105">
        <f t="shared" si="467"/>
        <v>15</v>
      </c>
      <c r="AX1105">
        <f t="shared" si="446"/>
        <v>0</v>
      </c>
      <c r="AY1105">
        <f t="shared" si="447"/>
        <v>0</v>
      </c>
      <c r="AZ1105">
        <f t="shared" si="448"/>
        <v>0</v>
      </c>
      <c r="BA1105">
        <v>779.13985577000005</v>
      </c>
      <c r="BB1105">
        <v>779.13985577000005</v>
      </c>
    </row>
    <row r="1106" spans="1:54" x14ac:dyDescent="0.25">
      <c r="A1106" t="s">
        <v>1023</v>
      </c>
      <c r="B1106" t="s">
        <v>3</v>
      </c>
      <c r="C1106">
        <v>2013</v>
      </c>
      <c r="D1106">
        <v>4</v>
      </c>
      <c r="E1106">
        <v>8</v>
      </c>
      <c r="F1106" t="s">
        <v>1841</v>
      </c>
      <c r="G1106" t="s">
        <v>1923</v>
      </c>
      <c r="H1106" t="s">
        <v>1935</v>
      </c>
      <c r="I1106" t="s">
        <v>1812</v>
      </c>
      <c r="J1106" t="s">
        <v>1819</v>
      </c>
      <c r="K1106" t="str">
        <f t="shared" si="449"/>
        <v>Offshore</v>
      </c>
      <c r="L1106">
        <v>10</v>
      </c>
      <c r="M1106">
        <f t="shared" si="442"/>
        <v>3605.4753368000002</v>
      </c>
      <c r="N1106">
        <f t="shared" si="450"/>
        <v>10.264198551462774</v>
      </c>
      <c r="O1106">
        <f t="shared" si="451"/>
        <v>10.1319700737695</v>
      </c>
      <c r="P1106">
        <v>127.55905511811025</v>
      </c>
      <c r="Q1106">
        <f t="shared" si="452"/>
        <v>12.755905511811026</v>
      </c>
      <c r="R1106">
        <v>9.8290980622094679</v>
      </c>
      <c r="S1106">
        <f t="shared" si="443"/>
        <v>3543.8570646284911</v>
      </c>
      <c r="T1106">
        <f t="shared" si="453"/>
        <v>0.98290980622094681</v>
      </c>
      <c r="U1106">
        <f t="shared" si="444"/>
        <v>10.052190782502548</v>
      </c>
      <c r="V1106">
        <f t="shared" si="454"/>
        <v>0.97934492713705223</v>
      </c>
      <c r="W1106">
        <f t="shared" si="445"/>
        <v>9.9533615580168373</v>
      </c>
      <c r="X1106">
        <f t="shared" si="455"/>
        <v>0.98237178806764747</v>
      </c>
      <c r="Y1106">
        <v>21</v>
      </c>
      <c r="Z1106">
        <f>Y1106*'MRIP Selectivity'!$N$35</f>
        <v>0.13222847769327489</v>
      </c>
      <c r="AA1106">
        <f>Y1106*'MRIP Selectivity'!$O$35</f>
        <v>0.13197007376949893</v>
      </c>
      <c r="AB1106">
        <f>Y1106*'MRIP Selectivity'!$P$35</f>
        <v>1.8967559720379647E-2</v>
      </c>
      <c r="AC1106">
        <v>0.74741255597723821</v>
      </c>
      <c r="AD1106">
        <v>0.94160359434525442</v>
      </c>
      <c r="AE1106">
        <v>1.3432654004296583</v>
      </c>
      <c r="AF1106">
        <f t="shared" si="456"/>
        <v>9.8829224485709813E-2</v>
      </c>
      <c r="AG1106">
        <f t="shared" si="457"/>
        <v>0.12426349580736858</v>
      </c>
      <c r="AH1106">
        <f t="shared" si="458"/>
        <v>2.5478466702969223E-2</v>
      </c>
      <c r="AI1106">
        <f t="shared" si="459"/>
        <v>0.28316611118315349</v>
      </c>
      <c r="AJ1106">
        <f t="shared" si="460"/>
        <v>0.24857118699604761</v>
      </c>
      <c r="AK1106">
        <f t="shared" si="461"/>
        <v>0.15093763348987857</v>
      </c>
      <c r="AL1106">
        <f t="shared" si="462"/>
        <v>0.14974196251033781</v>
      </c>
      <c r="AM1106">
        <f t="shared" si="463"/>
        <v>10.052190782502548</v>
      </c>
      <c r="AN1106">
        <f t="shared" si="464"/>
        <v>9.9533615580168373</v>
      </c>
      <c r="AO1106">
        <v>10</v>
      </c>
      <c r="AP1106">
        <f t="shared" si="465"/>
        <v>10.264198551462774</v>
      </c>
      <c r="AQ1106">
        <f t="shared" si="466"/>
        <v>10.1319700737695</v>
      </c>
      <c r="AR1106">
        <v>21</v>
      </c>
      <c r="AS1106">
        <f>AR1106*'MRIP Selectivity'!$N$35</f>
        <v>0.13222847769327489</v>
      </c>
      <c r="AT1106">
        <f>AR1106*'MRIP Selectivity'!$O$35</f>
        <v>0.13197007376949893</v>
      </c>
      <c r="AU1106">
        <f>AR1106*'MRIP Selectivity'!$P$35</f>
        <v>1.8967559720379647E-2</v>
      </c>
      <c r="AV1106">
        <v>9</v>
      </c>
      <c r="AW1106">
        <f t="shared" si="467"/>
        <v>45</v>
      </c>
      <c r="AX1106">
        <f t="shared" si="446"/>
        <v>0</v>
      </c>
      <c r="AY1106">
        <f t="shared" si="447"/>
        <v>0</v>
      </c>
      <c r="AZ1106">
        <f t="shared" si="448"/>
        <v>0</v>
      </c>
      <c r="BA1106">
        <v>360.54753368000002</v>
      </c>
      <c r="BB1106">
        <v>360.54753368000002</v>
      </c>
    </row>
    <row r="1107" spans="1:54" x14ac:dyDescent="0.25">
      <c r="A1107" t="s">
        <v>1024</v>
      </c>
      <c r="B1107" t="s">
        <v>3</v>
      </c>
      <c r="C1107">
        <v>2013</v>
      </c>
      <c r="D1107">
        <v>4</v>
      </c>
      <c r="E1107">
        <v>8</v>
      </c>
      <c r="F1107" t="s">
        <v>1841</v>
      </c>
      <c r="G1107" t="s">
        <v>1923</v>
      </c>
      <c r="H1107" t="s">
        <v>1935</v>
      </c>
      <c r="I1107" t="s">
        <v>1812</v>
      </c>
      <c r="J1107" t="s">
        <v>1819</v>
      </c>
      <c r="K1107" t="str">
        <f t="shared" si="449"/>
        <v>Offshore</v>
      </c>
      <c r="L1107">
        <v>5.4253149829999998</v>
      </c>
      <c r="M1107">
        <f t="shared" si="442"/>
        <v>2523.8327357451476</v>
      </c>
      <c r="N1107">
        <f t="shared" si="450"/>
        <v>5.6769326510597846</v>
      </c>
      <c r="O1107">
        <f t="shared" si="451"/>
        <v>5.55100076754238</v>
      </c>
      <c r="P1107">
        <v>67.435017503937004</v>
      </c>
      <c r="Q1107">
        <f t="shared" si="452"/>
        <v>12.429696287725569</v>
      </c>
      <c r="R1107">
        <v>5.3310870118913147</v>
      </c>
      <c r="S1107">
        <f t="shared" si="443"/>
        <v>2479.9982968504228</v>
      </c>
      <c r="T1107">
        <f t="shared" si="453"/>
        <v>0.98263179715759463</v>
      </c>
      <c r="U1107">
        <f t="shared" si="444"/>
        <v>5.543556269313294</v>
      </c>
      <c r="V1107">
        <f t="shared" si="454"/>
        <v>0.97650555503391578</v>
      </c>
      <c r="W1107">
        <f t="shared" si="445"/>
        <v>5.449433198374523</v>
      </c>
      <c r="X1107">
        <f t="shared" si="455"/>
        <v>0.9817028364035294</v>
      </c>
      <c r="Y1107">
        <v>20</v>
      </c>
      <c r="Z1107">
        <f>Y1107*'MRIP Selectivity'!$N$35</f>
        <v>0.12593188351740467</v>
      </c>
      <c r="AA1107">
        <f>Y1107*'MRIP Selectivity'!$O$35</f>
        <v>0.12568578454237994</v>
      </c>
      <c r="AB1107">
        <f>Y1107*'MRIP Selectivity'!$P$35</f>
        <v>1.8064342590837758E-2</v>
      </c>
      <c r="AC1107">
        <v>0.74741255597723821</v>
      </c>
      <c r="AD1107">
        <v>0.94160359434525442</v>
      </c>
      <c r="AE1107">
        <v>1.3432654004296583</v>
      </c>
      <c r="AF1107">
        <f t="shared" si="456"/>
        <v>9.4123070938771258E-2</v>
      </c>
      <c r="AG1107">
        <f t="shared" si="457"/>
        <v>0.11834618648320817</v>
      </c>
      <c r="AH1107">
        <f t="shared" si="458"/>
        <v>2.426520638378021E-2</v>
      </c>
      <c r="AI1107">
        <f t="shared" si="459"/>
        <v>0.26968201065062236</v>
      </c>
      <c r="AJ1107">
        <f t="shared" si="460"/>
        <v>0.23673446380575963</v>
      </c>
      <c r="AK1107">
        <f t="shared" si="461"/>
        <v>0.14375012713321769</v>
      </c>
      <c r="AL1107">
        <f t="shared" si="462"/>
        <v>0.14261139286698837</v>
      </c>
      <c r="AM1107">
        <f t="shared" si="463"/>
        <v>5.543556269313294</v>
      </c>
      <c r="AN1107">
        <f t="shared" si="464"/>
        <v>5.449433198374523</v>
      </c>
      <c r="AO1107">
        <v>7</v>
      </c>
      <c r="AP1107">
        <f t="shared" si="465"/>
        <v>7.2516176680597848</v>
      </c>
      <c r="AQ1107">
        <f t="shared" si="466"/>
        <v>7.1256857845423802</v>
      </c>
      <c r="AR1107">
        <v>20</v>
      </c>
      <c r="AS1107">
        <f>AR1107*'MRIP Selectivity'!$N$35</f>
        <v>0.12593188351740467</v>
      </c>
      <c r="AT1107">
        <f>AR1107*'MRIP Selectivity'!$O$35</f>
        <v>0.12568578454237994</v>
      </c>
      <c r="AU1107">
        <f>AR1107*'MRIP Selectivity'!$P$35</f>
        <v>1.8064342590837758E-2</v>
      </c>
      <c r="AV1107">
        <v>6</v>
      </c>
      <c r="AW1107">
        <f t="shared" si="467"/>
        <v>30</v>
      </c>
      <c r="AX1107">
        <f t="shared" si="446"/>
        <v>0</v>
      </c>
      <c r="AY1107">
        <f t="shared" si="447"/>
        <v>0</v>
      </c>
      <c r="AZ1107">
        <f t="shared" si="448"/>
        <v>0</v>
      </c>
      <c r="BA1107">
        <v>465.19561420000002</v>
      </c>
      <c r="BB1107">
        <v>465.19561420000002</v>
      </c>
    </row>
    <row r="1108" spans="1:54" x14ac:dyDescent="0.25">
      <c r="A1108" t="s">
        <v>1025</v>
      </c>
      <c r="B1108" t="s">
        <v>3</v>
      </c>
      <c r="C1108">
        <v>2013</v>
      </c>
      <c r="D1108">
        <v>4</v>
      </c>
      <c r="E1108">
        <v>8</v>
      </c>
      <c r="F1108" t="s">
        <v>1841</v>
      </c>
      <c r="G1108" t="s">
        <v>1923</v>
      </c>
      <c r="H1108" t="s">
        <v>1935</v>
      </c>
      <c r="I1108" t="s">
        <v>1812</v>
      </c>
      <c r="J1108" t="s">
        <v>1819</v>
      </c>
      <c r="K1108" t="str">
        <f t="shared" si="449"/>
        <v>Offshore</v>
      </c>
      <c r="L1108">
        <v>9</v>
      </c>
      <c r="M1108">
        <f t="shared" si="442"/>
        <v>3244.9278031200001</v>
      </c>
      <c r="N1108">
        <f t="shared" si="450"/>
        <v>9.1509706008358709</v>
      </c>
      <c r="O1108">
        <f t="shared" si="451"/>
        <v>9.0754114707254274</v>
      </c>
      <c r="P1108">
        <v>119.37007874015748</v>
      </c>
      <c r="Q1108">
        <f t="shared" si="452"/>
        <v>13.263342082239721</v>
      </c>
      <c r="R1108">
        <v>11.640407443361537</v>
      </c>
      <c r="S1108">
        <f t="shared" si="443"/>
        <v>4196.9201947343172</v>
      </c>
      <c r="T1108">
        <f t="shared" si="453"/>
        <v>1.2933786048179485</v>
      </c>
      <c r="U1108">
        <f t="shared" si="444"/>
        <v>11.767888997814724</v>
      </c>
      <c r="V1108">
        <f t="shared" si="454"/>
        <v>1.2859716756974193</v>
      </c>
      <c r="W1108">
        <f t="shared" si="445"/>
        <v>11.711415155251462</v>
      </c>
      <c r="X1108">
        <f t="shared" si="455"/>
        <v>1.2904555559854225</v>
      </c>
      <c r="Y1108">
        <v>12</v>
      </c>
      <c r="Z1108">
        <f>Y1108*'MRIP Selectivity'!$N$35</f>
        <v>7.5559130110442796E-2</v>
      </c>
      <c r="AA1108">
        <f>Y1108*'MRIP Selectivity'!$O$35</f>
        <v>7.5411470725427962E-2</v>
      </c>
      <c r="AB1108">
        <f>Y1108*'MRIP Selectivity'!$P$35</f>
        <v>1.0838605554502655E-2</v>
      </c>
      <c r="AC1108">
        <v>0.74741255597723821</v>
      </c>
      <c r="AD1108">
        <v>0.94160359434525442</v>
      </c>
      <c r="AE1108">
        <v>1.3432654004296583</v>
      </c>
      <c r="AF1108">
        <f t="shared" si="456"/>
        <v>5.6473842563262752E-2</v>
      </c>
      <c r="AG1108">
        <f t="shared" si="457"/>
        <v>7.1007711889924899E-2</v>
      </c>
      <c r="AH1108">
        <f t="shared" si="458"/>
        <v>1.4559123830268127E-2</v>
      </c>
      <c r="AI1108">
        <f t="shared" si="459"/>
        <v>0.16180920639037344</v>
      </c>
      <c r="AJ1108">
        <f t="shared" si="460"/>
        <v>0.14204067828345579</v>
      </c>
      <c r="AK1108">
        <f t="shared" si="461"/>
        <v>8.6250076279930615E-2</v>
      </c>
      <c r="AL1108">
        <f t="shared" si="462"/>
        <v>8.5566835720193024E-2</v>
      </c>
      <c r="AM1108">
        <f t="shared" si="463"/>
        <v>11.767888997814724</v>
      </c>
      <c r="AN1108">
        <f t="shared" si="464"/>
        <v>11.711415155251462</v>
      </c>
      <c r="AO1108">
        <v>9</v>
      </c>
      <c r="AP1108">
        <f t="shared" si="465"/>
        <v>9.1509706008358709</v>
      </c>
      <c r="AQ1108">
        <f t="shared" si="466"/>
        <v>9.0754114707254274</v>
      </c>
      <c r="AR1108">
        <v>12</v>
      </c>
      <c r="AS1108">
        <f>AR1108*'MRIP Selectivity'!$N$35</f>
        <v>7.5559130110442796E-2</v>
      </c>
      <c r="AT1108">
        <f>AR1108*'MRIP Selectivity'!$O$35</f>
        <v>7.5411470725427962E-2</v>
      </c>
      <c r="AU1108">
        <f>AR1108*'MRIP Selectivity'!$P$35</f>
        <v>1.0838605554502655E-2</v>
      </c>
      <c r="AV1108">
        <v>9</v>
      </c>
      <c r="AW1108">
        <f t="shared" si="467"/>
        <v>45</v>
      </c>
      <c r="AX1108">
        <f t="shared" si="446"/>
        <v>0</v>
      </c>
      <c r="AY1108">
        <f t="shared" si="447"/>
        <v>0</v>
      </c>
      <c r="AZ1108">
        <f t="shared" si="448"/>
        <v>0</v>
      </c>
      <c r="BA1108">
        <v>360.54753368000002</v>
      </c>
      <c r="BB1108">
        <v>360.54753368000002</v>
      </c>
    </row>
    <row r="1109" spans="1:54" x14ac:dyDescent="0.25">
      <c r="A1109" t="s">
        <v>1026</v>
      </c>
      <c r="B1109" t="s">
        <v>3</v>
      </c>
      <c r="C1109">
        <v>2013</v>
      </c>
      <c r="D1109">
        <v>4</v>
      </c>
      <c r="E1109">
        <v>8</v>
      </c>
      <c r="F1109" t="s">
        <v>1841</v>
      </c>
      <c r="G1109" t="s">
        <v>1923</v>
      </c>
      <c r="H1109" t="s">
        <v>1935</v>
      </c>
      <c r="I1109" t="s">
        <v>1812</v>
      </c>
      <c r="J1109" t="s">
        <v>1819</v>
      </c>
      <c r="K1109" t="str">
        <f t="shared" si="449"/>
        <v>Offshore</v>
      </c>
      <c r="L1109">
        <v>4.8109227157000003</v>
      </c>
      <c r="M1109">
        <f t="shared" si="442"/>
        <v>3244.9278031030444</v>
      </c>
      <c r="N1109">
        <f t="shared" si="450"/>
        <v>5.0877021505657627</v>
      </c>
      <c r="O1109">
        <f t="shared" si="451"/>
        <v>4.9491770786966178</v>
      </c>
      <c r="P1109">
        <v>59.208442555118118</v>
      </c>
      <c r="Q1109">
        <f t="shared" si="452"/>
        <v>12.307086613945565</v>
      </c>
      <c r="R1109">
        <v>4.9213088396967519</v>
      </c>
      <c r="S1109">
        <f t="shared" si="443"/>
        <v>3319.3823358405803</v>
      </c>
      <c r="T1109">
        <f t="shared" si="453"/>
        <v>1.0229448965447974</v>
      </c>
      <c r="U1109">
        <f t="shared" si="444"/>
        <v>5.1550250228609293</v>
      </c>
      <c r="V1109">
        <f t="shared" si="454"/>
        <v>1.0132324712223337</v>
      </c>
      <c r="W1109">
        <f t="shared" si="445"/>
        <v>5.0514896448282807</v>
      </c>
      <c r="X1109">
        <f t="shared" si="455"/>
        <v>1.0206726420382208</v>
      </c>
      <c r="Y1109">
        <v>22</v>
      </c>
      <c r="Z1109">
        <f>Y1109*'MRIP Selectivity'!$N$35</f>
        <v>0.13852507186914514</v>
      </c>
      <c r="AA1109">
        <f>Y1109*'MRIP Selectivity'!$O$35</f>
        <v>0.13825436299661792</v>
      </c>
      <c r="AB1109">
        <f>Y1109*'MRIP Selectivity'!$P$35</f>
        <v>1.9870776849921536E-2</v>
      </c>
      <c r="AC1109">
        <v>0.74741255597723821</v>
      </c>
      <c r="AD1109">
        <v>0.94160359434525442</v>
      </c>
      <c r="AE1109">
        <v>1.3432654004296583</v>
      </c>
      <c r="AF1109">
        <f t="shared" si="456"/>
        <v>0.1035353780326484</v>
      </c>
      <c r="AG1109">
        <f t="shared" si="457"/>
        <v>0.13018080513152896</v>
      </c>
      <c r="AH1109">
        <f t="shared" si="458"/>
        <v>2.6691727022158235E-2</v>
      </c>
      <c r="AI1109">
        <f t="shared" si="459"/>
        <v>0.29665021171568462</v>
      </c>
      <c r="AJ1109">
        <f t="shared" si="460"/>
        <v>0.26040791018633558</v>
      </c>
      <c r="AK1109">
        <f t="shared" si="461"/>
        <v>0.15812513984653945</v>
      </c>
      <c r="AL1109">
        <f t="shared" si="462"/>
        <v>0.15687253215368721</v>
      </c>
      <c r="AM1109">
        <f t="shared" si="463"/>
        <v>5.1550250228609293</v>
      </c>
      <c r="AN1109">
        <f t="shared" si="464"/>
        <v>5.0514896448282807</v>
      </c>
      <c r="AO1109">
        <v>9</v>
      </c>
      <c r="AP1109">
        <f t="shared" si="465"/>
        <v>9.2767794348657624</v>
      </c>
      <c r="AQ1109">
        <f t="shared" si="466"/>
        <v>9.1382543629966175</v>
      </c>
      <c r="AR1109">
        <v>22</v>
      </c>
      <c r="AS1109">
        <f>AR1109*'MRIP Selectivity'!$N$35</f>
        <v>0.13852507186914514</v>
      </c>
      <c r="AT1109">
        <f>AR1109*'MRIP Selectivity'!$O$35</f>
        <v>0.13825436299661792</v>
      </c>
      <c r="AU1109">
        <f>AR1109*'MRIP Selectivity'!$P$35</f>
        <v>1.9870776849921536E-2</v>
      </c>
      <c r="AV1109">
        <v>10</v>
      </c>
      <c r="AW1109">
        <f t="shared" si="467"/>
        <v>50</v>
      </c>
      <c r="AX1109">
        <f t="shared" si="446"/>
        <v>0</v>
      </c>
      <c r="AY1109">
        <f t="shared" si="447"/>
        <v>0</v>
      </c>
      <c r="AZ1109">
        <f t="shared" si="448"/>
        <v>0</v>
      </c>
      <c r="BA1109">
        <v>674.49177525000005</v>
      </c>
      <c r="BB1109">
        <v>674.49177525000005</v>
      </c>
    </row>
    <row r="1110" spans="1:54" x14ac:dyDescent="0.25">
      <c r="A1110" t="s">
        <v>1027</v>
      </c>
      <c r="B1110" t="s">
        <v>3</v>
      </c>
      <c r="C1110">
        <v>2013</v>
      </c>
      <c r="D1110">
        <v>4</v>
      </c>
      <c r="E1110">
        <v>8</v>
      </c>
      <c r="F1110" t="s">
        <v>1841</v>
      </c>
      <c r="G1110" t="s">
        <v>1923</v>
      </c>
      <c r="H1110" t="s">
        <v>1935</v>
      </c>
      <c r="I1110" t="s">
        <v>1812</v>
      </c>
      <c r="J1110" t="s">
        <v>1819</v>
      </c>
      <c r="K1110" t="str">
        <f t="shared" si="449"/>
        <v>Offshore</v>
      </c>
      <c r="L1110">
        <v>0</v>
      </c>
      <c r="M1110">
        <f t="shared" si="442"/>
        <v>0</v>
      </c>
      <c r="N1110">
        <f t="shared" si="450"/>
        <v>0.20129413444782768</v>
      </c>
      <c r="O1110">
        <f t="shared" si="451"/>
        <v>0.10054862763390394</v>
      </c>
      <c r="P1110">
        <v>0</v>
      </c>
      <c r="Q1110">
        <f t="shared" si="452"/>
        <v>0</v>
      </c>
      <c r="R1110">
        <v>0</v>
      </c>
      <c r="S1110">
        <f t="shared" si="443"/>
        <v>0</v>
      </c>
      <c r="T1110">
        <f t="shared" si="453"/>
        <v>0</v>
      </c>
      <c r="U1110">
        <f t="shared" si="444"/>
        <v>0.16997540593758353</v>
      </c>
      <c r="V1110">
        <f t="shared" si="454"/>
        <v>0.84441310922369939</v>
      </c>
      <c r="W1110">
        <f t="shared" si="445"/>
        <v>9.4676949186566522E-2</v>
      </c>
      <c r="X1110">
        <f t="shared" si="455"/>
        <v>0.94160359434525431</v>
      </c>
      <c r="Y1110">
        <v>16</v>
      </c>
      <c r="Z1110">
        <f>Y1110*'MRIP Selectivity'!$N$35</f>
        <v>0.10074550681392373</v>
      </c>
      <c r="AA1110">
        <f>Y1110*'MRIP Selectivity'!$O$35</f>
        <v>0.10054862763390394</v>
      </c>
      <c r="AB1110">
        <f>Y1110*'MRIP Selectivity'!$P$35</f>
        <v>1.4451474072670207E-2</v>
      </c>
      <c r="AC1110">
        <v>0.74741255597723821</v>
      </c>
      <c r="AD1110">
        <v>0.94160359434525442</v>
      </c>
      <c r="AE1110">
        <v>1.3432654004296583</v>
      </c>
      <c r="AF1110">
        <f t="shared" si="456"/>
        <v>7.5298456751017012E-2</v>
      </c>
      <c r="AG1110">
        <f t="shared" si="457"/>
        <v>9.4676949186566522E-2</v>
      </c>
      <c r="AH1110">
        <f t="shared" si="458"/>
        <v>1.9412165107024169E-2</v>
      </c>
      <c r="AI1110">
        <f t="shared" si="459"/>
        <v>0.21574560852049787</v>
      </c>
      <c r="AJ1110">
        <f t="shared" si="460"/>
        <v>0.18938757104460771</v>
      </c>
      <c r="AK1110">
        <f t="shared" si="461"/>
        <v>0.11500010170657415</v>
      </c>
      <c r="AL1110">
        <f t="shared" si="462"/>
        <v>0.1140891142935907</v>
      </c>
      <c r="AM1110">
        <f t="shared" si="463"/>
        <v>0.16997540593758353</v>
      </c>
      <c r="AN1110">
        <f t="shared" si="464"/>
        <v>9.4676949186566522E-2</v>
      </c>
      <c r="AO1110">
        <v>0</v>
      </c>
      <c r="AP1110">
        <f t="shared" si="465"/>
        <v>0.20129413444782768</v>
      </c>
      <c r="AQ1110">
        <f t="shared" si="466"/>
        <v>0.10054862763390394</v>
      </c>
      <c r="AR1110">
        <v>16</v>
      </c>
      <c r="AS1110">
        <f>AR1110*'MRIP Selectivity'!$N$35</f>
        <v>0.10074550681392373</v>
      </c>
      <c r="AT1110">
        <f>AR1110*'MRIP Selectivity'!$O$35</f>
        <v>0.10054862763390394</v>
      </c>
      <c r="AU1110">
        <f>AR1110*'MRIP Selectivity'!$P$35</f>
        <v>1.4451474072670207E-2</v>
      </c>
      <c r="AV1110">
        <v>6</v>
      </c>
      <c r="AW1110">
        <f t="shared" si="467"/>
        <v>30</v>
      </c>
      <c r="AX1110">
        <f t="shared" si="446"/>
        <v>0</v>
      </c>
      <c r="AY1110">
        <f t="shared" si="447"/>
        <v>0</v>
      </c>
      <c r="AZ1110">
        <f t="shared" si="448"/>
        <v>0</v>
      </c>
      <c r="BA1110">
        <v>465.19561420000002</v>
      </c>
      <c r="BB1110">
        <v>465.19561420000002</v>
      </c>
    </row>
    <row r="1111" spans="1:54" x14ac:dyDescent="0.25">
      <c r="A1111" t="s">
        <v>1943</v>
      </c>
      <c r="B1111" t="s">
        <v>3</v>
      </c>
      <c r="C1111">
        <v>2013</v>
      </c>
      <c r="D1111">
        <v>4</v>
      </c>
      <c r="E1111">
        <v>8</v>
      </c>
      <c r="F1111" t="s">
        <v>1841</v>
      </c>
      <c r="G1111" t="s">
        <v>1923</v>
      </c>
      <c r="H1111" t="s">
        <v>1935</v>
      </c>
      <c r="I1111" t="s">
        <v>1812</v>
      </c>
      <c r="J1111" t="s">
        <v>1813</v>
      </c>
      <c r="K1111" t="str">
        <f t="shared" si="449"/>
        <v>Inshore</v>
      </c>
      <c r="L1111">
        <v>0</v>
      </c>
      <c r="M1111">
        <f t="shared" si="442"/>
        <v>0</v>
      </c>
      <c r="N1111">
        <f t="shared" si="450"/>
        <v>1.258088340298923E-2</v>
      </c>
      <c r="O1111">
        <f t="shared" si="451"/>
        <v>6.2842892271189965E-3</v>
      </c>
      <c r="P1111">
        <v>0</v>
      </c>
      <c r="Q1111">
        <f t="shared" si="452"/>
        <v>0</v>
      </c>
      <c r="R1111">
        <v>0</v>
      </c>
      <c r="S1111">
        <f t="shared" si="443"/>
        <v>0</v>
      </c>
      <c r="T1111">
        <f t="shared" si="453"/>
        <v>0</v>
      </c>
      <c r="U1111">
        <f t="shared" si="444"/>
        <v>1.0623462871098971E-2</v>
      </c>
      <c r="V1111">
        <f t="shared" si="454"/>
        <v>0.84441310922369939</v>
      </c>
      <c r="W1111">
        <f t="shared" si="445"/>
        <v>5.9173093241604077E-3</v>
      </c>
      <c r="X1111">
        <f t="shared" si="455"/>
        <v>0.94160359434525431</v>
      </c>
      <c r="Y1111">
        <v>1</v>
      </c>
      <c r="Z1111">
        <f>Y1111*'MRIP Selectivity'!$N$35</f>
        <v>6.2965941758702333E-3</v>
      </c>
      <c r="AA1111">
        <f>Y1111*'MRIP Selectivity'!$O$35</f>
        <v>6.2842892271189965E-3</v>
      </c>
      <c r="AB1111">
        <f>Y1111*'MRIP Selectivity'!$P$35</f>
        <v>9.0321712954188795E-4</v>
      </c>
      <c r="AC1111">
        <v>0.74741255597723821</v>
      </c>
      <c r="AD1111">
        <v>0.94160359434525442</v>
      </c>
      <c r="AE1111">
        <v>1.3432654004296583</v>
      </c>
      <c r="AF1111">
        <f t="shared" si="456"/>
        <v>4.7061535469385633E-3</v>
      </c>
      <c r="AG1111">
        <f t="shared" si="457"/>
        <v>5.9173093241604077E-3</v>
      </c>
      <c r="AH1111">
        <f t="shared" si="458"/>
        <v>1.2132603191890106E-3</v>
      </c>
      <c r="AI1111">
        <f t="shared" si="459"/>
        <v>1.3484100532531117E-2</v>
      </c>
      <c r="AJ1111">
        <f t="shared" si="460"/>
        <v>1.1836723190287982E-2</v>
      </c>
      <c r="AK1111">
        <f t="shared" si="461"/>
        <v>7.1875063566608846E-3</v>
      </c>
      <c r="AL1111">
        <f t="shared" si="462"/>
        <v>7.1305696433494187E-3</v>
      </c>
      <c r="AM1111">
        <f t="shared" si="463"/>
        <v>1.0623462871098971E-2</v>
      </c>
      <c r="AN1111">
        <f t="shared" si="464"/>
        <v>5.9173093241604077E-3</v>
      </c>
      <c r="AO1111">
        <v>0</v>
      </c>
      <c r="AP1111">
        <f t="shared" si="465"/>
        <v>1.258088340298923E-2</v>
      </c>
      <c r="AQ1111">
        <f t="shared" si="466"/>
        <v>6.2842892271189965E-3</v>
      </c>
      <c r="AR1111">
        <v>1</v>
      </c>
      <c r="AS1111">
        <f>AR1111*'MRIP Selectivity'!$N$35</f>
        <v>6.2965941758702333E-3</v>
      </c>
      <c r="AT1111">
        <f>AR1111*'MRIP Selectivity'!$O$35</f>
        <v>6.2842892271189965E-3</v>
      </c>
      <c r="AU1111">
        <f>AR1111*'MRIP Selectivity'!$P$35</f>
        <v>9.0321712954188795E-4</v>
      </c>
      <c r="AV1111">
        <v>4</v>
      </c>
      <c r="AW1111">
        <f t="shared" si="467"/>
        <v>20</v>
      </c>
      <c r="AX1111">
        <f t="shared" si="446"/>
        <v>0</v>
      </c>
      <c r="AY1111">
        <f t="shared" si="447"/>
        <v>0</v>
      </c>
      <c r="AZ1111">
        <f t="shared" si="448"/>
        <v>0</v>
      </c>
      <c r="BA1111">
        <v>569.84369473000004</v>
      </c>
      <c r="BB1111">
        <v>569.84369473000004</v>
      </c>
    </row>
    <row r="1112" spans="1:54" x14ac:dyDescent="0.25">
      <c r="A1112" t="s">
        <v>1028</v>
      </c>
      <c r="B1112" t="s">
        <v>3</v>
      </c>
      <c r="C1112">
        <v>2013</v>
      </c>
      <c r="D1112">
        <v>4</v>
      </c>
      <c r="E1112">
        <v>8</v>
      </c>
      <c r="F1112" t="s">
        <v>1841</v>
      </c>
      <c r="G1112" t="s">
        <v>1923</v>
      </c>
      <c r="H1112" t="s">
        <v>1935</v>
      </c>
      <c r="I1112" t="s">
        <v>1812</v>
      </c>
      <c r="J1112" t="s">
        <v>1819</v>
      </c>
      <c r="K1112" t="str">
        <f t="shared" si="449"/>
        <v>Offshore</v>
      </c>
      <c r="L1112">
        <v>8.6517858051999994</v>
      </c>
      <c r="M1112">
        <f t="shared" si="442"/>
        <v>4326.5704041338149</v>
      </c>
      <c r="N1112">
        <f t="shared" si="450"/>
        <v>8.8530799396478272</v>
      </c>
      <c r="O1112">
        <f t="shared" si="451"/>
        <v>8.7523344328339032</v>
      </c>
      <c r="P1112">
        <v>116.69692192519685</v>
      </c>
      <c r="Q1112">
        <f t="shared" si="452"/>
        <v>13.488188976553056</v>
      </c>
      <c r="R1112">
        <v>12.131014840703781</v>
      </c>
      <c r="S1112">
        <f t="shared" si="443"/>
        <v>6066.4573723440417</v>
      </c>
      <c r="T1112">
        <f t="shared" si="453"/>
        <v>1.4021399874939868</v>
      </c>
      <c r="U1112">
        <f t="shared" si="444"/>
        <v>12.300990246641366</v>
      </c>
      <c r="V1112">
        <f t="shared" si="454"/>
        <v>1.3894588471467813</v>
      </c>
      <c r="W1112">
        <f t="shared" si="445"/>
        <v>12.225691789890348</v>
      </c>
      <c r="X1112">
        <f t="shared" si="455"/>
        <v>1.3968492501870513</v>
      </c>
      <c r="Y1112">
        <v>16</v>
      </c>
      <c r="Z1112">
        <f>Y1112*'MRIP Selectivity'!$N$35</f>
        <v>0.10074550681392373</v>
      </c>
      <c r="AA1112">
        <f>Y1112*'MRIP Selectivity'!$O$35</f>
        <v>0.10054862763390394</v>
      </c>
      <c r="AB1112">
        <f>Y1112*'MRIP Selectivity'!$P$35</f>
        <v>1.4451474072670207E-2</v>
      </c>
      <c r="AC1112">
        <v>0.74741255597723821</v>
      </c>
      <c r="AD1112">
        <v>0.94160359434525442</v>
      </c>
      <c r="AE1112">
        <v>1.3432654004296583</v>
      </c>
      <c r="AF1112">
        <f t="shared" si="456"/>
        <v>7.5298456751017012E-2</v>
      </c>
      <c r="AG1112">
        <f t="shared" si="457"/>
        <v>9.4676949186566522E-2</v>
      </c>
      <c r="AH1112">
        <f t="shared" si="458"/>
        <v>1.9412165107024169E-2</v>
      </c>
      <c r="AI1112">
        <f t="shared" si="459"/>
        <v>0.21574560852049787</v>
      </c>
      <c r="AJ1112">
        <f t="shared" si="460"/>
        <v>0.18938757104460771</v>
      </c>
      <c r="AK1112">
        <f t="shared" si="461"/>
        <v>0.11500010170657415</v>
      </c>
      <c r="AL1112">
        <f t="shared" si="462"/>
        <v>0.1140891142935907</v>
      </c>
      <c r="AM1112">
        <f t="shared" si="463"/>
        <v>12.300990246641366</v>
      </c>
      <c r="AN1112">
        <f t="shared" si="464"/>
        <v>12.225691789890348</v>
      </c>
      <c r="AO1112">
        <v>12</v>
      </c>
      <c r="AP1112">
        <f t="shared" si="465"/>
        <v>12.201294134447828</v>
      </c>
      <c r="AQ1112">
        <f t="shared" si="466"/>
        <v>12.100548627633904</v>
      </c>
      <c r="AR1112">
        <v>16</v>
      </c>
      <c r="AS1112">
        <f>AR1112*'MRIP Selectivity'!$N$35</f>
        <v>0.10074550681392373</v>
      </c>
      <c r="AT1112">
        <f>AR1112*'MRIP Selectivity'!$O$35</f>
        <v>0.10054862763390394</v>
      </c>
      <c r="AU1112">
        <f>AR1112*'MRIP Selectivity'!$P$35</f>
        <v>1.4451474072670207E-2</v>
      </c>
      <c r="AV1112">
        <v>15</v>
      </c>
      <c r="AW1112">
        <f t="shared" si="467"/>
        <v>75</v>
      </c>
      <c r="AX1112">
        <f t="shared" si="446"/>
        <v>0</v>
      </c>
      <c r="AY1112">
        <f t="shared" si="447"/>
        <v>0</v>
      </c>
      <c r="AZ1112">
        <f t="shared" si="448"/>
        <v>0</v>
      </c>
      <c r="BA1112">
        <v>500.07830770999999</v>
      </c>
      <c r="BB1112">
        <v>500.07830770999999</v>
      </c>
    </row>
    <row r="1113" spans="1:54" x14ac:dyDescent="0.25">
      <c r="A1113" t="s">
        <v>1029</v>
      </c>
      <c r="B1113" t="s">
        <v>3</v>
      </c>
      <c r="C1113">
        <v>2013</v>
      </c>
      <c r="D1113">
        <v>4</v>
      </c>
      <c r="E1113">
        <v>8</v>
      </c>
      <c r="F1113" t="s">
        <v>1841</v>
      </c>
      <c r="G1113" t="s">
        <v>1923</v>
      </c>
      <c r="H1113" t="s">
        <v>1935</v>
      </c>
      <c r="I1113" t="s">
        <v>1812</v>
      </c>
      <c r="J1113" t="s">
        <v>1819</v>
      </c>
      <c r="K1113" t="str">
        <f t="shared" si="449"/>
        <v>Offshore</v>
      </c>
      <c r="L1113">
        <v>7.8917976864000003</v>
      </c>
      <c r="M1113">
        <f t="shared" si="442"/>
        <v>5047.6654714761607</v>
      </c>
      <c r="N1113">
        <f t="shared" si="450"/>
        <v>8.2692241884896784</v>
      </c>
      <c r="O1113">
        <f t="shared" si="451"/>
        <v>8.0803263632135707</v>
      </c>
      <c r="P1113">
        <v>98.492120732283468</v>
      </c>
      <c r="Q1113">
        <f t="shared" si="452"/>
        <v>12.480314960685796</v>
      </c>
      <c r="R1113">
        <v>8.3512491391775399</v>
      </c>
      <c r="S1113">
        <f t="shared" si="443"/>
        <v>5341.5347932913119</v>
      </c>
      <c r="T1113">
        <f t="shared" si="453"/>
        <v>1.0582188584952343</v>
      </c>
      <c r="U1113">
        <f t="shared" si="444"/>
        <v>8.6699530253105088</v>
      </c>
      <c r="V1113">
        <f t="shared" si="454"/>
        <v>1.0484602699946899</v>
      </c>
      <c r="W1113">
        <f t="shared" si="445"/>
        <v>8.5287684189023523</v>
      </c>
      <c r="X1113">
        <f t="shared" si="455"/>
        <v>1.0554980127696767</v>
      </c>
      <c r="Y1113">
        <v>30</v>
      </c>
      <c r="Z1113">
        <f>Y1113*'MRIP Selectivity'!$N$35</f>
        <v>0.18889782527610699</v>
      </c>
      <c r="AA1113">
        <f>Y1113*'MRIP Selectivity'!$O$35</f>
        <v>0.18852867681356988</v>
      </c>
      <c r="AB1113">
        <f>Y1113*'MRIP Selectivity'!$P$35</f>
        <v>2.709651388625664E-2</v>
      </c>
      <c r="AC1113">
        <v>0.74741255597723821</v>
      </c>
      <c r="AD1113">
        <v>0.94160359434525442</v>
      </c>
      <c r="AE1113">
        <v>1.3432654004296583</v>
      </c>
      <c r="AF1113">
        <f t="shared" si="456"/>
        <v>0.14118460640815689</v>
      </c>
      <c r="AG1113">
        <f t="shared" si="457"/>
        <v>0.17751927972481224</v>
      </c>
      <c r="AH1113">
        <f t="shared" si="458"/>
        <v>3.639780957567032E-2</v>
      </c>
      <c r="AI1113">
        <f t="shared" si="459"/>
        <v>0.40452301597593354</v>
      </c>
      <c r="AJ1113">
        <f t="shared" si="460"/>
        <v>0.35510169570863948</v>
      </c>
      <c r="AK1113">
        <f t="shared" si="461"/>
        <v>0.21562519069982652</v>
      </c>
      <c r="AL1113">
        <f t="shared" si="462"/>
        <v>0.21391708930048256</v>
      </c>
      <c r="AM1113">
        <f t="shared" si="463"/>
        <v>8.6699530253105088</v>
      </c>
      <c r="AN1113">
        <f t="shared" si="464"/>
        <v>8.5287684189023523</v>
      </c>
      <c r="AO1113">
        <v>14</v>
      </c>
      <c r="AP1113">
        <f t="shared" si="465"/>
        <v>14.377426502089678</v>
      </c>
      <c r="AQ1113">
        <f t="shared" si="466"/>
        <v>14.18852867681357</v>
      </c>
      <c r="AR1113">
        <v>30</v>
      </c>
      <c r="AS1113">
        <f>AR1113*'MRIP Selectivity'!$N$35</f>
        <v>0.18889782527610699</v>
      </c>
      <c r="AT1113">
        <f>AR1113*'MRIP Selectivity'!$O$35</f>
        <v>0.18852867681356988</v>
      </c>
      <c r="AU1113">
        <f>AR1113*'MRIP Selectivity'!$P$35</f>
        <v>2.709651388625664E-2</v>
      </c>
      <c r="AV1113">
        <v>21</v>
      </c>
      <c r="AW1113">
        <f t="shared" si="467"/>
        <v>105</v>
      </c>
      <c r="AX1113">
        <f t="shared" si="446"/>
        <v>0</v>
      </c>
      <c r="AY1113">
        <f t="shared" si="447"/>
        <v>0</v>
      </c>
      <c r="AZ1113">
        <f t="shared" si="448"/>
        <v>0</v>
      </c>
      <c r="BA1113">
        <v>639.60908173999997</v>
      </c>
      <c r="BB1113">
        <v>639.60908173999997</v>
      </c>
    </row>
    <row r="1114" spans="1:54" x14ac:dyDescent="0.25">
      <c r="A1114" t="s">
        <v>1030</v>
      </c>
      <c r="B1114" t="s">
        <v>3</v>
      </c>
      <c r="C1114">
        <v>2013</v>
      </c>
      <c r="D1114">
        <v>4</v>
      </c>
      <c r="E1114">
        <v>8</v>
      </c>
      <c r="F1114" t="s">
        <v>1841</v>
      </c>
      <c r="G1114" t="s">
        <v>1923</v>
      </c>
      <c r="H1114" t="s">
        <v>1935</v>
      </c>
      <c r="I1114" t="s">
        <v>1812</v>
      </c>
      <c r="J1114" t="s">
        <v>1819</v>
      </c>
      <c r="K1114" t="str">
        <f t="shared" si="449"/>
        <v>Offshore</v>
      </c>
      <c r="L1114">
        <v>3.1001799903</v>
      </c>
      <c r="M1114">
        <f t="shared" si="442"/>
        <v>1442.1901347181586</v>
      </c>
      <c r="N1114">
        <f t="shared" si="450"/>
        <v>3.1001799903</v>
      </c>
      <c r="O1114">
        <f t="shared" si="451"/>
        <v>3.1001799903</v>
      </c>
      <c r="P1114">
        <v>33.503913674409446</v>
      </c>
      <c r="Q1114">
        <f t="shared" si="452"/>
        <v>10.807086614079887</v>
      </c>
      <c r="R1114">
        <v>2.6313698713671041</v>
      </c>
      <c r="S1114">
        <f t="shared" si="443"/>
        <v>1224.101723497995</v>
      </c>
      <c r="T1114">
        <f t="shared" si="453"/>
        <v>0.84877970943631253</v>
      </c>
      <c r="U1114">
        <f t="shared" si="444"/>
        <v>2.6313698713671041</v>
      </c>
      <c r="V1114">
        <f t="shared" si="454"/>
        <v>0.84877970943631253</v>
      </c>
      <c r="W1114">
        <f t="shared" si="445"/>
        <v>2.6313698713671041</v>
      </c>
      <c r="X1114">
        <f t="shared" si="455"/>
        <v>0.84877970943631253</v>
      </c>
      <c r="Y1114">
        <v>0</v>
      </c>
      <c r="Z1114">
        <f>Y1114*'MRIP Selectivity'!$N$35</f>
        <v>0</v>
      </c>
      <c r="AA1114">
        <f>Y1114*'MRIP Selectivity'!$O$35</f>
        <v>0</v>
      </c>
      <c r="AB1114">
        <f>Y1114*'MRIP Selectivity'!$P$35</f>
        <v>0</v>
      </c>
      <c r="AC1114">
        <v>0.74741255597723821</v>
      </c>
      <c r="AD1114">
        <v>0.94160359434525442</v>
      </c>
      <c r="AE1114">
        <v>1.3432654004296583</v>
      </c>
      <c r="AF1114">
        <f t="shared" si="456"/>
        <v>0</v>
      </c>
      <c r="AG1114">
        <f t="shared" si="457"/>
        <v>0</v>
      </c>
      <c r="AH1114">
        <f t="shared" si="458"/>
        <v>0</v>
      </c>
      <c r="AI1114">
        <f t="shared" si="459"/>
        <v>0</v>
      </c>
      <c r="AJ1114">
        <f t="shared" si="460"/>
        <v>0</v>
      </c>
      <c r="AK1114">
        <f t="shared" si="461"/>
        <v>0</v>
      </c>
      <c r="AL1114">
        <f t="shared" si="462"/>
        <v>0</v>
      </c>
      <c r="AM1114">
        <f t="shared" si="463"/>
        <v>2.6313698713671041</v>
      </c>
      <c r="AN1114">
        <f t="shared" si="464"/>
        <v>2.6313698713671041</v>
      </c>
      <c r="AO1114">
        <v>4</v>
      </c>
      <c r="AP1114">
        <f t="shared" si="465"/>
        <v>4</v>
      </c>
      <c r="AQ1114">
        <f t="shared" si="466"/>
        <v>4</v>
      </c>
      <c r="AR1114">
        <v>0</v>
      </c>
      <c r="AS1114">
        <f>AR1114*'MRIP Selectivity'!$N$35</f>
        <v>0</v>
      </c>
      <c r="AT1114">
        <f>AR1114*'MRIP Selectivity'!$O$35</f>
        <v>0</v>
      </c>
      <c r="AU1114">
        <f>AR1114*'MRIP Selectivity'!$P$35</f>
        <v>0</v>
      </c>
      <c r="AV1114">
        <v>3</v>
      </c>
      <c r="AW1114">
        <f t="shared" si="467"/>
        <v>15</v>
      </c>
      <c r="AX1114">
        <f t="shared" si="446"/>
        <v>0</v>
      </c>
      <c r="AY1114">
        <f t="shared" si="447"/>
        <v>0</v>
      </c>
      <c r="AZ1114">
        <f t="shared" si="448"/>
        <v>0</v>
      </c>
      <c r="BA1114">
        <v>465.19561420000002</v>
      </c>
      <c r="BB1114">
        <v>465.19561420000002</v>
      </c>
    </row>
    <row r="1115" spans="1:54" x14ac:dyDescent="0.25">
      <c r="A1115" t="s">
        <v>1031</v>
      </c>
      <c r="B1115" t="s">
        <v>3</v>
      </c>
      <c r="C1115">
        <v>2013</v>
      </c>
      <c r="D1115">
        <v>4</v>
      </c>
      <c r="E1115">
        <v>8</v>
      </c>
      <c r="F1115" t="s">
        <v>1836</v>
      </c>
      <c r="G1115" t="s">
        <v>1923</v>
      </c>
      <c r="H1115" t="s">
        <v>1935</v>
      </c>
      <c r="I1115" t="s">
        <v>1812</v>
      </c>
      <c r="J1115" t="s">
        <v>1813</v>
      </c>
      <c r="K1115" t="str">
        <f t="shared" si="449"/>
        <v>Inshore</v>
      </c>
      <c r="L1115">
        <v>0</v>
      </c>
      <c r="M1115">
        <f t="shared" si="442"/>
        <v>0</v>
      </c>
      <c r="N1115">
        <f t="shared" si="450"/>
        <v>7.5485300417935386E-2</v>
      </c>
      <c r="O1115">
        <f t="shared" si="451"/>
        <v>3.7705735362713981E-2</v>
      </c>
      <c r="P1115">
        <v>0</v>
      </c>
      <c r="Q1115">
        <f t="shared" si="452"/>
        <v>0</v>
      </c>
      <c r="R1115">
        <v>0</v>
      </c>
      <c r="S1115">
        <f t="shared" si="443"/>
        <v>0</v>
      </c>
      <c r="T1115">
        <f t="shared" si="453"/>
        <v>0</v>
      </c>
      <c r="U1115">
        <f t="shared" si="444"/>
        <v>6.3740777226593825E-2</v>
      </c>
      <c r="V1115">
        <f t="shared" si="454"/>
        <v>0.84441310922369928</v>
      </c>
      <c r="W1115">
        <f t="shared" si="445"/>
        <v>3.5503855944962449E-2</v>
      </c>
      <c r="X1115">
        <f t="shared" si="455"/>
        <v>0.94160359434525442</v>
      </c>
      <c r="Y1115">
        <v>6</v>
      </c>
      <c r="Z1115">
        <f>Y1115*'MRIP Selectivity'!$N$35</f>
        <v>3.7779565055221398E-2</v>
      </c>
      <c r="AA1115">
        <f>Y1115*'MRIP Selectivity'!$O$35</f>
        <v>3.7705735362713981E-2</v>
      </c>
      <c r="AB1115">
        <f>Y1115*'MRIP Selectivity'!$P$35</f>
        <v>5.4193027772513275E-3</v>
      </c>
      <c r="AC1115">
        <v>0.74741255597723821</v>
      </c>
      <c r="AD1115">
        <v>0.94160359434525442</v>
      </c>
      <c r="AE1115">
        <v>1.3432654004296583</v>
      </c>
      <c r="AF1115">
        <f t="shared" si="456"/>
        <v>2.8236921281631376E-2</v>
      </c>
      <c r="AG1115">
        <f t="shared" si="457"/>
        <v>3.5503855944962449E-2</v>
      </c>
      <c r="AH1115">
        <f t="shared" si="458"/>
        <v>7.2795619151340635E-3</v>
      </c>
      <c r="AI1115">
        <f t="shared" si="459"/>
        <v>8.0904603195186719E-2</v>
      </c>
      <c r="AJ1115">
        <f t="shared" si="460"/>
        <v>7.1020339141727895E-2</v>
      </c>
      <c r="AK1115">
        <f t="shared" si="461"/>
        <v>4.3125038139965308E-2</v>
      </c>
      <c r="AL1115">
        <f t="shared" si="462"/>
        <v>4.2783417860096512E-2</v>
      </c>
      <c r="AM1115">
        <f t="shared" si="463"/>
        <v>6.3740777226593825E-2</v>
      </c>
      <c r="AN1115">
        <f t="shared" si="464"/>
        <v>3.5503855944962449E-2</v>
      </c>
      <c r="AO1115">
        <v>0</v>
      </c>
      <c r="AP1115">
        <f t="shared" si="465"/>
        <v>7.5485300417935386E-2</v>
      </c>
      <c r="AQ1115">
        <f t="shared" si="466"/>
        <v>3.7705735362713981E-2</v>
      </c>
      <c r="AR1115">
        <v>6</v>
      </c>
      <c r="AS1115">
        <f>AR1115*'MRIP Selectivity'!$N$35</f>
        <v>3.7779565055221398E-2</v>
      </c>
      <c r="AT1115">
        <f>AR1115*'MRIP Selectivity'!$O$35</f>
        <v>3.7705735362713981E-2</v>
      </c>
      <c r="AU1115">
        <f>AR1115*'MRIP Selectivity'!$P$35</f>
        <v>5.4193027772513275E-3</v>
      </c>
      <c r="AV1115">
        <v>9</v>
      </c>
      <c r="AW1115">
        <f t="shared" si="467"/>
        <v>45</v>
      </c>
      <c r="AX1115">
        <f t="shared" si="446"/>
        <v>0</v>
      </c>
      <c r="AY1115">
        <f t="shared" si="447"/>
        <v>0</v>
      </c>
      <c r="AZ1115">
        <f t="shared" si="448"/>
        <v>0</v>
      </c>
      <c r="BA1115">
        <v>1575.7919488</v>
      </c>
      <c r="BB1115">
        <v>1575.7919488</v>
      </c>
    </row>
    <row r="1116" spans="1:54" x14ac:dyDescent="0.25">
      <c r="A1116" t="s">
        <v>1032</v>
      </c>
      <c r="B1116" t="s">
        <v>3</v>
      </c>
      <c r="C1116">
        <v>2013</v>
      </c>
      <c r="D1116">
        <v>5</v>
      </c>
      <c r="E1116">
        <v>9</v>
      </c>
      <c r="F1116" t="s">
        <v>1833</v>
      </c>
      <c r="G1116" t="s">
        <v>1923</v>
      </c>
      <c r="H1116" t="s">
        <v>1935</v>
      </c>
      <c r="I1116" t="s">
        <v>1812</v>
      </c>
      <c r="J1116" t="s">
        <v>1819</v>
      </c>
      <c r="K1116" t="str">
        <f t="shared" si="449"/>
        <v>Offshore</v>
      </c>
      <c r="L1116">
        <v>0</v>
      </c>
      <c r="M1116">
        <f t="shared" si="442"/>
        <v>0</v>
      </c>
      <c r="N1116">
        <f t="shared" si="450"/>
        <v>0.15097060083587077</v>
      </c>
      <c r="O1116">
        <f t="shared" si="451"/>
        <v>7.5411470725427962E-2</v>
      </c>
      <c r="P1116">
        <v>0</v>
      </c>
      <c r="Q1116">
        <f t="shared" si="452"/>
        <v>0</v>
      </c>
      <c r="R1116">
        <v>0</v>
      </c>
      <c r="S1116">
        <f t="shared" si="443"/>
        <v>0</v>
      </c>
      <c r="T1116">
        <f t="shared" si="453"/>
        <v>0</v>
      </c>
      <c r="U1116">
        <f t="shared" si="444"/>
        <v>0.12748155445318765</v>
      </c>
      <c r="V1116">
        <f t="shared" si="454"/>
        <v>0.84441310922369928</v>
      </c>
      <c r="W1116">
        <f t="shared" si="445"/>
        <v>7.1007711889924899E-2</v>
      </c>
      <c r="X1116">
        <f t="shared" si="455"/>
        <v>0.94160359434525442</v>
      </c>
      <c r="Y1116">
        <v>12</v>
      </c>
      <c r="Z1116">
        <f>Y1116*'MRIP Selectivity'!$N$35</f>
        <v>7.5559130110442796E-2</v>
      </c>
      <c r="AA1116">
        <f>Y1116*'MRIP Selectivity'!$O$35</f>
        <v>7.5411470725427962E-2</v>
      </c>
      <c r="AB1116">
        <f>Y1116*'MRIP Selectivity'!$P$35</f>
        <v>1.0838605554502655E-2</v>
      </c>
      <c r="AC1116">
        <v>0.74741255597723821</v>
      </c>
      <c r="AD1116">
        <v>0.94160359434525442</v>
      </c>
      <c r="AE1116">
        <v>1.3432654004296583</v>
      </c>
      <c r="AF1116">
        <f t="shared" si="456"/>
        <v>5.6473842563262752E-2</v>
      </c>
      <c r="AG1116">
        <f t="shared" si="457"/>
        <v>7.1007711889924899E-2</v>
      </c>
      <c r="AH1116">
        <f t="shared" si="458"/>
        <v>1.4559123830268127E-2</v>
      </c>
      <c r="AI1116">
        <f t="shared" si="459"/>
        <v>0.16180920639037344</v>
      </c>
      <c r="AJ1116">
        <f t="shared" si="460"/>
        <v>0.14204067828345579</v>
      </c>
      <c r="AK1116">
        <f t="shared" si="461"/>
        <v>8.6250076279930615E-2</v>
      </c>
      <c r="AL1116">
        <f t="shared" si="462"/>
        <v>8.5566835720193024E-2</v>
      </c>
      <c r="AM1116">
        <f t="shared" si="463"/>
        <v>0.12748155445318765</v>
      </c>
      <c r="AN1116">
        <f t="shared" si="464"/>
        <v>7.1007711889924899E-2</v>
      </c>
      <c r="AO1116">
        <v>0</v>
      </c>
      <c r="AP1116">
        <f t="shared" si="465"/>
        <v>0.15097060083587077</v>
      </c>
      <c r="AQ1116">
        <f t="shared" si="466"/>
        <v>7.5411470725427962E-2</v>
      </c>
      <c r="AR1116">
        <v>12</v>
      </c>
      <c r="AS1116">
        <f>AR1116*'MRIP Selectivity'!$N$35</f>
        <v>7.5559130110442796E-2</v>
      </c>
      <c r="AT1116">
        <f>AR1116*'MRIP Selectivity'!$O$35</f>
        <v>7.5411470725427962E-2</v>
      </c>
      <c r="AU1116">
        <f>AR1116*'MRIP Selectivity'!$P$35</f>
        <v>1.0838605554502655E-2</v>
      </c>
      <c r="AV1116">
        <v>4</v>
      </c>
      <c r="AW1116">
        <f t="shared" si="467"/>
        <v>20</v>
      </c>
      <c r="AX1116">
        <f t="shared" si="446"/>
        <v>0</v>
      </c>
      <c r="AY1116">
        <f t="shared" si="447"/>
        <v>0</v>
      </c>
      <c r="AZ1116">
        <f t="shared" si="448"/>
        <v>0</v>
      </c>
      <c r="BA1116">
        <v>531.38763830000005</v>
      </c>
      <c r="BB1116">
        <v>531.38763830000005</v>
      </c>
    </row>
    <row r="1117" spans="1:54" x14ac:dyDescent="0.25">
      <c r="A1117" t="s">
        <v>1033</v>
      </c>
      <c r="B1117" t="s">
        <v>3</v>
      </c>
      <c r="C1117">
        <v>2013</v>
      </c>
      <c r="D1117">
        <v>5</v>
      </c>
      <c r="E1117">
        <v>9</v>
      </c>
      <c r="F1117" t="s">
        <v>1833</v>
      </c>
      <c r="G1117" t="s">
        <v>1923</v>
      </c>
      <c r="H1117" t="s">
        <v>1935</v>
      </c>
      <c r="I1117" t="s">
        <v>1812</v>
      </c>
      <c r="J1117" t="s">
        <v>1813</v>
      </c>
      <c r="K1117" t="str">
        <f t="shared" si="449"/>
        <v>Inshore</v>
      </c>
      <c r="L1117">
        <v>0</v>
      </c>
      <c r="M1117">
        <f t="shared" si="442"/>
        <v>0</v>
      </c>
      <c r="N1117">
        <f t="shared" si="450"/>
        <v>5.0323533611956919E-2</v>
      </c>
      <c r="O1117">
        <f t="shared" si="451"/>
        <v>2.5137156908475986E-2</v>
      </c>
      <c r="P1117">
        <v>0</v>
      </c>
      <c r="Q1117">
        <f t="shared" si="452"/>
        <v>0</v>
      </c>
      <c r="R1117">
        <v>0</v>
      </c>
      <c r="S1117">
        <f t="shared" si="443"/>
        <v>0</v>
      </c>
      <c r="T1117">
        <f t="shared" si="453"/>
        <v>0</v>
      </c>
      <c r="U1117">
        <f t="shared" si="444"/>
        <v>4.2493851484395884E-2</v>
      </c>
      <c r="V1117">
        <f t="shared" si="454"/>
        <v>0.84441310922369939</v>
      </c>
      <c r="W1117">
        <f t="shared" si="445"/>
        <v>2.3669237296641631E-2</v>
      </c>
      <c r="X1117">
        <f t="shared" si="455"/>
        <v>0.94160359434525431</v>
      </c>
      <c r="Y1117">
        <v>4</v>
      </c>
      <c r="Z1117">
        <f>Y1117*'MRIP Selectivity'!$N$35</f>
        <v>2.5186376703480933E-2</v>
      </c>
      <c r="AA1117">
        <f>Y1117*'MRIP Selectivity'!$O$35</f>
        <v>2.5137156908475986E-2</v>
      </c>
      <c r="AB1117">
        <f>Y1117*'MRIP Selectivity'!$P$35</f>
        <v>3.6128685181675518E-3</v>
      </c>
      <c r="AC1117">
        <v>0.74741255597723821</v>
      </c>
      <c r="AD1117">
        <v>0.94160359434525442</v>
      </c>
      <c r="AE1117">
        <v>1.3432654004296583</v>
      </c>
      <c r="AF1117">
        <f t="shared" si="456"/>
        <v>1.8824614187754253E-2</v>
      </c>
      <c r="AG1117">
        <f t="shared" si="457"/>
        <v>2.3669237296641631E-2</v>
      </c>
      <c r="AH1117">
        <f t="shared" si="458"/>
        <v>4.8530412767560423E-3</v>
      </c>
      <c r="AI1117">
        <f t="shared" si="459"/>
        <v>5.3936402130124468E-2</v>
      </c>
      <c r="AJ1117">
        <f t="shared" si="460"/>
        <v>4.7346892761151928E-2</v>
      </c>
      <c r="AK1117">
        <f t="shared" si="461"/>
        <v>2.8750025426643538E-2</v>
      </c>
      <c r="AL1117">
        <f t="shared" si="462"/>
        <v>2.8522278573397675E-2</v>
      </c>
      <c r="AM1117">
        <f t="shared" si="463"/>
        <v>4.2493851484395884E-2</v>
      </c>
      <c r="AN1117">
        <f t="shared" si="464"/>
        <v>2.3669237296641631E-2</v>
      </c>
      <c r="AO1117">
        <v>0</v>
      </c>
      <c r="AP1117">
        <f t="shared" si="465"/>
        <v>5.0323533611956919E-2</v>
      </c>
      <c r="AQ1117">
        <f t="shared" si="466"/>
        <v>2.5137156908475986E-2</v>
      </c>
      <c r="AR1117">
        <v>4</v>
      </c>
      <c r="AS1117">
        <f>AR1117*'MRIP Selectivity'!$N$35</f>
        <v>2.5186376703480933E-2</v>
      </c>
      <c r="AT1117">
        <f>AR1117*'MRIP Selectivity'!$O$35</f>
        <v>2.5137156908475986E-2</v>
      </c>
      <c r="AU1117">
        <f>AR1117*'MRIP Selectivity'!$P$35</f>
        <v>3.6128685181675518E-3</v>
      </c>
      <c r="AV1117">
        <v>4</v>
      </c>
      <c r="AW1117">
        <f t="shared" si="467"/>
        <v>20</v>
      </c>
      <c r="AX1117">
        <f t="shared" si="446"/>
        <v>0</v>
      </c>
      <c r="AY1117">
        <f t="shared" si="447"/>
        <v>0</v>
      </c>
      <c r="AZ1117">
        <f t="shared" si="448"/>
        <v>0</v>
      </c>
      <c r="BA1117">
        <v>531.38763830000005</v>
      </c>
      <c r="BB1117">
        <v>531.38763830000005</v>
      </c>
    </row>
    <row r="1118" spans="1:54" x14ac:dyDescent="0.25">
      <c r="A1118" t="s">
        <v>1034</v>
      </c>
      <c r="B1118" t="s">
        <v>3</v>
      </c>
      <c r="C1118">
        <v>2013</v>
      </c>
      <c r="D1118">
        <v>5</v>
      </c>
      <c r="E1118">
        <v>9</v>
      </c>
      <c r="F1118" t="s">
        <v>1833</v>
      </c>
      <c r="G1118" t="s">
        <v>1923</v>
      </c>
      <c r="H1118" t="s">
        <v>1935</v>
      </c>
      <c r="I1118" t="s">
        <v>1812</v>
      </c>
      <c r="J1118" t="s">
        <v>1813</v>
      </c>
      <c r="K1118" t="str">
        <f t="shared" si="449"/>
        <v>Inshore</v>
      </c>
      <c r="L1118">
        <v>0</v>
      </c>
      <c r="M1118">
        <f t="shared" si="442"/>
        <v>0</v>
      </c>
      <c r="N1118">
        <f t="shared" si="450"/>
        <v>3.7742650208967693E-2</v>
      </c>
      <c r="O1118">
        <f t="shared" si="451"/>
        <v>1.8852867681356991E-2</v>
      </c>
      <c r="P1118">
        <v>0</v>
      </c>
      <c r="Q1118">
        <f t="shared" si="452"/>
        <v>0</v>
      </c>
      <c r="R1118">
        <v>0</v>
      </c>
      <c r="S1118">
        <f t="shared" si="443"/>
        <v>0</v>
      </c>
      <c r="T1118">
        <f t="shared" si="453"/>
        <v>0</v>
      </c>
      <c r="U1118">
        <f t="shared" si="444"/>
        <v>3.1870388613296913E-2</v>
      </c>
      <c r="V1118">
        <f t="shared" si="454"/>
        <v>0.84441310922369928</v>
      </c>
      <c r="W1118">
        <f t="shared" si="445"/>
        <v>1.7751927972481225E-2</v>
      </c>
      <c r="X1118">
        <f t="shared" si="455"/>
        <v>0.94160359434525442</v>
      </c>
      <c r="Y1118">
        <v>3</v>
      </c>
      <c r="Z1118">
        <f>Y1118*'MRIP Selectivity'!$N$35</f>
        <v>1.8889782527610699E-2</v>
      </c>
      <c r="AA1118">
        <f>Y1118*'MRIP Selectivity'!$O$35</f>
        <v>1.8852867681356991E-2</v>
      </c>
      <c r="AB1118">
        <f>Y1118*'MRIP Selectivity'!$P$35</f>
        <v>2.7096513886256638E-3</v>
      </c>
      <c r="AC1118">
        <v>0.74741255597723821</v>
      </c>
      <c r="AD1118">
        <v>0.94160359434525442</v>
      </c>
      <c r="AE1118">
        <v>1.3432654004296583</v>
      </c>
      <c r="AF1118">
        <f t="shared" si="456"/>
        <v>1.4118460640815688E-2</v>
      </c>
      <c r="AG1118">
        <f t="shared" si="457"/>
        <v>1.7751927972481225E-2</v>
      </c>
      <c r="AH1118">
        <f t="shared" si="458"/>
        <v>3.6397809575670318E-3</v>
      </c>
      <c r="AI1118">
        <f t="shared" si="459"/>
        <v>4.045230159759336E-2</v>
      </c>
      <c r="AJ1118">
        <f t="shared" si="460"/>
        <v>3.5510169570863948E-2</v>
      </c>
      <c r="AK1118">
        <f t="shared" si="461"/>
        <v>2.1562519069982654E-2</v>
      </c>
      <c r="AL1118">
        <f t="shared" si="462"/>
        <v>2.1391708930048256E-2</v>
      </c>
      <c r="AM1118">
        <f t="shared" si="463"/>
        <v>3.1870388613296913E-2</v>
      </c>
      <c r="AN1118">
        <f t="shared" si="464"/>
        <v>1.7751927972481225E-2</v>
      </c>
      <c r="AO1118">
        <v>0</v>
      </c>
      <c r="AP1118">
        <f t="shared" si="465"/>
        <v>3.7742650208967693E-2</v>
      </c>
      <c r="AQ1118">
        <f t="shared" si="466"/>
        <v>1.8852867681356991E-2</v>
      </c>
      <c r="AR1118">
        <v>3</v>
      </c>
      <c r="AS1118">
        <f>AR1118*'MRIP Selectivity'!$N$35</f>
        <v>1.8889782527610699E-2</v>
      </c>
      <c r="AT1118">
        <f>AR1118*'MRIP Selectivity'!$O$35</f>
        <v>1.8852867681356991E-2</v>
      </c>
      <c r="AU1118">
        <f>AR1118*'MRIP Selectivity'!$P$35</f>
        <v>2.7096513886256638E-3</v>
      </c>
      <c r="AV1118">
        <v>1</v>
      </c>
      <c r="AW1118">
        <f t="shared" si="467"/>
        <v>5</v>
      </c>
      <c r="AX1118">
        <f t="shared" si="446"/>
        <v>0</v>
      </c>
      <c r="AY1118">
        <f t="shared" si="447"/>
        <v>0</v>
      </c>
      <c r="AZ1118">
        <f t="shared" si="448"/>
        <v>0</v>
      </c>
      <c r="BA1118">
        <v>531.38763830000005</v>
      </c>
      <c r="BB1118">
        <v>531.38763830000005</v>
      </c>
    </row>
    <row r="1119" spans="1:54" x14ac:dyDescent="0.25">
      <c r="A1119" t="s">
        <v>1944</v>
      </c>
      <c r="B1119" t="s">
        <v>3</v>
      </c>
      <c r="C1119">
        <v>2013</v>
      </c>
      <c r="D1119">
        <v>5</v>
      </c>
      <c r="E1119">
        <v>9</v>
      </c>
      <c r="F1119" t="s">
        <v>1835</v>
      </c>
      <c r="G1119" t="s">
        <v>1923</v>
      </c>
      <c r="H1119" t="s">
        <v>1935</v>
      </c>
      <c r="I1119" t="s">
        <v>1812</v>
      </c>
      <c r="J1119" t="s">
        <v>1813</v>
      </c>
      <c r="K1119" t="str">
        <f t="shared" si="449"/>
        <v>Inshore</v>
      </c>
      <c r="L1119">
        <v>0</v>
      </c>
      <c r="M1119">
        <f t="shared" si="442"/>
        <v>0</v>
      </c>
      <c r="N1119">
        <f t="shared" si="450"/>
        <v>2.516176680597846E-2</v>
      </c>
      <c r="O1119">
        <f t="shared" si="451"/>
        <v>1.2568578454237993E-2</v>
      </c>
      <c r="P1119">
        <v>0</v>
      </c>
      <c r="Q1119">
        <f t="shared" si="452"/>
        <v>0</v>
      </c>
      <c r="R1119">
        <v>0</v>
      </c>
      <c r="S1119">
        <f t="shared" si="443"/>
        <v>0</v>
      </c>
      <c r="T1119">
        <f t="shared" si="453"/>
        <v>0</v>
      </c>
      <c r="U1119">
        <f t="shared" si="444"/>
        <v>2.1246925742197942E-2</v>
      </c>
      <c r="V1119">
        <f t="shared" si="454"/>
        <v>0.84441310922369939</v>
      </c>
      <c r="W1119">
        <f t="shared" si="445"/>
        <v>1.1834618648320815E-2</v>
      </c>
      <c r="X1119">
        <f t="shared" si="455"/>
        <v>0.94160359434525431</v>
      </c>
      <c r="Y1119">
        <v>2</v>
      </c>
      <c r="Z1119">
        <f>Y1119*'MRIP Selectivity'!$N$35</f>
        <v>1.2593188351740467E-2</v>
      </c>
      <c r="AA1119">
        <f>Y1119*'MRIP Selectivity'!$O$35</f>
        <v>1.2568578454237993E-2</v>
      </c>
      <c r="AB1119">
        <f>Y1119*'MRIP Selectivity'!$P$35</f>
        <v>1.8064342590837759E-3</v>
      </c>
      <c r="AC1119">
        <v>0.74741255597723821</v>
      </c>
      <c r="AD1119">
        <v>0.94160359434525442</v>
      </c>
      <c r="AE1119">
        <v>1.3432654004296583</v>
      </c>
      <c r="AF1119">
        <f t="shared" si="456"/>
        <v>9.4123070938771265E-3</v>
      </c>
      <c r="AG1119">
        <f t="shared" si="457"/>
        <v>1.1834618648320815E-2</v>
      </c>
      <c r="AH1119">
        <f t="shared" si="458"/>
        <v>2.4265206383780212E-3</v>
      </c>
      <c r="AI1119">
        <f t="shared" si="459"/>
        <v>2.6968201065062234E-2</v>
      </c>
      <c r="AJ1119">
        <f t="shared" si="460"/>
        <v>2.3673446380575964E-2</v>
      </c>
      <c r="AK1119">
        <f t="shared" si="461"/>
        <v>1.4375012713321769E-2</v>
      </c>
      <c r="AL1119">
        <f t="shared" si="462"/>
        <v>1.4261139286698837E-2</v>
      </c>
      <c r="AM1119">
        <f t="shared" si="463"/>
        <v>2.1246925742197942E-2</v>
      </c>
      <c r="AN1119">
        <f t="shared" si="464"/>
        <v>1.1834618648320815E-2</v>
      </c>
      <c r="AO1119">
        <v>0</v>
      </c>
      <c r="AP1119">
        <f t="shared" si="465"/>
        <v>2.516176680597846E-2</v>
      </c>
      <c r="AQ1119">
        <f t="shared" si="466"/>
        <v>1.2568578454237993E-2</v>
      </c>
      <c r="AR1119">
        <v>2</v>
      </c>
      <c r="AS1119">
        <f>AR1119*'MRIP Selectivity'!$N$35</f>
        <v>1.2593188351740467E-2</v>
      </c>
      <c r="AT1119">
        <f>AR1119*'MRIP Selectivity'!$O$35</f>
        <v>1.2568578454237993E-2</v>
      </c>
      <c r="AU1119">
        <f>AR1119*'MRIP Selectivity'!$P$35</f>
        <v>1.8064342590837759E-3</v>
      </c>
      <c r="AV1119">
        <v>2</v>
      </c>
      <c r="AW1119">
        <f t="shared" si="467"/>
        <v>10</v>
      </c>
      <c r="AX1119">
        <f t="shared" si="446"/>
        <v>0</v>
      </c>
      <c r="AY1119">
        <f t="shared" si="447"/>
        <v>0</v>
      </c>
      <c r="AZ1119">
        <f t="shared" si="448"/>
        <v>0</v>
      </c>
      <c r="BA1119">
        <v>659.32891197000004</v>
      </c>
      <c r="BB1119">
        <v>659.32891197000004</v>
      </c>
    </row>
    <row r="1120" spans="1:54" x14ac:dyDescent="0.25">
      <c r="A1120" t="s">
        <v>1945</v>
      </c>
      <c r="B1120" t="s">
        <v>3</v>
      </c>
      <c r="C1120">
        <v>2013</v>
      </c>
      <c r="D1120">
        <v>5</v>
      </c>
      <c r="E1120">
        <v>9</v>
      </c>
      <c r="F1120" t="s">
        <v>1834</v>
      </c>
      <c r="G1120" t="s">
        <v>1923</v>
      </c>
      <c r="H1120" t="s">
        <v>1935</v>
      </c>
      <c r="I1120" t="s">
        <v>1812</v>
      </c>
      <c r="J1120" t="s">
        <v>1813</v>
      </c>
      <c r="K1120" t="str">
        <f t="shared" si="449"/>
        <v>Inshore</v>
      </c>
      <c r="L1120">
        <v>0</v>
      </c>
      <c r="M1120">
        <f t="shared" si="442"/>
        <v>0</v>
      </c>
      <c r="N1120">
        <f t="shared" si="450"/>
        <v>2.516176680597846E-2</v>
      </c>
      <c r="O1120">
        <f t="shared" si="451"/>
        <v>1.2568578454237993E-2</v>
      </c>
      <c r="P1120">
        <v>0</v>
      </c>
      <c r="Q1120">
        <f t="shared" si="452"/>
        <v>0</v>
      </c>
      <c r="R1120">
        <v>0</v>
      </c>
      <c r="S1120">
        <f t="shared" si="443"/>
        <v>0</v>
      </c>
      <c r="T1120">
        <f t="shared" si="453"/>
        <v>0</v>
      </c>
      <c r="U1120">
        <f t="shared" si="444"/>
        <v>2.1246925742197942E-2</v>
      </c>
      <c r="V1120">
        <f t="shared" si="454"/>
        <v>0.84441310922369939</v>
      </c>
      <c r="W1120">
        <f t="shared" si="445"/>
        <v>1.1834618648320815E-2</v>
      </c>
      <c r="X1120">
        <f t="shared" si="455"/>
        <v>0.94160359434525431</v>
      </c>
      <c r="Y1120">
        <v>2</v>
      </c>
      <c r="Z1120">
        <f>Y1120*'MRIP Selectivity'!$N$35</f>
        <v>1.2593188351740467E-2</v>
      </c>
      <c r="AA1120">
        <f>Y1120*'MRIP Selectivity'!$O$35</f>
        <v>1.2568578454237993E-2</v>
      </c>
      <c r="AB1120">
        <f>Y1120*'MRIP Selectivity'!$P$35</f>
        <v>1.8064342590837759E-3</v>
      </c>
      <c r="AC1120">
        <v>0.74741255597723821</v>
      </c>
      <c r="AD1120">
        <v>0.94160359434525442</v>
      </c>
      <c r="AE1120">
        <v>1.3432654004296583</v>
      </c>
      <c r="AF1120">
        <f t="shared" si="456"/>
        <v>9.4123070938771265E-3</v>
      </c>
      <c r="AG1120">
        <f t="shared" si="457"/>
        <v>1.1834618648320815E-2</v>
      </c>
      <c r="AH1120">
        <f t="shared" si="458"/>
        <v>2.4265206383780212E-3</v>
      </c>
      <c r="AI1120">
        <f t="shared" si="459"/>
        <v>2.6968201065062234E-2</v>
      </c>
      <c r="AJ1120">
        <f t="shared" si="460"/>
        <v>2.3673446380575964E-2</v>
      </c>
      <c r="AK1120">
        <f t="shared" si="461"/>
        <v>1.4375012713321769E-2</v>
      </c>
      <c r="AL1120">
        <f t="shared" si="462"/>
        <v>1.4261139286698837E-2</v>
      </c>
      <c r="AM1120">
        <f t="shared" si="463"/>
        <v>2.1246925742197942E-2</v>
      </c>
      <c r="AN1120">
        <f t="shared" si="464"/>
        <v>1.1834618648320815E-2</v>
      </c>
      <c r="AO1120">
        <v>0</v>
      </c>
      <c r="AP1120">
        <f t="shared" si="465"/>
        <v>2.516176680597846E-2</v>
      </c>
      <c r="AQ1120">
        <f t="shared" si="466"/>
        <v>1.2568578454237993E-2</v>
      </c>
      <c r="AR1120">
        <v>2</v>
      </c>
      <c r="AS1120">
        <f>AR1120*'MRIP Selectivity'!$N$35</f>
        <v>1.2593188351740467E-2</v>
      </c>
      <c r="AT1120">
        <f>AR1120*'MRIP Selectivity'!$O$35</f>
        <v>1.2568578454237993E-2</v>
      </c>
      <c r="AU1120">
        <f>AR1120*'MRIP Selectivity'!$P$35</f>
        <v>1.8064342590837759E-3</v>
      </c>
      <c r="AV1120">
        <v>2</v>
      </c>
      <c r="AW1120">
        <f t="shared" si="467"/>
        <v>10</v>
      </c>
      <c r="AX1120">
        <f t="shared" si="446"/>
        <v>0</v>
      </c>
      <c r="AY1120">
        <f t="shared" si="447"/>
        <v>0</v>
      </c>
      <c r="AZ1120">
        <f t="shared" si="448"/>
        <v>0</v>
      </c>
      <c r="BA1120">
        <v>830.74002922</v>
      </c>
      <c r="BB1120">
        <v>830.74002922</v>
      </c>
    </row>
    <row r="1121" spans="1:54" x14ac:dyDescent="0.25">
      <c r="A1121" t="s">
        <v>1035</v>
      </c>
      <c r="B1121" t="s">
        <v>3</v>
      </c>
      <c r="C1121">
        <v>2013</v>
      </c>
      <c r="D1121">
        <v>5</v>
      </c>
      <c r="E1121">
        <v>9</v>
      </c>
      <c r="F1121" t="s">
        <v>1834</v>
      </c>
      <c r="G1121" t="s">
        <v>1923</v>
      </c>
      <c r="H1121" t="s">
        <v>1935</v>
      </c>
      <c r="I1121" t="s">
        <v>1812</v>
      </c>
      <c r="J1121" t="s">
        <v>1813</v>
      </c>
      <c r="K1121" t="str">
        <f t="shared" si="449"/>
        <v>Inshore</v>
      </c>
      <c r="L1121">
        <v>0</v>
      </c>
      <c r="M1121">
        <f t="shared" si="442"/>
        <v>0</v>
      </c>
      <c r="N1121">
        <f t="shared" si="450"/>
        <v>1.258088340298923E-2</v>
      </c>
      <c r="O1121">
        <f t="shared" si="451"/>
        <v>6.2842892271189965E-3</v>
      </c>
      <c r="P1121">
        <v>0</v>
      </c>
      <c r="Q1121">
        <f t="shared" si="452"/>
        <v>0</v>
      </c>
      <c r="R1121">
        <v>0</v>
      </c>
      <c r="S1121">
        <f t="shared" si="443"/>
        <v>0</v>
      </c>
      <c r="T1121">
        <f t="shared" si="453"/>
        <v>0</v>
      </c>
      <c r="U1121">
        <f t="shared" si="444"/>
        <v>1.0623462871098971E-2</v>
      </c>
      <c r="V1121">
        <f t="shared" si="454"/>
        <v>0.84441310922369939</v>
      </c>
      <c r="W1121">
        <f t="shared" si="445"/>
        <v>5.9173093241604077E-3</v>
      </c>
      <c r="X1121">
        <f t="shared" si="455"/>
        <v>0.94160359434525431</v>
      </c>
      <c r="Y1121">
        <v>1</v>
      </c>
      <c r="Z1121">
        <f>Y1121*'MRIP Selectivity'!$N$35</f>
        <v>6.2965941758702333E-3</v>
      </c>
      <c r="AA1121">
        <f>Y1121*'MRIP Selectivity'!$O$35</f>
        <v>6.2842892271189965E-3</v>
      </c>
      <c r="AB1121">
        <f>Y1121*'MRIP Selectivity'!$P$35</f>
        <v>9.0321712954188795E-4</v>
      </c>
      <c r="AC1121">
        <v>0.74741255597723821</v>
      </c>
      <c r="AD1121">
        <v>0.94160359434525442</v>
      </c>
      <c r="AE1121">
        <v>1.3432654004296583</v>
      </c>
      <c r="AF1121">
        <f t="shared" si="456"/>
        <v>4.7061535469385633E-3</v>
      </c>
      <c r="AG1121">
        <f t="shared" si="457"/>
        <v>5.9173093241604077E-3</v>
      </c>
      <c r="AH1121">
        <f t="shared" si="458"/>
        <v>1.2132603191890106E-3</v>
      </c>
      <c r="AI1121">
        <f t="shared" si="459"/>
        <v>1.3484100532531117E-2</v>
      </c>
      <c r="AJ1121">
        <f t="shared" si="460"/>
        <v>1.1836723190287982E-2</v>
      </c>
      <c r="AK1121">
        <f t="shared" si="461"/>
        <v>7.1875063566608846E-3</v>
      </c>
      <c r="AL1121">
        <f t="shared" si="462"/>
        <v>7.1305696433494187E-3</v>
      </c>
      <c r="AM1121">
        <f t="shared" si="463"/>
        <v>1.0623462871098971E-2</v>
      </c>
      <c r="AN1121">
        <f t="shared" si="464"/>
        <v>5.9173093241604077E-3</v>
      </c>
      <c r="AO1121">
        <v>0</v>
      </c>
      <c r="AP1121">
        <f t="shared" si="465"/>
        <v>1.258088340298923E-2</v>
      </c>
      <c r="AQ1121">
        <f t="shared" si="466"/>
        <v>6.2842892271189965E-3</v>
      </c>
      <c r="AR1121">
        <v>1</v>
      </c>
      <c r="AS1121">
        <f>AR1121*'MRIP Selectivity'!$N$35</f>
        <v>6.2965941758702333E-3</v>
      </c>
      <c r="AT1121">
        <f>AR1121*'MRIP Selectivity'!$O$35</f>
        <v>6.2842892271189965E-3</v>
      </c>
      <c r="AU1121">
        <f>AR1121*'MRIP Selectivity'!$P$35</f>
        <v>9.0321712954188795E-4</v>
      </c>
      <c r="AV1121">
        <v>3</v>
      </c>
      <c r="AW1121">
        <f t="shared" si="467"/>
        <v>15</v>
      </c>
      <c r="AX1121">
        <f t="shared" si="446"/>
        <v>0</v>
      </c>
      <c r="AY1121">
        <f t="shared" si="447"/>
        <v>0</v>
      </c>
      <c r="AZ1121">
        <f t="shared" si="448"/>
        <v>0</v>
      </c>
      <c r="BA1121">
        <v>830.74002922</v>
      </c>
      <c r="BB1121">
        <v>830.74002922</v>
      </c>
    </row>
    <row r="1122" spans="1:54" x14ac:dyDescent="0.25">
      <c r="A1122" t="s">
        <v>1036</v>
      </c>
      <c r="B1122" t="s">
        <v>3</v>
      </c>
      <c r="C1122">
        <v>2013</v>
      </c>
      <c r="D1122">
        <v>5</v>
      </c>
      <c r="E1122">
        <v>9</v>
      </c>
      <c r="F1122" t="s">
        <v>1834</v>
      </c>
      <c r="G1122" t="s">
        <v>1923</v>
      </c>
      <c r="H1122" t="s">
        <v>1935</v>
      </c>
      <c r="I1122" t="s">
        <v>1812</v>
      </c>
      <c r="J1122" t="s">
        <v>1819</v>
      </c>
      <c r="K1122" t="str">
        <f t="shared" si="449"/>
        <v>Offshore</v>
      </c>
      <c r="L1122">
        <v>0</v>
      </c>
      <c r="M1122">
        <f t="shared" si="442"/>
        <v>0</v>
      </c>
      <c r="N1122">
        <f t="shared" si="450"/>
        <v>8.8066183820924612E-2</v>
      </c>
      <c r="O1122">
        <f t="shared" si="451"/>
        <v>4.3990024589832977E-2</v>
      </c>
      <c r="P1122">
        <v>0</v>
      </c>
      <c r="Q1122">
        <f t="shared" si="452"/>
        <v>0</v>
      </c>
      <c r="R1122">
        <v>0</v>
      </c>
      <c r="S1122">
        <f t="shared" si="443"/>
        <v>0</v>
      </c>
      <c r="T1122">
        <f t="shared" si="453"/>
        <v>0</v>
      </c>
      <c r="U1122">
        <f t="shared" si="444"/>
        <v>7.4364240097692796E-2</v>
      </c>
      <c r="V1122">
        <f t="shared" si="454"/>
        <v>0.84441310922369928</v>
      </c>
      <c r="W1122">
        <f t="shared" si="445"/>
        <v>4.1421165269122859E-2</v>
      </c>
      <c r="X1122">
        <f t="shared" si="455"/>
        <v>0.94160359434525442</v>
      </c>
      <c r="Y1122">
        <v>7</v>
      </c>
      <c r="Z1122">
        <f>Y1122*'MRIP Selectivity'!$N$35</f>
        <v>4.4076159231091636E-2</v>
      </c>
      <c r="AA1122">
        <f>Y1122*'MRIP Selectivity'!$O$35</f>
        <v>4.3990024589832977E-2</v>
      </c>
      <c r="AB1122">
        <f>Y1122*'MRIP Selectivity'!$P$35</f>
        <v>6.3225199067932156E-3</v>
      </c>
      <c r="AC1122">
        <v>0.74741255597723821</v>
      </c>
      <c r="AD1122">
        <v>0.94160359434525442</v>
      </c>
      <c r="AE1122">
        <v>1.3432654004296583</v>
      </c>
      <c r="AF1122">
        <f t="shared" si="456"/>
        <v>3.2943074828569945E-2</v>
      </c>
      <c r="AG1122">
        <f t="shared" si="457"/>
        <v>4.1421165269122859E-2</v>
      </c>
      <c r="AH1122">
        <f t="shared" si="458"/>
        <v>8.4928222343230737E-3</v>
      </c>
      <c r="AI1122">
        <f t="shared" si="459"/>
        <v>9.4388703727717821E-2</v>
      </c>
      <c r="AJ1122">
        <f t="shared" si="460"/>
        <v>8.2857062332015868E-2</v>
      </c>
      <c r="AK1122">
        <f t="shared" si="461"/>
        <v>5.0312544496626192E-2</v>
      </c>
      <c r="AL1122">
        <f t="shared" si="462"/>
        <v>4.9913987503445931E-2</v>
      </c>
      <c r="AM1122">
        <f t="shared" si="463"/>
        <v>7.4364240097692796E-2</v>
      </c>
      <c r="AN1122">
        <f t="shared" si="464"/>
        <v>4.1421165269122859E-2</v>
      </c>
      <c r="AO1122">
        <v>0</v>
      </c>
      <c r="AP1122">
        <f t="shared" si="465"/>
        <v>8.8066183820924612E-2</v>
      </c>
      <c r="AQ1122">
        <f t="shared" si="466"/>
        <v>4.3990024589832977E-2</v>
      </c>
      <c r="AR1122">
        <v>7</v>
      </c>
      <c r="AS1122">
        <f>AR1122*'MRIP Selectivity'!$N$35</f>
        <v>4.4076159231091636E-2</v>
      </c>
      <c r="AT1122">
        <f>AR1122*'MRIP Selectivity'!$O$35</f>
        <v>4.3990024589832977E-2</v>
      </c>
      <c r="AU1122">
        <f>AR1122*'MRIP Selectivity'!$P$35</f>
        <v>6.3225199067932156E-3</v>
      </c>
      <c r="AV1122">
        <v>2</v>
      </c>
      <c r="AW1122">
        <f t="shared" si="467"/>
        <v>10</v>
      </c>
      <c r="AX1122">
        <f t="shared" si="446"/>
        <v>0</v>
      </c>
      <c r="AY1122">
        <f t="shared" si="447"/>
        <v>0</v>
      </c>
      <c r="AZ1122">
        <f t="shared" si="448"/>
        <v>0</v>
      </c>
      <c r="BA1122">
        <v>830.74002922</v>
      </c>
      <c r="BB1122">
        <v>830.74002922</v>
      </c>
    </row>
    <row r="1123" spans="1:54" x14ac:dyDescent="0.25">
      <c r="A1123" t="s">
        <v>1946</v>
      </c>
      <c r="B1123" t="s">
        <v>3</v>
      </c>
      <c r="C1123">
        <v>2013</v>
      </c>
      <c r="D1123">
        <v>5</v>
      </c>
      <c r="E1123">
        <v>9</v>
      </c>
      <c r="F1123" t="s">
        <v>1834</v>
      </c>
      <c r="G1123" t="s">
        <v>1923</v>
      </c>
      <c r="H1123" t="s">
        <v>1935</v>
      </c>
      <c r="I1123" t="s">
        <v>1812</v>
      </c>
      <c r="J1123" t="s">
        <v>1819</v>
      </c>
      <c r="K1123" t="str">
        <f t="shared" si="449"/>
        <v>Offshore</v>
      </c>
      <c r="L1123">
        <v>0</v>
      </c>
      <c r="M1123">
        <f t="shared" si="442"/>
        <v>0</v>
      </c>
      <c r="N1123">
        <f t="shared" si="450"/>
        <v>2.516176680597846E-2</v>
      </c>
      <c r="O1123">
        <f t="shared" si="451"/>
        <v>1.2568578454237993E-2</v>
      </c>
      <c r="P1123">
        <v>0</v>
      </c>
      <c r="Q1123">
        <f t="shared" si="452"/>
        <v>0</v>
      </c>
      <c r="R1123">
        <v>0</v>
      </c>
      <c r="S1123">
        <f t="shared" si="443"/>
        <v>0</v>
      </c>
      <c r="T1123">
        <f t="shared" si="453"/>
        <v>0</v>
      </c>
      <c r="U1123">
        <f t="shared" si="444"/>
        <v>2.1246925742197942E-2</v>
      </c>
      <c r="V1123">
        <f t="shared" si="454"/>
        <v>0.84441310922369939</v>
      </c>
      <c r="W1123">
        <f t="shared" si="445"/>
        <v>1.1834618648320815E-2</v>
      </c>
      <c r="X1123">
        <f t="shared" si="455"/>
        <v>0.94160359434525431</v>
      </c>
      <c r="Y1123">
        <v>2</v>
      </c>
      <c r="Z1123">
        <f>Y1123*'MRIP Selectivity'!$N$35</f>
        <v>1.2593188351740467E-2</v>
      </c>
      <c r="AA1123">
        <f>Y1123*'MRIP Selectivity'!$O$35</f>
        <v>1.2568578454237993E-2</v>
      </c>
      <c r="AB1123">
        <f>Y1123*'MRIP Selectivity'!$P$35</f>
        <v>1.8064342590837759E-3</v>
      </c>
      <c r="AC1123">
        <v>0.74741255597723821</v>
      </c>
      <c r="AD1123">
        <v>0.94160359434525442</v>
      </c>
      <c r="AE1123">
        <v>1.3432654004296583</v>
      </c>
      <c r="AF1123">
        <f t="shared" si="456"/>
        <v>9.4123070938771265E-3</v>
      </c>
      <c r="AG1123">
        <f t="shared" si="457"/>
        <v>1.1834618648320815E-2</v>
      </c>
      <c r="AH1123">
        <f t="shared" si="458"/>
        <v>2.4265206383780212E-3</v>
      </c>
      <c r="AI1123">
        <f t="shared" si="459"/>
        <v>2.6968201065062234E-2</v>
      </c>
      <c r="AJ1123">
        <f t="shared" si="460"/>
        <v>2.3673446380575964E-2</v>
      </c>
      <c r="AK1123">
        <f t="shared" si="461"/>
        <v>1.4375012713321769E-2</v>
      </c>
      <c r="AL1123">
        <f t="shared" si="462"/>
        <v>1.4261139286698837E-2</v>
      </c>
      <c r="AM1123">
        <f t="shared" si="463"/>
        <v>2.1246925742197942E-2</v>
      </c>
      <c r="AN1123">
        <f t="shared" si="464"/>
        <v>1.1834618648320815E-2</v>
      </c>
      <c r="AO1123">
        <v>0</v>
      </c>
      <c r="AP1123">
        <f t="shared" si="465"/>
        <v>2.516176680597846E-2</v>
      </c>
      <c r="AQ1123">
        <f t="shared" si="466"/>
        <v>1.2568578454237993E-2</v>
      </c>
      <c r="AR1123">
        <v>2</v>
      </c>
      <c r="AS1123">
        <f>AR1123*'MRIP Selectivity'!$N$35</f>
        <v>1.2593188351740467E-2</v>
      </c>
      <c r="AT1123">
        <f>AR1123*'MRIP Selectivity'!$O$35</f>
        <v>1.2568578454237993E-2</v>
      </c>
      <c r="AU1123">
        <f>AR1123*'MRIP Selectivity'!$P$35</f>
        <v>1.8064342590837759E-3</v>
      </c>
      <c r="AV1123">
        <v>3</v>
      </c>
      <c r="AW1123">
        <f t="shared" si="467"/>
        <v>15</v>
      </c>
      <c r="AX1123">
        <f t="shared" si="446"/>
        <v>0</v>
      </c>
      <c r="AY1123">
        <f t="shared" si="447"/>
        <v>0</v>
      </c>
      <c r="AZ1123">
        <f t="shared" si="448"/>
        <v>0</v>
      </c>
      <c r="BA1123">
        <v>830.74002922</v>
      </c>
      <c r="BB1123">
        <v>830.74002922</v>
      </c>
    </row>
    <row r="1124" spans="1:54" x14ac:dyDescent="0.25">
      <c r="A1124" t="s">
        <v>1037</v>
      </c>
      <c r="B1124" t="s">
        <v>3</v>
      </c>
      <c r="C1124">
        <v>2013</v>
      </c>
      <c r="D1124">
        <v>5</v>
      </c>
      <c r="E1124">
        <v>9</v>
      </c>
      <c r="F1124" t="s">
        <v>1834</v>
      </c>
      <c r="G1124" t="s">
        <v>1923</v>
      </c>
      <c r="H1124" t="s">
        <v>1935</v>
      </c>
      <c r="I1124" t="s">
        <v>1812</v>
      </c>
      <c r="J1124" t="s">
        <v>1819</v>
      </c>
      <c r="K1124" t="str">
        <f t="shared" si="449"/>
        <v>Offshore</v>
      </c>
      <c r="L1124">
        <v>10</v>
      </c>
      <c r="M1124">
        <f t="shared" si="442"/>
        <v>8307.4002922</v>
      </c>
      <c r="N1124">
        <f t="shared" si="450"/>
        <v>10</v>
      </c>
      <c r="O1124">
        <f t="shared" si="451"/>
        <v>10</v>
      </c>
      <c r="P1124">
        <v>147.4015748031496</v>
      </c>
      <c r="Q1124">
        <f t="shared" si="452"/>
        <v>14.740157480314959</v>
      </c>
      <c r="R1124">
        <v>18.651107380840642</v>
      </c>
      <c r="S1124">
        <f t="shared" si="443"/>
        <v>15494.221490544913</v>
      </c>
      <c r="T1124">
        <f t="shared" si="453"/>
        <v>1.8651107380840641</v>
      </c>
      <c r="U1124">
        <f t="shared" si="444"/>
        <v>18.651107380840642</v>
      </c>
      <c r="V1124">
        <f t="shared" si="454"/>
        <v>1.8651107380840641</v>
      </c>
      <c r="W1124">
        <f t="shared" si="445"/>
        <v>18.651107380840642</v>
      </c>
      <c r="X1124">
        <f t="shared" si="455"/>
        <v>1.8651107380840641</v>
      </c>
      <c r="Y1124">
        <v>0</v>
      </c>
      <c r="Z1124">
        <f>Y1124*'MRIP Selectivity'!$N$35</f>
        <v>0</v>
      </c>
      <c r="AA1124">
        <f>Y1124*'MRIP Selectivity'!$O$35</f>
        <v>0</v>
      </c>
      <c r="AB1124">
        <f>Y1124*'MRIP Selectivity'!$P$35</f>
        <v>0</v>
      </c>
      <c r="AC1124">
        <v>0.74741255597723821</v>
      </c>
      <c r="AD1124">
        <v>0.94160359434525442</v>
      </c>
      <c r="AE1124">
        <v>1.3432654004296583</v>
      </c>
      <c r="AF1124">
        <f t="shared" si="456"/>
        <v>0</v>
      </c>
      <c r="AG1124">
        <f t="shared" si="457"/>
        <v>0</v>
      </c>
      <c r="AH1124">
        <f t="shared" si="458"/>
        <v>0</v>
      </c>
      <c r="AI1124">
        <f t="shared" si="459"/>
        <v>0</v>
      </c>
      <c r="AJ1124">
        <f t="shared" si="460"/>
        <v>0</v>
      </c>
      <c r="AK1124">
        <f t="shared" si="461"/>
        <v>0</v>
      </c>
      <c r="AL1124">
        <f t="shared" si="462"/>
        <v>0</v>
      </c>
      <c r="AM1124">
        <f t="shared" si="463"/>
        <v>18.651107380840642</v>
      </c>
      <c r="AN1124">
        <f t="shared" si="464"/>
        <v>18.651107380840642</v>
      </c>
      <c r="AO1124">
        <v>10</v>
      </c>
      <c r="AP1124">
        <f t="shared" si="465"/>
        <v>10</v>
      </c>
      <c r="AQ1124">
        <f t="shared" si="466"/>
        <v>10</v>
      </c>
      <c r="AR1124">
        <v>0</v>
      </c>
      <c r="AS1124">
        <f>AR1124*'MRIP Selectivity'!$N$35</f>
        <v>0</v>
      </c>
      <c r="AT1124">
        <f>AR1124*'MRIP Selectivity'!$O$35</f>
        <v>0</v>
      </c>
      <c r="AU1124">
        <f>AR1124*'MRIP Selectivity'!$P$35</f>
        <v>0</v>
      </c>
      <c r="AV1124">
        <v>2</v>
      </c>
      <c r="AW1124">
        <f t="shared" si="467"/>
        <v>10</v>
      </c>
      <c r="AX1124">
        <f t="shared" si="446"/>
        <v>1</v>
      </c>
      <c r="AY1124">
        <f t="shared" si="447"/>
        <v>1</v>
      </c>
      <c r="AZ1124">
        <f t="shared" si="448"/>
        <v>1</v>
      </c>
      <c r="BA1124">
        <v>830.74002922</v>
      </c>
      <c r="BB1124">
        <v>830.74002922</v>
      </c>
    </row>
    <row r="1125" spans="1:54" x14ac:dyDescent="0.25">
      <c r="A1125" t="s">
        <v>1038</v>
      </c>
      <c r="B1125" t="s">
        <v>3</v>
      </c>
      <c r="C1125">
        <v>2013</v>
      </c>
      <c r="D1125">
        <v>5</v>
      </c>
      <c r="E1125">
        <v>9</v>
      </c>
      <c r="F1125" t="s">
        <v>1860</v>
      </c>
      <c r="G1125" t="s">
        <v>1923</v>
      </c>
      <c r="H1125" t="s">
        <v>1935</v>
      </c>
      <c r="I1125" t="s">
        <v>1812</v>
      </c>
      <c r="J1125" t="s">
        <v>1813</v>
      </c>
      <c r="K1125" t="str">
        <f t="shared" si="449"/>
        <v>Inshore</v>
      </c>
      <c r="L1125">
        <v>0</v>
      </c>
      <c r="M1125">
        <f t="shared" si="442"/>
        <v>0</v>
      </c>
      <c r="N1125">
        <f t="shared" si="450"/>
        <v>2.516176680597846E-2</v>
      </c>
      <c r="O1125">
        <f t="shared" si="451"/>
        <v>1.2568578454237993E-2</v>
      </c>
      <c r="P1125">
        <v>0</v>
      </c>
      <c r="Q1125">
        <f t="shared" si="452"/>
        <v>0</v>
      </c>
      <c r="R1125">
        <v>0</v>
      </c>
      <c r="S1125">
        <f t="shared" si="443"/>
        <v>0</v>
      </c>
      <c r="T1125">
        <f t="shared" si="453"/>
        <v>0</v>
      </c>
      <c r="U1125">
        <f t="shared" si="444"/>
        <v>2.1246925742197942E-2</v>
      </c>
      <c r="V1125">
        <f t="shared" si="454"/>
        <v>0.84441310922369939</v>
      </c>
      <c r="W1125">
        <f t="shared" si="445"/>
        <v>1.1834618648320815E-2</v>
      </c>
      <c r="X1125">
        <f t="shared" si="455"/>
        <v>0.94160359434525431</v>
      </c>
      <c r="Y1125">
        <v>2</v>
      </c>
      <c r="Z1125">
        <f>Y1125*'MRIP Selectivity'!$N$35</f>
        <v>1.2593188351740467E-2</v>
      </c>
      <c r="AA1125">
        <f>Y1125*'MRIP Selectivity'!$O$35</f>
        <v>1.2568578454237993E-2</v>
      </c>
      <c r="AB1125">
        <f>Y1125*'MRIP Selectivity'!$P$35</f>
        <v>1.8064342590837759E-3</v>
      </c>
      <c r="AC1125">
        <v>0.74741255597723821</v>
      </c>
      <c r="AD1125">
        <v>0.94160359434525442</v>
      </c>
      <c r="AE1125">
        <v>1.3432654004296583</v>
      </c>
      <c r="AF1125">
        <f t="shared" si="456"/>
        <v>9.4123070938771265E-3</v>
      </c>
      <c r="AG1125">
        <f t="shared" si="457"/>
        <v>1.1834618648320815E-2</v>
      </c>
      <c r="AH1125">
        <f t="shared" si="458"/>
        <v>2.4265206383780212E-3</v>
      </c>
      <c r="AI1125">
        <f t="shared" si="459"/>
        <v>2.6968201065062234E-2</v>
      </c>
      <c r="AJ1125">
        <f t="shared" si="460"/>
        <v>2.3673446380575964E-2</v>
      </c>
      <c r="AK1125">
        <f t="shared" si="461"/>
        <v>1.4375012713321769E-2</v>
      </c>
      <c r="AL1125">
        <f t="shared" si="462"/>
        <v>1.4261139286698837E-2</v>
      </c>
      <c r="AM1125">
        <f t="shared" si="463"/>
        <v>2.1246925742197942E-2</v>
      </c>
      <c r="AN1125">
        <f t="shared" si="464"/>
        <v>1.1834618648320815E-2</v>
      </c>
      <c r="AO1125">
        <v>0</v>
      </c>
      <c r="AP1125">
        <f t="shared" si="465"/>
        <v>2.516176680597846E-2</v>
      </c>
      <c r="AQ1125">
        <f t="shared" si="466"/>
        <v>1.2568578454237993E-2</v>
      </c>
      <c r="AR1125">
        <v>2</v>
      </c>
      <c r="AS1125">
        <f>AR1125*'MRIP Selectivity'!$N$35</f>
        <v>1.2593188351740467E-2</v>
      </c>
      <c r="AT1125">
        <f>AR1125*'MRIP Selectivity'!$O$35</f>
        <v>1.2568578454237993E-2</v>
      </c>
      <c r="AU1125">
        <f>AR1125*'MRIP Selectivity'!$P$35</f>
        <v>1.8064342590837759E-3</v>
      </c>
      <c r="AV1125">
        <v>2</v>
      </c>
      <c r="AW1125">
        <f t="shared" si="467"/>
        <v>10</v>
      </c>
      <c r="AX1125">
        <f t="shared" si="446"/>
        <v>0</v>
      </c>
      <c r="AY1125">
        <f t="shared" si="447"/>
        <v>0</v>
      </c>
      <c r="AZ1125">
        <f t="shared" si="448"/>
        <v>0</v>
      </c>
      <c r="BA1125">
        <v>1040.8604912000001</v>
      </c>
      <c r="BB1125">
        <v>1040.8604912000001</v>
      </c>
    </row>
    <row r="1126" spans="1:54" x14ac:dyDescent="0.25">
      <c r="A1126" t="s">
        <v>1039</v>
      </c>
      <c r="B1126" t="s">
        <v>3</v>
      </c>
      <c r="C1126">
        <v>2013</v>
      </c>
      <c r="D1126">
        <v>5</v>
      </c>
      <c r="E1126">
        <v>10</v>
      </c>
      <c r="F1126" t="s">
        <v>1861</v>
      </c>
      <c r="G1126" t="s">
        <v>1923</v>
      </c>
      <c r="H1126" t="s">
        <v>1933</v>
      </c>
      <c r="I1126" t="s">
        <v>1837</v>
      </c>
      <c r="J1126" t="s">
        <v>1819</v>
      </c>
      <c r="K1126" t="str">
        <f t="shared" si="449"/>
        <v>Offshore</v>
      </c>
      <c r="L1126">
        <v>0</v>
      </c>
      <c r="M1126">
        <f t="shared" si="442"/>
        <v>0</v>
      </c>
      <c r="N1126">
        <f t="shared" si="450"/>
        <v>0.23903678465679537</v>
      </c>
      <c r="O1126">
        <f t="shared" si="451"/>
        <v>0.11940149531526094</v>
      </c>
      <c r="P1126">
        <v>0</v>
      </c>
      <c r="Q1126">
        <f t="shared" si="452"/>
        <v>0</v>
      </c>
      <c r="R1126">
        <v>0</v>
      </c>
      <c r="S1126">
        <f t="shared" si="443"/>
        <v>0</v>
      </c>
      <c r="T1126">
        <f t="shared" si="453"/>
        <v>0</v>
      </c>
      <c r="U1126">
        <f t="shared" si="444"/>
        <v>0.20184579455088045</v>
      </c>
      <c r="V1126">
        <f t="shared" si="454"/>
        <v>0.84441310922369939</v>
      </c>
      <c r="W1126">
        <f t="shared" si="445"/>
        <v>0.11242887715904776</v>
      </c>
      <c r="X1126">
        <f t="shared" si="455"/>
        <v>0.94160359434525442</v>
      </c>
      <c r="Y1126">
        <v>19</v>
      </c>
      <c r="Z1126">
        <f>Y1126*'MRIP Selectivity'!$N$35</f>
        <v>0.11963528934153443</v>
      </c>
      <c r="AA1126">
        <f>Y1126*'MRIP Selectivity'!$O$35</f>
        <v>0.11940149531526094</v>
      </c>
      <c r="AB1126">
        <f>Y1126*'MRIP Selectivity'!$P$35</f>
        <v>1.7161125461295872E-2</v>
      </c>
      <c r="AC1126">
        <v>0.74741255597723821</v>
      </c>
      <c r="AD1126">
        <v>0.94160359434525442</v>
      </c>
      <c r="AE1126">
        <v>1.3432654004296583</v>
      </c>
      <c r="AF1126">
        <f t="shared" si="456"/>
        <v>8.941691739183269E-2</v>
      </c>
      <c r="AG1126">
        <f t="shared" si="457"/>
        <v>0.11242887715904776</v>
      </c>
      <c r="AH1126">
        <f t="shared" si="458"/>
        <v>2.3051946064591204E-2</v>
      </c>
      <c r="AI1126">
        <f t="shared" si="459"/>
        <v>0.25619791011809123</v>
      </c>
      <c r="AJ1126">
        <f t="shared" si="460"/>
        <v>0.22489774061547166</v>
      </c>
      <c r="AK1126">
        <f t="shared" si="461"/>
        <v>0.13656262077655681</v>
      </c>
      <c r="AL1126">
        <f t="shared" si="462"/>
        <v>0.13548082322363897</v>
      </c>
      <c r="AM1126">
        <f t="shared" si="463"/>
        <v>0.20184579455088045</v>
      </c>
      <c r="AN1126">
        <f t="shared" si="464"/>
        <v>0.11242887715904776</v>
      </c>
      <c r="AO1126">
        <v>0</v>
      </c>
      <c r="AP1126">
        <f t="shared" si="465"/>
        <v>0.23903678465679537</v>
      </c>
      <c r="AQ1126">
        <f t="shared" si="466"/>
        <v>0.11940149531526094</v>
      </c>
      <c r="AR1126">
        <v>19</v>
      </c>
      <c r="AS1126">
        <f>AR1126*'MRIP Selectivity'!$N$35</f>
        <v>0.11963528934153443</v>
      </c>
      <c r="AT1126">
        <f>AR1126*'MRIP Selectivity'!$O$35</f>
        <v>0.11940149531526094</v>
      </c>
      <c r="AU1126">
        <f>AR1126*'MRIP Selectivity'!$P$35</f>
        <v>1.7161125461295872E-2</v>
      </c>
      <c r="AV1126">
        <v>25</v>
      </c>
      <c r="AW1126">
        <f t="shared" si="467"/>
        <v>125</v>
      </c>
      <c r="AX1126">
        <f t="shared" si="446"/>
        <v>0</v>
      </c>
      <c r="AY1126">
        <f t="shared" si="447"/>
        <v>0</v>
      </c>
      <c r="AZ1126">
        <f t="shared" si="448"/>
        <v>0</v>
      </c>
      <c r="BA1126">
        <v>30.958048460999997</v>
      </c>
      <c r="BB1126">
        <v>30.958048460999997</v>
      </c>
    </row>
    <row r="1127" spans="1:54" x14ac:dyDescent="0.25">
      <c r="A1127" t="s">
        <v>1040</v>
      </c>
      <c r="B1127" t="s">
        <v>3</v>
      </c>
      <c r="C1127">
        <v>2013</v>
      </c>
      <c r="D1127">
        <v>6</v>
      </c>
      <c r="E1127">
        <v>11</v>
      </c>
      <c r="F1127" t="s">
        <v>1846</v>
      </c>
      <c r="G1127" t="s">
        <v>1923</v>
      </c>
      <c r="H1127" t="s">
        <v>1927</v>
      </c>
      <c r="I1127" t="s">
        <v>1812</v>
      </c>
      <c r="J1127" t="s">
        <v>1813</v>
      </c>
      <c r="K1127" t="str">
        <f t="shared" si="449"/>
        <v>Inshore</v>
      </c>
      <c r="L1127">
        <v>0</v>
      </c>
      <c r="M1127">
        <f t="shared" si="442"/>
        <v>0</v>
      </c>
      <c r="N1127">
        <f t="shared" si="450"/>
        <v>0.15097060083587077</v>
      </c>
      <c r="O1127">
        <f t="shared" si="451"/>
        <v>7.5411470725427962E-2</v>
      </c>
      <c r="P1127">
        <v>0</v>
      </c>
      <c r="Q1127">
        <f t="shared" si="452"/>
        <v>0</v>
      </c>
      <c r="R1127">
        <v>0</v>
      </c>
      <c r="S1127">
        <f t="shared" si="443"/>
        <v>0</v>
      </c>
      <c r="T1127">
        <f t="shared" si="453"/>
        <v>0</v>
      </c>
      <c r="U1127">
        <f t="shared" si="444"/>
        <v>0.12748155445318765</v>
      </c>
      <c r="V1127">
        <f t="shared" si="454"/>
        <v>0.84441310922369928</v>
      </c>
      <c r="W1127">
        <f t="shared" si="445"/>
        <v>7.1007711889924899E-2</v>
      </c>
      <c r="X1127">
        <f t="shared" si="455"/>
        <v>0.94160359434525442</v>
      </c>
      <c r="Y1127">
        <v>12</v>
      </c>
      <c r="Z1127">
        <f>Y1127*'MRIP Selectivity'!$N$35</f>
        <v>7.5559130110442796E-2</v>
      </c>
      <c r="AA1127">
        <f>Y1127*'MRIP Selectivity'!$O$35</f>
        <v>7.5411470725427962E-2</v>
      </c>
      <c r="AB1127">
        <f>Y1127*'MRIP Selectivity'!$P$35</f>
        <v>1.0838605554502655E-2</v>
      </c>
      <c r="AC1127">
        <v>0.74741255597723821</v>
      </c>
      <c r="AD1127">
        <v>0.94160359434525442</v>
      </c>
      <c r="AE1127">
        <v>1.3432654004296583</v>
      </c>
      <c r="AF1127">
        <f t="shared" si="456"/>
        <v>5.6473842563262752E-2</v>
      </c>
      <c r="AG1127">
        <f t="shared" si="457"/>
        <v>7.1007711889924899E-2</v>
      </c>
      <c r="AH1127">
        <f t="shared" si="458"/>
        <v>1.4559123830268127E-2</v>
      </c>
      <c r="AI1127">
        <f t="shared" si="459"/>
        <v>0.16180920639037344</v>
      </c>
      <c r="AJ1127">
        <f t="shared" si="460"/>
        <v>0.14204067828345579</v>
      </c>
      <c r="AK1127">
        <f t="shared" si="461"/>
        <v>8.6250076279930615E-2</v>
      </c>
      <c r="AL1127">
        <f t="shared" si="462"/>
        <v>8.5566835720193024E-2</v>
      </c>
      <c r="AM1127">
        <f t="shared" si="463"/>
        <v>0.12748155445318765</v>
      </c>
      <c r="AN1127">
        <f t="shared" si="464"/>
        <v>7.1007711889924899E-2</v>
      </c>
      <c r="AO1127">
        <v>0</v>
      </c>
      <c r="AP1127">
        <f t="shared" si="465"/>
        <v>0.15097060083587077</v>
      </c>
      <c r="AQ1127">
        <f t="shared" si="466"/>
        <v>7.5411470725427962E-2</v>
      </c>
      <c r="AR1127">
        <v>12</v>
      </c>
      <c r="AS1127">
        <f>AR1127*'MRIP Selectivity'!$N$35</f>
        <v>7.5559130110442796E-2</v>
      </c>
      <c r="AT1127">
        <f>AR1127*'MRIP Selectivity'!$O$35</f>
        <v>7.5411470725427962E-2</v>
      </c>
      <c r="AU1127">
        <f>AR1127*'MRIP Selectivity'!$P$35</f>
        <v>1.0838605554502655E-2</v>
      </c>
      <c r="AV1127">
        <v>4</v>
      </c>
      <c r="AW1127">
        <f t="shared" si="467"/>
        <v>20</v>
      </c>
      <c r="AX1127">
        <f t="shared" si="446"/>
        <v>0</v>
      </c>
      <c r="AY1127">
        <f t="shared" si="447"/>
        <v>0</v>
      </c>
      <c r="AZ1127">
        <f t="shared" si="448"/>
        <v>0</v>
      </c>
      <c r="BA1127">
        <v>1963.6346136</v>
      </c>
      <c r="BB1127">
        <v>1963.6346136</v>
      </c>
    </row>
    <row r="1128" spans="1:54" x14ac:dyDescent="0.25">
      <c r="A1128" t="s">
        <v>1947</v>
      </c>
      <c r="B1128" t="s">
        <v>3</v>
      </c>
      <c r="C1128">
        <v>2013</v>
      </c>
      <c r="D1128">
        <v>6</v>
      </c>
      <c r="E1128">
        <v>12</v>
      </c>
      <c r="F1128" t="s">
        <v>1851</v>
      </c>
      <c r="G1128" t="s">
        <v>1923</v>
      </c>
      <c r="H1128" t="s">
        <v>1935</v>
      </c>
      <c r="I1128" t="s">
        <v>1812</v>
      </c>
      <c r="J1128" t="s">
        <v>1813</v>
      </c>
      <c r="K1128" t="str">
        <f t="shared" si="449"/>
        <v>Inshore</v>
      </c>
      <c r="L1128">
        <v>0</v>
      </c>
      <c r="M1128">
        <f t="shared" si="442"/>
        <v>0</v>
      </c>
      <c r="N1128">
        <f t="shared" si="450"/>
        <v>1.258088340298923E-2</v>
      </c>
      <c r="O1128">
        <f t="shared" si="451"/>
        <v>6.2842892271189965E-3</v>
      </c>
      <c r="P1128">
        <v>0</v>
      </c>
      <c r="Q1128">
        <f t="shared" si="452"/>
        <v>0</v>
      </c>
      <c r="R1128">
        <v>0</v>
      </c>
      <c r="S1128">
        <f t="shared" si="443"/>
        <v>0</v>
      </c>
      <c r="T1128">
        <f t="shared" si="453"/>
        <v>0</v>
      </c>
      <c r="U1128">
        <f t="shared" si="444"/>
        <v>1.0623462871098971E-2</v>
      </c>
      <c r="V1128">
        <f t="shared" si="454"/>
        <v>0.84441310922369939</v>
      </c>
      <c r="W1128">
        <f t="shared" si="445"/>
        <v>5.9173093241604077E-3</v>
      </c>
      <c r="X1128">
        <f t="shared" si="455"/>
        <v>0.94160359434525431</v>
      </c>
      <c r="Y1128">
        <v>1</v>
      </c>
      <c r="Z1128">
        <f>Y1128*'MRIP Selectivity'!$N$35</f>
        <v>6.2965941758702333E-3</v>
      </c>
      <c r="AA1128">
        <f>Y1128*'MRIP Selectivity'!$O$35</f>
        <v>6.2842892271189965E-3</v>
      </c>
      <c r="AB1128">
        <f>Y1128*'MRIP Selectivity'!$P$35</f>
        <v>9.0321712954188795E-4</v>
      </c>
      <c r="AC1128">
        <v>0.74741255597723821</v>
      </c>
      <c r="AD1128">
        <v>0.94160359434525442</v>
      </c>
      <c r="AE1128">
        <v>1.3432654004296583</v>
      </c>
      <c r="AF1128">
        <f t="shared" si="456"/>
        <v>4.7061535469385633E-3</v>
      </c>
      <c r="AG1128">
        <f t="shared" si="457"/>
        <v>5.9173093241604077E-3</v>
      </c>
      <c r="AH1128">
        <f t="shared" si="458"/>
        <v>1.2132603191890106E-3</v>
      </c>
      <c r="AI1128">
        <f t="shared" si="459"/>
        <v>1.3484100532531117E-2</v>
      </c>
      <c r="AJ1128">
        <f t="shared" si="460"/>
        <v>1.1836723190287982E-2</v>
      </c>
      <c r="AK1128">
        <f t="shared" si="461"/>
        <v>7.1875063566608846E-3</v>
      </c>
      <c r="AL1128">
        <f t="shared" si="462"/>
        <v>7.1305696433494187E-3</v>
      </c>
      <c r="AM1128">
        <f t="shared" si="463"/>
        <v>1.0623462871098971E-2</v>
      </c>
      <c r="AN1128">
        <f t="shared" si="464"/>
        <v>5.9173093241604077E-3</v>
      </c>
      <c r="AO1128">
        <v>0</v>
      </c>
      <c r="AP1128">
        <f t="shared" si="465"/>
        <v>1.258088340298923E-2</v>
      </c>
      <c r="AQ1128">
        <f t="shared" si="466"/>
        <v>6.2842892271189965E-3</v>
      </c>
      <c r="AR1128">
        <v>1</v>
      </c>
      <c r="AS1128">
        <f>AR1128*'MRIP Selectivity'!$N$35</f>
        <v>6.2965941758702333E-3</v>
      </c>
      <c r="AT1128">
        <f>AR1128*'MRIP Selectivity'!$O$35</f>
        <v>6.2842892271189965E-3</v>
      </c>
      <c r="AU1128">
        <f>AR1128*'MRIP Selectivity'!$P$35</f>
        <v>9.0321712954188795E-4</v>
      </c>
      <c r="AV1128">
        <v>3</v>
      </c>
      <c r="AW1128">
        <f t="shared" si="467"/>
        <v>15</v>
      </c>
      <c r="AX1128">
        <f t="shared" si="446"/>
        <v>0</v>
      </c>
      <c r="AY1128">
        <f t="shared" si="447"/>
        <v>0</v>
      </c>
      <c r="AZ1128">
        <f t="shared" si="448"/>
        <v>0</v>
      </c>
      <c r="BA1128">
        <v>1304.3759858000001</v>
      </c>
      <c r="BB1128">
        <v>1304.3759858000001</v>
      </c>
    </row>
    <row r="1129" spans="1:54" x14ac:dyDescent="0.25">
      <c r="A1129" t="s">
        <v>1948</v>
      </c>
      <c r="B1129" t="s">
        <v>3</v>
      </c>
      <c r="C1129">
        <v>2013</v>
      </c>
      <c r="D1129">
        <v>6</v>
      </c>
      <c r="E1129">
        <v>12</v>
      </c>
      <c r="F1129" t="s">
        <v>1851</v>
      </c>
      <c r="G1129" t="s">
        <v>1923</v>
      </c>
      <c r="H1129" t="s">
        <v>1935</v>
      </c>
      <c r="I1129" t="s">
        <v>1812</v>
      </c>
      <c r="J1129" t="s">
        <v>1813</v>
      </c>
      <c r="K1129" t="str">
        <f t="shared" si="449"/>
        <v>Inshore</v>
      </c>
      <c r="L1129">
        <v>0</v>
      </c>
      <c r="M1129">
        <f t="shared" si="442"/>
        <v>0</v>
      </c>
      <c r="N1129">
        <f t="shared" si="450"/>
        <v>1.258088340298923E-2</v>
      </c>
      <c r="O1129">
        <f t="shared" si="451"/>
        <v>6.2842892271189965E-3</v>
      </c>
      <c r="P1129">
        <v>0</v>
      </c>
      <c r="Q1129">
        <f t="shared" si="452"/>
        <v>0</v>
      </c>
      <c r="R1129">
        <v>0</v>
      </c>
      <c r="S1129">
        <f t="shared" si="443"/>
        <v>0</v>
      </c>
      <c r="T1129">
        <f t="shared" si="453"/>
        <v>0</v>
      </c>
      <c r="U1129">
        <f t="shared" si="444"/>
        <v>1.0623462871098971E-2</v>
      </c>
      <c r="V1129">
        <f t="shared" si="454"/>
        <v>0.84441310922369939</v>
      </c>
      <c r="W1129">
        <f t="shared" si="445"/>
        <v>5.9173093241604077E-3</v>
      </c>
      <c r="X1129">
        <f t="shared" si="455"/>
        <v>0.94160359434525431</v>
      </c>
      <c r="Y1129">
        <v>1</v>
      </c>
      <c r="Z1129">
        <f>Y1129*'MRIP Selectivity'!$N$35</f>
        <v>6.2965941758702333E-3</v>
      </c>
      <c r="AA1129">
        <f>Y1129*'MRIP Selectivity'!$O$35</f>
        <v>6.2842892271189965E-3</v>
      </c>
      <c r="AB1129">
        <f>Y1129*'MRIP Selectivity'!$P$35</f>
        <v>9.0321712954188795E-4</v>
      </c>
      <c r="AC1129">
        <v>0.74741255597723821</v>
      </c>
      <c r="AD1129">
        <v>0.94160359434525442</v>
      </c>
      <c r="AE1129">
        <v>1.3432654004296583</v>
      </c>
      <c r="AF1129">
        <f t="shared" si="456"/>
        <v>4.7061535469385633E-3</v>
      </c>
      <c r="AG1129">
        <f t="shared" si="457"/>
        <v>5.9173093241604077E-3</v>
      </c>
      <c r="AH1129">
        <f t="shared" si="458"/>
        <v>1.2132603191890106E-3</v>
      </c>
      <c r="AI1129">
        <f t="shared" si="459"/>
        <v>1.3484100532531117E-2</v>
      </c>
      <c r="AJ1129">
        <f t="shared" si="460"/>
        <v>1.1836723190287982E-2</v>
      </c>
      <c r="AK1129">
        <f t="shared" si="461"/>
        <v>7.1875063566608846E-3</v>
      </c>
      <c r="AL1129">
        <f t="shared" si="462"/>
        <v>7.1305696433494187E-3</v>
      </c>
      <c r="AM1129">
        <f t="shared" si="463"/>
        <v>1.0623462871098971E-2</v>
      </c>
      <c r="AN1129">
        <f t="shared" si="464"/>
        <v>5.9173093241604077E-3</v>
      </c>
      <c r="AO1129">
        <v>0</v>
      </c>
      <c r="AP1129">
        <f t="shared" si="465"/>
        <v>1.258088340298923E-2</v>
      </c>
      <c r="AQ1129">
        <f t="shared" si="466"/>
        <v>6.2842892271189965E-3</v>
      </c>
      <c r="AR1129">
        <v>1</v>
      </c>
      <c r="AS1129">
        <f>AR1129*'MRIP Selectivity'!$N$35</f>
        <v>6.2965941758702333E-3</v>
      </c>
      <c r="AT1129">
        <f>AR1129*'MRIP Selectivity'!$O$35</f>
        <v>6.2842892271189965E-3</v>
      </c>
      <c r="AU1129">
        <f>AR1129*'MRIP Selectivity'!$P$35</f>
        <v>9.0321712954188795E-4</v>
      </c>
      <c r="AV1129">
        <v>3</v>
      </c>
      <c r="AW1129">
        <f t="shared" si="467"/>
        <v>15</v>
      </c>
      <c r="AX1129">
        <f t="shared" si="446"/>
        <v>0</v>
      </c>
      <c r="AY1129">
        <f t="shared" si="447"/>
        <v>0</v>
      </c>
      <c r="AZ1129">
        <f t="shared" si="448"/>
        <v>0</v>
      </c>
      <c r="BA1129">
        <v>1304.3759858000001</v>
      </c>
      <c r="BB1129">
        <v>1304.3759858000001</v>
      </c>
    </row>
    <row r="1130" spans="1:54" x14ac:dyDescent="0.25">
      <c r="A1130" t="s">
        <v>1041</v>
      </c>
      <c r="B1130" t="s">
        <v>3</v>
      </c>
      <c r="C1130">
        <v>2013</v>
      </c>
      <c r="D1130">
        <v>6</v>
      </c>
      <c r="E1130">
        <v>12</v>
      </c>
      <c r="F1130" t="s">
        <v>1868</v>
      </c>
      <c r="G1130" t="s">
        <v>1923</v>
      </c>
      <c r="H1130" t="s">
        <v>1935</v>
      </c>
      <c r="I1130" t="s">
        <v>1812</v>
      </c>
      <c r="J1130" t="s">
        <v>1813</v>
      </c>
      <c r="K1130" t="str">
        <f t="shared" si="449"/>
        <v>Inshore</v>
      </c>
      <c r="L1130">
        <v>0</v>
      </c>
      <c r="M1130">
        <f t="shared" si="442"/>
        <v>0</v>
      </c>
      <c r="N1130">
        <f t="shared" si="450"/>
        <v>3.7742650208967693E-2</v>
      </c>
      <c r="O1130">
        <f t="shared" si="451"/>
        <v>1.8852867681356991E-2</v>
      </c>
      <c r="P1130">
        <v>0</v>
      </c>
      <c r="Q1130">
        <f t="shared" si="452"/>
        <v>0</v>
      </c>
      <c r="R1130">
        <v>0</v>
      </c>
      <c r="S1130">
        <f t="shared" si="443"/>
        <v>0</v>
      </c>
      <c r="T1130">
        <f t="shared" si="453"/>
        <v>0</v>
      </c>
      <c r="U1130">
        <f t="shared" si="444"/>
        <v>3.1870388613296913E-2</v>
      </c>
      <c r="V1130">
        <f t="shared" si="454"/>
        <v>0.84441310922369928</v>
      </c>
      <c r="W1130">
        <f t="shared" si="445"/>
        <v>1.7751927972481225E-2</v>
      </c>
      <c r="X1130">
        <f t="shared" si="455"/>
        <v>0.94160359434525442</v>
      </c>
      <c r="Y1130">
        <v>3</v>
      </c>
      <c r="Z1130">
        <f>Y1130*'MRIP Selectivity'!$N$35</f>
        <v>1.8889782527610699E-2</v>
      </c>
      <c r="AA1130">
        <f>Y1130*'MRIP Selectivity'!$O$35</f>
        <v>1.8852867681356991E-2</v>
      </c>
      <c r="AB1130">
        <f>Y1130*'MRIP Selectivity'!$P$35</f>
        <v>2.7096513886256638E-3</v>
      </c>
      <c r="AC1130">
        <v>0.74741255597723821</v>
      </c>
      <c r="AD1130">
        <v>0.94160359434525442</v>
      </c>
      <c r="AE1130">
        <v>1.3432654004296583</v>
      </c>
      <c r="AF1130">
        <f t="shared" si="456"/>
        <v>1.4118460640815688E-2</v>
      </c>
      <c r="AG1130">
        <f t="shared" si="457"/>
        <v>1.7751927972481225E-2</v>
      </c>
      <c r="AH1130">
        <f t="shared" si="458"/>
        <v>3.6397809575670318E-3</v>
      </c>
      <c r="AI1130">
        <f t="shared" si="459"/>
        <v>4.045230159759336E-2</v>
      </c>
      <c r="AJ1130">
        <f t="shared" si="460"/>
        <v>3.5510169570863948E-2</v>
      </c>
      <c r="AK1130">
        <f t="shared" si="461"/>
        <v>2.1562519069982654E-2</v>
      </c>
      <c r="AL1130">
        <f t="shared" si="462"/>
        <v>2.1391708930048256E-2</v>
      </c>
      <c r="AM1130">
        <f t="shared" si="463"/>
        <v>3.1870388613296913E-2</v>
      </c>
      <c r="AN1130">
        <f t="shared" si="464"/>
        <v>1.7751927972481225E-2</v>
      </c>
      <c r="AO1130">
        <v>0</v>
      </c>
      <c r="AP1130">
        <f t="shared" si="465"/>
        <v>3.7742650208967693E-2</v>
      </c>
      <c r="AQ1130">
        <f t="shared" si="466"/>
        <v>1.8852867681356991E-2</v>
      </c>
      <c r="AR1130">
        <v>3</v>
      </c>
      <c r="AS1130">
        <f>AR1130*'MRIP Selectivity'!$N$35</f>
        <v>1.8889782527610699E-2</v>
      </c>
      <c r="AT1130">
        <f>AR1130*'MRIP Selectivity'!$O$35</f>
        <v>1.8852867681356991E-2</v>
      </c>
      <c r="AU1130">
        <f>AR1130*'MRIP Selectivity'!$P$35</f>
        <v>2.7096513886256638E-3</v>
      </c>
      <c r="AV1130">
        <v>1</v>
      </c>
      <c r="AW1130">
        <f t="shared" si="467"/>
        <v>5</v>
      </c>
      <c r="AX1130">
        <f t="shared" si="446"/>
        <v>0</v>
      </c>
      <c r="AY1130">
        <f t="shared" si="447"/>
        <v>0</v>
      </c>
      <c r="AZ1130">
        <f t="shared" si="448"/>
        <v>0</v>
      </c>
      <c r="BA1130">
        <v>1065.6147648000001</v>
      </c>
      <c r="BB1130">
        <v>1065.6147648000001</v>
      </c>
    </row>
    <row r="1131" spans="1:54" x14ac:dyDescent="0.25">
      <c r="A1131" t="s">
        <v>1042</v>
      </c>
      <c r="B1131" t="s">
        <v>3</v>
      </c>
      <c r="C1131">
        <v>2014</v>
      </c>
      <c r="D1131">
        <v>1</v>
      </c>
      <c r="E1131">
        <v>1</v>
      </c>
      <c r="F1131" t="s">
        <v>1843</v>
      </c>
      <c r="G1131" t="s">
        <v>1923</v>
      </c>
      <c r="H1131" t="s">
        <v>1935</v>
      </c>
      <c r="I1131" t="s">
        <v>1812</v>
      </c>
      <c r="J1131" t="s">
        <v>1813</v>
      </c>
      <c r="K1131" t="str">
        <f t="shared" si="449"/>
        <v>Inshore</v>
      </c>
      <c r="L1131">
        <v>0</v>
      </c>
      <c r="M1131">
        <f t="shared" si="442"/>
        <v>0</v>
      </c>
      <c r="N1131">
        <f t="shared" si="450"/>
        <v>0.10064706722391384</v>
      </c>
      <c r="O1131">
        <f t="shared" si="451"/>
        <v>5.0274313816951972E-2</v>
      </c>
      <c r="P1131">
        <v>0</v>
      </c>
      <c r="Q1131">
        <f t="shared" si="452"/>
        <v>0</v>
      </c>
      <c r="R1131">
        <v>0</v>
      </c>
      <c r="S1131">
        <f t="shared" si="443"/>
        <v>0</v>
      </c>
      <c r="T1131">
        <f t="shared" si="453"/>
        <v>0</v>
      </c>
      <c r="U1131">
        <f t="shared" si="444"/>
        <v>8.4987702968791767E-2</v>
      </c>
      <c r="V1131">
        <f t="shared" si="454"/>
        <v>0.84441310922369939</v>
      </c>
      <c r="W1131">
        <f t="shared" si="445"/>
        <v>4.7338474593283261E-2</v>
      </c>
      <c r="X1131">
        <f t="shared" si="455"/>
        <v>0.94160359434525431</v>
      </c>
      <c r="Y1131">
        <v>8</v>
      </c>
      <c r="Z1131">
        <f>Y1131*'MRIP Selectivity'!$N$35</f>
        <v>5.0372753406961866E-2</v>
      </c>
      <c r="AA1131">
        <f>Y1131*'MRIP Selectivity'!$O$35</f>
        <v>5.0274313816951972E-2</v>
      </c>
      <c r="AB1131">
        <f>Y1131*'MRIP Selectivity'!$P$35</f>
        <v>7.2257370363351036E-3</v>
      </c>
      <c r="AC1131">
        <v>0.74741255597723821</v>
      </c>
      <c r="AD1131">
        <v>0.94160359434525442</v>
      </c>
      <c r="AE1131">
        <v>1.3432654004296583</v>
      </c>
      <c r="AF1131">
        <f t="shared" si="456"/>
        <v>3.7649228375508506E-2</v>
      </c>
      <c r="AG1131">
        <f t="shared" si="457"/>
        <v>4.7338474593283261E-2</v>
      </c>
      <c r="AH1131">
        <f t="shared" si="458"/>
        <v>9.7060825535120847E-3</v>
      </c>
      <c r="AI1131">
        <f t="shared" si="459"/>
        <v>0.10787280426024894</v>
      </c>
      <c r="AJ1131">
        <f t="shared" si="460"/>
        <v>9.4693785522303855E-2</v>
      </c>
      <c r="AK1131">
        <f t="shared" si="461"/>
        <v>5.7500050853287077E-2</v>
      </c>
      <c r="AL1131">
        <f t="shared" si="462"/>
        <v>5.7044557146795349E-2</v>
      </c>
      <c r="AM1131">
        <f t="shared" si="463"/>
        <v>8.4987702968791767E-2</v>
      </c>
      <c r="AN1131">
        <f t="shared" si="464"/>
        <v>4.7338474593283261E-2</v>
      </c>
      <c r="AO1131">
        <v>0</v>
      </c>
      <c r="AP1131">
        <f t="shared" si="465"/>
        <v>0.10064706722391384</v>
      </c>
      <c r="AQ1131">
        <f t="shared" si="466"/>
        <v>5.0274313816951972E-2</v>
      </c>
      <c r="AR1131">
        <v>8</v>
      </c>
      <c r="AS1131">
        <f>AR1131*'MRIP Selectivity'!$N$35</f>
        <v>5.0372753406961866E-2</v>
      </c>
      <c r="AT1131">
        <f>AR1131*'MRIP Selectivity'!$O$35</f>
        <v>5.0274313816951972E-2</v>
      </c>
      <c r="AU1131">
        <f>AR1131*'MRIP Selectivity'!$P$35</f>
        <v>7.2257370363351036E-3</v>
      </c>
      <c r="AV1131">
        <v>4</v>
      </c>
      <c r="AW1131">
        <f t="shared" si="467"/>
        <v>20</v>
      </c>
      <c r="AX1131">
        <f t="shared" si="446"/>
        <v>0</v>
      </c>
      <c r="AY1131">
        <f t="shared" si="447"/>
        <v>0</v>
      </c>
      <c r="AZ1131">
        <f t="shared" si="448"/>
        <v>0</v>
      </c>
      <c r="BA1131">
        <v>323.34393249999999</v>
      </c>
      <c r="BB1131">
        <v>323.34393249999999</v>
      </c>
    </row>
    <row r="1132" spans="1:54" x14ac:dyDescent="0.25">
      <c r="A1132" t="s">
        <v>1043</v>
      </c>
      <c r="B1132" t="s">
        <v>3</v>
      </c>
      <c r="C1132">
        <v>2014</v>
      </c>
      <c r="D1132">
        <v>1</v>
      </c>
      <c r="E1132">
        <v>2</v>
      </c>
      <c r="F1132" t="s">
        <v>1862</v>
      </c>
      <c r="G1132" t="s">
        <v>1923</v>
      </c>
      <c r="H1132" t="s">
        <v>1935</v>
      </c>
      <c r="I1132" t="s">
        <v>1812</v>
      </c>
      <c r="J1132" t="s">
        <v>1813</v>
      </c>
      <c r="K1132" t="str">
        <f t="shared" si="449"/>
        <v>Inshore</v>
      </c>
      <c r="L1132">
        <v>0</v>
      </c>
      <c r="M1132">
        <f t="shared" si="442"/>
        <v>0</v>
      </c>
      <c r="N1132">
        <f t="shared" si="450"/>
        <v>1.258088340298923E-2</v>
      </c>
      <c r="O1132">
        <f t="shared" si="451"/>
        <v>6.2842892271189965E-3</v>
      </c>
      <c r="P1132">
        <v>0</v>
      </c>
      <c r="Q1132">
        <f t="shared" si="452"/>
        <v>0</v>
      </c>
      <c r="R1132">
        <v>0</v>
      </c>
      <c r="S1132">
        <f t="shared" si="443"/>
        <v>0</v>
      </c>
      <c r="T1132">
        <f t="shared" si="453"/>
        <v>0</v>
      </c>
      <c r="U1132">
        <f t="shared" si="444"/>
        <v>1.0623462871098971E-2</v>
      </c>
      <c r="V1132">
        <f t="shared" si="454"/>
        <v>0.84441310922369939</v>
      </c>
      <c r="W1132">
        <f t="shared" si="445"/>
        <v>5.9173093241604077E-3</v>
      </c>
      <c r="X1132">
        <f t="shared" si="455"/>
        <v>0.94160359434525431</v>
      </c>
      <c r="Y1132">
        <v>1</v>
      </c>
      <c r="Z1132">
        <f>Y1132*'MRIP Selectivity'!$N$35</f>
        <v>6.2965941758702333E-3</v>
      </c>
      <c r="AA1132">
        <f>Y1132*'MRIP Selectivity'!$O$35</f>
        <v>6.2842892271189965E-3</v>
      </c>
      <c r="AB1132">
        <f>Y1132*'MRIP Selectivity'!$P$35</f>
        <v>9.0321712954188795E-4</v>
      </c>
      <c r="AC1132">
        <v>0.74741255597723821</v>
      </c>
      <c r="AD1132">
        <v>0.94160359434525442</v>
      </c>
      <c r="AE1132">
        <v>1.3432654004296583</v>
      </c>
      <c r="AF1132">
        <f t="shared" si="456"/>
        <v>4.7061535469385633E-3</v>
      </c>
      <c r="AG1132">
        <f t="shared" si="457"/>
        <v>5.9173093241604077E-3</v>
      </c>
      <c r="AH1132">
        <f t="shared" si="458"/>
        <v>1.2132603191890106E-3</v>
      </c>
      <c r="AI1132">
        <f t="shared" si="459"/>
        <v>1.3484100532531117E-2</v>
      </c>
      <c r="AJ1132">
        <f t="shared" si="460"/>
        <v>1.1836723190287982E-2</v>
      </c>
      <c r="AK1132">
        <f t="shared" si="461"/>
        <v>7.1875063566608846E-3</v>
      </c>
      <c r="AL1132">
        <f t="shared" si="462"/>
        <v>7.1305696433494187E-3</v>
      </c>
      <c r="AM1132">
        <f t="shared" si="463"/>
        <v>1.0623462871098971E-2</v>
      </c>
      <c r="AN1132">
        <f t="shared" si="464"/>
        <v>5.9173093241604077E-3</v>
      </c>
      <c r="AO1132">
        <v>0</v>
      </c>
      <c r="AP1132">
        <f t="shared" si="465"/>
        <v>1.258088340298923E-2</v>
      </c>
      <c r="AQ1132">
        <f t="shared" si="466"/>
        <v>6.2842892271189965E-3</v>
      </c>
      <c r="AR1132">
        <v>1</v>
      </c>
      <c r="AS1132">
        <f>AR1132*'MRIP Selectivity'!$N$35</f>
        <v>6.2965941758702333E-3</v>
      </c>
      <c r="AT1132">
        <f>AR1132*'MRIP Selectivity'!$O$35</f>
        <v>6.2842892271189965E-3</v>
      </c>
      <c r="AU1132">
        <f>AR1132*'MRIP Selectivity'!$P$35</f>
        <v>9.0321712954188795E-4</v>
      </c>
      <c r="AV1132">
        <v>1</v>
      </c>
      <c r="AW1132">
        <f t="shared" si="467"/>
        <v>5</v>
      </c>
      <c r="AX1132">
        <f t="shared" si="446"/>
        <v>0</v>
      </c>
      <c r="AY1132">
        <f t="shared" si="447"/>
        <v>0</v>
      </c>
      <c r="AZ1132">
        <f t="shared" si="448"/>
        <v>0</v>
      </c>
      <c r="BA1132">
        <v>1237.1040805</v>
      </c>
      <c r="BB1132">
        <v>1237.1040805</v>
      </c>
    </row>
    <row r="1133" spans="1:54" x14ac:dyDescent="0.25">
      <c r="A1133" t="s">
        <v>1044</v>
      </c>
      <c r="B1133" t="s">
        <v>3</v>
      </c>
      <c r="C1133">
        <v>2014</v>
      </c>
      <c r="D1133">
        <v>1</v>
      </c>
      <c r="E1133">
        <v>2</v>
      </c>
      <c r="F1133" t="s">
        <v>1834</v>
      </c>
      <c r="G1133" t="s">
        <v>1923</v>
      </c>
      <c r="H1133" t="s">
        <v>1935</v>
      </c>
      <c r="I1133" t="s">
        <v>1812</v>
      </c>
      <c r="J1133" t="s">
        <v>1813</v>
      </c>
      <c r="K1133" t="str">
        <f t="shared" si="449"/>
        <v>Inshore</v>
      </c>
      <c r="L1133">
        <v>0</v>
      </c>
      <c r="M1133">
        <f t="shared" si="442"/>
        <v>0</v>
      </c>
      <c r="N1133">
        <f t="shared" si="450"/>
        <v>2.516176680597846E-2</v>
      </c>
      <c r="O1133">
        <f t="shared" si="451"/>
        <v>1.2568578454237993E-2</v>
      </c>
      <c r="P1133">
        <v>0</v>
      </c>
      <c r="Q1133">
        <f t="shared" si="452"/>
        <v>0</v>
      </c>
      <c r="R1133">
        <v>0</v>
      </c>
      <c r="S1133">
        <f t="shared" si="443"/>
        <v>0</v>
      </c>
      <c r="T1133">
        <f t="shared" si="453"/>
        <v>0</v>
      </c>
      <c r="U1133">
        <f t="shared" si="444"/>
        <v>2.1246925742197942E-2</v>
      </c>
      <c r="V1133">
        <f t="shared" si="454"/>
        <v>0.84441310922369939</v>
      </c>
      <c r="W1133">
        <f t="shared" si="445"/>
        <v>1.1834618648320815E-2</v>
      </c>
      <c r="X1133">
        <f t="shared" si="455"/>
        <v>0.94160359434525431</v>
      </c>
      <c r="Y1133">
        <v>2</v>
      </c>
      <c r="Z1133">
        <f>Y1133*'MRIP Selectivity'!$N$35</f>
        <v>1.2593188351740467E-2</v>
      </c>
      <c r="AA1133">
        <f>Y1133*'MRIP Selectivity'!$O$35</f>
        <v>1.2568578454237993E-2</v>
      </c>
      <c r="AB1133">
        <f>Y1133*'MRIP Selectivity'!$P$35</f>
        <v>1.8064342590837759E-3</v>
      </c>
      <c r="AC1133">
        <v>0.74741255597723821</v>
      </c>
      <c r="AD1133">
        <v>0.94160359434525442</v>
      </c>
      <c r="AE1133">
        <v>1.3432654004296583</v>
      </c>
      <c r="AF1133">
        <f t="shared" si="456"/>
        <v>9.4123070938771265E-3</v>
      </c>
      <c r="AG1133">
        <f t="shared" si="457"/>
        <v>1.1834618648320815E-2</v>
      </c>
      <c r="AH1133">
        <f t="shared" si="458"/>
        <v>2.4265206383780212E-3</v>
      </c>
      <c r="AI1133">
        <f t="shared" si="459"/>
        <v>2.6968201065062234E-2</v>
      </c>
      <c r="AJ1133">
        <f t="shared" si="460"/>
        <v>2.3673446380575964E-2</v>
      </c>
      <c r="AK1133">
        <f t="shared" si="461"/>
        <v>1.4375012713321769E-2</v>
      </c>
      <c r="AL1133">
        <f t="shared" si="462"/>
        <v>1.4261139286698837E-2</v>
      </c>
      <c r="AM1133">
        <f t="shared" si="463"/>
        <v>2.1246925742197942E-2</v>
      </c>
      <c r="AN1133">
        <f t="shared" si="464"/>
        <v>1.1834618648320815E-2</v>
      </c>
      <c r="AO1133">
        <v>0</v>
      </c>
      <c r="AP1133">
        <f t="shared" si="465"/>
        <v>2.516176680597846E-2</v>
      </c>
      <c r="AQ1133">
        <f t="shared" si="466"/>
        <v>1.2568578454237993E-2</v>
      </c>
      <c r="AR1133">
        <v>2</v>
      </c>
      <c r="AS1133">
        <f>AR1133*'MRIP Selectivity'!$N$35</f>
        <v>1.2593188351740467E-2</v>
      </c>
      <c r="AT1133">
        <f>AR1133*'MRIP Selectivity'!$O$35</f>
        <v>1.2568578454237993E-2</v>
      </c>
      <c r="AU1133">
        <f>AR1133*'MRIP Selectivity'!$P$35</f>
        <v>1.8064342590837759E-3</v>
      </c>
      <c r="AV1133">
        <v>2</v>
      </c>
      <c r="AW1133">
        <f t="shared" si="467"/>
        <v>10</v>
      </c>
      <c r="AX1133">
        <f t="shared" si="446"/>
        <v>0</v>
      </c>
      <c r="AY1133">
        <f t="shared" si="447"/>
        <v>0</v>
      </c>
      <c r="AZ1133">
        <f t="shared" si="448"/>
        <v>0</v>
      </c>
      <c r="BA1133">
        <v>386.00378755000003</v>
      </c>
      <c r="BB1133">
        <v>386.00378755000003</v>
      </c>
    </row>
    <row r="1134" spans="1:54" x14ac:dyDescent="0.25">
      <c r="A1134" t="s">
        <v>1949</v>
      </c>
      <c r="B1134" t="s">
        <v>3</v>
      </c>
      <c r="C1134">
        <v>2014</v>
      </c>
      <c r="D1134">
        <v>1</v>
      </c>
      <c r="E1134">
        <v>2</v>
      </c>
      <c r="F1134" t="s">
        <v>1838</v>
      </c>
      <c r="G1134" t="s">
        <v>1923</v>
      </c>
      <c r="H1134" t="s">
        <v>1935</v>
      </c>
      <c r="I1134" t="s">
        <v>1812</v>
      </c>
      <c r="J1134" t="s">
        <v>1813</v>
      </c>
      <c r="K1134" t="str">
        <f t="shared" si="449"/>
        <v>Inshore</v>
      </c>
      <c r="L1134">
        <v>0</v>
      </c>
      <c r="M1134">
        <f t="shared" si="442"/>
        <v>0</v>
      </c>
      <c r="N1134">
        <f t="shared" si="450"/>
        <v>1.258088340298923E-2</v>
      </c>
      <c r="O1134">
        <f t="shared" si="451"/>
        <v>6.2842892271189965E-3</v>
      </c>
      <c r="P1134">
        <v>0</v>
      </c>
      <c r="Q1134">
        <f t="shared" si="452"/>
        <v>0</v>
      </c>
      <c r="R1134">
        <v>0</v>
      </c>
      <c r="S1134">
        <f t="shared" si="443"/>
        <v>0</v>
      </c>
      <c r="T1134">
        <f t="shared" si="453"/>
        <v>0</v>
      </c>
      <c r="U1134">
        <f t="shared" si="444"/>
        <v>1.0623462871098971E-2</v>
      </c>
      <c r="V1134">
        <f t="shared" si="454"/>
        <v>0.84441310922369939</v>
      </c>
      <c r="W1134">
        <f t="shared" si="445"/>
        <v>5.9173093241604077E-3</v>
      </c>
      <c r="X1134">
        <f t="shared" si="455"/>
        <v>0.94160359434525431</v>
      </c>
      <c r="Y1134">
        <v>1</v>
      </c>
      <c r="Z1134">
        <f>Y1134*'MRIP Selectivity'!$N$35</f>
        <v>6.2965941758702333E-3</v>
      </c>
      <c r="AA1134">
        <f>Y1134*'MRIP Selectivity'!$O$35</f>
        <v>6.2842892271189965E-3</v>
      </c>
      <c r="AB1134">
        <f>Y1134*'MRIP Selectivity'!$P$35</f>
        <v>9.0321712954188795E-4</v>
      </c>
      <c r="AC1134">
        <v>0.74741255597723821</v>
      </c>
      <c r="AD1134">
        <v>0.94160359434525442</v>
      </c>
      <c r="AE1134">
        <v>1.3432654004296583</v>
      </c>
      <c r="AF1134">
        <f t="shared" si="456"/>
        <v>4.7061535469385633E-3</v>
      </c>
      <c r="AG1134">
        <f t="shared" si="457"/>
        <v>5.9173093241604077E-3</v>
      </c>
      <c r="AH1134">
        <f t="shared" si="458"/>
        <v>1.2132603191890106E-3</v>
      </c>
      <c r="AI1134">
        <f t="shared" si="459"/>
        <v>1.3484100532531117E-2</v>
      </c>
      <c r="AJ1134">
        <f t="shared" si="460"/>
        <v>1.1836723190287982E-2</v>
      </c>
      <c r="AK1134">
        <f t="shared" si="461"/>
        <v>7.1875063566608846E-3</v>
      </c>
      <c r="AL1134">
        <f t="shared" si="462"/>
        <v>7.1305696433494187E-3</v>
      </c>
      <c r="AM1134">
        <f t="shared" si="463"/>
        <v>1.0623462871098971E-2</v>
      </c>
      <c r="AN1134">
        <f t="shared" si="464"/>
        <v>5.9173093241604077E-3</v>
      </c>
      <c r="AO1134">
        <v>0</v>
      </c>
      <c r="AP1134">
        <f t="shared" si="465"/>
        <v>1.258088340298923E-2</v>
      </c>
      <c r="AQ1134">
        <f t="shared" si="466"/>
        <v>6.2842892271189965E-3</v>
      </c>
      <c r="AR1134">
        <v>1</v>
      </c>
      <c r="AS1134">
        <f>AR1134*'MRIP Selectivity'!$N$35</f>
        <v>6.2965941758702333E-3</v>
      </c>
      <c r="AT1134">
        <f>AR1134*'MRIP Selectivity'!$O$35</f>
        <v>6.2842892271189965E-3</v>
      </c>
      <c r="AU1134">
        <f>AR1134*'MRIP Selectivity'!$P$35</f>
        <v>9.0321712954188795E-4</v>
      </c>
      <c r="AV1134">
        <v>3</v>
      </c>
      <c r="AW1134">
        <f t="shared" si="467"/>
        <v>15</v>
      </c>
      <c r="AX1134">
        <f t="shared" si="446"/>
        <v>0</v>
      </c>
      <c r="AY1134">
        <f t="shared" si="447"/>
        <v>0</v>
      </c>
      <c r="AZ1134">
        <f t="shared" si="448"/>
        <v>0</v>
      </c>
      <c r="BA1134">
        <v>1288.0802705000001</v>
      </c>
      <c r="BB1134">
        <v>1288.0802705000001</v>
      </c>
    </row>
    <row r="1135" spans="1:54" x14ac:dyDescent="0.25">
      <c r="A1135" t="s">
        <v>1045</v>
      </c>
      <c r="B1135" t="s">
        <v>3</v>
      </c>
      <c r="C1135">
        <v>2014</v>
      </c>
      <c r="D1135">
        <v>1</v>
      </c>
      <c r="E1135">
        <v>2</v>
      </c>
      <c r="F1135" t="s">
        <v>1842</v>
      </c>
      <c r="G1135" t="s">
        <v>1923</v>
      </c>
      <c r="H1135" t="s">
        <v>1935</v>
      </c>
      <c r="I1135" t="s">
        <v>1812</v>
      </c>
      <c r="J1135" t="s">
        <v>1819</v>
      </c>
      <c r="K1135" t="str">
        <f t="shared" si="449"/>
        <v>Offshore</v>
      </c>
      <c r="L1135">
        <v>6.0028123801</v>
      </c>
      <c r="M1135">
        <f t="shared" si="442"/>
        <v>5178.1720620650322</v>
      </c>
      <c r="N1135">
        <f t="shared" si="450"/>
        <v>6.0657167971149466</v>
      </c>
      <c r="O1135">
        <f t="shared" si="451"/>
        <v>6.034233826235595</v>
      </c>
      <c r="P1135">
        <v>84.795633149606317</v>
      </c>
      <c r="Q1135">
        <f t="shared" si="452"/>
        <v>14.125984252100466</v>
      </c>
      <c r="R1135">
        <v>8.4167832756975152</v>
      </c>
      <c r="S1135">
        <f t="shared" si="443"/>
        <v>7260.5221104623342</v>
      </c>
      <c r="T1135">
        <f t="shared" si="453"/>
        <v>1.402139987516535</v>
      </c>
      <c r="U1135">
        <f t="shared" si="444"/>
        <v>8.46990059005301</v>
      </c>
      <c r="V1135">
        <f t="shared" si="454"/>
        <v>1.396356090030707</v>
      </c>
      <c r="W1135">
        <f t="shared" si="445"/>
        <v>8.4463698223183172</v>
      </c>
      <c r="X1135">
        <f t="shared" si="455"/>
        <v>1.3997418836497943</v>
      </c>
      <c r="Y1135">
        <v>5</v>
      </c>
      <c r="Z1135">
        <f>Y1135*'MRIP Selectivity'!$N$35</f>
        <v>3.1482970879351167E-2</v>
      </c>
      <c r="AA1135">
        <f>Y1135*'MRIP Selectivity'!$O$35</f>
        <v>3.1421446135594985E-2</v>
      </c>
      <c r="AB1135">
        <f>Y1135*'MRIP Selectivity'!$P$35</f>
        <v>4.5160856477094394E-3</v>
      </c>
      <c r="AC1135">
        <v>0.74741255597723821</v>
      </c>
      <c r="AD1135">
        <v>0.94160359434525442</v>
      </c>
      <c r="AE1135">
        <v>1.3432654004296583</v>
      </c>
      <c r="AF1135">
        <f t="shared" si="456"/>
        <v>2.3530767734692815E-2</v>
      </c>
      <c r="AG1135">
        <f t="shared" si="457"/>
        <v>2.9586546620802043E-2</v>
      </c>
      <c r="AH1135">
        <f t="shared" si="458"/>
        <v>6.0663015959450525E-3</v>
      </c>
      <c r="AI1135">
        <f t="shared" si="459"/>
        <v>6.742050266265559E-2</v>
      </c>
      <c r="AJ1135">
        <f t="shared" si="460"/>
        <v>5.9183615951439908E-2</v>
      </c>
      <c r="AK1135">
        <f t="shared" si="461"/>
        <v>3.5937531783304423E-2</v>
      </c>
      <c r="AL1135">
        <f t="shared" si="462"/>
        <v>3.5652848216747093E-2</v>
      </c>
      <c r="AM1135">
        <f t="shared" si="463"/>
        <v>8.46990059005301</v>
      </c>
      <c r="AN1135">
        <f t="shared" si="464"/>
        <v>8.4463698223183172</v>
      </c>
      <c r="AO1135">
        <v>9</v>
      </c>
      <c r="AP1135">
        <f t="shared" si="465"/>
        <v>9.0629044170149449</v>
      </c>
      <c r="AQ1135">
        <f t="shared" si="466"/>
        <v>9.0314214461355942</v>
      </c>
      <c r="AR1135">
        <v>5</v>
      </c>
      <c r="AS1135">
        <f>AR1135*'MRIP Selectivity'!$N$35</f>
        <v>3.1482970879351167E-2</v>
      </c>
      <c r="AT1135">
        <f>AR1135*'MRIP Selectivity'!$O$35</f>
        <v>3.1421446135594985E-2</v>
      </c>
      <c r="AU1135">
        <f>AR1135*'MRIP Selectivity'!$P$35</f>
        <v>4.5160856477094394E-3</v>
      </c>
      <c r="AV1135">
        <v>2</v>
      </c>
      <c r="AW1135">
        <f t="shared" si="467"/>
        <v>10</v>
      </c>
      <c r="AX1135">
        <f t="shared" si="446"/>
        <v>0</v>
      </c>
      <c r="AY1135">
        <f t="shared" si="447"/>
        <v>0</v>
      </c>
      <c r="AZ1135">
        <f t="shared" si="448"/>
        <v>0</v>
      </c>
      <c r="BA1135">
        <v>862.62433909000003</v>
      </c>
      <c r="BB1135">
        <v>862.62433909000003</v>
      </c>
    </row>
    <row r="1136" spans="1:54" x14ac:dyDescent="0.25">
      <c r="A1136" t="s">
        <v>1046</v>
      </c>
      <c r="B1136" t="s">
        <v>3</v>
      </c>
      <c r="C1136">
        <v>2014</v>
      </c>
      <c r="D1136">
        <v>1</v>
      </c>
      <c r="E1136">
        <v>2</v>
      </c>
      <c r="F1136" t="s">
        <v>1842</v>
      </c>
      <c r="G1136" t="s">
        <v>1923</v>
      </c>
      <c r="H1136" t="s">
        <v>1935</v>
      </c>
      <c r="I1136" t="s">
        <v>1812</v>
      </c>
      <c r="J1136" t="s">
        <v>1819</v>
      </c>
      <c r="K1136" t="str">
        <f t="shared" si="449"/>
        <v>Offshore</v>
      </c>
      <c r="L1136">
        <v>0</v>
      </c>
      <c r="M1136">
        <f t="shared" si="442"/>
        <v>0</v>
      </c>
      <c r="N1136">
        <f t="shared" si="450"/>
        <v>0.25161766805978458</v>
      </c>
      <c r="O1136">
        <f t="shared" si="451"/>
        <v>0.12568578454237994</v>
      </c>
      <c r="P1136">
        <v>0</v>
      </c>
      <c r="Q1136">
        <f t="shared" si="452"/>
        <v>0</v>
      </c>
      <c r="R1136">
        <v>0</v>
      </c>
      <c r="S1136">
        <f t="shared" si="443"/>
        <v>0</v>
      </c>
      <c r="T1136">
        <f t="shared" si="453"/>
        <v>0</v>
      </c>
      <c r="U1136">
        <f t="shared" si="444"/>
        <v>0.21246925742197942</v>
      </c>
      <c r="V1136">
        <f t="shared" si="454"/>
        <v>0.84441310922369939</v>
      </c>
      <c r="W1136">
        <f t="shared" si="445"/>
        <v>0.11834618648320817</v>
      </c>
      <c r="X1136">
        <f t="shared" si="455"/>
        <v>0.94160359434525442</v>
      </c>
      <c r="Y1136">
        <v>20</v>
      </c>
      <c r="Z1136">
        <f>Y1136*'MRIP Selectivity'!$N$35</f>
        <v>0.12593188351740467</v>
      </c>
      <c r="AA1136">
        <f>Y1136*'MRIP Selectivity'!$O$35</f>
        <v>0.12568578454237994</v>
      </c>
      <c r="AB1136">
        <f>Y1136*'MRIP Selectivity'!$P$35</f>
        <v>1.8064342590837758E-2</v>
      </c>
      <c r="AC1136">
        <v>0.74741255597723821</v>
      </c>
      <c r="AD1136">
        <v>0.94160359434525442</v>
      </c>
      <c r="AE1136">
        <v>1.3432654004296583</v>
      </c>
      <c r="AF1136">
        <f t="shared" si="456"/>
        <v>9.4123070938771258E-2</v>
      </c>
      <c r="AG1136">
        <f t="shared" si="457"/>
        <v>0.11834618648320817</v>
      </c>
      <c r="AH1136">
        <f t="shared" si="458"/>
        <v>2.426520638378021E-2</v>
      </c>
      <c r="AI1136">
        <f t="shared" si="459"/>
        <v>0.26968201065062236</v>
      </c>
      <c r="AJ1136">
        <f t="shared" si="460"/>
        <v>0.23673446380575963</v>
      </c>
      <c r="AK1136">
        <f t="shared" si="461"/>
        <v>0.14375012713321769</v>
      </c>
      <c r="AL1136">
        <f t="shared" si="462"/>
        <v>0.14261139286698837</v>
      </c>
      <c r="AM1136">
        <f t="shared" si="463"/>
        <v>0.21246925742197942</v>
      </c>
      <c r="AN1136">
        <f t="shared" si="464"/>
        <v>0.11834618648320817</v>
      </c>
      <c r="AO1136">
        <v>0</v>
      </c>
      <c r="AP1136">
        <f t="shared" si="465"/>
        <v>0.25161766805978458</v>
      </c>
      <c r="AQ1136">
        <f t="shared" si="466"/>
        <v>0.12568578454237994</v>
      </c>
      <c r="AR1136">
        <v>20</v>
      </c>
      <c r="AS1136">
        <f>AR1136*'MRIP Selectivity'!$N$35</f>
        <v>0.12593188351740467</v>
      </c>
      <c r="AT1136">
        <f>AR1136*'MRIP Selectivity'!$O$35</f>
        <v>0.12568578454237994</v>
      </c>
      <c r="AU1136">
        <f>AR1136*'MRIP Selectivity'!$P$35</f>
        <v>1.8064342590837758E-2</v>
      </c>
      <c r="AV1136">
        <v>4</v>
      </c>
      <c r="AW1136">
        <f t="shared" si="467"/>
        <v>20</v>
      </c>
      <c r="AX1136">
        <f t="shared" si="446"/>
        <v>0</v>
      </c>
      <c r="AY1136">
        <f t="shared" si="447"/>
        <v>0</v>
      </c>
      <c r="AZ1136">
        <f t="shared" si="448"/>
        <v>0</v>
      </c>
      <c r="BA1136">
        <v>560.09716436999997</v>
      </c>
      <c r="BB1136">
        <v>560.09716436999997</v>
      </c>
    </row>
    <row r="1137" spans="1:54" x14ac:dyDescent="0.25">
      <c r="A1137" t="s">
        <v>1047</v>
      </c>
      <c r="B1137" t="s">
        <v>3</v>
      </c>
      <c r="C1137">
        <v>2014</v>
      </c>
      <c r="D1137">
        <v>2</v>
      </c>
      <c r="E1137">
        <v>3</v>
      </c>
      <c r="F1137" t="s">
        <v>1820</v>
      </c>
      <c r="G1137" t="s">
        <v>1923</v>
      </c>
      <c r="H1137" t="s">
        <v>1935</v>
      </c>
      <c r="I1137" t="s">
        <v>1812</v>
      </c>
      <c r="J1137" t="s">
        <v>1767</v>
      </c>
      <c r="K1137" t="str">
        <f t="shared" si="449"/>
        <v>Inshore</v>
      </c>
      <c r="L1137">
        <v>0</v>
      </c>
      <c r="M1137">
        <f t="shared" si="442"/>
        <v>0</v>
      </c>
      <c r="N1137">
        <f t="shared" si="450"/>
        <v>3.7742650208967693E-2</v>
      </c>
      <c r="O1137">
        <f t="shared" si="451"/>
        <v>1.8852867681356991E-2</v>
      </c>
      <c r="P1137">
        <v>0</v>
      </c>
      <c r="Q1137">
        <f t="shared" si="452"/>
        <v>0</v>
      </c>
      <c r="R1137">
        <v>0</v>
      </c>
      <c r="S1137">
        <f t="shared" si="443"/>
        <v>0</v>
      </c>
      <c r="T1137">
        <f t="shared" si="453"/>
        <v>0</v>
      </c>
      <c r="U1137">
        <f t="shared" si="444"/>
        <v>3.1870388613296913E-2</v>
      </c>
      <c r="V1137">
        <f t="shared" si="454"/>
        <v>0.84441310922369928</v>
      </c>
      <c r="W1137">
        <f t="shared" si="445"/>
        <v>1.7751927972481225E-2</v>
      </c>
      <c r="X1137">
        <f t="shared" si="455"/>
        <v>0.94160359434525442</v>
      </c>
      <c r="Y1137">
        <v>3</v>
      </c>
      <c r="Z1137">
        <f>Y1137*'MRIP Selectivity'!$N$35</f>
        <v>1.8889782527610699E-2</v>
      </c>
      <c r="AA1137">
        <f>Y1137*'MRIP Selectivity'!$O$35</f>
        <v>1.8852867681356991E-2</v>
      </c>
      <c r="AB1137">
        <f>Y1137*'MRIP Selectivity'!$P$35</f>
        <v>2.7096513886256638E-3</v>
      </c>
      <c r="AC1137">
        <v>0.74741255597723821</v>
      </c>
      <c r="AD1137">
        <v>0.94160359434525442</v>
      </c>
      <c r="AE1137">
        <v>1.3432654004296583</v>
      </c>
      <c r="AF1137">
        <f t="shared" si="456"/>
        <v>1.4118460640815688E-2</v>
      </c>
      <c r="AG1137">
        <f t="shared" si="457"/>
        <v>1.7751927972481225E-2</v>
      </c>
      <c r="AH1137">
        <f t="shared" si="458"/>
        <v>3.6397809575670318E-3</v>
      </c>
      <c r="AI1137">
        <f t="shared" si="459"/>
        <v>4.045230159759336E-2</v>
      </c>
      <c r="AJ1137">
        <f t="shared" si="460"/>
        <v>3.5510169570863948E-2</v>
      </c>
      <c r="AK1137">
        <f t="shared" si="461"/>
        <v>2.1562519069982654E-2</v>
      </c>
      <c r="AL1137">
        <f t="shared" si="462"/>
        <v>2.1391708930048256E-2</v>
      </c>
      <c r="AM1137">
        <f t="shared" si="463"/>
        <v>3.1870388613296913E-2</v>
      </c>
      <c r="AN1137">
        <f t="shared" si="464"/>
        <v>1.7751927972481225E-2</v>
      </c>
      <c r="AO1137">
        <v>0</v>
      </c>
      <c r="AP1137">
        <f t="shared" si="465"/>
        <v>3.7742650208967693E-2</v>
      </c>
      <c r="AQ1137">
        <f t="shared" si="466"/>
        <v>1.8852867681356991E-2</v>
      </c>
      <c r="AR1137">
        <v>3</v>
      </c>
      <c r="AS1137">
        <f>AR1137*'MRIP Selectivity'!$N$35</f>
        <v>1.8889782527610699E-2</v>
      </c>
      <c r="AT1137">
        <f>AR1137*'MRIP Selectivity'!$O$35</f>
        <v>1.8852867681356991E-2</v>
      </c>
      <c r="AU1137">
        <f>AR1137*'MRIP Selectivity'!$P$35</f>
        <v>2.7096513886256638E-3</v>
      </c>
      <c r="AV1137">
        <v>3</v>
      </c>
      <c r="AW1137">
        <f t="shared" si="467"/>
        <v>15</v>
      </c>
      <c r="AX1137">
        <f t="shared" si="446"/>
        <v>0</v>
      </c>
      <c r="AY1137">
        <f t="shared" si="447"/>
        <v>0</v>
      </c>
      <c r="AZ1137">
        <f t="shared" si="448"/>
        <v>0</v>
      </c>
      <c r="BA1137">
        <v>4253.0891842999999</v>
      </c>
      <c r="BB1137">
        <v>4253.0891842999999</v>
      </c>
    </row>
    <row r="1138" spans="1:54" x14ac:dyDescent="0.25">
      <c r="A1138" t="s">
        <v>1048</v>
      </c>
      <c r="B1138" t="s">
        <v>3</v>
      </c>
      <c r="C1138">
        <v>2014</v>
      </c>
      <c r="D1138">
        <v>2</v>
      </c>
      <c r="E1138">
        <v>3</v>
      </c>
      <c r="F1138" t="s">
        <v>1810</v>
      </c>
      <c r="G1138" t="s">
        <v>1923</v>
      </c>
      <c r="H1138" t="s">
        <v>1935</v>
      </c>
      <c r="I1138" t="s">
        <v>1812</v>
      </c>
      <c r="J1138" t="s">
        <v>1813</v>
      </c>
      <c r="K1138" t="str">
        <f t="shared" si="449"/>
        <v>Inshore</v>
      </c>
      <c r="L1138">
        <v>5</v>
      </c>
      <c r="M1138">
        <f t="shared" si="442"/>
        <v>2336.3148753</v>
      </c>
      <c r="N1138">
        <f t="shared" si="450"/>
        <v>5</v>
      </c>
      <c r="O1138">
        <f t="shared" si="451"/>
        <v>5</v>
      </c>
      <c r="P1138">
        <v>48.267716535433074</v>
      </c>
      <c r="Q1138">
        <f t="shared" si="452"/>
        <v>9.6535433070866148</v>
      </c>
      <c r="R1138">
        <v>2.6014546937815552</v>
      </c>
      <c r="S1138">
        <f t="shared" si="443"/>
        <v>1215.5634597001708</v>
      </c>
      <c r="T1138">
        <f t="shared" si="453"/>
        <v>0.52029093875631105</v>
      </c>
      <c r="U1138">
        <f t="shared" si="444"/>
        <v>2.6014546937815552</v>
      </c>
      <c r="V1138">
        <f t="shared" si="454"/>
        <v>0.52029093875631105</v>
      </c>
      <c r="W1138">
        <f t="shared" si="445"/>
        <v>2.6014546937815552</v>
      </c>
      <c r="X1138">
        <f t="shared" si="455"/>
        <v>0.52029093875631105</v>
      </c>
      <c r="Y1138">
        <v>0</v>
      </c>
      <c r="Z1138">
        <f>Y1138*'MRIP Selectivity'!$N$35</f>
        <v>0</v>
      </c>
      <c r="AA1138">
        <f>Y1138*'MRIP Selectivity'!$O$35</f>
        <v>0</v>
      </c>
      <c r="AB1138">
        <f>Y1138*'MRIP Selectivity'!$P$35</f>
        <v>0</v>
      </c>
      <c r="AC1138">
        <v>0.74741255597723821</v>
      </c>
      <c r="AD1138">
        <v>0.94160359434525442</v>
      </c>
      <c r="AE1138">
        <v>1.3432654004296583</v>
      </c>
      <c r="AF1138">
        <f t="shared" si="456"/>
        <v>0</v>
      </c>
      <c r="AG1138">
        <f t="shared" si="457"/>
        <v>0</v>
      </c>
      <c r="AH1138">
        <f t="shared" si="458"/>
        <v>0</v>
      </c>
      <c r="AI1138">
        <f t="shared" si="459"/>
        <v>0</v>
      </c>
      <c r="AJ1138">
        <f t="shared" si="460"/>
        <v>0</v>
      </c>
      <c r="AK1138">
        <f t="shared" si="461"/>
        <v>0</v>
      </c>
      <c r="AL1138">
        <f t="shared" si="462"/>
        <v>0</v>
      </c>
      <c r="AM1138">
        <f t="shared" si="463"/>
        <v>2.6014546937815552</v>
      </c>
      <c r="AN1138">
        <f t="shared" si="464"/>
        <v>2.6014546937815552</v>
      </c>
      <c r="AO1138">
        <v>5</v>
      </c>
      <c r="AP1138">
        <f t="shared" si="465"/>
        <v>5</v>
      </c>
      <c r="AQ1138">
        <f t="shared" si="466"/>
        <v>5</v>
      </c>
      <c r="AR1138">
        <v>0</v>
      </c>
      <c r="AS1138">
        <f>AR1138*'MRIP Selectivity'!$N$35</f>
        <v>0</v>
      </c>
      <c r="AT1138">
        <f>AR1138*'MRIP Selectivity'!$O$35</f>
        <v>0</v>
      </c>
      <c r="AU1138">
        <f>AR1138*'MRIP Selectivity'!$P$35</f>
        <v>0</v>
      </c>
      <c r="AV1138">
        <v>3</v>
      </c>
      <c r="AW1138">
        <f t="shared" si="467"/>
        <v>15</v>
      </c>
      <c r="AX1138">
        <f t="shared" si="446"/>
        <v>0</v>
      </c>
      <c r="AY1138">
        <f t="shared" si="447"/>
        <v>0</v>
      </c>
      <c r="AZ1138">
        <f t="shared" si="448"/>
        <v>0</v>
      </c>
      <c r="BA1138">
        <v>467.26297505999997</v>
      </c>
      <c r="BB1138">
        <v>467.26297505999997</v>
      </c>
    </row>
    <row r="1139" spans="1:54" x14ac:dyDescent="0.25">
      <c r="A1139" t="s">
        <v>1049</v>
      </c>
      <c r="B1139" t="s">
        <v>3</v>
      </c>
      <c r="C1139">
        <v>2014</v>
      </c>
      <c r="D1139">
        <v>2</v>
      </c>
      <c r="E1139">
        <v>4</v>
      </c>
      <c r="F1139" t="s">
        <v>1851</v>
      </c>
      <c r="G1139" t="s">
        <v>1923</v>
      </c>
      <c r="H1139" t="s">
        <v>1935</v>
      </c>
      <c r="I1139" t="s">
        <v>1812</v>
      </c>
      <c r="J1139" t="s">
        <v>1813</v>
      </c>
      <c r="K1139" t="str">
        <f t="shared" si="449"/>
        <v>Inshore</v>
      </c>
      <c r="L1139">
        <v>0</v>
      </c>
      <c r="M1139">
        <f t="shared" si="442"/>
        <v>0</v>
      </c>
      <c r="N1139">
        <f t="shared" si="450"/>
        <v>5.0323533611956919E-2</v>
      </c>
      <c r="O1139">
        <f t="shared" si="451"/>
        <v>2.5137156908475986E-2</v>
      </c>
      <c r="P1139">
        <v>0</v>
      </c>
      <c r="Q1139">
        <f t="shared" si="452"/>
        <v>0</v>
      </c>
      <c r="R1139">
        <v>0</v>
      </c>
      <c r="S1139">
        <f t="shared" si="443"/>
        <v>0</v>
      </c>
      <c r="T1139">
        <f t="shared" si="453"/>
        <v>0</v>
      </c>
      <c r="U1139">
        <f t="shared" si="444"/>
        <v>4.2493851484395884E-2</v>
      </c>
      <c r="V1139">
        <f t="shared" si="454"/>
        <v>0.84441310922369939</v>
      </c>
      <c r="W1139">
        <f t="shared" si="445"/>
        <v>2.3669237296641631E-2</v>
      </c>
      <c r="X1139">
        <f t="shared" si="455"/>
        <v>0.94160359434525431</v>
      </c>
      <c r="Y1139">
        <v>4</v>
      </c>
      <c r="Z1139">
        <f>Y1139*'MRIP Selectivity'!$N$35</f>
        <v>2.5186376703480933E-2</v>
      </c>
      <c r="AA1139">
        <f>Y1139*'MRIP Selectivity'!$O$35</f>
        <v>2.5137156908475986E-2</v>
      </c>
      <c r="AB1139">
        <f>Y1139*'MRIP Selectivity'!$P$35</f>
        <v>3.6128685181675518E-3</v>
      </c>
      <c r="AC1139">
        <v>0.74741255597723821</v>
      </c>
      <c r="AD1139">
        <v>0.94160359434525442</v>
      </c>
      <c r="AE1139">
        <v>1.3432654004296583</v>
      </c>
      <c r="AF1139">
        <f t="shared" si="456"/>
        <v>1.8824614187754253E-2</v>
      </c>
      <c r="AG1139">
        <f t="shared" si="457"/>
        <v>2.3669237296641631E-2</v>
      </c>
      <c r="AH1139">
        <f t="shared" si="458"/>
        <v>4.8530412767560423E-3</v>
      </c>
      <c r="AI1139">
        <f t="shared" si="459"/>
        <v>5.3936402130124468E-2</v>
      </c>
      <c r="AJ1139">
        <f t="shared" si="460"/>
        <v>4.7346892761151928E-2</v>
      </c>
      <c r="AK1139">
        <f t="shared" si="461"/>
        <v>2.8750025426643538E-2</v>
      </c>
      <c r="AL1139">
        <f t="shared" si="462"/>
        <v>2.8522278573397675E-2</v>
      </c>
      <c r="AM1139">
        <f t="shared" si="463"/>
        <v>4.2493851484395884E-2</v>
      </c>
      <c r="AN1139">
        <f t="shared" si="464"/>
        <v>2.3669237296641631E-2</v>
      </c>
      <c r="AO1139">
        <v>0</v>
      </c>
      <c r="AP1139">
        <f t="shared" si="465"/>
        <v>5.0323533611956919E-2</v>
      </c>
      <c r="AQ1139">
        <f t="shared" si="466"/>
        <v>2.5137156908475986E-2</v>
      </c>
      <c r="AR1139">
        <v>4</v>
      </c>
      <c r="AS1139">
        <f>AR1139*'MRIP Selectivity'!$N$35</f>
        <v>2.5186376703480933E-2</v>
      </c>
      <c r="AT1139">
        <f>AR1139*'MRIP Selectivity'!$O$35</f>
        <v>2.5137156908475986E-2</v>
      </c>
      <c r="AU1139">
        <f>AR1139*'MRIP Selectivity'!$P$35</f>
        <v>3.6128685181675518E-3</v>
      </c>
      <c r="AV1139">
        <v>4</v>
      </c>
      <c r="AW1139">
        <f t="shared" si="467"/>
        <v>20</v>
      </c>
      <c r="AX1139">
        <f t="shared" si="446"/>
        <v>0</v>
      </c>
      <c r="AY1139">
        <f t="shared" si="447"/>
        <v>0</v>
      </c>
      <c r="AZ1139">
        <f t="shared" si="448"/>
        <v>0</v>
      </c>
      <c r="BA1139">
        <v>6161.7985583</v>
      </c>
      <c r="BB1139">
        <v>6161.7985583</v>
      </c>
    </row>
    <row r="1140" spans="1:54" x14ac:dyDescent="0.25">
      <c r="A1140" t="s">
        <v>1050</v>
      </c>
      <c r="B1140" t="s">
        <v>3</v>
      </c>
      <c r="C1140">
        <v>2014</v>
      </c>
      <c r="D1140">
        <v>2</v>
      </c>
      <c r="E1140">
        <v>4</v>
      </c>
      <c r="F1140" t="s">
        <v>1860</v>
      </c>
      <c r="G1140" t="s">
        <v>1923</v>
      </c>
      <c r="H1140" t="s">
        <v>1935</v>
      </c>
      <c r="I1140" t="s">
        <v>1812</v>
      </c>
      <c r="J1140" t="s">
        <v>1767</v>
      </c>
      <c r="K1140" t="str">
        <f t="shared" si="449"/>
        <v>Inshore</v>
      </c>
      <c r="L1140">
        <v>0</v>
      </c>
      <c r="M1140">
        <f t="shared" si="442"/>
        <v>0</v>
      </c>
      <c r="N1140">
        <f t="shared" si="450"/>
        <v>0.15097060083587077</v>
      </c>
      <c r="O1140">
        <f t="shared" si="451"/>
        <v>7.5411470725427962E-2</v>
      </c>
      <c r="P1140">
        <v>0</v>
      </c>
      <c r="Q1140">
        <f t="shared" si="452"/>
        <v>0</v>
      </c>
      <c r="R1140">
        <v>0</v>
      </c>
      <c r="S1140">
        <f t="shared" si="443"/>
        <v>0</v>
      </c>
      <c r="T1140">
        <f t="shared" si="453"/>
        <v>0</v>
      </c>
      <c r="U1140">
        <f t="shared" si="444"/>
        <v>0.12748155445318765</v>
      </c>
      <c r="V1140">
        <f t="shared" si="454"/>
        <v>0.84441310922369928</v>
      </c>
      <c r="W1140">
        <f t="shared" si="445"/>
        <v>7.1007711889924899E-2</v>
      </c>
      <c r="X1140">
        <f t="shared" si="455"/>
        <v>0.94160359434525442</v>
      </c>
      <c r="Y1140">
        <v>12</v>
      </c>
      <c r="Z1140">
        <f>Y1140*'MRIP Selectivity'!$N$35</f>
        <v>7.5559130110442796E-2</v>
      </c>
      <c r="AA1140">
        <f>Y1140*'MRIP Selectivity'!$O$35</f>
        <v>7.5411470725427962E-2</v>
      </c>
      <c r="AB1140">
        <f>Y1140*'MRIP Selectivity'!$P$35</f>
        <v>1.0838605554502655E-2</v>
      </c>
      <c r="AC1140">
        <v>0.74741255597723821</v>
      </c>
      <c r="AD1140">
        <v>0.94160359434525442</v>
      </c>
      <c r="AE1140">
        <v>1.3432654004296583</v>
      </c>
      <c r="AF1140">
        <f t="shared" si="456"/>
        <v>5.6473842563262752E-2</v>
      </c>
      <c r="AG1140">
        <f t="shared" si="457"/>
        <v>7.1007711889924899E-2</v>
      </c>
      <c r="AH1140">
        <f t="shared" si="458"/>
        <v>1.4559123830268127E-2</v>
      </c>
      <c r="AI1140">
        <f t="shared" si="459"/>
        <v>0.16180920639037344</v>
      </c>
      <c r="AJ1140">
        <f t="shared" si="460"/>
        <v>0.14204067828345579</v>
      </c>
      <c r="AK1140">
        <f t="shared" si="461"/>
        <v>8.6250076279930615E-2</v>
      </c>
      <c r="AL1140">
        <f t="shared" si="462"/>
        <v>8.5566835720193024E-2</v>
      </c>
      <c r="AM1140">
        <f t="shared" si="463"/>
        <v>0.12748155445318765</v>
      </c>
      <c r="AN1140">
        <f t="shared" si="464"/>
        <v>7.1007711889924899E-2</v>
      </c>
      <c r="AO1140">
        <v>0</v>
      </c>
      <c r="AP1140">
        <f t="shared" si="465"/>
        <v>0.15097060083587077</v>
      </c>
      <c r="AQ1140">
        <f t="shared" si="466"/>
        <v>7.5411470725427962E-2</v>
      </c>
      <c r="AR1140">
        <v>12</v>
      </c>
      <c r="AS1140">
        <f>AR1140*'MRIP Selectivity'!$N$35</f>
        <v>7.5559130110442796E-2</v>
      </c>
      <c r="AT1140">
        <f>AR1140*'MRIP Selectivity'!$O$35</f>
        <v>7.5411470725427962E-2</v>
      </c>
      <c r="AU1140">
        <f>AR1140*'MRIP Selectivity'!$P$35</f>
        <v>1.0838605554502655E-2</v>
      </c>
      <c r="AV1140">
        <v>4</v>
      </c>
      <c r="AW1140">
        <f t="shared" si="467"/>
        <v>20</v>
      </c>
      <c r="AX1140">
        <f t="shared" si="446"/>
        <v>0</v>
      </c>
      <c r="AY1140">
        <f t="shared" si="447"/>
        <v>0</v>
      </c>
      <c r="AZ1140">
        <f t="shared" si="448"/>
        <v>0</v>
      </c>
      <c r="BA1140">
        <v>1004.6631597000001</v>
      </c>
      <c r="BB1140">
        <v>1004.6631597000001</v>
      </c>
    </row>
    <row r="1141" spans="1:54" x14ac:dyDescent="0.25">
      <c r="A1141" t="s">
        <v>1051</v>
      </c>
      <c r="B1141" t="s">
        <v>3</v>
      </c>
      <c r="C1141">
        <v>2014</v>
      </c>
      <c r="D1141">
        <v>3</v>
      </c>
      <c r="E1141">
        <v>5</v>
      </c>
      <c r="F1141" t="s">
        <v>1841</v>
      </c>
      <c r="G1141" t="s">
        <v>1923</v>
      </c>
      <c r="H1141" t="s">
        <v>1935</v>
      </c>
      <c r="I1141" t="s">
        <v>1812</v>
      </c>
      <c r="J1141" t="s">
        <v>1767</v>
      </c>
      <c r="K1141" t="str">
        <f t="shared" si="449"/>
        <v>Inshore</v>
      </c>
      <c r="L1141">
        <v>0</v>
      </c>
      <c r="M1141">
        <f t="shared" si="442"/>
        <v>0</v>
      </c>
      <c r="N1141">
        <f t="shared" si="450"/>
        <v>3.7742650208967693E-2</v>
      </c>
      <c r="O1141">
        <f t="shared" si="451"/>
        <v>1.8852867681356991E-2</v>
      </c>
      <c r="P1141">
        <v>0</v>
      </c>
      <c r="Q1141">
        <f t="shared" si="452"/>
        <v>0</v>
      </c>
      <c r="R1141">
        <v>0</v>
      </c>
      <c r="S1141">
        <f t="shared" si="443"/>
        <v>0</v>
      </c>
      <c r="T1141">
        <f t="shared" si="453"/>
        <v>0</v>
      </c>
      <c r="U1141">
        <f t="shared" si="444"/>
        <v>3.1870388613296913E-2</v>
      </c>
      <c r="V1141">
        <f t="shared" si="454"/>
        <v>0.84441310922369928</v>
      </c>
      <c r="W1141">
        <f t="shared" si="445"/>
        <v>1.7751927972481225E-2</v>
      </c>
      <c r="X1141">
        <f t="shared" si="455"/>
        <v>0.94160359434525442</v>
      </c>
      <c r="Y1141">
        <v>3</v>
      </c>
      <c r="Z1141">
        <f>Y1141*'MRIP Selectivity'!$N$35</f>
        <v>1.8889782527610699E-2</v>
      </c>
      <c r="AA1141">
        <f>Y1141*'MRIP Selectivity'!$O$35</f>
        <v>1.8852867681356991E-2</v>
      </c>
      <c r="AB1141">
        <f>Y1141*'MRIP Selectivity'!$P$35</f>
        <v>2.7096513886256638E-3</v>
      </c>
      <c r="AC1141">
        <v>0.74741255597723821</v>
      </c>
      <c r="AD1141">
        <v>0.94160359434525442</v>
      </c>
      <c r="AE1141">
        <v>1.3432654004296583</v>
      </c>
      <c r="AF1141">
        <f t="shared" si="456"/>
        <v>1.4118460640815688E-2</v>
      </c>
      <c r="AG1141">
        <f t="shared" si="457"/>
        <v>1.7751927972481225E-2</v>
      </c>
      <c r="AH1141">
        <f t="shared" si="458"/>
        <v>3.6397809575670318E-3</v>
      </c>
      <c r="AI1141">
        <f t="shared" si="459"/>
        <v>4.045230159759336E-2</v>
      </c>
      <c r="AJ1141">
        <f t="shared" si="460"/>
        <v>3.5510169570863948E-2</v>
      </c>
      <c r="AK1141">
        <f t="shared" si="461"/>
        <v>2.1562519069982654E-2</v>
      </c>
      <c r="AL1141">
        <f t="shared" si="462"/>
        <v>2.1391708930048256E-2</v>
      </c>
      <c r="AM1141">
        <f t="shared" si="463"/>
        <v>3.1870388613296913E-2</v>
      </c>
      <c r="AN1141">
        <f t="shared" si="464"/>
        <v>1.7751927972481225E-2</v>
      </c>
      <c r="AO1141">
        <v>0</v>
      </c>
      <c r="AP1141">
        <f t="shared" si="465"/>
        <v>3.7742650208967693E-2</v>
      </c>
      <c r="AQ1141">
        <f t="shared" si="466"/>
        <v>1.8852867681356991E-2</v>
      </c>
      <c r="AR1141">
        <v>3</v>
      </c>
      <c r="AS1141">
        <f>AR1141*'MRIP Selectivity'!$N$35</f>
        <v>1.8889782527610699E-2</v>
      </c>
      <c r="AT1141">
        <f>AR1141*'MRIP Selectivity'!$O$35</f>
        <v>1.8852867681356991E-2</v>
      </c>
      <c r="AU1141">
        <f>AR1141*'MRIP Selectivity'!$P$35</f>
        <v>2.7096513886256638E-3</v>
      </c>
      <c r="AV1141">
        <v>6</v>
      </c>
      <c r="AW1141">
        <f t="shared" si="467"/>
        <v>30</v>
      </c>
      <c r="AX1141">
        <f t="shared" si="446"/>
        <v>0</v>
      </c>
      <c r="AY1141">
        <f t="shared" si="447"/>
        <v>0</v>
      </c>
      <c r="AZ1141">
        <f t="shared" si="448"/>
        <v>0</v>
      </c>
      <c r="BA1141">
        <v>600.56351562999998</v>
      </c>
      <c r="BB1141">
        <v>600.56351562999998</v>
      </c>
    </row>
    <row r="1142" spans="1:54" x14ac:dyDescent="0.25">
      <c r="A1142" t="s">
        <v>1052</v>
      </c>
      <c r="B1142" t="s">
        <v>3</v>
      </c>
      <c r="C1142">
        <v>2014</v>
      </c>
      <c r="D1142">
        <v>3</v>
      </c>
      <c r="E1142">
        <v>5</v>
      </c>
      <c r="F1142" t="s">
        <v>1841</v>
      </c>
      <c r="G1142" t="s">
        <v>1923</v>
      </c>
      <c r="H1142" t="s">
        <v>1935</v>
      </c>
      <c r="I1142" t="s">
        <v>1812</v>
      </c>
      <c r="J1142" t="s">
        <v>1767</v>
      </c>
      <c r="K1142" t="str">
        <f t="shared" si="449"/>
        <v>Inshore</v>
      </c>
      <c r="L1142">
        <v>0.98932224840000005</v>
      </c>
      <c r="M1142">
        <f t="shared" si="442"/>
        <v>403.34251064972335</v>
      </c>
      <c r="N1142">
        <f t="shared" si="450"/>
        <v>1.7441752525793537</v>
      </c>
      <c r="O1142">
        <f t="shared" si="451"/>
        <v>1.3663796020271399</v>
      </c>
      <c r="P1142">
        <v>12.736550206299215</v>
      </c>
      <c r="Q1142">
        <f t="shared" si="452"/>
        <v>12.874015748556792</v>
      </c>
      <c r="R1142">
        <v>1.4395142581432749</v>
      </c>
      <c r="S1142">
        <f t="shared" si="443"/>
        <v>586.88389544922961</v>
      </c>
      <c r="T1142">
        <f t="shared" si="453"/>
        <v>1.455050930544983</v>
      </c>
      <c r="U1142">
        <f t="shared" si="444"/>
        <v>2.0769220304092131</v>
      </c>
      <c r="V1142">
        <f t="shared" si="454"/>
        <v>1.1907759999104337</v>
      </c>
      <c r="W1142">
        <f t="shared" si="445"/>
        <v>1.7945528175928995</v>
      </c>
      <c r="X1142">
        <f t="shared" si="455"/>
        <v>1.3133632959175681</v>
      </c>
      <c r="Y1142">
        <v>60</v>
      </c>
      <c r="Z1142">
        <f>Y1142*'MRIP Selectivity'!$N$35</f>
        <v>0.37779565055221398</v>
      </c>
      <c r="AA1142">
        <f>Y1142*'MRIP Selectivity'!$O$35</f>
        <v>0.37705735362713977</v>
      </c>
      <c r="AB1142">
        <f>Y1142*'MRIP Selectivity'!$P$35</f>
        <v>5.419302777251328E-2</v>
      </c>
      <c r="AC1142">
        <v>0.74741255597723821</v>
      </c>
      <c r="AD1142">
        <v>0.94160359434525442</v>
      </c>
      <c r="AE1142">
        <v>1.3432654004296583</v>
      </c>
      <c r="AF1142">
        <f t="shared" si="456"/>
        <v>0.28236921281631377</v>
      </c>
      <c r="AG1142">
        <f t="shared" si="457"/>
        <v>0.35503855944962448</v>
      </c>
      <c r="AH1142">
        <f t="shared" si="458"/>
        <v>7.279561915134064E-2</v>
      </c>
      <c r="AI1142">
        <f t="shared" si="459"/>
        <v>0.80904603195186708</v>
      </c>
      <c r="AJ1142">
        <f t="shared" si="460"/>
        <v>0.71020339141727895</v>
      </c>
      <c r="AK1142">
        <f t="shared" si="461"/>
        <v>0.43125038139965305</v>
      </c>
      <c r="AL1142">
        <f t="shared" si="462"/>
        <v>0.42783417860096512</v>
      </c>
      <c r="AM1142">
        <f t="shared" si="463"/>
        <v>2.0769220304092131</v>
      </c>
      <c r="AN1142">
        <f t="shared" si="464"/>
        <v>1.7945528175928995</v>
      </c>
      <c r="AO1142">
        <v>1</v>
      </c>
      <c r="AP1142">
        <f t="shared" si="465"/>
        <v>1.7548530041793537</v>
      </c>
      <c r="AQ1142">
        <f t="shared" si="466"/>
        <v>1.3770573536271398</v>
      </c>
      <c r="AR1142">
        <v>60</v>
      </c>
      <c r="AS1142">
        <f>AR1142*'MRIP Selectivity'!$N$35</f>
        <v>0.37779565055221398</v>
      </c>
      <c r="AT1142">
        <f>AR1142*'MRIP Selectivity'!$O$35</f>
        <v>0.37705735362713977</v>
      </c>
      <c r="AU1142">
        <f>AR1142*'MRIP Selectivity'!$P$35</f>
        <v>5.419302777251328E-2</v>
      </c>
      <c r="AV1142">
        <v>4</v>
      </c>
      <c r="AW1142">
        <f t="shared" si="467"/>
        <v>20</v>
      </c>
      <c r="AX1142">
        <f t="shared" si="446"/>
        <v>0</v>
      </c>
      <c r="AY1142">
        <f t="shared" si="447"/>
        <v>0</v>
      </c>
      <c r="AZ1142">
        <f t="shared" si="448"/>
        <v>0</v>
      </c>
      <c r="BA1142">
        <v>407.69578496999998</v>
      </c>
      <c r="BB1142">
        <v>407.69578496999998</v>
      </c>
    </row>
    <row r="1143" spans="1:54" x14ac:dyDescent="0.25">
      <c r="A1143" t="s">
        <v>1053</v>
      </c>
      <c r="B1143" t="s">
        <v>3</v>
      </c>
      <c r="C1143">
        <v>2014</v>
      </c>
      <c r="D1143">
        <v>3</v>
      </c>
      <c r="E1143">
        <v>5</v>
      </c>
      <c r="F1143" t="s">
        <v>1841</v>
      </c>
      <c r="G1143" t="s">
        <v>1923</v>
      </c>
      <c r="H1143" t="s">
        <v>1935</v>
      </c>
      <c r="I1143" t="s">
        <v>1812</v>
      </c>
      <c r="J1143" t="s">
        <v>1819</v>
      </c>
      <c r="K1143" t="str">
        <f t="shared" si="449"/>
        <v>Offshore</v>
      </c>
      <c r="L1143">
        <v>3.9572889937000002</v>
      </c>
      <c r="M1143">
        <f t="shared" si="442"/>
        <v>1613.3700426396629</v>
      </c>
      <c r="N1143">
        <f t="shared" si="450"/>
        <v>4.4605243298195694</v>
      </c>
      <c r="O1143">
        <f t="shared" si="451"/>
        <v>4.2086605627847602</v>
      </c>
      <c r="P1143">
        <v>51.803094110236223</v>
      </c>
      <c r="Q1143">
        <f t="shared" si="452"/>
        <v>13.090551181050131</v>
      </c>
      <c r="R1143">
        <v>3.664218111517175</v>
      </c>
      <c r="S1143">
        <f t="shared" si="443"/>
        <v>1493.8862792762857</v>
      </c>
      <c r="T1143">
        <f t="shared" si="453"/>
        <v>0.92594150120211238</v>
      </c>
      <c r="U1143">
        <f t="shared" si="444"/>
        <v>4.0891566263611336</v>
      </c>
      <c r="V1143">
        <f t="shared" si="454"/>
        <v>0.91674348663995342</v>
      </c>
      <c r="W1143">
        <f t="shared" si="445"/>
        <v>3.9009104844835916</v>
      </c>
      <c r="X1143">
        <f t="shared" si="455"/>
        <v>0.92687695438723183</v>
      </c>
      <c r="Y1143">
        <v>40</v>
      </c>
      <c r="Z1143">
        <f>Y1143*'MRIP Selectivity'!$N$35</f>
        <v>0.25186376703480934</v>
      </c>
      <c r="AA1143">
        <f>Y1143*'MRIP Selectivity'!$O$35</f>
        <v>0.25137156908475988</v>
      </c>
      <c r="AB1143">
        <f>Y1143*'MRIP Selectivity'!$P$35</f>
        <v>3.6128685181675516E-2</v>
      </c>
      <c r="AC1143">
        <v>0.74741255597723821</v>
      </c>
      <c r="AD1143">
        <v>0.94160359434525442</v>
      </c>
      <c r="AE1143">
        <v>1.3432654004296583</v>
      </c>
      <c r="AF1143">
        <f t="shared" si="456"/>
        <v>0.18824614187754252</v>
      </c>
      <c r="AG1143">
        <f t="shared" si="457"/>
        <v>0.23669237296641635</v>
      </c>
      <c r="AH1143">
        <f t="shared" si="458"/>
        <v>4.853041276756042E-2</v>
      </c>
      <c r="AI1143">
        <f t="shared" si="459"/>
        <v>0.53936402130124472</v>
      </c>
      <c r="AJ1143">
        <f t="shared" si="460"/>
        <v>0.47346892761151926</v>
      </c>
      <c r="AK1143">
        <f t="shared" si="461"/>
        <v>0.28750025426643538</v>
      </c>
      <c r="AL1143">
        <f t="shared" si="462"/>
        <v>0.28522278573397675</v>
      </c>
      <c r="AM1143">
        <f t="shared" si="463"/>
        <v>4.0891566263611336</v>
      </c>
      <c r="AN1143">
        <f t="shared" si="464"/>
        <v>3.9009104844835916</v>
      </c>
      <c r="AO1143">
        <v>4</v>
      </c>
      <c r="AP1143">
        <f t="shared" si="465"/>
        <v>4.5032353361195687</v>
      </c>
      <c r="AQ1143">
        <f t="shared" si="466"/>
        <v>4.2513715690847595</v>
      </c>
      <c r="AR1143">
        <v>40</v>
      </c>
      <c r="AS1143">
        <f>AR1143*'MRIP Selectivity'!$N$35</f>
        <v>0.25186376703480934</v>
      </c>
      <c r="AT1143">
        <f>AR1143*'MRIP Selectivity'!$O$35</f>
        <v>0.25137156908475988</v>
      </c>
      <c r="AU1143">
        <f>AR1143*'MRIP Selectivity'!$P$35</f>
        <v>3.6128685181675516E-2</v>
      </c>
      <c r="AV1143">
        <v>4</v>
      </c>
      <c r="AW1143">
        <f t="shared" si="467"/>
        <v>20</v>
      </c>
      <c r="AX1143">
        <f t="shared" si="446"/>
        <v>0</v>
      </c>
      <c r="AY1143">
        <f t="shared" si="447"/>
        <v>0</v>
      </c>
      <c r="AZ1143">
        <f t="shared" si="448"/>
        <v>0</v>
      </c>
      <c r="BA1143">
        <v>407.69578496999998</v>
      </c>
      <c r="BB1143">
        <v>407.69578496999998</v>
      </c>
    </row>
    <row r="1144" spans="1:54" x14ac:dyDescent="0.25">
      <c r="A1144" t="s">
        <v>1950</v>
      </c>
      <c r="B1144" t="s">
        <v>3</v>
      </c>
      <c r="C1144">
        <v>2014</v>
      </c>
      <c r="D1144">
        <v>3</v>
      </c>
      <c r="E1144">
        <v>5</v>
      </c>
      <c r="F1144" t="s">
        <v>1841</v>
      </c>
      <c r="G1144" t="s">
        <v>1923</v>
      </c>
      <c r="H1144" t="s">
        <v>1935</v>
      </c>
      <c r="I1144" t="s">
        <v>1812</v>
      </c>
      <c r="J1144" t="s">
        <v>1813</v>
      </c>
      <c r="K1144" t="str">
        <f t="shared" si="449"/>
        <v>Inshore</v>
      </c>
      <c r="L1144">
        <v>0</v>
      </c>
      <c r="M1144">
        <f t="shared" si="442"/>
        <v>0</v>
      </c>
      <c r="N1144">
        <f t="shared" si="450"/>
        <v>2.516176680597846E-2</v>
      </c>
      <c r="O1144">
        <f t="shared" si="451"/>
        <v>1.2568578454237993E-2</v>
      </c>
      <c r="P1144">
        <v>0</v>
      </c>
      <c r="Q1144">
        <f t="shared" si="452"/>
        <v>0</v>
      </c>
      <c r="R1144">
        <v>0</v>
      </c>
      <c r="S1144">
        <f t="shared" si="443"/>
        <v>0</v>
      </c>
      <c r="T1144">
        <f t="shared" si="453"/>
        <v>0</v>
      </c>
      <c r="U1144">
        <f t="shared" si="444"/>
        <v>2.1246925742197942E-2</v>
      </c>
      <c r="V1144">
        <f t="shared" si="454"/>
        <v>0.84441310922369939</v>
      </c>
      <c r="W1144">
        <f t="shared" si="445"/>
        <v>1.1834618648320815E-2</v>
      </c>
      <c r="X1144">
        <f t="shared" si="455"/>
        <v>0.94160359434525431</v>
      </c>
      <c r="Y1144">
        <v>2</v>
      </c>
      <c r="Z1144">
        <f>Y1144*'MRIP Selectivity'!$N$35</f>
        <v>1.2593188351740467E-2</v>
      </c>
      <c r="AA1144">
        <f>Y1144*'MRIP Selectivity'!$O$35</f>
        <v>1.2568578454237993E-2</v>
      </c>
      <c r="AB1144">
        <f>Y1144*'MRIP Selectivity'!$P$35</f>
        <v>1.8064342590837759E-3</v>
      </c>
      <c r="AC1144">
        <v>0.74741255597723821</v>
      </c>
      <c r="AD1144">
        <v>0.94160359434525442</v>
      </c>
      <c r="AE1144">
        <v>1.3432654004296583</v>
      </c>
      <c r="AF1144">
        <f t="shared" si="456"/>
        <v>9.4123070938771265E-3</v>
      </c>
      <c r="AG1144">
        <f t="shared" si="457"/>
        <v>1.1834618648320815E-2</v>
      </c>
      <c r="AH1144">
        <f t="shared" si="458"/>
        <v>2.4265206383780212E-3</v>
      </c>
      <c r="AI1144">
        <f t="shared" si="459"/>
        <v>2.6968201065062234E-2</v>
      </c>
      <c r="AJ1144">
        <f t="shared" si="460"/>
        <v>2.3673446380575964E-2</v>
      </c>
      <c r="AK1144">
        <f t="shared" si="461"/>
        <v>1.4375012713321769E-2</v>
      </c>
      <c r="AL1144">
        <f t="shared" si="462"/>
        <v>1.4261139286698837E-2</v>
      </c>
      <c r="AM1144">
        <f t="shared" si="463"/>
        <v>2.1246925742197942E-2</v>
      </c>
      <c r="AN1144">
        <f t="shared" si="464"/>
        <v>1.1834618648320815E-2</v>
      </c>
      <c r="AO1144">
        <v>0</v>
      </c>
      <c r="AP1144">
        <f t="shared" si="465"/>
        <v>2.516176680597846E-2</v>
      </c>
      <c r="AQ1144">
        <f t="shared" si="466"/>
        <v>1.2568578454237993E-2</v>
      </c>
      <c r="AR1144">
        <v>2</v>
      </c>
      <c r="AS1144">
        <f>AR1144*'MRIP Selectivity'!$N$35</f>
        <v>1.2593188351740467E-2</v>
      </c>
      <c r="AT1144">
        <f>AR1144*'MRIP Selectivity'!$O$35</f>
        <v>1.2568578454237993E-2</v>
      </c>
      <c r="AU1144">
        <f>AR1144*'MRIP Selectivity'!$P$35</f>
        <v>1.8064342590837759E-3</v>
      </c>
      <c r="AV1144">
        <v>8</v>
      </c>
      <c r="AW1144">
        <f t="shared" si="467"/>
        <v>40</v>
      </c>
      <c r="AX1144">
        <f t="shared" si="446"/>
        <v>0</v>
      </c>
      <c r="AY1144">
        <f t="shared" si="447"/>
        <v>0</v>
      </c>
      <c r="AZ1144">
        <f t="shared" si="448"/>
        <v>0</v>
      </c>
      <c r="BA1144">
        <v>407.69578496999998</v>
      </c>
      <c r="BB1144">
        <v>407.69578496999998</v>
      </c>
    </row>
    <row r="1145" spans="1:54" x14ac:dyDescent="0.25">
      <c r="A1145" t="s">
        <v>1054</v>
      </c>
      <c r="B1145" t="s">
        <v>3</v>
      </c>
      <c r="C1145">
        <v>2014</v>
      </c>
      <c r="D1145">
        <v>3</v>
      </c>
      <c r="E1145">
        <v>5</v>
      </c>
      <c r="F1145" t="s">
        <v>1841</v>
      </c>
      <c r="G1145" t="s">
        <v>1923</v>
      </c>
      <c r="H1145" t="s">
        <v>1935</v>
      </c>
      <c r="I1145" t="s">
        <v>1812</v>
      </c>
      <c r="J1145" t="s">
        <v>1813</v>
      </c>
      <c r="K1145" t="str">
        <f t="shared" si="449"/>
        <v>Inshore</v>
      </c>
      <c r="L1145">
        <v>0</v>
      </c>
      <c r="M1145">
        <f t="shared" si="442"/>
        <v>0</v>
      </c>
      <c r="N1145">
        <f t="shared" si="450"/>
        <v>5.0323533611956919E-2</v>
      </c>
      <c r="O1145">
        <f t="shared" si="451"/>
        <v>2.5137156908475986E-2</v>
      </c>
      <c r="P1145">
        <v>0</v>
      </c>
      <c r="Q1145">
        <f t="shared" si="452"/>
        <v>0</v>
      </c>
      <c r="R1145">
        <v>0</v>
      </c>
      <c r="S1145">
        <f t="shared" si="443"/>
        <v>0</v>
      </c>
      <c r="T1145">
        <f t="shared" si="453"/>
        <v>0</v>
      </c>
      <c r="U1145">
        <f t="shared" si="444"/>
        <v>4.2493851484395884E-2</v>
      </c>
      <c r="V1145">
        <f t="shared" si="454"/>
        <v>0.84441310922369939</v>
      </c>
      <c r="W1145">
        <f t="shared" si="445"/>
        <v>2.3669237296641631E-2</v>
      </c>
      <c r="X1145">
        <f t="shared" si="455"/>
        <v>0.94160359434525431</v>
      </c>
      <c r="Y1145">
        <v>4</v>
      </c>
      <c r="Z1145">
        <f>Y1145*'MRIP Selectivity'!$N$35</f>
        <v>2.5186376703480933E-2</v>
      </c>
      <c r="AA1145">
        <f>Y1145*'MRIP Selectivity'!$O$35</f>
        <v>2.5137156908475986E-2</v>
      </c>
      <c r="AB1145">
        <f>Y1145*'MRIP Selectivity'!$P$35</f>
        <v>3.6128685181675518E-3</v>
      </c>
      <c r="AC1145">
        <v>0.74741255597723821</v>
      </c>
      <c r="AD1145">
        <v>0.94160359434525442</v>
      </c>
      <c r="AE1145">
        <v>1.3432654004296583</v>
      </c>
      <c r="AF1145">
        <f t="shared" si="456"/>
        <v>1.8824614187754253E-2</v>
      </c>
      <c r="AG1145">
        <f t="shared" si="457"/>
        <v>2.3669237296641631E-2</v>
      </c>
      <c r="AH1145">
        <f t="shared" si="458"/>
        <v>4.8530412767560423E-3</v>
      </c>
      <c r="AI1145">
        <f t="shared" si="459"/>
        <v>5.3936402130124468E-2</v>
      </c>
      <c r="AJ1145">
        <f t="shared" si="460"/>
        <v>4.7346892761151928E-2</v>
      </c>
      <c r="AK1145">
        <f t="shared" si="461"/>
        <v>2.8750025426643538E-2</v>
      </c>
      <c r="AL1145">
        <f t="shared" si="462"/>
        <v>2.8522278573397675E-2</v>
      </c>
      <c r="AM1145">
        <f t="shared" si="463"/>
        <v>4.2493851484395884E-2</v>
      </c>
      <c r="AN1145">
        <f t="shared" si="464"/>
        <v>2.3669237296641631E-2</v>
      </c>
      <c r="AO1145">
        <v>0</v>
      </c>
      <c r="AP1145">
        <f t="shared" si="465"/>
        <v>5.0323533611956919E-2</v>
      </c>
      <c r="AQ1145">
        <f t="shared" si="466"/>
        <v>2.5137156908475986E-2</v>
      </c>
      <c r="AR1145">
        <v>4</v>
      </c>
      <c r="AS1145">
        <f>AR1145*'MRIP Selectivity'!$N$35</f>
        <v>2.5186376703480933E-2</v>
      </c>
      <c r="AT1145">
        <f>AR1145*'MRIP Selectivity'!$O$35</f>
        <v>2.5137156908475986E-2</v>
      </c>
      <c r="AU1145">
        <f>AR1145*'MRIP Selectivity'!$P$35</f>
        <v>3.6128685181675518E-3</v>
      </c>
      <c r="AV1145">
        <v>6</v>
      </c>
      <c r="AW1145">
        <f t="shared" si="467"/>
        <v>30</v>
      </c>
      <c r="AX1145">
        <f t="shared" si="446"/>
        <v>0</v>
      </c>
      <c r="AY1145">
        <f t="shared" si="447"/>
        <v>0</v>
      </c>
      <c r="AZ1145">
        <f t="shared" si="448"/>
        <v>0</v>
      </c>
      <c r="BA1145">
        <v>600.56351562999998</v>
      </c>
      <c r="BB1145">
        <v>600.56351562999998</v>
      </c>
    </row>
    <row r="1146" spans="1:54" x14ac:dyDescent="0.25">
      <c r="A1146" t="s">
        <v>1055</v>
      </c>
      <c r="B1146" t="s">
        <v>3</v>
      </c>
      <c r="C1146">
        <v>2014</v>
      </c>
      <c r="D1146">
        <v>3</v>
      </c>
      <c r="E1146">
        <v>5</v>
      </c>
      <c r="F1146" t="s">
        <v>1828</v>
      </c>
      <c r="G1146" t="s">
        <v>1923</v>
      </c>
      <c r="H1146" t="s">
        <v>1935</v>
      </c>
      <c r="I1146" t="s">
        <v>1812</v>
      </c>
      <c r="J1146" t="s">
        <v>1819</v>
      </c>
      <c r="K1146" t="str">
        <f t="shared" si="449"/>
        <v>Offshore</v>
      </c>
      <c r="L1146">
        <v>1.9818531951</v>
      </c>
      <c r="M1146">
        <f t="shared" si="442"/>
        <v>950.8616679529224</v>
      </c>
      <c r="N1146">
        <f t="shared" si="450"/>
        <v>2.2460517465627738</v>
      </c>
      <c r="O1146">
        <f t="shared" si="451"/>
        <v>2.1138232688694991</v>
      </c>
      <c r="P1146">
        <v>26.177627832677164</v>
      </c>
      <c r="Q1146">
        <f t="shared" si="452"/>
        <v>13.208661417202649</v>
      </c>
      <c r="R1146">
        <v>2.0535420419439592</v>
      </c>
      <c r="S1146">
        <f t="shared" si="443"/>
        <v>985.25683740957277</v>
      </c>
      <c r="T1146">
        <f t="shared" si="453"/>
        <v>1.0361726322722618</v>
      </c>
      <c r="U1146">
        <f t="shared" si="444"/>
        <v>2.2766347622370375</v>
      </c>
      <c r="V1146">
        <f t="shared" si="454"/>
        <v>1.0136163450913658</v>
      </c>
      <c r="W1146">
        <f t="shared" si="445"/>
        <v>2.1778055377513277</v>
      </c>
      <c r="X1146">
        <f t="shared" si="455"/>
        <v>1.0302685043844972</v>
      </c>
      <c r="Y1146">
        <v>21</v>
      </c>
      <c r="Z1146">
        <f>Y1146*'MRIP Selectivity'!$N$35</f>
        <v>0.13222847769327489</v>
      </c>
      <c r="AA1146">
        <f>Y1146*'MRIP Selectivity'!$O$35</f>
        <v>0.13197007376949893</v>
      </c>
      <c r="AB1146">
        <f>Y1146*'MRIP Selectivity'!$P$35</f>
        <v>1.8967559720379647E-2</v>
      </c>
      <c r="AC1146">
        <v>0.74741255597723821</v>
      </c>
      <c r="AD1146">
        <v>0.94160359434525442</v>
      </c>
      <c r="AE1146">
        <v>1.3432654004296583</v>
      </c>
      <c r="AF1146">
        <f t="shared" si="456"/>
        <v>9.8829224485709813E-2</v>
      </c>
      <c r="AG1146">
        <f t="shared" si="457"/>
        <v>0.12426349580736858</v>
      </c>
      <c r="AH1146">
        <f t="shared" si="458"/>
        <v>2.5478466702969223E-2</v>
      </c>
      <c r="AI1146">
        <f t="shared" si="459"/>
        <v>0.28316611118315349</v>
      </c>
      <c r="AJ1146">
        <f t="shared" si="460"/>
        <v>0.24857118699604761</v>
      </c>
      <c r="AK1146">
        <f t="shared" si="461"/>
        <v>0.15093763348987857</v>
      </c>
      <c r="AL1146">
        <f t="shared" si="462"/>
        <v>0.14974196251033781</v>
      </c>
      <c r="AM1146">
        <f t="shared" si="463"/>
        <v>2.2766347622370375</v>
      </c>
      <c r="AN1146">
        <f t="shared" si="464"/>
        <v>2.1778055377513277</v>
      </c>
      <c r="AO1146">
        <v>2</v>
      </c>
      <c r="AP1146">
        <f t="shared" si="465"/>
        <v>2.2641985514627736</v>
      </c>
      <c r="AQ1146">
        <f t="shared" si="466"/>
        <v>2.1319700737694989</v>
      </c>
      <c r="AR1146">
        <v>21</v>
      </c>
      <c r="AS1146">
        <f>AR1146*'MRIP Selectivity'!$N$35</f>
        <v>0.13222847769327489</v>
      </c>
      <c r="AT1146">
        <f>AR1146*'MRIP Selectivity'!$O$35</f>
        <v>0.13197007376949893</v>
      </c>
      <c r="AU1146">
        <f>AR1146*'MRIP Selectivity'!$P$35</f>
        <v>1.8967559720379647E-2</v>
      </c>
      <c r="AV1146">
        <v>9</v>
      </c>
      <c r="AW1146">
        <f t="shared" si="467"/>
        <v>45</v>
      </c>
      <c r="AX1146">
        <f t="shared" si="446"/>
        <v>0</v>
      </c>
      <c r="AY1146">
        <f t="shared" si="447"/>
        <v>0</v>
      </c>
      <c r="AZ1146">
        <f t="shared" si="448"/>
        <v>0</v>
      </c>
      <c r="BA1146">
        <v>479.78410828</v>
      </c>
      <c r="BB1146">
        <v>479.78410828</v>
      </c>
    </row>
    <row r="1147" spans="1:54" x14ac:dyDescent="0.25">
      <c r="A1147" t="s">
        <v>1056</v>
      </c>
      <c r="B1147" t="s">
        <v>3</v>
      </c>
      <c r="C1147">
        <v>2014</v>
      </c>
      <c r="D1147">
        <v>3</v>
      </c>
      <c r="E1147">
        <v>5</v>
      </c>
      <c r="F1147" t="s">
        <v>1828</v>
      </c>
      <c r="G1147" t="s">
        <v>1923</v>
      </c>
      <c r="H1147" t="s">
        <v>1935</v>
      </c>
      <c r="I1147" t="s">
        <v>1812</v>
      </c>
      <c r="J1147" t="s">
        <v>1819</v>
      </c>
      <c r="K1147" t="str">
        <f t="shared" si="449"/>
        <v>Offshore</v>
      </c>
      <c r="L1147">
        <v>0.99092659750000001</v>
      </c>
      <c r="M1147">
        <f t="shared" si="442"/>
        <v>475.43083395247197</v>
      </c>
      <c r="N1147">
        <f t="shared" si="450"/>
        <v>1.0664118979179353</v>
      </c>
      <c r="O1147">
        <f t="shared" si="451"/>
        <v>1.028632332862714</v>
      </c>
      <c r="P1147">
        <v>14.005616083464567</v>
      </c>
      <c r="Q1147">
        <f t="shared" si="452"/>
        <v>14.133858268411821</v>
      </c>
      <c r="R1147">
        <v>1.3981562838016872</v>
      </c>
      <c r="S1147">
        <f t="shared" si="443"/>
        <v>670.81316585987111</v>
      </c>
      <c r="T1147">
        <f t="shared" si="453"/>
        <v>1.4109584779832163</v>
      </c>
      <c r="U1147">
        <f t="shared" si="444"/>
        <v>1.4618970610282811</v>
      </c>
      <c r="V1147">
        <f t="shared" si="454"/>
        <v>1.3708559177579431</v>
      </c>
      <c r="W1147">
        <f t="shared" si="445"/>
        <v>1.4336601397466497</v>
      </c>
      <c r="X1147">
        <f t="shared" si="455"/>
        <v>1.3937537193262546</v>
      </c>
      <c r="Y1147">
        <v>6</v>
      </c>
      <c r="Z1147">
        <f>Y1147*'MRIP Selectivity'!$N$35</f>
        <v>3.7779565055221398E-2</v>
      </c>
      <c r="AA1147">
        <f>Y1147*'MRIP Selectivity'!$O$35</f>
        <v>3.7705735362713981E-2</v>
      </c>
      <c r="AB1147">
        <f>Y1147*'MRIP Selectivity'!$P$35</f>
        <v>5.4193027772513275E-3</v>
      </c>
      <c r="AC1147">
        <v>0.74741255597723821</v>
      </c>
      <c r="AD1147">
        <v>0.94160359434525442</v>
      </c>
      <c r="AE1147">
        <v>1.3432654004296583</v>
      </c>
      <c r="AF1147">
        <f t="shared" si="456"/>
        <v>2.8236921281631376E-2</v>
      </c>
      <c r="AG1147">
        <f t="shared" si="457"/>
        <v>3.5503855944962449E-2</v>
      </c>
      <c r="AH1147">
        <f t="shared" si="458"/>
        <v>7.2795619151340635E-3</v>
      </c>
      <c r="AI1147">
        <f t="shared" si="459"/>
        <v>8.0904603195186719E-2</v>
      </c>
      <c r="AJ1147">
        <f t="shared" si="460"/>
        <v>7.1020339141727895E-2</v>
      </c>
      <c r="AK1147">
        <f t="shared" si="461"/>
        <v>4.3125038139965308E-2</v>
      </c>
      <c r="AL1147">
        <f t="shared" si="462"/>
        <v>4.2783417860096512E-2</v>
      </c>
      <c r="AM1147">
        <f t="shared" si="463"/>
        <v>1.4618970610282811</v>
      </c>
      <c r="AN1147">
        <f t="shared" si="464"/>
        <v>1.4336601397466497</v>
      </c>
      <c r="AO1147">
        <v>1</v>
      </c>
      <c r="AP1147">
        <f t="shared" si="465"/>
        <v>1.0754853004179352</v>
      </c>
      <c r="AQ1147">
        <f t="shared" si="466"/>
        <v>1.0377057353627139</v>
      </c>
      <c r="AR1147">
        <v>6</v>
      </c>
      <c r="AS1147">
        <f>AR1147*'MRIP Selectivity'!$N$35</f>
        <v>3.7779565055221398E-2</v>
      </c>
      <c r="AT1147">
        <f>AR1147*'MRIP Selectivity'!$O$35</f>
        <v>3.7705735362713981E-2</v>
      </c>
      <c r="AU1147">
        <f>AR1147*'MRIP Selectivity'!$P$35</f>
        <v>5.4193027772513275E-3</v>
      </c>
      <c r="AV1147">
        <v>1</v>
      </c>
      <c r="AW1147">
        <f t="shared" si="467"/>
        <v>5</v>
      </c>
      <c r="AX1147">
        <f t="shared" si="446"/>
        <v>0</v>
      </c>
      <c r="AY1147">
        <f t="shared" si="447"/>
        <v>0</v>
      </c>
      <c r="AZ1147">
        <f t="shared" si="448"/>
        <v>0</v>
      </c>
      <c r="BA1147">
        <v>479.78410828</v>
      </c>
      <c r="BB1147">
        <v>479.78410828</v>
      </c>
    </row>
    <row r="1148" spans="1:54" x14ac:dyDescent="0.25">
      <c r="A1148" t="s">
        <v>1057</v>
      </c>
      <c r="B1148" t="s">
        <v>3</v>
      </c>
      <c r="C1148">
        <v>2014</v>
      </c>
      <c r="D1148">
        <v>3</v>
      </c>
      <c r="E1148">
        <v>5</v>
      </c>
      <c r="F1148" t="s">
        <v>1828</v>
      </c>
      <c r="G1148" t="s">
        <v>1923</v>
      </c>
      <c r="H1148" t="s">
        <v>1935</v>
      </c>
      <c r="I1148" t="s">
        <v>1812</v>
      </c>
      <c r="J1148" t="s">
        <v>1819</v>
      </c>
      <c r="K1148" t="str">
        <f t="shared" si="449"/>
        <v>Offshore</v>
      </c>
      <c r="L1148">
        <v>0</v>
      </c>
      <c r="M1148">
        <f t="shared" si="442"/>
        <v>0</v>
      </c>
      <c r="N1148">
        <f t="shared" si="450"/>
        <v>2.516176680597846E-2</v>
      </c>
      <c r="O1148">
        <f t="shared" si="451"/>
        <v>1.2568578454237993E-2</v>
      </c>
      <c r="P1148">
        <v>0</v>
      </c>
      <c r="Q1148">
        <f t="shared" si="452"/>
        <v>0</v>
      </c>
      <c r="R1148">
        <v>0</v>
      </c>
      <c r="S1148">
        <f t="shared" si="443"/>
        <v>0</v>
      </c>
      <c r="T1148">
        <f t="shared" si="453"/>
        <v>0</v>
      </c>
      <c r="U1148">
        <f t="shared" si="444"/>
        <v>2.1246925742197942E-2</v>
      </c>
      <c r="V1148">
        <f t="shared" si="454"/>
        <v>0.84441310922369939</v>
      </c>
      <c r="W1148">
        <f t="shared" si="445"/>
        <v>1.1834618648320815E-2</v>
      </c>
      <c r="X1148">
        <f t="shared" si="455"/>
        <v>0.94160359434525431</v>
      </c>
      <c r="Y1148">
        <v>2</v>
      </c>
      <c r="Z1148">
        <f>Y1148*'MRIP Selectivity'!$N$35</f>
        <v>1.2593188351740467E-2</v>
      </c>
      <c r="AA1148">
        <f>Y1148*'MRIP Selectivity'!$O$35</f>
        <v>1.2568578454237993E-2</v>
      </c>
      <c r="AB1148">
        <f>Y1148*'MRIP Selectivity'!$P$35</f>
        <v>1.8064342590837759E-3</v>
      </c>
      <c r="AC1148">
        <v>0.74741255597723821</v>
      </c>
      <c r="AD1148">
        <v>0.94160359434525442</v>
      </c>
      <c r="AE1148">
        <v>1.3432654004296583</v>
      </c>
      <c r="AF1148">
        <f t="shared" si="456"/>
        <v>9.4123070938771265E-3</v>
      </c>
      <c r="AG1148">
        <f t="shared" si="457"/>
        <v>1.1834618648320815E-2</v>
      </c>
      <c r="AH1148">
        <f t="shared" si="458"/>
        <v>2.4265206383780212E-3</v>
      </c>
      <c r="AI1148">
        <f t="shared" si="459"/>
        <v>2.6968201065062234E-2</v>
      </c>
      <c r="AJ1148">
        <f t="shared" si="460"/>
        <v>2.3673446380575964E-2</v>
      </c>
      <c r="AK1148">
        <f t="shared" si="461"/>
        <v>1.4375012713321769E-2</v>
      </c>
      <c r="AL1148">
        <f t="shared" si="462"/>
        <v>1.4261139286698837E-2</v>
      </c>
      <c r="AM1148">
        <f t="shared" si="463"/>
        <v>2.1246925742197942E-2</v>
      </c>
      <c r="AN1148">
        <f t="shared" si="464"/>
        <v>1.1834618648320815E-2</v>
      </c>
      <c r="AO1148">
        <v>0</v>
      </c>
      <c r="AP1148">
        <f t="shared" si="465"/>
        <v>2.516176680597846E-2</v>
      </c>
      <c r="AQ1148">
        <f t="shared" si="466"/>
        <v>1.2568578454237993E-2</v>
      </c>
      <c r="AR1148">
        <v>2</v>
      </c>
      <c r="AS1148">
        <f>AR1148*'MRIP Selectivity'!$N$35</f>
        <v>1.2593188351740467E-2</v>
      </c>
      <c r="AT1148">
        <f>AR1148*'MRIP Selectivity'!$O$35</f>
        <v>1.2568578454237993E-2</v>
      </c>
      <c r="AU1148">
        <f>AR1148*'MRIP Selectivity'!$P$35</f>
        <v>1.8064342590837759E-3</v>
      </c>
      <c r="AV1148">
        <v>4</v>
      </c>
      <c r="AW1148">
        <f t="shared" si="467"/>
        <v>20</v>
      </c>
      <c r="AX1148">
        <f t="shared" si="446"/>
        <v>0</v>
      </c>
      <c r="AY1148">
        <f t="shared" si="447"/>
        <v>0</v>
      </c>
      <c r="AZ1148">
        <f t="shared" si="448"/>
        <v>0</v>
      </c>
      <c r="BA1148">
        <v>479.78410828</v>
      </c>
      <c r="BB1148">
        <v>479.78410828</v>
      </c>
    </row>
    <row r="1149" spans="1:54" x14ac:dyDescent="0.25">
      <c r="A1149" t="s">
        <v>1058</v>
      </c>
      <c r="B1149" t="s">
        <v>3</v>
      </c>
      <c r="C1149">
        <v>2014</v>
      </c>
      <c r="D1149">
        <v>3</v>
      </c>
      <c r="E1149">
        <v>5</v>
      </c>
      <c r="F1149" t="s">
        <v>1828</v>
      </c>
      <c r="G1149" t="s">
        <v>1923</v>
      </c>
      <c r="H1149" t="s">
        <v>1935</v>
      </c>
      <c r="I1149" t="s">
        <v>1812</v>
      </c>
      <c r="J1149" t="s">
        <v>1819</v>
      </c>
      <c r="K1149" t="str">
        <f t="shared" si="449"/>
        <v>Offshore</v>
      </c>
      <c r="L1149">
        <v>0</v>
      </c>
      <c r="M1149">
        <f t="shared" si="442"/>
        <v>0</v>
      </c>
      <c r="N1149">
        <f t="shared" si="450"/>
        <v>2.516176680597846E-2</v>
      </c>
      <c r="O1149">
        <f t="shared" si="451"/>
        <v>1.2568578454237993E-2</v>
      </c>
      <c r="P1149">
        <v>0</v>
      </c>
      <c r="Q1149">
        <f t="shared" si="452"/>
        <v>0</v>
      </c>
      <c r="R1149">
        <v>0</v>
      </c>
      <c r="S1149">
        <f t="shared" si="443"/>
        <v>0</v>
      </c>
      <c r="T1149">
        <f t="shared" si="453"/>
        <v>0</v>
      </c>
      <c r="U1149">
        <f t="shared" si="444"/>
        <v>2.1246925742197942E-2</v>
      </c>
      <c r="V1149">
        <f t="shared" si="454"/>
        <v>0.84441310922369939</v>
      </c>
      <c r="W1149">
        <f t="shared" si="445"/>
        <v>1.1834618648320815E-2</v>
      </c>
      <c r="X1149">
        <f t="shared" si="455"/>
        <v>0.94160359434525431</v>
      </c>
      <c r="Y1149">
        <v>2</v>
      </c>
      <c r="Z1149">
        <f>Y1149*'MRIP Selectivity'!$N$35</f>
        <v>1.2593188351740467E-2</v>
      </c>
      <c r="AA1149">
        <f>Y1149*'MRIP Selectivity'!$O$35</f>
        <v>1.2568578454237993E-2</v>
      </c>
      <c r="AB1149">
        <f>Y1149*'MRIP Selectivity'!$P$35</f>
        <v>1.8064342590837759E-3</v>
      </c>
      <c r="AC1149">
        <v>0.74741255597723821</v>
      </c>
      <c r="AD1149">
        <v>0.94160359434525442</v>
      </c>
      <c r="AE1149">
        <v>1.3432654004296583</v>
      </c>
      <c r="AF1149">
        <f t="shared" si="456"/>
        <v>9.4123070938771265E-3</v>
      </c>
      <c r="AG1149">
        <f t="shared" si="457"/>
        <v>1.1834618648320815E-2</v>
      </c>
      <c r="AH1149">
        <f t="shared" si="458"/>
        <v>2.4265206383780212E-3</v>
      </c>
      <c r="AI1149">
        <f t="shared" si="459"/>
        <v>2.6968201065062234E-2</v>
      </c>
      <c r="AJ1149">
        <f t="shared" si="460"/>
        <v>2.3673446380575964E-2</v>
      </c>
      <c r="AK1149">
        <f t="shared" si="461"/>
        <v>1.4375012713321769E-2</v>
      </c>
      <c r="AL1149">
        <f t="shared" si="462"/>
        <v>1.4261139286698837E-2</v>
      </c>
      <c r="AM1149">
        <f t="shared" si="463"/>
        <v>2.1246925742197942E-2</v>
      </c>
      <c r="AN1149">
        <f t="shared" si="464"/>
        <v>1.1834618648320815E-2</v>
      </c>
      <c r="AO1149">
        <v>0</v>
      </c>
      <c r="AP1149">
        <f t="shared" si="465"/>
        <v>2.516176680597846E-2</v>
      </c>
      <c r="AQ1149">
        <f t="shared" si="466"/>
        <v>1.2568578454237993E-2</v>
      </c>
      <c r="AR1149">
        <v>2</v>
      </c>
      <c r="AS1149">
        <f>AR1149*'MRIP Selectivity'!$N$35</f>
        <v>1.2593188351740467E-2</v>
      </c>
      <c r="AT1149">
        <f>AR1149*'MRIP Selectivity'!$O$35</f>
        <v>1.2568578454237993E-2</v>
      </c>
      <c r="AU1149">
        <f>AR1149*'MRIP Selectivity'!$P$35</f>
        <v>1.8064342590837759E-3</v>
      </c>
      <c r="AV1149">
        <v>2</v>
      </c>
      <c r="AW1149">
        <f t="shared" si="467"/>
        <v>10</v>
      </c>
      <c r="AX1149">
        <f t="shared" si="446"/>
        <v>0</v>
      </c>
      <c r="AY1149">
        <f t="shared" si="447"/>
        <v>0</v>
      </c>
      <c r="AZ1149">
        <f t="shared" si="448"/>
        <v>0</v>
      </c>
      <c r="BA1149">
        <v>937.60789291000003</v>
      </c>
      <c r="BB1149">
        <v>937.60789291000003</v>
      </c>
    </row>
    <row r="1150" spans="1:54" x14ac:dyDescent="0.25">
      <c r="A1150" t="s">
        <v>1059</v>
      </c>
      <c r="B1150" t="s">
        <v>3</v>
      </c>
      <c r="C1150">
        <v>2014</v>
      </c>
      <c r="D1150">
        <v>3</v>
      </c>
      <c r="E1150">
        <v>6</v>
      </c>
      <c r="F1150" t="s">
        <v>1851</v>
      </c>
      <c r="G1150" t="s">
        <v>1923</v>
      </c>
      <c r="H1150" t="s">
        <v>1935</v>
      </c>
      <c r="I1150" t="s">
        <v>1824</v>
      </c>
      <c r="J1150" t="s">
        <v>1767</v>
      </c>
      <c r="K1150" t="str">
        <f t="shared" si="449"/>
        <v>Inshore</v>
      </c>
      <c r="L1150">
        <v>0</v>
      </c>
      <c r="M1150">
        <f t="shared" si="442"/>
        <v>0</v>
      </c>
      <c r="N1150">
        <f t="shared" si="450"/>
        <v>1.258088340298923E-2</v>
      </c>
      <c r="O1150">
        <f t="shared" si="451"/>
        <v>6.2842892271189965E-3</v>
      </c>
      <c r="P1150">
        <v>0</v>
      </c>
      <c r="Q1150">
        <f t="shared" si="452"/>
        <v>0</v>
      </c>
      <c r="R1150">
        <v>0</v>
      </c>
      <c r="S1150">
        <f t="shared" si="443"/>
        <v>0</v>
      </c>
      <c r="T1150">
        <f t="shared" si="453"/>
        <v>0</v>
      </c>
      <c r="U1150">
        <f t="shared" si="444"/>
        <v>1.0623462871098971E-2</v>
      </c>
      <c r="V1150">
        <f t="shared" si="454"/>
        <v>0.84441310922369939</v>
      </c>
      <c r="W1150">
        <f t="shared" si="445"/>
        <v>5.9173093241604077E-3</v>
      </c>
      <c r="X1150">
        <f t="shared" si="455"/>
        <v>0.94160359434525431</v>
      </c>
      <c r="Y1150">
        <v>1</v>
      </c>
      <c r="Z1150">
        <f>Y1150*'MRIP Selectivity'!$N$35</f>
        <v>6.2965941758702333E-3</v>
      </c>
      <c r="AA1150">
        <f>Y1150*'MRIP Selectivity'!$O$35</f>
        <v>6.2842892271189965E-3</v>
      </c>
      <c r="AB1150">
        <f>Y1150*'MRIP Selectivity'!$P$35</f>
        <v>9.0321712954188795E-4</v>
      </c>
      <c r="AC1150">
        <v>0.74741255597723821</v>
      </c>
      <c r="AD1150">
        <v>0.94160359434525442</v>
      </c>
      <c r="AE1150">
        <v>1.3432654004296583</v>
      </c>
      <c r="AF1150">
        <f t="shared" si="456"/>
        <v>4.7061535469385633E-3</v>
      </c>
      <c r="AG1150">
        <f t="shared" si="457"/>
        <v>5.9173093241604077E-3</v>
      </c>
      <c r="AH1150">
        <f t="shared" si="458"/>
        <v>1.2132603191890106E-3</v>
      </c>
      <c r="AI1150">
        <f t="shared" si="459"/>
        <v>1.3484100532531117E-2</v>
      </c>
      <c r="AJ1150">
        <f t="shared" si="460"/>
        <v>1.1836723190287982E-2</v>
      </c>
      <c r="AK1150">
        <f t="shared" si="461"/>
        <v>7.1875063566608846E-3</v>
      </c>
      <c r="AL1150">
        <f t="shared" si="462"/>
        <v>7.1305696433494187E-3</v>
      </c>
      <c r="AM1150">
        <f t="shared" si="463"/>
        <v>1.0623462871098971E-2</v>
      </c>
      <c r="AN1150">
        <f t="shared" si="464"/>
        <v>5.9173093241604077E-3</v>
      </c>
      <c r="AO1150">
        <v>0</v>
      </c>
      <c r="AP1150">
        <f t="shared" si="465"/>
        <v>1.258088340298923E-2</v>
      </c>
      <c r="AQ1150">
        <f t="shared" si="466"/>
        <v>6.2842892271189965E-3</v>
      </c>
      <c r="AR1150">
        <v>1</v>
      </c>
      <c r="AS1150">
        <f>AR1150*'MRIP Selectivity'!$N$35</f>
        <v>6.2965941758702333E-3</v>
      </c>
      <c r="AT1150">
        <f>AR1150*'MRIP Selectivity'!$O$35</f>
        <v>6.2842892271189965E-3</v>
      </c>
      <c r="AU1150">
        <f>AR1150*'MRIP Selectivity'!$P$35</f>
        <v>9.0321712954188795E-4</v>
      </c>
      <c r="AV1150">
        <v>1</v>
      </c>
      <c r="AW1150">
        <f t="shared" si="467"/>
        <v>5</v>
      </c>
      <c r="AX1150">
        <f t="shared" si="446"/>
        <v>0</v>
      </c>
      <c r="AY1150">
        <f t="shared" si="447"/>
        <v>0</v>
      </c>
      <c r="AZ1150">
        <f t="shared" si="448"/>
        <v>0</v>
      </c>
      <c r="BA1150">
        <v>388.25852994000002</v>
      </c>
      <c r="BB1150">
        <v>388.25852994000002</v>
      </c>
    </row>
    <row r="1151" spans="1:54" x14ac:dyDescent="0.25">
      <c r="A1151" t="s">
        <v>1060</v>
      </c>
      <c r="B1151" t="s">
        <v>3</v>
      </c>
      <c r="C1151">
        <v>2014</v>
      </c>
      <c r="D1151">
        <v>3</v>
      </c>
      <c r="E1151">
        <v>6</v>
      </c>
      <c r="F1151" t="s">
        <v>1825</v>
      </c>
      <c r="G1151" t="s">
        <v>1923</v>
      </c>
      <c r="H1151" t="s">
        <v>1935</v>
      </c>
      <c r="I1151" t="s">
        <v>1812</v>
      </c>
      <c r="J1151" t="s">
        <v>1767</v>
      </c>
      <c r="K1151" t="str">
        <f t="shared" si="449"/>
        <v>Inshore</v>
      </c>
      <c r="L1151">
        <v>0</v>
      </c>
      <c r="M1151">
        <f t="shared" si="442"/>
        <v>0</v>
      </c>
      <c r="N1151">
        <f t="shared" si="450"/>
        <v>0.15097060083587077</v>
      </c>
      <c r="O1151">
        <f t="shared" si="451"/>
        <v>7.5411470725427962E-2</v>
      </c>
      <c r="P1151">
        <v>0</v>
      </c>
      <c r="Q1151">
        <f t="shared" si="452"/>
        <v>0</v>
      </c>
      <c r="R1151">
        <v>0</v>
      </c>
      <c r="S1151">
        <f t="shared" si="443"/>
        <v>0</v>
      </c>
      <c r="T1151">
        <f t="shared" si="453"/>
        <v>0</v>
      </c>
      <c r="U1151">
        <f t="shared" si="444"/>
        <v>0.12748155445318765</v>
      </c>
      <c r="V1151">
        <f t="shared" si="454"/>
        <v>0.84441310922369928</v>
      </c>
      <c r="W1151">
        <f t="shared" si="445"/>
        <v>7.1007711889924899E-2</v>
      </c>
      <c r="X1151">
        <f t="shared" si="455"/>
        <v>0.94160359434525442</v>
      </c>
      <c r="Y1151">
        <v>12</v>
      </c>
      <c r="Z1151">
        <f>Y1151*'MRIP Selectivity'!$N$35</f>
        <v>7.5559130110442796E-2</v>
      </c>
      <c r="AA1151">
        <f>Y1151*'MRIP Selectivity'!$O$35</f>
        <v>7.5411470725427962E-2</v>
      </c>
      <c r="AB1151">
        <f>Y1151*'MRIP Selectivity'!$P$35</f>
        <v>1.0838605554502655E-2</v>
      </c>
      <c r="AC1151">
        <v>0.74741255597723821</v>
      </c>
      <c r="AD1151">
        <v>0.94160359434525442</v>
      </c>
      <c r="AE1151">
        <v>1.3432654004296583</v>
      </c>
      <c r="AF1151">
        <f t="shared" si="456"/>
        <v>5.6473842563262752E-2</v>
      </c>
      <c r="AG1151">
        <f t="shared" si="457"/>
        <v>7.1007711889924899E-2</v>
      </c>
      <c r="AH1151">
        <f t="shared" si="458"/>
        <v>1.4559123830268127E-2</v>
      </c>
      <c r="AI1151">
        <f t="shared" si="459"/>
        <v>0.16180920639037344</v>
      </c>
      <c r="AJ1151">
        <f t="shared" si="460"/>
        <v>0.14204067828345579</v>
      </c>
      <c r="AK1151">
        <f t="shared" si="461"/>
        <v>8.6250076279930615E-2</v>
      </c>
      <c r="AL1151">
        <f t="shared" si="462"/>
        <v>8.5566835720193024E-2</v>
      </c>
      <c r="AM1151">
        <f t="shared" si="463"/>
        <v>0.12748155445318765</v>
      </c>
      <c r="AN1151">
        <f t="shared" si="464"/>
        <v>7.1007711889924899E-2</v>
      </c>
      <c r="AO1151">
        <v>0</v>
      </c>
      <c r="AP1151">
        <f t="shared" si="465"/>
        <v>0.15097060083587077</v>
      </c>
      <c r="AQ1151">
        <f t="shared" si="466"/>
        <v>7.5411470725427962E-2</v>
      </c>
      <c r="AR1151">
        <v>12</v>
      </c>
      <c r="AS1151">
        <f>AR1151*'MRIP Selectivity'!$N$35</f>
        <v>7.5559130110442796E-2</v>
      </c>
      <c r="AT1151">
        <f>AR1151*'MRIP Selectivity'!$O$35</f>
        <v>7.5411470725427962E-2</v>
      </c>
      <c r="AU1151">
        <f>AR1151*'MRIP Selectivity'!$P$35</f>
        <v>1.0838605554502655E-2</v>
      </c>
      <c r="AV1151">
        <v>4</v>
      </c>
      <c r="AW1151">
        <f t="shared" si="467"/>
        <v>20</v>
      </c>
      <c r="AX1151">
        <f t="shared" si="446"/>
        <v>0</v>
      </c>
      <c r="AY1151">
        <f t="shared" si="447"/>
        <v>0</v>
      </c>
      <c r="AZ1151">
        <f t="shared" si="448"/>
        <v>0</v>
      </c>
      <c r="BA1151">
        <v>725.45405638</v>
      </c>
      <c r="BB1151">
        <v>725.45405638</v>
      </c>
    </row>
    <row r="1152" spans="1:54" x14ac:dyDescent="0.25">
      <c r="A1152" t="s">
        <v>1061</v>
      </c>
      <c r="B1152" t="s">
        <v>3</v>
      </c>
      <c r="C1152">
        <v>2014</v>
      </c>
      <c r="D1152">
        <v>3</v>
      </c>
      <c r="E1152">
        <v>6</v>
      </c>
      <c r="F1152" t="s">
        <v>1868</v>
      </c>
      <c r="G1152" t="s">
        <v>1923</v>
      </c>
      <c r="H1152" t="s">
        <v>1935</v>
      </c>
      <c r="I1152" t="s">
        <v>1812</v>
      </c>
      <c r="J1152" t="s">
        <v>1819</v>
      </c>
      <c r="K1152" t="str">
        <f t="shared" si="449"/>
        <v>Offshore</v>
      </c>
      <c r="L1152">
        <v>2.9705232407</v>
      </c>
      <c r="M1152">
        <f t="shared" si="442"/>
        <v>1316.1049075662359</v>
      </c>
      <c r="N1152">
        <f t="shared" si="450"/>
        <v>2.9705232407</v>
      </c>
      <c r="O1152">
        <f t="shared" si="451"/>
        <v>2.9705232407</v>
      </c>
      <c r="P1152">
        <v>39.72392627559055</v>
      </c>
      <c r="Q1152">
        <f t="shared" si="452"/>
        <v>13.372703411749661</v>
      </c>
      <c r="R1152">
        <v>2.8815084034592555</v>
      </c>
      <c r="S1152">
        <f t="shared" si="443"/>
        <v>1276.6664468487406</v>
      </c>
      <c r="T1152">
        <f t="shared" si="453"/>
        <v>0.97003395360752398</v>
      </c>
      <c r="U1152">
        <f t="shared" si="444"/>
        <v>2.8815084034592555</v>
      </c>
      <c r="V1152">
        <f t="shared" si="454"/>
        <v>0.97003395360752398</v>
      </c>
      <c r="W1152">
        <f t="shared" si="445"/>
        <v>2.8815084034592555</v>
      </c>
      <c r="X1152">
        <f t="shared" si="455"/>
        <v>0.97003395360752398</v>
      </c>
      <c r="Y1152">
        <v>0</v>
      </c>
      <c r="Z1152">
        <f>Y1152*'MRIP Selectivity'!$N$35</f>
        <v>0</v>
      </c>
      <c r="AA1152">
        <f>Y1152*'MRIP Selectivity'!$O$35</f>
        <v>0</v>
      </c>
      <c r="AB1152">
        <f>Y1152*'MRIP Selectivity'!$P$35</f>
        <v>0</v>
      </c>
      <c r="AC1152">
        <v>0.74741255597723821</v>
      </c>
      <c r="AD1152">
        <v>0.94160359434525442</v>
      </c>
      <c r="AE1152">
        <v>1.3432654004296583</v>
      </c>
      <c r="AF1152">
        <f t="shared" si="456"/>
        <v>0</v>
      </c>
      <c r="AG1152">
        <f t="shared" si="457"/>
        <v>0</v>
      </c>
      <c r="AH1152">
        <f t="shared" si="458"/>
        <v>0</v>
      </c>
      <c r="AI1152">
        <f t="shared" si="459"/>
        <v>0</v>
      </c>
      <c r="AJ1152">
        <f t="shared" si="460"/>
        <v>0</v>
      </c>
      <c r="AK1152">
        <f t="shared" si="461"/>
        <v>0</v>
      </c>
      <c r="AL1152">
        <f t="shared" si="462"/>
        <v>0</v>
      </c>
      <c r="AM1152">
        <f t="shared" si="463"/>
        <v>2.8815084034592555</v>
      </c>
      <c r="AN1152">
        <f t="shared" si="464"/>
        <v>2.8815084034592555</v>
      </c>
      <c r="AO1152">
        <v>3</v>
      </c>
      <c r="AP1152">
        <f t="shared" si="465"/>
        <v>3</v>
      </c>
      <c r="AQ1152">
        <f t="shared" si="466"/>
        <v>3</v>
      </c>
      <c r="AR1152">
        <v>0</v>
      </c>
      <c r="AS1152">
        <f>AR1152*'MRIP Selectivity'!$N$35</f>
        <v>0</v>
      </c>
      <c r="AT1152">
        <f>AR1152*'MRIP Selectivity'!$O$35</f>
        <v>0</v>
      </c>
      <c r="AU1152">
        <f>AR1152*'MRIP Selectivity'!$P$35</f>
        <v>0</v>
      </c>
      <c r="AV1152">
        <v>3</v>
      </c>
      <c r="AW1152">
        <f t="shared" si="467"/>
        <v>15</v>
      </c>
      <c r="AX1152">
        <f t="shared" si="446"/>
        <v>0</v>
      </c>
      <c r="AY1152">
        <f t="shared" si="447"/>
        <v>0</v>
      </c>
      <c r="AZ1152">
        <f t="shared" si="448"/>
        <v>0</v>
      </c>
      <c r="BA1152">
        <v>443.05491017000003</v>
      </c>
      <c r="BB1152">
        <v>443.05491017000003</v>
      </c>
    </row>
    <row r="1153" spans="1:54" x14ac:dyDescent="0.25">
      <c r="A1153" t="s">
        <v>1951</v>
      </c>
      <c r="B1153" t="s">
        <v>3</v>
      </c>
      <c r="C1153">
        <v>2014</v>
      </c>
      <c r="D1153">
        <v>3</v>
      </c>
      <c r="E1153">
        <v>6</v>
      </c>
      <c r="F1153" t="s">
        <v>1868</v>
      </c>
      <c r="G1153" t="s">
        <v>1923</v>
      </c>
      <c r="H1153" t="s">
        <v>1935</v>
      </c>
      <c r="I1153" t="s">
        <v>1812</v>
      </c>
      <c r="J1153" t="s">
        <v>1813</v>
      </c>
      <c r="K1153" t="str">
        <f t="shared" si="449"/>
        <v>Inshore</v>
      </c>
      <c r="L1153">
        <v>0</v>
      </c>
      <c r="M1153">
        <f t="shared" si="442"/>
        <v>0</v>
      </c>
      <c r="N1153">
        <f t="shared" si="450"/>
        <v>1.258088340298923E-2</v>
      </c>
      <c r="O1153">
        <f t="shared" si="451"/>
        <v>6.2842892271189965E-3</v>
      </c>
      <c r="P1153">
        <v>0</v>
      </c>
      <c r="Q1153">
        <f t="shared" si="452"/>
        <v>0</v>
      </c>
      <c r="R1153">
        <v>0</v>
      </c>
      <c r="S1153">
        <f t="shared" si="443"/>
        <v>0</v>
      </c>
      <c r="T1153">
        <f t="shared" si="453"/>
        <v>0</v>
      </c>
      <c r="U1153">
        <f t="shared" si="444"/>
        <v>1.0623462871098971E-2</v>
      </c>
      <c r="V1153">
        <f t="shared" si="454"/>
        <v>0.84441310922369939</v>
      </c>
      <c r="W1153">
        <f t="shared" si="445"/>
        <v>5.9173093241604077E-3</v>
      </c>
      <c r="X1153">
        <f t="shared" si="455"/>
        <v>0.94160359434525431</v>
      </c>
      <c r="Y1153">
        <v>1</v>
      </c>
      <c r="Z1153">
        <f>Y1153*'MRIP Selectivity'!$N$35</f>
        <v>6.2965941758702333E-3</v>
      </c>
      <c r="AA1153">
        <f>Y1153*'MRIP Selectivity'!$O$35</f>
        <v>6.2842892271189965E-3</v>
      </c>
      <c r="AB1153">
        <f>Y1153*'MRIP Selectivity'!$P$35</f>
        <v>9.0321712954188795E-4</v>
      </c>
      <c r="AC1153">
        <v>0.74741255597723821</v>
      </c>
      <c r="AD1153">
        <v>0.94160359434525442</v>
      </c>
      <c r="AE1153">
        <v>1.3432654004296583</v>
      </c>
      <c r="AF1153">
        <f t="shared" si="456"/>
        <v>4.7061535469385633E-3</v>
      </c>
      <c r="AG1153">
        <f t="shared" si="457"/>
        <v>5.9173093241604077E-3</v>
      </c>
      <c r="AH1153">
        <f t="shared" si="458"/>
        <v>1.2132603191890106E-3</v>
      </c>
      <c r="AI1153">
        <f t="shared" si="459"/>
        <v>1.3484100532531117E-2</v>
      </c>
      <c r="AJ1153">
        <f t="shared" si="460"/>
        <v>1.1836723190287982E-2</v>
      </c>
      <c r="AK1153">
        <f t="shared" si="461"/>
        <v>7.1875063566608846E-3</v>
      </c>
      <c r="AL1153">
        <f t="shared" si="462"/>
        <v>7.1305696433494187E-3</v>
      </c>
      <c r="AM1153">
        <f t="shared" si="463"/>
        <v>1.0623462871098971E-2</v>
      </c>
      <c r="AN1153">
        <f t="shared" si="464"/>
        <v>5.9173093241604077E-3</v>
      </c>
      <c r="AO1153">
        <v>0</v>
      </c>
      <c r="AP1153">
        <f t="shared" si="465"/>
        <v>1.258088340298923E-2</v>
      </c>
      <c r="AQ1153">
        <f t="shared" si="466"/>
        <v>6.2842892271189965E-3</v>
      </c>
      <c r="AR1153">
        <v>1</v>
      </c>
      <c r="AS1153">
        <f>AR1153*'MRIP Selectivity'!$N$35</f>
        <v>6.2965941758702333E-3</v>
      </c>
      <c r="AT1153">
        <f>AR1153*'MRIP Selectivity'!$O$35</f>
        <v>6.2842892271189965E-3</v>
      </c>
      <c r="AU1153">
        <f>AR1153*'MRIP Selectivity'!$P$35</f>
        <v>9.0321712954188795E-4</v>
      </c>
      <c r="AV1153">
        <v>2</v>
      </c>
      <c r="AW1153">
        <f t="shared" si="467"/>
        <v>10</v>
      </c>
      <c r="AX1153">
        <f t="shared" si="446"/>
        <v>0</v>
      </c>
      <c r="AY1153">
        <f t="shared" si="447"/>
        <v>0</v>
      </c>
      <c r="AZ1153">
        <f t="shared" si="448"/>
        <v>0</v>
      </c>
      <c r="BA1153">
        <v>443.05491017000003</v>
      </c>
      <c r="BB1153">
        <v>443.05491017000003</v>
      </c>
    </row>
    <row r="1154" spans="1:54" x14ac:dyDescent="0.25">
      <c r="A1154" t="s">
        <v>1062</v>
      </c>
      <c r="B1154" t="s">
        <v>3</v>
      </c>
      <c r="C1154">
        <v>2014</v>
      </c>
      <c r="D1154">
        <v>3</v>
      </c>
      <c r="E1154">
        <v>6</v>
      </c>
      <c r="F1154" t="s">
        <v>1818</v>
      </c>
      <c r="G1154" t="s">
        <v>1923</v>
      </c>
      <c r="H1154" t="s">
        <v>1935</v>
      </c>
      <c r="I1154" t="s">
        <v>1812</v>
      </c>
      <c r="J1154" t="s">
        <v>1819</v>
      </c>
      <c r="K1154" t="str">
        <f t="shared" si="449"/>
        <v>Offshore</v>
      </c>
      <c r="L1154">
        <v>5.1767886613999998</v>
      </c>
      <c r="M1154">
        <f t="shared" ref="M1154:M1217" si="468">L1154*BA1154</f>
        <v>10311.518015149286</v>
      </c>
      <c r="N1154">
        <f t="shared" si="450"/>
        <v>5.4284063294597846</v>
      </c>
      <c r="O1154">
        <f t="shared" si="451"/>
        <v>5.30247444594238</v>
      </c>
      <c r="P1154">
        <v>72.790947653543313</v>
      </c>
      <c r="Q1154">
        <f t="shared" si="452"/>
        <v>14.061023621902672</v>
      </c>
      <c r="R1154">
        <v>7.258582389073255</v>
      </c>
      <c r="S1154">
        <f t="shared" ref="S1154:S1217" si="469">R1154*BA1154</f>
        <v>14458.191741042167</v>
      </c>
      <c r="T1154">
        <f t="shared" si="453"/>
        <v>1.4021399875169445</v>
      </c>
      <c r="U1154">
        <f t="shared" ref="U1154:U1217" si="470">IF(AX1154=1,R1154+AF1154+AG1154+AH1154,R1154+AF1154+AG1154)</f>
        <v>7.4953168528790144</v>
      </c>
      <c r="V1154">
        <f t="shared" si="454"/>
        <v>1.3807582553653313</v>
      </c>
      <c r="W1154">
        <f t="shared" ref="W1154:W1217" si="471">IF(AX1154=1,R1154+AG1154+AH1154,R1154+AG1154)</f>
        <v>7.4011937819402434</v>
      </c>
      <c r="X1154">
        <f t="shared" si="455"/>
        <v>1.3957999906258614</v>
      </c>
      <c r="Y1154">
        <v>20</v>
      </c>
      <c r="Z1154">
        <f>Y1154*'MRIP Selectivity'!$N$35</f>
        <v>0.12593188351740467</v>
      </c>
      <c r="AA1154">
        <f>Y1154*'MRIP Selectivity'!$O$35</f>
        <v>0.12568578454237994</v>
      </c>
      <c r="AB1154">
        <f>Y1154*'MRIP Selectivity'!$P$35</f>
        <v>1.8064342590837758E-2</v>
      </c>
      <c r="AC1154">
        <v>0.74741255597723821</v>
      </c>
      <c r="AD1154">
        <v>0.94160359434525442</v>
      </c>
      <c r="AE1154">
        <v>1.3432654004296583</v>
      </c>
      <c r="AF1154">
        <f t="shared" si="456"/>
        <v>9.4123070938771258E-2</v>
      </c>
      <c r="AG1154">
        <f t="shared" si="457"/>
        <v>0.11834618648320817</v>
      </c>
      <c r="AH1154">
        <f t="shared" si="458"/>
        <v>2.426520638378021E-2</v>
      </c>
      <c r="AI1154">
        <f t="shared" si="459"/>
        <v>0.26968201065062236</v>
      </c>
      <c r="AJ1154">
        <f t="shared" si="460"/>
        <v>0.23673446380575963</v>
      </c>
      <c r="AK1154">
        <f t="shared" si="461"/>
        <v>0.14375012713321769</v>
      </c>
      <c r="AL1154">
        <f t="shared" si="462"/>
        <v>0.14261139286698837</v>
      </c>
      <c r="AM1154">
        <f t="shared" si="463"/>
        <v>7.4710516464952343</v>
      </c>
      <c r="AN1154">
        <f t="shared" si="464"/>
        <v>7.3769285755564633</v>
      </c>
      <c r="AO1154">
        <v>20</v>
      </c>
      <c r="AP1154">
        <f t="shared" si="465"/>
        <v>20.251617668059787</v>
      </c>
      <c r="AQ1154">
        <f t="shared" si="466"/>
        <v>20.12568578454238</v>
      </c>
      <c r="AR1154">
        <v>20</v>
      </c>
      <c r="AS1154">
        <f>AR1154*'MRIP Selectivity'!$N$35</f>
        <v>0.12593188351740467</v>
      </c>
      <c r="AT1154">
        <f>AR1154*'MRIP Selectivity'!$O$35</f>
        <v>0.12568578454237994</v>
      </c>
      <c r="AU1154">
        <f>AR1154*'MRIP Selectivity'!$P$35</f>
        <v>1.8064342590837758E-2</v>
      </c>
      <c r="AV1154">
        <v>4</v>
      </c>
      <c r="AW1154">
        <f t="shared" si="467"/>
        <v>20</v>
      </c>
      <c r="AX1154">
        <f t="shared" ref="AX1154:AX1217" si="472">IF(AO1154&gt;=AW1154,1,0)</f>
        <v>1</v>
      </c>
      <c r="AY1154">
        <f t="shared" ref="AY1154:AY1217" si="473">IF(AP1154&gt;=AW1154,1,0)</f>
        <v>1</v>
      </c>
      <c r="AZ1154">
        <f t="shared" ref="AZ1154:AZ1217" si="474">IF(AQ1154&gt;=AW1154,1,0)</f>
        <v>1</v>
      </c>
      <c r="BA1154">
        <v>1991.8754057000001</v>
      </c>
      <c r="BB1154">
        <v>1991.8754057000001</v>
      </c>
    </row>
    <row r="1155" spans="1:54" x14ac:dyDescent="0.25">
      <c r="A1155" t="s">
        <v>1063</v>
      </c>
      <c r="B1155" t="s">
        <v>3</v>
      </c>
      <c r="C1155">
        <v>2014</v>
      </c>
      <c r="D1155">
        <v>3</v>
      </c>
      <c r="E1155">
        <v>6</v>
      </c>
      <c r="F1155" t="s">
        <v>1818</v>
      </c>
      <c r="G1155" t="s">
        <v>1923</v>
      </c>
      <c r="H1155" t="s">
        <v>1935</v>
      </c>
      <c r="I1155" t="s">
        <v>1812</v>
      </c>
      <c r="J1155" t="s">
        <v>1819</v>
      </c>
      <c r="K1155" t="str">
        <f t="shared" ref="K1155:K1218" si="475">IF(J1155="Federal","Offshore","Inshore")</f>
        <v>Offshore</v>
      </c>
      <c r="L1155">
        <v>0</v>
      </c>
      <c r="M1155">
        <f t="shared" si="468"/>
        <v>0</v>
      </c>
      <c r="N1155">
        <f t="shared" ref="N1155:N1218" si="476">L1155+Z1155+AA1155</f>
        <v>3.7742650208967693E-2</v>
      </c>
      <c r="O1155">
        <f t="shared" ref="O1155:O1218" si="477">L1155+AA1155</f>
        <v>1.8852867681356991E-2</v>
      </c>
      <c r="P1155">
        <v>0</v>
      </c>
      <c r="Q1155">
        <f t="shared" ref="Q1155:Q1218" si="478">IF(L1155=0,0,P1155/L1155)</f>
        <v>0</v>
      </c>
      <c r="R1155">
        <v>0</v>
      </c>
      <c r="S1155">
        <f t="shared" si="469"/>
        <v>0</v>
      </c>
      <c r="T1155">
        <f t="shared" ref="T1155:T1218" si="479">IF(L1155=0,0,R1155/L1155)</f>
        <v>0</v>
      </c>
      <c r="U1155">
        <f t="shared" si="470"/>
        <v>3.1870388613296913E-2</v>
      </c>
      <c r="V1155">
        <f t="shared" ref="V1155:V1218" si="480">U1155/N1155</f>
        <v>0.84441310922369928</v>
      </c>
      <c r="W1155">
        <f t="shared" si="471"/>
        <v>1.7751927972481225E-2</v>
      </c>
      <c r="X1155">
        <f t="shared" ref="X1155:X1218" si="481">W1155/O1155</f>
        <v>0.94160359434525442</v>
      </c>
      <c r="Y1155">
        <v>3</v>
      </c>
      <c r="Z1155">
        <f>Y1155*'MRIP Selectivity'!$N$35</f>
        <v>1.8889782527610699E-2</v>
      </c>
      <c r="AA1155">
        <f>Y1155*'MRIP Selectivity'!$O$35</f>
        <v>1.8852867681356991E-2</v>
      </c>
      <c r="AB1155">
        <f>Y1155*'MRIP Selectivity'!$P$35</f>
        <v>2.7096513886256638E-3</v>
      </c>
      <c r="AC1155">
        <v>0.74741255597723821</v>
      </c>
      <c r="AD1155">
        <v>0.94160359434525442</v>
      </c>
      <c r="AE1155">
        <v>1.3432654004296583</v>
      </c>
      <c r="AF1155">
        <f t="shared" ref="AF1155:AF1218" si="482">Z1155*AC1155</f>
        <v>1.4118460640815688E-2</v>
      </c>
      <c r="AG1155">
        <f t="shared" ref="AG1155:AG1218" si="483">AA1155*AD1155</f>
        <v>1.7751927972481225E-2</v>
      </c>
      <c r="AH1155">
        <f t="shared" ref="AH1155:AH1218" si="484">AB1155*AE1155</f>
        <v>3.6397809575670318E-3</v>
      </c>
      <c r="AI1155">
        <f t="shared" ref="AI1155:AI1218" si="485">Z1155+AA1155+AB1155</f>
        <v>4.045230159759336E-2</v>
      </c>
      <c r="AJ1155">
        <f t="shared" ref="AJ1155:AJ1218" si="486">AF1155+AG1155+AH1155</f>
        <v>3.5510169570863948E-2</v>
      </c>
      <c r="AK1155">
        <f t="shared" ref="AK1155:AK1218" si="487">AA1155+AB1155</f>
        <v>2.1562519069982654E-2</v>
      </c>
      <c r="AL1155">
        <f t="shared" ref="AL1155:AL1218" si="488">AG1155+AH1155</f>
        <v>2.1391708930048256E-2</v>
      </c>
      <c r="AM1155">
        <f t="shared" ref="AM1155:AM1218" si="489">R1155+AF1155+AG1155</f>
        <v>3.1870388613296913E-2</v>
      </c>
      <c r="AN1155">
        <f t="shared" ref="AN1155:AN1218" si="490">R1155+AG1155</f>
        <v>1.7751927972481225E-2</v>
      </c>
      <c r="AO1155">
        <v>0</v>
      </c>
      <c r="AP1155">
        <f t="shared" ref="AP1155:AP1218" si="491">AO1155+AS1155+AT1155</f>
        <v>3.7742650208967693E-2</v>
      </c>
      <c r="AQ1155">
        <f t="shared" ref="AQ1155:AQ1218" si="492">AO1155+AT1155</f>
        <v>1.8852867681356991E-2</v>
      </c>
      <c r="AR1155">
        <v>3</v>
      </c>
      <c r="AS1155">
        <f>AR1155*'MRIP Selectivity'!$N$35</f>
        <v>1.8889782527610699E-2</v>
      </c>
      <c r="AT1155">
        <f>AR1155*'MRIP Selectivity'!$O$35</f>
        <v>1.8852867681356991E-2</v>
      </c>
      <c r="AU1155">
        <f>AR1155*'MRIP Selectivity'!$P$35</f>
        <v>2.7096513886256638E-3</v>
      </c>
      <c r="AV1155">
        <v>6</v>
      </c>
      <c r="AW1155">
        <f t="shared" ref="AW1155:AW1218" si="493">AV1155*5</f>
        <v>30</v>
      </c>
      <c r="AX1155">
        <f t="shared" si="472"/>
        <v>0</v>
      </c>
      <c r="AY1155">
        <f t="shared" si="473"/>
        <v>0</v>
      </c>
      <c r="AZ1155">
        <f t="shared" si="474"/>
        <v>0</v>
      </c>
      <c r="BA1155">
        <v>768.91360078000002</v>
      </c>
      <c r="BB1155">
        <v>768.91360078000002</v>
      </c>
    </row>
    <row r="1156" spans="1:54" x14ac:dyDescent="0.25">
      <c r="A1156" t="s">
        <v>1064</v>
      </c>
      <c r="B1156" t="s">
        <v>3</v>
      </c>
      <c r="C1156">
        <v>2014</v>
      </c>
      <c r="D1156">
        <v>3</v>
      </c>
      <c r="E1156">
        <v>6</v>
      </c>
      <c r="F1156" t="s">
        <v>1838</v>
      </c>
      <c r="G1156" t="s">
        <v>1923</v>
      </c>
      <c r="H1156" t="s">
        <v>1935</v>
      </c>
      <c r="I1156" t="s">
        <v>1812</v>
      </c>
      <c r="J1156" t="s">
        <v>1813</v>
      </c>
      <c r="K1156" t="str">
        <f t="shared" si="475"/>
        <v>Inshore</v>
      </c>
      <c r="L1156">
        <v>0</v>
      </c>
      <c r="M1156">
        <f t="shared" si="468"/>
        <v>0</v>
      </c>
      <c r="N1156">
        <f t="shared" si="476"/>
        <v>0.18871325104483844</v>
      </c>
      <c r="O1156">
        <f t="shared" si="477"/>
        <v>9.4264338406784942E-2</v>
      </c>
      <c r="P1156">
        <v>0</v>
      </c>
      <c r="Q1156">
        <f t="shared" si="478"/>
        <v>0</v>
      </c>
      <c r="R1156">
        <v>0</v>
      </c>
      <c r="S1156">
        <f t="shared" si="469"/>
        <v>0</v>
      </c>
      <c r="T1156">
        <f t="shared" si="479"/>
        <v>0</v>
      </c>
      <c r="U1156">
        <f t="shared" si="470"/>
        <v>0.15935194306648456</v>
      </c>
      <c r="V1156">
        <f t="shared" si="480"/>
        <v>0.84441310922369939</v>
      </c>
      <c r="W1156">
        <f t="shared" si="471"/>
        <v>8.875963986240612E-2</v>
      </c>
      <c r="X1156">
        <f t="shared" si="481"/>
        <v>0.94160359434525442</v>
      </c>
      <c r="Y1156">
        <v>15</v>
      </c>
      <c r="Z1156">
        <f>Y1156*'MRIP Selectivity'!$N$35</f>
        <v>9.4448912638053495E-2</v>
      </c>
      <c r="AA1156">
        <f>Y1156*'MRIP Selectivity'!$O$35</f>
        <v>9.4264338406784942E-2</v>
      </c>
      <c r="AB1156">
        <f>Y1156*'MRIP Selectivity'!$P$35</f>
        <v>1.354825694312832E-2</v>
      </c>
      <c r="AC1156">
        <v>0.74741255597723821</v>
      </c>
      <c r="AD1156">
        <v>0.94160359434525442</v>
      </c>
      <c r="AE1156">
        <v>1.3432654004296583</v>
      </c>
      <c r="AF1156">
        <f t="shared" si="482"/>
        <v>7.0592303204078444E-2</v>
      </c>
      <c r="AG1156">
        <f t="shared" si="483"/>
        <v>8.875963986240612E-2</v>
      </c>
      <c r="AH1156">
        <f t="shared" si="484"/>
        <v>1.819890478783516E-2</v>
      </c>
      <c r="AI1156">
        <f t="shared" si="485"/>
        <v>0.20226150798796677</v>
      </c>
      <c r="AJ1156">
        <f t="shared" si="486"/>
        <v>0.17755084785431974</v>
      </c>
      <c r="AK1156">
        <f t="shared" si="487"/>
        <v>0.10781259534991326</v>
      </c>
      <c r="AL1156">
        <f t="shared" si="488"/>
        <v>0.10695854465024128</v>
      </c>
      <c r="AM1156">
        <f t="shared" si="489"/>
        <v>0.15935194306648456</v>
      </c>
      <c r="AN1156">
        <f t="shared" si="490"/>
        <v>8.875963986240612E-2</v>
      </c>
      <c r="AO1156">
        <v>0</v>
      </c>
      <c r="AP1156">
        <f t="shared" si="491"/>
        <v>0.18871325104483844</v>
      </c>
      <c r="AQ1156">
        <f t="shared" si="492"/>
        <v>9.4264338406784942E-2</v>
      </c>
      <c r="AR1156">
        <v>15</v>
      </c>
      <c r="AS1156">
        <f>AR1156*'MRIP Selectivity'!$N$35</f>
        <v>9.4448912638053495E-2</v>
      </c>
      <c r="AT1156">
        <f>AR1156*'MRIP Selectivity'!$O$35</f>
        <v>9.4264338406784942E-2</v>
      </c>
      <c r="AU1156">
        <f>AR1156*'MRIP Selectivity'!$P$35</f>
        <v>1.354825694312832E-2</v>
      </c>
      <c r="AV1156">
        <v>1</v>
      </c>
      <c r="AW1156">
        <f t="shared" si="493"/>
        <v>5</v>
      </c>
      <c r="AX1156">
        <f t="shared" si="472"/>
        <v>0</v>
      </c>
      <c r="AY1156">
        <f t="shared" si="473"/>
        <v>0</v>
      </c>
      <c r="AZ1156">
        <f t="shared" si="474"/>
        <v>0</v>
      </c>
      <c r="BA1156">
        <v>1559.7118461</v>
      </c>
      <c r="BB1156">
        <v>1559.7118461</v>
      </c>
    </row>
    <row r="1157" spans="1:54" x14ac:dyDescent="0.25">
      <c r="A1157" t="s">
        <v>1065</v>
      </c>
      <c r="B1157" t="s">
        <v>3</v>
      </c>
      <c r="C1157">
        <v>2014</v>
      </c>
      <c r="D1157">
        <v>3</v>
      </c>
      <c r="E1157">
        <v>6</v>
      </c>
      <c r="F1157" t="s">
        <v>1841</v>
      </c>
      <c r="G1157" t="s">
        <v>1923</v>
      </c>
      <c r="H1157" t="s">
        <v>1935</v>
      </c>
      <c r="I1157" t="s">
        <v>1812</v>
      </c>
      <c r="J1157" t="s">
        <v>1813</v>
      </c>
      <c r="K1157" t="str">
        <f t="shared" si="475"/>
        <v>Inshore</v>
      </c>
      <c r="L1157">
        <v>0</v>
      </c>
      <c r="M1157">
        <f t="shared" si="468"/>
        <v>0</v>
      </c>
      <c r="N1157">
        <f t="shared" si="476"/>
        <v>7.5485300417935386E-2</v>
      </c>
      <c r="O1157">
        <f t="shared" si="477"/>
        <v>3.7705735362713981E-2</v>
      </c>
      <c r="P1157">
        <v>0</v>
      </c>
      <c r="Q1157">
        <f t="shared" si="478"/>
        <v>0</v>
      </c>
      <c r="R1157">
        <v>0</v>
      </c>
      <c r="S1157">
        <f t="shared" si="469"/>
        <v>0</v>
      </c>
      <c r="T1157">
        <f t="shared" si="479"/>
        <v>0</v>
      </c>
      <c r="U1157">
        <f t="shared" si="470"/>
        <v>6.3740777226593825E-2</v>
      </c>
      <c r="V1157">
        <f t="shared" si="480"/>
        <v>0.84441310922369928</v>
      </c>
      <c r="W1157">
        <f t="shared" si="471"/>
        <v>3.5503855944962449E-2</v>
      </c>
      <c r="X1157">
        <f t="shared" si="481"/>
        <v>0.94160359434525442</v>
      </c>
      <c r="Y1157">
        <v>6</v>
      </c>
      <c r="Z1157">
        <f>Y1157*'MRIP Selectivity'!$N$35</f>
        <v>3.7779565055221398E-2</v>
      </c>
      <c r="AA1157">
        <f>Y1157*'MRIP Selectivity'!$O$35</f>
        <v>3.7705735362713981E-2</v>
      </c>
      <c r="AB1157">
        <f>Y1157*'MRIP Selectivity'!$P$35</f>
        <v>5.4193027772513275E-3</v>
      </c>
      <c r="AC1157">
        <v>0.74741255597723821</v>
      </c>
      <c r="AD1157">
        <v>0.94160359434525442</v>
      </c>
      <c r="AE1157">
        <v>1.3432654004296583</v>
      </c>
      <c r="AF1157">
        <f t="shared" si="482"/>
        <v>2.8236921281631376E-2</v>
      </c>
      <c r="AG1157">
        <f t="shared" si="483"/>
        <v>3.5503855944962449E-2</v>
      </c>
      <c r="AH1157">
        <f t="shared" si="484"/>
        <v>7.2795619151340635E-3</v>
      </c>
      <c r="AI1157">
        <f t="shared" si="485"/>
        <v>8.0904603195186719E-2</v>
      </c>
      <c r="AJ1157">
        <f t="shared" si="486"/>
        <v>7.1020339141727895E-2</v>
      </c>
      <c r="AK1157">
        <f t="shared" si="487"/>
        <v>4.3125038139965308E-2</v>
      </c>
      <c r="AL1157">
        <f t="shared" si="488"/>
        <v>4.2783417860096512E-2</v>
      </c>
      <c r="AM1157">
        <f t="shared" si="489"/>
        <v>6.3740777226593825E-2</v>
      </c>
      <c r="AN1157">
        <f t="shared" si="490"/>
        <v>3.5503855944962449E-2</v>
      </c>
      <c r="AO1157">
        <v>0</v>
      </c>
      <c r="AP1157">
        <f t="shared" si="491"/>
        <v>7.5485300417935386E-2</v>
      </c>
      <c r="AQ1157">
        <f t="shared" si="492"/>
        <v>3.7705735362713981E-2</v>
      </c>
      <c r="AR1157">
        <v>6</v>
      </c>
      <c r="AS1157">
        <f>AR1157*'MRIP Selectivity'!$N$35</f>
        <v>3.7779565055221398E-2</v>
      </c>
      <c r="AT1157">
        <f>AR1157*'MRIP Selectivity'!$O$35</f>
        <v>3.7705735362713981E-2</v>
      </c>
      <c r="AU1157">
        <f>AR1157*'MRIP Selectivity'!$P$35</f>
        <v>5.4193027772513275E-3</v>
      </c>
      <c r="AV1157">
        <v>1</v>
      </c>
      <c r="AW1157">
        <f t="shared" si="493"/>
        <v>5</v>
      </c>
      <c r="AX1157">
        <f t="shared" si="472"/>
        <v>0</v>
      </c>
      <c r="AY1157">
        <f t="shared" si="473"/>
        <v>0</v>
      </c>
      <c r="AZ1157">
        <f t="shared" si="474"/>
        <v>0</v>
      </c>
      <c r="BA1157">
        <v>770.70824058000005</v>
      </c>
      <c r="BB1157">
        <v>770.70824058000005</v>
      </c>
    </row>
    <row r="1158" spans="1:54" x14ac:dyDescent="0.25">
      <c r="A1158" t="s">
        <v>1066</v>
      </c>
      <c r="B1158" t="s">
        <v>3</v>
      </c>
      <c r="C1158">
        <v>2014</v>
      </c>
      <c r="D1158">
        <v>3</v>
      </c>
      <c r="E1158">
        <v>6</v>
      </c>
      <c r="F1158" t="s">
        <v>1841</v>
      </c>
      <c r="G1158" t="s">
        <v>1923</v>
      </c>
      <c r="H1158" t="s">
        <v>1935</v>
      </c>
      <c r="I1158" t="s">
        <v>1812</v>
      </c>
      <c r="J1158" t="s">
        <v>1819</v>
      </c>
      <c r="K1158" t="str">
        <f t="shared" si="475"/>
        <v>Offshore</v>
      </c>
      <c r="L1158">
        <v>0</v>
      </c>
      <c r="M1158">
        <f t="shared" si="468"/>
        <v>0</v>
      </c>
      <c r="N1158">
        <f t="shared" si="476"/>
        <v>5.0323533611956919E-2</v>
      </c>
      <c r="O1158">
        <f t="shared" si="477"/>
        <v>2.5137156908475986E-2</v>
      </c>
      <c r="P1158">
        <v>0</v>
      </c>
      <c r="Q1158">
        <f t="shared" si="478"/>
        <v>0</v>
      </c>
      <c r="R1158">
        <v>0</v>
      </c>
      <c r="S1158">
        <f t="shared" si="469"/>
        <v>0</v>
      </c>
      <c r="T1158">
        <f t="shared" si="479"/>
        <v>0</v>
      </c>
      <c r="U1158">
        <f t="shared" si="470"/>
        <v>4.2493851484395884E-2</v>
      </c>
      <c r="V1158">
        <f t="shared" si="480"/>
        <v>0.84441310922369939</v>
      </c>
      <c r="W1158">
        <f t="shared" si="471"/>
        <v>2.3669237296641631E-2</v>
      </c>
      <c r="X1158">
        <f t="shared" si="481"/>
        <v>0.94160359434525431</v>
      </c>
      <c r="Y1158">
        <v>4</v>
      </c>
      <c r="Z1158">
        <f>Y1158*'MRIP Selectivity'!$N$35</f>
        <v>2.5186376703480933E-2</v>
      </c>
      <c r="AA1158">
        <f>Y1158*'MRIP Selectivity'!$O$35</f>
        <v>2.5137156908475986E-2</v>
      </c>
      <c r="AB1158">
        <f>Y1158*'MRIP Selectivity'!$P$35</f>
        <v>3.6128685181675518E-3</v>
      </c>
      <c r="AC1158">
        <v>0.74741255597723821</v>
      </c>
      <c r="AD1158">
        <v>0.94160359434525442</v>
      </c>
      <c r="AE1158">
        <v>1.3432654004296583</v>
      </c>
      <c r="AF1158">
        <f t="shared" si="482"/>
        <v>1.8824614187754253E-2</v>
      </c>
      <c r="AG1158">
        <f t="shared" si="483"/>
        <v>2.3669237296641631E-2</v>
      </c>
      <c r="AH1158">
        <f t="shared" si="484"/>
        <v>4.8530412767560423E-3</v>
      </c>
      <c r="AI1158">
        <f t="shared" si="485"/>
        <v>5.3936402130124468E-2</v>
      </c>
      <c r="AJ1158">
        <f t="shared" si="486"/>
        <v>4.7346892761151928E-2</v>
      </c>
      <c r="AK1158">
        <f t="shared" si="487"/>
        <v>2.8750025426643538E-2</v>
      </c>
      <c r="AL1158">
        <f t="shared" si="488"/>
        <v>2.8522278573397675E-2</v>
      </c>
      <c r="AM1158">
        <f t="shared" si="489"/>
        <v>4.2493851484395884E-2</v>
      </c>
      <c r="AN1158">
        <f t="shared" si="490"/>
        <v>2.3669237296641631E-2</v>
      </c>
      <c r="AO1158">
        <v>0</v>
      </c>
      <c r="AP1158">
        <f t="shared" si="491"/>
        <v>5.0323533611956919E-2</v>
      </c>
      <c r="AQ1158">
        <f t="shared" si="492"/>
        <v>2.5137156908475986E-2</v>
      </c>
      <c r="AR1158">
        <v>4</v>
      </c>
      <c r="AS1158">
        <f>AR1158*'MRIP Selectivity'!$N$35</f>
        <v>2.5186376703480933E-2</v>
      </c>
      <c r="AT1158">
        <f>AR1158*'MRIP Selectivity'!$O$35</f>
        <v>2.5137156908475986E-2</v>
      </c>
      <c r="AU1158">
        <f>AR1158*'MRIP Selectivity'!$P$35</f>
        <v>3.6128685181675518E-3</v>
      </c>
      <c r="AV1158">
        <v>1</v>
      </c>
      <c r="AW1158">
        <f t="shared" si="493"/>
        <v>5</v>
      </c>
      <c r="AX1158">
        <f t="shared" si="472"/>
        <v>0</v>
      </c>
      <c r="AY1158">
        <f t="shared" si="473"/>
        <v>0</v>
      </c>
      <c r="AZ1158">
        <f t="shared" si="474"/>
        <v>0</v>
      </c>
      <c r="BA1158">
        <v>770.70824058000005</v>
      </c>
      <c r="BB1158">
        <v>770.70824058000005</v>
      </c>
    </row>
    <row r="1159" spans="1:54" x14ac:dyDescent="0.25">
      <c r="A1159" t="s">
        <v>1067</v>
      </c>
      <c r="B1159" t="s">
        <v>3</v>
      </c>
      <c r="C1159">
        <v>2014</v>
      </c>
      <c r="D1159">
        <v>3</v>
      </c>
      <c r="E1159">
        <v>6</v>
      </c>
      <c r="F1159" t="s">
        <v>1841</v>
      </c>
      <c r="G1159" t="s">
        <v>1923</v>
      </c>
      <c r="H1159" t="s">
        <v>1935</v>
      </c>
      <c r="I1159" t="s">
        <v>1812</v>
      </c>
      <c r="J1159" t="s">
        <v>1819</v>
      </c>
      <c r="K1159" t="str">
        <f t="shared" si="475"/>
        <v>Offshore</v>
      </c>
      <c r="L1159">
        <v>0</v>
      </c>
      <c r="M1159">
        <f t="shared" si="468"/>
        <v>0</v>
      </c>
      <c r="N1159">
        <f t="shared" si="476"/>
        <v>1.258088340298923E-2</v>
      </c>
      <c r="O1159">
        <f t="shared" si="477"/>
        <v>6.2842892271189965E-3</v>
      </c>
      <c r="P1159">
        <v>0</v>
      </c>
      <c r="Q1159">
        <f t="shared" si="478"/>
        <v>0</v>
      </c>
      <c r="R1159">
        <v>0</v>
      </c>
      <c r="S1159">
        <f t="shared" si="469"/>
        <v>0</v>
      </c>
      <c r="T1159">
        <f t="shared" si="479"/>
        <v>0</v>
      </c>
      <c r="U1159">
        <f t="shared" si="470"/>
        <v>1.0623462871098971E-2</v>
      </c>
      <c r="V1159">
        <f t="shared" si="480"/>
        <v>0.84441310922369939</v>
      </c>
      <c r="W1159">
        <f t="shared" si="471"/>
        <v>5.9173093241604077E-3</v>
      </c>
      <c r="X1159">
        <f t="shared" si="481"/>
        <v>0.94160359434525431</v>
      </c>
      <c r="Y1159">
        <v>1</v>
      </c>
      <c r="Z1159">
        <f>Y1159*'MRIP Selectivity'!$N$35</f>
        <v>6.2965941758702333E-3</v>
      </c>
      <c r="AA1159">
        <f>Y1159*'MRIP Selectivity'!$O$35</f>
        <v>6.2842892271189965E-3</v>
      </c>
      <c r="AB1159">
        <f>Y1159*'MRIP Selectivity'!$P$35</f>
        <v>9.0321712954188795E-4</v>
      </c>
      <c r="AC1159">
        <v>0.74741255597723821</v>
      </c>
      <c r="AD1159">
        <v>0.94160359434525442</v>
      </c>
      <c r="AE1159">
        <v>1.3432654004296583</v>
      </c>
      <c r="AF1159">
        <f t="shared" si="482"/>
        <v>4.7061535469385633E-3</v>
      </c>
      <c r="AG1159">
        <f t="shared" si="483"/>
        <v>5.9173093241604077E-3</v>
      </c>
      <c r="AH1159">
        <f t="shared" si="484"/>
        <v>1.2132603191890106E-3</v>
      </c>
      <c r="AI1159">
        <f t="shared" si="485"/>
        <v>1.3484100532531117E-2</v>
      </c>
      <c r="AJ1159">
        <f t="shared" si="486"/>
        <v>1.1836723190287982E-2</v>
      </c>
      <c r="AK1159">
        <f t="shared" si="487"/>
        <v>7.1875063566608846E-3</v>
      </c>
      <c r="AL1159">
        <f t="shared" si="488"/>
        <v>7.1305696433494187E-3</v>
      </c>
      <c r="AM1159">
        <f t="shared" si="489"/>
        <v>1.0623462871098971E-2</v>
      </c>
      <c r="AN1159">
        <f t="shared" si="490"/>
        <v>5.9173093241604077E-3</v>
      </c>
      <c r="AO1159">
        <v>0</v>
      </c>
      <c r="AP1159">
        <f t="shared" si="491"/>
        <v>1.258088340298923E-2</v>
      </c>
      <c r="AQ1159">
        <f t="shared" si="492"/>
        <v>6.2842892271189965E-3</v>
      </c>
      <c r="AR1159">
        <v>1</v>
      </c>
      <c r="AS1159">
        <f>AR1159*'MRIP Selectivity'!$N$35</f>
        <v>6.2965941758702333E-3</v>
      </c>
      <c r="AT1159">
        <f>AR1159*'MRIP Selectivity'!$O$35</f>
        <v>6.2842892271189965E-3</v>
      </c>
      <c r="AU1159">
        <f>AR1159*'MRIP Selectivity'!$P$35</f>
        <v>9.0321712954188795E-4</v>
      </c>
      <c r="AV1159">
        <v>2</v>
      </c>
      <c r="AW1159">
        <f t="shared" si="493"/>
        <v>10</v>
      </c>
      <c r="AX1159">
        <f t="shared" si="472"/>
        <v>0</v>
      </c>
      <c r="AY1159">
        <f t="shared" si="473"/>
        <v>0</v>
      </c>
      <c r="AZ1159">
        <f t="shared" si="474"/>
        <v>0</v>
      </c>
      <c r="BA1159">
        <v>1406.7787529</v>
      </c>
      <c r="BB1159">
        <v>1406.7787529</v>
      </c>
    </row>
    <row r="1160" spans="1:54" x14ac:dyDescent="0.25">
      <c r="A1160" t="s">
        <v>1068</v>
      </c>
      <c r="B1160" t="s">
        <v>3</v>
      </c>
      <c r="C1160">
        <v>2014</v>
      </c>
      <c r="D1160">
        <v>3</v>
      </c>
      <c r="E1160">
        <v>6</v>
      </c>
      <c r="F1160" t="s">
        <v>1841</v>
      </c>
      <c r="G1160" t="s">
        <v>1923</v>
      </c>
      <c r="H1160" t="s">
        <v>1935</v>
      </c>
      <c r="I1160" t="s">
        <v>1812</v>
      </c>
      <c r="J1160" t="s">
        <v>1813</v>
      </c>
      <c r="K1160" t="str">
        <f t="shared" si="475"/>
        <v>Inshore</v>
      </c>
      <c r="L1160">
        <v>0</v>
      </c>
      <c r="M1160">
        <f t="shared" si="468"/>
        <v>0</v>
      </c>
      <c r="N1160">
        <f t="shared" si="476"/>
        <v>0.12580883402989229</v>
      </c>
      <c r="O1160">
        <f t="shared" si="477"/>
        <v>6.2842892271189971E-2</v>
      </c>
      <c r="P1160">
        <v>0</v>
      </c>
      <c r="Q1160">
        <f t="shared" si="478"/>
        <v>0</v>
      </c>
      <c r="R1160">
        <v>0</v>
      </c>
      <c r="S1160">
        <f t="shared" si="469"/>
        <v>0</v>
      </c>
      <c r="T1160">
        <f t="shared" si="479"/>
        <v>0</v>
      </c>
      <c r="U1160">
        <f t="shared" si="470"/>
        <v>0.10623462871098971</v>
      </c>
      <c r="V1160">
        <f t="shared" si="480"/>
        <v>0.84441310922369939</v>
      </c>
      <c r="W1160">
        <f t="shared" si="471"/>
        <v>5.9173093241604087E-2</v>
      </c>
      <c r="X1160">
        <f t="shared" si="481"/>
        <v>0.94160359434525442</v>
      </c>
      <c r="Y1160">
        <v>10</v>
      </c>
      <c r="Z1160">
        <f>Y1160*'MRIP Selectivity'!$N$35</f>
        <v>6.2965941758702335E-2</v>
      </c>
      <c r="AA1160">
        <f>Y1160*'MRIP Selectivity'!$O$35</f>
        <v>6.2842892271189971E-2</v>
      </c>
      <c r="AB1160">
        <f>Y1160*'MRIP Selectivity'!$P$35</f>
        <v>9.0321712954188789E-3</v>
      </c>
      <c r="AC1160">
        <v>0.74741255597723821</v>
      </c>
      <c r="AD1160">
        <v>0.94160359434525442</v>
      </c>
      <c r="AE1160">
        <v>1.3432654004296583</v>
      </c>
      <c r="AF1160">
        <f t="shared" si="482"/>
        <v>4.7061535469385629E-2</v>
      </c>
      <c r="AG1160">
        <f t="shared" si="483"/>
        <v>5.9173093241604087E-2</v>
      </c>
      <c r="AH1160">
        <f t="shared" si="484"/>
        <v>1.2132603191890105E-2</v>
      </c>
      <c r="AI1160">
        <f t="shared" si="485"/>
        <v>0.13484100532531118</v>
      </c>
      <c r="AJ1160">
        <f t="shared" si="486"/>
        <v>0.11836723190287982</v>
      </c>
      <c r="AK1160">
        <f t="shared" si="487"/>
        <v>7.1875063566608846E-2</v>
      </c>
      <c r="AL1160">
        <f t="shared" si="488"/>
        <v>7.1305696433494187E-2</v>
      </c>
      <c r="AM1160">
        <f t="shared" si="489"/>
        <v>0.10623462871098971</v>
      </c>
      <c r="AN1160">
        <f t="shared" si="490"/>
        <v>5.9173093241604087E-2</v>
      </c>
      <c r="AO1160">
        <v>0</v>
      </c>
      <c r="AP1160">
        <f t="shared" si="491"/>
        <v>0.12580883402989229</v>
      </c>
      <c r="AQ1160">
        <f t="shared" si="492"/>
        <v>6.2842892271189971E-2</v>
      </c>
      <c r="AR1160">
        <v>10</v>
      </c>
      <c r="AS1160">
        <f>AR1160*'MRIP Selectivity'!$N$35</f>
        <v>6.2965941758702335E-2</v>
      </c>
      <c r="AT1160">
        <f>AR1160*'MRIP Selectivity'!$O$35</f>
        <v>6.2842892271189971E-2</v>
      </c>
      <c r="AU1160">
        <f>AR1160*'MRIP Selectivity'!$P$35</f>
        <v>9.0321712954188789E-3</v>
      </c>
      <c r="AV1160">
        <v>4</v>
      </c>
      <c r="AW1160">
        <f t="shared" si="493"/>
        <v>20</v>
      </c>
      <c r="AX1160">
        <f t="shared" si="472"/>
        <v>0</v>
      </c>
      <c r="AY1160">
        <f t="shared" si="473"/>
        <v>0</v>
      </c>
      <c r="AZ1160">
        <f t="shared" si="474"/>
        <v>0</v>
      </c>
      <c r="BA1160">
        <v>770.70824058000005</v>
      </c>
      <c r="BB1160">
        <v>770.70824058000005</v>
      </c>
    </row>
    <row r="1161" spans="1:54" x14ac:dyDescent="0.25">
      <c r="A1161" t="s">
        <v>1069</v>
      </c>
      <c r="B1161" t="s">
        <v>3</v>
      </c>
      <c r="C1161">
        <v>2014</v>
      </c>
      <c r="D1161">
        <v>3</v>
      </c>
      <c r="E1161">
        <v>6</v>
      </c>
      <c r="F1161" t="s">
        <v>1841</v>
      </c>
      <c r="G1161" t="s">
        <v>1923</v>
      </c>
      <c r="H1161" t="s">
        <v>1935</v>
      </c>
      <c r="I1161" t="s">
        <v>1812</v>
      </c>
      <c r="J1161" t="s">
        <v>1819</v>
      </c>
      <c r="K1161" t="str">
        <f t="shared" si="475"/>
        <v>Offshore</v>
      </c>
      <c r="L1161">
        <v>0</v>
      </c>
      <c r="M1161">
        <f t="shared" si="468"/>
        <v>0</v>
      </c>
      <c r="N1161">
        <f t="shared" si="476"/>
        <v>0.11322795062690307</v>
      </c>
      <c r="O1161">
        <f t="shared" si="477"/>
        <v>5.6558603044070968E-2</v>
      </c>
      <c r="P1161">
        <v>0</v>
      </c>
      <c r="Q1161">
        <f t="shared" si="478"/>
        <v>0</v>
      </c>
      <c r="R1161">
        <v>0</v>
      </c>
      <c r="S1161">
        <f t="shared" si="469"/>
        <v>0</v>
      </c>
      <c r="T1161">
        <f t="shared" si="479"/>
        <v>0</v>
      </c>
      <c r="U1161">
        <f t="shared" si="470"/>
        <v>9.5611165839890738E-2</v>
      </c>
      <c r="V1161">
        <f t="shared" si="480"/>
        <v>0.84441310922369939</v>
      </c>
      <c r="W1161">
        <f t="shared" si="471"/>
        <v>5.3255783917443671E-2</v>
      </c>
      <c r="X1161">
        <f t="shared" si="481"/>
        <v>0.94160359434525442</v>
      </c>
      <c r="Y1161">
        <v>9</v>
      </c>
      <c r="Z1161">
        <f>Y1161*'MRIP Selectivity'!$N$35</f>
        <v>5.6669347582832097E-2</v>
      </c>
      <c r="AA1161">
        <f>Y1161*'MRIP Selectivity'!$O$35</f>
        <v>5.6558603044070968E-2</v>
      </c>
      <c r="AB1161">
        <f>Y1161*'MRIP Selectivity'!$P$35</f>
        <v>8.1289541658769917E-3</v>
      </c>
      <c r="AC1161">
        <v>0.74741255597723821</v>
      </c>
      <c r="AD1161">
        <v>0.94160359434525442</v>
      </c>
      <c r="AE1161">
        <v>1.3432654004296583</v>
      </c>
      <c r="AF1161">
        <f t="shared" si="482"/>
        <v>4.2355381922447061E-2</v>
      </c>
      <c r="AG1161">
        <f t="shared" si="483"/>
        <v>5.3255783917443671E-2</v>
      </c>
      <c r="AH1161">
        <f t="shared" si="484"/>
        <v>1.0919342872701096E-2</v>
      </c>
      <c r="AI1161">
        <f t="shared" si="485"/>
        <v>0.12135690479278005</v>
      </c>
      <c r="AJ1161">
        <f t="shared" si="486"/>
        <v>0.10653050871259183</v>
      </c>
      <c r="AK1161">
        <f t="shared" si="487"/>
        <v>6.4687557209947955E-2</v>
      </c>
      <c r="AL1161">
        <f t="shared" si="488"/>
        <v>6.4175126790144768E-2</v>
      </c>
      <c r="AM1161">
        <f t="shared" si="489"/>
        <v>9.5611165839890738E-2</v>
      </c>
      <c r="AN1161">
        <f t="shared" si="490"/>
        <v>5.3255783917443671E-2</v>
      </c>
      <c r="AO1161">
        <v>0</v>
      </c>
      <c r="AP1161">
        <f t="shared" si="491"/>
        <v>0.11322795062690307</v>
      </c>
      <c r="AQ1161">
        <f t="shared" si="492"/>
        <v>5.6558603044070968E-2</v>
      </c>
      <c r="AR1161">
        <v>9</v>
      </c>
      <c r="AS1161">
        <f>AR1161*'MRIP Selectivity'!$N$35</f>
        <v>5.6669347582832097E-2</v>
      </c>
      <c r="AT1161">
        <f>AR1161*'MRIP Selectivity'!$O$35</f>
        <v>5.6558603044070968E-2</v>
      </c>
      <c r="AU1161">
        <f>AR1161*'MRIP Selectivity'!$P$35</f>
        <v>8.1289541658769917E-3</v>
      </c>
      <c r="AV1161">
        <v>4</v>
      </c>
      <c r="AW1161">
        <f t="shared" si="493"/>
        <v>20</v>
      </c>
      <c r="AX1161">
        <f t="shared" si="472"/>
        <v>0</v>
      </c>
      <c r="AY1161">
        <f t="shared" si="473"/>
        <v>0</v>
      </c>
      <c r="AZ1161">
        <f t="shared" si="474"/>
        <v>0</v>
      </c>
      <c r="BA1161">
        <v>770.70824058000005</v>
      </c>
      <c r="BB1161">
        <v>770.70824058000005</v>
      </c>
    </row>
    <row r="1162" spans="1:54" x14ac:dyDescent="0.25">
      <c r="A1162" t="s">
        <v>1070</v>
      </c>
      <c r="B1162" t="s">
        <v>3</v>
      </c>
      <c r="C1162">
        <v>2014</v>
      </c>
      <c r="D1162">
        <v>4</v>
      </c>
      <c r="E1162">
        <v>7</v>
      </c>
      <c r="F1162" t="s">
        <v>1850</v>
      </c>
      <c r="G1162" t="s">
        <v>1923</v>
      </c>
      <c r="H1162" t="s">
        <v>1935</v>
      </c>
      <c r="I1162" t="s">
        <v>1812</v>
      </c>
      <c r="J1162" t="s">
        <v>1813</v>
      </c>
      <c r="K1162" t="str">
        <f t="shared" si="475"/>
        <v>Inshore</v>
      </c>
      <c r="L1162">
        <v>0</v>
      </c>
      <c r="M1162">
        <f t="shared" si="468"/>
        <v>0</v>
      </c>
      <c r="N1162">
        <f t="shared" si="476"/>
        <v>5.0323533611956919E-2</v>
      </c>
      <c r="O1162">
        <f t="shared" si="477"/>
        <v>2.5137156908475986E-2</v>
      </c>
      <c r="P1162">
        <v>0</v>
      </c>
      <c r="Q1162">
        <f t="shared" si="478"/>
        <v>0</v>
      </c>
      <c r="R1162">
        <v>0</v>
      </c>
      <c r="S1162">
        <f t="shared" si="469"/>
        <v>0</v>
      </c>
      <c r="T1162">
        <f t="shared" si="479"/>
        <v>0</v>
      </c>
      <c r="U1162">
        <f t="shared" si="470"/>
        <v>4.2493851484395884E-2</v>
      </c>
      <c r="V1162">
        <f t="shared" si="480"/>
        <v>0.84441310922369939</v>
      </c>
      <c r="W1162">
        <f t="shared" si="471"/>
        <v>2.3669237296641631E-2</v>
      </c>
      <c r="X1162">
        <f t="shared" si="481"/>
        <v>0.94160359434525431</v>
      </c>
      <c r="Y1162">
        <v>4</v>
      </c>
      <c r="Z1162">
        <f>Y1162*'MRIP Selectivity'!$N$35</f>
        <v>2.5186376703480933E-2</v>
      </c>
      <c r="AA1162">
        <f>Y1162*'MRIP Selectivity'!$O$35</f>
        <v>2.5137156908475986E-2</v>
      </c>
      <c r="AB1162">
        <f>Y1162*'MRIP Selectivity'!$P$35</f>
        <v>3.6128685181675518E-3</v>
      </c>
      <c r="AC1162">
        <v>0.74741255597723821</v>
      </c>
      <c r="AD1162">
        <v>0.94160359434525442</v>
      </c>
      <c r="AE1162">
        <v>1.3432654004296583</v>
      </c>
      <c r="AF1162">
        <f t="shared" si="482"/>
        <v>1.8824614187754253E-2</v>
      </c>
      <c r="AG1162">
        <f t="shared" si="483"/>
        <v>2.3669237296641631E-2</v>
      </c>
      <c r="AH1162">
        <f t="shared" si="484"/>
        <v>4.8530412767560423E-3</v>
      </c>
      <c r="AI1162">
        <f t="shared" si="485"/>
        <v>5.3936402130124468E-2</v>
      </c>
      <c r="AJ1162">
        <f t="shared" si="486"/>
        <v>4.7346892761151928E-2</v>
      </c>
      <c r="AK1162">
        <f t="shared" si="487"/>
        <v>2.8750025426643538E-2</v>
      </c>
      <c r="AL1162">
        <f t="shared" si="488"/>
        <v>2.8522278573397675E-2</v>
      </c>
      <c r="AM1162">
        <f t="shared" si="489"/>
        <v>4.2493851484395884E-2</v>
      </c>
      <c r="AN1162">
        <f t="shared" si="490"/>
        <v>2.3669237296641631E-2</v>
      </c>
      <c r="AO1162">
        <v>0</v>
      </c>
      <c r="AP1162">
        <f t="shared" si="491"/>
        <v>5.0323533611956919E-2</v>
      </c>
      <c r="AQ1162">
        <f t="shared" si="492"/>
        <v>2.5137156908475986E-2</v>
      </c>
      <c r="AR1162">
        <v>4</v>
      </c>
      <c r="AS1162">
        <f>AR1162*'MRIP Selectivity'!$N$35</f>
        <v>2.5186376703480933E-2</v>
      </c>
      <c r="AT1162">
        <f>AR1162*'MRIP Selectivity'!$O$35</f>
        <v>2.5137156908475986E-2</v>
      </c>
      <c r="AU1162">
        <f>AR1162*'MRIP Selectivity'!$P$35</f>
        <v>3.6128685181675518E-3</v>
      </c>
      <c r="AV1162">
        <v>9</v>
      </c>
      <c r="AW1162">
        <f t="shared" si="493"/>
        <v>45</v>
      </c>
      <c r="AX1162">
        <f t="shared" si="472"/>
        <v>0</v>
      </c>
      <c r="AY1162">
        <f t="shared" si="473"/>
        <v>0</v>
      </c>
      <c r="AZ1162">
        <f t="shared" si="474"/>
        <v>0</v>
      </c>
      <c r="BA1162">
        <v>1502.7858687999999</v>
      </c>
      <c r="BB1162">
        <v>1502.7858687999999</v>
      </c>
    </row>
    <row r="1163" spans="1:54" x14ac:dyDescent="0.25">
      <c r="A1163" t="s">
        <v>1071</v>
      </c>
      <c r="B1163" t="s">
        <v>3</v>
      </c>
      <c r="C1163">
        <v>2014</v>
      </c>
      <c r="D1163">
        <v>4</v>
      </c>
      <c r="E1163">
        <v>7</v>
      </c>
      <c r="F1163" t="s">
        <v>1861</v>
      </c>
      <c r="G1163" t="s">
        <v>1923</v>
      </c>
      <c r="H1163" t="s">
        <v>1935</v>
      </c>
      <c r="I1163" t="s">
        <v>1812</v>
      </c>
      <c r="J1163" t="s">
        <v>1819</v>
      </c>
      <c r="K1163" t="str">
        <f t="shared" si="475"/>
        <v>Offshore</v>
      </c>
      <c r="L1163">
        <v>0</v>
      </c>
      <c r="M1163">
        <f t="shared" si="468"/>
        <v>0</v>
      </c>
      <c r="N1163">
        <f t="shared" si="476"/>
        <v>0.15097060083587077</v>
      </c>
      <c r="O1163">
        <f t="shared" si="477"/>
        <v>7.5411470725427962E-2</v>
      </c>
      <c r="P1163">
        <v>0</v>
      </c>
      <c r="Q1163">
        <f t="shared" si="478"/>
        <v>0</v>
      </c>
      <c r="R1163">
        <v>0</v>
      </c>
      <c r="S1163">
        <f t="shared" si="469"/>
        <v>0</v>
      </c>
      <c r="T1163">
        <f t="shared" si="479"/>
        <v>0</v>
      </c>
      <c r="U1163">
        <f t="shared" si="470"/>
        <v>0.12748155445318765</v>
      </c>
      <c r="V1163">
        <f t="shared" si="480"/>
        <v>0.84441310922369928</v>
      </c>
      <c r="W1163">
        <f t="shared" si="471"/>
        <v>7.1007711889924899E-2</v>
      </c>
      <c r="X1163">
        <f t="shared" si="481"/>
        <v>0.94160359434525442</v>
      </c>
      <c r="Y1163">
        <v>12</v>
      </c>
      <c r="Z1163">
        <f>Y1163*'MRIP Selectivity'!$N$35</f>
        <v>7.5559130110442796E-2</v>
      </c>
      <c r="AA1163">
        <f>Y1163*'MRIP Selectivity'!$O$35</f>
        <v>7.5411470725427962E-2</v>
      </c>
      <c r="AB1163">
        <f>Y1163*'MRIP Selectivity'!$P$35</f>
        <v>1.0838605554502655E-2</v>
      </c>
      <c r="AC1163">
        <v>0.74741255597723821</v>
      </c>
      <c r="AD1163">
        <v>0.94160359434525442</v>
      </c>
      <c r="AE1163">
        <v>1.3432654004296583</v>
      </c>
      <c r="AF1163">
        <f t="shared" si="482"/>
        <v>5.6473842563262752E-2</v>
      </c>
      <c r="AG1163">
        <f t="shared" si="483"/>
        <v>7.1007711889924899E-2</v>
      </c>
      <c r="AH1163">
        <f t="shared" si="484"/>
        <v>1.4559123830268127E-2</v>
      </c>
      <c r="AI1163">
        <f t="shared" si="485"/>
        <v>0.16180920639037344</v>
      </c>
      <c r="AJ1163">
        <f t="shared" si="486"/>
        <v>0.14204067828345579</v>
      </c>
      <c r="AK1163">
        <f t="shared" si="487"/>
        <v>8.6250076279930615E-2</v>
      </c>
      <c r="AL1163">
        <f t="shared" si="488"/>
        <v>8.5566835720193024E-2</v>
      </c>
      <c r="AM1163">
        <f t="shared" si="489"/>
        <v>0.12748155445318765</v>
      </c>
      <c r="AN1163">
        <f t="shared" si="490"/>
        <v>7.1007711889924899E-2</v>
      </c>
      <c r="AO1163">
        <v>0</v>
      </c>
      <c r="AP1163">
        <f t="shared" si="491"/>
        <v>0.15097060083587077</v>
      </c>
      <c r="AQ1163">
        <f t="shared" si="492"/>
        <v>7.5411470725427962E-2</v>
      </c>
      <c r="AR1163">
        <v>12</v>
      </c>
      <c r="AS1163">
        <f>AR1163*'MRIP Selectivity'!$N$35</f>
        <v>7.5559130110442796E-2</v>
      </c>
      <c r="AT1163">
        <f>AR1163*'MRIP Selectivity'!$O$35</f>
        <v>7.5411470725427962E-2</v>
      </c>
      <c r="AU1163">
        <f>AR1163*'MRIP Selectivity'!$P$35</f>
        <v>1.0838605554502655E-2</v>
      </c>
      <c r="AV1163">
        <v>20</v>
      </c>
      <c r="AW1163">
        <f t="shared" si="493"/>
        <v>100</v>
      </c>
      <c r="AX1163">
        <f t="shared" si="472"/>
        <v>0</v>
      </c>
      <c r="AY1163">
        <f t="shared" si="473"/>
        <v>0</v>
      </c>
      <c r="AZ1163">
        <f t="shared" si="474"/>
        <v>0</v>
      </c>
      <c r="BA1163">
        <v>1388.8002028999999</v>
      </c>
      <c r="BB1163">
        <v>1388.8002028999999</v>
      </c>
    </row>
    <row r="1164" spans="1:54" x14ac:dyDescent="0.25">
      <c r="A1164" t="s">
        <v>1072</v>
      </c>
      <c r="B1164" t="s">
        <v>3</v>
      </c>
      <c r="C1164">
        <v>2014</v>
      </c>
      <c r="D1164">
        <v>4</v>
      </c>
      <c r="E1164">
        <v>7</v>
      </c>
      <c r="F1164" t="s">
        <v>1861</v>
      </c>
      <c r="G1164" t="s">
        <v>1923</v>
      </c>
      <c r="H1164" t="s">
        <v>1935</v>
      </c>
      <c r="I1164" t="s">
        <v>1812</v>
      </c>
      <c r="J1164" t="s">
        <v>1819</v>
      </c>
      <c r="K1164" t="str">
        <f t="shared" si="475"/>
        <v>Offshore</v>
      </c>
      <c r="L1164">
        <v>0.673914715</v>
      </c>
      <c r="M1164">
        <f t="shared" si="468"/>
        <v>1117.634106314496</v>
      </c>
      <c r="N1164">
        <f t="shared" si="476"/>
        <v>0.673914715</v>
      </c>
      <c r="O1164">
        <f t="shared" si="477"/>
        <v>0.673914715</v>
      </c>
      <c r="P1164">
        <v>8.4371999755905502</v>
      </c>
      <c r="Q1164">
        <f t="shared" si="478"/>
        <v>12.519685039954277</v>
      </c>
      <c r="R1164">
        <v>0.59429105035430807</v>
      </c>
      <c r="S1164">
        <f t="shared" si="469"/>
        <v>985.58457349227081</v>
      </c>
      <c r="T1164">
        <f t="shared" si="479"/>
        <v>0.88184904873951009</v>
      </c>
      <c r="U1164">
        <f t="shared" si="470"/>
        <v>0.59429105035430807</v>
      </c>
      <c r="V1164">
        <f t="shared" si="480"/>
        <v>0.88184904873951009</v>
      </c>
      <c r="W1164">
        <f t="shared" si="471"/>
        <v>0.59429105035430807</v>
      </c>
      <c r="X1164">
        <f t="shared" si="481"/>
        <v>0.88184904873951009</v>
      </c>
      <c r="Y1164">
        <v>0</v>
      </c>
      <c r="Z1164">
        <f>Y1164*'MRIP Selectivity'!$N$35</f>
        <v>0</v>
      </c>
      <c r="AA1164">
        <f>Y1164*'MRIP Selectivity'!$O$35</f>
        <v>0</v>
      </c>
      <c r="AB1164">
        <f>Y1164*'MRIP Selectivity'!$P$35</f>
        <v>0</v>
      </c>
      <c r="AC1164">
        <v>0.74741255597723821</v>
      </c>
      <c r="AD1164">
        <v>0.94160359434525442</v>
      </c>
      <c r="AE1164">
        <v>1.3432654004296583</v>
      </c>
      <c r="AF1164">
        <f t="shared" si="482"/>
        <v>0</v>
      </c>
      <c r="AG1164">
        <f t="shared" si="483"/>
        <v>0</v>
      </c>
      <c r="AH1164">
        <f t="shared" si="484"/>
        <v>0</v>
      </c>
      <c r="AI1164">
        <f t="shared" si="485"/>
        <v>0</v>
      </c>
      <c r="AJ1164">
        <f t="shared" si="486"/>
        <v>0</v>
      </c>
      <c r="AK1164">
        <f t="shared" si="487"/>
        <v>0</v>
      </c>
      <c r="AL1164">
        <f t="shared" si="488"/>
        <v>0</v>
      </c>
      <c r="AM1164">
        <f t="shared" si="489"/>
        <v>0.59429105035430807</v>
      </c>
      <c r="AN1164">
        <f t="shared" si="490"/>
        <v>0.59429105035430807</v>
      </c>
      <c r="AO1164">
        <v>1</v>
      </c>
      <c r="AP1164">
        <f t="shared" si="491"/>
        <v>1</v>
      </c>
      <c r="AQ1164">
        <f t="shared" si="492"/>
        <v>1</v>
      </c>
      <c r="AR1164">
        <v>0</v>
      </c>
      <c r="AS1164">
        <f>AR1164*'MRIP Selectivity'!$N$35</f>
        <v>0</v>
      </c>
      <c r="AT1164">
        <f>AR1164*'MRIP Selectivity'!$O$35</f>
        <v>0</v>
      </c>
      <c r="AU1164">
        <f>AR1164*'MRIP Selectivity'!$P$35</f>
        <v>0</v>
      </c>
      <c r="AV1164">
        <v>6</v>
      </c>
      <c r="AW1164">
        <f t="shared" si="493"/>
        <v>30</v>
      </c>
      <c r="AX1164">
        <f t="shared" si="472"/>
        <v>0</v>
      </c>
      <c r="AY1164">
        <f t="shared" si="473"/>
        <v>0</v>
      </c>
      <c r="AZ1164">
        <f t="shared" si="474"/>
        <v>0</v>
      </c>
      <c r="BA1164">
        <v>1658.4206895</v>
      </c>
      <c r="BB1164">
        <v>1658.4206895</v>
      </c>
    </row>
    <row r="1165" spans="1:54" x14ac:dyDescent="0.25">
      <c r="A1165" t="s">
        <v>1073</v>
      </c>
      <c r="B1165" t="s">
        <v>3</v>
      </c>
      <c r="C1165">
        <v>2014</v>
      </c>
      <c r="D1165">
        <v>4</v>
      </c>
      <c r="E1165">
        <v>7</v>
      </c>
      <c r="F1165" t="s">
        <v>1861</v>
      </c>
      <c r="G1165" t="s">
        <v>1923</v>
      </c>
      <c r="H1165" t="s">
        <v>1935</v>
      </c>
      <c r="I1165" t="s">
        <v>1812</v>
      </c>
      <c r="J1165" t="s">
        <v>1819</v>
      </c>
      <c r="K1165" t="str">
        <f t="shared" si="475"/>
        <v>Offshore</v>
      </c>
      <c r="L1165">
        <v>0</v>
      </c>
      <c r="M1165">
        <f t="shared" si="468"/>
        <v>0</v>
      </c>
      <c r="N1165">
        <f t="shared" si="476"/>
        <v>3.7742650208967693E-2</v>
      </c>
      <c r="O1165">
        <f t="shared" si="477"/>
        <v>1.8852867681356991E-2</v>
      </c>
      <c r="P1165">
        <v>0</v>
      </c>
      <c r="Q1165">
        <f t="shared" si="478"/>
        <v>0</v>
      </c>
      <c r="R1165">
        <v>0</v>
      </c>
      <c r="S1165">
        <f t="shared" si="469"/>
        <v>0</v>
      </c>
      <c r="T1165">
        <f t="shared" si="479"/>
        <v>0</v>
      </c>
      <c r="U1165">
        <f t="shared" si="470"/>
        <v>3.1870388613296913E-2</v>
      </c>
      <c r="V1165">
        <f t="shared" si="480"/>
        <v>0.84441310922369928</v>
      </c>
      <c r="W1165">
        <f t="shared" si="471"/>
        <v>1.7751927972481225E-2</v>
      </c>
      <c r="X1165">
        <f t="shared" si="481"/>
        <v>0.94160359434525442</v>
      </c>
      <c r="Y1165">
        <v>3</v>
      </c>
      <c r="Z1165">
        <f>Y1165*'MRIP Selectivity'!$N$35</f>
        <v>1.8889782527610699E-2</v>
      </c>
      <c r="AA1165">
        <f>Y1165*'MRIP Selectivity'!$O$35</f>
        <v>1.8852867681356991E-2</v>
      </c>
      <c r="AB1165">
        <f>Y1165*'MRIP Selectivity'!$P$35</f>
        <v>2.7096513886256638E-3</v>
      </c>
      <c r="AC1165">
        <v>0.74741255597723821</v>
      </c>
      <c r="AD1165">
        <v>0.94160359434525442</v>
      </c>
      <c r="AE1165">
        <v>1.3432654004296583</v>
      </c>
      <c r="AF1165">
        <f t="shared" si="482"/>
        <v>1.4118460640815688E-2</v>
      </c>
      <c r="AG1165">
        <f t="shared" si="483"/>
        <v>1.7751927972481225E-2</v>
      </c>
      <c r="AH1165">
        <f t="shared" si="484"/>
        <v>3.6397809575670318E-3</v>
      </c>
      <c r="AI1165">
        <f t="shared" si="485"/>
        <v>4.045230159759336E-2</v>
      </c>
      <c r="AJ1165">
        <f t="shared" si="486"/>
        <v>3.5510169570863948E-2</v>
      </c>
      <c r="AK1165">
        <f t="shared" si="487"/>
        <v>2.1562519069982654E-2</v>
      </c>
      <c r="AL1165">
        <f t="shared" si="488"/>
        <v>2.1391708930048256E-2</v>
      </c>
      <c r="AM1165">
        <f t="shared" si="489"/>
        <v>3.1870388613296913E-2</v>
      </c>
      <c r="AN1165">
        <f t="shared" si="490"/>
        <v>1.7751927972481225E-2</v>
      </c>
      <c r="AO1165">
        <v>0</v>
      </c>
      <c r="AP1165">
        <f t="shared" si="491"/>
        <v>3.7742650208967693E-2</v>
      </c>
      <c r="AQ1165">
        <f t="shared" si="492"/>
        <v>1.8852867681356991E-2</v>
      </c>
      <c r="AR1165">
        <v>3</v>
      </c>
      <c r="AS1165">
        <f>AR1165*'MRIP Selectivity'!$N$35</f>
        <v>1.8889782527610699E-2</v>
      </c>
      <c r="AT1165">
        <f>AR1165*'MRIP Selectivity'!$O$35</f>
        <v>1.8852867681356991E-2</v>
      </c>
      <c r="AU1165">
        <f>AR1165*'MRIP Selectivity'!$P$35</f>
        <v>2.7096513886256638E-3</v>
      </c>
      <c r="AV1165">
        <v>5</v>
      </c>
      <c r="AW1165">
        <f t="shared" si="493"/>
        <v>25</v>
      </c>
      <c r="AX1165">
        <f t="shared" si="472"/>
        <v>0</v>
      </c>
      <c r="AY1165">
        <f t="shared" si="473"/>
        <v>0</v>
      </c>
      <c r="AZ1165">
        <f t="shared" si="474"/>
        <v>0</v>
      </c>
      <c r="BA1165">
        <v>1119.1797163000001</v>
      </c>
      <c r="BB1165">
        <v>1119.1797163000001</v>
      </c>
    </row>
    <row r="1166" spans="1:54" x14ac:dyDescent="0.25">
      <c r="A1166" t="s">
        <v>1074</v>
      </c>
      <c r="B1166" t="s">
        <v>3</v>
      </c>
      <c r="C1166">
        <v>2014</v>
      </c>
      <c r="D1166">
        <v>4</v>
      </c>
      <c r="E1166">
        <v>7</v>
      </c>
      <c r="F1166" t="s">
        <v>1839</v>
      </c>
      <c r="G1166" t="s">
        <v>1923</v>
      </c>
      <c r="H1166" t="s">
        <v>1935</v>
      </c>
      <c r="I1166" t="s">
        <v>1824</v>
      </c>
      <c r="J1166" t="s">
        <v>1813</v>
      </c>
      <c r="K1166" t="str">
        <f t="shared" si="475"/>
        <v>Inshore</v>
      </c>
      <c r="L1166">
        <v>0</v>
      </c>
      <c r="M1166">
        <f t="shared" si="468"/>
        <v>0</v>
      </c>
      <c r="N1166">
        <f t="shared" si="476"/>
        <v>1.258088340298923E-2</v>
      </c>
      <c r="O1166">
        <f t="shared" si="477"/>
        <v>6.2842892271189965E-3</v>
      </c>
      <c r="P1166">
        <v>0</v>
      </c>
      <c r="Q1166">
        <f t="shared" si="478"/>
        <v>0</v>
      </c>
      <c r="R1166">
        <v>0</v>
      </c>
      <c r="S1166">
        <f t="shared" si="469"/>
        <v>0</v>
      </c>
      <c r="T1166">
        <f t="shared" si="479"/>
        <v>0</v>
      </c>
      <c r="U1166">
        <f t="shared" si="470"/>
        <v>1.0623462871098971E-2</v>
      </c>
      <c r="V1166">
        <f t="shared" si="480"/>
        <v>0.84441310922369939</v>
      </c>
      <c r="W1166">
        <f t="shared" si="471"/>
        <v>5.9173093241604077E-3</v>
      </c>
      <c r="X1166">
        <f t="shared" si="481"/>
        <v>0.94160359434525431</v>
      </c>
      <c r="Y1166">
        <v>1</v>
      </c>
      <c r="Z1166">
        <f>Y1166*'MRIP Selectivity'!$N$35</f>
        <v>6.2965941758702333E-3</v>
      </c>
      <c r="AA1166">
        <f>Y1166*'MRIP Selectivity'!$O$35</f>
        <v>6.2842892271189965E-3</v>
      </c>
      <c r="AB1166">
        <f>Y1166*'MRIP Selectivity'!$P$35</f>
        <v>9.0321712954188795E-4</v>
      </c>
      <c r="AC1166">
        <v>0.74741255597723821</v>
      </c>
      <c r="AD1166">
        <v>0.94160359434525442</v>
      </c>
      <c r="AE1166">
        <v>1.3432654004296583</v>
      </c>
      <c r="AF1166">
        <f t="shared" si="482"/>
        <v>4.7061535469385633E-3</v>
      </c>
      <c r="AG1166">
        <f t="shared" si="483"/>
        <v>5.9173093241604077E-3</v>
      </c>
      <c r="AH1166">
        <f t="shared" si="484"/>
        <v>1.2132603191890106E-3</v>
      </c>
      <c r="AI1166">
        <f t="shared" si="485"/>
        <v>1.3484100532531117E-2</v>
      </c>
      <c r="AJ1166">
        <f t="shared" si="486"/>
        <v>1.1836723190287982E-2</v>
      </c>
      <c r="AK1166">
        <f t="shared" si="487"/>
        <v>7.1875063566608846E-3</v>
      </c>
      <c r="AL1166">
        <f t="shared" si="488"/>
        <v>7.1305696433494187E-3</v>
      </c>
      <c r="AM1166">
        <f t="shared" si="489"/>
        <v>1.0623462871098971E-2</v>
      </c>
      <c r="AN1166">
        <f t="shared" si="490"/>
        <v>5.9173093241604077E-3</v>
      </c>
      <c r="AO1166">
        <v>0</v>
      </c>
      <c r="AP1166">
        <f t="shared" si="491"/>
        <v>1.258088340298923E-2</v>
      </c>
      <c r="AQ1166">
        <f t="shared" si="492"/>
        <v>6.2842892271189965E-3</v>
      </c>
      <c r="AR1166">
        <v>1</v>
      </c>
      <c r="AS1166">
        <f>AR1166*'MRIP Selectivity'!$N$35</f>
        <v>6.2965941758702333E-3</v>
      </c>
      <c r="AT1166">
        <f>AR1166*'MRIP Selectivity'!$O$35</f>
        <v>6.2842892271189965E-3</v>
      </c>
      <c r="AU1166">
        <f>AR1166*'MRIP Selectivity'!$P$35</f>
        <v>9.0321712954188795E-4</v>
      </c>
      <c r="AV1166">
        <v>1</v>
      </c>
      <c r="AW1166">
        <f t="shared" si="493"/>
        <v>5</v>
      </c>
      <c r="AX1166">
        <f t="shared" si="472"/>
        <v>0</v>
      </c>
      <c r="AY1166">
        <f t="shared" si="473"/>
        <v>0</v>
      </c>
      <c r="AZ1166">
        <f t="shared" si="474"/>
        <v>0</v>
      </c>
      <c r="BA1166">
        <v>2650.4755890000001</v>
      </c>
      <c r="BB1166">
        <v>2650.4755890000001</v>
      </c>
    </row>
    <row r="1167" spans="1:54" x14ac:dyDescent="0.25">
      <c r="A1167" t="s">
        <v>1075</v>
      </c>
      <c r="B1167" t="s">
        <v>3</v>
      </c>
      <c r="C1167">
        <v>2014</v>
      </c>
      <c r="D1167">
        <v>4</v>
      </c>
      <c r="E1167">
        <v>8</v>
      </c>
      <c r="F1167" t="s">
        <v>1867</v>
      </c>
      <c r="G1167" t="s">
        <v>1923</v>
      </c>
      <c r="H1167" t="s">
        <v>1935</v>
      </c>
      <c r="I1167" t="s">
        <v>1812</v>
      </c>
      <c r="J1167" t="s">
        <v>1813</v>
      </c>
      <c r="K1167" t="str">
        <f t="shared" si="475"/>
        <v>Inshore</v>
      </c>
      <c r="L1167">
        <v>0</v>
      </c>
      <c r="M1167">
        <f t="shared" si="468"/>
        <v>0</v>
      </c>
      <c r="N1167">
        <f t="shared" si="476"/>
        <v>1.258088340298923E-2</v>
      </c>
      <c r="O1167">
        <f t="shared" si="477"/>
        <v>6.2842892271189965E-3</v>
      </c>
      <c r="P1167">
        <v>0</v>
      </c>
      <c r="Q1167">
        <f t="shared" si="478"/>
        <v>0</v>
      </c>
      <c r="R1167">
        <v>0</v>
      </c>
      <c r="S1167">
        <f t="shared" si="469"/>
        <v>0</v>
      </c>
      <c r="T1167">
        <f t="shared" si="479"/>
        <v>0</v>
      </c>
      <c r="U1167">
        <f t="shared" si="470"/>
        <v>1.0623462871098971E-2</v>
      </c>
      <c r="V1167">
        <f t="shared" si="480"/>
        <v>0.84441310922369939</v>
      </c>
      <c r="W1167">
        <f t="shared" si="471"/>
        <v>5.9173093241604077E-3</v>
      </c>
      <c r="X1167">
        <f t="shared" si="481"/>
        <v>0.94160359434525431</v>
      </c>
      <c r="Y1167">
        <v>1</v>
      </c>
      <c r="Z1167">
        <f>Y1167*'MRIP Selectivity'!$N$35</f>
        <v>6.2965941758702333E-3</v>
      </c>
      <c r="AA1167">
        <f>Y1167*'MRIP Selectivity'!$O$35</f>
        <v>6.2842892271189965E-3</v>
      </c>
      <c r="AB1167">
        <f>Y1167*'MRIP Selectivity'!$P$35</f>
        <v>9.0321712954188795E-4</v>
      </c>
      <c r="AC1167">
        <v>0.74741255597723821</v>
      </c>
      <c r="AD1167">
        <v>0.94160359434525442</v>
      </c>
      <c r="AE1167">
        <v>1.3432654004296583</v>
      </c>
      <c r="AF1167">
        <f t="shared" si="482"/>
        <v>4.7061535469385633E-3</v>
      </c>
      <c r="AG1167">
        <f t="shared" si="483"/>
        <v>5.9173093241604077E-3</v>
      </c>
      <c r="AH1167">
        <f t="shared" si="484"/>
        <v>1.2132603191890106E-3</v>
      </c>
      <c r="AI1167">
        <f t="shared" si="485"/>
        <v>1.3484100532531117E-2</v>
      </c>
      <c r="AJ1167">
        <f t="shared" si="486"/>
        <v>1.1836723190287982E-2</v>
      </c>
      <c r="AK1167">
        <f t="shared" si="487"/>
        <v>7.1875063566608846E-3</v>
      </c>
      <c r="AL1167">
        <f t="shared" si="488"/>
        <v>7.1305696433494187E-3</v>
      </c>
      <c r="AM1167">
        <f t="shared" si="489"/>
        <v>1.0623462871098971E-2</v>
      </c>
      <c r="AN1167">
        <f t="shared" si="490"/>
        <v>5.9173093241604077E-3</v>
      </c>
      <c r="AO1167">
        <v>0</v>
      </c>
      <c r="AP1167">
        <f t="shared" si="491"/>
        <v>1.258088340298923E-2</v>
      </c>
      <c r="AQ1167">
        <f t="shared" si="492"/>
        <v>6.2842892271189965E-3</v>
      </c>
      <c r="AR1167">
        <v>1</v>
      </c>
      <c r="AS1167">
        <f>AR1167*'MRIP Selectivity'!$N$35</f>
        <v>6.2965941758702333E-3</v>
      </c>
      <c r="AT1167">
        <f>AR1167*'MRIP Selectivity'!$O$35</f>
        <v>6.2842892271189965E-3</v>
      </c>
      <c r="AU1167">
        <f>AR1167*'MRIP Selectivity'!$P$35</f>
        <v>9.0321712954188795E-4</v>
      </c>
      <c r="AV1167">
        <v>2</v>
      </c>
      <c r="AW1167">
        <f t="shared" si="493"/>
        <v>10</v>
      </c>
      <c r="AX1167">
        <f t="shared" si="472"/>
        <v>0</v>
      </c>
      <c r="AY1167">
        <f t="shared" si="473"/>
        <v>0</v>
      </c>
      <c r="AZ1167">
        <f t="shared" si="474"/>
        <v>0</v>
      </c>
      <c r="BA1167">
        <v>471.98108730000001</v>
      </c>
      <c r="BB1167">
        <v>471.98108730000001</v>
      </c>
    </row>
    <row r="1168" spans="1:54" x14ac:dyDescent="0.25">
      <c r="A1168" t="s">
        <v>1952</v>
      </c>
      <c r="B1168" t="s">
        <v>3</v>
      </c>
      <c r="C1168">
        <v>2014</v>
      </c>
      <c r="D1168">
        <v>4</v>
      </c>
      <c r="E1168">
        <v>8</v>
      </c>
      <c r="F1168" t="s">
        <v>1846</v>
      </c>
      <c r="G1168" t="s">
        <v>1923</v>
      </c>
      <c r="H1168" t="s">
        <v>1935</v>
      </c>
      <c r="I1168" t="s">
        <v>1812</v>
      </c>
      <c r="J1168" t="s">
        <v>1813</v>
      </c>
      <c r="K1168" t="str">
        <f t="shared" si="475"/>
        <v>Inshore</v>
      </c>
      <c r="L1168">
        <v>0</v>
      </c>
      <c r="M1168">
        <f t="shared" si="468"/>
        <v>0</v>
      </c>
      <c r="N1168">
        <f t="shared" si="476"/>
        <v>1.258088340298923E-2</v>
      </c>
      <c r="O1168">
        <f t="shared" si="477"/>
        <v>6.2842892271189965E-3</v>
      </c>
      <c r="P1168">
        <v>0</v>
      </c>
      <c r="Q1168">
        <f t="shared" si="478"/>
        <v>0</v>
      </c>
      <c r="R1168">
        <v>0</v>
      </c>
      <c r="S1168">
        <f t="shared" si="469"/>
        <v>0</v>
      </c>
      <c r="T1168">
        <f t="shared" si="479"/>
        <v>0</v>
      </c>
      <c r="U1168">
        <f t="shared" si="470"/>
        <v>1.0623462871098971E-2</v>
      </c>
      <c r="V1168">
        <f t="shared" si="480"/>
        <v>0.84441310922369939</v>
      </c>
      <c r="W1168">
        <f t="shared" si="471"/>
        <v>5.9173093241604077E-3</v>
      </c>
      <c r="X1168">
        <f t="shared" si="481"/>
        <v>0.94160359434525431</v>
      </c>
      <c r="Y1168">
        <v>1</v>
      </c>
      <c r="Z1168">
        <f>Y1168*'MRIP Selectivity'!$N$35</f>
        <v>6.2965941758702333E-3</v>
      </c>
      <c r="AA1168">
        <f>Y1168*'MRIP Selectivity'!$O$35</f>
        <v>6.2842892271189965E-3</v>
      </c>
      <c r="AB1168">
        <f>Y1168*'MRIP Selectivity'!$P$35</f>
        <v>9.0321712954188795E-4</v>
      </c>
      <c r="AC1168">
        <v>0.74741255597723821</v>
      </c>
      <c r="AD1168">
        <v>0.94160359434525442</v>
      </c>
      <c r="AE1168">
        <v>1.3432654004296583</v>
      </c>
      <c r="AF1168">
        <f t="shared" si="482"/>
        <v>4.7061535469385633E-3</v>
      </c>
      <c r="AG1168">
        <f t="shared" si="483"/>
        <v>5.9173093241604077E-3</v>
      </c>
      <c r="AH1168">
        <f t="shared" si="484"/>
        <v>1.2132603191890106E-3</v>
      </c>
      <c r="AI1168">
        <f t="shared" si="485"/>
        <v>1.3484100532531117E-2</v>
      </c>
      <c r="AJ1168">
        <f t="shared" si="486"/>
        <v>1.1836723190287982E-2</v>
      </c>
      <c r="AK1168">
        <f t="shared" si="487"/>
        <v>7.1875063566608846E-3</v>
      </c>
      <c r="AL1168">
        <f t="shared" si="488"/>
        <v>7.1305696433494187E-3</v>
      </c>
      <c r="AM1168">
        <f t="shared" si="489"/>
        <v>1.0623462871098971E-2</v>
      </c>
      <c r="AN1168">
        <f t="shared" si="490"/>
        <v>5.9173093241604077E-3</v>
      </c>
      <c r="AO1168">
        <v>0</v>
      </c>
      <c r="AP1168">
        <f t="shared" si="491"/>
        <v>1.258088340298923E-2</v>
      </c>
      <c r="AQ1168">
        <f t="shared" si="492"/>
        <v>6.2842892271189965E-3</v>
      </c>
      <c r="AR1168">
        <v>1</v>
      </c>
      <c r="AS1168">
        <f>AR1168*'MRIP Selectivity'!$N$35</f>
        <v>6.2965941758702333E-3</v>
      </c>
      <c r="AT1168">
        <f>AR1168*'MRIP Selectivity'!$O$35</f>
        <v>6.2842892271189965E-3</v>
      </c>
      <c r="AU1168">
        <f>AR1168*'MRIP Selectivity'!$P$35</f>
        <v>9.0321712954188795E-4</v>
      </c>
      <c r="AV1168">
        <v>2</v>
      </c>
      <c r="AW1168">
        <f t="shared" si="493"/>
        <v>10</v>
      </c>
      <c r="AX1168">
        <f t="shared" si="472"/>
        <v>0</v>
      </c>
      <c r="AY1168">
        <f t="shared" si="473"/>
        <v>0</v>
      </c>
      <c r="AZ1168">
        <f t="shared" si="474"/>
        <v>0</v>
      </c>
      <c r="BA1168">
        <v>1139.5173864999999</v>
      </c>
      <c r="BB1168">
        <v>1139.5173864999999</v>
      </c>
    </row>
    <row r="1169" spans="1:54" x14ac:dyDescent="0.25">
      <c r="A1169" t="s">
        <v>1076</v>
      </c>
      <c r="B1169" t="s">
        <v>3</v>
      </c>
      <c r="C1169">
        <v>2014</v>
      </c>
      <c r="D1169">
        <v>4</v>
      </c>
      <c r="E1169">
        <v>8</v>
      </c>
      <c r="F1169" t="s">
        <v>1846</v>
      </c>
      <c r="G1169" t="s">
        <v>1923</v>
      </c>
      <c r="H1169" t="s">
        <v>1935</v>
      </c>
      <c r="I1169" t="s">
        <v>1812</v>
      </c>
      <c r="J1169" t="s">
        <v>1767</v>
      </c>
      <c r="K1169" t="str">
        <f t="shared" si="475"/>
        <v>Inshore</v>
      </c>
      <c r="L1169">
        <v>0</v>
      </c>
      <c r="M1169">
        <f t="shared" si="468"/>
        <v>0</v>
      </c>
      <c r="N1169">
        <f t="shared" si="476"/>
        <v>0.15097060083587077</v>
      </c>
      <c r="O1169">
        <f t="shared" si="477"/>
        <v>7.5411470725427962E-2</v>
      </c>
      <c r="P1169">
        <v>0</v>
      </c>
      <c r="Q1169">
        <f t="shared" si="478"/>
        <v>0</v>
      </c>
      <c r="R1169">
        <v>0</v>
      </c>
      <c r="S1169">
        <f t="shared" si="469"/>
        <v>0</v>
      </c>
      <c r="T1169">
        <f t="shared" si="479"/>
        <v>0</v>
      </c>
      <c r="U1169">
        <f t="shared" si="470"/>
        <v>0.12748155445318765</v>
      </c>
      <c r="V1169">
        <f t="shared" si="480"/>
        <v>0.84441310922369928</v>
      </c>
      <c r="W1169">
        <f t="shared" si="471"/>
        <v>7.1007711889924899E-2</v>
      </c>
      <c r="X1169">
        <f t="shared" si="481"/>
        <v>0.94160359434525442</v>
      </c>
      <c r="Y1169">
        <v>12</v>
      </c>
      <c r="Z1169">
        <f>Y1169*'MRIP Selectivity'!$N$35</f>
        <v>7.5559130110442796E-2</v>
      </c>
      <c r="AA1169">
        <f>Y1169*'MRIP Selectivity'!$O$35</f>
        <v>7.5411470725427962E-2</v>
      </c>
      <c r="AB1169">
        <f>Y1169*'MRIP Selectivity'!$P$35</f>
        <v>1.0838605554502655E-2</v>
      </c>
      <c r="AC1169">
        <v>0.74741255597723821</v>
      </c>
      <c r="AD1169">
        <v>0.94160359434525442</v>
      </c>
      <c r="AE1169">
        <v>1.3432654004296583</v>
      </c>
      <c r="AF1169">
        <f t="shared" si="482"/>
        <v>5.6473842563262752E-2</v>
      </c>
      <c r="AG1169">
        <f t="shared" si="483"/>
        <v>7.1007711889924899E-2</v>
      </c>
      <c r="AH1169">
        <f t="shared" si="484"/>
        <v>1.4559123830268127E-2</v>
      </c>
      <c r="AI1169">
        <f t="shared" si="485"/>
        <v>0.16180920639037344</v>
      </c>
      <c r="AJ1169">
        <f t="shared" si="486"/>
        <v>0.14204067828345579</v>
      </c>
      <c r="AK1169">
        <f t="shared" si="487"/>
        <v>8.6250076279930615E-2</v>
      </c>
      <c r="AL1169">
        <f t="shared" si="488"/>
        <v>8.5566835720193024E-2</v>
      </c>
      <c r="AM1169">
        <f t="shared" si="489"/>
        <v>0.12748155445318765</v>
      </c>
      <c r="AN1169">
        <f t="shared" si="490"/>
        <v>7.1007711889924899E-2</v>
      </c>
      <c r="AO1169">
        <v>0</v>
      </c>
      <c r="AP1169">
        <f t="shared" si="491"/>
        <v>0.15097060083587077</v>
      </c>
      <c r="AQ1169">
        <f t="shared" si="492"/>
        <v>7.5411470725427962E-2</v>
      </c>
      <c r="AR1169">
        <v>12</v>
      </c>
      <c r="AS1169">
        <f>AR1169*'MRIP Selectivity'!$N$35</f>
        <v>7.5559130110442796E-2</v>
      </c>
      <c r="AT1169">
        <f>AR1169*'MRIP Selectivity'!$O$35</f>
        <v>7.5411470725427962E-2</v>
      </c>
      <c r="AU1169">
        <f>AR1169*'MRIP Selectivity'!$P$35</f>
        <v>1.0838605554502655E-2</v>
      </c>
      <c r="AV1169">
        <v>4</v>
      </c>
      <c r="AW1169">
        <f t="shared" si="493"/>
        <v>20</v>
      </c>
      <c r="AX1169">
        <f t="shared" si="472"/>
        <v>0</v>
      </c>
      <c r="AY1169">
        <f t="shared" si="473"/>
        <v>0</v>
      </c>
      <c r="AZ1169">
        <f t="shared" si="474"/>
        <v>0</v>
      </c>
      <c r="BA1169">
        <v>1139.5173864999999</v>
      </c>
      <c r="BB1169">
        <v>1139.5173864999999</v>
      </c>
    </row>
    <row r="1170" spans="1:54" x14ac:dyDescent="0.25">
      <c r="A1170" t="s">
        <v>1077</v>
      </c>
      <c r="B1170" t="s">
        <v>3</v>
      </c>
      <c r="C1170">
        <v>2014</v>
      </c>
      <c r="D1170">
        <v>4</v>
      </c>
      <c r="E1170">
        <v>8</v>
      </c>
      <c r="F1170" t="s">
        <v>1859</v>
      </c>
      <c r="G1170" t="s">
        <v>1923</v>
      </c>
      <c r="H1170" t="s">
        <v>1933</v>
      </c>
      <c r="I1170" t="s">
        <v>1812</v>
      </c>
      <c r="J1170" t="s">
        <v>1813</v>
      </c>
      <c r="K1170" t="str">
        <f t="shared" si="475"/>
        <v>Inshore</v>
      </c>
      <c r="L1170">
        <v>0</v>
      </c>
      <c r="M1170">
        <f t="shared" si="468"/>
        <v>0</v>
      </c>
      <c r="N1170">
        <f t="shared" si="476"/>
        <v>1.258088340298923E-2</v>
      </c>
      <c r="O1170">
        <f t="shared" si="477"/>
        <v>6.2842892271189965E-3</v>
      </c>
      <c r="P1170">
        <v>0</v>
      </c>
      <c r="Q1170">
        <f t="shared" si="478"/>
        <v>0</v>
      </c>
      <c r="R1170">
        <v>0</v>
      </c>
      <c r="S1170">
        <f t="shared" si="469"/>
        <v>0</v>
      </c>
      <c r="T1170">
        <f t="shared" si="479"/>
        <v>0</v>
      </c>
      <c r="U1170">
        <f t="shared" si="470"/>
        <v>1.0623462871098971E-2</v>
      </c>
      <c r="V1170">
        <f t="shared" si="480"/>
        <v>0.84441310922369939</v>
      </c>
      <c r="W1170">
        <f t="shared" si="471"/>
        <v>5.9173093241604077E-3</v>
      </c>
      <c r="X1170">
        <f t="shared" si="481"/>
        <v>0.94160359434525431</v>
      </c>
      <c r="Y1170">
        <v>1</v>
      </c>
      <c r="Z1170">
        <f>Y1170*'MRIP Selectivity'!$N$35</f>
        <v>6.2965941758702333E-3</v>
      </c>
      <c r="AA1170">
        <f>Y1170*'MRIP Selectivity'!$O$35</f>
        <v>6.2842892271189965E-3</v>
      </c>
      <c r="AB1170">
        <f>Y1170*'MRIP Selectivity'!$P$35</f>
        <v>9.0321712954188795E-4</v>
      </c>
      <c r="AC1170">
        <v>0.74741255597723821</v>
      </c>
      <c r="AD1170">
        <v>0.94160359434525442</v>
      </c>
      <c r="AE1170">
        <v>1.3432654004296583</v>
      </c>
      <c r="AF1170">
        <f t="shared" si="482"/>
        <v>4.7061535469385633E-3</v>
      </c>
      <c r="AG1170">
        <f t="shared" si="483"/>
        <v>5.9173093241604077E-3</v>
      </c>
      <c r="AH1170">
        <f t="shared" si="484"/>
        <v>1.2132603191890106E-3</v>
      </c>
      <c r="AI1170">
        <f t="shared" si="485"/>
        <v>1.3484100532531117E-2</v>
      </c>
      <c r="AJ1170">
        <f t="shared" si="486"/>
        <v>1.1836723190287982E-2</v>
      </c>
      <c r="AK1170">
        <f t="shared" si="487"/>
        <v>7.1875063566608846E-3</v>
      </c>
      <c r="AL1170">
        <f t="shared" si="488"/>
        <v>7.1305696433494187E-3</v>
      </c>
      <c r="AM1170">
        <f t="shared" si="489"/>
        <v>1.0623462871098971E-2</v>
      </c>
      <c r="AN1170">
        <f t="shared" si="490"/>
        <v>5.9173093241604077E-3</v>
      </c>
      <c r="AO1170">
        <v>0</v>
      </c>
      <c r="AP1170">
        <f t="shared" si="491"/>
        <v>1.258088340298923E-2</v>
      </c>
      <c r="AQ1170">
        <f t="shared" si="492"/>
        <v>6.2842892271189965E-3</v>
      </c>
      <c r="AR1170">
        <v>1</v>
      </c>
      <c r="AS1170">
        <f>AR1170*'MRIP Selectivity'!$N$35</f>
        <v>6.2965941758702333E-3</v>
      </c>
      <c r="AT1170">
        <f>AR1170*'MRIP Selectivity'!$O$35</f>
        <v>6.2842892271189965E-3</v>
      </c>
      <c r="AU1170">
        <f>AR1170*'MRIP Selectivity'!$P$35</f>
        <v>9.0321712954188795E-4</v>
      </c>
      <c r="AV1170">
        <v>2</v>
      </c>
      <c r="AW1170">
        <f t="shared" si="493"/>
        <v>10</v>
      </c>
      <c r="AX1170">
        <f t="shared" si="472"/>
        <v>0</v>
      </c>
      <c r="AY1170">
        <f t="shared" si="473"/>
        <v>0</v>
      </c>
      <c r="AZ1170">
        <f t="shared" si="474"/>
        <v>0</v>
      </c>
      <c r="BA1170">
        <v>2617.2840956</v>
      </c>
      <c r="BB1170">
        <v>2617.2840956</v>
      </c>
    </row>
    <row r="1171" spans="1:54" x14ac:dyDescent="0.25">
      <c r="A1171" t="s">
        <v>1078</v>
      </c>
      <c r="B1171" t="s">
        <v>3</v>
      </c>
      <c r="C1171">
        <v>2014</v>
      </c>
      <c r="D1171">
        <v>4</v>
      </c>
      <c r="E1171">
        <v>8</v>
      </c>
      <c r="F1171" t="s">
        <v>1848</v>
      </c>
      <c r="G1171" t="s">
        <v>1923</v>
      </c>
      <c r="H1171" t="s">
        <v>1935</v>
      </c>
      <c r="I1171" t="s">
        <v>1812</v>
      </c>
      <c r="J1171" t="s">
        <v>1813</v>
      </c>
      <c r="K1171" t="str">
        <f t="shared" si="475"/>
        <v>Inshore</v>
      </c>
      <c r="L1171">
        <v>0</v>
      </c>
      <c r="M1171">
        <f t="shared" si="468"/>
        <v>0</v>
      </c>
      <c r="N1171">
        <f t="shared" si="476"/>
        <v>3.7742650208967693E-2</v>
      </c>
      <c r="O1171">
        <f t="shared" si="477"/>
        <v>1.8852867681356991E-2</v>
      </c>
      <c r="P1171">
        <v>0</v>
      </c>
      <c r="Q1171">
        <f t="shared" si="478"/>
        <v>0</v>
      </c>
      <c r="R1171">
        <v>0</v>
      </c>
      <c r="S1171">
        <f t="shared" si="469"/>
        <v>0</v>
      </c>
      <c r="T1171">
        <f t="shared" si="479"/>
        <v>0</v>
      </c>
      <c r="U1171">
        <f t="shared" si="470"/>
        <v>3.1870388613296913E-2</v>
      </c>
      <c r="V1171">
        <f t="shared" si="480"/>
        <v>0.84441310922369928</v>
      </c>
      <c r="W1171">
        <f t="shared" si="471"/>
        <v>1.7751927972481225E-2</v>
      </c>
      <c r="X1171">
        <f t="shared" si="481"/>
        <v>0.94160359434525442</v>
      </c>
      <c r="Y1171">
        <v>3</v>
      </c>
      <c r="Z1171">
        <f>Y1171*'MRIP Selectivity'!$N$35</f>
        <v>1.8889782527610699E-2</v>
      </c>
      <c r="AA1171">
        <f>Y1171*'MRIP Selectivity'!$O$35</f>
        <v>1.8852867681356991E-2</v>
      </c>
      <c r="AB1171">
        <f>Y1171*'MRIP Selectivity'!$P$35</f>
        <v>2.7096513886256638E-3</v>
      </c>
      <c r="AC1171">
        <v>0.74741255597723821</v>
      </c>
      <c r="AD1171">
        <v>0.94160359434525442</v>
      </c>
      <c r="AE1171">
        <v>1.3432654004296583</v>
      </c>
      <c r="AF1171">
        <f t="shared" si="482"/>
        <v>1.4118460640815688E-2</v>
      </c>
      <c r="AG1171">
        <f t="shared" si="483"/>
        <v>1.7751927972481225E-2</v>
      </c>
      <c r="AH1171">
        <f t="shared" si="484"/>
        <v>3.6397809575670318E-3</v>
      </c>
      <c r="AI1171">
        <f t="shared" si="485"/>
        <v>4.045230159759336E-2</v>
      </c>
      <c r="AJ1171">
        <f t="shared" si="486"/>
        <v>3.5510169570863948E-2</v>
      </c>
      <c r="AK1171">
        <f t="shared" si="487"/>
        <v>2.1562519069982654E-2</v>
      </c>
      <c r="AL1171">
        <f t="shared" si="488"/>
        <v>2.1391708930048256E-2</v>
      </c>
      <c r="AM1171">
        <f t="shared" si="489"/>
        <v>3.1870388613296913E-2</v>
      </c>
      <c r="AN1171">
        <f t="shared" si="490"/>
        <v>1.7751927972481225E-2</v>
      </c>
      <c r="AO1171">
        <v>0</v>
      </c>
      <c r="AP1171">
        <f t="shared" si="491"/>
        <v>3.7742650208967693E-2</v>
      </c>
      <c r="AQ1171">
        <f t="shared" si="492"/>
        <v>1.8852867681356991E-2</v>
      </c>
      <c r="AR1171">
        <v>3</v>
      </c>
      <c r="AS1171">
        <f>AR1171*'MRIP Selectivity'!$N$35</f>
        <v>1.8889782527610699E-2</v>
      </c>
      <c r="AT1171">
        <f>AR1171*'MRIP Selectivity'!$O$35</f>
        <v>1.8852867681356991E-2</v>
      </c>
      <c r="AU1171">
        <f>AR1171*'MRIP Selectivity'!$P$35</f>
        <v>2.7096513886256638E-3</v>
      </c>
      <c r="AV1171">
        <v>2</v>
      </c>
      <c r="AW1171">
        <f t="shared" si="493"/>
        <v>10</v>
      </c>
      <c r="AX1171">
        <f t="shared" si="472"/>
        <v>0</v>
      </c>
      <c r="AY1171">
        <f t="shared" si="473"/>
        <v>0</v>
      </c>
      <c r="AZ1171">
        <f t="shared" si="474"/>
        <v>0</v>
      </c>
      <c r="BA1171">
        <v>572.68287117</v>
      </c>
      <c r="BB1171">
        <v>572.68287117</v>
      </c>
    </row>
    <row r="1172" spans="1:54" x14ac:dyDescent="0.25">
      <c r="A1172" t="s">
        <v>1953</v>
      </c>
      <c r="B1172" t="s">
        <v>3</v>
      </c>
      <c r="C1172">
        <v>2014</v>
      </c>
      <c r="D1172">
        <v>4</v>
      </c>
      <c r="E1172">
        <v>8</v>
      </c>
      <c r="F1172" t="s">
        <v>1848</v>
      </c>
      <c r="G1172" t="s">
        <v>1923</v>
      </c>
      <c r="H1172" t="s">
        <v>1935</v>
      </c>
      <c r="I1172" t="s">
        <v>1812</v>
      </c>
      <c r="J1172" t="s">
        <v>1819</v>
      </c>
      <c r="K1172" t="str">
        <f t="shared" si="475"/>
        <v>Offshore</v>
      </c>
      <c r="L1172">
        <v>0</v>
      </c>
      <c r="M1172">
        <f t="shared" si="468"/>
        <v>0</v>
      </c>
      <c r="N1172">
        <f t="shared" si="476"/>
        <v>1.258088340298923E-2</v>
      </c>
      <c r="O1172">
        <f t="shared" si="477"/>
        <v>6.2842892271189965E-3</v>
      </c>
      <c r="P1172">
        <v>0</v>
      </c>
      <c r="Q1172">
        <f t="shared" si="478"/>
        <v>0</v>
      </c>
      <c r="R1172">
        <v>0</v>
      </c>
      <c r="S1172">
        <f t="shared" si="469"/>
        <v>0</v>
      </c>
      <c r="T1172">
        <f t="shared" si="479"/>
        <v>0</v>
      </c>
      <c r="U1172">
        <f t="shared" si="470"/>
        <v>1.0623462871098971E-2</v>
      </c>
      <c r="V1172">
        <f t="shared" si="480"/>
        <v>0.84441310922369939</v>
      </c>
      <c r="W1172">
        <f t="shared" si="471"/>
        <v>5.9173093241604077E-3</v>
      </c>
      <c r="X1172">
        <f t="shared" si="481"/>
        <v>0.94160359434525431</v>
      </c>
      <c r="Y1172">
        <v>1</v>
      </c>
      <c r="Z1172">
        <f>Y1172*'MRIP Selectivity'!$N$35</f>
        <v>6.2965941758702333E-3</v>
      </c>
      <c r="AA1172">
        <f>Y1172*'MRIP Selectivity'!$O$35</f>
        <v>6.2842892271189965E-3</v>
      </c>
      <c r="AB1172">
        <f>Y1172*'MRIP Selectivity'!$P$35</f>
        <v>9.0321712954188795E-4</v>
      </c>
      <c r="AC1172">
        <v>0.74741255597723821</v>
      </c>
      <c r="AD1172">
        <v>0.94160359434525442</v>
      </c>
      <c r="AE1172">
        <v>1.3432654004296583</v>
      </c>
      <c r="AF1172">
        <f t="shared" si="482"/>
        <v>4.7061535469385633E-3</v>
      </c>
      <c r="AG1172">
        <f t="shared" si="483"/>
        <v>5.9173093241604077E-3</v>
      </c>
      <c r="AH1172">
        <f t="shared" si="484"/>
        <v>1.2132603191890106E-3</v>
      </c>
      <c r="AI1172">
        <f t="shared" si="485"/>
        <v>1.3484100532531117E-2</v>
      </c>
      <c r="AJ1172">
        <f t="shared" si="486"/>
        <v>1.1836723190287982E-2</v>
      </c>
      <c r="AK1172">
        <f t="shared" si="487"/>
        <v>7.1875063566608846E-3</v>
      </c>
      <c r="AL1172">
        <f t="shared" si="488"/>
        <v>7.1305696433494187E-3</v>
      </c>
      <c r="AM1172">
        <f t="shared" si="489"/>
        <v>1.0623462871098971E-2</v>
      </c>
      <c r="AN1172">
        <f t="shared" si="490"/>
        <v>5.9173093241604077E-3</v>
      </c>
      <c r="AO1172">
        <v>0</v>
      </c>
      <c r="AP1172">
        <f t="shared" si="491"/>
        <v>1.258088340298923E-2</v>
      </c>
      <c r="AQ1172">
        <f t="shared" si="492"/>
        <v>6.2842892271189965E-3</v>
      </c>
      <c r="AR1172">
        <v>1</v>
      </c>
      <c r="AS1172">
        <f>AR1172*'MRIP Selectivity'!$N$35</f>
        <v>6.2965941758702333E-3</v>
      </c>
      <c r="AT1172">
        <f>AR1172*'MRIP Selectivity'!$O$35</f>
        <v>6.2842892271189965E-3</v>
      </c>
      <c r="AU1172">
        <f>AR1172*'MRIP Selectivity'!$P$35</f>
        <v>9.0321712954188795E-4</v>
      </c>
      <c r="AV1172">
        <v>4</v>
      </c>
      <c r="AW1172">
        <f t="shared" si="493"/>
        <v>20</v>
      </c>
      <c r="AX1172">
        <f t="shared" si="472"/>
        <v>0</v>
      </c>
      <c r="AY1172">
        <f t="shared" si="473"/>
        <v>0</v>
      </c>
      <c r="AZ1172">
        <f t="shared" si="474"/>
        <v>0</v>
      </c>
      <c r="BA1172">
        <v>572.68287117</v>
      </c>
      <c r="BB1172">
        <v>572.68287117</v>
      </c>
    </row>
    <row r="1173" spans="1:54" x14ac:dyDescent="0.25">
      <c r="A1173" t="s">
        <v>1079</v>
      </c>
      <c r="B1173" t="s">
        <v>3</v>
      </c>
      <c r="C1173">
        <v>2014</v>
      </c>
      <c r="D1173">
        <v>4</v>
      </c>
      <c r="E1173">
        <v>8</v>
      </c>
      <c r="F1173" t="s">
        <v>1848</v>
      </c>
      <c r="G1173" t="s">
        <v>1923</v>
      </c>
      <c r="H1173" t="s">
        <v>1935</v>
      </c>
      <c r="I1173" t="s">
        <v>1812</v>
      </c>
      <c r="J1173" t="s">
        <v>1819</v>
      </c>
      <c r="K1173" t="str">
        <f t="shared" si="475"/>
        <v>Offshore</v>
      </c>
      <c r="L1173">
        <v>0</v>
      </c>
      <c r="M1173">
        <f t="shared" si="468"/>
        <v>0</v>
      </c>
      <c r="N1173">
        <f t="shared" si="476"/>
        <v>0.10064706722391384</v>
      </c>
      <c r="O1173">
        <f t="shared" si="477"/>
        <v>5.0274313816951972E-2</v>
      </c>
      <c r="P1173">
        <v>0</v>
      </c>
      <c r="Q1173">
        <f t="shared" si="478"/>
        <v>0</v>
      </c>
      <c r="R1173">
        <v>0</v>
      </c>
      <c r="S1173">
        <f t="shared" si="469"/>
        <v>0</v>
      </c>
      <c r="T1173">
        <f t="shared" si="479"/>
        <v>0</v>
      </c>
      <c r="U1173">
        <f t="shared" si="470"/>
        <v>8.4987702968791767E-2</v>
      </c>
      <c r="V1173">
        <f t="shared" si="480"/>
        <v>0.84441310922369939</v>
      </c>
      <c r="W1173">
        <f t="shared" si="471"/>
        <v>4.7338474593283261E-2</v>
      </c>
      <c r="X1173">
        <f t="shared" si="481"/>
        <v>0.94160359434525431</v>
      </c>
      <c r="Y1173">
        <v>8</v>
      </c>
      <c r="Z1173">
        <f>Y1173*'MRIP Selectivity'!$N$35</f>
        <v>5.0372753406961866E-2</v>
      </c>
      <c r="AA1173">
        <f>Y1173*'MRIP Selectivity'!$O$35</f>
        <v>5.0274313816951972E-2</v>
      </c>
      <c r="AB1173">
        <f>Y1173*'MRIP Selectivity'!$P$35</f>
        <v>7.2257370363351036E-3</v>
      </c>
      <c r="AC1173">
        <v>0.74741255597723821</v>
      </c>
      <c r="AD1173">
        <v>0.94160359434525442</v>
      </c>
      <c r="AE1173">
        <v>1.3432654004296583</v>
      </c>
      <c r="AF1173">
        <f t="shared" si="482"/>
        <v>3.7649228375508506E-2</v>
      </c>
      <c r="AG1173">
        <f t="shared" si="483"/>
        <v>4.7338474593283261E-2</v>
      </c>
      <c r="AH1173">
        <f t="shared" si="484"/>
        <v>9.7060825535120847E-3</v>
      </c>
      <c r="AI1173">
        <f t="shared" si="485"/>
        <v>0.10787280426024894</v>
      </c>
      <c r="AJ1173">
        <f t="shared" si="486"/>
        <v>9.4693785522303855E-2</v>
      </c>
      <c r="AK1173">
        <f t="shared" si="487"/>
        <v>5.7500050853287077E-2</v>
      </c>
      <c r="AL1173">
        <f t="shared" si="488"/>
        <v>5.7044557146795349E-2</v>
      </c>
      <c r="AM1173">
        <f t="shared" si="489"/>
        <v>8.4987702968791767E-2</v>
      </c>
      <c r="AN1173">
        <f t="shared" si="490"/>
        <v>4.7338474593283261E-2</v>
      </c>
      <c r="AO1173">
        <v>0</v>
      </c>
      <c r="AP1173">
        <f t="shared" si="491"/>
        <v>0.10064706722391384</v>
      </c>
      <c r="AQ1173">
        <f t="shared" si="492"/>
        <v>5.0274313816951972E-2</v>
      </c>
      <c r="AR1173">
        <v>8</v>
      </c>
      <c r="AS1173">
        <f>AR1173*'MRIP Selectivity'!$N$35</f>
        <v>5.0372753406961866E-2</v>
      </c>
      <c r="AT1173">
        <f>AR1173*'MRIP Selectivity'!$O$35</f>
        <v>5.0274313816951972E-2</v>
      </c>
      <c r="AU1173">
        <f>AR1173*'MRIP Selectivity'!$P$35</f>
        <v>7.2257370363351036E-3</v>
      </c>
      <c r="AV1173">
        <v>10</v>
      </c>
      <c r="AW1173">
        <f t="shared" si="493"/>
        <v>50</v>
      </c>
      <c r="AX1173">
        <f t="shared" si="472"/>
        <v>0</v>
      </c>
      <c r="AY1173">
        <f t="shared" si="473"/>
        <v>0</v>
      </c>
      <c r="AZ1173">
        <f t="shared" si="474"/>
        <v>0</v>
      </c>
      <c r="BA1173">
        <v>1370.660523</v>
      </c>
      <c r="BB1173">
        <v>1370.660523</v>
      </c>
    </row>
    <row r="1174" spans="1:54" x14ac:dyDescent="0.25">
      <c r="A1174" t="s">
        <v>1954</v>
      </c>
      <c r="B1174" t="s">
        <v>3</v>
      </c>
      <c r="C1174">
        <v>2014</v>
      </c>
      <c r="D1174">
        <v>4</v>
      </c>
      <c r="E1174">
        <v>8</v>
      </c>
      <c r="F1174" t="s">
        <v>1848</v>
      </c>
      <c r="G1174" t="s">
        <v>1923</v>
      </c>
      <c r="H1174" t="s">
        <v>1935</v>
      </c>
      <c r="I1174" t="s">
        <v>1812</v>
      </c>
      <c r="J1174" t="s">
        <v>1813</v>
      </c>
      <c r="K1174" t="str">
        <f t="shared" si="475"/>
        <v>Inshore</v>
      </c>
      <c r="L1174">
        <v>0</v>
      </c>
      <c r="M1174">
        <f t="shared" si="468"/>
        <v>0</v>
      </c>
      <c r="N1174">
        <f t="shared" si="476"/>
        <v>0.11322795062690307</v>
      </c>
      <c r="O1174">
        <f t="shared" si="477"/>
        <v>5.6558603044070968E-2</v>
      </c>
      <c r="P1174">
        <v>0</v>
      </c>
      <c r="Q1174">
        <f t="shared" si="478"/>
        <v>0</v>
      </c>
      <c r="R1174">
        <v>0</v>
      </c>
      <c r="S1174">
        <f t="shared" si="469"/>
        <v>0</v>
      </c>
      <c r="T1174">
        <f t="shared" si="479"/>
        <v>0</v>
      </c>
      <c r="U1174">
        <f t="shared" si="470"/>
        <v>9.5611165839890738E-2</v>
      </c>
      <c r="V1174">
        <f t="shared" si="480"/>
        <v>0.84441310922369939</v>
      </c>
      <c r="W1174">
        <f t="shared" si="471"/>
        <v>5.3255783917443671E-2</v>
      </c>
      <c r="X1174">
        <f t="shared" si="481"/>
        <v>0.94160359434525442</v>
      </c>
      <c r="Y1174">
        <v>9</v>
      </c>
      <c r="Z1174">
        <f>Y1174*'MRIP Selectivity'!$N$35</f>
        <v>5.6669347582832097E-2</v>
      </c>
      <c r="AA1174">
        <f>Y1174*'MRIP Selectivity'!$O$35</f>
        <v>5.6558603044070968E-2</v>
      </c>
      <c r="AB1174">
        <f>Y1174*'MRIP Selectivity'!$P$35</f>
        <v>8.1289541658769917E-3</v>
      </c>
      <c r="AC1174">
        <v>0.74741255597723821</v>
      </c>
      <c r="AD1174">
        <v>0.94160359434525442</v>
      </c>
      <c r="AE1174">
        <v>1.3432654004296583</v>
      </c>
      <c r="AF1174">
        <f t="shared" si="482"/>
        <v>4.2355381922447061E-2</v>
      </c>
      <c r="AG1174">
        <f t="shared" si="483"/>
        <v>5.3255783917443671E-2</v>
      </c>
      <c r="AH1174">
        <f t="shared" si="484"/>
        <v>1.0919342872701096E-2</v>
      </c>
      <c r="AI1174">
        <f t="shared" si="485"/>
        <v>0.12135690479278005</v>
      </c>
      <c r="AJ1174">
        <f t="shared" si="486"/>
        <v>0.10653050871259183</v>
      </c>
      <c r="AK1174">
        <f t="shared" si="487"/>
        <v>6.4687557209947955E-2</v>
      </c>
      <c r="AL1174">
        <f t="shared" si="488"/>
        <v>6.4175126790144768E-2</v>
      </c>
      <c r="AM1174">
        <f t="shared" si="489"/>
        <v>9.5611165839890738E-2</v>
      </c>
      <c r="AN1174">
        <f t="shared" si="490"/>
        <v>5.3255783917443671E-2</v>
      </c>
      <c r="AO1174">
        <v>0</v>
      </c>
      <c r="AP1174">
        <f t="shared" si="491"/>
        <v>0.11322795062690307</v>
      </c>
      <c r="AQ1174">
        <f t="shared" si="492"/>
        <v>5.6558603044070968E-2</v>
      </c>
      <c r="AR1174">
        <v>9</v>
      </c>
      <c r="AS1174">
        <f>AR1174*'MRIP Selectivity'!$N$35</f>
        <v>5.6669347582832097E-2</v>
      </c>
      <c r="AT1174">
        <f>AR1174*'MRIP Selectivity'!$O$35</f>
        <v>5.6558603044070968E-2</v>
      </c>
      <c r="AU1174">
        <f>AR1174*'MRIP Selectivity'!$P$35</f>
        <v>8.1289541658769917E-3</v>
      </c>
      <c r="AV1174">
        <v>2</v>
      </c>
      <c r="AW1174">
        <f t="shared" si="493"/>
        <v>10</v>
      </c>
      <c r="AX1174">
        <f t="shared" si="472"/>
        <v>0</v>
      </c>
      <c r="AY1174">
        <f t="shared" si="473"/>
        <v>0</v>
      </c>
      <c r="AZ1174">
        <f t="shared" si="474"/>
        <v>0</v>
      </c>
      <c r="BA1174">
        <v>572.68287117</v>
      </c>
      <c r="BB1174">
        <v>572.68287117</v>
      </c>
    </row>
    <row r="1175" spans="1:54" x14ac:dyDescent="0.25">
      <c r="A1175" t="s">
        <v>1080</v>
      </c>
      <c r="B1175" t="s">
        <v>3</v>
      </c>
      <c r="C1175">
        <v>2014</v>
      </c>
      <c r="D1175">
        <v>4</v>
      </c>
      <c r="E1175">
        <v>8</v>
      </c>
      <c r="F1175" t="s">
        <v>1860</v>
      </c>
      <c r="G1175" t="s">
        <v>1923</v>
      </c>
      <c r="H1175" t="s">
        <v>1935</v>
      </c>
      <c r="I1175" t="s">
        <v>1812</v>
      </c>
      <c r="J1175" t="s">
        <v>1767</v>
      </c>
      <c r="K1175" t="str">
        <f t="shared" si="475"/>
        <v>Inshore</v>
      </c>
      <c r="L1175">
        <v>0</v>
      </c>
      <c r="M1175">
        <f t="shared" si="468"/>
        <v>0</v>
      </c>
      <c r="N1175">
        <f t="shared" si="476"/>
        <v>2.516176680597846E-2</v>
      </c>
      <c r="O1175">
        <f t="shared" si="477"/>
        <v>1.2568578454237993E-2</v>
      </c>
      <c r="P1175">
        <v>0</v>
      </c>
      <c r="Q1175">
        <f t="shared" si="478"/>
        <v>0</v>
      </c>
      <c r="R1175">
        <v>0</v>
      </c>
      <c r="S1175">
        <f t="shared" si="469"/>
        <v>0</v>
      </c>
      <c r="T1175">
        <f t="shared" si="479"/>
        <v>0</v>
      </c>
      <c r="U1175">
        <f t="shared" si="470"/>
        <v>2.1246925742197942E-2</v>
      </c>
      <c r="V1175">
        <f t="shared" si="480"/>
        <v>0.84441310922369939</v>
      </c>
      <c r="W1175">
        <f t="shared" si="471"/>
        <v>1.1834618648320815E-2</v>
      </c>
      <c r="X1175">
        <f t="shared" si="481"/>
        <v>0.94160359434525431</v>
      </c>
      <c r="Y1175">
        <v>2</v>
      </c>
      <c r="Z1175">
        <f>Y1175*'MRIP Selectivity'!$N$35</f>
        <v>1.2593188351740467E-2</v>
      </c>
      <c r="AA1175">
        <f>Y1175*'MRIP Selectivity'!$O$35</f>
        <v>1.2568578454237993E-2</v>
      </c>
      <c r="AB1175">
        <f>Y1175*'MRIP Selectivity'!$P$35</f>
        <v>1.8064342590837759E-3</v>
      </c>
      <c r="AC1175">
        <v>0.74741255597723821</v>
      </c>
      <c r="AD1175">
        <v>0.94160359434525442</v>
      </c>
      <c r="AE1175">
        <v>1.3432654004296583</v>
      </c>
      <c r="AF1175">
        <f t="shared" si="482"/>
        <v>9.4123070938771265E-3</v>
      </c>
      <c r="AG1175">
        <f t="shared" si="483"/>
        <v>1.1834618648320815E-2</v>
      </c>
      <c r="AH1175">
        <f t="shared" si="484"/>
        <v>2.4265206383780212E-3</v>
      </c>
      <c r="AI1175">
        <f t="shared" si="485"/>
        <v>2.6968201065062234E-2</v>
      </c>
      <c r="AJ1175">
        <f t="shared" si="486"/>
        <v>2.3673446380575964E-2</v>
      </c>
      <c r="AK1175">
        <f t="shared" si="487"/>
        <v>1.4375012713321769E-2</v>
      </c>
      <c r="AL1175">
        <f t="shared" si="488"/>
        <v>1.4261139286698837E-2</v>
      </c>
      <c r="AM1175">
        <f t="shared" si="489"/>
        <v>2.1246925742197942E-2</v>
      </c>
      <c r="AN1175">
        <f t="shared" si="490"/>
        <v>1.1834618648320815E-2</v>
      </c>
      <c r="AO1175">
        <v>0</v>
      </c>
      <c r="AP1175">
        <f t="shared" si="491"/>
        <v>2.516176680597846E-2</v>
      </c>
      <c r="AQ1175">
        <f t="shared" si="492"/>
        <v>1.2568578454237993E-2</v>
      </c>
      <c r="AR1175">
        <v>2</v>
      </c>
      <c r="AS1175">
        <f>AR1175*'MRIP Selectivity'!$N$35</f>
        <v>1.2593188351740467E-2</v>
      </c>
      <c r="AT1175">
        <f>AR1175*'MRIP Selectivity'!$O$35</f>
        <v>1.2568578454237993E-2</v>
      </c>
      <c r="AU1175">
        <f>AR1175*'MRIP Selectivity'!$P$35</f>
        <v>1.8064342590837759E-3</v>
      </c>
      <c r="AV1175">
        <v>2</v>
      </c>
      <c r="AW1175">
        <f t="shared" si="493"/>
        <v>10</v>
      </c>
      <c r="AX1175">
        <f t="shared" si="472"/>
        <v>0</v>
      </c>
      <c r="AY1175">
        <f t="shared" si="473"/>
        <v>0</v>
      </c>
      <c r="AZ1175">
        <f t="shared" si="474"/>
        <v>0</v>
      </c>
      <c r="BA1175">
        <v>667.24443480000002</v>
      </c>
      <c r="BB1175">
        <v>667.24443480000002</v>
      </c>
    </row>
    <row r="1176" spans="1:54" x14ac:dyDescent="0.25">
      <c r="A1176" t="s">
        <v>1955</v>
      </c>
      <c r="B1176" t="s">
        <v>3</v>
      </c>
      <c r="C1176">
        <v>2014</v>
      </c>
      <c r="D1176">
        <v>5</v>
      </c>
      <c r="E1176">
        <v>10</v>
      </c>
      <c r="F1176" t="s">
        <v>1859</v>
      </c>
      <c r="G1176" t="s">
        <v>1923</v>
      </c>
      <c r="H1176" t="s">
        <v>1935</v>
      </c>
      <c r="I1176" t="s">
        <v>1812</v>
      </c>
      <c r="J1176" t="s">
        <v>1813</v>
      </c>
      <c r="K1176" t="str">
        <f t="shared" si="475"/>
        <v>Inshore</v>
      </c>
      <c r="L1176">
        <v>0.99334093369999998</v>
      </c>
      <c r="M1176">
        <f t="shared" si="468"/>
        <v>489.12167702314713</v>
      </c>
      <c r="N1176">
        <f t="shared" si="476"/>
        <v>0.99334093369999998</v>
      </c>
      <c r="O1176">
        <f t="shared" si="477"/>
        <v>0.99334093369999998</v>
      </c>
      <c r="P1176">
        <v>12.04523651929134</v>
      </c>
      <c r="Q1176">
        <f t="shared" si="478"/>
        <v>12.125984252380698</v>
      </c>
      <c r="R1176">
        <v>1.0949709469319335</v>
      </c>
      <c r="S1176">
        <f t="shared" si="469"/>
        <v>539.16435705519825</v>
      </c>
      <c r="T1176">
        <f t="shared" si="479"/>
        <v>1.102311311035358</v>
      </c>
      <c r="U1176">
        <f t="shared" si="470"/>
        <v>1.0949709469319335</v>
      </c>
      <c r="V1176">
        <f t="shared" si="480"/>
        <v>1.102311311035358</v>
      </c>
      <c r="W1176">
        <f t="shared" si="471"/>
        <v>1.0949709469319335</v>
      </c>
      <c r="X1176">
        <f t="shared" si="481"/>
        <v>1.102311311035358</v>
      </c>
      <c r="Y1176">
        <v>0</v>
      </c>
      <c r="Z1176">
        <f>Y1176*'MRIP Selectivity'!$N$35</f>
        <v>0</v>
      </c>
      <c r="AA1176">
        <f>Y1176*'MRIP Selectivity'!$O$35</f>
        <v>0</v>
      </c>
      <c r="AB1176">
        <f>Y1176*'MRIP Selectivity'!$P$35</f>
        <v>0</v>
      </c>
      <c r="AC1176">
        <v>0.74741255597723821</v>
      </c>
      <c r="AD1176">
        <v>0.94160359434525442</v>
      </c>
      <c r="AE1176">
        <v>1.3432654004296583</v>
      </c>
      <c r="AF1176">
        <f t="shared" si="482"/>
        <v>0</v>
      </c>
      <c r="AG1176">
        <f t="shared" si="483"/>
        <v>0</v>
      </c>
      <c r="AH1176">
        <f t="shared" si="484"/>
        <v>0</v>
      </c>
      <c r="AI1176">
        <f t="shared" si="485"/>
        <v>0</v>
      </c>
      <c r="AJ1176">
        <f t="shared" si="486"/>
        <v>0</v>
      </c>
      <c r="AK1176">
        <f t="shared" si="487"/>
        <v>0</v>
      </c>
      <c r="AL1176">
        <f t="shared" si="488"/>
        <v>0</v>
      </c>
      <c r="AM1176">
        <f t="shared" si="489"/>
        <v>1.0949709469319335</v>
      </c>
      <c r="AN1176">
        <f t="shared" si="490"/>
        <v>1.0949709469319335</v>
      </c>
      <c r="AO1176">
        <v>1</v>
      </c>
      <c r="AP1176">
        <f t="shared" si="491"/>
        <v>1</v>
      </c>
      <c r="AQ1176">
        <f t="shared" si="492"/>
        <v>1</v>
      </c>
      <c r="AR1176">
        <v>0</v>
      </c>
      <c r="AS1176">
        <f>AR1176*'MRIP Selectivity'!$N$35</f>
        <v>0</v>
      </c>
      <c r="AT1176">
        <f>AR1176*'MRIP Selectivity'!$O$35</f>
        <v>0</v>
      </c>
      <c r="AU1176">
        <f>AR1176*'MRIP Selectivity'!$P$35</f>
        <v>0</v>
      </c>
      <c r="AV1176">
        <v>3</v>
      </c>
      <c r="AW1176">
        <f t="shared" si="493"/>
        <v>15</v>
      </c>
      <c r="AX1176">
        <f t="shared" si="472"/>
        <v>0</v>
      </c>
      <c r="AY1176">
        <f t="shared" si="473"/>
        <v>0</v>
      </c>
      <c r="AZ1176">
        <f t="shared" si="474"/>
        <v>0</v>
      </c>
      <c r="BA1176">
        <v>492.4006053</v>
      </c>
      <c r="BB1176">
        <v>492.4006053</v>
      </c>
    </row>
    <row r="1177" spans="1:54" x14ac:dyDescent="0.25">
      <c r="A1177" t="s">
        <v>1081</v>
      </c>
      <c r="B1177" t="s">
        <v>3</v>
      </c>
      <c r="C1177">
        <v>2014</v>
      </c>
      <c r="D1177">
        <v>5</v>
      </c>
      <c r="E1177">
        <v>10</v>
      </c>
      <c r="F1177" t="s">
        <v>1849</v>
      </c>
      <c r="G1177" t="s">
        <v>1923</v>
      </c>
      <c r="H1177" t="s">
        <v>1935</v>
      </c>
      <c r="I1177" t="s">
        <v>1812</v>
      </c>
      <c r="J1177" t="s">
        <v>1813</v>
      </c>
      <c r="K1177" t="str">
        <f t="shared" si="475"/>
        <v>Inshore</v>
      </c>
      <c r="L1177">
        <v>0</v>
      </c>
      <c r="M1177">
        <f t="shared" si="468"/>
        <v>0</v>
      </c>
      <c r="N1177">
        <f t="shared" si="476"/>
        <v>0.12580883402989229</v>
      </c>
      <c r="O1177">
        <f t="shared" si="477"/>
        <v>6.2842892271189971E-2</v>
      </c>
      <c r="P1177">
        <v>0</v>
      </c>
      <c r="Q1177">
        <f t="shared" si="478"/>
        <v>0</v>
      </c>
      <c r="R1177">
        <v>0</v>
      </c>
      <c r="S1177">
        <f t="shared" si="469"/>
        <v>0</v>
      </c>
      <c r="T1177">
        <f t="shared" si="479"/>
        <v>0</v>
      </c>
      <c r="U1177">
        <f t="shared" si="470"/>
        <v>0.10623462871098971</v>
      </c>
      <c r="V1177">
        <f t="shared" si="480"/>
        <v>0.84441310922369939</v>
      </c>
      <c r="W1177">
        <f t="shared" si="471"/>
        <v>5.9173093241604087E-2</v>
      </c>
      <c r="X1177">
        <f t="shared" si="481"/>
        <v>0.94160359434525442</v>
      </c>
      <c r="Y1177">
        <v>10</v>
      </c>
      <c r="Z1177">
        <f>Y1177*'MRIP Selectivity'!$N$35</f>
        <v>6.2965941758702335E-2</v>
      </c>
      <c r="AA1177">
        <f>Y1177*'MRIP Selectivity'!$O$35</f>
        <v>6.2842892271189971E-2</v>
      </c>
      <c r="AB1177">
        <f>Y1177*'MRIP Selectivity'!$P$35</f>
        <v>9.0321712954188789E-3</v>
      </c>
      <c r="AC1177">
        <v>0.74741255597723821</v>
      </c>
      <c r="AD1177">
        <v>0.94160359434525442</v>
      </c>
      <c r="AE1177">
        <v>1.3432654004296583</v>
      </c>
      <c r="AF1177">
        <f t="shared" si="482"/>
        <v>4.7061535469385629E-2</v>
      </c>
      <c r="AG1177">
        <f t="shared" si="483"/>
        <v>5.9173093241604087E-2</v>
      </c>
      <c r="AH1177">
        <f t="shared" si="484"/>
        <v>1.2132603191890105E-2</v>
      </c>
      <c r="AI1177">
        <f t="shared" si="485"/>
        <v>0.13484100532531118</v>
      </c>
      <c r="AJ1177">
        <f t="shared" si="486"/>
        <v>0.11836723190287982</v>
      </c>
      <c r="AK1177">
        <f t="shared" si="487"/>
        <v>7.1875063566608846E-2</v>
      </c>
      <c r="AL1177">
        <f t="shared" si="488"/>
        <v>7.1305696433494187E-2</v>
      </c>
      <c r="AM1177">
        <f t="shared" si="489"/>
        <v>0.10623462871098971</v>
      </c>
      <c r="AN1177">
        <f t="shared" si="490"/>
        <v>5.9173093241604087E-2</v>
      </c>
      <c r="AO1177">
        <v>0</v>
      </c>
      <c r="AP1177">
        <f t="shared" si="491"/>
        <v>0.12580883402989229</v>
      </c>
      <c r="AQ1177">
        <f t="shared" si="492"/>
        <v>6.2842892271189971E-2</v>
      </c>
      <c r="AR1177">
        <v>10</v>
      </c>
      <c r="AS1177">
        <f>AR1177*'MRIP Selectivity'!$N$35</f>
        <v>6.2965941758702335E-2</v>
      </c>
      <c r="AT1177">
        <f>AR1177*'MRIP Selectivity'!$O$35</f>
        <v>6.2842892271189971E-2</v>
      </c>
      <c r="AU1177">
        <f>AR1177*'MRIP Selectivity'!$P$35</f>
        <v>9.0321712954188789E-3</v>
      </c>
      <c r="AV1177">
        <v>4</v>
      </c>
      <c r="AW1177">
        <f t="shared" si="493"/>
        <v>20</v>
      </c>
      <c r="AX1177">
        <f t="shared" si="472"/>
        <v>0</v>
      </c>
      <c r="AY1177">
        <f t="shared" si="473"/>
        <v>0</v>
      </c>
      <c r="AZ1177">
        <f t="shared" si="474"/>
        <v>0</v>
      </c>
      <c r="BA1177">
        <v>6624.0554155999998</v>
      </c>
      <c r="BB1177">
        <v>6624.0554155999998</v>
      </c>
    </row>
    <row r="1178" spans="1:54" x14ac:dyDescent="0.25">
      <c r="A1178" t="s">
        <v>1956</v>
      </c>
      <c r="B1178" t="s">
        <v>3</v>
      </c>
      <c r="C1178">
        <v>2014</v>
      </c>
      <c r="D1178">
        <v>5</v>
      </c>
      <c r="E1178">
        <v>10</v>
      </c>
      <c r="F1178" t="s">
        <v>1842</v>
      </c>
      <c r="G1178" t="s">
        <v>1923</v>
      </c>
      <c r="H1178" t="s">
        <v>1935</v>
      </c>
      <c r="I1178" t="s">
        <v>1812</v>
      </c>
      <c r="J1178" t="s">
        <v>1813</v>
      </c>
      <c r="K1178" t="str">
        <f t="shared" si="475"/>
        <v>Inshore</v>
      </c>
      <c r="L1178">
        <v>0</v>
      </c>
      <c r="M1178">
        <f t="shared" si="468"/>
        <v>0</v>
      </c>
      <c r="N1178">
        <f t="shared" si="476"/>
        <v>2.516176680597846E-2</v>
      </c>
      <c r="O1178">
        <f t="shared" si="477"/>
        <v>1.2568578454237993E-2</v>
      </c>
      <c r="P1178">
        <v>0</v>
      </c>
      <c r="Q1178">
        <f t="shared" si="478"/>
        <v>0</v>
      </c>
      <c r="R1178">
        <v>0</v>
      </c>
      <c r="S1178">
        <f t="shared" si="469"/>
        <v>0</v>
      </c>
      <c r="T1178">
        <f t="shared" si="479"/>
        <v>0</v>
      </c>
      <c r="U1178">
        <f t="shared" si="470"/>
        <v>2.1246925742197942E-2</v>
      </c>
      <c r="V1178">
        <f t="shared" si="480"/>
        <v>0.84441310922369939</v>
      </c>
      <c r="W1178">
        <f t="shared" si="471"/>
        <v>1.1834618648320815E-2</v>
      </c>
      <c r="X1178">
        <f t="shared" si="481"/>
        <v>0.94160359434525431</v>
      </c>
      <c r="Y1178">
        <v>2</v>
      </c>
      <c r="Z1178">
        <f>Y1178*'MRIP Selectivity'!$N$35</f>
        <v>1.2593188351740467E-2</v>
      </c>
      <c r="AA1178">
        <f>Y1178*'MRIP Selectivity'!$O$35</f>
        <v>1.2568578454237993E-2</v>
      </c>
      <c r="AB1178">
        <f>Y1178*'MRIP Selectivity'!$P$35</f>
        <v>1.8064342590837759E-3</v>
      </c>
      <c r="AC1178">
        <v>0.74741255597723821</v>
      </c>
      <c r="AD1178">
        <v>0.94160359434525442</v>
      </c>
      <c r="AE1178">
        <v>1.3432654004296583</v>
      </c>
      <c r="AF1178">
        <f t="shared" si="482"/>
        <v>9.4123070938771265E-3</v>
      </c>
      <c r="AG1178">
        <f t="shared" si="483"/>
        <v>1.1834618648320815E-2</v>
      </c>
      <c r="AH1178">
        <f t="shared" si="484"/>
        <v>2.4265206383780212E-3</v>
      </c>
      <c r="AI1178">
        <f t="shared" si="485"/>
        <v>2.6968201065062234E-2</v>
      </c>
      <c r="AJ1178">
        <f t="shared" si="486"/>
        <v>2.3673446380575964E-2</v>
      </c>
      <c r="AK1178">
        <f t="shared" si="487"/>
        <v>1.4375012713321769E-2</v>
      </c>
      <c r="AL1178">
        <f t="shared" si="488"/>
        <v>1.4261139286698837E-2</v>
      </c>
      <c r="AM1178">
        <f t="shared" si="489"/>
        <v>2.1246925742197942E-2</v>
      </c>
      <c r="AN1178">
        <f t="shared" si="490"/>
        <v>1.1834618648320815E-2</v>
      </c>
      <c r="AO1178">
        <v>0</v>
      </c>
      <c r="AP1178">
        <f t="shared" si="491"/>
        <v>2.516176680597846E-2</v>
      </c>
      <c r="AQ1178">
        <f t="shared" si="492"/>
        <v>1.2568578454237993E-2</v>
      </c>
      <c r="AR1178">
        <v>2</v>
      </c>
      <c r="AS1178">
        <f>AR1178*'MRIP Selectivity'!$N$35</f>
        <v>1.2593188351740467E-2</v>
      </c>
      <c r="AT1178">
        <f>AR1178*'MRIP Selectivity'!$O$35</f>
        <v>1.2568578454237993E-2</v>
      </c>
      <c r="AU1178">
        <f>AR1178*'MRIP Selectivity'!$P$35</f>
        <v>1.8064342590837759E-3</v>
      </c>
      <c r="AV1178">
        <v>6</v>
      </c>
      <c r="AW1178">
        <f t="shared" si="493"/>
        <v>30</v>
      </c>
      <c r="AX1178">
        <f t="shared" si="472"/>
        <v>0</v>
      </c>
      <c r="AY1178">
        <f t="shared" si="473"/>
        <v>0</v>
      </c>
      <c r="AZ1178">
        <f t="shared" si="474"/>
        <v>0</v>
      </c>
      <c r="BA1178">
        <v>1098.3928326</v>
      </c>
      <c r="BB1178">
        <v>1098.3928326</v>
      </c>
    </row>
    <row r="1179" spans="1:54" x14ac:dyDescent="0.25">
      <c r="A1179" t="s">
        <v>1082</v>
      </c>
      <c r="B1179" t="s">
        <v>3</v>
      </c>
      <c r="C1179">
        <v>2014</v>
      </c>
      <c r="D1179">
        <v>5</v>
      </c>
      <c r="E1179">
        <v>10</v>
      </c>
      <c r="F1179" t="s">
        <v>1828</v>
      </c>
      <c r="G1179" t="s">
        <v>1923</v>
      </c>
      <c r="H1179" t="s">
        <v>1935</v>
      </c>
      <c r="I1179" t="s">
        <v>1812</v>
      </c>
      <c r="J1179" t="s">
        <v>1767</v>
      </c>
      <c r="K1179" t="str">
        <f t="shared" si="475"/>
        <v>Inshore</v>
      </c>
      <c r="L1179">
        <v>0</v>
      </c>
      <c r="M1179">
        <f t="shared" si="468"/>
        <v>0</v>
      </c>
      <c r="N1179">
        <f t="shared" si="476"/>
        <v>2.516176680597846E-2</v>
      </c>
      <c r="O1179">
        <f t="shared" si="477"/>
        <v>1.2568578454237993E-2</v>
      </c>
      <c r="P1179">
        <v>0</v>
      </c>
      <c r="Q1179">
        <f t="shared" si="478"/>
        <v>0</v>
      </c>
      <c r="R1179">
        <v>0</v>
      </c>
      <c r="S1179">
        <f t="shared" si="469"/>
        <v>0</v>
      </c>
      <c r="T1179">
        <f t="shared" si="479"/>
        <v>0</v>
      </c>
      <c r="U1179">
        <f t="shared" si="470"/>
        <v>2.1246925742197942E-2</v>
      </c>
      <c r="V1179">
        <f t="shared" si="480"/>
        <v>0.84441310922369939</v>
      </c>
      <c r="W1179">
        <f t="shared" si="471"/>
        <v>1.1834618648320815E-2</v>
      </c>
      <c r="X1179">
        <f t="shared" si="481"/>
        <v>0.94160359434525431</v>
      </c>
      <c r="Y1179">
        <v>2</v>
      </c>
      <c r="Z1179">
        <f>Y1179*'MRIP Selectivity'!$N$35</f>
        <v>1.2593188351740467E-2</v>
      </c>
      <c r="AA1179">
        <f>Y1179*'MRIP Selectivity'!$O$35</f>
        <v>1.2568578454237993E-2</v>
      </c>
      <c r="AB1179">
        <f>Y1179*'MRIP Selectivity'!$P$35</f>
        <v>1.8064342590837759E-3</v>
      </c>
      <c r="AC1179">
        <v>0.74741255597723821</v>
      </c>
      <c r="AD1179">
        <v>0.94160359434525442</v>
      </c>
      <c r="AE1179">
        <v>1.3432654004296583</v>
      </c>
      <c r="AF1179">
        <f t="shared" si="482"/>
        <v>9.4123070938771265E-3</v>
      </c>
      <c r="AG1179">
        <f t="shared" si="483"/>
        <v>1.1834618648320815E-2</v>
      </c>
      <c r="AH1179">
        <f t="shared" si="484"/>
        <v>2.4265206383780212E-3</v>
      </c>
      <c r="AI1179">
        <f t="shared" si="485"/>
        <v>2.6968201065062234E-2</v>
      </c>
      <c r="AJ1179">
        <f t="shared" si="486"/>
        <v>2.3673446380575964E-2</v>
      </c>
      <c r="AK1179">
        <f t="shared" si="487"/>
        <v>1.4375012713321769E-2</v>
      </c>
      <c r="AL1179">
        <f t="shared" si="488"/>
        <v>1.4261139286698837E-2</v>
      </c>
      <c r="AM1179">
        <f t="shared" si="489"/>
        <v>2.1246925742197942E-2</v>
      </c>
      <c r="AN1179">
        <f t="shared" si="490"/>
        <v>1.1834618648320815E-2</v>
      </c>
      <c r="AO1179">
        <v>0</v>
      </c>
      <c r="AP1179">
        <f t="shared" si="491"/>
        <v>2.516176680597846E-2</v>
      </c>
      <c r="AQ1179">
        <f t="shared" si="492"/>
        <v>1.2568578454237993E-2</v>
      </c>
      <c r="AR1179">
        <v>2</v>
      </c>
      <c r="AS1179">
        <f>AR1179*'MRIP Selectivity'!$N$35</f>
        <v>1.2593188351740467E-2</v>
      </c>
      <c r="AT1179">
        <f>AR1179*'MRIP Selectivity'!$O$35</f>
        <v>1.2568578454237993E-2</v>
      </c>
      <c r="AU1179">
        <f>AR1179*'MRIP Selectivity'!$P$35</f>
        <v>1.8064342590837759E-3</v>
      </c>
      <c r="AV1179">
        <v>1</v>
      </c>
      <c r="AW1179">
        <f t="shared" si="493"/>
        <v>5</v>
      </c>
      <c r="AX1179">
        <f t="shared" si="472"/>
        <v>0</v>
      </c>
      <c r="AY1179">
        <f t="shared" si="473"/>
        <v>0</v>
      </c>
      <c r="AZ1179">
        <f t="shared" si="474"/>
        <v>0</v>
      </c>
      <c r="BA1179">
        <v>323.21504757999998</v>
      </c>
      <c r="BB1179">
        <v>323.21504757999998</v>
      </c>
    </row>
    <row r="1180" spans="1:54" x14ac:dyDescent="0.25">
      <c r="A1180" t="s">
        <v>1083</v>
      </c>
      <c r="B1180" t="s">
        <v>3</v>
      </c>
      <c r="C1180">
        <v>2014</v>
      </c>
      <c r="D1180">
        <v>6</v>
      </c>
      <c r="E1180">
        <v>11</v>
      </c>
      <c r="F1180" t="s">
        <v>1848</v>
      </c>
      <c r="G1180" t="s">
        <v>1923</v>
      </c>
      <c r="H1180" t="s">
        <v>1927</v>
      </c>
      <c r="I1180" t="s">
        <v>1812</v>
      </c>
      <c r="J1180" t="s">
        <v>1813</v>
      </c>
      <c r="K1180" t="str">
        <f t="shared" si="475"/>
        <v>Inshore</v>
      </c>
      <c r="L1180">
        <v>0</v>
      </c>
      <c r="M1180">
        <f t="shared" si="468"/>
        <v>0</v>
      </c>
      <c r="N1180">
        <f t="shared" si="476"/>
        <v>0.10064706722391384</v>
      </c>
      <c r="O1180">
        <f t="shared" si="477"/>
        <v>5.0274313816951972E-2</v>
      </c>
      <c r="P1180">
        <v>0</v>
      </c>
      <c r="Q1180">
        <f t="shared" si="478"/>
        <v>0</v>
      </c>
      <c r="R1180">
        <v>0</v>
      </c>
      <c r="S1180">
        <f t="shared" si="469"/>
        <v>0</v>
      </c>
      <c r="T1180">
        <f t="shared" si="479"/>
        <v>0</v>
      </c>
      <c r="U1180">
        <f t="shared" si="470"/>
        <v>8.4987702968791767E-2</v>
      </c>
      <c r="V1180">
        <f t="shared" si="480"/>
        <v>0.84441310922369939</v>
      </c>
      <c r="W1180">
        <f t="shared" si="471"/>
        <v>4.7338474593283261E-2</v>
      </c>
      <c r="X1180">
        <f t="shared" si="481"/>
        <v>0.94160359434525431</v>
      </c>
      <c r="Y1180">
        <v>8</v>
      </c>
      <c r="Z1180">
        <f>Y1180*'MRIP Selectivity'!$N$35</f>
        <v>5.0372753406961866E-2</v>
      </c>
      <c r="AA1180">
        <f>Y1180*'MRIP Selectivity'!$O$35</f>
        <v>5.0274313816951972E-2</v>
      </c>
      <c r="AB1180">
        <f>Y1180*'MRIP Selectivity'!$P$35</f>
        <v>7.2257370363351036E-3</v>
      </c>
      <c r="AC1180">
        <v>0.74741255597723821</v>
      </c>
      <c r="AD1180">
        <v>0.94160359434525442</v>
      </c>
      <c r="AE1180">
        <v>1.3432654004296583</v>
      </c>
      <c r="AF1180">
        <f t="shared" si="482"/>
        <v>3.7649228375508506E-2</v>
      </c>
      <c r="AG1180">
        <f t="shared" si="483"/>
        <v>4.7338474593283261E-2</v>
      </c>
      <c r="AH1180">
        <f t="shared" si="484"/>
        <v>9.7060825535120847E-3</v>
      </c>
      <c r="AI1180">
        <f t="shared" si="485"/>
        <v>0.10787280426024894</v>
      </c>
      <c r="AJ1180">
        <f t="shared" si="486"/>
        <v>9.4693785522303855E-2</v>
      </c>
      <c r="AK1180">
        <f t="shared" si="487"/>
        <v>5.7500050853287077E-2</v>
      </c>
      <c r="AL1180">
        <f t="shared" si="488"/>
        <v>5.7044557146795349E-2</v>
      </c>
      <c r="AM1180">
        <f t="shared" si="489"/>
        <v>8.4987702968791767E-2</v>
      </c>
      <c r="AN1180">
        <f t="shared" si="490"/>
        <v>4.7338474593283261E-2</v>
      </c>
      <c r="AO1180">
        <v>0</v>
      </c>
      <c r="AP1180">
        <f t="shared" si="491"/>
        <v>0.10064706722391384</v>
      </c>
      <c r="AQ1180">
        <f t="shared" si="492"/>
        <v>5.0274313816951972E-2</v>
      </c>
      <c r="AR1180">
        <v>8</v>
      </c>
      <c r="AS1180">
        <f>AR1180*'MRIP Selectivity'!$N$35</f>
        <v>5.0372753406961866E-2</v>
      </c>
      <c r="AT1180">
        <f>AR1180*'MRIP Selectivity'!$O$35</f>
        <v>5.0274313816951972E-2</v>
      </c>
      <c r="AU1180">
        <f>AR1180*'MRIP Selectivity'!$P$35</f>
        <v>7.2257370363351036E-3</v>
      </c>
      <c r="AV1180">
        <v>1</v>
      </c>
      <c r="AW1180">
        <f t="shared" si="493"/>
        <v>5</v>
      </c>
      <c r="AX1180">
        <f t="shared" si="472"/>
        <v>0</v>
      </c>
      <c r="AY1180">
        <f t="shared" si="473"/>
        <v>0</v>
      </c>
      <c r="AZ1180">
        <f t="shared" si="474"/>
        <v>0</v>
      </c>
      <c r="BA1180">
        <v>684.76157626999998</v>
      </c>
      <c r="BB1180">
        <v>684.76157626999998</v>
      </c>
    </row>
    <row r="1181" spans="1:54" x14ac:dyDescent="0.25">
      <c r="A1181" t="s">
        <v>1084</v>
      </c>
      <c r="B1181" t="s">
        <v>3</v>
      </c>
      <c r="C1181">
        <v>2014</v>
      </c>
      <c r="D1181">
        <v>6</v>
      </c>
      <c r="E1181">
        <v>11</v>
      </c>
      <c r="F1181" t="s">
        <v>1848</v>
      </c>
      <c r="G1181" t="s">
        <v>1923</v>
      </c>
      <c r="H1181" t="s">
        <v>1927</v>
      </c>
      <c r="I1181" t="s">
        <v>1812</v>
      </c>
      <c r="J1181" t="s">
        <v>1813</v>
      </c>
      <c r="K1181" t="str">
        <f t="shared" si="475"/>
        <v>Inshore</v>
      </c>
      <c r="L1181">
        <v>7.8569172685000002</v>
      </c>
      <c r="M1181">
        <f t="shared" si="468"/>
        <v>5380.115053401043</v>
      </c>
      <c r="N1181">
        <f t="shared" si="476"/>
        <v>7.9324025689179356</v>
      </c>
      <c r="O1181">
        <f t="shared" si="477"/>
        <v>7.8946230038627139</v>
      </c>
      <c r="P1181">
        <v>108.26460803149607</v>
      </c>
      <c r="Q1181">
        <f t="shared" si="478"/>
        <v>13.779527559180391</v>
      </c>
      <c r="R1181">
        <v>10.877925580185575</v>
      </c>
      <c r="S1181">
        <f t="shared" si="469"/>
        <v>7448.7854668356285</v>
      </c>
      <c r="T1181">
        <f t="shared" si="479"/>
        <v>1.3845030065159805</v>
      </c>
      <c r="U1181">
        <f t="shared" si="470"/>
        <v>10.941666357412171</v>
      </c>
      <c r="V1181">
        <f t="shared" si="480"/>
        <v>1.3793634730901878</v>
      </c>
      <c r="W1181">
        <f t="shared" si="471"/>
        <v>10.913429436130539</v>
      </c>
      <c r="X1181">
        <f t="shared" si="481"/>
        <v>1.3823876619302493</v>
      </c>
      <c r="Y1181">
        <v>6</v>
      </c>
      <c r="Z1181">
        <f>Y1181*'MRIP Selectivity'!$N$35</f>
        <v>3.7779565055221398E-2</v>
      </c>
      <c r="AA1181">
        <f>Y1181*'MRIP Selectivity'!$O$35</f>
        <v>3.7705735362713981E-2</v>
      </c>
      <c r="AB1181">
        <f>Y1181*'MRIP Selectivity'!$P$35</f>
        <v>5.4193027772513275E-3</v>
      </c>
      <c r="AC1181">
        <v>0.74741255597723821</v>
      </c>
      <c r="AD1181">
        <v>0.94160359434525442</v>
      </c>
      <c r="AE1181">
        <v>1.3432654004296583</v>
      </c>
      <c r="AF1181">
        <f t="shared" si="482"/>
        <v>2.8236921281631376E-2</v>
      </c>
      <c r="AG1181">
        <f t="shared" si="483"/>
        <v>3.5503855944962449E-2</v>
      </c>
      <c r="AH1181">
        <f t="shared" si="484"/>
        <v>7.2795619151340635E-3</v>
      </c>
      <c r="AI1181">
        <f t="shared" si="485"/>
        <v>8.0904603195186719E-2</v>
      </c>
      <c r="AJ1181">
        <f t="shared" si="486"/>
        <v>7.1020339141727895E-2</v>
      </c>
      <c r="AK1181">
        <f t="shared" si="487"/>
        <v>4.3125038139965308E-2</v>
      </c>
      <c r="AL1181">
        <f t="shared" si="488"/>
        <v>4.2783417860096512E-2</v>
      </c>
      <c r="AM1181">
        <f t="shared" si="489"/>
        <v>10.941666357412171</v>
      </c>
      <c r="AN1181">
        <f t="shared" si="490"/>
        <v>10.913429436130539</v>
      </c>
      <c r="AO1181">
        <v>8</v>
      </c>
      <c r="AP1181">
        <f t="shared" si="491"/>
        <v>8.0754853004179346</v>
      </c>
      <c r="AQ1181">
        <f t="shared" si="492"/>
        <v>8.0377057353627137</v>
      </c>
      <c r="AR1181">
        <v>6</v>
      </c>
      <c r="AS1181">
        <f>AR1181*'MRIP Selectivity'!$N$35</f>
        <v>3.7779565055221398E-2</v>
      </c>
      <c r="AT1181">
        <f>AR1181*'MRIP Selectivity'!$O$35</f>
        <v>3.7705735362713981E-2</v>
      </c>
      <c r="AU1181">
        <f>AR1181*'MRIP Selectivity'!$P$35</f>
        <v>5.4193027772513275E-3</v>
      </c>
      <c r="AV1181">
        <v>6</v>
      </c>
      <c r="AW1181">
        <f t="shared" si="493"/>
        <v>30</v>
      </c>
      <c r="AX1181">
        <f t="shared" si="472"/>
        <v>0</v>
      </c>
      <c r="AY1181">
        <f t="shared" si="473"/>
        <v>0</v>
      </c>
      <c r="AZ1181">
        <f t="shared" si="474"/>
        <v>0</v>
      </c>
      <c r="BA1181">
        <v>684.76157626999998</v>
      </c>
      <c r="BB1181">
        <v>684.76157626999998</v>
      </c>
    </row>
    <row r="1182" spans="1:54" x14ac:dyDescent="0.25">
      <c r="A1182" t="s">
        <v>1085</v>
      </c>
      <c r="B1182" t="s">
        <v>3</v>
      </c>
      <c r="C1182">
        <v>2014</v>
      </c>
      <c r="D1182">
        <v>6</v>
      </c>
      <c r="E1182">
        <v>12</v>
      </c>
      <c r="F1182" t="s">
        <v>1861</v>
      </c>
      <c r="G1182" t="s">
        <v>1923</v>
      </c>
      <c r="H1182" t="s">
        <v>1935</v>
      </c>
      <c r="I1182" t="s">
        <v>1812</v>
      </c>
      <c r="J1182" t="s">
        <v>1767</v>
      </c>
      <c r="K1182" t="str">
        <f t="shared" si="475"/>
        <v>Inshore</v>
      </c>
      <c r="L1182">
        <v>0</v>
      </c>
      <c r="M1182">
        <f t="shared" si="468"/>
        <v>0</v>
      </c>
      <c r="N1182">
        <f t="shared" si="476"/>
        <v>1.258088340298923E-2</v>
      </c>
      <c r="O1182">
        <f t="shared" si="477"/>
        <v>6.2842892271189965E-3</v>
      </c>
      <c r="P1182">
        <v>0</v>
      </c>
      <c r="Q1182">
        <f t="shared" si="478"/>
        <v>0</v>
      </c>
      <c r="R1182">
        <v>0</v>
      </c>
      <c r="S1182">
        <f t="shared" si="469"/>
        <v>0</v>
      </c>
      <c r="T1182">
        <f t="shared" si="479"/>
        <v>0</v>
      </c>
      <c r="U1182">
        <f t="shared" si="470"/>
        <v>1.0623462871098971E-2</v>
      </c>
      <c r="V1182">
        <f t="shared" si="480"/>
        <v>0.84441310922369939</v>
      </c>
      <c r="W1182">
        <f t="shared" si="471"/>
        <v>5.9173093241604077E-3</v>
      </c>
      <c r="X1182">
        <f t="shared" si="481"/>
        <v>0.94160359434525431</v>
      </c>
      <c r="Y1182">
        <v>1</v>
      </c>
      <c r="Z1182">
        <f>Y1182*'MRIP Selectivity'!$N$35</f>
        <v>6.2965941758702333E-3</v>
      </c>
      <c r="AA1182">
        <f>Y1182*'MRIP Selectivity'!$O$35</f>
        <v>6.2842892271189965E-3</v>
      </c>
      <c r="AB1182">
        <f>Y1182*'MRIP Selectivity'!$P$35</f>
        <v>9.0321712954188795E-4</v>
      </c>
      <c r="AC1182">
        <v>0.74741255597723821</v>
      </c>
      <c r="AD1182">
        <v>0.94160359434525442</v>
      </c>
      <c r="AE1182">
        <v>1.3432654004296583</v>
      </c>
      <c r="AF1182">
        <f t="shared" si="482"/>
        <v>4.7061535469385633E-3</v>
      </c>
      <c r="AG1182">
        <f t="shared" si="483"/>
        <v>5.9173093241604077E-3</v>
      </c>
      <c r="AH1182">
        <f t="shared" si="484"/>
        <v>1.2132603191890106E-3</v>
      </c>
      <c r="AI1182">
        <f t="shared" si="485"/>
        <v>1.3484100532531117E-2</v>
      </c>
      <c r="AJ1182">
        <f t="shared" si="486"/>
        <v>1.1836723190287982E-2</v>
      </c>
      <c r="AK1182">
        <f t="shared" si="487"/>
        <v>7.1875063566608846E-3</v>
      </c>
      <c r="AL1182">
        <f t="shared" si="488"/>
        <v>7.1305696433494187E-3</v>
      </c>
      <c r="AM1182">
        <f t="shared" si="489"/>
        <v>1.0623462871098971E-2</v>
      </c>
      <c r="AN1182">
        <f t="shared" si="490"/>
        <v>5.9173093241604077E-3</v>
      </c>
      <c r="AO1182">
        <v>0</v>
      </c>
      <c r="AP1182">
        <f t="shared" si="491"/>
        <v>1.258088340298923E-2</v>
      </c>
      <c r="AQ1182">
        <f t="shared" si="492"/>
        <v>6.2842892271189965E-3</v>
      </c>
      <c r="AR1182">
        <v>1</v>
      </c>
      <c r="AS1182">
        <f>AR1182*'MRIP Selectivity'!$N$35</f>
        <v>6.2965941758702333E-3</v>
      </c>
      <c r="AT1182">
        <f>AR1182*'MRIP Selectivity'!$O$35</f>
        <v>6.2842892271189965E-3</v>
      </c>
      <c r="AU1182">
        <f>AR1182*'MRIP Selectivity'!$P$35</f>
        <v>9.0321712954188795E-4</v>
      </c>
      <c r="AV1182">
        <v>2</v>
      </c>
      <c r="AW1182">
        <f t="shared" si="493"/>
        <v>10</v>
      </c>
      <c r="AX1182">
        <f t="shared" si="472"/>
        <v>0</v>
      </c>
      <c r="AY1182">
        <f t="shared" si="473"/>
        <v>0</v>
      </c>
      <c r="AZ1182">
        <f t="shared" si="474"/>
        <v>0</v>
      </c>
      <c r="BA1182">
        <v>279.33760762999998</v>
      </c>
      <c r="BB1182">
        <v>279.33760762999998</v>
      </c>
    </row>
    <row r="1183" spans="1:54" x14ac:dyDescent="0.25">
      <c r="A1183" t="s">
        <v>1086</v>
      </c>
      <c r="B1183" t="s">
        <v>3</v>
      </c>
      <c r="C1183">
        <v>2014</v>
      </c>
      <c r="D1183">
        <v>6</v>
      </c>
      <c r="E1183">
        <v>12</v>
      </c>
      <c r="F1183" t="s">
        <v>1861</v>
      </c>
      <c r="G1183" t="s">
        <v>1923</v>
      </c>
      <c r="H1183" t="s">
        <v>1935</v>
      </c>
      <c r="I1183" t="s">
        <v>1812</v>
      </c>
      <c r="J1183" t="s">
        <v>1819</v>
      </c>
      <c r="K1183" t="str">
        <f t="shared" si="475"/>
        <v>Offshore</v>
      </c>
      <c r="L1183">
        <v>11.941778886</v>
      </c>
      <c r="M1183">
        <f t="shared" si="468"/>
        <v>4009.7238241914351</v>
      </c>
      <c r="N1183">
        <f t="shared" si="476"/>
        <v>12.319205388089678</v>
      </c>
      <c r="O1183">
        <f t="shared" si="477"/>
        <v>12.13030756281357</v>
      </c>
      <c r="P1183">
        <v>167.74908293307084</v>
      </c>
      <c r="Q1183">
        <f t="shared" si="478"/>
        <v>14.047244094406425</v>
      </c>
      <c r="R1183">
        <v>18.007747259946189</v>
      </c>
      <c r="S1183">
        <f t="shared" si="469"/>
        <v>6046.5106495042728</v>
      </c>
      <c r="T1183">
        <f t="shared" si="479"/>
        <v>1.5079618733401317</v>
      </c>
      <c r="U1183">
        <f t="shared" si="470"/>
        <v>18.326451146079158</v>
      </c>
      <c r="V1183">
        <f t="shared" si="480"/>
        <v>1.4876325679087501</v>
      </c>
      <c r="W1183">
        <f t="shared" si="471"/>
        <v>18.185266539671002</v>
      </c>
      <c r="X1183">
        <f t="shared" si="481"/>
        <v>1.499159559269494</v>
      </c>
      <c r="Y1183">
        <v>30</v>
      </c>
      <c r="Z1183">
        <f>Y1183*'MRIP Selectivity'!$N$35</f>
        <v>0.18889782527610699</v>
      </c>
      <c r="AA1183">
        <f>Y1183*'MRIP Selectivity'!$O$35</f>
        <v>0.18852867681356988</v>
      </c>
      <c r="AB1183">
        <f>Y1183*'MRIP Selectivity'!$P$35</f>
        <v>2.709651388625664E-2</v>
      </c>
      <c r="AC1183">
        <v>0.74741255597723821</v>
      </c>
      <c r="AD1183">
        <v>0.94160359434525442</v>
      </c>
      <c r="AE1183">
        <v>1.3432654004296583</v>
      </c>
      <c r="AF1183">
        <f t="shared" si="482"/>
        <v>0.14118460640815689</v>
      </c>
      <c r="AG1183">
        <f t="shared" si="483"/>
        <v>0.17751927972481224</v>
      </c>
      <c r="AH1183">
        <f t="shared" si="484"/>
        <v>3.639780957567032E-2</v>
      </c>
      <c r="AI1183">
        <f t="shared" si="485"/>
        <v>0.40452301597593354</v>
      </c>
      <c r="AJ1183">
        <f t="shared" si="486"/>
        <v>0.35510169570863948</v>
      </c>
      <c r="AK1183">
        <f t="shared" si="487"/>
        <v>0.21562519069982652</v>
      </c>
      <c r="AL1183">
        <f t="shared" si="488"/>
        <v>0.21391708930048256</v>
      </c>
      <c r="AM1183">
        <f t="shared" si="489"/>
        <v>18.326451146079158</v>
      </c>
      <c r="AN1183">
        <f t="shared" si="490"/>
        <v>18.185266539671002</v>
      </c>
      <c r="AO1183">
        <v>26</v>
      </c>
      <c r="AP1183">
        <f t="shared" si="491"/>
        <v>26.377426502089676</v>
      </c>
      <c r="AQ1183">
        <f t="shared" si="492"/>
        <v>26.188528676813569</v>
      </c>
      <c r="AR1183">
        <v>30</v>
      </c>
      <c r="AS1183">
        <f>AR1183*'MRIP Selectivity'!$N$35</f>
        <v>0.18889782527610699</v>
      </c>
      <c r="AT1183">
        <f>AR1183*'MRIP Selectivity'!$O$35</f>
        <v>0.18852867681356988</v>
      </c>
      <c r="AU1183">
        <f>AR1183*'MRIP Selectivity'!$P$35</f>
        <v>2.709651388625664E-2</v>
      </c>
      <c r="AV1183">
        <v>10</v>
      </c>
      <c r="AW1183">
        <f t="shared" si="493"/>
        <v>50</v>
      </c>
      <c r="AX1183">
        <f t="shared" si="472"/>
        <v>0</v>
      </c>
      <c r="AY1183">
        <f t="shared" si="473"/>
        <v>0</v>
      </c>
      <c r="AZ1183">
        <f t="shared" si="474"/>
        <v>0</v>
      </c>
      <c r="BA1183">
        <v>335.77274060000002</v>
      </c>
      <c r="BB1183">
        <v>335.77274060000002</v>
      </c>
    </row>
    <row r="1184" spans="1:54" x14ac:dyDescent="0.25">
      <c r="A1184" t="s">
        <v>1087</v>
      </c>
      <c r="B1184" t="s">
        <v>3</v>
      </c>
      <c r="C1184">
        <v>2014</v>
      </c>
      <c r="D1184">
        <v>4</v>
      </c>
      <c r="E1184">
        <v>7</v>
      </c>
      <c r="F1184" t="s">
        <v>1827</v>
      </c>
      <c r="G1184" t="s">
        <v>1923</v>
      </c>
      <c r="H1184" t="s">
        <v>1924</v>
      </c>
      <c r="I1184" t="s">
        <v>1837</v>
      </c>
      <c r="J1184" t="s">
        <v>1819</v>
      </c>
      <c r="K1184" t="str">
        <f t="shared" si="475"/>
        <v>Offshore</v>
      </c>
      <c r="L1184">
        <v>0</v>
      </c>
      <c r="M1184">
        <f t="shared" si="468"/>
        <v>0</v>
      </c>
      <c r="N1184">
        <f t="shared" si="476"/>
        <v>2.516176680597846E-2</v>
      </c>
      <c r="O1184">
        <f t="shared" si="477"/>
        <v>1.2568578454237993E-2</v>
      </c>
      <c r="P1184">
        <v>0</v>
      </c>
      <c r="Q1184">
        <f t="shared" si="478"/>
        <v>0</v>
      </c>
      <c r="R1184">
        <v>0</v>
      </c>
      <c r="S1184">
        <f t="shared" si="469"/>
        <v>0</v>
      </c>
      <c r="T1184">
        <f t="shared" si="479"/>
        <v>0</v>
      </c>
      <c r="U1184">
        <f t="shared" si="470"/>
        <v>2.1246925742197942E-2</v>
      </c>
      <c r="V1184">
        <f t="shared" si="480"/>
        <v>0.84441310922369939</v>
      </c>
      <c r="W1184">
        <f t="shared" si="471"/>
        <v>1.1834618648320815E-2</v>
      </c>
      <c r="X1184">
        <f t="shared" si="481"/>
        <v>0.94160359434525431</v>
      </c>
      <c r="Y1184">
        <v>2</v>
      </c>
      <c r="Z1184">
        <f>Y1184*'MRIP Selectivity'!$N$35</f>
        <v>1.2593188351740467E-2</v>
      </c>
      <c r="AA1184">
        <f>Y1184*'MRIP Selectivity'!$O$35</f>
        <v>1.2568578454237993E-2</v>
      </c>
      <c r="AB1184">
        <f>Y1184*'MRIP Selectivity'!$P$35</f>
        <v>1.8064342590837759E-3</v>
      </c>
      <c r="AC1184">
        <v>0.74741255597723821</v>
      </c>
      <c r="AD1184">
        <v>0.94160359434525442</v>
      </c>
      <c r="AE1184">
        <v>1.3432654004296583</v>
      </c>
      <c r="AF1184">
        <f t="shared" si="482"/>
        <v>9.4123070938771265E-3</v>
      </c>
      <c r="AG1184">
        <f t="shared" si="483"/>
        <v>1.1834618648320815E-2</v>
      </c>
      <c r="AH1184">
        <f t="shared" si="484"/>
        <v>2.4265206383780212E-3</v>
      </c>
      <c r="AI1184">
        <f t="shared" si="485"/>
        <v>2.6968201065062234E-2</v>
      </c>
      <c r="AJ1184">
        <f t="shared" si="486"/>
        <v>2.3673446380575964E-2</v>
      </c>
      <c r="AK1184">
        <f t="shared" si="487"/>
        <v>1.4375012713321769E-2</v>
      </c>
      <c r="AL1184">
        <f t="shared" si="488"/>
        <v>1.4261139286698837E-2</v>
      </c>
      <c r="AM1184">
        <f t="shared" si="489"/>
        <v>2.1246925742197942E-2</v>
      </c>
      <c r="AN1184">
        <f t="shared" si="490"/>
        <v>1.1834618648320815E-2</v>
      </c>
      <c r="AO1184">
        <v>0</v>
      </c>
      <c r="AP1184">
        <f t="shared" si="491"/>
        <v>2.516176680597846E-2</v>
      </c>
      <c r="AQ1184">
        <f t="shared" si="492"/>
        <v>1.2568578454237993E-2</v>
      </c>
      <c r="AR1184">
        <v>2</v>
      </c>
      <c r="AS1184">
        <f>AR1184*'MRIP Selectivity'!$N$35</f>
        <v>1.2593188351740467E-2</v>
      </c>
      <c r="AT1184">
        <f>AR1184*'MRIP Selectivity'!$O$35</f>
        <v>1.2568578454237993E-2</v>
      </c>
      <c r="AU1184">
        <f>AR1184*'MRIP Selectivity'!$P$35</f>
        <v>1.8064342590837759E-3</v>
      </c>
      <c r="AV1184">
        <v>3</v>
      </c>
      <c r="AW1184">
        <f t="shared" si="493"/>
        <v>15</v>
      </c>
      <c r="AX1184">
        <f t="shared" si="472"/>
        <v>0</v>
      </c>
      <c r="AY1184">
        <f t="shared" si="473"/>
        <v>0</v>
      </c>
      <c r="AZ1184">
        <f t="shared" si="474"/>
        <v>0</v>
      </c>
      <c r="BA1184">
        <v>33.274763354000001</v>
      </c>
      <c r="BB1184">
        <v>33.274763354000001</v>
      </c>
    </row>
    <row r="1185" spans="1:54" x14ac:dyDescent="0.25">
      <c r="A1185" t="s">
        <v>1957</v>
      </c>
      <c r="B1185" t="s">
        <v>3</v>
      </c>
      <c r="C1185">
        <v>2013</v>
      </c>
      <c r="D1185">
        <v>1</v>
      </c>
      <c r="E1185">
        <v>1</v>
      </c>
      <c r="F1185" t="s">
        <v>1861</v>
      </c>
      <c r="G1185" t="s">
        <v>1923</v>
      </c>
      <c r="H1185" t="s">
        <v>1926</v>
      </c>
      <c r="I1185" t="s">
        <v>1837</v>
      </c>
      <c r="J1185" t="s">
        <v>1819</v>
      </c>
      <c r="K1185" t="str">
        <f t="shared" si="475"/>
        <v>Offshore</v>
      </c>
      <c r="L1185">
        <v>0</v>
      </c>
      <c r="M1185">
        <f t="shared" si="468"/>
        <v>0</v>
      </c>
      <c r="N1185">
        <f t="shared" si="476"/>
        <v>6.2904417014946146E-2</v>
      </c>
      <c r="O1185">
        <f t="shared" si="477"/>
        <v>3.1421446135594985E-2</v>
      </c>
      <c r="P1185">
        <v>0</v>
      </c>
      <c r="Q1185">
        <f t="shared" si="478"/>
        <v>0</v>
      </c>
      <c r="R1185">
        <v>0</v>
      </c>
      <c r="S1185">
        <f t="shared" si="469"/>
        <v>0</v>
      </c>
      <c r="T1185">
        <f t="shared" si="479"/>
        <v>0</v>
      </c>
      <c r="U1185">
        <f t="shared" si="470"/>
        <v>5.3117314355494855E-2</v>
      </c>
      <c r="V1185">
        <f t="shared" si="480"/>
        <v>0.84441310922369939</v>
      </c>
      <c r="W1185">
        <f t="shared" si="471"/>
        <v>2.9586546620802043E-2</v>
      </c>
      <c r="X1185">
        <f t="shared" si="481"/>
        <v>0.94160359434525442</v>
      </c>
      <c r="Y1185">
        <v>5</v>
      </c>
      <c r="Z1185">
        <f>Y1185*'MRIP Selectivity'!$N$35</f>
        <v>3.1482970879351167E-2</v>
      </c>
      <c r="AA1185">
        <f>Y1185*'MRIP Selectivity'!$O$35</f>
        <v>3.1421446135594985E-2</v>
      </c>
      <c r="AB1185">
        <f>Y1185*'MRIP Selectivity'!$P$35</f>
        <v>4.5160856477094394E-3</v>
      </c>
      <c r="AC1185">
        <v>0.74741255597723821</v>
      </c>
      <c r="AD1185">
        <v>0.94160359434525442</v>
      </c>
      <c r="AE1185">
        <v>1.3432654004296583</v>
      </c>
      <c r="AF1185">
        <f t="shared" si="482"/>
        <v>2.3530767734692815E-2</v>
      </c>
      <c r="AG1185">
        <f t="shared" si="483"/>
        <v>2.9586546620802043E-2</v>
      </c>
      <c r="AH1185">
        <f t="shared" si="484"/>
        <v>6.0663015959450525E-3</v>
      </c>
      <c r="AI1185">
        <f t="shared" si="485"/>
        <v>6.742050266265559E-2</v>
      </c>
      <c r="AJ1185">
        <f t="shared" si="486"/>
        <v>5.9183615951439908E-2</v>
      </c>
      <c r="AK1185">
        <f t="shared" si="487"/>
        <v>3.5937531783304423E-2</v>
      </c>
      <c r="AL1185">
        <f t="shared" si="488"/>
        <v>3.5652848216747093E-2</v>
      </c>
      <c r="AM1185">
        <f t="shared" si="489"/>
        <v>5.3117314355494855E-2</v>
      </c>
      <c r="AN1185">
        <f t="shared" si="490"/>
        <v>2.9586546620802043E-2</v>
      </c>
      <c r="AO1185">
        <v>0</v>
      </c>
      <c r="AP1185">
        <f t="shared" si="491"/>
        <v>6.2904417014946146E-2</v>
      </c>
      <c r="AQ1185">
        <f t="shared" si="492"/>
        <v>3.1421446135594985E-2</v>
      </c>
      <c r="AR1185">
        <v>5</v>
      </c>
      <c r="AS1185">
        <f>AR1185*'MRIP Selectivity'!$N$35</f>
        <v>3.1482970879351167E-2</v>
      </c>
      <c r="AT1185">
        <f>AR1185*'MRIP Selectivity'!$O$35</f>
        <v>3.1421446135594985E-2</v>
      </c>
      <c r="AU1185">
        <f>AR1185*'MRIP Selectivity'!$P$35</f>
        <v>4.5160856477094394E-3</v>
      </c>
      <c r="AV1185">
        <v>12</v>
      </c>
      <c r="AW1185">
        <f t="shared" si="493"/>
        <v>60</v>
      </c>
      <c r="AX1185">
        <f t="shared" si="472"/>
        <v>0</v>
      </c>
      <c r="AY1185">
        <f t="shared" si="473"/>
        <v>0</v>
      </c>
      <c r="AZ1185">
        <f t="shared" si="474"/>
        <v>0</v>
      </c>
      <c r="BA1185">
        <v>94.698955431000002</v>
      </c>
      <c r="BB1185">
        <v>94.698955431000002</v>
      </c>
    </row>
    <row r="1186" spans="1:54" x14ac:dyDescent="0.25">
      <c r="A1186" t="s">
        <v>1088</v>
      </c>
      <c r="B1186" t="s">
        <v>3</v>
      </c>
      <c r="C1186">
        <v>2013</v>
      </c>
      <c r="D1186">
        <v>3</v>
      </c>
      <c r="E1186">
        <v>5</v>
      </c>
      <c r="F1186" t="s">
        <v>1827</v>
      </c>
      <c r="G1186" t="s">
        <v>1923</v>
      </c>
      <c r="H1186" t="s">
        <v>1926</v>
      </c>
      <c r="I1186" t="s">
        <v>1812</v>
      </c>
      <c r="J1186" t="s">
        <v>1819</v>
      </c>
      <c r="K1186" t="str">
        <f t="shared" si="475"/>
        <v>Offshore</v>
      </c>
      <c r="L1186">
        <v>0</v>
      </c>
      <c r="M1186">
        <f t="shared" si="468"/>
        <v>0</v>
      </c>
      <c r="N1186">
        <f t="shared" si="476"/>
        <v>0.20129413444782768</v>
      </c>
      <c r="O1186">
        <f t="shared" si="477"/>
        <v>0.10054862763390394</v>
      </c>
      <c r="P1186">
        <v>0</v>
      </c>
      <c r="Q1186">
        <f t="shared" si="478"/>
        <v>0</v>
      </c>
      <c r="R1186">
        <v>0</v>
      </c>
      <c r="S1186">
        <f t="shared" si="469"/>
        <v>0</v>
      </c>
      <c r="T1186">
        <f t="shared" si="479"/>
        <v>0</v>
      </c>
      <c r="U1186">
        <f t="shared" si="470"/>
        <v>0.16997540593758353</v>
      </c>
      <c r="V1186">
        <f t="shared" si="480"/>
        <v>0.84441310922369939</v>
      </c>
      <c r="W1186">
        <f t="shared" si="471"/>
        <v>9.4676949186566522E-2</v>
      </c>
      <c r="X1186">
        <f t="shared" si="481"/>
        <v>0.94160359434525431</v>
      </c>
      <c r="Y1186">
        <v>16</v>
      </c>
      <c r="Z1186">
        <f>Y1186*'MRIP Selectivity'!$N$35</f>
        <v>0.10074550681392373</v>
      </c>
      <c r="AA1186">
        <f>Y1186*'MRIP Selectivity'!$O$35</f>
        <v>0.10054862763390394</v>
      </c>
      <c r="AB1186">
        <f>Y1186*'MRIP Selectivity'!$P$35</f>
        <v>1.4451474072670207E-2</v>
      </c>
      <c r="AC1186">
        <v>0.74741255597723821</v>
      </c>
      <c r="AD1186">
        <v>0.94160359434525442</v>
      </c>
      <c r="AE1186">
        <v>1.3432654004296583</v>
      </c>
      <c r="AF1186">
        <f t="shared" si="482"/>
        <v>7.5298456751017012E-2</v>
      </c>
      <c r="AG1186">
        <f t="shared" si="483"/>
        <v>9.4676949186566522E-2</v>
      </c>
      <c r="AH1186">
        <f t="shared" si="484"/>
        <v>1.9412165107024169E-2</v>
      </c>
      <c r="AI1186">
        <f t="shared" si="485"/>
        <v>0.21574560852049787</v>
      </c>
      <c r="AJ1186">
        <f t="shared" si="486"/>
        <v>0.18938757104460771</v>
      </c>
      <c r="AK1186">
        <f t="shared" si="487"/>
        <v>0.11500010170657415</v>
      </c>
      <c r="AL1186">
        <f t="shared" si="488"/>
        <v>0.1140891142935907</v>
      </c>
      <c r="AM1186">
        <f t="shared" si="489"/>
        <v>0.16997540593758353</v>
      </c>
      <c r="AN1186">
        <f t="shared" si="490"/>
        <v>9.4676949186566522E-2</v>
      </c>
      <c r="AO1186">
        <v>0</v>
      </c>
      <c r="AP1186">
        <f t="shared" si="491"/>
        <v>0.20129413444782768</v>
      </c>
      <c r="AQ1186">
        <f t="shared" si="492"/>
        <v>0.10054862763390394</v>
      </c>
      <c r="AR1186">
        <v>16</v>
      </c>
      <c r="AS1186">
        <f>AR1186*'MRIP Selectivity'!$N$35</f>
        <v>0.10074550681392373</v>
      </c>
      <c r="AT1186">
        <f>AR1186*'MRIP Selectivity'!$O$35</f>
        <v>0.10054862763390394</v>
      </c>
      <c r="AU1186">
        <f>AR1186*'MRIP Selectivity'!$P$35</f>
        <v>1.4451474072670207E-2</v>
      </c>
      <c r="AV1186">
        <v>16</v>
      </c>
      <c r="AW1186">
        <f t="shared" si="493"/>
        <v>80</v>
      </c>
      <c r="AX1186">
        <f t="shared" si="472"/>
        <v>0</v>
      </c>
      <c r="AY1186">
        <f t="shared" si="473"/>
        <v>0</v>
      </c>
      <c r="AZ1186">
        <f t="shared" si="474"/>
        <v>0</v>
      </c>
      <c r="BA1186">
        <v>117.78932408</v>
      </c>
      <c r="BB1186">
        <v>117.78932408</v>
      </c>
    </row>
    <row r="1187" spans="1:54" x14ac:dyDescent="0.25">
      <c r="A1187" t="s">
        <v>1089</v>
      </c>
      <c r="B1187" t="s">
        <v>3</v>
      </c>
      <c r="C1187">
        <v>2013</v>
      </c>
      <c r="D1187">
        <v>3</v>
      </c>
      <c r="E1187">
        <v>5</v>
      </c>
      <c r="F1187" t="s">
        <v>1827</v>
      </c>
      <c r="G1187" t="s">
        <v>1923</v>
      </c>
      <c r="H1187" t="s">
        <v>1926</v>
      </c>
      <c r="I1187" t="s">
        <v>1812</v>
      </c>
      <c r="J1187" t="s">
        <v>1819</v>
      </c>
      <c r="K1187" t="str">
        <f t="shared" si="475"/>
        <v>Offshore</v>
      </c>
      <c r="L1187">
        <v>0</v>
      </c>
      <c r="M1187">
        <f t="shared" si="468"/>
        <v>0</v>
      </c>
      <c r="N1187">
        <f t="shared" si="476"/>
        <v>1.258088340298923E-2</v>
      </c>
      <c r="O1187">
        <f t="shared" si="477"/>
        <v>6.2842892271189965E-3</v>
      </c>
      <c r="P1187">
        <v>0</v>
      </c>
      <c r="Q1187">
        <f t="shared" si="478"/>
        <v>0</v>
      </c>
      <c r="R1187">
        <v>0</v>
      </c>
      <c r="S1187">
        <f t="shared" si="469"/>
        <v>0</v>
      </c>
      <c r="T1187">
        <f t="shared" si="479"/>
        <v>0</v>
      </c>
      <c r="U1187">
        <f t="shared" si="470"/>
        <v>1.0623462871098971E-2</v>
      </c>
      <c r="V1187">
        <f t="shared" si="480"/>
        <v>0.84441310922369939</v>
      </c>
      <c r="W1187">
        <f t="shared" si="471"/>
        <v>5.9173093241604077E-3</v>
      </c>
      <c r="X1187">
        <f t="shared" si="481"/>
        <v>0.94160359434525431</v>
      </c>
      <c r="Y1187">
        <v>1</v>
      </c>
      <c r="Z1187">
        <f>Y1187*'MRIP Selectivity'!$N$35</f>
        <v>6.2965941758702333E-3</v>
      </c>
      <c r="AA1187">
        <f>Y1187*'MRIP Selectivity'!$O$35</f>
        <v>6.2842892271189965E-3</v>
      </c>
      <c r="AB1187">
        <f>Y1187*'MRIP Selectivity'!$P$35</f>
        <v>9.0321712954188795E-4</v>
      </c>
      <c r="AC1187">
        <v>0.74741255597723821</v>
      </c>
      <c r="AD1187">
        <v>0.94160359434525442</v>
      </c>
      <c r="AE1187">
        <v>1.3432654004296583</v>
      </c>
      <c r="AF1187">
        <f t="shared" si="482"/>
        <v>4.7061535469385633E-3</v>
      </c>
      <c r="AG1187">
        <f t="shared" si="483"/>
        <v>5.9173093241604077E-3</v>
      </c>
      <c r="AH1187">
        <f t="shared" si="484"/>
        <v>1.2132603191890106E-3</v>
      </c>
      <c r="AI1187">
        <f t="shared" si="485"/>
        <v>1.3484100532531117E-2</v>
      </c>
      <c r="AJ1187">
        <f t="shared" si="486"/>
        <v>1.1836723190287982E-2</v>
      </c>
      <c r="AK1187">
        <f t="shared" si="487"/>
        <v>7.1875063566608846E-3</v>
      </c>
      <c r="AL1187">
        <f t="shared" si="488"/>
        <v>7.1305696433494187E-3</v>
      </c>
      <c r="AM1187">
        <f t="shared" si="489"/>
        <v>1.0623462871098971E-2</v>
      </c>
      <c r="AN1187">
        <f t="shared" si="490"/>
        <v>5.9173093241604077E-3</v>
      </c>
      <c r="AO1187">
        <v>0</v>
      </c>
      <c r="AP1187">
        <f t="shared" si="491"/>
        <v>1.258088340298923E-2</v>
      </c>
      <c r="AQ1187">
        <f t="shared" si="492"/>
        <v>6.2842892271189965E-3</v>
      </c>
      <c r="AR1187">
        <v>1</v>
      </c>
      <c r="AS1187">
        <f>AR1187*'MRIP Selectivity'!$N$35</f>
        <v>6.2965941758702333E-3</v>
      </c>
      <c r="AT1187">
        <f>AR1187*'MRIP Selectivity'!$O$35</f>
        <v>6.2842892271189965E-3</v>
      </c>
      <c r="AU1187">
        <f>AR1187*'MRIP Selectivity'!$P$35</f>
        <v>9.0321712954188795E-4</v>
      </c>
      <c r="AV1187">
        <v>3</v>
      </c>
      <c r="AW1187">
        <f t="shared" si="493"/>
        <v>15</v>
      </c>
      <c r="AX1187">
        <f t="shared" si="472"/>
        <v>0</v>
      </c>
      <c r="AY1187">
        <f t="shared" si="473"/>
        <v>0</v>
      </c>
      <c r="AZ1187">
        <f t="shared" si="474"/>
        <v>0</v>
      </c>
      <c r="BA1187">
        <v>117.78932408</v>
      </c>
      <c r="BB1187">
        <v>117.78932408</v>
      </c>
    </row>
    <row r="1188" spans="1:54" x14ac:dyDescent="0.25">
      <c r="A1188" t="s">
        <v>1958</v>
      </c>
      <c r="B1188" t="s">
        <v>3</v>
      </c>
      <c r="C1188">
        <v>2013</v>
      </c>
      <c r="D1188">
        <v>3</v>
      </c>
      <c r="E1188">
        <v>5</v>
      </c>
      <c r="F1188" t="s">
        <v>1827</v>
      </c>
      <c r="G1188" t="s">
        <v>1923</v>
      </c>
      <c r="H1188" t="s">
        <v>1926</v>
      </c>
      <c r="I1188" t="s">
        <v>1812</v>
      </c>
      <c r="J1188" t="s">
        <v>1819</v>
      </c>
      <c r="K1188" t="str">
        <f t="shared" si="475"/>
        <v>Offshore</v>
      </c>
      <c r="L1188">
        <v>0</v>
      </c>
      <c r="M1188">
        <f t="shared" si="468"/>
        <v>0</v>
      </c>
      <c r="N1188">
        <f t="shared" si="476"/>
        <v>1.258088340298923E-2</v>
      </c>
      <c r="O1188">
        <f t="shared" si="477"/>
        <v>6.2842892271189965E-3</v>
      </c>
      <c r="P1188">
        <v>0</v>
      </c>
      <c r="Q1188">
        <f t="shared" si="478"/>
        <v>0</v>
      </c>
      <c r="R1188">
        <v>0</v>
      </c>
      <c r="S1188">
        <f t="shared" si="469"/>
        <v>0</v>
      </c>
      <c r="T1188">
        <f t="shared" si="479"/>
        <v>0</v>
      </c>
      <c r="U1188">
        <f t="shared" si="470"/>
        <v>1.0623462871098971E-2</v>
      </c>
      <c r="V1188">
        <f t="shared" si="480"/>
        <v>0.84441310922369939</v>
      </c>
      <c r="W1188">
        <f t="shared" si="471"/>
        <v>5.9173093241604077E-3</v>
      </c>
      <c r="X1188">
        <f t="shared" si="481"/>
        <v>0.94160359434525431</v>
      </c>
      <c r="Y1188">
        <v>1</v>
      </c>
      <c r="Z1188">
        <f>Y1188*'MRIP Selectivity'!$N$35</f>
        <v>6.2965941758702333E-3</v>
      </c>
      <c r="AA1188">
        <f>Y1188*'MRIP Selectivity'!$O$35</f>
        <v>6.2842892271189965E-3</v>
      </c>
      <c r="AB1188">
        <f>Y1188*'MRIP Selectivity'!$P$35</f>
        <v>9.0321712954188795E-4</v>
      </c>
      <c r="AC1188">
        <v>0.74741255597723821</v>
      </c>
      <c r="AD1188">
        <v>0.94160359434525442</v>
      </c>
      <c r="AE1188">
        <v>1.3432654004296583</v>
      </c>
      <c r="AF1188">
        <f t="shared" si="482"/>
        <v>4.7061535469385633E-3</v>
      </c>
      <c r="AG1188">
        <f t="shared" si="483"/>
        <v>5.9173093241604077E-3</v>
      </c>
      <c r="AH1188">
        <f t="shared" si="484"/>
        <v>1.2132603191890106E-3</v>
      </c>
      <c r="AI1188">
        <f t="shared" si="485"/>
        <v>1.3484100532531117E-2</v>
      </c>
      <c r="AJ1188">
        <f t="shared" si="486"/>
        <v>1.1836723190287982E-2</v>
      </c>
      <c r="AK1188">
        <f t="shared" si="487"/>
        <v>7.1875063566608846E-3</v>
      </c>
      <c r="AL1188">
        <f t="shared" si="488"/>
        <v>7.1305696433494187E-3</v>
      </c>
      <c r="AM1188">
        <f t="shared" si="489"/>
        <v>1.0623462871098971E-2</v>
      </c>
      <c r="AN1188">
        <f t="shared" si="490"/>
        <v>5.9173093241604077E-3</v>
      </c>
      <c r="AO1188">
        <v>0</v>
      </c>
      <c r="AP1188">
        <f t="shared" si="491"/>
        <v>1.258088340298923E-2</v>
      </c>
      <c r="AQ1188">
        <f t="shared" si="492"/>
        <v>6.2842892271189965E-3</v>
      </c>
      <c r="AR1188">
        <v>1</v>
      </c>
      <c r="AS1188">
        <f>AR1188*'MRIP Selectivity'!$N$35</f>
        <v>6.2965941758702333E-3</v>
      </c>
      <c r="AT1188">
        <f>AR1188*'MRIP Selectivity'!$O$35</f>
        <v>6.2842892271189965E-3</v>
      </c>
      <c r="AU1188">
        <f>AR1188*'MRIP Selectivity'!$P$35</f>
        <v>9.0321712954188795E-4</v>
      </c>
      <c r="AV1188">
        <v>3</v>
      </c>
      <c r="AW1188">
        <f t="shared" si="493"/>
        <v>15</v>
      </c>
      <c r="AX1188">
        <f t="shared" si="472"/>
        <v>0</v>
      </c>
      <c r="AY1188">
        <f t="shared" si="473"/>
        <v>0</v>
      </c>
      <c r="AZ1188">
        <f t="shared" si="474"/>
        <v>0</v>
      </c>
      <c r="BA1188">
        <v>117.78932408</v>
      </c>
      <c r="BB1188">
        <v>117.78932408</v>
      </c>
    </row>
    <row r="1189" spans="1:54" x14ac:dyDescent="0.25">
      <c r="A1189" t="s">
        <v>1959</v>
      </c>
      <c r="B1189" t="s">
        <v>3</v>
      </c>
      <c r="C1189">
        <v>2013</v>
      </c>
      <c r="D1189">
        <v>3</v>
      </c>
      <c r="E1189">
        <v>5</v>
      </c>
      <c r="F1189" t="s">
        <v>1827</v>
      </c>
      <c r="G1189" t="s">
        <v>1923</v>
      </c>
      <c r="H1189" t="s">
        <v>1926</v>
      </c>
      <c r="I1189" t="s">
        <v>1812</v>
      </c>
      <c r="J1189" t="s">
        <v>1819</v>
      </c>
      <c r="K1189" t="str">
        <f t="shared" si="475"/>
        <v>Offshore</v>
      </c>
      <c r="L1189">
        <v>0</v>
      </c>
      <c r="M1189">
        <f t="shared" si="468"/>
        <v>0</v>
      </c>
      <c r="N1189">
        <f t="shared" si="476"/>
        <v>1.258088340298923E-2</v>
      </c>
      <c r="O1189">
        <f t="shared" si="477"/>
        <v>6.2842892271189965E-3</v>
      </c>
      <c r="P1189">
        <v>0</v>
      </c>
      <c r="Q1189">
        <f t="shared" si="478"/>
        <v>0</v>
      </c>
      <c r="R1189">
        <v>0</v>
      </c>
      <c r="S1189">
        <f t="shared" si="469"/>
        <v>0</v>
      </c>
      <c r="T1189">
        <f t="shared" si="479"/>
        <v>0</v>
      </c>
      <c r="U1189">
        <f t="shared" si="470"/>
        <v>1.0623462871098971E-2</v>
      </c>
      <c r="V1189">
        <f t="shared" si="480"/>
        <v>0.84441310922369939</v>
      </c>
      <c r="W1189">
        <f t="shared" si="471"/>
        <v>5.9173093241604077E-3</v>
      </c>
      <c r="X1189">
        <f t="shared" si="481"/>
        <v>0.94160359434525431</v>
      </c>
      <c r="Y1189">
        <v>1</v>
      </c>
      <c r="Z1189">
        <f>Y1189*'MRIP Selectivity'!$N$35</f>
        <v>6.2965941758702333E-3</v>
      </c>
      <c r="AA1189">
        <f>Y1189*'MRIP Selectivity'!$O$35</f>
        <v>6.2842892271189965E-3</v>
      </c>
      <c r="AB1189">
        <f>Y1189*'MRIP Selectivity'!$P$35</f>
        <v>9.0321712954188795E-4</v>
      </c>
      <c r="AC1189">
        <v>0.74741255597723821</v>
      </c>
      <c r="AD1189">
        <v>0.94160359434525442</v>
      </c>
      <c r="AE1189">
        <v>1.3432654004296583</v>
      </c>
      <c r="AF1189">
        <f t="shared" si="482"/>
        <v>4.7061535469385633E-3</v>
      </c>
      <c r="AG1189">
        <f t="shared" si="483"/>
        <v>5.9173093241604077E-3</v>
      </c>
      <c r="AH1189">
        <f t="shared" si="484"/>
        <v>1.2132603191890106E-3</v>
      </c>
      <c r="AI1189">
        <f t="shared" si="485"/>
        <v>1.3484100532531117E-2</v>
      </c>
      <c r="AJ1189">
        <f t="shared" si="486"/>
        <v>1.1836723190287982E-2</v>
      </c>
      <c r="AK1189">
        <f t="shared" si="487"/>
        <v>7.1875063566608846E-3</v>
      </c>
      <c r="AL1189">
        <f t="shared" si="488"/>
        <v>7.1305696433494187E-3</v>
      </c>
      <c r="AM1189">
        <f t="shared" si="489"/>
        <v>1.0623462871098971E-2</v>
      </c>
      <c r="AN1189">
        <f t="shared" si="490"/>
        <v>5.9173093241604077E-3</v>
      </c>
      <c r="AO1189">
        <v>0</v>
      </c>
      <c r="AP1189">
        <f t="shared" si="491"/>
        <v>1.258088340298923E-2</v>
      </c>
      <c r="AQ1189">
        <f t="shared" si="492"/>
        <v>6.2842892271189965E-3</v>
      </c>
      <c r="AR1189">
        <v>1</v>
      </c>
      <c r="AS1189">
        <f>AR1189*'MRIP Selectivity'!$N$35</f>
        <v>6.2965941758702333E-3</v>
      </c>
      <c r="AT1189">
        <f>AR1189*'MRIP Selectivity'!$O$35</f>
        <v>6.2842892271189965E-3</v>
      </c>
      <c r="AU1189">
        <f>AR1189*'MRIP Selectivity'!$P$35</f>
        <v>9.0321712954188795E-4</v>
      </c>
      <c r="AV1189">
        <v>4</v>
      </c>
      <c r="AW1189">
        <f t="shared" si="493"/>
        <v>20</v>
      </c>
      <c r="AX1189">
        <f t="shared" si="472"/>
        <v>0</v>
      </c>
      <c r="AY1189">
        <f t="shared" si="473"/>
        <v>0</v>
      </c>
      <c r="AZ1189">
        <f t="shared" si="474"/>
        <v>0</v>
      </c>
      <c r="BA1189">
        <v>117.78932408</v>
      </c>
      <c r="BB1189">
        <v>117.78932408</v>
      </c>
    </row>
    <row r="1190" spans="1:54" x14ac:dyDescent="0.25">
      <c r="A1190" t="s">
        <v>1090</v>
      </c>
      <c r="B1190" t="s">
        <v>3</v>
      </c>
      <c r="C1190">
        <v>2013</v>
      </c>
      <c r="D1190">
        <v>3</v>
      </c>
      <c r="E1190">
        <v>5</v>
      </c>
      <c r="F1190" t="s">
        <v>1827</v>
      </c>
      <c r="G1190" t="s">
        <v>1923</v>
      </c>
      <c r="H1190" t="s">
        <v>1926</v>
      </c>
      <c r="I1190" t="s">
        <v>1812</v>
      </c>
      <c r="J1190" t="s">
        <v>1819</v>
      </c>
      <c r="K1190" t="str">
        <f t="shared" si="475"/>
        <v>Offshore</v>
      </c>
      <c r="L1190">
        <v>0</v>
      </c>
      <c r="M1190">
        <f t="shared" si="468"/>
        <v>0</v>
      </c>
      <c r="N1190">
        <f t="shared" si="476"/>
        <v>3.7742650208967693E-2</v>
      </c>
      <c r="O1190">
        <f t="shared" si="477"/>
        <v>1.8852867681356991E-2</v>
      </c>
      <c r="P1190">
        <v>0</v>
      </c>
      <c r="Q1190">
        <f t="shared" si="478"/>
        <v>0</v>
      </c>
      <c r="R1190">
        <v>0</v>
      </c>
      <c r="S1190">
        <f t="shared" si="469"/>
        <v>0</v>
      </c>
      <c r="T1190">
        <f t="shared" si="479"/>
        <v>0</v>
      </c>
      <c r="U1190">
        <f t="shared" si="470"/>
        <v>3.1870388613296913E-2</v>
      </c>
      <c r="V1190">
        <f t="shared" si="480"/>
        <v>0.84441310922369928</v>
      </c>
      <c r="W1190">
        <f t="shared" si="471"/>
        <v>1.7751927972481225E-2</v>
      </c>
      <c r="X1190">
        <f t="shared" si="481"/>
        <v>0.94160359434525442</v>
      </c>
      <c r="Y1190">
        <v>3</v>
      </c>
      <c r="Z1190">
        <f>Y1190*'MRIP Selectivity'!$N$35</f>
        <v>1.8889782527610699E-2</v>
      </c>
      <c r="AA1190">
        <f>Y1190*'MRIP Selectivity'!$O$35</f>
        <v>1.8852867681356991E-2</v>
      </c>
      <c r="AB1190">
        <f>Y1190*'MRIP Selectivity'!$P$35</f>
        <v>2.7096513886256638E-3</v>
      </c>
      <c r="AC1190">
        <v>0.74741255597723821</v>
      </c>
      <c r="AD1190">
        <v>0.94160359434525442</v>
      </c>
      <c r="AE1190">
        <v>1.3432654004296583</v>
      </c>
      <c r="AF1190">
        <f t="shared" si="482"/>
        <v>1.4118460640815688E-2</v>
      </c>
      <c r="AG1190">
        <f t="shared" si="483"/>
        <v>1.7751927972481225E-2</v>
      </c>
      <c r="AH1190">
        <f t="shared" si="484"/>
        <v>3.6397809575670318E-3</v>
      </c>
      <c r="AI1190">
        <f t="shared" si="485"/>
        <v>4.045230159759336E-2</v>
      </c>
      <c r="AJ1190">
        <f t="shared" si="486"/>
        <v>3.5510169570863948E-2</v>
      </c>
      <c r="AK1190">
        <f t="shared" si="487"/>
        <v>2.1562519069982654E-2</v>
      </c>
      <c r="AL1190">
        <f t="shared" si="488"/>
        <v>2.1391708930048256E-2</v>
      </c>
      <c r="AM1190">
        <f t="shared" si="489"/>
        <v>3.1870388613296913E-2</v>
      </c>
      <c r="AN1190">
        <f t="shared" si="490"/>
        <v>1.7751927972481225E-2</v>
      </c>
      <c r="AO1190">
        <v>0</v>
      </c>
      <c r="AP1190">
        <f t="shared" si="491"/>
        <v>3.7742650208967693E-2</v>
      </c>
      <c r="AQ1190">
        <f t="shared" si="492"/>
        <v>1.8852867681356991E-2</v>
      </c>
      <c r="AR1190">
        <v>3</v>
      </c>
      <c r="AS1190">
        <f>AR1190*'MRIP Selectivity'!$N$35</f>
        <v>1.8889782527610699E-2</v>
      </c>
      <c r="AT1190">
        <f>AR1190*'MRIP Selectivity'!$O$35</f>
        <v>1.8852867681356991E-2</v>
      </c>
      <c r="AU1190">
        <f>AR1190*'MRIP Selectivity'!$P$35</f>
        <v>2.7096513886256638E-3</v>
      </c>
      <c r="AV1190">
        <v>6</v>
      </c>
      <c r="AW1190">
        <f t="shared" si="493"/>
        <v>30</v>
      </c>
      <c r="AX1190">
        <f t="shared" si="472"/>
        <v>0</v>
      </c>
      <c r="AY1190">
        <f t="shared" si="473"/>
        <v>0</v>
      </c>
      <c r="AZ1190">
        <f t="shared" si="474"/>
        <v>0</v>
      </c>
      <c r="BA1190">
        <v>117.78932408</v>
      </c>
      <c r="BB1190">
        <v>117.78932408</v>
      </c>
    </row>
    <row r="1191" spans="1:54" x14ac:dyDescent="0.25">
      <c r="A1191" t="s">
        <v>1091</v>
      </c>
      <c r="B1191" t="s">
        <v>3</v>
      </c>
      <c r="C1191">
        <v>2013</v>
      </c>
      <c r="D1191">
        <v>4</v>
      </c>
      <c r="E1191">
        <v>8</v>
      </c>
      <c r="F1191" t="s">
        <v>1850</v>
      </c>
      <c r="G1191" t="s">
        <v>1923</v>
      </c>
      <c r="H1191" t="s">
        <v>1926</v>
      </c>
      <c r="I1191" t="s">
        <v>1812</v>
      </c>
      <c r="J1191" t="s">
        <v>1819</v>
      </c>
      <c r="K1191" t="str">
        <f t="shared" si="475"/>
        <v>Offshore</v>
      </c>
      <c r="L1191">
        <v>0</v>
      </c>
      <c r="M1191">
        <f t="shared" si="468"/>
        <v>0</v>
      </c>
      <c r="N1191">
        <f t="shared" si="476"/>
        <v>1.258088340298923E-2</v>
      </c>
      <c r="O1191">
        <f t="shared" si="477"/>
        <v>6.2842892271189965E-3</v>
      </c>
      <c r="P1191">
        <v>0</v>
      </c>
      <c r="Q1191">
        <f t="shared" si="478"/>
        <v>0</v>
      </c>
      <c r="R1191">
        <v>0</v>
      </c>
      <c r="S1191">
        <f t="shared" si="469"/>
        <v>0</v>
      </c>
      <c r="T1191">
        <f t="shared" si="479"/>
        <v>0</v>
      </c>
      <c r="U1191">
        <f t="shared" si="470"/>
        <v>1.0623462871098971E-2</v>
      </c>
      <c r="V1191">
        <f t="shared" si="480"/>
        <v>0.84441310922369939</v>
      </c>
      <c r="W1191">
        <f t="shared" si="471"/>
        <v>5.9173093241604077E-3</v>
      </c>
      <c r="X1191">
        <f t="shared" si="481"/>
        <v>0.94160359434525431</v>
      </c>
      <c r="Y1191">
        <v>1</v>
      </c>
      <c r="Z1191">
        <f>Y1191*'MRIP Selectivity'!$N$35</f>
        <v>6.2965941758702333E-3</v>
      </c>
      <c r="AA1191">
        <f>Y1191*'MRIP Selectivity'!$O$35</f>
        <v>6.2842892271189965E-3</v>
      </c>
      <c r="AB1191">
        <f>Y1191*'MRIP Selectivity'!$P$35</f>
        <v>9.0321712954188795E-4</v>
      </c>
      <c r="AC1191">
        <v>0.74741255597723821</v>
      </c>
      <c r="AD1191">
        <v>0.94160359434525442</v>
      </c>
      <c r="AE1191">
        <v>1.3432654004296583</v>
      </c>
      <c r="AF1191">
        <f t="shared" si="482"/>
        <v>4.7061535469385633E-3</v>
      </c>
      <c r="AG1191">
        <f t="shared" si="483"/>
        <v>5.9173093241604077E-3</v>
      </c>
      <c r="AH1191">
        <f t="shared" si="484"/>
        <v>1.2132603191890106E-3</v>
      </c>
      <c r="AI1191">
        <f t="shared" si="485"/>
        <v>1.3484100532531117E-2</v>
      </c>
      <c r="AJ1191">
        <f t="shared" si="486"/>
        <v>1.1836723190287982E-2</v>
      </c>
      <c r="AK1191">
        <f t="shared" si="487"/>
        <v>7.1875063566608846E-3</v>
      </c>
      <c r="AL1191">
        <f t="shared" si="488"/>
        <v>7.1305696433494187E-3</v>
      </c>
      <c r="AM1191">
        <f t="shared" si="489"/>
        <v>1.0623462871098971E-2</v>
      </c>
      <c r="AN1191">
        <f t="shared" si="490"/>
        <v>5.9173093241604077E-3</v>
      </c>
      <c r="AO1191">
        <v>0</v>
      </c>
      <c r="AP1191">
        <f t="shared" si="491"/>
        <v>1.258088340298923E-2</v>
      </c>
      <c r="AQ1191">
        <f t="shared" si="492"/>
        <v>6.2842892271189965E-3</v>
      </c>
      <c r="AR1191">
        <v>1</v>
      </c>
      <c r="AS1191">
        <f>AR1191*'MRIP Selectivity'!$N$35</f>
        <v>6.2965941758702333E-3</v>
      </c>
      <c r="AT1191">
        <f>AR1191*'MRIP Selectivity'!$O$35</f>
        <v>6.2842892271189965E-3</v>
      </c>
      <c r="AU1191">
        <f>AR1191*'MRIP Selectivity'!$P$35</f>
        <v>9.0321712954188795E-4</v>
      </c>
      <c r="AV1191">
        <v>2</v>
      </c>
      <c r="AW1191">
        <f t="shared" si="493"/>
        <v>10</v>
      </c>
      <c r="AX1191">
        <f t="shared" si="472"/>
        <v>0</v>
      </c>
      <c r="AY1191">
        <f t="shared" si="473"/>
        <v>0</v>
      </c>
      <c r="AZ1191">
        <f t="shared" si="474"/>
        <v>0</v>
      </c>
      <c r="BA1191">
        <v>656.39450472999999</v>
      </c>
      <c r="BB1191">
        <v>656.39450472999999</v>
      </c>
    </row>
    <row r="1192" spans="1:54" x14ac:dyDescent="0.25">
      <c r="A1192" t="s">
        <v>1092</v>
      </c>
      <c r="B1192" t="s">
        <v>3</v>
      </c>
      <c r="C1192">
        <v>2013</v>
      </c>
      <c r="D1192">
        <v>4</v>
      </c>
      <c r="E1192">
        <v>8</v>
      </c>
      <c r="F1192" t="s">
        <v>1850</v>
      </c>
      <c r="G1192" t="s">
        <v>1923</v>
      </c>
      <c r="H1192" t="s">
        <v>1926</v>
      </c>
      <c r="I1192" t="s">
        <v>1812</v>
      </c>
      <c r="J1192" t="s">
        <v>1819</v>
      </c>
      <c r="K1192" t="str">
        <f t="shared" si="475"/>
        <v>Offshore</v>
      </c>
      <c r="L1192">
        <v>2</v>
      </c>
      <c r="M1192">
        <f t="shared" si="468"/>
        <v>1312.78900946</v>
      </c>
      <c r="N1192">
        <f t="shared" si="476"/>
        <v>2.1258088340298924</v>
      </c>
      <c r="O1192">
        <f t="shared" si="477"/>
        <v>2.0628428922711901</v>
      </c>
      <c r="P1192">
        <v>30.708661417322837</v>
      </c>
      <c r="Q1192">
        <f t="shared" si="478"/>
        <v>15.354330708661418</v>
      </c>
      <c r="R1192">
        <v>2.821916955966433</v>
      </c>
      <c r="S1192">
        <f t="shared" si="469"/>
        <v>1852.2907827007759</v>
      </c>
      <c r="T1192">
        <f t="shared" si="479"/>
        <v>1.4109584779832165</v>
      </c>
      <c r="U1192">
        <f t="shared" si="470"/>
        <v>2.9281515846774226</v>
      </c>
      <c r="V1192">
        <f t="shared" si="480"/>
        <v>1.377429399014459</v>
      </c>
      <c r="W1192">
        <f t="shared" si="471"/>
        <v>2.8810900492080371</v>
      </c>
      <c r="X1192">
        <f t="shared" si="481"/>
        <v>1.3966599492392544</v>
      </c>
      <c r="Y1192">
        <v>10</v>
      </c>
      <c r="Z1192">
        <f>Y1192*'MRIP Selectivity'!$N$35</f>
        <v>6.2965941758702335E-2</v>
      </c>
      <c r="AA1192">
        <f>Y1192*'MRIP Selectivity'!$O$35</f>
        <v>6.2842892271189971E-2</v>
      </c>
      <c r="AB1192">
        <f>Y1192*'MRIP Selectivity'!$P$35</f>
        <v>9.0321712954188789E-3</v>
      </c>
      <c r="AC1192">
        <v>0.74741255597723821</v>
      </c>
      <c r="AD1192">
        <v>0.94160359434525442</v>
      </c>
      <c r="AE1192">
        <v>1.3432654004296583</v>
      </c>
      <c r="AF1192">
        <f t="shared" si="482"/>
        <v>4.7061535469385629E-2</v>
      </c>
      <c r="AG1192">
        <f t="shared" si="483"/>
        <v>5.9173093241604087E-2</v>
      </c>
      <c r="AH1192">
        <f t="shared" si="484"/>
        <v>1.2132603191890105E-2</v>
      </c>
      <c r="AI1192">
        <f t="shared" si="485"/>
        <v>0.13484100532531118</v>
      </c>
      <c r="AJ1192">
        <f t="shared" si="486"/>
        <v>0.11836723190287982</v>
      </c>
      <c r="AK1192">
        <f t="shared" si="487"/>
        <v>7.1875063566608846E-2</v>
      </c>
      <c r="AL1192">
        <f t="shared" si="488"/>
        <v>7.1305696433494187E-2</v>
      </c>
      <c r="AM1192">
        <f t="shared" si="489"/>
        <v>2.9281515846774226</v>
      </c>
      <c r="AN1192">
        <f t="shared" si="490"/>
        <v>2.8810900492080371</v>
      </c>
      <c r="AO1192">
        <v>2</v>
      </c>
      <c r="AP1192">
        <f t="shared" si="491"/>
        <v>2.1258088340298924</v>
      </c>
      <c r="AQ1192">
        <f t="shared" si="492"/>
        <v>2.0628428922711901</v>
      </c>
      <c r="AR1192">
        <v>10</v>
      </c>
      <c r="AS1192">
        <f>AR1192*'MRIP Selectivity'!$N$35</f>
        <v>6.2965941758702335E-2</v>
      </c>
      <c r="AT1192">
        <f>AR1192*'MRIP Selectivity'!$O$35</f>
        <v>6.2842892271189971E-2</v>
      </c>
      <c r="AU1192">
        <f>AR1192*'MRIP Selectivity'!$P$35</f>
        <v>9.0321712954188789E-3</v>
      </c>
      <c r="AV1192">
        <v>9</v>
      </c>
      <c r="AW1192">
        <f t="shared" si="493"/>
        <v>45</v>
      </c>
      <c r="AX1192">
        <f t="shared" si="472"/>
        <v>0</v>
      </c>
      <c r="AY1192">
        <f t="shared" si="473"/>
        <v>0</v>
      </c>
      <c r="AZ1192">
        <f t="shared" si="474"/>
        <v>0</v>
      </c>
      <c r="BA1192">
        <v>656.39450472999999</v>
      </c>
      <c r="BB1192">
        <v>656.39450472999999</v>
      </c>
    </row>
    <row r="1193" spans="1:54" x14ac:dyDescent="0.25">
      <c r="A1193" t="s">
        <v>1093</v>
      </c>
      <c r="B1193" t="s">
        <v>3</v>
      </c>
      <c r="C1193">
        <v>2013</v>
      </c>
      <c r="D1193">
        <v>4</v>
      </c>
      <c r="E1193">
        <v>8</v>
      </c>
      <c r="F1193" t="s">
        <v>1850</v>
      </c>
      <c r="G1193" t="s">
        <v>1923</v>
      </c>
      <c r="H1193" t="s">
        <v>1926</v>
      </c>
      <c r="I1193" t="s">
        <v>1812</v>
      </c>
      <c r="J1193" t="s">
        <v>1819</v>
      </c>
      <c r="K1193" t="str">
        <f t="shared" si="475"/>
        <v>Offshore</v>
      </c>
      <c r="L1193">
        <v>8</v>
      </c>
      <c r="M1193">
        <f t="shared" si="468"/>
        <v>5251.15603784</v>
      </c>
      <c r="N1193">
        <f t="shared" si="476"/>
        <v>8.050323533611957</v>
      </c>
      <c r="O1193">
        <f t="shared" si="477"/>
        <v>8.0251371569084764</v>
      </c>
      <c r="P1193">
        <v>92.322834645669303</v>
      </c>
      <c r="Q1193">
        <f t="shared" si="478"/>
        <v>11.540354330708663</v>
      </c>
      <c r="R1193">
        <v>6.1288508887395956</v>
      </c>
      <c r="S1193">
        <f t="shared" si="469"/>
        <v>4022.944043678247</v>
      </c>
      <c r="T1193">
        <f t="shared" si="479"/>
        <v>0.76610636109244945</v>
      </c>
      <c r="U1193">
        <f t="shared" si="470"/>
        <v>6.1713447402239918</v>
      </c>
      <c r="V1193">
        <f t="shared" si="480"/>
        <v>0.76659586592479223</v>
      </c>
      <c r="W1193">
        <f t="shared" si="471"/>
        <v>6.1525201260362374</v>
      </c>
      <c r="X1193">
        <f t="shared" si="481"/>
        <v>0.76665607150898496</v>
      </c>
      <c r="Y1193">
        <v>4</v>
      </c>
      <c r="Z1193">
        <f>Y1193*'MRIP Selectivity'!$N$35</f>
        <v>2.5186376703480933E-2</v>
      </c>
      <c r="AA1193">
        <f>Y1193*'MRIP Selectivity'!$O$35</f>
        <v>2.5137156908475986E-2</v>
      </c>
      <c r="AB1193">
        <f>Y1193*'MRIP Selectivity'!$P$35</f>
        <v>3.6128685181675518E-3</v>
      </c>
      <c r="AC1193">
        <v>0.74741255597723821</v>
      </c>
      <c r="AD1193">
        <v>0.94160359434525442</v>
      </c>
      <c r="AE1193">
        <v>1.3432654004296583</v>
      </c>
      <c r="AF1193">
        <f t="shared" si="482"/>
        <v>1.8824614187754253E-2</v>
      </c>
      <c r="AG1193">
        <f t="shared" si="483"/>
        <v>2.3669237296641631E-2</v>
      </c>
      <c r="AH1193">
        <f t="shared" si="484"/>
        <v>4.8530412767560423E-3</v>
      </c>
      <c r="AI1193">
        <f t="shared" si="485"/>
        <v>5.3936402130124468E-2</v>
      </c>
      <c r="AJ1193">
        <f t="shared" si="486"/>
        <v>4.7346892761151928E-2</v>
      </c>
      <c r="AK1193">
        <f t="shared" si="487"/>
        <v>2.8750025426643538E-2</v>
      </c>
      <c r="AL1193">
        <f t="shared" si="488"/>
        <v>2.8522278573397675E-2</v>
      </c>
      <c r="AM1193">
        <f t="shared" si="489"/>
        <v>6.1713447402239918</v>
      </c>
      <c r="AN1193">
        <f t="shared" si="490"/>
        <v>6.1525201260362374</v>
      </c>
      <c r="AO1193">
        <v>8</v>
      </c>
      <c r="AP1193">
        <f t="shared" si="491"/>
        <v>8.050323533611957</v>
      </c>
      <c r="AQ1193">
        <f t="shared" si="492"/>
        <v>8.0251371569084764</v>
      </c>
      <c r="AR1193">
        <v>4</v>
      </c>
      <c r="AS1193">
        <f>AR1193*'MRIP Selectivity'!$N$35</f>
        <v>2.5186376703480933E-2</v>
      </c>
      <c r="AT1193">
        <f>AR1193*'MRIP Selectivity'!$O$35</f>
        <v>2.5137156908475986E-2</v>
      </c>
      <c r="AU1193">
        <f>AR1193*'MRIP Selectivity'!$P$35</f>
        <v>3.6128685181675518E-3</v>
      </c>
      <c r="AV1193">
        <v>6</v>
      </c>
      <c r="AW1193">
        <f t="shared" si="493"/>
        <v>30</v>
      </c>
      <c r="AX1193">
        <f t="shared" si="472"/>
        <v>0</v>
      </c>
      <c r="AY1193">
        <f t="shared" si="473"/>
        <v>0</v>
      </c>
      <c r="AZ1193">
        <f t="shared" si="474"/>
        <v>0</v>
      </c>
      <c r="BA1193">
        <v>656.39450472999999</v>
      </c>
      <c r="BB1193">
        <v>656.39450472999999</v>
      </c>
    </row>
    <row r="1194" spans="1:54" x14ac:dyDescent="0.25">
      <c r="A1194" t="s">
        <v>1094</v>
      </c>
      <c r="B1194" t="s">
        <v>3</v>
      </c>
      <c r="C1194">
        <v>2013</v>
      </c>
      <c r="D1194">
        <v>4</v>
      </c>
      <c r="E1194">
        <v>8</v>
      </c>
      <c r="F1194" t="s">
        <v>1850</v>
      </c>
      <c r="G1194" t="s">
        <v>1923</v>
      </c>
      <c r="H1194" t="s">
        <v>1926</v>
      </c>
      <c r="I1194" t="s">
        <v>1812</v>
      </c>
      <c r="J1194" t="s">
        <v>1819</v>
      </c>
      <c r="K1194" t="str">
        <f t="shared" si="475"/>
        <v>Offshore</v>
      </c>
      <c r="L1194">
        <v>3</v>
      </c>
      <c r="M1194">
        <f t="shared" si="468"/>
        <v>1969.1835141900001</v>
      </c>
      <c r="N1194">
        <f t="shared" si="476"/>
        <v>3.0125808834029892</v>
      </c>
      <c r="O1194">
        <f t="shared" si="477"/>
        <v>3.0062842892271191</v>
      </c>
      <c r="P1194">
        <v>42.795275590551185</v>
      </c>
      <c r="Q1194">
        <f t="shared" si="478"/>
        <v>14.265091863517062</v>
      </c>
      <c r="R1194">
        <v>3.5714886473950167</v>
      </c>
      <c r="S1194">
        <f t="shared" si="469"/>
        <v>2344.3055218556697</v>
      </c>
      <c r="T1194">
        <f t="shared" si="479"/>
        <v>1.190496215798339</v>
      </c>
      <c r="U1194">
        <f t="shared" si="470"/>
        <v>3.5821121102661153</v>
      </c>
      <c r="V1194">
        <f t="shared" si="480"/>
        <v>1.1890509330391115</v>
      </c>
      <c r="W1194">
        <f t="shared" si="471"/>
        <v>3.5774059567191769</v>
      </c>
      <c r="X1194">
        <f t="shared" si="481"/>
        <v>1.1899759345909653</v>
      </c>
      <c r="Y1194">
        <v>1</v>
      </c>
      <c r="Z1194">
        <f>Y1194*'MRIP Selectivity'!$N$35</f>
        <v>6.2965941758702333E-3</v>
      </c>
      <c r="AA1194">
        <f>Y1194*'MRIP Selectivity'!$O$35</f>
        <v>6.2842892271189965E-3</v>
      </c>
      <c r="AB1194">
        <f>Y1194*'MRIP Selectivity'!$P$35</f>
        <v>9.0321712954188795E-4</v>
      </c>
      <c r="AC1194">
        <v>0.74741255597723821</v>
      </c>
      <c r="AD1194">
        <v>0.94160359434525442</v>
      </c>
      <c r="AE1194">
        <v>1.3432654004296583</v>
      </c>
      <c r="AF1194">
        <f t="shared" si="482"/>
        <v>4.7061535469385633E-3</v>
      </c>
      <c r="AG1194">
        <f t="shared" si="483"/>
        <v>5.9173093241604077E-3</v>
      </c>
      <c r="AH1194">
        <f t="shared" si="484"/>
        <v>1.2132603191890106E-3</v>
      </c>
      <c r="AI1194">
        <f t="shared" si="485"/>
        <v>1.3484100532531117E-2</v>
      </c>
      <c r="AJ1194">
        <f t="shared" si="486"/>
        <v>1.1836723190287982E-2</v>
      </c>
      <c r="AK1194">
        <f t="shared" si="487"/>
        <v>7.1875063566608846E-3</v>
      </c>
      <c r="AL1194">
        <f t="shared" si="488"/>
        <v>7.1305696433494187E-3</v>
      </c>
      <c r="AM1194">
        <f t="shared" si="489"/>
        <v>3.5821121102661153</v>
      </c>
      <c r="AN1194">
        <f t="shared" si="490"/>
        <v>3.5774059567191769</v>
      </c>
      <c r="AO1194">
        <v>3</v>
      </c>
      <c r="AP1194">
        <f t="shared" si="491"/>
        <v>3.0125808834029892</v>
      </c>
      <c r="AQ1194">
        <f t="shared" si="492"/>
        <v>3.0062842892271191</v>
      </c>
      <c r="AR1194">
        <v>1</v>
      </c>
      <c r="AS1194">
        <f>AR1194*'MRIP Selectivity'!$N$35</f>
        <v>6.2965941758702333E-3</v>
      </c>
      <c r="AT1194">
        <f>AR1194*'MRIP Selectivity'!$O$35</f>
        <v>6.2842892271189965E-3</v>
      </c>
      <c r="AU1194">
        <f>AR1194*'MRIP Selectivity'!$P$35</f>
        <v>9.0321712954188795E-4</v>
      </c>
      <c r="AV1194">
        <v>15</v>
      </c>
      <c r="AW1194">
        <f t="shared" si="493"/>
        <v>75</v>
      </c>
      <c r="AX1194">
        <f t="shared" si="472"/>
        <v>0</v>
      </c>
      <c r="AY1194">
        <f t="shared" si="473"/>
        <v>0</v>
      </c>
      <c r="AZ1194">
        <f t="shared" si="474"/>
        <v>0</v>
      </c>
      <c r="BA1194">
        <v>656.39450472999999</v>
      </c>
      <c r="BB1194">
        <v>656.39450472999999</v>
      </c>
    </row>
    <row r="1195" spans="1:54" x14ac:dyDescent="0.25">
      <c r="A1195" t="s">
        <v>1095</v>
      </c>
      <c r="B1195" t="s">
        <v>3</v>
      </c>
      <c r="C1195">
        <v>2013</v>
      </c>
      <c r="D1195">
        <v>4</v>
      </c>
      <c r="E1195">
        <v>8</v>
      </c>
      <c r="F1195" t="s">
        <v>1835</v>
      </c>
      <c r="G1195" t="s">
        <v>1923</v>
      </c>
      <c r="H1195" t="s">
        <v>1960</v>
      </c>
      <c r="I1195" t="s">
        <v>1812</v>
      </c>
      <c r="J1195" t="s">
        <v>1813</v>
      </c>
      <c r="K1195" t="str">
        <f t="shared" si="475"/>
        <v>Inshore</v>
      </c>
      <c r="L1195">
        <v>1</v>
      </c>
      <c r="M1195">
        <f t="shared" si="468"/>
        <v>1507.158529</v>
      </c>
      <c r="N1195">
        <f t="shared" si="476"/>
        <v>1</v>
      </c>
      <c r="O1195">
        <f t="shared" si="477"/>
        <v>1</v>
      </c>
      <c r="P1195">
        <v>10.078740157480315</v>
      </c>
      <c r="Q1195">
        <f t="shared" si="478"/>
        <v>10.078740157480315</v>
      </c>
      <c r="R1195">
        <v>0.66138678655463268</v>
      </c>
      <c r="S1195">
        <f t="shared" si="469"/>
        <v>996.81473632371717</v>
      </c>
      <c r="T1195">
        <f t="shared" si="479"/>
        <v>0.66138678655463268</v>
      </c>
      <c r="U1195">
        <f t="shared" si="470"/>
        <v>0.66138678655463268</v>
      </c>
      <c r="V1195">
        <f t="shared" si="480"/>
        <v>0.66138678655463268</v>
      </c>
      <c r="W1195">
        <f t="shared" si="471"/>
        <v>0.66138678655463268</v>
      </c>
      <c r="X1195">
        <f t="shared" si="481"/>
        <v>0.66138678655463268</v>
      </c>
      <c r="Y1195">
        <v>0</v>
      </c>
      <c r="Z1195">
        <f>Y1195*'MRIP Selectivity'!$N$35</f>
        <v>0</v>
      </c>
      <c r="AA1195">
        <f>Y1195*'MRIP Selectivity'!$O$35</f>
        <v>0</v>
      </c>
      <c r="AB1195">
        <f>Y1195*'MRIP Selectivity'!$P$35</f>
        <v>0</v>
      </c>
      <c r="AC1195">
        <v>0.74741255597723821</v>
      </c>
      <c r="AD1195">
        <v>0.94160359434525442</v>
      </c>
      <c r="AE1195">
        <v>1.3432654004296583</v>
      </c>
      <c r="AF1195">
        <f t="shared" si="482"/>
        <v>0</v>
      </c>
      <c r="AG1195">
        <f t="shared" si="483"/>
        <v>0</v>
      </c>
      <c r="AH1195">
        <f t="shared" si="484"/>
        <v>0</v>
      </c>
      <c r="AI1195">
        <f t="shared" si="485"/>
        <v>0</v>
      </c>
      <c r="AJ1195">
        <f t="shared" si="486"/>
        <v>0</v>
      </c>
      <c r="AK1195">
        <f t="shared" si="487"/>
        <v>0</v>
      </c>
      <c r="AL1195">
        <f t="shared" si="488"/>
        <v>0</v>
      </c>
      <c r="AM1195">
        <f t="shared" si="489"/>
        <v>0.66138678655463268</v>
      </c>
      <c r="AN1195">
        <f t="shared" si="490"/>
        <v>0.66138678655463268</v>
      </c>
      <c r="AO1195">
        <v>1</v>
      </c>
      <c r="AP1195">
        <f t="shared" si="491"/>
        <v>1</v>
      </c>
      <c r="AQ1195">
        <f t="shared" si="492"/>
        <v>1</v>
      </c>
      <c r="AR1195">
        <v>0</v>
      </c>
      <c r="AS1195">
        <f>AR1195*'MRIP Selectivity'!$N$35</f>
        <v>0</v>
      </c>
      <c r="AT1195">
        <f>AR1195*'MRIP Selectivity'!$O$35</f>
        <v>0</v>
      </c>
      <c r="AU1195">
        <f>AR1195*'MRIP Selectivity'!$P$35</f>
        <v>0</v>
      </c>
      <c r="AV1195">
        <v>4</v>
      </c>
      <c r="AW1195">
        <f t="shared" si="493"/>
        <v>20</v>
      </c>
      <c r="AX1195">
        <f t="shared" si="472"/>
        <v>0</v>
      </c>
      <c r="AY1195">
        <f t="shared" si="473"/>
        <v>0</v>
      </c>
      <c r="AZ1195">
        <f t="shared" si="474"/>
        <v>0</v>
      </c>
      <c r="BA1195">
        <v>1507.158529</v>
      </c>
      <c r="BB1195">
        <v>1507.158529</v>
      </c>
    </row>
    <row r="1196" spans="1:54" x14ac:dyDescent="0.25">
      <c r="A1196" t="s">
        <v>1961</v>
      </c>
      <c r="B1196" t="s">
        <v>3</v>
      </c>
      <c r="C1196">
        <v>2013</v>
      </c>
      <c r="D1196">
        <v>4</v>
      </c>
      <c r="E1196">
        <v>8</v>
      </c>
      <c r="F1196" t="s">
        <v>1835</v>
      </c>
      <c r="G1196" t="s">
        <v>1923</v>
      </c>
      <c r="H1196" t="s">
        <v>1960</v>
      </c>
      <c r="I1196" t="s">
        <v>1812</v>
      </c>
      <c r="J1196" t="s">
        <v>1813</v>
      </c>
      <c r="K1196" t="str">
        <f t="shared" si="475"/>
        <v>Inshore</v>
      </c>
      <c r="L1196">
        <v>0</v>
      </c>
      <c r="M1196">
        <f t="shared" si="468"/>
        <v>0</v>
      </c>
      <c r="N1196">
        <f t="shared" si="476"/>
        <v>1.258088340298923E-2</v>
      </c>
      <c r="O1196">
        <f t="shared" si="477"/>
        <v>6.2842892271189965E-3</v>
      </c>
      <c r="P1196">
        <v>0</v>
      </c>
      <c r="Q1196">
        <f t="shared" si="478"/>
        <v>0</v>
      </c>
      <c r="R1196">
        <v>0</v>
      </c>
      <c r="S1196">
        <f t="shared" si="469"/>
        <v>0</v>
      </c>
      <c r="T1196">
        <f t="shared" si="479"/>
        <v>0</v>
      </c>
      <c r="U1196">
        <f t="shared" si="470"/>
        <v>1.0623462871098971E-2</v>
      </c>
      <c r="V1196">
        <f t="shared" si="480"/>
        <v>0.84441310922369939</v>
      </c>
      <c r="W1196">
        <f t="shared" si="471"/>
        <v>5.9173093241604077E-3</v>
      </c>
      <c r="X1196">
        <f t="shared" si="481"/>
        <v>0.94160359434525431</v>
      </c>
      <c r="Y1196">
        <v>1</v>
      </c>
      <c r="Z1196">
        <f>Y1196*'MRIP Selectivity'!$N$35</f>
        <v>6.2965941758702333E-3</v>
      </c>
      <c r="AA1196">
        <f>Y1196*'MRIP Selectivity'!$O$35</f>
        <v>6.2842892271189965E-3</v>
      </c>
      <c r="AB1196">
        <f>Y1196*'MRIP Selectivity'!$P$35</f>
        <v>9.0321712954188795E-4</v>
      </c>
      <c r="AC1196">
        <v>0.74741255597723821</v>
      </c>
      <c r="AD1196">
        <v>0.94160359434525442</v>
      </c>
      <c r="AE1196">
        <v>1.3432654004296583</v>
      </c>
      <c r="AF1196">
        <f t="shared" si="482"/>
        <v>4.7061535469385633E-3</v>
      </c>
      <c r="AG1196">
        <f t="shared" si="483"/>
        <v>5.9173093241604077E-3</v>
      </c>
      <c r="AH1196">
        <f t="shared" si="484"/>
        <v>1.2132603191890106E-3</v>
      </c>
      <c r="AI1196">
        <f t="shared" si="485"/>
        <v>1.3484100532531117E-2</v>
      </c>
      <c r="AJ1196">
        <f t="shared" si="486"/>
        <v>1.1836723190287982E-2</v>
      </c>
      <c r="AK1196">
        <f t="shared" si="487"/>
        <v>7.1875063566608846E-3</v>
      </c>
      <c r="AL1196">
        <f t="shared" si="488"/>
        <v>7.1305696433494187E-3</v>
      </c>
      <c r="AM1196">
        <f t="shared" si="489"/>
        <v>1.0623462871098971E-2</v>
      </c>
      <c r="AN1196">
        <f t="shared" si="490"/>
        <v>5.9173093241604077E-3</v>
      </c>
      <c r="AO1196">
        <v>0</v>
      </c>
      <c r="AP1196">
        <f t="shared" si="491"/>
        <v>1.258088340298923E-2</v>
      </c>
      <c r="AQ1196">
        <f t="shared" si="492"/>
        <v>6.2842892271189965E-3</v>
      </c>
      <c r="AR1196">
        <v>1</v>
      </c>
      <c r="AS1196">
        <f>AR1196*'MRIP Selectivity'!$N$35</f>
        <v>6.2965941758702333E-3</v>
      </c>
      <c r="AT1196">
        <f>AR1196*'MRIP Selectivity'!$O$35</f>
        <v>6.2842892271189965E-3</v>
      </c>
      <c r="AU1196">
        <f>AR1196*'MRIP Selectivity'!$P$35</f>
        <v>9.0321712954188795E-4</v>
      </c>
      <c r="AV1196">
        <v>4</v>
      </c>
      <c r="AW1196">
        <f t="shared" si="493"/>
        <v>20</v>
      </c>
      <c r="AX1196">
        <f t="shared" si="472"/>
        <v>0</v>
      </c>
      <c r="AY1196">
        <f t="shared" si="473"/>
        <v>0</v>
      </c>
      <c r="AZ1196">
        <f t="shared" si="474"/>
        <v>0</v>
      </c>
      <c r="BA1196">
        <v>1507.158529</v>
      </c>
      <c r="BB1196">
        <v>1507.158529</v>
      </c>
    </row>
    <row r="1197" spans="1:54" x14ac:dyDescent="0.25">
      <c r="A1197" t="s">
        <v>1096</v>
      </c>
      <c r="B1197" t="s">
        <v>3</v>
      </c>
      <c r="C1197">
        <v>2013</v>
      </c>
      <c r="D1197">
        <v>4</v>
      </c>
      <c r="E1197">
        <v>8</v>
      </c>
      <c r="F1197" t="s">
        <v>1835</v>
      </c>
      <c r="G1197" t="s">
        <v>1923</v>
      </c>
      <c r="H1197" t="s">
        <v>1960</v>
      </c>
      <c r="I1197" t="s">
        <v>1812</v>
      </c>
      <c r="J1197" t="s">
        <v>1819</v>
      </c>
      <c r="K1197" t="str">
        <f t="shared" si="475"/>
        <v>Offshore</v>
      </c>
      <c r="L1197">
        <v>0</v>
      </c>
      <c r="M1197">
        <f t="shared" si="468"/>
        <v>0</v>
      </c>
      <c r="N1197">
        <f t="shared" si="476"/>
        <v>0.10064706722391384</v>
      </c>
      <c r="O1197">
        <f t="shared" si="477"/>
        <v>5.0274313816951972E-2</v>
      </c>
      <c r="P1197">
        <v>0</v>
      </c>
      <c r="Q1197">
        <f t="shared" si="478"/>
        <v>0</v>
      </c>
      <c r="R1197">
        <v>0</v>
      </c>
      <c r="S1197">
        <f t="shared" si="469"/>
        <v>0</v>
      </c>
      <c r="T1197">
        <f t="shared" si="479"/>
        <v>0</v>
      </c>
      <c r="U1197">
        <f t="shared" si="470"/>
        <v>8.4987702968791767E-2</v>
      </c>
      <c r="V1197">
        <f t="shared" si="480"/>
        <v>0.84441310922369939</v>
      </c>
      <c r="W1197">
        <f t="shared" si="471"/>
        <v>4.7338474593283261E-2</v>
      </c>
      <c r="X1197">
        <f t="shared" si="481"/>
        <v>0.94160359434525431</v>
      </c>
      <c r="Y1197">
        <v>8</v>
      </c>
      <c r="Z1197">
        <f>Y1197*'MRIP Selectivity'!$N$35</f>
        <v>5.0372753406961866E-2</v>
      </c>
      <c r="AA1197">
        <f>Y1197*'MRIP Selectivity'!$O$35</f>
        <v>5.0274313816951972E-2</v>
      </c>
      <c r="AB1197">
        <f>Y1197*'MRIP Selectivity'!$P$35</f>
        <v>7.2257370363351036E-3</v>
      </c>
      <c r="AC1197">
        <v>0.74741255597723821</v>
      </c>
      <c r="AD1197">
        <v>0.94160359434525442</v>
      </c>
      <c r="AE1197">
        <v>1.3432654004296583</v>
      </c>
      <c r="AF1197">
        <f t="shared" si="482"/>
        <v>3.7649228375508506E-2</v>
      </c>
      <c r="AG1197">
        <f t="shared" si="483"/>
        <v>4.7338474593283261E-2</v>
      </c>
      <c r="AH1197">
        <f t="shared" si="484"/>
        <v>9.7060825535120847E-3</v>
      </c>
      <c r="AI1197">
        <f t="shared" si="485"/>
        <v>0.10787280426024894</v>
      </c>
      <c r="AJ1197">
        <f t="shared" si="486"/>
        <v>9.4693785522303855E-2</v>
      </c>
      <c r="AK1197">
        <f t="shared" si="487"/>
        <v>5.7500050853287077E-2</v>
      </c>
      <c r="AL1197">
        <f t="shared" si="488"/>
        <v>5.7044557146795349E-2</v>
      </c>
      <c r="AM1197">
        <f t="shared" si="489"/>
        <v>8.4987702968791767E-2</v>
      </c>
      <c r="AN1197">
        <f t="shared" si="490"/>
        <v>4.7338474593283261E-2</v>
      </c>
      <c r="AO1197">
        <v>0</v>
      </c>
      <c r="AP1197">
        <f t="shared" si="491"/>
        <v>0.10064706722391384</v>
      </c>
      <c r="AQ1197">
        <f t="shared" si="492"/>
        <v>5.0274313816951972E-2</v>
      </c>
      <c r="AR1197">
        <v>8</v>
      </c>
      <c r="AS1197">
        <f>AR1197*'MRIP Selectivity'!$N$35</f>
        <v>5.0372753406961866E-2</v>
      </c>
      <c r="AT1197">
        <f>AR1197*'MRIP Selectivity'!$O$35</f>
        <v>5.0274313816951972E-2</v>
      </c>
      <c r="AU1197">
        <f>AR1197*'MRIP Selectivity'!$P$35</f>
        <v>7.2257370363351036E-3</v>
      </c>
      <c r="AV1197">
        <v>4</v>
      </c>
      <c r="AW1197">
        <f t="shared" si="493"/>
        <v>20</v>
      </c>
      <c r="AX1197">
        <f t="shared" si="472"/>
        <v>0</v>
      </c>
      <c r="AY1197">
        <f t="shared" si="473"/>
        <v>0</v>
      </c>
      <c r="AZ1197">
        <f t="shared" si="474"/>
        <v>0</v>
      </c>
      <c r="BA1197">
        <v>1507.158529</v>
      </c>
      <c r="BB1197">
        <v>1507.158529</v>
      </c>
    </row>
    <row r="1198" spans="1:54" x14ac:dyDescent="0.25">
      <c r="A1198" t="s">
        <v>1097</v>
      </c>
      <c r="B1198" t="s">
        <v>3</v>
      </c>
      <c r="C1198">
        <v>2013</v>
      </c>
      <c r="D1198">
        <v>5</v>
      </c>
      <c r="E1198">
        <v>9</v>
      </c>
      <c r="F1198" t="s">
        <v>1810</v>
      </c>
      <c r="G1198" t="s">
        <v>1923</v>
      </c>
      <c r="H1198" t="s">
        <v>1926</v>
      </c>
      <c r="I1198" t="s">
        <v>1837</v>
      </c>
      <c r="J1198" t="s">
        <v>1819</v>
      </c>
      <c r="K1198" t="str">
        <f t="shared" si="475"/>
        <v>Offshore</v>
      </c>
      <c r="L1198">
        <v>11.152370119</v>
      </c>
      <c r="M1198">
        <f t="shared" si="468"/>
        <v>112.28934627213071</v>
      </c>
      <c r="N1198">
        <f t="shared" si="476"/>
        <v>11.303340719835871</v>
      </c>
      <c r="O1198">
        <f t="shared" si="477"/>
        <v>11.227781589725428</v>
      </c>
      <c r="P1198">
        <v>142.14881204724409</v>
      </c>
      <c r="Q1198">
        <f t="shared" si="478"/>
        <v>12.746062992033316</v>
      </c>
      <c r="R1198">
        <v>12.2933837255684</v>
      </c>
      <c r="S1198">
        <f t="shared" si="469"/>
        <v>123.77781648985517</v>
      </c>
      <c r="T1198">
        <f t="shared" si="479"/>
        <v>1.1023113109046196</v>
      </c>
      <c r="U1198">
        <f t="shared" si="470"/>
        <v>12.420865280021587</v>
      </c>
      <c r="V1198">
        <f t="shared" si="480"/>
        <v>1.0988667499179785</v>
      </c>
      <c r="W1198">
        <f t="shared" si="471"/>
        <v>12.364391437458325</v>
      </c>
      <c r="X1198">
        <f t="shared" si="481"/>
        <v>1.1012319164431388</v>
      </c>
      <c r="Y1198">
        <v>12</v>
      </c>
      <c r="Z1198">
        <f>Y1198*'MRIP Selectivity'!$N$35</f>
        <v>7.5559130110442796E-2</v>
      </c>
      <c r="AA1198">
        <f>Y1198*'MRIP Selectivity'!$O$35</f>
        <v>7.5411470725427962E-2</v>
      </c>
      <c r="AB1198">
        <f>Y1198*'MRIP Selectivity'!$P$35</f>
        <v>1.0838605554502655E-2</v>
      </c>
      <c r="AC1198">
        <v>0.74741255597723821</v>
      </c>
      <c r="AD1198">
        <v>0.94160359434525442</v>
      </c>
      <c r="AE1198">
        <v>1.3432654004296583</v>
      </c>
      <c r="AF1198">
        <f t="shared" si="482"/>
        <v>5.6473842563262752E-2</v>
      </c>
      <c r="AG1198">
        <f t="shared" si="483"/>
        <v>7.1007711889924899E-2</v>
      </c>
      <c r="AH1198">
        <f t="shared" si="484"/>
        <v>1.4559123830268127E-2</v>
      </c>
      <c r="AI1198">
        <f t="shared" si="485"/>
        <v>0.16180920639037344</v>
      </c>
      <c r="AJ1198">
        <f t="shared" si="486"/>
        <v>0.14204067828345579</v>
      </c>
      <c r="AK1198">
        <f t="shared" si="487"/>
        <v>8.6250076279930615E-2</v>
      </c>
      <c r="AL1198">
        <f t="shared" si="488"/>
        <v>8.5566835720193024E-2</v>
      </c>
      <c r="AM1198">
        <f t="shared" si="489"/>
        <v>12.420865280021587</v>
      </c>
      <c r="AN1198">
        <f t="shared" si="490"/>
        <v>12.364391437458325</v>
      </c>
      <c r="AO1198">
        <v>10</v>
      </c>
      <c r="AP1198">
        <f t="shared" si="491"/>
        <v>10.150970600835871</v>
      </c>
      <c r="AQ1198">
        <f t="shared" si="492"/>
        <v>10.075411470725427</v>
      </c>
      <c r="AR1198">
        <v>12</v>
      </c>
      <c r="AS1198">
        <f>AR1198*'MRIP Selectivity'!$N$35</f>
        <v>7.5559130110442796E-2</v>
      </c>
      <c r="AT1198">
        <f>AR1198*'MRIP Selectivity'!$O$35</f>
        <v>7.5411470725427962E-2</v>
      </c>
      <c r="AU1198">
        <f>AR1198*'MRIP Selectivity'!$P$35</f>
        <v>1.0838605554502655E-2</v>
      </c>
      <c r="AV1198">
        <v>20</v>
      </c>
      <c r="AW1198">
        <f t="shared" si="493"/>
        <v>100</v>
      </c>
      <c r="AX1198">
        <f t="shared" si="472"/>
        <v>0</v>
      </c>
      <c r="AY1198">
        <f t="shared" si="473"/>
        <v>0</v>
      </c>
      <c r="AZ1198">
        <f t="shared" si="474"/>
        <v>0</v>
      </c>
      <c r="BA1198">
        <v>10.068653126999999</v>
      </c>
      <c r="BB1198">
        <v>10.068653126999999</v>
      </c>
    </row>
    <row r="1199" spans="1:54" x14ac:dyDescent="0.25">
      <c r="A1199" t="s">
        <v>1962</v>
      </c>
      <c r="B1199" t="s">
        <v>3</v>
      </c>
      <c r="C1199">
        <v>2013</v>
      </c>
      <c r="D1199">
        <v>5</v>
      </c>
      <c r="E1199">
        <v>10</v>
      </c>
      <c r="F1199" t="s">
        <v>1862</v>
      </c>
      <c r="G1199" t="s">
        <v>1923</v>
      </c>
      <c r="H1199" t="s">
        <v>1926</v>
      </c>
      <c r="I1199" t="s">
        <v>1812</v>
      </c>
      <c r="J1199" t="s">
        <v>1819</v>
      </c>
      <c r="K1199" t="str">
        <f t="shared" si="475"/>
        <v>Offshore</v>
      </c>
      <c r="L1199">
        <v>0</v>
      </c>
      <c r="M1199">
        <f t="shared" si="468"/>
        <v>0</v>
      </c>
      <c r="N1199">
        <f t="shared" si="476"/>
        <v>1.258088340298923E-2</v>
      </c>
      <c r="O1199">
        <f t="shared" si="477"/>
        <v>6.2842892271189965E-3</v>
      </c>
      <c r="P1199">
        <v>0</v>
      </c>
      <c r="Q1199">
        <f t="shared" si="478"/>
        <v>0</v>
      </c>
      <c r="R1199">
        <v>0</v>
      </c>
      <c r="S1199">
        <f t="shared" si="469"/>
        <v>0</v>
      </c>
      <c r="T1199">
        <f t="shared" si="479"/>
        <v>0</v>
      </c>
      <c r="U1199">
        <f t="shared" si="470"/>
        <v>1.0623462871098971E-2</v>
      </c>
      <c r="V1199">
        <f t="shared" si="480"/>
        <v>0.84441310922369939</v>
      </c>
      <c r="W1199">
        <f t="shared" si="471"/>
        <v>5.9173093241604077E-3</v>
      </c>
      <c r="X1199">
        <f t="shared" si="481"/>
        <v>0.94160359434525431</v>
      </c>
      <c r="Y1199">
        <v>1</v>
      </c>
      <c r="Z1199">
        <f>Y1199*'MRIP Selectivity'!$N$35</f>
        <v>6.2965941758702333E-3</v>
      </c>
      <c r="AA1199">
        <f>Y1199*'MRIP Selectivity'!$O$35</f>
        <v>6.2842892271189965E-3</v>
      </c>
      <c r="AB1199">
        <f>Y1199*'MRIP Selectivity'!$P$35</f>
        <v>9.0321712954188795E-4</v>
      </c>
      <c r="AC1199">
        <v>0.74741255597723821</v>
      </c>
      <c r="AD1199">
        <v>0.94160359434525442</v>
      </c>
      <c r="AE1199">
        <v>1.3432654004296583</v>
      </c>
      <c r="AF1199">
        <f t="shared" si="482"/>
        <v>4.7061535469385633E-3</v>
      </c>
      <c r="AG1199">
        <f t="shared" si="483"/>
        <v>5.9173093241604077E-3</v>
      </c>
      <c r="AH1199">
        <f t="shared" si="484"/>
        <v>1.2132603191890106E-3</v>
      </c>
      <c r="AI1199">
        <f t="shared" si="485"/>
        <v>1.3484100532531117E-2</v>
      </c>
      <c r="AJ1199">
        <f t="shared" si="486"/>
        <v>1.1836723190287982E-2</v>
      </c>
      <c r="AK1199">
        <f t="shared" si="487"/>
        <v>7.1875063566608846E-3</v>
      </c>
      <c r="AL1199">
        <f t="shared" si="488"/>
        <v>7.1305696433494187E-3</v>
      </c>
      <c r="AM1199">
        <f t="shared" si="489"/>
        <v>1.0623462871098971E-2</v>
      </c>
      <c r="AN1199">
        <f t="shared" si="490"/>
        <v>5.9173093241604077E-3</v>
      </c>
      <c r="AO1199">
        <v>0</v>
      </c>
      <c r="AP1199">
        <f t="shared" si="491"/>
        <v>1.258088340298923E-2</v>
      </c>
      <c r="AQ1199">
        <f t="shared" si="492"/>
        <v>6.2842892271189965E-3</v>
      </c>
      <c r="AR1199">
        <v>1</v>
      </c>
      <c r="AS1199">
        <f>AR1199*'MRIP Selectivity'!$N$35</f>
        <v>6.2965941758702333E-3</v>
      </c>
      <c r="AT1199">
        <f>AR1199*'MRIP Selectivity'!$O$35</f>
        <v>6.2842892271189965E-3</v>
      </c>
      <c r="AU1199">
        <f>AR1199*'MRIP Selectivity'!$P$35</f>
        <v>9.0321712954188795E-4</v>
      </c>
      <c r="AV1199">
        <v>2</v>
      </c>
      <c r="AW1199">
        <f t="shared" si="493"/>
        <v>10</v>
      </c>
      <c r="AX1199">
        <f t="shared" si="472"/>
        <v>0</v>
      </c>
      <c r="AY1199">
        <f t="shared" si="473"/>
        <v>0</v>
      </c>
      <c r="AZ1199">
        <f t="shared" si="474"/>
        <v>0</v>
      </c>
      <c r="BA1199">
        <v>1198.1655330999999</v>
      </c>
      <c r="BB1199">
        <v>1198.1655330999999</v>
      </c>
    </row>
    <row r="1200" spans="1:54" x14ac:dyDescent="0.25">
      <c r="A1200" t="s">
        <v>1963</v>
      </c>
      <c r="B1200" t="s">
        <v>3</v>
      </c>
      <c r="C1200">
        <v>2013</v>
      </c>
      <c r="D1200">
        <v>5</v>
      </c>
      <c r="E1200">
        <v>10</v>
      </c>
      <c r="F1200" t="s">
        <v>1861</v>
      </c>
      <c r="G1200" t="s">
        <v>1923</v>
      </c>
      <c r="H1200" t="s">
        <v>1926</v>
      </c>
      <c r="I1200" t="s">
        <v>1837</v>
      </c>
      <c r="J1200" t="s">
        <v>1819</v>
      </c>
      <c r="K1200" t="str">
        <f t="shared" si="475"/>
        <v>Offshore</v>
      </c>
      <c r="L1200">
        <v>0</v>
      </c>
      <c r="M1200">
        <f t="shared" si="468"/>
        <v>0</v>
      </c>
      <c r="N1200">
        <f t="shared" si="476"/>
        <v>1.258088340298923E-2</v>
      </c>
      <c r="O1200">
        <f t="shared" si="477"/>
        <v>6.2842892271189965E-3</v>
      </c>
      <c r="P1200">
        <v>0</v>
      </c>
      <c r="Q1200">
        <f t="shared" si="478"/>
        <v>0</v>
      </c>
      <c r="R1200">
        <v>0</v>
      </c>
      <c r="S1200">
        <f t="shared" si="469"/>
        <v>0</v>
      </c>
      <c r="T1200">
        <f t="shared" si="479"/>
        <v>0</v>
      </c>
      <c r="U1200">
        <f t="shared" si="470"/>
        <v>1.0623462871098971E-2</v>
      </c>
      <c r="V1200">
        <f t="shared" si="480"/>
        <v>0.84441310922369939</v>
      </c>
      <c r="W1200">
        <f t="shared" si="471"/>
        <v>5.9173093241604077E-3</v>
      </c>
      <c r="X1200">
        <f t="shared" si="481"/>
        <v>0.94160359434525431</v>
      </c>
      <c r="Y1200">
        <v>1</v>
      </c>
      <c r="Z1200">
        <f>Y1200*'MRIP Selectivity'!$N$35</f>
        <v>6.2965941758702333E-3</v>
      </c>
      <c r="AA1200">
        <f>Y1200*'MRIP Selectivity'!$O$35</f>
        <v>6.2842892271189965E-3</v>
      </c>
      <c r="AB1200">
        <f>Y1200*'MRIP Selectivity'!$P$35</f>
        <v>9.0321712954188795E-4</v>
      </c>
      <c r="AC1200">
        <v>0.74741255597723821</v>
      </c>
      <c r="AD1200">
        <v>0.94160359434525442</v>
      </c>
      <c r="AE1200">
        <v>1.3432654004296583</v>
      </c>
      <c r="AF1200">
        <f t="shared" si="482"/>
        <v>4.7061535469385633E-3</v>
      </c>
      <c r="AG1200">
        <f t="shared" si="483"/>
        <v>5.9173093241604077E-3</v>
      </c>
      <c r="AH1200">
        <f t="shared" si="484"/>
        <v>1.2132603191890106E-3</v>
      </c>
      <c r="AI1200">
        <f t="shared" si="485"/>
        <v>1.3484100532531117E-2</v>
      </c>
      <c r="AJ1200">
        <f t="shared" si="486"/>
        <v>1.1836723190287982E-2</v>
      </c>
      <c r="AK1200">
        <f t="shared" si="487"/>
        <v>7.1875063566608846E-3</v>
      </c>
      <c r="AL1200">
        <f t="shared" si="488"/>
        <v>7.1305696433494187E-3</v>
      </c>
      <c r="AM1200">
        <f t="shared" si="489"/>
        <v>1.0623462871098971E-2</v>
      </c>
      <c r="AN1200">
        <f t="shared" si="490"/>
        <v>5.9173093241604077E-3</v>
      </c>
      <c r="AO1200">
        <v>0</v>
      </c>
      <c r="AP1200">
        <f t="shared" si="491"/>
        <v>1.258088340298923E-2</v>
      </c>
      <c r="AQ1200">
        <f t="shared" si="492"/>
        <v>6.2842892271189965E-3</v>
      </c>
      <c r="AR1200">
        <v>1</v>
      </c>
      <c r="AS1200">
        <f>AR1200*'MRIP Selectivity'!$N$35</f>
        <v>6.2965941758702333E-3</v>
      </c>
      <c r="AT1200">
        <f>AR1200*'MRIP Selectivity'!$O$35</f>
        <v>6.2842892271189965E-3</v>
      </c>
      <c r="AU1200">
        <f>AR1200*'MRIP Selectivity'!$P$35</f>
        <v>9.0321712954188795E-4</v>
      </c>
      <c r="AV1200">
        <v>2</v>
      </c>
      <c r="AW1200">
        <f t="shared" si="493"/>
        <v>10</v>
      </c>
      <c r="AX1200">
        <f t="shared" si="472"/>
        <v>0</v>
      </c>
      <c r="AY1200">
        <f t="shared" si="473"/>
        <v>0</v>
      </c>
      <c r="AZ1200">
        <f t="shared" si="474"/>
        <v>0</v>
      </c>
      <c r="BA1200">
        <v>28.783951097999999</v>
      </c>
      <c r="BB1200">
        <v>28.783951097999999</v>
      </c>
    </row>
    <row r="1201" spans="1:54" x14ac:dyDescent="0.25">
      <c r="A1201" t="s">
        <v>1098</v>
      </c>
      <c r="B1201" t="s">
        <v>3</v>
      </c>
      <c r="C1201">
        <v>2013</v>
      </c>
      <c r="D1201">
        <v>5</v>
      </c>
      <c r="E1201">
        <v>10</v>
      </c>
      <c r="F1201" t="s">
        <v>1861</v>
      </c>
      <c r="G1201" t="s">
        <v>1923</v>
      </c>
      <c r="H1201" t="s">
        <v>1926</v>
      </c>
      <c r="I1201" t="s">
        <v>1837</v>
      </c>
      <c r="J1201" t="s">
        <v>1819</v>
      </c>
      <c r="K1201" t="str">
        <f t="shared" si="475"/>
        <v>Offshore</v>
      </c>
      <c r="L1201">
        <v>1.040310015</v>
      </c>
      <c r="M1201">
        <f t="shared" si="468"/>
        <v>29.944232598519644</v>
      </c>
      <c r="N1201">
        <f t="shared" si="476"/>
        <v>1.040310015</v>
      </c>
      <c r="O1201">
        <f t="shared" si="477"/>
        <v>1.040310015</v>
      </c>
      <c r="P1201">
        <v>15.317950614173229</v>
      </c>
      <c r="Q1201">
        <f t="shared" si="478"/>
        <v>14.724409448440452</v>
      </c>
      <c r="R1201">
        <v>1.7430531545316779</v>
      </c>
      <c r="S1201">
        <f t="shared" si="469"/>
        <v>50.171956761254449</v>
      </c>
      <c r="T1201">
        <f t="shared" si="479"/>
        <v>1.6755131926050697</v>
      </c>
      <c r="U1201">
        <f t="shared" si="470"/>
        <v>1.7430531545316779</v>
      </c>
      <c r="V1201">
        <f t="shared" si="480"/>
        <v>1.6755131926050697</v>
      </c>
      <c r="W1201">
        <f t="shared" si="471"/>
        <v>1.7430531545316779</v>
      </c>
      <c r="X1201">
        <f t="shared" si="481"/>
        <v>1.6755131926050697</v>
      </c>
      <c r="Y1201">
        <v>0</v>
      </c>
      <c r="Z1201">
        <f>Y1201*'MRIP Selectivity'!$N$35</f>
        <v>0</v>
      </c>
      <c r="AA1201">
        <f>Y1201*'MRIP Selectivity'!$O$35</f>
        <v>0</v>
      </c>
      <c r="AB1201">
        <f>Y1201*'MRIP Selectivity'!$P$35</f>
        <v>0</v>
      </c>
      <c r="AC1201">
        <v>0.74741255597723821</v>
      </c>
      <c r="AD1201">
        <v>0.94160359434525442</v>
      </c>
      <c r="AE1201">
        <v>1.3432654004296583</v>
      </c>
      <c r="AF1201">
        <f t="shared" si="482"/>
        <v>0</v>
      </c>
      <c r="AG1201">
        <f t="shared" si="483"/>
        <v>0</v>
      </c>
      <c r="AH1201">
        <f t="shared" si="484"/>
        <v>0</v>
      </c>
      <c r="AI1201">
        <f t="shared" si="485"/>
        <v>0</v>
      </c>
      <c r="AJ1201">
        <f t="shared" si="486"/>
        <v>0</v>
      </c>
      <c r="AK1201">
        <f t="shared" si="487"/>
        <v>0</v>
      </c>
      <c r="AL1201">
        <f t="shared" si="488"/>
        <v>0</v>
      </c>
      <c r="AM1201">
        <f t="shared" si="489"/>
        <v>1.7430531545316779</v>
      </c>
      <c r="AN1201">
        <f t="shared" si="490"/>
        <v>1.7430531545316779</v>
      </c>
      <c r="AO1201">
        <v>1</v>
      </c>
      <c r="AP1201">
        <f t="shared" si="491"/>
        <v>1</v>
      </c>
      <c r="AQ1201">
        <f t="shared" si="492"/>
        <v>1</v>
      </c>
      <c r="AR1201">
        <v>0</v>
      </c>
      <c r="AS1201">
        <f>AR1201*'MRIP Selectivity'!$N$35</f>
        <v>0</v>
      </c>
      <c r="AT1201">
        <f>AR1201*'MRIP Selectivity'!$O$35</f>
        <v>0</v>
      </c>
      <c r="AU1201">
        <f>AR1201*'MRIP Selectivity'!$P$35</f>
        <v>0</v>
      </c>
      <c r="AV1201">
        <v>5</v>
      </c>
      <c r="AW1201">
        <f t="shared" si="493"/>
        <v>25</v>
      </c>
      <c r="AX1201">
        <f t="shared" si="472"/>
        <v>0</v>
      </c>
      <c r="AY1201">
        <f t="shared" si="473"/>
        <v>0</v>
      </c>
      <c r="AZ1201">
        <f t="shared" si="474"/>
        <v>0</v>
      </c>
      <c r="BA1201">
        <v>28.783951097999999</v>
      </c>
      <c r="BB1201">
        <v>28.783951097999999</v>
      </c>
    </row>
    <row r="1202" spans="1:54" x14ac:dyDescent="0.25">
      <c r="A1202" t="s">
        <v>1099</v>
      </c>
      <c r="B1202" t="s">
        <v>3</v>
      </c>
      <c r="C1202">
        <v>2013</v>
      </c>
      <c r="D1202">
        <v>6</v>
      </c>
      <c r="E1202">
        <v>11</v>
      </c>
      <c r="F1202" t="s">
        <v>1823</v>
      </c>
      <c r="G1202" t="s">
        <v>1923</v>
      </c>
      <c r="H1202" t="s">
        <v>1926</v>
      </c>
      <c r="I1202" t="s">
        <v>1837</v>
      </c>
      <c r="J1202" t="s">
        <v>1819</v>
      </c>
      <c r="K1202" t="str">
        <f t="shared" si="475"/>
        <v>Offshore</v>
      </c>
      <c r="L1202">
        <v>0.49706648599999997</v>
      </c>
      <c r="M1202">
        <f t="shared" si="468"/>
        <v>3.425940756443818</v>
      </c>
      <c r="N1202">
        <f t="shared" si="476"/>
        <v>0.49706648599999997</v>
      </c>
      <c r="O1202">
        <f t="shared" si="477"/>
        <v>0.49706648599999997</v>
      </c>
      <c r="P1202">
        <v>7.5147059299212602</v>
      </c>
      <c r="Q1202">
        <f t="shared" si="478"/>
        <v>15.118110235903654</v>
      </c>
      <c r="R1202">
        <v>0.94242585694287584</v>
      </c>
      <c r="S1202">
        <f t="shared" si="469"/>
        <v>6.4954995843897825</v>
      </c>
      <c r="T1202">
        <f t="shared" si="479"/>
        <v>1.895975454967358</v>
      </c>
      <c r="U1202">
        <f t="shared" si="470"/>
        <v>0.94242585694287584</v>
      </c>
      <c r="V1202">
        <f t="shared" si="480"/>
        <v>1.895975454967358</v>
      </c>
      <c r="W1202">
        <f t="shared" si="471"/>
        <v>0.94242585694287584</v>
      </c>
      <c r="X1202">
        <f t="shared" si="481"/>
        <v>1.895975454967358</v>
      </c>
      <c r="Y1202">
        <v>0</v>
      </c>
      <c r="Z1202">
        <f>Y1202*'MRIP Selectivity'!$N$35</f>
        <v>0</v>
      </c>
      <c r="AA1202">
        <f>Y1202*'MRIP Selectivity'!$O$35</f>
        <v>0</v>
      </c>
      <c r="AB1202">
        <f>Y1202*'MRIP Selectivity'!$P$35</f>
        <v>0</v>
      </c>
      <c r="AC1202">
        <v>0.74741255597723821</v>
      </c>
      <c r="AD1202">
        <v>0.94160359434525442</v>
      </c>
      <c r="AE1202">
        <v>1.3432654004296583</v>
      </c>
      <c r="AF1202">
        <f t="shared" si="482"/>
        <v>0</v>
      </c>
      <c r="AG1202">
        <f t="shared" si="483"/>
        <v>0</v>
      </c>
      <c r="AH1202">
        <f t="shared" si="484"/>
        <v>0</v>
      </c>
      <c r="AI1202">
        <f t="shared" si="485"/>
        <v>0</v>
      </c>
      <c r="AJ1202">
        <f t="shared" si="486"/>
        <v>0</v>
      </c>
      <c r="AK1202">
        <f t="shared" si="487"/>
        <v>0</v>
      </c>
      <c r="AL1202">
        <f t="shared" si="488"/>
        <v>0</v>
      </c>
      <c r="AM1202">
        <f t="shared" si="489"/>
        <v>0.94242585694287584</v>
      </c>
      <c r="AN1202">
        <f t="shared" si="490"/>
        <v>0.94242585694287584</v>
      </c>
      <c r="AO1202">
        <v>1</v>
      </c>
      <c r="AP1202">
        <f t="shared" si="491"/>
        <v>1</v>
      </c>
      <c r="AQ1202">
        <f t="shared" si="492"/>
        <v>1</v>
      </c>
      <c r="AR1202">
        <v>0</v>
      </c>
      <c r="AS1202">
        <f>AR1202*'MRIP Selectivity'!$N$35</f>
        <v>0</v>
      </c>
      <c r="AT1202">
        <f>AR1202*'MRIP Selectivity'!$O$35</f>
        <v>0</v>
      </c>
      <c r="AU1202">
        <f>AR1202*'MRIP Selectivity'!$P$35</f>
        <v>0</v>
      </c>
      <c r="AV1202">
        <v>4</v>
      </c>
      <c r="AW1202">
        <f t="shared" si="493"/>
        <v>20</v>
      </c>
      <c r="AX1202">
        <f t="shared" si="472"/>
        <v>0</v>
      </c>
      <c r="AY1202">
        <f t="shared" si="473"/>
        <v>0</v>
      </c>
      <c r="AZ1202">
        <f t="shared" si="474"/>
        <v>0</v>
      </c>
      <c r="BA1202">
        <v>6.8923189411000001</v>
      </c>
      <c r="BB1202">
        <v>6.8923189411000001</v>
      </c>
    </row>
    <row r="1203" spans="1:54" x14ac:dyDescent="0.25">
      <c r="A1203" t="s">
        <v>1100</v>
      </c>
      <c r="B1203" t="s">
        <v>3</v>
      </c>
      <c r="C1203">
        <v>2014</v>
      </c>
      <c r="D1203">
        <v>1</v>
      </c>
      <c r="E1203">
        <v>2</v>
      </c>
      <c r="F1203" t="s">
        <v>1862</v>
      </c>
      <c r="G1203" t="s">
        <v>1923</v>
      </c>
      <c r="H1203" t="s">
        <v>1926</v>
      </c>
      <c r="I1203" t="s">
        <v>1837</v>
      </c>
      <c r="J1203" t="s">
        <v>1819</v>
      </c>
      <c r="K1203" t="str">
        <f t="shared" si="475"/>
        <v>Offshore</v>
      </c>
      <c r="L1203">
        <v>1</v>
      </c>
      <c r="M1203">
        <f t="shared" si="468"/>
        <v>5.4299157683999999</v>
      </c>
      <c r="N1203">
        <f t="shared" si="476"/>
        <v>1</v>
      </c>
      <c r="O1203">
        <f t="shared" si="477"/>
        <v>1</v>
      </c>
      <c r="P1203">
        <v>14.606299212598426</v>
      </c>
      <c r="Q1203">
        <f t="shared" si="478"/>
        <v>14.606299212598426</v>
      </c>
      <c r="R1203">
        <v>1.5432358352941429</v>
      </c>
      <c r="S1203">
        <f t="shared" si="469"/>
        <v>8.3796405964236111</v>
      </c>
      <c r="T1203">
        <f t="shared" si="479"/>
        <v>1.5432358352941429</v>
      </c>
      <c r="U1203">
        <f t="shared" si="470"/>
        <v>1.5432358352941429</v>
      </c>
      <c r="V1203">
        <f t="shared" si="480"/>
        <v>1.5432358352941429</v>
      </c>
      <c r="W1203">
        <f t="shared" si="471"/>
        <v>1.5432358352941429</v>
      </c>
      <c r="X1203">
        <f t="shared" si="481"/>
        <v>1.5432358352941429</v>
      </c>
      <c r="Y1203">
        <v>0</v>
      </c>
      <c r="Z1203">
        <f>Y1203*'MRIP Selectivity'!$N$35</f>
        <v>0</v>
      </c>
      <c r="AA1203">
        <f>Y1203*'MRIP Selectivity'!$O$35</f>
        <v>0</v>
      </c>
      <c r="AB1203">
        <f>Y1203*'MRIP Selectivity'!$P$35</f>
        <v>0</v>
      </c>
      <c r="AC1203">
        <v>0.74741255597723821</v>
      </c>
      <c r="AD1203">
        <v>0.94160359434525442</v>
      </c>
      <c r="AE1203">
        <v>1.3432654004296583</v>
      </c>
      <c r="AF1203">
        <f t="shared" si="482"/>
        <v>0</v>
      </c>
      <c r="AG1203">
        <f t="shared" si="483"/>
        <v>0</v>
      </c>
      <c r="AH1203">
        <f t="shared" si="484"/>
        <v>0</v>
      </c>
      <c r="AI1203">
        <f t="shared" si="485"/>
        <v>0</v>
      </c>
      <c r="AJ1203">
        <f t="shared" si="486"/>
        <v>0</v>
      </c>
      <c r="AK1203">
        <f t="shared" si="487"/>
        <v>0</v>
      </c>
      <c r="AL1203">
        <f t="shared" si="488"/>
        <v>0</v>
      </c>
      <c r="AM1203">
        <f t="shared" si="489"/>
        <v>1.5432358352941429</v>
      </c>
      <c r="AN1203">
        <f t="shared" si="490"/>
        <v>1.5432358352941429</v>
      </c>
      <c r="AO1203">
        <v>1</v>
      </c>
      <c r="AP1203">
        <f t="shared" si="491"/>
        <v>1</v>
      </c>
      <c r="AQ1203">
        <f t="shared" si="492"/>
        <v>1</v>
      </c>
      <c r="AR1203">
        <v>0</v>
      </c>
      <c r="AS1203">
        <f>AR1203*'MRIP Selectivity'!$N$35</f>
        <v>0</v>
      </c>
      <c r="AT1203">
        <f>AR1203*'MRIP Selectivity'!$O$35</f>
        <v>0</v>
      </c>
      <c r="AU1203">
        <f>AR1203*'MRIP Selectivity'!$P$35</f>
        <v>0</v>
      </c>
      <c r="AV1203">
        <v>4</v>
      </c>
      <c r="AW1203">
        <f t="shared" si="493"/>
        <v>20</v>
      </c>
      <c r="AX1203">
        <f t="shared" si="472"/>
        <v>0</v>
      </c>
      <c r="AY1203">
        <f t="shared" si="473"/>
        <v>0</v>
      </c>
      <c r="AZ1203">
        <f t="shared" si="474"/>
        <v>0</v>
      </c>
      <c r="BA1203">
        <v>5.4299157683999999</v>
      </c>
      <c r="BB1203">
        <v>5.4299157683999999</v>
      </c>
    </row>
    <row r="1204" spans="1:54" x14ac:dyDescent="0.25">
      <c r="A1204" t="s">
        <v>1964</v>
      </c>
      <c r="B1204" t="s">
        <v>3</v>
      </c>
      <c r="C1204">
        <v>2014</v>
      </c>
      <c r="D1204">
        <v>1</v>
      </c>
      <c r="E1204">
        <v>2</v>
      </c>
      <c r="F1204" t="s">
        <v>1849</v>
      </c>
      <c r="G1204" t="s">
        <v>1923</v>
      </c>
      <c r="H1204" t="s">
        <v>1960</v>
      </c>
      <c r="I1204" t="s">
        <v>1812</v>
      </c>
      <c r="J1204" t="s">
        <v>1819</v>
      </c>
      <c r="K1204" t="str">
        <f t="shared" si="475"/>
        <v>Offshore</v>
      </c>
      <c r="L1204">
        <v>0</v>
      </c>
      <c r="M1204">
        <f t="shared" si="468"/>
        <v>0</v>
      </c>
      <c r="N1204">
        <f t="shared" si="476"/>
        <v>2.516176680597846E-2</v>
      </c>
      <c r="O1204">
        <f t="shared" si="477"/>
        <v>1.2568578454237993E-2</v>
      </c>
      <c r="P1204">
        <v>0</v>
      </c>
      <c r="Q1204">
        <f t="shared" si="478"/>
        <v>0</v>
      </c>
      <c r="R1204">
        <v>0</v>
      </c>
      <c r="S1204">
        <f t="shared" si="469"/>
        <v>0</v>
      </c>
      <c r="T1204">
        <f t="shared" si="479"/>
        <v>0</v>
      </c>
      <c r="U1204">
        <f t="shared" si="470"/>
        <v>2.1246925742197942E-2</v>
      </c>
      <c r="V1204">
        <f t="shared" si="480"/>
        <v>0.84441310922369939</v>
      </c>
      <c r="W1204">
        <f t="shared" si="471"/>
        <v>1.1834618648320815E-2</v>
      </c>
      <c r="X1204">
        <f t="shared" si="481"/>
        <v>0.94160359434525431</v>
      </c>
      <c r="Y1204">
        <v>2</v>
      </c>
      <c r="Z1204">
        <f>Y1204*'MRIP Selectivity'!$N$35</f>
        <v>1.2593188351740467E-2</v>
      </c>
      <c r="AA1204">
        <f>Y1204*'MRIP Selectivity'!$O$35</f>
        <v>1.2568578454237993E-2</v>
      </c>
      <c r="AB1204">
        <f>Y1204*'MRIP Selectivity'!$P$35</f>
        <v>1.8064342590837759E-3</v>
      </c>
      <c r="AC1204">
        <v>0.74741255597723821</v>
      </c>
      <c r="AD1204">
        <v>0.94160359434525442</v>
      </c>
      <c r="AE1204">
        <v>1.3432654004296583</v>
      </c>
      <c r="AF1204">
        <f t="shared" si="482"/>
        <v>9.4123070938771265E-3</v>
      </c>
      <c r="AG1204">
        <f t="shared" si="483"/>
        <v>1.1834618648320815E-2</v>
      </c>
      <c r="AH1204">
        <f t="shared" si="484"/>
        <v>2.4265206383780212E-3</v>
      </c>
      <c r="AI1204">
        <f t="shared" si="485"/>
        <v>2.6968201065062234E-2</v>
      </c>
      <c r="AJ1204">
        <f t="shared" si="486"/>
        <v>2.3673446380575964E-2</v>
      </c>
      <c r="AK1204">
        <f t="shared" si="487"/>
        <v>1.4375012713321769E-2</v>
      </c>
      <c r="AL1204">
        <f t="shared" si="488"/>
        <v>1.4261139286698837E-2</v>
      </c>
      <c r="AM1204">
        <f t="shared" si="489"/>
        <v>2.1246925742197942E-2</v>
      </c>
      <c r="AN1204">
        <f t="shared" si="490"/>
        <v>1.1834618648320815E-2</v>
      </c>
      <c r="AO1204">
        <v>0</v>
      </c>
      <c r="AP1204">
        <f t="shared" si="491"/>
        <v>2.516176680597846E-2</v>
      </c>
      <c r="AQ1204">
        <f t="shared" si="492"/>
        <v>1.2568578454237993E-2</v>
      </c>
      <c r="AR1204">
        <v>2</v>
      </c>
      <c r="AS1204">
        <f>AR1204*'MRIP Selectivity'!$N$35</f>
        <v>1.2593188351740467E-2</v>
      </c>
      <c r="AT1204">
        <f>AR1204*'MRIP Selectivity'!$O$35</f>
        <v>1.2568578454237993E-2</v>
      </c>
      <c r="AU1204">
        <f>AR1204*'MRIP Selectivity'!$P$35</f>
        <v>1.8064342590837759E-3</v>
      </c>
      <c r="AV1204">
        <v>6</v>
      </c>
      <c r="AW1204">
        <f t="shared" si="493"/>
        <v>30</v>
      </c>
      <c r="AX1204">
        <f t="shared" si="472"/>
        <v>0</v>
      </c>
      <c r="AY1204">
        <f t="shared" si="473"/>
        <v>0</v>
      </c>
      <c r="AZ1204">
        <f t="shared" si="474"/>
        <v>0</v>
      </c>
      <c r="BA1204">
        <v>218.97123586000001</v>
      </c>
      <c r="BB1204">
        <v>218.97123586000001</v>
      </c>
    </row>
    <row r="1205" spans="1:54" x14ac:dyDescent="0.25">
      <c r="A1205" t="s">
        <v>1965</v>
      </c>
      <c r="B1205" t="s">
        <v>3</v>
      </c>
      <c r="C1205">
        <v>2014</v>
      </c>
      <c r="D1205">
        <v>1</v>
      </c>
      <c r="E1205">
        <v>2</v>
      </c>
      <c r="F1205" t="s">
        <v>1849</v>
      </c>
      <c r="G1205" t="s">
        <v>1923</v>
      </c>
      <c r="H1205" t="s">
        <v>1960</v>
      </c>
      <c r="I1205" t="s">
        <v>1812</v>
      </c>
      <c r="J1205" t="s">
        <v>1819</v>
      </c>
      <c r="K1205" t="str">
        <f t="shared" si="475"/>
        <v>Offshore</v>
      </c>
      <c r="L1205">
        <v>0</v>
      </c>
      <c r="M1205">
        <f t="shared" si="468"/>
        <v>0</v>
      </c>
      <c r="N1205">
        <f t="shared" si="476"/>
        <v>5.0323533611956919E-2</v>
      </c>
      <c r="O1205">
        <f t="shared" si="477"/>
        <v>2.5137156908475986E-2</v>
      </c>
      <c r="P1205">
        <v>0</v>
      </c>
      <c r="Q1205">
        <f t="shared" si="478"/>
        <v>0</v>
      </c>
      <c r="R1205">
        <v>0</v>
      </c>
      <c r="S1205">
        <f t="shared" si="469"/>
        <v>0</v>
      </c>
      <c r="T1205">
        <f t="shared" si="479"/>
        <v>0</v>
      </c>
      <c r="U1205">
        <f t="shared" si="470"/>
        <v>4.2493851484395884E-2</v>
      </c>
      <c r="V1205">
        <f t="shared" si="480"/>
        <v>0.84441310922369939</v>
      </c>
      <c r="W1205">
        <f t="shared" si="471"/>
        <v>2.3669237296641631E-2</v>
      </c>
      <c r="X1205">
        <f t="shared" si="481"/>
        <v>0.94160359434525431</v>
      </c>
      <c r="Y1205">
        <v>4</v>
      </c>
      <c r="Z1205">
        <f>Y1205*'MRIP Selectivity'!$N$35</f>
        <v>2.5186376703480933E-2</v>
      </c>
      <c r="AA1205">
        <f>Y1205*'MRIP Selectivity'!$O$35</f>
        <v>2.5137156908475986E-2</v>
      </c>
      <c r="AB1205">
        <f>Y1205*'MRIP Selectivity'!$P$35</f>
        <v>3.6128685181675518E-3</v>
      </c>
      <c r="AC1205">
        <v>0.74741255597723821</v>
      </c>
      <c r="AD1205">
        <v>0.94160359434525442</v>
      </c>
      <c r="AE1205">
        <v>1.3432654004296583</v>
      </c>
      <c r="AF1205">
        <f t="shared" si="482"/>
        <v>1.8824614187754253E-2</v>
      </c>
      <c r="AG1205">
        <f t="shared" si="483"/>
        <v>2.3669237296641631E-2</v>
      </c>
      <c r="AH1205">
        <f t="shared" si="484"/>
        <v>4.8530412767560423E-3</v>
      </c>
      <c r="AI1205">
        <f t="shared" si="485"/>
        <v>5.3936402130124468E-2</v>
      </c>
      <c r="AJ1205">
        <f t="shared" si="486"/>
        <v>4.7346892761151928E-2</v>
      </c>
      <c r="AK1205">
        <f t="shared" si="487"/>
        <v>2.8750025426643538E-2</v>
      </c>
      <c r="AL1205">
        <f t="shared" si="488"/>
        <v>2.8522278573397675E-2</v>
      </c>
      <c r="AM1205">
        <f t="shared" si="489"/>
        <v>4.2493851484395884E-2</v>
      </c>
      <c r="AN1205">
        <f t="shared" si="490"/>
        <v>2.3669237296641631E-2</v>
      </c>
      <c r="AO1205">
        <v>0</v>
      </c>
      <c r="AP1205">
        <f t="shared" si="491"/>
        <v>5.0323533611956919E-2</v>
      </c>
      <c r="AQ1205">
        <f t="shared" si="492"/>
        <v>2.5137156908475986E-2</v>
      </c>
      <c r="AR1205">
        <v>4</v>
      </c>
      <c r="AS1205">
        <f>AR1205*'MRIP Selectivity'!$N$35</f>
        <v>2.5186376703480933E-2</v>
      </c>
      <c r="AT1205">
        <f>AR1205*'MRIP Selectivity'!$O$35</f>
        <v>2.5137156908475986E-2</v>
      </c>
      <c r="AU1205">
        <f>AR1205*'MRIP Selectivity'!$P$35</f>
        <v>3.6128685181675518E-3</v>
      </c>
      <c r="AV1205">
        <v>15</v>
      </c>
      <c r="AW1205">
        <f t="shared" si="493"/>
        <v>75</v>
      </c>
      <c r="AX1205">
        <f t="shared" si="472"/>
        <v>0</v>
      </c>
      <c r="AY1205">
        <f t="shared" si="473"/>
        <v>0</v>
      </c>
      <c r="AZ1205">
        <f t="shared" si="474"/>
        <v>0</v>
      </c>
      <c r="BA1205">
        <v>218.97123586000001</v>
      </c>
      <c r="BB1205">
        <v>218.97123586000001</v>
      </c>
    </row>
    <row r="1206" spans="1:54" x14ac:dyDescent="0.25">
      <c r="A1206" t="s">
        <v>1101</v>
      </c>
      <c r="B1206" t="s">
        <v>3</v>
      </c>
      <c r="C1206">
        <v>2014</v>
      </c>
      <c r="D1206">
        <v>1</v>
      </c>
      <c r="E1206">
        <v>2</v>
      </c>
      <c r="F1206" t="s">
        <v>1849</v>
      </c>
      <c r="G1206" t="s">
        <v>1923</v>
      </c>
      <c r="H1206" t="s">
        <v>1960</v>
      </c>
      <c r="I1206" t="s">
        <v>1812</v>
      </c>
      <c r="J1206" t="s">
        <v>1819</v>
      </c>
      <c r="K1206" t="str">
        <f t="shared" si="475"/>
        <v>Offshore</v>
      </c>
      <c r="L1206">
        <v>1.0194333633999999</v>
      </c>
      <c r="M1206">
        <f t="shared" si="468"/>
        <v>223.22658346061448</v>
      </c>
      <c r="N1206">
        <f t="shared" si="476"/>
        <v>1.0823377804149461</v>
      </c>
      <c r="O1206">
        <f t="shared" si="477"/>
        <v>1.050854809535595</v>
      </c>
      <c r="P1206">
        <v>14.207850812598426</v>
      </c>
      <c r="Q1206">
        <f t="shared" si="478"/>
        <v>13.93700787387672</v>
      </c>
      <c r="R1206">
        <v>1.4383781468810861</v>
      </c>
      <c r="S1206">
        <f t="shared" si="469"/>
        <v>314.96344045656804</v>
      </c>
      <c r="T1206">
        <f t="shared" si="479"/>
        <v>1.410958478035119</v>
      </c>
      <c r="U1206">
        <f t="shared" si="470"/>
        <v>1.4914954612365809</v>
      </c>
      <c r="V1206">
        <f t="shared" si="480"/>
        <v>1.3780314133216085</v>
      </c>
      <c r="W1206">
        <f t="shared" si="471"/>
        <v>1.4679646935018882</v>
      </c>
      <c r="X1206">
        <f t="shared" si="481"/>
        <v>1.3969243706945842</v>
      </c>
      <c r="Y1206">
        <v>5</v>
      </c>
      <c r="Z1206">
        <f>Y1206*'MRIP Selectivity'!$N$35</f>
        <v>3.1482970879351167E-2</v>
      </c>
      <c r="AA1206">
        <f>Y1206*'MRIP Selectivity'!$O$35</f>
        <v>3.1421446135594985E-2</v>
      </c>
      <c r="AB1206">
        <f>Y1206*'MRIP Selectivity'!$P$35</f>
        <v>4.5160856477094394E-3</v>
      </c>
      <c r="AC1206">
        <v>0.74741255597723821</v>
      </c>
      <c r="AD1206">
        <v>0.94160359434525442</v>
      </c>
      <c r="AE1206">
        <v>1.3432654004296583</v>
      </c>
      <c r="AF1206">
        <f t="shared" si="482"/>
        <v>2.3530767734692815E-2</v>
      </c>
      <c r="AG1206">
        <f t="shared" si="483"/>
        <v>2.9586546620802043E-2</v>
      </c>
      <c r="AH1206">
        <f t="shared" si="484"/>
        <v>6.0663015959450525E-3</v>
      </c>
      <c r="AI1206">
        <f t="shared" si="485"/>
        <v>6.742050266265559E-2</v>
      </c>
      <c r="AJ1206">
        <f t="shared" si="486"/>
        <v>5.9183615951439908E-2</v>
      </c>
      <c r="AK1206">
        <f t="shared" si="487"/>
        <v>3.5937531783304423E-2</v>
      </c>
      <c r="AL1206">
        <f t="shared" si="488"/>
        <v>3.5652848216747093E-2</v>
      </c>
      <c r="AM1206">
        <f t="shared" si="489"/>
        <v>1.4914954612365809</v>
      </c>
      <c r="AN1206">
        <f t="shared" si="490"/>
        <v>1.4679646935018882</v>
      </c>
      <c r="AO1206">
        <v>1</v>
      </c>
      <c r="AP1206">
        <f t="shared" si="491"/>
        <v>1.0629044170149462</v>
      </c>
      <c r="AQ1206">
        <f t="shared" si="492"/>
        <v>1.0314214461355951</v>
      </c>
      <c r="AR1206">
        <v>5</v>
      </c>
      <c r="AS1206">
        <f>AR1206*'MRIP Selectivity'!$N$35</f>
        <v>3.1482970879351167E-2</v>
      </c>
      <c r="AT1206">
        <f>AR1206*'MRIP Selectivity'!$O$35</f>
        <v>3.1421446135594985E-2</v>
      </c>
      <c r="AU1206">
        <f>AR1206*'MRIP Selectivity'!$P$35</f>
        <v>4.5160856477094394E-3</v>
      </c>
      <c r="AV1206">
        <v>4</v>
      </c>
      <c r="AW1206">
        <f t="shared" si="493"/>
        <v>20</v>
      </c>
      <c r="AX1206">
        <f t="shared" si="472"/>
        <v>0</v>
      </c>
      <c r="AY1206">
        <f t="shared" si="473"/>
        <v>0</v>
      </c>
      <c r="AZ1206">
        <f t="shared" si="474"/>
        <v>0</v>
      </c>
      <c r="BA1206">
        <v>218.97123586000001</v>
      </c>
      <c r="BB1206">
        <v>218.97123586000001</v>
      </c>
    </row>
    <row r="1207" spans="1:54" x14ac:dyDescent="0.25">
      <c r="A1207" t="s">
        <v>1102</v>
      </c>
      <c r="B1207" t="s">
        <v>3</v>
      </c>
      <c r="C1207">
        <v>2014</v>
      </c>
      <c r="D1207">
        <v>3</v>
      </c>
      <c r="E1207">
        <v>5</v>
      </c>
      <c r="F1207" t="s">
        <v>1841</v>
      </c>
      <c r="G1207" t="s">
        <v>1923</v>
      </c>
      <c r="H1207" t="s">
        <v>1926</v>
      </c>
      <c r="I1207" t="s">
        <v>1812</v>
      </c>
      <c r="J1207" t="s">
        <v>1819</v>
      </c>
      <c r="K1207" t="str">
        <f t="shared" si="475"/>
        <v>Offshore</v>
      </c>
      <c r="L1207">
        <v>1.9695484758999999</v>
      </c>
      <c r="M1207">
        <f t="shared" si="468"/>
        <v>563.12352404064461</v>
      </c>
      <c r="N1207">
        <f t="shared" si="476"/>
        <v>3.2276368161989231</v>
      </c>
      <c r="O1207">
        <f t="shared" si="477"/>
        <v>2.5979773986118997</v>
      </c>
      <c r="P1207">
        <v>26.364034716929133</v>
      </c>
      <c r="Q1207">
        <f t="shared" si="478"/>
        <v>13.385826771733502</v>
      </c>
      <c r="R1207">
        <v>1.9973711173757176</v>
      </c>
      <c r="S1207">
        <f t="shared" si="469"/>
        <v>571.07843558897105</v>
      </c>
      <c r="T1207">
        <f t="shared" si="479"/>
        <v>1.0141264060347659</v>
      </c>
      <c r="U1207">
        <f t="shared" si="470"/>
        <v>3.0597174044856148</v>
      </c>
      <c r="V1207">
        <f t="shared" si="480"/>
        <v>0.94797450231372027</v>
      </c>
      <c r="W1207">
        <f t="shared" si="471"/>
        <v>2.5891020497917583</v>
      </c>
      <c r="X1207">
        <f t="shared" si="481"/>
        <v>0.99658374671585537</v>
      </c>
      <c r="Y1207">
        <v>100</v>
      </c>
      <c r="Z1207">
        <f>Y1207*'MRIP Selectivity'!$N$35</f>
        <v>0.62965941758702337</v>
      </c>
      <c r="AA1207">
        <f>Y1207*'MRIP Selectivity'!$O$35</f>
        <v>0.62842892271189965</v>
      </c>
      <c r="AB1207">
        <f>Y1207*'MRIP Selectivity'!$P$35</f>
        <v>9.0321712954188796E-2</v>
      </c>
      <c r="AC1207">
        <v>0.74741255597723821</v>
      </c>
      <c r="AD1207">
        <v>0.94160359434525442</v>
      </c>
      <c r="AE1207">
        <v>1.3432654004296583</v>
      </c>
      <c r="AF1207">
        <f t="shared" si="482"/>
        <v>0.47061535469385629</v>
      </c>
      <c r="AG1207">
        <f t="shared" si="483"/>
        <v>0.5917309324160408</v>
      </c>
      <c r="AH1207">
        <f t="shared" si="484"/>
        <v>0.12132603191890107</v>
      </c>
      <c r="AI1207">
        <f t="shared" si="485"/>
        <v>1.348410053253112</v>
      </c>
      <c r="AJ1207">
        <f t="shared" si="486"/>
        <v>1.1836723190287981</v>
      </c>
      <c r="AK1207">
        <f t="shared" si="487"/>
        <v>0.71875063566608843</v>
      </c>
      <c r="AL1207">
        <f t="shared" si="488"/>
        <v>0.71305696433494181</v>
      </c>
      <c r="AM1207">
        <f t="shared" si="489"/>
        <v>3.0597174044856148</v>
      </c>
      <c r="AN1207">
        <f t="shared" si="490"/>
        <v>2.5891020497917583</v>
      </c>
      <c r="AO1207">
        <v>2</v>
      </c>
      <c r="AP1207">
        <f t="shared" si="491"/>
        <v>3.2580883402989231</v>
      </c>
      <c r="AQ1207">
        <f t="shared" si="492"/>
        <v>2.6284289227118998</v>
      </c>
      <c r="AR1207">
        <v>100</v>
      </c>
      <c r="AS1207">
        <f>AR1207*'MRIP Selectivity'!$N$35</f>
        <v>0.62965941758702337</v>
      </c>
      <c r="AT1207">
        <f>AR1207*'MRIP Selectivity'!$O$35</f>
        <v>0.62842892271189965</v>
      </c>
      <c r="AU1207">
        <f>AR1207*'MRIP Selectivity'!$P$35</f>
        <v>9.0321712954188796E-2</v>
      </c>
      <c r="AV1207">
        <v>4</v>
      </c>
      <c r="AW1207">
        <f t="shared" si="493"/>
        <v>20</v>
      </c>
      <c r="AX1207">
        <f t="shared" si="472"/>
        <v>0</v>
      </c>
      <c r="AY1207">
        <f t="shared" si="473"/>
        <v>0</v>
      </c>
      <c r="AZ1207">
        <f t="shared" si="474"/>
        <v>0</v>
      </c>
      <c r="BA1207">
        <v>285.91503633000002</v>
      </c>
      <c r="BB1207">
        <v>285.91503633000002</v>
      </c>
    </row>
    <row r="1208" spans="1:54" x14ac:dyDescent="0.25">
      <c r="A1208" t="s">
        <v>1103</v>
      </c>
      <c r="B1208" t="s">
        <v>3</v>
      </c>
      <c r="C1208">
        <v>2014</v>
      </c>
      <c r="D1208">
        <v>3</v>
      </c>
      <c r="E1208">
        <v>5</v>
      </c>
      <c r="F1208" t="s">
        <v>1841</v>
      </c>
      <c r="G1208" t="s">
        <v>1923</v>
      </c>
      <c r="H1208" t="s">
        <v>1926</v>
      </c>
      <c r="I1208" t="s">
        <v>1812</v>
      </c>
      <c r="J1208" t="s">
        <v>1819</v>
      </c>
      <c r="K1208" t="str">
        <f t="shared" si="475"/>
        <v>Offshore</v>
      </c>
      <c r="L1208">
        <v>0</v>
      </c>
      <c r="M1208">
        <f t="shared" si="468"/>
        <v>0</v>
      </c>
      <c r="N1208">
        <f t="shared" si="476"/>
        <v>0.15097060083587077</v>
      </c>
      <c r="O1208">
        <f t="shared" si="477"/>
        <v>7.5411470725427962E-2</v>
      </c>
      <c r="P1208">
        <v>0</v>
      </c>
      <c r="Q1208">
        <f t="shared" si="478"/>
        <v>0</v>
      </c>
      <c r="R1208">
        <v>0</v>
      </c>
      <c r="S1208">
        <f t="shared" si="469"/>
        <v>0</v>
      </c>
      <c r="T1208">
        <f t="shared" si="479"/>
        <v>0</v>
      </c>
      <c r="U1208">
        <f t="shared" si="470"/>
        <v>0.12748155445318765</v>
      </c>
      <c r="V1208">
        <f t="shared" si="480"/>
        <v>0.84441310922369928</v>
      </c>
      <c r="W1208">
        <f t="shared" si="471"/>
        <v>7.1007711889924899E-2</v>
      </c>
      <c r="X1208">
        <f t="shared" si="481"/>
        <v>0.94160359434525442</v>
      </c>
      <c r="Y1208">
        <v>12</v>
      </c>
      <c r="Z1208">
        <f>Y1208*'MRIP Selectivity'!$N$35</f>
        <v>7.5559130110442796E-2</v>
      </c>
      <c r="AA1208">
        <f>Y1208*'MRIP Selectivity'!$O$35</f>
        <v>7.5411470725427962E-2</v>
      </c>
      <c r="AB1208">
        <f>Y1208*'MRIP Selectivity'!$P$35</f>
        <v>1.0838605554502655E-2</v>
      </c>
      <c r="AC1208">
        <v>0.74741255597723821</v>
      </c>
      <c r="AD1208">
        <v>0.94160359434525442</v>
      </c>
      <c r="AE1208">
        <v>1.3432654004296583</v>
      </c>
      <c r="AF1208">
        <f t="shared" si="482"/>
        <v>5.6473842563262752E-2</v>
      </c>
      <c r="AG1208">
        <f t="shared" si="483"/>
        <v>7.1007711889924899E-2</v>
      </c>
      <c r="AH1208">
        <f t="shared" si="484"/>
        <v>1.4559123830268127E-2</v>
      </c>
      <c r="AI1208">
        <f t="shared" si="485"/>
        <v>0.16180920639037344</v>
      </c>
      <c r="AJ1208">
        <f t="shared" si="486"/>
        <v>0.14204067828345579</v>
      </c>
      <c r="AK1208">
        <f t="shared" si="487"/>
        <v>8.6250076279930615E-2</v>
      </c>
      <c r="AL1208">
        <f t="shared" si="488"/>
        <v>8.5566835720193024E-2</v>
      </c>
      <c r="AM1208">
        <f t="shared" si="489"/>
        <v>0.12748155445318765</v>
      </c>
      <c r="AN1208">
        <f t="shared" si="490"/>
        <v>7.1007711889924899E-2</v>
      </c>
      <c r="AO1208">
        <v>0</v>
      </c>
      <c r="AP1208">
        <f t="shared" si="491"/>
        <v>0.15097060083587077</v>
      </c>
      <c r="AQ1208">
        <f t="shared" si="492"/>
        <v>7.5411470725427962E-2</v>
      </c>
      <c r="AR1208">
        <v>12</v>
      </c>
      <c r="AS1208">
        <f>AR1208*'MRIP Selectivity'!$N$35</f>
        <v>7.5559130110442796E-2</v>
      </c>
      <c r="AT1208">
        <f>AR1208*'MRIP Selectivity'!$O$35</f>
        <v>7.5411470725427962E-2</v>
      </c>
      <c r="AU1208">
        <f>AR1208*'MRIP Selectivity'!$P$35</f>
        <v>1.0838605554502655E-2</v>
      </c>
      <c r="AV1208">
        <v>1</v>
      </c>
      <c r="AW1208">
        <f t="shared" si="493"/>
        <v>5</v>
      </c>
      <c r="AX1208">
        <f t="shared" si="472"/>
        <v>0</v>
      </c>
      <c r="AY1208">
        <f t="shared" si="473"/>
        <v>0</v>
      </c>
      <c r="AZ1208">
        <f t="shared" si="474"/>
        <v>0</v>
      </c>
      <c r="BA1208">
        <v>285.91503633000002</v>
      </c>
      <c r="BB1208">
        <v>285.91503633000002</v>
      </c>
    </row>
    <row r="1209" spans="1:54" x14ac:dyDescent="0.25">
      <c r="A1209" t="s">
        <v>1104</v>
      </c>
      <c r="B1209" t="s">
        <v>3</v>
      </c>
      <c r="C1209">
        <v>2014</v>
      </c>
      <c r="D1209">
        <v>3</v>
      </c>
      <c r="E1209">
        <v>6</v>
      </c>
      <c r="F1209" t="s">
        <v>1848</v>
      </c>
      <c r="G1209" t="s">
        <v>1923</v>
      </c>
      <c r="H1209" t="s">
        <v>1926</v>
      </c>
      <c r="I1209" t="s">
        <v>1837</v>
      </c>
      <c r="J1209" t="s">
        <v>1819</v>
      </c>
      <c r="K1209" t="str">
        <f t="shared" si="475"/>
        <v>Offshore</v>
      </c>
      <c r="L1209">
        <v>2</v>
      </c>
      <c r="M1209">
        <f t="shared" si="468"/>
        <v>303.38172900000001</v>
      </c>
      <c r="N1209">
        <f t="shared" si="476"/>
        <v>2.0629044170149462</v>
      </c>
      <c r="O1209">
        <f t="shared" si="477"/>
        <v>2.0314214461355951</v>
      </c>
      <c r="P1209">
        <v>26.299212598425196</v>
      </c>
      <c r="Q1209">
        <f t="shared" si="478"/>
        <v>13.149606299212598</v>
      </c>
      <c r="R1209">
        <v>2.1605301694118002</v>
      </c>
      <c r="S1209">
        <f t="shared" si="469"/>
        <v>327.73268917640746</v>
      </c>
      <c r="T1209">
        <f t="shared" si="479"/>
        <v>1.0802650847059001</v>
      </c>
      <c r="U1209">
        <f t="shared" si="470"/>
        <v>2.213647483767295</v>
      </c>
      <c r="V1209">
        <f t="shared" si="480"/>
        <v>1.0730732192480719</v>
      </c>
      <c r="W1209">
        <f t="shared" si="471"/>
        <v>2.1901167160326023</v>
      </c>
      <c r="X1209">
        <f t="shared" si="481"/>
        <v>1.0781203084169932</v>
      </c>
      <c r="Y1209">
        <v>5</v>
      </c>
      <c r="Z1209">
        <f>Y1209*'MRIP Selectivity'!$N$35</f>
        <v>3.1482970879351167E-2</v>
      </c>
      <c r="AA1209">
        <f>Y1209*'MRIP Selectivity'!$O$35</f>
        <v>3.1421446135594985E-2</v>
      </c>
      <c r="AB1209">
        <f>Y1209*'MRIP Selectivity'!$P$35</f>
        <v>4.5160856477094394E-3</v>
      </c>
      <c r="AC1209">
        <v>0.74741255597723821</v>
      </c>
      <c r="AD1209">
        <v>0.94160359434525442</v>
      </c>
      <c r="AE1209">
        <v>1.3432654004296583</v>
      </c>
      <c r="AF1209">
        <f t="shared" si="482"/>
        <v>2.3530767734692815E-2</v>
      </c>
      <c r="AG1209">
        <f t="shared" si="483"/>
        <v>2.9586546620802043E-2</v>
      </c>
      <c r="AH1209">
        <f t="shared" si="484"/>
        <v>6.0663015959450525E-3</v>
      </c>
      <c r="AI1209">
        <f t="shared" si="485"/>
        <v>6.742050266265559E-2</v>
      </c>
      <c r="AJ1209">
        <f t="shared" si="486"/>
        <v>5.9183615951439908E-2</v>
      </c>
      <c r="AK1209">
        <f t="shared" si="487"/>
        <v>3.5937531783304423E-2</v>
      </c>
      <c r="AL1209">
        <f t="shared" si="488"/>
        <v>3.5652848216747093E-2</v>
      </c>
      <c r="AM1209">
        <f t="shared" si="489"/>
        <v>2.213647483767295</v>
      </c>
      <c r="AN1209">
        <f t="shared" si="490"/>
        <v>2.1901167160326023</v>
      </c>
      <c r="AO1209">
        <v>2</v>
      </c>
      <c r="AP1209">
        <f t="shared" si="491"/>
        <v>2.0629044170149462</v>
      </c>
      <c r="AQ1209">
        <f t="shared" si="492"/>
        <v>2.0314214461355951</v>
      </c>
      <c r="AR1209">
        <v>5</v>
      </c>
      <c r="AS1209">
        <f>AR1209*'MRIP Selectivity'!$N$35</f>
        <v>3.1482970879351167E-2</v>
      </c>
      <c r="AT1209">
        <f>AR1209*'MRIP Selectivity'!$O$35</f>
        <v>3.1421446135594985E-2</v>
      </c>
      <c r="AU1209">
        <f>AR1209*'MRIP Selectivity'!$P$35</f>
        <v>4.5160856477094394E-3</v>
      </c>
      <c r="AV1209">
        <v>6</v>
      </c>
      <c r="AW1209">
        <f t="shared" si="493"/>
        <v>30</v>
      </c>
      <c r="AX1209">
        <f t="shared" si="472"/>
        <v>0</v>
      </c>
      <c r="AY1209">
        <f t="shared" si="473"/>
        <v>0</v>
      </c>
      <c r="AZ1209">
        <f t="shared" si="474"/>
        <v>0</v>
      </c>
      <c r="BA1209">
        <v>151.6908645</v>
      </c>
      <c r="BB1209">
        <v>151.6908645</v>
      </c>
    </row>
    <row r="1210" spans="1:54" x14ac:dyDescent="0.25">
      <c r="A1210" t="s">
        <v>1105</v>
      </c>
      <c r="B1210" t="s">
        <v>3</v>
      </c>
      <c r="C1210">
        <v>2013</v>
      </c>
      <c r="D1210">
        <v>1</v>
      </c>
      <c r="E1210">
        <v>2</v>
      </c>
      <c r="F1210" t="s">
        <v>1838</v>
      </c>
      <c r="G1210" t="s">
        <v>1923</v>
      </c>
      <c r="H1210" t="s">
        <v>1960</v>
      </c>
      <c r="I1210" t="s">
        <v>1812</v>
      </c>
      <c r="J1210" t="s">
        <v>1819</v>
      </c>
      <c r="K1210" t="str">
        <f t="shared" si="475"/>
        <v>Offshore</v>
      </c>
      <c r="L1210">
        <v>0</v>
      </c>
      <c r="M1210">
        <f t="shared" si="468"/>
        <v>0</v>
      </c>
      <c r="N1210">
        <f t="shared" si="476"/>
        <v>2.516176680597846E-2</v>
      </c>
      <c r="O1210">
        <f t="shared" si="477"/>
        <v>1.2568578454237993E-2</v>
      </c>
      <c r="P1210">
        <v>0</v>
      </c>
      <c r="Q1210">
        <f t="shared" si="478"/>
        <v>0</v>
      </c>
      <c r="R1210">
        <v>0</v>
      </c>
      <c r="S1210">
        <f t="shared" si="469"/>
        <v>0</v>
      </c>
      <c r="T1210">
        <f t="shared" si="479"/>
        <v>0</v>
      </c>
      <c r="U1210">
        <f t="shared" si="470"/>
        <v>2.1246925742197942E-2</v>
      </c>
      <c r="V1210">
        <f t="shared" si="480"/>
        <v>0.84441310922369939</v>
      </c>
      <c r="W1210">
        <f t="shared" si="471"/>
        <v>1.1834618648320815E-2</v>
      </c>
      <c r="X1210">
        <f t="shared" si="481"/>
        <v>0.94160359434525431</v>
      </c>
      <c r="Y1210">
        <v>2</v>
      </c>
      <c r="Z1210">
        <f>Y1210*'MRIP Selectivity'!$N$35</f>
        <v>1.2593188351740467E-2</v>
      </c>
      <c r="AA1210">
        <f>Y1210*'MRIP Selectivity'!$O$35</f>
        <v>1.2568578454237993E-2</v>
      </c>
      <c r="AB1210">
        <f>Y1210*'MRIP Selectivity'!$P$35</f>
        <v>1.8064342590837759E-3</v>
      </c>
      <c r="AC1210">
        <v>0.74741255597723821</v>
      </c>
      <c r="AD1210">
        <v>0.94160359434525442</v>
      </c>
      <c r="AE1210">
        <v>1.3432654004296583</v>
      </c>
      <c r="AF1210">
        <f t="shared" si="482"/>
        <v>9.4123070938771265E-3</v>
      </c>
      <c r="AG1210">
        <f t="shared" si="483"/>
        <v>1.1834618648320815E-2</v>
      </c>
      <c r="AH1210">
        <f t="shared" si="484"/>
        <v>2.4265206383780212E-3</v>
      </c>
      <c r="AI1210">
        <f t="shared" si="485"/>
        <v>2.6968201065062234E-2</v>
      </c>
      <c r="AJ1210">
        <f t="shared" si="486"/>
        <v>2.3673446380575964E-2</v>
      </c>
      <c r="AK1210">
        <f t="shared" si="487"/>
        <v>1.4375012713321769E-2</v>
      </c>
      <c r="AL1210">
        <f t="shared" si="488"/>
        <v>1.4261139286698837E-2</v>
      </c>
      <c r="AM1210">
        <f t="shared" si="489"/>
        <v>2.1246925742197942E-2</v>
      </c>
      <c r="AN1210">
        <f t="shared" si="490"/>
        <v>1.1834618648320815E-2</v>
      </c>
      <c r="AO1210">
        <v>0</v>
      </c>
      <c r="AP1210">
        <f t="shared" si="491"/>
        <v>2.516176680597846E-2</v>
      </c>
      <c r="AQ1210">
        <f t="shared" si="492"/>
        <v>1.2568578454237993E-2</v>
      </c>
      <c r="AR1210">
        <v>2</v>
      </c>
      <c r="AS1210">
        <f>AR1210*'MRIP Selectivity'!$N$35</f>
        <v>1.2593188351740467E-2</v>
      </c>
      <c r="AT1210">
        <f>AR1210*'MRIP Selectivity'!$O$35</f>
        <v>1.2568578454237993E-2</v>
      </c>
      <c r="AU1210">
        <f>AR1210*'MRIP Selectivity'!$P$35</f>
        <v>1.8064342590837759E-3</v>
      </c>
      <c r="AV1210">
        <v>8</v>
      </c>
      <c r="AW1210">
        <f t="shared" si="493"/>
        <v>40</v>
      </c>
      <c r="AX1210">
        <f t="shared" si="472"/>
        <v>0</v>
      </c>
      <c r="AY1210">
        <f t="shared" si="473"/>
        <v>0</v>
      </c>
      <c r="AZ1210">
        <f t="shared" si="474"/>
        <v>0</v>
      </c>
      <c r="BA1210">
        <v>428.57251601000002</v>
      </c>
      <c r="BB1210">
        <v>428.57251601000002</v>
      </c>
    </row>
    <row r="1211" spans="1:54" x14ac:dyDescent="0.25">
      <c r="A1211" t="s">
        <v>1106</v>
      </c>
      <c r="B1211" t="s">
        <v>3</v>
      </c>
      <c r="C1211">
        <v>2014</v>
      </c>
      <c r="D1211">
        <v>2</v>
      </c>
      <c r="E1211">
        <v>4</v>
      </c>
      <c r="F1211" t="s">
        <v>1850</v>
      </c>
      <c r="G1211" t="s">
        <v>1923</v>
      </c>
      <c r="H1211" t="s">
        <v>1960</v>
      </c>
      <c r="I1211" t="s">
        <v>1812</v>
      </c>
      <c r="J1211" t="s">
        <v>1819</v>
      </c>
      <c r="K1211" t="str">
        <f t="shared" si="475"/>
        <v>Offshore</v>
      </c>
      <c r="L1211">
        <v>0</v>
      </c>
      <c r="M1211">
        <f t="shared" si="468"/>
        <v>0</v>
      </c>
      <c r="N1211">
        <f t="shared" si="476"/>
        <v>0.22645590125380613</v>
      </c>
      <c r="O1211">
        <f t="shared" si="477"/>
        <v>0.11311720608814194</v>
      </c>
      <c r="P1211">
        <v>0</v>
      </c>
      <c r="Q1211">
        <f t="shared" si="478"/>
        <v>0</v>
      </c>
      <c r="R1211">
        <v>0</v>
      </c>
      <c r="S1211">
        <f t="shared" si="469"/>
        <v>0</v>
      </c>
      <c r="T1211">
        <f t="shared" si="479"/>
        <v>0</v>
      </c>
      <c r="U1211">
        <f t="shared" si="470"/>
        <v>0.19122233167978148</v>
      </c>
      <c r="V1211">
        <f t="shared" si="480"/>
        <v>0.84441310922369939</v>
      </c>
      <c r="W1211">
        <f t="shared" si="471"/>
        <v>0.10651156783488734</v>
      </c>
      <c r="X1211">
        <f t="shared" si="481"/>
        <v>0.94160359434525442</v>
      </c>
      <c r="Y1211">
        <v>18</v>
      </c>
      <c r="Z1211">
        <f>Y1211*'MRIP Selectivity'!$N$35</f>
        <v>0.11333869516566419</v>
      </c>
      <c r="AA1211">
        <f>Y1211*'MRIP Selectivity'!$O$35</f>
        <v>0.11311720608814194</v>
      </c>
      <c r="AB1211">
        <f>Y1211*'MRIP Selectivity'!$P$35</f>
        <v>1.6257908331753983E-2</v>
      </c>
      <c r="AC1211">
        <v>0.74741255597723821</v>
      </c>
      <c r="AD1211">
        <v>0.94160359434525442</v>
      </c>
      <c r="AE1211">
        <v>1.3432654004296583</v>
      </c>
      <c r="AF1211">
        <f t="shared" si="482"/>
        <v>8.4710763844894121E-2</v>
      </c>
      <c r="AG1211">
        <f t="shared" si="483"/>
        <v>0.10651156783488734</v>
      </c>
      <c r="AH1211">
        <f t="shared" si="484"/>
        <v>2.1838685745402191E-2</v>
      </c>
      <c r="AI1211">
        <f t="shared" si="485"/>
        <v>0.2427138095855601</v>
      </c>
      <c r="AJ1211">
        <f t="shared" si="486"/>
        <v>0.21306101742518366</v>
      </c>
      <c r="AK1211">
        <f t="shared" si="487"/>
        <v>0.12937511441989591</v>
      </c>
      <c r="AL1211">
        <f t="shared" si="488"/>
        <v>0.12835025358028954</v>
      </c>
      <c r="AM1211">
        <f t="shared" si="489"/>
        <v>0.19122233167978148</v>
      </c>
      <c r="AN1211">
        <f t="shared" si="490"/>
        <v>0.10651156783488734</v>
      </c>
      <c r="AO1211">
        <v>0</v>
      </c>
      <c r="AP1211">
        <f t="shared" si="491"/>
        <v>0.22645590125380613</v>
      </c>
      <c r="AQ1211">
        <f t="shared" si="492"/>
        <v>0.11311720608814194</v>
      </c>
      <c r="AR1211">
        <v>18</v>
      </c>
      <c r="AS1211">
        <f>AR1211*'MRIP Selectivity'!$N$35</f>
        <v>0.11333869516566419</v>
      </c>
      <c r="AT1211">
        <f>AR1211*'MRIP Selectivity'!$O$35</f>
        <v>0.11311720608814194</v>
      </c>
      <c r="AU1211">
        <f>AR1211*'MRIP Selectivity'!$P$35</f>
        <v>1.6257908331753983E-2</v>
      </c>
      <c r="AV1211">
        <v>2</v>
      </c>
      <c r="AW1211">
        <f t="shared" si="493"/>
        <v>10</v>
      </c>
      <c r="AX1211">
        <f t="shared" si="472"/>
        <v>0</v>
      </c>
      <c r="AY1211">
        <f t="shared" si="473"/>
        <v>0</v>
      </c>
      <c r="AZ1211">
        <f t="shared" si="474"/>
        <v>0</v>
      </c>
      <c r="BA1211">
        <v>363.22308434000001</v>
      </c>
      <c r="BB1211">
        <v>363.22308434000001</v>
      </c>
    </row>
    <row r="1212" spans="1:54" x14ac:dyDescent="0.25">
      <c r="A1212" t="s">
        <v>1107</v>
      </c>
      <c r="B1212" t="s">
        <v>3</v>
      </c>
      <c r="C1212">
        <v>2014</v>
      </c>
      <c r="D1212">
        <v>3</v>
      </c>
      <c r="E1212">
        <v>5</v>
      </c>
      <c r="F1212" t="s">
        <v>1836</v>
      </c>
      <c r="G1212" t="s">
        <v>1923</v>
      </c>
      <c r="H1212" t="s">
        <v>1926</v>
      </c>
      <c r="I1212" t="s">
        <v>1837</v>
      </c>
      <c r="J1212" t="s">
        <v>1819</v>
      </c>
      <c r="K1212" t="str">
        <f t="shared" si="475"/>
        <v>Offshore</v>
      </c>
      <c r="L1212">
        <v>1</v>
      </c>
      <c r="M1212">
        <f t="shared" si="468"/>
        <v>39.264736388999999</v>
      </c>
      <c r="N1212">
        <f t="shared" si="476"/>
        <v>1.339683851880709</v>
      </c>
      <c r="O1212">
        <f t="shared" si="477"/>
        <v>1.169675809132213</v>
      </c>
      <c r="P1212">
        <v>15.354330708661417</v>
      </c>
      <c r="Q1212">
        <f t="shared" si="478"/>
        <v>15.354330708661417</v>
      </c>
      <c r="R1212">
        <v>1.631420740168094</v>
      </c>
      <c r="S1212">
        <f t="shared" si="469"/>
        <v>64.057305302247471</v>
      </c>
      <c r="T1212">
        <f t="shared" si="479"/>
        <v>1.631420740168094</v>
      </c>
      <c r="U1212">
        <f t="shared" si="470"/>
        <v>1.9182542376877663</v>
      </c>
      <c r="V1212">
        <f t="shared" si="480"/>
        <v>1.431870836537168</v>
      </c>
      <c r="W1212">
        <f t="shared" si="471"/>
        <v>1.7911880919204251</v>
      </c>
      <c r="X1212">
        <f t="shared" si="481"/>
        <v>1.5313543102591087</v>
      </c>
      <c r="Y1212">
        <v>27</v>
      </c>
      <c r="Z1212">
        <f>Y1212*'MRIP Selectivity'!$N$35</f>
        <v>0.17000804274849629</v>
      </c>
      <c r="AA1212">
        <f>Y1212*'MRIP Selectivity'!$O$35</f>
        <v>0.16967580913221292</v>
      </c>
      <c r="AB1212">
        <f>Y1212*'MRIP Selectivity'!$P$35</f>
        <v>2.4386862497630973E-2</v>
      </c>
      <c r="AC1212">
        <v>0.74741255597723821</v>
      </c>
      <c r="AD1212">
        <v>0.94160359434525442</v>
      </c>
      <c r="AE1212">
        <v>1.3432654004296583</v>
      </c>
      <c r="AF1212">
        <f t="shared" si="482"/>
        <v>0.12706614576734118</v>
      </c>
      <c r="AG1212">
        <f t="shared" si="483"/>
        <v>0.15976735175233103</v>
      </c>
      <c r="AH1212">
        <f t="shared" si="484"/>
        <v>3.2758028618103285E-2</v>
      </c>
      <c r="AI1212">
        <f t="shared" si="485"/>
        <v>0.36407071437834015</v>
      </c>
      <c r="AJ1212">
        <f t="shared" si="486"/>
        <v>0.31959152613777553</v>
      </c>
      <c r="AK1212">
        <f t="shared" si="487"/>
        <v>0.19406267162984389</v>
      </c>
      <c r="AL1212">
        <f t="shared" si="488"/>
        <v>0.19252538037043432</v>
      </c>
      <c r="AM1212">
        <f t="shared" si="489"/>
        <v>1.9182542376877663</v>
      </c>
      <c r="AN1212">
        <f t="shared" si="490"/>
        <v>1.7911880919204251</v>
      </c>
      <c r="AO1212">
        <v>1</v>
      </c>
      <c r="AP1212">
        <f t="shared" si="491"/>
        <v>1.339683851880709</v>
      </c>
      <c r="AQ1212">
        <f t="shared" si="492"/>
        <v>1.169675809132213</v>
      </c>
      <c r="AR1212">
        <v>27</v>
      </c>
      <c r="AS1212">
        <f>AR1212*'MRIP Selectivity'!$N$35</f>
        <v>0.17000804274849629</v>
      </c>
      <c r="AT1212">
        <f>AR1212*'MRIP Selectivity'!$O$35</f>
        <v>0.16967580913221292</v>
      </c>
      <c r="AU1212">
        <f>AR1212*'MRIP Selectivity'!$P$35</f>
        <v>2.4386862497630973E-2</v>
      </c>
      <c r="AV1212">
        <v>20</v>
      </c>
      <c r="AW1212">
        <f t="shared" si="493"/>
        <v>100</v>
      </c>
      <c r="AX1212">
        <f t="shared" si="472"/>
        <v>0</v>
      </c>
      <c r="AY1212">
        <f t="shared" si="473"/>
        <v>0</v>
      </c>
      <c r="AZ1212">
        <f t="shared" si="474"/>
        <v>0</v>
      </c>
      <c r="BA1212">
        <v>39.264736388999999</v>
      </c>
      <c r="BB1212">
        <v>39.264736388999999</v>
      </c>
    </row>
    <row r="1213" spans="1:54" x14ac:dyDescent="0.25">
      <c r="A1213" t="s">
        <v>1108</v>
      </c>
      <c r="B1213" t="s">
        <v>3</v>
      </c>
      <c r="C1213">
        <v>2014</v>
      </c>
      <c r="D1213">
        <v>3</v>
      </c>
      <c r="E1213">
        <v>5</v>
      </c>
      <c r="F1213" t="s">
        <v>1836</v>
      </c>
      <c r="G1213" t="s">
        <v>1923</v>
      </c>
      <c r="H1213" t="s">
        <v>1926</v>
      </c>
      <c r="I1213" t="s">
        <v>1837</v>
      </c>
      <c r="J1213" t="s">
        <v>1819</v>
      </c>
      <c r="K1213" t="str">
        <f t="shared" si="475"/>
        <v>Offshore</v>
      </c>
      <c r="L1213">
        <v>0</v>
      </c>
      <c r="M1213">
        <f t="shared" si="468"/>
        <v>0</v>
      </c>
      <c r="N1213">
        <f t="shared" si="476"/>
        <v>2.516176680597846E-2</v>
      </c>
      <c r="O1213">
        <f t="shared" si="477"/>
        <v>1.2568578454237993E-2</v>
      </c>
      <c r="P1213">
        <v>0</v>
      </c>
      <c r="Q1213">
        <f t="shared" si="478"/>
        <v>0</v>
      </c>
      <c r="R1213">
        <v>0</v>
      </c>
      <c r="S1213">
        <f t="shared" si="469"/>
        <v>0</v>
      </c>
      <c r="T1213">
        <f t="shared" si="479"/>
        <v>0</v>
      </c>
      <c r="U1213">
        <f t="shared" si="470"/>
        <v>2.1246925742197942E-2</v>
      </c>
      <c r="V1213">
        <f t="shared" si="480"/>
        <v>0.84441310922369939</v>
      </c>
      <c r="W1213">
        <f t="shared" si="471"/>
        <v>1.1834618648320815E-2</v>
      </c>
      <c r="X1213">
        <f t="shared" si="481"/>
        <v>0.94160359434525431</v>
      </c>
      <c r="Y1213">
        <v>2</v>
      </c>
      <c r="Z1213">
        <f>Y1213*'MRIP Selectivity'!$N$35</f>
        <v>1.2593188351740467E-2</v>
      </c>
      <c r="AA1213">
        <f>Y1213*'MRIP Selectivity'!$O$35</f>
        <v>1.2568578454237993E-2</v>
      </c>
      <c r="AB1213">
        <f>Y1213*'MRIP Selectivity'!$P$35</f>
        <v>1.8064342590837759E-3</v>
      </c>
      <c r="AC1213">
        <v>0.74741255597723821</v>
      </c>
      <c r="AD1213">
        <v>0.94160359434525442</v>
      </c>
      <c r="AE1213">
        <v>1.3432654004296583</v>
      </c>
      <c r="AF1213">
        <f t="shared" si="482"/>
        <v>9.4123070938771265E-3</v>
      </c>
      <c r="AG1213">
        <f t="shared" si="483"/>
        <v>1.1834618648320815E-2</v>
      </c>
      <c r="AH1213">
        <f t="shared" si="484"/>
        <v>2.4265206383780212E-3</v>
      </c>
      <c r="AI1213">
        <f t="shared" si="485"/>
        <v>2.6968201065062234E-2</v>
      </c>
      <c r="AJ1213">
        <f t="shared" si="486"/>
        <v>2.3673446380575964E-2</v>
      </c>
      <c r="AK1213">
        <f t="shared" si="487"/>
        <v>1.4375012713321769E-2</v>
      </c>
      <c r="AL1213">
        <f t="shared" si="488"/>
        <v>1.4261139286698837E-2</v>
      </c>
      <c r="AM1213">
        <f t="shared" si="489"/>
        <v>2.1246925742197942E-2</v>
      </c>
      <c r="AN1213">
        <f t="shared" si="490"/>
        <v>1.1834618648320815E-2</v>
      </c>
      <c r="AO1213">
        <v>0</v>
      </c>
      <c r="AP1213">
        <f t="shared" si="491"/>
        <v>2.516176680597846E-2</v>
      </c>
      <c r="AQ1213">
        <f t="shared" si="492"/>
        <v>1.2568578454237993E-2</v>
      </c>
      <c r="AR1213">
        <v>2</v>
      </c>
      <c r="AS1213">
        <f>AR1213*'MRIP Selectivity'!$N$35</f>
        <v>1.2593188351740467E-2</v>
      </c>
      <c r="AT1213">
        <f>AR1213*'MRIP Selectivity'!$O$35</f>
        <v>1.2568578454237993E-2</v>
      </c>
      <c r="AU1213">
        <f>AR1213*'MRIP Selectivity'!$P$35</f>
        <v>1.8064342590837759E-3</v>
      </c>
      <c r="AV1213">
        <v>6</v>
      </c>
      <c r="AW1213">
        <f t="shared" si="493"/>
        <v>30</v>
      </c>
      <c r="AX1213">
        <f t="shared" si="472"/>
        <v>0</v>
      </c>
      <c r="AY1213">
        <f t="shared" si="473"/>
        <v>0</v>
      </c>
      <c r="AZ1213">
        <f t="shared" si="474"/>
        <v>0</v>
      </c>
      <c r="BA1213">
        <v>113.91916669</v>
      </c>
      <c r="BB1213">
        <v>113.91916669</v>
      </c>
    </row>
    <row r="1214" spans="1:54" x14ac:dyDescent="0.25">
      <c r="A1214" t="s">
        <v>1109</v>
      </c>
      <c r="B1214" t="s">
        <v>3</v>
      </c>
      <c r="C1214">
        <v>2014</v>
      </c>
      <c r="D1214">
        <v>3</v>
      </c>
      <c r="E1214">
        <v>5</v>
      </c>
      <c r="F1214" t="s">
        <v>1836</v>
      </c>
      <c r="G1214" t="s">
        <v>1923</v>
      </c>
      <c r="H1214" t="s">
        <v>1926</v>
      </c>
      <c r="I1214" t="s">
        <v>1837</v>
      </c>
      <c r="J1214" t="s">
        <v>1819</v>
      </c>
      <c r="K1214" t="str">
        <f t="shared" si="475"/>
        <v>Offshore</v>
      </c>
      <c r="L1214">
        <v>2</v>
      </c>
      <c r="M1214">
        <f t="shared" si="468"/>
        <v>78.529472777999999</v>
      </c>
      <c r="N1214">
        <f t="shared" si="476"/>
        <v>2.0251617668059785</v>
      </c>
      <c r="O1214">
        <f t="shared" si="477"/>
        <v>2.0125685784542382</v>
      </c>
      <c r="P1214">
        <v>27.086614173228341</v>
      </c>
      <c r="Q1214">
        <f t="shared" si="478"/>
        <v>13.54330708661417</v>
      </c>
      <c r="R1214">
        <v>2.821916955966433</v>
      </c>
      <c r="S1214">
        <f t="shared" si="469"/>
        <v>110.80182538767131</v>
      </c>
      <c r="T1214">
        <f t="shared" si="479"/>
        <v>1.4109584779832165</v>
      </c>
      <c r="U1214">
        <f t="shared" si="470"/>
        <v>2.8431638817086311</v>
      </c>
      <c r="V1214">
        <f t="shared" si="480"/>
        <v>1.4039193946431152</v>
      </c>
      <c r="W1214">
        <f t="shared" si="471"/>
        <v>2.8337515746147539</v>
      </c>
      <c r="X1214">
        <f t="shared" si="481"/>
        <v>1.4080273362864628</v>
      </c>
      <c r="Y1214">
        <v>2</v>
      </c>
      <c r="Z1214">
        <f>Y1214*'MRIP Selectivity'!$N$35</f>
        <v>1.2593188351740467E-2</v>
      </c>
      <c r="AA1214">
        <f>Y1214*'MRIP Selectivity'!$O$35</f>
        <v>1.2568578454237993E-2</v>
      </c>
      <c r="AB1214">
        <f>Y1214*'MRIP Selectivity'!$P$35</f>
        <v>1.8064342590837759E-3</v>
      </c>
      <c r="AC1214">
        <v>0.74741255597723821</v>
      </c>
      <c r="AD1214">
        <v>0.94160359434525442</v>
      </c>
      <c r="AE1214">
        <v>1.3432654004296583</v>
      </c>
      <c r="AF1214">
        <f t="shared" si="482"/>
        <v>9.4123070938771265E-3</v>
      </c>
      <c r="AG1214">
        <f t="shared" si="483"/>
        <v>1.1834618648320815E-2</v>
      </c>
      <c r="AH1214">
        <f t="shared" si="484"/>
        <v>2.4265206383780212E-3</v>
      </c>
      <c r="AI1214">
        <f t="shared" si="485"/>
        <v>2.6968201065062234E-2</v>
      </c>
      <c r="AJ1214">
        <f t="shared" si="486"/>
        <v>2.3673446380575964E-2</v>
      </c>
      <c r="AK1214">
        <f t="shared" si="487"/>
        <v>1.4375012713321769E-2</v>
      </c>
      <c r="AL1214">
        <f t="shared" si="488"/>
        <v>1.4261139286698837E-2</v>
      </c>
      <c r="AM1214">
        <f t="shared" si="489"/>
        <v>2.8431638817086311</v>
      </c>
      <c r="AN1214">
        <f t="shared" si="490"/>
        <v>2.8337515746147539</v>
      </c>
      <c r="AO1214">
        <v>2</v>
      </c>
      <c r="AP1214">
        <f t="shared" si="491"/>
        <v>2.0251617668059785</v>
      </c>
      <c r="AQ1214">
        <f t="shared" si="492"/>
        <v>2.0125685784542382</v>
      </c>
      <c r="AR1214">
        <v>2</v>
      </c>
      <c r="AS1214">
        <f>AR1214*'MRIP Selectivity'!$N$35</f>
        <v>1.2593188351740467E-2</v>
      </c>
      <c r="AT1214">
        <f>AR1214*'MRIP Selectivity'!$O$35</f>
        <v>1.2568578454237993E-2</v>
      </c>
      <c r="AU1214">
        <f>AR1214*'MRIP Selectivity'!$P$35</f>
        <v>1.8064342590837759E-3</v>
      </c>
      <c r="AV1214">
        <v>8</v>
      </c>
      <c r="AW1214">
        <f t="shared" si="493"/>
        <v>40</v>
      </c>
      <c r="AX1214">
        <f t="shared" si="472"/>
        <v>0</v>
      </c>
      <c r="AY1214">
        <f t="shared" si="473"/>
        <v>0</v>
      </c>
      <c r="AZ1214">
        <f t="shared" si="474"/>
        <v>0</v>
      </c>
      <c r="BA1214">
        <v>39.264736388999999</v>
      </c>
      <c r="BB1214">
        <v>39.264736388999999</v>
      </c>
    </row>
    <row r="1215" spans="1:54" x14ac:dyDescent="0.25">
      <c r="A1215" t="s">
        <v>1966</v>
      </c>
      <c r="B1215" t="s">
        <v>3</v>
      </c>
      <c r="C1215">
        <v>2014</v>
      </c>
      <c r="D1215">
        <v>3</v>
      </c>
      <c r="E1215">
        <v>5</v>
      </c>
      <c r="F1215" t="s">
        <v>1828</v>
      </c>
      <c r="G1215" t="s">
        <v>1923</v>
      </c>
      <c r="H1215" t="s">
        <v>1960</v>
      </c>
      <c r="I1215" t="s">
        <v>1837</v>
      </c>
      <c r="J1215" t="s">
        <v>1819</v>
      </c>
      <c r="K1215" t="str">
        <f t="shared" si="475"/>
        <v>Offshore</v>
      </c>
      <c r="L1215">
        <v>0</v>
      </c>
      <c r="M1215">
        <f t="shared" si="468"/>
        <v>0</v>
      </c>
      <c r="N1215">
        <f t="shared" si="476"/>
        <v>0.15097060083587077</v>
      </c>
      <c r="O1215">
        <f t="shared" si="477"/>
        <v>7.5411470725427962E-2</v>
      </c>
      <c r="P1215">
        <v>0</v>
      </c>
      <c r="Q1215">
        <f t="shared" si="478"/>
        <v>0</v>
      </c>
      <c r="R1215">
        <v>0</v>
      </c>
      <c r="S1215">
        <f t="shared" si="469"/>
        <v>0</v>
      </c>
      <c r="T1215">
        <f t="shared" si="479"/>
        <v>0</v>
      </c>
      <c r="U1215">
        <f t="shared" si="470"/>
        <v>0.12748155445318765</v>
      </c>
      <c r="V1215">
        <f t="shared" si="480"/>
        <v>0.84441310922369928</v>
      </c>
      <c r="W1215">
        <f t="shared" si="471"/>
        <v>7.1007711889924899E-2</v>
      </c>
      <c r="X1215">
        <f t="shared" si="481"/>
        <v>0.94160359434525442</v>
      </c>
      <c r="Y1215">
        <v>12</v>
      </c>
      <c r="Z1215">
        <f>Y1215*'MRIP Selectivity'!$N$35</f>
        <v>7.5559130110442796E-2</v>
      </c>
      <c r="AA1215">
        <f>Y1215*'MRIP Selectivity'!$O$35</f>
        <v>7.5411470725427962E-2</v>
      </c>
      <c r="AB1215">
        <f>Y1215*'MRIP Selectivity'!$P$35</f>
        <v>1.0838605554502655E-2</v>
      </c>
      <c r="AC1215">
        <v>0.74741255597723821</v>
      </c>
      <c r="AD1215">
        <v>0.94160359434525442</v>
      </c>
      <c r="AE1215">
        <v>1.3432654004296583</v>
      </c>
      <c r="AF1215">
        <f t="shared" si="482"/>
        <v>5.6473842563262752E-2</v>
      </c>
      <c r="AG1215">
        <f t="shared" si="483"/>
        <v>7.1007711889924899E-2</v>
      </c>
      <c r="AH1215">
        <f t="shared" si="484"/>
        <v>1.4559123830268127E-2</v>
      </c>
      <c r="AI1215">
        <f t="shared" si="485"/>
        <v>0.16180920639037344</v>
      </c>
      <c r="AJ1215">
        <f t="shared" si="486"/>
        <v>0.14204067828345579</v>
      </c>
      <c r="AK1215">
        <f t="shared" si="487"/>
        <v>8.6250076279930615E-2</v>
      </c>
      <c r="AL1215">
        <f t="shared" si="488"/>
        <v>8.5566835720193024E-2</v>
      </c>
      <c r="AM1215">
        <f t="shared" si="489"/>
        <v>0.12748155445318765</v>
      </c>
      <c r="AN1215">
        <f t="shared" si="490"/>
        <v>7.1007711889924899E-2</v>
      </c>
      <c r="AO1215">
        <v>0</v>
      </c>
      <c r="AP1215">
        <f t="shared" si="491"/>
        <v>0.15097060083587077</v>
      </c>
      <c r="AQ1215">
        <f t="shared" si="492"/>
        <v>7.5411470725427962E-2</v>
      </c>
      <c r="AR1215">
        <v>12</v>
      </c>
      <c r="AS1215">
        <f>AR1215*'MRIP Selectivity'!$N$35</f>
        <v>7.5559130110442796E-2</v>
      </c>
      <c r="AT1215">
        <f>AR1215*'MRIP Selectivity'!$O$35</f>
        <v>7.5411470725427962E-2</v>
      </c>
      <c r="AU1215">
        <f>AR1215*'MRIP Selectivity'!$P$35</f>
        <v>1.0838605554502655E-2</v>
      </c>
      <c r="AV1215">
        <v>3</v>
      </c>
      <c r="AW1215">
        <f t="shared" si="493"/>
        <v>15</v>
      </c>
      <c r="AX1215">
        <f t="shared" si="472"/>
        <v>0</v>
      </c>
      <c r="AY1215">
        <f t="shared" si="473"/>
        <v>0</v>
      </c>
      <c r="AZ1215">
        <f t="shared" si="474"/>
        <v>0</v>
      </c>
      <c r="BA1215">
        <v>35.578555289000001</v>
      </c>
      <c r="BB1215">
        <v>35.578555289000001</v>
      </c>
    </row>
    <row r="1216" spans="1:54" x14ac:dyDescent="0.25">
      <c r="A1216" t="s">
        <v>1110</v>
      </c>
      <c r="B1216" t="s">
        <v>3</v>
      </c>
      <c r="C1216">
        <v>2014</v>
      </c>
      <c r="D1216">
        <v>3</v>
      </c>
      <c r="E1216">
        <v>5</v>
      </c>
      <c r="F1216" t="s">
        <v>1828</v>
      </c>
      <c r="G1216" t="s">
        <v>1923</v>
      </c>
      <c r="H1216" t="s">
        <v>1960</v>
      </c>
      <c r="I1216" t="s">
        <v>1812</v>
      </c>
      <c r="J1216" t="s">
        <v>1819</v>
      </c>
      <c r="K1216" t="str">
        <f t="shared" si="475"/>
        <v>Offshore</v>
      </c>
      <c r="L1216">
        <v>0</v>
      </c>
      <c r="M1216">
        <f t="shared" si="468"/>
        <v>0</v>
      </c>
      <c r="N1216">
        <f t="shared" si="476"/>
        <v>6.2904417014946146E-2</v>
      </c>
      <c r="O1216">
        <f t="shared" si="477"/>
        <v>3.1421446135594985E-2</v>
      </c>
      <c r="P1216">
        <v>0</v>
      </c>
      <c r="Q1216">
        <f t="shared" si="478"/>
        <v>0</v>
      </c>
      <c r="R1216">
        <v>0</v>
      </c>
      <c r="S1216">
        <f t="shared" si="469"/>
        <v>0</v>
      </c>
      <c r="T1216">
        <f t="shared" si="479"/>
        <v>0</v>
      </c>
      <c r="U1216">
        <f t="shared" si="470"/>
        <v>5.3117314355494855E-2</v>
      </c>
      <c r="V1216">
        <f t="shared" si="480"/>
        <v>0.84441310922369939</v>
      </c>
      <c r="W1216">
        <f t="shared" si="471"/>
        <v>2.9586546620802043E-2</v>
      </c>
      <c r="X1216">
        <f t="shared" si="481"/>
        <v>0.94160359434525442</v>
      </c>
      <c r="Y1216">
        <v>5</v>
      </c>
      <c r="Z1216">
        <f>Y1216*'MRIP Selectivity'!$N$35</f>
        <v>3.1482970879351167E-2</v>
      </c>
      <c r="AA1216">
        <f>Y1216*'MRIP Selectivity'!$O$35</f>
        <v>3.1421446135594985E-2</v>
      </c>
      <c r="AB1216">
        <f>Y1216*'MRIP Selectivity'!$P$35</f>
        <v>4.5160856477094394E-3</v>
      </c>
      <c r="AC1216">
        <v>0.74741255597723821</v>
      </c>
      <c r="AD1216">
        <v>0.94160359434525442</v>
      </c>
      <c r="AE1216">
        <v>1.3432654004296583</v>
      </c>
      <c r="AF1216">
        <f t="shared" si="482"/>
        <v>2.3530767734692815E-2</v>
      </c>
      <c r="AG1216">
        <f t="shared" si="483"/>
        <v>2.9586546620802043E-2</v>
      </c>
      <c r="AH1216">
        <f t="shared" si="484"/>
        <v>6.0663015959450525E-3</v>
      </c>
      <c r="AI1216">
        <f t="shared" si="485"/>
        <v>6.742050266265559E-2</v>
      </c>
      <c r="AJ1216">
        <f t="shared" si="486"/>
        <v>5.9183615951439908E-2</v>
      </c>
      <c r="AK1216">
        <f t="shared" si="487"/>
        <v>3.5937531783304423E-2</v>
      </c>
      <c r="AL1216">
        <f t="shared" si="488"/>
        <v>3.5652848216747093E-2</v>
      </c>
      <c r="AM1216">
        <f t="shared" si="489"/>
        <v>5.3117314355494855E-2</v>
      </c>
      <c r="AN1216">
        <f t="shared" si="490"/>
        <v>2.9586546620802043E-2</v>
      </c>
      <c r="AO1216">
        <v>0</v>
      </c>
      <c r="AP1216">
        <f t="shared" si="491"/>
        <v>6.2904417014946146E-2</v>
      </c>
      <c r="AQ1216">
        <f t="shared" si="492"/>
        <v>3.1421446135594985E-2</v>
      </c>
      <c r="AR1216">
        <v>5</v>
      </c>
      <c r="AS1216">
        <f>AR1216*'MRIP Selectivity'!$N$35</f>
        <v>3.1482970879351167E-2</v>
      </c>
      <c r="AT1216">
        <f>AR1216*'MRIP Selectivity'!$O$35</f>
        <v>3.1421446135594985E-2</v>
      </c>
      <c r="AU1216">
        <f>AR1216*'MRIP Selectivity'!$P$35</f>
        <v>4.5160856477094394E-3</v>
      </c>
      <c r="AV1216">
        <v>12</v>
      </c>
      <c r="AW1216">
        <f t="shared" si="493"/>
        <v>60</v>
      </c>
      <c r="AX1216">
        <f t="shared" si="472"/>
        <v>0</v>
      </c>
      <c r="AY1216">
        <f t="shared" si="473"/>
        <v>0</v>
      </c>
      <c r="AZ1216">
        <f t="shared" si="474"/>
        <v>0</v>
      </c>
      <c r="BA1216">
        <v>132.20758506999999</v>
      </c>
      <c r="BB1216">
        <v>132.20758506999999</v>
      </c>
    </row>
    <row r="1217" spans="1:54" x14ac:dyDescent="0.25">
      <c r="A1217" t="s">
        <v>1111</v>
      </c>
      <c r="B1217" t="s">
        <v>3</v>
      </c>
      <c r="C1217">
        <v>2014</v>
      </c>
      <c r="D1217">
        <v>3</v>
      </c>
      <c r="E1217">
        <v>5</v>
      </c>
      <c r="F1217" t="s">
        <v>1828</v>
      </c>
      <c r="G1217" t="s">
        <v>1923</v>
      </c>
      <c r="H1217" t="s">
        <v>1960</v>
      </c>
      <c r="I1217" t="s">
        <v>1812</v>
      </c>
      <c r="J1217" t="s">
        <v>1813</v>
      </c>
      <c r="K1217" t="str">
        <f t="shared" si="475"/>
        <v>Inshore</v>
      </c>
      <c r="L1217">
        <v>0</v>
      </c>
      <c r="M1217">
        <f t="shared" si="468"/>
        <v>0</v>
      </c>
      <c r="N1217">
        <f t="shared" si="476"/>
        <v>0.18871325104483844</v>
      </c>
      <c r="O1217">
        <f t="shared" si="477"/>
        <v>9.4264338406784942E-2</v>
      </c>
      <c r="P1217">
        <v>0</v>
      </c>
      <c r="Q1217">
        <f t="shared" si="478"/>
        <v>0</v>
      </c>
      <c r="R1217">
        <v>0</v>
      </c>
      <c r="S1217">
        <f t="shared" si="469"/>
        <v>0</v>
      </c>
      <c r="T1217">
        <f t="shared" si="479"/>
        <v>0</v>
      </c>
      <c r="U1217">
        <f t="shared" si="470"/>
        <v>0.15935194306648456</v>
      </c>
      <c r="V1217">
        <f t="shared" si="480"/>
        <v>0.84441310922369939</v>
      </c>
      <c r="W1217">
        <f t="shared" si="471"/>
        <v>8.875963986240612E-2</v>
      </c>
      <c r="X1217">
        <f t="shared" si="481"/>
        <v>0.94160359434525442</v>
      </c>
      <c r="Y1217">
        <v>15</v>
      </c>
      <c r="Z1217">
        <f>Y1217*'MRIP Selectivity'!$N$35</f>
        <v>9.4448912638053495E-2</v>
      </c>
      <c r="AA1217">
        <f>Y1217*'MRIP Selectivity'!$O$35</f>
        <v>9.4264338406784942E-2</v>
      </c>
      <c r="AB1217">
        <f>Y1217*'MRIP Selectivity'!$P$35</f>
        <v>1.354825694312832E-2</v>
      </c>
      <c r="AC1217">
        <v>0.74741255597723821</v>
      </c>
      <c r="AD1217">
        <v>0.94160359434525442</v>
      </c>
      <c r="AE1217">
        <v>1.3432654004296583</v>
      </c>
      <c r="AF1217">
        <f t="shared" si="482"/>
        <v>7.0592303204078444E-2</v>
      </c>
      <c r="AG1217">
        <f t="shared" si="483"/>
        <v>8.875963986240612E-2</v>
      </c>
      <c r="AH1217">
        <f t="shared" si="484"/>
        <v>1.819890478783516E-2</v>
      </c>
      <c r="AI1217">
        <f t="shared" si="485"/>
        <v>0.20226150798796677</v>
      </c>
      <c r="AJ1217">
        <f t="shared" si="486"/>
        <v>0.17755084785431974</v>
      </c>
      <c r="AK1217">
        <f t="shared" si="487"/>
        <v>0.10781259534991326</v>
      </c>
      <c r="AL1217">
        <f t="shared" si="488"/>
        <v>0.10695854465024128</v>
      </c>
      <c r="AM1217">
        <f t="shared" si="489"/>
        <v>0.15935194306648456</v>
      </c>
      <c r="AN1217">
        <f t="shared" si="490"/>
        <v>8.875963986240612E-2</v>
      </c>
      <c r="AO1217">
        <v>0</v>
      </c>
      <c r="AP1217">
        <f t="shared" si="491"/>
        <v>0.18871325104483844</v>
      </c>
      <c r="AQ1217">
        <f t="shared" si="492"/>
        <v>9.4264338406784942E-2</v>
      </c>
      <c r="AR1217">
        <v>15</v>
      </c>
      <c r="AS1217">
        <f>AR1217*'MRIP Selectivity'!$N$35</f>
        <v>9.4448912638053495E-2</v>
      </c>
      <c r="AT1217">
        <f>AR1217*'MRIP Selectivity'!$O$35</f>
        <v>9.4264338406784942E-2</v>
      </c>
      <c r="AU1217">
        <f>AR1217*'MRIP Selectivity'!$P$35</f>
        <v>1.354825694312832E-2</v>
      </c>
      <c r="AV1217">
        <v>1</v>
      </c>
      <c r="AW1217">
        <f t="shared" si="493"/>
        <v>5</v>
      </c>
      <c r="AX1217">
        <f t="shared" si="472"/>
        <v>0</v>
      </c>
      <c r="AY1217">
        <f t="shared" si="473"/>
        <v>0</v>
      </c>
      <c r="AZ1217">
        <f t="shared" si="474"/>
        <v>0</v>
      </c>
      <c r="BA1217">
        <v>132.20758506999999</v>
      </c>
      <c r="BB1217">
        <v>132.20758506999999</v>
      </c>
    </row>
    <row r="1218" spans="1:54" x14ac:dyDescent="0.25">
      <c r="A1218" t="s">
        <v>1967</v>
      </c>
      <c r="B1218" t="s">
        <v>3</v>
      </c>
      <c r="C1218">
        <v>2014</v>
      </c>
      <c r="D1218">
        <v>3</v>
      </c>
      <c r="E1218">
        <v>5</v>
      </c>
      <c r="F1218" t="s">
        <v>1828</v>
      </c>
      <c r="G1218" t="s">
        <v>1923</v>
      </c>
      <c r="H1218" t="s">
        <v>1960</v>
      </c>
      <c r="I1218" t="s">
        <v>1812</v>
      </c>
      <c r="J1218" t="s">
        <v>1819</v>
      </c>
      <c r="K1218" t="str">
        <f t="shared" si="475"/>
        <v>Offshore</v>
      </c>
      <c r="L1218">
        <v>0.9670724315</v>
      </c>
      <c r="M1218">
        <f t="shared" ref="M1218:M1281" si="494">L1218*BA1218</f>
        <v>127.85431075638799</v>
      </c>
      <c r="N1218">
        <f t="shared" si="476"/>
        <v>0.9670724315</v>
      </c>
      <c r="O1218">
        <f t="shared" si="477"/>
        <v>0.9670724315</v>
      </c>
      <c r="P1218">
        <v>14.46801275511811</v>
      </c>
      <c r="Q1218">
        <f t="shared" si="478"/>
        <v>14.960629921666948</v>
      </c>
      <c r="R1218">
        <v>1.2792178556707203</v>
      </c>
      <c r="S1218">
        <f t="shared" ref="S1218:S1281" si="495">R1218*BA1218</f>
        <v>169.12230347664973</v>
      </c>
      <c r="T1218">
        <f t="shared" si="479"/>
        <v>1.3227735731092654</v>
      </c>
      <c r="U1218">
        <f t="shared" ref="U1218:U1281" si="496">IF(AX1218=1,R1218+AF1218+AG1218+AH1218,R1218+AF1218+AG1218)</f>
        <v>1.2792178556707203</v>
      </c>
      <c r="V1218">
        <f t="shared" si="480"/>
        <v>1.3227735731092654</v>
      </c>
      <c r="W1218">
        <f t="shared" ref="W1218:W1281" si="497">IF(AX1218=1,R1218+AG1218+AH1218,R1218+AG1218)</f>
        <v>1.2792178556707203</v>
      </c>
      <c r="X1218">
        <f t="shared" si="481"/>
        <v>1.3227735731092654</v>
      </c>
      <c r="Y1218">
        <v>0</v>
      </c>
      <c r="Z1218">
        <f>Y1218*'MRIP Selectivity'!$N$35</f>
        <v>0</v>
      </c>
      <c r="AA1218">
        <f>Y1218*'MRIP Selectivity'!$O$35</f>
        <v>0</v>
      </c>
      <c r="AB1218">
        <f>Y1218*'MRIP Selectivity'!$P$35</f>
        <v>0</v>
      </c>
      <c r="AC1218">
        <v>0.74741255597723821</v>
      </c>
      <c r="AD1218">
        <v>0.94160359434525442</v>
      </c>
      <c r="AE1218">
        <v>1.3432654004296583</v>
      </c>
      <c r="AF1218">
        <f t="shared" si="482"/>
        <v>0</v>
      </c>
      <c r="AG1218">
        <f t="shared" si="483"/>
        <v>0</v>
      </c>
      <c r="AH1218">
        <f t="shared" si="484"/>
        <v>0</v>
      </c>
      <c r="AI1218">
        <f t="shared" si="485"/>
        <v>0</v>
      </c>
      <c r="AJ1218">
        <f t="shared" si="486"/>
        <v>0</v>
      </c>
      <c r="AK1218">
        <f t="shared" si="487"/>
        <v>0</v>
      </c>
      <c r="AL1218">
        <f t="shared" si="488"/>
        <v>0</v>
      </c>
      <c r="AM1218">
        <f t="shared" si="489"/>
        <v>1.2792178556707203</v>
      </c>
      <c r="AN1218">
        <f t="shared" si="490"/>
        <v>1.2792178556707203</v>
      </c>
      <c r="AO1218">
        <v>1</v>
      </c>
      <c r="AP1218">
        <f t="shared" si="491"/>
        <v>1</v>
      </c>
      <c r="AQ1218">
        <f t="shared" si="492"/>
        <v>1</v>
      </c>
      <c r="AR1218">
        <v>0</v>
      </c>
      <c r="AS1218">
        <f>AR1218*'MRIP Selectivity'!$N$35</f>
        <v>0</v>
      </c>
      <c r="AT1218">
        <f>AR1218*'MRIP Selectivity'!$O$35</f>
        <v>0</v>
      </c>
      <c r="AU1218">
        <f>AR1218*'MRIP Selectivity'!$P$35</f>
        <v>0</v>
      </c>
      <c r="AV1218">
        <v>3</v>
      </c>
      <c r="AW1218">
        <f t="shared" si="493"/>
        <v>15</v>
      </c>
      <c r="AX1218">
        <f t="shared" ref="AX1218:AX1281" si="498">IF(AO1218&gt;=AW1218,1,0)</f>
        <v>0</v>
      </c>
      <c r="AY1218">
        <f t="shared" ref="AY1218:AY1281" si="499">IF(AP1218&gt;=AW1218,1,0)</f>
        <v>0</v>
      </c>
      <c r="AZ1218">
        <f t="shared" ref="AZ1218:AZ1281" si="500">IF(AQ1218&gt;=AW1218,1,0)</f>
        <v>0</v>
      </c>
      <c r="BA1218">
        <v>132.20758506999999</v>
      </c>
      <c r="BB1218">
        <v>132.20758506999999</v>
      </c>
    </row>
    <row r="1219" spans="1:54" x14ac:dyDescent="0.25">
      <c r="A1219" t="s">
        <v>1112</v>
      </c>
      <c r="B1219" t="s">
        <v>3</v>
      </c>
      <c r="C1219">
        <v>2014</v>
      </c>
      <c r="D1219">
        <v>3</v>
      </c>
      <c r="E1219">
        <v>6</v>
      </c>
      <c r="F1219" t="s">
        <v>1862</v>
      </c>
      <c r="G1219" t="s">
        <v>1923</v>
      </c>
      <c r="H1219" t="s">
        <v>1960</v>
      </c>
      <c r="I1219" t="s">
        <v>1812</v>
      </c>
      <c r="J1219" t="s">
        <v>1819</v>
      </c>
      <c r="K1219" t="str">
        <f t="shared" ref="K1219:K1282" si="501">IF(J1219="Federal","Offshore","Inshore")</f>
        <v>Offshore</v>
      </c>
      <c r="L1219">
        <v>0</v>
      </c>
      <c r="M1219">
        <f t="shared" si="494"/>
        <v>0</v>
      </c>
      <c r="N1219">
        <f t="shared" ref="N1219:N1282" si="502">L1219+Z1219+AA1219</f>
        <v>0.16355148423885998</v>
      </c>
      <c r="O1219">
        <f t="shared" ref="O1219:O1282" si="503">L1219+AA1219</f>
        <v>8.1695759952546951E-2</v>
      </c>
      <c r="P1219">
        <v>0</v>
      </c>
      <c r="Q1219">
        <f t="shared" ref="Q1219:Q1282" si="504">IF(L1219=0,0,P1219/L1219)</f>
        <v>0</v>
      </c>
      <c r="R1219">
        <v>0</v>
      </c>
      <c r="S1219">
        <f t="shared" si="495"/>
        <v>0</v>
      </c>
      <c r="T1219">
        <f t="shared" ref="T1219:T1282" si="505">IF(L1219=0,0,R1219/L1219)</f>
        <v>0</v>
      </c>
      <c r="U1219">
        <f t="shared" si="496"/>
        <v>0.13810501732428662</v>
      </c>
      <c r="V1219">
        <f t="shared" ref="V1219:V1282" si="506">U1219/N1219</f>
        <v>0.84441310922369939</v>
      </c>
      <c r="W1219">
        <f t="shared" si="497"/>
        <v>7.6925021214085301E-2</v>
      </c>
      <c r="X1219">
        <f t="shared" ref="X1219:X1282" si="507">W1219/O1219</f>
        <v>0.94160359434525442</v>
      </c>
      <c r="Y1219">
        <v>13</v>
      </c>
      <c r="Z1219">
        <f>Y1219*'MRIP Selectivity'!$N$35</f>
        <v>8.1855724286313034E-2</v>
      </c>
      <c r="AA1219">
        <f>Y1219*'MRIP Selectivity'!$O$35</f>
        <v>8.1695759952546951E-2</v>
      </c>
      <c r="AB1219">
        <f>Y1219*'MRIP Selectivity'!$P$35</f>
        <v>1.1741822684044544E-2</v>
      </c>
      <c r="AC1219">
        <v>0.74741255597723821</v>
      </c>
      <c r="AD1219">
        <v>0.94160359434525442</v>
      </c>
      <c r="AE1219">
        <v>1.3432654004296583</v>
      </c>
      <c r="AF1219">
        <f t="shared" ref="AF1219:AF1282" si="508">Z1219*AC1219</f>
        <v>6.1179996110201321E-2</v>
      </c>
      <c r="AG1219">
        <f t="shared" ref="AG1219:AG1282" si="509">AA1219*AD1219</f>
        <v>7.6925021214085301E-2</v>
      </c>
      <c r="AH1219">
        <f t="shared" ref="AH1219:AH1282" si="510">AB1219*AE1219</f>
        <v>1.5772384149457138E-2</v>
      </c>
      <c r="AI1219">
        <f t="shared" ref="AI1219:AI1282" si="511">Z1219+AA1219+AB1219</f>
        <v>0.17529330692290454</v>
      </c>
      <c r="AJ1219">
        <f t="shared" ref="AJ1219:AJ1282" si="512">AF1219+AG1219+AH1219</f>
        <v>0.15387740147374376</v>
      </c>
      <c r="AK1219">
        <f t="shared" ref="AK1219:AK1282" si="513">AA1219+AB1219</f>
        <v>9.3437582636591493E-2</v>
      </c>
      <c r="AL1219">
        <f t="shared" ref="AL1219:AL1282" si="514">AG1219+AH1219</f>
        <v>9.2697405363542443E-2</v>
      </c>
      <c r="AM1219">
        <f t="shared" ref="AM1219:AM1282" si="515">R1219+AF1219+AG1219</f>
        <v>0.13810501732428662</v>
      </c>
      <c r="AN1219">
        <f t="shared" ref="AN1219:AN1282" si="516">R1219+AG1219</f>
        <v>7.6925021214085301E-2</v>
      </c>
      <c r="AO1219">
        <v>0</v>
      </c>
      <c r="AP1219">
        <f t="shared" ref="AP1219:AP1282" si="517">AO1219+AS1219+AT1219</f>
        <v>0.16355148423885998</v>
      </c>
      <c r="AQ1219">
        <f t="shared" ref="AQ1219:AQ1282" si="518">AO1219+AT1219</f>
        <v>8.1695759952546951E-2</v>
      </c>
      <c r="AR1219">
        <v>13</v>
      </c>
      <c r="AS1219">
        <f>AR1219*'MRIP Selectivity'!$N$35</f>
        <v>8.1855724286313034E-2</v>
      </c>
      <c r="AT1219">
        <f>AR1219*'MRIP Selectivity'!$O$35</f>
        <v>8.1695759952546951E-2</v>
      </c>
      <c r="AU1219">
        <f>AR1219*'MRIP Selectivity'!$P$35</f>
        <v>1.1741822684044544E-2</v>
      </c>
      <c r="AV1219">
        <v>9</v>
      </c>
      <c r="AW1219">
        <f t="shared" ref="AW1219:AW1282" si="519">AV1219*5</f>
        <v>45</v>
      </c>
      <c r="AX1219">
        <f t="shared" si="498"/>
        <v>0</v>
      </c>
      <c r="AY1219">
        <f t="shared" si="499"/>
        <v>0</v>
      </c>
      <c r="AZ1219">
        <f t="shared" si="500"/>
        <v>0</v>
      </c>
      <c r="BA1219">
        <v>407.05922276000001</v>
      </c>
      <c r="BB1219">
        <v>407.05922276000001</v>
      </c>
    </row>
    <row r="1220" spans="1:54" x14ac:dyDescent="0.25">
      <c r="A1220" t="s">
        <v>1113</v>
      </c>
      <c r="B1220" t="s">
        <v>3</v>
      </c>
      <c r="C1220">
        <v>2014</v>
      </c>
      <c r="D1220">
        <v>3</v>
      </c>
      <c r="E1220">
        <v>6</v>
      </c>
      <c r="F1220" t="s">
        <v>1850</v>
      </c>
      <c r="G1220" t="s">
        <v>1923</v>
      </c>
      <c r="H1220" t="s">
        <v>1926</v>
      </c>
      <c r="I1220" t="s">
        <v>1837</v>
      </c>
      <c r="J1220" t="s">
        <v>1819</v>
      </c>
      <c r="K1220" t="str">
        <f t="shared" si="501"/>
        <v>Offshore</v>
      </c>
      <c r="L1220">
        <v>0</v>
      </c>
      <c r="M1220">
        <f t="shared" si="494"/>
        <v>0</v>
      </c>
      <c r="N1220">
        <f t="shared" si="502"/>
        <v>0.12580883402989229</v>
      </c>
      <c r="O1220">
        <f t="shared" si="503"/>
        <v>6.2842892271189971E-2</v>
      </c>
      <c r="P1220">
        <v>0</v>
      </c>
      <c r="Q1220">
        <f t="shared" si="504"/>
        <v>0</v>
      </c>
      <c r="R1220">
        <v>0</v>
      </c>
      <c r="S1220">
        <f t="shared" si="495"/>
        <v>0</v>
      </c>
      <c r="T1220">
        <f t="shared" si="505"/>
        <v>0</v>
      </c>
      <c r="U1220">
        <f t="shared" si="496"/>
        <v>0.10623462871098971</v>
      </c>
      <c r="V1220">
        <f t="shared" si="506"/>
        <v>0.84441310922369939</v>
      </c>
      <c r="W1220">
        <f t="shared" si="497"/>
        <v>5.9173093241604087E-2</v>
      </c>
      <c r="X1220">
        <f t="shared" si="507"/>
        <v>0.94160359434525442</v>
      </c>
      <c r="Y1220">
        <v>10</v>
      </c>
      <c r="Z1220">
        <f>Y1220*'MRIP Selectivity'!$N$35</f>
        <v>6.2965941758702335E-2</v>
      </c>
      <c r="AA1220">
        <f>Y1220*'MRIP Selectivity'!$O$35</f>
        <v>6.2842892271189971E-2</v>
      </c>
      <c r="AB1220">
        <f>Y1220*'MRIP Selectivity'!$P$35</f>
        <v>9.0321712954188789E-3</v>
      </c>
      <c r="AC1220">
        <v>0.74741255597723821</v>
      </c>
      <c r="AD1220">
        <v>0.94160359434525442</v>
      </c>
      <c r="AE1220">
        <v>1.3432654004296583</v>
      </c>
      <c r="AF1220">
        <f t="shared" si="508"/>
        <v>4.7061535469385629E-2</v>
      </c>
      <c r="AG1220">
        <f t="shared" si="509"/>
        <v>5.9173093241604087E-2</v>
      </c>
      <c r="AH1220">
        <f t="shared" si="510"/>
        <v>1.2132603191890105E-2</v>
      </c>
      <c r="AI1220">
        <f t="shared" si="511"/>
        <v>0.13484100532531118</v>
      </c>
      <c r="AJ1220">
        <f t="shared" si="512"/>
        <v>0.11836723190287982</v>
      </c>
      <c r="AK1220">
        <f t="shared" si="513"/>
        <v>7.1875063566608846E-2</v>
      </c>
      <c r="AL1220">
        <f t="shared" si="514"/>
        <v>7.1305696433494187E-2</v>
      </c>
      <c r="AM1220">
        <f t="shared" si="515"/>
        <v>0.10623462871098971</v>
      </c>
      <c r="AN1220">
        <f t="shared" si="516"/>
        <v>5.9173093241604087E-2</v>
      </c>
      <c r="AO1220">
        <v>0</v>
      </c>
      <c r="AP1220">
        <f t="shared" si="517"/>
        <v>0.12580883402989229</v>
      </c>
      <c r="AQ1220">
        <f t="shared" si="518"/>
        <v>6.2842892271189971E-2</v>
      </c>
      <c r="AR1220">
        <v>10</v>
      </c>
      <c r="AS1220">
        <f>AR1220*'MRIP Selectivity'!$N$35</f>
        <v>6.2965941758702335E-2</v>
      </c>
      <c r="AT1220">
        <f>AR1220*'MRIP Selectivity'!$O$35</f>
        <v>6.2842892271189971E-2</v>
      </c>
      <c r="AU1220">
        <f>AR1220*'MRIP Selectivity'!$P$35</f>
        <v>9.0321712954188789E-3</v>
      </c>
      <c r="AV1220">
        <v>25</v>
      </c>
      <c r="AW1220">
        <f t="shared" si="519"/>
        <v>125</v>
      </c>
      <c r="AX1220">
        <f t="shared" si="498"/>
        <v>0</v>
      </c>
      <c r="AY1220">
        <f t="shared" si="499"/>
        <v>0</v>
      </c>
      <c r="AZ1220">
        <f t="shared" si="500"/>
        <v>0</v>
      </c>
      <c r="BA1220">
        <v>287.31543690000001</v>
      </c>
      <c r="BB1220">
        <v>287.31543690000001</v>
      </c>
    </row>
    <row r="1221" spans="1:54" x14ac:dyDescent="0.25">
      <c r="A1221" t="s">
        <v>1114</v>
      </c>
      <c r="B1221" t="s">
        <v>3</v>
      </c>
      <c r="C1221">
        <v>2014</v>
      </c>
      <c r="D1221">
        <v>3</v>
      </c>
      <c r="E1221">
        <v>6</v>
      </c>
      <c r="F1221" t="s">
        <v>1838</v>
      </c>
      <c r="G1221" t="s">
        <v>1923</v>
      </c>
      <c r="H1221" t="s">
        <v>1926</v>
      </c>
      <c r="I1221" t="s">
        <v>1837</v>
      </c>
      <c r="J1221" t="s">
        <v>1819</v>
      </c>
      <c r="K1221" t="str">
        <f t="shared" si="501"/>
        <v>Offshore</v>
      </c>
      <c r="L1221">
        <v>0.63072696660000005</v>
      </c>
      <c r="M1221">
        <f t="shared" si="494"/>
        <v>15.908461240904792</v>
      </c>
      <c r="N1221">
        <f t="shared" si="502"/>
        <v>0.65588873340597853</v>
      </c>
      <c r="O1221">
        <f t="shared" si="503"/>
        <v>0.64329554505423803</v>
      </c>
      <c r="P1221">
        <v>9.5353998102362194</v>
      </c>
      <c r="Q1221">
        <f t="shared" si="504"/>
        <v>15.118110236570022</v>
      </c>
      <c r="R1221">
        <v>0.86211926205901568</v>
      </c>
      <c r="S1221">
        <f t="shared" si="495"/>
        <v>21.744735189356799</v>
      </c>
      <c r="T1221">
        <f t="shared" si="505"/>
        <v>1.3668660255742038</v>
      </c>
      <c r="U1221">
        <f t="shared" si="496"/>
        <v>0.88336618780121356</v>
      </c>
      <c r="V1221">
        <f t="shared" si="506"/>
        <v>1.3468232381641358</v>
      </c>
      <c r="W1221">
        <f t="shared" si="497"/>
        <v>0.87395388070733648</v>
      </c>
      <c r="X1221">
        <f t="shared" si="507"/>
        <v>1.3585573340689792</v>
      </c>
      <c r="Y1221">
        <v>2</v>
      </c>
      <c r="Z1221">
        <f>Y1221*'MRIP Selectivity'!$N$35</f>
        <v>1.2593188351740467E-2</v>
      </c>
      <c r="AA1221">
        <f>Y1221*'MRIP Selectivity'!$O$35</f>
        <v>1.2568578454237993E-2</v>
      </c>
      <c r="AB1221">
        <f>Y1221*'MRIP Selectivity'!$P$35</f>
        <v>1.8064342590837759E-3</v>
      </c>
      <c r="AC1221">
        <v>0.74741255597723821</v>
      </c>
      <c r="AD1221">
        <v>0.94160359434525442</v>
      </c>
      <c r="AE1221">
        <v>1.3432654004296583</v>
      </c>
      <c r="AF1221">
        <f t="shared" si="508"/>
        <v>9.4123070938771265E-3</v>
      </c>
      <c r="AG1221">
        <f t="shared" si="509"/>
        <v>1.1834618648320815E-2</v>
      </c>
      <c r="AH1221">
        <f t="shared" si="510"/>
        <v>2.4265206383780212E-3</v>
      </c>
      <c r="AI1221">
        <f t="shared" si="511"/>
        <v>2.6968201065062234E-2</v>
      </c>
      <c r="AJ1221">
        <f t="shared" si="512"/>
        <v>2.3673446380575964E-2</v>
      </c>
      <c r="AK1221">
        <f t="shared" si="513"/>
        <v>1.4375012713321769E-2</v>
      </c>
      <c r="AL1221">
        <f t="shared" si="514"/>
        <v>1.4261139286698837E-2</v>
      </c>
      <c r="AM1221">
        <f t="shared" si="515"/>
        <v>0.88336618780121356</v>
      </c>
      <c r="AN1221">
        <f t="shared" si="516"/>
        <v>0.87395388070733648</v>
      </c>
      <c r="AO1221">
        <v>1</v>
      </c>
      <c r="AP1221">
        <f t="shared" si="517"/>
        <v>1.0251617668059785</v>
      </c>
      <c r="AQ1221">
        <f t="shared" si="518"/>
        <v>1.012568578454238</v>
      </c>
      <c r="AR1221">
        <v>2</v>
      </c>
      <c r="AS1221">
        <f>AR1221*'MRIP Selectivity'!$N$35</f>
        <v>1.2593188351740467E-2</v>
      </c>
      <c r="AT1221">
        <f>AR1221*'MRIP Selectivity'!$O$35</f>
        <v>1.2568578454237993E-2</v>
      </c>
      <c r="AU1221">
        <f>AR1221*'MRIP Selectivity'!$P$35</f>
        <v>1.8064342590837759E-3</v>
      </c>
      <c r="AV1221">
        <v>5</v>
      </c>
      <c r="AW1221">
        <f t="shared" si="519"/>
        <v>25</v>
      </c>
      <c r="AX1221">
        <f t="shared" si="498"/>
        <v>0</v>
      </c>
      <c r="AY1221">
        <f t="shared" si="499"/>
        <v>0</v>
      </c>
      <c r="AZ1221">
        <f t="shared" si="500"/>
        <v>0</v>
      </c>
      <c r="BA1221">
        <v>25.222421242999999</v>
      </c>
      <c r="BB1221">
        <v>25.222421242999999</v>
      </c>
    </row>
    <row r="1222" spans="1:54" x14ac:dyDescent="0.25">
      <c r="A1222" t="s">
        <v>1115</v>
      </c>
      <c r="B1222" t="s">
        <v>3</v>
      </c>
      <c r="C1222">
        <v>2014</v>
      </c>
      <c r="D1222">
        <v>3</v>
      </c>
      <c r="E1222">
        <v>6</v>
      </c>
      <c r="F1222" t="s">
        <v>1838</v>
      </c>
      <c r="G1222" t="s">
        <v>1923</v>
      </c>
      <c r="H1222" t="s">
        <v>1926</v>
      </c>
      <c r="I1222" t="s">
        <v>1837</v>
      </c>
      <c r="J1222" t="s">
        <v>1819</v>
      </c>
      <c r="K1222" t="str">
        <f t="shared" si="501"/>
        <v>Offshore</v>
      </c>
      <c r="L1222">
        <v>1</v>
      </c>
      <c r="M1222">
        <f t="shared" si="494"/>
        <v>15.908461242</v>
      </c>
      <c r="N1222">
        <f t="shared" si="502"/>
        <v>1</v>
      </c>
      <c r="O1222">
        <f t="shared" si="503"/>
        <v>1</v>
      </c>
      <c r="P1222">
        <v>12.755905511811024</v>
      </c>
      <c r="Q1222">
        <f t="shared" si="504"/>
        <v>12.755905511811024</v>
      </c>
      <c r="R1222">
        <v>0.97003395361346134</v>
      </c>
      <c r="S1222">
        <f t="shared" si="495"/>
        <v>15.431747554483776</v>
      </c>
      <c r="T1222">
        <f t="shared" si="505"/>
        <v>0.97003395361346134</v>
      </c>
      <c r="U1222">
        <f t="shared" si="496"/>
        <v>0.97003395361346134</v>
      </c>
      <c r="V1222">
        <f t="shared" si="506"/>
        <v>0.97003395361346134</v>
      </c>
      <c r="W1222">
        <f t="shared" si="497"/>
        <v>0.97003395361346134</v>
      </c>
      <c r="X1222">
        <f t="shared" si="507"/>
        <v>0.97003395361346134</v>
      </c>
      <c r="Y1222">
        <v>0</v>
      </c>
      <c r="Z1222">
        <f>Y1222*'MRIP Selectivity'!$N$35</f>
        <v>0</v>
      </c>
      <c r="AA1222">
        <f>Y1222*'MRIP Selectivity'!$O$35</f>
        <v>0</v>
      </c>
      <c r="AB1222">
        <f>Y1222*'MRIP Selectivity'!$P$35</f>
        <v>0</v>
      </c>
      <c r="AC1222">
        <v>0.74741255597723821</v>
      </c>
      <c r="AD1222">
        <v>0.94160359434525442</v>
      </c>
      <c r="AE1222">
        <v>1.3432654004296583</v>
      </c>
      <c r="AF1222">
        <f t="shared" si="508"/>
        <v>0</v>
      </c>
      <c r="AG1222">
        <f t="shared" si="509"/>
        <v>0</v>
      </c>
      <c r="AH1222">
        <f t="shared" si="510"/>
        <v>0</v>
      </c>
      <c r="AI1222">
        <f t="shared" si="511"/>
        <v>0</v>
      </c>
      <c r="AJ1222">
        <f t="shared" si="512"/>
        <v>0</v>
      </c>
      <c r="AK1222">
        <f t="shared" si="513"/>
        <v>0</v>
      </c>
      <c r="AL1222">
        <f t="shared" si="514"/>
        <v>0</v>
      </c>
      <c r="AM1222">
        <f t="shared" si="515"/>
        <v>0.97003395361346134</v>
      </c>
      <c r="AN1222">
        <f t="shared" si="516"/>
        <v>0.97003395361346134</v>
      </c>
      <c r="AO1222">
        <v>1</v>
      </c>
      <c r="AP1222">
        <f t="shared" si="517"/>
        <v>1</v>
      </c>
      <c r="AQ1222">
        <f t="shared" si="518"/>
        <v>1</v>
      </c>
      <c r="AR1222">
        <v>0</v>
      </c>
      <c r="AS1222">
        <f>AR1222*'MRIP Selectivity'!$N$35</f>
        <v>0</v>
      </c>
      <c r="AT1222">
        <f>AR1222*'MRIP Selectivity'!$O$35</f>
        <v>0</v>
      </c>
      <c r="AU1222">
        <f>AR1222*'MRIP Selectivity'!$P$35</f>
        <v>0</v>
      </c>
      <c r="AV1222">
        <v>4</v>
      </c>
      <c r="AW1222">
        <f t="shared" si="519"/>
        <v>20</v>
      </c>
      <c r="AX1222">
        <f t="shared" si="498"/>
        <v>0</v>
      </c>
      <c r="AY1222">
        <f t="shared" si="499"/>
        <v>0</v>
      </c>
      <c r="AZ1222">
        <f t="shared" si="500"/>
        <v>0</v>
      </c>
      <c r="BA1222">
        <v>15.908461242</v>
      </c>
      <c r="BB1222">
        <v>15.908461242</v>
      </c>
    </row>
    <row r="1223" spans="1:54" x14ac:dyDescent="0.25">
      <c r="A1223" t="s">
        <v>1116</v>
      </c>
      <c r="B1223" t="s">
        <v>3</v>
      </c>
      <c r="C1223">
        <v>2014</v>
      </c>
      <c r="D1223">
        <v>3</v>
      </c>
      <c r="E1223">
        <v>6</v>
      </c>
      <c r="F1223" t="s">
        <v>1838</v>
      </c>
      <c r="G1223" t="s">
        <v>1923</v>
      </c>
      <c r="H1223" t="s">
        <v>1926</v>
      </c>
      <c r="I1223" t="s">
        <v>1837</v>
      </c>
      <c r="J1223" t="s">
        <v>1819</v>
      </c>
      <c r="K1223" t="str">
        <f t="shared" si="501"/>
        <v>Offshore</v>
      </c>
      <c r="L1223">
        <v>0</v>
      </c>
      <c r="M1223">
        <f t="shared" si="494"/>
        <v>0</v>
      </c>
      <c r="N1223">
        <f t="shared" si="502"/>
        <v>0.25161766805978458</v>
      </c>
      <c r="O1223">
        <f t="shared" si="503"/>
        <v>0.12568578454237994</v>
      </c>
      <c r="P1223">
        <v>0</v>
      </c>
      <c r="Q1223">
        <f t="shared" si="504"/>
        <v>0</v>
      </c>
      <c r="R1223">
        <v>0</v>
      </c>
      <c r="S1223">
        <f t="shared" si="495"/>
        <v>0</v>
      </c>
      <c r="T1223">
        <f t="shared" si="505"/>
        <v>0</v>
      </c>
      <c r="U1223">
        <f t="shared" si="496"/>
        <v>0.21246925742197942</v>
      </c>
      <c r="V1223">
        <f t="shared" si="506"/>
        <v>0.84441310922369939</v>
      </c>
      <c r="W1223">
        <f t="shared" si="497"/>
        <v>0.11834618648320817</v>
      </c>
      <c r="X1223">
        <f t="shared" si="507"/>
        <v>0.94160359434525442</v>
      </c>
      <c r="Y1223">
        <v>20</v>
      </c>
      <c r="Z1223">
        <f>Y1223*'MRIP Selectivity'!$N$35</f>
        <v>0.12593188351740467</v>
      </c>
      <c r="AA1223">
        <f>Y1223*'MRIP Selectivity'!$O$35</f>
        <v>0.12568578454237994</v>
      </c>
      <c r="AB1223">
        <f>Y1223*'MRIP Selectivity'!$P$35</f>
        <v>1.8064342590837758E-2</v>
      </c>
      <c r="AC1223">
        <v>0.74741255597723821</v>
      </c>
      <c r="AD1223">
        <v>0.94160359434525442</v>
      </c>
      <c r="AE1223">
        <v>1.3432654004296583</v>
      </c>
      <c r="AF1223">
        <f t="shared" si="508"/>
        <v>9.4123070938771258E-2</v>
      </c>
      <c r="AG1223">
        <f t="shared" si="509"/>
        <v>0.11834618648320817</v>
      </c>
      <c r="AH1223">
        <f t="shared" si="510"/>
        <v>2.426520638378021E-2</v>
      </c>
      <c r="AI1223">
        <f t="shared" si="511"/>
        <v>0.26968201065062236</v>
      </c>
      <c r="AJ1223">
        <f t="shared" si="512"/>
        <v>0.23673446380575963</v>
      </c>
      <c r="AK1223">
        <f t="shared" si="513"/>
        <v>0.14375012713321769</v>
      </c>
      <c r="AL1223">
        <f t="shared" si="514"/>
        <v>0.14261139286698837</v>
      </c>
      <c r="AM1223">
        <f t="shared" si="515"/>
        <v>0.21246925742197942</v>
      </c>
      <c r="AN1223">
        <f t="shared" si="516"/>
        <v>0.11834618648320817</v>
      </c>
      <c r="AO1223">
        <v>0</v>
      </c>
      <c r="AP1223">
        <f t="shared" si="517"/>
        <v>0.25161766805978458</v>
      </c>
      <c r="AQ1223">
        <f t="shared" si="518"/>
        <v>0.12568578454237994</v>
      </c>
      <c r="AR1223">
        <v>20</v>
      </c>
      <c r="AS1223">
        <f>AR1223*'MRIP Selectivity'!$N$35</f>
        <v>0.12593188351740467</v>
      </c>
      <c r="AT1223">
        <f>AR1223*'MRIP Selectivity'!$O$35</f>
        <v>0.12568578454237994</v>
      </c>
      <c r="AU1223">
        <f>AR1223*'MRIP Selectivity'!$P$35</f>
        <v>1.8064342590837758E-2</v>
      </c>
      <c r="AV1223">
        <v>9</v>
      </c>
      <c r="AW1223">
        <f t="shared" si="519"/>
        <v>45</v>
      </c>
      <c r="AX1223">
        <f t="shared" si="498"/>
        <v>0</v>
      </c>
      <c r="AY1223">
        <f t="shared" si="499"/>
        <v>0</v>
      </c>
      <c r="AZ1223">
        <f t="shared" si="500"/>
        <v>0</v>
      </c>
      <c r="BA1223">
        <v>15.908461242</v>
      </c>
      <c r="BB1223">
        <v>15.908461242</v>
      </c>
    </row>
    <row r="1224" spans="1:54" x14ac:dyDescent="0.25">
      <c r="A1224" t="s">
        <v>1117</v>
      </c>
      <c r="B1224" t="s">
        <v>3</v>
      </c>
      <c r="C1224">
        <v>2014</v>
      </c>
      <c r="D1224">
        <v>4</v>
      </c>
      <c r="E1224">
        <v>7</v>
      </c>
      <c r="F1224" t="s">
        <v>1859</v>
      </c>
      <c r="G1224" t="s">
        <v>1923</v>
      </c>
      <c r="H1224" t="s">
        <v>1926</v>
      </c>
      <c r="I1224" t="s">
        <v>1812</v>
      </c>
      <c r="J1224" t="s">
        <v>1819</v>
      </c>
      <c r="K1224" t="str">
        <f t="shared" si="501"/>
        <v>Offshore</v>
      </c>
      <c r="L1224">
        <v>0.97923340759999999</v>
      </c>
      <c r="M1224">
        <f t="shared" si="494"/>
        <v>72.882101584329405</v>
      </c>
      <c r="N1224">
        <f t="shared" si="502"/>
        <v>1.0169760578089677</v>
      </c>
      <c r="O1224">
        <f t="shared" si="503"/>
        <v>0.99808627528135696</v>
      </c>
      <c r="P1224">
        <v>12.259693843307089</v>
      </c>
      <c r="Q1224">
        <f t="shared" si="504"/>
        <v>12.519685039498738</v>
      </c>
      <c r="R1224">
        <v>0.86353604889782432</v>
      </c>
      <c r="S1224">
        <f t="shared" si="495"/>
        <v>64.271011945713838</v>
      </c>
      <c r="T1224">
        <f t="shared" si="505"/>
        <v>0.88184904864945535</v>
      </c>
      <c r="U1224">
        <f t="shared" si="496"/>
        <v>0.89540643751112126</v>
      </c>
      <c r="V1224">
        <f t="shared" si="506"/>
        <v>0.88045970269962592</v>
      </c>
      <c r="W1224">
        <f t="shared" si="497"/>
        <v>0.88128797687030558</v>
      </c>
      <c r="X1224">
        <f t="shared" si="507"/>
        <v>0.8829777532226597</v>
      </c>
      <c r="Y1224">
        <v>3</v>
      </c>
      <c r="Z1224">
        <f>Y1224*'MRIP Selectivity'!$N$35</f>
        <v>1.8889782527610699E-2</v>
      </c>
      <c r="AA1224">
        <f>Y1224*'MRIP Selectivity'!$O$35</f>
        <v>1.8852867681356991E-2</v>
      </c>
      <c r="AB1224">
        <f>Y1224*'MRIP Selectivity'!$P$35</f>
        <v>2.7096513886256638E-3</v>
      </c>
      <c r="AC1224">
        <v>0.74741255597723821</v>
      </c>
      <c r="AD1224">
        <v>0.94160359434525442</v>
      </c>
      <c r="AE1224">
        <v>1.3432654004296583</v>
      </c>
      <c r="AF1224">
        <f t="shared" si="508"/>
        <v>1.4118460640815688E-2</v>
      </c>
      <c r="AG1224">
        <f t="shared" si="509"/>
        <v>1.7751927972481225E-2</v>
      </c>
      <c r="AH1224">
        <f t="shared" si="510"/>
        <v>3.6397809575670318E-3</v>
      </c>
      <c r="AI1224">
        <f t="shared" si="511"/>
        <v>4.045230159759336E-2</v>
      </c>
      <c r="AJ1224">
        <f t="shared" si="512"/>
        <v>3.5510169570863948E-2</v>
      </c>
      <c r="AK1224">
        <f t="shared" si="513"/>
        <v>2.1562519069982654E-2</v>
      </c>
      <c r="AL1224">
        <f t="shared" si="514"/>
        <v>2.1391708930048256E-2</v>
      </c>
      <c r="AM1224">
        <f t="shared" si="515"/>
        <v>0.89540643751112126</v>
      </c>
      <c r="AN1224">
        <f t="shared" si="516"/>
        <v>0.88128797687030558</v>
      </c>
      <c r="AO1224">
        <v>1</v>
      </c>
      <c r="AP1224">
        <f t="shared" si="517"/>
        <v>1.0377426502089677</v>
      </c>
      <c r="AQ1224">
        <f t="shared" si="518"/>
        <v>1.0188528676813571</v>
      </c>
      <c r="AR1224">
        <v>3</v>
      </c>
      <c r="AS1224">
        <f>AR1224*'MRIP Selectivity'!$N$35</f>
        <v>1.8889782527610699E-2</v>
      </c>
      <c r="AT1224">
        <f>AR1224*'MRIP Selectivity'!$O$35</f>
        <v>1.8852867681356991E-2</v>
      </c>
      <c r="AU1224">
        <f>AR1224*'MRIP Selectivity'!$P$35</f>
        <v>2.7096513886256638E-3</v>
      </c>
      <c r="AV1224">
        <v>15</v>
      </c>
      <c r="AW1224">
        <f t="shared" si="519"/>
        <v>75</v>
      </c>
      <c r="AX1224">
        <f t="shared" si="498"/>
        <v>0</v>
      </c>
      <c r="AY1224">
        <f t="shared" si="499"/>
        <v>0</v>
      </c>
      <c r="AZ1224">
        <f t="shared" si="500"/>
        <v>0</v>
      </c>
      <c r="BA1224">
        <v>74.427711532999993</v>
      </c>
      <c r="BB1224">
        <v>74.427711532999993</v>
      </c>
    </row>
    <row r="1225" spans="1:54" x14ac:dyDescent="0.25">
      <c r="A1225" t="s">
        <v>1968</v>
      </c>
      <c r="B1225" t="s">
        <v>3</v>
      </c>
      <c r="C1225">
        <v>2014</v>
      </c>
      <c r="D1225">
        <v>4</v>
      </c>
      <c r="E1225">
        <v>7</v>
      </c>
      <c r="F1225" t="s">
        <v>1859</v>
      </c>
      <c r="G1225" t="s">
        <v>1923</v>
      </c>
      <c r="H1225" t="s">
        <v>1926</v>
      </c>
      <c r="I1225" t="s">
        <v>1837</v>
      </c>
      <c r="J1225" t="s">
        <v>1819</v>
      </c>
      <c r="K1225" t="str">
        <f t="shared" si="501"/>
        <v>Offshore</v>
      </c>
      <c r="L1225">
        <v>0</v>
      </c>
      <c r="M1225">
        <f t="shared" si="494"/>
        <v>0</v>
      </c>
      <c r="N1225">
        <f t="shared" si="502"/>
        <v>1.258088340298923E-2</v>
      </c>
      <c r="O1225">
        <f t="shared" si="503"/>
        <v>6.2842892271189965E-3</v>
      </c>
      <c r="P1225">
        <v>0</v>
      </c>
      <c r="Q1225">
        <f t="shared" si="504"/>
        <v>0</v>
      </c>
      <c r="R1225">
        <v>0</v>
      </c>
      <c r="S1225">
        <f t="shared" si="495"/>
        <v>0</v>
      </c>
      <c r="T1225">
        <f t="shared" si="505"/>
        <v>0</v>
      </c>
      <c r="U1225">
        <f t="shared" si="496"/>
        <v>1.0623462871098971E-2</v>
      </c>
      <c r="V1225">
        <f t="shared" si="506"/>
        <v>0.84441310922369939</v>
      </c>
      <c r="W1225">
        <f t="shared" si="497"/>
        <v>5.9173093241604077E-3</v>
      </c>
      <c r="X1225">
        <f t="shared" si="507"/>
        <v>0.94160359434525431</v>
      </c>
      <c r="Y1225">
        <v>1</v>
      </c>
      <c r="Z1225">
        <f>Y1225*'MRIP Selectivity'!$N$35</f>
        <v>6.2965941758702333E-3</v>
      </c>
      <c r="AA1225">
        <f>Y1225*'MRIP Selectivity'!$O$35</f>
        <v>6.2842892271189965E-3</v>
      </c>
      <c r="AB1225">
        <f>Y1225*'MRIP Selectivity'!$P$35</f>
        <v>9.0321712954188795E-4</v>
      </c>
      <c r="AC1225">
        <v>0.74741255597723821</v>
      </c>
      <c r="AD1225">
        <v>0.94160359434525442</v>
      </c>
      <c r="AE1225">
        <v>1.3432654004296583</v>
      </c>
      <c r="AF1225">
        <f t="shared" si="508"/>
        <v>4.7061535469385633E-3</v>
      </c>
      <c r="AG1225">
        <f t="shared" si="509"/>
        <v>5.9173093241604077E-3</v>
      </c>
      <c r="AH1225">
        <f t="shared" si="510"/>
        <v>1.2132603191890106E-3</v>
      </c>
      <c r="AI1225">
        <f t="shared" si="511"/>
        <v>1.3484100532531117E-2</v>
      </c>
      <c r="AJ1225">
        <f t="shared" si="512"/>
        <v>1.1836723190287982E-2</v>
      </c>
      <c r="AK1225">
        <f t="shared" si="513"/>
        <v>7.1875063566608846E-3</v>
      </c>
      <c r="AL1225">
        <f t="shared" si="514"/>
        <v>7.1305696433494187E-3</v>
      </c>
      <c r="AM1225">
        <f t="shared" si="515"/>
        <v>1.0623462871098971E-2</v>
      </c>
      <c r="AN1225">
        <f t="shared" si="516"/>
        <v>5.9173093241604077E-3</v>
      </c>
      <c r="AO1225">
        <v>0</v>
      </c>
      <c r="AP1225">
        <f t="shared" si="517"/>
        <v>1.258088340298923E-2</v>
      </c>
      <c r="AQ1225">
        <f t="shared" si="518"/>
        <v>6.2842892271189965E-3</v>
      </c>
      <c r="AR1225">
        <v>1</v>
      </c>
      <c r="AS1225">
        <f>AR1225*'MRIP Selectivity'!$N$35</f>
        <v>6.2965941758702333E-3</v>
      </c>
      <c r="AT1225">
        <f>AR1225*'MRIP Selectivity'!$O$35</f>
        <v>6.2842892271189965E-3</v>
      </c>
      <c r="AU1225">
        <f>AR1225*'MRIP Selectivity'!$P$35</f>
        <v>9.0321712954188795E-4</v>
      </c>
      <c r="AV1225">
        <v>6</v>
      </c>
      <c r="AW1225">
        <f t="shared" si="519"/>
        <v>30</v>
      </c>
      <c r="AX1225">
        <f t="shared" si="498"/>
        <v>0</v>
      </c>
      <c r="AY1225">
        <f t="shared" si="499"/>
        <v>0</v>
      </c>
      <c r="AZ1225">
        <f t="shared" si="500"/>
        <v>0</v>
      </c>
      <c r="BA1225">
        <v>15.550885986999999</v>
      </c>
      <c r="BB1225">
        <v>15.550885986999999</v>
      </c>
    </row>
    <row r="1226" spans="1:54" x14ac:dyDescent="0.25">
      <c r="A1226" t="s">
        <v>1969</v>
      </c>
      <c r="B1226" t="s">
        <v>3</v>
      </c>
      <c r="C1226">
        <v>2014</v>
      </c>
      <c r="D1226">
        <v>4</v>
      </c>
      <c r="E1226">
        <v>7</v>
      </c>
      <c r="F1226" t="s">
        <v>1859</v>
      </c>
      <c r="G1226" t="s">
        <v>1923</v>
      </c>
      <c r="H1226" t="s">
        <v>1926</v>
      </c>
      <c r="I1226" t="s">
        <v>1837</v>
      </c>
      <c r="J1226" t="s">
        <v>1819</v>
      </c>
      <c r="K1226" t="str">
        <f t="shared" si="501"/>
        <v>Offshore</v>
      </c>
      <c r="L1226">
        <v>0</v>
      </c>
      <c r="M1226">
        <f t="shared" si="494"/>
        <v>0</v>
      </c>
      <c r="N1226">
        <f t="shared" si="502"/>
        <v>7.5485300417935386E-2</v>
      </c>
      <c r="O1226">
        <f t="shared" si="503"/>
        <v>3.7705735362713981E-2</v>
      </c>
      <c r="P1226">
        <v>0</v>
      </c>
      <c r="Q1226">
        <f t="shared" si="504"/>
        <v>0</v>
      </c>
      <c r="R1226">
        <v>0</v>
      </c>
      <c r="S1226">
        <f t="shared" si="495"/>
        <v>0</v>
      </c>
      <c r="T1226">
        <f t="shared" si="505"/>
        <v>0</v>
      </c>
      <c r="U1226">
        <f t="shared" si="496"/>
        <v>6.3740777226593825E-2</v>
      </c>
      <c r="V1226">
        <f t="shared" si="506"/>
        <v>0.84441310922369928</v>
      </c>
      <c r="W1226">
        <f t="shared" si="497"/>
        <v>3.5503855944962449E-2</v>
      </c>
      <c r="X1226">
        <f t="shared" si="507"/>
        <v>0.94160359434525442</v>
      </c>
      <c r="Y1226">
        <v>6</v>
      </c>
      <c r="Z1226">
        <f>Y1226*'MRIP Selectivity'!$N$35</f>
        <v>3.7779565055221398E-2</v>
      </c>
      <c r="AA1226">
        <f>Y1226*'MRIP Selectivity'!$O$35</f>
        <v>3.7705735362713981E-2</v>
      </c>
      <c r="AB1226">
        <f>Y1226*'MRIP Selectivity'!$P$35</f>
        <v>5.4193027772513275E-3</v>
      </c>
      <c r="AC1226">
        <v>0.74741255597723821</v>
      </c>
      <c r="AD1226">
        <v>0.94160359434525442</v>
      </c>
      <c r="AE1226">
        <v>1.3432654004296583</v>
      </c>
      <c r="AF1226">
        <f t="shared" si="508"/>
        <v>2.8236921281631376E-2</v>
      </c>
      <c r="AG1226">
        <f t="shared" si="509"/>
        <v>3.5503855944962449E-2</v>
      </c>
      <c r="AH1226">
        <f t="shared" si="510"/>
        <v>7.2795619151340635E-3</v>
      </c>
      <c r="AI1226">
        <f t="shared" si="511"/>
        <v>8.0904603195186719E-2</v>
      </c>
      <c r="AJ1226">
        <f t="shared" si="512"/>
        <v>7.1020339141727895E-2</v>
      </c>
      <c r="AK1226">
        <f t="shared" si="513"/>
        <v>4.3125038139965308E-2</v>
      </c>
      <c r="AL1226">
        <f t="shared" si="514"/>
        <v>4.2783417860096512E-2</v>
      </c>
      <c r="AM1226">
        <f t="shared" si="515"/>
        <v>6.3740777226593825E-2</v>
      </c>
      <c r="AN1226">
        <f t="shared" si="516"/>
        <v>3.5503855944962449E-2</v>
      </c>
      <c r="AO1226">
        <v>0</v>
      </c>
      <c r="AP1226">
        <f t="shared" si="517"/>
        <v>7.5485300417935386E-2</v>
      </c>
      <c r="AQ1226">
        <f t="shared" si="518"/>
        <v>3.7705735362713981E-2</v>
      </c>
      <c r="AR1226">
        <v>6</v>
      </c>
      <c r="AS1226">
        <f>AR1226*'MRIP Selectivity'!$N$35</f>
        <v>3.7779565055221398E-2</v>
      </c>
      <c r="AT1226">
        <f>AR1226*'MRIP Selectivity'!$O$35</f>
        <v>3.7705735362713981E-2</v>
      </c>
      <c r="AU1226">
        <f>AR1226*'MRIP Selectivity'!$P$35</f>
        <v>5.4193027772513275E-3</v>
      </c>
      <c r="AV1226">
        <v>12</v>
      </c>
      <c r="AW1226">
        <f t="shared" si="519"/>
        <v>60</v>
      </c>
      <c r="AX1226">
        <f t="shared" si="498"/>
        <v>0</v>
      </c>
      <c r="AY1226">
        <f t="shared" si="499"/>
        <v>0</v>
      </c>
      <c r="AZ1226">
        <f t="shared" si="500"/>
        <v>0</v>
      </c>
      <c r="BA1226">
        <v>19.996441554</v>
      </c>
      <c r="BB1226">
        <v>19.996441554</v>
      </c>
    </row>
    <row r="1227" spans="1:54" x14ac:dyDescent="0.25">
      <c r="A1227" t="s">
        <v>1118</v>
      </c>
      <c r="B1227" t="s">
        <v>3</v>
      </c>
      <c r="C1227">
        <v>2014</v>
      </c>
      <c r="D1227">
        <v>4</v>
      </c>
      <c r="E1227">
        <v>7</v>
      </c>
      <c r="F1227" t="s">
        <v>1859</v>
      </c>
      <c r="G1227" t="s">
        <v>1923</v>
      </c>
      <c r="H1227" t="s">
        <v>1926</v>
      </c>
      <c r="I1227" t="s">
        <v>1837</v>
      </c>
      <c r="J1227" t="s">
        <v>1819</v>
      </c>
      <c r="K1227" t="str">
        <f t="shared" si="501"/>
        <v>Offshore</v>
      </c>
      <c r="L1227">
        <v>0.89738524310000001</v>
      </c>
      <c r="M1227">
        <f t="shared" si="494"/>
        <v>15.550885987326598</v>
      </c>
      <c r="N1227">
        <f t="shared" si="502"/>
        <v>1.2748117451896768</v>
      </c>
      <c r="O1227">
        <f t="shared" si="503"/>
        <v>1.0859139199135699</v>
      </c>
      <c r="P1227">
        <v>12.330214560629921</v>
      </c>
      <c r="Q1227">
        <f t="shared" si="504"/>
        <v>13.740157480231604</v>
      </c>
      <c r="R1227">
        <v>1.3057412328165925</v>
      </c>
      <c r="S1227">
        <f t="shared" si="495"/>
        <v>22.627331122960502</v>
      </c>
      <c r="T1227">
        <f t="shared" si="505"/>
        <v>1.4550509303071828</v>
      </c>
      <c r="U1227">
        <f t="shared" si="496"/>
        <v>1.6244451189495617</v>
      </c>
      <c r="V1227">
        <f t="shared" si="506"/>
        <v>1.2742627490523031</v>
      </c>
      <c r="W1227">
        <f t="shared" si="497"/>
        <v>1.4832605125414047</v>
      </c>
      <c r="X1227">
        <f t="shared" si="507"/>
        <v>1.3659098436268875</v>
      </c>
      <c r="Y1227">
        <v>30</v>
      </c>
      <c r="Z1227">
        <f>Y1227*'MRIP Selectivity'!$N$35</f>
        <v>0.18889782527610699</v>
      </c>
      <c r="AA1227">
        <f>Y1227*'MRIP Selectivity'!$O$35</f>
        <v>0.18852867681356988</v>
      </c>
      <c r="AB1227">
        <f>Y1227*'MRIP Selectivity'!$P$35</f>
        <v>2.709651388625664E-2</v>
      </c>
      <c r="AC1227">
        <v>0.74741255597723821</v>
      </c>
      <c r="AD1227">
        <v>0.94160359434525442</v>
      </c>
      <c r="AE1227">
        <v>1.3432654004296583</v>
      </c>
      <c r="AF1227">
        <f t="shared" si="508"/>
        <v>0.14118460640815689</v>
      </c>
      <c r="AG1227">
        <f t="shared" si="509"/>
        <v>0.17751927972481224</v>
      </c>
      <c r="AH1227">
        <f t="shared" si="510"/>
        <v>3.639780957567032E-2</v>
      </c>
      <c r="AI1227">
        <f t="shared" si="511"/>
        <v>0.40452301597593354</v>
      </c>
      <c r="AJ1227">
        <f t="shared" si="512"/>
        <v>0.35510169570863948</v>
      </c>
      <c r="AK1227">
        <f t="shared" si="513"/>
        <v>0.21562519069982652</v>
      </c>
      <c r="AL1227">
        <f t="shared" si="514"/>
        <v>0.21391708930048256</v>
      </c>
      <c r="AM1227">
        <f t="shared" si="515"/>
        <v>1.6244451189495617</v>
      </c>
      <c r="AN1227">
        <f t="shared" si="516"/>
        <v>1.4832605125414047</v>
      </c>
      <c r="AO1227">
        <v>1</v>
      </c>
      <c r="AP1227">
        <f t="shared" si="517"/>
        <v>1.3774265020896768</v>
      </c>
      <c r="AQ1227">
        <f t="shared" si="518"/>
        <v>1.1885286768135699</v>
      </c>
      <c r="AR1227">
        <v>30</v>
      </c>
      <c r="AS1227">
        <f>AR1227*'MRIP Selectivity'!$N$35</f>
        <v>0.18889782527610699</v>
      </c>
      <c r="AT1227">
        <f>AR1227*'MRIP Selectivity'!$O$35</f>
        <v>0.18852867681356988</v>
      </c>
      <c r="AU1227">
        <f>AR1227*'MRIP Selectivity'!$P$35</f>
        <v>2.709651388625664E-2</v>
      </c>
      <c r="AV1227">
        <v>12</v>
      </c>
      <c r="AW1227">
        <f t="shared" si="519"/>
        <v>60</v>
      </c>
      <c r="AX1227">
        <f t="shared" si="498"/>
        <v>0</v>
      </c>
      <c r="AY1227">
        <f t="shared" si="499"/>
        <v>0</v>
      </c>
      <c r="AZ1227">
        <f t="shared" si="500"/>
        <v>0</v>
      </c>
      <c r="BA1227">
        <v>17.329108214000001</v>
      </c>
      <c r="BB1227">
        <v>17.329108214000001</v>
      </c>
    </row>
    <row r="1228" spans="1:54" x14ac:dyDescent="0.25">
      <c r="A1228" t="s">
        <v>1970</v>
      </c>
      <c r="B1228" t="s">
        <v>3</v>
      </c>
      <c r="C1228">
        <v>2014</v>
      </c>
      <c r="D1228">
        <v>4</v>
      </c>
      <c r="E1228">
        <v>7</v>
      </c>
      <c r="F1228" t="s">
        <v>1859</v>
      </c>
      <c r="G1228" t="s">
        <v>1923</v>
      </c>
      <c r="H1228" t="s">
        <v>1926</v>
      </c>
      <c r="I1228" t="s">
        <v>1837</v>
      </c>
      <c r="J1228" t="s">
        <v>1819</v>
      </c>
      <c r="K1228" t="str">
        <f t="shared" si="501"/>
        <v>Offshore</v>
      </c>
      <c r="L1228">
        <v>0</v>
      </c>
      <c r="M1228">
        <f t="shared" si="494"/>
        <v>0</v>
      </c>
      <c r="N1228">
        <f t="shared" si="502"/>
        <v>1.258088340298923E-2</v>
      </c>
      <c r="O1228">
        <f t="shared" si="503"/>
        <v>6.2842892271189965E-3</v>
      </c>
      <c r="P1228">
        <v>0</v>
      </c>
      <c r="Q1228">
        <f t="shared" si="504"/>
        <v>0</v>
      </c>
      <c r="R1228">
        <v>0</v>
      </c>
      <c r="S1228">
        <f t="shared" si="495"/>
        <v>0</v>
      </c>
      <c r="T1228">
        <f t="shared" si="505"/>
        <v>0</v>
      </c>
      <c r="U1228">
        <f t="shared" si="496"/>
        <v>1.0623462871098971E-2</v>
      </c>
      <c r="V1228">
        <f t="shared" si="506"/>
        <v>0.84441310922369939</v>
      </c>
      <c r="W1228">
        <f t="shared" si="497"/>
        <v>5.9173093241604077E-3</v>
      </c>
      <c r="X1228">
        <f t="shared" si="507"/>
        <v>0.94160359434525431</v>
      </c>
      <c r="Y1228">
        <v>1</v>
      </c>
      <c r="Z1228">
        <f>Y1228*'MRIP Selectivity'!$N$35</f>
        <v>6.2965941758702333E-3</v>
      </c>
      <c r="AA1228">
        <f>Y1228*'MRIP Selectivity'!$O$35</f>
        <v>6.2842892271189965E-3</v>
      </c>
      <c r="AB1228">
        <f>Y1228*'MRIP Selectivity'!$P$35</f>
        <v>9.0321712954188795E-4</v>
      </c>
      <c r="AC1228">
        <v>0.74741255597723821</v>
      </c>
      <c r="AD1228">
        <v>0.94160359434525442</v>
      </c>
      <c r="AE1228">
        <v>1.3432654004296583</v>
      </c>
      <c r="AF1228">
        <f t="shared" si="508"/>
        <v>4.7061535469385633E-3</v>
      </c>
      <c r="AG1228">
        <f t="shared" si="509"/>
        <v>5.9173093241604077E-3</v>
      </c>
      <c r="AH1228">
        <f t="shared" si="510"/>
        <v>1.2132603191890106E-3</v>
      </c>
      <c r="AI1228">
        <f t="shared" si="511"/>
        <v>1.3484100532531117E-2</v>
      </c>
      <c r="AJ1228">
        <f t="shared" si="512"/>
        <v>1.1836723190287982E-2</v>
      </c>
      <c r="AK1228">
        <f t="shared" si="513"/>
        <v>7.1875063566608846E-3</v>
      </c>
      <c r="AL1228">
        <f t="shared" si="514"/>
        <v>7.1305696433494187E-3</v>
      </c>
      <c r="AM1228">
        <f t="shared" si="515"/>
        <v>1.0623462871098971E-2</v>
      </c>
      <c r="AN1228">
        <f t="shared" si="516"/>
        <v>5.9173093241604077E-3</v>
      </c>
      <c r="AO1228">
        <v>0</v>
      </c>
      <c r="AP1228">
        <f t="shared" si="517"/>
        <v>1.258088340298923E-2</v>
      </c>
      <c r="AQ1228">
        <f t="shared" si="518"/>
        <v>6.2842892271189965E-3</v>
      </c>
      <c r="AR1228">
        <v>1</v>
      </c>
      <c r="AS1228">
        <f>AR1228*'MRIP Selectivity'!$N$35</f>
        <v>6.2965941758702333E-3</v>
      </c>
      <c r="AT1228">
        <f>AR1228*'MRIP Selectivity'!$O$35</f>
        <v>6.2842892271189965E-3</v>
      </c>
      <c r="AU1228">
        <f>AR1228*'MRIP Selectivity'!$P$35</f>
        <v>9.0321712954188795E-4</v>
      </c>
      <c r="AV1228">
        <v>4</v>
      </c>
      <c r="AW1228">
        <f t="shared" si="519"/>
        <v>20</v>
      </c>
      <c r="AX1228">
        <f t="shared" si="498"/>
        <v>0</v>
      </c>
      <c r="AY1228">
        <f t="shared" si="499"/>
        <v>0</v>
      </c>
      <c r="AZ1228">
        <f t="shared" si="500"/>
        <v>0</v>
      </c>
      <c r="BA1228">
        <v>18.514589698999998</v>
      </c>
      <c r="BB1228">
        <v>18.514589698999998</v>
      </c>
    </row>
    <row r="1229" spans="1:54" x14ac:dyDescent="0.25">
      <c r="A1229" t="s">
        <v>1119</v>
      </c>
      <c r="B1229" t="s">
        <v>3</v>
      </c>
      <c r="C1229">
        <v>2014</v>
      </c>
      <c r="D1229">
        <v>4</v>
      </c>
      <c r="E1229">
        <v>7</v>
      </c>
      <c r="F1229" t="s">
        <v>1859</v>
      </c>
      <c r="G1229" t="s">
        <v>1923</v>
      </c>
      <c r="H1229" t="s">
        <v>1926</v>
      </c>
      <c r="I1229" t="s">
        <v>1837</v>
      </c>
      <c r="J1229" t="s">
        <v>1819</v>
      </c>
      <c r="K1229" t="str">
        <f t="shared" si="501"/>
        <v>Offshore</v>
      </c>
      <c r="L1229">
        <v>0</v>
      </c>
      <c r="M1229">
        <f t="shared" si="494"/>
        <v>0</v>
      </c>
      <c r="N1229">
        <f t="shared" si="502"/>
        <v>2.516176680597846E-2</v>
      </c>
      <c r="O1229">
        <f t="shared" si="503"/>
        <v>1.2568578454237993E-2</v>
      </c>
      <c r="P1229">
        <v>0</v>
      </c>
      <c r="Q1229">
        <f t="shared" si="504"/>
        <v>0</v>
      </c>
      <c r="R1229">
        <v>0</v>
      </c>
      <c r="S1229">
        <f t="shared" si="495"/>
        <v>0</v>
      </c>
      <c r="T1229">
        <f t="shared" si="505"/>
        <v>0</v>
      </c>
      <c r="U1229">
        <f t="shared" si="496"/>
        <v>2.1246925742197942E-2</v>
      </c>
      <c r="V1229">
        <f t="shared" si="506"/>
        <v>0.84441310922369939</v>
      </c>
      <c r="W1229">
        <f t="shared" si="497"/>
        <v>1.1834618648320815E-2</v>
      </c>
      <c r="X1229">
        <f t="shared" si="507"/>
        <v>0.94160359434525431</v>
      </c>
      <c r="Y1229">
        <v>2</v>
      </c>
      <c r="Z1229">
        <f>Y1229*'MRIP Selectivity'!$N$35</f>
        <v>1.2593188351740467E-2</v>
      </c>
      <c r="AA1229">
        <f>Y1229*'MRIP Selectivity'!$O$35</f>
        <v>1.2568578454237993E-2</v>
      </c>
      <c r="AB1229">
        <f>Y1229*'MRIP Selectivity'!$P$35</f>
        <v>1.8064342590837759E-3</v>
      </c>
      <c r="AC1229">
        <v>0.74741255597723821</v>
      </c>
      <c r="AD1229">
        <v>0.94160359434525442</v>
      </c>
      <c r="AE1229">
        <v>1.3432654004296583</v>
      </c>
      <c r="AF1229">
        <f t="shared" si="508"/>
        <v>9.4123070938771265E-3</v>
      </c>
      <c r="AG1229">
        <f t="shared" si="509"/>
        <v>1.1834618648320815E-2</v>
      </c>
      <c r="AH1229">
        <f t="shared" si="510"/>
        <v>2.4265206383780212E-3</v>
      </c>
      <c r="AI1229">
        <f t="shared" si="511"/>
        <v>2.6968201065062234E-2</v>
      </c>
      <c r="AJ1229">
        <f t="shared" si="512"/>
        <v>2.3673446380575964E-2</v>
      </c>
      <c r="AK1229">
        <f t="shared" si="513"/>
        <v>1.4375012713321769E-2</v>
      </c>
      <c r="AL1229">
        <f t="shared" si="514"/>
        <v>1.4261139286698837E-2</v>
      </c>
      <c r="AM1229">
        <f t="shared" si="515"/>
        <v>2.1246925742197942E-2</v>
      </c>
      <c r="AN1229">
        <f t="shared" si="516"/>
        <v>1.1834618648320815E-2</v>
      </c>
      <c r="AO1229">
        <v>0</v>
      </c>
      <c r="AP1229">
        <f t="shared" si="517"/>
        <v>2.516176680597846E-2</v>
      </c>
      <c r="AQ1229">
        <f t="shared" si="518"/>
        <v>1.2568578454237993E-2</v>
      </c>
      <c r="AR1229">
        <v>2</v>
      </c>
      <c r="AS1229">
        <f>AR1229*'MRIP Selectivity'!$N$35</f>
        <v>1.2593188351740467E-2</v>
      </c>
      <c r="AT1229">
        <f>AR1229*'MRIP Selectivity'!$O$35</f>
        <v>1.2568578454237993E-2</v>
      </c>
      <c r="AU1229">
        <f>AR1229*'MRIP Selectivity'!$P$35</f>
        <v>1.8064342590837759E-3</v>
      </c>
      <c r="AV1229">
        <v>6</v>
      </c>
      <c r="AW1229">
        <f t="shared" si="519"/>
        <v>30</v>
      </c>
      <c r="AX1229">
        <f t="shared" si="498"/>
        <v>0</v>
      </c>
      <c r="AY1229">
        <f t="shared" si="499"/>
        <v>0</v>
      </c>
      <c r="AZ1229">
        <f t="shared" si="500"/>
        <v>0</v>
      </c>
      <c r="BA1229">
        <v>60.006441660999997</v>
      </c>
      <c r="BB1229">
        <v>60.006441660999997</v>
      </c>
    </row>
    <row r="1230" spans="1:54" x14ac:dyDescent="0.25">
      <c r="A1230" t="s">
        <v>1120</v>
      </c>
      <c r="B1230" t="s">
        <v>3</v>
      </c>
      <c r="C1230">
        <v>2014</v>
      </c>
      <c r="D1230">
        <v>4</v>
      </c>
      <c r="E1230">
        <v>7</v>
      </c>
      <c r="F1230" t="s">
        <v>1859</v>
      </c>
      <c r="G1230" t="s">
        <v>1923</v>
      </c>
      <c r="H1230" t="s">
        <v>1926</v>
      </c>
      <c r="I1230" t="s">
        <v>1837</v>
      </c>
      <c r="J1230" t="s">
        <v>1819</v>
      </c>
      <c r="K1230" t="str">
        <f t="shared" si="501"/>
        <v>Offshore</v>
      </c>
      <c r="L1230">
        <v>2.3330479993000002</v>
      </c>
      <c r="M1230">
        <f t="shared" si="494"/>
        <v>46.652657960679086</v>
      </c>
      <c r="N1230">
        <f t="shared" si="502"/>
        <v>3.0249965864644075</v>
      </c>
      <c r="O1230">
        <f t="shared" si="503"/>
        <v>2.6786839067915449</v>
      </c>
      <c r="P1230">
        <v>31.199158940551179</v>
      </c>
      <c r="Q1230">
        <f t="shared" si="504"/>
        <v>13.372703411979552</v>
      </c>
      <c r="R1230">
        <v>2.5031653266125264</v>
      </c>
      <c r="S1230">
        <f t="shared" si="495"/>
        <v>50.05439915360671</v>
      </c>
      <c r="T1230">
        <f t="shared" si="505"/>
        <v>1.0729163426400004</v>
      </c>
      <c r="U1230">
        <f t="shared" si="496"/>
        <v>3.0874557845229695</v>
      </c>
      <c r="V1230">
        <f t="shared" si="506"/>
        <v>1.020647692079403</v>
      </c>
      <c r="W1230">
        <f t="shared" si="497"/>
        <v>2.8286173394413487</v>
      </c>
      <c r="X1230">
        <f t="shared" si="507"/>
        <v>1.0559727977868767</v>
      </c>
      <c r="Y1230">
        <v>55</v>
      </c>
      <c r="Z1230">
        <f>Y1230*'MRIP Selectivity'!$N$35</f>
        <v>0.34631267967286283</v>
      </c>
      <c r="AA1230">
        <f>Y1230*'MRIP Selectivity'!$O$35</f>
        <v>0.34563590749154482</v>
      </c>
      <c r="AB1230">
        <f>Y1230*'MRIP Selectivity'!$P$35</f>
        <v>4.9676942124803836E-2</v>
      </c>
      <c r="AC1230">
        <v>0.74741255597723821</v>
      </c>
      <c r="AD1230">
        <v>0.94160359434525442</v>
      </c>
      <c r="AE1230">
        <v>1.3432654004296583</v>
      </c>
      <c r="AF1230">
        <f t="shared" si="508"/>
        <v>0.25883844508162096</v>
      </c>
      <c r="AG1230">
        <f t="shared" si="509"/>
        <v>0.32545201282882247</v>
      </c>
      <c r="AH1230">
        <f t="shared" si="510"/>
        <v>6.6729317555395587E-2</v>
      </c>
      <c r="AI1230">
        <f t="shared" si="511"/>
        <v>0.74162552928921155</v>
      </c>
      <c r="AJ1230">
        <f t="shared" si="512"/>
        <v>0.651019775465839</v>
      </c>
      <c r="AK1230">
        <f t="shared" si="513"/>
        <v>0.39531284961634866</v>
      </c>
      <c r="AL1230">
        <f t="shared" si="514"/>
        <v>0.39218133038421804</v>
      </c>
      <c r="AM1230">
        <f t="shared" si="515"/>
        <v>3.0874557845229695</v>
      </c>
      <c r="AN1230">
        <f t="shared" si="516"/>
        <v>2.8286173394413487</v>
      </c>
      <c r="AO1230">
        <v>3</v>
      </c>
      <c r="AP1230">
        <f t="shared" si="517"/>
        <v>3.6919485871644078</v>
      </c>
      <c r="AQ1230">
        <f t="shared" si="518"/>
        <v>3.3456359074915447</v>
      </c>
      <c r="AR1230">
        <v>55</v>
      </c>
      <c r="AS1230">
        <f>AR1230*'MRIP Selectivity'!$N$35</f>
        <v>0.34631267967286283</v>
      </c>
      <c r="AT1230">
        <f>AR1230*'MRIP Selectivity'!$O$35</f>
        <v>0.34563590749154482</v>
      </c>
      <c r="AU1230">
        <f>AR1230*'MRIP Selectivity'!$P$35</f>
        <v>4.9676942124803836E-2</v>
      </c>
      <c r="AV1230">
        <v>24</v>
      </c>
      <c r="AW1230">
        <f t="shared" si="519"/>
        <v>120</v>
      </c>
      <c r="AX1230">
        <f t="shared" si="498"/>
        <v>0</v>
      </c>
      <c r="AY1230">
        <f t="shared" si="499"/>
        <v>0</v>
      </c>
      <c r="AZ1230">
        <f t="shared" si="500"/>
        <v>0</v>
      </c>
      <c r="BA1230">
        <v>19.996441554</v>
      </c>
      <c r="BB1230">
        <v>19.996441554</v>
      </c>
    </row>
    <row r="1231" spans="1:54" x14ac:dyDescent="0.25">
      <c r="A1231" t="s">
        <v>1971</v>
      </c>
      <c r="B1231" t="s">
        <v>3</v>
      </c>
      <c r="C1231">
        <v>2014</v>
      </c>
      <c r="D1231">
        <v>4</v>
      </c>
      <c r="E1231">
        <v>7</v>
      </c>
      <c r="F1231" t="s">
        <v>1859</v>
      </c>
      <c r="G1231" t="s">
        <v>1923</v>
      </c>
      <c r="H1231" t="s">
        <v>1926</v>
      </c>
      <c r="I1231" t="s">
        <v>1837</v>
      </c>
      <c r="J1231" t="s">
        <v>1819</v>
      </c>
      <c r="K1231" t="str">
        <f t="shared" si="501"/>
        <v>Offshore</v>
      </c>
      <c r="L1231">
        <v>0</v>
      </c>
      <c r="M1231">
        <f t="shared" si="494"/>
        <v>0</v>
      </c>
      <c r="N1231">
        <f t="shared" si="502"/>
        <v>1.258088340298923E-2</v>
      </c>
      <c r="O1231">
        <f t="shared" si="503"/>
        <v>6.2842892271189965E-3</v>
      </c>
      <c r="P1231">
        <v>0</v>
      </c>
      <c r="Q1231">
        <f t="shared" si="504"/>
        <v>0</v>
      </c>
      <c r="R1231">
        <v>0</v>
      </c>
      <c r="S1231">
        <f t="shared" si="495"/>
        <v>0</v>
      </c>
      <c r="T1231">
        <f t="shared" si="505"/>
        <v>0</v>
      </c>
      <c r="U1231">
        <f t="shared" si="496"/>
        <v>1.0623462871098971E-2</v>
      </c>
      <c r="V1231">
        <f t="shared" si="506"/>
        <v>0.84441310922369939</v>
      </c>
      <c r="W1231">
        <f t="shared" si="497"/>
        <v>5.9173093241604077E-3</v>
      </c>
      <c r="X1231">
        <f t="shared" si="507"/>
        <v>0.94160359434525431</v>
      </c>
      <c r="Y1231">
        <v>1</v>
      </c>
      <c r="Z1231">
        <f>Y1231*'MRIP Selectivity'!$N$35</f>
        <v>6.2965941758702333E-3</v>
      </c>
      <c r="AA1231">
        <f>Y1231*'MRIP Selectivity'!$O$35</f>
        <v>6.2842892271189965E-3</v>
      </c>
      <c r="AB1231">
        <f>Y1231*'MRIP Selectivity'!$P$35</f>
        <v>9.0321712954188795E-4</v>
      </c>
      <c r="AC1231">
        <v>0.74741255597723821</v>
      </c>
      <c r="AD1231">
        <v>0.94160359434525442</v>
      </c>
      <c r="AE1231">
        <v>1.3432654004296583</v>
      </c>
      <c r="AF1231">
        <f t="shared" si="508"/>
        <v>4.7061535469385633E-3</v>
      </c>
      <c r="AG1231">
        <f t="shared" si="509"/>
        <v>5.9173093241604077E-3</v>
      </c>
      <c r="AH1231">
        <f t="shared" si="510"/>
        <v>1.2132603191890106E-3</v>
      </c>
      <c r="AI1231">
        <f t="shared" si="511"/>
        <v>1.3484100532531117E-2</v>
      </c>
      <c r="AJ1231">
        <f t="shared" si="512"/>
        <v>1.1836723190287982E-2</v>
      </c>
      <c r="AK1231">
        <f t="shared" si="513"/>
        <v>7.1875063566608846E-3</v>
      </c>
      <c r="AL1231">
        <f t="shared" si="514"/>
        <v>7.1305696433494187E-3</v>
      </c>
      <c r="AM1231">
        <f t="shared" si="515"/>
        <v>1.0623462871098971E-2</v>
      </c>
      <c r="AN1231">
        <f t="shared" si="516"/>
        <v>5.9173093241604077E-3</v>
      </c>
      <c r="AO1231">
        <v>0</v>
      </c>
      <c r="AP1231">
        <f t="shared" si="517"/>
        <v>1.258088340298923E-2</v>
      </c>
      <c r="AQ1231">
        <f t="shared" si="518"/>
        <v>6.2842892271189965E-3</v>
      </c>
      <c r="AR1231">
        <v>1</v>
      </c>
      <c r="AS1231">
        <f>AR1231*'MRIP Selectivity'!$N$35</f>
        <v>6.2965941758702333E-3</v>
      </c>
      <c r="AT1231">
        <f>AR1231*'MRIP Selectivity'!$O$35</f>
        <v>6.2842892271189965E-3</v>
      </c>
      <c r="AU1231">
        <f>AR1231*'MRIP Selectivity'!$P$35</f>
        <v>9.0321712954188795E-4</v>
      </c>
      <c r="AV1231">
        <v>6</v>
      </c>
      <c r="AW1231">
        <f t="shared" si="519"/>
        <v>30</v>
      </c>
      <c r="AX1231">
        <f t="shared" si="498"/>
        <v>0</v>
      </c>
      <c r="AY1231">
        <f t="shared" si="499"/>
        <v>0</v>
      </c>
      <c r="AZ1231">
        <f t="shared" si="500"/>
        <v>0</v>
      </c>
      <c r="BA1231">
        <v>15.550885986999999</v>
      </c>
      <c r="BB1231">
        <v>15.550885986999999</v>
      </c>
    </row>
    <row r="1232" spans="1:54" x14ac:dyDescent="0.25">
      <c r="A1232" t="s">
        <v>1121</v>
      </c>
      <c r="B1232" t="s">
        <v>3</v>
      </c>
      <c r="C1232">
        <v>2014</v>
      </c>
      <c r="D1232">
        <v>4</v>
      </c>
      <c r="E1232">
        <v>7</v>
      </c>
      <c r="F1232" t="s">
        <v>1859</v>
      </c>
      <c r="G1232" t="s">
        <v>1923</v>
      </c>
      <c r="H1232" t="s">
        <v>1926</v>
      </c>
      <c r="I1232" t="s">
        <v>1812</v>
      </c>
      <c r="J1232" t="s">
        <v>1819</v>
      </c>
      <c r="K1232" t="str">
        <f t="shared" si="501"/>
        <v>Offshore</v>
      </c>
      <c r="L1232">
        <v>0</v>
      </c>
      <c r="M1232">
        <f t="shared" si="494"/>
        <v>0</v>
      </c>
      <c r="N1232">
        <f t="shared" si="502"/>
        <v>2.516176680597846E-2</v>
      </c>
      <c r="O1232">
        <f t="shared" si="503"/>
        <v>1.2568578454237993E-2</v>
      </c>
      <c r="P1232">
        <v>0</v>
      </c>
      <c r="Q1232">
        <f t="shared" si="504"/>
        <v>0</v>
      </c>
      <c r="R1232">
        <v>0</v>
      </c>
      <c r="S1232">
        <f t="shared" si="495"/>
        <v>0</v>
      </c>
      <c r="T1232">
        <f t="shared" si="505"/>
        <v>0</v>
      </c>
      <c r="U1232">
        <f t="shared" si="496"/>
        <v>2.1246925742197942E-2</v>
      </c>
      <c r="V1232">
        <f t="shared" si="506"/>
        <v>0.84441310922369939</v>
      </c>
      <c r="W1232">
        <f t="shared" si="497"/>
        <v>1.1834618648320815E-2</v>
      </c>
      <c r="X1232">
        <f t="shared" si="507"/>
        <v>0.94160359434525431</v>
      </c>
      <c r="Y1232">
        <v>2</v>
      </c>
      <c r="Z1232">
        <f>Y1232*'MRIP Selectivity'!$N$35</f>
        <v>1.2593188351740467E-2</v>
      </c>
      <c r="AA1232">
        <f>Y1232*'MRIP Selectivity'!$O$35</f>
        <v>1.2568578454237993E-2</v>
      </c>
      <c r="AB1232">
        <f>Y1232*'MRIP Selectivity'!$P$35</f>
        <v>1.8064342590837759E-3</v>
      </c>
      <c r="AC1232">
        <v>0.74741255597723821</v>
      </c>
      <c r="AD1232">
        <v>0.94160359434525442</v>
      </c>
      <c r="AE1232">
        <v>1.3432654004296583</v>
      </c>
      <c r="AF1232">
        <f t="shared" si="508"/>
        <v>9.4123070938771265E-3</v>
      </c>
      <c r="AG1232">
        <f t="shared" si="509"/>
        <v>1.1834618648320815E-2</v>
      </c>
      <c r="AH1232">
        <f t="shared" si="510"/>
        <v>2.4265206383780212E-3</v>
      </c>
      <c r="AI1232">
        <f t="shared" si="511"/>
        <v>2.6968201065062234E-2</v>
      </c>
      <c r="AJ1232">
        <f t="shared" si="512"/>
        <v>2.3673446380575964E-2</v>
      </c>
      <c r="AK1232">
        <f t="shared" si="513"/>
        <v>1.4375012713321769E-2</v>
      </c>
      <c r="AL1232">
        <f t="shared" si="514"/>
        <v>1.4261139286698837E-2</v>
      </c>
      <c r="AM1232">
        <f t="shared" si="515"/>
        <v>2.1246925742197942E-2</v>
      </c>
      <c r="AN1232">
        <f t="shared" si="516"/>
        <v>1.1834618648320815E-2</v>
      </c>
      <c r="AO1232">
        <v>0</v>
      </c>
      <c r="AP1232">
        <f t="shared" si="517"/>
        <v>2.516176680597846E-2</v>
      </c>
      <c r="AQ1232">
        <f t="shared" si="518"/>
        <v>1.2568578454237993E-2</v>
      </c>
      <c r="AR1232">
        <v>2</v>
      </c>
      <c r="AS1232">
        <f>AR1232*'MRIP Selectivity'!$N$35</f>
        <v>1.2593188351740467E-2</v>
      </c>
      <c r="AT1232">
        <f>AR1232*'MRIP Selectivity'!$O$35</f>
        <v>1.2568578454237993E-2</v>
      </c>
      <c r="AU1232">
        <f>AR1232*'MRIP Selectivity'!$P$35</f>
        <v>1.8064342590837759E-3</v>
      </c>
      <c r="AV1232">
        <v>3</v>
      </c>
      <c r="AW1232">
        <f t="shared" si="519"/>
        <v>15</v>
      </c>
      <c r="AX1232">
        <f t="shared" si="498"/>
        <v>0</v>
      </c>
      <c r="AY1232">
        <f t="shared" si="499"/>
        <v>0</v>
      </c>
      <c r="AZ1232">
        <f t="shared" si="500"/>
        <v>0</v>
      </c>
      <c r="BA1232">
        <v>141.88759465000001</v>
      </c>
      <c r="BB1232">
        <v>141.88759465000001</v>
      </c>
    </row>
    <row r="1233" spans="1:54" x14ac:dyDescent="0.25">
      <c r="A1233" t="s">
        <v>1122</v>
      </c>
      <c r="B1233" t="s">
        <v>3</v>
      </c>
      <c r="C1233">
        <v>2014</v>
      </c>
      <c r="D1233">
        <v>4</v>
      </c>
      <c r="E1233">
        <v>7</v>
      </c>
      <c r="F1233" t="s">
        <v>1842</v>
      </c>
      <c r="G1233" t="s">
        <v>1923</v>
      </c>
      <c r="H1233" t="s">
        <v>1926</v>
      </c>
      <c r="I1233" t="s">
        <v>1812</v>
      </c>
      <c r="J1233" t="s">
        <v>1819</v>
      </c>
      <c r="K1233" t="str">
        <f t="shared" si="501"/>
        <v>Offshore</v>
      </c>
      <c r="L1233">
        <v>0.87880280659999999</v>
      </c>
      <c r="M1233">
        <f t="shared" si="494"/>
        <v>73.535154226594202</v>
      </c>
      <c r="N1233">
        <f t="shared" si="502"/>
        <v>0.87880280659999999</v>
      </c>
      <c r="O1233">
        <f t="shared" si="503"/>
        <v>0.87880280659999999</v>
      </c>
      <c r="P1233">
        <v>11.798100671259842</v>
      </c>
      <c r="Q1233">
        <f t="shared" si="504"/>
        <v>13.42519685036682</v>
      </c>
      <c r="R1233">
        <v>1.3561999832580958</v>
      </c>
      <c r="S1233">
        <f t="shared" si="495"/>
        <v>113.48208515267224</v>
      </c>
      <c r="T1233">
        <f t="shared" si="505"/>
        <v>1.5432358352439697</v>
      </c>
      <c r="U1233">
        <f t="shared" si="496"/>
        <v>1.3561999832580958</v>
      </c>
      <c r="V1233">
        <f t="shared" si="506"/>
        <v>1.5432358352439697</v>
      </c>
      <c r="W1233">
        <f t="shared" si="497"/>
        <v>1.3561999832580958</v>
      </c>
      <c r="X1233">
        <f t="shared" si="507"/>
        <v>1.5432358352439697</v>
      </c>
      <c r="Y1233">
        <v>0</v>
      </c>
      <c r="Z1233">
        <f>Y1233*'MRIP Selectivity'!$N$35</f>
        <v>0</v>
      </c>
      <c r="AA1233">
        <f>Y1233*'MRIP Selectivity'!$O$35</f>
        <v>0</v>
      </c>
      <c r="AB1233">
        <f>Y1233*'MRIP Selectivity'!$P$35</f>
        <v>0</v>
      </c>
      <c r="AC1233">
        <v>0.74741255597723821</v>
      </c>
      <c r="AD1233">
        <v>0.94160359434525442</v>
      </c>
      <c r="AE1233">
        <v>1.3432654004296583</v>
      </c>
      <c r="AF1233">
        <f t="shared" si="508"/>
        <v>0</v>
      </c>
      <c r="AG1233">
        <f t="shared" si="509"/>
        <v>0</v>
      </c>
      <c r="AH1233">
        <f t="shared" si="510"/>
        <v>0</v>
      </c>
      <c r="AI1233">
        <f t="shared" si="511"/>
        <v>0</v>
      </c>
      <c r="AJ1233">
        <f t="shared" si="512"/>
        <v>0</v>
      </c>
      <c r="AK1233">
        <f t="shared" si="513"/>
        <v>0</v>
      </c>
      <c r="AL1233">
        <f t="shared" si="514"/>
        <v>0</v>
      </c>
      <c r="AM1233">
        <f t="shared" si="515"/>
        <v>1.3561999832580958</v>
      </c>
      <c r="AN1233">
        <f t="shared" si="516"/>
        <v>1.3561999832580958</v>
      </c>
      <c r="AO1233">
        <v>1</v>
      </c>
      <c r="AP1233">
        <f t="shared" si="517"/>
        <v>1</v>
      </c>
      <c r="AQ1233">
        <f t="shared" si="518"/>
        <v>1</v>
      </c>
      <c r="AR1233">
        <v>0</v>
      </c>
      <c r="AS1233">
        <f>AR1233*'MRIP Selectivity'!$N$35</f>
        <v>0</v>
      </c>
      <c r="AT1233">
        <f>AR1233*'MRIP Selectivity'!$O$35</f>
        <v>0</v>
      </c>
      <c r="AU1233">
        <f>AR1233*'MRIP Selectivity'!$P$35</f>
        <v>0</v>
      </c>
      <c r="AV1233">
        <v>5</v>
      </c>
      <c r="AW1233">
        <f t="shared" si="519"/>
        <v>25</v>
      </c>
      <c r="AX1233">
        <f t="shared" si="498"/>
        <v>0</v>
      </c>
      <c r="AY1233">
        <f t="shared" si="499"/>
        <v>0</v>
      </c>
      <c r="AZ1233">
        <f t="shared" si="500"/>
        <v>0</v>
      </c>
      <c r="BA1233">
        <v>83.676512721999998</v>
      </c>
      <c r="BB1233">
        <v>83.676512721999998</v>
      </c>
    </row>
    <row r="1234" spans="1:54" x14ac:dyDescent="0.25">
      <c r="A1234" t="s">
        <v>1972</v>
      </c>
      <c r="B1234" t="s">
        <v>3</v>
      </c>
      <c r="C1234">
        <v>2014</v>
      </c>
      <c r="D1234">
        <v>4</v>
      </c>
      <c r="E1234">
        <v>7</v>
      </c>
      <c r="F1234" t="s">
        <v>1842</v>
      </c>
      <c r="G1234" t="s">
        <v>1923</v>
      </c>
      <c r="H1234" t="s">
        <v>1926</v>
      </c>
      <c r="I1234" t="s">
        <v>1837</v>
      </c>
      <c r="J1234" t="s">
        <v>1819</v>
      </c>
      <c r="K1234" t="str">
        <f t="shared" si="501"/>
        <v>Offshore</v>
      </c>
      <c r="L1234">
        <v>0</v>
      </c>
      <c r="M1234">
        <f t="shared" si="494"/>
        <v>0</v>
      </c>
      <c r="N1234">
        <f t="shared" si="502"/>
        <v>1.258088340298923E-2</v>
      </c>
      <c r="O1234">
        <f t="shared" si="503"/>
        <v>6.2842892271189965E-3</v>
      </c>
      <c r="P1234">
        <v>0</v>
      </c>
      <c r="Q1234">
        <f t="shared" si="504"/>
        <v>0</v>
      </c>
      <c r="R1234">
        <v>0</v>
      </c>
      <c r="S1234">
        <f t="shared" si="495"/>
        <v>0</v>
      </c>
      <c r="T1234">
        <f t="shared" si="505"/>
        <v>0</v>
      </c>
      <c r="U1234">
        <f t="shared" si="496"/>
        <v>1.0623462871098971E-2</v>
      </c>
      <c r="V1234">
        <f t="shared" si="506"/>
        <v>0.84441310922369939</v>
      </c>
      <c r="W1234">
        <f t="shared" si="497"/>
        <v>5.9173093241604077E-3</v>
      </c>
      <c r="X1234">
        <f t="shared" si="507"/>
        <v>0.94160359434525431</v>
      </c>
      <c r="Y1234">
        <v>1</v>
      </c>
      <c r="Z1234">
        <f>Y1234*'MRIP Selectivity'!$N$35</f>
        <v>6.2965941758702333E-3</v>
      </c>
      <c r="AA1234">
        <f>Y1234*'MRIP Selectivity'!$O$35</f>
        <v>6.2842892271189965E-3</v>
      </c>
      <c r="AB1234">
        <f>Y1234*'MRIP Selectivity'!$P$35</f>
        <v>9.0321712954188795E-4</v>
      </c>
      <c r="AC1234">
        <v>0.74741255597723821</v>
      </c>
      <c r="AD1234">
        <v>0.94160359434525442</v>
      </c>
      <c r="AE1234">
        <v>1.3432654004296583</v>
      </c>
      <c r="AF1234">
        <f t="shared" si="508"/>
        <v>4.7061535469385633E-3</v>
      </c>
      <c r="AG1234">
        <f t="shared" si="509"/>
        <v>5.9173093241604077E-3</v>
      </c>
      <c r="AH1234">
        <f t="shared" si="510"/>
        <v>1.2132603191890106E-3</v>
      </c>
      <c r="AI1234">
        <f t="shared" si="511"/>
        <v>1.3484100532531117E-2</v>
      </c>
      <c r="AJ1234">
        <f t="shared" si="512"/>
        <v>1.1836723190287982E-2</v>
      </c>
      <c r="AK1234">
        <f t="shared" si="513"/>
        <v>7.1875063566608846E-3</v>
      </c>
      <c r="AL1234">
        <f t="shared" si="514"/>
        <v>7.1305696433494187E-3</v>
      </c>
      <c r="AM1234">
        <f t="shared" si="515"/>
        <v>1.0623462871098971E-2</v>
      </c>
      <c r="AN1234">
        <f t="shared" si="516"/>
        <v>5.9173093241604077E-3</v>
      </c>
      <c r="AO1234">
        <v>0</v>
      </c>
      <c r="AP1234">
        <f t="shared" si="517"/>
        <v>1.258088340298923E-2</v>
      </c>
      <c r="AQ1234">
        <f t="shared" si="518"/>
        <v>6.2842892271189965E-3</v>
      </c>
      <c r="AR1234">
        <v>1</v>
      </c>
      <c r="AS1234">
        <f>AR1234*'MRIP Selectivity'!$N$35</f>
        <v>6.2965941758702333E-3</v>
      </c>
      <c r="AT1234">
        <f>AR1234*'MRIP Selectivity'!$O$35</f>
        <v>6.2842892271189965E-3</v>
      </c>
      <c r="AU1234">
        <f>AR1234*'MRIP Selectivity'!$P$35</f>
        <v>9.0321712954188795E-4</v>
      </c>
      <c r="AV1234">
        <v>3</v>
      </c>
      <c r="AW1234">
        <f t="shared" si="519"/>
        <v>15</v>
      </c>
      <c r="AX1234">
        <f t="shared" si="498"/>
        <v>0</v>
      </c>
      <c r="AY1234">
        <f t="shared" si="499"/>
        <v>0</v>
      </c>
      <c r="AZ1234">
        <f t="shared" si="500"/>
        <v>0</v>
      </c>
      <c r="BA1234">
        <v>20.254655621000001</v>
      </c>
      <c r="BB1234">
        <v>20.254655621000001</v>
      </c>
    </row>
    <row r="1235" spans="1:54" x14ac:dyDescent="0.25">
      <c r="A1235" t="s">
        <v>1123</v>
      </c>
      <c r="B1235" t="s">
        <v>3</v>
      </c>
      <c r="C1235">
        <v>2014</v>
      </c>
      <c r="D1235">
        <v>4</v>
      </c>
      <c r="E1235">
        <v>7</v>
      </c>
      <c r="F1235" t="s">
        <v>1842</v>
      </c>
      <c r="G1235" t="s">
        <v>1923</v>
      </c>
      <c r="H1235" t="s">
        <v>1926</v>
      </c>
      <c r="I1235" t="s">
        <v>1812</v>
      </c>
      <c r="J1235" t="s">
        <v>1819</v>
      </c>
      <c r="K1235" t="str">
        <f t="shared" si="501"/>
        <v>Offshore</v>
      </c>
      <c r="L1235">
        <v>0</v>
      </c>
      <c r="M1235">
        <f t="shared" si="494"/>
        <v>0</v>
      </c>
      <c r="N1235">
        <f t="shared" si="502"/>
        <v>0.40258826889565535</v>
      </c>
      <c r="O1235">
        <f t="shared" si="503"/>
        <v>0.20109725526780789</v>
      </c>
      <c r="P1235">
        <v>0</v>
      </c>
      <c r="Q1235">
        <f t="shared" si="504"/>
        <v>0</v>
      </c>
      <c r="R1235">
        <v>0</v>
      </c>
      <c r="S1235">
        <f t="shared" si="495"/>
        <v>0</v>
      </c>
      <c r="T1235">
        <f t="shared" si="505"/>
        <v>0</v>
      </c>
      <c r="U1235">
        <f t="shared" si="496"/>
        <v>0.33995081187516707</v>
      </c>
      <c r="V1235">
        <f t="shared" si="506"/>
        <v>0.84441310922369939</v>
      </c>
      <c r="W1235">
        <f t="shared" si="497"/>
        <v>0.18935389837313304</v>
      </c>
      <c r="X1235">
        <f t="shared" si="507"/>
        <v>0.94160359434525431</v>
      </c>
      <c r="Y1235">
        <v>32</v>
      </c>
      <c r="Z1235">
        <f>Y1235*'MRIP Selectivity'!$N$35</f>
        <v>0.20149101362784747</v>
      </c>
      <c r="AA1235">
        <f>Y1235*'MRIP Selectivity'!$O$35</f>
        <v>0.20109725526780789</v>
      </c>
      <c r="AB1235">
        <f>Y1235*'MRIP Selectivity'!$P$35</f>
        <v>2.8902948145340415E-2</v>
      </c>
      <c r="AC1235">
        <v>0.74741255597723821</v>
      </c>
      <c r="AD1235">
        <v>0.94160359434525442</v>
      </c>
      <c r="AE1235">
        <v>1.3432654004296583</v>
      </c>
      <c r="AF1235">
        <f t="shared" si="508"/>
        <v>0.15059691350203402</v>
      </c>
      <c r="AG1235">
        <f t="shared" si="509"/>
        <v>0.18935389837313304</v>
      </c>
      <c r="AH1235">
        <f t="shared" si="510"/>
        <v>3.8824330214048339E-2</v>
      </c>
      <c r="AI1235">
        <f t="shared" si="511"/>
        <v>0.43149121704099574</v>
      </c>
      <c r="AJ1235">
        <f t="shared" si="512"/>
        <v>0.37877514208921542</v>
      </c>
      <c r="AK1235">
        <f t="shared" si="513"/>
        <v>0.23000020341314831</v>
      </c>
      <c r="AL1235">
        <f t="shared" si="514"/>
        <v>0.2281782285871814</v>
      </c>
      <c r="AM1235">
        <f t="shared" si="515"/>
        <v>0.33995081187516707</v>
      </c>
      <c r="AN1235">
        <f t="shared" si="516"/>
        <v>0.18935389837313304</v>
      </c>
      <c r="AO1235">
        <v>0</v>
      </c>
      <c r="AP1235">
        <f t="shared" si="517"/>
        <v>0.40258826889565535</v>
      </c>
      <c r="AQ1235">
        <f t="shared" si="518"/>
        <v>0.20109725526780789</v>
      </c>
      <c r="AR1235">
        <v>32</v>
      </c>
      <c r="AS1235">
        <f>AR1235*'MRIP Selectivity'!$N$35</f>
        <v>0.20149101362784747</v>
      </c>
      <c r="AT1235">
        <f>AR1235*'MRIP Selectivity'!$O$35</f>
        <v>0.20109725526780789</v>
      </c>
      <c r="AU1235">
        <f>AR1235*'MRIP Selectivity'!$P$35</f>
        <v>2.8902948145340415E-2</v>
      </c>
      <c r="AV1235">
        <v>24</v>
      </c>
      <c r="AW1235">
        <f t="shared" si="519"/>
        <v>120</v>
      </c>
      <c r="AX1235">
        <f t="shared" si="498"/>
        <v>0</v>
      </c>
      <c r="AY1235">
        <f t="shared" si="499"/>
        <v>0</v>
      </c>
      <c r="AZ1235">
        <f t="shared" si="500"/>
        <v>0</v>
      </c>
      <c r="BA1235">
        <v>92.272261271999994</v>
      </c>
      <c r="BB1235">
        <v>92.272261271999994</v>
      </c>
    </row>
    <row r="1236" spans="1:54" x14ac:dyDescent="0.25">
      <c r="A1236" t="s">
        <v>1124</v>
      </c>
      <c r="B1236" t="s">
        <v>3</v>
      </c>
      <c r="C1236">
        <v>2014</v>
      </c>
      <c r="D1236">
        <v>4</v>
      </c>
      <c r="E1236">
        <v>7</v>
      </c>
      <c r="F1236" t="s">
        <v>1842</v>
      </c>
      <c r="G1236" t="s">
        <v>1923</v>
      </c>
      <c r="H1236" t="s">
        <v>1926</v>
      </c>
      <c r="I1236" t="s">
        <v>1837</v>
      </c>
      <c r="J1236" t="s">
        <v>1819</v>
      </c>
      <c r="K1236" t="str">
        <f t="shared" si="501"/>
        <v>Offshore</v>
      </c>
      <c r="L1236">
        <v>1.7480867927999999</v>
      </c>
      <c r="M1236">
        <f t="shared" si="494"/>
        <v>31.446057397659825</v>
      </c>
      <c r="N1236">
        <f t="shared" si="502"/>
        <v>1.7732485596059784</v>
      </c>
      <c r="O1236">
        <f t="shared" si="503"/>
        <v>1.7606553712542379</v>
      </c>
      <c r="P1236">
        <v>24.500744024409453</v>
      </c>
      <c r="Q1236">
        <f t="shared" si="504"/>
        <v>14.015748031117701</v>
      </c>
      <c r="R1236">
        <v>3.1216360674232679</v>
      </c>
      <c r="S1236">
        <f t="shared" si="495"/>
        <v>56.154618497840289</v>
      </c>
      <c r="T1236">
        <f t="shared" si="505"/>
        <v>1.7857443236117492</v>
      </c>
      <c r="U1236">
        <f t="shared" si="496"/>
        <v>3.142882993165466</v>
      </c>
      <c r="V1236">
        <f t="shared" si="506"/>
        <v>1.7723871682511474</v>
      </c>
      <c r="W1236">
        <f t="shared" si="497"/>
        <v>3.1334706860715889</v>
      </c>
      <c r="X1236">
        <f t="shared" si="507"/>
        <v>1.7797183578518259</v>
      </c>
      <c r="Y1236">
        <v>2</v>
      </c>
      <c r="Z1236">
        <f>Y1236*'MRIP Selectivity'!$N$35</f>
        <v>1.2593188351740467E-2</v>
      </c>
      <c r="AA1236">
        <f>Y1236*'MRIP Selectivity'!$O$35</f>
        <v>1.2568578454237993E-2</v>
      </c>
      <c r="AB1236">
        <f>Y1236*'MRIP Selectivity'!$P$35</f>
        <v>1.8064342590837759E-3</v>
      </c>
      <c r="AC1236">
        <v>0.74741255597723821</v>
      </c>
      <c r="AD1236">
        <v>0.94160359434525442</v>
      </c>
      <c r="AE1236">
        <v>1.3432654004296583</v>
      </c>
      <c r="AF1236">
        <f t="shared" si="508"/>
        <v>9.4123070938771265E-3</v>
      </c>
      <c r="AG1236">
        <f t="shared" si="509"/>
        <v>1.1834618648320815E-2</v>
      </c>
      <c r="AH1236">
        <f t="shared" si="510"/>
        <v>2.4265206383780212E-3</v>
      </c>
      <c r="AI1236">
        <f t="shared" si="511"/>
        <v>2.6968201065062234E-2</v>
      </c>
      <c r="AJ1236">
        <f t="shared" si="512"/>
        <v>2.3673446380575964E-2</v>
      </c>
      <c r="AK1236">
        <f t="shared" si="513"/>
        <v>1.4375012713321769E-2</v>
      </c>
      <c r="AL1236">
        <f t="shared" si="514"/>
        <v>1.4261139286698837E-2</v>
      </c>
      <c r="AM1236">
        <f t="shared" si="515"/>
        <v>3.142882993165466</v>
      </c>
      <c r="AN1236">
        <f t="shared" si="516"/>
        <v>3.1334706860715889</v>
      </c>
      <c r="AO1236">
        <v>2</v>
      </c>
      <c r="AP1236">
        <f t="shared" si="517"/>
        <v>2.0251617668059785</v>
      </c>
      <c r="AQ1236">
        <f t="shared" si="518"/>
        <v>2.0125685784542382</v>
      </c>
      <c r="AR1236">
        <v>2</v>
      </c>
      <c r="AS1236">
        <f>AR1236*'MRIP Selectivity'!$N$35</f>
        <v>1.2593188351740467E-2</v>
      </c>
      <c r="AT1236">
        <f>AR1236*'MRIP Selectivity'!$O$35</f>
        <v>1.2568578454237993E-2</v>
      </c>
      <c r="AU1236">
        <f>AR1236*'MRIP Selectivity'!$P$35</f>
        <v>1.8064342590837759E-3</v>
      </c>
      <c r="AV1236">
        <v>15</v>
      </c>
      <c r="AW1236">
        <f t="shared" si="519"/>
        <v>75</v>
      </c>
      <c r="AX1236">
        <f t="shared" si="498"/>
        <v>0</v>
      </c>
      <c r="AY1236">
        <f t="shared" si="499"/>
        <v>0</v>
      </c>
      <c r="AZ1236">
        <f t="shared" si="500"/>
        <v>0</v>
      </c>
      <c r="BA1236">
        <v>17.988842160000001</v>
      </c>
      <c r="BB1236">
        <v>17.988842160000001</v>
      </c>
    </row>
    <row r="1237" spans="1:54" x14ac:dyDescent="0.25">
      <c r="A1237" t="s">
        <v>1125</v>
      </c>
      <c r="B1237" t="s">
        <v>3</v>
      </c>
      <c r="C1237">
        <v>2014</v>
      </c>
      <c r="D1237">
        <v>4</v>
      </c>
      <c r="E1237">
        <v>7</v>
      </c>
      <c r="F1237" t="s">
        <v>1842</v>
      </c>
      <c r="G1237" t="s">
        <v>1923</v>
      </c>
      <c r="H1237" t="s">
        <v>1926</v>
      </c>
      <c r="I1237" t="s">
        <v>1837</v>
      </c>
      <c r="J1237" t="s">
        <v>1819</v>
      </c>
      <c r="K1237" t="str">
        <f t="shared" si="501"/>
        <v>Offshore</v>
      </c>
      <c r="L1237">
        <v>0.75622930870000005</v>
      </c>
      <c r="M1237">
        <f t="shared" si="494"/>
        <v>18.744113314248228</v>
      </c>
      <c r="N1237">
        <f t="shared" si="502"/>
        <v>0.8065528423119569</v>
      </c>
      <c r="O1237">
        <f t="shared" si="503"/>
        <v>0.781366465608476</v>
      </c>
      <c r="P1237">
        <v>10.152527333070868</v>
      </c>
      <c r="Q1237">
        <f t="shared" si="504"/>
        <v>13.425196850044893</v>
      </c>
      <c r="R1237">
        <v>0.80025611586015</v>
      </c>
      <c r="S1237">
        <f t="shared" si="495"/>
        <v>19.835374196073932</v>
      </c>
      <c r="T1237">
        <f t="shared" si="505"/>
        <v>1.0582188585573793</v>
      </c>
      <c r="U1237">
        <f t="shared" si="496"/>
        <v>0.84274996734454588</v>
      </c>
      <c r="V1237">
        <f t="shared" si="506"/>
        <v>1.044878801652761</v>
      </c>
      <c r="W1237">
        <f t="shared" si="497"/>
        <v>0.82392535315679161</v>
      </c>
      <c r="X1237">
        <f t="shared" si="507"/>
        <v>1.0544672563022954</v>
      </c>
      <c r="Y1237">
        <v>4</v>
      </c>
      <c r="Z1237">
        <f>Y1237*'MRIP Selectivity'!$N$35</f>
        <v>2.5186376703480933E-2</v>
      </c>
      <c r="AA1237">
        <f>Y1237*'MRIP Selectivity'!$O$35</f>
        <v>2.5137156908475986E-2</v>
      </c>
      <c r="AB1237">
        <f>Y1237*'MRIP Selectivity'!$P$35</f>
        <v>3.6128685181675518E-3</v>
      </c>
      <c r="AC1237">
        <v>0.74741255597723821</v>
      </c>
      <c r="AD1237">
        <v>0.94160359434525442</v>
      </c>
      <c r="AE1237">
        <v>1.3432654004296583</v>
      </c>
      <c r="AF1237">
        <f t="shared" si="508"/>
        <v>1.8824614187754253E-2</v>
      </c>
      <c r="AG1237">
        <f t="shared" si="509"/>
        <v>2.3669237296641631E-2</v>
      </c>
      <c r="AH1237">
        <f t="shared" si="510"/>
        <v>4.8530412767560423E-3</v>
      </c>
      <c r="AI1237">
        <f t="shared" si="511"/>
        <v>5.3936402130124468E-2</v>
      </c>
      <c r="AJ1237">
        <f t="shared" si="512"/>
        <v>4.7346892761151928E-2</v>
      </c>
      <c r="AK1237">
        <f t="shared" si="513"/>
        <v>2.8750025426643538E-2</v>
      </c>
      <c r="AL1237">
        <f t="shared" si="514"/>
        <v>2.8522278573397675E-2</v>
      </c>
      <c r="AM1237">
        <f t="shared" si="515"/>
        <v>0.84274996734454588</v>
      </c>
      <c r="AN1237">
        <f t="shared" si="516"/>
        <v>0.82392535315679161</v>
      </c>
      <c r="AO1237">
        <v>1</v>
      </c>
      <c r="AP1237">
        <f t="shared" si="517"/>
        <v>1.050323533611957</v>
      </c>
      <c r="AQ1237">
        <f t="shared" si="518"/>
        <v>1.025137156908476</v>
      </c>
      <c r="AR1237">
        <v>4</v>
      </c>
      <c r="AS1237">
        <f>AR1237*'MRIP Selectivity'!$N$35</f>
        <v>2.5186376703480933E-2</v>
      </c>
      <c r="AT1237">
        <f>AR1237*'MRIP Selectivity'!$O$35</f>
        <v>2.5137156908475986E-2</v>
      </c>
      <c r="AU1237">
        <f>AR1237*'MRIP Selectivity'!$P$35</f>
        <v>3.6128685181675518E-3</v>
      </c>
      <c r="AV1237">
        <v>8</v>
      </c>
      <c r="AW1237">
        <f t="shared" si="519"/>
        <v>40</v>
      </c>
      <c r="AX1237">
        <f t="shared" si="498"/>
        <v>0</v>
      </c>
      <c r="AY1237">
        <f t="shared" si="499"/>
        <v>0</v>
      </c>
      <c r="AZ1237">
        <f t="shared" si="500"/>
        <v>0</v>
      </c>
      <c r="BA1237">
        <v>24.786282544999999</v>
      </c>
      <c r="BB1237">
        <v>24.786282544999999</v>
      </c>
    </row>
    <row r="1238" spans="1:54" x14ac:dyDescent="0.25">
      <c r="A1238" t="s">
        <v>1126</v>
      </c>
      <c r="B1238" t="s">
        <v>3</v>
      </c>
      <c r="C1238">
        <v>2014</v>
      </c>
      <c r="D1238">
        <v>4</v>
      </c>
      <c r="E1238">
        <v>7</v>
      </c>
      <c r="F1238" t="s">
        <v>1842</v>
      </c>
      <c r="G1238" t="s">
        <v>1923</v>
      </c>
      <c r="H1238" t="s">
        <v>1926</v>
      </c>
      <c r="I1238" t="s">
        <v>1837</v>
      </c>
      <c r="J1238" t="s">
        <v>1819</v>
      </c>
      <c r="K1238" t="str">
        <f t="shared" si="501"/>
        <v>Offshore</v>
      </c>
      <c r="L1238">
        <v>0</v>
      </c>
      <c r="M1238">
        <f t="shared" si="494"/>
        <v>0</v>
      </c>
      <c r="N1238">
        <f t="shared" si="502"/>
        <v>0.39000738549266611</v>
      </c>
      <c r="O1238">
        <f t="shared" si="503"/>
        <v>0.1948129660406889</v>
      </c>
      <c r="P1238">
        <v>0</v>
      </c>
      <c r="Q1238">
        <f t="shared" si="504"/>
        <v>0</v>
      </c>
      <c r="R1238">
        <v>0</v>
      </c>
      <c r="S1238">
        <f t="shared" si="495"/>
        <v>0</v>
      </c>
      <c r="T1238">
        <f t="shared" si="505"/>
        <v>0</v>
      </c>
      <c r="U1238">
        <f t="shared" si="496"/>
        <v>0.32932734900406813</v>
      </c>
      <c r="V1238">
        <f t="shared" si="506"/>
        <v>0.8444131092236995</v>
      </c>
      <c r="W1238">
        <f t="shared" si="497"/>
        <v>0.18343658904897267</v>
      </c>
      <c r="X1238">
        <f t="shared" si="507"/>
        <v>0.94160359434525454</v>
      </c>
      <c r="Y1238">
        <v>31</v>
      </c>
      <c r="Z1238">
        <f>Y1238*'MRIP Selectivity'!$N$35</f>
        <v>0.19519441945197724</v>
      </c>
      <c r="AA1238">
        <f>Y1238*'MRIP Selectivity'!$O$35</f>
        <v>0.1948129660406889</v>
      </c>
      <c r="AB1238">
        <f>Y1238*'MRIP Selectivity'!$P$35</f>
        <v>2.7999731015798526E-2</v>
      </c>
      <c r="AC1238">
        <v>0.74741255597723821</v>
      </c>
      <c r="AD1238">
        <v>0.94160359434525442</v>
      </c>
      <c r="AE1238">
        <v>1.3432654004296583</v>
      </c>
      <c r="AF1238">
        <f t="shared" si="508"/>
        <v>0.14589075995509546</v>
      </c>
      <c r="AG1238">
        <f t="shared" si="509"/>
        <v>0.18343658904897267</v>
      </c>
      <c r="AH1238">
        <f t="shared" si="510"/>
        <v>3.7611069894859329E-2</v>
      </c>
      <c r="AI1238">
        <f t="shared" si="511"/>
        <v>0.41800711650846462</v>
      </c>
      <c r="AJ1238">
        <f t="shared" si="512"/>
        <v>0.36693841889892748</v>
      </c>
      <c r="AK1238">
        <f t="shared" si="513"/>
        <v>0.22281269705648743</v>
      </c>
      <c r="AL1238">
        <f t="shared" si="514"/>
        <v>0.22104765894383199</v>
      </c>
      <c r="AM1238">
        <f t="shared" si="515"/>
        <v>0.32932734900406813</v>
      </c>
      <c r="AN1238">
        <f t="shared" si="516"/>
        <v>0.18343658904897267</v>
      </c>
      <c r="AO1238">
        <v>0</v>
      </c>
      <c r="AP1238">
        <f t="shared" si="517"/>
        <v>0.39000738549266611</v>
      </c>
      <c r="AQ1238">
        <f t="shared" si="518"/>
        <v>0.1948129660406889</v>
      </c>
      <c r="AR1238">
        <v>31</v>
      </c>
      <c r="AS1238">
        <f>AR1238*'MRIP Selectivity'!$N$35</f>
        <v>0.19519441945197724</v>
      </c>
      <c r="AT1238">
        <f>AR1238*'MRIP Selectivity'!$O$35</f>
        <v>0.1948129660406889</v>
      </c>
      <c r="AU1238">
        <f>AR1238*'MRIP Selectivity'!$P$35</f>
        <v>2.7999731015798526E-2</v>
      </c>
      <c r="AV1238">
        <v>24</v>
      </c>
      <c r="AW1238">
        <f t="shared" si="519"/>
        <v>120</v>
      </c>
      <c r="AX1238">
        <f t="shared" si="498"/>
        <v>0</v>
      </c>
      <c r="AY1238">
        <f t="shared" si="499"/>
        <v>0</v>
      </c>
      <c r="AZ1238">
        <f t="shared" si="500"/>
        <v>0</v>
      </c>
      <c r="BA1238">
        <v>20.254655621000001</v>
      </c>
      <c r="BB1238">
        <v>20.254655621000001</v>
      </c>
    </row>
    <row r="1239" spans="1:54" x14ac:dyDescent="0.25">
      <c r="A1239" t="s">
        <v>1127</v>
      </c>
      <c r="B1239" t="s">
        <v>3</v>
      </c>
      <c r="C1239">
        <v>2014</v>
      </c>
      <c r="D1239">
        <v>4</v>
      </c>
      <c r="E1239">
        <v>7</v>
      </c>
      <c r="F1239" t="s">
        <v>1842</v>
      </c>
      <c r="G1239" t="s">
        <v>1923</v>
      </c>
      <c r="H1239" t="s">
        <v>1926</v>
      </c>
      <c r="I1239" t="s">
        <v>1837</v>
      </c>
      <c r="J1239" t="s">
        <v>1819</v>
      </c>
      <c r="K1239" t="str">
        <f t="shared" si="501"/>
        <v>Offshore</v>
      </c>
      <c r="L1239">
        <v>1</v>
      </c>
      <c r="M1239">
        <f t="shared" si="494"/>
        <v>15.723028698</v>
      </c>
      <c r="N1239">
        <f t="shared" si="502"/>
        <v>1.0125808834029892</v>
      </c>
      <c r="O1239">
        <f t="shared" si="503"/>
        <v>1.0062842892271191</v>
      </c>
      <c r="P1239">
        <v>13.464566929133861</v>
      </c>
      <c r="Q1239">
        <f t="shared" si="504"/>
        <v>13.464566929133861</v>
      </c>
      <c r="R1239">
        <v>1.2786811206722899</v>
      </c>
      <c r="S1239">
        <f t="shared" si="495"/>
        <v>20.104739955921215</v>
      </c>
      <c r="T1239">
        <f t="shared" si="505"/>
        <v>1.2786811206722899</v>
      </c>
      <c r="U1239">
        <f t="shared" si="496"/>
        <v>1.2893045835433889</v>
      </c>
      <c r="V1239">
        <f t="shared" si="506"/>
        <v>1.2732855267921037</v>
      </c>
      <c r="W1239">
        <f t="shared" si="497"/>
        <v>1.2845984299964504</v>
      </c>
      <c r="X1239">
        <f t="shared" si="507"/>
        <v>1.2765760568348847</v>
      </c>
      <c r="Y1239">
        <v>1</v>
      </c>
      <c r="Z1239">
        <f>Y1239*'MRIP Selectivity'!$N$35</f>
        <v>6.2965941758702333E-3</v>
      </c>
      <c r="AA1239">
        <f>Y1239*'MRIP Selectivity'!$O$35</f>
        <v>6.2842892271189965E-3</v>
      </c>
      <c r="AB1239">
        <f>Y1239*'MRIP Selectivity'!$P$35</f>
        <v>9.0321712954188795E-4</v>
      </c>
      <c r="AC1239">
        <v>0.74741255597723821</v>
      </c>
      <c r="AD1239">
        <v>0.94160359434525442</v>
      </c>
      <c r="AE1239">
        <v>1.3432654004296583</v>
      </c>
      <c r="AF1239">
        <f t="shared" si="508"/>
        <v>4.7061535469385633E-3</v>
      </c>
      <c r="AG1239">
        <f t="shared" si="509"/>
        <v>5.9173093241604077E-3</v>
      </c>
      <c r="AH1239">
        <f t="shared" si="510"/>
        <v>1.2132603191890106E-3</v>
      </c>
      <c r="AI1239">
        <f t="shared" si="511"/>
        <v>1.3484100532531117E-2</v>
      </c>
      <c r="AJ1239">
        <f t="shared" si="512"/>
        <v>1.1836723190287982E-2</v>
      </c>
      <c r="AK1239">
        <f t="shared" si="513"/>
        <v>7.1875063566608846E-3</v>
      </c>
      <c r="AL1239">
        <f t="shared" si="514"/>
        <v>7.1305696433494187E-3</v>
      </c>
      <c r="AM1239">
        <f t="shared" si="515"/>
        <v>1.2893045835433889</v>
      </c>
      <c r="AN1239">
        <f t="shared" si="516"/>
        <v>1.2845984299964504</v>
      </c>
      <c r="AO1239">
        <v>1</v>
      </c>
      <c r="AP1239">
        <f t="shared" si="517"/>
        <v>1.0125808834029892</v>
      </c>
      <c r="AQ1239">
        <f t="shared" si="518"/>
        <v>1.0062842892271191</v>
      </c>
      <c r="AR1239">
        <v>1</v>
      </c>
      <c r="AS1239">
        <f>AR1239*'MRIP Selectivity'!$N$35</f>
        <v>6.2965941758702333E-3</v>
      </c>
      <c r="AT1239">
        <f>AR1239*'MRIP Selectivity'!$O$35</f>
        <v>6.2842892271189965E-3</v>
      </c>
      <c r="AU1239">
        <f>AR1239*'MRIP Selectivity'!$P$35</f>
        <v>9.0321712954188795E-4</v>
      </c>
      <c r="AV1239">
        <v>5</v>
      </c>
      <c r="AW1239">
        <f t="shared" si="519"/>
        <v>25</v>
      </c>
      <c r="AX1239">
        <f t="shared" si="498"/>
        <v>0</v>
      </c>
      <c r="AY1239">
        <f t="shared" si="499"/>
        <v>0</v>
      </c>
      <c r="AZ1239">
        <f t="shared" si="500"/>
        <v>0</v>
      </c>
      <c r="BA1239">
        <v>15.723028698</v>
      </c>
      <c r="BB1239">
        <v>15.723028698</v>
      </c>
    </row>
    <row r="1240" spans="1:54" x14ac:dyDescent="0.25">
      <c r="A1240" t="s">
        <v>1128</v>
      </c>
      <c r="B1240" t="s">
        <v>3</v>
      </c>
      <c r="C1240">
        <v>2014</v>
      </c>
      <c r="D1240">
        <v>5</v>
      </c>
      <c r="E1240">
        <v>10</v>
      </c>
      <c r="F1240" t="s">
        <v>1843</v>
      </c>
      <c r="G1240" t="s">
        <v>1923</v>
      </c>
      <c r="H1240" t="s">
        <v>1926</v>
      </c>
      <c r="I1240" t="s">
        <v>1837</v>
      </c>
      <c r="J1240" t="s">
        <v>1819</v>
      </c>
      <c r="K1240" t="str">
        <f t="shared" si="501"/>
        <v>Offshore</v>
      </c>
      <c r="L1240">
        <v>0.84003135939999996</v>
      </c>
      <c r="M1240">
        <f t="shared" si="494"/>
        <v>21.309419918517591</v>
      </c>
      <c r="N1240">
        <f t="shared" si="502"/>
        <v>0.8526122428029892</v>
      </c>
      <c r="O1240">
        <f t="shared" si="503"/>
        <v>0.84631564862711894</v>
      </c>
      <c r="P1240">
        <v>11.558699216535434</v>
      </c>
      <c r="Q1240">
        <f t="shared" si="504"/>
        <v>13.759842519202307</v>
      </c>
      <c r="R1240">
        <v>1.0556127185296347</v>
      </c>
      <c r="S1240">
        <f t="shared" si="495"/>
        <v>26.77816064693442</v>
      </c>
      <c r="T1240">
        <f t="shared" si="505"/>
        <v>1.2566348943015837</v>
      </c>
      <c r="U1240">
        <f t="shared" si="496"/>
        <v>1.0662361814007337</v>
      </c>
      <c r="V1240">
        <f t="shared" si="506"/>
        <v>1.2505522767248207</v>
      </c>
      <c r="W1240">
        <f t="shared" si="497"/>
        <v>1.0615300278537951</v>
      </c>
      <c r="X1240">
        <f t="shared" si="507"/>
        <v>1.2542956396656424</v>
      </c>
      <c r="Y1240">
        <v>1</v>
      </c>
      <c r="Z1240">
        <f>Y1240*'MRIP Selectivity'!$N$35</f>
        <v>6.2965941758702333E-3</v>
      </c>
      <c r="AA1240">
        <f>Y1240*'MRIP Selectivity'!$O$35</f>
        <v>6.2842892271189965E-3</v>
      </c>
      <c r="AB1240">
        <f>Y1240*'MRIP Selectivity'!$P$35</f>
        <v>9.0321712954188795E-4</v>
      </c>
      <c r="AC1240">
        <v>0.74741255597723821</v>
      </c>
      <c r="AD1240">
        <v>0.94160359434525442</v>
      </c>
      <c r="AE1240">
        <v>1.3432654004296583</v>
      </c>
      <c r="AF1240">
        <f t="shared" si="508"/>
        <v>4.7061535469385633E-3</v>
      </c>
      <c r="AG1240">
        <f t="shared" si="509"/>
        <v>5.9173093241604077E-3</v>
      </c>
      <c r="AH1240">
        <f t="shared" si="510"/>
        <v>1.2132603191890106E-3</v>
      </c>
      <c r="AI1240">
        <f t="shared" si="511"/>
        <v>1.3484100532531117E-2</v>
      </c>
      <c r="AJ1240">
        <f t="shared" si="512"/>
        <v>1.1836723190287982E-2</v>
      </c>
      <c r="AK1240">
        <f t="shared" si="513"/>
        <v>7.1875063566608846E-3</v>
      </c>
      <c r="AL1240">
        <f t="shared" si="514"/>
        <v>7.1305696433494187E-3</v>
      </c>
      <c r="AM1240">
        <f t="shared" si="515"/>
        <v>1.0662361814007337</v>
      </c>
      <c r="AN1240">
        <f t="shared" si="516"/>
        <v>1.0615300278537951</v>
      </c>
      <c r="AO1240">
        <v>2</v>
      </c>
      <c r="AP1240">
        <f t="shared" si="517"/>
        <v>2.0125808834029892</v>
      </c>
      <c r="AQ1240">
        <f t="shared" si="518"/>
        <v>2.0062842892271191</v>
      </c>
      <c r="AR1240">
        <v>1</v>
      </c>
      <c r="AS1240">
        <f>AR1240*'MRIP Selectivity'!$N$35</f>
        <v>6.2965941758702333E-3</v>
      </c>
      <c r="AT1240">
        <f>AR1240*'MRIP Selectivity'!$O$35</f>
        <v>6.2842892271189965E-3</v>
      </c>
      <c r="AU1240">
        <f>AR1240*'MRIP Selectivity'!$P$35</f>
        <v>9.0321712954188795E-4</v>
      </c>
      <c r="AV1240">
        <v>6</v>
      </c>
      <c r="AW1240">
        <f t="shared" si="519"/>
        <v>30</v>
      </c>
      <c r="AX1240">
        <f t="shared" si="498"/>
        <v>0</v>
      </c>
      <c r="AY1240">
        <f t="shared" si="499"/>
        <v>0</v>
      </c>
      <c r="AZ1240">
        <f t="shared" si="500"/>
        <v>0</v>
      </c>
      <c r="BA1240">
        <v>25.367410014000001</v>
      </c>
      <c r="BB1240">
        <v>25.367410014000001</v>
      </c>
    </row>
    <row r="1241" spans="1:54" x14ac:dyDescent="0.25">
      <c r="A1241" t="s">
        <v>1129</v>
      </c>
      <c r="B1241" t="s">
        <v>3</v>
      </c>
      <c r="C1241">
        <v>2014</v>
      </c>
      <c r="D1241">
        <v>5</v>
      </c>
      <c r="E1241">
        <v>10</v>
      </c>
      <c r="F1241" t="s">
        <v>1843</v>
      </c>
      <c r="G1241" t="s">
        <v>1923</v>
      </c>
      <c r="H1241" t="s">
        <v>1926</v>
      </c>
      <c r="I1241" t="s">
        <v>1837</v>
      </c>
      <c r="J1241" t="s">
        <v>1819</v>
      </c>
      <c r="K1241" t="str">
        <f t="shared" si="501"/>
        <v>Offshore</v>
      </c>
      <c r="L1241">
        <v>0</v>
      </c>
      <c r="M1241">
        <f t="shared" si="494"/>
        <v>0</v>
      </c>
      <c r="N1241">
        <f t="shared" si="502"/>
        <v>6.2904417014946146E-2</v>
      </c>
      <c r="O1241">
        <f t="shared" si="503"/>
        <v>3.1421446135594985E-2</v>
      </c>
      <c r="P1241">
        <v>0</v>
      </c>
      <c r="Q1241">
        <f t="shared" si="504"/>
        <v>0</v>
      </c>
      <c r="R1241">
        <v>0</v>
      </c>
      <c r="S1241">
        <f t="shared" si="495"/>
        <v>0</v>
      </c>
      <c r="T1241">
        <f t="shared" si="505"/>
        <v>0</v>
      </c>
      <c r="U1241">
        <f t="shared" si="496"/>
        <v>5.3117314355494855E-2</v>
      </c>
      <c r="V1241">
        <f t="shared" si="506"/>
        <v>0.84441310922369939</v>
      </c>
      <c r="W1241">
        <f t="shared" si="497"/>
        <v>2.9586546620802043E-2</v>
      </c>
      <c r="X1241">
        <f t="shared" si="507"/>
        <v>0.94160359434525442</v>
      </c>
      <c r="Y1241">
        <v>5</v>
      </c>
      <c r="Z1241">
        <f>Y1241*'MRIP Selectivity'!$N$35</f>
        <v>3.1482970879351167E-2</v>
      </c>
      <c r="AA1241">
        <f>Y1241*'MRIP Selectivity'!$O$35</f>
        <v>3.1421446135594985E-2</v>
      </c>
      <c r="AB1241">
        <f>Y1241*'MRIP Selectivity'!$P$35</f>
        <v>4.5160856477094394E-3</v>
      </c>
      <c r="AC1241">
        <v>0.74741255597723821</v>
      </c>
      <c r="AD1241">
        <v>0.94160359434525442</v>
      </c>
      <c r="AE1241">
        <v>1.3432654004296583</v>
      </c>
      <c r="AF1241">
        <f t="shared" si="508"/>
        <v>2.3530767734692815E-2</v>
      </c>
      <c r="AG1241">
        <f t="shared" si="509"/>
        <v>2.9586546620802043E-2</v>
      </c>
      <c r="AH1241">
        <f t="shared" si="510"/>
        <v>6.0663015959450525E-3</v>
      </c>
      <c r="AI1241">
        <f t="shared" si="511"/>
        <v>6.742050266265559E-2</v>
      </c>
      <c r="AJ1241">
        <f t="shared" si="512"/>
        <v>5.9183615951439908E-2</v>
      </c>
      <c r="AK1241">
        <f t="shared" si="513"/>
        <v>3.5937531783304423E-2</v>
      </c>
      <c r="AL1241">
        <f t="shared" si="514"/>
        <v>3.5652848216747093E-2</v>
      </c>
      <c r="AM1241">
        <f t="shared" si="515"/>
        <v>5.3117314355494855E-2</v>
      </c>
      <c r="AN1241">
        <f t="shared" si="516"/>
        <v>2.9586546620802043E-2</v>
      </c>
      <c r="AO1241">
        <v>0</v>
      </c>
      <c r="AP1241">
        <f t="shared" si="517"/>
        <v>6.2904417014946146E-2</v>
      </c>
      <c r="AQ1241">
        <f t="shared" si="518"/>
        <v>3.1421446135594985E-2</v>
      </c>
      <c r="AR1241">
        <v>5</v>
      </c>
      <c r="AS1241">
        <f>AR1241*'MRIP Selectivity'!$N$35</f>
        <v>3.1482970879351167E-2</v>
      </c>
      <c r="AT1241">
        <f>AR1241*'MRIP Selectivity'!$O$35</f>
        <v>3.1421446135594985E-2</v>
      </c>
      <c r="AU1241">
        <f>AR1241*'MRIP Selectivity'!$P$35</f>
        <v>4.5160856477094394E-3</v>
      </c>
      <c r="AV1241">
        <v>4</v>
      </c>
      <c r="AW1241">
        <f t="shared" si="519"/>
        <v>20</v>
      </c>
      <c r="AX1241">
        <f t="shared" si="498"/>
        <v>0</v>
      </c>
      <c r="AY1241">
        <f t="shared" si="499"/>
        <v>0</v>
      </c>
      <c r="AZ1241">
        <f t="shared" si="500"/>
        <v>0</v>
      </c>
      <c r="BA1241">
        <v>19.025264465999999</v>
      </c>
      <c r="BB1241">
        <v>19.025264465999999</v>
      </c>
    </row>
    <row r="1242" spans="1:54" x14ac:dyDescent="0.25">
      <c r="A1242" t="s">
        <v>1130</v>
      </c>
      <c r="B1242" t="s">
        <v>3</v>
      </c>
      <c r="C1242">
        <v>2013</v>
      </c>
      <c r="D1242">
        <v>5</v>
      </c>
      <c r="E1242">
        <v>9</v>
      </c>
      <c r="F1242" t="s">
        <v>1862</v>
      </c>
      <c r="G1242" t="s">
        <v>1923</v>
      </c>
      <c r="H1242" t="s">
        <v>1973</v>
      </c>
      <c r="I1242" t="s">
        <v>1812</v>
      </c>
      <c r="J1242" t="s">
        <v>1819</v>
      </c>
      <c r="K1242" t="str">
        <f t="shared" si="501"/>
        <v>Offshore</v>
      </c>
      <c r="L1242">
        <v>4</v>
      </c>
      <c r="M1242">
        <f t="shared" si="494"/>
        <v>9897.5238128000001</v>
      </c>
      <c r="N1242">
        <f t="shared" si="502"/>
        <v>4.1258088340298924</v>
      </c>
      <c r="O1242">
        <f t="shared" si="503"/>
        <v>4.0628428922711901</v>
      </c>
      <c r="P1242">
        <v>49.40944881889763</v>
      </c>
      <c r="Q1242">
        <f t="shared" si="504"/>
        <v>12.352362204724407</v>
      </c>
      <c r="R1242">
        <v>3.8851636340355546</v>
      </c>
      <c r="S1242">
        <f t="shared" si="495"/>
        <v>9613.3748961228721</v>
      </c>
      <c r="T1242">
        <f t="shared" si="505"/>
        <v>0.97129090850888866</v>
      </c>
      <c r="U1242">
        <f t="shared" si="496"/>
        <v>3.9913982627465443</v>
      </c>
      <c r="V1242">
        <f t="shared" si="506"/>
        <v>0.96742200700751757</v>
      </c>
      <c r="W1242">
        <f t="shared" si="497"/>
        <v>3.9443367272771588</v>
      </c>
      <c r="X1242">
        <f t="shared" si="507"/>
        <v>0.9708317136211525</v>
      </c>
      <c r="Y1242">
        <v>10</v>
      </c>
      <c r="Z1242">
        <f>Y1242*'MRIP Selectivity'!$N$35</f>
        <v>6.2965941758702335E-2</v>
      </c>
      <c r="AA1242">
        <f>Y1242*'MRIP Selectivity'!$O$35</f>
        <v>6.2842892271189971E-2</v>
      </c>
      <c r="AB1242">
        <f>Y1242*'MRIP Selectivity'!$P$35</f>
        <v>9.0321712954188789E-3</v>
      </c>
      <c r="AC1242">
        <v>0.74741255597723821</v>
      </c>
      <c r="AD1242">
        <v>0.94160359434525442</v>
      </c>
      <c r="AE1242">
        <v>1.3432654004296583</v>
      </c>
      <c r="AF1242">
        <f t="shared" si="508"/>
        <v>4.7061535469385629E-2</v>
      </c>
      <c r="AG1242">
        <f t="shared" si="509"/>
        <v>5.9173093241604087E-2</v>
      </c>
      <c r="AH1242">
        <f t="shared" si="510"/>
        <v>1.2132603191890105E-2</v>
      </c>
      <c r="AI1242">
        <f t="shared" si="511"/>
        <v>0.13484100532531118</v>
      </c>
      <c r="AJ1242">
        <f t="shared" si="512"/>
        <v>0.11836723190287982</v>
      </c>
      <c r="AK1242">
        <f t="shared" si="513"/>
        <v>7.1875063566608846E-2</v>
      </c>
      <c r="AL1242">
        <f t="shared" si="514"/>
        <v>7.1305696433494187E-2</v>
      </c>
      <c r="AM1242">
        <f t="shared" si="515"/>
        <v>3.9913982627465443</v>
      </c>
      <c r="AN1242">
        <f t="shared" si="516"/>
        <v>3.9443367272771588</v>
      </c>
      <c r="AO1242">
        <v>4</v>
      </c>
      <c r="AP1242">
        <f t="shared" si="517"/>
        <v>4.1258088340298924</v>
      </c>
      <c r="AQ1242">
        <f t="shared" si="518"/>
        <v>4.0628428922711901</v>
      </c>
      <c r="AR1242">
        <v>10</v>
      </c>
      <c r="AS1242">
        <f>AR1242*'MRIP Selectivity'!$N$35</f>
        <v>6.2965941758702335E-2</v>
      </c>
      <c r="AT1242">
        <f>AR1242*'MRIP Selectivity'!$O$35</f>
        <v>6.2842892271189971E-2</v>
      </c>
      <c r="AU1242">
        <f>AR1242*'MRIP Selectivity'!$P$35</f>
        <v>9.0321712954188789E-3</v>
      </c>
      <c r="AV1242">
        <v>1</v>
      </c>
      <c r="AW1242">
        <f t="shared" si="519"/>
        <v>5</v>
      </c>
      <c r="AX1242">
        <f t="shared" si="498"/>
        <v>0</v>
      </c>
      <c r="AY1242">
        <f t="shared" si="499"/>
        <v>0</v>
      </c>
      <c r="AZ1242">
        <f t="shared" si="500"/>
        <v>0</v>
      </c>
      <c r="BA1242">
        <v>2474.3809532</v>
      </c>
      <c r="BB1242">
        <v>2474.3809532</v>
      </c>
    </row>
    <row r="1243" spans="1:54" x14ac:dyDescent="0.25">
      <c r="A1243" t="s">
        <v>1974</v>
      </c>
      <c r="B1243" t="s">
        <v>3</v>
      </c>
      <c r="C1243">
        <v>2014</v>
      </c>
      <c r="D1243">
        <v>2</v>
      </c>
      <c r="E1243">
        <v>4</v>
      </c>
      <c r="F1243" t="s">
        <v>1835</v>
      </c>
      <c r="G1243" t="s">
        <v>1923</v>
      </c>
      <c r="H1243" t="s">
        <v>1975</v>
      </c>
      <c r="I1243" t="s">
        <v>1837</v>
      </c>
      <c r="J1243" t="s">
        <v>1819</v>
      </c>
      <c r="K1243" t="str">
        <f t="shared" si="501"/>
        <v>Offshore</v>
      </c>
      <c r="L1243">
        <v>0</v>
      </c>
      <c r="M1243">
        <f t="shared" si="494"/>
        <v>0</v>
      </c>
      <c r="N1243">
        <f t="shared" si="502"/>
        <v>3.7742650208967693E-2</v>
      </c>
      <c r="O1243">
        <f t="shared" si="503"/>
        <v>1.8852867681356991E-2</v>
      </c>
      <c r="P1243">
        <v>0</v>
      </c>
      <c r="Q1243">
        <f t="shared" si="504"/>
        <v>0</v>
      </c>
      <c r="R1243">
        <v>0</v>
      </c>
      <c r="S1243">
        <f t="shared" si="495"/>
        <v>0</v>
      </c>
      <c r="T1243">
        <f t="shared" si="505"/>
        <v>0</v>
      </c>
      <c r="U1243">
        <f t="shared" si="496"/>
        <v>3.1870388613296913E-2</v>
      </c>
      <c r="V1243">
        <f t="shared" si="506"/>
        <v>0.84441310922369928</v>
      </c>
      <c r="W1243">
        <f t="shared" si="497"/>
        <v>1.7751927972481225E-2</v>
      </c>
      <c r="X1243">
        <f t="shared" si="507"/>
        <v>0.94160359434525442</v>
      </c>
      <c r="Y1243">
        <v>3</v>
      </c>
      <c r="Z1243">
        <f>Y1243*'MRIP Selectivity'!$N$35</f>
        <v>1.8889782527610699E-2</v>
      </c>
      <c r="AA1243">
        <f>Y1243*'MRIP Selectivity'!$O$35</f>
        <v>1.8852867681356991E-2</v>
      </c>
      <c r="AB1243">
        <f>Y1243*'MRIP Selectivity'!$P$35</f>
        <v>2.7096513886256638E-3</v>
      </c>
      <c r="AC1243">
        <v>0.74741255597723821</v>
      </c>
      <c r="AD1243">
        <v>0.94160359434525442</v>
      </c>
      <c r="AE1243">
        <v>1.3432654004296583</v>
      </c>
      <c r="AF1243">
        <f t="shared" si="508"/>
        <v>1.4118460640815688E-2</v>
      </c>
      <c r="AG1243">
        <f t="shared" si="509"/>
        <v>1.7751927972481225E-2</v>
      </c>
      <c r="AH1243">
        <f t="shared" si="510"/>
        <v>3.6397809575670318E-3</v>
      </c>
      <c r="AI1243">
        <f t="shared" si="511"/>
        <v>4.045230159759336E-2</v>
      </c>
      <c r="AJ1243">
        <f t="shared" si="512"/>
        <v>3.5510169570863948E-2</v>
      </c>
      <c r="AK1243">
        <f t="shared" si="513"/>
        <v>2.1562519069982654E-2</v>
      </c>
      <c r="AL1243">
        <f t="shared" si="514"/>
        <v>2.1391708930048256E-2</v>
      </c>
      <c r="AM1243">
        <f t="shared" si="515"/>
        <v>3.1870388613296913E-2</v>
      </c>
      <c r="AN1243">
        <f t="shared" si="516"/>
        <v>1.7751927972481225E-2</v>
      </c>
      <c r="AO1243">
        <v>0</v>
      </c>
      <c r="AP1243">
        <f t="shared" si="517"/>
        <v>3.7742650208967693E-2</v>
      </c>
      <c r="AQ1243">
        <f t="shared" si="518"/>
        <v>1.8852867681356991E-2</v>
      </c>
      <c r="AR1243">
        <v>3</v>
      </c>
      <c r="AS1243">
        <f>AR1243*'MRIP Selectivity'!$N$35</f>
        <v>1.8889782527610699E-2</v>
      </c>
      <c r="AT1243">
        <f>AR1243*'MRIP Selectivity'!$O$35</f>
        <v>1.8852867681356991E-2</v>
      </c>
      <c r="AU1243">
        <f>AR1243*'MRIP Selectivity'!$P$35</f>
        <v>2.7096513886256638E-3</v>
      </c>
      <c r="AV1243">
        <v>5</v>
      </c>
      <c r="AW1243">
        <f t="shared" si="519"/>
        <v>25</v>
      </c>
      <c r="AX1243">
        <f t="shared" si="498"/>
        <v>0</v>
      </c>
      <c r="AY1243">
        <f t="shared" si="499"/>
        <v>0</v>
      </c>
      <c r="AZ1243">
        <f t="shared" si="500"/>
        <v>0</v>
      </c>
      <c r="BA1243">
        <v>27.973878501000002</v>
      </c>
      <c r="BB1243">
        <v>27.973878501000002</v>
      </c>
    </row>
    <row r="1244" spans="1:54" x14ac:dyDescent="0.25">
      <c r="A1244" t="s">
        <v>1131</v>
      </c>
      <c r="B1244" t="s">
        <v>3</v>
      </c>
      <c r="C1244">
        <v>2014</v>
      </c>
      <c r="D1244">
        <v>4</v>
      </c>
      <c r="E1244">
        <v>7</v>
      </c>
      <c r="F1244" t="s">
        <v>1835</v>
      </c>
      <c r="G1244" t="s">
        <v>1923</v>
      </c>
      <c r="H1244" t="s">
        <v>1924</v>
      </c>
      <c r="I1244" t="s">
        <v>1837</v>
      </c>
      <c r="J1244" t="s">
        <v>1819</v>
      </c>
      <c r="K1244" t="str">
        <f t="shared" si="501"/>
        <v>Offshore</v>
      </c>
      <c r="L1244">
        <v>6</v>
      </c>
      <c r="M1244">
        <f t="shared" si="494"/>
        <v>591.64950617399995</v>
      </c>
      <c r="N1244">
        <f t="shared" si="502"/>
        <v>6.1258088340298924</v>
      </c>
      <c r="O1244">
        <f t="shared" si="503"/>
        <v>6.0628428922711901</v>
      </c>
      <c r="P1244">
        <v>88.779527559055111</v>
      </c>
      <c r="Q1244">
        <f t="shared" si="504"/>
        <v>14.796587926509185</v>
      </c>
      <c r="R1244">
        <v>8.9948602971430045</v>
      </c>
      <c r="S1244">
        <f t="shared" si="495"/>
        <v>886.96744215146293</v>
      </c>
      <c r="T1244">
        <f t="shared" si="505"/>
        <v>1.4991433828571674</v>
      </c>
      <c r="U1244">
        <f t="shared" si="496"/>
        <v>9.1010949258539942</v>
      </c>
      <c r="V1244">
        <f t="shared" si="506"/>
        <v>1.4856968561108028</v>
      </c>
      <c r="W1244">
        <f t="shared" si="497"/>
        <v>9.0540333903846086</v>
      </c>
      <c r="X1244">
        <f t="shared" si="507"/>
        <v>1.4933643426463414</v>
      </c>
      <c r="Y1244">
        <v>10</v>
      </c>
      <c r="Z1244">
        <f>Y1244*'MRIP Selectivity'!$N$35</f>
        <v>6.2965941758702335E-2</v>
      </c>
      <c r="AA1244">
        <f>Y1244*'MRIP Selectivity'!$O$35</f>
        <v>6.2842892271189971E-2</v>
      </c>
      <c r="AB1244">
        <f>Y1244*'MRIP Selectivity'!$P$35</f>
        <v>9.0321712954188789E-3</v>
      </c>
      <c r="AC1244">
        <v>0.74741255597723821</v>
      </c>
      <c r="AD1244">
        <v>0.94160359434525442</v>
      </c>
      <c r="AE1244">
        <v>1.3432654004296583</v>
      </c>
      <c r="AF1244">
        <f t="shared" si="508"/>
        <v>4.7061535469385629E-2</v>
      </c>
      <c r="AG1244">
        <f t="shared" si="509"/>
        <v>5.9173093241604087E-2</v>
      </c>
      <c r="AH1244">
        <f t="shared" si="510"/>
        <v>1.2132603191890105E-2</v>
      </c>
      <c r="AI1244">
        <f t="shared" si="511"/>
        <v>0.13484100532531118</v>
      </c>
      <c r="AJ1244">
        <f t="shared" si="512"/>
        <v>0.11836723190287982</v>
      </c>
      <c r="AK1244">
        <f t="shared" si="513"/>
        <v>7.1875063566608846E-2</v>
      </c>
      <c r="AL1244">
        <f t="shared" si="514"/>
        <v>7.1305696433494187E-2</v>
      </c>
      <c r="AM1244">
        <f t="shared" si="515"/>
        <v>9.1010949258539942</v>
      </c>
      <c r="AN1244">
        <f t="shared" si="516"/>
        <v>9.0540333903846086</v>
      </c>
      <c r="AO1244">
        <v>6</v>
      </c>
      <c r="AP1244">
        <f t="shared" si="517"/>
        <v>6.1258088340298924</v>
      </c>
      <c r="AQ1244">
        <f t="shared" si="518"/>
        <v>6.0628428922711901</v>
      </c>
      <c r="AR1244">
        <v>10</v>
      </c>
      <c r="AS1244">
        <f>AR1244*'MRIP Selectivity'!$N$35</f>
        <v>6.2965941758702335E-2</v>
      </c>
      <c r="AT1244">
        <f>AR1244*'MRIP Selectivity'!$O$35</f>
        <v>6.2842892271189971E-2</v>
      </c>
      <c r="AU1244">
        <f>AR1244*'MRIP Selectivity'!$P$35</f>
        <v>9.0321712954188789E-3</v>
      </c>
      <c r="AV1244">
        <v>25</v>
      </c>
      <c r="AW1244">
        <f t="shared" si="519"/>
        <v>125</v>
      </c>
      <c r="AX1244">
        <f t="shared" si="498"/>
        <v>0</v>
      </c>
      <c r="AY1244">
        <f t="shared" si="499"/>
        <v>0</v>
      </c>
      <c r="AZ1244">
        <f t="shared" si="500"/>
        <v>0</v>
      </c>
      <c r="BA1244">
        <v>98.608251029000002</v>
      </c>
      <c r="BB1244">
        <v>98.608251029000002</v>
      </c>
    </row>
    <row r="1245" spans="1:54" x14ac:dyDescent="0.25">
      <c r="A1245" t="s">
        <v>1132</v>
      </c>
      <c r="B1245" t="s">
        <v>3</v>
      </c>
      <c r="C1245">
        <v>2014</v>
      </c>
      <c r="D1245">
        <v>4</v>
      </c>
      <c r="E1245">
        <v>7</v>
      </c>
      <c r="F1245" t="s">
        <v>1835</v>
      </c>
      <c r="G1245" t="s">
        <v>1923</v>
      </c>
      <c r="H1245" t="s">
        <v>1924</v>
      </c>
      <c r="I1245" t="s">
        <v>1812</v>
      </c>
      <c r="J1245" t="s">
        <v>1819</v>
      </c>
      <c r="K1245" t="str">
        <f t="shared" si="501"/>
        <v>Offshore</v>
      </c>
      <c r="L1245">
        <v>4.4154352356000004</v>
      </c>
      <c r="M1245">
        <f t="shared" si="494"/>
        <v>7733.3839786931021</v>
      </c>
      <c r="N1245">
        <f t="shared" si="502"/>
        <v>4.4531778858089677</v>
      </c>
      <c r="O1245">
        <f t="shared" si="503"/>
        <v>4.4342881032813573</v>
      </c>
      <c r="P1245">
        <v>58.096002196850392</v>
      </c>
      <c r="Q1245">
        <f t="shared" si="504"/>
        <v>13.157480315517729</v>
      </c>
      <c r="R1245">
        <v>5.4901837808691534</v>
      </c>
      <c r="S1245">
        <f t="shared" si="495"/>
        <v>9615.7450003419144</v>
      </c>
      <c r="T1245">
        <f t="shared" si="505"/>
        <v>1.2434071587334943</v>
      </c>
      <c r="U1245">
        <f t="shared" si="496"/>
        <v>5.522054169482451</v>
      </c>
      <c r="V1245">
        <f t="shared" si="506"/>
        <v>1.2400255078692664</v>
      </c>
      <c r="W1245">
        <f t="shared" si="497"/>
        <v>5.507935708841635</v>
      </c>
      <c r="X1245">
        <f t="shared" si="507"/>
        <v>1.2421240074062356</v>
      </c>
      <c r="Y1245">
        <v>3</v>
      </c>
      <c r="Z1245">
        <f>Y1245*'MRIP Selectivity'!$N$35</f>
        <v>1.8889782527610699E-2</v>
      </c>
      <c r="AA1245">
        <f>Y1245*'MRIP Selectivity'!$O$35</f>
        <v>1.8852867681356991E-2</v>
      </c>
      <c r="AB1245">
        <f>Y1245*'MRIP Selectivity'!$P$35</f>
        <v>2.7096513886256638E-3</v>
      </c>
      <c r="AC1245">
        <v>0.74741255597723821</v>
      </c>
      <c r="AD1245">
        <v>0.94160359434525442</v>
      </c>
      <c r="AE1245">
        <v>1.3432654004296583</v>
      </c>
      <c r="AF1245">
        <f t="shared" si="508"/>
        <v>1.4118460640815688E-2</v>
      </c>
      <c r="AG1245">
        <f t="shared" si="509"/>
        <v>1.7751927972481225E-2</v>
      </c>
      <c r="AH1245">
        <f t="shared" si="510"/>
        <v>3.6397809575670318E-3</v>
      </c>
      <c r="AI1245">
        <f t="shared" si="511"/>
        <v>4.045230159759336E-2</v>
      </c>
      <c r="AJ1245">
        <f t="shared" si="512"/>
        <v>3.5510169570863948E-2</v>
      </c>
      <c r="AK1245">
        <f t="shared" si="513"/>
        <v>2.1562519069982654E-2</v>
      </c>
      <c r="AL1245">
        <f t="shared" si="514"/>
        <v>2.1391708930048256E-2</v>
      </c>
      <c r="AM1245">
        <f t="shared" si="515"/>
        <v>5.522054169482451</v>
      </c>
      <c r="AN1245">
        <f t="shared" si="516"/>
        <v>5.507935708841635</v>
      </c>
      <c r="AO1245">
        <v>6</v>
      </c>
      <c r="AP1245">
        <f t="shared" si="517"/>
        <v>6.0377426502089673</v>
      </c>
      <c r="AQ1245">
        <f t="shared" si="518"/>
        <v>6.0188528676813569</v>
      </c>
      <c r="AR1245">
        <v>3</v>
      </c>
      <c r="AS1245">
        <f>AR1245*'MRIP Selectivity'!$N$35</f>
        <v>1.8889782527610699E-2</v>
      </c>
      <c r="AT1245">
        <f>AR1245*'MRIP Selectivity'!$O$35</f>
        <v>1.8852867681356991E-2</v>
      </c>
      <c r="AU1245">
        <f>AR1245*'MRIP Selectivity'!$P$35</f>
        <v>2.7096513886256638E-3</v>
      </c>
      <c r="AV1245">
        <v>6</v>
      </c>
      <c r="AW1245">
        <f t="shared" si="519"/>
        <v>30</v>
      </c>
      <c r="AX1245">
        <f t="shared" si="498"/>
        <v>0</v>
      </c>
      <c r="AY1245">
        <f t="shared" si="499"/>
        <v>0</v>
      </c>
      <c r="AZ1245">
        <f t="shared" si="500"/>
        <v>0</v>
      </c>
      <c r="BA1245">
        <v>1751.4431910000001</v>
      </c>
      <c r="BB1245">
        <v>1751.4431910000001</v>
      </c>
    </row>
    <row r="1246" spans="1:54" x14ac:dyDescent="0.25">
      <c r="A1246" t="s">
        <v>1977</v>
      </c>
      <c r="B1246" t="s">
        <v>3</v>
      </c>
      <c r="C1246">
        <v>2014</v>
      </c>
      <c r="D1246">
        <v>4</v>
      </c>
      <c r="E1246">
        <v>7</v>
      </c>
      <c r="F1246" t="s">
        <v>1835</v>
      </c>
      <c r="G1246" t="s">
        <v>1923</v>
      </c>
      <c r="H1246" t="s">
        <v>1924</v>
      </c>
      <c r="I1246" t="s">
        <v>1812</v>
      </c>
      <c r="J1246" t="s">
        <v>1819</v>
      </c>
      <c r="K1246" t="str">
        <f t="shared" si="501"/>
        <v>Offshore</v>
      </c>
      <c r="L1246">
        <v>2</v>
      </c>
      <c r="M1246">
        <f t="shared" si="494"/>
        <v>3580.6820154000002</v>
      </c>
      <c r="N1246">
        <f t="shared" si="502"/>
        <v>2</v>
      </c>
      <c r="O1246">
        <f t="shared" si="503"/>
        <v>2</v>
      </c>
      <c r="P1246">
        <v>25.590551181102363</v>
      </c>
      <c r="Q1246">
        <f t="shared" si="504"/>
        <v>12.795275590551181</v>
      </c>
      <c r="R1246">
        <v>2.4250848840336539</v>
      </c>
      <c r="S1246">
        <f t="shared" si="495"/>
        <v>4341.7289150388497</v>
      </c>
      <c r="T1246">
        <f t="shared" si="505"/>
        <v>1.2125424420168269</v>
      </c>
      <c r="U1246">
        <f t="shared" si="496"/>
        <v>2.4250848840336539</v>
      </c>
      <c r="V1246">
        <f t="shared" si="506"/>
        <v>1.2125424420168269</v>
      </c>
      <c r="W1246">
        <f t="shared" si="497"/>
        <v>2.4250848840336539</v>
      </c>
      <c r="X1246">
        <f t="shared" si="507"/>
        <v>1.2125424420168269</v>
      </c>
      <c r="Y1246">
        <v>0</v>
      </c>
      <c r="Z1246">
        <f>Y1246*'MRIP Selectivity'!$N$35</f>
        <v>0</v>
      </c>
      <c r="AA1246">
        <f>Y1246*'MRIP Selectivity'!$O$35</f>
        <v>0</v>
      </c>
      <c r="AB1246">
        <f>Y1246*'MRIP Selectivity'!$P$35</f>
        <v>0</v>
      </c>
      <c r="AC1246">
        <v>0.74741255597723821</v>
      </c>
      <c r="AD1246">
        <v>0.94160359434525442</v>
      </c>
      <c r="AE1246">
        <v>1.3432654004296583</v>
      </c>
      <c r="AF1246">
        <f t="shared" si="508"/>
        <v>0</v>
      </c>
      <c r="AG1246">
        <f t="shared" si="509"/>
        <v>0</v>
      </c>
      <c r="AH1246">
        <f t="shared" si="510"/>
        <v>0</v>
      </c>
      <c r="AI1246">
        <f t="shared" si="511"/>
        <v>0</v>
      </c>
      <c r="AJ1246">
        <f t="shared" si="512"/>
        <v>0</v>
      </c>
      <c r="AK1246">
        <f t="shared" si="513"/>
        <v>0</v>
      </c>
      <c r="AL1246">
        <f t="shared" si="514"/>
        <v>0</v>
      </c>
      <c r="AM1246">
        <f t="shared" si="515"/>
        <v>2.4250848840336539</v>
      </c>
      <c r="AN1246">
        <f t="shared" si="516"/>
        <v>2.4250848840336539</v>
      </c>
      <c r="AO1246">
        <v>2</v>
      </c>
      <c r="AP1246">
        <f t="shared" si="517"/>
        <v>2</v>
      </c>
      <c r="AQ1246">
        <f t="shared" si="518"/>
        <v>2</v>
      </c>
      <c r="AR1246">
        <v>0</v>
      </c>
      <c r="AS1246">
        <f>AR1246*'MRIP Selectivity'!$N$35</f>
        <v>0</v>
      </c>
      <c r="AT1246">
        <f>AR1246*'MRIP Selectivity'!$O$35</f>
        <v>0</v>
      </c>
      <c r="AU1246">
        <f>AR1246*'MRIP Selectivity'!$P$35</f>
        <v>0</v>
      </c>
      <c r="AV1246">
        <v>7</v>
      </c>
      <c r="AW1246">
        <f t="shared" si="519"/>
        <v>35</v>
      </c>
      <c r="AX1246">
        <f t="shared" si="498"/>
        <v>0</v>
      </c>
      <c r="AY1246">
        <f t="shared" si="499"/>
        <v>0</v>
      </c>
      <c r="AZ1246">
        <f t="shared" si="500"/>
        <v>0</v>
      </c>
      <c r="BA1246">
        <v>1790.3410077000001</v>
      </c>
      <c r="BB1246">
        <v>1790.3410077000001</v>
      </c>
    </row>
    <row r="1247" spans="1:54" x14ac:dyDescent="0.25">
      <c r="A1247" t="s">
        <v>1978</v>
      </c>
      <c r="B1247" t="s">
        <v>3</v>
      </c>
      <c r="C1247">
        <v>2014</v>
      </c>
      <c r="D1247">
        <v>4</v>
      </c>
      <c r="E1247">
        <v>7</v>
      </c>
      <c r="F1247" t="s">
        <v>1835</v>
      </c>
      <c r="G1247" t="s">
        <v>1923</v>
      </c>
      <c r="H1247" t="s">
        <v>1924</v>
      </c>
      <c r="I1247" t="s">
        <v>1837</v>
      </c>
      <c r="J1247" t="s">
        <v>1819</v>
      </c>
      <c r="K1247" t="str">
        <f t="shared" si="501"/>
        <v>Offshore</v>
      </c>
      <c r="L1247">
        <v>2</v>
      </c>
      <c r="M1247">
        <f t="shared" si="494"/>
        <v>658.85813501999996</v>
      </c>
      <c r="N1247">
        <f t="shared" si="502"/>
        <v>2</v>
      </c>
      <c r="O1247">
        <f t="shared" si="503"/>
        <v>2</v>
      </c>
      <c r="P1247">
        <v>29.84251968503937</v>
      </c>
      <c r="Q1247">
        <f t="shared" si="504"/>
        <v>14.921259842519685</v>
      </c>
      <c r="R1247">
        <v>2.7337320510924816</v>
      </c>
      <c r="S1247">
        <f t="shared" si="495"/>
        <v>900.57080041359586</v>
      </c>
      <c r="T1247">
        <f t="shared" si="505"/>
        <v>1.3668660255462408</v>
      </c>
      <c r="U1247">
        <f t="shared" si="496"/>
        <v>2.7337320510924816</v>
      </c>
      <c r="V1247">
        <f t="shared" si="506"/>
        <v>1.3668660255462408</v>
      </c>
      <c r="W1247">
        <f t="shared" si="497"/>
        <v>2.7337320510924816</v>
      </c>
      <c r="X1247">
        <f t="shared" si="507"/>
        <v>1.3668660255462408</v>
      </c>
      <c r="Y1247">
        <v>0</v>
      </c>
      <c r="Z1247">
        <f>Y1247*'MRIP Selectivity'!$N$35</f>
        <v>0</v>
      </c>
      <c r="AA1247">
        <f>Y1247*'MRIP Selectivity'!$O$35</f>
        <v>0</v>
      </c>
      <c r="AB1247">
        <f>Y1247*'MRIP Selectivity'!$P$35</f>
        <v>0</v>
      </c>
      <c r="AC1247">
        <v>0.74741255597723821</v>
      </c>
      <c r="AD1247">
        <v>0.94160359434525442</v>
      </c>
      <c r="AE1247">
        <v>1.3432654004296583</v>
      </c>
      <c r="AF1247">
        <f t="shared" si="508"/>
        <v>0</v>
      </c>
      <c r="AG1247">
        <f t="shared" si="509"/>
        <v>0</v>
      </c>
      <c r="AH1247">
        <f t="shared" si="510"/>
        <v>0</v>
      </c>
      <c r="AI1247">
        <f t="shared" si="511"/>
        <v>0</v>
      </c>
      <c r="AJ1247">
        <f t="shared" si="512"/>
        <v>0</v>
      </c>
      <c r="AK1247">
        <f t="shared" si="513"/>
        <v>0</v>
      </c>
      <c r="AL1247">
        <f t="shared" si="514"/>
        <v>0</v>
      </c>
      <c r="AM1247">
        <f t="shared" si="515"/>
        <v>2.7337320510924816</v>
      </c>
      <c r="AN1247">
        <f t="shared" si="516"/>
        <v>2.7337320510924816</v>
      </c>
      <c r="AO1247">
        <v>2</v>
      </c>
      <c r="AP1247">
        <f t="shared" si="517"/>
        <v>2</v>
      </c>
      <c r="AQ1247">
        <f t="shared" si="518"/>
        <v>2</v>
      </c>
      <c r="AR1247">
        <v>0</v>
      </c>
      <c r="AS1247">
        <f>AR1247*'MRIP Selectivity'!$N$35</f>
        <v>0</v>
      </c>
      <c r="AT1247">
        <f>AR1247*'MRIP Selectivity'!$O$35</f>
        <v>0</v>
      </c>
      <c r="AU1247">
        <f>AR1247*'MRIP Selectivity'!$P$35</f>
        <v>0</v>
      </c>
      <c r="AV1247">
        <v>4</v>
      </c>
      <c r="AW1247">
        <f t="shared" si="519"/>
        <v>20</v>
      </c>
      <c r="AX1247">
        <f t="shared" si="498"/>
        <v>0</v>
      </c>
      <c r="AY1247">
        <f t="shared" si="499"/>
        <v>0</v>
      </c>
      <c r="AZ1247">
        <f t="shared" si="500"/>
        <v>0</v>
      </c>
      <c r="BA1247">
        <v>329.42906750999998</v>
      </c>
      <c r="BB1247">
        <v>329.42906750999998</v>
      </c>
    </row>
    <row r="1248" spans="1:54" x14ac:dyDescent="0.25">
      <c r="A1248" t="s">
        <v>1133</v>
      </c>
      <c r="B1248" t="s">
        <v>3</v>
      </c>
      <c r="C1248">
        <v>2014</v>
      </c>
      <c r="D1248">
        <v>4</v>
      </c>
      <c r="E1248">
        <v>7</v>
      </c>
      <c r="F1248" t="s">
        <v>1859</v>
      </c>
      <c r="G1248" t="s">
        <v>1923</v>
      </c>
      <c r="H1248" t="s">
        <v>1928</v>
      </c>
      <c r="I1248" t="s">
        <v>1812</v>
      </c>
      <c r="J1248" t="s">
        <v>1819</v>
      </c>
      <c r="K1248" t="str">
        <f t="shared" si="501"/>
        <v>Offshore</v>
      </c>
      <c r="L1248">
        <v>0.99883021709999997</v>
      </c>
      <c r="M1248">
        <f t="shared" si="494"/>
        <v>1319.7337300219447</v>
      </c>
      <c r="N1248">
        <f t="shared" si="502"/>
        <v>1.0743155175179353</v>
      </c>
      <c r="O1248">
        <f t="shared" si="503"/>
        <v>1.036535952462714</v>
      </c>
      <c r="P1248">
        <v>13.173548139370078</v>
      </c>
      <c r="Q1248">
        <f t="shared" si="504"/>
        <v>13.188976378406043</v>
      </c>
      <c r="R1248">
        <v>1.2551649045595719</v>
      </c>
      <c r="S1248">
        <f t="shared" si="495"/>
        <v>1658.4234566876341</v>
      </c>
      <c r="T1248">
        <f t="shared" si="505"/>
        <v>1.2566348945707841</v>
      </c>
      <c r="U1248">
        <f t="shared" si="496"/>
        <v>1.3189056817861657</v>
      </c>
      <c r="V1248">
        <f t="shared" si="506"/>
        <v>1.2276706984865338</v>
      </c>
      <c r="W1248">
        <f t="shared" si="497"/>
        <v>1.2906687605045344</v>
      </c>
      <c r="X1248">
        <f t="shared" si="507"/>
        <v>1.2451751021641113</v>
      </c>
      <c r="Y1248">
        <v>6</v>
      </c>
      <c r="Z1248">
        <f>Y1248*'MRIP Selectivity'!$N$35</f>
        <v>3.7779565055221398E-2</v>
      </c>
      <c r="AA1248">
        <f>Y1248*'MRIP Selectivity'!$O$35</f>
        <v>3.7705735362713981E-2</v>
      </c>
      <c r="AB1248">
        <f>Y1248*'MRIP Selectivity'!$P$35</f>
        <v>5.4193027772513275E-3</v>
      </c>
      <c r="AC1248">
        <v>0.74741255597723821</v>
      </c>
      <c r="AD1248">
        <v>0.94160359434525442</v>
      </c>
      <c r="AE1248">
        <v>1.3432654004296583</v>
      </c>
      <c r="AF1248">
        <f t="shared" si="508"/>
        <v>2.8236921281631376E-2</v>
      </c>
      <c r="AG1248">
        <f t="shared" si="509"/>
        <v>3.5503855944962449E-2</v>
      </c>
      <c r="AH1248">
        <f t="shared" si="510"/>
        <v>7.2795619151340635E-3</v>
      </c>
      <c r="AI1248">
        <f t="shared" si="511"/>
        <v>8.0904603195186719E-2</v>
      </c>
      <c r="AJ1248">
        <f t="shared" si="512"/>
        <v>7.1020339141727895E-2</v>
      </c>
      <c r="AK1248">
        <f t="shared" si="513"/>
        <v>4.3125038139965308E-2</v>
      </c>
      <c r="AL1248">
        <f t="shared" si="514"/>
        <v>4.2783417860096512E-2</v>
      </c>
      <c r="AM1248">
        <f t="shared" si="515"/>
        <v>1.3189056817861657</v>
      </c>
      <c r="AN1248">
        <f t="shared" si="516"/>
        <v>1.2906687605045344</v>
      </c>
      <c r="AO1248">
        <v>1</v>
      </c>
      <c r="AP1248">
        <f t="shared" si="517"/>
        <v>1.0754853004179352</v>
      </c>
      <c r="AQ1248">
        <f t="shared" si="518"/>
        <v>1.0377057353627139</v>
      </c>
      <c r="AR1248">
        <v>6</v>
      </c>
      <c r="AS1248">
        <f>AR1248*'MRIP Selectivity'!$N$35</f>
        <v>3.7779565055221398E-2</v>
      </c>
      <c r="AT1248">
        <f>AR1248*'MRIP Selectivity'!$O$35</f>
        <v>3.7705735362713981E-2</v>
      </c>
      <c r="AU1248">
        <f>AR1248*'MRIP Selectivity'!$P$35</f>
        <v>5.4193027772513275E-3</v>
      </c>
      <c r="AV1248">
        <v>6</v>
      </c>
      <c r="AW1248">
        <f t="shared" si="519"/>
        <v>30</v>
      </c>
      <c r="AX1248">
        <f t="shared" si="498"/>
        <v>0</v>
      </c>
      <c r="AY1248">
        <f t="shared" si="499"/>
        <v>0</v>
      </c>
      <c r="AZ1248">
        <f t="shared" si="500"/>
        <v>0</v>
      </c>
      <c r="BA1248">
        <v>1321.27934</v>
      </c>
      <c r="BB1248">
        <v>1321.27934</v>
      </c>
    </row>
    <row r="1249" spans="1:54" x14ac:dyDescent="0.25">
      <c r="A1249" t="s">
        <v>1979</v>
      </c>
      <c r="B1249" t="s">
        <v>3</v>
      </c>
      <c r="C1249">
        <v>2013</v>
      </c>
      <c r="D1249">
        <v>1</v>
      </c>
      <c r="E1249">
        <v>1</v>
      </c>
      <c r="F1249" t="s">
        <v>1820</v>
      </c>
      <c r="G1249" t="s">
        <v>1923</v>
      </c>
      <c r="H1249" t="s">
        <v>1975</v>
      </c>
      <c r="I1249" t="s">
        <v>1812</v>
      </c>
      <c r="J1249" t="s">
        <v>1819</v>
      </c>
      <c r="K1249" t="str">
        <f t="shared" si="501"/>
        <v>Offshore</v>
      </c>
      <c r="L1249">
        <v>0</v>
      </c>
      <c r="M1249">
        <f t="shared" si="494"/>
        <v>0</v>
      </c>
      <c r="N1249">
        <f t="shared" si="502"/>
        <v>1.258088340298923E-2</v>
      </c>
      <c r="O1249">
        <f t="shared" si="503"/>
        <v>6.2842892271189965E-3</v>
      </c>
      <c r="P1249">
        <v>0</v>
      </c>
      <c r="Q1249">
        <f t="shared" si="504"/>
        <v>0</v>
      </c>
      <c r="R1249">
        <v>0</v>
      </c>
      <c r="S1249">
        <f t="shared" si="495"/>
        <v>0</v>
      </c>
      <c r="T1249">
        <f t="shared" si="505"/>
        <v>0</v>
      </c>
      <c r="U1249">
        <f t="shared" si="496"/>
        <v>1.0623462871098971E-2</v>
      </c>
      <c r="V1249">
        <f t="shared" si="506"/>
        <v>0.84441310922369939</v>
      </c>
      <c r="W1249">
        <f t="shared" si="497"/>
        <v>5.9173093241604077E-3</v>
      </c>
      <c r="X1249">
        <f t="shared" si="507"/>
        <v>0.94160359434525431</v>
      </c>
      <c r="Y1249">
        <v>1</v>
      </c>
      <c r="Z1249">
        <f>Y1249*'MRIP Selectivity'!$N$35</f>
        <v>6.2965941758702333E-3</v>
      </c>
      <c r="AA1249">
        <f>Y1249*'MRIP Selectivity'!$O$35</f>
        <v>6.2842892271189965E-3</v>
      </c>
      <c r="AB1249">
        <f>Y1249*'MRIP Selectivity'!$P$35</f>
        <v>9.0321712954188795E-4</v>
      </c>
      <c r="AC1249">
        <v>0.74741255597723821</v>
      </c>
      <c r="AD1249">
        <v>0.94160359434525442</v>
      </c>
      <c r="AE1249">
        <v>1.3432654004296583</v>
      </c>
      <c r="AF1249">
        <f t="shared" si="508"/>
        <v>4.7061535469385633E-3</v>
      </c>
      <c r="AG1249">
        <f t="shared" si="509"/>
        <v>5.9173093241604077E-3</v>
      </c>
      <c r="AH1249">
        <f t="shared" si="510"/>
        <v>1.2132603191890106E-3</v>
      </c>
      <c r="AI1249">
        <f t="shared" si="511"/>
        <v>1.3484100532531117E-2</v>
      </c>
      <c r="AJ1249">
        <f t="shared" si="512"/>
        <v>1.1836723190287982E-2</v>
      </c>
      <c r="AK1249">
        <f t="shared" si="513"/>
        <v>7.1875063566608846E-3</v>
      </c>
      <c r="AL1249">
        <f t="shared" si="514"/>
        <v>7.1305696433494187E-3</v>
      </c>
      <c r="AM1249">
        <f t="shared" si="515"/>
        <v>1.0623462871098971E-2</v>
      </c>
      <c r="AN1249">
        <f t="shared" si="516"/>
        <v>5.9173093241604077E-3</v>
      </c>
      <c r="AO1249">
        <v>0</v>
      </c>
      <c r="AP1249">
        <f t="shared" si="517"/>
        <v>1.258088340298923E-2</v>
      </c>
      <c r="AQ1249">
        <f t="shared" si="518"/>
        <v>6.2842892271189965E-3</v>
      </c>
      <c r="AR1249">
        <v>1</v>
      </c>
      <c r="AS1249">
        <f>AR1249*'MRIP Selectivity'!$N$35</f>
        <v>6.2965941758702333E-3</v>
      </c>
      <c r="AT1249">
        <f>AR1249*'MRIP Selectivity'!$O$35</f>
        <v>6.2842892271189965E-3</v>
      </c>
      <c r="AU1249">
        <f>AR1249*'MRIP Selectivity'!$P$35</f>
        <v>9.0321712954188795E-4</v>
      </c>
      <c r="AV1249">
        <v>2</v>
      </c>
      <c r="AW1249">
        <f t="shared" si="519"/>
        <v>10</v>
      </c>
      <c r="AX1249">
        <f t="shared" si="498"/>
        <v>0</v>
      </c>
      <c r="AY1249">
        <f t="shared" si="499"/>
        <v>0</v>
      </c>
      <c r="AZ1249">
        <f t="shared" si="500"/>
        <v>0</v>
      </c>
      <c r="BA1249">
        <v>380.97520506000001</v>
      </c>
      <c r="BB1249">
        <v>380.97520506000001</v>
      </c>
    </row>
    <row r="1250" spans="1:54" x14ac:dyDescent="0.25">
      <c r="A1250" t="s">
        <v>1134</v>
      </c>
      <c r="B1250" t="s">
        <v>3</v>
      </c>
      <c r="C1250">
        <v>2013</v>
      </c>
      <c r="D1250">
        <v>1</v>
      </c>
      <c r="E1250">
        <v>1</v>
      </c>
      <c r="F1250" t="s">
        <v>1820</v>
      </c>
      <c r="G1250" t="s">
        <v>1923</v>
      </c>
      <c r="H1250" t="s">
        <v>1975</v>
      </c>
      <c r="I1250" t="s">
        <v>1812</v>
      </c>
      <c r="J1250" t="s">
        <v>1819</v>
      </c>
      <c r="K1250" t="str">
        <f t="shared" si="501"/>
        <v>Offshore</v>
      </c>
      <c r="L1250">
        <v>0</v>
      </c>
      <c r="M1250">
        <f t="shared" si="494"/>
        <v>0</v>
      </c>
      <c r="N1250">
        <f t="shared" si="502"/>
        <v>5.0323533611956919E-2</v>
      </c>
      <c r="O1250">
        <f t="shared" si="503"/>
        <v>2.5137156908475986E-2</v>
      </c>
      <c r="P1250">
        <v>0</v>
      </c>
      <c r="Q1250">
        <f t="shared" si="504"/>
        <v>0</v>
      </c>
      <c r="R1250">
        <v>0</v>
      </c>
      <c r="S1250">
        <f t="shared" si="495"/>
        <v>0</v>
      </c>
      <c r="T1250">
        <f t="shared" si="505"/>
        <v>0</v>
      </c>
      <c r="U1250">
        <f t="shared" si="496"/>
        <v>4.2493851484395884E-2</v>
      </c>
      <c r="V1250">
        <f t="shared" si="506"/>
        <v>0.84441310922369939</v>
      </c>
      <c r="W1250">
        <f t="shared" si="497"/>
        <v>2.3669237296641631E-2</v>
      </c>
      <c r="X1250">
        <f t="shared" si="507"/>
        <v>0.94160359434525431</v>
      </c>
      <c r="Y1250">
        <v>4</v>
      </c>
      <c r="Z1250">
        <f>Y1250*'MRIP Selectivity'!$N$35</f>
        <v>2.5186376703480933E-2</v>
      </c>
      <c r="AA1250">
        <f>Y1250*'MRIP Selectivity'!$O$35</f>
        <v>2.5137156908475986E-2</v>
      </c>
      <c r="AB1250">
        <f>Y1250*'MRIP Selectivity'!$P$35</f>
        <v>3.6128685181675518E-3</v>
      </c>
      <c r="AC1250">
        <v>0.74741255597723821</v>
      </c>
      <c r="AD1250">
        <v>0.94160359434525442</v>
      </c>
      <c r="AE1250">
        <v>1.3432654004296583</v>
      </c>
      <c r="AF1250">
        <f t="shared" si="508"/>
        <v>1.8824614187754253E-2</v>
      </c>
      <c r="AG1250">
        <f t="shared" si="509"/>
        <v>2.3669237296641631E-2</v>
      </c>
      <c r="AH1250">
        <f t="shared" si="510"/>
        <v>4.8530412767560423E-3</v>
      </c>
      <c r="AI1250">
        <f t="shared" si="511"/>
        <v>5.3936402130124468E-2</v>
      </c>
      <c r="AJ1250">
        <f t="shared" si="512"/>
        <v>4.7346892761151928E-2</v>
      </c>
      <c r="AK1250">
        <f t="shared" si="513"/>
        <v>2.8750025426643538E-2</v>
      </c>
      <c r="AL1250">
        <f t="shared" si="514"/>
        <v>2.8522278573397675E-2</v>
      </c>
      <c r="AM1250">
        <f t="shared" si="515"/>
        <v>4.2493851484395884E-2</v>
      </c>
      <c r="AN1250">
        <f t="shared" si="516"/>
        <v>2.3669237296641631E-2</v>
      </c>
      <c r="AO1250">
        <v>0</v>
      </c>
      <c r="AP1250">
        <f t="shared" si="517"/>
        <v>5.0323533611956919E-2</v>
      </c>
      <c r="AQ1250">
        <f t="shared" si="518"/>
        <v>2.5137156908475986E-2</v>
      </c>
      <c r="AR1250">
        <v>4</v>
      </c>
      <c r="AS1250">
        <f>AR1250*'MRIP Selectivity'!$N$35</f>
        <v>2.5186376703480933E-2</v>
      </c>
      <c r="AT1250">
        <f>AR1250*'MRIP Selectivity'!$O$35</f>
        <v>2.5137156908475986E-2</v>
      </c>
      <c r="AU1250">
        <f>AR1250*'MRIP Selectivity'!$P$35</f>
        <v>3.6128685181675518E-3</v>
      </c>
      <c r="AV1250">
        <v>4</v>
      </c>
      <c r="AW1250">
        <f t="shared" si="519"/>
        <v>20</v>
      </c>
      <c r="AX1250">
        <f t="shared" si="498"/>
        <v>0</v>
      </c>
      <c r="AY1250">
        <f t="shared" si="499"/>
        <v>0</v>
      </c>
      <c r="AZ1250">
        <f t="shared" si="500"/>
        <v>0</v>
      </c>
      <c r="BA1250">
        <v>380.97520506000001</v>
      </c>
      <c r="BB1250">
        <v>380.97520506000001</v>
      </c>
    </row>
    <row r="1251" spans="1:54" x14ac:dyDescent="0.25">
      <c r="A1251" t="s">
        <v>1135</v>
      </c>
      <c r="B1251" t="s">
        <v>3</v>
      </c>
      <c r="C1251">
        <v>2013</v>
      </c>
      <c r="D1251">
        <v>1</v>
      </c>
      <c r="E1251">
        <v>1</v>
      </c>
      <c r="F1251" t="s">
        <v>1833</v>
      </c>
      <c r="G1251" t="s">
        <v>1923</v>
      </c>
      <c r="H1251" t="s">
        <v>1975</v>
      </c>
      <c r="I1251" t="s">
        <v>1812</v>
      </c>
      <c r="J1251" t="s">
        <v>1767</v>
      </c>
      <c r="K1251" t="str">
        <f t="shared" si="501"/>
        <v>Inshore</v>
      </c>
      <c r="L1251">
        <v>0</v>
      </c>
      <c r="M1251">
        <f t="shared" si="494"/>
        <v>0</v>
      </c>
      <c r="N1251">
        <f t="shared" si="502"/>
        <v>6.2904417014946146E-2</v>
      </c>
      <c r="O1251">
        <f t="shared" si="503"/>
        <v>3.1421446135594985E-2</v>
      </c>
      <c r="P1251">
        <v>0</v>
      </c>
      <c r="Q1251">
        <f t="shared" si="504"/>
        <v>0</v>
      </c>
      <c r="R1251">
        <v>0</v>
      </c>
      <c r="S1251">
        <f t="shared" si="495"/>
        <v>0</v>
      </c>
      <c r="T1251">
        <f t="shared" si="505"/>
        <v>0</v>
      </c>
      <c r="U1251">
        <f t="shared" si="496"/>
        <v>5.3117314355494855E-2</v>
      </c>
      <c r="V1251">
        <f t="shared" si="506"/>
        <v>0.84441310922369939</v>
      </c>
      <c r="W1251">
        <f t="shared" si="497"/>
        <v>2.9586546620802043E-2</v>
      </c>
      <c r="X1251">
        <f t="shared" si="507"/>
        <v>0.94160359434525442</v>
      </c>
      <c r="Y1251">
        <v>5</v>
      </c>
      <c r="Z1251">
        <f>Y1251*'MRIP Selectivity'!$N$35</f>
        <v>3.1482970879351167E-2</v>
      </c>
      <c r="AA1251">
        <f>Y1251*'MRIP Selectivity'!$O$35</f>
        <v>3.1421446135594985E-2</v>
      </c>
      <c r="AB1251">
        <f>Y1251*'MRIP Selectivity'!$P$35</f>
        <v>4.5160856477094394E-3</v>
      </c>
      <c r="AC1251">
        <v>0.74741255597723821</v>
      </c>
      <c r="AD1251">
        <v>0.94160359434525442</v>
      </c>
      <c r="AE1251">
        <v>1.3432654004296583</v>
      </c>
      <c r="AF1251">
        <f t="shared" si="508"/>
        <v>2.3530767734692815E-2</v>
      </c>
      <c r="AG1251">
        <f t="shared" si="509"/>
        <v>2.9586546620802043E-2</v>
      </c>
      <c r="AH1251">
        <f t="shared" si="510"/>
        <v>6.0663015959450525E-3</v>
      </c>
      <c r="AI1251">
        <f t="shared" si="511"/>
        <v>6.742050266265559E-2</v>
      </c>
      <c r="AJ1251">
        <f t="shared" si="512"/>
        <v>5.9183615951439908E-2</v>
      </c>
      <c r="AK1251">
        <f t="shared" si="513"/>
        <v>3.5937531783304423E-2</v>
      </c>
      <c r="AL1251">
        <f t="shared" si="514"/>
        <v>3.5652848216747093E-2</v>
      </c>
      <c r="AM1251">
        <f t="shared" si="515"/>
        <v>5.3117314355494855E-2</v>
      </c>
      <c r="AN1251">
        <f t="shared" si="516"/>
        <v>2.9586546620802043E-2</v>
      </c>
      <c r="AO1251">
        <v>0</v>
      </c>
      <c r="AP1251">
        <f t="shared" si="517"/>
        <v>6.2904417014946146E-2</v>
      </c>
      <c r="AQ1251">
        <f t="shared" si="518"/>
        <v>3.1421446135594985E-2</v>
      </c>
      <c r="AR1251">
        <v>5</v>
      </c>
      <c r="AS1251">
        <f>AR1251*'MRIP Selectivity'!$N$35</f>
        <v>3.1482970879351167E-2</v>
      </c>
      <c r="AT1251">
        <f>AR1251*'MRIP Selectivity'!$O$35</f>
        <v>3.1421446135594985E-2</v>
      </c>
      <c r="AU1251">
        <f>AR1251*'MRIP Selectivity'!$P$35</f>
        <v>4.5160856477094394E-3</v>
      </c>
      <c r="AV1251">
        <v>9</v>
      </c>
      <c r="AW1251">
        <f t="shared" si="519"/>
        <v>45</v>
      </c>
      <c r="AX1251">
        <f t="shared" si="498"/>
        <v>0</v>
      </c>
      <c r="AY1251">
        <f t="shared" si="499"/>
        <v>0</v>
      </c>
      <c r="AZ1251">
        <f t="shared" si="500"/>
        <v>0</v>
      </c>
      <c r="BA1251">
        <v>429.07211192</v>
      </c>
      <c r="BB1251">
        <v>429.07211192</v>
      </c>
    </row>
    <row r="1252" spans="1:54" x14ac:dyDescent="0.25">
      <c r="A1252" t="s">
        <v>1136</v>
      </c>
      <c r="B1252" t="s">
        <v>3</v>
      </c>
      <c r="C1252">
        <v>2013</v>
      </c>
      <c r="D1252">
        <v>4</v>
      </c>
      <c r="E1252">
        <v>8</v>
      </c>
      <c r="F1252" t="s">
        <v>1842</v>
      </c>
      <c r="G1252" t="s">
        <v>1923</v>
      </c>
      <c r="H1252" t="s">
        <v>1926</v>
      </c>
      <c r="I1252" t="s">
        <v>1824</v>
      </c>
      <c r="J1252" t="s">
        <v>1767</v>
      </c>
      <c r="K1252" t="str">
        <f t="shared" si="501"/>
        <v>Inshore</v>
      </c>
      <c r="L1252">
        <v>0</v>
      </c>
      <c r="M1252">
        <f t="shared" si="494"/>
        <v>0</v>
      </c>
      <c r="N1252">
        <f t="shared" si="502"/>
        <v>1.258088340298923E-2</v>
      </c>
      <c r="O1252">
        <f t="shared" si="503"/>
        <v>6.2842892271189965E-3</v>
      </c>
      <c r="P1252">
        <v>0</v>
      </c>
      <c r="Q1252">
        <f t="shared" si="504"/>
        <v>0</v>
      </c>
      <c r="R1252">
        <v>0</v>
      </c>
      <c r="S1252">
        <f t="shared" si="495"/>
        <v>0</v>
      </c>
      <c r="T1252">
        <f t="shared" si="505"/>
        <v>0</v>
      </c>
      <c r="U1252">
        <f t="shared" si="496"/>
        <v>1.0623462871098971E-2</v>
      </c>
      <c r="V1252">
        <f t="shared" si="506"/>
        <v>0.84441310922369939</v>
      </c>
      <c r="W1252">
        <f t="shared" si="497"/>
        <v>5.9173093241604077E-3</v>
      </c>
      <c r="X1252">
        <f t="shared" si="507"/>
        <v>0.94160359434525431</v>
      </c>
      <c r="Y1252">
        <v>1</v>
      </c>
      <c r="Z1252">
        <f>Y1252*'MRIP Selectivity'!$N$35</f>
        <v>6.2965941758702333E-3</v>
      </c>
      <c r="AA1252">
        <f>Y1252*'MRIP Selectivity'!$O$35</f>
        <v>6.2842892271189965E-3</v>
      </c>
      <c r="AB1252">
        <f>Y1252*'MRIP Selectivity'!$P$35</f>
        <v>9.0321712954188795E-4</v>
      </c>
      <c r="AC1252">
        <v>0.74741255597723821</v>
      </c>
      <c r="AD1252">
        <v>0.94160359434525442</v>
      </c>
      <c r="AE1252">
        <v>1.3432654004296583</v>
      </c>
      <c r="AF1252">
        <f t="shared" si="508"/>
        <v>4.7061535469385633E-3</v>
      </c>
      <c r="AG1252">
        <f t="shared" si="509"/>
        <v>5.9173093241604077E-3</v>
      </c>
      <c r="AH1252">
        <f t="shared" si="510"/>
        <v>1.2132603191890106E-3</v>
      </c>
      <c r="AI1252">
        <f t="shared" si="511"/>
        <v>1.3484100532531117E-2</v>
      </c>
      <c r="AJ1252">
        <f t="shared" si="512"/>
        <v>1.1836723190287982E-2</v>
      </c>
      <c r="AK1252">
        <f t="shared" si="513"/>
        <v>7.1875063566608846E-3</v>
      </c>
      <c r="AL1252">
        <f t="shared" si="514"/>
        <v>7.1305696433494187E-3</v>
      </c>
      <c r="AM1252">
        <f t="shared" si="515"/>
        <v>1.0623462871098971E-2</v>
      </c>
      <c r="AN1252">
        <f t="shared" si="516"/>
        <v>5.9173093241604077E-3</v>
      </c>
      <c r="AO1252">
        <v>0</v>
      </c>
      <c r="AP1252">
        <f t="shared" si="517"/>
        <v>1.258088340298923E-2</v>
      </c>
      <c r="AQ1252">
        <f t="shared" si="518"/>
        <v>6.2842892271189965E-3</v>
      </c>
      <c r="AR1252">
        <v>1</v>
      </c>
      <c r="AS1252">
        <f>AR1252*'MRIP Selectivity'!$N$35</f>
        <v>6.2965941758702333E-3</v>
      </c>
      <c r="AT1252">
        <f>AR1252*'MRIP Selectivity'!$O$35</f>
        <v>6.2842892271189965E-3</v>
      </c>
      <c r="AU1252">
        <f>AR1252*'MRIP Selectivity'!$P$35</f>
        <v>9.0321712954188795E-4</v>
      </c>
      <c r="AV1252">
        <v>1</v>
      </c>
      <c r="AW1252">
        <f t="shared" si="519"/>
        <v>5</v>
      </c>
      <c r="AX1252">
        <f t="shared" si="498"/>
        <v>0</v>
      </c>
      <c r="AY1252">
        <f t="shared" si="499"/>
        <v>0</v>
      </c>
      <c r="AZ1252">
        <f t="shared" si="500"/>
        <v>0</v>
      </c>
      <c r="BA1252">
        <v>74.057937459000001</v>
      </c>
      <c r="BB1252">
        <v>74.057937459000001</v>
      </c>
    </row>
    <row r="1253" spans="1:54" x14ac:dyDescent="0.25">
      <c r="A1253" t="s">
        <v>1137</v>
      </c>
      <c r="B1253" t="s">
        <v>3</v>
      </c>
      <c r="C1253">
        <v>2013</v>
      </c>
      <c r="D1253">
        <v>4</v>
      </c>
      <c r="E1253">
        <v>8</v>
      </c>
      <c r="F1253" t="s">
        <v>1842</v>
      </c>
      <c r="G1253" t="s">
        <v>1923</v>
      </c>
      <c r="H1253" t="s">
        <v>1976</v>
      </c>
      <c r="I1253" t="s">
        <v>1837</v>
      </c>
      <c r="J1253" t="s">
        <v>1819</v>
      </c>
      <c r="K1253" t="str">
        <f t="shared" si="501"/>
        <v>Offshore</v>
      </c>
      <c r="L1253">
        <v>1.3599822015</v>
      </c>
      <c r="M1253">
        <f t="shared" si="494"/>
        <v>378.32625613821546</v>
      </c>
      <c r="N1253">
        <f t="shared" si="502"/>
        <v>1.3599822015</v>
      </c>
      <c r="O1253">
        <f t="shared" si="503"/>
        <v>1.3599822015</v>
      </c>
      <c r="P1253">
        <v>17.561974885039369</v>
      </c>
      <c r="Q1253">
        <f t="shared" si="504"/>
        <v>12.913385826424264</v>
      </c>
      <c r="R1253">
        <v>1.4391588127904358</v>
      </c>
      <c r="S1253">
        <f t="shared" si="495"/>
        <v>400.35197889413291</v>
      </c>
      <c r="T1253">
        <f t="shared" si="505"/>
        <v>1.0582188584549912</v>
      </c>
      <c r="U1253">
        <f t="shared" si="496"/>
        <v>1.4391588127904358</v>
      </c>
      <c r="V1253">
        <f t="shared" si="506"/>
        <v>1.0582188584549912</v>
      </c>
      <c r="W1253">
        <f t="shared" si="497"/>
        <v>1.4391588127904358</v>
      </c>
      <c r="X1253">
        <f t="shared" si="507"/>
        <v>1.0582188584549912</v>
      </c>
      <c r="Y1253">
        <v>0</v>
      </c>
      <c r="Z1253">
        <f>Y1253*'MRIP Selectivity'!$N$35</f>
        <v>0</v>
      </c>
      <c r="AA1253">
        <f>Y1253*'MRIP Selectivity'!$O$35</f>
        <v>0</v>
      </c>
      <c r="AB1253">
        <f>Y1253*'MRIP Selectivity'!$P$35</f>
        <v>0</v>
      </c>
      <c r="AC1253">
        <v>0.74741255597723821</v>
      </c>
      <c r="AD1253">
        <v>0.94160359434525442</v>
      </c>
      <c r="AE1253">
        <v>1.3432654004296583</v>
      </c>
      <c r="AF1253">
        <f t="shared" si="508"/>
        <v>0</v>
      </c>
      <c r="AG1253">
        <f t="shared" si="509"/>
        <v>0</v>
      </c>
      <c r="AH1253">
        <f t="shared" si="510"/>
        <v>0</v>
      </c>
      <c r="AI1253">
        <f t="shared" si="511"/>
        <v>0</v>
      </c>
      <c r="AJ1253">
        <f t="shared" si="512"/>
        <v>0</v>
      </c>
      <c r="AK1253">
        <f t="shared" si="513"/>
        <v>0</v>
      </c>
      <c r="AL1253">
        <f t="shared" si="514"/>
        <v>0</v>
      </c>
      <c r="AM1253">
        <f t="shared" si="515"/>
        <v>1.4391588127904358</v>
      </c>
      <c r="AN1253">
        <f t="shared" si="516"/>
        <v>1.4391588127904358</v>
      </c>
      <c r="AO1253">
        <v>1</v>
      </c>
      <c r="AP1253">
        <f t="shared" si="517"/>
        <v>1</v>
      </c>
      <c r="AQ1253">
        <f t="shared" si="518"/>
        <v>1</v>
      </c>
      <c r="AR1253">
        <v>0</v>
      </c>
      <c r="AS1253">
        <f>AR1253*'MRIP Selectivity'!$N$35</f>
        <v>0</v>
      </c>
      <c r="AT1253">
        <f>AR1253*'MRIP Selectivity'!$O$35</f>
        <v>0</v>
      </c>
      <c r="AU1253">
        <f>AR1253*'MRIP Selectivity'!$P$35</f>
        <v>0</v>
      </c>
      <c r="AV1253">
        <v>2</v>
      </c>
      <c r="AW1253">
        <f t="shared" si="519"/>
        <v>10</v>
      </c>
      <c r="AX1253">
        <f t="shared" si="498"/>
        <v>0</v>
      </c>
      <c r="AY1253">
        <f t="shared" si="499"/>
        <v>0</v>
      </c>
      <c r="AZ1253">
        <f t="shared" si="500"/>
        <v>0</v>
      </c>
      <c r="BA1253">
        <v>278.18471133000003</v>
      </c>
      <c r="BB1253">
        <v>278.18471133000003</v>
      </c>
    </row>
    <row r="1254" spans="1:54" x14ac:dyDescent="0.25">
      <c r="A1254" t="s">
        <v>1138</v>
      </c>
      <c r="B1254" t="s">
        <v>3</v>
      </c>
      <c r="C1254">
        <v>2013</v>
      </c>
      <c r="D1254">
        <v>1</v>
      </c>
      <c r="E1254">
        <v>1</v>
      </c>
      <c r="F1254" t="s">
        <v>1842</v>
      </c>
      <c r="G1254" t="s">
        <v>1923</v>
      </c>
      <c r="H1254" t="s">
        <v>1927</v>
      </c>
      <c r="I1254" t="s">
        <v>1812</v>
      </c>
      <c r="J1254" t="s">
        <v>1813</v>
      </c>
      <c r="K1254" t="str">
        <f t="shared" si="501"/>
        <v>Inshore</v>
      </c>
      <c r="L1254">
        <v>0</v>
      </c>
      <c r="M1254">
        <f t="shared" si="494"/>
        <v>0</v>
      </c>
      <c r="N1254">
        <f t="shared" si="502"/>
        <v>2.516176680597846E-2</v>
      </c>
      <c r="O1254">
        <f t="shared" si="503"/>
        <v>1.2568578454237993E-2</v>
      </c>
      <c r="P1254">
        <v>0</v>
      </c>
      <c r="Q1254">
        <f t="shared" si="504"/>
        <v>0</v>
      </c>
      <c r="R1254">
        <v>0</v>
      </c>
      <c r="S1254">
        <f t="shared" si="495"/>
        <v>0</v>
      </c>
      <c r="T1254">
        <f t="shared" si="505"/>
        <v>0</v>
      </c>
      <c r="U1254">
        <f t="shared" si="496"/>
        <v>2.1246925742197942E-2</v>
      </c>
      <c r="V1254">
        <f t="shared" si="506"/>
        <v>0.84441310922369939</v>
      </c>
      <c r="W1254">
        <f t="shared" si="497"/>
        <v>1.1834618648320815E-2</v>
      </c>
      <c r="X1254">
        <f t="shared" si="507"/>
        <v>0.94160359434525431</v>
      </c>
      <c r="Y1254">
        <v>2</v>
      </c>
      <c r="Z1254">
        <f>Y1254*'MRIP Selectivity'!$N$35</f>
        <v>1.2593188351740467E-2</v>
      </c>
      <c r="AA1254">
        <f>Y1254*'MRIP Selectivity'!$O$35</f>
        <v>1.2568578454237993E-2</v>
      </c>
      <c r="AB1254">
        <f>Y1254*'MRIP Selectivity'!$P$35</f>
        <v>1.8064342590837759E-3</v>
      </c>
      <c r="AC1254">
        <v>0.74741255597723821</v>
      </c>
      <c r="AD1254">
        <v>0.94160359434525442</v>
      </c>
      <c r="AE1254">
        <v>1.3432654004296583</v>
      </c>
      <c r="AF1254">
        <f t="shared" si="508"/>
        <v>9.4123070938771265E-3</v>
      </c>
      <c r="AG1254">
        <f t="shared" si="509"/>
        <v>1.1834618648320815E-2</v>
      </c>
      <c r="AH1254">
        <f t="shared" si="510"/>
        <v>2.4265206383780212E-3</v>
      </c>
      <c r="AI1254">
        <f t="shared" si="511"/>
        <v>2.6968201065062234E-2</v>
      </c>
      <c r="AJ1254">
        <f t="shared" si="512"/>
        <v>2.3673446380575964E-2</v>
      </c>
      <c r="AK1254">
        <f t="shared" si="513"/>
        <v>1.4375012713321769E-2</v>
      </c>
      <c r="AL1254">
        <f t="shared" si="514"/>
        <v>1.4261139286698837E-2</v>
      </c>
      <c r="AM1254">
        <f t="shared" si="515"/>
        <v>2.1246925742197942E-2</v>
      </c>
      <c r="AN1254">
        <f t="shared" si="516"/>
        <v>1.1834618648320815E-2</v>
      </c>
      <c r="AO1254">
        <v>0</v>
      </c>
      <c r="AP1254">
        <f t="shared" si="517"/>
        <v>2.516176680597846E-2</v>
      </c>
      <c r="AQ1254">
        <f t="shared" si="518"/>
        <v>1.2568578454237993E-2</v>
      </c>
      <c r="AR1254">
        <v>2</v>
      </c>
      <c r="AS1254">
        <f>AR1254*'MRIP Selectivity'!$N$35</f>
        <v>1.2593188351740467E-2</v>
      </c>
      <c r="AT1254">
        <f>AR1254*'MRIP Selectivity'!$O$35</f>
        <v>1.2568578454237993E-2</v>
      </c>
      <c r="AU1254">
        <f>AR1254*'MRIP Selectivity'!$P$35</f>
        <v>1.8064342590837759E-3</v>
      </c>
      <c r="AV1254">
        <v>1</v>
      </c>
      <c r="AW1254">
        <f t="shared" si="519"/>
        <v>5</v>
      </c>
      <c r="AX1254">
        <f t="shared" si="498"/>
        <v>0</v>
      </c>
      <c r="AY1254">
        <f t="shared" si="499"/>
        <v>0</v>
      </c>
      <c r="AZ1254">
        <f t="shared" si="500"/>
        <v>0</v>
      </c>
      <c r="BA1254">
        <v>998.36756224999999</v>
      </c>
      <c r="BB1254">
        <v>998.36756224999999</v>
      </c>
    </row>
    <row r="1255" spans="1:54" x14ac:dyDescent="0.25">
      <c r="A1255" t="s">
        <v>1139</v>
      </c>
      <c r="B1255" t="s">
        <v>3</v>
      </c>
      <c r="C1255">
        <v>2013</v>
      </c>
      <c r="D1255">
        <v>1</v>
      </c>
      <c r="E1255">
        <v>1</v>
      </c>
      <c r="F1255" t="s">
        <v>1842</v>
      </c>
      <c r="G1255" t="s">
        <v>1923</v>
      </c>
      <c r="H1255" t="s">
        <v>1927</v>
      </c>
      <c r="I1255" t="s">
        <v>1812</v>
      </c>
      <c r="J1255" t="s">
        <v>1813</v>
      </c>
      <c r="K1255" t="str">
        <f t="shared" si="501"/>
        <v>Inshore</v>
      </c>
      <c r="L1255">
        <v>0</v>
      </c>
      <c r="M1255">
        <f t="shared" si="494"/>
        <v>0</v>
      </c>
      <c r="N1255">
        <f t="shared" si="502"/>
        <v>0.62904417014946157</v>
      </c>
      <c r="O1255">
        <f t="shared" si="503"/>
        <v>0.31421446135594983</v>
      </c>
      <c r="P1255">
        <v>0</v>
      </c>
      <c r="Q1255">
        <f t="shared" si="504"/>
        <v>0</v>
      </c>
      <c r="R1255">
        <v>0</v>
      </c>
      <c r="S1255">
        <f t="shared" si="495"/>
        <v>0</v>
      </c>
      <c r="T1255">
        <f t="shared" si="505"/>
        <v>0</v>
      </c>
      <c r="U1255">
        <f t="shared" si="496"/>
        <v>0.53117314355494849</v>
      </c>
      <c r="V1255">
        <f t="shared" si="506"/>
        <v>0.84441310922369917</v>
      </c>
      <c r="W1255">
        <f t="shared" si="497"/>
        <v>0.2958654662080204</v>
      </c>
      <c r="X1255">
        <f t="shared" si="507"/>
        <v>0.94160359434525442</v>
      </c>
      <c r="Y1255">
        <v>50</v>
      </c>
      <c r="Z1255">
        <f>Y1255*'MRIP Selectivity'!$N$35</f>
        <v>0.31482970879351169</v>
      </c>
      <c r="AA1255">
        <f>Y1255*'MRIP Selectivity'!$O$35</f>
        <v>0.31421446135594983</v>
      </c>
      <c r="AB1255">
        <f>Y1255*'MRIP Selectivity'!$P$35</f>
        <v>4.5160856477094398E-2</v>
      </c>
      <c r="AC1255">
        <v>0.74741255597723821</v>
      </c>
      <c r="AD1255">
        <v>0.94160359434525442</v>
      </c>
      <c r="AE1255">
        <v>1.3432654004296583</v>
      </c>
      <c r="AF1255">
        <f t="shared" si="508"/>
        <v>0.23530767734692815</v>
      </c>
      <c r="AG1255">
        <f t="shared" si="509"/>
        <v>0.2958654662080204</v>
      </c>
      <c r="AH1255">
        <f t="shared" si="510"/>
        <v>6.0663015959450534E-2</v>
      </c>
      <c r="AI1255">
        <f t="shared" si="511"/>
        <v>0.67420502662655601</v>
      </c>
      <c r="AJ1255">
        <f t="shared" si="512"/>
        <v>0.59183615951439905</v>
      </c>
      <c r="AK1255">
        <f t="shared" si="513"/>
        <v>0.35937531783304422</v>
      </c>
      <c r="AL1255">
        <f t="shared" si="514"/>
        <v>0.35652848216747091</v>
      </c>
      <c r="AM1255">
        <f t="shared" si="515"/>
        <v>0.53117314355494849</v>
      </c>
      <c r="AN1255">
        <f t="shared" si="516"/>
        <v>0.2958654662080204</v>
      </c>
      <c r="AO1255">
        <v>0</v>
      </c>
      <c r="AP1255">
        <f t="shared" si="517"/>
        <v>0.62904417014946157</v>
      </c>
      <c r="AQ1255">
        <f t="shared" si="518"/>
        <v>0.31421446135594983</v>
      </c>
      <c r="AR1255">
        <v>50</v>
      </c>
      <c r="AS1255">
        <f>AR1255*'MRIP Selectivity'!$N$35</f>
        <v>0.31482970879351169</v>
      </c>
      <c r="AT1255">
        <f>AR1255*'MRIP Selectivity'!$O$35</f>
        <v>0.31421446135594983</v>
      </c>
      <c r="AU1255">
        <f>AR1255*'MRIP Selectivity'!$P$35</f>
        <v>4.5160856477094398E-2</v>
      </c>
      <c r="AV1255">
        <v>1</v>
      </c>
      <c r="AW1255">
        <f t="shared" si="519"/>
        <v>5</v>
      </c>
      <c r="AX1255">
        <f t="shared" si="498"/>
        <v>0</v>
      </c>
      <c r="AY1255">
        <f t="shared" si="499"/>
        <v>0</v>
      </c>
      <c r="AZ1255">
        <f t="shared" si="500"/>
        <v>0</v>
      </c>
      <c r="BA1255">
        <v>998.36756224999999</v>
      </c>
      <c r="BB1255">
        <v>998.36756224999999</v>
      </c>
    </row>
    <row r="1256" spans="1:54" x14ac:dyDescent="0.25">
      <c r="A1256" t="s">
        <v>1140</v>
      </c>
      <c r="B1256" t="s">
        <v>3</v>
      </c>
      <c r="C1256">
        <v>2013</v>
      </c>
      <c r="D1256">
        <v>1</v>
      </c>
      <c r="E1256">
        <v>2</v>
      </c>
      <c r="F1256" t="s">
        <v>1823</v>
      </c>
      <c r="G1256" t="s">
        <v>1923</v>
      </c>
      <c r="H1256" t="s">
        <v>1927</v>
      </c>
      <c r="I1256" t="s">
        <v>1824</v>
      </c>
      <c r="J1256" t="s">
        <v>1813</v>
      </c>
      <c r="K1256" t="str">
        <f t="shared" si="501"/>
        <v>Inshore</v>
      </c>
      <c r="L1256">
        <v>0</v>
      </c>
      <c r="M1256">
        <f t="shared" si="494"/>
        <v>0</v>
      </c>
      <c r="N1256">
        <f t="shared" si="502"/>
        <v>1.258088340298923E-2</v>
      </c>
      <c r="O1256">
        <f t="shared" si="503"/>
        <v>6.2842892271189965E-3</v>
      </c>
      <c r="P1256">
        <v>0</v>
      </c>
      <c r="Q1256">
        <f t="shared" si="504"/>
        <v>0</v>
      </c>
      <c r="R1256">
        <v>0</v>
      </c>
      <c r="S1256">
        <f t="shared" si="495"/>
        <v>0</v>
      </c>
      <c r="T1256">
        <f t="shared" si="505"/>
        <v>0</v>
      </c>
      <c r="U1256">
        <f t="shared" si="496"/>
        <v>1.0623462871098971E-2</v>
      </c>
      <c r="V1256">
        <f t="shared" si="506"/>
        <v>0.84441310922369939</v>
      </c>
      <c r="W1256">
        <f t="shared" si="497"/>
        <v>5.9173093241604077E-3</v>
      </c>
      <c r="X1256">
        <f t="shared" si="507"/>
        <v>0.94160359434525431</v>
      </c>
      <c r="Y1256">
        <v>1</v>
      </c>
      <c r="Z1256">
        <f>Y1256*'MRIP Selectivity'!$N$35</f>
        <v>6.2965941758702333E-3</v>
      </c>
      <c r="AA1256">
        <f>Y1256*'MRIP Selectivity'!$O$35</f>
        <v>6.2842892271189965E-3</v>
      </c>
      <c r="AB1256">
        <f>Y1256*'MRIP Selectivity'!$P$35</f>
        <v>9.0321712954188795E-4</v>
      </c>
      <c r="AC1256">
        <v>0.74741255597723821</v>
      </c>
      <c r="AD1256">
        <v>0.94160359434525442</v>
      </c>
      <c r="AE1256">
        <v>1.3432654004296583</v>
      </c>
      <c r="AF1256">
        <f t="shared" si="508"/>
        <v>4.7061535469385633E-3</v>
      </c>
      <c r="AG1256">
        <f t="shared" si="509"/>
        <v>5.9173093241604077E-3</v>
      </c>
      <c r="AH1256">
        <f t="shared" si="510"/>
        <v>1.2132603191890106E-3</v>
      </c>
      <c r="AI1256">
        <f t="shared" si="511"/>
        <v>1.3484100532531117E-2</v>
      </c>
      <c r="AJ1256">
        <f t="shared" si="512"/>
        <v>1.1836723190287982E-2</v>
      </c>
      <c r="AK1256">
        <f t="shared" si="513"/>
        <v>7.1875063566608846E-3</v>
      </c>
      <c r="AL1256">
        <f t="shared" si="514"/>
        <v>7.1305696433494187E-3</v>
      </c>
      <c r="AM1256">
        <f t="shared" si="515"/>
        <v>1.0623462871098971E-2</v>
      </c>
      <c r="AN1256">
        <f t="shared" si="516"/>
        <v>5.9173093241604077E-3</v>
      </c>
      <c r="AO1256">
        <v>0</v>
      </c>
      <c r="AP1256">
        <f t="shared" si="517"/>
        <v>1.258088340298923E-2</v>
      </c>
      <c r="AQ1256">
        <f t="shared" si="518"/>
        <v>6.2842892271189965E-3</v>
      </c>
      <c r="AR1256">
        <v>1</v>
      </c>
      <c r="AS1256">
        <f>AR1256*'MRIP Selectivity'!$N$35</f>
        <v>6.2965941758702333E-3</v>
      </c>
      <c r="AT1256">
        <f>AR1256*'MRIP Selectivity'!$O$35</f>
        <v>6.2842892271189965E-3</v>
      </c>
      <c r="AU1256">
        <f>AR1256*'MRIP Selectivity'!$P$35</f>
        <v>9.0321712954188795E-4</v>
      </c>
      <c r="AV1256">
        <v>1</v>
      </c>
      <c r="AW1256">
        <f t="shared" si="519"/>
        <v>5</v>
      </c>
      <c r="AX1256">
        <f t="shared" si="498"/>
        <v>0</v>
      </c>
      <c r="AY1256">
        <f t="shared" si="499"/>
        <v>0</v>
      </c>
      <c r="AZ1256">
        <f t="shared" si="500"/>
        <v>0</v>
      </c>
      <c r="BA1256">
        <v>1090.3130659999999</v>
      </c>
      <c r="BB1256">
        <v>1090.3130659999999</v>
      </c>
    </row>
    <row r="1257" spans="1:54" x14ac:dyDescent="0.25">
      <c r="A1257" t="s">
        <v>1141</v>
      </c>
      <c r="B1257" t="s">
        <v>3</v>
      </c>
      <c r="C1257">
        <v>2013</v>
      </c>
      <c r="D1257">
        <v>1</v>
      </c>
      <c r="E1257">
        <v>2</v>
      </c>
      <c r="F1257" t="s">
        <v>1823</v>
      </c>
      <c r="G1257" t="s">
        <v>1923</v>
      </c>
      <c r="H1257" t="s">
        <v>1927</v>
      </c>
      <c r="I1257" t="s">
        <v>1824</v>
      </c>
      <c r="J1257" t="s">
        <v>1813</v>
      </c>
      <c r="K1257" t="str">
        <f t="shared" si="501"/>
        <v>Inshore</v>
      </c>
      <c r="L1257">
        <v>0</v>
      </c>
      <c r="M1257">
        <f t="shared" si="494"/>
        <v>0</v>
      </c>
      <c r="N1257">
        <f t="shared" si="502"/>
        <v>1.258088340298923E-2</v>
      </c>
      <c r="O1257">
        <f t="shared" si="503"/>
        <v>6.2842892271189965E-3</v>
      </c>
      <c r="P1257">
        <v>0</v>
      </c>
      <c r="Q1257">
        <f t="shared" si="504"/>
        <v>0</v>
      </c>
      <c r="R1257">
        <v>0</v>
      </c>
      <c r="S1257">
        <f t="shared" si="495"/>
        <v>0</v>
      </c>
      <c r="T1257">
        <f t="shared" si="505"/>
        <v>0</v>
      </c>
      <c r="U1257">
        <f t="shared" si="496"/>
        <v>1.0623462871098971E-2</v>
      </c>
      <c r="V1257">
        <f t="shared" si="506"/>
        <v>0.84441310922369939</v>
      </c>
      <c r="W1257">
        <f t="shared" si="497"/>
        <v>5.9173093241604077E-3</v>
      </c>
      <c r="X1257">
        <f t="shared" si="507"/>
        <v>0.94160359434525431</v>
      </c>
      <c r="Y1257">
        <v>1</v>
      </c>
      <c r="Z1257">
        <f>Y1257*'MRIP Selectivity'!$N$35</f>
        <v>6.2965941758702333E-3</v>
      </c>
      <c r="AA1257">
        <f>Y1257*'MRIP Selectivity'!$O$35</f>
        <v>6.2842892271189965E-3</v>
      </c>
      <c r="AB1257">
        <f>Y1257*'MRIP Selectivity'!$P$35</f>
        <v>9.0321712954188795E-4</v>
      </c>
      <c r="AC1257">
        <v>0.74741255597723821</v>
      </c>
      <c r="AD1257">
        <v>0.94160359434525442</v>
      </c>
      <c r="AE1257">
        <v>1.3432654004296583</v>
      </c>
      <c r="AF1257">
        <f t="shared" si="508"/>
        <v>4.7061535469385633E-3</v>
      </c>
      <c r="AG1257">
        <f t="shared" si="509"/>
        <v>5.9173093241604077E-3</v>
      </c>
      <c r="AH1257">
        <f t="shared" si="510"/>
        <v>1.2132603191890106E-3</v>
      </c>
      <c r="AI1257">
        <f t="shared" si="511"/>
        <v>1.3484100532531117E-2</v>
      </c>
      <c r="AJ1257">
        <f t="shared" si="512"/>
        <v>1.1836723190287982E-2</v>
      </c>
      <c r="AK1257">
        <f t="shared" si="513"/>
        <v>7.1875063566608846E-3</v>
      </c>
      <c r="AL1257">
        <f t="shared" si="514"/>
        <v>7.1305696433494187E-3</v>
      </c>
      <c r="AM1257">
        <f t="shared" si="515"/>
        <v>1.0623462871098971E-2</v>
      </c>
      <c r="AN1257">
        <f t="shared" si="516"/>
        <v>5.9173093241604077E-3</v>
      </c>
      <c r="AO1257">
        <v>0</v>
      </c>
      <c r="AP1257">
        <f t="shared" si="517"/>
        <v>1.258088340298923E-2</v>
      </c>
      <c r="AQ1257">
        <f t="shared" si="518"/>
        <v>6.2842892271189965E-3</v>
      </c>
      <c r="AR1257">
        <v>1</v>
      </c>
      <c r="AS1257">
        <f>AR1257*'MRIP Selectivity'!$N$35</f>
        <v>6.2965941758702333E-3</v>
      </c>
      <c r="AT1257">
        <f>AR1257*'MRIP Selectivity'!$O$35</f>
        <v>6.2842892271189965E-3</v>
      </c>
      <c r="AU1257">
        <f>AR1257*'MRIP Selectivity'!$P$35</f>
        <v>9.0321712954188795E-4</v>
      </c>
      <c r="AV1257">
        <v>1</v>
      </c>
      <c r="AW1257">
        <f t="shared" si="519"/>
        <v>5</v>
      </c>
      <c r="AX1257">
        <f t="shared" si="498"/>
        <v>0</v>
      </c>
      <c r="AY1257">
        <f t="shared" si="499"/>
        <v>0</v>
      </c>
      <c r="AZ1257">
        <f t="shared" si="500"/>
        <v>0</v>
      </c>
      <c r="BA1257">
        <v>1090.3130659999999</v>
      </c>
      <c r="BB1257">
        <v>1090.3130659999999</v>
      </c>
    </row>
    <row r="1258" spans="1:54" x14ac:dyDescent="0.25">
      <c r="A1258" t="s">
        <v>1142</v>
      </c>
      <c r="B1258" t="s">
        <v>3</v>
      </c>
      <c r="C1258">
        <v>2013</v>
      </c>
      <c r="D1258">
        <v>1</v>
      </c>
      <c r="E1258">
        <v>2</v>
      </c>
      <c r="F1258" t="s">
        <v>1818</v>
      </c>
      <c r="G1258" t="s">
        <v>1923</v>
      </c>
      <c r="H1258" t="s">
        <v>1927</v>
      </c>
      <c r="I1258" t="s">
        <v>1812</v>
      </c>
      <c r="J1258" t="s">
        <v>1813</v>
      </c>
      <c r="K1258" t="str">
        <f t="shared" si="501"/>
        <v>Inshore</v>
      </c>
      <c r="L1258">
        <v>0</v>
      </c>
      <c r="M1258">
        <f t="shared" si="494"/>
        <v>0</v>
      </c>
      <c r="N1258">
        <f t="shared" si="502"/>
        <v>3.7742650208967693E-2</v>
      </c>
      <c r="O1258">
        <f t="shared" si="503"/>
        <v>1.8852867681356991E-2</v>
      </c>
      <c r="P1258">
        <v>0</v>
      </c>
      <c r="Q1258">
        <f t="shared" si="504"/>
        <v>0</v>
      </c>
      <c r="R1258">
        <v>0</v>
      </c>
      <c r="S1258">
        <f t="shared" si="495"/>
        <v>0</v>
      </c>
      <c r="T1258">
        <f t="shared" si="505"/>
        <v>0</v>
      </c>
      <c r="U1258">
        <f t="shared" si="496"/>
        <v>3.1870388613296913E-2</v>
      </c>
      <c r="V1258">
        <f t="shared" si="506"/>
        <v>0.84441310922369928</v>
      </c>
      <c r="W1258">
        <f t="shared" si="497"/>
        <v>1.7751927972481225E-2</v>
      </c>
      <c r="X1258">
        <f t="shared" si="507"/>
        <v>0.94160359434525442</v>
      </c>
      <c r="Y1258">
        <v>3</v>
      </c>
      <c r="Z1258">
        <f>Y1258*'MRIP Selectivity'!$N$35</f>
        <v>1.8889782527610699E-2</v>
      </c>
      <c r="AA1258">
        <f>Y1258*'MRIP Selectivity'!$O$35</f>
        <v>1.8852867681356991E-2</v>
      </c>
      <c r="AB1258">
        <f>Y1258*'MRIP Selectivity'!$P$35</f>
        <v>2.7096513886256638E-3</v>
      </c>
      <c r="AC1258">
        <v>0.74741255597723821</v>
      </c>
      <c r="AD1258">
        <v>0.94160359434525442</v>
      </c>
      <c r="AE1258">
        <v>1.3432654004296583</v>
      </c>
      <c r="AF1258">
        <f t="shared" si="508"/>
        <v>1.4118460640815688E-2</v>
      </c>
      <c r="AG1258">
        <f t="shared" si="509"/>
        <v>1.7751927972481225E-2</v>
      </c>
      <c r="AH1258">
        <f t="shared" si="510"/>
        <v>3.6397809575670318E-3</v>
      </c>
      <c r="AI1258">
        <f t="shared" si="511"/>
        <v>4.045230159759336E-2</v>
      </c>
      <c r="AJ1258">
        <f t="shared" si="512"/>
        <v>3.5510169570863948E-2</v>
      </c>
      <c r="AK1258">
        <f t="shared" si="513"/>
        <v>2.1562519069982654E-2</v>
      </c>
      <c r="AL1258">
        <f t="shared" si="514"/>
        <v>2.1391708930048256E-2</v>
      </c>
      <c r="AM1258">
        <f t="shared" si="515"/>
        <v>3.1870388613296913E-2</v>
      </c>
      <c r="AN1258">
        <f t="shared" si="516"/>
        <v>1.7751927972481225E-2</v>
      </c>
      <c r="AO1258">
        <v>0</v>
      </c>
      <c r="AP1258">
        <f t="shared" si="517"/>
        <v>3.7742650208967693E-2</v>
      </c>
      <c r="AQ1258">
        <f t="shared" si="518"/>
        <v>1.8852867681356991E-2</v>
      </c>
      <c r="AR1258">
        <v>3</v>
      </c>
      <c r="AS1258">
        <f>AR1258*'MRIP Selectivity'!$N$35</f>
        <v>1.8889782527610699E-2</v>
      </c>
      <c r="AT1258">
        <f>AR1258*'MRIP Selectivity'!$O$35</f>
        <v>1.8852867681356991E-2</v>
      </c>
      <c r="AU1258">
        <f>AR1258*'MRIP Selectivity'!$P$35</f>
        <v>2.7096513886256638E-3</v>
      </c>
      <c r="AV1258">
        <v>2</v>
      </c>
      <c r="AW1258">
        <f t="shared" si="519"/>
        <v>10</v>
      </c>
      <c r="AX1258">
        <f t="shared" si="498"/>
        <v>0</v>
      </c>
      <c r="AY1258">
        <f t="shared" si="499"/>
        <v>0</v>
      </c>
      <c r="AZ1258">
        <f t="shared" si="500"/>
        <v>0</v>
      </c>
      <c r="BA1258">
        <v>308.12680741999998</v>
      </c>
      <c r="BB1258">
        <v>308.12680741999998</v>
      </c>
    </row>
    <row r="1259" spans="1:54" x14ac:dyDescent="0.25">
      <c r="A1259" t="s">
        <v>1980</v>
      </c>
      <c r="B1259" t="s">
        <v>3</v>
      </c>
      <c r="C1259">
        <v>2013</v>
      </c>
      <c r="D1259">
        <v>2</v>
      </c>
      <c r="E1259">
        <v>3</v>
      </c>
      <c r="F1259" t="s">
        <v>1872</v>
      </c>
      <c r="G1259" t="s">
        <v>1923</v>
      </c>
      <c r="H1259" t="s">
        <v>1927</v>
      </c>
      <c r="I1259" t="s">
        <v>1812</v>
      </c>
      <c r="J1259" t="s">
        <v>1813</v>
      </c>
      <c r="K1259" t="str">
        <f t="shared" si="501"/>
        <v>Inshore</v>
      </c>
      <c r="L1259">
        <v>0</v>
      </c>
      <c r="M1259">
        <f t="shared" si="494"/>
        <v>0</v>
      </c>
      <c r="N1259">
        <f t="shared" si="502"/>
        <v>1.258088340298923E-2</v>
      </c>
      <c r="O1259">
        <f t="shared" si="503"/>
        <v>6.2842892271189965E-3</v>
      </c>
      <c r="P1259">
        <v>0</v>
      </c>
      <c r="Q1259">
        <f t="shared" si="504"/>
        <v>0</v>
      </c>
      <c r="R1259">
        <v>0</v>
      </c>
      <c r="S1259">
        <f t="shared" si="495"/>
        <v>0</v>
      </c>
      <c r="T1259">
        <f t="shared" si="505"/>
        <v>0</v>
      </c>
      <c r="U1259">
        <f t="shared" si="496"/>
        <v>1.0623462871098971E-2</v>
      </c>
      <c r="V1259">
        <f t="shared" si="506"/>
        <v>0.84441310922369939</v>
      </c>
      <c r="W1259">
        <f t="shared" si="497"/>
        <v>5.9173093241604077E-3</v>
      </c>
      <c r="X1259">
        <f t="shared" si="507"/>
        <v>0.94160359434525431</v>
      </c>
      <c r="Y1259">
        <v>1</v>
      </c>
      <c r="Z1259">
        <f>Y1259*'MRIP Selectivity'!$N$35</f>
        <v>6.2965941758702333E-3</v>
      </c>
      <c r="AA1259">
        <f>Y1259*'MRIP Selectivity'!$O$35</f>
        <v>6.2842892271189965E-3</v>
      </c>
      <c r="AB1259">
        <f>Y1259*'MRIP Selectivity'!$P$35</f>
        <v>9.0321712954188795E-4</v>
      </c>
      <c r="AC1259">
        <v>0.74741255597723821</v>
      </c>
      <c r="AD1259">
        <v>0.94160359434525442</v>
      </c>
      <c r="AE1259">
        <v>1.3432654004296583</v>
      </c>
      <c r="AF1259">
        <f t="shared" si="508"/>
        <v>4.7061535469385633E-3</v>
      </c>
      <c r="AG1259">
        <f t="shared" si="509"/>
        <v>5.9173093241604077E-3</v>
      </c>
      <c r="AH1259">
        <f t="shared" si="510"/>
        <v>1.2132603191890106E-3</v>
      </c>
      <c r="AI1259">
        <f t="shared" si="511"/>
        <v>1.3484100532531117E-2</v>
      </c>
      <c r="AJ1259">
        <f t="shared" si="512"/>
        <v>1.1836723190287982E-2</v>
      </c>
      <c r="AK1259">
        <f t="shared" si="513"/>
        <v>7.1875063566608846E-3</v>
      </c>
      <c r="AL1259">
        <f t="shared" si="514"/>
        <v>7.1305696433494187E-3</v>
      </c>
      <c r="AM1259">
        <f t="shared" si="515"/>
        <v>1.0623462871098971E-2</v>
      </c>
      <c r="AN1259">
        <f t="shared" si="516"/>
        <v>5.9173093241604077E-3</v>
      </c>
      <c r="AO1259">
        <v>0</v>
      </c>
      <c r="AP1259">
        <f t="shared" si="517"/>
        <v>1.258088340298923E-2</v>
      </c>
      <c r="AQ1259">
        <f t="shared" si="518"/>
        <v>6.2842892271189965E-3</v>
      </c>
      <c r="AR1259">
        <v>1</v>
      </c>
      <c r="AS1259">
        <f>AR1259*'MRIP Selectivity'!$N$35</f>
        <v>6.2965941758702333E-3</v>
      </c>
      <c r="AT1259">
        <f>AR1259*'MRIP Selectivity'!$O$35</f>
        <v>6.2842892271189965E-3</v>
      </c>
      <c r="AU1259">
        <f>AR1259*'MRIP Selectivity'!$P$35</f>
        <v>9.0321712954188795E-4</v>
      </c>
      <c r="AV1259">
        <v>3</v>
      </c>
      <c r="AW1259">
        <f t="shared" si="519"/>
        <v>15</v>
      </c>
      <c r="AX1259">
        <f t="shared" si="498"/>
        <v>0</v>
      </c>
      <c r="AY1259">
        <f t="shared" si="499"/>
        <v>0</v>
      </c>
      <c r="AZ1259">
        <f t="shared" si="500"/>
        <v>0</v>
      </c>
      <c r="BA1259">
        <v>3291.6466823999999</v>
      </c>
      <c r="BB1259">
        <v>3291.6466823999999</v>
      </c>
    </row>
    <row r="1260" spans="1:54" x14ac:dyDescent="0.25">
      <c r="A1260" t="s">
        <v>1143</v>
      </c>
      <c r="B1260" t="s">
        <v>3</v>
      </c>
      <c r="C1260">
        <v>2013</v>
      </c>
      <c r="D1260">
        <v>2</v>
      </c>
      <c r="E1260">
        <v>4</v>
      </c>
      <c r="F1260" t="s">
        <v>1823</v>
      </c>
      <c r="G1260" t="s">
        <v>1923</v>
      </c>
      <c r="H1260" t="s">
        <v>1928</v>
      </c>
      <c r="I1260" t="s">
        <v>1824</v>
      </c>
      <c r="J1260" t="s">
        <v>1813</v>
      </c>
      <c r="K1260" t="str">
        <f t="shared" si="501"/>
        <v>Inshore</v>
      </c>
      <c r="L1260">
        <v>0</v>
      </c>
      <c r="M1260">
        <f t="shared" si="494"/>
        <v>0</v>
      </c>
      <c r="N1260">
        <f t="shared" si="502"/>
        <v>3.7742650208967693E-2</v>
      </c>
      <c r="O1260">
        <f t="shared" si="503"/>
        <v>1.8852867681356991E-2</v>
      </c>
      <c r="P1260">
        <v>0</v>
      </c>
      <c r="Q1260">
        <f t="shared" si="504"/>
        <v>0</v>
      </c>
      <c r="R1260">
        <v>0</v>
      </c>
      <c r="S1260">
        <f t="shared" si="495"/>
        <v>0</v>
      </c>
      <c r="T1260">
        <f t="shared" si="505"/>
        <v>0</v>
      </c>
      <c r="U1260">
        <f t="shared" si="496"/>
        <v>3.1870388613296913E-2</v>
      </c>
      <c r="V1260">
        <f t="shared" si="506"/>
        <v>0.84441310922369928</v>
      </c>
      <c r="W1260">
        <f t="shared" si="497"/>
        <v>1.7751927972481225E-2</v>
      </c>
      <c r="X1260">
        <f t="shared" si="507"/>
        <v>0.94160359434525442</v>
      </c>
      <c r="Y1260">
        <v>3</v>
      </c>
      <c r="Z1260">
        <f>Y1260*'MRIP Selectivity'!$N$35</f>
        <v>1.8889782527610699E-2</v>
      </c>
      <c r="AA1260">
        <f>Y1260*'MRIP Selectivity'!$O$35</f>
        <v>1.8852867681356991E-2</v>
      </c>
      <c r="AB1260">
        <f>Y1260*'MRIP Selectivity'!$P$35</f>
        <v>2.7096513886256638E-3</v>
      </c>
      <c r="AC1260">
        <v>0.74741255597723821</v>
      </c>
      <c r="AD1260">
        <v>0.94160359434525442</v>
      </c>
      <c r="AE1260">
        <v>1.3432654004296583</v>
      </c>
      <c r="AF1260">
        <f t="shared" si="508"/>
        <v>1.4118460640815688E-2</v>
      </c>
      <c r="AG1260">
        <f t="shared" si="509"/>
        <v>1.7751927972481225E-2</v>
      </c>
      <c r="AH1260">
        <f t="shared" si="510"/>
        <v>3.6397809575670318E-3</v>
      </c>
      <c r="AI1260">
        <f t="shared" si="511"/>
        <v>4.045230159759336E-2</v>
      </c>
      <c r="AJ1260">
        <f t="shared" si="512"/>
        <v>3.5510169570863948E-2</v>
      </c>
      <c r="AK1260">
        <f t="shared" si="513"/>
        <v>2.1562519069982654E-2</v>
      </c>
      <c r="AL1260">
        <f t="shared" si="514"/>
        <v>2.1391708930048256E-2</v>
      </c>
      <c r="AM1260">
        <f t="shared" si="515"/>
        <v>3.1870388613296913E-2</v>
      </c>
      <c r="AN1260">
        <f t="shared" si="516"/>
        <v>1.7751927972481225E-2</v>
      </c>
      <c r="AO1260">
        <v>0</v>
      </c>
      <c r="AP1260">
        <f t="shared" si="517"/>
        <v>3.7742650208967693E-2</v>
      </c>
      <c r="AQ1260">
        <f t="shared" si="518"/>
        <v>1.8852867681356991E-2</v>
      </c>
      <c r="AR1260">
        <v>3</v>
      </c>
      <c r="AS1260">
        <f>AR1260*'MRIP Selectivity'!$N$35</f>
        <v>1.8889782527610699E-2</v>
      </c>
      <c r="AT1260">
        <f>AR1260*'MRIP Selectivity'!$O$35</f>
        <v>1.8852867681356991E-2</v>
      </c>
      <c r="AU1260">
        <f>AR1260*'MRIP Selectivity'!$P$35</f>
        <v>2.7096513886256638E-3</v>
      </c>
      <c r="AV1260">
        <v>1</v>
      </c>
      <c r="AW1260">
        <f t="shared" si="519"/>
        <v>5</v>
      </c>
      <c r="AX1260">
        <f t="shared" si="498"/>
        <v>0</v>
      </c>
      <c r="AY1260">
        <f t="shared" si="499"/>
        <v>0</v>
      </c>
      <c r="AZ1260">
        <f t="shared" si="500"/>
        <v>0</v>
      </c>
      <c r="BA1260">
        <v>4887.1928448999997</v>
      </c>
      <c r="BB1260">
        <v>4887.1928448999997</v>
      </c>
    </row>
    <row r="1261" spans="1:54" x14ac:dyDescent="0.25">
      <c r="A1261" t="s">
        <v>1144</v>
      </c>
      <c r="B1261" t="s">
        <v>3</v>
      </c>
      <c r="C1261">
        <v>2013</v>
      </c>
      <c r="D1261">
        <v>3</v>
      </c>
      <c r="E1261">
        <v>5</v>
      </c>
      <c r="F1261" t="s">
        <v>1861</v>
      </c>
      <c r="G1261" t="s">
        <v>1923</v>
      </c>
      <c r="H1261" t="s">
        <v>1927</v>
      </c>
      <c r="I1261" t="s">
        <v>1812</v>
      </c>
      <c r="J1261" t="s">
        <v>1819</v>
      </c>
      <c r="K1261" t="str">
        <f t="shared" si="501"/>
        <v>Offshore</v>
      </c>
      <c r="L1261">
        <v>0</v>
      </c>
      <c r="M1261">
        <f t="shared" si="494"/>
        <v>0</v>
      </c>
      <c r="N1261">
        <f t="shared" si="502"/>
        <v>0.25161766805978458</v>
      </c>
      <c r="O1261">
        <f t="shared" si="503"/>
        <v>0.12568578454237994</v>
      </c>
      <c r="P1261">
        <v>0</v>
      </c>
      <c r="Q1261">
        <f t="shared" si="504"/>
        <v>0</v>
      </c>
      <c r="R1261">
        <v>0</v>
      </c>
      <c r="S1261">
        <f t="shared" si="495"/>
        <v>0</v>
      </c>
      <c r="T1261">
        <f t="shared" si="505"/>
        <v>0</v>
      </c>
      <c r="U1261">
        <f t="shared" si="496"/>
        <v>0.21246925742197942</v>
      </c>
      <c r="V1261">
        <f t="shared" si="506"/>
        <v>0.84441310922369939</v>
      </c>
      <c r="W1261">
        <f t="shared" si="497"/>
        <v>0.11834618648320817</v>
      </c>
      <c r="X1261">
        <f t="shared" si="507"/>
        <v>0.94160359434525442</v>
      </c>
      <c r="Y1261">
        <v>20</v>
      </c>
      <c r="Z1261">
        <f>Y1261*'MRIP Selectivity'!$N$35</f>
        <v>0.12593188351740467</v>
      </c>
      <c r="AA1261">
        <f>Y1261*'MRIP Selectivity'!$O$35</f>
        <v>0.12568578454237994</v>
      </c>
      <c r="AB1261">
        <f>Y1261*'MRIP Selectivity'!$P$35</f>
        <v>1.8064342590837758E-2</v>
      </c>
      <c r="AC1261">
        <v>0.74741255597723821</v>
      </c>
      <c r="AD1261">
        <v>0.94160359434525442</v>
      </c>
      <c r="AE1261">
        <v>1.3432654004296583</v>
      </c>
      <c r="AF1261">
        <f t="shared" si="508"/>
        <v>9.4123070938771258E-2</v>
      </c>
      <c r="AG1261">
        <f t="shared" si="509"/>
        <v>0.11834618648320817</v>
      </c>
      <c r="AH1261">
        <f t="shared" si="510"/>
        <v>2.426520638378021E-2</v>
      </c>
      <c r="AI1261">
        <f t="shared" si="511"/>
        <v>0.26968201065062236</v>
      </c>
      <c r="AJ1261">
        <f t="shared" si="512"/>
        <v>0.23673446380575963</v>
      </c>
      <c r="AK1261">
        <f t="shared" si="513"/>
        <v>0.14375012713321769</v>
      </c>
      <c r="AL1261">
        <f t="shared" si="514"/>
        <v>0.14261139286698837</v>
      </c>
      <c r="AM1261">
        <f t="shared" si="515"/>
        <v>0.21246925742197942</v>
      </c>
      <c r="AN1261">
        <f t="shared" si="516"/>
        <v>0.11834618648320817</v>
      </c>
      <c r="AO1261">
        <v>0</v>
      </c>
      <c r="AP1261">
        <f t="shared" si="517"/>
        <v>0.25161766805978458</v>
      </c>
      <c r="AQ1261">
        <f t="shared" si="518"/>
        <v>0.12568578454237994</v>
      </c>
      <c r="AR1261">
        <v>20</v>
      </c>
      <c r="AS1261">
        <f>AR1261*'MRIP Selectivity'!$N$35</f>
        <v>0.12593188351740467</v>
      </c>
      <c r="AT1261">
        <f>AR1261*'MRIP Selectivity'!$O$35</f>
        <v>0.12568578454237994</v>
      </c>
      <c r="AU1261">
        <f>AR1261*'MRIP Selectivity'!$P$35</f>
        <v>1.8064342590837758E-2</v>
      </c>
      <c r="AV1261">
        <v>4</v>
      </c>
      <c r="AW1261">
        <f t="shared" si="519"/>
        <v>20</v>
      </c>
      <c r="AX1261">
        <f t="shared" si="498"/>
        <v>0</v>
      </c>
      <c r="AY1261">
        <f t="shared" si="499"/>
        <v>0</v>
      </c>
      <c r="AZ1261">
        <f t="shared" si="500"/>
        <v>0</v>
      </c>
      <c r="BA1261">
        <v>871.45286297999996</v>
      </c>
      <c r="BB1261">
        <v>871.45286297999996</v>
      </c>
    </row>
    <row r="1262" spans="1:54" x14ac:dyDescent="0.25">
      <c r="A1262" t="s">
        <v>1145</v>
      </c>
      <c r="B1262" t="s">
        <v>3</v>
      </c>
      <c r="C1262">
        <v>2013</v>
      </c>
      <c r="D1262">
        <v>3</v>
      </c>
      <c r="E1262">
        <v>6</v>
      </c>
      <c r="F1262" t="s">
        <v>1849</v>
      </c>
      <c r="G1262" t="s">
        <v>1923</v>
      </c>
      <c r="H1262" t="s">
        <v>1924</v>
      </c>
      <c r="I1262" t="s">
        <v>1824</v>
      </c>
      <c r="J1262" t="s">
        <v>1767</v>
      </c>
      <c r="K1262" t="str">
        <f t="shared" si="501"/>
        <v>Inshore</v>
      </c>
      <c r="L1262">
        <v>0</v>
      </c>
      <c r="M1262">
        <f t="shared" si="494"/>
        <v>0</v>
      </c>
      <c r="N1262">
        <f t="shared" si="502"/>
        <v>1.258088340298923E-2</v>
      </c>
      <c r="O1262">
        <f t="shared" si="503"/>
        <v>6.2842892271189965E-3</v>
      </c>
      <c r="P1262">
        <v>0</v>
      </c>
      <c r="Q1262">
        <f t="shared" si="504"/>
        <v>0</v>
      </c>
      <c r="R1262">
        <v>0</v>
      </c>
      <c r="S1262">
        <f t="shared" si="495"/>
        <v>0</v>
      </c>
      <c r="T1262">
        <f t="shared" si="505"/>
        <v>0</v>
      </c>
      <c r="U1262">
        <f t="shared" si="496"/>
        <v>1.0623462871098971E-2</v>
      </c>
      <c r="V1262">
        <f t="shared" si="506"/>
        <v>0.84441310922369939</v>
      </c>
      <c r="W1262">
        <f t="shared" si="497"/>
        <v>5.9173093241604077E-3</v>
      </c>
      <c r="X1262">
        <f t="shared" si="507"/>
        <v>0.94160359434525431</v>
      </c>
      <c r="Y1262">
        <v>1</v>
      </c>
      <c r="Z1262">
        <f>Y1262*'MRIP Selectivity'!$N$35</f>
        <v>6.2965941758702333E-3</v>
      </c>
      <c r="AA1262">
        <f>Y1262*'MRIP Selectivity'!$O$35</f>
        <v>6.2842892271189965E-3</v>
      </c>
      <c r="AB1262">
        <f>Y1262*'MRIP Selectivity'!$P$35</f>
        <v>9.0321712954188795E-4</v>
      </c>
      <c r="AC1262">
        <v>0.74741255597723821</v>
      </c>
      <c r="AD1262">
        <v>0.94160359434525442</v>
      </c>
      <c r="AE1262">
        <v>1.3432654004296583</v>
      </c>
      <c r="AF1262">
        <f t="shared" si="508"/>
        <v>4.7061535469385633E-3</v>
      </c>
      <c r="AG1262">
        <f t="shared" si="509"/>
        <v>5.9173093241604077E-3</v>
      </c>
      <c r="AH1262">
        <f t="shared" si="510"/>
        <v>1.2132603191890106E-3</v>
      </c>
      <c r="AI1262">
        <f t="shared" si="511"/>
        <v>1.3484100532531117E-2</v>
      </c>
      <c r="AJ1262">
        <f t="shared" si="512"/>
        <v>1.1836723190287982E-2</v>
      </c>
      <c r="AK1262">
        <f t="shared" si="513"/>
        <v>7.1875063566608846E-3</v>
      </c>
      <c r="AL1262">
        <f t="shared" si="514"/>
        <v>7.1305696433494187E-3</v>
      </c>
      <c r="AM1262">
        <f t="shared" si="515"/>
        <v>1.0623462871098971E-2</v>
      </c>
      <c r="AN1262">
        <f t="shared" si="516"/>
        <v>5.9173093241604077E-3</v>
      </c>
      <c r="AO1262">
        <v>0</v>
      </c>
      <c r="AP1262">
        <f t="shared" si="517"/>
        <v>1.258088340298923E-2</v>
      </c>
      <c r="AQ1262">
        <f t="shared" si="518"/>
        <v>6.2842892271189965E-3</v>
      </c>
      <c r="AR1262">
        <v>1</v>
      </c>
      <c r="AS1262">
        <f>AR1262*'MRIP Selectivity'!$N$35</f>
        <v>6.2965941758702333E-3</v>
      </c>
      <c r="AT1262">
        <f>AR1262*'MRIP Selectivity'!$O$35</f>
        <v>6.2842892271189965E-3</v>
      </c>
      <c r="AU1262">
        <f>AR1262*'MRIP Selectivity'!$P$35</f>
        <v>9.0321712954188795E-4</v>
      </c>
      <c r="AV1262">
        <v>1</v>
      </c>
      <c r="AW1262">
        <f t="shared" si="519"/>
        <v>5</v>
      </c>
      <c r="AX1262">
        <f t="shared" si="498"/>
        <v>0</v>
      </c>
      <c r="AY1262">
        <f t="shared" si="499"/>
        <v>0</v>
      </c>
      <c r="AZ1262">
        <f t="shared" si="500"/>
        <v>0</v>
      </c>
      <c r="BA1262">
        <v>66.023449065999998</v>
      </c>
      <c r="BB1262">
        <v>66.023449065999998</v>
      </c>
    </row>
    <row r="1263" spans="1:54" x14ac:dyDescent="0.25">
      <c r="A1263" t="s">
        <v>1146</v>
      </c>
      <c r="B1263" t="s">
        <v>3</v>
      </c>
      <c r="C1263">
        <v>2013</v>
      </c>
      <c r="D1263">
        <v>5</v>
      </c>
      <c r="E1263">
        <v>9</v>
      </c>
      <c r="F1263" t="s">
        <v>1853</v>
      </c>
      <c r="G1263" t="s">
        <v>1923</v>
      </c>
      <c r="H1263" t="s">
        <v>1927</v>
      </c>
      <c r="I1263" t="s">
        <v>1812</v>
      </c>
      <c r="J1263" t="s">
        <v>1813</v>
      </c>
      <c r="K1263" t="str">
        <f t="shared" si="501"/>
        <v>Inshore</v>
      </c>
      <c r="L1263">
        <v>0</v>
      </c>
      <c r="M1263">
        <f t="shared" si="494"/>
        <v>0</v>
      </c>
      <c r="N1263">
        <f t="shared" si="502"/>
        <v>2.516176680597846E-2</v>
      </c>
      <c r="O1263">
        <f t="shared" si="503"/>
        <v>1.2568578454237993E-2</v>
      </c>
      <c r="P1263">
        <v>0</v>
      </c>
      <c r="Q1263">
        <f t="shared" si="504"/>
        <v>0</v>
      </c>
      <c r="R1263">
        <v>0</v>
      </c>
      <c r="S1263">
        <f t="shared" si="495"/>
        <v>0</v>
      </c>
      <c r="T1263">
        <f t="shared" si="505"/>
        <v>0</v>
      </c>
      <c r="U1263">
        <f t="shared" si="496"/>
        <v>2.1246925742197942E-2</v>
      </c>
      <c r="V1263">
        <f t="shared" si="506"/>
        <v>0.84441310922369939</v>
      </c>
      <c r="W1263">
        <f t="shared" si="497"/>
        <v>1.1834618648320815E-2</v>
      </c>
      <c r="X1263">
        <f t="shared" si="507"/>
        <v>0.94160359434525431</v>
      </c>
      <c r="Y1263">
        <v>2</v>
      </c>
      <c r="Z1263">
        <f>Y1263*'MRIP Selectivity'!$N$35</f>
        <v>1.2593188351740467E-2</v>
      </c>
      <c r="AA1263">
        <f>Y1263*'MRIP Selectivity'!$O$35</f>
        <v>1.2568578454237993E-2</v>
      </c>
      <c r="AB1263">
        <f>Y1263*'MRIP Selectivity'!$P$35</f>
        <v>1.8064342590837759E-3</v>
      </c>
      <c r="AC1263">
        <v>0.74741255597723821</v>
      </c>
      <c r="AD1263">
        <v>0.94160359434525442</v>
      </c>
      <c r="AE1263">
        <v>1.3432654004296583</v>
      </c>
      <c r="AF1263">
        <f t="shared" si="508"/>
        <v>9.4123070938771265E-3</v>
      </c>
      <c r="AG1263">
        <f t="shared" si="509"/>
        <v>1.1834618648320815E-2</v>
      </c>
      <c r="AH1263">
        <f t="shared" si="510"/>
        <v>2.4265206383780212E-3</v>
      </c>
      <c r="AI1263">
        <f t="shared" si="511"/>
        <v>2.6968201065062234E-2</v>
      </c>
      <c r="AJ1263">
        <f t="shared" si="512"/>
        <v>2.3673446380575964E-2</v>
      </c>
      <c r="AK1263">
        <f t="shared" si="513"/>
        <v>1.4375012713321769E-2</v>
      </c>
      <c r="AL1263">
        <f t="shared" si="514"/>
        <v>1.4261139286698837E-2</v>
      </c>
      <c r="AM1263">
        <f t="shared" si="515"/>
        <v>2.1246925742197942E-2</v>
      </c>
      <c r="AN1263">
        <f t="shared" si="516"/>
        <v>1.1834618648320815E-2</v>
      </c>
      <c r="AO1263">
        <v>0</v>
      </c>
      <c r="AP1263">
        <f t="shared" si="517"/>
        <v>2.516176680597846E-2</v>
      </c>
      <c r="AQ1263">
        <f t="shared" si="518"/>
        <v>1.2568578454237993E-2</v>
      </c>
      <c r="AR1263">
        <v>2</v>
      </c>
      <c r="AS1263">
        <f>AR1263*'MRIP Selectivity'!$N$35</f>
        <v>1.2593188351740467E-2</v>
      </c>
      <c r="AT1263">
        <f>AR1263*'MRIP Selectivity'!$O$35</f>
        <v>1.2568578454237993E-2</v>
      </c>
      <c r="AU1263">
        <f>AR1263*'MRIP Selectivity'!$P$35</f>
        <v>1.8064342590837759E-3</v>
      </c>
      <c r="AV1263">
        <v>2</v>
      </c>
      <c r="AW1263">
        <f t="shared" si="519"/>
        <v>10</v>
      </c>
      <c r="AX1263">
        <f t="shared" si="498"/>
        <v>0</v>
      </c>
      <c r="AY1263">
        <f t="shared" si="499"/>
        <v>0</v>
      </c>
      <c r="AZ1263">
        <f t="shared" si="500"/>
        <v>0</v>
      </c>
      <c r="BA1263">
        <v>2540.0816100000002</v>
      </c>
      <c r="BB1263">
        <v>2540.0816100000002</v>
      </c>
    </row>
    <row r="1264" spans="1:54" x14ac:dyDescent="0.25">
      <c r="A1264" t="s">
        <v>1147</v>
      </c>
      <c r="B1264" t="s">
        <v>3</v>
      </c>
      <c r="C1264">
        <v>2013</v>
      </c>
      <c r="D1264">
        <v>5</v>
      </c>
      <c r="E1264">
        <v>9</v>
      </c>
      <c r="F1264" t="s">
        <v>1853</v>
      </c>
      <c r="G1264" t="s">
        <v>1923</v>
      </c>
      <c r="H1264" t="s">
        <v>1927</v>
      </c>
      <c r="I1264" t="s">
        <v>1812</v>
      </c>
      <c r="J1264" t="s">
        <v>1813</v>
      </c>
      <c r="K1264" t="str">
        <f t="shared" si="501"/>
        <v>Inshore</v>
      </c>
      <c r="L1264">
        <v>0</v>
      </c>
      <c r="M1264">
        <f t="shared" si="494"/>
        <v>0</v>
      </c>
      <c r="N1264">
        <f t="shared" si="502"/>
        <v>8.8066183820924612E-2</v>
      </c>
      <c r="O1264">
        <f t="shared" si="503"/>
        <v>4.3990024589832977E-2</v>
      </c>
      <c r="P1264">
        <v>0</v>
      </c>
      <c r="Q1264">
        <f t="shared" si="504"/>
        <v>0</v>
      </c>
      <c r="R1264">
        <v>0</v>
      </c>
      <c r="S1264">
        <f t="shared" si="495"/>
        <v>0</v>
      </c>
      <c r="T1264">
        <f t="shared" si="505"/>
        <v>0</v>
      </c>
      <c r="U1264">
        <f t="shared" si="496"/>
        <v>7.4364240097692796E-2</v>
      </c>
      <c r="V1264">
        <f t="shared" si="506"/>
        <v>0.84441310922369928</v>
      </c>
      <c r="W1264">
        <f t="shared" si="497"/>
        <v>4.1421165269122859E-2</v>
      </c>
      <c r="X1264">
        <f t="shared" si="507"/>
        <v>0.94160359434525442</v>
      </c>
      <c r="Y1264">
        <v>7</v>
      </c>
      <c r="Z1264">
        <f>Y1264*'MRIP Selectivity'!$N$35</f>
        <v>4.4076159231091636E-2</v>
      </c>
      <c r="AA1264">
        <f>Y1264*'MRIP Selectivity'!$O$35</f>
        <v>4.3990024589832977E-2</v>
      </c>
      <c r="AB1264">
        <f>Y1264*'MRIP Selectivity'!$P$35</f>
        <v>6.3225199067932156E-3</v>
      </c>
      <c r="AC1264">
        <v>0.74741255597723821</v>
      </c>
      <c r="AD1264">
        <v>0.94160359434525442</v>
      </c>
      <c r="AE1264">
        <v>1.3432654004296583</v>
      </c>
      <c r="AF1264">
        <f t="shared" si="508"/>
        <v>3.2943074828569945E-2</v>
      </c>
      <c r="AG1264">
        <f t="shared" si="509"/>
        <v>4.1421165269122859E-2</v>
      </c>
      <c r="AH1264">
        <f t="shared" si="510"/>
        <v>8.4928222343230737E-3</v>
      </c>
      <c r="AI1264">
        <f t="shared" si="511"/>
        <v>9.4388703727717821E-2</v>
      </c>
      <c r="AJ1264">
        <f t="shared" si="512"/>
        <v>8.2857062332015868E-2</v>
      </c>
      <c r="AK1264">
        <f t="shared" si="513"/>
        <v>5.0312544496626192E-2</v>
      </c>
      <c r="AL1264">
        <f t="shared" si="514"/>
        <v>4.9913987503445931E-2</v>
      </c>
      <c r="AM1264">
        <f t="shared" si="515"/>
        <v>7.4364240097692796E-2</v>
      </c>
      <c r="AN1264">
        <f t="shared" si="516"/>
        <v>4.1421165269122859E-2</v>
      </c>
      <c r="AO1264">
        <v>0</v>
      </c>
      <c r="AP1264">
        <f t="shared" si="517"/>
        <v>8.8066183820924612E-2</v>
      </c>
      <c r="AQ1264">
        <f t="shared" si="518"/>
        <v>4.3990024589832977E-2</v>
      </c>
      <c r="AR1264">
        <v>7</v>
      </c>
      <c r="AS1264">
        <f>AR1264*'MRIP Selectivity'!$N$35</f>
        <v>4.4076159231091636E-2</v>
      </c>
      <c r="AT1264">
        <f>AR1264*'MRIP Selectivity'!$O$35</f>
        <v>4.3990024589832977E-2</v>
      </c>
      <c r="AU1264">
        <f>AR1264*'MRIP Selectivity'!$P$35</f>
        <v>6.3225199067932156E-3</v>
      </c>
      <c r="AV1264">
        <v>4</v>
      </c>
      <c r="AW1264">
        <f t="shared" si="519"/>
        <v>20</v>
      </c>
      <c r="AX1264">
        <f t="shared" si="498"/>
        <v>0</v>
      </c>
      <c r="AY1264">
        <f t="shared" si="499"/>
        <v>0</v>
      </c>
      <c r="AZ1264">
        <f t="shared" si="500"/>
        <v>0</v>
      </c>
      <c r="BA1264">
        <v>2540.0816100000002</v>
      </c>
      <c r="BB1264">
        <v>2540.0816100000002</v>
      </c>
    </row>
    <row r="1265" spans="1:54" x14ac:dyDescent="0.25">
      <c r="A1265" t="s">
        <v>1148</v>
      </c>
      <c r="B1265" t="s">
        <v>3</v>
      </c>
      <c r="C1265">
        <v>2013</v>
      </c>
      <c r="D1265">
        <v>5</v>
      </c>
      <c r="E1265">
        <v>10</v>
      </c>
      <c r="F1265" t="s">
        <v>1825</v>
      </c>
      <c r="G1265" t="s">
        <v>1923</v>
      </c>
      <c r="H1265" t="s">
        <v>1927</v>
      </c>
      <c r="I1265" t="s">
        <v>1837</v>
      </c>
      <c r="J1265" t="s">
        <v>1819</v>
      </c>
      <c r="K1265" t="str">
        <f t="shared" si="501"/>
        <v>Offshore</v>
      </c>
      <c r="L1265">
        <v>9.1670826036000008</v>
      </c>
      <c r="M1265">
        <f t="shared" si="494"/>
        <v>572.93557283914492</v>
      </c>
      <c r="N1265">
        <f t="shared" si="502"/>
        <v>9.7961267737494637</v>
      </c>
      <c r="O1265">
        <f t="shared" si="503"/>
        <v>9.4812970649559514</v>
      </c>
      <c r="P1265">
        <v>114.64868400393702</v>
      </c>
      <c r="Q1265">
        <f t="shared" si="504"/>
        <v>12.506561679602777</v>
      </c>
      <c r="R1265">
        <v>10.37444494447735</v>
      </c>
      <c r="S1265">
        <f t="shared" si="495"/>
        <v>648.39478536149329</v>
      </c>
      <c r="T1265">
        <f t="shared" si="505"/>
        <v>1.131706279204161</v>
      </c>
      <c r="U1265">
        <f t="shared" si="496"/>
        <v>10.905618088032298</v>
      </c>
      <c r="V1265">
        <f t="shared" si="506"/>
        <v>1.1132581621193309</v>
      </c>
      <c r="W1265">
        <f t="shared" si="497"/>
        <v>10.670310410685371</v>
      </c>
      <c r="X1265">
        <f t="shared" si="507"/>
        <v>1.1254061904804311</v>
      </c>
      <c r="Y1265">
        <v>50</v>
      </c>
      <c r="Z1265">
        <f>Y1265*'MRIP Selectivity'!$N$35</f>
        <v>0.31482970879351169</v>
      </c>
      <c r="AA1265">
        <f>Y1265*'MRIP Selectivity'!$O$35</f>
        <v>0.31421446135594983</v>
      </c>
      <c r="AB1265">
        <f>Y1265*'MRIP Selectivity'!$P$35</f>
        <v>4.5160856477094398E-2</v>
      </c>
      <c r="AC1265">
        <v>0.74741255597723821</v>
      </c>
      <c r="AD1265">
        <v>0.94160359434525442</v>
      </c>
      <c r="AE1265">
        <v>1.3432654004296583</v>
      </c>
      <c r="AF1265">
        <f t="shared" si="508"/>
        <v>0.23530767734692815</v>
      </c>
      <c r="AG1265">
        <f t="shared" si="509"/>
        <v>0.2958654662080204</v>
      </c>
      <c r="AH1265">
        <f t="shared" si="510"/>
        <v>6.0663015959450534E-2</v>
      </c>
      <c r="AI1265">
        <f t="shared" si="511"/>
        <v>0.67420502662655601</v>
      </c>
      <c r="AJ1265">
        <f t="shared" si="512"/>
        <v>0.59183615951439905</v>
      </c>
      <c r="AK1265">
        <f t="shared" si="513"/>
        <v>0.35937531783304422</v>
      </c>
      <c r="AL1265">
        <f t="shared" si="514"/>
        <v>0.35652848216747091</v>
      </c>
      <c r="AM1265">
        <f t="shared" si="515"/>
        <v>10.905618088032298</v>
      </c>
      <c r="AN1265">
        <f t="shared" si="516"/>
        <v>10.670310410685371</v>
      </c>
      <c r="AO1265">
        <v>9</v>
      </c>
      <c r="AP1265">
        <f t="shared" si="517"/>
        <v>9.6290441701494629</v>
      </c>
      <c r="AQ1265">
        <f t="shared" si="518"/>
        <v>9.3142144613559505</v>
      </c>
      <c r="AR1265">
        <v>50</v>
      </c>
      <c r="AS1265">
        <f>AR1265*'MRIP Selectivity'!$N$35</f>
        <v>0.31482970879351169</v>
      </c>
      <c r="AT1265">
        <f>AR1265*'MRIP Selectivity'!$O$35</f>
        <v>0.31421446135594983</v>
      </c>
      <c r="AU1265">
        <f>AR1265*'MRIP Selectivity'!$P$35</f>
        <v>4.5160856477094398E-2</v>
      </c>
      <c r="AV1265">
        <v>49</v>
      </c>
      <c r="AW1265">
        <f t="shared" si="519"/>
        <v>245</v>
      </c>
      <c r="AX1265">
        <f t="shared" si="498"/>
        <v>0</v>
      </c>
      <c r="AY1265">
        <f t="shared" si="499"/>
        <v>0</v>
      </c>
      <c r="AZ1265">
        <f t="shared" si="500"/>
        <v>0</v>
      </c>
      <c r="BA1265">
        <v>62.499226593000003</v>
      </c>
      <c r="BB1265">
        <v>62.499226593000003</v>
      </c>
    </row>
    <row r="1266" spans="1:54" x14ac:dyDescent="0.25">
      <c r="A1266" t="s">
        <v>1149</v>
      </c>
      <c r="B1266" t="s">
        <v>3</v>
      </c>
      <c r="C1266">
        <v>2014</v>
      </c>
      <c r="D1266">
        <v>2</v>
      </c>
      <c r="E1266">
        <v>4</v>
      </c>
      <c r="F1266" t="s">
        <v>1850</v>
      </c>
      <c r="G1266" t="s">
        <v>1923</v>
      </c>
      <c r="H1266" t="s">
        <v>1924</v>
      </c>
      <c r="I1266" t="s">
        <v>1812</v>
      </c>
      <c r="J1266" t="s">
        <v>1813</v>
      </c>
      <c r="K1266" t="str">
        <f t="shared" si="501"/>
        <v>Inshore</v>
      </c>
      <c r="L1266">
        <v>0</v>
      </c>
      <c r="M1266">
        <f t="shared" si="494"/>
        <v>0</v>
      </c>
      <c r="N1266">
        <f t="shared" si="502"/>
        <v>5.0323533611956919E-2</v>
      </c>
      <c r="O1266">
        <f t="shared" si="503"/>
        <v>2.5137156908475986E-2</v>
      </c>
      <c r="P1266">
        <v>0</v>
      </c>
      <c r="Q1266">
        <f t="shared" si="504"/>
        <v>0</v>
      </c>
      <c r="R1266">
        <v>0</v>
      </c>
      <c r="S1266">
        <f t="shared" si="495"/>
        <v>0</v>
      </c>
      <c r="T1266">
        <f t="shared" si="505"/>
        <v>0</v>
      </c>
      <c r="U1266">
        <f t="shared" si="496"/>
        <v>4.2493851484395884E-2</v>
      </c>
      <c r="V1266">
        <f t="shared" si="506"/>
        <v>0.84441310922369939</v>
      </c>
      <c r="W1266">
        <f t="shared" si="497"/>
        <v>2.3669237296641631E-2</v>
      </c>
      <c r="X1266">
        <f t="shared" si="507"/>
        <v>0.94160359434525431</v>
      </c>
      <c r="Y1266">
        <v>4</v>
      </c>
      <c r="Z1266">
        <f>Y1266*'MRIP Selectivity'!$N$35</f>
        <v>2.5186376703480933E-2</v>
      </c>
      <c r="AA1266">
        <f>Y1266*'MRIP Selectivity'!$O$35</f>
        <v>2.5137156908475986E-2</v>
      </c>
      <c r="AB1266">
        <f>Y1266*'MRIP Selectivity'!$P$35</f>
        <v>3.6128685181675518E-3</v>
      </c>
      <c r="AC1266">
        <v>0.74741255597723821</v>
      </c>
      <c r="AD1266">
        <v>0.94160359434525442</v>
      </c>
      <c r="AE1266">
        <v>1.3432654004296583</v>
      </c>
      <c r="AF1266">
        <f t="shared" si="508"/>
        <v>1.8824614187754253E-2</v>
      </c>
      <c r="AG1266">
        <f t="shared" si="509"/>
        <v>2.3669237296641631E-2</v>
      </c>
      <c r="AH1266">
        <f t="shared" si="510"/>
        <v>4.8530412767560423E-3</v>
      </c>
      <c r="AI1266">
        <f t="shared" si="511"/>
        <v>5.3936402130124468E-2</v>
      </c>
      <c r="AJ1266">
        <f t="shared" si="512"/>
        <v>4.7346892761151928E-2</v>
      </c>
      <c r="AK1266">
        <f t="shared" si="513"/>
        <v>2.8750025426643538E-2</v>
      </c>
      <c r="AL1266">
        <f t="shared" si="514"/>
        <v>2.8522278573397675E-2</v>
      </c>
      <c r="AM1266">
        <f t="shared" si="515"/>
        <v>4.2493851484395884E-2</v>
      </c>
      <c r="AN1266">
        <f t="shared" si="516"/>
        <v>2.3669237296641631E-2</v>
      </c>
      <c r="AO1266">
        <v>0</v>
      </c>
      <c r="AP1266">
        <f t="shared" si="517"/>
        <v>5.0323533611956919E-2</v>
      </c>
      <c r="AQ1266">
        <f t="shared" si="518"/>
        <v>2.5137156908475986E-2</v>
      </c>
      <c r="AR1266">
        <v>4</v>
      </c>
      <c r="AS1266">
        <f>AR1266*'MRIP Selectivity'!$N$35</f>
        <v>2.5186376703480933E-2</v>
      </c>
      <c r="AT1266">
        <f>AR1266*'MRIP Selectivity'!$O$35</f>
        <v>2.5137156908475986E-2</v>
      </c>
      <c r="AU1266">
        <f>AR1266*'MRIP Selectivity'!$P$35</f>
        <v>3.6128685181675518E-3</v>
      </c>
      <c r="AV1266">
        <v>4</v>
      </c>
      <c r="AW1266">
        <f t="shared" si="519"/>
        <v>20</v>
      </c>
      <c r="AX1266">
        <f t="shared" si="498"/>
        <v>0</v>
      </c>
      <c r="AY1266">
        <f t="shared" si="499"/>
        <v>0</v>
      </c>
      <c r="AZ1266">
        <f t="shared" si="500"/>
        <v>0</v>
      </c>
      <c r="BA1266">
        <v>2242.7305113000002</v>
      </c>
      <c r="BB1266">
        <v>2242.7305113000002</v>
      </c>
    </row>
    <row r="1267" spans="1:54" x14ac:dyDescent="0.25">
      <c r="A1267" t="s">
        <v>1150</v>
      </c>
      <c r="B1267" t="s">
        <v>3</v>
      </c>
      <c r="C1267">
        <v>2014</v>
      </c>
      <c r="D1267">
        <v>2</v>
      </c>
      <c r="E1267">
        <v>4</v>
      </c>
      <c r="F1267" t="s">
        <v>1850</v>
      </c>
      <c r="G1267" t="s">
        <v>1923</v>
      </c>
      <c r="H1267" t="s">
        <v>1924</v>
      </c>
      <c r="I1267" t="s">
        <v>1812</v>
      </c>
      <c r="J1267" t="s">
        <v>1813</v>
      </c>
      <c r="K1267" t="str">
        <f t="shared" si="501"/>
        <v>Inshore</v>
      </c>
      <c r="L1267">
        <v>0</v>
      </c>
      <c r="M1267">
        <f t="shared" si="494"/>
        <v>0</v>
      </c>
      <c r="N1267">
        <f t="shared" si="502"/>
        <v>6.2904417014946146E-2</v>
      </c>
      <c r="O1267">
        <f t="shared" si="503"/>
        <v>3.1421446135594985E-2</v>
      </c>
      <c r="P1267">
        <v>0</v>
      </c>
      <c r="Q1267">
        <f t="shared" si="504"/>
        <v>0</v>
      </c>
      <c r="R1267">
        <v>0</v>
      </c>
      <c r="S1267">
        <f t="shared" si="495"/>
        <v>0</v>
      </c>
      <c r="T1267">
        <f t="shared" si="505"/>
        <v>0</v>
      </c>
      <c r="U1267">
        <f t="shared" si="496"/>
        <v>5.3117314355494855E-2</v>
      </c>
      <c r="V1267">
        <f t="shared" si="506"/>
        <v>0.84441310922369939</v>
      </c>
      <c r="W1267">
        <f t="shared" si="497"/>
        <v>2.9586546620802043E-2</v>
      </c>
      <c r="X1267">
        <f t="shared" si="507"/>
        <v>0.94160359434525442</v>
      </c>
      <c r="Y1267">
        <v>5</v>
      </c>
      <c r="Z1267">
        <f>Y1267*'MRIP Selectivity'!$N$35</f>
        <v>3.1482970879351167E-2</v>
      </c>
      <c r="AA1267">
        <f>Y1267*'MRIP Selectivity'!$O$35</f>
        <v>3.1421446135594985E-2</v>
      </c>
      <c r="AB1267">
        <f>Y1267*'MRIP Selectivity'!$P$35</f>
        <v>4.5160856477094394E-3</v>
      </c>
      <c r="AC1267">
        <v>0.74741255597723821</v>
      </c>
      <c r="AD1267">
        <v>0.94160359434525442</v>
      </c>
      <c r="AE1267">
        <v>1.3432654004296583</v>
      </c>
      <c r="AF1267">
        <f t="shared" si="508"/>
        <v>2.3530767734692815E-2</v>
      </c>
      <c r="AG1267">
        <f t="shared" si="509"/>
        <v>2.9586546620802043E-2</v>
      </c>
      <c r="AH1267">
        <f t="shared" si="510"/>
        <v>6.0663015959450525E-3</v>
      </c>
      <c r="AI1267">
        <f t="shared" si="511"/>
        <v>6.742050266265559E-2</v>
      </c>
      <c r="AJ1267">
        <f t="shared" si="512"/>
        <v>5.9183615951439908E-2</v>
      </c>
      <c r="AK1267">
        <f t="shared" si="513"/>
        <v>3.5937531783304423E-2</v>
      </c>
      <c r="AL1267">
        <f t="shared" si="514"/>
        <v>3.5652848216747093E-2</v>
      </c>
      <c r="AM1267">
        <f t="shared" si="515"/>
        <v>5.3117314355494855E-2</v>
      </c>
      <c r="AN1267">
        <f t="shared" si="516"/>
        <v>2.9586546620802043E-2</v>
      </c>
      <c r="AO1267">
        <v>0</v>
      </c>
      <c r="AP1267">
        <f t="shared" si="517"/>
        <v>6.2904417014946146E-2</v>
      </c>
      <c r="AQ1267">
        <f t="shared" si="518"/>
        <v>3.1421446135594985E-2</v>
      </c>
      <c r="AR1267">
        <v>5</v>
      </c>
      <c r="AS1267">
        <f>AR1267*'MRIP Selectivity'!$N$35</f>
        <v>3.1482970879351167E-2</v>
      </c>
      <c r="AT1267">
        <f>AR1267*'MRIP Selectivity'!$O$35</f>
        <v>3.1421446135594985E-2</v>
      </c>
      <c r="AU1267">
        <f>AR1267*'MRIP Selectivity'!$P$35</f>
        <v>4.5160856477094394E-3</v>
      </c>
      <c r="AV1267">
        <v>4</v>
      </c>
      <c r="AW1267">
        <f t="shared" si="519"/>
        <v>20</v>
      </c>
      <c r="AX1267">
        <f t="shared" si="498"/>
        <v>0</v>
      </c>
      <c r="AY1267">
        <f t="shared" si="499"/>
        <v>0</v>
      </c>
      <c r="AZ1267">
        <f t="shared" si="500"/>
        <v>0</v>
      </c>
      <c r="BA1267">
        <v>4253.0891842999999</v>
      </c>
      <c r="BB1267">
        <v>4253.0891842999999</v>
      </c>
    </row>
    <row r="1268" spans="1:54" x14ac:dyDescent="0.25">
      <c r="A1268" t="s">
        <v>1151</v>
      </c>
      <c r="B1268" t="s">
        <v>3</v>
      </c>
      <c r="C1268">
        <v>2014</v>
      </c>
      <c r="D1268">
        <v>3</v>
      </c>
      <c r="E1268">
        <v>5</v>
      </c>
      <c r="F1268" t="s">
        <v>1850</v>
      </c>
      <c r="G1268" t="s">
        <v>1923</v>
      </c>
      <c r="H1268" t="s">
        <v>1927</v>
      </c>
      <c r="I1268" t="s">
        <v>1812</v>
      </c>
      <c r="J1268" t="s">
        <v>1813</v>
      </c>
      <c r="K1268" t="str">
        <f t="shared" si="501"/>
        <v>Inshore</v>
      </c>
      <c r="L1268">
        <v>0</v>
      </c>
      <c r="M1268">
        <f t="shared" si="494"/>
        <v>0</v>
      </c>
      <c r="N1268">
        <f t="shared" si="502"/>
        <v>1.258088340298923E-2</v>
      </c>
      <c r="O1268">
        <f t="shared" si="503"/>
        <v>6.2842892271189965E-3</v>
      </c>
      <c r="P1268">
        <v>0</v>
      </c>
      <c r="Q1268">
        <f t="shared" si="504"/>
        <v>0</v>
      </c>
      <c r="R1268">
        <v>0</v>
      </c>
      <c r="S1268">
        <f t="shared" si="495"/>
        <v>0</v>
      </c>
      <c r="T1268">
        <f t="shared" si="505"/>
        <v>0</v>
      </c>
      <c r="U1268">
        <f t="shared" si="496"/>
        <v>1.0623462871098971E-2</v>
      </c>
      <c r="V1268">
        <f t="shared" si="506"/>
        <v>0.84441310922369939</v>
      </c>
      <c r="W1268">
        <f t="shared" si="497"/>
        <v>5.9173093241604077E-3</v>
      </c>
      <c r="X1268">
        <f t="shared" si="507"/>
        <v>0.94160359434525431</v>
      </c>
      <c r="Y1268">
        <v>1</v>
      </c>
      <c r="Z1268">
        <f>Y1268*'MRIP Selectivity'!$N$35</f>
        <v>6.2965941758702333E-3</v>
      </c>
      <c r="AA1268">
        <f>Y1268*'MRIP Selectivity'!$O$35</f>
        <v>6.2842892271189965E-3</v>
      </c>
      <c r="AB1268">
        <f>Y1268*'MRIP Selectivity'!$P$35</f>
        <v>9.0321712954188795E-4</v>
      </c>
      <c r="AC1268">
        <v>0.74741255597723821</v>
      </c>
      <c r="AD1268">
        <v>0.94160359434525442</v>
      </c>
      <c r="AE1268">
        <v>1.3432654004296583</v>
      </c>
      <c r="AF1268">
        <f t="shared" si="508"/>
        <v>4.7061535469385633E-3</v>
      </c>
      <c r="AG1268">
        <f t="shared" si="509"/>
        <v>5.9173093241604077E-3</v>
      </c>
      <c r="AH1268">
        <f t="shared" si="510"/>
        <v>1.2132603191890106E-3</v>
      </c>
      <c r="AI1268">
        <f t="shared" si="511"/>
        <v>1.3484100532531117E-2</v>
      </c>
      <c r="AJ1268">
        <f t="shared" si="512"/>
        <v>1.1836723190287982E-2</v>
      </c>
      <c r="AK1268">
        <f t="shared" si="513"/>
        <v>7.1875063566608846E-3</v>
      </c>
      <c r="AL1268">
        <f t="shared" si="514"/>
        <v>7.1305696433494187E-3</v>
      </c>
      <c r="AM1268">
        <f t="shared" si="515"/>
        <v>1.0623462871098971E-2</v>
      </c>
      <c r="AN1268">
        <f t="shared" si="516"/>
        <v>5.9173093241604077E-3</v>
      </c>
      <c r="AO1268">
        <v>0</v>
      </c>
      <c r="AP1268">
        <f t="shared" si="517"/>
        <v>1.258088340298923E-2</v>
      </c>
      <c r="AQ1268">
        <f t="shared" si="518"/>
        <v>6.2842892271189965E-3</v>
      </c>
      <c r="AR1268">
        <v>1</v>
      </c>
      <c r="AS1268">
        <f>AR1268*'MRIP Selectivity'!$N$35</f>
        <v>6.2965941758702333E-3</v>
      </c>
      <c r="AT1268">
        <f>AR1268*'MRIP Selectivity'!$O$35</f>
        <v>6.2842892271189965E-3</v>
      </c>
      <c r="AU1268">
        <f>AR1268*'MRIP Selectivity'!$P$35</f>
        <v>9.0321712954188795E-4</v>
      </c>
      <c r="AV1268">
        <v>2</v>
      </c>
      <c r="AW1268">
        <f t="shared" si="519"/>
        <v>10</v>
      </c>
      <c r="AX1268">
        <f t="shared" si="498"/>
        <v>0</v>
      </c>
      <c r="AY1268">
        <f t="shared" si="499"/>
        <v>0</v>
      </c>
      <c r="AZ1268">
        <f t="shared" si="500"/>
        <v>0</v>
      </c>
      <c r="BA1268">
        <v>580.43164028000001</v>
      </c>
      <c r="BB1268">
        <v>580.43164028000001</v>
      </c>
    </row>
    <row r="1269" spans="1:54" x14ac:dyDescent="0.25">
      <c r="A1269" t="s">
        <v>1152</v>
      </c>
      <c r="B1269" t="s">
        <v>3</v>
      </c>
      <c r="C1269">
        <v>2014</v>
      </c>
      <c r="D1269">
        <v>3</v>
      </c>
      <c r="E1269">
        <v>5</v>
      </c>
      <c r="F1269" t="s">
        <v>1850</v>
      </c>
      <c r="G1269" t="s">
        <v>1923</v>
      </c>
      <c r="H1269" t="s">
        <v>1927</v>
      </c>
      <c r="I1269" t="s">
        <v>1812</v>
      </c>
      <c r="J1269" t="s">
        <v>1819</v>
      </c>
      <c r="K1269" t="str">
        <f t="shared" si="501"/>
        <v>Offshore</v>
      </c>
      <c r="L1269">
        <v>7.9399994898999999</v>
      </c>
      <c r="M1269">
        <f t="shared" si="494"/>
        <v>4608.6269277450201</v>
      </c>
      <c r="N1269">
        <f t="shared" si="502"/>
        <v>8.0406465571239139</v>
      </c>
      <c r="O1269">
        <f t="shared" si="503"/>
        <v>7.9902738037169518</v>
      </c>
      <c r="P1269">
        <v>106.47101678346456</v>
      </c>
      <c r="Q1269">
        <f t="shared" si="504"/>
        <v>13.409448819096273</v>
      </c>
      <c r="R1269">
        <v>8.1221819566762115</v>
      </c>
      <c r="S1269">
        <f t="shared" si="495"/>
        <v>4714.371395766193</v>
      </c>
      <c r="T1269">
        <f t="shared" si="505"/>
        <v>1.0229448965340557</v>
      </c>
      <c r="U1269">
        <f t="shared" si="496"/>
        <v>8.2071696596450039</v>
      </c>
      <c r="V1269">
        <f t="shared" si="506"/>
        <v>1.0207101632111353</v>
      </c>
      <c r="W1269">
        <f t="shared" si="497"/>
        <v>8.1695204312694951</v>
      </c>
      <c r="X1269">
        <f t="shared" si="507"/>
        <v>1.0224331020382758</v>
      </c>
      <c r="Y1269">
        <v>8</v>
      </c>
      <c r="Z1269">
        <f>Y1269*'MRIP Selectivity'!$N$35</f>
        <v>5.0372753406961866E-2</v>
      </c>
      <c r="AA1269">
        <f>Y1269*'MRIP Selectivity'!$O$35</f>
        <v>5.0274313816951972E-2</v>
      </c>
      <c r="AB1269">
        <f>Y1269*'MRIP Selectivity'!$P$35</f>
        <v>7.2257370363351036E-3</v>
      </c>
      <c r="AC1269">
        <v>0.74741255597723821</v>
      </c>
      <c r="AD1269">
        <v>0.94160359434525442</v>
      </c>
      <c r="AE1269">
        <v>1.3432654004296583</v>
      </c>
      <c r="AF1269">
        <f t="shared" si="508"/>
        <v>3.7649228375508506E-2</v>
      </c>
      <c r="AG1269">
        <f t="shared" si="509"/>
        <v>4.7338474593283261E-2</v>
      </c>
      <c r="AH1269">
        <f t="shared" si="510"/>
        <v>9.7060825535120847E-3</v>
      </c>
      <c r="AI1269">
        <f t="shared" si="511"/>
        <v>0.10787280426024894</v>
      </c>
      <c r="AJ1269">
        <f t="shared" si="512"/>
        <v>9.4693785522303855E-2</v>
      </c>
      <c r="AK1269">
        <f t="shared" si="513"/>
        <v>5.7500050853287077E-2</v>
      </c>
      <c r="AL1269">
        <f t="shared" si="514"/>
        <v>5.7044557146795349E-2</v>
      </c>
      <c r="AM1269">
        <f t="shared" si="515"/>
        <v>8.2071696596450039</v>
      </c>
      <c r="AN1269">
        <f t="shared" si="516"/>
        <v>8.1695204312694951</v>
      </c>
      <c r="AO1269">
        <v>8</v>
      </c>
      <c r="AP1269">
        <f t="shared" si="517"/>
        <v>8.1006470672239139</v>
      </c>
      <c r="AQ1269">
        <f t="shared" si="518"/>
        <v>8.0502743138169528</v>
      </c>
      <c r="AR1269">
        <v>8</v>
      </c>
      <c r="AS1269">
        <f>AR1269*'MRIP Selectivity'!$N$35</f>
        <v>5.0372753406961866E-2</v>
      </c>
      <c r="AT1269">
        <f>AR1269*'MRIP Selectivity'!$O$35</f>
        <v>5.0274313816951972E-2</v>
      </c>
      <c r="AU1269">
        <f>AR1269*'MRIP Selectivity'!$P$35</f>
        <v>7.2257370363351036E-3</v>
      </c>
      <c r="AV1269">
        <v>4</v>
      </c>
      <c r="AW1269">
        <f t="shared" si="519"/>
        <v>20</v>
      </c>
      <c r="AX1269">
        <f t="shared" si="498"/>
        <v>0</v>
      </c>
      <c r="AY1269">
        <f t="shared" si="499"/>
        <v>0</v>
      </c>
      <c r="AZ1269">
        <f t="shared" si="500"/>
        <v>0</v>
      </c>
      <c r="BA1269">
        <v>580.43164028000001</v>
      </c>
      <c r="BB1269">
        <v>580.43164028000001</v>
      </c>
    </row>
    <row r="1270" spans="1:54" x14ac:dyDescent="0.25">
      <c r="A1270" t="s">
        <v>1153</v>
      </c>
      <c r="B1270" t="s">
        <v>3</v>
      </c>
      <c r="C1270">
        <v>2014</v>
      </c>
      <c r="D1270">
        <v>3</v>
      </c>
      <c r="E1270">
        <v>6</v>
      </c>
      <c r="F1270" t="s">
        <v>1851</v>
      </c>
      <c r="G1270" t="s">
        <v>1923</v>
      </c>
      <c r="H1270" t="s">
        <v>1927</v>
      </c>
      <c r="I1270" t="s">
        <v>1812</v>
      </c>
      <c r="J1270" t="s">
        <v>1813</v>
      </c>
      <c r="K1270" t="str">
        <f t="shared" si="501"/>
        <v>Inshore</v>
      </c>
      <c r="L1270">
        <v>0</v>
      </c>
      <c r="M1270">
        <f t="shared" si="494"/>
        <v>0</v>
      </c>
      <c r="N1270">
        <f t="shared" si="502"/>
        <v>3.7742650208967693E-2</v>
      </c>
      <c r="O1270">
        <f t="shared" si="503"/>
        <v>1.8852867681356991E-2</v>
      </c>
      <c r="P1270">
        <v>0</v>
      </c>
      <c r="Q1270">
        <f t="shared" si="504"/>
        <v>0</v>
      </c>
      <c r="R1270">
        <v>0</v>
      </c>
      <c r="S1270">
        <f t="shared" si="495"/>
        <v>0</v>
      </c>
      <c r="T1270">
        <f t="shared" si="505"/>
        <v>0</v>
      </c>
      <c r="U1270">
        <f t="shared" si="496"/>
        <v>3.1870388613296913E-2</v>
      </c>
      <c r="V1270">
        <f t="shared" si="506"/>
        <v>0.84441310922369928</v>
      </c>
      <c r="W1270">
        <f t="shared" si="497"/>
        <v>1.7751927972481225E-2</v>
      </c>
      <c r="X1270">
        <f t="shared" si="507"/>
        <v>0.94160359434525442</v>
      </c>
      <c r="Y1270">
        <v>3</v>
      </c>
      <c r="Z1270">
        <f>Y1270*'MRIP Selectivity'!$N$35</f>
        <v>1.8889782527610699E-2</v>
      </c>
      <c r="AA1270">
        <f>Y1270*'MRIP Selectivity'!$O$35</f>
        <v>1.8852867681356991E-2</v>
      </c>
      <c r="AB1270">
        <f>Y1270*'MRIP Selectivity'!$P$35</f>
        <v>2.7096513886256638E-3</v>
      </c>
      <c r="AC1270">
        <v>0.74741255597723821</v>
      </c>
      <c r="AD1270">
        <v>0.94160359434525442</v>
      </c>
      <c r="AE1270">
        <v>1.3432654004296583</v>
      </c>
      <c r="AF1270">
        <f t="shared" si="508"/>
        <v>1.4118460640815688E-2</v>
      </c>
      <c r="AG1270">
        <f t="shared" si="509"/>
        <v>1.7751927972481225E-2</v>
      </c>
      <c r="AH1270">
        <f t="shared" si="510"/>
        <v>3.6397809575670318E-3</v>
      </c>
      <c r="AI1270">
        <f t="shared" si="511"/>
        <v>4.045230159759336E-2</v>
      </c>
      <c r="AJ1270">
        <f t="shared" si="512"/>
        <v>3.5510169570863948E-2</v>
      </c>
      <c r="AK1270">
        <f t="shared" si="513"/>
        <v>2.1562519069982654E-2</v>
      </c>
      <c r="AL1270">
        <f t="shared" si="514"/>
        <v>2.1391708930048256E-2</v>
      </c>
      <c r="AM1270">
        <f t="shared" si="515"/>
        <v>3.1870388613296913E-2</v>
      </c>
      <c r="AN1270">
        <f t="shared" si="516"/>
        <v>1.7751927972481225E-2</v>
      </c>
      <c r="AO1270">
        <v>0</v>
      </c>
      <c r="AP1270">
        <f t="shared" si="517"/>
        <v>3.7742650208967693E-2</v>
      </c>
      <c r="AQ1270">
        <f t="shared" si="518"/>
        <v>1.8852867681356991E-2</v>
      </c>
      <c r="AR1270">
        <v>3</v>
      </c>
      <c r="AS1270">
        <f>AR1270*'MRIP Selectivity'!$N$35</f>
        <v>1.8889782527610699E-2</v>
      </c>
      <c r="AT1270">
        <f>AR1270*'MRIP Selectivity'!$O$35</f>
        <v>1.8852867681356991E-2</v>
      </c>
      <c r="AU1270">
        <f>AR1270*'MRIP Selectivity'!$P$35</f>
        <v>2.7096513886256638E-3</v>
      </c>
      <c r="AV1270">
        <v>4</v>
      </c>
      <c r="AW1270">
        <f t="shared" si="519"/>
        <v>20</v>
      </c>
      <c r="AX1270">
        <f t="shared" si="498"/>
        <v>0</v>
      </c>
      <c r="AY1270">
        <f t="shared" si="499"/>
        <v>0</v>
      </c>
      <c r="AZ1270">
        <f t="shared" si="500"/>
        <v>0</v>
      </c>
      <c r="BA1270">
        <v>679.33040143999995</v>
      </c>
      <c r="BB1270">
        <v>679.33040143999995</v>
      </c>
    </row>
    <row r="1271" spans="1:54" x14ac:dyDescent="0.25">
      <c r="A1271" t="s">
        <v>1154</v>
      </c>
      <c r="B1271" t="s">
        <v>3</v>
      </c>
      <c r="C1271">
        <v>2014</v>
      </c>
      <c r="D1271">
        <v>3</v>
      </c>
      <c r="E1271">
        <v>6</v>
      </c>
      <c r="F1271" t="s">
        <v>1834</v>
      </c>
      <c r="G1271" t="s">
        <v>1923</v>
      </c>
      <c r="H1271" t="s">
        <v>1924</v>
      </c>
      <c r="I1271" t="s">
        <v>1812</v>
      </c>
      <c r="J1271" t="s">
        <v>1819</v>
      </c>
      <c r="K1271" t="str">
        <f t="shared" si="501"/>
        <v>Offshore</v>
      </c>
      <c r="L1271">
        <v>0.98973384249999996</v>
      </c>
      <c r="M1271">
        <f t="shared" si="494"/>
        <v>419.68797992757726</v>
      </c>
      <c r="N1271">
        <f t="shared" si="502"/>
        <v>1.1407044433358706</v>
      </c>
      <c r="O1271">
        <f t="shared" si="503"/>
        <v>1.0651453132254278</v>
      </c>
      <c r="P1271">
        <v>12.585985477165353</v>
      </c>
      <c r="Q1271">
        <f t="shared" si="504"/>
        <v>12.716535432772528</v>
      </c>
      <c r="R1271">
        <v>1.1346346017681028</v>
      </c>
      <c r="S1271">
        <f t="shared" si="495"/>
        <v>481.13187962650289</v>
      </c>
      <c r="T1271">
        <f t="shared" si="505"/>
        <v>1.1464037633613633</v>
      </c>
      <c r="U1271">
        <f t="shared" si="496"/>
        <v>1.2621161562212904</v>
      </c>
      <c r="V1271">
        <f t="shared" si="506"/>
        <v>1.1064357324061647</v>
      </c>
      <c r="W1271">
        <f t="shared" si="497"/>
        <v>1.2056423136580277</v>
      </c>
      <c r="X1271">
        <f t="shared" si="507"/>
        <v>1.1319040685699051</v>
      </c>
      <c r="Y1271">
        <v>12</v>
      </c>
      <c r="Z1271">
        <f>Y1271*'MRIP Selectivity'!$N$35</f>
        <v>7.5559130110442796E-2</v>
      </c>
      <c r="AA1271">
        <f>Y1271*'MRIP Selectivity'!$O$35</f>
        <v>7.5411470725427962E-2</v>
      </c>
      <c r="AB1271">
        <f>Y1271*'MRIP Selectivity'!$P$35</f>
        <v>1.0838605554502655E-2</v>
      </c>
      <c r="AC1271">
        <v>0.74741255597723821</v>
      </c>
      <c r="AD1271">
        <v>0.94160359434525442</v>
      </c>
      <c r="AE1271">
        <v>1.3432654004296583</v>
      </c>
      <c r="AF1271">
        <f t="shared" si="508"/>
        <v>5.6473842563262752E-2</v>
      </c>
      <c r="AG1271">
        <f t="shared" si="509"/>
        <v>7.1007711889924899E-2</v>
      </c>
      <c r="AH1271">
        <f t="shared" si="510"/>
        <v>1.4559123830268127E-2</v>
      </c>
      <c r="AI1271">
        <f t="shared" si="511"/>
        <v>0.16180920639037344</v>
      </c>
      <c r="AJ1271">
        <f t="shared" si="512"/>
        <v>0.14204067828345579</v>
      </c>
      <c r="AK1271">
        <f t="shared" si="513"/>
        <v>8.6250076279930615E-2</v>
      </c>
      <c r="AL1271">
        <f t="shared" si="514"/>
        <v>8.5566835720193024E-2</v>
      </c>
      <c r="AM1271">
        <f t="shared" si="515"/>
        <v>1.2621161562212904</v>
      </c>
      <c r="AN1271">
        <f t="shared" si="516"/>
        <v>1.2056423136580277</v>
      </c>
      <c r="AO1271">
        <v>1</v>
      </c>
      <c r="AP1271">
        <f t="shared" si="517"/>
        <v>1.1509706008358707</v>
      </c>
      <c r="AQ1271">
        <f t="shared" si="518"/>
        <v>1.0754114707254279</v>
      </c>
      <c r="AR1271">
        <v>12</v>
      </c>
      <c r="AS1271">
        <f>AR1271*'MRIP Selectivity'!$N$35</f>
        <v>7.5559130110442796E-2</v>
      </c>
      <c r="AT1271">
        <f>AR1271*'MRIP Selectivity'!$O$35</f>
        <v>7.5411470725427962E-2</v>
      </c>
      <c r="AU1271">
        <f>AR1271*'MRIP Selectivity'!$P$35</f>
        <v>1.0838605554502655E-2</v>
      </c>
      <c r="AV1271">
        <v>9</v>
      </c>
      <c r="AW1271">
        <f t="shared" si="519"/>
        <v>45</v>
      </c>
      <c r="AX1271">
        <f t="shared" si="498"/>
        <v>0</v>
      </c>
      <c r="AY1271">
        <f t="shared" si="499"/>
        <v>0</v>
      </c>
      <c r="AZ1271">
        <f t="shared" si="500"/>
        <v>0</v>
      </c>
      <c r="BA1271">
        <v>424.04125422999999</v>
      </c>
      <c r="BB1271">
        <v>424.04125422999999</v>
      </c>
    </row>
    <row r="1272" spans="1:54" x14ac:dyDescent="0.25">
      <c r="A1272" t="s">
        <v>1155</v>
      </c>
      <c r="B1272" t="s">
        <v>3</v>
      </c>
      <c r="C1272">
        <v>2014</v>
      </c>
      <c r="D1272">
        <v>3</v>
      </c>
      <c r="E1272">
        <v>6</v>
      </c>
      <c r="F1272" t="s">
        <v>1818</v>
      </c>
      <c r="G1272" t="s">
        <v>1923</v>
      </c>
      <c r="H1272" t="s">
        <v>1927</v>
      </c>
      <c r="I1272" t="s">
        <v>1812</v>
      </c>
      <c r="J1272" t="s">
        <v>1813</v>
      </c>
      <c r="K1272" t="str">
        <f t="shared" si="501"/>
        <v>Inshore</v>
      </c>
      <c r="L1272">
        <v>0</v>
      </c>
      <c r="M1272">
        <f t="shared" si="494"/>
        <v>0</v>
      </c>
      <c r="N1272">
        <f t="shared" si="502"/>
        <v>7.5485300417935386E-2</v>
      </c>
      <c r="O1272">
        <f t="shared" si="503"/>
        <v>3.7705735362713981E-2</v>
      </c>
      <c r="P1272">
        <v>0</v>
      </c>
      <c r="Q1272">
        <f t="shared" si="504"/>
        <v>0</v>
      </c>
      <c r="R1272">
        <v>0</v>
      </c>
      <c r="S1272">
        <f t="shared" si="495"/>
        <v>0</v>
      </c>
      <c r="T1272">
        <f t="shared" si="505"/>
        <v>0</v>
      </c>
      <c r="U1272">
        <f t="shared" si="496"/>
        <v>6.3740777226593825E-2</v>
      </c>
      <c r="V1272">
        <f t="shared" si="506"/>
        <v>0.84441310922369928</v>
      </c>
      <c r="W1272">
        <f t="shared" si="497"/>
        <v>3.5503855944962449E-2</v>
      </c>
      <c r="X1272">
        <f t="shared" si="507"/>
        <v>0.94160359434525442</v>
      </c>
      <c r="Y1272">
        <v>6</v>
      </c>
      <c r="Z1272">
        <f>Y1272*'MRIP Selectivity'!$N$35</f>
        <v>3.7779565055221398E-2</v>
      </c>
      <c r="AA1272">
        <f>Y1272*'MRIP Selectivity'!$O$35</f>
        <v>3.7705735362713981E-2</v>
      </c>
      <c r="AB1272">
        <f>Y1272*'MRIP Selectivity'!$P$35</f>
        <v>5.4193027772513275E-3</v>
      </c>
      <c r="AC1272">
        <v>0.74741255597723821</v>
      </c>
      <c r="AD1272">
        <v>0.94160359434525442</v>
      </c>
      <c r="AE1272">
        <v>1.3432654004296583</v>
      </c>
      <c r="AF1272">
        <f t="shared" si="508"/>
        <v>2.8236921281631376E-2</v>
      </c>
      <c r="AG1272">
        <f t="shared" si="509"/>
        <v>3.5503855944962449E-2</v>
      </c>
      <c r="AH1272">
        <f t="shared" si="510"/>
        <v>7.2795619151340635E-3</v>
      </c>
      <c r="AI1272">
        <f t="shared" si="511"/>
        <v>8.0904603195186719E-2</v>
      </c>
      <c r="AJ1272">
        <f t="shared" si="512"/>
        <v>7.1020339141727895E-2</v>
      </c>
      <c r="AK1272">
        <f t="shared" si="513"/>
        <v>4.3125038139965308E-2</v>
      </c>
      <c r="AL1272">
        <f t="shared" si="514"/>
        <v>4.2783417860096512E-2</v>
      </c>
      <c r="AM1272">
        <f t="shared" si="515"/>
        <v>6.3740777226593825E-2</v>
      </c>
      <c r="AN1272">
        <f t="shared" si="516"/>
        <v>3.5503855944962449E-2</v>
      </c>
      <c r="AO1272">
        <v>0</v>
      </c>
      <c r="AP1272">
        <f t="shared" si="517"/>
        <v>7.5485300417935386E-2</v>
      </c>
      <c r="AQ1272">
        <f t="shared" si="518"/>
        <v>3.7705735362713981E-2</v>
      </c>
      <c r="AR1272">
        <v>6</v>
      </c>
      <c r="AS1272">
        <f>AR1272*'MRIP Selectivity'!$N$35</f>
        <v>3.7779565055221398E-2</v>
      </c>
      <c r="AT1272">
        <f>AR1272*'MRIP Selectivity'!$O$35</f>
        <v>3.7705735362713981E-2</v>
      </c>
      <c r="AU1272">
        <f>AR1272*'MRIP Selectivity'!$P$35</f>
        <v>5.4193027772513275E-3</v>
      </c>
      <c r="AV1272">
        <v>1</v>
      </c>
      <c r="AW1272">
        <f t="shared" si="519"/>
        <v>5</v>
      </c>
      <c r="AX1272">
        <f t="shared" si="498"/>
        <v>0</v>
      </c>
      <c r="AY1272">
        <f t="shared" si="499"/>
        <v>0</v>
      </c>
      <c r="AZ1272">
        <f t="shared" si="500"/>
        <v>0</v>
      </c>
      <c r="BA1272">
        <v>1350.5010569000001</v>
      </c>
      <c r="BB1272">
        <v>1350.5010569000001</v>
      </c>
    </row>
    <row r="1273" spans="1:54" x14ac:dyDescent="0.25">
      <c r="A1273" t="s">
        <v>1981</v>
      </c>
      <c r="B1273" t="s">
        <v>3</v>
      </c>
      <c r="C1273">
        <v>2014</v>
      </c>
      <c r="D1273">
        <v>3</v>
      </c>
      <c r="E1273">
        <v>6</v>
      </c>
      <c r="F1273" t="s">
        <v>1860</v>
      </c>
      <c r="G1273" t="s">
        <v>1923</v>
      </c>
      <c r="H1273" t="s">
        <v>1927</v>
      </c>
      <c r="I1273" t="s">
        <v>1812</v>
      </c>
      <c r="J1273" t="s">
        <v>1767</v>
      </c>
      <c r="K1273" t="str">
        <f t="shared" si="501"/>
        <v>Inshore</v>
      </c>
      <c r="L1273">
        <v>0</v>
      </c>
      <c r="M1273">
        <f t="shared" si="494"/>
        <v>0</v>
      </c>
      <c r="N1273">
        <f t="shared" si="502"/>
        <v>2.516176680597846E-2</v>
      </c>
      <c r="O1273">
        <f t="shared" si="503"/>
        <v>1.2568578454237993E-2</v>
      </c>
      <c r="P1273">
        <v>0</v>
      </c>
      <c r="Q1273">
        <f t="shared" si="504"/>
        <v>0</v>
      </c>
      <c r="R1273">
        <v>0</v>
      </c>
      <c r="S1273">
        <f t="shared" si="495"/>
        <v>0</v>
      </c>
      <c r="T1273">
        <f t="shared" si="505"/>
        <v>0</v>
      </c>
      <c r="U1273">
        <f t="shared" si="496"/>
        <v>2.1246925742197942E-2</v>
      </c>
      <c r="V1273">
        <f t="shared" si="506"/>
        <v>0.84441310922369939</v>
      </c>
      <c r="W1273">
        <f t="shared" si="497"/>
        <v>1.1834618648320815E-2</v>
      </c>
      <c r="X1273">
        <f t="shared" si="507"/>
        <v>0.94160359434525431</v>
      </c>
      <c r="Y1273">
        <v>2</v>
      </c>
      <c r="Z1273">
        <f>Y1273*'MRIP Selectivity'!$N$35</f>
        <v>1.2593188351740467E-2</v>
      </c>
      <c r="AA1273">
        <f>Y1273*'MRIP Selectivity'!$O$35</f>
        <v>1.2568578454237993E-2</v>
      </c>
      <c r="AB1273">
        <f>Y1273*'MRIP Selectivity'!$P$35</f>
        <v>1.8064342590837759E-3</v>
      </c>
      <c r="AC1273">
        <v>0.74741255597723821</v>
      </c>
      <c r="AD1273">
        <v>0.94160359434525442</v>
      </c>
      <c r="AE1273">
        <v>1.3432654004296583</v>
      </c>
      <c r="AF1273">
        <f t="shared" si="508"/>
        <v>9.4123070938771265E-3</v>
      </c>
      <c r="AG1273">
        <f t="shared" si="509"/>
        <v>1.1834618648320815E-2</v>
      </c>
      <c r="AH1273">
        <f t="shared" si="510"/>
        <v>2.4265206383780212E-3</v>
      </c>
      <c r="AI1273">
        <f t="shared" si="511"/>
        <v>2.6968201065062234E-2</v>
      </c>
      <c r="AJ1273">
        <f t="shared" si="512"/>
        <v>2.3673446380575964E-2</v>
      </c>
      <c r="AK1273">
        <f t="shared" si="513"/>
        <v>1.4375012713321769E-2</v>
      </c>
      <c r="AL1273">
        <f t="shared" si="514"/>
        <v>1.4261139286698837E-2</v>
      </c>
      <c r="AM1273">
        <f t="shared" si="515"/>
        <v>2.1246925742197942E-2</v>
      </c>
      <c r="AN1273">
        <f t="shared" si="516"/>
        <v>1.1834618648320815E-2</v>
      </c>
      <c r="AO1273">
        <v>0</v>
      </c>
      <c r="AP1273">
        <f t="shared" si="517"/>
        <v>2.516176680597846E-2</v>
      </c>
      <c r="AQ1273">
        <f t="shared" si="518"/>
        <v>1.2568578454237993E-2</v>
      </c>
      <c r="AR1273">
        <v>2</v>
      </c>
      <c r="AS1273">
        <f>AR1273*'MRIP Selectivity'!$N$35</f>
        <v>1.2593188351740467E-2</v>
      </c>
      <c r="AT1273">
        <f>AR1273*'MRIP Selectivity'!$O$35</f>
        <v>1.2568578454237993E-2</v>
      </c>
      <c r="AU1273">
        <f>AR1273*'MRIP Selectivity'!$P$35</f>
        <v>1.8064342590837759E-3</v>
      </c>
      <c r="AV1273">
        <v>2</v>
      </c>
      <c r="AW1273">
        <f t="shared" si="519"/>
        <v>10</v>
      </c>
      <c r="AX1273">
        <f t="shared" si="498"/>
        <v>0</v>
      </c>
      <c r="AY1273">
        <f t="shared" si="499"/>
        <v>0</v>
      </c>
      <c r="AZ1273">
        <f t="shared" si="500"/>
        <v>0</v>
      </c>
      <c r="BA1273">
        <v>1350.5010569000001</v>
      </c>
      <c r="BB1273">
        <v>1350.5010569000001</v>
      </c>
    </row>
    <row r="1274" spans="1:54" x14ac:dyDescent="0.25">
      <c r="A1274" t="s">
        <v>1156</v>
      </c>
      <c r="B1274" t="s">
        <v>3</v>
      </c>
      <c r="C1274">
        <v>2014</v>
      </c>
      <c r="D1274">
        <v>3</v>
      </c>
      <c r="E1274">
        <v>6</v>
      </c>
      <c r="F1274" t="s">
        <v>1860</v>
      </c>
      <c r="G1274" t="s">
        <v>1923</v>
      </c>
      <c r="H1274" t="s">
        <v>1927</v>
      </c>
      <c r="I1274" t="s">
        <v>1812</v>
      </c>
      <c r="J1274" t="s">
        <v>1813</v>
      </c>
      <c r="K1274" t="str">
        <f t="shared" si="501"/>
        <v>Inshore</v>
      </c>
      <c r="L1274">
        <v>0</v>
      </c>
      <c r="M1274">
        <f t="shared" si="494"/>
        <v>0</v>
      </c>
      <c r="N1274">
        <f t="shared" si="502"/>
        <v>0.11322795062690307</v>
      </c>
      <c r="O1274">
        <f t="shared" si="503"/>
        <v>5.6558603044070968E-2</v>
      </c>
      <c r="P1274">
        <v>0</v>
      </c>
      <c r="Q1274">
        <f t="shared" si="504"/>
        <v>0</v>
      </c>
      <c r="R1274">
        <v>0</v>
      </c>
      <c r="S1274">
        <f t="shared" si="495"/>
        <v>0</v>
      </c>
      <c r="T1274">
        <f t="shared" si="505"/>
        <v>0</v>
      </c>
      <c r="U1274">
        <f t="shared" si="496"/>
        <v>9.5611165839890738E-2</v>
      </c>
      <c r="V1274">
        <f t="shared" si="506"/>
        <v>0.84441310922369939</v>
      </c>
      <c r="W1274">
        <f t="shared" si="497"/>
        <v>5.3255783917443671E-2</v>
      </c>
      <c r="X1274">
        <f t="shared" si="507"/>
        <v>0.94160359434525442</v>
      </c>
      <c r="Y1274">
        <v>9</v>
      </c>
      <c r="Z1274">
        <f>Y1274*'MRIP Selectivity'!$N$35</f>
        <v>5.6669347582832097E-2</v>
      </c>
      <c r="AA1274">
        <f>Y1274*'MRIP Selectivity'!$O$35</f>
        <v>5.6558603044070968E-2</v>
      </c>
      <c r="AB1274">
        <f>Y1274*'MRIP Selectivity'!$P$35</f>
        <v>8.1289541658769917E-3</v>
      </c>
      <c r="AC1274">
        <v>0.74741255597723821</v>
      </c>
      <c r="AD1274">
        <v>0.94160359434525442</v>
      </c>
      <c r="AE1274">
        <v>1.3432654004296583</v>
      </c>
      <c r="AF1274">
        <f t="shared" si="508"/>
        <v>4.2355381922447061E-2</v>
      </c>
      <c r="AG1274">
        <f t="shared" si="509"/>
        <v>5.3255783917443671E-2</v>
      </c>
      <c r="AH1274">
        <f t="shared" si="510"/>
        <v>1.0919342872701096E-2</v>
      </c>
      <c r="AI1274">
        <f t="shared" si="511"/>
        <v>0.12135690479278005</v>
      </c>
      <c r="AJ1274">
        <f t="shared" si="512"/>
        <v>0.10653050871259183</v>
      </c>
      <c r="AK1274">
        <f t="shared" si="513"/>
        <v>6.4687557209947955E-2</v>
      </c>
      <c r="AL1274">
        <f t="shared" si="514"/>
        <v>6.4175126790144768E-2</v>
      </c>
      <c r="AM1274">
        <f t="shared" si="515"/>
        <v>9.5611165839890738E-2</v>
      </c>
      <c r="AN1274">
        <f t="shared" si="516"/>
        <v>5.3255783917443671E-2</v>
      </c>
      <c r="AO1274">
        <v>0</v>
      </c>
      <c r="AP1274">
        <f t="shared" si="517"/>
        <v>0.11322795062690307</v>
      </c>
      <c r="AQ1274">
        <f t="shared" si="518"/>
        <v>5.6558603044070968E-2</v>
      </c>
      <c r="AR1274">
        <v>9</v>
      </c>
      <c r="AS1274">
        <f>AR1274*'MRIP Selectivity'!$N$35</f>
        <v>5.6669347582832097E-2</v>
      </c>
      <c r="AT1274">
        <f>AR1274*'MRIP Selectivity'!$O$35</f>
        <v>5.6558603044070968E-2</v>
      </c>
      <c r="AU1274">
        <f>AR1274*'MRIP Selectivity'!$P$35</f>
        <v>8.1289541658769917E-3</v>
      </c>
      <c r="AV1274">
        <v>4</v>
      </c>
      <c r="AW1274">
        <f t="shared" si="519"/>
        <v>20</v>
      </c>
      <c r="AX1274">
        <f t="shared" si="498"/>
        <v>0</v>
      </c>
      <c r="AY1274">
        <f t="shared" si="499"/>
        <v>0</v>
      </c>
      <c r="AZ1274">
        <f t="shared" si="500"/>
        <v>0</v>
      </c>
      <c r="BA1274">
        <v>1350.5010569000001</v>
      </c>
      <c r="BB1274">
        <v>1350.5010569000001</v>
      </c>
    </row>
    <row r="1275" spans="1:54" x14ac:dyDescent="0.25">
      <c r="A1275" t="s">
        <v>1157</v>
      </c>
      <c r="B1275" t="s">
        <v>3</v>
      </c>
      <c r="C1275">
        <v>2014</v>
      </c>
      <c r="D1275">
        <v>3</v>
      </c>
      <c r="E1275">
        <v>6</v>
      </c>
      <c r="F1275" t="s">
        <v>1860</v>
      </c>
      <c r="G1275" t="s">
        <v>1923</v>
      </c>
      <c r="H1275" t="s">
        <v>1927</v>
      </c>
      <c r="I1275" t="s">
        <v>1812</v>
      </c>
      <c r="J1275" t="s">
        <v>1813</v>
      </c>
      <c r="K1275" t="str">
        <f t="shared" si="501"/>
        <v>Inshore</v>
      </c>
      <c r="L1275">
        <v>0</v>
      </c>
      <c r="M1275">
        <f t="shared" si="494"/>
        <v>0</v>
      </c>
      <c r="N1275">
        <f t="shared" si="502"/>
        <v>0.37742650208967687</v>
      </c>
      <c r="O1275">
        <f t="shared" si="503"/>
        <v>0.18852867681356988</v>
      </c>
      <c r="P1275">
        <v>0</v>
      </c>
      <c r="Q1275">
        <f t="shared" si="504"/>
        <v>0</v>
      </c>
      <c r="R1275">
        <v>0</v>
      </c>
      <c r="S1275">
        <f t="shared" si="495"/>
        <v>0</v>
      </c>
      <c r="T1275">
        <f t="shared" si="505"/>
        <v>0</v>
      </c>
      <c r="U1275">
        <f t="shared" si="496"/>
        <v>0.31870388613296913</v>
      </c>
      <c r="V1275">
        <f t="shared" si="506"/>
        <v>0.84441310922369939</v>
      </c>
      <c r="W1275">
        <f t="shared" si="497"/>
        <v>0.17751927972481224</v>
      </c>
      <c r="X1275">
        <f t="shared" si="507"/>
        <v>0.94160359434525442</v>
      </c>
      <c r="Y1275">
        <v>30</v>
      </c>
      <c r="Z1275">
        <f>Y1275*'MRIP Selectivity'!$N$35</f>
        <v>0.18889782527610699</v>
      </c>
      <c r="AA1275">
        <f>Y1275*'MRIP Selectivity'!$O$35</f>
        <v>0.18852867681356988</v>
      </c>
      <c r="AB1275">
        <f>Y1275*'MRIP Selectivity'!$P$35</f>
        <v>2.709651388625664E-2</v>
      </c>
      <c r="AC1275">
        <v>0.74741255597723821</v>
      </c>
      <c r="AD1275">
        <v>0.94160359434525442</v>
      </c>
      <c r="AE1275">
        <v>1.3432654004296583</v>
      </c>
      <c r="AF1275">
        <f t="shared" si="508"/>
        <v>0.14118460640815689</v>
      </c>
      <c r="AG1275">
        <f t="shared" si="509"/>
        <v>0.17751927972481224</v>
      </c>
      <c r="AH1275">
        <f t="shared" si="510"/>
        <v>3.639780957567032E-2</v>
      </c>
      <c r="AI1275">
        <f t="shared" si="511"/>
        <v>0.40452301597593354</v>
      </c>
      <c r="AJ1275">
        <f t="shared" si="512"/>
        <v>0.35510169570863948</v>
      </c>
      <c r="AK1275">
        <f t="shared" si="513"/>
        <v>0.21562519069982652</v>
      </c>
      <c r="AL1275">
        <f t="shared" si="514"/>
        <v>0.21391708930048256</v>
      </c>
      <c r="AM1275">
        <f t="shared" si="515"/>
        <v>0.31870388613296913</v>
      </c>
      <c r="AN1275">
        <f t="shared" si="516"/>
        <v>0.17751927972481224</v>
      </c>
      <c r="AO1275">
        <v>0</v>
      </c>
      <c r="AP1275">
        <f t="shared" si="517"/>
        <v>0.37742650208967687</v>
      </c>
      <c r="AQ1275">
        <f t="shared" si="518"/>
        <v>0.18852867681356988</v>
      </c>
      <c r="AR1275">
        <v>30</v>
      </c>
      <c r="AS1275">
        <f>AR1275*'MRIP Selectivity'!$N$35</f>
        <v>0.18889782527610699</v>
      </c>
      <c r="AT1275">
        <f>AR1275*'MRIP Selectivity'!$O$35</f>
        <v>0.18852867681356988</v>
      </c>
      <c r="AU1275">
        <f>AR1275*'MRIP Selectivity'!$P$35</f>
        <v>2.709651388625664E-2</v>
      </c>
      <c r="AV1275">
        <v>9</v>
      </c>
      <c r="AW1275">
        <f t="shared" si="519"/>
        <v>45</v>
      </c>
      <c r="AX1275">
        <f t="shared" si="498"/>
        <v>0</v>
      </c>
      <c r="AY1275">
        <f t="shared" si="499"/>
        <v>0</v>
      </c>
      <c r="AZ1275">
        <f t="shared" si="500"/>
        <v>0</v>
      </c>
      <c r="BA1275">
        <v>1350.5010569000001</v>
      </c>
      <c r="BB1275">
        <v>1350.5010569000001</v>
      </c>
    </row>
    <row r="1276" spans="1:54" x14ac:dyDescent="0.25">
      <c r="A1276" t="s">
        <v>1158</v>
      </c>
      <c r="B1276" t="s">
        <v>3</v>
      </c>
      <c r="C1276">
        <v>2014</v>
      </c>
      <c r="D1276">
        <v>3</v>
      </c>
      <c r="E1276">
        <v>6</v>
      </c>
      <c r="F1276" t="s">
        <v>1860</v>
      </c>
      <c r="G1276" t="s">
        <v>1923</v>
      </c>
      <c r="H1276" t="s">
        <v>1927</v>
      </c>
      <c r="I1276" t="s">
        <v>1812</v>
      </c>
      <c r="J1276" t="s">
        <v>1819</v>
      </c>
      <c r="K1276" t="str">
        <f t="shared" si="501"/>
        <v>Offshore</v>
      </c>
      <c r="L1276">
        <v>0</v>
      </c>
      <c r="M1276">
        <f t="shared" si="494"/>
        <v>0</v>
      </c>
      <c r="N1276">
        <f t="shared" si="502"/>
        <v>0.17613236764184922</v>
      </c>
      <c r="O1276">
        <f t="shared" si="503"/>
        <v>8.7980049179665953E-2</v>
      </c>
      <c r="P1276">
        <v>0</v>
      </c>
      <c r="Q1276">
        <f t="shared" si="504"/>
        <v>0</v>
      </c>
      <c r="R1276">
        <v>0</v>
      </c>
      <c r="S1276">
        <f t="shared" si="495"/>
        <v>0</v>
      </c>
      <c r="T1276">
        <f t="shared" si="505"/>
        <v>0</v>
      </c>
      <c r="U1276">
        <f t="shared" si="496"/>
        <v>0.14872848019538559</v>
      </c>
      <c r="V1276">
        <f t="shared" si="506"/>
        <v>0.84441310922369928</v>
      </c>
      <c r="W1276">
        <f t="shared" si="497"/>
        <v>8.2842330538245718E-2</v>
      </c>
      <c r="X1276">
        <f t="shared" si="507"/>
        <v>0.94160359434525442</v>
      </c>
      <c r="Y1276">
        <v>14</v>
      </c>
      <c r="Z1276">
        <f>Y1276*'MRIP Selectivity'!$N$35</f>
        <v>8.8152318462183271E-2</v>
      </c>
      <c r="AA1276">
        <f>Y1276*'MRIP Selectivity'!$O$35</f>
        <v>8.7980049179665953E-2</v>
      </c>
      <c r="AB1276">
        <f>Y1276*'MRIP Selectivity'!$P$35</f>
        <v>1.2645039813586431E-2</v>
      </c>
      <c r="AC1276">
        <v>0.74741255597723821</v>
      </c>
      <c r="AD1276">
        <v>0.94160359434525442</v>
      </c>
      <c r="AE1276">
        <v>1.3432654004296583</v>
      </c>
      <c r="AF1276">
        <f t="shared" si="508"/>
        <v>6.5886149657139889E-2</v>
      </c>
      <c r="AG1276">
        <f t="shared" si="509"/>
        <v>8.2842330538245718E-2</v>
      </c>
      <c r="AH1276">
        <f t="shared" si="510"/>
        <v>1.6985644468646147E-2</v>
      </c>
      <c r="AI1276">
        <f t="shared" si="511"/>
        <v>0.18877740745543564</v>
      </c>
      <c r="AJ1276">
        <f t="shared" si="512"/>
        <v>0.16571412466403174</v>
      </c>
      <c r="AK1276">
        <f t="shared" si="513"/>
        <v>0.10062508899325238</v>
      </c>
      <c r="AL1276">
        <f t="shared" si="514"/>
        <v>9.9827975006891861E-2</v>
      </c>
      <c r="AM1276">
        <f t="shared" si="515"/>
        <v>0.14872848019538559</v>
      </c>
      <c r="AN1276">
        <f t="shared" si="516"/>
        <v>8.2842330538245718E-2</v>
      </c>
      <c r="AO1276">
        <v>0</v>
      </c>
      <c r="AP1276">
        <f t="shared" si="517"/>
        <v>0.17613236764184922</v>
      </c>
      <c r="AQ1276">
        <f t="shared" si="518"/>
        <v>8.7980049179665953E-2</v>
      </c>
      <c r="AR1276">
        <v>14</v>
      </c>
      <c r="AS1276">
        <f>AR1276*'MRIP Selectivity'!$N$35</f>
        <v>8.8152318462183271E-2</v>
      </c>
      <c r="AT1276">
        <f>AR1276*'MRIP Selectivity'!$O$35</f>
        <v>8.7980049179665953E-2</v>
      </c>
      <c r="AU1276">
        <f>AR1276*'MRIP Selectivity'!$P$35</f>
        <v>1.2645039813586431E-2</v>
      </c>
      <c r="AV1276">
        <v>4</v>
      </c>
      <c r="AW1276">
        <f t="shared" si="519"/>
        <v>20</v>
      </c>
      <c r="AX1276">
        <f t="shared" si="498"/>
        <v>0</v>
      </c>
      <c r="AY1276">
        <f t="shared" si="499"/>
        <v>0</v>
      </c>
      <c r="AZ1276">
        <f t="shared" si="500"/>
        <v>0</v>
      </c>
      <c r="BA1276">
        <v>1350.5010569000001</v>
      </c>
      <c r="BB1276">
        <v>1350.5010569000001</v>
      </c>
    </row>
    <row r="1277" spans="1:54" x14ac:dyDescent="0.25">
      <c r="A1277" t="s">
        <v>1982</v>
      </c>
      <c r="B1277" t="s">
        <v>3</v>
      </c>
      <c r="C1277">
        <v>2014</v>
      </c>
      <c r="D1277">
        <v>4</v>
      </c>
      <c r="E1277">
        <v>7</v>
      </c>
      <c r="F1277" t="s">
        <v>1850</v>
      </c>
      <c r="G1277" t="s">
        <v>1923</v>
      </c>
      <c r="H1277" t="s">
        <v>1927</v>
      </c>
      <c r="I1277" t="s">
        <v>1812</v>
      </c>
      <c r="J1277" t="s">
        <v>1813</v>
      </c>
      <c r="K1277" t="str">
        <f t="shared" si="501"/>
        <v>Inshore</v>
      </c>
      <c r="L1277">
        <v>0</v>
      </c>
      <c r="M1277">
        <f t="shared" si="494"/>
        <v>0</v>
      </c>
      <c r="N1277">
        <f t="shared" si="502"/>
        <v>1.258088340298923E-2</v>
      </c>
      <c r="O1277">
        <f t="shared" si="503"/>
        <v>6.2842892271189965E-3</v>
      </c>
      <c r="P1277">
        <v>0</v>
      </c>
      <c r="Q1277">
        <f t="shared" si="504"/>
        <v>0</v>
      </c>
      <c r="R1277">
        <v>0</v>
      </c>
      <c r="S1277">
        <f t="shared" si="495"/>
        <v>0</v>
      </c>
      <c r="T1277">
        <f t="shared" si="505"/>
        <v>0</v>
      </c>
      <c r="U1277">
        <f t="shared" si="496"/>
        <v>1.0623462871098971E-2</v>
      </c>
      <c r="V1277">
        <f t="shared" si="506"/>
        <v>0.84441310922369939</v>
      </c>
      <c r="W1277">
        <f t="shared" si="497"/>
        <v>5.9173093241604077E-3</v>
      </c>
      <c r="X1277">
        <f t="shared" si="507"/>
        <v>0.94160359434525431</v>
      </c>
      <c r="Y1277">
        <v>1</v>
      </c>
      <c r="Z1277">
        <f>Y1277*'MRIP Selectivity'!$N$35</f>
        <v>6.2965941758702333E-3</v>
      </c>
      <c r="AA1277">
        <f>Y1277*'MRIP Selectivity'!$O$35</f>
        <v>6.2842892271189965E-3</v>
      </c>
      <c r="AB1277">
        <f>Y1277*'MRIP Selectivity'!$P$35</f>
        <v>9.0321712954188795E-4</v>
      </c>
      <c r="AC1277">
        <v>0.74741255597723821</v>
      </c>
      <c r="AD1277">
        <v>0.94160359434525442</v>
      </c>
      <c r="AE1277">
        <v>1.3432654004296583</v>
      </c>
      <c r="AF1277">
        <f t="shared" si="508"/>
        <v>4.7061535469385633E-3</v>
      </c>
      <c r="AG1277">
        <f t="shared" si="509"/>
        <v>5.9173093241604077E-3</v>
      </c>
      <c r="AH1277">
        <f t="shared" si="510"/>
        <v>1.2132603191890106E-3</v>
      </c>
      <c r="AI1277">
        <f t="shared" si="511"/>
        <v>1.3484100532531117E-2</v>
      </c>
      <c r="AJ1277">
        <f t="shared" si="512"/>
        <v>1.1836723190287982E-2</v>
      </c>
      <c r="AK1277">
        <f t="shared" si="513"/>
        <v>7.1875063566608846E-3</v>
      </c>
      <c r="AL1277">
        <f t="shared" si="514"/>
        <v>7.1305696433494187E-3</v>
      </c>
      <c r="AM1277">
        <f t="shared" si="515"/>
        <v>1.0623462871098971E-2</v>
      </c>
      <c r="AN1277">
        <f t="shared" si="516"/>
        <v>5.9173093241604077E-3</v>
      </c>
      <c r="AO1277">
        <v>0</v>
      </c>
      <c r="AP1277">
        <f t="shared" si="517"/>
        <v>1.258088340298923E-2</v>
      </c>
      <c r="AQ1277">
        <f t="shared" si="518"/>
        <v>6.2842892271189965E-3</v>
      </c>
      <c r="AR1277">
        <v>1</v>
      </c>
      <c r="AS1277">
        <f>AR1277*'MRIP Selectivity'!$N$35</f>
        <v>6.2965941758702333E-3</v>
      </c>
      <c r="AT1277">
        <f>AR1277*'MRIP Selectivity'!$O$35</f>
        <v>6.2842892271189965E-3</v>
      </c>
      <c r="AU1277">
        <f>AR1277*'MRIP Selectivity'!$P$35</f>
        <v>9.0321712954188795E-4</v>
      </c>
      <c r="AV1277">
        <v>2</v>
      </c>
      <c r="AW1277">
        <f t="shared" si="519"/>
        <v>10</v>
      </c>
      <c r="AX1277">
        <f t="shared" si="498"/>
        <v>0</v>
      </c>
      <c r="AY1277">
        <f t="shared" si="499"/>
        <v>0</v>
      </c>
      <c r="AZ1277">
        <f t="shared" si="500"/>
        <v>0</v>
      </c>
      <c r="BA1277">
        <v>1595.1616575999999</v>
      </c>
      <c r="BB1277">
        <v>1595.1616575999999</v>
      </c>
    </row>
    <row r="1278" spans="1:54" x14ac:dyDescent="0.25">
      <c r="A1278" t="s">
        <v>1159</v>
      </c>
      <c r="B1278" t="s">
        <v>3</v>
      </c>
      <c r="C1278">
        <v>2014</v>
      </c>
      <c r="D1278">
        <v>4</v>
      </c>
      <c r="E1278">
        <v>7</v>
      </c>
      <c r="F1278" t="s">
        <v>1853</v>
      </c>
      <c r="G1278" t="s">
        <v>1923</v>
      </c>
      <c r="H1278" t="s">
        <v>1927</v>
      </c>
      <c r="I1278" t="s">
        <v>1837</v>
      </c>
      <c r="J1278" t="s">
        <v>1819</v>
      </c>
      <c r="K1278" t="str">
        <f t="shared" si="501"/>
        <v>Offshore</v>
      </c>
      <c r="L1278">
        <v>0</v>
      </c>
      <c r="M1278">
        <f t="shared" si="494"/>
        <v>0</v>
      </c>
      <c r="N1278">
        <f t="shared" si="502"/>
        <v>5.0323533611956919E-2</v>
      </c>
      <c r="O1278">
        <f t="shared" si="503"/>
        <v>2.5137156908475986E-2</v>
      </c>
      <c r="P1278">
        <v>0</v>
      </c>
      <c r="Q1278">
        <f t="shared" si="504"/>
        <v>0</v>
      </c>
      <c r="R1278">
        <v>0</v>
      </c>
      <c r="S1278">
        <f t="shared" si="495"/>
        <v>0</v>
      </c>
      <c r="T1278">
        <f t="shared" si="505"/>
        <v>0</v>
      </c>
      <c r="U1278">
        <f t="shared" si="496"/>
        <v>4.2493851484395884E-2</v>
      </c>
      <c r="V1278">
        <f t="shared" si="506"/>
        <v>0.84441310922369939</v>
      </c>
      <c r="W1278">
        <f t="shared" si="497"/>
        <v>2.3669237296641631E-2</v>
      </c>
      <c r="X1278">
        <f t="shared" si="507"/>
        <v>0.94160359434525431</v>
      </c>
      <c r="Y1278">
        <v>4</v>
      </c>
      <c r="Z1278">
        <f>Y1278*'MRIP Selectivity'!$N$35</f>
        <v>2.5186376703480933E-2</v>
      </c>
      <c r="AA1278">
        <f>Y1278*'MRIP Selectivity'!$O$35</f>
        <v>2.5137156908475986E-2</v>
      </c>
      <c r="AB1278">
        <f>Y1278*'MRIP Selectivity'!$P$35</f>
        <v>3.6128685181675518E-3</v>
      </c>
      <c r="AC1278">
        <v>0.74741255597723821</v>
      </c>
      <c r="AD1278">
        <v>0.94160359434525442</v>
      </c>
      <c r="AE1278">
        <v>1.3432654004296583</v>
      </c>
      <c r="AF1278">
        <f t="shared" si="508"/>
        <v>1.8824614187754253E-2</v>
      </c>
      <c r="AG1278">
        <f t="shared" si="509"/>
        <v>2.3669237296641631E-2</v>
      </c>
      <c r="AH1278">
        <f t="shared" si="510"/>
        <v>4.8530412767560423E-3</v>
      </c>
      <c r="AI1278">
        <f t="shared" si="511"/>
        <v>5.3936402130124468E-2</v>
      </c>
      <c r="AJ1278">
        <f t="shared" si="512"/>
        <v>4.7346892761151928E-2</v>
      </c>
      <c r="AK1278">
        <f t="shared" si="513"/>
        <v>2.8750025426643538E-2</v>
      </c>
      <c r="AL1278">
        <f t="shared" si="514"/>
        <v>2.8522278573397675E-2</v>
      </c>
      <c r="AM1278">
        <f t="shared" si="515"/>
        <v>4.2493851484395884E-2</v>
      </c>
      <c r="AN1278">
        <f t="shared" si="516"/>
        <v>2.3669237296641631E-2</v>
      </c>
      <c r="AO1278">
        <v>0</v>
      </c>
      <c r="AP1278">
        <f t="shared" si="517"/>
        <v>5.0323533611956919E-2</v>
      </c>
      <c r="AQ1278">
        <f t="shared" si="518"/>
        <v>2.5137156908475986E-2</v>
      </c>
      <c r="AR1278">
        <v>4</v>
      </c>
      <c r="AS1278">
        <f>AR1278*'MRIP Selectivity'!$N$35</f>
        <v>2.5186376703480933E-2</v>
      </c>
      <c r="AT1278">
        <f>AR1278*'MRIP Selectivity'!$O$35</f>
        <v>2.5137156908475986E-2</v>
      </c>
      <c r="AU1278">
        <f>AR1278*'MRIP Selectivity'!$P$35</f>
        <v>3.6128685181675518E-3</v>
      </c>
      <c r="AV1278">
        <v>20</v>
      </c>
      <c r="AW1278">
        <f t="shared" si="519"/>
        <v>100</v>
      </c>
      <c r="AX1278">
        <f t="shared" si="498"/>
        <v>0</v>
      </c>
      <c r="AY1278">
        <f t="shared" si="499"/>
        <v>0</v>
      </c>
      <c r="AZ1278">
        <f t="shared" si="500"/>
        <v>0</v>
      </c>
      <c r="BA1278">
        <v>107.22771688</v>
      </c>
      <c r="BB1278">
        <v>107.22771688</v>
      </c>
    </row>
    <row r="1279" spans="1:54" x14ac:dyDescent="0.25">
      <c r="A1279" t="s">
        <v>1160</v>
      </c>
      <c r="B1279" t="s">
        <v>3</v>
      </c>
      <c r="C1279">
        <v>2014</v>
      </c>
      <c r="D1279">
        <v>4</v>
      </c>
      <c r="E1279">
        <v>8</v>
      </c>
      <c r="F1279" t="s">
        <v>1841</v>
      </c>
      <c r="G1279" t="s">
        <v>1923</v>
      </c>
      <c r="H1279" t="s">
        <v>1927</v>
      </c>
      <c r="I1279" t="s">
        <v>1812</v>
      </c>
      <c r="J1279" t="s">
        <v>1819</v>
      </c>
      <c r="K1279" t="str">
        <f t="shared" si="501"/>
        <v>Offshore</v>
      </c>
      <c r="L1279">
        <v>0</v>
      </c>
      <c r="M1279">
        <f t="shared" si="494"/>
        <v>0</v>
      </c>
      <c r="N1279">
        <f t="shared" si="502"/>
        <v>0.15097060083587077</v>
      </c>
      <c r="O1279">
        <f t="shared" si="503"/>
        <v>7.5411470725427962E-2</v>
      </c>
      <c r="P1279">
        <v>0</v>
      </c>
      <c r="Q1279">
        <f t="shared" si="504"/>
        <v>0</v>
      </c>
      <c r="R1279">
        <v>0</v>
      </c>
      <c r="S1279">
        <f t="shared" si="495"/>
        <v>0</v>
      </c>
      <c r="T1279">
        <f t="shared" si="505"/>
        <v>0</v>
      </c>
      <c r="U1279">
        <f t="shared" si="496"/>
        <v>0.12748155445318765</v>
      </c>
      <c r="V1279">
        <f t="shared" si="506"/>
        <v>0.84441310922369928</v>
      </c>
      <c r="W1279">
        <f t="shared" si="497"/>
        <v>7.1007711889924899E-2</v>
      </c>
      <c r="X1279">
        <f t="shared" si="507"/>
        <v>0.94160359434525442</v>
      </c>
      <c r="Y1279">
        <v>12</v>
      </c>
      <c r="Z1279">
        <f>Y1279*'MRIP Selectivity'!$N$35</f>
        <v>7.5559130110442796E-2</v>
      </c>
      <c r="AA1279">
        <f>Y1279*'MRIP Selectivity'!$O$35</f>
        <v>7.5411470725427962E-2</v>
      </c>
      <c r="AB1279">
        <f>Y1279*'MRIP Selectivity'!$P$35</f>
        <v>1.0838605554502655E-2</v>
      </c>
      <c r="AC1279">
        <v>0.74741255597723821</v>
      </c>
      <c r="AD1279">
        <v>0.94160359434525442</v>
      </c>
      <c r="AE1279">
        <v>1.3432654004296583</v>
      </c>
      <c r="AF1279">
        <f t="shared" si="508"/>
        <v>5.6473842563262752E-2</v>
      </c>
      <c r="AG1279">
        <f t="shared" si="509"/>
        <v>7.1007711889924899E-2</v>
      </c>
      <c r="AH1279">
        <f t="shared" si="510"/>
        <v>1.4559123830268127E-2</v>
      </c>
      <c r="AI1279">
        <f t="shared" si="511"/>
        <v>0.16180920639037344</v>
      </c>
      <c r="AJ1279">
        <f t="shared" si="512"/>
        <v>0.14204067828345579</v>
      </c>
      <c r="AK1279">
        <f t="shared" si="513"/>
        <v>8.6250076279930615E-2</v>
      </c>
      <c r="AL1279">
        <f t="shared" si="514"/>
        <v>8.5566835720193024E-2</v>
      </c>
      <c r="AM1279">
        <f t="shared" si="515"/>
        <v>0.12748155445318765</v>
      </c>
      <c r="AN1279">
        <f t="shared" si="516"/>
        <v>7.1007711889924899E-2</v>
      </c>
      <c r="AO1279">
        <v>0</v>
      </c>
      <c r="AP1279">
        <f t="shared" si="517"/>
        <v>0.15097060083587077</v>
      </c>
      <c r="AQ1279">
        <f t="shared" si="518"/>
        <v>7.5411470725427962E-2</v>
      </c>
      <c r="AR1279">
        <v>12</v>
      </c>
      <c r="AS1279">
        <f>AR1279*'MRIP Selectivity'!$N$35</f>
        <v>7.5559130110442796E-2</v>
      </c>
      <c r="AT1279">
        <f>AR1279*'MRIP Selectivity'!$O$35</f>
        <v>7.5411470725427962E-2</v>
      </c>
      <c r="AU1279">
        <f>AR1279*'MRIP Selectivity'!$P$35</f>
        <v>1.0838605554502655E-2</v>
      </c>
      <c r="AV1279">
        <v>16</v>
      </c>
      <c r="AW1279">
        <f t="shared" si="519"/>
        <v>80</v>
      </c>
      <c r="AX1279">
        <f t="shared" si="498"/>
        <v>0</v>
      </c>
      <c r="AY1279">
        <f t="shared" si="499"/>
        <v>0</v>
      </c>
      <c r="AZ1279">
        <f t="shared" si="500"/>
        <v>0</v>
      </c>
      <c r="BA1279">
        <v>837.84918534999997</v>
      </c>
      <c r="BB1279">
        <v>837.84918534999997</v>
      </c>
    </row>
    <row r="1280" spans="1:54" x14ac:dyDescent="0.25">
      <c r="A1280" t="s">
        <v>1161</v>
      </c>
      <c r="B1280" t="s">
        <v>3</v>
      </c>
      <c r="C1280">
        <v>2014</v>
      </c>
      <c r="D1280">
        <v>4</v>
      </c>
      <c r="E1280">
        <v>8</v>
      </c>
      <c r="F1280" t="s">
        <v>1841</v>
      </c>
      <c r="G1280" t="s">
        <v>1923</v>
      </c>
      <c r="H1280" t="s">
        <v>1927</v>
      </c>
      <c r="I1280" t="s">
        <v>1812</v>
      </c>
      <c r="J1280" t="s">
        <v>1767</v>
      </c>
      <c r="K1280" t="str">
        <f t="shared" si="501"/>
        <v>Inshore</v>
      </c>
      <c r="L1280">
        <v>0</v>
      </c>
      <c r="M1280">
        <f t="shared" si="494"/>
        <v>0</v>
      </c>
      <c r="N1280">
        <f t="shared" si="502"/>
        <v>0.15097060083587077</v>
      </c>
      <c r="O1280">
        <f t="shared" si="503"/>
        <v>7.5411470725427962E-2</v>
      </c>
      <c r="P1280">
        <v>0</v>
      </c>
      <c r="Q1280">
        <f t="shared" si="504"/>
        <v>0</v>
      </c>
      <c r="R1280">
        <v>0</v>
      </c>
      <c r="S1280">
        <f t="shared" si="495"/>
        <v>0</v>
      </c>
      <c r="T1280">
        <f t="shared" si="505"/>
        <v>0</v>
      </c>
      <c r="U1280">
        <f t="shared" si="496"/>
        <v>0.12748155445318765</v>
      </c>
      <c r="V1280">
        <f t="shared" si="506"/>
        <v>0.84441310922369928</v>
      </c>
      <c r="W1280">
        <f t="shared" si="497"/>
        <v>7.1007711889924899E-2</v>
      </c>
      <c r="X1280">
        <f t="shared" si="507"/>
        <v>0.94160359434525442</v>
      </c>
      <c r="Y1280">
        <v>12</v>
      </c>
      <c r="Z1280">
        <f>Y1280*'MRIP Selectivity'!$N$35</f>
        <v>7.5559130110442796E-2</v>
      </c>
      <c r="AA1280">
        <f>Y1280*'MRIP Selectivity'!$O$35</f>
        <v>7.5411470725427962E-2</v>
      </c>
      <c r="AB1280">
        <f>Y1280*'MRIP Selectivity'!$P$35</f>
        <v>1.0838605554502655E-2</v>
      </c>
      <c r="AC1280">
        <v>0.74741255597723821</v>
      </c>
      <c r="AD1280">
        <v>0.94160359434525442</v>
      </c>
      <c r="AE1280">
        <v>1.3432654004296583</v>
      </c>
      <c r="AF1280">
        <f t="shared" si="508"/>
        <v>5.6473842563262752E-2</v>
      </c>
      <c r="AG1280">
        <f t="shared" si="509"/>
        <v>7.1007711889924899E-2</v>
      </c>
      <c r="AH1280">
        <f t="shared" si="510"/>
        <v>1.4559123830268127E-2</v>
      </c>
      <c r="AI1280">
        <f t="shared" si="511"/>
        <v>0.16180920639037344</v>
      </c>
      <c r="AJ1280">
        <f t="shared" si="512"/>
        <v>0.14204067828345579</v>
      </c>
      <c r="AK1280">
        <f t="shared" si="513"/>
        <v>8.6250076279930615E-2</v>
      </c>
      <c r="AL1280">
        <f t="shared" si="514"/>
        <v>8.5566835720193024E-2</v>
      </c>
      <c r="AM1280">
        <f t="shared" si="515"/>
        <v>0.12748155445318765</v>
      </c>
      <c r="AN1280">
        <f t="shared" si="516"/>
        <v>7.1007711889924899E-2</v>
      </c>
      <c r="AO1280">
        <v>0</v>
      </c>
      <c r="AP1280">
        <f t="shared" si="517"/>
        <v>0.15097060083587077</v>
      </c>
      <c r="AQ1280">
        <f t="shared" si="518"/>
        <v>7.5411470725427962E-2</v>
      </c>
      <c r="AR1280">
        <v>12</v>
      </c>
      <c r="AS1280">
        <f>AR1280*'MRIP Selectivity'!$N$35</f>
        <v>7.5559130110442796E-2</v>
      </c>
      <c r="AT1280">
        <f>AR1280*'MRIP Selectivity'!$O$35</f>
        <v>7.5411470725427962E-2</v>
      </c>
      <c r="AU1280">
        <f>AR1280*'MRIP Selectivity'!$P$35</f>
        <v>1.0838605554502655E-2</v>
      </c>
      <c r="AV1280">
        <v>4</v>
      </c>
      <c r="AW1280">
        <f t="shared" si="519"/>
        <v>20</v>
      </c>
      <c r="AX1280">
        <f t="shared" si="498"/>
        <v>0</v>
      </c>
      <c r="AY1280">
        <f t="shared" si="499"/>
        <v>0</v>
      </c>
      <c r="AZ1280">
        <f t="shared" si="500"/>
        <v>0</v>
      </c>
      <c r="BA1280">
        <v>837.84918534999997</v>
      </c>
      <c r="BB1280">
        <v>837.84918534999997</v>
      </c>
    </row>
    <row r="1281" spans="1:54" x14ac:dyDescent="0.25">
      <c r="A1281" t="s">
        <v>1162</v>
      </c>
      <c r="B1281" t="s">
        <v>3</v>
      </c>
      <c r="C1281">
        <v>2014</v>
      </c>
      <c r="D1281">
        <v>4</v>
      </c>
      <c r="E1281">
        <v>8</v>
      </c>
      <c r="F1281" t="s">
        <v>1841</v>
      </c>
      <c r="G1281" t="s">
        <v>1923</v>
      </c>
      <c r="H1281" t="s">
        <v>1927</v>
      </c>
      <c r="I1281" t="s">
        <v>1812</v>
      </c>
      <c r="J1281" t="s">
        <v>1819</v>
      </c>
      <c r="K1281" t="str">
        <f t="shared" si="501"/>
        <v>Offshore</v>
      </c>
      <c r="L1281">
        <v>0</v>
      </c>
      <c r="M1281">
        <f t="shared" si="494"/>
        <v>0</v>
      </c>
      <c r="N1281">
        <f t="shared" si="502"/>
        <v>0.25161766805978458</v>
      </c>
      <c r="O1281">
        <f t="shared" si="503"/>
        <v>0.12568578454237994</v>
      </c>
      <c r="P1281">
        <v>0</v>
      </c>
      <c r="Q1281">
        <f t="shared" si="504"/>
        <v>0</v>
      </c>
      <c r="R1281">
        <v>0</v>
      </c>
      <c r="S1281">
        <f t="shared" si="495"/>
        <v>0</v>
      </c>
      <c r="T1281">
        <f t="shared" si="505"/>
        <v>0</v>
      </c>
      <c r="U1281">
        <f t="shared" si="496"/>
        <v>0.21246925742197942</v>
      </c>
      <c r="V1281">
        <f t="shared" si="506"/>
        <v>0.84441310922369939</v>
      </c>
      <c r="W1281">
        <f t="shared" si="497"/>
        <v>0.11834618648320817</v>
      </c>
      <c r="X1281">
        <f t="shared" si="507"/>
        <v>0.94160359434525442</v>
      </c>
      <c r="Y1281">
        <v>20</v>
      </c>
      <c r="Z1281">
        <f>Y1281*'MRIP Selectivity'!$N$35</f>
        <v>0.12593188351740467</v>
      </c>
      <c r="AA1281">
        <f>Y1281*'MRIP Selectivity'!$O$35</f>
        <v>0.12568578454237994</v>
      </c>
      <c r="AB1281">
        <f>Y1281*'MRIP Selectivity'!$P$35</f>
        <v>1.8064342590837758E-2</v>
      </c>
      <c r="AC1281">
        <v>0.74741255597723821</v>
      </c>
      <c r="AD1281">
        <v>0.94160359434525442</v>
      </c>
      <c r="AE1281">
        <v>1.3432654004296583</v>
      </c>
      <c r="AF1281">
        <f t="shared" si="508"/>
        <v>9.4123070938771258E-2</v>
      </c>
      <c r="AG1281">
        <f t="shared" si="509"/>
        <v>0.11834618648320817</v>
      </c>
      <c r="AH1281">
        <f t="shared" si="510"/>
        <v>2.426520638378021E-2</v>
      </c>
      <c r="AI1281">
        <f t="shared" si="511"/>
        <v>0.26968201065062236</v>
      </c>
      <c r="AJ1281">
        <f t="shared" si="512"/>
        <v>0.23673446380575963</v>
      </c>
      <c r="AK1281">
        <f t="shared" si="513"/>
        <v>0.14375012713321769</v>
      </c>
      <c r="AL1281">
        <f t="shared" si="514"/>
        <v>0.14261139286698837</v>
      </c>
      <c r="AM1281">
        <f t="shared" si="515"/>
        <v>0.21246925742197942</v>
      </c>
      <c r="AN1281">
        <f t="shared" si="516"/>
        <v>0.11834618648320817</v>
      </c>
      <c r="AO1281">
        <v>0</v>
      </c>
      <c r="AP1281">
        <f t="shared" si="517"/>
        <v>0.25161766805978458</v>
      </c>
      <c r="AQ1281">
        <f t="shared" si="518"/>
        <v>0.12568578454237994</v>
      </c>
      <c r="AR1281">
        <v>20</v>
      </c>
      <c r="AS1281">
        <f>AR1281*'MRIP Selectivity'!$N$35</f>
        <v>0.12593188351740467</v>
      </c>
      <c r="AT1281">
        <f>AR1281*'MRIP Selectivity'!$O$35</f>
        <v>0.12568578454237994</v>
      </c>
      <c r="AU1281">
        <f>AR1281*'MRIP Selectivity'!$P$35</f>
        <v>1.8064342590837758E-2</v>
      </c>
      <c r="AV1281">
        <v>4</v>
      </c>
      <c r="AW1281">
        <f t="shared" si="519"/>
        <v>20</v>
      </c>
      <c r="AX1281">
        <f t="shared" si="498"/>
        <v>0</v>
      </c>
      <c r="AY1281">
        <f t="shared" si="499"/>
        <v>0</v>
      </c>
      <c r="AZ1281">
        <f t="shared" si="500"/>
        <v>0</v>
      </c>
      <c r="BA1281">
        <v>837.84918534999997</v>
      </c>
      <c r="BB1281">
        <v>837.84918534999997</v>
      </c>
    </row>
    <row r="1282" spans="1:54" x14ac:dyDescent="0.25">
      <c r="A1282" t="s">
        <v>1983</v>
      </c>
      <c r="B1282" t="s">
        <v>3</v>
      </c>
      <c r="C1282">
        <v>2014</v>
      </c>
      <c r="D1282">
        <v>4</v>
      </c>
      <c r="E1282">
        <v>8</v>
      </c>
      <c r="F1282" t="s">
        <v>1841</v>
      </c>
      <c r="G1282" t="s">
        <v>1923</v>
      </c>
      <c r="H1282" t="s">
        <v>1927</v>
      </c>
      <c r="I1282" t="s">
        <v>1812</v>
      </c>
      <c r="J1282" t="s">
        <v>1813</v>
      </c>
      <c r="K1282" t="str">
        <f t="shared" si="501"/>
        <v>Inshore</v>
      </c>
      <c r="L1282">
        <v>0</v>
      </c>
      <c r="M1282">
        <f t="shared" ref="M1282:M1345" si="520">L1282*BA1282</f>
        <v>0</v>
      </c>
      <c r="N1282">
        <f t="shared" si="502"/>
        <v>3.7742650208967693E-2</v>
      </c>
      <c r="O1282">
        <f t="shared" si="503"/>
        <v>1.8852867681356991E-2</v>
      </c>
      <c r="P1282">
        <v>0</v>
      </c>
      <c r="Q1282">
        <f t="shared" si="504"/>
        <v>0</v>
      </c>
      <c r="R1282">
        <v>0</v>
      </c>
      <c r="S1282">
        <f t="shared" ref="S1282:S1345" si="521">R1282*BA1282</f>
        <v>0</v>
      </c>
      <c r="T1282">
        <f t="shared" si="505"/>
        <v>0</v>
      </c>
      <c r="U1282">
        <f t="shared" ref="U1282:U1345" si="522">IF(AX1282=1,R1282+AF1282+AG1282+AH1282,R1282+AF1282+AG1282)</f>
        <v>3.1870388613296913E-2</v>
      </c>
      <c r="V1282">
        <f t="shared" si="506"/>
        <v>0.84441310922369928</v>
      </c>
      <c r="W1282">
        <f t="shared" ref="W1282:W1345" si="523">IF(AX1282=1,R1282+AG1282+AH1282,R1282+AG1282)</f>
        <v>1.7751927972481225E-2</v>
      </c>
      <c r="X1282">
        <f t="shared" si="507"/>
        <v>0.94160359434525442</v>
      </c>
      <c r="Y1282">
        <v>3</v>
      </c>
      <c r="Z1282">
        <f>Y1282*'MRIP Selectivity'!$N$35</f>
        <v>1.8889782527610699E-2</v>
      </c>
      <c r="AA1282">
        <f>Y1282*'MRIP Selectivity'!$O$35</f>
        <v>1.8852867681356991E-2</v>
      </c>
      <c r="AB1282">
        <f>Y1282*'MRIP Selectivity'!$P$35</f>
        <v>2.7096513886256638E-3</v>
      </c>
      <c r="AC1282">
        <v>0.74741255597723821</v>
      </c>
      <c r="AD1282">
        <v>0.94160359434525442</v>
      </c>
      <c r="AE1282">
        <v>1.3432654004296583</v>
      </c>
      <c r="AF1282">
        <f t="shared" si="508"/>
        <v>1.4118460640815688E-2</v>
      </c>
      <c r="AG1282">
        <f t="shared" si="509"/>
        <v>1.7751927972481225E-2</v>
      </c>
      <c r="AH1282">
        <f t="shared" si="510"/>
        <v>3.6397809575670318E-3</v>
      </c>
      <c r="AI1282">
        <f t="shared" si="511"/>
        <v>4.045230159759336E-2</v>
      </c>
      <c r="AJ1282">
        <f t="shared" si="512"/>
        <v>3.5510169570863948E-2</v>
      </c>
      <c r="AK1282">
        <f t="shared" si="513"/>
        <v>2.1562519069982654E-2</v>
      </c>
      <c r="AL1282">
        <f t="shared" si="514"/>
        <v>2.1391708930048256E-2</v>
      </c>
      <c r="AM1282">
        <f t="shared" si="515"/>
        <v>3.1870388613296913E-2</v>
      </c>
      <c r="AN1282">
        <f t="shared" si="516"/>
        <v>1.7751927972481225E-2</v>
      </c>
      <c r="AO1282">
        <v>0</v>
      </c>
      <c r="AP1282">
        <f t="shared" si="517"/>
        <v>3.7742650208967693E-2</v>
      </c>
      <c r="AQ1282">
        <f t="shared" si="518"/>
        <v>1.8852867681356991E-2</v>
      </c>
      <c r="AR1282">
        <v>3</v>
      </c>
      <c r="AS1282">
        <f>AR1282*'MRIP Selectivity'!$N$35</f>
        <v>1.8889782527610699E-2</v>
      </c>
      <c r="AT1282">
        <f>AR1282*'MRIP Selectivity'!$O$35</f>
        <v>1.8852867681356991E-2</v>
      </c>
      <c r="AU1282">
        <f>AR1282*'MRIP Selectivity'!$P$35</f>
        <v>2.7096513886256638E-3</v>
      </c>
      <c r="AV1282">
        <v>8</v>
      </c>
      <c r="AW1282">
        <f t="shared" si="519"/>
        <v>40</v>
      </c>
      <c r="AX1282">
        <f t="shared" ref="AX1282:AX1345" si="524">IF(AO1282&gt;=AW1282,1,0)</f>
        <v>0</v>
      </c>
      <c r="AY1282">
        <f t="shared" ref="AY1282:AY1345" si="525">IF(AP1282&gt;=AW1282,1,0)</f>
        <v>0</v>
      </c>
      <c r="AZ1282">
        <f t="shared" ref="AZ1282:AZ1345" si="526">IF(AQ1282&gt;=AW1282,1,0)</f>
        <v>0</v>
      </c>
      <c r="BA1282">
        <v>837.84918534999997</v>
      </c>
      <c r="BB1282">
        <v>837.84918534999997</v>
      </c>
    </row>
    <row r="1283" spans="1:54" x14ac:dyDescent="0.25">
      <c r="A1283" t="s">
        <v>1163</v>
      </c>
      <c r="B1283" t="s">
        <v>3</v>
      </c>
      <c r="C1283">
        <v>2014</v>
      </c>
      <c r="D1283">
        <v>4</v>
      </c>
      <c r="E1283">
        <v>8</v>
      </c>
      <c r="F1283" t="s">
        <v>1853</v>
      </c>
      <c r="G1283" t="s">
        <v>1923</v>
      </c>
      <c r="H1283" t="s">
        <v>1927</v>
      </c>
      <c r="I1283" t="s">
        <v>1812</v>
      </c>
      <c r="J1283" t="s">
        <v>1813</v>
      </c>
      <c r="K1283" t="str">
        <f t="shared" ref="K1283:K1346" si="527">IF(J1283="Federal","Offshore","Inshore")</f>
        <v>Inshore</v>
      </c>
      <c r="L1283">
        <v>0</v>
      </c>
      <c r="M1283">
        <f t="shared" si="520"/>
        <v>0</v>
      </c>
      <c r="N1283">
        <f t="shared" ref="N1283:N1346" si="528">L1283+Z1283+AA1283</f>
        <v>6.2904417014946146E-2</v>
      </c>
      <c r="O1283">
        <f t="shared" ref="O1283:O1346" si="529">L1283+AA1283</f>
        <v>3.1421446135594985E-2</v>
      </c>
      <c r="P1283">
        <v>0</v>
      </c>
      <c r="Q1283">
        <f t="shared" ref="Q1283:Q1346" si="530">IF(L1283=0,0,P1283/L1283)</f>
        <v>0</v>
      </c>
      <c r="R1283">
        <v>0</v>
      </c>
      <c r="S1283">
        <f t="shared" si="521"/>
        <v>0</v>
      </c>
      <c r="T1283">
        <f t="shared" ref="T1283:T1346" si="531">IF(L1283=0,0,R1283/L1283)</f>
        <v>0</v>
      </c>
      <c r="U1283">
        <f t="shared" si="522"/>
        <v>5.3117314355494855E-2</v>
      </c>
      <c r="V1283">
        <f t="shared" ref="V1283:V1346" si="532">U1283/N1283</f>
        <v>0.84441310922369939</v>
      </c>
      <c r="W1283">
        <f t="shared" si="523"/>
        <v>2.9586546620802043E-2</v>
      </c>
      <c r="X1283">
        <f t="shared" ref="X1283:X1346" si="533">W1283/O1283</f>
        <v>0.94160359434525442</v>
      </c>
      <c r="Y1283">
        <v>5</v>
      </c>
      <c r="Z1283">
        <f>Y1283*'MRIP Selectivity'!$N$35</f>
        <v>3.1482970879351167E-2</v>
      </c>
      <c r="AA1283">
        <f>Y1283*'MRIP Selectivity'!$O$35</f>
        <v>3.1421446135594985E-2</v>
      </c>
      <c r="AB1283">
        <f>Y1283*'MRIP Selectivity'!$P$35</f>
        <v>4.5160856477094394E-3</v>
      </c>
      <c r="AC1283">
        <v>0.74741255597723821</v>
      </c>
      <c r="AD1283">
        <v>0.94160359434525442</v>
      </c>
      <c r="AE1283">
        <v>1.3432654004296583</v>
      </c>
      <c r="AF1283">
        <f t="shared" ref="AF1283:AF1346" si="534">Z1283*AC1283</f>
        <v>2.3530767734692815E-2</v>
      </c>
      <c r="AG1283">
        <f t="shared" ref="AG1283:AG1346" si="535">AA1283*AD1283</f>
        <v>2.9586546620802043E-2</v>
      </c>
      <c r="AH1283">
        <f t="shared" ref="AH1283:AH1346" si="536">AB1283*AE1283</f>
        <v>6.0663015959450525E-3</v>
      </c>
      <c r="AI1283">
        <f t="shared" ref="AI1283:AI1346" si="537">Z1283+AA1283+AB1283</f>
        <v>6.742050266265559E-2</v>
      </c>
      <c r="AJ1283">
        <f t="shared" ref="AJ1283:AJ1346" si="538">AF1283+AG1283+AH1283</f>
        <v>5.9183615951439908E-2</v>
      </c>
      <c r="AK1283">
        <f t="shared" ref="AK1283:AK1346" si="539">AA1283+AB1283</f>
        <v>3.5937531783304423E-2</v>
      </c>
      <c r="AL1283">
        <f t="shared" ref="AL1283:AL1346" si="540">AG1283+AH1283</f>
        <v>3.5652848216747093E-2</v>
      </c>
      <c r="AM1283">
        <f t="shared" ref="AM1283:AM1346" si="541">R1283+AF1283+AG1283</f>
        <v>5.3117314355494855E-2</v>
      </c>
      <c r="AN1283">
        <f t="shared" ref="AN1283:AN1346" si="542">R1283+AG1283</f>
        <v>2.9586546620802043E-2</v>
      </c>
      <c r="AO1283">
        <v>0</v>
      </c>
      <c r="AP1283">
        <f t="shared" ref="AP1283:AP1346" si="543">AO1283+AS1283+AT1283</f>
        <v>6.2904417014946146E-2</v>
      </c>
      <c r="AQ1283">
        <f t="shared" ref="AQ1283:AQ1346" si="544">AO1283+AT1283</f>
        <v>3.1421446135594985E-2</v>
      </c>
      <c r="AR1283">
        <v>5</v>
      </c>
      <c r="AS1283">
        <f>AR1283*'MRIP Selectivity'!$N$35</f>
        <v>3.1482970879351167E-2</v>
      </c>
      <c r="AT1283">
        <f>AR1283*'MRIP Selectivity'!$O$35</f>
        <v>3.1421446135594985E-2</v>
      </c>
      <c r="AU1283">
        <f>AR1283*'MRIP Selectivity'!$P$35</f>
        <v>4.5160856477094394E-3</v>
      </c>
      <c r="AV1283">
        <v>4</v>
      </c>
      <c r="AW1283">
        <f t="shared" ref="AW1283:AW1346" si="545">AV1283*5</f>
        <v>20</v>
      </c>
      <c r="AX1283">
        <f t="shared" si="524"/>
        <v>0</v>
      </c>
      <c r="AY1283">
        <f t="shared" si="525"/>
        <v>0</v>
      </c>
      <c r="AZ1283">
        <f t="shared" si="526"/>
        <v>0</v>
      </c>
      <c r="BA1283">
        <v>416.94457274000001</v>
      </c>
      <c r="BB1283">
        <v>416.94457274000001</v>
      </c>
    </row>
    <row r="1284" spans="1:54" x14ac:dyDescent="0.25">
      <c r="A1284" t="s">
        <v>1164</v>
      </c>
      <c r="B1284" t="s">
        <v>3</v>
      </c>
      <c r="C1284">
        <v>2014</v>
      </c>
      <c r="D1284">
        <v>4</v>
      </c>
      <c r="E1284">
        <v>8</v>
      </c>
      <c r="F1284" t="s">
        <v>1853</v>
      </c>
      <c r="G1284" t="s">
        <v>1923</v>
      </c>
      <c r="H1284" t="s">
        <v>1927</v>
      </c>
      <c r="I1284" t="s">
        <v>1812</v>
      </c>
      <c r="J1284" t="s">
        <v>1813</v>
      </c>
      <c r="K1284" t="str">
        <f t="shared" si="527"/>
        <v>Inshore</v>
      </c>
      <c r="L1284">
        <v>0</v>
      </c>
      <c r="M1284">
        <f t="shared" si="520"/>
        <v>0</v>
      </c>
      <c r="N1284">
        <f t="shared" si="528"/>
        <v>6.2904417014946146E-2</v>
      </c>
      <c r="O1284">
        <f t="shared" si="529"/>
        <v>3.1421446135594985E-2</v>
      </c>
      <c r="P1284">
        <v>0</v>
      </c>
      <c r="Q1284">
        <f t="shared" si="530"/>
        <v>0</v>
      </c>
      <c r="R1284">
        <v>0</v>
      </c>
      <c r="S1284">
        <f t="shared" si="521"/>
        <v>0</v>
      </c>
      <c r="T1284">
        <f t="shared" si="531"/>
        <v>0</v>
      </c>
      <c r="U1284">
        <f t="shared" si="522"/>
        <v>5.3117314355494855E-2</v>
      </c>
      <c r="V1284">
        <f t="shared" si="532"/>
        <v>0.84441310922369939</v>
      </c>
      <c r="W1284">
        <f t="shared" si="523"/>
        <v>2.9586546620802043E-2</v>
      </c>
      <c r="X1284">
        <f t="shared" si="533"/>
        <v>0.94160359434525442</v>
      </c>
      <c r="Y1284">
        <v>5</v>
      </c>
      <c r="Z1284">
        <f>Y1284*'MRIP Selectivity'!$N$35</f>
        <v>3.1482970879351167E-2</v>
      </c>
      <c r="AA1284">
        <f>Y1284*'MRIP Selectivity'!$O$35</f>
        <v>3.1421446135594985E-2</v>
      </c>
      <c r="AB1284">
        <f>Y1284*'MRIP Selectivity'!$P$35</f>
        <v>4.5160856477094394E-3</v>
      </c>
      <c r="AC1284">
        <v>0.74741255597723821</v>
      </c>
      <c r="AD1284">
        <v>0.94160359434525442</v>
      </c>
      <c r="AE1284">
        <v>1.3432654004296583</v>
      </c>
      <c r="AF1284">
        <f t="shared" si="534"/>
        <v>2.3530767734692815E-2</v>
      </c>
      <c r="AG1284">
        <f t="shared" si="535"/>
        <v>2.9586546620802043E-2</v>
      </c>
      <c r="AH1284">
        <f t="shared" si="536"/>
        <v>6.0663015959450525E-3</v>
      </c>
      <c r="AI1284">
        <f t="shared" si="537"/>
        <v>6.742050266265559E-2</v>
      </c>
      <c r="AJ1284">
        <f t="shared" si="538"/>
        <v>5.9183615951439908E-2</v>
      </c>
      <c r="AK1284">
        <f t="shared" si="539"/>
        <v>3.5937531783304423E-2</v>
      </c>
      <c r="AL1284">
        <f t="shared" si="540"/>
        <v>3.5652848216747093E-2</v>
      </c>
      <c r="AM1284">
        <f t="shared" si="541"/>
        <v>5.3117314355494855E-2</v>
      </c>
      <c r="AN1284">
        <f t="shared" si="542"/>
        <v>2.9586546620802043E-2</v>
      </c>
      <c r="AO1284">
        <v>0</v>
      </c>
      <c r="AP1284">
        <f t="shared" si="543"/>
        <v>6.2904417014946146E-2</v>
      </c>
      <c r="AQ1284">
        <f t="shared" si="544"/>
        <v>3.1421446135594985E-2</v>
      </c>
      <c r="AR1284">
        <v>5</v>
      </c>
      <c r="AS1284">
        <f>AR1284*'MRIP Selectivity'!$N$35</f>
        <v>3.1482970879351167E-2</v>
      </c>
      <c r="AT1284">
        <f>AR1284*'MRIP Selectivity'!$O$35</f>
        <v>3.1421446135594985E-2</v>
      </c>
      <c r="AU1284">
        <f>AR1284*'MRIP Selectivity'!$P$35</f>
        <v>4.5160856477094394E-3</v>
      </c>
      <c r="AV1284">
        <v>4</v>
      </c>
      <c r="AW1284">
        <f t="shared" si="545"/>
        <v>20</v>
      </c>
      <c r="AX1284">
        <f t="shared" si="524"/>
        <v>0</v>
      </c>
      <c r="AY1284">
        <f t="shared" si="525"/>
        <v>0</v>
      </c>
      <c r="AZ1284">
        <f t="shared" si="526"/>
        <v>0</v>
      </c>
      <c r="BA1284">
        <v>416.94457274000001</v>
      </c>
      <c r="BB1284">
        <v>416.94457274000001</v>
      </c>
    </row>
    <row r="1285" spans="1:54" x14ac:dyDescent="0.25">
      <c r="A1285" t="s">
        <v>1165</v>
      </c>
      <c r="B1285" t="s">
        <v>3</v>
      </c>
      <c r="C1285">
        <v>2014</v>
      </c>
      <c r="D1285">
        <v>5</v>
      </c>
      <c r="E1285">
        <v>10</v>
      </c>
      <c r="F1285" t="s">
        <v>1861</v>
      </c>
      <c r="G1285" t="s">
        <v>1923</v>
      </c>
      <c r="H1285" t="s">
        <v>1927</v>
      </c>
      <c r="I1285" t="s">
        <v>1812</v>
      </c>
      <c r="J1285" t="s">
        <v>1813</v>
      </c>
      <c r="K1285" t="str">
        <f t="shared" si="527"/>
        <v>Inshore</v>
      </c>
      <c r="L1285">
        <v>0</v>
      </c>
      <c r="M1285">
        <f t="shared" si="520"/>
        <v>0</v>
      </c>
      <c r="N1285">
        <f t="shared" si="528"/>
        <v>0.50323533611956917</v>
      </c>
      <c r="O1285">
        <f t="shared" si="529"/>
        <v>0.25137156908475988</v>
      </c>
      <c r="P1285">
        <v>0</v>
      </c>
      <c r="Q1285">
        <f t="shared" si="530"/>
        <v>0</v>
      </c>
      <c r="R1285">
        <v>0</v>
      </c>
      <c r="S1285">
        <f t="shared" si="521"/>
        <v>0</v>
      </c>
      <c r="T1285">
        <f t="shared" si="531"/>
        <v>0</v>
      </c>
      <c r="U1285">
        <f t="shared" si="522"/>
        <v>0.42493851484395884</v>
      </c>
      <c r="V1285">
        <f t="shared" si="532"/>
        <v>0.84441310922369939</v>
      </c>
      <c r="W1285">
        <f t="shared" si="523"/>
        <v>0.23669237296641635</v>
      </c>
      <c r="X1285">
        <f t="shared" si="533"/>
        <v>0.94160359434525442</v>
      </c>
      <c r="Y1285">
        <v>40</v>
      </c>
      <c r="Z1285">
        <f>Y1285*'MRIP Selectivity'!$N$35</f>
        <v>0.25186376703480934</v>
      </c>
      <c r="AA1285">
        <f>Y1285*'MRIP Selectivity'!$O$35</f>
        <v>0.25137156908475988</v>
      </c>
      <c r="AB1285">
        <f>Y1285*'MRIP Selectivity'!$P$35</f>
        <v>3.6128685181675516E-2</v>
      </c>
      <c r="AC1285">
        <v>0.74741255597723821</v>
      </c>
      <c r="AD1285">
        <v>0.94160359434525442</v>
      </c>
      <c r="AE1285">
        <v>1.3432654004296583</v>
      </c>
      <c r="AF1285">
        <f t="shared" si="534"/>
        <v>0.18824614187754252</v>
      </c>
      <c r="AG1285">
        <f t="shared" si="535"/>
        <v>0.23669237296641635</v>
      </c>
      <c r="AH1285">
        <f t="shared" si="536"/>
        <v>4.853041276756042E-2</v>
      </c>
      <c r="AI1285">
        <f t="shared" si="537"/>
        <v>0.53936402130124472</v>
      </c>
      <c r="AJ1285">
        <f t="shared" si="538"/>
        <v>0.47346892761151926</v>
      </c>
      <c r="AK1285">
        <f t="shared" si="539"/>
        <v>0.28750025426643538</v>
      </c>
      <c r="AL1285">
        <f t="shared" si="540"/>
        <v>0.28522278573397675</v>
      </c>
      <c r="AM1285">
        <f t="shared" si="541"/>
        <v>0.42493851484395884</v>
      </c>
      <c r="AN1285">
        <f t="shared" si="542"/>
        <v>0.23669237296641635</v>
      </c>
      <c r="AO1285">
        <v>0</v>
      </c>
      <c r="AP1285">
        <f t="shared" si="543"/>
        <v>0.50323533611956917</v>
      </c>
      <c r="AQ1285">
        <f t="shared" si="544"/>
        <v>0.25137156908475988</v>
      </c>
      <c r="AR1285">
        <v>40</v>
      </c>
      <c r="AS1285">
        <f>AR1285*'MRIP Selectivity'!$N$35</f>
        <v>0.25186376703480934</v>
      </c>
      <c r="AT1285">
        <f>AR1285*'MRIP Selectivity'!$O$35</f>
        <v>0.25137156908475988</v>
      </c>
      <c r="AU1285">
        <f>AR1285*'MRIP Selectivity'!$P$35</f>
        <v>3.6128685181675516E-2</v>
      </c>
      <c r="AV1285">
        <v>16</v>
      </c>
      <c r="AW1285">
        <f t="shared" si="545"/>
        <v>80</v>
      </c>
      <c r="AX1285">
        <f t="shared" si="524"/>
        <v>0</v>
      </c>
      <c r="AY1285">
        <f t="shared" si="525"/>
        <v>0</v>
      </c>
      <c r="AZ1285">
        <f t="shared" si="526"/>
        <v>0</v>
      </c>
      <c r="BA1285">
        <v>577.83866551000006</v>
      </c>
      <c r="BB1285">
        <v>577.83866551000006</v>
      </c>
    </row>
    <row r="1286" spans="1:54" x14ac:dyDescent="0.25">
      <c r="A1286" t="s">
        <v>1166</v>
      </c>
      <c r="B1286" t="s">
        <v>3</v>
      </c>
      <c r="C1286">
        <v>2013</v>
      </c>
      <c r="D1286">
        <v>1</v>
      </c>
      <c r="E1286">
        <v>2</v>
      </c>
      <c r="F1286" t="s">
        <v>1820</v>
      </c>
      <c r="G1286" t="s">
        <v>1923</v>
      </c>
      <c r="H1286" t="s">
        <v>1926</v>
      </c>
      <c r="I1286" t="s">
        <v>1812</v>
      </c>
      <c r="J1286" t="s">
        <v>1819</v>
      </c>
      <c r="K1286" t="str">
        <f t="shared" si="527"/>
        <v>Offshore</v>
      </c>
      <c r="L1286">
        <v>0</v>
      </c>
      <c r="M1286">
        <f t="shared" si="520"/>
        <v>0</v>
      </c>
      <c r="N1286">
        <f t="shared" si="528"/>
        <v>0.37742650208967687</v>
      </c>
      <c r="O1286">
        <f t="shared" si="529"/>
        <v>0.18852867681356988</v>
      </c>
      <c r="P1286">
        <v>0</v>
      </c>
      <c r="Q1286">
        <f t="shared" si="530"/>
        <v>0</v>
      </c>
      <c r="R1286">
        <v>0</v>
      </c>
      <c r="S1286">
        <f t="shared" si="521"/>
        <v>0</v>
      </c>
      <c r="T1286">
        <f t="shared" si="531"/>
        <v>0</v>
      </c>
      <c r="U1286">
        <f t="shared" si="522"/>
        <v>0.31870388613296913</v>
      </c>
      <c r="V1286">
        <f t="shared" si="532"/>
        <v>0.84441310922369939</v>
      </c>
      <c r="W1286">
        <f t="shared" si="523"/>
        <v>0.17751927972481224</v>
      </c>
      <c r="X1286">
        <f t="shared" si="533"/>
        <v>0.94160359434525442</v>
      </c>
      <c r="Y1286">
        <v>30</v>
      </c>
      <c r="Z1286">
        <f>Y1286*'MRIP Selectivity'!$N$35</f>
        <v>0.18889782527610699</v>
      </c>
      <c r="AA1286">
        <f>Y1286*'MRIP Selectivity'!$O$35</f>
        <v>0.18852867681356988</v>
      </c>
      <c r="AB1286">
        <f>Y1286*'MRIP Selectivity'!$P$35</f>
        <v>2.709651388625664E-2</v>
      </c>
      <c r="AC1286">
        <v>0.74741255597723821</v>
      </c>
      <c r="AD1286">
        <v>0.94160359434525442</v>
      </c>
      <c r="AE1286">
        <v>1.3432654004296583</v>
      </c>
      <c r="AF1286">
        <f t="shared" si="534"/>
        <v>0.14118460640815689</v>
      </c>
      <c r="AG1286">
        <f t="shared" si="535"/>
        <v>0.17751927972481224</v>
      </c>
      <c r="AH1286">
        <f t="shared" si="536"/>
        <v>3.639780957567032E-2</v>
      </c>
      <c r="AI1286">
        <f t="shared" si="537"/>
        <v>0.40452301597593354</v>
      </c>
      <c r="AJ1286">
        <f t="shared" si="538"/>
        <v>0.35510169570863948</v>
      </c>
      <c r="AK1286">
        <f t="shared" si="539"/>
        <v>0.21562519069982652</v>
      </c>
      <c r="AL1286">
        <f t="shared" si="540"/>
        <v>0.21391708930048256</v>
      </c>
      <c r="AM1286">
        <f t="shared" si="541"/>
        <v>0.31870388613296913</v>
      </c>
      <c r="AN1286">
        <f t="shared" si="542"/>
        <v>0.17751927972481224</v>
      </c>
      <c r="AO1286">
        <v>0</v>
      </c>
      <c r="AP1286">
        <f t="shared" si="543"/>
        <v>0.37742650208967687</v>
      </c>
      <c r="AQ1286">
        <f t="shared" si="544"/>
        <v>0.18852867681356988</v>
      </c>
      <c r="AR1286">
        <v>30</v>
      </c>
      <c r="AS1286">
        <f>AR1286*'MRIP Selectivity'!$N$35</f>
        <v>0.18889782527610699</v>
      </c>
      <c r="AT1286">
        <f>AR1286*'MRIP Selectivity'!$O$35</f>
        <v>0.18852867681356988</v>
      </c>
      <c r="AU1286">
        <f>AR1286*'MRIP Selectivity'!$P$35</f>
        <v>2.709651388625664E-2</v>
      </c>
      <c r="AV1286">
        <v>9</v>
      </c>
      <c r="AW1286">
        <f t="shared" si="545"/>
        <v>45</v>
      </c>
      <c r="AX1286">
        <f t="shared" si="524"/>
        <v>0</v>
      </c>
      <c r="AY1286">
        <f t="shared" si="525"/>
        <v>0</v>
      </c>
      <c r="AZ1286">
        <f t="shared" si="526"/>
        <v>0</v>
      </c>
      <c r="BA1286">
        <v>199.92040574999999</v>
      </c>
      <c r="BB1286">
        <v>199.92040574999999</v>
      </c>
    </row>
    <row r="1287" spans="1:54" x14ac:dyDescent="0.25">
      <c r="A1287" t="s">
        <v>1167</v>
      </c>
      <c r="B1287" t="s">
        <v>3</v>
      </c>
      <c r="C1287">
        <v>2013</v>
      </c>
      <c r="D1287">
        <v>4</v>
      </c>
      <c r="E1287">
        <v>7</v>
      </c>
      <c r="F1287" t="s">
        <v>1859</v>
      </c>
      <c r="G1287" t="s">
        <v>1923</v>
      </c>
      <c r="H1287" t="s">
        <v>1926</v>
      </c>
      <c r="I1287" t="s">
        <v>1812</v>
      </c>
      <c r="J1287" t="s">
        <v>1819</v>
      </c>
      <c r="K1287" t="str">
        <f t="shared" si="527"/>
        <v>Offshore</v>
      </c>
      <c r="L1287">
        <v>0</v>
      </c>
      <c r="M1287">
        <f t="shared" si="520"/>
        <v>0</v>
      </c>
      <c r="N1287">
        <f t="shared" si="528"/>
        <v>0.12580883402989229</v>
      </c>
      <c r="O1287">
        <f t="shared" si="529"/>
        <v>6.2842892271189971E-2</v>
      </c>
      <c r="P1287">
        <v>0</v>
      </c>
      <c r="Q1287">
        <f t="shared" si="530"/>
        <v>0</v>
      </c>
      <c r="R1287">
        <v>0</v>
      </c>
      <c r="S1287">
        <f t="shared" si="521"/>
        <v>0</v>
      </c>
      <c r="T1287">
        <f t="shared" si="531"/>
        <v>0</v>
      </c>
      <c r="U1287">
        <f t="shared" si="522"/>
        <v>0.10623462871098971</v>
      </c>
      <c r="V1287">
        <f t="shared" si="532"/>
        <v>0.84441310922369939</v>
      </c>
      <c r="W1287">
        <f t="shared" si="523"/>
        <v>5.9173093241604087E-2</v>
      </c>
      <c r="X1287">
        <f t="shared" si="533"/>
        <v>0.94160359434525442</v>
      </c>
      <c r="Y1287">
        <v>10</v>
      </c>
      <c r="Z1287">
        <f>Y1287*'MRIP Selectivity'!$N$35</f>
        <v>6.2965941758702335E-2</v>
      </c>
      <c r="AA1287">
        <f>Y1287*'MRIP Selectivity'!$O$35</f>
        <v>6.2842892271189971E-2</v>
      </c>
      <c r="AB1287">
        <f>Y1287*'MRIP Selectivity'!$P$35</f>
        <v>9.0321712954188789E-3</v>
      </c>
      <c r="AC1287">
        <v>0.74741255597723821</v>
      </c>
      <c r="AD1287">
        <v>0.94160359434525442</v>
      </c>
      <c r="AE1287">
        <v>1.3432654004296583</v>
      </c>
      <c r="AF1287">
        <f t="shared" si="534"/>
        <v>4.7061535469385629E-2</v>
      </c>
      <c r="AG1287">
        <f t="shared" si="535"/>
        <v>5.9173093241604087E-2</v>
      </c>
      <c r="AH1287">
        <f t="shared" si="536"/>
        <v>1.2132603191890105E-2</v>
      </c>
      <c r="AI1287">
        <f t="shared" si="537"/>
        <v>0.13484100532531118</v>
      </c>
      <c r="AJ1287">
        <f t="shared" si="538"/>
        <v>0.11836723190287982</v>
      </c>
      <c r="AK1287">
        <f t="shared" si="539"/>
        <v>7.1875063566608846E-2</v>
      </c>
      <c r="AL1287">
        <f t="shared" si="540"/>
        <v>7.1305696433494187E-2</v>
      </c>
      <c r="AM1287">
        <f t="shared" si="541"/>
        <v>0.10623462871098971</v>
      </c>
      <c r="AN1287">
        <f t="shared" si="542"/>
        <v>5.9173093241604087E-2</v>
      </c>
      <c r="AO1287">
        <v>0</v>
      </c>
      <c r="AP1287">
        <f t="shared" si="543"/>
        <v>0.12580883402989229</v>
      </c>
      <c r="AQ1287">
        <f t="shared" si="544"/>
        <v>6.2842892271189971E-2</v>
      </c>
      <c r="AR1287">
        <v>10</v>
      </c>
      <c r="AS1287">
        <f>AR1287*'MRIP Selectivity'!$N$35</f>
        <v>6.2965941758702335E-2</v>
      </c>
      <c r="AT1287">
        <f>AR1287*'MRIP Selectivity'!$O$35</f>
        <v>6.2842892271189971E-2</v>
      </c>
      <c r="AU1287">
        <f>AR1287*'MRIP Selectivity'!$P$35</f>
        <v>9.0321712954188789E-3</v>
      </c>
      <c r="AV1287">
        <v>9</v>
      </c>
      <c r="AW1287">
        <f t="shared" si="545"/>
        <v>45</v>
      </c>
      <c r="AX1287">
        <f t="shared" si="524"/>
        <v>0</v>
      </c>
      <c r="AY1287">
        <f t="shared" si="525"/>
        <v>0</v>
      </c>
      <c r="AZ1287">
        <f t="shared" si="526"/>
        <v>0</v>
      </c>
      <c r="BA1287">
        <v>177.58485836</v>
      </c>
      <c r="BB1287">
        <v>177.58485836</v>
      </c>
    </row>
    <row r="1288" spans="1:54" x14ac:dyDescent="0.25">
      <c r="A1288" t="s">
        <v>1168</v>
      </c>
      <c r="B1288" t="s">
        <v>3</v>
      </c>
      <c r="C1288">
        <v>2013</v>
      </c>
      <c r="D1288">
        <v>4</v>
      </c>
      <c r="E1288">
        <v>7</v>
      </c>
      <c r="F1288" t="s">
        <v>1859</v>
      </c>
      <c r="G1288" t="s">
        <v>1923</v>
      </c>
      <c r="H1288" t="s">
        <v>1926</v>
      </c>
      <c r="I1288" t="s">
        <v>1812</v>
      </c>
      <c r="J1288" t="s">
        <v>1819</v>
      </c>
      <c r="K1288" t="str">
        <f t="shared" si="527"/>
        <v>Offshore</v>
      </c>
      <c r="L1288">
        <v>0</v>
      </c>
      <c r="M1288">
        <f t="shared" si="520"/>
        <v>0</v>
      </c>
      <c r="N1288">
        <f t="shared" si="528"/>
        <v>1.258088340298923E-2</v>
      </c>
      <c r="O1288">
        <f t="shared" si="529"/>
        <v>6.2842892271189965E-3</v>
      </c>
      <c r="P1288">
        <v>0</v>
      </c>
      <c r="Q1288">
        <f t="shared" si="530"/>
        <v>0</v>
      </c>
      <c r="R1288">
        <v>0</v>
      </c>
      <c r="S1288">
        <f t="shared" si="521"/>
        <v>0</v>
      </c>
      <c r="T1288">
        <f t="shared" si="531"/>
        <v>0</v>
      </c>
      <c r="U1288">
        <f t="shared" si="522"/>
        <v>1.0623462871098971E-2</v>
      </c>
      <c r="V1288">
        <f t="shared" si="532"/>
        <v>0.84441310922369939</v>
      </c>
      <c r="W1288">
        <f t="shared" si="523"/>
        <v>5.9173093241604077E-3</v>
      </c>
      <c r="X1288">
        <f t="shared" si="533"/>
        <v>0.94160359434525431</v>
      </c>
      <c r="Y1288">
        <v>1</v>
      </c>
      <c r="Z1288">
        <f>Y1288*'MRIP Selectivity'!$N$35</f>
        <v>6.2965941758702333E-3</v>
      </c>
      <c r="AA1288">
        <f>Y1288*'MRIP Selectivity'!$O$35</f>
        <v>6.2842892271189965E-3</v>
      </c>
      <c r="AB1288">
        <f>Y1288*'MRIP Selectivity'!$P$35</f>
        <v>9.0321712954188795E-4</v>
      </c>
      <c r="AC1288">
        <v>0.74741255597723821</v>
      </c>
      <c r="AD1288">
        <v>0.94160359434525442</v>
      </c>
      <c r="AE1288">
        <v>1.3432654004296583</v>
      </c>
      <c r="AF1288">
        <f t="shared" si="534"/>
        <v>4.7061535469385633E-3</v>
      </c>
      <c r="AG1288">
        <f t="shared" si="535"/>
        <v>5.9173093241604077E-3</v>
      </c>
      <c r="AH1288">
        <f t="shared" si="536"/>
        <v>1.2132603191890106E-3</v>
      </c>
      <c r="AI1288">
        <f t="shared" si="537"/>
        <v>1.3484100532531117E-2</v>
      </c>
      <c r="AJ1288">
        <f t="shared" si="538"/>
        <v>1.1836723190287982E-2</v>
      </c>
      <c r="AK1288">
        <f t="shared" si="539"/>
        <v>7.1875063566608846E-3</v>
      </c>
      <c r="AL1288">
        <f t="shared" si="540"/>
        <v>7.1305696433494187E-3</v>
      </c>
      <c r="AM1288">
        <f t="shared" si="541"/>
        <v>1.0623462871098971E-2</v>
      </c>
      <c r="AN1288">
        <f t="shared" si="542"/>
        <v>5.9173093241604077E-3</v>
      </c>
      <c r="AO1288">
        <v>0</v>
      </c>
      <c r="AP1288">
        <f t="shared" si="543"/>
        <v>1.258088340298923E-2</v>
      </c>
      <c r="AQ1288">
        <f t="shared" si="544"/>
        <v>6.2842892271189965E-3</v>
      </c>
      <c r="AR1288">
        <v>1</v>
      </c>
      <c r="AS1288">
        <f>AR1288*'MRIP Selectivity'!$N$35</f>
        <v>6.2965941758702333E-3</v>
      </c>
      <c r="AT1288">
        <f>AR1288*'MRIP Selectivity'!$O$35</f>
        <v>6.2842892271189965E-3</v>
      </c>
      <c r="AU1288">
        <f>AR1288*'MRIP Selectivity'!$P$35</f>
        <v>9.0321712954188795E-4</v>
      </c>
      <c r="AV1288">
        <v>4</v>
      </c>
      <c r="AW1288">
        <f t="shared" si="545"/>
        <v>20</v>
      </c>
      <c r="AX1288">
        <f t="shared" si="524"/>
        <v>0</v>
      </c>
      <c r="AY1288">
        <f t="shared" si="525"/>
        <v>0</v>
      </c>
      <c r="AZ1288">
        <f t="shared" si="526"/>
        <v>0</v>
      </c>
      <c r="BA1288">
        <v>177.58485836</v>
      </c>
      <c r="BB1288">
        <v>177.58485836</v>
      </c>
    </row>
    <row r="1289" spans="1:54" x14ac:dyDescent="0.25">
      <c r="A1289" t="s">
        <v>1169</v>
      </c>
      <c r="B1289" t="s">
        <v>3</v>
      </c>
      <c r="C1289">
        <v>2013</v>
      </c>
      <c r="D1289">
        <v>4</v>
      </c>
      <c r="E1289">
        <v>7</v>
      </c>
      <c r="F1289" t="s">
        <v>1859</v>
      </c>
      <c r="G1289" t="s">
        <v>1923</v>
      </c>
      <c r="H1289" t="s">
        <v>1926</v>
      </c>
      <c r="I1289" t="s">
        <v>1812</v>
      </c>
      <c r="J1289" t="s">
        <v>1819</v>
      </c>
      <c r="K1289" t="str">
        <f t="shared" si="527"/>
        <v>Offshore</v>
      </c>
      <c r="L1289">
        <v>1</v>
      </c>
      <c r="M1289">
        <f t="shared" si="520"/>
        <v>177.58485836</v>
      </c>
      <c r="N1289">
        <f t="shared" si="528"/>
        <v>1.0754853004179352</v>
      </c>
      <c r="O1289">
        <f t="shared" si="529"/>
        <v>1.0377057353627139</v>
      </c>
      <c r="P1289">
        <v>14.37007874015748</v>
      </c>
      <c r="Q1289">
        <f t="shared" si="530"/>
        <v>14.37007874015748</v>
      </c>
      <c r="R1289">
        <v>0.83775659630253474</v>
      </c>
      <c r="S1289">
        <f t="shared" si="521"/>
        <v>148.77288649454132</v>
      </c>
      <c r="T1289">
        <f t="shared" si="531"/>
        <v>0.83775659630253474</v>
      </c>
      <c r="U1289">
        <f t="shared" si="522"/>
        <v>0.90149737352912851</v>
      </c>
      <c r="V1289">
        <f t="shared" si="532"/>
        <v>0.83822379829720151</v>
      </c>
      <c r="W1289">
        <f t="shared" si="523"/>
        <v>0.87326045224749715</v>
      </c>
      <c r="X1289">
        <f t="shared" si="533"/>
        <v>0.84152994677461479</v>
      </c>
      <c r="Y1289">
        <v>6</v>
      </c>
      <c r="Z1289">
        <f>Y1289*'MRIP Selectivity'!$N$35</f>
        <v>3.7779565055221398E-2</v>
      </c>
      <c r="AA1289">
        <f>Y1289*'MRIP Selectivity'!$O$35</f>
        <v>3.7705735362713981E-2</v>
      </c>
      <c r="AB1289">
        <f>Y1289*'MRIP Selectivity'!$P$35</f>
        <v>5.4193027772513275E-3</v>
      </c>
      <c r="AC1289">
        <v>0.74741255597723821</v>
      </c>
      <c r="AD1289">
        <v>0.94160359434525442</v>
      </c>
      <c r="AE1289">
        <v>1.3432654004296583</v>
      </c>
      <c r="AF1289">
        <f t="shared" si="534"/>
        <v>2.8236921281631376E-2</v>
      </c>
      <c r="AG1289">
        <f t="shared" si="535"/>
        <v>3.5503855944962449E-2</v>
      </c>
      <c r="AH1289">
        <f t="shared" si="536"/>
        <v>7.2795619151340635E-3</v>
      </c>
      <c r="AI1289">
        <f t="shared" si="537"/>
        <v>8.0904603195186719E-2</v>
      </c>
      <c r="AJ1289">
        <f t="shared" si="538"/>
        <v>7.1020339141727895E-2</v>
      </c>
      <c r="AK1289">
        <f t="shared" si="539"/>
        <v>4.3125038139965308E-2</v>
      </c>
      <c r="AL1289">
        <f t="shared" si="540"/>
        <v>4.2783417860096512E-2</v>
      </c>
      <c r="AM1289">
        <f t="shared" si="541"/>
        <v>0.90149737352912851</v>
      </c>
      <c r="AN1289">
        <f t="shared" si="542"/>
        <v>0.87326045224749715</v>
      </c>
      <c r="AO1289">
        <v>1</v>
      </c>
      <c r="AP1289">
        <f t="shared" si="543"/>
        <v>1.0754853004179352</v>
      </c>
      <c r="AQ1289">
        <f t="shared" si="544"/>
        <v>1.0377057353627139</v>
      </c>
      <c r="AR1289">
        <v>6</v>
      </c>
      <c r="AS1289">
        <f>AR1289*'MRIP Selectivity'!$N$35</f>
        <v>3.7779565055221398E-2</v>
      </c>
      <c r="AT1289">
        <f>AR1289*'MRIP Selectivity'!$O$35</f>
        <v>3.7705735362713981E-2</v>
      </c>
      <c r="AU1289">
        <f>AR1289*'MRIP Selectivity'!$P$35</f>
        <v>5.4193027772513275E-3</v>
      </c>
      <c r="AV1289">
        <v>4</v>
      </c>
      <c r="AW1289">
        <f t="shared" si="545"/>
        <v>20</v>
      </c>
      <c r="AX1289">
        <f t="shared" si="524"/>
        <v>0</v>
      </c>
      <c r="AY1289">
        <f t="shared" si="525"/>
        <v>0</v>
      </c>
      <c r="AZ1289">
        <f t="shared" si="526"/>
        <v>0</v>
      </c>
      <c r="BA1289">
        <v>177.58485836</v>
      </c>
      <c r="BB1289">
        <v>177.58485836</v>
      </c>
    </row>
    <row r="1290" spans="1:54" x14ac:dyDescent="0.25">
      <c r="A1290" t="s">
        <v>1170</v>
      </c>
      <c r="B1290" t="s">
        <v>3</v>
      </c>
      <c r="C1290">
        <v>2013</v>
      </c>
      <c r="D1290">
        <v>4</v>
      </c>
      <c r="E1290">
        <v>7</v>
      </c>
      <c r="F1290" t="s">
        <v>1859</v>
      </c>
      <c r="G1290" t="s">
        <v>1923</v>
      </c>
      <c r="H1290" t="s">
        <v>1926</v>
      </c>
      <c r="I1290" t="s">
        <v>1812</v>
      </c>
      <c r="J1290" t="s">
        <v>1819</v>
      </c>
      <c r="K1290" t="str">
        <f t="shared" si="527"/>
        <v>Offshore</v>
      </c>
      <c r="L1290">
        <v>0</v>
      </c>
      <c r="M1290">
        <f t="shared" si="520"/>
        <v>0</v>
      </c>
      <c r="N1290">
        <f t="shared" si="528"/>
        <v>1.258088340298923E-2</v>
      </c>
      <c r="O1290">
        <f t="shared" si="529"/>
        <v>6.2842892271189965E-3</v>
      </c>
      <c r="P1290">
        <v>0</v>
      </c>
      <c r="Q1290">
        <f t="shared" si="530"/>
        <v>0</v>
      </c>
      <c r="R1290">
        <v>0</v>
      </c>
      <c r="S1290">
        <f t="shared" si="521"/>
        <v>0</v>
      </c>
      <c r="T1290">
        <f t="shared" si="531"/>
        <v>0</v>
      </c>
      <c r="U1290">
        <f t="shared" si="522"/>
        <v>1.0623462871098971E-2</v>
      </c>
      <c r="V1290">
        <f t="shared" si="532"/>
        <v>0.84441310922369939</v>
      </c>
      <c r="W1290">
        <f t="shared" si="523"/>
        <v>5.9173093241604077E-3</v>
      </c>
      <c r="X1290">
        <f t="shared" si="533"/>
        <v>0.94160359434525431</v>
      </c>
      <c r="Y1290">
        <v>1</v>
      </c>
      <c r="Z1290">
        <f>Y1290*'MRIP Selectivity'!$N$35</f>
        <v>6.2965941758702333E-3</v>
      </c>
      <c r="AA1290">
        <f>Y1290*'MRIP Selectivity'!$O$35</f>
        <v>6.2842892271189965E-3</v>
      </c>
      <c r="AB1290">
        <f>Y1290*'MRIP Selectivity'!$P$35</f>
        <v>9.0321712954188795E-4</v>
      </c>
      <c r="AC1290">
        <v>0.74741255597723821</v>
      </c>
      <c r="AD1290">
        <v>0.94160359434525442</v>
      </c>
      <c r="AE1290">
        <v>1.3432654004296583</v>
      </c>
      <c r="AF1290">
        <f t="shared" si="534"/>
        <v>4.7061535469385633E-3</v>
      </c>
      <c r="AG1290">
        <f t="shared" si="535"/>
        <v>5.9173093241604077E-3</v>
      </c>
      <c r="AH1290">
        <f t="shared" si="536"/>
        <v>1.2132603191890106E-3</v>
      </c>
      <c r="AI1290">
        <f t="shared" si="537"/>
        <v>1.3484100532531117E-2</v>
      </c>
      <c r="AJ1290">
        <f t="shared" si="538"/>
        <v>1.1836723190287982E-2</v>
      </c>
      <c r="AK1290">
        <f t="shared" si="539"/>
        <v>7.1875063566608846E-3</v>
      </c>
      <c r="AL1290">
        <f t="shared" si="540"/>
        <v>7.1305696433494187E-3</v>
      </c>
      <c r="AM1290">
        <f t="shared" si="541"/>
        <v>1.0623462871098971E-2</v>
      </c>
      <c r="AN1290">
        <f t="shared" si="542"/>
        <v>5.9173093241604077E-3</v>
      </c>
      <c r="AO1290">
        <v>0</v>
      </c>
      <c r="AP1290">
        <f t="shared" si="543"/>
        <v>1.258088340298923E-2</v>
      </c>
      <c r="AQ1290">
        <f t="shared" si="544"/>
        <v>6.2842892271189965E-3</v>
      </c>
      <c r="AR1290">
        <v>1</v>
      </c>
      <c r="AS1290">
        <f>AR1290*'MRIP Selectivity'!$N$35</f>
        <v>6.2965941758702333E-3</v>
      </c>
      <c r="AT1290">
        <f>AR1290*'MRIP Selectivity'!$O$35</f>
        <v>6.2842892271189965E-3</v>
      </c>
      <c r="AU1290">
        <f>AR1290*'MRIP Selectivity'!$P$35</f>
        <v>9.0321712954188795E-4</v>
      </c>
      <c r="AV1290">
        <v>3</v>
      </c>
      <c r="AW1290">
        <f t="shared" si="545"/>
        <v>15</v>
      </c>
      <c r="AX1290">
        <f t="shared" si="524"/>
        <v>0</v>
      </c>
      <c r="AY1290">
        <f t="shared" si="525"/>
        <v>0</v>
      </c>
      <c r="AZ1290">
        <f t="shared" si="526"/>
        <v>0</v>
      </c>
      <c r="BA1290">
        <v>177.58485836</v>
      </c>
      <c r="BB1290">
        <v>177.58485836</v>
      </c>
    </row>
    <row r="1291" spans="1:54" x14ac:dyDescent="0.25">
      <c r="A1291" t="s">
        <v>1984</v>
      </c>
      <c r="B1291" t="s">
        <v>3</v>
      </c>
      <c r="C1291">
        <v>2013</v>
      </c>
      <c r="D1291">
        <v>4</v>
      </c>
      <c r="E1291">
        <v>7</v>
      </c>
      <c r="F1291" t="s">
        <v>1842</v>
      </c>
      <c r="G1291" t="s">
        <v>1923</v>
      </c>
      <c r="H1291" t="s">
        <v>1926</v>
      </c>
      <c r="I1291" t="s">
        <v>1812</v>
      </c>
      <c r="J1291" t="s">
        <v>1767</v>
      </c>
      <c r="K1291" t="str">
        <f t="shared" si="527"/>
        <v>Inshore</v>
      </c>
      <c r="L1291">
        <v>0</v>
      </c>
      <c r="M1291">
        <f t="shared" si="520"/>
        <v>0</v>
      </c>
      <c r="N1291">
        <f t="shared" si="528"/>
        <v>0.16355148423885998</v>
      </c>
      <c r="O1291">
        <f t="shared" si="529"/>
        <v>8.1695759952546951E-2</v>
      </c>
      <c r="P1291">
        <v>0</v>
      </c>
      <c r="Q1291">
        <f t="shared" si="530"/>
        <v>0</v>
      </c>
      <c r="R1291">
        <v>0</v>
      </c>
      <c r="S1291">
        <f t="shared" si="521"/>
        <v>0</v>
      </c>
      <c r="T1291">
        <f t="shared" si="531"/>
        <v>0</v>
      </c>
      <c r="U1291">
        <f t="shared" si="522"/>
        <v>0.13810501732428662</v>
      </c>
      <c r="V1291">
        <f t="shared" si="532"/>
        <v>0.84441310922369939</v>
      </c>
      <c r="W1291">
        <f t="shared" si="523"/>
        <v>7.6925021214085301E-2</v>
      </c>
      <c r="X1291">
        <f t="shared" si="533"/>
        <v>0.94160359434525442</v>
      </c>
      <c r="Y1291">
        <v>13</v>
      </c>
      <c r="Z1291">
        <f>Y1291*'MRIP Selectivity'!$N$35</f>
        <v>8.1855724286313034E-2</v>
      </c>
      <c r="AA1291">
        <f>Y1291*'MRIP Selectivity'!$O$35</f>
        <v>8.1695759952546951E-2</v>
      </c>
      <c r="AB1291">
        <f>Y1291*'MRIP Selectivity'!$P$35</f>
        <v>1.1741822684044544E-2</v>
      </c>
      <c r="AC1291">
        <v>0.74741255597723821</v>
      </c>
      <c r="AD1291">
        <v>0.94160359434525442</v>
      </c>
      <c r="AE1291">
        <v>1.3432654004296583</v>
      </c>
      <c r="AF1291">
        <f t="shared" si="534"/>
        <v>6.1179996110201321E-2</v>
      </c>
      <c r="AG1291">
        <f t="shared" si="535"/>
        <v>7.6925021214085301E-2</v>
      </c>
      <c r="AH1291">
        <f t="shared" si="536"/>
        <v>1.5772384149457138E-2</v>
      </c>
      <c r="AI1291">
        <f t="shared" si="537"/>
        <v>0.17529330692290454</v>
      </c>
      <c r="AJ1291">
        <f t="shared" si="538"/>
        <v>0.15387740147374376</v>
      </c>
      <c r="AK1291">
        <f t="shared" si="539"/>
        <v>9.3437582636591493E-2</v>
      </c>
      <c r="AL1291">
        <f t="shared" si="540"/>
        <v>9.2697405363542443E-2</v>
      </c>
      <c r="AM1291">
        <f t="shared" si="541"/>
        <v>0.13810501732428662</v>
      </c>
      <c r="AN1291">
        <f t="shared" si="542"/>
        <v>7.6925021214085301E-2</v>
      </c>
      <c r="AO1291">
        <v>0</v>
      </c>
      <c r="AP1291">
        <f t="shared" si="543"/>
        <v>0.16355148423885998</v>
      </c>
      <c r="AQ1291">
        <f t="shared" si="544"/>
        <v>8.1695759952546951E-2</v>
      </c>
      <c r="AR1291">
        <v>13</v>
      </c>
      <c r="AS1291">
        <f>AR1291*'MRIP Selectivity'!$N$35</f>
        <v>8.1855724286313034E-2</v>
      </c>
      <c r="AT1291">
        <f>AR1291*'MRIP Selectivity'!$O$35</f>
        <v>8.1695759952546951E-2</v>
      </c>
      <c r="AU1291">
        <f>AR1291*'MRIP Selectivity'!$P$35</f>
        <v>1.1741822684044544E-2</v>
      </c>
      <c r="AV1291">
        <v>2</v>
      </c>
      <c r="AW1291">
        <f t="shared" si="545"/>
        <v>10</v>
      </c>
      <c r="AX1291">
        <f t="shared" si="524"/>
        <v>0</v>
      </c>
      <c r="AY1291">
        <f t="shared" si="525"/>
        <v>0</v>
      </c>
      <c r="AZ1291">
        <f t="shared" si="526"/>
        <v>0</v>
      </c>
      <c r="BA1291">
        <v>1547.3898991999999</v>
      </c>
      <c r="BB1291">
        <v>1547.3898991999999</v>
      </c>
    </row>
    <row r="1292" spans="1:54" x14ac:dyDescent="0.25">
      <c r="A1292" t="s">
        <v>1171</v>
      </c>
      <c r="B1292" t="s">
        <v>3</v>
      </c>
      <c r="C1292">
        <v>2013</v>
      </c>
      <c r="D1292">
        <v>5</v>
      </c>
      <c r="E1292">
        <v>9</v>
      </c>
      <c r="F1292" t="s">
        <v>1820</v>
      </c>
      <c r="G1292" t="s">
        <v>1923</v>
      </c>
      <c r="H1292" t="s">
        <v>1926</v>
      </c>
      <c r="I1292" t="s">
        <v>1837</v>
      </c>
      <c r="J1292" t="s">
        <v>1819</v>
      </c>
      <c r="K1292" t="str">
        <f t="shared" si="527"/>
        <v>Offshore</v>
      </c>
      <c r="L1292">
        <v>2.2304740237999998</v>
      </c>
      <c r="M1292">
        <f t="shared" si="520"/>
        <v>22.457869254426139</v>
      </c>
      <c r="N1292">
        <f t="shared" si="528"/>
        <v>2.2304740237999998</v>
      </c>
      <c r="O1292">
        <f t="shared" si="529"/>
        <v>2.2304740237999998</v>
      </c>
      <c r="P1292">
        <v>30.822692218110234</v>
      </c>
      <c r="Q1292">
        <f t="shared" si="530"/>
        <v>13.818897637551691</v>
      </c>
      <c r="R1292">
        <v>2.97305854505445</v>
      </c>
      <c r="S1292">
        <f t="shared" si="521"/>
        <v>29.934695216416557</v>
      </c>
      <c r="T1292">
        <f t="shared" si="531"/>
        <v>1.3329267740089294</v>
      </c>
      <c r="U1292">
        <f t="shared" si="522"/>
        <v>2.97305854505445</v>
      </c>
      <c r="V1292">
        <f t="shared" si="532"/>
        <v>1.3329267740089294</v>
      </c>
      <c r="W1292">
        <f t="shared" si="523"/>
        <v>2.97305854505445</v>
      </c>
      <c r="X1292">
        <f t="shared" si="533"/>
        <v>1.3329267740089294</v>
      </c>
      <c r="Y1292">
        <v>0</v>
      </c>
      <c r="Z1292">
        <f>Y1292*'MRIP Selectivity'!$N$35</f>
        <v>0</v>
      </c>
      <c r="AA1292">
        <f>Y1292*'MRIP Selectivity'!$O$35</f>
        <v>0</v>
      </c>
      <c r="AB1292">
        <f>Y1292*'MRIP Selectivity'!$P$35</f>
        <v>0</v>
      </c>
      <c r="AC1292">
        <v>0.74741255597723821</v>
      </c>
      <c r="AD1292">
        <v>0.94160359434525442</v>
      </c>
      <c r="AE1292">
        <v>1.3432654004296583</v>
      </c>
      <c r="AF1292">
        <f t="shared" si="534"/>
        <v>0</v>
      </c>
      <c r="AG1292">
        <f t="shared" si="535"/>
        <v>0</v>
      </c>
      <c r="AH1292">
        <f t="shared" si="536"/>
        <v>0</v>
      </c>
      <c r="AI1292">
        <f t="shared" si="537"/>
        <v>0</v>
      </c>
      <c r="AJ1292">
        <f t="shared" si="538"/>
        <v>0</v>
      </c>
      <c r="AK1292">
        <f t="shared" si="539"/>
        <v>0</v>
      </c>
      <c r="AL1292">
        <f t="shared" si="540"/>
        <v>0</v>
      </c>
      <c r="AM1292">
        <f t="shared" si="541"/>
        <v>2.97305854505445</v>
      </c>
      <c r="AN1292">
        <f t="shared" si="542"/>
        <v>2.97305854505445</v>
      </c>
      <c r="AO1292">
        <v>2</v>
      </c>
      <c r="AP1292">
        <f t="shared" si="543"/>
        <v>2</v>
      </c>
      <c r="AQ1292">
        <f t="shared" si="544"/>
        <v>2</v>
      </c>
      <c r="AR1292">
        <v>0</v>
      </c>
      <c r="AS1292">
        <f>AR1292*'MRIP Selectivity'!$N$35</f>
        <v>0</v>
      </c>
      <c r="AT1292">
        <f>AR1292*'MRIP Selectivity'!$O$35</f>
        <v>0</v>
      </c>
      <c r="AU1292">
        <f>AR1292*'MRIP Selectivity'!$P$35</f>
        <v>0</v>
      </c>
      <c r="AV1292">
        <v>3</v>
      </c>
      <c r="AW1292">
        <f t="shared" si="545"/>
        <v>15</v>
      </c>
      <c r="AX1292">
        <f t="shared" si="524"/>
        <v>0</v>
      </c>
      <c r="AY1292">
        <f t="shared" si="525"/>
        <v>0</v>
      </c>
      <c r="AZ1292">
        <f t="shared" si="526"/>
        <v>0</v>
      </c>
      <c r="BA1292">
        <v>10.068653126999999</v>
      </c>
      <c r="BB1292">
        <v>10.068653126999999</v>
      </c>
    </row>
    <row r="1293" spans="1:54" x14ac:dyDescent="0.25">
      <c r="A1293" t="s">
        <v>1172</v>
      </c>
      <c r="B1293" t="s">
        <v>3</v>
      </c>
      <c r="C1293">
        <v>2013</v>
      </c>
      <c r="D1293">
        <v>5</v>
      </c>
      <c r="E1293">
        <v>10</v>
      </c>
      <c r="F1293" t="s">
        <v>1827</v>
      </c>
      <c r="G1293" t="s">
        <v>1923</v>
      </c>
      <c r="H1293" t="s">
        <v>1926</v>
      </c>
      <c r="I1293" t="s">
        <v>1837</v>
      </c>
      <c r="J1293" t="s">
        <v>1819</v>
      </c>
      <c r="K1293" t="str">
        <f t="shared" si="527"/>
        <v>Offshore</v>
      </c>
      <c r="L1293">
        <v>2.0972966466999998</v>
      </c>
      <c r="M1293">
        <f t="shared" si="520"/>
        <v>50.021343611259979</v>
      </c>
      <c r="N1293">
        <f t="shared" si="528"/>
        <v>2.160201063714946</v>
      </c>
      <c r="O1293">
        <f t="shared" si="529"/>
        <v>2.1287180928355949</v>
      </c>
      <c r="P1293">
        <v>30.138317955118108</v>
      </c>
      <c r="Q1293">
        <f t="shared" si="530"/>
        <v>14.370078740429673</v>
      </c>
      <c r="R1293">
        <v>3.0979109134926586</v>
      </c>
      <c r="S1293">
        <f t="shared" si="521"/>
        <v>73.886384420016896</v>
      </c>
      <c r="T1293">
        <f t="shared" si="531"/>
        <v>1.4770971566502429</v>
      </c>
      <c r="U1293">
        <f t="shared" si="522"/>
        <v>3.1510282278481534</v>
      </c>
      <c r="V1293">
        <f t="shared" si="532"/>
        <v>1.458673584036321</v>
      </c>
      <c r="W1293">
        <f t="shared" si="523"/>
        <v>3.1274974601134606</v>
      </c>
      <c r="X1293">
        <f t="shared" si="533"/>
        <v>1.4691928774596099</v>
      </c>
      <c r="Y1293">
        <v>5</v>
      </c>
      <c r="Z1293">
        <f>Y1293*'MRIP Selectivity'!$N$35</f>
        <v>3.1482970879351167E-2</v>
      </c>
      <c r="AA1293">
        <f>Y1293*'MRIP Selectivity'!$O$35</f>
        <v>3.1421446135594985E-2</v>
      </c>
      <c r="AB1293">
        <f>Y1293*'MRIP Selectivity'!$P$35</f>
        <v>4.5160856477094394E-3</v>
      </c>
      <c r="AC1293">
        <v>0.74741255597723821</v>
      </c>
      <c r="AD1293">
        <v>0.94160359434525442</v>
      </c>
      <c r="AE1293">
        <v>1.3432654004296583</v>
      </c>
      <c r="AF1293">
        <f t="shared" si="534"/>
        <v>2.3530767734692815E-2</v>
      </c>
      <c r="AG1293">
        <f t="shared" si="535"/>
        <v>2.9586546620802043E-2</v>
      </c>
      <c r="AH1293">
        <f t="shared" si="536"/>
        <v>6.0663015959450525E-3</v>
      </c>
      <c r="AI1293">
        <f t="shared" si="537"/>
        <v>6.742050266265559E-2</v>
      </c>
      <c r="AJ1293">
        <f t="shared" si="538"/>
        <v>5.9183615951439908E-2</v>
      </c>
      <c r="AK1293">
        <f t="shared" si="539"/>
        <v>3.5937531783304423E-2</v>
      </c>
      <c r="AL1293">
        <f t="shared" si="540"/>
        <v>3.5652848216747093E-2</v>
      </c>
      <c r="AM1293">
        <f t="shared" si="541"/>
        <v>3.1510282278481534</v>
      </c>
      <c r="AN1293">
        <f t="shared" si="542"/>
        <v>3.1274974601134606</v>
      </c>
      <c r="AO1293">
        <v>2</v>
      </c>
      <c r="AP1293">
        <f t="shared" si="543"/>
        <v>2.0629044170149462</v>
      </c>
      <c r="AQ1293">
        <f t="shared" si="544"/>
        <v>2.0314214461355951</v>
      </c>
      <c r="AR1293">
        <v>5</v>
      </c>
      <c r="AS1293">
        <f>AR1293*'MRIP Selectivity'!$N$35</f>
        <v>3.1482970879351167E-2</v>
      </c>
      <c r="AT1293">
        <f>AR1293*'MRIP Selectivity'!$O$35</f>
        <v>3.1421446135594985E-2</v>
      </c>
      <c r="AU1293">
        <f>AR1293*'MRIP Selectivity'!$P$35</f>
        <v>4.5160856477094394E-3</v>
      </c>
      <c r="AV1293">
        <v>9</v>
      </c>
      <c r="AW1293">
        <f t="shared" si="545"/>
        <v>45</v>
      </c>
      <c r="AX1293">
        <f t="shared" si="524"/>
        <v>0</v>
      </c>
      <c r="AY1293">
        <f t="shared" si="525"/>
        <v>0</v>
      </c>
      <c r="AZ1293">
        <f t="shared" si="526"/>
        <v>0</v>
      </c>
      <c r="BA1293">
        <v>23.850390305999998</v>
      </c>
      <c r="BB1293">
        <v>23.850390305999998</v>
      </c>
    </row>
    <row r="1294" spans="1:54" x14ac:dyDescent="0.25">
      <c r="A1294" t="s">
        <v>1173</v>
      </c>
      <c r="B1294" t="s">
        <v>3</v>
      </c>
      <c r="C1294">
        <v>2013</v>
      </c>
      <c r="D1294">
        <v>5</v>
      </c>
      <c r="E1294">
        <v>10</v>
      </c>
      <c r="F1294" t="s">
        <v>1868</v>
      </c>
      <c r="G1294" t="s">
        <v>1923</v>
      </c>
      <c r="H1294" t="s">
        <v>1926</v>
      </c>
      <c r="I1294" t="s">
        <v>1837</v>
      </c>
      <c r="J1294" t="s">
        <v>1819</v>
      </c>
      <c r="K1294" t="str">
        <f t="shared" si="527"/>
        <v>Offshore</v>
      </c>
      <c r="L1294">
        <v>0</v>
      </c>
      <c r="M1294">
        <f t="shared" si="520"/>
        <v>0</v>
      </c>
      <c r="N1294">
        <f t="shared" si="528"/>
        <v>0.12580883402989229</v>
      </c>
      <c r="O1294">
        <f t="shared" si="529"/>
        <v>6.2842892271189971E-2</v>
      </c>
      <c r="P1294">
        <v>0</v>
      </c>
      <c r="Q1294">
        <f t="shared" si="530"/>
        <v>0</v>
      </c>
      <c r="R1294">
        <v>0</v>
      </c>
      <c r="S1294">
        <f t="shared" si="521"/>
        <v>0</v>
      </c>
      <c r="T1294">
        <f t="shared" si="531"/>
        <v>0</v>
      </c>
      <c r="U1294">
        <f t="shared" si="522"/>
        <v>0.10623462871098971</v>
      </c>
      <c r="V1294">
        <f t="shared" si="532"/>
        <v>0.84441310922369939</v>
      </c>
      <c r="W1294">
        <f t="shared" si="523"/>
        <v>5.9173093241604087E-2</v>
      </c>
      <c r="X1294">
        <f t="shared" si="533"/>
        <v>0.94160359434525442</v>
      </c>
      <c r="Y1294">
        <v>10</v>
      </c>
      <c r="Z1294">
        <f>Y1294*'MRIP Selectivity'!$N$35</f>
        <v>6.2965941758702335E-2</v>
      </c>
      <c r="AA1294">
        <f>Y1294*'MRIP Selectivity'!$O$35</f>
        <v>6.2842892271189971E-2</v>
      </c>
      <c r="AB1294">
        <f>Y1294*'MRIP Selectivity'!$P$35</f>
        <v>9.0321712954188789E-3</v>
      </c>
      <c r="AC1294">
        <v>0.74741255597723821</v>
      </c>
      <c r="AD1294">
        <v>0.94160359434525442</v>
      </c>
      <c r="AE1294">
        <v>1.3432654004296583</v>
      </c>
      <c r="AF1294">
        <f t="shared" si="534"/>
        <v>4.7061535469385629E-2</v>
      </c>
      <c r="AG1294">
        <f t="shared" si="535"/>
        <v>5.9173093241604087E-2</v>
      </c>
      <c r="AH1294">
        <f t="shared" si="536"/>
        <v>1.2132603191890105E-2</v>
      </c>
      <c r="AI1294">
        <f t="shared" si="537"/>
        <v>0.13484100532531118</v>
      </c>
      <c r="AJ1294">
        <f t="shared" si="538"/>
        <v>0.11836723190287982</v>
      </c>
      <c r="AK1294">
        <f t="shared" si="539"/>
        <v>7.1875063566608846E-2</v>
      </c>
      <c r="AL1294">
        <f t="shared" si="540"/>
        <v>7.1305696433494187E-2</v>
      </c>
      <c r="AM1294">
        <f t="shared" si="541"/>
        <v>0.10623462871098971</v>
      </c>
      <c r="AN1294">
        <f t="shared" si="542"/>
        <v>5.9173093241604087E-2</v>
      </c>
      <c r="AO1294">
        <v>0</v>
      </c>
      <c r="AP1294">
        <f t="shared" si="543"/>
        <v>0.12580883402989229</v>
      </c>
      <c r="AQ1294">
        <f t="shared" si="544"/>
        <v>6.2842892271189971E-2</v>
      </c>
      <c r="AR1294">
        <v>10</v>
      </c>
      <c r="AS1294">
        <f>AR1294*'MRIP Selectivity'!$N$35</f>
        <v>6.2965941758702335E-2</v>
      </c>
      <c r="AT1294">
        <f>AR1294*'MRIP Selectivity'!$O$35</f>
        <v>6.2842892271189971E-2</v>
      </c>
      <c r="AU1294">
        <f>AR1294*'MRIP Selectivity'!$P$35</f>
        <v>9.0321712954188789E-3</v>
      </c>
      <c r="AV1294">
        <v>25</v>
      </c>
      <c r="AW1294">
        <f t="shared" si="545"/>
        <v>125</v>
      </c>
      <c r="AX1294">
        <f t="shared" si="524"/>
        <v>0</v>
      </c>
      <c r="AY1294">
        <f t="shared" si="525"/>
        <v>0</v>
      </c>
      <c r="AZ1294">
        <f t="shared" si="526"/>
        <v>0</v>
      </c>
      <c r="BA1294">
        <v>23.914783588999999</v>
      </c>
      <c r="BB1294">
        <v>23.914783588999999</v>
      </c>
    </row>
    <row r="1295" spans="1:54" x14ac:dyDescent="0.25">
      <c r="A1295" t="s">
        <v>1174</v>
      </c>
      <c r="B1295" t="s">
        <v>3</v>
      </c>
      <c r="C1295">
        <v>2013</v>
      </c>
      <c r="D1295">
        <v>5</v>
      </c>
      <c r="E1295">
        <v>10</v>
      </c>
      <c r="F1295" t="s">
        <v>1868</v>
      </c>
      <c r="G1295" t="s">
        <v>1923</v>
      </c>
      <c r="H1295" t="s">
        <v>1926</v>
      </c>
      <c r="I1295" t="s">
        <v>1837</v>
      </c>
      <c r="J1295" t="s">
        <v>1819</v>
      </c>
      <c r="K1295" t="str">
        <f t="shared" si="527"/>
        <v>Offshore</v>
      </c>
      <c r="L1295">
        <v>4.1940693288000004</v>
      </c>
      <c r="M1295">
        <f t="shared" si="520"/>
        <v>100.3002603555145</v>
      </c>
      <c r="N1295">
        <f t="shared" si="528"/>
        <v>4.4456869968597852</v>
      </c>
      <c r="O1295">
        <f t="shared" si="529"/>
        <v>4.3197551133423806</v>
      </c>
      <c r="P1295">
        <v>55.769563614173236</v>
      </c>
      <c r="Q1295">
        <f t="shared" si="530"/>
        <v>13.297244094467539</v>
      </c>
      <c r="R1295">
        <v>4.4382432574868922</v>
      </c>
      <c r="S1295">
        <f t="shared" si="521"/>
        <v>106.13962701813743</v>
      </c>
      <c r="T1295">
        <f t="shared" si="531"/>
        <v>1.0582188584747965</v>
      </c>
      <c r="U1295">
        <f t="shared" si="522"/>
        <v>4.6507125149088715</v>
      </c>
      <c r="V1295">
        <f t="shared" si="532"/>
        <v>1.0461178481962194</v>
      </c>
      <c r="W1295">
        <f t="shared" si="523"/>
        <v>4.5565894439701005</v>
      </c>
      <c r="X1295">
        <f t="shared" si="533"/>
        <v>1.0548258696184449</v>
      </c>
      <c r="Y1295">
        <v>20</v>
      </c>
      <c r="Z1295">
        <f>Y1295*'MRIP Selectivity'!$N$35</f>
        <v>0.12593188351740467</v>
      </c>
      <c r="AA1295">
        <f>Y1295*'MRIP Selectivity'!$O$35</f>
        <v>0.12568578454237994</v>
      </c>
      <c r="AB1295">
        <f>Y1295*'MRIP Selectivity'!$P$35</f>
        <v>1.8064342590837758E-2</v>
      </c>
      <c r="AC1295">
        <v>0.74741255597723821</v>
      </c>
      <c r="AD1295">
        <v>0.94160359434525442</v>
      </c>
      <c r="AE1295">
        <v>1.3432654004296583</v>
      </c>
      <c r="AF1295">
        <f t="shared" si="534"/>
        <v>9.4123070938771258E-2</v>
      </c>
      <c r="AG1295">
        <f t="shared" si="535"/>
        <v>0.11834618648320817</v>
      </c>
      <c r="AH1295">
        <f t="shared" si="536"/>
        <v>2.426520638378021E-2</v>
      </c>
      <c r="AI1295">
        <f t="shared" si="537"/>
        <v>0.26968201065062236</v>
      </c>
      <c r="AJ1295">
        <f t="shared" si="538"/>
        <v>0.23673446380575963</v>
      </c>
      <c r="AK1295">
        <f t="shared" si="539"/>
        <v>0.14375012713321769</v>
      </c>
      <c r="AL1295">
        <f t="shared" si="540"/>
        <v>0.14261139286698837</v>
      </c>
      <c r="AM1295">
        <f t="shared" si="541"/>
        <v>4.6507125149088715</v>
      </c>
      <c r="AN1295">
        <f t="shared" si="542"/>
        <v>4.5565894439701005</v>
      </c>
      <c r="AO1295">
        <v>4</v>
      </c>
      <c r="AP1295">
        <f t="shared" si="543"/>
        <v>4.2516176680597848</v>
      </c>
      <c r="AQ1295">
        <f t="shared" si="544"/>
        <v>4.1256857845423802</v>
      </c>
      <c r="AR1295">
        <v>20</v>
      </c>
      <c r="AS1295">
        <f>AR1295*'MRIP Selectivity'!$N$35</f>
        <v>0.12593188351740467</v>
      </c>
      <c r="AT1295">
        <f>AR1295*'MRIP Selectivity'!$O$35</f>
        <v>0.12568578454237994</v>
      </c>
      <c r="AU1295">
        <f>AR1295*'MRIP Selectivity'!$P$35</f>
        <v>1.8064342590837758E-2</v>
      </c>
      <c r="AV1295">
        <v>9</v>
      </c>
      <c r="AW1295">
        <f t="shared" si="545"/>
        <v>45</v>
      </c>
      <c r="AX1295">
        <f t="shared" si="524"/>
        <v>0</v>
      </c>
      <c r="AY1295">
        <f t="shared" si="525"/>
        <v>0</v>
      </c>
      <c r="AZ1295">
        <f t="shared" si="526"/>
        <v>0</v>
      </c>
      <c r="BA1295">
        <v>23.914783588999999</v>
      </c>
      <c r="BB1295">
        <v>23.914783588999999</v>
      </c>
    </row>
    <row r="1296" spans="1:54" x14ac:dyDescent="0.25">
      <c r="A1296" t="s">
        <v>1175</v>
      </c>
      <c r="B1296" t="s">
        <v>3</v>
      </c>
      <c r="C1296">
        <v>2013</v>
      </c>
      <c r="D1296">
        <v>5</v>
      </c>
      <c r="E1296">
        <v>10</v>
      </c>
      <c r="F1296" t="s">
        <v>1868</v>
      </c>
      <c r="G1296" t="s">
        <v>1923</v>
      </c>
      <c r="H1296" t="s">
        <v>1926</v>
      </c>
      <c r="I1296" t="s">
        <v>1837</v>
      </c>
      <c r="J1296" t="s">
        <v>1819</v>
      </c>
      <c r="K1296" t="str">
        <f t="shared" si="527"/>
        <v>Offshore</v>
      </c>
      <c r="L1296">
        <v>0</v>
      </c>
      <c r="M1296">
        <f t="shared" si="520"/>
        <v>0</v>
      </c>
      <c r="N1296">
        <f t="shared" si="528"/>
        <v>1.258088340298923E-2</v>
      </c>
      <c r="O1296">
        <f t="shared" si="529"/>
        <v>6.2842892271189965E-3</v>
      </c>
      <c r="P1296">
        <v>0</v>
      </c>
      <c r="Q1296">
        <f t="shared" si="530"/>
        <v>0</v>
      </c>
      <c r="R1296">
        <v>0</v>
      </c>
      <c r="S1296">
        <f t="shared" si="521"/>
        <v>0</v>
      </c>
      <c r="T1296">
        <f t="shared" si="531"/>
        <v>0</v>
      </c>
      <c r="U1296">
        <f t="shared" si="522"/>
        <v>1.0623462871098971E-2</v>
      </c>
      <c r="V1296">
        <f t="shared" si="532"/>
        <v>0.84441310922369939</v>
      </c>
      <c r="W1296">
        <f t="shared" si="523"/>
        <v>5.9173093241604077E-3</v>
      </c>
      <c r="X1296">
        <f t="shared" si="533"/>
        <v>0.94160359434525431</v>
      </c>
      <c r="Y1296">
        <v>1</v>
      </c>
      <c r="Z1296">
        <f>Y1296*'MRIP Selectivity'!$N$35</f>
        <v>6.2965941758702333E-3</v>
      </c>
      <c r="AA1296">
        <f>Y1296*'MRIP Selectivity'!$O$35</f>
        <v>6.2842892271189965E-3</v>
      </c>
      <c r="AB1296">
        <f>Y1296*'MRIP Selectivity'!$P$35</f>
        <v>9.0321712954188795E-4</v>
      </c>
      <c r="AC1296">
        <v>0.74741255597723821</v>
      </c>
      <c r="AD1296">
        <v>0.94160359434525442</v>
      </c>
      <c r="AE1296">
        <v>1.3432654004296583</v>
      </c>
      <c r="AF1296">
        <f t="shared" si="534"/>
        <v>4.7061535469385633E-3</v>
      </c>
      <c r="AG1296">
        <f t="shared" si="535"/>
        <v>5.9173093241604077E-3</v>
      </c>
      <c r="AH1296">
        <f t="shared" si="536"/>
        <v>1.2132603191890106E-3</v>
      </c>
      <c r="AI1296">
        <f t="shared" si="537"/>
        <v>1.3484100532531117E-2</v>
      </c>
      <c r="AJ1296">
        <f t="shared" si="538"/>
        <v>1.1836723190287982E-2</v>
      </c>
      <c r="AK1296">
        <f t="shared" si="539"/>
        <v>7.1875063566608846E-3</v>
      </c>
      <c r="AL1296">
        <f t="shared" si="540"/>
        <v>7.1305696433494187E-3</v>
      </c>
      <c r="AM1296">
        <f t="shared" si="541"/>
        <v>1.0623462871098971E-2</v>
      </c>
      <c r="AN1296">
        <f t="shared" si="542"/>
        <v>5.9173093241604077E-3</v>
      </c>
      <c r="AO1296">
        <v>0</v>
      </c>
      <c r="AP1296">
        <f t="shared" si="543"/>
        <v>1.258088340298923E-2</v>
      </c>
      <c r="AQ1296">
        <f t="shared" si="544"/>
        <v>6.2842892271189965E-3</v>
      </c>
      <c r="AR1296">
        <v>1</v>
      </c>
      <c r="AS1296">
        <f>AR1296*'MRIP Selectivity'!$N$35</f>
        <v>6.2965941758702333E-3</v>
      </c>
      <c r="AT1296">
        <f>AR1296*'MRIP Selectivity'!$O$35</f>
        <v>6.2842892271189965E-3</v>
      </c>
      <c r="AU1296">
        <f>AR1296*'MRIP Selectivity'!$P$35</f>
        <v>9.0321712954188795E-4</v>
      </c>
      <c r="AV1296">
        <v>4</v>
      </c>
      <c r="AW1296">
        <f t="shared" si="545"/>
        <v>20</v>
      </c>
      <c r="AX1296">
        <f t="shared" si="524"/>
        <v>0</v>
      </c>
      <c r="AY1296">
        <f t="shared" si="525"/>
        <v>0</v>
      </c>
      <c r="AZ1296">
        <f t="shared" si="526"/>
        <v>0</v>
      </c>
      <c r="BA1296">
        <v>23.914783588999999</v>
      </c>
      <c r="BB1296">
        <v>23.914783588999999</v>
      </c>
    </row>
    <row r="1297" spans="1:54" x14ac:dyDescent="0.25">
      <c r="A1297" t="s">
        <v>1985</v>
      </c>
      <c r="B1297" t="s">
        <v>3</v>
      </c>
      <c r="C1297">
        <v>2013</v>
      </c>
      <c r="D1297">
        <v>5</v>
      </c>
      <c r="E1297">
        <v>10</v>
      </c>
      <c r="F1297" t="s">
        <v>1868</v>
      </c>
      <c r="G1297" t="s">
        <v>1923</v>
      </c>
      <c r="H1297" t="s">
        <v>1926</v>
      </c>
      <c r="I1297" t="s">
        <v>1837</v>
      </c>
      <c r="J1297" t="s">
        <v>1819</v>
      </c>
      <c r="K1297" t="str">
        <f t="shared" si="527"/>
        <v>Offshore</v>
      </c>
      <c r="L1297">
        <v>0</v>
      </c>
      <c r="M1297">
        <f t="shared" si="520"/>
        <v>0</v>
      </c>
      <c r="N1297">
        <f t="shared" si="528"/>
        <v>1.258088340298923E-2</v>
      </c>
      <c r="O1297">
        <f t="shared" si="529"/>
        <v>6.2842892271189965E-3</v>
      </c>
      <c r="P1297">
        <v>0</v>
      </c>
      <c r="Q1297">
        <f t="shared" si="530"/>
        <v>0</v>
      </c>
      <c r="R1297">
        <v>0</v>
      </c>
      <c r="S1297">
        <f t="shared" si="521"/>
        <v>0</v>
      </c>
      <c r="T1297">
        <f t="shared" si="531"/>
        <v>0</v>
      </c>
      <c r="U1297">
        <f t="shared" si="522"/>
        <v>1.0623462871098971E-2</v>
      </c>
      <c r="V1297">
        <f t="shared" si="532"/>
        <v>0.84441310922369939</v>
      </c>
      <c r="W1297">
        <f t="shared" si="523"/>
        <v>5.9173093241604077E-3</v>
      </c>
      <c r="X1297">
        <f t="shared" si="533"/>
        <v>0.94160359434525431</v>
      </c>
      <c r="Y1297">
        <v>1</v>
      </c>
      <c r="Z1297">
        <f>Y1297*'MRIP Selectivity'!$N$35</f>
        <v>6.2965941758702333E-3</v>
      </c>
      <c r="AA1297">
        <f>Y1297*'MRIP Selectivity'!$O$35</f>
        <v>6.2842892271189965E-3</v>
      </c>
      <c r="AB1297">
        <f>Y1297*'MRIP Selectivity'!$P$35</f>
        <v>9.0321712954188795E-4</v>
      </c>
      <c r="AC1297">
        <v>0.74741255597723821</v>
      </c>
      <c r="AD1297">
        <v>0.94160359434525442</v>
      </c>
      <c r="AE1297">
        <v>1.3432654004296583</v>
      </c>
      <c r="AF1297">
        <f t="shared" si="534"/>
        <v>4.7061535469385633E-3</v>
      </c>
      <c r="AG1297">
        <f t="shared" si="535"/>
        <v>5.9173093241604077E-3</v>
      </c>
      <c r="AH1297">
        <f t="shared" si="536"/>
        <v>1.2132603191890106E-3</v>
      </c>
      <c r="AI1297">
        <f t="shared" si="537"/>
        <v>1.3484100532531117E-2</v>
      </c>
      <c r="AJ1297">
        <f t="shared" si="538"/>
        <v>1.1836723190287982E-2</v>
      </c>
      <c r="AK1297">
        <f t="shared" si="539"/>
        <v>7.1875063566608846E-3</v>
      </c>
      <c r="AL1297">
        <f t="shared" si="540"/>
        <v>7.1305696433494187E-3</v>
      </c>
      <c r="AM1297">
        <f t="shared" si="541"/>
        <v>1.0623462871098971E-2</v>
      </c>
      <c r="AN1297">
        <f t="shared" si="542"/>
        <v>5.9173093241604077E-3</v>
      </c>
      <c r="AO1297">
        <v>0</v>
      </c>
      <c r="AP1297">
        <f t="shared" si="543"/>
        <v>1.258088340298923E-2</v>
      </c>
      <c r="AQ1297">
        <f t="shared" si="544"/>
        <v>6.2842892271189965E-3</v>
      </c>
      <c r="AR1297">
        <v>1</v>
      </c>
      <c r="AS1297">
        <f>AR1297*'MRIP Selectivity'!$N$35</f>
        <v>6.2965941758702333E-3</v>
      </c>
      <c r="AT1297">
        <f>AR1297*'MRIP Selectivity'!$O$35</f>
        <v>6.2842892271189965E-3</v>
      </c>
      <c r="AU1297">
        <f>AR1297*'MRIP Selectivity'!$P$35</f>
        <v>9.0321712954188795E-4</v>
      </c>
      <c r="AV1297">
        <v>4</v>
      </c>
      <c r="AW1297">
        <f t="shared" si="545"/>
        <v>20</v>
      </c>
      <c r="AX1297">
        <f t="shared" si="524"/>
        <v>0</v>
      </c>
      <c r="AY1297">
        <f t="shared" si="525"/>
        <v>0</v>
      </c>
      <c r="AZ1297">
        <f t="shared" si="526"/>
        <v>0</v>
      </c>
      <c r="BA1297">
        <v>23.914783588999999</v>
      </c>
      <c r="BB1297">
        <v>23.914783588999999</v>
      </c>
    </row>
    <row r="1298" spans="1:54" x14ac:dyDescent="0.25">
      <c r="A1298" t="s">
        <v>1986</v>
      </c>
      <c r="B1298" t="s">
        <v>3</v>
      </c>
      <c r="C1298">
        <v>2013</v>
      </c>
      <c r="D1298">
        <v>6</v>
      </c>
      <c r="E1298">
        <v>12</v>
      </c>
      <c r="F1298" t="s">
        <v>1833</v>
      </c>
      <c r="G1298" t="s">
        <v>1923</v>
      </c>
      <c r="H1298" t="s">
        <v>1926</v>
      </c>
      <c r="I1298" t="s">
        <v>1837</v>
      </c>
      <c r="J1298" t="s">
        <v>1819</v>
      </c>
      <c r="K1298" t="str">
        <f t="shared" si="527"/>
        <v>Offshore</v>
      </c>
      <c r="L1298">
        <v>0</v>
      </c>
      <c r="M1298">
        <f t="shared" si="520"/>
        <v>0</v>
      </c>
      <c r="N1298">
        <f t="shared" si="528"/>
        <v>1.258088340298923E-2</v>
      </c>
      <c r="O1298">
        <f t="shared" si="529"/>
        <v>6.2842892271189965E-3</v>
      </c>
      <c r="P1298">
        <v>0</v>
      </c>
      <c r="Q1298">
        <f t="shared" si="530"/>
        <v>0</v>
      </c>
      <c r="R1298">
        <v>0</v>
      </c>
      <c r="S1298">
        <f t="shared" si="521"/>
        <v>0</v>
      </c>
      <c r="T1298">
        <f t="shared" si="531"/>
        <v>0</v>
      </c>
      <c r="U1298">
        <f t="shared" si="522"/>
        <v>1.0623462871098971E-2</v>
      </c>
      <c r="V1298">
        <f t="shared" si="532"/>
        <v>0.84441310922369939</v>
      </c>
      <c r="W1298">
        <f t="shared" si="523"/>
        <v>5.9173093241604077E-3</v>
      </c>
      <c r="X1298">
        <f t="shared" si="533"/>
        <v>0.94160359434525431</v>
      </c>
      <c r="Y1298">
        <v>1</v>
      </c>
      <c r="Z1298">
        <f>Y1298*'MRIP Selectivity'!$N$35</f>
        <v>6.2965941758702333E-3</v>
      </c>
      <c r="AA1298">
        <f>Y1298*'MRIP Selectivity'!$O$35</f>
        <v>6.2842892271189965E-3</v>
      </c>
      <c r="AB1298">
        <f>Y1298*'MRIP Selectivity'!$P$35</f>
        <v>9.0321712954188795E-4</v>
      </c>
      <c r="AC1298">
        <v>0.74741255597723821</v>
      </c>
      <c r="AD1298">
        <v>0.94160359434525442</v>
      </c>
      <c r="AE1298">
        <v>1.3432654004296583</v>
      </c>
      <c r="AF1298">
        <f t="shared" si="534"/>
        <v>4.7061535469385633E-3</v>
      </c>
      <c r="AG1298">
        <f t="shared" si="535"/>
        <v>5.9173093241604077E-3</v>
      </c>
      <c r="AH1298">
        <f t="shared" si="536"/>
        <v>1.2132603191890106E-3</v>
      </c>
      <c r="AI1298">
        <f t="shared" si="537"/>
        <v>1.3484100532531117E-2</v>
      </c>
      <c r="AJ1298">
        <f t="shared" si="538"/>
        <v>1.1836723190287982E-2</v>
      </c>
      <c r="AK1298">
        <f t="shared" si="539"/>
        <v>7.1875063566608846E-3</v>
      </c>
      <c r="AL1298">
        <f t="shared" si="540"/>
        <v>7.1305696433494187E-3</v>
      </c>
      <c r="AM1298">
        <f t="shared" si="541"/>
        <v>1.0623462871098971E-2</v>
      </c>
      <c r="AN1298">
        <f t="shared" si="542"/>
        <v>5.9173093241604077E-3</v>
      </c>
      <c r="AO1298">
        <v>0</v>
      </c>
      <c r="AP1298">
        <f t="shared" si="543"/>
        <v>1.258088340298923E-2</v>
      </c>
      <c r="AQ1298">
        <f t="shared" si="544"/>
        <v>6.2842892271189965E-3</v>
      </c>
      <c r="AR1298">
        <v>1</v>
      </c>
      <c r="AS1298">
        <f>AR1298*'MRIP Selectivity'!$N$35</f>
        <v>6.2965941758702333E-3</v>
      </c>
      <c r="AT1298">
        <f>AR1298*'MRIP Selectivity'!$O$35</f>
        <v>6.2842892271189965E-3</v>
      </c>
      <c r="AU1298">
        <f>AR1298*'MRIP Selectivity'!$P$35</f>
        <v>9.0321712954188795E-4</v>
      </c>
      <c r="AV1298">
        <v>6</v>
      </c>
      <c r="AW1298">
        <f t="shared" si="545"/>
        <v>30</v>
      </c>
      <c r="AX1298">
        <f t="shared" si="524"/>
        <v>0</v>
      </c>
      <c r="AY1298">
        <f t="shared" si="525"/>
        <v>0</v>
      </c>
      <c r="AZ1298">
        <f t="shared" si="526"/>
        <v>0</v>
      </c>
      <c r="BA1298">
        <v>24.449648183000001</v>
      </c>
      <c r="BB1298">
        <v>24.449648183000001</v>
      </c>
    </row>
    <row r="1299" spans="1:54" x14ac:dyDescent="0.25">
      <c r="A1299" t="s">
        <v>1176</v>
      </c>
      <c r="B1299" t="s">
        <v>3</v>
      </c>
      <c r="C1299">
        <v>2014</v>
      </c>
      <c r="D1299">
        <v>1</v>
      </c>
      <c r="E1299">
        <v>1</v>
      </c>
      <c r="F1299" t="s">
        <v>1820</v>
      </c>
      <c r="G1299" t="s">
        <v>1923</v>
      </c>
      <c r="H1299" t="s">
        <v>1926</v>
      </c>
      <c r="I1299" t="s">
        <v>1824</v>
      </c>
      <c r="J1299" t="s">
        <v>1767</v>
      </c>
      <c r="K1299" t="str">
        <f t="shared" si="527"/>
        <v>Inshore</v>
      </c>
      <c r="L1299">
        <v>0</v>
      </c>
      <c r="M1299">
        <f t="shared" si="520"/>
        <v>0</v>
      </c>
      <c r="N1299">
        <f t="shared" si="528"/>
        <v>1.258088340298923E-2</v>
      </c>
      <c r="O1299">
        <f t="shared" si="529"/>
        <v>6.2842892271189965E-3</v>
      </c>
      <c r="P1299">
        <v>0</v>
      </c>
      <c r="Q1299">
        <f t="shared" si="530"/>
        <v>0</v>
      </c>
      <c r="R1299">
        <v>0</v>
      </c>
      <c r="S1299">
        <f t="shared" si="521"/>
        <v>0</v>
      </c>
      <c r="T1299">
        <f t="shared" si="531"/>
        <v>0</v>
      </c>
      <c r="U1299">
        <f t="shared" si="522"/>
        <v>1.0623462871098971E-2</v>
      </c>
      <c r="V1299">
        <f t="shared" si="532"/>
        <v>0.84441310922369939</v>
      </c>
      <c r="W1299">
        <f t="shared" si="523"/>
        <v>5.9173093241604077E-3</v>
      </c>
      <c r="X1299">
        <f t="shared" si="533"/>
        <v>0.94160359434525431</v>
      </c>
      <c r="Y1299">
        <v>1</v>
      </c>
      <c r="Z1299">
        <f>Y1299*'MRIP Selectivity'!$N$35</f>
        <v>6.2965941758702333E-3</v>
      </c>
      <c r="AA1299">
        <f>Y1299*'MRIP Selectivity'!$O$35</f>
        <v>6.2842892271189965E-3</v>
      </c>
      <c r="AB1299">
        <f>Y1299*'MRIP Selectivity'!$P$35</f>
        <v>9.0321712954188795E-4</v>
      </c>
      <c r="AC1299">
        <v>0.74741255597723821</v>
      </c>
      <c r="AD1299">
        <v>0.94160359434525442</v>
      </c>
      <c r="AE1299">
        <v>1.3432654004296583</v>
      </c>
      <c r="AF1299">
        <f t="shared" si="534"/>
        <v>4.7061535469385633E-3</v>
      </c>
      <c r="AG1299">
        <f t="shared" si="535"/>
        <v>5.9173093241604077E-3</v>
      </c>
      <c r="AH1299">
        <f t="shared" si="536"/>
        <v>1.2132603191890106E-3</v>
      </c>
      <c r="AI1299">
        <f t="shared" si="537"/>
        <v>1.3484100532531117E-2</v>
      </c>
      <c r="AJ1299">
        <f t="shared" si="538"/>
        <v>1.1836723190287982E-2</v>
      </c>
      <c r="AK1299">
        <f t="shared" si="539"/>
        <v>7.1875063566608846E-3</v>
      </c>
      <c r="AL1299">
        <f t="shared" si="540"/>
        <v>7.1305696433494187E-3</v>
      </c>
      <c r="AM1299">
        <f t="shared" si="541"/>
        <v>1.0623462871098971E-2</v>
      </c>
      <c r="AN1299">
        <f t="shared" si="542"/>
        <v>5.9173093241604077E-3</v>
      </c>
      <c r="AO1299">
        <v>0</v>
      </c>
      <c r="AP1299">
        <f t="shared" si="543"/>
        <v>1.258088340298923E-2</v>
      </c>
      <c r="AQ1299">
        <f t="shared" si="544"/>
        <v>6.2842892271189965E-3</v>
      </c>
      <c r="AR1299">
        <v>1</v>
      </c>
      <c r="AS1299">
        <f>AR1299*'MRIP Selectivity'!$N$35</f>
        <v>6.2965941758702333E-3</v>
      </c>
      <c r="AT1299">
        <f>AR1299*'MRIP Selectivity'!$O$35</f>
        <v>6.2842892271189965E-3</v>
      </c>
      <c r="AU1299">
        <f>AR1299*'MRIP Selectivity'!$P$35</f>
        <v>9.0321712954188795E-4</v>
      </c>
      <c r="AV1299">
        <v>1</v>
      </c>
      <c r="AW1299">
        <f t="shared" si="545"/>
        <v>5</v>
      </c>
      <c r="AX1299">
        <f t="shared" si="524"/>
        <v>0</v>
      </c>
      <c r="AY1299">
        <f t="shared" si="525"/>
        <v>0</v>
      </c>
      <c r="AZ1299">
        <f t="shared" si="526"/>
        <v>0</v>
      </c>
      <c r="BA1299">
        <v>3003.6930928000002</v>
      </c>
      <c r="BB1299">
        <v>3003.6930928000002</v>
      </c>
    </row>
    <row r="1300" spans="1:54" x14ac:dyDescent="0.25">
      <c r="A1300" t="s">
        <v>1177</v>
      </c>
      <c r="B1300" t="s">
        <v>3</v>
      </c>
      <c r="C1300">
        <v>2014</v>
      </c>
      <c r="D1300">
        <v>1</v>
      </c>
      <c r="E1300">
        <v>2</v>
      </c>
      <c r="F1300" t="s">
        <v>1848</v>
      </c>
      <c r="G1300" t="s">
        <v>1923</v>
      </c>
      <c r="H1300" t="s">
        <v>1926</v>
      </c>
      <c r="I1300" t="s">
        <v>1837</v>
      </c>
      <c r="J1300" t="s">
        <v>1819</v>
      </c>
      <c r="K1300" t="str">
        <f t="shared" si="527"/>
        <v>Offshore</v>
      </c>
      <c r="L1300">
        <v>0</v>
      </c>
      <c r="M1300">
        <f t="shared" si="520"/>
        <v>0</v>
      </c>
      <c r="N1300">
        <f t="shared" si="528"/>
        <v>2.516176680597846E-2</v>
      </c>
      <c r="O1300">
        <f t="shared" si="529"/>
        <v>1.2568578454237993E-2</v>
      </c>
      <c r="P1300">
        <v>0</v>
      </c>
      <c r="Q1300">
        <f t="shared" si="530"/>
        <v>0</v>
      </c>
      <c r="R1300">
        <v>0</v>
      </c>
      <c r="S1300">
        <f t="shared" si="521"/>
        <v>0</v>
      </c>
      <c r="T1300">
        <f t="shared" si="531"/>
        <v>0</v>
      </c>
      <c r="U1300">
        <f t="shared" si="522"/>
        <v>2.1246925742197942E-2</v>
      </c>
      <c r="V1300">
        <f t="shared" si="532"/>
        <v>0.84441310922369939</v>
      </c>
      <c r="W1300">
        <f t="shared" si="523"/>
        <v>1.1834618648320815E-2</v>
      </c>
      <c r="X1300">
        <f t="shared" si="533"/>
        <v>0.94160359434525431</v>
      </c>
      <c r="Y1300">
        <v>2</v>
      </c>
      <c r="Z1300">
        <f>Y1300*'MRIP Selectivity'!$N$35</f>
        <v>1.2593188351740467E-2</v>
      </c>
      <c r="AA1300">
        <f>Y1300*'MRIP Selectivity'!$O$35</f>
        <v>1.2568578454237993E-2</v>
      </c>
      <c r="AB1300">
        <f>Y1300*'MRIP Selectivity'!$P$35</f>
        <v>1.8064342590837759E-3</v>
      </c>
      <c r="AC1300">
        <v>0.74741255597723821</v>
      </c>
      <c r="AD1300">
        <v>0.94160359434525442</v>
      </c>
      <c r="AE1300">
        <v>1.3432654004296583</v>
      </c>
      <c r="AF1300">
        <f t="shared" si="534"/>
        <v>9.4123070938771265E-3</v>
      </c>
      <c r="AG1300">
        <f t="shared" si="535"/>
        <v>1.1834618648320815E-2</v>
      </c>
      <c r="AH1300">
        <f t="shared" si="536"/>
        <v>2.4265206383780212E-3</v>
      </c>
      <c r="AI1300">
        <f t="shared" si="537"/>
        <v>2.6968201065062234E-2</v>
      </c>
      <c r="AJ1300">
        <f t="shared" si="538"/>
        <v>2.3673446380575964E-2</v>
      </c>
      <c r="AK1300">
        <f t="shared" si="539"/>
        <v>1.4375012713321769E-2</v>
      </c>
      <c r="AL1300">
        <f t="shared" si="540"/>
        <v>1.4261139286698837E-2</v>
      </c>
      <c r="AM1300">
        <f t="shared" si="541"/>
        <v>2.1246925742197942E-2</v>
      </c>
      <c r="AN1300">
        <f t="shared" si="542"/>
        <v>1.1834618648320815E-2</v>
      </c>
      <c r="AO1300">
        <v>0</v>
      </c>
      <c r="AP1300">
        <f t="shared" si="543"/>
        <v>2.516176680597846E-2</v>
      </c>
      <c r="AQ1300">
        <f t="shared" si="544"/>
        <v>1.2568578454237993E-2</v>
      </c>
      <c r="AR1300">
        <v>2</v>
      </c>
      <c r="AS1300">
        <f>AR1300*'MRIP Selectivity'!$N$35</f>
        <v>1.2593188351740467E-2</v>
      </c>
      <c r="AT1300">
        <f>AR1300*'MRIP Selectivity'!$O$35</f>
        <v>1.2568578454237993E-2</v>
      </c>
      <c r="AU1300">
        <f>AR1300*'MRIP Selectivity'!$P$35</f>
        <v>1.8064342590837759E-3</v>
      </c>
      <c r="AV1300">
        <v>8</v>
      </c>
      <c r="AW1300">
        <f t="shared" si="545"/>
        <v>40</v>
      </c>
      <c r="AX1300">
        <f t="shared" si="524"/>
        <v>0</v>
      </c>
      <c r="AY1300">
        <f t="shared" si="525"/>
        <v>0</v>
      </c>
      <c r="AZ1300">
        <f t="shared" si="526"/>
        <v>0</v>
      </c>
      <c r="BA1300">
        <v>5.4579628539999998</v>
      </c>
      <c r="BB1300">
        <v>5.4579628539999998</v>
      </c>
    </row>
    <row r="1301" spans="1:54" x14ac:dyDescent="0.25">
      <c r="A1301" t="s">
        <v>1178</v>
      </c>
      <c r="B1301" t="s">
        <v>3</v>
      </c>
      <c r="C1301">
        <v>2014</v>
      </c>
      <c r="D1301">
        <v>3</v>
      </c>
      <c r="E1301">
        <v>5</v>
      </c>
      <c r="F1301" t="s">
        <v>1841</v>
      </c>
      <c r="G1301" t="s">
        <v>1923</v>
      </c>
      <c r="H1301" t="s">
        <v>1926</v>
      </c>
      <c r="I1301" t="s">
        <v>1812</v>
      </c>
      <c r="J1301" t="s">
        <v>1767</v>
      </c>
      <c r="K1301" t="str">
        <f t="shared" si="527"/>
        <v>Inshore</v>
      </c>
      <c r="L1301">
        <v>0</v>
      </c>
      <c r="M1301">
        <f t="shared" si="520"/>
        <v>0</v>
      </c>
      <c r="N1301">
        <f t="shared" si="528"/>
        <v>1.258088340298923E-2</v>
      </c>
      <c r="O1301">
        <f t="shared" si="529"/>
        <v>6.2842892271189965E-3</v>
      </c>
      <c r="P1301">
        <v>0</v>
      </c>
      <c r="Q1301">
        <f t="shared" si="530"/>
        <v>0</v>
      </c>
      <c r="R1301">
        <v>0</v>
      </c>
      <c r="S1301">
        <f t="shared" si="521"/>
        <v>0</v>
      </c>
      <c r="T1301">
        <f t="shared" si="531"/>
        <v>0</v>
      </c>
      <c r="U1301">
        <f t="shared" si="522"/>
        <v>1.0623462871098971E-2</v>
      </c>
      <c r="V1301">
        <f t="shared" si="532"/>
        <v>0.84441310922369939</v>
      </c>
      <c r="W1301">
        <f t="shared" si="523"/>
        <v>5.9173093241604077E-3</v>
      </c>
      <c r="X1301">
        <f t="shared" si="533"/>
        <v>0.94160359434525431</v>
      </c>
      <c r="Y1301">
        <v>1</v>
      </c>
      <c r="Z1301">
        <f>Y1301*'MRIP Selectivity'!$N$35</f>
        <v>6.2965941758702333E-3</v>
      </c>
      <c r="AA1301">
        <f>Y1301*'MRIP Selectivity'!$O$35</f>
        <v>6.2842892271189965E-3</v>
      </c>
      <c r="AB1301">
        <f>Y1301*'MRIP Selectivity'!$P$35</f>
        <v>9.0321712954188795E-4</v>
      </c>
      <c r="AC1301">
        <v>0.74741255597723821</v>
      </c>
      <c r="AD1301">
        <v>0.94160359434525442</v>
      </c>
      <c r="AE1301">
        <v>1.3432654004296583</v>
      </c>
      <c r="AF1301">
        <f t="shared" si="534"/>
        <v>4.7061535469385633E-3</v>
      </c>
      <c r="AG1301">
        <f t="shared" si="535"/>
        <v>5.9173093241604077E-3</v>
      </c>
      <c r="AH1301">
        <f t="shared" si="536"/>
        <v>1.2132603191890106E-3</v>
      </c>
      <c r="AI1301">
        <f t="shared" si="537"/>
        <v>1.3484100532531117E-2</v>
      </c>
      <c r="AJ1301">
        <f t="shared" si="538"/>
        <v>1.1836723190287982E-2</v>
      </c>
      <c r="AK1301">
        <f t="shared" si="539"/>
        <v>7.1875063566608846E-3</v>
      </c>
      <c r="AL1301">
        <f t="shared" si="540"/>
        <v>7.1305696433494187E-3</v>
      </c>
      <c r="AM1301">
        <f t="shared" si="541"/>
        <v>1.0623462871098971E-2</v>
      </c>
      <c r="AN1301">
        <f t="shared" si="542"/>
        <v>5.9173093241604077E-3</v>
      </c>
      <c r="AO1301">
        <v>0</v>
      </c>
      <c r="AP1301">
        <f t="shared" si="543"/>
        <v>1.258088340298923E-2</v>
      </c>
      <c r="AQ1301">
        <f t="shared" si="544"/>
        <v>6.2842892271189965E-3</v>
      </c>
      <c r="AR1301">
        <v>1</v>
      </c>
      <c r="AS1301">
        <f>AR1301*'MRIP Selectivity'!$N$35</f>
        <v>6.2965941758702333E-3</v>
      </c>
      <c r="AT1301">
        <f>AR1301*'MRIP Selectivity'!$O$35</f>
        <v>6.2842892271189965E-3</v>
      </c>
      <c r="AU1301">
        <f>AR1301*'MRIP Selectivity'!$P$35</f>
        <v>9.0321712954188795E-4</v>
      </c>
      <c r="AV1301">
        <v>3</v>
      </c>
      <c r="AW1301">
        <f t="shared" si="545"/>
        <v>15</v>
      </c>
      <c r="AX1301">
        <f t="shared" si="524"/>
        <v>0</v>
      </c>
      <c r="AY1301">
        <f t="shared" si="525"/>
        <v>0</v>
      </c>
      <c r="AZ1301">
        <f t="shared" si="526"/>
        <v>0</v>
      </c>
      <c r="BA1301">
        <v>124.48941504</v>
      </c>
      <c r="BB1301">
        <v>124.48941504</v>
      </c>
    </row>
    <row r="1302" spans="1:54" x14ac:dyDescent="0.25">
      <c r="A1302" t="s">
        <v>1179</v>
      </c>
      <c r="B1302" t="s">
        <v>3</v>
      </c>
      <c r="C1302">
        <v>2014</v>
      </c>
      <c r="D1302">
        <v>3</v>
      </c>
      <c r="E1302">
        <v>5</v>
      </c>
      <c r="F1302" t="s">
        <v>1841</v>
      </c>
      <c r="G1302" t="s">
        <v>1923</v>
      </c>
      <c r="H1302" t="s">
        <v>1926</v>
      </c>
      <c r="I1302" t="s">
        <v>1812</v>
      </c>
      <c r="J1302" t="s">
        <v>1819</v>
      </c>
      <c r="K1302" t="str">
        <f t="shared" si="527"/>
        <v>Offshore</v>
      </c>
      <c r="L1302">
        <v>0</v>
      </c>
      <c r="M1302">
        <f t="shared" si="520"/>
        <v>0</v>
      </c>
      <c r="N1302">
        <f t="shared" si="528"/>
        <v>1.258088340298923E-2</v>
      </c>
      <c r="O1302">
        <f t="shared" si="529"/>
        <v>6.2842892271189965E-3</v>
      </c>
      <c r="P1302">
        <v>0</v>
      </c>
      <c r="Q1302">
        <f t="shared" si="530"/>
        <v>0</v>
      </c>
      <c r="R1302">
        <v>0</v>
      </c>
      <c r="S1302">
        <f t="shared" si="521"/>
        <v>0</v>
      </c>
      <c r="T1302">
        <f t="shared" si="531"/>
        <v>0</v>
      </c>
      <c r="U1302">
        <f t="shared" si="522"/>
        <v>1.0623462871098971E-2</v>
      </c>
      <c r="V1302">
        <f t="shared" si="532"/>
        <v>0.84441310922369939</v>
      </c>
      <c r="W1302">
        <f t="shared" si="523"/>
        <v>5.9173093241604077E-3</v>
      </c>
      <c r="X1302">
        <f t="shared" si="533"/>
        <v>0.94160359434525431</v>
      </c>
      <c r="Y1302">
        <v>1</v>
      </c>
      <c r="Z1302">
        <f>Y1302*'MRIP Selectivity'!$N$35</f>
        <v>6.2965941758702333E-3</v>
      </c>
      <c r="AA1302">
        <f>Y1302*'MRIP Selectivity'!$O$35</f>
        <v>6.2842892271189965E-3</v>
      </c>
      <c r="AB1302">
        <f>Y1302*'MRIP Selectivity'!$P$35</f>
        <v>9.0321712954188795E-4</v>
      </c>
      <c r="AC1302">
        <v>0.74741255597723821</v>
      </c>
      <c r="AD1302">
        <v>0.94160359434525442</v>
      </c>
      <c r="AE1302">
        <v>1.3432654004296583</v>
      </c>
      <c r="AF1302">
        <f t="shared" si="534"/>
        <v>4.7061535469385633E-3</v>
      </c>
      <c r="AG1302">
        <f t="shared" si="535"/>
        <v>5.9173093241604077E-3</v>
      </c>
      <c r="AH1302">
        <f t="shared" si="536"/>
        <v>1.2132603191890106E-3</v>
      </c>
      <c r="AI1302">
        <f t="shared" si="537"/>
        <v>1.3484100532531117E-2</v>
      </c>
      <c r="AJ1302">
        <f t="shared" si="538"/>
        <v>1.1836723190287982E-2</v>
      </c>
      <c r="AK1302">
        <f t="shared" si="539"/>
        <v>7.1875063566608846E-3</v>
      </c>
      <c r="AL1302">
        <f t="shared" si="540"/>
        <v>7.1305696433494187E-3</v>
      </c>
      <c r="AM1302">
        <f t="shared" si="541"/>
        <v>1.0623462871098971E-2</v>
      </c>
      <c r="AN1302">
        <f t="shared" si="542"/>
        <v>5.9173093241604077E-3</v>
      </c>
      <c r="AO1302">
        <v>0</v>
      </c>
      <c r="AP1302">
        <f t="shared" si="543"/>
        <v>1.258088340298923E-2</v>
      </c>
      <c r="AQ1302">
        <f t="shared" si="544"/>
        <v>6.2842892271189965E-3</v>
      </c>
      <c r="AR1302">
        <v>1</v>
      </c>
      <c r="AS1302">
        <f>AR1302*'MRIP Selectivity'!$N$35</f>
        <v>6.2965941758702333E-3</v>
      </c>
      <c r="AT1302">
        <f>AR1302*'MRIP Selectivity'!$O$35</f>
        <v>6.2842892271189965E-3</v>
      </c>
      <c r="AU1302">
        <f>AR1302*'MRIP Selectivity'!$P$35</f>
        <v>9.0321712954188795E-4</v>
      </c>
      <c r="AV1302">
        <v>2</v>
      </c>
      <c r="AW1302">
        <f t="shared" si="545"/>
        <v>10</v>
      </c>
      <c r="AX1302">
        <f t="shared" si="524"/>
        <v>0</v>
      </c>
      <c r="AY1302">
        <f t="shared" si="525"/>
        <v>0</v>
      </c>
      <c r="AZ1302">
        <f t="shared" si="526"/>
        <v>0</v>
      </c>
      <c r="BA1302">
        <v>124.48941504</v>
      </c>
      <c r="BB1302">
        <v>124.48941504</v>
      </c>
    </row>
    <row r="1303" spans="1:54" x14ac:dyDescent="0.25">
      <c r="A1303" t="s">
        <v>1180</v>
      </c>
      <c r="B1303" t="s">
        <v>3</v>
      </c>
      <c r="C1303">
        <v>2014</v>
      </c>
      <c r="D1303">
        <v>3</v>
      </c>
      <c r="E1303">
        <v>5</v>
      </c>
      <c r="F1303" t="s">
        <v>1841</v>
      </c>
      <c r="G1303" t="s">
        <v>1923</v>
      </c>
      <c r="H1303" t="s">
        <v>1926</v>
      </c>
      <c r="I1303" t="s">
        <v>1812</v>
      </c>
      <c r="J1303" t="s">
        <v>1819</v>
      </c>
      <c r="K1303" t="str">
        <f t="shared" si="527"/>
        <v>Offshore</v>
      </c>
      <c r="L1303">
        <v>0</v>
      </c>
      <c r="M1303">
        <f t="shared" si="520"/>
        <v>0</v>
      </c>
      <c r="N1303">
        <f t="shared" si="528"/>
        <v>6.2904417014946146E-2</v>
      </c>
      <c r="O1303">
        <f t="shared" si="529"/>
        <v>3.1421446135594985E-2</v>
      </c>
      <c r="P1303">
        <v>0</v>
      </c>
      <c r="Q1303">
        <f t="shared" si="530"/>
        <v>0</v>
      </c>
      <c r="R1303">
        <v>0</v>
      </c>
      <c r="S1303">
        <f t="shared" si="521"/>
        <v>0</v>
      </c>
      <c r="T1303">
        <f t="shared" si="531"/>
        <v>0</v>
      </c>
      <c r="U1303">
        <f t="shared" si="522"/>
        <v>5.3117314355494855E-2</v>
      </c>
      <c r="V1303">
        <f t="shared" si="532"/>
        <v>0.84441310922369939</v>
      </c>
      <c r="W1303">
        <f t="shared" si="523"/>
        <v>2.9586546620802043E-2</v>
      </c>
      <c r="X1303">
        <f t="shared" si="533"/>
        <v>0.94160359434525442</v>
      </c>
      <c r="Y1303">
        <v>5</v>
      </c>
      <c r="Z1303">
        <f>Y1303*'MRIP Selectivity'!$N$35</f>
        <v>3.1482970879351167E-2</v>
      </c>
      <c r="AA1303">
        <f>Y1303*'MRIP Selectivity'!$O$35</f>
        <v>3.1421446135594985E-2</v>
      </c>
      <c r="AB1303">
        <f>Y1303*'MRIP Selectivity'!$P$35</f>
        <v>4.5160856477094394E-3</v>
      </c>
      <c r="AC1303">
        <v>0.74741255597723821</v>
      </c>
      <c r="AD1303">
        <v>0.94160359434525442</v>
      </c>
      <c r="AE1303">
        <v>1.3432654004296583</v>
      </c>
      <c r="AF1303">
        <f t="shared" si="534"/>
        <v>2.3530767734692815E-2</v>
      </c>
      <c r="AG1303">
        <f t="shared" si="535"/>
        <v>2.9586546620802043E-2</v>
      </c>
      <c r="AH1303">
        <f t="shared" si="536"/>
        <v>6.0663015959450525E-3</v>
      </c>
      <c r="AI1303">
        <f t="shared" si="537"/>
        <v>6.742050266265559E-2</v>
      </c>
      <c r="AJ1303">
        <f t="shared" si="538"/>
        <v>5.9183615951439908E-2</v>
      </c>
      <c r="AK1303">
        <f t="shared" si="539"/>
        <v>3.5937531783304423E-2</v>
      </c>
      <c r="AL1303">
        <f t="shared" si="540"/>
        <v>3.5652848216747093E-2</v>
      </c>
      <c r="AM1303">
        <f t="shared" si="541"/>
        <v>5.3117314355494855E-2</v>
      </c>
      <c r="AN1303">
        <f t="shared" si="542"/>
        <v>2.9586546620802043E-2</v>
      </c>
      <c r="AO1303">
        <v>0</v>
      </c>
      <c r="AP1303">
        <f t="shared" si="543"/>
        <v>6.2904417014946146E-2</v>
      </c>
      <c r="AQ1303">
        <f t="shared" si="544"/>
        <v>3.1421446135594985E-2</v>
      </c>
      <c r="AR1303">
        <v>5</v>
      </c>
      <c r="AS1303">
        <f>AR1303*'MRIP Selectivity'!$N$35</f>
        <v>3.1482970879351167E-2</v>
      </c>
      <c r="AT1303">
        <f>AR1303*'MRIP Selectivity'!$O$35</f>
        <v>3.1421446135594985E-2</v>
      </c>
      <c r="AU1303">
        <f>AR1303*'MRIP Selectivity'!$P$35</f>
        <v>4.5160856477094394E-3</v>
      </c>
      <c r="AV1303">
        <v>4</v>
      </c>
      <c r="AW1303">
        <f t="shared" si="545"/>
        <v>20</v>
      </c>
      <c r="AX1303">
        <f t="shared" si="524"/>
        <v>0</v>
      </c>
      <c r="AY1303">
        <f t="shared" si="525"/>
        <v>0</v>
      </c>
      <c r="AZ1303">
        <f t="shared" si="526"/>
        <v>0</v>
      </c>
      <c r="BA1303">
        <v>124.48941504</v>
      </c>
      <c r="BB1303">
        <v>124.48941504</v>
      </c>
    </row>
    <row r="1304" spans="1:54" x14ac:dyDescent="0.25">
      <c r="A1304" t="s">
        <v>1181</v>
      </c>
      <c r="B1304" t="s">
        <v>3</v>
      </c>
      <c r="C1304">
        <v>2014</v>
      </c>
      <c r="D1304">
        <v>3</v>
      </c>
      <c r="E1304">
        <v>6</v>
      </c>
      <c r="F1304" t="s">
        <v>1862</v>
      </c>
      <c r="G1304" t="s">
        <v>1923</v>
      </c>
      <c r="H1304" t="s">
        <v>1960</v>
      </c>
      <c r="I1304" t="s">
        <v>1812</v>
      </c>
      <c r="J1304" t="s">
        <v>1819</v>
      </c>
      <c r="K1304" t="str">
        <f t="shared" si="527"/>
        <v>Offshore</v>
      </c>
      <c r="L1304">
        <v>0</v>
      </c>
      <c r="M1304">
        <f t="shared" si="520"/>
        <v>0</v>
      </c>
      <c r="N1304">
        <f t="shared" si="528"/>
        <v>1.2580883402989231</v>
      </c>
      <c r="O1304">
        <f t="shared" si="529"/>
        <v>0.62842892271189965</v>
      </c>
      <c r="P1304">
        <v>0</v>
      </c>
      <c r="Q1304">
        <f t="shared" si="530"/>
        <v>0</v>
      </c>
      <c r="R1304">
        <v>0</v>
      </c>
      <c r="S1304">
        <f t="shared" si="521"/>
        <v>0</v>
      </c>
      <c r="T1304">
        <f t="shared" si="531"/>
        <v>0</v>
      </c>
      <c r="U1304">
        <f t="shared" si="522"/>
        <v>1.062346287109897</v>
      </c>
      <c r="V1304">
        <f t="shared" si="532"/>
        <v>0.84441310922369917</v>
      </c>
      <c r="W1304">
        <f t="shared" si="523"/>
        <v>0.5917309324160408</v>
      </c>
      <c r="X1304">
        <f t="shared" si="533"/>
        <v>0.94160359434525442</v>
      </c>
      <c r="Y1304">
        <v>100</v>
      </c>
      <c r="Z1304">
        <f>Y1304*'MRIP Selectivity'!$N$35</f>
        <v>0.62965941758702337</v>
      </c>
      <c r="AA1304">
        <f>Y1304*'MRIP Selectivity'!$O$35</f>
        <v>0.62842892271189965</v>
      </c>
      <c r="AB1304">
        <f>Y1304*'MRIP Selectivity'!$P$35</f>
        <v>9.0321712954188796E-2</v>
      </c>
      <c r="AC1304">
        <v>0.74741255597723821</v>
      </c>
      <c r="AD1304">
        <v>0.94160359434525442</v>
      </c>
      <c r="AE1304">
        <v>1.3432654004296583</v>
      </c>
      <c r="AF1304">
        <f t="shared" si="534"/>
        <v>0.47061535469385629</v>
      </c>
      <c r="AG1304">
        <f t="shared" si="535"/>
        <v>0.5917309324160408</v>
      </c>
      <c r="AH1304">
        <f t="shared" si="536"/>
        <v>0.12132603191890107</v>
      </c>
      <c r="AI1304">
        <f t="shared" si="537"/>
        <v>1.348410053253112</v>
      </c>
      <c r="AJ1304">
        <f t="shared" si="538"/>
        <v>1.1836723190287981</v>
      </c>
      <c r="AK1304">
        <f t="shared" si="539"/>
        <v>0.71875063566608843</v>
      </c>
      <c r="AL1304">
        <f t="shared" si="540"/>
        <v>0.71305696433494181</v>
      </c>
      <c r="AM1304">
        <f t="shared" si="541"/>
        <v>1.062346287109897</v>
      </c>
      <c r="AN1304">
        <f t="shared" si="542"/>
        <v>0.5917309324160408</v>
      </c>
      <c r="AO1304">
        <v>0</v>
      </c>
      <c r="AP1304">
        <f t="shared" si="543"/>
        <v>1.2580883402989231</v>
      </c>
      <c r="AQ1304">
        <f t="shared" si="544"/>
        <v>0.62842892271189965</v>
      </c>
      <c r="AR1304">
        <v>100</v>
      </c>
      <c r="AS1304">
        <f>AR1304*'MRIP Selectivity'!$N$35</f>
        <v>0.62965941758702337</v>
      </c>
      <c r="AT1304">
        <f>AR1304*'MRIP Selectivity'!$O$35</f>
        <v>0.62842892271189965</v>
      </c>
      <c r="AU1304">
        <f>AR1304*'MRIP Selectivity'!$P$35</f>
        <v>9.0321712954188796E-2</v>
      </c>
      <c r="AV1304">
        <v>4</v>
      </c>
      <c r="AW1304">
        <f t="shared" si="545"/>
        <v>20</v>
      </c>
      <c r="AX1304">
        <f t="shared" si="524"/>
        <v>0</v>
      </c>
      <c r="AY1304">
        <f t="shared" si="525"/>
        <v>0</v>
      </c>
      <c r="AZ1304">
        <f t="shared" si="526"/>
        <v>0</v>
      </c>
      <c r="BA1304">
        <v>113.498211</v>
      </c>
      <c r="BB1304">
        <v>113.498211</v>
      </c>
    </row>
    <row r="1305" spans="1:54" x14ac:dyDescent="0.25">
      <c r="A1305" t="s">
        <v>1987</v>
      </c>
      <c r="B1305" t="s">
        <v>3</v>
      </c>
      <c r="C1305">
        <v>2014</v>
      </c>
      <c r="D1305">
        <v>3</v>
      </c>
      <c r="E1305">
        <v>6</v>
      </c>
      <c r="F1305" t="s">
        <v>1810</v>
      </c>
      <c r="G1305" t="s">
        <v>1923</v>
      </c>
      <c r="H1305" t="s">
        <v>1960</v>
      </c>
      <c r="I1305" t="s">
        <v>1812</v>
      </c>
      <c r="J1305" t="s">
        <v>1819</v>
      </c>
      <c r="K1305" t="str">
        <f t="shared" si="527"/>
        <v>Offshore</v>
      </c>
      <c r="L1305">
        <v>0</v>
      </c>
      <c r="M1305">
        <f t="shared" si="520"/>
        <v>0</v>
      </c>
      <c r="N1305">
        <f t="shared" si="528"/>
        <v>1.258088340298923E-2</v>
      </c>
      <c r="O1305">
        <f t="shared" si="529"/>
        <v>6.2842892271189965E-3</v>
      </c>
      <c r="P1305">
        <v>0</v>
      </c>
      <c r="Q1305">
        <f t="shared" si="530"/>
        <v>0</v>
      </c>
      <c r="R1305">
        <v>0</v>
      </c>
      <c r="S1305">
        <f t="shared" si="521"/>
        <v>0</v>
      </c>
      <c r="T1305">
        <f t="shared" si="531"/>
        <v>0</v>
      </c>
      <c r="U1305">
        <f t="shared" si="522"/>
        <v>1.0623462871098971E-2</v>
      </c>
      <c r="V1305">
        <f t="shared" si="532"/>
        <v>0.84441310922369939</v>
      </c>
      <c r="W1305">
        <f t="shared" si="523"/>
        <v>5.9173093241604077E-3</v>
      </c>
      <c r="X1305">
        <f t="shared" si="533"/>
        <v>0.94160359434525431</v>
      </c>
      <c r="Y1305">
        <v>1</v>
      </c>
      <c r="Z1305">
        <f>Y1305*'MRIP Selectivity'!$N$35</f>
        <v>6.2965941758702333E-3</v>
      </c>
      <c r="AA1305">
        <f>Y1305*'MRIP Selectivity'!$O$35</f>
        <v>6.2842892271189965E-3</v>
      </c>
      <c r="AB1305">
        <f>Y1305*'MRIP Selectivity'!$P$35</f>
        <v>9.0321712954188795E-4</v>
      </c>
      <c r="AC1305">
        <v>0.74741255597723821</v>
      </c>
      <c r="AD1305">
        <v>0.94160359434525442</v>
      </c>
      <c r="AE1305">
        <v>1.3432654004296583</v>
      </c>
      <c r="AF1305">
        <f t="shared" si="534"/>
        <v>4.7061535469385633E-3</v>
      </c>
      <c r="AG1305">
        <f t="shared" si="535"/>
        <v>5.9173093241604077E-3</v>
      </c>
      <c r="AH1305">
        <f t="shared" si="536"/>
        <v>1.2132603191890106E-3</v>
      </c>
      <c r="AI1305">
        <f t="shared" si="537"/>
        <v>1.3484100532531117E-2</v>
      </c>
      <c r="AJ1305">
        <f t="shared" si="538"/>
        <v>1.1836723190287982E-2</v>
      </c>
      <c r="AK1305">
        <f t="shared" si="539"/>
        <v>7.1875063566608846E-3</v>
      </c>
      <c r="AL1305">
        <f t="shared" si="540"/>
        <v>7.1305696433494187E-3</v>
      </c>
      <c r="AM1305">
        <f t="shared" si="541"/>
        <v>1.0623462871098971E-2</v>
      </c>
      <c r="AN1305">
        <f t="shared" si="542"/>
        <v>5.9173093241604077E-3</v>
      </c>
      <c r="AO1305">
        <v>0</v>
      </c>
      <c r="AP1305">
        <f t="shared" si="543"/>
        <v>1.258088340298923E-2</v>
      </c>
      <c r="AQ1305">
        <f t="shared" si="544"/>
        <v>6.2842892271189965E-3</v>
      </c>
      <c r="AR1305">
        <v>1</v>
      </c>
      <c r="AS1305">
        <f>AR1305*'MRIP Selectivity'!$N$35</f>
        <v>6.2965941758702333E-3</v>
      </c>
      <c r="AT1305">
        <f>AR1305*'MRIP Selectivity'!$O$35</f>
        <v>6.2842892271189965E-3</v>
      </c>
      <c r="AU1305">
        <f>AR1305*'MRIP Selectivity'!$P$35</f>
        <v>9.0321712954188795E-4</v>
      </c>
      <c r="AV1305">
        <v>2</v>
      </c>
      <c r="AW1305">
        <f t="shared" si="545"/>
        <v>10</v>
      </c>
      <c r="AX1305">
        <f t="shared" si="524"/>
        <v>0</v>
      </c>
      <c r="AY1305">
        <f t="shared" si="525"/>
        <v>0</v>
      </c>
      <c r="AZ1305">
        <f t="shared" si="526"/>
        <v>0</v>
      </c>
      <c r="BA1305">
        <v>119.99085667999999</v>
      </c>
      <c r="BB1305">
        <v>119.99085667999999</v>
      </c>
    </row>
    <row r="1306" spans="1:54" x14ac:dyDescent="0.25">
      <c r="A1306" t="s">
        <v>1182</v>
      </c>
      <c r="B1306" t="s">
        <v>3</v>
      </c>
      <c r="C1306">
        <v>2014</v>
      </c>
      <c r="D1306">
        <v>3</v>
      </c>
      <c r="E1306">
        <v>6</v>
      </c>
      <c r="F1306" t="s">
        <v>1810</v>
      </c>
      <c r="G1306" t="s">
        <v>1923</v>
      </c>
      <c r="H1306" t="s">
        <v>1960</v>
      </c>
      <c r="I1306" t="s">
        <v>1812</v>
      </c>
      <c r="J1306" t="s">
        <v>1819</v>
      </c>
      <c r="K1306" t="str">
        <f t="shared" si="527"/>
        <v>Offshore</v>
      </c>
      <c r="L1306">
        <v>0</v>
      </c>
      <c r="M1306">
        <f t="shared" si="520"/>
        <v>0</v>
      </c>
      <c r="N1306">
        <f t="shared" si="528"/>
        <v>0.17613236764184922</v>
      </c>
      <c r="O1306">
        <f t="shared" si="529"/>
        <v>8.7980049179665953E-2</v>
      </c>
      <c r="P1306">
        <v>0</v>
      </c>
      <c r="Q1306">
        <f t="shared" si="530"/>
        <v>0</v>
      </c>
      <c r="R1306">
        <v>0</v>
      </c>
      <c r="S1306">
        <f t="shared" si="521"/>
        <v>0</v>
      </c>
      <c r="T1306">
        <f t="shared" si="531"/>
        <v>0</v>
      </c>
      <c r="U1306">
        <f t="shared" si="522"/>
        <v>0.14872848019538559</v>
      </c>
      <c r="V1306">
        <f t="shared" si="532"/>
        <v>0.84441310922369928</v>
      </c>
      <c r="W1306">
        <f t="shared" si="523"/>
        <v>8.2842330538245718E-2</v>
      </c>
      <c r="X1306">
        <f t="shared" si="533"/>
        <v>0.94160359434525442</v>
      </c>
      <c r="Y1306">
        <v>14</v>
      </c>
      <c r="Z1306">
        <f>Y1306*'MRIP Selectivity'!$N$35</f>
        <v>8.8152318462183271E-2</v>
      </c>
      <c r="AA1306">
        <f>Y1306*'MRIP Selectivity'!$O$35</f>
        <v>8.7980049179665953E-2</v>
      </c>
      <c r="AB1306">
        <f>Y1306*'MRIP Selectivity'!$P$35</f>
        <v>1.2645039813586431E-2</v>
      </c>
      <c r="AC1306">
        <v>0.74741255597723821</v>
      </c>
      <c r="AD1306">
        <v>0.94160359434525442</v>
      </c>
      <c r="AE1306">
        <v>1.3432654004296583</v>
      </c>
      <c r="AF1306">
        <f t="shared" si="534"/>
        <v>6.5886149657139889E-2</v>
      </c>
      <c r="AG1306">
        <f t="shared" si="535"/>
        <v>8.2842330538245718E-2</v>
      </c>
      <c r="AH1306">
        <f t="shared" si="536"/>
        <v>1.6985644468646147E-2</v>
      </c>
      <c r="AI1306">
        <f t="shared" si="537"/>
        <v>0.18877740745543564</v>
      </c>
      <c r="AJ1306">
        <f t="shared" si="538"/>
        <v>0.16571412466403174</v>
      </c>
      <c r="AK1306">
        <f t="shared" si="539"/>
        <v>0.10062508899325238</v>
      </c>
      <c r="AL1306">
        <f t="shared" si="540"/>
        <v>9.9827975006891861E-2</v>
      </c>
      <c r="AM1306">
        <f t="shared" si="541"/>
        <v>0.14872848019538559</v>
      </c>
      <c r="AN1306">
        <f t="shared" si="542"/>
        <v>8.2842330538245718E-2</v>
      </c>
      <c r="AO1306">
        <v>0</v>
      </c>
      <c r="AP1306">
        <f t="shared" si="543"/>
        <v>0.17613236764184922</v>
      </c>
      <c r="AQ1306">
        <f t="shared" si="544"/>
        <v>8.7980049179665953E-2</v>
      </c>
      <c r="AR1306">
        <v>14</v>
      </c>
      <c r="AS1306">
        <f>AR1306*'MRIP Selectivity'!$N$35</f>
        <v>8.8152318462183271E-2</v>
      </c>
      <c r="AT1306">
        <f>AR1306*'MRIP Selectivity'!$O$35</f>
        <v>8.7980049179665953E-2</v>
      </c>
      <c r="AU1306">
        <f>AR1306*'MRIP Selectivity'!$P$35</f>
        <v>1.2645039813586431E-2</v>
      </c>
      <c r="AV1306">
        <v>4</v>
      </c>
      <c r="AW1306">
        <f t="shared" si="545"/>
        <v>20</v>
      </c>
      <c r="AX1306">
        <f t="shared" si="524"/>
        <v>0</v>
      </c>
      <c r="AY1306">
        <f t="shared" si="525"/>
        <v>0</v>
      </c>
      <c r="AZ1306">
        <f t="shared" si="526"/>
        <v>0</v>
      </c>
      <c r="BA1306">
        <v>119.99085667999999</v>
      </c>
      <c r="BB1306">
        <v>119.99085667999999</v>
      </c>
    </row>
    <row r="1307" spans="1:54" x14ac:dyDescent="0.25">
      <c r="A1307" t="s">
        <v>1183</v>
      </c>
      <c r="B1307" t="s">
        <v>3</v>
      </c>
      <c r="C1307">
        <v>2014</v>
      </c>
      <c r="D1307">
        <v>3</v>
      </c>
      <c r="E1307">
        <v>6</v>
      </c>
      <c r="F1307" t="s">
        <v>1810</v>
      </c>
      <c r="G1307" t="s">
        <v>1923</v>
      </c>
      <c r="H1307" t="s">
        <v>1960</v>
      </c>
      <c r="I1307" t="s">
        <v>1812</v>
      </c>
      <c r="J1307" t="s">
        <v>1819</v>
      </c>
      <c r="K1307" t="str">
        <f t="shared" si="527"/>
        <v>Offshore</v>
      </c>
      <c r="L1307">
        <v>2.8911598493000001</v>
      </c>
      <c r="M1307">
        <f t="shared" si="520"/>
        <v>346.91274711632667</v>
      </c>
      <c r="N1307">
        <f t="shared" si="528"/>
        <v>2.9666451497179356</v>
      </c>
      <c r="O1307">
        <f t="shared" si="529"/>
        <v>2.9288655846627143</v>
      </c>
      <c r="P1307">
        <v>48.451589598425201</v>
      </c>
      <c r="Q1307">
        <f t="shared" si="530"/>
        <v>16.758530183018475</v>
      </c>
      <c r="R1307">
        <v>7.3512502562598216</v>
      </c>
      <c r="S1307">
        <f t="shared" si="521"/>
        <v>882.08281591768548</v>
      </c>
      <c r="T1307">
        <f t="shared" si="531"/>
        <v>2.5426647572045131</v>
      </c>
      <c r="U1307">
        <f t="shared" si="522"/>
        <v>7.4149910334864151</v>
      </c>
      <c r="V1307">
        <f t="shared" si="532"/>
        <v>2.4994533081219443</v>
      </c>
      <c r="W1307">
        <f t="shared" si="523"/>
        <v>7.386754112204784</v>
      </c>
      <c r="X1307">
        <f t="shared" si="533"/>
        <v>2.5220529582805815</v>
      </c>
      <c r="Y1307">
        <v>6</v>
      </c>
      <c r="Z1307">
        <f>Y1307*'MRIP Selectivity'!$N$35</f>
        <v>3.7779565055221398E-2</v>
      </c>
      <c r="AA1307">
        <f>Y1307*'MRIP Selectivity'!$O$35</f>
        <v>3.7705735362713981E-2</v>
      </c>
      <c r="AB1307">
        <f>Y1307*'MRIP Selectivity'!$P$35</f>
        <v>5.4193027772513275E-3</v>
      </c>
      <c r="AC1307">
        <v>0.74741255597723821</v>
      </c>
      <c r="AD1307">
        <v>0.94160359434525442</v>
      </c>
      <c r="AE1307">
        <v>1.3432654004296583</v>
      </c>
      <c r="AF1307">
        <f t="shared" si="534"/>
        <v>2.8236921281631376E-2</v>
      </c>
      <c r="AG1307">
        <f t="shared" si="535"/>
        <v>3.5503855944962449E-2</v>
      </c>
      <c r="AH1307">
        <f t="shared" si="536"/>
        <v>7.2795619151340635E-3</v>
      </c>
      <c r="AI1307">
        <f t="shared" si="537"/>
        <v>8.0904603195186719E-2</v>
      </c>
      <c r="AJ1307">
        <f t="shared" si="538"/>
        <v>7.1020339141727895E-2</v>
      </c>
      <c r="AK1307">
        <f t="shared" si="539"/>
        <v>4.3125038139965308E-2</v>
      </c>
      <c r="AL1307">
        <f t="shared" si="540"/>
        <v>4.2783417860096512E-2</v>
      </c>
      <c r="AM1307">
        <f t="shared" si="541"/>
        <v>7.4149910334864151</v>
      </c>
      <c r="AN1307">
        <f t="shared" si="542"/>
        <v>7.386754112204784</v>
      </c>
      <c r="AO1307">
        <v>3</v>
      </c>
      <c r="AP1307">
        <f t="shared" si="543"/>
        <v>3.0754853004179354</v>
      </c>
      <c r="AQ1307">
        <f t="shared" si="544"/>
        <v>3.0377057353627142</v>
      </c>
      <c r="AR1307">
        <v>6</v>
      </c>
      <c r="AS1307">
        <f>AR1307*'MRIP Selectivity'!$N$35</f>
        <v>3.7779565055221398E-2</v>
      </c>
      <c r="AT1307">
        <f>AR1307*'MRIP Selectivity'!$O$35</f>
        <v>3.7705735362713981E-2</v>
      </c>
      <c r="AU1307">
        <f>AR1307*'MRIP Selectivity'!$P$35</f>
        <v>5.4193027772513275E-3</v>
      </c>
      <c r="AV1307">
        <v>6</v>
      </c>
      <c r="AW1307">
        <f t="shared" si="545"/>
        <v>30</v>
      </c>
      <c r="AX1307">
        <f t="shared" si="524"/>
        <v>0</v>
      </c>
      <c r="AY1307">
        <f t="shared" si="525"/>
        <v>0</v>
      </c>
      <c r="AZ1307">
        <f t="shared" si="526"/>
        <v>0</v>
      </c>
      <c r="BA1307">
        <v>119.99085667999999</v>
      </c>
      <c r="BB1307">
        <v>119.99085667999999</v>
      </c>
    </row>
    <row r="1308" spans="1:54" x14ac:dyDescent="0.25">
      <c r="A1308" t="s">
        <v>1184</v>
      </c>
      <c r="B1308" t="s">
        <v>3</v>
      </c>
      <c r="C1308">
        <v>2013</v>
      </c>
      <c r="D1308">
        <v>3</v>
      </c>
      <c r="E1308">
        <v>6</v>
      </c>
      <c r="F1308" t="s">
        <v>1853</v>
      </c>
      <c r="G1308" t="s">
        <v>1923</v>
      </c>
      <c r="H1308" t="s">
        <v>1973</v>
      </c>
      <c r="I1308" t="s">
        <v>1812</v>
      </c>
      <c r="J1308" t="s">
        <v>1819</v>
      </c>
      <c r="K1308" t="str">
        <f t="shared" si="527"/>
        <v>Offshore</v>
      </c>
      <c r="L1308">
        <v>0</v>
      </c>
      <c r="M1308">
        <f t="shared" si="520"/>
        <v>0</v>
      </c>
      <c r="N1308">
        <f t="shared" si="528"/>
        <v>1.258088340298923E-2</v>
      </c>
      <c r="O1308">
        <f t="shared" si="529"/>
        <v>6.2842892271189965E-3</v>
      </c>
      <c r="P1308">
        <v>0</v>
      </c>
      <c r="Q1308">
        <f t="shared" si="530"/>
        <v>0</v>
      </c>
      <c r="R1308">
        <v>0</v>
      </c>
      <c r="S1308">
        <f t="shared" si="521"/>
        <v>0</v>
      </c>
      <c r="T1308">
        <f t="shared" si="531"/>
        <v>0</v>
      </c>
      <c r="U1308">
        <f t="shared" si="522"/>
        <v>1.0623462871098971E-2</v>
      </c>
      <c r="V1308">
        <f t="shared" si="532"/>
        <v>0.84441310922369939</v>
      </c>
      <c r="W1308">
        <f t="shared" si="523"/>
        <v>5.9173093241604077E-3</v>
      </c>
      <c r="X1308">
        <f t="shared" si="533"/>
        <v>0.94160359434525431</v>
      </c>
      <c r="Y1308">
        <v>1</v>
      </c>
      <c r="Z1308">
        <f>Y1308*'MRIP Selectivity'!$N$35</f>
        <v>6.2965941758702333E-3</v>
      </c>
      <c r="AA1308">
        <f>Y1308*'MRIP Selectivity'!$O$35</f>
        <v>6.2842892271189965E-3</v>
      </c>
      <c r="AB1308">
        <f>Y1308*'MRIP Selectivity'!$P$35</f>
        <v>9.0321712954188795E-4</v>
      </c>
      <c r="AC1308">
        <v>0.74741255597723821</v>
      </c>
      <c r="AD1308">
        <v>0.94160359434525442</v>
      </c>
      <c r="AE1308">
        <v>1.3432654004296583</v>
      </c>
      <c r="AF1308">
        <f t="shared" si="534"/>
        <v>4.7061535469385633E-3</v>
      </c>
      <c r="AG1308">
        <f t="shared" si="535"/>
        <v>5.9173093241604077E-3</v>
      </c>
      <c r="AH1308">
        <f t="shared" si="536"/>
        <v>1.2132603191890106E-3</v>
      </c>
      <c r="AI1308">
        <f t="shared" si="537"/>
        <v>1.3484100532531117E-2</v>
      </c>
      <c r="AJ1308">
        <f t="shared" si="538"/>
        <v>1.1836723190287982E-2</v>
      </c>
      <c r="AK1308">
        <f t="shared" si="539"/>
        <v>7.1875063566608846E-3</v>
      </c>
      <c r="AL1308">
        <f t="shared" si="540"/>
        <v>7.1305696433494187E-3</v>
      </c>
      <c r="AM1308">
        <f t="shared" si="541"/>
        <v>1.0623462871098971E-2</v>
      </c>
      <c r="AN1308">
        <f t="shared" si="542"/>
        <v>5.9173093241604077E-3</v>
      </c>
      <c r="AO1308">
        <v>0</v>
      </c>
      <c r="AP1308">
        <f t="shared" si="543"/>
        <v>1.258088340298923E-2</v>
      </c>
      <c r="AQ1308">
        <f t="shared" si="544"/>
        <v>6.2842892271189965E-3</v>
      </c>
      <c r="AR1308">
        <v>1</v>
      </c>
      <c r="AS1308">
        <f>AR1308*'MRIP Selectivity'!$N$35</f>
        <v>6.2965941758702333E-3</v>
      </c>
      <c r="AT1308">
        <f>AR1308*'MRIP Selectivity'!$O$35</f>
        <v>6.2842892271189965E-3</v>
      </c>
      <c r="AU1308">
        <f>AR1308*'MRIP Selectivity'!$P$35</f>
        <v>9.0321712954188795E-4</v>
      </c>
      <c r="AV1308">
        <v>3</v>
      </c>
      <c r="AW1308">
        <f t="shared" si="545"/>
        <v>15</v>
      </c>
      <c r="AX1308">
        <f t="shared" si="524"/>
        <v>0</v>
      </c>
      <c r="AY1308">
        <f t="shared" si="525"/>
        <v>0</v>
      </c>
      <c r="AZ1308">
        <f t="shared" si="526"/>
        <v>0</v>
      </c>
      <c r="BA1308">
        <v>275.20584989999998</v>
      </c>
      <c r="BB1308">
        <v>275.20584989999998</v>
      </c>
    </row>
    <row r="1309" spans="1:54" x14ac:dyDescent="0.25">
      <c r="A1309" t="s">
        <v>1185</v>
      </c>
      <c r="B1309" t="s">
        <v>3</v>
      </c>
      <c r="C1309">
        <v>2013</v>
      </c>
      <c r="D1309">
        <v>4</v>
      </c>
      <c r="E1309">
        <v>7</v>
      </c>
      <c r="F1309" t="s">
        <v>1870</v>
      </c>
      <c r="G1309" t="s">
        <v>1923</v>
      </c>
      <c r="H1309" t="s">
        <v>1973</v>
      </c>
      <c r="I1309" t="s">
        <v>1812</v>
      </c>
      <c r="J1309" t="s">
        <v>1819</v>
      </c>
      <c r="K1309" t="str">
        <f t="shared" si="527"/>
        <v>Offshore</v>
      </c>
      <c r="L1309">
        <v>6</v>
      </c>
      <c r="M1309">
        <f t="shared" si="520"/>
        <v>2171.59628346</v>
      </c>
      <c r="N1309">
        <f t="shared" si="528"/>
        <v>6.0754853004179354</v>
      </c>
      <c r="O1309">
        <f t="shared" si="529"/>
        <v>6.0377057353627137</v>
      </c>
      <c r="P1309">
        <v>65.480314960629926</v>
      </c>
      <c r="Q1309">
        <f t="shared" si="530"/>
        <v>10.913385826771654</v>
      </c>
      <c r="R1309">
        <v>4.1270535481009087</v>
      </c>
      <c r="S1309">
        <f t="shared" si="521"/>
        <v>1493.7156911160566</v>
      </c>
      <c r="T1309">
        <f t="shared" si="531"/>
        <v>0.68784225801681809</v>
      </c>
      <c r="U1309">
        <f t="shared" si="522"/>
        <v>4.1980738872426366</v>
      </c>
      <c r="V1309">
        <f t="shared" si="532"/>
        <v>0.69098576980407622</v>
      </c>
      <c r="W1309">
        <f t="shared" si="523"/>
        <v>4.1698369659610055</v>
      </c>
      <c r="X1309">
        <f t="shared" si="533"/>
        <v>0.69063269207347411</v>
      </c>
      <c r="Y1309">
        <v>6</v>
      </c>
      <c r="Z1309">
        <f>Y1309*'MRIP Selectivity'!$N$35</f>
        <v>3.7779565055221398E-2</v>
      </c>
      <c r="AA1309">
        <f>Y1309*'MRIP Selectivity'!$O$35</f>
        <v>3.7705735362713981E-2</v>
      </c>
      <c r="AB1309">
        <f>Y1309*'MRIP Selectivity'!$P$35</f>
        <v>5.4193027772513275E-3</v>
      </c>
      <c r="AC1309">
        <v>0.74741255597723821</v>
      </c>
      <c r="AD1309">
        <v>0.94160359434525442</v>
      </c>
      <c r="AE1309">
        <v>1.3432654004296583</v>
      </c>
      <c r="AF1309">
        <f t="shared" si="534"/>
        <v>2.8236921281631376E-2</v>
      </c>
      <c r="AG1309">
        <f t="shared" si="535"/>
        <v>3.5503855944962449E-2</v>
      </c>
      <c r="AH1309">
        <f t="shared" si="536"/>
        <v>7.2795619151340635E-3</v>
      </c>
      <c r="AI1309">
        <f t="shared" si="537"/>
        <v>8.0904603195186719E-2</v>
      </c>
      <c r="AJ1309">
        <f t="shared" si="538"/>
        <v>7.1020339141727895E-2</v>
      </c>
      <c r="AK1309">
        <f t="shared" si="539"/>
        <v>4.3125038139965308E-2</v>
      </c>
      <c r="AL1309">
        <f t="shared" si="540"/>
        <v>4.2783417860096512E-2</v>
      </c>
      <c r="AM1309">
        <f t="shared" si="541"/>
        <v>4.1907943253275022</v>
      </c>
      <c r="AN1309">
        <f t="shared" si="542"/>
        <v>4.162557404045871</v>
      </c>
      <c r="AO1309">
        <v>6</v>
      </c>
      <c r="AP1309">
        <f t="shared" si="543"/>
        <v>6.0754853004179354</v>
      </c>
      <c r="AQ1309">
        <f t="shared" si="544"/>
        <v>6.0377057353627137</v>
      </c>
      <c r="AR1309">
        <v>6</v>
      </c>
      <c r="AS1309">
        <f>AR1309*'MRIP Selectivity'!$N$35</f>
        <v>3.7779565055221398E-2</v>
      </c>
      <c r="AT1309">
        <f>AR1309*'MRIP Selectivity'!$O$35</f>
        <v>3.7705735362713981E-2</v>
      </c>
      <c r="AU1309">
        <f>AR1309*'MRIP Selectivity'!$P$35</f>
        <v>5.4193027772513275E-3</v>
      </c>
      <c r="AV1309">
        <v>1</v>
      </c>
      <c r="AW1309">
        <f t="shared" si="545"/>
        <v>5</v>
      </c>
      <c r="AX1309">
        <f t="shared" si="524"/>
        <v>1</v>
      </c>
      <c r="AY1309">
        <f t="shared" si="525"/>
        <v>1</v>
      </c>
      <c r="AZ1309">
        <f t="shared" si="526"/>
        <v>1</v>
      </c>
      <c r="BA1309">
        <v>361.93271391000002</v>
      </c>
      <c r="BB1309">
        <v>361.93271391000002</v>
      </c>
    </row>
    <row r="1310" spans="1:54" x14ac:dyDescent="0.25">
      <c r="A1310" t="s">
        <v>1186</v>
      </c>
      <c r="B1310" t="s">
        <v>3</v>
      </c>
      <c r="C1310">
        <v>2013</v>
      </c>
      <c r="D1310">
        <v>4</v>
      </c>
      <c r="E1310">
        <v>7</v>
      </c>
      <c r="F1310" t="s">
        <v>1870</v>
      </c>
      <c r="G1310" t="s">
        <v>1923</v>
      </c>
      <c r="H1310" t="s">
        <v>1973</v>
      </c>
      <c r="I1310" t="s">
        <v>1812</v>
      </c>
      <c r="J1310" t="s">
        <v>1767</v>
      </c>
      <c r="K1310" t="str">
        <f t="shared" si="527"/>
        <v>Inshore</v>
      </c>
      <c r="L1310">
        <v>2</v>
      </c>
      <c r="M1310">
        <f t="shared" si="520"/>
        <v>723.86542782000004</v>
      </c>
      <c r="N1310">
        <f t="shared" si="528"/>
        <v>2.1006470672239139</v>
      </c>
      <c r="O1310">
        <f t="shared" si="529"/>
        <v>2.0502743138169519</v>
      </c>
      <c r="P1310">
        <v>25.118110236220474</v>
      </c>
      <c r="Q1310">
        <f t="shared" si="530"/>
        <v>12.559055118110237</v>
      </c>
      <c r="R1310">
        <v>1.7890916968025719</v>
      </c>
      <c r="S1310">
        <f t="shared" si="521"/>
        <v>647.53081325760172</v>
      </c>
      <c r="T1310">
        <f t="shared" si="531"/>
        <v>0.89454584840128593</v>
      </c>
      <c r="U1310">
        <f t="shared" si="522"/>
        <v>1.8740793997713636</v>
      </c>
      <c r="V1310">
        <f t="shared" si="532"/>
        <v>0.89214386795971001</v>
      </c>
      <c r="W1310">
        <f t="shared" si="523"/>
        <v>1.8364301713958551</v>
      </c>
      <c r="X1310">
        <f t="shared" si="533"/>
        <v>0.89569974077127867</v>
      </c>
      <c r="Y1310">
        <v>8</v>
      </c>
      <c r="Z1310">
        <f>Y1310*'MRIP Selectivity'!$N$35</f>
        <v>5.0372753406961866E-2</v>
      </c>
      <c r="AA1310">
        <f>Y1310*'MRIP Selectivity'!$O$35</f>
        <v>5.0274313816951972E-2</v>
      </c>
      <c r="AB1310">
        <f>Y1310*'MRIP Selectivity'!$P$35</f>
        <v>7.2257370363351036E-3</v>
      </c>
      <c r="AC1310">
        <v>0.74741255597723821</v>
      </c>
      <c r="AD1310">
        <v>0.94160359434525442</v>
      </c>
      <c r="AE1310">
        <v>1.3432654004296583</v>
      </c>
      <c r="AF1310">
        <f t="shared" si="534"/>
        <v>3.7649228375508506E-2</v>
      </c>
      <c r="AG1310">
        <f t="shared" si="535"/>
        <v>4.7338474593283261E-2</v>
      </c>
      <c r="AH1310">
        <f t="shared" si="536"/>
        <v>9.7060825535120847E-3</v>
      </c>
      <c r="AI1310">
        <f t="shared" si="537"/>
        <v>0.10787280426024894</v>
      </c>
      <c r="AJ1310">
        <f t="shared" si="538"/>
        <v>9.4693785522303855E-2</v>
      </c>
      <c r="AK1310">
        <f t="shared" si="539"/>
        <v>5.7500050853287077E-2</v>
      </c>
      <c r="AL1310">
        <f t="shared" si="540"/>
        <v>5.7044557146795349E-2</v>
      </c>
      <c r="AM1310">
        <f t="shared" si="541"/>
        <v>1.8740793997713636</v>
      </c>
      <c r="AN1310">
        <f t="shared" si="542"/>
        <v>1.8364301713958551</v>
      </c>
      <c r="AO1310">
        <v>2</v>
      </c>
      <c r="AP1310">
        <f t="shared" si="543"/>
        <v>2.1006470672239139</v>
      </c>
      <c r="AQ1310">
        <f t="shared" si="544"/>
        <v>2.0502743138169519</v>
      </c>
      <c r="AR1310">
        <v>8</v>
      </c>
      <c r="AS1310">
        <f>AR1310*'MRIP Selectivity'!$N$35</f>
        <v>5.0372753406961866E-2</v>
      </c>
      <c r="AT1310">
        <f>AR1310*'MRIP Selectivity'!$O$35</f>
        <v>5.0274313816951972E-2</v>
      </c>
      <c r="AU1310">
        <f>AR1310*'MRIP Selectivity'!$P$35</f>
        <v>7.2257370363351036E-3</v>
      </c>
      <c r="AV1310">
        <v>4</v>
      </c>
      <c r="AW1310">
        <f t="shared" si="545"/>
        <v>20</v>
      </c>
      <c r="AX1310">
        <f t="shared" si="524"/>
        <v>0</v>
      </c>
      <c r="AY1310">
        <f t="shared" si="525"/>
        <v>0</v>
      </c>
      <c r="AZ1310">
        <f t="shared" si="526"/>
        <v>0</v>
      </c>
      <c r="BA1310">
        <v>361.93271391000002</v>
      </c>
      <c r="BB1310">
        <v>361.93271391000002</v>
      </c>
    </row>
    <row r="1311" spans="1:54" x14ac:dyDescent="0.25">
      <c r="A1311" t="s">
        <v>1187</v>
      </c>
      <c r="B1311" t="s">
        <v>3</v>
      </c>
      <c r="C1311">
        <v>2013</v>
      </c>
      <c r="D1311">
        <v>4</v>
      </c>
      <c r="E1311">
        <v>8</v>
      </c>
      <c r="F1311" t="s">
        <v>1828</v>
      </c>
      <c r="G1311" t="s">
        <v>1923</v>
      </c>
      <c r="H1311" t="s">
        <v>1973</v>
      </c>
      <c r="I1311" t="s">
        <v>1837</v>
      </c>
      <c r="J1311" t="s">
        <v>1819</v>
      </c>
      <c r="K1311" t="str">
        <f t="shared" si="527"/>
        <v>Offshore</v>
      </c>
      <c r="L1311">
        <v>0</v>
      </c>
      <c r="M1311">
        <f t="shared" si="520"/>
        <v>0</v>
      </c>
      <c r="N1311">
        <f t="shared" si="528"/>
        <v>0.12580883402989229</v>
      </c>
      <c r="O1311">
        <f t="shared" si="529"/>
        <v>6.2842892271189971E-2</v>
      </c>
      <c r="P1311">
        <v>0</v>
      </c>
      <c r="Q1311">
        <f t="shared" si="530"/>
        <v>0</v>
      </c>
      <c r="R1311">
        <v>0</v>
      </c>
      <c r="S1311">
        <f t="shared" si="521"/>
        <v>0</v>
      </c>
      <c r="T1311">
        <f t="shared" si="531"/>
        <v>0</v>
      </c>
      <c r="U1311">
        <f t="shared" si="522"/>
        <v>0.10623462871098971</v>
      </c>
      <c r="V1311">
        <f t="shared" si="532"/>
        <v>0.84441310922369939</v>
      </c>
      <c r="W1311">
        <f t="shared" si="523"/>
        <v>5.9173093241604087E-2</v>
      </c>
      <c r="X1311">
        <f t="shared" si="533"/>
        <v>0.94160359434525442</v>
      </c>
      <c r="Y1311">
        <v>10</v>
      </c>
      <c r="Z1311">
        <f>Y1311*'MRIP Selectivity'!$N$35</f>
        <v>6.2965941758702335E-2</v>
      </c>
      <c r="AA1311">
        <f>Y1311*'MRIP Selectivity'!$O$35</f>
        <v>6.2842892271189971E-2</v>
      </c>
      <c r="AB1311">
        <f>Y1311*'MRIP Selectivity'!$P$35</f>
        <v>9.0321712954188789E-3</v>
      </c>
      <c r="AC1311">
        <v>0.74741255597723821</v>
      </c>
      <c r="AD1311">
        <v>0.94160359434525442</v>
      </c>
      <c r="AE1311">
        <v>1.3432654004296583</v>
      </c>
      <c r="AF1311">
        <f t="shared" si="534"/>
        <v>4.7061535469385629E-2</v>
      </c>
      <c r="AG1311">
        <f t="shared" si="535"/>
        <v>5.9173093241604087E-2</v>
      </c>
      <c r="AH1311">
        <f t="shared" si="536"/>
        <v>1.2132603191890105E-2</v>
      </c>
      <c r="AI1311">
        <f t="shared" si="537"/>
        <v>0.13484100532531118</v>
      </c>
      <c r="AJ1311">
        <f t="shared" si="538"/>
        <v>0.11836723190287982</v>
      </c>
      <c r="AK1311">
        <f t="shared" si="539"/>
        <v>7.1875063566608846E-2</v>
      </c>
      <c r="AL1311">
        <f t="shared" si="540"/>
        <v>7.1305696433494187E-2</v>
      </c>
      <c r="AM1311">
        <f t="shared" si="541"/>
        <v>0.10623462871098971</v>
      </c>
      <c r="AN1311">
        <f t="shared" si="542"/>
        <v>5.9173093241604087E-2</v>
      </c>
      <c r="AO1311">
        <v>0</v>
      </c>
      <c r="AP1311">
        <f t="shared" si="543"/>
        <v>0.12580883402989229</v>
      </c>
      <c r="AQ1311">
        <f t="shared" si="544"/>
        <v>6.2842892271189971E-2</v>
      </c>
      <c r="AR1311">
        <v>10</v>
      </c>
      <c r="AS1311">
        <f>AR1311*'MRIP Selectivity'!$N$35</f>
        <v>6.2965941758702335E-2</v>
      </c>
      <c r="AT1311">
        <f>AR1311*'MRIP Selectivity'!$O$35</f>
        <v>6.2842892271189971E-2</v>
      </c>
      <c r="AU1311">
        <f>AR1311*'MRIP Selectivity'!$P$35</f>
        <v>9.0321712954188789E-3</v>
      </c>
      <c r="AV1311">
        <v>24</v>
      </c>
      <c r="AW1311">
        <f t="shared" si="545"/>
        <v>120</v>
      </c>
      <c r="AX1311">
        <f t="shared" si="524"/>
        <v>0</v>
      </c>
      <c r="AY1311">
        <f t="shared" si="525"/>
        <v>0</v>
      </c>
      <c r="AZ1311">
        <f t="shared" si="526"/>
        <v>0</v>
      </c>
      <c r="BA1311">
        <v>16.098878672000001</v>
      </c>
      <c r="BB1311">
        <v>16.098878672000001</v>
      </c>
    </row>
    <row r="1312" spans="1:54" x14ac:dyDescent="0.25">
      <c r="A1312" t="s">
        <v>1188</v>
      </c>
      <c r="B1312" t="s">
        <v>3</v>
      </c>
      <c r="C1312">
        <v>2013</v>
      </c>
      <c r="D1312">
        <v>5</v>
      </c>
      <c r="E1312">
        <v>10</v>
      </c>
      <c r="F1312" t="s">
        <v>1833</v>
      </c>
      <c r="G1312" t="s">
        <v>1923</v>
      </c>
      <c r="H1312" t="s">
        <v>1976</v>
      </c>
      <c r="I1312" t="s">
        <v>1812</v>
      </c>
      <c r="J1312" t="s">
        <v>1819</v>
      </c>
      <c r="K1312" t="str">
        <f t="shared" si="527"/>
        <v>Offshore</v>
      </c>
      <c r="L1312">
        <v>1</v>
      </c>
      <c r="M1312">
        <f t="shared" si="520"/>
        <v>268.31011913999998</v>
      </c>
      <c r="N1312">
        <f t="shared" si="528"/>
        <v>1</v>
      </c>
      <c r="O1312">
        <f t="shared" si="529"/>
        <v>1</v>
      </c>
      <c r="P1312">
        <v>11.968503937007874</v>
      </c>
      <c r="Q1312">
        <f t="shared" si="530"/>
        <v>11.968503937007874</v>
      </c>
      <c r="R1312">
        <v>0.97003395361346134</v>
      </c>
      <c r="S1312">
        <f t="shared" si="521"/>
        <v>260.26992566387304</v>
      </c>
      <c r="T1312">
        <f t="shared" si="531"/>
        <v>0.97003395361346134</v>
      </c>
      <c r="U1312">
        <f t="shared" si="522"/>
        <v>0.97003395361346134</v>
      </c>
      <c r="V1312">
        <f t="shared" si="532"/>
        <v>0.97003395361346134</v>
      </c>
      <c r="W1312">
        <f t="shared" si="523"/>
        <v>0.97003395361346134</v>
      </c>
      <c r="X1312">
        <f t="shared" si="533"/>
        <v>0.97003395361346134</v>
      </c>
      <c r="Y1312">
        <v>0</v>
      </c>
      <c r="Z1312">
        <f>Y1312*'MRIP Selectivity'!$N$35</f>
        <v>0</v>
      </c>
      <c r="AA1312">
        <f>Y1312*'MRIP Selectivity'!$O$35</f>
        <v>0</v>
      </c>
      <c r="AB1312">
        <f>Y1312*'MRIP Selectivity'!$P$35</f>
        <v>0</v>
      </c>
      <c r="AC1312">
        <v>0.74741255597723821</v>
      </c>
      <c r="AD1312">
        <v>0.94160359434525442</v>
      </c>
      <c r="AE1312">
        <v>1.3432654004296583</v>
      </c>
      <c r="AF1312">
        <f t="shared" si="534"/>
        <v>0</v>
      </c>
      <c r="AG1312">
        <f t="shared" si="535"/>
        <v>0</v>
      </c>
      <c r="AH1312">
        <f t="shared" si="536"/>
        <v>0</v>
      </c>
      <c r="AI1312">
        <f t="shared" si="537"/>
        <v>0</v>
      </c>
      <c r="AJ1312">
        <f t="shared" si="538"/>
        <v>0</v>
      </c>
      <c r="AK1312">
        <f t="shared" si="539"/>
        <v>0</v>
      </c>
      <c r="AL1312">
        <f t="shared" si="540"/>
        <v>0</v>
      </c>
      <c r="AM1312">
        <f t="shared" si="541"/>
        <v>0.97003395361346134</v>
      </c>
      <c r="AN1312">
        <f t="shared" si="542"/>
        <v>0.97003395361346134</v>
      </c>
      <c r="AO1312">
        <v>1</v>
      </c>
      <c r="AP1312">
        <f t="shared" si="543"/>
        <v>1</v>
      </c>
      <c r="AQ1312">
        <f t="shared" si="544"/>
        <v>1</v>
      </c>
      <c r="AR1312">
        <v>0</v>
      </c>
      <c r="AS1312">
        <f>AR1312*'MRIP Selectivity'!$N$35</f>
        <v>0</v>
      </c>
      <c r="AT1312">
        <f>AR1312*'MRIP Selectivity'!$O$35</f>
        <v>0</v>
      </c>
      <c r="AU1312">
        <f>AR1312*'MRIP Selectivity'!$P$35</f>
        <v>0</v>
      </c>
      <c r="AV1312">
        <v>4</v>
      </c>
      <c r="AW1312">
        <f t="shared" si="545"/>
        <v>20</v>
      </c>
      <c r="AX1312">
        <f t="shared" si="524"/>
        <v>0</v>
      </c>
      <c r="AY1312">
        <f t="shared" si="525"/>
        <v>0</v>
      </c>
      <c r="AZ1312">
        <f t="shared" si="526"/>
        <v>0</v>
      </c>
      <c r="BA1312">
        <v>268.31011913999998</v>
      </c>
      <c r="BB1312">
        <v>268.31011913999998</v>
      </c>
    </row>
    <row r="1313" spans="1:54" x14ac:dyDescent="0.25">
      <c r="A1313" t="s">
        <v>1988</v>
      </c>
      <c r="B1313" t="s">
        <v>3</v>
      </c>
      <c r="C1313">
        <v>2014</v>
      </c>
      <c r="D1313">
        <v>4</v>
      </c>
      <c r="E1313">
        <v>7</v>
      </c>
      <c r="F1313" t="s">
        <v>1861</v>
      </c>
      <c r="G1313" t="s">
        <v>1923</v>
      </c>
      <c r="H1313" t="s">
        <v>1976</v>
      </c>
      <c r="I1313" t="s">
        <v>1837</v>
      </c>
      <c r="J1313" t="s">
        <v>1819</v>
      </c>
      <c r="K1313" t="str">
        <f t="shared" si="527"/>
        <v>Offshore</v>
      </c>
      <c r="L1313">
        <v>0</v>
      </c>
      <c r="M1313">
        <f t="shared" si="520"/>
        <v>0</v>
      </c>
      <c r="N1313">
        <f t="shared" si="528"/>
        <v>1.258088340298923E-2</v>
      </c>
      <c r="O1313">
        <f t="shared" si="529"/>
        <v>6.2842892271189965E-3</v>
      </c>
      <c r="P1313">
        <v>0</v>
      </c>
      <c r="Q1313">
        <f t="shared" si="530"/>
        <v>0</v>
      </c>
      <c r="R1313">
        <v>0</v>
      </c>
      <c r="S1313">
        <f t="shared" si="521"/>
        <v>0</v>
      </c>
      <c r="T1313">
        <f t="shared" si="531"/>
        <v>0</v>
      </c>
      <c r="U1313">
        <f t="shared" si="522"/>
        <v>1.0623462871098971E-2</v>
      </c>
      <c r="V1313">
        <f t="shared" si="532"/>
        <v>0.84441310922369939</v>
      </c>
      <c r="W1313">
        <f t="shared" si="523"/>
        <v>5.9173093241604077E-3</v>
      </c>
      <c r="X1313">
        <f t="shared" si="533"/>
        <v>0.94160359434525431</v>
      </c>
      <c r="Y1313">
        <v>1</v>
      </c>
      <c r="Z1313">
        <f>Y1313*'MRIP Selectivity'!$N$35</f>
        <v>6.2965941758702333E-3</v>
      </c>
      <c r="AA1313">
        <f>Y1313*'MRIP Selectivity'!$O$35</f>
        <v>6.2842892271189965E-3</v>
      </c>
      <c r="AB1313">
        <f>Y1313*'MRIP Selectivity'!$P$35</f>
        <v>9.0321712954188795E-4</v>
      </c>
      <c r="AC1313">
        <v>0.74741255597723821</v>
      </c>
      <c r="AD1313">
        <v>0.94160359434525442</v>
      </c>
      <c r="AE1313">
        <v>1.3432654004296583</v>
      </c>
      <c r="AF1313">
        <f t="shared" si="534"/>
        <v>4.7061535469385633E-3</v>
      </c>
      <c r="AG1313">
        <f t="shared" si="535"/>
        <v>5.9173093241604077E-3</v>
      </c>
      <c r="AH1313">
        <f t="shared" si="536"/>
        <v>1.2132603191890106E-3</v>
      </c>
      <c r="AI1313">
        <f t="shared" si="537"/>
        <v>1.3484100532531117E-2</v>
      </c>
      <c r="AJ1313">
        <f t="shared" si="538"/>
        <v>1.1836723190287982E-2</v>
      </c>
      <c r="AK1313">
        <f t="shared" si="539"/>
        <v>7.1875063566608846E-3</v>
      </c>
      <c r="AL1313">
        <f t="shared" si="540"/>
        <v>7.1305696433494187E-3</v>
      </c>
      <c r="AM1313">
        <f t="shared" si="541"/>
        <v>1.0623462871098971E-2</v>
      </c>
      <c r="AN1313">
        <f t="shared" si="542"/>
        <v>5.9173093241604077E-3</v>
      </c>
      <c r="AO1313">
        <v>0</v>
      </c>
      <c r="AP1313">
        <f t="shared" si="543"/>
        <v>1.258088340298923E-2</v>
      </c>
      <c r="AQ1313">
        <f t="shared" si="544"/>
        <v>6.2842892271189965E-3</v>
      </c>
      <c r="AR1313">
        <v>1</v>
      </c>
      <c r="AS1313">
        <f>AR1313*'MRIP Selectivity'!$N$35</f>
        <v>6.2965941758702333E-3</v>
      </c>
      <c r="AT1313">
        <f>AR1313*'MRIP Selectivity'!$O$35</f>
        <v>6.2842892271189965E-3</v>
      </c>
      <c r="AU1313">
        <f>AR1313*'MRIP Selectivity'!$P$35</f>
        <v>9.0321712954188795E-4</v>
      </c>
      <c r="AV1313">
        <v>6</v>
      </c>
      <c r="AW1313">
        <f t="shared" si="545"/>
        <v>30</v>
      </c>
      <c r="AX1313">
        <f t="shared" si="524"/>
        <v>0</v>
      </c>
      <c r="AY1313">
        <f t="shared" si="525"/>
        <v>0</v>
      </c>
      <c r="AZ1313">
        <f t="shared" si="526"/>
        <v>0</v>
      </c>
      <c r="BA1313">
        <v>22.307936405</v>
      </c>
      <c r="BB1313">
        <v>22.307936405</v>
      </c>
    </row>
    <row r="1314" spans="1:54" x14ac:dyDescent="0.25">
      <c r="A1314" t="s">
        <v>1189</v>
      </c>
      <c r="B1314" t="s">
        <v>3</v>
      </c>
      <c r="C1314">
        <v>2014</v>
      </c>
      <c r="D1314">
        <v>4</v>
      </c>
      <c r="E1314">
        <v>8</v>
      </c>
      <c r="F1314" t="s">
        <v>1846</v>
      </c>
      <c r="G1314" t="s">
        <v>1923</v>
      </c>
      <c r="H1314" t="s">
        <v>1975</v>
      </c>
      <c r="I1314" t="s">
        <v>1812</v>
      </c>
      <c r="J1314" t="s">
        <v>1767</v>
      </c>
      <c r="K1314" t="str">
        <f t="shared" si="527"/>
        <v>Inshore</v>
      </c>
      <c r="L1314">
        <v>0</v>
      </c>
      <c r="M1314">
        <f t="shared" si="520"/>
        <v>0</v>
      </c>
      <c r="N1314">
        <f t="shared" si="528"/>
        <v>6.2904417014946146E-2</v>
      </c>
      <c r="O1314">
        <f t="shared" si="529"/>
        <v>3.1421446135594985E-2</v>
      </c>
      <c r="P1314">
        <v>0</v>
      </c>
      <c r="Q1314">
        <f t="shared" si="530"/>
        <v>0</v>
      </c>
      <c r="R1314">
        <v>0</v>
      </c>
      <c r="S1314">
        <f t="shared" si="521"/>
        <v>0</v>
      </c>
      <c r="T1314">
        <f t="shared" si="531"/>
        <v>0</v>
      </c>
      <c r="U1314">
        <f t="shared" si="522"/>
        <v>5.3117314355494855E-2</v>
      </c>
      <c r="V1314">
        <f t="shared" si="532"/>
        <v>0.84441310922369939</v>
      </c>
      <c r="W1314">
        <f t="shared" si="523"/>
        <v>2.9586546620802043E-2</v>
      </c>
      <c r="X1314">
        <f t="shared" si="533"/>
        <v>0.94160359434525442</v>
      </c>
      <c r="Y1314">
        <v>5</v>
      </c>
      <c r="Z1314">
        <f>Y1314*'MRIP Selectivity'!$N$35</f>
        <v>3.1482970879351167E-2</v>
      </c>
      <c r="AA1314">
        <f>Y1314*'MRIP Selectivity'!$O$35</f>
        <v>3.1421446135594985E-2</v>
      </c>
      <c r="AB1314">
        <f>Y1314*'MRIP Selectivity'!$P$35</f>
        <v>4.5160856477094394E-3</v>
      </c>
      <c r="AC1314">
        <v>0.74741255597723821</v>
      </c>
      <c r="AD1314">
        <v>0.94160359434525442</v>
      </c>
      <c r="AE1314">
        <v>1.3432654004296583</v>
      </c>
      <c r="AF1314">
        <f t="shared" si="534"/>
        <v>2.3530767734692815E-2</v>
      </c>
      <c r="AG1314">
        <f t="shared" si="535"/>
        <v>2.9586546620802043E-2</v>
      </c>
      <c r="AH1314">
        <f t="shared" si="536"/>
        <v>6.0663015959450525E-3</v>
      </c>
      <c r="AI1314">
        <f t="shared" si="537"/>
        <v>6.742050266265559E-2</v>
      </c>
      <c r="AJ1314">
        <f t="shared" si="538"/>
        <v>5.9183615951439908E-2</v>
      </c>
      <c r="AK1314">
        <f t="shared" si="539"/>
        <v>3.5937531783304423E-2</v>
      </c>
      <c r="AL1314">
        <f t="shared" si="540"/>
        <v>3.5652848216747093E-2</v>
      </c>
      <c r="AM1314">
        <f t="shared" si="541"/>
        <v>5.3117314355494855E-2</v>
      </c>
      <c r="AN1314">
        <f t="shared" si="542"/>
        <v>2.9586546620802043E-2</v>
      </c>
      <c r="AO1314">
        <v>0</v>
      </c>
      <c r="AP1314">
        <f t="shared" si="543"/>
        <v>6.2904417014946146E-2</v>
      </c>
      <c r="AQ1314">
        <f t="shared" si="544"/>
        <v>3.1421446135594985E-2</v>
      </c>
      <c r="AR1314">
        <v>5</v>
      </c>
      <c r="AS1314">
        <f>AR1314*'MRIP Selectivity'!$N$35</f>
        <v>3.1482970879351167E-2</v>
      </c>
      <c r="AT1314">
        <f>AR1314*'MRIP Selectivity'!$O$35</f>
        <v>3.1421446135594985E-2</v>
      </c>
      <c r="AU1314">
        <f>AR1314*'MRIP Selectivity'!$P$35</f>
        <v>4.5160856477094394E-3</v>
      </c>
      <c r="AV1314">
        <v>4</v>
      </c>
      <c r="AW1314">
        <f t="shared" si="545"/>
        <v>20</v>
      </c>
      <c r="AX1314">
        <f t="shared" si="524"/>
        <v>0</v>
      </c>
      <c r="AY1314">
        <f t="shared" si="525"/>
        <v>0</v>
      </c>
      <c r="AZ1314">
        <f t="shared" si="526"/>
        <v>0</v>
      </c>
      <c r="BA1314">
        <v>249.50197249000001</v>
      </c>
      <c r="BB1314">
        <v>249.50197249000001</v>
      </c>
    </row>
    <row r="1315" spans="1:54" x14ac:dyDescent="0.25">
      <c r="A1315" t="s">
        <v>1190</v>
      </c>
      <c r="B1315" t="s">
        <v>3</v>
      </c>
      <c r="C1315">
        <v>2014</v>
      </c>
      <c r="D1315">
        <v>4</v>
      </c>
      <c r="E1315">
        <v>8</v>
      </c>
      <c r="F1315" t="s">
        <v>1834</v>
      </c>
      <c r="G1315" t="s">
        <v>1923</v>
      </c>
      <c r="H1315" t="s">
        <v>1976</v>
      </c>
      <c r="I1315" t="s">
        <v>1837</v>
      </c>
      <c r="J1315" t="s">
        <v>1819</v>
      </c>
      <c r="K1315" t="str">
        <f t="shared" si="527"/>
        <v>Offshore</v>
      </c>
      <c r="L1315">
        <v>0</v>
      </c>
      <c r="M1315">
        <f t="shared" si="520"/>
        <v>0</v>
      </c>
      <c r="N1315">
        <f t="shared" si="528"/>
        <v>0.10064706722391384</v>
      </c>
      <c r="O1315">
        <f t="shared" si="529"/>
        <v>5.0274313816951972E-2</v>
      </c>
      <c r="P1315">
        <v>0</v>
      </c>
      <c r="Q1315">
        <f t="shared" si="530"/>
        <v>0</v>
      </c>
      <c r="R1315">
        <v>0</v>
      </c>
      <c r="S1315">
        <f t="shared" si="521"/>
        <v>0</v>
      </c>
      <c r="T1315">
        <f t="shared" si="531"/>
        <v>0</v>
      </c>
      <c r="U1315">
        <f t="shared" si="522"/>
        <v>8.4987702968791767E-2</v>
      </c>
      <c r="V1315">
        <f t="shared" si="532"/>
        <v>0.84441310922369939</v>
      </c>
      <c r="W1315">
        <f t="shared" si="523"/>
        <v>4.7338474593283261E-2</v>
      </c>
      <c r="X1315">
        <f t="shared" si="533"/>
        <v>0.94160359434525431</v>
      </c>
      <c r="Y1315">
        <v>8</v>
      </c>
      <c r="Z1315">
        <f>Y1315*'MRIP Selectivity'!$N$35</f>
        <v>5.0372753406961866E-2</v>
      </c>
      <c r="AA1315">
        <f>Y1315*'MRIP Selectivity'!$O$35</f>
        <v>5.0274313816951972E-2</v>
      </c>
      <c r="AB1315">
        <f>Y1315*'MRIP Selectivity'!$P$35</f>
        <v>7.2257370363351036E-3</v>
      </c>
      <c r="AC1315">
        <v>0.74741255597723821</v>
      </c>
      <c r="AD1315">
        <v>0.94160359434525442</v>
      </c>
      <c r="AE1315">
        <v>1.3432654004296583</v>
      </c>
      <c r="AF1315">
        <f t="shared" si="534"/>
        <v>3.7649228375508506E-2</v>
      </c>
      <c r="AG1315">
        <f t="shared" si="535"/>
        <v>4.7338474593283261E-2</v>
      </c>
      <c r="AH1315">
        <f t="shared" si="536"/>
        <v>9.7060825535120847E-3</v>
      </c>
      <c r="AI1315">
        <f t="shared" si="537"/>
        <v>0.10787280426024894</v>
      </c>
      <c r="AJ1315">
        <f t="shared" si="538"/>
        <v>9.4693785522303855E-2</v>
      </c>
      <c r="AK1315">
        <f t="shared" si="539"/>
        <v>5.7500050853287077E-2</v>
      </c>
      <c r="AL1315">
        <f t="shared" si="540"/>
        <v>5.7044557146795349E-2</v>
      </c>
      <c r="AM1315">
        <f t="shared" si="541"/>
        <v>8.4987702968791767E-2</v>
      </c>
      <c r="AN1315">
        <f t="shared" si="542"/>
        <v>4.7338474593283261E-2</v>
      </c>
      <c r="AO1315">
        <v>0</v>
      </c>
      <c r="AP1315">
        <f t="shared" si="543"/>
        <v>0.10064706722391384</v>
      </c>
      <c r="AQ1315">
        <f t="shared" si="544"/>
        <v>5.0274313816951972E-2</v>
      </c>
      <c r="AR1315">
        <v>8</v>
      </c>
      <c r="AS1315">
        <f>AR1315*'MRIP Selectivity'!$N$35</f>
        <v>5.0372753406961866E-2</v>
      </c>
      <c r="AT1315">
        <f>AR1315*'MRIP Selectivity'!$O$35</f>
        <v>5.0274313816951972E-2</v>
      </c>
      <c r="AU1315">
        <f>AR1315*'MRIP Selectivity'!$P$35</f>
        <v>7.2257370363351036E-3</v>
      </c>
      <c r="AV1315">
        <v>16</v>
      </c>
      <c r="AW1315">
        <f t="shared" si="545"/>
        <v>80</v>
      </c>
      <c r="AX1315">
        <f t="shared" si="524"/>
        <v>0</v>
      </c>
      <c r="AY1315">
        <f t="shared" si="525"/>
        <v>0</v>
      </c>
      <c r="AZ1315">
        <f t="shared" si="526"/>
        <v>0</v>
      </c>
      <c r="BA1315">
        <v>12.033650002</v>
      </c>
      <c r="BB1315">
        <v>12.033650002</v>
      </c>
    </row>
    <row r="1316" spans="1:54" x14ac:dyDescent="0.25">
      <c r="A1316" t="s">
        <v>1989</v>
      </c>
      <c r="B1316" t="s">
        <v>3</v>
      </c>
      <c r="C1316">
        <v>2013</v>
      </c>
      <c r="D1316">
        <v>1</v>
      </c>
      <c r="E1316">
        <v>1</v>
      </c>
      <c r="F1316" t="s">
        <v>1833</v>
      </c>
      <c r="G1316" t="s">
        <v>1923</v>
      </c>
      <c r="H1316" t="s">
        <v>1990</v>
      </c>
      <c r="I1316" t="s">
        <v>1812</v>
      </c>
      <c r="J1316" t="s">
        <v>1767</v>
      </c>
      <c r="K1316" t="str">
        <f t="shared" si="527"/>
        <v>Inshore</v>
      </c>
      <c r="L1316">
        <v>0</v>
      </c>
      <c r="M1316">
        <f t="shared" si="520"/>
        <v>0</v>
      </c>
      <c r="N1316">
        <f t="shared" si="528"/>
        <v>1.258088340298923E-2</v>
      </c>
      <c r="O1316">
        <f t="shared" si="529"/>
        <v>6.2842892271189965E-3</v>
      </c>
      <c r="P1316">
        <v>0</v>
      </c>
      <c r="Q1316">
        <f t="shared" si="530"/>
        <v>0</v>
      </c>
      <c r="R1316">
        <v>0</v>
      </c>
      <c r="S1316">
        <f t="shared" si="521"/>
        <v>0</v>
      </c>
      <c r="T1316">
        <f t="shared" si="531"/>
        <v>0</v>
      </c>
      <c r="U1316">
        <f t="shared" si="522"/>
        <v>1.0623462871098971E-2</v>
      </c>
      <c r="V1316">
        <f t="shared" si="532"/>
        <v>0.84441310922369939</v>
      </c>
      <c r="W1316">
        <f t="shared" si="523"/>
        <v>5.9173093241604077E-3</v>
      </c>
      <c r="X1316">
        <f t="shared" si="533"/>
        <v>0.94160359434525431</v>
      </c>
      <c r="Y1316">
        <v>1</v>
      </c>
      <c r="Z1316">
        <f>Y1316*'MRIP Selectivity'!$N$35</f>
        <v>6.2965941758702333E-3</v>
      </c>
      <c r="AA1316">
        <f>Y1316*'MRIP Selectivity'!$O$35</f>
        <v>6.2842892271189965E-3</v>
      </c>
      <c r="AB1316">
        <f>Y1316*'MRIP Selectivity'!$P$35</f>
        <v>9.0321712954188795E-4</v>
      </c>
      <c r="AC1316">
        <v>0.74741255597723821</v>
      </c>
      <c r="AD1316">
        <v>0.94160359434525442</v>
      </c>
      <c r="AE1316">
        <v>1.3432654004296583</v>
      </c>
      <c r="AF1316">
        <f t="shared" si="534"/>
        <v>4.7061535469385633E-3</v>
      </c>
      <c r="AG1316">
        <f t="shared" si="535"/>
        <v>5.9173093241604077E-3</v>
      </c>
      <c r="AH1316">
        <f t="shared" si="536"/>
        <v>1.2132603191890106E-3</v>
      </c>
      <c r="AI1316">
        <f t="shared" si="537"/>
        <v>1.3484100532531117E-2</v>
      </c>
      <c r="AJ1316">
        <f t="shared" si="538"/>
        <v>1.1836723190287982E-2</v>
      </c>
      <c r="AK1316">
        <f t="shared" si="539"/>
        <v>7.1875063566608846E-3</v>
      </c>
      <c r="AL1316">
        <f t="shared" si="540"/>
        <v>7.1305696433494187E-3</v>
      </c>
      <c r="AM1316">
        <f t="shared" si="541"/>
        <v>1.0623462871098971E-2</v>
      </c>
      <c r="AN1316">
        <f t="shared" si="542"/>
        <v>5.9173093241604077E-3</v>
      </c>
      <c r="AO1316">
        <v>0</v>
      </c>
      <c r="AP1316">
        <f t="shared" si="543"/>
        <v>1.258088340298923E-2</v>
      </c>
      <c r="AQ1316">
        <f t="shared" si="544"/>
        <v>6.2842892271189965E-3</v>
      </c>
      <c r="AR1316">
        <v>1</v>
      </c>
      <c r="AS1316">
        <f>AR1316*'MRIP Selectivity'!$N$35</f>
        <v>6.2965941758702333E-3</v>
      </c>
      <c r="AT1316">
        <f>AR1316*'MRIP Selectivity'!$O$35</f>
        <v>6.2842892271189965E-3</v>
      </c>
      <c r="AU1316">
        <f>AR1316*'MRIP Selectivity'!$P$35</f>
        <v>9.0321712954188795E-4</v>
      </c>
      <c r="AV1316">
        <v>2</v>
      </c>
      <c r="AW1316">
        <f t="shared" si="545"/>
        <v>10</v>
      </c>
      <c r="AX1316">
        <f t="shared" si="524"/>
        <v>0</v>
      </c>
      <c r="AY1316">
        <f t="shared" si="525"/>
        <v>0</v>
      </c>
      <c r="AZ1316">
        <f t="shared" si="526"/>
        <v>0</v>
      </c>
      <c r="BA1316">
        <v>516.60639877999995</v>
      </c>
      <c r="BB1316">
        <v>516.60639877999995</v>
      </c>
    </row>
    <row r="1317" spans="1:54" x14ac:dyDescent="0.25">
      <c r="A1317" t="s">
        <v>1991</v>
      </c>
      <c r="B1317" t="s">
        <v>3</v>
      </c>
      <c r="C1317">
        <v>2013</v>
      </c>
      <c r="D1317">
        <v>2</v>
      </c>
      <c r="E1317">
        <v>4</v>
      </c>
      <c r="F1317" t="s">
        <v>1867</v>
      </c>
      <c r="G1317" t="s">
        <v>1923</v>
      </c>
      <c r="H1317" t="s">
        <v>1990</v>
      </c>
      <c r="I1317" t="s">
        <v>1812</v>
      </c>
      <c r="J1317" t="s">
        <v>1767</v>
      </c>
      <c r="K1317" t="str">
        <f t="shared" si="527"/>
        <v>Inshore</v>
      </c>
      <c r="L1317">
        <v>5</v>
      </c>
      <c r="M1317">
        <f t="shared" si="520"/>
        <v>12321.444653500001</v>
      </c>
      <c r="N1317">
        <f t="shared" si="528"/>
        <v>5</v>
      </c>
      <c r="O1317">
        <f t="shared" si="529"/>
        <v>5</v>
      </c>
      <c r="P1317">
        <v>66.496062992125985</v>
      </c>
      <c r="Q1317">
        <f t="shared" si="530"/>
        <v>13.299212598425196</v>
      </c>
      <c r="R1317">
        <v>6.1729433411765715</v>
      </c>
      <c r="S1317">
        <f t="shared" si="521"/>
        <v>15211.915945499699</v>
      </c>
      <c r="T1317">
        <f t="shared" si="531"/>
        <v>1.2345886682353142</v>
      </c>
      <c r="U1317">
        <f t="shared" si="522"/>
        <v>6.1729433411765715</v>
      </c>
      <c r="V1317">
        <f t="shared" si="532"/>
        <v>1.2345886682353142</v>
      </c>
      <c r="W1317">
        <f t="shared" si="523"/>
        <v>6.1729433411765715</v>
      </c>
      <c r="X1317">
        <f t="shared" si="533"/>
        <v>1.2345886682353142</v>
      </c>
      <c r="Y1317">
        <v>0</v>
      </c>
      <c r="Z1317">
        <f>Y1317*'MRIP Selectivity'!$N$35</f>
        <v>0</v>
      </c>
      <c r="AA1317">
        <f>Y1317*'MRIP Selectivity'!$O$35</f>
        <v>0</v>
      </c>
      <c r="AB1317">
        <f>Y1317*'MRIP Selectivity'!$P$35</f>
        <v>0</v>
      </c>
      <c r="AC1317">
        <v>0.74741255597723821</v>
      </c>
      <c r="AD1317">
        <v>0.94160359434525442</v>
      </c>
      <c r="AE1317">
        <v>1.3432654004296583</v>
      </c>
      <c r="AF1317">
        <f t="shared" si="534"/>
        <v>0</v>
      </c>
      <c r="AG1317">
        <f t="shared" si="535"/>
        <v>0</v>
      </c>
      <c r="AH1317">
        <f t="shared" si="536"/>
        <v>0</v>
      </c>
      <c r="AI1317">
        <f t="shared" si="537"/>
        <v>0</v>
      </c>
      <c r="AJ1317">
        <f t="shared" si="538"/>
        <v>0</v>
      </c>
      <c r="AK1317">
        <f t="shared" si="539"/>
        <v>0</v>
      </c>
      <c r="AL1317">
        <f t="shared" si="540"/>
        <v>0</v>
      </c>
      <c r="AM1317">
        <f t="shared" si="541"/>
        <v>6.1729433411765715</v>
      </c>
      <c r="AN1317">
        <f t="shared" si="542"/>
        <v>6.1729433411765715</v>
      </c>
      <c r="AO1317">
        <v>5</v>
      </c>
      <c r="AP1317">
        <f t="shared" si="543"/>
        <v>5</v>
      </c>
      <c r="AQ1317">
        <f t="shared" si="544"/>
        <v>5</v>
      </c>
      <c r="AR1317">
        <v>0</v>
      </c>
      <c r="AS1317">
        <f>AR1317*'MRIP Selectivity'!$N$35</f>
        <v>0</v>
      </c>
      <c r="AT1317">
        <f>AR1317*'MRIP Selectivity'!$O$35</f>
        <v>0</v>
      </c>
      <c r="AU1317">
        <f>AR1317*'MRIP Selectivity'!$P$35</f>
        <v>0</v>
      </c>
      <c r="AV1317">
        <v>2</v>
      </c>
      <c r="AW1317">
        <f t="shared" si="545"/>
        <v>10</v>
      </c>
      <c r="AX1317">
        <f t="shared" si="524"/>
        <v>0</v>
      </c>
      <c r="AY1317">
        <f t="shared" si="525"/>
        <v>0</v>
      </c>
      <c r="AZ1317">
        <f t="shared" si="526"/>
        <v>0</v>
      </c>
      <c r="BA1317">
        <v>2464.2889307</v>
      </c>
      <c r="BB1317">
        <v>2464.2889307</v>
      </c>
    </row>
    <row r="1318" spans="1:54" x14ac:dyDescent="0.25">
      <c r="A1318" t="s">
        <v>1992</v>
      </c>
      <c r="B1318" t="s">
        <v>3</v>
      </c>
      <c r="C1318">
        <v>2013</v>
      </c>
      <c r="D1318">
        <v>5</v>
      </c>
      <c r="E1318">
        <v>9</v>
      </c>
      <c r="F1318" t="s">
        <v>1838</v>
      </c>
      <c r="G1318" t="s">
        <v>1923</v>
      </c>
      <c r="H1318" t="s">
        <v>1975</v>
      </c>
      <c r="I1318" t="s">
        <v>1812</v>
      </c>
      <c r="J1318" t="s">
        <v>1819</v>
      </c>
      <c r="K1318" t="str">
        <f t="shared" si="527"/>
        <v>Offshore</v>
      </c>
      <c r="L1318">
        <v>0</v>
      </c>
      <c r="M1318">
        <f t="shared" si="520"/>
        <v>0</v>
      </c>
      <c r="N1318">
        <f t="shared" si="528"/>
        <v>3.7742650208967693E-2</v>
      </c>
      <c r="O1318">
        <f t="shared" si="529"/>
        <v>1.8852867681356991E-2</v>
      </c>
      <c r="P1318">
        <v>0</v>
      </c>
      <c r="Q1318">
        <f t="shared" si="530"/>
        <v>0</v>
      </c>
      <c r="R1318">
        <v>0</v>
      </c>
      <c r="S1318">
        <f t="shared" si="521"/>
        <v>0</v>
      </c>
      <c r="T1318">
        <f t="shared" si="531"/>
        <v>0</v>
      </c>
      <c r="U1318">
        <f t="shared" si="522"/>
        <v>3.1870388613296913E-2</v>
      </c>
      <c r="V1318">
        <f t="shared" si="532"/>
        <v>0.84441310922369928</v>
      </c>
      <c r="W1318">
        <f t="shared" si="523"/>
        <v>1.7751927972481225E-2</v>
      </c>
      <c r="X1318">
        <f t="shared" si="533"/>
        <v>0.94160359434525442</v>
      </c>
      <c r="Y1318">
        <v>3</v>
      </c>
      <c r="Z1318">
        <f>Y1318*'MRIP Selectivity'!$N$35</f>
        <v>1.8889782527610699E-2</v>
      </c>
      <c r="AA1318">
        <f>Y1318*'MRIP Selectivity'!$O$35</f>
        <v>1.8852867681356991E-2</v>
      </c>
      <c r="AB1318">
        <f>Y1318*'MRIP Selectivity'!$P$35</f>
        <v>2.7096513886256638E-3</v>
      </c>
      <c r="AC1318">
        <v>0.74741255597723821</v>
      </c>
      <c r="AD1318">
        <v>0.94160359434525442</v>
      </c>
      <c r="AE1318">
        <v>1.3432654004296583</v>
      </c>
      <c r="AF1318">
        <f t="shared" si="534"/>
        <v>1.4118460640815688E-2</v>
      </c>
      <c r="AG1318">
        <f t="shared" si="535"/>
        <v>1.7751927972481225E-2</v>
      </c>
      <c r="AH1318">
        <f t="shared" si="536"/>
        <v>3.6397809575670318E-3</v>
      </c>
      <c r="AI1318">
        <f t="shared" si="537"/>
        <v>4.045230159759336E-2</v>
      </c>
      <c r="AJ1318">
        <f t="shared" si="538"/>
        <v>3.5510169570863948E-2</v>
      </c>
      <c r="AK1318">
        <f t="shared" si="539"/>
        <v>2.1562519069982654E-2</v>
      </c>
      <c r="AL1318">
        <f t="shared" si="540"/>
        <v>2.1391708930048256E-2</v>
      </c>
      <c r="AM1318">
        <f t="shared" si="541"/>
        <v>3.1870388613296913E-2</v>
      </c>
      <c r="AN1318">
        <f t="shared" si="542"/>
        <v>1.7751927972481225E-2</v>
      </c>
      <c r="AO1318">
        <v>0</v>
      </c>
      <c r="AP1318">
        <f t="shared" si="543"/>
        <v>3.7742650208967693E-2</v>
      </c>
      <c r="AQ1318">
        <f t="shared" si="544"/>
        <v>1.8852867681356991E-2</v>
      </c>
      <c r="AR1318">
        <v>3</v>
      </c>
      <c r="AS1318">
        <f>AR1318*'MRIP Selectivity'!$N$35</f>
        <v>1.8889782527610699E-2</v>
      </c>
      <c r="AT1318">
        <f>AR1318*'MRIP Selectivity'!$O$35</f>
        <v>1.8852867681356991E-2</v>
      </c>
      <c r="AU1318">
        <f>AR1318*'MRIP Selectivity'!$P$35</f>
        <v>2.7096513886256638E-3</v>
      </c>
      <c r="AV1318">
        <v>2</v>
      </c>
      <c r="AW1318">
        <f t="shared" si="545"/>
        <v>10</v>
      </c>
      <c r="AX1318">
        <f t="shared" si="524"/>
        <v>0</v>
      </c>
      <c r="AY1318">
        <f t="shared" si="525"/>
        <v>0</v>
      </c>
      <c r="AZ1318">
        <f t="shared" si="526"/>
        <v>0</v>
      </c>
      <c r="BA1318">
        <v>358.94624282000001</v>
      </c>
      <c r="BB1318">
        <v>358.94624282000001</v>
      </c>
    </row>
    <row r="1319" spans="1:54" x14ac:dyDescent="0.25">
      <c r="A1319" t="s">
        <v>1191</v>
      </c>
      <c r="B1319" t="s">
        <v>3</v>
      </c>
      <c r="C1319">
        <v>2014</v>
      </c>
      <c r="D1319">
        <v>3</v>
      </c>
      <c r="E1319">
        <v>6</v>
      </c>
      <c r="F1319" t="s">
        <v>1833</v>
      </c>
      <c r="G1319" t="s">
        <v>1923</v>
      </c>
      <c r="H1319" t="s">
        <v>1973</v>
      </c>
      <c r="I1319" t="s">
        <v>1812</v>
      </c>
      <c r="J1319" t="s">
        <v>1819</v>
      </c>
      <c r="K1319" t="str">
        <f t="shared" si="527"/>
        <v>Offshore</v>
      </c>
      <c r="L1319">
        <v>0</v>
      </c>
      <c r="M1319">
        <f t="shared" si="520"/>
        <v>0</v>
      </c>
      <c r="N1319">
        <f t="shared" si="528"/>
        <v>5.0323533611956919E-2</v>
      </c>
      <c r="O1319">
        <f t="shared" si="529"/>
        <v>2.5137156908475986E-2</v>
      </c>
      <c r="P1319">
        <v>0</v>
      </c>
      <c r="Q1319">
        <f t="shared" si="530"/>
        <v>0</v>
      </c>
      <c r="R1319">
        <v>0</v>
      </c>
      <c r="S1319">
        <f t="shared" si="521"/>
        <v>0</v>
      </c>
      <c r="T1319">
        <f t="shared" si="531"/>
        <v>0</v>
      </c>
      <c r="U1319">
        <f t="shared" si="522"/>
        <v>4.2493851484395884E-2</v>
      </c>
      <c r="V1319">
        <f t="shared" si="532"/>
        <v>0.84441310922369939</v>
      </c>
      <c r="W1319">
        <f t="shared" si="523"/>
        <v>2.3669237296641631E-2</v>
      </c>
      <c r="X1319">
        <f t="shared" si="533"/>
        <v>0.94160359434525431</v>
      </c>
      <c r="Y1319">
        <v>4</v>
      </c>
      <c r="Z1319">
        <f>Y1319*'MRIP Selectivity'!$N$35</f>
        <v>2.5186376703480933E-2</v>
      </c>
      <c r="AA1319">
        <f>Y1319*'MRIP Selectivity'!$O$35</f>
        <v>2.5137156908475986E-2</v>
      </c>
      <c r="AB1319">
        <f>Y1319*'MRIP Selectivity'!$P$35</f>
        <v>3.6128685181675518E-3</v>
      </c>
      <c r="AC1319">
        <v>0.74741255597723821</v>
      </c>
      <c r="AD1319">
        <v>0.94160359434525442</v>
      </c>
      <c r="AE1319">
        <v>1.3432654004296583</v>
      </c>
      <c r="AF1319">
        <f t="shared" si="534"/>
        <v>1.8824614187754253E-2</v>
      </c>
      <c r="AG1319">
        <f t="shared" si="535"/>
        <v>2.3669237296641631E-2</v>
      </c>
      <c r="AH1319">
        <f t="shared" si="536"/>
        <v>4.8530412767560423E-3</v>
      </c>
      <c r="AI1319">
        <f t="shared" si="537"/>
        <v>5.3936402130124468E-2</v>
      </c>
      <c r="AJ1319">
        <f t="shared" si="538"/>
        <v>4.7346892761151928E-2</v>
      </c>
      <c r="AK1319">
        <f t="shared" si="539"/>
        <v>2.8750025426643538E-2</v>
      </c>
      <c r="AL1319">
        <f t="shared" si="540"/>
        <v>2.8522278573397675E-2</v>
      </c>
      <c r="AM1319">
        <f t="shared" si="541"/>
        <v>4.2493851484395884E-2</v>
      </c>
      <c r="AN1319">
        <f t="shared" si="542"/>
        <v>2.3669237296641631E-2</v>
      </c>
      <c r="AO1319">
        <v>0</v>
      </c>
      <c r="AP1319">
        <f t="shared" si="543"/>
        <v>5.0323533611956919E-2</v>
      </c>
      <c r="AQ1319">
        <f t="shared" si="544"/>
        <v>2.5137156908475986E-2</v>
      </c>
      <c r="AR1319">
        <v>4</v>
      </c>
      <c r="AS1319">
        <f>AR1319*'MRIP Selectivity'!$N$35</f>
        <v>2.5186376703480933E-2</v>
      </c>
      <c r="AT1319">
        <f>AR1319*'MRIP Selectivity'!$O$35</f>
        <v>2.5137156908475986E-2</v>
      </c>
      <c r="AU1319">
        <f>AR1319*'MRIP Selectivity'!$P$35</f>
        <v>3.6128685181675518E-3</v>
      </c>
      <c r="AV1319">
        <v>1</v>
      </c>
      <c r="AW1319">
        <f t="shared" si="545"/>
        <v>5</v>
      </c>
      <c r="AX1319">
        <f t="shared" si="524"/>
        <v>0</v>
      </c>
      <c r="AY1319">
        <f t="shared" si="525"/>
        <v>0</v>
      </c>
      <c r="AZ1319">
        <f t="shared" si="526"/>
        <v>0</v>
      </c>
      <c r="BA1319">
        <v>218.33238761999999</v>
      </c>
      <c r="BB1319">
        <v>218.33238761999999</v>
      </c>
    </row>
    <row r="1320" spans="1:54" x14ac:dyDescent="0.25">
      <c r="A1320" t="s">
        <v>1192</v>
      </c>
      <c r="B1320" t="s">
        <v>3</v>
      </c>
      <c r="C1320">
        <v>2013</v>
      </c>
      <c r="D1320">
        <v>2</v>
      </c>
      <c r="E1320">
        <v>4</v>
      </c>
      <c r="F1320" t="s">
        <v>1859</v>
      </c>
      <c r="G1320" t="s">
        <v>1923</v>
      </c>
      <c r="H1320" t="s">
        <v>1935</v>
      </c>
      <c r="I1320" t="s">
        <v>1824</v>
      </c>
      <c r="J1320" t="s">
        <v>1813</v>
      </c>
      <c r="K1320" t="str">
        <f t="shared" si="527"/>
        <v>Inshore</v>
      </c>
      <c r="L1320">
        <v>0</v>
      </c>
      <c r="M1320">
        <f t="shared" si="520"/>
        <v>0</v>
      </c>
      <c r="N1320">
        <f t="shared" si="528"/>
        <v>1.258088340298923E-2</v>
      </c>
      <c r="O1320">
        <f t="shared" si="529"/>
        <v>6.2842892271189965E-3</v>
      </c>
      <c r="P1320">
        <v>0</v>
      </c>
      <c r="Q1320">
        <f t="shared" si="530"/>
        <v>0</v>
      </c>
      <c r="R1320">
        <v>0</v>
      </c>
      <c r="S1320">
        <f t="shared" si="521"/>
        <v>0</v>
      </c>
      <c r="T1320">
        <f t="shared" si="531"/>
        <v>0</v>
      </c>
      <c r="U1320">
        <f t="shared" si="522"/>
        <v>1.0623462871098971E-2</v>
      </c>
      <c r="V1320">
        <f t="shared" si="532"/>
        <v>0.84441310922369939</v>
      </c>
      <c r="W1320">
        <f t="shared" si="523"/>
        <v>5.9173093241604077E-3</v>
      </c>
      <c r="X1320">
        <f t="shared" si="533"/>
        <v>0.94160359434525431</v>
      </c>
      <c r="Y1320">
        <v>1</v>
      </c>
      <c r="Z1320">
        <f>Y1320*'MRIP Selectivity'!$N$35</f>
        <v>6.2965941758702333E-3</v>
      </c>
      <c r="AA1320">
        <f>Y1320*'MRIP Selectivity'!$O$35</f>
        <v>6.2842892271189965E-3</v>
      </c>
      <c r="AB1320">
        <f>Y1320*'MRIP Selectivity'!$P$35</f>
        <v>9.0321712954188795E-4</v>
      </c>
      <c r="AC1320">
        <v>0.74741255597723821</v>
      </c>
      <c r="AD1320">
        <v>0.94160359434525442</v>
      </c>
      <c r="AE1320">
        <v>1.3432654004296583</v>
      </c>
      <c r="AF1320">
        <f t="shared" si="534"/>
        <v>4.7061535469385633E-3</v>
      </c>
      <c r="AG1320">
        <f t="shared" si="535"/>
        <v>5.9173093241604077E-3</v>
      </c>
      <c r="AH1320">
        <f t="shared" si="536"/>
        <v>1.2132603191890106E-3</v>
      </c>
      <c r="AI1320">
        <f t="shared" si="537"/>
        <v>1.3484100532531117E-2</v>
      </c>
      <c r="AJ1320">
        <f t="shared" si="538"/>
        <v>1.1836723190287982E-2</v>
      </c>
      <c r="AK1320">
        <f t="shared" si="539"/>
        <v>7.1875063566608846E-3</v>
      </c>
      <c r="AL1320">
        <f t="shared" si="540"/>
        <v>7.1305696433494187E-3</v>
      </c>
      <c r="AM1320">
        <f t="shared" si="541"/>
        <v>1.0623462871098971E-2</v>
      </c>
      <c r="AN1320">
        <f t="shared" si="542"/>
        <v>5.9173093241604077E-3</v>
      </c>
      <c r="AO1320">
        <v>0</v>
      </c>
      <c r="AP1320">
        <f t="shared" si="543"/>
        <v>1.258088340298923E-2</v>
      </c>
      <c r="AQ1320">
        <f t="shared" si="544"/>
        <v>6.2842892271189965E-3</v>
      </c>
      <c r="AR1320">
        <v>1</v>
      </c>
      <c r="AS1320">
        <f>AR1320*'MRIP Selectivity'!$N$35</f>
        <v>6.2965941758702333E-3</v>
      </c>
      <c r="AT1320">
        <f>AR1320*'MRIP Selectivity'!$O$35</f>
        <v>6.2842892271189965E-3</v>
      </c>
      <c r="AU1320">
        <f>AR1320*'MRIP Selectivity'!$P$35</f>
        <v>9.0321712954188795E-4</v>
      </c>
      <c r="AV1320">
        <v>1</v>
      </c>
      <c r="AW1320">
        <f t="shared" si="545"/>
        <v>5</v>
      </c>
      <c r="AX1320">
        <f t="shared" si="524"/>
        <v>0</v>
      </c>
      <c r="AY1320">
        <f t="shared" si="525"/>
        <v>0</v>
      </c>
      <c r="AZ1320">
        <f t="shared" si="526"/>
        <v>0</v>
      </c>
      <c r="BA1320">
        <v>1628.1197866</v>
      </c>
      <c r="BB1320">
        <v>1628.1197866</v>
      </c>
    </row>
    <row r="1321" spans="1:54" x14ac:dyDescent="0.25">
      <c r="A1321" t="s">
        <v>1193</v>
      </c>
      <c r="B1321" t="s">
        <v>3</v>
      </c>
      <c r="C1321">
        <v>2013</v>
      </c>
      <c r="D1321">
        <v>2</v>
      </c>
      <c r="E1321">
        <v>4</v>
      </c>
      <c r="F1321" t="s">
        <v>1860</v>
      </c>
      <c r="G1321" t="s">
        <v>1923</v>
      </c>
      <c r="H1321" t="s">
        <v>1935</v>
      </c>
      <c r="I1321" t="s">
        <v>1812</v>
      </c>
      <c r="J1321" t="s">
        <v>1813</v>
      </c>
      <c r="K1321" t="str">
        <f t="shared" si="527"/>
        <v>Inshore</v>
      </c>
      <c r="L1321">
        <v>0</v>
      </c>
      <c r="M1321">
        <f t="shared" si="520"/>
        <v>0</v>
      </c>
      <c r="N1321">
        <f t="shared" si="528"/>
        <v>0.15097060083587077</v>
      </c>
      <c r="O1321">
        <f t="shared" si="529"/>
        <v>7.5411470725427962E-2</v>
      </c>
      <c r="P1321">
        <v>0</v>
      </c>
      <c r="Q1321">
        <f t="shared" si="530"/>
        <v>0</v>
      </c>
      <c r="R1321">
        <v>0</v>
      </c>
      <c r="S1321">
        <f t="shared" si="521"/>
        <v>0</v>
      </c>
      <c r="T1321">
        <f t="shared" si="531"/>
        <v>0</v>
      </c>
      <c r="U1321">
        <f t="shared" si="522"/>
        <v>0.12748155445318765</v>
      </c>
      <c r="V1321">
        <f t="shared" si="532"/>
        <v>0.84441310922369928</v>
      </c>
      <c r="W1321">
        <f t="shared" si="523"/>
        <v>7.1007711889924899E-2</v>
      </c>
      <c r="X1321">
        <f t="shared" si="533"/>
        <v>0.94160359434525442</v>
      </c>
      <c r="Y1321">
        <v>12</v>
      </c>
      <c r="Z1321">
        <f>Y1321*'MRIP Selectivity'!$N$35</f>
        <v>7.5559130110442796E-2</v>
      </c>
      <c r="AA1321">
        <f>Y1321*'MRIP Selectivity'!$O$35</f>
        <v>7.5411470725427962E-2</v>
      </c>
      <c r="AB1321">
        <f>Y1321*'MRIP Selectivity'!$P$35</f>
        <v>1.0838605554502655E-2</v>
      </c>
      <c r="AC1321">
        <v>0.74741255597723821</v>
      </c>
      <c r="AD1321">
        <v>0.94160359434525442</v>
      </c>
      <c r="AE1321">
        <v>1.3432654004296583</v>
      </c>
      <c r="AF1321">
        <f t="shared" si="534"/>
        <v>5.6473842563262752E-2</v>
      </c>
      <c r="AG1321">
        <f t="shared" si="535"/>
        <v>7.1007711889924899E-2</v>
      </c>
      <c r="AH1321">
        <f t="shared" si="536"/>
        <v>1.4559123830268127E-2</v>
      </c>
      <c r="AI1321">
        <f t="shared" si="537"/>
        <v>0.16180920639037344</v>
      </c>
      <c r="AJ1321">
        <f t="shared" si="538"/>
        <v>0.14204067828345579</v>
      </c>
      <c r="AK1321">
        <f t="shared" si="539"/>
        <v>8.6250076279930615E-2</v>
      </c>
      <c r="AL1321">
        <f t="shared" si="540"/>
        <v>8.5566835720193024E-2</v>
      </c>
      <c r="AM1321">
        <f t="shared" si="541"/>
        <v>0.12748155445318765</v>
      </c>
      <c r="AN1321">
        <f t="shared" si="542"/>
        <v>7.1007711889924899E-2</v>
      </c>
      <c r="AO1321">
        <v>0</v>
      </c>
      <c r="AP1321">
        <f t="shared" si="543"/>
        <v>0.15097060083587077</v>
      </c>
      <c r="AQ1321">
        <f t="shared" si="544"/>
        <v>7.5411470725427962E-2</v>
      </c>
      <c r="AR1321">
        <v>12</v>
      </c>
      <c r="AS1321">
        <f>AR1321*'MRIP Selectivity'!$N$35</f>
        <v>7.5559130110442796E-2</v>
      </c>
      <c r="AT1321">
        <f>AR1321*'MRIP Selectivity'!$O$35</f>
        <v>7.5411470725427962E-2</v>
      </c>
      <c r="AU1321">
        <f>AR1321*'MRIP Selectivity'!$P$35</f>
        <v>1.0838605554502655E-2</v>
      </c>
      <c r="AV1321">
        <v>4</v>
      </c>
      <c r="AW1321">
        <f t="shared" si="545"/>
        <v>20</v>
      </c>
      <c r="AX1321">
        <f t="shared" si="524"/>
        <v>0</v>
      </c>
      <c r="AY1321">
        <f t="shared" si="525"/>
        <v>0</v>
      </c>
      <c r="AZ1321">
        <f t="shared" si="526"/>
        <v>0</v>
      </c>
      <c r="BA1321">
        <v>1696.6803723</v>
      </c>
      <c r="BB1321">
        <v>1696.6803723</v>
      </c>
    </row>
    <row r="1322" spans="1:54" x14ac:dyDescent="0.25">
      <c r="A1322" t="s">
        <v>1194</v>
      </c>
      <c r="B1322" t="s">
        <v>3</v>
      </c>
      <c r="C1322">
        <v>2013</v>
      </c>
      <c r="D1322">
        <v>3</v>
      </c>
      <c r="E1322">
        <v>6</v>
      </c>
      <c r="F1322" t="s">
        <v>1848</v>
      </c>
      <c r="G1322" t="s">
        <v>1923</v>
      </c>
      <c r="H1322" t="s">
        <v>1935</v>
      </c>
      <c r="I1322" t="s">
        <v>1812</v>
      </c>
      <c r="J1322" t="s">
        <v>1813</v>
      </c>
      <c r="K1322" t="str">
        <f t="shared" si="527"/>
        <v>Inshore</v>
      </c>
      <c r="L1322">
        <v>0</v>
      </c>
      <c r="M1322">
        <f t="shared" si="520"/>
        <v>0</v>
      </c>
      <c r="N1322">
        <f t="shared" si="528"/>
        <v>3.7742650208967693E-2</v>
      </c>
      <c r="O1322">
        <f t="shared" si="529"/>
        <v>1.8852867681356991E-2</v>
      </c>
      <c r="P1322">
        <v>0</v>
      </c>
      <c r="Q1322">
        <f t="shared" si="530"/>
        <v>0</v>
      </c>
      <c r="R1322">
        <v>0</v>
      </c>
      <c r="S1322">
        <f t="shared" si="521"/>
        <v>0</v>
      </c>
      <c r="T1322">
        <f t="shared" si="531"/>
        <v>0</v>
      </c>
      <c r="U1322">
        <f t="shared" si="522"/>
        <v>3.1870388613296913E-2</v>
      </c>
      <c r="V1322">
        <f t="shared" si="532"/>
        <v>0.84441310922369928</v>
      </c>
      <c r="W1322">
        <f t="shared" si="523"/>
        <v>1.7751927972481225E-2</v>
      </c>
      <c r="X1322">
        <f t="shared" si="533"/>
        <v>0.94160359434525442</v>
      </c>
      <c r="Y1322">
        <v>3</v>
      </c>
      <c r="Z1322">
        <f>Y1322*'MRIP Selectivity'!$N$35</f>
        <v>1.8889782527610699E-2</v>
      </c>
      <c r="AA1322">
        <f>Y1322*'MRIP Selectivity'!$O$35</f>
        <v>1.8852867681356991E-2</v>
      </c>
      <c r="AB1322">
        <f>Y1322*'MRIP Selectivity'!$P$35</f>
        <v>2.7096513886256638E-3</v>
      </c>
      <c r="AC1322">
        <v>0.74741255597723821</v>
      </c>
      <c r="AD1322">
        <v>0.94160359434525442</v>
      </c>
      <c r="AE1322">
        <v>1.3432654004296583</v>
      </c>
      <c r="AF1322">
        <f t="shared" si="534"/>
        <v>1.4118460640815688E-2</v>
      </c>
      <c r="AG1322">
        <f t="shared" si="535"/>
        <v>1.7751927972481225E-2</v>
      </c>
      <c r="AH1322">
        <f t="shared" si="536"/>
        <v>3.6397809575670318E-3</v>
      </c>
      <c r="AI1322">
        <f t="shared" si="537"/>
        <v>4.045230159759336E-2</v>
      </c>
      <c r="AJ1322">
        <f t="shared" si="538"/>
        <v>3.5510169570863948E-2</v>
      </c>
      <c r="AK1322">
        <f t="shared" si="539"/>
        <v>2.1562519069982654E-2</v>
      </c>
      <c r="AL1322">
        <f t="shared" si="540"/>
        <v>2.1391708930048256E-2</v>
      </c>
      <c r="AM1322">
        <f t="shared" si="541"/>
        <v>3.1870388613296913E-2</v>
      </c>
      <c r="AN1322">
        <f t="shared" si="542"/>
        <v>1.7751927972481225E-2</v>
      </c>
      <c r="AO1322">
        <v>0</v>
      </c>
      <c r="AP1322">
        <f t="shared" si="543"/>
        <v>3.7742650208967693E-2</v>
      </c>
      <c r="AQ1322">
        <f t="shared" si="544"/>
        <v>1.8852867681356991E-2</v>
      </c>
      <c r="AR1322">
        <v>3</v>
      </c>
      <c r="AS1322">
        <f>AR1322*'MRIP Selectivity'!$N$35</f>
        <v>1.8889782527610699E-2</v>
      </c>
      <c r="AT1322">
        <f>AR1322*'MRIP Selectivity'!$O$35</f>
        <v>1.8852867681356991E-2</v>
      </c>
      <c r="AU1322">
        <f>AR1322*'MRIP Selectivity'!$P$35</f>
        <v>2.7096513886256638E-3</v>
      </c>
      <c r="AV1322">
        <v>8</v>
      </c>
      <c r="AW1322">
        <f t="shared" si="545"/>
        <v>40</v>
      </c>
      <c r="AX1322">
        <f t="shared" si="524"/>
        <v>0</v>
      </c>
      <c r="AY1322">
        <f t="shared" si="525"/>
        <v>0</v>
      </c>
      <c r="AZ1322">
        <f t="shared" si="526"/>
        <v>0</v>
      </c>
      <c r="BA1322">
        <v>165.02788806000001</v>
      </c>
      <c r="BB1322">
        <v>165.02788806000001</v>
      </c>
    </row>
    <row r="1323" spans="1:54" x14ac:dyDescent="0.25">
      <c r="A1323" t="s">
        <v>1195</v>
      </c>
      <c r="B1323" t="s">
        <v>3</v>
      </c>
      <c r="C1323">
        <v>2013</v>
      </c>
      <c r="D1323">
        <v>4</v>
      </c>
      <c r="E1323">
        <v>7</v>
      </c>
      <c r="F1323" t="s">
        <v>1851</v>
      </c>
      <c r="G1323" t="s">
        <v>1923</v>
      </c>
      <c r="H1323" t="s">
        <v>1935</v>
      </c>
      <c r="I1323" t="s">
        <v>1812</v>
      </c>
      <c r="J1323" t="s">
        <v>1813</v>
      </c>
      <c r="K1323" t="str">
        <f t="shared" si="527"/>
        <v>Inshore</v>
      </c>
      <c r="L1323">
        <v>0</v>
      </c>
      <c r="M1323">
        <f t="shared" si="520"/>
        <v>0</v>
      </c>
      <c r="N1323">
        <f t="shared" si="528"/>
        <v>2.516176680597846E-2</v>
      </c>
      <c r="O1323">
        <f t="shared" si="529"/>
        <v>1.2568578454237993E-2</v>
      </c>
      <c r="P1323">
        <v>0</v>
      </c>
      <c r="Q1323">
        <f t="shared" si="530"/>
        <v>0</v>
      </c>
      <c r="R1323">
        <v>0</v>
      </c>
      <c r="S1323">
        <f t="shared" si="521"/>
        <v>0</v>
      </c>
      <c r="T1323">
        <f t="shared" si="531"/>
        <v>0</v>
      </c>
      <c r="U1323">
        <f t="shared" si="522"/>
        <v>2.1246925742197942E-2</v>
      </c>
      <c r="V1323">
        <f t="shared" si="532"/>
        <v>0.84441310922369939</v>
      </c>
      <c r="W1323">
        <f t="shared" si="523"/>
        <v>1.1834618648320815E-2</v>
      </c>
      <c r="X1323">
        <f t="shared" si="533"/>
        <v>0.94160359434525431</v>
      </c>
      <c r="Y1323">
        <v>2</v>
      </c>
      <c r="Z1323">
        <f>Y1323*'MRIP Selectivity'!$N$35</f>
        <v>1.2593188351740467E-2</v>
      </c>
      <c r="AA1323">
        <f>Y1323*'MRIP Selectivity'!$O$35</f>
        <v>1.2568578454237993E-2</v>
      </c>
      <c r="AB1323">
        <f>Y1323*'MRIP Selectivity'!$P$35</f>
        <v>1.8064342590837759E-3</v>
      </c>
      <c r="AC1323">
        <v>0.74741255597723821</v>
      </c>
      <c r="AD1323">
        <v>0.94160359434525442</v>
      </c>
      <c r="AE1323">
        <v>1.3432654004296583</v>
      </c>
      <c r="AF1323">
        <f t="shared" si="534"/>
        <v>9.4123070938771265E-3</v>
      </c>
      <c r="AG1323">
        <f t="shared" si="535"/>
        <v>1.1834618648320815E-2</v>
      </c>
      <c r="AH1323">
        <f t="shared" si="536"/>
        <v>2.4265206383780212E-3</v>
      </c>
      <c r="AI1323">
        <f t="shared" si="537"/>
        <v>2.6968201065062234E-2</v>
      </c>
      <c r="AJ1323">
        <f t="shared" si="538"/>
        <v>2.3673446380575964E-2</v>
      </c>
      <c r="AK1323">
        <f t="shared" si="539"/>
        <v>1.4375012713321769E-2</v>
      </c>
      <c r="AL1323">
        <f t="shared" si="540"/>
        <v>1.4261139286698837E-2</v>
      </c>
      <c r="AM1323">
        <f t="shared" si="541"/>
        <v>2.1246925742197942E-2</v>
      </c>
      <c r="AN1323">
        <f t="shared" si="542"/>
        <v>1.1834618648320815E-2</v>
      </c>
      <c r="AO1323">
        <v>0</v>
      </c>
      <c r="AP1323">
        <f t="shared" si="543"/>
        <v>2.516176680597846E-2</v>
      </c>
      <c r="AQ1323">
        <f t="shared" si="544"/>
        <v>1.2568578454237993E-2</v>
      </c>
      <c r="AR1323">
        <v>2</v>
      </c>
      <c r="AS1323">
        <f>AR1323*'MRIP Selectivity'!$N$35</f>
        <v>1.2593188351740467E-2</v>
      </c>
      <c r="AT1323">
        <f>AR1323*'MRIP Selectivity'!$O$35</f>
        <v>1.2568578454237993E-2</v>
      </c>
      <c r="AU1323">
        <f>AR1323*'MRIP Selectivity'!$P$35</f>
        <v>1.8064342590837759E-3</v>
      </c>
      <c r="AV1323">
        <v>4</v>
      </c>
      <c r="AW1323">
        <f t="shared" si="545"/>
        <v>20</v>
      </c>
      <c r="AX1323">
        <f t="shared" si="524"/>
        <v>0</v>
      </c>
      <c r="AY1323">
        <f t="shared" si="525"/>
        <v>0</v>
      </c>
      <c r="AZ1323">
        <f t="shared" si="526"/>
        <v>0</v>
      </c>
      <c r="BA1323">
        <v>911.35902858999998</v>
      </c>
      <c r="BB1323">
        <v>911.35902858999998</v>
      </c>
    </row>
    <row r="1324" spans="1:54" x14ac:dyDescent="0.25">
      <c r="A1324" t="s">
        <v>1196</v>
      </c>
      <c r="B1324" t="s">
        <v>3</v>
      </c>
      <c r="C1324">
        <v>2013</v>
      </c>
      <c r="D1324">
        <v>4</v>
      </c>
      <c r="E1324">
        <v>8</v>
      </c>
      <c r="F1324" t="s">
        <v>1828</v>
      </c>
      <c r="G1324" t="s">
        <v>1923</v>
      </c>
      <c r="H1324" t="s">
        <v>1933</v>
      </c>
      <c r="I1324" t="s">
        <v>1824</v>
      </c>
      <c r="J1324" t="s">
        <v>1813</v>
      </c>
      <c r="K1324" t="str">
        <f t="shared" si="527"/>
        <v>Inshore</v>
      </c>
      <c r="L1324">
        <v>0</v>
      </c>
      <c r="M1324">
        <f t="shared" si="520"/>
        <v>0</v>
      </c>
      <c r="N1324">
        <f t="shared" si="528"/>
        <v>1.258088340298923E-2</v>
      </c>
      <c r="O1324">
        <f t="shared" si="529"/>
        <v>6.2842892271189965E-3</v>
      </c>
      <c r="P1324">
        <v>0</v>
      </c>
      <c r="Q1324">
        <f t="shared" si="530"/>
        <v>0</v>
      </c>
      <c r="R1324">
        <v>0</v>
      </c>
      <c r="S1324">
        <f t="shared" si="521"/>
        <v>0</v>
      </c>
      <c r="T1324">
        <f t="shared" si="531"/>
        <v>0</v>
      </c>
      <c r="U1324">
        <f t="shared" si="522"/>
        <v>1.0623462871098971E-2</v>
      </c>
      <c r="V1324">
        <f t="shared" si="532"/>
        <v>0.84441310922369939</v>
      </c>
      <c r="W1324">
        <f t="shared" si="523"/>
        <v>5.9173093241604077E-3</v>
      </c>
      <c r="X1324">
        <f t="shared" si="533"/>
        <v>0.94160359434525431</v>
      </c>
      <c r="Y1324">
        <v>1</v>
      </c>
      <c r="Z1324">
        <f>Y1324*'MRIP Selectivity'!$N$35</f>
        <v>6.2965941758702333E-3</v>
      </c>
      <c r="AA1324">
        <f>Y1324*'MRIP Selectivity'!$O$35</f>
        <v>6.2842892271189965E-3</v>
      </c>
      <c r="AB1324">
        <f>Y1324*'MRIP Selectivity'!$P$35</f>
        <v>9.0321712954188795E-4</v>
      </c>
      <c r="AC1324">
        <v>0.74741255597723821</v>
      </c>
      <c r="AD1324">
        <v>0.94160359434525442</v>
      </c>
      <c r="AE1324">
        <v>1.3432654004296583</v>
      </c>
      <c r="AF1324">
        <f t="shared" si="534"/>
        <v>4.7061535469385633E-3</v>
      </c>
      <c r="AG1324">
        <f t="shared" si="535"/>
        <v>5.9173093241604077E-3</v>
      </c>
      <c r="AH1324">
        <f t="shared" si="536"/>
        <v>1.2132603191890106E-3</v>
      </c>
      <c r="AI1324">
        <f t="shared" si="537"/>
        <v>1.3484100532531117E-2</v>
      </c>
      <c r="AJ1324">
        <f t="shared" si="538"/>
        <v>1.1836723190287982E-2</v>
      </c>
      <c r="AK1324">
        <f t="shared" si="539"/>
        <v>7.1875063566608846E-3</v>
      </c>
      <c r="AL1324">
        <f t="shared" si="540"/>
        <v>7.1305696433494187E-3</v>
      </c>
      <c r="AM1324">
        <f t="shared" si="541"/>
        <v>1.0623462871098971E-2</v>
      </c>
      <c r="AN1324">
        <f t="shared" si="542"/>
        <v>5.9173093241604077E-3</v>
      </c>
      <c r="AO1324">
        <v>0</v>
      </c>
      <c r="AP1324">
        <f t="shared" si="543"/>
        <v>1.258088340298923E-2</v>
      </c>
      <c r="AQ1324">
        <f t="shared" si="544"/>
        <v>6.2842892271189965E-3</v>
      </c>
      <c r="AR1324">
        <v>1</v>
      </c>
      <c r="AS1324">
        <f>AR1324*'MRIP Selectivity'!$N$35</f>
        <v>6.2965941758702333E-3</v>
      </c>
      <c r="AT1324">
        <f>AR1324*'MRIP Selectivity'!$O$35</f>
        <v>6.2842892271189965E-3</v>
      </c>
      <c r="AU1324">
        <f>AR1324*'MRIP Selectivity'!$P$35</f>
        <v>9.0321712954188795E-4</v>
      </c>
      <c r="AV1324">
        <v>1</v>
      </c>
      <c r="AW1324">
        <f t="shared" si="545"/>
        <v>5</v>
      </c>
      <c r="AX1324">
        <f t="shared" si="524"/>
        <v>0</v>
      </c>
      <c r="AY1324">
        <f t="shared" si="525"/>
        <v>0</v>
      </c>
      <c r="AZ1324">
        <f t="shared" si="526"/>
        <v>0</v>
      </c>
      <c r="BA1324">
        <v>1855.7730282</v>
      </c>
      <c r="BB1324">
        <v>1855.7730282</v>
      </c>
    </row>
    <row r="1325" spans="1:54" x14ac:dyDescent="0.25">
      <c r="A1325" t="s">
        <v>1197</v>
      </c>
      <c r="B1325" t="s">
        <v>3</v>
      </c>
      <c r="C1325">
        <v>2013</v>
      </c>
      <c r="D1325">
        <v>6</v>
      </c>
      <c r="E1325">
        <v>11</v>
      </c>
      <c r="F1325" t="s">
        <v>1836</v>
      </c>
      <c r="G1325" t="s">
        <v>1923</v>
      </c>
      <c r="H1325" t="s">
        <v>1935</v>
      </c>
      <c r="I1325" t="s">
        <v>1812</v>
      </c>
      <c r="J1325" t="s">
        <v>1813</v>
      </c>
      <c r="K1325" t="str">
        <f t="shared" si="527"/>
        <v>Inshore</v>
      </c>
      <c r="L1325">
        <v>0</v>
      </c>
      <c r="M1325">
        <f t="shared" si="520"/>
        <v>0</v>
      </c>
      <c r="N1325">
        <f t="shared" si="528"/>
        <v>1.258088340298923E-2</v>
      </c>
      <c r="O1325">
        <f t="shared" si="529"/>
        <v>6.2842892271189965E-3</v>
      </c>
      <c r="P1325">
        <v>0</v>
      </c>
      <c r="Q1325">
        <f t="shared" si="530"/>
        <v>0</v>
      </c>
      <c r="R1325">
        <v>0</v>
      </c>
      <c r="S1325">
        <f t="shared" si="521"/>
        <v>0</v>
      </c>
      <c r="T1325">
        <f t="shared" si="531"/>
        <v>0</v>
      </c>
      <c r="U1325">
        <f t="shared" si="522"/>
        <v>1.0623462871098971E-2</v>
      </c>
      <c r="V1325">
        <f t="shared" si="532"/>
        <v>0.84441310922369939</v>
      </c>
      <c r="W1325">
        <f t="shared" si="523"/>
        <v>5.9173093241604077E-3</v>
      </c>
      <c r="X1325">
        <f t="shared" si="533"/>
        <v>0.94160359434525431</v>
      </c>
      <c r="Y1325">
        <v>1</v>
      </c>
      <c r="Z1325">
        <f>Y1325*'MRIP Selectivity'!$N$35</f>
        <v>6.2965941758702333E-3</v>
      </c>
      <c r="AA1325">
        <f>Y1325*'MRIP Selectivity'!$O$35</f>
        <v>6.2842892271189965E-3</v>
      </c>
      <c r="AB1325">
        <f>Y1325*'MRIP Selectivity'!$P$35</f>
        <v>9.0321712954188795E-4</v>
      </c>
      <c r="AC1325">
        <v>0.74741255597723821</v>
      </c>
      <c r="AD1325">
        <v>0.94160359434525442</v>
      </c>
      <c r="AE1325">
        <v>1.3432654004296583</v>
      </c>
      <c r="AF1325">
        <f t="shared" si="534"/>
        <v>4.7061535469385633E-3</v>
      </c>
      <c r="AG1325">
        <f t="shared" si="535"/>
        <v>5.9173093241604077E-3</v>
      </c>
      <c r="AH1325">
        <f t="shared" si="536"/>
        <v>1.2132603191890106E-3</v>
      </c>
      <c r="AI1325">
        <f t="shared" si="537"/>
        <v>1.3484100532531117E-2</v>
      </c>
      <c r="AJ1325">
        <f t="shared" si="538"/>
        <v>1.1836723190287982E-2</v>
      </c>
      <c r="AK1325">
        <f t="shared" si="539"/>
        <v>7.1875063566608846E-3</v>
      </c>
      <c r="AL1325">
        <f t="shared" si="540"/>
        <v>7.1305696433494187E-3</v>
      </c>
      <c r="AM1325">
        <f t="shared" si="541"/>
        <v>1.0623462871098971E-2</v>
      </c>
      <c r="AN1325">
        <f t="shared" si="542"/>
        <v>5.9173093241604077E-3</v>
      </c>
      <c r="AO1325">
        <v>0</v>
      </c>
      <c r="AP1325">
        <f t="shared" si="543"/>
        <v>1.258088340298923E-2</v>
      </c>
      <c r="AQ1325">
        <f t="shared" si="544"/>
        <v>6.2842892271189965E-3</v>
      </c>
      <c r="AR1325">
        <v>1</v>
      </c>
      <c r="AS1325">
        <f>AR1325*'MRIP Selectivity'!$N$35</f>
        <v>6.2965941758702333E-3</v>
      </c>
      <c r="AT1325">
        <f>AR1325*'MRIP Selectivity'!$O$35</f>
        <v>6.2842892271189965E-3</v>
      </c>
      <c r="AU1325">
        <f>AR1325*'MRIP Selectivity'!$P$35</f>
        <v>9.0321712954188795E-4</v>
      </c>
      <c r="AV1325">
        <v>3</v>
      </c>
      <c r="AW1325">
        <f t="shared" si="545"/>
        <v>15</v>
      </c>
      <c r="AX1325">
        <f t="shared" si="524"/>
        <v>0</v>
      </c>
      <c r="AY1325">
        <f t="shared" si="525"/>
        <v>0</v>
      </c>
      <c r="AZ1325">
        <f t="shared" si="526"/>
        <v>0</v>
      </c>
      <c r="BA1325">
        <v>510.94677783999998</v>
      </c>
      <c r="BB1325">
        <v>510.94677783999998</v>
      </c>
    </row>
    <row r="1326" spans="1:54" x14ac:dyDescent="0.25">
      <c r="A1326" t="s">
        <v>1198</v>
      </c>
      <c r="B1326" t="s">
        <v>3</v>
      </c>
      <c r="C1326">
        <v>2013</v>
      </c>
      <c r="D1326">
        <v>6</v>
      </c>
      <c r="E1326">
        <v>11</v>
      </c>
      <c r="F1326" t="s">
        <v>1836</v>
      </c>
      <c r="G1326" t="s">
        <v>1923</v>
      </c>
      <c r="H1326" t="s">
        <v>1935</v>
      </c>
      <c r="I1326" t="s">
        <v>1812</v>
      </c>
      <c r="J1326" t="s">
        <v>1813</v>
      </c>
      <c r="K1326" t="str">
        <f t="shared" si="527"/>
        <v>Inshore</v>
      </c>
      <c r="L1326">
        <v>0</v>
      </c>
      <c r="M1326">
        <f t="shared" si="520"/>
        <v>0</v>
      </c>
      <c r="N1326">
        <f t="shared" si="528"/>
        <v>2.516176680597846E-2</v>
      </c>
      <c r="O1326">
        <f t="shared" si="529"/>
        <v>1.2568578454237993E-2</v>
      </c>
      <c r="P1326">
        <v>0</v>
      </c>
      <c r="Q1326">
        <f t="shared" si="530"/>
        <v>0</v>
      </c>
      <c r="R1326">
        <v>0</v>
      </c>
      <c r="S1326">
        <f t="shared" si="521"/>
        <v>0</v>
      </c>
      <c r="T1326">
        <f t="shared" si="531"/>
        <v>0</v>
      </c>
      <c r="U1326">
        <f t="shared" si="522"/>
        <v>2.1246925742197942E-2</v>
      </c>
      <c r="V1326">
        <f t="shared" si="532"/>
        <v>0.84441310922369939</v>
      </c>
      <c r="W1326">
        <f t="shared" si="523"/>
        <v>1.1834618648320815E-2</v>
      </c>
      <c r="X1326">
        <f t="shared" si="533"/>
        <v>0.94160359434525431</v>
      </c>
      <c r="Y1326">
        <v>2</v>
      </c>
      <c r="Z1326">
        <f>Y1326*'MRIP Selectivity'!$N$35</f>
        <v>1.2593188351740467E-2</v>
      </c>
      <c r="AA1326">
        <f>Y1326*'MRIP Selectivity'!$O$35</f>
        <v>1.2568578454237993E-2</v>
      </c>
      <c r="AB1326">
        <f>Y1326*'MRIP Selectivity'!$P$35</f>
        <v>1.8064342590837759E-3</v>
      </c>
      <c r="AC1326">
        <v>0.74741255597723821</v>
      </c>
      <c r="AD1326">
        <v>0.94160359434525442</v>
      </c>
      <c r="AE1326">
        <v>1.3432654004296583</v>
      </c>
      <c r="AF1326">
        <f t="shared" si="534"/>
        <v>9.4123070938771265E-3</v>
      </c>
      <c r="AG1326">
        <f t="shared" si="535"/>
        <v>1.1834618648320815E-2</v>
      </c>
      <c r="AH1326">
        <f t="shared" si="536"/>
        <v>2.4265206383780212E-3</v>
      </c>
      <c r="AI1326">
        <f t="shared" si="537"/>
        <v>2.6968201065062234E-2</v>
      </c>
      <c r="AJ1326">
        <f t="shared" si="538"/>
        <v>2.3673446380575964E-2</v>
      </c>
      <c r="AK1326">
        <f t="shared" si="539"/>
        <v>1.4375012713321769E-2</v>
      </c>
      <c r="AL1326">
        <f t="shared" si="540"/>
        <v>1.4261139286698837E-2</v>
      </c>
      <c r="AM1326">
        <f t="shared" si="541"/>
        <v>2.1246925742197942E-2</v>
      </c>
      <c r="AN1326">
        <f t="shared" si="542"/>
        <v>1.1834618648320815E-2</v>
      </c>
      <c r="AO1326">
        <v>0</v>
      </c>
      <c r="AP1326">
        <f t="shared" si="543"/>
        <v>2.516176680597846E-2</v>
      </c>
      <c r="AQ1326">
        <f t="shared" si="544"/>
        <v>1.2568578454237993E-2</v>
      </c>
      <c r="AR1326">
        <v>2</v>
      </c>
      <c r="AS1326">
        <f>AR1326*'MRIP Selectivity'!$N$35</f>
        <v>1.2593188351740467E-2</v>
      </c>
      <c r="AT1326">
        <f>AR1326*'MRIP Selectivity'!$O$35</f>
        <v>1.2568578454237993E-2</v>
      </c>
      <c r="AU1326">
        <f>AR1326*'MRIP Selectivity'!$P$35</f>
        <v>1.8064342590837759E-3</v>
      </c>
      <c r="AV1326">
        <v>4</v>
      </c>
      <c r="AW1326">
        <f t="shared" si="545"/>
        <v>20</v>
      </c>
      <c r="AX1326">
        <f t="shared" si="524"/>
        <v>0</v>
      </c>
      <c r="AY1326">
        <f t="shared" si="525"/>
        <v>0</v>
      </c>
      <c r="AZ1326">
        <f t="shared" si="526"/>
        <v>0</v>
      </c>
      <c r="BA1326">
        <v>510.94677783999998</v>
      </c>
      <c r="BB1326">
        <v>510.94677783999998</v>
      </c>
    </row>
    <row r="1327" spans="1:54" x14ac:dyDescent="0.25">
      <c r="A1327" t="s">
        <v>1199</v>
      </c>
      <c r="B1327" t="s">
        <v>3</v>
      </c>
      <c r="C1327">
        <v>2014</v>
      </c>
      <c r="D1327">
        <v>1</v>
      </c>
      <c r="E1327">
        <v>2</v>
      </c>
      <c r="F1327" t="s">
        <v>1846</v>
      </c>
      <c r="G1327" t="s">
        <v>1923</v>
      </c>
      <c r="H1327" t="s">
        <v>1935</v>
      </c>
      <c r="I1327" t="s">
        <v>1812</v>
      </c>
      <c r="J1327" t="s">
        <v>1813</v>
      </c>
      <c r="K1327" t="str">
        <f t="shared" si="527"/>
        <v>Inshore</v>
      </c>
      <c r="L1327">
        <v>0</v>
      </c>
      <c r="M1327">
        <f t="shared" si="520"/>
        <v>0</v>
      </c>
      <c r="N1327">
        <f t="shared" si="528"/>
        <v>1.258088340298923E-2</v>
      </c>
      <c r="O1327">
        <f t="shared" si="529"/>
        <v>6.2842892271189965E-3</v>
      </c>
      <c r="P1327">
        <v>0</v>
      </c>
      <c r="Q1327">
        <f t="shared" si="530"/>
        <v>0</v>
      </c>
      <c r="R1327">
        <v>0</v>
      </c>
      <c r="S1327">
        <f t="shared" si="521"/>
        <v>0</v>
      </c>
      <c r="T1327">
        <f t="shared" si="531"/>
        <v>0</v>
      </c>
      <c r="U1327">
        <f t="shared" si="522"/>
        <v>1.0623462871098971E-2</v>
      </c>
      <c r="V1327">
        <f t="shared" si="532"/>
        <v>0.84441310922369939</v>
      </c>
      <c r="W1327">
        <f t="shared" si="523"/>
        <v>5.9173093241604077E-3</v>
      </c>
      <c r="X1327">
        <f t="shared" si="533"/>
        <v>0.94160359434525431</v>
      </c>
      <c r="Y1327">
        <v>1</v>
      </c>
      <c r="Z1327">
        <f>Y1327*'MRIP Selectivity'!$N$35</f>
        <v>6.2965941758702333E-3</v>
      </c>
      <c r="AA1327">
        <f>Y1327*'MRIP Selectivity'!$O$35</f>
        <v>6.2842892271189965E-3</v>
      </c>
      <c r="AB1327">
        <f>Y1327*'MRIP Selectivity'!$P$35</f>
        <v>9.0321712954188795E-4</v>
      </c>
      <c r="AC1327">
        <v>0.74741255597723821</v>
      </c>
      <c r="AD1327">
        <v>0.94160359434525442</v>
      </c>
      <c r="AE1327">
        <v>1.3432654004296583</v>
      </c>
      <c r="AF1327">
        <f t="shared" si="534"/>
        <v>4.7061535469385633E-3</v>
      </c>
      <c r="AG1327">
        <f t="shared" si="535"/>
        <v>5.9173093241604077E-3</v>
      </c>
      <c r="AH1327">
        <f t="shared" si="536"/>
        <v>1.2132603191890106E-3</v>
      </c>
      <c r="AI1327">
        <f t="shared" si="537"/>
        <v>1.3484100532531117E-2</v>
      </c>
      <c r="AJ1327">
        <f t="shared" si="538"/>
        <v>1.1836723190287982E-2</v>
      </c>
      <c r="AK1327">
        <f t="shared" si="539"/>
        <v>7.1875063566608846E-3</v>
      </c>
      <c r="AL1327">
        <f t="shared" si="540"/>
        <v>7.1305696433494187E-3</v>
      </c>
      <c r="AM1327">
        <f t="shared" si="541"/>
        <v>1.0623462871098971E-2</v>
      </c>
      <c r="AN1327">
        <f t="shared" si="542"/>
        <v>5.9173093241604077E-3</v>
      </c>
      <c r="AO1327">
        <v>0</v>
      </c>
      <c r="AP1327">
        <f t="shared" si="543"/>
        <v>1.258088340298923E-2</v>
      </c>
      <c r="AQ1327">
        <f t="shared" si="544"/>
        <v>6.2842892271189965E-3</v>
      </c>
      <c r="AR1327">
        <v>1</v>
      </c>
      <c r="AS1327">
        <f>AR1327*'MRIP Selectivity'!$N$35</f>
        <v>6.2965941758702333E-3</v>
      </c>
      <c r="AT1327">
        <f>AR1327*'MRIP Selectivity'!$O$35</f>
        <v>6.2842892271189965E-3</v>
      </c>
      <c r="AU1327">
        <f>AR1327*'MRIP Selectivity'!$P$35</f>
        <v>9.0321712954188795E-4</v>
      </c>
      <c r="AV1327">
        <v>3</v>
      </c>
      <c r="AW1327">
        <f t="shared" si="545"/>
        <v>15</v>
      </c>
      <c r="AX1327">
        <f t="shared" si="524"/>
        <v>0</v>
      </c>
      <c r="AY1327">
        <f t="shared" si="525"/>
        <v>0</v>
      </c>
      <c r="AZ1327">
        <f t="shared" si="526"/>
        <v>0</v>
      </c>
      <c r="BA1327">
        <v>2248.5033146000001</v>
      </c>
      <c r="BB1327">
        <v>2248.5033146000001</v>
      </c>
    </row>
    <row r="1328" spans="1:54" x14ac:dyDescent="0.25">
      <c r="A1328" t="s">
        <v>1200</v>
      </c>
      <c r="B1328" t="s">
        <v>3</v>
      </c>
      <c r="C1328">
        <v>2014</v>
      </c>
      <c r="D1328">
        <v>1</v>
      </c>
      <c r="E1328">
        <v>2</v>
      </c>
      <c r="F1328" t="s">
        <v>1846</v>
      </c>
      <c r="G1328" t="s">
        <v>1923</v>
      </c>
      <c r="H1328" t="s">
        <v>1935</v>
      </c>
      <c r="I1328" t="s">
        <v>1812</v>
      </c>
      <c r="J1328" t="s">
        <v>1813</v>
      </c>
      <c r="K1328" t="str">
        <f t="shared" si="527"/>
        <v>Inshore</v>
      </c>
      <c r="L1328">
        <v>0</v>
      </c>
      <c r="M1328">
        <f t="shared" si="520"/>
        <v>0</v>
      </c>
      <c r="N1328">
        <f t="shared" si="528"/>
        <v>1.258088340298923E-2</v>
      </c>
      <c r="O1328">
        <f t="shared" si="529"/>
        <v>6.2842892271189965E-3</v>
      </c>
      <c r="P1328">
        <v>0</v>
      </c>
      <c r="Q1328">
        <f t="shared" si="530"/>
        <v>0</v>
      </c>
      <c r="R1328">
        <v>0</v>
      </c>
      <c r="S1328">
        <f t="shared" si="521"/>
        <v>0</v>
      </c>
      <c r="T1328">
        <f t="shared" si="531"/>
        <v>0</v>
      </c>
      <c r="U1328">
        <f t="shared" si="522"/>
        <v>1.0623462871098971E-2</v>
      </c>
      <c r="V1328">
        <f t="shared" si="532"/>
        <v>0.84441310922369939</v>
      </c>
      <c r="W1328">
        <f t="shared" si="523"/>
        <v>5.9173093241604077E-3</v>
      </c>
      <c r="X1328">
        <f t="shared" si="533"/>
        <v>0.94160359434525431</v>
      </c>
      <c r="Y1328">
        <v>1</v>
      </c>
      <c r="Z1328">
        <f>Y1328*'MRIP Selectivity'!$N$35</f>
        <v>6.2965941758702333E-3</v>
      </c>
      <c r="AA1328">
        <f>Y1328*'MRIP Selectivity'!$O$35</f>
        <v>6.2842892271189965E-3</v>
      </c>
      <c r="AB1328">
        <f>Y1328*'MRIP Selectivity'!$P$35</f>
        <v>9.0321712954188795E-4</v>
      </c>
      <c r="AC1328">
        <v>0.74741255597723821</v>
      </c>
      <c r="AD1328">
        <v>0.94160359434525442</v>
      </c>
      <c r="AE1328">
        <v>1.3432654004296583</v>
      </c>
      <c r="AF1328">
        <f t="shared" si="534"/>
        <v>4.7061535469385633E-3</v>
      </c>
      <c r="AG1328">
        <f t="shared" si="535"/>
        <v>5.9173093241604077E-3</v>
      </c>
      <c r="AH1328">
        <f t="shared" si="536"/>
        <v>1.2132603191890106E-3</v>
      </c>
      <c r="AI1328">
        <f t="shared" si="537"/>
        <v>1.3484100532531117E-2</v>
      </c>
      <c r="AJ1328">
        <f t="shared" si="538"/>
        <v>1.1836723190287982E-2</v>
      </c>
      <c r="AK1328">
        <f t="shared" si="539"/>
        <v>7.1875063566608846E-3</v>
      </c>
      <c r="AL1328">
        <f t="shared" si="540"/>
        <v>7.1305696433494187E-3</v>
      </c>
      <c r="AM1328">
        <f t="shared" si="541"/>
        <v>1.0623462871098971E-2</v>
      </c>
      <c r="AN1328">
        <f t="shared" si="542"/>
        <v>5.9173093241604077E-3</v>
      </c>
      <c r="AO1328">
        <v>0</v>
      </c>
      <c r="AP1328">
        <f t="shared" si="543"/>
        <v>1.258088340298923E-2</v>
      </c>
      <c r="AQ1328">
        <f t="shared" si="544"/>
        <v>6.2842892271189965E-3</v>
      </c>
      <c r="AR1328">
        <v>1</v>
      </c>
      <c r="AS1328">
        <f>AR1328*'MRIP Selectivity'!$N$35</f>
        <v>6.2965941758702333E-3</v>
      </c>
      <c r="AT1328">
        <f>AR1328*'MRIP Selectivity'!$O$35</f>
        <v>6.2842892271189965E-3</v>
      </c>
      <c r="AU1328">
        <f>AR1328*'MRIP Selectivity'!$P$35</f>
        <v>9.0321712954188795E-4</v>
      </c>
      <c r="AV1328">
        <v>3</v>
      </c>
      <c r="AW1328">
        <f t="shared" si="545"/>
        <v>15</v>
      </c>
      <c r="AX1328">
        <f t="shared" si="524"/>
        <v>0</v>
      </c>
      <c r="AY1328">
        <f t="shared" si="525"/>
        <v>0</v>
      </c>
      <c r="AZ1328">
        <f t="shared" si="526"/>
        <v>0</v>
      </c>
      <c r="BA1328">
        <v>2248.5033146000001</v>
      </c>
      <c r="BB1328">
        <v>2248.5033146000001</v>
      </c>
    </row>
    <row r="1329" spans="1:54" x14ac:dyDescent="0.25">
      <c r="A1329" t="s">
        <v>1201</v>
      </c>
      <c r="B1329" t="s">
        <v>3</v>
      </c>
      <c r="C1329">
        <v>2013</v>
      </c>
      <c r="D1329">
        <v>3</v>
      </c>
      <c r="E1329">
        <v>5</v>
      </c>
      <c r="F1329" t="s">
        <v>1850</v>
      </c>
      <c r="G1329" t="s">
        <v>1923</v>
      </c>
      <c r="H1329" t="s">
        <v>1973</v>
      </c>
      <c r="I1329" t="s">
        <v>1812</v>
      </c>
      <c r="J1329" t="s">
        <v>1819</v>
      </c>
      <c r="K1329" t="str">
        <f t="shared" si="527"/>
        <v>Offshore</v>
      </c>
      <c r="L1329">
        <v>1</v>
      </c>
      <c r="M1329">
        <f t="shared" si="520"/>
        <v>584.05747968000003</v>
      </c>
      <c r="N1329">
        <f t="shared" si="528"/>
        <v>1.050323533611957</v>
      </c>
      <c r="O1329">
        <f t="shared" si="529"/>
        <v>1.025137156908476</v>
      </c>
      <c r="P1329">
        <v>11.614173228346457</v>
      </c>
      <c r="Q1329">
        <f t="shared" si="530"/>
        <v>11.614173228346457</v>
      </c>
      <c r="R1329">
        <v>0.8315980804527201</v>
      </c>
      <c r="S1329">
        <f t="shared" si="521"/>
        <v>485.70107897594158</v>
      </c>
      <c r="T1329">
        <f t="shared" si="531"/>
        <v>0.8315980804527201</v>
      </c>
      <c r="U1329">
        <f t="shared" si="522"/>
        <v>0.87409193193711598</v>
      </c>
      <c r="V1329">
        <f t="shared" si="532"/>
        <v>0.83221207938776898</v>
      </c>
      <c r="W1329">
        <f t="shared" si="523"/>
        <v>0.85526731774936171</v>
      </c>
      <c r="X1329">
        <f t="shared" si="533"/>
        <v>0.83429550083679171</v>
      </c>
      <c r="Y1329">
        <v>4</v>
      </c>
      <c r="Z1329">
        <f>Y1329*'MRIP Selectivity'!$N$35</f>
        <v>2.5186376703480933E-2</v>
      </c>
      <c r="AA1329">
        <f>Y1329*'MRIP Selectivity'!$O$35</f>
        <v>2.5137156908475986E-2</v>
      </c>
      <c r="AB1329">
        <f>Y1329*'MRIP Selectivity'!$P$35</f>
        <v>3.6128685181675518E-3</v>
      </c>
      <c r="AC1329">
        <v>0.74741255597723821</v>
      </c>
      <c r="AD1329">
        <v>0.94160359434525442</v>
      </c>
      <c r="AE1329">
        <v>1.3432654004296583</v>
      </c>
      <c r="AF1329">
        <f t="shared" si="534"/>
        <v>1.8824614187754253E-2</v>
      </c>
      <c r="AG1329">
        <f t="shared" si="535"/>
        <v>2.3669237296641631E-2</v>
      </c>
      <c r="AH1329">
        <f t="shared" si="536"/>
        <v>4.8530412767560423E-3</v>
      </c>
      <c r="AI1329">
        <f t="shared" si="537"/>
        <v>5.3936402130124468E-2</v>
      </c>
      <c r="AJ1329">
        <f t="shared" si="538"/>
        <v>4.7346892761151928E-2</v>
      </c>
      <c r="AK1329">
        <f t="shared" si="539"/>
        <v>2.8750025426643538E-2</v>
      </c>
      <c r="AL1329">
        <f t="shared" si="540"/>
        <v>2.8522278573397675E-2</v>
      </c>
      <c r="AM1329">
        <f t="shared" si="541"/>
        <v>0.87409193193711598</v>
      </c>
      <c r="AN1329">
        <f t="shared" si="542"/>
        <v>0.85526731774936171</v>
      </c>
      <c r="AO1329">
        <v>1</v>
      </c>
      <c r="AP1329">
        <f t="shared" si="543"/>
        <v>1.050323533611957</v>
      </c>
      <c r="AQ1329">
        <f t="shared" si="544"/>
        <v>1.025137156908476</v>
      </c>
      <c r="AR1329">
        <v>4</v>
      </c>
      <c r="AS1329">
        <f>AR1329*'MRIP Selectivity'!$N$35</f>
        <v>2.5186376703480933E-2</v>
      </c>
      <c r="AT1329">
        <f>AR1329*'MRIP Selectivity'!$O$35</f>
        <v>2.5137156908475986E-2</v>
      </c>
      <c r="AU1329">
        <f>AR1329*'MRIP Selectivity'!$P$35</f>
        <v>3.6128685181675518E-3</v>
      </c>
      <c r="AV1329">
        <v>4</v>
      </c>
      <c r="AW1329">
        <f t="shared" si="545"/>
        <v>20</v>
      </c>
      <c r="AX1329">
        <f t="shared" si="524"/>
        <v>0</v>
      </c>
      <c r="AY1329">
        <f t="shared" si="525"/>
        <v>0</v>
      </c>
      <c r="AZ1329">
        <f t="shared" si="526"/>
        <v>0</v>
      </c>
      <c r="BA1329">
        <v>584.05747968000003</v>
      </c>
      <c r="BB1329">
        <v>584.05747968000003</v>
      </c>
    </row>
    <row r="1330" spans="1:54" x14ac:dyDescent="0.25">
      <c r="A1330" t="s">
        <v>1202</v>
      </c>
      <c r="B1330" t="s">
        <v>3</v>
      </c>
      <c r="C1330">
        <v>2013</v>
      </c>
      <c r="D1330">
        <v>3</v>
      </c>
      <c r="E1330">
        <v>5</v>
      </c>
      <c r="F1330" t="s">
        <v>1839</v>
      </c>
      <c r="G1330" t="s">
        <v>1923</v>
      </c>
      <c r="H1330" t="s">
        <v>1973</v>
      </c>
      <c r="I1330" t="s">
        <v>1812</v>
      </c>
      <c r="J1330" t="s">
        <v>1767</v>
      </c>
      <c r="K1330" t="str">
        <f t="shared" si="527"/>
        <v>Inshore</v>
      </c>
      <c r="L1330">
        <v>0</v>
      </c>
      <c r="M1330">
        <f t="shared" si="520"/>
        <v>0</v>
      </c>
      <c r="N1330">
        <f t="shared" si="528"/>
        <v>0.12580883402989229</v>
      </c>
      <c r="O1330">
        <f t="shared" si="529"/>
        <v>6.2842892271189971E-2</v>
      </c>
      <c r="P1330">
        <v>0</v>
      </c>
      <c r="Q1330">
        <f t="shared" si="530"/>
        <v>0</v>
      </c>
      <c r="R1330">
        <v>0</v>
      </c>
      <c r="S1330">
        <f t="shared" si="521"/>
        <v>0</v>
      </c>
      <c r="T1330">
        <f t="shared" si="531"/>
        <v>0</v>
      </c>
      <c r="U1330">
        <f t="shared" si="522"/>
        <v>0.10623462871098971</v>
      </c>
      <c r="V1330">
        <f t="shared" si="532"/>
        <v>0.84441310922369939</v>
      </c>
      <c r="W1330">
        <f t="shared" si="523"/>
        <v>5.9173093241604087E-2</v>
      </c>
      <c r="X1330">
        <f t="shared" si="533"/>
        <v>0.94160359434525442</v>
      </c>
      <c r="Y1330">
        <v>10</v>
      </c>
      <c r="Z1330">
        <f>Y1330*'MRIP Selectivity'!$N$35</f>
        <v>6.2965941758702335E-2</v>
      </c>
      <c r="AA1330">
        <f>Y1330*'MRIP Selectivity'!$O$35</f>
        <v>6.2842892271189971E-2</v>
      </c>
      <c r="AB1330">
        <f>Y1330*'MRIP Selectivity'!$P$35</f>
        <v>9.0321712954188789E-3</v>
      </c>
      <c r="AC1330">
        <v>0.74741255597723821</v>
      </c>
      <c r="AD1330">
        <v>0.94160359434525442</v>
      </c>
      <c r="AE1330">
        <v>1.3432654004296583</v>
      </c>
      <c r="AF1330">
        <f t="shared" si="534"/>
        <v>4.7061535469385629E-2</v>
      </c>
      <c r="AG1330">
        <f t="shared" si="535"/>
        <v>5.9173093241604087E-2</v>
      </c>
      <c r="AH1330">
        <f t="shared" si="536"/>
        <v>1.2132603191890105E-2</v>
      </c>
      <c r="AI1330">
        <f t="shared" si="537"/>
        <v>0.13484100532531118</v>
      </c>
      <c r="AJ1330">
        <f t="shared" si="538"/>
        <v>0.11836723190287982</v>
      </c>
      <c r="AK1330">
        <f t="shared" si="539"/>
        <v>7.1875063566608846E-2</v>
      </c>
      <c r="AL1330">
        <f t="shared" si="540"/>
        <v>7.1305696433494187E-2</v>
      </c>
      <c r="AM1330">
        <f t="shared" si="541"/>
        <v>0.10623462871098971</v>
      </c>
      <c r="AN1330">
        <f t="shared" si="542"/>
        <v>5.9173093241604087E-2</v>
      </c>
      <c r="AO1330">
        <v>0</v>
      </c>
      <c r="AP1330">
        <f t="shared" si="543"/>
        <v>0.12580883402989229</v>
      </c>
      <c r="AQ1330">
        <f t="shared" si="544"/>
        <v>6.2842892271189971E-2</v>
      </c>
      <c r="AR1330">
        <v>10</v>
      </c>
      <c r="AS1330">
        <f>AR1330*'MRIP Selectivity'!$N$35</f>
        <v>6.2965941758702335E-2</v>
      </c>
      <c r="AT1330">
        <f>AR1330*'MRIP Selectivity'!$O$35</f>
        <v>6.2842892271189971E-2</v>
      </c>
      <c r="AU1330">
        <f>AR1330*'MRIP Selectivity'!$P$35</f>
        <v>9.0321712954188789E-3</v>
      </c>
      <c r="AV1330">
        <v>5</v>
      </c>
      <c r="AW1330">
        <f t="shared" si="545"/>
        <v>25</v>
      </c>
      <c r="AX1330">
        <f t="shared" si="524"/>
        <v>0</v>
      </c>
      <c r="AY1330">
        <f t="shared" si="525"/>
        <v>0</v>
      </c>
      <c r="AZ1330">
        <f t="shared" si="526"/>
        <v>0</v>
      </c>
      <c r="BA1330">
        <v>388.55451012999998</v>
      </c>
      <c r="BB1330">
        <v>388.55451012999998</v>
      </c>
    </row>
    <row r="1331" spans="1:54" x14ac:dyDescent="0.25">
      <c r="A1331" t="s">
        <v>1203</v>
      </c>
      <c r="B1331" t="s">
        <v>3</v>
      </c>
      <c r="C1331">
        <v>2013</v>
      </c>
      <c r="D1331">
        <v>3</v>
      </c>
      <c r="E1331">
        <v>6</v>
      </c>
      <c r="F1331" t="s">
        <v>1820</v>
      </c>
      <c r="G1331" t="s">
        <v>1923</v>
      </c>
      <c r="H1331" t="s">
        <v>1973</v>
      </c>
      <c r="I1331" t="s">
        <v>1812</v>
      </c>
      <c r="J1331" t="s">
        <v>1819</v>
      </c>
      <c r="K1331" t="str">
        <f t="shared" si="527"/>
        <v>Offshore</v>
      </c>
      <c r="L1331">
        <v>0</v>
      </c>
      <c r="M1331">
        <f t="shared" si="520"/>
        <v>0</v>
      </c>
      <c r="N1331">
        <f t="shared" si="528"/>
        <v>1.258088340298923E-2</v>
      </c>
      <c r="O1331">
        <f t="shared" si="529"/>
        <v>6.2842892271189965E-3</v>
      </c>
      <c r="P1331">
        <v>0</v>
      </c>
      <c r="Q1331">
        <f t="shared" si="530"/>
        <v>0</v>
      </c>
      <c r="R1331">
        <v>0</v>
      </c>
      <c r="S1331">
        <f t="shared" si="521"/>
        <v>0</v>
      </c>
      <c r="T1331">
        <f t="shared" si="531"/>
        <v>0</v>
      </c>
      <c r="U1331">
        <f t="shared" si="522"/>
        <v>1.0623462871098971E-2</v>
      </c>
      <c r="V1331">
        <f t="shared" si="532"/>
        <v>0.84441310922369939</v>
      </c>
      <c r="W1331">
        <f t="shared" si="523"/>
        <v>5.9173093241604077E-3</v>
      </c>
      <c r="X1331">
        <f t="shared" si="533"/>
        <v>0.94160359434525431</v>
      </c>
      <c r="Y1331">
        <v>1</v>
      </c>
      <c r="Z1331">
        <f>Y1331*'MRIP Selectivity'!$N$35</f>
        <v>6.2965941758702333E-3</v>
      </c>
      <c r="AA1331">
        <f>Y1331*'MRIP Selectivity'!$O$35</f>
        <v>6.2842892271189965E-3</v>
      </c>
      <c r="AB1331">
        <f>Y1331*'MRIP Selectivity'!$P$35</f>
        <v>9.0321712954188795E-4</v>
      </c>
      <c r="AC1331">
        <v>0.74741255597723821</v>
      </c>
      <c r="AD1331">
        <v>0.94160359434525442</v>
      </c>
      <c r="AE1331">
        <v>1.3432654004296583</v>
      </c>
      <c r="AF1331">
        <f t="shared" si="534"/>
        <v>4.7061535469385633E-3</v>
      </c>
      <c r="AG1331">
        <f t="shared" si="535"/>
        <v>5.9173093241604077E-3</v>
      </c>
      <c r="AH1331">
        <f t="shared" si="536"/>
        <v>1.2132603191890106E-3</v>
      </c>
      <c r="AI1331">
        <f t="shared" si="537"/>
        <v>1.3484100532531117E-2</v>
      </c>
      <c r="AJ1331">
        <f t="shared" si="538"/>
        <v>1.1836723190287982E-2</v>
      </c>
      <c r="AK1331">
        <f t="shared" si="539"/>
        <v>7.1875063566608846E-3</v>
      </c>
      <c r="AL1331">
        <f t="shared" si="540"/>
        <v>7.1305696433494187E-3</v>
      </c>
      <c r="AM1331">
        <f t="shared" si="541"/>
        <v>1.0623462871098971E-2</v>
      </c>
      <c r="AN1331">
        <f t="shared" si="542"/>
        <v>5.9173093241604077E-3</v>
      </c>
      <c r="AO1331">
        <v>0</v>
      </c>
      <c r="AP1331">
        <f t="shared" si="543"/>
        <v>1.258088340298923E-2</v>
      </c>
      <c r="AQ1331">
        <f t="shared" si="544"/>
        <v>6.2842892271189965E-3</v>
      </c>
      <c r="AR1331">
        <v>1</v>
      </c>
      <c r="AS1331">
        <f>AR1331*'MRIP Selectivity'!$N$35</f>
        <v>6.2965941758702333E-3</v>
      </c>
      <c r="AT1331">
        <f>AR1331*'MRIP Selectivity'!$O$35</f>
        <v>6.2842892271189965E-3</v>
      </c>
      <c r="AU1331">
        <f>AR1331*'MRIP Selectivity'!$P$35</f>
        <v>9.0321712954188795E-4</v>
      </c>
      <c r="AV1331">
        <v>3</v>
      </c>
      <c r="AW1331">
        <f t="shared" si="545"/>
        <v>15</v>
      </c>
      <c r="AX1331">
        <f t="shared" si="524"/>
        <v>0</v>
      </c>
      <c r="AY1331">
        <f t="shared" si="525"/>
        <v>0</v>
      </c>
      <c r="AZ1331">
        <f t="shared" si="526"/>
        <v>0</v>
      </c>
      <c r="BA1331">
        <v>210.77973143</v>
      </c>
      <c r="BB1331">
        <v>210.77973143</v>
      </c>
    </row>
    <row r="1332" spans="1:54" x14ac:dyDescent="0.25">
      <c r="A1332" t="s">
        <v>1204</v>
      </c>
      <c r="B1332" t="s">
        <v>3</v>
      </c>
      <c r="C1332">
        <v>2013</v>
      </c>
      <c r="D1332">
        <v>3</v>
      </c>
      <c r="E1332">
        <v>6</v>
      </c>
      <c r="F1332" t="s">
        <v>1859</v>
      </c>
      <c r="G1332" t="s">
        <v>1923</v>
      </c>
      <c r="H1332" t="s">
        <v>1973</v>
      </c>
      <c r="I1332" t="s">
        <v>1812</v>
      </c>
      <c r="J1332" t="s">
        <v>1819</v>
      </c>
      <c r="K1332" t="str">
        <f t="shared" si="527"/>
        <v>Offshore</v>
      </c>
      <c r="L1332">
        <v>0</v>
      </c>
      <c r="M1332">
        <f t="shared" si="520"/>
        <v>0</v>
      </c>
      <c r="N1332">
        <f t="shared" si="528"/>
        <v>2.516176680597846E-2</v>
      </c>
      <c r="O1332">
        <f t="shared" si="529"/>
        <v>1.2568578454237993E-2</v>
      </c>
      <c r="P1332">
        <v>0</v>
      </c>
      <c r="Q1332">
        <f t="shared" si="530"/>
        <v>0</v>
      </c>
      <c r="R1332">
        <v>0</v>
      </c>
      <c r="S1332">
        <f t="shared" si="521"/>
        <v>0</v>
      </c>
      <c r="T1332">
        <f t="shared" si="531"/>
        <v>0</v>
      </c>
      <c r="U1332">
        <f t="shared" si="522"/>
        <v>2.1246925742197942E-2</v>
      </c>
      <c r="V1332">
        <f t="shared" si="532"/>
        <v>0.84441310922369939</v>
      </c>
      <c r="W1332">
        <f t="shared" si="523"/>
        <v>1.1834618648320815E-2</v>
      </c>
      <c r="X1332">
        <f t="shared" si="533"/>
        <v>0.94160359434525431</v>
      </c>
      <c r="Y1332">
        <v>2</v>
      </c>
      <c r="Z1332">
        <f>Y1332*'MRIP Selectivity'!$N$35</f>
        <v>1.2593188351740467E-2</v>
      </c>
      <c r="AA1332">
        <f>Y1332*'MRIP Selectivity'!$O$35</f>
        <v>1.2568578454237993E-2</v>
      </c>
      <c r="AB1332">
        <f>Y1332*'MRIP Selectivity'!$P$35</f>
        <v>1.8064342590837759E-3</v>
      </c>
      <c r="AC1332">
        <v>0.74741255597723821</v>
      </c>
      <c r="AD1332">
        <v>0.94160359434525442</v>
      </c>
      <c r="AE1332">
        <v>1.3432654004296583</v>
      </c>
      <c r="AF1332">
        <f t="shared" si="534"/>
        <v>9.4123070938771265E-3</v>
      </c>
      <c r="AG1332">
        <f t="shared" si="535"/>
        <v>1.1834618648320815E-2</v>
      </c>
      <c r="AH1332">
        <f t="shared" si="536"/>
        <v>2.4265206383780212E-3</v>
      </c>
      <c r="AI1332">
        <f t="shared" si="537"/>
        <v>2.6968201065062234E-2</v>
      </c>
      <c r="AJ1332">
        <f t="shared" si="538"/>
        <v>2.3673446380575964E-2</v>
      </c>
      <c r="AK1332">
        <f t="shared" si="539"/>
        <v>1.4375012713321769E-2</v>
      </c>
      <c r="AL1332">
        <f t="shared" si="540"/>
        <v>1.4261139286698837E-2</v>
      </c>
      <c r="AM1332">
        <f t="shared" si="541"/>
        <v>2.1246925742197942E-2</v>
      </c>
      <c r="AN1332">
        <f t="shared" si="542"/>
        <v>1.1834618648320815E-2</v>
      </c>
      <c r="AO1332">
        <v>0</v>
      </c>
      <c r="AP1332">
        <f t="shared" si="543"/>
        <v>2.516176680597846E-2</v>
      </c>
      <c r="AQ1332">
        <f t="shared" si="544"/>
        <v>1.2568578454237993E-2</v>
      </c>
      <c r="AR1332">
        <v>2</v>
      </c>
      <c r="AS1332">
        <f>AR1332*'MRIP Selectivity'!$N$35</f>
        <v>1.2593188351740467E-2</v>
      </c>
      <c r="AT1332">
        <f>AR1332*'MRIP Selectivity'!$O$35</f>
        <v>1.2568578454237993E-2</v>
      </c>
      <c r="AU1332">
        <f>AR1332*'MRIP Selectivity'!$P$35</f>
        <v>1.8064342590837759E-3</v>
      </c>
      <c r="AV1332">
        <v>2</v>
      </c>
      <c r="AW1332">
        <f t="shared" si="545"/>
        <v>10</v>
      </c>
      <c r="AX1332">
        <f t="shared" si="524"/>
        <v>0</v>
      </c>
      <c r="AY1332">
        <f t="shared" si="525"/>
        <v>0</v>
      </c>
      <c r="AZ1332">
        <f t="shared" si="526"/>
        <v>0</v>
      </c>
      <c r="BA1332">
        <v>3624.3056216999998</v>
      </c>
      <c r="BB1332">
        <v>3624.3056216999998</v>
      </c>
    </row>
    <row r="1333" spans="1:54" x14ac:dyDescent="0.25">
      <c r="A1333" t="s">
        <v>1993</v>
      </c>
      <c r="B1333" t="s">
        <v>3</v>
      </c>
      <c r="C1333">
        <v>2013</v>
      </c>
      <c r="D1333">
        <v>3</v>
      </c>
      <c r="E1333">
        <v>6</v>
      </c>
      <c r="F1333" t="s">
        <v>1853</v>
      </c>
      <c r="G1333" t="s">
        <v>1923</v>
      </c>
      <c r="H1333" t="s">
        <v>1973</v>
      </c>
      <c r="I1333" t="s">
        <v>1812</v>
      </c>
      <c r="J1333" t="s">
        <v>1819</v>
      </c>
      <c r="K1333" t="str">
        <f t="shared" si="527"/>
        <v>Offshore</v>
      </c>
      <c r="L1333">
        <v>0</v>
      </c>
      <c r="M1333">
        <f t="shared" si="520"/>
        <v>0</v>
      </c>
      <c r="N1333">
        <f t="shared" si="528"/>
        <v>7.5485300417935386E-2</v>
      </c>
      <c r="O1333">
        <f t="shared" si="529"/>
        <v>3.7705735362713981E-2</v>
      </c>
      <c r="P1333">
        <v>0</v>
      </c>
      <c r="Q1333">
        <f t="shared" si="530"/>
        <v>0</v>
      </c>
      <c r="R1333">
        <v>0</v>
      </c>
      <c r="S1333">
        <f t="shared" si="521"/>
        <v>0</v>
      </c>
      <c r="T1333">
        <f t="shared" si="531"/>
        <v>0</v>
      </c>
      <c r="U1333">
        <f t="shared" si="522"/>
        <v>6.3740777226593825E-2</v>
      </c>
      <c r="V1333">
        <f t="shared" si="532"/>
        <v>0.84441310922369928</v>
      </c>
      <c r="W1333">
        <f t="shared" si="523"/>
        <v>3.5503855944962449E-2</v>
      </c>
      <c r="X1333">
        <f t="shared" si="533"/>
        <v>0.94160359434525442</v>
      </c>
      <c r="Y1333">
        <v>6</v>
      </c>
      <c r="Z1333">
        <f>Y1333*'MRIP Selectivity'!$N$35</f>
        <v>3.7779565055221398E-2</v>
      </c>
      <c r="AA1333">
        <f>Y1333*'MRIP Selectivity'!$O$35</f>
        <v>3.7705735362713981E-2</v>
      </c>
      <c r="AB1333">
        <f>Y1333*'MRIP Selectivity'!$P$35</f>
        <v>5.4193027772513275E-3</v>
      </c>
      <c r="AC1333">
        <v>0.74741255597723821</v>
      </c>
      <c r="AD1333">
        <v>0.94160359434525442</v>
      </c>
      <c r="AE1333">
        <v>1.3432654004296583</v>
      </c>
      <c r="AF1333">
        <f t="shared" si="534"/>
        <v>2.8236921281631376E-2</v>
      </c>
      <c r="AG1333">
        <f t="shared" si="535"/>
        <v>3.5503855944962449E-2</v>
      </c>
      <c r="AH1333">
        <f t="shared" si="536"/>
        <v>7.2795619151340635E-3</v>
      </c>
      <c r="AI1333">
        <f t="shared" si="537"/>
        <v>8.0904603195186719E-2</v>
      </c>
      <c r="AJ1333">
        <f t="shared" si="538"/>
        <v>7.1020339141727895E-2</v>
      </c>
      <c r="AK1333">
        <f t="shared" si="539"/>
        <v>4.3125038139965308E-2</v>
      </c>
      <c r="AL1333">
        <f t="shared" si="540"/>
        <v>4.2783417860096512E-2</v>
      </c>
      <c r="AM1333">
        <f t="shared" si="541"/>
        <v>6.3740777226593825E-2</v>
      </c>
      <c r="AN1333">
        <f t="shared" si="542"/>
        <v>3.5503855944962449E-2</v>
      </c>
      <c r="AO1333">
        <v>0</v>
      </c>
      <c r="AP1333">
        <f t="shared" si="543"/>
        <v>7.5485300417935386E-2</v>
      </c>
      <c r="AQ1333">
        <f t="shared" si="544"/>
        <v>3.7705735362713981E-2</v>
      </c>
      <c r="AR1333">
        <v>6</v>
      </c>
      <c r="AS1333">
        <f>AR1333*'MRIP Selectivity'!$N$35</f>
        <v>3.7779565055221398E-2</v>
      </c>
      <c r="AT1333">
        <f>AR1333*'MRIP Selectivity'!$O$35</f>
        <v>3.7705735362713981E-2</v>
      </c>
      <c r="AU1333">
        <f>AR1333*'MRIP Selectivity'!$P$35</f>
        <v>5.4193027772513275E-3</v>
      </c>
      <c r="AV1333">
        <v>3</v>
      </c>
      <c r="AW1333">
        <f t="shared" si="545"/>
        <v>15</v>
      </c>
      <c r="AX1333">
        <f t="shared" si="524"/>
        <v>0</v>
      </c>
      <c r="AY1333">
        <f t="shared" si="525"/>
        <v>0</v>
      </c>
      <c r="AZ1333">
        <f t="shared" si="526"/>
        <v>0</v>
      </c>
      <c r="BA1333">
        <v>188.63825624</v>
      </c>
      <c r="BB1333">
        <v>188.63825624</v>
      </c>
    </row>
    <row r="1334" spans="1:54" x14ac:dyDescent="0.25">
      <c r="A1334" t="s">
        <v>1994</v>
      </c>
      <c r="B1334" t="s">
        <v>3</v>
      </c>
      <c r="C1334">
        <v>2013</v>
      </c>
      <c r="D1334">
        <v>3</v>
      </c>
      <c r="E1334">
        <v>6</v>
      </c>
      <c r="F1334" t="s">
        <v>1853</v>
      </c>
      <c r="G1334" t="s">
        <v>1923</v>
      </c>
      <c r="H1334" t="s">
        <v>1973</v>
      </c>
      <c r="I1334" t="s">
        <v>1812</v>
      </c>
      <c r="J1334" t="s">
        <v>1819</v>
      </c>
      <c r="K1334" t="str">
        <f t="shared" si="527"/>
        <v>Offshore</v>
      </c>
      <c r="L1334">
        <v>1</v>
      </c>
      <c r="M1334">
        <f t="shared" si="520"/>
        <v>188.63825624</v>
      </c>
      <c r="N1334">
        <f t="shared" si="528"/>
        <v>1</v>
      </c>
      <c r="O1334">
        <f t="shared" si="529"/>
        <v>1</v>
      </c>
      <c r="P1334">
        <v>12.559055118110237</v>
      </c>
      <c r="Q1334">
        <f t="shared" si="530"/>
        <v>12.559055118110237</v>
      </c>
      <c r="R1334">
        <v>0.79366414386555928</v>
      </c>
      <c r="S1334">
        <f t="shared" si="521"/>
        <v>149.7154201390116</v>
      </c>
      <c r="T1334">
        <f t="shared" si="531"/>
        <v>0.79366414386555928</v>
      </c>
      <c r="U1334">
        <f t="shared" si="522"/>
        <v>0.79366414386555928</v>
      </c>
      <c r="V1334">
        <f t="shared" si="532"/>
        <v>0.79366414386555928</v>
      </c>
      <c r="W1334">
        <f t="shared" si="523"/>
        <v>0.79366414386555928</v>
      </c>
      <c r="X1334">
        <f t="shared" si="533"/>
        <v>0.79366414386555928</v>
      </c>
      <c r="Y1334">
        <v>0</v>
      </c>
      <c r="Z1334">
        <f>Y1334*'MRIP Selectivity'!$N$35</f>
        <v>0</v>
      </c>
      <c r="AA1334">
        <f>Y1334*'MRIP Selectivity'!$O$35</f>
        <v>0</v>
      </c>
      <c r="AB1334">
        <f>Y1334*'MRIP Selectivity'!$P$35</f>
        <v>0</v>
      </c>
      <c r="AC1334">
        <v>0.74741255597723821</v>
      </c>
      <c r="AD1334">
        <v>0.94160359434525442</v>
      </c>
      <c r="AE1334">
        <v>1.3432654004296583</v>
      </c>
      <c r="AF1334">
        <f t="shared" si="534"/>
        <v>0</v>
      </c>
      <c r="AG1334">
        <f t="shared" si="535"/>
        <v>0</v>
      </c>
      <c r="AH1334">
        <f t="shared" si="536"/>
        <v>0</v>
      </c>
      <c r="AI1334">
        <f t="shared" si="537"/>
        <v>0</v>
      </c>
      <c r="AJ1334">
        <f t="shared" si="538"/>
        <v>0</v>
      </c>
      <c r="AK1334">
        <f t="shared" si="539"/>
        <v>0</v>
      </c>
      <c r="AL1334">
        <f t="shared" si="540"/>
        <v>0</v>
      </c>
      <c r="AM1334">
        <f t="shared" si="541"/>
        <v>0.79366414386555928</v>
      </c>
      <c r="AN1334">
        <f t="shared" si="542"/>
        <v>0.79366414386555928</v>
      </c>
      <c r="AO1334">
        <v>1</v>
      </c>
      <c r="AP1334">
        <f t="shared" si="543"/>
        <v>1</v>
      </c>
      <c r="AQ1334">
        <f t="shared" si="544"/>
        <v>1</v>
      </c>
      <c r="AR1334">
        <v>0</v>
      </c>
      <c r="AS1334">
        <f>AR1334*'MRIP Selectivity'!$N$35</f>
        <v>0</v>
      </c>
      <c r="AT1334">
        <f>AR1334*'MRIP Selectivity'!$O$35</f>
        <v>0</v>
      </c>
      <c r="AU1334">
        <f>AR1334*'MRIP Selectivity'!$P$35</f>
        <v>0</v>
      </c>
      <c r="AV1334">
        <v>2</v>
      </c>
      <c r="AW1334">
        <f t="shared" si="545"/>
        <v>10</v>
      </c>
      <c r="AX1334">
        <f t="shared" si="524"/>
        <v>0</v>
      </c>
      <c r="AY1334">
        <f t="shared" si="525"/>
        <v>0</v>
      </c>
      <c r="AZ1334">
        <f t="shared" si="526"/>
        <v>0</v>
      </c>
      <c r="BA1334">
        <v>188.63825624</v>
      </c>
      <c r="BB1334">
        <v>188.63825624</v>
      </c>
    </row>
    <row r="1335" spans="1:54" x14ac:dyDescent="0.25">
      <c r="A1335" t="s">
        <v>1205</v>
      </c>
      <c r="B1335" t="s">
        <v>3</v>
      </c>
      <c r="C1335">
        <v>2013</v>
      </c>
      <c r="D1335">
        <v>4</v>
      </c>
      <c r="E1335">
        <v>7</v>
      </c>
      <c r="F1335" t="s">
        <v>1825</v>
      </c>
      <c r="G1335" t="s">
        <v>1923</v>
      </c>
      <c r="H1335" t="s">
        <v>1973</v>
      </c>
      <c r="I1335" t="s">
        <v>1812</v>
      </c>
      <c r="J1335" t="s">
        <v>1767</v>
      </c>
      <c r="K1335" t="str">
        <f t="shared" si="527"/>
        <v>Inshore</v>
      </c>
      <c r="L1335">
        <v>0</v>
      </c>
      <c r="M1335">
        <f t="shared" si="520"/>
        <v>0</v>
      </c>
      <c r="N1335">
        <f t="shared" si="528"/>
        <v>1.258088340298923E-2</v>
      </c>
      <c r="O1335">
        <f t="shared" si="529"/>
        <v>6.2842892271189965E-3</v>
      </c>
      <c r="P1335">
        <v>0</v>
      </c>
      <c r="Q1335">
        <f t="shared" si="530"/>
        <v>0</v>
      </c>
      <c r="R1335">
        <v>0</v>
      </c>
      <c r="S1335">
        <f t="shared" si="521"/>
        <v>0</v>
      </c>
      <c r="T1335">
        <f t="shared" si="531"/>
        <v>0</v>
      </c>
      <c r="U1335">
        <f t="shared" si="522"/>
        <v>1.0623462871098971E-2</v>
      </c>
      <c r="V1335">
        <f t="shared" si="532"/>
        <v>0.84441310922369939</v>
      </c>
      <c r="W1335">
        <f t="shared" si="523"/>
        <v>5.9173093241604077E-3</v>
      </c>
      <c r="X1335">
        <f t="shared" si="533"/>
        <v>0.94160359434525431</v>
      </c>
      <c r="Y1335">
        <v>1</v>
      </c>
      <c r="Z1335">
        <f>Y1335*'MRIP Selectivity'!$N$35</f>
        <v>6.2965941758702333E-3</v>
      </c>
      <c r="AA1335">
        <f>Y1335*'MRIP Selectivity'!$O$35</f>
        <v>6.2842892271189965E-3</v>
      </c>
      <c r="AB1335">
        <f>Y1335*'MRIP Selectivity'!$P$35</f>
        <v>9.0321712954188795E-4</v>
      </c>
      <c r="AC1335">
        <v>0.74741255597723821</v>
      </c>
      <c r="AD1335">
        <v>0.94160359434525442</v>
      </c>
      <c r="AE1335">
        <v>1.3432654004296583</v>
      </c>
      <c r="AF1335">
        <f t="shared" si="534"/>
        <v>4.7061535469385633E-3</v>
      </c>
      <c r="AG1335">
        <f t="shared" si="535"/>
        <v>5.9173093241604077E-3</v>
      </c>
      <c r="AH1335">
        <f t="shared" si="536"/>
        <v>1.2132603191890106E-3</v>
      </c>
      <c r="AI1335">
        <f t="shared" si="537"/>
        <v>1.3484100532531117E-2</v>
      </c>
      <c r="AJ1335">
        <f t="shared" si="538"/>
        <v>1.1836723190287982E-2</v>
      </c>
      <c r="AK1335">
        <f t="shared" si="539"/>
        <v>7.1875063566608846E-3</v>
      </c>
      <c r="AL1335">
        <f t="shared" si="540"/>
        <v>7.1305696433494187E-3</v>
      </c>
      <c r="AM1335">
        <f t="shared" si="541"/>
        <v>1.0623462871098971E-2</v>
      </c>
      <c r="AN1335">
        <f t="shared" si="542"/>
        <v>5.9173093241604077E-3</v>
      </c>
      <c r="AO1335">
        <v>0</v>
      </c>
      <c r="AP1335">
        <f t="shared" si="543"/>
        <v>1.258088340298923E-2</v>
      </c>
      <c r="AQ1335">
        <f t="shared" si="544"/>
        <v>6.2842892271189965E-3</v>
      </c>
      <c r="AR1335">
        <v>1</v>
      </c>
      <c r="AS1335">
        <f>AR1335*'MRIP Selectivity'!$N$35</f>
        <v>6.2965941758702333E-3</v>
      </c>
      <c r="AT1335">
        <f>AR1335*'MRIP Selectivity'!$O$35</f>
        <v>6.2842892271189965E-3</v>
      </c>
      <c r="AU1335">
        <f>AR1335*'MRIP Selectivity'!$P$35</f>
        <v>9.0321712954188795E-4</v>
      </c>
      <c r="AV1335">
        <v>3</v>
      </c>
      <c r="AW1335">
        <f t="shared" si="545"/>
        <v>15</v>
      </c>
      <c r="AX1335">
        <f t="shared" si="524"/>
        <v>0</v>
      </c>
      <c r="AY1335">
        <f t="shared" si="525"/>
        <v>0</v>
      </c>
      <c r="AZ1335">
        <f t="shared" si="526"/>
        <v>0</v>
      </c>
      <c r="BA1335">
        <v>695.57761469000002</v>
      </c>
      <c r="BB1335">
        <v>695.57761469000002</v>
      </c>
    </row>
    <row r="1336" spans="1:54" x14ac:dyDescent="0.25">
      <c r="A1336" t="s">
        <v>1206</v>
      </c>
      <c r="B1336" t="s">
        <v>3</v>
      </c>
      <c r="C1336">
        <v>2013</v>
      </c>
      <c r="D1336">
        <v>5</v>
      </c>
      <c r="E1336">
        <v>9</v>
      </c>
      <c r="F1336" t="s">
        <v>1825</v>
      </c>
      <c r="G1336" t="s">
        <v>1923</v>
      </c>
      <c r="H1336" t="s">
        <v>1973</v>
      </c>
      <c r="I1336" t="s">
        <v>1812</v>
      </c>
      <c r="J1336" t="s">
        <v>1819</v>
      </c>
      <c r="K1336" t="str">
        <f t="shared" si="527"/>
        <v>Offshore</v>
      </c>
      <c r="L1336">
        <v>0</v>
      </c>
      <c r="M1336">
        <f t="shared" si="520"/>
        <v>0</v>
      </c>
      <c r="N1336">
        <f t="shared" si="528"/>
        <v>0.12580883402989229</v>
      </c>
      <c r="O1336">
        <f t="shared" si="529"/>
        <v>6.2842892271189971E-2</v>
      </c>
      <c r="P1336">
        <v>0</v>
      </c>
      <c r="Q1336">
        <f t="shared" si="530"/>
        <v>0</v>
      </c>
      <c r="R1336">
        <v>0</v>
      </c>
      <c r="S1336">
        <f t="shared" si="521"/>
        <v>0</v>
      </c>
      <c r="T1336">
        <f t="shared" si="531"/>
        <v>0</v>
      </c>
      <c r="U1336">
        <f t="shared" si="522"/>
        <v>0.10623462871098971</v>
      </c>
      <c r="V1336">
        <f t="shared" si="532"/>
        <v>0.84441310922369939</v>
      </c>
      <c r="W1336">
        <f t="shared" si="523"/>
        <v>5.9173093241604087E-2</v>
      </c>
      <c r="X1336">
        <f t="shared" si="533"/>
        <v>0.94160359434525442</v>
      </c>
      <c r="Y1336">
        <v>10</v>
      </c>
      <c r="Z1336">
        <f>Y1336*'MRIP Selectivity'!$N$35</f>
        <v>6.2965941758702335E-2</v>
      </c>
      <c r="AA1336">
        <f>Y1336*'MRIP Selectivity'!$O$35</f>
        <v>6.2842892271189971E-2</v>
      </c>
      <c r="AB1336">
        <f>Y1336*'MRIP Selectivity'!$P$35</f>
        <v>9.0321712954188789E-3</v>
      </c>
      <c r="AC1336">
        <v>0.74741255597723821</v>
      </c>
      <c r="AD1336">
        <v>0.94160359434525442</v>
      </c>
      <c r="AE1336">
        <v>1.3432654004296583</v>
      </c>
      <c r="AF1336">
        <f t="shared" si="534"/>
        <v>4.7061535469385629E-2</v>
      </c>
      <c r="AG1336">
        <f t="shared" si="535"/>
        <v>5.9173093241604087E-2</v>
      </c>
      <c r="AH1336">
        <f t="shared" si="536"/>
        <v>1.2132603191890105E-2</v>
      </c>
      <c r="AI1336">
        <f t="shared" si="537"/>
        <v>0.13484100532531118</v>
      </c>
      <c r="AJ1336">
        <f t="shared" si="538"/>
        <v>0.11836723190287982</v>
      </c>
      <c r="AK1336">
        <f t="shared" si="539"/>
        <v>7.1875063566608846E-2</v>
      </c>
      <c r="AL1336">
        <f t="shared" si="540"/>
        <v>7.1305696433494187E-2</v>
      </c>
      <c r="AM1336">
        <f t="shared" si="541"/>
        <v>0.10623462871098971</v>
      </c>
      <c r="AN1336">
        <f t="shared" si="542"/>
        <v>5.9173093241604087E-2</v>
      </c>
      <c r="AO1336">
        <v>0</v>
      </c>
      <c r="AP1336">
        <f t="shared" si="543"/>
        <v>0.12580883402989229</v>
      </c>
      <c r="AQ1336">
        <f t="shared" si="544"/>
        <v>6.2842892271189971E-2</v>
      </c>
      <c r="AR1336">
        <v>10</v>
      </c>
      <c r="AS1336">
        <f>AR1336*'MRIP Selectivity'!$N$35</f>
        <v>6.2965941758702335E-2</v>
      </c>
      <c r="AT1336">
        <f>AR1336*'MRIP Selectivity'!$O$35</f>
        <v>6.2842892271189971E-2</v>
      </c>
      <c r="AU1336">
        <f>AR1336*'MRIP Selectivity'!$P$35</f>
        <v>9.0321712954188789E-3</v>
      </c>
      <c r="AV1336">
        <v>4</v>
      </c>
      <c r="AW1336">
        <f t="shared" si="545"/>
        <v>20</v>
      </c>
      <c r="AX1336">
        <f t="shared" si="524"/>
        <v>0</v>
      </c>
      <c r="AY1336">
        <f t="shared" si="525"/>
        <v>0</v>
      </c>
      <c r="AZ1336">
        <f t="shared" si="526"/>
        <v>0</v>
      </c>
      <c r="BA1336">
        <v>142.19604620000001</v>
      </c>
      <c r="BB1336">
        <v>142.19604620000001</v>
      </c>
    </row>
    <row r="1337" spans="1:54" x14ac:dyDescent="0.25">
      <c r="A1337" t="s">
        <v>1207</v>
      </c>
      <c r="B1337" t="s">
        <v>3</v>
      </c>
      <c r="C1337">
        <v>2013</v>
      </c>
      <c r="D1337">
        <v>5</v>
      </c>
      <c r="E1337">
        <v>9</v>
      </c>
      <c r="F1337" t="s">
        <v>1825</v>
      </c>
      <c r="G1337" t="s">
        <v>1923</v>
      </c>
      <c r="H1337" t="s">
        <v>1973</v>
      </c>
      <c r="I1337" t="s">
        <v>1812</v>
      </c>
      <c r="J1337" t="s">
        <v>1819</v>
      </c>
      <c r="K1337" t="str">
        <f t="shared" si="527"/>
        <v>Offshore</v>
      </c>
      <c r="L1337">
        <v>0</v>
      </c>
      <c r="M1337">
        <f t="shared" si="520"/>
        <v>0</v>
      </c>
      <c r="N1337">
        <f t="shared" si="528"/>
        <v>5.0323533611956919E-2</v>
      </c>
      <c r="O1337">
        <f t="shared" si="529"/>
        <v>2.5137156908475986E-2</v>
      </c>
      <c r="P1337">
        <v>0</v>
      </c>
      <c r="Q1337">
        <f t="shared" si="530"/>
        <v>0</v>
      </c>
      <c r="R1337">
        <v>0</v>
      </c>
      <c r="S1337">
        <f t="shared" si="521"/>
        <v>0</v>
      </c>
      <c r="T1337">
        <f t="shared" si="531"/>
        <v>0</v>
      </c>
      <c r="U1337">
        <f t="shared" si="522"/>
        <v>4.2493851484395884E-2</v>
      </c>
      <c r="V1337">
        <f t="shared" si="532"/>
        <v>0.84441310922369939</v>
      </c>
      <c r="W1337">
        <f t="shared" si="523"/>
        <v>2.3669237296641631E-2</v>
      </c>
      <c r="X1337">
        <f t="shared" si="533"/>
        <v>0.94160359434525431</v>
      </c>
      <c r="Y1337">
        <v>4</v>
      </c>
      <c r="Z1337">
        <f>Y1337*'MRIP Selectivity'!$N$35</f>
        <v>2.5186376703480933E-2</v>
      </c>
      <c r="AA1337">
        <f>Y1337*'MRIP Selectivity'!$O$35</f>
        <v>2.5137156908475986E-2</v>
      </c>
      <c r="AB1337">
        <f>Y1337*'MRIP Selectivity'!$P$35</f>
        <v>3.6128685181675518E-3</v>
      </c>
      <c r="AC1337">
        <v>0.74741255597723821</v>
      </c>
      <c r="AD1337">
        <v>0.94160359434525442</v>
      </c>
      <c r="AE1337">
        <v>1.3432654004296583</v>
      </c>
      <c r="AF1337">
        <f t="shared" si="534"/>
        <v>1.8824614187754253E-2</v>
      </c>
      <c r="AG1337">
        <f t="shared" si="535"/>
        <v>2.3669237296641631E-2</v>
      </c>
      <c r="AH1337">
        <f t="shared" si="536"/>
        <v>4.8530412767560423E-3</v>
      </c>
      <c r="AI1337">
        <f t="shared" si="537"/>
        <v>5.3936402130124468E-2</v>
      </c>
      <c r="AJ1337">
        <f t="shared" si="538"/>
        <v>4.7346892761151928E-2</v>
      </c>
      <c r="AK1337">
        <f t="shared" si="539"/>
        <v>2.8750025426643538E-2</v>
      </c>
      <c r="AL1337">
        <f t="shared" si="540"/>
        <v>2.8522278573397675E-2</v>
      </c>
      <c r="AM1337">
        <f t="shared" si="541"/>
        <v>4.2493851484395884E-2</v>
      </c>
      <c r="AN1337">
        <f t="shared" si="542"/>
        <v>2.3669237296641631E-2</v>
      </c>
      <c r="AO1337">
        <v>0</v>
      </c>
      <c r="AP1337">
        <f t="shared" si="543"/>
        <v>5.0323533611956919E-2</v>
      </c>
      <c r="AQ1337">
        <f t="shared" si="544"/>
        <v>2.5137156908475986E-2</v>
      </c>
      <c r="AR1337">
        <v>4</v>
      </c>
      <c r="AS1337">
        <f>AR1337*'MRIP Selectivity'!$N$35</f>
        <v>2.5186376703480933E-2</v>
      </c>
      <c r="AT1337">
        <f>AR1337*'MRIP Selectivity'!$O$35</f>
        <v>2.5137156908475986E-2</v>
      </c>
      <c r="AU1337">
        <f>AR1337*'MRIP Selectivity'!$P$35</f>
        <v>3.6128685181675518E-3</v>
      </c>
      <c r="AV1337">
        <v>12</v>
      </c>
      <c r="AW1337">
        <f t="shared" si="545"/>
        <v>60</v>
      </c>
      <c r="AX1337">
        <f t="shared" si="524"/>
        <v>0</v>
      </c>
      <c r="AY1337">
        <f t="shared" si="525"/>
        <v>0</v>
      </c>
      <c r="AZ1337">
        <f t="shared" si="526"/>
        <v>0</v>
      </c>
      <c r="BA1337">
        <v>142.19604620000001</v>
      </c>
      <c r="BB1337">
        <v>142.19604620000001</v>
      </c>
    </row>
    <row r="1338" spans="1:54" x14ac:dyDescent="0.25">
      <c r="A1338" t="s">
        <v>1208</v>
      </c>
      <c r="B1338" t="s">
        <v>3</v>
      </c>
      <c r="C1338">
        <v>2014</v>
      </c>
      <c r="D1338">
        <v>1</v>
      </c>
      <c r="E1338">
        <v>1</v>
      </c>
      <c r="F1338" t="s">
        <v>1842</v>
      </c>
      <c r="G1338" t="s">
        <v>1923</v>
      </c>
      <c r="H1338" t="s">
        <v>1973</v>
      </c>
      <c r="I1338" t="s">
        <v>1812</v>
      </c>
      <c r="J1338" t="s">
        <v>1767</v>
      </c>
      <c r="K1338" t="str">
        <f t="shared" si="527"/>
        <v>Inshore</v>
      </c>
      <c r="L1338">
        <v>0</v>
      </c>
      <c r="M1338">
        <f t="shared" si="520"/>
        <v>0</v>
      </c>
      <c r="N1338">
        <f t="shared" si="528"/>
        <v>1.258088340298923E-2</v>
      </c>
      <c r="O1338">
        <f t="shared" si="529"/>
        <v>6.2842892271189965E-3</v>
      </c>
      <c r="P1338">
        <v>0</v>
      </c>
      <c r="Q1338">
        <f t="shared" si="530"/>
        <v>0</v>
      </c>
      <c r="R1338">
        <v>0</v>
      </c>
      <c r="S1338">
        <f t="shared" si="521"/>
        <v>0</v>
      </c>
      <c r="T1338">
        <f t="shared" si="531"/>
        <v>0</v>
      </c>
      <c r="U1338">
        <f t="shared" si="522"/>
        <v>1.0623462871098971E-2</v>
      </c>
      <c r="V1338">
        <f t="shared" si="532"/>
        <v>0.84441310922369939</v>
      </c>
      <c r="W1338">
        <f t="shared" si="523"/>
        <v>5.9173093241604077E-3</v>
      </c>
      <c r="X1338">
        <f t="shared" si="533"/>
        <v>0.94160359434525431</v>
      </c>
      <c r="Y1338">
        <v>1</v>
      </c>
      <c r="Z1338">
        <f>Y1338*'MRIP Selectivity'!$N$35</f>
        <v>6.2965941758702333E-3</v>
      </c>
      <c r="AA1338">
        <f>Y1338*'MRIP Selectivity'!$O$35</f>
        <v>6.2842892271189965E-3</v>
      </c>
      <c r="AB1338">
        <f>Y1338*'MRIP Selectivity'!$P$35</f>
        <v>9.0321712954188795E-4</v>
      </c>
      <c r="AC1338">
        <v>0.74741255597723821</v>
      </c>
      <c r="AD1338">
        <v>0.94160359434525442</v>
      </c>
      <c r="AE1338">
        <v>1.3432654004296583</v>
      </c>
      <c r="AF1338">
        <f t="shared" si="534"/>
        <v>4.7061535469385633E-3</v>
      </c>
      <c r="AG1338">
        <f t="shared" si="535"/>
        <v>5.9173093241604077E-3</v>
      </c>
      <c r="AH1338">
        <f t="shared" si="536"/>
        <v>1.2132603191890106E-3</v>
      </c>
      <c r="AI1338">
        <f t="shared" si="537"/>
        <v>1.3484100532531117E-2</v>
      </c>
      <c r="AJ1338">
        <f t="shared" si="538"/>
        <v>1.1836723190287982E-2</v>
      </c>
      <c r="AK1338">
        <f t="shared" si="539"/>
        <v>7.1875063566608846E-3</v>
      </c>
      <c r="AL1338">
        <f t="shared" si="540"/>
        <v>7.1305696433494187E-3</v>
      </c>
      <c r="AM1338">
        <f t="shared" si="541"/>
        <v>1.0623462871098971E-2</v>
      </c>
      <c r="AN1338">
        <f t="shared" si="542"/>
        <v>5.9173093241604077E-3</v>
      </c>
      <c r="AO1338">
        <v>0</v>
      </c>
      <c r="AP1338">
        <f t="shared" si="543"/>
        <v>1.258088340298923E-2</v>
      </c>
      <c r="AQ1338">
        <f t="shared" si="544"/>
        <v>6.2842892271189965E-3</v>
      </c>
      <c r="AR1338">
        <v>1</v>
      </c>
      <c r="AS1338">
        <f>AR1338*'MRIP Selectivity'!$N$35</f>
        <v>6.2965941758702333E-3</v>
      </c>
      <c r="AT1338">
        <f>AR1338*'MRIP Selectivity'!$O$35</f>
        <v>6.2842892271189965E-3</v>
      </c>
      <c r="AU1338">
        <f>AR1338*'MRIP Selectivity'!$P$35</f>
        <v>9.0321712954188795E-4</v>
      </c>
      <c r="AV1338">
        <v>2</v>
      </c>
      <c r="AW1338">
        <f t="shared" si="545"/>
        <v>10</v>
      </c>
      <c r="AX1338">
        <f t="shared" si="524"/>
        <v>0</v>
      </c>
      <c r="AY1338">
        <f t="shared" si="525"/>
        <v>0</v>
      </c>
      <c r="AZ1338">
        <f t="shared" si="526"/>
        <v>0</v>
      </c>
      <c r="BA1338">
        <v>347.13672337000003</v>
      </c>
      <c r="BB1338">
        <v>347.13672337000003</v>
      </c>
    </row>
    <row r="1339" spans="1:54" x14ac:dyDescent="0.25">
      <c r="A1339" t="s">
        <v>1995</v>
      </c>
      <c r="B1339" t="s">
        <v>3</v>
      </c>
      <c r="C1339">
        <v>2014</v>
      </c>
      <c r="D1339">
        <v>2</v>
      </c>
      <c r="E1339">
        <v>3</v>
      </c>
      <c r="F1339" t="s">
        <v>1838</v>
      </c>
      <c r="G1339" t="s">
        <v>1923</v>
      </c>
      <c r="H1339" t="s">
        <v>1975</v>
      </c>
      <c r="I1339" t="s">
        <v>1837</v>
      </c>
      <c r="J1339" t="s">
        <v>1767</v>
      </c>
      <c r="K1339" t="str">
        <f t="shared" si="527"/>
        <v>Inshore</v>
      </c>
      <c r="L1339">
        <v>0</v>
      </c>
      <c r="M1339">
        <f t="shared" si="520"/>
        <v>0</v>
      </c>
      <c r="N1339">
        <f t="shared" si="528"/>
        <v>5.0323533611956919E-2</v>
      </c>
      <c r="O1339">
        <f t="shared" si="529"/>
        <v>2.5137156908475986E-2</v>
      </c>
      <c r="P1339">
        <v>0</v>
      </c>
      <c r="Q1339">
        <f t="shared" si="530"/>
        <v>0</v>
      </c>
      <c r="R1339">
        <v>0</v>
      </c>
      <c r="S1339">
        <f t="shared" si="521"/>
        <v>0</v>
      </c>
      <c r="T1339">
        <f t="shared" si="531"/>
        <v>0</v>
      </c>
      <c r="U1339">
        <f t="shared" si="522"/>
        <v>4.2493851484395884E-2</v>
      </c>
      <c r="V1339">
        <f t="shared" si="532"/>
        <v>0.84441310922369939</v>
      </c>
      <c r="W1339">
        <f t="shared" si="523"/>
        <v>2.3669237296641631E-2</v>
      </c>
      <c r="X1339">
        <f t="shared" si="533"/>
        <v>0.94160359434525431</v>
      </c>
      <c r="Y1339">
        <v>4</v>
      </c>
      <c r="Z1339">
        <f>Y1339*'MRIP Selectivity'!$N$35</f>
        <v>2.5186376703480933E-2</v>
      </c>
      <c r="AA1339">
        <f>Y1339*'MRIP Selectivity'!$O$35</f>
        <v>2.5137156908475986E-2</v>
      </c>
      <c r="AB1339">
        <f>Y1339*'MRIP Selectivity'!$P$35</f>
        <v>3.6128685181675518E-3</v>
      </c>
      <c r="AC1339">
        <v>0.74741255597723821</v>
      </c>
      <c r="AD1339">
        <v>0.94160359434525442</v>
      </c>
      <c r="AE1339">
        <v>1.3432654004296583</v>
      </c>
      <c r="AF1339">
        <f t="shared" si="534"/>
        <v>1.8824614187754253E-2</v>
      </c>
      <c r="AG1339">
        <f t="shared" si="535"/>
        <v>2.3669237296641631E-2</v>
      </c>
      <c r="AH1339">
        <f t="shared" si="536"/>
        <v>4.8530412767560423E-3</v>
      </c>
      <c r="AI1339">
        <f t="shared" si="537"/>
        <v>5.3936402130124468E-2</v>
      </c>
      <c r="AJ1339">
        <f t="shared" si="538"/>
        <v>4.7346892761151928E-2</v>
      </c>
      <c r="AK1339">
        <f t="shared" si="539"/>
        <v>2.8750025426643538E-2</v>
      </c>
      <c r="AL1339">
        <f t="shared" si="540"/>
        <v>2.8522278573397675E-2</v>
      </c>
      <c r="AM1339">
        <f t="shared" si="541"/>
        <v>4.2493851484395884E-2</v>
      </c>
      <c r="AN1339">
        <f t="shared" si="542"/>
        <v>2.3669237296641631E-2</v>
      </c>
      <c r="AO1339">
        <v>0</v>
      </c>
      <c r="AP1339">
        <f t="shared" si="543"/>
        <v>5.0323533611956919E-2</v>
      </c>
      <c r="AQ1339">
        <f t="shared" si="544"/>
        <v>2.5137156908475986E-2</v>
      </c>
      <c r="AR1339">
        <v>4</v>
      </c>
      <c r="AS1339">
        <f>AR1339*'MRIP Selectivity'!$N$35</f>
        <v>2.5186376703480933E-2</v>
      </c>
      <c r="AT1339">
        <f>AR1339*'MRIP Selectivity'!$O$35</f>
        <v>2.5137156908475986E-2</v>
      </c>
      <c r="AU1339">
        <f>AR1339*'MRIP Selectivity'!$P$35</f>
        <v>3.6128685181675518E-3</v>
      </c>
      <c r="AV1339">
        <v>4</v>
      </c>
      <c r="AW1339">
        <f t="shared" si="545"/>
        <v>20</v>
      </c>
      <c r="AX1339">
        <f t="shared" si="524"/>
        <v>0</v>
      </c>
      <c r="AY1339">
        <f t="shared" si="525"/>
        <v>0</v>
      </c>
      <c r="AZ1339">
        <f t="shared" si="526"/>
        <v>0</v>
      </c>
      <c r="BA1339">
        <v>37.607968175000003</v>
      </c>
      <c r="BB1339">
        <v>37.607968175000003</v>
      </c>
    </row>
    <row r="1340" spans="1:54" x14ac:dyDescent="0.25">
      <c r="A1340" t="s">
        <v>1209</v>
      </c>
      <c r="B1340" t="s">
        <v>3</v>
      </c>
      <c r="C1340">
        <v>2014</v>
      </c>
      <c r="D1340">
        <v>2</v>
      </c>
      <c r="E1340">
        <v>3</v>
      </c>
      <c r="F1340" t="s">
        <v>1838</v>
      </c>
      <c r="G1340" t="s">
        <v>1923</v>
      </c>
      <c r="H1340" t="s">
        <v>1975</v>
      </c>
      <c r="I1340" t="s">
        <v>1837</v>
      </c>
      <c r="J1340" t="s">
        <v>1767</v>
      </c>
      <c r="K1340" t="str">
        <f t="shared" si="527"/>
        <v>Inshore</v>
      </c>
      <c r="L1340">
        <v>1.8376007105000001</v>
      </c>
      <c r="M1340">
        <f t="shared" si="520"/>
        <v>99.618163801772283</v>
      </c>
      <c r="N1340">
        <f t="shared" si="528"/>
        <v>1.9885713113358707</v>
      </c>
      <c r="O1340">
        <f t="shared" si="529"/>
        <v>1.9130121812254279</v>
      </c>
      <c r="P1340">
        <v>25.900041510629926</v>
      </c>
      <c r="Q1340">
        <f t="shared" si="530"/>
        <v>14.094488189212052</v>
      </c>
      <c r="R1340">
        <v>2.7143147846600679</v>
      </c>
      <c r="S1340">
        <f t="shared" si="521"/>
        <v>147.14570650893253</v>
      </c>
      <c r="T1340">
        <f t="shared" si="531"/>
        <v>1.477097156716662</v>
      </c>
      <c r="U1340">
        <f t="shared" si="522"/>
        <v>2.8417963391132557</v>
      </c>
      <c r="V1340">
        <f t="shared" si="532"/>
        <v>1.4290643352408672</v>
      </c>
      <c r="W1340">
        <f t="shared" si="523"/>
        <v>2.785322496549993</v>
      </c>
      <c r="X1340">
        <f t="shared" si="533"/>
        <v>1.455987851977913</v>
      </c>
      <c r="Y1340">
        <v>12</v>
      </c>
      <c r="Z1340">
        <f>Y1340*'MRIP Selectivity'!$N$35</f>
        <v>7.5559130110442796E-2</v>
      </c>
      <c r="AA1340">
        <f>Y1340*'MRIP Selectivity'!$O$35</f>
        <v>7.5411470725427962E-2</v>
      </c>
      <c r="AB1340">
        <f>Y1340*'MRIP Selectivity'!$P$35</f>
        <v>1.0838605554502655E-2</v>
      </c>
      <c r="AC1340">
        <v>0.74741255597723821</v>
      </c>
      <c r="AD1340">
        <v>0.94160359434525442</v>
      </c>
      <c r="AE1340">
        <v>1.3432654004296583</v>
      </c>
      <c r="AF1340">
        <f t="shared" si="534"/>
        <v>5.6473842563262752E-2</v>
      </c>
      <c r="AG1340">
        <f t="shared" si="535"/>
        <v>7.1007711889924899E-2</v>
      </c>
      <c r="AH1340">
        <f t="shared" si="536"/>
        <v>1.4559123830268127E-2</v>
      </c>
      <c r="AI1340">
        <f t="shared" si="537"/>
        <v>0.16180920639037344</v>
      </c>
      <c r="AJ1340">
        <f t="shared" si="538"/>
        <v>0.14204067828345579</v>
      </c>
      <c r="AK1340">
        <f t="shared" si="539"/>
        <v>8.6250076279930615E-2</v>
      </c>
      <c r="AL1340">
        <f t="shared" si="540"/>
        <v>8.5566835720193024E-2</v>
      </c>
      <c r="AM1340">
        <f t="shared" si="541"/>
        <v>2.8417963391132557</v>
      </c>
      <c r="AN1340">
        <f t="shared" si="542"/>
        <v>2.785322496549993</v>
      </c>
      <c r="AO1340">
        <v>2</v>
      </c>
      <c r="AP1340">
        <f t="shared" si="543"/>
        <v>2.1509706008358704</v>
      </c>
      <c r="AQ1340">
        <f t="shared" si="544"/>
        <v>2.0754114707254279</v>
      </c>
      <c r="AR1340">
        <v>12</v>
      </c>
      <c r="AS1340">
        <f>AR1340*'MRIP Selectivity'!$N$35</f>
        <v>7.5559130110442796E-2</v>
      </c>
      <c r="AT1340">
        <f>AR1340*'MRIP Selectivity'!$O$35</f>
        <v>7.5411470725427962E-2</v>
      </c>
      <c r="AU1340">
        <f>AR1340*'MRIP Selectivity'!$P$35</f>
        <v>1.0838605554502655E-2</v>
      </c>
      <c r="AV1340">
        <v>18</v>
      </c>
      <c r="AW1340">
        <f t="shared" si="545"/>
        <v>90</v>
      </c>
      <c r="AX1340">
        <f t="shared" si="524"/>
        <v>0</v>
      </c>
      <c r="AY1340">
        <f t="shared" si="525"/>
        <v>0</v>
      </c>
      <c r="AZ1340">
        <f t="shared" si="526"/>
        <v>0</v>
      </c>
      <c r="BA1340">
        <v>54.210995474999997</v>
      </c>
      <c r="BB1340">
        <v>54.210995474999997</v>
      </c>
    </row>
    <row r="1341" spans="1:54" x14ac:dyDescent="0.25">
      <c r="A1341" t="s">
        <v>1210</v>
      </c>
      <c r="B1341" t="s">
        <v>3</v>
      </c>
      <c r="C1341">
        <v>2014</v>
      </c>
      <c r="D1341">
        <v>2</v>
      </c>
      <c r="E1341">
        <v>4</v>
      </c>
      <c r="F1341" t="s">
        <v>1849</v>
      </c>
      <c r="G1341" t="s">
        <v>1923</v>
      </c>
      <c r="H1341" t="s">
        <v>1973</v>
      </c>
      <c r="I1341" t="s">
        <v>1812</v>
      </c>
      <c r="J1341" t="s">
        <v>1819</v>
      </c>
      <c r="K1341" t="str">
        <f t="shared" si="527"/>
        <v>Offshore</v>
      </c>
      <c r="L1341">
        <v>0</v>
      </c>
      <c r="M1341">
        <f t="shared" si="520"/>
        <v>0</v>
      </c>
      <c r="N1341">
        <f t="shared" si="528"/>
        <v>0.13838971743288153</v>
      </c>
      <c r="O1341">
        <f t="shared" si="529"/>
        <v>6.9127181498308959E-2</v>
      </c>
      <c r="P1341">
        <v>0</v>
      </c>
      <c r="Q1341">
        <f t="shared" si="530"/>
        <v>0</v>
      </c>
      <c r="R1341">
        <v>0</v>
      </c>
      <c r="S1341">
        <f t="shared" si="521"/>
        <v>0</v>
      </c>
      <c r="T1341">
        <f t="shared" si="531"/>
        <v>0</v>
      </c>
      <c r="U1341">
        <f t="shared" si="522"/>
        <v>0.11685809158208868</v>
      </c>
      <c r="V1341">
        <f t="shared" si="532"/>
        <v>0.84441310922369928</v>
      </c>
      <c r="W1341">
        <f t="shared" si="523"/>
        <v>6.5090402565764482E-2</v>
      </c>
      <c r="X1341">
        <f t="shared" si="533"/>
        <v>0.94160359434525431</v>
      </c>
      <c r="Y1341">
        <v>11</v>
      </c>
      <c r="Z1341">
        <f>Y1341*'MRIP Selectivity'!$N$35</f>
        <v>6.9262535934572572E-2</v>
      </c>
      <c r="AA1341">
        <f>Y1341*'MRIP Selectivity'!$O$35</f>
        <v>6.9127181498308959E-2</v>
      </c>
      <c r="AB1341">
        <f>Y1341*'MRIP Selectivity'!$P$35</f>
        <v>9.9353884249607678E-3</v>
      </c>
      <c r="AC1341">
        <v>0.74741255597723821</v>
      </c>
      <c r="AD1341">
        <v>0.94160359434525442</v>
      </c>
      <c r="AE1341">
        <v>1.3432654004296583</v>
      </c>
      <c r="AF1341">
        <f t="shared" si="534"/>
        <v>5.1767689016324198E-2</v>
      </c>
      <c r="AG1341">
        <f t="shared" si="535"/>
        <v>6.5090402565764482E-2</v>
      </c>
      <c r="AH1341">
        <f t="shared" si="536"/>
        <v>1.3345863511079118E-2</v>
      </c>
      <c r="AI1341">
        <f t="shared" si="537"/>
        <v>0.14832510585784231</v>
      </c>
      <c r="AJ1341">
        <f t="shared" si="538"/>
        <v>0.13020395509316779</v>
      </c>
      <c r="AK1341">
        <f t="shared" si="539"/>
        <v>7.9062569923269724E-2</v>
      </c>
      <c r="AL1341">
        <f t="shared" si="540"/>
        <v>7.8436266076843605E-2</v>
      </c>
      <c r="AM1341">
        <f t="shared" si="541"/>
        <v>0.11685809158208868</v>
      </c>
      <c r="AN1341">
        <f t="shared" si="542"/>
        <v>6.5090402565764482E-2</v>
      </c>
      <c r="AO1341">
        <v>0</v>
      </c>
      <c r="AP1341">
        <f t="shared" si="543"/>
        <v>0.13838971743288153</v>
      </c>
      <c r="AQ1341">
        <f t="shared" si="544"/>
        <v>6.9127181498308959E-2</v>
      </c>
      <c r="AR1341">
        <v>11</v>
      </c>
      <c r="AS1341">
        <f>AR1341*'MRIP Selectivity'!$N$35</f>
        <v>6.9262535934572572E-2</v>
      </c>
      <c r="AT1341">
        <f>AR1341*'MRIP Selectivity'!$O$35</f>
        <v>6.9127181498308959E-2</v>
      </c>
      <c r="AU1341">
        <f>AR1341*'MRIP Selectivity'!$P$35</f>
        <v>9.9353884249607678E-3</v>
      </c>
      <c r="AV1341">
        <v>4</v>
      </c>
      <c r="AW1341">
        <f t="shared" si="545"/>
        <v>20</v>
      </c>
      <c r="AX1341">
        <f t="shared" si="524"/>
        <v>0</v>
      </c>
      <c r="AY1341">
        <f t="shared" si="525"/>
        <v>0</v>
      </c>
      <c r="AZ1341">
        <f t="shared" si="526"/>
        <v>0</v>
      </c>
      <c r="BA1341">
        <v>1485.5796241999999</v>
      </c>
      <c r="BB1341">
        <v>1485.5796241999999</v>
      </c>
    </row>
    <row r="1342" spans="1:54" x14ac:dyDescent="0.25">
      <c r="A1342" t="s">
        <v>1211</v>
      </c>
      <c r="B1342" t="s">
        <v>3</v>
      </c>
      <c r="C1342">
        <v>2014</v>
      </c>
      <c r="D1342">
        <v>2</v>
      </c>
      <c r="E1342">
        <v>4</v>
      </c>
      <c r="F1342" t="s">
        <v>1849</v>
      </c>
      <c r="G1342" t="s">
        <v>1923</v>
      </c>
      <c r="H1342" t="s">
        <v>1973</v>
      </c>
      <c r="I1342" t="s">
        <v>1812</v>
      </c>
      <c r="J1342" t="s">
        <v>1767</v>
      </c>
      <c r="K1342" t="str">
        <f t="shared" si="527"/>
        <v>Inshore</v>
      </c>
      <c r="L1342">
        <v>0</v>
      </c>
      <c r="M1342">
        <f t="shared" si="520"/>
        <v>0</v>
      </c>
      <c r="N1342">
        <f t="shared" si="528"/>
        <v>2.516176680597846E-2</v>
      </c>
      <c r="O1342">
        <f t="shared" si="529"/>
        <v>1.2568578454237993E-2</v>
      </c>
      <c r="P1342">
        <v>0</v>
      </c>
      <c r="Q1342">
        <f t="shared" si="530"/>
        <v>0</v>
      </c>
      <c r="R1342">
        <v>0</v>
      </c>
      <c r="S1342">
        <f t="shared" si="521"/>
        <v>0</v>
      </c>
      <c r="T1342">
        <f t="shared" si="531"/>
        <v>0</v>
      </c>
      <c r="U1342">
        <f t="shared" si="522"/>
        <v>2.1246925742197942E-2</v>
      </c>
      <c r="V1342">
        <f t="shared" si="532"/>
        <v>0.84441310922369939</v>
      </c>
      <c r="W1342">
        <f t="shared" si="523"/>
        <v>1.1834618648320815E-2</v>
      </c>
      <c r="X1342">
        <f t="shared" si="533"/>
        <v>0.94160359434525431</v>
      </c>
      <c r="Y1342">
        <v>2</v>
      </c>
      <c r="Z1342">
        <f>Y1342*'MRIP Selectivity'!$N$35</f>
        <v>1.2593188351740467E-2</v>
      </c>
      <c r="AA1342">
        <f>Y1342*'MRIP Selectivity'!$O$35</f>
        <v>1.2568578454237993E-2</v>
      </c>
      <c r="AB1342">
        <f>Y1342*'MRIP Selectivity'!$P$35</f>
        <v>1.8064342590837759E-3</v>
      </c>
      <c r="AC1342">
        <v>0.74741255597723821</v>
      </c>
      <c r="AD1342">
        <v>0.94160359434525442</v>
      </c>
      <c r="AE1342">
        <v>1.3432654004296583</v>
      </c>
      <c r="AF1342">
        <f t="shared" si="534"/>
        <v>9.4123070938771265E-3</v>
      </c>
      <c r="AG1342">
        <f t="shared" si="535"/>
        <v>1.1834618648320815E-2</v>
      </c>
      <c r="AH1342">
        <f t="shared" si="536"/>
        <v>2.4265206383780212E-3</v>
      </c>
      <c r="AI1342">
        <f t="shared" si="537"/>
        <v>2.6968201065062234E-2</v>
      </c>
      <c r="AJ1342">
        <f t="shared" si="538"/>
        <v>2.3673446380575964E-2</v>
      </c>
      <c r="AK1342">
        <f t="shared" si="539"/>
        <v>1.4375012713321769E-2</v>
      </c>
      <c r="AL1342">
        <f t="shared" si="540"/>
        <v>1.4261139286698837E-2</v>
      </c>
      <c r="AM1342">
        <f t="shared" si="541"/>
        <v>2.1246925742197942E-2</v>
      </c>
      <c r="AN1342">
        <f t="shared" si="542"/>
        <v>1.1834618648320815E-2</v>
      </c>
      <c r="AO1342">
        <v>0</v>
      </c>
      <c r="AP1342">
        <f t="shared" si="543"/>
        <v>2.516176680597846E-2</v>
      </c>
      <c r="AQ1342">
        <f t="shared" si="544"/>
        <v>1.2568578454237993E-2</v>
      </c>
      <c r="AR1342">
        <v>2</v>
      </c>
      <c r="AS1342">
        <f>AR1342*'MRIP Selectivity'!$N$35</f>
        <v>1.2593188351740467E-2</v>
      </c>
      <c r="AT1342">
        <f>AR1342*'MRIP Selectivity'!$O$35</f>
        <v>1.2568578454237993E-2</v>
      </c>
      <c r="AU1342">
        <f>AR1342*'MRIP Selectivity'!$P$35</f>
        <v>1.8064342590837759E-3</v>
      </c>
      <c r="AV1342">
        <v>1</v>
      </c>
      <c r="AW1342">
        <f t="shared" si="545"/>
        <v>5</v>
      </c>
      <c r="AX1342">
        <f t="shared" si="524"/>
        <v>0</v>
      </c>
      <c r="AY1342">
        <f t="shared" si="525"/>
        <v>0</v>
      </c>
      <c r="AZ1342">
        <f t="shared" si="526"/>
        <v>0</v>
      </c>
      <c r="BA1342">
        <v>1485.5796241999999</v>
      </c>
      <c r="BB1342">
        <v>1485.5796241999999</v>
      </c>
    </row>
    <row r="1343" spans="1:54" x14ac:dyDescent="0.25">
      <c r="A1343" t="s">
        <v>1996</v>
      </c>
      <c r="B1343" t="s">
        <v>3</v>
      </c>
      <c r="C1343">
        <v>2014</v>
      </c>
      <c r="D1343">
        <v>3</v>
      </c>
      <c r="E1343">
        <v>5</v>
      </c>
      <c r="F1343" t="s">
        <v>1849</v>
      </c>
      <c r="G1343" t="s">
        <v>1923</v>
      </c>
      <c r="H1343" t="s">
        <v>1973</v>
      </c>
      <c r="I1343" t="s">
        <v>1837</v>
      </c>
      <c r="J1343" t="s">
        <v>1819</v>
      </c>
      <c r="K1343" t="str">
        <f t="shared" si="527"/>
        <v>Offshore</v>
      </c>
      <c r="L1343">
        <v>0</v>
      </c>
      <c r="M1343">
        <f t="shared" si="520"/>
        <v>0</v>
      </c>
      <c r="N1343">
        <f t="shared" si="528"/>
        <v>7.5485300417935386E-2</v>
      </c>
      <c r="O1343">
        <f t="shared" si="529"/>
        <v>3.7705735362713981E-2</v>
      </c>
      <c r="P1343">
        <v>0</v>
      </c>
      <c r="Q1343">
        <f t="shared" si="530"/>
        <v>0</v>
      </c>
      <c r="R1343">
        <v>0</v>
      </c>
      <c r="S1343">
        <f t="shared" si="521"/>
        <v>0</v>
      </c>
      <c r="T1343">
        <f t="shared" si="531"/>
        <v>0</v>
      </c>
      <c r="U1343">
        <f t="shared" si="522"/>
        <v>6.3740777226593825E-2</v>
      </c>
      <c r="V1343">
        <f t="shared" si="532"/>
        <v>0.84441310922369928</v>
      </c>
      <c r="W1343">
        <f t="shared" si="523"/>
        <v>3.5503855944962449E-2</v>
      </c>
      <c r="X1343">
        <f t="shared" si="533"/>
        <v>0.94160359434525442</v>
      </c>
      <c r="Y1343">
        <v>6</v>
      </c>
      <c r="Z1343">
        <f>Y1343*'MRIP Selectivity'!$N$35</f>
        <v>3.7779565055221398E-2</v>
      </c>
      <c r="AA1343">
        <f>Y1343*'MRIP Selectivity'!$O$35</f>
        <v>3.7705735362713981E-2</v>
      </c>
      <c r="AB1343">
        <f>Y1343*'MRIP Selectivity'!$P$35</f>
        <v>5.4193027772513275E-3</v>
      </c>
      <c r="AC1343">
        <v>0.74741255597723821</v>
      </c>
      <c r="AD1343">
        <v>0.94160359434525442</v>
      </c>
      <c r="AE1343">
        <v>1.3432654004296583</v>
      </c>
      <c r="AF1343">
        <f t="shared" si="534"/>
        <v>2.8236921281631376E-2</v>
      </c>
      <c r="AG1343">
        <f t="shared" si="535"/>
        <v>3.5503855944962449E-2</v>
      </c>
      <c r="AH1343">
        <f t="shared" si="536"/>
        <v>7.2795619151340635E-3</v>
      </c>
      <c r="AI1343">
        <f t="shared" si="537"/>
        <v>8.0904603195186719E-2</v>
      </c>
      <c r="AJ1343">
        <f t="shared" si="538"/>
        <v>7.1020339141727895E-2</v>
      </c>
      <c r="AK1343">
        <f t="shared" si="539"/>
        <v>4.3125038139965308E-2</v>
      </c>
      <c r="AL1343">
        <f t="shared" si="540"/>
        <v>4.2783417860096512E-2</v>
      </c>
      <c r="AM1343">
        <f t="shared" si="541"/>
        <v>6.3740777226593825E-2</v>
      </c>
      <c r="AN1343">
        <f t="shared" si="542"/>
        <v>3.5503855944962449E-2</v>
      </c>
      <c r="AO1343">
        <v>0</v>
      </c>
      <c r="AP1343">
        <f t="shared" si="543"/>
        <v>7.5485300417935386E-2</v>
      </c>
      <c r="AQ1343">
        <f t="shared" si="544"/>
        <v>3.7705735362713981E-2</v>
      </c>
      <c r="AR1343">
        <v>6</v>
      </c>
      <c r="AS1343">
        <f>AR1343*'MRIP Selectivity'!$N$35</f>
        <v>3.7779565055221398E-2</v>
      </c>
      <c r="AT1343">
        <f>AR1343*'MRIP Selectivity'!$O$35</f>
        <v>3.7705735362713981E-2</v>
      </c>
      <c r="AU1343">
        <f>AR1343*'MRIP Selectivity'!$P$35</f>
        <v>5.4193027772513275E-3</v>
      </c>
      <c r="AV1343">
        <v>10</v>
      </c>
      <c r="AW1343">
        <f t="shared" si="545"/>
        <v>50</v>
      </c>
      <c r="AX1343">
        <f t="shared" si="524"/>
        <v>0</v>
      </c>
      <c r="AY1343">
        <f t="shared" si="525"/>
        <v>0</v>
      </c>
      <c r="AZ1343">
        <f t="shared" si="526"/>
        <v>0</v>
      </c>
      <c r="BA1343">
        <v>71.932147764999996</v>
      </c>
      <c r="BB1343">
        <v>71.932147764999996</v>
      </c>
    </row>
    <row r="1344" spans="1:54" x14ac:dyDescent="0.25">
      <c r="A1344" t="s">
        <v>1212</v>
      </c>
      <c r="B1344" t="s">
        <v>3</v>
      </c>
      <c r="C1344">
        <v>2014</v>
      </c>
      <c r="D1344">
        <v>3</v>
      </c>
      <c r="E1344">
        <v>5</v>
      </c>
      <c r="F1344" t="s">
        <v>1843</v>
      </c>
      <c r="G1344" t="s">
        <v>1923</v>
      </c>
      <c r="H1344" t="s">
        <v>1975</v>
      </c>
      <c r="I1344" t="s">
        <v>1812</v>
      </c>
      <c r="J1344" t="s">
        <v>1767</v>
      </c>
      <c r="K1344" t="str">
        <f t="shared" si="527"/>
        <v>Inshore</v>
      </c>
      <c r="L1344">
        <v>0</v>
      </c>
      <c r="M1344">
        <f t="shared" si="520"/>
        <v>0</v>
      </c>
      <c r="N1344">
        <f t="shared" si="528"/>
        <v>3.7742650208967693E-2</v>
      </c>
      <c r="O1344">
        <f t="shared" si="529"/>
        <v>1.8852867681356991E-2</v>
      </c>
      <c r="P1344">
        <v>0</v>
      </c>
      <c r="Q1344">
        <f t="shared" si="530"/>
        <v>0</v>
      </c>
      <c r="R1344">
        <v>0</v>
      </c>
      <c r="S1344">
        <f t="shared" si="521"/>
        <v>0</v>
      </c>
      <c r="T1344">
        <f t="shared" si="531"/>
        <v>0</v>
      </c>
      <c r="U1344">
        <f t="shared" si="522"/>
        <v>3.1870388613296913E-2</v>
      </c>
      <c r="V1344">
        <f t="shared" si="532"/>
        <v>0.84441310922369928</v>
      </c>
      <c r="W1344">
        <f t="shared" si="523"/>
        <v>1.7751927972481225E-2</v>
      </c>
      <c r="X1344">
        <f t="shared" si="533"/>
        <v>0.94160359434525442</v>
      </c>
      <c r="Y1344">
        <v>3</v>
      </c>
      <c r="Z1344">
        <f>Y1344*'MRIP Selectivity'!$N$35</f>
        <v>1.8889782527610699E-2</v>
      </c>
      <c r="AA1344">
        <f>Y1344*'MRIP Selectivity'!$O$35</f>
        <v>1.8852867681356991E-2</v>
      </c>
      <c r="AB1344">
        <f>Y1344*'MRIP Selectivity'!$P$35</f>
        <v>2.7096513886256638E-3</v>
      </c>
      <c r="AC1344">
        <v>0.74741255597723821</v>
      </c>
      <c r="AD1344">
        <v>0.94160359434525442</v>
      </c>
      <c r="AE1344">
        <v>1.3432654004296583</v>
      </c>
      <c r="AF1344">
        <f t="shared" si="534"/>
        <v>1.4118460640815688E-2</v>
      </c>
      <c r="AG1344">
        <f t="shared" si="535"/>
        <v>1.7751927972481225E-2</v>
      </c>
      <c r="AH1344">
        <f t="shared" si="536"/>
        <v>3.6397809575670318E-3</v>
      </c>
      <c r="AI1344">
        <f t="shared" si="537"/>
        <v>4.045230159759336E-2</v>
      </c>
      <c r="AJ1344">
        <f t="shared" si="538"/>
        <v>3.5510169570863948E-2</v>
      </c>
      <c r="AK1344">
        <f t="shared" si="539"/>
        <v>2.1562519069982654E-2</v>
      </c>
      <c r="AL1344">
        <f t="shared" si="540"/>
        <v>2.1391708930048256E-2</v>
      </c>
      <c r="AM1344">
        <f t="shared" si="541"/>
        <v>3.1870388613296913E-2</v>
      </c>
      <c r="AN1344">
        <f t="shared" si="542"/>
        <v>1.7751927972481225E-2</v>
      </c>
      <c r="AO1344">
        <v>0</v>
      </c>
      <c r="AP1344">
        <f t="shared" si="543"/>
        <v>3.7742650208967693E-2</v>
      </c>
      <c r="AQ1344">
        <f t="shared" si="544"/>
        <v>1.8852867681356991E-2</v>
      </c>
      <c r="AR1344">
        <v>3</v>
      </c>
      <c r="AS1344">
        <f>AR1344*'MRIP Selectivity'!$N$35</f>
        <v>1.8889782527610699E-2</v>
      </c>
      <c r="AT1344">
        <f>AR1344*'MRIP Selectivity'!$O$35</f>
        <v>1.8852867681356991E-2</v>
      </c>
      <c r="AU1344">
        <f>AR1344*'MRIP Selectivity'!$P$35</f>
        <v>2.7096513886256638E-3</v>
      </c>
      <c r="AV1344">
        <v>18</v>
      </c>
      <c r="AW1344">
        <f t="shared" si="545"/>
        <v>90</v>
      </c>
      <c r="AX1344">
        <f t="shared" si="524"/>
        <v>0</v>
      </c>
      <c r="AY1344">
        <f t="shared" si="525"/>
        <v>0</v>
      </c>
      <c r="AZ1344">
        <f t="shared" si="526"/>
        <v>0</v>
      </c>
      <c r="BA1344">
        <v>221.09813366</v>
      </c>
      <c r="BB1344">
        <v>221.09813366</v>
      </c>
    </row>
    <row r="1345" spans="1:54" x14ac:dyDescent="0.25">
      <c r="A1345" t="s">
        <v>1213</v>
      </c>
      <c r="B1345" t="s">
        <v>3</v>
      </c>
      <c r="C1345">
        <v>2014</v>
      </c>
      <c r="D1345">
        <v>4</v>
      </c>
      <c r="E1345">
        <v>7</v>
      </c>
      <c r="F1345" t="s">
        <v>1859</v>
      </c>
      <c r="G1345" t="s">
        <v>1923</v>
      </c>
      <c r="H1345" t="s">
        <v>1973</v>
      </c>
      <c r="I1345" t="s">
        <v>1812</v>
      </c>
      <c r="J1345" t="s">
        <v>1819</v>
      </c>
      <c r="K1345" t="str">
        <f t="shared" si="527"/>
        <v>Offshore</v>
      </c>
      <c r="L1345">
        <v>0</v>
      </c>
      <c r="M1345">
        <f t="shared" si="520"/>
        <v>0</v>
      </c>
      <c r="N1345">
        <f t="shared" si="528"/>
        <v>3.7742650208967693E-2</v>
      </c>
      <c r="O1345">
        <f t="shared" si="529"/>
        <v>1.8852867681356991E-2</v>
      </c>
      <c r="P1345">
        <v>0</v>
      </c>
      <c r="Q1345">
        <f t="shared" si="530"/>
        <v>0</v>
      </c>
      <c r="R1345">
        <v>0</v>
      </c>
      <c r="S1345">
        <f t="shared" si="521"/>
        <v>0</v>
      </c>
      <c r="T1345">
        <f t="shared" si="531"/>
        <v>0</v>
      </c>
      <c r="U1345">
        <f t="shared" si="522"/>
        <v>3.1870388613296913E-2</v>
      </c>
      <c r="V1345">
        <f t="shared" si="532"/>
        <v>0.84441310922369928</v>
      </c>
      <c r="W1345">
        <f t="shared" si="523"/>
        <v>1.7751927972481225E-2</v>
      </c>
      <c r="X1345">
        <f t="shared" si="533"/>
        <v>0.94160359434525442</v>
      </c>
      <c r="Y1345">
        <v>3</v>
      </c>
      <c r="Z1345">
        <f>Y1345*'MRIP Selectivity'!$N$35</f>
        <v>1.8889782527610699E-2</v>
      </c>
      <c r="AA1345">
        <f>Y1345*'MRIP Selectivity'!$O$35</f>
        <v>1.8852867681356991E-2</v>
      </c>
      <c r="AB1345">
        <f>Y1345*'MRIP Selectivity'!$P$35</f>
        <v>2.7096513886256638E-3</v>
      </c>
      <c r="AC1345">
        <v>0.74741255597723821</v>
      </c>
      <c r="AD1345">
        <v>0.94160359434525442</v>
      </c>
      <c r="AE1345">
        <v>1.3432654004296583</v>
      </c>
      <c r="AF1345">
        <f t="shared" si="534"/>
        <v>1.4118460640815688E-2</v>
      </c>
      <c r="AG1345">
        <f t="shared" si="535"/>
        <v>1.7751927972481225E-2</v>
      </c>
      <c r="AH1345">
        <f t="shared" si="536"/>
        <v>3.6397809575670318E-3</v>
      </c>
      <c r="AI1345">
        <f t="shared" si="537"/>
        <v>4.045230159759336E-2</v>
      </c>
      <c r="AJ1345">
        <f t="shared" si="538"/>
        <v>3.5510169570863948E-2</v>
      </c>
      <c r="AK1345">
        <f t="shared" si="539"/>
        <v>2.1562519069982654E-2</v>
      </c>
      <c r="AL1345">
        <f t="shared" si="540"/>
        <v>2.1391708930048256E-2</v>
      </c>
      <c r="AM1345">
        <f t="shared" si="541"/>
        <v>3.1870388613296913E-2</v>
      </c>
      <c r="AN1345">
        <f t="shared" si="542"/>
        <v>1.7751927972481225E-2</v>
      </c>
      <c r="AO1345">
        <v>0</v>
      </c>
      <c r="AP1345">
        <f t="shared" si="543"/>
        <v>3.7742650208967693E-2</v>
      </c>
      <c r="AQ1345">
        <f t="shared" si="544"/>
        <v>1.8852867681356991E-2</v>
      </c>
      <c r="AR1345">
        <v>3</v>
      </c>
      <c r="AS1345">
        <f>AR1345*'MRIP Selectivity'!$N$35</f>
        <v>1.8889782527610699E-2</v>
      </c>
      <c r="AT1345">
        <f>AR1345*'MRIP Selectivity'!$O$35</f>
        <v>1.8852867681356991E-2</v>
      </c>
      <c r="AU1345">
        <f>AR1345*'MRIP Selectivity'!$P$35</f>
        <v>2.7096513886256638E-3</v>
      </c>
      <c r="AV1345">
        <v>1</v>
      </c>
      <c r="AW1345">
        <f t="shared" si="545"/>
        <v>5</v>
      </c>
      <c r="AX1345">
        <f t="shared" si="524"/>
        <v>0</v>
      </c>
      <c r="AY1345">
        <f t="shared" si="525"/>
        <v>0</v>
      </c>
      <c r="AZ1345">
        <f t="shared" si="526"/>
        <v>0</v>
      </c>
      <c r="BA1345">
        <v>128.08647231</v>
      </c>
      <c r="BB1345">
        <v>128.08647231</v>
      </c>
    </row>
    <row r="1346" spans="1:54" x14ac:dyDescent="0.25">
      <c r="A1346" t="s">
        <v>1214</v>
      </c>
      <c r="B1346" t="s">
        <v>3</v>
      </c>
      <c r="C1346">
        <v>2014</v>
      </c>
      <c r="D1346">
        <v>4</v>
      </c>
      <c r="E1346">
        <v>7</v>
      </c>
      <c r="F1346" t="s">
        <v>1859</v>
      </c>
      <c r="G1346" t="s">
        <v>1923</v>
      </c>
      <c r="H1346" t="s">
        <v>1973</v>
      </c>
      <c r="I1346" t="s">
        <v>1812</v>
      </c>
      <c r="J1346" t="s">
        <v>1819</v>
      </c>
      <c r="K1346" t="str">
        <f t="shared" si="527"/>
        <v>Offshore</v>
      </c>
      <c r="L1346">
        <v>0</v>
      </c>
      <c r="M1346">
        <f t="shared" ref="M1346:M1409" si="546">L1346*BA1346</f>
        <v>0</v>
      </c>
      <c r="N1346">
        <f t="shared" si="528"/>
        <v>0.17613236764184922</v>
      </c>
      <c r="O1346">
        <f t="shared" si="529"/>
        <v>8.7980049179665953E-2</v>
      </c>
      <c r="P1346">
        <v>0</v>
      </c>
      <c r="Q1346">
        <f t="shared" si="530"/>
        <v>0</v>
      </c>
      <c r="R1346">
        <v>0</v>
      </c>
      <c r="S1346">
        <f t="shared" ref="S1346:S1409" si="547">R1346*BA1346</f>
        <v>0</v>
      </c>
      <c r="T1346">
        <f t="shared" si="531"/>
        <v>0</v>
      </c>
      <c r="U1346">
        <f t="shared" ref="U1346:U1409" si="548">IF(AX1346=1,R1346+AF1346+AG1346+AH1346,R1346+AF1346+AG1346)</f>
        <v>0.14872848019538559</v>
      </c>
      <c r="V1346">
        <f t="shared" si="532"/>
        <v>0.84441310922369928</v>
      </c>
      <c r="W1346">
        <f t="shared" ref="W1346:W1409" si="549">IF(AX1346=1,R1346+AG1346+AH1346,R1346+AG1346)</f>
        <v>8.2842330538245718E-2</v>
      </c>
      <c r="X1346">
        <f t="shared" si="533"/>
        <v>0.94160359434525442</v>
      </c>
      <c r="Y1346">
        <v>14</v>
      </c>
      <c r="Z1346">
        <f>Y1346*'MRIP Selectivity'!$N$35</f>
        <v>8.8152318462183271E-2</v>
      </c>
      <c r="AA1346">
        <f>Y1346*'MRIP Selectivity'!$O$35</f>
        <v>8.7980049179665953E-2</v>
      </c>
      <c r="AB1346">
        <f>Y1346*'MRIP Selectivity'!$P$35</f>
        <v>1.2645039813586431E-2</v>
      </c>
      <c r="AC1346">
        <v>0.74741255597723821</v>
      </c>
      <c r="AD1346">
        <v>0.94160359434525442</v>
      </c>
      <c r="AE1346">
        <v>1.3432654004296583</v>
      </c>
      <c r="AF1346">
        <f t="shared" si="534"/>
        <v>6.5886149657139889E-2</v>
      </c>
      <c r="AG1346">
        <f t="shared" si="535"/>
        <v>8.2842330538245718E-2</v>
      </c>
      <c r="AH1346">
        <f t="shared" si="536"/>
        <v>1.6985644468646147E-2</v>
      </c>
      <c r="AI1346">
        <f t="shared" si="537"/>
        <v>0.18877740745543564</v>
      </c>
      <c r="AJ1346">
        <f t="shared" si="538"/>
        <v>0.16571412466403174</v>
      </c>
      <c r="AK1346">
        <f t="shared" si="539"/>
        <v>0.10062508899325238</v>
      </c>
      <c r="AL1346">
        <f t="shared" si="540"/>
        <v>9.9827975006891861E-2</v>
      </c>
      <c r="AM1346">
        <f t="shared" si="541"/>
        <v>0.14872848019538559</v>
      </c>
      <c r="AN1346">
        <f t="shared" si="542"/>
        <v>8.2842330538245718E-2</v>
      </c>
      <c r="AO1346">
        <v>0</v>
      </c>
      <c r="AP1346">
        <f t="shared" si="543"/>
        <v>0.17613236764184922</v>
      </c>
      <c r="AQ1346">
        <f t="shared" si="544"/>
        <v>8.7980049179665953E-2</v>
      </c>
      <c r="AR1346">
        <v>14</v>
      </c>
      <c r="AS1346">
        <f>AR1346*'MRIP Selectivity'!$N$35</f>
        <v>8.8152318462183271E-2</v>
      </c>
      <c r="AT1346">
        <f>AR1346*'MRIP Selectivity'!$O$35</f>
        <v>8.7980049179665953E-2</v>
      </c>
      <c r="AU1346">
        <f>AR1346*'MRIP Selectivity'!$P$35</f>
        <v>1.2645039813586431E-2</v>
      </c>
      <c r="AV1346">
        <v>9</v>
      </c>
      <c r="AW1346">
        <f t="shared" si="545"/>
        <v>45</v>
      </c>
      <c r="AX1346">
        <f t="shared" ref="AX1346:AX1409" si="550">IF(AO1346&gt;=AW1346,1,0)</f>
        <v>0</v>
      </c>
      <c r="AY1346">
        <f t="shared" ref="AY1346:AY1409" si="551">IF(AP1346&gt;=AW1346,1,0)</f>
        <v>0</v>
      </c>
      <c r="AZ1346">
        <f t="shared" ref="AZ1346:AZ1409" si="552">IF(AQ1346&gt;=AW1346,1,0)</f>
        <v>0</v>
      </c>
      <c r="BA1346">
        <v>128.08647231</v>
      </c>
      <c r="BB1346">
        <v>128.08647231</v>
      </c>
    </row>
    <row r="1347" spans="1:54" x14ac:dyDescent="0.25">
      <c r="A1347" t="s">
        <v>1215</v>
      </c>
      <c r="B1347" t="s">
        <v>3</v>
      </c>
      <c r="C1347">
        <v>2014</v>
      </c>
      <c r="D1347">
        <v>4</v>
      </c>
      <c r="E1347">
        <v>7</v>
      </c>
      <c r="F1347" t="s">
        <v>1859</v>
      </c>
      <c r="G1347" t="s">
        <v>1923</v>
      </c>
      <c r="H1347" t="s">
        <v>1973</v>
      </c>
      <c r="I1347" t="s">
        <v>1812</v>
      </c>
      <c r="J1347" t="s">
        <v>1819</v>
      </c>
      <c r="K1347" t="str">
        <f t="shared" ref="K1347:K1410" si="553">IF(J1347="Federal","Offshore","Inshore")</f>
        <v>Offshore</v>
      </c>
      <c r="L1347">
        <v>0</v>
      </c>
      <c r="M1347">
        <f t="shared" si="546"/>
        <v>0</v>
      </c>
      <c r="N1347">
        <f t="shared" ref="N1347:N1410" si="554">L1347+Z1347+AA1347</f>
        <v>0.25161766805978458</v>
      </c>
      <c r="O1347">
        <f t="shared" ref="O1347:O1410" si="555">L1347+AA1347</f>
        <v>0.12568578454237994</v>
      </c>
      <c r="P1347">
        <v>0</v>
      </c>
      <c r="Q1347">
        <f t="shared" ref="Q1347:Q1410" si="556">IF(L1347=0,0,P1347/L1347)</f>
        <v>0</v>
      </c>
      <c r="R1347">
        <v>0</v>
      </c>
      <c r="S1347">
        <f t="shared" si="547"/>
        <v>0</v>
      </c>
      <c r="T1347">
        <f t="shared" ref="T1347:T1410" si="557">IF(L1347=0,0,R1347/L1347)</f>
        <v>0</v>
      </c>
      <c r="U1347">
        <f t="shared" si="548"/>
        <v>0.21246925742197942</v>
      </c>
      <c r="V1347">
        <f t="shared" ref="V1347:V1410" si="558">U1347/N1347</f>
        <v>0.84441310922369939</v>
      </c>
      <c r="W1347">
        <f t="shared" si="549"/>
        <v>0.11834618648320817</v>
      </c>
      <c r="X1347">
        <f t="shared" ref="X1347:X1410" si="559">W1347/O1347</f>
        <v>0.94160359434525442</v>
      </c>
      <c r="Y1347">
        <v>20</v>
      </c>
      <c r="Z1347">
        <f>Y1347*'MRIP Selectivity'!$N$35</f>
        <v>0.12593188351740467</v>
      </c>
      <c r="AA1347">
        <f>Y1347*'MRIP Selectivity'!$O$35</f>
        <v>0.12568578454237994</v>
      </c>
      <c r="AB1347">
        <f>Y1347*'MRIP Selectivity'!$P$35</f>
        <v>1.8064342590837758E-2</v>
      </c>
      <c r="AC1347">
        <v>0.74741255597723821</v>
      </c>
      <c r="AD1347">
        <v>0.94160359434525442</v>
      </c>
      <c r="AE1347">
        <v>1.3432654004296583</v>
      </c>
      <c r="AF1347">
        <f t="shared" ref="AF1347:AF1410" si="560">Z1347*AC1347</f>
        <v>9.4123070938771258E-2</v>
      </c>
      <c r="AG1347">
        <f t="shared" ref="AG1347:AG1410" si="561">AA1347*AD1347</f>
        <v>0.11834618648320817</v>
      </c>
      <c r="AH1347">
        <f t="shared" ref="AH1347:AH1410" si="562">AB1347*AE1347</f>
        <v>2.426520638378021E-2</v>
      </c>
      <c r="AI1347">
        <f t="shared" ref="AI1347:AI1410" si="563">Z1347+AA1347+AB1347</f>
        <v>0.26968201065062236</v>
      </c>
      <c r="AJ1347">
        <f t="shared" ref="AJ1347:AJ1410" si="564">AF1347+AG1347+AH1347</f>
        <v>0.23673446380575963</v>
      </c>
      <c r="AK1347">
        <f t="shared" ref="AK1347:AK1410" si="565">AA1347+AB1347</f>
        <v>0.14375012713321769</v>
      </c>
      <c r="AL1347">
        <f t="shared" ref="AL1347:AL1410" si="566">AG1347+AH1347</f>
        <v>0.14261139286698837</v>
      </c>
      <c r="AM1347">
        <f t="shared" ref="AM1347:AM1410" si="567">R1347+AF1347+AG1347</f>
        <v>0.21246925742197942</v>
      </c>
      <c r="AN1347">
        <f t="shared" ref="AN1347:AN1410" si="568">R1347+AG1347</f>
        <v>0.11834618648320817</v>
      </c>
      <c r="AO1347">
        <v>0</v>
      </c>
      <c r="AP1347">
        <f t="shared" ref="AP1347:AP1410" si="569">AO1347+AS1347+AT1347</f>
        <v>0.25161766805978458</v>
      </c>
      <c r="AQ1347">
        <f t="shared" ref="AQ1347:AQ1410" si="570">AO1347+AT1347</f>
        <v>0.12568578454237994</v>
      </c>
      <c r="AR1347">
        <v>20</v>
      </c>
      <c r="AS1347">
        <f>AR1347*'MRIP Selectivity'!$N$35</f>
        <v>0.12593188351740467</v>
      </c>
      <c r="AT1347">
        <f>AR1347*'MRIP Selectivity'!$O$35</f>
        <v>0.12568578454237994</v>
      </c>
      <c r="AU1347">
        <f>AR1347*'MRIP Selectivity'!$P$35</f>
        <v>1.8064342590837758E-2</v>
      </c>
      <c r="AV1347">
        <v>6</v>
      </c>
      <c r="AW1347">
        <f t="shared" ref="AW1347:AW1410" si="571">AV1347*5</f>
        <v>30</v>
      </c>
      <c r="AX1347">
        <f t="shared" si="550"/>
        <v>0</v>
      </c>
      <c r="AY1347">
        <f t="shared" si="551"/>
        <v>0</v>
      </c>
      <c r="AZ1347">
        <f t="shared" si="552"/>
        <v>0</v>
      </c>
      <c r="BA1347">
        <v>171.78082348000001</v>
      </c>
      <c r="BB1347">
        <v>171.78082348000001</v>
      </c>
    </row>
    <row r="1348" spans="1:54" x14ac:dyDescent="0.25">
      <c r="A1348" t="s">
        <v>1216</v>
      </c>
      <c r="B1348" t="s">
        <v>3</v>
      </c>
      <c r="C1348">
        <v>2014</v>
      </c>
      <c r="D1348">
        <v>4</v>
      </c>
      <c r="E1348">
        <v>8</v>
      </c>
      <c r="F1348" t="s">
        <v>1862</v>
      </c>
      <c r="G1348" t="s">
        <v>1923</v>
      </c>
      <c r="H1348" t="s">
        <v>1976</v>
      </c>
      <c r="I1348" t="s">
        <v>1812</v>
      </c>
      <c r="J1348" t="s">
        <v>1819</v>
      </c>
      <c r="K1348" t="str">
        <f t="shared" si="553"/>
        <v>Offshore</v>
      </c>
      <c r="L1348">
        <v>0</v>
      </c>
      <c r="M1348">
        <f t="shared" si="546"/>
        <v>0</v>
      </c>
      <c r="N1348">
        <f t="shared" si="554"/>
        <v>5.0323533611956919E-2</v>
      </c>
      <c r="O1348">
        <f t="shared" si="555"/>
        <v>2.5137156908475986E-2</v>
      </c>
      <c r="P1348">
        <v>0</v>
      </c>
      <c r="Q1348">
        <f t="shared" si="556"/>
        <v>0</v>
      </c>
      <c r="R1348">
        <v>0</v>
      </c>
      <c r="S1348">
        <f t="shared" si="547"/>
        <v>0</v>
      </c>
      <c r="T1348">
        <f t="shared" si="557"/>
        <v>0</v>
      </c>
      <c r="U1348">
        <f t="shared" si="548"/>
        <v>4.2493851484395884E-2</v>
      </c>
      <c r="V1348">
        <f t="shared" si="558"/>
        <v>0.84441310922369939</v>
      </c>
      <c r="W1348">
        <f t="shared" si="549"/>
        <v>2.3669237296641631E-2</v>
      </c>
      <c r="X1348">
        <f t="shared" si="559"/>
        <v>0.94160359434525431</v>
      </c>
      <c r="Y1348">
        <v>4</v>
      </c>
      <c r="Z1348">
        <f>Y1348*'MRIP Selectivity'!$N$35</f>
        <v>2.5186376703480933E-2</v>
      </c>
      <c r="AA1348">
        <f>Y1348*'MRIP Selectivity'!$O$35</f>
        <v>2.5137156908475986E-2</v>
      </c>
      <c r="AB1348">
        <f>Y1348*'MRIP Selectivity'!$P$35</f>
        <v>3.6128685181675518E-3</v>
      </c>
      <c r="AC1348">
        <v>0.74741255597723821</v>
      </c>
      <c r="AD1348">
        <v>0.94160359434525442</v>
      </c>
      <c r="AE1348">
        <v>1.3432654004296583</v>
      </c>
      <c r="AF1348">
        <f t="shared" si="560"/>
        <v>1.8824614187754253E-2</v>
      </c>
      <c r="AG1348">
        <f t="shared" si="561"/>
        <v>2.3669237296641631E-2</v>
      </c>
      <c r="AH1348">
        <f t="shared" si="562"/>
        <v>4.8530412767560423E-3</v>
      </c>
      <c r="AI1348">
        <f t="shared" si="563"/>
        <v>5.3936402130124468E-2</v>
      </c>
      <c r="AJ1348">
        <f t="shared" si="564"/>
        <v>4.7346892761151928E-2</v>
      </c>
      <c r="AK1348">
        <f t="shared" si="565"/>
        <v>2.8750025426643538E-2</v>
      </c>
      <c r="AL1348">
        <f t="shared" si="566"/>
        <v>2.8522278573397675E-2</v>
      </c>
      <c r="AM1348">
        <f t="shared" si="567"/>
        <v>4.2493851484395884E-2</v>
      </c>
      <c r="AN1348">
        <f t="shared" si="568"/>
        <v>2.3669237296641631E-2</v>
      </c>
      <c r="AO1348">
        <v>0</v>
      </c>
      <c r="AP1348">
        <f t="shared" si="569"/>
        <v>5.0323533611956919E-2</v>
      </c>
      <c r="AQ1348">
        <f t="shared" si="570"/>
        <v>2.5137156908475986E-2</v>
      </c>
      <c r="AR1348">
        <v>4</v>
      </c>
      <c r="AS1348">
        <f>AR1348*'MRIP Selectivity'!$N$35</f>
        <v>2.5186376703480933E-2</v>
      </c>
      <c r="AT1348">
        <f>AR1348*'MRIP Selectivity'!$O$35</f>
        <v>2.5137156908475986E-2</v>
      </c>
      <c r="AU1348">
        <f>AR1348*'MRIP Selectivity'!$P$35</f>
        <v>3.6128685181675518E-3</v>
      </c>
      <c r="AV1348">
        <v>16</v>
      </c>
      <c r="AW1348">
        <f t="shared" si="571"/>
        <v>80</v>
      </c>
      <c r="AX1348">
        <f t="shared" si="550"/>
        <v>0</v>
      </c>
      <c r="AY1348">
        <f t="shared" si="551"/>
        <v>0</v>
      </c>
      <c r="AZ1348">
        <f t="shared" si="552"/>
        <v>0</v>
      </c>
      <c r="BA1348">
        <v>455.36773632000001</v>
      </c>
      <c r="BB1348">
        <v>455.36773632000001</v>
      </c>
    </row>
    <row r="1349" spans="1:54" x14ac:dyDescent="0.25">
      <c r="A1349" t="s">
        <v>1217</v>
      </c>
      <c r="B1349" t="s">
        <v>3</v>
      </c>
      <c r="C1349">
        <v>2013</v>
      </c>
      <c r="D1349">
        <v>4</v>
      </c>
      <c r="E1349">
        <v>8</v>
      </c>
      <c r="F1349" t="s">
        <v>1841</v>
      </c>
      <c r="G1349" t="s">
        <v>1923</v>
      </c>
      <c r="H1349" t="s">
        <v>1933</v>
      </c>
      <c r="I1349" t="s">
        <v>1837</v>
      </c>
      <c r="J1349" t="s">
        <v>1819</v>
      </c>
      <c r="K1349" t="str">
        <f t="shared" si="553"/>
        <v>Offshore</v>
      </c>
      <c r="L1349">
        <v>4</v>
      </c>
      <c r="M1349">
        <f t="shared" si="546"/>
        <v>480.17703999999998</v>
      </c>
      <c r="N1349">
        <f t="shared" si="554"/>
        <v>4.440330919104623</v>
      </c>
      <c r="O1349">
        <f t="shared" si="555"/>
        <v>4.2199501229491645</v>
      </c>
      <c r="P1349">
        <v>52.283464566929133</v>
      </c>
      <c r="Q1349">
        <f t="shared" si="556"/>
        <v>13.070866141732283</v>
      </c>
      <c r="R1349">
        <v>4.4974301485715031</v>
      </c>
      <c r="S1349">
        <f t="shared" si="547"/>
        <v>539.8906740869561</v>
      </c>
      <c r="T1349">
        <f t="shared" si="557"/>
        <v>1.1243575371428758</v>
      </c>
      <c r="U1349">
        <f t="shared" si="548"/>
        <v>4.8692513490599669</v>
      </c>
      <c r="V1349">
        <f t="shared" si="558"/>
        <v>1.0965965009747143</v>
      </c>
      <c r="W1349">
        <f t="shared" si="549"/>
        <v>4.7045359749171176</v>
      </c>
      <c r="X1349">
        <f t="shared" si="559"/>
        <v>1.1148321278331352</v>
      </c>
      <c r="Y1349">
        <v>35</v>
      </c>
      <c r="Z1349">
        <f>Y1349*'MRIP Selectivity'!$N$35</f>
        <v>0.22038079615545816</v>
      </c>
      <c r="AA1349">
        <f>Y1349*'MRIP Selectivity'!$O$35</f>
        <v>0.21995012294916488</v>
      </c>
      <c r="AB1349">
        <f>Y1349*'MRIP Selectivity'!$P$35</f>
        <v>3.1612599533966078E-2</v>
      </c>
      <c r="AC1349">
        <v>0.74741255597723821</v>
      </c>
      <c r="AD1349">
        <v>0.94160359434525442</v>
      </c>
      <c r="AE1349">
        <v>1.3432654004296583</v>
      </c>
      <c r="AF1349">
        <f t="shared" si="560"/>
        <v>0.1647153741428497</v>
      </c>
      <c r="AG1349">
        <f t="shared" si="561"/>
        <v>0.20710582634561428</v>
      </c>
      <c r="AH1349">
        <f t="shared" si="562"/>
        <v>4.2464111171615374E-2</v>
      </c>
      <c r="AI1349">
        <f t="shared" si="563"/>
        <v>0.47194351863858913</v>
      </c>
      <c r="AJ1349">
        <f t="shared" si="564"/>
        <v>0.41428531166007937</v>
      </c>
      <c r="AK1349">
        <f t="shared" si="565"/>
        <v>0.25156272248313094</v>
      </c>
      <c r="AL1349">
        <f t="shared" si="566"/>
        <v>0.24956993751722967</v>
      </c>
      <c r="AM1349">
        <f t="shared" si="567"/>
        <v>4.8692513490599669</v>
      </c>
      <c r="AN1349">
        <f t="shared" si="568"/>
        <v>4.7045359749171176</v>
      </c>
      <c r="AO1349">
        <v>4</v>
      </c>
      <c r="AP1349">
        <f t="shared" si="569"/>
        <v>4.440330919104623</v>
      </c>
      <c r="AQ1349">
        <f t="shared" si="570"/>
        <v>4.2199501229491645</v>
      </c>
      <c r="AR1349">
        <v>35</v>
      </c>
      <c r="AS1349">
        <f>AR1349*'MRIP Selectivity'!$N$35</f>
        <v>0.22038079615545816</v>
      </c>
      <c r="AT1349">
        <f>AR1349*'MRIP Selectivity'!$O$35</f>
        <v>0.21995012294916488</v>
      </c>
      <c r="AU1349">
        <f>AR1349*'MRIP Selectivity'!$P$35</f>
        <v>3.1612599533966078E-2</v>
      </c>
      <c r="AV1349">
        <v>10</v>
      </c>
      <c r="AW1349">
        <f t="shared" si="571"/>
        <v>50</v>
      </c>
      <c r="AX1349">
        <f t="shared" si="550"/>
        <v>0</v>
      </c>
      <c r="AY1349">
        <f t="shared" si="551"/>
        <v>0</v>
      </c>
      <c r="AZ1349">
        <f t="shared" si="552"/>
        <v>0</v>
      </c>
      <c r="BA1349">
        <v>120.04425999999999</v>
      </c>
      <c r="BB1349">
        <v>120.04425999999999</v>
      </c>
    </row>
    <row r="1350" spans="1:54" x14ac:dyDescent="0.25">
      <c r="A1350" t="s">
        <v>1218</v>
      </c>
      <c r="B1350" t="s">
        <v>3</v>
      </c>
      <c r="C1350">
        <v>2013</v>
      </c>
      <c r="D1350">
        <v>4</v>
      </c>
      <c r="E1350">
        <v>8</v>
      </c>
      <c r="F1350" t="s">
        <v>1860</v>
      </c>
      <c r="G1350" t="s">
        <v>1923</v>
      </c>
      <c r="H1350" t="s">
        <v>1935</v>
      </c>
      <c r="I1350" t="s">
        <v>1812</v>
      </c>
      <c r="J1350" t="s">
        <v>1813</v>
      </c>
      <c r="K1350" t="str">
        <f t="shared" si="553"/>
        <v>Inshore</v>
      </c>
      <c r="L1350">
        <v>7</v>
      </c>
      <c r="M1350">
        <f t="shared" si="546"/>
        <v>4231.2828455100007</v>
      </c>
      <c r="N1350">
        <f t="shared" si="554"/>
        <v>7.0251617668059785</v>
      </c>
      <c r="O1350">
        <f t="shared" si="555"/>
        <v>7.0125685784542382</v>
      </c>
      <c r="P1350">
        <v>82.047244094488192</v>
      </c>
      <c r="Q1350">
        <f t="shared" si="556"/>
        <v>11.721034870641171</v>
      </c>
      <c r="R1350">
        <v>6.613867865546327</v>
      </c>
      <c r="S1350">
        <f t="shared" si="547"/>
        <v>3997.8779488508594</v>
      </c>
      <c r="T1350">
        <f t="shared" si="557"/>
        <v>0.94483826650661817</v>
      </c>
      <c r="U1350">
        <f t="shared" si="548"/>
        <v>6.6375413119269027</v>
      </c>
      <c r="V1350">
        <f t="shared" si="558"/>
        <v>0.94482398160415471</v>
      </c>
      <c r="W1350">
        <f t="shared" si="549"/>
        <v>6.6281290048330259</v>
      </c>
      <c r="X1350">
        <f t="shared" si="559"/>
        <v>0.94517849354052896</v>
      </c>
      <c r="Y1350">
        <v>2</v>
      </c>
      <c r="Z1350">
        <f>Y1350*'MRIP Selectivity'!$N$35</f>
        <v>1.2593188351740467E-2</v>
      </c>
      <c r="AA1350">
        <f>Y1350*'MRIP Selectivity'!$O$35</f>
        <v>1.2568578454237993E-2</v>
      </c>
      <c r="AB1350">
        <f>Y1350*'MRIP Selectivity'!$P$35</f>
        <v>1.8064342590837759E-3</v>
      </c>
      <c r="AC1350">
        <v>0.74741255597723821</v>
      </c>
      <c r="AD1350">
        <v>0.94160359434525442</v>
      </c>
      <c r="AE1350">
        <v>1.3432654004296583</v>
      </c>
      <c r="AF1350">
        <f t="shared" si="560"/>
        <v>9.4123070938771265E-3</v>
      </c>
      <c r="AG1350">
        <f t="shared" si="561"/>
        <v>1.1834618648320815E-2</v>
      </c>
      <c r="AH1350">
        <f t="shared" si="562"/>
        <v>2.4265206383780212E-3</v>
      </c>
      <c r="AI1350">
        <f t="shared" si="563"/>
        <v>2.6968201065062234E-2</v>
      </c>
      <c r="AJ1350">
        <f t="shared" si="564"/>
        <v>2.3673446380575964E-2</v>
      </c>
      <c r="AK1350">
        <f t="shared" si="565"/>
        <v>1.4375012713321769E-2</v>
      </c>
      <c r="AL1350">
        <f t="shared" si="566"/>
        <v>1.4261139286698837E-2</v>
      </c>
      <c r="AM1350">
        <f t="shared" si="567"/>
        <v>6.6351147912885242</v>
      </c>
      <c r="AN1350">
        <f t="shared" si="568"/>
        <v>6.6257024841946475</v>
      </c>
      <c r="AO1350">
        <v>7</v>
      </c>
      <c r="AP1350">
        <f t="shared" si="569"/>
        <v>7.0251617668059785</v>
      </c>
      <c r="AQ1350">
        <f t="shared" si="570"/>
        <v>7.0125685784542382</v>
      </c>
      <c r="AR1350">
        <v>2</v>
      </c>
      <c r="AS1350">
        <f>AR1350*'MRIP Selectivity'!$N$35</f>
        <v>1.2593188351740467E-2</v>
      </c>
      <c r="AT1350">
        <f>AR1350*'MRIP Selectivity'!$O$35</f>
        <v>1.2568578454237993E-2</v>
      </c>
      <c r="AU1350">
        <f>AR1350*'MRIP Selectivity'!$P$35</f>
        <v>1.8064342590837759E-3</v>
      </c>
      <c r="AV1350">
        <v>1</v>
      </c>
      <c r="AW1350">
        <f t="shared" si="571"/>
        <v>5</v>
      </c>
      <c r="AX1350">
        <f t="shared" si="550"/>
        <v>1</v>
      </c>
      <c r="AY1350">
        <f t="shared" si="551"/>
        <v>1</v>
      </c>
      <c r="AZ1350">
        <f t="shared" si="552"/>
        <v>1</v>
      </c>
      <c r="BA1350">
        <v>604.46897793000005</v>
      </c>
      <c r="BB1350">
        <v>604.46897793000005</v>
      </c>
    </row>
    <row r="1351" spans="1:54" x14ac:dyDescent="0.25">
      <c r="A1351" t="s">
        <v>1219</v>
      </c>
      <c r="B1351" t="s">
        <v>3</v>
      </c>
      <c r="C1351">
        <v>2013</v>
      </c>
      <c r="D1351">
        <v>5</v>
      </c>
      <c r="E1351">
        <v>10</v>
      </c>
      <c r="F1351" t="s">
        <v>1825</v>
      </c>
      <c r="G1351" t="s">
        <v>1923</v>
      </c>
      <c r="H1351" t="s">
        <v>1935</v>
      </c>
      <c r="I1351" t="s">
        <v>1824</v>
      </c>
      <c r="J1351" t="s">
        <v>1767</v>
      </c>
      <c r="K1351" t="str">
        <f t="shared" si="553"/>
        <v>Inshore</v>
      </c>
      <c r="L1351">
        <v>1</v>
      </c>
      <c r="M1351">
        <f t="shared" si="546"/>
        <v>55.613411878999997</v>
      </c>
      <c r="N1351">
        <f t="shared" si="554"/>
        <v>1</v>
      </c>
      <c r="O1351">
        <f t="shared" si="555"/>
        <v>1</v>
      </c>
      <c r="P1351">
        <v>13.58267716535433</v>
      </c>
      <c r="Q1351">
        <f t="shared" si="556"/>
        <v>13.58267716535433</v>
      </c>
      <c r="R1351">
        <v>1.3668660255462408</v>
      </c>
      <c r="S1351">
        <f t="shared" si="547"/>
        <v>76.016083262114819</v>
      </c>
      <c r="T1351">
        <f t="shared" si="557"/>
        <v>1.3668660255462408</v>
      </c>
      <c r="U1351">
        <f t="shared" si="548"/>
        <v>1.3668660255462408</v>
      </c>
      <c r="V1351">
        <f t="shared" si="558"/>
        <v>1.3668660255462408</v>
      </c>
      <c r="W1351">
        <f t="shared" si="549"/>
        <v>1.3668660255462408</v>
      </c>
      <c r="X1351">
        <f t="shared" si="559"/>
        <v>1.3668660255462408</v>
      </c>
      <c r="Y1351">
        <v>0</v>
      </c>
      <c r="Z1351">
        <f>Y1351*'MRIP Selectivity'!$N$35</f>
        <v>0</v>
      </c>
      <c r="AA1351">
        <f>Y1351*'MRIP Selectivity'!$O$35</f>
        <v>0</v>
      </c>
      <c r="AB1351">
        <f>Y1351*'MRIP Selectivity'!$P$35</f>
        <v>0</v>
      </c>
      <c r="AC1351">
        <v>0.74741255597723821</v>
      </c>
      <c r="AD1351">
        <v>0.94160359434525442</v>
      </c>
      <c r="AE1351">
        <v>1.3432654004296583</v>
      </c>
      <c r="AF1351">
        <f t="shared" si="560"/>
        <v>0</v>
      </c>
      <c r="AG1351">
        <f t="shared" si="561"/>
        <v>0</v>
      </c>
      <c r="AH1351">
        <f t="shared" si="562"/>
        <v>0</v>
      </c>
      <c r="AI1351">
        <f t="shared" si="563"/>
        <v>0</v>
      </c>
      <c r="AJ1351">
        <f t="shared" si="564"/>
        <v>0</v>
      </c>
      <c r="AK1351">
        <f t="shared" si="565"/>
        <v>0</v>
      </c>
      <c r="AL1351">
        <f t="shared" si="566"/>
        <v>0</v>
      </c>
      <c r="AM1351">
        <f t="shared" si="567"/>
        <v>1.3668660255462408</v>
      </c>
      <c r="AN1351">
        <f t="shared" si="568"/>
        <v>1.3668660255462408</v>
      </c>
      <c r="AO1351">
        <v>1</v>
      </c>
      <c r="AP1351">
        <f t="shared" si="569"/>
        <v>1</v>
      </c>
      <c r="AQ1351">
        <f t="shared" si="570"/>
        <v>1</v>
      </c>
      <c r="AR1351">
        <v>0</v>
      </c>
      <c r="AS1351">
        <f>AR1351*'MRIP Selectivity'!$N$35</f>
        <v>0</v>
      </c>
      <c r="AT1351">
        <f>AR1351*'MRIP Selectivity'!$O$35</f>
        <v>0</v>
      </c>
      <c r="AU1351">
        <f>AR1351*'MRIP Selectivity'!$P$35</f>
        <v>0</v>
      </c>
      <c r="AV1351">
        <v>1</v>
      </c>
      <c r="AW1351">
        <f t="shared" si="571"/>
        <v>5</v>
      </c>
      <c r="AX1351">
        <f t="shared" si="550"/>
        <v>0</v>
      </c>
      <c r="AY1351">
        <f t="shared" si="551"/>
        <v>0</v>
      </c>
      <c r="AZ1351">
        <f t="shared" si="552"/>
        <v>0</v>
      </c>
      <c r="BA1351">
        <v>55.613411878999997</v>
      </c>
      <c r="BB1351">
        <v>55.613411878999997</v>
      </c>
    </row>
    <row r="1352" spans="1:54" x14ac:dyDescent="0.25">
      <c r="A1352" t="s">
        <v>1220</v>
      </c>
      <c r="B1352" t="s">
        <v>3</v>
      </c>
      <c r="C1352">
        <v>2013</v>
      </c>
      <c r="D1352">
        <v>5</v>
      </c>
      <c r="E1352">
        <v>10</v>
      </c>
      <c r="F1352" t="s">
        <v>1839</v>
      </c>
      <c r="G1352" t="s">
        <v>1923</v>
      </c>
      <c r="H1352" t="s">
        <v>1933</v>
      </c>
      <c r="I1352" t="s">
        <v>1812</v>
      </c>
      <c r="J1352" t="s">
        <v>1813</v>
      </c>
      <c r="K1352" t="str">
        <f t="shared" si="553"/>
        <v>Inshore</v>
      </c>
      <c r="L1352">
        <v>0</v>
      </c>
      <c r="M1352">
        <f t="shared" si="546"/>
        <v>0</v>
      </c>
      <c r="N1352">
        <f t="shared" si="554"/>
        <v>2.516176680597846E-2</v>
      </c>
      <c r="O1352">
        <f t="shared" si="555"/>
        <v>1.2568578454237993E-2</v>
      </c>
      <c r="P1352">
        <v>0</v>
      </c>
      <c r="Q1352">
        <f t="shared" si="556"/>
        <v>0</v>
      </c>
      <c r="R1352">
        <v>0</v>
      </c>
      <c r="S1352">
        <f t="shared" si="547"/>
        <v>0</v>
      </c>
      <c r="T1352">
        <f t="shared" si="557"/>
        <v>0</v>
      </c>
      <c r="U1352">
        <f t="shared" si="548"/>
        <v>2.1246925742197942E-2</v>
      </c>
      <c r="V1352">
        <f t="shared" si="558"/>
        <v>0.84441310922369939</v>
      </c>
      <c r="W1352">
        <f t="shared" si="549"/>
        <v>1.1834618648320815E-2</v>
      </c>
      <c r="X1352">
        <f t="shared" si="559"/>
        <v>0.94160359434525431</v>
      </c>
      <c r="Y1352">
        <v>2</v>
      </c>
      <c r="Z1352">
        <f>Y1352*'MRIP Selectivity'!$N$35</f>
        <v>1.2593188351740467E-2</v>
      </c>
      <c r="AA1352">
        <f>Y1352*'MRIP Selectivity'!$O$35</f>
        <v>1.2568578454237993E-2</v>
      </c>
      <c r="AB1352">
        <f>Y1352*'MRIP Selectivity'!$P$35</f>
        <v>1.8064342590837759E-3</v>
      </c>
      <c r="AC1352">
        <v>0.74741255597723821</v>
      </c>
      <c r="AD1352">
        <v>0.94160359434525442</v>
      </c>
      <c r="AE1352">
        <v>1.3432654004296583</v>
      </c>
      <c r="AF1352">
        <f t="shared" si="560"/>
        <v>9.4123070938771265E-3</v>
      </c>
      <c r="AG1352">
        <f t="shared" si="561"/>
        <v>1.1834618648320815E-2</v>
      </c>
      <c r="AH1352">
        <f t="shared" si="562"/>
        <v>2.4265206383780212E-3</v>
      </c>
      <c r="AI1352">
        <f t="shared" si="563"/>
        <v>2.6968201065062234E-2</v>
      </c>
      <c r="AJ1352">
        <f t="shared" si="564"/>
        <v>2.3673446380575964E-2</v>
      </c>
      <c r="AK1352">
        <f t="shared" si="565"/>
        <v>1.4375012713321769E-2</v>
      </c>
      <c r="AL1352">
        <f t="shared" si="566"/>
        <v>1.4261139286698837E-2</v>
      </c>
      <c r="AM1352">
        <f t="shared" si="567"/>
        <v>2.1246925742197942E-2</v>
      </c>
      <c r="AN1352">
        <f t="shared" si="568"/>
        <v>1.1834618648320815E-2</v>
      </c>
      <c r="AO1352">
        <v>0</v>
      </c>
      <c r="AP1352">
        <f t="shared" si="569"/>
        <v>2.516176680597846E-2</v>
      </c>
      <c r="AQ1352">
        <f t="shared" si="570"/>
        <v>1.2568578454237993E-2</v>
      </c>
      <c r="AR1352">
        <v>2</v>
      </c>
      <c r="AS1352">
        <f>AR1352*'MRIP Selectivity'!$N$35</f>
        <v>1.2593188351740467E-2</v>
      </c>
      <c r="AT1352">
        <f>AR1352*'MRIP Selectivity'!$O$35</f>
        <v>1.2568578454237993E-2</v>
      </c>
      <c r="AU1352">
        <f>AR1352*'MRIP Selectivity'!$P$35</f>
        <v>1.8064342590837759E-3</v>
      </c>
      <c r="AV1352">
        <v>1</v>
      </c>
      <c r="AW1352">
        <f t="shared" si="571"/>
        <v>5</v>
      </c>
      <c r="AX1352">
        <f t="shared" si="550"/>
        <v>0</v>
      </c>
      <c r="AY1352">
        <f t="shared" si="551"/>
        <v>0</v>
      </c>
      <c r="AZ1352">
        <f t="shared" si="552"/>
        <v>0</v>
      </c>
      <c r="BA1352">
        <v>426.8797659</v>
      </c>
      <c r="BB1352">
        <v>426.8797659</v>
      </c>
    </row>
    <row r="1353" spans="1:54" x14ac:dyDescent="0.25">
      <c r="A1353" t="s">
        <v>1221</v>
      </c>
      <c r="B1353" t="s">
        <v>3</v>
      </c>
      <c r="C1353">
        <v>2013</v>
      </c>
      <c r="D1353">
        <v>5</v>
      </c>
      <c r="E1353">
        <v>10</v>
      </c>
      <c r="F1353" t="s">
        <v>1839</v>
      </c>
      <c r="G1353" t="s">
        <v>1923</v>
      </c>
      <c r="H1353" t="s">
        <v>1933</v>
      </c>
      <c r="I1353" t="s">
        <v>1812</v>
      </c>
      <c r="J1353" t="s">
        <v>1813</v>
      </c>
      <c r="K1353" t="str">
        <f t="shared" si="553"/>
        <v>Inshore</v>
      </c>
      <c r="L1353">
        <v>0</v>
      </c>
      <c r="M1353">
        <f t="shared" si="546"/>
        <v>0</v>
      </c>
      <c r="N1353">
        <f t="shared" si="554"/>
        <v>3.7742650208967693E-2</v>
      </c>
      <c r="O1353">
        <f t="shared" si="555"/>
        <v>1.8852867681356991E-2</v>
      </c>
      <c r="P1353">
        <v>0</v>
      </c>
      <c r="Q1353">
        <f t="shared" si="556"/>
        <v>0</v>
      </c>
      <c r="R1353">
        <v>0</v>
      </c>
      <c r="S1353">
        <f t="shared" si="547"/>
        <v>0</v>
      </c>
      <c r="T1353">
        <f t="shared" si="557"/>
        <v>0</v>
      </c>
      <c r="U1353">
        <f t="shared" si="548"/>
        <v>3.1870388613296913E-2</v>
      </c>
      <c r="V1353">
        <f t="shared" si="558"/>
        <v>0.84441310922369928</v>
      </c>
      <c r="W1353">
        <f t="shared" si="549"/>
        <v>1.7751927972481225E-2</v>
      </c>
      <c r="X1353">
        <f t="shared" si="559"/>
        <v>0.94160359434525442</v>
      </c>
      <c r="Y1353">
        <v>3</v>
      </c>
      <c r="Z1353">
        <f>Y1353*'MRIP Selectivity'!$N$35</f>
        <v>1.8889782527610699E-2</v>
      </c>
      <c r="AA1353">
        <f>Y1353*'MRIP Selectivity'!$O$35</f>
        <v>1.8852867681356991E-2</v>
      </c>
      <c r="AB1353">
        <f>Y1353*'MRIP Selectivity'!$P$35</f>
        <v>2.7096513886256638E-3</v>
      </c>
      <c r="AC1353">
        <v>0.74741255597723821</v>
      </c>
      <c r="AD1353">
        <v>0.94160359434525442</v>
      </c>
      <c r="AE1353">
        <v>1.3432654004296583</v>
      </c>
      <c r="AF1353">
        <f t="shared" si="560"/>
        <v>1.4118460640815688E-2</v>
      </c>
      <c r="AG1353">
        <f t="shared" si="561"/>
        <v>1.7751927972481225E-2</v>
      </c>
      <c r="AH1353">
        <f t="shared" si="562"/>
        <v>3.6397809575670318E-3</v>
      </c>
      <c r="AI1353">
        <f t="shared" si="563"/>
        <v>4.045230159759336E-2</v>
      </c>
      <c r="AJ1353">
        <f t="shared" si="564"/>
        <v>3.5510169570863948E-2</v>
      </c>
      <c r="AK1353">
        <f t="shared" si="565"/>
        <v>2.1562519069982654E-2</v>
      </c>
      <c r="AL1353">
        <f t="shared" si="566"/>
        <v>2.1391708930048256E-2</v>
      </c>
      <c r="AM1353">
        <f t="shared" si="567"/>
        <v>3.1870388613296913E-2</v>
      </c>
      <c r="AN1353">
        <f t="shared" si="568"/>
        <v>1.7751927972481225E-2</v>
      </c>
      <c r="AO1353">
        <v>0</v>
      </c>
      <c r="AP1353">
        <f t="shared" si="569"/>
        <v>3.7742650208967693E-2</v>
      </c>
      <c r="AQ1353">
        <f t="shared" si="570"/>
        <v>1.8852867681356991E-2</v>
      </c>
      <c r="AR1353">
        <v>3</v>
      </c>
      <c r="AS1353">
        <f>AR1353*'MRIP Selectivity'!$N$35</f>
        <v>1.8889782527610699E-2</v>
      </c>
      <c r="AT1353">
        <f>AR1353*'MRIP Selectivity'!$O$35</f>
        <v>1.8852867681356991E-2</v>
      </c>
      <c r="AU1353">
        <f>AR1353*'MRIP Selectivity'!$P$35</f>
        <v>2.7096513886256638E-3</v>
      </c>
      <c r="AV1353">
        <v>2</v>
      </c>
      <c r="AW1353">
        <f t="shared" si="571"/>
        <v>10</v>
      </c>
      <c r="AX1353">
        <f t="shared" si="550"/>
        <v>0</v>
      </c>
      <c r="AY1353">
        <f t="shared" si="551"/>
        <v>0</v>
      </c>
      <c r="AZ1353">
        <f t="shared" si="552"/>
        <v>0</v>
      </c>
      <c r="BA1353">
        <v>834.97821102</v>
      </c>
      <c r="BB1353">
        <v>834.97821102</v>
      </c>
    </row>
    <row r="1354" spans="1:54" x14ac:dyDescent="0.25">
      <c r="A1354" t="s">
        <v>1222</v>
      </c>
      <c r="B1354" t="s">
        <v>3</v>
      </c>
      <c r="C1354">
        <v>2013</v>
      </c>
      <c r="D1354">
        <v>5</v>
      </c>
      <c r="E1354">
        <v>10</v>
      </c>
      <c r="F1354" t="s">
        <v>1839</v>
      </c>
      <c r="G1354" t="s">
        <v>1923</v>
      </c>
      <c r="H1354" t="s">
        <v>1933</v>
      </c>
      <c r="I1354" t="s">
        <v>1812</v>
      </c>
      <c r="J1354" t="s">
        <v>1813</v>
      </c>
      <c r="K1354" t="str">
        <f t="shared" si="553"/>
        <v>Inshore</v>
      </c>
      <c r="L1354">
        <v>0</v>
      </c>
      <c r="M1354">
        <f t="shared" si="546"/>
        <v>0</v>
      </c>
      <c r="N1354">
        <f t="shared" si="554"/>
        <v>0.10064706722391384</v>
      </c>
      <c r="O1354">
        <f t="shared" si="555"/>
        <v>5.0274313816951972E-2</v>
      </c>
      <c r="P1354">
        <v>0</v>
      </c>
      <c r="Q1354">
        <f t="shared" si="556"/>
        <v>0</v>
      </c>
      <c r="R1354">
        <v>0</v>
      </c>
      <c r="S1354">
        <f t="shared" si="547"/>
        <v>0</v>
      </c>
      <c r="T1354">
        <f t="shared" si="557"/>
        <v>0</v>
      </c>
      <c r="U1354">
        <f t="shared" si="548"/>
        <v>8.4987702968791767E-2</v>
      </c>
      <c r="V1354">
        <f t="shared" si="558"/>
        <v>0.84441310922369939</v>
      </c>
      <c r="W1354">
        <f t="shared" si="549"/>
        <v>4.7338474593283261E-2</v>
      </c>
      <c r="X1354">
        <f t="shared" si="559"/>
        <v>0.94160359434525431</v>
      </c>
      <c r="Y1354">
        <v>8</v>
      </c>
      <c r="Z1354">
        <f>Y1354*'MRIP Selectivity'!$N$35</f>
        <v>5.0372753406961866E-2</v>
      </c>
      <c r="AA1354">
        <f>Y1354*'MRIP Selectivity'!$O$35</f>
        <v>5.0274313816951972E-2</v>
      </c>
      <c r="AB1354">
        <f>Y1354*'MRIP Selectivity'!$P$35</f>
        <v>7.2257370363351036E-3</v>
      </c>
      <c r="AC1354">
        <v>0.74741255597723821</v>
      </c>
      <c r="AD1354">
        <v>0.94160359434525442</v>
      </c>
      <c r="AE1354">
        <v>1.3432654004296583</v>
      </c>
      <c r="AF1354">
        <f t="shared" si="560"/>
        <v>3.7649228375508506E-2</v>
      </c>
      <c r="AG1354">
        <f t="shared" si="561"/>
        <v>4.7338474593283261E-2</v>
      </c>
      <c r="AH1354">
        <f t="shared" si="562"/>
        <v>9.7060825535120847E-3</v>
      </c>
      <c r="AI1354">
        <f t="shared" si="563"/>
        <v>0.10787280426024894</v>
      </c>
      <c r="AJ1354">
        <f t="shared" si="564"/>
        <v>9.4693785522303855E-2</v>
      </c>
      <c r="AK1354">
        <f t="shared" si="565"/>
        <v>5.7500050853287077E-2</v>
      </c>
      <c r="AL1354">
        <f t="shared" si="566"/>
        <v>5.7044557146795349E-2</v>
      </c>
      <c r="AM1354">
        <f t="shared" si="567"/>
        <v>8.4987702968791767E-2</v>
      </c>
      <c r="AN1354">
        <f t="shared" si="568"/>
        <v>4.7338474593283261E-2</v>
      </c>
      <c r="AO1354">
        <v>0</v>
      </c>
      <c r="AP1354">
        <f t="shared" si="569"/>
        <v>0.10064706722391384</v>
      </c>
      <c r="AQ1354">
        <f t="shared" si="570"/>
        <v>5.0274313816951972E-2</v>
      </c>
      <c r="AR1354">
        <v>8</v>
      </c>
      <c r="AS1354">
        <f>AR1354*'MRIP Selectivity'!$N$35</f>
        <v>5.0372753406961866E-2</v>
      </c>
      <c r="AT1354">
        <f>AR1354*'MRIP Selectivity'!$O$35</f>
        <v>5.0274313816951972E-2</v>
      </c>
      <c r="AU1354">
        <f>AR1354*'MRIP Selectivity'!$P$35</f>
        <v>7.2257370363351036E-3</v>
      </c>
      <c r="AV1354">
        <v>9</v>
      </c>
      <c r="AW1354">
        <f t="shared" si="571"/>
        <v>45</v>
      </c>
      <c r="AX1354">
        <f t="shared" si="550"/>
        <v>0</v>
      </c>
      <c r="AY1354">
        <f t="shared" si="551"/>
        <v>0</v>
      </c>
      <c r="AZ1354">
        <f t="shared" si="552"/>
        <v>0</v>
      </c>
      <c r="BA1354">
        <v>426.8797659</v>
      </c>
      <c r="BB1354">
        <v>426.8797659</v>
      </c>
    </row>
    <row r="1355" spans="1:54" x14ac:dyDescent="0.25">
      <c r="A1355" t="s">
        <v>1223</v>
      </c>
      <c r="B1355" t="s">
        <v>3</v>
      </c>
      <c r="C1355">
        <v>2013</v>
      </c>
      <c r="D1355">
        <v>5</v>
      </c>
      <c r="E1355">
        <v>10</v>
      </c>
      <c r="F1355" t="s">
        <v>1842</v>
      </c>
      <c r="G1355" t="s">
        <v>1923</v>
      </c>
      <c r="H1355" t="s">
        <v>1935</v>
      </c>
      <c r="I1355" t="s">
        <v>1812</v>
      </c>
      <c r="J1355" t="s">
        <v>1813</v>
      </c>
      <c r="K1355" t="str">
        <f t="shared" si="553"/>
        <v>Inshore</v>
      </c>
      <c r="L1355">
        <v>0</v>
      </c>
      <c r="M1355">
        <f t="shared" si="546"/>
        <v>0</v>
      </c>
      <c r="N1355">
        <f t="shared" si="554"/>
        <v>1.258088340298923E-2</v>
      </c>
      <c r="O1355">
        <f t="shared" si="555"/>
        <v>6.2842892271189965E-3</v>
      </c>
      <c r="P1355">
        <v>0</v>
      </c>
      <c r="Q1355">
        <f t="shared" si="556"/>
        <v>0</v>
      </c>
      <c r="R1355">
        <v>0</v>
      </c>
      <c r="S1355">
        <f t="shared" si="547"/>
        <v>0</v>
      </c>
      <c r="T1355">
        <f t="shared" si="557"/>
        <v>0</v>
      </c>
      <c r="U1355">
        <f t="shared" si="548"/>
        <v>1.0623462871098971E-2</v>
      </c>
      <c r="V1355">
        <f t="shared" si="558"/>
        <v>0.84441310922369939</v>
      </c>
      <c r="W1355">
        <f t="shared" si="549"/>
        <v>5.9173093241604077E-3</v>
      </c>
      <c r="X1355">
        <f t="shared" si="559"/>
        <v>0.94160359434525431</v>
      </c>
      <c r="Y1355">
        <v>1</v>
      </c>
      <c r="Z1355">
        <f>Y1355*'MRIP Selectivity'!$N$35</f>
        <v>6.2965941758702333E-3</v>
      </c>
      <c r="AA1355">
        <f>Y1355*'MRIP Selectivity'!$O$35</f>
        <v>6.2842892271189965E-3</v>
      </c>
      <c r="AB1355">
        <f>Y1355*'MRIP Selectivity'!$P$35</f>
        <v>9.0321712954188795E-4</v>
      </c>
      <c r="AC1355">
        <v>0.74741255597723821</v>
      </c>
      <c r="AD1355">
        <v>0.94160359434525442</v>
      </c>
      <c r="AE1355">
        <v>1.3432654004296583</v>
      </c>
      <c r="AF1355">
        <f t="shared" si="560"/>
        <v>4.7061535469385633E-3</v>
      </c>
      <c r="AG1355">
        <f t="shared" si="561"/>
        <v>5.9173093241604077E-3</v>
      </c>
      <c r="AH1355">
        <f t="shared" si="562"/>
        <v>1.2132603191890106E-3</v>
      </c>
      <c r="AI1355">
        <f t="shared" si="563"/>
        <v>1.3484100532531117E-2</v>
      </c>
      <c r="AJ1355">
        <f t="shared" si="564"/>
        <v>1.1836723190287982E-2</v>
      </c>
      <c r="AK1355">
        <f t="shared" si="565"/>
        <v>7.1875063566608846E-3</v>
      </c>
      <c r="AL1355">
        <f t="shared" si="566"/>
        <v>7.1305696433494187E-3</v>
      </c>
      <c r="AM1355">
        <f t="shared" si="567"/>
        <v>1.0623462871098971E-2</v>
      </c>
      <c r="AN1355">
        <f t="shared" si="568"/>
        <v>5.9173093241604077E-3</v>
      </c>
      <c r="AO1355">
        <v>0</v>
      </c>
      <c r="AP1355">
        <f t="shared" si="569"/>
        <v>1.258088340298923E-2</v>
      </c>
      <c r="AQ1355">
        <f t="shared" si="570"/>
        <v>6.2842892271189965E-3</v>
      </c>
      <c r="AR1355">
        <v>1</v>
      </c>
      <c r="AS1355">
        <f>AR1355*'MRIP Selectivity'!$N$35</f>
        <v>6.2965941758702333E-3</v>
      </c>
      <c r="AT1355">
        <f>AR1355*'MRIP Selectivity'!$O$35</f>
        <v>6.2842892271189965E-3</v>
      </c>
      <c r="AU1355">
        <f>AR1355*'MRIP Selectivity'!$P$35</f>
        <v>9.0321712954188795E-4</v>
      </c>
      <c r="AV1355">
        <v>1</v>
      </c>
      <c r="AW1355">
        <f t="shared" si="571"/>
        <v>5</v>
      </c>
      <c r="AX1355">
        <f t="shared" si="550"/>
        <v>0</v>
      </c>
      <c r="AY1355">
        <f t="shared" si="551"/>
        <v>0</v>
      </c>
      <c r="AZ1355">
        <f t="shared" si="552"/>
        <v>0</v>
      </c>
      <c r="BA1355">
        <v>480.37134036999998</v>
      </c>
      <c r="BB1355">
        <v>480.37134036999998</v>
      </c>
    </row>
    <row r="1356" spans="1:54" x14ac:dyDescent="0.25">
      <c r="A1356" t="s">
        <v>1224</v>
      </c>
      <c r="B1356" t="s">
        <v>3</v>
      </c>
      <c r="C1356">
        <v>2013</v>
      </c>
      <c r="D1356">
        <v>6</v>
      </c>
      <c r="E1356">
        <v>12</v>
      </c>
      <c r="F1356" t="s">
        <v>1846</v>
      </c>
      <c r="G1356" t="s">
        <v>1923</v>
      </c>
      <c r="H1356" t="s">
        <v>1935</v>
      </c>
      <c r="I1356" t="s">
        <v>1812</v>
      </c>
      <c r="J1356" t="s">
        <v>1813</v>
      </c>
      <c r="K1356" t="str">
        <f t="shared" si="553"/>
        <v>Inshore</v>
      </c>
      <c r="L1356">
        <v>0</v>
      </c>
      <c r="M1356">
        <f t="shared" si="546"/>
        <v>0</v>
      </c>
      <c r="N1356">
        <f t="shared" si="554"/>
        <v>2.516176680597846E-2</v>
      </c>
      <c r="O1356">
        <f t="shared" si="555"/>
        <v>1.2568578454237993E-2</v>
      </c>
      <c r="P1356">
        <v>0</v>
      </c>
      <c r="Q1356">
        <f t="shared" si="556"/>
        <v>0</v>
      </c>
      <c r="R1356">
        <v>0</v>
      </c>
      <c r="S1356">
        <f t="shared" si="547"/>
        <v>0</v>
      </c>
      <c r="T1356">
        <f t="shared" si="557"/>
        <v>0</v>
      </c>
      <c r="U1356">
        <f t="shared" si="548"/>
        <v>2.1246925742197942E-2</v>
      </c>
      <c r="V1356">
        <f t="shared" si="558"/>
        <v>0.84441310922369939</v>
      </c>
      <c r="W1356">
        <f t="shared" si="549"/>
        <v>1.1834618648320815E-2</v>
      </c>
      <c r="X1356">
        <f t="shared" si="559"/>
        <v>0.94160359434525431</v>
      </c>
      <c r="Y1356">
        <v>2</v>
      </c>
      <c r="Z1356">
        <f>Y1356*'MRIP Selectivity'!$N$35</f>
        <v>1.2593188351740467E-2</v>
      </c>
      <c r="AA1356">
        <f>Y1356*'MRIP Selectivity'!$O$35</f>
        <v>1.2568578454237993E-2</v>
      </c>
      <c r="AB1356">
        <f>Y1356*'MRIP Selectivity'!$P$35</f>
        <v>1.8064342590837759E-3</v>
      </c>
      <c r="AC1356">
        <v>0.74741255597723821</v>
      </c>
      <c r="AD1356">
        <v>0.94160359434525442</v>
      </c>
      <c r="AE1356">
        <v>1.3432654004296583</v>
      </c>
      <c r="AF1356">
        <f t="shared" si="560"/>
        <v>9.4123070938771265E-3</v>
      </c>
      <c r="AG1356">
        <f t="shared" si="561"/>
        <v>1.1834618648320815E-2</v>
      </c>
      <c r="AH1356">
        <f t="shared" si="562"/>
        <v>2.4265206383780212E-3</v>
      </c>
      <c r="AI1356">
        <f t="shared" si="563"/>
        <v>2.6968201065062234E-2</v>
      </c>
      <c r="AJ1356">
        <f t="shared" si="564"/>
        <v>2.3673446380575964E-2</v>
      </c>
      <c r="AK1356">
        <f t="shared" si="565"/>
        <v>1.4375012713321769E-2</v>
      </c>
      <c r="AL1356">
        <f t="shared" si="566"/>
        <v>1.4261139286698837E-2</v>
      </c>
      <c r="AM1356">
        <f t="shared" si="567"/>
        <v>2.1246925742197942E-2</v>
      </c>
      <c r="AN1356">
        <f t="shared" si="568"/>
        <v>1.1834618648320815E-2</v>
      </c>
      <c r="AO1356">
        <v>0</v>
      </c>
      <c r="AP1356">
        <f t="shared" si="569"/>
        <v>2.516176680597846E-2</v>
      </c>
      <c r="AQ1356">
        <f t="shared" si="570"/>
        <v>1.2568578454237993E-2</v>
      </c>
      <c r="AR1356">
        <v>2</v>
      </c>
      <c r="AS1356">
        <f>AR1356*'MRIP Selectivity'!$N$35</f>
        <v>1.2593188351740467E-2</v>
      </c>
      <c r="AT1356">
        <f>AR1356*'MRIP Selectivity'!$O$35</f>
        <v>1.2568578454237993E-2</v>
      </c>
      <c r="AU1356">
        <f>AR1356*'MRIP Selectivity'!$P$35</f>
        <v>1.8064342590837759E-3</v>
      </c>
      <c r="AV1356">
        <v>4</v>
      </c>
      <c r="AW1356">
        <f t="shared" si="571"/>
        <v>20</v>
      </c>
      <c r="AX1356">
        <f t="shared" si="550"/>
        <v>0</v>
      </c>
      <c r="AY1356">
        <f t="shared" si="551"/>
        <v>0</v>
      </c>
      <c r="AZ1356">
        <f t="shared" si="552"/>
        <v>0</v>
      </c>
      <c r="BA1356">
        <v>996.04029055000001</v>
      </c>
      <c r="BB1356">
        <v>996.04029055000001</v>
      </c>
    </row>
    <row r="1357" spans="1:54" x14ac:dyDescent="0.25">
      <c r="A1357" t="s">
        <v>1225</v>
      </c>
      <c r="B1357" t="s">
        <v>3</v>
      </c>
      <c r="C1357">
        <v>2013</v>
      </c>
      <c r="D1357">
        <v>6</v>
      </c>
      <c r="E1357">
        <v>12</v>
      </c>
      <c r="F1357" t="s">
        <v>1846</v>
      </c>
      <c r="G1357" t="s">
        <v>1923</v>
      </c>
      <c r="H1357" t="s">
        <v>1935</v>
      </c>
      <c r="I1357" t="s">
        <v>1812</v>
      </c>
      <c r="J1357" t="s">
        <v>1813</v>
      </c>
      <c r="K1357" t="str">
        <f t="shared" si="553"/>
        <v>Inshore</v>
      </c>
      <c r="L1357">
        <v>0</v>
      </c>
      <c r="M1357">
        <f t="shared" si="546"/>
        <v>0</v>
      </c>
      <c r="N1357">
        <f t="shared" si="554"/>
        <v>0.17613236764184922</v>
      </c>
      <c r="O1357">
        <f t="shared" si="555"/>
        <v>8.7980049179665953E-2</v>
      </c>
      <c r="P1357">
        <v>0</v>
      </c>
      <c r="Q1357">
        <f t="shared" si="556"/>
        <v>0</v>
      </c>
      <c r="R1357">
        <v>0</v>
      </c>
      <c r="S1357">
        <f t="shared" si="547"/>
        <v>0</v>
      </c>
      <c r="T1357">
        <f t="shared" si="557"/>
        <v>0</v>
      </c>
      <c r="U1357">
        <f t="shared" si="548"/>
        <v>0.14872848019538559</v>
      </c>
      <c r="V1357">
        <f t="shared" si="558"/>
        <v>0.84441310922369928</v>
      </c>
      <c r="W1357">
        <f t="shared" si="549"/>
        <v>8.2842330538245718E-2</v>
      </c>
      <c r="X1357">
        <f t="shared" si="559"/>
        <v>0.94160359434525442</v>
      </c>
      <c r="Y1357">
        <v>14</v>
      </c>
      <c r="Z1357">
        <f>Y1357*'MRIP Selectivity'!$N$35</f>
        <v>8.8152318462183271E-2</v>
      </c>
      <c r="AA1357">
        <f>Y1357*'MRIP Selectivity'!$O$35</f>
        <v>8.7980049179665953E-2</v>
      </c>
      <c r="AB1357">
        <f>Y1357*'MRIP Selectivity'!$P$35</f>
        <v>1.2645039813586431E-2</v>
      </c>
      <c r="AC1357">
        <v>0.74741255597723821</v>
      </c>
      <c r="AD1357">
        <v>0.94160359434525442</v>
      </c>
      <c r="AE1357">
        <v>1.3432654004296583</v>
      </c>
      <c r="AF1357">
        <f t="shared" si="560"/>
        <v>6.5886149657139889E-2</v>
      </c>
      <c r="AG1357">
        <f t="shared" si="561"/>
        <v>8.2842330538245718E-2</v>
      </c>
      <c r="AH1357">
        <f t="shared" si="562"/>
        <v>1.6985644468646147E-2</v>
      </c>
      <c r="AI1357">
        <f t="shared" si="563"/>
        <v>0.18877740745543564</v>
      </c>
      <c r="AJ1357">
        <f t="shared" si="564"/>
        <v>0.16571412466403174</v>
      </c>
      <c r="AK1357">
        <f t="shared" si="565"/>
        <v>0.10062508899325238</v>
      </c>
      <c r="AL1357">
        <f t="shared" si="566"/>
        <v>9.9827975006891861E-2</v>
      </c>
      <c r="AM1357">
        <f t="shared" si="567"/>
        <v>0.14872848019538559</v>
      </c>
      <c r="AN1357">
        <f t="shared" si="568"/>
        <v>8.2842330538245718E-2</v>
      </c>
      <c r="AO1357">
        <v>0</v>
      </c>
      <c r="AP1357">
        <f t="shared" si="569"/>
        <v>0.17613236764184922</v>
      </c>
      <c r="AQ1357">
        <f t="shared" si="570"/>
        <v>8.7980049179665953E-2</v>
      </c>
      <c r="AR1357">
        <v>14</v>
      </c>
      <c r="AS1357">
        <f>AR1357*'MRIP Selectivity'!$N$35</f>
        <v>8.8152318462183271E-2</v>
      </c>
      <c r="AT1357">
        <f>AR1357*'MRIP Selectivity'!$O$35</f>
        <v>8.7980049179665953E-2</v>
      </c>
      <c r="AU1357">
        <f>AR1357*'MRIP Selectivity'!$P$35</f>
        <v>1.2645039813586431E-2</v>
      </c>
      <c r="AV1357">
        <v>9</v>
      </c>
      <c r="AW1357">
        <f t="shared" si="571"/>
        <v>45</v>
      </c>
      <c r="AX1357">
        <f t="shared" si="550"/>
        <v>0</v>
      </c>
      <c r="AY1357">
        <f t="shared" si="551"/>
        <v>0</v>
      </c>
      <c r="AZ1357">
        <f t="shared" si="552"/>
        <v>0</v>
      </c>
      <c r="BA1357">
        <v>996.04029055000001</v>
      </c>
      <c r="BB1357">
        <v>996.04029055000001</v>
      </c>
    </row>
    <row r="1358" spans="1:54" x14ac:dyDescent="0.25">
      <c r="A1358" t="s">
        <v>1226</v>
      </c>
      <c r="B1358" t="s">
        <v>3</v>
      </c>
      <c r="C1358">
        <v>2013</v>
      </c>
      <c r="D1358">
        <v>6</v>
      </c>
      <c r="E1358">
        <v>12</v>
      </c>
      <c r="F1358" t="s">
        <v>1846</v>
      </c>
      <c r="G1358" t="s">
        <v>1923</v>
      </c>
      <c r="H1358" t="s">
        <v>1935</v>
      </c>
      <c r="I1358" t="s">
        <v>1812</v>
      </c>
      <c r="J1358" t="s">
        <v>1813</v>
      </c>
      <c r="K1358" t="str">
        <f t="shared" si="553"/>
        <v>Inshore</v>
      </c>
      <c r="L1358">
        <v>1</v>
      </c>
      <c r="M1358">
        <f t="shared" si="546"/>
        <v>996.04029055000001</v>
      </c>
      <c r="N1358">
        <f t="shared" si="554"/>
        <v>1.1132279506269032</v>
      </c>
      <c r="O1358">
        <f t="shared" si="555"/>
        <v>1.056558603044071</v>
      </c>
      <c r="P1358">
        <v>14.566929133858268</v>
      </c>
      <c r="Q1358">
        <f t="shared" si="556"/>
        <v>14.566929133858268</v>
      </c>
      <c r="R1358">
        <v>2.0723452645378493</v>
      </c>
      <c r="S1358">
        <f t="shared" si="547"/>
        <v>2064.1393794101959</v>
      </c>
      <c r="T1358">
        <f t="shared" si="557"/>
        <v>2.0723452645378493</v>
      </c>
      <c r="U1358">
        <f t="shared" si="548"/>
        <v>2.1679564303777399</v>
      </c>
      <c r="V1358">
        <f t="shared" si="558"/>
        <v>1.9474505910104727</v>
      </c>
      <c r="W1358">
        <f t="shared" si="549"/>
        <v>2.1256010484552927</v>
      </c>
      <c r="X1358">
        <f t="shared" si="559"/>
        <v>2.0118155702212666</v>
      </c>
      <c r="Y1358">
        <v>9</v>
      </c>
      <c r="Z1358">
        <f>Y1358*'MRIP Selectivity'!$N$35</f>
        <v>5.6669347582832097E-2</v>
      </c>
      <c r="AA1358">
        <f>Y1358*'MRIP Selectivity'!$O$35</f>
        <v>5.6558603044070968E-2</v>
      </c>
      <c r="AB1358">
        <f>Y1358*'MRIP Selectivity'!$P$35</f>
        <v>8.1289541658769917E-3</v>
      </c>
      <c r="AC1358">
        <v>0.74741255597723821</v>
      </c>
      <c r="AD1358">
        <v>0.94160359434525442</v>
      </c>
      <c r="AE1358">
        <v>1.3432654004296583</v>
      </c>
      <c r="AF1358">
        <f t="shared" si="560"/>
        <v>4.2355381922447061E-2</v>
      </c>
      <c r="AG1358">
        <f t="shared" si="561"/>
        <v>5.3255783917443671E-2</v>
      </c>
      <c r="AH1358">
        <f t="shared" si="562"/>
        <v>1.0919342872701096E-2</v>
      </c>
      <c r="AI1358">
        <f t="shared" si="563"/>
        <v>0.12135690479278005</v>
      </c>
      <c r="AJ1358">
        <f t="shared" si="564"/>
        <v>0.10653050871259183</v>
      </c>
      <c r="AK1358">
        <f t="shared" si="565"/>
        <v>6.4687557209947955E-2</v>
      </c>
      <c r="AL1358">
        <f t="shared" si="566"/>
        <v>6.4175126790144768E-2</v>
      </c>
      <c r="AM1358">
        <f t="shared" si="567"/>
        <v>2.1679564303777399</v>
      </c>
      <c r="AN1358">
        <f t="shared" si="568"/>
        <v>2.1256010484552927</v>
      </c>
      <c r="AO1358">
        <v>1</v>
      </c>
      <c r="AP1358">
        <f t="shared" si="569"/>
        <v>1.1132279506269032</v>
      </c>
      <c r="AQ1358">
        <f t="shared" si="570"/>
        <v>1.056558603044071</v>
      </c>
      <c r="AR1358">
        <v>9</v>
      </c>
      <c r="AS1358">
        <f>AR1358*'MRIP Selectivity'!$N$35</f>
        <v>5.6669347582832097E-2</v>
      </c>
      <c r="AT1358">
        <f>AR1358*'MRIP Selectivity'!$O$35</f>
        <v>5.6558603044070968E-2</v>
      </c>
      <c r="AU1358">
        <f>AR1358*'MRIP Selectivity'!$P$35</f>
        <v>8.1289541658769917E-3</v>
      </c>
      <c r="AV1358">
        <v>4</v>
      </c>
      <c r="AW1358">
        <f t="shared" si="571"/>
        <v>20</v>
      </c>
      <c r="AX1358">
        <f t="shared" si="550"/>
        <v>0</v>
      </c>
      <c r="AY1358">
        <f t="shared" si="551"/>
        <v>0</v>
      </c>
      <c r="AZ1358">
        <f t="shared" si="552"/>
        <v>0</v>
      </c>
      <c r="BA1358">
        <v>996.04029055000001</v>
      </c>
      <c r="BB1358">
        <v>996.04029055000001</v>
      </c>
    </row>
    <row r="1359" spans="1:54" x14ac:dyDescent="0.25">
      <c r="A1359" t="s">
        <v>1227</v>
      </c>
      <c r="B1359" t="s">
        <v>3</v>
      </c>
      <c r="C1359">
        <v>2013</v>
      </c>
      <c r="D1359">
        <v>6</v>
      </c>
      <c r="E1359">
        <v>12</v>
      </c>
      <c r="F1359" t="s">
        <v>1846</v>
      </c>
      <c r="G1359" t="s">
        <v>1923</v>
      </c>
      <c r="H1359" t="s">
        <v>1935</v>
      </c>
      <c r="I1359" t="s">
        <v>1812</v>
      </c>
      <c r="J1359" t="s">
        <v>1813</v>
      </c>
      <c r="K1359" t="str">
        <f t="shared" si="553"/>
        <v>Inshore</v>
      </c>
      <c r="L1359">
        <v>1</v>
      </c>
      <c r="M1359">
        <f t="shared" si="546"/>
        <v>1165.5420779999999</v>
      </c>
      <c r="N1359">
        <f t="shared" si="554"/>
        <v>1.0754853004179352</v>
      </c>
      <c r="O1359">
        <f t="shared" si="555"/>
        <v>1.0377057353627139</v>
      </c>
      <c r="P1359">
        <v>13.385826771653544</v>
      </c>
      <c r="Q1359">
        <f t="shared" si="556"/>
        <v>13.385826771653544</v>
      </c>
      <c r="R1359">
        <v>1.4991433828571674</v>
      </c>
      <c r="S1359">
        <f t="shared" si="547"/>
        <v>1747.3146936752923</v>
      </c>
      <c r="T1359">
        <f t="shared" si="557"/>
        <v>1.4991433828571674</v>
      </c>
      <c r="U1359">
        <f t="shared" si="548"/>
        <v>1.5628841600837613</v>
      </c>
      <c r="V1359">
        <f t="shared" si="558"/>
        <v>1.4531896990841457</v>
      </c>
      <c r="W1359">
        <f t="shared" si="549"/>
        <v>1.5346472388021299</v>
      </c>
      <c r="X1359">
        <f t="shared" si="559"/>
        <v>1.4788847999049728</v>
      </c>
      <c r="Y1359">
        <v>6</v>
      </c>
      <c r="Z1359">
        <f>Y1359*'MRIP Selectivity'!$N$35</f>
        <v>3.7779565055221398E-2</v>
      </c>
      <c r="AA1359">
        <f>Y1359*'MRIP Selectivity'!$O$35</f>
        <v>3.7705735362713981E-2</v>
      </c>
      <c r="AB1359">
        <f>Y1359*'MRIP Selectivity'!$P$35</f>
        <v>5.4193027772513275E-3</v>
      </c>
      <c r="AC1359">
        <v>0.74741255597723821</v>
      </c>
      <c r="AD1359">
        <v>0.94160359434525442</v>
      </c>
      <c r="AE1359">
        <v>1.3432654004296583</v>
      </c>
      <c r="AF1359">
        <f t="shared" si="560"/>
        <v>2.8236921281631376E-2</v>
      </c>
      <c r="AG1359">
        <f t="shared" si="561"/>
        <v>3.5503855944962449E-2</v>
      </c>
      <c r="AH1359">
        <f t="shared" si="562"/>
        <v>7.2795619151340635E-3</v>
      </c>
      <c r="AI1359">
        <f t="shared" si="563"/>
        <v>8.0904603195186719E-2</v>
      </c>
      <c r="AJ1359">
        <f t="shared" si="564"/>
        <v>7.1020339141727895E-2</v>
      </c>
      <c r="AK1359">
        <f t="shared" si="565"/>
        <v>4.3125038139965308E-2</v>
      </c>
      <c r="AL1359">
        <f t="shared" si="566"/>
        <v>4.2783417860096512E-2</v>
      </c>
      <c r="AM1359">
        <f t="shared" si="567"/>
        <v>1.5628841600837613</v>
      </c>
      <c r="AN1359">
        <f t="shared" si="568"/>
        <v>1.5346472388021299</v>
      </c>
      <c r="AO1359">
        <v>1</v>
      </c>
      <c r="AP1359">
        <f t="shared" si="569"/>
        <v>1.0754853004179352</v>
      </c>
      <c r="AQ1359">
        <f t="shared" si="570"/>
        <v>1.0377057353627139</v>
      </c>
      <c r="AR1359">
        <v>6</v>
      </c>
      <c r="AS1359">
        <f>AR1359*'MRIP Selectivity'!$N$35</f>
        <v>3.7779565055221398E-2</v>
      </c>
      <c r="AT1359">
        <f>AR1359*'MRIP Selectivity'!$O$35</f>
        <v>3.7705735362713981E-2</v>
      </c>
      <c r="AU1359">
        <f>AR1359*'MRIP Selectivity'!$P$35</f>
        <v>5.4193027772513275E-3</v>
      </c>
      <c r="AV1359">
        <v>3</v>
      </c>
      <c r="AW1359">
        <f t="shared" si="571"/>
        <v>15</v>
      </c>
      <c r="AX1359">
        <f t="shared" si="550"/>
        <v>0</v>
      </c>
      <c r="AY1359">
        <f t="shared" si="551"/>
        <v>0</v>
      </c>
      <c r="AZ1359">
        <f t="shared" si="552"/>
        <v>0</v>
      </c>
      <c r="BA1359">
        <v>1165.5420779999999</v>
      </c>
      <c r="BB1359">
        <v>1165.5420779999999</v>
      </c>
    </row>
    <row r="1360" spans="1:54" x14ac:dyDescent="0.25">
      <c r="A1360" t="s">
        <v>1228</v>
      </c>
      <c r="B1360" t="s">
        <v>3</v>
      </c>
      <c r="C1360">
        <v>2013</v>
      </c>
      <c r="D1360">
        <v>6</v>
      </c>
      <c r="E1360">
        <v>12</v>
      </c>
      <c r="F1360" t="s">
        <v>1825</v>
      </c>
      <c r="G1360" t="s">
        <v>1923</v>
      </c>
      <c r="H1360" t="s">
        <v>1935</v>
      </c>
      <c r="I1360" t="s">
        <v>1812</v>
      </c>
      <c r="J1360" t="s">
        <v>1813</v>
      </c>
      <c r="K1360" t="str">
        <f t="shared" si="553"/>
        <v>Inshore</v>
      </c>
      <c r="L1360">
        <v>0</v>
      </c>
      <c r="M1360">
        <f t="shared" si="546"/>
        <v>0</v>
      </c>
      <c r="N1360">
        <f t="shared" si="554"/>
        <v>7.5485300417935386E-2</v>
      </c>
      <c r="O1360">
        <f t="shared" si="555"/>
        <v>3.7705735362713981E-2</v>
      </c>
      <c r="P1360">
        <v>0</v>
      </c>
      <c r="Q1360">
        <f t="shared" si="556"/>
        <v>0</v>
      </c>
      <c r="R1360">
        <v>0</v>
      </c>
      <c r="S1360">
        <f t="shared" si="547"/>
        <v>0</v>
      </c>
      <c r="T1360">
        <f t="shared" si="557"/>
        <v>0</v>
      </c>
      <c r="U1360">
        <f t="shared" si="548"/>
        <v>6.3740777226593825E-2</v>
      </c>
      <c r="V1360">
        <f t="shared" si="558"/>
        <v>0.84441310922369928</v>
      </c>
      <c r="W1360">
        <f t="shared" si="549"/>
        <v>3.5503855944962449E-2</v>
      </c>
      <c r="X1360">
        <f t="shared" si="559"/>
        <v>0.94160359434525442</v>
      </c>
      <c r="Y1360">
        <v>6</v>
      </c>
      <c r="Z1360">
        <f>Y1360*'MRIP Selectivity'!$N$35</f>
        <v>3.7779565055221398E-2</v>
      </c>
      <c r="AA1360">
        <f>Y1360*'MRIP Selectivity'!$O$35</f>
        <v>3.7705735362713981E-2</v>
      </c>
      <c r="AB1360">
        <f>Y1360*'MRIP Selectivity'!$P$35</f>
        <v>5.4193027772513275E-3</v>
      </c>
      <c r="AC1360">
        <v>0.74741255597723821</v>
      </c>
      <c r="AD1360">
        <v>0.94160359434525442</v>
      </c>
      <c r="AE1360">
        <v>1.3432654004296583</v>
      </c>
      <c r="AF1360">
        <f t="shared" si="560"/>
        <v>2.8236921281631376E-2</v>
      </c>
      <c r="AG1360">
        <f t="shared" si="561"/>
        <v>3.5503855944962449E-2</v>
      </c>
      <c r="AH1360">
        <f t="shared" si="562"/>
        <v>7.2795619151340635E-3</v>
      </c>
      <c r="AI1360">
        <f t="shared" si="563"/>
        <v>8.0904603195186719E-2</v>
      </c>
      <c r="AJ1360">
        <f t="shared" si="564"/>
        <v>7.1020339141727895E-2</v>
      </c>
      <c r="AK1360">
        <f t="shared" si="565"/>
        <v>4.3125038139965308E-2</v>
      </c>
      <c r="AL1360">
        <f t="shared" si="566"/>
        <v>4.2783417860096512E-2</v>
      </c>
      <c r="AM1360">
        <f t="shared" si="567"/>
        <v>6.3740777226593825E-2</v>
      </c>
      <c r="AN1360">
        <f t="shared" si="568"/>
        <v>3.5503855944962449E-2</v>
      </c>
      <c r="AO1360">
        <v>0</v>
      </c>
      <c r="AP1360">
        <f t="shared" si="569"/>
        <v>7.5485300417935386E-2</v>
      </c>
      <c r="AQ1360">
        <f t="shared" si="570"/>
        <v>3.7705735362713981E-2</v>
      </c>
      <c r="AR1360">
        <v>6</v>
      </c>
      <c r="AS1360">
        <f>AR1360*'MRIP Selectivity'!$N$35</f>
        <v>3.7779565055221398E-2</v>
      </c>
      <c r="AT1360">
        <f>AR1360*'MRIP Selectivity'!$O$35</f>
        <v>3.7705735362713981E-2</v>
      </c>
      <c r="AU1360">
        <f>AR1360*'MRIP Selectivity'!$P$35</f>
        <v>5.4193027772513275E-3</v>
      </c>
      <c r="AV1360">
        <v>4</v>
      </c>
      <c r="AW1360">
        <f t="shared" si="571"/>
        <v>20</v>
      </c>
      <c r="AX1360">
        <f t="shared" si="550"/>
        <v>0</v>
      </c>
      <c r="AY1360">
        <f t="shared" si="551"/>
        <v>0</v>
      </c>
      <c r="AZ1360">
        <f t="shared" si="552"/>
        <v>0</v>
      </c>
      <c r="BA1360">
        <v>3051.0463147999999</v>
      </c>
      <c r="BB1360">
        <v>3051.0463147999999</v>
      </c>
    </row>
    <row r="1361" spans="1:54" x14ac:dyDescent="0.25">
      <c r="A1361" t="s">
        <v>1229</v>
      </c>
      <c r="B1361" t="s">
        <v>3</v>
      </c>
      <c r="C1361">
        <v>2013</v>
      </c>
      <c r="D1361">
        <v>6</v>
      </c>
      <c r="E1361">
        <v>12</v>
      </c>
      <c r="F1361" t="s">
        <v>1825</v>
      </c>
      <c r="G1361" t="s">
        <v>1923</v>
      </c>
      <c r="H1361" t="s">
        <v>1935</v>
      </c>
      <c r="I1361" t="s">
        <v>1812</v>
      </c>
      <c r="J1361" t="s">
        <v>1813</v>
      </c>
      <c r="K1361" t="str">
        <f t="shared" si="553"/>
        <v>Inshore</v>
      </c>
      <c r="L1361">
        <v>1</v>
      </c>
      <c r="M1361">
        <f t="shared" si="546"/>
        <v>3051.0463147999999</v>
      </c>
      <c r="N1361">
        <f t="shared" si="554"/>
        <v>1.2012941344478278</v>
      </c>
      <c r="O1361">
        <f t="shared" si="555"/>
        <v>1.100548627633904</v>
      </c>
      <c r="P1361">
        <v>13.385826771653544</v>
      </c>
      <c r="Q1361">
        <f t="shared" si="556"/>
        <v>13.385826771653544</v>
      </c>
      <c r="R1361">
        <v>1.4991433828571674</v>
      </c>
      <c r="S1361">
        <f t="shared" si="547"/>
        <v>4573.955893623166</v>
      </c>
      <c r="T1361">
        <f t="shared" si="557"/>
        <v>1.4991433828571674</v>
      </c>
      <c r="U1361">
        <f t="shared" si="548"/>
        <v>1.669118788794751</v>
      </c>
      <c r="V1361">
        <f t="shared" si="558"/>
        <v>1.3894338954397356</v>
      </c>
      <c r="W1361">
        <f t="shared" si="549"/>
        <v>1.5938203320437339</v>
      </c>
      <c r="X1361">
        <f t="shared" si="559"/>
        <v>1.4482052787347766</v>
      </c>
      <c r="Y1361">
        <v>16</v>
      </c>
      <c r="Z1361">
        <f>Y1361*'MRIP Selectivity'!$N$35</f>
        <v>0.10074550681392373</v>
      </c>
      <c r="AA1361">
        <f>Y1361*'MRIP Selectivity'!$O$35</f>
        <v>0.10054862763390394</v>
      </c>
      <c r="AB1361">
        <f>Y1361*'MRIP Selectivity'!$P$35</f>
        <v>1.4451474072670207E-2</v>
      </c>
      <c r="AC1361">
        <v>0.74741255597723821</v>
      </c>
      <c r="AD1361">
        <v>0.94160359434525442</v>
      </c>
      <c r="AE1361">
        <v>1.3432654004296583</v>
      </c>
      <c r="AF1361">
        <f t="shared" si="560"/>
        <v>7.5298456751017012E-2</v>
      </c>
      <c r="AG1361">
        <f t="shared" si="561"/>
        <v>9.4676949186566522E-2</v>
      </c>
      <c r="AH1361">
        <f t="shared" si="562"/>
        <v>1.9412165107024169E-2</v>
      </c>
      <c r="AI1361">
        <f t="shared" si="563"/>
        <v>0.21574560852049787</v>
      </c>
      <c r="AJ1361">
        <f t="shared" si="564"/>
        <v>0.18938757104460771</v>
      </c>
      <c r="AK1361">
        <f t="shared" si="565"/>
        <v>0.11500010170657415</v>
      </c>
      <c r="AL1361">
        <f t="shared" si="566"/>
        <v>0.1140891142935907</v>
      </c>
      <c r="AM1361">
        <f t="shared" si="567"/>
        <v>1.669118788794751</v>
      </c>
      <c r="AN1361">
        <f t="shared" si="568"/>
        <v>1.5938203320437339</v>
      </c>
      <c r="AO1361">
        <v>1</v>
      </c>
      <c r="AP1361">
        <f t="shared" si="569"/>
        <v>1.2012941344478278</v>
      </c>
      <c r="AQ1361">
        <f t="shared" si="570"/>
        <v>1.100548627633904</v>
      </c>
      <c r="AR1361">
        <v>16</v>
      </c>
      <c r="AS1361">
        <f>AR1361*'MRIP Selectivity'!$N$35</f>
        <v>0.10074550681392373</v>
      </c>
      <c r="AT1361">
        <f>AR1361*'MRIP Selectivity'!$O$35</f>
        <v>0.10054862763390394</v>
      </c>
      <c r="AU1361">
        <f>AR1361*'MRIP Selectivity'!$P$35</f>
        <v>1.4451474072670207E-2</v>
      </c>
      <c r="AV1361">
        <v>4</v>
      </c>
      <c r="AW1361">
        <f t="shared" si="571"/>
        <v>20</v>
      </c>
      <c r="AX1361">
        <f t="shared" si="550"/>
        <v>0</v>
      </c>
      <c r="AY1361">
        <f t="shared" si="551"/>
        <v>0</v>
      </c>
      <c r="AZ1361">
        <f t="shared" si="552"/>
        <v>0</v>
      </c>
      <c r="BA1361">
        <v>3051.0463147999999</v>
      </c>
      <c r="BB1361">
        <v>3051.0463147999999</v>
      </c>
    </row>
    <row r="1362" spans="1:54" x14ac:dyDescent="0.25">
      <c r="A1362" t="s">
        <v>1230</v>
      </c>
      <c r="B1362" t="s">
        <v>3</v>
      </c>
      <c r="C1362">
        <v>2013</v>
      </c>
      <c r="D1362">
        <v>6</v>
      </c>
      <c r="E1362">
        <v>12</v>
      </c>
      <c r="F1362" t="s">
        <v>1828</v>
      </c>
      <c r="G1362" t="s">
        <v>1923</v>
      </c>
      <c r="H1362" t="s">
        <v>1935</v>
      </c>
      <c r="I1362" t="s">
        <v>1812</v>
      </c>
      <c r="J1362" t="s">
        <v>1767</v>
      </c>
      <c r="K1362" t="str">
        <f t="shared" si="553"/>
        <v>Inshore</v>
      </c>
      <c r="L1362">
        <v>0</v>
      </c>
      <c r="M1362">
        <f t="shared" si="546"/>
        <v>0</v>
      </c>
      <c r="N1362">
        <f t="shared" si="554"/>
        <v>1.258088340298923E-2</v>
      </c>
      <c r="O1362">
        <f t="shared" si="555"/>
        <v>6.2842892271189965E-3</v>
      </c>
      <c r="P1362">
        <v>0</v>
      </c>
      <c r="Q1362">
        <f t="shared" si="556"/>
        <v>0</v>
      </c>
      <c r="R1362">
        <v>0</v>
      </c>
      <c r="S1362">
        <f t="shared" si="547"/>
        <v>0</v>
      </c>
      <c r="T1362">
        <f t="shared" si="557"/>
        <v>0</v>
      </c>
      <c r="U1362">
        <f t="shared" si="548"/>
        <v>1.0623462871098971E-2</v>
      </c>
      <c r="V1362">
        <f t="shared" si="558"/>
        <v>0.84441310922369939</v>
      </c>
      <c r="W1362">
        <f t="shared" si="549"/>
        <v>5.9173093241604077E-3</v>
      </c>
      <c r="X1362">
        <f t="shared" si="559"/>
        <v>0.94160359434525431</v>
      </c>
      <c r="Y1362">
        <v>1</v>
      </c>
      <c r="Z1362">
        <f>Y1362*'MRIP Selectivity'!$N$35</f>
        <v>6.2965941758702333E-3</v>
      </c>
      <c r="AA1362">
        <f>Y1362*'MRIP Selectivity'!$O$35</f>
        <v>6.2842892271189965E-3</v>
      </c>
      <c r="AB1362">
        <f>Y1362*'MRIP Selectivity'!$P$35</f>
        <v>9.0321712954188795E-4</v>
      </c>
      <c r="AC1362">
        <v>0.74741255597723821</v>
      </c>
      <c r="AD1362">
        <v>0.94160359434525442</v>
      </c>
      <c r="AE1362">
        <v>1.3432654004296583</v>
      </c>
      <c r="AF1362">
        <f t="shared" si="560"/>
        <v>4.7061535469385633E-3</v>
      </c>
      <c r="AG1362">
        <f t="shared" si="561"/>
        <v>5.9173093241604077E-3</v>
      </c>
      <c r="AH1362">
        <f t="shared" si="562"/>
        <v>1.2132603191890106E-3</v>
      </c>
      <c r="AI1362">
        <f t="shared" si="563"/>
        <v>1.3484100532531117E-2</v>
      </c>
      <c r="AJ1362">
        <f t="shared" si="564"/>
        <v>1.1836723190287982E-2</v>
      </c>
      <c r="AK1362">
        <f t="shared" si="565"/>
        <v>7.1875063566608846E-3</v>
      </c>
      <c r="AL1362">
        <f t="shared" si="566"/>
        <v>7.1305696433494187E-3</v>
      </c>
      <c r="AM1362">
        <f t="shared" si="567"/>
        <v>1.0623462871098971E-2</v>
      </c>
      <c r="AN1362">
        <f t="shared" si="568"/>
        <v>5.9173093241604077E-3</v>
      </c>
      <c r="AO1362">
        <v>0</v>
      </c>
      <c r="AP1362">
        <f t="shared" si="569"/>
        <v>1.258088340298923E-2</v>
      </c>
      <c r="AQ1362">
        <f t="shared" si="570"/>
        <v>6.2842892271189965E-3</v>
      </c>
      <c r="AR1362">
        <v>1</v>
      </c>
      <c r="AS1362">
        <f>AR1362*'MRIP Selectivity'!$N$35</f>
        <v>6.2965941758702333E-3</v>
      </c>
      <c r="AT1362">
        <f>AR1362*'MRIP Selectivity'!$O$35</f>
        <v>6.2842892271189965E-3</v>
      </c>
      <c r="AU1362">
        <f>AR1362*'MRIP Selectivity'!$P$35</f>
        <v>9.0321712954188795E-4</v>
      </c>
      <c r="AV1362">
        <v>1</v>
      </c>
      <c r="AW1362">
        <f t="shared" si="571"/>
        <v>5</v>
      </c>
      <c r="AX1362">
        <f t="shared" si="550"/>
        <v>0</v>
      </c>
      <c r="AY1362">
        <f t="shared" si="551"/>
        <v>0</v>
      </c>
      <c r="AZ1362">
        <f t="shared" si="552"/>
        <v>0</v>
      </c>
      <c r="BA1362">
        <v>7462.2016645000003</v>
      </c>
      <c r="BB1362">
        <v>7462.2016645000003</v>
      </c>
    </row>
    <row r="1363" spans="1:54" x14ac:dyDescent="0.25">
      <c r="A1363" t="s">
        <v>1231</v>
      </c>
      <c r="B1363" t="s">
        <v>3</v>
      </c>
      <c r="C1363">
        <v>2014</v>
      </c>
      <c r="D1363">
        <v>1</v>
      </c>
      <c r="E1363">
        <v>1</v>
      </c>
      <c r="F1363" t="s">
        <v>1846</v>
      </c>
      <c r="G1363" t="s">
        <v>1923</v>
      </c>
      <c r="H1363" t="s">
        <v>1935</v>
      </c>
      <c r="I1363" t="s">
        <v>1812</v>
      </c>
      <c r="J1363" t="s">
        <v>1813</v>
      </c>
      <c r="K1363" t="str">
        <f t="shared" si="553"/>
        <v>Inshore</v>
      </c>
      <c r="L1363">
        <v>0</v>
      </c>
      <c r="M1363">
        <f t="shared" si="546"/>
        <v>0</v>
      </c>
      <c r="N1363">
        <f t="shared" si="554"/>
        <v>5.0323533611956919E-2</v>
      </c>
      <c r="O1363">
        <f t="shared" si="555"/>
        <v>2.5137156908475986E-2</v>
      </c>
      <c r="P1363">
        <v>0</v>
      </c>
      <c r="Q1363">
        <f t="shared" si="556"/>
        <v>0</v>
      </c>
      <c r="R1363">
        <v>0</v>
      </c>
      <c r="S1363">
        <f t="shared" si="547"/>
        <v>0</v>
      </c>
      <c r="T1363">
        <f t="shared" si="557"/>
        <v>0</v>
      </c>
      <c r="U1363">
        <f t="shared" si="548"/>
        <v>4.2493851484395884E-2</v>
      </c>
      <c r="V1363">
        <f t="shared" si="558"/>
        <v>0.84441310922369939</v>
      </c>
      <c r="W1363">
        <f t="shared" si="549"/>
        <v>2.3669237296641631E-2</v>
      </c>
      <c r="X1363">
        <f t="shared" si="559"/>
        <v>0.94160359434525431</v>
      </c>
      <c r="Y1363">
        <v>4</v>
      </c>
      <c r="Z1363">
        <f>Y1363*'MRIP Selectivity'!$N$35</f>
        <v>2.5186376703480933E-2</v>
      </c>
      <c r="AA1363">
        <f>Y1363*'MRIP Selectivity'!$O$35</f>
        <v>2.5137156908475986E-2</v>
      </c>
      <c r="AB1363">
        <f>Y1363*'MRIP Selectivity'!$P$35</f>
        <v>3.6128685181675518E-3</v>
      </c>
      <c r="AC1363">
        <v>0.74741255597723821</v>
      </c>
      <c r="AD1363">
        <v>0.94160359434525442</v>
      </c>
      <c r="AE1363">
        <v>1.3432654004296583</v>
      </c>
      <c r="AF1363">
        <f t="shared" si="560"/>
        <v>1.8824614187754253E-2</v>
      </c>
      <c r="AG1363">
        <f t="shared" si="561"/>
        <v>2.3669237296641631E-2</v>
      </c>
      <c r="AH1363">
        <f t="shared" si="562"/>
        <v>4.8530412767560423E-3</v>
      </c>
      <c r="AI1363">
        <f t="shared" si="563"/>
        <v>5.3936402130124468E-2</v>
      </c>
      <c r="AJ1363">
        <f t="shared" si="564"/>
        <v>4.7346892761151928E-2</v>
      </c>
      <c r="AK1363">
        <f t="shared" si="565"/>
        <v>2.8750025426643538E-2</v>
      </c>
      <c r="AL1363">
        <f t="shared" si="566"/>
        <v>2.8522278573397675E-2</v>
      </c>
      <c r="AM1363">
        <f t="shared" si="567"/>
        <v>4.2493851484395884E-2</v>
      </c>
      <c r="AN1363">
        <f t="shared" si="568"/>
        <v>2.3669237296641631E-2</v>
      </c>
      <c r="AO1363">
        <v>0</v>
      </c>
      <c r="AP1363">
        <f t="shared" si="569"/>
        <v>5.0323533611956919E-2</v>
      </c>
      <c r="AQ1363">
        <f t="shared" si="570"/>
        <v>2.5137156908475986E-2</v>
      </c>
      <c r="AR1363">
        <v>4</v>
      </c>
      <c r="AS1363">
        <f>AR1363*'MRIP Selectivity'!$N$35</f>
        <v>2.5186376703480933E-2</v>
      </c>
      <c r="AT1363">
        <f>AR1363*'MRIP Selectivity'!$O$35</f>
        <v>2.5137156908475986E-2</v>
      </c>
      <c r="AU1363">
        <f>AR1363*'MRIP Selectivity'!$P$35</f>
        <v>3.6128685181675518E-3</v>
      </c>
      <c r="AV1363">
        <v>6</v>
      </c>
      <c r="AW1363">
        <f t="shared" si="571"/>
        <v>30</v>
      </c>
      <c r="AX1363">
        <f t="shared" si="550"/>
        <v>0</v>
      </c>
      <c r="AY1363">
        <f t="shared" si="551"/>
        <v>0</v>
      </c>
      <c r="AZ1363">
        <f t="shared" si="552"/>
        <v>0</v>
      </c>
      <c r="BA1363">
        <v>329.77438371</v>
      </c>
      <c r="BB1363">
        <v>329.77438371</v>
      </c>
    </row>
    <row r="1364" spans="1:54" x14ac:dyDescent="0.25">
      <c r="A1364" t="s">
        <v>1232</v>
      </c>
      <c r="B1364" t="s">
        <v>3</v>
      </c>
      <c r="C1364">
        <v>2014</v>
      </c>
      <c r="D1364">
        <v>1</v>
      </c>
      <c r="E1364">
        <v>1</v>
      </c>
      <c r="F1364" t="s">
        <v>1872</v>
      </c>
      <c r="G1364" t="s">
        <v>1923</v>
      </c>
      <c r="H1364" t="s">
        <v>1935</v>
      </c>
      <c r="I1364" t="s">
        <v>1812</v>
      </c>
      <c r="J1364" t="s">
        <v>1767</v>
      </c>
      <c r="K1364" t="str">
        <f t="shared" si="553"/>
        <v>Inshore</v>
      </c>
      <c r="L1364">
        <v>0</v>
      </c>
      <c r="M1364">
        <f t="shared" si="546"/>
        <v>0</v>
      </c>
      <c r="N1364">
        <f t="shared" si="554"/>
        <v>3.7742650208967693E-2</v>
      </c>
      <c r="O1364">
        <f t="shared" si="555"/>
        <v>1.8852867681356991E-2</v>
      </c>
      <c r="P1364">
        <v>0</v>
      </c>
      <c r="Q1364">
        <f t="shared" si="556"/>
        <v>0</v>
      </c>
      <c r="R1364">
        <v>0</v>
      </c>
      <c r="S1364">
        <f t="shared" si="547"/>
        <v>0</v>
      </c>
      <c r="T1364">
        <f t="shared" si="557"/>
        <v>0</v>
      </c>
      <c r="U1364">
        <f t="shared" si="548"/>
        <v>3.1870388613296913E-2</v>
      </c>
      <c r="V1364">
        <f t="shared" si="558"/>
        <v>0.84441310922369928</v>
      </c>
      <c r="W1364">
        <f t="shared" si="549"/>
        <v>1.7751927972481225E-2</v>
      </c>
      <c r="X1364">
        <f t="shared" si="559"/>
        <v>0.94160359434525442</v>
      </c>
      <c r="Y1364">
        <v>3</v>
      </c>
      <c r="Z1364">
        <f>Y1364*'MRIP Selectivity'!$N$35</f>
        <v>1.8889782527610699E-2</v>
      </c>
      <c r="AA1364">
        <f>Y1364*'MRIP Selectivity'!$O$35</f>
        <v>1.8852867681356991E-2</v>
      </c>
      <c r="AB1364">
        <f>Y1364*'MRIP Selectivity'!$P$35</f>
        <v>2.7096513886256638E-3</v>
      </c>
      <c r="AC1364">
        <v>0.74741255597723821</v>
      </c>
      <c r="AD1364">
        <v>0.94160359434525442</v>
      </c>
      <c r="AE1364">
        <v>1.3432654004296583</v>
      </c>
      <c r="AF1364">
        <f t="shared" si="560"/>
        <v>1.4118460640815688E-2</v>
      </c>
      <c r="AG1364">
        <f t="shared" si="561"/>
        <v>1.7751927972481225E-2</v>
      </c>
      <c r="AH1364">
        <f t="shared" si="562"/>
        <v>3.6397809575670318E-3</v>
      </c>
      <c r="AI1364">
        <f t="shared" si="563"/>
        <v>4.045230159759336E-2</v>
      </c>
      <c r="AJ1364">
        <f t="shared" si="564"/>
        <v>3.5510169570863948E-2</v>
      </c>
      <c r="AK1364">
        <f t="shared" si="565"/>
        <v>2.1562519069982654E-2</v>
      </c>
      <c r="AL1364">
        <f t="shared" si="566"/>
        <v>2.1391708930048256E-2</v>
      </c>
      <c r="AM1364">
        <f t="shared" si="567"/>
        <v>3.1870388613296913E-2</v>
      </c>
      <c r="AN1364">
        <f t="shared" si="568"/>
        <v>1.7751927972481225E-2</v>
      </c>
      <c r="AO1364">
        <v>0</v>
      </c>
      <c r="AP1364">
        <f t="shared" si="569"/>
        <v>3.7742650208967693E-2</v>
      </c>
      <c r="AQ1364">
        <f t="shared" si="570"/>
        <v>1.8852867681356991E-2</v>
      </c>
      <c r="AR1364">
        <v>3</v>
      </c>
      <c r="AS1364">
        <f>AR1364*'MRIP Selectivity'!$N$35</f>
        <v>1.8889782527610699E-2</v>
      </c>
      <c r="AT1364">
        <f>AR1364*'MRIP Selectivity'!$O$35</f>
        <v>1.8852867681356991E-2</v>
      </c>
      <c r="AU1364">
        <f>AR1364*'MRIP Selectivity'!$P$35</f>
        <v>2.7096513886256638E-3</v>
      </c>
      <c r="AV1364">
        <v>4</v>
      </c>
      <c r="AW1364">
        <f t="shared" si="571"/>
        <v>20</v>
      </c>
      <c r="AX1364">
        <f t="shared" si="550"/>
        <v>0</v>
      </c>
      <c r="AY1364">
        <f t="shared" si="551"/>
        <v>0</v>
      </c>
      <c r="AZ1364">
        <f t="shared" si="552"/>
        <v>0</v>
      </c>
      <c r="BA1364">
        <v>176.95425004000001</v>
      </c>
      <c r="BB1364">
        <v>176.95425004000001</v>
      </c>
    </row>
    <row r="1365" spans="1:54" x14ac:dyDescent="0.25">
      <c r="A1365" t="s">
        <v>1233</v>
      </c>
      <c r="B1365" t="s">
        <v>3</v>
      </c>
      <c r="C1365">
        <v>2014</v>
      </c>
      <c r="D1365">
        <v>1</v>
      </c>
      <c r="E1365">
        <v>1</v>
      </c>
      <c r="F1365" t="s">
        <v>1872</v>
      </c>
      <c r="G1365" t="s">
        <v>1923</v>
      </c>
      <c r="H1365" t="s">
        <v>1935</v>
      </c>
      <c r="I1365" t="s">
        <v>1812</v>
      </c>
      <c r="J1365" t="s">
        <v>1813</v>
      </c>
      <c r="K1365" t="str">
        <f t="shared" si="553"/>
        <v>Inshore</v>
      </c>
      <c r="L1365">
        <v>0</v>
      </c>
      <c r="M1365">
        <f t="shared" si="546"/>
        <v>0</v>
      </c>
      <c r="N1365">
        <f t="shared" si="554"/>
        <v>3.7742650208967693E-2</v>
      </c>
      <c r="O1365">
        <f t="shared" si="555"/>
        <v>1.8852867681356991E-2</v>
      </c>
      <c r="P1365">
        <v>0</v>
      </c>
      <c r="Q1365">
        <f t="shared" si="556"/>
        <v>0</v>
      </c>
      <c r="R1365">
        <v>0</v>
      </c>
      <c r="S1365">
        <f t="shared" si="547"/>
        <v>0</v>
      </c>
      <c r="T1365">
        <f t="shared" si="557"/>
        <v>0</v>
      </c>
      <c r="U1365">
        <f t="shared" si="548"/>
        <v>3.1870388613296913E-2</v>
      </c>
      <c r="V1365">
        <f t="shared" si="558"/>
        <v>0.84441310922369928</v>
      </c>
      <c r="W1365">
        <f t="shared" si="549"/>
        <v>1.7751927972481225E-2</v>
      </c>
      <c r="X1365">
        <f t="shared" si="559"/>
        <v>0.94160359434525442</v>
      </c>
      <c r="Y1365">
        <v>3</v>
      </c>
      <c r="Z1365">
        <f>Y1365*'MRIP Selectivity'!$N$35</f>
        <v>1.8889782527610699E-2</v>
      </c>
      <c r="AA1365">
        <f>Y1365*'MRIP Selectivity'!$O$35</f>
        <v>1.8852867681356991E-2</v>
      </c>
      <c r="AB1365">
        <f>Y1365*'MRIP Selectivity'!$P$35</f>
        <v>2.7096513886256638E-3</v>
      </c>
      <c r="AC1365">
        <v>0.74741255597723821</v>
      </c>
      <c r="AD1365">
        <v>0.94160359434525442</v>
      </c>
      <c r="AE1365">
        <v>1.3432654004296583</v>
      </c>
      <c r="AF1365">
        <f t="shared" si="560"/>
        <v>1.4118460640815688E-2</v>
      </c>
      <c r="AG1365">
        <f t="shared" si="561"/>
        <v>1.7751927972481225E-2</v>
      </c>
      <c r="AH1365">
        <f t="shared" si="562"/>
        <v>3.6397809575670318E-3</v>
      </c>
      <c r="AI1365">
        <f t="shared" si="563"/>
        <v>4.045230159759336E-2</v>
      </c>
      <c r="AJ1365">
        <f t="shared" si="564"/>
        <v>3.5510169570863948E-2</v>
      </c>
      <c r="AK1365">
        <f t="shared" si="565"/>
        <v>2.1562519069982654E-2</v>
      </c>
      <c r="AL1365">
        <f t="shared" si="566"/>
        <v>2.1391708930048256E-2</v>
      </c>
      <c r="AM1365">
        <f t="shared" si="567"/>
        <v>3.1870388613296913E-2</v>
      </c>
      <c r="AN1365">
        <f t="shared" si="568"/>
        <v>1.7751927972481225E-2</v>
      </c>
      <c r="AO1365">
        <v>0</v>
      </c>
      <c r="AP1365">
        <f t="shared" si="569"/>
        <v>3.7742650208967693E-2</v>
      </c>
      <c r="AQ1365">
        <f t="shared" si="570"/>
        <v>1.8852867681356991E-2</v>
      </c>
      <c r="AR1365">
        <v>3</v>
      </c>
      <c r="AS1365">
        <f>AR1365*'MRIP Selectivity'!$N$35</f>
        <v>1.8889782527610699E-2</v>
      </c>
      <c r="AT1365">
        <f>AR1365*'MRIP Selectivity'!$O$35</f>
        <v>1.8852867681356991E-2</v>
      </c>
      <c r="AU1365">
        <f>AR1365*'MRIP Selectivity'!$P$35</f>
        <v>2.7096513886256638E-3</v>
      </c>
      <c r="AV1365">
        <v>6</v>
      </c>
      <c r="AW1365">
        <f t="shared" si="571"/>
        <v>30</v>
      </c>
      <c r="AX1365">
        <f t="shared" si="550"/>
        <v>0</v>
      </c>
      <c r="AY1365">
        <f t="shared" si="551"/>
        <v>0</v>
      </c>
      <c r="AZ1365">
        <f t="shared" si="552"/>
        <v>0</v>
      </c>
      <c r="BA1365">
        <v>176.95425004000001</v>
      </c>
      <c r="BB1365">
        <v>176.95425004000001</v>
      </c>
    </row>
    <row r="1366" spans="1:54" x14ac:dyDescent="0.25">
      <c r="A1366" t="s">
        <v>1234</v>
      </c>
      <c r="B1366" t="s">
        <v>3</v>
      </c>
      <c r="C1366">
        <v>2014</v>
      </c>
      <c r="D1366">
        <v>1</v>
      </c>
      <c r="E1366">
        <v>1</v>
      </c>
      <c r="F1366" t="s">
        <v>1872</v>
      </c>
      <c r="G1366" t="s">
        <v>1923</v>
      </c>
      <c r="H1366" t="s">
        <v>1935</v>
      </c>
      <c r="I1366" t="s">
        <v>1812</v>
      </c>
      <c r="J1366" t="s">
        <v>1819</v>
      </c>
      <c r="K1366" t="str">
        <f t="shared" si="553"/>
        <v>Offshore</v>
      </c>
      <c r="L1366">
        <v>15.264525002999999</v>
      </c>
      <c r="M1366">
        <f t="shared" si="546"/>
        <v>2701.1225741226935</v>
      </c>
      <c r="N1366">
        <f t="shared" si="554"/>
        <v>15.641951505089677</v>
      </c>
      <c r="O1366">
        <f t="shared" si="555"/>
        <v>15.45305367981357</v>
      </c>
      <c r="P1366">
        <v>209.25620496850394</v>
      </c>
      <c r="Q1366">
        <f t="shared" si="556"/>
        <v>13.708661417723642</v>
      </c>
      <c r="R1366">
        <v>20.326120349202522</v>
      </c>
      <c r="S1366">
        <f t="shared" si="547"/>
        <v>3596.7933826159156</v>
      </c>
      <c r="T1366">
        <f t="shared" si="557"/>
        <v>1.3315920636382559</v>
      </c>
      <c r="U1366">
        <f t="shared" si="548"/>
        <v>20.644824235335491</v>
      </c>
      <c r="V1366">
        <f t="shared" si="558"/>
        <v>1.3198368648961702</v>
      </c>
      <c r="W1366">
        <f t="shared" si="549"/>
        <v>20.503639628927335</v>
      </c>
      <c r="X1366">
        <f t="shared" si="559"/>
        <v>1.3268341684279128</v>
      </c>
      <c r="Y1366">
        <v>30</v>
      </c>
      <c r="Z1366">
        <f>Y1366*'MRIP Selectivity'!$N$35</f>
        <v>0.18889782527610699</v>
      </c>
      <c r="AA1366">
        <f>Y1366*'MRIP Selectivity'!$O$35</f>
        <v>0.18852867681356988</v>
      </c>
      <c r="AB1366">
        <f>Y1366*'MRIP Selectivity'!$P$35</f>
        <v>2.709651388625664E-2</v>
      </c>
      <c r="AC1366">
        <v>0.74741255597723821</v>
      </c>
      <c r="AD1366">
        <v>0.94160359434525442</v>
      </c>
      <c r="AE1366">
        <v>1.3432654004296583</v>
      </c>
      <c r="AF1366">
        <f t="shared" si="560"/>
        <v>0.14118460640815689</v>
      </c>
      <c r="AG1366">
        <f t="shared" si="561"/>
        <v>0.17751927972481224</v>
      </c>
      <c r="AH1366">
        <f t="shared" si="562"/>
        <v>3.639780957567032E-2</v>
      </c>
      <c r="AI1366">
        <f t="shared" si="563"/>
        <v>0.40452301597593354</v>
      </c>
      <c r="AJ1366">
        <f t="shared" si="564"/>
        <v>0.35510169570863948</v>
      </c>
      <c r="AK1366">
        <f t="shared" si="565"/>
        <v>0.21562519069982652</v>
      </c>
      <c r="AL1366">
        <f t="shared" si="566"/>
        <v>0.21391708930048256</v>
      </c>
      <c r="AM1366">
        <f t="shared" si="567"/>
        <v>20.644824235335491</v>
      </c>
      <c r="AN1366">
        <f t="shared" si="568"/>
        <v>20.503639628927335</v>
      </c>
      <c r="AO1366">
        <v>15</v>
      </c>
      <c r="AP1366">
        <f t="shared" si="569"/>
        <v>15.377426502089678</v>
      </c>
      <c r="AQ1366">
        <f t="shared" si="570"/>
        <v>15.18852867681357</v>
      </c>
      <c r="AR1366">
        <v>30</v>
      </c>
      <c r="AS1366">
        <f>AR1366*'MRIP Selectivity'!$N$35</f>
        <v>0.18889782527610699</v>
      </c>
      <c r="AT1366">
        <f>AR1366*'MRIP Selectivity'!$O$35</f>
        <v>0.18852867681356988</v>
      </c>
      <c r="AU1366">
        <f>AR1366*'MRIP Selectivity'!$P$35</f>
        <v>2.709651388625664E-2</v>
      </c>
      <c r="AV1366">
        <v>9</v>
      </c>
      <c r="AW1366">
        <f t="shared" si="571"/>
        <v>45</v>
      </c>
      <c r="AX1366">
        <f t="shared" si="550"/>
        <v>0</v>
      </c>
      <c r="AY1366">
        <f t="shared" si="551"/>
        <v>0</v>
      </c>
      <c r="AZ1366">
        <f t="shared" si="552"/>
        <v>0</v>
      </c>
      <c r="BA1366">
        <v>176.95425004000001</v>
      </c>
      <c r="BB1366">
        <v>176.95425004000001</v>
      </c>
    </row>
    <row r="1367" spans="1:54" x14ac:dyDescent="0.25">
      <c r="A1367" t="s">
        <v>1235</v>
      </c>
      <c r="B1367" t="s">
        <v>3</v>
      </c>
      <c r="C1367">
        <v>2014</v>
      </c>
      <c r="D1367">
        <v>1</v>
      </c>
      <c r="E1367">
        <v>1</v>
      </c>
      <c r="F1367" t="s">
        <v>1868</v>
      </c>
      <c r="G1367" t="s">
        <v>1923</v>
      </c>
      <c r="H1367" t="s">
        <v>1935</v>
      </c>
      <c r="I1367" t="s">
        <v>1812</v>
      </c>
      <c r="J1367" t="s">
        <v>1813</v>
      </c>
      <c r="K1367" t="str">
        <f t="shared" si="553"/>
        <v>Inshore</v>
      </c>
      <c r="L1367">
        <v>0</v>
      </c>
      <c r="M1367">
        <f t="shared" si="546"/>
        <v>0</v>
      </c>
      <c r="N1367">
        <f t="shared" si="554"/>
        <v>3.7742650208967693E-2</v>
      </c>
      <c r="O1367">
        <f t="shared" si="555"/>
        <v>1.8852867681356991E-2</v>
      </c>
      <c r="P1367">
        <v>0</v>
      </c>
      <c r="Q1367">
        <f t="shared" si="556"/>
        <v>0</v>
      </c>
      <c r="R1367">
        <v>0</v>
      </c>
      <c r="S1367">
        <f t="shared" si="547"/>
        <v>0</v>
      </c>
      <c r="T1367">
        <f t="shared" si="557"/>
        <v>0</v>
      </c>
      <c r="U1367">
        <f t="shared" si="548"/>
        <v>3.1870388613296913E-2</v>
      </c>
      <c r="V1367">
        <f t="shared" si="558"/>
        <v>0.84441310922369928</v>
      </c>
      <c r="W1367">
        <f t="shared" si="549"/>
        <v>1.7751927972481225E-2</v>
      </c>
      <c r="X1367">
        <f t="shared" si="559"/>
        <v>0.94160359434525442</v>
      </c>
      <c r="Y1367">
        <v>3</v>
      </c>
      <c r="Z1367">
        <f>Y1367*'MRIP Selectivity'!$N$35</f>
        <v>1.8889782527610699E-2</v>
      </c>
      <c r="AA1367">
        <f>Y1367*'MRIP Selectivity'!$O$35</f>
        <v>1.8852867681356991E-2</v>
      </c>
      <c r="AB1367">
        <f>Y1367*'MRIP Selectivity'!$P$35</f>
        <v>2.7096513886256638E-3</v>
      </c>
      <c r="AC1367">
        <v>0.74741255597723821</v>
      </c>
      <c r="AD1367">
        <v>0.94160359434525442</v>
      </c>
      <c r="AE1367">
        <v>1.3432654004296583</v>
      </c>
      <c r="AF1367">
        <f t="shared" si="560"/>
        <v>1.4118460640815688E-2</v>
      </c>
      <c r="AG1367">
        <f t="shared" si="561"/>
        <v>1.7751927972481225E-2</v>
      </c>
      <c r="AH1367">
        <f t="shared" si="562"/>
        <v>3.6397809575670318E-3</v>
      </c>
      <c r="AI1367">
        <f t="shared" si="563"/>
        <v>4.045230159759336E-2</v>
      </c>
      <c r="AJ1367">
        <f t="shared" si="564"/>
        <v>3.5510169570863948E-2</v>
      </c>
      <c r="AK1367">
        <f t="shared" si="565"/>
        <v>2.1562519069982654E-2</v>
      </c>
      <c r="AL1367">
        <f t="shared" si="566"/>
        <v>2.1391708930048256E-2</v>
      </c>
      <c r="AM1367">
        <f t="shared" si="567"/>
        <v>3.1870388613296913E-2</v>
      </c>
      <c r="AN1367">
        <f t="shared" si="568"/>
        <v>1.7751927972481225E-2</v>
      </c>
      <c r="AO1367">
        <v>0</v>
      </c>
      <c r="AP1367">
        <f t="shared" si="569"/>
        <v>3.7742650208967693E-2</v>
      </c>
      <c r="AQ1367">
        <f t="shared" si="570"/>
        <v>1.8852867681356991E-2</v>
      </c>
      <c r="AR1367">
        <v>3</v>
      </c>
      <c r="AS1367">
        <f>AR1367*'MRIP Selectivity'!$N$35</f>
        <v>1.8889782527610699E-2</v>
      </c>
      <c r="AT1367">
        <f>AR1367*'MRIP Selectivity'!$O$35</f>
        <v>1.8852867681356991E-2</v>
      </c>
      <c r="AU1367">
        <f>AR1367*'MRIP Selectivity'!$P$35</f>
        <v>2.7096513886256638E-3</v>
      </c>
      <c r="AV1367">
        <v>4</v>
      </c>
      <c r="AW1367">
        <f t="shared" si="571"/>
        <v>20</v>
      </c>
      <c r="AX1367">
        <f t="shared" si="550"/>
        <v>0</v>
      </c>
      <c r="AY1367">
        <f t="shared" si="551"/>
        <v>0</v>
      </c>
      <c r="AZ1367">
        <f t="shared" si="552"/>
        <v>0</v>
      </c>
      <c r="BA1367">
        <v>240.58707870000001</v>
      </c>
      <c r="BB1367">
        <v>240.58707870000001</v>
      </c>
    </row>
    <row r="1368" spans="1:54" x14ac:dyDescent="0.25">
      <c r="A1368" t="s">
        <v>1236</v>
      </c>
      <c r="B1368" t="s">
        <v>3</v>
      </c>
      <c r="C1368">
        <v>2014</v>
      </c>
      <c r="D1368">
        <v>1</v>
      </c>
      <c r="E1368">
        <v>1</v>
      </c>
      <c r="F1368" t="s">
        <v>1868</v>
      </c>
      <c r="G1368" t="s">
        <v>1923</v>
      </c>
      <c r="H1368" t="s">
        <v>1935</v>
      </c>
      <c r="I1368" t="s">
        <v>1812</v>
      </c>
      <c r="J1368" t="s">
        <v>1819</v>
      </c>
      <c r="K1368" t="str">
        <f t="shared" si="553"/>
        <v>Offshore</v>
      </c>
      <c r="L1368">
        <v>12.212248187</v>
      </c>
      <c r="M1368">
        <f t="shared" si="546"/>
        <v>2938.1091156697016</v>
      </c>
      <c r="N1368">
        <f t="shared" si="554"/>
        <v>13.621307128134795</v>
      </c>
      <c r="O1368">
        <f t="shared" si="555"/>
        <v>12.916088580437329</v>
      </c>
      <c r="P1368">
        <v>171.08366062204726</v>
      </c>
      <c r="Q1368">
        <f t="shared" si="556"/>
        <v>14.009186351466939</v>
      </c>
      <c r="R1368">
        <v>15.570698866252975</v>
      </c>
      <c r="S1368">
        <f t="shared" si="547"/>
        <v>3746.1089535492056</v>
      </c>
      <c r="T1368">
        <f t="shared" si="557"/>
        <v>1.2750067496030799</v>
      </c>
      <c r="U1368">
        <f t="shared" si="548"/>
        <v>16.760526707816059</v>
      </c>
      <c r="V1368">
        <f t="shared" si="558"/>
        <v>1.2304639011624081</v>
      </c>
      <c r="W1368">
        <f t="shared" si="549"/>
        <v>16.233437510558939</v>
      </c>
      <c r="X1368">
        <f t="shared" si="559"/>
        <v>1.2568385087685181</v>
      </c>
      <c r="Y1368">
        <v>112</v>
      </c>
      <c r="Z1368">
        <f>Y1368*'MRIP Selectivity'!$N$35</f>
        <v>0.70521854769746617</v>
      </c>
      <c r="AA1368">
        <f>Y1368*'MRIP Selectivity'!$O$35</f>
        <v>0.70384039343732763</v>
      </c>
      <c r="AB1368">
        <f>Y1368*'MRIP Selectivity'!$P$35</f>
        <v>0.10116031850869145</v>
      </c>
      <c r="AC1368">
        <v>0.74741255597723821</v>
      </c>
      <c r="AD1368">
        <v>0.94160359434525442</v>
      </c>
      <c r="AE1368">
        <v>1.3432654004296583</v>
      </c>
      <c r="AF1368">
        <f t="shared" si="560"/>
        <v>0.52708919725711911</v>
      </c>
      <c r="AG1368">
        <f t="shared" si="561"/>
        <v>0.66273864430596574</v>
      </c>
      <c r="AH1368">
        <f t="shared" si="562"/>
        <v>0.13588515574916918</v>
      </c>
      <c r="AI1368">
        <f t="shared" si="563"/>
        <v>1.5102192596434851</v>
      </c>
      <c r="AJ1368">
        <f t="shared" si="564"/>
        <v>1.3257129973122539</v>
      </c>
      <c r="AK1368">
        <f t="shared" si="565"/>
        <v>0.80500071194601908</v>
      </c>
      <c r="AL1368">
        <f t="shared" si="566"/>
        <v>0.79862380005513489</v>
      </c>
      <c r="AM1368">
        <f t="shared" si="567"/>
        <v>16.760526707816059</v>
      </c>
      <c r="AN1368">
        <f t="shared" si="568"/>
        <v>16.233437510558939</v>
      </c>
      <c r="AO1368">
        <v>12</v>
      </c>
      <c r="AP1368">
        <f t="shared" si="569"/>
        <v>13.409058941134795</v>
      </c>
      <c r="AQ1368">
        <f t="shared" si="570"/>
        <v>12.703840393437329</v>
      </c>
      <c r="AR1368">
        <v>112</v>
      </c>
      <c r="AS1368">
        <f>AR1368*'MRIP Selectivity'!$N$35</f>
        <v>0.70521854769746617</v>
      </c>
      <c r="AT1368">
        <f>AR1368*'MRIP Selectivity'!$O$35</f>
        <v>0.70384039343732763</v>
      </c>
      <c r="AU1368">
        <f>AR1368*'MRIP Selectivity'!$P$35</f>
        <v>0.10116031850869145</v>
      </c>
      <c r="AV1368">
        <v>9</v>
      </c>
      <c r="AW1368">
        <f t="shared" si="571"/>
        <v>45</v>
      </c>
      <c r="AX1368">
        <f t="shared" si="550"/>
        <v>0</v>
      </c>
      <c r="AY1368">
        <f t="shared" si="551"/>
        <v>0</v>
      </c>
      <c r="AZ1368">
        <f t="shared" si="552"/>
        <v>0</v>
      </c>
      <c r="BA1368">
        <v>240.58707870000001</v>
      </c>
      <c r="BB1368">
        <v>240.58707870000001</v>
      </c>
    </row>
    <row r="1369" spans="1:54" x14ac:dyDescent="0.25">
      <c r="A1369" t="s">
        <v>1237</v>
      </c>
      <c r="B1369" t="s">
        <v>3</v>
      </c>
      <c r="C1369">
        <v>2014</v>
      </c>
      <c r="D1369">
        <v>1</v>
      </c>
      <c r="E1369">
        <v>1</v>
      </c>
      <c r="F1369" t="s">
        <v>1868</v>
      </c>
      <c r="G1369" t="s">
        <v>1923</v>
      </c>
      <c r="H1369" t="s">
        <v>1935</v>
      </c>
      <c r="I1369" t="s">
        <v>1812</v>
      </c>
      <c r="J1369" t="s">
        <v>1819</v>
      </c>
      <c r="K1369" t="str">
        <f t="shared" si="553"/>
        <v>Offshore</v>
      </c>
      <c r="L1369">
        <v>10.176873489</v>
      </c>
      <c r="M1369">
        <f t="shared" si="546"/>
        <v>2448.4242630179865</v>
      </c>
      <c r="N1369">
        <f t="shared" si="554"/>
        <v>10.554299991089678</v>
      </c>
      <c r="O1369">
        <f t="shared" si="555"/>
        <v>10.36540216581357</v>
      </c>
      <c r="P1369">
        <v>143.67822177559054</v>
      </c>
      <c r="Q1369">
        <f t="shared" si="556"/>
        <v>14.118110236006151</v>
      </c>
      <c r="R1369">
        <v>13.416826977049901</v>
      </c>
      <c r="S1369">
        <f t="shared" si="547"/>
        <v>3227.9152078317875</v>
      </c>
      <c r="T1369">
        <f t="shared" si="557"/>
        <v>1.3183643278608022</v>
      </c>
      <c r="U1369">
        <f t="shared" si="548"/>
        <v>13.73553086318287</v>
      </c>
      <c r="V1369">
        <f t="shared" si="558"/>
        <v>1.3014156196790789</v>
      </c>
      <c r="W1369">
        <f t="shared" si="549"/>
        <v>13.594346256774713</v>
      </c>
      <c r="X1369">
        <f t="shared" si="559"/>
        <v>1.3115117039655844</v>
      </c>
      <c r="Y1369">
        <v>30</v>
      </c>
      <c r="Z1369">
        <f>Y1369*'MRIP Selectivity'!$N$35</f>
        <v>0.18889782527610699</v>
      </c>
      <c r="AA1369">
        <f>Y1369*'MRIP Selectivity'!$O$35</f>
        <v>0.18852867681356988</v>
      </c>
      <c r="AB1369">
        <f>Y1369*'MRIP Selectivity'!$P$35</f>
        <v>2.709651388625664E-2</v>
      </c>
      <c r="AC1369">
        <v>0.74741255597723821</v>
      </c>
      <c r="AD1369">
        <v>0.94160359434525442</v>
      </c>
      <c r="AE1369">
        <v>1.3432654004296583</v>
      </c>
      <c r="AF1369">
        <f t="shared" si="560"/>
        <v>0.14118460640815689</v>
      </c>
      <c r="AG1369">
        <f t="shared" si="561"/>
        <v>0.17751927972481224</v>
      </c>
      <c r="AH1369">
        <f t="shared" si="562"/>
        <v>3.639780957567032E-2</v>
      </c>
      <c r="AI1369">
        <f t="shared" si="563"/>
        <v>0.40452301597593354</v>
      </c>
      <c r="AJ1369">
        <f t="shared" si="564"/>
        <v>0.35510169570863948</v>
      </c>
      <c r="AK1369">
        <f t="shared" si="565"/>
        <v>0.21562519069982652</v>
      </c>
      <c r="AL1369">
        <f t="shared" si="566"/>
        <v>0.21391708930048256</v>
      </c>
      <c r="AM1369">
        <f t="shared" si="567"/>
        <v>13.73553086318287</v>
      </c>
      <c r="AN1369">
        <f t="shared" si="568"/>
        <v>13.594346256774713</v>
      </c>
      <c r="AO1369">
        <v>10</v>
      </c>
      <c r="AP1369">
        <f t="shared" si="569"/>
        <v>10.377426502089678</v>
      </c>
      <c r="AQ1369">
        <f t="shared" si="570"/>
        <v>10.18852867681357</v>
      </c>
      <c r="AR1369">
        <v>30</v>
      </c>
      <c r="AS1369">
        <f>AR1369*'MRIP Selectivity'!$N$35</f>
        <v>0.18889782527610699</v>
      </c>
      <c r="AT1369">
        <f>AR1369*'MRIP Selectivity'!$O$35</f>
        <v>0.18852867681356988</v>
      </c>
      <c r="AU1369">
        <f>AR1369*'MRIP Selectivity'!$P$35</f>
        <v>2.709651388625664E-2</v>
      </c>
      <c r="AV1369">
        <v>4</v>
      </c>
      <c r="AW1369">
        <f t="shared" si="571"/>
        <v>20</v>
      </c>
      <c r="AX1369">
        <f t="shared" si="550"/>
        <v>0</v>
      </c>
      <c r="AY1369">
        <f t="shared" si="551"/>
        <v>0</v>
      </c>
      <c r="AZ1369">
        <f t="shared" si="552"/>
        <v>0</v>
      </c>
      <c r="BA1369">
        <v>240.58707870000001</v>
      </c>
      <c r="BB1369">
        <v>240.58707870000001</v>
      </c>
    </row>
    <row r="1370" spans="1:54" x14ac:dyDescent="0.25">
      <c r="A1370" t="s">
        <v>1238</v>
      </c>
      <c r="B1370" t="s">
        <v>3</v>
      </c>
      <c r="C1370">
        <v>2014</v>
      </c>
      <c r="D1370">
        <v>1</v>
      </c>
      <c r="E1370">
        <v>1</v>
      </c>
      <c r="F1370" t="s">
        <v>1868</v>
      </c>
      <c r="G1370" t="s">
        <v>1923</v>
      </c>
      <c r="H1370" t="s">
        <v>1935</v>
      </c>
      <c r="I1370" t="s">
        <v>1812</v>
      </c>
      <c r="J1370" t="s">
        <v>1767</v>
      </c>
      <c r="K1370" t="str">
        <f t="shared" si="553"/>
        <v>Inshore</v>
      </c>
      <c r="L1370">
        <v>0</v>
      </c>
      <c r="M1370">
        <f t="shared" si="546"/>
        <v>0</v>
      </c>
      <c r="N1370">
        <f t="shared" si="554"/>
        <v>8.8066183820924612E-2</v>
      </c>
      <c r="O1370">
        <f t="shared" si="555"/>
        <v>4.3990024589832977E-2</v>
      </c>
      <c r="P1370">
        <v>0</v>
      </c>
      <c r="Q1370">
        <f t="shared" si="556"/>
        <v>0</v>
      </c>
      <c r="R1370">
        <v>0</v>
      </c>
      <c r="S1370">
        <f t="shared" si="547"/>
        <v>0</v>
      </c>
      <c r="T1370">
        <f t="shared" si="557"/>
        <v>0</v>
      </c>
      <c r="U1370">
        <f t="shared" si="548"/>
        <v>7.4364240097692796E-2</v>
      </c>
      <c r="V1370">
        <f t="shared" si="558"/>
        <v>0.84441310922369928</v>
      </c>
      <c r="W1370">
        <f t="shared" si="549"/>
        <v>4.1421165269122859E-2</v>
      </c>
      <c r="X1370">
        <f t="shared" si="559"/>
        <v>0.94160359434525442</v>
      </c>
      <c r="Y1370">
        <v>7</v>
      </c>
      <c r="Z1370">
        <f>Y1370*'MRIP Selectivity'!$N$35</f>
        <v>4.4076159231091636E-2</v>
      </c>
      <c r="AA1370">
        <f>Y1370*'MRIP Selectivity'!$O$35</f>
        <v>4.3990024589832977E-2</v>
      </c>
      <c r="AB1370">
        <f>Y1370*'MRIP Selectivity'!$P$35</f>
        <v>6.3225199067932156E-3</v>
      </c>
      <c r="AC1370">
        <v>0.74741255597723821</v>
      </c>
      <c r="AD1370">
        <v>0.94160359434525442</v>
      </c>
      <c r="AE1370">
        <v>1.3432654004296583</v>
      </c>
      <c r="AF1370">
        <f t="shared" si="560"/>
        <v>3.2943074828569945E-2</v>
      </c>
      <c r="AG1370">
        <f t="shared" si="561"/>
        <v>4.1421165269122859E-2</v>
      </c>
      <c r="AH1370">
        <f t="shared" si="562"/>
        <v>8.4928222343230737E-3</v>
      </c>
      <c r="AI1370">
        <f t="shared" si="563"/>
        <v>9.4388703727717821E-2</v>
      </c>
      <c r="AJ1370">
        <f t="shared" si="564"/>
        <v>8.2857062332015868E-2</v>
      </c>
      <c r="AK1370">
        <f t="shared" si="565"/>
        <v>5.0312544496626192E-2</v>
      </c>
      <c r="AL1370">
        <f t="shared" si="566"/>
        <v>4.9913987503445931E-2</v>
      </c>
      <c r="AM1370">
        <f t="shared" si="567"/>
        <v>7.4364240097692796E-2</v>
      </c>
      <c r="AN1370">
        <f t="shared" si="568"/>
        <v>4.1421165269122859E-2</v>
      </c>
      <c r="AO1370">
        <v>0</v>
      </c>
      <c r="AP1370">
        <f t="shared" si="569"/>
        <v>8.8066183820924612E-2</v>
      </c>
      <c r="AQ1370">
        <f t="shared" si="570"/>
        <v>4.3990024589832977E-2</v>
      </c>
      <c r="AR1370">
        <v>7</v>
      </c>
      <c r="AS1370">
        <f>AR1370*'MRIP Selectivity'!$N$35</f>
        <v>4.4076159231091636E-2</v>
      </c>
      <c r="AT1370">
        <f>AR1370*'MRIP Selectivity'!$O$35</f>
        <v>4.3990024589832977E-2</v>
      </c>
      <c r="AU1370">
        <f>AR1370*'MRIP Selectivity'!$P$35</f>
        <v>6.3225199067932156E-3</v>
      </c>
      <c r="AV1370">
        <v>12</v>
      </c>
      <c r="AW1370">
        <f t="shared" si="571"/>
        <v>60</v>
      </c>
      <c r="AX1370">
        <f t="shared" si="550"/>
        <v>0</v>
      </c>
      <c r="AY1370">
        <f t="shared" si="551"/>
        <v>0</v>
      </c>
      <c r="AZ1370">
        <f t="shared" si="552"/>
        <v>0</v>
      </c>
      <c r="BA1370">
        <v>286.41158094999997</v>
      </c>
      <c r="BB1370">
        <v>286.41158094999997</v>
      </c>
    </row>
    <row r="1371" spans="1:54" x14ac:dyDescent="0.25">
      <c r="A1371" t="s">
        <v>1239</v>
      </c>
      <c r="B1371" t="s">
        <v>3</v>
      </c>
      <c r="C1371">
        <v>2014</v>
      </c>
      <c r="D1371">
        <v>1</v>
      </c>
      <c r="E1371">
        <v>1</v>
      </c>
      <c r="F1371" t="s">
        <v>1843</v>
      </c>
      <c r="G1371" t="s">
        <v>1923</v>
      </c>
      <c r="H1371" t="s">
        <v>1935</v>
      </c>
      <c r="I1371" t="s">
        <v>1812</v>
      </c>
      <c r="J1371" t="s">
        <v>1813</v>
      </c>
      <c r="K1371" t="str">
        <f t="shared" si="553"/>
        <v>Inshore</v>
      </c>
      <c r="L1371">
        <v>0</v>
      </c>
      <c r="M1371">
        <f t="shared" si="546"/>
        <v>0</v>
      </c>
      <c r="N1371">
        <f t="shared" si="554"/>
        <v>1.258088340298923E-2</v>
      </c>
      <c r="O1371">
        <f t="shared" si="555"/>
        <v>6.2842892271189965E-3</v>
      </c>
      <c r="P1371">
        <v>0</v>
      </c>
      <c r="Q1371">
        <f t="shared" si="556"/>
        <v>0</v>
      </c>
      <c r="R1371">
        <v>0</v>
      </c>
      <c r="S1371">
        <f t="shared" si="547"/>
        <v>0</v>
      </c>
      <c r="T1371">
        <f t="shared" si="557"/>
        <v>0</v>
      </c>
      <c r="U1371">
        <f t="shared" si="548"/>
        <v>1.0623462871098971E-2</v>
      </c>
      <c r="V1371">
        <f t="shared" si="558"/>
        <v>0.84441310922369939</v>
      </c>
      <c r="W1371">
        <f t="shared" si="549"/>
        <v>5.9173093241604077E-3</v>
      </c>
      <c r="X1371">
        <f t="shared" si="559"/>
        <v>0.94160359434525431</v>
      </c>
      <c r="Y1371">
        <v>1</v>
      </c>
      <c r="Z1371">
        <f>Y1371*'MRIP Selectivity'!$N$35</f>
        <v>6.2965941758702333E-3</v>
      </c>
      <c r="AA1371">
        <f>Y1371*'MRIP Selectivity'!$O$35</f>
        <v>6.2842892271189965E-3</v>
      </c>
      <c r="AB1371">
        <f>Y1371*'MRIP Selectivity'!$P$35</f>
        <v>9.0321712954188795E-4</v>
      </c>
      <c r="AC1371">
        <v>0.74741255597723821</v>
      </c>
      <c r="AD1371">
        <v>0.94160359434525442</v>
      </c>
      <c r="AE1371">
        <v>1.3432654004296583</v>
      </c>
      <c r="AF1371">
        <f t="shared" si="560"/>
        <v>4.7061535469385633E-3</v>
      </c>
      <c r="AG1371">
        <f t="shared" si="561"/>
        <v>5.9173093241604077E-3</v>
      </c>
      <c r="AH1371">
        <f t="shared" si="562"/>
        <v>1.2132603191890106E-3</v>
      </c>
      <c r="AI1371">
        <f t="shared" si="563"/>
        <v>1.3484100532531117E-2</v>
      </c>
      <c r="AJ1371">
        <f t="shared" si="564"/>
        <v>1.1836723190287982E-2</v>
      </c>
      <c r="AK1371">
        <f t="shared" si="565"/>
        <v>7.1875063566608846E-3</v>
      </c>
      <c r="AL1371">
        <f t="shared" si="566"/>
        <v>7.1305696433494187E-3</v>
      </c>
      <c r="AM1371">
        <f t="shared" si="567"/>
        <v>1.0623462871098971E-2</v>
      </c>
      <c r="AN1371">
        <f t="shared" si="568"/>
        <v>5.9173093241604077E-3</v>
      </c>
      <c r="AO1371">
        <v>0</v>
      </c>
      <c r="AP1371">
        <f t="shared" si="569"/>
        <v>1.258088340298923E-2</v>
      </c>
      <c r="AQ1371">
        <f t="shared" si="570"/>
        <v>6.2842892271189965E-3</v>
      </c>
      <c r="AR1371">
        <v>1</v>
      </c>
      <c r="AS1371">
        <f>AR1371*'MRIP Selectivity'!$N$35</f>
        <v>6.2965941758702333E-3</v>
      </c>
      <c r="AT1371">
        <f>AR1371*'MRIP Selectivity'!$O$35</f>
        <v>6.2842892271189965E-3</v>
      </c>
      <c r="AU1371">
        <f>AR1371*'MRIP Selectivity'!$P$35</f>
        <v>9.0321712954188795E-4</v>
      </c>
      <c r="AV1371">
        <v>2</v>
      </c>
      <c r="AW1371">
        <f t="shared" si="571"/>
        <v>10</v>
      </c>
      <c r="AX1371">
        <f t="shared" si="550"/>
        <v>0</v>
      </c>
      <c r="AY1371">
        <f t="shared" si="551"/>
        <v>0</v>
      </c>
      <c r="AZ1371">
        <f t="shared" si="552"/>
        <v>0</v>
      </c>
      <c r="BA1371">
        <v>178.10281595999999</v>
      </c>
      <c r="BB1371">
        <v>178.10281595999999</v>
      </c>
    </row>
    <row r="1372" spans="1:54" x14ac:dyDescent="0.25">
      <c r="A1372" t="s">
        <v>1240</v>
      </c>
      <c r="B1372" t="s">
        <v>3</v>
      </c>
      <c r="C1372">
        <v>2014</v>
      </c>
      <c r="D1372">
        <v>2</v>
      </c>
      <c r="E1372">
        <v>3</v>
      </c>
      <c r="F1372" t="s">
        <v>1820</v>
      </c>
      <c r="G1372" t="s">
        <v>1923</v>
      </c>
      <c r="H1372" t="s">
        <v>1933</v>
      </c>
      <c r="I1372" t="s">
        <v>1824</v>
      </c>
      <c r="J1372" t="s">
        <v>1813</v>
      </c>
      <c r="K1372" t="str">
        <f t="shared" si="553"/>
        <v>Inshore</v>
      </c>
      <c r="L1372">
        <v>0</v>
      </c>
      <c r="M1372">
        <f t="shared" si="546"/>
        <v>0</v>
      </c>
      <c r="N1372">
        <f t="shared" si="554"/>
        <v>1.258088340298923E-2</v>
      </c>
      <c r="O1372">
        <f t="shared" si="555"/>
        <v>6.2842892271189965E-3</v>
      </c>
      <c r="P1372">
        <v>0</v>
      </c>
      <c r="Q1372">
        <f t="shared" si="556"/>
        <v>0</v>
      </c>
      <c r="R1372">
        <v>0</v>
      </c>
      <c r="S1372">
        <f t="shared" si="547"/>
        <v>0</v>
      </c>
      <c r="T1372">
        <f t="shared" si="557"/>
        <v>0</v>
      </c>
      <c r="U1372">
        <f t="shared" si="548"/>
        <v>1.0623462871098971E-2</v>
      </c>
      <c r="V1372">
        <f t="shared" si="558"/>
        <v>0.84441310922369939</v>
      </c>
      <c r="W1372">
        <f t="shared" si="549"/>
        <v>5.9173093241604077E-3</v>
      </c>
      <c r="X1372">
        <f t="shared" si="559"/>
        <v>0.94160359434525431</v>
      </c>
      <c r="Y1372">
        <v>1</v>
      </c>
      <c r="Z1372">
        <f>Y1372*'MRIP Selectivity'!$N$35</f>
        <v>6.2965941758702333E-3</v>
      </c>
      <c r="AA1372">
        <f>Y1372*'MRIP Selectivity'!$O$35</f>
        <v>6.2842892271189965E-3</v>
      </c>
      <c r="AB1372">
        <f>Y1372*'MRIP Selectivity'!$P$35</f>
        <v>9.0321712954188795E-4</v>
      </c>
      <c r="AC1372">
        <v>0.74741255597723821</v>
      </c>
      <c r="AD1372">
        <v>0.94160359434525442</v>
      </c>
      <c r="AE1372">
        <v>1.3432654004296583</v>
      </c>
      <c r="AF1372">
        <f t="shared" si="560"/>
        <v>4.7061535469385633E-3</v>
      </c>
      <c r="AG1372">
        <f t="shared" si="561"/>
        <v>5.9173093241604077E-3</v>
      </c>
      <c r="AH1372">
        <f t="shared" si="562"/>
        <v>1.2132603191890106E-3</v>
      </c>
      <c r="AI1372">
        <f t="shared" si="563"/>
        <v>1.3484100532531117E-2</v>
      </c>
      <c r="AJ1372">
        <f t="shared" si="564"/>
        <v>1.1836723190287982E-2</v>
      </c>
      <c r="AK1372">
        <f t="shared" si="565"/>
        <v>7.1875063566608846E-3</v>
      </c>
      <c r="AL1372">
        <f t="shared" si="566"/>
        <v>7.1305696433494187E-3</v>
      </c>
      <c r="AM1372">
        <f t="shared" si="567"/>
        <v>1.0623462871098971E-2</v>
      </c>
      <c r="AN1372">
        <f t="shared" si="568"/>
        <v>5.9173093241604077E-3</v>
      </c>
      <c r="AO1372">
        <v>0</v>
      </c>
      <c r="AP1372">
        <f t="shared" si="569"/>
        <v>1.258088340298923E-2</v>
      </c>
      <c r="AQ1372">
        <f t="shared" si="570"/>
        <v>6.2842892271189965E-3</v>
      </c>
      <c r="AR1372">
        <v>1</v>
      </c>
      <c r="AS1372">
        <f>AR1372*'MRIP Selectivity'!$N$35</f>
        <v>6.2965941758702333E-3</v>
      </c>
      <c r="AT1372">
        <f>AR1372*'MRIP Selectivity'!$O$35</f>
        <v>6.2842892271189965E-3</v>
      </c>
      <c r="AU1372">
        <f>AR1372*'MRIP Selectivity'!$P$35</f>
        <v>9.0321712954188795E-4</v>
      </c>
      <c r="AV1372">
        <v>1</v>
      </c>
      <c r="AW1372">
        <f t="shared" si="571"/>
        <v>5</v>
      </c>
      <c r="AX1372">
        <f t="shared" si="550"/>
        <v>0</v>
      </c>
      <c r="AY1372">
        <f t="shared" si="551"/>
        <v>0</v>
      </c>
      <c r="AZ1372">
        <f t="shared" si="552"/>
        <v>0</v>
      </c>
      <c r="BA1372">
        <v>2415.2620135000002</v>
      </c>
      <c r="BB1372">
        <v>2415.2620135000002</v>
      </c>
    </row>
    <row r="1373" spans="1:54" x14ac:dyDescent="0.25">
      <c r="A1373" t="s">
        <v>1241</v>
      </c>
      <c r="B1373" t="s">
        <v>3</v>
      </c>
      <c r="C1373">
        <v>2014</v>
      </c>
      <c r="D1373">
        <v>2</v>
      </c>
      <c r="E1373">
        <v>3</v>
      </c>
      <c r="F1373" t="s">
        <v>1846</v>
      </c>
      <c r="G1373" t="s">
        <v>1923</v>
      </c>
      <c r="H1373" t="s">
        <v>1933</v>
      </c>
      <c r="I1373" t="s">
        <v>1837</v>
      </c>
      <c r="J1373" t="s">
        <v>1819</v>
      </c>
      <c r="K1373" t="str">
        <f t="shared" si="553"/>
        <v>Offshore</v>
      </c>
      <c r="L1373">
        <v>20.010771694999999</v>
      </c>
      <c r="M1373">
        <f t="shared" si="546"/>
        <v>11063.226825432146</v>
      </c>
      <c r="N1373">
        <f t="shared" si="554"/>
        <v>20.639815865149458</v>
      </c>
      <c r="O1373">
        <f t="shared" si="555"/>
        <v>20.324986156355948</v>
      </c>
      <c r="P1373">
        <v>267.98554850393703</v>
      </c>
      <c r="Q1373">
        <f t="shared" si="556"/>
        <v>13.392064663398132</v>
      </c>
      <c r="R1373">
        <v>23.400703256318003</v>
      </c>
      <c r="S1373">
        <f t="shared" si="547"/>
        <v>12937.396515495788</v>
      </c>
      <c r="T1373">
        <f t="shared" si="557"/>
        <v>1.169405338933782</v>
      </c>
      <c r="U1373">
        <f t="shared" si="548"/>
        <v>23.931876399872952</v>
      </c>
      <c r="V1373">
        <f t="shared" si="558"/>
        <v>1.15950047986049</v>
      </c>
      <c r="W1373">
        <f t="shared" si="549"/>
        <v>23.696568722526024</v>
      </c>
      <c r="X1373">
        <f t="shared" si="559"/>
        <v>1.1658836340764605</v>
      </c>
      <c r="Y1373">
        <v>50</v>
      </c>
      <c r="Z1373">
        <f>Y1373*'MRIP Selectivity'!$N$35</f>
        <v>0.31482970879351169</v>
      </c>
      <c r="AA1373">
        <f>Y1373*'MRIP Selectivity'!$O$35</f>
        <v>0.31421446135594983</v>
      </c>
      <c r="AB1373">
        <f>Y1373*'MRIP Selectivity'!$P$35</f>
        <v>4.5160856477094398E-2</v>
      </c>
      <c r="AC1373">
        <v>0.74741255597723821</v>
      </c>
      <c r="AD1373">
        <v>0.94160359434525442</v>
      </c>
      <c r="AE1373">
        <v>1.3432654004296583</v>
      </c>
      <c r="AF1373">
        <f t="shared" si="560"/>
        <v>0.23530767734692815</v>
      </c>
      <c r="AG1373">
        <f t="shared" si="561"/>
        <v>0.2958654662080204</v>
      </c>
      <c r="AH1373">
        <f t="shared" si="562"/>
        <v>6.0663015959450534E-2</v>
      </c>
      <c r="AI1373">
        <f t="shared" si="563"/>
        <v>0.67420502662655601</v>
      </c>
      <c r="AJ1373">
        <f t="shared" si="564"/>
        <v>0.59183615951439905</v>
      </c>
      <c r="AK1373">
        <f t="shared" si="565"/>
        <v>0.35937531783304422</v>
      </c>
      <c r="AL1373">
        <f t="shared" si="566"/>
        <v>0.35652848216747091</v>
      </c>
      <c r="AM1373">
        <f t="shared" si="567"/>
        <v>23.931876399872952</v>
      </c>
      <c r="AN1373">
        <f t="shared" si="568"/>
        <v>23.696568722526024</v>
      </c>
      <c r="AO1373">
        <v>32</v>
      </c>
      <c r="AP1373">
        <f t="shared" si="569"/>
        <v>32.629044170149463</v>
      </c>
      <c r="AQ1373">
        <f t="shared" si="570"/>
        <v>32.314214461355952</v>
      </c>
      <c r="AR1373">
        <v>50</v>
      </c>
      <c r="AS1373">
        <f>AR1373*'MRIP Selectivity'!$N$35</f>
        <v>0.31482970879351169</v>
      </c>
      <c r="AT1373">
        <f>AR1373*'MRIP Selectivity'!$O$35</f>
        <v>0.31421446135594983</v>
      </c>
      <c r="AU1373">
        <f>AR1373*'MRIP Selectivity'!$P$35</f>
        <v>4.5160856477094398E-2</v>
      </c>
      <c r="AV1373">
        <v>15</v>
      </c>
      <c r="AW1373">
        <f t="shared" si="571"/>
        <v>75</v>
      </c>
      <c r="AX1373">
        <f t="shared" si="550"/>
        <v>0</v>
      </c>
      <c r="AY1373">
        <f t="shared" si="551"/>
        <v>0</v>
      </c>
      <c r="AZ1373">
        <f t="shared" si="552"/>
        <v>0</v>
      </c>
      <c r="BA1373">
        <v>552.86357738000004</v>
      </c>
      <c r="BB1373">
        <v>552.86357738000004</v>
      </c>
    </row>
    <row r="1374" spans="1:54" x14ac:dyDescent="0.25">
      <c r="A1374" t="s">
        <v>1242</v>
      </c>
      <c r="B1374" t="s">
        <v>3</v>
      </c>
      <c r="C1374">
        <v>2014</v>
      </c>
      <c r="D1374">
        <v>2</v>
      </c>
      <c r="E1374">
        <v>3</v>
      </c>
      <c r="F1374" t="s">
        <v>1838</v>
      </c>
      <c r="G1374" t="s">
        <v>1923</v>
      </c>
      <c r="H1374" t="s">
        <v>1935</v>
      </c>
      <c r="I1374" t="s">
        <v>1812</v>
      </c>
      <c r="J1374" t="s">
        <v>1819</v>
      </c>
      <c r="K1374" t="str">
        <f t="shared" si="553"/>
        <v>Offshore</v>
      </c>
      <c r="L1374">
        <v>0</v>
      </c>
      <c r="M1374">
        <f t="shared" si="546"/>
        <v>0</v>
      </c>
      <c r="N1374">
        <f t="shared" si="554"/>
        <v>0.26419855146277382</v>
      </c>
      <c r="O1374">
        <f t="shared" si="555"/>
        <v>0.13197007376949893</v>
      </c>
      <c r="P1374">
        <v>0</v>
      </c>
      <c r="Q1374">
        <f t="shared" si="556"/>
        <v>0</v>
      </c>
      <c r="R1374">
        <v>0</v>
      </c>
      <c r="S1374">
        <f t="shared" si="547"/>
        <v>0</v>
      </c>
      <c r="T1374">
        <f t="shared" si="557"/>
        <v>0</v>
      </c>
      <c r="U1374">
        <f t="shared" si="548"/>
        <v>0.22309272029307839</v>
      </c>
      <c r="V1374">
        <f t="shared" si="558"/>
        <v>0.84441310922369939</v>
      </c>
      <c r="W1374">
        <f t="shared" si="549"/>
        <v>0.12426349580736858</v>
      </c>
      <c r="X1374">
        <f t="shared" si="559"/>
        <v>0.94160359434525442</v>
      </c>
      <c r="Y1374">
        <v>21</v>
      </c>
      <c r="Z1374">
        <f>Y1374*'MRIP Selectivity'!$N$35</f>
        <v>0.13222847769327489</v>
      </c>
      <c r="AA1374">
        <f>Y1374*'MRIP Selectivity'!$O$35</f>
        <v>0.13197007376949893</v>
      </c>
      <c r="AB1374">
        <f>Y1374*'MRIP Selectivity'!$P$35</f>
        <v>1.8967559720379647E-2</v>
      </c>
      <c r="AC1374">
        <v>0.74741255597723821</v>
      </c>
      <c r="AD1374">
        <v>0.94160359434525442</v>
      </c>
      <c r="AE1374">
        <v>1.3432654004296583</v>
      </c>
      <c r="AF1374">
        <f t="shared" si="560"/>
        <v>9.8829224485709813E-2</v>
      </c>
      <c r="AG1374">
        <f t="shared" si="561"/>
        <v>0.12426349580736858</v>
      </c>
      <c r="AH1374">
        <f t="shared" si="562"/>
        <v>2.5478466702969223E-2</v>
      </c>
      <c r="AI1374">
        <f t="shared" si="563"/>
        <v>0.28316611118315349</v>
      </c>
      <c r="AJ1374">
        <f t="shared" si="564"/>
        <v>0.24857118699604761</v>
      </c>
      <c r="AK1374">
        <f t="shared" si="565"/>
        <v>0.15093763348987857</v>
      </c>
      <c r="AL1374">
        <f t="shared" si="566"/>
        <v>0.14974196251033781</v>
      </c>
      <c r="AM1374">
        <f t="shared" si="567"/>
        <v>0.22309272029307839</v>
      </c>
      <c r="AN1374">
        <f t="shared" si="568"/>
        <v>0.12426349580736858</v>
      </c>
      <c r="AO1374">
        <v>0</v>
      </c>
      <c r="AP1374">
        <f t="shared" si="569"/>
        <v>0.26419855146277382</v>
      </c>
      <c r="AQ1374">
        <f t="shared" si="570"/>
        <v>0.13197007376949893</v>
      </c>
      <c r="AR1374">
        <v>21</v>
      </c>
      <c r="AS1374">
        <f>AR1374*'MRIP Selectivity'!$N$35</f>
        <v>0.13222847769327489</v>
      </c>
      <c r="AT1374">
        <f>AR1374*'MRIP Selectivity'!$O$35</f>
        <v>0.13197007376949893</v>
      </c>
      <c r="AU1374">
        <f>AR1374*'MRIP Selectivity'!$P$35</f>
        <v>1.8967559720379647E-2</v>
      </c>
      <c r="AV1374">
        <v>24</v>
      </c>
      <c r="AW1374">
        <f t="shared" si="571"/>
        <v>120</v>
      </c>
      <c r="AX1374">
        <f t="shared" si="550"/>
        <v>0</v>
      </c>
      <c r="AY1374">
        <f t="shared" si="551"/>
        <v>0</v>
      </c>
      <c r="AZ1374">
        <f t="shared" si="552"/>
        <v>0</v>
      </c>
      <c r="BA1374">
        <v>2152.4048412000002</v>
      </c>
      <c r="BB1374">
        <v>2152.4048412000002</v>
      </c>
    </row>
    <row r="1375" spans="1:54" x14ac:dyDescent="0.25">
      <c r="A1375" t="s">
        <v>1243</v>
      </c>
      <c r="B1375" t="s">
        <v>3</v>
      </c>
      <c r="C1375">
        <v>2014</v>
      </c>
      <c r="D1375">
        <v>2</v>
      </c>
      <c r="E1375">
        <v>4</v>
      </c>
      <c r="F1375" t="s">
        <v>1841</v>
      </c>
      <c r="G1375" t="s">
        <v>1923</v>
      </c>
      <c r="H1375" t="s">
        <v>1935</v>
      </c>
      <c r="I1375" t="s">
        <v>1812</v>
      </c>
      <c r="J1375" t="s">
        <v>1813</v>
      </c>
      <c r="K1375" t="str">
        <f t="shared" si="553"/>
        <v>Inshore</v>
      </c>
      <c r="L1375">
        <v>0</v>
      </c>
      <c r="M1375">
        <f t="shared" si="546"/>
        <v>0</v>
      </c>
      <c r="N1375">
        <f t="shared" si="554"/>
        <v>2.516176680597846E-2</v>
      </c>
      <c r="O1375">
        <f t="shared" si="555"/>
        <v>1.2568578454237993E-2</v>
      </c>
      <c r="P1375">
        <v>0</v>
      </c>
      <c r="Q1375">
        <f t="shared" si="556"/>
        <v>0</v>
      </c>
      <c r="R1375">
        <v>0</v>
      </c>
      <c r="S1375">
        <f t="shared" si="547"/>
        <v>0</v>
      </c>
      <c r="T1375">
        <f t="shared" si="557"/>
        <v>0</v>
      </c>
      <c r="U1375">
        <f t="shared" si="548"/>
        <v>2.1246925742197942E-2</v>
      </c>
      <c r="V1375">
        <f t="shared" si="558"/>
        <v>0.84441310922369939</v>
      </c>
      <c r="W1375">
        <f t="shared" si="549"/>
        <v>1.1834618648320815E-2</v>
      </c>
      <c r="X1375">
        <f t="shared" si="559"/>
        <v>0.94160359434525431</v>
      </c>
      <c r="Y1375">
        <v>2</v>
      </c>
      <c r="Z1375">
        <f>Y1375*'MRIP Selectivity'!$N$35</f>
        <v>1.2593188351740467E-2</v>
      </c>
      <c r="AA1375">
        <f>Y1375*'MRIP Selectivity'!$O$35</f>
        <v>1.2568578454237993E-2</v>
      </c>
      <c r="AB1375">
        <f>Y1375*'MRIP Selectivity'!$P$35</f>
        <v>1.8064342590837759E-3</v>
      </c>
      <c r="AC1375">
        <v>0.74741255597723821</v>
      </c>
      <c r="AD1375">
        <v>0.94160359434525442</v>
      </c>
      <c r="AE1375">
        <v>1.3432654004296583</v>
      </c>
      <c r="AF1375">
        <f t="shared" si="560"/>
        <v>9.4123070938771265E-3</v>
      </c>
      <c r="AG1375">
        <f t="shared" si="561"/>
        <v>1.1834618648320815E-2</v>
      </c>
      <c r="AH1375">
        <f t="shared" si="562"/>
        <v>2.4265206383780212E-3</v>
      </c>
      <c r="AI1375">
        <f t="shared" si="563"/>
        <v>2.6968201065062234E-2</v>
      </c>
      <c r="AJ1375">
        <f t="shared" si="564"/>
        <v>2.3673446380575964E-2</v>
      </c>
      <c r="AK1375">
        <f t="shared" si="565"/>
        <v>1.4375012713321769E-2</v>
      </c>
      <c r="AL1375">
        <f t="shared" si="566"/>
        <v>1.4261139286698837E-2</v>
      </c>
      <c r="AM1375">
        <f t="shared" si="567"/>
        <v>2.1246925742197942E-2</v>
      </c>
      <c r="AN1375">
        <f t="shared" si="568"/>
        <v>1.1834618648320815E-2</v>
      </c>
      <c r="AO1375">
        <v>0</v>
      </c>
      <c r="AP1375">
        <f t="shared" si="569"/>
        <v>2.516176680597846E-2</v>
      </c>
      <c r="AQ1375">
        <f t="shared" si="570"/>
        <v>1.2568578454237993E-2</v>
      </c>
      <c r="AR1375">
        <v>2</v>
      </c>
      <c r="AS1375">
        <f>AR1375*'MRIP Selectivity'!$N$35</f>
        <v>1.2593188351740467E-2</v>
      </c>
      <c r="AT1375">
        <f>AR1375*'MRIP Selectivity'!$O$35</f>
        <v>1.2568578454237993E-2</v>
      </c>
      <c r="AU1375">
        <f>AR1375*'MRIP Selectivity'!$P$35</f>
        <v>1.8064342590837759E-3</v>
      </c>
      <c r="AV1375">
        <v>2</v>
      </c>
      <c r="AW1375">
        <f t="shared" si="571"/>
        <v>10</v>
      </c>
      <c r="AX1375">
        <f t="shared" si="550"/>
        <v>0</v>
      </c>
      <c r="AY1375">
        <f t="shared" si="551"/>
        <v>0</v>
      </c>
      <c r="AZ1375">
        <f t="shared" si="552"/>
        <v>0</v>
      </c>
      <c r="BA1375">
        <v>1592.3859321</v>
      </c>
      <c r="BB1375">
        <v>1592.3859321</v>
      </c>
    </row>
    <row r="1376" spans="1:54" x14ac:dyDescent="0.25">
      <c r="A1376" t="s">
        <v>1244</v>
      </c>
      <c r="B1376" t="s">
        <v>3</v>
      </c>
      <c r="C1376">
        <v>2014</v>
      </c>
      <c r="D1376">
        <v>2</v>
      </c>
      <c r="E1376">
        <v>4</v>
      </c>
      <c r="F1376" t="s">
        <v>1841</v>
      </c>
      <c r="G1376" t="s">
        <v>1923</v>
      </c>
      <c r="H1376" t="s">
        <v>1935</v>
      </c>
      <c r="I1376" t="s">
        <v>1812</v>
      </c>
      <c r="J1376" t="s">
        <v>1767</v>
      </c>
      <c r="K1376" t="str">
        <f t="shared" si="553"/>
        <v>Inshore</v>
      </c>
      <c r="L1376">
        <v>0</v>
      </c>
      <c r="M1376">
        <f t="shared" si="546"/>
        <v>0</v>
      </c>
      <c r="N1376">
        <f t="shared" si="554"/>
        <v>6.2904417014946146E-2</v>
      </c>
      <c r="O1376">
        <f t="shared" si="555"/>
        <v>3.1421446135594985E-2</v>
      </c>
      <c r="P1376">
        <v>0</v>
      </c>
      <c r="Q1376">
        <f t="shared" si="556"/>
        <v>0</v>
      </c>
      <c r="R1376">
        <v>0</v>
      </c>
      <c r="S1376">
        <f t="shared" si="547"/>
        <v>0</v>
      </c>
      <c r="T1376">
        <f t="shared" si="557"/>
        <v>0</v>
      </c>
      <c r="U1376">
        <f t="shared" si="548"/>
        <v>5.3117314355494855E-2</v>
      </c>
      <c r="V1376">
        <f t="shared" si="558"/>
        <v>0.84441310922369939</v>
      </c>
      <c r="W1376">
        <f t="shared" si="549"/>
        <v>2.9586546620802043E-2</v>
      </c>
      <c r="X1376">
        <f t="shared" si="559"/>
        <v>0.94160359434525442</v>
      </c>
      <c r="Y1376">
        <v>5</v>
      </c>
      <c r="Z1376">
        <f>Y1376*'MRIP Selectivity'!$N$35</f>
        <v>3.1482970879351167E-2</v>
      </c>
      <c r="AA1376">
        <f>Y1376*'MRIP Selectivity'!$O$35</f>
        <v>3.1421446135594985E-2</v>
      </c>
      <c r="AB1376">
        <f>Y1376*'MRIP Selectivity'!$P$35</f>
        <v>4.5160856477094394E-3</v>
      </c>
      <c r="AC1376">
        <v>0.74741255597723821</v>
      </c>
      <c r="AD1376">
        <v>0.94160359434525442</v>
      </c>
      <c r="AE1376">
        <v>1.3432654004296583</v>
      </c>
      <c r="AF1376">
        <f t="shared" si="560"/>
        <v>2.3530767734692815E-2</v>
      </c>
      <c r="AG1376">
        <f t="shared" si="561"/>
        <v>2.9586546620802043E-2</v>
      </c>
      <c r="AH1376">
        <f t="shared" si="562"/>
        <v>6.0663015959450525E-3</v>
      </c>
      <c r="AI1376">
        <f t="shared" si="563"/>
        <v>6.742050266265559E-2</v>
      </c>
      <c r="AJ1376">
        <f t="shared" si="564"/>
        <v>5.9183615951439908E-2</v>
      </c>
      <c r="AK1376">
        <f t="shared" si="565"/>
        <v>3.5937531783304423E-2</v>
      </c>
      <c r="AL1376">
        <f t="shared" si="566"/>
        <v>3.5652848216747093E-2</v>
      </c>
      <c r="AM1376">
        <f t="shared" si="567"/>
        <v>5.3117314355494855E-2</v>
      </c>
      <c r="AN1376">
        <f t="shared" si="568"/>
        <v>2.9586546620802043E-2</v>
      </c>
      <c r="AO1376">
        <v>0</v>
      </c>
      <c r="AP1376">
        <f t="shared" si="569"/>
        <v>6.2904417014946146E-2</v>
      </c>
      <c r="AQ1376">
        <f t="shared" si="570"/>
        <v>3.1421446135594985E-2</v>
      </c>
      <c r="AR1376">
        <v>5</v>
      </c>
      <c r="AS1376">
        <f>AR1376*'MRIP Selectivity'!$N$35</f>
        <v>3.1482970879351167E-2</v>
      </c>
      <c r="AT1376">
        <f>AR1376*'MRIP Selectivity'!$O$35</f>
        <v>3.1421446135594985E-2</v>
      </c>
      <c r="AU1376">
        <f>AR1376*'MRIP Selectivity'!$P$35</f>
        <v>4.5160856477094394E-3</v>
      </c>
      <c r="AV1376">
        <v>4</v>
      </c>
      <c r="AW1376">
        <f t="shared" si="571"/>
        <v>20</v>
      </c>
      <c r="AX1376">
        <f t="shared" si="550"/>
        <v>0</v>
      </c>
      <c r="AY1376">
        <f t="shared" si="551"/>
        <v>0</v>
      </c>
      <c r="AZ1376">
        <f t="shared" si="552"/>
        <v>0</v>
      </c>
      <c r="BA1376">
        <v>1592.3859321</v>
      </c>
      <c r="BB1376">
        <v>1592.3859321</v>
      </c>
    </row>
    <row r="1377" spans="1:54" x14ac:dyDescent="0.25">
      <c r="A1377" t="s">
        <v>1245</v>
      </c>
      <c r="B1377" t="s">
        <v>3</v>
      </c>
      <c r="C1377">
        <v>2014</v>
      </c>
      <c r="D1377">
        <v>2</v>
      </c>
      <c r="E1377">
        <v>4</v>
      </c>
      <c r="F1377" t="s">
        <v>1841</v>
      </c>
      <c r="G1377" t="s">
        <v>1923</v>
      </c>
      <c r="H1377" t="s">
        <v>1935</v>
      </c>
      <c r="I1377" t="s">
        <v>1812</v>
      </c>
      <c r="J1377" t="s">
        <v>1819</v>
      </c>
      <c r="K1377" t="str">
        <f t="shared" si="553"/>
        <v>Offshore</v>
      </c>
      <c r="L1377">
        <v>0</v>
      </c>
      <c r="M1377">
        <f t="shared" si="546"/>
        <v>0</v>
      </c>
      <c r="N1377">
        <f t="shared" si="554"/>
        <v>7.5485300417935386E-2</v>
      </c>
      <c r="O1377">
        <f t="shared" si="555"/>
        <v>3.7705735362713981E-2</v>
      </c>
      <c r="P1377">
        <v>0</v>
      </c>
      <c r="Q1377">
        <f t="shared" si="556"/>
        <v>0</v>
      </c>
      <c r="R1377">
        <v>0</v>
      </c>
      <c r="S1377">
        <f t="shared" si="547"/>
        <v>0</v>
      </c>
      <c r="T1377">
        <f t="shared" si="557"/>
        <v>0</v>
      </c>
      <c r="U1377">
        <f t="shared" si="548"/>
        <v>6.3740777226593825E-2</v>
      </c>
      <c r="V1377">
        <f t="shared" si="558"/>
        <v>0.84441310922369928</v>
      </c>
      <c r="W1377">
        <f t="shared" si="549"/>
        <v>3.5503855944962449E-2</v>
      </c>
      <c r="X1377">
        <f t="shared" si="559"/>
        <v>0.94160359434525442</v>
      </c>
      <c r="Y1377">
        <v>6</v>
      </c>
      <c r="Z1377">
        <f>Y1377*'MRIP Selectivity'!$N$35</f>
        <v>3.7779565055221398E-2</v>
      </c>
      <c r="AA1377">
        <f>Y1377*'MRIP Selectivity'!$O$35</f>
        <v>3.7705735362713981E-2</v>
      </c>
      <c r="AB1377">
        <f>Y1377*'MRIP Selectivity'!$P$35</f>
        <v>5.4193027772513275E-3</v>
      </c>
      <c r="AC1377">
        <v>0.74741255597723821</v>
      </c>
      <c r="AD1377">
        <v>0.94160359434525442</v>
      </c>
      <c r="AE1377">
        <v>1.3432654004296583</v>
      </c>
      <c r="AF1377">
        <f t="shared" si="560"/>
        <v>2.8236921281631376E-2</v>
      </c>
      <c r="AG1377">
        <f t="shared" si="561"/>
        <v>3.5503855944962449E-2</v>
      </c>
      <c r="AH1377">
        <f t="shared" si="562"/>
        <v>7.2795619151340635E-3</v>
      </c>
      <c r="AI1377">
        <f t="shared" si="563"/>
        <v>8.0904603195186719E-2</v>
      </c>
      <c r="AJ1377">
        <f t="shared" si="564"/>
        <v>7.1020339141727895E-2</v>
      </c>
      <c r="AK1377">
        <f t="shared" si="565"/>
        <v>4.3125038139965308E-2</v>
      </c>
      <c r="AL1377">
        <f t="shared" si="566"/>
        <v>4.2783417860096512E-2</v>
      </c>
      <c r="AM1377">
        <f t="shared" si="567"/>
        <v>6.3740777226593825E-2</v>
      </c>
      <c r="AN1377">
        <f t="shared" si="568"/>
        <v>3.5503855944962449E-2</v>
      </c>
      <c r="AO1377">
        <v>0</v>
      </c>
      <c r="AP1377">
        <f t="shared" si="569"/>
        <v>7.5485300417935386E-2</v>
      </c>
      <c r="AQ1377">
        <f t="shared" si="570"/>
        <v>3.7705735362713981E-2</v>
      </c>
      <c r="AR1377">
        <v>6</v>
      </c>
      <c r="AS1377">
        <f>AR1377*'MRIP Selectivity'!$N$35</f>
        <v>3.7779565055221398E-2</v>
      </c>
      <c r="AT1377">
        <f>AR1377*'MRIP Selectivity'!$O$35</f>
        <v>3.7705735362713981E-2</v>
      </c>
      <c r="AU1377">
        <f>AR1377*'MRIP Selectivity'!$P$35</f>
        <v>5.4193027772513275E-3</v>
      </c>
      <c r="AV1377">
        <v>12</v>
      </c>
      <c r="AW1377">
        <f t="shared" si="571"/>
        <v>60</v>
      </c>
      <c r="AX1377">
        <f t="shared" si="550"/>
        <v>0</v>
      </c>
      <c r="AY1377">
        <f t="shared" si="551"/>
        <v>0</v>
      </c>
      <c r="AZ1377">
        <f t="shared" si="552"/>
        <v>0</v>
      </c>
      <c r="BA1377">
        <v>2123.1812427999998</v>
      </c>
      <c r="BB1377">
        <v>2123.1812427999998</v>
      </c>
    </row>
    <row r="1378" spans="1:54" x14ac:dyDescent="0.25">
      <c r="A1378" t="s">
        <v>1246</v>
      </c>
      <c r="B1378" t="s">
        <v>3</v>
      </c>
      <c r="C1378">
        <v>2014</v>
      </c>
      <c r="D1378">
        <v>2</v>
      </c>
      <c r="E1378">
        <v>4</v>
      </c>
      <c r="F1378" t="s">
        <v>1843</v>
      </c>
      <c r="G1378" t="s">
        <v>1923</v>
      </c>
      <c r="H1378" t="s">
        <v>1933</v>
      </c>
      <c r="I1378" t="s">
        <v>1812</v>
      </c>
      <c r="J1378" t="s">
        <v>1767</v>
      </c>
      <c r="K1378" t="str">
        <f t="shared" si="553"/>
        <v>Inshore</v>
      </c>
      <c r="L1378">
        <v>0</v>
      </c>
      <c r="M1378">
        <f t="shared" si="546"/>
        <v>0</v>
      </c>
      <c r="N1378">
        <f t="shared" si="554"/>
        <v>5.0323533611956919E-2</v>
      </c>
      <c r="O1378">
        <f t="shared" si="555"/>
        <v>2.5137156908475986E-2</v>
      </c>
      <c r="P1378">
        <v>0</v>
      </c>
      <c r="Q1378">
        <f t="shared" si="556"/>
        <v>0</v>
      </c>
      <c r="R1378">
        <v>0</v>
      </c>
      <c r="S1378">
        <f t="shared" si="547"/>
        <v>0</v>
      </c>
      <c r="T1378">
        <f t="shared" si="557"/>
        <v>0</v>
      </c>
      <c r="U1378">
        <f t="shared" si="548"/>
        <v>4.2493851484395884E-2</v>
      </c>
      <c r="V1378">
        <f t="shared" si="558"/>
        <v>0.84441310922369939</v>
      </c>
      <c r="W1378">
        <f t="shared" si="549"/>
        <v>2.3669237296641631E-2</v>
      </c>
      <c r="X1378">
        <f t="shared" si="559"/>
        <v>0.94160359434525431</v>
      </c>
      <c r="Y1378">
        <v>4</v>
      </c>
      <c r="Z1378">
        <f>Y1378*'MRIP Selectivity'!$N$35</f>
        <v>2.5186376703480933E-2</v>
      </c>
      <c r="AA1378">
        <f>Y1378*'MRIP Selectivity'!$O$35</f>
        <v>2.5137156908475986E-2</v>
      </c>
      <c r="AB1378">
        <f>Y1378*'MRIP Selectivity'!$P$35</f>
        <v>3.6128685181675518E-3</v>
      </c>
      <c r="AC1378">
        <v>0.74741255597723821</v>
      </c>
      <c r="AD1378">
        <v>0.94160359434525442</v>
      </c>
      <c r="AE1378">
        <v>1.3432654004296583</v>
      </c>
      <c r="AF1378">
        <f t="shared" si="560"/>
        <v>1.8824614187754253E-2</v>
      </c>
      <c r="AG1378">
        <f t="shared" si="561"/>
        <v>2.3669237296641631E-2</v>
      </c>
      <c r="AH1378">
        <f t="shared" si="562"/>
        <v>4.8530412767560423E-3</v>
      </c>
      <c r="AI1378">
        <f t="shared" si="563"/>
        <v>5.3936402130124468E-2</v>
      </c>
      <c r="AJ1378">
        <f t="shared" si="564"/>
        <v>4.7346892761151928E-2</v>
      </c>
      <c r="AK1378">
        <f t="shared" si="565"/>
        <v>2.8750025426643538E-2</v>
      </c>
      <c r="AL1378">
        <f t="shared" si="566"/>
        <v>2.8522278573397675E-2</v>
      </c>
      <c r="AM1378">
        <f t="shared" si="567"/>
        <v>4.2493851484395884E-2</v>
      </c>
      <c r="AN1378">
        <f t="shared" si="568"/>
        <v>2.3669237296641631E-2</v>
      </c>
      <c r="AO1378">
        <v>0</v>
      </c>
      <c r="AP1378">
        <f t="shared" si="569"/>
        <v>5.0323533611956919E-2</v>
      </c>
      <c r="AQ1378">
        <f t="shared" si="570"/>
        <v>2.5137156908475986E-2</v>
      </c>
      <c r="AR1378">
        <v>4</v>
      </c>
      <c r="AS1378">
        <f>AR1378*'MRIP Selectivity'!$N$35</f>
        <v>2.5186376703480933E-2</v>
      </c>
      <c r="AT1378">
        <f>AR1378*'MRIP Selectivity'!$O$35</f>
        <v>2.5137156908475986E-2</v>
      </c>
      <c r="AU1378">
        <f>AR1378*'MRIP Selectivity'!$P$35</f>
        <v>3.6128685181675518E-3</v>
      </c>
      <c r="AV1378">
        <v>2</v>
      </c>
      <c r="AW1378">
        <f t="shared" si="571"/>
        <v>10</v>
      </c>
      <c r="AX1378">
        <f t="shared" si="550"/>
        <v>0</v>
      </c>
      <c r="AY1378">
        <f t="shared" si="551"/>
        <v>0</v>
      </c>
      <c r="AZ1378">
        <f t="shared" si="552"/>
        <v>0</v>
      </c>
      <c r="BA1378">
        <v>772.45035210000003</v>
      </c>
      <c r="BB1378">
        <v>772.45035210000003</v>
      </c>
    </row>
    <row r="1379" spans="1:54" x14ac:dyDescent="0.25">
      <c r="A1379" t="s">
        <v>1247</v>
      </c>
      <c r="B1379" t="s">
        <v>3</v>
      </c>
      <c r="C1379">
        <v>2014</v>
      </c>
      <c r="D1379">
        <v>2</v>
      </c>
      <c r="E1379">
        <v>4</v>
      </c>
      <c r="F1379" t="s">
        <v>1843</v>
      </c>
      <c r="G1379" t="s">
        <v>1923</v>
      </c>
      <c r="H1379" t="s">
        <v>1933</v>
      </c>
      <c r="I1379" t="s">
        <v>1812</v>
      </c>
      <c r="J1379" t="s">
        <v>1767</v>
      </c>
      <c r="K1379" t="str">
        <f t="shared" si="553"/>
        <v>Inshore</v>
      </c>
      <c r="L1379">
        <v>0</v>
      </c>
      <c r="M1379">
        <f t="shared" si="546"/>
        <v>0</v>
      </c>
      <c r="N1379">
        <f t="shared" si="554"/>
        <v>0.11322795062690307</v>
      </c>
      <c r="O1379">
        <f t="shared" si="555"/>
        <v>5.6558603044070968E-2</v>
      </c>
      <c r="P1379">
        <v>0</v>
      </c>
      <c r="Q1379">
        <f t="shared" si="556"/>
        <v>0</v>
      </c>
      <c r="R1379">
        <v>0</v>
      </c>
      <c r="S1379">
        <f t="shared" si="547"/>
        <v>0</v>
      </c>
      <c r="T1379">
        <f t="shared" si="557"/>
        <v>0</v>
      </c>
      <c r="U1379">
        <f t="shared" si="548"/>
        <v>9.5611165839890738E-2</v>
      </c>
      <c r="V1379">
        <f t="shared" si="558"/>
        <v>0.84441310922369939</v>
      </c>
      <c r="W1379">
        <f t="shared" si="549"/>
        <v>5.3255783917443671E-2</v>
      </c>
      <c r="X1379">
        <f t="shared" si="559"/>
        <v>0.94160359434525442</v>
      </c>
      <c r="Y1379">
        <v>9</v>
      </c>
      <c r="Z1379">
        <f>Y1379*'MRIP Selectivity'!$N$35</f>
        <v>5.6669347582832097E-2</v>
      </c>
      <c r="AA1379">
        <f>Y1379*'MRIP Selectivity'!$O$35</f>
        <v>5.6558603044070968E-2</v>
      </c>
      <c r="AB1379">
        <f>Y1379*'MRIP Selectivity'!$P$35</f>
        <v>8.1289541658769917E-3</v>
      </c>
      <c r="AC1379">
        <v>0.74741255597723821</v>
      </c>
      <c r="AD1379">
        <v>0.94160359434525442</v>
      </c>
      <c r="AE1379">
        <v>1.3432654004296583</v>
      </c>
      <c r="AF1379">
        <f t="shared" si="560"/>
        <v>4.2355381922447061E-2</v>
      </c>
      <c r="AG1379">
        <f t="shared" si="561"/>
        <v>5.3255783917443671E-2</v>
      </c>
      <c r="AH1379">
        <f t="shared" si="562"/>
        <v>1.0919342872701096E-2</v>
      </c>
      <c r="AI1379">
        <f t="shared" si="563"/>
        <v>0.12135690479278005</v>
      </c>
      <c r="AJ1379">
        <f t="shared" si="564"/>
        <v>0.10653050871259183</v>
      </c>
      <c r="AK1379">
        <f t="shared" si="565"/>
        <v>6.4687557209947955E-2</v>
      </c>
      <c r="AL1379">
        <f t="shared" si="566"/>
        <v>6.4175126790144768E-2</v>
      </c>
      <c r="AM1379">
        <f t="shared" si="567"/>
        <v>9.5611165839890738E-2</v>
      </c>
      <c r="AN1379">
        <f t="shared" si="568"/>
        <v>5.3255783917443671E-2</v>
      </c>
      <c r="AO1379">
        <v>0</v>
      </c>
      <c r="AP1379">
        <f t="shared" si="569"/>
        <v>0.11322795062690307</v>
      </c>
      <c r="AQ1379">
        <f t="shared" si="570"/>
        <v>5.6558603044070968E-2</v>
      </c>
      <c r="AR1379">
        <v>9</v>
      </c>
      <c r="AS1379">
        <f>AR1379*'MRIP Selectivity'!$N$35</f>
        <v>5.6669347582832097E-2</v>
      </c>
      <c r="AT1379">
        <f>AR1379*'MRIP Selectivity'!$O$35</f>
        <v>5.6558603044070968E-2</v>
      </c>
      <c r="AU1379">
        <f>AR1379*'MRIP Selectivity'!$P$35</f>
        <v>8.1289541658769917E-3</v>
      </c>
      <c r="AV1379">
        <v>4</v>
      </c>
      <c r="AW1379">
        <f t="shared" si="571"/>
        <v>20</v>
      </c>
      <c r="AX1379">
        <f t="shared" si="550"/>
        <v>0</v>
      </c>
      <c r="AY1379">
        <f t="shared" si="551"/>
        <v>0</v>
      </c>
      <c r="AZ1379">
        <f t="shared" si="552"/>
        <v>0</v>
      </c>
      <c r="BA1379">
        <v>772.45035210000003</v>
      </c>
      <c r="BB1379">
        <v>772.45035210000003</v>
      </c>
    </row>
    <row r="1380" spans="1:54" x14ac:dyDescent="0.25">
      <c r="A1380" t="s">
        <v>1248</v>
      </c>
      <c r="B1380" t="s">
        <v>3</v>
      </c>
      <c r="C1380">
        <v>2014</v>
      </c>
      <c r="D1380">
        <v>2</v>
      </c>
      <c r="E1380">
        <v>4</v>
      </c>
      <c r="F1380" t="s">
        <v>1843</v>
      </c>
      <c r="G1380" t="s">
        <v>1923</v>
      </c>
      <c r="H1380" t="s">
        <v>1933</v>
      </c>
      <c r="I1380" t="s">
        <v>1812</v>
      </c>
      <c r="J1380" t="s">
        <v>1767</v>
      </c>
      <c r="K1380" t="str">
        <f t="shared" si="553"/>
        <v>Inshore</v>
      </c>
      <c r="L1380">
        <v>0</v>
      </c>
      <c r="M1380">
        <f t="shared" si="546"/>
        <v>0</v>
      </c>
      <c r="N1380">
        <f t="shared" si="554"/>
        <v>0.15097060083587077</v>
      </c>
      <c r="O1380">
        <f t="shared" si="555"/>
        <v>7.5411470725427962E-2</v>
      </c>
      <c r="P1380">
        <v>0</v>
      </c>
      <c r="Q1380">
        <f t="shared" si="556"/>
        <v>0</v>
      </c>
      <c r="R1380">
        <v>0</v>
      </c>
      <c r="S1380">
        <f t="shared" si="547"/>
        <v>0</v>
      </c>
      <c r="T1380">
        <f t="shared" si="557"/>
        <v>0</v>
      </c>
      <c r="U1380">
        <f t="shared" si="548"/>
        <v>0.12748155445318765</v>
      </c>
      <c r="V1380">
        <f t="shared" si="558"/>
        <v>0.84441310922369928</v>
      </c>
      <c r="W1380">
        <f t="shared" si="549"/>
        <v>7.1007711889924899E-2</v>
      </c>
      <c r="X1380">
        <f t="shared" si="559"/>
        <v>0.94160359434525442</v>
      </c>
      <c r="Y1380">
        <v>12</v>
      </c>
      <c r="Z1380">
        <f>Y1380*'MRIP Selectivity'!$N$35</f>
        <v>7.5559130110442796E-2</v>
      </c>
      <c r="AA1380">
        <f>Y1380*'MRIP Selectivity'!$O$35</f>
        <v>7.5411470725427962E-2</v>
      </c>
      <c r="AB1380">
        <f>Y1380*'MRIP Selectivity'!$P$35</f>
        <v>1.0838605554502655E-2</v>
      </c>
      <c r="AC1380">
        <v>0.74741255597723821</v>
      </c>
      <c r="AD1380">
        <v>0.94160359434525442</v>
      </c>
      <c r="AE1380">
        <v>1.3432654004296583</v>
      </c>
      <c r="AF1380">
        <f t="shared" si="560"/>
        <v>5.6473842563262752E-2</v>
      </c>
      <c r="AG1380">
        <f t="shared" si="561"/>
        <v>7.1007711889924899E-2</v>
      </c>
      <c r="AH1380">
        <f t="shared" si="562"/>
        <v>1.4559123830268127E-2</v>
      </c>
      <c r="AI1380">
        <f t="shared" si="563"/>
        <v>0.16180920639037344</v>
      </c>
      <c r="AJ1380">
        <f t="shared" si="564"/>
        <v>0.14204067828345579</v>
      </c>
      <c r="AK1380">
        <f t="shared" si="565"/>
        <v>8.6250076279930615E-2</v>
      </c>
      <c r="AL1380">
        <f t="shared" si="566"/>
        <v>8.5566835720193024E-2</v>
      </c>
      <c r="AM1380">
        <f t="shared" si="567"/>
        <v>0.12748155445318765</v>
      </c>
      <c r="AN1380">
        <f t="shared" si="568"/>
        <v>7.1007711889924899E-2</v>
      </c>
      <c r="AO1380">
        <v>0</v>
      </c>
      <c r="AP1380">
        <f t="shared" si="569"/>
        <v>0.15097060083587077</v>
      </c>
      <c r="AQ1380">
        <f t="shared" si="570"/>
        <v>7.5411470725427962E-2</v>
      </c>
      <c r="AR1380">
        <v>12</v>
      </c>
      <c r="AS1380">
        <f>AR1380*'MRIP Selectivity'!$N$35</f>
        <v>7.5559130110442796E-2</v>
      </c>
      <c r="AT1380">
        <f>AR1380*'MRIP Selectivity'!$O$35</f>
        <v>7.5411470725427962E-2</v>
      </c>
      <c r="AU1380">
        <f>AR1380*'MRIP Selectivity'!$P$35</f>
        <v>1.0838605554502655E-2</v>
      </c>
      <c r="AV1380">
        <v>4</v>
      </c>
      <c r="AW1380">
        <f t="shared" si="571"/>
        <v>20</v>
      </c>
      <c r="AX1380">
        <f t="shared" si="550"/>
        <v>0</v>
      </c>
      <c r="AY1380">
        <f t="shared" si="551"/>
        <v>0</v>
      </c>
      <c r="AZ1380">
        <f t="shared" si="552"/>
        <v>0</v>
      </c>
      <c r="BA1380">
        <v>772.45035210000003</v>
      </c>
      <c r="BB1380">
        <v>772.45035210000003</v>
      </c>
    </row>
    <row r="1381" spans="1:54" x14ac:dyDescent="0.25">
      <c r="A1381" t="s">
        <v>1249</v>
      </c>
      <c r="B1381" t="s">
        <v>3</v>
      </c>
      <c r="C1381">
        <v>2014</v>
      </c>
      <c r="D1381">
        <v>2</v>
      </c>
      <c r="E1381">
        <v>4</v>
      </c>
      <c r="F1381" t="s">
        <v>1843</v>
      </c>
      <c r="G1381" t="s">
        <v>1923</v>
      </c>
      <c r="H1381" t="s">
        <v>1933</v>
      </c>
      <c r="I1381" t="s">
        <v>1812</v>
      </c>
      <c r="J1381" t="s">
        <v>1767</v>
      </c>
      <c r="K1381" t="str">
        <f t="shared" si="553"/>
        <v>Inshore</v>
      </c>
      <c r="L1381">
        <v>0</v>
      </c>
      <c r="M1381">
        <f t="shared" si="546"/>
        <v>0</v>
      </c>
      <c r="N1381">
        <f t="shared" si="554"/>
        <v>6.2904417014946146E-2</v>
      </c>
      <c r="O1381">
        <f t="shared" si="555"/>
        <v>3.1421446135594985E-2</v>
      </c>
      <c r="P1381">
        <v>0</v>
      </c>
      <c r="Q1381">
        <f t="shared" si="556"/>
        <v>0</v>
      </c>
      <c r="R1381">
        <v>0</v>
      </c>
      <c r="S1381">
        <f t="shared" si="547"/>
        <v>0</v>
      </c>
      <c r="T1381">
        <f t="shared" si="557"/>
        <v>0</v>
      </c>
      <c r="U1381">
        <f t="shared" si="548"/>
        <v>5.3117314355494855E-2</v>
      </c>
      <c r="V1381">
        <f t="shared" si="558"/>
        <v>0.84441310922369939</v>
      </c>
      <c r="W1381">
        <f t="shared" si="549"/>
        <v>2.9586546620802043E-2</v>
      </c>
      <c r="X1381">
        <f t="shared" si="559"/>
        <v>0.94160359434525442</v>
      </c>
      <c r="Y1381">
        <v>5</v>
      </c>
      <c r="Z1381">
        <f>Y1381*'MRIP Selectivity'!$N$35</f>
        <v>3.1482970879351167E-2</v>
      </c>
      <c r="AA1381">
        <f>Y1381*'MRIP Selectivity'!$O$35</f>
        <v>3.1421446135594985E-2</v>
      </c>
      <c r="AB1381">
        <f>Y1381*'MRIP Selectivity'!$P$35</f>
        <v>4.5160856477094394E-3</v>
      </c>
      <c r="AC1381">
        <v>0.74741255597723821</v>
      </c>
      <c r="AD1381">
        <v>0.94160359434525442</v>
      </c>
      <c r="AE1381">
        <v>1.3432654004296583</v>
      </c>
      <c r="AF1381">
        <f t="shared" si="560"/>
        <v>2.3530767734692815E-2</v>
      </c>
      <c r="AG1381">
        <f t="shared" si="561"/>
        <v>2.9586546620802043E-2</v>
      </c>
      <c r="AH1381">
        <f t="shared" si="562"/>
        <v>6.0663015959450525E-3</v>
      </c>
      <c r="AI1381">
        <f t="shared" si="563"/>
        <v>6.742050266265559E-2</v>
      </c>
      <c r="AJ1381">
        <f t="shared" si="564"/>
        <v>5.9183615951439908E-2</v>
      </c>
      <c r="AK1381">
        <f t="shared" si="565"/>
        <v>3.5937531783304423E-2</v>
      </c>
      <c r="AL1381">
        <f t="shared" si="566"/>
        <v>3.5652848216747093E-2</v>
      </c>
      <c r="AM1381">
        <f t="shared" si="567"/>
        <v>5.3117314355494855E-2</v>
      </c>
      <c r="AN1381">
        <f t="shared" si="568"/>
        <v>2.9586546620802043E-2</v>
      </c>
      <c r="AO1381">
        <v>0</v>
      </c>
      <c r="AP1381">
        <f t="shared" si="569"/>
        <v>6.2904417014946146E-2</v>
      </c>
      <c r="AQ1381">
        <f t="shared" si="570"/>
        <v>3.1421446135594985E-2</v>
      </c>
      <c r="AR1381">
        <v>5</v>
      </c>
      <c r="AS1381">
        <f>AR1381*'MRIP Selectivity'!$N$35</f>
        <v>3.1482970879351167E-2</v>
      </c>
      <c r="AT1381">
        <f>AR1381*'MRIP Selectivity'!$O$35</f>
        <v>3.1421446135594985E-2</v>
      </c>
      <c r="AU1381">
        <f>AR1381*'MRIP Selectivity'!$P$35</f>
        <v>4.5160856477094394E-3</v>
      </c>
      <c r="AV1381">
        <v>4</v>
      </c>
      <c r="AW1381">
        <f t="shared" si="571"/>
        <v>20</v>
      </c>
      <c r="AX1381">
        <f t="shared" si="550"/>
        <v>0</v>
      </c>
      <c r="AY1381">
        <f t="shared" si="551"/>
        <v>0</v>
      </c>
      <c r="AZ1381">
        <f t="shared" si="552"/>
        <v>0</v>
      </c>
      <c r="BA1381">
        <v>772.45035210000003</v>
      </c>
      <c r="BB1381">
        <v>772.45035210000003</v>
      </c>
    </row>
    <row r="1382" spans="1:54" x14ac:dyDescent="0.25">
      <c r="A1382" t="s">
        <v>1250</v>
      </c>
      <c r="B1382" t="s">
        <v>3</v>
      </c>
      <c r="C1382">
        <v>2014</v>
      </c>
      <c r="D1382">
        <v>2</v>
      </c>
      <c r="E1382">
        <v>4</v>
      </c>
      <c r="F1382" t="s">
        <v>1843</v>
      </c>
      <c r="G1382" t="s">
        <v>1923</v>
      </c>
      <c r="H1382" t="s">
        <v>1933</v>
      </c>
      <c r="I1382" t="s">
        <v>1812</v>
      </c>
      <c r="J1382" t="s">
        <v>1819</v>
      </c>
      <c r="K1382" t="str">
        <f t="shared" si="553"/>
        <v>Offshore</v>
      </c>
      <c r="L1382">
        <v>0</v>
      </c>
      <c r="M1382">
        <f t="shared" si="546"/>
        <v>0</v>
      </c>
      <c r="N1382">
        <f t="shared" si="554"/>
        <v>0.50323533611956917</v>
      </c>
      <c r="O1382">
        <f t="shared" si="555"/>
        <v>0.25137156908475988</v>
      </c>
      <c r="P1382">
        <v>0</v>
      </c>
      <c r="Q1382">
        <f t="shared" si="556"/>
        <v>0</v>
      </c>
      <c r="R1382">
        <v>0</v>
      </c>
      <c r="S1382">
        <f t="shared" si="547"/>
        <v>0</v>
      </c>
      <c r="T1382">
        <f t="shared" si="557"/>
        <v>0</v>
      </c>
      <c r="U1382">
        <f t="shared" si="548"/>
        <v>0.42493851484395884</v>
      </c>
      <c r="V1382">
        <f t="shared" si="558"/>
        <v>0.84441310922369939</v>
      </c>
      <c r="W1382">
        <f t="shared" si="549"/>
        <v>0.23669237296641635</v>
      </c>
      <c r="X1382">
        <f t="shared" si="559"/>
        <v>0.94160359434525442</v>
      </c>
      <c r="Y1382">
        <v>40</v>
      </c>
      <c r="Z1382">
        <f>Y1382*'MRIP Selectivity'!$N$35</f>
        <v>0.25186376703480934</v>
      </c>
      <c r="AA1382">
        <f>Y1382*'MRIP Selectivity'!$O$35</f>
        <v>0.25137156908475988</v>
      </c>
      <c r="AB1382">
        <f>Y1382*'MRIP Selectivity'!$P$35</f>
        <v>3.6128685181675516E-2</v>
      </c>
      <c r="AC1382">
        <v>0.74741255597723821</v>
      </c>
      <c r="AD1382">
        <v>0.94160359434525442</v>
      </c>
      <c r="AE1382">
        <v>1.3432654004296583</v>
      </c>
      <c r="AF1382">
        <f t="shared" si="560"/>
        <v>0.18824614187754252</v>
      </c>
      <c r="AG1382">
        <f t="shared" si="561"/>
        <v>0.23669237296641635</v>
      </c>
      <c r="AH1382">
        <f t="shared" si="562"/>
        <v>4.853041276756042E-2</v>
      </c>
      <c r="AI1382">
        <f t="shared" si="563"/>
        <v>0.53936402130124472</v>
      </c>
      <c r="AJ1382">
        <f t="shared" si="564"/>
        <v>0.47346892761151926</v>
      </c>
      <c r="AK1382">
        <f t="shared" si="565"/>
        <v>0.28750025426643538</v>
      </c>
      <c r="AL1382">
        <f t="shared" si="566"/>
        <v>0.28522278573397675</v>
      </c>
      <c r="AM1382">
        <f t="shared" si="567"/>
        <v>0.42493851484395884</v>
      </c>
      <c r="AN1382">
        <f t="shared" si="568"/>
        <v>0.23669237296641635</v>
      </c>
      <c r="AO1382">
        <v>0</v>
      </c>
      <c r="AP1382">
        <f t="shared" si="569"/>
        <v>0.50323533611956917</v>
      </c>
      <c r="AQ1382">
        <f t="shared" si="570"/>
        <v>0.25137156908475988</v>
      </c>
      <c r="AR1382">
        <v>40</v>
      </c>
      <c r="AS1382">
        <f>AR1382*'MRIP Selectivity'!$N$35</f>
        <v>0.25186376703480934</v>
      </c>
      <c r="AT1382">
        <f>AR1382*'MRIP Selectivity'!$O$35</f>
        <v>0.25137156908475988</v>
      </c>
      <c r="AU1382">
        <f>AR1382*'MRIP Selectivity'!$P$35</f>
        <v>3.6128685181675516E-2</v>
      </c>
      <c r="AV1382">
        <v>10</v>
      </c>
      <c r="AW1382">
        <f t="shared" si="571"/>
        <v>50</v>
      </c>
      <c r="AX1382">
        <f t="shared" si="550"/>
        <v>0</v>
      </c>
      <c r="AY1382">
        <f t="shared" si="551"/>
        <v>0</v>
      </c>
      <c r="AZ1382">
        <f t="shared" si="552"/>
        <v>0</v>
      </c>
      <c r="BA1382">
        <v>1766.9422936000001</v>
      </c>
      <c r="BB1382">
        <v>1766.9422936000001</v>
      </c>
    </row>
    <row r="1383" spans="1:54" x14ac:dyDescent="0.25">
      <c r="A1383" t="s">
        <v>1997</v>
      </c>
      <c r="B1383" t="s">
        <v>3</v>
      </c>
      <c r="C1383">
        <v>2014</v>
      </c>
      <c r="D1383">
        <v>2</v>
      </c>
      <c r="E1383">
        <v>4</v>
      </c>
      <c r="F1383" t="s">
        <v>1843</v>
      </c>
      <c r="G1383" t="s">
        <v>1923</v>
      </c>
      <c r="H1383" t="s">
        <v>1933</v>
      </c>
      <c r="I1383" t="s">
        <v>1812</v>
      </c>
      <c r="J1383" t="s">
        <v>1767</v>
      </c>
      <c r="K1383" t="str">
        <f t="shared" si="553"/>
        <v>Inshore</v>
      </c>
      <c r="L1383">
        <v>0</v>
      </c>
      <c r="M1383">
        <f t="shared" si="546"/>
        <v>0</v>
      </c>
      <c r="N1383">
        <f t="shared" si="554"/>
        <v>2.516176680597846E-2</v>
      </c>
      <c r="O1383">
        <f t="shared" si="555"/>
        <v>1.2568578454237993E-2</v>
      </c>
      <c r="P1383">
        <v>0</v>
      </c>
      <c r="Q1383">
        <f t="shared" si="556"/>
        <v>0</v>
      </c>
      <c r="R1383">
        <v>0</v>
      </c>
      <c r="S1383">
        <f t="shared" si="547"/>
        <v>0</v>
      </c>
      <c r="T1383">
        <f t="shared" si="557"/>
        <v>0</v>
      </c>
      <c r="U1383">
        <f t="shared" si="548"/>
        <v>2.1246925742197942E-2</v>
      </c>
      <c r="V1383">
        <f t="shared" si="558"/>
        <v>0.84441310922369939</v>
      </c>
      <c r="W1383">
        <f t="shared" si="549"/>
        <v>1.1834618648320815E-2</v>
      </c>
      <c r="X1383">
        <f t="shared" si="559"/>
        <v>0.94160359434525431</v>
      </c>
      <c r="Y1383">
        <v>2</v>
      </c>
      <c r="Z1383">
        <f>Y1383*'MRIP Selectivity'!$N$35</f>
        <v>1.2593188351740467E-2</v>
      </c>
      <c r="AA1383">
        <f>Y1383*'MRIP Selectivity'!$O$35</f>
        <v>1.2568578454237993E-2</v>
      </c>
      <c r="AB1383">
        <f>Y1383*'MRIP Selectivity'!$P$35</f>
        <v>1.8064342590837759E-3</v>
      </c>
      <c r="AC1383">
        <v>0.74741255597723821</v>
      </c>
      <c r="AD1383">
        <v>0.94160359434525442</v>
      </c>
      <c r="AE1383">
        <v>1.3432654004296583</v>
      </c>
      <c r="AF1383">
        <f t="shared" si="560"/>
        <v>9.4123070938771265E-3</v>
      </c>
      <c r="AG1383">
        <f t="shared" si="561"/>
        <v>1.1834618648320815E-2</v>
      </c>
      <c r="AH1383">
        <f t="shared" si="562"/>
        <v>2.4265206383780212E-3</v>
      </c>
      <c r="AI1383">
        <f t="shared" si="563"/>
        <v>2.6968201065062234E-2</v>
      </c>
      <c r="AJ1383">
        <f t="shared" si="564"/>
        <v>2.3673446380575964E-2</v>
      </c>
      <c r="AK1383">
        <f t="shared" si="565"/>
        <v>1.4375012713321769E-2</v>
      </c>
      <c r="AL1383">
        <f t="shared" si="566"/>
        <v>1.4261139286698837E-2</v>
      </c>
      <c r="AM1383">
        <f t="shared" si="567"/>
        <v>2.1246925742197942E-2</v>
      </c>
      <c r="AN1383">
        <f t="shared" si="568"/>
        <v>1.1834618648320815E-2</v>
      </c>
      <c r="AO1383">
        <v>0</v>
      </c>
      <c r="AP1383">
        <f t="shared" si="569"/>
        <v>2.516176680597846E-2</v>
      </c>
      <c r="AQ1383">
        <f t="shared" si="570"/>
        <v>1.2568578454237993E-2</v>
      </c>
      <c r="AR1383">
        <v>2</v>
      </c>
      <c r="AS1383">
        <f>AR1383*'MRIP Selectivity'!$N$35</f>
        <v>1.2593188351740467E-2</v>
      </c>
      <c r="AT1383">
        <f>AR1383*'MRIP Selectivity'!$O$35</f>
        <v>1.2568578454237993E-2</v>
      </c>
      <c r="AU1383">
        <f>AR1383*'MRIP Selectivity'!$P$35</f>
        <v>1.8064342590837759E-3</v>
      </c>
      <c r="AV1383">
        <v>2</v>
      </c>
      <c r="AW1383">
        <f t="shared" si="571"/>
        <v>10</v>
      </c>
      <c r="AX1383">
        <f t="shared" si="550"/>
        <v>0</v>
      </c>
      <c r="AY1383">
        <f t="shared" si="551"/>
        <v>0</v>
      </c>
      <c r="AZ1383">
        <f t="shared" si="552"/>
        <v>0</v>
      </c>
      <c r="BA1383">
        <v>772.45035210000003</v>
      </c>
      <c r="BB1383">
        <v>772.45035210000003</v>
      </c>
    </row>
    <row r="1384" spans="1:54" x14ac:dyDescent="0.25">
      <c r="A1384" t="s">
        <v>1251</v>
      </c>
      <c r="B1384" t="s">
        <v>3</v>
      </c>
      <c r="C1384">
        <v>2014</v>
      </c>
      <c r="D1384">
        <v>3</v>
      </c>
      <c r="E1384">
        <v>6</v>
      </c>
      <c r="F1384" t="s">
        <v>1833</v>
      </c>
      <c r="G1384" t="s">
        <v>1923</v>
      </c>
      <c r="H1384" t="s">
        <v>1935</v>
      </c>
      <c r="I1384" t="s">
        <v>1812</v>
      </c>
      <c r="J1384" t="s">
        <v>1819</v>
      </c>
      <c r="K1384" t="str">
        <f t="shared" si="553"/>
        <v>Offshore</v>
      </c>
      <c r="L1384">
        <v>16.981266069</v>
      </c>
      <c r="M1384">
        <f t="shared" si="546"/>
        <v>7892.0018936741553</v>
      </c>
      <c r="N1384">
        <f t="shared" si="554"/>
        <v>17.358692571089676</v>
      </c>
      <c r="O1384">
        <f t="shared" si="555"/>
        <v>17.169794745813569</v>
      </c>
      <c r="P1384">
        <v>252.13826719094487</v>
      </c>
      <c r="Q1384">
        <f t="shared" si="556"/>
        <v>14.848025239486333</v>
      </c>
      <c r="R1384">
        <v>27.139474052220056</v>
      </c>
      <c r="S1384">
        <f t="shared" si="547"/>
        <v>12613.004221425186</v>
      </c>
      <c r="T1384">
        <f t="shared" si="557"/>
        <v>1.5982008609925902</v>
      </c>
      <c r="U1384">
        <f t="shared" si="548"/>
        <v>27.458177938353025</v>
      </c>
      <c r="V1384">
        <f t="shared" si="558"/>
        <v>1.5818114080828705</v>
      </c>
      <c r="W1384">
        <f t="shared" si="549"/>
        <v>27.316993331944868</v>
      </c>
      <c r="X1384">
        <f t="shared" si="559"/>
        <v>1.5909912574001761</v>
      </c>
      <c r="Y1384">
        <v>30</v>
      </c>
      <c r="Z1384">
        <f>Y1384*'MRIP Selectivity'!$N$35</f>
        <v>0.18889782527610699</v>
      </c>
      <c r="AA1384">
        <f>Y1384*'MRIP Selectivity'!$O$35</f>
        <v>0.18852867681356988</v>
      </c>
      <c r="AB1384">
        <f>Y1384*'MRIP Selectivity'!$P$35</f>
        <v>2.709651388625664E-2</v>
      </c>
      <c r="AC1384">
        <v>0.74741255597723821</v>
      </c>
      <c r="AD1384">
        <v>0.94160359434525442</v>
      </c>
      <c r="AE1384">
        <v>1.3432654004296583</v>
      </c>
      <c r="AF1384">
        <f t="shared" si="560"/>
        <v>0.14118460640815689</v>
      </c>
      <c r="AG1384">
        <f t="shared" si="561"/>
        <v>0.17751927972481224</v>
      </c>
      <c r="AH1384">
        <f t="shared" si="562"/>
        <v>3.639780957567032E-2</v>
      </c>
      <c r="AI1384">
        <f t="shared" si="563"/>
        <v>0.40452301597593354</v>
      </c>
      <c r="AJ1384">
        <f t="shared" si="564"/>
        <v>0.35510169570863948</v>
      </c>
      <c r="AK1384">
        <f t="shared" si="565"/>
        <v>0.21562519069982652</v>
      </c>
      <c r="AL1384">
        <f t="shared" si="566"/>
        <v>0.21391708930048256</v>
      </c>
      <c r="AM1384">
        <f t="shared" si="567"/>
        <v>27.458177938353025</v>
      </c>
      <c r="AN1384">
        <f t="shared" si="568"/>
        <v>27.316993331944868</v>
      </c>
      <c r="AO1384">
        <v>17</v>
      </c>
      <c r="AP1384">
        <f t="shared" si="569"/>
        <v>17.377426502089676</v>
      </c>
      <c r="AQ1384">
        <f t="shared" si="570"/>
        <v>17.188528676813569</v>
      </c>
      <c r="AR1384">
        <v>30</v>
      </c>
      <c r="AS1384">
        <f>AR1384*'MRIP Selectivity'!$N$35</f>
        <v>0.18889782527610699</v>
      </c>
      <c r="AT1384">
        <f>AR1384*'MRIP Selectivity'!$O$35</f>
        <v>0.18852867681356988</v>
      </c>
      <c r="AU1384">
        <f>AR1384*'MRIP Selectivity'!$P$35</f>
        <v>2.709651388625664E-2</v>
      </c>
      <c r="AV1384">
        <v>9</v>
      </c>
      <c r="AW1384">
        <f t="shared" si="571"/>
        <v>45</v>
      </c>
      <c r="AX1384">
        <f t="shared" si="550"/>
        <v>0</v>
      </c>
      <c r="AY1384">
        <f t="shared" si="551"/>
        <v>0</v>
      </c>
      <c r="AZ1384">
        <f t="shared" si="552"/>
        <v>0</v>
      </c>
      <c r="BA1384">
        <v>464.74755542999998</v>
      </c>
      <c r="BB1384">
        <v>464.74755542999998</v>
      </c>
    </row>
    <row r="1385" spans="1:54" x14ac:dyDescent="0.25">
      <c r="A1385" t="s">
        <v>1252</v>
      </c>
      <c r="B1385" t="s">
        <v>3</v>
      </c>
      <c r="C1385">
        <v>2014</v>
      </c>
      <c r="D1385">
        <v>3</v>
      </c>
      <c r="E1385">
        <v>6</v>
      </c>
      <c r="F1385" t="s">
        <v>1861</v>
      </c>
      <c r="G1385" t="s">
        <v>1923</v>
      </c>
      <c r="H1385" t="s">
        <v>1935</v>
      </c>
      <c r="I1385" t="s">
        <v>1812</v>
      </c>
      <c r="J1385" t="s">
        <v>1819</v>
      </c>
      <c r="K1385" t="str">
        <f t="shared" si="553"/>
        <v>Offshore</v>
      </c>
      <c r="L1385">
        <v>0</v>
      </c>
      <c r="M1385">
        <f t="shared" si="546"/>
        <v>0</v>
      </c>
      <c r="N1385">
        <f t="shared" si="554"/>
        <v>2.516176680597846E-2</v>
      </c>
      <c r="O1385">
        <f t="shared" si="555"/>
        <v>1.2568578454237993E-2</v>
      </c>
      <c r="P1385">
        <v>0</v>
      </c>
      <c r="Q1385">
        <f t="shared" si="556"/>
        <v>0</v>
      </c>
      <c r="R1385">
        <v>0</v>
      </c>
      <c r="S1385">
        <f t="shared" si="547"/>
        <v>0</v>
      </c>
      <c r="T1385">
        <f t="shared" si="557"/>
        <v>0</v>
      </c>
      <c r="U1385">
        <f t="shared" si="548"/>
        <v>2.1246925742197942E-2</v>
      </c>
      <c r="V1385">
        <f t="shared" si="558"/>
        <v>0.84441310922369939</v>
      </c>
      <c r="W1385">
        <f t="shared" si="549"/>
        <v>1.1834618648320815E-2</v>
      </c>
      <c r="X1385">
        <f t="shared" si="559"/>
        <v>0.94160359434525431</v>
      </c>
      <c r="Y1385">
        <v>2</v>
      </c>
      <c r="Z1385">
        <f>Y1385*'MRIP Selectivity'!$N$35</f>
        <v>1.2593188351740467E-2</v>
      </c>
      <c r="AA1385">
        <f>Y1385*'MRIP Selectivity'!$O$35</f>
        <v>1.2568578454237993E-2</v>
      </c>
      <c r="AB1385">
        <f>Y1385*'MRIP Selectivity'!$P$35</f>
        <v>1.8064342590837759E-3</v>
      </c>
      <c r="AC1385">
        <v>0.74741255597723821</v>
      </c>
      <c r="AD1385">
        <v>0.94160359434525442</v>
      </c>
      <c r="AE1385">
        <v>1.3432654004296583</v>
      </c>
      <c r="AF1385">
        <f t="shared" si="560"/>
        <v>9.4123070938771265E-3</v>
      </c>
      <c r="AG1385">
        <f t="shared" si="561"/>
        <v>1.1834618648320815E-2</v>
      </c>
      <c r="AH1385">
        <f t="shared" si="562"/>
        <v>2.4265206383780212E-3</v>
      </c>
      <c r="AI1385">
        <f t="shared" si="563"/>
        <v>2.6968201065062234E-2</v>
      </c>
      <c r="AJ1385">
        <f t="shared" si="564"/>
        <v>2.3673446380575964E-2</v>
      </c>
      <c r="AK1385">
        <f t="shared" si="565"/>
        <v>1.4375012713321769E-2</v>
      </c>
      <c r="AL1385">
        <f t="shared" si="566"/>
        <v>1.4261139286698837E-2</v>
      </c>
      <c r="AM1385">
        <f t="shared" si="567"/>
        <v>2.1246925742197942E-2</v>
      </c>
      <c r="AN1385">
        <f t="shared" si="568"/>
        <v>1.1834618648320815E-2</v>
      </c>
      <c r="AO1385">
        <v>0</v>
      </c>
      <c r="AP1385">
        <f t="shared" si="569"/>
        <v>2.516176680597846E-2</v>
      </c>
      <c r="AQ1385">
        <f t="shared" si="570"/>
        <v>1.2568578454237993E-2</v>
      </c>
      <c r="AR1385">
        <v>2</v>
      </c>
      <c r="AS1385">
        <f>AR1385*'MRIP Selectivity'!$N$35</f>
        <v>1.2593188351740467E-2</v>
      </c>
      <c r="AT1385">
        <f>AR1385*'MRIP Selectivity'!$O$35</f>
        <v>1.2568578454237993E-2</v>
      </c>
      <c r="AU1385">
        <f>AR1385*'MRIP Selectivity'!$P$35</f>
        <v>1.8064342590837759E-3</v>
      </c>
      <c r="AV1385">
        <v>5</v>
      </c>
      <c r="AW1385">
        <f t="shared" si="571"/>
        <v>25</v>
      </c>
      <c r="AX1385">
        <f t="shared" si="550"/>
        <v>0</v>
      </c>
      <c r="AY1385">
        <f t="shared" si="551"/>
        <v>0</v>
      </c>
      <c r="AZ1385">
        <f t="shared" si="552"/>
        <v>0</v>
      </c>
      <c r="BA1385">
        <v>1164.9351045000001</v>
      </c>
      <c r="BB1385">
        <v>1164.9351045000001</v>
      </c>
    </row>
    <row r="1386" spans="1:54" x14ac:dyDescent="0.25">
      <c r="A1386" t="s">
        <v>1253</v>
      </c>
      <c r="B1386" t="s">
        <v>3</v>
      </c>
      <c r="C1386">
        <v>2014</v>
      </c>
      <c r="D1386">
        <v>3</v>
      </c>
      <c r="E1386">
        <v>6</v>
      </c>
      <c r="F1386" t="s">
        <v>1868</v>
      </c>
      <c r="G1386" t="s">
        <v>1923</v>
      </c>
      <c r="H1386" t="s">
        <v>1935</v>
      </c>
      <c r="I1386" t="s">
        <v>1812</v>
      </c>
      <c r="J1386" t="s">
        <v>1819</v>
      </c>
      <c r="K1386" t="str">
        <f t="shared" si="553"/>
        <v>Offshore</v>
      </c>
      <c r="L1386">
        <v>0</v>
      </c>
      <c r="M1386">
        <f t="shared" si="546"/>
        <v>0</v>
      </c>
      <c r="N1386">
        <f t="shared" si="554"/>
        <v>0.56613975313451537</v>
      </c>
      <c r="O1386">
        <f t="shared" si="555"/>
        <v>0.28279301522035483</v>
      </c>
      <c r="P1386">
        <v>0</v>
      </c>
      <c r="Q1386">
        <f t="shared" si="556"/>
        <v>0</v>
      </c>
      <c r="R1386">
        <v>0</v>
      </c>
      <c r="S1386">
        <f t="shared" si="547"/>
        <v>0</v>
      </c>
      <c r="T1386">
        <f t="shared" si="557"/>
        <v>0</v>
      </c>
      <c r="U1386">
        <f t="shared" si="548"/>
        <v>0.47805582919945366</v>
      </c>
      <c r="V1386">
        <f t="shared" si="558"/>
        <v>0.84441310922369928</v>
      </c>
      <c r="W1386">
        <f t="shared" si="549"/>
        <v>0.26627891958721833</v>
      </c>
      <c r="X1386">
        <f t="shared" si="559"/>
        <v>0.94160359434525442</v>
      </c>
      <c r="Y1386">
        <v>45</v>
      </c>
      <c r="Z1386">
        <f>Y1386*'MRIP Selectivity'!$N$35</f>
        <v>0.28334673791416048</v>
      </c>
      <c r="AA1386">
        <f>Y1386*'MRIP Selectivity'!$O$35</f>
        <v>0.28279301522035483</v>
      </c>
      <c r="AB1386">
        <f>Y1386*'MRIP Selectivity'!$P$35</f>
        <v>4.064477082938496E-2</v>
      </c>
      <c r="AC1386">
        <v>0.74741255597723821</v>
      </c>
      <c r="AD1386">
        <v>0.94160359434525442</v>
      </c>
      <c r="AE1386">
        <v>1.3432654004296583</v>
      </c>
      <c r="AF1386">
        <f t="shared" si="560"/>
        <v>0.21177690961223533</v>
      </c>
      <c r="AG1386">
        <f t="shared" si="561"/>
        <v>0.26627891958721833</v>
      </c>
      <c r="AH1386">
        <f t="shared" si="562"/>
        <v>5.459671436350548E-2</v>
      </c>
      <c r="AI1386">
        <f t="shared" si="563"/>
        <v>0.60678452396390037</v>
      </c>
      <c r="AJ1386">
        <f t="shared" si="564"/>
        <v>0.5326525435629591</v>
      </c>
      <c r="AK1386">
        <f t="shared" si="565"/>
        <v>0.32343778604973977</v>
      </c>
      <c r="AL1386">
        <f t="shared" si="566"/>
        <v>0.32087563395072383</v>
      </c>
      <c r="AM1386">
        <f t="shared" si="567"/>
        <v>0.47805582919945366</v>
      </c>
      <c r="AN1386">
        <f t="shared" si="568"/>
        <v>0.26627891958721833</v>
      </c>
      <c r="AO1386">
        <v>0</v>
      </c>
      <c r="AP1386">
        <f t="shared" si="569"/>
        <v>0.56613975313451537</v>
      </c>
      <c r="AQ1386">
        <f t="shared" si="570"/>
        <v>0.28279301522035483</v>
      </c>
      <c r="AR1386">
        <v>45</v>
      </c>
      <c r="AS1386">
        <f>AR1386*'MRIP Selectivity'!$N$35</f>
        <v>0.28334673791416048</v>
      </c>
      <c r="AT1386">
        <f>AR1386*'MRIP Selectivity'!$O$35</f>
        <v>0.28279301522035483</v>
      </c>
      <c r="AU1386">
        <f>AR1386*'MRIP Selectivity'!$P$35</f>
        <v>4.064477082938496E-2</v>
      </c>
      <c r="AV1386">
        <v>9</v>
      </c>
      <c r="AW1386">
        <f t="shared" si="571"/>
        <v>45</v>
      </c>
      <c r="AX1386">
        <f t="shared" si="550"/>
        <v>0</v>
      </c>
      <c r="AY1386">
        <f t="shared" si="551"/>
        <v>0</v>
      </c>
      <c r="AZ1386">
        <f t="shared" si="552"/>
        <v>0</v>
      </c>
      <c r="BA1386">
        <v>164.06742826999999</v>
      </c>
      <c r="BB1386">
        <v>164.06742826999999</v>
      </c>
    </row>
    <row r="1387" spans="1:54" x14ac:dyDescent="0.25">
      <c r="A1387" t="s">
        <v>1254</v>
      </c>
      <c r="B1387" t="s">
        <v>3</v>
      </c>
      <c r="C1387">
        <v>2014</v>
      </c>
      <c r="D1387">
        <v>3</v>
      </c>
      <c r="E1387">
        <v>6</v>
      </c>
      <c r="F1387" t="s">
        <v>1868</v>
      </c>
      <c r="G1387" t="s">
        <v>1923</v>
      </c>
      <c r="H1387" t="s">
        <v>1935</v>
      </c>
      <c r="I1387" t="s">
        <v>1812</v>
      </c>
      <c r="J1387" t="s">
        <v>1813</v>
      </c>
      <c r="K1387" t="str">
        <f t="shared" si="553"/>
        <v>Inshore</v>
      </c>
      <c r="L1387">
        <v>0</v>
      </c>
      <c r="M1387">
        <f t="shared" si="546"/>
        <v>0</v>
      </c>
      <c r="N1387">
        <f t="shared" si="554"/>
        <v>1.258088340298923E-2</v>
      </c>
      <c r="O1387">
        <f t="shared" si="555"/>
        <v>6.2842892271189965E-3</v>
      </c>
      <c r="P1387">
        <v>0</v>
      </c>
      <c r="Q1387">
        <f t="shared" si="556"/>
        <v>0</v>
      </c>
      <c r="R1387">
        <v>0</v>
      </c>
      <c r="S1387">
        <f t="shared" si="547"/>
        <v>0</v>
      </c>
      <c r="T1387">
        <f t="shared" si="557"/>
        <v>0</v>
      </c>
      <c r="U1387">
        <f t="shared" si="548"/>
        <v>1.0623462871098971E-2</v>
      </c>
      <c r="V1387">
        <f t="shared" si="558"/>
        <v>0.84441310922369939</v>
      </c>
      <c r="W1387">
        <f t="shared" si="549"/>
        <v>5.9173093241604077E-3</v>
      </c>
      <c r="X1387">
        <f t="shared" si="559"/>
        <v>0.94160359434525431</v>
      </c>
      <c r="Y1387">
        <v>1</v>
      </c>
      <c r="Z1387">
        <f>Y1387*'MRIP Selectivity'!$N$35</f>
        <v>6.2965941758702333E-3</v>
      </c>
      <c r="AA1387">
        <f>Y1387*'MRIP Selectivity'!$O$35</f>
        <v>6.2842892271189965E-3</v>
      </c>
      <c r="AB1387">
        <f>Y1387*'MRIP Selectivity'!$P$35</f>
        <v>9.0321712954188795E-4</v>
      </c>
      <c r="AC1387">
        <v>0.74741255597723821</v>
      </c>
      <c r="AD1387">
        <v>0.94160359434525442</v>
      </c>
      <c r="AE1387">
        <v>1.3432654004296583</v>
      </c>
      <c r="AF1387">
        <f t="shared" si="560"/>
        <v>4.7061535469385633E-3</v>
      </c>
      <c r="AG1387">
        <f t="shared" si="561"/>
        <v>5.9173093241604077E-3</v>
      </c>
      <c r="AH1387">
        <f t="shared" si="562"/>
        <v>1.2132603191890106E-3</v>
      </c>
      <c r="AI1387">
        <f t="shared" si="563"/>
        <v>1.3484100532531117E-2</v>
      </c>
      <c r="AJ1387">
        <f t="shared" si="564"/>
        <v>1.1836723190287982E-2</v>
      </c>
      <c r="AK1387">
        <f t="shared" si="565"/>
        <v>7.1875063566608846E-3</v>
      </c>
      <c r="AL1387">
        <f t="shared" si="566"/>
        <v>7.1305696433494187E-3</v>
      </c>
      <c r="AM1387">
        <f t="shared" si="567"/>
        <v>1.0623462871098971E-2</v>
      </c>
      <c r="AN1387">
        <f t="shared" si="568"/>
        <v>5.9173093241604077E-3</v>
      </c>
      <c r="AO1387">
        <v>0</v>
      </c>
      <c r="AP1387">
        <f t="shared" si="569"/>
        <v>1.258088340298923E-2</v>
      </c>
      <c r="AQ1387">
        <f t="shared" si="570"/>
        <v>6.2842892271189965E-3</v>
      </c>
      <c r="AR1387">
        <v>1</v>
      </c>
      <c r="AS1387">
        <f>AR1387*'MRIP Selectivity'!$N$35</f>
        <v>6.2965941758702333E-3</v>
      </c>
      <c r="AT1387">
        <f>AR1387*'MRIP Selectivity'!$O$35</f>
        <v>6.2842892271189965E-3</v>
      </c>
      <c r="AU1387">
        <f>AR1387*'MRIP Selectivity'!$P$35</f>
        <v>9.0321712954188795E-4</v>
      </c>
      <c r="AV1387">
        <v>1</v>
      </c>
      <c r="AW1387">
        <f t="shared" si="571"/>
        <v>5</v>
      </c>
      <c r="AX1387">
        <f t="shared" si="550"/>
        <v>0</v>
      </c>
      <c r="AY1387">
        <f t="shared" si="551"/>
        <v>0</v>
      </c>
      <c r="AZ1387">
        <f t="shared" si="552"/>
        <v>0</v>
      </c>
      <c r="BA1387">
        <v>164.06742826999999</v>
      </c>
      <c r="BB1387">
        <v>164.06742826999999</v>
      </c>
    </row>
    <row r="1388" spans="1:54" x14ac:dyDescent="0.25">
      <c r="A1388" t="s">
        <v>1255</v>
      </c>
      <c r="B1388" t="s">
        <v>3</v>
      </c>
      <c r="C1388">
        <v>2014</v>
      </c>
      <c r="D1388">
        <v>3</v>
      </c>
      <c r="E1388">
        <v>6</v>
      </c>
      <c r="F1388" t="s">
        <v>1868</v>
      </c>
      <c r="G1388" t="s">
        <v>1923</v>
      </c>
      <c r="H1388" t="s">
        <v>1935</v>
      </c>
      <c r="I1388" t="s">
        <v>1812</v>
      </c>
      <c r="J1388" t="s">
        <v>1819</v>
      </c>
      <c r="K1388" t="str">
        <f t="shared" si="553"/>
        <v>Offshore</v>
      </c>
      <c r="L1388">
        <v>0</v>
      </c>
      <c r="M1388">
        <f t="shared" si="546"/>
        <v>0</v>
      </c>
      <c r="N1388">
        <f t="shared" si="554"/>
        <v>0.75485300417935375</v>
      </c>
      <c r="O1388">
        <f t="shared" si="555"/>
        <v>0.37705735362713977</v>
      </c>
      <c r="P1388">
        <v>0</v>
      </c>
      <c r="Q1388">
        <f t="shared" si="556"/>
        <v>0</v>
      </c>
      <c r="R1388">
        <v>0</v>
      </c>
      <c r="S1388">
        <f t="shared" si="547"/>
        <v>0</v>
      </c>
      <c r="T1388">
        <f t="shared" si="557"/>
        <v>0</v>
      </c>
      <c r="U1388">
        <f t="shared" si="548"/>
        <v>0.63740777226593825</v>
      </c>
      <c r="V1388">
        <f t="shared" si="558"/>
        <v>0.84441310922369939</v>
      </c>
      <c r="W1388">
        <f t="shared" si="549"/>
        <v>0.35503855944962448</v>
      </c>
      <c r="X1388">
        <f t="shared" si="559"/>
        <v>0.94160359434525442</v>
      </c>
      <c r="Y1388">
        <v>60</v>
      </c>
      <c r="Z1388">
        <f>Y1388*'MRIP Selectivity'!$N$35</f>
        <v>0.37779565055221398</v>
      </c>
      <c r="AA1388">
        <f>Y1388*'MRIP Selectivity'!$O$35</f>
        <v>0.37705735362713977</v>
      </c>
      <c r="AB1388">
        <f>Y1388*'MRIP Selectivity'!$P$35</f>
        <v>5.419302777251328E-2</v>
      </c>
      <c r="AC1388">
        <v>0.74741255597723821</v>
      </c>
      <c r="AD1388">
        <v>0.94160359434525442</v>
      </c>
      <c r="AE1388">
        <v>1.3432654004296583</v>
      </c>
      <c r="AF1388">
        <f t="shared" si="560"/>
        <v>0.28236921281631377</v>
      </c>
      <c r="AG1388">
        <f t="shared" si="561"/>
        <v>0.35503855944962448</v>
      </c>
      <c r="AH1388">
        <f t="shared" si="562"/>
        <v>7.279561915134064E-2</v>
      </c>
      <c r="AI1388">
        <f t="shared" si="563"/>
        <v>0.80904603195186708</v>
      </c>
      <c r="AJ1388">
        <f t="shared" si="564"/>
        <v>0.71020339141727895</v>
      </c>
      <c r="AK1388">
        <f t="shared" si="565"/>
        <v>0.43125038139965305</v>
      </c>
      <c r="AL1388">
        <f t="shared" si="566"/>
        <v>0.42783417860096512</v>
      </c>
      <c r="AM1388">
        <f t="shared" si="567"/>
        <v>0.63740777226593825</v>
      </c>
      <c r="AN1388">
        <f t="shared" si="568"/>
        <v>0.35503855944962448</v>
      </c>
      <c r="AO1388">
        <v>0</v>
      </c>
      <c r="AP1388">
        <f t="shared" si="569"/>
        <v>0.75485300417935375</v>
      </c>
      <c r="AQ1388">
        <f t="shared" si="570"/>
        <v>0.37705735362713977</v>
      </c>
      <c r="AR1388">
        <v>60</v>
      </c>
      <c r="AS1388">
        <f>AR1388*'MRIP Selectivity'!$N$35</f>
        <v>0.37779565055221398</v>
      </c>
      <c r="AT1388">
        <f>AR1388*'MRIP Selectivity'!$O$35</f>
        <v>0.37705735362713977</v>
      </c>
      <c r="AU1388">
        <f>AR1388*'MRIP Selectivity'!$P$35</f>
        <v>5.419302777251328E-2</v>
      </c>
      <c r="AV1388">
        <v>4</v>
      </c>
      <c r="AW1388">
        <f t="shared" si="571"/>
        <v>20</v>
      </c>
      <c r="AX1388">
        <f t="shared" si="550"/>
        <v>0</v>
      </c>
      <c r="AY1388">
        <f t="shared" si="551"/>
        <v>0</v>
      </c>
      <c r="AZ1388">
        <f t="shared" si="552"/>
        <v>0</v>
      </c>
      <c r="BA1388">
        <v>164.06742826999999</v>
      </c>
      <c r="BB1388">
        <v>164.06742826999999</v>
      </c>
    </row>
    <row r="1389" spans="1:54" x14ac:dyDescent="0.25">
      <c r="A1389" t="s">
        <v>1256</v>
      </c>
      <c r="B1389" t="s">
        <v>3</v>
      </c>
      <c r="C1389">
        <v>2014</v>
      </c>
      <c r="D1389">
        <v>4</v>
      </c>
      <c r="E1389">
        <v>7</v>
      </c>
      <c r="F1389" t="s">
        <v>1833</v>
      </c>
      <c r="G1389" t="s">
        <v>1923</v>
      </c>
      <c r="H1389" t="s">
        <v>1933</v>
      </c>
      <c r="I1389" t="s">
        <v>1812</v>
      </c>
      <c r="J1389" t="s">
        <v>1813</v>
      </c>
      <c r="K1389" t="str">
        <f t="shared" si="553"/>
        <v>Inshore</v>
      </c>
      <c r="L1389">
        <v>0</v>
      </c>
      <c r="M1389">
        <f t="shared" si="546"/>
        <v>0</v>
      </c>
      <c r="N1389">
        <f t="shared" si="554"/>
        <v>0.56613975313451537</v>
      </c>
      <c r="O1389">
        <f t="shared" si="555"/>
        <v>0.28279301522035483</v>
      </c>
      <c r="P1389">
        <v>0</v>
      </c>
      <c r="Q1389">
        <f t="shared" si="556"/>
        <v>0</v>
      </c>
      <c r="R1389">
        <v>0</v>
      </c>
      <c r="S1389">
        <f t="shared" si="547"/>
        <v>0</v>
      </c>
      <c r="T1389">
        <f t="shared" si="557"/>
        <v>0</v>
      </c>
      <c r="U1389">
        <f t="shared" si="548"/>
        <v>0.47805582919945366</v>
      </c>
      <c r="V1389">
        <f t="shared" si="558"/>
        <v>0.84441310922369928</v>
      </c>
      <c r="W1389">
        <f t="shared" si="549"/>
        <v>0.26627891958721833</v>
      </c>
      <c r="X1389">
        <f t="shared" si="559"/>
        <v>0.94160359434525442</v>
      </c>
      <c r="Y1389">
        <v>45</v>
      </c>
      <c r="Z1389">
        <f>Y1389*'MRIP Selectivity'!$N$35</f>
        <v>0.28334673791416048</v>
      </c>
      <c r="AA1389">
        <f>Y1389*'MRIP Selectivity'!$O$35</f>
        <v>0.28279301522035483</v>
      </c>
      <c r="AB1389">
        <f>Y1389*'MRIP Selectivity'!$P$35</f>
        <v>4.064477082938496E-2</v>
      </c>
      <c r="AC1389">
        <v>0.74741255597723821</v>
      </c>
      <c r="AD1389">
        <v>0.94160359434525442</v>
      </c>
      <c r="AE1389">
        <v>1.3432654004296583</v>
      </c>
      <c r="AF1389">
        <f t="shared" si="560"/>
        <v>0.21177690961223533</v>
      </c>
      <c r="AG1389">
        <f t="shared" si="561"/>
        <v>0.26627891958721833</v>
      </c>
      <c r="AH1389">
        <f t="shared" si="562"/>
        <v>5.459671436350548E-2</v>
      </c>
      <c r="AI1389">
        <f t="shared" si="563"/>
        <v>0.60678452396390037</v>
      </c>
      <c r="AJ1389">
        <f t="shared" si="564"/>
        <v>0.5326525435629591</v>
      </c>
      <c r="AK1389">
        <f t="shared" si="565"/>
        <v>0.32343778604973977</v>
      </c>
      <c r="AL1389">
        <f t="shared" si="566"/>
        <v>0.32087563395072383</v>
      </c>
      <c r="AM1389">
        <f t="shared" si="567"/>
        <v>0.47805582919945366</v>
      </c>
      <c r="AN1389">
        <f t="shared" si="568"/>
        <v>0.26627891958721833</v>
      </c>
      <c r="AO1389">
        <v>0</v>
      </c>
      <c r="AP1389">
        <f t="shared" si="569"/>
        <v>0.56613975313451537</v>
      </c>
      <c r="AQ1389">
        <f t="shared" si="570"/>
        <v>0.28279301522035483</v>
      </c>
      <c r="AR1389">
        <v>45</v>
      </c>
      <c r="AS1389">
        <f>AR1389*'MRIP Selectivity'!$N$35</f>
        <v>0.28334673791416048</v>
      </c>
      <c r="AT1389">
        <f>AR1389*'MRIP Selectivity'!$O$35</f>
        <v>0.28279301522035483</v>
      </c>
      <c r="AU1389">
        <f>AR1389*'MRIP Selectivity'!$P$35</f>
        <v>4.064477082938496E-2</v>
      </c>
      <c r="AV1389">
        <v>9</v>
      </c>
      <c r="AW1389">
        <f t="shared" si="571"/>
        <v>45</v>
      </c>
      <c r="AX1389">
        <f t="shared" si="550"/>
        <v>0</v>
      </c>
      <c r="AY1389">
        <f t="shared" si="551"/>
        <v>0</v>
      </c>
      <c r="AZ1389">
        <f t="shared" si="552"/>
        <v>0</v>
      </c>
      <c r="BA1389">
        <v>243.10232078999999</v>
      </c>
      <c r="BB1389">
        <v>243.10232078999999</v>
      </c>
    </row>
    <row r="1390" spans="1:54" x14ac:dyDescent="0.25">
      <c r="A1390" t="s">
        <v>1257</v>
      </c>
      <c r="B1390" t="s">
        <v>3</v>
      </c>
      <c r="C1390">
        <v>2014</v>
      </c>
      <c r="D1390">
        <v>4</v>
      </c>
      <c r="E1390">
        <v>7</v>
      </c>
      <c r="F1390" t="s">
        <v>1833</v>
      </c>
      <c r="G1390" t="s">
        <v>1923</v>
      </c>
      <c r="H1390" t="s">
        <v>1933</v>
      </c>
      <c r="I1390" t="s">
        <v>1812</v>
      </c>
      <c r="J1390" t="s">
        <v>1819</v>
      </c>
      <c r="K1390" t="str">
        <f t="shared" si="553"/>
        <v>Offshore</v>
      </c>
      <c r="L1390">
        <v>0</v>
      </c>
      <c r="M1390">
        <f t="shared" si="546"/>
        <v>0</v>
      </c>
      <c r="N1390">
        <f t="shared" si="554"/>
        <v>0.22645590125380613</v>
      </c>
      <c r="O1390">
        <f t="shared" si="555"/>
        <v>0.11311720608814194</v>
      </c>
      <c r="P1390">
        <v>0</v>
      </c>
      <c r="Q1390">
        <f t="shared" si="556"/>
        <v>0</v>
      </c>
      <c r="R1390">
        <v>0</v>
      </c>
      <c r="S1390">
        <f t="shared" si="547"/>
        <v>0</v>
      </c>
      <c r="T1390">
        <f t="shared" si="557"/>
        <v>0</v>
      </c>
      <c r="U1390">
        <f t="shared" si="548"/>
        <v>0.19122233167978148</v>
      </c>
      <c r="V1390">
        <f t="shared" si="558"/>
        <v>0.84441310922369939</v>
      </c>
      <c r="W1390">
        <f t="shared" si="549"/>
        <v>0.10651156783488734</v>
      </c>
      <c r="X1390">
        <f t="shared" si="559"/>
        <v>0.94160359434525442</v>
      </c>
      <c r="Y1390">
        <v>18</v>
      </c>
      <c r="Z1390">
        <f>Y1390*'MRIP Selectivity'!$N$35</f>
        <v>0.11333869516566419</v>
      </c>
      <c r="AA1390">
        <f>Y1390*'MRIP Selectivity'!$O$35</f>
        <v>0.11311720608814194</v>
      </c>
      <c r="AB1390">
        <f>Y1390*'MRIP Selectivity'!$P$35</f>
        <v>1.6257908331753983E-2</v>
      </c>
      <c r="AC1390">
        <v>0.74741255597723821</v>
      </c>
      <c r="AD1390">
        <v>0.94160359434525442</v>
      </c>
      <c r="AE1390">
        <v>1.3432654004296583</v>
      </c>
      <c r="AF1390">
        <f t="shared" si="560"/>
        <v>8.4710763844894121E-2</v>
      </c>
      <c r="AG1390">
        <f t="shared" si="561"/>
        <v>0.10651156783488734</v>
      </c>
      <c r="AH1390">
        <f t="shared" si="562"/>
        <v>2.1838685745402191E-2</v>
      </c>
      <c r="AI1390">
        <f t="shared" si="563"/>
        <v>0.2427138095855601</v>
      </c>
      <c r="AJ1390">
        <f t="shared" si="564"/>
        <v>0.21306101742518366</v>
      </c>
      <c r="AK1390">
        <f t="shared" si="565"/>
        <v>0.12937511441989591</v>
      </c>
      <c r="AL1390">
        <f t="shared" si="566"/>
        <v>0.12835025358028954</v>
      </c>
      <c r="AM1390">
        <f t="shared" si="567"/>
        <v>0.19122233167978148</v>
      </c>
      <c r="AN1390">
        <f t="shared" si="568"/>
        <v>0.10651156783488734</v>
      </c>
      <c r="AO1390">
        <v>0</v>
      </c>
      <c r="AP1390">
        <f t="shared" si="569"/>
        <v>0.22645590125380613</v>
      </c>
      <c r="AQ1390">
        <f t="shared" si="570"/>
        <v>0.11311720608814194</v>
      </c>
      <c r="AR1390">
        <v>18</v>
      </c>
      <c r="AS1390">
        <f>AR1390*'MRIP Selectivity'!$N$35</f>
        <v>0.11333869516566419</v>
      </c>
      <c r="AT1390">
        <f>AR1390*'MRIP Selectivity'!$O$35</f>
        <v>0.11311720608814194</v>
      </c>
      <c r="AU1390">
        <f>AR1390*'MRIP Selectivity'!$P$35</f>
        <v>1.6257908331753983E-2</v>
      </c>
      <c r="AV1390">
        <v>24</v>
      </c>
      <c r="AW1390">
        <f t="shared" si="571"/>
        <v>120</v>
      </c>
      <c r="AX1390">
        <f t="shared" si="550"/>
        <v>0</v>
      </c>
      <c r="AY1390">
        <f t="shared" si="551"/>
        <v>0</v>
      </c>
      <c r="AZ1390">
        <f t="shared" si="552"/>
        <v>0</v>
      </c>
      <c r="BA1390">
        <v>344.30459619999999</v>
      </c>
      <c r="BB1390">
        <v>344.30459619999999</v>
      </c>
    </row>
    <row r="1391" spans="1:54" x14ac:dyDescent="0.25">
      <c r="A1391" t="s">
        <v>1258</v>
      </c>
      <c r="B1391" t="s">
        <v>3</v>
      </c>
      <c r="C1391">
        <v>2014</v>
      </c>
      <c r="D1391">
        <v>4</v>
      </c>
      <c r="E1391">
        <v>7</v>
      </c>
      <c r="F1391" t="s">
        <v>1833</v>
      </c>
      <c r="G1391" t="s">
        <v>1923</v>
      </c>
      <c r="H1391" t="s">
        <v>1933</v>
      </c>
      <c r="I1391" t="s">
        <v>1812</v>
      </c>
      <c r="J1391" t="s">
        <v>1813</v>
      </c>
      <c r="K1391" t="str">
        <f t="shared" si="553"/>
        <v>Inshore</v>
      </c>
      <c r="L1391">
        <v>0</v>
      </c>
      <c r="M1391">
        <f t="shared" si="546"/>
        <v>0</v>
      </c>
      <c r="N1391">
        <f t="shared" si="554"/>
        <v>1.258088340298923E-2</v>
      </c>
      <c r="O1391">
        <f t="shared" si="555"/>
        <v>6.2842892271189965E-3</v>
      </c>
      <c r="P1391">
        <v>0</v>
      </c>
      <c r="Q1391">
        <f t="shared" si="556"/>
        <v>0</v>
      </c>
      <c r="R1391">
        <v>0</v>
      </c>
      <c r="S1391">
        <f t="shared" si="547"/>
        <v>0</v>
      </c>
      <c r="T1391">
        <f t="shared" si="557"/>
        <v>0</v>
      </c>
      <c r="U1391">
        <f t="shared" si="548"/>
        <v>1.0623462871098971E-2</v>
      </c>
      <c r="V1391">
        <f t="shared" si="558"/>
        <v>0.84441310922369939</v>
      </c>
      <c r="W1391">
        <f t="shared" si="549"/>
        <v>5.9173093241604077E-3</v>
      </c>
      <c r="X1391">
        <f t="shared" si="559"/>
        <v>0.94160359434525431</v>
      </c>
      <c r="Y1391">
        <v>1</v>
      </c>
      <c r="Z1391">
        <f>Y1391*'MRIP Selectivity'!$N$35</f>
        <v>6.2965941758702333E-3</v>
      </c>
      <c r="AA1391">
        <f>Y1391*'MRIP Selectivity'!$O$35</f>
        <v>6.2842892271189965E-3</v>
      </c>
      <c r="AB1391">
        <f>Y1391*'MRIP Selectivity'!$P$35</f>
        <v>9.0321712954188795E-4</v>
      </c>
      <c r="AC1391">
        <v>0.74741255597723821</v>
      </c>
      <c r="AD1391">
        <v>0.94160359434525442</v>
      </c>
      <c r="AE1391">
        <v>1.3432654004296583</v>
      </c>
      <c r="AF1391">
        <f t="shared" si="560"/>
        <v>4.7061535469385633E-3</v>
      </c>
      <c r="AG1391">
        <f t="shared" si="561"/>
        <v>5.9173093241604077E-3</v>
      </c>
      <c r="AH1391">
        <f t="shared" si="562"/>
        <v>1.2132603191890106E-3</v>
      </c>
      <c r="AI1391">
        <f t="shared" si="563"/>
        <v>1.3484100532531117E-2</v>
      </c>
      <c r="AJ1391">
        <f t="shared" si="564"/>
        <v>1.1836723190287982E-2</v>
      </c>
      <c r="AK1391">
        <f t="shared" si="565"/>
        <v>7.1875063566608846E-3</v>
      </c>
      <c r="AL1391">
        <f t="shared" si="566"/>
        <v>7.1305696433494187E-3</v>
      </c>
      <c r="AM1391">
        <f t="shared" si="567"/>
        <v>1.0623462871098971E-2</v>
      </c>
      <c r="AN1391">
        <f t="shared" si="568"/>
        <v>5.9173093241604077E-3</v>
      </c>
      <c r="AO1391">
        <v>0</v>
      </c>
      <c r="AP1391">
        <f t="shared" si="569"/>
        <v>1.258088340298923E-2</v>
      </c>
      <c r="AQ1391">
        <f t="shared" si="570"/>
        <v>6.2842892271189965E-3</v>
      </c>
      <c r="AR1391">
        <v>1</v>
      </c>
      <c r="AS1391">
        <f>AR1391*'MRIP Selectivity'!$N$35</f>
        <v>6.2965941758702333E-3</v>
      </c>
      <c r="AT1391">
        <f>AR1391*'MRIP Selectivity'!$O$35</f>
        <v>6.2842892271189965E-3</v>
      </c>
      <c r="AU1391">
        <f>AR1391*'MRIP Selectivity'!$P$35</f>
        <v>9.0321712954188795E-4</v>
      </c>
      <c r="AV1391">
        <v>5</v>
      </c>
      <c r="AW1391">
        <f t="shared" si="571"/>
        <v>25</v>
      </c>
      <c r="AX1391">
        <f t="shared" si="550"/>
        <v>0</v>
      </c>
      <c r="AY1391">
        <f t="shared" si="551"/>
        <v>0</v>
      </c>
      <c r="AZ1391">
        <f t="shared" si="552"/>
        <v>0</v>
      </c>
      <c r="BA1391">
        <v>546.70914702000005</v>
      </c>
      <c r="BB1391">
        <v>546.70914702000005</v>
      </c>
    </row>
    <row r="1392" spans="1:54" x14ac:dyDescent="0.25">
      <c r="A1392" t="s">
        <v>1259</v>
      </c>
      <c r="B1392" t="s">
        <v>3</v>
      </c>
      <c r="C1392">
        <v>2014</v>
      </c>
      <c r="D1392">
        <v>4</v>
      </c>
      <c r="E1392">
        <v>7</v>
      </c>
      <c r="F1392" t="s">
        <v>1872</v>
      </c>
      <c r="G1392" t="s">
        <v>1923</v>
      </c>
      <c r="H1392" t="s">
        <v>1935</v>
      </c>
      <c r="I1392" t="s">
        <v>1812</v>
      </c>
      <c r="J1392" t="s">
        <v>1813</v>
      </c>
      <c r="K1392" t="str">
        <f t="shared" si="553"/>
        <v>Inshore</v>
      </c>
      <c r="L1392">
        <v>0</v>
      </c>
      <c r="M1392">
        <f t="shared" si="546"/>
        <v>0</v>
      </c>
      <c r="N1392">
        <f t="shared" si="554"/>
        <v>1.258088340298923E-2</v>
      </c>
      <c r="O1392">
        <f t="shared" si="555"/>
        <v>6.2842892271189965E-3</v>
      </c>
      <c r="P1392">
        <v>0</v>
      </c>
      <c r="Q1392">
        <f t="shared" si="556"/>
        <v>0</v>
      </c>
      <c r="R1392">
        <v>0</v>
      </c>
      <c r="S1392">
        <f t="shared" si="547"/>
        <v>0</v>
      </c>
      <c r="T1392">
        <f t="shared" si="557"/>
        <v>0</v>
      </c>
      <c r="U1392">
        <f t="shared" si="548"/>
        <v>1.0623462871098971E-2</v>
      </c>
      <c r="V1392">
        <f t="shared" si="558"/>
        <v>0.84441310922369939</v>
      </c>
      <c r="W1392">
        <f t="shared" si="549"/>
        <v>5.9173093241604077E-3</v>
      </c>
      <c r="X1392">
        <f t="shared" si="559"/>
        <v>0.94160359434525431</v>
      </c>
      <c r="Y1392">
        <v>1</v>
      </c>
      <c r="Z1392">
        <f>Y1392*'MRIP Selectivity'!$N$35</f>
        <v>6.2965941758702333E-3</v>
      </c>
      <c r="AA1392">
        <f>Y1392*'MRIP Selectivity'!$O$35</f>
        <v>6.2842892271189965E-3</v>
      </c>
      <c r="AB1392">
        <f>Y1392*'MRIP Selectivity'!$P$35</f>
        <v>9.0321712954188795E-4</v>
      </c>
      <c r="AC1392">
        <v>0.74741255597723821</v>
      </c>
      <c r="AD1392">
        <v>0.94160359434525442</v>
      </c>
      <c r="AE1392">
        <v>1.3432654004296583</v>
      </c>
      <c r="AF1392">
        <f t="shared" si="560"/>
        <v>4.7061535469385633E-3</v>
      </c>
      <c r="AG1392">
        <f t="shared" si="561"/>
        <v>5.9173093241604077E-3</v>
      </c>
      <c r="AH1392">
        <f t="shared" si="562"/>
        <v>1.2132603191890106E-3</v>
      </c>
      <c r="AI1392">
        <f t="shared" si="563"/>
        <v>1.3484100532531117E-2</v>
      </c>
      <c r="AJ1392">
        <f t="shared" si="564"/>
        <v>1.1836723190287982E-2</v>
      </c>
      <c r="AK1392">
        <f t="shared" si="565"/>
        <v>7.1875063566608846E-3</v>
      </c>
      <c r="AL1392">
        <f t="shared" si="566"/>
        <v>7.1305696433494187E-3</v>
      </c>
      <c r="AM1392">
        <f t="shared" si="567"/>
        <v>1.0623462871098971E-2</v>
      </c>
      <c r="AN1392">
        <f t="shared" si="568"/>
        <v>5.9173093241604077E-3</v>
      </c>
      <c r="AO1392">
        <v>0</v>
      </c>
      <c r="AP1392">
        <f t="shared" si="569"/>
        <v>1.258088340298923E-2</v>
      </c>
      <c r="AQ1392">
        <f t="shared" si="570"/>
        <v>6.2842892271189965E-3</v>
      </c>
      <c r="AR1392">
        <v>1</v>
      </c>
      <c r="AS1392">
        <f>AR1392*'MRIP Selectivity'!$N$35</f>
        <v>6.2965941758702333E-3</v>
      </c>
      <c r="AT1392">
        <f>AR1392*'MRIP Selectivity'!$O$35</f>
        <v>6.2842892271189965E-3</v>
      </c>
      <c r="AU1392">
        <f>AR1392*'MRIP Selectivity'!$P$35</f>
        <v>9.0321712954188795E-4</v>
      </c>
      <c r="AV1392">
        <v>2</v>
      </c>
      <c r="AW1392">
        <f t="shared" si="571"/>
        <v>10</v>
      </c>
      <c r="AX1392">
        <f t="shared" si="550"/>
        <v>0</v>
      </c>
      <c r="AY1392">
        <f t="shared" si="551"/>
        <v>0</v>
      </c>
      <c r="AZ1392">
        <f t="shared" si="552"/>
        <v>0</v>
      </c>
      <c r="BA1392">
        <v>891.09691018000001</v>
      </c>
      <c r="BB1392">
        <v>891.09691018000001</v>
      </c>
    </row>
    <row r="1393" spans="1:54" x14ac:dyDescent="0.25">
      <c r="A1393" t="s">
        <v>1260</v>
      </c>
      <c r="B1393" t="s">
        <v>3</v>
      </c>
      <c r="C1393">
        <v>2014</v>
      </c>
      <c r="D1393">
        <v>4</v>
      </c>
      <c r="E1393">
        <v>7</v>
      </c>
      <c r="F1393" t="s">
        <v>1841</v>
      </c>
      <c r="G1393" t="s">
        <v>1923</v>
      </c>
      <c r="H1393" t="s">
        <v>1933</v>
      </c>
      <c r="I1393" t="s">
        <v>1812</v>
      </c>
      <c r="J1393" t="s">
        <v>1813</v>
      </c>
      <c r="K1393" t="str">
        <f t="shared" si="553"/>
        <v>Inshore</v>
      </c>
      <c r="L1393">
        <v>0</v>
      </c>
      <c r="M1393">
        <f t="shared" si="546"/>
        <v>0</v>
      </c>
      <c r="N1393">
        <f t="shared" si="554"/>
        <v>0.12580883402989229</v>
      </c>
      <c r="O1393">
        <f t="shared" si="555"/>
        <v>6.2842892271189971E-2</v>
      </c>
      <c r="P1393">
        <v>0</v>
      </c>
      <c r="Q1393">
        <f t="shared" si="556"/>
        <v>0</v>
      </c>
      <c r="R1393">
        <v>0</v>
      </c>
      <c r="S1393">
        <f t="shared" si="547"/>
        <v>0</v>
      </c>
      <c r="T1393">
        <f t="shared" si="557"/>
        <v>0</v>
      </c>
      <c r="U1393">
        <f t="shared" si="548"/>
        <v>0.10623462871098971</v>
      </c>
      <c r="V1393">
        <f t="shared" si="558"/>
        <v>0.84441310922369939</v>
      </c>
      <c r="W1393">
        <f t="shared" si="549"/>
        <v>5.9173093241604087E-2</v>
      </c>
      <c r="X1393">
        <f t="shared" si="559"/>
        <v>0.94160359434525442</v>
      </c>
      <c r="Y1393">
        <v>10</v>
      </c>
      <c r="Z1393">
        <f>Y1393*'MRIP Selectivity'!$N$35</f>
        <v>6.2965941758702335E-2</v>
      </c>
      <c r="AA1393">
        <f>Y1393*'MRIP Selectivity'!$O$35</f>
        <v>6.2842892271189971E-2</v>
      </c>
      <c r="AB1393">
        <f>Y1393*'MRIP Selectivity'!$P$35</f>
        <v>9.0321712954188789E-3</v>
      </c>
      <c r="AC1393">
        <v>0.74741255597723821</v>
      </c>
      <c r="AD1393">
        <v>0.94160359434525442</v>
      </c>
      <c r="AE1393">
        <v>1.3432654004296583</v>
      </c>
      <c r="AF1393">
        <f t="shared" si="560"/>
        <v>4.7061535469385629E-2</v>
      </c>
      <c r="AG1393">
        <f t="shared" si="561"/>
        <v>5.9173093241604087E-2</v>
      </c>
      <c r="AH1393">
        <f t="shared" si="562"/>
        <v>1.2132603191890105E-2</v>
      </c>
      <c r="AI1393">
        <f t="shared" si="563"/>
        <v>0.13484100532531118</v>
      </c>
      <c r="AJ1393">
        <f t="shared" si="564"/>
        <v>0.11836723190287982</v>
      </c>
      <c r="AK1393">
        <f t="shared" si="565"/>
        <v>7.1875063566608846E-2</v>
      </c>
      <c r="AL1393">
        <f t="shared" si="566"/>
        <v>7.1305696433494187E-2</v>
      </c>
      <c r="AM1393">
        <f t="shared" si="567"/>
        <v>0.10623462871098971</v>
      </c>
      <c r="AN1393">
        <f t="shared" si="568"/>
        <v>5.9173093241604087E-2</v>
      </c>
      <c r="AO1393">
        <v>0</v>
      </c>
      <c r="AP1393">
        <f t="shared" si="569"/>
        <v>0.12580883402989229</v>
      </c>
      <c r="AQ1393">
        <f t="shared" si="570"/>
        <v>6.2842892271189971E-2</v>
      </c>
      <c r="AR1393">
        <v>10</v>
      </c>
      <c r="AS1393">
        <f>AR1393*'MRIP Selectivity'!$N$35</f>
        <v>6.2965941758702335E-2</v>
      </c>
      <c r="AT1393">
        <f>AR1393*'MRIP Selectivity'!$O$35</f>
        <v>6.2842892271189971E-2</v>
      </c>
      <c r="AU1393">
        <f>AR1393*'MRIP Selectivity'!$P$35</f>
        <v>9.0321712954188789E-3</v>
      </c>
      <c r="AV1393">
        <v>1</v>
      </c>
      <c r="AW1393">
        <f t="shared" si="571"/>
        <v>5</v>
      </c>
      <c r="AX1393">
        <f t="shared" si="550"/>
        <v>0</v>
      </c>
      <c r="AY1393">
        <f t="shared" si="551"/>
        <v>0</v>
      </c>
      <c r="AZ1393">
        <f t="shared" si="552"/>
        <v>0</v>
      </c>
      <c r="BA1393">
        <v>198.30080636</v>
      </c>
      <c r="BB1393">
        <v>198.30080636</v>
      </c>
    </row>
    <row r="1394" spans="1:54" x14ac:dyDescent="0.25">
      <c r="A1394" t="s">
        <v>1261</v>
      </c>
      <c r="B1394" t="s">
        <v>3</v>
      </c>
      <c r="C1394">
        <v>2014</v>
      </c>
      <c r="D1394">
        <v>4</v>
      </c>
      <c r="E1394">
        <v>7</v>
      </c>
      <c r="F1394" t="s">
        <v>1841</v>
      </c>
      <c r="G1394" t="s">
        <v>1923</v>
      </c>
      <c r="H1394" t="s">
        <v>1933</v>
      </c>
      <c r="I1394" t="s">
        <v>1837</v>
      </c>
      <c r="J1394" t="s">
        <v>1819</v>
      </c>
      <c r="K1394" t="str">
        <f t="shared" si="553"/>
        <v>Offshore</v>
      </c>
      <c r="L1394">
        <v>19</v>
      </c>
      <c r="M1394">
        <f t="shared" si="546"/>
        <v>1368.0828568339998</v>
      </c>
      <c r="N1394">
        <f t="shared" si="554"/>
        <v>19.377426502089676</v>
      </c>
      <c r="O1394">
        <f t="shared" si="555"/>
        <v>19.188528676813569</v>
      </c>
      <c r="P1394">
        <v>256.28709872834645</v>
      </c>
      <c r="Q1394">
        <f t="shared" si="556"/>
        <v>13.488794669912972</v>
      </c>
      <c r="R1394">
        <v>22.103885579027704</v>
      </c>
      <c r="S1394">
        <f t="shared" si="547"/>
        <v>1591.5761542151615</v>
      </c>
      <c r="T1394">
        <f t="shared" si="557"/>
        <v>1.163362398896195</v>
      </c>
      <c r="U1394">
        <f t="shared" si="548"/>
        <v>22.422589465160673</v>
      </c>
      <c r="V1394">
        <f t="shared" si="558"/>
        <v>1.1571500200371088</v>
      </c>
      <c r="W1394">
        <f t="shared" si="549"/>
        <v>22.281404858752516</v>
      </c>
      <c r="X1394">
        <f t="shared" si="559"/>
        <v>1.161183602663409</v>
      </c>
      <c r="Y1394">
        <v>30</v>
      </c>
      <c r="Z1394">
        <f>Y1394*'MRIP Selectivity'!$N$35</f>
        <v>0.18889782527610699</v>
      </c>
      <c r="AA1394">
        <f>Y1394*'MRIP Selectivity'!$O$35</f>
        <v>0.18852867681356988</v>
      </c>
      <c r="AB1394">
        <f>Y1394*'MRIP Selectivity'!$P$35</f>
        <v>2.709651388625664E-2</v>
      </c>
      <c r="AC1394">
        <v>0.74741255597723821</v>
      </c>
      <c r="AD1394">
        <v>0.94160359434525442</v>
      </c>
      <c r="AE1394">
        <v>1.3432654004296583</v>
      </c>
      <c r="AF1394">
        <f t="shared" si="560"/>
        <v>0.14118460640815689</v>
      </c>
      <c r="AG1394">
        <f t="shared" si="561"/>
        <v>0.17751927972481224</v>
      </c>
      <c r="AH1394">
        <f t="shared" si="562"/>
        <v>3.639780957567032E-2</v>
      </c>
      <c r="AI1394">
        <f t="shared" si="563"/>
        <v>0.40452301597593354</v>
      </c>
      <c r="AJ1394">
        <f t="shared" si="564"/>
        <v>0.35510169570863948</v>
      </c>
      <c r="AK1394">
        <f t="shared" si="565"/>
        <v>0.21562519069982652</v>
      </c>
      <c r="AL1394">
        <f t="shared" si="566"/>
        <v>0.21391708930048256</v>
      </c>
      <c r="AM1394">
        <f t="shared" si="567"/>
        <v>22.422589465160673</v>
      </c>
      <c r="AN1394">
        <f t="shared" si="568"/>
        <v>22.281404858752516</v>
      </c>
      <c r="AO1394">
        <v>19</v>
      </c>
      <c r="AP1394">
        <f t="shared" si="569"/>
        <v>19.377426502089676</v>
      </c>
      <c r="AQ1394">
        <f t="shared" si="570"/>
        <v>19.188528676813569</v>
      </c>
      <c r="AR1394">
        <v>30</v>
      </c>
      <c r="AS1394">
        <f>AR1394*'MRIP Selectivity'!$N$35</f>
        <v>0.18889782527610699</v>
      </c>
      <c r="AT1394">
        <f>AR1394*'MRIP Selectivity'!$O$35</f>
        <v>0.18852867681356988</v>
      </c>
      <c r="AU1394">
        <f>AR1394*'MRIP Selectivity'!$P$35</f>
        <v>2.709651388625664E-2</v>
      </c>
      <c r="AV1394">
        <v>36</v>
      </c>
      <c r="AW1394">
        <f t="shared" si="571"/>
        <v>180</v>
      </c>
      <c r="AX1394">
        <f t="shared" si="550"/>
        <v>0</v>
      </c>
      <c r="AY1394">
        <f t="shared" si="551"/>
        <v>0</v>
      </c>
      <c r="AZ1394">
        <f t="shared" si="552"/>
        <v>0</v>
      </c>
      <c r="BA1394">
        <v>72.004360885999986</v>
      </c>
      <c r="BB1394">
        <v>72.004360885999986</v>
      </c>
    </row>
    <row r="1395" spans="1:54" x14ac:dyDescent="0.25">
      <c r="A1395" t="s">
        <v>1262</v>
      </c>
      <c r="B1395" t="s">
        <v>3</v>
      </c>
      <c r="C1395">
        <v>2014</v>
      </c>
      <c r="D1395">
        <v>4</v>
      </c>
      <c r="E1395">
        <v>8</v>
      </c>
      <c r="F1395" t="s">
        <v>1810</v>
      </c>
      <c r="G1395" t="s">
        <v>1923</v>
      </c>
      <c r="H1395" t="s">
        <v>1935</v>
      </c>
      <c r="I1395" t="s">
        <v>1812</v>
      </c>
      <c r="J1395" t="s">
        <v>1813</v>
      </c>
      <c r="K1395" t="str">
        <f t="shared" si="553"/>
        <v>Inshore</v>
      </c>
      <c r="L1395">
        <v>0</v>
      </c>
      <c r="M1395">
        <f t="shared" si="546"/>
        <v>0</v>
      </c>
      <c r="N1395">
        <f t="shared" si="554"/>
        <v>1.258088340298923E-2</v>
      </c>
      <c r="O1395">
        <f t="shared" si="555"/>
        <v>6.2842892271189965E-3</v>
      </c>
      <c r="P1395">
        <v>0</v>
      </c>
      <c r="Q1395">
        <f t="shared" si="556"/>
        <v>0</v>
      </c>
      <c r="R1395">
        <v>0</v>
      </c>
      <c r="S1395">
        <f t="shared" si="547"/>
        <v>0</v>
      </c>
      <c r="T1395">
        <f t="shared" si="557"/>
        <v>0</v>
      </c>
      <c r="U1395">
        <f t="shared" si="548"/>
        <v>1.0623462871098971E-2</v>
      </c>
      <c r="V1395">
        <f t="shared" si="558"/>
        <v>0.84441310922369939</v>
      </c>
      <c r="W1395">
        <f t="shared" si="549"/>
        <v>5.9173093241604077E-3</v>
      </c>
      <c r="X1395">
        <f t="shared" si="559"/>
        <v>0.94160359434525431</v>
      </c>
      <c r="Y1395">
        <v>1</v>
      </c>
      <c r="Z1395">
        <f>Y1395*'MRIP Selectivity'!$N$35</f>
        <v>6.2965941758702333E-3</v>
      </c>
      <c r="AA1395">
        <f>Y1395*'MRIP Selectivity'!$O$35</f>
        <v>6.2842892271189965E-3</v>
      </c>
      <c r="AB1395">
        <f>Y1395*'MRIP Selectivity'!$P$35</f>
        <v>9.0321712954188795E-4</v>
      </c>
      <c r="AC1395">
        <v>0.74741255597723821</v>
      </c>
      <c r="AD1395">
        <v>0.94160359434525442</v>
      </c>
      <c r="AE1395">
        <v>1.3432654004296583</v>
      </c>
      <c r="AF1395">
        <f t="shared" si="560"/>
        <v>4.7061535469385633E-3</v>
      </c>
      <c r="AG1395">
        <f t="shared" si="561"/>
        <v>5.9173093241604077E-3</v>
      </c>
      <c r="AH1395">
        <f t="shared" si="562"/>
        <v>1.2132603191890106E-3</v>
      </c>
      <c r="AI1395">
        <f t="shared" si="563"/>
        <v>1.3484100532531117E-2</v>
      </c>
      <c r="AJ1395">
        <f t="shared" si="564"/>
        <v>1.1836723190287982E-2</v>
      </c>
      <c r="AK1395">
        <f t="shared" si="565"/>
        <v>7.1875063566608846E-3</v>
      </c>
      <c r="AL1395">
        <f t="shared" si="566"/>
        <v>7.1305696433494187E-3</v>
      </c>
      <c r="AM1395">
        <f t="shared" si="567"/>
        <v>1.0623462871098971E-2</v>
      </c>
      <c r="AN1395">
        <f t="shared" si="568"/>
        <v>5.9173093241604077E-3</v>
      </c>
      <c r="AO1395">
        <v>0</v>
      </c>
      <c r="AP1395">
        <f t="shared" si="569"/>
        <v>1.258088340298923E-2</v>
      </c>
      <c r="AQ1395">
        <f t="shared" si="570"/>
        <v>6.2842892271189965E-3</v>
      </c>
      <c r="AR1395">
        <v>1</v>
      </c>
      <c r="AS1395">
        <f>AR1395*'MRIP Selectivity'!$N$35</f>
        <v>6.2965941758702333E-3</v>
      </c>
      <c r="AT1395">
        <f>AR1395*'MRIP Selectivity'!$O$35</f>
        <v>6.2842892271189965E-3</v>
      </c>
      <c r="AU1395">
        <f>AR1395*'MRIP Selectivity'!$P$35</f>
        <v>9.0321712954188795E-4</v>
      </c>
      <c r="AV1395">
        <v>2</v>
      </c>
      <c r="AW1395">
        <f t="shared" si="571"/>
        <v>10</v>
      </c>
      <c r="AX1395">
        <f t="shared" si="550"/>
        <v>0</v>
      </c>
      <c r="AY1395">
        <f t="shared" si="551"/>
        <v>0</v>
      </c>
      <c r="AZ1395">
        <f t="shared" si="552"/>
        <v>0</v>
      </c>
      <c r="BA1395">
        <v>272.23596657000002</v>
      </c>
      <c r="BB1395">
        <v>272.23596657000002</v>
      </c>
    </row>
    <row r="1396" spans="1:54" x14ac:dyDescent="0.25">
      <c r="A1396" t="s">
        <v>1263</v>
      </c>
      <c r="B1396" t="s">
        <v>3</v>
      </c>
      <c r="C1396">
        <v>2014</v>
      </c>
      <c r="D1396">
        <v>4</v>
      </c>
      <c r="E1396">
        <v>8</v>
      </c>
      <c r="F1396" t="s">
        <v>1810</v>
      </c>
      <c r="G1396" t="s">
        <v>1923</v>
      </c>
      <c r="H1396" t="s">
        <v>1935</v>
      </c>
      <c r="I1396" t="s">
        <v>1812</v>
      </c>
      <c r="J1396" t="s">
        <v>1813</v>
      </c>
      <c r="K1396" t="str">
        <f t="shared" si="553"/>
        <v>Inshore</v>
      </c>
      <c r="L1396">
        <v>2.9943225357999999</v>
      </c>
      <c r="M1396">
        <f t="shared" si="546"/>
        <v>815.16228975584647</v>
      </c>
      <c r="N1396">
        <f t="shared" si="554"/>
        <v>3.497557871919569</v>
      </c>
      <c r="O1396">
        <f t="shared" si="555"/>
        <v>3.2456941048847598</v>
      </c>
      <c r="P1396">
        <v>38.706137766141737</v>
      </c>
      <c r="Q1396">
        <f t="shared" si="556"/>
        <v>12.926509186426214</v>
      </c>
      <c r="R1396">
        <v>3.1686485758126839</v>
      </c>
      <c r="S1396">
        <f t="shared" si="547"/>
        <v>862.62010775701992</v>
      </c>
      <c r="T1396">
        <f t="shared" si="557"/>
        <v>1.0582188584991927</v>
      </c>
      <c r="U1396">
        <f t="shared" si="548"/>
        <v>3.5935870906566429</v>
      </c>
      <c r="V1396">
        <f t="shared" si="558"/>
        <v>1.0274560771411541</v>
      </c>
      <c r="W1396">
        <f t="shared" si="549"/>
        <v>3.4053409487791004</v>
      </c>
      <c r="X1396">
        <f t="shared" si="559"/>
        <v>1.0491872735801173</v>
      </c>
      <c r="Y1396">
        <v>40</v>
      </c>
      <c r="Z1396">
        <f>Y1396*'MRIP Selectivity'!$N$35</f>
        <v>0.25186376703480934</v>
      </c>
      <c r="AA1396">
        <f>Y1396*'MRIP Selectivity'!$O$35</f>
        <v>0.25137156908475988</v>
      </c>
      <c r="AB1396">
        <f>Y1396*'MRIP Selectivity'!$P$35</f>
        <v>3.6128685181675516E-2</v>
      </c>
      <c r="AC1396">
        <v>0.74741255597723821</v>
      </c>
      <c r="AD1396">
        <v>0.94160359434525442</v>
      </c>
      <c r="AE1396">
        <v>1.3432654004296583</v>
      </c>
      <c r="AF1396">
        <f t="shared" si="560"/>
        <v>0.18824614187754252</v>
      </c>
      <c r="AG1396">
        <f t="shared" si="561"/>
        <v>0.23669237296641635</v>
      </c>
      <c r="AH1396">
        <f t="shared" si="562"/>
        <v>4.853041276756042E-2</v>
      </c>
      <c r="AI1396">
        <f t="shared" si="563"/>
        <v>0.53936402130124472</v>
      </c>
      <c r="AJ1396">
        <f t="shared" si="564"/>
        <v>0.47346892761151926</v>
      </c>
      <c r="AK1396">
        <f t="shared" si="565"/>
        <v>0.28750025426643538</v>
      </c>
      <c r="AL1396">
        <f t="shared" si="566"/>
        <v>0.28522278573397675</v>
      </c>
      <c r="AM1396">
        <f t="shared" si="567"/>
        <v>3.5935870906566429</v>
      </c>
      <c r="AN1396">
        <f t="shared" si="568"/>
        <v>3.4053409487791004</v>
      </c>
      <c r="AO1396">
        <v>3</v>
      </c>
      <c r="AP1396">
        <f t="shared" si="569"/>
        <v>3.5032353361195692</v>
      </c>
      <c r="AQ1396">
        <f t="shared" si="570"/>
        <v>3.25137156908476</v>
      </c>
      <c r="AR1396">
        <v>40</v>
      </c>
      <c r="AS1396">
        <f>AR1396*'MRIP Selectivity'!$N$35</f>
        <v>0.25186376703480934</v>
      </c>
      <c r="AT1396">
        <f>AR1396*'MRIP Selectivity'!$O$35</f>
        <v>0.25137156908475988</v>
      </c>
      <c r="AU1396">
        <f>AR1396*'MRIP Selectivity'!$P$35</f>
        <v>3.6128685181675516E-2</v>
      </c>
      <c r="AV1396">
        <v>4</v>
      </c>
      <c r="AW1396">
        <f t="shared" si="571"/>
        <v>20</v>
      </c>
      <c r="AX1396">
        <f t="shared" si="550"/>
        <v>0</v>
      </c>
      <c r="AY1396">
        <f t="shared" si="551"/>
        <v>0</v>
      </c>
      <c r="AZ1396">
        <f t="shared" si="552"/>
        <v>0</v>
      </c>
      <c r="BA1396">
        <v>272.23596657000002</v>
      </c>
      <c r="BB1396">
        <v>272.23596657000002</v>
      </c>
    </row>
    <row r="1397" spans="1:54" x14ac:dyDescent="0.25">
      <c r="A1397" t="s">
        <v>1264</v>
      </c>
      <c r="B1397" t="s">
        <v>3</v>
      </c>
      <c r="C1397">
        <v>2014</v>
      </c>
      <c r="D1397">
        <v>4</v>
      </c>
      <c r="E1397">
        <v>8</v>
      </c>
      <c r="F1397" t="s">
        <v>1872</v>
      </c>
      <c r="G1397" t="s">
        <v>1923</v>
      </c>
      <c r="H1397" t="s">
        <v>1933</v>
      </c>
      <c r="I1397" t="s">
        <v>1824</v>
      </c>
      <c r="J1397" t="s">
        <v>1813</v>
      </c>
      <c r="K1397" t="str">
        <f t="shared" si="553"/>
        <v>Inshore</v>
      </c>
      <c r="L1397">
        <v>0</v>
      </c>
      <c r="M1397">
        <f t="shared" si="546"/>
        <v>0</v>
      </c>
      <c r="N1397">
        <f t="shared" si="554"/>
        <v>1.258088340298923E-2</v>
      </c>
      <c r="O1397">
        <f t="shared" si="555"/>
        <v>6.2842892271189965E-3</v>
      </c>
      <c r="P1397">
        <v>0</v>
      </c>
      <c r="Q1397">
        <f t="shared" si="556"/>
        <v>0</v>
      </c>
      <c r="R1397">
        <v>0</v>
      </c>
      <c r="S1397">
        <f t="shared" si="547"/>
        <v>0</v>
      </c>
      <c r="T1397">
        <f t="shared" si="557"/>
        <v>0</v>
      </c>
      <c r="U1397">
        <f t="shared" si="548"/>
        <v>1.0623462871098971E-2</v>
      </c>
      <c r="V1397">
        <f t="shared" si="558"/>
        <v>0.84441310922369939</v>
      </c>
      <c r="W1397">
        <f t="shared" si="549"/>
        <v>5.9173093241604077E-3</v>
      </c>
      <c r="X1397">
        <f t="shared" si="559"/>
        <v>0.94160359434525431</v>
      </c>
      <c r="Y1397">
        <v>1</v>
      </c>
      <c r="Z1397">
        <f>Y1397*'MRIP Selectivity'!$N$35</f>
        <v>6.2965941758702333E-3</v>
      </c>
      <c r="AA1397">
        <f>Y1397*'MRIP Selectivity'!$O$35</f>
        <v>6.2842892271189965E-3</v>
      </c>
      <c r="AB1397">
        <f>Y1397*'MRIP Selectivity'!$P$35</f>
        <v>9.0321712954188795E-4</v>
      </c>
      <c r="AC1397">
        <v>0.74741255597723821</v>
      </c>
      <c r="AD1397">
        <v>0.94160359434525442</v>
      </c>
      <c r="AE1397">
        <v>1.3432654004296583</v>
      </c>
      <c r="AF1397">
        <f t="shared" si="560"/>
        <v>4.7061535469385633E-3</v>
      </c>
      <c r="AG1397">
        <f t="shared" si="561"/>
        <v>5.9173093241604077E-3</v>
      </c>
      <c r="AH1397">
        <f t="shared" si="562"/>
        <v>1.2132603191890106E-3</v>
      </c>
      <c r="AI1397">
        <f t="shared" si="563"/>
        <v>1.3484100532531117E-2</v>
      </c>
      <c r="AJ1397">
        <f t="shared" si="564"/>
        <v>1.1836723190287982E-2</v>
      </c>
      <c r="AK1397">
        <f t="shared" si="565"/>
        <v>7.1875063566608846E-3</v>
      </c>
      <c r="AL1397">
        <f t="shared" si="566"/>
        <v>7.1305696433494187E-3</v>
      </c>
      <c r="AM1397">
        <f t="shared" si="567"/>
        <v>1.0623462871098971E-2</v>
      </c>
      <c r="AN1397">
        <f t="shared" si="568"/>
        <v>5.9173093241604077E-3</v>
      </c>
      <c r="AO1397">
        <v>0</v>
      </c>
      <c r="AP1397">
        <f t="shared" si="569"/>
        <v>1.258088340298923E-2</v>
      </c>
      <c r="AQ1397">
        <f t="shared" si="570"/>
        <v>6.2842892271189965E-3</v>
      </c>
      <c r="AR1397">
        <v>1</v>
      </c>
      <c r="AS1397">
        <f>AR1397*'MRIP Selectivity'!$N$35</f>
        <v>6.2965941758702333E-3</v>
      </c>
      <c r="AT1397">
        <f>AR1397*'MRIP Selectivity'!$O$35</f>
        <v>6.2842892271189965E-3</v>
      </c>
      <c r="AU1397">
        <f>AR1397*'MRIP Selectivity'!$P$35</f>
        <v>9.0321712954188795E-4</v>
      </c>
      <c r="AV1397">
        <v>1</v>
      </c>
      <c r="AW1397">
        <f t="shared" si="571"/>
        <v>5</v>
      </c>
      <c r="AX1397">
        <f t="shared" si="550"/>
        <v>0</v>
      </c>
      <c r="AY1397">
        <f t="shared" si="551"/>
        <v>0</v>
      </c>
      <c r="AZ1397">
        <f t="shared" si="552"/>
        <v>0</v>
      </c>
      <c r="BA1397">
        <v>977.82454935999999</v>
      </c>
      <c r="BB1397">
        <v>977.82454935999999</v>
      </c>
    </row>
    <row r="1398" spans="1:54" x14ac:dyDescent="0.25">
      <c r="A1398" t="s">
        <v>1265</v>
      </c>
      <c r="B1398" t="s">
        <v>3</v>
      </c>
      <c r="C1398">
        <v>2014</v>
      </c>
      <c r="D1398">
        <v>5</v>
      </c>
      <c r="E1398">
        <v>9</v>
      </c>
      <c r="F1398" t="s">
        <v>1862</v>
      </c>
      <c r="G1398" t="s">
        <v>1923</v>
      </c>
      <c r="H1398" t="s">
        <v>1935</v>
      </c>
      <c r="I1398" t="s">
        <v>1812</v>
      </c>
      <c r="J1398" t="s">
        <v>1813</v>
      </c>
      <c r="K1398" t="str">
        <f t="shared" si="553"/>
        <v>Inshore</v>
      </c>
      <c r="L1398">
        <v>0</v>
      </c>
      <c r="M1398">
        <f t="shared" si="546"/>
        <v>0</v>
      </c>
      <c r="N1398">
        <f t="shared" si="554"/>
        <v>1.258088340298923E-2</v>
      </c>
      <c r="O1398">
        <f t="shared" si="555"/>
        <v>6.2842892271189965E-3</v>
      </c>
      <c r="P1398">
        <v>0</v>
      </c>
      <c r="Q1398">
        <f t="shared" si="556"/>
        <v>0</v>
      </c>
      <c r="R1398">
        <v>0</v>
      </c>
      <c r="S1398">
        <f t="shared" si="547"/>
        <v>0</v>
      </c>
      <c r="T1398">
        <f t="shared" si="557"/>
        <v>0</v>
      </c>
      <c r="U1398">
        <f t="shared" si="548"/>
        <v>1.0623462871098971E-2</v>
      </c>
      <c r="V1398">
        <f t="shared" si="558"/>
        <v>0.84441310922369939</v>
      </c>
      <c r="W1398">
        <f t="shared" si="549"/>
        <v>5.9173093241604077E-3</v>
      </c>
      <c r="X1398">
        <f t="shared" si="559"/>
        <v>0.94160359434525431</v>
      </c>
      <c r="Y1398">
        <v>1</v>
      </c>
      <c r="Z1398">
        <f>Y1398*'MRIP Selectivity'!$N$35</f>
        <v>6.2965941758702333E-3</v>
      </c>
      <c r="AA1398">
        <f>Y1398*'MRIP Selectivity'!$O$35</f>
        <v>6.2842892271189965E-3</v>
      </c>
      <c r="AB1398">
        <f>Y1398*'MRIP Selectivity'!$P$35</f>
        <v>9.0321712954188795E-4</v>
      </c>
      <c r="AC1398">
        <v>0.74741255597723821</v>
      </c>
      <c r="AD1398">
        <v>0.94160359434525442</v>
      </c>
      <c r="AE1398">
        <v>1.3432654004296583</v>
      </c>
      <c r="AF1398">
        <f t="shared" si="560"/>
        <v>4.7061535469385633E-3</v>
      </c>
      <c r="AG1398">
        <f t="shared" si="561"/>
        <v>5.9173093241604077E-3</v>
      </c>
      <c r="AH1398">
        <f t="shared" si="562"/>
        <v>1.2132603191890106E-3</v>
      </c>
      <c r="AI1398">
        <f t="shared" si="563"/>
        <v>1.3484100532531117E-2</v>
      </c>
      <c r="AJ1398">
        <f t="shared" si="564"/>
        <v>1.1836723190287982E-2</v>
      </c>
      <c r="AK1398">
        <f t="shared" si="565"/>
        <v>7.1875063566608846E-3</v>
      </c>
      <c r="AL1398">
        <f t="shared" si="566"/>
        <v>7.1305696433494187E-3</v>
      </c>
      <c r="AM1398">
        <f t="shared" si="567"/>
        <v>1.0623462871098971E-2</v>
      </c>
      <c r="AN1398">
        <f t="shared" si="568"/>
        <v>5.9173093241604077E-3</v>
      </c>
      <c r="AO1398">
        <v>0</v>
      </c>
      <c r="AP1398">
        <f t="shared" si="569"/>
        <v>1.258088340298923E-2</v>
      </c>
      <c r="AQ1398">
        <f t="shared" si="570"/>
        <v>6.2842892271189965E-3</v>
      </c>
      <c r="AR1398">
        <v>1</v>
      </c>
      <c r="AS1398">
        <f>AR1398*'MRIP Selectivity'!$N$35</f>
        <v>6.2965941758702333E-3</v>
      </c>
      <c r="AT1398">
        <f>AR1398*'MRIP Selectivity'!$O$35</f>
        <v>6.2842892271189965E-3</v>
      </c>
      <c r="AU1398">
        <f>AR1398*'MRIP Selectivity'!$P$35</f>
        <v>9.0321712954188795E-4</v>
      </c>
      <c r="AV1398">
        <v>2</v>
      </c>
      <c r="AW1398">
        <f t="shared" si="571"/>
        <v>10</v>
      </c>
      <c r="AX1398">
        <f t="shared" si="550"/>
        <v>0</v>
      </c>
      <c r="AY1398">
        <f t="shared" si="551"/>
        <v>0</v>
      </c>
      <c r="AZ1398">
        <f t="shared" si="552"/>
        <v>0</v>
      </c>
      <c r="BA1398">
        <v>492.62053055000001</v>
      </c>
      <c r="BB1398">
        <v>492.62053055000001</v>
      </c>
    </row>
    <row r="1399" spans="1:54" x14ac:dyDescent="0.25">
      <c r="A1399" t="s">
        <v>1266</v>
      </c>
      <c r="B1399" t="s">
        <v>3</v>
      </c>
      <c r="C1399">
        <v>2014</v>
      </c>
      <c r="D1399">
        <v>5</v>
      </c>
      <c r="E1399">
        <v>9</v>
      </c>
      <c r="F1399" t="s">
        <v>1862</v>
      </c>
      <c r="G1399" t="s">
        <v>1923</v>
      </c>
      <c r="H1399" t="s">
        <v>1935</v>
      </c>
      <c r="I1399" t="s">
        <v>1812</v>
      </c>
      <c r="J1399" t="s">
        <v>1813</v>
      </c>
      <c r="K1399" t="str">
        <f t="shared" si="553"/>
        <v>Inshore</v>
      </c>
      <c r="L1399">
        <v>0</v>
      </c>
      <c r="M1399">
        <f t="shared" si="546"/>
        <v>0</v>
      </c>
      <c r="N1399">
        <f t="shared" si="554"/>
        <v>0.25161766805978458</v>
      </c>
      <c r="O1399">
        <f t="shared" si="555"/>
        <v>0.12568578454237994</v>
      </c>
      <c r="P1399">
        <v>0</v>
      </c>
      <c r="Q1399">
        <f t="shared" si="556"/>
        <v>0</v>
      </c>
      <c r="R1399">
        <v>0</v>
      </c>
      <c r="S1399">
        <f t="shared" si="547"/>
        <v>0</v>
      </c>
      <c r="T1399">
        <f t="shared" si="557"/>
        <v>0</v>
      </c>
      <c r="U1399">
        <f t="shared" si="548"/>
        <v>0.21246925742197942</v>
      </c>
      <c r="V1399">
        <f t="shared" si="558"/>
        <v>0.84441310922369939</v>
      </c>
      <c r="W1399">
        <f t="shared" si="549"/>
        <v>0.11834618648320817</v>
      </c>
      <c r="X1399">
        <f t="shared" si="559"/>
        <v>0.94160359434525442</v>
      </c>
      <c r="Y1399">
        <v>20</v>
      </c>
      <c r="Z1399">
        <f>Y1399*'MRIP Selectivity'!$N$35</f>
        <v>0.12593188351740467</v>
      </c>
      <c r="AA1399">
        <f>Y1399*'MRIP Selectivity'!$O$35</f>
        <v>0.12568578454237994</v>
      </c>
      <c r="AB1399">
        <f>Y1399*'MRIP Selectivity'!$P$35</f>
        <v>1.8064342590837758E-2</v>
      </c>
      <c r="AC1399">
        <v>0.74741255597723821</v>
      </c>
      <c r="AD1399">
        <v>0.94160359434525442</v>
      </c>
      <c r="AE1399">
        <v>1.3432654004296583</v>
      </c>
      <c r="AF1399">
        <f t="shared" si="560"/>
        <v>9.4123070938771258E-2</v>
      </c>
      <c r="AG1399">
        <f t="shared" si="561"/>
        <v>0.11834618648320817</v>
      </c>
      <c r="AH1399">
        <f t="shared" si="562"/>
        <v>2.426520638378021E-2</v>
      </c>
      <c r="AI1399">
        <f t="shared" si="563"/>
        <v>0.26968201065062236</v>
      </c>
      <c r="AJ1399">
        <f t="shared" si="564"/>
        <v>0.23673446380575963</v>
      </c>
      <c r="AK1399">
        <f t="shared" si="565"/>
        <v>0.14375012713321769</v>
      </c>
      <c r="AL1399">
        <f t="shared" si="566"/>
        <v>0.14261139286698837</v>
      </c>
      <c r="AM1399">
        <f t="shared" si="567"/>
        <v>0.21246925742197942</v>
      </c>
      <c r="AN1399">
        <f t="shared" si="568"/>
        <v>0.11834618648320817</v>
      </c>
      <c r="AO1399">
        <v>0</v>
      </c>
      <c r="AP1399">
        <f t="shared" si="569"/>
        <v>0.25161766805978458</v>
      </c>
      <c r="AQ1399">
        <f t="shared" si="570"/>
        <v>0.12568578454237994</v>
      </c>
      <c r="AR1399">
        <v>20</v>
      </c>
      <c r="AS1399">
        <f>AR1399*'MRIP Selectivity'!$N$35</f>
        <v>0.12593188351740467</v>
      </c>
      <c r="AT1399">
        <f>AR1399*'MRIP Selectivity'!$O$35</f>
        <v>0.12568578454237994</v>
      </c>
      <c r="AU1399">
        <f>AR1399*'MRIP Selectivity'!$P$35</f>
        <v>1.8064342590837758E-2</v>
      </c>
      <c r="AV1399">
        <v>4</v>
      </c>
      <c r="AW1399">
        <f t="shared" si="571"/>
        <v>20</v>
      </c>
      <c r="AX1399">
        <f t="shared" si="550"/>
        <v>0</v>
      </c>
      <c r="AY1399">
        <f t="shared" si="551"/>
        <v>0</v>
      </c>
      <c r="AZ1399">
        <f t="shared" si="552"/>
        <v>0</v>
      </c>
      <c r="BA1399">
        <v>492.62053055000001</v>
      </c>
      <c r="BB1399">
        <v>492.62053055000001</v>
      </c>
    </row>
    <row r="1400" spans="1:54" x14ac:dyDescent="0.25">
      <c r="A1400" t="s">
        <v>1267</v>
      </c>
      <c r="B1400" t="s">
        <v>3</v>
      </c>
      <c r="C1400">
        <v>2014</v>
      </c>
      <c r="D1400">
        <v>5</v>
      </c>
      <c r="E1400">
        <v>9</v>
      </c>
      <c r="F1400" t="s">
        <v>1862</v>
      </c>
      <c r="G1400" t="s">
        <v>1923</v>
      </c>
      <c r="H1400" t="s">
        <v>1935</v>
      </c>
      <c r="I1400" t="s">
        <v>1812</v>
      </c>
      <c r="J1400" t="s">
        <v>1813</v>
      </c>
      <c r="K1400" t="str">
        <f t="shared" si="553"/>
        <v>Inshore</v>
      </c>
      <c r="L1400">
        <v>0</v>
      </c>
      <c r="M1400">
        <f t="shared" si="546"/>
        <v>0</v>
      </c>
      <c r="N1400">
        <f t="shared" si="554"/>
        <v>3.7742650208967693E-2</v>
      </c>
      <c r="O1400">
        <f t="shared" si="555"/>
        <v>1.8852867681356991E-2</v>
      </c>
      <c r="P1400">
        <v>0</v>
      </c>
      <c r="Q1400">
        <f t="shared" si="556"/>
        <v>0</v>
      </c>
      <c r="R1400">
        <v>0</v>
      </c>
      <c r="S1400">
        <f t="shared" si="547"/>
        <v>0</v>
      </c>
      <c r="T1400">
        <f t="shared" si="557"/>
        <v>0</v>
      </c>
      <c r="U1400">
        <f t="shared" si="548"/>
        <v>3.1870388613296913E-2</v>
      </c>
      <c r="V1400">
        <f t="shared" si="558"/>
        <v>0.84441310922369928</v>
      </c>
      <c r="W1400">
        <f t="shared" si="549"/>
        <v>1.7751927972481225E-2</v>
      </c>
      <c r="X1400">
        <f t="shared" si="559"/>
        <v>0.94160359434525442</v>
      </c>
      <c r="Y1400">
        <v>3</v>
      </c>
      <c r="Z1400">
        <f>Y1400*'MRIP Selectivity'!$N$35</f>
        <v>1.8889782527610699E-2</v>
      </c>
      <c r="AA1400">
        <f>Y1400*'MRIP Selectivity'!$O$35</f>
        <v>1.8852867681356991E-2</v>
      </c>
      <c r="AB1400">
        <f>Y1400*'MRIP Selectivity'!$P$35</f>
        <v>2.7096513886256638E-3</v>
      </c>
      <c r="AC1400">
        <v>0.74741255597723821</v>
      </c>
      <c r="AD1400">
        <v>0.94160359434525442</v>
      </c>
      <c r="AE1400">
        <v>1.3432654004296583</v>
      </c>
      <c r="AF1400">
        <f t="shared" si="560"/>
        <v>1.4118460640815688E-2</v>
      </c>
      <c r="AG1400">
        <f t="shared" si="561"/>
        <v>1.7751927972481225E-2</v>
      </c>
      <c r="AH1400">
        <f t="shared" si="562"/>
        <v>3.6397809575670318E-3</v>
      </c>
      <c r="AI1400">
        <f t="shared" si="563"/>
        <v>4.045230159759336E-2</v>
      </c>
      <c r="AJ1400">
        <f t="shared" si="564"/>
        <v>3.5510169570863948E-2</v>
      </c>
      <c r="AK1400">
        <f t="shared" si="565"/>
        <v>2.1562519069982654E-2</v>
      </c>
      <c r="AL1400">
        <f t="shared" si="566"/>
        <v>2.1391708930048256E-2</v>
      </c>
      <c r="AM1400">
        <f t="shared" si="567"/>
        <v>3.1870388613296913E-2</v>
      </c>
      <c r="AN1400">
        <f t="shared" si="568"/>
        <v>1.7751927972481225E-2</v>
      </c>
      <c r="AO1400">
        <v>0</v>
      </c>
      <c r="AP1400">
        <f t="shared" si="569"/>
        <v>3.7742650208967693E-2</v>
      </c>
      <c r="AQ1400">
        <f t="shared" si="570"/>
        <v>1.8852867681356991E-2</v>
      </c>
      <c r="AR1400">
        <v>3</v>
      </c>
      <c r="AS1400">
        <f>AR1400*'MRIP Selectivity'!$N$35</f>
        <v>1.8889782527610699E-2</v>
      </c>
      <c r="AT1400">
        <f>AR1400*'MRIP Selectivity'!$O$35</f>
        <v>1.8852867681356991E-2</v>
      </c>
      <c r="AU1400">
        <f>AR1400*'MRIP Selectivity'!$P$35</f>
        <v>2.7096513886256638E-3</v>
      </c>
      <c r="AV1400">
        <v>5</v>
      </c>
      <c r="AW1400">
        <f t="shared" si="571"/>
        <v>25</v>
      </c>
      <c r="AX1400">
        <f t="shared" si="550"/>
        <v>0</v>
      </c>
      <c r="AY1400">
        <f t="shared" si="551"/>
        <v>0</v>
      </c>
      <c r="AZ1400">
        <f t="shared" si="552"/>
        <v>0</v>
      </c>
      <c r="BA1400">
        <v>1146.0092694</v>
      </c>
      <c r="BB1400">
        <v>1146.0092694</v>
      </c>
    </row>
    <row r="1401" spans="1:54" x14ac:dyDescent="0.25">
      <c r="A1401" t="s">
        <v>1268</v>
      </c>
      <c r="B1401" t="s">
        <v>3</v>
      </c>
      <c r="C1401">
        <v>2014</v>
      </c>
      <c r="D1401">
        <v>5</v>
      </c>
      <c r="E1401">
        <v>9</v>
      </c>
      <c r="F1401" t="s">
        <v>1862</v>
      </c>
      <c r="G1401" t="s">
        <v>1923</v>
      </c>
      <c r="H1401" t="s">
        <v>1935</v>
      </c>
      <c r="I1401" t="s">
        <v>1812</v>
      </c>
      <c r="J1401" t="s">
        <v>1819</v>
      </c>
      <c r="K1401" t="str">
        <f t="shared" si="553"/>
        <v>Offshore</v>
      </c>
      <c r="L1401">
        <v>0</v>
      </c>
      <c r="M1401">
        <f t="shared" si="546"/>
        <v>0</v>
      </c>
      <c r="N1401">
        <f t="shared" si="554"/>
        <v>0.31452208507473078</v>
      </c>
      <c r="O1401">
        <f t="shared" si="555"/>
        <v>0.15710723067797491</v>
      </c>
      <c r="P1401">
        <v>0</v>
      </c>
      <c r="Q1401">
        <f t="shared" si="556"/>
        <v>0</v>
      </c>
      <c r="R1401">
        <v>0</v>
      </c>
      <c r="S1401">
        <f t="shared" si="547"/>
        <v>0</v>
      </c>
      <c r="T1401">
        <f t="shared" si="557"/>
        <v>0</v>
      </c>
      <c r="U1401">
        <f t="shared" si="548"/>
        <v>0.26558657177747425</v>
      </c>
      <c r="V1401">
        <f t="shared" si="558"/>
        <v>0.84441310922369917</v>
      </c>
      <c r="W1401">
        <f t="shared" si="549"/>
        <v>0.1479327331040102</v>
      </c>
      <c r="X1401">
        <f t="shared" si="559"/>
        <v>0.94160359434525442</v>
      </c>
      <c r="Y1401">
        <v>25</v>
      </c>
      <c r="Z1401">
        <f>Y1401*'MRIP Selectivity'!$N$35</f>
        <v>0.15741485439675584</v>
      </c>
      <c r="AA1401">
        <f>Y1401*'MRIP Selectivity'!$O$35</f>
        <v>0.15710723067797491</v>
      </c>
      <c r="AB1401">
        <f>Y1401*'MRIP Selectivity'!$P$35</f>
        <v>2.2580428238547199E-2</v>
      </c>
      <c r="AC1401">
        <v>0.74741255597723821</v>
      </c>
      <c r="AD1401">
        <v>0.94160359434525442</v>
      </c>
      <c r="AE1401">
        <v>1.3432654004296583</v>
      </c>
      <c r="AF1401">
        <f t="shared" si="560"/>
        <v>0.11765383867346407</v>
      </c>
      <c r="AG1401">
        <f t="shared" si="561"/>
        <v>0.1479327331040102</v>
      </c>
      <c r="AH1401">
        <f t="shared" si="562"/>
        <v>3.0331507979725267E-2</v>
      </c>
      <c r="AI1401">
        <f t="shared" si="563"/>
        <v>0.33710251331327801</v>
      </c>
      <c r="AJ1401">
        <f t="shared" si="564"/>
        <v>0.29591807975719953</v>
      </c>
      <c r="AK1401">
        <f t="shared" si="565"/>
        <v>0.17968765891652211</v>
      </c>
      <c r="AL1401">
        <f t="shared" si="566"/>
        <v>0.17826424108373545</v>
      </c>
      <c r="AM1401">
        <f t="shared" si="567"/>
        <v>0.26558657177747425</v>
      </c>
      <c r="AN1401">
        <f t="shared" si="568"/>
        <v>0.1479327331040102</v>
      </c>
      <c r="AO1401">
        <v>0</v>
      </c>
      <c r="AP1401">
        <f t="shared" si="569"/>
        <v>0.31452208507473078</v>
      </c>
      <c r="AQ1401">
        <f t="shared" si="570"/>
        <v>0.15710723067797491</v>
      </c>
      <c r="AR1401">
        <v>25</v>
      </c>
      <c r="AS1401">
        <f>AR1401*'MRIP Selectivity'!$N$35</f>
        <v>0.15741485439675584</v>
      </c>
      <c r="AT1401">
        <f>AR1401*'MRIP Selectivity'!$O$35</f>
        <v>0.15710723067797491</v>
      </c>
      <c r="AU1401">
        <f>AR1401*'MRIP Selectivity'!$P$35</f>
        <v>2.2580428238547199E-2</v>
      </c>
      <c r="AV1401">
        <v>4</v>
      </c>
      <c r="AW1401">
        <f t="shared" si="571"/>
        <v>20</v>
      </c>
      <c r="AX1401">
        <f t="shared" si="550"/>
        <v>0</v>
      </c>
      <c r="AY1401">
        <f t="shared" si="551"/>
        <v>0</v>
      </c>
      <c r="AZ1401">
        <f t="shared" si="552"/>
        <v>0</v>
      </c>
      <c r="BA1401">
        <v>492.62053055000001</v>
      </c>
      <c r="BB1401">
        <v>492.62053055000001</v>
      </c>
    </row>
    <row r="1402" spans="1:54" x14ac:dyDescent="0.25">
      <c r="A1402" t="s">
        <v>1998</v>
      </c>
      <c r="B1402" t="s">
        <v>3</v>
      </c>
      <c r="C1402">
        <v>2014</v>
      </c>
      <c r="D1402">
        <v>5</v>
      </c>
      <c r="E1402">
        <v>9</v>
      </c>
      <c r="F1402" t="s">
        <v>1825</v>
      </c>
      <c r="G1402" t="s">
        <v>1923</v>
      </c>
      <c r="H1402" t="s">
        <v>1935</v>
      </c>
      <c r="I1402" t="s">
        <v>1812</v>
      </c>
      <c r="J1402" t="s">
        <v>1813</v>
      </c>
      <c r="K1402" t="str">
        <f t="shared" si="553"/>
        <v>Inshore</v>
      </c>
      <c r="L1402">
        <v>0</v>
      </c>
      <c r="M1402">
        <f t="shared" si="546"/>
        <v>0</v>
      </c>
      <c r="N1402">
        <f t="shared" si="554"/>
        <v>1.258088340298923E-2</v>
      </c>
      <c r="O1402">
        <f t="shared" si="555"/>
        <v>6.2842892271189965E-3</v>
      </c>
      <c r="P1402">
        <v>0</v>
      </c>
      <c r="Q1402">
        <f t="shared" si="556"/>
        <v>0</v>
      </c>
      <c r="R1402">
        <v>0</v>
      </c>
      <c r="S1402">
        <f t="shared" si="547"/>
        <v>0</v>
      </c>
      <c r="T1402">
        <f t="shared" si="557"/>
        <v>0</v>
      </c>
      <c r="U1402">
        <f t="shared" si="548"/>
        <v>1.0623462871098971E-2</v>
      </c>
      <c r="V1402">
        <f t="shared" si="558"/>
        <v>0.84441310922369939</v>
      </c>
      <c r="W1402">
        <f t="shared" si="549"/>
        <v>5.9173093241604077E-3</v>
      </c>
      <c r="X1402">
        <f t="shared" si="559"/>
        <v>0.94160359434525431</v>
      </c>
      <c r="Y1402">
        <v>1</v>
      </c>
      <c r="Z1402">
        <f>Y1402*'MRIP Selectivity'!$N$35</f>
        <v>6.2965941758702333E-3</v>
      </c>
      <c r="AA1402">
        <f>Y1402*'MRIP Selectivity'!$O$35</f>
        <v>6.2842892271189965E-3</v>
      </c>
      <c r="AB1402">
        <f>Y1402*'MRIP Selectivity'!$P$35</f>
        <v>9.0321712954188795E-4</v>
      </c>
      <c r="AC1402">
        <v>0.74741255597723821</v>
      </c>
      <c r="AD1402">
        <v>0.94160359434525442</v>
      </c>
      <c r="AE1402">
        <v>1.3432654004296583</v>
      </c>
      <c r="AF1402">
        <f t="shared" si="560"/>
        <v>4.7061535469385633E-3</v>
      </c>
      <c r="AG1402">
        <f t="shared" si="561"/>
        <v>5.9173093241604077E-3</v>
      </c>
      <c r="AH1402">
        <f t="shared" si="562"/>
        <v>1.2132603191890106E-3</v>
      </c>
      <c r="AI1402">
        <f t="shared" si="563"/>
        <v>1.3484100532531117E-2</v>
      </c>
      <c r="AJ1402">
        <f t="shared" si="564"/>
        <v>1.1836723190287982E-2</v>
      </c>
      <c r="AK1402">
        <f t="shared" si="565"/>
        <v>7.1875063566608846E-3</v>
      </c>
      <c r="AL1402">
        <f t="shared" si="566"/>
        <v>7.1305696433494187E-3</v>
      </c>
      <c r="AM1402">
        <f t="shared" si="567"/>
        <v>1.0623462871098971E-2</v>
      </c>
      <c r="AN1402">
        <f t="shared" si="568"/>
        <v>5.9173093241604077E-3</v>
      </c>
      <c r="AO1402">
        <v>0</v>
      </c>
      <c r="AP1402">
        <f t="shared" si="569"/>
        <v>1.258088340298923E-2</v>
      </c>
      <c r="AQ1402">
        <f t="shared" si="570"/>
        <v>6.2842892271189965E-3</v>
      </c>
      <c r="AR1402">
        <v>1</v>
      </c>
      <c r="AS1402">
        <f>AR1402*'MRIP Selectivity'!$N$35</f>
        <v>6.2965941758702333E-3</v>
      </c>
      <c r="AT1402">
        <f>AR1402*'MRIP Selectivity'!$O$35</f>
        <v>6.2842892271189965E-3</v>
      </c>
      <c r="AU1402">
        <f>AR1402*'MRIP Selectivity'!$P$35</f>
        <v>9.0321712954188795E-4</v>
      </c>
      <c r="AV1402">
        <v>3</v>
      </c>
      <c r="AW1402">
        <f t="shared" si="571"/>
        <v>15</v>
      </c>
      <c r="AX1402">
        <f t="shared" si="550"/>
        <v>0</v>
      </c>
      <c r="AY1402">
        <f t="shared" si="551"/>
        <v>0</v>
      </c>
      <c r="AZ1402">
        <f t="shared" si="552"/>
        <v>0</v>
      </c>
      <c r="BA1402">
        <v>277.95588896999999</v>
      </c>
      <c r="BB1402">
        <v>277.95588896999999</v>
      </c>
    </row>
    <row r="1403" spans="1:54" x14ac:dyDescent="0.25">
      <c r="A1403" t="s">
        <v>1269</v>
      </c>
      <c r="B1403" t="s">
        <v>3</v>
      </c>
      <c r="C1403">
        <v>2014</v>
      </c>
      <c r="D1403">
        <v>5</v>
      </c>
      <c r="E1403">
        <v>9</v>
      </c>
      <c r="F1403" t="s">
        <v>1825</v>
      </c>
      <c r="G1403" t="s">
        <v>1923</v>
      </c>
      <c r="H1403" t="s">
        <v>1935</v>
      </c>
      <c r="I1403" t="s">
        <v>1812</v>
      </c>
      <c r="J1403" t="s">
        <v>1813</v>
      </c>
      <c r="K1403" t="str">
        <f t="shared" si="553"/>
        <v>Inshore</v>
      </c>
      <c r="L1403">
        <v>0</v>
      </c>
      <c r="M1403">
        <f t="shared" si="546"/>
        <v>0</v>
      </c>
      <c r="N1403">
        <f t="shared" si="554"/>
        <v>0.18871325104483844</v>
      </c>
      <c r="O1403">
        <f t="shared" si="555"/>
        <v>9.4264338406784942E-2</v>
      </c>
      <c r="P1403">
        <v>0</v>
      </c>
      <c r="Q1403">
        <f t="shared" si="556"/>
        <v>0</v>
      </c>
      <c r="R1403">
        <v>0</v>
      </c>
      <c r="S1403">
        <f t="shared" si="547"/>
        <v>0</v>
      </c>
      <c r="T1403">
        <f t="shared" si="557"/>
        <v>0</v>
      </c>
      <c r="U1403">
        <f t="shared" si="548"/>
        <v>0.15935194306648456</v>
      </c>
      <c r="V1403">
        <f t="shared" si="558"/>
        <v>0.84441310922369939</v>
      </c>
      <c r="W1403">
        <f t="shared" si="549"/>
        <v>8.875963986240612E-2</v>
      </c>
      <c r="X1403">
        <f t="shared" si="559"/>
        <v>0.94160359434525442</v>
      </c>
      <c r="Y1403">
        <v>15</v>
      </c>
      <c r="Z1403">
        <f>Y1403*'MRIP Selectivity'!$N$35</f>
        <v>9.4448912638053495E-2</v>
      </c>
      <c r="AA1403">
        <f>Y1403*'MRIP Selectivity'!$O$35</f>
        <v>9.4264338406784942E-2</v>
      </c>
      <c r="AB1403">
        <f>Y1403*'MRIP Selectivity'!$P$35</f>
        <v>1.354825694312832E-2</v>
      </c>
      <c r="AC1403">
        <v>0.74741255597723821</v>
      </c>
      <c r="AD1403">
        <v>0.94160359434525442</v>
      </c>
      <c r="AE1403">
        <v>1.3432654004296583</v>
      </c>
      <c r="AF1403">
        <f t="shared" si="560"/>
        <v>7.0592303204078444E-2</v>
      </c>
      <c r="AG1403">
        <f t="shared" si="561"/>
        <v>8.875963986240612E-2</v>
      </c>
      <c r="AH1403">
        <f t="shared" si="562"/>
        <v>1.819890478783516E-2</v>
      </c>
      <c r="AI1403">
        <f t="shared" si="563"/>
        <v>0.20226150798796677</v>
      </c>
      <c r="AJ1403">
        <f t="shared" si="564"/>
        <v>0.17755084785431974</v>
      </c>
      <c r="AK1403">
        <f t="shared" si="565"/>
        <v>0.10781259534991326</v>
      </c>
      <c r="AL1403">
        <f t="shared" si="566"/>
        <v>0.10695854465024128</v>
      </c>
      <c r="AM1403">
        <f t="shared" si="567"/>
        <v>0.15935194306648456</v>
      </c>
      <c r="AN1403">
        <f t="shared" si="568"/>
        <v>8.875963986240612E-2</v>
      </c>
      <c r="AO1403">
        <v>0</v>
      </c>
      <c r="AP1403">
        <f t="shared" si="569"/>
        <v>0.18871325104483844</v>
      </c>
      <c r="AQ1403">
        <f t="shared" si="570"/>
        <v>9.4264338406784942E-2</v>
      </c>
      <c r="AR1403">
        <v>15</v>
      </c>
      <c r="AS1403">
        <f>AR1403*'MRIP Selectivity'!$N$35</f>
        <v>9.4448912638053495E-2</v>
      </c>
      <c r="AT1403">
        <f>AR1403*'MRIP Selectivity'!$O$35</f>
        <v>9.4264338406784942E-2</v>
      </c>
      <c r="AU1403">
        <f>AR1403*'MRIP Selectivity'!$P$35</f>
        <v>1.354825694312832E-2</v>
      </c>
      <c r="AV1403">
        <v>9</v>
      </c>
      <c r="AW1403">
        <f t="shared" si="571"/>
        <v>45</v>
      </c>
      <c r="AX1403">
        <f t="shared" si="550"/>
        <v>0</v>
      </c>
      <c r="AY1403">
        <f t="shared" si="551"/>
        <v>0</v>
      </c>
      <c r="AZ1403">
        <f t="shared" si="552"/>
        <v>0</v>
      </c>
      <c r="BA1403">
        <v>277.95588896999999</v>
      </c>
      <c r="BB1403">
        <v>277.95588896999999</v>
      </c>
    </row>
    <row r="1404" spans="1:54" x14ac:dyDescent="0.25">
      <c r="A1404" t="s">
        <v>1270</v>
      </c>
      <c r="B1404" t="s">
        <v>3</v>
      </c>
      <c r="C1404">
        <v>2014</v>
      </c>
      <c r="D1404">
        <v>5</v>
      </c>
      <c r="E1404">
        <v>9</v>
      </c>
      <c r="F1404" t="s">
        <v>1825</v>
      </c>
      <c r="G1404" t="s">
        <v>1923</v>
      </c>
      <c r="H1404" t="s">
        <v>1935</v>
      </c>
      <c r="I1404" t="s">
        <v>1812</v>
      </c>
      <c r="J1404" t="s">
        <v>1767</v>
      </c>
      <c r="K1404" t="str">
        <f t="shared" si="553"/>
        <v>Inshore</v>
      </c>
      <c r="L1404">
        <v>0</v>
      </c>
      <c r="M1404">
        <f t="shared" si="546"/>
        <v>0</v>
      </c>
      <c r="N1404">
        <f t="shared" si="554"/>
        <v>1.2580883402989231</v>
      </c>
      <c r="O1404">
        <f t="shared" si="555"/>
        <v>0.62842892271189965</v>
      </c>
      <c r="P1404">
        <v>0</v>
      </c>
      <c r="Q1404">
        <f t="shared" si="556"/>
        <v>0</v>
      </c>
      <c r="R1404">
        <v>0</v>
      </c>
      <c r="S1404">
        <f t="shared" si="547"/>
        <v>0</v>
      </c>
      <c r="T1404">
        <f t="shared" si="557"/>
        <v>0</v>
      </c>
      <c r="U1404">
        <f t="shared" si="548"/>
        <v>1.062346287109897</v>
      </c>
      <c r="V1404">
        <f t="shared" si="558"/>
        <v>0.84441310922369917</v>
      </c>
      <c r="W1404">
        <f t="shared" si="549"/>
        <v>0.5917309324160408</v>
      </c>
      <c r="X1404">
        <f t="shared" si="559"/>
        <v>0.94160359434525442</v>
      </c>
      <c r="Y1404">
        <v>100</v>
      </c>
      <c r="Z1404">
        <f>Y1404*'MRIP Selectivity'!$N$35</f>
        <v>0.62965941758702337</v>
      </c>
      <c r="AA1404">
        <f>Y1404*'MRIP Selectivity'!$O$35</f>
        <v>0.62842892271189965</v>
      </c>
      <c r="AB1404">
        <f>Y1404*'MRIP Selectivity'!$P$35</f>
        <v>9.0321712954188796E-2</v>
      </c>
      <c r="AC1404">
        <v>0.74741255597723821</v>
      </c>
      <c r="AD1404">
        <v>0.94160359434525442</v>
      </c>
      <c r="AE1404">
        <v>1.3432654004296583</v>
      </c>
      <c r="AF1404">
        <f t="shared" si="560"/>
        <v>0.47061535469385629</v>
      </c>
      <c r="AG1404">
        <f t="shared" si="561"/>
        <v>0.5917309324160408</v>
      </c>
      <c r="AH1404">
        <f t="shared" si="562"/>
        <v>0.12132603191890107</v>
      </c>
      <c r="AI1404">
        <f t="shared" si="563"/>
        <v>1.348410053253112</v>
      </c>
      <c r="AJ1404">
        <f t="shared" si="564"/>
        <v>1.1836723190287981</v>
      </c>
      <c r="AK1404">
        <f t="shared" si="565"/>
        <v>0.71875063566608843</v>
      </c>
      <c r="AL1404">
        <f t="shared" si="566"/>
        <v>0.71305696433494181</v>
      </c>
      <c r="AM1404">
        <f t="shared" si="567"/>
        <v>1.062346287109897</v>
      </c>
      <c r="AN1404">
        <f t="shared" si="568"/>
        <v>0.5917309324160408</v>
      </c>
      <c r="AO1404">
        <v>0</v>
      </c>
      <c r="AP1404">
        <f t="shared" si="569"/>
        <v>1.2580883402989231</v>
      </c>
      <c r="AQ1404">
        <f t="shared" si="570"/>
        <v>0.62842892271189965</v>
      </c>
      <c r="AR1404">
        <v>100</v>
      </c>
      <c r="AS1404">
        <f>AR1404*'MRIP Selectivity'!$N$35</f>
        <v>0.62965941758702337</v>
      </c>
      <c r="AT1404">
        <f>AR1404*'MRIP Selectivity'!$O$35</f>
        <v>0.62842892271189965</v>
      </c>
      <c r="AU1404">
        <f>AR1404*'MRIP Selectivity'!$P$35</f>
        <v>9.0321712954188796E-2</v>
      </c>
      <c r="AV1404">
        <v>4</v>
      </c>
      <c r="AW1404">
        <f t="shared" si="571"/>
        <v>20</v>
      </c>
      <c r="AX1404">
        <f t="shared" si="550"/>
        <v>0</v>
      </c>
      <c r="AY1404">
        <f t="shared" si="551"/>
        <v>0</v>
      </c>
      <c r="AZ1404">
        <f t="shared" si="552"/>
        <v>0</v>
      </c>
      <c r="BA1404">
        <v>277.95588896999999</v>
      </c>
      <c r="BB1404">
        <v>277.95588896999999</v>
      </c>
    </row>
    <row r="1405" spans="1:54" x14ac:dyDescent="0.25">
      <c r="A1405" t="s">
        <v>1999</v>
      </c>
      <c r="B1405" t="s">
        <v>3</v>
      </c>
      <c r="C1405">
        <v>2014</v>
      </c>
      <c r="D1405">
        <v>5</v>
      </c>
      <c r="E1405">
        <v>9</v>
      </c>
      <c r="F1405" t="s">
        <v>1868</v>
      </c>
      <c r="G1405" t="s">
        <v>1923</v>
      </c>
      <c r="H1405" t="s">
        <v>1935</v>
      </c>
      <c r="I1405" t="s">
        <v>1812</v>
      </c>
      <c r="J1405" t="s">
        <v>1813</v>
      </c>
      <c r="K1405" t="str">
        <f t="shared" si="553"/>
        <v>Inshore</v>
      </c>
      <c r="L1405">
        <v>0</v>
      </c>
      <c r="M1405">
        <f t="shared" si="546"/>
        <v>0</v>
      </c>
      <c r="N1405">
        <f t="shared" si="554"/>
        <v>1.258088340298923E-2</v>
      </c>
      <c r="O1405">
        <f t="shared" si="555"/>
        <v>6.2842892271189965E-3</v>
      </c>
      <c r="P1405">
        <v>0</v>
      </c>
      <c r="Q1405">
        <f t="shared" si="556"/>
        <v>0</v>
      </c>
      <c r="R1405">
        <v>0</v>
      </c>
      <c r="S1405">
        <f t="shared" si="547"/>
        <v>0</v>
      </c>
      <c r="T1405">
        <f t="shared" si="557"/>
        <v>0</v>
      </c>
      <c r="U1405">
        <f t="shared" si="548"/>
        <v>1.0623462871098971E-2</v>
      </c>
      <c r="V1405">
        <f t="shared" si="558"/>
        <v>0.84441310922369939</v>
      </c>
      <c r="W1405">
        <f t="shared" si="549"/>
        <v>5.9173093241604077E-3</v>
      </c>
      <c r="X1405">
        <f t="shared" si="559"/>
        <v>0.94160359434525431</v>
      </c>
      <c r="Y1405">
        <v>1</v>
      </c>
      <c r="Z1405">
        <f>Y1405*'MRIP Selectivity'!$N$35</f>
        <v>6.2965941758702333E-3</v>
      </c>
      <c r="AA1405">
        <f>Y1405*'MRIP Selectivity'!$O$35</f>
        <v>6.2842892271189965E-3</v>
      </c>
      <c r="AB1405">
        <f>Y1405*'MRIP Selectivity'!$P$35</f>
        <v>9.0321712954188795E-4</v>
      </c>
      <c r="AC1405">
        <v>0.74741255597723821</v>
      </c>
      <c r="AD1405">
        <v>0.94160359434525442</v>
      </c>
      <c r="AE1405">
        <v>1.3432654004296583</v>
      </c>
      <c r="AF1405">
        <f t="shared" si="560"/>
        <v>4.7061535469385633E-3</v>
      </c>
      <c r="AG1405">
        <f t="shared" si="561"/>
        <v>5.9173093241604077E-3</v>
      </c>
      <c r="AH1405">
        <f t="shared" si="562"/>
        <v>1.2132603191890106E-3</v>
      </c>
      <c r="AI1405">
        <f t="shared" si="563"/>
        <v>1.3484100532531117E-2</v>
      </c>
      <c r="AJ1405">
        <f t="shared" si="564"/>
        <v>1.1836723190287982E-2</v>
      </c>
      <c r="AK1405">
        <f t="shared" si="565"/>
        <v>7.1875063566608846E-3</v>
      </c>
      <c r="AL1405">
        <f t="shared" si="566"/>
        <v>7.1305696433494187E-3</v>
      </c>
      <c r="AM1405">
        <f t="shared" si="567"/>
        <v>1.0623462871098971E-2</v>
      </c>
      <c r="AN1405">
        <f t="shared" si="568"/>
        <v>5.9173093241604077E-3</v>
      </c>
      <c r="AO1405">
        <v>0</v>
      </c>
      <c r="AP1405">
        <f t="shared" si="569"/>
        <v>1.258088340298923E-2</v>
      </c>
      <c r="AQ1405">
        <f t="shared" si="570"/>
        <v>6.2842892271189965E-3</v>
      </c>
      <c r="AR1405">
        <v>1</v>
      </c>
      <c r="AS1405">
        <f>AR1405*'MRIP Selectivity'!$N$35</f>
        <v>6.2965941758702333E-3</v>
      </c>
      <c r="AT1405">
        <f>AR1405*'MRIP Selectivity'!$O$35</f>
        <v>6.2842892271189965E-3</v>
      </c>
      <c r="AU1405">
        <f>AR1405*'MRIP Selectivity'!$P$35</f>
        <v>9.0321712954188795E-4</v>
      </c>
      <c r="AV1405">
        <v>2</v>
      </c>
      <c r="AW1405">
        <f t="shared" si="571"/>
        <v>10</v>
      </c>
      <c r="AX1405">
        <f t="shared" si="550"/>
        <v>0</v>
      </c>
      <c r="AY1405">
        <f t="shared" si="551"/>
        <v>0</v>
      </c>
      <c r="AZ1405">
        <f t="shared" si="552"/>
        <v>0</v>
      </c>
      <c r="BA1405">
        <v>744.40264837999996</v>
      </c>
      <c r="BB1405">
        <v>744.40264837999996</v>
      </c>
    </row>
    <row r="1406" spans="1:54" x14ac:dyDescent="0.25">
      <c r="A1406" t="s">
        <v>1271</v>
      </c>
      <c r="B1406" t="s">
        <v>3</v>
      </c>
      <c r="C1406">
        <v>2014</v>
      </c>
      <c r="D1406">
        <v>5</v>
      </c>
      <c r="E1406">
        <v>9</v>
      </c>
      <c r="F1406" t="s">
        <v>1868</v>
      </c>
      <c r="G1406" t="s">
        <v>1923</v>
      </c>
      <c r="H1406" t="s">
        <v>1935</v>
      </c>
      <c r="I1406" t="s">
        <v>1812</v>
      </c>
      <c r="J1406" t="s">
        <v>1813</v>
      </c>
      <c r="K1406" t="str">
        <f t="shared" si="553"/>
        <v>Inshore</v>
      </c>
      <c r="L1406">
        <v>0</v>
      </c>
      <c r="M1406">
        <f t="shared" si="546"/>
        <v>0</v>
      </c>
      <c r="N1406">
        <f t="shared" si="554"/>
        <v>1.258088340298923E-2</v>
      </c>
      <c r="O1406">
        <f t="shared" si="555"/>
        <v>6.2842892271189965E-3</v>
      </c>
      <c r="P1406">
        <v>0</v>
      </c>
      <c r="Q1406">
        <f t="shared" si="556"/>
        <v>0</v>
      </c>
      <c r="R1406">
        <v>0</v>
      </c>
      <c r="S1406">
        <f t="shared" si="547"/>
        <v>0</v>
      </c>
      <c r="T1406">
        <f t="shared" si="557"/>
        <v>0</v>
      </c>
      <c r="U1406">
        <f t="shared" si="548"/>
        <v>1.0623462871098971E-2</v>
      </c>
      <c r="V1406">
        <f t="shared" si="558"/>
        <v>0.84441310922369939</v>
      </c>
      <c r="W1406">
        <f t="shared" si="549"/>
        <v>5.9173093241604077E-3</v>
      </c>
      <c r="X1406">
        <f t="shared" si="559"/>
        <v>0.94160359434525431</v>
      </c>
      <c r="Y1406">
        <v>1</v>
      </c>
      <c r="Z1406">
        <f>Y1406*'MRIP Selectivity'!$N$35</f>
        <v>6.2965941758702333E-3</v>
      </c>
      <c r="AA1406">
        <f>Y1406*'MRIP Selectivity'!$O$35</f>
        <v>6.2842892271189965E-3</v>
      </c>
      <c r="AB1406">
        <f>Y1406*'MRIP Selectivity'!$P$35</f>
        <v>9.0321712954188795E-4</v>
      </c>
      <c r="AC1406">
        <v>0.74741255597723821</v>
      </c>
      <c r="AD1406">
        <v>0.94160359434525442</v>
      </c>
      <c r="AE1406">
        <v>1.3432654004296583</v>
      </c>
      <c r="AF1406">
        <f t="shared" si="560"/>
        <v>4.7061535469385633E-3</v>
      </c>
      <c r="AG1406">
        <f t="shared" si="561"/>
        <v>5.9173093241604077E-3</v>
      </c>
      <c r="AH1406">
        <f t="shared" si="562"/>
        <v>1.2132603191890106E-3</v>
      </c>
      <c r="AI1406">
        <f t="shared" si="563"/>
        <v>1.3484100532531117E-2</v>
      </c>
      <c r="AJ1406">
        <f t="shared" si="564"/>
        <v>1.1836723190287982E-2</v>
      </c>
      <c r="AK1406">
        <f t="shared" si="565"/>
        <v>7.1875063566608846E-3</v>
      </c>
      <c r="AL1406">
        <f t="shared" si="566"/>
        <v>7.1305696433494187E-3</v>
      </c>
      <c r="AM1406">
        <f t="shared" si="567"/>
        <v>1.0623462871098971E-2</v>
      </c>
      <c r="AN1406">
        <f t="shared" si="568"/>
        <v>5.9173093241604077E-3</v>
      </c>
      <c r="AO1406">
        <v>0</v>
      </c>
      <c r="AP1406">
        <f t="shared" si="569"/>
        <v>1.258088340298923E-2</v>
      </c>
      <c r="AQ1406">
        <f t="shared" si="570"/>
        <v>6.2842892271189965E-3</v>
      </c>
      <c r="AR1406">
        <v>1</v>
      </c>
      <c r="AS1406">
        <f>AR1406*'MRIP Selectivity'!$N$35</f>
        <v>6.2965941758702333E-3</v>
      </c>
      <c r="AT1406">
        <f>AR1406*'MRIP Selectivity'!$O$35</f>
        <v>6.2842892271189965E-3</v>
      </c>
      <c r="AU1406">
        <f>AR1406*'MRIP Selectivity'!$P$35</f>
        <v>9.0321712954188795E-4</v>
      </c>
      <c r="AV1406">
        <v>2</v>
      </c>
      <c r="AW1406">
        <f t="shared" si="571"/>
        <v>10</v>
      </c>
      <c r="AX1406">
        <f t="shared" si="550"/>
        <v>0</v>
      </c>
      <c r="AY1406">
        <f t="shared" si="551"/>
        <v>0</v>
      </c>
      <c r="AZ1406">
        <f t="shared" si="552"/>
        <v>0</v>
      </c>
      <c r="BA1406">
        <v>744.40264837999996</v>
      </c>
      <c r="BB1406">
        <v>744.40264837999996</v>
      </c>
    </row>
    <row r="1407" spans="1:54" x14ac:dyDescent="0.25">
      <c r="A1407" t="s">
        <v>1272</v>
      </c>
      <c r="B1407" t="s">
        <v>3</v>
      </c>
      <c r="C1407">
        <v>2014</v>
      </c>
      <c r="D1407">
        <v>5</v>
      </c>
      <c r="E1407">
        <v>9</v>
      </c>
      <c r="F1407" t="s">
        <v>1838</v>
      </c>
      <c r="G1407" t="s">
        <v>1923</v>
      </c>
      <c r="H1407" t="s">
        <v>1935</v>
      </c>
      <c r="I1407" t="s">
        <v>1812</v>
      </c>
      <c r="J1407" t="s">
        <v>1813</v>
      </c>
      <c r="K1407" t="str">
        <f t="shared" si="553"/>
        <v>Inshore</v>
      </c>
      <c r="L1407">
        <v>1</v>
      </c>
      <c r="M1407">
        <f t="shared" si="546"/>
        <v>1343.0013134999999</v>
      </c>
      <c r="N1407">
        <f t="shared" si="554"/>
        <v>1</v>
      </c>
      <c r="O1407">
        <f t="shared" si="555"/>
        <v>1</v>
      </c>
      <c r="P1407">
        <v>12.677165354330709</v>
      </c>
      <c r="Q1407">
        <f t="shared" si="556"/>
        <v>12.677165354330709</v>
      </c>
      <c r="R1407">
        <v>1.1464037633613633</v>
      </c>
      <c r="S1407">
        <f t="shared" si="547"/>
        <v>1539.621759995654</v>
      </c>
      <c r="T1407">
        <f t="shared" si="557"/>
        <v>1.1464037633613633</v>
      </c>
      <c r="U1407">
        <f t="shared" si="548"/>
        <v>1.1464037633613633</v>
      </c>
      <c r="V1407">
        <f t="shared" si="558"/>
        <v>1.1464037633613633</v>
      </c>
      <c r="W1407">
        <f t="shared" si="549"/>
        <v>1.1464037633613633</v>
      </c>
      <c r="X1407">
        <f t="shared" si="559"/>
        <v>1.1464037633613633</v>
      </c>
      <c r="Y1407">
        <v>0</v>
      </c>
      <c r="Z1407">
        <f>Y1407*'MRIP Selectivity'!$N$35</f>
        <v>0</v>
      </c>
      <c r="AA1407">
        <f>Y1407*'MRIP Selectivity'!$O$35</f>
        <v>0</v>
      </c>
      <c r="AB1407">
        <f>Y1407*'MRIP Selectivity'!$P$35</f>
        <v>0</v>
      </c>
      <c r="AC1407">
        <v>0.74741255597723821</v>
      </c>
      <c r="AD1407">
        <v>0.94160359434525442</v>
      </c>
      <c r="AE1407">
        <v>1.3432654004296583</v>
      </c>
      <c r="AF1407">
        <f t="shared" si="560"/>
        <v>0</v>
      </c>
      <c r="AG1407">
        <f t="shared" si="561"/>
        <v>0</v>
      </c>
      <c r="AH1407">
        <f t="shared" si="562"/>
        <v>0</v>
      </c>
      <c r="AI1407">
        <f t="shared" si="563"/>
        <v>0</v>
      </c>
      <c r="AJ1407">
        <f t="shared" si="564"/>
        <v>0</v>
      </c>
      <c r="AK1407">
        <f t="shared" si="565"/>
        <v>0</v>
      </c>
      <c r="AL1407">
        <f t="shared" si="566"/>
        <v>0</v>
      </c>
      <c r="AM1407">
        <f t="shared" si="567"/>
        <v>1.1464037633613633</v>
      </c>
      <c r="AN1407">
        <f t="shared" si="568"/>
        <v>1.1464037633613633</v>
      </c>
      <c r="AO1407">
        <v>1</v>
      </c>
      <c r="AP1407">
        <f t="shared" si="569"/>
        <v>1</v>
      </c>
      <c r="AQ1407">
        <f t="shared" si="570"/>
        <v>1</v>
      </c>
      <c r="AR1407">
        <v>0</v>
      </c>
      <c r="AS1407">
        <f>AR1407*'MRIP Selectivity'!$N$35</f>
        <v>0</v>
      </c>
      <c r="AT1407">
        <f>AR1407*'MRIP Selectivity'!$O$35</f>
        <v>0</v>
      </c>
      <c r="AU1407">
        <f>AR1407*'MRIP Selectivity'!$P$35</f>
        <v>0</v>
      </c>
      <c r="AV1407">
        <v>2</v>
      </c>
      <c r="AW1407">
        <f t="shared" si="571"/>
        <v>10</v>
      </c>
      <c r="AX1407">
        <f t="shared" si="550"/>
        <v>0</v>
      </c>
      <c r="AY1407">
        <f t="shared" si="551"/>
        <v>0</v>
      </c>
      <c r="AZ1407">
        <f t="shared" si="552"/>
        <v>0</v>
      </c>
      <c r="BA1407">
        <v>1343.0013134999999</v>
      </c>
      <c r="BB1407">
        <v>1343.0013134999999</v>
      </c>
    </row>
    <row r="1408" spans="1:54" x14ac:dyDescent="0.25">
      <c r="A1408" t="s">
        <v>1273</v>
      </c>
      <c r="B1408" t="s">
        <v>3</v>
      </c>
      <c r="C1408">
        <v>2014</v>
      </c>
      <c r="D1408">
        <v>5</v>
      </c>
      <c r="E1408">
        <v>9</v>
      </c>
      <c r="F1408" t="s">
        <v>1838</v>
      </c>
      <c r="G1408" t="s">
        <v>1923</v>
      </c>
      <c r="H1408" t="s">
        <v>1935</v>
      </c>
      <c r="I1408" t="s">
        <v>1812</v>
      </c>
      <c r="J1408" t="s">
        <v>1813</v>
      </c>
      <c r="K1408" t="str">
        <f t="shared" si="553"/>
        <v>Inshore</v>
      </c>
      <c r="L1408">
        <v>0</v>
      </c>
      <c r="M1408">
        <f t="shared" si="546"/>
        <v>0</v>
      </c>
      <c r="N1408">
        <f t="shared" si="554"/>
        <v>1.258088340298923E-2</v>
      </c>
      <c r="O1408">
        <f t="shared" si="555"/>
        <v>6.2842892271189965E-3</v>
      </c>
      <c r="P1408">
        <v>0</v>
      </c>
      <c r="Q1408">
        <f t="shared" si="556"/>
        <v>0</v>
      </c>
      <c r="R1408">
        <v>0</v>
      </c>
      <c r="S1408">
        <f t="shared" si="547"/>
        <v>0</v>
      </c>
      <c r="T1408">
        <f t="shared" si="557"/>
        <v>0</v>
      </c>
      <c r="U1408">
        <f t="shared" si="548"/>
        <v>1.0623462871098971E-2</v>
      </c>
      <c r="V1408">
        <f t="shared" si="558"/>
        <v>0.84441310922369939</v>
      </c>
      <c r="W1408">
        <f t="shared" si="549"/>
        <v>5.9173093241604077E-3</v>
      </c>
      <c r="X1408">
        <f t="shared" si="559"/>
        <v>0.94160359434525431</v>
      </c>
      <c r="Y1408">
        <v>1</v>
      </c>
      <c r="Z1408">
        <f>Y1408*'MRIP Selectivity'!$N$35</f>
        <v>6.2965941758702333E-3</v>
      </c>
      <c r="AA1408">
        <f>Y1408*'MRIP Selectivity'!$O$35</f>
        <v>6.2842892271189965E-3</v>
      </c>
      <c r="AB1408">
        <f>Y1408*'MRIP Selectivity'!$P$35</f>
        <v>9.0321712954188795E-4</v>
      </c>
      <c r="AC1408">
        <v>0.74741255597723821</v>
      </c>
      <c r="AD1408">
        <v>0.94160359434525442</v>
      </c>
      <c r="AE1408">
        <v>1.3432654004296583</v>
      </c>
      <c r="AF1408">
        <f t="shared" si="560"/>
        <v>4.7061535469385633E-3</v>
      </c>
      <c r="AG1408">
        <f t="shared" si="561"/>
        <v>5.9173093241604077E-3</v>
      </c>
      <c r="AH1408">
        <f t="shared" si="562"/>
        <v>1.2132603191890106E-3</v>
      </c>
      <c r="AI1408">
        <f t="shared" si="563"/>
        <v>1.3484100532531117E-2</v>
      </c>
      <c r="AJ1408">
        <f t="shared" si="564"/>
        <v>1.1836723190287982E-2</v>
      </c>
      <c r="AK1408">
        <f t="shared" si="565"/>
        <v>7.1875063566608846E-3</v>
      </c>
      <c r="AL1408">
        <f t="shared" si="566"/>
        <v>7.1305696433494187E-3</v>
      </c>
      <c r="AM1408">
        <f t="shared" si="567"/>
        <v>1.0623462871098971E-2</v>
      </c>
      <c r="AN1408">
        <f t="shared" si="568"/>
        <v>5.9173093241604077E-3</v>
      </c>
      <c r="AO1408">
        <v>0</v>
      </c>
      <c r="AP1408">
        <f t="shared" si="569"/>
        <v>1.258088340298923E-2</v>
      </c>
      <c r="AQ1408">
        <f t="shared" si="570"/>
        <v>6.2842892271189965E-3</v>
      </c>
      <c r="AR1408">
        <v>1</v>
      </c>
      <c r="AS1408">
        <f>AR1408*'MRIP Selectivity'!$N$35</f>
        <v>6.2965941758702333E-3</v>
      </c>
      <c r="AT1408">
        <f>AR1408*'MRIP Selectivity'!$O$35</f>
        <v>6.2842892271189965E-3</v>
      </c>
      <c r="AU1408">
        <f>AR1408*'MRIP Selectivity'!$P$35</f>
        <v>9.0321712954188795E-4</v>
      </c>
      <c r="AV1408">
        <v>2</v>
      </c>
      <c r="AW1408">
        <f t="shared" si="571"/>
        <v>10</v>
      </c>
      <c r="AX1408">
        <f t="shared" si="550"/>
        <v>0</v>
      </c>
      <c r="AY1408">
        <f t="shared" si="551"/>
        <v>0</v>
      </c>
      <c r="AZ1408">
        <f t="shared" si="552"/>
        <v>0</v>
      </c>
      <c r="BA1408">
        <v>1343.0013134999999</v>
      </c>
      <c r="BB1408">
        <v>1343.0013134999999</v>
      </c>
    </row>
    <row r="1409" spans="1:54" x14ac:dyDescent="0.25">
      <c r="A1409" t="s">
        <v>2000</v>
      </c>
      <c r="B1409" t="s">
        <v>3</v>
      </c>
      <c r="C1409">
        <v>2014</v>
      </c>
      <c r="D1409">
        <v>5</v>
      </c>
      <c r="E1409">
        <v>9</v>
      </c>
      <c r="F1409" t="s">
        <v>1838</v>
      </c>
      <c r="G1409" t="s">
        <v>1923</v>
      </c>
      <c r="H1409" t="s">
        <v>1935</v>
      </c>
      <c r="I1409" t="s">
        <v>1812</v>
      </c>
      <c r="J1409" t="s">
        <v>1813</v>
      </c>
      <c r="K1409" t="str">
        <f t="shared" si="553"/>
        <v>Inshore</v>
      </c>
      <c r="L1409">
        <v>3</v>
      </c>
      <c r="M1409">
        <f t="shared" si="546"/>
        <v>4029.0039404999998</v>
      </c>
      <c r="N1409">
        <f t="shared" si="554"/>
        <v>3.1006470672239139</v>
      </c>
      <c r="O1409">
        <f t="shared" si="555"/>
        <v>3.0502743138169519</v>
      </c>
      <c r="P1409">
        <v>33.740157480314963</v>
      </c>
      <c r="Q1409">
        <f t="shared" si="556"/>
        <v>11.246719160104988</v>
      </c>
      <c r="R1409">
        <v>2.7337320510924816</v>
      </c>
      <c r="S1409">
        <f t="shared" si="547"/>
        <v>3671.4057353742519</v>
      </c>
      <c r="T1409">
        <f t="shared" si="557"/>
        <v>0.91124401703082725</v>
      </c>
      <c r="U1409">
        <f t="shared" si="548"/>
        <v>2.8187197540612732</v>
      </c>
      <c r="V1409">
        <f t="shared" si="558"/>
        <v>0.90907468439642269</v>
      </c>
      <c r="W1409">
        <f t="shared" si="549"/>
        <v>2.7810705256857648</v>
      </c>
      <c r="X1409">
        <f t="shared" si="559"/>
        <v>0.91174440052431882</v>
      </c>
      <c r="Y1409">
        <v>8</v>
      </c>
      <c r="Z1409">
        <f>Y1409*'MRIP Selectivity'!$N$35</f>
        <v>5.0372753406961866E-2</v>
      </c>
      <c r="AA1409">
        <f>Y1409*'MRIP Selectivity'!$O$35</f>
        <v>5.0274313816951972E-2</v>
      </c>
      <c r="AB1409">
        <f>Y1409*'MRIP Selectivity'!$P$35</f>
        <v>7.2257370363351036E-3</v>
      </c>
      <c r="AC1409">
        <v>0.74741255597723821</v>
      </c>
      <c r="AD1409">
        <v>0.94160359434525442</v>
      </c>
      <c r="AE1409">
        <v>1.3432654004296583</v>
      </c>
      <c r="AF1409">
        <f t="shared" si="560"/>
        <v>3.7649228375508506E-2</v>
      </c>
      <c r="AG1409">
        <f t="shared" si="561"/>
        <v>4.7338474593283261E-2</v>
      </c>
      <c r="AH1409">
        <f t="shared" si="562"/>
        <v>9.7060825535120847E-3</v>
      </c>
      <c r="AI1409">
        <f t="shared" si="563"/>
        <v>0.10787280426024894</v>
      </c>
      <c r="AJ1409">
        <f t="shared" si="564"/>
        <v>9.4693785522303855E-2</v>
      </c>
      <c r="AK1409">
        <f t="shared" si="565"/>
        <v>5.7500050853287077E-2</v>
      </c>
      <c r="AL1409">
        <f t="shared" si="566"/>
        <v>5.7044557146795349E-2</v>
      </c>
      <c r="AM1409">
        <f t="shared" si="567"/>
        <v>2.8187197540612732</v>
      </c>
      <c r="AN1409">
        <f t="shared" si="568"/>
        <v>2.7810705256857648</v>
      </c>
      <c r="AO1409">
        <v>3</v>
      </c>
      <c r="AP1409">
        <f t="shared" si="569"/>
        <v>3.1006470672239139</v>
      </c>
      <c r="AQ1409">
        <f t="shared" si="570"/>
        <v>3.0502743138169519</v>
      </c>
      <c r="AR1409">
        <v>8</v>
      </c>
      <c r="AS1409">
        <f>AR1409*'MRIP Selectivity'!$N$35</f>
        <v>5.0372753406961866E-2</v>
      </c>
      <c r="AT1409">
        <f>AR1409*'MRIP Selectivity'!$O$35</f>
        <v>5.0274313816951972E-2</v>
      </c>
      <c r="AU1409">
        <f>AR1409*'MRIP Selectivity'!$P$35</f>
        <v>7.2257370363351036E-3</v>
      </c>
      <c r="AV1409">
        <v>2</v>
      </c>
      <c r="AW1409">
        <f t="shared" si="571"/>
        <v>10</v>
      </c>
      <c r="AX1409">
        <f t="shared" si="550"/>
        <v>0</v>
      </c>
      <c r="AY1409">
        <f t="shared" si="551"/>
        <v>0</v>
      </c>
      <c r="AZ1409">
        <f t="shared" si="552"/>
        <v>0</v>
      </c>
      <c r="BA1409">
        <v>1343.0013134999999</v>
      </c>
      <c r="BB1409">
        <v>1343.0013134999999</v>
      </c>
    </row>
    <row r="1410" spans="1:54" x14ac:dyDescent="0.25">
      <c r="A1410" t="s">
        <v>1274</v>
      </c>
      <c r="B1410" t="s">
        <v>3</v>
      </c>
      <c r="C1410">
        <v>2014</v>
      </c>
      <c r="D1410">
        <v>5</v>
      </c>
      <c r="E1410">
        <v>10</v>
      </c>
      <c r="F1410" t="s">
        <v>1818</v>
      </c>
      <c r="G1410" t="s">
        <v>1923</v>
      </c>
      <c r="H1410" t="s">
        <v>1935</v>
      </c>
      <c r="I1410" t="s">
        <v>1812</v>
      </c>
      <c r="J1410" t="s">
        <v>1813</v>
      </c>
      <c r="K1410" t="str">
        <f t="shared" si="553"/>
        <v>Inshore</v>
      </c>
      <c r="L1410">
        <v>0</v>
      </c>
      <c r="M1410">
        <f t="shared" ref="M1410:M1473" si="572">L1410*BA1410</f>
        <v>0</v>
      </c>
      <c r="N1410">
        <f t="shared" si="554"/>
        <v>3.7742650208967693E-2</v>
      </c>
      <c r="O1410">
        <f t="shared" si="555"/>
        <v>1.8852867681356991E-2</v>
      </c>
      <c r="P1410">
        <v>0</v>
      </c>
      <c r="Q1410">
        <f t="shared" si="556"/>
        <v>0</v>
      </c>
      <c r="R1410">
        <v>0</v>
      </c>
      <c r="S1410">
        <f t="shared" ref="S1410:S1473" si="573">R1410*BA1410</f>
        <v>0</v>
      </c>
      <c r="T1410">
        <f t="shared" si="557"/>
        <v>0</v>
      </c>
      <c r="U1410">
        <f t="shared" ref="U1410:U1473" si="574">IF(AX1410=1,R1410+AF1410+AG1410+AH1410,R1410+AF1410+AG1410)</f>
        <v>3.1870388613296913E-2</v>
      </c>
      <c r="V1410">
        <f t="shared" si="558"/>
        <v>0.84441310922369928</v>
      </c>
      <c r="W1410">
        <f t="shared" ref="W1410:W1473" si="575">IF(AX1410=1,R1410+AG1410+AH1410,R1410+AG1410)</f>
        <v>1.7751927972481225E-2</v>
      </c>
      <c r="X1410">
        <f t="shared" si="559"/>
        <v>0.94160359434525442</v>
      </c>
      <c r="Y1410">
        <v>3</v>
      </c>
      <c r="Z1410">
        <f>Y1410*'MRIP Selectivity'!$N$35</f>
        <v>1.8889782527610699E-2</v>
      </c>
      <c r="AA1410">
        <f>Y1410*'MRIP Selectivity'!$O$35</f>
        <v>1.8852867681356991E-2</v>
      </c>
      <c r="AB1410">
        <f>Y1410*'MRIP Selectivity'!$P$35</f>
        <v>2.7096513886256638E-3</v>
      </c>
      <c r="AC1410">
        <v>0.74741255597723821</v>
      </c>
      <c r="AD1410">
        <v>0.94160359434525442</v>
      </c>
      <c r="AE1410">
        <v>1.3432654004296583</v>
      </c>
      <c r="AF1410">
        <f t="shared" si="560"/>
        <v>1.4118460640815688E-2</v>
      </c>
      <c r="AG1410">
        <f t="shared" si="561"/>
        <v>1.7751927972481225E-2</v>
      </c>
      <c r="AH1410">
        <f t="shared" si="562"/>
        <v>3.6397809575670318E-3</v>
      </c>
      <c r="AI1410">
        <f t="shared" si="563"/>
        <v>4.045230159759336E-2</v>
      </c>
      <c r="AJ1410">
        <f t="shared" si="564"/>
        <v>3.5510169570863948E-2</v>
      </c>
      <c r="AK1410">
        <f t="shared" si="565"/>
        <v>2.1562519069982654E-2</v>
      </c>
      <c r="AL1410">
        <f t="shared" si="566"/>
        <v>2.1391708930048256E-2</v>
      </c>
      <c r="AM1410">
        <f t="shared" si="567"/>
        <v>3.1870388613296913E-2</v>
      </c>
      <c r="AN1410">
        <f t="shared" si="568"/>
        <v>1.7751927972481225E-2</v>
      </c>
      <c r="AO1410">
        <v>0</v>
      </c>
      <c r="AP1410">
        <f t="shared" si="569"/>
        <v>3.7742650208967693E-2</v>
      </c>
      <c r="AQ1410">
        <f t="shared" si="570"/>
        <v>1.8852867681356991E-2</v>
      </c>
      <c r="AR1410">
        <v>3</v>
      </c>
      <c r="AS1410">
        <f>AR1410*'MRIP Selectivity'!$N$35</f>
        <v>1.8889782527610699E-2</v>
      </c>
      <c r="AT1410">
        <f>AR1410*'MRIP Selectivity'!$O$35</f>
        <v>1.8852867681356991E-2</v>
      </c>
      <c r="AU1410">
        <f>AR1410*'MRIP Selectivity'!$P$35</f>
        <v>2.7096513886256638E-3</v>
      </c>
      <c r="AV1410">
        <v>1</v>
      </c>
      <c r="AW1410">
        <f t="shared" si="571"/>
        <v>5</v>
      </c>
      <c r="AX1410">
        <f t="shared" ref="AX1410:AX1473" si="576">IF(AO1410&gt;=AW1410,1,0)</f>
        <v>0</v>
      </c>
      <c r="AY1410">
        <f t="shared" ref="AY1410:AY1473" si="577">IF(AP1410&gt;=AW1410,1,0)</f>
        <v>0</v>
      </c>
      <c r="AZ1410">
        <f t="shared" ref="AZ1410:AZ1473" si="578">IF(AQ1410&gt;=AW1410,1,0)</f>
        <v>0</v>
      </c>
      <c r="BA1410">
        <v>302.95962951000001</v>
      </c>
      <c r="BB1410">
        <v>302.95962951000001</v>
      </c>
    </row>
    <row r="1411" spans="1:54" x14ac:dyDescent="0.25">
      <c r="A1411" t="s">
        <v>1275</v>
      </c>
      <c r="B1411" t="s">
        <v>3</v>
      </c>
      <c r="C1411">
        <v>2014</v>
      </c>
      <c r="D1411">
        <v>5</v>
      </c>
      <c r="E1411">
        <v>10</v>
      </c>
      <c r="F1411" t="s">
        <v>1818</v>
      </c>
      <c r="G1411" t="s">
        <v>1923</v>
      </c>
      <c r="H1411" t="s">
        <v>1935</v>
      </c>
      <c r="I1411" t="s">
        <v>1812</v>
      </c>
      <c r="J1411" t="s">
        <v>1813</v>
      </c>
      <c r="K1411" t="str">
        <f t="shared" ref="K1411:K1474" si="579">IF(J1411="Federal","Offshore","Inshore")</f>
        <v>Inshore</v>
      </c>
      <c r="L1411">
        <v>0</v>
      </c>
      <c r="M1411">
        <f t="shared" si="572"/>
        <v>0</v>
      </c>
      <c r="N1411">
        <f t="shared" ref="N1411:N1474" si="580">L1411+Z1411+AA1411</f>
        <v>1.258088340298923E-2</v>
      </c>
      <c r="O1411">
        <f t="shared" ref="O1411:O1474" si="581">L1411+AA1411</f>
        <v>6.2842892271189965E-3</v>
      </c>
      <c r="P1411">
        <v>0</v>
      </c>
      <c r="Q1411">
        <f t="shared" ref="Q1411:Q1474" si="582">IF(L1411=0,0,P1411/L1411)</f>
        <v>0</v>
      </c>
      <c r="R1411">
        <v>0</v>
      </c>
      <c r="S1411">
        <f t="shared" si="573"/>
        <v>0</v>
      </c>
      <c r="T1411">
        <f t="shared" ref="T1411:T1474" si="583">IF(L1411=0,0,R1411/L1411)</f>
        <v>0</v>
      </c>
      <c r="U1411">
        <f t="shared" si="574"/>
        <v>1.0623462871098971E-2</v>
      </c>
      <c r="V1411">
        <f t="shared" ref="V1411:V1474" si="584">U1411/N1411</f>
        <v>0.84441310922369939</v>
      </c>
      <c r="W1411">
        <f t="shared" si="575"/>
        <v>5.9173093241604077E-3</v>
      </c>
      <c r="X1411">
        <f t="shared" ref="X1411:X1474" si="585">W1411/O1411</f>
        <v>0.94160359434525431</v>
      </c>
      <c r="Y1411">
        <v>1</v>
      </c>
      <c r="Z1411">
        <f>Y1411*'MRIP Selectivity'!$N$35</f>
        <v>6.2965941758702333E-3</v>
      </c>
      <c r="AA1411">
        <f>Y1411*'MRIP Selectivity'!$O$35</f>
        <v>6.2842892271189965E-3</v>
      </c>
      <c r="AB1411">
        <f>Y1411*'MRIP Selectivity'!$P$35</f>
        <v>9.0321712954188795E-4</v>
      </c>
      <c r="AC1411">
        <v>0.74741255597723821</v>
      </c>
      <c r="AD1411">
        <v>0.94160359434525442</v>
      </c>
      <c r="AE1411">
        <v>1.3432654004296583</v>
      </c>
      <c r="AF1411">
        <f t="shared" ref="AF1411:AF1474" si="586">Z1411*AC1411</f>
        <v>4.7061535469385633E-3</v>
      </c>
      <c r="AG1411">
        <f t="shared" ref="AG1411:AG1474" si="587">AA1411*AD1411</f>
        <v>5.9173093241604077E-3</v>
      </c>
      <c r="AH1411">
        <f t="shared" ref="AH1411:AH1474" si="588">AB1411*AE1411</f>
        <v>1.2132603191890106E-3</v>
      </c>
      <c r="AI1411">
        <f t="shared" ref="AI1411:AI1474" si="589">Z1411+AA1411+AB1411</f>
        <v>1.3484100532531117E-2</v>
      </c>
      <c r="AJ1411">
        <f t="shared" ref="AJ1411:AJ1474" si="590">AF1411+AG1411+AH1411</f>
        <v>1.1836723190287982E-2</v>
      </c>
      <c r="AK1411">
        <f t="shared" ref="AK1411:AK1474" si="591">AA1411+AB1411</f>
        <v>7.1875063566608846E-3</v>
      </c>
      <c r="AL1411">
        <f t="shared" ref="AL1411:AL1474" si="592">AG1411+AH1411</f>
        <v>7.1305696433494187E-3</v>
      </c>
      <c r="AM1411">
        <f t="shared" ref="AM1411:AM1474" si="593">R1411+AF1411+AG1411</f>
        <v>1.0623462871098971E-2</v>
      </c>
      <c r="AN1411">
        <f t="shared" ref="AN1411:AN1474" si="594">R1411+AG1411</f>
        <v>5.9173093241604077E-3</v>
      </c>
      <c r="AO1411">
        <v>0</v>
      </c>
      <c r="AP1411">
        <f t="shared" ref="AP1411:AP1474" si="595">AO1411+AS1411+AT1411</f>
        <v>1.258088340298923E-2</v>
      </c>
      <c r="AQ1411">
        <f t="shared" ref="AQ1411:AQ1474" si="596">AO1411+AT1411</f>
        <v>6.2842892271189965E-3</v>
      </c>
      <c r="AR1411">
        <v>1</v>
      </c>
      <c r="AS1411">
        <f>AR1411*'MRIP Selectivity'!$N$35</f>
        <v>6.2965941758702333E-3</v>
      </c>
      <c r="AT1411">
        <f>AR1411*'MRIP Selectivity'!$O$35</f>
        <v>6.2842892271189965E-3</v>
      </c>
      <c r="AU1411">
        <f>AR1411*'MRIP Selectivity'!$P$35</f>
        <v>9.0321712954188795E-4</v>
      </c>
      <c r="AV1411">
        <v>1</v>
      </c>
      <c r="AW1411">
        <f t="shared" ref="AW1411:AW1474" si="597">AV1411*5</f>
        <v>5</v>
      </c>
      <c r="AX1411">
        <f t="shared" si="576"/>
        <v>0</v>
      </c>
      <c r="AY1411">
        <f t="shared" si="577"/>
        <v>0</v>
      </c>
      <c r="AZ1411">
        <f t="shared" si="578"/>
        <v>0</v>
      </c>
      <c r="BA1411">
        <v>302.95962951000001</v>
      </c>
      <c r="BB1411">
        <v>302.95962951000001</v>
      </c>
    </row>
    <row r="1412" spans="1:54" x14ac:dyDescent="0.25">
      <c r="A1412" t="s">
        <v>1276</v>
      </c>
      <c r="B1412" t="s">
        <v>3</v>
      </c>
      <c r="C1412">
        <v>2014</v>
      </c>
      <c r="D1412">
        <v>5</v>
      </c>
      <c r="E1412">
        <v>10</v>
      </c>
      <c r="F1412" t="s">
        <v>1818</v>
      </c>
      <c r="G1412" t="s">
        <v>1923</v>
      </c>
      <c r="H1412" t="s">
        <v>1935</v>
      </c>
      <c r="I1412" t="s">
        <v>1812</v>
      </c>
      <c r="J1412" t="s">
        <v>1813</v>
      </c>
      <c r="K1412" t="str">
        <f t="shared" si="579"/>
        <v>Inshore</v>
      </c>
      <c r="L1412">
        <v>0</v>
      </c>
      <c r="M1412">
        <f t="shared" si="572"/>
        <v>0</v>
      </c>
      <c r="N1412">
        <f t="shared" si="580"/>
        <v>2.516176680597846E-2</v>
      </c>
      <c r="O1412">
        <f t="shared" si="581"/>
        <v>1.2568578454237993E-2</v>
      </c>
      <c r="P1412">
        <v>0</v>
      </c>
      <c r="Q1412">
        <f t="shared" si="582"/>
        <v>0</v>
      </c>
      <c r="R1412">
        <v>0</v>
      </c>
      <c r="S1412">
        <f t="shared" si="573"/>
        <v>0</v>
      </c>
      <c r="T1412">
        <f t="shared" si="583"/>
        <v>0</v>
      </c>
      <c r="U1412">
        <f t="shared" si="574"/>
        <v>2.1246925742197942E-2</v>
      </c>
      <c r="V1412">
        <f t="shared" si="584"/>
        <v>0.84441310922369939</v>
      </c>
      <c r="W1412">
        <f t="shared" si="575"/>
        <v>1.1834618648320815E-2</v>
      </c>
      <c r="X1412">
        <f t="shared" si="585"/>
        <v>0.94160359434525431</v>
      </c>
      <c r="Y1412">
        <v>2</v>
      </c>
      <c r="Z1412">
        <f>Y1412*'MRIP Selectivity'!$N$35</f>
        <v>1.2593188351740467E-2</v>
      </c>
      <c r="AA1412">
        <f>Y1412*'MRIP Selectivity'!$O$35</f>
        <v>1.2568578454237993E-2</v>
      </c>
      <c r="AB1412">
        <f>Y1412*'MRIP Selectivity'!$P$35</f>
        <v>1.8064342590837759E-3</v>
      </c>
      <c r="AC1412">
        <v>0.74741255597723821</v>
      </c>
      <c r="AD1412">
        <v>0.94160359434525442</v>
      </c>
      <c r="AE1412">
        <v>1.3432654004296583</v>
      </c>
      <c r="AF1412">
        <f t="shared" si="586"/>
        <v>9.4123070938771265E-3</v>
      </c>
      <c r="AG1412">
        <f t="shared" si="587"/>
        <v>1.1834618648320815E-2</v>
      </c>
      <c r="AH1412">
        <f t="shared" si="588"/>
        <v>2.4265206383780212E-3</v>
      </c>
      <c r="AI1412">
        <f t="shared" si="589"/>
        <v>2.6968201065062234E-2</v>
      </c>
      <c r="AJ1412">
        <f t="shared" si="590"/>
        <v>2.3673446380575964E-2</v>
      </c>
      <c r="AK1412">
        <f t="shared" si="591"/>
        <v>1.4375012713321769E-2</v>
      </c>
      <c r="AL1412">
        <f t="shared" si="592"/>
        <v>1.4261139286698837E-2</v>
      </c>
      <c r="AM1412">
        <f t="shared" si="593"/>
        <v>2.1246925742197942E-2</v>
      </c>
      <c r="AN1412">
        <f t="shared" si="594"/>
        <v>1.1834618648320815E-2</v>
      </c>
      <c r="AO1412">
        <v>0</v>
      </c>
      <c r="AP1412">
        <f t="shared" si="595"/>
        <v>2.516176680597846E-2</v>
      </c>
      <c r="AQ1412">
        <f t="shared" si="596"/>
        <v>1.2568578454237993E-2</v>
      </c>
      <c r="AR1412">
        <v>2</v>
      </c>
      <c r="AS1412">
        <f>AR1412*'MRIP Selectivity'!$N$35</f>
        <v>1.2593188351740467E-2</v>
      </c>
      <c r="AT1412">
        <f>AR1412*'MRIP Selectivity'!$O$35</f>
        <v>1.2568578454237993E-2</v>
      </c>
      <c r="AU1412">
        <f>AR1412*'MRIP Selectivity'!$P$35</f>
        <v>1.8064342590837759E-3</v>
      </c>
      <c r="AV1412">
        <v>4</v>
      </c>
      <c r="AW1412">
        <f t="shared" si="597"/>
        <v>20</v>
      </c>
      <c r="AX1412">
        <f t="shared" si="576"/>
        <v>0</v>
      </c>
      <c r="AY1412">
        <f t="shared" si="577"/>
        <v>0</v>
      </c>
      <c r="AZ1412">
        <f t="shared" si="578"/>
        <v>0</v>
      </c>
      <c r="BA1412">
        <v>302.95962951000001</v>
      </c>
      <c r="BB1412">
        <v>302.95962951000001</v>
      </c>
    </row>
    <row r="1413" spans="1:54" x14ac:dyDescent="0.25">
      <c r="A1413" t="s">
        <v>1277</v>
      </c>
      <c r="B1413" t="s">
        <v>3</v>
      </c>
      <c r="C1413">
        <v>2014</v>
      </c>
      <c r="D1413">
        <v>6</v>
      </c>
      <c r="E1413">
        <v>12</v>
      </c>
      <c r="F1413" t="s">
        <v>1839</v>
      </c>
      <c r="G1413" t="s">
        <v>1923</v>
      </c>
      <c r="H1413" t="s">
        <v>1933</v>
      </c>
      <c r="I1413" t="s">
        <v>1824</v>
      </c>
      <c r="J1413" t="s">
        <v>1813</v>
      </c>
      <c r="K1413" t="str">
        <f t="shared" si="579"/>
        <v>Inshore</v>
      </c>
      <c r="L1413">
        <v>0</v>
      </c>
      <c r="M1413">
        <f t="shared" si="572"/>
        <v>0</v>
      </c>
      <c r="N1413">
        <f t="shared" si="580"/>
        <v>1.258088340298923E-2</v>
      </c>
      <c r="O1413">
        <f t="shared" si="581"/>
        <v>6.2842892271189965E-3</v>
      </c>
      <c r="P1413">
        <v>0</v>
      </c>
      <c r="Q1413">
        <f t="shared" si="582"/>
        <v>0</v>
      </c>
      <c r="R1413">
        <v>0</v>
      </c>
      <c r="S1413">
        <f t="shared" si="573"/>
        <v>0</v>
      </c>
      <c r="T1413">
        <f t="shared" si="583"/>
        <v>0</v>
      </c>
      <c r="U1413">
        <f t="shared" si="574"/>
        <v>1.0623462871098971E-2</v>
      </c>
      <c r="V1413">
        <f t="shared" si="584"/>
        <v>0.84441310922369939</v>
      </c>
      <c r="W1413">
        <f t="shared" si="575"/>
        <v>5.9173093241604077E-3</v>
      </c>
      <c r="X1413">
        <f t="shared" si="585"/>
        <v>0.94160359434525431</v>
      </c>
      <c r="Y1413">
        <v>1</v>
      </c>
      <c r="Z1413">
        <f>Y1413*'MRIP Selectivity'!$N$35</f>
        <v>6.2965941758702333E-3</v>
      </c>
      <c r="AA1413">
        <f>Y1413*'MRIP Selectivity'!$O$35</f>
        <v>6.2842892271189965E-3</v>
      </c>
      <c r="AB1413">
        <f>Y1413*'MRIP Selectivity'!$P$35</f>
        <v>9.0321712954188795E-4</v>
      </c>
      <c r="AC1413">
        <v>0.74741255597723821</v>
      </c>
      <c r="AD1413">
        <v>0.94160359434525442</v>
      </c>
      <c r="AE1413">
        <v>1.3432654004296583</v>
      </c>
      <c r="AF1413">
        <f t="shared" si="586"/>
        <v>4.7061535469385633E-3</v>
      </c>
      <c r="AG1413">
        <f t="shared" si="587"/>
        <v>5.9173093241604077E-3</v>
      </c>
      <c r="AH1413">
        <f t="shared" si="588"/>
        <v>1.2132603191890106E-3</v>
      </c>
      <c r="AI1413">
        <f t="shared" si="589"/>
        <v>1.3484100532531117E-2</v>
      </c>
      <c r="AJ1413">
        <f t="shared" si="590"/>
        <v>1.1836723190287982E-2</v>
      </c>
      <c r="AK1413">
        <f t="shared" si="591"/>
        <v>7.1875063566608846E-3</v>
      </c>
      <c r="AL1413">
        <f t="shared" si="592"/>
        <v>7.1305696433494187E-3</v>
      </c>
      <c r="AM1413">
        <f t="shared" si="593"/>
        <v>1.0623462871098971E-2</v>
      </c>
      <c r="AN1413">
        <f t="shared" si="594"/>
        <v>5.9173093241604077E-3</v>
      </c>
      <c r="AO1413">
        <v>0</v>
      </c>
      <c r="AP1413">
        <f t="shared" si="595"/>
        <v>1.258088340298923E-2</v>
      </c>
      <c r="AQ1413">
        <f t="shared" si="596"/>
        <v>6.2842892271189965E-3</v>
      </c>
      <c r="AR1413">
        <v>1</v>
      </c>
      <c r="AS1413">
        <f>AR1413*'MRIP Selectivity'!$N$35</f>
        <v>6.2965941758702333E-3</v>
      </c>
      <c r="AT1413">
        <f>AR1413*'MRIP Selectivity'!$O$35</f>
        <v>6.2842892271189965E-3</v>
      </c>
      <c r="AU1413">
        <f>AR1413*'MRIP Selectivity'!$P$35</f>
        <v>9.0321712954188795E-4</v>
      </c>
      <c r="AV1413">
        <v>1</v>
      </c>
      <c r="AW1413">
        <f t="shared" si="597"/>
        <v>5</v>
      </c>
      <c r="AX1413">
        <f t="shared" si="576"/>
        <v>0</v>
      </c>
      <c r="AY1413">
        <f t="shared" si="577"/>
        <v>0</v>
      </c>
      <c r="AZ1413">
        <f t="shared" si="578"/>
        <v>0</v>
      </c>
      <c r="BA1413">
        <v>591.11943670000005</v>
      </c>
      <c r="BB1413">
        <v>591.11943670000005</v>
      </c>
    </row>
    <row r="1414" spans="1:54" x14ac:dyDescent="0.25">
      <c r="A1414" t="s">
        <v>1278</v>
      </c>
      <c r="B1414" t="s">
        <v>3</v>
      </c>
      <c r="C1414">
        <v>2014</v>
      </c>
      <c r="D1414">
        <v>6</v>
      </c>
      <c r="E1414">
        <v>12</v>
      </c>
      <c r="F1414" t="s">
        <v>1839</v>
      </c>
      <c r="G1414" t="s">
        <v>1923</v>
      </c>
      <c r="H1414" t="s">
        <v>1933</v>
      </c>
      <c r="I1414" t="s">
        <v>1824</v>
      </c>
      <c r="J1414" t="s">
        <v>1813</v>
      </c>
      <c r="K1414" t="str">
        <f t="shared" si="579"/>
        <v>Inshore</v>
      </c>
      <c r="L1414">
        <v>0</v>
      </c>
      <c r="M1414">
        <f t="shared" si="572"/>
        <v>0</v>
      </c>
      <c r="N1414">
        <f t="shared" si="580"/>
        <v>3.7742650208967693E-2</v>
      </c>
      <c r="O1414">
        <f t="shared" si="581"/>
        <v>1.8852867681356991E-2</v>
      </c>
      <c r="P1414">
        <v>0</v>
      </c>
      <c r="Q1414">
        <f t="shared" si="582"/>
        <v>0</v>
      </c>
      <c r="R1414">
        <v>0</v>
      </c>
      <c r="S1414">
        <f t="shared" si="573"/>
        <v>0</v>
      </c>
      <c r="T1414">
        <f t="shared" si="583"/>
        <v>0</v>
      </c>
      <c r="U1414">
        <f t="shared" si="574"/>
        <v>3.1870388613296913E-2</v>
      </c>
      <c r="V1414">
        <f t="shared" si="584"/>
        <v>0.84441310922369928</v>
      </c>
      <c r="W1414">
        <f t="shared" si="575"/>
        <v>1.7751927972481225E-2</v>
      </c>
      <c r="X1414">
        <f t="shared" si="585"/>
        <v>0.94160359434525442</v>
      </c>
      <c r="Y1414">
        <v>3</v>
      </c>
      <c r="Z1414">
        <f>Y1414*'MRIP Selectivity'!$N$35</f>
        <v>1.8889782527610699E-2</v>
      </c>
      <c r="AA1414">
        <f>Y1414*'MRIP Selectivity'!$O$35</f>
        <v>1.8852867681356991E-2</v>
      </c>
      <c r="AB1414">
        <f>Y1414*'MRIP Selectivity'!$P$35</f>
        <v>2.7096513886256638E-3</v>
      </c>
      <c r="AC1414">
        <v>0.74741255597723821</v>
      </c>
      <c r="AD1414">
        <v>0.94160359434525442</v>
      </c>
      <c r="AE1414">
        <v>1.3432654004296583</v>
      </c>
      <c r="AF1414">
        <f t="shared" si="586"/>
        <v>1.4118460640815688E-2</v>
      </c>
      <c r="AG1414">
        <f t="shared" si="587"/>
        <v>1.7751927972481225E-2</v>
      </c>
      <c r="AH1414">
        <f t="shared" si="588"/>
        <v>3.6397809575670318E-3</v>
      </c>
      <c r="AI1414">
        <f t="shared" si="589"/>
        <v>4.045230159759336E-2</v>
      </c>
      <c r="AJ1414">
        <f t="shared" si="590"/>
        <v>3.5510169570863948E-2</v>
      </c>
      <c r="AK1414">
        <f t="shared" si="591"/>
        <v>2.1562519069982654E-2</v>
      </c>
      <c r="AL1414">
        <f t="shared" si="592"/>
        <v>2.1391708930048256E-2</v>
      </c>
      <c r="AM1414">
        <f t="shared" si="593"/>
        <v>3.1870388613296913E-2</v>
      </c>
      <c r="AN1414">
        <f t="shared" si="594"/>
        <v>1.7751927972481225E-2</v>
      </c>
      <c r="AO1414">
        <v>0</v>
      </c>
      <c r="AP1414">
        <f t="shared" si="595"/>
        <v>3.7742650208967693E-2</v>
      </c>
      <c r="AQ1414">
        <f t="shared" si="596"/>
        <v>1.8852867681356991E-2</v>
      </c>
      <c r="AR1414">
        <v>3</v>
      </c>
      <c r="AS1414">
        <f>AR1414*'MRIP Selectivity'!$N$35</f>
        <v>1.8889782527610699E-2</v>
      </c>
      <c r="AT1414">
        <f>AR1414*'MRIP Selectivity'!$O$35</f>
        <v>1.8852867681356991E-2</v>
      </c>
      <c r="AU1414">
        <f>AR1414*'MRIP Selectivity'!$P$35</f>
        <v>2.7096513886256638E-3</v>
      </c>
      <c r="AV1414">
        <v>1</v>
      </c>
      <c r="AW1414">
        <f t="shared" si="597"/>
        <v>5</v>
      </c>
      <c r="AX1414">
        <f t="shared" si="576"/>
        <v>0</v>
      </c>
      <c r="AY1414">
        <f t="shared" si="577"/>
        <v>0</v>
      </c>
      <c r="AZ1414">
        <f t="shared" si="578"/>
        <v>0</v>
      </c>
      <c r="BA1414">
        <v>591.11943670000005</v>
      </c>
      <c r="BB1414">
        <v>591.11943670000005</v>
      </c>
    </row>
    <row r="1415" spans="1:54" x14ac:dyDescent="0.25">
      <c r="A1415" t="s">
        <v>1279</v>
      </c>
      <c r="B1415" t="s">
        <v>3</v>
      </c>
      <c r="C1415">
        <v>2014</v>
      </c>
      <c r="D1415">
        <v>6</v>
      </c>
      <c r="E1415">
        <v>12</v>
      </c>
      <c r="F1415" t="s">
        <v>1870</v>
      </c>
      <c r="G1415" t="s">
        <v>1923</v>
      </c>
      <c r="H1415" t="s">
        <v>1935</v>
      </c>
      <c r="I1415" t="s">
        <v>1812</v>
      </c>
      <c r="J1415" t="s">
        <v>1813</v>
      </c>
      <c r="K1415" t="str">
        <f t="shared" si="579"/>
        <v>Inshore</v>
      </c>
      <c r="L1415">
        <v>0</v>
      </c>
      <c r="M1415">
        <f t="shared" si="572"/>
        <v>0</v>
      </c>
      <c r="N1415">
        <f t="shared" si="580"/>
        <v>7.5485300417935386E-2</v>
      </c>
      <c r="O1415">
        <f t="shared" si="581"/>
        <v>3.7705735362713981E-2</v>
      </c>
      <c r="P1415">
        <v>0</v>
      </c>
      <c r="Q1415">
        <f t="shared" si="582"/>
        <v>0</v>
      </c>
      <c r="R1415">
        <v>0</v>
      </c>
      <c r="S1415">
        <f t="shared" si="573"/>
        <v>0</v>
      </c>
      <c r="T1415">
        <f t="shared" si="583"/>
        <v>0</v>
      </c>
      <c r="U1415">
        <f t="shared" si="574"/>
        <v>6.3740777226593825E-2</v>
      </c>
      <c r="V1415">
        <f t="shared" si="584"/>
        <v>0.84441310922369928</v>
      </c>
      <c r="W1415">
        <f t="shared" si="575"/>
        <v>3.5503855944962449E-2</v>
      </c>
      <c r="X1415">
        <f t="shared" si="585"/>
        <v>0.94160359434525442</v>
      </c>
      <c r="Y1415">
        <v>6</v>
      </c>
      <c r="Z1415">
        <f>Y1415*'MRIP Selectivity'!$N$35</f>
        <v>3.7779565055221398E-2</v>
      </c>
      <c r="AA1415">
        <f>Y1415*'MRIP Selectivity'!$O$35</f>
        <v>3.7705735362713981E-2</v>
      </c>
      <c r="AB1415">
        <f>Y1415*'MRIP Selectivity'!$P$35</f>
        <v>5.4193027772513275E-3</v>
      </c>
      <c r="AC1415">
        <v>0.74741255597723821</v>
      </c>
      <c r="AD1415">
        <v>0.94160359434525442</v>
      </c>
      <c r="AE1415">
        <v>1.3432654004296583</v>
      </c>
      <c r="AF1415">
        <f t="shared" si="586"/>
        <v>2.8236921281631376E-2</v>
      </c>
      <c r="AG1415">
        <f t="shared" si="587"/>
        <v>3.5503855944962449E-2</v>
      </c>
      <c r="AH1415">
        <f t="shared" si="588"/>
        <v>7.2795619151340635E-3</v>
      </c>
      <c r="AI1415">
        <f t="shared" si="589"/>
        <v>8.0904603195186719E-2</v>
      </c>
      <c r="AJ1415">
        <f t="shared" si="590"/>
        <v>7.1020339141727895E-2</v>
      </c>
      <c r="AK1415">
        <f t="shared" si="591"/>
        <v>4.3125038139965308E-2</v>
      </c>
      <c r="AL1415">
        <f t="shared" si="592"/>
        <v>4.2783417860096512E-2</v>
      </c>
      <c r="AM1415">
        <f t="shared" si="593"/>
        <v>6.3740777226593825E-2</v>
      </c>
      <c r="AN1415">
        <f t="shared" si="594"/>
        <v>3.5503855944962449E-2</v>
      </c>
      <c r="AO1415">
        <v>0</v>
      </c>
      <c r="AP1415">
        <f t="shared" si="595"/>
        <v>7.5485300417935386E-2</v>
      </c>
      <c r="AQ1415">
        <f t="shared" si="596"/>
        <v>3.7705735362713981E-2</v>
      </c>
      <c r="AR1415">
        <v>6</v>
      </c>
      <c r="AS1415">
        <f>AR1415*'MRIP Selectivity'!$N$35</f>
        <v>3.7779565055221398E-2</v>
      </c>
      <c r="AT1415">
        <f>AR1415*'MRIP Selectivity'!$O$35</f>
        <v>3.7705735362713981E-2</v>
      </c>
      <c r="AU1415">
        <f>AR1415*'MRIP Selectivity'!$P$35</f>
        <v>5.4193027772513275E-3</v>
      </c>
      <c r="AV1415">
        <v>4</v>
      </c>
      <c r="AW1415">
        <f t="shared" si="597"/>
        <v>20</v>
      </c>
      <c r="AX1415">
        <f t="shared" si="576"/>
        <v>0</v>
      </c>
      <c r="AY1415">
        <f t="shared" si="577"/>
        <v>0</v>
      </c>
      <c r="AZ1415">
        <f t="shared" si="578"/>
        <v>0</v>
      </c>
      <c r="BA1415">
        <v>375.61461321000002</v>
      </c>
      <c r="BB1415">
        <v>375.61461321000002</v>
      </c>
    </row>
    <row r="1416" spans="1:54" x14ac:dyDescent="0.25">
      <c r="A1416" t="s">
        <v>1280</v>
      </c>
      <c r="B1416" t="s">
        <v>3</v>
      </c>
      <c r="C1416">
        <v>2014</v>
      </c>
      <c r="D1416">
        <v>6</v>
      </c>
      <c r="E1416">
        <v>12</v>
      </c>
      <c r="F1416" t="s">
        <v>1860</v>
      </c>
      <c r="G1416" t="s">
        <v>1923</v>
      </c>
      <c r="H1416" t="s">
        <v>1935</v>
      </c>
      <c r="I1416" t="s">
        <v>1812</v>
      </c>
      <c r="J1416" t="s">
        <v>1767</v>
      </c>
      <c r="K1416" t="str">
        <f t="shared" si="579"/>
        <v>Inshore</v>
      </c>
      <c r="L1416">
        <v>0</v>
      </c>
      <c r="M1416">
        <f t="shared" si="572"/>
        <v>0</v>
      </c>
      <c r="N1416">
        <f t="shared" si="580"/>
        <v>7.5485300417935386E-2</v>
      </c>
      <c r="O1416">
        <f t="shared" si="581"/>
        <v>3.7705735362713981E-2</v>
      </c>
      <c r="P1416">
        <v>0</v>
      </c>
      <c r="Q1416">
        <f t="shared" si="582"/>
        <v>0</v>
      </c>
      <c r="R1416">
        <v>0</v>
      </c>
      <c r="S1416">
        <f t="shared" si="573"/>
        <v>0</v>
      </c>
      <c r="T1416">
        <f t="shared" si="583"/>
        <v>0</v>
      </c>
      <c r="U1416">
        <f t="shared" si="574"/>
        <v>6.3740777226593825E-2</v>
      </c>
      <c r="V1416">
        <f t="shared" si="584"/>
        <v>0.84441310922369928</v>
      </c>
      <c r="W1416">
        <f t="shared" si="575"/>
        <v>3.5503855944962449E-2</v>
      </c>
      <c r="X1416">
        <f t="shared" si="585"/>
        <v>0.94160359434525442</v>
      </c>
      <c r="Y1416">
        <v>6</v>
      </c>
      <c r="Z1416">
        <f>Y1416*'MRIP Selectivity'!$N$35</f>
        <v>3.7779565055221398E-2</v>
      </c>
      <c r="AA1416">
        <f>Y1416*'MRIP Selectivity'!$O$35</f>
        <v>3.7705735362713981E-2</v>
      </c>
      <c r="AB1416">
        <f>Y1416*'MRIP Selectivity'!$P$35</f>
        <v>5.4193027772513275E-3</v>
      </c>
      <c r="AC1416">
        <v>0.74741255597723821</v>
      </c>
      <c r="AD1416">
        <v>0.94160359434525442</v>
      </c>
      <c r="AE1416">
        <v>1.3432654004296583</v>
      </c>
      <c r="AF1416">
        <f t="shared" si="586"/>
        <v>2.8236921281631376E-2</v>
      </c>
      <c r="AG1416">
        <f t="shared" si="587"/>
        <v>3.5503855944962449E-2</v>
      </c>
      <c r="AH1416">
        <f t="shared" si="588"/>
        <v>7.2795619151340635E-3</v>
      </c>
      <c r="AI1416">
        <f t="shared" si="589"/>
        <v>8.0904603195186719E-2</v>
      </c>
      <c r="AJ1416">
        <f t="shared" si="590"/>
        <v>7.1020339141727895E-2</v>
      </c>
      <c r="AK1416">
        <f t="shared" si="591"/>
        <v>4.3125038139965308E-2</v>
      </c>
      <c r="AL1416">
        <f t="shared" si="592"/>
        <v>4.2783417860096512E-2</v>
      </c>
      <c r="AM1416">
        <f t="shared" si="593"/>
        <v>6.3740777226593825E-2</v>
      </c>
      <c r="AN1416">
        <f t="shared" si="594"/>
        <v>3.5503855944962449E-2</v>
      </c>
      <c r="AO1416">
        <v>0</v>
      </c>
      <c r="AP1416">
        <f t="shared" si="595"/>
        <v>7.5485300417935386E-2</v>
      </c>
      <c r="AQ1416">
        <f t="shared" si="596"/>
        <v>3.7705735362713981E-2</v>
      </c>
      <c r="AR1416">
        <v>6</v>
      </c>
      <c r="AS1416">
        <f>AR1416*'MRIP Selectivity'!$N$35</f>
        <v>3.7779565055221398E-2</v>
      </c>
      <c r="AT1416">
        <f>AR1416*'MRIP Selectivity'!$O$35</f>
        <v>3.7705735362713981E-2</v>
      </c>
      <c r="AU1416">
        <f>AR1416*'MRIP Selectivity'!$P$35</f>
        <v>5.4193027772513275E-3</v>
      </c>
      <c r="AV1416">
        <v>1</v>
      </c>
      <c r="AW1416">
        <f t="shared" si="597"/>
        <v>5</v>
      </c>
      <c r="AX1416">
        <f t="shared" si="576"/>
        <v>0</v>
      </c>
      <c r="AY1416">
        <f t="shared" si="577"/>
        <v>0</v>
      </c>
      <c r="AZ1416">
        <f t="shared" si="578"/>
        <v>0</v>
      </c>
      <c r="BA1416">
        <v>511.37922587000003</v>
      </c>
      <c r="BB1416">
        <v>511.37922587000003</v>
      </c>
    </row>
    <row r="1417" spans="1:54" x14ac:dyDescent="0.25">
      <c r="A1417" t="s">
        <v>1281</v>
      </c>
      <c r="B1417" t="s">
        <v>3</v>
      </c>
      <c r="C1417">
        <v>2014</v>
      </c>
      <c r="D1417">
        <v>6</v>
      </c>
      <c r="E1417">
        <v>12</v>
      </c>
      <c r="F1417" t="s">
        <v>1860</v>
      </c>
      <c r="G1417" t="s">
        <v>1923</v>
      </c>
      <c r="H1417" t="s">
        <v>1935</v>
      </c>
      <c r="I1417" t="s">
        <v>1812</v>
      </c>
      <c r="J1417" t="s">
        <v>1813</v>
      </c>
      <c r="K1417" t="str">
        <f t="shared" si="579"/>
        <v>Inshore</v>
      </c>
      <c r="L1417">
        <v>0</v>
      </c>
      <c r="M1417">
        <f t="shared" si="572"/>
        <v>0</v>
      </c>
      <c r="N1417">
        <f t="shared" si="580"/>
        <v>2.516176680597846E-2</v>
      </c>
      <c r="O1417">
        <f t="shared" si="581"/>
        <v>1.2568578454237993E-2</v>
      </c>
      <c r="P1417">
        <v>0</v>
      </c>
      <c r="Q1417">
        <f t="shared" si="582"/>
        <v>0</v>
      </c>
      <c r="R1417">
        <v>0</v>
      </c>
      <c r="S1417">
        <f t="shared" si="573"/>
        <v>0</v>
      </c>
      <c r="T1417">
        <f t="shared" si="583"/>
        <v>0</v>
      </c>
      <c r="U1417">
        <f t="shared" si="574"/>
        <v>2.1246925742197942E-2</v>
      </c>
      <c r="V1417">
        <f t="shared" si="584"/>
        <v>0.84441310922369939</v>
      </c>
      <c r="W1417">
        <f t="shared" si="575"/>
        <v>1.1834618648320815E-2</v>
      </c>
      <c r="X1417">
        <f t="shared" si="585"/>
        <v>0.94160359434525431</v>
      </c>
      <c r="Y1417">
        <v>2</v>
      </c>
      <c r="Z1417">
        <f>Y1417*'MRIP Selectivity'!$N$35</f>
        <v>1.2593188351740467E-2</v>
      </c>
      <c r="AA1417">
        <f>Y1417*'MRIP Selectivity'!$O$35</f>
        <v>1.2568578454237993E-2</v>
      </c>
      <c r="AB1417">
        <f>Y1417*'MRIP Selectivity'!$P$35</f>
        <v>1.8064342590837759E-3</v>
      </c>
      <c r="AC1417">
        <v>0.74741255597723821</v>
      </c>
      <c r="AD1417">
        <v>0.94160359434525442</v>
      </c>
      <c r="AE1417">
        <v>1.3432654004296583</v>
      </c>
      <c r="AF1417">
        <f t="shared" si="586"/>
        <v>9.4123070938771265E-3</v>
      </c>
      <c r="AG1417">
        <f t="shared" si="587"/>
        <v>1.1834618648320815E-2</v>
      </c>
      <c r="AH1417">
        <f t="shared" si="588"/>
        <v>2.4265206383780212E-3</v>
      </c>
      <c r="AI1417">
        <f t="shared" si="589"/>
        <v>2.6968201065062234E-2</v>
      </c>
      <c r="AJ1417">
        <f t="shared" si="590"/>
        <v>2.3673446380575964E-2</v>
      </c>
      <c r="AK1417">
        <f t="shared" si="591"/>
        <v>1.4375012713321769E-2</v>
      </c>
      <c r="AL1417">
        <f t="shared" si="592"/>
        <v>1.4261139286698837E-2</v>
      </c>
      <c r="AM1417">
        <f t="shared" si="593"/>
        <v>2.1246925742197942E-2</v>
      </c>
      <c r="AN1417">
        <f t="shared" si="594"/>
        <v>1.1834618648320815E-2</v>
      </c>
      <c r="AO1417">
        <v>0</v>
      </c>
      <c r="AP1417">
        <f t="shared" si="595"/>
        <v>2.516176680597846E-2</v>
      </c>
      <c r="AQ1417">
        <f t="shared" si="596"/>
        <v>1.2568578454237993E-2</v>
      </c>
      <c r="AR1417">
        <v>2</v>
      </c>
      <c r="AS1417">
        <f>AR1417*'MRIP Selectivity'!$N$35</f>
        <v>1.2593188351740467E-2</v>
      </c>
      <c r="AT1417">
        <f>AR1417*'MRIP Selectivity'!$O$35</f>
        <v>1.2568578454237993E-2</v>
      </c>
      <c r="AU1417">
        <f>AR1417*'MRIP Selectivity'!$P$35</f>
        <v>1.8064342590837759E-3</v>
      </c>
      <c r="AV1417">
        <v>4</v>
      </c>
      <c r="AW1417">
        <f t="shared" si="597"/>
        <v>20</v>
      </c>
      <c r="AX1417">
        <f t="shared" si="576"/>
        <v>0</v>
      </c>
      <c r="AY1417">
        <f t="shared" si="577"/>
        <v>0</v>
      </c>
      <c r="AZ1417">
        <f t="shared" si="578"/>
        <v>0</v>
      </c>
      <c r="BA1417">
        <v>511.37922587000003</v>
      </c>
      <c r="BB1417">
        <v>511.37922587000003</v>
      </c>
    </row>
    <row r="1418" spans="1:54" x14ac:dyDescent="0.25">
      <c r="A1418" t="s">
        <v>2001</v>
      </c>
      <c r="B1418" t="s">
        <v>3</v>
      </c>
      <c r="C1418">
        <v>2014</v>
      </c>
      <c r="D1418">
        <v>6</v>
      </c>
      <c r="E1418">
        <v>12</v>
      </c>
      <c r="F1418" t="s">
        <v>1860</v>
      </c>
      <c r="G1418" t="s">
        <v>1923</v>
      </c>
      <c r="H1418" t="s">
        <v>1935</v>
      </c>
      <c r="I1418" t="s">
        <v>1812</v>
      </c>
      <c r="J1418" t="s">
        <v>1767</v>
      </c>
      <c r="K1418" t="str">
        <f t="shared" si="579"/>
        <v>Inshore</v>
      </c>
      <c r="L1418">
        <v>0</v>
      </c>
      <c r="M1418">
        <f t="shared" si="572"/>
        <v>0</v>
      </c>
      <c r="N1418">
        <f t="shared" si="580"/>
        <v>1.258088340298923E-2</v>
      </c>
      <c r="O1418">
        <f t="shared" si="581"/>
        <v>6.2842892271189965E-3</v>
      </c>
      <c r="P1418">
        <v>0</v>
      </c>
      <c r="Q1418">
        <f t="shared" si="582"/>
        <v>0</v>
      </c>
      <c r="R1418">
        <v>0</v>
      </c>
      <c r="S1418">
        <f t="shared" si="573"/>
        <v>0</v>
      </c>
      <c r="T1418">
        <f t="shared" si="583"/>
        <v>0</v>
      </c>
      <c r="U1418">
        <f t="shared" si="574"/>
        <v>1.0623462871098971E-2</v>
      </c>
      <c r="V1418">
        <f t="shared" si="584"/>
        <v>0.84441310922369939</v>
      </c>
      <c r="W1418">
        <f t="shared" si="575"/>
        <v>5.9173093241604077E-3</v>
      </c>
      <c r="X1418">
        <f t="shared" si="585"/>
        <v>0.94160359434525431</v>
      </c>
      <c r="Y1418">
        <v>1</v>
      </c>
      <c r="Z1418">
        <f>Y1418*'MRIP Selectivity'!$N$35</f>
        <v>6.2965941758702333E-3</v>
      </c>
      <c r="AA1418">
        <f>Y1418*'MRIP Selectivity'!$O$35</f>
        <v>6.2842892271189965E-3</v>
      </c>
      <c r="AB1418">
        <f>Y1418*'MRIP Selectivity'!$P$35</f>
        <v>9.0321712954188795E-4</v>
      </c>
      <c r="AC1418">
        <v>0.74741255597723821</v>
      </c>
      <c r="AD1418">
        <v>0.94160359434525442</v>
      </c>
      <c r="AE1418">
        <v>1.3432654004296583</v>
      </c>
      <c r="AF1418">
        <f t="shared" si="586"/>
        <v>4.7061535469385633E-3</v>
      </c>
      <c r="AG1418">
        <f t="shared" si="587"/>
        <v>5.9173093241604077E-3</v>
      </c>
      <c r="AH1418">
        <f t="shared" si="588"/>
        <v>1.2132603191890106E-3</v>
      </c>
      <c r="AI1418">
        <f t="shared" si="589"/>
        <v>1.3484100532531117E-2</v>
      </c>
      <c r="AJ1418">
        <f t="shared" si="590"/>
        <v>1.1836723190287982E-2</v>
      </c>
      <c r="AK1418">
        <f t="shared" si="591"/>
        <v>7.1875063566608846E-3</v>
      </c>
      <c r="AL1418">
        <f t="shared" si="592"/>
        <v>7.1305696433494187E-3</v>
      </c>
      <c r="AM1418">
        <f t="shared" si="593"/>
        <v>1.0623462871098971E-2</v>
      </c>
      <c r="AN1418">
        <f t="shared" si="594"/>
        <v>5.9173093241604077E-3</v>
      </c>
      <c r="AO1418">
        <v>0</v>
      </c>
      <c r="AP1418">
        <f t="shared" si="595"/>
        <v>1.258088340298923E-2</v>
      </c>
      <c r="AQ1418">
        <f t="shared" si="596"/>
        <v>6.2842892271189965E-3</v>
      </c>
      <c r="AR1418">
        <v>1</v>
      </c>
      <c r="AS1418">
        <f>AR1418*'MRIP Selectivity'!$N$35</f>
        <v>6.2965941758702333E-3</v>
      </c>
      <c r="AT1418">
        <f>AR1418*'MRIP Selectivity'!$O$35</f>
        <v>6.2842892271189965E-3</v>
      </c>
      <c r="AU1418">
        <f>AR1418*'MRIP Selectivity'!$P$35</f>
        <v>9.0321712954188795E-4</v>
      </c>
      <c r="AV1418">
        <v>3</v>
      </c>
      <c r="AW1418">
        <f t="shared" si="597"/>
        <v>15</v>
      </c>
      <c r="AX1418">
        <f t="shared" si="576"/>
        <v>0</v>
      </c>
      <c r="AY1418">
        <f t="shared" si="577"/>
        <v>0</v>
      </c>
      <c r="AZ1418">
        <f t="shared" si="578"/>
        <v>0</v>
      </c>
      <c r="BA1418">
        <v>511.37922587000003</v>
      </c>
      <c r="BB1418">
        <v>511.37922587000003</v>
      </c>
    </row>
    <row r="1419" spans="1:54" x14ac:dyDescent="0.25">
      <c r="A1419" t="s">
        <v>1282</v>
      </c>
      <c r="B1419" t="s">
        <v>3</v>
      </c>
      <c r="C1419">
        <v>2014</v>
      </c>
      <c r="D1419">
        <v>6</v>
      </c>
      <c r="E1419">
        <v>12</v>
      </c>
      <c r="F1419" t="s">
        <v>1860</v>
      </c>
      <c r="G1419" t="s">
        <v>1923</v>
      </c>
      <c r="H1419" t="s">
        <v>1935</v>
      </c>
      <c r="I1419" t="s">
        <v>1812</v>
      </c>
      <c r="J1419" t="s">
        <v>1813</v>
      </c>
      <c r="K1419" t="str">
        <f t="shared" si="579"/>
        <v>Inshore</v>
      </c>
      <c r="L1419">
        <v>0</v>
      </c>
      <c r="M1419">
        <f t="shared" si="572"/>
        <v>0</v>
      </c>
      <c r="N1419">
        <f t="shared" si="580"/>
        <v>1.258088340298923E-2</v>
      </c>
      <c r="O1419">
        <f t="shared" si="581"/>
        <v>6.2842892271189965E-3</v>
      </c>
      <c r="P1419">
        <v>0</v>
      </c>
      <c r="Q1419">
        <f t="shared" si="582"/>
        <v>0</v>
      </c>
      <c r="R1419">
        <v>0</v>
      </c>
      <c r="S1419">
        <f t="shared" si="573"/>
        <v>0</v>
      </c>
      <c r="T1419">
        <f t="shared" si="583"/>
        <v>0</v>
      </c>
      <c r="U1419">
        <f t="shared" si="574"/>
        <v>1.0623462871098971E-2</v>
      </c>
      <c r="V1419">
        <f t="shared" si="584"/>
        <v>0.84441310922369939</v>
      </c>
      <c r="W1419">
        <f t="shared" si="575"/>
        <v>5.9173093241604077E-3</v>
      </c>
      <c r="X1419">
        <f t="shared" si="585"/>
        <v>0.94160359434525431</v>
      </c>
      <c r="Y1419">
        <v>1</v>
      </c>
      <c r="Z1419">
        <f>Y1419*'MRIP Selectivity'!$N$35</f>
        <v>6.2965941758702333E-3</v>
      </c>
      <c r="AA1419">
        <f>Y1419*'MRIP Selectivity'!$O$35</f>
        <v>6.2842892271189965E-3</v>
      </c>
      <c r="AB1419">
        <f>Y1419*'MRIP Selectivity'!$P$35</f>
        <v>9.0321712954188795E-4</v>
      </c>
      <c r="AC1419">
        <v>0.74741255597723821</v>
      </c>
      <c r="AD1419">
        <v>0.94160359434525442</v>
      </c>
      <c r="AE1419">
        <v>1.3432654004296583</v>
      </c>
      <c r="AF1419">
        <f t="shared" si="586"/>
        <v>4.7061535469385633E-3</v>
      </c>
      <c r="AG1419">
        <f t="shared" si="587"/>
        <v>5.9173093241604077E-3</v>
      </c>
      <c r="AH1419">
        <f t="shared" si="588"/>
        <v>1.2132603191890106E-3</v>
      </c>
      <c r="AI1419">
        <f t="shared" si="589"/>
        <v>1.3484100532531117E-2</v>
      </c>
      <c r="AJ1419">
        <f t="shared" si="590"/>
        <v>1.1836723190287982E-2</v>
      </c>
      <c r="AK1419">
        <f t="shared" si="591"/>
        <v>7.1875063566608846E-3</v>
      </c>
      <c r="AL1419">
        <f t="shared" si="592"/>
        <v>7.1305696433494187E-3</v>
      </c>
      <c r="AM1419">
        <f t="shared" si="593"/>
        <v>1.0623462871098971E-2</v>
      </c>
      <c r="AN1419">
        <f t="shared" si="594"/>
        <v>5.9173093241604077E-3</v>
      </c>
      <c r="AO1419">
        <v>0</v>
      </c>
      <c r="AP1419">
        <f t="shared" si="595"/>
        <v>1.258088340298923E-2</v>
      </c>
      <c r="AQ1419">
        <f t="shared" si="596"/>
        <v>6.2842892271189965E-3</v>
      </c>
      <c r="AR1419">
        <v>1</v>
      </c>
      <c r="AS1419">
        <f>AR1419*'MRIP Selectivity'!$N$35</f>
        <v>6.2965941758702333E-3</v>
      </c>
      <c r="AT1419">
        <f>AR1419*'MRIP Selectivity'!$O$35</f>
        <v>6.2842892271189965E-3</v>
      </c>
      <c r="AU1419">
        <f>AR1419*'MRIP Selectivity'!$P$35</f>
        <v>9.0321712954188795E-4</v>
      </c>
      <c r="AV1419">
        <v>1</v>
      </c>
      <c r="AW1419">
        <f t="shared" si="597"/>
        <v>5</v>
      </c>
      <c r="AX1419">
        <f t="shared" si="576"/>
        <v>0</v>
      </c>
      <c r="AY1419">
        <f t="shared" si="577"/>
        <v>0</v>
      </c>
      <c r="AZ1419">
        <f t="shared" si="578"/>
        <v>0</v>
      </c>
      <c r="BA1419">
        <v>511.37922587000003</v>
      </c>
      <c r="BB1419">
        <v>511.37922587000003</v>
      </c>
    </row>
    <row r="1420" spans="1:54" x14ac:dyDescent="0.25">
      <c r="A1420" t="s">
        <v>1283</v>
      </c>
      <c r="B1420" t="s">
        <v>3</v>
      </c>
      <c r="C1420">
        <v>2014</v>
      </c>
      <c r="D1420">
        <v>6</v>
      </c>
      <c r="E1420">
        <v>12</v>
      </c>
      <c r="F1420" t="s">
        <v>1860</v>
      </c>
      <c r="G1420" t="s">
        <v>1923</v>
      </c>
      <c r="H1420" t="s">
        <v>1935</v>
      </c>
      <c r="I1420" t="s">
        <v>1812</v>
      </c>
      <c r="J1420" t="s">
        <v>1767</v>
      </c>
      <c r="K1420" t="str">
        <f t="shared" si="579"/>
        <v>Inshore</v>
      </c>
      <c r="L1420">
        <v>0</v>
      </c>
      <c r="M1420">
        <f t="shared" si="572"/>
        <v>0</v>
      </c>
      <c r="N1420">
        <f t="shared" si="580"/>
        <v>6.2904417014946146E-2</v>
      </c>
      <c r="O1420">
        <f t="shared" si="581"/>
        <v>3.1421446135594985E-2</v>
      </c>
      <c r="P1420">
        <v>0</v>
      </c>
      <c r="Q1420">
        <f t="shared" si="582"/>
        <v>0</v>
      </c>
      <c r="R1420">
        <v>0</v>
      </c>
      <c r="S1420">
        <f t="shared" si="573"/>
        <v>0</v>
      </c>
      <c r="T1420">
        <f t="shared" si="583"/>
        <v>0</v>
      </c>
      <c r="U1420">
        <f t="shared" si="574"/>
        <v>5.3117314355494855E-2</v>
      </c>
      <c r="V1420">
        <f t="shared" si="584"/>
        <v>0.84441310922369939</v>
      </c>
      <c r="W1420">
        <f t="shared" si="575"/>
        <v>2.9586546620802043E-2</v>
      </c>
      <c r="X1420">
        <f t="shared" si="585"/>
        <v>0.94160359434525442</v>
      </c>
      <c r="Y1420">
        <v>5</v>
      </c>
      <c r="Z1420">
        <f>Y1420*'MRIP Selectivity'!$N$35</f>
        <v>3.1482970879351167E-2</v>
      </c>
      <c r="AA1420">
        <f>Y1420*'MRIP Selectivity'!$O$35</f>
        <v>3.1421446135594985E-2</v>
      </c>
      <c r="AB1420">
        <f>Y1420*'MRIP Selectivity'!$P$35</f>
        <v>4.5160856477094394E-3</v>
      </c>
      <c r="AC1420">
        <v>0.74741255597723821</v>
      </c>
      <c r="AD1420">
        <v>0.94160359434525442</v>
      </c>
      <c r="AE1420">
        <v>1.3432654004296583</v>
      </c>
      <c r="AF1420">
        <f t="shared" si="586"/>
        <v>2.3530767734692815E-2</v>
      </c>
      <c r="AG1420">
        <f t="shared" si="587"/>
        <v>2.9586546620802043E-2</v>
      </c>
      <c r="AH1420">
        <f t="shared" si="588"/>
        <v>6.0663015959450525E-3</v>
      </c>
      <c r="AI1420">
        <f t="shared" si="589"/>
        <v>6.742050266265559E-2</v>
      </c>
      <c r="AJ1420">
        <f t="shared" si="590"/>
        <v>5.9183615951439908E-2</v>
      </c>
      <c r="AK1420">
        <f t="shared" si="591"/>
        <v>3.5937531783304423E-2</v>
      </c>
      <c r="AL1420">
        <f t="shared" si="592"/>
        <v>3.5652848216747093E-2</v>
      </c>
      <c r="AM1420">
        <f t="shared" si="593"/>
        <v>5.3117314355494855E-2</v>
      </c>
      <c r="AN1420">
        <f t="shared" si="594"/>
        <v>2.9586546620802043E-2</v>
      </c>
      <c r="AO1420">
        <v>0</v>
      </c>
      <c r="AP1420">
        <f t="shared" si="595"/>
        <v>6.2904417014946146E-2</v>
      </c>
      <c r="AQ1420">
        <f t="shared" si="596"/>
        <v>3.1421446135594985E-2</v>
      </c>
      <c r="AR1420">
        <v>5</v>
      </c>
      <c r="AS1420">
        <f>AR1420*'MRIP Selectivity'!$N$35</f>
        <v>3.1482970879351167E-2</v>
      </c>
      <c r="AT1420">
        <f>AR1420*'MRIP Selectivity'!$O$35</f>
        <v>3.1421446135594985E-2</v>
      </c>
      <c r="AU1420">
        <f>AR1420*'MRIP Selectivity'!$P$35</f>
        <v>4.5160856477094394E-3</v>
      </c>
      <c r="AV1420">
        <v>2</v>
      </c>
      <c r="AW1420">
        <f t="shared" si="597"/>
        <v>10</v>
      </c>
      <c r="AX1420">
        <f t="shared" si="576"/>
        <v>0</v>
      </c>
      <c r="AY1420">
        <f t="shared" si="577"/>
        <v>0</v>
      </c>
      <c r="AZ1420">
        <f t="shared" si="578"/>
        <v>0</v>
      </c>
      <c r="BA1420">
        <v>511.37922587000003</v>
      </c>
      <c r="BB1420">
        <v>511.37922587000003</v>
      </c>
    </row>
    <row r="1421" spans="1:54" x14ac:dyDescent="0.25">
      <c r="A1421" t="s">
        <v>1284</v>
      </c>
      <c r="B1421" t="s">
        <v>3</v>
      </c>
      <c r="C1421">
        <v>2014</v>
      </c>
      <c r="D1421">
        <v>6</v>
      </c>
      <c r="E1421">
        <v>12</v>
      </c>
      <c r="F1421" t="s">
        <v>1860</v>
      </c>
      <c r="G1421" t="s">
        <v>1923</v>
      </c>
      <c r="H1421" t="s">
        <v>1935</v>
      </c>
      <c r="I1421" t="s">
        <v>1812</v>
      </c>
      <c r="J1421" t="s">
        <v>1819</v>
      </c>
      <c r="K1421" t="str">
        <f t="shared" si="579"/>
        <v>Offshore</v>
      </c>
      <c r="L1421">
        <v>0</v>
      </c>
      <c r="M1421">
        <f t="shared" si="572"/>
        <v>0</v>
      </c>
      <c r="N1421">
        <f t="shared" si="580"/>
        <v>0.62904417014946157</v>
      </c>
      <c r="O1421">
        <f t="shared" si="581"/>
        <v>0.31421446135594983</v>
      </c>
      <c r="P1421">
        <v>0</v>
      </c>
      <c r="Q1421">
        <f t="shared" si="582"/>
        <v>0</v>
      </c>
      <c r="R1421">
        <v>0</v>
      </c>
      <c r="S1421">
        <f t="shared" si="573"/>
        <v>0</v>
      </c>
      <c r="T1421">
        <f t="shared" si="583"/>
        <v>0</v>
      </c>
      <c r="U1421">
        <f t="shared" si="574"/>
        <v>0.53117314355494849</v>
      </c>
      <c r="V1421">
        <f t="shared" si="584"/>
        <v>0.84441310922369917</v>
      </c>
      <c r="W1421">
        <f t="shared" si="575"/>
        <v>0.2958654662080204</v>
      </c>
      <c r="X1421">
        <f t="shared" si="585"/>
        <v>0.94160359434525442</v>
      </c>
      <c r="Y1421">
        <v>50</v>
      </c>
      <c r="Z1421">
        <f>Y1421*'MRIP Selectivity'!$N$35</f>
        <v>0.31482970879351169</v>
      </c>
      <c r="AA1421">
        <f>Y1421*'MRIP Selectivity'!$O$35</f>
        <v>0.31421446135594983</v>
      </c>
      <c r="AB1421">
        <f>Y1421*'MRIP Selectivity'!$P$35</f>
        <v>4.5160856477094398E-2</v>
      </c>
      <c r="AC1421">
        <v>0.74741255597723821</v>
      </c>
      <c r="AD1421">
        <v>0.94160359434525442</v>
      </c>
      <c r="AE1421">
        <v>1.3432654004296583</v>
      </c>
      <c r="AF1421">
        <f t="shared" si="586"/>
        <v>0.23530767734692815</v>
      </c>
      <c r="AG1421">
        <f t="shared" si="587"/>
        <v>0.2958654662080204</v>
      </c>
      <c r="AH1421">
        <f t="shared" si="588"/>
        <v>6.0663015959450534E-2</v>
      </c>
      <c r="AI1421">
        <f t="shared" si="589"/>
        <v>0.67420502662655601</v>
      </c>
      <c r="AJ1421">
        <f t="shared" si="590"/>
        <v>0.59183615951439905</v>
      </c>
      <c r="AK1421">
        <f t="shared" si="591"/>
        <v>0.35937531783304422</v>
      </c>
      <c r="AL1421">
        <f t="shared" si="592"/>
        <v>0.35652848216747091</v>
      </c>
      <c r="AM1421">
        <f t="shared" si="593"/>
        <v>0.53117314355494849</v>
      </c>
      <c r="AN1421">
        <f t="shared" si="594"/>
        <v>0.2958654662080204</v>
      </c>
      <c r="AO1421">
        <v>0</v>
      </c>
      <c r="AP1421">
        <f t="shared" si="595"/>
        <v>0.62904417014946157</v>
      </c>
      <c r="AQ1421">
        <f t="shared" si="596"/>
        <v>0.31421446135594983</v>
      </c>
      <c r="AR1421">
        <v>50</v>
      </c>
      <c r="AS1421">
        <f>AR1421*'MRIP Selectivity'!$N$35</f>
        <v>0.31482970879351169</v>
      </c>
      <c r="AT1421">
        <f>AR1421*'MRIP Selectivity'!$O$35</f>
        <v>0.31421446135594983</v>
      </c>
      <c r="AU1421">
        <f>AR1421*'MRIP Selectivity'!$P$35</f>
        <v>4.5160856477094398E-2</v>
      </c>
      <c r="AV1421">
        <v>2</v>
      </c>
      <c r="AW1421">
        <f t="shared" si="597"/>
        <v>10</v>
      </c>
      <c r="AX1421">
        <f t="shared" si="576"/>
        <v>0</v>
      </c>
      <c r="AY1421">
        <f t="shared" si="577"/>
        <v>0</v>
      </c>
      <c r="AZ1421">
        <f t="shared" si="578"/>
        <v>0</v>
      </c>
      <c r="BA1421">
        <v>3.2893980704999999</v>
      </c>
      <c r="BB1421">
        <v>3.2893980704999999</v>
      </c>
    </row>
    <row r="1422" spans="1:54" x14ac:dyDescent="0.25">
      <c r="A1422" t="s">
        <v>1285</v>
      </c>
      <c r="B1422" t="s">
        <v>3</v>
      </c>
      <c r="C1422">
        <v>2014</v>
      </c>
      <c r="D1422">
        <v>6</v>
      </c>
      <c r="E1422">
        <v>12</v>
      </c>
      <c r="F1422" t="s">
        <v>1860</v>
      </c>
      <c r="G1422" t="s">
        <v>1923</v>
      </c>
      <c r="H1422" t="s">
        <v>1935</v>
      </c>
      <c r="I1422" t="s">
        <v>1812</v>
      </c>
      <c r="J1422" t="s">
        <v>1767</v>
      </c>
      <c r="K1422" t="str">
        <f t="shared" si="579"/>
        <v>Inshore</v>
      </c>
      <c r="L1422">
        <v>0</v>
      </c>
      <c r="M1422">
        <f t="shared" si="572"/>
        <v>0</v>
      </c>
      <c r="N1422">
        <f t="shared" si="580"/>
        <v>8.8066183820924612E-2</v>
      </c>
      <c r="O1422">
        <f t="shared" si="581"/>
        <v>4.3990024589832977E-2</v>
      </c>
      <c r="P1422">
        <v>0</v>
      </c>
      <c r="Q1422">
        <f t="shared" si="582"/>
        <v>0</v>
      </c>
      <c r="R1422">
        <v>0</v>
      </c>
      <c r="S1422">
        <f t="shared" si="573"/>
        <v>0</v>
      </c>
      <c r="T1422">
        <f t="shared" si="583"/>
        <v>0</v>
      </c>
      <c r="U1422">
        <f t="shared" si="574"/>
        <v>7.4364240097692796E-2</v>
      </c>
      <c r="V1422">
        <f t="shared" si="584"/>
        <v>0.84441310922369928</v>
      </c>
      <c r="W1422">
        <f t="shared" si="575"/>
        <v>4.1421165269122859E-2</v>
      </c>
      <c r="X1422">
        <f t="shared" si="585"/>
        <v>0.94160359434525442</v>
      </c>
      <c r="Y1422">
        <v>7</v>
      </c>
      <c r="Z1422">
        <f>Y1422*'MRIP Selectivity'!$N$35</f>
        <v>4.4076159231091636E-2</v>
      </c>
      <c r="AA1422">
        <f>Y1422*'MRIP Selectivity'!$O$35</f>
        <v>4.3990024589832977E-2</v>
      </c>
      <c r="AB1422">
        <f>Y1422*'MRIP Selectivity'!$P$35</f>
        <v>6.3225199067932156E-3</v>
      </c>
      <c r="AC1422">
        <v>0.74741255597723821</v>
      </c>
      <c r="AD1422">
        <v>0.94160359434525442</v>
      </c>
      <c r="AE1422">
        <v>1.3432654004296583</v>
      </c>
      <c r="AF1422">
        <f t="shared" si="586"/>
        <v>3.2943074828569945E-2</v>
      </c>
      <c r="AG1422">
        <f t="shared" si="587"/>
        <v>4.1421165269122859E-2</v>
      </c>
      <c r="AH1422">
        <f t="shared" si="588"/>
        <v>8.4928222343230737E-3</v>
      </c>
      <c r="AI1422">
        <f t="shared" si="589"/>
        <v>9.4388703727717821E-2</v>
      </c>
      <c r="AJ1422">
        <f t="shared" si="590"/>
        <v>8.2857062332015868E-2</v>
      </c>
      <c r="AK1422">
        <f t="shared" si="591"/>
        <v>5.0312544496626192E-2</v>
      </c>
      <c r="AL1422">
        <f t="shared" si="592"/>
        <v>4.9913987503445931E-2</v>
      </c>
      <c r="AM1422">
        <f t="shared" si="593"/>
        <v>7.4364240097692796E-2</v>
      </c>
      <c r="AN1422">
        <f t="shared" si="594"/>
        <v>4.1421165269122859E-2</v>
      </c>
      <c r="AO1422">
        <v>0</v>
      </c>
      <c r="AP1422">
        <f t="shared" si="595"/>
        <v>8.8066183820924612E-2</v>
      </c>
      <c r="AQ1422">
        <f t="shared" si="596"/>
        <v>4.3990024589832977E-2</v>
      </c>
      <c r="AR1422">
        <v>7</v>
      </c>
      <c r="AS1422">
        <f>AR1422*'MRIP Selectivity'!$N$35</f>
        <v>4.4076159231091636E-2</v>
      </c>
      <c r="AT1422">
        <f>AR1422*'MRIP Selectivity'!$O$35</f>
        <v>4.3990024589832977E-2</v>
      </c>
      <c r="AU1422">
        <f>AR1422*'MRIP Selectivity'!$P$35</f>
        <v>6.3225199067932156E-3</v>
      </c>
      <c r="AV1422">
        <v>4</v>
      </c>
      <c r="AW1422">
        <f t="shared" si="597"/>
        <v>20</v>
      </c>
      <c r="AX1422">
        <f t="shared" si="576"/>
        <v>0</v>
      </c>
      <c r="AY1422">
        <f t="shared" si="577"/>
        <v>0</v>
      </c>
      <c r="AZ1422">
        <f t="shared" si="578"/>
        <v>0</v>
      </c>
      <c r="BA1422">
        <v>511.37922587000003</v>
      </c>
      <c r="BB1422">
        <v>511.37922587000003</v>
      </c>
    </row>
    <row r="1423" spans="1:54" x14ac:dyDescent="0.25">
      <c r="A1423" t="s">
        <v>1286</v>
      </c>
      <c r="B1423" t="s">
        <v>3</v>
      </c>
      <c r="C1423">
        <v>2014</v>
      </c>
      <c r="D1423">
        <v>6</v>
      </c>
      <c r="E1423">
        <v>12</v>
      </c>
      <c r="F1423" t="s">
        <v>1860</v>
      </c>
      <c r="G1423" t="s">
        <v>1923</v>
      </c>
      <c r="H1423" t="s">
        <v>1935</v>
      </c>
      <c r="I1423" t="s">
        <v>1837</v>
      </c>
      <c r="J1423" t="s">
        <v>1819</v>
      </c>
      <c r="K1423" t="str">
        <f t="shared" si="579"/>
        <v>Offshore</v>
      </c>
      <c r="L1423">
        <v>27</v>
      </c>
      <c r="M1423">
        <f t="shared" si="572"/>
        <v>2609.293379148</v>
      </c>
      <c r="N1423">
        <f t="shared" si="580"/>
        <v>27</v>
      </c>
      <c r="O1423">
        <f t="shared" si="581"/>
        <v>27</v>
      </c>
      <c r="P1423">
        <v>388.07086614173227</v>
      </c>
      <c r="Q1423">
        <f t="shared" si="582"/>
        <v>14.37299504228638</v>
      </c>
      <c r="R1423">
        <v>36.111718545882944</v>
      </c>
      <c r="S1423">
        <f t="shared" si="573"/>
        <v>3489.8543744973485</v>
      </c>
      <c r="T1423">
        <f t="shared" si="583"/>
        <v>1.3374710572549238</v>
      </c>
      <c r="U1423">
        <f t="shared" si="574"/>
        <v>36.111718545882944</v>
      </c>
      <c r="V1423">
        <f t="shared" si="584"/>
        <v>1.3374710572549238</v>
      </c>
      <c r="W1423">
        <f t="shared" si="575"/>
        <v>36.111718545882944</v>
      </c>
      <c r="X1423">
        <f t="shared" si="585"/>
        <v>1.3374710572549238</v>
      </c>
      <c r="Y1423">
        <v>0</v>
      </c>
      <c r="Z1423">
        <f>Y1423*'MRIP Selectivity'!$N$35</f>
        <v>0</v>
      </c>
      <c r="AA1423">
        <f>Y1423*'MRIP Selectivity'!$O$35</f>
        <v>0</v>
      </c>
      <c r="AB1423">
        <f>Y1423*'MRIP Selectivity'!$P$35</f>
        <v>0</v>
      </c>
      <c r="AC1423">
        <v>0.74741255597723821</v>
      </c>
      <c r="AD1423">
        <v>0.94160359434525442</v>
      </c>
      <c r="AE1423">
        <v>1.3432654004296583</v>
      </c>
      <c r="AF1423">
        <f t="shared" si="586"/>
        <v>0</v>
      </c>
      <c r="AG1423">
        <f t="shared" si="587"/>
        <v>0</v>
      </c>
      <c r="AH1423">
        <f t="shared" si="588"/>
        <v>0</v>
      </c>
      <c r="AI1423">
        <f t="shared" si="589"/>
        <v>0</v>
      </c>
      <c r="AJ1423">
        <f t="shared" si="590"/>
        <v>0</v>
      </c>
      <c r="AK1423">
        <f t="shared" si="591"/>
        <v>0</v>
      </c>
      <c r="AL1423">
        <f t="shared" si="592"/>
        <v>0</v>
      </c>
      <c r="AM1423">
        <f t="shared" si="593"/>
        <v>36.111718545882944</v>
      </c>
      <c r="AN1423">
        <f t="shared" si="594"/>
        <v>36.111718545882944</v>
      </c>
      <c r="AO1423">
        <v>27</v>
      </c>
      <c r="AP1423">
        <f t="shared" si="595"/>
        <v>27</v>
      </c>
      <c r="AQ1423">
        <f t="shared" si="596"/>
        <v>27</v>
      </c>
      <c r="AR1423">
        <v>0</v>
      </c>
      <c r="AS1423">
        <f>AR1423*'MRIP Selectivity'!$N$35</f>
        <v>0</v>
      </c>
      <c r="AT1423">
        <f>AR1423*'MRIP Selectivity'!$O$35</f>
        <v>0</v>
      </c>
      <c r="AU1423">
        <f>AR1423*'MRIP Selectivity'!$P$35</f>
        <v>0</v>
      </c>
      <c r="AV1423">
        <v>5</v>
      </c>
      <c r="AW1423">
        <f t="shared" si="597"/>
        <v>25</v>
      </c>
      <c r="AX1423">
        <f t="shared" si="576"/>
        <v>1</v>
      </c>
      <c r="AY1423">
        <f t="shared" si="577"/>
        <v>1</v>
      </c>
      <c r="AZ1423">
        <f t="shared" si="578"/>
        <v>1</v>
      </c>
      <c r="BA1423">
        <v>96.640495524000002</v>
      </c>
      <c r="BB1423">
        <v>96.640495524000002</v>
      </c>
    </row>
    <row r="1424" spans="1:54" x14ac:dyDescent="0.25">
      <c r="A1424" t="s">
        <v>1287</v>
      </c>
      <c r="B1424" t="s">
        <v>3</v>
      </c>
      <c r="C1424">
        <v>2014</v>
      </c>
      <c r="D1424">
        <v>6</v>
      </c>
      <c r="E1424">
        <v>12</v>
      </c>
      <c r="F1424" t="s">
        <v>1860</v>
      </c>
      <c r="G1424" t="s">
        <v>1923</v>
      </c>
      <c r="H1424" t="s">
        <v>1935</v>
      </c>
      <c r="I1424" t="s">
        <v>1812</v>
      </c>
      <c r="J1424" t="s">
        <v>1819</v>
      </c>
      <c r="K1424" t="str">
        <f t="shared" si="579"/>
        <v>Offshore</v>
      </c>
      <c r="L1424">
        <v>10.524291701999999</v>
      </c>
      <c r="M1424">
        <f t="shared" si="572"/>
        <v>6987.8484380093687</v>
      </c>
      <c r="N1424">
        <f t="shared" si="580"/>
        <v>11.153335872149462</v>
      </c>
      <c r="O1424">
        <f t="shared" si="581"/>
        <v>10.83850616335595</v>
      </c>
      <c r="P1424">
        <v>146.85471153937007</v>
      </c>
      <c r="Q1424">
        <f t="shared" si="582"/>
        <v>13.953880764390284</v>
      </c>
      <c r="R1424">
        <v>15.512255503107339</v>
      </c>
      <c r="S1424">
        <f t="shared" si="573"/>
        <v>10299.723103151104</v>
      </c>
      <c r="T1424">
        <f t="shared" si="583"/>
        <v>1.4739476957066331</v>
      </c>
      <c r="U1424">
        <f t="shared" si="574"/>
        <v>16.043428646662285</v>
      </c>
      <c r="V1424">
        <f t="shared" si="584"/>
        <v>1.4384421692817189</v>
      </c>
      <c r="W1424">
        <f t="shared" si="575"/>
        <v>15.808120969315359</v>
      </c>
      <c r="X1424">
        <f t="shared" si="585"/>
        <v>1.4585147372763643</v>
      </c>
      <c r="Y1424">
        <v>50</v>
      </c>
      <c r="Z1424">
        <f>Y1424*'MRIP Selectivity'!$N$35</f>
        <v>0.31482970879351169</v>
      </c>
      <c r="AA1424">
        <f>Y1424*'MRIP Selectivity'!$O$35</f>
        <v>0.31421446135594983</v>
      </c>
      <c r="AB1424">
        <f>Y1424*'MRIP Selectivity'!$P$35</f>
        <v>4.5160856477094398E-2</v>
      </c>
      <c r="AC1424">
        <v>0.74741255597723821</v>
      </c>
      <c r="AD1424">
        <v>0.94160359434525442</v>
      </c>
      <c r="AE1424">
        <v>1.3432654004296583</v>
      </c>
      <c r="AF1424">
        <f t="shared" si="586"/>
        <v>0.23530767734692815</v>
      </c>
      <c r="AG1424">
        <f t="shared" si="587"/>
        <v>0.2958654662080204</v>
      </c>
      <c r="AH1424">
        <f t="shared" si="588"/>
        <v>6.0663015959450534E-2</v>
      </c>
      <c r="AI1424">
        <f t="shared" si="589"/>
        <v>0.67420502662655601</v>
      </c>
      <c r="AJ1424">
        <f t="shared" si="590"/>
        <v>0.59183615951439905</v>
      </c>
      <c r="AK1424">
        <f t="shared" si="591"/>
        <v>0.35937531783304422</v>
      </c>
      <c r="AL1424">
        <f t="shared" si="592"/>
        <v>0.35652848216747091</v>
      </c>
      <c r="AM1424">
        <f t="shared" si="593"/>
        <v>16.043428646662285</v>
      </c>
      <c r="AN1424">
        <f t="shared" si="594"/>
        <v>15.808120969315359</v>
      </c>
      <c r="AO1424">
        <v>14</v>
      </c>
      <c r="AP1424">
        <f t="shared" si="595"/>
        <v>14.629044170149463</v>
      </c>
      <c r="AQ1424">
        <f t="shared" si="596"/>
        <v>14.314214461355951</v>
      </c>
      <c r="AR1424">
        <v>50</v>
      </c>
      <c r="AS1424">
        <f>AR1424*'MRIP Selectivity'!$N$35</f>
        <v>0.31482970879351169</v>
      </c>
      <c r="AT1424">
        <f>AR1424*'MRIP Selectivity'!$O$35</f>
        <v>0.31421446135594983</v>
      </c>
      <c r="AU1424">
        <f>AR1424*'MRIP Selectivity'!$P$35</f>
        <v>4.5160856477094398E-2</v>
      </c>
      <c r="AV1424">
        <v>12</v>
      </c>
      <c r="AW1424">
        <f t="shared" si="597"/>
        <v>60</v>
      </c>
      <c r="AX1424">
        <f t="shared" si="576"/>
        <v>0</v>
      </c>
      <c r="AY1424">
        <f t="shared" si="577"/>
        <v>0</v>
      </c>
      <c r="AZ1424">
        <f t="shared" si="578"/>
        <v>0</v>
      </c>
      <c r="BA1424">
        <v>663.97327590999998</v>
      </c>
      <c r="BB1424">
        <v>663.97327590999998</v>
      </c>
    </row>
    <row r="1425" spans="1:54" x14ac:dyDescent="0.25">
      <c r="A1425" t="s">
        <v>1288</v>
      </c>
      <c r="B1425" t="s">
        <v>3</v>
      </c>
      <c r="C1425">
        <v>2014</v>
      </c>
      <c r="D1425">
        <v>6</v>
      </c>
      <c r="E1425">
        <v>12</v>
      </c>
      <c r="F1425" t="s">
        <v>1860</v>
      </c>
      <c r="G1425" t="s">
        <v>1923</v>
      </c>
      <c r="H1425" t="s">
        <v>1935</v>
      </c>
      <c r="I1425" t="s">
        <v>1812</v>
      </c>
      <c r="J1425" t="s">
        <v>1819</v>
      </c>
      <c r="K1425" t="str">
        <f t="shared" si="579"/>
        <v>Offshore</v>
      </c>
      <c r="L1425">
        <v>7.8802533035</v>
      </c>
      <c r="M1425">
        <f t="shared" si="572"/>
        <v>4029.7978340033405</v>
      </c>
      <c r="N1425">
        <f t="shared" si="580"/>
        <v>8.0060621375298915</v>
      </c>
      <c r="O1425">
        <f t="shared" si="581"/>
        <v>7.9430961957711901</v>
      </c>
      <c r="P1425">
        <v>110.83545246850393</v>
      </c>
      <c r="Q1425">
        <f t="shared" si="582"/>
        <v>14.064960630044286</v>
      </c>
      <c r="R1425">
        <v>11.726764671548597</v>
      </c>
      <c r="S1425">
        <f t="shared" si="573"/>
        <v>5996.823839696187</v>
      </c>
      <c r="T1425">
        <f t="shared" si="583"/>
        <v>1.4881202697304383</v>
      </c>
      <c r="U1425">
        <f t="shared" si="574"/>
        <v>11.832999300259587</v>
      </c>
      <c r="V1425">
        <f t="shared" si="584"/>
        <v>1.4780049288888506</v>
      </c>
      <c r="W1425">
        <f t="shared" si="575"/>
        <v>11.785937764790201</v>
      </c>
      <c r="X1425">
        <f t="shared" si="585"/>
        <v>1.4837964282825751</v>
      </c>
      <c r="Y1425">
        <v>10</v>
      </c>
      <c r="Z1425">
        <f>Y1425*'MRIP Selectivity'!$N$35</f>
        <v>6.2965941758702335E-2</v>
      </c>
      <c r="AA1425">
        <f>Y1425*'MRIP Selectivity'!$O$35</f>
        <v>6.2842892271189971E-2</v>
      </c>
      <c r="AB1425">
        <f>Y1425*'MRIP Selectivity'!$P$35</f>
        <v>9.0321712954188789E-3</v>
      </c>
      <c r="AC1425">
        <v>0.74741255597723821</v>
      </c>
      <c r="AD1425">
        <v>0.94160359434525442</v>
      </c>
      <c r="AE1425">
        <v>1.3432654004296583</v>
      </c>
      <c r="AF1425">
        <f t="shared" si="586"/>
        <v>4.7061535469385629E-2</v>
      </c>
      <c r="AG1425">
        <f t="shared" si="587"/>
        <v>5.9173093241604087E-2</v>
      </c>
      <c r="AH1425">
        <f t="shared" si="588"/>
        <v>1.2132603191890105E-2</v>
      </c>
      <c r="AI1425">
        <f t="shared" si="589"/>
        <v>0.13484100532531118</v>
      </c>
      <c r="AJ1425">
        <f t="shared" si="590"/>
        <v>0.11836723190287982</v>
      </c>
      <c r="AK1425">
        <f t="shared" si="591"/>
        <v>7.1875063566608846E-2</v>
      </c>
      <c r="AL1425">
        <f t="shared" si="592"/>
        <v>7.1305696433494187E-2</v>
      </c>
      <c r="AM1425">
        <f t="shared" si="593"/>
        <v>11.832999300259587</v>
      </c>
      <c r="AN1425">
        <f t="shared" si="594"/>
        <v>11.785937764790201</v>
      </c>
      <c r="AO1425">
        <v>8</v>
      </c>
      <c r="AP1425">
        <f t="shared" si="595"/>
        <v>8.1258088340298933</v>
      </c>
      <c r="AQ1425">
        <f t="shared" si="596"/>
        <v>8.0628428922711901</v>
      </c>
      <c r="AR1425">
        <v>10</v>
      </c>
      <c r="AS1425">
        <f>AR1425*'MRIP Selectivity'!$N$35</f>
        <v>6.2965941758702335E-2</v>
      </c>
      <c r="AT1425">
        <f>AR1425*'MRIP Selectivity'!$O$35</f>
        <v>6.2842892271189971E-2</v>
      </c>
      <c r="AU1425">
        <f>AR1425*'MRIP Selectivity'!$P$35</f>
        <v>9.0321712954188789E-3</v>
      </c>
      <c r="AV1425">
        <v>25</v>
      </c>
      <c r="AW1425">
        <f t="shared" si="597"/>
        <v>125</v>
      </c>
      <c r="AX1425">
        <f t="shared" si="576"/>
        <v>0</v>
      </c>
      <c r="AY1425">
        <f t="shared" si="577"/>
        <v>0</v>
      </c>
      <c r="AZ1425">
        <f t="shared" si="578"/>
        <v>0</v>
      </c>
      <c r="BA1425">
        <v>511.37922587000003</v>
      </c>
      <c r="BB1425">
        <v>511.37922587000003</v>
      </c>
    </row>
    <row r="1426" spans="1:54" x14ac:dyDescent="0.25">
      <c r="A1426" t="s">
        <v>1289</v>
      </c>
      <c r="B1426" t="s">
        <v>3</v>
      </c>
      <c r="C1426">
        <v>2014</v>
      </c>
      <c r="D1426">
        <v>3</v>
      </c>
      <c r="E1426">
        <v>6</v>
      </c>
      <c r="F1426" t="s">
        <v>1872</v>
      </c>
      <c r="G1426" t="s">
        <v>1923</v>
      </c>
      <c r="H1426" t="s">
        <v>1976</v>
      </c>
      <c r="I1426" t="s">
        <v>1812</v>
      </c>
      <c r="J1426" t="s">
        <v>1819</v>
      </c>
      <c r="K1426" t="str">
        <f t="shared" si="579"/>
        <v>Offshore</v>
      </c>
      <c r="L1426">
        <v>0</v>
      </c>
      <c r="M1426">
        <f t="shared" si="572"/>
        <v>0</v>
      </c>
      <c r="N1426">
        <f t="shared" si="580"/>
        <v>0.10064706722391384</v>
      </c>
      <c r="O1426">
        <f t="shared" si="581"/>
        <v>5.0274313816951972E-2</v>
      </c>
      <c r="P1426">
        <v>0</v>
      </c>
      <c r="Q1426">
        <f t="shared" si="582"/>
        <v>0</v>
      </c>
      <c r="R1426">
        <v>0</v>
      </c>
      <c r="S1426">
        <f t="shared" si="573"/>
        <v>0</v>
      </c>
      <c r="T1426">
        <f t="shared" si="583"/>
        <v>0</v>
      </c>
      <c r="U1426">
        <f t="shared" si="574"/>
        <v>8.4987702968791767E-2</v>
      </c>
      <c r="V1426">
        <f t="shared" si="584"/>
        <v>0.84441310922369939</v>
      </c>
      <c r="W1426">
        <f t="shared" si="575"/>
        <v>4.7338474593283261E-2</v>
      </c>
      <c r="X1426">
        <f t="shared" si="585"/>
        <v>0.94160359434525431</v>
      </c>
      <c r="Y1426">
        <v>8</v>
      </c>
      <c r="Z1426">
        <f>Y1426*'MRIP Selectivity'!$N$35</f>
        <v>5.0372753406961866E-2</v>
      </c>
      <c r="AA1426">
        <f>Y1426*'MRIP Selectivity'!$O$35</f>
        <v>5.0274313816951972E-2</v>
      </c>
      <c r="AB1426">
        <f>Y1426*'MRIP Selectivity'!$P$35</f>
        <v>7.2257370363351036E-3</v>
      </c>
      <c r="AC1426">
        <v>0.74741255597723821</v>
      </c>
      <c r="AD1426">
        <v>0.94160359434525442</v>
      </c>
      <c r="AE1426">
        <v>1.3432654004296583</v>
      </c>
      <c r="AF1426">
        <f t="shared" si="586"/>
        <v>3.7649228375508506E-2</v>
      </c>
      <c r="AG1426">
        <f t="shared" si="587"/>
        <v>4.7338474593283261E-2</v>
      </c>
      <c r="AH1426">
        <f t="shared" si="588"/>
        <v>9.7060825535120847E-3</v>
      </c>
      <c r="AI1426">
        <f t="shared" si="589"/>
        <v>0.10787280426024894</v>
      </c>
      <c r="AJ1426">
        <f t="shared" si="590"/>
        <v>9.4693785522303855E-2</v>
      </c>
      <c r="AK1426">
        <f t="shared" si="591"/>
        <v>5.7500050853287077E-2</v>
      </c>
      <c r="AL1426">
        <f t="shared" si="592"/>
        <v>5.7044557146795349E-2</v>
      </c>
      <c r="AM1426">
        <f t="shared" si="593"/>
        <v>8.4987702968791767E-2</v>
      </c>
      <c r="AN1426">
        <f t="shared" si="594"/>
        <v>4.7338474593283261E-2</v>
      </c>
      <c r="AO1426">
        <v>0</v>
      </c>
      <c r="AP1426">
        <f t="shared" si="595"/>
        <v>0.10064706722391384</v>
      </c>
      <c r="AQ1426">
        <f t="shared" si="596"/>
        <v>5.0274313816951972E-2</v>
      </c>
      <c r="AR1426">
        <v>8</v>
      </c>
      <c r="AS1426">
        <f>AR1426*'MRIP Selectivity'!$N$35</f>
        <v>5.0372753406961866E-2</v>
      </c>
      <c r="AT1426">
        <f>AR1426*'MRIP Selectivity'!$O$35</f>
        <v>5.0274313816951972E-2</v>
      </c>
      <c r="AU1426">
        <f>AR1426*'MRIP Selectivity'!$P$35</f>
        <v>7.2257370363351036E-3</v>
      </c>
      <c r="AV1426">
        <v>4</v>
      </c>
      <c r="AW1426">
        <f t="shared" si="597"/>
        <v>20</v>
      </c>
      <c r="AX1426">
        <f t="shared" si="576"/>
        <v>0</v>
      </c>
      <c r="AY1426">
        <f t="shared" si="577"/>
        <v>0</v>
      </c>
      <c r="AZ1426">
        <f t="shared" si="578"/>
        <v>0</v>
      </c>
      <c r="BA1426">
        <v>523.59321313999999</v>
      </c>
      <c r="BB1426">
        <v>523.59321313999999</v>
      </c>
    </row>
    <row r="1427" spans="1:54" x14ac:dyDescent="0.25">
      <c r="A1427" t="s">
        <v>1290</v>
      </c>
      <c r="B1427" t="s">
        <v>3</v>
      </c>
      <c r="C1427">
        <v>2014</v>
      </c>
      <c r="D1427">
        <v>3</v>
      </c>
      <c r="E1427">
        <v>6</v>
      </c>
      <c r="F1427" t="s">
        <v>1872</v>
      </c>
      <c r="G1427" t="s">
        <v>1923</v>
      </c>
      <c r="H1427" t="s">
        <v>1976</v>
      </c>
      <c r="I1427" t="s">
        <v>1837</v>
      </c>
      <c r="J1427" t="s">
        <v>1819</v>
      </c>
      <c r="K1427" t="str">
        <f t="shared" si="579"/>
        <v>Offshore</v>
      </c>
      <c r="L1427">
        <v>0</v>
      </c>
      <c r="M1427">
        <f t="shared" si="572"/>
        <v>0</v>
      </c>
      <c r="N1427">
        <f t="shared" si="580"/>
        <v>1.8871325104483845</v>
      </c>
      <c r="O1427">
        <f t="shared" si="581"/>
        <v>0.94264338406784953</v>
      </c>
      <c r="P1427">
        <v>0</v>
      </c>
      <c r="Q1427">
        <f t="shared" si="582"/>
        <v>0</v>
      </c>
      <c r="R1427">
        <v>0</v>
      </c>
      <c r="S1427">
        <f t="shared" si="573"/>
        <v>0</v>
      </c>
      <c r="T1427">
        <f t="shared" si="583"/>
        <v>0</v>
      </c>
      <c r="U1427">
        <f t="shared" si="574"/>
        <v>1.5935194306648457</v>
      </c>
      <c r="V1427">
        <f t="shared" si="584"/>
        <v>0.84441310922369939</v>
      </c>
      <c r="W1427">
        <f t="shared" si="575"/>
        <v>0.88759639862406126</v>
      </c>
      <c r="X1427">
        <f t="shared" si="585"/>
        <v>0.94160359434525442</v>
      </c>
      <c r="Y1427">
        <v>150</v>
      </c>
      <c r="Z1427">
        <f>Y1427*'MRIP Selectivity'!$N$35</f>
        <v>0.94448912638053495</v>
      </c>
      <c r="AA1427">
        <f>Y1427*'MRIP Selectivity'!$O$35</f>
        <v>0.94264338406784953</v>
      </c>
      <c r="AB1427">
        <f>Y1427*'MRIP Selectivity'!$P$35</f>
        <v>0.1354825694312832</v>
      </c>
      <c r="AC1427">
        <v>0.74741255597723821</v>
      </c>
      <c r="AD1427">
        <v>0.94160359434525442</v>
      </c>
      <c r="AE1427">
        <v>1.3432654004296583</v>
      </c>
      <c r="AF1427">
        <f t="shared" si="586"/>
        <v>0.70592303204078444</v>
      </c>
      <c r="AG1427">
        <f t="shared" si="587"/>
        <v>0.88759639862406126</v>
      </c>
      <c r="AH1427">
        <f t="shared" si="588"/>
        <v>0.1819890478783516</v>
      </c>
      <c r="AI1427">
        <f t="shared" si="589"/>
        <v>2.0226150798796678</v>
      </c>
      <c r="AJ1427">
        <f t="shared" si="590"/>
        <v>1.7755084785431974</v>
      </c>
      <c r="AK1427">
        <f t="shared" si="591"/>
        <v>1.0781259534991328</v>
      </c>
      <c r="AL1427">
        <f t="shared" si="592"/>
        <v>1.0695854465024128</v>
      </c>
      <c r="AM1427">
        <f t="shared" si="593"/>
        <v>1.5935194306648457</v>
      </c>
      <c r="AN1427">
        <f t="shared" si="594"/>
        <v>0.88759639862406126</v>
      </c>
      <c r="AO1427">
        <v>0</v>
      </c>
      <c r="AP1427">
        <f t="shared" si="595"/>
        <v>1.8871325104483845</v>
      </c>
      <c r="AQ1427">
        <f t="shared" si="596"/>
        <v>0.94264338406784953</v>
      </c>
      <c r="AR1427">
        <v>150</v>
      </c>
      <c r="AS1427">
        <f>AR1427*'MRIP Selectivity'!$N$35</f>
        <v>0.94448912638053495</v>
      </c>
      <c r="AT1427">
        <f>AR1427*'MRIP Selectivity'!$O$35</f>
        <v>0.94264338406784953</v>
      </c>
      <c r="AU1427">
        <f>AR1427*'MRIP Selectivity'!$P$35</f>
        <v>0.1354825694312832</v>
      </c>
      <c r="AV1427">
        <v>9</v>
      </c>
      <c r="AW1427">
        <f t="shared" si="597"/>
        <v>45</v>
      </c>
      <c r="AX1427">
        <f t="shared" si="576"/>
        <v>0</v>
      </c>
      <c r="AY1427">
        <f t="shared" si="577"/>
        <v>0</v>
      </c>
      <c r="AZ1427">
        <f t="shared" si="578"/>
        <v>0</v>
      </c>
      <c r="BA1427">
        <v>121.67039798</v>
      </c>
      <c r="BB1427">
        <v>121.67039798</v>
      </c>
    </row>
    <row r="1428" spans="1:54" x14ac:dyDescent="0.25">
      <c r="A1428" t="s">
        <v>1291</v>
      </c>
      <c r="B1428" t="s">
        <v>3</v>
      </c>
      <c r="C1428">
        <v>2014</v>
      </c>
      <c r="D1428">
        <v>5</v>
      </c>
      <c r="E1428">
        <v>9</v>
      </c>
      <c r="F1428" t="s">
        <v>1818</v>
      </c>
      <c r="G1428" t="s">
        <v>1923</v>
      </c>
      <c r="H1428" t="s">
        <v>1976</v>
      </c>
      <c r="I1428" t="s">
        <v>1812</v>
      </c>
      <c r="J1428" t="s">
        <v>1819</v>
      </c>
      <c r="K1428" t="str">
        <f t="shared" si="579"/>
        <v>Offshore</v>
      </c>
      <c r="L1428">
        <v>0</v>
      </c>
      <c r="M1428">
        <f t="shared" si="572"/>
        <v>0</v>
      </c>
      <c r="N1428">
        <f t="shared" si="580"/>
        <v>2.516176680597846E-2</v>
      </c>
      <c r="O1428">
        <f t="shared" si="581"/>
        <v>1.2568578454237993E-2</v>
      </c>
      <c r="P1428">
        <v>0</v>
      </c>
      <c r="Q1428">
        <f t="shared" si="582"/>
        <v>0</v>
      </c>
      <c r="R1428">
        <v>0</v>
      </c>
      <c r="S1428">
        <f t="shared" si="573"/>
        <v>0</v>
      </c>
      <c r="T1428">
        <f t="shared" si="583"/>
        <v>0</v>
      </c>
      <c r="U1428">
        <f t="shared" si="574"/>
        <v>2.1246925742197942E-2</v>
      </c>
      <c r="V1428">
        <f t="shared" si="584"/>
        <v>0.84441310922369939</v>
      </c>
      <c r="W1428">
        <f t="shared" si="575"/>
        <v>1.1834618648320815E-2</v>
      </c>
      <c r="X1428">
        <f t="shared" si="585"/>
        <v>0.94160359434525431</v>
      </c>
      <c r="Y1428">
        <v>2</v>
      </c>
      <c r="Z1428">
        <f>Y1428*'MRIP Selectivity'!$N$35</f>
        <v>1.2593188351740467E-2</v>
      </c>
      <c r="AA1428">
        <f>Y1428*'MRIP Selectivity'!$O$35</f>
        <v>1.2568578454237993E-2</v>
      </c>
      <c r="AB1428">
        <f>Y1428*'MRIP Selectivity'!$P$35</f>
        <v>1.8064342590837759E-3</v>
      </c>
      <c r="AC1428">
        <v>0.74741255597723821</v>
      </c>
      <c r="AD1428">
        <v>0.94160359434525442</v>
      </c>
      <c r="AE1428">
        <v>1.3432654004296583</v>
      </c>
      <c r="AF1428">
        <f t="shared" si="586"/>
        <v>9.4123070938771265E-3</v>
      </c>
      <c r="AG1428">
        <f t="shared" si="587"/>
        <v>1.1834618648320815E-2</v>
      </c>
      <c r="AH1428">
        <f t="shared" si="588"/>
        <v>2.4265206383780212E-3</v>
      </c>
      <c r="AI1428">
        <f t="shared" si="589"/>
        <v>2.6968201065062234E-2</v>
      </c>
      <c r="AJ1428">
        <f t="shared" si="590"/>
        <v>2.3673446380575964E-2</v>
      </c>
      <c r="AK1428">
        <f t="shared" si="591"/>
        <v>1.4375012713321769E-2</v>
      </c>
      <c r="AL1428">
        <f t="shared" si="592"/>
        <v>1.4261139286698837E-2</v>
      </c>
      <c r="AM1428">
        <f t="shared" si="593"/>
        <v>2.1246925742197942E-2</v>
      </c>
      <c r="AN1428">
        <f t="shared" si="594"/>
        <v>1.1834618648320815E-2</v>
      </c>
      <c r="AO1428">
        <v>0</v>
      </c>
      <c r="AP1428">
        <f t="shared" si="595"/>
        <v>2.516176680597846E-2</v>
      </c>
      <c r="AQ1428">
        <f t="shared" si="596"/>
        <v>1.2568578454237993E-2</v>
      </c>
      <c r="AR1428">
        <v>2</v>
      </c>
      <c r="AS1428">
        <f>AR1428*'MRIP Selectivity'!$N$35</f>
        <v>1.2593188351740467E-2</v>
      </c>
      <c r="AT1428">
        <f>AR1428*'MRIP Selectivity'!$O$35</f>
        <v>1.2568578454237993E-2</v>
      </c>
      <c r="AU1428">
        <f>AR1428*'MRIP Selectivity'!$P$35</f>
        <v>1.8064342590837759E-3</v>
      </c>
      <c r="AV1428">
        <v>4</v>
      </c>
      <c r="AW1428">
        <f t="shared" si="597"/>
        <v>20</v>
      </c>
      <c r="AX1428">
        <f t="shared" si="576"/>
        <v>0</v>
      </c>
      <c r="AY1428">
        <f t="shared" si="577"/>
        <v>0</v>
      </c>
      <c r="AZ1428">
        <f t="shared" si="578"/>
        <v>0</v>
      </c>
      <c r="BA1428">
        <v>326.24694038000001</v>
      </c>
      <c r="BB1428">
        <v>326.24694038000001</v>
      </c>
    </row>
    <row r="1429" spans="1:54" x14ac:dyDescent="0.25">
      <c r="A1429" t="s">
        <v>1292</v>
      </c>
      <c r="B1429" t="s">
        <v>3</v>
      </c>
      <c r="C1429">
        <v>2014</v>
      </c>
      <c r="D1429">
        <v>5</v>
      </c>
      <c r="E1429">
        <v>9</v>
      </c>
      <c r="F1429" t="s">
        <v>1818</v>
      </c>
      <c r="G1429" t="s">
        <v>1923</v>
      </c>
      <c r="H1429" t="s">
        <v>1976</v>
      </c>
      <c r="I1429" t="s">
        <v>1812</v>
      </c>
      <c r="J1429" t="s">
        <v>1819</v>
      </c>
      <c r="K1429" t="str">
        <f t="shared" si="579"/>
        <v>Offshore</v>
      </c>
      <c r="L1429">
        <v>1.9798991018000001</v>
      </c>
      <c r="M1429">
        <f t="shared" si="572"/>
        <v>645.93602422336016</v>
      </c>
      <c r="N1429">
        <f t="shared" si="580"/>
        <v>2.0428035188149463</v>
      </c>
      <c r="O1429">
        <f t="shared" si="581"/>
        <v>2.0113205479355951</v>
      </c>
      <c r="P1429">
        <v>26.697458361023621</v>
      </c>
      <c r="Q1429">
        <f t="shared" si="582"/>
        <v>13.484251968573533</v>
      </c>
      <c r="R1429">
        <v>2.3788870401413496</v>
      </c>
      <c r="S1429">
        <f t="shared" si="573"/>
        <v>776.10461835574961</v>
      </c>
      <c r="T1429">
        <f t="shared" si="583"/>
        <v>1.2015193289287391</v>
      </c>
      <c r="U1429">
        <f t="shared" si="574"/>
        <v>2.4320043544968444</v>
      </c>
      <c r="V1429">
        <f t="shared" si="584"/>
        <v>1.190522892729144</v>
      </c>
      <c r="W1429">
        <f t="shared" si="575"/>
        <v>2.4084735867621516</v>
      </c>
      <c r="X1429">
        <f t="shared" si="585"/>
        <v>1.1974588482349029</v>
      </c>
      <c r="Y1429">
        <v>5</v>
      </c>
      <c r="Z1429">
        <f>Y1429*'MRIP Selectivity'!$N$35</f>
        <v>3.1482970879351167E-2</v>
      </c>
      <c r="AA1429">
        <f>Y1429*'MRIP Selectivity'!$O$35</f>
        <v>3.1421446135594985E-2</v>
      </c>
      <c r="AB1429">
        <f>Y1429*'MRIP Selectivity'!$P$35</f>
        <v>4.5160856477094394E-3</v>
      </c>
      <c r="AC1429">
        <v>0.74741255597723821</v>
      </c>
      <c r="AD1429">
        <v>0.94160359434525442</v>
      </c>
      <c r="AE1429">
        <v>1.3432654004296583</v>
      </c>
      <c r="AF1429">
        <f t="shared" si="586"/>
        <v>2.3530767734692815E-2</v>
      </c>
      <c r="AG1429">
        <f t="shared" si="587"/>
        <v>2.9586546620802043E-2</v>
      </c>
      <c r="AH1429">
        <f t="shared" si="588"/>
        <v>6.0663015959450525E-3</v>
      </c>
      <c r="AI1429">
        <f t="shared" si="589"/>
        <v>6.742050266265559E-2</v>
      </c>
      <c r="AJ1429">
        <f t="shared" si="590"/>
        <v>5.9183615951439908E-2</v>
      </c>
      <c r="AK1429">
        <f t="shared" si="591"/>
        <v>3.5937531783304423E-2</v>
      </c>
      <c r="AL1429">
        <f t="shared" si="592"/>
        <v>3.5652848216747093E-2</v>
      </c>
      <c r="AM1429">
        <f t="shared" si="593"/>
        <v>2.4320043544968444</v>
      </c>
      <c r="AN1429">
        <f t="shared" si="594"/>
        <v>2.4084735867621516</v>
      </c>
      <c r="AO1429">
        <v>2</v>
      </c>
      <c r="AP1429">
        <f t="shared" si="595"/>
        <v>2.0629044170149462</v>
      </c>
      <c r="AQ1429">
        <f t="shared" si="596"/>
        <v>2.0314214461355951</v>
      </c>
      <c r="AR1429">
        <v>5</v>
      </c>
      <c r="AS1429">
        <f>AR1429*'MRIP Selectivity'!$N$35</f>
        <v>3.1482970879351167E-2</v>
      </c>
      <c r="AT1429">
        <f>AR1429*'MRIP Selectivity'!$O$35</f>
        <v>3.1421446135594985E-2</v>
      </c>
      <c r="AU1429">
        <f>AR1429*'MRIP Selectivity'!$P$35</f>
        <v>4.5160856477094394E-3</v>
      </c>
      <c r="AV1429">
        <v>9</v>
      </c>
      <c r="AW1429">
        <f t="shared" si="597"/>
        <v>45</v>
      </c>
      <c r="AX1429">
        <f t="shared" si="576"/>
        <v>0</v>
      </c>
      <c r="AY1429">
        <f t="shared" si="577"/>
        <v>0</v>
      </c>
      <c r="AZ1429">
        <f t="shared" si="578"/>
        <v>0</v>
      </c>
      <c r="BA1429">
        <v>326.24694038000001</v>
      </c>
      <c r="BB1429">
        <v>326.24694038000001</v>
      </c>
    </row>
    <row r="1430" spans="1:54" x14ac:dyDescent="0.25">
      <c r="A1430" t="s">
        <v>1293</v>
      </c>
      <c r="B1430" t="s">
        <v>3</v>
      </c>
      <c r="C1430">
        <v>2014</v>
      </c>
      <c r="D1430">
        <v>5</v>
      </c>
      <c r="E1430">
        <v>10</v>
      </c>
      <c r="F1430" t="s">
        <v>1827</v>
      </c>
      <c r="G1430" t="s">
        <v>1923</v>
      </c>
      <c r="H1430" t="s">
        <v>1976</v>
      </c>
      <c r="I1430" t="s">
        <v>1812</v>
      </c>
      <c r="J1430" t="s">
        <v>1819</v>
      </c>
      <c r="K1430" t="str">
        <f t="shared" si="579"/>
        <v>Offshore</v>
      </c>
      <c r="L1430">
        <v>0</v>
      </c>
      <c r="M1430">
        <f t="shared" si="572"/>
        <v>0</v>
      </c>
      <c r="N1430">
        <f t="shared" si="580"/>
        <v>3.7742650208967693E-2</v>
      </c>
      <c r="O1430">
        <f t="shared" si="581"/>
        <v>1.8852867681356991E-2</v>
      </c>
      <c r="P1430">
        <v>0</v>
      </c>
      <c r="Q1430">
        <f t="shared" si="582"/>
        <v>0</v>
      </c>
      <c r="R1430">
        <v>0</v>
      </c>
      <c r="S1430">
        <f t="shared" si="573"/>
        <v>0</v>
      </c>
      <c r="T1430">
        <f t="shared" si="583"/>
        <v>0</v>
      </c>
      <c r="U1430">
        <f t="shared" si="574"/>
        <v>3.1870388613296913E-2</v>
      </c>
      <c r="V1430">
        <f t="shared" si="584"/>
        <v>0.84441310922369928</v>
      </c>
      <c r="W1430">
        <f t="shared" si="575"/>
        <v>1.7751927972481225E-2</v>
      </c>
      <c r="X1430">
        <f t="shared" si="585"/>
        <v>0.94160359434525442</v>
      </c>
      <c r="Y1430">
        <v>3</v>
      </c>
      <c r="Z1430">
        <f>Y1430*'MRIP Selectivity'!$N$35</f>
        <v>1.8889782527610699E-2</v>
      </c>
      <c r="AA1430">
        <f>Y1430*'MRIP Selectivity'!$O$35</f>
        <v>1.8852867681356991E-2</v>
      </c>
      <c r="AB1430">
        <f>Y1430*'MRIP Selectivity'!$P$35</f>
        <v>2.7096513886256638E-3</v>
      </c>
      <c r="AC1430">
        <v>0.74741255597723821</v>
      </c>
      <c r="AD1430">
        <v>0.94160359434525442</v>
      </c>
      <c r="AE1430">
        <v>1.3432654004296583</v>
      </c>
      <c r="AF1430">
        <f t="shared" si="586"/>
        <v>1.4118460640815688E-2</v>
      </c>
      <c r="AG1430">
        <f t="shared" si="587"/>
        <v>1.7751927972481225E-2</v>
      </c>
      <c r="AH1430">
        <f t="shared" si="588"/>
        <v>3.6397809575670318E-3</v>
      </c>
      <c r="AI1430">
        <f t="shared" si="589"/>
        <v>4.045230159759336E-2</v>
      </c>
      <c r="AJ1430">
        <f t="shared" si="590"/>
        <v>3.5510169570863948E-2</v>
      </c>
      <c r="AK1430">
        <f t="shared" si="591"/>
        <v>2.1562519069982654E-2</v>
      </c>
      <c r="AL1430">
        <f t="shared" si="592"/>
        <v>2.1391708930048256E-2</v>
      </c>
      <c r="AM1430">
        <f t="shared" si="593"/>
        <v>3.1870388613296913E-2</v>
      </c>
      <c r="AN1430">
        <f t="shared" si="594"/>
        <v>1.7751927972481225E-2</v>
      </c>
      <c r="AO1430">
        <v>0</v>
      </c>
      <c r="AP1430">
        <f t="shared" si="595"/>
        <v>3.7742650208967693E-2</v>
      </c>
      <c r="AQ1430">
        <f t="shared" si="596"/>
        <v>1.8852867681356991E-2</v>
      </c>
      <c r="AR1430">
        <v>3</v>
      </c>
      <c r="AS1430">
        <f>AR1430*'MRIP Selectivity'!$N$35</f>
        <v>1.8889782527610699E-2</v>
      </c>
      <c r="AT1430">
        <f>AR1430*'MRIP Selectivity'!$O$35</f>
        <v>1.8852867681356991E-2</v>
      </c>
      <c r="AU1430">
        <f>AR1430*'MRIP Selectivity'!$P$35</f>
        <v>2.7096513886256638E-3</v>
      </c>
      <c r="AV1430">
        <v>9</v>
      </c>
      <c r="AW1430">
        <f t="shared" si="597"/>
        <v>45</v>
      </c>
      <c r="AX1430">
        <f t="shared" si="576"/>
        <v>0</v>
      </c>
      <c r="AY1430">
        <f t="shared" si="577"/>
        <v>0</v>
      </c>
      <c r="AZ1430">
        <f t="shared" si="578"/>
        <v>0</v>
      </c>
      <c r="BA1430">
        <v>340.86796306999997</v>
      </c>
      <c r="BB1430">
        <v>340.86796306999997</v>
      </c>
    </row>
    <row r="1431" spans="1:54" x14ac:dyDescent="0.25">
      <c r="A1431" t="s">
        <v>2002</v>
      </c>
      <c r="B1431" t="s">
        <v>3</v>
      </c>
      <c r="C1431">
        <v>2014</v>
      </c>
      <c r="D1431">
        <v>6</v>
      </c>
      <c r="E1431">
        <v>12</v>
      </c>
      <c r="F1431" t="s">
        <v>1843</v>
      </c>
      <c r="G1431" t="s">
        <v>1923</v>
      </c>
      <c r="H1431" t="s">
        <v>1973</v>
      </c>
      <c r="I1431" t="s">
        <v>1812</v>
      </c>
      <c r="J1431" t="s">
        <v>1767</v>
      </c>
      <c r="K1431" t="str">
        <f t="shared" si="579"/>
        <v>Inshore</v>
      </c>
      <c r="L1431">
        <v>0</v>
      </c>
      <c r="M1431">
        <f t="shared" si="572"/>
        <v>0</v>
      </c>
      <c r="N1431">
        <f t="shared" si="580"/>
        <v>2.516176680597846E-2</v>
      </c>
      <c r="O1431">
        <f t="shared" si="581"/>
        <v>1.2568578454237993E-2</v>
      </c>
      <c r="P1431">
        <v>0</v>
      </c>
      <c r="Q1431">
        <f t="shared" si="582"/>
        <v>0</v>
      </c>
      <c r="R1431">
        <v>0</v>
      </c>
      <c r="S1431">
        <f t="shared" si="573"/>
        <v>0</v>
      </c>
      <c r="T1431">
        <f t="shared" si="583"/>
        <v>0</v>
      </c>
      <c r="U1431">
        <f t="shared" si="574"/>
        <v>2.1246925742197942E-2</v>
      </c>
      <c r="V1431">
        <f t="shared" si="584"/>
        <v>0.84441310922369939</v>
      </c>
      <c r="W1431">
        <f t="shared" si="575"/>
        <v>1.1834618648320815E-2</v>
      </c>
      <c r="X1431">
        <f t="shared" si="585"/>
        <v>0.94160359434525431</v>
      </c>
      <c r="Y1431">
        <v>2</v>
      </c>
      <c r="Z1431">
        <f>Y1431*'MRIP Selectivity'!$N$35</f>
        <v>1.2593188351740467E-2</v>
      </c>
      <c r="AA1431">
        <f>Y1431*'MRIP Selectivity'!$O$35</f>
        <v>1.2568578454237993E-2</v>
      </c>
      <c r="AB1431">
        <f>Y1431*'MRIP Selectivity'!$P$35</f>
        <v>1.8064342590837759E-3</v>
      </c>
      <c r="AC1431">
        <v>0.74741255597723821</v>
      </c>
      <c r="AD1431">
        <v>0.94160359434525442</v>
      </c>
      <c r="AE1431">
        <v>1.3432654004296583</v>
      </c>
      <c r="AF1431">
        <f t="shared" si="586"/>
        <v>9.4123070938771265E-3</v>
      </c>
      <c r="AG1431">
        <f t="shared" si="587"/>
        <v>1.1834618648320815E-2</v>
      </c>
      <c r="AH1431">
        <f t="shared" si="588"/>
        <v>2.4265206383780212E-3</v>
      </c>
      <c r="AI1431">
        <f t="shared" si="589"/>
        <v>2.6968201065062234E-2</v>
      </c>
      <c r="AJ1431">
        <f t="shared" si="590"/>
        <v>2.3673446380575964E-2</v>
      </c>
      <c r="AK1431">
        <f t="shared" si="591"/>
        <v>1.4375012713321769E-2</v>
      </c>
      <c r="AL1431">
        <f t="shared" si="592"/>
        <v>1.4261139286698837E-2</v>
      </c>
      <c r="AM1431">
        <f t="shared" si="593"/>
        <v>2.1246925742197942E-2</v>
      </c>
      <c r="AN1431">
        <f t="shared" si="594"/>
        <v>1.1834618648320815E-2</v>
      </c>
      <c r="AO1431">
        <v>0</v>
      </c>
      <c r="AP1431">
        <f t="shared" si="595"/>
        <v>2.516176680597846E-2</v>
      </c>
      <c r="AQ1431">
        <f t="shared" si="596"/>
        <v>1.2568578454237993E-2</v>
      </c>
      <c r="AR1431">
        <v>2</v>
      </c>
      <c r="AS1431">
        <f>AR1431*'MRIP Selectivity'!$N$35</f>
        <v>1.2593188351740467E-2</v>
      </c>
      <c r="AT1431">
        <f>AR1431*'MRIP Selectivity'!$O$35</f>
        <v>1.2568578454237993E-2</v>
      </c>
      <c r="AU1431">
        <f>AR1431*'MRIP Selectivity'!$P$35</f>
        <v>1.8064342590837759E-3</v>
      </c>
      <c r="AV1431">
        <v>3</v>
      </c>
      <c r="AW1431">
        <f t="shared" si="597"/>
        <v>15</v>
      </c>
      <c r="AX1431">
        <f t="shared" si="576"/>
        <v>0</v>
      </c>
      <c r="AY1431">
        <f t="shared" si="577"/>
        <v>0</v>
      </c>
      <c r="AZ1431">
        <f t="shared" si="578"/>
        <v>0</v>
      </c>
      <c r="BA1431">
        <v>111.60429763</v>
      </c>
      <c r="BB1431">
        <v>111.60429763</v>
      </c>
    </row>
    <row r="1432" spans="1:54" x14ac:dyDescent="0.25">
      <c r="A1432" t="s">
        <v>1294</v>
      </c>
      <c r="B1432" t="s">
        <v>3</v>
      </c>
      <c r="C1432">
        <v>2014</v>
      </c>
      <c r="D1432">
        <v>3</v>
      </c>
      <c r="E1432">
        <v>6</v>
      </c>
      <c r="F1432" t="s">
        <v>1825</v>
      </c>
      <c r="G1432" t="s">
        <v>1923</v>
      </c>
      <c r="H1432" t="s">
        <v>1926</v>
      </c>
      <c r="I1432" t="s">
        <v>1812</v>
      </c>
      <c r="J1432" t="s">
        <v>1819</v>
      </c>
      <c r="K1432" t="str">
        <f t="shared" si="579"/>
        <v>Offshore</v>
      </c>
      <c r="L1432">
        <v>0</v>
      </c>
      <c r="M1432">
        <f t="shared" si="572"/>
        <v>0</v>
      </c>
      <c r="N1432">
        <f t="shared" si="580"/>
        <v>0.13838971743288153</v>
      </c>
      <c r="O1432">
        <f t="shared" si="581"/>
        <v>6.9127181498308959E-2</v>
      </c>
      <c r="P1432">
        <v>0</v>
      </c>
      <c r="Q1432">
        <f t="shared" si="582"/>
        <v>0</v>
      </c>
      <c r="R1432">
        <v>0</v>
      </c>
      <c r="S1432">
        <f t="shared" si="573"/>
        <v>0</v>
      </c>
      <c r="T1432">
        <f t="shared" si="583"/>
        <v>0</v>
      </c>
      <c r="U1432">
        <f t="shared" si="574"/>
        <v>0.11685809158208868</v>
      </c>
      <c r="V1432">
        <f t="shared" si="584"/>
        <v>0.84441310922369928</v>
      </c>
      <c r="W1432">
        <f t="shared" si="575"/>
        <v>6.5090402565764482E-2</v>
      </c>
      <c r="X1432">
        <f t="shared" si="585"/>
        <v>0.94160359434525431</v>
      </c>
      <c r="Y1432">
        <v>11</v>
      </c>
      <c r="Z1432">
        <f>Y1432*'MRIP Selectivity'!$N$35</f>
        <v>6.9262535934572572E-2</v>
      </c>
      <c r="AA1432">
        <f>Y1432*'MRIP Selectivity'!$O$35</f>
        <v>6.9127181498308959E-2</v>
      </c>
      <c r="AB1432">
        <f>Y1432*'MRIP Selectivity'!$P$35</f>
        <v>9.9353884249607678E-3</v>
      </c>
      <c r="AC1432">
        <v>0.74741255597723821</v>
      </c>
      <c r="AD1432">
        <v>0.94160359434525442</v>
      </c>
      <c r="AE1432">
        <v>1.3432654004296583</v>
      </c>
      <c r="AF1432">
        <f t="shared" si="586"/>
        <v>5.1767689016324198E-2</v>
      </c>
      <c r="AG1432">
        <f t="shared" si="587"/>
        <v>6.5090402565764482E-2</v>
      </c>
      <c r="AH1432">
        <f t="shared" si="588"/>
        <v>1.3345863511079118E-2</v>
      </c>
      <c r="AI1432">
        <f t="shared" si="589"/>
        <v>0.14832510585784231</v>
      </c>
      <c r="AJ1432">
        <f t="shared" si="590"/>
        <v>0.13020395509316779</v>
      </c>
      <c r="AK1432">
        <f t="shared" si="591"/>
        <v>7.9062569923269724E-2</v>
      </c>
      <c r="AL1432">
        <f t="shared" si="592"/>
        <v>7.8436266076843605E-2</v>
      </c>
      <c r="AM1432">
        <f t="shared" si="593"/>
        <v>0.11685809158208868</v>
      </c>
      <c r="AN1432">
        <f t="shared" si="594"/>
        <v>6.5090402565764482E-2</v>
      </c>
      <c r="AO1432">
        <v>0</v>
      </c>
      <c r="AP1432">
        <f t="shared" si="595"/>
        <v>0.13838971743288153</v>
      </c>
      <c r="AQ1432">
        <f t="shared" si="596"/>
        <v>6.9127181498308959E-2</v>
      </c>
      <c r="AR1432">
        <v>11</v>
      </c>
      <c r="AS1432">
        <f>AR1432*'MRIP Selectivity'!$N$35</f>
        <v>6.9262535934572572E-2</v>
      </c>
      <c r="AT1432">
        <f>AR1432*'MRIP Selectivity'!$O$35</f>
        <v>6.9127181498308959E-2</v>
      </c>
      <c r="AU1432">
        <f>AR1432*'MRIP Selectivity'!$P$35</f>
        <v>9.9353884249607678E-3</v>
      </c>
      <c r="AV1432">
        <v>4</v>
      </c>
      <c r="AW1432">
        <f t="shared" si="597"/>
        <v>20</v>
      </c>
      <c r="AX1432">
        <f t="shared" si="576"/>
        <v>0</v>
      </c>
      <c r="AY1432">
        <f t="shared" si="577"/>
        <v>0</v>
      </c>
      <c r="AZ1432">
        <f t="shared" si="578"/>
        <v>0</v>
      </c>
      <c r="BA1432">
        <v>102.3622605</v>
      </c>
      <c r="BB1432">
        <v>102.3622605</v>
      </c>
    </row>
    <row r="1433" spans="1:54" x14ac:dyDescent="0.25">
      <c r="A1433" t="s">
        <v>1295</v>
      </c>
      <c r="B1433" t="s">
        <v>3</v>
      </c>
      <c r="C1433">
        <v>2014</v>
      </c>
      <c r="D1433">
        <v>3</v>
      </c>
      <c r="E1433">
        <v>6</v>
      </c>
      <c r="F1433" t="s">
        <v>1825</v>
      </c>
      <c r="G1433" t="s">
        <v>1923</v>
      </c>
      <c r="H1433" t="s">
        <v>1926</v>
      </c>
      <c r="I1433" t="s">
        <v>1812</v>
      </c>
      <c r="J1433" t="s">
        <v>1819</v>
      </c>
      <c r="K1433" t="str">
        <f t="shared" si="579"/>
        <v>Offshore</v>
      </c>
      <c r="L1433">
        <v>0</v>
      </c>
      <c r="M1433">
        <f t="shared" si="572"/>
        <v>0</v>
      </c>
      <c r="N1433">
        <f t="shared" si="580"/>
        <v>1.258088340298923E-2</v>
      </c>
      <c r="O1433">
        <f t="shared" si="581"/>
        <v>6.2842892271189965E-3</v>
      </c>
      <c r="P1433">
        <v>0</v>
      </c>
      <c r="Q1433">
        <f t="shared" si="582"/>
        <v>0</v>
      </c>
      <c r="R1433">
        <v>0</v>
      </c>
      <c r="S1433">
        <f t="shared" si="573"/>
        <v>0</v>
      </c>
      <c r="T1433">
        <f t="shared" si="583"/>
        <v>0</v>
      </c>
      <c r="U1433">
        <f t="shared" si="574"/>
        <v>1.0623462871098971E-2</v>
      </c>
      <c r="V1433">
        <f t="shared" si="584"/>
        <v>0.84441310922369939</v>
      </c>
      <c r="W1433">
        <f t="shared" si="575"/>
        <v>5.9173093241604077E-3</v>
      </c>
      <c r="X1433">
        <f t="shared" si="585"/>
        <v>0.94160359434525431</v>
      </c>
      <c r="Y1433">
        <v>1</v>
      </c>
      <c r="Z1433">
        <f>Y1433*'MRIP Selectivity'!$N$35</f>
        <v>6.2965941758702333E-3</v>
      </c>
      <c r="AA1433">
        <f>Y1433*'MRIP Selectivity'!$O$35</f>
        <v>6.2842892271189965E-3</v>
      </c>
      <c r="AB1433">
        <f>Y1433*'MRIP Selectivity'!$P$35</f>
        <v>9.0321712954188795E-4</v>
      </c>
      <c r="AC1433">
        <v>0.74741255597723821</v>
      </c>
      <c r="AD1433">
        <v>0.94160359434525442</v>
      </c>
      <c r="AE1433">
        <v>1.3432654004296583</v>
      </c>
      <c r="AF1433">
        <f t="shared" si="586"/>
        <v>4.7061535469385633E-3</v>
      </c>
      <c r="AG1433">
        <f t="shared" si="587"/>
        <v>5.9173093241604077E-3</v>
      </c>
      <c r="AH1433">
        <f t="shared" si="588"/>
        <v>1.2132603191890106E-3</v>
      </c>
      <c r="AI1433">
        <f t="shared" si="589"/>
        <v>1.3484100532531117E-2</v>
      </c>
      <c r="AJ1433">
        <f t="shared" si="590"/>
        <v>1.1836723190287982E-2</v>
      </c>
      <c r="AK1433">
        <f t="shared" si="591"/>
        <v>7.1875063566608846E-3</v>
      </c>
      <c r="AL1433">
        <f t="shared" si="592"/>
        <v>7.1305696433494187E-3</v>
      </c>
      <c r="AM1433">
        <f t="shared" si="593"/>
        <v>1.0623462871098971E-2</v>
      </c>
      <c r="AN1433">
        <f t="shared" si="594"/>
        <v>5.9173093241604077E-3</v>
      </c>
      <c r="AO1433">
        <v>0</v>
      </c>
      <c r="AP1433">
        <f t="shared" si="595"/>
        <v>1.258088340298923E-2</v>
      </c>
      <c r="AQ1433">
        <f t="shared" si="596"/>
        <v>6.2842892271189965E-3</v>
      </c>
      <c r="AR1433">
        <v>1</v>
      </c>
      <c r="AS1433">
        <f>AR1433*'MRIP Selectivity'!$N$35</f>
        <v>6.2965941758702333E-3</v>
      </c>
      <c r="AT1433">
        <f>AR1433*'MRIP Selectivity'!$O$35</f>
        <v>6.2842892271189965E-3</v>
      </c>
      <c r="AU1433">
        <f>AR1433*'MRIP Selectivity'!$P$35</f>
        <v>9.0321712954188795E-4</v>
      </c>
      <c r="AV1433">
        <v>2</v>
      </c>
      <c r="AW1433">
        <f t="shared" si="597"/>
        <v>10</v>
      </c>
      <c r="AX1433">
        <f t="shared" si="576"/>
        <v>0</v>
      </c>
      <c r="AY1433">
        <f t="shared" si="577"/>
        <v>0</v>
      </c>
      <c r="AZ1433">
        <f t="shared" si="578"/>
        <v>0</v>
      </c>
      <c r="BA1433">
        <v>102.3622605</v>
      </c>
      <c r="BB1433">
        <v>102.3622605</v>
      </c>
    </row>
    <row r="1434" spans="1:54" x14ac:dyDescent="0.25">
      <c r="A1434" t="s">
        <v>2003</v>
      </c>
      <c r="B1434" t="s">
        <v>3</v>
      </c>
      <c r="C1434">
        <v>2014</v>
      </c>
      <c r="D1434">
        <v>3</v>
      </c>
      <c r="E1434">
        <v>6</v>
      </c>
      <c r="F1434" t="s">
        <v>1825</v>
      </c>
      <c r="G1434" t="s">
        <v>1923</v>
      </c>
      <c r="H1434" t="s">
        <v>1926</v>
      </c>
      <c r="I1434" t="s">
        <v>1812</v>
      </c>
      <c r="J1434" t="s">
        <v>1819</v>
      </c>
      <c r="K1434" t="str">
        <f t="shared" si="579"/>
        <v>Offshore</v>
      </c>
      <c r="L1434">
        <v>0</v>
      </c>
      <c r="M1434">
        <f t="shared" si="572"/>
        <v>0</v>
      </c>
      <c r="N1434">
        <f t="shared" si="580"/>
        <v>5.0323533611956919E-2</v>
      </c>
      <c r="O1434">
        <f t="shared" si="581"/>
        <v>2.5137156908475986E-2</v>
      </c>
      <c r="P1434">
        <v>0</v>
      </c>
      <c r="Q1434">
        <f t="shared" si="582"/>
        <v>0</v>
      </c>
      <c r="R1434">
        <v>0</v>
      </c>
      <c r="S1434">
        <f t="shared" si="573"/>
        <v>0</v>
      </c>
      <c r="T1434">
        <f t="shared" si="583"/>
        <v>0</v>
      </c>
      <c r="U1434">
        <f t="shared" si="574"/>
        <v>4.2493851484395884E-2</v>
      </c>
      <c r="V1434">
        <f t="shared" si="584"/>
        <v>0.84441310922369939</v>
      </c>
      <c r="W1434">
        <f t="shared" si="575"/>
        <v>2.3669237296641631E-2</v>
      </c>
      <c r="X1434">
        <f t="shared" si="585"/>
        <v>0.94160359434525431</v>
      </c>
      <c r="Y1434">
        <v>4</v>
      </c>
      <c r="Z1434">
        <f>Y1434*'MRIP Selectivity'!$N$35</f>
        <v>2.5186376703480933E-2</v>
      </c>
      <c r="AA1434">
        <f>Y1434*'MRIP Selectivity'!$O$35</f>
        <v>2.5137156908475986E-2</v>
      </c>
      <c r="AB1434">
        <f>Y1434*'MRIP Selectivity'!$P$35</f>
        <v>3.6128685181675518E-3</v>
      </c>
      <c r="AC1434">
        <v>0.74741255597723821</v>
      </c>
      <c r="AD1434">
        <v>0.94160359434525442</v>
      </c>
      <c r="AE1434">
        <v>1.3432654004296583</v>
      </c>
      <c r="AF1434">
        <f t="shared" si="586"/>
        <v>1.8824614187754253E-2</v>
      </c>
      <c r="AG1434">
        <f t="shared" si="587"/>
        <v>2.3669237296641631E-2</v>
      </c>
      <c r="AH1434">
        <f t="shared" si="588"/>
        <v>4.8530412767560423E-3</v>
      </c>
      <c r="AI1434">
        <f t="shared" si="589"/>
        <v>5.3936402130124468E-2</v>
      </c>
      <c r="AJ1434">
        <f t="shared" si="590"/>
        <v>4.7346892761151928E-2</v>
      </c>
      <c r="AK1434">
        <f t="shared" si="591"/>
        <v>2.8750025426643538E-2</v>
      </c>
      <c r="AL1434">
        <f t="shared" si="592"/>
        <v>2.8522278573397675E-2</v>
      </c>
      <c r="AM1434">
        <f t="shared" si="593"/>
        <v>4.2493851484395884E-2</v>
      </c>
      <c r="AN1434">
        <f t="shared" si="594"/>
        <v>2.3669237296641631E-2</v>
      </c>
      <c r="AO1434">
        <v>0</v>
      </c>
      <c r="AP1434">
        <f t="shared" si="595"/>
        <v>5.0323533611956919E-2</v>
      </c>
      <c r="AQ1434">
        <f t="shared" si="596"/>
        <v>2.5137156908475986E-2</v>
      </c>
      <c r="AR1434">
        <v>4</v>
      </c>
      <c r="AS1434">
        <f>AR1434*'MRIP Selectivity'!$N$35</f>
        <v>2.5186376703480933E-2</v>
      </c>
      <c r="AT1434">
        <f>AR1434*'MRIP Selectivity'!$O$35</f>
        <v>2.5137156908475986E-2</v>
      </c>
      <c r="AU1434">
        <f>AR1434*'MRIP Selectivity'!$P$35</f>
        <v>3.6128685181675518E-3</v>
      </c>
      <c r="AV1434">
        <v>2</v>
      </c>
      <c r="AW1434">
        <f t="shared" si="597"/>
        <v>10</v>
      </c>
      <c r="AX1434">
        <f t="shared" si="576"/>
        <v>0</v>
      </c>
      <c r="AY1434">
        <f t="shared" si="577"/>
        <v>0</v>
      </c>
      <c r="AZ1434">
        <f t="shared" si="578"/>
        <v>0</v>
      </c>
      <c r="BA1434">
        <v>102.3622605</v>
      </c>
      <c r="BB1434">
        <v>102.3622605</v>
      </c>
    </row>
    <row r="1435" spans="1:54" x14ac:dyDescent="0.25">
      <c r="A1435" t="s">
        <v>1296</v>
      </c>
      <c r="B1435" t="s">
        <v>3</v>
      </c>
      <c r="C1435">
        <v>2014</v>
      </c>
      <c r="D1435">
        <v>3</v>
      </c>
      <c r="E1435">
        <v>6</v>
      </c>
      <c r="F1435" t="s">
        <v>1825</v>
      </c>
      <c r="G1435" t="s">
        <v>1923</v>
      </c>
      <c r="H1435" t="s">
        <v>1926</v>
      </c>
      <c r="I1435" t="s">
        <v>1812</v>
      </c>
      <c r="J1435" t="s">
        <v>1819</v>
      </c>
      <c r="K1435" t="str">
        <f t="shared" si="579"/>
        <v>Offshore</v>
      </c>
      <c r="L1435">
        <v>0</v>
      </c>
      <c r="M1435">
        <f t="shared" si="572"/>
        <v>0</v>
      </c>
      <c r="N1435">
        <f t="shared" si="580"/>
        <v>0.30194120167174154</v>
      </c>
      <c r="O1435">
        <f t="shared" si="581"/>
        <v>0.15082294145085592</v>
      </c>
      <c r="P1435">
        <v>0</v>
      </c>
      <c r="Q1435">
        <f t="shared" si="582"/>
        <v>0</v>
      </c>
      <c r="R1435">
        <v>0</v>
      </c>
      <c r="S1435">
        <f t="shared" si="573"/>
        <v>0</v>
      </c>
      <c r="T1435">
        <f t="shared" si="583"/>
        <v>0</v>
      </c>
      <c r="U1435">
        <f t="shared" si="574"/>
        <v>0.2549631089063753</v>
      </c>
      <c r="V1435">
        <f t="shared" si="584"/>
        <v>0.84441310922369928</v>
      </c>
      <c r="W1435">
        <f t="shared" si="575"/>
        <v>0.1420154237798498</v>
      </c>
      <c r="X1435">
        <f t="shared" si="585"/>
        <v>0.94160359434525442</v>
      </c>
      <c r="Y1435">
        <v>24</v>
      </c>
      <c r="Z1435">
        <f>Y1435*'MRIP Selectivity'!$N$35</f>
        <v>0.15111826022088559</v>
      </c>
      <c r="AA1435">
        <f>Y1435*'MRIP Selectivity'!$O$35</f>
        <v>0.15082294145085592</v>
      </c>
      <c r="AB1435">
        <f>Y1435*'MRIP Selectivity'!$P$35</f>
        <v>2.167721110900531E-2</v>
      </c>
      <c r="AC1435">
        <v>0.74741255597723821</v>
      </c>
      <c r="AD1435">
        <v>0.94160359434525442</v>
      </c>
      <c r="AE1435">
        <v>1.3432654004296583</v>
      </c>
      <c r="AF1435">
        <f t="shared" si="586"/>
        <v>0.1129476851265255</v>
      </c>
      <c r="AG1435">
        <f t="shared" si="587"/>
        <v>0.1420154237798498</v>
      </c>
      <c r="AH1435">
        <f t="shared" si="588"/>
        <v>2.9118247660536254E-2</v>
      </c>
      <c r="AI1435">
        <f t="shared" si="589"/>
        <v>0.32361841278074688</v>
      </c>
      <c r="AJ1435">
        <f t="shared" si="590"/>
        <v>0.28408135656691158</v>
      </c>
      <c r="AK1435">
        <f t="shared" si="591"/>
        <v>0.17250015255986123</v>
      </c>
      <c r="AL1435">
        <f t="shared" si="592"/>
        <v>0.17113367144038605</v>
      </c>
      <c r="AM1435">
        <f t="shared" si="593"/>
        <v>0.2549631089063753</v>
      </c>
      <c r="AN1435">
        <f t="shared" si="594"/>
        <v>0.1420154237798498</v>
      </c>
      <c r="AO1435">
        <v>0</v>
      </c>
      <c r="AP1435">
        <f t="shared" si="595"/>
        <v>0.30194120167174154</v>
      </c>
      <c r="AQ1435">
        <f t="shared" si="596"/>
        <v>0.15082294145085592</v>
      </c>
      <c r="AR1435">
        <v>24</v>
      </c>
      <c r="AS1435">
        <f>AR1435*'MRIP Selectivity'!$N$35</f>
        <v>0.15111826022088559</v>
      </c>
      <c r="AT1435">
        <f>AR1435*'MRIP Selectivity'!$O$35</f>
        <v>0.15082294145085592</v>
      </c>
      <c r="AU1435">
        <f>AR1435*'MRIP Selectivity'!$P$35</f>
        <v>2.167721110900531E-2</v>
      </c>
      <c r="AV1435">
        <v>3</v>
      </c>
      <c r="AW1435">
        <f t="shared" si="597"/>
        <v>15</v>
      </c>
      <c r="AX1435">
        <f t="shared" si="576"/>
        <v>0</v>
      </c>
      <c r="AY1435">
        <f t="shared" si="577"/>
        <v>0</v>
      </c>
      <c r="AZ1435">
        <f t="shared" si="578"/>
        <v>0</v>
      </c>
      <c r="BA1435">
        <v>263.16613423000001</v>
      </c>
      <c r="BB1435">
        <v>263.16613423000001</v>
      </c>
    </row>
    <row r="1436" spans="1:54" x14ac:dyDescent="0.25">
      <c r="A1436" t="s">
        <v>1297</v>
      </c>
      <c r="B1436" t="s">
        <v>3</v>
      </c>
      <c r="C1436">
        <v>2014</v>
      </c>
      <c r="D1436">
        <v>4</v>
      </c>
      <c r="E1436">
        <v>7</v>
      </c>
      <c r="F1436" t="s">
        <v>1839</v>
      </c>
      <c r="G1436" t="s">
        <v>1923</v>
      </c>
      <c r="H1436" t="s">
        <v>1926</v>
      </c>
      <c r="I1436" t="s">
        <v>1812</v>
      </c>
      <c r="J1436" t="s">
        <v>1767</v>
      </c>
      <c r="K1436" t="str">
        <f t="shared" si="579"/>
        <v>Inshore</v>
      </c>
      <c r="L1436">
        <v>0</v>
      </c>
      <c r="M1436">
        <f t="shared" si="572"/>
        <v>0</v>
      </c>
      <c r="N1436">
        <f t="shared" si="580"/>
        <v>1.258088340298923E-2</v>
      </c>
      <c r="O1436">
        <f t="shared" si="581"/>
        <v>6.2842892271189965E-3</v>
      </c>
      <c r="P1436">
        <v>0</v>
      </c>
      <c r="Q1436">
        <f t="shared" si="582"/>
        <v>0</v>
      </c>
      <c r="R1436">
        <v>0</v>
      </c>
      <c r="S1436">
        <f t="shared" si="573"/>
        <v>0</v>
      </c>
      <c r="T1436">
        <f t="shared" si="583"/>
        <v>0</v>
      </c>
      <c r="U1436">
        <f t="shared" si="574"/>
        <v>1.0623462871098971E-2</v>
      </c>
      <c r="V1436">
        <f t="shared" si="584"/>
        <v>0.84441310922369939</v>
      </c>
      <c r="W1436">
        <f t="shared" si="575"/>
        <v>5.9173093241604077E-3</v>
      </c>
      <c r="X1436">
        <f t="shared" si="585"/>
        <v>0.94160359434525431</v>
      </c>
      <c r="Y1436">
        <v>1</v>
      </c>
      <c r="Z1436">
        <f>Y1436*'MRIP Selectivity'!$N$35</f>
        <v>6.2965941758702333E-3</v>
      </c>
      <c r="AA1436">
        <f>Y1436*'MRIP Selectivity'!$O$35</f>
        <v>6.2842892271189965E-3</v>
      </c>
      <c r="AB1436">
        <f>Y1436*'MRIP Selectivity'!$P$35</f>
        <v>9.0321712954188795E-4</v>
      </c>
      <c r="AC1436">
        <v>0.74741255597723821</v>
      </c>
      <c r="AD1436">
        <v>0.94160359434525442</v>
      </c>
      <c r="AE1436">
        <v>1.3432654004296583</v>
      </c>
      <c r="AF1436">
        <f t="shared" si="586"/>
        <v>4.7061535469385633E-3</v>
      </c>
      <c r="AG1436">
        <f t="shared" si="587"/>
        <v>5.9173093241604077E-3</v>
      </c>
      <c r="AH1436">
        <f t="shared" si="588"/>
        <v>1.2132603191890106E-3</v>
      </c>
      <c r="AI1436">
        <f t="shared" si="589"/>
        <v>1.3484100532531117E-2</v>
      </c>
      <c r="AJ1436">
        <f t="shared" si="590"/>
        <v>1.1836723190287982E-2</v>
      </c>
      <c r="AK1436">
        <f t="shared" si="591"/>
        <v>7.1875063566608846E-3</v>
      </c>
      <c r="AL1436">
        <f t="shared" si="592"/>
        <v>7.1305696433494187E-3</v>
      </c>
      <c r="AM1436">
        <f t="shared" si="593"/>
        <v>1.0623462871098971E-2</v>
      </c>
      <c r="AN1436">
        <f t="shared" si="594"/>
        <v>5.9173093241604077E-3</v>
      </c>
      <c r="AO1436">
        <v>0</v>
      </c>
      <c r="AP1436">
        <f t="shared" si="595"/>
        <v>1.258088340298923E-2</v>
      </c>
      <c r="AQ1436">
        <f t="shared" si="596"/>
        <v>6.2842892271189965E-3</v>
      </c>
      <c r="AR1436">
        <v>1</v>
      </c>
      <c r="AS1436">
        <f>AR1436*'MRIP Selectivity'!$N$35</f>
        <v>6.2965941758702333E-3</v>
      </c>
      <c r="AT1436">
        <f>AR1436*'MRIP Selectivity'!$O$35</f>
        <v>6.2842892271189965E-3</v>
      </c>
      <c r="AU1436">
        <f>AR1436*'MRIP Selectivity'!$P$35</f>
        <v>9.0321712954188795E-4</v>
      </c>
      <c r="AV1436">
        <v>2</v>
      </c>
      <c r="AW1436">
        <f t="shared" si="597"/>
        <v>10</v>
      </c>
      <c r="AX1436">
        <f t="shared" si="576"/>
        <v>0</v>
      </c>
      <c r="AY1436">
        <f t="shared" si="577"/>
        <v>0</v>
      </c>
      <c r="AZ1436">
        <f t="shared" si="578"/>
        <v>0</v>
      </c>
      <c r="BA1436">
        <v>1659.7287744</v>
      </c>
      <c r="BB1436">
        <v>1659.7287744</v>
      </c>
    </row>
    <row r="1437" spans="1:54" x14ac:dyDescent="0.25">
      <c r="A1437" t="s">
        <v>1298</v>
      </c>
      <c r="B1437" t="s">
        <v>3</v>
      </c>
      <c r="C1437">
        <v>2014</v>
      </c>
      <c r="D1437">
        <v>4</v>
      </c>
      <c r="E1437">
        <v>7</v>
      </c>
      <c r="F1437" t="s">
        <v>1839</v>
      </c>
      <c r="G1437" t="s">
        <v>1923</v>
      </c>
      <c r="H1437" t="s">
        <v>1926</v>
      </c>
      <c r="I1437" t="s">
        <v>1812</v>
      </c>
      <c r="J1437" t="s">
        <v>1819</v>
      </c>
      <c r="K1437" t="str">
        <f t="shared" si="579"/>
        <v>Offshore</v>
      </c>
      <c r="L1437">
        <v>0</v>
      </c>
      <c r="M1437">
        <f t="shared" si="572"/>
        <v>0</v>
      </c>
      <c r="N1437">
        <f t="shared" si="580"/>
        <v>6.2904417014946146E-2</v>
      </c>
      <c r="O1437">
        <f t="shared" si="581"/>
        <v>3.1421446135594985E-2</v>
      </c>
      <c r="P1437">
        <v>0</v>
      </c>
      <c r="Q1437">
        <f t="shared" si="582"/>
        <v>0</v>
      </c>
      <c r="R1437">
        <v>0</v>
      </c>
      <c r="S1437">
        <f t="shared" si="573"/>
        <v>0</v>
      </c>
      <c r="T1437">
        <f t="shared" si="583"/>
        <v>0</v>
      </c>
      <c r="U1437">
        <f t="shared" si="574"/>
        <v>5.3117314355494855E-2</v>
      </c>
      <c r="V1437">
        <f t="shared" si="584"/>
        <v>0.84441310922369939</v>
      </c>
      <c r="W1437">
        <f t="shared" si="575"/>
        <v>2.9586546620802043E-2</v>
      </c>
      <c r="X1437">
        <f t="shared" si="585"/>
        <v>0.94160359434525442</v>
      </c>
      <c r="Y1437">
        <v>5</v>
      </c>
      <c r="Z1437">
        <f>Y1437*'MRIP Selectivity'!$N$35</f>
        <v>3.1482970879351167E-2</v>
      </c>
      <c r="AA1437">
        <f>Y1437*'MRIP Selectivity'!$O$35</f>
        <v>3.1421446135594985E-2</v>
      </c>
      <c r="AB1437">
        <f>Y1437*'MRIP Selectivity'!$P$35</f>
        <v>4.5160856477094394E-3</v>
      </c>
      <c r="AC1437">
        <v>0.74741255597723821</v>
      </c>
      <c r="AD1437">
        <v>0.94160359434525442</v>
      </c>
      <c r="AE1437">
        <v>1.3432654004296583</v>
      </c>
      <c r="AF1437">
        <f t="shared" si="586"/>
        <v>2.3530767734692815E-2</v>
      </c>
      <c r="AG1437">
        <f t="shared" si="587"/>
        <v>2.9586546620802043E-2</v>
      </c>
      <c r="AH1437">
        <f t="shared" si="588"/>
        <v>6.0663015959450525E-3</v>
      </c>
      <c r="AI1437">
        <f t="shared" si="589"/>
        <v>6.742050266265559E-2</v>
      </c>
      <c r="AJ1437">
        <f t="shared" si="590"/>
        <v>5.9183615951439908E-2</v>
      </c>
      <c r="AK1437">
        <f t="shared" si="591"/>
        <v>3.5937531783304423E-2</v>
      </c>
      <c r="AL1437">
        <f t="shared" si="592"/>
        <v>3.5652848216747093E-2</v>
      </c>
      <c r="AM1437">
        <f t="shared" si="593"/>
        <v>5.3117314355494855E-2</v>
      </c>
      <c r="AN1437">
        <f t="shared" si="594"/>
        <v>2.9586546620802043E-2</v>
      </c>
      <c r="AO1437">
        <v>0</v>
      </c>
      <c r="AP1437">
        <f t="shared" si="595"/>
        <v>6.2904417014946146E-2</v>
      </c>
      <c r="AQ1437">
        <f t="shared" si="596"/>
        <v>3.1421446135594985E-2</v>
      </c>
      <c r="AR1437">
        <v>5</v>
      </c>
      <c r="AS1437">
        <f>AR1437*'MRIP Selectivity'!$N$35</f>
        <v>3.1482970879351167E-2</v>
      </c>
      <c r="AT1437">
        <f>AR1437*'MRIP Selectivity'!$O$35</f>
        <v>3.1421446135594985E-2</v>
      </c>
      <c r="AU1437">
        <f>AR1437*'MRIP Selectivity'!$P$35</f>
        <v>4.5160856477094394E-3</v>
      </c>
      <c r="AV1437">
        <v>5</v>
      </c>
      <c r="AW1437">
        <f t="shared" si="597"/>
        <v>25</v>
      </c>
      <c r="AX1437">
        <f t="shared" si="576"/>
        <v>0</v>
      </c>
      <c r="AY1437">
        <f t="shared" si="577"/>
        <v>0</v>
      </c>
      <c r="AZ1437">
        <f t="shared" si="578"/>
        <v>0</v>
      </c>
      <c r="BA1437">
        <v>1052.5921478</v>
      </c>
      <c r="BB1437">
        <v>1052.5921478</v>
      </c>
    </row>
    <row r="1438" spans="1:54" x14ac:dyDescent="0.25">
      <c r="A1438" t="s">
        <v>1299</v>
      </c>
      <c r="B1438" t="s">
        <v>3</v>
      </c>
      <c r="C1438">
        <v>2014</v>
      </c>
      <c r="D1438">
        <v>4</v>
      </c>
      <c r="E1438">
        <v>7</v>
      </c>
      <c r="F1438" t="s">
        <v>1839</v>
      </c>
      <c r="G1438" t="s">
        <v>1923</v>
      </c>
      <c r="H1438" t="s">
        <v>1926</v>
      </c>
      <c r="I1438" t="s">
        <v>1812</v>
      </c>
      <c r="J1438" t="s">
        <v>1819</v>
      </c>
      <c r="K1438" t="str">
        <f t="shared" si="579"/>
        <v>Offshore</v>
      </c>
      <c r="L1438">
        <v>0</v>
      </c>
      <c r="M1438">
        <f t="shared" si="572"/>
        <v>0</v>
      </c>
      <c r="N1438">
        <f t="shared" si="580"/>
        <v>3.7742650208967693E-2</v>
      </c>
      <c r="O1438">
        <f t="shared" si="581"/>
        <v>1.8852867681356991E-2</v>
      </c>
      <c r="P1438">
        <v>0</v>
      </c>
      <c r="Q1438">
        <f t="shared" si="582"/>
        <v>0</v>
      </c>
      <c r="R1438">
        <v>0</v>
      </c>
      <c r="S1438">
        <f t="shared" si="573"/>
        <v>0</v>
      </c>
      <c r="T1438">
        <f t="shared" si="583"/>
        <v>0</v>
      </c>
      <c r="U1438">
        <f t="shared" si="574"/>
        <v>3.1870388613296913E-2</v>
      </c>
      <c r="V1438">
        <f t="shared" si="584"/>
        <v>0.84441310922369928</v>
      </c>
      <c r="W1438">
        <f t="shared" si="575"/>
        <v>1.7751927972481225E-2</v>
      </c>
      <c r="X1438">
        <f t="shared" si="585"/>
        <v>0.94160359434525442</v>
      </c>
      <c r="Y1438">
        <v>3</v>
      </c>
      <c r="Z1438">
        <f>Y1438*'MRIP Selectivity'!$N$35</f>
        <v>1.8889782527610699E-2</v>
      </c>
      <c r="AA1438">
        <f>Y1438*'MRIP Selectivity'!$O$35</f>
        <v>1.8852867681356991E-2</v>
      </c>
      <c r="AB1438">
        <f>Y1438*'MRIP Selectivity'!$P$35</f>
        <v>2.7096513886256638E-3</v>
      </c>
      <c r="AC1438">
        <v>0.74741255597723821</v>
      </c>
      <c r="AD1438">
        <v>0.94160359434525442</v>
      </c>
      <c r="AE1438">
        <v>1.3432654004296583</v>
      </c>
      <c r="AF1438">
        <f t="shared" si="586"/>
        <v>1.4118460640815688E-2</v>
      </c>
      <c r="AG1438">
        <f t="shared" si="587"/>
        <v>1.7751927972481225E-2</v>
      </c>
      <c r="AH1438">
        <f t="shared" si="588"/>
        <v>3.6397809575670318E-3</v>
      </c>
      <c r="AI1438">
        <f t="shared" si="589"/>
        <v>4.045230159759336E-2</v>
      </c>
      <c r="AJ1438">
        <f t="shared" si="590"/>
        <v>3.5510169570863948E-2</v>
      </c>
      <c r="AK1438">
        <f t="shared" si="591"/>
        <v>2.1562519069982654E-2</v>
      </c>
      <c r="AL1438">
        <f t="shared" si="592"/>
        <v>2.1391708930048256E-2</v>
      </c>
      <c r="AM1438">
        <f t="shared" si="593"/>
        <v>3.1870388613296913E-2</v>
      </c>
      <c r="AN1438">
        <f t="shared" si="594"/>
        <v>1.7751927972481225E-2</v>
      </c>
      <c r="AO1438">
        <v>0</v>
      </c>
      <c r="AP1438">
        <f t="shared" si="595"/>
        <v>3.7742650208967693E-2</v>
      </c>
      <c r="AQ1438">
        <f t="shared" si="596"/>
        <v>1.8852867681356991E-2</v>
      </c>
      <c r="AR1438">
        <v>3</v>
      </c>
      <c r="AS1438">
        <f>AR1438*'MRIP Selectivity'!$N$35</f>
        <v>1.8889782527610699E-2</v>
      </c>
      <c r="AT1438">
        <f>AR1438*'MRIP Selectivity'!$O$35</f>
        <v>1.8852867681356991E-2</v>
      </c>
      <c r="AU1438">
        <f>AR1438*'MRIP Selectivity'!$P$35</f>
        <v>2.7096513886256638E-3</v>
      </c>
      <c r="AV1438">
        <v>3</v>
      </c>
      <c r="AW1438">
        <f t="shared" si="597"/>
        <v>15</v>
      </c>
      <c r="AX1438">
        <f t="shared" si="576"/>
        <v>0</v>
      </c>
      <c r="AY1438">
        <f t="shared" si="577"/>
        <v>0</v>
      </c>
      <c r="AZ1438">
        <f t="shared" si="578"/>
        <v>0</v>
      </c>
      <c r="BA1438">
        <v>850.21327220000001</v>
      </c>
      <c r="BB1438">
        <v>850.21327220000001</v>
      </c>
    </row>
    <row r="1439" spans="1:54" x14ac:dyDescent="0.25">
      <c r="A1439" t="s">
        <v>1300</v>
      </c>
      <c r="B1439" t="s">
        <v>3</v>
      </c>
      <c r="C1439">
        <v>2014</v>
      </c>
      <c r="D1439">
        <v>4</v>
      </c>
      <c r="E1439">
        <v>7</v>
      </c>
      <c r="F1439" t="s">
        <v>1839</v>
      </c>
      <c r="G1439" t="s">
        <v>1923</v>
      </c>
      <c r="H1439" t="s">
        <v>1926</v>
      </c>
      <c r="I1439" t="s">
        <v>1812</v>
      </c>
      <c r="J1439" t="s">
        <v>1819</v>
      </c>
      <c r="K1439" t="str">
        <f t="shared" si="579"/>
        <v>Offshore</v>
      </c>
      <c r="L1439">
        <v>0</v>
      </c>
      <c r="M1439">
        <f t="shared" si="572"/>
        <v>0</v>
      </c>
      <c r="N1439">
        <f t="shared" si="580"/>
        <v>3.7742650208967693E-2</v>
      </c>
      <c r="O1439">
        <f t="shared" si="581"/>
        <v>1.8852867681356991E-2</v>
      </c>
      <c r="P1439">
        <v>0</v>
      </c>
      <c r="Q1439">
        <f t="shared" si="582"/>
        <v>0</v>
      </c>
      <c r="R1439">
        <v>0</v>
      </c>
      <c r="S1439">
        <f t="shared" si="573"/>
        <v>0</v>
      </c>
      <c r="T1439">
        <f t="shared" si="583"/>
        <v>0</v>
      </c>
      <c r="U1439">
        <f t="shared" si="574"/>
        <v>3.1870388613296913E-2</v>
      </c>
      <c r="V1439">
        <f t="shared" si="584"/>
        <v>0.84441310922369928</v>
      </c>
      <c r="W1439">
        <f t="shared" si="575"/>
        <v>1.7751927972481225E-2</v>
      </c>
      <c r="X1439">
        <f t="shared" si="585"/>
        <v>0.94160359434525442</v>
      </c>
      <c r="Y1439">
        <v>3</v>
      </c>
      <c r="Z1439">
        <f>Y1439*'MRIP Selectivity'!$N$35</f>
        <v>1.8889782527610699E-2</v>
      </c>
      <c r="AA1439">
        <f>Y1439*'MRIP Selectivity'!$O$35</f>
        <v>1.8852867681356991E-2</v>
      </c>
      <c r="AB1439">
        <f>Y1439*'MRIP Selectivity'!$P$35</f>
        <v>2.7096513886256638E-3</v>
      </c>
      <c r="AC1439">
        <v>0.74741255597723821</v>
      </c>
      <c r="AD1439">
        <v>0.94160359434525442</v>
      </c>
      <c r="AE1439">
        <v>1.3432654004296583</v>
      </c>
      <c r="AF1439">
        <f t="shared" si="586"/>
        <v>1.4118460640815688E-2</v>
      </c>
      <c r="AG1439">
        <f t="shared" si="587"/>
        <v>1.7751927972481225E-2</v>
      </c>
      <c r="AH1439">
        <f t="shared" si="588"/>
        <v>3.6397809575670318E-3</v>
      </c>
      <c r="AI1439">
        <f t="shared" si="589"/>
        <v>4.045230159759336E-2</v>
      </c>
      <c r="AJ1439">
        <f t="shared" si="590"/>
        <v>3.5510169570863948E-2</v>
      </c>
      <c r="AK1439">
        <f t="shared" si="591"/>
        <v>2.1562519069982654E-2</v>
      </c>
      <c r="AL1439">
        <f t="shared" si="592"/>
        <v>2.1391708930048256E-2</v>
      </c>
      <c r="AM1439">
        <f t="shared" si="593"/>
        <v>3.1870388613296913E-2</v>
      </c>
      <c r="AN1439">
        <f t="shared" si="594"/>
        <v>1.7751927972481225E-2</v>
      </c>
      <c r="AO1439">
        <v>0</v>
      </c>
      <c r="AP1439">
        <f t="shared" si="595"/>
        <v>3.7742650208967693E-2</v>
      </c>
      <c r="AQ1439">
        <f t="shared" si="596"/>
        <v>1.8852867681356991E-2</v>
      </c>
      <c r="AR1439">
        <v>3</v>
      </c>
      <c r="AS1439">
        <f>AR1439*'MRIP Selectivity'!$N$35</f>
        <v>1.8889782527610699E-2</v>
      </c>
      <c r="AT1439">
        <f>AR1439*'MRIP Selectivity'!$O$35</f>
        <v>1.8852867681356991E-2</v>
      </c>
      <c r="AU1439">
        <f>AR1439*'MRIP Selectivity'!$P$35</f>
        <v>2.7096513886256638E-3</v>
      </c>
      <c r="AV1439">
        <v>5</v>
      </c>
      <c r="AW1439">
        <f t="shared" si="597"/>
        <v>25</v>
      </c>
      <c r="AX1439">
        <f t="shared" si="576"/>
        <v>0</v>
      </c>
      <c r="AY1439">
        <f t="shared" si="577"/>
        <v>0</v>
      </c>
      <c r="AZ1439">
        <f t="shared" si="578"/>
        <v>0</v>
      </c>
      <c r="BA1439">
        <v>850.21327220000001</v>
      </c>
      <c r="BB1439">
        <v>850.21327220000001</v>
      </c>
    </row>
    <row r="1440" spans="1:54" x14ac:dyDescent="0.25">
      <c r="A1440" t="s">
        <v>1301</v>
      </c>
      <c r="B1440" t="s">
        <v>3</v>
      </c>
      <c r="C1440">
        <v>2014</v>
      </c>
      <c r="D1440">
        <v>4</v>
      </c>
      <c r="E1440">
        <v>7</v>
      </c>
      <c r="F1440" t="s">
        <v>1842</v>
      </c>
      <c r="G1440" t="s">
        <v>1923</v>
      </c>
      <c r="H1440" t="s">
        <v>1926</v>
      </c>
      <c r="I1440" t="s">
        <v>1812</v>
      </c>
      <c r="J1440" t="s">
        <v>1767</v>
      </c>
      <c r="K1440" t="str">
        <f t="shared" si="579"/>
        <v>Inshore</v>
      </c>
      <c r="L1440">
        <v>0</v>
      </c>
      <c r="M1440">
        <f t="shared" si="572"/>
        <v>0</v>
      </c>
      <c r="N1440">
        <f t="shared" si="580"/>
        <v>1.258088340298923E-2</v>
      </c>
      <c r="O1440">
        <f t="shared" si="581"/>
        <v>6.2842892271189965E-3</v>
      </c>
      <c r="P1440">
        <v>0</v>
      </c>
      <c r="Q1440">
        <f t="shared" si="582"/>
        <v>0</v>
      </c>
      <c r="R1440">
        <v>0</v>
      </c>
      <c r="S1440">
        <f t="shared" si="573"/>
        <v>0</v>
      </c>
      <c r="T1440">
        <f t="shared" si="583"/>
        <v>0</v>
      </c>
      <c r="U1440">
        <f t="shared" si="574"/>
        <v>1.0623462871098971E-2</v>
      </c>
      <c r="V1440">
        <f t="shared" si="584"/>
        <v>0.84441310922369939</v>
      </c>
      <c r="W1440">
        <f t="shared" si="575"/>
        <v>5.9173093241604077E-3</v>
      </c>
      <c r="X1440">
        <f t="shared" si="585"/>
        <v>0.94160359434525431</v>
      </c>
      <c r="Y1440">
        <v>1</v>
      </c>
      <c r="Z1440">
        <f>Y1440*'MRIP Selectivity'!$N$35</f>
        <v>6.2965941758702333E-3</v>
      </c>
      <c r="AA1440">
        <f>Y1440*'MRIP Selectivity'!$O$35</f>
        <v>6.2842892271189965E-3</v>
      </c>
      <c r="AB1440">
        <f>Y1440*'MRIP Selectivity'!$P$35</f>
        <v>9.0321712954188795E-4</v>
      </c>
      <c r="AC1440">
        <v>0.74741255597723821</v>
      </c>
      <c r="AD1440">
        <v>0.94160359434525442</v>
      </c>
      <c r="AE1440">
        <v>1.3432654004296583</v>
      </c>
      <c r="AF1440">
        <f t="shared" si="586"/>
        <v>4.7061535469385633E-3</v>
      </c>
      <c r="AG1440">
        <f t="shared" si="587"/>
        <v>5.9173093241604077E-3</v>
      </c>
      <c r="AH1440">
        <f t="shared" si="588"/>
        <v>1.2132603191890106E-3</v>
      </c>
      <c r="AI1440">
        <f t="shared" si="589"/>
        <v>1.3484100532531117E-2</v>
      </c>
      <c r="AJ1440">
        <f t="shared" si="590"/>
        <v>1.1836723190287982E-2</v>
      </c>
      <c r="AK1440">
        <f t="shared" si="591"/>
        <v>7.1875063566608846E-3</v>
      </c>
      <c r="AL1440">
        <f t="shared" si="592"/>
        <v>7.1305696433494187E-3</v>
      </c>
      <c r="AM1440">
        <f t="shared" si="593"/>
        <v>1.0623462871098971E-2</v>
      </c>
      <c r="AN1440">
        <f t="shared" si="594"/>
        <v>5.9173093241604077E-3</v>
      </c>
      <c r="AO1440">
        <v>0</v>
      </c>
      <c r="AP1440">
        <f t="shared" si="595"/>
        <v>1.258088340298923E-2</v>
      </c>
      <c r="AQ1440">
        <f t="shared" si="596"/>
        <v>6.2842892271189965E-3</v>
      </c>
      <c r="AR1440">
        <v>1</v>
      </c>
      <c r="AS1440">
        <f>AR1440*'MRIP Selectivity'!$N$35</f>
        <v>6.2965941758702333E-3</v>
      </c>
      <c r="AT1440">
        <f>AR1440*'MRIP Selectivity'!$O$35</f>
        <v>6.2842892271189965E-3</v>
      </c>
      <c r="AU1440">
        <f>AR1440*'MRIP Selectivity'!$P$35</f>
        <v>9.0321712954188795E-4</v>
      </c>
      <c r="AV1440">
        <v>2</v>
      </c>
      <c r="AW1440">
        <f t="shared" si="597"/>
        <v>10</v>
      </c>
      <c r="AX1440">
        <f t="shared" si="576"/>
        <v>0</v>
      </c>
      <c r="AY1440">
        <f t="shared" si="577"/>
        <v>0</v>
      </c>
      <c r="AZ1440">
        <f t="shared" si="578"/>
        <v>0</v>
      </c>
      <c r="BA1440">
        <v>98.301934927999994</v>
      </c>
      <c r="BB1440">
        <v>98.301934927999994</v>
      </c>
    </row>
    <row r="1441" spans="1:54" x14ac:dyDescent="0.25">
      <c r="A1441" t="s">
        <v>1302</v>
      </c>
      <c r="B1441" t="s">
        <v>3</v>
      </c>
      <c r="C1441">
        <v>2014</v>
      </c>
      <c r="D1441">
        <v>4</v>
      </c>
      <c r="E1441">
        <v>7</v>
      </c>
      <c r="F1441" t="s">
        <v>1842</v>
      </c>
      <c r="G1441" t="s">
        <v>1923</v>
      </c>
      <c r="H1441" t="s">
        <v>1926</v>
      </c>
      <c r="I1441" t="s">
        <v>1812</v>
      </c>
      <c r="J1441" t="s">
        <v>1819</v>
      </c>
      <c r="K1441" t="str">
        <f t="shared" si="579"/>
        <v>Offshore</v>
      </c>
      <c r="L1441">
        <v>1.9685538245</v>
      </c>
      <c r="M1441">
        <f t="shared" si="572"/>
        <v>193.51264995826452</v>
      </c>
      <c r="N1441">
        <f t="shared" si="580"/>
        <v>2.0314582415149465</v>
      </c>
      <c r="O1441">
        <f t="shared" si="581"/>
        <v>1.9999752706355951</v>
      </c>
      <c r="P1441">
        <v>25.769454592913387</v>
      </c>
      <c r="Q1441">
        <f t="shared" si="582"/>
        <v>13.090551181377355</v>
      </c>
      <c r="R1441">
        <v>2.3001566957574702</v>
      </c>
      <c r="S1441">
        <f t="shared" si="573"/>
        <v>226.1098538305543</v>
      </c>
      <c r="T1441">
        <f t="shared" si="583"/>
        <v>1.1684499895966498</v>
      </c>
      <c r="U1441">
        <f t="shared" si="574"/>
        <v>2.353274010112965</v>
      </c>
      <c r="V1441">
        <f t="shared" si="584"/>
        <v>1.1584161377385864</v>
      </c>
      <c r="W1441">
        <f t="shared" si="575"/>
        <v>2.3297432423782722</v>
      </c>
      <c r="X1441">
        <f t="shared" si="585"/>
        <v>1.1648860246346329</v>
      </c>
      <c r="Y1441">
        <v>5</v>
      </c>
      <c r="Z1441">
        <f>Y1441*'MRIP Selectivity'!$N$35</f>
        <v>3.1482970879351167E-2</v>
      </c>
      <c r="AA1441">
        <f>Y1441*'MRIP Selectivity'!$O$35</f>
        <v>3.1421446135594985E-2</v>
      </c>
      <c r="AB1441">
        <f>Y1441*'MRIP Selectivity'!$P$35</f>
        <v>4.5160856477094394E-3</v>
      </c>
      <c r="AC1441">
        <v>0.74741255597723821</v>
      </c>
      <c r="AD1441">
        <v>0.94160359434525442</v>
      </c>
      <c r="AE1441">
        <v>1.3432654004296583</v>
      </c>
      <c r="AF1441">
        <f t="shared" si="586"/>
        <v>2.3530767734692815E-2</v>
      </c>
      <c r="AG1441">
        <f t="shared" si="587"/>
        <v>2.9586546620802043E-2</v>
      </c>
      <c r="AH1441">
        <f t="shared" si="588"/>
        <v>6.0663015959450525E-3</v>
      </c>
      <c r="AI1441">
        <f t="shared" si="589"/>
        <v>6.742050266265559E-2</v>
      </c>
      <c r="AJ1441">
        <f t="shared" si="590"/>
        <v>5.9183615951439908E-2</v>
      </c>
      <c r="AK1441">
        <f t="shared" si="591"/>
        <v>3.5937531783304423E-2</v>
      </c>
      <c r="AL1441">
        <f t="shared" si="592"/>
        <v>3.5652848216747093E-2</v>
      </c>
      <c r="AM1441">
        <f t="shared" si="593"/>
        <v>2.353274010112965</v>
      </c>
      <c r="AN1441">
        <f t="shared" si="594"/>
        <v>2.3297432423782722</v>
      </c>
      <c r="AO1441">
        <v>2</v>
      </c>
      <c r="AP1441">
        <f t="shared" si="595"/>
        <v>2.0629044170149462</v>
      </c>
      <c r="AQ1441">
        <f t="shared" si="596"/>
        <v>2.0314214461355951</v>
      </c>
      <c r="AR1441">
        <v>5</v>
      </c>
      <c r="AS1441">
        <f>AR1441*'MRIP Selectivity'!$N$35</f>
        <v>3.1482970879351167E-2</v>
      </c>
      <c r="AT1441">
        <f>AR1441*'MRIP Selectivity'!$O$35</f>
        <v>3.1421446135594985E-2</v>
      </c>
      <c r="AU1441">
        <f>AR1441*'MRIP Selectivity'!$P$35</f>
        <v>4.5160856477094394E-3</v>
      </c>
      <c r="AV1441">
        <v>2</v>
      </c>
      <c r="AW1441">
        <f t="shared" si="597"/>
        <v>10</v>
      </c>
      <c r="AX1441">
        <f t="shared" si="576"/>
        <v>0</v>
      </c>
      <c r="AY1441">
        <f t="shared" si="577"/>
        <v>0</v>
      </c>
      <c r="AZ1441">
        <f t="shared" si="578"/>
        <v>0</v>
      </c>
      <c r="BA1441">
        <v>98.301934927999994</v>
      </c>
      <c r="BB1441">
        <v>98.301934927999994</v>
      </c>
    </row>
    <row r="1442" spans="1:54" x14ac:dyDescent="0.25">
      <c r="A1442" t="s">
        <v>2004</v>
      </c>
      <c r="B1442" t="s">
        <v>3</v>
      </c>
      <c r="C1442">
        <v>2014</v>
      </c>
      <c r="D1442">
        <v>4</v>
      </c>
      <c r="E1442">
        <v>7</v>
      </c>
      <c r="F1442" t="s">
        <v>1842</v>
      </c>
      <c r="G1442" t="s">
        <v>1923</v>
      </c>
      <c r="H1442" t="s">
        <v>1926</v>
      </c>
      <c r="I1442" t="s">
        <v>1812</v>
      </c>
      <c r="J1442" t="s">
        <v>1819</v>
      </c>
      <c r="K1442" t="str">
        <f t="shared" si="579"/>
        <v>Offshore</v>
      </c>
      <c r="L1442">
        <v>0</v>
      </c>
      <c r="M1442">
        <f t="shared" si="572"/>
        <v>0</v>
      </c>
      <c r="N1442">
        <f t="shared" si="580"/>
        <v>2.516176680597846E-2</v>
      </c>
      <c r="O1442">
        <f t="shared" si="581"/>
        <v>1.2568578454237993E-2</v>
      </c>
      <c r="P1442">
        <v>0</v>
      </c>
      <c r="Q1442">
        <f t="shared" si="582"/>
        <v>0</v>
      </c>
      <c r="R1442">
        <v>0</v>
      </c>
      <c r="S1442">
        <f t="shared" si="573"/>
        <v>0</v>
      </c>
      <c r="T1442">
        <f t="shared" si="583"/>
        <v>0</v>
      </c>
      <c r="U1442">
        <f t="shared" si="574"/>
        <v>2.1246925742197942E-2</v>
      </c>
      <c r="V1442">
        <f t="shared" si="584"/>
        <v>0.84441310922369939</v>
      </c>
      <c r="W1442">
        <f t="shared" si="575"/>
        <v>1.1834618648320815E-2</v>
      </c>
      <c r="X1442">
        <f t="shared" si="585"/>
        <v>0.94160359434525431</v>
      </c>
      <c r="Y1442">
        <v>2</v>
      </c>
      <c r="Z1442">
        <f>Y1442*'MRIP Selectivity'!$N$35</f>
        <v>1.2593188351740467E-2</v>
      </c>
      <c r="AA1442">
        <f>Y1442*'MRIP Selectivity'!$O$35</f>
        <v>1.2568578454237993E-2</v>
      </c>
      <c r="AB1442">
        <f>Y1442*'MRIP Selectivity'!$P$35</f>
        <v>1.8064342590837759E-3</v>
      </c>
      <c r="AC1442">
        <v>0.74741255597723821</v>
      </c>
      <c r="AD1442">
        <v>0.94160359434525442</v>
      </c>
      <c r="AE1442">
        <v>1.3432654004296583</v>
      </c>
      <c r="AF1442">
        <f t="shared" si="586"/>
        <v>9.4123070938771265E-3</v>
      </c>
      <c r="AG1442">
        <f t="shared" si="587"/>
        <v>1.1834618648320815E-2</v>
      </c>
      <c r="AH1442">
        <f t="shared" si="588"/>
        <v>2.4265206383780212E-3</v>
      </c>
      <c r="AI1442">
        <f t="shared" si="589"/>
        <v>2.6968201065062234E-2</v>
      </c>
      <c r="AJ1442">
        <f t="shared" si="590"/>
        <v>2.3673446380575964E-2</v>
      </c>
      <c r="AK1442">
        <f t="shared" si="591"/>
        <v>1.4375012713321769E-2</v>
      </c>
      <c r="AL1442">
        <f t="shared" si="592"/>
        <v>1.4261139286698837E-2</v>
      </c>
      <c r="AM1442">
        <f t="shared" si="593"/>
        <v>2.1246925742197942E-2</v>
      </c>
      <c r="AN1442">
        <f t="shared" si="594"/>
        <v>1.1834618648320815E-2</v>
      </c>
      <c r="AO1442">
        <v>0</v>
      </c>
      <c r="AP1442">
        <f t="shared" si="595"/>
        <v>2.516176680597846E-2</v>
      </c>
      <c r="AQ1442">
        <f t="shared" si="596"/>
        <v>1.2568578454237993E-2</v>
      </c>
      <c r="AR1442">
        <v>2</v>
      </c>
      <c r="AS1442">
        <f>AR1442*'MRIP Selectivity'!$N$35</f>
        <v>1.2593188351740467E-2</v>
      </c>
      <c r="AT1442">
        <f>AR1442*'MRIP Selectivity'!$O$35</f>
        <v>1.2568578454237993E-2</v>
      </c>
      <c r="AU1442">
        <f>AR1442*'MRIP Selectivity'!$P$35</f>
        <v>1.8064342590837759E-3</v>
      </c>
      <c r="AV1442">
        <v>3</v>
      </c>
      <c r="AW1442">
        <f t="shared" si="597"/>
        <v>15</v>
      </c>
      <c r="AX1442">
        <f t="shared" si="576"/>
        <v>0</v>
      </c>
      <c r="AY1442">
        <f t="shared" si="577"/>
        <v>0</v>
      </c>
      <c r="AZ1442">
        <f t="shared" si="578"/>
        <v>0</v>
      </c>
      <c r="BA1442">
        <v>98.301934927999994</v>
      </c>
      <c r="BB1442">
        <v>98.301934927999994</v>
      </c>
    </row>
    <row r="1443" spans="1:54" x14ac:dyDescent="0.25">
      <c r="A1443" t="s">
        <v>1303</v>
      </c>
      <c r="B1443" t="s">
        <v>3</v>
      </c>
      <c r="C1443">
        <v>2014</v>
      </c>
      <c r="D1443">
        <v>4</v>
      </c>
      <c r="E1443">
        <v>7</v>
      </c>
      <c r="F1443" t="s">
        <v>1842</v>
      </c>
      <c r="G1443" t="s">
        <v>1923</v>
      </c>
      <c r="H1443" t="s">
        <v>1926</v>
      </c>
      <c r="I1443" t="s">
        <v>1812</v>
      </c>
      <c r="J1443" t="s">
        <v>1819</v>
      </c>
      <c r="K1443" t="str">
        <f t="shared" si="579"/>
        <v>Offshore</v>
      </c>
      <c r="L1443">
        <v>0</v>
      </c>
      <c r="M1443">
        <f t="shared" si="572"/>
        <v>0</v>
      </c>
      <c r="N1443">
        <f t="shared" si="580"/>
        <v>1.258088340298923E-2</v>
      </c>
      <c r="O1443">
        <f t="shared" si="581"/>
        <v>6.2842892271189965E-3</v>
      </c>
      <c r="P1443">
        <v>0</v>
      </c>
      <c r="Q1443">
        <f t="shared" si="582"/>
        <v>0</v>
      </c>
      <c r="R1443">
        <v>0</v>
      </c>
      <c r="S1443">
        <f t="shared" si="573"/>
        <v>0</v>
      </c>
      <c r="T1443">
        <f t="shared" si="583"/>
        <v>0</v>
      </c>
      <c r="U1443">
        <f t="shared" si="574"/>
        <v>1.0623462871098971E-2</v>
      </c>
      <c r="V1443">
        <f t="shared" si="584"/>
        <v>0.84441310922369939</v>
      </c>
      <c r="W1443">
        <f t="shared" si="575"/>
        <v>5.9173093241604077E-3</v>
      </c>
      <c r="X1443">
        <f t="shared" si="585"/>
        <v>0.94160359434525431</v>
      </c>
      <c r="Y1443">
        <v>1</v>
      </c>
      <c r="Z1443">
        <f>Y1443*'MRIP Selectivity'!$N$35</f>
        <v>6.2965941758702333E-3</v>
      </c>
      <c r="AA1443">
        <f>Y1443*'MRIP Selectivity'!$O$35</f>
        <v>6.2842892271189965E-3</v>
      </c>
      <c r="AB1443">
        <f>Y1443*'MRIP Selectivity'!$P$35</f>
        <v>9.0321712954188795E-4</v>
      </c>
      <c r="AC1443">
        <v>0.74741255597723821</v>
      </c>
      <c r="AD1443">
        <v>0.94160359434525442</v>
      </c>
      <c r="AE1443">
        <v>1.3432654004296583</v>
      </c>
      <c r="AF1443">
        <f t="shared" si="586"/>
        <v>4.7061535469385633E-3</v>
      </c>
      <c r="AG1443">
        <f t="shared" si="587"/>
        <v>5.9173093241604077E-3</v>
      </c>
      <c r="AH1443">
        <f t="shared" si="588"/>
        <v>1.2132603191890106E-3</v>
      </c>
      <c r="AI1443">
        <f t="shared" si="589"/>
        <v>1.3484100532531117E-2</v>
      </c>
      <c r="AJ1443">
        <f t="shared" si="590"/>
        <v>1.1836723190287982E-2</v>
      </c>
      <c r="AK1443">
        <f t="shared" si="591"/>
        <v>7.1875063566608846E-3</v>
      </c>
      <c r="AL1443">
        <f t="shared" si="592"/>
        <v>7.1305696433494187E-3</v>
      </c>
      <c r="AM1443">
        <f t="shared" si="593"/>
        <v>1.0623462871098971E-2</v>
      </c>
      <c r="AN1443">
        <f t="shared" si="594"/>
        <v>5.9173093241604077E-3</v>
      </c>
      <c r="AO1443">
        <v>0</v>
      </c>
      <c r="AP1443">
        <f t="shared" si="595"/>
        <v>1.258088340298923E-2</v>
      </c>
      <c r="AQ1443">
        <f t="shared" si="596"/>
        <v>6.2842892271189965E-3</v>
      </c>
      <c r="AR1443">
        <v>1</v>
      </c>
      <c r="AS1443">
        <f>AR1443*'MRIP Selectivity'!$N$35</f>
        <v>6.2965941758702333E-3</v>
      </c>
      <c r="AT1443">
        <f>AR1443*'MRIP Selectivity'!$O$35</f>
        <v>6.2842892271189965E-3</v>
      </c>
      <c r="AU1443">
        <f>AR1443*'MRIP Selectivity'!$P$35</f>
        <v>9.0321712954188795E-4</v>
      </c>
      <c r="AV1443">
        <v>4</v>
      </c>
      <c r="AW1443">
        <f t="shared" si="597"/>
        <v>20</v>
      </c>
      <c r="AX1443">
        <f t="shared" si="576"/>
        <v>0</v>
      </c>
      <c r="AY1443">
        <f t="shared" si="577"/>
        <v>0</v>
      </c>
      <c r="AZ1443">
        <f t="shared" si="578"/>
        <v>0</v>
      </c>
      <c r="BA1443">
        <v>98.301934927999994</v>
      </c>
      <c r="BB1443">
        <v>98.301934927999994</v>
      </c>
    </row>
    <row r="1444" spans="1:54" x14ac:dyDescent="0.25">
      <c r="A1444" t="s">
        <v>1304</v>
      </c>
      <c r="B1444" t="s">
        <v>3</v>
      </c>
      <c r="C1444">
        <v>2014</v>
      </c>
      <c r="D1444">
        <v>4</v>
      </c>
      <c r="E1444">
        <v>7</v>
      </c>
      <c r="F1444" t="s">
        <v>1842</v>
      </c>
      <c r="G1444" t="s">
        <v>1923</v>
      </c>
      <c r="H1444" t="s">
        <v>1926</v>
      </c>
      <c r="I1444" t="s">
        <v>1812</v>
      </c>
      <c r="J1444" t="s">
        <v>1819</v>
      </c>
      <c r="K1444" t="str">
        <f t="shared" si="579"/>
        <v>Offshore</v>
      </c>
      <c r="L1444">
        <v>0</v>
      </c>
      <c r="M1444">
        <f t="shared" si="572"/>
        <v>0</v>
      </c>
      <c r="N1444">
        <f t="shared" si="580"/>
        <v>0.45291180250761226</v>
      </c>
      <c r="O1444">
        <f t="shared" si="581"/>
        <v>0.22623441217628387</v>
      </c>
      <c r="P1444">
        <v>0</v>
      </c>
      <c r="Q1444">
        <f t="shared" si="582"/>
        <v>0</v>
      </c>
      <c r="R1444">
        <v>0</v>
      </c>
      <c r="S1444">
        <f t="shared" si="573"/>
        <v>0</v>
      </c>
      <c r="T1444">
        <f t="shared" si="583"/>
        <v>0</v>
      </c>
      <c r="U1444">
        <f t="shared" si="574"/>
        <v>0.38244466335956295</v>
      </c>
      <c r="V1444">
        <f t="shared" si="584"/>
        <v>0.84441310922369939</v>
      </c>
      <c r="W1444">
        <f t="shared" si="575"/>
        <v>0.21302313566977468</v>
      </c>
      <c r="X1444">
        <f t="shared" si="585"/>
        <v>0.94160359434525442</v>
      </c>
      <c r="Y1444">
        <v>36</v>
      </c>
      <c r="Z1444">
        <f>Y1444*'MRIP Selectivity'!$N$35</f>
        <v>0.22667739033132839</v>
      </c>
      <c r="AA1444">
        <f>Y1444*'MRIP Selectivity'!$O$35</f>
        <v>0.22623441217628387</v>
      </c>
      <c r="AB1444">
        <f>Y1444*'MRIP Selectivity'!$P$35</f>
        <v>3.2515816663507967E-2</v>
      </c>
      <c r="AC1444">
        <v>0.74741255597723821</v>
      </c>
      <c r="AD1444">
        <v>0.94160359434525442</v>
      </c>
      <c r="AE1444">
        <v>1.3432654004296583</v>
      </c>
      <c r="AF1444">
        <f t="shared" si="586"/>
        <v>0.16942152768978824</v>
      </c>
      <c r="AG1444">
        <f t="shared" si="587"/>
        <v>0.21302313566977468</v>
      </c>
      <c r="AH1444">
        <f t="shared" si="588"/>
        <v>4.3677371490804383E-2</v>
      </c>
      <c r="AI1444">
        <f t="shared" si="589"/>
        <v>0.48542761917112021</v>
      </c>
      <c r="AJ1444">
        <f t="shared" si="590"/>
        <v>0.42612203485036731</v>
      </c>
      <c r="AK1444">
        <f t="shared" si="591"/>
        <v>0.25875022883979182</v>
      </c>
      <c r="AL1444">
        <f t="shared" si="592"/>
        <v>0.25670050716057907</v>
      </c>
      <c r="AM1444">
        <f t="shared" si="593"/>
        <v>0.38244466335956295</v>
      </c>
      <c r="AN1444">
        <f t="shared" si="594"/>
        <v>0.21302313566977468</v>
      </c>
      <c r="AO1444">
        <v>0</v>
      </c>
      <c r="AP1444">
        <f t="shared" si="595"/>
        <v>0.45291180250761226</v>
      </c>
      <c r="AQ1444">
        <f t="shared" si="596"/>
        <v>0.22623441217628387</v>
      </c>
      <c r="AR1444">
        <v>36</v>
      </c>
      <c r="AS1444">
        <f>AR1444*'MRIP Selectivity'!$N$35</f>
        <v>0.22667739033132839</v>
      </c>
      <c r="AT1444">
        <f>AR1444*'MRIP Selectivity'!$O$35</f>
        <v>0.22623441217628387</v>
      </c>
      <c r="AU1444">
        <f>AR1444*'MRIP Selectivity'!$P$35</f>
        <v>3.2515816663507967E-2</v>
      </c>
      <c r="AV1444">
        <v>12</v>
      </c>
      <c r="AW1444">
        <f t="shared" si="597"/>
        <v>60</v>
      </c>
      <c r="AX1444">
        <f t="shared" si="576"/>
        <v>0</v>
      </c>
      <c r="AY1444">
        <f t="shared" si="577"/>
        <v>0</v>
      </c>
      <c r="AZ1444">
        <f t="shared" si="578"/>
        <v>0</v>
      </c>
      <c r="BA1444">
        <v>117.50332324999999</v>
      </c>
      <c r="BB1444">
        <v>117.50332324999999</v>
      </c>
    </row>
    <row r="1445" spans="1:54" x14ac:dyDescent="0.25">
      <c r="A1445" t="s">
        <v>1305</v>
      </c>
      <c r="B1445" t="s">
        <v>3</v>
      </c>
      <c r="C1445">
        <v>2014</v>
      </c>
      <c r="D1445">
        <v>4</v>
      </c>
      <c r="E1445">
        <v>7</v>
      </c>
      <c r="F1445" t="s">
        <v>1842</v>
      </c>
      <c r="G1445" t="s">
        <v>1923</v>
      </c>
      <c r="H1445" t="s">
        <v>1926</v>
      </c>
      <c r="I1445" t="s">
        <v>1812</v>
      </c>
      <c r="J1445" t="s">
        <v>1819</v>
      </c>
      <c r="K1445" t="str">
        <f t="shared" si="579"/>
        <v>Offshore</v>
      </c>
      <c r="L1445">
        <v>0</v>
      </c>
      <c r="M1445">
        <f t="shared" si="572"/>
        <v>0</v>
      </c>
      <c r="N1445">
        <f t="shared" si="580"/>
        <v>0.15097060083587077</v>
      </c>
      <c r="O1445">
        <f t="shared" si="581"/>
        <v>7.5411470725427962E-2</v>
      </c>
      <c r="P1445">
        <v>0</v>
      </c>
      <c r="Q1445">
        <f t="shared" si="582"/>
        <v>0</v>
      </c>
      <c r="R1445">
        <v>0</v>
      </c>
      <c r="S1445">
        <f t="shared" si="573"/>
        <v>0</v>
      </c>
      <c r="T1445">
        <f t="shared" si="583"/>
        <v>0</v>
      </c>
      <c r="U1445">
        <f t="shared" si="574"/>
        <v>0.12748155445318765</v>
      </c>
      <c r="V1445">
        <f t="shared" si="584"/>
        <v>0.84441310922369928</v>
      </c>
      <c r="W1445">
        <f t="shared" si="575"/>
        <v>7.1007711889924899E-2</v>
      </c>
      <c r="X1445">
        <f t="shared" si="585"/>
        <v>0.94160359434525442</v>
      </c>
      <c r="Y1445">
        <v>12</v>
      </c>
      <c r="Z1445">
        <f>Y1445*'MRIP Selectivity'!$N$35</f>
        <v>7.5559130110442796E-2</v>
      </c>
      <c r="AA1445">
        <f>Y1445*'MRIP Selectivity'!$O$35</f>
        <v>7.5411470725427962E-2</v>
      </c>
      <c r="AB1445">
        <f>Y1445*'MRIP Selectivity'!$P$35</f>
        <v>1.0838605554502655E-2</v>
      </c>
      <c r="AC1445">
        <v>0.74741255597723821</v>
      </c>
      <c r="AD1445">
        <v>0.94160359434525442</v>
      </c>
      <c r="AE1445">
        <v>1.3432654004296583</v>
      </c>
      <c r="AF1445">
        <f t="shared" si="586"/>
        <v>5.6473842563262752E-2</v>
      </c>
      <c r="AG1445">
        <f t="shared" si="587"/>
        <v>7.1007711889924899E-2</v>
      </c>
      <c r="AH1445">
        <f t="shared" si="588"/>
        <v>1.4559123830268127E-2</v>
      </c>
      <c r="AI1445">
        <f t="shared" si="589"/>
        <v>0.16180920639037344</v>
      </c>
      <c r="AJ1445">
        <f t="shared" si="590"/>
        <v>0.14204067828345579</v>
      </c>
      <c r="AK1445">
        <f t="shared" si="591"/>
        <v>8.6250076279930615E-2</v>
      </c>
      <c r="AL1445">
        <f t="shared" si="592"/>
        <v>8.5566835720193024E-2</v>
      </c>
      <c r="AM1445">
        <f t="shared" si="593"/>
        <v>0.12748155445318765</v>
      </c>
      <c r="AN1445">
        <f t="shared" si="594"/>
        <v>7.1007711889924899E-2</v>
      </c>
      <c r="AO1445">
        <v>0</v>
      </c>
      <c r="AP1445">
        <f t="shared" si="595"/>
        <v>0.15097060083587077</v>
      </c>
      <c r="AQ1445">
        <f t="shared" si="596"/>
        <v>7.5411470725427962E-2</v>
      </c>
      <c r="AR1445">
        <v>12</v>
      </c>
      <c r="AS1445">
        <f>AR1445*'MRIP Selectivity'!$N$35</f>
        <v>7.5559130110442796E-2</v>
      </c>
      <c r="AT1445">
        <f>AR1445*'MRIP Selectivity'!$O$35</f>
        <v>7.5411470725427962E-2</v>
      </c>
      <c r="AU1445">
        <f>AR1445*'MRIP Selectivity'!$P$35</f>
        <v>1.0838605554502655E-2</v>
      </c>
      <c r="AV1445">
        <v>3</v>
      </c>
      <c r="AW1445">
        <f t="shared" si="597"/>
        <v>15</v>
      </c>
      <c r="AX1445">
        <f t="shared" si="576"/>
        <v>0</v>
      </c>
      <c r="AY1445">
        <f t="shared" si="577"/>
        <v>0</v>
      </c>
      <c r="AZ1445">
        <f t="shared" si="578"/>
        <v>0</v>
      </c>
      <c r="BA1445">
        <v>213.51026483000001</v>
      </c>
      <c r="BB1445">
        <v>213.51026483000001</v>
      </c>
    </row>
    <row r="1446" spans="1:54" x14ac:dyDescent="0.25">
      <c r="A1446" t="s">
        <v>1306</v>
      </c>
      <c r="B1446" t="s">
        <v>3</v>
      </c>
      <c r="C1446">
        <v>2014</v>
      </c>
      <c r="D1446">
        <v>4</v>
      </c>
      <c r="E1446">
        <v>7</v>
      </c>
      <c r="F1446" t="s">
        <v>1842</v>
      </c>
      <c r="G1446" t="s">
        <v>1923</v>
      </c>
      <c r="H1446" t="s">
        <v>1926</v>
      </c>
      <c r="I1446" t="s">
        <v>1812</v>
      </c>
      <c r="J1446" t="s">
        <v>1819</v>
      </c>
      <c r="K1446" t="str">
        <f t="shared" si="579"/>
        <v>Offshore</v>
      </c>
      <c r="L1446">
        <v>0</v>
      </c>
      <c r="M1446">
        <f t="shared" si="572"/>
        <v>0</v>
      </c>
      <c r="N1446">
        <f t="shared" si="580"/>
        <v>3.7742650208967693E-2</v>
      </c>
      <c r="O1446">
        <f t="shared" si="581"/>
        <v>1.8852867681356991E-2</v>
      </c>
      <c r="P1446">
        <v>0</v>
      </c>
      <c r="Q1446">
        <f t="shared" si="582"/>
        <v>0</v>
      </c>
      <c r="R1446">
        <v>0</v>
      </c>
      <c r="S1446">
        <f t="shared" si="573"/>
        <v>0</v>
      </c>
      <c r="T1446">
        <f t="shared" si="583"/>
        <v>0</v>
      </c>
      <c r="U1446">
        <f t="shared" si="574"/>
        <v>3.1870388613296913E-2</v>
      </c>
      <c r="V1446">
        <f t="shared" si="584"/>
        <v>0.84441310922369928</v>
      </c>
      <c r="W1446">
        <f t="shared" si="575"/>
        <v>1.7751927972481225E-2</v>
      </c>
      <c r="X1446">
        <f t="shared" si="585"/>
        <v>0.94160359434525442</v>
      </c>
      <c r="Y1446">
        <v>3</v>
      </c>
      <c r="Z1446">
        <f>Y1446*'MRIP Selectivity'!$N$35</f>
        <v>1.8889782527610699E-2</v>
      </c>
      <c r="AA1446">
        <f>Y1446*'MRIP Selectivity'!$O$35</f>
        <v>1.8852867681356991E-2</v>
      </c>
      <c r="AB1446">
        <f>Y1446*'MRIP Selectivity'!$P$35</f>
        <v>2.7096513886256638E-3</v>
      </c>
      <c r="AC1446">
        <v>0.74741255597723821</v>
      </c>
      <c r="AD1446">
        <v>0.94160359434525442</v>
      </c>
      <c r="AE1446">
        <v>1.3432654004296583</v>
      </c>
      <c r="AF1446">
        <f t="shared" si="586"/>
        <v>1.4118460640815688E-2</v>
      </c>
      <c r="AG1446">
        <f t="shared" si="587"/>
        <v>1.7751927972481225E-2</v>
      </c>
      <c r="AH1446">
        <f t="shared" si="588"/>
        <v>3.6397809575670318E-3</v>
      </c>
      <c r="AI1446">
        <f t="shared" si="589"/>
        <v>4.045230159759336E-2</v>
      </c>
      <c r="AJ1446">
        <f t="shared" si="590"/>
        <v>3.5510169570863948E-2</v>
      </c>
      <c r="AK1446">
        <f t="shared" si="591"/>
        <v>2.1562519069982654E-2</v>
      </c>
      <c r="AL1446">
        <f t="shared" si="592"/>
        <v>2.1391708930048256E-2</v>
      </c>
      <c r="AM1446">
        <f t="shared" si="593"/>
        <v>3.1870388613296913E-2</v>
      </c>
      <c r="AN1446">
        <f t="shared" si="594"/>
        <v>1.7751927972481225E-2</v>
      </c>
      <c r="AO1446">
        <v>0</v>
      </c>
      <c r="AP1446">
        <f t="shared" si="595"/>
        <v>3.7742650208967693E-2</v>
      </c>
      <c r="AQ1446">
        <f t="shared" si="596"/>
        <v>1.8852867681356991E-2</v>
      </c>
      <c r="AR1446">
        <v>3</v>
      </c>
      <c r="AS1446">
        <f>AR1446*'MRIP Selectivity'!$N$35</f>
        <v>1.8889782527610699E-2</v>
      </c>
      <c r="AT1446">
        <f>AR1446*'MRIP Selectivity'!$O$35</f>
        <v>1.8852867681356991E-2</v>
      </c>
      <c r="AU1446">
        <f>AR1446*'MRIP Selectivity'!$P$35</f>
        <v>2.7096513886256638E-3</v>
      </c>
      <c r="AV1446">
        <v>2</v>
      </c>
      <c r="AW1446">
        <f t="shared" si="597"/>
        <v>10</v>
      </c>
      <c r="AX1446">
        <f t="shared" si="576"/>
        <v>0</v>
      </c>
      <c r="AY1446">
        <f t="shared" si="577"/>
        <v>0</v>
      </c>
      <c r="AZ1446">
        <f t="shared" si="578"/>
        <v>0</v>
      </c>
      <c r="BA1446">
        <v>98.301934927999994</v>
      </c>
      <c r="BB1446">
        <v>98.301934927999994</v>
      </c>
    </row>
    <row r="1447" spans="1:54" x14ac:dyDescent="0.25">
      <c r="A1447" t="s">
        <v>1307</v>
      </c>
      <c r="B1447" t="s">
        <v>3</v>
      </c>
      <c r="C1447">
        <v>2014</v>
      </c>
      <c r="D1447">
        <v>4</v>
      </c>
      <c r="E1447">
        <v>8</v>
      </c>
      <c r="F1447" t="s">
        <v>1846</v>
      </c>
      <c r="G1447" t="s">
        <v>1923</v>
      </c>
      <c r="H1447" t="s">
        <v>1960</v>
      </c>
      <c r="I1447" t="s">
        <v>1812</v>
      </c>
      <c r="J1447" t="s">
        <v>1819</v>
      </c>
      <c r="K1447" t="str">
        <f t="shared" si="579"/>
        <v>Offshore</v>
      </c>
      <c r="L1447">
        <v>2.9907940534000002</v>
      </c>
      <c r="M1447">
        <f t="shared" si="572"/>
        <v>1506.3962224963796</v>
      </c>
      <c r="N1447">
        <f t="shared" si="580"/>
        <v>3.3682205554896769</v>
      </c>
      <c r="O1447">
        <f t="shared" si="581"/>
        <v>3.17932273021357</v>
      </c>
      <c r="P1447">
        <v>38.660526806299217</v>
      </c>
      <c r="Q1447">
        <f t="shared" si="582"/>
        <v>12.926509186531611</v>
      </c>
      <c r="R1447">
        <v>3.670421873277983</v>
      </c>
      <c r="S1447">
        <f t="shared" si="573"/>
        <v>1848.7095888760466</v>
      </c>
      <c r="T1447">
        <f t="shared" si="583"/>
        <v>1.2272399261678908</v>
      </c>
      <c r="U1447">
        <f t="shared" si="574"/>
        <v>3.9891257594109524</v>
      </c>
      <c r="V1447">
        <f t="shared" si="584"/>
        <v>1.184342204939429</v>
      </c>
      <c r="W1447">
        <f t="shared" si="575"/>
        <v>3.8479411530027954</v>
      </c>
      <c r="X1447">
        <f t="shared" si="585"/>
        <v>1.2103021553726667</v>
      </c>
      <c r="Y1447">
        <v>30</v>
      </c>
      <c r="Z1447">
        <f>Y1447*'MRIP Selectivity'!$N$35</f>
        <v>0.18889782527610699</v>
      </c>
      <c r="AA1447">
        <f>Y1447*'MRIP Selectivity'!$O$35</f>
        <v>0.18852867681356988</v>
      </c>
      <c r="AB1447">
        <f>Y1447*'MRIP Selectivity'!$P$35</f>
        <v>2.709651388625664E-2</v>
      </c>
      <c r="AC1447">
        <v>0.74741255597723821</v>
      </c>
      <c r="AD1447">
        <v>0.94160359434525442</v>
      </c>
      <c r="AE1447">
        <v>1.3432654004296583</v>
      </c>
      <c r="AF1447">
        <f t="shared" si="586"/>
        <v>0.14118460640815689</v>
      </c>
      <c r="AG1447">
        <f t="shared" si="587"/>
        <v>0.17751927972481224</v>
      </c>
      <c r="AH1447">
        <f t="shared" si="588"/>
        <v>3.639780957567032E-2</v>
      </c>
      <c r="AI1447">
        <f t="shared" si="589"/>
        <v>0.40452301597593354</v>
      </c>
      <c r="AJ1447">
        <f t="shared" si="590"/>
        <v>0.35510169570863948</v>
      </c>
      <c r="AK1447">
        <f t="shared" si="591"/>
        <v>0.21562519069982652</v>
      </c>
      <c r="AL1447">
        <f t="shared" si="592"/>
        <v>0.21391708930048256</v>
      </c>
      <c r="AM1447">
        <f t="shared" si="593"/>
        <v>3.9891257594109524</v>
      </c>
      <c r="AN1447">
        <f t="shared" si="594"/>
        <v>3.8479411530027954</v>
      </c>
      <c r="AO1447">
        <v>3</v>
      </c>
      <c r="AP1447">
        <f t="shared" si="595"/>
        <v>3.3774265020896768</v>
      </c>
      <c r="AQ1447">
        <f t="shared" si="596"/>
        <v>3.1885286768135699</v>
      </c>
      <c r="AR1447">
        <v>30</v>
      </c>
      <c r="AS1447">
        <f>AR1447*'MRIP Selectivity'!$N$35</f>
        <v>0.18889782527610699</v>
      </c>
      <c r="AT1447">
        <f>AR1447*'MRIP Selectivity'!$O$35</f>
        <v>0.18852867681356988</v>
      </c>
      <c r="AU1447">
        <f>AR1447*'MRIP Selectivity'!$P$35</f>
        <v>2.709651388625664E-2</v>
      </c>
      <c r="AV1447">
        <v>4</v>
      </c>
      <c r="AW1447">
        <f t="shared" si="597"/>
        <v>20</v>
      </c>
      <c r="AX1447">
        <f t="shared" si="576"/>
        <v>0</v>
      </c>
      <c r="AY1447">
        <f t="shared" si="577"/>
        <v>0</v>
      </c>
      <c r="AZ1447">
        <f t="shared" si="578"/>
        <v>0</v>
      </c>
      <c r="BA1447">
        <v>503.67768411999998</v>
      </c>
      <c r="BB1447">
        <v>503.67768411999998</v>
      </c>
    </row>
    <row r="1448" spans="1:54" x14ac:dyDescent="0.25">
      <c r="A1448" t="s">
        <v>1308</v>
      </c>
      <c r="B1448" t="s">
        <v>3</v>
      </c>
      <c r="C1448">
        <v>2014</v>
      </c>
      <c r="D1448">
        <v>3</v>
      </c>
      <c r="E1448">
        <v>6</v>
      </c>
      <c r="F1448" t="s">
        <v>1834</v>
      </c>
      <c r="G1448" t="s">
        <v>1923</v>
      </c>
      <c r="H1448" t="s">
        <v>1960</v>
      </c>
      <c r="I1448" t="s">
        <v>1812</v>
      </c>
      <c r="J1448" t="s">
        <v>1819</v>
      </c>
      <c r="K1448" t="str">
        <f t="shared" si="579"/>
        <v>Offshore</v>
      </c>
      <c r="L1448">
        <v>0</v>
      </c>
      <c r="M1448">
        <f t="shared" si="572"/>
        <v>0</v>
      </c>
      <c r="N1448">
        <f t="shared" si="580"/>
        <v>0.30194120167174154</v>
      </c>
      <c r="O1448">
        <f t="shared" si="581"/>
        <v>0.15082294145085592</v>
      </c>
      <c r="P1448">
        <v>0</v>
      </c>
      <c r="Q1448">
        <f t="shared" si="582"/>
        <v>0</v>
      </c>
      <c r="R1448">
        <v>0</v>
      </c>
      <c r="S1448">
        <f t="shared" si="573"/>
        <v>0</v>
      </c>
      <c r="T1448">
        <f t="shared" si="583"/>
        <v>0</v>
      </c>
      <c r="U1448">
        <f t="shared" si="574"/>
        <v>0.2549631089063753</v>
      </c>
      <c r="V1448">
        <f t="shared" si="584"/>
        <v>0.84441310922369928</v>
      </c>
      <c r="W1448">
        <f t="shared" si="575"/>
        <v>0.1420154237798498</v>
      </c>
      <c r="X1448">
        <f t="shared" si="585"/>
        <v>0.94160359434525442</v>
      </c>
      <c r="Y1448">
        <v>24</v>
      </c>
      <c r="Z1448">
        <f>Y1448*'MRIP Selectivity'!$N$35</f>
        <v>0.15111826022088559</v>
      </c>
      <c r="AA1448">
        <f>Y1448*'MRIP Selectivity'!$O$35</f>
        <v>0.15082294145085592</v>
      </c>
      <c r="AB1448">
        <f>Y1448*'MRIP Selectivity'!$P$35</f>
        <v>2.167721110900531E-2</v>
      </c>
      <c r="AC1448">
        <v>0.74741255597723821</v>
      </c>
      <c r="AD1448">
        <v>0.94160359434525442</v>
      </c>
      <c r="AE1448">
        <v>1.3432654004296583</v>
      </c>
      <c r="AF1448">
        <f t="shared" si="586"/>
        <v>0.1129476851265255</v>
      </c>
      <c r="AG1448">
        <f t="shared" si="587"/>
        <v>0.1420154237798498</v>
      </c>
      <c r="AH1448">
        <f t="shared" si="588"/>
        <v>2.9118247660536254E-2</v>
      </c>
      <c r="AI1448">
        <f t="shared" si="589"/>
        <v>0.32361841278074688</v>
      </c>
      <c r="AJ1448">
        <f t="shared" si="590"/>
        <v>0.28408135656691158</v>
      </c>
      <c r="AK1448">
        <f t="shared" si="591"/>
        <v>0.17250015255986123</v>
      </c>
      <c r="AL1448">
        <f t="shared" si="592"/>
        <v>0.17113367144038605</v>
      </c>
      <c r="AM1448">
        <f t="shared" si="593"/>
        <v>0.2549631089063753</v>
      </c>
      <c r="AN1448">
        <f t="shared" si="594"/>
        <v>0.1420154237798498</v>
      </c>
      <c r="AO1448">
        <v>0</v>
      </c>
      <c r="AP1448">
        <f t="shared" si="595"/>
        <v>0.30194120167174154</v>
      </c>
      <c r="AQ1448">
        <f t="shared" si="596"/>
        <v>0.15082294145085592</v>
      </c>
      <c r="AR1448">
        <v>24</v>
      </c>
      <c r="AS1448">
        <f>AR1448*'MRIP Selectivity'!$N$35</f>
        <v>0.15111826022088559</v>
      </c>
      <c r="AT1448">
        <f>AR1448*'MRIP Selectivity'!$O$35</f>
        <v>0.15082294145085592</v>
      </c>
      <c r="AU1448">
        <f>AR1448*'MRIP Selectivity'!$P$35</f>
        <v>2.167721110900531E-2</v>
      </c>
      <c r="AV1448">
        <v>4</v>
      </c>
      <c r="AW1448">
        <f t="shared" si="597"/>
        <v>20</v>
      </c>
      <c r="AX1448">
        <f t="shared" si="576"/>
        <v>0</v>
      </c>
      <c r="AY1448">
        <f t="shared" si="577"/>
        <v>0</v>
      </c>
      <c r="AZ1448">
        <f t="shared" si="578"/>
        <v>0</v>
      </c>
      <c r="BA1448">
        <v>97.545466464</v>
      </c>
      <c r="BB1448">
        <v>97.545466464</v>
      </c>
    </row>
    <row r="1449" spans="1:54" x14ac:dyDescent="0.25">
      <c r="A1449" t="s">
        <v>1309</v>
      </c>
      <c r="B1449" t="s">
        <v>3</v>
      </c>
      <c r="C1449">
        <v>2014</v>
      </c>
      <c r="D1449">
        <v>3</v>
      </c>
      <c r="E1449">
        <v>6</v>
      </c>
      <c r="F1449" t="s">
        <v>1834</v>
      </c>
      <c r="G1449" t="s">
        <v>1923</v>
      </c>
      <c r="H1449" t="s">
        <v>1960</v>
      </c>
      <c r="I1449" t="s">
        <v>1812</v>
      </c>
      <c r="J1449" t="s">
        <v>1819</v>
      </c>
      <c r="K1449" t="str">
        <f t="shared" si="579"/>
        <v>Offshore</v>
      </c>
      <c r="L1449">
        <v>0</v>
      </c>
      <c r="M1449">
        <f t="shared" si="572"/>
        <v>0</v>
      </c>
      <c r="N1449">
        <f t="shared" si="580"/>
        <v>0.75485300417935375</v>
      </c>
      <c r="O1449">
        <f t="shared" si="581"/>
        <v>0.37705735362713977</v>
      </c>
      <c r="P1449">
        <v>0</v>
      </c>
      <c r="Q1449">
        <f t="shared" si="582"/>
        <v>0</v>
      </c>
      <c r="R1449">
        <v>0</v>
      </c>
      <c r="S1449">
        <f t="shared" si="573"/>
        <v>0</v>
      </c>
      <c r="T1449">
        <f t="shared" si="583"/>
        <v>0</v>
      </c>
      <c r="U1449">
        <f t="shared" si="574"/>
        <v>0.63740777226593825</v>
      </c>
      <c r="V1449">
        <f t="shared" si="584"/>
        <v>0.84441310922369939</v>
      </c>
      <c r="W1449">
        <f t="shared" si="575"/>
        <v>0.35503855944962448</v>
      </c>
      <c r="X1449">
        <f t="shared" si="585"/>
        <v>0.94160359434525442</v>
      </c>
      <c r="Y1449">
        <v>60</v>
      </c>
      <c r="Z1449">
        <f>Y1449*'MRIP Selectivity'!$N$35</f>
        <v>0.37779565055221398</v>
      </c>
      <c r="AA1449">
        <f>Y1449*'MRIP Selectivity'!$O$35</f>
        <v>0.37705735362713977</v>
      </c>
      <c r="AB1449">
        <f>Y1449*'MRIP Selectivity'!$P$35</f>
        <v>5.419302777251328E-2</v>
      </c>
      <c r="AC1449">
        <v>0.74741255597723821</v>
      </c>
      <c r="AD1449">
        <v>0.94160359434525442</v>
      </c>
      <c r="AE1449">
        <v>1.3432654004296583</v>
      </c>
      <c r="AF1449">
        <f t="shared" si="586"/>
        <v>0.28236921281631377</v>
      </c>
      <c r="AG1449">
        <f t="shared" si="587"/>
        <v>0.35503855944962448</v>
      </c>
      <c r="AH1449">
        <f t="shared" si="588"/>
        <v>7.279561915134064E-2</v>
      </c>
      <c r="AI1449">
        <f t="shared" si="589"/>
        <v>0.80904603195186708</v>
      </c>
      <c r="AJ1449">
        <f t="shared" si="590"/>
        <v>0.71020339141727895</v>
      </c>
      <c r="AK1449">
        <f t="shared" si="591"/>
        <v>0.43125038139965305</v>
      </c>
      <c r="AL1449">
        <f t="shared" si="592"/>
        <v>0.42783417860096512</v>
      </c>
      <c r="AM1449">
        <f t="shared" si="593"/>
        <v>0.63740777226593825</v>
      </c>
      <c r="AN1449">
        <f t="shared" si="594"/>
        <v>0.35503855944962448</v>
      </c>
      <c r="AO1449">
        <v>0</v>
      </c>
      <c r="AP1449">
        <f t="shared" si="595"/>
        <v>0.75485300417935375</v>
      </c>
      <c r="AQ1449">
        <f t="shared" si="596"/>
        <v>0.37705735362713977</v>
      </c>
      <c r="AR1449">
        <v>60</v>
      </c>
      <c r="AS1449">
        <f>AR1449*'MRIP Selectivity'!$N$35</f>
        <v>0.37779565055221398</v>
      </c>
      <c r="AT1449">
        <f>AR1449*'MRIP Selectivity'!$O$35</f>
        <v>0.37705735362713977</v>
      </c>
      <c r="AU1449">
        <f>AR1449*'MRIP Selectivity'!$P$35</f>
        <v>5.419302777251328E-2</v>
      </c>
      <c r="AV1449">
        <v>16</v>
      </c>
      <c r="AW1449">
        <f t="shared" si="597"/>
        <v>80</v>
      </c>
      <c r="AX1449">
        <f t="shared" si="576"/>
        <v>0</v>
      </c>
      <c r="AY1449">
        <f t="shared" si="577"/>
        <v>0</v>
      </c>
      <c r="AZ1449">
        <f t="shared" si="578"/>
        <v>0</v>
      </c>
      <c r="BA1449">
        <v>97.545466464</v>
      </c>
      <c r="BB1449">
        <v>97.545466464</v>
      </c>
    </row>
    <row r="1450" spans="1:54" x14ac:dyDescent="0.25">
      <c r="A1450" t="s">
        <v>1310</v>
      </c>
      <c r="B1450" t="s">
        <v>3</v>
      </c>
      <c r="C1450">
        <v>2014</v>
      </c>
      <c r="D1450">
        <v>3</v>
      </c>
      <c r="E1450">
        <v>6</v>
      </c>
      <c r="F1450" t="s">
        <v>1853</v>
      </c>
      <c r="G1450" t="s">
        <v>1923</v>
      </c>
      <c r="H1450" t="s">
        <v>1926</v>
      </c>
      <c r="I1450" t="s">
        <v>1837</v>
      </c>
      <c r="J1450" t="s">
        <v>1819</v>
      </c>
      <c r="K1450" t="str">
        <f t="shared" si="579"/>
        <v>Offshore</v>
      </c>
      <c r="L1450">
        <v>0</v>
      </c>
      <c r="M1450">
        <f t="shared" si="572"/>
        <v>0</v>
      </c>
      <c r="N1450">
        <f t="shared" si="580"/>
        <v>3.7742650208967693E-2</v>
      </c>
      <c r="O1450">
        <f t="shared" si="581"/>
        <v>1.8852867681356991E-2</v>
      </c>
      <c r="P1450">
        <v>0</v>
      </c>
      <c r="Q1450">
        <f t="shared" si="582"/>
        <v>0</v>
      </c>
      <c r="R1450">
        <v>0</v>
      </c>
      <c r="S1450">
        <f t="shared" si="573"/>
        <v>0</v>
      </c>
      <c r="T1450">
        <f t="shared" si="583"/>
        <v>0</v>
      </c>
      <c r="U1450">
        <f t="shared" si="574"/>
        <v>3.1870388613296913E-2</v>
      </c>
      <c r="V1450">
        <f t="shared" si="584"/>
        <v>0.84441310922369928</v>
      </c>
      <c r="W1450">
        <f t="shared" si="575"/>
        <v>1.7751927972481225E-2</v>
      </c>
      <c r="X1450">
        <f t="shared" si="585"/>
        <v>0.94160359434525442</v>
      </c>
      <c r="Y1450">
        <v>3</v>
      </c>
      <c r="Z1450">
        <f>Y1450*'MRIP Selectivity'!$N$35</f>
        <v>1.8889782527610699E-2</v>
      </c>
      <c r="AA1450">
        <f>Y1450*'MRIP Selectivity'!$O$35</f>
        <v>1.8852867681356991E-2</v>
      </c>
      <c r="AB1450">
        <f>Y1450*'MRIP Selectivity'!$P$35</f>
        <v>2.7096513886256638E-3</v>
      </c>
      <c r="AC1450">
        <v>0.74741255597723821</v>
      </c>
      <c r="AD1450">
        <v>0.94160359434525442</v>
      </c>
      <c r="AE1450">
        <v>1.3432654004296583</v>
      </c>
      <c r="AF1450">
        <f t="shared" si="586"/>
        <v>1.4118460640815688E-2</v>
      </c>
      <c r="AG1450">
        <f t="shared" si="587"/>
        <v>1.7751927972481225E-2</v>
      </c>
      <c r="AH1450">
        <f t="shared" si="588"/>
        <v>3.6397809575670318E-3</v>
      </c>
      <c r="AI1450">
        <f t="shared" si="589"/>
        <v>4.045230159759336E-2</v>
      </c>
      <c r="AJ1450">
        <f t="shared" si="590"/>
        <v>3.5510169570863948E-2</v>
      </c>
      <c r="AK1450">
        <f t="shared" si="591"/>
        <v>2.1562519069982654E-2</v>
      </c>
      <c r="AL1450">
        <f t="shared" si="592"/>
        <v>2.1391708930048256E-2</v>
      </c>
      <c r="AM1450">
        <f t="shared" si="593"/>
        <v>3.1870388613296913E-2</v>
      </c>
      <c r="AN1450">
        <f t="shared" si="594"/>
        <v>1.7751927972481225E-2</v>
      </c>
      <c r="AO1450">
        <v>0</v>
      </c>
      <c r="AP1450">
        <f t="shared" si="595"/>
        <v>3.7742650208967693E-2</v>
      </c>
      <c r="AQ1450">
        <f t="shared" si="596"/>
        <v>1.8852867681356991E-2</v>
      </c>
      <c r="AR1450">
        <v>3</v>
      </c>
      <c r="AS1450">
        <f>AR1450*'MRIP Selectivity'!$N$35</f>
        <v>1.8889782527610699E-2</v>
      </c>
      <c r="AT1450">
        <f>AR1450*'MRIP Selectivity'!$O$35</f>
        <v>1.8852867681356991E-2</v>
      </c>
      <c r="AU1450">
        <f>AR1450*'MRIP Selectivity'!$P$35</f>
        <v>2.7096513886256638E-3</v>
      </c>
      <c r="AV1450">
        <v>2</v>
      </c>
      <c r="AW1450">
        <f t="shared" si="597"/>
        <v>10</v>
      </c>
      <c r="AX1450">
        <f t="shared" si="576"/>
        <v>0</v>
      </c>
      <c r="AY1450">
        <f t="shared" si="577"/>
        <v>0</v>
      </c>
      <c r="AZ1450">
        <f t="shared" si="578"/>
        <v>0</v>
      </c>
      <c r="BA1450">
        <v>15.905890499</v>
      </c>
      <c r="BB1450">
        <v>15.905890499</v>
      </c>
    </row>
    <row r="1451" spans="1:54" x14ac:dyDescent="0.25">
      <c r="A1451" t="s">
        <v>1311</v>
      </c>
      <c r="B1451" t="s">
        <v>3</v>
      </c>
      <c r="C1451">
        <v>2014</v>
      </c>
      <c r="D1451">
        <v>3</v>
      </c>
      <c r="E1451">
        <v>6</v>
      </c>
      <c r="F1451" t="s">
        <v>1853</v>
      </c>
      <c r="G1451" t="s">
        <v>1923</v>
      </c>
      <c r="H1451" t="s">
        <v>1926</v>
      </c>
      <c r="I1451" t="s">
        <v>1837</v>
      </c>
      <c r="J1451" t="s">
        <v>1819</v>
      </c>
      <c r="K1451" t="str">
        <f t="shared" si="579"/>
        <v>Offshore</v>
      </c>
      <c r="L1451">
        <v>0</v>
      </c>
      <c r="M1451">
        <f t="shared" si="572"/>
        <v>0</v>
      </c>
      <c r="N1451">
        <f t="shared" si="580"/>
        <v>8.8066183820924612E-2</v>
      </c>
      <c r="O1451">
        <f t="shared" si="581"/>
        <v>4.3990024589832977E-2</v>
      </c>
      <c r="P1451">
        <v>0</v>
      </c>
      <c r="Q1451">
        <f t="shared" si="582"/>
        <v>0</v>
      </c>
      <c r="R1451">
        <v>0</v>
      </c>
      <c r="S1451">
        <f t="shared" si="573"/>
        <v>0</v>
      </c>
      <c r="T1451">
        <f t="shared" si="583"/>
        <v>0</v>
      </c>
      <c r="U1451">
        <f t="shared" si="574"/>
        <v>7.4364240097692796E-2</v>
      </c>
      <c r="V1451">
        <f t="shared" si="584"/>
        <v>0.84441310922369928</v>
      </c>
      <c r="W1451">
        <f t="shared" si="575"/>
        <v>4.1421165269122859E-2</v>
      </c>
      <c r="X1451">
        <f t="shared" si="585"/>
        <v>0.94160359434525442</v>
      </c>
      <c r="Y1451">
        <v>7</v>
      </c>
      <c r="Z1451">
        <f>Y1451*'MRIP Selectivity'!$N$35</f>
        <v>4.4076159231091636E-2</v>
      </c>
      <c r="AA1451">
        <f>Y1451*'MRIP Selectivity'!$O$35</f>
        <v>4.3990024589832977E-2</v>
      </c>
      <c r="AB1451">
        <f>Y1451*'MRIP Selectivity'!$P$35</f>
        <v>6.3225199067932156E-3</v>
      </c>
      <c r="AC1451">
        <v>0.74741255597723821</v>
      </c>
      <c r="AD1451">
        <v>0.94160359434525442</v>
      </c>
      <c r="AE1451">
        <v>1.3432654004296583</v>
      </c>
      <c r="AF1451">
        <f t="shared" si="586"/>
        <v>3.2943074828569945E-2</v>
      </c>
      <c r="AG1451">
        <f t="shared" si="587"/>
        <v>4.1421165269122859E-2</v>
      </c>
      <c r="AH1451">
        <f t="shared" si="588"/>
        <v>8.4928222343230737E-3</v>
      </c>
      <c r="AI1451">
        <f t="shared" si="589"/>
        <v>9.4388703727717821E-2</v>
      </c>
      <c r="AJ1451">
        <f t="shared" si="590"/>
        <v>8.2857062332015868E-2</v>
      </c>
      <c r="AK1451">
        <f t="shared" si="591"/>
        <v>5.0312544496626192E-2</v>
      </c>
      <c r="AL1451">
        <f t="shared" si="592"/>
        <v>4.9913987503445931E-2</v>
      </c>
      <c r="AM1451">
        <f t="shared" si="593"/>
        <v>7.4364240097692796E-2</v>
      </c>
      <c r="AN1451">
        <f t="shared" si="594"/>
        <v>4.1421165269122859E-2</v>
      </c>
      <c r="AO1451">
        <v>0</v>
      </c>
      <c r="AP1451">
        <f t="shared" si="595"/>
        <v>8.8066183820924612E-2</v>
      </c>
      <c r="AQ1451">
        <f t="shared" si="596"/>
        <v>4.3990024589832977E-2</v>
      </c>
      <c r="AR1451">
        <v>7</v>
      </c>
      <c r="AS1451">
        <f>AR1451*'MRIP Selectivity'!$N$35</f>
        <v>4.4076159231091636E-2</v>
      </c>
      <c r="AT1451">
        <f>AR1451*'MRIP Selectivity'!$O$35</f>
        <v>4.3990024589832977E-2</v>
      </c>
      <c r="AU1451">
        <f>AR1451*'MRIP Selectivity'!$P$35</f>
        <v>6.3225199067932156E-3</v>
      </c>
      <c r="AV1451">
        <v>6</v>
      </c>
      <c r="AW1451">
        <f t="shared" si="597"/>
        <v>30</v>
      </c>
      <c r="AX1451">
        <f t="shared" si="576"/>
        <v>0</v>
      </c>
      <c r="AY1451">
        <f t="shared" si="577"/>
        <v>0</v>
      </c>
      <c r="AZ1451">
        <f t="shared" si="578"/>
        <v>0</v>
      </c>
      <c r="BA1451">
        <v>15.905890499</v>
      </c>
      <c r="BB1451">
        <v>15.905890499</v>
      </c>
    </row>
    <row r="1452" spans="1:54" x14ac:dyDescent="0.25">
      <c r="A1452" t="s">
        <v>2005</v>
      </c>
      <c r="B1452" t="s">
        <v>3</v>
      </c>
      <c r="C1452">
        <v>2014</v>
      </c>
      <c r="D1452">
        <v>3</v>
      </c>
      <c r="E1452">
        <v>6</v>
      </c>
      <c r="F1452" t="s">
        <v>1853</v>
      </c>
      <c r="G1452" t="s">
        <v>1923</v>
      </c>
      <c r="H1452" t="s">
        <v>1926</v>
      </c>
      <c r="I1452" t="s">
        <v>1837</v>
      </c>
      <c r="J1452" t="s">
        <v>1819</v>
      </c>
      <c r="K1452" t="str">
        <f t="shared" si="579"/>
        <v>Offshore</v>
      </c>
      <c r="L1452">
        <v>1</v>
      </c>
      <c r="M1452">
        <f t="shared" si="572"/>
        <v>15.905890499</v>
      </c>
      <c r="N1452">
        <f t="shared" si="580"/>
        <v>1.0377426502089677</v>
      </c>
      <c r="O1452">
        <f t="shared" si="581"/>
        <v>1.0188528676813571</v>
      </c>
      <c r="P1452">
        <v>12.874015748031496</v>
      </c>
      <c r="Q1452">
        <f t="shared" si="582"/>
        <v>12.874015748031496</v>
      </c>
      <c r="R1452">
        <v>1.1023113109243878</v>
      </c>
      <c r="S1452">
        <f t="shared" si="573"/>
        <v>17.533243007372455</v>
      </c>
      <c r="T1452">
        <f t="shared" si="583"/>
        <v>1.1023113109243878</v>
      </c>
      <c r="U1452">
        <f t="shared" si="574"/>
        <v>1.1341816995376848</v>
      </c>
      <c r="V1452">
        <f t="shared" si="584"/>
        <v>1.0929315657492706</v>
      </c>
      <c r="W1452">
        <f t="shared" si="575"/>
        <v>1.120063238896869</v>
      </c>
      <c r="X1452">
        <f t="shared" si="585"/>
        <v>1.0993375730941801</v>
      </c>
      <c r="Y1452">
        <v>3</v>
      </c>
      <c r="Z1452">
        <f>Y1452*'MRIP Selectivity'!$N$35</f>
        <v>1.8889782527610699E-2</v>
      </c>
      <c r="AA1452">
        <f>Y1452*'MRIP Selectivity'!$O$35</f>
        <v>1.8852867681356991E-2</v>
      </c>
      <c r="AB1452">
        <f>Y1452*'MRIP Selectivity'!$P$35</f>
        <v>2.7096513886256638E-3</v>
      </c>
      <c r="AC1452">
        <v>0.74741255597723821</v>
      </c>
      <c r="AD1452">
        <v>0.94160359434525442</v>
      </c>
      <c r="AE1452">
        <v>1.3432654004296583</v>
      </c>
      <c r="AF1452">
        <f t="shared" si="586"/>
        <v>1.4118460640815688E-2</v>
      </c>
      <c r="AG1452">
        <f t="shared" si="587"/>
        <v>1.7751927972481225E-2</v>
      </c>
      <c r="AH1452">
        <f t="shared" si="588"/>
        <v>3.6397809575670318E-3</v>
      </c>
      <c r="AI1452">
        <f t="shared" si="589"/>
        <v>4.045230159759336E-2</v>
      </c>
      <c r="AJ1452">
        <f t="shared" si="590"/>
        <v>3.5510169570863948E-2</v>
      </c>
      <c r="AK1452">
        <f t="shared" si="591"/>
        <v>2.1562519069982654E-2</v>
      </c>
      <c r="AL1452">
        <f t="shared" si="592"/>
        <v>2.1391708930048256E-2</v>
      </c>
      <c r="AM1452">
        <f t="shared" si="593"/>
        <v>1.1341816995376848</v>
      </c>
      <c r="AN1452">
        <f t="shared" si="594"/>
        <v>1.120063238896869</v>
      </c>
      <c r="AO1452">
        <v>1</v>
      </c>
      <c r="AP1452">
        <f t="shared" si="595"/>
        <v>1.0377426502089677</v>
      </c>
      <c r="AQ1452">
        <f t="shared" si="596"/>
        <v>1.0188528676813571</v>
      </c>
      <c r="AR1452">
        <v>3</v>
      </c>
      <c r="AS1452">
        <f>AR1452*'MRIP Selectivity'!$N$35</f>
        <v>1.8889782527610699E-2</v>
      </c>
      <c r="AT1452">
        <f>AR1452*'MRIP Selectivity'!$O$35</f>
        <v>1.8852867681356991E-2</v>
      </c>
      <c r="AU1452">
        <f>AR1452*'MRIP Selectivity'!$P$35</f>
        <v>2.7096513886256638E-3</v>
      </c>
      <c r="AV1452">
        <v>5</v>
      </c>
      <c r="AW1452">
        <f t="shared" si="597"/>
        <v>25</v>
      </c>
      <c r="AX1452">
        <f t="shared" si="576"/>
        <v>0</v>
      </c>
      <c r="AY1452">
        <f t="shared" si="577"/>
        <v>0</v>
      </c>
      <c r="AZ1452">
        <f t="shared" si="578"/>
        <v>0</v>
      </c>
      <c r="BA1452">
        <v>15.905890499</v>
      </c>
      <c r="BB1452">
        <v>15.905890499</v>
      </c>
    </row>
    <row r="1453" spans="1:54" x14ac:dyDescent="0.25">
      <c r="A1453" t="s">
        <v>1312</v>
      </c>
      <c r="B1453" t="s">
        <v>3</v>
      </c>
      <c r="C1453">
        <v>2014</v>
      </c>
      <c r="D1453">
        <v>4</v>
      </c>
      <c r="E1453">
        <v>7</v>
      </c>
      <c r="F1453" t="s">
        <v>1868</v>
      </c>
      <c r="G1453" t="s">
        <v>1923</v>
      </c>
      <c r="H1453" t="s">
        <v>1926</v>
      </c>
      <c r="I1453" t="s">
        <v>1812</v>
      </c>
      <c r="J1453" t="s">
        <v>1767</v>
      </c>
      <c r="K1453" t="str">
        <f t="shared" si="579"/>
        <v>Inshore</v>
      </c>
      <c r="L1453">
        <v>0</v>
      </c>
      <c r="M1453">
        <f t="shared" si="572"/>
        <v>0</v>
      </c>
      <c r="N1453">
        <f t="shared" si="580"/>
        <v>7.5485300417935386E-2</v>
      </c>
      <c r="O1453">
        <f t="shared" si="581"/>
        <v>3.7705735362713981E-2</v>
      </c>
      <c r="P1453">
        <v>0</v>
      </c>
      <c r="Q1453">
        <f t="shared" si="582"/>
        <v>0</v>
      </c>
      <c r="R1453">
        <v>0</v>
      </c>
      <c r="S1453">
        <f t="shared" si="573"/>
        <v>0</v>
      </c>
      <c r="T1453">
        <f t="shared" si="583"/>
        <v>0</v>
      </c>
      <c r="U1453">
        <f t="shared" si="574"/>
        <v>6.3740777226593825E-2</v>
      </c>
      <c r="V1453">
        <f t="shared" si="584"/>
        <v>0.84441310922369928</v>
      </c>
      <c r="W1453">
        <f t="shared" si="575"/>
        <v>3.5503855944962449E-2</v>
      </c>
      <c r="X1453">
        <f t="shared" si="585"/>
        <v>0.94160359434525442</v>
      </c>
      <c r="Y1453">
        <v>6</v>
      </c>
      <c r="Z1453">
        <f>Y1453*'MRIP Selectivity'!$N$35</f>
        <v>3.7779565055221398E-2</v>
      </c>
      <c r="AA1453">
        <f>Y1453*'MRIP Selectivity'!$O$35</f>
        <v>3.7705735362713981E-2</v>
      </c>
      <c r="AB1453">
        <f>Y1453*'MRIP Selectivity'!$P$35</f>
        <v>5.4193027772513275E-3</v>
      </c>
      <c r="AC1453">
        <v>0.74741255597723821</v>
      </c>
      <c r="AD1453">
        <v>0.94160359434525442</v>
      </c>
      <c r="AE1453">
        <v>1.3432654004296583</v>
      </c>
      <c r="AF1453">
        <f t="shared" si="586"/>
        <v>2.8236921281631376E-2</v>
      </c>
      <c r="AG1453">
        <f t="shared" si="587"/>
        <v>3.5503855944962449E-2</v>
      </c>
      <c r="AH1453">
        <f t="shared" si="588"/>
        <v>7.2795619151340635E-3</v>
      </c>
      <c r="AI1453">
        <f t="shared" si="589"/>
        <v>8.0904603195186719E-2</v>
      </c>
      <c r="AJ1453">
        <f t="shared" si="590"/>
        <v>7.1020339141727895E-2</v>
      </c>
      <c r="AK1453">
        <f t="shared" si="591"/>
        <v>4.3125038139965308E-2</v>
      </c>
      <c r="AL1453">
        <f t="shared" si="592"/>
        <v>4.2783417860096512E-2</v>
      </c>
      <c r="AM1453">
        <f t="shared" si="593"/>
        <v>6.3740777226593825E-2</v>
      </c>
      <c r="AN1453">
        <f t="shared" si="594"/>
        <v>3.5503855944962449E-2</v>
      </c>
      <c r="AO1453">
        <v>0</v>
      </c>
      <c r="AP1453">
        <f t="shared" si="595"/>
        <v>7.5485300417935386E-2</v>
      </c>
      <c r="AQ1453">
        <f t="shared" si="596"/>
        <v>3.7705735362713981E-2</v>
      </c>
      <c r="AR1453">
        <v>6</v>
      </c>
      <c r="AS1453">
        <f>AR1453*'MRIP Selectivity'!$N$35</f>
        <v>3.7779565055221398E-2</v>
      </c>
      <c r="AT1453">
        <f>AR1453*'MRIP Selectivity'!$O$35</f>
        <v>3.7705735362713981E-2</v>
      </c>
      <c r="AU1453">
        <f>AR1453*'MRIP Selectivity'!$P$35</f>
        <v>5.4193027772513275E-3</v>
      </c>
      <c r="AV1453">
        <v>9</v>
      </c>
      <c r="AW1453">
        <f t="shared" si="597"/>
        <v>45</v>
      </c>
      <c r="AX1453">
        <f t="shared" si="576"/>
        <v>0</v>
      </c>
      <c r="AY1453">
        <f t="shared" si="577"/>
        <v>0</v>
      </c>
      <c r="AZ1453">
        <f t="shared" si="578"/>
        <v>0</v>
      </c>
      <c r="BA1453">
        <v>371.41966101999998</v>
      </c>
      <c r="BB1453">
        <v>371.41966101999998</v>
      </c>
    </row>
    <row r="1454" spans="1:54" x14ac:dyDescent="0.25">
      <c r="A1454" t="s">
        <v>1313</v>
      </c>
      <c r="B1454" t="s">
        <v>3</v>
      </c>
      <c r="C1454">
        <v>2014</v>
      </c>
      <c r="D1454">
        <v>4</v>
      </c>
      <c r="E1454">
        <v>7</v>
      </c>
      <c r="F1454" t="s">
        <v>1868</v>
      </c>
      <c r="G1454" t="s">
        <v>1923</v>
      </c>
      <c r="H1454" t="s">
        <v>1926</v>
      </c>
      <c r="I1454" t="s">
        <v>1812</v>
      </c>
      <c r="J1454" t="s">
        <v>1819</v>
      </c>
      <c r="K1454" t="str">
        <f t="shared" si="579"/>
        <v>Offshore</v>
      </c>
      <c r="L1454">
        <v>0</v>
      </c>
      <c r="M1454">
        <f t="shared" si="572"/>
        <v>0</v>
      </c>
      <c r="N1454">
        <f t="shared" si="580"/>
        <v>2.516176680597846E-2</v>
      </c>
      <c r="O1454">
        <f t="shared" si="581"/>
        <v>1.2568578454237993E-2</v>
      </c>
      <c r="P1454">
        <v>0</v>
      </c>
      <c r="Q1454">
        <f t="shared" si="582"/>
        <v>0</v>
      </c>
      <c r="R1454">
        <v>0</v>
      </c>
      <c r="S1454">
        <f t="shared" si="573"/>
        <v>0</v>
      </c>
      <c r="T1454">
        <f t="shared" si="583"/>
        <v>0</v>
      </c>
      <c r="U1454">
        <f t="shared" si="574"/>
        <v>2.1246925742197942E-2</v>
      </c>
      <c r="V1454">
        <f t="shared" si="584"/>
        <v>0.84441310922369939</v>
      </c>
      <c r="W1454">
        <f t="shared" si="575"/>
        <v>1.1834618648320815E-2</v>
      </c>
      <c r="X1454">
        <f t="shared" si="585"/>
        <v>0.94160359434525431</v>
      </c>
      <c r="Y1454">
        <v>2</v>
      </c>
      <c r="Z1454">
        <f>Y1454*'MRIP Selectivity'!$N$35</f>
        <v>1.2593188351740467E-2</v>
      </c>
      <c r="AA1454">
        <f>Y1454*'MRIP Selectivity'!$O$35</f>
        <v>1.2568578454237993E-2</v>
      </c>
      <c r="AB1454">
        <f>Y1454*'MRIP Selectivity'!$P$35</f>
        <v>1.8064342590837759E-3</v>
      </c>
      <c r="AC1454">
        <v>0.74741255597723821</v>
      </c>
      <c r="AD1454">
        <v>0.94160359434525442</v>
      </c>
      <c r="AE1454">
        <v>1.3432654004296583</v>
      </c>
      <c r="AF1454">
        <f t="shared" si="586"/>
        <v>9.4123070938771265E-3</v>
      </c>
      <c r="AG1454">
        <f t="shared" si="587"/>
        <v>1.1834618648320815E-2</v>
      </c>
      <c r="AH1454">
        <f t="shared" si="588"/>
        <v>2.4265206383780212E-3</v>
      </c>
      <c r="AI1454">
        <f t="shared" si="589"/>
        <v>2.6968201065062234E-2</v>
      </c>
      <c r="AJ1454">
        <f t="shared" si="590"/>
        <v>2.3673446380575964E-2</v>
      </c>
      <c r="AK1454">
        <f t="shared" si="591"/>
        <v>1.4375012713321769E-2</v>
      </c>
      <c r="AL1454">
        <f t="shared" si="592"/>
        <v>1.4261139286698837E-2</v>
      </c>
      <c r="AM1454">
        <f t="shared" si="593"/>
        <v>2.1246925742197942E-2</v>
      </c>
      <c r="AN1454">
        <f t="shared" si="594"/>
        <v>1.1834618648320815E-2</v>
      </c>
      <c r="AO1454">
        <v>0</v>
      </c>
      <c r="AP1454">
        <f t="shared" si="595"/>
        <v>2.516176680597846E-2</v>
      </c>
      <c r="AQ1454">
        <f t="shared" si="596"/>
        <v>1.2568578454237993E-2</v>
      </c>
      <c r="AR1454">
        <v>2</v>
      </c>
      <c r="AS1454">
        <f>AR1454*'MRIP Selectivity'!$N$35</f>
        <v>1.2593188351740467E-2</v>
      </c>
      <c r="AT1454">
        <f>AR1454*'MRIP Selectivity'!$O$35</f>
        <v>1.2568578454237993E-2</v>
      </c>
      <c r="AU1454">
        <f>AR1454*'MRIP Selectivity'!$P$35</f>
        <v>1.8064342590837759E-3</v>
      </c>
      <c r="AV1454">
        <v>2</v>
      </c>
      <c r="AW1454">
        <f t="shared" si="597"/>
        <v>10</v>
      </c>
      <c r="AX1454">
        <f t="shared" si="576"/>
        <v>0</v>
      </c>
      <c r="AY1454">
        <f t="shared" si="577"/>
        <v>0</v>
      </c>
      <c r="AZ1454">
        <f t="shared" si="578"/>
        <v>0</v>
      </c>
      <c r="BA1454">
        <v>371.41966101999998</v>
      </c>
      <c r="BB1454">
        <v>371.41966101999998</v>
      </c>
    </row>
    <row r="1455" spans="1:54" x14ac:dyDescent="0.25">
      <c r="A1455" t="s">
        <v>1314</v>
      </c>
      <c r="B1455" t="s">
        <v>3</v>
      </c>
      <c r="C1455">
        <v>2014</v>
      </c>
      <c r="D1455">
        <v>4</v>
      </c>
      <c r="E1455">
        <v>7</v>
      </c>
      <c r="F1455" t="s">
        <v>1868</v>
      </c>
      <c r="G1455" t="s">
        <v>1923</v>
      </c>
      <c r="H1455" t="s">
        <v>1926</v>
      </c>
      <c r="I1455" t="s">
        <v>1812</v>
      </c>
      <c r="J1455" t="s">
        <v>1819</v>
      </c>
      <c r="K1455" t="str">
        <f t="shared" si="579"/>
        <v>Offshore</v>
      </c>
      <c r="L1455">
        <v>0</v>
      </c>
      <c r="M1455">
        <f t="shared" si="572"/>
        <v>0</v>
      </c>
      <c r="N1455">
        <f t="shared" si="580"/>
        <v>7.5485300417935386E-2</v>
      </c>
      <c r="O1455">
        <f t="shared" si="581"/>
        <v>3.7705735362713981E-2</v>
      </c>
      <c r="P1455">
        <v>0</v>
      </c>
      <c r="Q1455">
        <f t="shared" si="582"/>
        <v>0</v>
      </c>
      <c r="R1455">
        <v>0</v>
      </c>
      <c r="S1455">
        <f t="shared" si="573"/>
        <v>0</v>
      </c>
      <c r="T1455">
        <f t="shared" si="583"/>
        <v>0</v>
      </c>
      <c r="U1455">
        <f t="shared" si="574"/>
        <v>6.3740777226593825E-2</v>
      </c>
      <c r="V1455">
        <f t="shared" si="584"/>
        <v>0.84441310922369928</v>
      </c>
      <c r="W1455">
        <f t="shared" si="575"/>
        <v>3.5503855944962449E-2</v>
      </c>
      <c r="X1455">
        <f t="shared" si="585"/>
        <v>0.94160359434525442</v>
      </c>
      <c r="Y1455">
        <v>6</v>
      </c>
      <c r="Z1455">
        <f>Y1455*'MRIP Selectivity'!$N$35</f>
        <v>3.7779565055221398E-2</v>
      </c>
      <c r="AA1455">
        <f>Y1455*'MRIP Selectivity'!$O$35</f>
        <v>3.7705735362713981E-2</v>
      </c>
      <c r="AB1455">
        <f>Y1455*'MRIP Selectivity'!$P$35</f>
        <v>5.4193027772513275E-3</v>
      </c>
      <c r="AC1455">
        <v>0.74741255597723821</v>
      </c>
      <c r="AD1455">
        <v>0.94160359434525442</v>
      </c>
      <c r="AE1455">
        <v>1.3432654004296583</v>
      </c>
      <c r="AF1455">
        <f t="shared" si="586"/>
        <v>2.8236921281631376E-2</v>
      </c>
      <c r="AG1455">
        <f t="shared" si="587"/>
        <v>3.5503855944962449E-2</v>
      </c>
      <c r="AH1455">
        <f t="shared" si="588"/>
        <v>7.2795619151340635E-3</v>
      </c>
      <c r="AI1455">
        <f t="shared" si="589"/>
        <v>8.0904603195186719E-2</v>
      </c>
      <c r="AJ1455">
        <f t="shared" si="590"/>
        <v>7.1020339141727895E-2</v>
      </c>
      <c r="AK1455">
        <f t="shared" si="591"/>
        <v>4.3125038139965308E-2</v>
      </c>
      <c r="AL1455">
        <f t="shared" si="592"/>
        <v>4.2783417860096512E-2</v>
      </c>
      <c r="AM1455">
        <f t="shared" si="593"/>
        <v>6.3740777226593825E-2</v>
      </c>
      <c r="AN1455">
        <f t="shared" si="594"/>
        <v>3.5503855944962449E-2</v>
      </c>
      <c r="AO1455">
        <v>0</v>
      </c>
      <c r="AP1455">
        <f t="shared" si="595"/>
        <v>7.5485300417935386E-2</v>
      </c>
      <c r="AQ1455">
        <f t="shared" si="596"/>
        <v>3.7705735362713981E-2</v>
      </c>
      <c r="AR1455">
        <v>6</v>
      </c>
      <c r="AS1455">
        <f>AR1455*'MRIP Selectivity'!$N$35</f>
        <v>3.7779565055221398E-2</v>
      </c>
      <c r="AT1455">
        <f>AR1455*'MRIP Selectivity'!$O$35</f>
        <v>3.7705735362713981E-2</v>
      </c>
      <c r="AU1455">
        <f>AR1455*'MRIP Selectivity'!$P$35</f>
        <v>5.4193027772513275E-3</v>
      </c>
      <c r="AV1455">
        <v>2</v>
      </c>
      <c r="AW1455">
        <f t="shared" si="597"/>
        <v>10</v>
      </c>
      <c r="AX1455">
        <f t="shared" si="576"/>
        <v>0</v>
      </c>
      <c r="AY1455">
        <f t="shared" si="577"/>
        <v>0</v>
      </c>
      <c r="AZ1455">
        <f t="shared" si="578"/>
        <v>0</v>
      </c>
      <c r="BA1455">
        <v>702.14155206999999</v>
      </c>
      <c r="BB1455">
        <v>702.14155206999999</v>
      </c>
    </row>
    <row r="1456" spans="1:54" x14ac:dyDescent="0.25">
      <c r="A1456" t="s">
        <v>1315</v>
      </c>
      <c r="B1456" t="s">
        <v>3</v>
      </c>
      <c r="C1456">
        <v>2014</v>
      </c>
      <c r="D1456">
        <v>4</v>
      </c>
      <c r="E1456">
        <v>7</v>
      </c>
      <c r="F1456" t="s">
        <v>1868</v>
      </c>
      <c r="G1456" t="s">
        <v>1923</v>
      </c>
      <c r="H1456" t="s">
        <v>1926</v>
      </c>
      <c r="I1456" t="s">
        <v>1812</v>
      </c>
      <c r="J1456" t="s">
        <v>1819</v>
      </c>
      <c r="K1456" t="str">
        <f t="shared" si="579"/>
        <v>Offshore</v>
      </c>
      <c r="L1456">
        <v>0</v>
      </c>
      <c r="M1456">
        <f t="shared" si="572"/>
        <v>0</v>
      </c>
      <c r="N1456">
        <f t="shared" si="580"/>
        <v>3.7742650208967693E-2</v>
      </c>
      <c r="O1456">
        <f t="shared" si="581"/>
        <v>1.8852867681356991E-2</v>
      </c>
      <c r="P1456">
        <v>0</v>
      </c>
      <c r="Q1456">
        <f t="shared" si="582"/>
        <v>0</v>
      </c>
      <c r="R1456">
        <v>0</v>
      </c>
      <c r="S1456">
        <f t="shared" si="573"/>
        <v>0</v>
      </c>
      <c r="T1456">
        <f t="shared" si="583"/>
        <v>0</v>
      </c>
      <c r="U1456">
        <f t="shared" si="574"/>
        <v>3.1870388613296913E-2</v>
      </c>
      <c r="V1456">
        <f t="shared" si="584"/>
        <v>0.84441310922369928</v>
      </c>
      <c r="W1456">
        <f t="shared" si="575"/>
        <v>1.7751927972481225E-2</v>
      </c>
      <c r="X1456">
        <f t="shared" si="585"/>
        <v>0.94160359434525442</v>
      </c>
      <c r="Y1456">
        <v>3</v>
      </c>
      <c r="Z1456">
        <f>Y1456*'MRIP Selectivity'!$N$35</f>
        <v>1.8889782527610699E-2</v>
      </c>
      <c r="AA1456">
        <f>Y1456*'MRIP Selectivity'!$O$35</f>
        <v>1.8852867681356991E-2</v>
      </c>
      <c r="AB1456">
        <f>Y1456*'MRIP Selectivity'!$P$35</f>
        <v>2.7096513886256638E-3</v>
      </c>
      <c r="AC1456">
        <v>0.74741255597723821</v>
      </c>
      <c r="AD1456">
        <v>0.94160359434525442</v>
      </c>
      <c r="AE1456">
        <v>1.3432654004296583</v>
      </c>
      <c r="AF1456">
        <f t="shared" si="586"/>
        <v>1.4118460640815688E-2</v>
      </c>
      <c r="AG1456">
        <f t="shared" si="587"/>
        <v>1.7751927972481225E-2</v>
      </c>
      <c r="AH1456">
        <f t="shared" si="588"/>
        <v>3.6397809575670318E-3</v>
      </c>
      <c r="AI1456">
        <f t="shared" si="589"/>
        <v>4.045230159759336E-2</v>
      </c>
      <c r="AJ1456">
        <f t="shared" si="590"/>
        <v>3.5510169570863948E-2</v>
      </c>
      <c r="AK1456">
        <f t="shared" si="591"/>
        <v>2.1562519069982654E-2</v>
      </c>
      <c r="AL1456">
        <f t="shared" si="592"/>
        <v>2.1391708930048256E-2</v>
      </c>
      <c r="AM1456">
        <f t="shared" si="593"/>
        <v>3.1870388613296913E-2</v>
      </c>
      <c r="AN1456">
        <f t="shared" si="594"/>
        <v>1.7751927972481225E-2</v>
      </c>
      <c r="AO1456">
        <v>0</v>
      </c>
      <c r="AP1456">
        <f t="shared" si="595"/>
        <v>3.7742650208967693E-2</v>
      </c>
      <c r="AQ1456">
        <f t="shared" si="596"/>
        <v>1.8852867681356991E-2</v>
      </c>
      <c r="AR1456">
        <v>3</v>
      </c>
      <c r="AS1456">
        <f>AR1456*'MRIP Selectivity'!$N$35</f>
        <v>1.8889782527610699E-2</v>
      </c>
      <c r="AT1456">
        <f>AR1456*'MRIP Selectivity'!$O$35</f>
        <v>1.8852867681356991E-2</v>
      </c>
      <c r="AU1456">
        <f>AR1456*'MRIP Selectivity'!$P$35</f>
        <v>2.7096513886256638E-3</v>
      </c>
      <c r="AV1456">
        <v>4</v>
      </c>
      <c r="AW1456">
        <f t="shared" si="597"/>
        <v>20</v>
      </c>
      <c r="AX1456">
        <f t="shared" si="576"/>
        <v>0</v>
      </c>
      <c r="AY1456">
        <f t="shared" si="577"/>
        <v>0</v>
      </c>
      <c r="AZ1456">
        <f t="shared" si="578"/>
        <v>0</v>
      </c>
      <c r="BA1456">
        <v>1363.5853342</v>
      </c>
      <c r="BB1456">
        <v>1363.5853342</v>
      </c>
    </row>
    <row r="1457" spans="1:54" x14ac:dyDescent="0.25">
      <c r="A1457" t="s">
        <v>1316</v>
      </c>
      <c r="B1457" t="s">
        <v>3</v>
      </c>
      <c r="C1457">
        <v>2014</v>
      </c>
      <c r="D1457">
        <v>4</v>
      </c>
      <c r="E1457">
        <v>7</v>
      </c>
      <c r="F1457" t="s">
        <v>1868</v>
      </c>
      <c r="G1457" t="s">
        <v>1923</v>
      </c>
      <c r="H1457" t="s">
        <v>1926</v>
      </c>
      <c r="I1457" t="s">
        <v>1812</v>
      </c>
      <c r="J1457" t="s">
        <v>1819</v>
      </c>
      <c r="K1457" t="str">
        <f t="shared" si="579"/>
        <v>Offshore</v>
      </c>
      <c r="L1457">
        <v>0</v>
      </c>
      <c r="M1457">
        <f t="shared" si="572"/>
        <v>0</v>
      </c>
      <c r="N1457">
        <f t="shared" si="580"/>
        <v>0.35226473528369845</v>
      </c>
      <c r="O1457">
        <f t="shared" si="581"/>
        <v>0.17596009835933191</v>
      </c>
      <c r="P1457">
        <v>0</v>
      </c>
      <c r="Q1457">
        <f t="shared" si="582"/>
        <v>0</v>
      </c>
      <c r="R1457">
        <v>0</v>
      </c>
      <c r="S1457">
        <f t="shared" si="573"/>
        <v>0</v>
      </c>
      <c r="T1457">
        <f t="shared" si="583"/>
        <v>0</v>
      </c>
      <c r="U1457">
        <f t="shared" si="574"/>
        <v>0.29745696039077119</v>
      </c>
      <c r="V1457">
        <f t="shared" si="584"/>
        <v>0.84441310922369928</v>
      </c>
      <c r="W1457">
        <f t="shared" si="575"/>
        <v>0.16568466107649144</v>
      </c>
      <c r="X1457">
        <f t="shared" si="585"/>
        <v>0.94160359434525442</v>
      </c>
      <c r="Y1457">
        <v>28</v>
      </c>
      <c r="Z1457">
        <f>Y1457*'MRIP Selectivity'!$N$35</f>
        <v>0.17630463692436654</v>
      </c>
      <c r="AA1457">
        <f>Y1457*'MRIP Selectivity'!$O$35</f>
        <v>0.17596009835933191</v>
      </c>
      <c r="AB1457">
        <f>Y1457*'MRIP Selectivity'!$P$35</f>
        <v>2.5290079627172862E-2</v>
      </c>
      <c r="AC1457">
        <v>0.74741255597723821</v>
      </c>
      <c r="AD1457">
        <v>0.94160359434525442</v>
      </c>
      <c r="AE1457">
        <v>1.3432654004296583</v>
      </c>
      <c r="AF1457">
        <f t="shared" si="586"/>
        <v>0.13177229931427978</v>
      </c>
      <c r="AG1457">
        <f t="shared" si="587"/>
        <v>0.16568466107649144</v>
      </c>
      <c r="AH1457">
        <f t="shared" si="588"/>
        <v>3.3971288937292295E-2</v>
      </c>
      <c r="AI1457">
        <f t="shared" si="589"/>
        <v>0.37755481491087128</v>
      </c>
      <c r="AJ1457">
        <f t="shared" si="590"/>
        <v>0.33142824932806347</v>
      </c>
      <c r="AK1457">
        <f t="shared" si="591"/>
        <v>0.20125017798650477</v>
      </c>
      <c r="AL1457">
        <f t="shared" si="592"/>
        <v>0.19965595001378372</v>
      </c>
      <c r="AM1457">
        <f t="shared" si="593"/>
        <v>0.29745696039077119</v>
      </c>
      <c r="AN1457">
        <f t="shared" si="594"/>
        <v>0.16568466107649144</v>
      </c>
      <c r="AO1457">
        <v>0</v>
      </c>
      <c r="AP1457">
        <f t="shared" si="595"/>
        <v>0.35226473528369845</v>
      </c>
      <c r="AQ1457">
        <f t="shared" si="596"/>
        <v>0.17596009835933191</v>
      </c>
      <c r="AR1457">
        <v>28</v>
      </c>
      <c r="AS1457">
        <f>AR1457*'MRIP Selectivity'!$N$35</f>
        <v>0.17630463692436654</v>
      </c>
      <c r="AT1457">
        <f>AR1457*'MRIP Selectivity'!$O$35</f>
        <v>0.17596009835933191</v>
      </c>
      <c r="AU1457">
        <f>AR1457*'MRIP Selectivity'!$P$35</f>
        <v>2.5290079627172862E-2</v>
      </c>
      <c r="AV1457">
        <v>16</v>
      </c>
      <c r="AW1457">
        <f t="shared" si="597"/>
        <v>80</v>
      </c>
      <c r="AX1457">
        <f t="shared" si="576"/>
        <v>0</v>
      </c>
      <c r="AY1457">
        <f t="shared" si="577"/>
        <v>0</v>
      </c>
      <c r="AZ1457">
        <f t="shared" si="578"/>
        <v>0</v>
      </c>
      <c r="BA1457">
        <v>371.41966101999998</v>
      </c>
      <c r="BB1457">
        <v>371.41966101999998</v>
      </c>
    </row>
    <row r="1458" spans="1:54" x14ac:dyDescent="0.25">
      <c r="A1458" t="s">
        <v>1317</v>
      </c>
      <c r="B1458" t="s">
        <v>3</v>
      </c>
      <c r="C1458">
        <v>2014</v>
      </c>
      <c r="D1458">
        <v>4</v>
      </c>
      <c r="E1458">
        <v>7</v>
      </c>
      <c r="F1458" t="s">
        <v>1868</v>
      </c>
      <c r="G1458" t="s">
        <v>1923</v>
      </c>
      <c r="H1458" t="s">
        <v>1926</v>
      </c>
      <c r="I1458" t="s">
        <v>1812</v>
      </c>
      <c r="J1458" t="s">
        <v>1819</v>
      </c>
      <c r="K1458" t="str">
        <f t="shared" si="579"/>
        <v>Offshore</v>
      </c>
      <c r="L1458">
        <v>0</v>
      </c>
      <c r="M1458">
        <f t="shared" si="572"/>
        <v>0</v>
      </c>
      <c r="N1458">
        <f t="shared" si="580"/>
        <v>5.0323533611956919E-2</v>
      </c>
      <c r="O1458">
        <f t="shared" si="581"/>
        <v>2.5137156908475986E-2</v>
      </c>
      <c r="P1458">
        <v>0</v>
      </c>
      <c r="Q1458">
        <f t="shared" si="582"/>
        <v>0</v>
      </c>
      <c r="R1458">
        <v>0</v>
      </c>
      <c r="S1458">
        <f t="shared" si="573"/>
        <v>0</v>
      </c>
      <c r="T1458">
        <f t="shared" si="583"/>
        <v>0</v>
      </c>
      <c r="U1458">
        <f t="shared" si="574"/>
        <v>4.2493851484395884E-2</v>
      </c>
      <c r="V1458">
        <f t="shared" si="584"/>
        <v>0.84441310922369939</v>
      </c>
      <c r="W1458">
        <f t="shared" si="575"/>
        <v>2.3669237296641631E-2</v>
      </c>
      <c r="X1458">
        <f t="shared" si="585"/>
        <v>0.94160359434525431</v>
      </c>
      <c r="Y1458">
        <v>4</v>
      </c>
      <c r="Z1458">
        <f>Y1458*'MRIP Selectivity'!$N$35</f>
        <v>2.5186376703480933E-2</v>
      </c>
      <c r="AA1458">
        <f>Y1458*'MRIP Selectivity'!$O$35</f>
        <v>2.5137156908475986E-2</v>
      </c>
      <c r="AB1458">
        <f>Y1458*'MRIP Selectivity'!$P$35</f>
        <v>3.6128685181675518E-3</v>
      </c>
      <c r="AC1458">
        <v>0.74741255597723821</v>
      </c>
      <c r="AD1458">
        <v>0.94160359434525442</v>
      </c>
      <c r="AE1458">
        <v>1.3432654004296583</v>
      </c>
      <c r="AF1458">
        <f t="shared" si="586"/>
        <v>1.8824614187754253E-2</v>
      </c>
      <c r="AG1458">
        <f t="shared" si="587"/>
        <v>2.3669237296641631E-2</v>
      </c>
      <c r="AH1458">
        <f t="shared" si="588"/>
        <v>4.8530412767560423E-3</v>
      </c>
      <c r="AI1458">
        <f t="shared" si="589"/>
        <v>5.3936402130124468E-2</v>
      </c>
      <c r="AJ1458">
        <f t="shared" si="590"/>
        <v>4.7346892761151928E-2</v>
      </c>
      <c r="AK1458">
        <f t="shared" si="591"/>
        <v>2.8750025426643538E-2</v>
      </c>
      <c r="AL1458">
        <f t="shared" si="592"/>
        <v>2.8522278573397675E-2</v>
      </c>
      <c r="AM1458">
        <f t="shared" si="593"/>
        <v>4.2493851484395884E-2</v>
      </c>
      <c r="AN1458">
        <f t="shared" si="594"/>
        <v>2.3669237296641631E-2</v>
      </c>
      <c r="AO1458">
        <v>0</v>
      </c>
      <c r="AP1458">
        <f t="shared" si="595"/>
        <v>5.0323533611956919E-2</v>
      </c>
      <c r="AQ1458">
        <f t="shared" si="596"/>
        <v>2.5137156908475986E-2</v>
      </c>
      <c r="AR1458">
        <v>4</v>
      </c>
      <c r="AS1458">
        <f>AR1458*'MRIP Selectivity'!$N$35</f>
        <v>2.5186376703480933E-2</v>
      </c>
      <c r="AT1458">
        <f>AR1458*'MRIP Selectivity'!$O$35</f>
        <v>2.5137156908475986E-2</v>
      </c>
      <c r="AU1458">
        <f>AR1458*'MRIP Selectivity'!$P$35</f>
        <v>3.6128685181675518E-3</v>
      </c>
      <c r="AV1458">
        <v>3</v>
      </c>
      <c r="AW1458">
        <f t="shared" si="597"/>
        <v>15</v>
      </c>
      <c r="AX1458">
        <f t="shared" si="576"/>
        <v>0</v>
      </c>
      <c r="AY1458">
        <f t="shared" si="577"/>
        <v>0</v>
      </c>
      <c r="AZ1458">
        <f t="shared" si="578"/>
        <v>0</v>
      </c>
      <c r="BA1458">
        <v>371.41966101999998</v>
      </c>
      <c r="BB1458">
        <v>371.41966101999998</v>
      </c>
    </row>
    <row r="1459" spans="1:54" x14ac:dyDescent="0.25">
      <c r="A1459" t="s">
        <v>1318</v>
      </c>
      <c r="B1459" t="s">
        <v>3</v>
      </c>
      <c r="C1459">
        <v>2014</v>
      </c>
      <c r="D1459">
        <v>4</v>
      </c>
      <c r="E1459">
        <v>7</v>
      </c>
      <c r="F1459" t="s">
        <v>1870</v>
      </c>
      <c r="G1459" t="s">
        <v>1923</v>
      </c>
      <c r="H1459" t="s">
        <v>1926</v>
      </c>
      <c r="I1459" t="s">
        <v>1812</v>
      </c>
      <c r="J1459" t="s">
        <v>1819</v>
      </c>
      <c r="K1459" t="str">
        <f t="shared" si="579"/>
        <v>Offshore</v>
      </c>
      <c r="L1459">
        <v>0</v>
      </c>
      <c r="M1459">
        <f t="shared" si="572"/>
        <v>0</v>
      </c>
      <c r="N1459">
        <f t="shared" si="580"/>
        <v>0.18871325104483844</v>
      </c>
      <c r="O1459">
        <f t="shared" si="581"/>
        <v>9.4264338406784942E-2</v>
      </c>
      <c r="P1459">
        <v>0</v>
      </c>
      <c r="Q1459">
        <f t="shared" si="582"/>
        <v>0</v>
      </c>
      <c r="R1459">
        <v>0</v>
      </c>
      <c r="S1459">
        <f t="shared" si="573"/>
        <v>0</v>
      </c>
      <c r="T1459">
        <f t="shared" si="583"/>
        <v>0</v>
      </c>
      <c r="U1459">
        <f t="shared" si="574"/>
        <v>0.15935194306648456</v>
      </c>
      <c r="V1459">
        <f t="shared" si="584"/>
        <v>0.84441310922369939</v>
      </c>
      <c r="W1459">
        <f t="shared" si="575"/>
        <v>8.875963986240612E-2</v>
      </c>
      <c r="X1459">
        <f t="shared" si="585"/>
        <v>0.94160359434525442</v>
      </c>
      <c r="Y1459">
        <v>15</v>
      </c>
      <c r="Z1459">
        <f>Y1459*'MRIP Selectivity'!$N$35</f>
        <v>9.4448912638053495E-2</v>
      </c>
      <c r="AA1459">
        <f>Y1459*'MRIP Selectivity'!$O$35</f>
        <v>9.4264338406784942E-2</v>
      </c>
      <c r="AB1459">
        <f>Y1459*'MRIP Selectivity'!$P$35</f>
        <v>1.354825694312832E-2</v>
      </c>
      <c r="AC1459">
        <v>0.74741255597723821</v>
      </c>
      <c r="AD1459">
        <v>0.94160359434525442</v>
      </c>
      <c r="AE1459">
        <v>1.3432654004296583</v>
      </c>
      <c r="AF1459">
        <f t="shared" si="586"/>
        <v>7.0592303204078444E-2</v>
      </c>
      <c r="AG1459">
        <f t="shared" si="587"/>
        <v>8.875963986240612E-2</v>
      </c>
      <c r="AH1459">
        <f t="shared" si="588"/>
        <v>1.819890478783516E-2</v>
      </c>
      <c r="AI1459">
        <f t="shared" si="589"/>
        <v>0.20226150798796677</v>
      </c>
      <c r="AJ1459">
        <f t="shared" si="590"/>
        <v>0.17755084785431974</v>
      </c>
      <c r="AK1459">
        <f t="shared" si="591"/>
        <v>0.10781259534991326</v>
      </c>
      <c r="AL1459">
        <f t="shared" si="592"/>
        <v>0.10695854465024128</v>
      </c>
      <c r="AM1459">
        <f t="shared" si="593"/>
        <v>0.15935194306648456</v>
      </c>
      <c r="AN1459">
        <f t="shared" si="594"/>
        <v>8.875963986240612E-2</v>
      </c>
      <c r="AO1459">
        <v>0</v>
      </c>
      <c r="AP1459">
        <f t="shared" si="595"/>
        <v>0.18871325104483844</v>
      </c>
      <c r="AQ1459">
        <f t="shared" si="596"/>
        <v>9.4264338406784942E-2</v>
      </c>
      <c r="AR1459">
        <v>15</v>
      </c>
      <c r="AS1459">
        <f>AR1459*'MRIP Selectivity'!$N$35</f>
        <v>9.4448912638053495E-2</v>
      </c>
      <c r="AT1459">
        <f>AR1459*'MRIP Selectivity'!$O$35</f>
        <v>9.4264338406784942E-2</v>
      </c>
      <c r="AU1459">
        <f>AR1459*'MRIP Selectivity'!$P$35</f>
        <v>1.354825694312832E-2</v>
      </c>
      <c r="AV1459">
        <v>5</v>
      </c>
      <c r="AW1459">
        <f t="shared" si="597"/>
        <v>25</v>
      </c>
      <c r="AX1459">
        <f t="shared" si="576"/>
        <v>0</v>
      </c>
      <c r="AY1459">
        <f t="shared" si="577"/>
        <v>0</v>
      </c>
      <c r="AZ1459">
        <f t="shared" si="578"/>
        <v>0</v>
      </c>
      <c r="BA1459">
        <v>180.13157627000001</v>
      </c>
      <c r="BB1459">
        <v>180.13157627000001</v>
      </c>
    </row>
    <row r="1460" spans="1:54" x14ac:dyDescent="0.25">
      <c r="A1460" t="s">
        <v>1319</v>
      </c>
      <c r="B1460" t="s">
        <v>3</v>
      </c>
      <c r="C1460">
        <v>2014</v>
      </c>
      <c r="D1460">
        <v>4</v>
      </c>
      <c r="E1460">
        <v>7</v>
      </c>
      <c r="F1460" t="s">
        <v>1870</v>
      </c>
      <c r="G1460" t="s">
        <v>1923</v>
      </c>
      <c r="H1460" t="s">
        <v>1926</v>
      </c>
      <c r="I1460" t="s">
        <v>1812</v>
      </c>
      <c r="J1460" t="s">
        <v>1819</v>
      </c>
      <c r="K1460" t="str">
        <f t="shared" si="579"/>
        <v>Offshore</v>
      </c>
      <c r="L1460">
        <v>0</v>
      </c>
      <c r="M1460">
        <f t="shared" si="572"/>
        <v>0</v>
      </c>
      <c r="N1460">
        <f t="shared" si="580"/>
        <v>0.15097060083587077</v>
      </c>
      <c r="O1460">
        <f t="shared" si="581"/>
        <v>7.5411470725427962E-2</v>
      </c>
      <c r="P1460">
        <v>0</v>
      </c>
      <c r="Q1460">
        <f t="shared" si="582"/>
        <v>0</v>
      </c>
      <c r="R1460">
        <v>0</v>
      </c>
      <c r="S1460">
        <f t="shared" si="573"/>
        <v>0</v>
      </c>
      <c r="T1460">
        <f t="shared" si="583"/>
        <v>0</v>
      </c>
      <c r="U1460">
        <f t="shared" si="574"/>
        <v>0.12748155445318765</v>
      </c>
      <c r="V1460">
        <f t="shared" si="584"/>
        <v>0.84441310922369928</v>
      </c>
      <c r="W1460">
        <f t="shared" si="575"/>
        <v>7.1007711889924899E-2</v>
      </c>
      <c r="X1460">
        <f t="shared" si="585"/>
        <v>0.94160359434525442</v>
      </c>
      <c r="Y1460">
        <v>12</v>
      </c>
      <c r="Z1460">
        <f>Y1460*'MRIP Selectivity'!$N$35</f>
        <v>7.5559130110442796E-2</v>
      </c>
      <c r="AA1460">
        <f>Y1460*'MRIP Selectivity'!$O$35</f>
        <v>7.5411470725427962E-2</v>
      </c>
      <c r="AB1460">
        <f>Y1460*'MRIP Selectivity'!$P$35</f>
        <v>1.0838605554502655E-2</v>
      </c>
      <c r="AC1460">
        <v>0.74741255597723821</v>
      </c>
      <c r="AD1460">
        <v>0.94160359434525442</v>
      </c>
      <c r="AE1460">
        <v>1.3432654004296583</v>
      </c>
      <c r="AF1460">
        <f t="shared" si="586"/>
        <v>5.6473842563262752E-2</v>
      </c>
      <c r="AG1460">
        <f t="shared" si="587"/>
        <v>7.1007711889924899E-2</v>
      </c>
      <c r="AH1460">
        <f t="shared" si="588"/>
        <v>1.4559123830268127E-2</v>
      </c>
      <c r="AI1460">
        <f t="shared" si="589"/>
        <v>0.16180920639037344</v>
      </c>
      <c r="AJ1460">
        <f t="shared" si="590"/>
        <v>0.14204067828345579</v>
      </c>
      <c r="AK1460">
        <f t="shared" si="591"/>
        <v>8.6250076279930615E-2</v>
      </c>
      <c r="AL1460">
        <f t="shared" si="592"/>
        <v>8.5566835720193024E-2</v>
      </c>
      <c r="AM1460">
        <f t="shared" si="593"/>
        <v>0.12748155445318765</v>
      </c>
      <c r="AN1460">
        <f t="shared" si="594"/>
        <v>7.1007711889924899E-2</v>
      </c>
      <c r="AO1460">
        <v>0</v>
      </c>
      <c r="AP1460">
        <f t="shared" si="595"/>
        <v>0.15097060083587077</v>
      </c>
      <c r="AQ1460">
        <f t="shared" si="596"/>
        <v>7.5411470725427962E-2</v>
      </c>
      <c r="AR1460">
        <v>12</v>
      </c>
      <c r="AS1460">
        <f>AR1460*'MRIP Selectivity'!$N$35</f>
        <v>7.5559130110442796E-2</v>
      </c>
      <c r="AT1460">
        <f>AR1460*'MRIP Selectivity'!$O$35</f>
        <v>7.5411470725427962E-2</v>
      </c>
      <c r="AU1460">
        <f>AR1460*'MRIP Selectivity'!$P$35</f>
        <v>1.0838605554502655E-2</v>
      </c>
      <c r="AV1460">
        <v>4</v>
      </c>
      <c r="AW1460">
        <f t="shared" si="597"/>
        <v>20</v>
      </c>
      <c r="AX1460">
        <f t="shared" si="576"/>
        <v>0</v>
      </c>
      <c r="AY1460">
        <f t="shared" si="577"/>
        <v>0</v>
      </c>
      <c r="AZ1460">
        <f t="shared" si="578"/>
        <v>0</v>
      </c>
      <c r="BA1460">
        <v>68.584531233999996</v>
      </c>
      <c r="BB1460">
        <v>68.584531233999996</v>
      </c>
    </row>
    <row r="1461" spans="1:54" x14ac:dyDescent="0.25">
      <c r="A1461" t="s">
        <v>1320</v>
      </c>
      <c r="B1461" t="s">
        <v>3</v>
      </c>
      <c r="C1461">
        <v>2014</v>
      </c>
      <c r="D1461">
        <v>4</v>
      </c>
      <c r="E1461">
        <v>7</v>
      </c>
      <c r="F1461" t="s">
        <v>1870</v>
      </c>
      <c r="G1461" t="s">
        <v>1923</v>
      </c>
      <c r="H1461" t="s">
        <v>1926</v>
      </c>
      <c r="I1461" t="s">
        <v>1812</v>
      </c>
      <c r="J1461" t="s">
        <v>1819</v>
      </c>
      <c r="K1461" t="str">
        <f t="shared" si="579"/>
        <v>Offshore</v>
      </c>
      <c r="L1461">
        <v>0</v>
      </c>
      <c r="M1461">
        <f t="shared" si="572"/>
        <v>0</v>
      </c>
      <c r="N1461">
        <f t="shared" si="580"/>
        <v>0.69194858716440766</v>
      </c>
      <c r="O1461">
        <f t="shared" si="581"/>
        <v>0.34563590749154482</v>
      </c>
      <c r="P1461">
        <v>0</v>
      </c>
      <c r="Q1461">
        <f t="shared" si="582"/>
        <v>0</v>
      </c>
      <c r="R1461">
        <v>0</v>
      </c>
      <c r="S1461">
        <f t="shared" si="573"/>
        <v>0</v>
      </c>
      <c r="T1461">
        <f t="shared" si="583"/>
        <v>0</v>
      </c>
      <c r="U1461">
        <f t="shared" si="574"/>
        <v>0.58429045791044343</v>
      </c>
      <c r="V1461">
        <f t="shared" si="584"/>
        <v>0.84441310922369939</v>
      </c>
      <c r="W1461">
        <f t="shared" si="575"/>
        <v>0.32545201282882247</v>
      </c>
      <c r="X1461">
        <f t="shared" si="585"/>
        <v>0.94160359434525442</v>
      </c>
      <c r="Y1461">
        <v>55</v>
      </c>
      <c r="Z1461">
        <f>Y1461*'MRIP Selectivity'!$N$35</f>
        <v>0.34631267967286283</v>
      </c>
      <c r="AA1461">
        <f>Y1461*'MRIP Selectivity'!$O$35</f>
        <v>0.34563590749154482</v>
      </c>
      <c r="AB1461">
        <f>Y1461*'MRIP Selectivity'!$P$35</f>
        <v>4.9676942124803836E-2</v>
      </c>
      <c r="AC1461">
        <v>0.74741255597723821</v>
      </c>
      <c r="AD1461">
        <v>0.94160359434525442</v>
      </c>
      <c r="AE1461">
        <v>1.3432654004296583</v>
      </c>
      <c r="AF1461">
        <f t="shared" si="586"/>
        <v>0.25883844508162096</v>
      </c>
      <c r="AG1461">
        <f t="shared" si="587"/>
        <v>0.32545201282882247</v>
      </c>
      <c r="AH1461">
        <f t="shared" si="588"/>
        <v>6.6729317555395587E-2</v>
      </c>
      <c r="AI1461">
        <f t="shared" si="589"/>
        <v>0.74162552928921155</v>
      </c>
      <c r="AJ1461">
        <f t="shared" si="590"/>
        <v>0.651019775465839</v>
      </c>
      <c r="AK1461">
        <f t="shared" si="591"/>
        <v>0.39531284961634866</v>
      </c>
      <c r="AL1461">
        <f t="shared" si="592"/>
        <v>0.39218133038421804</v>
      </c>
      <c r="AM1461">
        <f t="shared" si="593"/>
        <v>0.58429045791044343</v>
      </c>
      <c r="AN1461">
        <f t="shared" si="594"/>
        <v>0.32545201282882247</v>
      </c>
      <c r="AO1461">
        <v>0</v>
      </c>
      <c r="AP1461">
        <f t="shared" si="595"/>
        <v>0.69194858716440766</v>
      </c>
      <c r="AQ1461">
        <f t="shared" si="596"/>
        <v>0.34563590749154482</v>
      </c>
      <c r="AR1461">
        <v>55</v>
      </c>
      <c r="AS1461">
        <f>AR1461*'MRIP Selectivity'!$N$35</f>
        <v>0.34631267967286283</v>
      </c>
      <c r="AT1461">
        <f>AR1461*'MRIP Selectivity'!$O$35</f>
        <v>0.34563590749154482</v>
      </c>
      <c r="AU1461">
        <f>AR1461*'MRIP Selectivity'!$P$35</f>
        <v>4.9676942124803836E-2</v>
      </c>
      <c r="AV1461">
        <v>9</v>
      </c>
      <c r="AW1461">
        <f t="shared" si="597"/>
        <v>45</v>
      </c>
      <c r="AX1461">
        <f t="shared" si="576"/>
        <v>0</v>
      </c>
      <c r="AY1461">
        <f t="shared" si="577"/>
        <v>0</v>
      </c>
      <c r="AZ1461">
        <f t="shared" si="578"/>
        <v>0</v>
      </c>
      <c r="BA1461">
        <v>68.584531233999996</v>
      </c>
      <c r="BB1461">
        <v>68.584531233999996</v>
      </c>
    </row>
    <row r="1462" spans="1:54" x14ac:dyDescent="0.25">
      <c r="A1462" t="s">
        <v>2006</v>
      </c>
      <c r="B1462" t="s">
        <v>3</v>
      </c>
      <c r="C1462">
        <v>2014</v>
      </c>
      <c r="D1462">
        <v>4</v>
      </c>
      <c r="E1462">
        <v>7</v>
      </c>
      <c r="F1462" t="s">
        <v>1870</v>
      </c>
      <c r="G1462" t="s">
        <v>1923</v>
      </c>
      <c r="H1462" t="s">
        <v>1926</v>
      </c>
      <c r="I1462" t="s">
        <v>1812</v>
      </c>
      <c r="J1462" t="s">
        <v>1819</v>
      </c>
      <c r="K1462" t="str">
        <f t="shared" si="579"/>
        <v>Offshore</v>
      </c>
      <c r="L1462">
        <v>0</v>
      </c>
      <c r="M1462">
        <f t="shared" si="572"/>
        <v>0</v>
      </c>
      <c r="N1462">
        <f t="shared" si="580"/>
        <v>0.18871325104483844</v>
      </c>
      <c r="O1462">
        <f t="shared" si="581"/>
        <v>9.4264338406784942E-2</v>
      </c>
      <c r="P1462">
        <v>0</v>
      </c>
      <c r="Q1462">
        <f t="shared" si="582"/>
        <v>0</v>
      </c>
      <c r="R1462">
        <v>0</v>
      </c>
      <c r="S1462">
        <f t="shared" si="573"/>
        <v>0</v>
      </c>
      <c r="T1462">
        <f t="shared" si="583"/>
        <v>0</v>
      </c>
      <c r="U1462">
        <f t="shared" si="574"/>
        <v>0.15935194306648456</v>
      </c>
      <c r="V1462">
        <f t="shared" si="584"/>
        <v>0.84441310922369939</v>
      </c>
      <c r="W1462">
        <f t="shared" si="575"/>
        <v>8.875963986240612E-2</v>
      </c>
      <c r="X1462">
        <f t="shared" si="585"/>
        <v>0.94160359434525442</v>
      </c>
      <c r="Y1462">
        <v>15</v>
      </c>
      <c r="Z1462">
        <f>Y1462*'MRIP Selectivity'!$N$35</f>
        <v>9.4448912638053495E-2</v>
      </c>
      <c r="AA1462">
        <f>Y1462*'MRIP Selectivity'!$O$35</f>
        <v>9.4264338406784942E-2</v>
      </c>
      <c r="AB1462">
        <f>Y1462*'MRIP Selectivity'!$P$35</f>
        <v>1.354825694312832E-2</v>
      </c>
      <c r="AC1462">
        <v>0.74741255597723821</v>
      </c>
      <c r="AD1462">
        <v>0.94160359434525442</v>
      </c>
      <c r="AE1462">
        <v>1.3432654004296583</v>
      </c>
      <c r="AF1462">
        <f t="shared" si="586"/>
        <v>7.0592303204078444E-2</v>
      </c>
      <c r="AG1462">
        <f t="shared" si="587"/>
        <v>8.875963986240612E-2</v>
      </c>
      <c r="AH1462">
        <f t="shared" si="588"/>
        <v>1.819890478783516E-2</v>
      </c>
      <c r="AI1462">
        <f t="shared" si="589"/>
        <v>0.20226150798796677</v>
      </c>
      <c r="AJ1462">
        <f t="shared" si="590"/>
        <v>0.17755084785431974</v>
      </c>
      <c r="AK1462">
        <f t="shared" si="591"/>
        <v>0.10781259534991326</v>
      </c>
      <c r="AL1462">
        <f t="shared" si="592"/>
        <v>0.10695854465024128</v>
      </c>
      <c r="AM1462">
        <f t="shared" si="593"/>
        <v>0.15935194306648456</v>
      </c>
      <c r="AN1462">
        <f t="shared" si="594"/>
        <v>8.875963986240612E-2</v>
      </c>
      <c r="AO1462">
        <v>0</v>
      </c>
      <c r="AP1462">
        <f t="shared" si="595"/>
        <v>0.18871325104483844</v>
      </c>
      <c r="AQ1462">
        <f t="shared" si="596"/>
        <v>9.4264338406784942E-2</v>
      </c>
      <c r="AR1462">
        <v>15</v>
      </c>
      <c r="AS1462">
        <f>AR1462*'MRIP Selectivity'!$N$35</f>
        <v>9.4448912638053495E-2</v>
      </c>
      <c r="AT1462">
        <f>AR1462*'MRIP Selectivity'!$O$35</f>
        <v>9.4264338406784942E-2</v>
      </c>
      <c r="AU1462">
        <f>AR1462*'MRIP Selectivity'!$P$35</f>
        <v>1.354825694312832E-2</v>
      </c>
      <c r="AV1462">
        <v>4</v>
      </c>
      <c r="AW1462">
        <f t="shared" si="597"/>
        <v>20</v>
      </c>
      <c r="AX1462">
        <f t="shared" si="576"/>
        <v>0</v>
      </c>
      <c r="AY1462">
        <f t="shared" si="577"/>
        <v>0</v>
      </c>
      <c r="AZ1462">
        <f t="shared" si="578"/>
        <v>0</v>
      </c>
      <c r="BA1462">
        <v>96.471292493000007</v>
      </c>
      <c r="BB1462">
        <v>96.471292493000007</v>
      </c>
    </row>
    <row r="1463" spans="1:54" x14ac:dyDescent="0.25">
      <c r="A1463" t="s">
        <v>1321</v>
      </c>
      <c r="B1463" t="s">
        <v>3</v>
      </c>
      <c r="C1463">
        <v>2014</v>
      </c>
      <c r="D1463">
        <v>4</v>
      </c>
      <c r="E1463">
        <v>7</v>
      </c>
      <c r="F1463" t="s">
        <v>1860</v>
      </c>
      <c r="G1463" t="s">
        <v>1923</v>
      </c>
      <c r="H1463" t="s">
        <v>1926</v>
      </c>
      <c r="I1463" t="s">
        <v>1837</v>
      </c>
      <c r="J1463" t="s">
        <v>1819</v>
      </c>
      <c r="K1463" t="str">
        <f t="shared" si="579"/>
        <v>Offshore</v>
      </c>
      <c r="L1463">
        <v>0</v>
      </c>
      <c r="M1463">
        <f t="shared" si="572"/>
        <v>0</v>
      </c>
      <c r="N1463">
        <f t="shared" si="580"/>
        <v>0.17613236764184922</v>
      </c>
      <c r="O1463">
        <f t="shared" si="581"/>
        <v>8.7980049179665953E-2</v>
      </c>
      <c r="P1463">
        <v>0</v>
      </c>
      <c r="Q1463">
        <f t="shared" si="582"/>
        <v>0</v>
      </c>
      <c r="R1463">
        <v>0</v>
      </c>
      <c r="S1463">
        <f t="shared" si="573"/>
        <v>0</v>
      </c>
      <c r="T1463">
        <f t="shared" si="583"/>
        <v>0</v>
      </c>
      <c r="U1463">
        <f t="shared" si="574"/>
        <v>0.14872848019538559</v>
      </c>
      <c r="V1463">
        <f t="shared" si="584"/>
        <v>0.84441310922369928</v>
      </c>
      <c r="W1463">
        <f t="shared" si="575"/>
        <v>8.2842330538245718E-2</v>
      </c>
      <c r="X1463">
        <f t="shared" si="585"/>
        <v>0.94160359434525442</v>
      </c>
      <c r="Y1463">
        <v>14</v>
      </c>
      <c r="Z1463">
        <f>Y1463*'MRIP Selectivity'!$N$35</f>
        <v>8.8152318462183271E-2</v>
      </c>
      <c r="AA1463">
        <f>Y1463*'MRIP Selectivity'!$O$35</f>
        <v>8.7980049179665953E-2</v>
      </c>
      <c r="AB1463">
        <f>Y1463*'MRIP Selectivity'!$P$35</f>
        <v>1.2645039813586431E-2</v>
      </c>
      <c r="AC1463">
        <v>0.74741255597723821</v>
      </c>
      <c r="AD1463">
        <v>0.94160359434525442</v>
      </c>
      <c r="AE1463">
        <v>1.3432654004296583</v>
      </c>
      <c r="AF1463">
        <f t="shared" si="586"/>
        <v>6.5886149657139889E-2</v>
      </c>
      <c r="AG1463">
        <f t="shared" si="587"/>
        <v>8.2842330538245718E-2</v>
      </c>
      <c r="AH1463">
        <f t="shared" si="588"/>
        <v>1.6985644468646147E-2</v>
      </c>
      <c r="AI1463">
        <f t="shared" si="589"/>
        <v>0.18877740745543564</v>
      </c>
      <c r="AJ1463">
        <f t="shared" si="590"/>
        <v>0.16571412466403174</v>
      </c>
      <c r="AK1463">
        <f t="shared" si="591"/>
        <v>0.10062508899325238</v>
      </c>
      <c r="AL1463">
        <f t="shared" si="592"/>
        <v>9.9827975006891861E-2</v>
      </c>
      <c r="AM1463">
        <f t="shared" si="593"/>
        <v>0.14872848019538559</v>
      </c>
      <c r="AN1463">
        <f t="shared" si="594"/>
        <v>8.2842330538245718E-2</v>
      </c>
      <c r="AO1463">
        <v>0</v>
      </c>
      <c r="AP1463">
        <f t="shared" si="595"/>
        <v>0.17613236764184922</v>
      </c>
      <c r="AQ1463">
        <f t="shared" si="596"/>
        <v>8.7980049179665953E-2</v>
      </c>
      <c r="AR1463">
        <v>14</v>
      </c>
      <c r="AS1463">
        <f>AR1463*'MRIP Selectivity'!$N$35</f>
        <v>8.8152318462183271E-2</v>
      </c>
      <c r="AT1463">
        <f>AR1463*'MRIP Selectivity'!$O$35</f>
        <v>8.7980049179665953E-2</v>
      </c>
      <c r="AU1463">
        <f>AR1463*'MRIP Selectivity'!$P$35</f>
        <v>1.2645039813586431E-2</v>
      </c>
      <c r="AV1463">
        <v>36</v>
      </c>
      <c r="AW1463">
        <f t="shared" si="597"/>
        <v>180</v>
      </c>
      <c r="AX1463">
        <f t="shared" si="576"/>
        <v>0</v>
      </c>
      <c r="AY1463">
        <f t="shared" si="577"/>
        <v>0</v>
      </c>
      <c r="AZ1463">
        <f t="shared" si="578"/>
        <v>0</v>
      </c>
      <c r="BA1463">
        <v>36.227678028000007</v>
      </c>
      <c r="BB1463">
        <v>36.227678028000007</v>
      </c>
    </row>
    <row r="1464" spans="1:54" x14ac:dyDescent="0.25">
      <c r="A1464" t="s">
        <v>1322</v>
      </c>
      <c r="B1464" t="s">
        <v>3</v>
      </c>
      <c r="C1464">
        <v>2014</v>
      </c>
      <c r="D1464">
        <v>4</v>
      </c>
      <c r="E1464">
        <v>8</v>
      </c>
      <c r="F1464" t="s">
        <v>1867</v>
      </c>
      <c r="G1464" t="s">
        <v>1923</v>
      </c>
      <c r="H1464" t="s">
        <v>1926</v>
      </c>
      <c r="I1464" t="s">
        <v>1812</v>
      </c>
      <c r="J1464" t="s">
        <v>1819</v>
      </c>
      <c r="K1464" t="str">
        <f t="shared" si="579"/>
        <v>Offshore</v>
      </c>
      <c r="L1464">
        <v>0</v>
      </c>
      <c r="M1464">
        <f t="shared" si="572"/>
        <v>0</v>
      </c>
      <c r="N1464">
        <f t="shared" si="580"/>
        <v>5.0323533611956919E-2</v>
      </c>
      <c r="O1464">
        <f t="shared" si="581"/>
        <v>2.5137156908475986E-2</v>
      </c>
      <c r="P1464">
        <v>0</v>
      </c>
      <c r="Q1464">
        <f t="shared" si="582"/>
        <v>0</v>
      </c>
      <c r="R1464">
        <v>0</v>
      </c>
      <c r="S1464">
        <f t="shared" si="573"/>
        <v>0</v>
      </c>
      <c r="T1464">
        <f t="shared" si="583"/>
        <v>0</v>
      </c>
      <c r="U1464">
        <f t="shared" si="574"/>
        <v>4.2493851484395884E-2</v>
      </c>
      <c r="V1464">
        <f t="shared" si="584"/>
        <v>0.84441310922369939</v>
      </c>
      <c r="W1464">
        <f t="shared" si="575"/>
        <v>2.3669237296641631E-2</v>
      </c>
      <c r="X1464">
        <f t="shared" si="585"/>
        <v>0.94160359434525431</v>
      </c>
      <c r="Y1464">
        <v>4</v>
      </c>
      <c r="Z1464">
        <f>Y1464*'MRIP Selectivity'!$N$35</f>
        <v>2.5186376703480933E-2</v>
      </c>
      <c r="AA1464">
        <f>Y1464*'MRIP Selectivity'!$O$35</f>
        <v>2.5137156908475986E-2</v>
      </c>
      <c r="AB1464">
        <f>Y1464*'MRIP Selectivity'!$P$35</f>
        <v>3.6128685181675518E-3</v>
      </c>
      <c r="AC1464">
        <v>0.74741255597723821</v>
      </c>
      <c r="AD1464">
        <v>0.94160359434525442</v>
      </c>
      <c r="AE1464">
        <v>1.3432654004296583</v>
      </c>
      <c r="AF1464">
        <f t="shared" si="586"/>
        <v>1.8824614187754253E-2</v>
      </c>
      <c r="AG1464">
        <f t="shared" si="587"/>
        <v>2.3669237296641631E-2</v>
      </c>
      <c r="AH1464">
        <f t="shared" si="588"/>
        <v>4.8530412767560423E-3</v>
      </c>
      <c r="AI1464">
        <f t="shared" si="589"/>
        <v>5.3936402130124468E-2</v>
      </c>
      <c r="AJ1464">
        <f t="shared" si="590"/>
        <v>4.7346892761151928E-2</v>
      </c>
      <c r="AK1464">
        <f t="shared" si="591"/>
        <v>2.8750025426643538E-2</v>
      </c>
      <c r="AL1464">
        <f t="shared" si="592"/>
        <v>2.8522278573397675E-2</v>
      </c>
      <c r="AM1464">
        <f t="shared" si="593"/>
        <v>4.2493851484395884E-2</v>
      </c>
      <c r="AN1464">
        <f t="shared" si="594"/>
        <v>2.3669237296641631E-2</v>
      </c>
      <c r="AO1464">
        <v>0</v>
      </c>
      <c r="AP1464">
        <f t="shared" si="595"/>
        <v>5.0323533611956919E-2</v>
      </c>
      <c r="AQ1464">
        <f t="shared" si="596"/>
        <v>2.5137156908475986E-2</v>
      </c>
      <c r="AR1464">
        <v>4</v>
      </c>
      <c r="AS1464">
        <f>AR1464*'MRIP Selectivity'!$N$35</f>
        <v>2.5186376703480933E-2</v>
      </c>
      <c r="AT1464">
        <f>AR1464*'MRIP Selectivity'!$O$35</f>
        <v>2.5137156908475986E-2</v>
      </c>
      <c r="AU1464">
        <f>AR1464*'MRIP Selectivity'!$P$35</f>
        <v>3.6128685181675518E-3</v>
      </c>
      <c r="AV1464">
        <v>3</v>
      </c>
      <c r="AW1464">
        <f t="shared" si="597"/>
        <v>15</v>
      </c>
      <c r="AX1464">
        <f t="shared" si="576"/>
        <v>0</v>
      </c>
      <c r="AY1464">
        <f t="shared" si="577"/>
        <v>0</v>
      </c>
      <c r="AZ1464">
        <f t="shared" si="578"/>
        <v>0</v>
      </c>
      <c r="BA1464">
        <v>1419.5335994</v>
      </c>
      <c r="BB1464">
        <v>1419.5335994</v>
      </c>
    </row>
    <row r="1465" spans="1:54" x14ac:dyDescent="0.25">
      <c r="A1465" t="s">
        <v>1323</v>
      </c>
      <c r="B1465" t="s">
        <v>3</v>
      </c>
      <c r="C1465">
        <v>2014</v>
      </c>
      <c r="D1465">
        <v>4</v>
      </c>
      <c r="E1465">
        <v>8</v>
      </c>
      <c r="F1465" t="s">
        <v>1861</v>
      </c>
      <c r="G1465" t="s">
        <v>1923</v>
      </c>
      <c r="H1465" t="s">
        <v>1960</v>
      </c>
      <c r="I1465" t="s">
        <v>1837</v>
      </c>
      <c r="J1465" t="s">
        <v>1819</v>
      </c>
      <c r="K1465" t="str">
        <f t="shared" si="579"/>
        <v>Offshore</v>
      </c>
      <c r="L1465">
        <v>3</v>
      </c>
      <c r="M1465">
        <f t="shared" si="572"/>
        <v>562.03094979000002</v>
      </c>
      <c r="N1465">
        <f t="shared" si="580"/>
        <v>3.0754853004179354</v>
      </c>
      <c r="O1465">
        <f t="shared" si="581"/>
        <v>3.0377057353627142</v>
      </c>
      <c r="P1465">
        <v>39.921259842519682</v>
      </c>
      <c r="Q1465">
        <f t="shared" si="582"/>
        <v>13.307086614173228</v>
      </c>
      <c r="R1465">
        <v>3.6596735522689676</v>
      </c>
      <c r="S1465">
        <f t="shared" si="573"/>
        <v>685.61660083435697</v>
      </c>
      <c r="T1465">
        <f t="shared" si="583"/>
        <v>1.2198911840896558</v>
      </c>
      <c r="U1465">
        <f t="shared" si="574"/>
        <v>3.7234143294955615</v>
      </c>
      <c r="V1465">
        <f t="shared" si="584"/>
        <v>1.2106753782856896</v>
      </c>
      <c r="W1465">
        <f t="shared" si="575"/>
        <v>3.6951774082139299</v>
      </c>
      <c r="X1465">
        <f t="shared" si="585"/>
        <v>1.2164369198758849</v>
      </c>
      <c r="Y1465">
        <v>6</v>
      </c>
      <c r="Z1465">
        <f>Y1465*'MRIP Selectivity'!$N$35</f>
        <v>3.7779565055221398E-2</v>
      </c>
      <c r="AA1465">
        <f>Y1465*'MRIP Selectivity'!$O$35</f>
        <v>3.7705735362713981E-2</v>
      </c>
      <c r="AB1465">
        <f>Y1465*'MRIP Selectivity'!$P$35</f>
        <v>5.4193027772513275E-3</v>
      </c>
      <c r="AC1465">
        <v>0.74741255597723821</v>
      </c>
      <c r="AD1465">
        <v>0.94160359434525442</v>
      </c>
      <c r="AE1465">
        <v>1.3432654004296583</v>
      </c>
      <c r="AF1465">
        <f t="shared" si="586"/>
        <v>2.8236921281631376E-2</v>
      </c>
      <c r="AG1465">
        <f t="shared" si="587"/>
        <v>3.5503855944962449E-2</v>
      </c>
      <c r="AH1465">
        <f t="shared" si="588"/>
        <v>7.2795619151340635E-3</v>
      </c>
      <c r="AI1465">
        <f t="shared" si="589"/>
        <v>8.0904603195186719E-2</v>
      </c>
      <c r="AJ1465">
        <f t="shared" si="590"/>
        <v>7.1020339141727895E-2</v>
      </c>
      <c r="AK1465">
        <f t="shared" si="591"/>
        <v>4.3125038139965308E-2</v>
      </c>
      <c r="AL1465">
        <f t="shared" si="592"/>
        <v>4.2783417860096512E-2</v>
      </c>
      <c r="AM1465">
        <f t="shared" si="593"/>
        <v>3.7234143294955615</v>
      </c>
      <c r="AN1465">
        <f t="shared" si="594"/>
        <v>3.6951774082139299</v>
      </c>
      <c r="AO1465">
        <v>3</v>
      </c>
      <c r="AP1465">
        <f t="shared" si="595"/>
        <v>3.0754853004179354</v>
      </c>
      <c r="AQ1465">
        <f t="shared" si="596"/>
        <v>3.0377057353627142</v>
      </c>
      <c r="AR1465">
        <v>6</v>
      </c>
      <c r="AS1465">
        <f>AR1465*'MRIP Selectivity'!$N$35</f>
        <v>3.7779565055221398E-2</v>
      </c>
      <c r="AT1465">
        <f>AR1465*'MRIP Selectivity'!$O$35</f>
        <v>3.7705735362713981E-2</v>
      </c>
      <c r="AU1465">
        <f>AR1465*'MRIP Selectivity'!$P$35</f>
        <v>5.4193027772513275E-3</v>
      </c>
      <c r="AV1465">
        <v>36</v>
      </c>
      <c r="AW1465">
        <f t="shared" si="597"/>
        <v>180</v>
      </c>
      <c r="AX1465">
        <f t="shared" si="576"/>
        <v>0</v>
      </c>
      <c r="AY1465">
        <f t="shared" si="577"/>
        <v>0</v>
      </c>
      <c r="AZ1465">
        <f t="shared" si="578"/>
        <v>0</v>
      </c>
      <c r="BA1465">
        <v>187.34364993</v>
      </c>
      <c r="BB1465">
        <v>187.34364993</v>
      </c>
    </row>
    <row r="1466" spans="1:54" x14ac:dyDescent="0.25">
      <c r="A1466" t="s">
        <v>1324</v>
      </c>
      <c r="B1466" t="s">
        <v>3</v>
      </c>
      <c r="C1466">
        <v>2014</v>
      </c>
      <c r="D1466">
        <v>4</v>
      </c>
      <c r="E1466">
        <v>8</v>
      </c>
      <c r="F1466" t="s">
        <v>1834</v>
      </c>
      <c r="G1466" t="s">
        <v>1923</v>
      </c>
      <c r="H1466" t="s">
        <v>1976</v>
      </c>
      <c r="I1466" t="s">
        <v>1812</v>
      </c>
      <c r="J1466" t="s">
        <v>1819</v>
      </c>
      <c r="K1466" t="str">
        <f t="shared" si="579"/>
        <v>Offshore</v>
      </c>
      <c r="L1466">
        <v>0</v>
      </c>
      <c r="M1466">
        <f t="shared" si="572"/>
        <v>0</v>
      </c>
      <c r="N1466">
        <f t="shared" si="580"/>
        <v>7.5485300417935386E-2</v>
      </c>
      <c r="O1466">
        <f t="shared" si="581"/>
        <v>3.7705735362713981E-2</v>
      </c>
      <c r="P1466">
        <v>0</v>
      </c>
      <c r="Q1466">
        <f t="shared" si="582"/>
        <v>0</v>
      </c>
      <c r="R1466">
        <v>0</v>
      </c>
      <c r="S1466">
        <f t="shared" si="573"/>
        <v>0</v>
      </c>
      <c r="T1466">
        <f t="shared" si="583"/>
        <v>0</v>
      </c>
      <c r="U1466">
        <f t="shared" si="574"/>
        <v>6.3740777226593825E-2</v>
      </c>
      <c r="V1466">
        <f t="shared" si="584"/>
        <v>0.84441310922369928</v>
      </c>
      <c r="W1466">
        <f t="shared" si="575"/>
        <v>3.5503855944962449E-2</v>
      </c>
      <c r="X1466">
        <f t="shared" si="585"/>
        <v>0.94160359434525442</v>
      </c>
      <c r="Y1466">
        <v>6</v>
      </c>
      <c r="Z1466">
        <f>Y1466*'MRIP Selectivity'!$N$35</f>
        <v>3.7779565055221398E-2</v>
      </c>
      <c r="AA1466">
        <f>Y1466*'MRIP Selectivity'!$O$35</f>
        <v>3.7705735362713981E-2</v>
      </c>
      <c r="AB1466">
        <f>Y1466*'MRIP Selectivity'!$P$35</f>
        <v>5.4193027772513275E-3</v>
      </c>
      <c r="AC1466">
        <v>0.74741255597723821</v>
      </c>
      <c r="AD1466">
        <v>0.94160359434525442</v>
      </c>
      <c r="AE1466">
        <v>1.3432654004296583</v>
      </c>
      <c r="AF1466">
        <f t="shared" si="586"/>
        <v>2.8236921281631376E-2</v>
      </c>
      <c r="AG1466">
        <f t="shared" si="587"/>
        <v>3.5503855944962449E-2</v>
      </c>
      <c r="AH1466">
        <f t="shared" si="588"/>
        <v>7.2795619151340635E-3</v>
      </c>
      <c r="AI1466">
        <f t="shared" si="589"/>
        <v>8.0904603195186719E-2</v>
      </c>
      <c r="AJ1466">
        <f t="shared" si="590"/>
        <v>7.1020339141727895E-2</v>
      </c>
      <c r="AK1466">
        <f t="shared" si="591"/>
        <v>4.3125038139965308E-2</v>
      </c>
      <c r="AL1466">
        <f t="shared" si="592"/>
        <v>4.2783417860096512E-2</v>
      </c>
      <c r="AM1466">
        <f t="shared" si="593"/>
        <v>6.3740777226593825E-2</v>
      </c>
      <c r="AN1466">
        <f t="shared" si="594"/>
        <v>3.5503855944962449E-2</v>
      </c>
      <c r="AO1466">
        <v>0</v>
      </c>
      <c r="AP1466">
        <f t="shared" si="595"/>
        <v>7.5485300417935386E-2</v>
      </c>
      <c r="AQ1466">
        <f t="shared" si="596"/>
        <v>3.7705735362713981E-2</v>
      </c>
      <c r="AR1466">
        <v>6</v>
      </c>
      <c r="AS1466">
        <f>AR1466*'MRIP Selectivity'!$N$35</f>
        <v>3.7779565055221398E-2</v>
      </c>
      <c r="AT1466">
        <f>AR1466*'MRIP Selectivity'!$O$35</f>
        <v>3.7705735362713981E-2</v>
      </c>
      <c r="AU1466">
        <f>AR1466*'MRIP Selectivity'!$P$35</f>
        <v>5.4193027772513275E-3</v>
      </c>
      <c r="AV1466">
        <v>2</v>
      </c>
      <c r="AW1466">
        <f t="shared" si="597"/>
        <v>10</v>
      </c>
      <c r="AX1466">
        <f t="shared" si="576"/>
        <v>0</v>
      </c>
      <c r="AY1466">
        <f t="shared" si="577"/>
        <v>0</v>
      </c>
      <c r="AZ1466">
        <f t="shared" si="578"/>
        <v>0</v>
      </c>
      <c r="BA1466">
        <v>1516.6524578999999</v>
      </c>
      <c r="BB1466">
        <v>1516.6524578999999</v>
      </c>
    </row>
    <row r="1467" spans="1:54" x14ac:dyDescent="0.25">
      <c r="A1467" t="s">
        <v>1325</v>
      </c>
      <c r="B1467" t="s">
        <v>3</v>
      </c>
      <c r="C1467">
        <v>2014</v>
      </c>
      <c r="D1467">
        <v>4</v>
      </c>
      <c r="E1467">
        <v>8</v>
      </c>
      <c r="F1467" t="s">
        <v>1841</v>
      </c>
      <c r="G1467" t="s">
        <v>1923</v>
      </c>
      <c r="H1467" t="s">
        <v>1926</v>
      </c>
      <c r="I1467" t="s">
        <v>1812</v>
      </c>
      <c r="J1467" t="s">
        <v>1819</v>
      </c>
      <c r="K1467" t="str">
        <f t="shared" si="579"/>
        <v>Offshore</v>
      </c>
      <c r="L1467">
        <v>0</v>
      </c>
      <c r="M1467">
        <f t="shared" si="572"/>
        <v>0</v>
      </c>
      <c r="N1467">
        <f t="shared" si="580"/>
        <v>5.0323533611956919E-2</v>
      </c>
      <c r="O1467">
        <f t="shared" si="581"/>
        <v>2.5137156908475986E-2</v>
      </c>
      <c r="P1467">
        <v>0</v>
      </c>
      <c r="Q1467">
        <f t="shared" si="582"/>
        <v>0</v>
      </c>
      <c r="R1467">
        <v>0</v>
      </c>
      <c r="S1467">
        <f t="shared" si="573"/>
        <v>0</v>
      </c>
      <c r="T1467">
        <f t="shared" si="583"/>
        <v>0</v>
      </c>
      <c r="U1467">
        <f t="shared" si="574"/>
        <v>4.2493851484395884E-2</v>
      </c>
      <c r="V1467">
        <f t="shared" si="584"/>
        <v>0.84441310922369939</v>
      </c>
      <c r="W1467">
        <f t="shared" si="575"/>
        <v>2.3669237296641631E-2</v>
      </c>
      <c r="X1467">
        <f t="shared" si="585"/>
        <v>0.94160359434525431</v>
      </c>
      <c r="Y1467">
        <v>4</v>
      </c>
      <c r="Z1467">
        <f>Y1467*'MRIP Selectivity'!$N$35</f>
        <v>2.5186376703480933E-2</v>
      </c>
      <c r="AA1467">
        <f>Y1467*'MRIP Selectivity'!$O$35</f>
        <v>2.5137156908475986E-2</v>
      </c>
      <c r="AB1467">
        <f>Y1467*'MRIP Selectivity'!$P$35</f>
        <v>3.6128685181675518E-3</v>
      </c>
      <c r="AC1467">
        <v>0.74741255597723821</v>
      </c>
      <c r="AD1467">
        <v>0.94160359434525442</v>
      </c>
      <c r="AE1467">
        <v>1.3432654004296583</v>
      </c>
      <c r="AF1467">
        <f t="shared" si="586"/>
        <v>1.8824614187754253E-2</v>
      </c>
      <c r="AG1467">
        <f t="shared" si="587"/>
        <v>2.3669237296641631E-2</v>
      </c>
      <c r="AH1467">
        <f t="shared" si="588"/>
        <v>4.8530412767560423E-3</v>
      </c>
      <c r="AI1467">
        <f t="shared" si="589"/>
        <v>5.3936402130124468E-2</v>
      </c>
      <c r="AJ1467">
        <f t="shared" si="590"/>
        <v>4.7346892761151928E-2</v>
      </c>
      <c r="AK1467">
        <f t="shared" si="591"/>
        <v>2.8750025426643538E-2</v>
      </c>
      <c r="AL1467">
        <f t="shared" si="592"/>
        <v>2.8522278573397675E-2</v>
      </c>
      <c r="AM1467">
        <f t="shared" si="593"/>
        <v>4.2493851484395884E-2</v>
      </c>
      <c r="AN1467">
        <f t="shared" si="594"/>
        <v>2.3669237296641631E-2</v>
      </c>
      <c r="AO1467">
        <v>0</v>
      </c>
      <c r="AP1467">
        <f t="shared" si="595"/>
        <v>5.0323533611956919E-2</v>
      </c>
      <c r="AQ1467">
        <f t="shared" si="596"/>
        <v>2.5137156908475986E-2</v>
      </c>
      <c r="AR1467">
        <v>4</v>
      </c>
      <c r="AS1467">
        <f>AR1467*'MRIP Selectivity'!$N$35</f>
        <v>2.5186376703480933E-2</v>
      </c>
      <c r="AT1467">
        <f>AR1467*'MRIP Selectivity'!$O$35</f>
        <v>2.5137156908475986E-2</v>
      </c>
      <c r="AU1467">
        <f>AR1467*'MRIP Selectivity'!$P$35</f>
        <v>3.6128685181675518E-3</v>
      </c>
      <c r="AV1467">
        <v>1</v>
      </c>
      <c r="AW1467">
        <f t="shared" si="597"/>
        <v>5</v>
      </c>
      <c r="AX1467">
        <f t="shared" si="576"/>
        <v>0</v>
      </c>
      <c r="AY1467">
        <f t="shared" si="577"/>
        <v>0</v>
      </c>
      <c r="AZ1467">
        <f t="shared" si="578"/>
        <v>0</v>
      </c>
      <c r="BA1467">
        <v>935.4583007</v>
      </c>
      <c r="BB1467">
        <v>935.4583007</v>
      </c>
    </row>
    <row r="1468" spans="1:54" x14ac:dyDescent="0.25">
      <c r="A1468" t="s">
        <v>1326</v>
      </c>
      <c r="B1468" t="s">
        <v>3</v>
      </c>
      <c r="C1468">
        <v>2014</v>
      </c>
      <c r="D1468">
        <v>4</v>
      </c>
      <c r="E1468">
        <v>8</v>
      </c>
      <c r="F1468" t="s">
        <v>1841</v>
      </c>
      <c r="G1468" t="s">
        <v>1923</v>
      </c>
      <c r="H1468" t="s">
        <v>1926</v>
      </c>
      <c r="I1468" t="s">
        <v>1812</v>
      </c>
      <c r="J1468" t="s">
        <v>1819</v>
      </c>
      <c r="K1468" t="str">
        <f t="shared" si="579"/>
        <v>Offshore</v>
      </c>
      <c r="L1468">
        <v>0</v>
      </c>
      <c r="M1468">
        <f t="shared" si="572"/>
        <v>0</v>
      </c>
      <c r="N1468">
        <f t="shared" si="580"/>
        <v>0.11322795062690307</v>
      </c>
      <c r="O1468">
        <f t="shared" si="581"/>
        <v>5.6558603044070968E-2</v>
      </c>
      <c r="P1468">
        <v>0</v>
      </c>
      <c r="Q1468">
        <f t="shared" si="582"/>
        <v>0</v>
      </c>
      <c r="R1468">
        <v>0</v>
      </c>
      <c r="S1468">
        <f t="shared" si="573"/>
        <v>0</v>
      </c>
      <c r="T1468">
        <f t="shared" si="583"/>
        <v>0</v>
      </c>
      <c r="U1468">
        <f t="shared" si="574"/>
        <v>9.5611165839890738E-2</v>
      </c>
      <c r="V1468">
        <f t="shared" si="584"/>
        <v>0.84441310922369939</v>
      </c>
      <c r="W1468">
        <f t="shared" si="575"/>
        <v>5.3255783917443671E-2</v>
      </c>
      <c r="X1468">
        <f t="shared" si="585"/>
        <v>0.94160359434525442</v>
      </c>
      <c r="Y1468">
        <v>9</v>
      </c>
      <c r="Z1468">
        <f>Y1468*'MRIP Selectivity'!$N$35</f>
        <v>5.6669347582832097E-2</v>
      </c>
      <c r="AA1468">
        <f>Y1468*'MRIP Selectivity'!$O$35</f>
        <v>5.6558603044070968E-2</v>
      </c>
      <c r="AB1468">
        <f>Y1468*'MRIP Selectivity'!$P$35</f>
        <v>8.1289541658769917E-3</v>
      </c>
      <c r="AC1468">
        <v>0.74741255597723821</v>
      </c>
      <c r="AD1468">
        <v>0.94160359434525442</v>
      </c>
      <c r="AE1468">
        <v>1.3432654004296583</v>
      </c>
      <c r="AF1468">
        <f t="shared" si="586"/>
        <v>4.2355381922447061E-2</v>
      </c>
      <c r="AG1468">
        <f t="shared" si="587"/>
        <v>5.3255783917443671E-2</v>
      </c>
      <c r="AH1468">
        <f t="shared" si="588"/>
        <v>1.0919342872701096E-2</v>
      </c>
      <c r="AI1468">
        <f t="shared" si="589"/>
        <v>0.12135690479278005</v>
      </c>
      <c r="AJ1468">
        <f t="shared" si="590"/>
        <v>0.10653050871259183</v>
      </c>
      <c r="AK1468">
        <f t="shared" si="591"/>
        <v>6.4687557209947955E-2</v>
      </c>
      <c r="AL1468">
        <f t="shared" si="592"/>
        <v>6.4175126790144768E-2</v>
      </c>
      <c r="AM1468">
        <f t="shared" si="593"/>
        <v>9.5611165839890738E-2</v>
      </c>
      <c r="AN1468">
        <f t="shared" si="594"/>
        <v>5.3255783917443671E-2</v>
      </c>
      <c r="AO1468">
        <v>0</v>
      </c>
      <c r="AP1468">
        <f t="shared" si="595"/>
        <v>0.11322795062690307</v>
      </c>
      <c r="AQ1468">
        <f t="shared" si="596"/>
        <v>5.6558603044070968E-2</v>
      </c>
      <c r="AR1468">
        <v>9</v>
      </c>
      <c r="AS1468">
        <f>AR1468*'MRIP Selectivity'!$N$35</f>
        <v>5.6669347582832097E-2</v>
      </c>
      <c r="AT1468">
        <f>AR1468*'MRIP Selectivity'!$O$35</f>
        <v>5.6558603044070968E-2</v>
      </c>
      <c r="AU1468">
        <f>AR1468*'MRIP Selectivity'!$P$35</f>
        <v>8.1289541658769917E-3</v>
      </c>
      <c r="AV1468">
        <v>8</v>
      </c>
      <c r="AW1468">
        <f t="shared" si="597"/>
        <v>40</v>
      </c>
      <c r="AX1468">
        <f t="shared" si="576"/>
        <v>0</v>
      </c>
      <c r="AY1468">
        <f t="shared" si="577"/>
        <v>0</v>
      </c>
      <c r="AZ1468">
        <f t="shared" si="578"/>
        <v>0</v>
      </c>
      <c r="BA1468">
        <v>1789.5210615000001</v>
      </c>
      <c r="BB1468">
        <v>1789.5210615000001</v>
      </c>
    </row>
    <row r="1469" spans="1:54" x14ac:dyDescent="0.25">
      <c r="A1469" t="s">
        <v>1327</v>
      </c>
      <c r="B1469" t="s">
        <v>3</v>
      </c>
      <c r="C1469">
        <v>2014</v>
      </c>
      <c r="D1469">
        <v>4</v>
      </c>
      <c r="E1469">
        <v>8</v>
      </c>
      <c r="F1469" t="s">
        <v>1841</v>
      </c>
      <c r="G1469" t="s">
        <v>1923</v>
      </c>
      <c r="H1469" t="s">
        <v>1926</v>
      </c>
      <c r="I1469" t="s">
        <v>1812</v>
      </c>
      <c r="J1469" t="s">
        <v>1767</v>
      </c>
      <c r="K1469" t="str">
        <f t="shared" si="579"/>
        <v>Inshore</v>
      </c>
      <c r="L1469">
        <v>0</v>
      </c>
      <c r="M1469">
        <f t="shared" si="572"/>
        <v>0</v>
      </c>
      <c r="N1469">
        <f t="shared" si="580"/>
        <v>0.25161766805978458</v>
      </c>
      <c r="O1469">
        <f t="shared" si="581"/>
        <v>0.12568578454237994</v>
      </c>
      <c r="P1469">
        <v>0</v>
      </c>
      <c r="Q1469">
        <f t="shared" si="582"/>
        <v>0</v>
      </c>
      <c r="R1469">
        <v>0</v>
      </c>
      <c r="S1469">
        <f t="shared" si="573"/>
        <v>0</v>
      </c>
      <c r="T1469">
        <f t="shared" si="583"/>
        <v>0</v>
      </c>
      <c r="U1469">
        <f t="shared" si="574"/>
        <v>0.21246925742197942</v>
      </c>
      <c r="V1469">
        <f t="shared" si="584"/>
        <v>0.84441310922369939</v>
      </c>
      <c r="W1469">
        <f t="shared" si="575"/>
        <v>0.11834618648320817</v>
      </c>
      <c r="X1469">
        <f t="shared" si="585"/>
        <v>0.94160359434525442</v>
      </c>
      <c r="Y1469">
        <v>20</v>
      </c>
      <c r="Z1469">
        <f>Y1469*'MRIP Selectivity'!$N$35</f>
        <v>0.12593188351740467</v>
      </c>
      <c r="AA1469">
        <f>Y1469*'MRIP Selectivity'!$O$35</f>
        <v>0.12568578454237994</v>
      </c>
      <c r="AB1469">
        <f>Y1469*'MRIP Selectivity'!$P$35</f>
        <v>1.8064342590837758E-2</v>
      </c>
      <c r="AC1469">
        <v>0.74741255597723821</v>
      </c>
      <c r="AD1469">
        <v>0.94160359434525442</v>
      </c>
      <c r="AE1469">
        <v>1.3432654004296583</v>
      </c>
      <c r="AF1469">
        <f t="shared" si="586"/>
        <v>9.4123070938771258E-2</v>
      </c>
      <c r="AG1469">
        <f t="shared" si="587"/>
        <v>0.11834618648320817</v>
      </c>
      <c r="AH1469">
        <f t="shared" si="588"/>
        <v>2.426520638378021E-2</v>
      </c>
      <c r="AI1469">
        <f t="shared" si="589"/>
        <v>0.26968201065062236</v>
      </c>
      <c r="AJ1469">
        <f t="shared" si="590"/>
        <v>0.23673446380575963</v>
      </c>
      <c r="AK1469">
        <f t="shared" si="591"/>
        <v>0.14375012713321769</v>
      </c>
      <c r="AL1469">
        <f t="shared" si="592"/>
        <v>0.14261139286698837</v>
      </c>
      <c r="AM1469">
        <f t="shared" si="593"/>
        <v>0.21246925742197942</v>
      </c>
      <c r="AN1469">
        <f t="shared" si="594"/>
        <v>0.11834618648320817</v>
      </c>
      <c r="AO1469">
        <v>0</v>
      </c>
      <c r="AP1469">
        <f t="shared" si="595"/>
        <v>0.25161766805978458</v>
      </c>
      <c r="AQ1469">
        <f t="shared" si="596"/>
        <v>0.12568578454237994</v>
      </c>
      <c r="AR1469">
        <v>20</v>
      </c>
      <c r="AS1469">
        <f>AR1469*'MRIP Selectivity'!$N$35</f>
        <v>0.12593188351740467</v>
      </c>
      <c r="AT1469">
        <f>AR1469*'MRIP Selectivity'!$O$35</f>
        <v>0.12568578454237994</v>
      </c>
      <c r="AU1469">
        <f>AR1469*'MRIP Selectivity'!$P$35</f>
        <v>1.8064342590837758E-2</v>
      </c>
      <c r="AV1469">
        <v>16</v>
      </c>
      <c r="AW1469">
        <f t="shared" si="597"/>
        <v>80</v>
      </c>
      <c r="AX1469">
        <f t="shared" si="576"/>
        <v>0</v>
      </c>
      <c r="AY1469">
        <f t="shared" si="577"/>
        <v>0</v>
      </c>
      <c r="AZ1469">
        <f t="shared" si="578"/>
        <v>0</v>
      </c>
      <c r="BA1469">
        <v>935.4583007</v>
      </c>
      <c r="BB1469">
        <v>935.4583007</v>
      </c>
    </row>
    <row r="1470" spans="1:54" x14ac:dyDescent="0.25">
      <c r="A1470" t="s">
        <v>2007</v>
      </c>
      <c r="B1470" t="s">
        <v>3</v>
      </c>
      <c r="C1470">
        <v>2014</v>
      </c>
      <c r="D1470">
        <v>5</v>
      </c>
      <c r="E1470">
        <v>9</v>
      </c>
      <c r="F1470" t="s">
        <v>1825</v>
      </c>
      <c r="G1470" t="s">
        <v>1923</v>
      </c>
      <c r="H1470" t="s">
        <v>1926</v>
      </c>
      <c r="I1470" t="s">
        <v>1837</v>
      </c>
      <c r="J1470" t="s">
        <v>1819</v>
      </c>
      <c r="K1470" t="str">
        <f t="shared" si="579"/>
        <v>Offshore</v>
      </c>
      <c r="L1470">
        <v>1.1424455525999999</v>
      </c>
      <c r="M1470">
        <f t="shared" si="572"/>
        <v>9.1644222688897958</v>
      </c>
      <c r="N1470">
        <f t="shared" si="580"/>
        <v>1.1424455525999999</v>
      </c>
      <c r="O1470">
        <f t="shared" si="581"/>
        <v>1.1424455525999999</v>
      </c>
      <c r="P1470">
        <v>14.932752891732283</v>
      </c>
      <c r="Q1470">
        <f t="shared" si="582"/>
        <v>13.070866141277396</v>
      </c>
      <c r="R1470">
        <v>1.6119432379340948</v>
      </c>
      <c r="S1470">
        <f t="shared" si="573"/>
        <v>12.930619294976404</v>
      </c>
      <c r="T1470">
        <f t="shared" si="583"/>
        <v>1.4109584778597133</v>
      </c>
      <c r="U1470">
        <f t="shared" si="574"/>
        <v>1.6119432379340948</v>
      </c>
      <c r="V1470">
        <f t="shared" si="584"/>
        <v>1.4109584778597133</v>
      </c>
      <c r="W1470">
        <f t="shared" si="575"/>
        <v>1.6119432379340948</v>
      </c>
      <c r="X1470">
        <f t="shared" si="585"/>
        <v>1.4109584778597133</v>
      </c>
      <c r="Y1470">
        <v>0</v>
      </c>
      <c r="Z1470">
        <f>Y1470*'MRIP Selectivity'!$N$35</f>
        <v>0</v>
      </c>
      <c r="AA1470">
        <f>Y1470*'MRIP Selectivity'!$O$35</f>
        <v>0</v>
      </c>
      <c r="AB1470">
        <f>Y1470*'MRIP Selectivity'!$P$35</f>
        <v>0</v>
      </c>
      <c r="AC1470">
        <v>0.74741255597723821</v>
      </c>
      <c r="AD1470">
        <v>0.94160359434525442</v>
      </c>
      <c r="AE1470">
        <v>1.3432654004296583</v>
      </c>
      <c r="AF1470">
        <f t="shared" si="586"/>
        <v>0</v>
      </c>
      <c r="AG1470">
        <f t="shared" si="587"/>
        <v>0</v>
      </c>
      <c r="AH1470">
        <f t="shared" si="588"/>
        <v>0</v>
      </c>
      <c r="AI1470">
        <f t="shared" si="589"/>
        <v>0</v>
      </c>
      <c r="AJ1470">
        <f t="shared" si="590"/>
        <v>0</v>
      </c>
      <c r="AK1470">
        <f t="shared" si="591"/>
        <v>0</v>
      </c>
      <c r="AL1470">
        <f t="shared" si="592"/>
        <v>0</v>
      </c>
      <c r="AM1470">
        <f t="shared" si="593"/>
        <v>1.6119432379340948</v>
      </c>
      <c r="AN1470">
        <f t="shared" si="594"/>
        <v>1.6119432379340948</v>
      </c>
      <c r="AO1470">
        <v>1</v>
      </c>
      <c r="AP1470">
        <f t="shared" si="595"/>
        <v>1</v>
      </c>
      <c r="AQ1470">
        <f t="shared" si="596"/>
        <v>1</v>
      </c>
      <c r="AR1470">
        <v>0</v>
      </c>
      <c r="AS1470">
        <f>AR1470*'MRIP Selectivity'!$N$35</f>
        <v>0</v>
      </c>
      <c r="AT1470">
        <f>AR1470*'MRIP Selectivity'!$O$35</f>
        <v>0</v>
      </c>
      <c r="AU1470">
        <f>AR1470*'MRIP Selectivity'!$P$35</f>
        <v>0</v>
      </c>
      <c r="AV1470">
        <v>4</v>
      </c>
      <c r="AW1470">
        <f t="shared" si="597"/>
        <v>20</v>
      </c>
      <c r="AX1470">
        <f t="shared" si="576"/>
        <v>0</v>
      </c>
      <c r="AY1470">
        <f t="shared" si="577"/>
        <v>0</v>
      </c>
      <c r="AZ1470">
        <f t="shared" si="578"/>
        <v>0</v>
      </c>
      <c r="BA1470">
        <v>8.0217584532000004</v>
      </c>
      <c r="BB1470">
        <v>8.0217584532000004</v>
      </c>
    </row>
    <row r="1471" spans="1:54" x14ac:dyDescent="0.25">
      <c r="A1471" t="s">
        <v>1328</v>
      </c>
      <c r="B1471" t="s">
        <v>3</v>
      </c>
      <c r="C1471">
        <v>2014</v>
      </c>
      <c r="D1471">
        <v>5</v>
      </c>
      <c r="E1471">
        <v>9</v>
      </c>
      <c r="F1471" t="s">
        <v>1825</v>
      </c>
      <c r="G1471" t="s">
        <v>1923</v>
      </c>
      <c r="H1471" t="s">
        <v>1926</v>
      </c>
      <c r="I1471" t="s">
        <v>1837</v>
      </c>
      <c r="J1471" t="s">
        <v>1819</v>
      </c>
      <c r="K1471" t="str">
        <f t="shared" si="579"/>
        <v>Offshore</v>
      </c>
      <c r="L1471">
        <v>1.1424455525999999</v>
      </c>
      <c r="M1471">
        <f t="shared" si="572"/>
        <v>9.1644222688897958</v>
      </c>
      <c r="N1471">
        <f t="shared" si="580"/>
        <v>1.3940632206597845</v>
      </c>
      <c r="O1471">
        <f t="shared" si="581"/>
        <v>1.2681313371423799</v>
      </c>
      <c r="P1471">
        <v>17.721399516141734</v>
      </c>
      <c r="Q1471">
        <f t="shared" si="582"/>
        <v>15.511811023125809</v>
      </c>
      <c r="R1471">
        <v>2.2164219523798425</v>
      </c>
      <c r="S1471">
        <f t="shared" si="573"/>
        <v>17.779601532361049</v>
      </c>
      <c r="T1471">
        <f t="shared" si="583"/>
        <v>1.9400679072500795</v>
      </c>
      <c r="U1471">
        <f t="shared" si="574"/>
        <v>2.4288912098018223</v>
      </c>
      <c r="V1471">
        <f t="shared" si="584"/>
        <v>1.7423106598080056</v>
      </c>
      <c r="W1471">
        <f t="shared" si="575"/>
        <v>2.3347681388630508</v>
      </c>
      <c r="X1471">
        <f t="shared" si="585"/>
        <v>1.841109095312037</v>
      </c>
      <c r="Y1471">
        <v>20</v>
      </c>
      <c r="Z1471">
        <f>Y1471*'MRIP Selectivity'!$N$35</f>
        <v>0.12593188351740467</v>
      </c>
      <c r="AA1471">
        <f>Y1471*'MRIP Selectivity'!$O$35</f>
        <v>0.12568578454237994</v>
      </c>
      <c r="AB1471">
        <f>Y1471*'MRIP Selectivity'!$P$35</f>
        <v>1.8064342590837758E-2</v>
      </c>
      <c r="AC1471">
        <v>0.74741255597723821</v>
      </c>
      <c r="AD1471">
        <v>0.94160359434525442</v>
      </c>
      <c r="AE1471">
        <v>1.3432654004296583</v>
      </c>
      <c r="AF1471">
        <f t="shared" si="586"/>
        <v>9.4123070938771258E-2</v>
      </c>
      <c r="AG1471">
        <f t="shared" si="587"/>
        <v>0.11834618648320817</v>
      </c>
      <c r="AH1471">
        <f t="shared" si="588"/>
        <v>2.426520638378021E-2</v>
      </c>
      <c r="AI1471">
        <f t="shared" si="589"/>
        <v>0.26968201065062236</v>
      </c>
      <c r="AJ1471">
        <f t="shared" si="590"/>
        <v>0.23673446380575963</v>
      </c>
      <c r="AK1471">
        <f t="shared" si="591"/>
        <v>0.14375012713321769</v>
      </c>
      <c r="AL1471">
        <f t="shared" si="592"/>
        <v>0.14261139286698837</v>
      </c>
      <c r="AM1471">
        <f t="shared" si="593"/>
        <v>2.4288912098018223</v>
      </c>
      <c r="AN1471">
        <f t="shared" si="594"/>
        <v>2.3347681388630508</v>
      </c>
      <c r="AO1471">
        <v>1</v>
      </c>
      <c r="AP1471">
        <f t="shared" si="595"/>
        <v>1.2516176680597846</v>
      </c>
      <c r="AQ1471">
        <f t="shared" si="596"/>
        <v>1.12568578454238</v>
      </c>
      <c r="AR1471">
        <v>20</v>
      </c>
      <c r="AS1471">
        <f>AR1471*'MRIP Selectivity'!$N$35</f>
        <v>0.12593188351740467</v>
      </c>
      <c r="AT1471">
        <f>AR1471*'MRIP Selectivity'!$O$35</f>
        <v>0.12568578454237994</v>
      </c>
      <c r="AU1471">
        <f>AR1471*'MRIP Selectivity'!$P$35</f>
        <v>1.8064342590837758E-2</v>
      </c>
      <c r="AV1471">
        <v>1</v>
      </c>
      <c r="AW1471">
        <f t="shared" si="597"/>
        <v>5</v>
      </c>
      <c r="AX1471">
        <f t="shared" si="576"/>
        <v>0</v>
      </c>
      <c r="AY1471">
        <f t="shared" si="577"/>
        <v>0</v>
      </c>
      <c r="AZ1471">
        <f t="shared" si="578"/>
        <v>0</v>
      </c>
      <c r="BA1471">
        <v>8.0217584532000004</v>
      </c>
      <c r="BB1471">
        <v>8.0217584532000004</v>
      </c>
    </row>
    <row r="1472" spans="1:54" x14ac:dyDescent="0.25">
      <c r="A1472" t="s">
        <v>1329</v>
      </c>
      <c r="B1472" t="s">
        <v>3</v>
      </c>
      <c r="C1472">
        <v>2014</v>
      </c>
      <c r="D1472">
        <v>5</v>
      </c>
      <c r="E1472">
        <v>9</v>
      </c>
      <c r="F1472" t="s">
        <v>1825</v>
      </c>
      <c r="G1472" t="s">
        <v>1923</v>
      </c>
      <c r="H1472" t="s">
        <v>1926</v>
      </c>
      <c r="I1472" t="s">
        <v>1837</v>
      </c>
      <c r="J1472" t="s">
        <v>1819</v>
      </c>
      <c r="K1472" t="str">
        <f t="shared" si="579"/>
        <v>Offshore</v>
      </c>
      <c r="L1472">
        <v>0</v>
      </c>
      <c r="M1472">
        <f t="shared" si="572"/>
        <v>0</v>
      </c>
      <c r="N1472">
        <f t="shared" si="580"/>
        <v>7.5485300417935386E-2</v>
      </c>
      <c r="O1472">
        <f t="shared" si="581"/>
        <v>3.7705735362713981E-2</v>
      </c>
      <c r="P1472">
        <v>0</v>
      </c>
      <c r="Q1472">
        <f t="shared" si="582"/>
        <v>0</v>
      </c>
      <c r="R1472">
        <v>0</v>
      </c>
      <c r="S1472">
        <f t="shared" si="573"/>
        <v>0</v>
      </c>
      <c r="T1472">
        <f t="shared" si="583"/>
        <v>0</v>
      </c>
      <c r="U1472">
        <f t="shared" si="574"/>
        <v>6.3740777226593825E-2</v>
      </c>
      <c r="V1472">
        <f t="shared" si="584"/>
        <v>0.84441310922369928</v>
      </c>
      <c r="W1472">
        <f t="shared" si="575"/>
        <v>3.5503855944962449E-2</v>
      </c>
      <c r="X1472">
        <f t="shared" si="585"/>
        <v>0.94160359434525442</v>
      </c>
      <c r="Y1472">
        <v>6</v>
      </c>
      <c r="Z1472">
        <f>Y1472*'MRIP Selectivity'!$N$35</f>
        <v>3.7779565055221398E-2</v>
      </c>
      <c r="AA1472">
        <f>Y1472*'MRIP Selectivity'!$O$35</f>
        <v>3.7705735362713981E-2</v>
      </c>
      <c r="AB1472">
        <f>Y1472*'MRIP Selectivity'!$P$35</f>
        <v>5.4193027772513275E-3</v>
      </c>
      <c r="AC1472">
        <v>0.74741255597723821</v>
      </c>
      <c r="AD1472">
        <v>0.94160359434525442</v>
      </c>
      <c r="AE1472">
        <v>1.3432654004296583</v>
      </c>
      <c r="AF1472">
        <f t="shared" si="586"/>
        <v>2.8236921281631376E-2</v>
      </c>
      <c r="AG1472">
        <f t="shared" si="587"/>
        <v>3.5503855944962449E-2</v>
      </c>
      <c r="AH1472">
        <f t="shared" si="588"/>
        <v>7.2795619151340635E-3</v>
      </c>
      <c r="AI1472">
        <f t="shared" si="589"/>
        <v>8.0904603195186719E-2</v>
      </c>
      <c r="AJ1472">
        <f t="shared" si="590"/>
        <v>7.1020339141727895E-2</v>
      </c>
      <c r="AK1472">
        <f t="shared" si="591"/>
        <v>4.3125038139965308E-2</v>
      </c>
      <c r="AL1472">
        <f t="shared" si="592"/>
        <v>4.2783417860096512E-2</v>
      </c>
      <c r="AM1472">
        <f t="shared" si="593"/>
        <v>6.3740777226593825E-2</v>
      </c>
      <c r="AN1472">
        <f t="shared" si="594"/>
        <v>3.5503855944962449E-2</v>
      </c>
      <c r="AO1472">
        <v>0</v>
      </c>
      <c r="AP1472">
        <f t="shared" si="595"/>
        <v>7.5485300417935386E-2</v>
      </c>
      <c r="AQ1472">
        <f t="shared" si="596"/>
        <v>3.7705735362713981E-2</v>
      </c>
      <c r="AR1472">
        <v>6</v>
      </c>
      <c r="AS1472">
        <f>AR1472*'MRIP Selectivity'!$N$35</f>
        <v>3.7779565055221398E-2</v>
      </c>
      <c r="AT1472">
        <f>AR1472*'MRIP Selectivity'!$O$35</f>
        <v>3.7705735362713981E-2</v>
      </c>
      <c r="AU1472">
        <f>AR1472*'MRIP Selectivity'!$P$35</f>
        <v>5.4193027772513275E-3</v>
      </c>
      <c r="AV1472">
        <v>9</v>
      </c>
      <c r="AW1472">
        <f t="shared" si="597"/>
        <v>45</v>
      </c>
      <c r="AX1472">
        <f t="shared" si="576"/>
        <v>0</v>
      </c>
      <c r="AY1472">
        <f t="shared" si="577"/>
        <v>0</v>
      </c>
      <c r="AZ1472">
        <f t="shared" si="578"/>
        <v>0</v>
      </c>
      <c r="BA1472">
        <v>8.0217584532000004</v>
      </c>
      <c r="BB1472">
        <v>8.0217584532000004</v>
      </c>
    </row>
    <row r="1473" spans="1:54" x14ac:dyDescent="0.25">
      <c r="A1473" t="s">
        <v>1330</v>
      </c>
      <c r="B1473" t="s">
        <v>3</v>
      </c>
      <c r="C1473">
        <v>2014</v>
      </c>
      <c r="D1473">
        <v>5</v>
      </c>
      <c r="E1473">
        <v>9</v>
      </c>
      <c r="F1473" t="s">
        <v>1839</v>
      </c>
      <c r="G1473" t="s">
        <v>1923</v>
      </c>
      <c r="H1473" t="s">
        <v>1926</v>
      </c>
      <c r="I1473" t="s">
        <v>1837</v>
      </c>
      <c r="J1473" t="s">
        <v>1767</v>
      </c>
      <c r="K1473" t="str">
        <f t="shared" si="579"/>
        <v>Inshore</v>
      </c>
      <c r="L1473">
        <v>0</v>
      </c>
      <c r="M1473">
        <f t="shared" si="572"/>
        <v>0</v>
      </c>
      <c r="N1473">
        <f t="shared" si="580"/>
        <v>2.516176680597846E-2</v>
      </c>
      <c r="O1473">
        <f t="shared" si="581"/>
        <v>1.2568578454237993E-2</v>
      </c>
      <c r="P1473">
        <v>0</v>
      </c>
      <c r="Q1473">
        <f t="shared" si="582"/>
        <v>0</v>
      </c>
      <c r="R1473">
        <v>0</v>
      </c>
      <c r="S1473">
        <f t="shared" si="573"/>
        <v>0</v>
      </c>
      <c r="T1473">
        <f t="shared" si="583"/>
        <v>0</v>
      </c>
      <c r="U1473">
        <f t="shared" si="574"/>
        <v>2.1246925742197942E-2</v>
      </c>
      <c r="V1473">
        <f t="shared" si="584"/>
        <v>0.84441310922369939</v>
      </c>
      <c r="W1473">
        <f t="shared" si="575"/>
        <v>1.1834618648320815E-2</v>
      </c>
      <c r="X1473">
        <f t="shared" si="585"/>
        <v>0.94160359434525431</v>
      </c>
      <c r="Y1473">
        <v>2</v>
      </c>
      <c r="Z1473">
        <f>Y1473*'MRIP Selectivity'!$N$35</f>
        <v>1.2593188351740467E-2</v>
      </c>
      <c r="AA1473">
        <f>Y1473*'MRIP Selectivity'!$O$35</f>
        <v>1.2568578454237993E-2</v>
      </c>
      <c r="AB1473">
        <f>Y1473*'MRIP Selectivity'!$P$35</f>
        <v>1.8064342590837759E-3</v>
      </c>
      <c r="AC1473">
        <v>0.74741255597723821</v>
      </c>
      <c r="AD1473">
        <v>0.94160359434525442</v>
      </c>
      <c r="AE1473">
        <v>1.3432654004296583</v>
      </c>
      <c r="AF1473">
        <f t="shared" si="586"/>
        <v>9.4123070938771265E-3</v>
      </c>
      <c r="AG1473">
        <f t="shared" si="587"/>
        <v>1.1834618648320815E-2</v>
      </c>
      <c r="AH1473">
        <f t="shared" si="588"/>
        <v>2.4265206383780212E-3</v>
      </c>
      <c r="AI1473">
        <f t="shared" si="589"/>
        <v>2.6968201065062234E-2</v>
      </c>
      <c r="AJ1473">
        <f t="shared" si="590"/>
        <v>2.3673446380575964E-2</v>
      </c>
      <c r="AK1473">
        <f t="shared" si="591"/>
        <v>1.4375012713321769E-2</v>
      </c>
      <c r="AL1473">
        <f t="shared" si="592"/>
        <v>1.4261139286698837E-2</v>
      </c>
      <c r="AM1473">
        <f t="shared" si="593"/>
        <v>2.1246925742197942E-2</v>
      </c>
      <c r="AN1473">
        <f t="shared" si="594"/>
        <v>1.1834618648320815E-2</v>
      </c>
      <c r="AO1473">
        <v>0</v>
      </c>
      <c r="AP1473">
        <f t="shared" si="595"/>
        <v>2.516176680597846E-2</v>
      </c>
      <c r="AQ1473">
        <f t="shared" si="596"/>
        <v>1.2568578454237993E-2</v>
      </c>
      <c r="AR1473">
        <v>2</v>
      </c>
      <c r="AS1473">
        <f>AR1473*'MRIP Selectivity'!$N$35</f>
        <v>1.2593188351740467E-2</v>
      </c>
      <c r="AT1473">
        <f>AR1473*'MRIP Selectivity'!$O$35</f>
        <v>1.2568578454237993E-2</v>
      </c>
      <c r="AU1473">
        <f>AR1473*'MRIP Selectivity'!$P$35</f>
        <v>1.8064342590837759E-3</v>
      </c>
      <c r="AV1473">
        <v>2</v>
      </c>
      <c r="AW1473">
        <f t="shared" si="597"/>
        <v>10</v>
      </c>
      <c r="AX1473">
        <f t="shared" si="576"/>
        <v>0</v>
      </c>
      <c r="AY1473">
        <f t="shared" si="577"/>
        <v>0</v>
      </c>
      <c r="AZ1473">
        <f t="shared" si="578"/>
        <v>0</v>
      </c>
      <c r="BA1473">
        <v>19.500285133999999</v>
      </c>
      <c r="BB1473">
        <v>19.500285133999999</v>
      </c>
    </row>
    <row r="1474" spans="1:54" x14ac:dyDescent="0.25">
      <c r="A1474" t="s">
        <v>1331</v>
      </c>
      <c r="B1474" t="s">
        <v>3</v>
      </c>
      <c r="C1474">
        <v>2014</v>
      </c>
      <c r="D1474">
        <v>5</v>
      </c>
      <c r="E1474">
        <v>9</v>
      </c>
      <c r="F1474" t="s">
        <v>1868</v>
      </c>
      <c r="G1474" t="s">
        <v>1923</v>
      </c>
      <c r="H1474" t="s">
        <v>1926</v>
      </c>
      <c r="I1474" t="s">
        <v>1812</v>
      </c>
      <c r="J1474" t="s">
        <v>1819</v>
      </c>
      <c r="K1474" t="str">
        <f t="shared" si="579"/>
        <v>Offshore</v>
      </c>
      <c r="L1474">
        <v>0</v>
      </c>
      <c r="M1474">
        <f t="shared" ref="M1474:M1537" si="598">L1474*BA1474</f>
        <v>0</v>
      </c>
      <c r="N1474">
        <f t="shared" si="580"/>
        <v>0.10064706722391384</v>
      </c>
      <c r="O1474">
        <f t="shared" si="581"/>
        <v>5.0274313816951972E-2</v>
      </c>
      <c r="P1474">
        <v>0</v>
      </c>
      <c r="Q1474">
        <f t="shared" si="582"/>
        <v>0</v>
      </c>
      <c r="R1474">
        <v>0</v>
      </c>
      <c r="S1474">
        <f t="shared" ref="S1474:S1537" si="599">R1474*BA1474</f>
        <v>0</v>
      </c>
      <c r="T1474">
        <f t="shared" si="583"/>
        <v>0</v>
      </c>
      <c r="U1474">
        <f t="shared" ref="U1474:U1537" si="600">IF(AX1474=1,R1474+AF1474+AG1474+AH1474,R1474+AF1474+AG1474)</f>
        <v>8.4987702968791767E-2</v>
      </c>
      <c r="V1474">
        <f t="shared" si="584"/>
        <v>0.84441310922369939</v>
      </c>
      <c r="W1474">
        <f t="shared" ref="W1474:W1537" si="601">IF(AX1474=1,R1474+AG1474+AH1474,R1474+AG1474)</f>
        <v>4.7338474593283261E-2</v>
      </c>
      <c r="X1474">
        <f t="shared" si="585"/>
        <v>0.94160359434525431</v>
      </c>
      <c r="Y1474">
        <v>8</v>
      </c>
      <c r="Z1474">
        <f>Y1474*'MRIP Selectivity'!$N$35</f>
        <v>5.0372753406961866E-2</v>
      </c>
      <c r="AA1474">
        <f>Y1474*'MRIP Selectivity'!$O$35</f>
        <v>5.0274313816951972E-2</v>
      </c>
      <c r="AB1474">
        <f>Y1474*'MRIP Selectivity'!$P$35</f>
        <v>7.2257370363351036E-3</v>
      </c>
      <c r="AC1474">
        <v>0.74741255597723821</v>
      </c>
      <c r="AD1474">
        <v>0.94160359434525442</v>
      </c>
      <c r="AE1474">
        <v>1.3432654004296583</v>
      </c>
      <c r="AF1474">
        <f t="shared" si="586"/>
        <v>3.7649228375508506E-2</v>
      </c>
      <c r="AG1474">
        <f t="shared" si="587"/>
        <v>4.7338474593283261E-2</v>
      </c>
      <c r="AH1474">
        <f t="shared" si="588"/>
        <v>9.7060825535120847E-3</v>
      </c>
      <c r="AI1474">
        <f t="shared" si="589"/>
        <v>0.10787280426024894</v>
      </c>
      <c r="AJ1474">
        <f t="shared" si="590"/>
        <v>9.4693785522303855E-2</v>
      </c>
      <c r="AK1474">
        <f t="shared" si="591"/>
        <v>5.7500050853287077E-2</v>
      </c>
      <c r="AL1474">
        <f t="shared" si="592"/>
        <v>5.7044557146795349E-2</v>
      </c>
      <c r="AM1474">
        <f t="shared" si="593"/>
        <v>8.4987702968791767E-2</v>
      </c>
      <c r="AN1474">
        <f t="shared" si="594"/>
        <v>4.7338474593283261E-2</v>
      </c>
      <c r="AO1474">
        <v>0</v>
      </c>
      <c r="AP1474">
        <f t="shared" si="595"/>
        <v>0.10064706722391384</v>
      </c>
      <c r="AQ1474">
        <f t="shared" si="596"/>
        <v>5.0274313816951972E-2</v>
      </c>
      <c r="AR1474">
        <v>8</v>
      </c>
      <c r="AS1474">
        <f>AR1474*'MRIP Selectivity'!$N$35</f>
        <v>5.0372753406961866E-2</v>
      </c>
      <c r="AT1474">
        <f>AR1474*'MRIP Selectivity'!$O$35</f>
        <v>5.0274313816951972E-2</v>
      </c>
      <c r="AU1474">
        <f>AR1474*'MRIP Selectivity'!$P$35</f>
        <v>7.2257370363351036E-3</v>
      </c>
      <c r="AV1474">
        <v>1</v>
      </c>
      <c r="AW1474">
        <f t="shared" si="597"/>
        <v>5</v>
      </c>
      <c r="AX1474">
        <f t="shared" ref="AX1474:AX1537" si="602">IF(AO1474&gt;=AW1474,1,0)</f>
        <v>0</v>
      </c>
      <c r="AY1474">
        <f t="shared" ref="AY1474:AY1537" si="603">IF(AP1474&gt;=AW1474,1,0)</f>
        <v>0</v>
      </c>
      <c r="AZ1474">
        <f t="shared" ref="AZ1474:AZ1537" si="604">IF(AQ1474&gt;=AW1474,1,0)</f>
        <v>0</v>
      </c>
      <c r="BA1474">
        <v>1211.5594495</v>
      </c>
      <c r="BB1474">
        <v>1211.5594495</v>
      </c>
    </row>
    <row r="1475" spans="1:54" x14ac:dyDescent="0.25">
      <c r="A1475" t="s">
        <v>2008</v>
      </c>
      <c r="B1475" t="s">
        <v>3</v>
      </c>
      <c r="C1475">
        <v>2014</v>
      </c>
      <c r="D1475">
        <v>5</v>
      </c>
      <c r="E1475">
        <v>9</v>
      </c>
      <c r="F1475" t="s">
        <v>1870</v>
      </c>
      <c r="G1475" t="s">
        <v>1923</v>
      </c>
      <c r="H1475" t="s">
        <v>1926</v>
      </c>
      <c r="I1475" t="s">
        <v>1837</v>
      </c>
      <c r="J1475" t="s">
        <v>1819</v>
      </c>
      <c r="K1475" t="str">
        <f t="shared" ref="K1475:K1538" si="605">IF(J1475="Federal","Offshore","Inshore")</f>
        <v>Offshore</v>
      </c>
      <c r="L1475">
        <v>0</v>
      </c>
      <c r="M1475">
        <f t="shared" si="598"/>
        <v>0</v>
      </c>
      <c r="N1475">
        <f t="shared" ref="N1475:N1538" si="606">L1475+Z1475+AA1475</f>
        <v>1.258088340298923E-2</v>
      </c>
      <c r="O1475">
        <f t="shared" ref="O1475:O1538" si="607">L1475+AA1475</f>
        <v>6.2842892271189965E-3</v>
      </c>
      <c r="P1475">
        <v>0</v>
      </c>
      <c r="Q1475">
        <f t="shared" ref="Q1475:Q1538" si="608">IF(L1475=0,0,P1475/L1475)</f>
        <v>0</v>
      </c>
      <c r="R1475">
        <v>0</v>
      </c>
      <c r="S1475">
        <f t="shared" si="599"/>
        <v>0</v>
      </c>
      <c r="T1475">
        <f t="shared" ref="T1475:T1538" si="609">IF(L1475=0,0,R1475/L1475)</f>
        <v>0</v>
      </c>
      <c r="U1475">
        <f t="shared" si="600"/>
        <v>1.0623462871098971E-2</v>
      </c>
      <c r="V1475">
        <f t="shared" ref="V1475:V1538" si="610">U1475/N1475</f>
        <v>0.84441310922369939</v>
      </c>
      <c r="W1475">
        <f t="shared" si="601"/>
        <v>5.9173093241604077E-3</v>
      </c>
      <c r="X1475">
        <f t="shared" ref="X1475:X1538" si="611">W1475/O1475</f>
        <v>0.94160359434525431</v>
      </c>
      <c r="Y1475">
        <v>1</v>
      </c>
      <c r="Z1475">
        <f>Y1475*'MRIP Selectivity'!$N$35</f>
        <v>6.2965941758702333E-3</v>
      </c>
      <c r="AA1475">
        <f>Y1475*'MRIP Selectivity'!$O$35</f>
        <v>6.2842892271189965E-3</v>
      </c>
      <c r="AB1475">
        <f>Y1475*'MRIP Selectivity'!$P$35</f>
        <v>9.0321712954188795E-4</v>
      </c>
      <c r="AC1475">
        <v>0.74741255597723821</v>
      </c>
      <c r="AD1475">
        <v>0.94160359434525442</v>
      </c>
      <c r="AE1475">
        <v>1.3432654004296583</v>
      </c>
      <c r="AF1475">
        <f t="shared" ref="AF1475:AF1538" si="612">Z1475*AC1475</f>
        <v>4.7061535469385633E-3</v>
      </c>
      <c r="AG1475">
        <f t="shared" ref="AG1475:AG1538" si="613">AA1475*AD1475</f>
        <v>5.9173093241604077E-3</v>
      </c>
      <c r="AH1475">
        <f t="shared" ref="AH1475:AH1538" si="614">AB1475*AE1475</f>
        <v>1.2132603191890106E-3</v>
      </c>
      <c r="AI1475">
        <f t="shared" ref="AI1475:AI1538" si="615">Z1475+AA1475+AB1475</f>
        <v>1.3484100532531117E-2</v>
      </c>
      <c r="AJ1475">
        <f t="shared" ref="AJ1475:AJ1538" si="616">AF1475+AG1475+AH1475</f>
        <v>1.1836723190287982E-2</v>
      </c>
      <c r="AK1475">
        <f t="shared" ref="AK1475:AK1538" si="617">AA1475+AB1475</f>
        <v>7.1875063566608846E-3</v>
      </c>
      <c r="AL1475">
        <f t="shared" ref="AL1475:AL1538" si="618">AG1475+AH1475</f>
        <v>7.1305696433494187E-3</v>
      </c>
      <c r="AM1475">
        <f t="shared" ref="AM1475:AM1538" si="619">R1475+AF1475+AG1475</f>
        <v>1.0623462871098971E-2</v>
      </c>
      <c r="AN1475">
        <f t="shared" ref="AN1475:AN1538" si="620">R1475+AG1475</f>
        <v>5.9173093241604077E-3</v>
      </c>
      <c r="AO1475">
        <v>0</v>
      </c>
      <c r="AP1475">
        <f t="shared" ref="AP1475:AP1538" si="621">AO1475+AS1475+AT1475</f>
        <v>1.258088340298923E-2</v>
      </c>
      <c r="AQ1475">
        <f t="shared" ref="AQ1475:AQ1538" si="622">AO1475+AT1475</f>
        <v>6.2842892271189965E-3</v>
      </c>
      <c r="AR1475">
        <v>1</v>
      </c>
      <c r="AS1475">
        <f>AR1475*'MRIP Selectivity'!$N$35</f>
        <v>6.2965941758702333E-3</v>
      </c>
      <c r="AT1475">
        <f>AR1475*'MRIP Selectivity'!$O$35</f>
        <v>6.2842892271189965E-3</v>
      </c>
      <c r="AU1475">
        <f>AR1475*'MRIP Selectivity'!$P$35</f>
        <v>9.0321712954188795E-4</v>
      </c>
      <c r="AV1475">
        <v>6</v>
      </c>
      <c r="AW1475">
        <f t="shared" ref="AW1475:AW1538" si="623">AV1475*5</f>
        <v>30</v>
      </c>
      <c r="AX1475">
        <f t="shared" si="602"/>
        <v>0</v>
      </c>
      <c r="AY1475">
        <f t="shared" si="603"/>
        <v>0</v>
      </c>
      <c r="AZ1475">
        <f t="shared" si="604"/>
        <v>0</v>
      </c>
      <c r="BA1475">
        <v>7.8058532120999997</v>
      </c>
      <c r="BB1475">
        <v>7.8058532120999997</v>
      </c>
    </row>
    <row r="1476" spans="1:54" x14ac:dyDescent="0.25">
      <c r="A1476" t="s">
        <v>1332</v>
      </c>
      <c r="B1476" t="s">
        <v>3</v>
      </c>
      <c r="C1476">
        <v>2014</v>
      </c>
      <c r="D1476">
        <v>5</v>
      </c>
      <c r="E1476">
        <v>10</v>
      </c>
      <c r="F1476" t="s">
        <v>1851</v>
      </c>
      <c r="G1476" t="s">
        <v>1923</v>
      </c>
      <c r="H1476" t="s">
        <v>1926</v>
      </c>
      <c r="I1476" t="s">
        <v>1837</v>
      </c>
      <c r="J1476" t="s">
        <v>1819</v>
      </c>
      <c r="K1476" t="str">
        <f t="shared" si="605"/>
        <v>Offshore</v>
      </c>
      <c r="L1476">
        <v>1</v>
      </c>
      <c r="M1476">
        <f t="shared" si="598"/>
        <v>43.937947436999998</v>
      </c>
      <c r="N1476">
        <f t="shared" si="606"/>
        <v>1.1006470672239137</v>
      </c>
      <c r="O1476">
        <f t="shared" si="607"/>
        <v>1.0502743138169519</v>
      </c>
      <c r="P1476">
        <v>13.425196850393702</v>
      </c>
      <c r="Q1476">
        <f t="shared" si="608"/>
        <v>13.425196850393702</v>
      </c>
      <c r="R1476">
        <v>1.0582188584874124</v>
      </c>
      <c r="S1476">
        <f t="shared" si="599"/>
        <v>46.495964581062061</v>
      </c>
      <c r="T1476">
        <f t="shared" si="609"/>
        <v>1.0582188584874124</v>
      </c>
      <c r="U1476">
        <f t="shared" si="600"/>
        <v>1.1432065614562041</v>
      </c>
      <c r="V1476">
        <f t="shared" si="610"/>
        <v>1.0386677032989651</v>
      </c>
      <c r="W1476">
        <f t="shared" si="601"/>
        <v>1.1055573330806956</v>
      </c>
      <c r="X1476">
        <f t="shared" si="611"/>
        <v>1.0526367431217392</v>
      </c>
      <c r="Y1476">
        <v>8</v>
      </c>
      <c r="Z1476">
        <f>Y1476*'MRIP Selectivity'!$N$35</f>
        <v>5.0372753406961866E-2</v>
      </c>
      <c r="AA1476">
        <f>Y1476*'MRIP Selectivity'!$O$35</f>
        <v>5.0274313816951972E-2</v>
      </c>
      <c r="AB1476">
        <f>Y1476*'MRIP Selectivity'!$P$35</f>
        <v>7.2257370363351036E-3</v>
      </c>
      <c r="AC1476">
        <v>0.74741255597723821</v>
      </c>
      <c r="AD1476">
        <v>0.94160359434525442</v>
      </c>
      <c r="AE1476">
        <v>1.3432654004296583</v>
      </c>
      <c r="AF1476">
        <f t="shared" si="612"/>
        <v>3.7649228375508506E-2</v>
      </c>
      <c r="AG1476">
        <f t="shared" si="613"/>
        <v>4.7338474593283261E-2</v>
      </c>
      <c r="AH1476">
        <f t="shared" si="614"/>
        <v>9.7060825535120847E-3</v>
      </c>
      <c r="AI1476">
        <f t="shared" si="615"/>
        <v>0.10787280426024894</v>
      </c>
      <c r="AJ1476">
        <f t="shared" si="616"/>
        <v>9.4693785522303855E-2</v>
      </c>
      <c r="AK1476">
        <f t="shared" si="617"/>
        <v>5.7500050853287077E-2</v>
      </c>
      <c r="AL1476">
        <f t="shared" si="618"/>
        <v>5.7044557146795349E-2</v>
      </c>
      <c r="AM1476">
        <f t="shared" si="619"/>
        <v>1.1432065614562041</v>
      </c>
      <c r="AN1476">
        <f t="shared" si="620"/>
        <v>1.1055573330806956</v>
      </c>
      <c r="AO1476">
        <v>1</v>
      </c>
      <c r="AP1476">
        <f t="shared" si="621"/>
        <v>1.1006470672239137</v>
      </c>
      <c r="AQ1476">
        <f t="shared" si="622"/>
        <v>1.0502743138169519</v>
      </c>
      <c r="AR1476">
        <v>8</v>
      </c>
      <c r="AS1476">
        <f>AR1476*'MRIP Selectivity'!$N$35</f>
        <v>5.0372753406961866E-2</v>
      </c>
      <c r="AT1476">
        <f>AR1476*'MRIP Selectivity'!$O$35</f>
        <v>5.0274313816951972E-2</v>
      </c>
      <c r="AU1476">
        <f>AR1476*'MRIP Selectivity'!$P$35</f>
        <v>7.2257370363351036E-3</v>
      </c>
      <c r="AV1476">
        <v>4</v>
      </c>
      <c r="AW1476">
        <f t="shared" si="623"/>
        <v>20</v>
      </c>
      <c r="AX1476">
        <f t="shared" si="602"/>
        <v>0</v>
      </c>
      <c r="AY1476">
        <f t="shared" si="603"/>
        <v>0</v>
      </c>
      <c r="AZ1476">
        <f t="shared" si="604"/>
        <v>0</v>
      </c>
      <c r="BA1476">
        <v>43.937947436999998</v>
      </c>
      <c r="BB1476">
        <v>43.937947436999998</v>
      </c>
    </row>
    <row r="1477" spans="1:54" x14ac:dyDescent="0.25">
      <c r="A1477" t="s">
        <v>1333</v>
      </c>
      <c r="B1477" t="s">
        <v>3</v>
      </c>
      <c r="C1477">
        <v>2014</v>
      </c>
      <c r="D1477">
        <v>5</v>
      </c>
      <c r="E1477">
        <v>10</v>
      </c>
      <c r="F1477" t="s">
        <v>1846</v>
      </c>
      <c r="G1477" t="s">
        <v>1923</v>
      </c>
      <c r="H1477" t="s">
        <v>1926</v>
      </c>
      <c r="I1477" t="s">
        <v>1837</v>
      </c>
      <c r="J1477" t="s">
        <v>1819</v>
      </c>
      <c r="K1477" t="str">
        <f t="shared" si="605"/>
        <v>Offshore</v>
      </c>
      <c r="L1477">
        <v>0</v>
      </c>
      <c r="M1477">
        <f t="shared" si="598"/>
        <v>0</v>
      </c>
      <c r="N1477">
        <f t="shared" si="606"/>
        <v>6.2904417014946146E-2</v>
      </c>
      <c r="O1477">
        <f t="shared" si="607"/>
        <v>3.1421446135594985E-2</v>
      </c>
      <c r="P1477">
        <v>0</v>
      </c>
      <c r="Q1477">
        <f t="shared" si="608"/>
        <v>0</v>
      </c>
      <c r="R1477">
        <v>0</v>
      </c>
      <c r="S1477">
        <f t="shared" si="599"/>
        <v>0</v>
      </c>
      <c r="T1477">
        <f t="shared" si="609"/>
        <v>0</v>
      </c>
      <c r="U1477">
        <f t="shared" si="600"/>
        <v>5.3117314355494855E-2</v>
      </c>
      <c r="V1477">
        <f t="shared" si="610"/>
        <v>0.84441310922369939</v>
      </c>
      <c r="W1477">
        <f t="shared" si="601"/>
        <v>2.9586546620802043E-2</v>
      </c>
      <c r="X1477">
        <f t="shared" si="611"/>
        <v>0.94160359434525442</v>
      </c>
      <c r="Y1477">
        <v>5</v>
      </c>
      <c r="Z1477">
        <f>Y1477*'MRIP Selectivity'!$N$35</f>
        <v>3.1482970879351167E-2</v>
      </c>
      <c r="AA1477">
        <f>Y1477*'MRIP Selectivity'!$O$35</f>
        <v>3.1421446135594985E-2</v>
      </c>
      <c r="AB1477">
        <f>Y1477*'MRIP Selectivity'!$P$35</f>
        <v>4.5160856477094394E-3</v>
      </c>
      <c r="AC1477">
        <v>0.74741255597723821</v>
      </c>
      <c r="AD1477">
        <v>0.94160359434525442</v>
      </c>
      <c r="AE1477">
        <v>1.3432654004296583</v>
      </c>
      <c r="AF1477">
        <f t="shared" si="612"/>
        <v>2.3530767734692815E-2</v>
      </c>
      <c r="AG1477">
        <f t="shared" si="613"/>
        <v>2.9586546620802043E-2</v>
      </c>
      <c r="AH1477">
        <f t="shared" si="614"/>
        <v>6.0663015959450525E-3</v>
      </c>
      <c r="AI1477">
        <f t="shared" si="615"/>
        <v>6.742050266265559E-2</v>
      </c>
      <c r="AJ1477">
        <f t="shared" si="616"/>
        <v>5.9183615951439908E-2</v>
      </c>
      <c r="AK1477">
        <f t="shared" si="617"/>
        <v>3.5937531783304423E-2</v>
      </c>
      <c r="AL1477">
        <f t="shared" si="618"/>
        <v>3.5652848216747093E-2</v>
      </c>
      <c r="AM1477">
        <f t="shared" si="619"/>
        <v>5.3117314355494855E-2</v>
      </c>
      <c r="AN1477">
        <f t="shared" si="620"/>
        <v>2.9586546620802043E-2</v>
      </c>
      <c r="AO1477">
        <v>0</v>
      </c>
      <c r="AP1477">
        <f t="shared" si="621"/>
        <v>6.2904417014946146E-2</v>
      </c>
      <c r="AQ1477">
        <f t="shared" si="622"/>
        <v>3.1421446135594985E-2</v>
      </c>
      <c r="AR1477">
        <v>5</v>
      </c>
      <c r="AS1477">
        <f>AR1477*'MRIP Selectivity'!$N$35</f>
        <v>3.1482970879351167E-2</v>
      </c>
      <c r="AT1477">
        <f>AR1477*'MRIP Selectivity'!$O$35</f>
        <v>3.1421446135594985E-2</v>
      </c>
      <c r="AU1477">
        <f>AR1477*'MRIP Selectivity'!$P$35</f>
        <v>4.5160856477094394E-3</v>
      </c>
      <c r="AV1477">
        <v>6</v>
      </c>
      <c r="AW1477">
        <f t="shared" si="623"/>
        <v>30</v>
      </c>
      <c r="AX1477">
        <f t="shared" si="602"/>
        <v>0</v>
      </c>
      <c r="AY1477">
        <f t="shared" si="603"/>
        <v>0</v>
      </c>
      <c r="AZ1477">
        <f t="shared" si="604"/>
        <v>0</v>
      </c>
      <c r="BA1477">
        <v>205.10054713</v>
      </c>
      <c r="BB1477">
        <v>205.10054713</v>
      </c>
    </row>
    <row r="1478" spans="1:54" x14ac:dyDescent="0.25">
      <c r="A1478" t="s">
        <v>1334</v>
      </c>
      <c r="B1478" t="s">
        <v>3</v>
      </c>
      <c r="C1478">
        <v>2014</v>
      </c>
      <c r="D1478">
        <v>5</v>
      </c>
      <c r="E1478">
        <v>10</v>
      </c>
      <c r="F1478" t="s">
        <v>1839</v>
      </c>
      <c r="G1478" t="s">
        <v>1923</v>
      </c>
      <c r="H1478" t="s">
        <v>1926</v>
      </c>
      <c r="I1478" t="s">
        <v>1812</v>
      </c>
      <c r="J1478" t="s">
        <v>1819</v>
      </c>
      <c r="K1478" t="str">
        <f t="shared" si="605"/>
        <v>Offshore</v>
      </c>
      <c r="L1478">
        <v>0</v>
      </c>
      <c r="M1478">
        <f t="shared" si="598"/>
        <v>0</v>
      </c>
      <c r="N1478">
        <f t="shared" si="606"/>
        <v>2.516176680597846E-2</v>
      </c>
      <c r="O1478">
        <f t="shared" si="607"/>
        <v>1.2568578454237993E-2</v>
      </c>
      <c r="P1478">
        <v>0</v>
      </c>
      <c r="Q1478">
        <f t="shared" si="608"/>
        <v>0</v>
      </c>
      <c r="R1478">
        <v>0</v>
      </c>
      <c r="S1478">
        <f t="shared" si="599"/>
        <v>0</v>
      </c>
      <c r="T1478">
        <f t="shared" si="609"/>
        <v>0</v>
      </c>
      <c r="U1478">
        <f t="shared" si="600"/>
        <v>2.1246925742197942E-2</v>
      </c>
      <c r="V1478">
        <f t="shared" si="610"/>
        <v>0.84441310922369939</v>
      </c>
      <c r="W1478">
        <f t="shared" si="601"/>
        <v>1.1834618648320815E-2</v>
      </c>
      <c r="X1478">
        <f t="shared" si="611"/>
        <v>0.94160359434525431</v>
      </c>
      <c r="Y1478">
        <v>2</v>
      </c>
      <c r="Z1478">
        <f>Y1478*'MRIP Selectivity'!$N$35</f>
        <v>1.2593188351740467E-2</v>
      </c>
      <c r="AA1478">
        <f>Y1478*'MRIP Selectivity'!$O$35</f>
        <v>1.2568578454237993E-2</v>
      </c>
      <c r="AB1478">
        <f>Y1478*'MRIP Selectivity'!$P$35</f>
        <v>1.8064342590837759E-3</v>
      </c>
      <c r="AC1478">
        <v>0.74741255597723821</v>
      </c>
      <c r="AD1478">
        <v>0.94160359434525442</v>
      </c>
      <c r="AE1478">
        <v>1.3432654004296583</v>
      </c>
      <c r="AF1478">
        <f t="shared" si="612"/>
        <v>9.4123070938771265E-3</v>
      </c>
      <c r="AG1478">
        <f t="shared" si="613"/>
        <v>1.1834618648320815E-2</v>
      </c>
      <c r="AH1478">
        <f t="shared" si="614"/>
        <v>2.4265206383780212E-3</v>
      </c>
      <c r="AI1478">
        <f t="shared" si="615"/>
        <v>2.6968201065062234E-2</v>
      </c>
      <c r="AJ1478">
        <f t="shared" si="616"/>
        <v>2.3673446380575964E-2</v>
      </c>
      <c r="AK1478">
        <f t="shared" si="617"/>
        <v>1.4375012713321769E-2</v>
      </c>
      <c r="AL1478">
        <f t="shared" si="618"/>
        <v>1.4261139286698837E-2</v>
      </c>
      <c r="AM1478">
        <f t="shared" si="619"/>
        <v>2.1246925742197942E-2</v>
      </c>
      <c r="AN1478">
        <f t="shared" si="620"/>
        <v>1.1834618648320815E-2</v>
      </c>
      <c r="AO1478">
        <v>0</v>
      </c>
      <c r="AP1478">
        <f t="shared" si="621"/>
        <v>2.516176680597846E-2</v>
      </c>
      <c r="AQ1478">
        <f t="shared" si="622"/>
        <v>1.2568578454237993E-2</v>
      </c>
      <c r="AR1478">
        <v>2</v>
      </c>
      <c r="AS1478">
        <f>AR1478*'MRIP Selectivity'!$N$35</f>
        <v>1.2593188351740467E-2</v>
      </c>
      <c r="AT1478">
        <f>AR1478*'MRIP Selectivity'!$O$35</f>
        <v>1.2568578454237993E-2</v>
      </c>
      <c r="AU1478">
        <f>AR1478*'MRIP Selectivity'!$P$35</f>
        <v>1.8064342590837759E-3</v>
      </c>
      <c r="AV1478">
        <v>2</v>
      </c>
      <c r="AW1478">
        <f t="shared" si="623"/>
        <v>10</v>
      </c>
      <c r="AX1478">
        <f t="shared" si="602"/>
        <v>0</v>
      </c>
      <c r="AY1478">
        <f t="shared" si="603"/>
        <v>0</v>
      </c>
      <c r="AZ1478">
        <f t="shared" si="604"/>
        <v>0</v>
      </c>
      <c r="BA1478">
        <v>99.406284943000003</v>
      </c>
      <c r="BB1478">
        <v>99.406284943000003</v>
      </c>
    </row>
    <row r="1479" spans="1:54" x14ac:dyDescent="0.25">
      <c r="A1479" t="s">
        <v>1335</v>
      </c>
      <c r="B1479" t="s">
        <v>3</v>
      </c>
      <c r="C1479">
        <v>2014</v>
      </c>
      <c r="D1479">
        <v>5</v>
      </c>
      <c r="E1479">
        <v>10</v>
      </c>
      <c r="F1479" t="s">
        <v>1839</v>
      </c>
      <c r="G1479" t="s">
        <v>1923</v>
      </c>
      <c r="H1479" t="s">
        <v>1926</v>
      </c>
      <c r="I1479" t="s">
        <v>1837</v>
      </c>
      <c r="J1479" t="s">
        <v>1819</v>
      </c>
      <c r="K1479" t="str">
        <f t="shared" si="605"/>
        <v>Offshore</v>
      </c>
      <c r="L1479">
        <v>1.1173851747000001</v>
      </c>
      <c r="M1479">
        <f t="shared" si="598"/>
        <v>10.876974965932556</v>
      </c>
      <c r="N1479">
        <f t="shared" si="606"/>
        <v>1.1173851747000001</v>
      </c>
      <c r="O1479">
        <f t="shared" si="607"/>
        <v>1.1173851747000001</v>
      </c>
      <c r="P1479">
        <v>15.573005978740158</v>
      </c>
      <c r="Q1479">
        <f t="shared" si="608"/>
        <v>13.93700787458654</v>
      </c>
      <c r="R1479">
        <v>1.3795110748886716</v>
      </c>
      <c r="S1479">
        <f t="shared" si="599"/>
        <v>13.428590039078841</v>
      </c>
      <c r="T1479">
        <f t="shared" si="609"/>
        <v>1.2345886683694798</v>
      </c>
      <c r="U1479">
        <f t="shared" si="600"/>
        <v>1.3795110748886716</v>
      </c>
      <c r="V1479">
        <f t="shared" si="610"/>
        <v>1.2345886683694798</v>
      </c>
      <c r="W1479">
        <f t="shared" si="601"/>
        <v>1.3795110748886716</v>
      </c>
      <c r="X1479">
        <f t="shared" si="611"/>
        <v>1.2345886683694798</v>
      </c>
      <c r="Y1479">
        <v>0</v>
      </c>
      <c r="Z1479">
        <f>Y1479*'MRIP Selectivity'!$N$35</f>
        <v>0</v>
      </c>
      <c r="AA1479">
        <f>Y1479*'MRIP Selectivity'!$O$35</f>
        <v>0</v>
      </c>
      <c r="AB1479">
        <f>Y1479*'MRIP Selectivity'!$P$35</f>
        <v>0</v>
      </c>
      <c r="AC1479">
        <v>0.74741255597723821</v>
      </c>
      <c r="AD1479">
        <v>0.94160359434525442</v>
      </c>
      <c r="AE1479">
        <v>1.3432654004296583</v>
      </c>
      <c r="AF1479">
        <f t="shared" si="612"/>
        <v>0</v>
      </c>
      <c r="AG1479">
        <f t="shared" si="613"/>
        <v>0</v>
      </c>
      <c r="AH1479">
        <f t="shared" si="614"/>
        <v>0</v>
      </c>
      <c r="AI1479">
        <f t="shared" si="615"/>
        <v>0</v>
      </c>
      <c r="AJ1479">
        <f t="shared" si="616"/>
        <v>0</v>
      </c>
      <c r="AK1479">
        <f t="shared" si="617"/>
        <v>0</v>
      </c>
      <c r="AL1479">
        <f t="shared" si="618"/>
        <v>0</v>
      </c>
      <c r="AM1479">
        <f t="shared" si="619"/>
        <v>1.3795110748886716</v>
      </c>
      <c r="AN1479">
        <f t="shared" si="620"/>
        <v>1.3795110748886716</v>
      </c>
      <c r="AO1479">
        <v>1</v>
      </c>
      <c r="AP1479">
        <f t="shared" si="621"/>
        <v>1</v>
      </c>
      <c r="AQ1479">
        <f t="shared" si="622"/>
        <v>1</v>
      </c>
      <c r="AR1479">
        <v>0</v>
      </c>
      <c r="AS1479">
        <f>AR1479*'MRIP Selectivity'!$N$35</f>
        <v>0</v>
      </c>
      <c r="AT1479">
        <f>AR1479*'MRIP Selectivity'!$O$35</f>
        <v>0</v>
      </c>
      <c r="AU1479">
        <f>AR1479*'MRIP Selectivity'!$P$35</f>
        <v>0</v>
      </c>
      <c r="AV1479">
        <v>4</v>
      </c>
      <c r="AW1479">
        <f t="shared" si="623"/>
        <v>20</v>
      </c>
      <c r="AX1479">
        <f t="shared" si="602"/>
        <v>0</v>
      </c>
      <c r="AY1479">
        <f t="shared" si="603"/>
        <v>0</v>
      </c>
      <c r="AZ1479">
        <f t="shared" si="604"/>
        <v>0</v>
      </c>
      <c r="BA1479">
        <v>9.7343111509</v>
      </c>
      <c r="BB1479">
        <v>9.7343111509</v>
      </c>
    </row>
    <row r="1480" spans="1:54" x14ac:dyDescent="0.25">
      <c r="A1480" t="s">
        <v>1336</v>
      </c>
      <c r="B1480" t="s">
        <v>3</v>
      </c>
      <c r="C1480">
        <v>2014</v>
      </c>
      <c r="D1480">
        <v>6</v>
      </c>
      <c r="E1480">
        <v>12</v>
      </c>
      <c r="F1480" t="s">
        <v>1833</v>
      </c>
      <c r="G1480" t="s">
        <v>1923</v>
      </c>
      <c r="H1480" t="s">
        <v>1926</v>
      </c>
      <c r="I1480" t="s">
        <v>1812</v>
      </c>
      <c r="J1480" t="s">
        <v>1819</v>
      </c>
      <c r="K1480" t="str">
        <f t="shared" si="605"/>
        <v>Offshore</v>
      </c>
      <c r="L1480">
        <v>0</v>
      </c>
      <c r="M1480">
        <f t="shared" si="598"/>
        <v>0</v>
      </c>
      <c r="N1480">
        <f t="shared" si="606"/>
        <v>5.0323533611956919E-2</v>
      </c>
      <c r="O1480">
        <f t="shared" si="607"/>
        <v>2.5137156908475986E-2</v>
      </c>
      <c r="P1480">
        <v>0</v>
      </c>
      <c r="Q1480">
        <f t="shared" si="608"/>
        <v>0</v>
      </c>
      <c r="R1480">
        <v>0</v>
      </c>
      <c r="S1480">
        <f t="shared" si="599"/>
        <v>0</v>
      </c>
      <c r="T1480">
        <f t="shared" si="609"/>
        <v>0</v>
      </c>
      <c r="U1480">
        <f t="shared" si="600"/>
        <v>4.2493851484395884E-2</v>
      </c>
      <c r="V1480">
        <f t="shared" si="610"/>
        <v>0.84441310922369939</v>
      </c>
      <c r="W1480">
        <f t="shared" si="601"/>
        <v>2.3669237296641631E-2</v>
      </c>
      <c r="X1480">
        <f t="shared" si="611"/>
        <v>0.94160359434525431</v>
      </c>
      <c r="Y1480">
        <v>4</v>
      </c>
      <c r="Z1480">
        <f>Y1480*'MRIP Selectivity'!$N$35</f>
        <v>2.5186376703480933E-2</v>
      </c>
      <c r="AA1480">
        <f>Y1480*'MRIP Selectivity'!$O$35</f>
        <v>2.5137156908475986E-2</v>
      </c>
      <c r="AB1480">
        <f>Y1480*'MRIP Selectivity'!$P$35</f>
        <v>3.6128685181675518E-3</v>
      </c>
      <c r="AC1480">
        <v>0.74741255597723821</v>
      </c>
      <c r="AD1480">
        <v>0.94160359434525442</v>
      </c>
      <c r="AE1480">
        <v>1.3432654004296583</v>
      </c>
      <c r="AF1480">
        <f t="shared" si="612"/>
        <v>1.8824614187754253E-2</v>
      </c>
      <c r="AG1480">
        <f t="shared" si="613"/>
        <v>2.3669237296641631E-2</v>
      </c>
      <c r="AH1480">
        <f t="shared" si="614"/>
        <v>4.8530412767560423E-3</v>
      </c>
      <c r="AI1480">
        <f t="shared" si="615"/>
        <v>5.3936402130124468E-2</v>
      </c>
      <c r="AJ1480">
        <f t="shared" si="616"/>
        <v>4.7346892761151928E-2</v>
      </c>
      <c r="AK1480">
        <f t="shared" si="617"/>
        <v>2.8750025426643538E-2</v>
      </c>
      <c r="AL1480">
        <f t="shared" si="618"/>
        <v>2.8522278573397675E-2</v>
      </c>
      <c r="AM1480">
        <f t="shared" si="619"/>
        <v>4.2493851484395884E-2</v>
      </c>
      <c r="AN1480">
        <f t="shared" si="620"/>
        <v>2.3669237296641631E-2</v>
      </c>
      <c r="AO1480">
        <v>0</v>
      </c>
      <c r="AP1480">
        <f t="shared" si="621"/>
        <v>5.0323533611956919E-2</v>
      </c>
      <c r="AQ1480">
        <f t="shared" si="622"/>
        <v>2.5137156908475986E-2</v>
      </c>
      <c r="AR1480">
        <v>4</v>
      </c>
      <c r="AS1480">
        <f>AR1480*'MRIP Selectivity'!$N$35</f>
        <v>2.5186376703480933E-2</v>
      </c>
      <c r="AT1480">
        <f>AR1480*'MRIP Selectivity'!$O$35</f>
        <v>2.5137156908475986E-2</v>
      </c>
      <c r="AU1480">
        <f>AR1480*'MRIP Selectivity'!$P$35</f>
        <v>3.6128685181675518E-3</v>
      </c>
      <c r="AV1480">
        <v>9</v>
      </c>
      <c r="AW1480">
        <f t="shared" si="623"/>
        <v>45</v>
      </c>
      <c r="AX1480">
        <f t="shared" si="602"/>
        <v>0</v>
      </c>
      <c r="AY1480">
        <f t="shared" si="603"/>
        <v>0</v>
      </c>
      <c r="AZ1480">
        <f t="shared" si="604"/>
        <v>0</v>
      </c>
      <c r="BA1480">
        <v>296.89058709</v>
      </c>
      <c r="BB1480">
        <v>296.89058709</v>
      </c>
    </row>
    <row r="1481" spans="1:54" x14ac:dyDescent="0.25">
      <c r="A1481" t="s">
        <v>1337</v>
      </c>
      <c r="B1481" t="s">
        <v>3</v>
      </c>
      <c r="C1481">
        <v>2014</v>
      </c>
      <c r="D1481">
        <v>6</v>
      </c>
      <c r="E1481">
        <v>12</v>
      </c>
      <c r="F1481" t="s">
        <v>1833</v>
      </c>
      <c r="G1481" t="s">
        <v>1923</v>
      </c>
      <c r="H1481" t="s">
        <v>1926</v>
      </c>
      <c r="I1481" t="s">
        <v>1812</v>
      </c>
      <c r="J1481" t="s">
        <v>1819</v>
      </c>
      <c r="K1481" t="str">
        <f t="shared" si="605"/>
        <v>Offshore</v>
      </c>
      <c r="L1481">
        <v>0</v>
      </c>
      <c r="M1481">
        <f t="shared" si="598"/>
        <v>0</v>
      </c>
      <c r="N1481">
        <f t="shared" si="606"/>
        <v>6.2904417014946146E-2</v>
      </c>
      <c r="O1481">
        <f t="shared" si="607"/>
        <v>3.1421446135594985E-2</v>
      </c>
      <c r="P1481">
        <v>0</v>
      </c>
      <c r="Q1481">
        <f t="shared" si="608"/>
        <v>0</v>
      </c>
      <c r="R1481">
        <v>0</v>
      </c>
      <c r="S1481">
        <f t="shared" si="599"/>
        <v>0</v>
      </c>
      <c r="T1481">
        <f t="shared" si="609"/>
        <v>0</v>
      </c>
      <c r="U1481">
        <f t="shared" si="600"/>
        <v>5.3117314355494855E-2</v>
      </c>
      <c r="V1481">
        <f t="shared" si="610"/>
        <v>0.84441310922369939</v>
      </c>
      <c r="W1481">
        <f t="shared" si="601"/>
        <v>2.9586546620802043E-2</v>
      </c>
      <c r="X1481">
        <f t="shared" si="611"/>
        <v>0.94160359434525442</v>
      </c>
      <c r="Y1481">
        <v>5</v>
      </c>
      <c r="Z1481">
        <f>Y1481*'MRIP Selectivity'!$N$35</f>
        <v>3.1482970879351167E-2</v>
      </c>
      <c r="AA1481">
        <f>Y1481*'MRIP Selectivity'!$O$35</f>
        <v>3.1421446135594985E-2</v>
      </c>
      <c r="AB1481">
        <f>Y1481*'MRIP Selectivity'!$P$35</f>
        <v>4.5160856477094394E-3</v>
      </c>
      <c r="AC1481">
        <v>0.74741255597723821</v>
      </c>
      <c r="AD1481">
        <v>0.94160359434525442</v>
      </c>
      <c r="AE1481">
        <v>1.3432654004296583</v>
      </c>
      <c r="AF1481">
        <f t="shared" si="612"/>
        <v>2.3530767734692815E-2</v>
      </c>
      <c r="AG1481">
        <f t="shared" si="613"/>
        <v>2.9586546620802043E-2</v>
      </c>
      <c r="AH1481">
        <f t="shared" si="614"/>
        <v>6.0663015959450525E-3</v>
      </c>
      <c r="AI1481">
        <f t="shared" si="615"/>
        <v>6.742050266265559E-2</v>
      </c>
      <c r="AJ1481">
        <f t="shared" si="616"/>
        <v>5.9183615951439908E-2</v>
      </c>
      <c r="AK1481">
        <f t="shared" si="617"/>
        <v>3.5937531783304423E-2</v>
      </c>
      <c r="AL1481">
        <f t="shared" si="618"/>
        <v>3.5652848216747093E-2</v>
      </c>
      <c r="AM1481">
        <f t="shared" si="619"/>
        <v>5.3117314355494855E-2</v>
      </c>
      <c r="AN1481">
        <f t="shared" si="620"/>
        <v>2.9586546620802043E-2</v>
      </c>
      <c r="AO1481">
        <v>0</v>
      </c>
      <c r="AP1481">
        <f t="shared" si="621"/>
        <v>6.2904417014946146E-2</v>
      </c>
      <c r="AQ1481">
        <f t="shared" si="622"/>
        <v>3.1421446135594985E-2</v>
      </c>
      <c r="AR1481">
        <v>5</v>
      </c>
      <c r="AS1481">
        <f>AR1481*'MRIP Selectivity'!$N$35</f>
        <v>3.1482970879351167E-2</v>
      </c>
      <c r="AT1481">
        <f>AR1481*'MRIP Selectivity'!$O$35</f>
        <v>3.1421446135594985E-2</v>
      </c>
      <c r="AU1481">
        <f>AR1481*'MRIP Selectivity'!$P$35</f>
        <v>4.5160856477094394E-3</v>
      </c>
      <c r="AV1481">
        <v>3</v>
      </c>
      <c r="AW1481">
        <f t="shared" si="623"/>
        <v>15</v>
      </c>
      <c r="AX1481">
        <f t="shared" si="602"/>
        <v>0</v>
      </c>
      <c r="AY1481">
        <f t="shared" si="603"/>
        <v>0</v>
      </c>
      <c r="AZ1481">
        <f t="shared" si="604"/>
        <v>0</v>
      </c>
      <c r="BA1481">
        <v>783.47760980999999</v>
      </c>
      <c r="BB1481">
        <v>783.47760980999999</v>
      </c>
    </row>
    <row r="1482" spans="1:54" x14ac:dyDescent="0.25">
      <c r="A1482" t="s">
        <v>1338</v>
      </c>
      <c r="B1482" t="s">
        <v>3</v>
      </c>
      <c r="C1482">
        <v>2014</v>
      </c>
      <c r="D1482">
        <v>6</v>
      </c>
      <c r="E1482">
        <v>12</v>
      </c>
      <c r="F1482" t="s">
        <v>1825</v>
      </c>
      <c r="G1482" t="s">
        <v>1923</v>
      </c>
      <c r="H1482" t="s">
        <v>1926</v>
      </c>
      <c r="I1482" t="s">
        <v>1812</v>
      </c>
      <c r="J1482" t="s">
        <v>1819</v>
      </c>
      <c r="K1482" t="str">
        <f t="shared" si="605"/>
        <v>Offshore</v>
      </c>
      <c r="L1482">
        <v>0</v>
      </c>
      <c r="M1482">
        <f t="shared" si="598"/>
        <v>0</v>
      </c>
      <c r="N1482">
        <f t="shared" si="606"/>
        <v>0.12580883402989229</v>
      </c>
      <c r="O1482">
        <f t="shared" si="607"/>
        <v>6.2842892271189971E-2</v>
      </c>
      <c r="P1482">
        <v>0</v>
      </c>
      <c r="Q1482">
        <f t="shared" si="608"/>
        <v>0</v>
      </c>
      <c r="R1482">
        <v>0</v>
      </c>
      <c r="S1482">
        <f t="shared" si="599"/>
        <v>0</v>
      </c>
      <c r="T1482">
        <f t="shared" si="609"/>
        <v>0</v>
      </c>
      <c r="U1482">
        <f t="shared" si="600"/>
        <v>0.10623462871098971</v>
      </c>
      <c r="V1482">
        <f t="shared" si="610"/>
        <v>0.84441310922369939</v>
      </c>
      <c r="W1482">
        <f t="shared" si="601"/>
        <v>5.9173093241604087E-2</v>
      </c>
      <c r="X1482">
        <f t="shared" si="611"/>
        <v>0.94160359434525442</v>
      </c>
      <c r="Y1482">
        <v>10</v>
      </c>
      <c r="Z1482">
        <f>Y1482*'MRIP Selectivity'!$N$35</f>
        <v>6.2965941758702335E-2</v>
      </c>
      <c r="AA1482">
        <f>Y1482*'MRIP Selectivity'!$O$35</f>
        <v>6.2842892271189971E-2</v>
      </c>
      <c r="AB1482">
        <f>Y1482*'MRIP Selectivity'!$P$35</f>
        <v>9.0321712954188789E-3</v>
      </c>
      <c r="AC1482">
        <v>0.74741255597723821</v>
      </c>
      <c r="AD1482">
        <v>0.94160359434525442</v>
      </c>
      <c r="AE1482">
        <v>1.3432654004296583</v>
      </c>
      <c r="AF1482">
        <f t="shared" si="612"/>
        <v>4.7061535469385629E-2</v>
      </c>
      <c r="AG1482">
        <f t="shared" si="613"/>
        <v>5.9173093241604087E-2</v>
      </c>
      <c r="AH1482">
        <f t="shared" si="614"/>
        <v>1.2132603191890105E-2</v>
      </c>
      <c r="AI1482">
        <f t="shared" si="615"/>
        <v>0.13484100532531118</v>
      </c>
      <c r="AJ1482">
        <f t="shared" si="616"/>
        <v>0.11836723190287982</v>
      </c>
      <c r="AK1482">
        <f t="shared" si="617"/>
        <v>7.1875063566608846E-2</v>
      </c>
      <c r="AL1482">
        <f t="shared" si="618"/>
        <v>7.1305696433494187E-2</v>
      </c>
      <c r="AM1482">
        <f t="shared" si="619"/>
        <v>0.10623462871098971</v>
      </c>
      <c r="AN1482">
        <f t="shared" si="620"/>
        <v>5.9173093241604087E-2</v>
      </c>
      <c r="AO1482">
        <v>0</v>
      </c>
      <c r="AP1482">
        <f t="shared" si="621"/>
        <v>0.12580883402989229</v>
      </c>
      <c r="AQ1482">
        <f t="shared" si="622"/>
        <v>6.2842892271189971E-2</v>
      </c>
      <c r="AR1482">
        <v>10</v>
      </c>
      <c r="AS1482">
        <f>AR1482*'MRIP Selectivity'!$N$35</f>
        <v>6.2965941758702335E-2</v>
      </c>
      <c r="AT1482">
        <f>AR1482*'MRIP Selectivity'!$O$35</f>
        <v>6.2842892271189971E-2</v>
      </c>
      <c r="AU1482">
        <f>AR1482*'MRIP Selectivity'!$P$35</f>
        <v>9.0321712954188789E-3</v>
      </c>
      <c r="AV1482">
        <v>4</v>
      </c>
      <c r="AW1482">
        <f t="shared" si="623"/>
        <v>20</v>
      </c>
      <c r="AX1482">
        <f t="shared" si="602"/>
        <v>0</v>
      </c>
      <c r="AY1482">
        <f t="shared" si="603"/>
        <v>0</v>
      </c>
      <c r="AZ1482">
        <f t="shared" si="604"/>
        <v>0</v>
      </c>
      <c r="BA1482">
        <v>346.07872402999999</v>
      </c>
      <c r="BB1482">
        <v>346.07872402999999</v>
      </c>
    </row>
    <row r="1483" spans="1:54" x14ac:dyDescent="0.25">
      <c r="A1483" t="s">
        <v>2009</v>
      </c>
      <c r="B1483" t="s">
        <v>3</v>
      </c>
      <c r="C1483">
        <v>2014</v>
      </c>
      <c r="D1483">
        <v>6</v>
      </c>
      <c r="E1483">
        <v>12</v>
      </c>
      <c r="F1483" t="s">
        <v>1825</v>
      </c>
      <c r="G1483" t="s">
        <v>1923</v>
      </c>
      <c r="H1483" t="s">
        <v>1926</v>
      </c>
      <c r="I1483" t="s">
        <v>1812</v>
      </c>
      <c r="J1483" t="s">
        <v>1819</v>
      </c>
      <c r="K1483" t="str">
        <f t="shared" si="605"/>
        <v>Offshore</v>
      </c>
      <c r="L1483">
        <v>0.96461153560000001</v>
      </c>
      <c r="M1483">
        <f t="shared" si="598"/>
        <v>333.83152942506689</v>
      </c>
      <c r="N1483">
        <f t="shared" si="606"/>
        <v>0.96461153560000001</v>
      </c>
      <c r="O1483">
        <f t="shared" si="607"/>
        <v>0.96461153560000001</v>
      </c>
      <c r="P1483">
        <v>13.671659560236222</v>
      </c>
      <c r="Q1483">
        <f t="shared" si="608"/>
        <v>14.173228347028097</v>
      </c>
      <c r="R1483">
        <v>1.4886230888319396</v>
      </c>
      <c r="S1483">
        <f t="shared" si="599"/>
        <v>515.180779144555</v>
      </c>
      <c r="T1483">
        <f t="shared" si="609"/>
        <v>1.543235835248433</v>
      </c>
      <c r="U1483">
        <f t="shared" si="600"/>
        <v>1.4886230888319396</v>
      </c>
      <c r="V1483">
        <f t="shared" si="610"/>
        <v>1.543235835248433</v>
      </c>
      <c r="W1483">
        <f t="shared" si="601"/>
        <v>1.4886230888319396</v>
      </c>
      <c r="X1483">
        <f t="shared" si="611"/>
        <v>1.543235835248433</v>
      </c>
      <c r="Y1483">
        <v>0</v>
      </c>
      <c r="Z1483">
        <f>Y1483*'MRIP Selectivity'!$N$35</f>
        <v>0</v>
      </c>
      <c r="AA1483">
        <f>Y1483*'MRIP Selectivity'!$O$35</f>
        <v>0</v>
      </c>
      <c r="AB1483">
        <f>Y1483*'MRIP Selectivity'!$P$35</f>
        <v>0</v>
      </c>
      <c r="AC1483">
        <v>0.74741255597723821</v>
      </c>
      <c r="AD1483">
        <v>0.94160359434525442</v>
      </c>
      <c r="AE1483">
        <v>1.3432654004296583</v>
      </c>
      <c r="AF1483">
        <f t="shared" si="612"/>
        <v>0</v>
      </c>
      <c r="AG1483">
        <f t="shared" si="613"/>
        <v>0</v>
      </c>
      <c r="AH1483">
        <f t="shared" si="614"/>
        <v>0</v>
      </c>
      <c r="AI1483">
        <f t="shared" si="615"/>
        <v>0</v>
      </c>
      <c r="AJ1483">
        <f t="shared" si="616"/>
        <v>0</v>
      </c>
      <c r="AK1483">
        <f t="shared" si="617"/>
        <v>0</v>
      </c>
      <c r="AL1483">
        <f t="shared" si="618"/>
        <v>0</v>
      </c>
      <c r="AM1483">
        <f t="shared" si="619"/>
        <v>1.4886230888319396</v>
      </c>
      <c r="AN1483">
        <f t="shared" si="620"/>
        <v>1.4886230888319396</v>
      </c>
      <c r="AO1483">
        <v>1</v>
      </c>
      <c r="AP1483">
        <f t="shared" si="621"/>
        <v>1</v>
      </c>
      <c r="AQ1483">
        <f t="shared" si="622"/>
        <v>1</v>
      </c>
      <c r="AR1483">
        <v>0</v>
      </c>
      <c r="AS1483">
        <f>AR1483*'MRIP Selectivity'!$N$35</f>
        <v>0</v>
      </c>
      <c r="AT1483">
        <f>AR1483*'MRIP Selectivity'!$O$35</f>
        <v>0</v>
      </c>
      <c r="AU1483">
        <f>AR1483*'MRIP Selectivity'!$P$35</f>
        <v>0</v>
      </c>
      <c r="AV1483">
        <v>3</v>
      </c>
      <c r="AW1483">
        <f t="shared" si="623"/>
        <v>15</v>
      </c>
      <c r="AX1483">
        <f t="shared" si="602"/>
        <v>0</v>
      </c>
      <c r="AY1483">
        <f t="shared" si="603"/>
        <v>0</v>
      </c>
      <c r="AZ1483">
        <f t="shared" si="604"/>
        <v>0</v>
      </c>
      <c r="BA1483">
        <v>346.07872402999999</v>
      </c>
      <c r="BB1483">
        <v>346.07872402999999</v>
      </c>
    </row>
    <row r="1484" spans="1:54" x14ac:dyDescent="0.25">
      <c r="A1484" t="s">
        <v>2010</v>
      </c>
      <c r="B1484" t="s">
        <v>3</v>
      </c>
      <c r="C1484">
        <v>2014</v>
      </c>
      <c r="D1484">
        <v>6</v>
      </c>
      <c r="E1484">
        <v>12</v>
      </c>
      <c r="F1484" t="s">
        <v>1839</v>
      </c>
      <c r="G1484" t="s">
        <v>1923</v>
      </c>
      <c r="H1484" t="s">
        <v>1926</v>
      </c>
      <c r="I1484" t="s">
        <v>1837</v>
      </c>
      <c r="J1484" t="s">
        <v>1819</v>
      </c>
      <c r="K1484" t="str">
        <f t="shared" si="605"/>
        <v>Offshore</v>
      </c>
      <c r="L1484">
        <v>2</v>
      </c>
      <c r="M1484">
        <f t="shared" si="598"/>
        <v>53.853178342</v>
      </c>
      <c r="N1484">
        <f t="shared" si="606"/>
        <v>2</v>
      </c>
      <c r="O1484">
        <f t="shared" si="607"/>
        <v>2</v>
      </c>
      <c r="P1484">
        <v>27.677165354330707</v>
      </c>
      <c r="Q1484">
        <f t="shared" si="608"/>
        <v>13.838582677165354</v>
      </c>
      <c r="R1484">
        <v>2.821916955966433</v>
      </c>
      <c r="S1484">
        <f t="shared" si="599"/>
        <v>75.984598547987034</v>
      </c>
      <c r="T1484">
        <f t="shared" si="609"/>
        <v>1.4109584779832165</v>
      </c>
      <c r="U1484">
        <f t="shared" si="600"/>
        <v>2.821916955966433</v>
      </c>
      <c r="V1484">
        <f t="shared" si="610"/>
        <v>1.4109584779832165</v>
      </c>
      <c r="W1484">
        <f t="shared" si="601"/>
        <v>2.821916955966433</v>
      </c>
      <c r="X1484">
        <f t="shared" si="611"/>
        <v>1.4109584779832165</v>
      </c>
      <c r="Y1484">
        <v>0</v>
      </c>
      <c r="Z1484">
        <f>Y1484*'MRIP Selectivity'!$N$35</f>
        <v>0</v>
      </c>
      <c r="AA1484">
        <f>Y1484*'MRIP Selectivity'!$O$35</f>
        <v>0</v>
      </c>
      <c r="AB1484">
        <f>Y1484*'MRIP Selectivity'!$P$35</f>
        <v>0</v>
      </c>
      <c r="AC1484">
        <v>0.74741255597723821</v>
      </c>
      <c r="AD1484">
        <v>0.94160359434525442</v>
      </c>
      <c r="AE1484">
        <v>1.3432654004296583</v>
      </c>
      <c r="AF1484">
        <f t="shared" si="612"/>
        <v>0</v>
      </c>
      <c r="AG1484">
        <f t="shared" si="613"/>
        <v>0</v>
      </c>
      <c r="AH1484">
        <f t="shared" si="614"/>
        <v>0</v>
      </c>
      <c r="AI1484">
        <f t="shared" si="615"/>
        <v>0</v>
      </c>
      <c r="AJ1484">
        <f t="shared" si="616"/>
        <v>0</v>
      </c>
      <c r="AK1484">
        <f t="shared" si="617"/>
        <v>0</v>
      </c>
      <c r="AL1484">
        <f t="shared" si="618"/>
        <v>0</v>
      </c>
      <c r="AM1484">
        <f t="shared" si="619"/>
        <v>2.821916955966433</v>
      </c>
      <c r="AN1484">
        <f t="shared" si="620"/>
        <v>2.821916955966433</v>
      </c>
      <c r="AO1484">
        <v>2</v>
      </c>
      <c r="AP1484">
        <f t="shared" si="621"/>
        <v>2</v>
      </c>
      <c r="AQ1484">
        <f t="shared" si="622"/>
        <v>2</v>
      </c>
      <c r="AR1484">
        <v>0</v>
      </c>
      <c r="AS1484">
        <f>AR1484*'MRIP Selectivity'!$N$35</f>
        <v>0</v>
      </c>
      <c r="AT1484">
        <f>AR1484*'MRIP Selectivity'!$O$35</f>
        <v>0</v>
      </c>
      <c r="AU1484">
        <f>AR1484*'MRIP Selectivity'!$P$35</f>
        <v>0</v>
      </c>
      <c r="AV1484">
        <v>5</v>
      </c>
      <c r="AW1484">
        <f t="shared" si="623"/>
        <v>25</v>
      </c>
      <c r="AX1484">
        <f t="shared" si="602"/>
        <v>0</v>
      </c>
      <c r="AY1484">
        <f t="shared" si="603"/>
        <v>0</v>
      </c>
      <c r="AZ1484">
        <f t="shared" si="604"/>
        <v>0</v>
      </c>
      <c r="BA1484">
        <v>26.926589171</v>
      </c>
      <c r="BB1484">
        <v>26.926589171</v>
      </c>
    </row>
    <row r="1485" spans="1:54" x14ac:dyDescent="0.25">
      <c r="A1485" t="s">
        <v>1339</v>
      </c>
      <c r="B1485" t="s">
        <v>3</v>
      </c>
      <c r="C1485">
        <v>2014</v>
      </c>
      <c r="D1485">
        <v>6</v>
      </c>
      <c r="E1485">
        <v>12</v>
      </c>
      <c r="F1485" t="s">
        <v>1838</v>
      </c>
      <c r="G1485" t="s">
        <v>1923</v>
      </c>
      <c r="H1485" t="s">
        <v>1960</v>
      </c>
      <c r="I1485" t="s">
        <v>1837</v>
      </c>
      <c r="J1485" t="s">
        <v>1819</v>
      </c>
      <c r="K1485" t="str">
        <f t="shared" si="605"/>
        <v>Offshore</v>
      </c>
      <c r="L1485">
        <v>0</v>
      </c>
      <c r="M1485">
        <f t="shared" si="598"/>
        <v>0</v>
      </c>
      <c r="N1485">
        <f t="shared" si="606"/>
        <v>1.258088340298923E-2</v>
      </c>
      <c r="O1485">
        <f t="shared" si="607"/>
        <v>6.2842892271189965E-3</v>
      </c>
      <c r="P1485">
        <v>0</v>
      </c>
      <c r="Q1485">
        <f t="shared" si="608"/>
        <v>0</v>
      </c>
      <c r="R1485">
        <v>0</v>
      </c>
      <c r="S1485">
        <f t="shared" si="599"/>
        <v>0</v>
      </c>
      <c r="T1485">
        <f t="shared" si="609"/>
        <v>0</v>
      </c>
      <c r="U1485">
        <f t="shared" si="600"/>
        <v>1.0623462871098971E-2</v>
      </c>
      <c r="V1485">
        <f t="shared" si="610"/>
        <v>0.84441310922369939</v>
      </c>
      <c r="W1485">
        <f t="shared" si="601"/>
        <v>5.9173093241604077E-3</v>
      </c>
      <c r="X1485">
        <f t="shared" si="611"/>
        <v>0.94160359434525431</v>
      </c>
      <c r="Y1485">
        <v>1</v>
      </c>
      <c r="Z1485">
        <f>Y1485*'MRIP Selectivity'!$N$35</f>
        <v>6.2965941758702333E-3</v>
      </c>
      <c r="AA1485">
        <f>Y1485*'MRIP Selectivity'!$O$35</f>
        <v>6.2842892271189965E-3</v>
      </c>
      <c r="AB1485">
        <f>Y1485*'MRIP Selectivity'!$P$35</f>
        <v>9.0321712954188795E-4</v>
      </c>
      <c r="AC1485">
        <v>0.74741255597723821</v>
      </c>
      <c r="AD1485">
        <v>0.94160359434525442</v>
      </c>
      <c r="AE1485">
        <v>1.3432654004296583</v>
      </c>
      <c r="AF1485">
        <f t="shared" si="612"/>
        <v>4.7061535469385633E-3</v>
      </c>
      <c r="AG1485">
        <f t="shared" si="613"/>
        <v>5.9173093241604077E-3</v>
      </c>
      <c r="AH1485">
        <f t="shared" si="614"/>
        <v>1.2132603191890106E-3</v>
      </c>
      <c r="AI1485">
        <f t="shared" si="615"/>
        <v>1.3484100532531117E-2</v>
      </c>
      <c r="AJ1485">
        <f t="shared" si="616"/>
        <v>1.1836723190287982E-2</v>
      </c>
      <c r="AK1485">
        <f t="shared" si="617"/>
        <v>7.1875063566608846E-3</v>
      </c>
      <c r="AL1485">
        <f t="shared" si="618"/>
        <v>7.1305696433494187E-3</v>
      </c>
      <c r="AM1485">
        <f t="shared" si="619"/>
        <v>1.0623462871098971E-2</v>
      </c>
      <c r="AN1485">
        <f t="shared" si="620"/>
        <v>5.9173093241604077E-3</v>
      </c>
      <c r="AO1485">
        <v>0</v>
      </c>
      <c r="AP1485">
        <f t="shared" si="621"/>
        <v>1.258088340298923E-2</v>
      </c>
      <c r="AQ1485">
        <f t="shared" si="622"/>
        <v>6.2842892271189965E-3</v>
      </c>
      <c r="AR1485">
        <v>1</v>
      </c>
      <c r="AS1485">
        <f>AR1485*'MRIP Selectivity'!$N$35</f>
        <v>6.2965941758702333E-3</v>
      </c>
      <c r="AT1485">
        <f>AR1485*'MRIP Selectivity'!$O$35</f>
        <v>6.2842892271189965E-3</v>
      </c>
      <c r="AU1485">
        <f>AR1485*'MRIP Selectivity'!$P$35</f>
        <v>9.0321712954188795E-4</v>
      </c>
      <c r="AV1485">
        <v>2</v>
      </c>
      <c r="AW1485">
        <f t="shared" si="623"/>
        <v>10</v>
      </c>
      <c r="AX1485">
        <f t="shared" si="602"/>
        <v>0</v>
      </c>
      <c r="AY1485">
        <f t="shared" si="603"/>
        <v>0</v>
      </c>
      <c r="AZ1485">
        <f t="shared" si="604"/>
        <v>0</v>
      </c>
      <c r="BA1485">
        <v>200.94446225999999</v>
      </c>
      <c r="BB1485">
        <v>200.94446225999999</v>
      </c>
    </row>
    <row r="1486" spans="1:54" x14ac:dyDescent="0.25">
      <c r="A1486" t="s">
        <v>1340</v>
      </c>
      <c r="B1486" t="s">
        <v>3</v>
      </c>
      <c r="C1486">
        <v>2014</v>
      </c>
      <c r="D1486">
        <v>6</v>
      </c>
      <c r="E1486">
        <v>12</v>
      </c>
      <c r="F1486" t="s">
        <v>1843</v>
      </c>
      <c r="G1486" t="s">
        <v>1923</v>
      </c>
      <c r="H1486" t="s">
        <v>1926</v>
      </c>
      <c r="I1486" t="s">
        <v>1837</v>
      </c>
      <c r="J1486" t="s">
        <v>1819</v>
      </c>
      <c r="K1486" t="str">
        <f t="shared" si="605"/>
        <v>Offshore</v>
      </c>
      <c r="L1486">
        <v>1</v>
      </c>
      <c r="M1486">
        <f t="shared" si="598"/>
        <v>30.470629195000001</v>
      </c>
      <c r="N1486">
        <f t="shared" si="606"/>
        <v>1</v>
      </c>
      <c r="O1486">
        <f t="shared" si="607"/>
        <v>1</v>
      </c>
      <c r="P1486">
        <v>14.645669291338583</v>
      </c>
      <c r="Q1486">
        <f t="shared" si="608"/>
        <v>14.645669291338583</v>
      </c>
      <c r="R1486">
        <v>1.3668660255462408</v>
      </c>
      <c r="S1486">
        <f t="shared" si="599"/>
        <v>41.649267823662903</v>
      </c>
      <c r="T1486">
        <f t="shared" si="609"/>
        <v>1.3668660255462408</v>
      </c>
      <c r="U1486">
        <f t="shared" si="600"/>
        <v>1.3668660255462408</v>
      </c>
      <c r="V1486">
        <f t="shared" si="610"/>
        <v>1.3668660255462408</v>
      </c>
      <c r="W1486">
        <f t="shared" si="601"/>
        <v>1.3668660255462408</v>
      </c>
      <c r="X1486">
        <f t="shared" si="611"/>
        <v>1.3668660255462408</v>
      </c>
      <c r="Y1486">
        <v>0</v>
      </c>
      <c r="Z1486">
        <f>Y1486*'MRIP Selectivity'!$N$35</f>
        <v>0</v>
      </c>
      <c r="AA1486">
        <f>Y1486*'MRIP Selectivity'!$O$35</f>
        <v>0</v>
      </c>
      <c r="AB1486">
        <f>Y1486*'MRIP Selectivity'!$P$35</f>
        <v>0</v>
      </c>
      <c r="AC1486">
        <v>0.74741255597723821</v>
      </c>
      <c r="AD1486">
        <v>0.94160359434525442</v>
      </c>
      <c r="AE1486">
        <v>1.3432654004296583</v>
      </c>
      <c r="AF1486">
        <f t="shared" si="612"/>
        <v>0</v>
      </c>
      <c r="AG1486">
        <f t="shared" si="613"/>
        <v>0</v>
      </c>
      <c r="AH1486">
        <f t="shared" si="614"/>
        <v>0</v>
      </c>
      <c r="AI1486">
        <f t="shared" si="615"/>
        <v>0</v>
      </c>
      <c r="AJ1486">
        <f t="shared" si="616"/>
        <v>0</v>
      </c>
      <c r="AK1486">
        <f t="shared" si="617"/>
        <v>0</v>
      </c>
      <c r="AL1486">
        <f t="shared" si="618"/>
        <v>0</v>
      </c>
      <c r="AM1486">
        <f t="shared" si="619"/>
        <v>1.3668660255462408</v>
      </c>
      <c r="AN1486">
        <f t="shared" si="620"/>
        <v>1.3668660255462408</v>
      </c>
      <c r="AO1486">
        <v>1</v>
      </c>
      <c r="AP1486">
        <f t="shared" si="621"/>
        <v>1</v>
      </c>
      <c r="AQ1486">
        <f t="shared" si="622"/>
        <v>1</v>
      </c>
      <c r="AR1486">
        <v>0</v>
      </c>
      <c r="AS1486">
        <f>AR1486*'MRIP Selectivity'!$N$35</f>
        <v>0</v>
      </c>
      <c r="AT1486">
        <f>AR1486*'MRIP Selectivity'!$O$35</f>
        <v>0</v>
      </c>
      <c r="AU1486">
        <f>AR1486*'MRIP Selectivity'!$P$35</f>
        <v>0</v>
      </c>
      <c r="AV1486">
        <v>3</v>
      </c>
      <c r="AW1486">
        <f t="shared" si="623"/>
        <v>15</v>
      </c>
      <c r="AX1486">
        <f t="shared" si="602"/>
        <v>0</v>
      </c>
      <c r="AY1486">
        <f t="shared" si="603"/>
        <v>0</v>
      </c>
      <c r="AZ1486">
        <f t="shared" si="604"/>
        <v>0</v>
      </c>
      <c r="BA1486">
        <v>30.470629195000001</v>
      </c>
      <c r="BB1486">
        <v>30.470629195000001</v>
      </c>
    </row>
    <row r="1487" spans="1:54" x14ac:dyDescent="0.25">
      <c r="A1487" t="s">
        <v>1341</v>
      </c>
      <c r="B1487" t="s">
        <v>3</v>
      </c>
      <c r="C1487">
        <v>2014</v>
      </c>
      <c r="D1487">
        <v>6</v>
      </c>
      <c r="E1487">
        <v>12</v>
      </c>
      <c r="F1487" t="s">
        <v>1843</v>
      </c>
      <c r="G1487" t="s">
        <v>1923</v>
      </c>
      <c r="H1487" t="s">
        <v>1926</v>
      </c>
      <c r="I1487" t="s">
        <v>1837</v>
      </c>
      <c r="J1487" t="s">
        <v>1819</v>
      </c>
      <c r="K1487" t="str">
        <f t="shared" si="605"/>
        <v>Offshore</v>
      </c>
      <c r="L1487">
        <v>0</v>
      </c>
      <c r="M1487">
        <f t="shared" si="598"/>
        <v>0</v>
      </c>
      <c r="N1487">
        <f t="shared" si="606"/>
        <v>2.516176680597846E-2</v>
      </c>
      <c r="O1487">
        <f t="shared" si="607"/>
        <v>1.2568578454237993E-2</v>
      </c>
      <c r="P1487">
        <v>0</v>
      </c>
      <c r="Q1487">
        <f t="shared" si="608"/>
        <v>0</v>
      </c>
      <c r="R1487">
        <v>0</v>
      </c>
      <c r="S1487">
        <f t="shared" si="599"/>
        <v>0</v>
      </c>
      <c r="T1487">
        <f t="shared" si="609"/>
        <v>0</v>
      </c>
      <c r="U1487">
        <f t="shared" si="600"/>
        <v>2.1246925742197942E-2</v>
      </c>
      <c r="V1487">
        <f t="shared" si="610"/>
        <v>0.84441310922369939</v>
      </c>
      <c r="W1487">
        <f t="shared" si="601"/>
        <v>1.1834618648320815E-2</v>
      </c>
      <c r="X1487">
        <f t="shared" si="611"/>
        <v>0.94160359434525431</v>
      </c>
      <c r="Y1487">
        <v>2</v>
      </c>
      <c r="Z1487">
        <f>Y1487*'MRIP Selectivity'!$N$35</f>
        <v>1.2593188351740467E-2</v>
      </c>
      <c r="AA1487">
        <f>Y1487*'MRIP Selectivity'!$O$35</f>
        <v>1.2568578454237993E-2</v>
      </c>
      <c r="AB1487">
        <f>Y1487*'MRIP Selectivity'!$P$35</f>
        <v>1.8064342590837759E-3</v>
      </c>
      <c r="AC1487">
        <v>0.74741255597723821</v>
      </c>
      <c r="AD1487">
        <v>0.94160359434525442</v>
      </c>
      <c r="AE1487">
        <v>1.3432654004296583</v>
      </c>
      <c r="AF1487">
        <f t="shared" si="612"/>
        <v>9.4123070938771265E-3</v>
      </c>
      <c r="AG1487">
        <f t="shared" si="613"/>
        <v>1.1834618648320815E-2</v>
      </c>
      <c r="AH1487">
        <f t="shared" si="614"/>
        <v>2.4265206383780212E-3</v>
      </c>
      <c r="AI1487">
        <f t="shared" si="615"/>
        <v>2.6968201065062234E-2</v>
      </c>
      <c r="AJ1487">
        <f t="shared" si="616"/>
        <v>2.3673446380575964E-2</v>
      </c>
      <c r="AK1487">
        <f t="shared" si="617"/>
        <v>1.4375012713321769E-2</v>
      </c>
      <c r="AL1487">
        <f t="shared" si="618"/>
        <v>1.4261139286698837E-2</v>
      </c>
      <c r="AM1487">
        <f t="shared" si="619"/>
        <v>2.1246925742197942E-2</v>
      </c>
      <c r="AN1487">
        <f t="shared" si="620"/>
        <v>1.1834618648320815E-2</v>
      </c>
      <c r="AO1487">
        <v>0</v>
      </c>
      <c r="AP1487">
        <f t="shared" si="621"/>
        <v>2.516176680597846E-2</v>
      </c>
      <c r="AQ1487">
        <f t="shared" si="622"/>
        <v>1.2568578454237993E-2</v>
      </c>
      <c r="AR1487">
        <v>2</v>
      </c>
      <c r="AS1487">
        <f>AR1487*'MRIP Selectivity'!$N$35</f>
        <v>1.2593188351740467E-2</v>
      </c>
      <c r="AT1487">
        <f>AR1487*'MRIP Selectivity'!$O$35</f>
        <v>1.2568578454237993E-2</v>
      </c>
      <c r="AU1487">
        <f>AR1487*'MRIP Selectivity'!$P$35</f>
        <v>1.8064342590837759E-3</v>
      </c>
      <c r="AV1487">
        <v>6</v>
      </c>
      <c r="AW1487">
        <f t="shared" si="623"/>
        <v>30</v>
      </c>
      <c r="AX1487">
        <f t="shared" si="602"/>
        <v>0</v>
      </c>
      <c r="AY1487">
        <f t="shared" si="603"/>
        <v>0</v>
      </c>
      <c r="AZ1487">
        <f t="shared" si="604"/>
        <v>0</v>
      </c>
      <c r="BA1487">
        <v>30.470629195000001</v>
      </c>
      <c r="BB1487">
        <v>30.470629195000001</v>
      </c>
    </row>
    <row r="1488" spans="1:54" x14ac:dyDescent="0.25">
      <c r="A1488" t="s">
        <v>1342</v>
      </c>
      <c r="B1488" t="s">
        <v>3</v>
      </c>
      <c r="C1488">
        <v>2014</v>
      </c>
      <c r="D1488">
        <v>4</v>
      </c>
      <c r="E1488">
        <v>8</v>
      </c>
      <c r="F1488" t="s">
        <v>1872</v>
      </c>
      <c r="G1488" t="s">
        <v>1923</v>
      </c>
      <c r="H1488" t="s">
        <v>1973</v>
      </c>
      <c r="I1488" t="s">
        <v>1812</v>
      </c>
      <c r="J1488" t="s">
        <v>1819</v>
      </c>
      <c r="K1488" t="str">
        <f t="shared" si="605"/>
        <v>Offshore</v>
      </c>
      <c r="L1488">
        <v>3</v>
      </c>
      <c r="M1488">
        <f t="shared" si="598"/>
        <v>969.43947560999993</v>
      </c>
      <c r="N1488">
        <f t="shared" si="606"/>
        <v>3.9435662552241926</v>
      </c>
      <c r="O1488">
        <f t="shared" si="607"/>
        <v>3.4713216920339249</v>
      </c>
      <c r="P1488">
        <v>40.669291338582681</v>
      </c>
      <c r="Q1488">
        <f t="shared" si="608"/>
        <v>13.556430446194227</v>
      </c>
      <c r="R1488">
        <v>4.784031089411843</v>
      </c>
      <c r="S1488">
        <f t="shared" si="599"/>
        <v>1545.9428635404513</v>
      </c>
      <c r="T1488">
        <f t="shared" si="609"/>
        <v>1.5946770298039477</v>
      </c>
      <c r="U1488">
        <f t="shared" si="600"/>
        <v>5.5807908047442663</v>
      </c>
      <c r="V1488">
        <f t="shared" si="610"/>
        <v>1.4151634443446157</v>
      </c>
      <c r="W1488">
        <f t="shared" si="601"/>
        <v>5.227829288723874</v>
      </c>
      <c r="X1488">
        <f t="shared" si="611"/>
        <v>1.5060054217161223</v>
      </c>
      <c r="Y1488">
        <v>75</v>
      </c>
      <c r="Z1488">
        <f>Y1488*'MRIP Selectivity'!$N$35</f>
        <v>0.47224456319026747</v>
      </c>
      <c r="AA1488">
        <f>Y1488*'MRIP Selectivity'!$O$35</f>
        <v>0.47132169203392477</v>
      </c>
      <c r="AB1488">
        <f>Y1488*'MRIP Selectivity'!$P$35</f>
        <v>6.77412847156416E-2</v>
      </c>
      <c r="AC1488">
        <v>0.74741255597723821</v>
      </c>
      <c r="AD1488">
        <v>0.94160359434525442</v>
      </c>
      <c r="AE1488">
        <v>1.3432654004296583</v>
      </c>
      <c r="AF1488">
        <f t="shared" si="612"/>
        <v>0.35296151602039222</v>
      </c>
      <c r="AG1488">
        <f t="shared" si="613"/>
        <v>0.44379819931203063</v>
      </c>
      <c r="AH1488">
        <f t="shared" si="614"/>
        <v>9.09945239391758E-2</v>
      </c>
      <c r="AI1488">
        <f t="shared" si="615"/>
        <v>1.0113075399398339</v>
      </c>
      <c r="AJ1488">
        <f t="shared" si="616"/>
        <v>0.88775423927159869</v>
      </c>
      <c r="AK1488">
        <f t="shared" si="617"/>
        <v>0.53906297674956638</v>
      </c>
      <c r="AL1488">
        <f t="shared" si="618"/>
        <v>0.53479272325120641</v>
      </c>
      <c r="AM1488">
        <f t="shared" si="619"/>
        <v>5.5807908047442663</v>
      </c>
      <c r="AN1488">
        <f t="shared" si="620"/>
        <v>5.227829288723874</v>
      </c>
      <c r="AO1488">
        <v>3</v>
      </c>
      <c r="AP1488">
        <f t="shared" si="621"/>
        <v>3.9435662552241926</v>
      </c>
      <c r="AQ1488">
        <f t="shared" si="622"/>
        <v>3.4713216920339249</v>
      </c>
      <c r="AR1488">
        <v>75</v>
      </c>
      <c r="AS1488">
        <f>AR1488*'MRIP Selectivity'!$N$35</f>
        <v>0.47224456319026747</v>
      </c>
      <c r="AT1488">
        <f>AR1488*'MRIP Selectivity'!$O$35</f>
        <v>0.47132169203392477</v>
      </c>
      <c r="AU1488">
        <f>AR1488*'MRIP Selectivity'!$P$35</f>
        <v>6.77412847156416E-2</v>
      </c>
      <c r="AV1488">
        <v>9</v>
      </c>
      <c r="AW1488">
        <f t="shared" si="623"/>
        <v>45</v>
      </c>
      <c r="AX1488">
        <f t="shared" si="602"/>
        <v>0</v>
      </c>
      <c r="AY1488">
        <f t="shared" si="603"/>
        <v>0</v>
      </c>
      <c r="AZ1488">
        <f t="shared" si="604"/>
        <v>0</v>
      </c>
      <c r="BA1488">
        <v>323.14649186999998</v>
      </c>
      <c r="BB1488">
        <v>323.14649186999998</v>
      </c>
    </row>
    <row r="1489" spans="1:54" x14ac:dyDescent="0.25">
      <c r="A1489" t="s">
        <v>1343</v>
      </c>
      <c r="B1489" t="s">
        <v>3</v>
      </c>
      <c r="C1489">
        <v>2014</v>
      </c>
      <c r="D1489">
        <v>4</v>
      </c>
      <c r="E1489">
        <v>8</v>
      </c>
      <c r="F1489" t="s">
        <v>1872</v>
      </c>
      <c r="G1489" t="s">
        <v>1923</v>
      </c>
      <c r="H1489" t="s">
        <v>1973</v>
      </c>
      <c r="I1489" t="s">
        <v>1812</v>
      </c>
      <c r="J1489" t="s">
        <v>1819</v>
      </c>
      <c r="K1489" t="str">
        <f t="shared" si="605"/>
        <v>Offshore</v>
      </c>
      <c r="L1489">
        <v>0.99521699910000005</v>
      </c>
      <c r="M1489">
        <f t="shared" si="598"/>
        <v>321.60088190855396</v>
      </c>
      <c r="N1489">
        <f t="shared" si="606"/>
        <v>1.0203787659059784</v>
      </c>
      <c r="O1489">
        <f t="shared" si="607"/>
        <v>1.0077855775542381</v>
      </c>
      <c r="P1489">
        <v>13.674438295275591</v>
      </c>
      <c r="Q1489">
        <f t="shared" si="608"/>
        <v>13.740157480872746</v>
      </c>
      <c r="R1489">
        <v>1.7552623279355426</v>
      </c>
      <c r="S1489">
        <f t="shared" si="599"/>
        <v>567.20686358394005</v>
      </c>
      <c r="T1489">
        <f t="shared" si="609"/>
        <v>1.763698097523325</v>
      </c>
      <c r="U1489">
        <f t="shared" si="600"/>
        <v>1.7765092536777407</v>
      </c>
      <c r="V1489">
        <f t="shared" si="610"/>
        <v>1.7410292266327256</v>
      </c>
      <c r="W1489">
        <f t="shared" si="601"/>
        <v>1.7670969465838635</v>
      </c>
      <c r="X1489">
        <f t="shared" si="611"/>
        <v>1.7534453617329724</v>
      </c>
      <c r="Y1489">
        <v>2</v>
      </c>
      <c r="Z1489">
        <f>Y1489*'MRIP Selectivity'!$N$35</f>
        <v>1.2593188351740467E-2</v>
      </c>
      <c r="AA1489">
        <f>Y1489*'MRIP Selectivity'!$O$35</f>
        <v>1.2568578454237993E-2</v>
      </c>
      <c r="AB1489">
        <f>Y1489*'MRIP Selectivity'!$P$35</f>
        <v>1.8064342590837759E-3</v>
      </c>
      <c r="AC1489">
        <v>0.74741255597723821</v>
      </c>
      <c r="AD1489">
        <v>0.94160359434525442</v>
      </c>
      <c r="AE1489">
        <v>1.3432654004296583</v>
      </c>
      <c r="AF1489">
        <f t="shared" si="612"/>
        <v>9.4123070938771265E-3</v>
      </c>
      <c r="AG1489">
        <f t="shared" si="613"/>
        <v>1.1834618648320815E-2</v>
      </c>
      <c r="AH1489">
        <f t="shared" si="614"/>
        <v>2.4265206383780212E-3</v>
      </c>
      <c r="AI1489">
        <f t="shared" si="615"/>
        <v>2.6968201065062234E-2</v>
      </c>
      <c r="AJ1489">
        <f t="shared" si="616"/>
        <v>2.3673446380575964E-2</v>
      </c>
      <c r="AK1489">
        <f t="shared" si="617"/>
        <v>1.4375012713321769E-2</v>
      </c>
      <c r="AL1489">
        <f t="shared" si="618"/>
        <v>1.4261139286698837E-2</v>
      </c>
      <c r="AM1489">
        <f t="shared" si="619"/>
        <v>1.7765092536777407</v>
      </c>
      <c r="AN1489">
        <f t="shared" si="620"/>
        <v>1.7670969465838635</v>
      </c>
      <c r="AO1489">
        <v>1</v>
      </c>
      <c r="AP1489">
        <f t="shared" si="621"/>
        <v>1.0251617668059785</v>
      </c>
      <c r="AQ1489">
        <f t="shared" si="622"/>
        <v>1.012568578454238</v>
      </c>
      <c r="AR1489">
        <v>2</v>
      </c>
      <c r="AS1489">
        <f>AR1489*'MRIP Selectivity'!$N$35</f>
        <v>1.2593188351740467E-2</v>
      </c>
      <c r="AT1489">
        <f>AR1489*'MRIP Selectivity'!$O$35</f>
        <v>1.2568578454237993E-2</v>
      </c>
      <c r="AU1489">
        <f>AR1489*'MRIP Selectivity'!$P$35</f>
        <v>1.8064342590837759E-3</v>
      </c>
      <c r="AV1489">
        <v>2</v>
      </c>
      <c r="AW1489">
        <f t="shared" si="623"/>
        <v>10</v>
      </c>
      <c r="AX1489">
        <f t="shared" si="602"/>
        <v>0</v>
      </c>
      <c r="AY1489">
        <f t="shared" si="603"/>
        <v>0</v>
      </c>
      <c r="AZ1489">
        <f t="shared" si="604"/>
        <v>0</v>
      </c>
      <c r="BA1489">
        <v>323.14649186999998</v>
      </c>
      <c r="BB1489">
        <v>323.14649186999998</v>
      </c>
    </row>
    <row r="1490" spans="1:54" x14ac:dyDescent="0.25">
      <c r="A1490" t="s">
        <v>1344</v>
      </c>
      <c r="B1490" t="s">
        <v>3</v>
      </c>
      <c r="C1490">
        <v>2014</v>
      </c>
      <c r="D1490">
        <v>4</v>
      </c>
      <c r="E1490">
        <v>8</v>
      </c>
      <c r="F1490" t="s">
        <v>1872</v>
      </c>
      <c r="G1490" t="s">
        <v>1923</v>
      </c>
      <c r="H1490" t="s">
        <v>1973</v>
      </c>
      <c r="I1490" t="s">
        <v>1812</v>
      </c>
      <c r="J1490" t="s">
        <v>1819</v>
      </c>
      <c r="K1490" t="str">
        <f t="shared" si="605"/>
        <v>Offshore</v>
      </c>
      <c r="L1490">
        <v>0</v>
      </c>
      <c r="M1490">
        <f t="shared" si="598"/>
        <v>0</v>
      </c>
      <c r="N1490">
        <f t="shared" si="606"/>
        <v>0.44033091910462308</v>
      </c>
      <c r="O1490">
        <f t="shared" si="607"/>
        <v>0.21995012294916488</v>
      </c>
      <c r="P1490">
        <v>0</v>
      </c>
      <c r="Q1490">
        <f t="shared" si="608"/>
        <v>0</v>
      </c>
      <c r="R1490">
        <v>0</v>
      </c>
      <c r="S1490">
        <f t="shared" si="599"/>
        <v>0</v>
      </c>
      <c r="T1490">
        <f t="shared" si="609"/>
        <v>0</v>
      </c>
      <c r="U1490">
        <f t="shared" si="600"/>
        <v>0.37182120048846401</v>
      </c>
      <c r="V1490">
        <f t="shared" si="610"/>
        <v>0.84441310922369939</v>
      </c>
      <c r="W1490">
        <f t="shared" si="601"/>
        <v>0.20710582634561428</v>
      </c>
      <c r="X1490">
        <f t="shared" si="611"/>
        <v>0.94160359434525442</v>
      </c>
      <c r="Y1490">
        <v>35</v>
      </c>
      <c r="Z1490">
        <f>Y1490*'MRIP Selectivity'!$N$35</f>
        <v>0.22038079615545816</v>
      </c>
      <c r="AA1490">
        <f>Y1490*'MRIP Selectivity'!$O$35</f>
        <v>0.21995012294916488</v>
      </c>
      <c r="AB1490">
        <f>Y1490*'MRIP Selectivity'!$P$35</f>
        <v>3.1612599533966078E-2</v>
      </c>
      <c r="AC1490">
        <v>0.74741255597723821</v>
      </c>
      <c r="AD1490">
        <v>0.94160359434525442</v>
      </c>
      <c r="AE1490">
        <v>1.3432654004296583</v>
      </c>
      <c r="AF1490">
        <f t="shared" si="612"/>
        <v>0.1647153741428497</v>
      </c>
      <c r="AG1490">
        <f t="shared" si="613"/>
        <v>0.20710582634561428</v>
      </c>
      <c r="AH1490">
        <f t="shared" si="614"/>
        <v>4.2464111171615374E-2</v>
      </c>
      <c r="AI1490">
        <f t="shared" si="615"/>
        <v>0.47194351863858913</v>
      </c>
      <c r="AJ1490">
        <f t="shared" si="616"/>
        <v>0.41428531166007937</v>
      </c>
      <c r="AK1490">
        <f t="shared" si="617"/>
        <v>0.25156272248313094</v>
      </c>
      <c r="AL1490">
        <f t="shared" si="618"/>
        <v>0.24956993751722967</v>
      </c>
      <c r="AM1490">
        <f t="shared" si="619"/>
        <v>0.37182120048846401</v>
      </c>
      <c r="AN1490">
        <f t="shared" si="620"/>
        <v>0.20710582634561428</v>
      </c>
      <c r="AO1490">
        <v>0</v>
      </c>
      <c r="AP1490">
        <f t="shared" si="621"/>
        <v>0.44033091910462308</v>
      </c>
      <c r="AQ1490">
        <f t="shared" si="622"/>
        <v>0.21995012294916488</v>
      </c>
      <c r="AR1490">
        <v>35</v>
      </c>
      <c r="AS1490">
        <f>AR1490*'MRIP Selectivity'!$N$35</f>
        <v>0.22038079615545816</v>
      </c>
      <c r="AT1490">
        <f>AR1490*'MRIP Selectivity'!$O$35</f>
        <v>0.21995012294916488</v>
      </c>
      <c r="AU1490">
        <f>AR1490*'MRIP Selectivity'!$P$35</f>
        <v>3.1612599533966078E-2</v>
      </c>
      <c r="AV1490">
        <v>9</v>
      </c>
      <c r="AW1490">
        <f t="shared" si="623"/>
        <v>45</v>
      </c>
      <c r="AX1490">
        <f t="shared" si="602"/>
        <v>0</v>
      </c>
      <c r="AY1490">
        <f t="shared" si="603"/>
        <v>0</v>
      </c>
      <c r="AZ1490">
        <f t="shared" si="604"/>
        <v>0</v>
      </c>
      <c r="BA1490">
        <v>323.14649186999998</v>
      </c>
      <c r="BB1490">
        <v>323.14649186999998</v>
      </c>
    </row>
    <row r="1491" spans="1:54" x14ac:dyDescent="0.25">
      <c r="A1491" t="s">
        <v>1345</v>
      </c>
      <c r="B1491" t="s">
        <v>3</v>
      </c>
      <c r="C1491">
        <v>2014</v>
      </c>
      <c r="D1491">
        <v>4</v>
      </c>
      <c r="E1491">
        <v>8</v>
      </c>
      <c r="F1491" t="s">
        <v>1872</v>
      </c>
      <c r="G1491" t="s">
        <v>1923</v>
      </c>
      <c r="H1491" t="s">
        <v>1973</v>
      </c>
      <c r="I1491" t="s">
        <v>1812</v>
      </c>
      <c r="J1491" t="s">
        <v>1819</v>
      </c>
      <c r="K1491" t="str">
        <f t="shared" si="605"/>
        <v>Offshore</v>
      </c>
      <c r="L1491">
        <v>0</v>
      </c>
      <c r="M1491">
        <f t="shared" si="598"/>
        <v>0</v>
      </c>
      <c r="N1491">
        <f t="shared" si="606"/>
        <v>0.10064706722391384</v>
      </c>
      <c r="O1491">
        <f t="shared" si="607"/>
        <v>5.0274313816951972E-2</v>
      </c>
      <c r="P1491">
        <v>0</v>
      </c>
      <c r="Q1491">
        <f t="shared" si="608"/>
        <v>0</v>
      </c>
      <c r="R1491">
        <v>0</v>
      </c>
      <c r="S1491">
        <f t="shared" si="599"/>
        <v>0</v>
      </c>
      <c r="T1491">
        <f t="shared" si="609"/>
        <v>0</v>
      </c>
      <c r="U1491">
        <f t="shared" si="600"/>
        <v>8.4987702968791767E-2</v>
      </c>
      <c r="V1491">
        <f t="shared" si="610"/>
        <v>0.84441310922369939</v>
      </c>
      <c r="W1491">
        <f t="shared" si="601"/>
        <v>4.7338474593283261E-2</v>
      </c>
      <c r="X1491">
        <f t="shared" si="611"/>
        <v>0.94160359434525431</v>
      </c>
      <c r="Y1491">
        <v>8</v>
      </c>
      <c r="Z1491">
        <f>Y1491*'MRIP Selectivity'!$N$35</f>
        <v>5.0372753406961866E-2</v>
      </c>
      <c r="AA1491">
        <f>Y1491*'MRIP Selectivity'!$O$35</f>
        <v>5.0274313816951972E-2</v>
      </c>
      <c r="AB1491">
        <f>Y1491*'MRIP Selectivity'!$P$35</f>
        <v>7.2257370363351036E-3</v>
      </c>
      <c r="AC1491">
        <v>0.74741255597723821</v>
      </c>
      <c r="AD1491">
        <v>0.94160359434525442</v>
      </c>
      <c r="AE1491">
        <v>1.3432654004296583</v>
      </c>
      <c r="AF1491">
        <f t="shared" si="612"/>
        <v>3.7649228375508506E-2</v>
      </c>
      <c r="AG1491">
        <f t="shared" si="613"/>
        <v>4.7338474593283261E-2</v>
      </c>
      <c r="AH1491">
        <f t="shared" si="614"/>
        <v>9.7060825535120847E-3</v>
      </c>
      <c r="AI1491">
        <f t="shared" si="615"/>
        <v>0.10787280426024894</v>
      </c>
      <c r="AJ1491">
        <f t="shared" si="616"/>
        <v>9.4693785522303855E-2</v>
      </c>
      <c r="AK1491">
        <f t="shared" si="617"/>
        <v>5.7500050853287077E-2</v>
      </c>
      <c r="AL1491">
        <f t="shared" si="618"/>
        <v>5.7044557146795349E-2</v>
      </c>
      <c r="AM1491">
        <f t="shared" si="619"/>
        <v>8.4987702968791767E-2</v>
      </c>
      <c r="AN1491">
        <f t="shared" si="620"/>
        <v>4.7338474593283261E-2</v>
      </c>
      <c r="AO1491">
        <v>0</v>
      </c>
      <c r="AP1491">
        <f t="shared" si="621"/>
        <v>0.10064706722391384</v>
      </c>
      <c r="AQ1491">
        <f t="shared" si="622"/>
        <v>5.0274313816951972E-2</v>
      </c>
      <c r="AR1491">
        <v>8</v>
      </c>
      <c r="AS1491">
        <f>AR1491*'MRIP Selectivity'!$N$35</f>
        <v>5.0372753406961866E-2</v>
      </c>
      <c r="AT1491">
        <f>AR1491*'MRIP Selectivity'!$O$35</f>
        <v>5.0274313816951972E-2</v>
      </c>
      <c r="AU1491">
        <f>AR1491*'MRIP Selectivity'!$P$35</f>
        <v>7.2257370363351036E-3</v>
      </c>
      <c r="AV1491">
        <v>4</v>
      </c>
      <c r="AW1491">
        <f t="shared" si="623"/>
        <v>20</v>
      </c>
      <c r="AX1491">
        <f t="shared" si="602"/>
        <v>0</v>
      </c>
      <c r="AY1491">
        <f t="shared" si="603"/>
        <v>0</v>
      </c>
      <c r="AZ1491">
        <f t="shared" si="604"/>
        <v>0</v>
      </c>
      <c r="BA1491">
        <v>1170.4926575</v>
      </c>
      <c r="BB1491">
        <v>1170.4926575</v>
      </c>
    </row>
    <row r="1492" spans="1:54" x14ac:dyDescent="0.25">
      <c r="A1492" t="s">
        <v>1346</v>
      </c>
      <c r="B1492" t="s">
        <v>3</v>
      </c>
      <c r="C1492">
        <v>2014</v>
      </c>
      <c r="D1492">
        <v>5</v>
      </c>
      <c r="E1492">
        <v>9</v>
      </c>
      <c r="F1492" t="s">
        <v>1851</v>
      </c>
      <c r="G1492" t="s">
        <v>1923</v>
      </c>
      <c r="H1492" t="s">
        <v>1976</v>
      </c>
      <c r="I1492" t="s">
        <v>1812</v>
      </c>
      <c r="J1492" t="s">
        <v>1813</v>
      </c>
      <c r="K1492" t="str">
        <f t="shared" si="605"/>
        <v>Inshore</v>
      </c>
      <c r="L1492">
        <v>0.53724393059999997</v>
      </c>
      <c r="M1492">
        <f t="shared" si="598"/>
        <v>1550.6624838691516</v>
      </c>
      <c r="N1492">
        <f t="shared" si="606"/>
        <v>0.53724393059999997</v>
      </c>
      <c r="O1492">
        <f t="shared" si="607"/>
        <v>0.53724393059999997</v>
      </c>
      <c r="P1492">
        <v>6.90591115511811</v>
      </c>
      <c r="Q1492">
        <f t="shared" si="608"/>
        <v>12.854330708595464</v>
      </c>
      <c r="R1492">
        <v>0.62774266507172516</v>
      </c>
      <c r="S1492">
        <f t="shared" si="599"/>
        <v>1811.8715630042379</v>
      </c>
      <c r="T1492">
        <f t="shared" si="609"/>
        <v>1.168449989505987</v>
      </c>
      <c r="U1492">
        <f t="shared" si="600"/>
        <v>0.62774266507172516</v>
      </c>
      <c r="V1492">
        <f t="shared" si="610"/>
        <v>1.168449989505987</v>
      </c>
      <c r="W1492">
        <f t="shared" si="601"/>
        <v>0.62774266507172516</v>
      </c>
      <c r="X1492">
        <f t="shared" si="611"/>
        <v>1.168449989505987</v>
      </c>
      <c r="Y1492">
        <v>0</v>
      </c>
      <c r="Z1492">
        <f>Y1492*'MRIP Selectivity'!$N$35</f>
        <v>0</v>
      </c>
      <c r="AA1492">
        <f>Y1492*'MRIP Selectivity'!$O$35</f>
        <v>0</v>
      </c>
      <c r="AB1492">
        <f>Y1492*'MRIP Selectivity'!$P$35</f>
        <v>0</v>
      </c>
      <c r="AC1492">
        <v>0.74741255597723821</v>
      </c>
      <c r="AD1492">
        <v>0.94160359434525442</v>
      </c>
      <c r="AE1492">
        <v>1.3432654004296583</v>
      </c>
      <c r="AF1492">
        <f t="shared" si="612"/>
        <v>0</v>
      </c>
      <c r="AG1492">
        <f t="shared" si="613"/>
        <v>0</v>
      </c>
      <c r="AH1492">
        <f t="shared" si="614"/>
        <v>0</v>
      </c>
      <c r="AI1492">
        <f t="shared" si="615"/>
        <v>0</v>
      </c>
      <c r="AJ1492">
        <f t="shared" si="616"/>
        <v>0</v>
      </c>
      <c r="AK1492">
        <f t="shared" si="617"/>
        <v>0</v>
      </c>
      <c r="AL1492">
        <f t="shared" si="618"/>
        <v>0</v>
      </c>
      <c r="AM1492">
        <f t="shared" si="619"/>
        <v>0.62774266507172516</v>
      </c>
      <c r="AN1492">
        <f t="shared" si="620"/>
        <v>0.62774266507172516</v>
      </c>
      <c r="AO1492">
        <v>2</v>
      </c>
      <c r="AP1492">
        <f t="shared" si="621"/>
        <v>2</v>
      </c>
      <c r="AQ1492">
        <f t="shared" si="622"/>
        <v>2</v>
      </c>
      <c r="AR1492">
        <v>0</v>
      </c>
      <c r="AS1492">
        <f>AR1492*'MRIP Selectivity'!$N$35</f>
        <v>0</v>
      </c>
      <c r="AT1492">
        <f>AR1492*'MRIP Selectivity'!$O$35</f>
        <v>0</v>
      </c>
      <c r="AU1492">
        <f>AR1492*'MRIP Selectivity'!$P$35</f>
        <v>0</v>
      </c>
      <c r="AV1492">
        <v>4</v>
      </c>
      <c r="AW1492">
        <f t="shared" si="623"/>
        <v>20</v>
      </c>
      <c r="AX1492">
        <f t="shared" si="602"/>
        <v>0</v>
      </c>
      <c r="AY1492">
        <f t="shared" si="603"/>
        <v>0</v>
      </c>
      <c r="AZ1492">
        <f t="shared" si="604"/>
        <v>0</v>
      </c>
      <c r="BA1492">
        <v>2886.3285289</v>
      </c>
      <c r="BB1492">
        <v>2886.3285289</v>
      </c>
    </row>
    <row r="1493" spans="1:54" x14ac:dyDescent="0.25">
      <c r="A1493" t="s">
        <v>1347</v>
      </c>
      <c r="B1493" t="s">
        <v>3</v>
      </c>
      <c r="C1493">
        <v>2014</v>
      </c>
      <c r="D1493">
        <v>6</v>
      </c>
      <c r="E1493">
        <v>12</v>
      </c>
      <c r="F1493" t="s">
        <v>1872</v>
      </c>
      <c r="G1493" t="s">
        <v>1923</v>
      </c>
      <c r="H1493" t="s">
        <v>1973</v>
      </c>
      <c r="I1493" t="s">
        <v>1812</v>
      </c>
      <c r="J1493" t="s">
        <v>1819</v>
      </c>
      <c r="K1493" t="str">
        <f t="shared" si="605"/>
        <v>Offshore</v>
      </c>
      <c r="L1493">
        <v>1</v>
      </c>
      <c r="M1493">
        <f t="shared" si="598"/>
        <v>2365.8258423000002</v>
      </c>
      <c r="N1493">
        <f t="shared" si="606"/>
        <v>1.0125808834029892</v>
      </c>
      <c r="O1493">
        <f t="shared" si="607"/>
        <v>1.0062842892271191</v>
      </c>
      <c r="P1493">
        <v>12.244094488188976</v>
      </c>
      <c r="Q1493">
        <f t="shared" si="608"/>
        <v>12.244094488188976</v>
      </c>
      <c r="R1493">
        <v>1.0141264060504369</v>
      </c>
      <c r="S1493">
        <f t="shared" si="599"/>
        <v>2399.2464587929471</v>
      </c>
      <c r="T1493">
        <f t="shared" si="609"/>
        <v>1.0141264060504369</v>
      </c>
      <c r="U1493">
        <f t="shared" si="600"/>
        <v>1.024749868921536</v>
      </c>
      <c r="V1493">
        <f t="shared" si="610"/>
        <v>1.0120177910900809</v>
      </c>
      <c r="W1493">
        <f t="shared" si="601"/>
        <v>1.0200437153745974</v>
      </c>
      <c r="X1493">
        <f t="shared" si="611"/>
        <v>1.0136734979317288</v>
      </c>
      <c r="Y1493">
        <v>1</v>
      </c>
      <c r="Z1493">
        <f>Y1493*'MRIP Selectivity'!$N$35</f>
        <v>6.2965941758702333E-3</v>
      </c>
      <c r="AA1493">
        <f>Y1493*'MRIP Selectivity'!$O$35</f>
        <v>6.2842892271189965E-3</v>
      </c>
      <c r="AB1493">
        <f>Y1493*'MRIP Selectivity'!$P$35</f>
        <v>9.0321712954188795E-4</v>
      </c>
      <c r="AC1493">
        <v>0.74741255597723821</v>
      </c>
      <c r="AD1493">
        <v>0.94160359434525442</v>
      </c>
      <c r="AE1493">
        <v>1.3432654004296583</v>
      </c>
      <c r="AF1493">
        <f t="shared" si="612"/>
        <v>4.7061535469385633E-3</v>
      </c>
      <c r="AG1493">
        <f t="shared" si="613"/>
        <v>5.9173093241604077E-3</v>
      </c>
      <c r="AH1493">
        <f t="shared" si="614"/>
        <v>1.2132603191890106E-3</v>
      </c>
      <c r="AI1493">
        <f t="shared" si="615"/>
        <v>1.3484100532531117E-2</v>
      </c>
      <c r="AJ1493">
        <f t="shared" si="616"/>
        <v>1.1836723190287982E-2</v>
      </c>
      <c r="AK1493">
        <f t="shared" si="617"/>
        <v>7.1875063566608846E-3</v>
      </c>
      <c r="AL1493">
        <f t="shared" si="618"/>
        <v>7.1305696433494187E-3</v>
      </c>
      <c r="AM1493">
        <f t="shared" si="619"/>
        <v>1.024749868921536</v>
      </c>
      <c r="AN1493">
        <f t="shared" si="620"/>
        <v>1.0200437153745974</v>
      </c>
      <c r="AO1493">
        <v>1</v>
      </c>
      <c r="AP1493">
        <f t="shared" si="621"/>
        <v>1.0125808834029892</v>
      </c>
      <c r="AQ1493">
        <f t="shared" si="622"/>
        <v>1.0062842892271191</v>
      </c>
      <c r="AR1493">
        <v>1</v>
      </c>
      <c r="AS1493">
        <f>AR1493*'MRIP Selectivity'!$N$35</f>
        <v>6.2965941758702333E-3</v>
      </c>
      <c r="AT1493">
        <f>AR1493*'MRIP Selectivity'!$O$35</f>
        <v>6.2842892271189965E-3</v>
      </c>
      <c r="AU1493">
        <f>AR1493*'MRIP Selectivity'!$P$35</f>
        <v>9.0321712954188795E-4</v>
      </c>
      <c r="AV1493">
        <v>3</v>
      </c>
      <c r="AW1493">
        <f t="shared" si="623"/>
        <v>15</v>
      </c>
      <c r="AX1493">
        <f t="shared" si="602"/>
        <v>0</v>
      </c>
      <c r="AY1493">
        <f t="shared" si="603"/>
        <v>0</v>
      </c>
      <c r="AZ1493">
        <f t="shared" si="604"/>
        <v>0</v>
      </c>
      <c r="BA1493">
        <v>2365.8258423000002</v>
      </c>
      <c r="BB1493">
        <v>2365.8258423000002</v>
      </c>
    </row>
    <row r="1494" spans="1:54" x14ac:dyDescent="0.25">
      <c r="A1494" t="s">
        <v>1348</v>
      </c>
      <c r="B1494" t="s">
        <v>3</v>
      </c>
      <c r="C1494">
        <v>2014</v>
      </c>
      <c r="D1494">
        <v>3</v>
      </c>
      <c r="E1494">
        <v>6</v>
      </c>
      <c r="F1494" t="s">
        <v>1838</v>
      </c>
      <c r="G1494" t="s">
        <v>2011</v>
      </c>
      <c r="H1494" t="s">
        <v>2012</v>
      </c>
      <c r="I1494" t="s">
        <v>1812</v>
      </c>
      <c r="J1494" t="s">
        <v>1813</v>
      </c>
      <c r="K1494" t="str">
        <f t="shared" si="605"/>
        <v>Inshore</v>
      </c>
      <c r="L1494">
        <v>0</v>
      </c>
      <c r="M1494">
        <f t="shared" si="598"/>
        <v>0</v>
      </c>
      <c r="N1494">
        <f t="shared" si="606"/>
        <v>1.258088340298923E-2</v>
      </c>
      <c r="O1494">
        <f t="shared" si="607"/>
        <v>6.2842892271189965E-3</v>
      </c>
      <c r="P1494">
        <v>0</v>
      </c>
      <c r="Q1494">
        <f t="shared" si="608"/>
        <v>0</v>
      </c>
      <c r="R1494">
        <v>0</v>
      </c>
      <c r="S1494">
        <f t="shared" si="599"/>
        <v>0</v>
      </c>
      <c r="T1494">
        <f t="shared" si="609"/>
        <v>0</v>
      </c>
      <c r="U1494">
        <f t="shared" si="600"/>
        <v>1.0623462871098971E-2</v>
      </c>
      <c r="V1494">
        <f t="shared" si="610"/>
        <v>0.84441310922369939</v>
      </c>
      <c r="W1494">
        <f t="shared" si="601"/>
        <v>5.9173093241604077E-3</v>
      </c>
      <c r="X1494">
        <f t="shared" si="611"/>
        <v>0.94160359434525431</v>
      </c>
      <c r="Y1494">
        <v>1</v>
      </c>
      <c r="Z1494">
        <f>Y1494*'MRIP Selectivity'!$N$35</f>
        <v>6.2965941758702333E-3</v>
      </c>
      <c r="AA1494">
        <f>Y1494*'MRIP Selectivity'!$O$35</f>
        <v>6.2842892271189965E-3</v>
      </c>
      <c r="AB1494">
        <f>Y1494*'MRIP Selectivity'!$P$35</f>
        <v>9.0321712954188795E-4</v>
      </c>
      <c r="AC1494">
        <v>0.74741255597723821</v>
      </c>
      <c r="AD1494">
        <v>0.94160359434525442</v>
      </c>
      <c r="AE1494">
        <v>1.3432654004296583</v>
      </c>
      <c r="AF1494">
        <f t="shared" si="612"/>
        <v>4.7061535469385633E-3</v>
      </c>
      <c r="AG1494">
        <f t="shared" si="613"/>
        <v>5.9173093241604077E-3</v>
      </c>
      <c r="AH1494">
        <f t="shared" si="614"/>
        <v>1.2132603191890106E-3</v>
      </c>
      <c r="AI1494">
        <f t="shared" si="615"/>
        <v>1.3484100532531117E-2</v>
      </c>
      <c r="AJ1494">
        <f t="shared" si="616"/>
        <v>1.1836723190287982E-2</v>
      </c>
      <c r="AK1494">
        <f t="shared" si="617"/>
        <v>7.1875063566608846E-3</v>
      </c>
      <c r="AL1494">
        <f t="shared" si="618"/>
        <v>7.1305696433494187E-3</v>
      </c>
      <c r="AM1494">
        <f t="shared" si="619"/>
        <v>1.0623462871098971E-2</v>
      </c>
      <c r="AN1494">
        <f t="shared" si="620"/>
        <v>5.9173093241604077E-3</v>
      </c>
      <c r="AO1494">
        <v>0</v>
      </c>
      <c r="AP1494">
        <f t="shared" si="621"/>
        <v>1.258088340298923E-2</v>
      </c>
      <c r="AQ1494">
        <f t="shared" si="622"/>
        <v>6.2842892271189965E-3</v>
      </c>
      <c r="AR1494">
        <v>1</v>
      </c>
      <c r="AS1494">
        <f>AR1494*'MRIP Selectivity'!$N$35</f>
        <v>6.2965941758702333E-3</v>
      </c>
      <c r="AT1494">
        <f>AR1494*'MRIP Selectivity'!$O$35</f>
        <v>6.2842892271189965E-3</v>
      </c>
      <c r="AU1494">
        <f>AR1494*'MRIP Selectivity'!$P$35</f>
        <v>9.0321712954188795E-4</v>
      </c>
      <c r="AV1494">
        <v>2</v>
      </c>
      <c r="AW1494">
        <f t="shared" si="623"/>
        <v>10</v>
      </c>
      <c r="AX1494">
        <f t="shared" si="602"/>
        <v>0</v>
      </c>
      <c r="AY1494">
        <f t="shared" si="603"/>
        <v>0</v>
      </c>
      <c r="AZ1494">
        <f t="shared" si="604"/>
        <v>0</v>
      </c>
      <c r="BA1494">
        <v>296.46202923999999</v>
      </c>
      <c r="BB1494">
        <v>296.46202923999999</v>
      </c>
    </row>
    <row r="1495" spans="1:54" x14ac:dyDescent="0.25">
      <c r="A1495" t="s">
        <v>1349</v>
      </c>
      <c r="B1495" t="s">
        <v>3</v>
      </c>
      <c r="C1495">
        <v>2014</v>
      </c>
      <c r="D1495">
        <v>5</v>
      </c>
      <c r="E1495">
        <v>9</v>
      </c>
      <c r="F1495" t="s">
        <v>1862</v>
      </c>
      <c r="G1495" t="s">
        <v>2011</v>
      </c>
      <c r="H1495" t="s">
        <v>2012</v>
      </c>
      <c r="I1495" t="s">
        <v>1824</v>
      </c>
      <c r="J1495" t="s">
        <v>1813</v>
      </c>
      <c r="K1495" t="str">
        <f t="shared" si="605"/>
        <v>Inshore</v>
      </c>
      <c r="L1495">
        <v>1</v>
      </c>
      <c r="M1495">
        <f t="shared" si="598"/>
        <v>345.74080999</v>
      </c>
      <c r="N1495">
        <f t="shared" si="606"/>
        <v>1</v>
      </c>
      <c r="O1495">
        <f t="shared" si="607"/>
        <v>1</v>
      </c>
      <c r="P1495">
        <v>14.05511811023622</v>
      </c>
      <c r="Q1495">
        <f t="shared" si="608"/>
        <v>14.05511811023622</v>
      </c>
      <c r="R1495">
        <v>1.5432358352941429</v>
      </c>
      <c r="S1495">
        <f t="shared" si="599"/>
        <v>533.55960770019124</v>
      </c>
      <c r="T1495">
        <f t="shared" si="609"/>
        <v>1.5432358352941429</v>
      </c>
      <c r="U1495">
        <f t="shared" si="600"/>
        <v>1.5432358352941429</v>
      </c>
      <c r="V1495">
        <f t="shared" si="610"/>
        <v>1.5432358352941429</v>
      </c>
      <c r="W1495">
        <f t="shared" si="601"/>
        <v>1.5432358352941429</v>
      </c>
      <c r="X1495">
        <f t="shared" si="611"/>
        <v>1.5432358352941429</v>
      </c>
      <c r="Y1495">
        <v>0</v>
      </c>
      <c r="Z1495">
        <f>Y1495*'MRIP Selectivity'!$N$35</f>
        <v>0</v>
      </c>
      <c r="AA1495">
        <f>Y1495*'MRIP Selectivity'!$O$35</f>
        <v>0</v>
      </c>
      <c r="AB1495">
        <f>Y1495*'MRIP Selectivity'!$P$35</f>
        <v>0</v>
      </c>
      <c r="AC1495">
        <v>0.74741255597723821</v>
      </c>
      <c r="AD1495">
        <v>0.94160359434525442</v>
      </c>
      <c r="AE1495">
        <v>1.3432654004296583</v>
      </c>
      <c r="AF1495">
        <f t="shared" si="612"/>
        <v>0</v>
      </c>
      <c r="AG1495">
        <f t="shared" si="613"/>
        <v>0</v>
      </c>
      <c r="AH1495">
        <f t="shared" si="614"/>
        <v>0</v>
      </c>
      <c r="AI1495">
        <f t="shared" si="615"/>
        <v>0</v>
      </c>
      <c r="AJ1495">
        <f t="shared" si="616"/>
        <v>0</v>
      </c>
      <c r="AK1495">
        <f t="shared" si="617"/>
        <v>0</v>
      </c>
      <c r="AL1495">
        <f t="shared" si="618"/>
        <v>0</v>
      </c>
      <c r="AM1495">
        <f t="shared" si="619"/>
        <v>1.5432358352941429</v>
      </c>
      <c r="AN1495">
        <f t="shared" si="620"/>
        <v>1.5432358352941429</v>
      </c>
      <c r="AO1495">
        <v>1</v>
      </c>
      <c r="AP1495">
        <f t="shared" si="621"/>
        <v>1</v>
      </c>
      <c r="AQ1495">
        <f t="shared" si="622"/>
        <v>1</v>
      </c>
      <c r="AR1495">
        <v>0</v>
      </c>
      <c r="AS1495">
        <f>AR1495*'MRIP Selectivity'!$N$35</f>
        <v>0</v>
      </c>
      <c r="AT1495">
        <f>AR1495*'MRIP Selectivity'!$O$35</f>
        <v>0</v>
      </c>
      <c r="AU1495">
        <f>AR1495*'MRIP Selectivity'!$P$35</f>
        <v>0</v>
      </c>
      <c r="AV1495">
        <v>1</v>
      </c>
      <c r="AW1495">
        <f t="shared" si="623"/>
        <v>5</v>
      </c>
      <c r="AX1495">
        <f t="shared" si="602"/>
        <v>0</v>
      </c>
      <c r="AY1495">
        <f t="shared" si="603"/>
        <v>0</v>
      </c>
      <c r="AZ1495">
        <f t="shared" si="604"/>
        <v>0</v>
      </c>
      <c r="BA1495">
        <v>345.74080999</v>
      </c>
      <c r="BB1495">
        <v>345.74080999</v>
      </c>
    </row>
    <row r="1496" spans="1:54" x14ac:dyDescent="0.25">
      <c r="A1496" t="s">
        <v>1350</v>
      </c>
      <c r="B1496" t="s">
        <v>3</v>
      </c>
      <c r="C1496">
        <v>2013</v>
      </c>
      <c r="D1496">
        <v>2</v>
      </c>
      <c r="E1496">
        <v>4</v>
      </c>
      <c r="F1496" t="s">
        <v>1836</v>
      </c>
      <c r="G1496" t="s">
        <v>2011</v>
      </c>
      <c r="H1496" t="s">
        <v>2012</v>
      </c>
      <c r="I1496" t="s">
        <v>1837</v>
      </c>
      <c r="J1496" t="s">
        <v>1819</v>
      </c>
      <c r="K1496" t="str">
        <f t="shared" si="605"/>
        <v>Offshore</v>
      </c>
      <c r="L1496">
        <v>0</v>
      </c>
      <c r="M1496">
        <f t="shared" si="598"/>
        <v>0</v>
      </c>
      <c r="N1496">
        <f t="shared" si="606"/>
        <v>0.94356625522419224</v>
      </c>
      <c r="O1496">
        <f t="shared" si="607"/>
        <v>0.47132169203392477</v>
      </c>
      <c r="P1496">
        <v>0</v>
      </c>
      <c r="Q1496">
        <f t="shared" si="608"/>
        <v>0</v>
      </c>
      <c r="R1496">
        <v>0</v>
      </c>
      <c r="S1496">
        <f t="shared" si="599"/>
        <v>0</v>
      </c>
      <c r="T1496">
        <f t="shared" si="609"/>
        <v>0</v>
      </c>
      <c r="U1496">
        <f t="shared" si="600"/>
        <v>0.79675971533242285</v>
      </c>
      <c r="V1496">
        <f t="shared" si="610"/>
        <v>0.84441310922369939</v>
      </c>
      <c r="W1496">
        <f t="shared" si="601"/>
        <v>0.44379819931203063</v>
      </c>
      <c r="X1496">
        <f t="shared" si="611"/>
        <v>0.94160359434525442</v>
      </c>
      <c r="Y1496">
        <v>75</v>
      </c>
      <c r="Z1496">
        <f>Y1496*'MRIP Selectivity'!$N$35</f>
        <v>0.47224456319026747</v>
      </c>
      <c r="AA1496">
        <f>Y1496*'MRIP Selectivity'!$O$35</f>
        <v>0.47132169203392477</v>
      </c>
      <c r="AB1496">
        <f>Y1496*'MRIP Selectivity'!$P$35</f>
        <v>6.77412847156416E-2</v>
      </c>
      <c r="AC1496">
        <v>0.74741255597723821</v>
      </c>
      <c r="AD1496">
        <v>0.94160359434525442</v>
      </c>
      <c r="AE1496">
        <v>1.3432654004296583</v>
      </c>
      <c r="AF1496">
        <f t="shared" si="612"/>
        <v>0.35296151602039222</v>
      </c>
      <c r="AG1496">
        <f t="shared" si="613"/>
        <v>0.44379819931203063</v>
      </c>
      <c r="AH1496">
        <f t="shared" si="614"/>
        <v>9.09945239391758E-2</v>
      </c>
      <c r="AI1496">
        <f t="shared" si="615"/>
        <v>1.0113075399398339</v>
      </c>
      <c r="AJ1496">
        <f t="shared" si="616"/>
        <v>0.88775423927159869</v>
      </c>
      <c r="AK1496">
        <f t="shared" si="617"/>
        <v>0.53906297674956638</v>
      </c>
      <c r="AL1496">
        <f t="shared" si="618"/>
        <v>0.53479272325120641</v>
      </c>
      <c r="AM1496">
        <f t="shared" si="619"/>
        <v>0.79675971533242285</v>
      </c>
      <c r="AN1496">
        <f t="shared" si="620"/>
        <v>0.44379819931203063</v>
      </c>
      <c r="AO1496">
        <v>0</v>
      </c>
      <c r="AP1496">
        <f t="shared" si="621"/>
        <v>0.94356625522419224</v>
      </c>
      <c r="AQ1496">
        <f t="shared" si="622"/>
        <v>0.47132169203392477</v>
      </c>
      <c r="AR1496">
        <v>75</v>
      </c>
      <c r="AS1496">
        <f>AR1496*'MRIP Selectivity'!$N$35</f>
        <v>0.47224456319026747</v>
      </c>
      <c r="AT1496">
        <f>AR1496*'MRIP Selectivity'!$O$35</f>
        <v>0.47132169203392477</v>
      </c>
      <c r="AU1496">
        <f>AR1496*'MRIP Selectivity'!$P$35</f>
        <v>6.77412847156416E-2</v>
      </c>
      <c r="AV1496">
        <v>9</v>
      </c>
      <c r="AW1496">
        <f t="shared" si="623"/>
        <v>45</v>
      </c>
      <c r="AX1496">
        <f t="shared" si="602"/>
        <v>0</v>
      </c>
      <c r="AY1496">
        <f t="shared" si="603"/>
        <v>0</v>
      </c>
      <c r="AZ1496">
        <f t="shared" si="604"/>
        <v>0</v>
      </c>
      <c r="BA1496">
        <v>280.18715503999999</v>
      </c>
      <c r="BB1496">
        <v>280.18715503999999</v>
      </c>
    </row>
    <row r="1497" spans="1:54" x14ac:dyDescent="0.25">
      <c r="A1497" t="s">
        <v>2014</v>
      </c>
      <c r="B1497" t="s">
        <v>3</v>
      </c>
      <c r="C1497">
        <v>2013</v>
      </c>
      <c r="D1497">
        <v>5</v>
      </c>
      <c r="E1497">
        <v>10</v>
      </c>
      <c r="F1497" t="s">
        <v>1833</v>
      </c>
      <c r="G1497" t="s">
        <v>2011</v>
      </c>
      <c r="H1497" t="s">
        <v>2012</v>
      </c>
      <c r="I1497" t="s">
        <v>1812</v>
      </c>
      <c r="J1497" t="s">
        <v>1813</v>
      </c>
      <c r="K1497" t="str">
        <f t="shared" si="605"/>
        <v>Inshore</v>
      </c>
      <c r="L1497">
        <v>0</v>
      </c>
      <c r="M1497">
        <f t="shared" si="598"/>
        <v>0</v>
      </c>
      <c r="N1497">
        <f t="shared" si="606"/>
        <v>2.516176680597846E-2</v>
      </c>
      <c r="O1497">
        <f t="shared" si="607"/>
        <v>1.2568578454237993E-2</v>
      </c>
      <c r="P1497">
        <v>0</v>
      </c>
      <c r="Q1497">
        <f t="shared" si="608"/>
        <v>0</v>
      </c>
      <c r="R1497">
        <v>0</v>
      </c>
      <c r="S1497">
        <f t="shared" si="599"/>
        <v>0</v>
      </c>
      <c r="T1497">
        <f t="shared" si="609"/>
        <v>0</v>
      </c>
      <c r="U1497">
        <f t="shared" si="600"/>
        <v>2.1246925742197942E-2</v>
      </c>
      <c r="V1497">
        <f t="shared" si="610"/>
        <v>0.84441310922369939</v>
      </c>
      <c r="W1497">
        <f t="shared" si="601"/>
        <v>1.1834618648320815E-2</v>
      </c>
      <c r="X1497">
        <f t="shared" si="611"/>
        <v>0.94160359434525431</v>
      </c>
      <c r="Y1497">
        <v>2</v>
      </c>
      <c r="Z1497">
        <f>Y1497*'MRIP Selectivity'!$N$35</f>
        <v>1.2593188351740467E-2</v>
      </c>
      <c r="AA1497">
        <f>Y1497*'MRIP Selectivity'!$O$35</f>
        <v>1.2568578454237993E-2</v>
      </c>
      <c r="AB1497">
        <f>Y1497*'MRIP Selectivity'!$P$35</f>
        <v>1.8064342590837759E-3</v>
      </c>
      <c r="AC1497">
        <v>0.74741255597723821</v>
      </c>
      <c r="AD1497">
        <v>0.94160359434525442</v>
      </c>
      <c r="AE1497">
        <v>1.3432654004296583</v>
      </c>
      <c r="AF1497">
        <f t="shared" si="612"/>
        <v>9.4123070938771265E-3</v>
      </c>
      <c r="AG1497">
        <f t="shared" si="613"/>
        <v>1.1834618648320815E-2</v>
      </c>
      <c r="AH1497">
        <f t="shared" si="614"/>
        <v>2.4265206383780212E-3</v>
      </c>
      <c r="AI1497">
        <f t="shared" si="615"/>
        <v>2.6968201065062234E-2</v>
      </c>
      <c r="AJ1497">
        <f t="shared" si="616"/>
        <v>2.3673446380575964E-2</v>
      </c>
      <c r="AK1497">
        <f t="shared" si="617"/>
        <v>1.4375012713321769E-2</v>
      </c>
      <c r="AL1497">
        <f t="shared" si="618"/>
        <v>1.4261139286698837E-2</v>
      </c>
      <c r="AM1497">
        <f t="shared" si="619"/>
        <v>2.1246925742197942E-2</v>
      </c>
      <c r="AN1497">
        <f t="shared" si="620"/>
        <v>1.1834618648320815E-2</v>
      </c>
      <c r="AO1497">
        <v>0</v>
      </c>
      <c r="AP1497">
        <f t="shared" si="621"/>
        <v>2.516176680597846E-2</v>
      </c>
      <c r="AQ1497">
        <f t="shared" si="622"/>
        <v>1.2568578454237993E-2</v>
      </c>
      <c r="AR1497">
        <v>2</v>
      </c>
      <c r="AS1497">
        <f>AR1497*'MRIP Selectivity'!$N$35</f>
        <v>1.2593188351740467E-2</v>
      </c>
      <c r="AT1497">
        <f>AR1497*'MRIP Selectivity'!$O$35</f>
        <v>1.2568578454237993E-2</v>
      </c>
      <c r="AU1497">
        <f>AR1497*'MRIP Selectivity'!$P$35</f>
        <v>1.8064342590837759E-3</v>
      </c>
      <c r="AV1497">
        <v>10</v>
      </c>
      <c r="AW1497">
        <f t="shared" si="623"/>
        <v>50</v>
      </c>
      <c r="AX1497">
        <f t="shared" si="602"/>
        <v>0</v>
      </c>
      <c r="AY1497">
        <f t="shared" si="603"/>
        <v>0</v>
      </c>
      <c r="AZ1497">
        <f t="shared" si="604"/>
        <v>0</v>
      </c>
      <c r="BA1497">
        <v>1498.1369189</v>
      </c>
      <c r="BB1497">
        <v>1498.1369189</v>
      </c>
    </row>
    <row r="1498" spans="1:54" x14ac:dyDescent="0.25">
      <c r="A1498" t="s">
        <v>1351</v>
      </c>
      <c r="B1498" t="s">
        <v>3</v>
      </c>
      <c r="C1498">
        <v>2014</v>
      </c>
      <c r="D1498">
        <v>2</v>
      </c>
      <c r="E1498">
        <v>4</v>
      </c>
      <c r="F1498" t="s">
        <v>1861</v>
      </c>
      <c r="G1498" t="s">
        <v>2011</v>
      </c>
      <c r="H1498" t="s">
        <v>2012</v>
      </c>
      <c r="I1498" t="s">
        <v>1812</v>
      </c>
      <c r="J1498" t="s">
        <v>1819</v>
      </c>
      <c r="K1498" t="str">
        <f t="shared" si="605"/>
        <v>Offshore</v>
      </c>
      <c r="L1498">
        <v>10</v>
      </c>
      <c r="M1498">
        <f t="shared" si="598"/>
        <v>1940.5642674000001</v>
      </c>
      <c r="N1498">
        <f t="shared" si="606"/>
        <v>10.301941201671742</v>
      </c>
      <c r="O1498">
        <f t="shared" si="607"/>
        <v>10.150822941450857</v>
      </c>
      <c r="P1498">
        <v>134.29133858267716</v>
      </c>
      <c r="Q1498">
        <f t="shared" si="608"/>
        <v>13.429133858267715</v>
      </c>
      <c r="R1498">
        <v>13.227735731092654</v>
      </c>
      <c r="S1498">
        <f t="shared" si="599"/>
        <v>2566.9271298368622</v>
      </c>
      <c r="T1498">
        <f t="shared" si="609"/>
        <v>1.3227735731092654</v>
      </c>
      <c r="U1498">
        <f t="shared" si="600"/>
        <v>13.48269883999903</v>
      </c>
      <c r="V1498">
        <f t="shared" si="610"/>
        <v>1.3087532316541597</v>
      </c>
      <c r="W1498">
        <f t="shared" si="601"/>
        <v>13.369751154872503</v>
      </c>
      <c r="X1498">
        <f t="shared" si="611"/>
        <v>1.3171100739307708</v>
      </c>
      <c r="Y1498">
        <v>24</v>
      </c>
      <c r="Z1498">
        <f>Y1498*'MRIP Selectivity'!$N$35</f>
        <v>0.15111826022088559</v>
      </c>
      <c r="AA1498">
        <f>Y1498*'MRIP Selectivity'!$O$35</f>
        <v>0.15082294145085592</v>
      </c>
      <c r="AB1498">
        <f>Y1498*'MRIP Selectivity'!$P$35</f>
        <v>2.167721110900531E-2</v>
      </c>
      <c r="AC1498">
        <v>0.74741255597723821</v>
      </c>
      <c r="AD1498">
        <v>0.94160359434525442</v>
      </c>
      <c r="AE1498">
        <v>1.3432654004296583</v>
      </c>
      <c r="AF1498">
        <f t="shared" si="612"/>
        <v>0.1129476851265255</v>
      </c>
      <c r="AG1498">
        <f t="shared" si="613"/>
        <v>0.1420154237798498</v>
      </c>
      <c r="AH1498">
        <f t="shared" si="614"/>
        <v>2.9118247660536254E-2</v>
      </c>
      <c r="AI1498">
        <f t="shared" si="615"/>
        <v>0.32361841278074688</v>
      </c>
      <c r="AJ1498">
        <f t="shared" si="616"/>
        <v>0.28408135656691158</v>
      </c>
      <c r="AK1498">
        <f t="shared" si="617"/>
        <v>0.17250015255986123</v>
      </c>
      <c r="AL1498">
        <f t="shared" si="618"/>
        <v>0.17113367144038605</v>
      </c>
      <c r="AM1498">
        <f t="shared" si="619"/>
        <v>13.48269883999903</v>
      </c>
      <c r="AN1498">
        <f t="shared" si="620"/>
        <v>13.369751154872503</v>
      </c>
      <c r="AO1498">
        <v>10</v>
      </c>
      <c r="AP1498">
        <f t="shared" si="621"/>
        <v>10.301941201671742</v>
      </c>
      <c r="AQ1498">
        <f t="shared" si="622"/>
        <v>10.150822941450857</v>
      </c>
      <c r="AR1498">
        <v>24</v>
      </c>
      <c r="AS1498">
        <f>AR1498*'MRIP Selectivity'!$N$35</f>
        <v>0.15111826022088559</v>
      </c>
      <c r="AT1498">
        <f>AR1498*'MRIP Selectivity'!$O$35</f>
        <v>0.15082294145085592</v>
      </c>
      <c r="AU1498">
        <f>AR1498*'MRIP Selectivity'!$P$35</f>
        <v>2.167721110900531E-2</v>
      </c>
      <c r="AV1498">
        <v>4</v>
      </c>
      <c r="AW1498">
        <f t="shared" si="623"/>
        <v>20</v>
      </c>
      <c r="AX1498">
        <f t="shared" si="602"/>
        <v>0</v>
      </c>
      <c r="AY1498">
        <f t="shared" si="603"/>
        <v>0</v>
      </c>
      <c r="AZ1498">
        <f t="shared" si="604"/>
        <v>0</v>
      </c>
      <c r="BA1498">
        <v>194.05642674000001</v>
      </c>
      <c r="BB1498">
        <v>194.05642674000001</v>
      </c>
    </row>
    <row r="1499" spans="1:54" x14ac:dyDescent="0.25">
      <c r="A1499" t="s">
        <v>1352</v>
      </c>
      <c r="B1499" t="s">
        <v>3</v>
      </c>
      <c r="C1499">
        <v>2014</v>
      </c>
      <c r="D1499">
        <v>2</v>
      </c>
      <c r="E1499">
        <v>4</v>
      </c>
      <c r="F1499" t="s">
        <v>1861</v>
      </c>
      <c r="G1499" t="s">
        <v>2011</v>
      </c>
      <c r="H1499" t="s">
        <v>2012</v>
      </c>
      <c r="I1499" t="s">
        <v>1812</v>
      </c>
      <c r="J1499" t="s">
        <v>1819</v>
      </c>
      <c r="K1499" t="str">
        <f t="shared" si="605"/>
        <v>Offshore</v>
      </c>
      <c r="L1499">
        <v>5</v>
      </c>
      <c r="M1499">
        <f t="shared" si="598"/>
        <v>970.28213370000003</v>
      </c>
      <c r="N1499">
        <f t="shared" si="606"/>
        <v>5.5032353361195687</v>
      </c>
      <c r="O1499">
        <f t="shared" si="607"/>
        <v>5.2513715690847595</v>
      </c>
      <c r="P1499">
        <v>66.968503937007867</v>
      </c>
      <c r="Q1499">
        <f t="shared" si="608"/>
        <v>13.393700787401574</v>
      </c>
      <c r="R1499">
        <v>6.613867865546327</v>
      </c>
      <c r="S1499">
        <f t="shared" si="599"/>
        <v>1283.4635649184311</v>
      </c>
      <c r="T1499">
        <f t="shared" si="609"/>
        <v>1.3227735731092654</v>
      </c>
      <c r="U1499">
        <f t="shared" si="600"/>
        <v>7.0873367931578457</v>
      </c>
      <c r="V1499">
        <f t="shared" si="610"/>
        <v>1.2878491215233503</v>
      </c>
      <c r="W1499">
        <f t="shared" si="601"/>
        <v>6.8990906512803036</v>
      </c>
      <c r="X1499">
        <f t="shared" si="611"/>
        <v>1.3137692811332942</v>
      </c>
      <c r="Y1499">
        <v>40</v>
      </c>
      <c r="Z1499">
        <f>Y1499*'MRIP Selectivity'!$N$35</f>
        <v>0.25186376703480934</v>
      </c>
      <c r="AA1499">
        <f>Y1499*'MRIP Selectivity'!$O$35</f>
        <v>0.25137156908475988</v>
      </c>
      <c r="AB1499">
        <f>Y1499*'MRIP Selectivity'!$P$35</f>
        <v>3.6128685181675516E-2</v>
      </c>
      <c r="AC1499">
        <v>0.74741255597723821</v>
      </c>
      <c r="AD1499">
        <v>0.94160359434525442</v>
      </c>
      <c r="AE1499">
        <v>1.3432654004296583</v>
      </c>
      <c r="AF1499">
        <f t="shared" si="612"/>
        <v>0.18824614187754252</v>
      </c>
      <c r="AG1499">
        <f t="shared" si="613"/>
        <v>0.23669237296641635</v>
      </c>
      <c r="AH1499">
        <f t="shared" si="614"/>
        <v>4.853041276756042E-2</v>
      </c>
      <c r="AI1499">
        <f t="shared" si="615"/>
        <v>0.53936402130124472</v>
      </c>
      <c r="AJ1499">
        <f t="shared" si="616"/>
        <v>0.47346892761151926</v>
      </c>
      <c r="AK1499">
        <f t="shared" si="617"/>
        <v>0.28750025426643538</v>
      </c>
      <c r="AL1499">
        <f t="shared" si="618"/>
        <v>0.28522278573397675</v>
      </c>
      <c r="AM1499">
        <f t="shared" si="619"/>
        <v>7.0388063803902856</v>
      </c>
      <c r="AN1499">
        <f t="shared" si="620"/>
        <v>6.8505602385127435</v>
      </c>
      <c r="AO1499">
        <v>5</v>
      </c>
      <c r="AP1499">
        <f t="shared" si="621"/>
        <v>5.5032353361195687</v>
      </c>
      <c r="AQ1499">
        <f t="shared" si="622"/>
        <v>5.2513715690847595</v>
      </c>
      <c r="AR1499">
        <v>40</v>
      </c>
      <c r="AS1499">
        <f>AR1499*'MRIP Selectivity'!$N$35</f>
        <v>0.25186376703480934</v>
      </c>
      <c r="AT1499">
        <f>AR1499*'MRIP Selectivity'!$O$35</f>
        <v>0.25137156908475988</v>
      </c>
      <c r="AU1499">
        <f>AR1499*'MRIP Selectivity'!$P$35</f>
        <v>3.6128685181675516E-2</v>
      </c>
      <c r="AV1499">
        <v>1</v>
      </c>
      <c r="AW1499">
        <f t="shared" si="623"/>
        <v>5</v>
      </c>
      <c r="AX1499">
        <f t="shared" si="602"/>
        <v>1</v>
      </c>
      <c r="AY1499">
        <f t="shared" si="603"/>
        <v>1</v>
      </c>
      <c r="AZ1499">
        <f t="shared" si="604"/>
        <v>1</v>
      </c>
      <c r="BA1499">
        <v>194.05642674000001</v>
      </c>
      <c r="BB1499">
        <v>194.05642674000001</v>
      </c>
    </row>
    <row r="1500" spans="1:54" x14ac:dyDescent="0.25">
      <c r="A1500" t="s">
        <v>1353</v>
      </c>
      <c r="B1500" t="s">
        <v>3</v>
      </c>
      <c r="C1500">
        <v>2014</v>
      </c>
      <c r="D1500">
        <v>3</v>
      </c>
      <c r="E1500">
        <v>5</v>
      </c>
      <c r="F1500" t="s">
        <v>1841</v>
      </c>
      <c r="G1500" t="s">
        <v>2011</v>
      </c>
      <c r="H1500" t="s">
        <v>2012</v>
      </c>
      <c r="I1500" t="s">
        <v>1812</v>
      </c>
      <c r="J1500" t="s">
        <v>1819</v>
      </c>
      <c r="K1500" t="str">
        <f t="shared" si="605"/>
        <v>Offshore</v>
      </c>
      <c r="L1500">
        <v>0</v>
      </c>
      <c r="M1500">
        <f t="shared" si="598"/>
        <v>0</v>
      </c>
      <c r="N1500">
        <f t="shared" si="606"/>
        <v>0.15097060083587077</v>
      </c>
      <c r="O1500">
        <f t="shared" si="607"/>
        <v>7.5411470725427962E-2</v>
      </c>
      <c r="P1500">
        <v>0</v>
      </c>
      <c r="Q1500">
        <f t="shared" si="608"/>
        <v>0</v>
      </c>
      <c r="R1500">
        <v>0</v>
      </c>
      <c r="S1500">
        <f t="shared" si="599"/>
        <v>0</v>
      </c>
      <c r="T1500">
        <f t="shared" si="609"/>
        <v>0</v>
      </c>
      <c r="U1500">
        <f t="shared" si="600"/>
        <v>0.12748155445318765</v>
      </c>
      <c r="V1500">
        <f t="shared" si="610"/>
        <v>0.84441310922369928</v>
      </c>
      <c r="W1500">
        <f t="shared" si="601"/>
        <v>7.1007711889924899E-2</v>
      </c>
      <c r="X1500">
        <f t="shared" si="611"/>
        <v>0.94160359434525442</v>
      </c>
      <c r="Y1500">
        <v>12</v>
      </c>
      <c r="Z1500">
        <f>Y1500*'MRIP Selectivity'!$N$35</f>
        <v>7.5559130110442796E-2</v>
      </c>
      <c r="AA1500">
        <f>Y1500*'MRIP Selectivity'!$O$35</f>
        <v>7.5411470725427962E-2</v>
      </c>
      <c r="AB1500">
        <f>Y1500*'MRIP Selectivity'!$P$35</f>
        <v>1.0838605554502655E-2</v>
      </c>
      <c r="AC1500">
        <v>0.74741255597723821</v>
      </c>
      <c r="AD1500">
        <v>0.94160359434525442</v>
      </c>
      <c r="AE1500">
        <v>1.3432654004296583</v>
      </c>
      <c r="AF1500">
        <f t="shared" si="612"/>
        <v>5.6473842563262752E-2</v>
      </c>
      <c r="AG1500">
        <f t="shared" si="613"/>
        <v>7.1007711889924899E-2</v>
      </c>
      <c r="AH1500">
        <f t="shared" si="614"/>
        <v>1.4559123830268127E-2</v>
      </c>
      <c r="AI1500">
        <f t="shared" si="615"/>
        <v>0.16180920639037344</v>
      </c>
      <c r="AJ1500">
        <f t="shared" si="616"/>
        <v>0.14204067828345579</v>
      </c>
      <c r="AK1500">
        <f t="shared" si="617"/>
        <v>8.6250076279930615E-2</v>
      </c>
      <c r="AL1500">
        <f t="shared" si="618"/>
        <v>8.5566835720193024E-2</v>
      </c>
      <c r="AM1500">
        <f t="shared" si="619"/>
        <v>0.12748155445318765</v>
      </c>
      <c r="AN1500">
        <f t="shared" si="620"/>
        <v>7.1007711889924899E-2</v>
      </c>
      <c r="AO1500">
        <v>0</v>
      </c>
      <c r="AP1500">
        <f t="shared" si="621"/>
        <v>0.15097060083587077</v>
      </c>
      <c r="AQ1500">
        <f t="shared" si="622"/>
        <v>7.5411470725427962E-2</v>
      </c>
      <c r="AR1500">
        <v>12</v>
      </c>
      <c r="AS1500">
        <f>AR1500*'MRIP Selectivity'!$N$35</f>
        <v>7.5559130110442796E-2</v>
      </c>
      <c r="AT1500">
        <f>AR1500*'MRIP Selectivity'!$O$35</f>
        <v>7.5411470725427962E-2</v>
      </c>
      <c r="AU1500">
        <f>AR1500*'MRIP Selectivity'!$P$35</f>
        <v>1.0838605554502655E-2</v>
      </c>
      <c r="AV1500">
        <v>16</v>
      </c>
      <c r="AW1500">
        <f t="shared" si="623"/>
        <v>80</v>
      </c>
      <c r="AX1500">
        <f t="shared" si="602"/>
        <v>0</v>
      </c>
      <c r="AY1500">
        <f t="shared" si="603"/>
        <v>0</v>
      </c>
      <c r="AZ1500">
        <f t="shared" si="604"/>
        <v>0</v>
      </c>
      <c r="BA1500">
        <v>587.33405072000005</v>
      </c>
      <c r="BB1500">
        <v>587.33405072000005</v>
      </c>
    </row>
    <row r="1501" spans="1:54" x14ac:dyDescent="0.25">
      <c r="A1501" t="s">
        <v>1354</v>
      </c>
      <c r="B1501" t="s">
        <v>3</v>
      </c>
      <c r="C1501">
        <v>2014</v>
      </c>
      <c r="D1501">
        <v>4</v>
      </c>
      <c r="E1501">
        <v>8</v>
      </c>
      <c r="F1501" t="s">
        <v>1848</v>
      </c>
      <c r="G1501" t="s">
        <v>2011</v>
      </c>
      <c r="H1501" t="s">
        <v>2012</v>
      </c>
      <c r="I1501" t="s">
        <v>1812</v>
      </c>
      <c r="J1501" t="s">
        <v>1819</v>
      </c>
      <c r="K1501" t="str">
        <f t="shared" si="605"/>
        <v>Offshore</v>
      </c>
      <c r="L1501">
        <v>0</v>
      </c>
      <c r="M1501">
        <f t="shared" si="598"/>
        <v>0</v>
      </c>
      <c r="N1501">
        <f t="shared" si="606"/>
        <v>0.47807356931359074</v>
      </c>
      <c r="O1501">
        <f t="shared" si="607"/>
        <v>0.23880299063052188</v>
      </c>
      <c r="P1501">
        <v>0</v>
      </c>
      <c r="Q1501">
        <f t="shared" si="608"/>
        <v>0</v>
      </c>
      <c r="R1501">
        <v>0</v>
      </c>
      <c r="S1501">
        <f t="shared" si="599"/>
        <v>0</v>
      </c>
      <c r="T1501">
        <f t="shared" si="609"/>
        <v>0</v>
      </c>
      <c r="U1501">
        <f t="shared" si="600"/>
        <v>0.40369158910176089</v>
      </c>
      <c r="V1501">
        <f t="shared" si="610"/>
        <v>0.84441310922369939</v>
      </c>
      <c r="W1501">
        <f t="shared" si="601"/>
        <v>0.22485775431809552</v>
      </c>
      <c r="X1501">
        <f t="shared" si="611"/>
        <v>0.94160359434525442</v>
      </c>
      <c r="Y1501">
        <v>38</v>
      </c>
      <c r="Z1501">
        <f>Y1501*'MRIP Selectivity'!$N$35</f>
        <v>0.23927057868306886</v>
      </c>
      <c r="AA1501">
        <f>Y1501*'MRIP Selectivity'!$O$35</f>
        <v>0.23880299063052188</v>
      </c>
      <c r="AB1501">
        <f>Y1501*'MRIP Selectivity'!$P$35</f>
        <v>3.4322250922591745E-2</v>
      </c>
      <c r="AC1501">
        <v>0.74741255597723821</v>
      </c>
      <c r="AD1501">
        <v>0.94160359434525442</v>
      </c>
      <c r="AE1501">
        <v>1.3432654004296583</v>
      </c>
      <c r="AF1501">
        <f t="shared" si="612"/>
        <v>0.17883383478366538</v>
      </c>
      <c r="AG1501">
        <f t="shared" si="613"/>
        <v>0.22485775431809552</v>
      </c>
      <c r="AH1501">
        <f t="shared" si="614"/>
        <v>4.6103892129182408E-2</v>
      </c>
      <c r="AI1501">
        <f t="shared" si="615"/>
        <v>0.51239582023618246</v>
      </c>
      <c r="AJ1501">
        <f t="shared" si="616"/>
        <v>0.44979548123094332</v>
      </c>
      <c r="AK1501">
        <f t="shared" si="617"/>
        <v>0.27312524155311363</v>
      </c>
      <c r="AL1501">
        <f t="shared" si="618"/>
        <v>0.27096164644727794</v>
      </c>
      <c r="AM1501">
        <f t="shared" si="619"/>
        <v>0.40369158910176089</v>
      </c>
      <c r="AN1501">
        <f t="shared" si="620"/>
        <v>0.22485775431809552</v>
      </c>
      <c r="AO1501">
        <v>0</v>
      </c>
      <c r="AP1501">
        <f t="shared" si="621"/>
        <v>0.47807356931359074</v>
      </c>
      <c r="AQ1501">
        <f t="shared" si="622"/>
        <v>0.23880299063052188</v>
      </c>
      <c r="AR1501">
        <v>38</v>
      </c>
      <c r="AS1501">
        <f>AR1501*'MRIP Selectivity'!$N$35</f>
        <v>0.23927057868306886</v>
      </c>
      <c r="AT1501">
        <f>AR1501*'MRIP Selectivity'!$O$35</f>
        <v>0.23880299063052188</v>
      </c>
      <c r="AU1501">
        <f>AR1501*'MRIP Selectivity'!$P$35</f>
        <v>3.4322250922591745E-2</v>
      </c>
      <c r="AV1501">
        <v>35</v>
      </c>
      <c r="AW1501">
        <f t="shared" si="623"/>
        <v>175</v>
      </c>
      <c r="AX1501">
        <f t="shared" si="602"/>
        <v>0</v>
      </c>
      <c r="AY1501">
        <f t="shared" si="603"/>
        <v>0</v>
      </c>
      <c r="AZ1501">
        <f t="shared" si="604"/>
        <v>0</v>
      </c>
      <c r="BA1501">
        <v>429.76370774999998</v>
      </c>
      <c r="BB1501">
        <v>429.76370774999998</v>
      </c>
    </row>
    <row r="1502" spans="1:54" x14ac:dyDescent="0.25">
      <c r="A1502" t="s">
        <v>1355</v>
      </c>
      <c r="B1502" t="s">
        <v>3</v>
      </c>
      <c r="C1502">
        <v>2013</v>
      </c>
      <c r="D1502">
        <v>3</v>
      </c>
      <c r="E1502">
        <v>6</v>
      </c>
      <c r="F1502" t="s">
        <v>1872</v>
      </c>
      <c r="G1502" t="s">
        <v>2011</v>
      </c>
      <c r="H1502" t="s">
        <v>2012</v>
      </c>
      <c r="I1502" t="s">
        <v>1824</v>
      </c>
      <c r="J1502" t="s">
        <v>1813</v>
      </c>
      <c r="K1502" t="str">
        <f t="shared" si="605"/>
        <v>Inshore</v>
      </c>
      <c r="L1502">
        <v>0</v>
      </c>
      <c r="M1502">
        <f t="shared" si="598"/>
        <v>0</v>
      </c>
      <c r="N1502">
        <f t="shared" si="606"/>
        <v>1.258088340298923E-2</v>
      </c>
      <c r="O1502">
        <f t="shared" si="607"/>
        <v>6.2842892271189965E-3</v>
      </c>
      <c r="P1502">
        <v>0</v>
      </c>
      <c r="Q1502">
        <f t="shared" si="608"/>
        <v>0</v>
      </c>
      <c r="R1502">
        <v>0</v>
      </c>
      <c r="S1502">
        <f t="shared" si="599"/>
        <v>0</v>
      </c>
      <c r="T1502">
        <f t="shared" si="609"/>
        <v>0</v>
      </c>
      <c r="U1502">
        <f t="shared" si="600"/>
        <v>1.0623462871098971E-2</v>
      </c>
      <c r="V1502">
        <f t="shared" si="610"/>
        <v>0.84441310922369939</v>
      </c>
      <c r="W1502">
        <f t="shared" si="601"/>
        <v>5.9173093241604077E-3</v>
      </c>
      <c r="X1502">
        <f t="shared" si="611"/>
        <v>0.94160359434525431</v>
      </c>
      <c r="Y1502">
        <v>1</v>
      </c>
      <c r="Z1502">
        <f>Y1502*'MRIP Selectivity'!$N$35</f>
        <v>6.2965941758702333E-3</v>
      </c>
      <c r="AA1502">
        <f>Y1502*'MRIP Selectivity'!$O$35</f>
        <v>6.2842892271189965E-3</v>
      </c>
      <c r="AB1502">
        <f>Y1502*'MRIP Selectivity'!$P$35</f>
        <v>9.0321712954188795E-4</v>
      </c>
      <c r="AC1502">
        <v>0.74741255597723821</v>
      </c>
      <c r="AD1502">
        <v>0.94160359434525442</v>
      </c>
      <c r="AE1502">
        <v>1.3432654004296583</v>
      </c>
      <c r="AF1502">
        <f t="shared" si="612"/>
        <v>4.7061535469385633E-3</v>
      </c>
      <c r="AG1502">
        <f t="shared" si="613"/>
        <v>5.9173093241604077E-3</v>
      </c>
      <c r="AH1502">
        <f t="shared" si="614"/>
        <v>1.2132603191890106E-3</v>
      </c>
      <c r="AI1502">
        <f t="shared" si="615"/>
        <v>1.3484100532531117E-2</v>
      </c>
      <c r="AJ1502">
        <f t="shared" si="616"/>
        <v>1.1836723190287982E-2</v>
      </c>
      <c r="AK1502">
        <f t="shared" si="617"/>
        <v>7.1875063566608846E-3</v>
      </c>
      <c r="AL1502">
        <f t="shared" si="618"/>
        <v>7.1305696433494187E-3</v>
      </c>
      <c r="AM1502">
        <f t="shared" si="619"/>
        <v>1.0623462871098971E-2</v>
      </c>
      <c r="AN1502">
        <f t="shared" si="620"/>
        <v>5.9173093241604077E-3</v>
      </c>
      <c r="AO1502">
        <v>0</v>
      </c>
      <c r="AP1502">
        <f t="shared" si="621"/>
        <v>1.258088340298923E-2</v>
      </c>
      <c r="AQ1502">
        <f t="shared" si="622"/>
        <v>6.2842892271189965E-3</v>
      </c>
      <c r="AR1502">
        <v>1</v>
      </c>
      <c r="AS1502">
        <f>AR1502*'MRIP Selectivity'!$N$35</f>
        <v>6.2965941758702333E-3</v>
      </c>
      <c r="AT1502">
        <f>AR1502*'MRIP Selectivity'!$O$35</f>
        <v>6.2842892271189965E-3</v>
      </c>
      <c r="AU1502">
        <f>AR1502*'MRIP Selectivity'!$P$35</f>
        <v>9.0321712954188795E-4</v>
      </c>
      <c r="AV1502">
        <v>1</v>
      </c>
      <c r="AW1502">
        <f t="shared" si="623"/>
        <v>5</v>
      </c>
      <c r="AX1502">
        <f t="shared" si="602"/>
        <v>0</v>
      </c>
      <c r="AY1502">
        <f t="shared" si="603"/>
        <v>0</v>
      </c>
      <c r="AZ1502">
        <f t="shared" si="604"/>
        <v>0</v>
      </c>
      <c r="BA1502">
        <v>128.12939537</v>
      </c>
      <c r="BB1502">
        <v>128.12939537</v>
      </c>
    </row>
    <row r="1503" spans="1:54" x14ac:dyDescent="0.25">
      <c r="A1503" t="s">
        <v>1356</v>
      </c>
      <c r="B1503" t="s">
        <v>3</v>
      </c>
      <c r="C1503">
        <v>2013</v>
      </c>
      <c r="D1503">
        <v>3</v>
      </c>
      <c r="E1503">
        <v>6</v>
      </c>
      <c r="F1503" t="s">
        <v>1841</v>
      </c>
      <c r="G1503" t="s">
        <v>2011</v>
      </c>
      <c r="H1503" t="s">
        <v>2013</v>
      </c>
      <c r="I1503" t="s">
        <v>1812</v>
      </c>
      <c r="J1503" t="s">
        <v>1813</v>
      </c>
      <c r="K1503" t="str">
        <f t="shared" si="605"/>
        <v>Inshore</v>
      </c>
      <c r="L1503">
        <v>0</v>
      </c>
      <c r="M1503">
        <f t="shared" si="598"/>
        <v>0</v>
      </c>
      <c r="N1503">
        <f t="shared" si="606"/>
        <v>3.7742650208967693E-2</v>
      </c>
      <c r="O1503">
        <f t="shared" si="607"/>
        <v>1.8852867681356991E-2</v>
      </c>
      <c r="P1503">
        <v>0</v>
      </c>
      <c r="Q1503">
        <f t="shared" si="608"/>
        <v>0</v>
      </c>
      <c r="R1503">
        <v>0</v>
      </c>
      <c r="S1503">
        <f t="shared" si="599"/>
        <v>0</v>
      </c>
      <c r="T1503">
        <f t="shared" si="609"/>
        <v>0</v>
      </c>
      <c r="U1503">
        <f t="shared" si="600"/>
        <v>3.1870388613296913E-2</v>
      </c>
      <c r="V1503">
        <f t="shared" si="610"/>
        <v>0.84441310922369928</v>
      </c>
      <c r="W1503">
        <f t="shared" si="601"/>
        <v>1.7751927972481225E-2</v>
      </c>
      <c r="X1503">
        <f t="shared" si="611"/>
        <v>0.94160359434525442</v>
      </c>
      <c r="Y1503">
        <v>3</v>
      </c>
      <c r="Z1503">
        <f>Y1503*'MRIP Selectivity'!$N$35</f>
        <v>1.8889782527610699E-2</v>
      </c>
      <c r="AA1503">
        <f>Y1503*'MRIP Selectivity'!$O$35</f>
        <v>1.8852867681356991E-2</v>
      </c>
      <c r="AB1503">
        <f>Y1503*'MRIP Selectivity'!$P$35</f>
        <v>2.7096513886256638E-3</v>
      </c>
      <c r="AC1503">
        <v>0.74741255597723821</v>
      </c>
      <c r="AD1503">
        <v>0.94160359434525442</v>
      </c>
      <c r="AE1503">
        <v>1.3432654004296583</v>
      </c>
      <c r="AF1503">
        <f t="shared" si="612"/>
        <v>1.4118460640815688E-2</v>
      </c>
      <c r="AG1503">
        <f t="shared" si="613"/>
        <v>1.7751927972481225E-2</v>
      </c>
      <c r="AH1503">
        <f t="shared" si="614"/>
        <v>3.6397809575670318E-3</v>
      </c>
      <c r="AI1503">
        <f t="shared" si="615"/>
        <v>4.045230159759336E-2</v>
      </c>
      <c r="AJ1503">
        <f t="shared" si="616"/>
        <v>3.5510169570863948E-2</v>
      </c>
      <c r="AK1503">
        <f t="shared" si="617"/>
        <v>2.1562519069982654E-2</v>
      </c>
      <c r="AL1503">
        <f t="shared" si="618"/>
        <v>2.1391708930048256E-2</v>
      </c>
      <c r="AM1503">
        <f t="shared" si="619"/>
        <v>3.1870388613296913E-2</v>
      </c>
      <c r="AN1503">
        <f t="shared" si="620"/>
        <v>1.7751927972481225E-2</v>
      </c>
      <c r="AO1503">
        <v>0</v>
      </c>
      <c r="AP1503">
        <f t="shared" si="621"/>
        <v>3.7742650208967693E-2</v>
      </c>
      <c r="AQ1503">
        <f t="shared" si="622"/>
        <v>1.8852867681356991E-2</v>
      </c>
      <c r="AR1503">
        <v>3</v>
      </c>
      <c r="AS1503">
        <f>AR1503*'MRIP Selectivity'!$N$35</f>
        <v>1.8889782527610699E-2</v>
      </c>
      <c r="AT1503">
        <f>AR1503*'MRIP Selectivity'!$O$35</f>
        <v>1.8852867681356991E-2</v>
      </c>
      <c r="AU1503">
        <f>AR1503*'MRIP Selectivity'!$P$35</f>
        <v>2.7096513886256638E-3</v>
      </c>
      <c r="AV1503">
        <v>4</v>
      </c>
      <c r="AW1503">
        <f t="shared" si="623"/>
        <v>20</v>
      </c>
      <c r="AX1503">
        <f t="shared" si="602"/>
        <v>0</v>
      </c>
      <c r="AY1503">
        <f t="shared" si="603"/>
        <v>0</v>
      </c>
      <c r="AZ1503">
        <f t="shared" si="604"/>
        <v>0</v>
      </c>
      <c r="BA1503">
        <v>61.733758188000003</v>
      </c>
      <c r="BB1503">
        <v>61.733758188000003</v>
      </c>
    </row>
    <row r="1504" spans="1:54" x14ac:dyDescent="0.25">
      <c r="A1504" t="s">
        <v>1357</v>
      </c>
      <c r="B1504" t="s">
        <v>3</v>
      </c>
      <c r="C1504">
        <v>2013</v>
      </c>
      <c r="D1504">
        <v>3</v>
      </c>
      <c r="E1504">
        <v>6</v>
      </c>
      <c r="F1504" t="s">
        <v>1853</v>
      </c>
      <c r="G1504" t="s">
        <v>2011</v>
      </c>
      <c r="H1504" t="s">
        <v>2012</v>
      </c>
      <c r="I1504" t="s">
        <v>1824</v>
      </c>
      <c r="J1504" t="s">
        <v>1767</v>
      </c>
      <c r="K1504" t="str">
        <f t="shared" si="605"/>
        <v>Inshore</v>
      </c>
      <c r="L1504">
        <v>0</v>
      </c>
      <c r="M1504">
        <f t="shared" si="598"/>
        <v>0</v>
      </c>
      <c r="N1504">
        <f t="shared" si="606"/>
        <v>1.258088340298923E-2</v>
      </c>
      <c r="O1504">
        <f t="shared" si="607"/>
        <v>6.2842892271189965E-3</v>
      </c>
      <c r="P1504">
        <v>0</v>
      </c>
      <c r="Q1504">
        <f t="shared" si="608"/>
        <v>0</v>
      </c>
      <c r="R1504">
        <v>0</v>
      </c>
      <c r="S1504">
        <f t="shared" si="599"/>
        <v>0</v>
      </c>
      <c r="T1504">
        <f t="shared" si="609"/>
        <v>0</v>
      </c>
      <c r="U1504">
        <f t="shared" si="600"/>
        <v>1.0623462871098971E-2</v>
      </c>
      <c r="V1504">
        <f t="shared" si="610"/>
        <v>0.84441310922369939</v>
      </c>
      <c r="W1504">
        <f t="shared" si="601"/>
        <v>5.9173093241604077E-3</v>
      </c>
      <c r="X1504">
        <f t="shared" si="611"/>
        <v>0.94160359434525431</v>
      </c>
      <c r="Y1504">
        <v>1</v>
      </c>
      <c r="Z1504">
        <f>Y1504*'MRIP Selectivity'!$N$35</f>
        <v>6.2965941758702333E-3</v>
      </c>
      <c r="AA1504">
        <f>Y1504*'MRIP Selectivity'!$O$35</f>
        <v>6.2842892271189965E-3</v>
      </c>
      <c r="AB1504">
        <f>Y1504*'MRIP Selectivity'!$P$35</f>
        <v>9.0321712954188795E-4</v>
      </c>
      <c r="AC1504">
        <v>0.74741255597723821</v>
      </c>
      <c r="AD1504">
        <v>0.94160359434525442</v>
      </c>
      <c r="AE1504">
        <v>1.3432654004296583</v>
      </c>
      <c r="AF1504">
        <f t="shared" si="612"/>
        <v>4.7061535469385633E-3</v>
      </c>
      <c r="AG1504">
        <f t="shared" si="613"/>
        <v>5.9173093241604077E-3</v>
      </c>
      <c r="AH1504">
        <f t="shared" si="614"/>
        <v>1.2132603191890106E-3</v>
      </c>
      <c r="AI1504">
        <f t="shared" si="615"/>
        <v>1.3484100532531117E-2</v>
      </c>
      <c r="AJ1504">
        <f t="shared" si="616"/>
        <v>1.1836723190287982E-2</v>
      </c>
      <c r="AK1504">
        <f t="shared" si="617"/>
        <v>7.1875063566608846E-3</v>
      </c>
      <c r="AL1504">
        <f t="shared" si="618"/>
        <v>7.1305696433494187E-3</v>
      </c>
      <c r="AM1504">
        <f t="shared" si="619"/>
        <v>1.0623462871098971E-2</v>
      </c>
      <c r="AN1504">
        <f t="shared" si="620"/>
        <v>5.9173093241604077E-3</v>
      </c>
      <c r="AO1504">
        <v>0</v>
      </c>
      <c r="AP1504">
        <f t="shared" si="621"/>
        <v>1.258088340298923E-2</v>
      </c>
      <c r="AQ1504">
        <f t="shared" si="622"/>
        <v>6.2842892271189965E-3</v>
      </c>
      <c r="AR1504">
        <v>1</v>
      </c>
      <c r="AS1504">
        <f>AR1504*'MRIP Selectivity'!$N$35</f>
        <v>6.2965941758702333E-3</v>
      </c>
      <c r="AT1504">
        <f>AR1504*'MRIP Selectivity'!$O$35</f>
        <v>6.2842892271189965E-3</v>
      </c>
      <c r="AU1504">
        <f>AR1504*'MRIP Selectivity'!$P$35</f>
        <v>9.0321712954188795E-4</v>
      </c>
      <c r="AV1504">
        <v>1</v>
      </c>
      <c r="AW1504">
        <f t="shared" si="623"/>
        <v>5</v>
      </c>
      <c r="AX1504">
        <f t="shared" si="602"/>
        <v>0</v>
      </c>
      <c r="AY1504">
        <f t="shared" si="603"/>
        <v>0</v>
      </c>
      <c r="AZ1504">
        <f t="shared" si="604"/>
        <v>0</v>
      </c>
      <c r="BA1504">
        <v>64.096987248000005</v>
      </c>
      <c r="BB1504">
        <v>64.096987248000005</v>
      </c>
    </row>
    <row r="1505" spans="1:54" x14ac:dyDescent="0.25">
      <c r="A1505" t="s">
        <v>1358</v>
      </c>
      <c r="B1505" t="s">
        <v>3</v>
      </c>
      <c r="C1505">
        <v>2013</v>
      </c>
      <c r="D1505">
        <v>3</v>
      </c>
      <c r="E1505">
        <v>6</v>
      </c>
      <c r="F1505" t="s">
        <v>1853</v>
      </c>
      <c r="G1505" t="s">
        <v>2011</v>
      </c>
      <c r="H1505" t="s">
        <v>2012</v>
      </c>
      <c r="I1505" t="s">
        <v>1824</v>
      </c>
      <c r="J1505" t="s">
        <v>1767</v>
      </c>
      <c r="K1505" t="str">
        <f t="shared" si="605"/>
        <v>Inshore</v>
      </c>
      <c r="L1505">
        <v>0</v>
      </c>
      <c r="M1505">
        <f t="shared" si="598"/>
        <v>0</v>
      </c>
      <c r="N1505">
        <f t="shared" si="606"/>
        <v>1.258088340298923E-2</v>
      </c>
      <c r="O1505">
        <f t="shared" si="607"/>
        <v>6.2842892271189965E-3</v>
      </c>
      <c r="P1505">
        <v>0</v>
      </c>
      <c r="Q1505">
        <f t="shared" si="608"/>
        <v>0</v>
      </c>
      <c r="R1505">
        <v>0</v>
      </c>
      <c r="S1505">
        <f t="shared" si="599"/>
        <v>0</v>
      </c>
      <c r="T1505">
        <f t="shared" si="609"/>
        <v>0</v>
      </c>
      <c r="U1505">
        <f t="shared" si="600"/>
        <v>1.0623462871098971E-2</v>
      </c>
      <c r="V1505">
        <f t="shared" si="610"/>
        <v>0.84441310922369939</v>
      </c>
      <c r="W1505">
        <f t="shared" si="601"/>
        <v>5.9173093241604077E-3</v>
      </c>
      <c r="X1505">
        <f t="shared" si="611"/>
        <v>0.94160359434525431</v>
      </c>
      <c r="Y1505">
        <v>1</v>
      </c>
      <c r="Z1505">
        <f>Y1505*'MRIP Selectivity'!$N$35</f>
        <v>6.2965941758702333E-3</v>
      </c>
      <c r="AA1505">
        <f>Y1505*'MRIP Selectivity'!$O$35</f>
        <v>6.2842892271189965E-3</v>
      </c>
      <c r="AB1505">
        <f>Y1505*'MRIP Selectivity'!$P$35</f>
        <v>9.0321712954188795E-4</v>
      </c>
      <c r="AC1505">
        <v>0.74741255597723821</v>
      </c>
      <c r="AD1505">
        <v>0.94160359434525442</v>
      </c>
      <c r="AE1505">
        <v>1.3432654004296583</v>
      </c>
      <c r="AF1505">
        <f t="shared" si="612"/>
        <v>4.7061535469385633E-3</v>
      </c>
      <c r="AG1505">
        <f t="shared" si="613"/>
        <v>5.9173093241604077E-3</v>
      </c>
      <c r="AH1505">
        <f t="shared" si="614"/>
        <v>1.2132603191890106E-3</v>
      </c>
      <c r="AI1505">
        <f t="shared" si="615"/>
        <v>1.3484100532531117E-2</v>
      </c>
      <c r="AJ1505">
        <f t="shared" si="616"/>
        <v>1.1836723190287982E-2</v>
      </c>
      <c r="AK1505">
        <f t="shared" si="617"/>
        <v>7.1875063566608846E-3</v>
      </c>
      <c r="AL1505">
        <f t="shared" si="618"/>
        <v>7.1305696433494187E-3</v>
      </c>
      <c r="AM1505">
        <f t="shared" si="619"/>
        <v>1.0623462871098971E-2</v>
      </c>
      <c r="AN1505">
        <f t="shared" si="620"/>
        <v>5.9173093241604077E-3</v>
      </c>
      <c r="AO1505">
        <v>0</v>
      </c>
      <c r="AP1505">
        <f t="shared" si="621"/>
        <v>1.258088340298923E-2</v>
      </c>
      <c r="AQ1505">
        <f t="shared" si="622"/>
        <v>6.2842892271189965E-3</v>
      </c>
      <c r="AR1505">
        <v>1</v>
      </c>
      <c r="AS1505">
        <f>AR1505*'MRIP Selectivity'!$N$35</f>
        <v>6.2965941758702333E-3</v>
      </c>
      <c r="AT1505">
        <f>AR1505*'MRIP Selectivity'!$O$35</f>
        <v>6.2842892271189965E-3</v>
      </c>
      <c r="AU1505">
        <f>AR1505*'MRIP Selectivity'!$P$35</f>
        <v>9.0321712954188795E-4</v>
      </c>
      <c r="AV1505">
        <v>1</v>
      </c>
      <c r="AW1505">
        <f t="shared" si="623"/>
        <v>5</v>
      </c>
      <c r="AX1505">
        <f t="shared" si="602"/>
        <v>0</v>
      </c>
      <c r="AY1505">
        <f t="shared" si="603"/>
        <v>0</v>
      </c>
      <c r="AZ1505">
        <f t="shared" si="604"/>
        <v>0</v>
      </c>
      <c r="BA1505">
        <v>64.096987248000005</v>
      </c>
      <c r="BB1505">
        <v>64.096987248000005</v>
      </c>
    </row>
    <row r="1506" spans="1:54" x14ac:dyDescent="0.25">
      <c r="A1506" t="s">
        <v>1359</v>
      </c>
      <c r="B1506" t="s">
        <v>3</v>
      </c>
      <c r="C1506">
        <v>2013</v>
      </c>
      <c r="D1506">
        <v>3</v>
      </c>
      <c r="E1506">
        <v>6</v>
      </c>
      <c r="F1506" t="s">
        <v>1853</v>
      </c>
      <c r="G1506" t="s">
        <v>2011</v>
      </c>
      <c r="H1506" t="s">
        <v>2012</v>
      </c>
      <c r="I1506" t="s">
        <v>1824</v>
      </c>
      <c r="J1506" t="s">
        <v>1767</v>
      </c>
      <c r="K1506" t="str">
        <f t="shared" si="605"/>
        <v>Inshore</v>
      </c>
      <c r="L1506">
        <v>0</v>
      </c>
      <c r="M1506">
        <f t="shared" si="598"/>
        <v>0</v>
      </c>
      <c r="N1506">
        <f t="shared" si="606"/>
        <v>2.516176680597846E-2</v>
      </c>
      <c r="O1506">
        <f t="shared" si="607"/>
        <v>1.2568578454237993E-2</v>
      </c>
      <c r="P1506">
        <v>0</v>
      </c>
      <c r="Q1506">
        <f t="shared" si="608"/>
        <v>0</v>
      </c>
      <c r="R1506">
        <v>0</v>
      </c>
      <c r="S1506">
        <f t="shared" si="599"/>
        <v>0</v>
      </c>
      <c r="T1506">
        <f t="shared" si="609"/>
        <v>0</v>
      </c>
      <c r="U1506">
        <f t="shared" si="600"/>
        <v>2.1246925742197942E-2</v>
      </c>
      <c r="V1506">
        <f t="shared" si="610"/>
        <v>0.84441310922369939</v>
      </c>
      <c r="W1506">
        <f t="shared" si="601"/>
        <v>1.1834618648320815E-2</v>
      </c>
      <c r="X1506">
        <f t="shared" si="611"/>
        <v>0.94160359434525431</v>
      </c>
      <c r="Y1506">
        <v>2</v>
      </c>
      <c r="Z1506">
        <f>Y1506*'MRIP Selectivity'!$N$35</f>
        <v>1.2593188351740467E-2</v>
      </c>
      <c r="AA1506">
        <f>Y1506*'MRIP Selectivity'!$O$35</f>
        <v>1.2568578454237993E-2</v>
      </c>
      <c r="AB1506">
        <f>Y1506*'MRIP Selectivity'!$P$35</f>
        <v>1.8064342590837759E-3</v>
      </c>
      <c r="AC1506">
        <v>0.74741255597723821</v>
      </c>
      <c r="AD1506">
        <v>0.94160359434525442</v>
      </c>
      <c r="AE1506">
        <v>1.3432654004296583</v>
      </c>
      <c r="AF1506">
        <f t="shared" si="612"/>
        <v>9.4123070938771265E-3</v>
      </c>
      <c r="AG1506">
        <f t="shared" si="613"/>
        <v>1.1834618648320815E-2</v>
      </c>
      <c r="AH1506">
        <f t="shared" si="614"/>
        <v>2.4265206383780212E-3</v>
      </c>
      <c r="AI1506">
        <f t="shared" si="615"/>
        <v>2.6968201065062234E-2</v>
      </c>
      <c r="AJ1506">
        <f t="shared" si="616"/>
        <v>2.3673446380575964E-2</v>
      </c>
      <c r="AK1506">
        <f t="shared" si="617"/>
        <v>1.4375012713321769E-2</v>
      </c>
      <c r="AL1506">
        <f t="shared" si="618"/>
        <v>1.4261139286698837E-2</v>
      </c>
      <c r="AM1506">
        <f t="shared" si="619"/>
        <v>2.1246925742197942E-2</v>
      </c>
      <c r="AN1506">
        <f t="shared" si="620"/>
        <v>1.1834618648320815E-2</v>
      </c>
      <c r="AO1506">
        <v>0</v>
      </c>
      <c r="AP1506">
        <f t="shared" si="621"/>
        <v>2.516176680597846E-2</v>
      </c>
      <c r="AQ1506">
        <f t="shared" si="622"/>
        <v>1.2568578454237993E-2</v>
      </c>
      <c r="AR1506">
        <v>2</v>
      </c>
      <c r="AS1506">
        <f>AR1506*'MRIP Selectivity'!$N$35</f>
        <v>1.2593188351740467E-2</v>
      </c>
      <c r="AT1506">
        <f>AR1506*'MRIP Selectivity'!$O$35</f>
        <v>1.2568578454237993E-2</v>
      </c>
      <c r="AU1506">
        <f>AR1506*'MRIP Selectivity'!$P$35</f>
        <v>1.8064342590837759E-3</v>
      </c>
      <c r="AV1506">
        <v>1</v>
      </c>
      <c r="AW1506">
        <f t="shared" si="623"/>
        <v>5</v>
      </c>
      <c r="AX1506">
        <f t="shared" si="602"/>
        <v>0</v>
      </c>
      <c r="AY1506">
        <f t="shared" si="603"/>
        <v>0</v>
      </c>
      <c r="AZ1506">
        <f t="shared" si="604"/>
        <v>0</v>
      </c>
      <c r="BA1506">
        <v>64.096987248000005</v>
      </c>
      <c r="BB1506">
        <v>64.096987248000005</v>
      </c>
    </row>
    <row r="1507" spans="1:54" x14ac:dyDescent="0.25">
      <c r="A1507" t="s">
        <v>1360</v>
      </c>
      <c r="B1507" t="s">
        <v>3</v>
      </c>
      <c r="C1507">
        <v>2013</v>
      </c>
      <c r="D1507">
        <v>4</v>
      </c>
      <c r="E1507">
        <v>7</v>
      </c>
      <c r="F1507" t="s">
        <v>1820</v>
      </c>
      <c r="G1507" t="s">
        <v>2011</v>
      </c>
      <c r="H1507" t="s">
        <v>2012</v>
      </c>
      <c r="I1507" t="s">
        <v>1824</v>
      </c>
      <c r="J1507" t="s">
        <v>1813</v>
      </c>
      <c r="K1507" t="str">
        <f t="shared" si="605"/>
        <v>Inshore</v>
      </c>
      <c r="L1507">
        <v>0</v>
      </c>
      <c r="M1507">
        <f t="shared" si="598"/>
        <v>0</v>
      </c>
      <c r="N1507">
        <f t="shared" si="606"/>
        <v>1.258088340298923E-2</v>
      </c>
      <c r="O1507">
        <f t="shared" si="607"/>
        <v>6.2842892271189965E-3</v>
      </c>
      <c r="P1507">
        <v>0</v>
      </c>
      <c r="Q1507">
        <f t="shared" si="608"/>
        <v>0</v>
      </c>
      <c r="R1507">
        <v>0</v>
      </c>
      <c r="S1507">
        <f t="shared" si="599"/>
        <v>0</v>
      </c>
      <c r="T1507">
        <f t="shared" si="609"/>
        <v>0</v>
      </c>
      <c r="U1507">
        <f t="shared" si="600"/>
        <v>1.0623462871098971E-2</v>
      </c>
      <c r="V1507">
        <f t="shared" si="610"/>
        <v>0.84441310922369939</v>
      </c>
      <c r="W1507">
        <f t="shared" si="601"/>
        <v>5.9173093241604077E-3</v>
      </c>
      <c r="X1507">
        <f t="shared" si="611"/>
        <v>0.94160359434525431</v>
      </c>
      <c r="Y1507">
        <v>1</v>
      </c>
      <c r="Z1507">
        <f>Y1507*'MRIP Selectivity'!$N$35</f>
        <v>6.2965941758702333E-3</v>
      </c>
      <c r="AA1507">
        <f>Y1507*'MRIP Selectivity'!$O$35</f>
        <v>6.2842892271189965E-3</v>
      </c>
      <c r="AB1507">
        <f>Y1507*'MRIP Selectivity'!$P$35</f>
        <v>9.0321712954188795E-4</v>
      </c>
      <c r="AC1507">
        <v>0.74741255597723821</v>
      </c>
      <c r="AD1507">
        <v>0.94160359434525442</v>
      </c>
      <c r="AE1507">
        <v>1.3432654004296583</v>
      </c>
      <c r="AF1507">
        <f t="shared" si="612"/>
        <v>4.7061535469385633E-3</v>
      </c>
      <c r="AG1507">
        <f t="shared" si="613"/>
        <v>5.9173093241604077E-3</v>
      </c>
      <c r="AH1507">
        <f t="shared" si="614"/>
        <v>1.2132603191890106E-3</v>
      </c>
      <c r="AI1507">
        <f t="shared" si="615"/>
        <v>1.3484100532531117E-2</v>
      </c>
      <c r="AJ1507">
        <f t="shared" si="616"/>
        <v>1.1836723190287982E-2</v>
      </c>
      <c r="AK1507">
        <f t="shared" si="617"/>
        <v>7.1875063566608846E-3</v>
      </c>
      <c r="AL1507">
        <f t="shared" si="618"/>
        <v>7.1305696433494187E-3</v>
      </c>
      <c r="AM1507">
        <f t="shared" si="619"/>
        <v>1.0623462871098971E-2</v>
      </c>
      <c r="AN1507">
        <f t="shared" si="620"/>
        <v>5.9173093241604077E-3</v>
      </c>
      <c r="AO1507">
        <v>0</v>
      </c>
      <c r="AP1507">
        <f t="shared" si="621"/>
        <v>1.258088340298923E-2</v>
      </c>
      <c r="AQ1507">
        <f t="shared" si="622"/>
        <v>6.2842892271189965E-3</v>
      </c>
      <c r="AR1507">
        <v>1</v>
      </c>
      <c r="AS1507">
        <f>AR1507*'MRIP Selectivity'!$N$35</f>
        <v>6.2965941758702333E-3</v>
      </c>
      <c r="AT1507">
        <f>AR1507*'MRIP Selectivity'!$O$35</f>
        <v>6.2842892271189965E-3</v>
      </c>
      <c r="AU1507">
        <f>AR1507*'MRIP Selectivity'!$P$35</f>
        <v>9.0321712954188795E-4</v>
      </c>
      <c r="AV1507">
        <v>1</v>
      </c>
      <c r="AW1507">
        <f t="shared" si="623"/>
        <v>5</v>
      </c>
      <c r="AX1507">
        <f t="shared" si="602"/>
        <v>0</v>
      </c>
      <c r="AY1507">
        <f t="shared" si="603"/>
        <v>0</v>
      </c>
      <c r="AZ1507">
        <f t="shared" si="604"/>
        <v>0</v>
      </c>
      <c r="BA1507">
        <v>311.17407584</v>
      </c>
      <c r="BB1507">
        <v>311.17407584</v>
      </c>
    </row>
    <row r="1508" spans="1:54" x14ac:dyDescent="0.25">
      <c r="A1508" t="s">
        <v>1361</v>
      </c>
      <c r="B1508" t="s">
        <v>3</v>
      </c>
      <c r="C1508">
        <v>2013</v>
      </c>
      <c r="D1508">
        <v>4</v>
      </c>
      <c r="E1508">
        <v>7</v>
      </c>
      <c r="F1508" t="s">
        <v>1851</v>
      </c>
      <c r="G1508" t="s">
        <v>2011</v>
      </c>
      <c r="H1508" t="s">
        <v>2015</v>
      </c>
      <c r="I1508" t="s">
        <v>1812</v>
      </c>
      <c r="J1508" t="s">
        <v>1813</v>
      </c>
      <c r="K1508" t="str">
        <f t="shared" si="605"/>
        <v>Inshore</v>
      </c>
      <c r="L1508">
        <v>0</v>
      </c>
      <c r="M1508">
        <f t="shared" si="598"/>
        <v>0</v>
      </c>
      <c r="N1508">
        <f t="shared" si="606"/>
        <v>6.2904417014946146E-2</v>
      </c>
      <c r="O1508">
        <f t="shared" si="607"/>
        <v>3.1421446135594985E-2</v>
      </c>
      <c r="P1508">
        <v>0</v>
      </c>
      <c r="Q1508">
        <f t="shared" si="608"/>
        <v>0</v>
      </c>
      <c r="R1508">
        <v>0</v>
      </c>
      <c r="S1508">
        <f t="shared" si="599"/>
        <v>0</v>
      </c>
      <c r="T1508">
        <f t="shared" si="609"/>
        <v>0</v>
      </c>
      <c r="U1508">
        <f t="shared" si="600"/>
        <v>5.3117314355494855E-2</v>
      </c>
      <c r="V1508">
        <f t="shared" si="610"/>
        <v>0.84441310922369939</v>
      </c>
      <c r="W1508">
        <f t="shared" si="601"/>
        <v>2.9586546620802043E-2</v>
      </c>
      <c r="X1508">
        <f t="shared" si="611"/>
        <v>0.94160359434525442</v>
      </c>
      <c r="Y1508">
        <v>5</v>
      </c>
      <c r="Z1508">
        <f>Y1508*'MRIP Selectivity'!$N$35</f>
        <v>3.1482970879351167E-2</v>
      </c>
      <c r="AA1508">
        <f>Y1508*'MRIP Selectivity'!$O$35</f>
        <v>3.1421446135594985E-2</v>
      </c>
      <c r="AB1508">
        <f>Y1508*'MRIP Selectivity'!$P$35</f>
        <v>4.5160856477094394E-3</v>
      </c>
      <c r="AC1508">
        <v>0.74741255597723821</v>
      </c>
      <c r="AD1508">
        <v>0.94160359434525442</v>
      </c>
      <c r="AE1508">
        <v>1.3432654004296583</v>
      </c>
      <c r="AF1508">
        <f t="shared" si="612"/>
        <v>2.3530767734692815E-2</v>
      </c>
      <c r="AG1508">
        <f t="shared" si="613"/>
        <v>2.9586546620802043E-2</v>
      </c>
      <c r="AH1508">
        <f t="shared" si="614"/>
        <v>6.0663015959450525E-3</v>
      </c>
      <c r="AI1508">
        <f t="shared" si="615"/>
        <v>6.742050266265559E-2</v>
      </c>
      <c r="AJ1508">
        <f t="shared" si="616"/>
        <v>5.9183615951439908E-2</v>
      </c>
      <c r="AK1508">
        <f t="shared" si="617"/>
        <v>3.5937531783304423E-2</v>
      </c>
      <c r="AL1508">
        <f t="shared" si="618"/>
        <v>3.5652848216747093E-2</v>
      </c>
      <c r="AM1508">
        <f t="shared" si="619"/>
        <v>5.3117314355494855E-2</v>
      </c>
      <c r="AN1508">
        <f t="shared" si="620"/>
        <v>2.9586546620802043E-2</v>
      </c>
      <c r="AO1508">
        <v>0</v>
      </c>
      <c r="AP1508">
        <f t="shared" si="621"/>
        <v>6.2904417014946146E-2</v>
      </c>
      <c r="AQ1508">
        <f t="shared" si="622"/>
        <v>3.1421446135594985E-2</v>
      </c>
      <c r="AR1508">
        <v>5</v>
      </c>
      <c r="AS1508">
        <f>AR1508*'MRIP Selectivity'!$N$35</f>
        <v>3.1482970879351167E-2</v>
      </c>
      <c r="AT1508">
        <f>AR1508*'MRIP Selectivity'!$O$35</f>
        <v>3.1421446135594985E-2</v>
      </c>
      <c r="AU1508">
        <f>AR1508*'MRIP Selectivity'!$P$35</f>
        <v>4.5160856477094394E-3</v>
      </c>
      <c r="AV1508">
        <v>9</v>
      </c>
      <c r="AW1508">
        <f t="shared" si="623"/>
        <v>45</v>
      </c>
      <c r="AX1508">
        <f t="shared" si="602"/>
        <v>0</v>
      </c>
      <c r="AY1508">
        <f t="shared" si="603"/>
        <v>0</v>
      </c>
      <c r="AZ1508">
        <f t="shared" si="604"/>
        <v>0</v>
      </c>
      <c r="BA1508">
        <v>635.16350037999996</v>
      </c>
      <c r="BB1508">
        <v>635.16350037999996</v>
      </c>
    </row>
    <row r="1509" spans="1:54" x14ac:dyDescent="0.25">
      <c r="A1509" t="s">
        <v>1362</v>
      </c>
      <c r="B1509" t="s">
        <v>3</v>
      </c>
      <c r="C1509">
        <v>2013</v>
      </c>
      <c r="D1509">
        <v>5</v>
      </c>
      <c r="E1509">
        <v>10</v>
      </c>
      <c r="F1509" t="s">
        <v>1853</v>
      </c>
      <c r="G1509" t="s">
        <v>2011</v>
      </c>
      <c r="H1509" t="s">
        <v>2012</v>
      </c>
      <c r="I1509" t="s">
        <v>1812</v>
      </c>
      <c r="J1509" t="s">
        <v>1819</v>
      </c>
      <c r="K1509" t="str">
        <f t="shared" si="605"/>
        <v>Offshore</v>
      </c>
      <c r="L1509">
        <v>0</v>
      </c>
      <c r="M1509">
        <f t="shared" si="598"/>
        <v>0</v>
      </c>
      <c r="N1509">
        <f t="shared" si="606"/>
        <v>0.25161766805978458</v>
      </c>
      <c r="O1509">
        <f t="shared" si="607"/>
        <v>0.12568578454237994</v>
      </c>
      <c r="P1509">
        <v>0</v>
      </c>
      <c r="Q1509">
        <f t="shared" si="608"/>
        <v>0</v>
      </c>
      <c r="R1509">
        <v>0</v>
      </c>
      <c r="S1509">
        <f t="shared" si="599"/>
        <v>0</v>
      </c>
      <c r="T1509">
        <f t="shared" si="609"/>
        <v>0</v>
      </c>
      <c r="U1509">
        <f t="shared" si="600"/>
        <v>0.21246925742197942</v>
      </c>
      <c r="V1509">
        <f t="shared" si="610"/>
        <v>0.84441310922369939</v>
      </c>
      <c r="W1509">
        <f t="shared" si="601"/>
        <v>0.11834618648320817</v>
      </c>
      <c r="X1509">
        <f t="shared" si="611"/>
        <v>0.94160359434525442</v>
      </c>
      <c r="Y1509">
        <v>20</v>
      </c>
      <c r="Z1509">
        <f>Y1509*'MRIP Selectivity'!$N$35</f>
        <v>0.12593188351740467</v>
      </c>
      <c r="AA1509">
        <f>Y1509*'MRIP Selectivity'!$O$35</f>
        <v>0.12568578454237994</v>
      </c>
      <c r="AB1509">
        <f>Y1509*'MRIP Selectivity'!$P$35</f>
        <v>1.8064342590837758E-2</v>
      </c>
      <c r="AC1509">
        <v>0.74741255597723821</v>
      </c>
      <c r="AD1509">
        <v>0.94160359434525442</v>
      </c>
      <c r="AE1509">
        <v>1.3432654004296583</v>
      </c>
      <c r="AF1509">
        <f t="shared" si="612"/>
        <v>9.4123070938771258E-2</v>
      </c>
      <c r="AG1509">
        <f t="shared" si="613"/>
        <v>0.11834618648320817</v>
      </c>
      <c r="AH1509">
        <f t="shared" si="614"/>
        <v>2.426520638378021E-2</v>
      </c>
      <c r="AI1509">
        <f t="shared" si="615"/>
        <v>0.26968201065062236</v>
      </c>
      <c r="AJ1509">
        <f t="shared" si="616"/>
        <v>0.23673446380575963</v>
      </c>
      <c r="AK1509">
        <f t="shared" si="617"/>
        <v>0.14375012713321769</v>
      </c>
      <c r="AL1509">
        <f t="shared" si="618"/>
        <v>0.14261139286698837</v>
      </c>
      <c r="AM1509">
        <f t="shared" si="619"/>
        <v>0.21246925742197942</v>
      </c>
      <c r="AN1509">
        <f t="shared" si="620"/>
        <v>0.11834618648320817</v>
      </c>
      <c r="AO1509">
        <v>0</v>
      </c>
      <c r="AP1509">
        <f t="shared" si="621"/>
        <v>0.25161766805978458</v>
      </c>
      <c r="AQ1509">
        <f t="shared" si="622"/>
        <v>0.12568578454237994</v>
      </c>
      <c r="AR1509">
        <v>20</v>
      </c>
      <c r="AS1509">
        <f>AR1509*'MRIP Selectivity'!$N$35</f>
        <v>0.12593188351740467</v>
      </c>
      <c r="AT1509">
        <f>AR1509*'MRIP Selectivity'!$O$35</f>
        <v>0.12568578454237994</v>
      </c>
      <c r="AU1509">
        <f>AR1509*'MRIP Selectivity'!$P$35</f>
        <v>1.8064342590837758E-2</v>
      </c>
      <c r="AV1509">
        <v>9</v>
      </c>
      <c r="AW1509">
        <f t="shared" si="623"/>
        <v>45</v>
      </c>
      <c r="AX1509">
        <f t="shared" si="602"/>
        <v>0</v>
      </c>
      <c r="AY1509">
        <f t="shared" si="603"/>
        <v>0</v>
      </c>
      <c r="AZ1509">
        <f t="shared" si="604"/>
        <v>0</v>
      </c>
      <c r="BA1509">
        <v>186.80778577999999</v>
      </c>
      <c r="BB1509">
        <v>186.80778577999999</v>
      </c>
    </row>
    <row r="1510" spans="1:54" x14ac:dyDescent="0.25">
      <c r="A1510" t="s">
        <v>1363</v>
      </c>
      <c r="B1510" t="s">
        <v>3</v>
      </c>
      <c r="C1510">
        <v>2013</v>
      </c>
      <c r="D1510">
        <v>6</v>
      </c>
      <c r="E1510">
        <v>12</v>
      </c>
      <c r="F1510" t="s">
        <v>1859</v>
      </c>
      <c r="G1510" t="s">
        <v>2011</v>
      </c>
      <c r="H1510" t="s">
        <v>2012</v>
      </c>
      <c r="I1510" t="s">
        <v>1812</v>
      </c>
      <c r="J1510" t="s">
        <v>1813</v>
      </c>
      <c r="K1510" t="str">
        <f t="shared" si="605"/>
        <v>Inshore</v>
      </c>
      <c r="L1510">
        <v>0</v>
      </c>
      <c r="M1510">
        <f t="shared" si="598"/>
        <v>0</v>
      </c>
      <c r="N1510">
        <f t="shared" si="606"/>
        <v>1.258088340298923E-2</v>
      </c>
      <c r="O1510">
        <f t="shared" si="607"/>
        <v>6.2842892271189965E-3</v>
      </c>
      <c r="P1510">
        <v>0</v>
      </c>
      <c r="Q1510">
        <f t="shared" si="608"/>
        <v>0</v>
      </c>
      <c r="R1510">
        <v>0</v>
      </c>
      <c r="S1510">
        <f t="shared" si="599"/>
        <v>0</v>
      </c>
      <c r="T1510">
        <f t="shared" si="609"/>
        <v>0</v>
      </c>
      <c r="U1510">
        <f t="shared" si="600"/>
        <v>1.0623462871098971E-2</v>
      </c>
      <c r="V1510">
        <f t="shared" si="610"/>
        <v>0.84441310922369939</v>
      </c>
      <c r="W1510">
        <f t="shared" si="601"/>
        <v>5.9173093241604077E-3</v>
      </c>
      <c r="X1510">
        <f t="shared" si="611"/>
        <v>0.94160359434525431</v>
      </c>
      <c r="Y1510">
        <v>1</v>
      </c>
      <c r="Z1510">
        <f>Y1510*'MRIP Selectivity'!$N$35</f>
        <v>6.2965941758702333E-3</v>
      </c>
      <c r="AA1510">
        <f>Y1510*'MRIP Selectivity'!$O$35</f>
        <v>6.2842892271189965E-3</v>
      </c>
      <c r="AB1510">
        <f>Y1510*'MRIP Selectivity'!$P$35</f>
        <v>9.0321712954188795E-4</v>
      </c>
      <c r="AC1510">
        <v>0.74741255597723821</v>
      </c>
      <c r="AD1510">
        <v>0.94160359434525442</v>
      </c>
      <c r="AE1510">
        <v>1.3432654004296583</v>
      </c>
      <c r="AF1510">
        <f t="shared" si="612"/>
        <v>4.7061535469385633E-3</v>
      </c>
      <c r="AG1510">
        <f t="shared" si="613"/>
        <v>5.9173093241604077E-3</v>
      </c>
      <c r="AH1510">
        <f t="shared" si="614"/>
        <v>1.2132603191890106E-3</v>
      </c>
      <c r="AI1510">
        <f t="shared" si="615"/>
        <v>1.3484100532531117E-2</v>
      </c>
      <c r="AJ1510">
        <f t="shared" si="616"/>
        <v>1.1836723190287982E-2</v>
      </c>
      <c r="AK1510">
        <f t="shared" si="617"/>
        <v>7.1875063566608846E-3</v>
      </c>
      <c r="AL1510">
        <f t="shared" si="618"/>
        <v>7.1305696433494187E-3</v>
      </c>
      <c r="AM1510">
        <f t="shared" si="619"/>
        <v>1.0623462871098971E-2</v>
      </c>
      <c r="AN1510">
        <f t="shared" si="620"/>
        <v>5.9173093241604077E-3</v>
      </c>
      <c r="AO1510">
        <v>0</v>
      </c>
      <c r="AP1510">
        <f t="shared" si="621"/>
        <v>1.258088340298923E-2</v>
      </c>
      <c r="AQ1510">
        <f t="shared" si="622"/>
        <v>6.2842892271189965E-3</v>
      </c>
      <c r="AR1510">
        <v>1</v>
      </c>
      <c r="AS1510">
        <f>AR1510*'MRIP Selectivity'!$N$35</f>
        <v>6.2965941758702333E-3</v>
      </c>
      <c r="AT1510">
        <f>AR1510*'MRIP Selectivity'!$O$35</f>
        <v>6.2842892271189965E-3</v>
      </c>
      <c r="AU1510">
        <f>AR1510*'MRIP Selectivity'!$P$35</f>
        <v>9.0321712954188795E-4</v>
      </c>
      <c r="AV1510">
        <v>1</v>
      </c>
      <c r="AW1510">
        <f t="shared" si="623"/>
        <v>5</v>
      </c>
      <c r="AX1510">
        <f t="shared" si="602"/>
        <v>0</v>
      </c>
      <c r="AY1510">
        <f t="shared" si="603"/>
        <v>0</v>
      </c>
      <c r="AZ1510">
        <f t="shared" si="604"/>
        <v>0</v>
      </c>
      <c r="BA1510">
        <v>208.5465264</v>
      </c>
      <c r="BB1510">
        <v>208.5465264</v>
      </c>
    </row>
    <row r="1511" spans="1:54" x14ac:dyDescent="0.25">
      <c r="A1511" t="s">
        <v>1364</v>
      </c>
      <c r="B1511" t="s">
        <v>3</v>
      </c>
      <c r="C1511">
        <v>2013</v>
      </c>
      <c r="D1511">
        <v>6</v>
      </c>
      <c r="E1511">
        <v>12</v>
      </c>
      <c r="F1511" t="s">
        <v>1848</v>
      </c>
      <c r="G1511" t="s">
        <v>2011</v>
      </c>
      <c r="H1511" t="s">
        <v>2012</v>
      </c>
      <c r="I1511" t="s">
        <v>1812</v>
      </c>
      <c r="J1511" t="s">
        <v>1813</v>
      </c>
      <c r="K1511" t="str">
        <f t="shared" si="605"/>
        <v>Inshore</v>
      </c>
      <c r="L1511">
        <v>1</v>
      </c>
      <c r="M1511">
        <f t="shared" si="598"/>
        <v>277.94198005999999</v>
      </c>
      <c r="N1511">
        <f t="shared" si="606"/>
        <v>1.0251617668059785</v>
      </c>
      <c r="O1511">
        <f t="shared" si="607"/>
        <v>1.012568578454238</v>
      </c>
      <c r="P1511">
        <v>12.952755905511811</v>
      </c>
      <c r="Q1511">
        <f t="shared" si="608"/>
        <v>12.952755905511811</v>
      </c>
      <c r="R1511">
        <v>1.3227735731092654</v>
      </c>
      <c r="S1511">
        <f t="shared" si="599"/>
        <v>367.65430608103037</v>
      </c>
      <c r="T1511">
        <f t="shared" si="609"/>
        <v>1.3227735731092654</v>
      </c>
      <c r="U1511">
        <f t="shared" si="600"/>
        <v>1.3440204988514635</v>
      </c>
      <c r="V1511">
        <f t="shared" si="610"/>
        <v>1.3110326022388934</v>
      </c>
      <c r="W1511">
        <f t="shared" si="601"/>
        <v>1.3346081917575863</v>
      </c>
      <c r="X1511">
        <f t="shared" si="611"/>
        <v>1.3180422740304325</v>
      </c>
      <c r="Y1511">
        <v>2</v>
      </c>
      <c r="Z1511">
        <f>Y1511*'MRIP Selectivity'!$N$35</f>
        <v>1.2593188351740467E-2</v>
      </c>
      <c r="AA1511">
        <f>Y1511*'MRIP Selectivity'!$O$35</f>
        <v>1.2568578454237993E-2</v>
      </c>
      <c r="AB1511">
        <f>Y1511*'MRIP Selectivity'!$P$35</f>
        <v>1.8064342590837759E-3</v>
      </c>
      <c r="AC1511">
        <v>0.74741255597723821</v>
      </c>
      <c r="AD1511">
        <v>0.94160359434525442</v>
      </c>
      <c r="AE1511">
        <v>1.3432654004296583</v>
      </c>
      <c r="AF1511">
        <f t="shared" si="612"/>
        <v>9.4123070938771265E-3</v>
      </c>
      <c r="AG1511">
        <f t="shared" si="613"/>
        <v>1.1834618648320815E-2</v>
      </c>
      <c r="AH1511">
        <f t="shared" si="614"/>
        <v>2.4265206383780212E-3</v>
      </c>
      <c r="AI1511">
        <f t="shared" si="615"/>
        <v>2.6968201065062234E-2</v>
      </c>
      <c r="AJ1511">
        <f t="shared" si="616"/>
        <v>2.3673446380575964E-2</v>
      </c>
      <c r="AK1511">
        <f t="shared" si="617"/>
        <v>1.4375012713321769E-2</v>
      </c>
      <c r="AL1511">
        <f t="shared" si="618"/>
        <v>1.4261139286698837E-2</v>
      </c>
      <c r="AM1511">
        <f t="shared" si="619"/>
        <v>1.3440204988514635</v>
      </c>
      <c r="AN1511">
        <f t="shared" si="620"/>
        <v>1.3346081917575863</v>
      </c>
      <c r="AO1511">
        <v>1</v>
      </c>
      <c r="AP1511">
        <f t="shared" si="621"/>
        <v>1.0251617668059785</v>
      </c>
      <c r="AQ1511">
        <f t="shared" si="622"/>
        <v>1.012568578454238</v>
      </c>
      <c r="AR1511">
        <v>2</v>
      </c>
      <c r="AS1511">
        <f>AR1511*'MRIP Selectivity'!$N$35</f>
        <v>1.2593188351740467E-2</v>
      </c>
      <c r="AT1511">
        <f>AR1511*'MRIP Selectivity'!$O$35</f>
        <v>1.2568578454237993E-2</v>
      </c>
      <c r="AU1511">
        <f>AR1511*'MRIP Selectivity'!$P$35</f>
        <v>1.8064342590837759E-3</v>
      </c>
      <c r="AV1511">
        <v>12</v>
      </c>
      <c r="AW1511">
        <f t="shared" si="623"/>
        <v>60</v>
      </c>
      <c r="AX1511">
        <f t="shared" si="602"/>
        <v>0</v>
      </c>
      <c r="AY1511">
        <f t="shared" si="603"/>
        <v>0</v>
      </c>
      <c r="AZ1511">
        <f t="shared" si="604"/>
        <v>0</v>
      </c>
      <c r="BA1511">
        <v>277.94198005999999</v>
      </c>
      <c r="BB1511">
        <v>277.94198005999999</v>
      </c>
    </row>
    <row r="1512" spans="1:54" x14ac:dyDescent="0.25">
      <c r="A1512" t="s">
        <v>1365</v>
      </c>
      <c r="B1512" t="s">
        <v>3</v>
      </c>
      <c r="C1512">
        <v>2014</v>
      </c>
      <c r="D1512">
        <v>3</v>
      </c>
      <c r="E1512">
        <v>5</v>
      </c>
      <c r="F1512" t="s">
        <v>1846</v>
      </c>
      <c r="G1512" t="s">
        <v>2011</v>
      </c>
      <c r="H1512" t="s">
        <v>2012</v>
      </c>
      <c r="I1512" t="s">
        <v>1812</v>
      </c>
      <c r="J1512" t="s">
        <v>1813</v>
      </c>
      <c r="K1512" t="str">
        <f t="shared" si="605"/>
        <v>Inshore</v>
      </c>
      <c r="L1512">
        <v>0</v>
      </c>
      <c r="M1512">
        <f t="shared" si="598"/>
        <v>0</v>
      </c>
      <c r="N1512">
        <f t="shared" si="606"/>
        <v>1.258088340298923E-2</v>
      </c>
      <c r="O1512">
        <f t="shared" si="607"/>
        <v>6.2842892271189965E-3</v>
      </c>
      <c r="P1512">
        <v>0</v>
      </c>
      <c r="Q1512">
        <f t="shared" si="608"/>
        <v>0</v>
      </c>
      <c r="R1512">
        <v>0</v>
      </c>
      <c r="S1512">
        <f t="shared" si="599"/>
        <v>0</v>
      </c>
      <c r="T1512">
        <f t="shared" si="609"/>
        <v>0</v>
      </c>
      <c r="U1512">
        <f t="shared" si="600"/>
        <v>1.0623462871098971E-2</v>
      </c>
      <c r="V1512">
        <f t="shared" si="610"/>
        <v>0.84441310922369939</v>
      </c>
      <c r="W1512">
        <f t="shared" si="601"/>
        <v>5.9173093241604077E-3</v>
      </c>
      <c r="X1512">
        <f t="shared" si="611"/>
        <v>0.94160359434525431</v>
      </c>
      <c r="Y1512">
        <v>1</v>
      </c>
      <c r="Z1512">
        <f>Y1512*'MRIP Selectivity'!$N$35</f>
        <v>6.2965941758702333E-3</v>
      </c>
      <c r="AA1512">
        <f>Y1512*'MRIP Selectivity'!$O$35</f>
        <v>6.2842892271189965E-3</v>
      </c>
      <c r="AB1512">
        <f>Y1512*'MRIP Selectivity'!$P$35</f>
        <v>9.0321712954188795E-4</v>
      </c>
      <c r="AC1512">
        <v>0.74741255597723821</v>
      </c>
      <c r="AD1512">
        <v>0.94160359434525442</v>
      </c>
      <c r="AE1512">
        <v>1.3432654004296583</v>
      </c>
      <c r="AF1512">
        <f t="shared" si="612"/>
        <v>4.7061535469385633E-3</v>
      </c>
      <c r="AG1512">
        <f t="shared" si="613"/>
        <v>5.9173093241604077E-3</v>
      </c>
      <c r="AH1512">
        <f t="shared" si="614"/>
        <v>1.2132603191890106E-3</v>
      </c>
      <c r="AI1512">
        <f t="shared" si="615"/>
        <v>1.3484100532531117E-2</v>
      </c>
      <c r="AJ1512">
        <f t="shared" si="616"/>
        <v>1.1836723190287982E-2</v>
      </c>
      <c r="AK1512">
        <f t="shared" si="617"/>
        <v>7.1875063566608846E-3</v>
      </c>
      <c r="AL1512">
        <f t="shared" si="618"/>
        <v>7.1305696433494187E-3</v>
      </c>
      <c r="AM1512">
        <f t="shared" si="619"/>
        <v>1.0623462871098971E-2</v>
      </c>
      <c r="AN1512">
        <f t="shared" si="620"/>
        <v>5.9173093241604077E-3</v>
      </c>
      <c r="AO1512">
        <v>0</v>
      </c>
      <c r="AP1512">
        <f t="shared" si="621"/>
        <v>1.258088340298923E-2</v>
      </c>
      <c r="AQ1512">
        <f t="shared" si="622"/>
        <v>6.2842892271189965E-3</v>
      </c>
      <c r="AR1512">
        <v>1</v>
      </c>
      <c r="AS1512">
        <f>AR1512*'MRIP Selectivity'!$N$35</f>
        <v>6.2965941758702333E-3</v>
      </c>
      <c r="AT1512">
        <f>AR1512*'MRIP Selectivity'!$O$35</f>
        <v>6.2842892271189965E-3</v>
      </c>
      <c r="AU1512">
        <f>AR1512*'MRIP Selectivity'!$P$35</f>
        <v>9.0321712954188795E-4</v>
      </c>
      <c r="AV1512">
        <v>2</v>
      </c>
      <c r="AW1512">
        <f t="shared" si="623"/>
        <v>10</v>
      </c>
      <c r="AX1512">
        <f t="shared" si="602"/>
        <v>0</v>
      </c>
      <c r="AY1512">
        <f t="shared" si="603"/>
        <v>0</v>
      </c>
      <c r="AZ1512">
        <f t="shared" si="604"/>
        <v>0</v>
      </c>
      <c r="BA1512">
        <v>99.381240843</v>
      </c>
      <c r="BB1512">
        <v>99.381240843</v>
      </c>
    </row>
    <row r="1513" spans="1:54" x14ac:dyDescent="0.25">
      <c r="A1513" t="s">
        <v>1366</v>
      </c>
      <c r="B1513" t="s">
        <v>3</v>
      </c>
      <c r="C1513">
        <v>2014</v>
      </c>
      <c r="D1513">
        <v>3</v>
      </c>
      <c r="E1513">
        <v>5</v>
      </c>
      <c r="F1513" t="s">
        <v>1849</v>
      </c>
      <c r="G1513" t="s">
        <v>2011</v>
      </c>
      <c r="H1513" t="s">
        <v>2012</v>
      </c>
      <c r="I1513" t="s">
        <v>1824</v>
      </c>
      <c r="J1513" t="s">
        <v>1767</v>
      </c>
      <c r="K1513" t="str">
        <f t="shared" si="605"/>
        <v>Inshore</v>
      </c>
      <c r="L1513">
        <v>0</v>
      </c>
      <c r="M1513">
        <f t="shared" si="598"/>
        <v>0</v>
      </c>
      <c r="N1513">
        <f t="shared" si="606"/>
        <v>0.12580883402989229</v>
      </c>
      <c r="O1513">
        <f t="shared" si="607"/>
        <v>6.2842892271189971E-2</v>
      </c>
      <c r="P1513">
        <v>0</v>
      </c>
      <c r="Q1513">
        <f t="shared" si="608"/>
        <v>0</v>
      </c>
      <c r="R1513">
        <v>0</v>
      </c>
      <c r="S1513">
        <f t="shared" si="599"/>
        <v>0</v>
      </c>
      <c r="T1513">
        <f t="shared" si="609"/>
        <v>0</v>
      </c>
      <c r="U1513">
        <f t="shared" si="600"/>
        <v>0.10623462871098971</v>
      </c>
      <c r="V1513">
        <f t="shared" si="610"/>
        <v>0.84441310922369939</v>
      </c>
      <c r="W1513">
        <f t="shared" si="601"/>
        <v>5.9173093241604087E-2</v>
      </c>
      <c r="X1513">
        <f t="shared" si="611"/>
        <v>0.94160359434525442</v>
      </c>
      <c r="Y1513">
        <v>10</v>
      </c>
      <c r="Z1513">
        <f>Y1513*'MRIP Selectivity'!$N$35</f>
        <v>6.2965941758702335E-2</v>
      </c>
      <c r="AA1513">
        <f>Y1513*'MRIP Selectivity'!$O$35</f>
        <v>6.2842892271189971E-2</v>
      </c>
      <c r="AB1513">
        <f>Y1513*'MRIP Selectivity'!$P$35</f>
        <v>9.0321712954188789E-3</v>
      </c>
      <c r="AC1513">
        <v>0.74741255597723821</v>
      </c>
      <c r="AD1513">
        <v>0.94160359434525442</v>
      </c>
      <c r="AE1513">
        <v>1.3432654004296583</v>
      </c>
      <c r="AF1513">
        <f t="shared" si="612"/>
        <v>4.7061535469385629E-2</v>
      </c>
      <c r="AG1513">
        <f t="shared" si="613"/>
        <v>5.9173093241604087E-2</v>
      </c>
      <c r="AH1513">
        <f t="shared" si="614"/>
        <v>1.2132603191890105E-2</v>
      </c>
      <c r="AI1513">
        <f t="shared" si="615"/>
        <v>0.13484100532531118</v>
      </c>
      <c r="AJ1513">
        <f t="shared" si="616"/>
        <v>0.11836723190287982</v>
      </c>
      <c r="AK1513">
        <f t="shared" si="617"/>
        <v>7.1875063566608846E-2</v>
      </c>
      <c r="AL1513">
        <f t="shared" si="618"/>
        <v>7.1305696433494187E-2</v>
      </c>
      <c r="AM1513">
        <f t="shared" si="619"/>
        <v>0.10623462871098971</v>
      </c>
      <c r="AN1513">
        <f t="shared" si="620"/>
        <v>5.9173093241604087E-2</v>
      </c>
      <c r="AO1513">
        <v>0</v>
      </c>
      <c r="AP1513">
        <f t="shared" si="621"/>
        <v>0.12580883402989229</v>
      </c>
      <c r="AQ1513">
        <f t="shared" si="622"/>
        <v>6.2842892271189971E-2</v>
      </c>
      <c r="AR1513">
        <v>10</v>
      </c>
      <c r="AS1513">
        <f>AR1513*'MRIP Selectivity'!$N$35</f>
        <v>6.2965941758702335E-2</v>
      </c>
      <c r="AT1513">
        <f>AR1513*'MRIP Selectivity'!$O$35</f>
        <v>6.2842892271189971E-2</v>
      </c>
      <c r="AU1513">
        <f>AR1513*'MRIP Selectivity'!$P$35</f>
        <v>9.0321712954188789E-3</v>
      </c>
      <c r="AV1513">
        <v>1</v>
      </c>
      <c r="AW1513">
        <f t="shared" si="623"/>
        <v>5</v>
      </c>
      <c r="AX1513">
        <f t="shared" si="602"/>
        <v>0</v>
      </c>
      <c r="AY1513">
        <f t="shared" si="603"/>
        <v>0</v>
      </c>
      <c r="AZ1513">
        <f t="shared" si="604"/>
        <v>0</v>
      </c>
      <c r="BA1513">
        <v>473.66485010000002</v>
      </c>
      <c r="BB1513">
        <v>473.66485010000002</v>
      </c>
    </row>
    <row r="1514" spans="1:54" x14ac:dyDescent="0.25">
      <c r="A1514" t="s">
        <v>1367</v>
      </c>
      <c r="B1514" t="s">
        <v>3</v>
      </c>
      <c r="C1514">
        <v>2014</v>
      </c>
      <c r="D1514">
        <v>3</v>
      </c>
      <c r="E1514">
        <v>5</v>
      </c>
      <c r="F1514" t="s">
        <v>1849</v>
      </c>
      <c r="G1514" t="s">
        <v>2011</v>
      </c>
      <c r="H1514" t="s">
        <v>2012</v>
      </c>
      <c r="I1514" t="s">
        <v>1824</v>
      </c>
      <c r="J1514" t="s">
        <v>1767</v>
      </c>
      <c r="K1514" t="str">
        <f t="shared" si="605"/>
        <v>Inshore</v>
      </c>
      <c r="L1514">
        <v>0</v>
      </c>
      <c r="M1514">
        <f t="shared" si="598"/>
        <v>0</v>
      </c>
      <c r="N1514">
        <f t="shared" si="606"/>
        <v>2.516176680597846E-2</v>
      </c>
      <c r="O1514">
        <f t="shared" si="607"/>
        <v>1.2568578454237993E-2</v>
      </c>
      <c r="P1514">
        <v>0</v>
      </c>
      <c r="Q1514">
        <f t="shared" si="608"/>
        <v>0</v>
      </c>
      <c r="R1514">
        <v>0</v>
      </c>
      <c r="S1514">
        <f t="shared" si="599"/>
        <v>0</v>
      </c>
      <c r="T1514">
        <f t="shared" si="609"/>
        <v>0</v>
      </c>
      <c r="U1514">
        <f t="shared" si="600"/>
        <v>2.1246925742197942E-2</v>
      </c>
      <c r="V1514">
        <f t="shared" si="610"/>
        <v>0.84441310922369939</v>
      </c>
      <c r="W1514">
        <f t="shared" si="601"/>
        <v>1.1834618648320815E-2</v>
      </c>
      <c r="X1514">
        <f t="shared" si="611"/>
        <v>0.94160359434525431</v>
      </c>
      <c r="Y1514">
        <v>2</v>
      </c>
      <c r="Z1514">
        <f>Y1514*'MRIP Selectivity'!$N$35</f>
        <v>1.2593188351740467E-2</v>
      </c>
      <c r="AA1514">
        <f>Y1514*'MRIP Selectivity'!$O$35</f>
        <v>1.2568578454237993E-2</v>
      </c>
      <c r="AB1514">
        <f>Y1514*'MRIP Selectivity'!$P$35</f>
        <v>1.8064342590837759E-3</v>
      </c>
      <c r="AC1514">
        <v>0.74741255597723821</v>
      </c>
      <c r="AD1514">
        <v>0.94160359434525442</v>
      </c>
      <c r="AE1514">
        <v>1.3432654004296583</v>
      </c>
      <c r="AF1514">
        <f t="shared" si="612"/>
        <v>9.4123070938771265E-3</v>
      </c>
      <c r="AG1514">
        <f t="shared" si="613"/>
        <v>1.1834618648320815E-2</v>
      </c>
      <c r="AH1514">
        <f t="shared" si="614"/>
        <v>2.4265206383780212E-3</v>
      </c>
      <c r="AI1514">
        <f t="shared" si="615"/>
        <v>2.6968201065062234E-2</v>
      </c>
      <c r="AJ1514">
        <f t="shared" si="616"/>
        <v>2.3673446380575964E-2</v>
      </c>
      <c r="AK1514">
        <f t="shared" si="617"/>
        <v>1.4375012713321769E-2</v>
      </c>
      <c r="AL1514">
        <f t="shared" si="618"/>
        <v>1.4261139286698837E-2</v>
      </c>
      <c r="AM1514">
        <f t="shared" si="619"/>
        <v>2.1246925742197942E-2</v>
      </c>
      <c r="AN1514">
        <f t="shared" si="620"/>
        <v>1.1834618648320815E-2</v>
      </c>
      <c r="AO1514">
        <v>0</v>
      </c>
      <c r="AP1514">
        <f t="shared" si="621"/>
        <v>2.516176680597846E-2</v>
      </c>
      <c r="AQ1514">
        <f t="shared" si="622"/>
        <v>1.2568578454237993E-2</v>
      </c>
      <c r="AR1514">
        <v>2</v>
      </c>
      <c r="AS1514">
        <f>AR1514*'MRIP Selectivity'!$N$35</f>
        <v>1.2593188351740467E-2</v>
      </c>
      <c r="AT1514">
        <f>AR1514*'MRIP Selectivity'!$O$35</f>
        <v>1.2568578454237993E-2</v>
      </c>
      <c r="AU1514">
        <f>AR1514*'MRIP Selectivity'!$P$35</f>
        <v>1.8064342590837759E-3</v>
      </c>
      <c r="AV1514">
        <v>1</v>
      </c>
      <c r="AW1514">
        <f t="shared" si="623"/>
        <v>5</v>
      </c>
      <c r="AX1514">
        <f t="shared" si="602"/>
        <v>0</v>
      </c>
      <c r="AY1514">
        <f t="shared" si="603"/>
        <v>0</v>
      </c>
      <c r="AZ1514">
        <f t="shared" si="604"/>
        <v>0</v>
      </c>
      <c r="BA1514">
        <v>473.66485010000002</v>
      </c>
      <c r="BB1514">
        <v>473.66485010000002</v>
      </c>
    </row>
    <row r="1515" spans="1:54" x14ac:dyDescent="0.25">
      <c r="A1515" t="s">
        <v>1368</v>
      </c>
      <c r="B1515" t="s">
        <v>3</v>
      </c>
      <c r="C1515">
        <v>2014</v>
      </c>
      <c r="D1515">
        <v>3</v>
      </c>
      <c r="E1515">
        <v>5</v>
      </c>
      <c r="F1515" t="s">
        <v>1843</v>
      </c>
      <c r="G1515" t="s">
        <v>2011</v>
      </c>
      <c r="H1515" t="s">
        <v>2012</v>
      </c>
      <c r="I1515" t="s">
        <v>1812</v>
      </c>
      <c r="J1515" t="s">
        <v>1813</v>
      </c>
      <c r="K1515" t="str">
        <f t="shared" si="605"/>
        <v>Inshore</v>
      </c>
      <c r="L1515">
        <v>0</v>
      </c>
      <c r="M1515">
        <f t="shared" si="598"/>
        <v>0</v>
      </c>
      <c r="N1515">
        <f t="shared" si="606"/>
        <v>0.37742650208967687</v>
      </c>
      <c r="O1515">
        <f t="shared" si="607"/>
        <v>0.18852867681356988</v>
      </c>
      <c r="P1515">
        <v>0</v>
      </c>
      <c r="Q1515">
        <f t="shared" si="608"/>
        <v>0</v>
      </c>
      <c r="R1515">
        <v>0</v>
      </c>
      <c r="S1515">
        <f t="shared" si="599"/>
        <v>0</v>
      </c>
      <c r="T1515">
        <f t="shared" si="609"/>
        <v>0</v>
      </c>
      <c r="U1515">
        <f t="shared" si="600"/>
        <v>0.31870388613296913</v>
      </c>
      <c r="V1515">
        <f t="shared" si="610"/>
        <v>0.84441310922369939</v>
      </c>
      <c r="W1515">
        <f t="shared" si="601"/>
        <v>0.17751927972481224</v>
      </c>
      <c r="X1515">
        <f t="shared" si="611"/>
        <v>0.94160359434525442</v>
      </c>
      <c r="Y1515">
        <v>30</v>
      </c>
      <c r="Z1515">
        <f>Y1515*'MRIP Selectivity'!$N$35</f>
        <v>0.18889782527610699</v>
      </c>
      <c r="AA1515">
        <f>Y1515*'MRIP Selectivity'!$O$35</f>
        <v>0.18852867681356988</v>
      </c>
      <c r="AB1515">
        <f>Y1515*'MRIP Selectivity'!$P$35</f>
        <v>2.709651388625664E-2</v>
      </c>
      <c r="AC1515">
        <v>0.74741255597723821</v>
      </c>
      <c r="AD1515">
        <v>0.94160359434525442</v>
      </c>
      <c r="AE1515">
        <v>1.3432654004296583</v>
      </c>
      <c r="AF1515">
        <f t="shared" si="612"/>
        <v>0.14118460640815689</v>
      </c>
      <c r="AG1515">
        <f t="shared" si="613"/>
        <v>0.17751927972481224</v>
      </c>
      <c r="AH1515">
        <f t="shared" si="614"/>
        <v>3.639780957567032E-2</v>
      </c>
      <c r="AI1515">
        <f t="shared" si="615"/>
        <v>0.40452301597593354</v>
      </c>
      <c r="AJ1515">
        <f t="shared" si="616"/>
        <v>0.35510169570863948</v>
      </c>
      <c r="AK1515">
        <f t="shared" si="617"/>
        <v>0.21562519069982652</v>
      </c>
      <c r="AL1515">
        <f t="shared" si="618"/>
        <v>0.21391708930048256</v>
      </c>
      <c r="AM1515">
        <f t="shared" si="619"/>
        <v>0.31870388613296913</v>
      </c>
      <c r="AN1515">
        <f t="shared" si="620"/>
        <v>0.17751927972481224</v>
      </c>
      <c r="AO1515">
        <v>0</v>
      </c>
      <c r="AP1515">
        <f t="shared" si="621"/>
        <v>0.37742650208967687</v>
      </c>
      <c r="AQ1515">
        <f t="shared" si="622"/>
        <v>0.18852867681356988</v>
      </c>
      <c r="AR1515">
        <v>30</v>
      </c>
      <c r="AS1515">
        <f>AR1515*'MRIP Selectivity'!$N$35</f>
        <v>0.18889782527610699</v>
      </c>
      <c r="AT1515">
        <f>AR1515*'MRIP Selectivity'!$O$35</f>
        <v>0.18852867681356988</v>
      </c>
      <c r="AU1515">
        <f>AR1515*'MRIP Selectivity'!$P$35</f>
        <v>2.709651388625664E-2</v>
      </c>
      <c r="AV1515">
        <v>4</v>
      </c>
      <c r="AW1515">
        <f t="shared" si="623"/>
        <v>20</v>
      </c>
      <c r="AX1515">
        <f t="shared" si="602"/>
        <v>0</v>
      </c>
      <c r="AY1515">
        <f t="shared" si="603"/>
        <v>0</v>
      </c>
      <c r="AZ1515">
        <f t="shared" si="604"/>
        <v>0</v>
      </c>
      <c r="BA1515">
        <v>838.98407512000006</v>
      </c>
      <c r="BB1515">
        <v>838.98407512000006</v>
      </c>
    </row>
    <row r="1516" spans="1:54" x14ac:dyDescent="0.25">
      <c r="A1516" t="s">
        <v>1369</v>
      </c>
      <c r="B1516" t="s">
        <v>3</v>
      </c>
      <c r="C1516">
        <v>2014</v>
      </c>
      <c r="D1516">
        <v>4</v>
      </c>
      <c r="E1516">
        <v>7</v>
      </c>
      <c r="F1516" t="s">
        <v>1827</v>
      </c>
      <c r="G1516" t="s">
        <v>2011</v>
      </c>
      <c r="H1516" t="s">
        <v>2013</v>
      </c>
      <c r="I1516" t="s">
        <v>1812</v>
      </c>
      <c r="J1516" t="s">
        <v>1819</v>
      </c>
      <c r="K1516" t="str">
        <f t="shared" si="605"/>
        <v>Offshore</v>
      </c>
      <c r="L1516">
        <v>2</v>
      </c>
      <c r="M1516">
        <f t="shared" si="598"/>
        <v>1145.27462922</v>
      </c>
      <c r="N1516">
        <f t="shared" si="606"/>
        <v>2.0377426502089677</v>
      </c>
      <c r="O1516">
        <f t="shared" si="607"/>
        <v>2.0188528676813569</v>
      </c>
      <c r="P1516">
        <v>24.488188976377955</v>
      </c>
      <c r="Q1516">
        <f t="shared" si="608"/>
        <v>12.244094488188978</v>
      </c>
      <c r="R1516">
        <v>1.7636980974790206</v>
      </c>
      <c r="S1516">
        <f t="shared" si="599"/>
        <v>1009.9593423231523</v>
      </c>
      <c r="T1516">
        <f t="shared" si="609"/>
        <v>0.88184904873951031</v>
      </c>
      <c r="U1516">
        <f t="shared" si="600"/>
        <v>1.7955684860923176</v>
      </c>
      <c r="V1516">
        <f t="shared" si="610"/>
        <v>0.88115566796827094</v>
      </c>
      <c r="W1516">
        <f t="shared" si="601"/>
        <v>1.7814500254515018</v>
      </c>
      <c r="X1516">
        <f t="shared" si="611"/>
        <v>0.88240706094520338</v>
      </c>
      <c r="Y1516">
        <v>3</v>
      </c>
      <c r="Z1516">
        <f>Y1516*'MRIP Selectivity'!$N$35</f>
        <v>1.8889782527610699E-2</v>
      </c>
      <c r="AA1516">
        <f>Y1516*'MRIP Selectivity'!$O$35</f>
        <v>1.8852867681356991E-2</v>
      </c>
      <c r="AB1516">
        <f>Y1516*'MRIP Selectivity'!$P$35</f>
        <v>2.7096513886256638E-3</v>
      </c>
      <c r="AC1516">
        <v>0.74741255597723821</v>
      </c>
      <c r="AD1516">
        <v>0.94160359434525442</v>
      </c>
      <c r="AE1516">
        <v>1.3432654004296583</v>
      </c>
      <c r="AF1516">
        <f t="shared" si="612"/>
        <v>1.4118460640815688E-2</v>
      </c>
      <c r="AG1516">
        <f t="shared" si="613"/>
        <v>1.7751927972481225E-2</v>
      </c>
      <c r="AH1516">
        <f t="shared" si="614"/>
        <v>3.6397809575670318E-3</v>
      </c>
      <c r="AI1516">
        <f t="shared" si="615"/>
        <v>4.045230159759336E-2</v>
      </c>
      <c r="AJ1516">
        <f t="shared" si="616"/>
        <v>3.5510169570863948E-2</v>
      </c>
      <c r="AK1516">
        <f t="shared" si="617"/>
        <v>2.1562519069982654E-2</v>
      </c>
      <c r="AL1516">
        <f t="shared" si="618"/>
        <v>2.1391708930048256E-2</v>
      </c>
      <c r="AM1516">
        <f t="shared" si="619"/>
        <v>1.7955684860923176</v>
      </c>
      <c r="AN1516">
        <f t="shared" si="620"/>
        <v>1.7814500254515018</v>
      </c>
      <c r="AO1516">
        <v>2</v>
      </c>
      <c r="AP1516">
        <f t="shared" si="621"/>
        <v>2.0377426502089677</v>
      </c>
      <c r="AQ1516">
        <f t="shared" si="622"/>
        <v>2.0188528676813569</v>
      </c>
      <c r="AR1516">
        <v>3</v>
      </c>
      <c r="AS1516">
        <f>AR1516*'MRIP Selectivity'!$N$35</f>
        <v>1.8889782527610699E-2</v>
      </c>
      <c r="AT1516">
        <f>AR1516*'MRIP Selectivity'!$O$35</f>
        <v>1.8852867681356991E-2</v>
      </c>
      <c r="AU1516">
        <f>AR1516*'MRIP Selectivity'!$P$35</f>
        <v>2.7096513886256638E-3</v>
      </c>
      <c r="AV1516">
        <v>9</v>
      </c>
      <c r="AW1516">
        <f t="shared" si="623"/>
        <v>45</v>
      </c>
      <c r="AX1516">
        <f t="shared" si="602"/>
        <v>0</v>
      </c>
      <c r="AY1516">
        <f t="shared" si="603"/>
        <v>0</v>
      </c>
      <c r="AZ1516">
        <f t="shared" si="604"/>
        <v>0</v>
      </c>
      <c r="BA1516">
        <v>572.63731460999998</v>
      </c>
      <c r="BB1516">
        <v>572.63731460999998</v>
      </c>
    </row>
    <row r="1517" spans="1:54" x14ac:dyDescent="0.25">
      <c r="A1517" t="s">
        <v>1370</v>
      </c>
      <c r="B1517" t="s">
        <v>3</v>
      </c>
      <c r="C1517">
        <v>2013</v>
      </c>
      <c r="D1517">
        <v>3</v>
      </c>
      <c r="E1517">
        <v>5</v>
      </c>
      <c r="F1517" t="s">
        <v>1827</v>
      </c>
      <c r="G1517" t="s">
        <v>2011</v>
      </c>
      <c r="H1517" t="s">
        <v>2012</v>
      </c>
      <c r="I1517" t="s">
        <v>1837</v>
      </c>
      <c r="J1517" t="s">
        <v>1819</v>
      </c>
      <c r="K1517" t="str">
        <f t="shared" si="605"/>
        <v>Offshore</v>
      </c>
      <c r="L1517">
        <v>0</v>
      </c>
      <c r="M1517">
        <f t="shared" si="598"/>
        <v>0</v>
      </c>
      <c r="N1517">
        <f t="shared" si="606"/>
        <v>1.1322795062690307</v>
      </c>
      <c r="O1517">
        <f t="shared" si="607"/>
        <v>0.56558603044070965</v>
      </c>
      <c r="P1517">
        <v>0</v>
      </c>
      <c r="Q1517">
        <f t="shared" si="608"/>
        <v>0</v>
      </c>
      <c r="R1517">
        <v>0</v>
      </c>
      <c r="S1517">
        <f t="shared" si="599"/>
        <v>0</v>
      </c>
      <c r="T1517">
        <f t="shared" si="609"/>
        <v>0</v>
      </c>
      <c r="U1517">
        <f t="shared" si="600"/>
        <v>0.95611165839890733</v>
      </c>
      <c r="V1517">
        <f t="shared" si="610"/>
        <v>0.84441310922369928</v>
      </c>
      <c r="W1517">
        <f t="shared" si="601"/>
        <v>0.53255783917443666</v>
      </c>
      <c r="X1517">
        <f t="shared" si="611"/>
        <v>0.94160359434525442</v>
      </c>
      <c r="Y1517">
        <v>90</v>
      </c>
      <c r="Z1517">
        <f>Y1517*'MRIP Selectivity'!$N$35</f>
        <v>0.56669347582832097</v>
      </c>
      <c r="AA1517">
        <f>Y1517*'MRIP Selectivity'!$O$35</f>
        <v>0.56558603044070965</v>
      </c>
      <c r="AB1517">
        <f>Y1517*'MRIP Selectivity'!$P$35</f>
        <v>8.128954165876992E-2</v>
      </c>
      <c r="AC1517">
        <v>0.74741255597723821</v>
      </c>
      <c r="AD1517">
        <v>0.94160359434525442</v>
      </c>
      <c r="AE1517">
        <v>1.3432654004296583</v>
      </c>
      <c r="AF1517">
        <f t="shared" si="612"/>
        <v>0.42355381922447066</v>
      </c>
      <c r="AG1517">
        <f t="shared" si="613"/>
        <v>0.53255783917443666</v>
      </c>
      <c r="AH1517">
        <f t="shared" si="614"/>
        <v>0.10919342872701096</v>
      </c>
      <c r="AI1517">
        <f t="shared" si="615"/>
        <v>1.2135690479278007</v>
      </c>
      <c r="AJ1517">
        <f t="shared" si="616"/>
        <v>1.0653050871259182</v>
      </c>
      <c r="AK1517">
        <f t="shared" si="617"/>
        <v>0.64687557209947955</v>
      </c>
      <c r="AL1517">
        <f t="shared" si="618"/>
        <v>0.64175126790144765</v>
      </c>
      <c r="AM1517">
        <f t="shared" si="619"/>
        <v>0.95611165839890733</v>
      </c>
      <c r="AN1517">
        <f t="shared" si="620"/>
        <v>0.53255783917443666</v>
      </c>
      <c r="AO1517">
        <v>0</v>
      </c>
      <c r="AP1517">
        <f t="shared" si="621"/>
        <v>1.1322795062690307</v>
      </c>
      <c r="AQ1517">
        <f t="shared" si="622"/>
        <v>0.56558603044070965</v>
      </c>
      <c r="AR1517">
        <v>90</v>
      </c>
      <c r="AS1517">
        <f>AR1517*'MRIP Selectivity'!$N$35</f>
        <v>0.56669347582832097</v>
      </c>
      <c r="AT1517">
        <f>AR1517*'MRIP Selectivity'!$O$35</f>
        <v>0.56558603044070965</v>
      </c>
      <c r="AU1517">
        <f>AR1517*'MRIP Selectivity'!$P$35</f>
        <v>8.128954165876992E-2</v>
      </c>
      <c r="AV1517">
        <v>9</v>
      </c>
      <c r="AW1517">
        <f t="shared" si="623"/>
        <v>45</v>
      </c>
      <c r="AX1517">
        <f t="shared" si="602"/>
        <v>0</v>
      </c>
      <c r="AY1517">
        <f t="shared" si="603"/>
        <v>0</v>
      </c>
      <c r="AZ1517">
        <f t="shared" si="604"/>
        <v>0</v>
      </c>
      <c r="BA1517">
        <v>45.646145996000001</v>
      </c>
      <c r="BB1517">
        <v>45.646145996000001</v>
      </c>
    </row>
    <row r="1518" spans="1:54" x14ac:dyDescent="0.25">
      <c r="A1518" t="s">
        <v>1371</v>
      </c>
      <c r="B1518" t="s">
        <v>3</v>
      </c>
      <c r="C1518">
        <v>2013</v>
      </c>
      <c r="D1518">
        <v>3</v>
      </c>
      <c r="E1518">
        <v>6</v>
      </c>
      <c r="F1518" t="s">
        <v>1810</v>
      </c>
      <c r="G1518" t="s">
        <v>2011</v>
      </c>
      <c r="H1518" t="s">
        <v>2012</v>
      </c>
      <c r="I1518" t="s">
        <v>1837</v>
      </c>
      <c r="J1518" t="s">
        <v>1819</v>
      </c>
      <c r="K1518" t="str">
        <f t="shared" si="605"/>
        <v>Offshore</v>
      </c>
      <c r="L1518">
        <v>10</v>
      </c>
      <c r="M1518">
        <f t="shared" si="598"/>
        <v>253.58969997999998</v>
      </c>
      <c r="N1518">
        <f t="shared" si="606"/>
        <v>10.780014770985332</v>
      </c>
      <c r="O1518">
        <f t="shared" si="607"/>
        <v>10.389625932081378</v>
      </c>
      <c r="P1518">
        <v>128.30708661417322</v>
      </c>
      <c r="Q1518">
        <f t="shared" si="608"/>
        <v>12.830708661417322</v>
      </c>
      <c r="R1518">
        <v>12.125424420168265</v>
      </c>
      <c r="S1518">
        <f t="shared" si="599"/>
        <v>307.48827408406356</v>
      </c>
      <c r="T1518">
        <f t="shared" si="609"/>
        <v>1.2125424420168265</v>
      </c>
      <c r="U1518">
        <f t="shared" si="600"/>
        <v>12.784079118176402</v>
      </c>
      <c r="V1518">
        <f t="shared" si="610"/>
        <v>1.1859055288667188</v>
      </c>
      <c r="W1518">
        <f t="shared" si="601"/>
        <v>12.492297598266211</v>
      </c>
      <c r="X1518">
        <f t="shared" si="611"/>
        <v>1.2023818451145718</v>
      </c>
      <c r="Y1518">
        <v>62</v>
      </c>
      <c r="Z1518">
        <f>Y1518*'MRIP Selectivity'!$N$35</f>
        <v>0.39038883890395448</v>
      </c>
      <c r="AA1518">
        <f>Y1518*'MRIP Selectivity'!$O$35</f>
        <v>0.3896259320813778</v>
      </c>
      <c r="AB1518">
        <f>Y1518*'MRIP Selectivity'!$P$35</f>
        <v>5.5999462031597051E-2</v>
      </c>
      <c r="AC1518">
        <v>0.74741255597723821</v>
      </c>
      <c r="AD1518">
        <v>0.94160359434525442</v>
      </c>
      <c r="AE1518">
        <v>1.3432654004296583</v>
      </c>
      <c r="AF1518">
        <f t="shared" si="612"/>
        <v>0.29178151991019091</v>
      </c>
      <c r="AG1518">
        <f t="shared" si="613"/>
        <v>0.36687317809794534</v>
      </c>
      <c r="AH1518">
        <f t="shared" si="614"/>
        <v>7.5222139789718659E-2</v>
      </c>
      <c r="AI1518">
        <f t="shared" si="615"/>
        <v>0.83601423301692923</v>
      </c>
      <c r="AJ1518">
        <f t="shared" si="616"/>
        <v>0.73387683779785495</v>
      </c>
      <c r="AK1518">
        <f t="shared" si="617"/>
        <v>0.44562539411297486</v>
      </c>
      <c r="AL1518">
        <f t="shared" si="618"/>
        <v>0.44209531788766399</v>
      </c>
      <c r="AM1518">
        <f t="shared" si="619"/>
        <v>12.784079118176402</v>
      </c>
      <c r="AN1518">
        <f t="shared" si="620"/>
        <v>12.492297598266211</v>
      </c>
      <c r="AO1518">
        <v>10</v>
      </c>
      <c r="AP1518">
        <f t="shared" si="621"/>
        <v>10.780014770985332</v>
      </c>
      <c r="AQ1518">
        <f t="shared" si="622"/>
        <v>10.389625932081378</v>
      </c>
      <c r="AR1518">
        <v>62</v>
      </c>
      <c r="AS1518">
        <f>AR1518*'MRIP Selectivity'!$N$35</f>
        <v>0.39038883890395448</v>
      </c>
      <c r="AT1518">
        <f>AR1518*'MRIP Selectivity'!$O$35</f>
        <v>0.3896259320813778</v>
      </c>
      <c r="AU1518">
        <f>AR1518*'MRIP Selectivity'!$P$35</f>
        <v>5.5999462031597051E-2</v>
      </c>
      <c r="AV1518">
        <v>16</v>
      </c>
      <c r="AW1518">
        <f t="shared" si="623"/>
        <v>80</v>
      </c>
      <c r="AX1518">
        <f t="shared" si="602"/>
        <v>0</v>
      </c>
      <c r="AY1518">
        <f t="shared" si="603"/>
        <v>0</v>
      </c>
      <c r="AZ1518">
        <f t="shared" si="604"/>
        <v>0</v>
      </c>
      <c r="BA1518">
        <v>25.358969997999999</v>
      </c>
      <c r="BB1518">
        <v>25.358969997999999</v>
      </c>
    </row>
    <row r="1519" spans="1:54" x14ac:dyDescent="0.25">
      <c r="A1519" t="s">
        <v>1372</v>
      </c>
      <c r="B1519" t="s">
        <v>3</v>
      </c>
      <c r="C1519">
        <v>2013</v>
      </c>
      <c r="D1519">
        <v>3</v>
      </c>
      <c r="E1519">
        <v>6</v>
      </c>
      <c r="F1519" t="s">
        <v>1848</v>
      </c>
      <c r="G1519" t="s">
        <v>2011</v>
      </c>
      <c r="H1519" t="s">
        <v>2013</v>
      </c>
      <c r="I1519" t="s">
        <v>1812</v>
      </c>
      <c r="J1519" t="s">
        <v>1819</v>
      </c>
      <c r="K1519" t="str">
        <f t="shared" si="605"/>
        <v>Offshore</v>
      </c>
      <c r="L1519">
        <v>3</v>
      </c>
      <c r="M1519">
        <f t="shared" si="598"/>
        <v>90.867588761999997</v>
      </c>
      <c r="N1519">
        <f t="shared" si="606"/>
        <v>3.7548530041793535</v>
      </c>
      <c r="O1519">
        <f t="shared" si="607"/>
        <v>3.3770573536271398</v>
      </c>
      <c r="P1519">
        <v>39.606299212598429</v>
      </c>
      <c r="Q1519">
        <f t="shared" si="608"/>
        <v>13.20209973753281</v>
      </c>
      <c r="R1519">
        <v>2.7557782773109696</v>
      </c>
      <c r="S1519">
        <f t="shared" si="599"/>
        <v>83.470309073981994</v>
      </c>
      <c r="T1519">
        <f t="shared" si="609"/>
        <v>0.91859275910365656</v>
      </c>
      <c r="U1519">
        <f t="shared" si="600"/>
        <v>3.3931860495769075</v>
      </c>
      <c r="V1519">
        <f t="shared" si="610"/>
        <v>0.90368012963493083</v>
      </c>
      <c r="W1519">
        <f t="shared" si="601"/>
        <v>3.110816836760594</v>
      </c>
      <c r="X1519">
        <f t="shared" si="611"/>
        <v>0.92116197950248335</v>
      </c>
      <c r="Y1519">
        <v>60</v>
      </c>
      <c r="Z1519">
        <f>Y1519*'MRIP Selectivity'!$N$35</f>
        <v>0.37779565055221398</v>
      </c>
      <c r="AA1519">
        <f>Y1519*'MRIP Selectivity'!$O$35</f>
        <v>0.37705735362713977</v>
      </c>
      <c r="AB1519">
        <f>Y1519*'MRIP Selectivity'!$P$35</f>
        <v>5.419302777251328E-2</v>
      </c>
      <c r="AC1519">
        <v>0.74741255597723821</v>
      </c>
      <c r="AD1519">
        <v>0.94160359434525442</v>
      </c>
      <c r="AE1519">
        <v>1.3432654004296583</v>
      </c>
      <c r="AF1519">
        <f t="shared" si="612"/>
        <v>0.28236921281631377</v>
      </c>
      <c r="AG1519">
        <f t="shared" si="613"/>
        <v>0.35503855944962448</v>
      </c>
      <c r="AH1519">
        <f t="shared" si="614"/>
        <v>7.279561915134064E-2</v>
      </c>
      <c r="AI1519">
        <f t="shared" si="615"/>
        <v>0.80904603195186708</v>
      </c>
      <c r="AJ1519">
        <f t="shared" si="616"/>
        <v>0.71020339141727895</v>
      </c>
      <c r="AK1519">
        <f t="shared" si="617"/>
        <v>0.43125038139965305</v>
      </c>
      <c r="AL1519">
        <f t="shared" si="618"/>
        <v>0.42783417860096512</v>
      </c>
      <c r="AM1519">
        <f t="shared" si="619"/>
        <v>3.3931860495769075</v>
      </c>
      <c r="AN1519">
        <f t="shared" si="620"/>
        <v>3.110816836760594</v>
      </c>
      <c r="AO1519">
        <v>3</v>
      </c>
      <c r="AP1519">
        <f t="shared" si="621"/>
        <v>3.7548530041793535</v>
      </c>
      <c r="AQ1519">
        <f t="shared" si="622"/>
        <v>3.3770573536271398</v>
      </c>
      <c r="AR1519">
        <v>60</v>
      </c>
      <c r="AS1519">
        <f>AR1519*'MRIP Selectivity'!$N$35</f>
        <v>0.37779565055221398</v>
      </c>
      <c r="AT1519">
        <f>AR1519*'MRIP Selectivity'!$O$35</f>
        <v>0.37705735362713977</v>
      </c>
      <c r="AU1519">
        <f>AR1519*'MRIP Selectivity'!$P$35</f>
        <v>5.419302777251328E-2</v>
      </c>
      <c r="AV1519">
        <v>9</v>
      </c>
      <c r="AW1519">
        <f t="shared" si="623"/>
        <v>45</v>
      </c>
      <c r="AX1519">
        <f t="shared" si="602"/>
        <v>0</v>
      </c>
      <c r="AY1519">
        <f t="shared" si="603"/>
        <v>0</v>
      </c>
      <c r="AZ1519">
        <f t="shared" si="604"/>
        <v>0</v>
      </c>
      <c r="BA1519">
        <v>30.289196254</v>
      </c>
      <c r="BB1519">
        <v>30.289196254</v>
      </c>
    </row>
    <row r="1520" spans="1:54" x14ac:dyDescent="0.25">
      <c r="A1520" t="s">
        <v>1373</v>
      </c>
      <c r="B1520" t="s">
        <v>3</v>
      </c>
      <c r="C1520">
        <v>2013</v>
      </c>
      <c r="D1520">
        <v>3</v>
      </c>
      <c r="E1520">
        <v>6</v>
      </c>
      <c r="F1520" t="s">
        <v>1860</v>
      </c>
      <c r="G1520" t="s">
        <v>2011</v>
      </c>
      <c r="H1520" t="s">
        <v>2013</v>
      </c>
      <c r="I1520" t="s">
        <v>1812</v>
      </c>
      <c r="J1520" t="s">
        <v>1813</v>
      </c>
      <c r="K1520" t="str">
        <f t="shared" si="605"/>
        <v>Inshore</v>
      </c>
      <c r="L1520">
        <v>5</v>
      </c>
      <c r="M1520">
        <f t="shared" si="598"/>
        <v>2487.6030879000004</v>
      </c>
      <c r="N1520">
        <f t="shared" si="606"/>
        <v>5.2516176680597848</v>
      </c>
      <c r="O1520">
        <f t="shared" si="607"/>
        <v>5.1256857845423802</v>
      </c>
      <c r="P1520">
        <v>54.84251968503937</v>
      </c>
      <c r="Q1520">
        <f t="shared" si="608"/>
        <v>10.968503937007874</v>
      </c>
      <c r="R1520">
        <v>4.0785518504202356</v>
      </c>
      <c r="S1520">
        <f t="shared" si="599"/>
        <v>2029.1636354531277</v>
      </c>
      <c r="T1520">
        <f t="shared" si="609"/>
        <v>0.81571037008404712</v>
      </c>
      <c r="U1520">
        <f t="shared" si="600"/>
        <v>4.2910211078422149</v>
      </c>
      <c r="V1520">
        <f t="shared" si="610"/>
        <v>0.8170855875400268</v>
      </c>
      <c r="W1520">
        <f t="shared" si="601"/>
        <v>4.1968980369034439</v>
      </c>
      <c r="X1520">
        <f t="shared" si="611"/>
        <v>0.81879736942910197</v>
      </c>
      <c r="Y1520">
        <v>20</v>
      </c>
      <c r="Z1520">
        <f>Y1520*'MRIP Selectivity'!$N$35</f>
        <v>0.12593188351740467</v>
      </c>
      <c r="AA1520">
        <f>Y1520*'MRIP Selectivity'!$O$35</f>
        <v>0.12568578454237994</v>
      </c>
      <c r="AB1520">
        <f>Y1520*'MRIP Selectivity'!$P$35</f>
        <v>1.8064342590837758E-2</v>
      </c>
      <c r="AC1520">
        <v>0.74741255597723821</v>
      </c>
      <c r="AD1520">
        <v>0.94160359434525442</v>
      </c>
      <c r="AE1520">
        <v>1.3432654004296583</v>
      </c>
      <c r="AF1520">
        <f t="shared" si="612"/>
        <v>9.4123070938771258E-2</v>
      </c>
      <c r="AG1520">
        <f t="shared" si="613"/>
        <v>0.11834618648320817</v>
      </c>
      <c r="AH1520">
        <f t="shared" si="614"/>
        <v>2.426520638378021E-2</v>
      </c>
      <c r="AI1520">
        <f t="shared" si="615"/>
        <v>0.26968201065062236</v>
      </c>
      <c r="AJ1520">
        <f t="shared" si="616"/>
        <v>0.23673446380575963</v>
      </c>
      <c r="AK1520">
        <f t="shared" si="617"/>
        <v>0.14375012713321769</v>
      </c>
      <c r="AL1520">
        <f t="shared" si="618"/>
        <v>0.14261139286698837</v>
      </c>
      <c r="AM1520">
        <f t="shared" si="619"/>
        <v>4.2910211078422149</v>
      </c>
      <c r="AN1520">
        <f t="shared" si="620"/>
        <v>4.1968980369034439</v>
      </c>
      <c r="AO1520">
        <v>5</v>
      </c>
      <c r="AP1520">
        <f t="shared" si="621"/>
        <v>5.2516176680597848</v>
      </c>
      <c r="AQ1520">
        <f t="shared" si="622"/>
        <v>5.1256857845423802</v>
      </c>
      <c r="AR1520">
        <v>20</v>
      </c>
      <c r="AS1520">
        <f>AR1520*'MRIP Selectivity'!$N$35</f>
        <v>0.12593188351740467</v>
      </c>
      <c r="AT1520">
        <f>AR1520*'MRIP Selectivity'!$O$35</f>
        <v>0.12568578454237994</v>
      </c>
      <c r="AU1520">
        <f>AR1520*'MRIP Selectivity'!$P$35</f>
        <v>1.8064342590837758E-2</v>
      </c>
      <c r="AV1520">
        <v>9</v>
      </c>
      <c r="AW1520">
        <f t="shared" si="623"/>
        <v>45</v>
      </c>
      <c r="AX1520">
        <f t="shared" si="602"/>
        <v>0</v>
      </c>
      <c r="AY1520">
        <f t="shared" si="603"/>
        <v>0</v>
      </c>
      <c r="AZ1520">
        <f t="shared" si="604"/>
        <v>0</v>
      </c>
      <c r="BA1520">
        <v>497.52061758000008</v>
      </c>
      <c r="BB1520">
        <v>497.52061758000008</v>
      </c>
    </row>
    <row r="1521" spans="1:54" x14ac:dyDescent="0.25">
      <c r="A1521" t="s">
        <v>1374</v>
      </c>
      <c r="B1521" t="s">
        <v>3</v>
      </c>
      <c r="C1521">
        <v>2013</v>
      </c>
      <c r="D1521">
        <v>3</v>
      </c>
      <c r="E1521">
        <v>6</v>
      </c>
      <c r="F1521" t="s">
        <v>1860</v>
      </c>
      <c r="G1521" t="s">
        <v>2011</v>
      </c>
      <c r="H1521" t="s">
        <v>2013</v>
      </c>
      <c r="I1521" t="s">
        <v>1812</v>
      </c>
      <c r="J1521" t="s">
        <v>1813</v>
      </c>
      <c r="K1521" t="str">
        <f t="shared" si="605"/>
        <v>Inshore</v>
      </c>
      <c r="L1521">
        <v>0</v>
      </c>
      <c r="M1521">
        <f t="shared" si="598"/>
        <v>0</v>
      </c>
      <c r="N1521">
        <f t="shared" si="606"/>
        <v>0.12580883402989229</v>
      </c>
      <c r="O1521">
        <f t="shared" si="607"/>
        <v>6.2842892271189971E-2</v>
      </c>
      <c r="P1521">
        <v>0</v>
      </c>
      <c r="Q1521">
        <f t="shared" si="608"/>
        <v>0</v>
      </c>
      <c r="R1521">
        <v>0</v>
      </c>
      <c r="S1521">
        <f t="shared" si="599"/>
        <v>0</v>
      </c>
      <c r="T1521">
        <f t="shared" si="609"/>
        <v>0</v>
      </c>
      <c r="U1521">
        <f t="shared" si="600"/>
        <v>0.10623462871098971</v>
      </c>
      <c r="V1521">
        <f t="shared" si="610"/>
        <v>0.84441310922369939</v>
      </c>
      <c r="W1521">
        <f t="shared" si="601"/>
        <v>5.9173093241604087E-2</v>
      </c>
      <c r="X1521">
        <f t="shared" si="611"/>
        <v>0.94160359434525442</v>
      </c>
      <c r="Y1521">
        <v>10</v>
      </c>
      <c r="Z1521">
        <f>Y1521*'MRIP Selectivity'!$N$35</f>
        <v>6.2965941758702335E-2</v>
      </c>
      <c r="AA1521">
        <f>Y1521*'MRIP Selectivity'!$O$35</f>
        <v>6.2842892271189971E-2</v>
      </c>
      <c r="AB1521">
        <f>Y1521*'MRIP Selectivity'!$P$35</f>
        <v>9.0321712954188789E-3</v>
      </c>
      <c r="AC1521">
        <v>0.74741255597723821</v>
      </c>
      <c r="AD1521">
        <v>0.94160359434525442</v>
      </c>
      <c r="AE1521">
        <v>1.3432654004296583</v>
      </c>
      <c r="AF1521">
        <f t="shared" si="612"/>
        <v>4.7061535469385629E-2</v>
      </c>
      <c r="AG1521">
        <f t="shared" si="613"/>
        <v>5.9173093241604087E-2</v>
      </c>
      <c r="AH1521">
        <f t="shared" si="614"/>
        <v>1.2132603191890105E-2</v>
      </c>
      <c r="AI1521">
        <f t="shared" si="615"/>
        <v>0.13484100532531118</v>
      </c>
      <c r="AJ1521">
        <f t="shared" si="616"/>
        <v>0.11836723190287982</v>
      </c>
      <c r="AK1521">
        <f t="shared" si="617"/>
        <v>7.1875063566608846E-2</v>
      </c>
      <c r="AL1521">
        <f t="shared" si="618"/>
        <v>7.1305696433494187E-2</v>
      </c>
      <c r="AM1521">
        <f t="shared" si="619"/>
        <v>0.10623462871098971</v>
      </c>
      <c r="AN1521">
        <f t="shared" si="620"/>
        <v>5.9173093241604087E-2</v>
      </c>
      <c r="AO1521">
        <v>0</v>
      </c>
      <c r="AP1521">
        <f t="shared" si="621"/>
        <v>0.12580883402989229</v>
      </c>
      <c r="AQ1521">
        <f t="shared" si="622"/>
        <v>6.2842892271189971E-2</v>
      </c>
      <c r="AR1521">
        <v>10</v>
      </c>
      <c r="AS1521">
        <f>AR1521*'MRIP Selectivity'!$N$35</f>
        <v>6.2965941758702335E-2</v>
      </c>
      <c r="AT1521">
        <f>AR1521*'MRIP Selectivity'!$O$35</f>
        <v>6.2842892271189971E-2</v>
      </c>
      <c r="AU1521">
        <f>AR1521*'MRIP Selectivity'!$P$35</f>
        <v>9.0321712954188789E-3</v>
      </c>
      <c r="AV1521">
        <v>4</v>
      </c>
      <c r="AW1521">
        <f t="shared" si="623"/>
        <v>20</v>
      </c>
      <c r="AX1521">
        <f t="shared" si="602"/>
        <v>0</v>
      </c>
      <c r="AY1521">
        <f t="shared" si="603"/>
        <v>0</v>
      </c>
      <c r="AZ1521">
        <f t="shared" si="604"/>
        <v>0</v>
      </c>
      <c r="BA1521">
        <v>497.52061758000002</v>
      </c>
      <c r="BB1521">
        <v>497.52061758000002</v>
      </c>
    </row>
    <row r="1522" spans="1:54" x14ac:dyDescent="0.25">
      <c r="A1522" t="s">
        <v>1375</v>
      </c>
      <c r="B1522" t="s">
        <v>3</v>
      </c>
      <c r="C1522">
        <v>2013</v>
      </c>
      <c r="D1522">
        <v>3</v>
      </c>
      <c r="E1522">
        <v>6</v>
      </c>
      <c r="F1522" t="s">
        <v>1860</v>
      </c>
      <c r="G1522" t="s">
        <v>2011</v>
      </c>
      <c r="H1522" t="s">
        <v>2013</v>
      </c>
      <c r="I1522" t="s">
        <v>1812</v>
      </c>
      <c r="J1522" t="s">
        <v>1767</v>
      </c>
      <c r="K1522" t="str">
        <f t="shared" si="605"/>
        <v>Inshore</v>
      </c>
      <c r="L1522">
        <v>0</v>
      </c>
      <c r="M1522">
        <f t="shared" si="598"/>
        <v>0</v>
      </c>
      <c r="N1522">
        <f t="shared" si="606"/>
        <v>0.12580883402989229</v>
      </c>
      <c r="O1522">
        <f t="shared" si="607"/>
        <v>6.2842892271189971E-2</v>
      </c>
      <c r="P1522">
        <v>0</v>
      </c>
      <c r="Q1522">
        <f t="shared" si="608"/>
        <v>0</v>
      </c>
      <c r="R1522">
        <v>0</v>
      </c>
      <c r="S1522">
        <f t="shared" si="599"/>
        <v>0</v>
      </c>
      <c r="T1522">
        <f t="shared" si="609"/>
        <v>0</v>
      </c>
      <c r="U1522">
        <f t="shared" si="600"/>
        <v>0.10623462871098971</v>
      </c>
      <c r="V1522">
        <f t="shared" si="610"/>
        <v>0.84441310922369939</v>
      </c>
      <c r="W1522">
        <f t="shared" si="601"/>
        <v>5.9173093241604087E-2</v>
      </c>
      <c r="X1522">
        <f t="shared" si="611"/>
        <v>0.94160359434525442</v>
      </c>
      <c r="Y1522">
        <v>10</v>
      </c>
      <c r="Z1522">
        <f>Y1522*'MRIP Selectivity'!$N$35</f>
        <v>6.2965941758702335E-2</v>
      </c>
      <c r="AA1522">
        <f>Y1522*'MRIP Selectivity'!$O$35</f>
        <v>6.2842892271189971E-2</v>
      </c>
      <c r="AB1522">
        <f>Y1522*'MRIP Selectivity'!$P$35</f>
        <v>9.0321712954188789E-3</v>
      </c>
      <c r="AC1522">
        <v>0.74741255597723821</v>
      </c>
      <c r="AD1522">
        <v>0.94160359434525442</v>
      </c>
      <c r="AE1522">
        <v>1.3432654004296583</v>
      </c>
      <c r="AF1522">
        <f t="shared" si="612"/>
        <v>4.7061535469385629E-2</v>
      </c>
      <c r="AG1522">
        <f t="shared" si="613"/>
        <v>5.9173093241604087E-2</v>
      </c>
      <c r="AH1522">
        <f t="shared" si="614"/>
        <v>1.2132603191890105E-2</v>
      </c>
      <c r="AI1522">
        <f t="shared" si="615"/>
        <v>0.13484100532531118</v>
      </c>
      <c r="AJ1522">
        <f t="shared" si="616"/>
        <v>0.11836723190287982</v>
      </c>
      <c r="AK1522">
        <f t="shared" si="617"/>
        <v>7.1875063566608846E-2</v>
      </c>
      <c r="AL1522">
        <f t="shared" si="618"/>
        <v>7.1305696433494187E-2</v>
      </c>
      <c r="AM1522">
        <f t="shared" si="619"/>
        <v>0.10623462871098971</v>
      </c>
      <c r="AN1522">
        <f t="shared" si="620"/>
        <v>5.9173093241604087E-2</v>
      </c>
      <c r="AO1522">
        <v>0</v>
      </c>
      <c r="AP1522">
        <f t="shared" si="621"/>
        <v>0.12580883402989229</v>
      </c>
      <c r="AQ1522">
        <f t="shared" si="622"/>
        <v>6.2842892271189971E-2</v>
      </c>
      <c r="AR1522">
        <v>10</v>
      </c>
      <c r="AS1522">
        <f>AR1522*'MRIP Selectivity'!$N$35</f>
        <v>6.2965941758702335E-2</v>
      </c>
      <c r="AT1522">
        <f>AR1522*'MRIP Selectivity'!$O$35</f>
        <v>6.2842892271189971E-2</v>
      </c>
      <c r="AU1522">
        <f>AR1522*'MRIP Selectivity'!$P$35</f>
        <v>9.0321712954188789E-3</v>
      </c>
      <c r="AV1522">
        <v>9</v>
      </c>
      <c r="AW1522">
        <f t="shared" si="623"/>
        <v>45</v>
      </c>
      <c r="AX1522">
        <f t="shared" si="602"/>
        <v>0</v>
      </c>
      <c r="AY1522">
        <f t="shared" si="603"/>
        <v>0</v>
      </c>
      <c r="AZ1522">
        <f t="shared" si="604"/>
        <v>0</v>
      </c>
      <c r="BA1522">
        <v>497.52061758000008</v>
      </c>
      <c r="BB1522">
        <v>497.52061758000008</v>
      </c>
    </row>
    <row r="1523" spans="1:54" x14ac:dyDescent="0.25">
      <c r="A1523" t="s">
        <v>1376</v>
      </c>
      <c r="B1523" t="s">
        <v>3</v>
      </c>
      <c r="C1523">
        <v>2013</v>
      </c>
      <c r="D1523">
        <v>4</v>
      </c>
      <c r="E1523">
        <v>7</v>
      </c>
      <c r="F1523" t="s">
        <v>1860</v>
      </c>
      <c r="G1523" t="s">
        <v>2011</v>
      </c>
      <c r="H1523" t="s">
        <v>2012</v>
      </c>
      <c r="I1523" t="s">
        <v>1837</v>
      </c>
      <c r="J1523" t="s">
        <v>1819</v>
      </c>
      <c r="K1523" t="str">
        <f t="shared" si="605"/>
        <v>Offshore</v>
      </c>
      <c r="L1523">
        <v>0</v>
      </c>
      <c r="M1523">
        <f t="shared" si="598"/>
        <v>0</v>
      </c>
      <c r="N1523">
        <f t="shared" si="606"/>
        <v>3.7742650208967693E-2</v>
      </c>
      <c r="O1523">
        <f t="shared" si="607"/>
        <v>1.8852867681356991E-2</v>
      </c>
      <c r="P1523">
        <v>0</v>
      </c>
      <c r="Q1523">
        <f t="shared" si="608"/>
        <v>0</v>
      </c>
      <c r="R1523">
        <v>0</v>
      </c>
      <c r="S1523">
        <f t="shared" si="599"/>
        <v>0</v>
      </c>
      <c r="T1523">
        <f t="shared" si="609"/>
        <v>0</v>
      </c>
      <c r="U1523">
        <f t="shared" si="600"/>
        <v>3.1870388613296913E-2</v>
      </c>
      <c r="V1523">
        <f t="shared" si="610"/>
        <v>0.84441310922369928</v>
      </c>
      <c r="W1523">
        <f t="shared" si="601"/>
        <v>1.7751927972481225E-2</v>
      </c>
      <c r="X1523">
        <f t="shared" si="611"/>
        <v>0.94160359434525442</v>
      </c>
      <c r="Y1523">
        <v>3</v>
      </c>
      <c r="Z1523">
        <f>Y1523*'MRIP Selectivity'!$N$35</f>
        <v>1.8889782527610699E-2</v>
      </c>
      <c r="AA1523">
        <f>Y1523*'MRIP Selectivity'!$O$35</f>
        <v>1.8852867681356991E-2</v>
      </c>
      <c r="AB1523">
        <f>Y1523*'MRIP Selectivity'!$P$35</f>
        <v>2.7096513886256638E-3</v>
      </c>
      <c r="AC1523">
        <v>0.74741255597723821</v>
      </c>
      <c r="AD1523">
        <v>0.94160359434525442</v>
      </c>
      <c r="AE1523">
        <v>1.3432654004296583</v>
      </c>
      <c r="AF1523">
        <f t="shared" si="612"/>
        <v>1.4118460640815688E-2</v>
      </c>
      <c r="AG1523">
        <f t="shared" si="613"/>
        <v>1.7751927972481225E-2</v>
      </c>
      <c r="AH1523">
        <f t="shared" si="614"/>
        <v>3.6397809575670318E-3</v>
      </c>
      <c r="AI1523">
        <f t="shared" si="615"/>
        <v>4.045230159759336E-2</v>
      </c>
      <c r="AJ1523">
        <f t="shared" si="616"/>
        <v>3.5510169570863948E-2</v>
      </c>
      <c r="AK1523">
        <f t="shared" si="617"/>
        <v>2.1562519069982654E-2</v>
      </c>
      <c r="AL1523">
        <f t="shared" si="618"/>
        <v>2.1391708930048256E-2</v>
      </c>
      <c r="AM1523">
        <f t="shared" si="619"/>
        <v>3.1870388613296913E-2</v>
      </c>
      <c r="AN1523">
        <f t="shared" si="620"/>
        <v>1.7751927972481225E-2</v>
      </c>
      <c r="AO1523">
        <v>0</v>
      </c>
      <c r="AP1523">
        <f t="shared" si="621"/>
        <v>3.7742650208967693E-2</v>
      </c>
      <c r="AQ1523">
        <f t="shared" si="622"/>
        <v>1.8852867681356991E-2</v>
      </c>
      <c r="AR1523">
        <v>3</v>
      </c>
      <c r="AS1523">
        <f>AR1523*'MRIP Selectivity'!$N$35</f>
        <v>1.8889782527610699E-2</v>
      </c>
      <c r="AT1523">
        <f>AR1523*'MRIP Selectivity'!$O$35</f>
        <v>1.8852867681356991E-2</v>
      </c>
      <c r="AU1523">
        <f>AR1523*'MRIP Selectivity'!$P$35</f>
        <v>2.7096513886256638E-3</v>
      </c>
      <c r="AV1523">
        <v>9</v>
      </c>
      <c r="AW1523">
        <f t="shared" si="623"/>
        <v>45</v>
      </c>
      <c r="AX1523">
        <f t="shared" si="602"/>
        <v>0</v>
      </c>
      <c r="AY1523">
        <f t="shared" si="603"/>
        <v>0</v>
      </c>
      <c r="AZ1523">
        <f t="shared" si="604"/>
        <v>0</v>
      </c>
      <c r="BA1523">
        <v>209.80662465</v>
      </c>
      <c r="BB1523">
        <v>209.80662465</v>
      </c>
    </row>
    <row r="1524" spans="1:54" x14ac:dyDescent="0.25">
      <c r="A1524" t="s">
        <v>1377</v>
      </c>
      <c r="B1524" t="s">
        <v>3</v>
      </c>
      <c r="C1524">
        <v>2013</v>
      </c>
      <c r="D1524">
        <v>5</v>
      </c>
      <c r="E1524">
        <v>9</v>
      </c>
      <c r="F1524" t="s">
        <v>1862</v>
      </c>
      <c r="G1524" t="s">
        <v>2011</v>
      </c>
      <c r="H1524" t="s">
        <v>2012</v>
      </c>
      <c r="I1524" t="s">
        <v>1837</v>
      </c>
      <c r="J1524" t="s">
        <v>1819</v>
      </c>
      <c r="K1524" t="str">
        <f t="shared" si="605"/>
        <v>Offshore</v>
      </c>
      <c r="L1524">
        <v>2</v>
      </c>
      <c r="M1524">
        <f t="shared" si="598"/>
        <v>150.00628164</v>
      </c>
      <c r="N1524">
        <f t="shared" si="606"/>
        <v>2.5032353361195692</v>
      </c>
      <c r="O1524">
        <f t="shared" si="607"/>
        <v>2.25137156908476</v>
      </c>
      <c r="P1524">
        <v>27.795275590551181</v>
      </c>
      <c r="Q1524">
        <f t="shared" si="608"/>
        <v>13.897637795275591</v>
      </c>
      <c r="R1524">
        <v>3.4171650638656024</v>
      </c>
      <c r="S1524">
        <f t="shared" si="599"/>
        <v>256.29811249029609</v>
      </c>
      <c r="T1524">
        <f t="shared" si="609"/>
        <v>1.7085825319328012</v>
      </c>
      <c r="U1524">
        <f t="shared" si="600"/>
        <v>3.8421035787095614</v>
      </c>
      <c r="V1524">
        <f t="shared" si="610"/>
        <v>1.5348551225972467</v>
      </c>
      <c r="W1524">
        <f t="shared" si="601"/>
        <v>3.6538574368320189</v>
      </c>
      <c r="X1524">
        <f t="shared" si="611"/>
        <v>1.6229473122099545</v>
      </c>
      <c r="Y1524">
        <v>40</v>
      </c>
      <c r="Z1524">
        <f>Y1524*'MRIP Selectivity'!$N$35</f>
        <v>0.25186376703480934</v>
      </c>
      <c r="AA1524">
        <f>Y1524*'MRIP Selectivity'!$O$35</f>
        <v>0.25137156908475988</v>
      </c>
      <c r="AB1524">
        <f>Y1524*'MRIP Selectivity'!$P$35</f>
        <v>3.6128685181675516E-2</v>
      </c>
      <c r="AC1524">
        <v>0.74741255597723821</v>
      </c>
      <c r="AD1524">
        <v>0.94160359434525442</v>
      </c>
      <c r="AE1524">
        <v>1.3432654004296583</v>
      </c>
      <c r="AF1524">
        <f t="shared" si="612"/>
        <v>0.18824614187754252</v>
      </c>
      <c r="AG1524">
        <f t="shared" si="613"/>
        <v>0.23669237296641635</v>
      </c>
      <c r="AH1524">
        <f t="shared" si="614"/>
        <v>4.853041276756042E-2</v>
      </c>
      <c r="AI1524">
        <f t="shared" si="615"/>
        <v>0.53936402130124472</v>
      </c>
      <c r="AJ1524">
        <f t="shared" si="616"/>
        <v>0.47346892761151926</v>
      </c>
      <c r="AK1524">
        <f t="shared" si="617"/>
        <v>0.28750025426643538</v>
      </c>
      <c r="AL1524">
        <f t="shared" si="618"/>
        <v>0.28522278573397675</v>
      </c>
      <c r="AM1524">
        <f t="shared" si="619"/>
        <v>3.8421035787095614</v>
      </c>
      <c r="AN1524">
        <f t="shared" si="620"/>
        <v>3.6538574368320189</v>
      </c>
      <c r="AO1524">
        <v>2</v>
      </c>
      <c r="AP1524">
        <f t="shared" si="621"/>
        <v>2.5032353361195692</v>
      </c>
      <c r="AQ1524">
        <f t="shared" si="622"/>
        <v>2.25137156908476</v>
      </c>
      <c r="AR1524">
        <v>40</v>
      </c>
      <c r="AS1524">
        <f>AR1524*'MRIP Selectivity'!$N$35</f>
        <v>0.25186376703480934</v>
      </c>
      <c r="AT1524">
        <f>AR1524*'MRIP Selectivity'!$O$35</f>
        <v>0.25137156908475988</v>
      </c>
      <c r="AU1524">
        <f>AR1524*'MRIP Selectivity'!$P$35</f>
        <v>3.6128685181675516E-2</v>
      </c>
      <c r="AV1524">
        <v>16</v>
      </c>
      <c r="AW1524">
        <f t="shared" si="623"/>
        <v>80</v>
      </c>
      <c r="AX1524">
        <f t="shared" si="602"/>
        <v>0</v>
      </c>
      <c r="AY1524">
        <f t="shared" si="603"/>
        <v>0</v>
      </c>
      <c r="AZ1524">
        <f t="shared" si="604"/>
        <v>0</v>
      </c>
      <c r="BA1524">
        <v>75.003140819999999</v>
      </c>
      <c r="BB1524">
        <v>75.003140819999999</v>
      </c>
    </row>
    <row r="1525" spans="1:54" x14ac:dyDescent="0.25">
      <c r="A1525" t="s">
        <v>1378</v>
      </c>
      <c r="B1525" t="s">
        <v>3</v>
      </c>
      <c r="C1525">
        <v>2013</v>
      </c>
      <c r="D1525">
        <v>5</v>
      </c>
      <c r="E1525">
        <v>10</v>
      </c>
      <c r="F1525" t="s">
        <v>1850</v>
      </c>
      <c r="G1525" t="s">
        <v>2011</v>
      </c>
      <c r="H1525" t="s">
        <v>2012</v>
      </c>
      <c r="I1525" t="s">
        <v>1824</v>
      </c>
      <c r="J1525" t="s">
        <v>1813</v>
      </c>
      <c r="K1525" t="str">
        <f t="shared" si="605"/>
        <v>Inshore</v>
      </c>
      <c r="L1525">
        <v>0</v>
      </c>
      <c r="M1525">
        <f t="shared" si="598"/>
        <v>0</v>
      </c>
      <c r="N1525">
        <f t="shared" si="606"/>
        <v>1.258088340298923E-2</v>
      </c>
      <c r="O1525">
        <f t="shared" si="607"/>
        <v>6.2842892271189965E-3</v>
      </c>
      <c r="P1525">
        <v>0</v>
      </c>
      <c r="Q1525">
        <f t="shared" si="608"/>
        <v>0</v>
      </c>
      <c r="R1525">
        <v>0</v>
      </c>
      <c r="S1525">
        <f t="shared" si="599"/>
        <v>0</v>
      </c>
      <c r="T1525">
        <f t="shared" si="609"/>
        <v>0</v>
      </c>
      <c r="U1525">
        <f t="shared" si="600"/>
        <v>1.0623462871098971E-2</v>
      </c>
      <c r="V1525">
        <f t="shared" si="610"/>
        <v>0.84441310922369939</v>
      </c>
      <c r="W1525">
        <f t="shared" si="601"/>
        <v>5.9173093241604077E-3</v>
      </c>
      <c r="X1525">
        <f t="shared" si="611"/>
        <v>0.94160359434525431</v>
      </c>
      <c r="Y1525">
        <v>1</v>
      </c>
      <c r="Z1525">
        <f>Y1525*'MRIP Selectivity'!$N$35</f>
        <v>6.2965941758702333E-3</v>
      </c>
      <c r="AA1525">
        <f>Y1525*'MRIP Selectivity'!$O$35</f>
        <v>6.2842892271189965E-3</v>
      </c>
      <c r="AB1525">
        <f>Y1525*'MRIP Selectivity'!$P$35</f>
        <v>9.0321712954188795E-4</v>
      </c>
      <c r="AC1525">
        <v>0.74741255597723821</v>
      </c>
      <c r="AD1525">
        <v>0.94160359434525442</v>
      </c>
      <c r="AE1525">
        <v>1.3432654004296583</v>
      </c>
      <c r="AF1525">
        <f t="shared" si="612"/>
        <v>4.7061535469385633E-3</v>
      </c>
      <c r="AG1525">
        <f t="shared" si="613"/>
        <v>5.9173093241604077E-3</v>
      </c>
      <c r="AH1525">
        <f t="shared" si="614"/>
        <v>1.2132603191890106E-3</v>
      </c>
      <c r="AI1525">
        <f t="shared" si="615"/>
        <v>1.3484100532531117E-2</v>
      </c>
      <c r="AJ1525">
        <f t="shared" si="616"/>
        <v>1.1836723190287982E-2</v>
      </c>
      <c r="AK1525">
        <f t="shared" si="617"/>
        <v>7.1875063566608846E-3</v>
      </c>
      <c r="AL1525">
        <f t="shared" si="618"/>
        <v>7.1305696433494187E-3</v>
      </c>
      <c r="AM1525">
        <f t="shared" si="619"/>
        <v>1.0623462871098971E-2</v>
      </c>
      <c r="AN1525">
        <f t="shared" si="620"/>
        <v>5.9173093241604077E-3</v>
      </c>
      <c r="AO1525">
        <v>0</v>
      </c>
      <c r="AP1525">
        <f t="shared" si="621"/>
        <v>1.258088340298923E-2</v>
      </c>
      <c r="AQ1525">
        <f t="shared" si="622"/>
        <v>6.2842892271189965E-3</v>
      </c>
      <c r="AR1525">
        <v>1</v>
      </c>
      <c r="AS1525">
        <f>AR1525*'MRIP Selectivity'!$N$35</f>
        <v>6.2965941758702333E-3</v>
      </c>
      <c r="AT1525">
        <f>AR1525*'MRIP Selectivity'!$O$35</f>
        <v>6.2842892271189965E-3</v>
      </c>
      <c r="AU1525">
        <f>AR1525*'MRIP Selectivity'!$P$35</f>
        <v>9.0321712954188795E-4</v>
      </c>
      <c r="AV1525">
        <v>1</v>
      </c>
      <c r="AW1525">
        <f t="shared" si="623"/>
        <v>5</v>
      </c>
      <c r="AX1525">
        <f t="shared" si="602"/>
        <v>0</v>
      </c>
      <c r="AY1525">
        <f t="shared" si="603"/>
        <v>0</v>
      </c>
      <c r="AZ1525">
        <f t="shared" si="604"/>
        <v>0</v>
      </c>
      <c r="BA1525">
        <v>762.58372356999996</v>
      </c>
      <c r="BB1525">
        <v>762.58372356999996</v>
      </c>
    </row>
    <row r="1526" spans="1:54" x14ac:dyDescent="0.25">
      <c r="A1526" t="s">
        <v>1379</v>
      </c>
      <c r="B1526" t="s">
        <v>3</v>
      </c>
      <c r="C1526">
        <v>2013</v>
      </c>
      <c r="D1526">
        <v>6</v>
      </c>
      <c r="E1526">
        <v>12</v>
      </c>
      <c r="F1526" t="s">
        <v>1833</v>
      </c>
      <c r="G1526" t="s">
        <v>2011</v>
      </c>
      <c r="H1526" t="s">
        <v>2012</v>
      </c>
      <c r="I1526" t="s">
        <v>1837</v>
      </c>
      <c r="J1526" t="s">
        <v>1819</v>
      </c>
      <c r="K1526" t="str">
        <f t="shared" si="605"/>
        <v>Offshore</v>
      </c>
      <c r="L1526">
        <v>8</v>
      </c>
      <c r="M1526">
        <f t="shared" si="598"/>
        <v>46.651462257600002</v>
      </c>
      <c r="N1526">
        <f t="shared" si="606"/>
        <v>8.2893603182687521</v>
      </c>
      <c r="O1526">
        <f t="shared" si="607"/>
        <v>8.1445386522237371</v>
      </c>
      <c r="P1526">
        <v>103.03712035826771</v>
      </c>
      <c r="Q1526">
        <f t="shared" si="608"/>
        <v>12.879640044783464</v>
      </c>
      <c r="R1526">
        <v>10.456210149434392</v>
      </c>
      <c r="S1526">
        <f t="shared" si="599"/>
        <v>60.974686642984082</v>
      </c>
      <c r="T1526">
        <f t="shared" si="609"/>
        <v>1.3070262686792991</v>
      </c>
      <c r="U1526">
        <f t="shared" si="600"/>
        <v>10.700549795469669</v>
      </c>
      <c r="V1526">
        <f t="shared" si="610"/>
        <v>1.2908776292287532</v>
      </c>
      <c r="W1526">
        <f t="shared" si="601"/>
        <v>10.592308263890082</v>
      </c>
      <c r="X1526">
        <f t="shared" si="611"/>
        <v>1.3005412235348679</v>
      </c>
      <c r="Y1526">
        <v>23</v>
      </c>
      <c r="Z1526">
        <f>Y1526*'MRIP Selectivity'!$N$35</f>
        <v>0.14482166604501537</v>
      </c>
      <c r="AA1526">
        <f>Y1526*'MRIP Selectivity'!$O$35</f>
        <v>0.14453865222373691</v>
      </c>
      <c r="AB1526">
        <f>Y1526*'MRIP Selectivity'!$P$35</f>
        <v>2.0773993979463425E-2</v>
      </c>
      <c r="AC1526">
        <v>0.74741255597723821</v>
      </c>
      <c r="AD1526">
        <v>0.94160359434525442</v>
      </c>
      <c r="AE1526">
        <v>1.3432654004296583</v>
      </c>
      <c r="AF1526">
        <f t="shared" si="612"/>
        <v>0.10824153157958695</v>
      </c>
      <c r="AG1526">
        <f t="shared" si="613"/>
        <v>0.13609811445568937</v>
      </c>
      <c r="AH1526">
        <f t="shared" si="614"/>
        <v>2.7904987341347248E-2</v>
      </c>
      <c r="AI1526">
        <f t="shared" si="615"/>
        <v>0.31013431224821575</v>
      </c>
      <c r="AJ1526">
        <f t="shared" si="616"/>
        <v>0.27224463337662352</v>
      </c>
      <c r="AK1526">
        <f t="shared" si="617"/>
        <v>0.16531264620320033</v>
      </c>
      <c r="AL1526">
        <f t="shared" si="618"/>
        <v>0.16400310179703662</v>
      </c>
      <c r="AM1526">
        <f t="shared" si="619"/>
        <v>10.700549795469669</v>
      </c>
      <c r="AN1526">
        <f t="shared" si="620"/>
        <v>10.592308263890082</v>
      </c>
      <c r="AO1526">
        <v>8</v>
      </c>
      <c r="AP1526">
        <f t="shared" si="621"/>
        <v>8.2893603182687521</v>
      </c>
      <c r="AQ1526">
        <f t="shared" si="622"/>
        <v>8.1445386522237371</v>
      </c>
      <c r="AR1526">
        <v>23</v>
      </c>
      <c r="AS1526">
        <f>AR1526*'MRIP Selectivity'!$N$35</f>
        <v>0.14482166604501537</v>
      </c>
      <c r="AT1526">
        <f>AR1526*'MRIP Selectivity'!$O$35</f>
        <v>0.14453865222373691</v>
      </c>
      <c r="AU1526">
        <f>AR1526*'MRIP Selectivity'!$P$35</f>
        <v>2.0773993979463425E-2</v>
      </c>
      <c r="AV1526">
        <v>9</v>
      </c>
      <c r="AW1526">
        <f t="shared" si="623"/>
        <v>45</v>
      </c>
      <c r="AX1526">
        <f t="shared" si="602"/>
        <v>0</v>
      </c>
      <c r="AY1526">
        <f t="shared" si="603"/>
        <v>0</v>
      </c>
      <c r="AZ1526">
        <f t="shared" si="604"/>
        <v>0</v>
      </c>
      <c r="BA1526">
        <v>5.8314327822000003</v>
      </c>
      <c r="BB1526">
        <v>5.8314327822000003</v>
      </c>
    </row>
    <row r="1527" spans="1:54" x14ac:dyDescent="0.25">
      <c r="A1527" t="s">
        <v>1380</v>
      </c>
      <c r="B1527" t="s">
        <v>3</v>
      </c>
      <c r="C1527">
        <v>2014</v>
      </c>
      <c r="D1527">
        <v>2</v>
      </c>
      <c r="E1527">
        <v>3</v>
      </c>
      <c r="F1527" t="s">
        <v>1810</v>
      </c>
      <c r="G1527" t="s">
        <v>2011</v>
      </c>
      <c r="H1527" t="s">
        <v>2012</v>
      </c>
      <c r="I1527" t="s">
        <v>1837</v>
      </c>
      <c r="J1527" t="s">
        <v>1819</v>
      </c>
      <c r="K1527" t="str">
        <f t="shared" si="605"/>
        <v>Offshore</v>
      </c>
      <c r="L1527">
        <v>0</v>
      </c>
      <c r="M1527">
        <f t="shared" si="598"/>
        <v>0</v>
      </c>
      <c r="N1527">
        <f t="shared" si="606"/>
        <v>1.2580883402989231</v>
      </c>
      <c r="O1527">
        <f t="shared" si="607"/>
        <v>0.62842892271189965</v>
      </c>
      <c r="P1527">
        <v>0</v>
      </c>
      <c r="Q1527">
        <f t="shared" si="608"/>
        <v>0</v>
      </c>
      <c r="R1527">
        <v>0</v>
      </c>
      <c r="S1527">
        <f t="shared" si="599"/>
        <v>0</v>
      </c>
      <c r="T1527">
        <f t="shared" si="609"/>
        <v>0</v>
      </c>
      <c r="U1527">
        <f t="shared" si="600"/>
        <v>1.062346287109897</v>
      </c>
      <c r="V1527">
        <f t="shared" si="610"/>
        <v>0.84441310922369917</v>
      </c>
      <c r="W1527">
        <f t="shared" si="601"/>
        <v>0.5917309324160408</v>
      </c>
      <c r="X1527">
        <f t="shared" si="611"/>
        <v>0.94160359434525442</v>
      </c>
      <c r="Y1527">
        <v>100</v>
      </c>
      <c r="Z1527">
        <f>Y1527*'MRIP Selectivity'!$N$35</f>
        <v>0.62965941758702337</v>
      </c>
      <c r="AA1527">
        <f>Y1527*'MRIP Selectivity'!$O$35</f>
        <v>0.62842892271189965</v>
      </c>
      <c r="AB1527">
        <f>Y1527*'MRIP Selectivity'!$P$35</f>
        <v>9.0321712954188796E-2</v>
      </c>
      <c r="AC1527">
        <v>0.74741255597723821</v>
      </c>
      <c r="AD1527">
        <v>0.94160359434525442</v>
      </c>
      <c r="AE1527">
        <v>1.3432654004296583</v>
      </c>
      <c r="AF1527">
        <f t="shared" si="612"/>
        <v>0.47061535469385629</v>
      </c>
      <c r="AG1527">
        <f t="shared" si="613"/>
        <v>0.5917309324160408</v>
      </c>
      <c r="AH1527">
        <f t="shared" si="614"/>
        <v>0.12132603191890107</v>
      </c>
      <c r="AI1527">
        <f t="shared" si="615"/>
        <v>1.348410053253112</v>
      </c>
      <c r="AJ1527">
        <f t="shared" si="616"/>
        <v>1.1836723190287981</v>
      </c>
      <c r="AK1527">
        <f t="shared" si="617"/>
        <v>0.71875063566608843</v>
      </c>
      <c r="AL1527">
        <f t="shared" si="618"/>
        <v>0.71305696433494181</v>
      </c>
      <c r="AM1527">
        <f t="shared" si="619"/>
        <v>1.062346287109897</v>
      </c>
      <c r="AN1527">
        <f t="shared" si="620"/>
        <v>0.5917309324160408</v>
      </c>
      <c r="AO1527">
        <v>0</v>
      </c>
      <c r="AP1527">
        <f t="shared" si="621"/>
        <v>1.2580883402989231</v>
      </c>
      <c r="AQ1527">
        <f t="shared" si="622"/>
        <v>0.62842892271189965</v>
      </c>
      <c r="AR1527">
        <v>100</v>
      </c>
      <c r="AS1527">
        <f>AR1527*'MRIP Selectivity'!$N$35</f>
        <v>0.62965941758702337</v>
      </c>
      <c r="AT1527">
        <f>AR1527*'MRIP Selectivity'!$O$35</f>
        <v>0.62842892271189965</v>
      </c>
      <c r="AU1527">
        <f>AR1527*'MRIP Selectivity'!$P$35</f>
        <v>9.0321712954188796E-2</v>
      </c>
      <c r="AV1527">
        <v>9</v>
      </c>
      <c r="AW1527">
        <f t="shared" si="623"/>
        <v>45</v>
      </c>
      <c r="AX1527">
        <f t="shared" si="602"/>
        <v>0</v>
      </c>
      <c r="AY1527">
        <f t="shared" si="603"/>
        <v>0</v>
      </c>
      <c r="AZ1527">
        <f t="shared" si="604"/>
        <v>0</v>
      </c>
      <c r="BA1527">
        <v>289.58275530999998</v>
      </c>
      <c r="BB1527">
        <v>289.58275530999998</v>
      </c>
    </row>
    <row r="1528" spans="1:54" x14ac:dyDescent="0.25">
      <c r="A1528" t="s">
        <v>2016</v>
      </c>
      <c r="B1528" t="s">
        <v>3</v>
      </c>
      <c r="C1528">
        <v>2014</v>
      </c>
      <c r="D1528">
        <v>2</v>
      </c>
      <c r="E1528">
        <v>3</v>
      </c>
      <c r="F1528" t="s">
        <v>1818</v>
      </c>
      <c r="G1528" t="s">
        <v>2011</v>
      </c>
      <c r="H1528" t="s">
        <v>2012</v>
      </c>
      <c r="I1528" t="s">
        <v>1837</v>
      </c>
      <c r="J1528" t="s">
        <v>1813</v>
      </c>
      <c r="K1528" t="str">
        <f t="shared" si="605"/>
        <v>Inshore</v>
      </c>
      <c r="L1528">
        <v>0</v>
      </c>
      <c r="M1528">
        <f t="shared" si="598"/>
        <v>0</v>
      </c>
      <c r="N1528">
        <f t="shared" si="606"/>
        <v>2.516176680597846E-2</v>
      </c>
      <c r="O1528">
        <f t="shared" si="607"/>
        <v>1.2568578454237993E-2</v>
      </c>
      <c r="P1528">
        <v>0</v>
      </c>
      <c r="Q1528">
        <f t="shared" si="608"/>
        <v>0</v>
      </c>
      <c r="R1528">
        <v>0</v>
      </c>
      <c r="S1528">
        <f t="shared" si="599"/>
        <v>0</v>
      </c>
      <c r="T1528">
        <f t="shared" si="609"/>
        <v>0</v>
      </c>
      <c r="U1528">
        <f t="shared" si="600"/>
        <v>2.1246925742197942E-2</v>
      </c>
      <c r="V1528">
        <f t="shared" si="610"/>
        <v>0.84441310922369939</v>
      </c>
      <c r="W1528">
        <f t="shared" si="601"/>
        <v>1.1834618648320815E-2</v>
      </c>
      <c r="X1528">
        <f t="shared" si="611"/>
        <v>0.94160359434525431</v>
      </c>
      <c r="Y1528">
        <v>2</v>
      </c>
      <c r="Z1528">
        <f>Y1528*'MRIP Selectivity'!$N$35</f>
        <v>1.2593188351740467E-2</v>
      </c>
      <c r="AA1528">
        <f>Y1528*'MRIP Selectivity'!$O$35</f>
        <v>1.2568578454237993E-2</v>
      </c>
      <c r="AB1528">
        <f>Y1528*'MRIP Selectivity'!$P$35</f>
        <v>1.8064342590837759E-3</v>
      </c>
      <c r="AC1528">
        <v>0.74741255597723821</v>
      </c>
      <c r="AD1528">
        <v>0.94160359434525442</v>
      </c>
      <c r="AE1528">
        <v>1.3432654004296583</v>
      </c>
      <c r="AF1528">
        <f t="shared" si="612"/>
        <v>9.4123070938771265E-3</v>
      </c>
      <c r="AG1528">
        <f t="shared" si="613"/>
        <v>1.1834618648320815E-2</v>
      </c>
      <c r="AH1528">
        <f t="shared" si="614"/>
        <v>2.4265206383780212E-3</v>
      </c>
      <c r="AI1528">
        <f t="shared" si="615"/>
        <v>2.6968201065062234E-2</v>
      </c>
      <c r="AJ1528">
        <f t="shared" si="616"/>
        <v>2.3673446380575964E-2</v>
      </c>
      <c r="AK1528">
        <f t="shared" si="617"/>
        <v>1.4375012713321769E-2</v>
      </c>
      <c r="AL1528">
        <f t="shared" si="618"/>
        <v>1.4261139286698837E-2</v>
      </c>
      <c r="AM1528">
        <f t="shared" si="619"/>
        <v>2.1246925742197942E-2</v>
      </c>
      <c r="AN1528">
        <f t="shared" si="620"/>
        <v>1.1834618648320815E-2</v>
      </c>
      <c r="AO1528">
        <v>0</v>
      </c>
      <c r="AP1528">
        <f t="shared" si="621"/>
        <v>2.516176680597846E-2</v>
      </c>
      <c r="AQ1528">
        <f t="shared" si="622"/>
        <v>1.2568578454237993E-2</v>
      </c>
      <c r="AR1528">
        <v>2</v>
      </c>
      <c r="AS1528">
        <f>AR1528*'MRIP Selectivity'!$N$35</f>
        <v>1.2593188351740467E-2</v>
      </c>
      <c r="AT1528">
        <f>AR1528*'MRIP Selectivity'!$O$35</f>
        <v>1.2568578454237993E-2</v>
      </c>
      <c r="AU1528">
        <f>AR1528*'MRIP Selectivity'!$P$35</f>
        <v>1.8064342590837759E-3</v>
      </c>
      <c r="AV1528">
        <v>6</v>
      </c>
      <c r="AW1528">
        <f t="shared" si="623"/>
        <v>30</v>
      </c>
      <c r="AX1528">
        <f t="shared" si="602"/>
        <v>0</v>
      </c>
      <c r="AY1528">
        <f t="shared" si="603"/>
        <v>0</v>
      </c>
      <c r="AZ1528">
        <f t="shared" si="604"/>
        <v>0</v>
      </c>
      <c r="BA1528">
        <v>56.372072158000002</v>
      </c>
      <c r="BB1528">
        <v>56.372072158000002</v>
      </c>
    </row>
    <row r="1529" spans="1:54" x14ac:dyDescent="0.25">
      <c r="A1529" t="s">
        <v>2017</v>
      </c>
      <c r="B1529" t="s">
        <v>3</v>
      </c>
      <c r="C1529">
        <v>2014</v>
      </c>
      <c r="D1529">
        <v>3</v>
      </c>
      <c r="E1529">
        <v>5</v>
      </c>
      <c r="F1529" t="s">
        <v>1810</v>
      </c>
      <c r="G1529" t="s">
        <v>2011</v>
      </c>
      <c r="H1529" t="s">
        <v>2012</v>
      </c>
      <c r="I1529" t="s">
        <v>1812</v>
      </c>
      <c r="J1529" t="s">
        <v>1813</v>
      </c>
      <c r="K1529" t="str">
        <f t="shared" si="605"/>
        <v>Inshore</v>
      </c>
      <c r="L1529">
        <v>0</v>
      </c>
      <c r="M1529">
        <f t="shared" si="598"/>
        <v>0</v>
      </c>
      <c r="N1529">
        <f t="shared" si="606"/>
        <v>1.258088340298923E-2</v>
      </c>
      <c r="O1529">
        <f t="shared" si="607"/>
        <v>6.2842892271189965E-3</v>
      </c>
      <c r="P1529">
        <v>0</v>
      </c>
      <c r="Q1529">
        <f t="shared" si="608"/>
        <v>0</v>
      </c>
      <c r="R1529">
        <v>0</v>
      </c>
      <c r="S1529">
        <f t="shared" si="599"/>
        <v>0</v>
      </c>
      <c r="T1529">
        <f t="shared" si="609"/>
        <v>0</v>
      </c>
      <c r="U1529">
        <f t="shared" si="600"/>
        <v>1.0623462871098971E-2</v>
      </c>
      <c r="V1529">
        <f t="shared" si="610"/>
        <v>0.84441310922369939</v>
      </c>
      <c r="W1529">
        <f t="shared" si="601"/>
        <v>5.9173093241604077E-3</v>
      </c>
      <c r="X1529">
        <f t="shared" si="611"/>
        <v>0.94160359434525431</v>
      </c>
      <c r="Y1529">
        <v>1</v>
      </c>
      <c r="Z1529">
        <f>Y1529*'MRIP Selectivity'!$N$35</f>
        <v>6.2965941758702333E-3</v>
      </c>
      <c r="AA1529">
        <f>Y1529*'MRIP Selectivity'!$O$35</f>
        <v>6.2842892271189965E-3</v>
      </c>
      <c r="AB1529">
        <f>Y1529*'MRIP Selectivity'!$P$35</f>
        <v>9.0321712954188795E-4</v>
      </c>
      <c r="AC1529">
        <v>0.74741255597723821</v>
      </c>
      <c r="AD1529">
        <v>0.94160359434525442</v>
      </c>
      <c r="AE1529">
        <v>1.3432654004296583</v>
      </c>
      <c r="AF1529">
        <f t="shared" si="612"/>
        <v>4.7061535469385633E-3</v>
      </c>
      <c r="AG1529">
        <f t="shared" si="613"/>
        <v>5.9173093241604077E-3</v>
      </c>
      <c r="AH1529">
        <f t="shared" si="614"/>
        <v>1.2132603191890106E-3</v>
      </c>
      <c r="AI1529">
        <f t="shared" si="615"/>
        <v>1.3484100532531117E-2</v>
      </c>
      <c r="AJ1529">
        <f t="shared" si="616"/>
        <v>1.1836723190287982E-2</v>
      </c>
      <c r="AK1529">
        <f t="shared" si="617"/>
        <v>7.1875063566608846E-3</v>
      </c>
      <c r="AL1529">
        <f t="shared" si="618"/>
        <v>7.1305696433494187E-3</v>
      </c>
      <c r="AM1529">
        <f t="shared" si="619"/>
        <v>1.0623462871098971E-2</v>
      </c>
      <c r="AN1529">
        <f t="shared" si="620"/>
        <v>5.9173093241604077E-3</v>
      </c>
      <c r="AO1529">
        <v>0</v>
      </c>
      <c r="AP1529">
        <f t="shared" si="621"/>
        <v>1.258088340298923E-2</v>
      </c>
      <c r="AQ1529">
        <f t="shared" si="622"/>
        <v>6.2842892271189965E-3</v>
      </c>
      <c r="AR1529">
        <v>1</v>
      </c>
      <c r="AS1529">
        <f>AR1529*'MRIP Selectivity'!$N$35</f>
        <v>6.2965941758702333E-3</v>
      </c>
      <c r="AT1529">
        <f>AR1529*'MRIP Selectivity'!$O$35</f>
        <v>6.2842892271189965E-3</v>
      </c>
      <c r="AU1529">
        <f>AR1529*'MRIP Selectivity'!$P$35</f>
        <v>9.0321712954188795E-4</v>
      </c>
      <c r="AV1529">
        <v>2</v>
      </c>
      <c r="AW1529">
        <f t="shared" si="623"/>
        <v>10</v>
      </c>
      <c r="AX1529">
        <f t="shared" si="602"/>
        <v>0</v>
      </c>
      <c r="AY1529">
        <f t="shared" si="603"/>
        <v>0</v>
      </c>
      <c r="AZ1529">
        <f t="shared" si="604"/>
        <v>0</v>
      </c>
      <c r="BA1529">
        <v>170.96728807</v>
      </c>
      <c r="BB1529">
        <v>170.96728807</v>
      </c>
    </row>
    <row r="1530" spans="1:54" x14ac:dyDescent="0.25">
      <c r="A1530" t="s">
        <v>1381</v>
      </c>
      <c r="B1530" t="s">
        <v>3</v>
      </c>
      <c r="C1530">
        <v>2014</v>
      </c>
      <c r="D1530">
        <v>3</v>
      </c>
      <c r="E1530">
        <v>6</v>
      </c>
      <c r="F1530" t="s">
        <v>1833</v>
      </c>
      <c r="G1530" t="s">
        <v>2011</v>
      </c>
      <c r="H1530" t="s">
        <v>2013</v>
      </c>
      <c r="I1530" t="s">
        <v>1837</v>
      </c>
      <c r="J1530" t="s">
        <v>1819</v>
      </c>
      <c r="K1530" t="str">
        <f t="shared" si="605"/>
        <v>Offshore</v>
      </c>
      <c r="L1530">
        <v>24</v>
      </c>
      <c r="M1530">
        <f t="shared" si="598"/>
        <v>359.01383256000003</v>
      </c>
      <c r="N1530">
        <f t="shared" si="606"/>
        <v>24.314522085074731</v>
      </c>
      <c r="O1530">
        <f t="shared" si="607"/>
        <v>24.157107230677976</v>
      </c>
      <c r="P1530">
        <v>333.38582677165357</v>
      </c>
      <c r="Q1530">
        <f t="shared" si="608"/>
        <v>13.891076115485566</v>
      </c>
      <c r="R1530">
        <v>32.518183672269444</v>
      </c>
      <c r="S1530">
        <f t="shared" si="599"/>
        <v>486.4365728363112</v>
      </c>
      <c r="T1530">
        <f t="shared" si="609"/>
        <v>1.3549243196778935</v>
      </c>
      <c r="U1530">
        <f t="shared" si="600"/>
        <v>32.814101752026637</v>
      </c>
      <c r="V1530">
        <f t="shared" si="610"/>
        <v>1.3495680333428928</v>
      </c>
      <c r="W1530">
        <f t="shared" si="601"/>
        <v>32.696447913353175</v>
      </c>
      <c r="X1530">
        <f t="shared" si="611"/>
        <v>1.3534918565013772</v>
      </c>
      <c r="Y1530">
        <v>25</v>
      </c>
      <c r="Z1530">
        <f>Y1530*'MRIP Selectivity'!$N$35</f>
        <v>0.15741485439675584</v>
      </c>
      <c r="AA1530">
        <f>Y1530*'MRIP Selectivity'!$O$35</f>
        <v>0.15710723067797491</v>
      </c>
      <c r="AB1530">
        <f>Y1530*'MRIP Selectivity'!$P$35</f>
        <v>2.2580428238547199E-2</v>
      </c>
      <c r="AC1530">
        <v>0.74741255597723821</v>
      </c>
      <c r="AD1530">
        <v>0.94160359434525442</v>
      </c>
      <c r="AE1530">
        <v>1.3432654004296583</v>
      </c>
      <c r="AF1530">
        <f t="shared" si="612"/>
        <v>0.11765383867346407</v>
      </c>
      <c r="AG1530">
        <f t="shared" si="613"/>
        <v>0.1479327331040102</v>
      </c>
      <c r="AH1530">
        <f t="shared" si="614"/>
        <v>3.0331507979725267E-2</v>
      </c>
      <c r="AI1530">
        <f t="shared" si="615"/>
        <v>0.33710251331327801</v>
      </c>
      <c r="AJ1530">
        <f t="shared" si="616"/>
        <v>0.29591807975719953</v>
      </c>
      <c r="AK1530">
        <f t="shared" si="617"/>
        <v>0.17968765891652211</v>
      </c>
      <c r="AL1530">
        <f t="shared" si="618"/>
        <v>0.17826424108373545</v>
      </c>
      <c r="AM1530">
        <f t="shared" si="619"/>
        <v>32.783770244046913</v>
      </c>
      <c r="AN1530">
        <f t="shared" si="620"/>
        <v>32.666116405373451</v>
      </c>
      <c r="AO1530">
        <v>24</v>
      </c>
      <c r="AP1530">
        <f t="shared" si="621"/>
        <v>24.314522085074731</v>
      </c>
      <c r="AQ1530">
        <f t="shared" si="622"/>
        <v>24.157107230677976</v>
      </c>
      <c r="AR1530">
        <v>25</v>
      </c>
      <c r="AS1530">
        <f>AR1530*'MRIP Selectivity'!$N$35</f>
        <v>0.15741485439675584</v>
      </c>
      <c r="AT1530">
        <f>AR1530*'MRIP Selectivity'!$O$35</f>
        <v>0.15710723067797491</v>
      </c>
      <c r="AU1530">
        <f>AR1530*'MRIP Selectivity'!$P$35</f>
        <v>2.2580428238547199E-2</v>
      </c>
      <c r="AV1530">
        <v>4</v>
      </c>
      <c r="AW1530">
        <f t="shared" si="623"/>
        <v>20</v>
      </c>
      <c r="AX1530">
        <f t="shared" si="602"/>
        <v>1</v>
      </c>
      <c r="AY1530">
        <f t="shared" si="603"/>
        <v>1</v>
      </c>
      <c r="AZ1530">
        <f t="shared" si="604"/>
        <v>1</v>
      </c>
      <c r="BA1530">
        <v>14.95890969</v>
      </c>
      <c r="BB1530">
        <v>14.95890969</v>
      </c>
    </row>
    <row r="1531" spans="1:54" x14ac:dyDescent="0.25">
      <c r="A1531" t="s">
        <v>1382</v>
      </c>
      <c r="B1531" t="s">
        <v>3</v>
      </c>
      <c r="C1531">
        <v>2014</v>
      </c>
      <c r="D1531">
        <v>4</v>
      </c>
      <c r="E1531">
        <v>7</v>
      </c>
      <c r="F1531" t="s">
        <v>1832</v>
      </c>
      <c r="G1531" t="s">
        <v>2011</v>
      </c>
      <c r="H1531" t="s">
        <v>2013</v>
      </c>
      <c r="I1531" t="s">
        <v>1812</v>
      </c>
      <c r="J1531" t="s">
        <v>1819</v>
      </c>
      <c r="K1531" t="str">
        <f t="shared" si="605"/>
        <v>Offshore</v>
      </c>
      <c r="L1531">
        <v>11</v>
      </c>
      <c r="M1531">
        <f t="shared" si="598"/>
        <v>1041.511555194</v>
      </c>
      <c r="N1531">
        <f t="shared" si="606"/>
        <v>11.251617668059785</v>
      </c>
      <c r="O1531">
        <f t="shared" si="607"/>
        <v>11.12568578454238</v>
      </c>
      <c r="P1531">
        <v>140.66929133858267</v>
      </c>
      <c r="Q1531">
        <f t="shared" si="608"/>
        <v>12.788117394416606</v>
      </c>
      <c r="R1531">
        <v>10.802650847059002</v>
      </c>
      <c r="S1531">
        <f t="shared" si="599"/>
        <v>1022.8259712671094</v>
      </c>
      <c r="T1531">
        <f t="shared" si="609"/>
        <v>0.9820591679144548</v>
      </c>
      <c r="U1531">
        <f t="shared" si="600"/>
        <v>11.015120104480982</v>
      </c>
      <c r="V1531">
        <f t="shared" si="610"/>
        <v>0.9789810167252524</v>
      </c>
      <c r="W1531">
        <f t="shared" si="601"/>
        <v>10.920997033542211</v>
      </c>
      <c r="X1531">
        <f t="shared" si="611"/>
        <v>0.9816021452552115</v>
      </c>
      <c r="Y1531">
        <v>20</v>
      </c>
      <c r="Z1531">
        <f>Y1531*'MRIP Selectivity'!$N$35</f>
        <v>0.12593188351740467</v>
      </c>
      <c r="AA1531">
        <f>Y1531*'MRIP Selectivity'!$O$35</f>
        <v>0.12568578454237994</v>
      </c>
      <c r="AB1531">
        <f>Y1531*'MRIP Selectivity'!$P$35</f>
        <v>1.8064342590837758E-2</v>
      </c>
      <c r="AC1531">
        <v>0.74741255597723821</v>
      </c>
      <c r="AD1531">
        <v>0.94160359434525442</v>
      </c>
      <c r="AE1531">
        <v>1.3432654004296583</v>
      </c>
      <c r="AF1531">
        <f t="shared" si="612"/>
        <v>9.4123070938771258E-2</v>
      </c>
      <c r="AG1531">
        <f t="shared" si="613"/>
        <v>0.11834618648320817</v>
      </c>
      <c r="AH1531">
        <f t="shared" si="614"/>
        <v>2.426520638378021E-2</v>
      </c>
      <c r="AI1531">
        <f t="shared" si="615"/>
        <v>0.26968201065062236</v>
      </c>
      <c r="AJ1531">
        <f t="shared" si="616"/>
        <v>0.23673446380575963</v>
      </c>
      <c r="AK1531">
        <f t="shared" si="617"/>
        <v>0.14375012713321769</v>
      </c>
      <c r="AL1531">
        <f t="shared" si="618"/>
        <v>0.14261139286698837</v>
      </c>
      <c r="AM1531">
        <f t="shared" si="619"/>
        <v>11.015120104480982</v>
      </c>
      <c r="AN1531">
        <f t="shared" si="620"/>
        <v>10.920997033542211</v>
      </c>
      <c r="AO1531">
        <v>11</v>
      </c>
      <c r="AP1531">
        <f t="shared" si="621"/>
        <v>11.251617668059785</v>
      </c>
      <c r="AQ1531">
        <f t="shared" si="622"/>
        <v>11.12568578454238</v>
      </c>
      <c r="AR1531">
        <v>20</v>
      </c>
      <c r="AS1531">
        <f>AR1531*'MRIP Selectivity'!$N$35</f>
        <v>0.12593188351740467</v>
      </c>
      <c r="AT1531">
        <f>AR1531*'MRIP Selectivity'!$O$35</f>
        <v>0.12568578454237994</v>
      </c>
      <c r="AU1531">
        <f>AR1531*'MRIP Selectivity'!$P$35</f>
        <v>1.8064342590837758E-2</v>
      </c>
      <c r="AV1531">
        <v>12</v>
      </c>
      <c r="AW1531">
        <f t="shared" si="623"/>
        <v>60</v>
      </c>
      <c r="AX1531">
        <f t="shared" si="602"/>
        <v>0</v>
      </c>
      <c r="AY1531">
        <f t="shared" si="603"/>
        <v>0</v>
      </c>
      <c r="AZ1531">
        <f t="shared" si="604"/>
        <v>0</v>
      </c>
      <c r="BA1531">
        <v>94.682868654000004</v>
      </c>
      <c r="BB1531">
        <v>94.682868654000004</v>
      </c>
    </row>
    <row r="1532" spans="1:54" x14ac:dyDescent="0.25">
      <c r="A1532" t="s">
        <v>1383</v>
      </c>
      <c r="B1532" t="s">
        <v>3</v>
      </c>
      <c r="C1532">
        <v>2014</v>
      </c>
      <c r="D1532">
        <v>4</v>
      </c>
      <c r="E1532">
        <v>7</v>
      </c>
      <c r="F1532" t="s">
        <v>1842</v>
      </c>
      <c r="G1532" t="s">
        <v>2011</v>
      </c>
      <c r="H1532" t="s">
        <v>2012</v>
      </c>
      <c r="I1532" t="s">
        <v>1824</v>
      </c>
      <c r="J1532" t="s">
        <v>1767</v>
      </c>
      <c r="K1532" t="str">
        <f t="shared" si="605"/>
        <v>Inshore</v>
      </c>
      <c r="L1532">
        <v>0</v>
      </c>
      <c r="M1532">
        <f t="shared" si="598"/>
        <v>0</v>
      </c>
      <c r="N1532">
        <f t="shared" si="606"/>
        <v>2.516176680597846E-2</v>
      </c>
      <c r="O1532">
        <f t="shared" si="607"/>
        <v>1.2568578454237993E-2</v>
      </c>
      <c r="P1532">
        <v>0</v>
      </c>
      <c r="Q1532">
        <f t="shared" si="608"/>
        <v>0</v>
      </c>
      <c r="R1532">
        <v>0</v>
      </c>
      <c r="S1532">
        <f t="shared" si="599"/>
        <v>0</v>
      </c>
      <c r="T1532">
        <f t="shared" si="609"/>
        <v>0</v>
      </c>
      <c r="U1532">
        <f t="shared" si="600"/>
        <v>2.1246925742197942E-2</v>
      </c>
      <c r="V1532">
        <f t="shared" si="610"/>
        <v>0.84441310922369939</v>
      </c>
      <c r="W1532">
        <f t="shared" si="601"/>
        <v>1.1834618648320815E-2</v>
      </c>
      <c r="X1532">
        <f t="shared" si="611"/>
        <v>0.94160359434525431</v>
      </c>
      <c r="Y1532">
        <v>2</v>
      </c>
      <c r="Z1532">
        <f>Y1532*'MRIP Selectivity'!$N$35</f>
        <v>1.2593188351740467E-2</v>
      </c>
      <c r="AA1532">
        <f>Y1532*'MRIP Selectivity'!$O$35</f>
        <v>1.2568578454237993E-2</v>
      </c>
      <c r="AB1532">
        <f>Y1532*'MRIP Selectivity'!$P$35</f>
        <v>1.8064342590837759E-3</v>
      </c>
      <c r="AC1532">
        <v>0.74741255597723821</v>
      </c>
      <c r="AD1532">
        <v>0.94160359434525442</v>
      </c>
      <c r="AE1532">
        <v>1.3432654004296583</v>
      </c>
      <c r="AF1532">
        <f t="shared" si="612"/>
        <v>9.4123070938771265E-3</v>
      </c>
      <c r="AG1532">
        <f t="shared" si="613"/>
        <v>1.1834618648320815E-2</v>
      </c>
      <c r="AH1532">
        <f t="shared" si="614"/>
        <v>2.4265206383780212E-3</v>
      </c>
      <c r="AI1532">
        <f t="shared" si="615"/>
        <v>2.6968201065062234E-2</v>
      </c>
      <c r="AJ1532">
        <f t="shared" si="616"/>
        <v>2.3673446380575964E-2</v>
      </c>
      <c r="AK1532">
        <f t="shared" si="617"/>
        <v>1.4375012713321769E-2</v>
      </c>
      <c r="AL1532">
        <f t="shared" si="618"/>
        <v>1.4261139286698837E-2</v>
      </c>
      <c r="AM1532">
        <f t="shared" si="619"/>
        <v>2.1246925742197942E-2</v>
      </c>
      <c r="AN1532">
        <f t="shared" si="620"/>
        <v>1.1834618648320815E-2</v>
      </c>
      <c r="AO1532">
        <v>0</v>
      </c>
      <c r="AP1532">
        <f t="shared" si="621"/>
        <v>2.516176680597846E-2</v>
      </c>
      <c r="AQ1532">
        <f t="shared" si="622"/>
        <v>1.2568578454237993E-2</v>
      </c>
      <c r="AR1532">
        <v>2</v>
      </c>
      <c r="AS1532">
        <f>AR1532*'MRIP Selectivity'!$N$35</f>
        <v>1.2593188351740467E-2</v>
      </c>
      <c r="AT1532">
        <f>AR1532*'MRIP Selectivity'!$O$35</f>
        <v>1.2568578454237993E-2</v>
      </c>
      <c r="AU1532">
        <f>AR1532*'MRIP Selectivity'!$P$35</f>
        <v>1.8064342590837759E-3</v>
      </c>
      <c r="AV1532">
        <v>1</v>
      </c>
      <c r="AW1532">
        <f t="shared" si="623"/>
        <v>5</v>
      </c>
      <c r="AX1532">
        <f t="shared" si="602"/>
        <v>0</v>
      </c>
      <c r="AY1532">
        <f t="shared" si="603"/>
        <v>0</v>
      </c>
      <c r="AZ1532">
        <f t="shared" si="604"/>
        <v>0</v>
      </c>
      <c r="BA1532">
        <v>115.51440863000001</v>
      </c>
      <c r="BB1532">
        <v>115.51440863000001</v>
      </c>
    </row>
    <row r="1533" spans="1:54" x14ac:dyDescent="0.25">
      <c r="A1533" t="s">
        <v>1384</v>
      </c>
      <c r="B1533" t="s">
        <v>3</v>
      </c>
      <c r="C1533">
        <v>2014</v>
      </c>
      <c r="D1533">
        <v>4</v>
      </c>
      <c r="E1533">
        <v>7</v>
      </c>
      <c r="F1533" t="s">
        <v>1842</v>
      </c>
      <c r="G1533" t="s">
        <v>2011</v>
      </c>
      <c r="H1533" t="s">
        <v>2012</v>
      </c>
      <c r="I1533" t="s">
        <v>1824</v>
      </c>
      <c r="J1533" t="s">
        <v>1767</v>
      </c>
      <c r="K1533" t="str">
        <f t="shared" si="605"/>
        <v>Inshore</v>
      </c>
      <c r="L1533">
        <v>0</v>
      </c>
      <c r="M1533">
        <f t="shared" si="598"/>
        <v>0</v>
      </c>
      <c r="N1533">
        <f t="shared" si="606"/>
        <v>2.516176680597846E-2</v>
      </c>
      <c r="O1533">
        <f t="shared" si="607"/>
        <v>1.2568578454237993E-2</v>
      </c>
      <c r="P1533">
        <v>0</v>
      </c>
      <c r="Q1533">
        <f t="shared" si="608"/>
        <v>0</v>
      </c>
      <c r="R1533">
        <v>0</v>
      </c>
      <c r="S1533">
        <f t="shared" si="599"/>
        <v>0</v>
      </c>
      <c r="T1533">
        <f t="shared" si="609"/>
        <v>0</v>
      </c>
      <c r="U1533">
        <f t="shared" si="600"/>
        <v>2.1246925742197942E-2</v>
      </c>
      <c r="V1533">
        <f t="shared" si="610"/>
        <v>0.84441310922369939</v>
      </c>
      <c r="W1533">
        <f t="shared" si="601"/>
        <v>1.1834618648320815E-2</v>
      </c>
      <c r="X1533">
        <f t="shared" si="611"/>
        <v>0.94160359434525431</v>
      </c>
      <c r="Y1533">
        <v>2</v>
      </c>
      <c r="Z1533">
        <f>Y1533*'MRIP Selectivity'!$N$35</f>
        <v>1.2593188351740467E-2</v>
      </c>
      <c r="AA1533">
        <f>Y1533*'MRIP Selectivity'!$O$35</f>
        <v>1.2568578454237993E-2</v>
      </c>
      <c r="AB1533">
        <f>Y1533*'MRIP Selectivity'!$P$35</f>
        <v>1.8064342590837759E-3</v>
      </c>
      <c r="AC1533">
        <v>0.74741255597723821</v>
      </c>
      <c r="AD1533">
        <v>0.94160359434525442</v>
      </c>
      <c r="AE1533">
        <v>1.3432654004296583</v>
      </c>
      <c r="AF1533">
        <f t="shared" si="612"/>
        <v>9.4123070938771265E-3</v>
      </c>
      <c r="AG1533">
        <f t="shared" si="613"/>
        <v>1.1834618648320815E-2</v>
      </c>
      <c r="AH1533">
        <f t="shared" si="614"/>
        <v>2.4265206383780212E-3</v>
      </c>
      <c r="AI1533">
        <f t="shared" si="615"/>
        <v>2.6968201065062234E-2</v>
      </c>
      <c r="AJ1533">
        <f t="shared" si="616"/>
        <v>2.3673446380575964E-2</v>
      </c>
      <c r="AK1533">
        <f t="shared" si="617"/>
        <v>1.4375012713321769E-2</v>
      </c>
      <c r="AL1533">
        <f t="shared" si="618"/>
        <v>1.4261139286698837E-2</v>
      </c>
      <c r="AM1533">
        <f t="shared" si="619"/>
        <v>2.1246925742197942E-2</v>
      </c>
      <c r="AN1533">
        <f t="shared" si="620"/>
        <v>1.1834618648320815E-2</v>
      </c>
      <c r="AO1533">
        <v>0</v>
      </c>
      <c r="AP1533">
        <f t="shared" si="621"/>
        <v>2.516176680597846E-2</v>
      </c>
      <c r="AQ1533">
        <f t="shared" si="622"/>
        <v>1.2568578454237993E-2</v>
      </c>
      <c r="AR1533">
        <v>2</v>
      </c>
      <c r="AS1533">
        <f>AR1533*'MRIP Selectivity'!$N$35</f>
        <v>1.2593188351740467E-2</v>
      </c>
      <c r="AT1533">
        <f>AR1533*'MRIP Selectivity'!$O$35</f>
        <v>1.2568578454237993E-2</v>
      </c>
      <c r="AU1533">
        <f>AR1533*'MRIP Selectivity'!$P$35</f>
        <v>1.8064342590837759E-3</v>
      </c>
      <c r="AV1533">
        <v>1</v>
      </c>
      <c r="AW1533">
        <f t="shared" si="623"/>
        <v>5</v>
      </c>
      <c r="AX1533">
        <f t="shared" si="602"/>
        <v>0</v>
      </c>
      <c r="AY1533">
        <f t="shared" si="603"/>
        <v>0</v>
      </c>
      <c r="AZ1533">
        <f t="shared" si="604"/>
        <v>0</v>
      </c>
      <c r="BA1533">
        <v>115.51440863000001</v>
      </c>
      <c r="BB1533">
        <v>115.51440863000001</v>
      </c>
    </row>
    <row r="1534" spans="1:54" x14ac:dyDescent="0.25">
      <c r="A1534" t="s">
        <v>1385</v>
      </c>
      <c r="B1534" t="s">
        <v>3</v>
      </c>
      <c r="C1534">
        <v>2014</v>
      </c>
      <c r="D1534">
        <v>4</v>
      </c>
      <c r="E1534">
        <v>7</v>
      </c>
      <c r="F1534" t="s">
        <v>1842</v>
      </c>
      <c r="G1534" t="s">
        <v>2011</v>
      </c>
      <c r="H1534" t="s">
        <v>2012</v>
      </c>
      <c r="I1534" t="s">
        <v>1824</v>
      </c>
      <c r="J1534" t="s">
        <v>1767</v>
      </c>
      <c r="K1534" t="str">
        <f t="shared" si="605"/>
        <v>Inshore</v>
      </c>
      <c r="L1534">
        <v>0</v>
      </c>
      <c r="M1534">
        <f t="shared" si="598"/>
        <v>0</v>
      </c>
      <c r="N1534">
        <f t="shared" si="606"/>
        <v>1.258088340298923E-2</v>
      </c>
      <c r="O1534">
        <f t="shared" si="607"/>
        <v>6.2842892271189965E-3</v>
      </c>
      <c r="P1534">
        <v>0</v>
      </c>
      <c r="Q1534">
        <f t="shared" si="608"/>
        <v>0</v>
      </c>
      <c r="R1534">
        <v>0</v>
      </c>
      <c r="S1534">
        <f t="shared" si="599"/>
        <v>0</v>
      </c>
      <c r="T1534">
        <f t="shared" si="609"/>
        <v>0</v>
      </c>
      <c r="U1534">
        <f t="shared" si="600"/>
        <v>1.0623462871098971E-2</v>
      </c>
      <c r="V1534">
        <f t="shared" si="610"/>
        <v>0.84441310922369939</v>
      </c>
      <c r="W1534">
        <f t="shared" si="601"/>
        <v>5.9173093241604077E-3</v>
      </c>
      <c r="X1534">
        <f t="shared" si="611"/>
        <v>0.94160359434525431</v>
      </c>
      <c r="Y1534">
        <v>1</v>
      </c>
      <c r="Z1534">
        <f>Y1534*'MRIP Selectivity'!$N$35</f>
        <v>6.2965941758702333E-3</v>
      </c>
      <c r="AA1534">
        <f>Y1534*'MRIP Selectivity'!$O$35</f>
        <v>6.2842892271189965E-3</v>
      </c>
      <c r="AB1534">
        <f>Y1534*'MRIP Selectivity'!$P$35</f>
        <v>9.0321712954188795E-4</v>
      </c>
      <c r="AC1534">
        <v>0.74741255597723821</v>
      </c>
      <c r="AD1534">
        <v>0.94160359434525442</v>
      </c>
      <c r="AE1534">
        <v>1.3432654004296583</v>
      </c>
      <c r="AF1534">
        <f t="shared" si="612"/>
        <v>4.7061535469385633E-3</v>
      </c>
      <c r="AG1534">
        <f t="shared" si="613"/>
        <v>5.9173093241604077E-3</v>
      </c>
      <c r="AH1534">
        <f t="shared" si="614"/>
        <v>1.2132603191890106E-3</v>
      </c>
      <c r="AI1534">
        <f t="shared" si="615"/>
        <v>1.3484100532531117E-2</v>
      </c>
      <c r="AJ1534">
        <f t="shared" si="616"/>
        <v>1.1836723190287982E-2</v>
      </c>
      <c r="AK1534">
        <f t="shared" si="617"/>
        <v>7.1875063566608846E-3</v>
      </c>
      <c r="AL1534">
        <f t="shared" si="618"/>
        <v>7.1305696433494187E-3</v>
      </c>
      <c r="AM1534">
        <f t="shared" si="619"/>
        <v>1.0623462871098971E-2</v>
      </c>
      <c r="AN1534">
        <f t="shared" si="620"/>
        <v>5.9173093241604077E-3</v>
      </c>
      <c r="AO1534">
        <v>0</v>
      </c>
      <c r="AP1534">
        <f t="shared" si="621"/>
        <v>1.258088340298923E-2</v>
      </c>
      <c r="AQ1534">
        <f t="shared" si="622"/>
        <v>6.2842892271189965E-3</v>
      </c>
      <c r="AR1534">
        <v>1</v>
      </c>
      <c r="AS1534">
        <f>AR1534*'MRIP Selectivity'!$N$35</f>
        <v>6.2965941758702333E-3</v>
      </c>
      <c r="AT1534">
        <f>AR1534*'MRIP Selectivity'!$O$35</f>
        <v>6.2842892271189965E-3</v>
      </c>
      <c r="AU1534">
        <f>AR1534*'MRIP Selectivity'!$P$35</f>
        <v>9.0321712954188795E-4</v>
      </c>
      <c r="AV1534">
        <v>1</v>
      </c>
      <c r="AW1534">
        <f t="shared" si="623"/>
        <v>5</v>
      </c>
      <c r="AX1534">
        <f t="shared" si="602"/>
        <v>0</v>
      </c>
      <c r="AY1534">
        <f t="shared" si="603"/>
        <v>0</v>
      </c>
      <c r="AZ1534">
        <f t="shared" si="604"/>
        <v>0</v>
      </c>
      <c r="BA1534">
        <v>115.51440863000001</v>
      </c>
      <c r="BB1534">
        <v>115.51440863000001</v>
      </c>
    </row>
    <row r="1535" spans="1:54" x14ac:dyDescent="0.25">
      <c r="A1535" t="s">
        <v>1386</v>
      </c>
      <c r="B1535" t="s">
        <v>3</v>
      </c>
      <c r="C1535">
        <v>2014</v>
      </c>
      <c r="D1535">
        <v>4</v>
      </c>
      <c r="E1535">
        <v>8</v>
      </c>
      <c r="F1535" t="s">
        <v>1836</v>
      </c>
      <c r="G1535" t="s">
        <v>2011</v>
      </c>
      <c r="H1535" t="s">
        <v>2012</v>
      </c>
      <c r="I1535" t="s">
        <v>1812</v>
      </c>
      <c r="J1535" t="s">
        <v>1819</v>
      </c>
      <c r="K1535" t="str">
        <f t="shared" si="605"/>
        <v>Offshore</v>
      </c>
      <c r="L1535">
        <v>0</v>
      </c>
      <c r="M1535">
        <f t="shared" si="598"/>
        <v>0</v>
      </c>
      <c r="N1535">
        <f t="shared" si="606"/>
        <v>0.37742650208967687</v>
      </c>
      <c r="O1535">
        <f t="shared" si="607"/>
        <v>0.18852867681356988</v>
      </c>
      <c r="P1535">
        <v>0</v>
      </c>
      <c r="Q1535">
        <f t="shared" si="608"/>
        <v>0</v>
      </c>
      <c r="R1535">
        <v>0</v>
      </c>
      <c r="S1535">
        <f t="shared" si="599"/>
        <v>0</v>
      </c>
      <c r="T1535">
        <f t="shared" si="609"/>
        <v>0</v>
      </c>
      <c r="U1535">
        <f t="shared" si="600"/>
        <v>0.31870388613296913</v>
      </c>
      <c r="V1535">
        <f t="shared" si="610"/>
        <v>0.84441310922369939</v>
      </c>
      <c r="W1535">
        <f t="shared" si="601"/>
        <v>0.17751927972481224</v>
      </c>
      <c r="X1535">
        <f t="shared" si="611"/>
        <v>0.94160359434525442</v>
      </c>
      <c r="Y1535">
        <v>30</v>
      </c>
      <c r="Z1535">
        <f>Y1535*'MRIP Selectivity'!$N$35</f>
        <v>0.18889782527610699</v>
      </c>
      <c r="AA1535">
        <f>Y1535*'MRIP Selectivity'!$O$35</f>
        <v>0.18852867681356988</v>
      </c>
      <c r="AB1535">
        <f>Y1535*'MRIP Selectivity'!$P$35</f>
        <v>2.709651388625664E-2</v>
      </c>
      <c r="AC1535">
        <v>0.74741255597723821</v>
      </c>
      <c r="AD1535">
        <v>0.94160359434525442</v>
      </c>
      <c r="AE1535">
        <v>1.3432654004296583</v>
      </c>
      <c r="AF1535">
        <f t="shared" si="612"/>
        <v>0.14118460640815689</v>
      </c>
      <c r="AG1535">
        <f t="shared" si="613"/>
        <v>0.17751927972481224</v>
      </c>
      <c r="AH1535">
        <f t="shared" si="614"/>
        <v>3.639780957567032E-2</v>
      </c>
      <c r="AI1535">
        <f t="shared" si="615"/>
        <v>0.40452301597593354</v>
      </c>
      <c r="AJ1535">
        <f t="shared" si="616"/>
        <v>0.35510169570863948</v>
      </c>
      <c r="AK1535">
        <f t="shared" si="617"/>
        <v>0.21562519069982652</v>
      </c>
      <c r="AL1535">
        <f t="shared" si="618"/>
        <v>0.21391708930048256</v>
      </c>
      <c r="AM1535">
        <f t="shared" si="619"/>
        <v>0.31870388613296913</v>
      </c>
      <c r="AN1535">
        <f t="shared" si="620"/>
        <v>0.17751927972481224</v>
      </c>
      <c r="AO1535">
        <v>0</v>
      </c>
      <c r="AP1535">
        <f t="shared" si="621"/>
        <v>0.37742650208967687</v>
      </c>
      <c r="AQ1535">
        <f t="shared" si="622"/>
        <v>0.18852867681356988</v>
      </c>
      <c r="AR1535">
        <v>30</v>
      </c>
      <c r="AS1535">
        <f>AR1535*'MRIP Selectivity'!$N$35</f>
        <v>0.18889782527610699</v>
      </c>
      <c r="AT1535">
        <f>AR1535*'MRIP Selectivity'!$O$35</f>
        <v>0.18852867681356988</v>
      </c>
      <c r="AU1535">
        <f>AR1535*'MRIP Selectivity'!$P$35</f>
        <v>2.709651388625664E-2</v>
      </c>
      <c r="AV1535">
        <v>4</v>
      </c>
      <c r="AW1535">
        <f t="shared" si="623"/>
        <v>20</v>
      </c>
      <c r="AX1535">
        <f t="shared" si="602"/>
        <v>0</v>
      </c>
      <c r="AY1535">
        <f t="shared" si="603"/>
        <v>0</v>
      </c>
      <c r="AZ1535">
        <f t="shared" si="604"/>
        <v>0</v>
      </c>
      <c r="BA1535">
        <v>154.75544421000001</v>
      </c>
      <c r="BB1535">
        <v>154.75544421000001</v>
      </c>
    </row>
    <row r="1536" spans="1:54" x14ac:dyDescent="0.25">
      <c r="A1536" t="s">
        <v>2018</v>
      </c>
      <c r="B1536" t="s">
        <v>3</v>
      </c>
      <c r="C1536">
        <v>2014</v>
      </c>
      <c r="D1536">
        <v>4</v>
      </c>
      <c r="E1536">
        <v>8</v>
      </c>
      <c r="F1536" t="s">
        <v>1836</v>
      </c>
      <c r="G1536" t="s">
        <v>2011</v>
      </c>
      <c r="H1536" t="s">
        <v>2012</v>
      </c>
      <c r="I1536" t="s">
        <v>1812</v>
      </c>
      <c r="J1536" t="s">
        <v>1813</v>
      </c>
      <c r="K1536" t="str">
        <f t="shared" si="605"/>
        <v>Inshore</v>
      </c>
      <c r="L1536">
        <v>0</v>
      </c>
      <c r="M1536">
        <f t="shared" si="598"/>
        <v>0</v>
      </c>
      <c r="N1536">
        <f t="shared" si="606"/>
        <v>1.258088340298923E-2</v>
      </c>
      <c r="O1536">
        <f t="shared" si="607"/>
        <v>6.2842892271189965E-3</v>
      </c>
      <c r="P1536">
        <v>0</v>
      </c>
      <c r="Q1536">
        <f t="shared" si="608"/>
        <v>0</v>
      </c>
      <c r="R1536">
        <v>0</v>
      </c>
      <c r="S1536">
        <f t="shared" si="599"/>
        <v>0</v>
      </c>
      <c r="T1536">
        <f t="shared" si="609"/>
        <v>0</v>
      </c>
      <c r="U1536">
        <f t="shared" si="600"/>
        <v>1.0623462871098971E-2</v>
      </c>
      <c r="V1536">
        <f t="shared" si="610"/>
        <v>0.84441310922369939</v>
      </c>
      <c r="W1536">
        <f t="shared" si="601"/>
        <v>5.9173093241604077E-3</v>
      </c>
      <c r="X1536">
        <f t="shared" si="611"/>
        <v>0.94160359434525431</v>
      </c>
      <c r="Y1536">
        <v>1</v>
      </c>
      <c r="Z1536">
        <f>Y1536*'MRIP Selectivity'!$N$35</f>
        <v>6.2965941758702333E-3</v>
      </c>
      <c r="AA1536">
        <f>Y1536*'MRIP Selectivity'!$O$35</f>
        <v>6.2842892271189965E-3</v>
      </c>
      <c r="AB1536">
        <f>Y1536*'MRIP Selectivity'!$P$35</f>
        <v>9.0321712954188795E-4</v>
      </c>
      <c r="AC1536">
        <v>0.74741255597723821</v>
      </c>
      <c r="AD1536">
        <v>0.94160359434525442</v>
      </c>
      <c r="AE1536">
        <v>1.3432654004296583</v>
      </c>
      <c r="AF1536">
        <f t="shared" si="612"/>
        <v>4.7061535469385633E-3</v>
      </c>
      <c r="AG1536">
        <f t="shared" si="613"/>
        <v>5.9173093241604077E-3</v>
      </c>
      <c r="AH1536">
        <f t="shared" si="614"/>
        <v>1.2132603191890106E-3</v>
      </c>
      <c r="AI1536">
        <f t="shared" si="615"/>
        <v>1.3484100532531117E-2</v>
      </c>
      <c r="AJ1536">
        <f t="shared" si="616"/>
        <v>1.1836723190287982E-2</v>
      </c>
      <c r="AK1536">
        <f t="shared" si="617"/>
        <v>7.1875063566608846E-3</v>
      </c>
      <c r="AL1536">
        <f t="shared" si="618"/>
        <v>7.1305696433494187E-3</v>
      </c>
      <c r="AM1536">
        <f t="shared" si="619"/>
        <v>1.0623462871098971E-2</v>
      </c>
      <c r="AN1536">
        <f t="shared" si="620"/>
        <v>5.9173093241604077E-3</v>
      </c>
      <c r="AO1536">
        <v>0</v>
      </c>
      <c r="AP1536">
        <f t="shared" si="621"/>
        <v>1.258088340298923E-2</v>
      </c>
      <c r="AQ1536">
        <f t="shared" si="622"/>
        <v>6.2842892271189965E-3</v>
      </c>
      <c r="AR1536">
        <v>1</v>
      </c>
      <c r="AS1536">
        <f>AR1536*'MRIP Selectivity'!$N$35</f>
        <v>6.2965941758702333E-3</v>
      </c>
      <c r="AT1536">
        <f>AR1536*'MRIP Selectivity'!$O$35</f>
        <v>6.2842892271189965E-3</v>
      </c>
      <c r="AU1536">
        <f>AR1536*'MRIP Selectivity'!$P$35</f>
        <v>9.0321712954188795E-4</v>
      </c>
      <c r="AV1536">
        <v>3</v>
      </c>
      <c r="AW1536">
        <f t="shared" si="623"/>
        <v>15</v>
      </c>
      <c r="AX1536">
        <f t="shared" si="602"/>
        <v>0</v>
      </c>
      <c r="AY1536">
        <f t="shared" si="603"/>
        <v>0</v>
      </c>
      <c r="AZ1536">
        <f t="shared" si="604"/>
        <v>0</v>
      </c>
      <c r="BA1536">
        <v>154.75544421000001</v>
      </c>
      <c r="BB1536">
        <v>154.75544421000001</v>
      </c>
    </row>
    <row r="1537" spans="1:54" x14ac:dyDescent="0.25">
      <c r="A1537" t="s">
        <v>1387</v>
      </c>
      <c r="B1537" t="s">
        <v>3</v>
      </c>
      <c r="C1537">
        <v>2014</v>
      </c>
      <c r="D1537">
        <v>5</v>
      </c>
      <c r="E1537">
        <v>9</v>
      </c>
      <c r="F1537" t="s">
        <v>1859</v>
      </c>
      <c r="G1537" t="s">
        <v>2011</v>
      </c>
      <c r="H1537" t="s">
        <v>2012</v>
      </c>
      <c r="I1537" t="s">
        <v>1824</v>
      </c>
      <c r="J1537" t="s">
        <v>1767</v>
      </c>
      <c r="K1537" t="str">
        <f t="shared" si="605"/>
        <v>Inshore</v>
      </c>
      <c r="L1537">
        <v>0</v>
      </c>
      <c r="M1537">
        <f t="shared" si="598"/>
        <v>0</v>
      </c>
      <c r="N1537">
        <f t="shared" si="606"/>
        <v>1.258088340298923E-2</v>
      </c>
      <c r="O1537">
        <f t="shared" si="607"/>
        <v>6.2842892271189965E-3</v>
      </c>
      <c r="P1537">
        <v>0</v>
      </c>
      <c r="Q1537">
        <f t="shared" si="608"/>
        <v>0</v>
      </c>
      <c r="R1537">
        <v>0</v>
      </c>
      <c r="S1537">
        <f t="shared" si="599"/>
        <v>0</v>
      </c>
      <c r="T1537">
        <f t="shared" si="609"/>
        <v>0</v>
      </c>
      <c r="U1537">
        <f t="shared" si="600"/>
        <v>1.0623462871098971E-2</v>
      </c>
      <c r="V1537">
        <f t="shared" si="610"/>
        <v>0.84441310922369939</v>
      </c>
      <c r="W1537">
        <f t="shared" si="601"/>
        <v>5.9173093241604077E-3</v>
      </c>
      <c r="X1537">
        <f t="shared" si="611"/>
        <v>0.94160359434525431</v>
      </c>
      <c r="Y1537">
        <v>1</v>
      </c>
      <c r="Z1537">
        <f>Y1537*'MRIP Selectivity'!$N$35</f>
        <v>6.2965941758702333E-3</v>
      </c>
      <c r="AA1537">
        <f>Y1537*'MRIP Selectivity'!$O$35</f>
        <v>6.2842892271189965E-3</v>
      </c>
      <c r="AB1537">
        <f>Y1537*'MRIP Selectivity'!$P$35</f>
        <v>9.0321712954188795E-4</v>
      </c>
      <c r="AC1537">
        <v>0.74741255597723821</v>
      </c>
      <c r="AD1537">
        <v>0.94160359434525442</v>
      </c>
      <c r="AE1537">
        <v>1.3432654004296583</v>
      </c>
      <c r="AF1537">
        <f t="shared" si="612"/>
        <v>4.7061535469385633E-3</v>
      </c>
      <c r="AG1537">
        <f t="shared" si="613"/>
        <v>5.9173093241604077E-3</v>
      </c>
      <c r="AH1537">
        <f t="shared" si="614"/>
        <v>1.2132603191890106E-3</v>
      </c>
      <c r="AI1537">
        <f t="shared" si="615"/>
        <v>1.3484100532531117E-2</v>
      </c>
      <c r="AJ1537">
        <f t="shared" si="616"/>
        <v>1.1836723190287982E-2</v>
      </c>
      <c r="AK1537">
        <f t="shared" si="617"/>
        <v>7.1875063566608846E-3</v>
      </c>
      <c r="AL1537">
        <f t="shared" si="618"/>
        <v>7.1305696433494187E-3</v>
      </c>
      <c r="AM1537">
        <f t="shared" si="619"/>
        <v>1.0623462871098971E-2</v>
      </c>
      <c r="AN1537">
        <f t="shared" si="620"/>
        <v>5.9173093241604077E-3</v>
      </c>
      <c r="AO1537">
        <v>0</v>
      </c>
      <c r="AP1537">
        <f t="shared" si="621"/>
        <v>1.258088340298923E-2</v>
      </c>
      <c r="AQ1537">
        <f t="shared" si="622"/>
        <v>6.2842892271189965E-3</v>
      </c>
      <c r="AR1537">
        <v>1</v>
      </c>
      <c r="AS1537">
        <f>AR1537*'MRIP Selectivity'!$N$35</f>
        <v>6.2965941758702333E-3</v>
      </c>
      <c r="AT1537">
        <f>AR1537*'MRIP Selectivity'!$O$35</f>
        <v>6.2842892271189965E-3</v>
      </c>
      <c r="AU1537">
        <f>AR1537*'MRIP Selectivity'!$P$35</f>
        <v>9.0321712954188795E-4</v>
      </c>
      <c r="AV1537">
        <v>1</v>
      </c>
      <c r="AW1537">
        <f t="shared" si="623"/>
        <v>5</v>
      </c>
      <c r="AX1537">
        <f t="shared" si="602"/>
        <v>0</v>
      </c>
      <c r="AY1537">
        <f t="shared" si="603"/>
        <v>0</v>
      </c>
      <c r="AZ1537">
        <f t="shared" si="604"/>
        <v>0</v>
      </c>
      <c r="BA1537">
        <v>170.27759800999999</v>
      </c>
      <c r="BB1537">
        <v>170.27759800999999</v>
      </c>
    </row>
    <row r="1538" spans="1:54" x14ac:dyDescent="0.25">
      <c r="A1538" t="s">
        <v>1388</v>
      </c>
      <c r="B1538" t="s">
        <v>3</v>
      </c>
      <c r="C1538">
        <v>2014</v>
      </c>
      <c r="D1538">
        <v>5</v>
      </c>
      <c r="E1538">
        <v>9</v>
      </c>
      <c r="F1538" t="s">
        <v>1859</v>
      </c>
      <c r="G1538" t="s">
        <v>2011</v>
      </c>
      <c r="H1538" t="s">
        <v>2012</v>
      </c>
      <c r="I1538" t="s">
        <v>1824</v>
      </c>
      <c r="J1538" t="s">
        <v>1767</v>
      </c>
      <c r="K1538" t="str">
        <f t="shared" si="605"/>
        <v>Inshore</v>
      </c>
      <c r="L1538">
        <v>0</v>
      </c>
      <c r="M1538">
        <f t="shared" ref="M1538:M1601" si="624">L1538*BA1538</f>
        <v>0</v>
      </c>
      <c r="N1538">
        <f t="shared" si="606"/>
        <v>3.7742650208967693E-2</v>
      </c>
      <c r="O1538">
        <f t="shared" si="607"/>
        <v>1.8852867681356991E-2</v>
      </c>
      <c r="P1538">
        <v>0</v>
      </c>
      <c r="Q1538">
        <f t="shared" si="608"/>
        <v>0</v>
      </c>
      <c r="R1538">
        <v>0</v>
      </c>
      <c r="S1538">
        <f t="shared" ref="S1538:S1601" si="625">R1538*BA1538</f>
        <v>0</v>
      </c>
      <c r="T1538">
        <f t="shared" si="609"/>
        <v>0</v>
      </c>
      <c r="U1538">
        <f t="shared" ref="U1538:U1601" si="626">IF(AX1538=1,R1538+AF1538+AG1538+AH1538,R1538+AF1538+AG1538)</f>
        <v>3.1870388613296913E-2</v>
      </c>
      <c r="V1538">
        <f t="shared" si="610"/>
        <v>0.84441310922369928</v>
      </c>
      <c r="W1538">
        <f t="shared" ref="W1538:W1601" si="627">IF(AX1538=1,R1538+AG1538+AH1538,R1538+AG1538)</f>
        <v>1.7751927972481225E-2</v>
      </c>
      <c r="X1538">
        <f t="shared" si="611"/>
        <v>0.94160359434525442</v>
      </c>
      <c r="Y1538">
        <v>3</v>
      </c>
      <c r="Z1538">
        <f>Y1538*'MRIP Selectivity'!$N$35</f>
        <v>1.8889782527610699E-2</v>
      </c>
      <c r="AA1538">
        <f>Y1538*'MRIP Selectivity'!$O$35</f>
        <v>1.8852867681356991E-2</v>
      </c>
      <c r="AB1538">
        <f>Y1538*'MRIP Selectivity'!$P$35</f>
        <v>2.7096513886256638E-3</v>
      </c>
      <c r="AC1538">
        <v>0.74741255597723821</v>
      </c>
      <c r="AD1538">
        <v>0.94160359434525442</v>
      </c>
      <c r="AE1538">
        <v>1.3432654004296583</v>
      </c>
      <c r="AF1538">
        <f t="shared" si="612"/>
        <v>1.4118460640815688E-2</v>
      </c>
      <c r="AG1538">
        <f t="shared" si="613"/>
        <v>1.7751927972481225E-2</v>
      </c>
      <c r="AH1538">
        <f t="shared" si="614"/>
        <v>3.6397809575670318E-3</v>
      </c>
      <c r="AI1538">
        <f t="shared" si="615"/>
        <v>4.045230159759336E-2</v>
      </c>
      <c r="AJ1538">
        <f t="shared" si="616"/>
        <v>3.5510169570863948E-2</v>
      </c>
      <c r="AK1538">
        <f t="shared" si="617"/>
        <v>2.1562519069982654E-2</v>
      </c>
      <c r="AL1538">
        <f t="shared" si="618"/>
        <v>2.1391708930048256E-2</v>
      </c>
      <c r="AM1538">
        <f t="shared" si="619"/>
        <v>3.1870388613296913E-2</v>
      </c>
      <c r="AN1538">
        <f t="shared" si="620"/>
        <v>1.7751927972481225E-2</v>
      </c>
      <c r="AO1538">
        <v>0</v>
      </c>
      <c r="AP1538">
        <f t="shared" si="621"/>
        <v>3.7742650208967693E-2</v>
      </c>
      <c r="AQ1538">
        <f t="shared" si="622"/>
        <v>1.8852867681356991E-2</v>
      </c>
      <c r="AR1538">
        <v>3</v>
      </c>
      <c r="AS1538">
        <f>AR1538*'MRIP Selectivity'!$N$35</f>
        <v>1.8889782527610699E-2</v>
      </c>
      <c r="AT1538">
        <f>AR1538*'MRIP Selectivity'!$O$35</f>
        <v>1.8852867681356991E-2</v>
      </c>
      <c r="AU1538">
        <f>AR1538*'MRIP Selectivity'!$P$35</f>
        <v>2.7096513886256638E-3</v>
      </c>
      <c r="AV1538">
        <v>1</v>
      </c>
      <c r="AW1538">
        <f t="shared" si="623"/>
        <v>5</v>
      </c>
      <c r="AX1538">
        <f t="shared" ref="AX1538:AX1601" si="628">IF(AO1538&gt;=AW1538,1,0)</f>
        <v>0</v>
      </c>
      <c r="AY1538">
        <f t="shared" ref="AY1538:AY1601" si="629">IF(AP1538&gt;=AW1538,1,0)</f>
        <v>0</v>
      </c>
      <c r="AZ1538">
        <f t="shared" ref="AZ1538:AZ1601" si="630">IF(AQ1538&gt;=AW1538,1,0)</f>
        <v>0</v>
      </c>
      <c r="BA1538">
        <v>170.27759800999999</v>
      </c>
      <c r="BB1538">
        <v>170.27759800999999</v>
      </c>
    </row>
    <row r="1539" spans="1:54" x14ac:dyDescent="0.25">
      <c r="A1539" t="s">
        <v>1389</v>
      </c>
      <c r="B1539" t="s">
        <v>3</v>
      </c>
      <c r="C1539">
        <v>2014</v>
      </c>
      <c r="D1539">
        <v>5</v>
      </c>
      <c r="E1539">
        <v>9</v>
      </c>
      <c r="F1539" t="s">
        <v>1859</v>
      </c>
      <c r="G1539" t="s">
        <v>2011</v>
      </c>
      <c r="H1539" t="s">
        <v>2012</v>
      </c>
      <c r="I1539" t="s">
        <v>1824</v>
      </c>
      <c r="J1539" t="s">
        <v>1767</v>
      </c>
      <c r="K1539" t="str">
        <f t="shared" ref="K1539:K1602" si="631">IF(J1539="Federal","Offshore","Inshore")</f>
        <v>Inshore</v>
      </c>
      <c r="L1539">
        <v>0</v>
      </c>
      <c r="M1539">
        <f t="shared" si="624"/>
        <v>0</v>
      </c>
      <c r="N1539">
        <f t="shared" ref="N1539:N1602" si="632">L1539+Z1539+AA1539</f>
        <v>6.2904417014946146E-2</v>
      </c>
      <c r="O1539">
        <f t="shared" ref="O1539:O1602" si="633">L1539+AA1539</f>
        <v>3.1421446135594985E-2</v>
      </c>
      <c r="P1539">
        <v>0</v>
      </c>
      <c r="Q1539">
        <f t="shared" ref="Q1539:Q1602" si="634">IF(L1539=0,0,P1539/L1539)</f>
        <v>0</v>
      </c>
      <c r="R1539">
        <v>0</v>
      </c>
      <c r="S1539">
        <f t="shared" si="625"/>
        <v>0</v>
      </c>
      <c r="T1539">
        <f t="shared" ref="T1539:T1602" si="635">IF(L1539=0,0,R1539/L1539)</f>
        <v>0</v>
      </c>
      <c r="U1539">
        <f t="shared" si="626"/>
        <v>5.3117314355494855E-2</v>
      </c>
      <c r="V1539">
        <f t="shared" ref="V1539:V1602" si="636">U1539/N1539</f>
        <v>0.84441310922369939</v>
      </c>
      <c r="W1539">
        <f t="shared" si="627"/>
        <v>2.9586546620802043E-2</v>
      </c>
      <c r="X1539">
        <f t="shared" ref="X1539:X1602" si="637">W1539/O1539</f>
        <v>0.94160359434525442</v>
      </c>
      <c r="Y1539">
        <v>5</v>
      </c>
      <c r="Z1539">
        <f>Y1539*'MRIP Selectivity'!$N$35</f>
        <v>3.1482970879351167E-2</v>
      </c>
      <c r="AA1539">
        <f>Y1539*'MRIP Selectivity'!$O$35</f>
        <v>3.1421446135594985E-2</v>
      </c>
      <c r="AB1539">
        <f>Y1539*'MRIP Selectivity'!$P$35</f>
        <v>4.5160856477094394E-3</v>
      </c>
      <c r="AC1539">
        <v>0.74741255597723821</v>
      </c>
      <c r="AD1539">
        <v>0.94160359434525442</v>
      </c>
      <c r="AE1539">
        <v>1.3432654004296583</v>
      </c>
      <c r="AF1539">
        <f t="shared" ref="AF1539:AF1602" si="638">Z1539*AC1539</f>
        <v>2.3530767734692815E-2</v>
      </c>
      <c r="AG1539">
        <f t="shared" ref="AG1539:AG1602" si="639">AA1539*AD1539</f>
        <v>2.9586546620802043E-2</v>
      </c>
      <c r="AH1539">
        <f t="shared" ref="AH1539:AH1602" si="640">AB1539*AE1539</f>
        <v>6.0663015959450525E-3</v>
      </c>
      <c r="AI1539">
        <f t="shared" ref="AI1539:AI1602" si="641">Z1539+AA1539+AB1539</f>
        <v>6.742050266265559E-2</v>
      </c>
      <c r="AJ1539">
        <f t="shared" ref="AJ1539:AJ1602" si="642">AF1539+AG1539+AH1539</f>
        <v>5.9183615951439908E-2</v>
      </c>
      <c r="AK1539">
        <f t="shared" ref="AK1539:AK1602" si="643">AA1539+AB1539</f>
        <v>3.5937531783304423E-2</v>
      </c>
      <c r="AL1539">
        <f t="shared" ref="AL1539:AL1602" si="644">AG1539+AH1539</f>
        <v>3.5652848216747093E-2</v>
      </c>
      <c r="AM1539">
        <f t="shared" ref="AM1539:AM1602" si="645">R1539+AF1539+AG1539</f>
        <v>5.3117314355494855E-2</v>
      </c>
      <c r="AN1539">
        <f t="shared" ref="AN1539:AN1602" si="646">R1539+AG1539</f>
        <v>2.9586546620802043E-2</v>
      </c>
      <c r="AO1539">
        <v>0</v>
      </c>
      <c r="AP1539">
        <f t="shared" ref="AP1539:AP1602" si="647">AO1539+AS1539+AT1539</f>
        <v>6.2904417014946146E-2</v>
      </c>
      <c r="AQ1539">
        <f t="shared" ref="AQ1539:AQ1602" si="648">AO1539+AT1539</f>
        <v>3.1421446135594985E-2</v>
      </c>
      <c r="AR1539">
        <v>5</v>
      </c>
      <c r="AS1539">
        <f>AR1539*'MRIP Selectivity'!$N$35</f>
        <v>3.1482970879351167E-2</v>
      </c>
      <c r="AT1539">
        <f>AR1539*'MRIP Selectivity'!$O$35</f>
        <v>3.1421446135594985E-2</v>
      </c>
      <c r="AU1539">
        <f>AR1539*'MRIP Selectivity'!$P$35</f>
        <v>4.5160856477094394E-3</v>
      </c>
      <c r="AV1539">
        <v>1</v>
      </c>
      <c r="AW1539">
        <f t="shared" ref="AW1539:AW1602" si="649">AV1539*5</f>
        <v>5</v>
      </c>
      <c r="AX1539">
        <f t="shared" si="628"/>
        <v>0</v>
      </c>
      <c r="AY1539">
        <f t="shared" si="629"/>
        <v>0</v>
      </c>
      <c r="AZ1539">
        <f t="shared" si="630"/>
        <v>0</v>
      </c>
      <c r="BA1539">
        <v>170.27759800999999</v>
      </c>
      <c r="BB1539">
        <v>170.27759800999999</v>
      </c>
    </row>
    <row r="1540" spans="1:54" x14ac:dyDescent="0.25">
      <c r="A1540" t="s">
        <v>1390</v>
      </c>
      <c r="B1540" t="s">
        <v>3</v>
      </c>
      <c r="C1540">
        <v>2014</v>
      </c>
      <c r="D1540">
        <v>5</v>
      </c>
      <c r="E1540">
        <v>10</v>
      </c>
      <c r="F1540" t="s">
        <v>1833</v>
      </c>
      <c r="G1540" t="s">
        <v>2011</v>
      </c>
      <c r="H1540" t="s">
        <v>2012</v>
      </c>
      <c r="I1540" t="s">
        <v>1824</v>
      </c>
      <c r="J1540" t="s">
        <v>1767</v>
      </c>
      <c r="K1540" t="str">
        <f t="shared" si="631"/>
        <v>Inshore</v>
      </c>
      <c r="L1540">
        <v>0</v>
      </c>
      <c r="M1540">
        <f t="shared" si="624"/>
        <v>0</v>
      </c>
      <c r="N1540">
        <f t="shared" si="632"/>
        <v>8.8066183820924612E-2</v>
      </c>
      <c r="O1540">
        <f t="shared" si="633"/>
        <v>4.3990024589832977E-2</v>
      </c>
      <c r="P1540">
        <v>0</v>
      </c>
      <c r="Q1540">
        <f t="shared" si="634"/>
        <v>0</v>
      </c>
      <c r="R1540">
        <v>0</v>
      </c>
      <c r="S1540">
        <f t="shared" si="625"/>
        <v>0</v>
      </c>
      <c r="T1540">
        <f t="shared" si="635"/>
        <v>0</v>
      </c>
      <c r="U1540">
        <f t="shared" si="626"/>
        <v>7.4364240097692796E-2</v>
      </c>
      <c r="V1540">
        <f t="shared" si="636"/>
        <v>0.84441310922369928</v>
      </c>
      <c r="W1540">
        <f t="shared" si="627"/>
        <v>4.1421165269122859E-2</v>
      </c>
      <c r="X1540">
        <f t="shared" si="637"/>
        <v>0.94160359434525442</v>
      </c>
      <c r="Y1540">
        <v>7</v>
      </c>
      <c r="Z1540">
        <f>Y1540*'MRIP Selectivity'!$N$35</f>
        <v>4.4076159231091636E-2</v>
      </c>
      <c r="AA1540">
        <f>Y1540*'MRIP Selectivity'!$O$35</f>
        <v>4.3990024589832977E-2</v>
      </c>
      <c r="AB1540">
        <f>Y1540*'MRIP Selectivity'!$P$35</f>
        <v>6.3225199067932156E-3</v>
      </c>
      <c r="AC1540">
        <v>0.74741255597723821</v>
      </c>
      <c r="AD1540">
        <v>0.94160359434525442</v>
      </c>
      <c r="AE1540">
        <v>1.3432654004296583</v>
      </c>
      <c r="AF1540">
        <f t="shared" si="638"/>
        <v>3.2943074828569945E-2</v>
      </c>
      <c r="AG1540">
        <f t="shared" si="639"/>
        <v>4.1421165269122859E-2</v>
      </c>
      <c r="AH1540">
        <f t="shared" si="640"/>
        <v>8.4928222343230737E-3</v>
      </c>
      <c r="AI1540">
        <f t="shared" si="641"/>
        <v>9.4388703727717821E-2</v>
      </c>
      <c r="AJ1540">
        <f t="shared" si="642"/>
        <v>8.2857062332015868E-2</v>
      </c>
      <c r="AK1540">
        <f t="shared" si="643"/>
        <v>5.0312544496626192E-2</v>
      </c>
      <c r="AL1540">
        <f t="shared" si="644"/>
        <v>4.9913987503445931E-2</v>
      </c>
      <c r="AM1540">
        <f t="shared" si="645"/>
        <v>7.4364240097692796E-2</v>
      </c>
      <c r="AN1540">
        <f t="shared" si="646"/>
        <v>4.1421165269122859E-2</v>
      </c>
      <c r="AO1540">
        <v>0</v>
      </c>
      <c r="AP1540">
        <f t="shared" si="647"/>
        <v>8.8066183820924612E-2</v>
      </c>
      <c r="AQ1540">
        <f t="shared" si="648"/>
        <v>4.3990024589832977E-2</v>
      </c>
      <c r="AR1540">
        <v>7</v>
      </c>
      <c r="AS1540">
        <f>AR1540*'MRIP Selectivity'!$N$35</f>
        <v>4.4076159231091636E-2</v>
      </c>
      <c r="AT1540">
        <f>AR1540*'MRIP Selectivity'!$O$35</f>
        <v>4.3990024589832977E-2</v>
      </c>
      <c r="AU1540">
        <f>AR1540*'MRIP Selectivity'!$P$35</f>
        <v>6.3225199067932156E-3</v>
      </c>
      <c r="AV1540">
        <v>1</v>
      </c>
      <c r="AW1540">
        <f t="shared" si="649"/>
        <v>5</v>
      </c>
      <c r="AX1540">
        <f t="shared" si="628"/>
        <v>0</v>
      </c>
      <c r="AY1540">
        <f t="shared" si="629"/>
        <v>0</v>
      </c>
      <c r="AZ1540">
        <f t="shared" si="630"/>
        <v>0</v>
      </c>
      <c r="BA1540">
        <v>1859.8058877000001</v>
      </c>
      <c r="BB1540">
        <v>1859.8058877000001</v>
      </c>
    </row>
    <row r="1541" spans="1:54" x14ac:dyDescent="0.25">
      <c r="A1541" t="s">
        <v>1391</v>
      </c>
      <c r="B1541" t="s">
        <v>3</v>
      </c>
      <c r="C1541">
        <v>2014</v>
      </c>
      <c r="D1541">
        <v>5</v>
      </c>
      <c r="E1541">
        <v>10</v>
      </c>
      <c r="F1541" t="s">
        <v>1833</v>
      </c>
      <c r="G1541" t="s">
        <v>2011</v>
      </c>
      <c r="H1541" t="s">
        <v>2012</v>
      </c>
      <c r="I1541" t="s">
        <v>1824</v>
      </c>
      <c r="J1541" t="s">
        <v>1767</v>
      </c>
      <c r="K1541" t="str">
        <f t="shared" si="631"/>
        <v>Inshore</v>
      </c>
      <c r="L1541">
        <v>1</v>
      </c>
      <c r="M1541">
        <f t="shared" si="624"/>
        <v>1859.8058877000001</v>
      </c>
      <c r="N1541">
        <f t="shared" si="632"/>
        <v>1</v>
      </c>
      <c r="O1541">
        <f t="shared" si="633"/>
        <v>1</v>
      </c>
      <c r="P1541">
        <v>12.952755905511811</v>
      </c>
      <c r="Q1541">
        <f t="shared" si="634"/>
        <v>12.952755905511811</v>
      </c>
      <c r="R1541">
        <v>0.99208017983194907</v>
      </c>
      <c r="S1541">
        <f t="shared" si="625"/>
        <v>1845.0765595219339</v>
      </c>
      <c r="T1541">
        <f t="shared" si="635"/>
        <v>0.99208017983194907</v>
      </c>
      <c r="U1541">
        <f t="shared" si="626"/>
        <v>0.99208017983194907</v>
      </c>
      <c r="V1541">
        <f t="shared" si="636"/>
        <v>0.99208017983194907</v>
      </c>
      <c r="W1541">
        <f t="shared" si="627"/>
        <v>0.99208017983194907</v>
      </c>
      <c r="X1541">
        <f t="shared" si="637"/>
        <v>0.99208017983194907</v>
      </c>
      <c r="Y1541">
        <v>0</v>
      </c>
      <c r="Z1541">
        <f>Y1541*'MRIP Selectivity'!$N$35</f>
        <v>0</v>
      </c>
      <c r="AA1541">
        <f>Y1541*'MRIP Selectivity'!$O$35</f>
        <v>0</v>
      </c>
      <c r="AB1541">
        <f>Y1541*'MRIP Selectivity'!$P$35</f>
        <v>0</v>
      </c>
      <c r="AC1541">
        <v>0.74741255597723821</v>
      </c>
      <c r="AD1541">
        <v>0.94160359434525442</v>
      </c>
      <c r="AE1541">
        <v>1.3432654004296583</v>
      </c>
      <c r="AF1541">
        <f t="shared" si="638"/>
        <v>0</v>
      </c>
      <c r="AG1541">
        <f t="shared" si="639"/>
        <v>0</v>
      </c>
      <c r="AH1541">
        <f t="shared" si="640"/>
        <v>0</v>
      </c>
      <c r="AI1541">
        <f t="shared" si="641"/>
        <v>0</v>
      </c>
      <c r="AJ1541">
        <f t="shared" si="642"/>
        <v>0</v>
      </c>
      <c r="AK1541">
        <f t="shared" si="643"/>
        <v>0</v>
      </c>
      <c r="AL1541">
        <f t="shared" si="644"/>
        <v>0</v>
      </c>
      <c r="AM1541">
        <f t="shared" si="645"/>
        <v>0.99208017983194907</v>
      </c>
      <c r="AN1541">
        <f t="shared" si="646"/>
        <v>0.99208017983194907</v>
      </c>
      <c r="AO1541">
        <v>1</v>
      </c>
      <c r="AP1541">
        <f t="shared" si="647"/>
        <v>1</v>
      </c>
      <c r="AQ1541">
        <f t="shared" si="648"/>
        <v>1</v>
      </c>
      <c r="AR1541">
        <v>0</v>
      </c>
      <c r="AS1541">
        <f>AR1541*'MRIP Selectivity'!$N$35</f>
        <v>0</v>
      </c>
      <c r="AT1541">
        <f>AR1541*'MRIP Selectivity'!$O$35</f>
        <v>0</v>
      </c>
      <c r="AU1541">
        <f>AR1541*'MRIP Selectivity'!$P$35</f>
        <v>0</v>
      </c>
      <c r="AV1541">
        <v>1</v>
      </c>
      <c r="AW1541">
        <f t="shared" si="649"/>
        <v>5</v>
      </c>
      <c r="AX1541">
        <f t="shared" si="628"/>
        <v>0</v>
      </c>
      <c r="AY1541">
        <f t="shared" si="629"/>
        <v>0</v>
      </c>
      <c r="AZ1541">
        <f t="shared" si="630"/>
        <v>0</v>
      </c>
      <c r="BA1541">
        <v>1859.8058877000001</v>
      </c>
      <c r="BB1541">
        <v>1859.8058877000001</v>
      </c>
    </row>
    <row r="1542" spans="1:54" x14ac:dyDescent="0.25">
      <c r="A1542" t="s">
        <v>1392</v>
      </c>
      <c r="B1542" t="s">
        <v>3</v>
      </c>
      <c r="C1542">
        <v>2014</v>
      </c>
      <c r="D1542">
        <v>5</v>
      </c>
      <c r="E1542">
        <v>10</v>
      </c>
      <c r="F1542" t="s">
        <v>1833</v>
      </c>
      <c r="G1542" t="s">
        <v>2011</v>
      </c>
      <c r="H1542" t="s">
        <v>2012</v>
      </c>
      <c r="I1542" t="s">
        <v>1824</v>
      </c>
      <c r="J1542" t="s">
        <v>1767</v>
      </c>
      <c r="K1542" t="str">
        <f t="shared" si="631"/>
        <v>Inshore</v>
      </c>
      <c r="L1542">
        <v>0</v>
      </c>
      <c r="M1542">
        <f t="shared" si="624"/>
        <v>0</v>
      </c>
      <c r="N1542">
        <f t="shared" si="632"/>
        <v>1.258088340298923E-2</v>
      </c>
      <c r="O1542">
        <f t="shared" si="633"/>
        <v>6.2842892271189965E-3</v>
      </c>
      <c r="P1542">
        <v>0</v>
      </c>
      <c r="Q1542">
        <f t="shared" si="634"/>
        <v>0</v>
      </c>
      <c r="R1542">
        <v>0</v>
      </c>
      <c r="S1542">
        <f t="shared" si="625"/>
        <v>0</v>
      </c>
      <c r="T1542">
        <f t="shared" si="635"/>
        <v>0</v>
      </c>
      <c r="U1542">
        <f t="shared" si="626"/>
        <v>1.0623462871098971E-2</v>
      </c>
      <c r="V1542">
        <f t="shared" si="636"/>
        <v>0.84441310922369939</v>
      </c>
      <c r="W1542">
        <f t="shared" si="627"/>
        <v>5.9173093241604077E-3</v>
      </c>
      <c r="X1542">
        <f t="shared" si="637"/>
        <v>0.94160359434525431</v>
      </c>
      <c r="Y1542">
        <v>1</v>
      </c>
      <c r="Z1542">
        <f>Y1542*'MRIP Selectivity'!$N$35</f>
        <v>6.2965941758702333E-3</v>
      </c>
      <c r="AA1542">
        <f>Y1542*'MRIP Selectivity'!$O$35</f>
        <v>6.2842892271189965E-3</v>
      </c>
      <c r="AB1542">
        <f>Y1542*'MRIP Selectivity'!$P$35</f>
        <v>9.0321712954188795E-4</v>
      </c>
      <c r="AC1542">
        <v>0.74741255597723821</v>
      </c>
      <c r="AD1542">
        <v>0.94160359434525442</v>
      </c>
      <c r="AE1542">
        <v>1.3432654004296583</v>
      </c>
      <c r="AF1542">
        <f t="shared" si="638"/>
        <v>4.7061535469385633E-3</v>
      </c>
      <c r="AG1542">
        <f t="shared" si="639"/>
        <v>5.9173093241604077E-3</v>
      </c>
      <c r="AH1542">
        <f t="shared" si="640"/>
        <v>1.2132603191890106E-3</v>
      </c>
      <c r="AI1542">
        <f t="shared" si="641"/>
        <v>1.3484100532531117E-2</v>
      </c>
      <c r="AJ1542">
        <f t="shared" si="642"/>
        <v>1.1836723190287982E-2</v>
      </c>
      <c r="AK1542">
        <f t="shared" si="643"/>
        <v>7.1875063566608846E-3</v>
      </c>
      <c r="AL1542">
        <f t="shared" si="644"/>
        <v>7.1305696433494187E-3</v>
      </c>
      <c r="AM1542">
        <f t="shared" si="645"/>
        <v>1.0623462871098971E-2</v>
      </c>
      <c r="AN1542">
        <f t="shared" si="646"/>
        <v>5.9173093241604077E-3</v>
      </c>
      <c r="AO1542">
        <v>0</v>
      </c>
      <c r="AP1542">
        <f t="shared" si="647"/>
        <v>1.258088340298923E-2</v>
      </c>
      <c r="AQ1542">
        <f t="shared" si="648"/>
        <v>6.2842892271189965E-3</v>
      </c>
      <c r="AR1542">
        <v>1</v>
      </c>
      <c r="AS1542">
        <f>AR1542*'MRIP Selectivity'!$N$35</f>
        <v>6.2965941758702333E-3</v>
      </c>
      <c r="AT1542">
        <f>AR1542*'MRIP Selectivity'!$O$35</f>
        <v>6.2842892271189965E-3</v>
      </c>
      <c r="AU1542">
        <f>AR1542*'MRIP Selectivity'!$P$35</f>
        <v>9.0321712954188795E-4</v>
      </c>
      <c r="AV1542">
        <v>1</v>
      </c>
      <c r="AW1542">
        <f t="shared" si="649"/>
        <v>5</v>
      </c>
      <c r="AX1542">
        <f t="shared" si="628"/>
        <v>0</v>
      </c>
      <c r="AY1542">
        <f t="shared" si="629"/>
        <v>0</v>
      </c>
      <c r="AZ1542">
        <f t="shared" si="630"/>
        <v>0</v>
      </c>
      <c r="BA1542">
        <v>1859.8058877000001</v>
      </c>
      <c r="BB1542">
        <v>1859.8058877000001</v>
      </c>
    </row>
    <row r="1543" spans="1:54" x14ac:dyDescent="0.25">
      <c r="A1543" t="s">
        <v>1393</v>
      </c>
      <c r="B1543" t="s">
        <v>3</v>
      </c>
      <c r="C1543">
        <v>2014</v>
      </c>
      <c r="D1543">
        <v>6</v>
      </c>
      <c r="E1543">
        <v>11</v>
      </c>
      <c r="F1543" t="s">
        <v>1861</v>
      </c>
      <c r="G1543" t="s">
        <v>2011</v>
      </c>
      <c r="H1543" t="s">
        <v>2012</v>
      </c>
      <c r="I1543" t="s">
        <v>1824</v>
      </c>
      <c r="J1543" t="s">
        <v>1813</v>
      </c>
      <c r="K1543" t="str">
        <f t="shared" si="631"/>
        <v>Inshore</v>
      </c>
      <c r="L1543">
        <v>0</v>
      </c>
      <c r="M1543">
        <f t="shared" si="624"/>
        <v>0</v>
      </c>
      <c r="N1543">
        <f t="shared" si="632"/>
        <v>0.25161766805978458</v>
      </c>
      <c r="O1543">
        <f t="shared" si="633"/>
        <v>0.12568578454237994</v>
      </c>
      <c r="P1543">
        <v>0</v>
      </c>
      <c r="Q1543">
        <f t="shared" si="634"/>
        <v>0</v>
      </c>
      <c r="R1543">
        <v>0</v>
      </c>
      <c r="S1543">
        <f t="shared" si="625"/>
        <v>0</v>
      </c>
      <c r="T1543">
        <f t="shared" si="635"/>
        <v>0</v>
      </c>
      <c r="U1543">
        <f t="shared" si="626"/>
        <v>0.21246925742197942</v>
      </c>
      <c r="V1543">
        <f t="shared" si="636"/>
        <v>0.84441310922369939</v>
      </c>
      <c r="W1543">
        <f t="shared" si="627"/>
        <v>0.11834618648320817</v>
      </c>
      <c r="X1543">
        <f t="shared" si="637"/>
        <v>0.94160359434525442</v>
      </c>
      <c r="Y1543">
        <v>20</v>
      </c>
      <c r="Z1543">
        <f>Y1543*'MRIP Selectivity'!$N$35</f>
        <v>0.12593188351740467</v>
      </c>
      <c r="AA1543">
        <f>Y1543*'MRIP Selectivity'!$O$35</f>
        <v>0.12568578454237994</v>
      </c>
      <c r="AB1543">
        <f>Y1543*'MRIP Selectivity'!$P$35</f>
        <v>1.8064342590837758E-2</v>
      </c>
      <c r="AC1543">
        <v>0.74741255597723821</v>
      </c>
      <c r="AD1543">
        <v>0.94160359434525442</v>
      </c>
      <c r="AE1543">
        <v>1.3432654004296583</v>
      </c>
      <c r="AF1543">
        <f t="shared" si="638"/>
        <v>9.4123070938771258E-2</v>
      </c>
      <c r="AG1543">
        <f t="shared" si="639"/>
        <v>0.11834618648320817</v>
      </c>
      <c r="AH1543">
        <f t="shared" si="640"/>
        <v>2.426520638378021E-2</v>
      </c>
      <c r="AI1543">
        <f t="shared" si="641"/>
        <v>0.26968201065062236</v>
      </c>
      <c r="AJ1543">
        <f t="shared" si="642"/>
        <v>0.23673446380575963</v>
      </c>
      <c r="AK1543">
        <f t="shared" si="643"/>
        <v>0.14375012713321769</v>
      </c>
      <c r="AL1543">
        <f t="shared" si="644"/>
        <v>0.14261139286698837</v>
      </c>
      <c r="AM1543">
        <f t="shared" si="645"/>
        <v>0.21246925742197942</v>
      </c>
      <c r="AN1543">
        <f t="shared" si="646"/>
        <v>0.11834618648320817</v>
      </c>
      <c r="AO1543">
        <v>0</v>
      </c>
      <c r="AP1543">
        <f t="shared" si="647"/>
        <v>0.25161766805978458</v>
      </c>
      <c r="AQ1543">
        <f t="shared" si="648"/>
        <v>0.12568578454237994</v>
      </c>
      <c r="AR1543">
        <v>20</v>
      </c>
      <c r="AS1543">
        <f>AR1543*'MRIP Selectivity'!$N$35</f>
        <v>0.12593188351740467</v>
      </c>
      <c r="AT1543">
        <f>AR1543*'MRIP Selectivity'!$O$35</f>
        <v>0.12568578454237994</v>
      </c>
      <c r="AU1543">
        <f>AR1543*'MRIP Selectivity'!$P$35</f>
        <v>1.8064342590837758E-2</v>
      </c>
      <c r="AV1543">
        <v>1</v>
      </c>
      <c r="AW1543">
        <f t="shared" si="649"/>
        <v>5</v>
      </c>
      <c r="AX1543">
        <f t="shared" si="628"/>
        <v>0</v>
      </c>
      <c r="AY1543">
        <f t="shared" si="629"/>
        <v>0</v>
      </c>
      <c r="AZ1543">
        <f t="shared" si="630"/>
        <v>0</v>
      </c>
      <c r="BA1543">
        <v>3101.9439929</v>
      </c>
      <c r="BB1543">
        <v>3101.9439929</v>
      </c>
    </row>
    <row r="1544" spans="1:54" x14ac:dyDescent="0.25">
      <c r="A1544" t="s">
        <v>1394</v>
      </c>
      <c r="B1544" t="s">
        <v>3</v>
      </c>
      <c r="C1544">
        <v>2014</v>
      </c>
      <c r="D1544">
        <v>6</v>
      </c>
      <c r="E1544">
        <v>11</v>
      </c>
      <c r="F1544" t="s">
        <v>1861</v>
      </c>
      <c r="G1544" t="s">
        <v>2011</v>
      </c>
      <c r="H1544" t="s">
        <v>2012</v>
      </c>
      <c r="I1544" t="s">
        <v>1824</v>
      </c>
      <c r="J1544" t="s">
        <v>1813</v>
      </c>
      <c r="K1544" t="str">
        <f t="shared" si="631"/>
        <v>Inshore</v>
      </c>
      <c r="L1544">
        <v>0</v>
      </c>
      <c r="M1544">
        <f t="shared" si="624"/>
        <v>0</v>
      </c>
      <c r="N1544">
        <f t="shared" si="632"/>
        <v>0.25161766805978458</v>
      </c>
      <c r="O1544">
        <f t="shared" si="633"/>
        <v>0.12568578454237994</v>
      </c>
      <c r="P1544">
        <v>0</v>
      </c>
      <c r="Q1544">
        <f t="shared" si="634"/>
        <v>0</v>
      </c>
      <c r="R1544">
        <v>0</v>
      </c>
      <c r="S1544">
        <f t="shared" si="625"/>
        <v>0</v>
      </c>
      <c r="T1544">
        <f t="shared" si="635"/>
        <v>0</v>
      </c>
      <c r="U1544">
        <f t="shared" si="626"/>
        <v>0.21246925742197942</v>
      </c>
      <c r="V1544">
        <f t="shared" si="636"/>
        <v>0.84441310922369939</v>
      </c>
      <c r="W1544">
        <f t="shared" si="627"/>
        <v>0.11834618648320817</v>
      </c>
      <c r="X1544">
        <f t="shared" si="637"/>
        <v>0.94160359434525442</v>
      </c>
      <c r="Y1544">
        <v>20</v>
      </c>
      <c r="Z1544">
        <f>Y1544*'MRIP Selectivity'!$N$35</f>
        <v>0.12593188351740467</v>
      </c>
      <c r="AA1544">
        <f>Y1544*'MRIP Selectivity'!$O$35</f>
        <v>0.12568578454237994</v>
      </c>
      <c r="AB1544">
        <f>Y1544*'MRIP Selectivity'!$P$35</f>
        <v>1.8064342590837758E-2</v>
      </c>
      <c r="AC1544">
        <v>0.74741255597723821</v>
      </c>
      <c r="AD1544">
        <v>0.94160359434525442</v>
      </c>
      <c r="AE1544">
        <v>1.3432654004296583</v>
      </c>
      <c r="AF1544">
        <f t="shared" si="638"/>
        <v>9.4123070938771258E-2</v>
      </c>
      <c r="AG1544">
        <f t="shared" si="639"/>
        <v>0.11834618648320817</v>
      </c>
      <c r="AH1544">
        <f t="shared" si="640"/>
        <v>2.426520638378021E-2</v>
      </c>
      <c r="AI1544">
        <f t="shared" si="641"/>
        <v>0.26968201065062236</v>
      </c>
      <c r="AJ1544">
        <f t="shared" si="642"/>
        <v>0.23673446380575963</v>
      </c>
      <c r="AK1544">
        <f t="shared" si="643"/>
        <v>0.14375012713321769</v>
      </c>
      <c r="AL1544">
        <f t="shared" si="644"/>
        <v>0.14261139286698837</v>
      </c>
      <c r="AM1544">
        <f t="shared" si="645"/>
        <v>0.21246925742197942</v>
      </c>
      <c r="AN1544">
        <f t="shared" si="646"/>
        <v>0.11834618648320817</v>
      </c>
      <c r="AO1544">
        <v>0</v>
      </c>
      <c r="AP1544">
        <f t="shared" si="647"/>
        <v>0.25161766805978458</v>
      </c>
      <c r="AQ1544">
        <f t="shared" si="648"/>
        <v>0.12568578454237994</v>
      </c>
      <c r="AR1544">
        <v>20</v>
      </c>
      <c r="AS1544">
        <f>AR1544*'MRIP Selectivity'!$N$35</f>
        <v>0.12593188351740467</v>
      </c>
      <c r="AT1544">
        <f>AR1544*'MRIP Selectivity'!$O$35</f>
        <v>0.12568578454237994</v>
      </c>
      <c r="AU1544">
        <f>AR1544*'MRIP Selectivity'!$P$35</f>
        <v>1.8064342590837758E-2</v>
      </c>
      <c r="AV1544">
        <v>1</v>
      </c>
      <c r="AW1544">
        <f t="shared" si="649"/>
        <v>5</v>
      </c>
      <c r="AX1544">
        <f t="shared" si="628"/>
        <v>0</v>
      </c>
      <c r="AY1544">
        <f t="shared" si="629"/>
        <v>0</v>
      </c>
      <c r="AZ1544">
        <f t="shared" si="630"/>
        <v>0</v>
      </c>
      <c r="BA1544">
        <v>3101.9439929</v>
      </c>
      <c r="BB1544">
        <v>3101.9439929</v>
      </c>
    </row>
    <row r="1545" spans="1:54" x14ac:dyDescent="0.25">
      <c r="A1545" t="s">
        <v>1395</v>
      </c>
      <c r="B1545" t="s">
        <v>3</v>
      </c>
      <c r="C1545">
        <v>2013</v>
      </c>
      <c r="D1545">
        <v>3</v>
      </c>
      <c r="E1545">
        <v>5</v>
      </c>
      <c r="F1545" t="s">
        <v>1846</v>
      </c>
      <c r="G1545" t="s">
        <v>2011</v>
      </c>
      <c r="H1545" t="s">
        <v>2015</v>
      </c>
      <c r="I1545" t="s">
        <v>1812</v>
      </c>
      <c r="J1545" t="s">
        <v>1819</v>
      </c>
      <c r="K1545" t="str">
        <f t="shared" si="631"/>
        <v>Offshore</v>
      </c>
      <c r="L1545">
        <v>0</v>
      </c>
      <c r="M1545">
        <f t="shared" si="624"/>
        <v>0</v>
      </c>
      <c r="N1545">
        <f t="shared" si="632"/>
        <v>0.31452208507473078</v>
      </c>
      <c r="O1545">
        <f t="shared" si="633"/>
        <v>0.15710723067797491</v>
      </c>
      <c r="P1545">
        <v>0</v>
      </c>
      <c r="Q1545">
        <f t="shared" si="634"/>
        <v>0</v>
      </c>
      <c r="R1545">
        <v>0</v>
      </c>
      <c r="S1545">
        <f t="shared" si="625"/>
        <v>0</v>
      </c>
      <c r="T1545">
        <f t="shared" si="635"/>
        <v>0</v>
      </c>
      <c r="U1545">
        <f t="shared" si="626"/>
        <v>0.26558657177747425</v>
      </c>
      <c r="V1545">
        <f t="shared" si="636"/>
        <v>0.84441310922369917</v>
      </c>
      <c r="W1545">
        <f t="shared" si="627"/>
        <v>0.1479327331040102</v>
      </c>
      <c r="X1545">
        <f t="shared" si="637"/>
        <v>0.94160359434525442</v>
      </c>
      <c r="Y1545">
        <v>25</v>
      </c>
      <c r="Z1545">
        <f>Y1545*'MRIP Selectivity'!$N$35</f>
        <v>0.15741485439675584</v>
      </c>
      <c r="AA1545">
        <f>Y1545*'MRIP Selectivity'!$O$35</f>
        <v>0.15710723067797491</v>
      </c>
      <c r="AB1545">
        <f>Y1545*'MRIP Selectivity'!$P$35</f>
        <v>2.2580428238547199E-2</v>
      </c>
      <c r="AC1545">
        <v>0.74741255597723821</v>
      </c>
      <c r="AD1545">
        <v>0.94160359434525442</v>
      </c>
      <c r="AE1545">
        <v>1.3432654004296583</v>
      </c>
      <c r="AF1545">
        <f t="shared" si="638"/>
        <v>0.11765383867346407</v>
      </c>
      <c r="AG1545">
        <f t="shared" si="639"/>
        <v>0.1479327331040102</v>
      </c>
      <c r="AH1545">
        <f t="shared" si="640"/>
        <v>3.0331507979725267E-2</v>
      </c>
      <c r="AI1545">
        <f t="shared" si="641"/>
        <v>0.33710251331327801</v>
      </c>
      <c r="AJ1545">
        <f t="shared" si="642"/>
        <v>0.29591807975719953</v>
      </c>
      <c r="AK1545">
        <f t="shared" si="643"/>
        <v>0.17968765891652211</v>
      </c>
      <c r="AL1545">
        <f t="shared" si="644"/>
        <v>0.17826424108373545</v>
      </c>
      <c r="AM1545">
        <f t="shared" si="645"/>
        <v>0.26558657177747425</v>
      </c>
      <c r="AN1545">
        <f t="shared" si="646"/>
        <v>0.1479327331040102</v>
      </c>
      <c r="AO1545">
        <v>0</v>
      </c>
      <c r="AP1545">
        <f t="shared" si="647"/>
        <v>0.31452208507473078</v>
      </c>
      <c r="AQ1545">
        <f t="shared" si="648"/>
        <v>0.15710723067797491</v>
      </c>
      <c r="AR1545">
        <v>25</v>
      </c>
      <c r="AS1545">
        <f>AR1545*'MRIP Selectivity'!$N$35</f>
        <v>0.15741485439675584</v>
      </c>
      <c r="AT1545">
        <f>AR1545*'MRIP Selectivity'!$O$35</f>
        <v>0.15710723067797491</v>
      </c>
      <c r="AU1545">
        <f>AR1545*'MRIP Selectivity'!$P$35</f>
        <v>2.2580428238547199E-2</v>
      </c>
      <c r="AV1545">
        <v>1</v>
      </c>
      <c r="AW1545">
        <f t="shared" si="649"/>
        <v>5</v>
      </c>
      <c r="AX1545">
        <f t="shared" si="628"/>
        <v>0</v>
      </c>
      <c r="AY1545">
        <f t="shared" si="629"/>
        <v>0</v>
      </c>
      <c r="AZ1545">
        <f t="shared" si="630"/>
        <v>0</v>
      </c>
      <c r="BA1545">
        <v>1308.8000864000001</v>
      </c>
      <c r="BB1545">
        <v>1308.8000864000001</v>
      </c>
    </row>
    <row r="1546" spans="1:54" x14ac:dyDescent="0.25">
      <c r="A1546" t="s">
        <v>1396</v>
      </c>
      <c r="B1546" t="s">
        <v>3</v>
      </c>
      <c r="C1546">
        <v>2013</v>
      </c>
      <c r="D1546">
        <v>3</v>
      </c>
      <c r="E1546">
        <v>6</v>
      </c>
      <c r="F1546" t="s">
        <v>1867</v>
      </c>
      <c r="G1546" t="s">
        <v>2011</v>
      </c>
      <c r="H1546" t="s">
        <v>2015</v>
      </c>
      <c r="I1546" t="s">
        <v>1837</v>
      </c>
      <c r="J1546" t="s">
        <v>1819</v>
      </c>
      <c r="K1546" t="str">
        <f t="shared" si="631"/>
        <v>Offshore</v>
      </c>
      <c r="L1546">
        <v>18</v>
      </c>
      <c r="M1546">
        <f t="shared" si="624"/>
        <v>576.58289678999995</v>
      </c>
      <c r="N1546">
        <f t="shared" si="632"/>
        <v>18.075485300417935</v>
      </c>
      <c r="O1546">
        <f t="shared" si="633"/>
        <v>18.037705735362714</v>
      </c>
      <c r="P1546">
        <v>255.03937007874015</v>
      </c>
      <c r="Q1546">
        <f t="shared" si="634"/>
        <v>14.168853893263341</v>
      </c>
      <c r="R1546">
        <v>23.479230922689464</v>
      </c>
      <c r="S1546">
        <f t="shared" si="625"/>
        <v>752.09572110031309</v>
      </c>
      <c r="T1546">
        <f t="shared" si="635"/>
        <v>1.3044017179271925</v>
      </c>
      <c r="U1546">
        <f t="shared" si="626"/>
        <v>23.542971699916059</v>
      </c>
      <c r="V1546">
        <f t="shared" si="636"/>
        <v>1.3024807527226783</v>
      </c>
      <c r="W1546">
        <f t="shared" si="627"/>
        <v>23.514734778634427</v>
      </c>
      <c r="X1546">
        <f t="shared" si="637"/>
        <v>1.3036433304560491</v>
      </c>
      <c r="Y1546">
        <v>6</v>
      </c>
      <c r="Z1546">
        <f>Y1546*'MRIP Selectivity'!$N$35</f>
        <v>3.7779565055221398E-2</v>
      </c>
      <c r="AA1546">
        <f>Y1546*'MRIP Selectivity'!$O$35</f>
        <v>3.7705735362713981E-2</v>
      </c>
      <c r="AB1546">
        <f>Y1546*'MRIP Selectivity'!$P$35</f>
        <v>5.4193027772513275E-3</v>
      </c>
      <c r="AC1546">
        <v>0.74741255597723821</v>
      </c>
      <c r="AD1546">
        <v>0.94160359434525442</v>
      </c>
      <c r="AE1546">
        <v>1.3432654004296583</v>
      </c>
      <c r="AF1546">
        <f t="shared" si="638"/>
        <v>2.8236921281631376E-2</v>
      </c>
      <c r="AG1546">
        <f t="shared" si="639"/>
        <v>3.5503855944962449E-2</v>
      </c>
      <c r="AH1546">
        <f t="shared" si="640"/>
        <v>7.2795619151340635E-3</v>
      </c>
      <c r="AI1546">
        <f t="shared" si="641"/>
        <v>8.0904603195186719E-2</v>
      </c>
      <c r="AJ1546">
        <f t="shared" si="642"/>
        <v>7.1020339141727895E-2</v>
      </c>
      <c r="AK1546">
        <f t="shared" si="643"/>
        <v>4.3125038139965308E-2</v>
      </c>
      <c r="AL1546">
        <f t="shared" si="644"/>
        <v>4.2783417860096512E-2</v>
      </c>
      <c r="AM1546">
        <f t="shared" si="645"/>
        <v>23.542971699916059</v>
      </c>
      <c r="AN1546">
        <f t="shared" si="646"/>
        <v>23.514734778634427</v>
      </c>
      <c r="AO1546">
        <v>18</v>
      </c>
      <c r="AP1546">
        <f t="shared" si="647"/>
        <v>18.075485300417935</v>
      </c>
      <c r="AQ1546">
        <f t="shared" si="648"/>
        <v>18.037705735362714</v>
      </c>
      <c r="AR1546">
        <v>6</v>
      </c>
      <c r="AS1546">
        <f>AR1546*'MRIP Selectivity'!$N$35</f>
        <v>3.7779565055221398E-2</v>
      </c>
      <c r="AT1546">
        <f>AR1546*'MRIP Selectivity'!$O$35</f>
        <v>3.7705735362713981E-2</v>
      </c>
      <c r="AU1546">
        <f>AR1546*'MRIP Selectivity'!$P$35</f>
        <v>5.4193027772513275E-3</v>
      </c>
      <c r="AV1546">
        <v>25</v>
      </c>
      <c r="AW1546">
        <f t="shared" si="649"/>
        <v>125</v>
      </c>
      <c r="AX1546">
        <f t="shared" si="628"/>
        <v>0</v>
      </c>
      <c r="AY1546">
        <f t="shared" si="629"/>
        <v>0</v>
      </c>
      <c r="AZ1546">
        <f t="shared" si="630"/>
        <v>0</v>
      </c>
      <c r="BA1546">
        <v>32.032383154999998</v>
      </c>
      <c r="BB1546">
        <v>32.032383154999998</v>
      </c>
    </row>
    <row r="1547" spans="1:54" x14ac:dyDescent="0.25">
      <c r="A1547" t="s">
        <v>1397</v>
      </c>
      <c r="B1547" t="s">
        <v>3</v>
      </c>
      <c r="C1547">
        <v>2013</v>
      </c>
      <c r="D1547">
        <v>4</v>
      </c>
      <c r="E1547">
        <v>8</v>
      </c>
      <c r="F1547" t="s">
        <v>1823</v>
      </c>
      <c r="G1547" t="s">
        <v>2011</v>
      </c>
      <c r="H1547" t="s">
        <v>2019</v>
      </c>
      <c r="I1547" t="s">
        <v>1812</v>
      </c>
      <c r="J1547" t="s">
        <v>1819</v>
      </c>
      <c r="K1547" t="str">
        <f t="shared" si="631"/>
        <v>Offshore</v>
      </c>
      <c r="L1547">
        <v>3</v>
      </c>
      <c r="M1547">
        <f t="shared" si="624"/>
        <v>8127.4929824999999</v>
      </c>
      <c r="N1547">
        <f t="shared" si="632"/>
        <v>3</v>
      </c>
      <c r="O1547">
        <f t="shared" si="633"/>
        <v>3</v>
      </c>
      <c r="P1547">
        <v>34.055118110236222</v>
      </c>
      <c r="Q1547">
        <f t="shared" si="634"/>
        <v>11.351706036745407</v>
      </c>
      <c r="R1547">
        <v>2.5353160151260923</v>
      </c>
      <c r="S1547">
        <f t="shared" si="625"/>
        <v>6868.5877071190598</v>
      </c>
      <c r="T1547">
        <f t="shared" si="635"/>
        <v>0.84510533837536406</v>
      </c>
      <c r="U1547">
        <f t="shared" si="626"/>
        <v>2.5353160151260923</v>
      </c>
      <c r="V1547">
        <f t="shared" si="636"/>
        <v>0.84510533837536406</v>
      </c>
      <c r="W1547">
        <f t="shared" si="627"/>
        <v>2.5353160151260923</v>
      </c>
      <c r="X1547">
        <f t="shared" si="637"/>
        <v>0.84510533837536406</v>
      </c>
      <c r="Y1547">
        <v>0</v>
      </c>
      <c r="Z1547">
        <f>Y1547*'MRIP Selectivity'!$N$35</f>
        <v>0</v>
      </c>
      <c r="AA1547">
        <f>Y1547*'MRIP Selectivity'!$O$35</f>
        <v>0</v>
      </c>
      <c r="AB1547">
        <f>Y1547*'MRIP Selectivity'!$P$35</f>
        <v>0</v>
      </c>
      <c r="AC1547">
        <v>0.74741255597723821</v>
      </c>
      <c r="AD1547">
        <v>0.94160359434525442</v>
      </c>
      <c r="AE1547">
        <v>1.3432654004296583</v>
      </c>
      <c r="AF1547">
        <f t="shared" si="638"/>
        <v>0</v>
      </c>
      <c r="AG1547">
        <f t="shared" si="639"/>
        <v>0</v>
      </c>
      <c r="AH1547">
        <f t="shared" si="640"/>
        <v>0</v>
      </c>
      <c r="AI1547">
        <f t="shared" si="641"/>
        <v>0</v>
      </c>
      <c r="AJ1547">
        <f t="shared" si="642"/>
        <v>0</v>
      </c>
      <c r="AK1547">
        <f t="shared" si="643"/>
        <v>0</v>
      </c>
      <c r="AL1547">
        <f t="shared" si="644"/>
        <v>0</v>
      </c>
      <c r="AM1547">
        <f t="shared" si="645"/>
        <v>2.5353160151260923</v>
      </c>
      <c r="AN1547">
        <f t="shared" si="646"/>
        <v>2.5353160151260923</v>
      </c>
      <c r="AO1547">
        <v>3</v>
      </c>
      <c r="AP1547">
        <f t="shared" si="647"/>
        <v>3</v>
      </c>
      <c r="AQ1547">
        <f t="shared" si="648"/>
        <v>3</v>
      </c>
      <c r="AR1547">
        <v>0</v>
      </c>
      <c r="AS1547">
        <f>AR1547*'MRIP Selectivity'!$N$35</f>
        <v>0</v>
      </c>
      <c r="AT1547">
        <f>AR1547*'MRIP Selectivity'!$O$35</f>
        <v>0</v>
      </c>
      <c r="AU1547">
        <f>AR1547*'MRIP Selectivity'!$P$35</f>
        <v>0</v>
      </c>
      <c r="AV1547">
        <v>4</v>
      </c>
      <c r="AW1547">
        <f t="shared" si="649"/>
        <v>20</v>
      </c>
      <c r="AX1547">
        <f t="shared" si="628"/>
        <v>0</v>
      </c>
      <c r="AY1547">
        <f t="shared" si="629"/>
        <v>0</v>
      </c>
      <c r="AZ1547">
        <f t="shared" si="630"/>
        <v>0</v>
      </c>
      <c r="BA1547">
        <v>2709.1643275000001</v>
      </c>
      <c r="BB1547">
        <v>2709.1643275000001</v>
      </c>
    </row>
    <row r="1548" spans="1:54" x14ac:dyDescent="0.25">
      <c r="A1548" t="s">
        <v>1398</v>
      </c>
      <c r="B1548" t="s">
        <v>3</v>
      </c>
      <c r="C1548">
        <v>2013</v>
      </c>
      <c r="D1548">
        <v>5</v>
      </c>
      <c r="E1548">
        <v>10</v>
      </c>
      <c r="F1548" t="s">
        <v>1839</v>
      </c>
      <c r="G1548" t="s">
        <v>2011</v>
      </c>
      <c r="H1548" t="s">
        <v>2012</v>
      </c>
      <c r="I1548" t="s">
        <v>1824</v>
      </c>
      <c r="J1548" t="s">
        <v>1767</v>
      </c>
      <c r="K1548" t="str">
        <f t="shared" si="631"/>
        <v>Inshore</v>
      </c>
      <c r="L1548">
        <v>0</v>
      </c>
      <c r="M1548">
        <f t="shared" si="624"/>
        <v>0</v>
      </c>
      <c r="N1548">
        <f t="shared" si="632"/>
        <v>3.7742650208967693E-2</v>
      </c>
      <c r="O1548">
        <f t="shared" si="633"/>
        <v>1.8852867681356991E-2</v>
      </c>
      <c r="P1548">
        <v>0</v>
      </c>
      <c r="Q1548">
        <f t="shared" si="634"/>
        <v>0</v>
      </c>
      <c r="R1548">
        <v>0</v>
      </c>
      <c r="S1548">
        <f t="shared" si="625"/>
        <v>0</v>
      </c>
      <c r="T1548">
        <f t="shared" si="635"/>
        <v>0</v>
      </c>
      <c r="U1548">
        <f t="shared" si="626"/>
        <v>3.1870388613296913E-2</v>
      </c>
      <c r="V1548">
        <f t="shared" si="636"/>
        <v>0.84441310922369928</v>
      </c>
      <c r="W1548">
        <f t="shared" si="627"/>
        <v>1.7751927972481225E-2</v>
      </c>
      <c r="X1548">
        <f t="shared" si="637"/>
        <v>0.94160359434525442</v>
      </c>
      <c r="Y1548">
        <v>3</v>
      </c>
      <c r="Z1548">
        <f>Y1548*'MRIP Selectivity'!$N$35</f>
        <v>1.8889782527610699E-2</v>
      </c>
      <c r="AA1548">
        <f>Y1548*'MRIP Selectivity'!$O$35</f>
        <v>1.8852867681356991E-2</v>
      </c>
      <c r="AB1548">
        <f>Y1548*'MRIP Selectivity'!$P$35</f>
        <v>2.7096513886256638E-3</v>
      </c>
      <c r="AC1548">
        <v>0.74741255597723821</v>
      </c>
      <c r="AD1548">
        <v>0.94160359434525442</v>
      </c>
      <c r="AE1548">
        <v>1.3432654004296583</v>
      </c>
      <c r="AF1548">
        <f t="shared" si="638"/>
        <v>1.4118460640815688E-2</v>
      </c>
      <c r="AG1548">
        <f t="shared" si="639"/>
        <v>1.7751927972481225E-2</v>
      </c>
      <c r="AH1548">
        <f t="shared" si="640"/>
        <v>3.6397809575670318E-3</v>
      </c>
      <c r="AI1548">
        <f t="shared" si="641"/>
        <v>4.045230159759336E-2</v>
      </c>
      <c r="AJ1548">
        <f t="shared" si="642"/>
        <v>3.5510169570863948E-2</v>
      </c>
      <c r="AK1548">
        <f t="shared" si="643"/>
        <v>2.1562519069982654E-2</v>
      </c>
      <c r="AL1548">
        <f t="shared" si="644"/>
        <v>2.1391708930048256E-2</v>
      </c>
      <c r="AM1548">
        <f t="shared" si="645"/>
        <v>3.1870388613296913E-2</v>
      </c>
      <c r="AN1548">
        <f t="shared" si="646"/>
        <v>1.7751927972481225E-2</v>
      </c>
      <c r="AO1548">
        <v>0</v>
      </c>
      <c r="AP1548">
        <f t="shared" si="647"/>
        <v>3.7742650208967693E-2</v>
      </c>
      <c r="AQ1548">
        <f t="shared" si="648"/>
        <v>1.8852867681356991E-2</v>
      </c>
      <c r="AR1548">
        <v>3</v>
      </c>
      <c r="AS1548">
        <f>AR1548*'MRIP Selectivity'!$N$35</f>
        <v>1.8889782527610699E-2</v>
      </c>
      <c r="AT1548">
        <f>AR1548*'MRIP Selectivity'!$O$35</f>
        <v>1.8852867681356991E-2</v>
      </c>
      <c r="AU1548">
        <f>AR1548*'MRIP Selectivity'!$P$35</f>
        <v>2.7096513886256638E-3</v>
      </c>
      <c r="AV1548">
        <v>1</v>
      </c>
      <c r="AW1548">
        <f t="shared" si="649"/>
        <v>5</v>
      </c>
      <c r="AX1548">
        <f t="shared" si="628"/>
        <v>0</v>
      </c>
      <c r="AY1548">
        <f t="shared" si="629"/>
        <v>0</v>
      </c>
      <c r="AZ1548">
        <f t="shared" si="630"/>
        <v>0</v>
      </c>
      <c r="BA1548">
        <v>1337.0364749</v>
      </c>
      <c r="BB1548">
        <v>1337.0364749</v>
      </c>
    </row>
    <row r="1549" spans="1:54" x14ac:dyDescent="0.25">
      <c r="A1549" t="s">
        <v>1399</v>
      </c>
      <c r="B1549" t="s">
        <v>3</v>
      </c>
      <c r="C1549">
        <v>2013</v>
      </c>
      <c r="D1549">
        <v>2</v>
      </c>
      <c r="E1549">
        <v>4</v>
      </c>
      <c r="F1549" t="s">
        <v>1872</v>
      </c>
      <c r="G1549" t="s">
        <v>2011</v>
      </c>
      <c r="H1549" t="s">
        <v>2012</v>
      </c>
      <c r="I1549" t="s">
        <v>1824</v>
      </c>
      <c r="J1549" t="s">
        <v>1813</v>
      </c>
      <c r="K1549" t="str">
        <f t="shared" si="631"/>
        <v>Inshore</v>
      </c>
      <c r="L1549">
        <v>0</v>
      </c>
      <c r="M1549">
        <f t="shared" si="624"/>
        <v>0</v>
      </c>
      <c r="N1549">
        <f t="shared" si="632"/>
        <v>1.258088340298923E-2</v>
      </c>
      <c r="O1549">
        <f t="shared" si="633"/>
        <v>6.2842892271189965E-3</v>
      </c>
      <c r="P1549">
        <v>0</v>
      </c>
      <c r="Q1549">
        <f t="shared" si="634"/>
        <v>0</v>
      </c>
      <c r="R1549">
        <v>0</v>
      </c>
      <c r="S1549">
        <f t="shared" si="625"/>
        <v>0</v>
      </c>
      <c r="T1549">
        <f t="shared" si="635"/>
        <v>0</v>
      </c>
      <c r="U1549">
        <f t="shared" si="626"/>
        <v>1.0623462871098971E-2</v>
      </c>
      <c r="V1549">
        <f t="shared" si="636"/>
        <v>0.84441310922369939</v>
      </c>
      <c r="W1549">
        <f t="shared" si="627"/>
        <v>5.9173093241604077E-3</v>
      </c>
      <c r="X1549">
        <f t="shared" si="637"/>
        <v>0.94160359434525431</v>
      </c>
      <c r="Y1549">
        <v>1</v>
      </c>
      <c r="Z1549">
        <f>Y1549*'MRIP Selectivity'!$N$35</f>
        <v>6.2965941758702333E-3</v>
      </c>
      <c r="AA1549">
        <f>Y1549*'MRIP Selectivity'!$O$35</f>
        <v>6.2842892271189965E-3</v>
      </c>
      <c r="AB1549">
        <f>Y1549*'MRIP Selectivity'!$P$35</f>
        <v>9.0321712954188795E-4</v>
      </c>
      <c r="AC1549">
        <v>0.74741255597723821</v>
      </c>
      <c r="AD1549">
        <v>0.94160359434525442</v>
      </c>
      <c r="AE1549">
        <v>1.3432654004296583</v>
      </c>
      <c r="AF1549">
        <f t="shared" si="638"/>
        <v>4.7061535469385633E-3</v>
      </c>
      <c r="AG1549">
        <f t="shared" si="639"/>
        <v>5.9173093241604077E-3</v>
      </c>
      <c r="AH1549">
        <f t="shared" si="640"/>
        <v>1.2132603191890106E-3</v>
      </c>
      <c r="AI1549">
        <f t="shared" si="641"/>
        <v>1.3484100532531117E-2</v>
      </c>
      <c r="AJ1549">
        <f t="shared" si="642"/>
        <v>1.1836723190287982E-2</v>
      </c>
      <c r="AK1549">
        <f t="shared" si="643"/>
        <v>7.1875063566608846E-3</v>
      </c>
      <c r="AL1549">
        <f t="shared" si="644"/>
        <v>7.1305696433494187E-3</v>
      </c>
      <c r="AM1549">
        <f t="shared" si="645"/>
        <v>1.0623462871098971E-2</v>
      </c>
      <c r="AN1549">
        <f t="shared" si="646"/>
        <v>5.9173093241604077E-3</v>
      </c>
      <c r="AO1549">
        <v>0</v>
      </c>
      <c r="AP1549">
        <f t="shared" si="647"/>
        <v>1.258088340298923E-2</v>
      </c>
      <c r="AQ1549">
        <f t="shared" si="648"/>
        <v>6.2842892271189965E-3</v>
      </c>
      <c r="AR1549">
        <v>1</v>
      </c>
      <c r="AS1549">
        <f>AR1549*'MRIP Selectivity'!$N$35</f>
        <v>6.2965941758702333E-3</v>
      </c>
      <c r="AT1549">
        <f>AR1549*'MRIP Selectivity'!$O$35</f>
        <v>6.2842892271189965E-3</v>
      </c>
      <c r="AU1549">
        <f>AR1549*'MRIP Selectivity'!$P$35</f>
        <v>9.0321712954188795E-4</v>
      </c>
      <c r="AV1549">
        <v>1</v>
      </c>
      <c r="AW1549">
        <f t="shared" si="649"/>
        <v>5</v>
      </c>
      <c r="AX1549">
        <f t="shared" si="628"/>
        <v>0</v>
      </c>
      <c r="AY1549">
        <f t="shared" si="629"/>
        <v>0</v>
      </c>
      <c r="AZ1549">
        <f t="shared" si="630"/>
        <v>0</v>
      </c>
      <c r="BA1549">
        <v>3121.1257566999998</v>
      </c>
      <c r="BB1549">
        <v>3121.1257566999998</v>
      </c>
    </row>
    <row r="1550" spans="1:54" x14ac:dyDescent="0.25">
      <c r="A1550" t="s">
        <v>1400</v>
      </c>
      <c r="B1550" t="s">
        <v>3</v>
      </c>
      <c r="C1550">
        <v>2013</v>
      </c>
      <c r="D1550">
        <v>2</v>
      </c>
      <c r="E1550">
        <v>4</v>
      </c>
      <c r="F1550" t="s">
        <v>1870</v>
      </c>
      <c r="G1550" t="s">
        <v>2011</v>
      </c>
      <c r="H1550" t="s">
        <v>2012</v>
      </c>
      <c r="I1550" t="s">
        <v>1824</v>
      </c>
      <c r="J1550" t="s">
        <v>1767</v>
      </c>
      <c r="K1550" t="str">
        <f t="shared" si="631"/>
        <v>Inshore</v>
      </c>
      <c r="L1550">
        <v>0</v>
      </c>
      <c r="M1550">
        <f t="shared" si="624"/>
        <v>0</v>
      </c>
      <c r="N1550">
        <f t="shared" si="632"/>
        <v>1.258088340298923E-2</v>
      </c>
      <c r="O1550">
        <f t="shared" si="633"/>
        <v>6.2842892271189965E-3</v>
      </c>
      <c r="P1550">
        <v>0</v>
      </c>
      <c r="Q1550">
        <f t="shared" si="634"/>
        <v>0</v>
      </c>
      <c r="R1550">
        <v>0</v>
      </c>
      <c r="S1550">
        <f t="shared" si="625"/>
        <v>0</v>
      </c>
      <c r="T1550">
        <f t="shared" si="635"/>
        <v>0</v>
      </c>
      <c r="U1550">
        <f t="shared" si="626"/>
        <v>1.0623462871098971E-2</v>
      </c>
      <c r="V1550">
        <f t="shared" si="636"/>
        <v>0.84441310922369939</v>
      </c>
      <c r="W1550">
        <f t="shared" si="627"/>
        <v>5.9173093241604077E-3</v>
      </c>
      <c r="X1550">
        <f t="shared" si="637"/>
        <v>0.94160359434525431</v>
      </c>
      <c r="Y1550">
        <v>1</v>
      </c>
      <c r="Z1550">
        <f>Y1550*'MRIP Selectivity'!$N$35</f>
        <v>6.2965941758702333E-3</v>
      </c>
      <c r="AA1550">
        <f>Y1550*'MRIP Selectivity'!$O$35</f>
        <v>6.2842892271189965E-3</v>
      </c>
      <c r="AB1550">
        <f>Y1550*'MRIP Selectivity'!$P$35</f>
        <v>9.0321712954188795E-4</v>
      </c>
      <c r="AC1550">
        <v>0.74741255597723821</v>
      </c>
      <c r="AD1550">
        <v>0.94160359434525442</v>
      </c>
      <c r="AE1550">
        <v>1.3432654004296583</v>
      </c>
      <c r="AF1550">
        <f t="shared" si="638"/>
        <v>4.7061535469385633E-3</v>
      </c>
      <c r="AG1550">
        <f t="shared" si="639"/>
        <v>5.9173093241604077E-3</v>
      </c>
      <c r="AH1550">
        <f t="shared" si="640"/>
        <v>1.2132603191890106E-3</v>
      </c>
      <c r="AI1550">
        <f t="shared" si="641"/>
        <v>1.3484100532531117E-2</v>
      </c>
      <c r="AJ1550">
        <f t="shared" si="642"/>
        <v>1.1836723190287982E-2</v>
      </c>
      <c r="AK1550">
        <f t="shared" si="643"/>
        <v>7.1875063566608846E-3</v>
      </c>
      <c r="AL1550">
        <f t="shared" si="644"/>
        <v>7.1305696433494187E-3</v>
      </c>
      <c r="AM1550">
        <f t="shared" si="645"/>
        <v>1.0623462871098971E-2</v>
      </c>
      <c r="AN1550">
        <f t="shared" si="646"/>
        <v>5.9173093241604077E-3</v>
      </c>
      <c r="AO1550">
        <v>0</v>
      </c>
      <c r="AP1550">
        <f t="shared" si="647"/>
        <v>1.258088340298923E-2</v>
      </c>
      <c r="AQ1550">
        <f t="shared" si="648"/>
        <v>6.2842892271189965E-3</v>
      </c>
      <c r="AR1550">
        <v>1</v>
      </c>
      <c r="AS1550">
        <f>AR1550*'MRIP Selectivity'!$N$35</f>
        <v>6.2965941758702333E-3</v>
      </c>
      <c r="AT1550">
        <f>AR1550*'MRIP Selectivity'!$O$35</f>
        <v>6.2842892271189965E-3</v>
      </c>
      <c r="AU1550">
        <f>AR1550*'MRIP Selectivity'!$P$35</f>
        <v>9.0321712954188795E-4</v>
      </c>
      <c r="AV1550">
        <v>1</v>
      </c>
      <c r="AW1550">
        <f t="shared" si="649"/>
        <v>5</v>
      </c>
      <c r="AX1550">
        <f t="shared" si="628"/>
        <v>0</v>
      </c>
      <c r="AY1550">
        <f t="shared" si="629"/>
        <v>0</v>
      </c>
      <c r="AZ1550">
        <f t="shared" si="630"/>
        <v>0</v>
      </c>
      <c r="BA1550">
        <v>265.96403855</v>
      </c>
      <c r="BB1550">
        <v>265.96403855</v>
      </c>
    </row>
    <row r="1551" spans="1:54" x14ac:dyDescent="0.25">
      <c r="A1551" t="s">
        <v>1401</v>
      </c>
      <c r="B1551" t="s">
        <v>3</v>
      </c>
      <c r="C1551">
        <v>2013</v>
      </c>
      <c r="D1551">
        <v>2</v>
      </c>
      <c r="E1551">
        <v>4</v>
      </c>
      <c r="F1551" t="s">
        <v>1870</v>
      </c>
      <c r="G1551" t="s">
        <v>2011</v>
      </c>
      <c r="H1551" t="s">
        <v>2012</v>
      </c>
      <c r="I1551" t="s">
        <v>1824</v>
      </c>
      <c r="J1551" t="s">
        <v>1767</v>
      </c>
      <c r="K1551" t="str">
        <f t="shared" si="631"/>
        <v>Inshore</v>
      </c>
      <c r="L1551">
        <v>0</v>
      </c>
      <c r="M1551">
        <f t="shared" si="624"/>
        <v>0</v>
      </c>
      <c r="N1551">
        <f t="shared" si="632"/>
        <v>6.2904417014946146E-2</v>
      </c>
      <c r="O1551">
        <f t="shared" si="633"/>
        <v>3.1421446135594985E-2</v>
      </c>
      <c r="P1551">
        <v>0</v>
      </c>
      <c r="Q1551">
        <f t="shared" si="634"/>
        <v>0</v>
      </c>
      <c r="R1551">
        <v>0</v>
      </c>
      <c r="S1551">
        <f t="shared" si="625"/>
        <v>0</v>
      </c>
      <c r="T1551">
        <f t="shared" si="635"/>
        <v>0</v>
      </c>
      <c r="U1551">
        <f t="shared" si="626"/>
        <v>5.3117314355494855E-2</v>
      </c>
      <c r="V1551">
        <f t="shared" si="636"/>
        <v>0.84441310922369939</v>
      </c>
      <c r="W1551">
        <f t="shared" si="627"/>
        <v>2.9586546620802043E-2</v>
      </c>
      <c r="X1551">
        <f t="shared" si="637"/>
        <v>0.94160359434525442</v>
      </c>
      <c r="Y1551">
        <v>5</v>
      </c>
      <c r="Z1551">
        <f>Y1551*'MRIP Selectivity'!$N$35</f>
        <v>3.1482970879351167E-2</v>
      </c>
      <c r="AA1551">
        <f>Y1551*'MRIP Selectivity'!$O$35</f>
        <v>3.1421446135594985E-2</v>
      </c>
      <c r="AB1551">
        <f>Y1551*'MRIP Selectivity'!$P$35</f>
        <v>4.5160856477094394E-3</v>
      </c>
      <c r="AC1551">
        <v>0.74741255597723821</v>
      </c>
      <c r="AD1551">
        <v>0.94160359434525442</v>
      </c>
      <c r="AE1551">
        <v>1.3432654004296583</v>
      </c>
      <c r="AF1551">
        <f t="shared" si="638"/>
        <v>2.3530767734692815E-2</v>
      </c>
      <c r="AG1551">
        <f t="shared" si="639"/>
        <v>2.9586546620802043E-2</v>
      </c>
      <c r="AH1551">
        <f t="shared" si="640"/>
        <v>6.0663015959450525E-3</v>
      </c>
      <c r="AI1551">
        <f t="shared" si="641"/>
        <v>6.742050266265559E-2</v>
      </c>
      <c r="AJ1551">
        <f t="shared" si="642"/>
        <v>5.9183615951439908E-2</v>
      </c>
      <c r="AK1551">
        <f t="shared" si="643"/>
        <v>3.5937531783304423E-2</v>
      </c>
      <c r="AL1551">
        <f t="shared" si="644"/>
        <v>3.5652848216747093E-2</v>
      </c>
      <c r="AM1551">
        <f t="shared" si="645"/>
        <v>5.3117314355494855E-2</v>
      </c>
      <c r="AN1551">
        <f t="shared" si="646"/>
        <v>2.9586546620802043E-2</v>
      </c>
      <c r="AO1551">
        <v>0</v>
      </c>
      <c r="AP1551">
        <f t="shared" si="647"/>
        <v>6.2904417014946146E-2</v>
      </c>
      <c r="AQ1551">
        <f t="shared" si="648"/>
        <v>3.1421446135594985E-2</v>
      </c>
      <c r="AR1551">
        <v>5</v>
      </c>
      <c r="AS1551">
        <f>AR1551*'MRIP Selectivity'!$N$35</f>
        <v>3.1482970879351167E-2</v>
      </c>
      <c r="AT1551">
        <f>AR1551*'MRIP Selectivity'!$O$35</f>
        <v>3.1421446135594985E-2</v>
      </c>
      <c r="AU1551">
        <f>AR1551*'MRIP Selectivity'!$P$35</f>
        <v>4.5160856477094394E-3</v>
      </c>
      <c r="AV1551">
        <v>1</v>
      </c>
      <c r="AW1551">
        <f t="shared" si="649"/>
        <v>5</v>
      </c>
      <c r="AX1551">
        <f t="shared" si="628"/>
        <v>0</v>
      </c>
      <c r="AY1551">
        <f t="shared" si="629"/>
        <v>0</v>
      </c>
      <c r="AZ1551">
        <f t="shared" si="630"/>
        <v>0</v>
      </c>
      <c r="BA1551">
        <v>265.96403855</v>
      </c>
      <c r="BB1551">
        <v>265.96403855</v>
      </c>
    </row>
    <row r="1552" spans="1:54" x14ac:dyDescent="0.25">
      <c r="A1552" t="s">
        <v>1402</v>
      </c>
      <c r="B1552" t="s">
        <v>3</v>
      </c>
      <c r="C1552">
        <v>2013</v>
      </c>
      <c r="D1552">
        <v>3</v>
      </c>
      <c r="E1552">
        <v>6</v>
      </c>
      <c r="F1552" t="s">
        <v>1810</v>
      </c>
      <c r="G1552" t="s">
        <v>2011</v>
      </c>
      <c r="H1552" t="s">
        <v>2012</v>
      </c>
      <c r="I1552" t="s">
        <v>1824</v>
      </c>
      <c r="J1552" t="s">
        <v>1767</v>
      </c>
      <c r="K1552" t="str">
        <f t="shared" si="631"/>
        <v>Inshore</v>
      </c>
      <c r="L1552">
        <v>0</v>
      </c>
      <c r="M1552">
        <f t="shared" si="624"/>
        <v>0</v>
      </c>
      <c r="N1552">
        <f t="shared" si="632"/>
        <v>1.258088340298923E-2</v>
      </c>
      <c r="O1552">
        <f t="shared" si="633"/>
        <v>6.2842892271189965E-3</v>
      </c>
      <c r="P1552">
        <v>0</v>
      </c>
      <c r="Q1552">
        <f t="shared" si="634"/>
        <v>0</v>
      </c>
      <c r="R1552">
        <v>0</v>
      </c>
      <c r="S1552">
        <f t="shared" si="625"/>
        <v>0</v>
      </c>
      <c r="T1552">
        <f t="shared" si="635"/>
        <v>0</v>
      </c>
      <c r="U1552">
        <f t="shared" si="626"/>
        <v>1.0623462871098971E-2</v>
      </c>
      <c r="V1552">
        <f t="shared" si="636"/>
        <v>0.84441310922369939</v>
      </c>
      <c r="W1552">
        <f t="shared" si="627"/>
        <v>5.9173093241604077E-3</v>
      </c>
      <c r="X1552">
        <f t="shared" si="637"/>
        <v>0.94160359434525431</v>
      </c>
      <c r="Y1552">
        <v>1</v>
      </c>
      <c r="Z1552">
        <f>Y1552*'MRIP Selectivity'!$N$35</f>
        <v>6.2965941758702333E-3</v>
      </c>
      <c r="AA1552">
        <f>Y1552*'MRIP Selectivity'!$O$35</f>
        <v>6.2842892271189965E-3</v>
      </c>
      <c r="AB1552">
        <f>Y1552*'MRIP Selectivity'!$P$35</f>
        <v>9.0321712954188795E-4</v>
      </c>
      <c r="AC1552">
        <v>0.74741255597723821</v>
      </c>
      <c r="AD1552">
        <v>0.94160359434525442</v>
      </c>
      <c r="AE1552">
        <v>1.3432654004296583</v>
      </c>
      <c r="AF1552">
        <f t="shared" si="638"/>
        <v>4.7061535469385633E-3</v>
      </c>
      <c r="AG1552">
        <f t="shared" si="639"/>
        <v>5.9173093241604077E-3</v>
      </c>
      <c r="AH1552">
        <f t="shared" si="640"/>
        <v>1.2132603191890106E-3</v>
      </c>
      <c r="AI1552">
        <f t="shared" si="641"/>
        <v>1.3484100532531117E-2</v>
      </c>
      <c r="AJ1552">
        <f t="shared" si="642"/>
        <v>1.1836723190287982E-2</v>
      </c>
      <c r="AK1552">
        <f t="shared" si="643"/>
        <v>7.1875063566608846E-3</v>
      </c>
      <c r="AL1552">
        <f t="shared" si="644"/>
        <v>7.1305696433494187E-3</v>
      </c>
      <c r="AM1552">
        <f t="shared" si="645"/>
        <v>1.0623462871098971E-2</v>
      </c>
      <c r="AN1552">
        <f t="shared" si="646"/>
        <v>5.9173093241604077E-3</v>
      </c>
      <c r="AO1552">
        <v>0</v>
      </c>
      <c r="AP1552">
        <f t="shared" si="647"/>
        <v>1.258088340298923E-2</v>
      </c>
      <c r="AQ1552">
        <f t="shared" si="648"/>
        <v>6.2842892271189965E-3</v>
      </c>
      <c r="AR1552">
        <v>1</v>
      </c>
      <c r="AS1552">
        <f>AR1552*'MRIP Selectivity'!$N$35</f>
        <v>6.2965941758702333E-3</v>
      </c>
      <c r="AT1552">
        <f>AR1552*'MRIP Selectivity'!$O$35</f>
        <v>6.2842892271189965E-3</v>
      </c>
      <c r="AU1552">
        <f>AR1552*'MRIP Selectivity'!$P$35</f>
        <v>9.0321712954188795E-4</v>
      </c>
      <c r="AV1552">
        <v>1</v>
      </c>
      <c r="AW1552">
        <f t="shared" si="649"/>
        <v>5</v>
      </c>
      <c r="AX1552">
        <f t="shared" si="628"/>
        <v>0</v>
      </c>
      <c r="AY1552">
        <f t="shared" si="629"/>
        <v>0</v>
      </c>
      <c r="AZ1552">
        <f t="shared" si="630"/>
        <v>0</v>
      </c>
      <c r="BA1552">
        <v>40.444831524000001</v>
      </c>
      <c r="BB1552">
        <v>40.444831524000001</v>
      </c>
    </row>
    <row r="1553" spans="1:54" x14ac:dyDescent="0.25">
      <c r="A1553" t="s">
        <v>1403</v>
      </c>
      <c r="B1553" t="s">
        <v>3</v>
      </c>
      <c r="C1553">
        <v>2013</v>
      </c>
      <c r="D1553">
        <v>3</v>
      </c>
      <c r="E1553">
        <v>6</v>
      </c>
      <c r="F1553" t="s">
        <v>1810</v>
      </c>
      <c r="G1553" t="s">
        <v>2011</v>
      </c>
      <c r="H1553" t="s">
        <v>2012</v>
      </c>
      <c r="I1553" t="s">
        <v>1824</v>
      </c>
      <c r="J1553" t="s">
        <v>1767</v>
      </c>
      <c r="K1553" t="str">
        <f t="shared" si="631"/>
        <v>Inshore</v>
      </c>
      <c r="L1553">
        <v>0</v>
      </c>
      <c r="M1553">
        <f t="shared" si="624"/>
        <v>0</v>
      </c>
      <c r="N1553">
        <f t="shared" si="632"/>
        <v>2.516176680597846E-2</v>
      </c>
      <c r="O1553">
        <f t="shared" si="633"/>
        <v>1.2568578454237993E-2</v>
      </c>
      <c r="P1553">
        <v>0</v>
      </c>
      <c r="Q1553">
        <f t="shared" si="634"/>
        <v>0</v>
      </c>
      <c r="R1553">
        <v>0</v>
      </c>
      <c r="S1553">
        <f t="shared" si="625"/>
        <v>0</v>
      </c>
      <c r="T1553">
        <f t="shared" si="635"/>
        <v>0</v>
      </c>
      <c r="U1553">
        <f t="shared" si="626"/>
        <v>2.1246925742197942E-2</v>
      </c>
      <c r="V1553">
        <f t="shared" si="636"/>
        <v>0.84441310922369939</v>
      </c>
      <c r="W1553">
        <f t="shared" si="627"/>
        <v>1.1834618648320815E-2</v>
      </c>
      <c r="X1553">
        <f t="shared" si="637"/>
        <v>0.94160359434525431</v>
      </c>
      <c r="Y1553">
        <v>2</v>
      </c>
      <c r="Z1553">
        <f>Y1553*'MRIP Selectivity'!$N$35</f>
        <v>1.2593188351740467E-2</v>
      </c>
      <c r="AA1553">
        <f>Y1553*'MRIP Selectivity'!$O$35</f>
        <v>1.2568578454237993E-2</v>
      </c>
      <c r="AB1553">
        <f>Y1553*'MRIP Selectivity'!$P$35</f>
        <v>1.8064342590837759E-3</v>
      </c>
      <c r="AC1553">
        <v>0.74741255597723821</v>
      </c>
      <c r="AD1553">
        <v>0.94160359434525442</v>
      </c>
      <c r="AE1553">
        <v>1.3432654004296583</v>
      </c>
      <c r="AF1553">
        <f t="shared" si="638"/>
        <v>9.4123070938771265E-3</v>
      </c>
      <c r="AG1553">
        <f t="shared" si="639"/>
        <v>1.1834618648320815E-2</v>
      </c>
      <c r="AH1553">
        <f t="shared" si="640"/>
        <v>2.4265206383780212E-3</v>
      </c>
      <c r="AI1553">
        <f t="shared" si="641"/>
        <v>2.6968201065062234E-2</v>
      </c>
      <c r="AJ1553">
        <f t="shared" si="642"/>
        <v>2.3673446380575964E-2</v>
      </c>
      <c r="AK1553">
        <f t="shared" si="643"/>
        <v>1.4375012713321769E-2</v>
      </c>
      <c r="AL1553">
        <f t="shared" si="644"/>
        <v>1.4261139286698837E-2</v>
      </c>
      <c r="AM1553">
        <f t="shared" si="645"/>
        <v>2.1246925742197942E-2</v>
      </c>
      <c r="AN1553">
        <f t="shared" si="646"/>
        <v>1.1834618648320815E-2</v>
      </c>
      <c r="AO1553">
        <v>0</v>
      </c>
      <c r="AP1553">
        <f t="shared" si="647"/>
        <v>2.516176680597846E-2</v>
      </c>
      <c r="AQ1553">
        <f t="shared" si="648"/>
        <v>1.2568578454237993E-2</v>
      </c>
      <c r="AR1553">
        <v>2</v>
      </c>
      <c r="AS1553">
        <f>AR1553*'MRIP Selectivity'!$N$35</f>
        <v>1.2593188351740467E-2</v>
      </c>
      <c r="AT1553">
        <f>AR1553*'MRIP Selectivity'!$O$35</f>
        <v>1.2568578454237993E-2</v>
      </c>
      <c r="AU1553">
        <f>AR1553*'MRIP Selectivity'!$P$35</f>
        <v>1.8064342590837759E-3</v>
      </c>
      <c r="AV1553">
        <v>1</v>
      </c>
      <c r="AW1553">
        <f t="shared" si="649"/>
        <v>5</v>
      </c>
      <c r="AX1553">
        <f t="shared" si="628"/>
        <v>0</v>
      </c>
      <c r="AY1553">
        <f t="shared" si="629"/>
        <v>0</v>
      </c>
      <c r="AZ1553">
        <f t="shared" si="630"/>
        <v>0</v>
      </c>
      <c r="BA1553">
        <v>40.444831524000001</v>
      </c>
      <c r="BB1553">
        <v>40.444831524000001</v>
      </c>
    </row>
    <row r="1554" spans="1:54" x14ac:dyDescent="0.25">
      <c r="A1554" t="s">
        <v>1404</v>
      </c>
      <c r="B1554" t="s">
        <v>3</v>
      </c>
      <c r="C1554">
        <v>2013</v>
      </c>
      <c r="D1554">
        <v>3</v>
      </c>
      <c r="E1554">
        <v>6</v>
      </c>
      <c r="F1554" t="s">
        <v>1810</v>
      </c>
      <c r="G1554" t="s">
        <v>2011</v>
      </c>
      <c r="H1554" t="s">
        <v>2012</v>
      </c>
      <c r="I1554" t="s">
        <v>1824</v>
      </c>
      <c r="J1554" t="s">
        <v>1767</v>
      </c>
      <c r="K1554" t="str">
        <f t="shared" si="631"/>
        <v>Inshore</v>
      </c>
      <c r="L1554">
        <v>0</v>
      </c>
      <c r="M1554">
        <f t="shared" si="624"/>
        <v>0</v>
      </c>
      <c r="N1554">
        <f t="shared" si="632"/>
        <v>1.258088340298923E-2</v>
      </c>
      <c r="O1554">
        <f t="shared" si="633"/>
        <v>6.2842892271189965E-3</v>
      </c>
      <c r="P1554">
        <v>0</v>
      </c>
      <c r="Q1554">
        <f t="shared" si="634"/>
        <v>0</v>
      </c>
      <c r="R1554">
        <v>0</v>
      </c>
      <c r="S1554">
        <f t="shared" si="625"/>
        <v>0</v>
      </c>
      <c r="T1554">
        <f t="shared" si="635"/>
        <v>0</v>
      </c>
      <c r="U1554">
        <f t="shared" si="626"/>
        <v>1.0623462871098971E-2</v>
      </c>
      <c r="V1554">
        <f t="shared" si="636"/>
        <v>0.84441310922369939</v>
      </c>
      <c r="W1554">
        <f t="shared" si="627"/>
        <v>5.9173093241604077E-3</v>
      </c>
      <c r="X1554">
        <f t="shared" si="637"/>
        <v>0.94160359434525431</v>
      </c>
      <c r="Y1554">
        <v>1</v>
      </c>
      <c r="Z1554">
        <f>Y1554*'MRIP Selectivity'!$N$35</f>
        <v>6.2965941758702333E-3</v>
      </c>
      <c r="AA1554">
        <f>Y1554*'MRIP Selectivity'!$O$35</f>
        <v>6.2842892271189965E-3</v>
      </c>
      <c r="AB1554">
        <f>Y1554*'MRIP Selectivity'!$P$35</f>
        <v>9.0321712954188795E-4</v>
      </c>
      <c r="AC1554">
        <v>0.74741255597723821</v>
      </c>
      <c r="AD1554">
        <v>0.94160359434525442</v>
      </c>
      <c r="AE1554">
        <v>1.3432654004296583</v>
      </c>
      <c r="AF1554">
        <f t="shared" si="638"/>
        <v>4.7061535469385633E-3</v>
      </c>
      <c r="AG1554">
        <f t="shared" si="639"/>
        <v>5.9173093241604077E-3</v>
      </c>
      <c r="AH1554">
        <f t="shared" si="640"/>
        <v>1.2132603191890106E-3</v>
      </c>
      <c r="AI1554">
        <f t="shared" si="641"/>
        <v>1.3484100532531117E-2</v>
      </c>
      <c r="AJ1554">
        <f t="shared" si="642"/>
        <v>1.1836723190287982E-2</v>
      </c>
      <c r="AK1554">
        <f t="shared" si="643"/>
        <v>7.1875063566608846E-3</v>
      </c>
      <c r="AL1554">
        <f t="shared" si="644"/>
        <v>7.1305696433494187E-3</v>
      </c>
      <c r="AM1554">
        <f t="shared" si="645"/>
        <v>1.0623462871098971E-2</v>
      </c>
      <c r="AN1554">
        <f t="shared" si="646"/>
        <v>5.9173093241604077E-3</v>
      </c>
      <c r="AO1554">
        <v>0</v>
      </c>
      <c r="AP1554">
        <f t="shared" si="647"/>
        <v>1.258088340298923E-2</v>
      </c>
      <c r="AQ1554">
        <f t="shared" si="648"/>
        <v>6.2842892271189965E-3</v>
      </c>
      <c r="AR1554">
        <v>1</v>
      </c>
      <c r="AS1554">
        <f>AR1554*'MRIP Selectivity'!$N$35</f>
        <v>6.2965941758702333E-3</v>
      </c>
      <c r="AT1554">
        <f>AR1554*'MRIP Selectivity'!$O$35</f>
        <v>6.2842892271189965E-3</v>
      </c>
      <c r="AU1554">
        <f>AR1554*'MRIP Selectivity'!$P$35</f>
        <v>9.0321712954188795E-4</v>
      </c>
      <c r="AV1554">
        <v>1</v>
      </c>
      <c r="AW1554">
        <f t="shared" si="649"/>
        <v>5</v>
      </c>
      <c r="AX1554">
        <f t="shared" si="628"/>
        <v>0</v>
      </c>
      <c r="AY1554">
        <f t="shared" si="629"/>
        <v>0</v>
      </c>
      <c r="AZ1554">
        <f t="shared" si="630"/>
        <v>0</v>
      </c>
      <c r="BA1554">
        <v>40.444831524000001</v>
      </c>
      <c r="BB1554">
        <v>40.444831524000001</v>
      </c>
    </row>
    <row r="1555" spans="1:54" x14ac:dyDescent="0.25">
      <c r="A1555" t="s">
        <v>1405</v>
      </c>
      <c r="B1555" t="s">
        <v>3</v>
      </c>
      <c r="C1555">
        <v>2013</v>
      </c>
      <c r="D1555">
        <v>3</v>
      </c>
      <c r="E1555">
        <v>6</v>
      </c>
      <c r="F1555" t="s">
        <v>1810</v>
      </c>
      <c r="G1555" t="s">
        <v>2011</v>
      </c>
      <c r="H1555" t="s">
        <v>2012</v>
      </c>
      <c r="I1555" t="s">
        <v>1824</v>
      </c>
      <c r="J1555" t="s">
        <v>1767</v>
      </c>
      <c r="K1555" t="str">
        <f t="shared" si="631"/>
        <v>Inshore</v>
      </c>
      <c r="L1555">
        <v>0</v>
      </c>
      <c r="M1555">
        <f t="shared" si="624"/>
        <v>0</v>
      </c>
      <c r="N1555">
        <f t="shared" si="632"/>
        <v>2.516176680597846E-2</v>
      </c>
      <c r="O1555">
        <f t="shared" si="633"/>
        <v>1.2568578454237993E-2</v>
      </c>
      <c r="P1555">
        <v>0</v>
      </c>
      <c r="Q1555">
        <f t="shared" si="634"/>
        <v>0</v>
      </c>
      <c r="R1555">
        <v>0</v>
      </c>
      <c r="S1555">
        <f t="shared" si="625"/>
        <v>0</v>
      </c>
      <c r="T1555">
        <f t="shared" si="635"/>
        <v>0</v>
      </c>
      <c r="U1555">
        <f t="shared" si="626"/>
        <v>2.1246925742197942E-2</v>
      </c>
      <c r="V1555">
        <f t="shared" si="636"/>
        <v>0.84441310922369939</v>
      </c>
      <c r="W1555">
        <f t="shared" si="627"/>
        <v>1.1834618648320815E-2</v>
      </c>
      <c r="X1555">
        <f t="shared" si="637"/>
        <v>0.94160359434525431</v>
      </c>
      <c r="Y1555">
        <v>2</v>
      </c>
      <c r="Z1555">
        <f>Y1555*'MRIP Selectivity'!$N$35</f>
        <v>1.2593188351740467E-2</v>
      </c>
      <c r="AA1555">
        <f>Y1555*'MRIP Selectivity'!$O$35</f>
        <v>1.2568578454237993E-2</v>
      </c>
      <c r="AB1555">
        <f>Y1555*'MRIP Selectivity'!$P$35</f>
        <v>1.8064342590837759E-3</v>
      </c>
      <c r="AC1555">
        <v>0.74741255597723821</v>
      </c>
      <c r="AD1555">
        <v>0.94160359434525442</v>
      </c>
      <c r="AE1555">
        <v>1.3432654004296583</v>
      </c>
      <c r="AF1555">
        <f t="shared" si="638"/>
        <v>9.4123070938771265E-3</v>
      </c>
      <c r="AG1555">
        <f t="shared" si="639"/>
        <v>1.1834618648320815E-2</v>
      </c>
      <c r="AH1555">
        <f t="shared" si="640"/>
        <v>2.4265206383780212E-3</v>
      </c>
      <c r="AI1555">
        <f t="shared" si="641"/>
        <v>2.6968201065062234E-2</v>
      </c>
      <c r="AJ1555">
        <f t="shared" si="642"/>
        <v>2.3673446380575964E-2</v>
      </c>
      <c r="AK1555">
        <f t="shared" si="643"/>
        <v>1.4375012713321769E-2</v>
      </c>
      <c r="AL1555">
        <f t="shared" si="644"/>
        <v>1.4261139286698837E-2</v>
      </c>
      <c r="AM1555">
        <f t="shared" si="645"/>
        <v>2.1246925742197942E-2</v>
      </c>
      <c r="AN1555">
        <f t="shared" si="646"/>
        <v>1.1834618648320815E-2</v>
      </c>
      <c r="AO1555">
        <v>0</v>
      </c>
      <c r="AP1555">
        <f t="shared" si="647"/>
        <v>2.516176680597846E-2</v>
      </c>
      <c r="AQ1555">
        <f t="shared" si="648"/>
        <v>1.2568578454237993E-2</v>
      </c>
      <c r="AR1555">
        <v>2</v>
      </c>
      <c r="AS1555">
        <f>AR1555*'MRIP Selectivity'!$N$35</f>
        <v>1.2593188351740467E-2</v>
      </c>
      <c r="AT1555">
        <f>AR1555*'MRIP Selectivity'!$O$35</f>
        <v>1.2568578454237993E-2</v>
      </c>
      <c r="AU1555">
        <f>AR1555*'MRIP Selectivity'!$P$35</f>
        <v>1.8064342590837759E-3</v>
      </c>
      <c r="AV1555">
        <v>1</v>
      </c>
      <c r="AW1555">
        <f t="shared" si="649"/>
        <v>5</v>
      </c>
      <c r="AX1555">
        <f t="shared" si="628"/>
        <v>0</v>
      </c>
      <c r="AY1555">
        <f t="shared" si="629"/>
        <v>0</v>
      </c>
      <c r="AZ1555">
        <f t="shared" si="630"/>
        <v>0</v>
      </c>
      <c r="BA1555">
        <v>40.444831524000001</v>
      </c>
      <c r="BB1555">
        <v>40.444831524000001</v>
      </c>
    </row>
    <row r="1556" spans="1:54" x14ac:dyDescent="0.25">
      <c r="A1556" t="s">
        <v>1406</v>
      </c>
      <c r="B1556" t="s">
        <v>3</v>
      </c>
      <c r="C1556">
        <v>2013</v>
      </c>
      <c r="D1556">
        <v>3</v>
      </c>
      <c r="E1556">
        <v>6</v>
      </c>
      <c r="F1556" t="s">
        <v>1810</v>
      </c>
      <c r="G1556" t="s">
        <v>2011</v>
      </c>
      <c r="H1556" t="s">
        <v>2012</v>
      </c>
      <c r="I1556" t="s">
        <v>1824</v>
      </c>
      <c r="J1556" t="s">
        <v>1767</v>
      </c>
      <c r="K1556" t="str">
        <f t="shared" si="631"/>
        <v>Inshore</v>
      </c>
      <c r="L1556">
        <v>0</v>
      </c>
      <c r="M1556">
        <f t="shared" si="624"/>
        <v>0</v>
      </c>
      <c r="N1556">
        <f t="shared" si="632"/>
        <v>1.258088340298923E-2</v>
      </c>
      <c r="O1556">
        <f t="shared" si="633"/>
        <v>6.2842892271189965E-3</v>
      </c>
      <c r="P1556">
        <v>0</v>
      </c>
      <c r="Q1556">
        <f t="shared" si="634"/>
        <v>0</v>
      </c>
      <c r="R1556">
        <v>0</v>
      </c>
      <c r="S1556">
        <f t="shared" si="625"/>
        <v>0</v>
      </c>
      <c r="T1556">
        <f t="shared" si="635"/>
        <v>0</v>
      </c>
      <c r="U1556">
        <f t="shared" si="626"/>
        <v>1.0623462871098971E-2</v>
      </c>
      <c r="V1556">
        <f t="shared" si="636"/>
        <v>0.84441310922369939</v>
      </c>
      <c r="W1556">
        <f t="shared" si="627"/>
        <v>5.9173093241604077E-3</v>
      </c>
      <c r="X1556">
        <f t="shared" si="637"/>
        <v>0.94160359434525431</v>
      </c>
      <c r="Y1556">
        <v>1</v>
      </c>
      <c r="Z1556">
        <f>Y1556*'MRIP Selectivity'!$N$35</f>
        <v>6.2965941758702333E-3</v>
      </c>
      <c r="AA1556">
        <f>Y1556*'MRIP Selectivity'!$O$35</f>
        <v>6.2842892271189965E-3</v>
      </c>
      <c r="AB1556">
        <f>Y1556*'MRIP Selectivity'!$P$35</f>
        <v>9.0321712954188795E-4</v>
      </c>
      <c r="AC1556">
        <v>0.74741255597723821</v>
      </c>
      <c r="AD1556">
        <v>0.94160359434525442</v>
      </c>
      <c r="AE1556">
        <v>1.3432654004296583</v>
      </c>
      <c r="AF1556">
        <f t="shared" si="638"/>
        <v>4.7061535469385633E-3</v>
      </c>
      <c r="AG1556">
        <f t="shared" si="639"/>
        <v>5.9173093241604077E-3</v>
      </c>
      <c r="AH1556">
        <f t="shared" si="640"/>
        <v>1.2132603191890106E-3</v>
      </c>
      <c r="AI1556">
        <f t="shared" si="641"/>
        <v>1.3484100532531117E-2</v>
      </c>
      <c r="AJ1556">
        <f t="shared" si="642"/>
        <v>1.1836723190287982E-2</v>
      </c>
      <c r="AK1556">
        <f t="shared" si="643"/>
        <v>7.1875063566608846E-3</v>
      </c>
      <c r="AL1556">
        <f t="shared" si="644"/>
        <v>7.1305696433494187E-3</v>
      </c>
      <c r="AM1556">
        <f t="shared" si="645"/>
        <v>1.0623462871098971E-2</v>
      </c>
      <c r="AN1556">
        <f t="shared" si="646"/>
        <v>5.9173093241604077E-3</v>
      </c>
      <c r="AO1556">
        <v>0</v>
      </c>
      <c r="AP1556">
        <f t="shared" si="647"/>
        <v>1.258088340298923E-2</v>
      </c>
      <c r="AQ1556">
        <f t="shared" si="648"/>
        <v>6.2842892271189965E-3</v>
      </c>
      <c r="AR1556">
        <v>1</v>
      </c>
      <c r="AS1556">
        <f>AR1556*'MRIP Selectivity'!$N$35</f>
        <v>6.2965941758702333E-3</v>
      </c>
      <c r="AT1556">
        <f>AR1556*'MRIP Selectivity'!$O$35</f>
        <v>6.2842892271189965E-3</v>
      </c>
      <c r="AU1556">
        <f>AR1556*'MRIP Selectivity'!$P$35</f>
        <v>9.0321712954188795E-4</v>
      </c>
      <c r="AV1556">
        <v>1</v>
      </c>
      <c r="AW1556">
        <f t="shared" si="649"/>
        <v>5</v>
      </c>
      <c r="AX1556">
        <f t="shared" si="628"/>
        <v>0</v>
      </c>
      <c r="AY1556">
        <f t="shared" si="629"/>
        <v>0</v>
      </c>
      <c r="AZ1556">
        <f t="shared" si="630"/>
        <v>0</v>
      </c>
      <c r="BA1556">
        <v>40.444831524000001</v>
      </c>
      <c r="BB1556">
        <v>40.444831524000001</v>
      </c>
    </row>
    <row r="1557" spans="1:54" x14ac:dyDescent="0.25">
      <c r="A1557" t="s">
        <v>1407</v>
      </c>
      <c r="B1557" t="s">
        <v>3</v>
      </c>
      <c r="C1557">
        <v>2013</v>
      </c>
      <c r="D1557">
        <v>3</v>
      </c>
      <c r="E1557">
        <v>6</v>
      </c>
      <c r="F1557" t="s">
        <v>1810</v>
      </c>
      <c r="G1557" t="s">
        <v>2011</v>
      </c>
      <c r="H1557" t="s">
        <v>2012</v>
      </c>
      <c r="I1557" t="s">
        <v>1824</v>
      </c>
      <c r="J1557" t="s">
        <v>1767</v>
      </c>
      <c r="K1557" t="str">
        <f t="shared" si="631"/>
        <v>Inshore</v>
      </c>
      <c r="L1557">
        <v>0</v>
      </c>
      <c r="M1557">
        <f t="shared" si="624"/>
        <v>0</v>
      </c>
      <c r="N1557">
        <f t="shared" si="632"/>
        <v>3.7742650208967693E-2</v>
      </c>
      <c r="O1557">
        <f t="shared" si="633"/>
        <v>1.8852867681356991E-2</v>
      </c>
      <c r="P1557">
        <v>0</v>
      </c>
      <c r="Q1557">
        <f t="shared" si="634"/>
        <v>0</v>
      </c>
      <c r="R1557">
        <v>0</v>
      </c>
      <c r="S1557">
        <f t="shared" si="625"/>
        <v>0</v>
      </c>
      <c r="T1557">
        <f t="shared" si="635"/>
        <v>0</v>
      </c>
      <c r="U1557">
        <f t="shared" si="626"/>
        <v>3.1870388613296913E-2</v>
      </c>
      <c r="V1557">
        <f t="shared" si="636"/>
        <v>0.84441310922369928</v>
      </c>
      <c r="W1557">
        <f t="shared" si="627"/>
        <v>1.7751927972481225E-2</v>
      </c>
      <c r="X1557">
        <f t="shared" si="637"/>
        <v>0.94160359434525442</v>
      </c>
      <c r="Y1557">
        <v>3</v>
      </c>
      <c r="Z1557">
        <f>Y1557*'MRIP Selectivity'!$N$35</f>
        <v>1.8889782527610699E-2</v>
      </c>
      <c r="AA1557">
        <f>Y1557*'MRIP Selectivity'!$O$35</f>
        <v>1.8852867681356991E-2</v>
      </c>
      <c r="AB1557">
        <f>Y1557*'MRIP Selectivity'!$P$35</f>
        <v>2.7096513886256638E-3</v>
      </c>
      <c r="AC1557">
        <v>0.74741255597723821</v>
      </c>
      <c r="AD1557">
        <v>0.94160359434525442</v>
      </c>
      <c r="AE1557">
        <v>1.3432654004296583</v>
      </c>
      <c r="AF1557">
        <f t="shared" si="638"/>
        <v>1.4118460640815688E-2</v>
      </c>
      <c r="AG1557">
        <f t="shared" si="639"/>
        <v>1.7751927972481225E-2</v>
      </c>
      <c r="AH1557">
        <f t="shared" si="640"/>
        <v>3.6397809575670318E-3</v>
      </c>
      <c r="AI1557">
        <f t="shared" si="641"/>
        <v>4.045230159759336E-2</v>
      </c>
      <c r="AJ1557">
        <f t="shared" si="642"/>
        <v>3.5510169570863948E-2</v>
      </c>
      <c r="AK1557">
        <f t="shared" si="643"/>
        <v>2.1562519069982654E-2</v>
      </c>
      <c r="AL1557">
        <f t="shared" si="644"/>
        <v>2.1391708930048256E-2</v>
      </c>
      <c r="AM1557">
        <f t="shared" si="645"/>
        <v>3.1870388613296913E-2</v>
      </c>
      <c r="AN1557">
        <f t="shared" si="646"/>
        <v>1.7751927972481225E-2</v>
      </c>
      <c r="AO1557">
        <v>0</v>
      </c>
      <c r="AP1557">
        <f t="shared" si="647"/>
        <v>3.7742650208967693E-2</v>
      </c>
      <c r="AQ1557">
        <f t="shared" si="648"/>
        <v>1.8852867681356991E-2</v>
      </c>
      <c r="AR1557">
        <v>3</v>
      </c>
      <c r="AS1557">
        <f>AR1557*'MRIP Selectivity'!$N$35</f>
        <v>1.8889782527610699E-2</v>
      </c>
      <c r="AT1557">
        <f>AR1557*'MRIP Selectivity'!$O$35</f>
        <v>1.8852867681356991E-2</v>
      </c>
      <c r="AU1557">
        <f>AR1557*'MRIP Selectivity'!$P$35</f>
        <v>2.7096513886256638E-3</v>
      </c>
      <c r="AV1557">
        <v>1</v>
      </c>
      <c r="AW1557">
        <f t="shared" si="649"/>
        <v>5</v>
      </c>
      <c r="AX1557">
        <f t="shared" si="628"/>
        <v>0</v>
      </c>
      <c r="AY1557">
        <f t="shared" si="629"/>
        <v>0</v>
      </c>
      <c r="AZ1557">
        <f t="shared" si="630"/>
        <v>0</v>
      </c>
      <c r="BA1557">
        <v>40.444831524000001</v>
      </c>
      <c r="BB1557">
        <v>40.444831524000001</v>
      </c>
    </row>
    <row r="1558" spans="1:54" x14ac:dyDescent="0.25">
      <c r="A1558" t="s">
        <v>1408</v>
      </c>
      <c r="B1558" t="s">
        <v>3</v>
      </c>
      <c r="C1558">
        <v>2013</v>
      </c>
      <c r="D1558">
        <v>3</v>
      </c>
      <c r="E1558">
        <v>6</v>
      </c>
      <c r="F1558" t="s">
        <v>1810</v>
      </c>
      <c r="G1558" t="s">
        <v>2011</v>
      </c>
      <c r="H1558" t="s">
        <v>2012</v>
      </c>
      <c r="I1558" t="s">
        <v>1824</v>
      </c>
      <c r="J1558" t="s">
        <v>1767</v>
      </c>
      <c r="K1558" t="str">
        <f t="shared" si="631"/>
        <v>Inshore</v>
      </c>
      <c r="L1558">
        <v>0</v>
      </c>
      <c r="M1558">
        <f t="shared" si="624"/>
        <v>0</v>
      </c>
      <c r="N1558">
        <f t="shared" si="632"/>
        <v>5.0323533611956919E-2</v>
      </c>
      <c r="O1558">
        <f t="shared" si="633"/>
        <v>2.5137156908475986E-2</v>
      </c>
      <c r="P1558">
        <v>0</v>
      </c>
      <c r="Q1558">
        <f t="shared" si="634"/>
        <v>0</v>
      </c>
      <c r="R1558">
        <v>0</v>
      </c>
      <c r="S1558">
        <f t="shared" si="625"/>
        <v>0</v>
      </c>
      <c r="T1558">
        <f t="shared" si="635"/>
        <v>0</v>
      </c>
      <c r="U1558">
        <f t="shared" si="626"/>
        <v>4.2493851484395884E-2</v>
      </c>
      <c r="V1558">
        <f t="shared" si="636"/>
        <v>0.84441310922369939</v>
      </c>
      <c r="W1558">
        <f t="shared" si="627"/>
        <v>2.3669237296641631E-2</v>
      </c>
      <c r="X1558">
        <f t="shared" si="637"/>
        <v>0.94160359434525431</v>
      </c>
      <c r="Y1558">
        <v>4</v>
      </c>
      <c r="Z1558">
        <f>Y1558*'MRIP Selectivity'!$N$35</f>
        <v>2.5186376703480933E-2</v>
      </c>
      <c r="AA1558">
        <f>Y1558*'MRIP Selectivity'!$O$35</f>
        <v>2.5137156908475986E-2</v>
      </c>
      <c r="AB1558">
        <f>Y1558*'MRIP Selectivity'!$P$35</f>
        <v>3.6128685181675518E-3</v>
      </c>
      <c r="AC1558">
        <v>0.74741255597723821</v>
      </c>
      <c r="AD1558">
        <v>0.94160359434525442</v>
      </c>
      <c r="AE1558">
        <v>1.3432654004296583</v>
      </c>
      <c r="AF1558">
        <f t="shared" si="638"/>
        <v>1.8824614187754253E-2</v>
      </c>
      <c r="AG1558">
        <f t="shared" si="639"/>
        <v>2.3669237296641631E-2</v>
      </c>
      <c r="AH1558">
        <f t="shared" si="640"/>
        <v>4.8530412767560423E-3</v>
      </c>
      <c r="AI1558">
        <f t="shared" si="641"/>
        <v>5.3936402130124468E-2</v>
      </c>
      <c r="AJ1558">
        <f t="shared" si="642"/>
        <v>4.7346892761151928E-2</v>
      </c>
      <c r="AK1558">
        <f t="shared" si="643"/>
        <v>2.8750025426643538E-2</v>
      </c>
      <c r="AL1558">
        <f t="shared" si="644"/>
        <v>2.8522278573397675E-2</v>
      </c>
      <c r="AM1558">
        <f t="shared" si="645"/>
        <v>4.2493851484395884E-2</v>
      </c>
      <c r="AN1558">
        <f t="shared" si="646"/>
        <v>2.3669237296641631E-2</v>
      </c>
      <c r="AO1558">
        <v>0</v>
      </c>
      <c r="AP1558">
        <f t="shared" si="647"/>
        <v>5.0323533611956919E-2</v>
      </c>
      <c r="AQ1558">
        <f t="shared" si="648"/>
        <v>2.5137156908475986E-2</v>
      </c>
      <c r="AR1558">
        <v>4</v>
      </c>
      <c r="AS1558">
        <f>AR1558*'MRIP Selectivity'!$N$35</f>
        <v>2.5186376703480933E-2</v>
      </c>
      <c r="AT1558">
        <f>AR1558*'MRIP Selectivity'!$O$35</f>
        <v>2.5137156908475986E-2</v>
      </c>
      <c r="AU1558">
        <f>AR1558*'MRIP Selectivity'!$P$35</f>
        <v>3.6128685181675518E-3</v>
      </c>
      <c r="AV1558">
        <v>1</v>
      </c>
      <c r="AW1558">
        <f t="shared" si="649"/>
        <v>5</v>
      </c>
      <c r="AX1558">
        <f t="shared" si="628"/>
        <v>0</v>
      </c>
      <c r="AY1558">
        <f t="shared" si="629"/>
        <v>0</v>
      </c>
      <c r="AZ1558">
        <f t="shared" si="630"/>
        <v>0</v>
      </c>
      <c r="BA1558">
        <v>40.444831524000001</v>
      </c>
      <c r="BB1558">
        <v>40.444831524000001</v>
      </c>
    </row>
    <row r="1559" spans="1:54" x14ac:dyDescent="0.25">
      <c r="A1559" t="s">
        <v>1409</v>
      </c>
      <c r="B1559" t="s">
        <v>3</v>
      </c>
      <c r="C1559">
        <v>2013</v>
      </c>
      <c r="D1559">
        <v>3</v>
      </c>
      <c r="E1559">
        <v>6</v>
      </c>
      <c r="F1559" t="s">
        <v>1836</v>
      </c>
      <c r="G1559" t="s">
        <v>2011</v>
      </c>
      <c r="H1559" t="s">
        <v>2013</v>
      </c>
      <c r="I1559" t="s">
        <v>1812</v>
      </c>
      <c r="J1559" t="s">
        <v>1813</v>
      </c>
      <c r="K1559" t="str">
        <f t="shared" si="631"/>
        <v>Inshore</v>
      </c>
      <c r="L1559">
        <v>0</v>
      </c>
      <c r="M1559">
        <f t="shared" si="624"/>
        <v>0</v>
      </c>
      <c r="N1559">
        <f t="shared" si="632"/>
        <v>0.25161766805978458</v>
      </c>
      <c r="O1559">
        <f t="shared" si="633"/>
        <v>0.12568578454237994</v>
      </c>
      <c r="P1559">
        <v>0</v>
      </c>
      <c r="Q1559">
        <f t="shared" si="634"/>
        <v>0</v>
      </c>
      <c r="R1559">
        <v>0</v>
      </c>
      <c r="S1559">
        <f t="shared" si="625"/>
        <v>0</v>
      </c>
      <c r="T1559">
        <f t="shared" si="635"/>
        <v>0</v>
      </c>
      <c r="U1559">
        <f t="shared" si="626"/>
        <v>0.21246925742197942</v>
      </c>
      <c r="V1559">
        <f t="shared" si="636"/>
        <v>0.84441310922369939</v>
      </c>
      <c r="W1559">
        <f t="shared" si="627"/>
        <v>0.11834618648320817</v>
      </c>
      <c r="X1559">
        <f t="shared" si="637"/>
        <v>0.94160359434525442</v>
      </c>
      <c r="Y1559">
        <v>20</v>
      </c>
      <c r="Z1559">
        <f>Y1559*'MRIP Selectivity'!$N$35</f>
        <v>0.12593188351740467</v>
      </c>
      <c r="AA1559">
        <f>Y1559*'MRIP Selectivity'!$O$35</f>
        <v>0.12568578454237994</v>
      </c>
      <c r="AB1559">
        <f>Y1559*'MRIP Selectivity'!$P$35</f>
        <v>1.8064342590837758E-2</v>
      </c>
      <c r="AC1559">
        <v>0.74741255597723821</v>
      </c>
      <c r="AD1559">
        <v>0.94160359434525442</v>
      </c>
      <c r="AE1559">
        <v>1.3432654004296583</v>
      </c>
      <c r="AF1559">
        <f t="shared" si="638"/>
        <v>9.4123070938771258E-2</v>
      </c>
      <c r="AG1559">
        <f t="shared" si="639"/>
        <v>0.11834618648320817</v>
      </c>
      <c r="AH1559">
        <f t="shared" si="640"/>
        <v>2.426520638378021E-2</v>
      </c>
      <c r="AI1559">
        <f t="shared" si="641"/>
        <v>0.26968201065062236</v>
      </c>
      <c r="AJ1559">
        <f t="shared" si="642"/>
        <v>0.23673446380575963</v>
      </c>
      <c r="AK1559">
        <f t="shared" si="643"/>
        <v>0.14375012713321769</v>
      </c>
      <c r="AL1559">
        <f t="shared" si="644"/>
        <v>0.14261139286698837</v>
      </c>
      <c r="AM1559">
        <f t="shared" si="645"/>
        <v>0.21246925742197942</v>
      </c>
      <c r="AN1559">
        <f t="shared" si="646"/>
        <v>0.11834618648320817</v>
      </c>
      <c r="AO1559">
        <v>0</v>
      </c>
      <c r="AP1559">
        <f t="shared" si="647"/>
        <v>0.25161766805978458</v>
      </c>
      <c r="AQ1559">
        <f t="shared" si="648"/>
        <v>0.12568578454237994</v>
      </c>
      <c r="AR1559">
        <v>20</v>
      </c>
      <c r="AS1559">
        <f>AR1559*'MRIP Selectivity'!$N$35</f>
        <v>0.12593188351740467</v>
      </c>
      <c r="AT1559">
        <f>AR1559*'MRIP Selectivity'!$O$35</f>
        <v>0.12568578454237994</v>
      </c>
      <c r="AU1559">
        <f>AR1559*'MRIP Selectivity'!$P$35</f>
        <v>1.8064342590837758E-2</v>
      </c>
      <c r="AV1559">
        <v>2</v>
      </c>
      <c r="AW1559">
        <f t="shared" si="649"/>
        <v>10</v>
      </c>
      <c r="AX1559">
        <f t="shared" si="628"/>
        <v>0</v>
      </c>
      <c r="AY1559">
        <f t="shared" si="629"/>
        <v>0</v>
      </c>
      <c r="AZ1559">
        <f t="shared" si="630"/>
        <v>0</v>
      </c>
      <c r="BA1559">
        <v>622.48431149999999</v>
      </c>
      <c r="BB1559">
        <v>622.48431149999999</v>
      </c>
    </row>
    <row r="1560" spans="1:54" x14ac:dyDescent="0.25">
      <c r="A1560" t="s">
        <v>1410</v>
      </c>
      <c r="B1560" t="s">
        <v>3</v>
      </c>
      <c r="C1560">
        <v>2013</v>
      </c>
      <c r="D1560">
        <v>3</v>
      </c>
      <c r="E1560">
        <v>6</v>
      </c>
      <c r="F1560" t="s">
        <v>1836</v>
      </c>
      <c r="G1560" t="s">
        <v>2011</v>
      </c>
      <c r="H1560" t="s">
        <v>2013</v>
      </c>
      <c r="I1560" t="s">
        <v>1812</v>
      </c>
      <c r="J1560" t="s">
        <v>1813</v>
      </c>
      <c r="K1560" t="str">
        <f t="shared" si="631"/>
        <v>Inshore</v>
      </c>
      <c r="L1560">
        <v>0</v>
      </c>
      <c r="M1560">
        <f t="shared" si="624"/>
        <v>0</v>
      </c>
      <c r="N1560">
        <f t="shared" si="632"/>
        <v>0.25161766805978458</v>
      </c>
      <c r="O1560">
        <f t="shared" si="633"/>
        <v>0.12568578454237994</v>
      </c>
      <c r="P1560">
        <v>0</v>
      </c>
      <c r="Q1560">
        <f t="shared" si="634"/>
        <v>0</v>
      </c>
      <c r="R1560">
        <v>0</v>
      </c>
      <c r="S1560">
        <f t="shared" si="625"/>
        <v>0</v>
      </c>
      <c r="T1560">
        <f t="shared" si="635"/>
        <v>0</v>
      </c>
      <c r="U1560">
        <f t="shared" si="626"/>
        <v>0.21246925742197942</v>
      </c>
      <c r="V1560">
        <f t="shared" si="636"/>
        <v>0.84441310922369939</v>
      </c>
      <c r="W1560">
        <f t="shared" si="627"/>
        <v>0.11834618648320817</v>
      </c>
      <c r="X1560">
        <f t="shared" si="637"/>
        <v>0.94160359434525442</v>
      </c>
      <c r="Y1560">
        <v>20</v>
      </c>
      <c r="Z1560">
        <f>Y1560*'MRIP Selectivity'!$N$35</f>
        <v>0.12593188351740467</v>
      </c>
      <c r="AA1560">
        <f>Y1560*'MRIP Selectivity'!$O$35</f>
        <v>0.12568578454237994</v>
      </c>
      <c r="AB1560">
        <f>Y1560*'MRIP Selectivity'!$P$35</f>
        <v>1.8064342590837758E-2</v>
      </c>
      <c r="AC1560">
        <v>0.74741255597723821</v>
      </c>
      <c r="AD1560">
        <v>0.94160359434525442</v>
      </c>
      <c r="AE1560">
        <v>1.3432654004296583</v>
      </c>
      <c r="AF1560">
        <f t="shared" si="638"/>
        <v>9.4123070938771258E-2</v>
      </c>
      <c r="AG1560">
        <f t="shared" si="639"/>
        <v>0.11834618648320817</v>
      </c>
      <c r="AH1560">
        <f t="shared" si="640"/>
        <v>2.426520638378021E-2</v>
      </c>
      <c r="AI1560">
        <f t="shared" si="641"/>
        <v>0.26968201065062236</v>
      </c>
      <c r="AJ1560">
        <f t="shared" si="642"/>
        <v>0.23673446380575963</v>
      </c>
      <c r="AK1560">
        <f t="shared" si="643"/>
        <v>0.14375012713321769</v>
      </c>
      <c r="AL1560">
        <f t="shared" si="644"/>
        <v>0.14261139286698837</v>
      </c>
      <c r="AM1560">
        <f t="shared" si="645"/>
        <v>0.21246925742197942</v>
      </c>
      <c r="AN1560">
        <f t="shared" si="646"/>
        <v>0.11834618648320817</v>
      </c>
      <c r="AO1560">
        <v>0</v>
      </c>
      <c r="AP1560">
        <f t="shared" si="647"/>
        <v>0.25161766805978458</v>
      </c>
      <c r="AQ1560">
        <f t="shared" si="648"/>
        <v>0.12568578454237994</v>
      </c>
      <c r="AR1560">
        <v>20</v>
      </c>
      <c r="AS1560">
        <f>AR1560*'MRIP Selectivity'!$N$35</f>
        <v>0.12593188351740467</v>
      </c>
      <c r="AT1560">
        <f>AR1560*'MRIP Selectivity'!$O$35</f>
        <v>0.12568578454237994</v>
      </c>
      <c r="AU1560">
        <f>AR1560*'MRIP Selectivity'!$P$35</f>
        <v>1.8064342590837758E-2</v>
      </c>
      <c r="AV1560">
        <v>2</v>
      </c>
      <c r="AW1560">
        <f t="shared" si="649"/>
        <v>10</v>
      </c>
      <c r="AX1560">
        <f t="shared" si="628"/>
        <v>0</v>
      </c>
      <c r="AY1560">
        <f t="shared" si="629"/>
        <v>0</v>
      </c>
      <c r="AZ1560">
        <f t="shared" si="630"/>
        <v>0</v>
      </c>
      <c r="BA1560">
        <v>622.48431149999999</v>
      </c>
      <c r="BB1560">
        <v>622.48431149999999</v>
      </c>
    </row>
    <row r="1561" spans="1:54" x14ac:dyDescent="0.25">
      <c r="A1561" t="s">
        <v>1411</v>
      </c>
      <c r="B1561" t="s">
        <v>3</v>
      </c>
      <c r="C1561">
        <v>2013</v>
      </c>
      <c r="D1561">
        <v>3</v>
      </c>
      <c r="E1561">
        <v>6</v>
      </c>
      <c r="F1561" t="s">
        <v>1836</v>
      </c>
      <c r="G1561" t="s">
        <v>2011</v>
      </c>
      <c r="H1561" t="s">
        <v>2013</v>
      </c>
      <c r="I1561" t="s">
        <v>1812</v>
      </c>
      <c r="J1561" t="s">
        <v>1813</v>
      </c>
      <c r="K1561" t="str">
        <f t="shared" si="631"/>
        <v>Inshore</v>
      </c>
      <c r="L1561">
        <v>0</v>
      </c>
      <c r="M1561">
        <f t="shared" si="624"/>
        <v>0</v>
      </c>
      <c r="N1561">
        <f t="shared" si="632"/>
        <v>0.23903678465679537</v>
      </c>
      <c r="O1561">
        <f t="shared" si="633"/>
        <v>0.11940149531526094</v>
      </c>
      <c r="P1561">
        <v>0</v>
      </c>
      <c r="Q1561">
        <f t="shared" si="634"/>
        <v>0</v>
      </c>
      <c r="R1561">
        <v>0</v>
      </c>
      <c r="S1561">
        <f t="shared" si="625"/>
        <v>0</v>
      </c>
      <c r="T1561">
        <f t="shared" si="635"/>
        <v>0</v>
      </c>
      <c r="U1561">
        <f t="shared" si="626"/>
        <v>0.20184579455088045</v>
      </c>
      <c r="V1561">
        <f t="shared" si="636"/>
        <v>0.84441310922369939</v>
      </c>
      <c r="W1561">
        <f t="shared" si="627"/>
        <v>0.11242887715904776</v>
      </c>
      <c r="X1561">
        <f t="shared" si="637"/>
        <v>0.94160359434525442</v>
      </c>
      <c r="Y1561">
        <v>19</v>
      </c>
      <c r="Z1561">
        <f>Y1561*'MRIP Selectivity'!$N$35</f>
        <v>0.11963528934153443</v>
      </c>
      <c r="AA1561">
        <f>Y1561*'MRIP Selectivity'!$O$35</f>
        <v>0.11940149531526094</v>
      </c>
      <c r="AB1561">
        <f>Y1561*'MRIP Selectivity'!$P$35</f>
        <v>1.7161125461295872E-2</v>
      </c>
      <c r="AC1561">
        <v>0.74741255597723821</v>
      </c>
      <c r="AD1561">
        <v>0.94160359434525442</v>
      </c>
      <c r="AE1561">
        <v>1.3432654004296583</v>
      </c>
      <c r="AF1561">
        <f t="shared" si="638"/>
        <v>8.941691739183269E-2</v>
      </c>
      <c r="AG1561">
        <f t="shared" si="639"/>
        <v>0.11242887715904776</v>
      </c>
      <c r="AH1561">
        <f t="shared" si="640"/>
        <v>2.3051946064591204E-2</v>
      </c>
      <c r="AI1561">
        <f t="shared" si="641"/>
        <v>0.25619791011809123</v>
      </c>
      <c r="AJ1561">
        <f t="shared" si="642"/>
        <v>0.22489774061547166</v>
      </c>
      <c r="AK1561">
        <f t="shared" si="643"/>
        <v>0.13656262077655681</v>
      </c>
      <c r="AL1561">
        <f t="shared" si="644"/>
        <v>0.13548082322363897</v>
      </c>
      <c r="AM1561">
        <f t="shared" si="645"/>
        <v>0.20184579455088045</v>
      </c>
      <c r="AN1561">
        <f t="shared" si="646"/>
        <v>0.11242887715904776</v>
      </c>
      <c r="AO1561">
        <v>0</v>
      </c>
      <c r="AP1561">
        <f t="shared" si="647"/>
        <v>0.23903678465679537</v>
      </c>
      <c r="AQ1561">
        <f t="shared" si="648"/>
        <v>0.11940149531526094</v>
      </c>
      <c r="AR1561">
        <v>19</v>
      </c>
      <c r="AS1561">
        <f>AR1561*'MRIP Selectivity'!$N$35</f>
        <v>0.11963528934153443</v>
      </c>
      <c r="AT1561">
        <f>AR1561*'MRIP Selectivity'!$O$35</f>
        <v>0.11940149531526094</v>
      </c>
      <c r="AU1561">
        <f>AR1561*'MRIP Selectivity'!$P$35</f>
        <v>1.7161125461295872E-2</v>
      </c>
      <c r="AV1561">
        <v>2</v>
      </c>
      <c r="AW1561">
        <f t="shared" si="649"/>
        <v>10</v>
      </c>
      <c r="AX1561">
        <f t="shared" si="628"/>
        <v>0</v>
      </c>
      <c r="AY1561">
        <f t="shared" si="629"/>
        <v>0</v>
      </c>
      <c r="AZ1561">
        <f t="shared" si="630"/>
        <v>0</v>
      </c>
      <c r="BA1561">
        <v>622.48431149999999</v>
      </c>
      <c r="BB1561">
        <v>622.48431149999999</v>
      </c>
    </row>
    <row r="1562" spans="1:54" x14ac:dyDescent="0.25">
      <c r="A1562" t="s">
        <v>1412</v>
      </c>
      <c r="B1562" t="s">
        <v>3</v>
      </c>
      <c r="C1562">
        <v>2013</v>
      </c>
      <c r="D1562">
        <v>4</v>
      </c>
      <c r="E1562">
        <v>7</v>
      </c>
      <c r="F1562" t="s">
        <v>1841</v>
      </c>
      <c r="G1562" t="s">
        <v>2011</v>
      </c>
      <c r="H1562" t="s">
        <v>2012</v>
      </c>
      <c r="I1562" t="s">
        <v>1824</v>
      </c>
      <c r="J1562" t="s">
        <v>1767</v>
      </c>
      <c r="K1562" t="str">
        <f t="shared" si="631"/>
        <v>Inshore</v>
      </c>
      <c r="L1562">
        <v>0</v>
      </c>
      <c r="M1562">
        <f t="shared" si="624"/>
        <v>0</v>
      </c>
      <c r="N1562">
        <f t="shared" si="632"/>
        <v>2.516176680597846E-2</v>
      </c>
      <c r="O1562">
        <f t="shared" si="633"/>
        <v>1.2568578454237993E-2</v>
      </c>
      <c r="P1562">
        <v>0</v>
      </c>
      <c r="Q1562">
        <f t="shared" si="634"/>
        <v>0</v>
      </c>
      <c r="R1562">
        <v>0</v>
      </c>
      <c r="S1562">
        <f t="shared" si="625"/>
        <v>0</v>
      </c>
      <c r="T1562">
        <f t="shared" si="635"/>
        <v>0</v>
      </c>
      <c r="U1562">
        <f t="shared" si="626"/>
        <v>2.1246925742197942E-2</v>
      </c>
      <c r="V1562">
        <f t="shared" si="636"/>
        <v>0.84441310922369939</v>
      </c>
      <c r="W1562">
        <f t="shared" si="627"/>
        <v>1.1834618648320815E-2</v>
      </c>
      <c r="X1562">
        <f t="shared" si="637"/>
        <v>0.94160359434525431</v>
      </c>
      <c r="Y1562">
        <v>2</v>
      </c>
      <c r="Z1562">
        <f>Y1562*'MRIP Selectivity'!$N$35</f>
        <v>1.2593188351740467E-2</v>
      </c>
      <c r="AA1562">
        <f>Y1562*'MRIP Selectivity'!$O$35</f>
        <v>1.2568578454237993E-2</v>
      </c>
      <c r="AB1562">
        <f>Y1562*'MRIP Selectivity'!$P$35</f>
        <v>1.8064342590837759E-3</v>
      </c>
      <c r="AC1562">
        <v>0.74741255597723821</v>
      </c>
      <c r="AD1562">
        <v>0.94160359434525442</v>
      </c>
      <c r="AE1562">
        <v>1.3432654004296583</v>
      </c>
      <c r="AF1562">
        <f t="shared" si="638"/>
        <v>9.4123070938771265E-3</v>
      </c>
      <c r="AG1562">
        <f t="shared" si="639"/>
        <v>1.1834618648320815E-2</v>
      </c>
      <c r="AH1562">
        <f t="shared" si="640"/>
        <v>2.4265206383780212E-3</v>
      </c>
      <c r="AI1562">
        <f t="shared" si="641"/>
        <v>2.6968201065062234E-2</v>
      </c>
      <c r="AJ1562">
        <f t="shared" si="642"/>
        <v>2.3673446380575964E-2</v>
      </c>
      <c r="AK1562">
        <f t="shared" si="643"/>
        <v>1.4375012713321769E-2</v>
      </c>
      <c r="AL1562">
        <f t="shared" si="644"/>
        <v>1.4261139286698837E-2</v>
      </c>
      <c r="AM1562">
        <f t="shared" si="645"/>
        <v>2.1246925742197942E-2</v>
      </c>
      <c r="AN1562">
        <f t="shared" si="646"/>
        <v>1.1834618648320815E-2</v>
      </c>
      <c r="AO1562">
        <v>0</v>
      </c>
      <c r="AP1562">
        <f t="shared" si="647"/>
        <v>2.516176680597846E-2</v>
      </c>
      <c r="AQ1562">
        <f t="shared" si="648"/>
        <v>1.2568578454237993E-2</v>
      </c>
      <c r="AR1562">
        <v>2</v>
      </c>
      <c r="AS1562">
        <f>AR1562*'MRIP Selectivity'!$N$35</f>
        <v>1.2593188351740467E-2</v>
      </c>
      <c r="AT1562">
        <f>AR1562*'MRIP Selectivity'!$O$35</f>
        <v>1.2568578454237993E-2</v>
      </c>
      <c r="AU1562">
        <f>AR1562*'MRIP Selectivity'!$P$35</f>
        <v>1.8064342590837759E-3</v>
      </c>
      <c r="AV1562">
        <v>1</v>
      </c>
      <c r="AW1562">
        <f t="shared" si="649"/>
        <v>5</v>
      </c>
      <c r="AX1562">
        <f t="shared" si="628"/>
        <v>0</v>
      </c>
      <c r="AY1562">
        <f t="shared" si="629"/>
        <v>0</v>
      </c>
      <c r="AZ1562">
        <f t="shared" si="630"/>
        <v>0</v>
      </c>
      <c r="BA1562">
        <v>598.00699738000003</v>
      </c>
      <c r="BB1562">
        <v>598.00699738000003</v>
      </c>
    </row>
    <row r="1563" spans="1:54" x14ac:dyDescent="0.25">
      <c r="A1563" t="s">
        <v>1413</v>
      </c>
      <c r="B1563" t="s">
        <v>3</v>
      </c>
      <c r="C1563">
        <v>2013</v>
      </c>
      <c r="D1563">
        <v>4</v>
      </c>
      <c r="E1563">
        <v>8</v>
      </c>
      <c r="F1563" t="s">
        <v>1850</v>
      </c>
      <c r="G1563" t="s">
        <v>2011</v>
      </c>
      <c r="H1563" t="s">
        <v>2012</v>
      </c>
      <c r="I1563" t="s">
        <v>1812</v>
      </c>
      <c r="J1563" t="s">
        <v>1819</v>
      </c>
      <c r="K1563" t="str">
        <f t="shared" si="631"/>
        <v>Offshore</v>
      </c>
      <c r="L1563">
        <v>0</v>
      </c>
      <c r="M1563">
        <f t="shared" si="624"/>
        <v>0</v>
      </c>
      <c r="N1563">
        <f t="shared" si="632"/>
        <v>0.50323533611956917</v>
      </c>
      <c r="O1563">
        <f t="shared" si="633"/>
        <v>0.25137156908475988</v>
      </c>
      <c r="P1563">
        <v>0</v>
      </c>
      <c r="Q1563">
        <f t="shared" si="634"/>
        <v>0</v>
      </c>
      <c r="R1563">
        <v>0</v>
      </c>
      <c r="S1563">
        <f t="shared" si="625"/>
        <v>0</v>
      </c>
      <c r="T1563">
        <f t="shared" si="635"/>
        <v>0</v>
      </c>
      <c r="U1563">
        <f t="shared" si="626"/>
        <v>0.42493851484395884</v>
      </c>
      <c r="V1563">
        <f t="shared" si="636"/>
        <v>0.84441310922369939</v>
      </c>
      <c r="W1563">
        <f t="shared" si="627"/>
        <v>0.23669237296641635</v>
      </c>
      <c r="X1563">
        <f t="shared" si="637"/>
        <v>0.94160359434525442</v>
      </c>
      <c r="Y1563">
        <v>40</v>
      </c>
      <c r="Z1563">
        <f>Y1563*'MRIP Selectivity'!$N$35</f>
        <v>0.25186376703480934</v>
      </c>
      <c r="AA1563">
        <f>Y1563*'MRIP Selectivity'!$O$35</f>
        <v>0.25137156908475988</v>
      </c>
      <c r="AB1563">
        <f>Y1563*'MRIP Selectivity'!$P$35</f>
        <v>3.6128685181675516E-2</v>
      </c>
      <c r="AC1563">
        <v>0.74741255597723821</v>
      </c>
      <c r="AD1563">
        <v>0.94160359434525442</v>
      </c>
      <c r="AE1563">
        <v>1.3432654004296583</v>
      </c>
      <c r="AF1563">
        <f t="shared" si="638"/>
        <v>0.18824614187754252</v>
      </c>
      <c r="AG1563">
        <f t="shared" si="639"/>
        <v>0.23669237296641635</v>
      </c>
      <c r="AH1563">
        <f t="shared" si="640"/>
        <v>4.853041276756042E-2</v>
      </c>
      <c r="AI1563">
        <f t="shared" si="641"/>
        <v>0.53936402130124472</v>
      </c>
      <c r="AJ1563">
        <f t="shared" si="642"/>
        <v>0.47346892761151926</v>
      </c>
      <c r="AK1563">
        <f t="shared" si="643"/>
        <v>0.28750025426643538</v>
      </c>
      <c r="AL1563">
        <f t="shared" si="644"/>
        <v>0.28522278573397675</v>
      </c>
      <c r="AM1563">
        <f t="shared" si="645"/>
        <v>0.42493851484395884</v>
      </c>
      <c r="AN1563">
        <f t="shared" si="646"/>
        <v>0.23669237296641635</v>
      </c>
      <c r="AO1563">
        <v>0</v>
      </c>
      <c r="AP1563">
        <f t="shared" si="647"/>
        <v>0.50323533611956917</v>
      </c>
      <c r="AQ1563">
        <f t="shared" si="648"/>
        <v>0.25137156908475988</v>
      </c>
      <c r="AR1563">
        <v>40</v>
      </c>
      <c r="AS1563">
        <f>AR1563*'MRIP Selectivity'!$N$35</f>
        <v>0.25186376703480934</v>
      </c>
      <c r="AT1563">
        <f>AR1563*'MRIP Selectivity'!$O$35</f>
        <v>0.25137156908475988</v>
      </c>
      <c r="AU1563">
        <f>AR1563*'MRIP Selectivity'!$P$35</f>
        <v>3.6128685181675516E-2</v>
      </c>
      <c r="AV1563">
        <v>4</v>
      </c>
      <c r="AW1563">
        <f t="shared" si="649"/>
        <v>20</v>
      </c>
      <c r="AX1563">
        <f t="shared" si="628"/>
        <v>0</v>
      </c>
      <c r="AY1563">
        <f t="shared" si="629"/>
        <v>0</v>
      </c>
      <c r="AZ1563">
        <f t="shared" si="630"/>
        <v>0</v>
      </c>
      <c r="BA1563">
        <v>1409.3134289</v>
      </c>
      <c r="BB1563">
        <v>1409.3134289</v>
      </c>
    </row>
    <row r="1564" spans="1:54" x14ac:dyDescent="0.25">
      <c r="A1564" t="s">
        <v>1414</v>
      </c>
      <c r="B1564" t="s">
        <v>3</v>
      </c>
      <c r="C1564">
        <v>2013</v>
      </c>
      <c r="D1564">
        <v>5</v>
      </c>
      <c r="E1564">
        <v>9</v>
      </c>
      <c r="F1564" t="s">
        <v>1820</v>
      </c>
      <c r="G1564" t="s">
        <v>2011</v>
      </c>
      <c r="H1564" t="s">
        <v>2012</v>
      </c>
      <c r="I1564" t="s">
        <v>1812</v>
      </c>
      <c r="J1564" t="s">
        <v>1813</v>
      </c>
      <c r="K1564" t="str">
        <f t="shared" si="631"/>
        <v>Inshore</v>
      </c>
      <c r="L1564">
        <v>1</v>
      </c>
      <c r="M1564">
        <f t="shared" si="624"/>
        <v>418.35982878999999</v>
      </c>
      <c r="N1564">
        <f t="shared" si="632"/>
        <v>1</v>
      </c>
      <c r="O1564">
        <f t="shared" si="633"/>
        <v>1</v>
      </c>
      <c r="P1564">
        <v>8.8188976377952759</v>
      </c>
      <c r="Q1564">
        <f t="shared" si="634"/>
        <v>8.8188976377952759</v>
      </c>
      <c r="R1564">
        <v>0.33069339327731634</v>
      </c>
      <c r="S1564">
        <f t="shared" si="625"/>
        <v>138.34883139348219</v>
      </c>
      <c r="T1564">
        <f t="shared" si="635"/>
        <v>0.33069339327731634</v>
      </c>
      <c r="U1564">
        <f t="shared" si="626"/>
        <v>0.33069339327731634</v>
      </c>
      <c r="V1564">
        <f t="shared" si="636"/>
        <v>0.33069339327731634</v>
      </c>
      <c r="W1564">
        <f t="shared" si="627"/>
        <v>0.33069339327731634</v>
      </c>
      <c r="X1564">
        <f t="shared" si="637"/>
        <v>0.33069339327731634</v>
      </c>
      <c r="Y1564">
        <v>0</v>
      </c>
      <c r="Z1564">
        <f>Y1564*'MRIP Selectivity'!$N$35</f>
        <v>0</v>
      </c>
      <c r="AA1564">
        <f>Y1564*'MRIP Selectivity'!$O$35</f>
        <v>0</v>
      </c>
      <c r="AB1564">
        <f>Y1564*'MRIP Selectivity'!$P$35</f>
        <v>0</v>
      </c>
      <c r="AC1564">
        <v>0.74741255597723821</v>
      </c>
      <c r="AD1564">
        <v>0.94160359434525442</v>
      </c>
      <c r="AE1564">
        <v>1.3432654004296583</v>
      </c>
      <c r="AF1564">
        <f t="shared" si="638"/>
        <v>0</v>
      </c>
      <c r="AG1564">
        <f t="shared" si="639"/>
        <v>0</v>
      </c>
      <c r="AH1564">
        <f t="shared" si="640"/>
        <v>0</v>
      </c>
      <c r="AI1564">
        <f t="shared" si="641"/>
        <v>0</v>
      </c>
      <c r="AJ1564">
        <f t="shared" si="642"/>
        <v>0</v>
      </c>
      <c r="AK1564">
        <f t="shared" si="643"/>
        <v>0</v>
      </c>
      <c r="AL1564">
        <f t="shared" si="644"/>
        <v>0</v>
      </c>
      <c r="AM1564">
        <f t="shared" si="645"/>
        <v>0.33069339327731634</v>
      </c>
      <c r="AN1564">
        <f t="shared" si="646"/>
        <v>0.33069339327731634</v>
      </c>
      <c r="AO1564">
        <v>1</v>
      </c>
      <c r="AP1564">
        <f t="shared" si="647"/>
        <v>1</v>
      </c>
      <c r="AQ1564">
        <f t="shared" si="648"/>
        <v>1</v>
      </c>
      <c r="AR1564">
        <v>0</v>
      </c>
      <c r="AS1564">
        <f>AR1564*'MRIP Selectivity'!$N$35</f>
        <v>0</v>
      </c>
      <c r="AT1564">
        <f>AR1564*'MRIP Selectivity'!$O$35</f>
        <v>0</v>
      </c>
      <c r="AU1564">
        <f>AR1564*'MRIP Selectivity'!$P$35</f>
        <v>0</v>
      </c>
      <c r="AV1564">
        <v>2</v>
      </c>
      <c r="AW1564">
        <f t="shared" si="649"/>
        <v>10</v>
      </c>
      <c r="AX1564">
        <f t="shared" si="628"/>
        <v>0</v>
      </c>
      <c r="AY1564">
        <f t="shared" si="629"/>
        <v>0</v>
      </c>
      <c r="AZ1564">
        <f t="shared" si="630"/>
        <v>0</v>
      </c>
      <c r="BA1564">
        <v>418.35982878999999</v>
      </c>
      <c r="BB1564">
        <v>418.35982878999999</v>
      </c>
    </row>
    <row r="1565" spans="1:54" x14ac:dyDescent="0.25">
      <c r="A1565" t="s">
        <v>2021</v>
      </c>
      <c r="B1565" t="s">
        <v>3</v>
      </c>
      <c r="C1565">
        <v>2013</v>
      </c>
      <c r="D1565">
        <v>5</v>
      </c>
      <c r="E1565">
        <v>9</v>
      </c>
      <c r="F1565" t="s">
        <v>1851</v>
      </c>
      <c r="G1565" t="s">
        <v>2011</v>
      </c>
      <c r="H1565" t="s">
        <v>2022</v>
      </c>
      <c r="I1565" t="s">
        <v>1812</v>
      </c>
      <c r="J1565" t="s">
        <v>1813</v>
      </c>
      <c r="K1565" t="str">
        <f t="shared" si="631"/>
        <v>Inshore</v>
      </c>
      <c r="L1565">
        <v>0</v>
      </c>
      <c r="M1565">
        <f t="shared" si="624"/>
        <v>0</v>
      </c>
      <c r="N1565">
        <f t="shared" si="632"/>
        <v>1.258088340298923E-2</v>
      </c>
      <c r="O1565">
        <f t="shared" si="633"/>
        <v>6.2842892271189965E-3</v>
      </c>
      <c r="P1565">
        <v>0</v>
      </c>
      <c r="Q1565">
        <f t="shared" si="634"/>
        <v>0</v>
      </c>
      <c r="R1565">
        <v>0</v>
      </c>
      <c r="S1565">
        <f t="shared" si="625"/>
        <v>0</v>
      </c>
      <c r="T1565">
        <f t="shared" si="635"/>
        <v>0</v>
      </c>
      <c r="U1565">
        <f t="shared" si="626"/>
        <v>1.0623462871098971E-2</v>
      </c>
      <c r="V1565">
        <f t="shared" si="636"/>
        <v>0.84441310922369939</v>
      </c>
      <c r="W1565">
        <f t="shared" si="627"/>
        <v>5.9173093241604077E-3</v>
      </c>
      <c r="X1565">
        <f t="shared" si="637"/>
        <v>0.94160359434525431</v>
      </c>
      <c r="Y1565">
        <v>1</v>
      </c>
      <c r="Z1565">
        <f>Y1565*'MRIP Selectivity'!$N$35</f>
        <v>6.2965941758702333E-3</v>
      </c>
      <c r="AA1565">
        <f>Y1565*'MRIP Selectivity'!$O$35</f>
        <v>6.2842892271189965E-3</v>
      </c>
      <c r="AB1565">
        <f>Y1565*'MRIP Selectivity'!$P$35</f>
        <v>9.0321712954188795E-4</v>
      </c>
      <c r="AC1565">
        <v>0.74741255597723821</v>
      </c>
      <c r="AD1565">
        <v>0.94160359434525442</v>
      </c>
      <c r="AE1565">
        <v>1.3432654004296583</v>
      </c>
      <c r="AF1565">
        <f t="shared" si="638"/>
        <v>4.7061535469385633E-3</v>
      </c>
      <c r="AG1565">
        <f t="shared" si="639"/>
        <v>5.9173093241604077E-3</v>
      </c>
      <c r="AH1565">
        <f t="shared" si="640"/>
        <v>1.2132603191890106E-3</v>
      </c>
      <c r="AI1565">
        <f t="shared" si="641"/>
        <v>1.3484100532531117E-2</v>
      </c>
      <c r="AJ1565">
        <f t="shared" si="642"/>
        <v>1.1836723190287982E-2</v>
      </c>
      <c r="AK1565">
        <f t="shared" si="643"/>
        <v>7.1875063566608846E-3</v>
      </c>
      <c r="AL1565">
        <f t="shared" si="644"/>
        <v>7.1305696433494187E-3</v>
      </c>
      <c r="AM1565">
        <f t="shared" si="645"/>
        <v>1.0623462871098971E-2</v>
      </c>
      <c r="AN1565">
        <f t="shared" si="646"/>
        <v>5.9173093241604077E-3</v>
      </c>
      <c r="AO1565">
        <v>0</v>
      </c>
      <c r="AP1565">
        <f t="shared" si="647"/>
        <v>1.258088340298923E-2</v>
      </c>
      <c r="AQ1565">
        <f t="shared" si="648"/>
        <v>6.2842892271189965E-3</v>
      </c>
      <c r="AR1565">
        <v>1</v>
      </c>
      <c r="AS1565">
        <f>AR1565*'MRIP Selectivity'!$N$35</f>
        <v>6.2965941758702333E-3</v>
      </c>
      <c r="AT1565">
        <f>AR1565*'MRIP Selectivity'!$O$35</f>
        <v>6.2842892271189965E-3</v>
      </c>
      <c r="AU1565">
        <f>AR1565*'MRIP Selectivity'!$P$35</f>
        <v>9.0321712954188795E-4</v>
      </c>
      <c r="AV1565">
        <v>3</v>
      </c>
      <c r="AW1565">
        <f t="shared" si="649"/>
        <v>15</v>
      </c>
      <c r="AX1565">
        <f t="shared" si="628"/>
        <v>0</v>
      </c>
      <c r="AY1565">
        <f t="shared" si="629"/>
        <v>0</v>
      </c>
      <c r="AZ1565">
        <f t="shared" si="630"/>
        <v>0</v>
      </c>
      <c r="BA1565">
        <v>525.79182154</v>
      </c>
      <c r="BB1565">
        <v>525.79182154</v>
      </c>
    </row>
    <row r="1566" spans="1:54" x14ac:dyDescent="0.25">
      <c r="A1566" t="s">
        <v>1415</v>
      </c>
      <c r="B1566" t="s">
        <v>3</v>
      </c>
      <c r="C1566">
        <v>2013</v>
      </c>
      <c r="D1566">
        <v>6</v>
      </c>
      <c r="E1566">
        <v>11</v>
      </c>
      <c r="F1566" t="s">
        <v>1823</v>
      </c>
      <c r="G1566" t="s">
        <v>2011</v>
      </c>
      <c r="H1566" t="s">
        <v>2012</v>
      </c>
      <c r="I1566" t="s">
        <v>1812</v>
      </c>
      <c r="J1566" t="s">
        <v>1813</v>
      </c>
      <c r="K1566" t="str">
        <f t="shared" si="631"/>
        <v>Inshore</v>
      </c>
      <c r="L1566">
        <v>2</v>
      </c>
      <c r="M1566">
        <f t="shared" si="624"/>
        <v>759.32515320000005</v>
      </c>
      <c r="N1566">
        <f t="shared" si="632"/>
        <v>2</v>
      </c>
      <c r="O1566">
        <f t="shared" si="633"/>
        <v>2</v>
      </c>
      <c r="P1566">
        <v>16.69291338582677</v>
      </c>
      <c r="Q1566">
        <f t="shared" si="634"/>
        <v>8.3464566929133852</v>
      </c>
      <c r="R1566">
        <v>0.66138678655463268</v>
      </c>
      <c r="S1566">
        <f t="shared" si="625"/>
        <v>251.10381151252611</v>
      </c>
      <c r="T1566">
        <f t="shared" si="635"/>
        <v>0.33069339327731634</v>
      </c>
      <c r="U1566">
        <f t="shared" si="626"/>
        <v>0.66138678655463268</v>
      </c>
      <c r="V1566">
        <f t="shared" si="636"/>
        <v>0.33069339327731634</v>
      </c>
      <c r="W1566">
        <f t="shared" si="627"/>
        <v>0.66138678655463268</v>
      </c>
      <c r="X1566">
        <f t="shared" si="637"/>
        <v>0.33069339327731634</v>
      </c>
      <c r="Y1566">
        <v>0</v>
      </c>
      <c r="Z1566">
        <f>Y1566*'MRIP Selectivity'!$N$35</f>
        <v>0</v>
      </c>
      <c r="AA1566">
        <f>Y1566*'MRIP Selectivity'!$O$35</f>
        <v>0</v>
      </c>
      <c r="AB1566">
        <f>Y1566*'MRIP Selectivity'!$P$35</f>
        <v>0</v>
      </c>
      <c r="AC1566">
        <v>0.74741255597723821</v>
      </c>
      <c r="AD1566">
        <v>0.94160359434525442</v>
      </c>
      <c r="AE1566">
        <v>1.3432654004296583</v>
      </c>
      <c r="AF1566">
        <f t="shared" si="638"/>
        <v>0</v>
      </c>
      <c r="AG1566">
        <f t="shared" si="639"/>
        <v>0</v>
      </c>
      <c r="AH1566">
        <f t="shared" si="640"/>
        <v>0</v>
      </c>
      <c r="AI1566">
        <f t="shared" si="641"/>
        <v>0</v>
      </c>
      <c r="AJ1566">
        <f t="shared" si="642"/>
        <v>0</v>
      </c>
      <c r="AK1566">
        <f t="shared" si="643"/>
        <v>0</v>
      </c>
      <c r="AL1566">
        <f t="shared" si="644"/>
        <v>0</v>
      </c>
      <c r="AM1566">
        <f t="shared" si="645"/>
        <v>0.66138678655463268</v>
      </c>
      <c r="AN1566">
        <f t="shared" si="646"/>
        <v>0.66138678655463268</v>
      </c>
      <c r="AO1566">
        <v>2</v>
      </c>
      <c r="AP1566">
        <f t="shared" si="647"/>
        <v>2</v>
      </c>
      <c r="AQ1566">
        <f t="shared" si="648"/>
        <v>2</v>
      </c>
      <c r="AR1566">
        <v>0</v>
      </c>
      <c r="AS1566">
        <f>AR1566*'MRIP Selectivity'!$N$35</f>
        <v>0</v>
      </c>
      <c r="AT1566">
        <f>AR1566*'MRIP Selectivity'!$O$35</f>
        <v>0</v>
      </c>
      <c r="AU1566">
        <f>AR1566*'MRIP Selectivity'!$P$35</f>
        <v>0</v>
      </c>
      <c r="AV1566">
        <v>6</v>
      </c>
      <c r="AW1566">
        <f t="shared" si="649"/>
        <v>30</v>
      </c>
      <c r="AX1566">
        <f t="shared" si="628"/>
        <v>0</v>
      </c>
      <c r="AY1566">
        <f t="shared" si="629"/>
        <v>0</v>
      </c>
      <c r="AZ1566">
        <f t="shared" si="630"/>
        <v>0</v>
      </c>
      <c r="BA1566">
        <v>379.66257660000002</v>
      </c>
      <c r="BB1566">
        <v>379.66257660000002</v>
      </c>
    </row>
    <row r="1567" spans="1:54" x14ac:dyDescent="0.25">
      <c r="A1567" t="s">
        <v>2023</v>
      </c>
      <c r="B1567" t="s">
        <v>3</v>
      </c>
      <c r="C1567">
        <v>2013</v>
      </c>
      <c r="D1567">
        <v>6</v>
      </c>
      <c r="E1567">
        <v>11</v>
      </c>
      <c r="F1567" t="s">
        <v>1823</v>
      </c>
      <c r="G1567" t="s">
        <v>2011</v>
      </c>
      <c r="H1567" t="s">
        <v>2012</v>
      </c>
      <c r="I1567" t="s">
        <v>1812</v>
      </c>
      <c r="J1567" t="s">
        <v>1813</v>
      </c>
      <c r="K1567" t="str">
        <f t="shared" si="631"/>
        <v>Inshore</v>
      </c>
      <c r="L1567">
        <v>0</v>
      </c>
      <c r="M1567">
        <f t="shared" si="624"/>
        <v>0</v>
      </c>
      <c r="N1567">
        <f t="shared" si="632"/>
        <v>1.258088340298923E-2</v>
      </c>
      <c r="O1567">
        <f t="shared" si="633"/>
        <v>6.2842892271189965E-3</v>
      </c>
      <c r="P1567">
        <v>0</v>
      </c>
      <c r="Q1567">
        <f t="shared" si="634"/>
        <v>0</v>
      </c>
      <c r="R1567">
        <v>0</v>
      </c>
      <c r="S1567">
        <f t="shared" si="625"/>
        <v>0</v>
      </c>
      <c r="T1567">
        <f t="shared" si="635"/>
        <v>0</v>
      </c>
      <c r="U1567">
        <f t="shared" si="626"/>
        <v>1.0623462871098971E-2</v>
      </c>
      <c r="V1567">
        <f t="shared" si="636"/>
        <v>0.84441310922369939</v>
      </c>
      <c r="W1567">
        <f t="shared" si="627"/>
        <v>5.9173093241604077E-3</v>
      </c>
      <c r="X1567">
        <f t="shared" si="637"/>
        <v>0.94160359434525431</v>
      </c>
      <c r="Y1567">
        <v>1</v>
      </c>
      <c r="Z1567">
        <f>Y1567*'MRIP Selectivity'!$N$35</f>
        <v>6.2965941758702333E-3</v>
      </c>
      <c r="AA1567">
        <f>Y1567*'MRIP Selectivity'!$O$35</f>
        <v>6.2842892271189965E-3</v>
      </c>
      <c r="AB1567">
        <f>Y1567*'MRIP Selectivity'!$P$35</f>
        <v>9.0321712954188795E-4</v>
      </c>
      <c r="AC1567">
        <v>0.74741255597723821</v>
      </c>
      <c r="AD1567">
        <v>0.94160359434525442</v>
      </c>
      <c r="AE1567">
        <v>1.3432654004296583</v>
      </c>
      <c r="AF1567">
        <f t="shared" si="638"/>
        <v>4.7061535469385633E-3</v>
      </c>
      <c r="AG1567">
        <f t="shared" si="639"/>
        <v>5.9173093241604077E-3</v>
      </c>
      <c r="AH1567">
        <f t="shared" si="640"/>
        <v>1.2132603191890106E-3</v>
      </c>
      <c r="AI1567">
        <f t="shared" si="641"/>
        <v>1.3484100532531117E-2</v>
      </c>
      <c r="AJ1567">
        <f t="shared" si="642"/>
        <v>1.1836723190287982E-2</v>
      </c>
      <c r="AK1567">
        <f t="shared" si="643"/>
        <v>7.1875063566608846E-3</v>
      </c>
      <c r="AL1567">
        <f t="shared" si="644"/>
        <v>7.1305696433494187E-3</v>
      </c>
      <c r="AM1567">
        <f t="shared" si="645"/>
        <v>1.0623462871098971E-2</v>
      </c>
      <c r="AN1567">
        <f t="shared" si="646"/>
        <v>5.9173093241604077E-3</v>
      </c>
      <c r="AO1567">
        <v>0</v>
      </c>
      <c r="AP1567">
        <f t="shared" si="647"/>
        <v>1.258088340298923E-2</v>
      </c>
      <c r="AQ1567">
        <f t="shared" si="648"/>
        <v>6.2842892271189965E-3</v>
      </c>
      <c r="AR1567">
        <v>1</v>
      </c>
      <c r="AS1567">
        <f>AR1567*'MRIP Selectivity'!$N$35</f>
        <v>6.2965941758702333E-3</v>
      </c>
      <c r="AT1567">
        <f>AR1567*'MRIP Selectivity'!$O$35</f>
        <v>6.2842892271189965E-3</v>
      </c>
      <c r="AU1567">
        <f>AR1567*'MRIP Selectivity'!$P$35</f>
        <v>9.0321712954188795E-4</v>
      </c>
      <c r="AV1567">
        <v>3</v>
      </c>
      <c r="AW1567">
        <f t="shared" si="649"/>
        <v>15</v>
      </c>
      <c r="AX1567">
        <f t="shared" si="628"/>
        <v>0</v>
      </c>
      <c r="AY1567">
        <f t="shared" si="629"/>
        <v>0</v>
      </c>
      <c r="AZ1567">
        <f t="shared" si="630"/>
        <v>0</v>
      </c>
      <c r="BA1567">
        <v>379.66257660000002</v>
      </c>
      <c r="BB1567">
        <v>379.66257660000002</v>
      </c>
    </row>
    <row r="1568" spans="1:54" x14ac:dyDescent="0.25">
      <c r="A1568" t="s">
        <v>1416</v>
      </c>
      <c r="B1568" t="s">
        <v>3</v>
      </c>
      <c r="C1568">
        <v>2013</v>
      </c>
      <c r="D1568">
        <v>6</v>
      </c>
      <c r="E1568">
        <v>11</v>
      </c>
      <c r="F1568" t="s">
        <v>1823</v>
      </c>
      <c r="G1568" t="s">
        <v>2011</v>
      </c>
      <c r="H1568" t="s">
        <v>2012</v>
      </c>
      <c r="I1568" t="s">
        <v>1812</v>
      </c>
      <c r="J1568" t="s">
        <v>1813</v>
      </c>
      <c r="K1568" t="str">
        <f t="shared" si="631"/>
        <v>Inshore</v>
      </c>
      <c r="L1568">
        <v>0</v>
      </c>
      <c r="M1568">
        <f t="shared" si="624"/>
        <v>0</v>
      </c>
      <c r="N1568">
        <f t="shared" si="632"/>
        <v>5.0323533611956919E-2</v>
      </c>
      <c r="O1568">
        <f t="shared" si="633"/>
        <v>2.5137156908475986E-2</v>
      </c>
      <c r="P1568">
        <v>0</v>
      </c>
      <c r="Q1568">
        <f t="shared" si="634"/>
        <v>0</v>
      </c>
      <c r="R1568">
        <v>0</v>
      </c>
      <c r="S1568">
        <f t="shared" si="625"/>
        <v>0</v>
      </c>
      <c r="T1568">
        <f t="shared" si="635"/>
        <v>0</v>
      </c>
      <c r="U1568">
        <f t="shared" si="626"/>
        <v>4.2493851484395884E-2</v>
      </c>
      <c r="V1568">
        <f t="shared" si="636"/>
        <v>0.84441310922369939</v>
      </c>
      <c r="W1568">
        <f t="shared" si="627"/>
        <v>2.3669237296641631E-2</v>
      </c>
      <c r="X1568">
        <f t="shared" si="637"/>
        <v>0.94160359434525431</v>
      </c>
      <c r="Y1568">
        <v>4</v>
      </c>
      <c r="Z1568">
        <f>Y1568*'MRIP Selectivity'!$N$35</f>
        <v>2.5186376703480933E-2</v>
      </c>
      <c r="AA1568">
        <f>Y1568*'MRIP Selectivity'!$O$35</f>
        <v>2.5137156908475986E-2</v>
      </c>
      <c r="AB1568">
        <f>Y1568*'MRIP Selectivity'!$P$35</f>
        <v>3.6128685181675518E-3</v>
      </c>
      <c r="AC1568">
        <v>0.74741255597723821</v>
      </c>
      <c r="AD1568">
        <v>0.94160359434525442</v>
      </c>
      <c r="AE1568">
        <v>1.3432654004296583</v>
      </c>
      <c r="AF1568">
        <f t="shared" si="638"/>
        <v>1.8824614187754253E-2</v>
      </c>
      <c r="AG1568">
        <f t="shared" si="639"/>
        <v>2.3669237296641631E-2</v>
      </c>
      <c r="AH1568">
        <f t="shared" si="640"/>
        <v>4.8530412767560423E-3</v>
      </c>
      <c r="AI1568">
        <f t="shared" si="641"/>
        <v>5.3936402130124468E-2</v>
      </c>
      <c r="AJ1568">
        <f t="shared" si="642"/>
        <v>4.7346892761151928E-2</v>
      </c>
      <c r="AK1568">
        <f t="shared" si="643"/>
        <v>2.8750025426643538E-2</v>
      </c>
      <c r="AL1568">
        <f t="shared" si="644"/>
        <v>2.8522278573397675E-2</v>
      </c>
      <c r="AM1568">
        <f t="shared" si="645"/>
        <v>4.2493851484395884E-2</v>
      </c>
      <c r="AN1568">
        <f t="shared" si="646"/>
        <v>2.3669237296641631E-2</v>
      </c>
      <c r="AO1568">
        <v>0</v>
      </c>
      <c r="AP1568">
        <f t="shared" si="647"/>
        <v>5.0323533611956919E-2</v>
      </c>
      <c r="AQ1568">
        <f t="shared" si="648"/>
        <v>2.5137156908475986E-2</v>
      </c>
      <c r="AR1568">
        <v>4</v>
      </c>
      <c r="AS1568">
        <f>AR1568*'MRIP Selectivity'!$N$35</f>
        <v>2.5186376703480933E-2</v>
      </c>
      <c r="AT1568">
        <f>AR1568*'MRIP Selectivity'!$O$35</f>
        <v>2.5137156908475986E-2</v>
      </c>
      <c r="AU1568">
        <f>AR1568*'MRIP Selectivity'!$P$35</f>
        <v>3.6128685181675518E-3</v>
      </c>
      <c r="AV1568">
        <v>4</v>
      </c>
      <c r="AW1568">
        <f t="shared" si="649"/>
        <v>20</v>
      </c>
      <c r="AX1568">
        <f t="shared" si="628"/>
        <v>0</v>
      </c>
      <c r="AY1568">
        <f t="shared" si="629"/>
        <v>0</v>
      </c>
      <c r="AZ1568">
        <f t="shared" si="630"/>
        <v>0</v>
      </c>
      <c r="BA1568">
        <v>379.66257660000002</v>
      </c>
      <c r="BB1568">
        <v>379.66257660000002</v>
      </c>
    </row>
    <row r="1569" spans="1:54" x14ac:dyDescent="0.25">
      <c r="A1569" t="s">
        <v>1417</v>
      </c>
      <c r="B1569" t="s">
        <v>3</v>
      </c>
      <c r="C1569">
        <v>2013</v>
      </c>
      <c r="D1569">
        <v>6</v>
      </c>
      <c r="E1569">
        <v>12</v>
      </c>
      <c r="F1569" t="s">
        <v>1828</v>
      </c>
      <c r="G1569" t="s">
        <v>2011</v>
      </c>
      <c r="H1569" t="s">
        <v>2020</v>
      </c>
      <c r="I1569" t="s">
        <v>1812</v>
      </c>
      <c r="J1569" t="s">
        <v>1819</v>
      </c>
      <c r="K1569" t="str">
        <f t="shared" si="631"/>
        <v>Offshore</v>
      </c>
      <c r="L1569">
        <v>32</v>
      </c>
      <c r="M1569">
        <f t="shared" si="624"/>
        <v>63937.705280000002</v>
      </c>
      <c r="N1569">
        <f t="shared" si="632"/>
        <v>32.465492685910597</v>
      </c>
      <c r="O1569">
        <f t="shared" si="633"/>
        <v>32.2325187014034</v>
      </c>
      <c r="P1569">
        <v>434.48818897637796</v>
      </c>
      <c r="Q1569">
        <f t="shared" si="634"/>
        <v>13.577755905511811</v>
      </c>
      <c r="R1569">
        <v>41.116211897479666</v>
      </c>
      <c r="S1569">
        <f t="shared" si="625"/>
        <v>82152.382454096398</v>
      </c>
      <c r="T1569">
        <f t="shared" si="635"/>
        <v>1.2848816217962395</v>
      </c>
      <c r="U1569">
        <f t="shared" si="626"/>
        <v>41.509280023710325</v>
      </c>
      <c r="V1569">
        <f t="shared" si="636"/>
        <v>1.2785661509989823</v>
      </c>
      <c r="W1569">
        <f t="shared" si="627"/>
        <v>41.335152342473599</v>
      </c>
      <c r="X1569">
        <f t="shared" si="637"/>
        <v>1.2824052853391774</v>
      </c>
      <c r="Y1569">
        <v>37</v>
      </c>
      <c r="Z1569">
        <f>Y1569*'MRIP Selectivity'!$N$35</f>
        <v>0.23297398450719864</v>
      </c>
      <c r="AA1569">
        <f>Y1569*'MRIP Selectivity'!$O$35</f>
        <v>0.23251870140340286</v>
      </c>
      <c r="AB1569">
        <f>Y1569*'MRIP Selectivity'!$P$35</f>
        <v>3.3419033793049856E-2</v>
      </c>
      <c r="AC1569">
        <v>0.74741255597723821</v>
      </c>
      <c r="AD1569">
        <v>0.94160359434525442</v>
      </c>
      <c r="AE1569">
        <v>1.3432654004296583</v>
      </c>
      <c r="AF1569">
        <f t="shared" si="638"/>
        <v>0.17412768123672684</v>
      </c>
      <c r="AG1569">
        <f t="shared" si="639"/>
        <v>0.21894044499393508</v>
      </c>
      <c r="AH1569">
        <f t="shared" si="640"/>
        <v>4.4890631809993392E-2</v>
      </c>
      <c r="AI1569">
        <f t="shared" si="641"/>
        <v>0.49891171970365134</v>
      </c>
      <c r="AJ1569">
        <f t="shared" si="642"/>
        <v>0.43795875804065532</v>
      </c>
      <c r="AK1569">
        <f t="shared" si="643"/>
        <v>0.2659377351964527</v>
      </c>
      <c r="AL1569">
        <f t="shared" si="644"/>
        <v>0.26383107680392848</v>
      </c>
      <c r="AM1569">
        <f t="shared" si="645"/>
        <v>41.509280023710325</v>
      </c>
      <c r="AN1569">
        <f t="shared" si="646"/>
        <v>41.335152342473599</v>
      </c>
      <c r="AO1569">
        <v>32</v>
      </c>
      <c r="AP1569">
        <f t="shared" si="647"/>
        <v>32.465492685910597</v>
      </c>
      <c r="AQ1569">
        <f t="shared" si="648"/>
        <v>32.2325187014034</v>
      </c>
      <c r="AR1569">
        <v>37</v>
      </c>
      <c r="AS1569">
        <f>AR1569*'MRIP Selectivity'!$N$35</f>
        <v>0.23297398450719864</v>
      </c>
      <c r="AT1569">
        <f>AR1569*'MRIP Selectivity'!$O$35</f>
        <v>0.23251870140340286</v>
      </c>
      <c r="AU1569">
        <f>AR1569*'MRIP Selectivity'!$P$35</f>
        <v>3.3419033793049856E-2</v>
      </c>
      <c r="AV1569">
        <v>16</v>
      </c>
      <c r="AW1569">
        <f t="shared" si="649"/>
        <v>80</v>
      </c>
      <c r="AX1569">
        <f t="shared" si="628"/>
        <v>0</v>
      </c>
      <c r="AY1569">
        <f t="shared" si="629"/>
        <v>0</v>
      </c>
      <c r="AZ1569">
        <f t="shared" si="630"/>
        <v>0</v>
      </c>
      <c r="BA1569">
        <v>1998.0532900000001</v>
      </c>
      <c r="BB1569">
        <v>1998.0532900000001</v>
      </c>
    </row>
    <row r="1570" spans="1:54" x14ac:dyDescent="0.25">
      <c r="A1570" t="s">
        <v>1418</v>
      </c>
      <c r="B1570" t="s">
        <v>3</v>
      </c>
      <c r="C1570">
        <v>2013</v>
      </c>
      <c r="D1570">
        <v>3</v>
      </c>
      <c r="E1570">
        <v>6</v>
      </c>
      <c r="F1570" t="s">
        <v>1848</v>
      </c>
      <c r="G1570" t="s">
        <v>1768</v>
      </c>
      <c r="H1570" t="s">
        <v>2024</v>
      </c>
      <c r="I1570" t="s">
        <v>1812</v>
      </c>
      <c r="J1570" t="s">
        <v>1813</v>
      </c>
      <c r="K1570" t="str">
        <f t="shared" si="631"/>
        <v>Inshore</v>
      </c>
      <c r="L1570">
        <v>0</v>
      </c>
      <c r="M1570">
        <f t="shared" si="624"/>
        <v>0</v>
      </c>
      <c r="N1570">
        <f t="shared" si="632"/>
        <v>1.258088340298923E-2</v>
      </c>
      <c r="O1570">
        <f t="shared" si="633"/>
        <v>6.2842892271189965E-3</v>
      </c>
      <c r="P1570">
        <v>0</v>
      </c>
      <c r="Q1570">
        <f t="shared" si="634"/>
        <v>0</v>
      </c>
      <c r="R1570">
        <v>0</v>
      </c>
      <c r="S1570">
        <f t="shared" si="625"/>
        <v>0</v>
      </c>
      <c r="T1570">
        <f t="shared" si="635"/>
        <v>0</v>
      </c>
      <c r="U1570">
        <f t="shared" si="626"/>
        <v>1.0623462871098971E-2</v>
      </c>
      <c r="V1570">
        <f t="shared" si="636"/>
        <v>0.84441310922369939</v>
      </c>
      <c r="W1570">
        <f t="shared" si="627"/>
        <v>5.9173093241604077E-3</v>
      </c>
      <c r="X1570">
        <f t="shared" si="637"/>
        <v>0.94160359434525431</v>
      </c>
      <c r="Y1570">
        <v>1</v>
      </c>
      <c r="Z1570">
        <f>Y1570*'MRIP Selectivity'!$N$35</f>
        <v>6.2965941758702333E-3</v>
      </c>
      <c r="AA1570">
        <f>Y1570*'MRIP Selectivity'!$O$35</f>
        <v>6.2842892271189965E-3</v>
      </c>
      <c r="AB1570">
        <f>Y1570*'MRIP Selectivity'!$P$35</f>
        <v>9.0321712954188795E-4</v>
      </c>
      <c r="AC1570">
        <v>0.74741255597723821</v>
      </c>
      <c r="AD1570">
        <v>0.94160359434525442</v>
      </c>
      <c r="AE1570">
        <v>1.3432654004296583</v>
      </c>
      <c r="AF1570">
        <f t="shared" si="638"/>
        <v>4.7061535469385633E-3</v>
      </c>
      <c r="AG1570">
        <f t="shared" si="639"/>
        <v>5.9173093241604077E-3</v>
      </c>
      <c r="AH1570">
        <f t="shared" si="640"/>
        <v>1.2132603191890106E-3</v>
      </c>
      <c r="AI1570">
        <f t="shared" si="641"/>
        <v>1.3484100532531117E-2</v>
      </c>
      <c r="AJ1570">
        <f t="shared" si="642"/>
        <v>1.1836723190287982E-2</v>
      </c>
      <c r="AK1570">
        <f t="shared" si="643"/>
        <v>7.1875063566608846E-3</v>
      </c>
      <c r="AL1570">
        <f t="shared" si="644"/>
        <v>7.1305696433494187E-3</v>
      </c>
      <c r="AM1570">
        <f t="shared" si="645"/>
        <v>1.0623462871098971E-2</v>
      </c>
      <c r="AN1570">
        <f t="shared" si="646"/>
        <v>5.9173093241604077E-3</v>
      </c>
      <c r="AO1570">
        <v>0</v>
      </c>
      <c r="AP1570">
        <f t="shared" si="647"/>
        <v>1.258088340298923E-2</v>
      </c>
      <c r="AQ1570">
        <f t="shared" si="648"/>
        <v>6.2842892271189965E-3</v>
      </c>
      <c r="AR1570">
        <v>1</v>
      </c>
      <c r="AS1570">
        <f>AR1570*'MRIP Selectivity'!$N$35</f>
        <v>6.2965941758702333E-3</v>
      </c>
      <c r="AT1570">
        <f>AR1570*'MRIP Selectivity'!$O$35</f>
        <v>6.2842892271189965E-3</v>
      </c>
      <c r="AU1570">
        <f>AR1570*'MRIP Selectivity'!$P$35</f>
        <v>9.0321712954188795E-4</v>
      </c>
      <c r="AV1570">
        <v>2</v>
      </c>
      <c r="AW1570">
        <f t="shared" si="649"/>
        <v>10</v>
      </c>
      <c r="AX1570">
        <f t="shared" si="628"/>
        <v>0</v>
      </c>
      <c r="AY1570">
        <f t="shared" si="629"/>
        <v>0</v>
      </c>
      <c r="AZ1570">
        <f t="shared" si="630"/>
        <v>0</v>
      </c>
      <c r="BA1570">
        <v>366.33732082</v>
      </c>
      <c r="BB1570">
        <v>366.33732082</v>
      </c>
    </row>
    <row r="1571" spans="1:54" x14ac:dyDescent="0.25">
      <c r="A1571" t="s">
        <v>2025</v>
      </c>
      <c r="B1571" t="s">
        <v>3</v>
      </c>
      <c r="C1571">
        <v>2013</v>
      </c>
      <c r="D1571">
        <v>4</v>
      </c>
      <c r="E1571">
        <v>7</v>
      </c>
      <c r="F1571" t="s">
        <v>1870</v>
      </c>
      <c r="G1571" t="s">
        <v>1768</v>
      </c>
      <c r="H1571" t="s">
        <v>2024</v>
      </c>
      <c r="I1571" t="s">
        <v>1812</v>
      </c>
      <c r="J1571" t="s">
        <v>1813</v>
      </c>
      <c r="K1571" t="str">
        <f t="shared" si="631"/>
        <v>Inshore</v>
      </c>
      <c r="L1571">
        <v>0</v>
      </c>
      <c r="M1571">
        <f t="shared" si="624"/>
        <v>0</v>
      </c>
      <c r="N1571">
        <f t="shared" si="632"/>
        <v>1.258088340298923E-2</v>
      </c>
      <c r="O1571">
        <f t="shared" si="633"/>
        <v>6.2842892271189965E-3</v>
      </c>
      <c r="P1571">
        <v>0</v>
      </c>
      <c r="Q1571">
        <f t="shared" si="634"/>
        <v>0</v>
      </c>
      <c r="R1571">
        <v>0</v>
      </c>
      <c r="S1571">
        <f t="shared" si="625"/>
        <v>0</v>
      </c>
      <c r="T1571">
        <f t="shared" si="635"/>
        <v>0</v>
      </c>
      <c r="U1571">
        <f t="shared" si="626"/>
        <v>1.0623462871098971E-2</v>
      </c>
      <c r="V1571">
        <f t="shared" si="636"/>
        <v>0.84441310922369939</v>
      </c>
      <c r="W1571">
        <f t="shared" si="627"/>
        <v>5.9173093241604077E-3</v>
      </c>
      <c r="X1571">
        <f t="shared" si="637"/>
        <v>0.94160359434525431</v>
      </c>
      <c r="Y1571">
        <v>1</v>
      </c>
      <c r="Z1571">
        <f>Y1571*'MRIP Selectivity'!$N$35</f>
        <v>6.2965941758702333E-3</v>
      </c>
      <c r="AA1571">
        <f>Y1571*'MRIP Selectivity'!$O$35</f>
        <v>6.2842892271189965E-3</v>
      </c>
      <c r="AB1571">
        <f>Y1571*'MRIP Selectivity'!$P$35</f>
        <v>9.0321712954188795E-4</v>
      </c>
      <c r="AC1571">
        <v>0.74741255597723821</v>
      </c>
      <c r="AD1571">
        <v>0.94160359434525442</v>
      </c>
      <c r="AE1571">
        <v>1.3432654004296583</v>
      </c>
      <c r="AF1571">
        <f t="shared" si="638"/>
        <v>4.7061535469385633E-3</v>
      </c>
      <c r="AG1571">
        <f t="shared" si="639"/>
        <v>5.9173093241604077E-3</v>
      </c>
      <c r="AH1571">
        <f t="shared" si="640"/>
        <v>1.2132603191890106E-3</v>
      </c>
      <c r="AI1571">
        <f t="shared" si="641"/>
        <v>1.3484100532531117E-2</v>
      </c>
      <c r="AJ1571">
        <f t="shared" si="642"/>
        <v>1.1836723190287982E-2</v>
      </c>
      <c r="AK1571">
        <f t="shared" si="643"/>
        <v>7.1875063566608846E-3</v>
      </c>
      <c r="AL1571">
        <f t="shared" si="644"/>
        <v>7.1305696433494187E-3</v>
      </c>
      <c r="AM1571">
        <f t="shared" si="645"/>
        <v>1.0623462871098971E-2</v>
      </c>
      <c r="AN1571">
        <f t="shared" si="646"/>
        <v>5.9173093241604077E-3</v>
      </c>
      <c r="AO1571">
        <v>0</v>
      </c>
      <c r="AP1571">
        <f t="shared" si="647"/>
        <v>1.258088340298923E-2</v>
      </c>
      <c r="AQ1571">
        <f t="shared" si="648"/>
        <v>6.2842892271189965E-3</v>
      </c>
      <c r="AR1571">
        <v>1</v>
      </c>
      <c r="AS1571">
        <f>AR1571*'MRIP Selectivity'!$N$35</f>
        <v>6.2965941758702333E-3</v>
      </c>
      <c r="AT1571">
        <f>AR1571*'MRIP Selectivity'!$O$35</f>
        <v>6.2842892271189965E-3</v>
      </c>
      <c r="AU1571">
        <f>AR1571*'MRIP Selectivity'!$P$35</f>
        <v>9.0321712954188795E-4</v>
      </c>
      <c r="AV1571">
        <v>4</v>
      </c>
      <c r="AW1571">
        <f t="shared" si="649"/>
        <v>20</v>
      </c>
      <c r="AX1571">
        <f t="shared" si="628"/>
        <v>0</v>
      </c>
      <c r="AY1571">
        <f t="shared" si="629"/>
        <v>0</v>
      </c>
      <c r="AZ1571">
        <f t="shared" si="630"/>
        <v>0</v>
      </c>
      <c r="BA1571">
        <v>92.471984043000006</v>
      </c>
      <c r="BB1571">
        <v>92.471984043000006</v>
      </c>
    </row>
    <row r="1572" spans="1:54" x14ac:dyDescent="0.25">
      <c r="A1572" t="s">
        <v>1419</v>
      </c>
      <c r="B1572" t="s">
        <v>3</v>
      </c>
      <c r="C1572">
        <v>2013</v>
      </c>
      <c r="D1572">
        <v>4</v>
      </c>
      <c r="E1572">
        <v>8</v>
      </c>
      <c r="F1572" t="s">
        <v>1849</v>
      </c>
      <c r="G1572" t="s">
        <v>1768</v>
      </c>
      <c r="H1572" t="s">
        <v>2024</v>
      </c>
      <c r="I1572" t="s">
        <v>1824</v>
      </c>
      <c r="J1572" t="s">
        <v>1813</v>
      </c>
      <c r="K1572" t="str">
        <f t="shared" si="631"/>
        <v>Inshore</v>
      </c>
      <c r="L1572">
        <v>0</v>
      </c>
      <c r="M1572">
        <f t="shared" si="624"/>
        <v>0</v>
      </c>
      <c r="N1572">
        <f t="shared" si="632"/>
        <v>1.258088340298923E-2</v>
      </c>
      <c r="O1572">
        <f t="shared" si="633"/>
        <v>6.2842892271189965E-3</v>
      </c>
      <c r="P1572">
        <v>0</v>
      </c>
      <c r="Q1572">
        <f t="shared" si="634"/>
        <v>0</v>
      </c>
      <c r="R1572">
        <v>0</v>
      </c>
      <c r="S1572">
        <f t="shared" si="625"/>
        <v>0</v>
      </c>
      <c r="T1572">
        <f t="shared" si="635"/>
        <v>0</v>
      </c>
      <c r="U1572">
        <f t="shared" si="626"/>
        <v>1.0623462871098971E-2</v>
      </c>
      <c r="V1572">
        <f t="shared" si="636"/>
        <v>0.84441310922369939</v>
      </c>
      <c r="W1572">
        <f t="shared" si="627"/>
        <v>5.9173093241604077E-3</v>
      </c>
      <c r="X1572">
        <f t="shared" si="637"/>
        <v>0.94160359434525431</v>
      </c>
      <c r="Y1572">
        <v>1</v>
      </c>
      <c r="Z1572">
        <f>Y1572*'MRIP Selectivity'!$N$35</f>
        <v>6.2965941758702333E-3</v>
      </c>
      <c r="AA1572">
        <f>Y1572*'MRIP Selectivity'!$O$35</f>
        <v>6.2842892271189965E-3</v>
      </c>
      <c r="AB1572">
        <f>Y1572*'MRIP Selectivity'!$P$35</f>
        <v>9.0321712954188795E-4</v>
      </c>
      <c r="AC1572">
        <v>0.74741255597723821</v>
      </c>
      <c r="AD1572">
        <v>0.94160359434525442</v>
      </c>
      <c r="AE1572">
        <v>1.3432654004296583</v>
      </c>
      <c r="AF1572">
        <f t="shared" si="638"/>
        <v>4.7061535469385633E-3</v>
      </c>
      <c r="AG1572">
        <f t="shared" si="639"/>
        <v>5.9173093241604077E-3</v>
      </c>
      <c r="AH1572">
        <f t="shared" si="640"/>
        <v>1.2132603191890106E-3</v>
      </c>
      <c r="AI1572">
        <f t="shared" si="641"/>
        <v>1.3484100532531117E-2</v>
      </c>
      <c r="AJ1572">
        <f t="shared" si="642"/>
        <v>1.1836723190287982E-2</v>
      </c>
      <c r="AK1572">
        <f t="shared" si="643"/>
        <v>7.1875063566608846E-3</v>
      </c>
      <c r="AL1572">
        <f t="shared" si="644"/>
        <v>7.1305696433494187E-3</v>
      </c>
      <c r="AM1572">
        <f t="shared" si="645"/>
        <v>1.0623462871098971E-2</v>
      </c>
      <c r="AN1572">
        <f t="shared" si="646"/>
        <v>5.9173093241604077E-3</v>
      </c>
      <c r="AO1572">
        <v>0</v>
      </c>
      <c r="AP1572">
        <f t="shared" si="647"/>
        <v>1.258088340298923E-2</v>
      </c>
      <c r="AQ1572">
        <f t="shared" si="648"/>
        <v>6.2842892271189965E-3</v>
      </c>
      <c r="AR1572">
        <v>1</v>
      </c>
      <c r="AS1572">
        <f>AR1572*'MRIP Selectivity'!$N$35</f>
        <v>6.2965941758702333E-3</v>
      </c>
      <c r="AT1572">
        <f>AR1572*'MRIP Selectivity'!$O$35</f>
        <v>6.2842892271189965E-3</v>
      </c>
      <c r="AU1572">
        <f>AR1572*'MRIP Selectivity'!$P$35</f>
        <v>9.0321712954188795E-4</v>
      </c>
      <c r="AV1572">
        <v>1</v>
      </c>
      <c r="AW1572">
        <f t="shared" si="649"/>
        <v>5</v>
      </c>
      <c r="AX1572">
        <f t="shared" si="628"/>
        <v>0</v>
      </c>
      <c r="AY1572">
        <f t="shared" si="629"/>
        <v>0</v>
      </c>
      <c r="AZ1572">
        <f t="shared" si="630"/>
        <v>0</v>
      </c>
      <c r="BA1572">
        <v>805.55638317</v>
      </c>
      <c r="BB1572">
        <v>805.55638317</v>
      </c>
    </row>
    <row r="1573" spans="1:54" x14ac:dyDescent="0.25">
      <c r="A1573" t="s">
        <v>2026</v>
      </c>
      <c r="B1573" t="s">
        <v>3</v>
      </c>
      <c r="C1573">
        <v>2013</v>
      </c>
      <c r="D1573">
        <v>4</v>
      </c>
      <c r="E1573">
        <v>8</v>
      </c>
      <c r="F1573" t="s">
        <v>1842</v>
      </c>
      <c r="G1573" t="s">
        <v>1768</v>
      </c>
      <c r="H1573" t="s">
        <v>2024</v>
      </c>
      <c r="I1573" t="s">
        <v>1812</v>
      </c>
      <c r="J1573" t="s">
        <v>1813</v>
      </c>
      <c r="K1573" t="str">
        <f t="shared" si="631"/>
        <v>Inshore</v>
      </c>
      <c r="L1573">
        <v>0</v>
      </c>
      <c r="M1573">
        <f t="shared" si="624"/>
        <v>0</v>
      </c>
      <c r="N1573">
        <f t="shared" si="632"/>
        <v>1.258088340298923E-2</v>
      </c>
      <c r="O1573">
        <f t="shared" si="633"/>
        <v>6.2842892271189965E-3</v>
      </c>
      <c r="P1573">
        <v>0</v>
      </c>
      <c r="Q1573">
        <f t="shared" si="634"/>
        <v>0</v>
      </c>
      <c r="R1573">
        <v>0</v>
      </c>
      <c r="S1573">
        <f t="shared" si="625"/>
        <v>0</v>
      </c>
      <c r="T1573">
        <f t="shared" si="635"/>
        <v>0</v>
      </c>
      <c r="U1573">
        <f t="shared" si="626"/>
        <v>1.0623462871098971E-2</v>
      </c>
      <c r="V1573">
        <f t="shared" si="636"/>
        <v>0.84441310922369939</v>
      </c>
      <c r="W1573">
        <f t="shared" si="627"/>
        <v>5.9173093241604077E-3</v>
      </c>
      <c r="X1573">
        <f t="shared" si="637"/>
        <v>0.94160359434525431</v>
      </c>
      <c r="Y1573">
        <v>1</v>
      </c>
      <c r="Z1573">
        <f>Y1573*'MRIP Selectivity'!$N$35</f>
        <v>6.2965941758702333E-3</v>
      </c>
      <c r="AA1573">
        <f>Y1573*'MRIP Selectivity'!$O$35</f>
        <v>6.2842892271189965E-3</v>
      </c>
      <c r="AB1573">
        <f>Y1573*'MRIP Selectivity'!$P$35</f>
        <v>9.0321712954188795E-4</v>
      </c>
      <c r="AC1573">
        <v>0.74741255597723821</v>
      </c>
      <c r="AD1573">
        <v>0.94160359434525442</v>
      </c>
      <c r="AE1573">
        <v>1.3432654004296583</v>
      </c>
      <c r="AF1573">
        <f t="shared" si="638"/>
        <v>4.7061535469385633E-3</v>
      </c>
      <c r="AG1573">
        <f t="shared" si="639"/>
        <v>5.9173093241604077E-3</v>
      </c>
      <c r="AH1573">
        <f t="shared" si="640"/>
        <v>1.2132603191890106E-3</v>
      </c>
      <c r="AI1573">
        <f t="shared" si="641"/>
        <v>1.3484100532531117E-2</v>
      </c>
      <c r="AJ1573">
        <f t="shared" si="642"/>
        <v>1.1836723190287982E-2</v>
      </c>
      <c r="AK1573">
        <f t="shared" si="643"/>
        <v>7.1875063566608846E-3</v>
      </c>
      <c r="AL1573">
        <f t="shared" si="644"/>
        <v>7.1305696433494187E-3</v>
      </c>
      <c r="AM1573">
        <f t="shared" si="645"/>
        <v>1.0623462871098971E-2</v>
      </c>
      <c r="AN1573">
        <f t="shared" si="646"/>
        <v>5.9173093241604077E-3</v>
      </c>
      <c r="AO1573">
        <v>0</v>
      </c>
      <c r="AP1573">
        <f t="shared" si="647"/>
        <v>1.258088340298923E-2</v>
      </c>
      <c r="AQ1573">
        <f t="shared" si="648"/>
        <v>6.2842892271189965E-3</v>
      </c>
      <c r="AR1573">
        <v>1</v>
      </c>
      <c r="AS1573">
        <f>AR1573*'MRIP Selectivity'!$N$35</f>
        <v>6.2965941758702333E-3</v>
      </c>
      <c r="AT1573">
        <f>AR1573*'MRIP Selectivity'!$O$35</f>
        <v>6.2842892271189965E-3</v>
      </c>
      <c r="AU1573">
        <f>AR1573*'MRIP Selectivity'!$P$35</f>
        <v>9.0321712954188795E-4</v>
      </c>
      <c r="AV1573">
        <v>3</v>
      </c>
      <c r="AW1573">
        <f t="shared" si="649"/>
        <v>15</v>
      </c>
      <c r="AX1573">
        <f t="shared" si="628"/>
        <v>0</v>
      </c>
      <c r="AY1573">
        <f t="shared" si="629"/>
        <v>0</v>
      </c>
      <c r="AZ1573">
        <f t="shared" si="630"/>
        <v>0</v>
      </c>
      <c r="BA1573">
        <v>153.23921641000001</v>
      </c>
      <c r="BB1573">
        <v>153.23921641000001</v>
      </c>
    </row>
    <row r="1574" spans="1:54" x14ac:dyDescent="0.25">
      <c r="A1574" t="s">
        <v>1420</v>
      </c>
      <c r="B1574" t="s">
        <v>3</v>
      </c>
      <c r="C1574">
        <v>2013</v>
      </c>
      <c r="D1574">
        <v>5</v>
      </c>
      <c r="E1574">
        <v>9</v>
      </c>
      <c r="F1574" t="s">
        <v>1861</v>
      </c>
      <c r="G1574" t="s">
        <v>1768</v>
      </c>
      <c r="H1574" t="s">
        <v>2024</v>
      </c>
      <c r="I1574" t="s">
        <v>1812</v>
      </c>
      <c r="J1574" t="s">
        <v>1813</v>
      </c>
      <c r="K1574" t="str">
        <f t="shared" si="631"/>
        <v>Inshore</v>
      </c>
      <c r="L1574">
        <v>0</v>
      </c>
      <c r="M1574">
        <f t="shared" si="624"/>
        <v>0</v>
      </c>
      <c r="N1574">
        <f t="shared" si="632"/>
        <v>0.31452208507473078</v>
      </c>
      <c r="O1574">
        <f t="shared" si="633"/>
        <v>0.15710723067797491</v>
      </c>
      <c r="P1574">
        <v>0</v>
      </c>
      <c r="Q1574">
        <f t="shared" si="634"/>
        <v>0</v>
      </c>
      <c r="R1574">
        <v>0</v>
      </c>
      <c r="S1574">
        <f t="shared" si="625"/>
        <v>0</v>
      </c>
      <c r="T1574">
        <f t="shared" si="635"/>
        <v>0</v>
      </c>
      <c r="U1574">
        <f t="shared" si="626"/>
        <v>0.26558657177747425</v>
      </c>
      <c r="V1574">
        <f t="shared" si="636"/>
        <v>0.84441310922369917</v>
      </c>
      <c r="W1574">
        <f t="shared" si="627"/>
        <v>0.1479327331040102</v>
      </c>
      <c r="X1574">
        <f t="shared" si="637"/>
        <v>0.94160359434525442</v>
      </c>
      <c r="Y1574">
        <v>25</v>
      </c>
      <c r="Z1574">
        <f>Y1574*'MRIP Selectivity'!$N$35</f>
        <v>0.15741485439675584</v>
      </c>
      <c r="AA1574">
        <f>Y1574*'MRIP Selectivity'!$O$35</f>
        <v>0.15710723067797491</v>
      </c>
      <c r="AB1574">
        <f>Y1574*'MRIP Selectivity'!$P$35</f>
        <v>2.2580428238547199E-2</v>
      </c>
      <c r="AC1574">
        <v>0.74741255597723821</v>
      </c>
      <c r="AD1574">
        <v>0.94160359434525442</v>
      </c>
      <c r="AE1574">
        <v>1.3432654004296583</v>
      </c>
      <c r="AF1574">
        <f t="shared" si="638"/>
        <v>0.11765383867346407</v>
      </c>
      <c r="AG1574">
        <f t="shared" si="639"/>
        <v>0.1479327331040102</v>
      </c>
      <c r="AH1574">
        <f t="shared" si="640"/>
        <v>3.0331507979725267E-2</v>
      </c>
      <c r="AI1574">
        <f t="shared" si="641"/>
        <v>0.33710251331327801</v>
      </c>
      <c r="AJ1574">
        <f t="shared" si="642"/>
        <v>0.29591807975719953</v>
      </c>
      <c r="AK1574">
        <f t="shared" si="643"/>
        <v>0.17968765891652211</v>
      </c>
      <c r="AL1574">
        <f t="shared" si="644"/>
        <v>0.17826424108373545</v>
      </c>
      <c r="AM1574">
        <f t="shared" si="645"/>
        <v>0.26558657177747425</v>
      </c>
      <c r="AN1574">
        <f t="shared" si="646"/>
        <v>0.1479327331040102</v>
      </c>
      <c r="AO1574">
        <v>0</v>
      </c>
      <c r="AP1574">
        <f t="shared" si="647"/>
        <v>0.31452208507473078</v>
      </c>
      <c r="AQ1574">
        <f t="shared" si="648"/>
        <v>0.15710723067797491</v>
      </c>
      <c r="AR1574">
        <v>25</v>
      </c>
      <c r="AS1574">
        <f>AR1574*'MRIP Selectivity'!$N$35</f>
        <v>0.15741485439675584</v>
      </c>
      <c r="AT1574">
        <f>AR1574*'MRIP Selectivity'!$O$35</f>
        <v>0.15710723067797491</v>
      </c>
      <c r="AU1574">
        <f>AR1574*'MRIP Selectivity'!$P$35</f>
        <v>2.2580428238547199E-2</v>
      </c>
      <c r="AV1574">
        <v>4</v>
      </c>
      <c r="AW1574">
        <f t="shared" si="649"/>
        <v>20</v>
      </c>
      <c r="AX1574">
        <f t="shared" si="628"/>
        <v>0</v>
      </c>
      <c r="AY1574">
        <f t="shared" si="629"/>
        <v>0</v>
      </c>
      <c r="AZ1574">
        <f t="shared" si="630"/>
        <v>0</v>
      </c>
      <c r="BA1574">
        <v>923.55018586000006</v>
      </c>
      <c r="BB1574">
        <v>923.55018586000006</v>
      </c>
    </row>
    <row r="1575" spans="1:54" x14ac:dyDescent="0.25">
      <c r="A1575" t="s">
        <v>1421</v>
      </c>
      <c r="B1575" t="s">
        <v>3</v>
      </c>
      <c r="C1575">
        <v>2013</v>
      </c>
      <c r="D1575">
        <v>5</v>
      </c>
      <c r="E1575">
        <v>10</v>
      </c>
      <c r="F1575" t="s">
        <v>1839</v>
      </c>
      <c r="G1575" t="s">
        <v>1768</v>
      </c>
      <c r="H1575" t="s">
        <v>2024</v>
      </c>
      <c r="I1575" t="s">
        <v>1812</v>
      </c>
      <c r="J1575" t="s">
        <v>1813</v>
      </c>
      <c r="K1575" t="str">
        <f t="shared" si="631"/>
        <v>Inshore</v>
      </c>
      <c r="L1575">
        <v>0</v>
      </c>
      <c r="M1575">
        <f t="shared" si="624"/>
        <v>0</v>
      </c>
      <c r="N1575">
        <f t="shared" si="632"/>
        <v>5.0323533611956919E-2</v>
      </c>
      <c r="O1575">
        <f t="shared" si="633"/>
        <v>2.5137156908475986E-2</v>
      </c>
      <c r="P1575">
        <v>0</v>
      </c>
      <c r="Q1575">
        <f t="shared" si="634"/>
        <v>0</v>
      </c>
      <c r="R1575">
        <v>0</v>
      </c>
      <c r="S1575">
        <f t="shared" si="625"/>
        <v>0</v>
      </c>
      <c r="T1575">
        <f t="shared" si="635"/>
        <v>0</v>
      </c>
      <c r="U1575">
        <f t="shared" si="626"/>
        <v>4.2493851484395884E-2</v>
      </c>
      <c r="V1575">
        <f t="shared" si="636"/>
        <v>0.84441310922369939</v>
      </c>
      <c r="W1575">
        <f t="shared" si="627"/>
        <v>2.3669237296641631E-2</v>
      </c>
      <c r="X1575">
        <f t="shared" si="637"/>
        <v>0.94160359434525431</v>
      </c>
      <c r="Y1575">
        <v>4</v>
      </c>
      <c r="Z1575">
        <f>Y1575*'MRIP Selectivity'!$N$35</f>
        <v>2.5186376703480933E-2</v>
      </c>
      <c r="AA1575">
        <f>Y1575*'MRIP Selectivity'!$O$35</f>
        <v>2.5137156908475986E-2</v>
      </c>
      <c r="AB1575">
        <f>Y1575*'MRIP Selectivity'!$P$35</f>
        <v>3.6128685181675518E-3</v>
      </c>
      <c r="AC1575">
        <v>0.74741255597723821</v>
      </c>
      <c r="AD1575">
        <v>0.94160359434525442</v>
      </c>
      <c r="AE1575">
        <v>1.3432654004296583</v>
      </c>
      <c r="AF1575">
        <f t="shared" si="638"/>
        <v>1.8824614187754253E-2</v>
      </c>
      <c r="AG1575">
        <f t="shared" si="639"/>
        <v>2.3669237296641631E-2</v>
      </c>
      <c r="AH1575">
        <f t="shared" si="640"/>
        <v>4.8530412767560423E-3</v>
      </c>
      <c r="AI1575">
        <f t="shared" si="641"/>
        <v>5.3936402130124468E-2</v>
      </c>
      <c r="AJ1575">
        <f t="shared" si="642"/>
        <v>4.7346892761151928E-2</v>
      </c>
      <c r="AK1575">
        <f t="shared" si="643"/>
        <v>2.8750025426643538E-2</v>
      </c>
      <c r="AL1575">
        <f t="shared" si="644"/>
        <v>2.8522278573397675E-2</v>
      </c>
      <c r="AM1575">
        <f t="shared" si="645"/>
        <v>4.2493851484395884E-2</v>
      </c>
      <c r="AN1575">
        <f t="shared" si="646"/>
        <v>2.3669237296641631E-2</v>
      </c>
      <c r="AO1575">
        <v>0</v>
      </c>
      <c r="AP1575">
        <f t="shared" si="647"/>
        <v>5.0323533611956919E-2</v>
      </c>
      <c r="AQ1575">
        <f t="shared" si="648"/>
        <v>2.5137156908475986E-2</v>
      </c>
      <c r="AR1575">
        <v>4</v>
      </c>
      <c r="AS1575">
        <f>AR1575*'MRIP Selectivity'!$N$35</f>
        <v>2.5186376703480933E-2</v>
      </c>
      <c r="AT1575">
        <f>AR1575*'MRIP Selectivity'!$O$35</f>
        <v>2.5137156908475986E-2</v>
      </c>
      <c r="AU1575">
        <f>AR1575*'MRIP Selectivity'!$P$35</f>
        <v>3.6128685181675518E-3</v>
      </c>
      <c r="AV1575">
        <v>4</v>
      </c>
      <c r="AW1575">
        <f t="shared" si="649"/>
        <v>20</v>
      </c>
      <c r="AX1575">
        <f t="shared" si="628"/>
        <v>0</v>
      </c>
      <c r="AY1575">
        <f t="shared" si="629"/>
        <v>0</v>
      </c>
      <c r="AZ1575">
        <f t="shared" si="630"/>
        <v>0</v>
      </c>
      <c r="BA1575">
        <v>582.65151431000004</v>
      </c>
      <c r="BB1575">
        <v>582.65151431000004</v>
      </c>
    </row>
    <row r="1576" spans="1:54" x14ac:dyDescent="0.25">
      <c r="A1576" t="s">
        <v>1422</v>
      </c>
      <c r="B1576" t="s">
        <v>3</v>
      </c>
      <c r="C1576">
        <v>2014</v>
      </c>
      <c r="D1576">
        <v>3</v>
      </c>
      <c r="E1576">
        <v>5</v>
      </c>
      <c r="F1576" t="s">
        <v>1867</v>
      </c>
      <c r="G1576" t="s">
        <v>1768</v>
      </c>
      <c r="H1576" t="s">
        <v>2024</v>
      </c>
      <c r="I1576" t="s">
        <v>1812</v>
      </c>
      <c r="J1576" t="s">
        <v>1813</v>
      </c>
      <c r="K1576" t="str">
        <f t="shared" si="631"/>
        <v>Inshore</v>
      </c>
      <c r="L1576">
        <v>0</v>
      </c>
      <c r="M1576">
        <f t="shared" si="624"/>
        <v>0</v>
      </c>
      <c r="N1576">
        <f t="shared" si="632"/>
        <v>0.20129413444782768</v>
      </c>
      <c r="O1576">
        <f t="shared" si="633"/>
        <v>0.10054862763390394</v>
      </c>
      <c r="P1576">
        <v>0</v>
      </c>
      <c r="Q1576">
        <f t="shared" si="634"/>
        <v>0</v>
      </c>
      <c r="R1576">
        <v>0</v>
      </c>
      <c r="S1576">
        <f t="shared" si="625"/>
        <v>0</v>
      </c>
      <c r="T1576">
        <f t="shared" si="635"/>
        <v>0</v>
      </c>
      <c r="U1576">
        <f t="shared" si="626"/>
        <v>0.16997540593758353</v>
      </c>
      <c r="V1576">
        <f t="shared" si="636"/>
        <v>0.84441310922369939</v>
      </c>
      <c r="W1576">
        <f t="shared" si="627"/>
        <v>9.4676949186566522E-2</v>
      </c>
      <c r="X1576">
        <f t="shared" si="637"/>
        <v>0.94160359434525431</v>
      </c>
      <c r="Y1576">
        <v>16</v>
      </c>
      <c r="Z1576">
        <f>Y1576*'MRIP Selectivity'!$N$35</f>
        <v>0.10074550681392373</v>
      </c>
      <c r="AA1576">
        <f>Y1576*'MRIP Selectivity'!$O$35</f>
        <v>0.10054862763390394</v>
      </c>
      <c r="AB1576">
        <f>Y1576*'MRIP Selectivity'!$P$35</f>
        <v>1.4451474072670207E-2</v>
      </c>
      <c r="AC1576">
        <v>0.74741255597723821</v>
      </c>
      <c r="AD1576">
        <v>0.94160359434525442</v>
      </c>
      <c r="AE1576">
        <v>1.3432654004296583</v>
      </c>
      <c r="AF1576">
        <f t="shared" si="638"/>
        <v>7.5298456751017012E-2</v>
      </c>
      <c r="AG1576">
        <f t="shared" si="639"/>
        <v>9.4676949186566522E-2</v>
      </c>
      <c r="AH1576">
        <f t="shared" si="640"/>
        <v>1.9412165107024169E-2</v>
      </c>
      <c r="AI1576">
        <f t="shared" si="641"/>
        <v>0.21574560852049787</v>
      </c>
      <c r="AJ1576">
        <f t="shared" si="642"/>
        <v>0.18938757104460771</v>
      </c>
      <c r="AK1576">
        <f t="shared" si="643"/>
        <v>0.11500010170657415</v>
      </c>
      <c r="AL1576">
        <f t="shared" si="644"/>
        <v>0.1140891142935907</v>
      </c>
      <c r="AM1576">
        <f t="shared" si="645"/>
        <v>0.16997540593758353</v>
      </c>
      <c r="AN1576">
        <f t="shared" si="646"/>
        <v>9.4676949186566522E-2</v>
      </c>
      <c r="AO1576">
        <v>0</v>
      </c>
      <c r="AP1576">
        <f t="shared" si="647"/>
        <v>0.20129413444782768</v>
      </c>
      <c r="AQ1576">
        <f t="shared" si="648"/>
        <v>0.10054862763390394</v>
      </c>
      <c r="AR1576">
        <v>16</v>
      </c>
      <c r="AS1576">
        <f>AR1576*'MRIP Selectivity'!$N$35</f>
        <v>0.10074550681392373</v>
      </c>
      <c r="AT1576">
        <f>AR1576*'MRIP Selectivity'!$O$35</f>
        <v>0.10054862763390394</v>
      </c>
      <c r="AU1576">
        <f>AR1576*'MRIP Selectivity'!$P$35</f>
        <v>1.4451474072670207E-2</v>
      </c>
      <c r="AV1576">
        <v>16</v>
      </c>
      <c r="AW1576">
        <f t="shared" si="649"/>
        <v>80</v>
      </c>
      <c r="AX1576">
        <f t="shared" si="628"/>
        <v>0</v>
      </c>
      <c r="AY1576">
        <f t="shared" si="629"/>
        <v>0</v>
      </c>
      <c r="AZ1576">
        <f t="shared" si="630"/>
        <v>0</v>
      </c>
      <c r="BA1576">
        <v>97.998214376999996</v>
      </c>
      <c r="BB1576">
        <v>97.998214376999996</v>
      </c>
    </row>
    <row r="1577" spans="1:54" x14ac:dyDescent="0.25">
      <c r="A1577" t="s">
        <v>1423</v>
      </c>
      <c r="B1577" t="s">
        <v>3</v>
      </c>
      <c r="C1577">
        <v>2014</v>
      </c>
      <c r="D1577">
        <v>4</v>
      </c>
      <c r="E1577">
        <v>7</v>
      </c>
      <c r="F1577" t="s">
        <v>1839</v>
      </c>
      <c r="G1577" t="s">
        <v>1768</v>
      </c>
      <c r="H1577" t="s">
        <v>2024</v>
      </c>
      <c r="I1577" t="s">
        <v>1812</v>
      </c>
      <c r="J1577" t="s">
        <v>1767</v>
      </c>
      <c r="K1577" t="str">
        <f t="shared" si="631"/>
        <v>Inshore</v>
      </c>
      <c r="L1577">
        <v>0</v>
      </c>
      <c r="M1577">
        <f t="shared" si="624"/>
        <v>0</v>
      </c>
      <c r="N1577">
        <f t="shared" si="632"/>
        <v>0.80517653779131071</v>
      </c>
      <c r="O1577">
        <f t="shared" si="633"/>
        <v>0.40219451053561578</v>
      </c>
      <c r="P1577">
        <v>0</v>
      </c>
      <c r="Q1577">
        <f t="shared" si="634"/>
        <v>0</v>
      </c>
      <c r="R1577">
        <v>0</v>
      </c>
      <c r="S1577">
        <f t="shared" si="625"/>
        <v>0</v>
      </c>
      <c r="T1577">
        <f t="shared" si="635"/>
        <v>0</v>
      </c>
      <c r="U1577">
        <f t="shared" si="626"/>
        <v>0.67990162375033414</v>
      </c>
      <c r="V1577">
        <f t="shared" si="636"/>
        <v>0.84441310922369939</v>
      </c>
      <c r="W1577">
        <f t="shared" si="627"/>
        <v>0.37870779674626609</v>
      </c>
      <c r="X1577">
        <f t="shared" si="637"/>
        <v>0.94160359434525431</v>
      </c>
      <c r="Y1577">
        <v>64</v>
      </c>
      <c r="Z1577">
        <f>Y1577*'MRIP Selectivity'!$N$35</f>
        <v>0.40298202725569493</v>
      </c>
      <c r="AA1577">
        <f>Y1577*'MRIP Selectivity'!$O$35</f>
        <v>0.40219451053561578</v>
      </c>
      <c r="AB1577">
        <f>Y1577*'MRIP Selectivity'!$P$35</f>
        <v>5.7805896290680829E-2</v>
      </c>
      <c r="AC1577">
        <v>0.74741255597723821</v>
      </c>
      <c r="AD1577">
        <v>0.94160359434525442</v>
      </c>
      <c r="AE1577">
        <v>1.3432654004296583</v>
      </c>
      <c r="AF1577">
        <f t="shared" si="638"/>
        <v>0.30119382700406805</v>
      </c>
      <c r="AG1577">
        <f t="shared" si="639"/>
        <v>0.37870779674626609</v>
      </c>
      <c r="AH1577">
        <f t="shared" si="640"/>
        <v>7.7648660428096677E-2</v>
      </c>
      <c r="AI1577">
        <f t="shared" si="641"/>
        <v>0.86298243408199149</v>
      </c>
      <c r="AJ1577">
        <f t="shared" si="642"/>
        <v>0.75755028417843084</v>
      </c>
      <c r="AK1577">
        <f t="shared" si="643"/>
        <v>0.46000040682629662</v>
      </c>
      <c r="AL1577">
        <f t="shared" si="644"/>
        <v>0.4563564571743628</v>
      </c>
      <c r="AM1577">
        <f t="shared" si="645"/>
        <v>0.67990162375033414</v>
      </c>
      <c r="AN1577">
        <f t="shared" si="646"/>
        <v>0.37870779674626609</v>
      </c>
      <c r="AO1577">
        <v>0</v>
      </c>
      <c r="AP1577">
        <f t="shared" si="647"/>
        <v>0.80517653779131071</v>
      </c>
      <c r="AQ1577">
        <f t="shared" si="648"/>
        <v>0.40219451053561578</v>
      </c>
      <c r="AR1577">
        <v>64</v>
      </c>
      <c r="AS1577">
        <f>AR1577*'MRIP Selectivity'!$N$35</f>
        <v>0.40298202725569493</v>
      </c>
      <c r="AT1577">
        <f>AR1577*'MRIP Selectivity'!$O$35</f>
        <v>0.40219451053561578</v>
      </c>
      <c r="AU1577">
        <f>AR1577*'MRIP Selectivity'!$P$35</f>
        <v>5.7805896290680829E-2</v>
      </c>
      <c r="AV1577">
        <v>9</v>
      </c>
      <c r="AW1577">
        <f t="shared" si="649"/>
        <v>45</v>
      </c>
      <c r="AX1577">
        <f t="shared" si="628"/>
        <v>0</v>
      </c>
      <c r="AY1577">
        <f t="shared" si="629"/>
        <v>0</v>
      </c>
      <c r="AZ1577">
        <f t="shared" si="630"/>
        <v>0</v>
      </c>
      <c r="BA1577">
        <v>182.39226008</v>
      </c>
      <c r="BB1577">
        <v>182.39226008</v>
      </c>
    </row>
    <row r="1578" spans="1:54" x14ac:dyDescent="0.25">
      <c r="A1578" t="s">
        <v>1424</v>
      </c>
      <c r="B1578" t="s">
        <v>3</v>
      </c>
      <c r="C1578">
        <v>2014</v>
      </c>
      <c r="D1578">
        <v>4</v>
      </c>
      <c r="E1578">
        <v>7</v>
      </c>
      <c r="F1578" t="s">
        <v>1849</v>
      </c>
      <c r="G1578" t="s">
        <v>1768</v>
      </c>
      <c r="H1578" t="s">
        <v>2024</v>
      </c>
      <c r="I1578" t="s">
        <v>1812</v>
      </c>
      <c r="J1578" t="s">
        <v>1767</v>
      </c>
      <c r="K1578" t="str">
        <f t="shared" si="631"/>
        <v>Inshore</v>
      </c>
      <c r="L1578">
        <v>0</v>
      </c>
      <c r="M1578">
        <f t="shared" si="624"/>
        <v>0</v>
      </c>
      <c r="N1578">
        <f t="shared" si="632"/>
        <v>5.0323533611956919E-2</v>
      </c>
      <c r="O1578">
        <f t="shared" si="633"/>
        <v>2.5137156908475986E-2</v>
      </c>
      <c r="P1578">
        <v>0</v>
      </c>
      <c r="Q1578">
        <f t="shared" si="634"/>
        <v>0</v>
      </c>
      <c r="R1578">
        <v>0</v>
      </c>
      <c r="S1578">
        <f t="shared" si="625"/>
        <v>0</v>
      </c>
      <c r="T1578">
        <f t="shared" si="635"/>
        <v>0</v>
      </c>
      <c r="U1578">
        <f t="shared" si="626"/>
        <v>4.2493851484395884E-2</v>
      </c>
      <c r="V1578">
        <f t="shared" si="636"/>
        <v>0.84441310922369939</v>
      </c>
      <c r="W1578">
        <f t="shared" si="627"/>
        <v>2.3669237296641631E-2</v>
      </c>
      <c r="X1578">
        <f t="shared" si="637"/>
        <v>0.94160359434525431</v>
      </c>
      <c r="Y1578">
        <v>4</v>
      </c>
      <c r="Z1578">
        <f>Y1578*'MRIP Selectivity'!$N$35</f>
        <v>2.5186376703480933E-2</v>
      </c>
      <c r="AA1578">
        <f>Y1578*'MRIP Selectivity'!$O$35</f>
        <v>2.5137156908475986E-2</v>
      </c>
      <c r="AB1578">
        <f>Y1578*'MRIP Selectivity'!$P$35</f>
        <v>3.6128685181675518E-3</v>
      </c>
      <c r="AC1578">
        <v>0.74741255597723821</v>
      </c>
      <c r="AD1578">
        <v>0.94160359434525442</v>
      </c>
      <c r="AE1578">
        <v>1.3432654004296583</v>
      </c>
      <c r="AF1578">
        <f t="shared" si="638"/>
        <v>1.8824614187754253E-2</v>
      </c>
      <c r="AG1578">
        <f t="shared" si="639"/>
        <v>2.3669237296641631E-2</v>
      </c>
      <c r="AH1578">
        <f t="shared" si="640"/>
        <v>4.8530412767560423E-3</v>
      </c>
      <c r="AI1578">
        <f t="shared" si="641"/>
        <v>5.3936402130124468E-2</v>
      </c>
      <c r="AJ1578">
        <f t="shared" si="642"/>
        <v>4.7346892761151928E-2</v>
      </c>
      <c r="AK1578">
        <f t="shared" si="643"/>
        <v>2.8750025426643538E-2</v>
      </c>
      <c r="AL1578">
        <f t="shared" si="644"/>
        <v>2.8522278573397675E-2</v>
      </c>
      <c r="AM1578">
        <f t="shared" si="645"/>
        <v>4.2493851484395884E-2</v>
      </c>
      <c r="AN1578">
        <f t="shared" si="646"/>
        <v>2.3669237296641631E-2</v>
      </c>
      <c r="AO1578">
        <v>0</v>
      </c>
      <c r="AP1578">
        <f t="shared" si="647"/>
        <v>5.0323533611956919E-2</v>
      </c>
      <c r="AQ1578">
        <f t="shared" si="648"/>
        <v>2.5137156908475986E-2</v>
      </c>
      <c r="AR1578">
        <v>4</v>
      </c>
      <c r="AS1578">
        <f>AR1578*'MRIP Selectivity'!$N$35</f>
        <v>2.5186376703480933E-2</v>
      </c>
      <c r="AT1578">
        <f>AR1578*'MRIP Selectivity'!$O$35</f>
        <v>2.5137156908475986E-2</v>
      </c>
      <c r="AU1578">
        <f>AR1578*'MRIP Selectivity'!$P$35</f>
        <v>3.6128685181675518E-3</v>
      </c>
      <c r="AV1578">
        <v>4</v>
      </c>
      <c r="AW1578">
        <f t="shared" si="649"/>
        <v>20</v>
      </c>
      <c r="AX1578">
        <f t="shared" si="628"/>
        <v>0</v>
      </c>
      <c r="AY1578">
        <f t="shared" si="629"/>
        <v>0</v>
      </c>
      <c r="AZ1578">
        <f t="shared" si="630"/>
        <v>0</v>
      </c>
      <c r="BA1578">
        <v>211.54099656</v>
      </c>
      <c r="BB1578">
        <v>211.54099656</v>
      </c>
    </row>
    <row r="1579" spans="1:54" x14ac:dyDescent="0.25">
      <c r="A1579" t="s">
        <v>1425</v>
      </c>
      <c r="B1579" t="s">
        <v>3</v>
      </c>
      <c r="C1579">
        <v>2014</v>
      </c>
      <c r="D1579">
        <v>4</v>
      </c>
      <c r="E1579">
        <v>7</v>
      </c>
      <c r="F1579" t="s">
        <v>1849</v>
      </c>
      <c r="G1579" t="s">
        <v>1768</v>
      </c>
      <c r="H1579" t="s">
        <v>2024</v>
      </c>
      <c r="I1579" t="s">
        <v>1812</v>
      </c>
      <c r="J1579" t="s">
        <v>1767</v>
      </c>
      <c r="K1579" t="str">
        <f t="shared" si="631"/>
        <v>Inshore</v>
      </c>
      <c r="L1579">
        <v>0</v>
      </c>
      <c r="M1579">
        <f t="shared" si="624"/>
        <v>0</v>
      </c>
      <c r="N1579">
        <f t="shared" si="632"/>
        <v>0.25161766805978458</v>
      </c>
      <c r="O1579">
        <f t="shared" si="633"/>
        <v>0.12568578454237994</v>
      </c>
      <c r="P1579">
        <v>0</v>
      </c>
      <c r="Q1579">
        <f t="shared" si="634"/>
        <v>0</v>
      </c>
      <c r="R1579">
        <v>0</v>
      </c>
      <c r="S1579">
        <f t="shared" si="625"/>
        <v>0</v>
      </c>
      <c r="T1579">
        <f t="shared" si="635"/>
        <v>0</v>
      </c>
      <c r="U1579">
        <f t="shared" si="626"/>
        <v>0.21246925742197942</v>
      </c>
      <c r="V1579">
        <f t="shared" si="636"/>
        <v>0.84441310922369939</v>
      </c>
      <c r="W1579">
        <f t="shared" si="627"/>
        <v>0.11834618648320817</v>
      </c>
      <c r="X1579">
        <f t="shared" si="637"/>
        <v>0.94160359434525442</v>
      </c>
      <c r="Y1579">
        <v>20</v>
      </c>
      <c r="Z1579">
        <f>Y1579*'MRIP Selectivity'!$N$35</f>
        <v>0.12593188351740467</v>
      </c>
      <c r="AA1579">
        <f>Y1579*'MRIP Selectivity'!$O$35</f>
        <v>0.12568578454237994</v>
      </c>
      <c r="AB1579">
        <f>Y1579*'MRIP Selectivity'!$P$35</f>
        <v>1.8064342590837758E-2</v>
      </c>
      <c r="AC1579">
        <v>0.74741255597723821</v>
      </c>
      <c r="AD1579">
        <v>0.94160359434525442</v>
      </c>
      <c r="AE1579">
        <v>1.3432654004296583</v>
      </c>
      <c r="AF1579">
        <f t="shared" si="638"/>
        <v>9.4123070938771258E-2</v>
      </c>
      <c r="AG1579">
        <f t="shared" si="639"/>
        <v>0.11834618648320817</v>
      </c>
      <c r="AH1579">
        <f t="shared" si="640"/>
        <v>2.426520638378021E-2</v>
      </c>
      <c r="AI1579">
        <f t="shared" si="641"/>
        <v>0.26968201065062236</v>
      </c>
      <c r="AJ1579">
        <f t="shared" si="642"/>
        <v>0.23673446380575963</v>
      </c>
      <c r="AK1579">
        <f t="shared" si="643"/>
        <v>0.14375012713321769</v>
      </c>
      <c r="AL1579">
        <f t="shared" si="644"/>
        <v>0.14261139286698837</v>
      </c>
      <c r="AM1579">
        <f t="shared" si="645"/>
        <v>0.21246925742197942</v>
      </c>
      <c r="AN1579">
        <f t="shared" si="646"/>
        <v>0.11834618648320817</v>
      </c>
      <c r="AO1579">
        <v>0</v>
      </c>
      <c r="AP1579">
        <f t="shared" si="647"/>
        <v>0.25161766805978458</v>
      </c>
      <c r="AQ1579">
        <f t="shared" si="648"/>
        <v>0.12568578454237994</v>
      </c>
      <c r="AR1579">
        <v>20</v>
      </c>
      <c r="AS1579">
        <f>AR1579*'MRIP Selectivity'!$N$35</f>
        <v>0.12593188351740467</v>
      </c>
      <c r="AT1579">
        <f>AR1579*'MRIP Selectivity'!$O$35</f>
        <v>0.12568578454237994</v>
      </c>
      <c r="AU1579">
        <f>AR1579*'MRIP Selectivity'!$P$35</f>
        <v>1.8064342590837758E-2</v>
      </c>
      <c r="AV1579">
        <v>1</v>
      </c>
      <c r="AW1579">
        <f t="shared" si="649"/>
        <v>5</v>
      </c>
      <c r="AX1579">
        <f t="shared" si="628"/>
        <v>0</v>
      </c>
      <c r="AY1579">
        <f t="shared" si="629"/>
        <v>0</v>
      </c>
      <c r="AZ1579">
        <f t="shared" si="630"/>
        <v>0</v>
      </c>
      <c r="BA1579">
        <v>211.54099656</v>
      </c>
      <c r="BB1579">
        <v>211.54099656</v>
      </c>
    </row>
    <row r="1580" spans="1:54" x14ac:dyDescent="0.25">
      <c r="A1580" t="s">
        <v>1426</v>
      </c>
      <c r="B1580" t="s">
        <v>3</v>
      </c>
      <c r="C1580">
        <v>2014</v>
      </c>
      <c r="D1580">
        <v>4</v>
      </c>
      <c r="E1580">
        <v>8</v>
      </c>
      <c r="F1580" t="s">
        <v>1872</v>
      </c>
      <c r="G1580" t="s">
        <v>1768</v>
      </c>
      <c r="H1580" t="s">
        <v>2024</v>
      </c>
      <c r="I1580" t="s">
        <v>1812</v>
      </c>
      <c r="J1580" t="s">
        <v>1819</v>
      </c>
      <c r="K1580" t="str">
        <f t="shared" si="631"/>
        <v>Offshore</v>
      </c>
      <c r="L1580">
        <v>0</v>
      </c>
      <c r="M1580">
        <f t="shared" si="624"/>
        <v>0</v>
      </c>
      <c r="N1580">
        <f t="shared" si="632"/>
        <v>0.42775003570163384</v>
      </c>
      <c r="O1580">
        <f t="shared" si="633"/>
        <v>0.21366583372204589</v>
      </c>
      <c r="P1580">
        <v>0</v>
      </c>
      <c r="Q1580">
        <f t="shared" si="634"/>
        <v>0</v>
      </c>
      <c r="R1580">
        <v>0</v>
      </c>
      <c r="S1580">
        <f t="shared" si="625"/>
        <v>0</v>
      </c>
      <c r="T1580">
        <f t="shared" si="635"/>
        <v>0</v>
      </c>
      <c r="U1580">
        <f t="shared" si="626"/>
        <v>0.36119773761736501</v>
      </c>
      <c r="V1580">
        <f t="shared" si="636"/>
        <v>0.84441310922369928</v>
      </c>
      <c r="W1580">
        <f t="shared" si="627"/>
        <v>0.20118851702145388</v>
      </c>
      <c r="X1580">
        <f t="shared" si="637"/>
        <v>0.94160359434525442</v>
      </c>
      <c r="Y1580">
        <v>34</v>
      </c>
      <c r="Z1580">
        <f>Y1580*'MRIP Selectivity'!$N$35</f>
        <v>0.21408420197958794</v>
      </c>
      <c r="AA1580">
        <f>Y1580*'MRIP Selectivity'!$O$35</f>
        <v>0.21366583372204589</v>
      </c>
      <c r="AB1580">
        <f>Y1580*'MRIP Selectivity'!$P$35</f>
        <v>3.0709382404424189E-2</v>
      </c>
      <c r="AC1580">
        <v>0.74741255597723821</v>
      </c>
      <c r="AD1580">
        <v>0.94160359434525442</v>
      </c>
      <c r="AE1580">
        <v>1.3432654004296583</v>
      </c>
      <c r="AF1580">
        <f t="shared" si="638"/>
        <v>0.16000922059591113</v>
      </c>
      <c r="AG1580">
        <f t="shared" si="639"/>
        <v>0.20118851702145388</v>
      </c>
      <c r="AH1580">
        <f t="shared" si="640"/>
        <v>4.1250850852426357E-2</v>
      </c>
      <c r="AI1580">
        <f t="shared" si="641"/>
        <v>0.458459418106058</v>
      </c>
      <c r="AJ1580">
        <f t="shared" si="642"/>
        <v>0.40244858846979137</v>
      </c>
      <c r="AK1580">
        <f t="shared" si="643"/>
        <v>0.24437521612647009</v>
      </c>
      <c r="AL1580">
        <f t="shared" si="644"/>
        <v>0.24243936787388023</v>
      </c>
      <c r="AM1580">
        <f t="shared" si="645"/>
        <v>0.36119773761736501</v>
      </c>
      <c r="AN1580">
        <f t="shared" si="646"/>
        <v>0.20118851702145388</v>
      </c>
      <c r="AO1580">
        <v>0</v>
      </c>
      <c r="AP1580">
        <f t="shared" si="647"/>
        <v>0.42775003570163384</v>
      </c>
      <c r="AQ1580">
        <f t="shared" si="648"/>
        <v>0.21366583372204589</v>
      </c>
      <c r="AR1580">
        <v>34</v>
      </c>
      <c r="AS1580">
        <f>AR1580*'MRIP Selectivity'!$N$35</f>
        <v>0.21408420197958794</v>
      </c>
      <c r="AT1580">
        <f>AR1580*'MRIP Selectivity'!$O$35</f>
        <v>0.21366583372204589</v>
      </c>
      <c r="AU1580">
        <f>AR1580*'MRIP Selectivity'!$P$35</f>
        <v>3.0709382404424189E-2</v>
      </c>
      <c r="AV1580">
        <v>4</v>
      </c>
      <c r="AW1580">
        <f t="shared" si="649"/>
        <v>20</v>
      </c>
      <c r="AX1580">
        <f t="shared" si="628"/>
        <v>0</v>
      </c>
      <c r="AY1580">
        <f t="shared" si="629"/>
        <v>0</v>
      </c>
      <c r="AZ1580">
        <f t="shared" si="630"/>
        <v>0</v>
      </c>
      <c r="BA1580">
        <v>132.07902217</v>
      </c>
      <c r="BB1580">
        <v>132.07902217</v>
      </c>
    </row>
    <row r="1581" spans="1:54" x14ac:dyDescent="0.25">
      <c r="A1581" t="s">
        <v>1427</v>
      </c>
      <c r="B1581" t="s">
        <v>3</v>
      </c>
      <c r="C1581">
        <v>2014</v>
      </c>
      <c r="D1581">
        <v>4</v>
      </c>
      <c r="E1581">
        <v>8</v>
      </c>
      <c r="F1581" t="s">
        <v>1838</v>
      </c>
      <c r="G1581" t="s">
        <v>1768</v>
      </c>
      <c r="H1581" t="s">
        <v>2024</v>
      </c>
      <c r="I1581" t="s">
        <v>1837</v>
      </c>
      <c r="J1581" t="s">
        <v>1767</v>
      </c>
      <c r="K1581" t="str">
        <f t="shared" si="631"/>
        <v>Inshore</v>
      </c>
      <c r="L1581">
        <v>0</v>
      </c>
      <c r="M1581">
        <f t="shared" si="624"/>
        <v>0</v>
      </c>
      <c r="N1581">
        <f t="shared" si="632"/>
        <v>8.8066183820924612E-2</v>
      </c>
      <c r="O1581">
        <f t="shared" si="633"/>
        <v>4.3990024589832977E-2</v>
      </c>
      <c r="P1581">
        <v>0</v>
      </c>
      <c r="Q1581">
        <f t="shared" si="634"/>
        <v>0</v>
      </c>
      <c r="R1581">
        <v>0</v>
      </c>
      <c r="S1581">
        <f t="shared" si="625"/>
        <v>0</v>
      </c>
      <c r="T1581">
        <f t="shared" si="635"/>
        <v>0</v>
      </c>
      <c r="U1581">
        <f t="shared" si="626"/>
        <v>7.4364240097692796E-2</v>
      </c>
      <c r="V1581">
        <f t="shared" si="636"/>
        <v>0.84441310922369928</v>
      </c>
      <c r="W1581">
        <f t="shared" si="627"/>
        <v>4.1421165269122859E-2</v>
      </c>
      <c r="X1581">
        <f t="shared" si="637"/>
        <v>0.94160359434525442</v>
      </c>
      <c r="Y1581">
        <v>7</v>
      </c>
      <c r="Z1581">
        <f>Y1581*'MRIP Selectivity'!$N$35</f>
        <v>4.4076159231091636E-2</v>
      </c>
      <c r="AA1581">
        <f>Y1581*'MRIP Selectivity'!$O$35</f>
        <v>4.3990024589832977E-2</v>
      </c>
      <c r="AB1581">
        <f>Y1581*'MRIP Selectivity'!$P$35</f>
        <v>6.3225199067932156E-3</v>
      </c>
      <c r="AC1581">
        <v>0.74741255597723821</v>
      </c>
      <c r="AD1581">
        <v>0.94160359434525442</v>
      </c>
      <c r="AE1581">
        <v>1.3432654004296583</v>
      </c>
      <c r="AF1581">
        <f t="shared" si="638"/>
        <v>3.2943074828569945E-2</v>
      </c>
      <c r="AG1581">
        <f t="shared" si="639"/>
        <v>4.1421165269122859E-2</v>
      </c>
      <c r="AH1581">
        <f t="shared" si="640"/>
        <v>8.4928222343230737E-3</v>
      </c>
      <c r="AI1581">
        <f t="shared" si="641"/>
        <v>9.4388703727717821E-2</v>
      </c>
      <c r="AJ1581">
        <f t="shared" si="642"/>
        <v>8.2857062332015868E-2</v>
      </c>
      <c r="AK1581">
        <f t="shared" si="643"/>
        <v>5.0312544496626192E-2</v>
      </c>
      <c r="AL1581">
        <f t="shared" si="644"/>
        <v>4.9913987503445931E-2</v>
      </c>
      <c r="AM1581">
        <f t="shared" si="645"/>
        <v>7.4364240097692796E-2</v>
      </c>
      <c r="AN1581">
        <f t="shared" si="646"/>
        <v>4.1421165269122859E-2</v>
      </c>
      <c r="AO1581">
        <v>0</v>
      </c>
      <c r="AP1581">
        <f t="shared" si="647"/>
        <v>8.8066183820924612E-2</v>
      </c>
      <c r="AQ1581">
        <f t="shared" si="648"/>
        <v>4.3990024589832977E-2</v>
      </c>
      <c r="AR1581">
        <v>7</v>
      </c>
      <c r="AS1581">
        <f>AR1581*'MRIP Selectivity'!$N$35</f>
        <v>4.4076159231091636E-2</v>
      </c>
      <c r="AT1581">
        <f>AR1581*'MRIP Selectivity'!$O$35</f>
        <v>4.3990024589832977E-2</v>
      </c>
      <c r="AU1581">
        <f>AR1581*'MRIP Selectivity'!$P$35</f>
        <v>6.3225199067932156E-3</v>
      </c>
      <c r="AV1581">
        <v>15</v>
      </c>
      <c r="AW1581">
        <f t="shared" si="649"/>
        <v>75</v>
      </c>
      <c r="AX1581">
        <f t="shared" si="628"/>
        <v>0</v>
      </c>
      <c r="AY1581">
        <f t="shared" si="629"/>
        <v>0</v>
      </c>
      <c r="AZ1581">
        <f t="shared" si="630"/>
        <v>0</v>
      </c>
      <c r="BA1581">
        <v>30.764299782999998</v>
      </c>
      <c r="BB1581">
        <v>30.764299782999998</v>
      </c>
    </row>
    <row r="1582" spans="1:54" x14ac:dyDescent="0.25">
      <c r="A1582" t="s">
        <v>1428</v>
      </c>
      <c r="B1582" t="s">
        <v>3</v>
      </c>
      <c r="C1582">
        <v>2014</v>
      </c>
      <c r="D1582">
        <v>5</v>
      </c>
      <c r="E1582">
        <v>9</v>
      </c>
      <c r="F1582" t="s">
        <v>1850</v>
      </c>
      <c r="G1582" t="s">
        <v>1768</v>
      </c>
      <c r="H1582" t="s">
        <v>2024</v>
      </c>
      <c r="I1582" t="s">
        <v>1812</v>
      </c>
      <c r="J1582" t="s">
        <v>1813</v>
      </c>
      <c r="K1582" t="str">
        <f t="shared" si="631"/>
        <v>Inshore</v>
      </c>
      <c r="L1582">
        <v>0</v>
      </c>
      <c r="M1582">
        <f t="shared" si="624"/>
        <v>0</v>
      </c>
      <c r="N1582">
        <f t="shared" si="632"/>
        <v>6.2904417014946146E-2</v>
      </c>
      <c r="O1582">
        <f t="shared" si="633"/>
        <v>3.1421446135594985E-2</v>
      </c>
      <c r="P1582">
        <v>0</v>
      </c>
      <c r="Q1582">
        <f t="shared" si="634"/>
        <v>0</v>
      </c>
      <c r="R1582">
        <v>0</v>
      </c>
      <c r="S1582">
        <f t="shared" si="625"/>
        <v>0</v>
      </c>
      <c r="T1582">
        <f t="shared" si="635"/>
        <v>0</v>
      </c>
      <c r="U1582">
        <f t="shared" si="626"/>
        <v>5.3117314355494855E-2</v>
      </c>
      <c r="V1582">
        <f t="shared" si="636"/>
        <v>0.84441310922369939</v>
      </c>
      <c r="W1582">
        <f t="shared" si="627"/>
        <v>2.9586546620802043E-2</v>
      </c>
      <c r="X1582">
        <f t="shared" si="637"/>
        <v>0.94160359434525442</v>
      </c>
      <c r="Y1582">
        <v>5</v>
      </c>
      <c r="Z1582">
        <f>Y1582*'MRIP Selectivity'!$N$35</f>
        <v>3.1482970879351167E-2</v>
      </c>
      <c r="AA1582">
        <f>Y1582*'MRIP Selectivity'!$O$35</f>
        <v>3.1421446135594985E-2</v>
      </c>
      <c r="AB1582">
        <f>Y1582*'MRIP Selectivity'!$P$35</f>
        <v>4.5160856477094394E-3</v>
      </c>
      <c r="AC1582">
        <v>0.74741255597723821</v>
      </c>
      <c r="AD1582">
        <v>0.94160359434525442</v>
      </c>
      <c r="AE1582">
        <v>1.3432654004296583</v>
      </c>
      <c r="AF1582">
        <f t="shared" si="638"/>
        <v>2.3530767734692815E-2</v>
      </c>
      <c r="AG1582">
        <f t="shared" si="639"/>
        <v>2.9586546620802043E-2</v>
      </c>
      <c r="AH1582">
        <f t="shared" si="640"/>
        <v>6.0663015959450525E-3</v>
      </c>
      <c r="AI1582">
        <f t="shared" si="641"/>
        <v>6.742050266265559E-2</v>
      </c>
      <c r="AJ1582">
        <f t="shared" si="642"/>
        <v>5.9183615951439908E-2</v>
      </c>
      <c r="AK1582">
        <f t="shared" si="643"/>
        <v>3.5937531783304423E-2</v>
      </c>
      <c r="AL1582">
        <f t="shared" si="644"/>
        <v>3.5652848216747093E-2</v>
      </c>
      <c r="AM1582">
        <f t="shared" si="645"/>
        <v>5.3117314355494855E-2</v>
      </c>
      <c r="AN1582">
        <f t="shared" si="646"/>
        <v>2.9586546620802043E-2</v>
      </c>
      <c r="AO1582">
        <v>0</v>
      </c>
      <c r="AP1582">
        <f t="shared" si="647"/>
        <v>6.2904417014946146E-2</v>
      </c>
      <c r="AQ1582">
        <f t="shared" si="648"/>
        <v>3.1421446135594985E-2</v>
      </c>
      <c r="AR1582">
        <v>5</v>
      </c>
      <c r="AS1582">
        <f>AR1582*'MRIP Selectivity'!$N$35</f>
        <v>3.1482970879351167E-2</v>
      </c>
      <c r="AT1582">
        <f>AR1582*'MRIP Selectivity'!$O$35</f>
        <v>3.1421446135594985E-2</v>
      </c>
      <c r="AU1582">
        <f>AR1582*'MRIP Selectivity'!$P$35</f>
        <v>4.5160856477094394E-3</v>
      </c>
      <c r="AV1582">
        <v>12</v>
      </c>
      <c r="AW1582">
        <f t="shared" si="649"/>
        <v>60</v>
      </c>
      <c r="AX1582">
        <f t="shared" si="628"/>
        <v>0</v>
      </c>
      <c r="AY1582">
        <f t="shared" si="629"/>
        <v>0</v>
      </c>
      <c r="AZ1582">
        <f t="shared" si="630"/>
        <v>0</v>
      </c>
      <c r="BA1582">
        <v>1528.4840152999998</v>
      </c>
      <c r="BB1582">
        <v>1528.4840152999998</v>
      </c>
    </row>
    <row r="1583" spans="1:54" x14ac:dyDescent="0.25">
      <c r="A1583" t="s">
        <v>1429</v>
      </c>
      <c r="B1583" t="s">
        <v>3</v>
      </c>
      <c r="C1583">
        <v>2014</v>
      </c>
      <c r="D1583">
        <v>5</v>
      </c>
      <c r="E1583">
        <v>9</v>
      </c>
      <c r="F1583" t="s">
        <v>1833</v>
      </c>
      <c r="G1583" t="s">
        <v>1768</v>
      </c>
      <c r="H1583" t="s">
        <v>2024</v>
      </c>
      <c r="I1583" t="s">
        <v>1824</v>
      </c>
      <c r="J1583" t="s">
        <v>1813</v>
      </c>
      <c r="K1583" t="str">
        <f t="shared" si="631"/>
        <v>Inshore</v>
      </c>
      <c r="L1583">
        <v>0</v>
      </c>
      <c r="M1583">
        <f t="shared" si="624"/>
        <v>0</v>
      </c>
      <c r="N1583">
        <f t="shared" si="632"/>
        <v>3.7742650208967693E-2</v>
      </c>
      <c r="O1583">
        <f t="shared" si="633"/>
        <v>1.8852867681356991E-2</v>
      </c>
      <c r="P1583">
        <v>0</v>
      </c>
      <c r="Q1583">
        <f t="shared" si="634"/>
        <v>0</v>
      </c>
      <c r="R1583">
        <v>0</v>
      </c>
      <c r="S1583">
        <f t="shared" si="625"/>
        <v>0</v>
      </c>
      <c r="T1583">
        <f t="shared" si="635"/>
        <v>0</v>
      </c>
      <c r="U1583">
        <f t="shared" si="626"/>
        <v>3.1870388613296913E-2</v>
      </c>
      <c r="V1583">
        <f t="shared" si="636"/>
        <v>0.84441310922369928</v>
      </c>
      <c r="W1583">
        <f t="shared" si="627"/>
        <v>1.7751927972481225E-2</v>
      </c>
      <c r="X1583">
        <f t="shared" si="637"/>
        <v>0.94160359434525442</v>
      </c>
      <c r="Y1583">
        <v>3</v>
      </c>
      <c r="Z1583">
        <f>Y1583*'MRIP Selectivity'!$N$35</f>
        <v>1.8889782527610699E-2</v>
      </c>
      <c r="AA1583">
        <f>Y1583*'MRIP Selectivity'!$O$35</f>
        <v>1.8852867681356991E-2</v>
      </c>
      <c r="AB1583">
        <f>Y1583*'MRIP Selectivity'!$P$35</f>
        <v>2.7096513886256638E-3</v>
      </c>
      <c r="AC1583">
        <v>0.74741255597723821</v>
      </c>
      <c r="AD1583">
        <v>0.94160359434525442</v>
      </c>
      <c r="AE1583">
        <v>1.3432654004296583</v>
      </c>
      <c r="AF1583">
        <f t="shared" si="638"/>
        <v>1.4118460640815688E-2</v>
      </c>
      <c r="AG1583">
        <f t="shared" si="639"/>
        <v>1.7751927972481225E-2</v>
      </c>
      <c r="AH1583">
        <f t="shared" si="640"/>
        <v>3.6397809575670318E-3</v>
      </c>
      <c r="AI1583">
        <f t="shared" si="641"/>
        <v>4.045230159759336E-2</v>
      </c>
      <c r="AJ1583">
        <f t="shared" si="642"/>
        <v>3.5510169570863948E-2</v>
      </c>
      <c r="AK1583">
        <f t="shared" si="643"/>
        <v>2.1562519069982654E-2</v>
      </c>
      <c r="AL1583">
        <f t="shared" si="644"/>
        <v>2.1391708930048256E-2</v>
      </c>
      <c r="AM1583">
        <f t="shared" si="645"/>
        <v>3.1870388613296913E-2</v>
      </c>
      <c r="AN1583">
        <f t="shared" si="646"/>
        <v>1.7751927972481225E-2</v>
      </c>
      <c r="AO1583">
        <v>0</v>
      </c>
      <c r="AP1583">
        <f t="shared" si="647"/>
        <v>3.7742650208967693E-2</v>
      </c>
      <c r="AQ1583">
        <f t="shared" si="648"/>
        <v>1.8852867681356991E-2</v>
      </c>
      <c r="AR1583">
        <v>3</v>
      </c>
      <c r="AS1583">
        <f>AR1583*'MRIP Selectivity'!$N$35</f>
        <v>1.8889782527610699E-2</v>
      </c>
      <c r="AT1583">
        <f>AR1583*'MRIP Selectivity'!$O$35</f>
        <v>1.8852867681356991E-2</v>
      </c>
      <c r="AU1583">
        <f>AR1583*'MRIP Selectivity'!$P$35</f>
        <v>2.7096513886256638E-3</v>
      </c>
      <c r="AV1583">
        <v>1</v>
      </c>
      <c r="AW1583">
        <f t="shared" si="649"/>
        <v>5</v>
      </c>
      <c r="AX1583">
        <f t="shared" si="628"/>
        <v>0</v>
      </c>
      <c r="AY1583">
        <f t="shared" si="629"/>
        <v>0</v>
      </c>
      <c r="AZ1583">
        <f t="shared" si="630"/>
        <v>0</v>
      </c>
      <c r="BA1583">
        <v>751.58608386000003</v>
      </c>
      <c r="BB1583">
        <v>751.58608386000003</v>
      </c>
    </row>
    <row r="1584" spans="1:54" x14ac:dyDescent="0.25">
      <c r="A1584" t="s">
        <v>1430</v>
      </c>
      <c r="B1584" t="s">
        <v>3</v>
      </c>
      <c r="C1584">
        <v>2014</v>
      </c>
      <c r="D1584">
        <v>5</v>
      </c>
      <c r="E1584">
        <v>9</v>
      </c>
      <c r="F1584" t="s">
        <v>1833</v>
      </c>
      <c r="G1584" t="s">
        <v>1768</v>
      </c>
      <c r="H1584" t="s">
        <v>2024</v>
      </c>
      <c r="I1584" t="s">
        <v>1824</v>
      </c>
      <c r="J1584" t="s">
        <v>1813</v>
      </c>
      <c r="K1584" t="str">
        <f t="shared" si="631"/>
        <v>Inshore</v>
      </c>
      <c r="L1584">
        <v>0</v>
      </c>
      <c r="M1584">
        <f t="shared" si="624"/>
        <v>0</v>
      </c>
      <c r="N1584">
        <f t="shared" si="632"/>
        <v>1.258088340298923E-2</v>
      </c>
      <c r="O1584">
        <f t="shared" si="633"/>
        <v>6.2842892271189965E-3</v>
      </c>
      <c r="P1584">
        <v>0</v>
      </c>
      <c r="Q1584">
        <f t="shared" si="634"/>
        <v>0</v>
      </c>
      <c r="R1584">
        <v>0</v>
      </c>
      <c r="S1584">
        <f t="shared" si="625"/>
        <v>0</v>
      </c>
      <c r="T1584">
        <f t="shared" si="635"/>
        <v>0</v>
      </c>
      <c r="U1584">
        <f t="shared" si="626"/>
        <v>1.0623462871098971E-2</v>
      </c>
      <c r="V1584">
        <f t="shared" si="636"/>
        <v>0.84441310922369939</v>
      </c>
      <c r="W1584">
        <f t="shared" si="627"/>
        <v>5.9173093241604077E-3</v>
      </c>
      <c r="X1584">
        <f t="shared" si="637"/>
        <v>0.94160359434525431</v>
      </c>
      <c r="Y1584">
        <v>1</v>
      </c>
      <c r="Z1584">
        <f>Y1584*'MRIP Selectivity'!$N$35</f>
        <v>6.2965941758702333E-3</v>
      </c>
      <c r="AA1584">
        <f>Y1584*'MRIP Selectivity'!$O$35</f>
        <v>6.2842892271189965E-3</v>
      </c>
      <c r="AB1584">
        <f>Y1584*'MRIP Selectivity'!$P$35</f>
        <v>9.0321712954188795E-4</v>
      </c>
      <c r="AC1584">
        <v>0.74741255597723821</v>
      </c>
      <c r="AD1584">
        <v>0.94160359434525442</v>
      </c>
      <c r="AE1584">
        <v>1.3432654004296583</v>
      </c>
      <c r="AF1584">
        <f t="shared" si="638"/>
        <v>4.7061535469385633E-3</v>
      </c>
      <c r="AG1584">
        <f t="shared" si="639"/>
        <v>5.9173093241604077E-3</v>
      </c>
      <c r="AH1584">
        <f t="shared" si="640"/>
        <v>1.2132603191890106E-3</v>
      </c>
      <c r="AI1584">
        <f t="shared" si="641"/>
        <v>1.3484100532531117E-2</v>
      </c>
      <c r="AJ1584">
        <f t="shared" si="642"/>
        <v>1.1836723190287982E-2</v>
      </c>
      <c r="AK1584">
        <f t="shared" si="643"/>
        <v>7.1875063566608846E-3</v>
      </c>
      <c r="AL1584">
        <f t="shared" si="644"/>
        <v>7.1305696433494187E-3</v>
      </c>
      <c r="AM1584">
        <f t="shared" si="645"/>
        <v>1.0623462871098971E-2</v>
      </c>
      <c r="AN1584">
        <f t="shared" si="646"/>
        <v>5.9173093241604077E-3</v>
      </c>
      <c r="AO1584">
        <v>0</v>
      </c>
      <c r="AP1584">
        <f t="shared" si="647"/>
        <v>1.258088340298923E-2</v>
      </c>
      <c r="AQ1584">
        <f t="shared" si="648"/>
        <v>6.2842892271189965E-3</v>
      </c>
      <c r="AR1584">
        <v>1</v>
      </c>
      <c r="AS1584">
        <f>AR1584*'MRIP Selectivity'!$N$35</f>
        <v>6.2965941758702333E-3</v>
      </c>
      <c r="AT1584">
        <f>AR1584*'MRIP Selectivity'!$O$35</f>
        <v>6.2842892271189965E-3</v>
      </c>
      <c r="AU1584">
        <f>AR1584*'MRIP Selectivity'!$P$35</f>
        <v>9.0321712954188795E-4</v>
      </c>
      <c r="AV1584">
        <v>1</v>
      </c>
      <c r="AW1584">
        <f t="shared" si="649"/>
        <v>5</v>
      </c>
      <c r="AX1584">
        <f t="shared" si="628"/>
        <v>0</v>
      </c>
      <c r="AY1584">
        <f t="shared" si="629"/>
        <v>0</v>
      </c>
      <c r="AZ1584">
        <f t="shared" si="630"/>
        <v>0</v>
      </c>
      <c r="BA1584">
        <v>939.40970891999996</v>
      </c>
      <c r="BB1584">
        <v>939.40970891999996</v>
      </c>
    </row>
    <row r="1585" spans="1:54" x14ac:dyDescent="0.25">
      <c r="A1585" t="s">
        <v>1431</v>
      </c>
      <c r="B1585" t="s">
        <v>3</v>
      </c>
      <c r="C1585">
        <v>2014</v>
      </c>
      <c r="D1585">
        <v>5</v>
      </c>
      <c r="E1585">
        <v>9</v>
      </c>
      <c r="F1585" t="s">
        <v>1859</v>
      </c>
      <c r="G1585" t="s">
        <v>1768</v>
      </c>
      <c r="H1585" t="s">
        <v>2024</v>
      </c>
      <c r="I1585" t="s">
        <v>1837</v>
      </c>
      <c r="J1585" t="s">
        <v>1819</v>
      </c>
      <c r="K1585" t="str">
        <f t="shared" si="631"/>
        <v>Offshore</v>
      </c>
      <c r="L1585">
        <v>0</v>
      </c>
      <c r="M1585">
        <f t="shared" si="624"/>
        <v>0</v>
      </c>
      <c r="N1585">
        <f t="shared" si="632"/>
        <v>0.35226473528369845</v>
      </c>
      <c r="O1585">
        <f t="shared" si="633"/>
        <v>0.17596009835933191</v>
      </c>
      <c r="P1585">
        <v>0</v>
      </c>
      <c r="Q1585">
        <f t="shared" si="634"/>
        <v>0</v>
      </c>
      <c r="R1585">
        <v>0</v>
      </c>
      <c r="S1585">
        <f t="shared" si="625"/>
        <v>0</v>
      </c>
      <c r="T1585">
        <f t="shared" si="635"/>
        <v>0</v>
      </c>
      <c r="U1585">
        <f t="shared" si="626"/>
        <v>0.29745696039077119</v>
      </c>
      <c r="V1585">
        <f t="shared" si="636"/>
        <v>0.84441310922369928</v>
      </c>
      <c r="W1585">
        <f t="shared" si="627"/>
        <v>0.16568466107649144</v>
      </c>
      <c r="X1585">
        <f t="shared" si="637"/>
        <v>0.94160359434525442</v>
      </c>
      <c r="Y1585">
        <v>28</v>
      </c>
      <c r="Z1585">
        <f>Y1585*'MRIP Selectivity'!$N$35</f>
        <v>0.17630463692436654</v>
      </c>
      <c r="AA1585">
        <f>Y1585*'MRIP Selectivity'!$O$35</f>
        <v>0.17596009835933191</v>
      </c>
      <c r="AB1585">
        <f>Y1585*'MRIP Selectivity'!$P$35</f>
        <v>2.5290079627172862E-2</v>
      </c>
      <c r="AC1585">
        <v>0.74741255597723821</v>
      </c>
      <c r="AD1585">
        <v>0.94160359434525442</v>
      </c>
      <c r="AE1585">
        <v>1.3432654004296583</v>
      </c>
      <c r="AF1585">
        <f t="shared" si="638"/>
        <v>0.13177229931427978</v>
      </c>
      <c r="AG1585">
        <f t="shared" si="639"/>
        <v>0.16568466107649144</v>
      </c>
      <c r="AH1585">
        <f t="shared" si="640"/>
        <v>3.3971288937292295E-2</v>
      </c>
      <c r="AI1585">
        <f t="shared" si="641"/>
        <v>0.37755481491087128</v>
      </c>
      <c r="AJ1585">
        <f t="shared" si="642"/>
        <v>0.33142824932806347</v>
      </c>
      <c r="AK1585">
        <f t="shared" si="643"/>
        <v>0.20125017798650477</v>
      </c>
      <c r="AL1585">
        <f t="shared" si="644"/>
        <v>0.19965595001378372</v>
      </c>
      <c r="AM1585">
        <f t="shared" si="645"/>
        <v>0.29745696039077119</v>
      </c>
      <c r="AN1585">
        <f t="shared" si="646"/>
        <v>0.16568466107649144</v>
      </c>
      <c r="AO1585">
        <v>0</v>
      </c>
      <c r="AP1585">
        <f t="shared" si="647"/>
        <v>0.35226473528369845</v>
      </c>
      <c r="AQ1585">
        <f t="shared" si="648"/>
        <v>0.17596009835933191</v>
      </c>
      <c r="AR1585">
        <v>28</v>
      </c>
      <c r="AS1585">
        <f>AR1585*'MRIP Selectivity'!$N$35</f>
        <v>0.17630463692436654</v>
      </c>
      <c r="AT1585">
        <f>AR1585*'MRIP Selectivity'!$O$35</f>
        <v>0.17596009835933191</v>
      </c>
      <c r="AU1585">
        <f>AR1585*'MRIP Selectivity'!$P$35</f>
        <v>2.5290079627172862E-2</v>
      </c>
      <c r="AV1585">
        <v>25</v>
      </c>
      <c r="AW1585">
        <f t="shared" si="649"/>
        <v>125</v>
      </c>
      <c r="AX1585">
        <f t="shared" si="628"/>
        <v>0</v>
      </c>
      <c r="AY1585">
        <f t="shared" si="629"/>
        <v>0</v>
      </c>
      <c r="AZ1585">
        <f t="shared" si="630"/>
        <v>0</v>
      </c>
      <c r="BA1585">
        <v>383.66844717999999</v>
      </c>
      <c r="BB1585">
        <v>383.66844717999999</v>
      </c>
    </row>
    <row r="1586" spans="1:54" x14ac:dyDescent="0.25">
      <c r="A1586" t="s">
        <v>1432</v>
      </c>
      <c r="B1586" t="s">
        <v>3</v>
      </c>
      <c r="C1586">
        <v>2014</v>
      </c>
      <c r="D1586">
        <v>5</v>
      </c>
      <c r="E1586">
        <v>10</v>
      </c>
      <c r="F1586" t="s">
        <v>1827</v>
      </c>
      <c r="G1586" t="s">
        <v>1768</v>
      </c>
      <c r="H1586" t="s">
        <v>2024</v>
      </c>
      <c r="I1586" t="s">
        <v>1812</v>
      </c>
      <c r="J1586" t="s">
        <v>1813</v>
      </c>
      <c r="K1586" t="str">
        <f t="shared" si="631"/>
        <v>Inshore</v>
      </c>
      <c r="L1586">
        <v>0</v>
      </c>
      <c r="M1586">
        <f t="shared" si="624"/>
        <v>0</v>
      </c>
      <c r="N1586">
        <f t="shared" si="632"/>
        <v>1.258088340298923E-2</v>
      </c>
      <c r="O1586">
        <f t="shared" si="633"/>
        <v>6.2842892271189965E-3</v>
      </c>
      <c r="P1586">
        <v>0</v>
      </c>
      <c r="Q1586">
        <f t="shared" si="634"/>
        <v>0</v>
      </c>
      <c r="R1586">
        <v>0</v>
      </c>
      <c r="S1586">
        <f t="shared" si="625"/>
        <v>0</v>
      </c>
      <c r="T1586">
        <f t="shared" si="635"/>
        <v>0</v>
      </c>
      <c r="U1586">
        <f t="shared" si="626"/>
        <v>1.0623462871098971E-2</v>
      </c>
      <c r="V1586">
        <f t="shared" si="636"/>
        <v>0.84441310922369939</v>
      </c>
      <c r="W1586">
        <f t="shared" si="627"/>
        <v>5.9173093241604077E-3</v>
      </c>
      <c r="X1586">
        <f t="shared" si="637"/>
        <v>0.94160359434525431</v>
      </c>
      <c r="Y1586">
        <v>1</v>
      </c>
      <c r="Z1586">
        <f>Y1586*'MRIP Selectivity'!$N$35</f>
        <v>6.2965941758702333E-3</v>
      </c>
      <c r="AA1586">
        <f>Y1586*'MRIP Selectivity'!$O$35</f>
        <v>6.2842892271189965E-3</v>
      </c>
      <c r="AB1586">
        <f>Y1586*'MRIP Selectivity'!$P$35</f>
        <v>9.0321712954188795E-4</v>
      </c>
      <c r="AC1586">
        <v>0.74741255597723821</v>
      </c>
      <c r="AD1586">
        <v>0.94160359434525442</v>
      </c>
      <c r="AE1586">
        <v>1.3432654004296583</v>
      </c>
      <c r="AF1586">
        <f t="shared" si="638"/>
        <v>4.7061535469385633E-3</v>
      </c>
      <c r="AG1586">
        <f t="shared" si="639"/>
        <v>5.9173093241604077E-3</v>
      </c>
      <c r="AH1586">
        <f t="shared" si="640"/>
        <v>1.2132603191890106E-3</v>
      </c>
      <c r="AI1586">
        <f t="shared" si="641"/>
        <v>1.3484100532531117E-2</v>
      </c>
      <c r="AJ1586">
        <f t="shared" si="642"/>
        <v>1.1836723190287982E-2</v>
      </c>
      <c r="AK1586">
        <f t="shared" si="643"/>
        <v>7.1875063566608846E-3</v>
      </c>
      <c r="AL1586">
        <f t="shared" si="644"/>
        <v>7.1305696433494187E-3</v>
      </c>
      <c r="AM1586">
        <f t="shared" si="645"/>
        <v>1.0623462871098971E-2</v>
      </c>
      <c r="AN1586">
        <f t="shared" si="646"/>
        <v>5.9173093241604077E-3</v>
      </c>
      <c r="AO1586">
        <v>0</v>
      </c>
      <c r="AP1586">
        <f t="shared" si="647"/>
        <v>1.258088340298923E-2</v>
      </c>
      <c r="AQ1586">
        <f t="shared" si="648"/>
        <v>6.2842892271189965E-3</v>
      </c>
      <c r="AR1586">
        <v>1</v>
      </c>
      <c r="AS1586">
        <f>AR1586*'MRIP Selectivity'!$N$35</f>
        <v>6.2965941758702333E-3</v>
      </c>
      <c r="AT1586">
        <f>AR1586*'MRIP Selectivity'!$O$35</f>
        <v>6.2842892271189965E-3</v>
      </c>
      <c r="AU1586">
        <f>AR1586*'MRIP Selectivity'!$P$35</f>
        <v>9.0321712954188795E-4</v>
      </c>
      <c r="AV1586">
        <v>1</v>
      </c>
      <c r="AW1586">
        <f t="shared" si="649"/>
        <v>5</v>
      </c>
      <c r="AX1586">
        <f t="shared" si="628"/>
        <v>0</v>
      </c>
      <c r="AY1586">
        <f t="shared" si="629"/>
        <v>0</v>
      </c>
      <c r="AZ1586">
        <f t="shared" si="630"/>
        <v>0</v>
      </c>
      <c r="BA1586">
        <v>350.43147986000002</v>
      </c>
      <c r="BB1586">
        <v>350.43147986000002</v>
      </c>
    </row>
    <row r="1587" spans="1:54" x14ac:dyDescent="0.25">
      <c r="A1587" t="s">
        <v>1433</v>
      </c>
      <c r="B1587" t="s">
        <v>3</v>
      </c>
      <c r="C1587">
        <v>2014</v>
      </c>
      <c r="D1587">
        <v>5</v>
      </c>
      <c r="E1587">
        <v>10</v>
      </c>
      <c r="F1587" t="s">
        <v>1818</v>
      </c>
      <c r="G1587" t="s">
        <v>1768</v>
      </c>
      <c r="H1587" t="s">
        <v>2024</v>
      </c>
      <c r="I1587" t="s">
        <v>1812</v>
      </c>
      <c r="J1587" t="s">
        <v>1819</v>
      </c>
      <c r="K1587" t="str">
        <f t="shared" si="631"/>
        <v>Offshore</v>
      </c>
      <c r="L1587">
        <v>3</v>
      </c>
      <c r="M1587">
        <f t="shared" si="624"/>
        <v>1437.6727593600001</v>
      </c>
      <c r="N1587">
        <f t="shared" si="632"/>
        <v>3.5032353361195692</v>
      </c>
      <c r="O1587">
        <f t="shared" si="633"/>
        <v>3.25137156908476</v>
      </c>
      <c r="P1587">
        <v>40.787401574803148</v>
      </c>
      <c r="Q1587">
        <f t="shared" si="634"/>
        <v>13.595800524934383</v>
      </c>
      <c r="R1587">
        <v>3.7478584571429185</v>
      </c>
      <c r="S1587">
        <f t="shared" si="625"/>
        <v>1796.0646699237907</v>
      </c>
      <c r="T1587">
        <f t="shared" si="635"/>
        <v>1.2492861523809728</v>
      </c>
      <c r="U1587">
        <f t="shared" si="626"/>
        <v>4.1727969719868776</v>
      </c>
      <c r="V1587">
        <f t="shared" si="636"/>
        <v>1.1911266505461098</v>
      </c>
      <c r="W1587">
        <f t="shared" si="627"/>
        <v>3.9845508301093351</v>
      </c>
      <c r="X1587">
        <f t="shared" si="637"/>
        <v>1.2254984536359714</v>
      </c>
      <c r="Y1587">
        <v>40</v>
      </c>
      <c r="Z1587">
        <f>Y1587*'MRIP Selectivity'!$N$35</f>
        <v>0.25186376703480934</v>
      </c>
      <c r="AA1587">
        <f>Y1587*'MRIP Selectivity'!$O$35</f>
        <v>0.25137156908475988</v>
      </c>
      <c r="AB1587">
        <f>Y1587*'MRIP Selectivity'!$P$35</f>
        <v>3.6128685181675516E-2</v>
      </c>
      <c r="AC1587">
        <v>0.74741255597723821</v>
      </c>
      <c r="AD1587">
        <v>0.94160359434525442</v>
      </c>
      <c r="AE1587">
        <v>1.3432654004296583</v>
      </c>
      <c r="AF1587">
        <f t="shared" si="638"/>
        <v>0.18824614187754252</v>
      </c>
      <c r="AG1587">
        <f t="shared" si="639"/>
        <v>0.23669237296641635</v>
      </c>
      <c r="AH1587">
        <f t="shared" si="640"/>
        <v>4.853041276756042E-2</v>
      </c>
      <c r="AI1587">
        <f t="shared" si="641"/>
        <v>0.53936402130124472</v>
      </c>
      <c r="AJ1587">
        <f t="shared" si="642"/>
        <v>0.47346892761151926</v>
      </c>
      <c r="AK1587">
        <f t="shared" si="643"/>
        <v>0.28750025426643538</v>
      </c>
      <c r="AL1587">
        <f t="shared" si="644"/>
        <v>0.28522278573397675</v>
      </c>
      <c r="AM1587">
        <f t="shared" si="645"/>
        <v>4.1727969719868776</v>
      </c>
      <c r="AN1587">
        <f t="shared" si="646"/>
        <v>3.9845508301093351</v>
      </c>
      <c r="AO1587">
        <v>3</v>
      </c>
      <c r="AP1587">
        <f t="shared" si="647"/>
        <v>3.5032353361195692</v>
      </c>
      <c r="AQ1587">
        <f t="shared" si="648"/>
        <v>3.25137156908476</v>
      </c>
      <c r="AR1587">
        <v>40</v>
      </c>
      <c r="AS1587">
        <f>AR1587*'MRIP Selectivity'!$N$35</f>
        <v>0.25186376703480934</v>
      </c>
      <c r="AT1587">
        <f>AR1587*'MRIP Selectivity'!$O$35</f>
        <v>0.25137156908475988</v>
      </c>
      <c r="AU1587">
        <f>AR1587*'MRIP Selectivity'!$P$35</f>
        <v>3.6128685181675516E-2</v>
      </c>
      <c r="AV1587">
        <v>4</v>
      </c>
      <c r="AW1587">
        <f t="shared" si="649"/>
        <v>20</v>
      </c>
      <c r="AX1587">
        <f t="shared" si="628"/>
        <v>0</v>
      </c>
      <c r="AY1587">
        <f t="shared" si="629"/>
        <v>0</v>
      </c>
      <c r="AZ1587">
        <f t="shared" si="630"/>
        <v>0</v>
      </c>
      <c r="BA1587">
        <v>479.22425312000001</v>
      </c>
      <c r="BB1587">
        <v>479.22425312000001</v>
      </c>
    </row>
    <row r="1588" spans="1:54" x14ac:dyDescent="0.25">
      <c r="A1588" t="s">
        <v>1434</v>
      </c>
      <c r="B1588" t="s">
        <v>3</v>
      </c>
      <c r="C1588">
        <v>2014</v>
      </c>
      <c r="D1588">
        <v>5</v>
      </c>
      <c r="E1588">
        <v>10</v>
      </c>
      <c r="F1588" t="s">
        <v>1818</v>
      </c>
      <c r="G1588" t="s">
        <v>1768</v>
      </c>
      <c r="H1588" t="s">
        <v>2024</v>
      </c>
      <c r="I1588" t="s">
        <v>1837</v>
      </c>
      <c r="J1588" t="s">
        <v>1813</v>
      </c>
      <c r="K1588" t="str">
        <f t="shared" si="631"/>
        <v>Inshore</v>
      </c>
      <c r="L1588">
        <v>0</v>
      </c>
      <c r="M1588">
        <f t="shared" si="624"/>
        <v>0</v>
      </c>
      <c r="N1588">
        <f t="shared" si="632"/>
        <v>0.32710296847771997</v>
      </c>
      <c r="O1588">
        <f t="shared" si="633"/>
        <v>0.1633915199050939</v>
      </c>
      <c r="P1588">
        <v>0</v>
      </c>
      <c r="Q1588">
        <f t="shared" si="634"/>
        <v>0</v>
      </c>
      <c r="R1588">
        <v>0</v>
      </c>
      <c r="S1588">
        <f t="shared" si="625"/>
        <v>0</v>
      </c>
      <c r="T1588">
        <f t="shared" si="635"/>
        <v>0</v>
      </c>
      <c r="U1588">
        <f t="shared" si="626"/>
        <v>0.27621003464857324</v>
      </c>
      <c r="V1588">
        <f t="shared" si="636"/>
        <v>0.84441310922369939</v>
      </c>
      <c r="W1588">
        <f t="shared" si="627"/>
        <v>0.1538500424281706</v>
      </c>
      <c r="X1588">
        <f t="shared" si="637"/>
        <v>0.94160359434525442</v>
      </c>
      <c r="Y1588">
        <v>26</v>
      </c>
      <c r="Z1588">
        <f>Y1588*'MRIP Selectivity'!$N$35</f>
        <v>0.16371144857262607</v>
      </c>
      <c r="AA1588">
        <f>Y1588*'MRIP Selectivity'!$O$35</f>
        <v>0.1633915199050939</v>
      </c>
      <c r="AB1588">
        <f>Y1588*'MRIP Selectivity'!$P$35</f>
        <v>2.3483645368089088E-2</v>
      </c>
      <c r="AC1588">
        <v>0.74741255597723821</v>
      </c>
      <c r="AD1588">
        <v>0.94160359434525442</v>
      </c>
      <c r="AE1588">
        <v>1.3432654004296583</v>
      </c>
      <c r="AF1588">
        <f t="shared" si="638"/>
        <v>0.12235999222040264</v>
      </c>
      <c r="AG1588">
        <f t="shared" si="639"/>
        <v>0.1538500424281706</v>
      </c>
      <c r="AH1588">
        <f t="shared" si="640"/>
        <v>3.1544768298914276E-2</v>
      </c>
      <c r="AI1588">
        <f t="shared" si="641"/>
        <v>0.35058661384580908</v>
      </c>
      <c r="AJ1588">
        <f t="shared" si="642"/>
        <v>0.30775480294748753</v>
      </c>
      <c r="AK1588">
        <f t="shared" si="643"/>
        <v>0.18687516527318299</v>
      </c>
      <c r="AL1588">
        <f t="shared" si="644"/>
        <v>0.18539481072708489</v>
      </c>
      <c r="AM1588">
        <f t="shared" si="645"/>
        <v>0.27621003464857324</v>
      </c>
      <c r="AN1588">
        <f t="shared" si="646"/>
        <v>0.1538500424281706</v>
      </c>
      <c r="AO1588">
        <v>0</v>
      </c>
      <c r="AP1588">
        <f t="shared" si="647"/>
        <v>0.32710296847771997</v>
      </c>
      <c r="AQ1588">
        <f t="shared" si="648"/>
        <v>0.1633915199050939</v>
      </c>
      <c r="AR1588">
        <v>26</v>
      </c>
      <c r="AS1588">
        <f>AR1588*'MRIP Selectivity'!$N$35</f>
        <v>0.16371144857262607</v>
      </c>
      <c r="AT1588">
        <f>AR1588*'MRIP Selectivity'!$O$35</f>
        <v>0.1633915199050939</v>
      </c>
      <c r="AU1588">
        <f>AR1588*'MRIP Selectivity'!$P$35</f>
        <v>2.3483645368089088E-2</v>
      </c>
      <c r="AV1588">
        <v>9</v>
      </c>
      <c r="AW1588">
        <f t="shared" si="649"/>
        <v>45</v>
      </c>
      <c r="AX1588">
        <f t="shared" si="628"/>
        <v>0</v>
      </c>
      <c r="AY1588">
        <f t="shared" si="629"/>
        <v>0</v>
      </c>
      <c r="AZ1588">
        <f t="shared" si="630"/>
        <v>0</v>
      </c>
      <c r="BA1588">
        <v>84.604052413000005</v>
      </c>
      <c r="BB1588">
        <v>84.604052413000005</v>
      </c>
    </row>
    <row r="1589" spans="1:54" x14ac:dyDescent="0.25">
      <c r="A1589" t="s">
        <v>1435</v>
      </c>
      <c r="B1589" t="s">
        <v>3</v>
      </c>
      <c r="C1589">
        <v>2014</v>
      </c>
      <c r="D1589">
        <v>5</v>
      </c>
      <c r="E1589">
        <v>10</v>
      </c>
      <c r="F1589" t="s">
        <v>1842</v>
      </c>
      <c r="G1589" t="s">
        <v>1768</v>
      </c>
      <c r="H1589" t="s">
        <v>2024</v>
      </c>
      <c r="I1589" t="s">
        <v>1837</v>
      </c>
      <c r="J1589" t="s">
        <v>1819</v>
      </c>
      <c r="K1589" t="str">
        <f t="shared" si="631"/>
        <v>Offshore</v>
      </c>
      <c r="L1589">
        <v>14</v>
      </c>
      <c r="M1589">
        <f t="shared" si="624"/>
        <v>3112.81529426</v>
      </c>
      <c r="N1589">
        <f t="shared" si="632"/>
        <v>15.107117739463053</v>
      </c>
      <c r="O1589">
        <f t="shared" si="633"/>
        <v>14.553017451986472</v>
      </c>
      <c r="P1589">
        <v>191.75590551181105</v>
      </c>
      <c r="Q1589">
        <f t="shared" si="634"/>
        <v>13.696850393700789</v>
      </c>
      <c r="R1589">
        <v>17.284241355294402</v>
      </c>
      <c r="S1589">
        <f t="shared" si="625"/>
        <v>3843.0464886029717</v>
      </c>
      <c r="T1589">
        <f t="shared" si="635"/>
        <v>1.2345886682353144</v>
      </c>
      <c r="U1589">
        <f t="shared" si="626"/>
        <v>18.219106087951111</v>
      </c>
      <c r="V1589">
        <f t="shared" si="636"/>
        <v>1.2059948431035836</v>
      </c>
      <c r="W1589">
        <f t="shared" si="627"/>
        <v>17.804964575820517</v>
      </c>
      <c r="X1589">
        <f t="shared" si="637"/>
        <v>1.2234551792824351</v>
      </c>
      <c r="Y1589">
        <v>88</v>
      </c>
      <c r="Z1589">
        <f>Y1589*'MRIP Selectivity'!$N$35</f>
        <v>0.55410028747658058</v>
      </c>
      <c r="AA1589">
        <f>Y1589*'MRIP Selectivity'!$O$35</f>
        <v>0.55301745198647168</v>
      </c>
      <c r="AB1589">
        <f>Y1589*'MRIP Selectivity'!$P$35</f>
        <v>7.9483107399686143E-2</v>
      </c>
      <c r="AC1589">
        <v>0.74741255597723821</v>
      </c>
      <c r="AD1589">
        <v>0.94160359434525442</v>
      </c>
      <c r="AE1589">
        <v>1.3432654004296583</v>
      </c>
      <c r="AF1589">
        <f t="shared" si="638"/>
        <v>0.41414151213059358</v>
      </c>
      <c r="AG1589">
        <f t="shared" si="639"/>
        <v>0.52072322052611586</v>
      </c>
      <c r="AH1589">
        <f t="shared" si="640"/>
        <v>0.10676690808863294</v>
      </c>
      <c r="AI1589">
        <f t="shared" si="641"/>
        <v>1.1866008468627385</v>
      </c>
      <c r="AJ1589">
        <f t="shared" si="642"/>
        <v>1.0416316407453423</v>
      </c>
      <c r="AK1589">
        <f t="shared" si="643"/>
        <v>0.63250055938615779</v>
      </c>
      <c r="AL1589">
        <f t="shared" si="644"/>
        <v>0.62749012861474884</v>
      </c>
      <c r="AM1589">
        <f t="shared" si="645"/>
        <v>18.219106087951111</v>
      </c>
      <c r="AN1589">
        <f t="shared" si="646"/>
        <v>17.804964575820517</v>
      </c>
      <c r="AO1589">
        <v>14</v>
      </c>
      <c r="AP1589">
        <f t="shared" si="647"/>
        <v>15.107117739463053</v>
      </c>
      <c r="AQ1589">
        <f t="shared" si="648"/>
        <v>14.553017451986472</v>
      </c>
      <c r="AR1589">
        <v>88</v>
      </c>
      <c r="AS1589">
        <f>AR1589*'MRIP Selectivity'!$N$35</f>
        <v>0.55410028747658058</v>
      </c>
      <c r="AT1589">
        <f>AR1589*'MRIP Selectivity'!$O$35</f>
        <v>0.55301745198647168</v>
      </c>
      <c r="AU1589">
        <f>AR1589*'MRIP Selectivity'!$P$35</f>
        <v>7.9483107399686143E-2</v>
      </c>
      <c r="AV1589">
        <v>9</v>
      </c>
      <c r="AW1589">
        <f t="shared" si="649"/>
        <v>45</v>
      </c>
      <c r="AX1589">
        <f t="shared" si="628"/>
        <v>0</v>
      </c>
      <c r="AY1589">
        <f t="shared" si="629"/>
        <v>0</v>
      </c>
      <c r="AZ1589">
        <f t="shared" si="630"/>
        <v>0</v>
      </c>
      <c r="BA1589">
        <v>222.34394958999999</v>
      </c>
      <c r="BB1589">
        <v>222.34394958999999</v>
      </c>
    </row>
    <row r="1590" spans="1:54" x14ac:dyDescent="0.25">
      <c r="A1590" t="s">
        <v>1436</v>
      </c>
      <c r="B1590" t="s">
        <v>3</v>
      </c>
      <c r="C1590">
        <v>2013</v>
      </c>
      <c r="D1590">
        <v>3</v>
      </c>
      <c r="E1590">
        <v>6</v>
      </c>
      <c r="F1590" t="s">
        <v>1810</v>
      </c>
      <c r="G1590" t="s">
        <v>1768</v>
      </c>
      <c r="H1590" t="s">
        <v>2024</v>
      </c>
      <c r="I1590" t="s">
        <v>1812</v>
      </c>
      <c r="J1590" t="s">
        <v>1819</v>
      </c>
      <c r="K1590" t="str">
        <f t="shared" si="631"/>
        <v>Offshore</v>
      </c>
      <c r="L1590">
        <v>7</v>
      </c>
      <c r="M1590">
        <f t="shared" si="624"/>
        <v>56.675375053499998</v>
      </c>
      <c r="N1590">
        <f t="shared" si="632"/>
        <v>7.6290441701494611</v>
      </c>
      <c r="O1590">
        <f t="shared" si="633"/>
        <v>7.3142144613559497</v>
      </c>
      <c r="P1590">
        <v>67.740157480314963</v>
      </c>
      <c r="Q1590">
        <f t="shared" si="634"/>
        <v>9.6771653543307092</v>
      </c>
      <c r="R1590">
        <v>3.3951188376471149</v>
      </c>
      <c r="S1590">
        <f t="shared" si="625"/>
        <v>27.488519067836172</v>
      </c>
      <c r="T1590">
        <f t="shared" si="635"/>
        <v>0.48501697680673067</v>
      </c>
      <c r="U1590">
        <f t="shared" si="626"/>
        <v>3.9262919812020631</v>
      </c>
      <c r="V1590">
        <f t="shared" si="636"/>
        <v>0.5146505766167484</v>
      </c>
      <c r="W1590">
        <f t="shared" si="627"/>
        <v>3.6909843038551351</v>
      </c>
      <c r="X1590">
        <f t="shared" si="637"/>
        <v>0.50463167621843019</v>
      </c>
      <c r="Y1590">
        <v>50</v>
      </c>
      <c r="Z1590">
        <f>Y1590*'MRIP Selectivity'!$N$35</f>
        <v>0.31482970879351169</v>
      </c>
      <c r="AA1590">
        <f>Y1590*'MRIP Selectivity'!$O$35</f>
        <v>0.31421446135594983</v>
      </c>
      <c r="AB1590">
        <f>Y1590*'MRIP Selectivity'!$P$35</f>
        <v>4.5160856477094398E-2</v>
      </c>
      <c r="AC1590">
        <v>0.74741255597723821</v>
      </c>
      <c r="AD1590">
        <v>0.94160359434525442</v>
      </c>
      <c r="AE1590">
        <v>1.3432654004296583</v>
      </c>
      <c r="AF1590">
        <f t="shared" si="638"/>
        <v>0.23530767734692815</v>
      </c>
      <c r="AG1590">
        <f t="shared" si="639"/>
        <v>0.2958654662080204</v>
      </c>
      <c r="AH1590">
        <f t="shared" si="640"/>
        <v>6.0663015959450534E-2</v>
      </c>
      <c r="AI1590">
        <f t="shared" si="641"/>
        <v>0.67420502662655601</v>
      </c>
      <c r="AJ1590">
        <f t="shared" si="642"/>
        <v>0.59183615951439905</v>
      </c>
      <c r="AK1590">
        <f t="shared" si="643"/>
        <v>0.35937531783304422</v>
      </c>
      <c r="AL1590">
        <f t="shared" si="644"/>
        <v>0.35652848216747091</v>
      </c>
      <c r="AM1590">
        <f t="shared" si="645"/>
        <v>3.9262919812020631</v>
      </c>
      <c r="AN1590">
        <f t="shared" si="646"/>
        <v>3.6909843038551351</v>
      </c>
      <c r="AO1590">
        <v>7</v>
      </c>
      <c r="AP1590">
        <f t="shared" si="647"/>
        <v>7.6290441701494611</v>
      </c>
      <c r="AQ1590">
        <f t="shared" si="648"/>
        <v>7.3142144613559497</v>
      </c>
      <c r="AR1590">
        <v>50</v>
      </c>
      <c r="AS1590">
        <f>AR1590*'MRIP Selectivity'!$N$35</f>
        <v>0.31482970879351169</v>
      </c>
      <c r="AT1590">
        <f>AR1590*'MRIP Selectivity'!$O$35</f>
        <v>0.31421446135594983</v>
      </c>
      <c r="AU1590">
        <f>AR1590*'MRIP Selectivity'!$P$35</f>
        <v>4.5160856477094398E-2</v>
      </c>
      <c r="AV1590">
        <v>25</v>
      </c>
      <c r="AW1590">
        <f t="shared" si="649"/>
        <v>125</v>
      </c>
      <c r="AX1590">
        <f t="shared" si="628"/>
        <v>0</v>
      </c>
      <c r="AY1590">
        <f t="shared" si="629"/>
        <v>0</v>
      </c>
      <c r="AZ1590">
        <f t="shared" si="630"/>
        <v>0</v>
      </c>
      <c r="BA1590">
        <v>8.0964821505</v>
      </c>
      <c r="BB1590">
        <v>8.0964821505</v>
      </c>
    </row>
    <row r="1591" spans="1:54" x14ac:dyDescent="0.25">
      <c r="A1591" t="s">
        <v>1437</v>
      </c>
      <c r="B1591" t="s">
        <v>3</v>
      </c>
      <c r="C1591">
        <v>2013</v>
      </c>
      <c r="D1591">
        <v>3</v>
      </c>
      <c r="E1591">
        <v>6</v>
      </c>
      <c r="F1591" t="s">
        <v>1810</v>
      </c>
      <c r="G1591" t="s">
        <v>1768</v>
      </c>
      <c r="H1591" t="s">
        <v>2024</v>
      </c>
      <c r="I1591" t="s">
        <v>1812</v>
      </c>
      <c r="J1591" t="s">
        <v>1813</v>
      </c>
      <c r="K1591" t="str">
        <f t="shared" si="631"/>
        <v>Inshore</v>
      </c>
      <c r="L1591">
        <v>0</v>
      </c>
      <c r="M1591">
        <f t="shared" si="624"/>
        <v>0</v>
      </c>
      <c r="N1591">
        <f t="shared" si="632"/>
        <v>1.258088340298923E-2</v>
      </c>
      <c r="O1591">
        <f t="shared" si="633"/>
        <v>6.2842892271189965E-3</v>
      </c>
      <c r="P1591">
        <v>0</v>
      </c>
      <c r="Q1591">
        <f t="shared" si="634"/>
        <v>0</v>
      </c>
      <c r="R1591">
        <v>0</v>
      </c>
      <c r="S1591">
        <f t="shared" si="625"/>
        <v>0</v>
      </c>
      <c r="T1591">
        <f t="shared" si="635"/>
        <v>0</v>
      </c>
      <c r="U1591">
        <f t="shared" si="626"/>
        <v>1.0623462871098971E-2</v>
      </c>
      <c r="V1591">
        <f t="shared" si="636"/>
        <v>0.84441310922369939</v>
      </c>
      <c r="W1591">
        <f t="shared" si="627"/>
        <v>5.9173093241604077E-3</v>
      </c>
      <c r="X1591">
        <f t="shared" si="637"/>
        <v>0.94160359434525431</v>
      </c>
      <c r="Y1591">
        <v>1</v>
      </c>
      <c r="Z1591">
        <f>Y1591*'MRIP Selectivity'!$N$35</f>
        <v>6.2965941758702333E-3</v>
      </c>
      <c r="AA1591">
        <f>Y1591*'MRIP Selectivity'!$O$35</f>
        <v>6.2842892271189965E-3</v>
      </c>
      <c r="AB1591">
        <f>Y1591*'MRIP Selectivity'!$P$35</f>
        <v>9.0321712954188795E-4</v>
      </c>
      <c r="AC1591">
        <v>0.74741255597723821</v>
      </c>
      <c r="AD1591">
        <v>0.94160359434525442</v>
      </c>
      <c r="AE1591">
        <v>1.3432654004296583</v>
      </c>
      <c r="AF1591">
        <f t="shared" si="638"/>
        <v>4.7061535469385633E-3</v>
      </c>
      <c r="AG1591">
        <f t="shared" si="639"/>
        <v>5.9173093241604077E-3</v>
      </c>
      <c r="AH1591">
        <f t="shared" si="640"/>
        <v>1.2132603191890106E-3</v>
      </c>
      <c r="AI1591">
        <f t="shared" si="641"/>
        <v>1.3484100532531117E-2</v>
      </c>
      <c r="AJ1591">
        <f t="shared" si="642"/>
        <v>1.1836723190287982E-2</v>
      </c>
      <c r="AK1591">
        <f t="shared" si="643"/>
        <v>7.1875063566608846E-3</v>
      </c>
      <c r="AL1591">
        <f t="shared" si="644"/>
        <v>7.1305696433494187E-3</v>
      </c>
      <c r="AM1591">
        <f t="shared" si="645"/>
        <v>1.0623462871098971E-2</v>
      </c>
      <c r="AN1591">
        <f t="shared" si="646"/>
        <v>5.9173093241604077E-3</v>
      </c>
      <c r="AO1591">
        <v>0</v>
      </c>
      <c r="AP1591">
        <f t="shared" si="647"/>
        <v>1.258088340298923E-2</v>
      </c>
      <c r="AQ1591">
        <f t="shared" si="648"/>
        <v>6.2842892271189965E-3</v>
      </c>
      <c r="AR1591">
        <v>1</v>
      </c>
      <c r="AS1591">
        <f>AR1591*'MRIP Selectivity'!$N$35</f>
        <v>6.2965941758702333E-3</v>
      </c>
      <c r="AT1591">
        <f>AR1591*'MRIP Selectivity'!$O$35</f>
        <v>6.2842892271189965E-3</v>
      </c>
      <c r="AU1591">
        <f>AR1591*'MRIP Selectivity'!$P$35</f>
        <v>9.0321712954188795E-4</v>
      </c>
      <c r="AV1591">
        <v>3</v>
      </c>
      <c r="AW1591">
        <f t="shared" si="649"/>
        <v>15</v>
      </c>
      <c r="AX1591">
        <f t="shared" si="628"/>
        <v>0</v>
      </c>
      <c r="AY1591">
        <f t="shared" si="629"/>
        <v>0</v>
      </c>
      <c r="AZ1591">
        <f t="shared" si="630"/>
        <v>0</v>
      </c>
      <c r="BA1591">
        <v>8.0964821505</v>
      </c>
      <c r="BB1591">
        <v>8.0964821505</v>
      </c>
    </row>
    <row r="1592" spans="1:54" x14ac:dyDescent="0.25">
      <c r="A1592" t="s">
        <v>1438</v>
      </c>
      <c r="B1592" t="s">
        <v>3</v>
      </c>
      <c r="C1592">
        <v>2013</v>
      </c>
      <c r="D1592">
        <v>4</v>
      </c>
      <c r="E1592">
        <v>7</v>
      </c>
      <c r="F1592" t="s">
        <v>1850</v>
      </c>
      <c r="G1592" t="s">
        <v>1768</v>
      </c>
      <c r="H1592" t="s">
        <v>2024</v>
      </c>
      <c r="I1592" t="s">
        <v>1812</v>
      </c>
      <c r="J1592" t="s">
        <v>1813</v>
      </c>
      <c r="K1592" t="str">
        <f t="shared" si="631"/>
        <v>Inshore</v>
      </c>
      <c r="L1592">
        <v>0</v>
      </c>
      <c r="M1592">
        <f t="shared" si="624"/>
        <v>0</v>
      </c>
      <c r="N1592">
        <f t="shared" si="632"/>
        <v>3.7742650208967693E-2</v>
      </c>
      <c r="O1592">
        <f t="shared" si="633"/>
        <v>1.8852867681356991E-2</v>
      </c>
      <c r="P1592">
        <v>0</v>
      </c>
      <c r="Q1592">
        <f t="shared" si="634"/>
        <v>0</v>
      </c>
      <c r="R1592">
        <v>0</v>
      </c>
      <c r="S1592">
        <f t="shared" si="625"/>
        <v>0</v>
      </c>
      <c r="T1592">
        <f t="shared" si="635"/>
        <v>0</v>
      </c>
      <c r="U1592">
        <f t="shared" si="626"/>
        <v>3.1870388613296913E-2</v>
      </c>
      <c r="V1592">
        <f t="shared" si="636"/>
        <v>0.84441310922369928</v>
      </c>
      <c r="W1592">
        <f t="shared" si="627"/>
        <v>1.7751927972481225E-2</v>
      </c>
      <c r="X1592">
        <f t="shared" si="637"/>
        <v>0.94160359434525442</v>
      </c>
      <c r="Y1592">
        <v>3</v>
      </c>
      <c r="Z1592">
        <f>Y1592*'MRIP Selectivity'!$N$35</f>
        <v>1.8889782527610699E-2</v>
      </c>
      <c r="AA1592">
        <f>Y1592*'MRIP Selectivity'!$O$35</f>
        <v>1.8852867681356991E-2</v>
      </c>
      <c r="AB1592">
        <f>Y1592*'MRIP Selectivity'!$P$35</f>
        <v>2.7096513886256638E-3</v>
      </c>
      <c r="AC1592">
        <v>0.74741255597723821</v>
      </c>
      <c r="AD1592">
        <v>0.94160359434525442</v>
      </c>
      <c r="AE1592">
        <v>1.3432654004296583</v>
      </c>
      <c r="AF1592">
        <f t="shared" si="638"/>
        <v>1.4118460640815688E-2</v>
      </c>
      <c r="AG1592">
        <f t="shared" si="639"/>
        <v>1.7751927972481225E-2</v>
      </c>
      <c r="AH1592">
        <f t="shared" si="640"/>
        <v>3.6397809575670318E-3</v>
      </c>
      <c r="AI1592">
        <f t="shared" si="641"/>
        <v>4.045230159759336E-2</v>
      </c>
      <c r="AJ1592">
        <f t="shared" si="642"/>
        <v>3.5510169570863948E-2</v>
      </c>
      <c r="AK1592">
        <f t="shared" si="643"/>
        <v>2.1562519069982654E-2</v>
      </c>
      <c r="AL1592">
        <f t="shared" si="644"/>
        <v>2.1391708930048256E-2</v>
      </c>
      <c r="AM1592">
        <f t="shared" si="645"/>
        <v>3.1870388613296913E-2</v>
      </c>
      <c r="AN1592">
        <f t="shared" si="646"/>
        <v>1.7751927972481225E-2</v>
      </c>
      <c r="AO1592">
        <v>0</v>
      </c>
      <c r="AP1592">
        <f t="shared" si="647"/>
        <v>3.7742650208967693E-2</v>
      </c>
      <c r="AQ1592">
        <f t="shared" si="648"/>
        <v>1.8852867681356991E-2</v>
      </c>
      <c r="AR1592">
        <v>3</v>
      </c>
      <c r="AS1592">
        <f>AR1592*'MRIP Selectivity'!$N$35</f>
        <v>1.8889782527610699E-2</v>
      </c>
      <c r="AT1592">
        <f>AR1592*'MRIP Selectivity'!$O$35</f>
        <v>1.8852867681356991E-2</v>
      </c>
      <c r="AU1592">
        <f>AR1592*'MRIP Selectivity'!$P$35</f>
        <v>2.7096513886256638E-3</v>
      </c>
      <c r="AV1592">
        <v>9</v>
      </c>
      <c r="AW1592">
        <f t="shared" si="649"/>
        <v>45</v>
      </c>
      <c r="AX1592">
        <f t="shared" si="628"/>
        <v>0</v>
      </c>
      <c r="AY1592">
        <f t="shared" si="629"/>
        <v>0</v>
      </c>
      <c r="AZ1592">
        <f t="shared" si="630"/>
        <v>0</v>
      </c>
      <c r="BA1592">
        <v>107.11432028999998</v>
      </c>
      <c r="BB1592">
        <v>107.11432028999998</v>
      </c>
    </row>
    <row r="1593" spans="1:54" x14ac:dyDescent="0.25">
      <c r="A1593" t="s">
        <v>2027</v>
      </c>
      <c r="B1593" t="s">
        <v>3</v>
      </c>
      <c r="C1593">
        <v>2013</v>
      </c>
      <c r="D1593">
        <v>4</v>
      </c>
      <c r="E1593">
        <v>7</v>
      </c>
      <c r="F1593" t="s">
        <v>1850</v>
      </c>
      <c r="G1593" t="s">
        <v>1768</v>
      </c>
      <c r="H1593" t="s">
        <v>2024</v>
      </c>
      <c r="I1593" t="s">
        <v>1812</v>
      </c>
      <c r="J1593" t="s">
        <v>1813</v>
      </c>
      <c r="K1593" t="str">
        <f t="shared" si="631"/>
        <v>Inshore</v>
      </c>
      <c r="L1593">
        <v>0</v>
      </c>
      <c r="M1593">
        <f t="shared" si="624"/>
        <v>0</v>
      </c>
      <c r="N1593">
        <f t="shared" si="632"/>
        <v>1.258088340298923E-2</v>
      </c>
      <c r="O1593">
        <f t="shared" si="633"/>
        <v>6.2842892271189965E-3</v>
      </c>
      <c r="P1593">
        <v>0</v>
      </c>
      <c r="Q1593">
        <f t="shared" si="634"/>
        <v>0</v>
      </c>
      <c r="R1593">
        <v>0</v>
      </c>
      <c r="S1593">
        <f t="shared" si="625"/>
        <v>0</v>
      </c>
      <c r="T1593">
        <f t="shared" si="635"/>
        <v>0</v>
      </c>
      <c r="U1593">
        <f t="shared" si="626"/>
        <v>1.0623462871098971E-2</v>
      </c>
      <c r="V1593">
        <f t="shared" si="636"/>
        <v>0.84441310922369939</v>
      </c>
      <c r="W1593">
        <f t="shared" si="627"/>
        <v>5.9173093241604077E-3</v>
      </c>
      <c r="X1593">
        <f t="shared" si="637"/>
        <v>0.94160359434525431</v>
      </c>
      <c r="Y1593">
        <v>1</v>
      </c>
      <c r="Z1593">
        <f>Y1593*'MRIP Selectivity'!$N$35</f>
        <v>6.2965941758702333E-3</v>
      </c>
      <c r="AA1593">
        <f>Y1593*'MRIP Selectivity'!$O$35</f>
        <v>6.2842892271189965E-3</v>
      </c>
      <c r="AB1593">
        <f>Y1593*'MRIP Selectivity'!$P$35</f>
        <v>9.0321712954188795E-4</v>
      </c>
      <c r="AC1593">
        <v>0.74741255597723821</v>
      </c>
      <c r="AD1593">
        <v>0.94160359434525442</v>
      </c>
      <c r="AE1593">
        <v>1.3432654004296583</v>
      </c>
      <c r="AF1593">
        <f t="shared" si="638"/>
        <v>4.7061535469385633E-3</v>
      </c>
      <c r="AG1593">
        <f t="shared" si="639"/>
        <v>5.9173093241604077E-3</v>
      </c>
      <c r="AH1593">
        <f t="shared" si="640"/>
        <v>1.2132603191890106E-3</v>
      </c>
      <c r="AI1593">
        <f t="shared" si="641"/>
        <v>1.3484100532531117E-2</v>
      </c>
      <c r="AJ1593">
        <f t="shared" si="642"/>
        <v>1.1836723190287982E-2</v>
      </c>
      <c r="AK1593">
        <f t="shared" si="643"/>
        <v>7.1875063566608846E-3</v>
      </c>
      <c r="AL1593">
        <f t="shared" si="644"/>
        <v>7.1305696433494187E-3</v>
      </c>
      <c r="AM1593">
        <f t="shared" si="645"/>
        <v>1.0623462871098971E-2</v>
      </c>
      <c r="AN1593">
        <f t="shared" si="646"/>
        <v>5.9173093241604077E-3</v>
      </c>
      <c r="AO1593">
        <v>0</v>
      </c>
      <c r="AP1593">
        <f t="shared" si="647"/>
        <v>1.258088340298923E-2</v>
      </c>
      <c r="AQ1593">
        <f t="shared" si="648"/>
        <v>6.2842892271189965E-3</v>
      </c>
      <c r="AR1593">
        <v>1</v>
      </c>
      <c r="AS1593">
        <f>AR1593*'MRIP Selectivity'!$N$35</f>
        <v>6.2965941758702333E-3</v>
      </c>
      <c r="AT1593">
        <f>AR1593*'MRIP Selectivity'!$O$35</f>
        <v>6.2842892271189965E-3</v>
      </c>
      <c r="AU1593">
        <f>AR1593*'MRIP Selectivity'!$P$35</f>
        <v>9.0321712954188795E-4</v>
      </c>
      <c r="AV1593">
        <v>2</v>
      </c>
      <c r="AW1593">
        <f t="shared" si="649"/>
        <v>10</v>
      </c>
      <c r="AX1593">
        <f t="shared" si="628"/>
        <v>0</v>
      </c>
      <c r="AY1593">
        <f t="shared" si="629"/>
        <v>0</v>
      </c>
      <c r="AZ1593">
        <f t="shared" si="630"/>
        <v>0</v>
      </c>
      <c r="BA1593">
        <v>107.11432028999999</v>
      </c>
      <c r="BB1593">
        <v>107.11432028999999</v>
      </c>
    </row>
    <row r="1594" spans="1:54" x14ac:dyDescent="0.25">
      <c r="A1594" t="s">
        <v>1439</v>
      </c>
      <c r="B1594" t="s">
        <v>3</v>
      </c>
      <c r="C1594">
        <v>2013</v>
      </c>
      <c r="D1594">
        <v>4</v>
      </c>
      <c r="E1594">
        <v>8</v>
      </c>
      <c r="F1594" t="s">
        <v>1867</v>
      </c>
      <c r="G1594" t="s">
        <v>1768</v>
      </c>
      <c r="H1594" t="s">
        <v>2024</v>
      </c>
      <c r="I1594" t="s">
        <v>1812</v>
      </c>
      <c r="J1594" t="s">
        <v>1819</v>
      </c>
      <c r="K1594" t="str">
        <f t="shared" si="631"/>
        <v>Offshore</v>
      </c>
      <c r="L1594">
        <v>0</v>
      </c>
      <c r="M1594">
        <f t="shared" si="624"/>
        <v>0</v>
      </c>
      <c r="N1594">
        <f t="shared" si="632"/>
        <v>0.37742650208967687</v>
      </c>
      <c r="O1594">
        <f t="shared" si="633"/>
        <v>0.18852867681356988</v>
      </c>
      <c r="P1594">
        <v>0</v>
      </c>
      <c r="Q1594">
        <f t="shared" si="634"/>
        <v>0</v>
      </c>
      <c r="R1594">
        <v>0</v>
      </c>
      <c r="S1594">
        <f t="shared" si="625"/>
        <v>0</v>
      </c>
      <c r="T1594">
        <f t="shared" si="635"/>
        <v>0</v>
      </c>
      <c r="U1594">
        <f t="shared" si="626"/>
        <v>0.31870388613296913</v>
      </c>
      <c r="V1594">
        <f t="shared" si="636"/>
        <v>0.84441310922369939</v>
      </c>
      <c r="W1594">
        <f t="shared" si="627"/>
        <v>0.17751927972481224</v>
      </c>
      <c r="X1594">
        <f t="shared" si="637"/>
        <v>0.94160359434525442</v>
      </c>
      <c r="Y1594">
        <v>30</v>
      </c>
      <c r="Z1594">
        <f>Y1594*'MRIP Selectivity'!$N$35</f>
        <v>0.18889782527610699</v>
      </c>
      <c r="AA1594">
        <f>Y1594*'MRIP Selectivity'!$O$35</f>
        <v>0.18852867681356988</v>
      </c>
      <c r="AB1594">
        <f>Y1594*'MRIP Selectivity'!$P$35</f>
        <v>2.709651388625664E-2</v>
      </c>
      <c r="AC1594">
        <v>0.74741255597723821</v>
      </c>
      <c r="AD1594">
        <v>0.94160359434525442</v>
      </c>
      <c r="AE1594">
        <v>1.3432654004296583</v>
      </c>
      <c r="AF1594">
        <f t="shared" si="638"/>
        <v>0.14118460640815689</v>
      </c>
      <c r="AG1594">
        <f t="shared" si="639"/>
        <v>0.17751927972481224</v>
      </c>
      <c r="AH1594">
        <f t="shared" si="640"/>
        <v>3.639780957567032E-2</v>
      </c>
      <c r="AI1594">
        <f t="shared" si="641"/>
        <v>0.40452301597593354</v>
      </c>
      <c r="AJ1594">
        <f t="shared" si="642"/>
        <v>0.35510169570863948</v>
      </c>
      <c r="AK1594">
        <f t="shared" si="643"/>
        <v>0.21562519069982652</v>
      </c>
      <c r="AL1594">
        <f t="shared" si="644"/>
        <v>0.21391708930048256</v>
      </c>
      <c r="AM1594">
        <f t="shared" si="645"/>
        <v>0.31870388613296913</v>
      </c>
      <c r="AN1594">
        <f t="shared" si="646"/>
        <v>0.17751927972481224</v>
      </c>
      <c r="AO1594">
        <v>0</v>
      </c>
      <c r="AP1594">
        <f t="shared" si="647"/>
        <v>0.37742650208967687</v>
      </c>
      <c r="AQ1594">
        <f t="shared" si="648"/>
        <v>0.18852867681356988</v>
      </c>
      <c r="AR1594">
        <v>30</v>
      </c>
      <c r="AS1594">
        <f>AR1594*'MRIP Selectivity'!$N$35</f>
        <v>0.18889782527610699</v>
      </c>
      <c r="AT1594">
        <f>AR1594*'MRIP Selectivity'!$O$35</f>
        <v>0.18852867681356988</v>
      </c>
      <c r="AU1594">
        <f>AR1594*'MRIP Selectivity'!$P$35</f>
        <v>2.709651388625664E-2</v>
      </c>
      <c r="AV1594">
        <v>9</v>
      </c>
      <c r="AW1594">
        <f t="shared" si="649"/>
        <v>45</v>
      </c>
      <c r="AX1594">
        <f t="shared" si="628"/>
        <v>0</v>
      </c>
      <c r="AY1594">
        <f t="shared" si="629"/>
        <v>0</v>
      </c>
      <c r="AZ1594">
        <f t="shared" si="630"/>
        <v>0</v>
      </c>
      <c r="BA1594">
        <v>96.985512260999997</v>
      </c>
      <c r="BB1594">
        <v>96.985512260999997</v>
      </c>
    </row>
    <row r="1595" spans="1:54" x14ac:dyDescent="0.25">
      <c r="A1595" t="s">
        <v>1440</v>
      </c>
      <c r="B1595" t="s">
        <v>3</v>
      </c>
      <c r="C1595">
        <v>2013</v>
      </c>
      <c r="D1595">
        <v>4</v>
      </c>
      <c r="E1595">
        <v>8</v>
      </c>
      <c r="F1595" t="s">
        <v>1867</v>
      </c>
      <c r="G1595" t="s">
        <v>1768</v>
      </c>
      <c r="H1595" t="s">
        <v>2024</v>
      </c>
      <c r="I1595" t="s">
        <v>1812</v>
      </c>
      <c r="J1595" t="s">
        <v>1813</v>
      </c>
      <c r="K1595" t="str">
        <f t="shared" si="631"/>
        <v>Inshore</v>
      </c>
      <c r="L1595">
        <v>0</v>
      </c>
      <c r="M1595">
        <f t="shared" si="624"/>
        <v>0</v>
      </c>
      <c r="N1595">
        <f t="shared" si="632"/>
        <v>2.516176680597846E-2</v>
      </c>
      <c r="O1595">
        <f t="shared" si="633"/>
        <v>1.2568578454237993E-2</v>
      </c>
      <c r="P1595">
        <v>0</v>
      </c>
      <c r="Q1595">
        <f t="shared" si="634"/>
        <v>0</v>
      </c>
      <c r="R1595">
        <v>0</v>
      </c>
      <c r="S1595">
        <f t="shared" si="625"/>
        <v>0</v>
      </c>
      <c r="T1595">
        <f t="shared" si="635"/>
        <v>0</v>
      </c>
      <c r="U1595">
        <f t="shared" si="626"/>
        <v>2.1246925742197942E-2</v>
      </c>
      <c r="V1595">
        <f t="shared" si="636"/>
        <v>0.84441310922369939</v>
      </c>
      <c r="W1595">
        <f t="shared" si="627"/>
        <v>1.1834618648320815E-2</v>
      </c>
      <c r="X1595">
        <f t="shared" si="637"/>
        <v>0.94160359434525431</v>
      </c>
      <c r="Y1595">
        <v>2</v>
      </c>
      <c r="Z1595">
        <f>Y1595*'MRIP Selectivity'!$N$35</f>
        <v>1.2593188351740467E-2</v>
      </c>
      <c r="AA1595">
        <f>Y1595*'MRIP Selectivity'!$O$35</f>
        <v>1.2568578454237993E-2</v>
      </c>
      <c r="AB1595">
        <f>Y1595*'MRIP Selectivity'!$P$35</f>
        <v>1.8064342590837759E-3</v>
      </c>
      <c r="AC1595">
        <v>0.74741255597723821</v>
      </c>
      <c r="AD1595">
        <v>0.94160359434525442</v>
      </c>
      <c r="AE1595">
        <v>1.3432654004296583</v>
      </c>
      <c r="AF1595">
        <f t="shared" si="638"/>
        <v>9.4123070938771265E-3</v>
      </c>
      <c r="AG1595">
        <f t="shared" si="639"/>
        <v>1.1834618648320815E-2</v>
      </c>
      <c r="AH1595">
        <f t="shared" si="640"/>
        <v>2.4265206383780212E-3</v>
      </c>
      <c r="AI1595">
        <f t="shared" si="641"/>
        <v>2.6968201065062234E-2</v>
      </c>
      <c r="AJ1595">
        <f t="shared" si="642"/>
        <v>2.3673446380575964E-2</v>
      </c>
      <c r="AK1595">
        <f t="shared" si="643"/>
        <v>1.4375012713321769E-2</v>
      </c>
      <c r="AL1595">
        <f t="shared" si="644"/>
        <v>1.4261139286698837E-2</v>
      </c>
      <c r="AM1595">
        <f t="shared" si="645"/>
        <v>2.1246925742197942E-2</v>
      </c>
      <c r="AN1595">
        <f t="shared" si="646"/>
        <v>1.1834618648320815E-2</v>
      </c>
      <c r="AO1595">
        <v>0</v>
      </c>
      <c r="AP1595">
        <f t="shared" si="647"/>
        <v>2.516176680597846E-2</v>
      </c>
      <c r="AQ1595">
        <f t="shared" si="648"/>
        <v>1.2568578454237993E-2</v>
      </c>
      <c r="AR1595">
        <v>2</v>
      </c>
      <c r="AS1595">
        <f>AR1595*'MRIP Selectivity'!$N$35</f>
        <v>1.2593188351740467E-2</v>
      </c>
      <c r="AT1595">
        <f>AR1595*'MRIP Selectivity'!$O$35</f>
        <v>1.2568578454237993E-2</v>
      </c>
      <c r="AU1595">
        <f>AR1595*'MRIP Selectivity'!$P$35</f>
        <v>1.8064342590837759E-3</v>
      </c>
      <c r="AV1595">
        <v>2</v>
      </c>
      <c r="AW1595">
        <f t="shared" si="649"/>
        <v>10</v>
      </c>
      <c r="AX1595">
        <f t="shared" si="628"/>
        <v>0</v>
      </c>
      <c r="AY1595">
        <f t="shared" si="629"/>
        <v>0</v>
      </c>
      <c r="AZ1595">
        <f t="shared" si="630"/>
        <v>0</v>
      </c>
      <c r="BA1595">
        <v>96.985512260999997</v>
      </c>
      <c r="BB1595">
        <v>96.985512260999997</v>
      </c>
    </row>
    <row r="1596" spans="1:54" x14ac:dyDescent="0.25">
      <c r="A1596" t="s">
        <v>1441</v>
      </c>
      <c r="B1596" t="s">
        <v>3</v>
      </c>
      <c r="C1596">
        <v>2013</v>
      </c>
      <c r="D1596">
        <v>4</v>
      </c>
      <c r="E1596">
        <v>8</v>
      </c>
      <c r="F1596" t="s">
        <v>1843</v>
      </c>
      <c r="G1596" t="s">
        <v>1768</v>
      </c>
      <c r="H1596" t="s">
        <v>2024</v>
      </c>
      <c r="I1596" t="s">
        <v>1824</v>
      </c>
      <c r="J1596" t="s">
        <v>1813</v>
      </c>
      <c r="K1596" t="str">
        <f t="shared" si="631"/>
        <v>Inshore</v>
      </c>
      <c r="L1596">
        <v>0</v>
      </c>
      <c r="M1596">
        <f t="shared" si="624"/>
        <v>0</v>
      </c>
      <c r="N1596">
        <f t="shared" si="632"/>
        <v>2.516176680597846E-2</v>
      </c>
      <c r="O1596">
        <f t="shared" si="633"/>
        <v>1.2568578454237993E-2</v>
      </c>
      <c r="P1596">
        <v>0</v>
      </c>
      <c r="Q1596">
        <f t="shared" si="634"/>
        <v>0</v>
      </c>
      <c r="R1596">
        <v>0</v>
      </c>
      <c r="S1596">
        <f t="shared" si="625"/>
        <v>0</v>
      </c>
      <c r="T1596">
        <f t="shared" si="635"/>
        <v>0</v>
      </c>
      <c r="U1596">
        <f t="shared" si="626"/>
        <v>2.1246925742197942E-2</v>
      </c>
      <c r="V1596">
        <f t="shared" si="636"/>
        <v>0.84441310922369939</v>
      </c>
      <c r="W1596">
        <f t="shared" si="627"/>
        <v>1.1834618648320815E-2</v>
      </c>
      <c r="X1596">
        <f t="shared" si="637"/>
        <v>0.94160359434525431</v>
      </c>
      <c r="Y1596">
        <v>2</v>
      </c>
      <c r="Z1596">
        <f>Y1596*'MRIP Selectivity'!$N$35</f>
        <v>1.2593188351740467E-2</v>
      </c>
      <c r="AA1596">
        <f>Y1596*'MRIP Selectivity'!$O$35</f>
        <v>1.2568578454237993E-2</v>
      </c>
      <c r="AB1596">
        <f>Y1596*'MRIP Selectivity'!$P$35</f>
        <v>1.8064342590837759E-3</v>
      </c>
      <c r="AC1596">
        <v>0.74741255597723821</v>
      </c>
      <c r="AD1596">
        <v>0.94160359434525442</v>
      </c>
      <c r="AE1596">
        <v>1.3432654004296583</v>
      </c>
      <c r="AF1596">
        <f t="shared" si="638"/>
        <v>9.4123070938771265E-3</v>
      </c>
      <c r="AG1596">
        <f t="shared" si="639"/>
        <v>1.1834618648320815E-2</v>
      </c>
      <c r="AH1596">
        <f t="shared" si="640"/>
        <v>2.4265206383780212E-3</v>
      </c>
      <c r="AI1596">
        <f t="shared" si="641"/>
        <v>2.6968201065062234E-2</v>
      </c>
      <c r="AJ1596">
        <f t="shared" si="642"/>
        <v>2.3673446380575964E-2</v>
      </c>
      <c r="AK1596">
        <f t="shared" si="643"/>
        <v>1.4375012713321769E-2</v>
      </c>
      <c r="AL1596">
        <f t="shared" si="644"/>
        <v>1.4261139286698837E-2</v>
      </c>
      <c r="AM1596">
        <f t="shared" si="645"/>
        <v>2.1246925742197942E-2</v>
      </c>
      <c r="AN1596">
        <f t="shared" si="646"/>
        <v>1.1834618648320815E-2</v>
      </c>
      <c r="AO1596">
        <v>0</v>
      </c>
      <c r="AP1596">
        <f t="shared" si="647"/>
        <v>2.516176680597846E-2</v>
      </c>
      <c r="AQ1596">
        <f t="shared" si="648"/>
        <v>1.2568578454237993E-2</v>
      </c>
      <c r="AR1596">
        <v>2</v>
      </c>
      <c r="AS1596">
        <f>AR1596*'MRIP Selectivity'!$N$35</f>
        <v>1.2593188351740467E-2</v>
      </c>
      <c r="AT1596">
        <f>AR1596*'MRIP Selectivity'!$O$35</f>
        <v>1.2568578454237993E-2</v>
      </c>
      <c r="AU1596">
        <f>AR1596*'MRIP Selectivity'!$P$35</f>
        <v>1.8064342590837759E-3</v>
      </c>
      <c r="AV1596">
        <v>1</v>
      </c>
      <c r="AW1596">
        <f t="shared" si="649"/>
        <v>5</v>
      </c>
      <c r="AX1596">
        <f t="shared" si="628"/>
        <v>0</v>
      </c>
      <c r="AY1596">
        <f t="shared" si="629"/>
        <v>0</v>
      </c>
      <c r="AZ1596">
        <f t="shared" si="630"/>
        <v>0</v>
      </c>
      <c r="BA1596">
        <v>626.93875790000004</v>
      </c>
      <c r="BB1596">
        <v>626.93875790000004</v>
      </c>
    </row>
    <row r="1597" spans="1:54" x14ac:dyDescent="0.25">
      <c r="A1597" t="s">
        <v>1442</v>
      </c>
      <c r="B1597" t="s">
        <v>3</v>
      </c>
      <c r="C1597">
        <v>2013</v>
      </c>
      <c r="D1597">
        <v>4</v>
      </c>
      <c r="E1597">
        <v>8</v>
      </c>
      <c r="F1597" t="s">
        <v>1860</v>
      </c>
      <c r="G1597" t="s">
        <v>1768</v>
      </c>
      <c r="H1597" t="s">
        <v>2024</v>
      </c>
      <c r="I1597" t="s">
        <v>1812</v>
      </c>
      <c r="J1597" t="s">
        <v>1813</v>
      </c>
      <c r="K1597" t="str">
        <f t="shared" si="631"/>
        <v>Inshore</v>
      </c>
      <c r="L1597">
        <v>0</v>
      </c>
      <c r="M1597">
        <f t="shared" si="624"/>
        <v>0</v>
      </c>
      <c r="N1597">
        <f t="shared" si="632"/>
        <v>7.5485300417935386E-2</v>
      </c>
      <c r="O1597">
        <f t="shared" si="633"/>
        <v>3.7705735362713981E-2</v>
      </c>
      <c r="P1597">
        <v>0</v>
      </c>
      <c r="Q1597">
        <f t="shared" si="634"/>
        <v>0</v>
      </c>
      <c r="R1597">
        <v>0</v>
      </c>
      <c r="S1597">
        <f t="shared" si="625"/>
        <v>0</v>
      </c>
      <c r="T1597">
        <f t="shared" si="635"/>
        <v>0</v>
      </c>
      <c r="U1597">
        <f t="shared" si="626"/>
        <v>6.3740777226593825E-2</v>
      </c>
      <c r="V1597">
        <f t="shared" si="636"/>
        <v>0.84441310922369928</v>
      </c>
      <c r="W1597">
        <f t="shared" si="627"/>
        <v>3.5503855944962449E-2</v>
      </c>
      <c r="X1597">
        <f t="shared" si="637"/>
        <v>0.94160359434525442</v>
      </c>
      <c r="Y1597">
        <v>6</v>
      </c>
      <c r="Z1597">
        <f>Y1597*'MRIP Selectivity'!$N$35</f>
        <v>3.7779565055221398E-2</v>
      </c>
      <c r="AA1597">
        <f>Y1597*'MRIP Selectivity'!$O$35</f>
        <v>3.7705735362713981E-2</v>
      </c>
      <c r="AB1597">
        <f>Y1597*'MRIP Selectivity'!$P$35</f>
        <v>5.4193027772513275E-3</v>
      </c>
      <c r="AC1597">
        <v>0.74741255597723821</v>
      </c>
      <c r="AD1597">
        <v>0.94160359434525442</v>
      </c>
      <c r="AE1597">
        <v>1.3432654004296583</v>
      </c>
      <c r="AF1597">
        <f t="shared" si="638"/>
        <v>2.8236921281631376E-2</v>
      </c>
      <c r="AG1597">
        <f t="shared" si="639"/>
        <v>3.5503855944962449E-2</v>
      </c>
      <c r="AH1597">
        <f t="shared" si="640"/>
        <v>7.2795619151340635E-3</v>
      </c>
      <c r="AI1597">
        <f t="shared" si="641"/>
        <v>8.0904603195186719E-2</v>
      </c>
      <c r="AJ1597">
        <f t="shared" si="642"/>
        <v>7.1020339141727895E-2</v>
      </c>
      <c r="AK1597">
        <f t="shared" si="643"/>
        <v>4.3125038139965308E-2</v>
      </c>
      <c r="AL1597">
        <f t="shared" si="644"/>
        <v>4.2783417860096512E-2</v>
      </c>
      <c r="AM1597">
        <f t="shared" si="645"/>
        <v>6.3740777226593825E-2</v>
      </c>
      <c r="AN1597">
        <f t="shared" si="646"/>
        <v>3.5503855944962449E-2</v>
      </c>
      <c r="AO1597">
        <v>0</v>
      </c>
      <c r="AP1597">
        <f t="shared" si="647"/>
        <v>7.5485300417935386E-2</v>
      </c>
      <c r="AQ1597">
        <f t="shared" si="648"/>
        <v>3.7705735362713981E-2</v>
      </c>
      <c r="AR1597">
        <v>6</v>
      </c>
      <c r="AS1597">
        <f>AR1597*'MRIP Selectivity'!$N$35</f>
        <v>3.7779565055221398E-2</v>
      </c>
      <c r="AT1597">
        <f>AR1597*'MRIP Selectivity'!$O$35</f>
        <v>3.7705735362713981E-2</v>
      </c>
      <c r="AU1597">
        <f>AR1597*'MRIP Selectivity'!$P$35</f>
        <v>5.4193027772513275E-3</v>
      </c>
      <c r="AV1597">
        <v>4</v>
      </c>
      <c r="AW1597">
        <f t="shared" si="649"/>
        <v>20</v>
      </c>
      <c r="AX1597">
        <f t="shared" si="628"/>
        <v>0</v>
      </c>
      <c r="AY1597">
        <f t="shared" si="629"/>
        <v>0</v>
      </c>
      <c r="AZ1597">
        <f t="shared" si="630"/>
        <v>0</v>
      </c>
      <c r="BA1597">
        <v>1696.4961831000001</v>
      </c>
      <c r="BB1597">
        <v>1696.4961831000001</v>
      </c>
    </row>
    <row r="1598" spans="1:54" x14ac:dyDescent="0.25">
      <c r="A1598" t="s">
        <v>1443</v>
      </c>
      <c r="B1598" t="s">
        <v>3</v>
      </c>
      <c r="C1598">
        <v>2013</v>
      </c>
      <c r="D1598">
        <v>4</v>
      </c>
      <c r="E1598">
        <v>8</v>
      </c>
      <c r="F1598" t="s">
        <v>1860</v>
      </c>
      <c r="G1598" t="s">
        <v>1768</v>
      </c>
      <c r="H1598" t="s">
        <v>2024</v>
      </c>
      <c r="I1598" t="s">
        <v>1812</v>
      </c>
      <c r="J1598" t="s">
        <v>1767</v>
      </c>
      <c r="K1598" t="str">
        <f t="shared" si="631"/>
        <v>Inshore</v>
      </c>
      <c r="L1598">
        <v>1</v>
      </c>
      <c r="M1598">
        <f t="shared" si="624"/>
        <v>1696.4961831000001</v>
      </c>
      <c r="N1598">
        <f t="shared" si="632"/>
        <v>1.2390367846567953</v>
      </c>
      <c r="O1598">
        <f t="shared" si="633"/>
        <v>1.1194014953152609</v>
      </c>
      <c r="P1598">
        <v>12.913385826771654</v>
      </c>
      <c r="Q1598">
        <f t="shared" si="634"/>
        <v>12.913385826771654</v>
      </c>
      <c r="R1598">
        <v>1.4330047042017042</v>
      </c>
      <c r="S1598">
        <f t="shared" si="625"/>
        <v>2431.0870110425358</v>
      </c>
      <c r="T1598">
        <f t="shared" si="635"/>
        <v>1.4330047042017042</v>
      </c>
      <c r="U1598">
        <f t="shared" si="626"/>
        <v>1.6348504987525847</v>
      </c>
      <c r="V1598">
        <f t="shared" si="636"/>
        <v>1.3194527547504791</v>
      </c>
      <c r="W1598">
        <f t="shared" si="627"/>
        <v>1.545433581360752</v>
      </c>
      <c r="X1598">
        <f t="shared" si="637"/>
        <v>1.3805891700417161</v>
      </c>
      <c r="Y1598">
        <v>19</v>
      </c>
      <c r="Z1598">
        <f>Y1598*'MRIP Selectivity'!$N$35</f>
        <v>0.11963528934153443</v>
      </c>
      <c r="AA1598">
        <f>Y1598*'MRIP Selectivity'!$O$35</f>
        <v>0.11940149531526094</v>
      </c>
      <c r="AB1598">
        <f>Y1598*'MRIP Selectivity'!$P$35</f>
        <v>1.7161125461295872E-2</v>
      </c>
      <c r="AC1598">
        <v>0.74741255597723821</v>
      </c>
      <c r="AD1598">
        <v>0.94160359434525442</v>
      </c>
      <c r="AE1598">
        <v>1.3432654004296583</v>
      </c>
      <c r="AF1598">
        <f t="shared" si="638"/>
        <v>8.941691739183269E-2</v>
      </c>
      <c r="AG1598">
        <f t="shared" si="639"/>
        <v>0.11242887715904776</v>
      </c>
      <c r="AH1598">
        <f t="shared" si="640"/>
        <v>2.3051946064591204E-2</v>
      </c>
      <c r="AI1598">
        <f t="shared" si="641"/>
        <v>0.25619791011809123</v>
      </c>
      <c r="AJ1598">
        <f t="shared" si="642"/>
        <v>0.22489774061547166</v>
      </c>
      <c r="AK1598">
        <f t="shared" si="643"/>
        <v>0.13656262077655681</v>
      </c>
      <c r="AL1598">
        <f t="shared" si="644"/>
        <v>0.13548082322363897</v>
      </c>
      <c r="AM1598">
        <f t="shared" si="645"/>
        <v>1.6348504987525847</v>
      </c>
      <c r="AN1598">
        <f t="shared" si="646"/>
        <v>1.545433581360752</v>
      </c>
      <c r="AO1598">
        <v>1</v>
      </c>
      <c r="AP1598">
        <f t="shared" si="647"/>
        <v>1.2390367846567953</v>
      </c>
      <c r="AQ1598">
        <f t="shared" si="648"/>
        <v>1.1194014953152609</v>
      </c>
      <c r="AR1598">
        <v>19</v>
      </c>
      <c r="AS1598">
        <f>AR1598*'MRIP Selectivity'!$N$35</f>
        <v>0.11963528934153443</v>
      </c>
      <c r="AT1598">
        <f>AR1598*'MRIP Selectivity'!$O$35</f>
        <v>0.11940149531526094</v>
      </c>
      <c r="AU1598">
        <f>AR1598*'MRIP Selectivity'!$P$35</f>
        <v>1.7161125461295872E-2</v>
      </c>
      <c r="AV1598">
        <v>4</v>
      </c>
      <c r="AW1598">
        <f t="shared" si="649"/>
        <v>20</v>
      </c>
      <c r="AX1598">
        <f t="shared" si="628"/>
        <v>0</v>
      </c>
      <c r="AY1598">
        <f t="shared" si="629"/>
        <v>0</v>
      </c>
      <c r="AZ1598">
        <f t="shared" si="630"/>
        <v>0</v>
      </c>
      <c r="BA1598">
        <v>1696.4961831000001</v>
      </c>
      <c r="BB1598">
        <v>1696.4961831000001</v>
      </c>
    </row>
    <row r="1599" spans="1:54" x14ac:dyDescent="0.25">
      <c r="A1599" t="s">
        <v>1444</v>
      </c>
      <c r="B1599" t="s">
        <v>3</v>
      </c>
      <c r="C1599">
        <v>2013</v>
      </c>
      <c r="D1599">
        <v>5</v>
      </c>
      <c r="E1599">
        <v>9</v>
      </c>
      <c r="F1599" t="s">
        <v>1820</v>
      </c>
      <c r="G1599" t="s">
        <v>1768</v>
      </c>
      <c r="H1599" t="s">
        <v>2024</v>
      </c>
      <c r="I1599" t="s">
        <v>1812</v>
      </c>
      <c r="J1599" t="s">
        <v>1813</v>
      </c>
      <c r="K1599" t="str">
        <f t="shared" si="631"/>
        <v>Inshore</v>
      </c>
      <c r="L1599">
        <v>0</v>
      </c>
      <c r="M1599">
        <f t="shared" si="624"/>
        <v>0</v>
      </c>
      <c r="N1599">
        <f t="shared" si="632"/>
        <v>1.258088340298923E-2</v>
      </c>
      <c r="O1599">
        <f t="shared" si="633"/>
        <v>6.2842892271189965E-3</v>
      </c>
      <c r="P1599">
        <v>0</v>
      </c>
      <c r="Q1599">
        <f t="shared" si="634"/>
        <v>0</v>
      </c>
      <c r="R1599">
        <v>0</v>
      </c>
      <c r="S1599">
        <f t="shared" si="625"/>
        <v>0</v>
      </c>
      <c r="T1599">
        <f t="shared" si="635"/>
        <v>0</v>
      </c>
      <c r="U1599">
        <f t="shared" si="626"/>
        <v>1.0623462871098971E-2</v>
      </c>
      <c r="V1599">
        <f t="shared" si="636"/>
        <v>0.84441310922369939</v>
      </c>
      <c r="W1599">
        <f t="shared" si="627"/>
        <v>5.9173093241604077E-3</v>
      </c>
      <c r="X1599">
        <f t="shared" si="637"/>
        <v>0.94160359434525431</v>
      </c>
      <c r="Y1599">
        <v>1</v>
      </c>
      <c r="Z1599">
        <f>Y1599*'MRIP Selectivity'!$N$35</f>
        <v>6.2965941758702333E-3</v>
      </c>
      <c r="AA1599">
        <f>Y1599*'MRIP Selectivity'!$O$35</f>
        <v>6.2842892271189965E-3</v>
      </c>
      <c r="AB1599">
        <f>Y1599*'MRIP Selectivity'!$P$35</f>
        <v>9.0321712954188795E-4</v>
      </c>
      <c r="AC1599">
        <v>0.74741255597723821</v>
      </c>
      <c r="AD1599">
        <v>0.94160359434525442</v>
      </c>
      <c r="AE1599">
        <v>1.3432654004296583</v>
      </c>
      <c r="AF1599">
        <f t="shared" si="638"/>
        <v>4.7061535469385633E-3</v>
      </c>
      <c r="AG1599">
        <f t="shared" si="639"/>
        <v>5.9173093241604077E-3</v>
      </c>
      <c r="AH1599">
        <f t="shared" si="640"/>
        <v>1.2132603191890106E-3</v>
      </c>
      <c r="AI1599">
        <f t="shared" si="641"/>
        <v>1.3484100532531117E-2</v>
      </c>
      <c r="AJ1599">
        <f t="shared" si="642"/>
        <v>1.1836723190287982E-2</v>
      </c>
      <c r="AK1599">
        <f t="shared" si="643"/>
        <v>7.1875063566608846E-3</v>
      </c>
      <c r="AL1599">
        <f t="shared" si="644"/>
        <v>7.1305696433494187E-3</v>
      </c>
      <c r="AM1599">
        <f t="shared" si="645"/>
        <v>1.0623462871098971E-2</v>
      </c>
      <c r="AN1599">
        <f t="shared" si="646"/>
        <v>5.9173093241604077E-3</v>
      </c>
      <c r="AO1599">
        <v>0</v>
      </c>
      <c r="AP1599">
        <f t="shared" si="647"/>
        <v>1.258088340298923E-2</v>
      </c>
      <c r="AQ1599">
        <f t="shared" si="648"/>
        <v>6.2842892271189965E-3</v>
      </c>
      <c r="AR1599">
        <v>1</v>
      </c>
      <c r="AS1599">
        <f>AR1599*'MRIP Selectivity'!$N$35</f>
        <v>6.2965941758702333E-3</v>
      </c>
      <c r="AT1599">
        <f>AR1599*'MRIP Selectivity'!$O$35</f>
        <v>6.2842892271189965E-3</v>
      </c>
      <c r="AU1599">
        <f>AR1599*'MRIP Selectivity'!$P$35</f>
        <v>9.0321712954188795E-4</v>
      </c>
      <c r="AV1599">
        <v>2</v>
      </c>
      <c r="AW1599">
        <f t="shared" si="649"/>
        <v>10</v>
      </c>
      <c r="AX1599">
        <f t="shared" si="628"/>
        <v>0</v>
      </c>
      <c r="AY1599">
        <f t="shared" si="629"/>
        <v>0</v>
      </c>
      <c r="AZ1599">
        <f t="shared" si="630"/>
        <v>0</v>
      </c>
      <c r="BA1599">
        <v>387.37211064000002</v>
      </c>
      <c r="BB1599">
        <v>387.37211064000002</v>
      </c>
    </row>
    <row r="1600" spans="1:54" x14ac:dyDescent="0.25">
      <c r="A1600" t="s">
        <v>1445</v>
      </c>
      <c r="B1600" t="s">
        <v>3</v>
      </c>
      <c r="C1600">
        <v>2013</v>
      </c>
      <c r="D1600">
        <v>5</v>
      </c>
      <c r="E1600">
        <v>9</v>
      </c>
      <c r="F1600" t="s">
        <v>1820</v>
      </c>
      <c r="G1600" t="s">
        <v>1768</v>
      </c>
      <c r="H1600" t="s">
        <v>2024</v>
      </c>
      <c r="I1600" t="s">
        <v>1812</v>
      </c>
      <c r="J1600" t="s">
        <v>1813</v>
      </c>
      <c r="K1600" t="str">
        <f t="shared" si="631"/>
        <v>Inshore</v>
      </c>
      <c r="L1600">
        <v>0</v>
      </c>
      <c r="M1600">
        <f t="shared" si="624"/>
        <v>0</v>
      </c>
      <c r="N1600">
        <f t="shared" si="632"/>
        <v>3.7742650208967693E-2</v>
      </c>
      <c r="O1600">
        <f t="shared" si="633"/>
        <v>1.8852867681356991E-2</v>
      </c>
      <c r="P1600">
        <v>0</v>
      </c>
      <c r="Q1600">
        <f t="shared" si="634"/>
        <v>0</v>
      </c>
      <c r="R1600">
        <v>0</v>
      </c>
      <c r="S1600">
        <f t="shared" si="625"/>
        <v>0</v>
      </c>
      <c r="T1600">
        <f t="shared" si="635"/>
        <v>0</v>
      </c>
      <c r="U1600">
        <f t="shared" si="626"/>
        <v>3.1870388613296913E-2</v>
      </c>
      <c r="V1600">
        <f t="shared" si="636"/>
        <v>0.84441310922369928</v>
      </c>
      <c r="W1600">
        <f t="shared" si="627"/>
        <v>1.7751927972481225E-2</v>
      </c>
      <c r="X1600">
        <f t="shared" si="637"/>
        <v>0.94160359434525442</v>
      </c>
      <c r="Y1600">
        <v>3</v>
      </c>
      <c r="Z1600">
        <f>Y1600*'MRIP Selectivity'!$N$35</f>
        <v>1.8889782527610699E-2</v>
      </c>
      <c r="AA1600">
        <f>Y1600*'MRIP Selectivity'!$O$35</f>
        <v>1.8852867681356991E-2</v>
      </c>
      <c r="AB1600">
        <f>Y1600*'MRIP Selectivity'!$P$35</f>
        <v>2.7096513886256638E-3</v>
      </c>
      <c r="AC1600">
        <v>0.74741255597723821</v>
      </c>
      <c r="AD1600">
        <v>0.94160359434525442</v>
      </c>
      <c r="AE1600">
        <v>1.3432654004296583</v>
      </c>
      <c r="AF1600">
        <f t="shared" si="638"/>
        <v>1.4118460640815688E-2</v>
      </c>
      <c r="AG1600">
        <f t="shared" si="639"/>
        <v>1.7751927972481225E-2</v>
      </c>
      <c r="AH1600">
        <f t="shared" si="640"/>
        <v>3.6397809575670318E-3</v>
      </c>
      <c r="AI1600">
        <f t="shared" si="641"/>
        <v>4.045230159759336E-2</v>
      </c>
      <c r="AJ1600">
        <f t="shared" si="642"/>
        <v>3.5510169570863948E-2</v>
      </c>
      <c r="AK1600">
        <f t="shared" si="643"/>
        <v>2.1562519069982654E-2</v>
      </c>
      <c r="AL1600">
        <f t="shared" si="644"/>
        <v>2.1391708930048256E-2</v>
      </c>
      <c r="AM1600">
        <f t="shared" si="645"/>
        <v>3.1870388613296913E-2</v>
      </c>
      <c r="AN1600">
        <f t="shared" si="646"/>
        <v>1.7751927972481225E-2</v>
      </c>
      <c r="AO1600">
        <v>0</v>
      </c>
      <c r="AP1600">
        <f t="shared" si="647"/>
        <v>3.7742650208967693E-2</v>
      </c>
      <c r="AQ1600">
        <f t="shared" si="648"/>
        <v>1.8852867681356991E-2</v>
      </c>
      <c r="AR1600">
        <v>3</v>
      </c>
      <c r="AS1600">
        <f>AR1600*'MRIP Selectivity'!$N$35</f>
        <v>1.8889782527610699E-2</v>
      </c>
      <c r="AT1600">
        <f>AR1600*'MRIP Selectivity'!$O$35</f>
        <v>1.8852867681356991E-2</v>
      </c>
      <c r="AU1600">
        <f>AR1600*'MRIP Selectivity'!$P$35</f>
        <v>2.7096513886256638E-3</v>
      </c>
      <c r="AV1600">
        <v>4</v>
      </c>
      <c r="AW1600">
        <f t="shared" si="649"/>
        <v>20</v>
      </c>
      <c r="AX1600">
        <f t="shared" si="628"/>
        <v>0</v>
      </c>
      <c r="AY1600">
        <f t="shared" si="629"/>
        <v>0</v>
      </c>
      <c r="AZ1600">
        <f t="shared" si="630"/>
        <v>0</v>
      </c>
      <c r="BA1600">
        <v>387.37211064000002</v>
      </c>
      <c r="BB1600">
        <v>387.37211064000002</v>
      </c>
    </row>
    <row r="1601" spans="1:54" x14ac:dyDescent="0.25">
      <c r="A1601" t="s">
        <v>2028</v>
      </c>
      <c r="B1601" t="s">
        <v>3</v>
      </c>
      <c r="C1601">
        <v>2013</v>
      </c>
      <c r="D1601">
        <v>5</v>
      </c>
      <c r="E1601">
        <v>9</v>
      </c>
      <c r="F1601" t="s">
        <v>1825</v>
      </c>
      <c r="G1601" t="s">
        <v>1768</v>
      </c>
      <c r="H1601" t="s">
        <v>2024</v>
      </c>
      <c r="I1601" t="s">
        <v>1812</v>
      </c>
      <c r="J1601" t="s">
        <v>1813</v>
      </c>
      <c r="K1601" t="str">
        <f t="shared" si="631"/>
        <v>Inshore</v>
      </c>
      <c r="L1601">
        <v>0</v>
      </c>
      <c r="M1601">
        <f t="shared" si="624"/>
        <v>0</v>
      </c>
      <c r="N1601">
        <f t="shared" si="632"/>
        <v>1.258088340298923E-2</v>
      </c>
      <c r="O1601">
        <f t="shared" si="633"/>
        <v>6.2842892271189965E-3</v>
      </c>
      <c r="P1601">
        <v>0</v>
      </c>
      <c r="Q1601">
        <f t="shared" si="634"/>
        <v>0</v>
      </c>
      <c r="R1601">
        <v>0</v>
      </c>
      <c r="S1601">
        <f t="shared" si="625"/>
        <v>0</v>
      </c>
      <c r="T1601">
        <f t="shared" si="635"/>
        <v>0</v>
      </c>
      <c r="U1601">
        <f t="shared" si="626"/>
        <v>1.0623462871098971E-2</v>
      </c>
      <c r="V1601">
        <f t="shared" si="636"/>
        <v>0.84441310922369939</v>
      </c>
      <c r="W1601">
        <f t="shared" si="627"/>
        <v>5.9173093241604077E-3</v>
      </c>
      <c r="X1601">
        <f t="shared" si="637"/>
        <v>0.94160359434525431</v>
      </c>
      <c r="Y1601">
        <v>1</v>
      </c>
      <c r="Z1601">
        <f>Y1601*'MRIP Selectivity'!$N$35</f>
        <v>6.2965941758702333E-3</v>
      </c>
      <c r="AA1601">
        <f>Y1601*'MRIP Selectivity'!$O$35</f>
        <v>6.2842892271189965E-3</v>
      </c>
      <c r="AB1601">
        <f>Y1601*'MRIP Selectivity'!$P$35</f>
        <v>9.0321712954188795E-4</v>
      </c>
      <c r="AC1601">
        <v>0.74741255597723821</v>
      </c>
      <c r="AD1601">
        <v>0.94160359434525442</v>
      </c>
      <c r="AE1601">
        <v>1.3432654004296583</v>
      </c>
      <c r="AF1601">
        <f t="shared" si="638"/>
        <v>4.7061535469385633E-3</v>
      </c>
      <c r="AG1601">
        <f t="shared" si="639"/>
        <v>5.9173093241604077E-3</v>
      </c>
      <c r="AH1601">
        <f t="shared" si="640"/>
        <v>1.2132603191890106E-3</v>
      </c>
      <c r="AI1601">
        <f t="shared" si="641"/>
        <v>1.3484100532531117E-2</v>
      </c>
      <c r="AJ1601">
        <f t="shared" si="642"/>
        <v>1.1836723190287982E-2</v>
      </c>
      <c r="AK1601">
        <f t="shared" si="643"/>
        <v>7.1875063566608846E-3</v>
      </c>
      <c r="AL1601">
        <f t="shared" si="644"/>
        <v>7.1305696433494187E-3</v>
      </c>
      <c r="AM1601">
        <f t="shared" si="645"/>
        <v>1.0623462871098971E-2</v>
      </c>
      <c r="AN1601">
        <f t="shared" si="646"/>
        <v>5.9173093241604077E-3</v>
      </c>
      <c r="AO1601">
        <v>0</v>
      </c>
      <c r="AP1601">
        <f t="shared" si="647"/>
        <v>1.258088340298923E-2</v>
      </c>
      <c r="AQ1601">
        <f t="shared" si="648"/>
        <v>6.2842892271189965E-3</v>
      </c>
      <c r="AR1601">
        <v>1</v>
      </c>
      <c r="AS1601">
        <f>AR1601*'MRIP Selectivity'!$N$35</f>
        <v>6.2965941758702333E-3</v>
      </c>
      <c r="AT1601">
        <f>AR1601*'MRIP Selectivity'!$O$35</f>
        <v>6.2842892271189965E-3</v>
      </c>
      <c r="AU1601">
        <f>AR1601*'MRIP Selectivity'!$P$35</f>
        <v>9.0321712954188795E-4</v>
      </c>
      <c r="AV1601">
        <v>2</v>
      </c>
      <c r="AW1601">
        <f t="shared" si="649"/>
        <v>10</v>
      </c>
      <c r="AX1601">
        <f t="shared" si="628"/>
        <v>0</v>
      </c>
      <c r="AY1601">
        <f t="shared" si="629"/>
        <v>0</v>
      </c>
      <c r="AZ1601">
        <f t="shared" si="630"/>
        <v>0</v>
      </c>
      <c r="BA1601">
        <v>494.74894131000002</v>
      </c>
      <c r="BB1601">
        <v>494.74894131000002</v>
      </c>
    </row>
    <row r="1602" spans="1:54" x14ac:dyDescent="0.25">
      <c r="A1602" t="s">
        <v>1446</v>
      </c>
      <c r="B1602" t="s">
        <v>3</v>
      </c>
      <c r="C1602">
        <v>2013</v>
      </c>
      <c r="D1602">
        <v>5</v>
      </c>
      <c r="E1602">
        <v>9</v>
      </c>
      <c r="F1602" t="s">
        <v>1860</v>
      </c>
      <c r="G1602" t="s">
        <v>1768</v>
      </c>
      <c r="H1602" t="s">
        <v>2024</v>
      </c>
      <c r="I1602" t="s">
        <v>1812</v>
      </c>
      <c r="J1602" t="s">
        <v>1813</v>
      </c>
      <c r="K1602" t="str">
        <f t="shared" si="631"/>
        <v>Inshore</v>
      </c>
      <c r="L1602">
        <v>0</v>
      </c>
      <c r="M1602">
        <f t="shared" ref="M1602:M1665" si="650">L1602*BA1602</f>
        <v>0</v>
      </c>
      <c r="N1602">
        <f t="shared" si="632"/>
        <v>0.50323533611956917</v>
      </c>
      <c r="O1602">
        <f t="shared" si="633"/>
        <v>0.25137156908475988</v>
      </c>
      <c r="P1602">
        <v>0</v>
      </c>
      <c r="Q1602">
        <f t="shared" si="634"/>
        <v>0</v>
      </c>
      <c r="R1602">
        <v>0</v>
      </c>
      <c r="S1602">
        <f t="shared" ref="S1602:S1665" si="651">R1602*BA1602</f>
        <v>0</v>
      </c>
      <c r="T1602">
        <f t="shared" si="635"/>
        <v>0</v>
      </c>
      <c r="U1602">
        <f t="shared" ref="U1602:U1665" si="652">IF(AX1602=1,R1602+AF1602+AG1602+AH1602,R1602+AF1602+AG1602)</f>
        <v>0.42493851484395884</v>
      </c>
      <c r="V1602">
        <f t="shared" si="636"/>
        <v>0.84441310922369939</v>
      </c>
      <c r="W1602">
        <f t="shared" ref="W1602:W1665" si="653">IF(AX1602=1,R1602+AG1602+AH1602,R1602+AG1602)</f>
        <v>0.23669237296641635</v>
      </c>
      <c r="X1602">
        <f t="shared" si="637"/>
        <v>0.94160359434525442</v>
      </c>
      <c r="Y1602">
        <v>40</v>
      </c>
      <c r="Z1602">
        <f>Y1602*'MRIP Selectivity'!$N$35</f>
        <v>0.25186376703480934</v>
      </c>
      <c r="AA1602">
        <f>Y1602*'MRIP Selectivity'!$O$35</f>
        <v>0.25137156908475988</v>
      </c>
      <c r="AB1602">
        <f>Y1602*'MRIP Selectivity'!$P$35</f>
        <v>3.6128685181675516E-2</v>
      </c>
      <c r="AC1602">
        <v>0.74741255597723821</v>
      </c>
      <c r="AD1602">
        <v>0.94160359434525442</v>
      </c>
      <c r="AE1602">
        <v>1.3432654004296583</v>
      </c>
      <c r="AF1602">
        <f t="shared" si="638"/>
        <v>0.18824614187754252</v>
      </c>
      <c r="AG1602">
        <f t="shared" si="639"/>
        <v>0.23669237296641635</v>
      </c>
      <c r="AH1602">
        <f t="shared" si="640"/>
        <v>4.853041276756042E-2</v>
      </c>
      <c r="AI1602">
        <f t="shared" si="641"/>
        <v>0.53936402130124472</v>
      </c>
      <c r="AJ1602">
        <f t="shared" si="642"/>
        <v>0.47346892761151926</v>
      </c>
      <c r="AK1602">
        <f t="shared" si="643"/>
        <v>0.28750025426643538</v>
      </c>
      <c r="AL1602">
        <f t="shared" si="644"/>
        <v>0.28522278573397675</v>
      </c>
      <c r="AM1602">
        <f t="shared" si="645"/>
        <v>0.42493851484395884</v>
      </c>
      <c r="AN1602">
        <f t="shared" si="646"/>
        <v>0.23669237296641635</v>
      </c>
      <c r="AO1602">
        <v>0</v>
      </c>
      <c r="AP1602">
        <f t="shared" si="647"/>
        <v>0.50323533611956917</v>
      </c>
      <c r="AQ1602">
        <f t="shared" si="648"/>
        <v>0.25137156908475988</v>
      </c>
      <c r="AR1602">
        <v>40</v>
      </c>
      <c r="AS1602">
        <f>AR1602*'MRIP Selectivity'!$N$35</f>
        <v>0.25186376703480934</v>
      </c>
      <c r="AT1602">
        <f>AR1602*'MRIP Selectivity'!$O$35</f>
        <v>0.25137156908475988</v>
      </c>
      <c r="AU1602">
        <f>AR1602*'MRIP Selectivity'!$P$35</f>
        <v>3.6128685181675516E-2</v>
      </c>
      <c r="AV1602">
        <v>4</v>
      </c>
      <c r="AW1602">
        <f t="shared" si="649"/>
        <v>20</v>
      </c>
      <c r="AX1602">
        <f t="shared" ref="AX1602:AX1665" si="654">IF(AO1602&gt;=AW1602,1,0)</f>
        <v>0</v>
      </c>
      <c r="AY1602">
        <f t="shared" ref="AY1602:AY1665" si="655">IF(AP1602&gt;=AW1602,1,0)</f>
        <v>0</v>
      </c>
      <c r="AZ1602">
        <f t="shared" ref="AZ1602:AZ1665" si="656">IF(AQ1602&gt;=AW1602,1,0)</f>
        <v>0</v>
      </c>
      <c r="BA1602">
        <v>103.70698962</v>
      </c>
      <c r="BB1602">
        <v>103.70698962</v>
      </c>
    </row>
    <row r="1603" spans="1:54" x14ac:dyDescent="0.25">
      <c r="A1603" t="s">
        <v>2029</v>
      </c>
      <c r="B1603" t="s">
        <v>3</v>
      </c>
      <c r="C1603">
        <v>2013</v>
      </c>
      <c r="D1603">
        <v>5</v>
      </c>
      <c r="E1603">
        <v>9</v>
      </c>
      <c r="F1603" t="s">
        <v>1860</v>
      </c>
      <c r="G1603" t="s">
        <v>1768</v>
      </c>
      <c r="H1603" t="s">
        <v>2024</v>
      </c>
      <c r="I1603" t="s">
        <v>1812</v>
      </c>
      <c r="J1603" t="s">
        <v>1813</v>
      </c>
      <c r="K1603" t="str">
        <f t="shared" ref="K1603:K1666" si="657">IF(J1603="Federal","Offshore","Inshore")</f>
        <v>Inshore</v>
      </c>
      <c r="L1603">
        <v>0</v>
      </c>
      <c r="M1603">
        <f t="shared" si="650"/>
        <v>0</v>
      </c>
      <c r="N1603">
        <f t="shared" ref="N1603:N1666" si="658">L1603+Z1603+AA1603</f>
        <v>1.258088340298923E-2</v>
      </c>
      <c r="O1603">
        <f t="shared" ref="O1603:O1666" si="659">L1603+AA1603</f>
        <v>6.2842892271189965E-3</v>
      </c>
      <c r="P1603">
        <v>0</v>
      </c>
      <c r="Q1603">
        <f t="shared" ref="Q1603:Q1666" si="660">IF(L1603=0,0,P1603/L1603)</f>
        <v>0</v>
      </c>
      <c r="R1603">
        <v>0</v>
      </c>
      <c r="S1603">
        <f t="shared" si="651"/>
        <v>0</v>
      </c>
      <c r="T1603">
        <f t="shared" ref="T1603:T1666" si="661">IF(L1603=0,0,R1603/L1603)</f>
        <v>0</v>
      </c>
      <c r="U1603">
        <f t="shared" si="652"/>
        <v>1.0623462871098971E-2</v>
      </c>
      <c r="V1603">
        <f t="shared" ref="V1603:V1666" si="662">U1603/N1603</f>
        <v>0.84441310922369939</v>
      </c>
      <c r="W1603">
        <f t="shared" si="653"/>
        <v>5.9173093241604077E-3</v>
      </c>
      <c r="X1603">
        <f t="shared" ref="X1603:X1666" si="663">W1603/O1603</f>
        <v>0.94160359434525431</v>
      </c>
      <c r="Y1603">
        <v>1</v>
      </c>
      <c r="Z1603">
        <f>Y1603*'MRIP Selectivity'!$N$35</f>
        <v>6.2965941758702333E-3</v>
      </c>
      <c r="AA1603">
        <f>Y1603*'MRIP Selectivity'!$O$35</f>
        <v>6.2842892271189965E-3</v>
      </c>
      <c r="AB1603">
        <f>Y1603*'MRIP Selectivity'!$P$35</f>
        <v>9.0321712954188795E-4</v>
      </c>
      <c r="AC1603">
        <v>0.74741255597723821</v>
      </c>
      <c r="AD1603">
        <v>0.94160359434525442</v>
      </c>
      <c r="AE1603">
        <v>1.3432654004296583</v>
      </c>
      <c r="AF1603">
        <f t="shared" ref="AF1603:AF1666" si="664">Z1603*AC1603</f>
        <v>4.7061535469385633E-3</v>
      </c>
      <c r="AG1603">
        <f t="shared" ref="AG1603:AG1666" si="665">AA1603*AD1603</f>
        <v>5.9173093241604077E-3</v>
      </c>
      <c r="AH1603">
        <f t="shared" ref="AH1603:AH1666" si="666">AB1603*AE1603</f>
        <v>1.2132603191890106E-3</v>
      </c>
      <c r="AI1603">
        <f t="shared" ref="AI1603:AI1666" si="667">Z1603+AA1603+AB1603</f>
        <v>1.3484100532531117E-2</v>
      </c>
      <c r="AJ1603">
        <f t="shared" ref="AJ1603:AJ1666" si="668">AF1603+AG1603+AH1603</f>
        <v>1.1836723190287982E-2</v>
      </c>
      <c r="AK1603">
        <f t="shared" ref="AK1603:AK1666" si="669">AA1603+AB1603</f>
        <v>7.1875063566608846E-3</v>
      </c>
      <c r="AL1603">
        <f t="shared" ref="AL1603:AL1666" si="670">AG1603+AH1603</f>
        <v>7.1305696433494187E-3</v>
      </c>
      <c r="AM1603">
        <f t="shared" ref="AM1603:AM1666" si="671">R1603+AF1603+AG1603</f>
        <v>1.0623462871098971E-2</v>
      </c>
      <c r="AN1603">
        <f t="shared" ref="AN1603:AN1666" si="672">R1603+AG1603</f>
        <v>5.9173093241604077E-3</v>
      </c>
      <c r="AO1603">
        <v>0</v>
      </c>
      <c r="AP1603">
        <f t="shared" ref="AP1603:AP1666" si="673">AO1603+AS1603+AT1603</f>
        <v>1.258088340298923E-2</v>
      </c>
      <c r="AQ1603">
        <f t="shared" ref="AQ1603:AQ1666" si="674">AO1603+AT1603</f>
        <v>6.2842892271189965E-3</v>
      </c>
      <c r="AR1603">
        <v>1</v>
      </c>
      <c r="AS1603">
        <f>AR1603*'MRIP Selectivity'!$N$35</f>
        <v>6.2965941758702333E-3</v>
      </c>
      <c r="AT1603">
        <f>AR1603*'MRIP Selectivity'!$O$35</f>
        <v>6.2842892271189965E-3</v>
      </c>
      <c r="AU1603">
        <f>AR1603*'MRIP Selectivity'!$P$35</f>
        <v>9.0321712954188795E-4</v>
      </c>
      <c r="AV1603">
        <v>3</v>
      </c>
      <c r="AW1603">
        <f t="shared" ref="AW1603:AW1666" si="675">AV1603*5</f>
        <v>15</v>
      </c>
      <c r="AX1603">
        <f t="shared" si="654"/>
        <v>0</v>
      </c>
      <c r="AY1603">
        <f t="shared" si="655"/>
        <v>0</v>
      </c>
      <c r="AZ1603">
        <f t="shared" si="656"/>
        <v>0</v>
      </c>
      <c r="BA1603">
        <v>103.70698962</v>
      </c>
      <c r="BB1603">
        <v>103.70698962</v>
      </c>
    </row>
    <row r="1604" spans="1:54" x14ac:dyDescent="0.25">
      <c r="A1604" t="s">
        <v>1447</v>
      </c>
      <c r="B1604" t="s">
        <v>3</v>
      </c>
      <c r="C1604">
        <v>2013</v>
      </c>
      <c r="D1604">
        <v>5</v>
      </c>
      <c r="E1604">
        <v>9</v>
      </c>
      <c r="F1604" t="s">
        <v>1860</v>
      </c>
      <c r="G1604" t="s">
        <v>1768</v>
      </c>
      <c r="H1604" t="s">
        <v>2024</v>
      </c>
      <c r="I1604" t="s">
        <v>1812</v>
      </c>
      <c r="J1604" t="s">
        <v>1813</v>
      </c>
      <c r="K1604" t="str">
        <f t="shared" si="657"/>
        <v>Inshore</v>
      </c>
      <c r="L1604">
        <v>0</v>
      </c>
      <c r="M1604">
        <f t="shared" si="650"/>
        <v>0</v>
      </c>
      <c r="N1604">
        <f t="shared" si="658"/>
        <v>0.42775003570163384</v>
      </c>
      <c r="O1604">
        <f t="shared" si="659"/>
        <v>0.21366583372204589</v>
      </c>
      <c r="P1604">
        <v>0</v>
      </c>
      <c r="Q1604">
        <f t="shared" si="660"/>
        <v>0</v>
      </c>
      <c r="R1604">
        <v>0</v>
      </c>
      <c r="S1604">
        <f t="shared" si="651"/>
        <v>0</v>
      </c>
      <c r="T1604">
        <f t="shared" si="661"/>
        <v>0</v>
      </c>
      <c r="U1604">
        <f t="shared" si="652"/>
        <v>0.36119773761736501</v>
      </c>
      <c r="V1604">
        <f t="shared" si="662"/>
        <v>0.84441310922369928</v>
      </c>
      <c r="W1604">
        <f t="shared" si="653"/>
        <v>0.20118851702145388</v>
      </c>
      <c r="X1604">
        <f t="shared" si="663"/>
        <v>0.94160359434525442</v>
      </c>
      <c r="Y1604">
        <v>34</v>
      </c>
      <c r="Z1604">
        <f>Y1604*'MRIP Selectivity'!$N$35</f>
        <v>0.21408420197958794</v>
      </c>
      <c r="AA1604">
        <f>Y1604*'MRIP Selectivity'!$O$35</f>
        <v>0.21366583372204589</v>
      </c>
      <c r="AB1604">
        <f>Y1604*'MRIP Selectivity'!$P$35</f>
        <v>3.0709382404424189E-2</v>
      </c>
      <c r="AC1604">
        <v>0.74741255597723821</v>
      </c>
      <c r="AD1604">
        <v>0.94160359434525442</v>
      </c>
      <c r="AE1604">
        <v>1.3432654004296583</v>
      </c>
      <c r="AF1604">
        <f t="shared" si="664"/>
        <v>0.16000922059591113</v>
      </c>
      <c r="AG1604">
        <f t="shared" si="665"/>
        <v>0.20118851702145388</v>
      </c>
      <c r="AH1604">
        <f t="shared" si="666"/>
        <v>4.1250850852426357E-2</v>
      </c>
      <c r="AI1604">
        <f t="shared" si="667"/>
        <v>0.458459418106058</v>
      </c>
      <c r="AJ1604">
        <f t="shared" si="668"/>
        <v>0.40244858846979137</v>
      </c>
      <c r="AK1604">
        <f t="shared" si="669"/>
        <v>0.24437521612647009</v>
      </c>
      <c r="AL1604">
        <f t="shared" si="670"/>
        <v>0.24243936787388023</v>
      </c>
      <c r="AM1604">
        <f t="shared" si="671"/>
        <v>0.36119773761736501</v>
      </c>
      <c r="AN1604">
        <f t="shared" si="672"/>
        <v>0.20118851702145388</v>
      </c>
      <c r="AO1604">
        <v>0</v>
      </c>
      <c r="AP1604">
        <f t="shared" si="673"/>
        <v>0.42775003570163384</v>
      </c>
      <c r="AQ1604">
        <f t="shared" si="674"/>
        <v>0.21366583372204589</v>
      </c>
      <c r="AR1604">
        <v>34</v>
      </c>
      <c r="AS1604">
        <f>AR1604*'MRIP Selectivity'!$N$35</f>
        <v>0.21408420197958794</v>
      </c>
      <c r="AT1604">
        <f>AR1604*'MRIP Selectivity'!$O$35</f>
        <v>0.21366583372204589</v>
      </c>
      <c r="AU1604">
        <f>AR1604*'MRIP Selectivity'!$P$35</f>
        <v>3.0709382404424189E-2</v>
      </c>
      <c r="AV1604">
        <v>9</v>
      </c>
      <c r="AW1604">
        <f t="shared" si="675"/>
        <v>45</v>
      </c>
      <c r="AX1604">
        <f t="shared" si="654"/>
        <v>0</v>
      </c>
      <c r="AY1604">
        <f t="shared" si="655"/>
        <v>0</v>
      </c>
      <c r="AZ1604">
        <f t="shared" si="656"/>
        <v>0</v>
      </c>
      <c r="BA1604">
        <v>103.70698962</v>
      </c>
      <c r="BB1604">
        <v>103.70698962</v>
      </c>
    </row>
    <row r="1605" spans="1:54" x14ac:dyDescent="0.25">
      <c r="A1605" t="s">
        <v>1448</v>
      </c>
      <c r="B1605" t="s">
        <v>3</v>
      </c>
      <c r="C1605">
        <v>2013</v>
      </c>
      <c r="D1605">
        <v>5</v>
      </c>
      <c r="E1605">
        <v>9</v>
      </c>
      <c r="F1605" t="s">
        <v>1860</v>
      </c>
      <c r="G1605" t="s">
        <v>1768</v>
      </c>
      <c r="H1605" t="s">
        <v>2024</v>
      </c>
      <c r="I1605" t="s">
        <v>1812</v>
      </c>
      <c r="J1605" t="s">
        <v>1813</v>
      </c>
      <c r="K1605" t="str">
        <f t="shared" si="657"/>
        <v>Inshore</v>
      </c>
      <c r="L1605">
        <v>0</v>
      </c>
      <c r="M1605">
        <f t="shared" si="650"/>
        <v>0</v>
      </c>
      <c r="N1605">
        <f t="shared" si="658"/>
        <v>0.31452208507473078</v>
      </c>
      <c r="O1605">
        <f t="shared" si="659"/>
        <v>0.15710723067797491</v>
      </c>
      <c r="P1605">
        <v>0</v>
      </c>
      <c r="Q1605">
        <f t="shared" si="660"/>
        <v>0</v>
      </c>
      <c r="R1605">
        <v>0</v>
      </c>
      <c r="S1605">
        <f t="shared" si="651"/>
        <v>0</v>
      </c>
      <c r="T1605">
        <f t="shared" si="661"/>
        <v>0</v>
      </c>
      <c r="U1605">
        <f t="shared" si="652"/>
        <v>0.26558657177747425</v>
      </c>
      <c r="V1605">
        <f t="shared" si="662"/>
        <v>0.84441310922369917</v>
      </c>
      <c r="W1605">
        <f t="shared" si="653"/>
        <v>0.1479327331040102</v>
      </c>
      <c r="X1605">
        <f t="shared" si="663"/>
        <v>0.94160359434525442</v>
      </c>
      <c r="Y1605">
        <v>25</v>
      </c>
      <c r="Z1605">
        <f>Y1605*'MRIP Selectivity'!$N$35</f>
        <v>0.15741485439675584</v>
      </c>
      <c r="AA1605">
        <f>Y1605*'MRIP Selectivity'!$O$35</f>
        <v>0.15710723067797491</v>
      </c>
      <c r="AB1605">
        <f>Y1605*'MRIP Selectivity'!$P$35</f>
        <v>2.2580428238547199E-2</v>
      </c>
      <c r="AC1605">
        <v>0.74741255597723821</v>
      </c>
      <c r="AD1605">
        <v>0.94160359434525442</v>
      </c>
      <c r="AE1605">
        <v>1.3432654004296583</v>
      </c>
      <c r="AF1605">
        <f t="shared" si="664"/>
        <v>0.11765383867346407</v>
      </c>
      <c r="AG1605">
        <f t="shared" si="665"/>
        <v>0.1479327331040102</v>
      </c>
      <c r="AH1605">
        <f t="shared" si="666"/>
        <v>3.0331507979725267E-2</v>
      </c>
      <c r="AI1605">
        <f t="shared" si="667"/>
        <v>0.33710251331327801</v>
      </c>
      <c r="AJ1605">
        <f t="shared" si="668"/>
        <v>0.29591807975719953</v>
      </c>
      <c r="AK1605">
        <f t="shared" si="669"/>
        <v>0.17968765891652211</v>
      </c>
      <c r="AL1605">
        <f t="shared" si="670"/>
        <v>0.17826424108373545</v>
      </c>
      <c r="AM1605">
        <f t="shared" si="671"/>
        <v>0.26558657177747425</v>
      </c>
      <c r="AN1605">
        <f t="shared" si="672"/>
        <v>0.1479327331040102</v>
      </c>
      <c r="AO1605">
        <v>0</v>
      </c>
      <c r="AP1605">
        <f t="shared" si="673"/>
        <v>0.31452208507473078</v>
      </c>
      <c r="AQ1605">
        <f t="shared" si="674"/>
        <v>0.15710723067797491</v>
      </c>
      <c r="AR1605">
        <v>25</v>
      </c>
      <c r="AS1605">
        <f>AR1605*'MRIP Selectivity'!$N$35</f>
        <v>0.15741485439675584</v>
      </c>
      <c r="AT1605">
        <f>AR1605*'MRIP Selectivity'!$O$35</f>
        <v>0.15710723067797491</v>
      </c>
      <c r="AU1605">
        <f>AR1605*'MRIP Selectivity'!$P$35</f>
        <v>2.2580428238547199E-2</v>
      </c>
      <c r="AV1605">
        <v>4</v>
      </c>
      <c r="AW1605">
        <f t="shared" si="675"/>
        <v>20</v>
      </c>
      <c r="AX1605">
        <f t="shared" si="654"/>
        <v>0</v>
      </c>
      <c r="AY1605">
        <f t="shared" si="655"/>
        <v>0</v>
      </c>
      <c r="AZ1605">
        <f t="shared" si="656"/>
        <v>0</v>
      </c>
      <c r="BA1605">
        <v>103.70698962</v>
      </c>
      <c r="BB1605">
        <v>103.70698962</v>
      </c>
    </row>
    <row r="1606" spans="1:54" x14ac:dyDescent="0.25">
      <c r="A1606" t="s">
        <v>1449</v>
      </c>
      <c r="B1606" t="s">
        <v>3</v>
      </c>
      <c r="C1606">
        <v>2013</v>
      </c>
      <c r="D1606">
        <v>5</v>
      </c>
      <c r="E1606">
        <v>10</v>
      </c>
      <c r="F1606" t="s">
        <v>1870</v>
      </c>
      <c r="G1606" t="s">
        <v>1768</v>
      </c>
      <c r="H1606" t="s">
        <v>2024</v>
      </c>
      <c r="I1606" t="s">
        <v>1812</v>
      </c>
      <c r="J1606" t="s">
        <v>1813</v>
      </c>
      <c r="K1606" t="str">
        <f t="shared" si="657"/>
        <v>Inshore</v>
      </c>
      <c r="L1606">
        <v>0</v>
      </c>
      <c r="M1606">
        <f t="shared" si="650"/>
        <v>0</v>
      </c>
      <c r="N1606">
        <f t="shared" si="658"/>
        <v>2.516176680597846E-2</v>
      </c>
      <c r="O1606">
        <f t="shared" si="659"/>
        <v>1.2568578454237993E-2</v>
      </c>
      <c r="P1606">
        <v>0</v>
      </c>
      <c r="Q1606">
        <f t="shared" si="660"/>
        <v>0</v>
      </c>
      <c r="R1606">
        <v>0</v>
      </c>
      <c r="S1606">
        <f t="shared" si="651"/>
        <v>0</v>
      </c>
      <c r="T1606">
        <f t="shared" si="661"/>
        <v>0</v>
      </c>
      <c r="U1606">
        <f t="shared" si="652"/>
        <v>2.1246925742197942E-2</v>
      </c>
      <c r="V1606">
        <f t="shared" si="662"/>
        <v>0.84441310922369939</v>
      </c>
      <c r="W1606">
        <f t="shared" si="653"/>
        <v>1.1834618648320815E-2</v>
      </c>
      <c r="X1606">
        <f t="shared" si="663"/>
        <v>0.94160359434525431</v>
      </c>
      <c r="Y1606">
        <v>2</v>
      </c>
      <c r="Z1606">
        <f>Y1606*'MRIP Selectivity'!$N$35</f>
        <v>1.2593188351740467E-2</v>
      </c>
      <c r="AA1606">
        <f>Y1606*'MRIP Selectivity'!$O$35</f>
        <v>1.2568578454237993E-2</v>
      </c>
      <c r="AB1606">
        <f>Y1606*'MRIP Selectivity'!$P$35</f>
        <v>1.8064342590837759E-3</v>
      </c>
      <c r="AC1606">
        <v>0.74741255597723821</v>
      </c>
      <c r="AD1606">
        <v>0.94160359434525442</v>
      </c>
      <c r="AE1606">
        <v>1.3432654004296583</v>
      </c>
      <c r="AF1606">
        <f t="shared" si="664"/>
        <v>9.4123070938771265E-3</v>
      </c>
      <c r="AG1606">
        <f t="shared" si="665"/>
        <v>1.1834618648320815E-2</v>
      </c>
      <c r="AH1606">
        <f t="shared" si="666"/>
        <v>2.4265206383780212E-3</v>
      </c>
      <c r="AI1606">
        <f t="shared" si="667"/>
        <v>2.6968201065062234E-2</v>
      </c>
      <c r="AJ1606">
        <f t="shared" si="668"/>
        <v>2.3673446380575964E-2</v>
      </c>
      <c r="AK1606">
        <f t="shared" si="669"/>
        <v>1.4375012713321769E-2</v>
      </c>
      <c r="AL1606">
        <f t="shared" si="670"/>
        <v>1.4261139286698837E-2</v>
      </c>
      <c r="AM1606">
        <f t="shared" si="671"/>
        <v>2.1246925742197942E-2</v>
      </c>
      <c r="AN1606">
        <f t="shared" si="672"/>
        <v>1.1834618648320815E-2</v>
      </c>
      <c r="AO1606">
        <v>0</v>
      </c>
      <c r="AP1606">
        <f t="shared" si="673"/>
        <v>2.516176680597846E-2</v>
      </c>
      <c r="AQ1606">
        <f t="shared" si="674"/>
        <v>1.2568578454237993E-2</v>
      </c>
      <c r="AR1606">
        <v>2</v>
      </c>
      <c r="AS1606">
        <f>AR1606*'MRIP Selectivity'!$N$35</f>
        <v>1.2593188351740467E-2</v>
      </c>
      <c r="AT1606">
        <f>AR1606*'MRIP Selectivity'!$O$35</f>
        <v>1.2568578454237993E-2</v>
      </c>
      <c r="AU1606">
        <f>AR1606*'MRIP Selectivity'!$P$35</f>
        <v>1.8064342590837759E-3</v>
      </c>
      <c r="AV1606">
        <v>4</v>
      </c>
      <c r="AW1606">
        <f t="shared" si="675"/>
        <v>20</v>
      </c>
      <c r="AX1606">
        <f t="shared" si="654"/>
        <v>0</v>
      </c>
      <c r="AY1606">
        <f t="shared" si="655"/>
        <v>0</v>
      </c>
      <c r="AZ1606">
        <f t="shared" si="656"/>
        <v>0</v>
      </c>
      <c r="BA1606">
        <v>44.376751554999998</v>
      </c>
      <c r="BB1606">
        <v>44.376751554999998</v>
      </c>
    </row>
    <row r="1607" spans="1:54" x14ac:dyDescent="0.25">
      <c r="A1607" t="s">
        <v>1450</v>
      </c>
      <c r="B1607" t="s">
        <v>3</v>
      </c>
      <c r="C1607">
        <v>2013</v>
      </c>
      <c r="D1607">
        <v>5</v>
      </c>
      <c r="E1607">
        <v>10</v>
      </c>
      <c r="F1607" t="s">
        <v>1870</v>
      </c>
      <c r="G1607" t="s">
        <v>1768</v>
      </c>
      <c r="H1607" t="s">
        <v>2024</v>
      </c>
      <c r="I1607" t="s">
        <v>1812</v>
      </c>
      <c r="J1607" t="s">
        <v>1813</v>
      </c>
      <c r="K1607" t="str">
        <f t="shared" si="657"/>
        <v>Inshore</v>
      </c>
      <c r="L1607">
        <v>0</v>
      </c>
      <c r="M1607">
        <f t="shared" si="650"/>
        <v>0</v>
      </c>
      <c r="N1607">
        <f t="shared" si="658"/>
        <v>0.94356625522419224</v>
      </c>
      <c r="O1607">
        <f t="shared" si="659"/>
        <v>0.47132169203392477</v>
      </c>
      <c r="P1607">
        <v>0</v>
      </c>
      <c r="Q1607">
        <f t="shared" si="660"/>
        <v>0</v>
      </c>
      <c r="R1607">
        <v>0</v>
      </c>
      <c r="S1607">
        <f t="shared" si="651"/>
        <v>0</v>
      </c>
      <c r="T1607">
        <f t="shared" si="661"/>
        <v>0</v>
      </c>
      <c r="U1607">
        <f t="shared" si="652"/>
        <v>0.79675971533242285</v>
      </c>
      <c r="V1607">
        <f t="shared" si="662"/>
        <v>0.84441310922369939</v>
      </c>
      <c r="W1607">
        <f t="shared" si="653"/>
        <v>0.44379819931203063</v>
      </c>
      <c r="X1607">
        <f t="shared" si="663"/>
        <v>0.94160359434525442</v>
      </c>
      <c r="Y1607">
        <v>75</v>
      </c>
      <c r="Z1607">
        <f>Y1607*'MRIP Selectivity'!$N$35</f>
        <v>0.47224456319026747</v>
      </c>
      <c r="AA1607">
        <f>Y1607*'MRIP Selectivity'!$O$35</f>
        <v>0.47132169203392477</v>
      </c>
      <c r="AB1607">
        <f>Y1607*'MRIP Selectivity'!$P$35</f>
        <v>6.77412847156416E-2</v>
      </c>
      <c r="AC1607">
        <v>0.74741255597723821</v>
      </c>
      <c r="AD1607">
        <v>0.94160359434525442</v>
      </c>
      <c r="AE1607">
        <v>1.3432654004296583</v>
      </c>
      <c r="AF1607">
        <f t="shared" si="664"/>
        <v>0.35296151602039222</v>
      </c>
      <c r="AG1607">
        <f t="shared" si="665"/>
        <v>0.44379819931203063</v>
      </c>
      <c r="AH1607">
        <f t="shared" si="666"/>
        <v>9.09945239391758E-2</v>
      </c>
      <c r="AI1607">
        <f t="shared" si="667"/>
        <v>1.0113075399398339</v>
      </c>
      <c r="AJ1607">
        <f t="shared" si="668"/>
        <v>0.88775423927159869</v>
      </c>
      <c r="AK1607">
        <f t="shared" si="669"/>
        <v>0.53906297674956638</v>
      </c>
      <c r="AL1607">
        <f t="shared" si="670"/>
        <v>0.53479272325120641</v>
      </c>
      <c r="AM1607">
        <f t="shared" si="671"/>
        <v>0.79675971533242285</v>
      </c>
      <c r="AN1607">
        <f t="shared" si="672"/>
        <v>0.44379819931203063</v>
      </c>
      <c r="AO1607">
        <v>0</v>
      </c>
      <c r="AP1607">
        <f t="shared" si="673"/>
        <v>0.94356625522419224</v>
      </c>
      <c r="AQ1607">
        <f t="shared" si="674"/>
        <v>0.47132169203392477</v>
      </c>
      <c r="AR1607">
        <v>75</v>
      </c>
      <c r="AS1607">
        <f>AR1607*'MRIP Selectivity'!$N$35</f>
        <v>0.47224456319026747</v>
      </c>
      <c r="AT1607">
        <f>AR1607*'MRIP Selectivity'!$O$35</f>
        <v>0.47132169203392477</v>
      </c>
      <c r="AU1607">
        <f>AR1607*'MRIP Selectivity'!$P$35</f>
        <v>6.77412847156416E-2</v>
      </c>
      <c r="AV1607">
        <v>1</v>
      </c>
      <c r="AW1607">
        <f t="shared" si="675"/>
        <v>5</v>
      </c>
      <c r="AX1607">
        <f t="shared" si="654"/>
        <v>0</v>
      </c>
      <c r="AY1607">
        <f t="shared" si="655"/>
        <v>0</v>
      </c>
      <c r="AZ1607">
        <f t="shared" si="656"/>
        <v>0</v>
      </c>
      <c r="BA1607">
        <v>44.376751554999998</v>
      </c>
      <c r="BB1607">
        <v>44.376751554999998</v>
      </c>
    </row>
    <row r="1608" spans="1:54" x14ac:dyDescent="0.25">
      <c r="A1608" t="s">
        <v>1451</v>
      </c>
      <c r="B1608" t="s">
        <v>3</v>
      </c>
      <c r="C1608">
        <v>2013</v>
      </c>
      <c r="D1608">
        <v>5</v>
      </c>
      <c r="E1608">
        <v>10</v>
      </c>
      <c r="F1608" t="s">
        <v>1870</v>
      </c>
      <c r="G1608" t="s">
        <v>1768</v>
      </c>
      <c r="H1608" t="s">
        <v>2024</v>
      </c>
      <c r="I1608" t="s">
        <v>1812</v>
      </c>
      <c r="J1608" t="s">
        <v>1819</v>
      </c>
      <c r="K1608" t="str">
        <f t="shared" si="657"/>
        <v>Offshore</v>
      </c>
      <c r="L1608">
        <v>0</v>
      </c>
      <c r="M1608">
        <f t="shared" si="650"/>
        <v>0</v>
      </c>
      <c r="N1608">
        <f t="shared" si="658"/>
        <v>0.37742650208967687</v>
      </c>
      <c r="O1608">
        <f t="shared" si="659"/>
        <v>0.18852867681356988</v>
      </c>
      <c r="P1608">
        <v>0</v>
      </c>
      <c r="Q1608">
        <f t="shared" si="660"/>
        <v>0</v>
      </c>
      <c r="R1608">
        <v>0</v>
      </c>
      <c r="S1608">
        <f t="shared" si="651"/>
        <v>0</v>
      </c>
      <c r="T1608">
        <f t="shared" si="661"/>
        <v>0</v>
      </c>
      <c r="U1608">
        <f t="shared" si="652"/>
        <v>0.31870388613296913</v>
      </c>
      <c r="V1608">
        <f t="shared" si="662"/>
        <v>0.84441310922369939</v>
      </c>
      <c r="W1608">
        <f t="shared" si="653"/>
        <v>0.17751927972481224</v>
      </c>
      <c r="X1608">
        <f t="shared" si="663"/>
        <v>0.94160359434525442</v>
      </c>
      <c r="Y1608">
        <v>30</v>
      </c>
      <c r="Z1608">
        <f>Y1608*'MRIP Selectivity'!$N$35</f>
        <v>0.18889782527610699</v>
      </c>
      <c r="AA1608">
        <f>Y1608*'MRIP Selectivity'!$O$35</f>
        <v>0.18852867681356988</v>
      </c>
      <c r="AB1608">
        <f>Y1608*'MRIP Selectivity'!$P$35</f>
        <v>2.709651388625664E-2</v>
      </c>
      <c r="AC1608">
        <v>0.74741255597723821</v>
      </c>
      <c r="AD1608">
        <v>0.94160359434525442</v>
      </c>
      <c r="AE1608">
        <v>1.3432654004296583</v>
      </c>
      <c r="AF1608">
        <f t="shared" si="664"/>
        <v>0.14118460640815689</v>
      </c>
      <c r="AG1608">
        <f t="shared" si="665"/>
        <v>0.17751927972481224</v>
      </c>
      <c r="AH1608">
        <f t="shared" si="666"/>
        <v>3.639780957567032E-2</v>
      </c>
      <c r="AI1608">
        <f t="shared" si="667"/>
        <v>0.40452301597593354</v>
      </c>
      <c r="AJ1608">
        <f t="shared" si="668"/>
        <v>0.35510169570863948</v>
      </c>
      <c r="AK1608">
        <f t="shared" si="669"/>
        <v>0.21562519069982652</v>
      </c>
      <c r="AL1608">
        <f t="shared" si="670"/>
        <v>0.21391708930048256</v>
      </c>
      <c r="AM1608">
        <f t="shared" si="671"/>
        <v>0.31870388613296913</v>
      </c>
      <c r="AN1608">
        <f t="shared" si="672"/>
        <v>0.17751927972481224</v>
      </c>
      <c r="AO1608">
        <v>0</v>
      </c>
      <c r="AP1608">
        <f t="shared" si="673"/>
        <v>0.37742650208967687</v>
      </c>
      <c r="AQ1608">
        <f t="shared" si="674"/>
        <v>0.18852867681356988</v>
      </c>
      <c r="AR1608">
        <v>30</v>
      </c>
      <c r="AS1608">
        <f>AR1608*'MRIP Selectivity'!$N$35</f>
        <v>0.18889782527610699</v>
      </c>
      <c r="AT1608">
        <f>AR1608*'MRIP Selectivity'!$O$35</f>
        <v>0.18852867681356988</v>
      </c>
      <c r="AU1608">
        <f>AR1608*'MRIP Selectivity'!$P$35</f>
        <v>2.709651388625664E-2</v>
      </c>
      <c r="AV1608">
        <v>4</v>
      </c>
      <c r="AW1608">
        <f t="shared" si="675"/>
        <v>20</v>
      </c>
      <c r="AX1608">
        <f t="shared" si="654"/>
        <v>0</v>
      </c>
      <c r="AY1608">
        <f t="shared" si="655"/>
        <v>0</v>
      </c>
      <c r="AZ1608">
        <f t="shared" si="656"/>
        <v>0</v>
      </c>
      <c r="BA1608">
        <v>44.376751554999998</v>
      </c>
      <c r="BB1608">
        <v>44.376751554999998</v>
      </c>
    </row>
    <row r="1609" spans="1:54" x14ac:dyDescent="0.25">
      <c r="A1609" t="s">
        <v>1452</v>
      </c>
      <c r="B1609" t="s">
        <v>3</v>
      </c>
      <c r="C1609">
        <v>2013</v>
      </c>
      <c r="D1609">
        <v>6</v>
      </c>
      <c r="E1609">
        <v>12</v>
      </c>
      <c r="F1609" t="s">
        <v>1860</v>
      </c>
      <c r="G1609" t="s">
        <v>1768</v>
      </c>
      <c r="H1609" t="s">
        <v>2024</v>
      </c>
      <c r="I1609" t="s">
        <v>1812</v>
      </c>
      <c r="J1609" t="s">
        <v>1813</v>
      </c>
      <c r="K1609" t="str">
        <f t="shared" si="657"/>
        <v>Inshore</v>
      </c>
      <c r="L1609">
        <v>0</v>
      </c>
      <c r="M1609">
        <f t="shared" si="650"/>
        <v>0</v>
      </c>
      <c r="N1609">
        <f t="shared" si="658"/>
        <v>1.258088340298923E-2</v>
      </c>
      <c r="O1609">
        <f t="shared" si="659"/>
        <v>6.2842892271189965E-3</v>
      </c>
      <c r="P1609">
        <v>0</v>
      </c>
      <c r="Q1609">
        <f t="shared" si="660"/>
        <v>0</v>
      </c>
      <c r="R1609">
        <v>0</v>
      </c>
      <c r="S1609">
        <f t="shared" si="651"/>
        <v>0</v>
      </c>
      <c r="T1609">
        <f t="shared" si="661"/>
        <v>0</v>
      </c>
      <c r="U1609">
        <f t="shared" si="652"/>
        <v>1.0623462871098971E-2</v>
      </c>
      <c r="V1609">
        <f t="shared" si="662"/>
        <v>0.84441310922369939</v>
      </c>
      <c r="W1609">
        <f t="shared" si="653"/>
        <v>5.9173093241604077E-3</v>
      </c>
      <c r="X1609">
        <f t="shared" si="663"/>
        <v>0.94160359434525431</v>
      </c>
      <c r="Y1609">
        <v>1</v>
      </c>
      <c r="Z1609">
        <f>Y1609*'MRIP Selectivity'!$N$35</f>
        <v>6.2965941758702333E-3</v>
      </c>
      <c r="AA1609">
        <f>Y1609*'MRIP Selectivity'!$O$35</f>
        <v>6.2842892271189965E-3</v>
      </c>
      <c r="AB1609">
        <f>Y1609*'MRIP Selectivity'!$P$35</f>
        <v>9.0321712954188795E-4</v>
      </c>
      <c r="AC1609">
        <v>0.74741255597723821</v>
      </c>
      <c r="AD1609">
        <v>0.94160359434525442</v>
      </c>
      <c r="AE1609">
        <v>1.3432654004296583</v>
      </c>
      <c r="AF1609">
        <f t="shared" si="664"/>
        <v>4.7061535469385633E-3</v>
      </c>
      <c r="AG1609">
        <f t="shared" si="665"/>
        <v>5.9173093241604077E-3</v>
      </c>
      <c r="AH1609">
        <f t="shared" si="666"/>
        <v>1.2132603191890106E-3</v>
      </c>
      <c r="AI1609">
        <f t="shared" si="667"/>
        <v>1.3484100532531117E-2</v>
      </c>
      <c r="AJ1609">
        <f t="shared" si="668"/>
        <v>1.1836723190287982E-2</v>
      </c>
      <c r="AK1609">
        <f t="shared" si="669"/>
        <v>7.1875063566608846E-3</v>
      </c>
      <c r="AL1609">
        <f t="shared" si="670"/>
        <v>7.1305696433494187E-3</v>
      </c>
      <c r="AM1609">
        <f t="shared" si="671"/>
        <v>1.0623462871098971E-2</v>
      </c>
      <c r="AN1609">
        <f t="shared" si="672"/>
        <v>5.9173093241604077E-3</v>
      </c>
      <c r="AO1609">
        <v>0</v>
      </c>
      <c r="AP1609">
        <f t="shared" si="673"/>
        <v>1.258088340298923E-2</v>
      </c>
      <c r="AQ1609">
        <f t="shared" si="674"/>
        <v>6.2842892271189965E-3</v>
      </c>
      <c r="AR1609">
        <v>1</v>
      </c>
      <c r="AS1609">
        <f>AR1609*'MRIP Selectivity'!$N$35</f>
        <v>6.2965941758702333E-3</v>
      </c>
      <c r="AT1609">
        <f>AR1609*'MRIP Selectivity'!$O$35</f>
        <v>6.2842892271189965E-3</v>
      </c>
      <c r="AU1609">
        <f>AR1609*'MRIP Selectivity'!$P$35</f>
        <v>9.0321712954188795E-4</v>
      </c>
      <c r="AV1609">
        <v>3</v>
      </c>
      <c r="AW1609">
        <f t="shared" si="675"/>
        <v>15</v>
      </c>
      <c r="AX1609">
        <f t="shared" si="654"/>
        <v>0</v>
      </c>
      <c r="AY1609">
        <f t="shared" si="655"/>
        <v>0</v>
      </c>
      <c r="AZ1609">
        <f t="shared" si="656"/>
        <v>0</v>
      </c>
      <c r="BA1609">
        <v>568.80997301000002</v>
      </c>
      <c r="BB1609">
        <v>568.80997301000002</v>
      </c>
    </row>
    <row r="1610" spans="1:54" x14ac:dyDescent="0.25">
      <c r="A1610" t="s">
        <v>1453</v>
      </c>
      <c r="B1610" t="s">
        <v>3</v>
      </c>
      <c r="C1610">
        <v>2014</v>
      </c>
      <c r="D1610">
        <v>2</v>
      </c>
      <c r="E1610">
        <v>3</v>
      </c>
      <c r="F1610" t="s">
        <v>1810</v>
      </c>
      <c r="G1610" t="s">
        <v>1768</v>
      </c>
      <c r="H1610" t="s">
        <v>2024</v>
      </c>
      <c r="I1610" t="s">
        <v>1824</v>
      </c>
      <c r="J1610" t="s">
        <v>1813</v>
      </c>
      <c r="K1610" t="str">
        <f t="shared" si="657"/>
        <v>Inshore</v>
      </c>
      <c r="L1610">
        <v>0</v>
      </c>
      <c r="M1610">
        <f t="shared" si="650"/>
        <v>0</v>
      </c>
      <c r="N1610">
        <f t="shared" si="658"/>
        <v>1.258088340298923E-2</v>
      </c>
      <c r="O1610">
        <f t="shared" si="659"/>
        <v>6.2842892271189965E-3</v>
      </c>
      <c r="P1610">
        <v>0</v>
      </c>
      <c r="Q1610">
        <f t="shared" si="660"/>
        <v>0</v>
      </c>
      <c r="R1610">
        <v>0</v>
      </c>
      <c r="S1610">
        <f t="shared" si="651"/>
        <v>0</v>
      </c>
      <c r="T1610">
        <f t="shared" si="661"/>
        <v>0</v>
      </c>
      <c r="U1610">
        <f t="shared" si="652"/>
        <v>1.0623462871098971E-2</v>
      </c>
      <c r="V1610">
        <f t="shared" si="662"/>
        <v>0.84441310922369939</v>
      </c>
      <c r="W1610">
        <f t="shared" si="653"/>
        <v>5.9173093241604077E-3</v>
      </c>
      <c r="X1610">
        <f t="shared" si="663"/>
        <v>0.94160359434525431</v>
      </c>
      <c r="Y1610">
        <v>1</v>
      </c>
      <c r="Z1610">
        <f>Y1610*'MRIP Selectivity'!$N$35</f>
        <v>6.2965941758702333E-3</v>
      </c>
      <c r="AA1610">
        <f>Y1610*'MRIP Selectivity'!$O$35</f>
        <v>6.2842892271189965E-3</v>
      </c>
      <c r="AB1610">
        <f>Y1610*'MRIP Selectivity'!$P$35</f>
        <v>9.0321712954188795E-4</v>
      </c>
      <c r="AC1610">
        <v>0.74741255597723821</v>
      </c>
      <c r="AD1610">
        <v>0.94160359434525442</v>
      </c>
      <c r="AE1610">
        <v>1.3432654004296583</v>
      </c>
      <c r="AF1610">
        <f t="shared" si="664"/>
        <v>4.7061535469385633E-3</v>
      </c>
      <c r="AG1610">
        <f t="shared" si="665"/>
        <v>5.9173093241604077E-3</v>
      </c>
      <c r="AH1610">
        <f t="shared" si="666"/>
        <v>1.2132603191890106E-3</v>
      </c>
      <c r="AI1610">
        <f t="shared" si="667"/>
        <v>1.3484100532531117E-2</v>
      </c>
      <c r="AJ1610">
        <f t="shared" si="668"/>
        <v>1.1836723190287982E-2</v>
      </c>
      <c r="AK1610">
        <f t="shared" si="669"/>
        <v>7.1875063566608846E-3</v>
      </c>
      <c r="AL1610">
        <f t="shared" si="670"/>
        <v>7.1305696433494187E-3</v>
      </c>
      <c r="AM1610">
        <f t="shared" si="671"/>
        <v>1.0623462871098971E-2</v>
      </c>
      <c r="AN1610">
        <f t="shared" si="672"/>
        <v>5.9173093241604077E-3</v>
      </c>
      <c r="AO1610">
        <v>0</v>
      </c>
      <c r="AP1610">
        <f t="shared" si="673"/>
        <v>1.258088340298923E-2</v>
      </c>
      <c r="AQ1610">
        <f t="shared" si="674"/>
        <v>6.2842892271189965E-3</v>
      </c>
      <c r="AR1610">
        <v>1</v>
      </c>
      <c r="AS1610">
        <f>AR1610*'MRIP Selectivity'!$N$35</f>
        <v>6.2965941758702333E-3</v>
      </c>
      <c r="AT1610">
        <f>AR1610*'MRIP Selectivity'!$O$35</f>
        <v>6.2842892271189965E-3</v>
      </c>
      <c r="AU1610">
        <f>AR1610*'MRIP Selectivity'!$P$35</f>
        <v>9.0321712954188795E-4</v>
      </c>
      <c r="AV1610">
        <v>1</v>
      </c>
      <c r="AW1610">
        <f t="shared" si="675"/>
        <v>5</v>
      </c>
      <c r="AX1610">
        <f t="shared" si="654"/>
        <v>0</v>
      </c>
      <c r="AY1610">
        <f t="shared" si="655"/>
        <v>0</v>
      </c>
      <c r="AZ1610">
        <f t="shared" si="656"/>
        <v>0</v>
      </c>
      <c r="BA1610">
        <v>271.77037553999997</v>
      </c>
      <c r="BB1610">
        <v>271.77037553999997</v>
      </c>
    </row>
    <row r="1611" spans="1:54" x14ac:dyDescent="0.25">
      <c r="A1611" t="s">
        <v>1454</v>
      </c>
      <c r="B1611" t="s">
        <v>3</v>
      </c>
      <c r="C1611">
        <v>2014</v>
      </c>
      <c r="D1611">
        <v>2</v>
      </c>
      <c r="E1611">
        <v>3</v>
      </c>
      <c r="F1611" t="s">
        <v>1825</v>
      </c>
      <c r="G1611" t="s">
        <v>1768</v>
      </c>
      <c r="H1611" t="s">
        <v>2030</v>
      </c>
      <c r="I1611" t="s">
        <v>1812</v>
      </c>
      <c r="J1611" t="s">
        <v>1819</v>
      </c>
      <c r="K1611" t="str">
        <f t="shared" si="657"/>
        <v>Offshore</v>
      </c>
      <c r="L1611">
        <v>2</v>
      </c>
      <c r="M1611">
        <f t="shared" si="650"/>
        <v>176.07940266799997</v>
      </c>
      <c r="N1611">
        <f t="shared" si="658"/>
        <v>2.9058236050152244</v>
      </c>
      <c r="O1611">
        <f t="shared" si="659"/>
        <v>2.4524688243525676</v>
      </c>
      <c r="P1611">
        <v>27.874015748031496</v>
      </c>
      <c r="Q1611">
        <f t="shared" si="660"/>
        <v>13.937007874015748</v>
      </c>
      <c r="R1611">
        <v>2.7557782773109696</v>
      </c>
      <c r="S1611">
        <f t="shared" si="651"/>
        <v>242.61789647718274</v>
      </c>
      <c r="T1611">
        <f t="shared" si="661"/>
        <v>1.3778891386554848</v>
      </c>
      <c r="U1611">
        <f t="shared" si="652"/>
        <v>3.5206676040300957</v>
      </c>
      <c r="V1611">
        <f t="shared" si="662"/>
        <v>1.2115902692626279</v>
      </c>
      <c r="W1611">
        <f t="shared" si="653"/>
        <v>3.181824548650519</v>
      </c>
      <c r="X1611">
        <f t="shared" si="663"/>
        <v>1.2973965324474594</v>
      </c>
      <c r="Y1611">
        <v>72</v>
      </c>
      <c r="Z1611">
        <f>Y1611*'MRIP Selectivity'!$N$35</f>
        <v>0.45335478066265678</v>
      </c>
      <c r="AA1611">
        <f>Y1611*'MRIP Selectivity'!$O$35</f>
        <v>0.45246882435256774</v>
      </c>
      <c r="AB1611">
        <f>Y1611*'MRIP Selectivity'!$P$35</f>
        <v>6.5031633327015934E-2</v>
      </c>
      <c r="AC1611">
        <v>0.74741255597723821</v>
      </c>
      <c r="AD1611">
        <v>0.94160359434525442</v>
      </c>
      <c r="AE1611">
        <v>1.3432654004296583</v>
      </c>
      <c r="AF1611">
        <f t="shared" si="664"/>
        <v>0.33884305537957649</v>
      </c>
      <c r="AG1611">
        <f t="shared" si="665"/>
        <v>0.42604627133954937</v>
      </c>
      <c r="AH1611">
        <f t="shared" si="666"/>
        <v>8.7354742981608766E-2</v>
      </c>
      <c r="AI1611">
        <f t="shared" si="667"/>
        <v>0.97085523834224041</v>
      </c>
      <c r="AJ1611">
        <f t="shared" si="668"/>
        <v>0.85224406970073463</v>
      </c>
      <c r="AK1611">
        <f t="shared" si="669"/>
        <v>0.51750045767958364</v>
      </c>
      <c r="AL1611">
        <f t="shared" si="670"/>
        <v>0.51340101432115814</v>
      </c>
      <c r="AM1611">
        <f t="shared" si="671"/>
        <v>3.5206676040300957</v>
      </c>
      <c r="AN1611">
        <f t="shared" si="672"/>
        <v>3.181824548650519</v>
      </c>
      <c r="AO1611">
        <v>2</v>
      </c>
      <c r="AP1611">
        <f t="shared" si="673"/>
        <v>2.9058236050152244</v>
      </c>
      <c r="AQ1611">
        <f t="shared" si="674"/>
        <v>2.4524688243525676</v>
      </c>
      <c r="AR1611">
        <v>72</v>
      </c>
      <c r="AS1611">
        <f>AR1611*'MRIP Selectivity'!$N$35</f>
        <v>0.45335478066265678</v>
      </c>
      <c r="AT1611">
        <f>AR1611*'MRIP Selectivity'!$O$35</f>
        <v>0.45246882435256774</v>
      </c>
      <c r="AU1611">
        <f>AR1611*'MRIP Selectivity'!$P$35</f>
        <v>6.5031633327015934E-2</v>
      </c>
      <c r="AV1611">
        <v>9</v>
      </c>
      <c r="AW1611">
        <f t="shared" si="675"/>
        <v>45</v>
      </c>
      <c r="AX1611">
        <f t="shared" si="654"/>
        <v>0</v>
      </c>
      <c r="AY1611">
        <f t="shared" si="655"/>
        <v>0</v>
      </c>
      <c r="AZ1611">
        <f t="shared" si="656"/>
        <v>0</v>
      </c>
      <c r="BA1611">
        <v>88.039701333999986</v>
      </c>
      <c r="BB1611">
        <v>88.039701333999986</v>
      </c>
    </row>
    <row r="1612" spans="1:54" x14ac:dyDescent="0.25">
      <c r="A1612" t="s">
        <v>1455</v>
      </c>
      <c r="B1612" t="s">
        <v>3</v>
      </c>
      <c r="C1612">
        <v>2014</v>
      </c>
      <c r="D1612">
        <v>2</v>
      </c>
      <c r="E1612">
        <v>4</v>
      </c>
      <c r="F1612" t="s">
        <v>1843</v>
      </c>
      <c r="G1612" t="s">
        <v>1768</v>
      </c>
      <c r="H1612" t="s">
        <v>2024</v>
      </c>
      <c r="I1612" t="s">
        <v>1812</v>
      </c>
      <c r="J1612" t="s">
        <v>1813</v>
      </c>
      <c r="K1612" t="str">
        <f t="shared" si="657"/>
        <v>Inshore</v>
      </c>
      <c r="L1612">
        <v>0</v>
      </c>
      <c r="M1612">
        <f t="shared" si="650"/>
        <v>0</v>
      </c>
      <c r="N1612">
        <f t="shared" si="658"/>
        <v>0.15097060083587077</v>
      </c>
      <c r="O1612">
        <f t="shared" si="659"/>
        <v>7.5411470725427962E-2</v>
      </c>
      <c r="P1612">
        <v>0</v>
      </c>
      <c r="Q1612">
        <f t="shared" si="660"/>
        <v>0</v>
      </c>
      <c r="R1612">
        <v>0</v>
      </c>
      <c r="S1612">
        <f t="shared" si="651"/>
        <v>0</v>
      </c>
      <c r="T1612">
        <f t="shared" si="661"/>
        <v>0</v>
      </c>
      <c r="U1612">
        <f t="shared" si="652"/>
        <v>0.12748155445318765</v>
      </c>
      <c r="V1612">
        <f t="shared" si="662"/>
        <v>0.84441310922369928</v>
      </c>
      <c r="W1612">
        <f t="shared" si="653"/>
        <v>7.1007711889924899E-2</v>
      </c>
      <c r="X1612">
        <f t="shared" si="663"/>
        <v>0.94160359434525442</v>
      </c>
      <c r="Y1612">
        <v>12</v>
      </c>
      <c r="Z1612">
        <f>Y1612*'MRIP Selectivity'!$N$35</f>
        <v>7.5559130110442796E-2</v>
      </c>
      <c r="AA1612">
        <f>Y1612*'MRIP Selectivity'!$O$35</f>
        <v>7.5411470725427962E-2</v>
      </c>
      <c r="AB1612">
        <f>Y1612*'MRIP Selectivity'!$P$35</f>
        <v>1.0838605554502655E-2</v>
      </c>
      <c r="AC1612">
        <v>0.74741255597723821</v>
      </c>
      <c r="AD1612">
        <v>0.94160359434525442</v>
      </c>
      <c r="AE1612">
        <v>1.3432654004296583</v>
      </c>
      <c r="AF1612">
        <f t="shared" si="664"/>
        <v>5.6473842563262752E-2</v>
      </c>
      <c r="AG1612">
        <f t="shared" si="665"/>
        <v>7.1007711889924899E-2</v>
      </c>
      <c r="AH1612">
        <f t="shared" si="666"/>
        <v>1.4559123830268127E-2</v>
      </c>
      <c r="AI1612">
        <f t="shared" si="667"/>
        <v>0.16180920639037344</v>
      </c>
      <c r="AJ1612">
        <f t="shared" si="668"/>
        <v>0.14204067828345579</v>
      </c>
      <c r="AK1612">
        <f t="shared" si="669"/>
        <v>8.6250076279930615E-2</v>
      </c>
      <c r="AL1612">
        <f t="shared" si="670"/>
        <v>8.5566835720193024E-2</v>
      </c>
      <c r="AM1612">
        <f t="shared" si="671"/>
        <v>0.12748155445318765</v>
      </c>
      <c r="AN1612">
        <f t="shared" si="672"/>
        <v>7.1007711889924899E-2</v>
      </c>
      <c r="AO1612">
        <v>0</v>
      </c>
      <c r="AP1612">
        <f t="shared" si="673"/>
        <v>0.15097060083587077</v>
      </c>
      <c r="AQ1612">
        <f t="shared" si="674"/>
        <v>7.5411470725427962E-2</v>
      </c>
      <c r="AR1612">
        <v>12</v>
      </c>
      <c r="AS1612">
        <f>AR1612*'MRIP Selectivity'!$N$35</f>
        <v>7.5559130110442796E-2</v>
      </c>
      <c r="AT1612">
        <f>AR1612*'MRIP Selectivity'!$O$35</f>
        <v>7.5411470725427962E-2</v>
      </c>
      <c r="AU1612">
        <f>AR1612*'MRIP Selectivity'!$P$35</f>
        <v>1.0838605554502655E-2</v>
      </c>
      <c r="AV1612">
        <v>4</v>
      </c>
      <c r="AW1612">
        <f t="shared" si="675"/>
        <v>20</v>
      </c>
      <c r="AX1612">
        <f t="shared" si="654"/>
        <v>0</v>
      </c>
      <c r="AY1612">
        <f t="shared" si="655"/>
        <v>0</v>
      </c>
      <c r="AZ1612">
        <f t="shared" si="656"/>
        <v>0</v>
      </c>
      <c r="BA1612">
        <v>215.48446966</v>
      </c>
      <c r="BB1612">
        <v>215.48446966</v>
      </c>
    </row>
    <row r="1613" spans="1:54" x14ac:dyDescent="0.25">
      <c r="A1613" t="s">
        <v>1456</v>
      </c>
      <c r="B1613" t="s">
        <v>3</v>
      </c>
      <c r="C1613">
        <v>2014</v>
      </c>
      <c r="D1613">
        <v>2</v>
      </c>
      <c r="E1613">
        <v>4</v>
      </c>
      <c r="F1613" t="s">
        <v>1843</v>
      </c>
      <c r="G1613" t="s">
        <v>1768</v>
      </c>
      <c r="H1613" t="s">
        <v>2024</v>
      </c>
      <c r="I1613" t="s">
        <v>1812</v>
      </c>
      <c r="J1613" t="s">
        <v>1813</v>
      </c>
      <c r="K1613" t="str">
        <f t="shared" si="657"/>
        <v>Inshore</v>
      </c>
      <c r="L1613">
        <v>0</v>
      </c>
      <c r="M1613">
        <f t="shared" si="650"/>
        <v>0</v>
      </c>
      <c r="N1613">
        <f t="shared" si="658"/>
        <v>7.5485300417935386E-2</v>
      </c>
      <c r="O1613">
        <f t="shared" si="659"/>
        <v>3.7705735362713981E-2</v>
      </c>
      <c r="P1613">
        <v>0</v>
      </c>
      <c r="Q1613">
        <f t="shared" si="660"/>
        <v>0</v>
      </c>
      <c r="R1613">
        <v>0</v>
      </c>
      <c r="S1613">
        <f t="shared" si="651"/>
        <v>0</v>
      </c>
      <c r="T1613">
        <f t="shared" si="661"/>
        <v>0</v>
      </c>
      <c r="U1613">
        <f t="shared" si="652"/>
        <v>6.3740777226593825E-2</v>
      </c>
      <c r="V1613">
        <f t="shared" si="662"/>
        <v>0.84441310922369928</v>
      </c>
      <c r="W1613">
        <f t="shared" si="653"/>
        <v>3.5503855944962449E-2</v>
      </c>
      <c r="X1613">
        <f t="shared" si="663"/>
        <v>0.94160359434525442</v>
      </c>
      <c r="Y1613">
        <v>6</v>
      </c>
      <c r="Z1613">
        <f>Y1613*'MRIP Selectivity'!$N$35</f>
        <v>3.7779565055221398E-2</v>
      </c>
      <c r="AA1613">
        <f>Y1613*'MRIP Selectivity'!$O$35</f>
        <v>3.7705735362713981E-2</v>
      </c>
      <c r="AB1613">
        <f>Y1613*'MRIP Selectivity'!$P$35</f>
        <v>5.4193027772513275E-3</v>
      </c>
      <c r="AC1613">
        <v>0.74741255597723821</v>
      </c>
      <c r="AD1613">
        <v>0.94160359434525442</v>
      </c>
      <c r="AE1613">
        <v>1.3432654004296583</v>
      </c>
      <c r="AF1613">
        <f t="shared" si="664"/>
        <v>2.8236921281631376E-2</v>
      </c>
      <c r="AG1613">
        <f t="shared" si="665"/>
        <v>3.5503855944962449E-2</v>
      </c>
      <c r="AH1613">
        <f t="shared" si="666"/>
        <v>7.2795619151340635E-3</v>
      </c>
      <c r="AI1613">
        <f t="shared" si="667"/>
        <v>8.0904603195186719E-2</v>
      </c>
      <c r="AJ1613">
        <f t="shared" si="668"/>
        <v>7.1020339141727895E-2</v>
      </c>
      <c r="AK1613">
        <f t="shared" si="669"/>
        <v>4.3125038139965308E-2</v>
      </c>
      <c r="AL1613">
        <f t="shared" si="670"/>
        <v>4.2783417860096512E-2</v>
      </c>
      <c r="AM1613">
        <f t="shared" si="671"/>
        <v>6.3740777226593825E-2</v>
      </c>
      <c r="AN1613">
        <f t="shared" si="672"/>
        <v>3.5503855944962449E-2</v>
      </c>
      <c r="AO1613">
        <v>0</v>
      </c>
      <c r="AP1613">
        <f t="shared" si="673"/>
        <v>7.5485300417935386E-2</v>
      </c>
      <c r="AQ1613">
        <f t="shared" si="674"/>
        <v>3.7705735362713981E-2</v>
      </c>
      <c r="AR1613">
        <v>6</v>
      </c>
      <c r="AS1613">
        <f>AR1613*'MRIP Selectivity'!$N$35</f>
        <v>3.7779565055221398E-2</v>
      </c>
      <c r="AT1613">
        <f>AR1613*'MRIP Selectivity'!$O$35</f>
        <v>3.7705735362713981E-2</v>
      </c>
      <c r="AU1613">
        <f>AR1613*'MRIP Selectivity'!$P$35</f>
        <v>5.4193027772513275E-3</v>
      </c>
      <c r="AV1613">
        <v>15</v>
      </c>
      <c r="AW1613">
        <f t="shared" si="675"/>
        <v>75</v>
      </c>
      <c r="AX1613">
        <f t="shared" si="654"/>
        <v>0</v>
      </c>
      <c r="AY1613">
        <f t="shared" si="655"/>
        <v>0</v>
      </c>
      <c r="AZ1613">
        <f t="shared" si="656"/>
        <v>0</v>
      </c>
      <c r="BA1613">
        <v>215.48446965999997</v>
      </c>
      <c r="BB1613">
        <v>215.48446965999997</v>
      </c>
    </row>
    <row r="1614" spans="1:54" x14ac:dyDescent="0.25">
      <c r="A1614" t="s">
        <v>2031</v>
      </c>
      <c r="B1614" t="s">
        <v>3</v>
      </c>
      <c r="C1614">
        <v>2014</v>
      </c>
      <c r="D1614">
        <v>3</v>
      </c>
      <c r="E1614">
        <v>5</v>
      </c>
      <c r="F1614" t="s">
        <v>1825</v>
      </c>
      <c r="G1614" t="s">
        <v>1768</v>
      </c>
      <c r="H1614" t="s">
        <v>2024</v>
      </c>
      <c r="I1614" t="s">
        <v>1812</v>
      </c>
      <c r="J1614" t="s">
        <v>1813</v>
      </c>
      <c r="K1614" t="str">
        <f t="shared" si="657"/>
        <v>Inshore</v>
      </c>
      <c r="L1614">
        <v>0</v>
      </c>
      <c r="M1614">
        <f t="shared" si="650"/>
        <v>0</v>
      </c>
      <c r="N1614">
        <f t="shared" si="658"/>
        <v>1.258088340298923E-2</v>
      </c>
      <c r="O1614">
        <f t="shared" si="659"/>
        <v>6.2842892271189965E-3</v>
      </c>
      <c r="P1614">
        <v>0</v>
      </c>
      <c r="Q1614">
        <f t="shared" si="660"/>
        <v>0</v>
      </c>
      <c r="R1614">
        <v>0</v>
      </c>
      <c r="S1614">
        <f t="shared" si="651"/>
        <v>0</v>
      </c>
      <c r="T1614">
        <f t="shared" si="661"/>
        <v>0</v>
      </c>
      <c r="U1614">
        <f t="shared" si="652"/>
        <v>1.0623462871098971E-2</v>
      </c>
      <c r="V1614">
        <f t="shared" si="662"/>
        <v>0.84441310922369939</v>
      </c>
      <c r="W1614">
        <f t="shared" si="653"/>
        <v>5.9173093241604077E-3</v>
      </c>
      <c r="X1614">
        <f t="shared" si="663"/>
        <v>0.94160359434525431</v>
      </c>
      <c r="Y1614">
        <v>1</v>
      </c>
      <c r="Z1614">
        <f>Y1614*'MRIP Selectivity'!$N$35</f>
        <v>6.2965941758702333E-3</v>
      </c>
      <c r="AA1614">
        <f>Y1614*'MRIP Selectivity'!$O$35</f>
        <v>6.2842892271189965E-3</v>
      </c>
      <c r="AB1614">
        <f>Y1614*'MRIP Selectivity'!$P$35</f>
        <v>9.0321712954188795E-4</v>
      </c>
      <c r="AC1614">
        <v>0.74741255597723821</v>
      </c>
      <c r="AD1614">
        <v>0.94160359434525442</v>
      </c>
      <c r="AE1614">
        <v>1.3432654004296583</v>
      </c>
      <c r="AF1614">
        <f t="shared" si="664"/>
        <v>4.7061535469385633E-3</v>
      </c>
      <c r="AG1614">
        <f t="shared" si="665"/>
        <v>5.9173093241604077E-3</v>
      </c>
      <c r="AH1614">
        <f t="shared" si="666"/>
        <v>1.2132603191890106E-3</v>
      </c>
      <c r="AI1614">
        <f t="shared" si="667"/>
        <v>1.3484100532531117E-2</v>
      </c>
      <c r="AJ1614">
        <f t="shared" si="668"/>
        <v>1.1836723190287982E-2</v>
      </c>
      <c r="AK1614">
        <f t="shared" si="669"/>
        <v>7.1875063566608846E-3</v>
      </c>
      <c r="AL1614">
        <f t="shared" si="670"/>
        <v>7.1305696433494187E-3</v>
      </c>
      <c r="AM1614">
        <f t="shared" si="671"/>
        <v>1.0623462871098971E-2</v>
      </c>
      <c r="AN1614">
        <f t="shared" si="672"/>
        <v>5.9173093241604077E-3</v>
      </c>
      <c r="AO1614">
        <v>0</v>
      </c>
      <c r="AP1614">
        <f t="shared" si="673"/>
        <v>1.258088340298923E-2</v>
      </c>
      <c r="AQ1614">
        <f t="shared" si="674"/>
        <v>6.2842892271189965E-3</v>
      </c>
      <c r="AR1614">
        <v>1</v>
      </c>
      <c r="AS1614">
        <f>AR1614*'MRIP Selectivity'!$N$35</f>
        <v>6.2965941758702333E-3</v>
      </c>
      <c r="AT1614">
        <f>AR1614*'MRIP Selectivity'!$O$35</f>
        <v>6.2842892271189965E-3</v>
      </c>
      <c r="AU1614">
        <f>AR1614*'MRIP Selectivity'!$P$35</f>
        <v>9.0321712954188795E-4</v>
      </c>
      <c r="AV1614">
        <v>3</v>
      </c>
      <c r="AW1614">
        <f t="shared" si="675"/>
        <v>15</v>
      </c>
      <c r="AX1614">
        <f t="shared" si="654"/>
        <v>0</v>
      </c>
      <c r="AY1614">
        <f t="shared" si="655"/>
        <v>0</v>
      </c>
      <c r="AZ1614">
        <f t="shared" si="656"/>
        <v>0</v>
      </c>
      <c r="BA1614">
        <v>315.46897724000002</v>
      </c>
      <c r="BB1614">
        <v>315.46897724000002</v>
      </c>
    </row>
    <row r="1615" spans="1:54" x14ac:dyDescent="0.25">
      <c r="A1615" t="s">
        <v>1457</v>
      </c>
      <c r="B1615" t="s">
        <v>3</v>
      </c>
      <c r="C1615">
        <v>2014</v>
      </c>
      <c r="D1615">
        <v>3</v>
      </c>
      <c r="E1615">
        <v>5</v>
      </c>
      <c r="F1615" t="s">
        <v>1818</v>
      </c>
      <c r="G1615" t="s">
        <v>1768</v>
      </c>
      <c r="H1615" t="s">
        <v>2024</v>
      </c>
      <c r="I1615" t="s">
        <v>1824</v>
      </c>
      <c r="J1615" t="s">
        <v>1813</v>
      </c>
      <c r="K1615" t="str">
        <f t="shared" si="657"/>
        <v>Inshore</v>
      </c>
      <c r="L1615">
        <v>0</v>
      </c>
      <c r="M1615">
        <f t="shared" si="650"/>
        <v>0</v>
      </c>
      <c r="N1615">
        <f t="shared" si="658"/>
        <v>1.258088340298923E-2</v>
      </c>
      <c r="O1615">
        <f t="shared" si="659"/>
        <v>6.2842892271189965E-3</v>
      </c>
      <c r="P1615">
        <v>0</v>
      </c>
      <c r="Q1615">
        <f t="shared" si="660"/>
        <v>0</v>
      </c>
      <c r="R1615">
        <v>0</v>
      </c>
      <c r="S1615">
        <f t="shared" si="651"/>
        <v>0</v>
      </c>
      <c r="T1615">
        <f t="shared" si="661"/>
        <v>0</v>
      </c>
      <c r="U1615">
        <f t="shared" si="652"/>
        <v>1.0623462871098971E-2</v>
      </c>
      <c r="V1615">
        <f t="shared" si="662"/>
        <v>0.84441310922369939</v>
      </c>
      <c r="W1615">
        <f t="shared" si="653"/>
        <v>5.9173093241604077E-3</v>
      </c>
      <c r="X1615">
        <f t="shared" si="663"/>
        <v>0.94160359434525431</v>
      </c>
      <c r="Y1615">
        <v>1</v>
      </c>
      <c r="Z1615">
        <f>Y1615*'MRIP Selectivity'!$N$35</f>
        <v>6.2965941758702333E-3</v>
      </c>
      <c r="AA1615">
        <f>Y1615*'MRIP Selectivity'!$O$35</f>
        <v>6.2842892271189965E-3</v>
      </c>
      <c r="AB1615">
        <f>Y1615*'MRIP Selectivity'!$P$35</f>
        <v>9.0321712954188795E-4</v>
      </c>
      <c r="AC1615">
        <v>0.74741255597723821</v>
      </c>
      <c r="AD1615">
        <v>0.94160359434525442</v>
      </c>
      <c r="AE1615">
        <v>1.3432654004296583</v>
      </c>
      <c r="AF1615">
        <f t="shared" si="664"/>
        <v>4.7061535469385633E-3</v>
      </c>
      <c r="AG1615">
        <f t="shared" si="665"/>
        <v>5.9173093241604077E-3</v>
      </c>
      <c r="AH1615">
        <f t="shared" si="666"/>
        <v>1.2132603191890106E-3</v>
      </c>
      <c r="AI1615">
        <f t="shared" si="667"/>
        <v>1.3484100532531117E-2</v>
      </c>
      <c r="AJ1615">
        <f t="shared" si="668"/>
        <v>1.1836723190287982E-2</v>
      </c>
      <c r="AK1615">
        <f t="shared" si="669"/>
        <v>7.1875063566608846E-3</v>
      </c>
      <c r="AL1615">
        <f t="shared" si="670"/>
        <v>7.1305696433494187E-3</v>
      </c>
      <c r="AM1615">
        <f t="shared" si="671"/>
        <v>1.0623462871098971E-2</v>
      </c>
      <c r="AN1615">
        <f t="shared" si="672"/>
        <v>5.9173093241604077E-3</v>
      </c>
      <c r="AO1615">
        <v>0</v>
      </c>
      <c r="AP1615">
        <f t="shared" si="673"/>
        <v>1.258088340298923E-2</v>
      </c>
      <c r="AQ1615">
        <f t="shared" si="674"/>
        <v>6.2842892271189965E-3</v>
      </c>
      <c r="AR1615">
        <v>1</v>
      </c>
      <c r="AS1615">
        <f>AR1615*'MRIP Selectivity'!$N$35</f>
        <v>6.2965941758702333E-3</v>
      </c>
      <c r="AT1615">
        <f>AR1615*'MRIP Selectivity'!$O$35</f>
        <v>6.2842892271189965E-3</v>
      </c>
      <c r="AU1615">
        <f>AR1615*'MRIP Selectivity'!$P$35</f>
        <v>9.0321712954188795E-4</v>
      </c>
      <c r="AV1615">
        <v>1</v>
      </c>
      <c r="AW1615">
        <f t="shared" si="675"/>
        <v>5</v>
      </c>
      <c r="AX1615">
        <f t="shared" si="654"/>
        <v>0</v>
      </c>
      <c r="AY1615">
        <f t="shared" si="655"/>
        <v>0</v>
      </c>
      <c r="AZ1615">
        <f t="shared" si="656"/>
        <v>0</v>
      </c>
      <c r="BA1615">
        <v>664.40788330999999</v>
      </c>
      <c r="BB1615">
        <v>664.40788330999999</v>
      </c>
    </row>
    <row r="1616" spans="1:54" x14ac:dyDescent="0.25">
      <c r="A1616" t="s">
        <v>1458</v>
      </c>
      <c r="B1616" t="s">
        <v>3</v>
      </c>
      <c r="C1616">
        <v>2014</v>
      </c>
      <c r="D1616">
        <v>3</v>
      </c>
      <c r="E1616">
        <v>6</v>
      </c>
      <c r="F1616" t="s">
        <v>1833</v>
      </c>
      <c r="G1616" t="s">
        <v>1768</v>
      </c>
      <c r="H1616" t="s">
        <v>2024</v>
      </c>
      <c r="I1616" t="s">
        <v>1812</v>
      </c>
      <c r="J1616" t="s">
        <v>1813</v>
      </c>
      <c r="K1616" t="str">
        <f t="shared" si="657"/>
        <v>Inshore</v>
      </c>
      <c r="L1616">
        <v>0</v>
      </c>
      <c r="M1616">
        <f t="shared" si="650"/>
        <v>0</v>
      </c>
      <c r="N1616">
        <f t="shared" si="658"/>
        <v>0.12580883402989229</v>
      </c>
      <c r="O1616">
        <f t="shared" si="659"/>
        <v>6.2842892271189971E-2</v>
      </c>
      <c r="P1616">
        <v>0</v>
      </c>
      <c r="Q1616">
        <f t="shared" si="660"/>
        <v>0</v>
      </c>
      <c r="R1616">
        <v>0</v>
      </c>
      <c r="S1616">
        <f t="shared" si="651"/>
        <v>0</v>
      </c>
      <c r="T1616">
        <f t="shared" si="661"/>
        <v>0</v>
      </c>
      <c r="U1616">
        <f t="shared" si="652"/>
        <v>0.10623462871098971</v>
      </c>
      <c r="V1616">
        <f t="shared" si="662"/>
        <v>0.84441310922369939</v>
      </c>
      <c r="W1616">
        <f t="shared" si="653"/>
        <v>5.9173093241604087E-2</v>
      </c>
      <c r="X1616">
        <f t="shared" si="663"/>
        <v>0.94160359434525442</v>
      </c>
      <c r="Y1616">
        <v>10</v>
      </c>
      <c r="Z1616">
        <f>Y1616*'MRIP Selectivity'!$N$35</f>
        <v>6.2965941758702335E-2</v>
      </c>
      <c r="AA1616">
        <f>Y1616*'MRIP Selectivity'!$O$35</f>
        <v>6.2842892271189971E-2</v>
      </c>
      <c r="AB1616">
        <f>Y1616*'MRIP Selectivity'!$P$35</f>
        <v>9.0321712954188789E-3</v>
      </c>
      <c r="AC1616">
        <v>0.74741255597723821</v>
      </c>
      <c r="AD1616">
        <v>0.94160359434525442</v>
      </c>
      <c r="AE1616">
        <v>1.3432654004296583</v>
      </c>
      <c r="AF1616">
        <f t="shared" si="664"/>
        <v>4.7061535469385629E-2</v>
      </c>
      <c r="AG1616">
        <f t="shared" si="665"/>
        <v>5.9173093241604087E-2</v>
      </c>
      <c r="AH1616">
        <f t="shared" si="666"/>
        <v>1.2132603191890105E-2</v>
      </c>
      <c r="AI1616">
        <f t="shared" si="667"/>
        <v>0.13484100532531118</v>
      </c>
      <c r="AJ1616">
        <f t="shared" si="668"/>
        <v>0.11836723190287982</v>
      </c>
      <c r="AK1616">
        <f t="shared" si="669"/>
        <v>7.1875063566608846E-2</v>
      </c>
      <c r="AL1616">
        <f t="shared" si="670"/>
        <v>7.1305696433494187E-2</v>
      </c>
      <c r="AM1616">
        <f t="shared" si="671"/>
        <v>0.10623462871098971</v>
      </c>
      <c r="AN1616">
        <f t="shared" si="672"/>
        <v>5.9173093241604087E-2</v>
      </c>
      <c r="AO1616">
        <v>0</v>
      </c>
      <c r="AP1616">
        <f t="shared" si="673"/>
        <v>0.12580883402989229</v>
      </c>
      <c r="AQ1616">
        <f t="shared" si="674"/>
        <v>6.2842892271189971E-2</v>
      </c>
      <c r="AR1616">
        <v>10</v>
      </c>
      <c r="AS1616">
        <f>AR1616*'MRIP Selectivity'!$N$35</f>
        <v>6.2965941758702335E-2</v>
      </c>
      <c r="AT1616">
        <f>AR1616*'MRIP Selectivity'!$O$35</f>
        <v>6.2842892271189971E-2</v>
      </c>
      <c r="AU1616">
        <f>AR1616*'MRIP Selectivity'!$P$35</f>
        <v>9.0321712954188789E-3</v>
      </c>
      <c r="AV1616">
        <v>4</v>
      </c>
      <c r="AW1616">
        <f t="shared" si="675"/>
        <v>20</v>
      </c>
      <c r="AX1616">
        <f t="shared" si="654"/>
        <v>0</v>
      </c>
      <c r="AY1616">
        <f t="shared" si="655"/>
        <v>0</v>
      </c>
      <c r="AZ1616">
        <f t="shared" si="656"/>
        <v>0</v>
      </c>
      <c r="BA1616">
        <v>63.147473916999999</v>
      </c>
      <c r="BB1616">
        <v>63.147473916999999</v>
      </c>
    </row>
    <row r="1617" spans="1:54" x14ac:dyDescent="0.25">
      <c r="A1617" t="s">
        <v>1459</v>
      </c>
      <c r="B1617" t="s">
        <v>3</v>
      </c>
      <c r="C1617">
        <v>2014</v>
      </c>
      <c r="D1617">
        <v>3</v>
      </c>
      <c r="E1617">
        <v>6</v>
      </c>
      <c r="F1617" t="s">
        <v>1818</v>
      </c>
      <c r="G1617" t="s">
        <v>1768</v>
      </c>
      <c r="H1617" t="s">
        <v>2024</v>
      </c>
      <c r="I1617" t="s">
        <v>1812</v>
      </c>
      <c r="J1617" t="s">
        <v>1819</v>
      </c>
      <c r="K1617" t="str">
        <f t="shared" si="657"/>
        <v>Offshore</v>
      </c>
      <c r="L1617">
        <v>0</v>
      </c>
      <c r="M1617">
        <f t="shared" si="650"/>
        <v>0</v>
      </c>
      <c r="N1617">
        <f t="shared" si="658"/>
        <v>1.258088340298923E-2</v>
      </c>
      <c r="O1617">
        <f t="shared" si="659"/>
        <v>6.2842892271189965E-3</v>
      </c>
      <c r="P1617">
        <v>0</v>
      </c>
      <c r="Q1617">
        <f t="shared" si="660"/>
        <v>0</v>
      </c>
      <c r="R1617">
        <v>0</v>
      </c>
      <c r="S1617">
        <f t="shared" si="651"/>
        <v>0</v>
      </c>
      <c r="T1617">
        <f t="shared" si="661"/>
        <v>0</v>
      </c>
      <c r="U1617">
        <f t="shared" si="652"/>
        <v>1.0623462871098971E-2</v>
      </c>
      <c r="V1617">
        <f t="shared" si="662"/>
        <v>0.84441310922369939</v>
      </c>
      <c r="W1617">
        <f t="shared" si="653"/>
        <v>5.9173093241604077E-3</v>
      </c>
      <c r="X1617">
        <f t="shared" si="663"/>
        <v>0.94160359434525431</v>
      </c>
      <c r="Y1617">
        <v>1</v>
      </c>
      <c r="Z1617">
        <f>Y1617*'MRIP Selectivity'!$N$35</f>
        <v>6.2965941758702333E-3</v>
      </c>
      <c r="AA1617">
        <f>Y1617*'MRIP Selectivity'!$O$35</f>
        <v>6.2842892271189965E-3</v>
      </c>
      <c r="AB1617">
        <f>Y1617*'MRIP Selectivity'!$P$35</f>
        <v>9.0321712954188795E-4</v>
      </c>
      <c r="AC1617">
        <v>0.74741255597723821</v>
      </c>
      <c r="AD1617">
        <v>0.94160359434525442</v>
      </c>
      <c r="AE1617">
        <v>1.3432654004296583</v>
      </c>
      <c r="AF1617">
        <f t="shared" si="664"/>
        <v>4.7061535469385633E-3</v>
      </c>
      <c r="AG1617">
        <f t="shared" si="665"/>
        <v>5.9173093241604077E-3</v>
      </c>
      <c r="AH1617">
        <f t="shared" si="666"/>
        <v>1.2132603191890106E-3</v>
      </c>
      <c r="AI1617">
        <f t="shared" si="667"/>
        <v>1.3484100532531117E-2</v>
      </c>
      <c r="AJ1617">
        <f t="shared" si="668"/>
        <v>1.1836723190287982E-2</v>
      </c>
      <c r="AK1617">
        <f t="shared" si="669"/>
        <v>7.1875063566608846E-3</v>
      </c>
      <c r="AL1617">
        <f t="shared" si="670"/>
        <v>7.1305696433494187E-3</v>
      </c>
      <c r="AM1617">
        <f t="shared" si="671"/>
        <v>1.0623462871098971E-2</v>
      </c>
      <c r="AN1617">
        <f t="shared" si="672"/>
        <v>5.9173093241604077E-3</v>
      </c>
      <c r="AO1617">
        <v>0</v>
      </c>
      <c r="AP1617">
        <f t="shared" si="673"/>
        <v>1.258088340298923E-2</v>
      </c>
      <c r="AQ1617">
        <f t="shared" si="674"/>
        <v>6.2842892271189965E-3</v>
      </c>
      <c r="AR1617">
        <v>1</v>
      </c>
      <c r="AS1617">
        <f>AR1617*'MRIP Selectivity'!$N$35</f>
        <v>6.2965941758702333E-3</v>
      </c>
      <c r="AT1617">
        <f>AR1617*'MRIP Selectivity'!$O$35</f>
        <v>6.2842892271189965E-3</v>
      </c>
      <c r="AU1617">
        <f>AR1617*'MRIP Selectivity'!$P$35</f>
        <v>9.0321712954188795E-4</v>
      </c>
      <c r="AV1617">
        <v>1</v>
      </c>
      <c r="AW1617">
        <f t="shared" si="675"/>
        <v>5</v>
      </c>
      <c r="AX1617">
        <f t="shared" si="654"/>
        <v>0</v>
      </c>
      <c r="AY1617">
        <f t="shared" si="655"/>
        <v>0</v>
      </c>
      <c r="AZ1617">
        <f t="shared" si="656"/>
        <v>0</v>
      </c>
      <c r="BA1617">
        <v>26.331532907</v>
      </c>
      <c r="BB1617">
        <v>26.331532907</v>
      </c>
    </row>
    <row r="1618" spans="1:54" x14ac:dyDescent="0.25">
      <c r="A1618" t="s">
        <v>1460</v>
      </c>
      <c r="B1618" t="s">
        <v>3</v>
      </c>
      <c r="C1618">
        <v>2014</v>
      </c>
      <c r="D1618">
        <v>3</v>
      </c>
      <c r="E1618">
        <v>6</v>
      </c>
      <c r="F1618" t="s">
        <v>1818</v>
      </c>
      <c r="G1618" t="s">
        <v>1768</v>
      </c>
      <c r="H1618" t="s">
        <v>2024</v>
      </c>
      <c r="I1618" t="s">
        <v>1812</v>
      </c>
      <c r="J1618" t="s">
        <v>1819</v>
      </c>
      <c r="K1618" t="str">
        <f t="shared" si="657"/>
        <v>Offshore</v>
      </c>
      <c r="L1618">
        <v>0</v>
      </c>
      <c r="M1618">
        <f t="shared" si="650"/>
        <v>0</v>
      </c>
      <c r="N1618">
        <f t="shared" si="658"/>
        <v>3.7742650208967693E-2</v>
      </c>
      <c r="O1618">
        <f t="shared" si="659"/>
        <v>1.8852867681356991E-2</v>
      </c>
      <c r="P1618">
        <v>0</v>
      </c>
      <c r="Q1618">
        <f t="shared" si="660"/>
        <v>0</v>
      </c>
      <c r="R1618">
        <v>0</v>
      </c>
      <c r="S1618">
        <f t="shared" si="651"/>
        <v>0</v>
      </c>
      <c r="T1618">
        <f t="shared" si="661"/>
        <v>0</v>
      </c>
      <c r="U1618">
        <f t="shared" si="652"/>
        <v>3.1870388613296913E-2</v>
      </c>
      <c r="V1618">
        <f t="shared" si="662"/>
        <v>0.84441310922369928</v>
      </c>
      <c r="W1618">
        <f t="shared" si="653"/>
        <v>1.7751927972481225E-2</v>
      </c>
      <c r="X1618">
        <f t="shared" si="663"/>
        <v>0.94160359434525442</v>
      </c>
      <c r="Y1618">
        <v>3</v>
      </c>
      <c r="Z1618">
        <f>Y1618*'MRIP Selectivity'!$N$35</f>
        <v>1.8889782527610699E-2</v>
      </c>
      <c r="AA1618">
        <f>Y1618*'MRIP Selectivity'!$O$35</f>
        <v>1.8852867681356991E-2</v>
      </c>
      <c r="AB1618">
        <f>Y1618*'MRIP Selectivity'!$P$35</f>
        <v>2.7096513886256638E-3</v>
      </c>
      <c r="AC1618">
        <v>0.74741255597723821</v>
      </c>
      <c r="AD1618">
        <v>0.94160359434525442</v>
      </c>
      <c r="AE1618">
        <v>1.3432654004296583</v>
      </c>
      <c r="AF1618">
        <f t="shared" si="664"/>
        <v>1.4118460640815688E-2</v>
      </c>
      <c r="AG1618">
        <f t="shared" si="665"/>
        <v>1.7751927972481225E-2</v>
      </c>
      <c r="AH1618">
        <f t="shared" si="666"/>
        <v>3.6397809575670318E-3</v>
      </c>
      <c r="AI1618">
        <f t="shared" si="667"/>
        <v>4.045230159759336E-2</v>
      </c>
      <c r="AJ1618">
        <f t="shared" si="668"/>
        <v>3.5510169570863948E-2</v>
      </c>
      <c r="AK1618">
        <f t="shared" si="669"/>
        <v>2.1562519069982654E-2</v>
      </c>
      <c r="AL1618">
        <f t="shared" si="670"/>
        <v>2.1391708930048256E-2</v>
      </c>
      <c r="AM1618">
        <f t="shared" si="671"/>
        <v>3.1870388613296913E-2</v>
      </c>
      <c r="AN1618">
        <f t="shared" si="672"/>
        <v>1.7751927972481225E-2</v>
      </c>
      <c r="AO1618">
        <v>0</v>
      </c>
      <c r="AP1618">
        <f t="shared" si="673"/>
        <v>3.7742650208967693E-2</v>
      </c>
      <c r="AQ1618">
        <f t="shared" si="674"/>
        <v>1.8852867681356991E-2</v>
      </c>
      <c r="AR1618">
        <v>3</v>
      </c>
      <c r="AS1618">
        <f>AR1618*'MRIP Selectivity'!$N$35</f>
        <v>1.8889782527610699E-2</v>
      </c>
      <c r="AT1618">
        <f>AR1618*'MRIP Selectivity'!$O$35</f>
        <v>1.8852867681356991E-2</v>
      </c>
      <c r="AU1618">
        <f>AR1618*'MRIP Selectivity'!$P$35</f>
        <v>2.7096513886256638E-3</v>
      </c>
      <c r="AV1618">
        <v>4</v>
      </c>
      <c r="AW1618">
        <f t="shared" si="675"/>
        <v>20</v>
      </c>
      <c r="AX1618">
        <f t="shared" si="654"/>
        <v>0</v>
      </c>
      <c r="AY1618">
        <f t="shared" si="655"/>
        <v>0</v>
      </c>
      <c r="AZ1618">
        <f t="shared" si="656"/>
        <v>0</v>
      </c>
      <c r="BA1618">
        <v>26.331532907</v>
      </c>
      <c r="BB1618">
        <v>26.331532907</v>
      </c>
    </row>
    <row r="1619" spans="1:54" x14ac:dyDescent="0.25">
      <c r="A1619" t="s">
        <v>2032</v>
      </c>
      <c r="B1619" t="s">
        <v>3</v>
      </c>
      <c r="C1619">
        <v>2014</v>
      </c>
      <c r="D1619">
        <v>4</v>
      </c>
      <c r="E1619">
        <v>7</v>
      </c>
      <c r="F1619" t="s">
        <v>1842</v>
      </c>
      <c r="G1619" t="s">
        <v>1768</v>
      </c>
      <c r="H1619" t="s">
        <v>2024</v>
      </c>
      <c r="I1619" t="s">
        <v>1837</v>
      </c>
      <c r="J1619" t="s">
        <v>1819</v>
      </c>
      <c r="K1619" t="str">
        <f t="shared" si="657"/>
        <v>Offshore</v>
      </c>
      <c r="L1619">
        <v>0</v>
      </c>
      <c r="M1619">
        <f t="shared" si="650"/>
        <v>0</v>
      </c>
      <c r="N1619">
        <f t="shared" si="658"/>
        <v>1.258088340298923E-2</v>
      </c>
      <c r="O1619">
        <f t="shared" si="659"/>
        <v>6.2842892271189965E-3</v>
      </c>
      <c r="P1619">
        <v>0</v>
      </c>
      <c r="Q1619">
        <f t="shared" si="660"/>
        <v>0</v>
      </c>
      <c r="R1619">
        <v>0</v>
      </c>
      <c r="S1619">
        <f t="shared" si="651"/>
        <v>0</v>
      </c>
      <c r="T1619">
        <f t="shared" si="661"/>
        <v>0</v>
      </c>
      <c r="U1619">
        <f t="shared" si="652"/>
        <v>1.0623462871098971E-2</v>
      </c>
      <c r="V1619">
        <f t="shared" si="662"/>
        <v>0.84441310922369939</v>
      </c>
      <c r="W1619">
        <f t="shared" si="653"/>
        <v>5.9173093241604077E-3</v>
      </c>
      <c r="X1619">
        <f t="shared" si="663"/>
        <v>0.94160359434525431</v>
      </c>
      <c r="Y1619">
        <v>1</v>
      </c>
      <c r="Z1619">
        <f>Y1619*'MRIP Selectivity'!$N$35</f>
        <v>6.2965941758702333E-3</v>
      </c>
      <c r="AA1619">
        <f>Y1619*'MRIP Selectivity'!$O$35</f>
        <v>6.2842892271189965E-3</v>
      </c>
      <c r="AB1619">
        <f>Y1619*'MRIP Selectivity'!$P$35</f>
        <v>9.0321712954188795E-4</v>
      </c>
      <c r="AC1619">
        <v>0.74741255597723821</v>
      </c>
      <c r="AD1619">
        <v>0.94160359434525442</v>
      </c>
      <c r="AE1619">
        <v>1.3432654004296583</v>
      </c>
      <c r="AF1619">
        <f t="shared" si="664"/>
        <v>4.7061535469385633E-3</v>
      </c>
      <c r="AG1619">
        <f t="shared" si="665"/>
        <v>5.9173093241604077E-3</v>
      </c>
      <c r="AH1619">
        <f t="shared" si="666"/>
        <v>1.2132603191890106E-3</v>
      </c>
      <c r="AI1619">
        <f t="shared" si="667"/>
        <v>1.3484100532531117E-2</v>
      </c>
      <c r="AJ1619">
        <f t="shared" si="668"/>
        <v>1.1836723190287982E-2</v>
      </c>
      <c r="AK1619">
        <f t="shared" si="669"/>
        <v>7.1875063566608846E-3</v>
      </c>
      <c r="AL1619">
        <f t="shared" si="670"/>
        <v>7.1305696433494187E-3</v>
      </c>
      <c r="AM1619">
        <f t="shared" si="671"/>
        <v>1.0623462871098971E-2</v>
      </c>
      <c r="AN1619">
        <f t="shared" si="672"/>
        <v>5.9173093241604077E-3</v>
      </c>
      <c r="AO1619">
        <v>0</v>
      </c>
      <c r="AP1619">
        <f t="shared" si="673"/>
        <v>1.258088340298923E-2</v>
      </c>
      <c r="AQ1619">
        <f t="shared" si="674"/>
        <v>6.2842892271189965E-3</v>
      </c>
      <c r="AR1619">
        <v>1</v>
      </c>
      <c r="AS1619">
        <f>AR1619*'MRIP Selectivity'!$N$35</f>
        <v>6.2965941758702333E-3</v>
      </c>
      <c r="AT1619">
        <f>AR1619*'MRIP Selectivity'!$O$35</f>
        <v>6.2842892271189965E-3</v>
      </c>
      <c r="AU1619">
        <f>AR1619*'MRIP Selectivity'!$P$35</f>
        <v>9.0321712954188795E-4</v>
      </c>
      <c r="AV1619">
        <v>3</v>
      </c>
      <c r="AW1619">
        <f t="shared" si="675"/>
        <v>15</v>
      </c>
      <c r="AX1619">
        <f t="shared" si="654"/>
        <v>0</v>
      </c>
      <c r="AY1619">
        <f t="shared" si="655"/>
        <v>0</v>
      </c>
      <c r="AZ1619">
        <f t="shared" si="656"/>
        <v>0</v>
      </c>
      <c r="BA1619">
        <v>699.64356888999998</v>
      </c>
      <c r="BB1619">
        <v>699.64356888999998</v>
      </c>
    </row>
    <row r="1620" spans="1:54" x14ac:dyDescent="0.25">
      <c r="A1620" t="s">
        <v>1461</v>
      </c>
      <c r="B1620" t="s">
        <v>3</v>
      </c>
      <c r="C1620">
        <v>2014</v>
      </c>
      <c r="D1620">
        <v>5</v>
      </c>
      <c r="E1620">
        <v>10</v>
      </c>
      <c r="F1620" t="s">
        <v>1861</v>
      </c>
      <c r="G1620" t="s">
        <v>1768</v>
      </c>
      <c r="H1620" t="s">
        <v>2024</v>
      </c>
      <c r="I1620" t="s">
        <v>1812</v>
      </c>
      <c r="J1620" t="s">
        <v>1813</v>
      </c>
      <c r="K1620" t="str">
        <f t="shared" si="657"/>
        <v>Inshore</v>
      </c>
      <c r="L1620">
        <v>0</v>
      </c>
      <c r="M1620">
        <f t="shared" si="650"/>
        <v>0</v>
      </c>
      <c r="N1620">
        <f t="shared" si="658"/>
        <v>0.56613975313451537</v>
      </c>
      <c r="O1620">
        <f t="shared" si="659"/>
        <v>0.28279301522035483</v>
      </c>
      <c r="P1620">
        <v>0</v>
      </c>
      <c r="Q1620">
        <f t="shared" si="660"/>
        <v>0</v>
      </c>
      <c r="R1620">
        <v>0</v>
      </c>
      <c r="S1620">
        <f t="shared" si="651"/>
        <v>0</v>
      </c>
      <c r="T1620">
        <f t="shared" si="661"/>
        <v>0</v>
      </c>
      <c r="U1620">
        <f t="shared" si="652"/>
        <v>0.47805582919945366</v>
      </c>
      <c r="V1620">
        <f t="shared" si="662"/>
        <v>0.84441310922369928</v>
      </c>
      <c r="W1620">
        <f t="shared" si="653"/>
        <v>0.26627891958721833</v>
      </c>
      <c r="X1620">
        <f t="shared" si="663"/>
        <v>0.94160359434525442</v>
      </c>
      <c r="Y1620">
        <v>45</v>
      </c>
      <c r="Z1620">
        <f>Y1620*'MRIP Selectivity'!$N$35</f>
        <v>0.28334673791416048</v>
      </c>
      <c r="AA1620">
        <f>Y1620*'MRIP Selectivity'!$O$35</f>
        <v>0.28279301522035483</v>
      </c>
      <c r="AB1620">
        <f>Y1620*'MRIP Selectivity'!$P$35</f>
        <v>4.064477082938496E-2</v>
      </c>
      <c r="AC1620">
        <v>0.74741255597723821</v>
      </c>
      <c r="AD1620">
        <v>0.94160359434525442</v>
      </c>
      <c r="AE1620">
        <v>1.3432654004296583</v>
      </c>
      <c r="AF1620">
        <f t="shared" si="664"/>
        <v>0.21177690961223533</v>
      </c>
      <c r="AG1620">
        <f t="shared" si="665"/>
        <v>0.26627891958721833</v>
      </c>
      <c r="AH1620">
        <f t="shared" si="666"/>
        <v>5.459671436350548E-2</v>
      </c>
      <c r="AI1620">
        <f t="shared" si="667"/>
        <v>0.60678452396390037</v>
      </c>
      <c r="AJ1620">
        <f t="shared" si="668"/>
        <v>0.5326525435629591</v>
      </c>
      <c r="AK1620">
        <f t="shared" si="669"/>
        <v>0.32343778604973977</v>
      </c>
      <c r="AL1620">
        <f t="shared" si="670"/>
        <v>0.32087563395072383</v>
      </c>
      <c r="AM1620">
        <f t="shared" si="671"/>
        <v>0.47805582919945366</v>
      </c>
      <c r="AN1620">
        <f t="shared" si="672"/>
        <v>0.26627891958721833</v>
      </c>
      <c r="AO1620">
        <v>0</v>
      </c>
      <c r="AP1620">
        <f t="shared" si="673"/>
        <v>0.56613975313451537</v>
      </c>
      <c r="AQ1620">
        <f t="shared" si="674"/>
        <v>0.28279301522035483</v>
      </c>
      <c r="AR1620">
        <v>45</v>
      </c>
      <c r="AS1620">
        <f>AR1620*'MRIP Selectivity'!$N$35</f>
        <v>0.28334673791416048</v>
      </c>
      <c r="AT1620">
        <f>AR1620*'MRIP Selectivity'!$O$35</f>
        <v>0.28279301522035483</v>
      </c>
      <c r="AU1620">
        <f>AR1620*'MRIP Selectivity'!$P$35</f>
        <v>4.064477082938496E-2</v>
      </c>
      <c r="AV1620">
        <v>4</v>
      </c>
      <c r="AW1620">
        <f t="shared" si="675"/>
        <v>20</v>
      </c>
      <c r="AX1620">
        <f t="shared" si="654"/>
        <v>0</v>
      </c>
      <c r="AY1620">
        <f t="shared" si="655"/>
        <v>0</v>
      </c>
      <c r="AZ1620">
        <f t="shared" si="656"/>
        <v>0</v>
      </c>
      <c r="BA1620">
        <v>470.71934069000002</v>
      </c>
      <c r="BB1620">
        <v>470.71934069000002</v>
      </c>
    </row>
    <row r="1621" spans="1:54" x14ac:dyDescent="0.25">
      <c r="A1621" t="s">
        <v>1462</v>
      </c>
      <c r="B1621" t="s">
        <v>3</v>
      </c>
      <c r="C1621">
        <v>2014</v>
      </c>
      <c r="D1621">
        <v>5</v>
      </c>
      <c r="E1621">
        <v>10</v>
      </c>
      <c r="F1621" t="s">
        <v>1843</v>
      </c>
      <c r="G1621" t="s">
        <v>1768</v>
      </c>
      <c r="H1621" t="s">
        <v>2024</v>
      </c>
      <c r="I1621" t="s">
        <v>1812</v>
      </c>
      <c r="J1621" t="s">
        <v>1813</v>
      </c>
      <c r="K1621" t="str">
        <f t="shared" si="657"/>
        <v>Inshore</v>
      </c>
      <c r="L1621">
        <v>0</v>
      </c>
      <c r="M1621">
        <f t="shared" si="650"/>
        <v>0</v>
      </c>
      <c r="N1621">
        <f t="shared" si="658"/>
        <v>2.516176680597846E-2</v>
      </c>
      <c r="O1621">
        <f t="shared" si="659"/>
        <v>1.2568578454237993E-2</v>
      </c>
      <c r="P1621">
        <v>0</v>
      </c>
      <c r="Q1621">
        <f t="shared" si="660"/>
        <v>0</v>
      </c>
      <c r="R1621">
        <v>0</v>
      </c>
      <c r="S1621">
        <f t="shared" si="651"/>
        <v>0</v>
      </c>
      <c r="T1621">
        <f t="shared" si="661"/>
        <v>0</v>
      </c>
      <c r="U1621">
        <f t="shared" si="652"/>
        <v>2.1246925742197942E-2</v>
      </c>
      <c r="V1621">
        <f t="shared" si="662"/>
        <v>0.84441310922369939</v>
      </c>
      <c r="W1621">
        <f t="shared" si="653"/>
        <v>1.1834618648320815E-2</v>
      </c>
      <c r="X1621">
        <f t="shared" si="663"/>
        <v>0.94160359434525431</v>
      </c>
      <c r="Y1621">
        <v>2</v>
      </c>
      <c r="Z1621">
        <f>Y1621*'MRIP Selectivity'!$N$35</f>
        <v>1.2593188351740467E-2</v>
      </c>
      <c r="AA1621">
        <f>Y1621*'MRIP Selectivity'!$O$35</f>
        <v>1.2568578454237993E-2</v>
      </c>
      <c r="AB1621">
        <f>Y1621*'MRIP Selectivity'!$P$35</f>
        <v>1.8064342590837759E-3</v>
      </c>
      <c r="AC1621">
        <v>0.74741255597723821</v>
      </c>
      <c r="AD1621">
        <v>0.94160359434525442</v>
      </c>
      <c r="AE1621">
        <v>1.3432654004296583</v>
      </c>
      <c r="AF1621">
        <f t="shared" si="664"/>
        <v>9.4123070938771265E-3</v>
      </c>
      <c r="AG1621">
        <f t="shared" si="665"/>
        <v>1.1834618648320815E-2</v>
      </c>
      <c r="AH1621">
        <f t="shared" si="666"/>
        <v>2.4265206383780212E-3</v>
      </c>
      <c r="AI1621">
        <f t="shared" si="667"/>
        <v>2.6968201065062234E-2</v>
      </c>
      <c r="AJ1621">
        <f t="shared" si="668"/>
        <v>2.3673446380575964E-2</v>
      </c>
      <c r="AK1621">
        <f t="shared" si="669"/>
        <v>1.4375012713321769E-2</v>
      </c>
      <c r="AL1621">
        <f t="shared" si="670"/>
        <v>1.4261139286698837E-2</v>
      </c>
      <c r="AM1621">
        <f t="shared" si="671"/>
        <v>2.1246925742197942E-2</v>
      </c>
      <c r="AN1621">
        <f t="shared" si="672"/>
        <v>1.1834618648320815E-2</v>
      </c>
      <c r="AO1621">
        <v>0</v>
      </c>
      <c r="AP1621">
        <f t="shared" si="673"/>
        <v>2.516176680597846E-2</v>
      </c>
      <c r="AQ1621">
        <f t="shared" si="674"/>
        <v>1.2568578454237993E-2</v>
      </c>
      <c r="AR1621">
        <v>2</v>
      </c>
      <c r="AS1621">
        <f>AR1621*'MRIP Selectivity'!$N$35</f>
        <v>1.2593188351740467E-2</v>
      </c>
      <c r="AT1621">
        <f>AR1621*'MRIP Selectivity'!$O$35</f>
        <v>1.2568578454237993E-2</v>
      </c>
      <c r="AU1621">
        <f>AR1621*'MRIP Selectivity'!$P$35</f>
        <v>1.8064342590837759E-3</v>
      </c>
      <c r="AV1621">
        <v>4</v>
      </c>
      <c r="AW1621">
        <f t="shared" si="675"/>
        <v>20</v>
      </c>
      <c r="AX1621">
        <f t="shared" si="654"/>
        <v>0</v>
      </c>
      <c r="AY1621">
        <f t="shared" si="655"/>
        <v>0</v>
      </c>
      <c r="AZ1621">
        <f t="shared" si="656"/>
        <v>0</v>
      </c>
      <c r="BA1621">
        <v>374.69272186000001</v>
      </c>
      <c r="BB1621">
        <v>374.69272186000001</v>
      </c>
    </row>
    <row r="1622" spans="1:54" x14ac:dyDescent="0.25">
      <c r="A1622" t="s">
        <v>1463</v>
      </c>
      <c r="B1622" t="s">
        <v>3</v>
      </c>
      <c r="C1622">
        <v>2014</v>
      </c>
      <c r="D1622">
        <v>5</v>
      </c>
      <c r="E1622">
        <v>10</v>
      </c>
      <c r="F1622" t="s">
        <v>1843</v>
      </c>
      <c r="G1622" t="s">
        <v>1768</v>
      </c>
      <c r="H1622" t="s">
        <v>2024</v>
      </c>
      <c r="I1622" t="s">
        <v>1812</v>
      </c>
      <c r="J1622" t="s">
        <v>1813</v>
      </c>
      <c r="K1622" t="str">
        <f t="shared" si="657"/>
        <v>Inshore</v>
      </c>
      <c r="L1622">
        <v>0</v>
      </c>
      <c r="M1622">
        <f t="shared" si="650"/>
        <v>0</v>
      </c>
      <c r="N1622">
        <f t="shared" si="658"/>
        <v>0.37742650208967687</v>
      </c>
      <c r="O1622">
        <f t="shared" si="659"/>
        <v>0.18852867681356988</v>
      </c>
      <c r="P1622">
        <v>0</v>
      </c>
      <c r="Q1622">
        <f t="shared" si="660"/>
        <v>0</v>
      </c>
      <c r="R1622">
        <v>0</v>
      </c>
      <c r="S1622">
        <f t="shared" si="651"/>
        <v>0</v>
      </c>
      <c r="T1622">
        <f t="shared" si="661"/>
        <v>0</v>
      </c>
      <c r="U1622">
        <f t="shared" si="652"/>
        <v>0.31870388613296913</v>
      </c>
      <c r="V1622">
        <f t="shared" si="662"/>
        <v>0.84441310922369939</v>
      </c>
      <c r="W1622">
        <f t="shared" si="653"/>
        <v>0.17751927972481224</v>
      </c>
      <c r="X1622">
        <f t="shared" si="663"/>
        <v>0.94160359434525442</v>
      </c>
      <c r="Y1622">
        <v>30</v>
      </c>
      <c r="Z1622">
        <f>Y1622*'MRIP Selectivity'!$N$35</f>
        <v>0.18889782527610699</v>
      </c>
      <c r="AA1622">
        <f>Y1622*'MRIP Selectivity'!$O$35</f>
        <v>0.18852867681356988</v>
      </c>
      <c r="AB1622">
        <f>Y1622*'MRIP Selectivity'!$P$35</f>
        <v>2.709651388625664E-2</v>
      </c>
      <c r="AC1622">
        <v>0.74741255597723821</v>
      </c>
      <c r="AD1622">
        <v>0.94160359434525442</v>
      </c>
      <c r="AE1622">
        <v>1.3432654004296583</v>
      </c>
      <c r="AF1622">
        <f t="shared" si="664"/>
        <v>0.14118460640815689</v>
      </c>
      <c r="AG1622">
        <f t="shared" si="665"/>
        <v>0.17751927972481224</v>
      </c>
      <c r="AH1622">
        <f t="shared" si="666"/>
        <v>3.639780957567032E-2</v>
      </c>
      <c r="AI1622">
        <f t="shared" si="667"/>
        <v>0.40452301597593354</v>
      </c>
      <c r="AJ1622">
        <f t="shared" si="668"/>
        <v>0.35510169570863948</v>
      </c>
      <c r="AK1622">
        <f t="shared" si="669"/>
        <v>0.21562519069982652</v>
      </c>
      <c r="AL1622">
        <f t="shared" si="670"/>
        <v>0.21391708930048256</v>
      </c>
      <c r="AM1622">
        <f t="shared" si="671"/>
        <v>0.31870388613296913</v>
      </c>
      <c r="AN1622">
        <f t="shared" si="672"/>
        <v>0.17751927972481224</v>
      </c>
      <c r="AO1622">
        <v>0</v>
      </c>
      <c r="AP1622">
        <f t="shared" si="673"/>
        <v>0.37742650208967687</v>
      </c>
      <c r="AQ1622">
        <f t="shared" si="674"/>
        <v>0.18852867681356988</v>
      </c>
      <c r="AR1622">
        <v>30</v>
      </c>
      <c r="AS1622">
        <f>AR1622*'MRIP Selectivity'!$N$35</f>
        <v>0.18889782527610699</v>
      </c>
      <c r="AT1622">
        <f>AR1622*'MRIP Selectivity'!$O$35</f>
        <v>0.18852867681356988</v>
      </c>
      <c r="AU1622">
        <f>AR1622*'MRIP Selectivity'!$P$35</f>
        <v>2.709651388625664E-2</v>
      </c>
      <c r="AV1622">
        <v>1</v>
      </c>
      <c r="AW1622">
        <f t="shared" si="675"/>
        <v>5</v>
      </c>
      <c r="AX1622">
        <f t="shared" si="654"/>
        <v>0</v>
      </c>
      <c r="AY1622">
        <f t="shared" si="655"/>
        <v>0</v>
      </c>
      <c r="AZ1622">
        <f t="shared" si="656"/>
        <v>0</v>
      </c>
      <c r="BA1622">
        <v>374.69272186000001</v>
      </c>
      <c r="BB1622">
        <v>374.69272186000001</v>
      </c>
    </row>
    <row r="1623" spans="1:54" x14ac:dyDescent="0.25">
      <c r="A1623" t="s">
        <v>1464</v>
      </c>
      <c r="B1623" t="s">
        <v>3</v>
      </c>
      <c r="C1623">
        <v>2014</v>
      </c>
      <c r="D1623">
        <v>6</v>
      </c>
      <c r="E1623">
        <v>11</v>
      </c>
      <c r="F1623" t="s">
        <v>1851</v>
      </c>
      <c r="G1623" t="s">
        <v>1768</v>
      </c>
      <c r="H1623" t="s">
        <v>2024</v>
      </c>
      <c r="I1623" t="s">
        <v>1824</v>
      </c>
      <c r="J1623" t="s">
        <v>1813</v>
      </c>
      <c r="K1623" t="str">
        <f t="shared" si="657"/>
        <v>Inshore</v>
      </c>
      <c r="L1623">
        <v>0</v>
      </c>
      <c r="M1623">
        <f t="shared" si="650"/>
        <v>0</v>
      </c>
      <c r="N1623">
        <f t="shared" si="658"/>
        <v>5.0323533611956919E-2</v>
      </c>
      <c r="O1623">
        <f t="shared" si="659"/>
        <v>2.5137156908475986E-2</v>
      </c>
      <c r="P1623">
        <v>0</v>
      </c>
      <c r="Q1623">
        <f t="shared" si="660"/>
        <v>0</v>
      </c>
      <c r="R1623">
        <v>0</v>
      </c>
      <c r="S1623">
        <f t="shared" si="651"/>
        <v>0</v>
      </c>
      <c r="T1623">
        <f t="shared" si="661"/>
        <v>0</v>
      </c>
      <c r="U1623">
        <f t="shared" si="652"/>
        <v>4.2493851484395884E-2</v>
      </c>
      <c r="V1623">
        <f t="shared" si="662"/>
        <v>0.84441310922369939</v>
      </c>
      <c r="W1623">
        <f t="shared" si="653"/>
        <v>2.3669237296641631E-2</v>
      </c>
      <c r="X1623">
        <f t="shared" si="663"/>
        <v>0.94160359434525431</v>
      </c>
      <c r="Y1623">
        <v>4</v>
      </c>
      <c r="Z1623">
        <f>Y1623*'MRIP Selectivity'!$N$35</f>
        <v>2.5186376703480933E-2</v>
      </c>
      <c r="AA1623">
        <f>Y1623*'MRIP Selectivity'!$O$35</f>
        <v>2.5137156908475986E-2</v>
      </c>
      <c r="AB1623">
        <f>Y1623*'MRIP Selectivity'!$P$35</f>
        <v>3.6128685181675518E-3</v>
      </c>
      <c r="AC1623">
        <v>0.74741255597723821</v>
      </c>
      <c r="AD1623">
        <v>0.94160359434525442</v>
      </c>
      <c r="AE1623">
        <v>1.3432654004296583</v>
      </c>
      <c r="AF1623">
        <f t="shared" si="664"/>
        <v>1.8824614187754253E-2</v>
      </c>
      <c r="AG1623">
        <f t="shared" si="665"/>
        <v>2.3669237296641631E-2</v>
      </c>
      <c r="AH1623">
        <f t="shared" si="666"/>
        <v>4.8530412767560423E-3</v>
      </c>
      <c r="AI1623">
        <f t="shared" si="667"/>
        <v>5.3936402130124468E-2</v>
      </c>
      <c r="AJ1623">
        <f t="shared" si="668"/>
        <v>4.7346892761151928E-2</v>
      </c>
      <c r="AK1623">
        <f t="shared" si="669"/>
        <v>2.8750025426643538E-2</v>
      </c>
      <c r="AL1623">
        <f t="shared" si="670"/>
        <v>2.8522278573397675E-2</v>
      </c>
      <c r="AM1623">
        <f t="shared" si="671"/>
        <v>4.2493851484395884E-2</v>
      </c>
      <c r="AN1623">
        <f t="shared" si="672"/>
        <v>2.3669237296641631E-2</v>
      </c>
      <c r="AO1623">
        <v>0</v>
      </c>
      <c r="AP1623">
        <f t="shared" si="673"/>
        <v>5.0323533611956919E-2</v>
      </c>
      <c r="AQ1623">
        <f t="shared" si="674"/>
        <v>2.5137156908475986E-2</v>
      </c>
      <c r="AR1623">
        <v>4</v>
      </c>
      <c r="AS1623">
        <f>AR1623*'MRIP Selectivity'!$N$35</f>
        <v>2.5186376703480933E-2</v>
      </c>
      <c r="AT1623">
        <f>AR1623*'MRIP Selectivity'!$O$35</f>
        <v>2.5137156908475986E-2</v>
      </c>
      <c r="AU1623">
        <f>AR1623*'MRIP Selectivity'!$P$35</f>
        <v>3.6128685181675518E-3</v>
      </c>
      <c r="AV1623">
        <v>1</v>
      </c>
      <c r="AW1623">
        <f t="shared" si="675"/>
        <v>5</v>
      </c>
      <c r="AX1623">
        <f t="shared" si="654"/>
        <v>0</v>
      </c>
      <c r="AY1623">
        <f t="shared" si="655"/>
        <v>0</v>
      </c>
      <c r="AZ1623">
        <f t="shared" si="656"/>
        <v>0</v>
      </c>
      <c r="BA1623">
        <v>168.5627925</v>
      </c>
      <c r="BB1623">
        <v>168.5627925</v>
      </c>
    </row>
    <row r="1624" spans="1:54" x14ac:dyDescent="0.25">
      <c r="A1624" t="s">
        <v>1465</v>
      </c>
      <c r="B1624" t="s">
        <v>3</v>
      </c>
      <c r="C1624">
        <v>2013</v>
      </c>
      <c r="D1624">
        <v>3</v>
      </c>
      <c r="E1624">
        <v>5</v>
      </c>
      <c r="F1624" t="s">
        <v>1870</v>
      </c>
      <c r="G1624" t="s">
        <v>2011</v>
      </c>
      <c r="H1624" t="s">
        <v>2020</v>
      </c>
      <c r="I1624" t="s">
        <v>1812</v>
      </c>
      <c r="J1624" t="s">
        <v>1819</v>
      </c>
      <c r="K1624" t="str">
        <f t="shared" si="657"/>
        <v>Offshore</v>
      </c>
      <c r="L1624">
        <v>0</v>
      </c>
      <c r="M1624">
        <f t="shared" si="650"/>
        <v>0</v>
      </c>
      <c r="N1624">
        <f t="shared" si="658"/>
        <v>6.2904417014946146E-2</v>
      </c>
      <c r="O1624">
        <f t="shared" si="659"/>
        <v>3.1421446135594985E-2</v>
      </c>
      <c r="P1624">
        <v>0</v>
      </c>
      <c r="Q1624">
        <f t="shared" si="660"/>
        <v>0</v>
      </c>
      <c r="R1624">
        <v>0</v>
      </c>
      <c r="S1624">
        <f t="shared" si="651"/>
        <v>0</v>
      </c>
      <c r="T1624">
        <f t="shared" si="661"/>
        <v>0</v>
      </c>
      <c r="U1624">
        <f t="shared" si="652"/>
        <v>5.3117314355494855E-2</v>
      </c>
      <c r="V1624">
        <f t="shared" si="662"/>
        <v>0.84441310922369939</v>
      </c>
      <c r="W1624">
        <f t="shared" si="653"/>
        <v>2.9586546620802043E-2</v>
      </c>
      <c r="X1624">
        <f t="shared" si="663"/>
        <v>0.94160359434525442</v>
      </c>
      <c r="Y1624">
        <v>5</v>
      </c>
      <c r="Z1624">
        <f>Y1624*'MRIP Selectivity'!$N$35</f>
        <v>3.1482970879351167E-2</v>
      </c>
      <c r="AA1624">
        <f>Y1624*'MRIP Selectivity'!$O$35</f>
        <v>3.1421446135594985E-2</v>
      </c>
      <c r="AB1624">
        <f>Y1624*'MRIP Selectivity'!$P$35</f>
        <v>4.5160856477094394E-3</v>
      </c>
      <c r="AC1624">
        <v>0.74741255597723821</v>
      </c>
      <c r="AD1624">
        <v>0.94160359434525442</v>
      </c>
      <c r="AE1624">
        <v>1.3432654004296583</v>
      </c>
      <c r="AF1624">
        <f t="shared" si="664"/>
        <v>2.3530767734692815E-2</v>
      </c>
      <c r="AG1624">
        <f t="shared" si="665"/>
        <v>2.9586546620802043E-2</v>
      </c>
      <c r="AH1624">
        <f t="shared" si="666"/>
        <v>6.0663015959450525E-3</v>
      </c>
      <c r="AI1624">
        <f t="shared" si="667"/>
        <v>6.742050266265559E-2</v>
      </c>
      <c r="AJ1624">
        <f t="shared" si="668"/>
        <v>5.9183615951439908E-2</v>
      </c>
      <c r="AK1624">
        <f t="shared" si="669"/>
        <v>3.5937531783304423E-2</v>
      </c>
      <c r="AL1624">
        <f t="shared" si="670"/>
        <v>3.5652848216747093E-2</v>
      </c>
      <c r="AM1624">
        <f t="shared" si="671"/>
        <v>5.3117314355494855E-2</v>
      </c>
      <c r="AN1624">
        <f t="shared" si="672"/>
        <v>2.9586546620802043E-2</v>
      </c>
      <c r="AO1624">
        <v>0</v>
      </c>
      <c r="AP1624">
        <f t="shared" si="673"/>
        <v>6.2904417014946146E-2</v>
      </c>
      <c r="AQ1624">
        <f t="shared" si="674"/>
        <v>3.1421446135594985E-2</v>
      </c>
      <c r="AR1624">
        <v>5</v>
      </c>
      <c r="AS1624">
        <f>AR1624*'MRIP Selectivity'!$N$35</f>
        <v>3.1482970879351167E-2</v>
      </c>
      <c r="AT1624">
        <f>AR1624*'MRIP Selectivity'!$O$35</f>
        <v>3.1421446135594985E-2</v>
      </c>
      <c r="AU1624">
        <f>AR1624*'MRIP Selectivity'!$P$35</f>
        <v>4.5160856477094394E-3</v>
      </c>
      <c r="AV1624">
        <v>1</v>
      </c>
      <c r="AW1624">
        <f t="shared" si="675"/>
        <v>5</v>
      </c>
      <c r="AX1624">
        <f t="shared" si="654"/>
        <v>0</v>
      </c>
      <c r="AY1624">
        <f t="shared" si="655"/>
        <v>0</v>
      </c>
      <c r="AZ1624">
        <f t="shared" si="656"/>
        <v>0</v>
      </c>
      <c r="BA1624">
        <v>316.55610716000001</v>
      </c>
      <c r="BB1624">
        <v>316.55610716000001</v>
      </c>
    </row>
    <row r="1625" spans="1:54" x14ac:dyDescent="0.25">
      <c r="A1625" t="s">
        <v>1466</v>
      </c>
      <c r="B1625" t="s">
        <v>3</v>
      </c>
      <c r="C1625">
        <v>2014</v>
      </c>
      <c r="D1625">
        <v>2</v>
      </c>
      <c r="E1625">
        <v>3</v>
      </c>
      <c r="F1625" t="s">
        <v>1834</v>
      </c>
      <c r="G1625" t="s">
        <v>2011</v>
      </c>
      <c r="H1625" t="s">
        <v>2015</v>
      </c>
      <c r="I1625" t="s">
        <v>1812</v>
      </c>
      <c r="J1625" t="s">
        <v>1813</v>
      </c>
      <c r="K1625" t="str">
        <f t="shared" si="657"/>
        <v>Inshore</v>
      </c>
      <c r="L1625">
        <v>0</v>
      </c>
      <c r="M1625">
        <f t="shared" si="650"/>
        <v>0</v>
      </c>
      <c r="N1625">
        <f t="shared" si="658"/>
        <v>5.0323533611956919E-2</v>
      </c>
      <c r="O1625">
        <f t="shared" si="659"/>
        <v>2.5137156908475986E-2</v>
      </c>
      <c r="P1625">
        <v>0</v>
      </c>
      <c r="Q1625">
        <f t="shared" si="660"/>
        <v>0</v>
      </c>
      <c r="R1625">
        <v>0</v>
      </c>
      <c r="S1625">
        <f t="shared" si="651"/>
        <v>0</v>
      </c>
      <c r="T1625">
        <f t="shared" si="661"/>
        <v>0</v>
      </c>
      <c r="U1625">
        <f t="shared" si="652"/>
        <v>4.2493851484395884E-2</v>
      </c>
      <c r="V1625">
        <f t="shared" si="662"/>
        <v>0.84441310922369939</v>
      </c>
      <c r="W1625">
        <f t="shared" si="653"/>
        <v>2.3669237296641631E-2</v>
      </c>
      <c r="X1625">
        <f t="shared" si="663"/>
        <v>0.94160359434525431</v>
      </c>
      <c r="Y1625">
        <v>4</v>
      </c>
      <c r="Z1625">
        <f>Y1625*'MRIP Selectivity'!$N$35</f>
        <v>2.5186376703480933E-2</v>
      </c>
      <c r="AA1625">
        <f>Y1625*'MRIP Selectivity'!$O$35</f>
        <v>2.5137156908475986E-2</v>
      </c>
      <c r="AB1625">
        <f>Y1625*'MRIP Selectivity'!$P$35</f>
        <v>3.6128685181675518E-3</v>
      </c>
      <c r="AC1625">
        <v>0.74741255597723821</v>
      </c>
      <c r="AD1625">
        <v>0.94160359434525442</v>
      </c>
      <c r="AE1625">
        <v>1.3432654004296583</v>
      </c>
      <c r="AF1625">
        <f t="shared" si="664"/>
        <v>1.8824614187754253E-2</v>
      </c>
      <c r="AG1625">
        <f t="shared" si="665"/>
        <v>2.3669237296641631E-2</v>
      </c>
      <c r="AH1625">
        <f t="shared" si="666"/>
        <v>4.8530412767560423E-3</v>
      </c>
      <c r="AI1625">
        <f t="shared" si="667"/>
        <v>5.3936402130124468E-2</v>
      </c>
      <c r="AJ1625">
        <f t="shared" si="668"/>
        <v>4.7346892761151928E-2</v>
      </c>
      <c r="AK1625">
        <f t="shared" si="669"/>
        <v>2.8750025426643538E-2</v>
      </c>
      <c r="AL1625">
        <f t="shared" si="670"/>
        <v>2.8522278573397675E-2</v>
      </c>
      <c r="AM1625">
        <f t="shared" si="671"/>
        <v>4.2493851484395884E-2</v>
      </c>
      <c r="AN1625">
        <f t="shared" si="672"/>
        <v>2.3669237296641631E-2</v>
      </c>
      <c r="AO1625">
        <v>0</v>
      </c>
      <c r="AP1625">
        <f t="shared" si="673"/>
        <v>5.0323533611956919E-2</v>
      </c>
      <c r="AQ1625">
        <f t="shared" si="674"/>
        <v>2.5137156908475986E-2</v>
      </c>
      <c r="AR1625">
        <v>4</v>
      </c>
      <c r="AS1625">
        <f>AR1625*'MRIP Selectivity'!$N$35</f>
        <v>2.5186376703480933E-2</v>
      </c>
      <c r="AT1625">
        <f>AR1625*'MRIP Selectivity'!$O$35</f>
        <v>2.5137156908475986E-2</v>
      </c>
      <c r="AU1625">
        <f>AR1625*'MRIP Selectivity'!$P$35</f>
        <v>3.6128685181675518E-3</v>
      </c>
      <c r="AV1625">
        <v>2</v>
      </c>
      <c r="AW1625">
        <f t="shared" si="675"/>
        <v>10</v>
      </c>
      <c r="AX1625">
        <f t="shared" si="654"/>
        <v>0</v>
      </c>
      <c r="AY1625">
        <f t="shared" si="655"/>
        <v>0</v>
      </c>
      <c r="AZ1625">
        <f t="shared" si="656"/>
        <v>0</v>
      </c>
      <c r="BA1625">
        <v>99.516116691999997</v>
      </c>
      <c r="BB1625">
        <v>99.516116691999997</v>
      </c>
    </row>
    <row r="1626" spans="1:54" x14ac:dyDescent="0.25">
      <c r="A1626" t="s">
        <v>1467</v>
      </c>
      <c r="B1626" t="s">
        <v>3</v>
      </c>
      <c r="C1626">
        <v>2014</v>
      </c>
      <c r="D1626">
        <v>2</v>
      </c>
      <c r="E1626">
        <v>4</v>
      </c>
      <c r="F1626" t="s">
        <v>1832</v>
      </c>
      <c r="G1626" t="s">
        <v>2011</v>
      </c>
      <c r="H1626" t="s">
        <v>2015</v>
      </c>
      <c r="I1626" t="s">
        <v>1837</v>
      </c>
      <c r="J1626" t="s">
        <v>1819</v>
      </c>
      <c r="K1626" t="str">
        <f t="shared" si="657"/>
        <v>Offshore</v>
      </c>
      <c r="L1626">
        <v>30</v>
      </c>
      <c r="M1626">
        <f t="shared" si="650"/>
        <v>1636.55495595</v>
      </c>
      <c r="N1626">
        <f t="shared" si="658"/>
        <v>30.629044170149459</v>
      </c>
      <c r="O1626">
        <f t="shared" si="659"/>
        <v>30.314214461355949</v>
      </c>
      <c r="P1626">
        <v>406.29921259842519</v>
      </c>
      <c r="Q1626">
        <f t="shared" si="660"/>
        <v>13.543307086614172</v>
      </c>
      <c r="R1626">
        <v>37.037660047059433</v>
      </c>
      <c r="S1626">
        <f t="shared" si="651"/>
        <v>2020.472203560214</v>
      </c>
      <c r="T1626">
        <f t="shared" si="661"/>
        <v>1.2345886682353144</v>
      </c>
      <c r="U1626">
        <f t="shared" si="652"/>
        <v>37.568833190614384</v>
      </c>
      <c r="V1626">
        <f t="shared" si="662"/>
        <v>1.2265754354564</v>
      </c>
      <c r="W1626">
        <f t="shared" si="653"/>
        <v>37.333525513267453</v>
      </c>
      <c r="X1626">
        <f t="shared" si="663"/>
        <v>1.2315518042157947</v>
      </c>
      <c r="Y1626">
        <v>50</v>
      </c>
      <c r="Z1626">
        <f>Y1626*'MRIP Selectivity'!$N$35</f>
        <v>0.31482970879351169</v>
      </c>
      <c r="AA1626">
        <f>Y1626*'MRIP Selectivity'!$O$35</f>
        <v>0.31421446135594983</v>
      </c>
      <c r="AB1626">
        <f>Y1626*'MRIP Selectivity'!$P$35</f>
        <v>4.5160856477094398E-2</v>
      </c>
      <c r="AC1626">
        <v>0.74741255597723821</v>
      </c>
      <c r="AD1626">
        <v>0.94160359434525442</v>
      </c>
      <c r="AE1626">
        <v>1.3432654004296583</v>
      </c>
      <c r="AF1626">
        <f t="shared" si="664"/>
        <v>0.23530767734692815</v>
      </c>
      <c r="AG1626">
        <f t="shared" si="665"/>
        <v>0.2958654662080204</v>
      </c>
      <c r="AH1626">
        <f t="shared" si="666"/>
        <v>6.0663015959450534E-2</v>
      </c>
      <c r="AI1626">
        <f t="shared" si="667"/>
        <v>0.67420502662655601</v>
      </c>
      <c r="AJ1626">
        <f t="shared" si="668"/>
        <v>0.59183615951439905</v>
      </c>
      <c r="AK1626">
        <f t="shared" si="669"/>
        <v>0.35937531783304422</v>
      </c>
      <c r="AL1626">
        <f t="shared" si="670"/>
        <v>0.35652848216747091</v>
      </c>
      <c r="AM1626">
        <f t="shared" si="671"/>
        <v>37.568833190614384</v>
      </c>
      <c r="AN1626">
        <f t="shared" si="672"/>
        <v>37.333525513267453</v>
      </c>
      <c r="AO1626">
        <v>30</v>
      </c>
      <c r="AP1626">
        <f t="shared" si="673"/>
        <v>30.629044170149459</v>
      </c>
      <c r="AQ1626">
        <f t="shared" si="674"/>
        <v>30.314214461355949</v>
      </c>
      <c r="AR1626">
        <v>50</v>
      </c>
      <c r="AS1626">
        <f>AR1626*'MRIP Selectivity'!$N$35</f>
        <v>0.31482970879351169</v>
      </c>
      <c r="AT1626">
        <f>AR1626*'MRIP Selectivity'!$O$35</f>
        <v>0.31421446135594983</v>
      </c>
      <c r="AU1626">
        <f>AR1626*'MRIP Selectivity'!$P$35</f>
        <v>4.5160856477094398E-2</v>
      </c>
      <c r="AV1626">
        <v>36</v>
      </c>
      <c r="AW1626">
        <f t="shared" si="675"/>
        <v>180</v>
      </c>
      <c r="AX1626">
        <f t="shared" si="654"/>
        <v>0</v>
      </c>
      <c r="AY1626">
        <f t="shared" si="655"/>
        <v>0</v>
      </c>
      <c r="AZ1626">
        <f t="shared" si="656"/>
        <v>0</v>
      </c>
      <c r="BA1626">
        <v>54.551831864999997</v>
      </c>
      <c r="BB1626">
        <v>54.551831864999997</v>
      </c>
    </row>
    <row r="1627" spans="1:54" x14ac:dyDescent="0.25">
      <c r="A1627" t="s">
        <v>1468</v>
      </c>
      <c r="B1627" t="s">
        <v>3</v>
      </c>
      <c r="C1627">
        <v>2014</v>
      </c>
      <c r="D1627">
        <v>3</v>
      </c>
      <c r="E1627">
        <v>5</v>
      </c>
      <c r="F1627" t="s">
        <v>1853</v>
      </c>
      <c r="G1627" t="s">
        <v>2011</v>
      </c>
      <c r="H1627" t="s">
        <v>2015</v>
      </c>
      <c r="I1627" t="s">
        <v>1837</v>
      </c>
      <c r="J1627" t="s">
        <v>1819</v>
      </c>
      <c r="K1627" t="str">
        <f t="shared" si="657"/>
        <v>Offshore</v>
      </c>
      <c r="L1627">
        <v>33.333333332999999</v>
      </c>
      <c r="M1627">
        <f t="shared" si="650"/>
        <v>6415.7273662691759</v>
      </c>
      <c r="N1627">
        <f t="shared" si="658"/>
        <v>34.239156938015221</v>
      </c>
      <c r="O1627">
        <f t="shared" si="659"/>
        <v>33.785802157352563</v>
      </c>
      <c r="P1627">
        <v>501.67024574803145</v>
      </c>
      <c r="Q1627">
        <f t="shared" si="660"/>
        <v>15.050107372591444</v>
      </c>
      <c r="R1627">
        <v>55.449599277871449</v>
      </c>
      <c r="S1627">
        <f t="shared" si="651"/>
        <v>10672.485346177707</v>
      </c>
      <c r="T1627">
        <f t="shared" si="661"/>
        <v>1.6634879783527785</v>
      </c>
      <c r="U1627">
        <f t="shared" si="652"/>
        <v>56.214488604590578</v>
      </c>
      <c r="V1627">
        <f t="shared" si="662"/>
        <v>1.6418187137714386</v>
      </c>
      <c r="W1627">
        <f t="shared" si="653"/>
        <v>55.875645549211001</v>
      </c>
      <c r="X1627">
        <f t="shared" si="663"/>
        <v>1.6538203026519287</v>
      </c>
      <c r="Y1627">
        <v>72</v>
      </c>
      <c r="Z1627">
        <f>Y1627*'MRIP Selectivity'!$N$35</f>
        <v>0.45335478066265678</v>
      </c>
      <c r="AA1627">
        <f>Y1627*'MRIP Selectivity'!$O$35</f>
        <v>0.45246882435256774</v>
      </c>
      <c r="AB1627">
        <f>Y1627*'MRIP Selectivity'!$P$35</f>
        <v>6.5031633327015934E-2</v>
      </c>
      <c r="AC1627">
        <v>0.74741255597723821</v>
      </c>
      <c r="AD1627">
        <v>0.94160359434525442</v>
      </c>
      <c r="AE1627">
        <v>1.3432654004296583</v>
      </c>
      <c r="AF1627">
        <f t="shared" si="664"/>
        <v>0.33884305537957649</v>
      </c>
      <c r="AG1627">
        <f t="shared" si="665"/>
        <v>0.42604627133954937</v>
      </c>
      <c r="AH1627">
        <f t="shared" si="666"/>
        <v>8.7354742981608766E-2</v>
      </c>
      <c r="AI1627">
        <f t="shared" si="667"/>
        <v>0.97085523834224041</v>
      </c>
      <c r="AJ1627">
        <f t="shared" si="668"/>
        <v>0.85224406970073463</v>
      </c>
      <c r="AK1627">
        <f t="shared" si="669"/>
        <v>0.51750045767958364</v>
      </c>
      <c r="AL1627">
        <f t="shared" si="670"/>
        <v>0.51340101432115814</v>
      </c>
      <c r="AM1627">
        <f t="shared" si="671"/>
        <v>56.214488604590578</v>
      </c>
      <c r="AN1627">
        <f t="shared" si="672"/>
        <v>55.875645549211001</v>
      </c>
      <c r="AO1627">
        <v>40</v>
      </c>
      <c r="AP1627">
        <f t="shared" si="673"/>
        <v>40.905823605015222</v>
      </c>
      <c r="AQ1627">
        <f t="shared" si="674"/>
        <v>40.452468824352565</v>
      </c>
      <c r="AR1627">
        <v>72</v>
      </c>
      <c r="AS1627">
        <f>AR1627*'MRIP Selectivity'!$N$35</f>
        <v>0.45335478066265678</v>
      </c>
      <c r="AT1627">
        <f>AR1627*'MRIP Selectivity'!$O$35</f>
        <v>0.45246882435256774</v>
      </c>
      <c r="AU1627">
        <f>AR1627*'MRIP Selectivity'!$P$35</f>
        <v>6.5031633327015934E-2</v>
      </c>
      <c r="AV1627">
        <v>30</v>
      </c>
      <c r="AW1627">
        <f t="shared" si="675"/>
        <v>150</v>
      </c>
      <c r="AX1627">
        <f t="shared" si="654"/>
        <v>0</v>
      </c>
      <c r="AY1627">
        <f t="shared" si="655"/>
        <v>0</v>
      </c>
      <c r="AZ1627">
        <f t="shared" si="656"/>
        <v>0</v>
      </c>
      <c r="BA1627">
        <v>192.47182099</v>
      </c>
      <c r="BB1627">
        <v>192.47182099</v>
      </c>
    </row>
    <row r="1628" spans="1:54" x14ac:dyDescent="0.25">
      <c r="A1628" t="s">
        <v>1469</v>
      </c>
      <c r="B1628" t="s">
        <v>3</v>
      </c>
      <c r="C1628">
        <v>2014</v>
      </c>
      <c r="D1628">
        <v>3</v>
      </c>
      <c r="E1628">
        <v>5</v>
      </c>
      <c r="F1628" t="s">
        <v>1853</v>
      </c>
      <c r="G1628" t="s">
        <v>2011</v>
      </c>
      <c r="H1628" t="s">
        <v>2015</v>
      </c>
      <c r="I1628" t="s">
        <v>1837</v>
      </c>
      <c r="J1628" t="s">
        <v>1819</v>
      </c>
      <c r="K1628" t="str">
        <f t="shared" si="657"/>
        <v>Offshore</v>
      </c>
      <c r="L1628">
        <v>5</v>
      </c>
      <c r="M1628">
        <f t="shared" si="650"/>
        <v>979.46957905000022</v>
      </c>
      <c r="N1628">
        <f t="shared" si="658"/>
        <v>5.9058236050152253</v>
      </c>
      <c r="O1628">
        <f t="shared" si="659"/>
        <v>5.4524688243525681</v>
      </c>
      <c r="P1628">
        <v>65.275590551181097</v>
      </c>
      <c r="Q1628">
        <f t="shared" si="660"/>
        <v>13.055118110236219</v>
      </c>
      <c r="R1628">
        <v>6.3934056033614501</v>
      </c>
      <c r="S1628">
        <f t="shared" si="651"/>
        <v>1252.4292590040704</v>
      </c>
      <c r="T1628">
        <f t="shared" si="661"/>
        <v>1.2786811206722901</v>
      </c>
      <c r="U1628">
        <f t="shared" si="652"/>
        <v>7.1582949300805758</v>
      </c>
      <c r="V1628">
        <f t="shared" si="662"/>
        <v>1.2120739474849456</v>
      </c>
      <c r="W1628">
        <f t="shared" si="653"/>
        <v>6.8194518747009996</v>
      </c>
      <c r="X1628">
        <f t="shared" si="663"/>
        <v>1.2507090080447638</v>
      </c>
      <c r="Y1628">
        <v>72</v>
      </c>
      <c r="Z1628">
        <f>Y1628*'MRIP Selectivity'!$N$35</f>
        <v>0.45335478066265678</v>
      </c>
      <c r="AA1628">
        <f>Y1628*'MRIP Selectivity'!$O$35</f>
        <v>0.45246882435256774</v>
      </c>
      <c r="AB1628">
        <f>Y1628*'MRIP Selectivity'!$P$35</f>
        <v>6.5031633327015934E-2</v>
      </c>
      <c r="AC1628">
        <v>0.74741255597723821</v>
      </c>
      <c r="AD1628">
        <v>0.94160359434525442</v>
      </c>
      <c r="AE1628">
        <v>1.3432654004296583</v>
      </c>
      <c r="AF1628">
        <f t="shared" si="664"/>
        <v>0.33884305537957649</v>
      </c>
      <c r="AG1628">
        <f t="shared" si="665"/>
        <v>0.42604627133954937</v>
      </c>
      <c r="AH1628">
        <f t="shared" si="666"/>
        <v>8.7354742981608766E-2</v>
      </c>
      <c r="AI1628">
        <f t="shared" si="667"/>
        <v>0.97085523834224041</v>
      </c>
      <c r="AJ1628">
        <f t="shared" si="668"/>
        <v>0.85224406970073463</v>
      </c>
      <c r="AK1628">
        <f t="shared" si="669"/>
        <v>0.51750045767958364</v>
      </c>
      <c r="AL1628">
        <f t="shared" si="670"/>
        <v>0.51340101432115814</v>
      </c>
      <c r="AM1628">
        <f t="shared" si="671"/>
        <v>7.1582949300805758</v>
      </c>
      <c r="AN1628">
        <f t="shared" si="672"/>
        <v>6.8194518747009996</v>
      </c>
      <c r="AO1628">
        <v>5</v>
      </c>
      <c r="AP1628">
        <f t="shared" si="673"/>
        <v>5.9058236050152253</v>
      </c>
      <c r="AQ1628">
        <f t="shared" si="674"/>
        <v>5.4524688243525681</v>
      </c>
      <c r="AR1628">
        <v>72</v>
      </c>
      <c r="AS1628">
        <f>AR1628*'MRIP Selectivity'!$N$35</f>
        <v>0.45335478066265678</v>
      </c>
      <c r="AT1628">
        <f>AR1628*'MRIP Selectivity'!$O$35</f>
        <v>0.45246882435256774</v>
      </c>
      <c r="AU1628">
        <f>AR1628*'MRIP Selectivity'!$P$35</f>
        <v>6.5031633327015934E-2</v>
      </c>
      <c r="AV1628">
        <v>9</v>
      </c>
      <c r="AW1628">
        <f t="shared" si="675"/>
        <v>45</v>
      </c>
      <c r="AX1628">
        <f t="shared" si="654"/>
        <v>0</v>
      </c>
      <c r="AY1628">
        <f t="shared" si="655"/>
        <v>0</v>
      </c>
      <c r="AZ1628">
        <f t="shared" si="656"/>
        <v>0</v>
      </c>
      <c r="BA1628">
        <v>195.89391581000004</v>
      </c>
      <c r="BB1628">
        <v>195.89391581000004</v>
      </c>
    </row>
    <row r="1629" spans="1:54" x14ac:dyDescent="0.25">
      <c r="A1629" t="s">
        <v>1470</v>
      </c>
      <c r="B1629" t="s">
        <v>3</v>
      </c>
      <c r="C1629">
        <v>2014</v>
      </c>
      <c r="D1629">
        <v>3</v>
      </c>
      <c r="E1629">
        <v>6</v>
      </c>
      <c r="F1629" t="s">
        <v>1825</v>
      </c>
      <c r="G1629" t="s">
        <v>2011</v>
      </c>
      <c r="H1629" t="s">
        <v>2015</v>
      </c>
      <c r="I1629" t="s">
        <v>1812</v>
      </c>
      <c r="J1629" t="s">
        <v>1813</v>
      </c>
      <c r="K1629" t="str">
        <f t="shared" si="657"/>
        <v>Inshore</v>
      </c>
      <c r="L1629">
        <v>0</v>
      </c>
      <c r="M1629">
        <f t="shared" si="650"/>
        <v>0</v>
      </c>
      <c r="N1629">
        <f t="shared" si="658"/>
        <v>2.516176680597846E-2</v>
      </c>
      <c r="O1629">
        <f t="shared" si="659"/>
        <v>1.2568578454237993E-2</v>
      </c>
      <c r="P1629">
        <v>0</v>
      </c>
      <c r="Q1629">
        <f t="shared" si="660"/>
        <v>0</v>
      </c>
      <c r="R1629">
        <v>0</v>
      </c>
      <c r="S1629">
        <f t="shared" si="651"/>
        <v>0</v>
      </c>
      <c r="T1629">
        <f t="shared" si="661"/>
        <v>0</v>
      </c>
      <c r="U1629">
        <f t="shared" si="652"/>
        <v>2.1246925742197942E-2</v>
      </c>
      <c r="V1629">
        <f t="shared" si="662"/>
        <v>0.84441310922369939</v>
      </c>
      <c r="W1629">
        <f t="shared" si="653"/>
        <v>1.1834618648320815E-2</v>
      </c>
      <c r="X1629">
        <f t="shared" si="663"/>
        <v>0.94160359434525431</v>
      </c>
      <c r="Y1629">
        <v>2</v>
      </c>
      <c r="Z1629">
        <f>Y1629*'MRIP Selectivity'!$N$35</f>
        <v>1.2593188351740467E-2</v>
      </c>
      <c r="AA1629">
        <f>Y1629*'MRIP Selectivity'!$O$35</f>
        <v>1.2568578454237993E-2</v>
      </c>
      <c r="AB1629">
        <f>Y1629*'MRIP Selectivity'!$P$35</f>
        <v>1.8064342590837759E-3</v>
      </c>
      <c r="AC1629">
        <v>0.74741255597723821</v>
      </c>
      <c r="AD1629">
        <v>0.94160359434525442</v>
      </c>
      <c r="AE1629">
        <v>1.3432654004296583</v>
      </c>
      <c r="AF1629">
        <f t="shared" si="664"/>
        <v>9.4123070938771265E-3</v>
      </c>
      <c r="AG1629">
        <f t="shared" si="665"/>
        <v>1.1834618648320815E-2</v>
      </c>
      <c r="AH1629">
        <f t="shared" si="666"/>
        <v>2.4265206383780212E-3</v>
      </c>
      <c r="AI1629">
        <f t="shared" si="667"/>
        <v>2.6968201065062234E-2</v>
      </c>
      <c r="AJ1629">
        <f t="shared" si="668"/>
        <v>2.3673446380575964E-2</v>
      </c>
      <c r="AK1629">
        <f t="shared" si="669"/>
        <v>1.4375012713321769E-2</v>
      </c>
      <c r="AL1629">
        <f t="shared" si="670"/>
        <v>1.4261139286698837E-2</v>
      </c>
      <c r="AM1629">
        <f t="shared" si="671"/>
        <v>2.1246925742197942E-2</v>
      </c>
      <c r="AN1629">
        <f t="shared" si="672"/>
        <v>1.1834618648320815E-2</v>
      </c>
      <c r="AO1629">
        <v>0</v>
      </c>
      <c r="AP1629">
        <f t="shared" si="673"/>
        <v>2.516176680597846E-2</v>
      </c>
      <c r="AQ1629">
        <f t="shared" si="674"/>
        <v>1.2568578454237993E-2</v>
      </c>
      <c r="AR1629">
        <v>2</v>
      </c>
      <c r="AS1629">
        <f>AR1629*'MRIP Selectivity'!$N$35</f>
        <v>1.2593188351740467E-2</v>
      </c>
      <c r="AT1629">
        <f>AR1629*'MRIP Selectivity'!$O$35</f>
        <v>1.2568578454237993E-2</v>
      </c>
      <c r="AU1629">
        <f>AR1629*'MRIP Selectivity'!$P$35</f>
        <v>1.8064342590837759E-3</v>
      </c>
      <c r="AV1629">
        <v>1</v>
      </c>
      <c r="AW1629">
        <f t="shared" si="675"/>
        <v>5</v>
      </c>
      <c r="AX1629">
        <f t="shared" si="654"/>
        <v>0</v>
      </c>
      <c r="AY1629">
        <f t="shared" si="655"/>
        <v>0</v>
      </c>
      <c r="AZ1629">
        <f t="shared" si="656"/>
        <v>0</v>
      </c>
      <c r="BA1629">
        <v>54.699801674</v>
      </c>
      <c r="BB1629">
        <v>54.699801674</v>
      </c>
    </row>
    <row r="1630" spans="1:54" x14ac:dyDescent="0.25">
      <c r="A1630" t="s">
        <v>2033</v>
      </c>
      <c r="B1630" t="s">
        <v>3</v>
      </c>
      <c r="C1630">
        <v>2014</v>
      </c>
      <c r="D1630">
        <v>3</v>
      </c>
      <c r="E1630">
        <v>6</v>
      </c>
      <c r="F1630" t="s">
        <v>1825</v>
      </c>
      <c r="G1630" t="s">
        <v>2011</v>
      </c>
      <c r="H1630" t="s">
        <v>2015</v>
      </c>
      <c r="I1630" t="s">
        <v>1812</v>
      </c>
      <c r="J1630" t="s">
        <v>1819</v>
      </c>
      <c r="K1630" t="str">
        <f t="shared" si="657"/>
        <v>Offshore</v>
      </c>
      <c r="L1630">
        <v>0</v>
      </c>
      <c r="M1630">
        <f t="shared" si="650"/>
        <v>0</v>
      </c>
      <c r="N1630">
        <f t="shared" si="658"/>
        <v>0.12580883402989229</v>
      </c>
      <c r="O1630">
        <f t="shared" si="659"/>
        <v>6.2842892271189971E-2</v>
      </c>
      <c r="P1630">
        <v>0</v>
      </c>
      <c r="Q1630">
        <f t="shared" si="660"/>
        <v>0</v>
      </c>
      <c r="R1630">
        <v>0</v>
      </c>
      <c r="S1630">
        <f t="shared" si="651"/>
        <v>0</v>
      </c>
      <c r="T1630">
        <f t="shared" si="661"/>
        <v>0</v>
      </c>
      <c r="U1630">
        <f t="shared" si="652"/>
        <v>0.10623462871098971</v>
      </c>
      <c r="V1630">
        <f t="shared" si="662"/>
        <v>0.84441310922369939</v>
      </c>
      <c r="W1630">
        <f t="shared" si="653"/>
        <v>5.9173093241604087E-2</v>
      </c>
      <c r="X1630">
        <f t="shared" si="663"/>
        <v>0.94160359434525442</v>
      </c>
      <c r="Y1630">
        <v>10</v>
      </c>
      <c r="Z1630">
        <f>Y1630*'MRIP Selectivity'!$N$35</f>
        <v>6.2965941758702335E-2</v>
      </c>
      <c r="AA1630">
        <f>Y1630*'MRIP Selectivity'!$O$35</f>
        <v>6.2842892271189971E-2</v>
      </c>
      <c r="AB1630">
        <f>Y1630*'MRIP Selectivity'!$P$35</f>
        <v>9.0321712954188789E-3</v>
      </c>
      <c r="AC1630">
        <v>0.74741255597723821</v>
      </c>
      <c r="AD1630">
        <v>0.94160359434525442</v>
      </c>
      <c r="AE1630">
        <v>1.3432654004296583</v>
      </c>
      <c r="AF1630">
        <f t="shared" si="664"/>
        <v>4.7061535469385629E-2</v>
      </c>
      <c r="AG1630">
        <f t="shared" si="665"/>
        <v>5.9173093241604087E-2</v>
      </c>
      <c r="AH1630">
        <f t="shared" si="666"/>
        <v>1.2132603191890105E-2</v>
      </c>
      <c r="AI1630">
        <f t="shared" si="667"/>
        <v>0.13484100532531118</v>
      </c>
      <c r="AJ1630">
        <f t="shared" si="668"/>
        <v>0.11836723190287982</v>
      </c>
      <c r="AK1630">
        <f t="shared" si="669"/>
        <v>7.1875063566608846E-2</v>
      </c>
      <c r="AL1630">
        <f t="shared" si="670"/>
        <v>7.1305696433494187E-2</v>
      </c>
      <c r="AM1630">
        <f t="shared" si="671"/>
        <v>0.10623462871098971</v>
      </c>
      <c r="AN1630">
        <f t="shared" si="672"/>
        <v>5.9173093241604087E-2</v>
      </c>
      <c r="AO1630">
        <v>0</v>
      </c>
      <c r="AP1630">
        <f t="shared" si="673"/>
        <v>0.12580883402989229</v>
      </c>
      <c r="AQ1630">
        <f t="shared" si="674"/>
        <v>6.2842892271189971E-2</v>
      </c>
      <c r="AR1630">
        <v>10</v>
      </c>
      <c r="AS1630">
        <f>AR1630*'MRIP Selectivity'!$N$35</f>
        <v>6.2965941758702335E-2</v>
      </c>
      <c r="AT1630">
        <f>AR1630*'MRIP Selectivity'!$O$35</f>
        <v>6.2842892271189971E-2</v>
      </c>
      <c r="AU1630">
        <f>AR1630*'MRIP Selectivity'!$P$35</f>
        <v>9.0321712954188789E-3</v>
      </c>
      <c r="AV1630">
        <v>15</v>
      </c>
      <c r="AW1630">
        <f t="shared" si="675"/>
        <v>75</v>
      </c>
      <c r="AX1630">
        <f t="shared" si="654"/>
        <v>0</v>
      </c>
      <c r="AY1630">
        <f t="shared" si="655"/>
        <v>0</v>
      </c>
      <c r="AZ1630">
        <f t="shared" si="656"/>
        <v>0</v>
      </c>
      <c r="BA1630">
        <v>54.699801673999993</v>
      </c>
      <c r="BB1630">
        <v>54.699801673999993</v>
      </c>
    </row>
    <row r="1631" spans="1:54" x14ac:dyDescent="0.25">
      <c r="A1631" t="s">
        <v>1471</v>
      </c>
      <c r="B1631" t="s">
        <v>3</v>
      </c>
      <c r="C1631">
        <v>2014</v>
      </c>
      <c r="D1631">
        <v>4</v>
      </c>
      <c r="E1631">
        <v>8</v>
      </c>
      <c r="F1631" t="s">
        <v>1872</v>
      </c>
      <c r="G1631" t="s">
        <v>2011</v>
      </c>
      <c r="H1631" t="s">
        <v>2015</v>
      </c>
      <c r="I1631" t="s">
        <v>1812</v>
      </c>
      <c r="J1631" t="s">
        <v>1813</v>
      </c>
      <c r="K1631" t="str">
        <f t="shared" si="657"/>
        <v>Inshore</v>
      </c>
      <c r="L1631">
        <v>0</v>
      </c>
      <c r="M1631">
        <f t="shared" si="650"/>
        <v>0</v>
      </c>
      <c r="N1631">
        <f t="shared" si="658"/>
        <v>1.258088340298923E-2</v>
      </c>
      <c r="O1631">
        <f t="shared" si="659"/>
        <v>6.2842892271189965E-3</v>
      </c>
      <c r="P1631">
        <v>0</v>
      </c>
      <c r="Q1631">
        <f t="shared" si="660"/>
        <v>0</v>
      </c>
      <c r="R1631">
        <v>0</v>
      </c>
      <c r="S1631">
        <f t="shared" si="651"/>
        <v>0</v>
      </c>
      <c r="T1631">
        <f t="shared" si="661"/>
        <v>0</v>
      </c>
      <c r="U1631">
        <f t="shared" si="652"/>
        <v>1.0623462871098971E-2</v>
      </c>
      <c r="V1631">
        <f t="shared" si="662"/>
        <v>0.84441310922369939</v>
      </c>
      <c r="W1631">
        <f t="shared" si="653"/>
        <v>5.9173093241604077E-3</v>
      </c>
      <c r="X1631">
        <f t="shared" si="663"/>
        <v>0.94160359434525431</v>
      </c>
      <c r="Y1631">
        <v>1</v>
      </c>
      <c r="Z1631">
        <f>Y1631*'MRIP Selectivity'!$N$35</f>
        <v>6.2965941758702333E-3</v>
      </c>
      <c r="AA1631">
        <f>Y1631*'MRIP Selectivity'!$O$35</f>
        <v>6.2842892271189965E-3</v>
      </c>
      <c r="AB1631">
        <f>Y1631*'MRIP Selectivity'!$P$35</f>
        <v>9.0321712954188795E-4</v>
      </c>
      <c r="AC1631">
        <v>0.74741255597723821</v>
      </c>
      <c r="AD1631">
        <v>0.94160359434525442</v>
      </c>
      <c r="AE1631">
        <v>1.3432654004296583</v>
      </c>
      <c r="AF1631">
        <f t="shared" si="664"/>
        <v>4.7061535469385633E-3</v>
      </c>
      <c r="AG1631">
        <f t="shared" si="665"/>
        <v>5.9173093241604077E-3</v>
      </c>
      <c r="AH1631">
        <f t="shared" si="666"/>
        <v>1.2132603191890106E-3</v>
      </c>
      <c r="AI1631">
        <f t="shared" si="667"/>
        <v>1.3484100532531117E-2</v>
      </c>
      <c r="AJ1631">
        <f t="shared" si="668"/>
        <v>1.1836723190287982E-2</v>
      </c>
      <c r="AK1631">
        <f t="shared" si="669"/>
        <v>7.1875063566608846E-3</v>
      </c>
      <c r="AL1631">
        <f t="shared" si="670"/>
        <v>7.1305696433494187E-3</v>
      </c>
      <c r="AM1631">
        <f t="shared" si="671"/>
        <v>1.0623462871098971E-2</v>
      </c>
      <c r="AN1631">
        <f t="shared" si="672"/>
        <v>5.9173093241604077E-3</v>
      </c>
      <c r="AO1631">
        <v>0</v>
      </c>
      <c r="AP1631">
        <f t="shared" si="673"/>
        <v>1.258088340298923E-2</v>
      </c>
      <c r="AQ1631">
        <f t="shared" si="674"/>
        <v>6.2842892271189965E-3</v>
      </c>
      <c r="AR1631">
        <v>1</v>
      </c>
      <c r="AS1631">
        <f>AR1631*'MRIP Selectivity'!$N$35</f>
        <v>6.2965941758702333E-3</v>
      </c>
      <c r="AT1631">
        <f>AR1631*'MRIP Selectivity'!$O$35</f>
        <v>6.2842892271189965E-3</v>
      </c>
      <c r="AU1631">
        <f>AR1631*'MRIP Selectivity'!$P$35</f>
        <v>9.0321712954188795E-4</v>
      </c>
      <c r="AV1631">
        <v>2</v>
      </c>
      <c r="AW1631">
        <f t="shared" si="675"/>
        <v>10</v>
      </c>
      <c r="AX1631">
        <f t="shared" si="654"/>
        <v>0</v>
      </c>
      <c r="AY1631">
        <f t="shared" si="655"/>
        <v>0</v>
      </c>
      <c r="AZ1631">
        <f t="shared" si="656"/>
        <v>0</v>
      </c>
      <c r="BA1631">
        <v>302.91272851999997</v>
      </c>
      <c r="BB1631">
        <v>302.91272851999997</v>
      </c>
    </row>
    <row r="1632" spans="1:54" x14ac:dyDescent="0.25">
      <c r="A1632" t="s">
        <v>1472</v>
      </c>
      <c r="B1632" t="s">
        <v>3</v>
      </c>
      <c r="C1632">
        <v>2014</v>
      </c>
      <c r="D1632">
        <v>4</v>
      </c>
      <c r="E1632">
        <v>8</v>
      </c>
      <c r="F1632" t="s">
        <v>1872</v>
      </c>
      <c r="G1632" t="s">
        <v>2011</v>
      </c>
      <c r="H1632" t="s">
        <v>2015</v>
      </c>
      <c r="I1632" t="s">
        <v>1812</v>
      </c>
      <c r="J1632" t="s">
        <v>1819</v>
      </c>
      <c r="K1632" t="str">
        <f t="shared" si="657"/>
        <v>Offshore</v>
      </c>
      <c r="L1632">
        <v>0</v>
      </c>
      <c r="M1632">
        <f t="shared" si="650"/>
        <v>0</v>
      </c>
      <c r="N1632">
        <f t="shared" si="658"/>
        <v>0.25161766805978458</v>
      </c>
      <c r="O1632">
        <f t="shared" si="659"/>
        <v>0.12568578454237994</v>
      </c>
      <c r="P1632">
        <v>0</v>
      </c>
      <c r="Q1632">
        <f t="shared" si="660"/>
        <v>0</v>
      </c>
      <c r="R1632">
        <v>0</v>
      </c>
      <c r="S1632">
        <f t="shared" si="651"/>
        <v>0</v>
      </c>
      <c r="T1632">
        <f t="shared" si="661"/>
        <v>0</v>
      </c>
      <c r="U1632">
        <f t="shared" si="652"/>
        <v>0.21246925742197942</v>
      </c>
      <c r="V1632">
        <f t="shared" si="662"/>
        <v>0.84441310922369939</v>
      </c>
      <c r="W1632">
        <f t="shared" si="653"/>
        <v>0.11834618648320817</v>
      </c>
      <c r="X1632">
        <f t="shared" si="663"/>
        <v>0.94160359434525442</v>
      </c>
      <c r="Y1632">
        <v>20</v>
      </c>
      <c r="Z1632">
        <f>Y1632*'MRIP Selectivity'!$N$35</f>
        <v>0.12593188351740467</v>
      </c>
      <c r="AA1632">
        <f>Y1632*'MRIP Selectivity'!$O$35</f>
        <v>0.12568578454237994</v>
      </c>
      <c r="AB1632">
        <f>Y1632*'MRIP Selectivity'!$P$35</f>
        <v>1.8064342590837758E-2</v>
      </c>
      <c r="AC1632">
        <v>0.74741255597723821</v>
      </c>
      <c r="AD1632">
        <v>0.94160359434525442</v>
      </c>
      <c r="AE1632">
        <v>1.3432654004296583</v>
      </c>
      <c r="AF1632">
        <f t="shared" si="664"/>
        <v>9.4123070938771258E-2</v>
      </c>
      <c r="AG1632">
        <f t="shared" si="665"/>
        <v>0.11834618648320817</v>
      </c>
      <c r="AH1632">
        <f t="shared" si="666"/>
        <v>2.426520638378021E-2</v>
      </c>
      <c r="AI1632">
        <f t="shared" si="667"/>
        <v>0.26968201065062236</v>
      </c>
      <c r="AJ1632">
        <f t="shared" si="668"/>
        <v>0.23673446380575963</v>
      </c>
      <c r="AK1632">
        <f t="shared" si="669"/>
        <v>0.14375012713321769</v>
      </c>
      <c r="AL1632">
        <f t="shared" si="670"/>
        <v>0.14261139286698837</v>
      </c>
      <c r="AM1632">
        <f t="shared" si="671"/>
        <v>0.21246925742197942</v>
      </c>
      <c r="AN1632">
        <f t="shared" si="672"/>
        <v>0.11834618648320817</v>
      </c>
      <c r="AO1632">
        <v>0</v>
      </c>
      <c r="AP1632">
        <f t="shared" si="673"/>
        <v>0.25161766805978458</v>
      </c>
      <c r="AQ1632">
        <f t="shared" si="674"/>
        <v>0.12568578454237994</v>
      </c>
      <c r="AR1632">
        <v>20</v>
      </c>
      <c r="AS1632">
        <f>AR1632*'MRIP Selectivity'!$N$35</f>
        <v>0.12593188351740467</v>
      </c>
      <c r="AT1632">
        <f>AR1632*'MRIP Selectivity'!$O$35</f>
        <v>0.12568578454237994</v>
      </c>
      <c r="AU1632">
        <f>AR1632*'MRIP Selectivity'!$P$35</f>
        <v>1.8064342590837758E-2</v>
      </c>
      <c r="AV1632">
        <v>4</v>
      </c>
      <c r="AW1632">
        <f t="shared" si="675"/>
        <v>20</v>
      </c>
      <c r="AX1632">
        <f t="shared" si="654"/>
        <v>0</v>
      </c>
      <c r="AY1632">
        <f t="shared" si="655"/>
        <v>0</v>
      </c>
      <c r="AZ1632">
        <f t="shared" si="656"/>
        <v>0</v>
      </c>
      <c r="BA1632">
        <v>302.91272851999997</v>
      </c>
      <c r="BB1632">
        <v>302.91272851999997</v>
      </c>
    </row>
    <row r="1633" spans="1:54" x14ac:dyDescent="0.25">
      <c r="A1633" t="s">
        <v>1473</v>
      </c>
      <c r="B1633" t="s">
        <v>3</v>
      </c>
      <c r="C1633">
        <v>2014</v>
      </c>
      <c r="D1633">
        <v>6</v>
      </c>
      <c r="E1633">
        <v>12</v>
      </c>
      <c r="F1633" t="s">
        <v>1872</v>
      </c>
      <c r="G1633" t="s">
        <v>2011</v>
      </c>
      <c r="H1633" t="s">
        <v>2015</v>
      </c>
      <c r="I1633" t="s">
        <v>1812</v>
      </c>
      <c r="J1633" t="s">
        <v>1819</v>
      </c>
      <c r="K1633" t="str">
        <f t="shared" si="657"/>
        <v>Offshore</v>
      </c>
      <c r="L1633">
        <v>3</v>
      </c>
      <c r="M1633">
        <f t="shared" si="650"/>
        <v>933.63259187999995</v>
      </c>
      <c r="N1633">
        <f t="shared" si="658"/>
        <v>4.2580883402989231</v>
      </c>
      <c r="O1633">
        <f t="shared" si="659"/>
        <v>3.6284289227118998</v>
      </c>
      <c r="P1633">
        <v>43.464566929133859</v>
      </c>
      <c r="Q1633">
        <f t="shared" si="660"/>
        <v>14.488188976377954</v>
      </c>
      <c r="R1633">
        <v>5.9524810789916947</v>
      </c>
      <c r="S1633">
        <f t="shared" si="651"/>
        <v>1852.4767792985581</v>
      </c>
      <c r="T1633">
        <f t="shared" si="661"/>
        <v>1.9841603596638981</v>
      </c>
      <c r="U1633">
        <f t="shared" si="652"/>
        <v>7.0148273661015912</v>
      </c>
      <c r="V1633">
        <f t="shared" si="662"/>
        <v>1.6474123610148355</v>
      </c>
      <c r="W1633">
        <f t="shared" si="653"/>
        <v>6.5442120114077351</v>
      </c>
      <c r="X1633">
        <f t="shared" si="663"/>
        <v>1.8035938282943047</v>
      </c>
      <c r="Y1633">
        <v>100</v>
      </c>
      <c r="Z1633">
        <f>Y1633*'MRIP Selectivity'!$N$35</f>
        <v>0.62965941758702337</v>
      </c>
      <c r="AA1633">
        <f>Y1633*'MRIP Selectivity'!$O$35</f>
        <v>0.62842892271189965</v>
      </c>
      <c r="AB1633">
        <f>Y1633*'MRIP Selectivity'!$P$35</f>
        <v>9.0321712954188796E-2</v>
      </c>
      <c r="AC1633">
        <v>0.74741255597723821</v>
      </c>
      <c r="AD1633">
        <v>0.94160359434525442</v>
      </c>
      <c r="AE1633">
        <v>1.3432654004296583</v>
      </c>
      <c r="AF1633">
        <f t="shared" si="664"/>
        <v>0.47061535469385629</v>
      </c>
      <c r="AG1633">
        <f t="shared" si="665"/>
        <v>0.5917309324160408</v>
      </c>
      <c r="AH1633">
        <f t="shared" si="666"/>
        <v>0.12132603191890107</v>
      </c>
      <c r="AI1633">
        <f t="shared" si="667"/>
        <v>1.348410053253112</v>
      </c>
      <c r="AJ1633">
        <f t="shared" si="668"/>
        <v>1.1836723190287981</v>
      </c>
      <c r="AK1633">
        <f t="shared" si="669"/>
        <v>0.71875063566608843</v>
      </c>
      <c r="AL1633">
        <f t="shared" si="670"/>
        <v>0.71305696433494181</v>
      </c>
      <c r="AM1633">
        <f t="shared" si="671"/>
        <v>7.0148273661015912</v>
      </c>
      <c r="AN1633">
        <f t="shared" si="672"/>
        <v>6.5442120114077351</v>
      </c>
      <c r="AO1633">
        <v>3</v>
      </c>
      <c r="AP1633">
        <f t="shared" si="673"/>
        <v>4.2580883402989231</v>
      </c>
      <c r="AQ1633">
        <f t="shared" si="674"/>
        <v>3.6284289227118998</v>
      </c>
      <c r="AR1633">
        <v>100</v>
      </c>
      <c r="AS1633">
        <f>AR1633*'MRIP Selectivity'!$N$35</f>
        <v>0.62965941758702337</v>
      </c>
      <c r="AT1633">
        <f>AR1633*'MRIP Selectivity'!$O$35</f>
        <v>0.62842892271189965</v>
      </c>
      <c r="AU1633">
        <f>AR1633*'MRIP Selectivity'!$P$35</f>
        <v>9.0321712954188796E-2</v>
      </c>
      <c r="AV1633">
        <v>4</v>
      </c>
      <c r="AW1633">
        <f t="shared" si="675"/>
        <v>20</v>
      </c>
      <c r="AX1633">
        <f t="shared" si="654"/>
        <v>0</v>
      </c>
      <c r="AY1633">
        <f t="shared" si="655"/>
        <v>0</v>
      </c>
      <c r="AZ1633">
        <f t="shared" si="656"/>
        <v>0</v>
      </c>
      <c r="BA1633">
        <v>311.21086395999998</v>
      </c>
      <c r="BB1633">
        <v>311.21086395999998</v>
      </c>
    </row>
    <row r="1634" spans="1:54" x14ac:dyDescent="0.25">
      <c r="A1634" t="s">
        <v>1474</v>
      </c>
      <c r="B1634" t="s">
        <v>3</v>
      </c>
      <c r="C1634">
        <v>2013</v>
      </c>
      <c r="D1634">
        <v>4</v>
      </c>
      <c r="E1634">
        <v>8</v>
      </c>
      <c r="F1634" t="s">
        <v>1872</v>
      </c>
      <c r="G1634" t="s">
        <v>2011</v>
      </c>
      <c r="H1634" t="s">
        <v>2015</v>
      </c>
      <c r="I1634" t="s">
        <v>1812</v>
      </c>
      <c r="J1634" t="s">
        <v>1819</v>
      </c>
      <c r="K1634" t="str">
        <f t="shared" si="657"/>
        <v>Offshore</v>
      </c>
      <c r="L1634">
        <v>4</v>
      </c>
      <c r="M1634">
        <f t="shared" si="650"/>
        <v>1381.82523272</v>
      </c>
      <c r="N1634">
        <f t="shared" si="658"/>
        <v>4.440330919104623</v>
      </c>
      <c r="O1634">
        <f t="shared" si="659"/>
        <v>4.2199501229491645</v>
      </c>
      <c r="P1634">
        <v>53.661417322834644</v>
      </c>
      <c r="Q1634">
        <f t="shared" si="660"/>
        <v>13.415354330708661</v>
      </c>
      <c r="R1634">
        <v>4.7473648954897536</v>
      </c>
      <c r="S1634">
        <f t="shared" si="651"/>
        <v>1640.0071503792219</v>
      </c>
      <c r="T1634">
        <f t="shared" si="661"/>
        <v>1.1868412238724384</v>
      </c>
      <c r="U1634">
        <f t="shared" si="652"/>
        <v>5.1191860959782174</v>
      </c>
      <c r="V1634">
        <f t="shared" si="662"/>
        <v>1.15288391546513</v>
      </c>
      <c r="W1634">
        <f t="shared" si="653"/>
        <v>4.9544707218353681</v>
      </c>
      <c r="X1634">
        <f t="shared" si="663"/>
        <v>1.1740590711941579</v>
      </c>
      <c r="Y1634">
        <v>35</v>
      </c>
      <c r="Z1634">
        <f>Y1634*'MRIP Selectivity'!$N$35</f>
        <v>0.22038079615545816</v>
      </c>
      <c r="AA1634">
        <f>Y1634*'MRIP Selectivity'!$O$35</f>
        <v>0.21995012294916488</v>
      </c>
      <c r="AB1634">
        <f>Y1634*'MRIP Selectivity'!$P$35</f>
        <v>3.1612599533966078E-2</v>
      </c>
      <c r="AC1634">
        <v>0.74741255597723821</v>
      </c>
      <c r="AD1634">
        <v>0.94160359434525442</v>
      </c>
      <c r="AE1634">
        <v>1.3432654004296583</v>
      </c>
      <c r="AF1634">
        <f t="shared" si="664"/>
        <v>0.1647153741428497</v>
      </c>
      <c r="AG1634">
        <f t="shared" si="665"/>
        <v>0.20710582634561428</v>
      </c>
      <c r="AH1634">
        <f t="shared" si="666"/>
        <v>4.2464111171615374E-2</v>
      </c>
      <c r="AI1634">
        <f t="shared" si="667"/>
        <v>0.47194351863858913</v>
      </c>
      <c r="AJ1634">
        <f t="shared" si="668"/>
        <v>0.41428531166007937</v>
      </c>
      <c r="AK1634">
        <f t="shared" si="669"/>
        <v>0.25156272248313094</v>
      </c>
      <c r="AL1634">
        <f t="shared" si="670"/>
        <v>0.24956993751722967</v>
      </c>
      <c r="AM1634">
        <f t="shared" si="671"/>
        <v>5.1191860959782174</v>
      </c>
      <c r="AN1634">
        <f t="shared" si="672"/>
        <v>4.9544707218353681</v>
      </c>
      <c r="AO1634">
        <v>4</v>
      </c>
      <c r="AP1634">
        <f t="shared" si="673"/>
        <v>4.440330919104623</v>
      </c>
      <c r="AQ1634">
        <f t="shared" si="674"/>
        <v>4.2199501229491645</v>
      </c>
      <c r="AR1634">
        <v>35</v>
      </c>
      <c r="AS1634">
        <f>AR1634*'MRIP Selectivity'!$N$35</f>
        <v>0.22038079615545816</v>
      </c>
      <c r="AT1634">
        <f>AR1634*'MRIP Selectivity'!$O$35</f>
        <v>0.21995012294916488</v>
      </c>
      <c r="AU1634">
        <f>AR1634*'MRIP Selectivity'!$P$35</f>
        <v>3.1612599533966078E-2</v>
      </c>
      <c r="AV1634">
        <v>1</v>
      </c>
      <c r="AW1634">
        <f t="shared" si="675"/>
        <v>5</v>
      </c>
      <c r="AX1634">
        <f t="shared" si="654"/>
        <v>0</v>
      </c>
      <c r="AY1634">
        <f t="shared" si="655"/>
        <v>0</v>
      </c>
      <c r="AZ1634">
        <f t="shared" si="656"/>
        <v>0</v>
      </c>
      <c r="BA1634">
        <v>345.45630818000001</v>
      </c>
      <c r="BB1634">
        <v>345.45630818000001</v>
      </c>
    </row>
    <row r="1635" spans="1:54" x14ac:dyDescent="0.25">
      <c r="A1635" t="s">
        <v>1475</v>
      </c>
      <c r="B1635" t="s">
        <v>3</v>
      </c>
      <c r="C1635">
        <v>2014</v>
      </c>
      <c r="D1635">
        <v>3</v>
      </c>
      <c r="E1635">
        <v>5</v>
      </c>
      <c r="F1635" t="s">
        <v>1835</v>
      </c>
      <c r="G1635" t="s">
        <v>2011</v>
      </c>
      <c r="H1635" t="s">
        <v>2015</v>
      </c>
      <c r="I1635" t="s">
        <v>1812</v>
      </c>
      <c r="J1635" t="s">
        <v>1819</v>
      </c>
      <c r="K1635" t="str">
        <f t="shared" si="657"/>
        <v>Offshore</v>
      </c>
      <c r="L1635">
        <v>0</v>
      </c>
      <c r="M1635">
        <f t="shared" si="650"/>
        <v>0</v>
      </c>
      <c r="N1635">
        <f t="shared" si="658"/>
        <v>0.18871325104483844</v>
      </c>
      <c r="O1635">
        <f t="shared" si="659"/>
        <v>9.4264338406784942E-2</v>
      </c>
      <c r="P1635">
        <v>0</v>
      </c>
      <c r="Q1635">
        <f t="shared" si="660"/>
        <v>0</v>
      </c>
      <c r="R1635">
        <v>0</v>
      </c>
      <c r="S1635">
        <f t="shared" si="651"/>
        <v>0</v>
      </c>
      <c r="T1635">
        <f t="shared" si="661"/>
        <v>0</v>
      </c>
      <c r="U1635">
        <f t="shared" si="652"/>
        <v>0.15935194306648456</v>
      </c>
      <c r="V1635">
        <f t="shared" si="662"/>
        <v>0.84441310922369939</v>
      </c>
      <c r="W1635">
        <f t="shared" si="653"/>
        <v>8.875963986240612E-2</v>
      </c>
      <c r="X1635">
        <f t="shared" si="663"/>
        <v>0.94160359434525442</v>
      </c>
      <c r="Y1635">
        <v>15</v>
      </c>
      <c r="Z1635">
        <f>Y1635*'MRIP Selectivity'!$N$35</f>
        <v>9.4448912638053495E-2</v>
      </c>
      <c r="AA1635">
        <f>Y1635*'MRIP Selectivity'!$O$35</f>
        <v>9.4264338406784942E-2</v>
      </c>
      <c r="AB1635">
        <f>Y1635*'MRIP Selectivity'!$P$35</f>
        <v>1.354825694312832E-2</v>
      </c>
      <c r="AC1635">
        <v>0.74741255597723821</v>
      </c>
      <c r="AD1635">
        <v>0.94160359434525442</v>
      </c>
      <c r="AE1635">
        <v>1.3432654004296583</v>
      </c>
      <c r="AF1635">
        <f t="shared" si="664"/>
        <v>7.0592303204078444E-2</v>
      </c>
      <c r="AG1635">
        <f t="shared" si="665"/>
        <v>8.875963986240612E-2</v>
      </c>
      <c r="AH1635">
        <f t="shared" si="666"/>
        <v>1.819890478783516E-2</v>
      </c>
      <c r="AI1635">
        <f t="shared" si="667"/>
        <v>0.20226150798796677</v>
      </c>
      <c r="AJ1635">
        <f t="shared" si="668"/>
        <v>0.17755084785431974</v>
      </c>
      <c r="AK1635">
        <f t="shared" si="669"/>
        <v>0.10781259534991326</v>
      </c>
      <c r="AL1635">
        <f t="shared" si="670"/>
        <v>0.10695854465024128</v>
      </c>
      <c r="AM1635">
        <f t="shared" si="671"/>
        <v>0.15935194306648456</v>
      </c>
      <c r="AN1635">
        <f t="shared" si="672"/>
        <v>8.875963986240612E-2</v>
      </c>
      <c r="AO1635">
        <v>0</v>
      </c>
      <c r="AP1635">
        <f t="shared" si="673"/>
        <v>0.18871325104483844</v>
      </c>
      <c r="AQ1635">
        <f t="shared" si="674"/>
        <v>9.4264338406784942E-2</v>
      </c>
      <c r="AR1635">
        <v>15</v>
      </c>
      <c r="AS1635">
        <f>AR1635*'MRIP Selectivity'!$N$35</f>
        <v>9.4448912638053495E-2</v>
      </c>
      <c r="AT1635">
        <f>AR1635*'MRIP Selectivity'!$O$35</f>
        <v>9.4264338406784942E-2</v>
      </c>
      <c r="AU1635">
        <f>AR1635*'MRIP Selectivity'!$P$35</f>
        <v>1.354825694312832E-2</v>
      </c>
      <c r="AV1635">
        <v>2</v>
      </c>
      <c r="AW1635">
        <f t="shared" si="675"/>
        <v>10</v>
      </c>
      <c r="AX1635">
        <f t="shared" si="654"/>
        <v>0</v>
      </c>
      <c r="AY1635">
        <f t="shared" si="655"/>
        <v>0</v>
      </c>
      <c r="AZ1635">
        <f t="shared" si="656"/>
        <v>0</v>
      </c>
      <c r="BA1635">
        <v>646.82802108999999</v>
      </c>
      <c r="BB1635">
        <v>646.82802108999999</v>
      </c>
    </row>
    <row r="1636" spans="1:54" x14ac:dyDescent="0.25">
      <c r="A1636" t="s">
        <v>1476</v>
      </c>
      <c r="B1636" t="s">
        <v>3</v>
      </c>
      <c r="C1636">
        <v>2014</v>
      </c>
      <c r="D1636">
        <v>4</v>
      </c>
      <c r="E1636">
        <v>7</v>
      </c>
      <c r="F1636" t="s">
        <v>1861</v>
      </c>
      <c r="G1636" t="s">
        <v>2011</v>
      </c>
      <c r="H1636" t="s">
        <v>2015</v>
      </c>
      <c r="I1636" t="s">
        <v>1812</v>
      </c>
      <c r="J1636" t="s">
        <v>1819</v>
      </c>
      <c r="K1636" t="str">
        <f t="shared" si="657"/>
        <v>Offshore</v>
      </c>
      <c r="L1636">
        <v>0.58356762399999995</v>
      </c>
      <c r="M1636">
        <f t="shared" si="650"/>
        <v>110.4223078587351</v>
      </c>
      <c r="N1636">
        <f t="shared" si="658"/>
        <v>0.67163380782092452</v>
      </c>
      <c r="O1636">
        <f t="shared" si="659"/>
        <v>0.62755764858983287</v>
      </c>
      <c r="P1636">
        <v>8.9947529440944862</v>
      </c>
      <c r="Q1636">
        <f t="shared" si="660"/>
        <v>15.41338582569222</v>
      </c>
      <c r="R1636">
        <v>0.96490978893670531</v>
      </c>
      <c r="S1636">
        <f t="shared" si="651"/>
        <v>182.57963839658794</v>
      </c>
      <c r="T1636">
        <f t="shared" si="661"/>
        <v>1.6534669663865817</v>
      </c>
      <c r="U1636">
        <f t="shared" si="652"/>
        <v>1.039274029034398</v>
      </c>
      <c r="V1636">
        <f t="shared" si="662"/>
        <v>1.5473819467281733</v>
      </c>
      <c r="W1636">
        <f t="shared" si="653"/>
        <v>1.0063309542058281</v>
      </c>
      <c r="X1636">
        <f t="shared" si="663"/>
        <v>1.6035673479036165</v>
      </c>
      <c r="Y1636">
        <v>7</v>
      </c>
      <c r="Z1636">
        <f>Y1636*'MRIP Selectivity'!$N$35</f>
        <v>4.4076159231091636E-2</v>
      </c>
      <c r="AA1636">
        <f>Y1636*'MRIP Selectivity'!$O$35</f>
        <v>4.3990024589832977E-2</v>
      </c>
      <c r="AB1636">
        <f>Y1636*'MRIP Selectivity'!$P$35</f>
        <v>6.3225199067932156E-3</v>
      </c>
      <c r="AC1636">
        <v>0.74741255597723821</v>
      </c>
      <c r="AD1636">
        <v>0.94160359434525442</v>
      </c>
      <c r="AE1636">
        <v>1.3432654004296583</v>
      </c>
      <c r="AF1636">
        <f t="shared" si="664"/>
        <v>3.2943074828569945E-2</v>
      </c>
      <c r="AG1636">
        <f t="shared" si="665"/>
        <v>4.1421165269122859E-2</v>
      </c>
      <c r="AH1636">
        <f t="shared" si="666"/>
        <v>8.4928222343230737E-3</v>
      </c>
      <c r="AI1636">
        <f t="shared" si="667"/>
        <v>9.4388703727717821E-2</v>
      </c>
      <c r="AJ1636">
        <f t="shared" si="668"/>
        <v>8.2857062332015868E-2</v>
      </c>
      <c r="AK1636">
        <f t="shared" si="669"/>
        <v>5.0312544496626192E-2</v>
      </c>
      <c r="AL1636">
        <f t="shared" si="670"/>
        <v>4.9913987503445931E-2</v>
      </c>
      <c r="AM1636">
        <f t="shared" si="671"/>
        <v>1.039274029034398</v>
      </c>
      <c r="AN1636">
        <f t="shared" si="672"/>
        <v>1.0063309542058281</v>
      </c>
      <c r="AO1636">
        <v>2</v>
      </c>
      <c r="AP1636">
        <f t="shared" si="673"/>
        <v>2.0880661838209242</v>
      </c>
      <c r="AQ1636">
        <f t="shared" si="674"/>
        <v>2.0439900245898328</v>
      </c>
      <c r="AR1636">
        <v>7</v>
      </c>
      <c r="AS1636">
        <f>AR1636*'MRIP Selectivity'!$N$35</f>
        <v>4.4076159231091636E-2</v>
      </c>
      <c r="AT1636">
        <f>AR1636*'MRIP Selectivity'!$O$35</f>
        <v>4.3990024589832977E-2</v>
      </c>
      <c r="AU1636">
        <f>AR1636*'MRIP Selectivity'!$P$35</f>
        <v>6.3225199067932156E-3</v>
      </c>
      <c r="AV1636">
        <v>5</v>
      </c>
      <c r="AW1636">
        <f t="shared" si="675"/>
        <v>25</v>
      </c>
      <c r="AX1636">
        <f t="shared" si="654"/>
        <v>0</v>
      </c>
      <c r="AY1636">
        <f t="shared" si="655"/>
        <v>0</v>
      </c>
      <c r="AZ1636">
        <f t="shared" si="656"/>
        <v>0</v>
      </c>
      <c r="BA1636">
        <v>189.21938660999999</v>
      </c>
      <c r="BB1636">
        <v>189.21938660999999</v>
      </c>
    </row>
    <row r="1637" spans="1:54" x14ac:dyDescent="0.25">
      <c r="A1637" t="s">
        <v>1477</v>
      </c>
      <c r="B1637" t="s">
        <v>3</v>
      </c>
      <c r="C1637">
        <v>2013</v>
      </c>
      <c r="D1637">
        <v>2</v>
      </c>
      <c r="E1637">
        <v>4</v>
      </c>
      <c r="F1637" t="s">
        <v>1859</v>
      </c>
      <c r="G1637" t="s">
        <v>2011</v>
      </c>
      <c r="H1637" t="s">
        <v>2020</v>
      </c>
      <c r="I1637" t="s">
        <v>1812</v>
      </c>
      <c r="J1637" t="s">
        <v>1813</v>
      </c>
      <c r="K1637" t="str">
        <f t="shared" si="657"/>
        <v>Inshore</v>
      </c>
      <c r="L1637">
        <v>0.25</v>
      </c>
      <c r="M1637">
        <f t="shared" si="650"/>
        <v>647.54610972499995</v>
      </c>
      <c r="N1637">
        <f t="shared" si="658"/>
        <v>0.25</v>
      </c>
      <c r="O1637">
        <f t="shared" si="659"/>
        <v>0.25</v>
      </c>
      <c r="P1637">
        <v>2.4238991791732283</v>
      </c>
      <c r="Q1637">
        <f t="shared" si="660"/>
        <v>9.6955967166929131</v>
      </c>
      <c r="R1637">
        <v>0.11023113109243879</v>
      </c>
      <c r="S1637">
        <f t="shared" si="651"/>
        <v>285.51896043798087</v>
      </c>
      <c r="T1637">
        <f t="shared" si="661"/>
        <v>0.44092452436975516</v>
      </c>
      <c r="U1637">
        <f t="shared" si="652"/>
        <v>0.11023113109243879</v>
      </c>
      <c r="V1637">
        <f t="shared" si="662"/>
        <v>0.44092452436975516</v>
      </c>
      <c r="W1637">
        <f t="shared" si="653"/>
        <v>0.11023113109243879</v>
      </c>
      <c r="X1637">
        <f t="shared" si="663"/>
        <v>0.44092452436975516</v>
      </c>
      <c r="Y1637">
        <v>0</v>
      </c>
      <c r="Z1637">
        <f>Y1637*'MRIP Selectivity'!$N$35</f>
        <v>0</v>
      </c>
      <c r="AA1637">
        <f>Y1637*'MRIP Selectivity'!$O$35</f>
        <v>0</v>
      </c>
      <c r="AB1637">
        <f>Y1637*'MRIP Selectivity'!$P$35</f>
        <v>0</v>
      </c>
      <c r="AC1637">
        <v>0.74741255597723821</v>
      </c>
      <c r="AD1637">
        <v>0.94160359434525442</v>
      </c>
      <c r="AE1637">
        <v>1.3432654004296583</v>
      </c>
      <c r="AF1637">
        <f t="shared" si="664"/>
        <v>0</v>
      </c>
      <c r="AG1637">
        <f t="shared" si="665"/>
        <v>0</v>
      </c>
      <c r="AH1637">
        <f t="shared" si="666"/>
        <v>0</v>
      </c>
      <c r="AI1637">
        <f t="shared" si="667"/>
        <v>0</v>
      </c>
      <c r="AJ1637">
        <f t="shared" si="668"/>
        <v>0</v>
      </c>
      <c r="AK1637">
        <f t="shared" si="669"/>
        <v>0</v>
      </c>
      <c r="AL1637">
        <f t="shared" si="670"/>
        <v>0</v>
      </c>
      <c r="AM1637">
        <f t="shared" si="671"/>
        <v>0.11023113109243879</v>
      </c>
      <c r="AN1637">
        <f t="shared" si="672"/>
        <v>0.11023113109243879</v>
      </c>
      <c r="AO1637">
        <v>1</v>
      </c>
      <c r="AP1637">
        <f t="shared" si="673"/>
        <v>1</v>
      </c>
      <c r="AQ1637">
        <f t="shared" si="674"/>
        <v>1</v>
      </c>
      <c r="AR1637">
        <v>0</v>
      </c>
      <c r="AS1637">
        <f>AR1637*'MRIP Selectivity'!$N$35</f>
        <v>0</v>
      </c>
      <c r="AT1637">
        <f>AR1637*'MRIP Selectivity'!$O$35</f>
        <v>0</v>
      </c>
      <c r="AU1637">
        <f>AR1637*'MRIP Selectivity'!$P$35</f>
        <v>0</v>
      </c>
      <c r="AV1637">
        <v>4</v>
      </c>
      <c r="AW1637">
        <f t="shared" si="675"/>
        <v>20</v>
      </c>
      <c r="AX1637">
        <f t="shared" si="654"/>
        <v>0</v>
      </c>
      <c r="AY1637">
        <f t="shared" si="655"/>
        <v>0</v>
      </c>
      <c r="AZ1637">
        <f t="shared" si="656"/>
        <v>0</v>
      </c>
      <c r="BA1637">
        <v>2590.1844388999998</v>
      </c>
      <c r="BB1637">
        <v>2590.1844388999998</v>
      </c>
    </row>
    <row r="1638" spans="1:54" x14ac:dyDescent="0.25">
      <c r="A1638" t="s">
        <v>1478</v>
      </c>
      <c r="B1638" t="s">
        <v>3</v>
      </c>
      <c r="C1638">
        <v>2013</v>
      </c>
      <c r="D1638">
        <v>5</v>
      </c>
      <c r="E1638">
        <v>9</v>
      </c>
      <c r="F1638" t="s">
        <v>1862</v>
      </c>
      <c r="G1638" t="s">
        <v>2011</v>
      </c>
      <c r="H1638" t="s">
        <v>2015</v>
      </c>
      <c r="I1638" t="s">
        <v>1837</v>
      </c>
      <c r="J1638" t="s">
        <v>1819</v>
      </c>
      <c r="K1638" t="str">
        <f t="shared" si="657"/>
        <v>Offshore</v>
      </c>
      <c r="L1638">
        <v>11</v>
      </c>
      <c r="M1638">
        <f t="shared" si="650"/>
        <v>93.284851485100006</v>
      </c>
      <c r="N1638">
        <f t="shared" si="658"/>
        <v>11.100647067223914</v>
      </c>
      <c r="O1638">
        <f t="shared" si="659"/>
        <v>11.050274313816953</v>
      </c>
      <c r="P1638">
        <v>152.75590551181102</v>
      </c>
      <c r="Q1638">
        <f t="shared" si="660"/>
        <v>13.886900501073729</v>
      </c>
      <c r="R1638">
        <v>15.044639625882596</v>
      </c>
      <c r="S1638">
        <f t="shared" si="651"/>
        <v>127.58517937702804</v>
      </c>
      <c r="T1638">
        <f t="shared" si="661"/>
        <v>1.3676945114438723</v>
      </c>
      <c r="U1638">
        <f t="shared" si="652"/>
        <v>15.129627328851388</v>
      </c>
      <c r="V1638">
        <f t="shared" si="662"/>
        <v>1.3629500368067331</v>
      </c>
      <c r="W1638">
        <f t="shared" si="653"/>
        <v>15.091978100475879</v>
      </c>
      <c r="X1638">
        <f t="shared" si="663"/>
        <v>1.3657559687550285</v>
      </c>
      <c r="Y1638">
        <v>8</v>
      </c>
      <c r="Z1638">
        <f>Y1638*'MRIP Selectivity'!$N$35</f>
        <v>5.0372753406961866E-2</v>
      </c>
      <c r="AA1638">
        <f>Y1638*'MRIP Selectivity'!$O$35</f>
        <v>5.0274313816951972E-2</v>
      </c>
      <c r="AB1638">
        <f>Y1638*'MRIP Selectivity'!$P$35</f>
        <v>7.2257370363351036E-3</v>
      </c>
      <c r="AC1638">
        <v>0.74741255597723821</v>
      </c>
      <c r="AD1638">
        <v>0.94160359434525442</v>
      </c>
      <c r="AE1638">
        <v>1.3432654004296583</v>
      </c>
      <c r="AF1638">
        <f t="shared" si="664"/>
        <v>3.7649228375508506E-2</v>
      </c>
      <c r="AG1638">
        <f t="shared" si="665"/>
        <v>4.7338474593283261E-2</v>
      </c>
      <c r="AH1638">
        <f t="shared" si="666"/>
        <v>9.7060825535120847E-3</v>
      </c>
      <c r="AI1638">
        <f t="shared" si="667"/>
        <v>0.10787280426024894</v>
      </c>
      <c r="AJ1638">
        <f t="shared" si="668"/>
        <v>9.4693785522303855E-2</v>
      </c>
      <c r="AK1638">
        <f t="shared" si="669"/>
        <v>5.7500050853287077E-2</v>
      </c>
      <c r="AL1638">
        <f t="shared" si="670"/>
        <v>5.7044557146795349E-2</v>
      </c>
      <c r="AM1638">
        <f t="shared" si="671"/>
        <v>15.129627328851388</v>
      </c>
      <c r="AN1638">
        <f t="shared" si="672"/>
        <v>15.091978100475879</v>
      </c>
      <c r="AO1638">
        <v>11</v>
      </c>
      <c r="AP1638">
        <f t="shared" si="673"/>
        <v>11.100647067223914</v>
      </c>
      <c r="AQ1638">
        <f t="shared" si="674"/>
        <v>11.050274313816953</v>
      </c>
      <c r="AR1638">
        <v>8</v>
      </c>
      <c r="AS1638">
        <f>AR1638*'MRIP Selectivity'!$N$35</f>
        <v>5.0372753406961866E-2</v>
      </c>
      <c r="AT1638">
        <f>AR1638*'MRIP Selectivity'!$O$35</f>
        <v>5.0274313816951972E-2</v>
      </c>
      <c r="AU1638">
        <f>AR1638*'MRIP Selectivity'!$P$35</f>
        <v>7.2257370363351036E-3</v>
      </c>
      <c r="AV1638">
        <v>16</v>
      </c>
      <c r="AW1638">
        <f t="shared" si="675"/>
        <v>80</v>
      </c>
      <c r="AX1638">
        <f t="shared" si="654"/>
        <v>0</v>
      </c>
      <c r="AY1638">
        <f t="shared" si="655"/>
        <v>0</v>
      </c>
      <c r="AZ1638">
        <f t="shared" si="656"/>
        <v>0</v>
      </c>
      <c r="BA1638">
        <v>8.4804410441000009</v>
      </c>
      <c r="BB1638">
        <v>8.4804410441000009</v>
      </c>
    </row>
    <row r="1639" spans="1:54" x14ac:dyDescent="0.25">
      <c r="A1639" t="s">
        <v>1479</v>
      </c>
      <c r="B1639" t="s">
        <v>3</v>
      </c>
      <c r="C1639">
        <v>2013</v>
      </c>
      <c r="D1639">
        <v>5</v>
      </c>
      <c r="E1639">
        <v>9</v>
      </c>
      <c r="F1639" t="s">
        <v>1868</v>
      </c>
      <c r="G1639" t="s">
        <v>2011</v>
      </c>
      <c r="H1639" t="s">
        <v>2015</v>
      </c>
      <c r="I1639" t="s">
        <v>1837</v>
      </c>
      <c r="J1639" t="s">
        <v>1819</v>
      </c>
      <c r="K1639" t="str">
        <f t="shared" si="657"/>
        <v>Offshore</v>
      </c>
      <c r="L1639">
        <v>0</v>
      </c>
      <c r="M1639">
        <f t="shared" si="650"/>
        <v>0</v>
      </c>
      <c r="N1639">
        <f t="shared" si="658"/>
        <v>0.15097060083587077</v>
      </c>
      <c r="O1639">
        <f t="shared" si="659"/>
        <v>7.5411470725427962E-2</v>
      </c>
      <c r="P1639">
        <v>0</v>
      </c>
      <c r="Q1639">
        <f t="shared" si="660"/>
        <v>0</v>
      </c>
      <c r="R1639">
        <v>0</v>
      </c>
      <c r="S1639">
        <f t="shared" si="651"/>
        <v>0</v>
      </c>
      <c r="T1639">
        <f t="shared" si="661"/>
        <v>0</v>
      </c>
      <c r="U1639">
        <f t="shared" si="652"/>
        <v>0.12748155445318765</v>
      </c>
      <c r="V1639">
        <f t="shared" si="662"/>
        <v>0.84441310922369928</v>
      </c>
      <c r="W1639">
        <f t="shared" si="653"/>
        <v>7.1007711889924899E-2</v>
      </c>
      <c r="X1639">
        <f t="shared" si="663"/>
        <v>0.94160359434525442</v>
      </c>
      <c r="Y1639">
        <v>12</v>
      </c>
      <c r="Z1639">
        <f>Y1639*'MRIP Selectivity'!$N$35</f>
        <v>7.5559130110442796E-2</v>
      </c>
      <c r="AA1639">
        <f>Y1639*'MRIP Selectivity'!$O$35</f>
        <v>7.5411470725427962E-2</v>
      </c>
      <c r="AB1639">
        <f>Y1639*'MRIP Selectivity'!$P$35</f>
        <v>1.0838605554502655E-2</v>
      </c>
      <c r="AC1639">
        <v>0.74741255597723821</v>
      </c>
      <c r="AD1639">
        <v>0.94160359434525442</v>
      </c>
      <c r="AE1639">
        <v>1.3432654004296583</v>
      </c>
      <c r="AF1639">
        <f t="shared" si="664"/>
        <v>5.6473842563262752E-2</v>
      </c>
      <c r="AG1639">
        <f t="shared" si="665"/>
        <v>7.1007711889924899E-2</v>
      </c>
      <c r="AH1639">
        <f t="shared" si="666"/>
        <v>1.4559123830268127E-2</v>
      </c>
      <c r="AI1639">
        <f t="shared" si="667"/>
        <v>0.16180920639037344</v>
      </c>
      <c r="AJ1639">
        <f t="shared" si="668"/>
        <v>0.14204067828345579</v>
      </c>
      <c r="AK1639">
        <f t="shared" si="669"/>
        <v>8.6250076279930615E-2</v>
      </c>
      <c r="AL1639">
        <f t="shared" si="670"/>
        <v>8.5566835720193024E-2</v>
      </c>
      <c r="AM1639">
        <f t="shared" si="671"/>
        <v>0.12748155445318765</v>
      </c>
      <c r="AN1639">
        <f t="shared" si="672"/>
        <v>7.1007711889924899E-2</v>
      </c>
      <c r="AO1639">
        <v>0</v>
      </c>
      <c r="AP1639">
        <f t="shared" si="673"/>
        <v>0.15097060083587077</v>
      </c>
      <c r="AQ1639">
        <f t="shared" si="674"/>
        <v>7.5411470725427962E-2</v>
      </c>
      <c r="AR1639">
        <v>12</v>
      </c>
      <c r="AS1639">
        <f>AR1639*'MRIP Selectivity'!$N$35</f>
        <v>7.5559130110442796E-2</v>
      </c>
      <c r="AT1639">
        <f>AR1639*'MRIP Selectivity'!$O$35</f>
        <v>7.5411470725427962E-2</v>
      </c>
      <c r="AU1639">
        <f>AR1639*'MRIP Selectivity'!$P$35</f>
        <v>1.0838605554502655E-2</v>
      </c>
      <c r="AV1639">
        <v>5</v>
      </c>
      <c r="AW1639">
        <f t="shared" si="675"/>
        <v>25</v>
      </c>
      <c r="AX1639">
        <f t="shared" si="654"/>
        <v>0</v>
      </c>
      <c r="AY1639">
        <f t="shared" si="655"/>
        <v>0</v>
      </c>
      <c r="AZ1639">
        <f t="shared" si="656"/>
        <v>0</v>
      </c>
      <c r="BA1639">
        <v>8.1349896936999997</v>
      </c>
      <c r="BB1639">
        <v>8.1349896936999997</v>
      </c>
    </row>
    <row r="1640" spans="1:54" x14ac:dyDescent="0.25">
      <c r="A1640" t="s">
        <v>1480</v>
      </c>
      <c r="B1640" t="s">
        <v>3</v>
      </c>
      <c r="C1640">
        <v>2013</v>
      </c>
      <c r="D1640">
        <v>5</v>
      </c>
      <c r="E1640">
        <v>10</v>
      </c>
      <c r="F1640" t="s">
        <v>1836</v>
      </c>
      <c r="G1640" t="s">
        <v>2011</v>
      </c>
      <c r="H1640" t="s">
        <v>2015</v>
      </c>
      <c r="I1640" t="s">
        <v>1837</v>
      </c>
      <c r="J1640" t="s">
        <v>1819</v>
      </c>
      <c r="K1640" t="str">
        <f t="shared" si="657"/>
        <v>Offshore</v>
      </c>
      <c r="L1640">
        <v>15</v>
      </c>
      <c r="M1640">
        <f t="shared" si="650"/>
        <v>1602.2022496499999</v>
      </c>
      <c r="N1640">
        <f t="shared" si="658"/>
        <v>15.188713251044838</v>
      </c>
      <c r="O1640">
        <f t="shared" si="659"/>
        <v>15.094264338406784</v>
      </c>
      <c r="P1640">
        <v>219.8031496062992</v>
      </c>
      <c r="Q1640">
        <f t="shared" si="660"/>
        <v>14.653543307086613</v>
      </c>
      <c r="R1640">
        <v>26.896395986555063</v>
      </c>
      <c r="S1640">
        <f t="shared" si="651"/>
        <v>2872.8977438090501</v>
      </c>
      <c r="T1640">
        <f t="shared" si="661"/>
        <v>1.7930930657703377</v>
      </c>
      <c r="U1640">
        <f t="shared" si="652"/>
        <v>27.05574792962155</v>
      </c>
      <c r="V1640">
        <f t="shared" si="662"/>
        <v>1.7813061239904817</v>
      </c>
      <c r="W1640">
        <f t="shared" si="653"/>
        <v>26.98515562641747</v>
      </c>
      <c r="X1640">
        <f t="shared" si="663"/>
        <v>1.7877754769243548</v>
      </c>
      <c r="Y1640">
        <v>15</v>
      </c>
      <c r="Z1640">
        <f>Y1640*'MRIP Selectivity'!$N$35</f>
        <v>9.4448912638053495E-2</v>
      </c>
      <c r="AA1640">
        <f>Y1640*'MRIP Selectivity'!$O$35</f>
        <v>9.4264338406784942E-2</v>
      </c>
      <c r="AB1640">
        <f>Y1640*'MRIP Selectivity'!$P$35</f>
        <v>1.354825694312832E-2</v>
      </c>
      <c r="AC1640">
        <v>0.74741255597723821</v>
      </c>
      <c r="AD1640">
        <v>0.94160359434525442</v>
      </c>
      <c r="AE1640">
        <v>1.3432654004296583</v>
      </c>
      <c r="AF1640">
        <f t="shared" si="664"/>
        <v>7.0592303204078444E-2</v>
      </c>
      <c r="AG1640">
        <f t="shared" si="665"/>
        <v>8.875963986240612E-2</v>
      </c>
      <c r="AH1640">
        <f t="shared" si="666"/>
        <v>1.819890478783516E-2</v>
      </c>
      <c r="AI1640">
        <f t="shared" si="667"/>
        <v>0.20226150798796677</v>
      </c>
      <c r="AJ1640">
        <f t="shared" si="668"/>
        <v>0.17755084785431974</v>
      </c>
      <c r="AK1640">
        <f t="shared" si="669"/>
        <v>0.10781259534991326</v>
      </c>
      <c r="AL1640">
        <f t="shared" si="670"/>
        <v>0.10695854465024128</v>
      </c>
      <c r="AM1640">
        <f t="shared" si="671"/>
        <v>27.05574792962155</v>
      </c>
      <c r="AN1640">
        <f t="shared" si="672"/>
        <v>26.98515562641747</v>
      </c>
      <c r="AO1640">
        <v>15</v>
      </c>
      <c r="AP1640">
        <f t="shared" si="673"/>
        <v>15.188713251044838</v>
      </c>
      <c r="AQ1640">
        <f t="shared" si="674"/>
        <v>15.094264338406784</v>
      </c>
      <c r="AR1640">
        <v>15</v>
      </c>
      <c r="AS1640">
        <f>AR1640*'MRIP Selectivity'!$N$35</f>
        <v>9.4448912638053495E-2</v>
      </c>
      <c r="AT1640">
        <f>AR1640*'MRIP Selectivity'!$O$35</f>
        <v>9.4264338406784942E-2</v>
      </c>
      <c r="AU1640">
        <f>AR1640*'MRIP Selectivity'!$P$35</f>
        <v>1.354825694312832E-2</v>
      </c>
      <c r="AV1640">
        <v>25</v>
      </c>
      <c r="AW1640">
        <f t="shared" si="675"/>
        <v>125</v>
      </c>
      <c r="AX1640">
        <f t="shared" si="654"/>
        <v>0</v>
      </c>
      <c r="AY1640">
        <f t="shared" si="655"/>
        <v>0</v>
      </c>
      <c r="AZ1640">
        <f t="shared" si="656"/>
        <v>0</v>
      </c>
      <c r="BA1640">
        <v>106.81348331</v>
      </c>
      <c r="BB1640">
        <v>106.81348331</v>
      </c>
    </row>
    <row r="1641" spans="1:54" x14ac:dyDescent="0.25">
      <c r="A1641" t="s">
        <v>1481</v>
      </c>
      <c r="B1641" t="s">
        <v>3</v>
      </c>
      <c r="C1641">
        <v>2013</v>
      </c>
      <c r="D1641">
        <v>6</v>
      </c>
      <c r="E1641">
        <v>11</v>
      </c>
      <c r="F1641" t="s">
        <v>1838</v>
      </c>
      <c r="G1641" t="s">
        <v>2011</v>
      </c>
      <c r="H1641" t="s">
        <v>2015</v>
      </c>
      <c r="I1641" t="s">
        <v>1812</v>
      </c>
      <c r="J1641" t="s">
        <v>1813</v>
      </c>
      <c r="K1641" t="str">
        <f t="shared" si="657"/>
        <v>Inshore</v>
      </c>
      <c r="L1641">
        <v>0</v>
      </c>
      <c r="M1641">
        <f t="shared" si="650"/>
        <v>0</v>
      </c>
      <c r="N1641">
        <f t="shared" si="658"/>
        <v>2.516176680597846E-2</v>
      </c>
      <c r="O1641">
        <f t="shared" si="659"/>
        <v>1.2568578454237993E-2</v>
      </c>
      <c r="P1641">
        <v>0</v>
      </c>
      <c r="Q1641">
        <f t="shared" si="660"/>
        <v>0</v>
      </c>
      <c r="R1641">
        <v>0</v>
      </c>
      <c r="S1641">
        <f t="shared" si="651"/>
        <v>0</v>
      </c>
      <c r="T1641">
        <f t="shared" si="661"/>
        <v>0</v>
      </c>
      <c r="U1641">
        <f t="shared" si="652"/>
        <v>2.1246925742197942E-2</v>
      </c>
      <c r="V1641">
        <f t="shared" si="662"/>
        <v>0.84441310922369939</v>
      </c>
      <c r="W1641">
        <f t="shared" si="653"/>
        <v>1.1834618648320815E-2</v>
      </c>
      <c r="X1641">
        <f t="shared" si="663"/>
        <v>0.94160359434525431</v>
      </c>
      <c r="Y1641">
        <v>2</v>
      </c>
      <c r="Z1641">
        <f>Y1641*'MRIP Selectivity'!$N$35</f>
        <v>1.2593188351740467E-2</v>
      </c>
      <c r="AA1641">
        <f>Y1641*'MRIP Selectivity'!$O$35</f>
        <v>1.2568578454237993E-2</v>
      </c>
      <c r="AB1641">
        <f>Y1641*'MRIP Selectivity'!$P$35</f>
        <v>1.8064342590837759E-3</v>
      </c>
      <c r="AC1641">
        <v>0.74741255597723821</v>
      </c>
      <c r="AD1641">
        <v>0.94160359434525442</v>
      </c>
      <c r="AE1641">
        <v>1.3432654004296583</v>
      </c>
      <c r="AF1641">
        <f t="shared" si="664"/>
        <v>9.4123070938771265E-3</v>
      </c>
      <c r="AG1641">
        <f t="shared" si="665"/>
        <v>1.1834618648320815E-2</v>
      </c>
      <c r="AH1641">
        <f t="shared" si="666"/>
        <v>2.4265206383780212E-3</v>
      </c>
      <c r="AI1641">
        <f t="shared" si="667"/>
        <v>2.6968201065062234E-2</v>
      </c>
      <c r="AJ1641">
        <f t="shared" si="668"/>
        <v>2.3673446380575964E-2</v>
      </c>
      <c r="AK1641">
        <f t="shared" si="669"/>
        <v>1.4375012713321769E-2</v>
      </c>
      <c r="AL1641">
        <f t="shared" si="670"/>
        <v>1.4261139286698837E-2</v>
      </c>
      <c r="AM1641">
        <f t="shared" si="671"/>
        <v>2.1246925742197942E-2</v>
      </c>
      <c r="AN1641">
        <f t="shared" si="672"/>
        <v>1.1834618648320815E-2</v>
      </c>
      <c r="AO1641">
        <v>0</v>
      </c>
      <c r="AP1641">
        <f t="shared" si="673"/>
        <v>2.516176680597846E-2</v>
      </c>
      <c r="AQ1641">
        <f t="shared" si="674"/>
        <v>1.2568578454237993E-2</v>
      </c>
      <c r="AR1641">
        <v>2</v>
      </c>
      <c r="AS1641">
        <f>AR1641*'MRIP Selectivity'!$N$35</f>
        <v>1.2593188351740467E-2</v>
      </c>
      <c r="AT1641">
        <f>AR1641*'MRIP Selectivity'!$O$35</f>
        <v>1.2568578454237993E-2</v>
      </c>
      <c r="AU1641">
        <f>AR1641*'MRIP Selectivity'!$P$35</f>
        <v>1.8064342590837759E-3</v>
      </c>
      <c r="AV1641">
        <v>4</v>
      </c>
      <c r="AW1641">
        <f t="shared" si="675"/>
        <v>20</v>
      </c>
      <c r="AX1641">
        <f t="shared" si="654"/>
        <v>0</v>
      </c>
      <c r="AY1641">
        <f t="shared" si="655"/>
        <v>0</v>
      </c>
      <c r="AZ1641">
        <f t="shared" si="656"/>
        <v>0</v>
      </c>
      <c r="BA1641">
        <v>366.72488978000001</v>
      </c>
      <c r="BB1641">
        <v>366.72488978000001</v>
      </c>
    </row>
    <row r="1642" spans="1:54" x14ac:dyDescent="0.25">
      <c r="A1642" t="s">
        <v>1482</v>
      </c>
      <c r="B1642" t="s">
        <v>3</v>
      </c>
      <c r="C1642">
        <v>2013</v>
      </c>
      <c r="D1642">
        <v>6</v>
      </c>
      <c r="E1642">
        <v>11</v>
      </c>
      <c r="F1642" t="s">
        <v>1836</v>
      </c>
      <c r="G1642" t="s">
        <v>2011</v>
      </c>
      <c r="H1642" t="s">
        <v>2015</v>
      </c>
      <c r="I1642" t="s">
        <v>1812</v>
      </c>
      <c r="J1642" t="s">
        <v>1813</v>
      </c>
      <c r="K1642" t="str">
        <f t="shared" si="657"/>
        <v>Inshore</v>
      </c>
      <c r="L1642">
        <v>0</v>
      </c>
      <c r="M1642">
        <f t="shared" si="650"/>
        <v>0</v>
      </c>
      <c r="N1642">
        <f t="shared" si="658"/>
        <v>3.7742650208967693E-2</v>
      </c>
      <c r="O1642">
        <f t="shared" si="659"/>
        <v>1.8852867681356991E-2</v>
      </c>
      <c r="P1642">
        <v>0</v>
      </c>
      <c r="Q1642">
        <f t="shared" si="660"/>
        <v>0</v>
      </c>
      <c r="R1642">
        <v>0</v>
      </c>
      <c r="S1642">
        <f t="shared" si="651"/>
        <v>0</v>
      </c>
      <c r="T1642">
        <f t="shared" si="661"/>
        <v>0</v>
      </c>
      <c r="U1642">
        <f t="shared" si="652"/>
        <v>3.1870388613296913E-2</v>
      </c>
      <c r="V1642">
        <f t="shared" si="662"/>
        <v>0.84441310922369928</v>
      </c>
      <c r="W1642">
        <f t="shared" si="653"/>
        <v>1.7751927972481225E-2</v>
      </c>
      <c r="X1642">
        <f t="shared" si="663"/>
        <v>0.94160359434525442</v>
      </c>
      <c r="Y1642">
        <v>3</v>
      </c>
      <c r="Z1642">
        <f>Y1642*'MRIP Selectivity'!$N$35</f>
        <v>1.8889782527610699E-2</v>
      </c>
      <c r="AA1642">
        <f>Y1642*'MRIP Selectivity'!$O$35</f>
        <v>1.8852867681356991E-2</v>
      </c>
      <c r="AB1642">
        <f>Y1642*'MRIP Selectivity'!$P$35</f>
        <v>2.7096513886256638E-3</v>
      </c>
      <c r="AC1642">
        <v>0.74741255597723821</v>
      </c>
      <c r="AD1642">
        <v>0.94160359434525442</v>
      </c>
      <c r="AE1642">
        <v>1.3432654004296583</v>
      </c>
      <c r="AF1642">
        <f t="shared" si="664"/>
        <v>1.4118460640815688E-2</v>
      </c>
      <c r="AG1642">
        <f t="shared" si="665"/>
        <v>1.7751927972481225E-2</v>
      </c>
      <c r="AH1642">
        <f t="shared" si="666"/>
        <v>3.6397809575670318E-3</v>
      </c>
      <c r="AI1642">
        <f t="shared" si="667"/>
        <v>4.045230159759336E-2</v>
      </c>
      <c r="AJ1642">
        <f t="shared" si="668"/>
        <v>3.5510169570863948E-2</v>
      </c>
      <c r="AK1642">
        <f t="shared" si="669"/>
        <v>2.1562519069982654E-2</v>
      </c>
      <c r="AL1642">
        <f t="shared" si="670"/>
        <v>2.1391708930048256E-2</v>
      </c>
      <c r="AM1642">
        <f t="shared" si="671"/>
        <v>3.1870388613296913E-2</v>
      </c>
      <c r="AN1642">
        <f t="shared" si="672"/>
        <v>1.7751927972481225E-2</v>
      </c>
      <c r="AO1642">
        <v>0</v>
      </c>
      <c r="AP1642">
        <f t="shared" si="673"/>
        <v>3.7742650208967693E-2</v>
      </c>
      <c r="AQ1642">
        <f t="shared" si="674"/>
        <v>1.8852867681356991E-2</v>
      </c>
      <c r="AR1642">
        <v>3</v>
      </c>
      <c r="AS1642">
        <f>AR1642*'MRIP Selectivity'!$N$35</f>
        <v>1.8889782527610699E-2</v>
      </c>
      <c r="AT1642">
        <f>AR1642*'MRIP Selectivity'!$O$35</f>
        <v>1.8852867681356991E-2</v>
      </c>
      <c r="AU1642">
        <f>AR1642*'MRIP Selectivity'!$P$35</f>
        <v>2.7096513886256638E-3</v>
      </c>
      <c r="AV1642">
        <v>1</v>
      </c>
      <c r="AW1642">
        <f t="shared" si="675"/>
        <v>5</v>
      </c>
      <c r="AX1642">
        <f t="shared" si="654"/>
        <v>0</v>
      </c>
      <c r="AY1642">
        <f t="shared" si="655"/>
        <v>0</v>
      </c>
      <c r="AZ1642">
        <f t="shared" si="656"/>
        <v>0</v>
      </c>
      <c r="BA1642">
        <v>279.55397927000001</v>
      </c>
      <c r="BB1642">
        <v>279.55397927000001</v>
      </c>
    </row>
    <row r="1643" spans="1:54" x14ac:dyDescent="0.25">
      <c r="A1643" t="s">
        <v>1483</v>
      </c>
      <c r="B1643" t="s">
        <v>3</v>
      </c>
      <c r="C1643">
        <v>2014</v>
      </c>
      <c r="D1643">
        <v>3</v>
      </c>
      <c r="E1643">
        <v>5</v>
      </c>
      <c r="F1643" t="s">
        <v>1850</v>
      </c>
      <c r="G1643" t="s">
        <v>2011</v>
      </c>
      <c r="H1643" t="s">
        <v>2015</v>
      </c>
      <c r="I1643" t="s">
        <v>1837</v>
      </c>
      <c r="J1643" t="s">
        <v>1819</v>
      </c>
      <c r="K1643" t="str">
        <f t="shared" si="657"/>
        <v>Offshore</v>
      </c>
      <c r="L1643">
        <v>6</v>
      </c>
      <c r="M1643">
        <f t="shared" si="650"/>
        <v>132.392675526</v>
      </c>
      <c r="N1643">
        <f t="shared" si="658"/>
        <v>6.6038824033434826</v>
      </c>
      <c r="O1643">
        <f t="shared" si="659"/>
        <v>6.3016458829017115</v>
      </c>
      <c r="P1643">
        <v>77.71653543307086</v>
      </c>
      <c r="Q1643">
        <f t="shared" si="660"/>
        <v>12.952755905511809</v>
      </c>
      <c r="R1643">
        <v>7.1650235210085214</v>
      </c>
      <c r="S1643">
        <f t="shared" si="651"/>
        <v>158.09943902550651</v>
      </c>
      <c r="T1643">
        <f t="shared" si="661"/>
        <v>1.1941705868347536</v>
      </c>
      <c r="U1643">
        <f t="shared" si="652"/>
        <v>7.6749497388212715</v>
      </c>
      <c r="V1643">
        <f t="shared" si="662"/>
        <v>1.1621875239534123</v>
      </c>
      <c r="W1643">
        <f t="shared" si="653"/>
        <v>7.4490543685682207</v>
      </c>
      <c r="X1643">
        <f t="shared" si="663"/>
        <v>1.1820807622306704</v>
      </c>
      <c r="Y1643">
        <v>48</v>
      </c>
      <c r="Z1643">
        <f>Y1643*'MRIP Selectivity'!$N$35</f>
        <v>0.30223652044177118</v>
      </c>
      <c r="AA1643">
        <f>Y1643*'MRIP Selectivity'!$O$35</f>
        <v>0.30164588290171185</v>
      </c>
      <c r="AB1643">
        <f>Y1643*'MRIP Selectivity'!$P$35</f>
        <v>4.335442221801062E-2</v>
      </c>
      <c r="AC1643">
        <v>0.74741255597723821</v>
      </c>
      <c r="AD1643">
        <v>0.94160359434525442</v>
      </c>
      <c r="AE1643">
        <v>1.3432654004296583</v>
      </c>
      <c r="AF1643">
        <f t="shared" si="664"/>
        <v>0.22589537025305101</v>
      </c>
      <c r="AG1643">
        <f t="shared" si="665"/>
        <v>0.2840308475596996</v>
      </c>
      <c r="AH1643">
        <f t="shared" si="666"/>
        <v>5.8236495321072508E-2</v>
      </c>
      <c r="AI1643">
        <f t="shared" si="667"/>
        <v>0.64723682556149376</v>
      </c>
      <c r="AJ1643">
        <f t="shared" si="668"/>
        <v>0.56816271313382316</v>
      </c>
      <c r="AK1643">
        <f t="shared" si="669"/>
        <v>0.34500030511972246</v>
      </c>
      <c r="AL1643">
        <f t="shared" si="670"/>
        <v>0.3422673428807721</v>
      </c>
      <c r="AM1643">
        <f t="shared" si="671"/>
        <v>7.6749497388212715</v>
      </c>
      <c r="AN1643">
        <f t="shared" si="672"/>
        <v>7.4490543685682207</v>
      </c>
      <c r="AO1643">
        <v>6</v>
      </c>
      <c r="AP1643">
        <f t="shared" si="673"/>
        <v>6.6038824033434826</v>
      </c>
      <c r="AQ1643">
        <f t="shared" si="674"/>
        <v>6.3016458829017115</v>
      </c>
      <c r="AR1643">
        <v>48</v>
      </c>
      <c r="AS1643">
        <f>AR1643*'MRIP Selectivity'!$N$35</f>
        <v>0.30223652044177118</v>
      </c>
      <c r="AT1643">
        <f>AR1643*'MRIP Selectivity'!$O$35</f>
        <v>0.30164588290171185</v>
      </c>
      <c r="AU1643">
        <f>AR1643*'MRIP Selectivity'!$P$35</f>
        <v>4.335442221801062E-2</v>
      </c>
      <c r="AV1643">
        <v>16</v>
      </c>
      <c r="AW1643">
        <f t="shared" si="675"/>
        <v>80</v>
      </c>
      <c r="AX1643">
        <f t="shared" si="654"/>
        <v>0</v>
      </c>
      <c r="AY1643">
        <f t="shared" si="655"/>
        <v>0</v>
      </c>
      <c r="AZ1643">
        <f t="shared" si="656"/>
        <v>0</v>
      </c>
      <c r="BA1643">
        <v>22.065445920999998</v>
      </c>
      <c r="BB1643">
        <v>22.065445920999998</v>
      </c>
    </row>
    <row r="1644" spans="1:54" x14ac:dyDescent="0.25">
      <c r="A1644" t="s">
        <v>1484</v>
      </c>
      <c r="B1644" t="s">
        <v>3</v>
      </c>
      <c r="C1644">
        <v>2014</v>
      </c>
      <c r="D1644">
        <v>3</v>
      </c>
      <c r="E1644">
        <v>5</v>
      </c>
      <c r="F1644" t="s">
        <v>1850</v>
      </c>
      <c r="G1644" t="s">
        <v>2011</v>
      </c>
      <c r="H1644" t="s">
        <v>2015</v>
      </c>
      <c r="I1644" t="s">
        <v>1837</v>
      </c>
      <c r="J1644" t="s">
        <v>1819</v>
      </c>
      <c r="K1644" t="str">
        <f t="shared" si="657"/>
        <v>Offshore</v>
      </c>
      <c r="L1644">
        <v>1</v>
      </c>
      <c r="M1644">
        <f t="shared" si="650"/>
        <v>22.065445920999998</v>
      </c>
      <c r="N1644">
        <f t="shared" si="658"/>
        <v>1</v>
      </c>
      <c r="O1644">
        <f t="shared" si="659"/>
        <v>1</v>
      </c>
      <c r="P1644">
        <v>14.291338582677165</v>
      </c>
      <c r="Q1644">
        <f t="shared" si="660"/>
        <v>14.291338582677165</v>
      </c>
      <c r="R1644">
        <v>1.3227735731092654</v>
      </c>
      <c r="S1644">
        <f t="shared" si="651"/>
        <v>29.187588743170434</v>
      </c>
      <c r="T1644">
        <f t="shared" si="661"/>
        <v>1.3227735731092654</v>
      </c>
      <c r="U1644">
        <f t="shared" si="652"/>
        <v>1.3227735731092654</v>
      </c>
      <c r="V1644">
        <f t="shared" si="662"/>
        <v>1.3227735731092654</v>
      </c>
      <c r="W1644">
        <f t="shared" si="653"/>
        <v>1.3227735731092654</v>
      </c>
      <c r="X1644">
        <f t="shared" si="663"/>
        <v>1.3227735731092654</v>
      </c>
      <c r="Y1644">
        <v>0</v>
      </c>
      <c r="Z1644">
        <f>Y1644*'MRIP Selectivity'!$N$35</f>
        <v>0</v>
      </c>
      <c r="AA1644">
        <f>Y1644*'MRIP Selectivity'!$O$35</f>
        <v>0</v>
      </c>
      <c r="AB1644">
        <f>Y1644*'MRIP Selectivity'!$P$35</f>
        <v>0</v>
      </c>
      <c r="AC1644">
        <v>0.74741255597723821</v>
      </c>
      <c r="AD1644">
        <v>0.94160359434525442</v>
      </c>
      <c r="AE1644">
        <v>1.3432654004296583</v>
      </c>
      <c r="AF1644">
        <f t="shared" si="664"/>
        <v>0</v>
      </c>
      <c r="AG1644">
        <f t="shared" si="665"/>
        <v>0</v>
      </c>
      <c r="AH1644">
        <f t="shared" si="666"/>
        <v>0</v>
      </c>
      <c r="AI1644">
        <f t="shared" si="667"/>
        <v>0</v>
      </c>
      <c r="AJ1644">
        <f t="shared" si="668"/>
        <v>0</v>
      </c>
      <c r="AK1644">
        <f t="shared" si="669"/>
        <v>0</v>
      </c>
      <c r="AL1644">
        <f t="shared" si="670"/>
        <v>0</v>
      </c>
      <c r="AM1644">
        <f t="shared" si="671"/>
        <v>1.3227735731092654</v>
      </c>
      <c r="AN1644">
        <f t="shared" si="672"/>
        <v>1.3227735731092654</v>
      </c>
      <c r="AO1644">
        <v>1</v>
      </c>
      <c r="AP1644">
        <f t="shared" si="673"/>
        <v>1</v>
      </c>
      <c r="AQ1644">
        <f t="shared" si="674"/>
        <v>1</v>
      </c>
      <c r="AR1644">
        <v>0</v>
      </c>
      <c r="AS1644">
        <f>AR1644*'MRIP Selectivity'!$N$35</f>
        <v>0</v>
      </c>
      <c r="AT1644">
        <f>AR1644*'MRIP Selectivity'!$O$35</f>
        <v>0</v>
      </c>
      <c r="AU1644">
        <f>AR1644*'MRIP Selectivity'!$P$35</f>
        <v>0</v>
      </c>
      <c r="AV1644">
        <v>6</v>
      </c>
      <c r="AW1644">
        <f t="shared" si="675"/>
        <v>30</v>
      </c>
      <c r="AX1644">
        <f t="shared" si="654"/>
        <v>0</v>
      </c>
      <c r="AY1644">
        <f t="shared" si="655"/>
        <v>0</v>
      </c>
      <c r="AZ1644">
        <f t="shared" si="656"/>
        <v>0</v>
      </c>
      <c r="BA1644">
        <v>22.065445920999998</v>
      </c>
      <c r="BB1644">
        <v>22.065445920999998</v>
      </c>
    </row>
    <row r="1645" spans="1:54" x14ac:dyDescent="0.25">
      <c r="A1645" t="s">
        <v>1485</v>
      </c>
      <c r="B1645" t="s">
        <v>3</v>
      </c>
      <c r="C1645">
        <v>2014</v>
      </c>
      <c r="D1645">
        <v>3</v>
      </c>
      <c r="E1645">
        <v>6</v>
      </c>
      <c r="F1645" t="s">
        <v>1870</v>
      </c>
      <c r="G1645" t="s">
        <v>2011</v>
      </c>
      <c r="H1645" t="s">
        <v>2015</v>
      </c>
      <c r="I1645" t="s">
        <v>1837</v>
      </c>
      <c r="J1645" t="s">
        <v>1819</v>
      </c>
      <c r="K1645" t="str">
        <f t="shared" si="657"/>
        <v>Offshore</v>
      </c>
      <c r="L1645">
        <v>13</v>
      </c>
      <c r="M1645">
        <f t="shared" si="650"/>
        <v>69.899856010399986</v>
      </c>
      <c r="N1645">
        <f t="shared" si="658"/>
        <v>14.924875160657352</v>
      </c>
      <c r="O1645">
        <f t="shared" si="659"/>
        <v>13.961496251749207</v>
      </c>
      <c r="P1645">
        <v>172.63779527559055</v>
      </c>
      <c r="Q1645">
        <f t="shared" si="660"/>
        <v>13.279830405814657</v>
      </c>
      <c r="R1645">
        <v>13.227735731092654</v>
      </c>
      <c r="S1645">
        <f t="shared" si="651"/>
        <v>71.124370995923044</v>
      </c>
      <c r="T1645">
        <f t="shared" si="661"/>
        <v>1.0175181331609733</v>
      </c>
      <c r="U1645">
        <f t="shared" si="652"/>
        <v>14.853125550370796</v>
      </c>
      <c r="V1645">
        <f t="shared" si="662"/>
        <v>0.99519261571609718</v>
      </c>
      <c r="W1645">
        <f t="shared" si="653"/>
        <v>14.133084057689196</v>
      </c>
      <c r="X1645">
        <f t="shared" si="663"/>
        <v>1.0122900728436246</v>
      </c>
      <c r="Y1645">
        <v>153</v>
      </c>
      <c r="Z1645">
        <f>Y1645*'MRIP Selectivity'!$N$35</f>
        <v>0.9633789089081457</v>
      </c>
      <c r="AA1645">
        <f>Y1645*'MRIP Selectivity'!$O$35</f>
        <v>0.9614962517492065</v>
      </c>
      <c r="AB1645">
        <f>Y1645*'MRIP Selectivity'!$P$35</f>
        <v>0.13819222081990887</v>
      </c>
      <c r="AC1645">
        <v>0.74741255597723821</v>
      </c>
      <c r="AD1645">
        <v>0.94160359434525442</v>
      </c>
      <c r="AE1645">
        <v>1.3432654004296583</v>
      </c>
      <c r="AF1645">
        <f t="shared" si="664"/>
        <v>0.72004149268160011</v>
      </c>
      <c r="AG1645">
        <f t="shared" si="665"/>
        <v>0.90534832659654241</v>
      </c>
      <c r="AH1645">
        <f t="shared" si="666"/>
        <v>0.18562882883591864</v>
      </c>
      <c r="AI1645">
        <f t="shared" si="667"/>
        <v>2.0630673814772611</v>
      </c>
      <c r="AJ1645">
        <f t="shared" si="668"/>
        <v>1.8110186481140611</v>
      </c>
      <c r="AK1645">
        <f t="shared" si="669"/>
        <v>1.0996884725691154</v>
      </c>
      <c r="AL1645">
        <f t="shared" si="670"/>
        <v>1.090977155432461</v>
      </c>
      <c r="AM1645">
        <f t="shared" si="671"/>
        <v>14.853125550370796</v>
      </c>
      <c r="AN1645">
        <f t="shared" si="672"/>
        <v>14.133084057689196</v>
      </c>
      <c r="AO1645">
        <v>13</v>
      </c>
      <c r="AP1645">
        <f t="shared" si="673"/>
        <v>14.924875160657352</v>
      </c>
      <c r="AQ1645">
        <f t="shared" si="674"/>
        <v>13.961496251749207</v>
      </c>
      <c r="AR1645">
        <v>153</v>
      </c>
      <c r="AS1645">
        <f>AR1645*'MRIP Selectivity'!$N$35</f>
        <v>0.9633789089081457</v>
      </c>
      <c r="AT1645">
        <f>AR1645*'MRIP Selectivity'!$O$35</f>
        <v>0.9614962517492065</v>
      </c>
      <c r="AU1645">
        <f>AR1645*'MRIP Selectivity'!$P$35</f>
        <v>0.13819222081990887</v>
      </c>
      <c r="AV1645">
        <v>49</v>
      </c>
      <c r="AW1645">
        <f t="shared" si="675"/>
        <v>245</v>
      </c>
      <c r="AX1645">
        <f t="shared" si="654"/>
        <v>0</v>
      </c>
      <c r="AY1645">
        <f t="shared" si="655"/>
        <v>0</v>
      </c>
      <c r="AZ1645">
        <f t="shared" si="656"/>
        <v>0</v>
      </c>
      <c r="BA1645">
        <v>5.3769120007999991</v>
      </c>
      <c r="BB1645">
        <v>5.3769120007999991</v>
      </c>
    </row>
    <row r="1646" spans="1:54" x14ac:dyDescent="0.25">
      <c r="A1646" t="s">
        <v>1486</v>
      </c>
      <c r="B1646" t="s">
        <v>3</v>
      </c>
      <c r="C1646">
        <v>2014</v>
      </c>
      <c r="D1646">
        <v>4</v>
      </c>
      <c r="E1646">
        <v>7</v>
      </c>
      <c r="F1646" t="s">
        <v>1827</v>
      </c>
      <c r="G1646" t="s">
        <v>2011</v>
      </c>
      <c r="H1646" t="s">
        <v>2015</v>
      </c>
      <c r="I1646" t="s">
        <v>1837</v>
      </c>
      <c r="J1646" t="s">
        <v>1819</v>
      </c>
      <c r="K1646" t="str">
        <f t="shared" si="657"/>
        <v>Offshore</v>
      </c>
      <c r="L1646">
        <v>4.3698425372000003</v>
      </c>
      <c r="M1646">
        <f t="shared" si="650"/>
        <v>645.19650150411337</v>
      </c>
      <c r="N1646">
        <f t="shared" si="658"/>
        <v>4.483070487826903</v>
      </c>
      <c r="O1646">
        <f t="shared" si="659"/>
        <v>4.4264011402440708</v>
      </c>
      <c r="P1646">
        <v>62.450899251968501</v>
      </c>
      <c r="Q1646">
        <f t="shared" si="660"/>
        <v>14.29133858264473</v>
      </c>
      <c r="R1646">
        <v>5.683973689857261</v>
      </c>
      <c r="S1646">
        <f t="shared" si="651"/>
        <v>839.22473364158338</v>
      </c>
      <c r="T1646">
        <f t="shared" si="661"/>
        <v>1.3007273469170122</v>
      </c>
      <c r="U1646">
        <f t="shared" si="652"/>
        <v>5.7795848556971521</v>
      </c>
      <c r="V1646">
        <f t="shared" si="662"/>
        <v>1.2892023159998793</v>
      </c>
      <c r="W1646">
        <f t="shared" si="653"/>
        <v>5.7372294737747049</v>
      </c>
      <c r="X1646">
        <f t="shared" si="663"/>
        <v>1.2961386218733792</v>
      </c>
      <c r="Y1646">
        <v>9</v>
      </c>
      <c r="Z1646">
        <f>Y1646*'MRIP Selectivity'!$N$35</f>
        <v>5.6669347582832097E-2</v>
      </c>
      <c r="AA1646">
        <f>Y1646*'MRIP Selectivity'!$O$35</f>
        <v>5.6558603044070968E-2</v>
      </c>
      <c r="AB1646">
        <f>Y1646*'MRIP Selectivity'!$P$35</f>
        <v>8.1289541658769917E-3</v>
      </c>
      <c r="AC1646">
        <v>0.74741255597723821</v>
      </c>
      <c r="AD1646">
        <v>0.94160359434525442</v>
      </c>
      <c r="AE1646">
        <v>1.3432654004296583</v>
      </c>
      <c r="AF1646">
        <f t="shared" si="664"/>
        <v>4.2355381922447061E-2</v>
      </c>
      <c r="AG1646">
        <f t="shared" si="665"/>
        <v>5.3255783917443671E-2</v>
      </c>
      <c r="AH1646">
        <f t="shared" si="666"/>
        <v>1.0919342872701096E-2</v>
      </c>
      <c r="AI1646">
        <f t="shared" si="667"/>
        <v>0.12135690479278005</v>
      </c>
      <c r="AJ1646">
        <f t="shared" si="668"/>
        <v>0.10653050871259183</v>
      </c>
      <c r="AK1646">
        <f t="shared" si="669"/>
        <v>6.4687557209947955E-2</v>
      </c>
      <c r="AL1646">
        <f t="shared" si="670"/>
        <v>6.4175126790144768E-2</v>
      </c>
      <c r="AM1646">
        <f t="shared" si="671"/>
        <v>5.7795848556971521</v>
      </c>
      <c r="AN1646">
        <f t="shared" si="672"/>
        <v>5.7372294737747049</v>
      </c>
      <c r="AO1646">
        <v>5</v>
      </c>
      <c r="AP1646">
        <f t="shared" si="673"/>
        <v>5.1132279506269027</v>
      </c>
      <c r="AQ1646">
        <f t="shared" si="674"/>
        <v>5.0565586030440706</v>
      </c>
      <c r="AR1646">
        <v>9</v>
      </c>
      <c r="AS1646">
        <f>AR1646*'MRIP Selectivity'!$N$35</f>
        <v>5.6669347582832097E-2</v>
      </c>
      <c r="AT1646">
        <f>AR1646*'MRIP Selectivity'!$O$35</f>
        <v>5.6558603044070968E-2</v>
      </c>
      <c r="AU1646">
        <f>AR1646*'MRIP Selectivity'!$P$35</f>
        <v>8.1289541658769917E-3</v>
      </c>
      <c r="AV1646">
        <v>30</v>
      </c>
      <c r="AW1646">
        <f t="shared" si="675"/>
        <v>150</v>
      </c>
      <c r="AX1646">
        <f t="shared" si="654"/>
        <v>0</v>
      </c>
      <c r="AY1646">
        <f t="shared" si="655"/>
        <v>0</v>
      </c>
      <c r="AZ1646">
        <f t="shared" si="656"/>
        <v>0</v>
      </c>
      <c r="BA1646">
        <v>147.64754016000001</v>
      </c>
      <c r="BB1646">
        <v>147.64754016000001</v>
      </c>
    </row>
    <row r="1647" spans="1:54" x14ac:dyDescent="0.25">
      <c r="A1647" t="s">
        <v>1487</v>
      </c>
      <c r="B1647" t="s">
        <v>3</v>
      </c>
      <c r="C1647">
        <v>2014</v>
      </c>
      <c r="D1647">
        <v>4</v>
      </c>
      <c r="E1647">
        <v>7</v>
      </c>
      <c r="F1647" t="s">
        <v>1828</v>
      </c>
      <c r="G1647" t="s">
        <v>2011</v>
      </c>
      <c r="H1647" t="s">
        <v>2012</v>
      </c>
      <c r="I1647" t="s">
        <v>1824</v>
      </c>
      <c r="J1647" t="s">
        <v>1813</v>
      </c>
      <c r="K1647" t="str">
        <f t="shared" si="657"/>
        <v>Inshore</v>
      </c>
      <c r="L1647">
        <v>0</v>
      </c>
      <c r="M1647">
        <f t="shared" si="650"/>
        <v>0</v>
      </c>
      <c r="N1647">
        <f t="shared" si="658"/>
        <v>1.258088340298923E-2</v>
      </c>
      <c r="O1647">
        <f t="shared" si="659"/>
        <v>6.2842892271189965E-3</v>
      </c>
      <c r="P1647">
        <v>0</v>
      </c>
      <c r="Q1647">
        <f t="shared" si="660"/>
        <v>0</v>
      </c>
      <c r="R1647">
        <v>0</v>
      </c>
      <c r="S1647">
        <f t="shared" si="651"/>
        <v>0</v>
      </c>
      <c r="T1647">
        <f t="shared" si="661"/>
        <v>0</v>
      </c>
      <c r="U1647">
        <f t="shared" si="652"/>
        <v>1.0623462871098971E-2</v>
      </c>
      <c r="V1647">
        <f t="shared" si="662"/>
        <v>0.84441310922369939</v>
      </c>
      <c r="W1647">
        <f t="shared" si="653"/>
        <v>5.9173093241604077E-3</v>
      </c>
      <c r="X1647">
        <f t="shared" si="663"/>
        <v>0.94160359434525431</v>
      </c>
      <c r="Y1647">
        <v>1</v>
      </c>
      <c r="Z1647">
        <f>Y1647*'MRIP Selectivity'!$N$35</f>
        <v>6.2965941758702333E-3</v>
      </c>
      <c r="AA1647">
        <f>Y1647*'MRIP Selectivity'!$O$35</f>
        <v>6.2842892271189965E-3</v>
      </c>
      <c r="AB1647">
        <f>Y1647*'MRIP Selectivity'!$P$35</f>
        <v>9.0321712954188795E-4</v>
      </c>
      <c r="AC1647">
        <v>0.74741255597723821</v>
      </c>
      <c r="AD1647">
        <v>0.94160359434525442</v>
      </c>
      <c r="AE1647">
        <v>1.3432654004296583</v>
      </c>
      <c r="AF1647">
        <f t="shared" si="664"/>
        <v>4.7061535469385633E-3</v>
      </c>
      <c r="AG1647">
        <f t="shared" si="665"/>
        <v>5.9173093241604077E-3</v>
      </c>
      <c r="AH1647">
        <f t="shared" si="666"/>
        <v>1.2132603191890106E-3</v>
      </c>
      <c r="AI1647">
        <f t="shared" si="667"/>
        <v>1.3484100532531117E-2</v>
      </c>
      <c r="AJ1647">
        <f t="shared" si="668"/>
        <v>1.1836723190287982E-2</v>
      </c>
      <c r="AK1647">
        <f t="shared" si="669"/>
        <v>7.1875063566608846E-3</v>
      </c>
      <c r="AL1647">
        <f t="shared" si="670"/>
        <v>7.1305696433494187E-3</v>
      </c>
      <c r="AM1647">
        <f t="shared" si="671"/>
        <v>1.0623462871098971E-2</v>
      </c>
      <c r="AN1647">
        <f t="shared" si="672"/>
        <v>5.9173093241604077E-3</v>
      </c>
      <c r="AO1647">
        <v>0</v>
      </c>
      <c r="AP1647">
        <f t="shared" si="673"/>
        <v>1.258088340298923E-2</v>
      </c>
      <c r="AQ1647">
        <f t="shared" si="674"/>
        <v>6.2842892271189965E-3</v>
      </c>
      <c r="AR1647">
        <v>1</v>
      </c>
      <c r="AS1647">
        <f>AR1647*'MRIP Selectivity'!$N$35</f>
        <v>6.2965941758702333E-3</v>
      </c>
      <c r="AT1647">
        <f>AR1647*'MRIP Selectivity'!$O$35</f>
        <v>6.2842892271189965E-3</v>
      </c>
      <c r="AU1647">
        <f>AR1647*'MRIP Selectivity'!$P$35</f>
        <v>9.0321712954188795E-4</v>
      </c>
      <c r="AV1647">
        <v>1</v>
      </c>
      <c r="AW1647">
        <f t="shared" si="675"/>
        <v>5</v>
      </c>
      <c r="AX1647">
        <f t="shared" si="654"/>
        <v>0</v>
      </c>
      <c r="AY1647">
        <f t="shared" si="655"/>
        <v>0</v>
      </c>
      <c r="AZ1647">
        <f t="shared" si="656"/>
        <v>0</v>
      </c>
      <c r="BA1647">
        <v>884.98833563999995</v>
      </c>
      <c r="BB1647">
        <v>884.98833563999995</v>
      </c>
    </row>
    <row r="1648" spans="1:54" x14ac:dyDescent="0.25">
      <c r="A1648" t="s">
        <v>2034</v>
      </c>
      <c r="B1648" t="s">
        <v>3</v>
      </c>
      <c r="C1648">
        <v>2014</v>
      </c>
      <c r="D1648">
        <v>4</v>
      </c>
      <c r="E1648">
        <v>8</v>
      </c>
      <c r="F1648" t="s">
        <v>1820</v>
      </c>
      <c r="G1648" t="s">
        <v>2011</v>
      </c>
      <c r="H1648" t="s">
        <v>2020</v>
      </c>
      <c r="I1648" t="s">
        <v>1812</v>
      </c>
      <c r="J1648" t="s">
        <v>1813</v>
      </c>
      <c r="K1648" t="str">
        <f t="shared" si="657"/>
        <v>Inshore</v>
      </c>
      <c r="L1648">
        <v>0</v>
      </c>
      <c r="M1648">
        <f t="shared" si="650"/>
        <v>0</v>
      </c>
      <c r="N1648">
        <f t="shared" si="658"/>
        <v>1.258088340298923E-2</v>
      </c>
      <c r="O1648">
        <f t="shared" si="659"/>
        <v>6.2842892271189965E-3</v>
      </c>
      <c r="P1648">
        <v>0</v>
      </c>
      <c r="Q1648">
        <f t="shared" si="660"/>
        <v>0</v>
      </c>
      <c r="R1648">
        <v>0</v>
      </c>
      <c r="S1648">
        <f t="shared" si="651"/>
        <v>0</v>
      </c>
      <c r="T1648">
        <f t="shared" si="661"/>
        <v>0</v>
      </c>
      <c r="U1648">
        <f t="shared" si="652"/>
        <v>1.0623462871098971E-2</v>
      </c>
      <c r="V1648">
        <f t="shared" si="662"/>
        <v>0.84441310922369939</v>
      </c>
      <c r="W1648">
        <f t="shared" si="653"/>
        <v>5.9173093241604077E-3</v>
      </c>
      <c r="X1648">
        <f t="shared" si="663"/>
        <v>0.94160359434525431</v>
      </c>
      <c r="Y1648">
        <v>1</v>
      </c>
      <c r="Z1648">
        <f>Y1648*'MRIP Selectivity'!$N$35</f>
        <v>6.2965941758702333E-3</v>
      </c>
      <c r="AA1648">
        <f>Y1648*'MRIP Selectivity'!$O$35</f>
        <v>6.2842892271189965E-3</v>
      </c>
      <c r="AB1648">
        <f>Y1648*'MRIP Selectivity'!$P$35</f>
        <v>9.0321712954188795E-4</v>
      </c>
      <c r="AC1648">
        <v>0.74741255597723821</v>
      </c>
      <c r="AD1648">
        <v>0.94160359434525442</v>
      </c>
      <c r="AE1648">
        <v>1.3432654004296583</v>
      </c>
      <c r="AF1648">
        <f t="shared" si="664"/>
        <v>4.7061535469385633E-3</v>
      </c>
      <c r="AG1648">
        <f t="shared" si="665"/>
        <v>5.9173093241604077E-3</v>
      </c>
      <c r="AH1648">
        <f t="shared" si="666"/>
        <v>1.2132603191890106E-3</v>
      </c>
      <c r="AI1648">
        <f t="shared" si="667"/>
        <v>1.3484100532531117E-2</v>
      </c>
      <c r="AJ1648">
        <f t="shared" si="668"/>
        <v>1.1836723190287982E-2</v>
      </c>
      <c r="AK1648">
        <f t="shared" si="669"/>
        <v>7.1875063566608846E-3</v>
      </c>
      <c r="AL1648">
        <f t="shared" si="670"/>
        <v>7.1305696433494187E-3</v>
      </c>
      <c r="AM1648">
        <f t="shared" si="671"/>
        <v>1.0623462871098971E-2</v>
      </c>
      <c r="AN1648">
        <f t="shared" si="672"/>
        <v>5.9173093241604077E-3</v>
      </c>
      <c r="AO1648">
        <v>0</v>
      </c>
      <c r="AP1648">
        <f t="shared" si="673"/>
        <v>1.258088340298923E-2</v>
      </c>
      <c r="AQ1648">
        <f t="shared" si="674"/>
        <v>6.2842892271189965E-3</v>
      </c>
      <c r="AR1648">
        <v>1</v>
      </c>
      <c r="AS1648">
        <f>AR1648*'MRIP Selectivity'!$N$35</f>
        <v>6.2965941758702333E-3</v>
      </c>
      <c r="AT1648">
        <f>AR1648*'MRIP Selectivity'!$O$35</f>
        <v>6.2842892271189965E-3</v>
      </c>
      <c r="AU1648">
        <f>AR1648*'MRIP Selectivity'!$P$35</f>
        <v>9.0321712954188795E-4</v>
      </c>
      <c r="AV1648">
        <v>3</v>
      </c>
      <c r="AW1648">
        <f t="shared" si="675"/>
        <v>15</v>
      </c>
      <c r="AX1648">
        <f t="shared" si="654"/>
        <v>0</v>
      </c>
      <c r="AY1648">
        <f t="shared" si="655"/>
        <v>0</v>
      </c>
      <c r="AZ1648">
        <f t="shared" si="656"/>
        <v>0</v>
      </c>
      <c r="BA1648">
        <v>272.44900164000001</v>
      </c>
      <c r="BB1648">
        <v>272.44900164000001</v>
      </c>
    </row>
    <row r="1649" spans="1:54" x14ac:dyDescent="0.25">
      <c r="A1649" t="s">
        <v>1488</v>
      </c>
      <c r="B1649" t="s">
        <v>3</v>
      </c>
      <c r="C1649">
        <v>2014</v>
      </c>
      <c r="D1649">
        <v>4</v>
      </c>
      <c r="E1649">
        <v>8</v>
      </c>
      <c r="F1649" t="s">
        <v>1872</v>
      </c>
      <c r="G1649" t="s">
        <v>2011</v>
      </c>
      <c r="H1649" t="s">
        <v>2015</v>
      </c>
      <c r="I1649" t="s">
        <v>1837</v>
      </c>
      <c r="J1649" t="s">
        <v>1819</v>
      </c>
      <c r="K1649" t="str">
        <f t="shared" si="657"/>
        <v>Offshore</v>
      </c>
      <c r="L1649">
        <v>30</v>
      </c>
      <c r="M1649">
        <f t="shared" si="650"/>
        <v>3268.3074354000005</v>
      </c>
      <c r="N1649">
        <f t="shared" si="658"/>
        <v>35.346875446270417</v>
      </c>
      <c r="O1649">
        <f t="shared" si="659"/>
        <v>32.67082292152557</v>
      </c>
      <c r="P1649">
        <v>397.51968503937007</v>
      </c>
      <c r="Q1649">
        <f t="shared" si="660"/>
        <v>13.250656167979002</v>
      </c>
      <c r="R1649">
        <v>31.305641230252611</v>
      </c>
      <c r="S1649">
        <f t="shared" si="651"/>
        <v>3410.5486667599807</v>
      </c>
      <c r="T1649">
        <f t="shared" si="661"/>
        <v>1.0435213743417537</v>
      </c>
      <c r="U1649">
        <f t="shared" si="652"/>
        <v>35.820612950469673</v>
      </c>
      <c r="V1649">
        <f t="shared" si="662"/>
        <v>1.0134025284616561</v>
      </c>
      <c r="W1649">
        <f t="shared" si="653"/>
        <v>33.820497693020783</v>
      </c>
      <c r="X1649">
        <f t="shared" si="663"/>
        <v>1.0351896483984104</v>
      </c>
      <c r="Y1649">
        <v>425</v>
      </c>
      <c r="Z1649">
        <f>Y1649*'MRIP Selectivity'!$N$35</f>
        <v>2.6760525247448492</v>
      </c>
      <c r="AA1649">
        <f>Y1649*'MRIP Selectivity'!$O$35</f>
        <v>2.6708229215255734</v>
      </c>
      <c r="AB1649">
        <f>Y1649*'MRIP Selectivity'!$P$35</f>
        <v>0.38386728005530241</v>
      </c>
      <c r="AC1649">
        <v>0.74741255597723821</v>
      </c>
      <c r="AD1649">
        <v>0.94160359434525442</v>
      </c>
      <c r="AE1649">
        <v>1.3432654004296583</v>
      </c>
      <c r="AF1649">
        <f t="shared" si="664"/>
        <v>2.0001152574488894</v>
      </c>
      <c r="AG1649">
        <f t="shared" si="665"/>
        <v>2.5148564627681735</v>
      </c>
      <c r="AH1649">
        <f t="shared" si="666"/>
        <v>0.51563563565532955</v>
      </c>
      <c r="AI1649">
        <f t="shared" si="667"/>
        <v>5.7307427263257242</v>
      </c>
      <c r="AJ1649">
        <f t="shared" si="668"/>
        <v>5.0306073558723927</v>
      </c>
      <c r="AK1649">
        <f t="shared" si="669"/>
        <v>3.0546902015808759</v>
      </c>
      <c r="AL1649">
        <f t="shared" si="670"/>
        <v>3.0304920984235029</v>
      </c>
      <c r="AM1649">
        <f t="shared" si="671"/>
        <v>35.820612950469673</v>
      </c>
      <c r="AN1649">
        <f t="shared" si="672"/>
        <v>33.820497693020783</v>
      </c>
      <c r="AO1649">
        <v>30</v>
      </c>
      <c r="AP1649">
        <f t="shared" si="673"/>
        <v>35.346875446270417</v>
      </c>
      <c r="AQ1649">
        <f t="shared" si="674"/>
        <v>32.67082292152557</v>
      </c>
      <c r="AR1649">
        <v>425</v>
      </c>
      <c r="AS1649">
        <f>AR1649*'MRIP Selectivity'!$N$35</f>
        <v>2.6760525247448492</v>
      </c>
      <c r="AT1649">
        <f>AR1649*'MRIP Selectivity'!$O$35</f>
        <v>2.6708229215255734</v>
      </c>
      <c r="AU1649">
        <f>AR1649*'MRIP Selectivity'!$P$35</f>
        <v>0.38386728005530241</v>
      </c>
      <c r="AV1649">
        <v>81</v>
      </c>
      <c r="AW1649">
        <f t="shared" si="675"/>
        <v>405</v>
      </c>
      <c r="AX1649">
        <f t="shared" si="654"/>
        <v>0</v>
      </c>
      <c r="AY1649">
        <f t="shared" si="655"/>
        <v>0</v>
      </c>
      <c r="AZ1649">
        <f t="shared" si="656"/>
        <v>0</v>
      </c>
      <c r="BA1649">
        <v>108.94358118000001</v>
      </c>
      <c r="BB1649">
        <v>108.94358118000001</v>
      </c>
    </row>
    <row r="1650" spans="1:54" x14ac:dyDescent="0.25">
      <c r="A1650" t="s">
        <v>1489</v>
      </c>
      <c r="B1650" t="s">
        <v>3</v>
      </c>
      <c r="C1650">
        <v>2014</v>
      </c>
      <c r="D1650">
        <v>5</v>
      </c>
      <c r="E1650">
        <v>9</v>
      </c>
      <c r="F1650" t="s">
        <v>1870</v>
      </c>
      <c r="G1650" t="s">
        <v>2011</v>
      </c>
      <c r="H1650" t="s">
        <v>2020</v>
      </c>
      <c r="I1650" t="s">
        <v>1812</v>
      </c>
      <c r="J1650" t="s">
        <v>1813</v>
      </c>
      <c r="K1650" t="str">
        <f t="shared" si="657"/>
        <v>Inshore</v>
      </c>
      <c r="L1650">
        <v>0</v>
      </c>
      <c r="M1650">
        <f t="shared" si="650"/>
        <v>0</v>
      </c>
      <c r="N1650">
        <f t="shared" si="658"/>
        <v>3.7742650208967693E-2</v>
      </c>
      <c r="O1650">
        <f t="shared" si="659"/>
        <v>1.8852867681356991E-2</v>
      </c>
      <c r="P1650">
        <v>0</v>
      </c>
      <c r="Q1650">
        <f t="shared" si="660"/>
        <v>0</v>
      </c>
      <c r="R1650">
        <v>0</v>
      </c>
      <c r="S1650">
        <f t="shared" si="651"/>
        <v>0</v>
      </c>
      <c r="T1650">
        <f t="shared" si="661"/>
        <v>0</v>
      </c>
      <c r="U1650">
        <f t="shared" si="652"/>
        <v>3.1870388613296913E-2</v>
      </c>
      <c r="V1650">
        <f t="shared" si="662"/>
        <v>0.84441310922369928</v>
      </c>
      <c r="W1650">
        <f t="shared" si="653"/>
        <v>1.7751927972481225E-2</v>
      </c>
      <c r="X1650">
        <f t="shared" si="663"/>
        <v>0.94160359434525442</v>
      </c>
      <c r="Y1650">
        <v>3</v>
      </c>
      <c r="Z1650">
        <f>Y1650*'MRIP Selectivity'!$N$35</f>
        <v>1.8889782527610699E-2</v>
      </c>
      <c r="AA1650">
        <f>Y1650*'MRIP Selectivity'!$O$35</f>
        <v>1.8852867681356991E-2</v>
      </c>
      <c r="AB1650">
        <f>Y1650*'MRIP Selectivity'!$P$35</f>
        <v>2.7096513886256638E-3</v>
      </c>
      <c r="AC1650">
        <v>0.74741255597723821</v>
      </c>
      <c r="AD1650">
        <v>0.94160359434525442</v>
      </c>
      <c r="AE1650">
        <v>1.3432654004296583</v>
      </c>
      <c r="AF1650">
        <f t="shared" si="664"/>
        <v>1.4118460640815688E-2</v>
      </c>
      <c r="AG1650">
        <f t="shared" si="665"/>
        <v>1.7751927972481225E-2</v>
      </c>
      <c r="AH1650">
        <f t="shared" si="666"/>
        <v>3.6397809575670318E-3</v>
      </c>
      <c r="AI1650">
        <f t="shared" si="667"/>
        <v>4.045230159759336E-2</v>
      </c>
      <c r="AJ1650">
        <f t="shared" si="668"/>
        <v>3.5510169570863948E-2</v>
      </c>
      <c r="AK1650">
        <f t="shared" si="669"/>
        <v>2.1562519069982654E-2</v>
      </c>
      <c r="AL1650">
        <f t="shared" si="670"/>
        <v>2.1391708930048256E-2</v>
      </c>
      <c r="AM1650">
        <f t="shared" si="671"/>
        <v>3.1870388613296913E-2</v>
      </c>
      <c r="AN1650">
        <f t="shared" si="672"/>
        <v>1.7751927972481225E-2</v>
      </c>
      <c r="AO1650">
        <v>0</v>
      </c>
      <c r="AP1650">
        <f t="shared" si="673"/>
        <v>3.7742650208967693E-2</v>
      </c>
      <c r="AQ1650">
        <f t="shared" si="674"/>
        <v>1.8852867681356991E-2</v>
      </c>
      <c r="AR1650">
        <v>3</v>
      </c>
      <c r="AS1650">
        <f>AR1650*'MRIP Selectivity'!$N$35</f>
        <v>1.8889782527610699E-2</v>
      </c>
      <c r="AT1650">
        <f>AR1650*'MRIP Selectivity'!$O$35</f>
        <v>1.8852867681356991E-2</v>
      </c>
      <c r="AU1650">
        <f>AR1650*'MRIP Selectivity'!$P$35</f>
        <v>2.7096513886256638E-3</v>
      </c>
      <c r="AV1650">
        <v>4</v>
      </c>
      <c r="AW1650">
        <f t="shared" si="675"/>
        <v>20</v>
      </c>
      <c r="AX1650">
        <f t="shared" si="654"/>
        <v>0</v>
      </c>
      <c r="AY1650">
        <f t="shared" si="655"/>
        <v>0</v>
      </c>
      <c r="AZ1650">
        <f t="shared" si="656"/>
        <v>0</v>
      </c>
      <c r="BA1650">
        <v>368.14911201000001</v>
      </c>
      <c r="BB1650">
        <v>368.14911201000001</v>
      </c>
    </row>
    <row r="1651" spans="1:54" x14ac:dyDescent="0.25">
      <c r="A1651" t="s">
        <v>1490</v>
      </c>
      <c r="B1651" t="s">
        <v>3</v>
      </c>
      <c r="C1651">
        <v>2013</v>
      </c>
      <c r="D1651">
        <v>2</v>
      </c>
      <c r="E1651">
        <v>4</v>
      </c>
      <c r="F1651" t="s">
        <v>1870</v>
      </c>
      <c r="G1651" t="s">
        <v>1768</v>
      </c>
      <c r="H1651" t="s">
        <v>2035</v>
      </c>
      <c r="I1651" t="s">
        <v>1812</v>
      </c>
      <c r="J1651" t="s">
        <v>1813</v>
      </c>
      <c r="K1651" t="str">
        <f t="shared" si="657"/>
        <v>Inshore</v>
      </c>
      <c r="L1651">
        <v>0</v>
      </c>
      <c r="M1651">
        <f t="shared" si="650"/>
        <v>0</v>
      </c>
      <c r="N1651">
        <f t="shared" si="658"/>
        <v>7.5485300417935386E-2</v>
      </c>
      <c r="O1651">
        <f t="shared" si="659"/>
        <v>3.7705735362713981E-2</v>
      </c>
      <c r="P1651">
        <v>0</v>
      </c>
      <c r="Q1651">
        <f t="shared" si="660"/>
        <v>0</v>
      </c>
      <c r="R1651">
        <v>0</v>
      </c>
      <c r="S1651">
        <f t="shared" si="651"/>
        <v>0</v>
      </c>
      <c r="T1651">
        <f t="shared" si="661"/>
        <v>0</v>
      </c>
      <c r="U1651">
        <f t="shared" si="652"/>
        <v>6.3740777226593825E-2</v>
      </c>
      <c r="V1651">
        <f t="shared" si="662"/>
        <v>0.84441310922369928</v>
      </c>
      <c r="W1651">
        <f t="shared" si="653"/>
        <v>3.5503855944962449E-2</v>
      </c>
      <c r="X1651">
        <f t="shared" si="663"/>
        <v>0.94160359434525442</v>
      </c>
      <c r="Y1651">
        <v>6</v>
      </c>
      <c r="Z1651">
        <f>Y1651*'MRIP Selectivity'!$N$35</f>
        <v>3.7779565055221398E-2</v>
      </c>
      <c r="AA1651">
        <f>Y1651*'MRIP Selectivity'!$O$35</f>
        <v>3.7705735362713981E-2</v>
      </c>
      <c r="AB1651">
        <f>Y1651*'MRIP Selectivity'!$P$35</f>
        <v>5.4193027772513275E-3</v>
      </c>
      <c r="AC1651">
        <v>0.74741255597723821</v>
      </c>
      <c r="AD1651">
        <v>0.94160359434525442</v>
      </c>
      <c r="AE1651">
        <v>1.3432654004296583</v>
      </c>
      <c r="AF1651">
        <f t="shared" si="664"/>
        <v>2.8236921281631376E-2</v>
      </c>
      <c r="AG1651">
        <f t="shared" si="665"/>
        <v>3.5503855944962449E-2</v>
      </c>
      <c r="AH1651">
        <f t="shared" si="666"/>
        <v>7.2795619151340635E-3</v>
      </c>
      <c r="AI1651">
        <f t="shared" si="667"/>
        <v>8.0904603195186719E-2</v>
      </c>
      <c r="AJ1651">
        <f t="shared" si="668"/>
        <v>7.1020339141727895E-2</v>
      </c>
      <c r="AK1651">
        <f t="shared" si="669"/>
        <v>4.3125038139965308E-2</v>
      </c>
      <c r="AL1651">
        <f t="shared" si="670"/>
        <v>4.2783417860096512E-2</v>
      </c>
      <c r="AM1651">
        <f t="shared" si="671"/>
        <v>6.3740777226593825E-2</v>
      </c>
      <c r="AN1651">
        <f t="shared" si="672"/>
        <v>3.5503855944962449E-2</v>
      </c>
      <c r="AO1651">
        <v>0</v>
      </c>
      <c r="AP1651">
        <f t="shared" si="673"/>
        <v>7.5485300417935386E-2</v>
      </c>
      <c r="AQ1651">
        <f t="shared" si="674"/>
        <v>3.7705735362713981E-2</v>
      </c>
      <c r="AR1651">
        <v>6</v>
      </c>
      <c r="AS1651">
        <f>AR1651*'MRIP Selectivity'!$N$35</f>
        <v>3.7779565055221398E-2</v>
      </c>
      <c r="AT1651">
        <f>AR1651*'MRIP Selectivity'!$O$35</f>
        <v>3.7705735362713981E-2</v>
      </c>
      <c r="AU1651">
        <f>AR1651*'MRIP Selectivity'!$P$35</f>
        <v>5.4193027772513275E-3</v>
      </c>
      <c r="AV1651">
        <v>3</v>
      </c>
      <c r="AW1651">
        <f t="shared" si="675"/>
        <v>15</v>
      </c>
      <c r="AX1651">
        <f t="shared" si="654"/>
        <v>0</v>
      </c>
      <c r="AY1651">
        <f t="shared" si="655"/>
        <v>0</v>
      </c>
      <c r="AZ1651">
        <f t="shared" si="656"/>
        <v>0</v>
      </c>
      <c r="BA1651">
        <v>500.89672113</v>
      </c>
      <c r="BB1651">
        <v>500.89672113</v>
      </c>
    </row>
    <row r="1652" spans="1:54" x14ac:dyDescent="0.25">
      <c r="A1652" t="s">
        <v>1491</v>
      </c>
      <c r="B1652" t="s">
        <v>3</v>
      </c>
      <c r="C1652">
        <v>2013</v>
      </c>
      <c r="D1652">
        <v>3</v>
      </c>
      <c r="E1652">
        <v>6</v>
      </c>
      <c r="F1652" t="s">
        <v>1862</v>
      </c>
      <c r="G1652" t="s">
        <v>1768</v>
      </c>
      <c r="H1652" t="s">
        <v>2035</v>
      </c>
      <c r="I1652" t="s">
        <v>1812</v>
      </c>
      <c r="J1652" t="s">
        <v>1819</v>
      </c>
      <c r="K1652" t="str">
        <f t="shared" si="657"/>
        <v>Offshore</v>
      </c>
      <c r="L1652">
        <v>15</v>
      </c>
      <c r="M1652">
        <f t="shared" si="650"/>
        <v>3758.6797405500001</v>
      </c>
      <c r="N1652">
        <f t="shared" si="658"/>
        <v>15.415169152298645</v>
      </c>
      <c r="O1652">
        <f t="shared" si="659"/>
        <v>15.207381544494927</v>
      </c>
      <c r="P1652">
        <v>212.16535433070868</v>
      </c>
      <c r="Q1652">
        <f t="shared" si="660"/>
        <v>14.144356955380578</v>
      </c>
      <c r="R1652">
        <v>20.943914907563368</v>
      </c>
      <c r="S1652">
        <f t="shared" si="651"/>
        <v>5248.0979100574368</v>
      </c>
      <c r="T1652">
        <f t="shared" si="661"/>
        <v>1.3962609938375579</v>
      </c>
      <c r="U1652">
        <f t="shared" si="652"/>
        <v>21.294489182309633</v>
      </c>
      <c r="V1652">
        <f t="shared" si="662"/>
        <v>1.3813983467793662</v>
      </c>
      <c r="W1652">
        <f t="shared" si="653"/>
        <v>21.13918611526066</v>
      </c>
      <c r="X1652">
        <f t="shared" si="663"/>
        <v>1.390060876253417</v>
      </c>
      <c r="Y1652">
        <v>33</v>
      </c>
      <c r="Z1652">
        <f>Y1652*'MRIP Selectivity'!$N$35</f>
        <v>0.20778760780371769</v>
      </c>
      <c r="AA1652">
        <f>Y1652*'MRIP Selectivity'!$O$35</f>
        <v>0.20738154449492688</v>
      </c>
      <c r="AB1652">
        <f>Y1652*'MRIP Selectivity'!$P$35</f>
        <v>2.9806165274882303E-2</v>
      </c>
      <c r="AC1652">
        <v>0.74741255597723821</v>
      </c>
      <c r="AD1652">
        <v>0.94160359434525442</v>
      </c>
      <c r="AE1652">
        <v>1.3432654004296583</v>
      </c>
      <c r="AF1652">
        <f t="shared" si="664"/>
        <v>0.15530306704897257</v>
      </c>
      <c r="AG1652">
        <f t="shared" si="665"/>
        <v>0.19527120769729345</v>
      </c>
      <c r="AH1652">
        <f t="shared" si="666"/>
        <v>4.0037590533237355E-2</v>
      </c>
      <c r="AI1652">
        <f t="shared" si="667"/>
        <v>0.44497531757352687</v>
      </c>
      <c r="AJ1652">
        <f t="shared" si="668"/>
        <v>0.39061186527950337</v>
      </c>
      <c r="AK1652">
        <f t="shared" si="669"/>
        <v>0.23718770976980919</v>
      </c>
      <c r="AL1652">
        <f t="shared" si="670"/>
        <v>0.2353087982305308</v>
      </c>
      <c r="AM1652">
        <f t="shared" si="671"/>
        <v>21.294489182309633</v>
      </c>
      <c r="AN1652">
        <f t="shared" si="672"/>
        <v>21.13918611526066</v>
      </c>
      <c r="AO1652">
        <v>15</v>
      </c>
      <c r="AP1652">
        <f t="shared" si="673"/>
        <v>15.415169152298645</v>
      </c>
      <c r="AQ1652">
        <f t="shared" si="674"/>
        <v>15.207381544494927</v>
      </c>
      <c r="AR1652">
        <v>33</v>
      </c>
      <c r="AS1652">
        <f>AR1652*'MRIP Selectivity'!$N$35</f>
        <v>0.20778760780371769</v>
      </c>
      <c r="AT1652">
        <f>AR1652*'MRIP Selectivity'!$O$35</f>
        <v>0.20738154449492688</v>
      </c>
      <c r="AU1652">
        <f>AR1652*'MRIP Selectivity'!$P$35</f>
        <v>2.9806165274882303E-2</v>
      </c>
      <c r="AV1652">
        <v>9</v>
      </c>
      <c r="AW1652">
        <f t="shared" si="675"/>
        <v>45</v>
      </c>
      <c r="AX1652">
        <f t="shared" si="654"/>
        <v>0</v>
      </c>
      <c r="AY1652">
        <f t="shared" si="655"/>
        <v>0</v>
      </c>
      <c r="AZ1652">
        <f t="shared" si="656"/>
        <v>0</v>
      </c>
      <c r="BA1652">
        <v>250.57864936999999</v>
      </c>
      <c r="BB1652">
        <v>250.57864936999999</v>
      </c>
    </row>
    <row r="1653" spans="1:54" x14ac:dyDescent="0.25">
      <c r="A1653" t="s">
        <v>1492</v>
      </c>
      <c r="B1653" t="s">
        <v>3</v>
      </c>
      <c r="C1653">
        <v>2013</v>
      </c>
      <c r="D1653">
        <v>3</v>
      </c>
      <c r="E1653">
        <v>6</v>
      </c>
      <c r="F1653" t="s">
        <v>1862</v>
      </c>
      <c r="G1653" t="s">
        <v>1768</v>
      </c>
      <c r="H1653" t="s">
        <v>2035</v>
      </c>
      <c r="I1653" t="s">
        <v>1812</v>
      </c>
      <c r="J1653" t="s">
        <v>1819</v>
      </c>
      <c r="K1653" t="str">
        <f t="shared" si="657"/>
        <v>Offshore</v>
      </c>
      <c r="L1653">
        <v>16</v>
      </c>
      <c r="M1653">
        <f t="shared" si="650"/>
        <v>4009.2583899199999</v>
      </c>
      <c r="N1653">
        <f t="shared" si="658"/>
        <v>16.603882403343484</v>
      </c>
      <c r="O1653">
        <f t="shared" si="659"/>
        <v>16.301645882901713</v>
      </c>
      <c r="P1653">
        <v>214.40944881889766</v>
      </c>
      <c r="Q1653">
        <f t="shared" si="660"/>
        <v>13.400590551181104</v>
      </c>
      <c r="R1653">
        <v>24.250848840336531</v>
      </c>
      <c r="S1653">
        <f t="shared" si="651"/>
        <v>6076.7449484875588</v>
      </c>
      <c r="T1653">
        <f t="shared" si="661"/>
        <v>1.5156780525210332</v>
      </c>
      <c r="U1653">
        <f t="shared" si="652"/>
        <v>24.760775058149282</v>
      </c>
      <c r="V1653">
        <f t="shared" si="662"/>
        <v>1.4912641788623644</v>
      </c>
      <c r="W1653">
        <f t="shared" si="653"/>
        <v>24.534879687896229</v>
      </c>
      <c r="X1653">
        <f t="shared" si="663"/>
        <v>1.5050553707359142</v>
      </c>
      <c r="Y1653">
        <v>48</v>
      </c>
      <c r="Z1653">
        <f>Y1653*'MRIP Selectivity'!$N$35</f>
        <v>0.30223652044177118</v>
      </c>
      <c r="AA1653">
        <f>Y1653*'MRIP Selectivity'!$O$35</f>
        <v>0.30164588290171185</v>
      </c>
      <c r="AB1653">
        <f>Y1653*'MRIP Selectivity'!$P$35</f>
        <v>4.335442221801062E-2</v>
      </c>
      <c r="AC1653">
        <v>0.74741255597723821</v>
      </c>
      <c r="AD1653">
        <v>0.94160359434525442</v>
      </c>
      <c r="AE1653">
        <v>1.3432654004296583</v>
      </c>
      <c r="AF1653">
        <f t="shared" si="664"/>
        <v>0.22589537025305101</v>
      </c>
      <c r="AG1653">
        <f t="shared" si="665"/>
        <v>0.2840308475596996</v>
      </c>
      <c r="AH1653">
        <f t="shared" si="666"/>
        <v>5.8236495321072508E-2</v>
      </c>
      <c r="AI1653">
        <f t="shared" si="667"/>
        <v>0.64723682556149376</v>
      </c>
      <c r="AJ1653">
        <f t="shared" si="668"/>
        <v>0.56816271313382316</v>
      </c>
      <c r="AK1653">
        <f t="shared" si="669"/>
        <v>0.34500030511972246</v>
      </c>
      <c r="AL1653">
        <f t="shared" si="670"/>
        <v>0.3422673428807721</v>
      </c>
      <c r="AM1653">
        <f t="shared" si="671"/>
        <v>24.760775058149282</v>
      </c>
      <c r="AN1653">
        <f t="shared" si="672"/>
        <v>24.534879687896229</v>
      </c>
      <c r="AO1653">
        <v>16</v>
      </c>
      <c r="AP1653">
        <f t="shared" si="673"/>
        <v>16.603882403343484</v>
      </c>
      <c r="AQ1653">
        <f t="shared" si="674"/>
        <v>16.301645882901713</v>
      </c>
      <c r="AR1653">
        <v>48</v>
      </c>
      <c r="AS1653">
        <f>AR1653*'MRIP Selectivity'!$N$35</f>
        <v>0.30223652044177118</v>
      </c>
      <c r="AT1653">
        <f>AR1653*'MRIP Selectivity'!$O$35</f>
        <v>0.30164588290171185</v>
      </c>
      <c r="AU1653">
        <f>AR1653*'MRIP Selectivity'!$P$35</f>
        <v>4.335442221801062E-2</v>
      </c>
      <c r="AV1653">
        <v>16</v>
      </c>
      <c r="AW1653">
        <f t="shared" si="675"/>
        <v>80</v>
      </c>
      <c r="AX1653">
        <f t="shared" si="654"/>
        <v>0</v>
      </c>
      <c r="AY1653">
        <f t="shared" si="655"/>
        <v>0</v>
      </c>
      <c r="AZ1653">
        <f t="shared" si="656"/>
        <v>0</v>
      </c>
      <c r="BA1653">
        <v>250.57864936999999</v>
      </c>
      <c r="BB1653">
        <v>250.57864936999999</v>
      </c>
    </row>
    <row r="1654" spans="1:54" x14ac:dyDescent="0.25">
      <c r="A1654" t="s">
        <v>1493</v>
      </c>
      <c r="B1654" t="s">
        <v>3</v>
      </c>
      <c r="C1654">
        <v>2013</v>
      </c>
      <c r="D1654">
        <v>3</v>
      </c>
      <c r="E1654">
        <v>6</v>
      </c>
      <c r="F1654" t="s">
        <v>1862</v>
      </c>
      <c r="G1654" t="s">
        <v>1768</v>
      </c>
      <c r="H1654" t="s">
        <v>2035</v>
      </c>
      <c r="I1654" t="s">
        <v>1812</v>
      </c>
      <c r="J1654" t="s">
        <v>1813</v>
      </c>
      <c r="K1654" t="str">
        <f t="shared" si="657"/>
        <v>Inshore</v>
      </c>
      <c r="L1654">
        <v>0</v>
      </c>
      <c r="M1654">
        <f t="shared" si="650"/>
        <v>0</v>
      </c>
      <c r="N1654">
        <f t="shared" si="658"/>
        <v>3.7742650208967693E-2</v>
      </c>
      <c r="O1654">
        <f t="shared" si="659"/>
        <v>1.8852867681356991E-2</v>
      </c>
      <c r="P1654">
        <v>0</v>
      </c>
      <c r="Q1654">
        <f t="shared" si="660"/>
        <v>0</v>
      </c>
      <c r="R1654">
        <v>0</v>
      </c>
      <c r="S1654">
        <f t="shared" si="651"/>
        <v>0</v>
      </c>
      <c r="T1654">
        <f t="shared" si="661"/>
        <v>0</v>
      </c>
      <c r="U1654">
        <f t="shared" si="652"/>
        <v>3.1870388613296913E-2</v>
      </c>
      <c r="V1654">
        <f t="shared" si="662"/>
        <v>0.84441310922369928</v>
      </c>
      <c r="W1654">
        <f t="shared" si="653"/>
        <v>1.7751927972481225E-2</v>
      </c>
      <c r="X1654">
        <f t="shared" si="663"/>
        <v>0.94160359434525442</v>
      </c>
      <c r="Y1654">
        <v>3</v>
      </c>
      <c r="Z1654">
        <f>Y1654*'MRIP Selectivity'!$N$35</f>
        <v>1.8889782527610699E-2</v>
      </c>
      <c r="AA1654">
        <f>Y1654*'MRIP Selectivity'!$O$35</f>
        <v>1.8852867681356991E-2</v>
      </c>
      <c r="AB1654">
        <f>Y1654*'MRIP Selectivity'!$P$35</f>
        <v>2.7096513886256638E-3</v>
      </c>
      <c r="AC1654">
        <v>0.74741255597723821</v>
      </c>
      <c r="AD1654">
        <v>0.94160359434525442</v>
      </c>
      <c r="AE1654">
        <v>1.3432654004296583</v>
      </c>
      <c r="AF1654">
        <f t="shared" si="664"/>
        <v>1.4118460640815688E-2</v>
      </c>
      <c r="AG1654">
        <f t="shared" si="665"/>
        <v>1.7751927972481225E-2</v>
      </c>
      <c r="AH1654">
        <f t="shared" si="666"/>
        <v>3.6397809575670318E-3</v>
      </c>
      <c r="AI1654">
        <f t="shared" si="667"/>
        <v>4.045230159759336E-2</v>
      </c>
      <c r="AJ1654">
        <f t="shared" si="668"/>
        <v>3.5510169570863948E-2</v>
      </c>
      <c r="AK1654">
        <f t="shared" si="669"/>
        <v>2.1562519069982654E-2</v>
      </c>
      <c r="AL1654">
        <f t="shared" si="670"/>
        <v>2.1391708930048256E-2</v>
      </c>
      <c r="AM1654">
        <f t="shared" si="671"/>
        <v>3.1870388613296913E-2</v>
      </c>
      <c r="AN1654">
        <f t="shared" si="672"/>
        <v>1.7751927972481225E-2</v>
      </c>
      <c r="AO1654">
        <v>0</v>
      </c>
      <c r="AP1654">
        <f t="shared" si="673"/>
        <v>3.7742650208967693E-2</v>
      </c>
      <c r="AQ1654">
        <f t="shared" si="674"/>
        <v>1.8852867681356991E-2</v>
      </c>
      <c r="AR1654">
        <v>3</v>
      </c>
      <c r="AS1654">
        <f>AR1654*'MRIP Selectivity'!$N$35</f>
        <v>1.8889782527610699E-2</v>
      </c>
      <c r="AT1654">
        <f>AR1654*'MRIP Selectivity'!$O$35</f>
        <v>1.8852867681356991E-2</v>
      </c>
      <c r="AU1654">
        <f>AR1654*'MRIP Selectivity'!$P$35</f>
        <v>2.7096513886256638E-3</v>
      </c>
      <c r="AV1654">
        <v>1</v>
      </c>
      <c r="AW1654">
        <f t="shared" si="675"/>
        <v>5</v>
      </c>
      <c r="AX1654">
        <f t="shared" si="654"/>
        <v>0</v>
      </c>
      <c r="AY1654">
        <f t="shared" si="655"/>
        <v>0</v>
      </c>
      <c r="AZ1654">
        <f t="shared" si="656"/>
        <v>0</v>
      </c>
      <c r="BA1654">
        <v>596.61583184000006</v>
      </c>
      <c r="BB1654">
        <v>596.61583184000006</v>
      </c>
    </row>
    <row r="1655" spans="1:54" x14ac:dyDescent="0.25">
      <c r="A1655" t="s">
        <v>1494</v>
      </c>
      <c r="B1655" t="s">
        <v>3</v>
      </c>
      <c r="C1655">
        <v>2013</v>
      </c>
      <c r="D1655">
        <v>3</v>
      </c>
      <c r="E1655">
        <v>6</v>
      </c>
      <c r="F1655" t="s">
        <v>1839</v>
      </c>
      <c r="G1655" t="s">
        <v>1768</v>
      </c>
      <c r="H1655" t="s">
        <v>2036</v>
      </c>
      <c r="I1655" t="s">
        <v>1824</v>
      </c>
      <c r="J1655" t="s">
        <v>1767</v>
      </c>
      <c r="K1655" t="str">
        <f t="shared" si="657"/>
        <v>Inshore</v>
      </c>
      <c r="L1655">
        <v>0</v>
      </c>
      <c r="M1655">
        <f t="shared" si="650"/>
        <v>0</v>
      </c>
      <c r="N1655">
        <f t="shared" si="658"/>
        <v>1.258088340298923E-2</v>
      </c>
      <c r="O1655">
        <f t="shared" si="659"/>
        <v>6.2842892271189965E-3</v>
      </c>
      <c r="P1655">
        <v>0</v>
      </c>
      <c r="Q1655">
        <f t="shared" si="660"/>
        <v>0</v>
      </c>
      <c r="R1655">
        <v>0</v>
      </c>
      <c r="S1655">
        <f t="shared" si="651"/>
        <v>0</v>
      </c>
      <c r="T1655">
        <f t="shared" si="661"/>
        <v>0</v>
      </c>
      <c r="U1655">
        <f t="shared" si="652"/>
        <v>1.0623462871098971E-2</v>
      </c>
      <c r="V1655">
        <f t="shared" si="662"/>
        <v>0.84441310922369939</v>
      </c>
      <c r="W1655">
        <f t="shared" si="653"/>
        <v>5.9173093241604077E-3</v>
      </c>
      <c r="X1655">
        <f t="shared" si="663"/>
        <v>0.94160359434525431</v>
      </c>
      <c r="Y1655">
        <v>1</v>
      </c>
      <c r="Z1655">
        <f>Y1655*'MRIP Selectivity'!$N$35</f>
        <v>6.2965941758702333E-3</v>
      </c>
      <c r="AA1655">
        <f>Y1655*'MRIP Selectivity'!$O$35</f>
        <v>6.2842892271189965E-3</v>
      </c>
      <c r="AB1655">
        <f>Y1655*'MRIP Selectivity'!$P$35</f>
        <v>9.0321712954188795E-4</v>
      </c>
      <c r="AC1655">
        <v>0.74741255597723821</v>
      </c>
      <c r="AD1655">
        <v>0.94160359434525442</v>
      </c>
      <c r="AE1655">
        <v>1.3432654004296583</v>
      </c>
      <c r="AF1655">
        <f t="shared" si="664"/>
        <v>4.7061535469385633E-3</v>
      </c>
      <c r="AG1655">
        <f t="shared" si="665"/>
        <v>5.9173093241604077E-3</v>
      </c>
      <c r="AH1655">
        <f t="shared" si="666"/>
        <v>1.2132603191890106E-3</v>
      </c>
      <c r="AI1655">
        <f t="shared" si="667"/>
        <v>1.3484100532531117E-2</v>
      </c>
      <c r="AJ1655">
        <f t="shared" si="668"/>
        <v>1.1836723190287982E-2</v>
      </c>
      <c r="AK1655">
        <f t="shared" si="669"/>
        <v>7.1875063566608846E-3</v>
      </c>
      <c r="AL1655">
        <f t="shared" si="670"/>
        <v>7.1305696433494187E-3</v>
      </c>
      <c r="AM1655">
        <f t="shared" si="671"/>
        <v>1.0623462871098971E-2</v>
      </c>
      <c r="AN1655">
        <f t="shared" si="672"/>
        <v>5.9173093241604077E-3</v>
      </c>
      <c r="AO1655">
        <v>0</v>
      </c>
      <c r="AP1655">
        <f t="shared" si="673"/>
        <v>1.258088340298923E-2</v>
      </c>
      <c r="AQ1655">
        <f t="shared" si="674"/>
        <v>6.2842892271189965E-3</v>
      </c>
      <c r="AR1655">
        <v>1</v>
      </c>
      <c r="AS1655">
        <f>AR1655*'MRIP Selectivity'!$N$35</f>
        <v>6.2965941758702333E-3</v>
      </c>
      <c r="AT1655">
        <f>AR1655*'MRIP Selectivity'!$O$35</f>
        <v>6.2842892271189965E-3</v>
      </c>
      <c r="AU1655">
        <f>AR1655*'MRIP Selectivity'!$P$35</f>
        <v>9.0321712954188795E-4</v>
      </c>
      <c r="AV1655">
        <v>1</v>
      </c>
      <c r="AW1655">
        <f t="shared" si="675"/>
        <v>5</v>
      </c>
      <c r="AX1655">
        <f t="shared" si="654"/>
        <v>0</v>
      </c>
      <c r="AY1655">
        <f t="shared" si="655"/>
        <v>0</v>
      </c>
      <c r="AZ1655">
        <f t="shared" si="656"/>
        <v>0</v>
      </c>
      <c r="BA1655">
        <v>2392.7447714</v>
      </c>
      <c r="BB1655">
        <v>2392.7447714</v>
      </c>
    </row>
    <row r="1656" spans="1:54" x14ac:dyDescent="0.25">
      <c r="A1656" t="s">
        <v>2037</v>
      </c>
      <c r="B1656" t="s">
        <v>3</v>
      </c>
      <c r="C1656">
        <v>2013</v>
      </c>
      <c r="D1656">
        <v>3</v>
      </c>
      <c r="E1656">
        <v>6</v>
      </c>
      <c r="F1656" t="s">
        <v>1843</v>
      </c>
      <c r="G1656" t="s">
        <v>1768</v>
      </c>
      <c r="H1656" t="s">
        <v>2035</v>
      </c>
      <c r="I1656" t="s">
        <v>1837</v>
      </c>
      <c r="J1656" t="s">
        <v>1813</v>
      </c>
      <c r="K1656" t="str">
        <f t="shared" si="657"/>
        <v>Inshore</v>
      </c>
      <c r="L1656">
        <v>0</v>
      </c>
      <c r="M1656">
        <f t="shared" si="650"/>
        <v>0</v>
      </c>
      <c r="N1656">
        <f t="shared" si="658"/>
        <v>1.258088340298923E-2</v>
      </c>
      <c r="O1656">
        <f t="shared" si="659"/>
        <v>6.2842892271189965E-3</v>
      </c>
      <c r="P1656">
        <v>0</v>
      </c>
      <c r="Q1656">
        <f t="shared" si="660"/>
        <v>0</v>
      </c>
      <c r="R1656">
        <v>0</v>
      </c>
      <c r="S1656">
        <f t="shared" si="651"/>
        <v>0</v>
      </c>
      <c r="T1656">
        <f t="shared" si="661"/>
        <v>0</v>
      </c>
      <c r="U1656">
        <f t="shared" si="652"/>
        <v>1.0623462871098971E-2</v>
      </c>
      <c r="V1656">
        <f t="shared" si="662"/>
        <v>0.84441310922369939</v>
      </c>
      <c r="W1656">
        <f t="shared" si="653"/>
        <v>5.9173093241604077E-3</v>
      </c>
      <c r="X1656">
        <f t="shared" si="663"/>
        <v>0.94160359434525431</v>
      </c>
      <c r="Y1656">
        <v>1</v>
      </c>
      <c r="Z1656">
        <f>Y1656*'MRIP Selectivity'!$N$35</f>
        <v>6.2965941758702333E-3</v>
      </c>
      <c r="AA1656">
        <f>Y1656*'MRIP Selectivity'!$O$35</f>
        <v>6.2842892271189965E-3</v>
      </c>
      <c r="AB1656">
        <f>Y1656*'MRIP Selectivity'!$P$35</f>
        <v>9.0321712954188795E-4</v>
      </c>
      <c r="AC1656">
        <v>0.74741255597723821</v>
      </c>
      <c r="AD1656">
        <v>0.94160359434525442</v>
      </c>
      <c r="AE1656">
        <v>1.3432654004296583</v>
      </c>
      <c r="AF1656">
        <f t="shared" si="664"/>
        <v>4.7061535469385633E-3</v>
      </c>
      <c r="AG1656">
        <f t="shared" si="665"/>
        <v>5.9173093241604077E-3</v>
      </c>
      <c r="AH1656">
        <f t="shared" si="666"/>
        <v>1.2132603191890106E-3</v>
      </c>
      <c r="AI1656">
        <f t="shared" si="667"/>
        <v>1.3484100532531117E-2</v>
      </c>
      <c r="AJ1656">
        <f t="shared" si="668"/>
        <v>1.1836723190287982E-2</v>
      </c>
      <c r="AK1656">
        <f t="shared" si="669"/>
        <v>7.1875063566608846E-3</v>
      </c>
      <c r="AL1656">
        <f t="shared" si="670"/>
        <v>7.1305696433494187E-3</v>
      </c>
      <c r="AM1656">
        <f t="shared" si="671"/>
        <v>1.0623462871098971E-2</v>
      </c>
      <c r="AN1656">
        <f t="shared" si="672"/>
        <v>5.9173093241604077E-3</v>
      </c>
      <c r="AO1656">
        <v>0</v>
      </c>
      <c r="AP1656">
        <f t="shared" si="673"/>
        <v>1.258088340298923E-2</v>
      </c>
      <c r="AQ1656">
        <f t="shared" si="674"/>
        <v>6.2842892271189965E-3</v>
      </c>
      <c r="AR1656">
        <v>1</v>
      </c>
      <c r="AS1656">
        <f>AR1656*'MRIP Selectivity'!$N$35</f>
        <v>6.2965941758702333E-3</v>
      </c>
      <c r="AT1656">
        <f>AR1656*'MRIP Selectivity'!$O$35</f>
        <v>6.2842892271189965E-3</v>
      </c>
      <c r="AU1656">
        <f>AR1656*'MRIP Selectivity'!$P$35</f>
        <v>9.0321712954188795E-4</v>
      </c>
      <c r="AV1656">
        <v>6</v>
      </c>
      <c r="AW1656">
        <f t="shared" si="675"/>
        <v>30</v>
      </c>
      <c r="AX1656">
        <f t="shared" si="654"/>
        <v>0</v>
      </c>
      <c r="AY1656">
        <f t="shared" si="655"/>
        <v>0</v>
      </c>
      <c r="AZ1656">
        <f t="shared" si="656"/>
        <v>0</v>
      </c>
      <c r="BA1656">
        <v>434.47911118000002</v>
      </c>
      <c r="BB1656">
        <v>434.47911118000002</v>
      </c>
    </row>
    <row r="1657" spans="1:54" x14ac:dyDescent="0.25">
      <c r="A1657" t="s">
        <v>1495</v>
      </c>
      <c r="B1657" t="s">
        <v>3</v>
      </c>
      <c r="C1657">
        <v>2013</v>
      </c>
      <c r="D1657">
        <v>3</v>
      </c>
      <c r="E1657">
        <v>6</v>
      </c>
      <c r="F1657" t="s">
        <v>1843</v>
      </c>
      <c r="G1657" t="s">
        <v>1768</v>
      </c>
      <c r="H1657" t="s">
        <v>2035</v>
      </c>
      <c r="I1657" t="s">
        <v>1837</v>
      </c>
      <c r="J1657" t="s">
        <v>1819</v>
      </c>
      <c r="K1657" t="str">
        <f t="shared" si="657"/>
        <v>Offshore</v>
      </c>
      <c r="L1657">
        <v>25</v>
      </c>
      <c r="M1657">
        <f t="shared" si="650"/>
        <v>6942.9619834999994</v>
      </c>
      <c r="N1657">
        <f t="shared" si="658"/>
        <v>25.201294134447828</v>
      </c>
      <c r="O1657">
        <f t="shared" si="659"/>
        <v>25.100548627633906</v>
      </c>
      <c r="P1657">
        <v>367.28346456692913</v>
      </c>
      <c r="Q1657">
        <f t="shared" si="660"/>
        <v>14.691338582677165</v>
      </c>
      <c r="R1657">
        <v>36.706966653782111</v>
      </c>
      <c r="S1657">
        <f t="shared" si="651"/>
        <v>10194.202960272456</v>
      </c>
      <c r="T1657">
        <f t="shared" si="661"/>
        <v>1.4682786661512843</v>
      </c>
      <c r="U1657">
        <f t="shared" si="652"/>
        <v>36.876942059719688</v>
      </c>
      <c r="V1657">
        <f t="shared" si="662"/>
        <v>1.4632955697823602</v>
      </c>
      <c r="W1657">
        <f t="shared" si="653"/>
        <v>36.801643602968674</v>
      </c>
      <c r="X1657">
        <f t="shared" si="663"/>
        <v>1.4661688933146546</v>
      </c>
      <c r="Y1657">
        <v>16</v>
      </c>
      <c r="Z1657">
        <f>Y1657*'MRIP Selectivity'!$N$35</f>
        <v>0.10074550681392373</v>
      </c>
      <c r="AA1657">
        <f>Y1657*'MRIP Selectivity'!$O$35</f>
        <v>0.10054862763390394</v>
      </c>
      <c r="AB1657">
        <f>Y1657*'MRIP Selectivity'!$P$35</f>
        <v>1.4451474072670207E-2</v>
      </c>
      <c r="AC1657">
        <v>0.74741255597723821</v>
      </c>
      <c r="AD1657">
        <v>0.94160359434525442</v>
      </c>
      <c r="AE1657">
        <v>1.3432654004296583</v>
      </c>
      <c r="AF1657">
        <f t="shared" si="664"/>
        <v>7.5298456751017012E-2</v>
      </c>
      <c r="AG1657">
        <f t="shared" si="665"/>
        <v>9.4676949186566522E-2</v>
      </c>
      <c r="AH1657">
        <f t="shared" si="666"/>
        <v>1.9412165107024169E-2</v>
      </c>
      <c r="AI1657">
        <f t="shared" si="667"/>
        <v>0.21574560852049787</v>
      </c>
      <c r="AJ1657">
        <f t="shared" si="668"/>
        <v>0.18938757104460771</v>
      </c>
      <c r="AK1657">
        <f t="shared" si="669"/>
        <v>0.11500010170657415</v>
      </c>
      <c r="AL1657">
        <f t="shared" si="670"/>
        <v>0.1140891142935907</v>
      </c>
      <c r="AM1657">
        <f t="shared" si="671"/>
        <v>36.876942059719688</v>
      </c>
      <c r="AN1657">
        <f t="shared" si="672"/>
        <v>36.801643602968674</v>
      </c>
      <c r="AO1657">
        <v>25</v>
      </c>
      <c r="AP1657">
        <f t="shared" si="673"/>
        <v>25.201294134447828</v>
      </c>
      <c r="AQ1657">
        <f t="shared" si="674"/>
        <v>25.100548627633906</v>
      </c>
      <c r="AR1657">
        <v>16</v>
      </c>
      <c r="AS1657">
        <f>AR1657*'MRIP Selectivity'!$N$35</f>
        <v>0.10074550681392373</v>
      </c>
      <c r="AT1657">
        <f>AR1657*'MRIP Selectivity'!$O$35</f>
        <v>0.10054862763390394</v>
      </c>
      <c r="AU1657">
        <f>AR1657*'MRIP Selectivity'!$P$35</f>
        <v>1.4451474072670207E-2</v>
      </c>
      <c r="AV1657">
        <v>36</v>
      </c>
      <c r="AW1657">
        <f t="shared" si="675"/>
        <v>180</v>
      </c>
      <c r="AX1657">
        <f t="shared" si="654"/>
        <v>0</v>
      </c>
      <c r="AY1657">
        <f t="shared" si="655"/>
        <v>0</v>
      </c>
      <c r="AZ1657">
        <f t="shared" si="656"/>
        <v>0</v>
      </c>
      <c r="BA1657">
        <v>277.71847933999999</v>
      </c>
      <c r="BB1657">
        <v>277.71847933999999</v>
      </c>
    </row>
    <row r="1658" spans="1:54" x14ac:dyDescent="0.25">
      <c r="A1658" t="s">
        <v>1496</v>
      </c>
      <c r="B1658" t="s">
        <v>3</v>
      </c>
      <c r="C1658">
        <v>2014</v>
      </c>
      <c r="D1658">
        <v>2</v>
      </c>
      <c r="E1658">
        <v>3</v>
      </c>
      <c r="F1658" t="s">
        <v>1838</v>
      </c>
      <c r="G1658" t="s">
        <v>1768</v>
      </c>
      <c r="H1658" t="s">
        <v>2035</v>
      </c>
      <c r="I1658" t="s">
        <v>1812</v>
      </c>
      <c r="J1658" t="s">
        <v>1819</v>
      </c>
      <c r="K1658" t="str">
        <f t="shared" si="657"/>
        <v>Offshore</v>
      </c>
      <c r="L1658">
        <v>7</v>
      </c>
      <c r="M1658">
        <f t="shared" si="650"/>
        <v>1403.50036918</v>
      </c>
      <c r="N1658">
        <f t="shared" si="658"/>
        <v>8.0316324390451168</v>
      </c>
      <c r="O1658">
        <f t="shared" si="659"/>
        <v>7.5153117166237582</v>
      </c>
      <c r="P1658">
        <v>98.248031496062993</v>
      </c>
      <c r="Q1658">
        <f t="shared" si="660"/>
        <v>14.035433070866143</v>
      </c>
      <c r="R1658">
        <v>9.1308120255638325</v>
      </c>
      <c r="S1658">
        <f t="shared" si="651"/>
        <v>1830.7282926845746</v>
      </c>
      <c r="T1658">
        <f t="shared" si="661"/>
        <v>1.3044017179376903</v>
      </c>
      <c r="U1658">
        <f t="shared" si="652"/>
        <v>10.001935980993949</v>
      </c>
      <c r="V1658">
        <f t="shared" si="662"/>
        <v>1.245317942137188</v>
      </c>
      <c r="W1658">
        <f t="shared" si="653"/>
        <v>9.6160313901449861</v>
      </c>
      <c r="X1658">
        <f t="shared" si="663"/>
        <v>1.2795252882025461</v>
      </c>
      <c r="Y1658">
        <v>82</v>
      </c>
      <c r="Z1658">
        <f>Y1658*'MRIP Selectivity'!$N$35</f>
        <v>0.51632072242135918</v>
      </c>
      <c r="AA1658">
        <f>Y1658*'MRIP Selectivity'!$O$35</f>
        <v>0.51531171662375774</v>
      </c>
      <c r="AB1658">
        <f>Y1658*'MRIP Selectivity'!$P$35</f>
        <v>7.4063804622434809E-2</v>
      </c>
      <c r="AC1658">
        <v>0.74741255597723821</v>
      </c>
      <c r="AD1658">
        <v>0.94160359434525442</v>
      </c>
      <c r="AE1658">
        <v>1.3432654004296583</v>
      </c>
      <c r="AF1658">
        <f t="shared" si="664"/>
        <v>0.38590459084896217</v>
      </c>
      <c r="AG1658">
        <f t="shared" si="665"/>
        <v>0.4852193645811535</v>
      </c>
      <c r="AH1658">
        <f t="shared" si="666"/>
        <v>9.9487346173498872E-2</v>
      </c>
      <c r="AI1658">
        <f t="shared" si="667"/>
        <v>1.1056962436675517</v>
      </c>
      <c r="AJ1658">
        <f t="shared" si="668"/>
        <v>0.97061130160361453</v>
      </c>
      <c r="AK1658">
        <f t="shared" si="669"/>
        <v>0.58937552124619252</v>
      </c>
      <c r="AL1658">
        <f t="shared" si="670"/>
        <v>0.58470671075465241</v>
      </c>
      <c r="AM1658">
        <f t="shared" si="671"/>
        <v>10.001935980993949</v>
      </c>
      <c r="AN1658">
        <f t="shared" si="672"/>
        <v>9.6160313901449861</v>
      </c>
      <c r="AO1658">
        <v>7</v>
      </c>
      <c r="AP1658">
        <f t="shared" si="673"/>
        <v>8.0316324390451168</v>
      </c>
      <c r="AQ1658">
        <f t="shared" si="674"/>
        <v>7.5153117166237582</v>
      </c>
      <c r="AR1658">
        <v>82</v>
      </c>
      <c r="AS1658">
        <f>AR1658*'MRIP Selectivity'!$N$35</f>
        <v>0.51632072242135918</v>
      </c>
      <c r="AT1658">
        <f>AR1658*'MRIP Selectivity'!$O$35</f>
        <v>0.51531171662375774</v>
      </c>
      <c r="AU1658">
        <f>AR1658*'MRIP Selectivity'!$P$35</f>
        <v>7.4063804622434809E-2</v>
      </c>
      <c r="AV1658">
        <v>16</v>
      </c>
      <c r="AW1658">
        <f t="shared" si="675"/>
        <v>80</v>
      </c>
      <c r="AX1658">
        <f t="shared" si="654"/>
        <v>0</v>
      </c>
      <c r="AY1658">
        <f t="shared" si="655"/>
        <v>0</v>
      </c>
      <c r="AZ1658">
        <f t="shared" si="656"/>
        <v>0</v>
      </c>
      <c r="BA1658">
        <v>200.50005274</v>
      </c>
      <c r="BB1658">
        <v>200.50005274</v>
      </c>
    </row>
    <row r="1659" spans="1:54" x14ac:dyDescent="0.25">
      <c r="A1659" t="s">
        <v>1497</v>
      </c>
      <c r="B1659" t="s">
        <v>3</v>
      </c>
      <c r="C1659">
        <v>2014</v>
      </c>
      <c r="D1659">
        <v>3</v>
      </c>
      <c r="E1659">
        <v>5</v>
      </c>
      <c r="F1659" t="s">
        <v>1859</v>
      </c>
      <c r="G1659" t="s">
        <v>1768</v>
      </c>
      <c r="H1659" t="s">
        <v>2035</v>
      </c>
      <c r="I1659" t="s">
        <v>1812</v>
      </c>
      <c r="J1659" t="s">
        <v>1813</v>
      </c>
      <c r="K1659" t="str">
        <f t="shared" si="657"/>
        <v>Inshore</v>
      </c>
      <c r="L1659">
        <v>0</v>
      </c>
      <c r="M1659">
        <f t="shared" si="650"/>
        <v>0</v>
      </c>
      <c r="N1659">
        <f t="shared" si="658"/>
        <v>5.0323533611956919E-2</v>
      </c>
      <c r="O1659">
        <f t="shared" si="659"/>
        <v>2.5137156908475986E-2</v>
      </c>
      <c r="P1659">
        <v>0</v>
      </c>
      <c r="Q1659">
        <f t="shared" si="660"/>
        <v>0</v>
      </c>
      <c r="R1659">
        <v>0</v>
      </c>
      <c r="S1659">
        <f t="shared" si="651"/>
        <v>0</v>
      </c>
      <c r="T1659">
        <f t="shared" si="661"/>
        <v>0</v>
      </c>
      <c r="U1659">
        <f t="shared" si="652"/>
        <v>4.2493851484395884E-2</v>
      </c>
      <c r="V1659">
        <f t="shared" si="662"/>
        <v>0.84441310922369939</v>
      </c>
      <c r="W1659">
        <f t="shared" si="653"/>
        <v>2.3669237296641631E-2</v>
      </c>
      <c r="X1659">
        <f t="shared" si="663"/>
        <v>0.94160359434525431</v>
      </c>
      <c r="Y1659">
        <v>4</v>
      </c>
      <c r="Z1659">
        <f>Y1659*'MRIP Selectivity'!$N$35</f>
        <v>2.5186376703480933E-2</v>
      </c>
      <c r="AA1659">
        <f>Y1659*'MRIP Selectivity'!$O$35</f>
        <v>2.5137156908475986E-2</v>
      </c>
      <c r="AB1659">
        <f>Y1659*'MRIP Selectivity'!$P$35</f>
        <v>3.6128685181675518E-3</v>
      </c>
      <c r="AC1659">
        <v>0.74741255597723821</v>
      </c>
      <c r="AD1659">
        <v>0.94160359434525442</v>
      </c>
      <c r="AE1659">
        <v>1.3432654004296583</v>
      </c>
      <c r="AF1659">
        <f t="shared" si="664"/>
        <v>1.8824614187754253E-2</v>
      </c>
      <c r="AG1659">
        <f t="shared" si="665"/>
        <v>2.3669237296641631E-2</v>
      </c>
      <c r="AH1659">
        <f t="shared" si="666"/>
        <v>4.8530412767560423E-3</v>
      </c>
      <c r="AI1659">
        <f t="shared" si="667"/>
        <v>5.3936402130124468E-2</v>
      </c>
      <c r="AJ1659">
        <f t="shared" si="668"/>
        <v>4.7346892761151928E-2</v>
      </c>
      <c r="AK1659">
        <f t="shared" si="669"/>
        <v>2.8750025426643538E-2</v>
      </c>
      <c r="AL1659">
        <f t="shared" si="670"/>
        <v>2.8522278573397675E-2</v>
      </c>
      <c r="AM1659">
        <f t="shared" si="671"/>
        <v>4.2493851484395884E-2</v>
      </c>
      <c r="AN1659">
        <f t="shared" si="672"/>
        <v>2.3669237296641631E-2</v>
      </c>
      <c r="AO1659">
        <v>0</v>
      </c>
      <c r="AP1659">
        <f t="shared" si="673"/>
        <v>5.0323533611956919E-2</v>
      </c>
      <c r="AQ1659">
        <f t="shared" si="674"/>
        <v>2.5137156908475986E-2</v>
      </c>
      <c r="AR1659">
        <v>4</v>
      </c>
      <c r="AS1659">
        <f>AR1659*'MRIP Selectivity'!$N$35</f>
        <v>2.5186376703480933E-2</v>
      </c>
      <c r="AT1659">
        <f>AR1659*'MRIP Selectivity'!$O$35</f>
        <v>2.5137156908475986E-2</v>
      </c>
      <c r="AU1659">
        <f>AR1659*'MRIP Selectivity'!$P$35</f>
        <v>3.6128685181675518E-3</v>
      </c>
      <c r="AV1659">
        <v>6</v>
      </c>
      <c r="AW1659">
        <f t="shared" si="675"/>
        <v>30</v>
      </c>
      <c r="AX1659">
        <f t="shared" si="654"/>
        <v>0</v>
      </c>
      <c r="AY1659">
        <f t="shared" si="655"/>
        <v>0</v>
      </c>
      <c r="AZ1659">
        <f t="shared" si="656"/>
        <v>0</v>
      </c>
      <c r="BA1659">
        <v>817.88204269000005</v>
      </c>
      <c r="BB1659">
        <v>817.88204269000005</v>
      </c>
    </row>
    <row r="1660" spans="1:54" x14ac:dyDescent="0.25">
      <c r="A1660" t="s">
        <v>1498</v>
      </c>
      <c r="B1660" t="s">
        <v>3</v>
      </c>
      <c r="C1660">
        <v>2014</v>
      </c>
      <c r="D1660">
        <v>3</v>
      </c>
      <c r="E1660">
        <v>5</v>
      </c>
      <c r="F1660" t="s">
        <v>1859</v>
      </c>
      <c r="G1660" t="s">
        <v>1768</v>
      </c>
      <c r="H1660" t="s">
        <v>2035</v>
      </c>
      <c r="I1660" t="s">
        <v>1812</v>
      </c>
      <c r="J1660" t="s">
        <v>1767</v>
      </c>
      <c r="K1660" t="str">
        <f t="shared" si="657"/>
        <v>Inshore</v>
      </c>
      <c r="L1660">
        <v>0</v>
      </c>
      <c r="M1660">
        <f t="shared" si="650"/>
        <v>0</v>
      </c>
      <c r="N1660">
        <f t="shared" si="658"/>
        <v>0.44033091910462308</v>
      </c>
      <c r="O1660">
        <f t="shared" si="659"/>
        <v>0.21995012294916488</v>
      </c>
      <c r="P1660">
        <v>0</v>
      </c>
      <c r="Q1660">
        <f t="shared" si="660"/>
        <v>0</v>
      </c>
      <c r="R1660">
        <v>0</v>
      </c>
      <c r="S1660">
        <f t="shared" si="651"/>
        <v>0</v>
      </c>
      <c r="T1660">
        <f t="shared" si="661"/>
        <v>0</v>
      </c>
      <c r="U1660">
        <f t="shared" si="652"/>
        <v>0.37182120048846401</v>
      </c>
      <c r="V1660">
        <f t="shared" si="662"/>
        <v>0.84441310922369939</v>
      </c>
      <c r="W1660">
        <f t="shared" si="653"/>
        <v>0.20710582634561428</v>
      </c>
      <c r="X1660">
        <f t="shared" si="663"/>
        <v>0.94160359434525442</v>
      </c>
      <c r="Y1660">
        <v>35</v>
      </c>
      <c r="Z1660">
        <f>Y1660*'MRIP Selectivity'!$N$35</f>
        <v>0.22038079615545816</v>
      </c>
      <c r="AA1660">
        <f>Y1660*'MRIP Selectivity'!$O$35</f>
        <v>0.21995012294916488</v>
      </c>
      <c r="AB1660">
        <f>Y1660*'MRIP Selectivity'!$P$35</f>
        <v>3.1612599533966078E-2</v>
      </c>
      <c r="AC1660">
        <v>0.74741255597723821</v>
      </c>
      <c r="AD1660">
        <v>0.94160359434525442</v>
      </c>
      <c r="AE1660">
        <v>1.3432654004296583</v>
      </c>
      <c r="AF1660">
        <f t="shared" si="664"/>
        <v>0.1647153741428497</v>
      </c>
      <c r="AG1660">
        <f t="shared" si="665"/>
        <v>0.20710582634561428</v>
      </c>
      <c r="AH1660">
        <f t="shared" si="666"/>
        <v>4.2464111171615374E-2</v>
      </c>
      <c r="AI1660">
        <f t="shared" si="667"/>
        <v>0.47194351863858913</v>
      </c>
      <c r="AJ1660">
        <f t="shared" si="668"/>
        <v>0.41428531166007937</v>
      </c>
      <c r="AK1660">
        <f t="shared" si="669"/>
        <v>0.25156272248313094</v>
      </c>
      <c r="AL1660">
        <f t="shared" si="670"/>
        <v>0.24956993751722967</v>
      </c>
      <c r="AM1660">
        <f t="shared" si="671"/>
        <v>0.37182120048846401</v>
      </c>
      <c r="AN1660">
        <f t="shared" si="672"/>
        <v>0.20710582634561428</v>
      </c>
      <c r="AO1660">
        <v>0</v>
      </c>
      <c r="AP1660">
        <f t="shared" si="673"/>
        <v>0.44033091910462308</v>
      </c>
      <c r="AQ1660">
        <f t="shared" si="674"/>
        <v>0.21995012294916488</v>
      </c>
      <c r="AR1660">
        <v>35</v>
      </c>
      <c r="AS1660">
        <f>AR1660*'MRIP Selectivity'!$N$35</f>
        <v>0.22038079615545816</v>
      </c>
      <c r="AT1660">
        <f>AR1660*'MRIP Selectivity'!$O$35</f>
        <v>0.21995012294916488</v>
      </c>
      <c r="AU1660">
        <f>AR1660*'MRIP Selectivity'!$P$35</f>
        <v>3.1612599533966078E-2</v>
      </c>
      <c r="AV1660">
        <v>4</v>
      </c>
      <c r="AW1660">
        <f t="shared" si="675"/>
        <v>20</v>
      </c>
      <c r="AX1660">
        <f t="shared" si="654"/>
        <v>0</v>
      </c>
      <c r="AY1660">
        <f t="shared" si="655"/>
        <v>0</v>
      </c>
      <c r="AZ1660">
        <f t="shared" si="656"/>
        <v>0</v>
      </c>
      <c r="BA1660">
        <v>817.88204269000005</v>
      </c>
      <c r="BB1660">
        <v>817.88204269000005</v>
      </c>
    </row>
    <row r="1661" spans="1:54" x14ac:dyDescent="0.25">
      <c r="A1661" t="s">
        <v>1499</v>
      </c>
      <c r="B1661" t="s">
        <v>3</v>
      </c>
      <c r="C1661">
        <v>2014</v>
      </c>
      <c r="D1661">
        <v>5</v>
      </c>
      <c r="E1661">
        <v>9</v>
      </c>
      <c r="F1661" t="s">
        <v>1862</v>
      </c>
      <c r="G1661" t="s">
        <v>1768</v>
      </c>
      <c r="H1661" t="s">
        <v>2035</v>
      </c>
      <c r="I1661" t="s">
        <v>1812</v>
      </c>
      <c r="J1661" t="s">
        <v>1767</v>
      </c>
      <c r="K1661" t="str">
        <f t="shared" si="657"/>
        <v>Inshore</v>
      </c>
      <c r="L1661">
        <v>0</v>
      </c>
      <c r="M1661">
        <f t="shared" si="650"/>
        <v>0</v>
      </c>
      <c r="N1661">
        <f t="shared" si="658"/>
        <v>0.10064706722391384</v>
      </c>
      <c r="O1661">
        <f t="shared" si="659"/>
        <v>5.0274313816951972E-2</v>
      </c>
      <c r="P1661">
        <v>0</v>
      </c>
      <c r="Q1661">
        <f t="shared" si="660"/>
        <v>0</v>
      </c>
      <c r="R1661">
        <v>0</v>
      </c>
      <c r="S1661">
        <f t="shared" si="651"/>
        <v>0</v>
      </c>
      <c r="T1661">
        <f t="shared" si="661"/>
        <v>0</v>
      </c>
      <c r="U1661">
        <f t="shared" si="652"/>
        <v>8.4987702968791767E-2</v>
      </c>
      <c r="V1661">
        <f t="shared" si="662"/>
        <v>0.84441310922369939</v>
      </c>
      <c r="W1661">
        <f t="shared" si="653"/>
        <v>4.7338474593283261E-2</v>
      </c>
      <c r="X1661">
        <f t="shared" si="663"/>
        <v>0.94160359434525431</v>
      </c>
      <c r="Y1661">
        <v>8</v>
      </c>
      <c r="Z1661">
        <f>Y1661*'MRIP Selectivity'!$N$35</f>
        <v>5.0372753406961866E-2</v>
      </c>
      <c r="AA1661">
        <f>Y1661*'MRIP Selectivity'!$O$35</f>
        <v>5.0274313816951972E-2</v>
      </c>
      <c r="AB1661">
        <f>Y1661*'MRIP Selectivity'!$P$35</f>
        <v>7.2257370363351036E-3</v>
      </c>
      <c r="AC1661">
        <v>0.74741255597723821</v>
      </c>
      <c r="AD1661">
        <v>0.94160359434525442</v>
      </c>
      <c r="AE1661">
        <v>1.3432654004296583</v>
      </c>
      <c r="AF1661">
        <f t="shared" si="664"/>
        <v>3.7649228375508506E-2</v>
      </c>
      <c r="AG1661">
        <f t="shared" si="665"/>
        <v>4.7338474593283261E-2</v>
      </c>
      <c r="AH1661">
        <f t="shared" si="666"/>
        <v>9.7060825535120847E-3</v>
      </c>
      <c r="AI1661">
        <f t="shared" si="667"/>
        <v>0.10787280426024894</v>
      </c>
      <c r="AJ1661">
        <f t="shared" si="668"/>
        <v>9.4693785522303855E-2</v>
      </c>
      <c r="AK1661">
        <f t="shared" si="669"/>
        <v>5.7500050853287077E-2</v>
      </c>
      <c r="AL1661">
        <f t="shared" si="670"/>
        <v>5.7044557146795349E-2</v>
      </c>
      <c r="AM1661">
        <f t="shared" si="671"/>
        <v>8.4987702968791767E-2</v>
      </c>
      <c r="AN1661">
        <f t="shared" si="672"/>
        <v>4.7338474593283261E-2</v>
      </c>
      <c r="AO1661">
        <v>0</v>
      </c>
      <c r="AP1661">
        <f t="shared" si="673"/>
        <v>0.10064706722391384</v>
      </c>
      <c r="AQ1661">
        <f t="shared" si="674"/>
        <v>5.0274313816951972E-2</v>
      </c>
      <c r="AR1661">
        <v>8</v>
      </c>
      <c r="AS1661">
        <f>AR1661*'MRIP Selectivity'!$N$35</f>
        <v>5.0372753406961866E-2</v>
      </c>
      <c r="AT1661">
        <f>AR1661*'MRIP Selectivity'!$O$35</f>
        <v>5.0274313816951972E-2</v>
      </c>
      <c r="AU1661">
        <f>AR1661*'MRIP Selectivity'!$P$35</f>
        <v>7.2257370363351036E-3</v>
      </c>
      <c r="AV1661">
        <v>4</v>
      </c>
      <c r="AW1661">
        <f t="shared" si="675"/>
        <v>20</v>
      </c>
      <c r="AX1661">
        <f t="shared" si="654"/>
        <v>0</v>
      </c>
      <c r="AY1661">
        <f t="shared" si="655"/>
        <v>0</v>
      </c>
      <c r="AZ1661">
        <f t="shared" si="656"/>
        <v>0</v>
      </c>
      <c r="BA1661">
        <v>720.30825904000005</v>
      </c>
      <c r="BB1661">
        <v>720.30825904000005</v>
      </c>
    </row>
    <row r="1662" spans="1:54" x14ac:dyDescent="0.25">
      <c r="A1662" t="s">
        <v>1500</v>
      </c>
      <c r="B1662" t="s">
        <v>3</v>
      </c>
      <c r="C1662">
        <v>2013</v>
      </c>
      <c r="D1662">
        <v>3</v>
      </c>
      <c r="E1662">
        <v>5</v>
      </c>
      <c r="F1662" t="s">
        <v>1839</v>
      </c>
      <c r="G1662" t="s">
        <v>1768</v>
      </c>
      <c r="H1662" t="s">
        <v>2030</v>
      </c>
      <c r="I1662" t="s">
        <v>1812</v>
      </c>
      <c r="J1662" t="s">
        <v>1813</v>
      </c>
      <c r="K1662" t="str">
        <f t="shared" si="657"/>
        <v>Inshore</v>
      </c>
      <c r="L1662">
        <v>5</v>
      </c>
      <c r="M1662">
        <f t="shared" si="650"/>
        <v>3080.2838849499999</v>
      </c>
      <c r="N1662">
        <f t="shared" si="658"/>
        <v>5.5661397531345154</v>
      </c>
      <c r="O1662">
        <f t="shared" si="659"/>
        <v>5.2827930152203546</v>
      </c>
      <c r="P1662">
        <v>64.724409448818903</v>
      </c>
      <c r="Q1662">
        <f t="shared" si="660"/>
        <v>12.944881889763781</v>
      </c>
      <c r="R1662">
        <v>7.8264103075631528</v>
      </c>
      <c r="S1662">
        <f t="shared" si="651"/>
        <v>4821.5131094786702</v>
      </c>
      <c r="T1662">
        <f t="shared" si="661"/>
        <v>1.5652820615126306</v>
      </c>
      <c r="U1662">
        <f t="shared" si="652"/>
        <v>8.3590628511261116</v>
      </c>
      <c r="V1662">
        <f t="shared" si="662"/>
        <v>1.5017702073360248</v>
      </c>
      <c r="W1662">
        <f t="shared" si="653"/>
        <v>8.1472859415138768</v>
      </c>
      <c r="X1662">
        <f t="shared" si="663"/>
        <v>1.5422307703596521</v>
      </c>
      <c r="Y1662">
        <v>45</v>
      </c>
      <c r="Z1662">
        <f>Y1662*'MRIP Selectivity'!$N$35</f>
        <v>0.28334673791416048</v>
      </c>
      <c r="AA1662">
        <f>Y1662*'MRIP Selectivity'!$O$35</f>
        <v>0.28279301522035483</v>
      </c>
      <c r="AB1662">
        <f>Y1662*'MRIP Selectivity'!$P$35</f>
        <v>4.064477082938496E-2</v>
      </c>
      <c r="AC1662">
        <v>0.74741255597723821</v>
      </c>
      <c r="AD1662">
        <v>0.94160359434525442</v>
      </c>
      <c r="AE1662">
        <v>1.3432654004296583</v>
      </c>
      <c r="AF1662">
        <f t="shared" si="664"/>
        <v>0.21177690961223533</v>
      </c>
      <c r="AG1662">
        <f t="shared" si="665"/>
        <v>0.26627891958721833</v>
      </c>
      <c r="AH1662">
        <f t="shared" si="666"/>
        <v>5.459671436350548E-2</v>
      </c>
      <c r="AI1662">
        <f t="shared" si="667"/>
        <v>0.60678452396390037</v>
      </c>
      <c r="AJ1662">
        <f t="shared" si="668"/>
        <v>0.5326525435629591</v>
      </c>
      <c r="AK1662">
        <f t="shared" si="669"/>
        <v>0.32343778604973977</v>
      </c>
      <c r="AL1662">
        <f t="shared" si="670"/>
        <v>0.32087563395072383</v>
      </c>
      <c r="AM1662">
        <f t="shared" si="671"/>
        <v>8.3044661367626063</v>
      </c>
      <c r="AN1662">
        <f t="shared" si="672"/>
        <v>8.0926892271503714</v>
      </c>
      <c r="AO1662">
        <v>5</v>
      </c>
      <c r="AP1662">
        <f t="shared" si="673"/>
        <v>5.5661397531345154</v>
      </c>
      <c r="AQ1662">
        <f t="shared" si="674"/>
        <v>5.2827930152203546</v>
      </c>
      <c r="AR1662">
        <v>45</v>
      </c>
      <c r="AS1662">
        <f>AR1662*'MRIP Selectivity'!$N$35</f>
        <v>0.28334673791416048</v>
      </c>
      <c r="AT1662">
        <f>AR1662*'MRIP Selectivity'!$O$35</f>
        <v>0.28279301522035483</v>
      </c>
      <c r="AU1662">
        <f>AR1662*'MRIP Selectivity'!$P$35</f>
        <v>4.064477082938496E-2</v>
      </c>
      <c r="AV1662">
        <v>1</v>
      </c>
      <c r="AW1662">
        <f t="shared" si="675"/>
        <v>5</v>
      </c>
      <c r="AX1662">
        <f t="shared" si="654"/>
        <v>1</v>
      </c>
      <c r="AY1662">
        <f t="shared" si="655"/>
        <v>1</v>
      </c>
      <c r="AZ1662">
        <f t="shared" si="656"/>
        <v>1</v>
      </c>
      <c r="BA1662">
        <v>616.05677699</v>
      </c>
      <c r="BB1662">
        <v>616.05677699</v>
      </c>
    </row>
    <row r="1663" spans="1:54" x14ac:dyDescent="0.25">
      <c r="A1663" t="s">
        <v>1501</v>
      </c>
      <c r="B1663" t="s">
        <v>3</v>
      </c>
      <c r="C1663">
        <v>2013</v>
      </c>
      <c r="D1663">
        <v>3</v>
      </c>
      <c r="E1663">
        <v>5</v>
      </c>
      <c r="F1663" t="s">
        <v>1870</v>
      </c>
      <c r="G1663" t="s">
        <v>1768</v>
      </c>
      <c r="H1663" t="s">
        <v>2030</v>
      </c>
      <c r="I1663" t="s">
        <v>1812</v>
      </c>
      <c r="J1663" t="s">
        <v>1813</v>
      </c>
      <c r="K1663" t="str">
        <f t="shared" si="657"/>
        <v>Inshore</v>
      </c>
      <c r="L1663">
        <v>0</v>
      </c>
      <c r="M1663">
        <f t="shared" si="650"/>
        <v>0</v>
      </c>
      <c r="N1663">
        <f t="shared" si="658"/>
        <v>0.20129413444782768</v>
      </c>
      <c r="O1663">
        <f t="shared" si="659"/>
        <v>0.10054862763390394</v>
      </c>
      <c r="P1663">
        <v>0</v>
      </c>
      <c r="Q1663">
        <f t="shared" si="660"/>
        <v>0</v>
      </c>
      <c r="R1663">
        <v>0</v>
      </c>
      <c r="S1663">
        <f t="shared" si="651"/>
        <v>0</v>
      </c>
      <c r="T1663">
        <f t="shared" si="661"/>
        <v>0</v>
      </c>
      <c r="U1663">
        <f t="shared" si="652"/>
        <v>0.16997540593758353</v>
      </c>
      <c r="V1663">
        <f t="shared" si="662"/>
        <v>0.84441310922369939</v>
      </c>
      <c r="W1663">
        <f t="shared" si="653"/>
        <v>9.4676949186566522E-2</v>
      </c>
      <c r="X1663">
        <f t="shared" si="663"/>
        <v>0.94160359434525431</v>
      </c>
      <c r="Y1663">
        <v>16</v>
      </c>
      <c r="Z1663">
        <f>Y1663*'MRIP Selectivity'!$N$35</f>
        <v>0.10074550681392373</v>
      </c>
      <c r="AA1663">
        <f>Y1663*'MRIP Selectivity'!$O$35</f>
        <v>0.10054862763390394</v>
      </c>
      <c r="AB1663">
        <f>Y1663*'MRIP Selectivity'!$P$35</f>
        <v>1.4451474072670207E-2</v>
      </c>
      <c r="AC1663">
        <v>0.74741255597723821</v>
      </c>
      <c r="AD1663">
        <v>0.94160359434525442</v>
      </c>
      <c r="AE1663">
        <v>1.3432654004296583</v>
      </c>
      <c r="AF1663">
        <f t="shared" si="664"/>
        <v>7.5298456751017012E-2</v>
      </c>
      <c r="AG1663">
        <f t="shared" si="665"/>
        <v>9.4676949186566522E-2</v>
      </c>
      <c r="AH1663">
        <f t="shared" si="666"/>
        <v>1.9412165107024169E-2</v>
      </c>
      <c r="AI1663">
        <f t="shared" si="667"/>
        <v>0.21574560852049787</v>
      </c>
      <c r="AJ1663">
        <f t="shared" si="668"/>
        <v>0.18938757104460771</v>
      </c>
      <c r="AK1663">
        <f t="shared" si="669"/>
        <v>0.11500010170657415</v>
      </c>
      <c r="AL1663">
        <f t="shared" si="670"/>
        <v>0.1140891142935907</v>
      </c>
      <c r="AM1663">
        <f t="shared" si="671"/>
        <v>0.16997540593758353</v>
      </c>
      <c r="AN1663">
        <f t="shared" si="672"/>
        <v>9.4676949186566522E-2</v>
      </c>
      <c r="AO1663">
        <v>0</v>
      </c>
      <c r="AP1663">
        <f t="shared" si="673"/>
        <v>0.20129413444782768</v>
      </c>
      <c r="AQ1663">
        <f t="shared" si="674"/>
        <v>0.10054862763390394</v>
      </c>
      <c r="AR1663">
        <v>16</v>
      </c>
      <c r="AS1663">
        <f>AR1663*'MRIP Selectivity'!$N$35</f>
        <v>0.10074550681392373</v>
      </c>
      <c r="AT1663">
        <f>AR1663*'MRIP Selectivity'!$O$35</f>
        <v>0.10054862763390394</v>
      </c>
      <c r="AU1663">
        <f>AR1663*'MRIP Selectivity'!$P$35</f>
        <v>1.4451474072670207E-2</v>
      </c>
      <c r="AV1663">
        <v>9</v>
      </c>
      <c r="AW1663">
        <f t="shared" si="675"/>
        <v>45</v>
      </c>
      <c r="AX1663">
        <f t="shared" si="654"/>
        <v>0</v>
      </c>
      <c r="AY1663">
        <f t="shared" si="655"/>
        <v>0</v>
      </c>
      <c r="AZ1663">
        <f t="shared" si="656"/>
        <v>0</v>
      </c>
      <c r="BA1663">
        <v>353.32668092</v>
      </c>
      <c r="BB1663">
        <v>353.32668092</v>
      </c>
    </row>
    <row r="1664" spans="1:54" x14ac:dyDescent="0.25">
      <c r="A1664" t="s">
        <v>1502</v>
      </c>
      <c r="B1664" t="s">
        <v>3</v>
      </c>
      <c r="C1664">
        <v>2013</v>
      </c>
      <c r="D1664">
        <v>3</v>
      </c>
      <c r="E1664">
        <v>6</v>
      </c>
      <c r="F1664" t="s">
        <v>1848</v>
      </c>
      <c r="G1664" t="s">
        <v>1768</v>
      </c>
      <c r="H1664" t="s">
        <v>2030</v>
      </c>
      <c r="I1664" t="s">
        <v>1812</v>
      </c>
      <c r="J1664" t="s">
        <v>1767</v>
      </c>
      <c r="K1664" t="str">
        <f t="shared" si="657"/>
        <v>Inshore</v>
      </c>
      <c r="L1664">
        <v>0</v>
      </c>
      <c r="M1664">
        <f t="shared" si="650"/>
        <v>0</v>
      </c>
      <c r="N1664">
        <f t="shared" si="658"/>
        <v>3.7742650208967693E-2</v>
      </c>
      <c r="O1664">
        <f t="shared" si="659"/>
        <v>1.8852867681356991E-2</v>
      </c>
      <c r="P1664">
        <v>0</v>
      </c>
      <c r="Q1664">
        <f t="shared" si="660"/>
        <v>0</v>
      </c>
      <c r="R1664">
        <v>0</v>
      </c>
      <c r="S1664">
        <f t="shared" si="651"/>
        <v>0</v>
      </c>
      <c r="T1664">
        <f t="shared" si="661"/>
        <v>0</v>
      </c>
      <c r="U1664">
        <f t="shared" si="652"/>
        <v>3.1870388613296913E-2</v>
      </c>
      <c r="V1664">
        <f t="shared" si="662"/>
        <v>0.84441310922369928</v>
      </c>
      <c r="W1664">
        <f t="shared" si="653"/>
        <v>1.7751927972481225E-2</v>
      </c>
      <c r="X1664">
        <f t="shared" si="663"/>
        <v>0.94160359434525442</v>
      </c>
      <c r="Y1664">
        <v>3</v>
      </c>
      <c r="Z1664">
        <f>Y1664*'MRIP Selectivity'!$N$35</f>
        <v>1.8889782527610699E-2</v>
      </c>
      <c r="AA1664">
        <f>Y1664*'MRIP Selectivity'!$O$35</f>
        <v>1.8852867681356991E-2</v>
      </c>
      <c r="AB1664">
        <f>Y1664*'MRIP Selectivity'!$P$35</f>
        <v>2.7096513886256638E-3</v>
      </c>
      <c r="AC1664">
        <v>0.74741255597723821</v>
      </c>
      <c r="AD1664">
        <v>0.94160359434525442</v>
      </c>
      <c r="AE1664">
        <v>1.3432654004296583</v>
      </c>
      <c r="AF1664">
        <f t="shared" si="664"/>
        <v>1.4118460640815688E-2</v>
      </c>
      <c r="AG1664">
        <f t="shared" si="665"/>
        <v>1.7751927972481225E-2</v>
      </c>
      <c r="AH1664">
        <f t="shared" si="666"/>
        <v>3.6397809575670318E-3</v>
      </c>
      <c r="AI1664">
        <f t="shared" si="667"/>
        <v>4.045230159759336E-2</v>
      </c>
      <c r="AJ1664">
        <f t="shared" si="668"/>
        <v>3.5510169570863948E-2</v>
      </c>
      <c r="AK1664">
        <f t="shared" si="669"/>
        <v>2.1562519069982654E-2</v>
      </c>
      <c r="AL1664">
        <f t="shared" si="670"/>
        <v>2.1391708930048256E-2</v>
      </c>
      <c r="AM1664">
        <f t="shared" si="671"/>
        <v>3.1870388613296913E-2</v>
      </c>
      <c r="AN1664">
        <f t="shared" si="672"/>
        <v>1.7751927972481225E-2</v>
      </c>
      <c r="AO1664">
        <v>0</v>
      </c>
      <c r="AP1664">
        <f t="shared" si="673"/>
        <v>3.7742650208967693E-2</v>
      </c>
      <c r="AQ1664">
        <f t="shared" si="674"/>
        <v>1.8852867681356991E-2</v>
      </c>
      <c r="AR1664">
        <v>3</v>
      </c>
      <c r="AS1664">
        <f>AR1664*'MRIP Selectivity'!$N$35</f>
        <v>1.8889782527610699E-2</v>
      </c>
      <c r="AT1664">
        <f>AR1664*'MRIP Selectivity'!$O$35</f>
        <v>1.8852867681356991E-2</v>
      </c>
      <c r="AU1664">
        <f>AR1664*'MRIP Selectivity'!$P$35</f>
        <v>2.7096513886256638E-3</v>
      </c>
      <c r="AV1664">
        <v>1</v>
      </c>
      <c r="AW1664">
        <f t="shared" si="675"/>
        <v>5</v>
      </c>
      <c r="AX1664">
        <f t="shared" si="654"/>
        <v>0</v>
      </c>
      <c r="AY1664">
        <f t="shared" si="655"/>
        <v>0</v>
      </c>
      <c r="AZ1664">
        <f t="shared" si="656"/>
        <v>0</v>
      </c>
      <c r="BA1664">
        <v>55.624287242999998</v>
      </c>
      <c r="BB1664">
        <v>55.624287242999998</v>
      </c>
    </row>
    <row r="1665" spans="1:54" x14ac:dyDescent="0.25">
      <c r="A1665" t="s">
        <v>1503</v>
      </c>
      <c r="B1665" t="s">
        <v>3</v>
      </c>
      <c r="C1665">
        <v>2013</v>
      </c>
      <c r="D1665">
        <v>3</v>
      </c>
      <c r="E1665">
        <v>6</v>
      </c>
      <c r="F1665" t="s">
        <v>1849</v>
      </c>
      <c r="G1665" t="s">
        <v>1768</v>
      </c>
      <c r="H1665" t="s">
        <v>2030</v>
      </c>
      <c r="I1665" t="s">
        <v>1812</v>
      </c>
      <c r="J1665" t="s">
        <v>1767</v>
      </c>
      <c r="K1665" t="str">
        <f t="shared" si="657"/>
        <v>Inshore</v>
      </c>
      <c r="L1665">
        <v>0</v>
      </c>
      <c r="M1665">
        <f t="shared" si="650"/>
        <v>0</v>
      </c>
      <c r="N1665">
        <f t="shared" si="658"/>
        <v>0.17613236764184922</v>
      </c>
      <c r="O1665">
        <f t="shared" si="659"/>
        <v>8.7980049179665953E-2</v>
      </c>
      <c r="P1665">
        <v>0</v>
      </c>
      <c r="Q1665">
        <f t="shared" si="660"/>
        <v>0</v>
      </c>
      <c r="R1665">
        <v>0</v>
      </c>
      <c r="S1665">
        <f t="shared" si="651"/>
        <v>0</v>
      </c>
      <c r="T1665">
        <f t="shared" si="661"/>
        <v>0</v>
      </c>
      <c r="U1665">
        <f t="shared" si="652"/>
        <v>0.14872848019538559</v>
      </c>
      <c r="V1665">
        <f t="shared" si="662"/>
        <v>0.84441310922369928</v>
      </c>
      <c r="W1665">
        <f t="shared" si="653"/>
        <v>8.2842330538245718E-2</v>
      </c>
      <c r="X1665">
        <f t="shared" si="663"/>
        <v>0.94160359434525442</v>
      </c>
      <c r="Y1665">
        <v>14</v>
      </c>
      <c r="Z1665">
        <f>Y1665*'MRIP Selectivity'!$N$35</f>
        <v>8.8152318462183271E-2</v>
      </c>
      <c r="AA1665">
        <f>Y1665*'MRIP Selectivity'!$O$35</f>
        <v>8.7980049179665953E-2</v>
      </c>
      <c r="AB1665">
        <f>Y1665*'MRIP Selectivity'!$P$35</f>
        <v>1.2645039813586431E-2</v>
      </c>
      <c r="AC1665">
        <v>0.74741255597723821</v>
      </c>
      <c r="AD1665">
        <v>0.94160359434525442</v>
      </c>
      <c r="AE1665">
        <v>1.3432654004296583</v>
      </c>
      <c r="AF1665">
        <f t="shared" si="664"/>
        <v>6.5886149657139889E-2</v>
      </c>
      <c r="AG1665">
        <f t="shared" si="665"/>
        <v>8.2842330538245718E-2</v>
      </c>
      <c r="AH1665">
        <f t="shared" si="666"/>
        <v>1.6985644468646147E-2</v>
      </c>
      <c r="AI1665">
        <f t="shared" si="667"/>
        <v>0.18877740745543564</v>
      </c>
      <c r="AJ1665">
        <f t="shared" si="668"/>
        <v>0.16571412466403174</v>
      </c>
      <c r="AK1665">
        <f t="shared" si="669"/>
        <v>0.10062508899325238</v>
      </c>
      <c r="AL1665">
        <f t="shared" si="670"/>
        <v>9.9827975006891861E-2</v>
      </c>
      <c r="AM1665">
        <f t="shared" si="671"/>
        <v>0.14872848019538559</v>
      </c>
      <c r="AN1665">
        <f t="shared" si="672"/>
        <v>8.2842330538245718E-2</v>
      </c>
      <c r="AO1665">
        <v>0</v>
      </c>
      <c r="AP1665">
        <f t="shared" si="673"/>
        <v>0.17613236764184922</v>
      </c>
      <c r="AQ1665">
        <f t="shared" si="674"/>
        <v>8.7980049179665953E-2</v>
      </c>
      <c r="AR1665">
        <v>14</v>
      </c>
      <c r="AS1665">
        <f>AR1665*'MRIP Selectivity'!$N$35</f>
        <v>8.8152318462183271E-2</v>
      </c>
      <c r="AT1665">
        <f>AR1665*'MRIP Selectivity'!$O$35</f>
        <v>8.7980049179665953E-2</v>
      </c>
      <c r="AU1665">
        <f>AR1665*'MRIP Selectivity'!$P$35</f>
        <v>1.2645039813586431E-2</v>
      </c>
      <c r="AV1665">
        <v>9</v>
      </c>
      <c r="AW1665">
        <f t="shared" si="675"/>
        <v>45</v>
      </c>
      <c r="AX1665">
        <f t="shared" si="654"/>
        <v>0</v>
      </c>
      <c r="AY1665">
        <f t="shared" si="655"/>
        <v>0</v>
      </c>
      <c r="AZ1665">
        <f t="shared" si="656"/>
        <v>0</v>
      </c>
      <c r="BA1665">
        <v>59.515867004999997</v>
      </c>
      <c r="BB1665">
        <v>59.515867004999997</v>
      </c>
    </row>
    <row r="1666" spans="1:54" x14ac:dyDescent="0.25">
      <c r="A1666" t="s">
        <v>1504</v>
      </c>
      <c r="B1666" t="s">
        <v>3</v>
      </c>
      <c r="C1666">
        <v>2013</v>
      </c>
      <c r="D1666">
        <v>3</v>
      </c>
      <c r="E1666">
        <v>6</v>
      </c>
      <c r="F1666" t="s">
        <v>1849</v>
      </c>
      <c r="G1666" t="s">
        <v>1768</v>
      </c>
      <c r="H1666" t="s">
        <v>2030</v>
      </c>
      <c r="I1666" t="s">
        <v>1812</v>
      </c>
      <c r="J1666" t="s">
        <v>1819</v>
      </c>
      <c r="K1666" t="str">
        <f t="shared" si="657"/>
        <v>Offshore</v>
      </c>
      <c r="L1666">
        <v>3</v>
      </c>
      <c r="M1666">
        <f t="shared" ref="M1666:M1729" si="676">L1666*BA1666</f>
        <v>178.547601015</v>
      </c>
      <c r="N1666">
        <f t="shared" si="658"/>
        <v>3.3522647352836987</v>
      </c>
      <c r="O1666">
        <f t="shared" si="659"/>
        <v>3.1759600983593321</v>
      </c>
      <c r="P1666">
        <v>38.661417322834644</v>
      </c>
      <c r="Q1666">
        <f t="shared" si="660"/>
        <v>12.887139107611548</v>
      </c>
      <c r="R1666">
        <v>3.3069339327731635</v>
      </c>
      <c r="S1666">
        <f t="shared" ref="S1666:S1729" si="677">R1666*BA1666</f>
        <v>196.81504013724921</v>
      </c>
      <c r="T1666">
        <f t="shared" si="661"/>
        <v>1.1023113109243878</v>
      </c>
      <c r="U1666">
        <f t="shared" ref="U1666:U1729" si="678">IF(AX1666=1,R1666+AF1666+AG1666+AH1666,R1666+AF1666+AG1666)</f>
        <v>3.6043908931639348</v>
      </c>
      <c r="V1666">
        <f t="shared" si="662"/>
        <v>1.0752106941992154</v>
      </c>
      <c r="W1666">
        <f t="shared" ref="W1666:W1729" si="679">IF(AX1666=1,R1666+AG1666+AH1666,R1666+AG1666)</f>
        <v>3.472618593849655</v>
      </c>
      <c r="X1666">
        <f t="shared" si="663"/>
        <v>1.0934075008195392</v>
      </c>
      <c r="Y1666">
        <v>28</v>
      </c>
      <c r="Z1666">
        <f>Y1666*'MRIP Selectivity'!$N$35</f>
        <v>0.17630463692436654</v>
      </c>
      <c r="AA1666">
        <f>Y1666*'MRIP Selectivity'!$O$35</f>
        <v>0.17596009835933191</v>
      </c>
      <c r="AB1666">
        <f>Y1666*'MRIP Selectivity'!$P$35</f>
        <v>2.5290079627172862E-2</v>
      </c>
      <c r="AC1666">
        <v>0.74741255597723821</v>
      </c>
      <c r="AD1666">
        <v>0.94160359434525442</v>
      </c>
      <c r="AE1666">
        <v>1.3432654004296583</v>
      </c>
      <c r="AF1666">
        <f t="shared" si="664"/>
        <v>0.13177229931427978</v>
      </c>
      <c r="AG1666">
        <f t="shared" si="665"/>
        <v>0.16568466107649144</v>
      </c>
      <c r="AH1666">
        <f t="shared" si="666"/>
        <v>3.3971288937292295E-2</v>
      </c>
      <c r="AI1666">
        <f t="shared" si="667"/>
        <v>0.37755481491087128</v>
      </c>
      <c r="AJ1666">
        <f t="shared" si="668"/>
        <v>0.33142824932806347</v>
      </c>
      <c r="AK1666">
        <f t="shared" si="669"/>
        <v>0.20125017798650477</v>
      </c>
      <c r="AL1666">
        <f t="shared" si="670"/>
        <v>0.19965595001378372</v>
      </c>
      <c r="AM1666">
        <f t="shared" si="671"/>
        <v>3.6043908931639348</v>
      </c>
      <c r="AN1666">
        <f t="shared" si="672"/>
        <v>3.472618593849655</v>
      </c>
      <c r="AO1666">
        <v>3</v>
      </c>
      <c r="AP1666">
        <f t="shared" si="673"/>
        <v>3.3522647352836987</v>
      </c>
      <c r="AQ1666">
        <f t="shared" si="674"/>
        <v>3.1759600983593321</v>
      </c>
      <c r="AR1666">
        <v>28</v>
      </c>
      <c r="AS1666">
        <f>AR1666*'MRIP Selectivity'!$N$35</f>
        <v>0.17630463692436654</v>
      </c>
      <c r="AT1666">
        <f>AR1666*'MRIP Selectivity'!$O$35</f>
        <v>0.17596009835933191</v>
      </c>
      <c r="AU1666">
        <f>AR1666*'MRIP Selectivity'!$P$35</f>
        <v>2.5290079627172862E-2</v>
      </c>
      <c r="AV1666">
        <v>4</v>
      </c>
      <c r="AW1666">
        <f t="shared" si="675"/>
        <v>20</v>
      </c>
      <c r="AX1666">
        <f t="shared" ref="AX1666:AX1729" si="680">IF(AO1666&gt;=AW1666,1,0)</f>
        <v>0</v>
      </c>
      <c r="AY1666">
        <f t="shared" ref="AY1666:AY1729" si="681">IF(AP1666&gt;=AW1666,1,0)</f>
        <v>0</v>
      </c>
      <c r="AZ1666">
        <f t="shared" ref="AZ1666:AZ1729" si="682">IF(AQ1666&gt;=AW1666,1,0)</f>
        <v>0</v>
      </c>
      <c r="BA1666">
        <v>59.515867004999997</v>
      </c>
      <c r="BB1666">
        <v>59.515867004999997</v>
      </c>
    </row>
    <row r="1667" spans="1:54" x14ac:dyDescent="0.25">
      <c r="A1667" t="s">
        <v>1505</v>
      </c>
      <c r="B1667" t="s">
        <v>3</v>
      </c>
      <c r="C1667">
        <v>2013</v>
      </c>
      <c r="D1667">
        <v>3</v>
      </c>
      <c r="E1667">
        <v>6</v>
      </c>
      <c r="F1667" t="s">
        <v>1849</v>
      </c>
      <c r="G1667" t="s">
        <v>1768</v>
      </c>
      <c r="H1667" t="s">
        <v>2030</v>
      </c>
      <c r="I1667" t="s">
        <v>1812</v>
      </c>
      <c r="J1667" t="s">
        <v>1767</v>
      </c>
      <c r="K1667" t="str">
        <f t="shared" ref="K1667:K1730" si="683">IF(J1667="Federal","Offshore","Inshore")</f>
        <v>Inshore</v>
      </c>
      <c r="L1667">
        <v>2</v>
      </c>
      <c r="M1667">
        <f t="shared" si="676"/>
        <v>178.54760101400001</v>
      </c>
      <c r="N1667">
        <f t="shared" ref="N1667:N1730" si="684">L1667+Z1667+AA1667</f>
        <v>2</v>
      </c>
      <c r="O1667">
        <f t="shared" ref="O1667:O1730" si="685">L1667+AA1667</f>
        <v>2</v>
      </c>
      <c r="P1667">
        <v>16.968503937007874</v>
      </c>
      <c r="Q1667">
        <f t="shared" ref="Q1667:Q1730" si="686">IF(L1667=0,0,P1667/L1667)</f>
        <v>8.484251968503937</v>
      </c>
      <c r="R1667">
        <v>0.55115565546219392</v>
      </c>
      <c r="S1667">
        <f t="shared" si="677"/>
        <v>49.203760034036726</v>
      </c>
      <c r="T1667">
        <f t="shared" ref="T1667:T1730" si="687">IF(L1667=0,0,R1667/L1667)</f>
        <v>0.27557782773109696</v>
      </c>
      <c r="U1667">
        <f t="shared" si="678"/>
        <v>0.55115565546219392</v>
      </c>
      <c r="V1667">
        <f t="shared" ref="V1667:V1730" si="688">U1667/N1667</f>
        <v>0.27557782773109696</v>
      </c>
      <c r="W1667">
        <f t="shared" si="679"/>
        <v>0.55115565546219392</v>
      </c>
      <c r="X1667">
        <f t="shared" ref="X1667:X1730" si="689">W1667/O1667</f>
        <v>0.27557782773109696</v>
      </c>
      <c r="Y1667">
        <v>0</v>
      </c>
      <c r="Z1667">
        <f>Y1667*'MRIP Selectivity'!$N$35</f>
        <v>0</v>
      </c>
      <c r="AA1667">
        <f>Y1667*'MRIP Selectivity'!$O$35</f>
        <v>0</v>
      </c>
      <c r="AB1667">
        <f>Y1667*'MRIP Selectivity'!$P$35</f>
        <v>0</v>
      </c>
      <c r="AC1667">
        <v>0.74741255597723821</v>
      </c>
      <c r="AD1667">
        <v>0.94160359434525442</v>
      </c>
      <c r="AE1667">
        <v>1.3432654004296583</v>
      </c>
      <c r="AF1667">
        <f t="shared" ref="AF1667:AF1730" si="690">Z1667*AC1667</f>
        <v>0</v>
      </c>
      <c r="AG1667">
        <f t="shared" ref="AG1667:AG1730" si="691">AA1667*AD1667</f>
        <v>0</v>
      </c>
      <c r="AH1667">
        <f t="shared" ref="AH1667:AH1730" si="692">AB1667*AE1667</f>
        <v>0</v>
      </c>
      <c r="AI1667">
        <f t="shared" ref="AI1667:AI1730" si="693">Z1667+AA1667+AB1667</f>
        <v>0</v>
      </c>
      <c r="AJ1667">
        <f t="shared" ref="AJ1667:AJ1730" si="694">AF1667+AG1667+AH1667</f>
        <v>0</v>
      </c>
      <c r="AK1667">
        <f t="shared" ref="AK1667:AK1730" si="695">AA1667+AB1667</f>
        <v>0</v>
      </c>
      <c r="AL1667">
        <f t="shared" ref="AL1667:AL1730" si="696">AG1667+AH1667</f>
        <v>0</v>
      </c>
      <c r="AM1667">
        <f t="shared" ref="AM1667:AM1730" si="697">R1667+AF1667+AG1667</f>
        <v>0.55115565546219392</v>
      </c>
      <c r="AN1667">
        <f t="shared" ref="AN1667:AN1730" si="698">R1667+AG1667</f>
        <v>0.55115565546219392</v>
      </c>
      <c r="AO1667">
        <v>2</v>
      </c>
      <c r="AP1667">
        <f t="shared" ref="AP1667:AP1730" si="699">AO1667+AS1667+AT1667</f>
        <v>2</v>
      </c>
      <c r="AQ1667">
        <f t="shared" ref="AQ1667:AQ1730" si="700">AO1667+AT1667</f>
        <v>2</v>
      </c>
      <c r="AR1667">
        <v>0</v>
      </c>
      <c r="AS1667">
        <f>AR1667*'MRIP Selectivity'!$N$35</f>
        <v>0</v>
      </c>
      <c r="AT1667">
        <f>AR1667*'MRIP Selectivity'!$O$35</f>
        <v>0</v>
      </c>
      <c r="AU1667">
        <f>AR1667*'MRIP Selectivity'!$P$35</f>
        <v>0</v>
      </c>
      <c r="AV1667">
        <v>3</v>
      </c>
      <c r="AW1667">
        <f t="shared" ref="AW1667:AW1730" si="701">AV1667*5</f>
        <v>15</v>
      </c>
      <c r="AX1667">
        <f t="shared" si="680"/>
        <v>0</v>
      </c>
      <c r="AY1667">
        <f t="shared" si="681"/>
        <v>0</v>
      </c>
      <c r="AZ1667">
        <f t="shared" si="682"/>
        <v>0</v>
      </c>
      <c r="BA1667">
        <v>89.273800507000004</v>
      </c>
      <c r="BB1667">
        <v>89.273800507000004</v>
      </c>
    </row>
    <row r="1668" spans="1:54" x14ac:dyDescent="0.25">
      <c r="A1668" t="s">
        <v>2038</v>
      </c>
      <c r="B1668" t="s">
        <v>3</v>
      </c>
      <c r="C1668">
        <v>2013</v>
      </c>
      <c r="D1668">
        <v>4</v>
      </c>
      <c r="E1668">
        <v>7</v>
      </c>
      <c r="F1668" t="s">
        <v>1851</v>
      </c>
      <c r="G1668" t="s">
        <v>1768</v>
      </c>
      <c r="H1668" t="s">
        <v>2030</v>
      </c>
      <c r="I1668" t="s">
        <v>1812</v>
      </c>
      <c r="J1668" t="s">
        <v>1767</v>
      </c>
      <c r="K1668" t="str">
        <f t="shared" si="683"/>
        <v>Inshore</v>
      </c>
      <c r="L1668">
        <v>0</v>
      </c>
      <c r="M1668">
        <f t="shared" si="676"/>
        <v>0</v>
      </c>
      <c r="N1668">
        <f t="shared" si="684"/>
        <v>1.258088340298923E-2</v>
      </c>
      <c r="O1668">
        <f t="shared" si="685"/>
        <v>6.2842892271189965E-3</v>
      </c>
      <c r="P1668">
        <v>0</v>
      </c>
      <c r="Q1668">
        <f t="shared" si="686"/>
        <v>0</v>
      </c>
      <c r="R1668">
        <v>0</v>
      </c>
      <c r="S1668">
        <f t="shared" si="677"/>
        <v>0</v>
      </c>
      <c r="T1668">
        <f t="shared" si="687"/>
        <v>0</v>
      </c>
      <c r="U1668">
        <f t="shared" si="678"/>
        <v>1.0623462871098971E-2</v>
      </c>
      <c r="V1668">
        <f t="shared" si="688"/>
        <v>0.84441310922369939</v>
      </c>
      <c r="W1668">
        <f t="shared" si="679"/>
        <v>5.9173093241604077E-3</v>
      </c>
      <c r="X1668">
        <f t="shared" si="689"/>
        <v>0.94160359434525431</v>
      </c>
      <c r="Y1668">
        <v>1</v>
      </c>
      <c r="Z1668">
        <f>Y1668*'MRIP Selectivity'!$N$35</f>
        <v>6.2965941758702333E-3</v>
      </c>
      <c r="AA1668">
        <f>Y1668*'MRIP Selectivity'!$O$35</f>
        <v>6.2842892271189965E-3</v>
      </c>
      <c r="AB1668">
        <f>Y1668*'MRIP Selectivity'!$P$35</f>
        <v>9.0321712954188795E-4</v>
      </c>
      <c r="AC1668">
        <v>0.74741255597723821</v>
      </c>
      <c r="AD1668">
        <v>0.94160359434525442</v>
      </c>
      <c r="AE1668">
        <v>1.3432654004296583</v>
      </c>
      <c r="AF1668">
        <f t="shared" si="690"/>
        <v>4.7061535469385633E-3</v>
      </c>
      <c r="AG1668">
        <f t="shared" si="691"/>
        <v>5.9173093241604077E-3</v>
      </c>
      <c r="AH1668">
        <f t="shared" si="692"/>
        <v>1.2132603191890106E-3</v>
      </c>
      <c r="AI1668">
        <f t="shared" si="693"/>
        <v>1.3484100532531117E-2</v>
      </c>
      <c r="AJ1668">
        <f t="shared" si="694"/>
        <v>1.1836723190287982E-2</v>
      </c>
      <c r="AK1668">
        <f t="shared" si="695"/>
        <v>7.1875063566608846E-3</v>
      </c>
      <c r="AL1668">
        <f t="shared" si="696"/>
        <v>7.1305696433494187E-3</v>
      </c>
      <c r="AM1668">
        <f t="shared" si="697"/>
        <v>1.0623462871098971E-2</v>
      </c>
      <c r="AN1668">
        <f t="shared" si="698"/>
        <v>5.9173093241604077E-3</v>
      </c>
      <c r="AO1668">
        <v>0</v>
      </c>
      <c r="AP1668">
        <f t="shared" si="699"/>
        <v>1.258088340298923E-2</v>
      </c>
      <c r="AQ1668">
        <f t="shared" si="700"/>
        <v>6.2842892271189965E-3</v>
      </c>
      <c r="AR1668">
        <v>1</v>
      </c>
      <c r="AS1668">
        <f>AR1668*'MRIP Selectivity'!$N$35</f>
        <v>6.2965941758702333E-3</v>
      </c>
      <c r="AT1668">
        <f>AR1668*'MRIP Selectivity'!$O$35</f>
        <v>6.2842892271189965E-3</v>
      </c>
      <c r="AU1668">
        <f>AR1668*'MRIP Selectivity'!$P$35</f>
        <v>9.0321712954188795E-4</v>
      </c>
      <c r="AV1668">
        <v>3</v>
      </c>
      <c r="AW1668">
        <f t="shared" si="701"/>
        <v>15</v>
      </c>
      <c r="AX1668">
        <f t="shared" si="680"/>
        <v>0</v>
      </c>
      <c r="AY1668">
        <f t="shared" si="681"/>
        <v>0</v>
      </c>
      <c r="AZ1668">
        <f t="shared" si="682"/>
        <v>0</v>
      </c>
      <c r="BA1668">
        <v>182.95178048</v>
      </c>
      <c r="BB1668">
        <v>182.95178048</v>
      </c>
    </row>
    <row r="1669" spans="1:54" x14ac:dyDescent="0.25">
      <c r="A1669" t="s">
        <v>1506</v>
      </c>
      <c r="B1669" t="s">
        <v>3</v>
      </c>
      <c r="C1669">
        <v>2013</v>
      </c>
      <c r="D1669">
        <v>4</v>
      </c>
      <c r="E1669">
        <v>7</v>
      </c>
      <c r="F1669" t="s">
        <v>1851</v>
      </c>
      <c r="G1669" t="s">
        <v>1768</v>
      </c>
      <c r="H1669" t="s">
        <v>2030</v>
      </c>
      <c r="I1669" t="s">
        <v>1812</v>
      </c>
      <c r="J1669" t="s">
        <v>1813</v>
      </c>
      <c r="K1669" t="str">
        <f t="shared" si="683"/>
        <v>Inshore</v>
      </c>
      <c r="L1669">
        <v>0</v>
      </c>
      <c r="M1669">
        <f t="shared" si="676"/>
        <v>0</v>
      </c>
      <c r="N1669">
        <f t="shared" si="684"/>
        <v>0.56613975313451537</v>
      </c>
      <c r="O1669">
        <f t="shared" si="685"/>
        <v>0.28279301522035483</v>
      </c>
      <c r="P1669">
        <v>0</v>
      </c>
      <c r="Q1669">
        <f t="shared" si="686"/>
        <v>0</v>
      </c>
      <c r="R1669">
        <v>0</v>
      </c>
      <c r="S1669">
        <f t="shared" si="677"/>
        <v>0</v>
      </c>
      <c r="T1669">
        <f t="shared" si="687"/>
        <v>0</v>
      </c>
      <c r="U1669">
        <f t="shared" si="678"/>
        <v>0.47805582919945366</v>
      </c>
      <c r="V1669">
        <f t="shared" si="688"/>
        <v>0.84441310922369928</v>
      </c>
      <c r="W1669">
        <f t="shared" si="679"/>
        <v>0.26627891958721833</v>
      </c>
      <c r="X1669">
        <f t="shared" si="689"/>
        <v>0.94160359434525442</v>
      </c>
      <c r="Y1669">
        <v>45</v>
      </c>
      <c r="Z1669">
        <f>Y1669*'MRIP Selectivity'!$N$35</f>
        <v>0.28334673791416048</v>
      </c>
      <c r="AA1669">
        <f>Y1669*'MRIP Selectivity'!$O$35</f>
        <v>0.28279301522035483</v>
      </c>
      <c r="AB1669">
        <f>Y1669*'MRIP Selectivity'!$P$35</f>
        <v>4.064477082938496E-2</v>
      </c>
      <c r="AC1669">
        <v>0.74741255597723821</v>
      </c>
      <c r="AD1669">
        <v>0.94160359434525442</v>
      </c>
      <c r="AE1669">
        <v>1.3432654004296583</v>
      </c>
      <c r="AF1669">
        <f t="shared" si="690"/>
        <v>0.21177690961223533</v>
      </c>
      <c r="AG1669">
        <f t="shared" si="691"/>
        <v>0.26627891958721833</v>
      </c>
      <c r="AH1669">
        <f t="shared" si="692"/>
        <v>5.459671436350548E-2</v>
      </c>
      <c r="AI1669">
        <f t="shared" si="693"/>
        <v>0.60678452396390037</v>
      </c>
      <c r="AJ1669">
        <f t="shared" si="694"/>
        <v>0.5326525435629591</v>
      </c>
      <c r="AK1669">
        <f t="shared" si="695"/>
        <v>0.32343778604973977</v>
      </c>
      <c r="AL1669">
        <f t="shared" si="696"/>
        <v>0.32087563395072383</v>
      </c>
      <c r="AM1669">
        <f t="shared" si="697"/>
        <v>0.47805582919945366</v>
      </c>
      <c r="AN1669">
        <f t="shared" si="698"/>
        <v>0.26627891958721833</v>
      </c>
      <c r="AO1669">
        <v>0</v>
      </c>
      <c r="AP1669">
        <f t="shared" si="699"/>
        <v>0.56613975313451537</v>
      </c>
      <c r="AQ1669">
        <f t="shared" si="700"/>
        <v>0.28279301522035483</v>
      </c>
      <c r="AR1669">
        <v>45</v>
      </c>
      <c r="AS1669">
        <f>AR1669*'MRIP Selectivity'!$N$35</f>
        <v>0.28334673791416048</v>
      </c>
      <c r="AT1669">
        <f>AR1669*'MRIP Selectivity'!$O$35</f>
        <v>0.28279301522035483</v>
      </c>
      <c r="AU1669">
        <f>AR1669*'MRIP Selectivity'!$P$35</f>
        <v>4.064477082938496E-2</v>
      </c>
      <c r="AV1669">
        <v>1</v>
      </c>
      <c r="AW1669">
        <f t="shared" si="701"/>
        <v>5</v>
      </c>
      <c r="AX1669">
        <f t="shared" si="680"/>
        <v>0</v>
      </c>
      <c r="AY1669">
        <f t="shared" si="681"/>
        <v>0</v>
      </c>
      <c r="AZ1669">
        <f t="shared" si="682"/>
        <v>0</v>
      </c>
      <c r="BA1669">
        <v>182.95178048</v>
      </c>
      <c r="BB1669">
        <v>182.95178048</v>
      </c>
    </row>
    <row r="1670" spans="1:54" x14ac:dyDescent="0.25">
      <c r="A1670" t="s">
        <v>1507</v>
      </c>
      <c r="B1670" t="s">
        <v>3</v>
      </c>
      <c r="C1670">
        <v>2013</v>
      </c>
      <c r="D1670">
        <v>4</v>
      </c>
      <c r="E1670">
        <v>7</v>
      </c>
      <c r="F1670" t="s">
        <v>1818</v>
      </c>
      <c r="G1670" t="s">
        <v>1768</v>
      </c>
      <c r="H1670" t="s">
        <v>2030</v>
      </c>
      <c r="I1670" t="s">
        <v>1824</v>
      </c>
      <c r="J1670" t="s">
        <v>1813</v>
      </c>
      <c r="K1670" t="str">
        <f t="shared" si="683"/>
        <v>Inshore</v>
      </c>
      <c r="L1670">
        <v>0</v>
      </c>
      <c r="M1670">
        <f t="shared" si="676"/>
        <v>0</v>
      </c>
      <c r="N1670">
        <f t="shared" si="684"/>
        <v>1.258088340298923E-2</v>
      </c>
      <c r="O1670">
        <f t="shared" si="685"/>
        <v>6.2842892271189965E-3</v>
      </c>
      <c r="P1670">
        <v>0</v>
      </c>
      <c r="Q1670">
        <f t="shared" si="686"/>
        <v>0</v>
      </c>
      <c r="R1670">
        <v>0</v>
      </c>
      <c r="S1670">
        <f t="shared" si="677"/>
        <v>0</v>
      </c>
      <c r="T1670">
        <f t="shared" si="687"/>
        <v>0</v>
      </c>
      <c r="U1670">
        <f t="shared" si="678"/>
        <v>1.0623462871098971E-2</v>
      </c>
      <c r="V1670">
        <f t="shared" si="688"/>
        <v>0.84441310922369939</v>
      </c>
      <c r="W1670">
        <f t="shared" si="679"/>
        <v>5.9173093241604077E-3</v>
      </c>
      <c r="X1670">
        <f t="shared" si="689"/>
        <v>0.94160359434525431</v>
      </c>
      <c r="Y1670">
        <v>1</v>
      </c>
      <c r="Z1670">
        <f>Y1670*'MRIP Selectivity'!$N$35</f>
        <v>6.2965941758702333E-3</v>
      </c>
      <c r="AA1670">
        <f>Y1670*'MRIP Selectivity'!$O$35</f>
        <v>6.2842892271189965E-3</v>
      </c>
      <c r="AB1670">
        <f>Y1670*'MRIP Selectivity'!$P$35</f>
        <v>9.0321712954188795E-4</v>
      </c>
      <c r="AC1670">
        <v>0.74741255597723821</v>
      </c>
      <c r="AD1670">
        <v>0.94160359434525442</v>
      </c>
      <c r="AE1670">
        <v>1.3432654004296583</v>
      </c>
      <c r="AF1670">
        <f t="shared" si="690"/>
        <v>4.7061535469385633E-3</v>
      </c>
      <c r="AG1670">
        <f t="shared" si="691"/>
        <v>5.9173093241604077E-3</v>
      </c>
      <c r="AH1670">
        <f t="shared" si="692"/>
        <v>1.2132603191890106E-3</v>
      </c>
      <c r="AI1670">
        <f t="shared" si="693"/>
        <v>1.3484100532531117E-2</v>
      </c>
      <c r="AJ1670">
        <f t="shared" si="694"/>
        <v>1.1836723190287982E-2</v>
      </c>
      <c r="AK1670">
        <f t="shared" si="695"/>
        <v>7.1875063566608846E-3</v>
      </c>
      <c r="AL1670">
        <f t="shared" si="696"/>
        <v>7.1305696433494187E-3</v>
      </c>
      <c r="AM1670">
        <f t="shared" si="697"/>
        <v>1.0623462871098971E-2</v>
      </c>
      <c r="AN1670">
        <f t="shared" si="698"/>
        <v>5.9173093241604077E-3</v>
      </c>
      <c r="AO1670">
        <v>0</v>
      </c>
      <c r="AP1670">
        <f t="shared" si="699"/>
        <v>1.258088340298923E-2</v>
      </c>
      <c r="AQ1670">
        <f t="shared" si="700"/>
        <v>6.2842892271189965E-3</v>
      </c>
      <c r="AR1670">
        <v>1</v>
      </c>
      <c r="AS1670">
        <f>AR1670*'MRIP Selectivity'!$N$35</f>
        <v>6.2965941758702333E-3</v>
      </c>
      <c r="AT1670">
        <f>AR1670*'MRIP Selectivity'!$O$35</f>
        <v>6.2842892271189965E-3</v>
      </c>
      <c r="AU1670">
        <f>AR1670*'MRIP Selectivity'!$P$35</f>
        <v>9.0321712954188795E-4</v>
      </c>
      <c r="AV1670">
        <v>1</v>
      </c>
      <c r="AW1670">
        <f t="shared" si="701"/>
        <v>5</v>
      </c>
      <c r="AX1670">
        <f t="shared" si="680"/>
        <v>0</v>
      </c>
      <c r="AY1670">
        <f t="shared" si="681"/>
        <v>0</v>
      </c>
      <c r="AZ1670">
        <f t="shared" si="682"/>
        <v>0</v>
      </c>
      <c r="BA1670">
        <v>387.81851433000003</v>
      </c>
      <c r="BB1670">
        <v>387.81851433000003</v>
      </c>
    </row>
    <row r="1671" spans="1:54" x14ac:dyDescent="0.25">
      <c r="A1671" t="s">
        <v>1508</v>
      </c>
      <c r="B1671" t="s">
        <v>3</v>
      </c>
      <c r="C1671">
        <v>2013</v>
      </c>
      <c r="D1671">
        <v>4</v>
      </c>
      <c r="E1671">
        <v>7</v>
      </c>
      <c r="F1671" t="s">
        <v>1818</v>
      </c>
      <c r="G1671" t="s">
        <v>1768</v>
      </c>
      <c r="H1671" t="s">
        <v>2030</v>
      </c>
      <c r="I1671" t="s">
        <v>1824</v>
      </c>
      <c r="J1671" t="s">
        <v>1813</v>
      </c>
      <c r="K1671" t="str">
        <f t="shared" si="683"/>
        <v>Inshore</v>
      </c>
      <c r="L1671">
        <v>0</v>
      </c>
      <c r="M1671">
        <f t="shared" si="676"/>
        <v>0</v>
      </c>
      <c r="N1671">
        <f t="shared" si="684"/>
        <v>1.258088340298923E-2</v>
      </c>
      <c r="O1671">
        <f t="shared" si="685"/>
        <v>6.2842892271189965E-3</v>
      </c>
      <c r="P1671">
        <v>0</v>
      </c>
      <c r="Q1671">
        <f t="shared" si="686"/>
        <v>0</v>
      </c>
      <c r="R1671">
        <v>0</v>
      </c>
      <c r="S1671">
        <f t="shared" si="677"/>
        <v>0</v>
      </c>
      <c r="T1671">
        <f t="shared" si="687"/>
        <v>0</v>
      </c>
      <c r="U1671">
        <f t="shared" si="678"/>
        <v>1.0623462871098971E-2</v>
      </c>
      <c r="V1671">
        <f t="shared" si="688"/>
        <v>0.84441310922369939</v>
      </c>
      <c r="W1671">
        <f t="shared" si="679"/>
        <v>5.9173093241604077E-3</v>
      </c>
      <c r="X1671">
        <f t="shared" si="689"/>
        <v>0.94160359434525431</v>
      </c>
      <c r="Y1671">
        <v>1</v>
      </c>
      <c r="Z1671">
        <f>Y1671*'MRIP Selectivity'!$N$35</f>
        <v>6.2965941758702333E-3</v>
      </c>
      <c r="AA1671">
        <f>Y1671*'MRIP Selectivity'!$O$35</f>
        <v>6.2842892271189965E-3</v>
      </c>
      <c r="AB1671">
        <f>Y1671*'MRIP Selectivity'!$P$35</f>
        <v>9.0321712954188795E-4</v>
      </c>
      <c r="AC1671">
        <v>0.74741255597723821</v>
      </c>
      <c r="AD1671">
        <v>0.94160359434525442</v>
      </c>
      <c r="AE1671">
        <v>1.3432654004296583</v>
      </c>
      <c r="AF1671">
        <f t="shared" si="690"/>
        <v>4.7061535469385633E-3</v>
      </c>
      <c r="AG1671">
        <f t="shared" si="691"/>
        <v>5.9173093241604077E-3</v>
      </c>
      <c r="AH1671">
        <f t="shared" si="692"/>
        <v>1.2132603191890106E-3</v>
      </c>
      <c r="AI1671">
        <f t="shared" si="693"/>
        <v>1.3484100532531117E-2</v>
      </c>
      <c r="AJ1671">
        <f t="shared" si="694"/>
        <v>1.1836723190287982E-2</v>
      </c>
      <c r="AK1671">
        <f t="shared" si="695"/>
        <v>7.1875063566608846E-3</v>
      </c>
      <c r="AL1671">
        <f t="shared" si="696"/>
        <v>7.1305696433494187E-3</v>
      </c>
      <c r="AM1671">
        <f t="shared" si="697"/>
        <v>1.0623462871098971E-2</v>
      </c>
      <c r="AN1671">
        <f t="shared" si="698"/>
        <v>5.9173093241604077E-3</v>
      </c>
      <c r="AO1671">
        <v>0</v>
      </c>
      <c r="AP1671">
        <f t="shared" si="699"/>
        <v>1.258088340298923E-2</v>
      </c>
      <c r="AQ1671">
        <f t="shared" si="700"/>
        <v>6.2842892271189965E-3</v>
      </c>
      <c r="AR1671">
        <v>1</v>
      </c>
      <c r="AS1671">
        <f>AR1671*'MRIP Selectivity'!$N$35</f>
        <v>6.2965941758702333E-3</v>
      </c>
      <c r="AT1671">
        <f>AR1671*'MRIP Selectivity'!$O$35</f>
        <v>6.2842892271189965E-3</v>
      </c>
      <c r="AU1671">
        <f>AR1671*'MRIP Selectivity'!$P$35</f>
        <v>9.0321712954188795E-4</v>
      </c>
      <c r="AV1671">
        <v>1</v>
      </c>
      <c r="AW1671">
        <f t="shared" si="701"/>
        <v>5</v>
      </c>
      <c r="AX1671">
        <f t="shared" si="680"/>
        <v>0</v>
      </c>
      <c r="AY1671">
        <f t="shared" si="681"/>
        <v>0</v>
      </c>
      <c r="AZ1671">
        <f t="shared" si="682"/>
        <v>0</v>
      </c>
      <c r="BA1671">
        <v>387.81851433000003</v>
      </c>
      <c r="BB1671">
        <v>387.81851433000003</v>
      </c>
    </row>
    <row r="1672" spans="1:54" x14ac:dyDescent="0.25">
      <c r="A1672" t="s">
        <v>1509</v>
      </c>
      <c r="B1672" t="s">
        <v>3</v>
      </c>
      <c r="C1672">
        <v>2013</v>
      </c>
      <c r="D1672">
        <v>4</v>
      </c>
      <c r="E1672">
        <v>7</v>
      </c>
      <c r="F1672" t="s">
        <v>1849</v>
      </c>
      <c r="G1672" t="s">
        <v>1768</v>
      </c>
      <c r="H1672" t="s">
        <v>2030</v>
      </c>
      <c r="I1672" t="s">
        <v>1812</v>
      </c>
      <c r="J1672" t="s">
        <v>1767</v>
      </c>
      <c r="K1672" t="str">
        <f t="shared" si="683"/>
        <v>Inshore</v>
      </c>
      <c r="L1672">
        <v>0</v>
      </c>
      <c r="M1672">
        <f t="shared" si="676"/>
        <v>0</v>
      </c>
      <c r="N1672">
        <f t="shared" si="684"/>
        <v>6.2904417014946146E-2</v>
      </c>
      <c r="O1672">
        <f t="shared" si="685"/>
        <v>3.1421446135594985E-2</v>
      </c>
      <c r="P1672">
        <v>0</v>
      </c>
      <c r="Q1672">
        <f t="shared" si="686"/>
        <v>0</v>
      </c>
      <c r="R1672">
        <v>0</v>
      </c>
      <c r="S1672">
        <f t="shared" si="677"/>
        <v>0</v>
      </c>
      <c r="T1672">
        <f t="shared" si="687"/>
        <v>0</v>
      </c>
      <c r="U1672">
        <f t="shared" si="678"/>
        <v>5.3117314355494855E-2</v>
      </c>
      <c r="V1672">
        <f t="shared" si="688"/>
        <v>0.84441310922369939</v>
      </c>
      <c r="W1672">
        <f t="shared" si="679"/>
        <v>2.9586546620802043E-2</v>
      </c>
      <c r="X1672">
        <f t="shared" si="689"/>
        <v>0.94160359434525442</v>
      </c>
      <c r="Y1672">
        <v>5</v>
      </c>
      <c r="Z1672">
        <f>Y1672*'MRIP Selectivity'!$N$35</f>
        <v>3.1482970879351167E-2</v>
      </c>
      <c r="AA1672">
        <f>Y1672*'MRIP Selectivity'!$O$35</f>
        <v>3.1421446135594985E-2</v>
      </c>
      <c r="AB1672">
        <f>Y1672*'MRIP Selectivity'!$P$35</f>
        <v>4.5160856477094394E-3</v>
      </c>
      <c r="AC1672">
        <v>0.74741255597723821</v>
      </c>
      <c r="AD1672">
        <v>0.94160359434525442</v>
      </c>
      <c r="AE1672">
        <v>1.3432654004296583</v>
      </c>
      <c r="AF1672">
        <f t="shared" si="690"/>
        <v>2.3530767734692815E-2</v>
      </c>
      <c r="AG1672">
        <f t="shared" si="691"/>
        <v>2.9586546620802043E-2</v>
      </c>
      <c r="AH1672">
        <f t="shared" si="692"/>
        <v>6.0663015959450525E-3</v>
      </c>
      <c r="AI1672">
        <f t="shared" si="693"/>
        <v>6.742050266265559E-2</v>
      </c>
      <c r="AJ1672">
        <f t="shared" si="694"/>
        <v>5.9183615951439908E-2</v>
      </c>
      <c r="AK1672">
        <f t="shared" si="695"/>
        <v>3.5937531783304423E-2</v>
      </c>
      <c r="AL1672">
        <f t="shared" si="696"/>
        <v>3.5652848216747093E-2</v>
      </c>
      <c r="AM1672">
        <f t="shared" si="697"/>
        <v>5.3117314355494855E-2</v>
      </c>
      <c r="AN1672">
        <f t="shared" si="698"/>
        <v>2.9586546620802043E-2</v>
      </c>
      <c r="AO1672">
        <v>0</v>
      </c>
      <c r="AP1672">
        <f t="shared" si="699"/>
        <v>6.2904417014946146E-2</v>
      </c>
      <c r="AQ1672">
        <f t="shared" si="700"/>
        <v>3.1421446135594985E-2</v>
      </c>
      <c r="AR1672">
        <v>5</v>
      </c>
      <c r="AS1672">
        <f>AR1672*'MRIP Selectivity'!$N$35</f>
        <v>3.1482970879351167E-2</v>
      </c>
      <c r="AT1672">
        <f>AR1672*'MRIP Selectivity'!$O$35</f>
        <v>3.1421446135594985E-2</v>
      </c>
      <c r="AU1672">
        <f>AR1672*'MRIP Selectivity'!$P$35</f>
        <v>4.5160856477094394E-3</v>
      </c>
      <c r="AV1672">
        <v>4</v>
      </c>
      <c r="AW1672">
        <f t="shared" si="701"/>
        <v>20</v>
      </c>
      <c r="AX1672">
        <f t="shared" si="680"/>
        <v>0</v>
      </c>
      <c r="AY1672">
        <f t="shared" si="681"/>
        <v>0</v>
      </c>
      <c r="AZ1672">
        <f t="shared" si="682"/>
        <v>0</v>
      </c>
      <c r="BA1672">
        <v>216.51978313000001</v>
      </c>
      <c r="BB1672">
        <v>216.51978313000001</v>
      </c>
    </row>
    <row r="1673" spans="1:54" x14ac:dyDescent="0.25">
      <c r="A1673" t="s">
        <v>1510</v>
      </c>
      <c r="B1673" t="s">
        <v>3</v>
      </c>
      <c r="C1673">
        <v>2013</v>
      </c>
      <c r="D1673">
        <v>4</v>
      </c>
      <c r="E1673">
        <v>7</v>
      </c>
      <c r="F1673" t="s">
        <v>1860</v>
      </c>
      <c r="G1673" t="s">
        <v>1768</v>
      </c>
      <c r="H1673" t="s">
        <v>2030</v>
      </c>
      <c r="I1673" t="s">
        <v>1812</v>
      </c>
      <c r="J1673" t="s">
        <v>1819</v>
      </c>
      <c r="K1673" t="str">
        <f t="shared" si="683"/>
        <v>Offshore</v>
      </c>
      <c r="L1673">
        <v>7.1059379720000004</v>
      </c>
      <c r="M1673">
        <f t="shared" si="676"/>
        <v>2109.1382276618501</v>
      </c>
      <c r="N1673">
        <f t="shared" si="684"/>
        <v>7.1688423890149471</v>
      </c>
      <c r="O1673">
        <f t="shared" si="685"/>
        <v>7.1373594181355955</v>
      </c>
      <c r="P1673">
        <v>98.116297645669292</v>
      </c>
      <c r="Q1673">
        <f t="shared" si="686"/>
        <v>13.807649043980325</v>
      </c>
      <c r="R1673">
        <v>10.070943173052051</v>
      </c>
      <c r="S1673">
        <f t="shared" si="677"/>
        <v>2989.1917602702952</v>
      </c>
      <c r="T1673">
        <f t="shared" si="687"/>
        <v>1.4172573997599272</v>
      </c>
      <c r="U1673">
        <f t="shared" si="678"/>
        <v>10.124060487407545</v>
      </c>
      <c r="V1673">
        <f t="shared" si="688"/>
        <v>1.4122308649051869</v>
      </c>
      <c r="W1673">
        <f t="shared" si="679"/>
        <v>10.100529719672853</v>
      </c>
      <c r="X1673">
        <f t="shared" si="689"/>
        <v>1.4151633857765411</v>
      </c>
      <c r="Y1673">
        <v>5</v>
      </c>
      <c r="Z1673">
        <f>Y1673*'MRIP Selectivity'!$N$35</f>
        <v>3.1482970879351167E-2</v>
      </c>
      <c r="AA1673">
        <f>Y1673*'MRIP Selectivity'!$O$35</f>
        <v>3.1421446135594985E-2</v>
      </c>
      <c r="AB1673">
        <f>Y1673*'MRIP Selectivity'!$P$35</f>
        <v>4.5160856477094394E-3</v>
      </c>
      <c r="AC1673">
        <v>0.74741255597723821</v>
      </c>
      <c r="AD1673">
        <v>0.94160359434525442</v>
      </c>
      <c r="AE1673">
        <v>1.3432654004296583</v>
      </c>
      <c r="AF1673">
        <f t="shared" si="690"/>
        <v>2.3530767734692815E-2</v>
      </c>
      <c r="AG1673">
        <f t="shared" si="691"/>
        <v>2.9586546620802043E-2</v>
      </c>
      <c r="AH1673">
        <f t="shared" si="692"/>
        <v>6.0663015959450525E-3</v>
      </c>
      <c r="AI1673">
        <f t="shared" si="693"/>
        <v>6.742050266265559E-2</v>
      </c>
      <c r="AJ1673">
        <f t="shared" si="694"/>
        <v>5.9183615951439908E-2</v>
      </c>
      <c r="AK1673">
        <f t="shared" si="695"/>
        <v>3.5937531783304423E-2</v>
      </c>
      <c r="AL1673">
        <f t="shared" si="696"/>
        <v>3.5652848216747093E-2</v>
      </c>
      <c r="AM1673">
        <f t="shared" si="697"/>
        <v>10.124060487407545</v>
      </c>
      <c r="AN1673">
        <f t="shared" si="698"/>
        <v>10.100529719672853</v>
      </c>
      <c r="AO1673">
        <v>7</v>
      </c>
      <c r="AP1673">
        <f t="shared" si="699"/>
        <v>7.0629044170149466</v>
      </c>
      <c r="AQ1673">
        <f t="shared" si="700"/>
        <v>7.0314214461355951</v>
      </c>
      <c r="AR1673">
        <v>5</v>
      </c>
      <c r="AS1673">
        <f>AR1673*'MRIP Selectivity'!$N$35</f>
        <v>3.1482970879351167E-2</v>
      </c>
      <c r="AT1673">
        <f>AR1673*'MRIP Selectivity'!$O$35</f>
        <v>3.1421446135594985E-2</v>
      </c>
      <c r="AU1673">
        <f>AR1673*'MRIP Selectivity'!$P$35</f>
        <v>4.5160856477094394E-3</v>
      </c>
      <c r="AV1673">
        <v>8</v>
      </c>
      <c r="AW1673">
        <f t="shared" si="701"/>
        <v>40</v>
      </c>
      <c r="AX1673">
        <f t="shared" si="680"/>
        <v>0</v>
      </c>
      <c r="AY1673">
        <f t="shared" si="681"/>
        <v>0</v>
      </c>
      <c r="AZ1673">
        <f t="shared" si="682"/>
        <v>0</v>
      </c>
      <c r="BA1673">
        <v>296.81348696999999</v>
      </c>
      <c r="BB1673">
        <v>296.81348696999999</v>
      </c>
    </row>
    <row r="1674" spans="1:54" x14ac:dyDescent="0.25">
      <c r="A1674" t="s">
        <v>1511</v>
      </c>
      <c r="B1674" t="s">
        <v>3</v>
      </c>
      <c r="C1674">
        <v>2013</v>
      </c>
      <c r="D1674">
        <v>4</v>
      </c>
      <c r="E1674">
        <v>8</v>
      </c>
      <c r="F1674" t="s">
        <v>1867</v>
      </c>
      <c r="G1674" t="s">
        <v>1768</v>
      </c>
      <c r="H1674" t="s">
        <v>2030</v>
      </c>
      <c r="I1674" t="s">
        <v>1824</v>
      </c>
      <c r="J1674" t="s">
        <v>1813</v>
      </c>
      <c r="K1674" t="str">
        <f t="shared" si="683"/>
        <v>Inshore</v>
      </c>
      <c r="L1674">
        <v>0</v>
      </c>
      <c r="M1674">
        <f t="shared" si="676"/>
        <v>0</v>
      </c>
      <c r="N1674">
        <f t="shared" si="684"/>
        <v>1.258088340298923E-2</v>
      </c>
      <c r="O1674">
        <f t="shared" si="685"/>
        <v>6.2842892271189965E-3</v>
      </c>
      <c r="P1674">
        <v>0</v>
      </c>
      <c r="Q1674">
        <f t="shared" si="686"/>
        <v>0</v>
      </c>
      <c r="R1674">
        <v>0</v>
      </c>
      <c r="S1674">
        <f t="shared" si="677"/>
        <v>0</v>
      </c>
      <c r="T1674">
        <f t="shared" si="687"/>
        <v>0</v>
      </c>
      <c r="U1674">
        <f t="shared" si="678"/>
        <v>1.0623462871098971E-2</v>
      </c>
      <c r="V1674">
        <f t="shared" si="688"/>
        <v>0.84441310922369939</v>
      </c>
      <c r="W1674">
        <f t="shared" si="679"/>
        <v>5.9173093241604077E-3</v>
      </c>
      <c r="X1674">
        <f t="shared" si="689"/>
        <v>0.94160359434525431</v>
      </c>
      <c r="Y1674">
        <v>1</v>
      </c>
      <c r="Z1674">
        <f>Y1674*'MRIP Selectivity'!$N$35</f>
        <v>6.2965941758702333E-3</v>
      </c>
      <c r="AA1674">
        <f>Y1674*'MRIP Selectivity'!$O$35</f>
        <v>6.2842892271189965E-3</v>
      </c>
      <c r="AB1674">
        <f>Y1674*'MRIP Selectivity'!$P$35</f>
        <v>9.0321712954188795E-4</v>
      </c>
      <c r="AC1674">
        <v>0.74741255597723821</v>
      </c>
      <c r="AD1674">
        <v>0.94160359434525442</v>
      </c>
      <c r="AE1674">
        <v>1.3432654004296583</v>
      </c>
      <c r="AF1674">
        <f t="shared" si="690"/>
        <v>4.7061535469385633E-3</v>
      </c>
      <c r="AG1674">
        <f t="shared" si="691"/>
        <v>5.9173093241604077E-3</v>
      </c>
      <c r="AH1674">
        <f t="shared" si="692"/>
        <v>1.2132603191890106E-3</v>
      </c>
      <c r="AI1674">
        <f t="shared" si="693"/>
        <v>1.3484100532531117E-2</v>
      </c>
      <c r="AJ1674">
        <f t="shared" si="694"/>
        <v>1.1836723190287982E-2</v>
      </c>
      <c r="AK1674">
        <f t="shared" si="695"/>
        <v>7.1875063566608846E-3</v>
      </c>
      <c r="AL1674">
        <f t="shared" si="696"/>
        <v>7.1305696433494187E-3</v>
      </c>
      <c r="AM1674">
        <f t="shared" si="697"/>
        <v>1.0623462871098971E-2</v>
      </c>
      <c r="AN1674">
        <f t="shared" si="698"/>
        <v>5.9173093241604077E-3</v>
      </c>
      <c r="AO1674">
        <v>0</v>
      </c>
      <c r="AP1674">
        <f t="shared" si="699"/>
        <v>1.258088340298923E-2</v>
      </c>
      <c r="AQ1674">
        <f t="shared" si="700"/>
        <v>6.2842892271189965E-3</v>
      </c>
      <c r="AR1674">
        <v>1</v>
      </c>
      <c r="AS1674">
        <f>AR1674*'MRIP Selectivity'!$N$35</f>
        <v>6.2965941758702333E-3</v>
      </c>
      <c r="AT1674">
        <f>AR1674*'MRIP Selectivity'!$O$35</f>
        <v>6.2842892271189965E-3</v>
      </c>
      <c r="AU1674">
        <f>AR1674*'MRIP Selectivity'!$P$35</f>
        <v>9.0321712954188795E-4</v>
      </c>
      <c r="AV1674">
        <v>1</v>
      </c>
      <c r="AW1674">
        <f t="shared" si="701"/>
        <v>5</v>
      </c>
      <c r="AX1674">
        <f t="shared" si="680"/>
        <v>0</v>
      </c>
      <c r="AY1674">
        <f t="shared" si="681"/>
        <v>0</v>
      </c>
      <c r="AZ1674">
        <f t="shared" si="682"/>
        <v>0</v>
      </c>
      <c r="BA1674">
        <v>1864.6462841</v>
      </c>
      <c r="BB1674">
        <v>1864.6462841</v>
      </c>
    </row>
    <row r="1675" spans="1:54" x14ac:dyDescent="0.25">
      <c r="A1675" t="s">
        <v>2039</v>
      </c>
      <c r="B1675" t="s">
        <v>3</v>
      </c>
      <c r="C1675">
        <v>2013</v>
      </c>
      <c r="D1675">
        <v>4</v>
      </c>
      <c r="E1675">
        <v>8</v>
      </c>
      <c r="F1675" t="s">
        <v>1835</v>
      </c>
      <c r="G1675" t="s">
        <v>1768</v>
      </c>
      <c r="H1675" t="s">
        <v>2030</v>
      </c>
      <c r="I1675" t="s">
        <v>1812</v>
      </c>
      <c r="J1675" t="s">
        <v>1767</v>
      </c>
      <c r="K1675" t="str">
        <f t="shared" si="683"/>
        <v>Inshore</v>
      </c>
      <c r="L1675">
        <v>0</v>
      </c>
      <c r="M1675">
        <f t="shared" si="676"/>
        <v>0</v>
      </c>
      <c r="N1675">
        <f t="shared" si="684"/>
        <v>1.258088340298923E-2</v>
      </c>
      <c r="O1675">
        <f t="shared" si="685"/>
        <v>6.2842892271189965E-3</v>
      </c>
      <c r="P1675">
        <v>0</v>
      </c>
      <c r="Q1675">
        <f t="shared" si="686"/>
        <v>0</v>
      </c>
      <c r="R1675">
        <v>0</v>
      </c>
      <c r="S1675">
        <f t="shared" si="677"/>
        <v>0</v>
      </c>
      <c r="T1675">
        <f t="shared" si="687"/>
        <v>0</v>
      </c>
      <c r="U1675">
        <f t="shared" si="678"/>
        <v>1.0623462871098971E-2</v>
      </c>
      <c r="V1675">
        <f t="shared" si="688"/>
        <v>0.84441310922369939</v>
      </c>
      <c r="W1675">
        <f t="shared" si="679"/>
        <v>5.9173093241604077E-3</v>
      </c>
      <c r="X1675">
        <f t="shared" si="689"/>
        <v>0.94160359434525431</v>
      </c>
      <c r="Y1675">
        <v>1</v>
      </c>
      <c r="Z1675">
        <f>Y1675*'MRIP Selectivity'!$N$35</f>
        <v>6.2965941758702333E-3</v>
      </c>
      <c r="AA1675">
        <f>Y1675*'MRIP Selectivity'!$O$35</f>
        <v>6.2842892271189965E-3</v>
      </c>
      <c r="AB1675">
        <f>Y1675*'MRIP Selectivity'!$P$35</f>
        <v>9.0321712954188795E-4</v>
      </c>
      <c r="AC1675">
        <v>0.74741255597723821</v>
      </c>
      <c r="AD1675">
        <v>0.94160359434525442</v>
      </c>
      <c r="AE1675">
        <v>1.3432654004296583</v>
      </c>
      <c r="AF1675">
        <f t="shared" si="690"/>
        <v>4.7061535469385633E-3</v>
      </c>
      <c r="AG1675">
        <f t="shared" si="691"/>
        <v>5.9173093241604077E-3</v>
      </c>
      <c r="AH1675">
        <f t="shared" si="692"/>
        <v>1.2132603191890106E-3</v>
      </c>
      <c r="AI1675">
        <f t="shared" si="693"/>
        <v>1.3484100532531117E-2</v>
      </c>
      <c r="AJ1675">
        <f t="shared" si="694"/>
        <v>1.1836723190287982E-2</v>
      </c>
      <c r="AK1675">
        <f t="shared" si="695"/>
        <v>7.1875063566608846E-3</v>
      </c>
      <c r="AL1675">
        <f t="shared" si="696"/>
        <v>7.1305696433494187E-3</v>
      </c>
      <c r="AM1675">
        <f t="shared" si="697"/>
        <v>1.0623462871098971E-2</v>
      </c>
      <c r="AN1675">
        <f t="shared" si="698"/>
        <v>5.9173093241604077E-3</v>
      </c>
      <c r="AO1675">
        <v>0</v>
      </c>
      <c r="AP1675">
        <f t="shared" si="699"/>
        <v>1.258088340298923E-2</v>
      </c>
      <c r="AQ1675">
        <f t="shared" si="700"/>
        <v>6.2842892271189965E-3</v>
      </c>
      <c r="AR1675">
        <v>1</v>
      </c>
      <c r="AS1675">
        <f>AR1675*'MRIP Selectivity'!$N$35</f>
        <v>6.2965941758702333E-3</v>
      </c>
      <c r="AT1675">
        <f>AR1675*'MRIP Selectivity'!$O$35</f>
        <v>6.2842892271189965E-3</v>
      </c>
      <c r="AU1675">
        <f>AR1675*'MRIP Selectivity'!$P$35</f>
        <v>9.0321712954188795E-4</v>
      </c>
      <c r="AV1675">
        <v>4</v>
      </c>
      <c r="AW1675">
        <f t="shared" si="701"/>
        <v>20</v>
      </c>
      <c r="AX1675">
        <f t="shared" si="680"/>
        <v>0</v>
      </c>
      <c r="AY1675">
        <f t="shared" si="681"/>
        <v>0</v>
      </c>
      <c r="AZ1675">
        <f t="shared" si="682"/>
        <v>0</v>
      </c>
      <c r="BA1675">
        <v>2446.7782762000002</v>
      </c>
      <c r="BB1675">
        <v>2446.7782762000002</v>
      </c>
    </row>
    <row r="1676" spans="1:54" x14ac:dyDescent="0.25">
      <c r="A1676" t="s">
        <v>2040</v>
      </c>
      <c r="B1676" t="s">
        <v>3</v>
      </c>
      <c r="C1676">
        <v>2013</v>
      </c>
      <c r="D1676">
        <v>5</v>
      </c>
      <c r="E1676">
        <v>9</v>
      </c>
      <c r="F1676" t="s">
        <v>1851</v>
      </c>
      <c r="G1676" t="s">
        <v>1768</v>
      </c>
      <c r="H1676" t="s">
        <v>2030</v>
      </c>
      <c r="I1676" t="s">
        <v>1837</v>
      </c>
      <c r="J1676" t="s">
        <v>1767</v>
      </c>
      <c r="K1676" t="str">
        <f t="shared" si="683"/>
        <v>Inshore</v>
      </c>
      <c r="L1676">
        <v>0</v>
      </c>
      <c r="M1676">
        <f t="shared" si="676"/>
        <v>0</v>
      </c>
      <c r="N1676">
        <f t="shared" si="684"/>
        <v>1.258088340298923E-2</v>
      </c>
      <c r="O1676">
        <f t="shared" si="685"/>
        <v>6.2842892271189965E-3</v>
      </c>
      <c r="P1676">
        <v>0</v>
      </c>
      <c r="Q1676">
        <f t="shared" si="686"/>
        <v>0</v>
      </c>
      <c r="R1676">
        <v>0</v>
      </c>
      <c r="S1676">
        <f t="shared" si="677"/>
        <v>0</v>
      </c>
      <c r="T1676">
        <f t="shared" si="687"/>
        <v>0</v>
      </c>
      <c r="U1676">
        <f t="shared" si="678"/>
        <v>1.0623462871098971E-2</v>
      </c>
      <c r="V1676">
        <f t="shared" si="688"/>
        <v>0.84441310922369939</v>
      </c>
      <c r="W1676">
        <f t="shared" si="679"/>
        <v>5.9173093241604077E-3</v>
      </c>
      <c r="X1676">
        <f t="shared" si="689"/>
        <v>0.94160359434525431</v>
      </c>
      <c r="Y1676">
        <v>1</v>
      </c>
      <c r="Z1676">
        <f>Y1676*'MRIP Selectivity'!$N$35</f>
        <v>6.2965941758702333E-3</v>
      </c>
      <c r="AA1676">
        <f>Y1676*'MRIP Selectivity'!$O$35</f>
        <v>6.2842892271189965E-3</v>
      </c>
      <c r="AB1676">
        <f>Y1676*'MRIP Selectivity'!$P$35</f>
        <v>9.0321712954188795E-4</v>
      </c>
      <c r="AC1676">
        <v>0.74741255597723821</v>
      </c>
      <c r="AD1676">
        <v>0.94160359434525442</v>
      </c>
      <c r="AE1676">
        <v>1.3432654004296583</v>
      </c>
      <c r="AF1676">
        <f t="shared" si="690"/>
        <v>4.7061535469385633E-3</v>
      </c>
      <c r="AG1676">
        <f t="shared" si="691"/>
        <v>5.9173093241604077E-3</v>
      </c>
      <c r="AH1676">
        <f t="shared" si="692"/>
        <v>1.2132603191890106E-3</v>
      </c>
      <c r="AI1676">
        <f t="shared" si="693"/>
        <v>1.3484100532531117E-2</v>
      </c>
      <c r="AJ1676">
        <f t="shared" si="694"/>
        <v>1.1836723190287982E-2</v>
      </c>
      <c r="AK1676">
        <f t="shared" si="695"/>
        <v>7.1875063566608846E-3</v>
      </c>
      <c r="AL1676">
        <f t="shared" si="696"/>
        <v>7.1305696433494187E-3</v>
      </c>
      <c r="AM1676">
        <f t="shared" si="697"/>
        <v>1.0623462871098971E-2</v>
      </c>
      <c r="AN1676">
        <f t="shared" si="698"/>
        <v>5.9173093241604077E-3</v>
      </c>
      <c r="AO1676">
        <v>0</v>
      </c>
      <c r="AP1676">
        <f t="shared" si="699"/>
        <v>1.258088340298923E-2</v>
      </c>
      <c r="AQ1676">
        <f t="shared" si="700"/>
        <v>6.2842892271189965E-3</v>
      </c>
      <c r="AR1676">
        <v>1</v>
      </c>
      <c r="AS1676">
        <f>AR1676*'MRIP Selectivity'!$N$35</f>
        <v>6.2965941758702333E-3</v>
      </c>
      <c r="AT1676">
        <f>AR1676*'MRIP Selectivity'!$O$35</f>
        <v>6.2842892271189965E-3</v>
      </c>
      <c r="AU1676">
        <f>AR1676*'MRIP Selectivity'!$P$35</f>
        <v>9.0321712954188795E-4</v>
      </c>
      <c r="AV1676">
        <v>2</v>
      </c>
      <c r="AW1676">
        <f t="shared" si="701"/>
        <v>10</v>
      </c>
      <c r="AX1676">
        <f t="shared" si="680"/>
        <v>0</v>
      </c>
      <c r="AY1676">
        <f t="shared" si="681"/>
        <v>0</v>
      </c>
      <c r="AZ1676">
        <f t="shared" si="682"/>
        <v>0</v>
      </c>
      <c r="BA1676">
        <v>660.36176046000003</v>
      </c>
      <c r="BB1676">
        <v>660.36176046000003</v>
      </c>
    </row>
    <row r="1677" spans="1:54" x14ac:dyDescent="0.25">
      <c r="A1677" t="s">
        <v>1512</v>
      </c>
      <c r="B1677" t="s">
        <v>3</v>
      </c>
      <c r="C1677">
        <v>2013</v>
      </c>
      <c r="D1677">
        <v>5</v>
      </c>
      <c r="E1677">
        <v>9</v>
      </c>
      <c r="F1677" t="s">
        <v>1818</v>
      </c>
      <c r="G1677" t="s">
        <v>1768</v>
      </c>
      <c r="H1677" t="s">
        <v>2030</v>
      </c>
      <c r="I1677" t="s">
        <v>1812</v>
      </c>
      <c r="J1677" t="s">
        <v>1767</v>
      </c>
      <c r="K1677" t="str">
        <f t="shared" si="683"/>
        <v>Inshore</v>
      </c>
      <c r="L1677">
        <v>0</v>
      </c>
      <c r="M1677">
        <f t="shared" si="676"/>
        <v>0</v>
      </c>
      <c r="N1677">
        <f t="shared" si="684"/>
        <v>0.22645590125380613</v>
      </c>
      <c r="O1677">
        <f t="shared" si="685"/>
        <v>0.11311720608814194</v>
      </c>
      <c r="P1677">
        <v>0</v>
      </c>
      <c r="Q1677">
        <f t="shared" si="686"/>
        <v>0</v>
      </c>
      <c r="R1677">
        <v>0</v>
      </c>
      <c r="S1677">
        <f t="shared" si="677"/>
        <v>0</v>
      </c>
      <c r="T1677">
        <f t="shared" si="687"/>
        <v>0</v>
      </c>
      <c r="U1677">
        <f t="shared" si="678"/>
        <v>0.19122233167978148</v>
      </c>
      <c r="V1677">
        <f t="shared" si="688"/>
        <v>0.84441310922369939</v>
      </c>
      <c r="W1677">
        <f t="shared" si="679"/>
        <v>0.10651156783488734</v>
      </c>
      <c r="X1677">
        <f t="shared" si="689"/>
        <v>0.94160359434525442</v>
      </c>
      <c r="Y1677">
        <v>18</v>
      </c>
      <c r="Z1677">
        <f>Y1677*'MRIP Selectivity'!$N$35</f>
        <v>0.11333869516566419</v>
      </c>
      <c r="AA1677">
        <f>Y1677*'MRIP Selectivity'!$O$35</f>
        <v>0.11311720608814194</v>
      </c>
      <c r="AB1677">
        <f>Y1677*'MRIP Selectivity'!$P$35</f>
        <v>1.6257908331753983E-2</v>
      </c>
      <c r="AC1677">
        <v>0.74741255597723821</v>
      </c>
      <c r="AD1677">
        <v>0.94160359434525442</v>
      </c>
      <c r="AE1677">
        <v>1.3432654004296583</v>
      </c>
      <c r="AF1677">
        <f t="shared" si="690"/>
        <v>8.4710763844894121E-2</v>
      </c>
      <c r="AG1677">
        <f t="shared" si="691"/>
        <v>0.10651156783488734</v>
      </c>
      <c r="AH1677">
        <f t="shared" si="692"/>
        <v>2.1838685745402191E-2</v>
      </c>
      <c r="AI1677">
        <f t="shared" si="693"/>
        <v>0.2427138095855601</v>
      </c>
      <c r="AJ1677">
        <f t="shared" si="694"/>
        <v>0.21306101742518366</v>
      </c>
      <c r="AK1677">
        <f t="shared" si="695"/>
        <v>0.12937511441989591</v>
      </c>
      <c r="AL1677">
        <f t="shared" si="696"/>
        <v>0.12835025358028954</v>
      </c>
      <c r="AM1677">
        <f t="shared" si="697"/>
        <v>0.19122233167978148</v>
      </c>
      <c r="AN1677">
        <f t="shared" si="698"/>
        <v>0.10651156783488734</v>
      </c>
      <c r="AO1677">
        <v>0</v>
      </c>
      <c r="AP1677">
        <f t="shared" si="699"/>
        <v>0.22645590125380613</v>
      </c>
      <c r="AQ1677">
        <f t="shared" si="700"/>
        <v>0.11311720608814194</v>
      </c>
      <c r="AR1677">
        <v>18</v>
      </c>
      <c r="AS1677">
        <f>AR1677*'MRIP Selectivity'!$N$35</f>
        <v>0.11333869516566419</v>
      </c>
      <c r="AT1677">
        <f>AR1677*'MRIP Selectivity'!$O$35</f>
        <v>0.11311720608814194</v>
      </c>
      <c r="AU1677">
        <f>AR1677*'MRIP Selectivity'!$P$35</f>
        <v>1.6257908331753983E-2</v>
      </c>
      <c r="AV1677">
        <v>9</v>
      </c>
      <c r="AW1677">
        <f t="shared" si="701"/>
        <v>45</v>
      </c>
      <c r="AX1677">
        <f t="shared" si="680"/>
        <v>0</v>
      </c>
      <c r="AY1677">
        <f t="shared" si="681"/>
        <v>0</v>
      </c>
      <c r="AZ1677">
        <f t="shared" si="682"/>
        <v>0</v>
      </c>
      <c r="BA1677">
        <v>374.49247885</v>
      </c>
      <c r="BB1677">
        <v>374.49247885</v>
      </c>
    </row>
    <row r="1678" spans="1:54" x14ac:dyDescent="0.25">
      <c r="A1678" t="s">
        <v>1513</v>
      </c>
      <c r="B1678" t="s">
        <v>3</v>
      </c>
      <c r="C1678">
        <v>2013</v>
      </c>
      <c r="D1678">
        <v>5</v>
      </c>
      <c r="E1678">
        <v>10</v>
      </c>
      <c r="F1678" t="s">
        <v>1832</v>
      </c>
      <c r="G1678" t="s">
        <v>1768</v>
      </c>
      <c r="H1678" t="s">
        <v>2030</v>
      </c>
      <c r="I1678" t="s">
        <v>1812</v>
      </c>
      <c r="J1678" t="s">
        <v>1813</v>
      </c>
      <c r="K1678" t="str">
        <f t="shared" si="683"/>
        <v>Inshore</v>
      </c>
      <c r="L1678">
        <v>0</v>
      </c>
      <c r="M1678">
        <f t="shared" si="676"/>
        <v>0</v>
      </c>
      <c r="N1678">
        <f t="shared" si="684"/>
        <v>1.258088340298923E-2</v>
      </c>
      <c r="O1678">
        <f t="shared" si="685"/>
        <v>6.2842892271189965E-3</v>
      </c>
      <c r="P1678">
        <v>0</v>
      </c>
      <c r="Q1678">
        <f t="shared" si="686"/>
        <v>0</v>
      </c>
      <c r="R1678">
        <v>0</v>
      </c>
      <c r="S1678">
        <f t="shared" si="677"/>
        <v>0</v>
      </c>
      <c r="T1678">
        <f t="shared" si="687"/>
        <v>0</v>
      </c>
      <c r="U1678">
        <f t="shared" si="678"/>
        <v>1.0623462871098971E-2</v>
      </c>
      <c r="V1678">
        <f t="shared" si="688"/>
        <v>0.84441310922369939</v>
      </c>
      <c r="W1678">
        <f t="shared" si="679"/>
        <v>5.9173093241604077E-3</v>
      </c>
      <c r="X1678">
        <f t="shared" si="689"/>
        <v>0.94160359434525431</v>
      </c>
      <c r="Y1678">
        <v>1</v>
      </c>
      <c r="Z1678">
        <f>Y1678*'MRIP Selectivity'!$N$35</f>
        <v>6.2965941758702333E-3</v>
      </c>
      <c r="AA1678">
        <f>Y1678*'MRIP Selectivity'!$O$35</f>
        <v>6.2842892271189965E-3</v>
      </c>
      <c r="AB1678">
        <f>Y1678*'MRIP Selectivity'!$P$35</f>
        <v>9.0321712954188795E-4</v>
      </c>
      <c r="AC1678">
        <v>0.74741255597723821</v>
      </c>
      <c r="AD1678">
        <v>0.94160359434525442</v>
      </c>
      <c r="AE1678">
        <v>1.3432654004296583</v>
      </c>
      <c r="AF1678">
        <f t="shared" si="690"/>
        <v>4.7061535469385633E-3</v>
      </c>
      <c r="AG1678">
        <f t="shared" si="691"/>
        <v>5.9173093241604077E-3</v>
      </c>
      <c r="AH1678">
        <f t="shared" si="692"/>
        <v>1.2132603191890106E-3</v>
      </c>
      <c r="AI1678">
        <f t="shared" si="693"/>
        <v>1.3484100532531117E-2</v>
      </c>
      <c r="AJ1678">
        <f t="shared" si="694"/>
        <v>1.1836723190287982E-2</v>
      </c>
      <c r="AK1678">
        <f t="shared" si="695"/>
        <v>7.1875063566608846E-3</v>
      </c>
      <c r="AL1678">
        <f t="shared" si="696"/>
        <v>7.1305696433494187E-3</v>
      </c>
      <c r="AM1678">
        <f t="shared" si="697"/>
        <v>1.0623462871098971E-2</v>
      </c>
      <c r="AN1678">
        <f t="shared" si="698"/>
        <v>5.9173093241604077E-3</v>
      </c>
      <c r="AO1678">
        <v>0</v>
      </c>
      <c r="AP1678">
        <f t="shared" si="699"/>
        <v>1.258088340298923E-2</v>
      </c>
      <c r="AQ1678">
        <f t="shared" si="700"/>
        <v>6.2842892271189965E-3</v>
      </c>
      <c r="AR1678">
        <v>1</v>
      </c>
      <c r="AS1678">
        <f>AR1678*'MRIP Selectivity'!$N$35</f>
        <v>6.2965941758702333E-3</v>
      </c>
      <c r="AT1678">
        <f>AR1678*'MRIP Selectivity'!$O$35</f>
        <v>6.2842892271189965E-3</v>
      </c>
      <c r="AU1678">
        <f>AR1678*'MRIP Selectivity'!$P$35</f>
        <v>9.0321712954188795E-4</v>
      </c>
      <c r="AV1678">
        <v>2</v>
      </c>
      <c r="AW1678">
        <f t="shared" si="701"/>
        <v>10</v>
      </c>
      <c r="AX1678">
        <f t="shared" si="680"/>
        <v>0</v>
      </c>
      <c r="AY1678">
        <f t="shared" si="681"/>
        <v>0</v>
      </c>
      <c r="AZ1678">
        <f t="shared" si="682"/>
        <v>0</v>
      </c>
      <c r="BA1678">
        <v>253.97630111000001</v>
      </c>
      <c r="BB1678">
        <v>253.97630111000001</v>
      </c>
    </row>
    <row r="1679" spans="1:54" x14ac:dyDescent="0.25">
      <c r="A1679" t="s">
        <v>1514</v>
      </c>
      <c r="B1679" t="s">
        <v>3</v>
      </c>
      <c r="C1679">
        <v>2013</v>
      </c>
      <c r="D1679">
        <v>5</v>
      </c>
      <c r="E1679">
        <v>10</v>
      </c>
      <c r="F1679" t="s">
        <v>1832</v>
      </c>
      <c r="G1679" t="s">
        <v>1768</v>
      </c>
      <c r="H1679" t="s">
        <v>2030</v>
      </c>
      <c r="I1679" t="s">
        <v>1812</v>
      </c>
      <c r="J1679" t="s">
        <v>1819</v>
      </c>
      <c r="K1679" t="str">
        <f t="shared" si="683"/>
        <v>Offshore</v>
      </c>
      <c r="L1679">
        <v>7</v>
      </c>
      <c r="M1679">
        <f t="shared" si="676"/>
        <v>1777.8341077700002</v>
      </c>
      <c r="N1679">
        <f t="shared" si="684"/>
        <v>7.1132279506269027</v>
      </c>
      <c r="O1679">
        <f t="shared" si="685"/>
        <v>7.0565586030440706</v>
      </c>
      <c r="P1679">
        <v>91.732283464566933</v>
      </c>
      <c r="Q1679">
        <f t="shared" si="686"/>
        <v>13.104611923509562</v>
      </c>
      <c r="R1679">
        <v>8.0468725697480323</v>
      </c>
      <c r="S1679">
        <f t="shared" si="677"/>
        <v>2043.7149307681259</v>
      </c>
      <c r="T1679">
        <f t="shared" si="687"/>
        <v>1.1495532242497188</v>
      </c>
      <c r="U1679">
        <f t="shared" si="678"/>
        <v>8.1424837355879216</v>
      </c>
      <c r="V1679">
        <f t="shared" si="688"/>
        <v>1.1446960215678605</v>
      </c>
      <c r="W1679">
        <f t="shared" si="679"/>
        <v>8.1001283536654753</v>
      </c>
      <c r="X1679">
        <f t="shared" si="689"/>
        <v>1.1478864995425997</v>
      </c>
      <c r="Y1679">
        <v>9</v>
      </c>
      <c r="Z1679">
        <f>Y1679*'MRIP Selectivity'!$N$35</f>
        <v>5.6669347582832097E-2</v>
      </c>
      <c r="AA1679">
        <f>Y1679*'MRIP Selectivity'!$O$35</f>
        <v>5.6558603044070968E-2</v>
      </c>
      <c r="AB1679">
        <f>Y1679*'MRIP Selectivity'!$P$35</f>
        <v>8.1289541658769917E-3</v>
      </c>
      <c r="AC1679">
        <v>0.74741255597723821</v>
      </c>
      <c r="AD1679">
        <v>0.94160359434525442</v>
      </c>
      <c r="AE1679">
        <v>1.3432654004296583</v>
      </c>
      <c r="AF1679">
        <f t="shared" si="690"/>
        <v>4.2355381922447061E-2</v>
      </c>
      <c r="AG1679">
        <f t="shared" si="691"/>
        <v>5.3255783917443671E-2</v>
      </c>
      <c r="AH1679">
        <f t="shared" si="692"/>
        <v>1.0919342872701096E-2</v>
      </c>
      <c r="AI1679">
        <f t="shared" si="693"/>
        <v>0.12135690479278005</v>
      </c>
      <c r="AJ1679">
        <f t="shared" si="694"/>
        <v>0.10653050871259183</v>
      </c>
      <c r="AK1679">
        <f t="shared" si="695"/>
        <v>6.4687557209947955E-2</v>
      </c>
      <c r="AL1679">
        <f t="shared" si="696"/>
        <v>6.4175126790144768E-2</v>
      </c>
      <c r="AM1679">
        <f t="shared" si="697"/>
        <v>8.1424837355879216</v>
      </c>
      <c r="AN1679">
        <f t="shared" si="698"/>
        <v>8.1001283536654753</v>
      </c>
      <c r="AO1679">
        <v>7</v>
      </c>
      <c r="AP1679">
        <f t="shared" si="699"/>
        <v>7.1132279506269027</v>
      </c>
      <c r="AQ1679">
        <f t="shared" si="700"/>
        <v>7.0565586030440706</v>
      </c>
      <c r="AR1679">
        <v>9</v>
      </c>
      <c r="AS1679">
        <f>AR1679*'MRIP Selectivity'!$N$35</f>
        <v>5.6669347582832097E-2</v>
      </c>
      <c r="AT1679">
        <f>AR1679*'MRIP Selectivity'!$O$35</f>
        <v>5.6558603044070968E-2</v>
      </c>
      <c r="AU1679">
        <f>AR1679*'MRIP Selectivity'!$P$35</f>
        <v>8.1289541658769917E-3</v>
      </c>
      <c r="AV1679">
        <v>9</v>
      </c>
      <c r="AW1679">
        <f t="shared" si="701"/>
        <v>45</v>
      </c>
      <c r="AX1679">
        <f t="shared" si="680"/>
        <v>0</v>
      </c>
      <c r="AY1679">
        <f t="shared" si="681"/>
        <v>0</v>
      </c>
      <c r="AZ1679">
        <f t="shared" si="682"/>
        <v>0</v>
      </c>
      <c r="BA1679">
        <v>253.97630111000001</v>
      </c>
      <c r="BB1679">
        <v>253.97630111000001</v>
      </c>
    </row>
    <row r="1680" spans="1:54" x14ac:dyDescent="0.25">
      <c r="A1680" t="s">
        <v>1515</v>
      </c>
      <c r="B1680" t="s">
        <v>3</v>
      </c>
      <c r="C1680">
        <v>2013</v>
      </c>
      <c r="D1680">
        <v>5</v>
      </c>
      <c r="E1680">
        <v>10</v>
      </c>
      <c r="F1680" t="s">
        <v>1832</v>
      </c>
      <c r="G1680" t="s">
        <v>1768</v>
      </c>
      <c r="H1680" t="s">
        <v>2030</v>
      </c>
      <c r="I1680" t="s">
        <v>1812</v>
      </c>
      <c r="J1680" t="s">
        <v>1819</v>
      </c>
      <c r="K1680" t="str">
        <f t="shared" si="683"/>
        <v>Offshore</v>
      </c>
      <c r="L1680">
        <v>0</v>
      </c>
      <c r="M1680">
        <f t="shared" si="676"/>
        <v>0</v>
      </c>
      <c r="N1680">
        <f t="shared" si="684"/>
        <v>0.18871325104483844</v>
      </c>
      <c r="O1680">
        <f t="shared" si="685"/>
        <v>9.4264338406784942E-2</v>
      </c>
      <c r="P1680">
        <v>0</v>
      </c>
      <c r="Q1680">
        <f t="shared" si="686"/>
        <v>0</v>
      </c>
      <c r="R1680">
        <v>0</v>
      </c>
      <c r="S1680">
        <f t="shared" si="677"/>
        <v>0</v>
      </c>
      <c r="T1680">
        <f t="shared" si="687"/>
        <v>0</v>
      </c>
      <c r="U1680">
        <f t="shared" si="678"/>
        <v>0.15935194306648456</v>
      </c>
      <c r="V1680">
        <f t="shared" si="688"/>
        <v>0.84441310922369939</v>
      </c>
      <c r="W1680">
        <f t="shared" si="679"/>
        <v>8.875963986240612E-2</v>
      </c>
      <c r="X1680">
        <f t="shared" si="689"/>
        <v>0.94160359434525442</v>
      </c>
      <c r="Y1680">
        <v>15</v>
      </c>
      <c r="Z1680">
        <f>Y1680*'MRIP Selectivity'!$N$35</f>
        <v>9.4448912638053495E-2</v>
      </c>
      <c r="AA1680">
        <f>Y1680*'MRIP Selectivity'!$O$35</f>
        <v>9.4264338406784942E-2</v>
      </c>
      <c r="AB1680">
        <f>Y1680*'MRIP Selectivity'!$P$35</f>
        <v>1.354825694312832E-2</v>
      </c>
      <c r="AC1680">
        <v>0.74741255597723821</v>
      </c>
      <c r="AD1680">
        <v>0.94160359434525442</v>
      </c>
      <c r="AE1680">
        <v>1.3432654004296583</v>
      </c>
      <c r="AF1680">
        <f t="shared" si="690"/>
        <v>7.0592303204078444E-2</v>
      </c>
      <c r="AG1680">
        <f t="shared" si="691"/>
        <v>8.875963986240612E-2</v>
      </c>
      <c r="AH1680">
        <f t="shared" si="692"/>
        <v>1.819890478783516E-2</v>
      </c>
      <c r="AI1680">
        <f t="shared" si="693"/>
        <v>0.20226150798796677</v>
      </c>
      <c r="AJ1680">
        <f t="shared" si="694"/>
        <v>0.17755084785431974</v>
      </c>
      <c r="AK1680">
        <f t="shared" si="695"/>
        <v>0.10781259534991326</v>
      </c>
      <c r="AL1680">
        <f t="shared" si="696"/>
        <v>0.10695854465024128</v>
      </c>
      <c r="AM1680">
        <f t="shared" si="697"/>
        <v>0.15935194306648456</v>
      </c>
      <c r="AN1680">
        <f t="shared" si="698"/>
        <v>8.875963986240612E-2</v>
      </c>
      <c r="AO1680">
        <v>0</v>
      </c>
      <c r="AP1680">
        <f t="shared" si="699"/>
        <v>0.18871325104483844</v>
      </c>
      <c r="AQ1680">
        <f t="shared" si="700"/>
        <v>9.4264338406784942E-2</v>
      </c>
      <c r="AR1680">
        <v>15</v>
      </c>
      <c r="AS1680">
        <f>AR1680*'MRIP Selectivity'!$N$35</f>
        <v>9.4448912638053495E-2</v>
      </c>
      <c r="AT1680">
        <f>AR1680*'MRIP Selectivity'!$O$35</f>
        <v>9.4264338406784942E-2</v>
      </c>
      <c r="AU1680">
        <f>AR1680*'MRIP Selectivity'!$P$35</f>
        <v>1.354825694312832E-2</v>
      </c>
      <c r="AV1680">
        <v>4</v>
      </c>
      <c r="AW1680">
        <f t="shared" si="701"/>
        <v>20</v>
      </c>
      <c r="AX1680">
        <f t="shared" si="680"/>
        <v>0</v>
      </c>
      <c r="AY1680">
        <f t="shared" si="681"/>
        <v>0</v>
      </c>
      <c r="AZ1680">
        <f t="shared" si="682"/>
        <v>0</v>
      </c>
      <c r="BA1680">
        <v>253.97630111000001</v>
      </c>
      <c r="BB1680">
        <v>253.97630111000001</v>
      </c>
    </row>
    <row r="1681" spans="1:54" x14ac:dyDescent="0.25">
      <c r="A1681" t="s">
        <v>1516</v>
      </c>
      <c r="B1681" t="s">
        <v>3</v>
      </c>
      <c r="C1681">
        <v>2013</v>
      </c>
      <c r="D1681">
        <v>5</v>
      </c>
      <c r="E1681">
        <v>10</v>
      </c>
      <c r="F1681" t="s">
        <v>1833</v>
      </c>
      <c r="G1681" t="s">
        <v>1768</v>
      </c>
      <c r="H1681" t="s">
        <v>2030</v>
      </c>
      <c r="I1681" t="s">
        <v>1812</v>
      </c>
      <c r="J1681" t="s">
        <v>1813</v>
      </c>
      <c r="K1681" t="str">
        <f t="shared" si="683"/>
        <v>Inshore</v>
      </c>
      <c r="L1681">
        <v>0</v>
      </c>
      <c r="M1681">
        <f t="shared" si="676"/>
        <v>0</v>
      </c>
      <c r="N1681">
        <f t="shared" si="684"/>
        <v>1.258088340298923E-2</v>
      </c>
      <c r="O1681">
        <f t="shared" si="685"/>
        <v>6.2842892271189965E-3</v>
      </c>
      <c r="P1681">
        <v>0</v>
      </c>
      <c r="Q1681">
        <f t="shared" si="686"/>
        <v>0</v>
      </c>
      <c r="R1681">
        <v>0</v>
      </c>
      <c r="S1681">
        <f t="shared" si="677"/>
        <v>0</v>
      </c>
      <c r="T1681">
        <f t="shared" si="687"/>
        <v>0</v>
      </c>
      <c r="U1681">
        <f t="shared" si="678"/>
        <v>1.0623462871098971E-2</v>
      </c>
      <c r="V1681">
        <f t="shared" si="688"/>
        <v>0.84441310922369939</v>
      </c>
      <c r="W1681">
        <f t="shared" si="679"/>
        <v>5.9173093241604077E-3</v>
      </c>
      <c r="X1681">
        <f t="shared" si="689"/>
        <v>0.94160359434525431</v>
      </c>
      <c r="Y1681">
        <v>1</v>
      </c>
      <c r="Z1681">
        <f>Y1681*'MRIP Selectivity'!$N$35</f>
        <v>6.2965941758702333E-3</v>
      </c>
      <c r="AA1681">
        <f>Y1681*'MRIP Selectivity'!$O$35</f>
        <v>6.2842892271189965E-3</v>
      </c>
      <c r="AB1681">
        <f>Y1681*'MRIP Selectivity'!$P$35</f>
        <v>9.0321712954188795E-4</v>
      </c>
      <c r="AC1681">
        <v>0.74741255597723821</v>
      </c>
      <c r="AD1681">
        <v>0.94160359434525442</v>
      </c>
      <c r="AE1681">
        <v>1.3432654004296583</v>
      </c>
      <c r="AF1681">
        <f t="shared" si="690"/>
        <v>4.7061535469385633E-3</v>
      </c>
      <c r="AG1681">
        <f t="shared" si="691"/>
        <v>5.9173093241604077E-3</v>
      </c>
      <c r="AH1681">
        <f t="shared" si="692"/>
        <v>1.2132603191890106E-3</v>
      </c>
      <c r="AI1681">
        <f t="shared" si="693"/>
        <v>1.3484100532531117E-2</v>
      </c>
      <c r="AJ1681">
        <f t="shared" si="694"/>
        <v>1.1836723190287982E-2</v>
      </c>
      <c r="AK1681">
        <f t="shared" si="695"/>
        <v>7.1875063566608846E-3</v>
      </c>
      <c r="AL1681">
        <f t="shared" si="696"/>
        <v>7.1305696433494187E-3</v>
      </c>
      <c r="AM1681">
        <f t="shared" si="697"/>
        <v>1.0623462871098971E-2</v>
      </c>
      <c r="AN1681">
        <f t="shared" si="698"/>
        <v>5.9173093241604077E-3</v>
      </c>
      <c r="AO1681">
        <v>0</v>
      </c>
      <c r="AP1681">
        <f t="shared" si="699"/>
        <v>1.258088340298923E-2</v>
      </c>
      <c r="AQ1681">
        <f t="shared" si="700"/>
        <v>6.2842892271189965E-3</v>
      </c>
      <c r="AR1681">
        <v>1</v>
      </c>
      <c r="AS1681">
        <f>AR1681*'MRIP Selectivity'!$N$35</f>
        <v>6.2965941758702333E-3</v>
      </c>
      <c r="AT1681">
        <f>AR1681*'MRIP Selectivity'!$O$35</f>
        <v>6.2842892271189965E-3</v>
      </c>
      <c r="AU1681">
        <f>AR1681*'MRIP Selectivity'!$P$35</f>
        <v>9.0321712954188795E-4</v>
      </c>
      <c r="AV1681">
        <v>1</v>
      </c>
      <c r="AW1681">
        <f t="shared" si="701"/>
        <v>5</v>
      </c>
      <c r="AX1681">
        <f t="shared" si="680"/>
        <v>0</v>
      </c>
      <c r="AY1681">
        <f t="shared" si="681"/>
        <v>0</v>
      </c>
      <c r="AZ1681">
        <f t="shared" si="682"/>
        <v>0</v>
      </c>
      <c r="BA1681">
        <v>109.84083084</v>
      </c>
      <c r="BB1681">
        <v>109.84083084</v>
      </c>
    </row>
    <row r="1682" spans="1:54" x14ac:dyDescent="0.25">
      <c r="A1682" t="s">
        <v>1517</v>
      </c>
      <c r="B1682" t="s">
        <v>3</v>
      </c>
      <c r="C1682">
        <v>2013</v>
      </c>
      <c r="D1682">
        <v>5</v>
      </c>
      <c r="E1682">
        <v>10</v>
      </c>
      <c r="F1682" t="s">
        <v>1833</v>
      </c>
      <c r="G1682" t="s">
        <v>1768</v>
      </c>
      <c r="H1682" t="s">
        <v>2030</v>
      </c>
      <c r="I1682" t="s">
        <v>1812</v>
      </c>
      <c r="J1682" t="s">
        <v>1813</v>
      </c>
      <c r="K1682" t="str">
        <f t="shared" si="683"/>
        <v>Inshore</v>
      </c>
      <c r="L1682">
        <v>0</v>
      </c>
      <c r="M1682">
        <f t="shared" si="676"/>
        <v>0</v>
      </c>
      <c r="N1682">
        <f t="shared" si="684"/>
        <v>5.0323533611956919E-2</v>
      </c>
      <c r="O1682">
        <f t="shared" si="685"/>
        <v>2.5137156908475986E-2</v>
      </c>
      <c r="P1682">
        <v>0</v>
      </c>
      <c r="Q1682">
        <f t="shared" si="686"/>
        <v>0</v>
      </c>
      <c r="R1682">
        <v>0</v>
      </c>
      <c r="S1682">
        <f t="shared" si="677"/>
        <v>0</v>
      </c>
      <c r="T1682">
        <f t="shared" si="687"/>
        <v>0</v>
      </c>
      <c r="U1682">
        <f t="shared" si="678"/>
        <v>4.2493851484395884E-2</v>
      </c>
      <c r="V1682">
        <f t="shared" si="688"/>
        <v>0.84441310922369939</v>
      </c>
      <c r="W1682">
        <f t="shared" si="679"/>
        <v>2.3669237296641631E-2</v>
      </c>
      <c r="X1682">
        <f t="shared" si="689"/>
        <v>0.94160359434525431</v>
      </c>
      <c r="Y1682">
        <v>4</v>
      </c>
      <c r="Z1682">
        <f>Y1682*'MRIP Selectivity'!$N$35</f>
        <v>2.5186376703480933E-2</v>
      </c>
      <c r="AA1682">
        <f>Y1682*'MRIP Selectivity'!$O$35</f>
        <v>2.5137156908475986E-2</v>
      </c>
      <c r="AB1682">
        <f>Y1682*'MRIP Selectivity'!$P$35</f>
        <v>3.6128685181675518E-3</v>
      </c>
      <c r="AC1682">
        <v>0.74741255597723821</v>
      </c>
      <c r="AD1682">
        <v>0.94160359434525442</v>
      </c>
      <c r="AE1682">
        <v>1.3432654004296583</v>
      </c>
      <c r="AF1682">
        <f t="shared" si="690"/>
        <v>1.8824614187754253E-2</v>
      </c>
      <c r="AG1682">
        <f t="shared" si="691"/>
        <v>2.3669237296641631E-2</v>
      </c>
      <c r="AH1682">
        <f t="shared" si="692"/>
        <v>4.8530412767560423E-3</v>
      </c>
      <c r="AI1682">
        <f t="shared" si="693"/>
        <v>5.3936402130124468E-2</v>
      </c>
      <c r="AJ1682">
        <f t="shared" si="694"/>
        <v>4.7346892761151928E-2</v>
      </c>
      <c r="AK1682">
        <f t="shared" si="695"/>
        <v>2.8750025426643538E-2</v>
      </c>
      <c r="AL1682">
        <f t="shared" si="696"/>
        <v>2.8522278573397675E-2</v>
      </c>
      <c r="AM1682">
        <f t="shared" si="697"/>
        <v>4.2493851484395884E-2</v>
      </c>
      <c r="AN1682">
        <f t="shared" si="698"/>
        <v>2.3669237296641631E-2</v>
      </c>
      <c r="AO1682">
        <v>0</v>
      </c>
      <c r="AP1682">
        <f t="shared" si="699"/>
        <v>5.0323533611956919E-2</v>
      </c>
      <c r="AQ1682">
        <f t="shared" si="700"/>
        <v>2.5137156908475986E-2</v>
      </c>
      <c r="AR1682">
        <v>4</v>
      </c>
      <c r="AS1682">
        <f>AR1682*'MRIP Selectivity'!$N$35</f>
        <v>2.5186376703480933E-2</v>
      </c>
      <c r="AT1682">
        <f>AR1682*'MRIP Selectivity'!$O$35</f>
        <v>2.5137156908475986E-2</v>
      </c>
      <c r="AU1682">
        <f>AR1682*'MRIP Selectivity'!$P$35</f>
        <v>3.6128685181675518E-3</v>
      </c>
      <c r="AV1682">
        <v>4</v>
      </c>
      <c r="AW1682">
        <f t="shared" si="701"/>
        <v>20</v>
      </c>
      <c r="AX1682">
        <f t="shared" si="680"/>
        <v>0</v>
      </c>
      <c r="AY1682">
        <f t="shared" si="681"/>
        <v>0</v>
      </c>
      <c r="AZ1682">
        <f t="shared" si="682"/>
        <v>0</v>
      </c>
      <c r="BA1682">
        <v>109.84083084</v>
      </c>
      <c r="BB1682">
        <v>109.84083084</v>
      </c>
    </row>
    <row r="1683" spans="1:54" x14ac:dyDescent="0.25">
      <c r="A1683" t="s">
        <v>1518</v>
      </c>
      <c r="B1683" t="s">
        <v>3</v>
      </c>
      <c r="C1683">
        <v>2013</v>
      </c>
      <c r="D1683">
        <v>5</v>
      </c>
      <c r="E1683">
        <v>10</v>
      </c>
      <c r="F1683" t="s">
        <v>1833</v>
      </c>
      <c r="G1683" t="s">
        <v>1768</v>
      </c>
      <c r="H1683" t="s">
        <v>2030</v>
      </c>
      <c r="I1683" t="s">
        <v>1812</v>
      </c>
      <c r="J1683" t="s">
        <v>1813</v>
      </c>
      <c r="K1683" t="str">
        <f t="shared" si="683"/>
        <v>Inshore</v>
      </c>
      <c r="L1683">
        <v>0</v>
      </c>
      <c r="M1683">
        <f t="shared" si="676"/>
        <v>0</v>
      </c>
      <c r="N1683">
        <f t="shared" si="684"/>
        <v>0.11322795062690307</v>
      </c>
      <c r="O1683">
        <f t="shared" si="685"/>
        <v>5.6558603044070968E-2</v>
      </c>
      <c r="P1683">
        <v>0</v>
      </c>
      <c r="Q1683">
        <f t="shared" si="686"/>
        <v>0</v>
      </c>
      <c r="R1683">
        <v>0</v>
      </c>
      <c r="S1683">
        <f t="shared" si="677"/>
        <v>0</v>
      </c>
      <c r="T1683">
        <f t="shared" si="687"/>
        <v>0</v>
      </c>
      <c r="U1683">
        <f t="shared" si="678"/>
        <v>9.5611165839890738E-2</v>
      </c>
      <c r="V1683">
        <f t="shared" si="688"/>
        <v>0.84441310922369939</v>
      </c>
      <c r="W1683">
        <f t="shared" si="679"/>
        <v>5.3255783917443671E-2</v>
      </c>
      <c r="X1683">
        <f t="shared" si="689"/>
        <v>0.94160359434525442</v>
      </c>
      <c r="Y1683">
        <v>9</v>
      </c>
      <c r="Z1683">
        <f>Y1683*'MRIP Selectivity'!$N$35</f>
        <v>5.6669347582832097E-2</v>
      </c>
      <c r="AA1683">
        <f>Y1683*'MRIP Selectivity'!$O$35</f>
        <v>5.6558603044070968E-2</v>
      </c>
      <c r="AB1683">
        <f>Y1683*'MRIP Selectivity'!$P$35</f>
        <v>8.1289541658769917E-3</v>
      </c>
      <c r="AC1683">
        <v>0.74741255597723821</v>
      </c>
      <c r="AD1683">
        <v>0.94160359434525442</v>
      </c>
      <c r="AE1683">
        <v>1.3432654004296583</v>
      </c>
      <c r="AF1683">
        <f t="shared" si="690"/>
        <v>4.2355381922447061E-2</v>
      </c>
      <c r="AG1683">
        <f t="shared" si="691"/>
        <v>5.3255783917443671E-2</v>
      </c>
      <c r="AH1683">
        <f t="shared" si="692"/>
        <v>1.0919342872701096E-2</v>
      </c>
      <c r="AI1683">
        <f t="shared" si="693"/>
        <v>0.12135690479278005</v>
      </c>
      <c r="AJ1683">
        <f t="shared" si="694"/>
        <v>0.10653050871259183</v>
      </c>
      <c r="AK1683">
        <f t="shared" si="695"/>
        <v>6.4687557209947955E-2</v>
      </c>
      <c r="AL1683">
        <f t="shared" si="696"/>
        <v>6.4175126790144768E-2</v>
      </c>
      <c r="AM1683">
        <f t="shared" si="697"/>
        <v>9.5611165839890738E-2</v>
      </c>
      <c r="AN1683">
        <f t="shared" si="698"/>
        <v>5.3255783917443671E-2</v>
      </c>
      <c r="AO1683">
        <v>0</v>
      </c>
      <c r="AP1683">
        <f t="shared" si="699"/>
        <v>0.11322795062690307</v>
      </c>
      <c r="AQ1683">
        <f t="shared" si="700"/>
        <v>5.6558603044070968E-2</v>
      </c>
      <c r="AR1683">
        <v>9</v>
      </c>
      <c r="AS1683">
        <f>AR1683*'MRIP Selectivity'!$N$35</f>
        <v>5.6669347582832097E-2</v>
      </c>
      <c r="AT1683">
        <f>AR1683*'MRIP Selectivity'!$O$35</f>
        <v>5.6558603044070968E-2</v>
      </c>
      <c r="AU1683">
        <f>AR1683*'MRIP Selectivity'!$P$35</f>
        <v>8.1289541658769917E-3</v>
      </c>
      <c r="AV1683">
        <v>4</v>
      </c>
      <c r="AW1683">
        <f t="shared" si="701"/>
        <v>20</v>
      </c>
      <c r="AX1683">
        <f t="shared" si="680"/>
        <v>0</v>
      </c>
      <c r="AY1683">
        <f t="shared" si="681"/>
        <v>0</v>
      </c>
      <c r="AZ1683">
        <f t="shared" si="682"/>
        <v>0</v>
      </c>
      <c r="BA1683">
        <v>109.84083084</v>
      </c>
      <c r="BB1683">
        <v>109.84083084</v>
      </c>
    </row>
    <row r="1684" spans="1:54" x14ac:dyDescent="0.25">
      <c r="A1684" t="s">
        <v>1519</v>
      </c>
      <c r="B1684" t="s">
        <v>3</v>
      </c>
      <c r="C1684">
        <v>2013</v>
      </c>
      <c r="D1684">
        <v>6</v>
      </c>
      <c r="E1684">
        <v>11</v>
      </c>
      <c r="F1684" t="s">
        <v>1827</v>
      </c>
      <c r="G1684" t="s">
        <v>1768</v>
      </c>
      <c r="H1684" t="s">
        <v>2030</v>
      </c>
      <c r="I1684" t="s">
        <v>1812</v>
      </c>
      <c r="J1684" t="s">
        <v>1813</v>
      </c>
      <c r="K1684" t="str">
        <f t="shared" si="683"/>
        <v>Inshore</v>
      </c>
      <c r="L1684">
        <v>0</v>
      </c>
      <c r="M1684">
        <f t="shared" si="676"/>
        <v>0</v>
      </c>
      <c r="N1684">
        <f t="shared" si="684"/>
        <v>1.258088340298923E-2</v>
      </c>
      <c r="O1684">
        <f t="shared" si="685"/>
        <v>6.2842892271189965E-3</v>
      </c>
      <c r="P1684">
        <v>0</v>
      </c>
      <c r="Q1684">
        <f t="shared" si="686"/>
        <v>0</v>
      </c>
      <c r="R1684">
        <v>0</v>
      </c>
      <c r="S1684">
        <f t="shared" si="677"/>
        <v>0</v>
      </c>
      <c r="T1684">
        <f t="shared" si="687"/>
        <v>0</v>
      </c>
      <c r="U1684">
        <f t="shared" si="678"/>
        <v>1.0623462871098971E-2</v>
      </c>
      <c r="V1684">
        <f t="shared" si="688"/>
        <v>0.84441310922369939</v>
      </c>
      <c r="W1684">
        <f t="shared" si="679"/>
        <v>5.9173093241604077E-3</v>
      </c>
      <c r="X1684">
        <f t="shared" si="689"/>
        <v>0.94160359434525431</v>
      </c>
      <c r="Y1684">
        <v>1</v>
      </c>
      <c r="Z1684">
        <f>Y1684*'MRIP Selectivity'!$N$35</f>
        <v>6.2965941758702333E-3</v>
      </c>
      <c r="AA1684">
        <f>Y1684*'MRIP Selectivity'!$O$35</f>
        <v>6.2842892271189965E-3</v>
      </c>
      <c r="AB1684">
        <f>Y1684*'MRIP Selectivity'!$P$35</f>
        <v>9.0321712954188795E-4</v>
      </c>
      <c r="AC1684">
        <v>0.74741255597723821</v>
      </c>
      <c r="AD1684">
        <v>0.94160359434525442</v>
      </c>
      <c r="AE1684">
        <v>1.3432654004296583</v>
      </c>
      <c r="AF1684">
        <f t="shared" si="690"/>
        <v>4.7061535469385633E-3</v>
      </c>
      <c r="AG1684">
        <f t="shared" si="691"/>
        <v>5.9173093241604077E-3</v>
      </c>
      <c r="AH1684">
        <f t="shared" si="692"/>
        <v>1.2132603191890106E-3</v>
      </c>
      <c r="AI1684">
        <f t="shared" si="693"/>
        <v>1.3484100532531117E-2</v>
      </c>
      <c r="AJ1684">
        <f t="shared" si="694"/>
        <v>1.1836723190287982E-2</v>
      </c>
      <c r="AK1684">
        <f t="shared" si="695"/>
        <v>7.1875063566608846E-3</v>
      </c>
      <c r="AL1684">
        <f t="shared" si="696"/>
        <v>7.1305696433494187E-3</v>
      </c>
      <c r="AM1684">
        <f t="shared" si="697"/>
        <v>1.0623462871098971E-2</v>
      </c>
      <c r="AN1684">
        <f t="shared" si="698"/>
        <v>5.9173093241604077E-3</v>
      </c>
      <c r="AO1684">
        <v>0</v>
      </c>
      <c r="AP1684">
        <f t="shared" si="699"/>
        <v>1.258088340298923E-2</v>
      </c>
      <c r="AQ1684">
        <f t="shared" si="700"/>
        <v>6.2842892271189965E-3</v>
      </c>
      <c r="AR1684">
        <v>1</v>
      </c>
      <c r="AS1684">
        <f>AR1684*'MRIP Selectivity'!$N$35</f>
        <v>6.2965941758702333E-3</v>
      </c>
      <c r="AT1684">
        <f>AR1684*'MRIP Selectivity'!$O$35</f>
        <v>6.2842892271189965E-3</v>
      </c>
      <c r="AU1684">
        <f>AR1684*'MRIP Selectivity'!$P$35</f>
        <v>9.0321712954188795E-4</v>
      </c>
      <c r="AV1684">
        <v>2</v>
      </c>
      <c r="AW1684">
        <f t="shared" si="701"/>
        <v>10</v>
      </c>
      <c r="AX1684">
        <f t="shared" si="680"/>
        <v>0</v>
      </c>
      <c r="AY1684">
        <f t="shared" si="681"/>
        <v>0</v>
      </c>
      <c r="AZ1684">
        <f t="shared" si="682"/>
        <v>0</v>
      </c>
      <c r="BA1684">
        <v>1459.9455974</v>
      </c>
      <c r="BB1684">
        <v>1459.9455974</v>
      </c>
    </row>
    <row r="1685" spans="1:54" x14ac:dyDescent="0.25">
      <c r="A1685" t="s">
        <v>2041</v>
      </c>
      <c r="B1685" t="s">
        <v>3</v>
      </c>
      <c r="C1685">
        <v>2014</v>
      </c>
      <c r="D1685">
        <v>2</v>
      </c>
      <c r="E1685">
        <v>3</v>
      </c>
      <c r="F1685" t="s">
        <v>1810</v>
      </c>
      <c r="G1685" t="s">
        <v>1768</v>
      </c>
      <c r="H1685" t="s">
        <v>2030</v>
      </c>
      <c r="I1685" t="s">
        <v>1812</v>
      </c>
      <c r="J1685" t="s">
        <v>1819</v>
      </c>
      <c r="K1685" t="str">
        <f t="shared" si="683"/>
        <v>Offshore</v>
      </c>
      <c r="L1685">
        <v>0</v>
      </c>
      <c r="M1685">
        <f t="shared" si="676"/>
        <v>0</v>
      </c>
      <c r="N1685">
        <f t="shared" si="684"/>
        <v>0.25161766805978458</v>
      </c>
      <c r="O1685">
        <f t="shared" si="685"/>
        <v>0.12568578454237994</v>
      </c>
      <c r="P1685">
        <v>0</v>
      </c>
      <c r="Q1685">
        <f t="shared" si="686"/>
        <v>0</v>
      </c>
      <c r="R1685">
        <v>0</v>
      </c>
      <c r="S1685">
        <f t="shared" si="677"/>
        <v>0</v>
      </c>
      <c r="T1685">
        <f t="shared" si="687"/>
        <v>0</v>
      </c>
      <c r="U1685">
        <f t="shared" si="678"/>
        <v>0.21246925742197942</v>
      </c>
      <c r="V1685">
        <f t="shared" si="688"/>
        <v>0.84441310922369939</v>
      </c>
      <c r="W1685">
        <f t="shared" si="679"/>
        <v>0.11834618648320817</v>
      </c>
      <c r="X1685">
        <f t="shared" si="689"/>
        <v>0.94160359434525442</v>
      </c>
      <c r="Y1685">
        <v>20</v>
      </c>
      <c r="Z1685">
        <f>Y1685*'MRIP Selectivity'!$N$35</f>
        <v>0.12593188351740467</v>
      </c>
      <c r="AA1685">
        <f>Y1685*'MRIP Selectivity'!$O$35</f>
        <v>0.12568578454237994</v>
      </c>
      <c r="AB1685">
        <f>Y1685*'MRIP Selectivity'!$P$35</f>
        <v>1.8064342590837758E-2</v>
      </c>
      <c r="AC1685">
        <v>0.74741255597723821</v>
      </c>
      <c r="AD1685">
        <v>0.94160359434525442</v>
      </c>
      <c r="AE1685">
        <v>1.3432654004296583</v>
      </c>
      <c r="AF1685">
        <f t="shared" si="690"/>
        <v>9.4123070938771258E-2</v>
      </c>
      <c r="AG1685">
        <f t="shared" si="691"/>
        <v>0.11834618648320817</v>
      </c>
      <c r="AH1685">
        <f t="shared" si="692"/>
        <v>2.426520638378021E-2</v>
      </c>
      <c r="AI1685">
        <f t="shared" si="693"/>
        <v>0.26968201065062236</v>
      </c>
      <c r="AJ1685">
        <f t="shared" si="694"/>
        <v>0.23673446380575963</v>
      </c>
      <c r="AK1685">
        <f t="shared" si="695"/>
        <v>0.14375012713321769</v>
      </c>
      <c r="AL1685">
        <f t="shared" si="696"/>
        <v>0.14261139286698837</v>
      </c>
      <c r="AM1685">
        <f t="shared" si="697"/>
        <v>0.21246925742197942</v>
      </c>
      <c r="AN1685">
        <f t="shared" si="698"/>
        <v>0.11834618648320817</v>
      </c>
      <c r="AO1685">
        <v>0</v>
      </c>
      <c r="AP1685">
        <f t="shared" si="699"/>
        <v>0.25161766805978458</v>
      </c>
      <c r="AQ1685">
        <f t="shared" si="700"/>
        <v>0.12568578454237994</v>
      </c>
      <c r="AR1685">
        <v>20</v>
      </c>
      <c r="AS1685">
        <f>AR1685*'MRIP Selectivity'!$N$35</f>
        <v>0.12593188351740467</v>
      </c>
      <c r="AT1685">
        <f>AR1685*'MRIP Selectivity'!$O$35</f>
        <v>0.12568578454237994</v>
      </c>
      <c r="AU1685">
        <f>AR1685*'MRIP Selectivity'!$P$35</f>
        <v>1.8064342590837758E-2</v>
      </c>
      <c r="AV1685">
        <v>6</v>
      </c>
      <c r="AW1685">
        <f t="shared" si="701"/>
        <v>30</v>
      </c>
      <c r="AX1685">
        <f t="shared" si="680"/>
        <v>0</v>
      </c>
      <c r="AY1685">
        <f t="shared" si="681"/>
        <v>0</v>
      </c>
      <c r="AZ1685">
        <f t="shared" si="682"/>
        <v>0</v>
      </c>
      <c r="BA1685">
        <v>304.00996825999999</v>
      </c>
      <c r="BB1685">
        <v>304.00996825999999</v>
      </c>
    </row>
    <row r="1686" spans="1:54" x14ac:dyDescent="0.25">
      <c r="A1686" t="s">
        <v>1520</v>
      </c>
      <c r="B1686" t="s">
        <v>3</v>
      </c>
      <c r="C1686">
        <v>2014</v>
      </c>
      <c r="D1686">
        <v>2</v>
      </c>
      <c r="E1686">
        <v>4</v>
      </c>
      <c r="F1686" t="s">
        <v>1859</v>
      </c>
      <c r="G1686" t="s">
        <v>1768</v>
      </c>
      <c r="H1686" t="s">
        <v>2030</v>
      </c>
      <c r="I1686" t="s">
        <v>1824</v>
      </c>
      <c r="J1686" t="s">
        <v>1813</v>
      </c>
      <c r="K1686" t="str">
        <f t="shared" si="683"/>
        <v>Inshore</v>
      </c>
      <c r="L1686">
        <v>0</v>
      </c>
      <c r="M1686">
        <f t="shared" si="676"/>
        <v>0</v>
      </c>
      <c r="N1686">
        <f t="shared" si="684"/>
        <v>1.258088340298923E-2</v>
      </c>
      <c r="O1686">
        <f t="shared" si="685"/>
        <v>6.2842892271189965E-3</v>
      </c>
      <c r="P1686">
        <v>0</v>
      </c>
      <c r="Q1686">
        <f t="shared" si="686"/>
        <v>0</v>
      </c>
      <c r="R1686">
        <v>0</v>
      </c>
      <c r="S1686">
        <f t="shared" si="677"/>
        <v>0</v>
      </c>
      <c r="T1686">
        <f t="shared" si="687"/>
        <v>0</v>
      </c>
      <c r="U1686">
        <f t="shared" si="678"/>
        <v>1.0623462871098971E-2</v>
      </c>
      <c r="V1686">
        <f t="shared" si="688"/>
        <v>0.84441310922369939</v>
      </c>
      <c r="W1686">
        <f t="shared" si="679"/>
        <v>5.9173093241604077E-3</v>
      </c>
      <c r="X1686">
        <f t="shared" si="689"/>
        <v>0.94160359434525431</v>
      </c>
      <c r="Y1686">
        <v>1</v>
      </c>
      <c r="Z1686">
        <f>Y1686*'MRIP Selectivity'!$N$35</f>
        <v>6.2965941758702333E-3</v>
      </c>
      <c r="AA1686">
        <f>Y1686*'MRIP Selectivity'!$O$35</f>
        <v>6.2842892271189965E-3</v>
      </c>
      <c r="AB1686">
        <f>Y1686*'MRIP Selectivity'!$P$35</f>
        <v>9.0321712954188795E-4</v>
      </c>
      <c r="AC1686">
        <v>0.74741255597723821</v>
      </c>
      <c r="AD1686">
        <v>0.94160359434525442</v>
      </c>
      <c r="AE1686">
        <v>1.3432654004296583</v>
      </c>
      <c r="AF1686">
        <f t="shared" si="690"/>
        <v>4.7061535469385633E-3</v>
      </c>
      <c r="AG1686">
        <f t="shared" si="691"/>
        <v>5.9173093241604077E-3</v>
      </c>
      <c r="AH1686">
        <f t="shared" si="692"/>
        <v>1.2132603191890106E-3</v>
      </c>
      <c r="AI1686">
        <f t="shared" si="693"/>
        <v>1.3484100532531117E-2</v>
      </c>
      <c r="AJ1686">
        <f t="shared" si="694"/>
        <v>1.1836723190287982E-2</v>
      </c>
      <c r="AK1686">
        <f t="shared" si="695"/>
        <v>7.1875063566608846E-3</v>
      </c>
      <c r="AL1686">
        <f t="shared" si="696"/>
        <v>7.1305696433494187E-3</v>
      </c>
      <c r="AM1686">
        <f t="shared" si="697"/>
        <v>1.0623462871098971E-2</v>
      </c>
      <c r="AN1686">
        <f t="shared" si="698"/>
        <v>5.9173093241604077E-3</v>
      </c>
      <c r="AO1686">
        <v>0</v>
      </c>
      <c r="AP1686">
        <f t="shared" si="699"/>
        <v>1.258088340298923E-2</v>
      </c>
      <c r="AQ1686">
        <f t="shared" si="700"/>
        <v>6.2842892271189965E-3</v>
      </c>
      <c r="AR1686">
        <v>1</v>
      </c>
      <c r="AS1686">
        <f>AR1686*'MRIP Selectivity'!$N$35</f>
        <v>6.2965941758702333E-3</v>
      </c>
      <c r="AT1686">
        <f>AR1686*'MRIP Selectivity'!$O$35</f>
        <v>6.2842892271189965E-3</v>
      </c>
      <c r="AU1686">
        <f>AR1686*'MRIP Selectivity'!$P$35</f>
        <v>9.0321712954188795E-4</v>
      </c>
      <c r="AV1686">
        <v>1</v>
      </c>
      <c r="AW1686">
        <f t="shared" si="701"/>
        <v>5</v>
      </c>
      <c r="AX1686">
        <f t="shared" si="680"/>
        <v>0</v>
      </c>
      <c r="AY1686">
        <f t="shared" si="681"/>
        <v>0</v>
      </c>
      <c r="AZ1686">
        <f t="shared" si="682"/>
        <v>0</v>
      </c>
      <c r="BA1686">
        <v>878.15654288999997</v>
      </c>
      <c r="BB1686">
        <v>878.15654288999997</v>
      </c>
    </row>
    <row r="1687" spans="1:54" x14ac:dyDescent="0.25">
      <c r="A1687" t="s">
        <v>1521</v>
      </c>
      <c r="B1687" t="s">
        <v>3</v>
      </c>
      <c r="C1687">
        <v>2014</v>
      </c>
      <c r="D1687">
        <v>2</v>
      </c>
      <c r="E1687">
        <v>4</v>
      </c>
      <c r="F1687" t="s">
        <v>1859</v>
      </c>
      <c r="G1687" t="s">
        <v>1768</v>
      </c>
      <c r="H1687" t="s">
        <v>2030</v>
      </c>
      <c r="I1687" t="s">
        <v>1824</v>
      </c>
      <c r="J1687" t="s">
        <v>1813</v>
      </c>
      <c r="K1687" t="str">
        <f t="shared" si="683"/>
        <v>Inshore</v>
      </c>
      <c r="L1687">
        <v>0</v>
      </c>
      <c r="M1687">
        <f t="shared" si="676"/>
        <v>0</v>
      </c>
      <c r="N1687">
        <f t="shared" si="684"/>
        <v>1.258088340298923E-2</v>
      </c>
      <c r="O1687">
        <f t="shared" si="685"/>
        <v>6.2842892271189965E-3</v>
      </c>
      <c r="P1687">
        <v>0</v>
      </c>
      <c r="Q1687">
        <f t="shared" si="686"/>
        <v>0</v>
      </c>
      <c r="R1687">
        <v>0</v>
      </c>
      <c r="S1687">
        <f t="shared" si="677"/>
        <v>0</v>
      </c>
      <c r="T1687">
        <f t="shared" si="687"/>
        <v>0</v>
      </c>
      <c r="U1687">
        <f t="shared" si="678"/>
        <v>1.0623462871098971E-2</v>
      </c>
      <c r="V1687">
        <f t="shared" si="688"/>
        <v>0.84441310922369939</v>
      </c>
      <c r="W1687">
        <f t="shared" si="679"/>
        <v>5.9173093241604077E-3</v>
      </c>
      <c r="X1687">
        <f t="shared" si="689"/>
        <v>0.94160359434525431</v>
      </c>
      <c r="Y1687">
        <v>1</v>
      </c>
      <c r="Z1687">
        <f>Y1687*'MRIP Selectivity'!$N$35</f>
        <v>6.2965941758702333E-3</v>
      </c>
      <c r="AA1687">
        <f>Y1687*'MRIP Selectivity'!$O$35</f>
        <v>6.2842892271189965E-3</v>
      </c>
      <c r="AB1687">
        <f>Y1687*'MRIP Selectivity'!$P$35</f>
        <v>9.0321712954188795E-4</v>
      </c>
      <c r="AC1687">
        <v>0.74741255597723821</v>
      </c>
      <c r="AD1687">
        <v>0.94160359434525442</v>
      </c>
      <c r="AE1687">
        <v>1.3432654004296583</v>
      </c>
      <c r="AF1687">
        <f t="shared" si="690"/>
        <v>4.7061535469385633E-3</v>
      </c>
      <c r="AG1687">
        <f t="shared" si="691"/>
        <v>5.9173093241604077E-3</v>
      </c>
      <c r="AH1687">
        <f t="shared" si="692"/>
        <v>1.2132603191890106E-3</v>
      </c>
      <c r="AI1687">
        <f t="shared" si="693"/>
        <v>1.3484100532531117E-2</v>
      </c>
      <c r="AJ1687">
        <f t="shared" si="694"/>
        <v>1.1836723190287982E-2</v>
      </c>
      <c r="AK1687">
        <f t="shared" si="695"/>
        <v>7.1875063566608846E-3</v>
      </c>
      <c r="AL1687">
        <f t="shared" si="696"/>
        <v>7.1305696433494187E-3</v>
      </c>
      <c r="AM1687">
        <f t="shared" si="697"/>
        <v>1.0623462871098971E-2</v>
      </c>
      <c r="AN1687">
        <f t="shared" si="698"/>
        <v>5.9173093241604077E-3</v>
      </c>
      <c r="AO1687">
        <v>0</v>
      </c>
      <c r="AP1687">
        <f t="shared" si="699"/>
        <v>1.258088340298923E-2</v>
      </c>
      <c r="AQ1687">
        <f t="shared" si="700"/>
        <v>6.2842892271189965E-3</v>
      </c>
      <c r="AR1687">
        <v>1</v>
      </c>
      <c r="AS1687">
        <f>AR1687*'MRIP Selectivity'!$N$35</f>
        <v>6.2965941758702333E-3</v>
      </c>
      <c r="AT1687">
        <f>AR1687*'MRIP Selectivity'!$O$35</f>
        <v>6.2842892271189965E-3</v>
      </c>
      <c r="AU1687">
        <f>AR1687*'MRIP Selectivity'!$P$35</f>
        <v>9.0321712954188795E-4</v>
      </c>
      <c r="AV1687">
        <v>1</v>
      </c>
      <c r="AW1687">
        <f t="shared" si="701"/>
        <v>5</v>
      </c>
      <c r="AX1687">
        <f t="shared" si="680"/>
        <v>0</v>
      </c>
      <c r="AY1687">
        <f t="shared" si="681"/>
        <v>0</v>
      </c>
      <c r="AZ1687">
        <f t="shared" si="682"/>
        <v>0</v>
      </c>
      <c r="BA1687">
        <v>878.15654288999997</v>
      </c>
      <c r="BB1687">
        <v>878.15654288999997</v>
      </c>
    </row>
    <row r="1688" spans="1:54" x14ac:dyDescent="0.25">
      <c r="A1688" t="s">
        <v>1522</v>
      </c>
      <c r="B1688" t="s">
        <v>3</v>
      </c>
      <c r="C1688">
        <v>2014</v>
      </c>
      <c r="D1688">
        <v>2</v>
      </c>
      <c r="E1688">
        <v>4</v>
      </c>
      <c r="F1688" t="s">
        <v>1843</v>
      </c>
      <c r="G1688" t="s">
        <v>1768</v>
      </c>
      <c r="H1688" t="s">
        <v>2030</v>
      </c>
      <c r="I1688" t="s">
        <v>1812</v>
      </c>
      <c r="J1688" t="s">
        <v>1767</v>
      </c>
      <c r="K1688" t="str">
        <f t="shared" si="683"/>
        <v>Inshore</v>
      </c>
      <c r="L1688">
        <v>0</v>
      </c>
      <c r="M1688">
        <f t="shared" si="676"/>
        <v>0</v>
      </c>
      <c r="N1688">
        <f t="shared" si="684"/>
        <v>6.2904417014946146E-2</v>
      </c>
      <c r="O1688">
        <f t="shared" si="685"/>
        <v>3.1421446135594985E-2</v>
      </c>
      <c r="P1688">
        <v>0</v>
      </c>
      <c r="Q1688">
        <f t="shared" si="686"/>
        <v>0</v>
      </c>
      <c r="R1688">
        <v>0</v>
      </c>
      <c r="S1688">
        <f t="shared" si="677"/>
        <v>0</v>
      </c>
      <c r="T1688">
        <f t="shared" si="687"/>
        <v>0</v>
      </c>
      <c r="U1688">
        <f t="shared" si="678"/>
        <v>5.3117314355494855E-2</v>
      </c>
      <c r="V1688">
        <f t="shared" si="688"/>
        <v>0.84441310922369939</v>
      </c>
      <c r="W1688">
        <f t="shared" si="679"/>
        <v>2.9586546620802043E-2</v>
      </c>
      <c r="X1688">
        <f t="shared" si="689"/>
        <v>0.94160359434525442</v>
      </c>
      <c r="Y1688">
        <v>5</v>
      </c>
      <c r="Z1688">
        <f>Y1688*'MRIP Selectivity'!$N$35</f>
        <v>3.1482970879351167E-2</v>
      </c>
      <c r="AA1688">
        <f>Y1688*'MRIP Selectivity'!$O$35</f>
        <v>3.1421446135594985E-2</v>
      </c>
      <c r="AB1688">
        <f>Y1688*'MRIP Selectivity'!$P$35</f>
        <v>4.5160856477094394E-3</v>
      </c>
      <c r="AC1688">
        <v>0.74741255597723821</v>
      </c>
      <c r="AD1688">
        <v>0.94160359434525442</v>
      </c>
      <c r="AE1688">
        <v>1.3432654004296583</v>
      </c>
      <c r="AF1688">
        <f t="shared" si="690"/>
        <v>2.3530767734692815E-2</v>
      </c>
      <c r="AG1688">
        <f t="shared" si="691"/>
        <v>2.9586546620802043E-2</v>
      </c>
      <c r="AH1688">
        <f t="shared" si="692"/>
        <v>6.0663015959450525E-3</v>
      </c>
      <c r="AI1688">
        <f t="shared" si="693"/>
        <v>6.742050266265559E-2</v>
      </c>
      <c r="AJ1688">
        <f t="shared" si="694"/>
        <v>5.9183615951439908E-2</v>
      </c>
      <c r="AK1688">
        <f t="shared" si="695"/>
        <v>3.5937531783304423E-2</v>
      </c>
      <c r="AL1688">
        <f t="shared" si="696"/>
        <v>3.5652848216747093E-2</v>
      </c>
      <c r="AM1688">
        <f t="shared" si="697"/>
        <v>5.3117314355494855E-2</v>
      </c>
      <c r="AN1688">
        <f t="shared" si="698"/>
        <v>2.9586546620802043E-2</v>
      </c>
      <c r="AO1688">
        <v>0</v>
      </c>
      <c r="AP1688">
        <f t="shared" si="699"/>
        <v>6.2904417014946146E-2</v>
      </c>
      <c r="AQ1688">
        <f t="shared" si="700"/>
        <v>3.1421446135594985E-2</v>
      </c>
      <c r="AR1688">
        <v>5</v>
      </c>
      <c r="AS1688">
        <f>AR1688*'MRIP Selectivity'!$N$35</f>
        <v>3.1482970879351167E-2</v>
      </c>
      <c r="AT1688">
        <f>AR1688*'MRIP Selectivity'!$O$35</f>
        <v>3.1421446135594985E-2</v>
      </c>
      <c r="AU1688">
        <f>AR1688*'MRIP Selectivity'!$P$35</f>
        <v>4.5160856477094394E-3</v>
      </c>
      <c r="AV1688">
        <v>2</v>
      </c>
      <c r="AW1688">
        <f t="shared" si="701"/>
        <v>10</v>
      </c>
      <c r="AX1688">
        <f t="shared" si="680"/>
        <v>0</v>
      </c>
      <c r="AY1688">
        <f t="shared" si="681"/>
        <v>0</v>
      </c>
      <c r="AZ1688">
        <f t="shared" si="682"/>
        <v>0</v>
      </c>
      <c r="BA1688">
        <v>36.486782189000003</v>
      </c>
      <c r="BB1688">
        <v>36.486782189000003</v>
      </c>
    </row>
    <row r="1689" spans="1:54" x14ac:dyDescent="0.25">
      <c r="A1689" t="s">
        <v>2042</v>
      </c>
      <c r="B1689" t="s">
        <v>3</v>
      </c>
      <c r="C1689">
        <v>2014</v>
      </c>
      <c r="D1689">
        <v>2</v>
      </c>
      <c r="E1689">
        <v>4</v>
      </c>
      <c r="F1689" t="s">
        <v>1843</v>
      </c>
      <c r="G1689" t="s">
        <v>1768</v>
      </c>
      <c r="H1689" t="s">
        <v>2030</v>
      </c>
      <c r="I1689" t="s">
        <v>1812</v>
      </c>
      <c r="J1689" t="s">
        <v>1767</v>
      </c>
      <c r="K1689" t="str">
        <f t="shared" si="683"/>
        <v>Inshore</v>
      </c>
      <c r="L1689">
        <v>0</v>
      </c>
      <c r="M1689">
        <f t="shared" si="676"/>
        <v>0</v>
      </c>
      <c r="N1689">
        <f t="shared" si="684"/>
        <v>2.516176680597846E-2</v>
      </c>
      <c r="O1689">
        <f t="shared" si="685"/>
        <v>1.2568578454237993E-2</v>
      </c>
      <c r="P1689">
        <v>0</v>
      </c>
      <c r="Q1689">
        <f t="shared" si="686"/>
        <v>0</v>
      </c>
      <c r="R1689">
        <v>0</v>
      </c>
      <c r="S1689">
        <f t="shared" si="677"/>
        <v>0</v>
      </c>
      <c r="T1689">
        <f t="shared" si="687"/>
        <v>0</v>
      </c>
      <c r="U1689">
        <f t="shared" si="678"/>
        <v>2.1246925742197942E-2</v>
      </c>
      <c r="V1689">
        <f t="shared" si="688"/>
        <v>0.84441310922369939</v>
      </c>
      <c r="W1689">
        <f t="shared" si="679"/>
        <v>1.1834618648320815E-2</v>
      </c>
      <c r="X1689">
        <f t="shared" si="689"/>
        <v>0.94160359434525431</v>
      </c>
      <c r="Y1689">
        <v>2</v>
      </c>
      <c r="Z1689">
        <f>Y1689*'MRIP Selectivity'!$N$35</f>
        <v>1.2593188351740467E-2</v>
      </c>
      <c r="AA1689">
        <f>Y1689*'MRIP Selectivity'!$O$35</f>
        <v>1.2568578454237993E-2</v>
      </c>
      <c r="AB1689">
        <f>Y1689*'MRIP Selectivity'!$P$35</f>
        <v>1.8064342590837759E-3</v>
      </c>
      <c r="AC1689">
        <v>0.74741255597723821</v>
      </c>
      <c r="AD1689">
        <v>0.94160359434525442</v>
      </c>
      <c r="AE1689">
        <v>1.3432654004296583</v>
      </c>
      <c r="AF1689">
        <f t="shared" si="690"/>
        <v>9.4123070938771265E-3</v>
      </c>
      <c r="AG1689">
        <f t="shared" si="691"/>
        <v>1.1834618648320815E-2</v>
      </c>
      <c r="AH1689">
        <f t="shared" si="692"/>
        <v>2.4265206383780212E-3</v>
      </c>
      <c r="AI1689">
        <f t="shared" si="693"/>
        <v>2.6968201065062234E-2</v>
      </c>
      <c r="AJ1689">
        <f t="shared" si="694"/>
        <v>2.3673446380575964E-2</v>
      </c>
      <c r="AK1689">
        <f t="shared" si="695"/>
        <v>1.4375012713321769E-2</v>
      </c>
      <c r="AL1689">
        <f t="shared" si="696"/>
        <v>1.4261139286698837E-2</v>
      </c>
      <c r="AM1689">
        <f t="shared" si="697"/>
        <v>2.1246925742197942E-2</v>
      </c>
      <c r="AN1689">
        <f t="shared" si="698"/>
        <v>1.1834618648320815E-2</v>
      </c>
      <c r="AO1689">
        <v>0</v>
      </c>
      <c r="AP1689">
        <f t="shared" si="699"/>
        <v>2.516176680597846E-2</v>
      </c>
      <c r="AQ1689">
        <f t="shared" si="700"/>
        <v>1.2568578454237993E-2</v>
      </c>
      <c r="AR1689">
        <v>2</v>
      </c>
      <c r="AS1689">
        <f>AR1689*'MRIP Selectivity'!$N$35</f>
        <v>1.2593188351740467E-2</v>
      </c>
      <c r="AT1689">
        <f>AR1689*'MRIP Selectivity'!$O$35</f>
        <v>1.2568578454237993E-2</v>
      </c>
      <c r="AU1689">
        <f>AR1689*'MRIP Selectivity'!$P$35</f>
        <v>1.8064342590837759E-3</v>
      </c>
      <c r="AV1689">
        <v>2</v>
      </c>
      <c r="AW1689">
        <f t="shared" si="701"/>
        <v>10</v>
      </c>
      <c r="AX1689">
        <f t="shared" si="680"/>
        <v>0</v>
      </c>
      <c r="AY1689">
        <f t="shared" si="681"/>
        <v>0</v>
      </c>
      <c r="AZ1689">
        <f t="shared" si="682"/>
        <v>0</v>
      </c>
      <c r="BA1689">
        <v>36.486782189000003</v>
      </c>
      <c r="BB1689">
        <v>36.486782189000003</v>
      </c>
    </row>
    <row r="1690" spans="1:54" x14ac:dyDescent="0.25">
      <c r="A1690" t="s">
        <v>1523</v>
      </c>
      <c r="B1690" t="s">
        <v>3</v>
      </c>
      <c r="C1690">
        <v>2014</v>
      </c>
      <c r="D1690">
        <v>3</v>
      </c>
      <c r="E1690">
        <v>5</v>
      </c>
      <c r="F1690" t="s">
        <v>1832</v>
      </c>
      <c r="G1690" t="s">
        <v>1768</v>
      </c>
      <c r="H1690" t="s">
        <v>2030</v>
      </c>
      <c r="I1690" t="s">
        <v>1812</v>
      </c>
      <c r="J1690" t="s">
        <v>1819</v>
      </c>
      <c r="K1690" t="str">
        <f t="shared" si="683"/>
        <v>Offshore</v>
      </c>
      <c r="L1690">
        <v>5</v>
      </c>
      <c r="M1690">
        <f t="shared" si="676"/>
        <v>2854.5138643</v>
      </c>
      <c r="N1690">
        <f t="shared" si="684"/>
        <v>6.6984192594035461</v>
      </c>
      <c r="O1690">
        <f t="shared" si="685"/>
        <v>5.8483790456610647</v>
      </c>
      <c r="P1690">
        <v>69.448818897637793</v>
      </c>
      <c r="Q1690">
        <f t="shared" si="686"/>
        <v>13.889763779527559</v>
      </c>
      <c r="R1690">
        <v>5.621787685714378</v>
      </c>
      <c r="S1690">
        <f t="shared" si="677"/>
        <v>3209.4941782045407</v>
      </c>
      <c r="T1690">
        <f t="shared" si="687"/>
        <v>1.1243575371428756</v>
      </c>
      <c r="U1690">
        <f t="shared" si="678"/>
        <v>7.0559551733127392</v>
      </c>
      <c r="V1690">
        <f t="shared" si="688"/>
        <v>1.0533761623546134</v>
      </c>
      <c r="W1690">
        <f t="shared" si="679"/>
        <v>6.420624444476033</v>
      </c>
      <c r="X1690">
        <f t="shared" si="689"/>
        <v>1.0978468383029174</v>
      </c>
      <c r="Y1690">
        <v>135</v>
      </c>
      <c r="Z1690">
        <f>Y1690*'MRIP Selectivity'!$N$35</f>
        <v>0.85004021374248151</v>
      </c>
      <c r="AA1690">
        <f>Y1690*'MRIP Selectivity'!$O$35</f>
        <v>0.84837904566106448</v>
      </c>
      <c r="AB1690">
        <f>Y1690*'MRIP Selectivity'!$P$35</f>
        <v>0.12193431248815488</v>
      </c>
      <c r="AC1690">
        <v>0.74741255597723821</v>
      </c>
      <c r="AD1690">
        <v>0.94160359434525442</v>
      </c>
      <c r="AE1690">
        <v>1.3432654004296583</v>
      </c>
      <c r="AF1690">
        <f t="shared" si="690"/>
        <v>0.63533072883670605</v>
      </c>
      <c r="AG1690">
        <f t="shared" si="691"/>
        <v>0.79883675876165505</v>
      </c>
      <c r="AH1690">
        <f t="shared" si="692"/>
        <v>0.16379014309051645</v>
      </c>
      <c r="AI1690">
        <f t="shared" si="693"/>
        <v>1.820353571891701</v>
      </c>
      <c r="AJ1690">
        <f t="shared" si="694"/>
        <v>1.5979576306888776</v>
      </c>
      <c r="AK1690">
        <f t="shared" si="695"/>
        <v>0.97031335814921937</v>
      </c>
      <c r="AL1690">
        <f t="shared" si="696"/>
        <v>0.96262690185217148</v>
      </c>
      <c r="AM1690">
        <f t="shared" si="697"/>
        <v>7.0559551733127392</v>
      </c>
      <c r="AN1690">
        <f t="shared" si="698"/>
        <v>6.420624444476033</v>
      </c>
      <c r="AO1690">
        <v>5</v>
      </c>
      <c r="AP1690">
        <f t="shared" si="699"/>
        <v>6.6984192594035461</v>
      </c>
      <c r="AQ1690">
        <f t="shared" si="700"/>
        <v>5.8483790456610647</v>
      </c>
      <c r="AR1690">
        <v>135</v>
      </c>
      <c r="AS1690">
        <f>AR1690*'MRIP Selectivity'!$N$35</f>
        <v>0.85004021374248151</v>
      </c>
      <c r="AT1690">
        <f>AR1690*'MRIP Selectivity'!$O$35</f>
        <v>0.84837904566106448</v>
      </c>
      <c r="AU1690">
        <f>AR1690*'MRIP Selectivity'!$P$35</f>
        <v>0.12193431248815488</v>
      </c>
      <c r="AV1690">
        <v>25</v>
      </c>
      <c r="AW1690">
        <f t="shared" si="701"/>
        <v>125</v>
      </c>
      <c r="AX1690">
        <f t="shared" si="680"/>
        <v>0</v>
      </c>
      <c r="AY1690">
        <f t="shared" si="681"/>
        <v>0</v>
      </c>
      <c r="AZ1690">
        <f t="shared" si="682"/>
        <v>0</v>
      </c>
      <c r="BA1690">
        <v>570.90277286000003</v>
      </c>
      <c r="BB1690">
        <v>570.90277286000003</v>
      </c>
    </row>
    <row r="1691" spans="1:54" x14ac:dyDescent="0.25">
      <c r="A1691" t="s">
        <v>1524</v>
      </c>
      <c r="B1691" t="s">
        <v>3</v>
      </c>
      <c r="C1691">
        <v>2014</v>
      </c>
      <c r="D1691">
        <v>3</v>
      </c>
      <c r="E1691">
        <v>5</v>
      </c>
      <c r="F1691" t="s">
        <v>1833</v>
      </c>
      <c r="G1691" t="s">
        <v>1768</v>
      </c>
      <c r="H1691" t="s">
        <v>2043</v>
      </c>
      <c r="I1691" t="s">
        <v>1837</v>
      </c>
      <c r="J1691" t="s">
        <v>1819</v>
      </c>
      <c r="K1691" t="str">
        <f t="shared" si="683"/>
        <v>Offshore</v>
      </c>
      <c r="L1691">
        <v>0</v>
      </c>
      <c r="M1691">
        <f t="shared" si="676"/>
        <v>0</v>
      </c>
      <c r="N1691">
        <f t="shared" si="684"/>
        <v>1.6355148423885999</v>
      </c>
      <c r="O1691">
        <f t="shared" si="685"/>
        <v>0.81695759952546954</v>
      </c>
      <c r="P1691">
        <v>0</v>
      </c>
      <c r="Q1691">
        <f t="shared" si="686"/>
        <v>0</v>
      </c>
      <c r="R1691">
        <v>0</v>
      </c>
      <c r="S1691">
        <f t="shared" si="677"/>
        <v>0</v>
      </c>
      <c r="T1691">
        <f t="shared" si="687"/>
        <v>0</v>
      </c>
      <c r="U1691">
        <f t="shared" si="678"/>
        <v>1.3810501732428662</v>
      </c>
      <c r="V1691">
        <f t="shared" si="688"/>
        <v>0.84441310922369928</v>
      </c>
      <c r="W1691">
        <f t="shared" si="679"/>
        <v>0.76925021214085298</v>
      </c>
      <c r="X1691">
        <f t="shared" si="689"/>
        <v>0.94160359434525431</v>
      </c>
      <c r="Y1691">
        <v>130</v>
      </c>
      <c r="Z1691">
        <f>Y1691*'MRIP Selectivity'!$N$35</f>
        <v>0.81855724286313036</v>
      </c>
      <c r="AA1691">
        <f>Y1691*'MRIP Selectivity'!$O$35</f>
        <v>0.81695759952546954</v>
      </c>
      <c r="AB1691">
        <f>Y1691*'MRIP Selectivity'!$P$35</f>
        <v>0.11741822684044544</v>
      </c>
      <c r="AC1691">
        <v>0.74741255597723821</v>
      </c>
      <c r="AD1691">
        <v>0.94160359434525442</v>
      </c>
      <c r="AE1691">
        <v>1.3432654004296583</v>
      </c>
      <c r="AF1691">
        <f t="shared" si="690"/>
        <v>0.61179996110201318</v>
      </c>
      <c r="AG1691">
        <f t="shared" si="691"/>
        <v>0.76925021214085298</v>
      </c>
      <c r="AH1691">
        <f t="shared" si="692"/>
        <v>0.15772384149457139</v>
      </c>
      <c r="AI1691">
        <f t="shared" si="693"/>
        <v>1.7529330692290452</v>
      </c>
      <c r="AJ1691">
        <f t="shared" si="694"/>
        <v>1.5387740147374376</v>
      </c>
      <c r="AK1691">
        <f t="shared" si="695"/>
        <v>0.93437582636591499</v>
      </c>
      <c r="AL1691">
        <f t="shared" si="696"/>
        <v>0.9269740536354244</v>
      </c>
      <c r="AM1691">
        <f t="shared" si="697"/>
        <v>1.3810501732428662</v>
      </c>
      <c r="AN1691">
        <f t="shared" si="698"/>
        <v>0.76925021214085298</v>
      </c>
      <c r="AO1691">
        <v>0</v>
      </c>
      <c r="AP1691">
        <f t="shared" si="699"/>
        <v>1.6355148423885999</v>
      </c>
      <c r="AQ1691">
        <f t="shared" si="700"/>
        <v>0.81695759952546954</v>
      </c>
      <c r="AR1691">
        <v>130</v>
      </c>
      <c r="AS1691">
        <f>AR1691*'MRIP Selectivity'!$N$35</f>
        <v>0.81855724286313036</v>
      </c>
      <c r="AT1691">
        <f>AR1691*'MRIP Selectivity'!$O$35</f>
        <v>0.81695759952546954</v>
      </c>
      <c r="AU1691">
        <f>AR1691*'MRIP Selectivity'!$P$35</f>
        <v>0.11741822684044544</v>
      </c>
      <c r="AV1691">
        <v>25</v>
      </c>
      <c r="AW1691">
        <f t="shared" si="701"/>
        <v>125</v>
      </c>
      <c r="AX1691">
        <f t="shared" si="680"/>
        <v>0</v>
      </c>
      <c r="AY1691">
        <f t="shared" si="681"/>
        <v>0</v>
      </c>
      <c r="AZ1691">
        <f t="shared" si="682"/>
        <v>0</v>
      </c>
      <c r="BA1691">
        <v>538.48913570000002</v>
      </c>
      <c r="BB1691">
        <v>538.48913570000002</v>
      </c>
    </row>
    <row r="1692" spans="1:54" x14ac:dyDescent="0.25">
      <c r="A1692" t="s">
        <v>1525</v>
      </c>
      <c r="B1692" t="s">
        <v>3</v>
      </c>
      <c r="C1692">
        <v>2014</v>
      </c>
      <c r="D1692">
        <v>3</v>
      </c>
      <c r="E1692">
        <v>5</v>
      </c>
      <c r="F1692" t="s">
        <v>1833</v>
      </c>
      <c r="G1692" t="s">
        <v>1768</v>
      </c>
      <c r="H1692" t="s">
        <v>2043</v>
      </c>
      <c r="I1692" t="s">
        <v>1812</v>
      </c>
      <c r="J1692" t="s">
        <v>1819</v>
      </c>
      <c r="K1692" t="str">
        <f t="shared" si="683"/>
        <v>Offshore</v>
      </c>
      <c r="L1692">
        <v>20</v>
      </c>
      <c r="M1692">
        <f t="shared" si="676"/>
        <v>8972.0293887999997</v>
      </c>
      <c r="N1692">
        <f t="shared" si="684"/>
        <v>21.509706008358705</v>
      </c>
      <c r="O1692">
        <f t="shared" si="685"/>
        <v>20.754114707254281</v>
      </c>
      <c r="P1692">
        <v>265.82677165354329</v>
      </c>
      <c r="Q1692">
        <f t="shared" si="686"/>
        <v>13.291338582677165</v>
      </c>
      <c r="R1692">
        <v>25.573622413445801</v>
      </c>
      <c r="S1692">
        <f t="shared" si="677"/>
        <v>11472.364593575507</v>
      </c>
      <c r="T1692">
        <f t="shared" si="687"/>
        <v>1.2786811206722901</v>
      </c>
      <c r="U1692">
        <f t="shared" si="678"/>
        <v>26.848437957977676</v>
      </c>
      <c r="V1692">
        <f t="shared" si="688"/>
        <v>1.2482010654884976</v>
      </c>
      <c r="W1692">
        <f t="shared" si="679"/>
        <v>26.28369953234505</v>
      </c>
      <c r="X1692">
        <f t="shared" si="689"/>
        <v>1.2664331821948536</v>
      </c>
      <c r="Y1692">
        <v>120</v>
      </c>
      <c r="Z1692">
        <f>Y1692*'MRIP Selectivity'!$N$35</f>
        <v>0.75559130110442796</v>
      </c>
      <c r="AA1692">
        <f>Y1692*'MRIP Selectivity'!$O$35</f>
        <v>0.75411470725427954</v>
      </c>
      <c r="AB1692">
        <f>Y1692*'MRIP Selectivity'!$P$35</f>
        <v>0.10838605554502656</v>
      </c>
      <c r="AC1692">
        <v>0.74741255597723821</v>
      </c>
      <c r="AD1692">
        <v>0.94160359434525442</v>
      </c>
      <c r="AE1692">
        <v>1.3432654004296583</v>
      </c>
      <c r="AF1692">
        <f t="shared" si="690"/>
        <v>0.56473842563262755</v>
      </c>
      <c r="AG1692">
        <f t="shared" si="691"/>
        <v>0.71007711889924896</v>
      </c>
      <c r="AH1692">
        <f t="shared" si="692"/>
        <v>0.14559123830268128</v>
      </c>
      <c r="AI1692">
        <f t="shared" si="693"/>
        <v>1.6180920639037342</v>
      </c>
      <c r="AJ1692">
        <f t="shared" si="694"/>
        <v>1.4204067828345579</v>
      </c>
      <c r="AK1692">
        <f t="shared" si="695"/>
        <v>0.8625007627993061</v>
      </c>
      <c r="AL1692">
        <f t="shared" si="696"/>
        <v>0.85566835720193024</v>
      </c>
      <c r="AM1692">
        <f t="shared" si="697"/>
        <v>26.848437957977676</v>
      </c>
      <c r="AN1692">
        <f t="shared" si="698"/>
        <v>26.28369953234505</v>
      </c>
      <c r="AO1692">
        <v>20</v>
      </c>
      <c r="AP1692">
        <f t="shared" si="699"/>
        <v>21.509706008358705</v>
      </c>
      <c r="AQ1692">
        <f t="shared" si="700"/>
        <v>20.754114707254281</v>
      </c>
      <c r="AR1692">
        <v>120</v>
      </c>
      <c r="AS1692">
        <f>AR1692*'MRIP Selectivity'!$N$35</f>
        <v>0.75559130110442796</v>
      </c>
      <c r="AT1692">
        <f>AR1692*'MRIP Selectivity'!$O$35</f>
        <v>0.75411470725427954</v>
      </c>
      <c r="AU1692">
        <f>AR1692*'MRIP Selectivity'!$P$35</f>
        <v>0.10838605554502656</v>
      </c>
      <c r="AV1692">
        <v>16</v>
      </c>
      <c r="AW1692">
        <f t="shared" si="701"/>
        <v>80</v>
      </c>
      <c r="AX1692">
        <f t="shared" si="680"/>
        <v>0</v>
      </c>
      <c r="AY1692">
        <f t="shared" si="681"/>
        <v>0</v>
      </c>
      <c r="AZ1692">
        <f t="shared" si="682"/>
        <v>0</v>
      </c>
      <c r="BA1692">
        <v>448.60146944000002</v>
      </c>
      <c r="BB1692">
        <v>448.60146944000002</v>
      </c>
    </row>
    <row r="1693" spans="1:54" x14ac:dyDescent="0.25">
      <c r="A1693" t="s">
        <v>1526</v>
      </c>
      <c r="B1693" t="s">
        <v>3</v>
      </c>
      <c r="C1693">
        <v>2014</v>
      </c>
      <c r="D1693">
        <v>4</v>
      </c>
      <c r="E1693">
        <v>7</v>
      </c>
      <c r="F1693" t="s">
        <v>1850</v>
      </c>
      <c r="G1693" t="s">
        <v>1768</v>
      </c>
      <c r="H1693" t="s">
        <v>2030</v>
      </c>
      <c r="I1693" t="s">
        <v>1812</v>
      </c>
      <c r="J1693" t="s">
        <v>1767</v>
      </c>
      <c r="K1693" t="str">
        <f t="shared" si="683"/>
        <v>Inshore</v>
      </c>
      <c r="L1693">
        <v>0</v>
      </c>
      <c r="M1693">
        <f t="shared" si="676"/>
        <v>0</v>
      </c>
      <c r="N1693">
        <f t="shared" si="684"/>
        <v>0.10064706722391384</v>
      </c>
      <c r="O1693">
        <f t="shared" si="685"/>
        <v>5.0274313816951972E-2</v>
      </c>
      <c r="P1693">
        <v>0</v>
      </c>
      <c r="Q1693">
        <f t="shared" si="686"/>
        <v>0</v>
      </c>
      <c r="R1693">
        <v>0</v>
      </c>
      <c r="S1693">
        <f t="shared" si="677"/>
        <v>0</v>
      </c>
      <c r="T1693">
        <f t="shared" si="687"/>
        <v>0</v>
      </c>
      <c r="U1693">
        <f t="shared" si="678"/>
        <v>8.4987702968791767E-2</v>
      </c>
      <c r="V1693">
        <f t="shared" si="688"/>
        <v>0.84441310922369939</v>
      </c>
      <c r="W1693">
        <f t="shared" si="679"/>
        <v>4.7338474593283261E-2</v>
      </c>
      <c r="X1693">
        <f t="shared" si="689"/>
        <v>0.94160359434525431</v>
      </c>
      <c r="Y1693">
        <v>8</v>
      </c>
      <c r="Z1693">
        <f>Y1693*'MRIP Selectivity'!$N$35</f>
        <v>5.0372753406961866E-2</v>
      </c>
      <c r="AA1693">
        <f>Y1693*'MRIP Selectivity'!$O$35</f>
        <v>5.0274313816951972E-2</v>
      </c>
      <c r="AB1693">
        <f>Y1693*'MRIP Selectivity'!$P$35</f>
        <v>7.2257370363351036E-3</v>
      </c>
      <c r="AC1693">
        <v>0.74741255597723821</v>
      </c>
      <c r="AD1693">
        <v>0.94160359434525442</v>
      </c>
      <c r="AE1693">
        <v>1.3432654004296583</v>
      </c>
      <c r="AF1693">
        <f t="shared" si="690"/>
        <v>3.7649228375508506E-2</v>
      </c>
      <c r="AG1693">
        <f t="shared" si="691"/>
        <v>4.7338474593283261E-2</v>
      </c>
      <c r="AH1693">
        <f t="shared" si="692"/>
        <v>9.7060825535120847E-3</v>
      </c>
      <c r="AI1693">
        <f t="shared" si="693"/>
        <v>0.10787280426024894</v>
      </c>
      <c r="AJ1693">
        <f t="shared" si="694"/>
        <v>9.4693785522303855E-2</v>
      </c>
      <c r="AK1693">
        <f t="shared" si="695"/>
        <v>5.7500050853287077E-2</v>
      </c>
      <c r="AL1693">
        <f t="shared" si="696"/>
        <v>5.7044557146795349E-2</v>
      </c>
      <c r="AM1693">
        <f t="shared" si="697"/>
        <v>8.4987702968791767E-2</v>
      </c>
      <c r="AN1693">
        <f t="shared" si="698"/>
        <v>4.7338474593283261E-2</v>
      </c>
      <c r="AO1693">
        <v>0</v>
      </c>
      <c r="AP1693">
        <f t="shared" si="699"/>
        <v>0.10064706722391384</v>
      </c>
      <c r="AQ1693">
        <f t="shared" si="700"/>
        <v>5.0274313816951972E-2</v>
      </c>
      <c r="AR1693">
        <v>8</v>
      </c>
      <c r="AS1693">
        <f>AR1693*'MRIP Selectivity'!$N$35</f>
        <v>5.0372753406961866E-2</v>
      </c>
      <c r="AT1693">
        <f>AR1693*'MRIP Selectivity'!$O$35</f>
        <v>5.0274313816951972E-2</v>
      </c>
      <c r="AU1693">
        <f>AR1693*'MRIP Selectivity'!$P$35</f>
        <v>7.2257370363351036E-3</v>
      </c>
      <c r="AV1693">
        <v>4</v>
      </c>
      <c r="AW1693">
        <f t="shared" si="701"/>
        <v>20</v>
      </c>
      <c r="AX1693">
        <f t="shared" si="680"/>
        <v>0</v>
      </c>
      <c r="AY1693">
        <f t="shared" si="681"/>
        <v>0</v>
      </c>
      <c r="AZ1693">
        <f t="shared" si="682"/>
        <v>0</v>
      </c>
      <c r="BA1693">
        <v>245.23494005000001</v>
      </c>
      <c r="BB1693">
        <v>245.23494005000001</v>
      </c>
    </row>
    <row r="1694" spans="1:54" x14ac:dyDescent="0.25">
      <c r="A1694" t="s">
        <v>1527</v>
      </c>
      <c r="B1694" t="s">
        <v>3</v>
      </c>
      <c r="C1694">
        <v>2014</v>
      </c>
      <c r="D1694">
        <v>4</v>
      </c>
      <c r="E1694">
        <v>7</v>
      </c>
      <c r="F1694" t="s">
        <v>1841</v>
      </c>
      <c r="G1694" t="s">
        <v>1768</v>
      </c>
      <c r="H1694" t="s">
        <v>2030</v>
      </c>
      <c r="I1694" t="s">
        <v>1812</v>
      </c>
      <c r="J1694" t="s">
        <v>1767</v>
      </c>
      <c r="K1694" t="str">
        <f t="shared" si="683"/>
        <v>Inshore</v>
      </c>
      <c r="L1694">
        <v>0</v>
      </c>
      <c r="M1694">
        <f t="shared" si="676"/>
        <v>0</v>
      </c>
      <c r="N1694">
        <f t="shared" si="684"/>
        <v>2.516176680597846E-2</v>
      </c>
      <c r="O1694">
        <f t="shared" si="685"/>
        <v>1.2568578454237993E-2</v>
      </c>
      <c r="P1694">
        <v>0</v>
      </c>
      <c r="Q1694">
        <f t="shared" si="686"/>
        <v>0</v>
      </c>
      <c r="R1694">
        <v>0</v>
      </c>
      <c r="S1694">
        <f t="shared" si="677"/>
        <v>0</v>
      </c>
      <c r="T1694">
        <f t="shared" si="687"/>
        <v>0</v>
      </c>
      <c r="U1694">
        <f t="shared" si="678"/>
        <v>2.1246925742197942E-2</v>
      </c>
      <c r="V1694">
        <f t="shared" si="688"/>
        <v>0.84441310922369939</v>
      </c>
      <c r="W1694">
        <f t="shared" si="679"/>
        <v>1.1834618648320815E-2</v>
      </c>
      <c r="X1694">
        <f t="shared" si="689"/>
        <v>0.94160359434525431</v>
      </c>
      <c r="Y1694">
        <v>2</v>
      </c>
      <c r="Z1694">
        <f>Y1694*'MRIP Selectivity'!$N$35</f>
        <v>1.2593188351740467E-2</v>
      </c>
      <c r="AA1694">
        <f>Y1694*'MRIP Selectivity'!$O$35</f>
        <v>1.2568578454237993E-2</v>
      </c>
      <c r="AB1694">
        <f>Y1694*'MRIP Selectivity'!$P$35</f>
        <v>1.8064342590837759E-3</v>
      </c>
      <c r="AC1694">
        <v>0.74741255597723821</v>
      </c>
      <c r="AD1694">
        <v>0.94160359434525442</v>
      </c>
      <c r="AE1694">
        <v>1.3432654004296583</v>
      </c>
      <c r="AF1694">
        <f t="shared" si="690"/>
        <v>9.4123070938771265E-3</v>
      </c>
      <c r="AG1694">
        <f t="shared" si="691"/>
        <v>1.1834618648320815E-2</v>
      </c>
      <c r="AH1694">
        <f t="shared" si="692"/>
        <v>2.4265206383780212E-3</v>
      </c>
      <c r="AI1694">
        <f t="shared" si="693"/>
        <v>2.6968201065062234E-2</v>
      </c>
      <c r="AJ1694">
        <f t="shared" si="694"/>
        <v>2.3673446380575964E-2</v>
      </c>
      <c r="AK1694">
        <f t="shared" si="695"/>
        <v>1.4375012713321769E-2</v>
      </c>
      <c r="AL1694">
        <f t="shared" si="696"/>
        <v>1.4261139286698837E-2</v>
      </c>
      <c r="AM1694">
        <f t="shared" si="697"/>
        <v>2.1246925742197942E-2</v>
      </c>
      <c r="AN1694">
        <f t="shared" si="698"/>
        <v>1.1834618648320815E-2</v>
      </c>
      <c r="AO1694">
        <v>0</v>
      </c>
      <c r="AP1694">
        <f t="shared" si="699"/>
        <v>2.516176680597846E-2</v>
      </c>
      <c r="AQ1694">
        <f t="shared" si="700"/>
        <v>1.2568578454237993E-2</v>
      </c>
      <c r="AR1694">
        <v>2</v>
      </c>
      <c r="AS1694">
        <f>AR1694*'MRIP Selectivity'!$N$35</f>
        <v>1.2593188351740467E-2</v>
      </c>
      <c r="AT1694">
        <f>AR1694*'MRIP Selectivity'!$O$35</f>
        <v>1.2568578454237993E-2</v>
      </c>
      <c r="AU1694">
        <f>AR1694*'MRIP Selectivity'!$P$35</f>
        <v>1.8064342590837759E-3</v>
      </c>
      <c r="AV1694">
        <v>6</v>
      </c>
      <c r="AW1694">
        <f t="shared" si="701"/>
        <v>30</v>
      </c>
      <c r="AX1694">
        <f t="shared" si="680"/>
        <v>0</v>
      </c>
      <c r="AY1694">
        <f t="shared" si="681"/>
        <v>0</v>
      </c>
      <c r="AZ1694">
        <f t="shared" si="682"/>
        <v>0</v>
      </c>
      <c r="BA1694">
        <v>266.87652071999997</v>
      </c>
      <c r="BB1694">
        <v>266.87652071999997</v>
      </c>
    </row>
    <row r="1695" spans="1:54" x14ac:dyDescent="0.25">
      <c r="A1695" t="s">
        <v>1528</v>
      </c>
      <c r="B1695" t="s">
        <v>3</v>
      </c>
      <c r="C1695">
        <v>2014</v>
      </c>
      <c r="D1695">
        <v>4</v>
      </c>
      <c r="E1695">
        <v>7</v>
      </c>
      <c r="F1695" t="s">
        <v>1841</v>
      </c>
      <c r="G1695" t="s">
        <v>1768</v>
      </c>
      <c r="H1695" t="s">
        <v>2030</v>
      </c>
      <c r="I1695" t="s">
        <v>1812</v>
      </c>
      <c r="J1695" t="s">
        <v>1767</v>
      </c>
      <c r="K1695" t="str">
        <f t="shared" si="683"/>
        <v>Inshore</v>
      </c>
      <c r="L1695">
        <v>0</v>
      </c>
      <c r="M1695">
        <f t="shared" si="676"/>
        <v>0</v>
      </c>
      <c r="N1695">
        <f t="shared" si="684"/>
        <v>5.0323533611956919E-2</v>
      </c>
      <c r="O1695">
        <f t="shared" si="685"/>
        <v>2.5137156908475986E-2</v>
      </c>
      <c r="P1695">
        <v>0</v>
      </c>
      <c r="Q1695">
        <f t="shared" si="686"/>
        <v>0</v>
      </c>
      <c r="R1695">
        <v>0</v>
      </c>
      <c r="S1695">
        <f t="shared" si="677"/>
        <v>0</v>
      </c>
      <c r="T1695">
        <f t="shared" si="687"/>
        <v>0</v>
      </c>
      <c r="U1695">
        <f t="shared" si="678"/>
        <v>4.2493851484395884E-2</v>
      </c>
      <c r="V1695">
        <f t="shared" si="688"/>
        <v>0.84441310922369939</v>
      </c>
      <c r="W1695">
        <f t="shared" si="679"/>
        <v>2.3669237296641631E-2</v>
      </c>
      <c r="X1695">
        <f t="shared" si="689"/>
        <v>0.94160359434525431</v>
      </c>
      <c r="Y1695">
        <v>4</v>
      </c>
      <c r="Z1695">
        <f>Y1695*'MRIP Selectivity'!$N$35</f>
        <v>2.5186376703480933E-2</v>
      </c>
      <c r="AA1695">
        <f>Y1695*'MRIP Selectivity'!$O$35</f>
        <v>2.5137156908475986E-2</v>
      </c>
      <c r="AB1695">
        <f>Y1695*'MRIP Selectivity'!$P$35</f>
        <v>3.6128685181675518E-3</v>
      </c>
      <c r="AC1695">
        <v>0.74741255597723821</v>
      </c>
      <c r="AD1695">
        <v>0.94160359434525442</v>
      </c>
      <c r="AE1695">
        <v>1.3432654004296583</v>
      </c>
      <c r="AF1695">
        <f t="shared" si="690"/>
        <v>1.8824614187754253E-2</v>
      </c>
      <c r="AG1695">
        <f t="shared" si="691"/>
        <v>2.3669237296641631E-2</v>
      </c>
      <c r="AH1695">
        <f t="shared" si="692"/>
        <v>4.8530412767560423E-3</v>
      </c>
      <c r="AI1695">
        <f t="shared" si="693"/>
        <v>5.3936402130124468E-2</v>
      </c>
      <c r="AJ1695">
        <f t="shared" si="694"/>
        <v>4.7346892761151928E-2</v>
      </c>
      <c r="AK1695">
        <f t="shared" si="695"/>
        <v>2.8750025426643538E-2</v>
      </c>
      <c r="AL1695">
        <f t="shared" si="696"/>
        <v>2.8522278573397675E-2</v>
      </c>
      <c r="AM1695">
        <f t="shared" si="697"/>
        <v>4.2493851484395884E-2</v>
      </c>
      <c r="AN1695">
        <f t="shared" si="698"/>
        <v>2.3669237296641631E-2</v>
      </c>
      <c r="AO1695">
        <v>0</v>
      </c>
      <c r="AP1695">
        <f t="shared" si="699"/>
        <v>5.0323533611956919E-2</v>
      </c>
      <c r="AQ1695">
        <f t="shared" si="700"/>
        <v>2.5137156908475986E-2</v>
      </c>
      <c r="AR1695">
        <v>4</v>
      </c>
      <c r="AS1695">
        <f>AR1695*'MRIP Selectivity'!$N$35</f>
        <v>2.5186376703480933E-2</v>
      </c>
      <c r="AT1695">
        <f>AR1695*'MRIP Selectivity'!$O$35</f>
        <v>2.5137156908475986E-2</v>
      </c>
      <c r="AU1695">
        <f>AR1695*'MRIP Selectivity'!$P$35</f>
        <v>3.6128685181675518E-3</v>
      </c>
      <c r="AV1695">
        <v>4</v>
      </c>
      <c r="AW1695">
        <f t="shared" si="701"/>
        <v>20</v>
      </c>
      <c r="AX1695">
        <f t="shared" si="680"/>
        <v>0</v>
      </c>
      <c r="AY1695">
        <f t="shared" si="681"/>
        <v>0</v>
      </c>
      <c r="AZ1695">
        <f t="shared" si="682"/>
        <v>0</v>
      </c>
      <c r="BA1695">
        <v>533.75304143999995</v>
      </c>
      <c r="BB1695">
        <v>533.75304143999995</v>
      </c>
    </row>
    <row r="1696" spans="1:54" x14ac:dyDescent="0.25">
      <c r="A1696" t="s">
        <v>1529</v>
      </c>
      <c r="B1696" t="s">
        <v>3</v>
      </c>
      <c r="C1696">
        <v>2014</v>
      </c>
      <c r="D1696">
        <v>4</v>
      </c>
      <c r="E1696">
        <v>8</v>
      </c>
      <c r="F1696" t="s">
        <v>1828</v>
      </c>
      <c r="G1696" t="s">
        <v>1768</v>
      </c>
      <c r="H1696" t="s">
        <v>2030</v>
      </c>
      <c r="I1696" t="s">
        <v>1812</v>
      </c>
      <c r="J1696" t="s">
        <v>1767</v>
      </c>
      <c r="K1696" t="str">
        <f t="shared" si="683"/>
        <v>Inshore</v>
      </c>
      <c r="L1696">
        <v>0</v>
      </c>
      <c r="M1696">
        <f t="shared" si="676"/>
        <v>0</v>
      </c>
      <c r="N1696">
        <f t="shared" si="684"/>
        <v>3.7742650208967693E-2</v>
      </c>
      <c r="O1696">
        <f t="shared" si="685"/>
        <v>1.8852867681356991E-2</v>
      </c>
      <c r="P1696">
        <v>0</v>
      </c>
      <c r="Q1696">
        <f t="shared" si="686"/>
        <v>0</v>
      </c>
      <c r="R1696">
        <v>0</v>
      </c>
      <c r="S1696">
        <f t="shared" si="677"/>
        <v>0</v>
      </c>
      <c r="T1696">
        <f t="shared" si="687"/>
        <v>0</v>
      </c>
      <c r="U1696">
        <f t="shared" si="678"/>
        <v>3.1870388613296913E-2</v>
      </c>
      <c r="V1696">
        <f t="shared" si="688"/>
        <v>0.84441310922369928</v>
      </c>
      <c r="W1696">
        <f t="shared" si="679"/>
        <v>1.7751927972481225E-2</v>
      </c>
      <c r="X1696">
        <f t="shared" si="689"/>
        <v>0.94160359434525442</v>
      </c>
      <c r="Y1696">
        <v>3</v>
      </c>
      <c r="Z1696">
        <f>Y1696*'MRIP Selectivity'!$N$35</f>
        <v>1.8889782527610699E-2</v>
      </c>
      <c r="AA1696">
        <f>Y1696*'MRIP Selectivity'!$O$35</f>
        <v>1.8852867681356991E-2</v>
      </c>
      <c r="AB1696">
        <f>Y1696*'MRIP Selectivity'!$P$35</f>
        <v>2.7096513886256638E-3</v>
      </c>
      <c r="AC1696">
        <v>0.74741255597723821</v>
      </c>
      <c r="AD1696">
        <v>0.94160359434525442</v>
      </c>
      <c r="AE1696">
        <v>1.3432654004296583</v>
      </c>
      <c r="AF1696">
        <f t="shared" si="690"/>
        <v>1.4118460640815688E-2</v>
      </c>
      <c r="AG1696">
        <f t="shared" si="691"/>
        <v>1.7751927972481225E-2</v>
      </c>
      <c r="AH1696">
        <f t="shared" si="692"/>
        <v>3.6397809575670318E-3</v>
      </c>
      <c r="AI1696">
        <f t="shared" si="693"/>
        <v>4.045230159759336E-2</v>
      </c>
      <c r="AJ1696">
        <f t="shared" si="694"/>
        <v>3.5510169570863948E-2</v>
      </c>
      <c r="AK1696">
        <f t="shared" si="695"/>
        <v>2.1562519069982654E-2</v>
      </c>
      <c r="AL1696">
        <f t="shared" si="696"/>
        <v>2.1391708930048256E-2</v>
      </c>
      <c r="AM1696">
        <f t="shared" si="697"/>
        <v>3.1870388613296913E-2</v>
      </c>
      <c r="AN1696">
        <f t="shared" si="698"/>
        <v>1.7751927972481225E-2</v>
      </c>
      <c r="AO1696">
        <v>0</v>
      </c>
      <c r="AP1696">
        <f t="shared" si="699"/>
        <v>3.7742650208967693E-2</v>
      </c>
      <c r="AQ1696">
        <f t="shared" si="700"/>
        <v>1.8852867681356991E-2</v>
      </c>
      <c r="AR1696">
        <v>3</v>
      </c>
      <c r="AS1696">
        <f>AR1696*'MRIP Selectivity'!$N$35</f>
        <v>1.8889782527610699E-2</v>
      </c>
      <c r="AT1696">
        <f>AR1696*'MRIP Selectivity'!$O$35</f>
        <v>1.8852867681356991E-2</v>
      </c>
      <c r="AU1696">
        <f>AR1696*'MRIP Selectivity'!$P$35</f>
        <v>2.7096513886256638E-3</v>
      </c>
      <c r="AV1696">
        <v>2</v>
      </c>
      <c r="AW1696">
        <f t="shared" si="701"/>
        <v>10</v>
      </c>
      <c r="AX1696">
        <f t="shared" si="680"/>
        <v>0</v>
      </c>
      <c r="AY1696">
        <f t="shared" si="681"/>
        <v>0</v>
      </c>
      <c r="AZ1696">
        <f t="shared" si="682"/>
        <v>0</v>
      </c>
      <c r="BA1696">
        <v>1140.2141523</v>
      </c>
      <c r="BB1696">
        <v>1140.2141523</v>
      </c>
    </row>
    <row r="1697" spans="1:54" x14ac:dyDescent="0.25">
      <c r="A1697" t="s">
        <v>1530</v>
      </c>
      <c r="B1697" t="s">
        <v>3</v>
      </c>
      <c r="C1697">
        <v>2014</v>
      </c>
      <c r="D1697">
        <v>4</v>
      </c>
      <c r="E1697">
        <v>8</v>
      </c>
      <c r="F1697" t="s">
        <v>1828</v>
      </c>
      <c r="G1697" t="s">
        <v>1768</v>
      </c>
      <c r="H1697" t="s">
        <v>2030</v>
      </c>
      <c r="I1697" t="s">
        <v>1812</v>
      </c>
      <c r="J1697" t="s">
        <v>1767</v>
      </c>
      <c r="K1697" t="str">
        <f t="shared" si="683"/>
        <v>Inshore</v>
      </c>
      <c r="L1697">
        <v>0</v>
      </c>
      <c r="M1697">
        <f t="shared" si="676"/>
        <v>0</v>
      </c>
      <c r="N1697">
        <f t="shared" si="684"/>
        <v>8.8066183820924612E-2</v>
      </c>
      <c r="O1697">
        <f t="shared" si="685"/>
        <v>4.3990024589832977E-2</v>
      </c>
      <c r="P1697">
        <v>0</v>
      </c>
      <c r="Q1697">
        <f t="shared" si="686"/>
        <v>0</v>
      </c>
      <c r="R1697">
        <v>0</v>
      </c>
      <c r="S1697">
        <f t="shared" si="677"/>
        <v>0</v>
      </c>
      <c r="T1697">
        <f t="shared" si="687"/>
        <v>0</v>
      </c>
      <c r="U1697">
        <f t="shared" si="678"/>
        <v>7.4364240097692796E-2</v>
      </c>
      <c r="V1697">
        <f t="shared" si="688"/>
        <v>0.84441310922369928</v>
      </c>
      <c r="W1697">
        <f t="shared" si="679"/>
        <v>4.1421165269122859E-2</v>
      </c>
      <c r="X1697">
        <f t="shared" si="689"/>
        <v>0.94160359434525442</v>
      </c>
      <c r="Y1697">
        <v>7</v>
      </c>
      <c r="Z1697">
        <f>Y1697*'MRIP Selectivity'!$N$35</f>
        <v>4.4076159231091636E-2</v>
      </c>
      <c r="AA1697">
        <f>Y1697*'MRIP Selectivity'!$O$35</f>
        <v>4.3990024589832977E-2</v>
      </c>
      <c r="AB1697">
        <f>Y1697*'MRIP Selectivity'!$P$35</f>
        <v>6.3225199067932156E-3</v>
      </c>
      <c r="AC1697">
        <v>0.74741255597723821</v>
      </c>
      <c r="AD1697">
        <v>0.94160359434525442</v>
      </c>
      <c r="AE1697">
        <v>1.3432654004296583</v>
      </c>
      <c r="AF1697">
        <f t="shared" si="690"/>
        <v>3.2943074828569945E-2</v>
      </c>
      <c r="AG1697">
        <f t="shared" si="691"/>
        <v>4.1421165269122859E-2</v>
      </c>
      <c r="AH1697">
        <f t="shared" si="692"/>
        <v>8.4928222343230737E-3</v>
      </c>
      <c r="AI1697">
        <f t="shared" si="693"/>
        <v>9.4388703727717821E-2</v>
      </c>
      <c r="AJ1697">
        <f t="shared" si="694"/>
        <v>8.2857062332015868E-2</v>
      </c>
      <c r="AK1697">
        <f t="shared" si="695"/>
        <v>5.0312544496626192E-2</v>
      </c>
      <c r="AL1697">
        <f t="shared" si="696"/>
        <v>4.9913987503445931E-2</v>
      </c>
      <c r="AM1697">
        <f t="shared" si="697"/>
        <v>7.4364240097692796E-2</v>
      </c>
      <c r="AN1697">
        <f t="shared" si="698"/>
        <v>4.1421165269122859E-2</v>
      </c>
      <c r="AO1697">
        <v>0</v>
      </c>
      <c r="AP1697">
        <f t="shared" si="699"/>
        <v>8.8066183820924612E-2</v>
      </c>
      <c r="AQ1697">
        <f t="shared" si="700"/>
        <v>4.3990024589832977E-2</v>
      </c>
      <c r="AR1697">
        <v>7</v>
      </c>
      <c r="AS1697">
        <f>AR1697*'MRIP Selectivity'!$N$35</f>
        <v>4.4076159231091636E-2</v>
      </c>
      <c r="AT1697">
        <f>AR1697*'MRIP Selectivity'!$O$35</f>
        <v>4.3990024589832977E-2</v>
      </c>
      <c r="AU1697">
        <f>AR1697*'MRIP Selectivity'!$P$35</f>
        <v>6.3225199067932156E-3</v>
      </c>
      <c r="AV1697">
        <v>4</v>
      </c>
      <c r="AW1697">
        <f t="shared" si="701"/>
        <v>20</v>
      </c>
      <c r="AX1697">
        <f t="shared" si="680"/>
        <v>0</v>
      </c>
      <c r="AY1697">
        <f t="shared" si="681"/>
        <v>0</v>
      </c>
      <c r="AZ1697">
        <f t="shared" si="682"/>
        <v>0</v>
      </c>
      <c r="BA1697">
        <v>1140.2141523</v>
      </c>
      <c r="BB1697">
        <v>1140.2141523</v>
      </c>
    </row>
    <row r="1698" spans="1:54" x14ac:dyDescent="0.25">
      <c r="A1698" t="s">
        <v>1531</v>
      </c>
      <c r="B1698" t="s">
        <v>3</v>
      </c>
      <c r="C1698">
        <v>2014</v>
      </c>
      <c r="D1698">
        <v>5</v>
      </c>
      <c r="E1698">
        <v>10</v>
      </c>
      <c r="F1698" t="s">
        <v>1827</v>
      </c>
      <c r="G1698" t="s">
        <v>1768</v>
      </c>
      <c r="H1698" t="s">
        <v>2043</v>
      </c>
      <c r="I1698" t="s">
        <v>1812</v>
      </c>
      <c r="J1698" t="s">
        <v>1813</v>
      </c>
      <c r="K1698" t="str">
        <f t="shared" si="683"/>
        <v>Inshore</v>
      </c>
      <c r="L1698">
        <v>0</v>
      </c>
      <c r="M1698">
        <f t="shared" si="676"/>
        <v>0</v>
      </c>
      <c r="N1698">
        <f t="shared" si="684"/>
        <v>1.258088340298923E-2</v>
      </c>
      <c r="O1698">
        <f t="shared" si="685"/>
        <v>6.2842892271189965E-3</v>
      </c>
      <c r="P1698">
        <v>0</v>
      </c>
      <c r="Q1698">
        <f t="shared" si="686"/>
        <v>0</v>
      </c>
      <c r="R1698">
        <v>0</v>
      </c>
      <c r="S1698">
        <f t="shared" si="677"/>
        <v>0</v>
      </c>
      <c r="T1698">
        <f t="shared" si="687"/>
        <v>0</v>
      </c>
      <c r="U1698">
        <f t="shared" si="678"/>
        <v>1.0623462871098971E-2</v>
      </c>
      <c r="V1698">
        <f t="shared" si="688"/>
        <v>0.84441310922369939</v>
      </c>
      <c r="W1698">
        <f t="shared" si="679"/>
        <v>5.9173093241604077E-3</v>
      </c>
      <c r="X1698">
        <f t="shared" si="689"/>
        <v>0.94160359434525431</v>
      </c>
      <c r="Y1698">
        <v>1</v>
      </c>
      <c r="Z1698">
        <f>Y1698*'MRIP Selectivity'!$N$35</f>
        <v>6.2965941758702333E-3</v>
      </c>
      <c r="AA1698">
        <f>Y1698*'MRIP Selectivity'!$O$35</f>
        <v>6.2842892271189965E-3</v>
      </c>
      <c r="AB1698">
        <f>Y1698*'MRIP Selectivity'!$P$35</f>
        <v>9.0321712954188795E-4</v>
      </c>
      <c r="AC1698">
        <v>0.74741255597723821</v>
      </c>
      <c r="AD1698">
        <v>0.94160359434525442</v>
      </c>
      <c r="AE1698">
        <v>1.3432654004296583</v>
      </c>
      <c r="AF1698">
        <f t="shared" si="690"/>
        <v>4.7061535469385633E-3</v>
      </c>
      <c r="AG1698">
        <f t="shared" si="691"/>
        <v>5.9173093241604077E-3</v>
      </c>
      <c r="AH1698">
        <f t="shared" si="692"/>
        <v>1.2132603191890106E-3</v>
      </c>
      <c r="AI1698">
        <f t="shared" si="693"/>
        <v>1.3484100532531117E-2</v>
      </c>
      <c r="AJ1698">
        <f t="shared" si="694"/>
        <v>1.1836723190287982E-2</v>
      </c>
      <c r="AK1698">
        <f t="shared" si="695"/>
        <v>7.1875063566608846E-3</v>
      </c>
      <c r="AL1698">
        <f t="shared" si="696"/>
        <v>7.1305696433494187E-3</v>
      </c>
      <c r="AM1698">
        <f t="shared" si="697"/>
        <v>1.0623462871098971E-2</v>
      </c>
      <c r="AN1698">
        <f t="shared" si="698"/>
        <v>5.9173093241604077E-3</v>
      </c>
      <c r="AO1698">
        <v>0</v>
      </c>
      <c r="AP1698">
        <f t="shared" si="699"/>
        <v>1.258088340298923E-2</v>
      </c>
      <c r="AQ1698">
        <f t="shared" si="700"/>
        <v>6.2842892271189965E-3</v>
      </c>
      <c r="AR1698">
        <v>1</v>
      </c>
      <c r="AS1698">
        <f>AR1698*'MRIP Selectivity'!$N$35</f>
        <v>6.2965941758702333E-3</v>
      </c>
      <c r="AT1698">
        <f>AR1698*'MRIP Selectivity'!$O$35</f>
        <v>6.2842892271189965E-3</v>
      </c>
      <c r="AU1698">
        <f>AR1698*'MRIP Selectivity'!$P$35</f>
        <v>9.0321712954188795E-4</v>
      </c>
      <c r="AV1698">
        <v>2</v>
      </c>
      <c r="AW1698">
        <f t="shared" si="701"/>
        <v>10</v>
      </c>
      <c r="AX1698">
        <f t="shared" si="680"/>
        <v>0</v>
      </c>
      <c r="AY1698">
        <f t="shared" si="681"/>
        <v>0</v>
      </c>
      <c r="AZ1698">
        <f t="shared" si="682"/>
        <v>0</v>
      </c>
      <c r="BA1698">
        <v>407.63417916999998</v>
      </c>
      <c r="BB1698">
        <v>407.63417916999998</v>
      </c>
    </row>
    <row r="1699" spans="1:54" x14ac:dyDescent="0.25">
      <c r="A1699" t="s">
        <v>1532</v>
      </c>
      <c r="B1699" t="s">
        <v>3</v>
      </c>
      <c r="C1699">
        <v>2014</v>
      </c>
      <c r="D1699">
        <v>6</v>
      </c>
      <c r="E1699">
        <v>12</v>
      </c>
      <c r="F1699" t="s">
        <v>1833</v>
      </c>
      <c r="G1699" t="s">
        <v>1768</v>
      </c>
      <c r="H1699" t="s">
        <v>2030</v>
      </c>
      <c r="I1699" t="s">
        <v>1837</v>
      </c>
      <c r="J1699" t="s">
        <v>1819</v>
      </c>
      <c r="K1699" t="str">
        <f t="shared" si="683"/>
        <v>Offshore</v>
      </c>
      <c r="L1699">
        <v>17</v>
      </c>
      <c r="M1699">
        <f t="shared" si="676"/>
        <v>664.640831789</v>
      </c>
      <c r="N1699">
        <f t="shared" si="684"/>
        <v>17.50323533611957</v>
      </c>
      <c r="O1699">
        <f t="shared" si="685"/>
        <v>17.25137156908476</v>
      </c>
      <c r="P1699">
        <v>234.96062992125985</v>
      </c>
      <c r="Q1699">
        <f t="shared" si="686"/>
        <v>13.821213524779992</v>
      </c>
      <c r="R1699">
        <v>22.046226218487757</v>
      </c>
      <c r="S1699">
        <f t="shared" si="677"/>
        <v>861.93071362730359</v>
      </c>
      <c r="T1699">
        <f t="shared" si="687"/>
        <v>1.2968368363816327</v>
      </c>
      <c r="U1699">
        <f t="shared" si="678"/>
        <v>22.471164733331715</v>
      </c>
      <c r="V1699">
        <f t="shared" si="688"/>
        <v>1.283829206533055</v>
      </c>
      <c r="W1699">
        <f t="shared" si="679"/>
        <v>22.282918591454173</v>
      </c>
      <c r="X1699">
        <f t="shared" si="689"/>
        <v>1.291660695047933</v>
      </c>
      <c r="Y1699">
        <v>40</v>
      </c>
      <c r="Z1699">
        <f>Y1699*'MRIP Selectivity'!$N$35</f>
        <v>0.25186376703480934</v>
      </c>
      <c r="AA1699">
        <f>Y1699*'MRIP Selectivity'!$O$35</f>
        <v>0.25137156908475988</v>
      </c>
      <c r="AB1699">
        <f>Y1699*'MRIP Selectivity'!$P$35</f>
        <v>3.6128685181675516E-2</v>
      </c>
      <c r="AC1699">
        <v>0.74741255597723821</v>
      </c>
      <c r="AD1699">
        <v>0.94160359434525442</v>
      </c>
      <c r="AE1699">
        <v>1.3432654004296583</v>
      </c>
      <c r="AF1699">
        <f t="shared" si="690"/>
        <v>0.18824614187754252</v>
      </c>
      <c r="AG1699">
        <f t="shared" si="691"/>
        <v>0.23669237296641635</v>
      </c>
      <c r="AH1699">
        <f t="shared" si="692"/>
        <v>4.853041276756042E-2</v>
      </c>
      <c r="AI1699">
        <f t="shared" si="693"/>
        <v>0.53936402130124472</v>
      </c>
      <c r="AJ1699">
        <f t="shared" si="694"/>
        <v>0.47346892761151926</v>
      </c>
      <c r="AK1699">
        <f t="shared" si="695"/>
        <v>0.28750025426643538</v>
      </c>
      <c r="AL1699">
        <f t="shared" si="696"/>
        <v>0.28522278573397675</v>
      </c>
      <c r="AM1699">
        <f t="shared" si="697"/>
        <v>22.471164733331715</v>
      </c>
      <c r="AN1699">
        <f t="shared" si="698"/>
        <v>22.282918591454173</v>
      </c>
      <c r="AO1699">
        <v>17</v>
      </c>
      <c r="AP1699">
        <f t="shared" si="699"/>
        <v>17.50323533611957</v>
      </c>
      <c r="AQ1699">
        <f t="shared" si="700"/>
        <v>17.25137156908476</v>
      </c>
      <c r="AR1699">
        <v>40</v>
      </c>
      <c r="AS1699">
        <f>AR1699*'MRIP Selectivity'!$N$35</f>
        <v>0.25186376703480934</v>
      </c>
      <c r="AT1699">
        <f>AR1699*'MRIP Selectivity'!$O$35</f>
        <v>0.25137156908475988</v>
      </c>
      <c r="AU1699">
        <f>AR1699*'MRIP Selectivity'!$P$35</f>
        <v>3.6128685181675516E-2</v>
      </c>
      <c r="AV1699">
        <v>9</v>
      </c>
      <c r="AW1699">
        <f t="shared" si="701"/>
        <v>45</v>
      </c>
      <c r="AX1699">
        <f t="shared" si="680"/>
        <v>0</v>
      </c>
      <c r="AY1699">
        <f t="shared" si="681"/>
        <v>0</v>
      </c>
      <c r="AZ1699">
        <f t="shared" si="682"/>
        <v>0</v>
      </c>
      <c r="BA1699">
        <v>39.096519516999997</v>
      </c>
      <c r="BB1699">
        <v>39.096519516999997</v>
      </c>
    </row>
    <row r="1700" spans="1:54" x14ac:dyDescent="0.25">
      <c r="A1700" t="s">
        <v>1533</v>
      </c>
      <c r="B1700" t="s">
        <v>3</v>
      </c>
      <c r="C1700">
        <v>2014</v>
      </c>
      <c r="D1700">
        <v>6</v>
      </c>
      <c r="E1700">
        <v>12</v>
      </c>
      <c r="F1700" t="s">
        <v>1825</v>
      </c>
      <c r="G1700" t="s">
        <v>1768</v>
      </c>
      <c r="H1700" t="s">
        <v>2030</v>
      </c>
      <c r="I1700" t="s">
        <v>1824</v>
      </c>
      <c r="J1700" t="s">
        <v>1813</v>
      </c>
      <c r="K1700" t="str">
        <f t="shared" si="683"/>
        <v>Inshore</v>
      </c>
      <c r="L1700">
        <v>0</v>
      </c>
      <c r="M1700">
        <f t="shared" si="676"/>
        <v>0</v>
      </c>
      <c r="N1700">
        <f t="shared" si="684"/>
        <v>1.258088340298923E-2</v>
      </c>
      <c r="O1700">
        <f t="shared" si="685"/>
        <v>6.2842892271189965E-3</v>
      </c>
      <c r="P1700">
        <v>0</v>
      </c>
      <c r="Q1700">
        <f t="shared" si="686"/>
        <v>0</v>
      </c>
      <c r="R1700">
        <v>0</v>
      </c>
      <c r="S1700">
        <f t="shared" si="677"/>
        <v>0</v>
      </c>
      <c r="T1700">
        <f t="shared" si="687"/>
        <v>0</v>
      </c>
      <c r="U1700">
        <f t="shared" si="678"/>
        <v>1.0623462871098971E-2</v>
      </c>
      <c r="V1700">
        <f t="shared" si="688"/>
        <v>0.84441310922369939</v>
      </c>
      <c r="W1700">
        <f t="shared" si="679"/>
        <v>5.9173093241604077E-3</v>
      </c>
      <c r="X1700">
        <f t="shared" si="689"/>
        <v>0.94160359434525431</v>
      </c>
      <c r="Y1700">
        <v>1</v>
      </c>
      <c r="Z1700">
        <f>Y1700*'MRIP Selectivity'!$N$35</f>
        <v>6.2965941758702333E-3</v>
      </c>
      <c r="AA1700">
        <f>Y1700*'MRIP Selectivity'!$O$35</f>
        <v>6.2842892271189965E-3</v>
      </c>
      <c r="AB1700">
        <f>Y1700*'MRIP Selectivity'!$P$35</f>
        <v>9.0321712954188795E-4</v>
      </c>
      <c r="AC1700">
        <v>0.74741255597723821</v>
      </c>
      <c r="AD1700">
        <v>0.94160359434525442</v>
      </c>
      <c r="AE1700">
        <v>1.3432654004296583</v>
      </c>
      <c r="AF1700">
        <f t="shared" si="690"/>
        <v>4.7061535469385633E-3</v>
      </c>
      <c r="AG1700">
        <f t="shared" si="691"/>
        <v>5.9173093241604077E-3</v>
      </c>
      <c r="AH1700">
        <f t="shared" si="692"/>
        <v>1.2132603191890106E-3</v>
      </c>
      <c r="AI1700">
        <f t="shared" si="693"/>
        <v>1.3484100532531117E-2</v>
      </c>
      <c r="AJ1700">
        <f t="shared" si="694"/>
        <v>1.1836723190287982E-2</v>
      </c>
      <c r="AK1700">
        <f t="shared" si="695"/>
        <v>7.1875063566608846E-3</v>
      </c>
      <c r="AL1700">
        <f t="shared" si="696"/>
        <v>7.1305696433494187E-3</v>
      </c>
      <c r="AM1700">
        <f t="shared" si="697"/>
        <v>1.0623462871098971E-2</v>
      </c>
      <c r="AN1700">
        <f t="shared" si="698"/>
        <v>5.9173093241604077E-3</v>
      </c>
      <c r="AO1700">
        <v>0</v>
      </c>
      <c r="AP1700">
        <f t="shared" si="699"/>
        <v>1.258088340298923E-2</v>
      </c>
      <c r="AQ1700">
        <f t="shared" si="700"/>
        <v>6.2842892271189965E-3</v>
      </c>
      <c r="AR1700">
        <v>1</v>
      </c>
      <c r="AS1700">
        <f>AR1700*'MRIP Selectivity'!$N$35</f>
        <v>6.2965941758702333E-3</v>
      </c>
      <c r="AT1700">
        <f>AR1700*'MRIP Selectivity'!$O$35</f>
        <v>6.2842892271189965E-3</v>
      </c>
      <c r="AU1700">
        <f>AR1700*'MRIP Selectivity'!$P$35</f>
        <v>9.0321712954188795E-4</v>
      </c>
      <c r="AV1700">
        <v>1</v>
      </c>
      <c r="AW1700">
        <f t="shared" si="701"/>
        <v>5</v>
      </c>
      <c r="AX1700">
        <f t="shared" si="680"/>
        <v>0</v>
      </c>
      <c r="AY1700">
        <f t="shared" si="681"/>
        <v>0</v>
      </c>
      <c r="AZ1700">
        <f t="shared" si="682"/>
        <v>0</v>
      </c>
      <c r="BA1700">
        <v>174.65474044999999</v>
      </c>
      <c r="BB1700">
        <v>174.65474044999999</v>
      </c>
    </row>
    <row r="1701" spans="1:54" x14ac:dyDescent="0.25">
      <c r="A1701" t="s">
        <v>1534</v>
      </c>
      <c r="B1701" t="s">
        <v>3</v>
      </c>
      <c r="C1701">
        <v>2014</v>
      </c>
      <c r="D1701">
        <v>6</v>
      </c>
      <c r="E1701">
        <v>12</v>
      </c>
      <c r="F1701" t="s">
        <v>1825</v>
      </c>
      <c r="G1701" t="s">
        <v>1768</v>
      </c>
      <c r="H1701" t="s">
        <v>2030</v>
      </c>
      <c r="I1701" t="s">
        <v>1824</v>
      </c>
      <c r="J1701" t="s">
        <v>1813</v>
      </c>
      <c r="K1701" t="str">
        <f t="shared" si="683"/>
        <v>Inshore</v>
      </c>
      <c r="L1701">
        <v>0</v>
      </c>
      <c r="M1701">
        <f t="shared" si="676"/>
        <v>0</v>
      </c>
      <c r="N1701">
        <f t="shared" si="684"/>
        <v>1.258088340298923E-2</v>
      </c>
      <c r="O1701">
        <f t="shared" si="685"/>
        <v>6.2842892271189965E-3</v>
      </c>
      <c r="P1701">
        <v>0</v>
      </c>
      <c r="Q1701">
        <f t="shared" si="686"/>
        <v>0</v>
      </c>
      <c r="R1701">
        <v>0</v>
      </c>
      <c r="S1701">
        <f t="shared" si="677"/>
        <v>0</v>
      </c>
      <c r="T1701">
        <f t="shared" si="687"/>
        <v>0</v>
      </c>
      <c r="U1701">
        <f t="shared" si="678"/>
        <v>1.0623462871098971E-2</v>
      </c>
      <c r="V1701">
        <f t="shared" si="688"/>
        <v>0.84441310922369939</v>
      </c>
      <c r="W1701">
        <f t="shared" si="679"/>
        <v>5.9173093241604077E-3</v>
      </c>
      <c r="X1701">
        <f t="shared" si="689"/>
        <v>0.94160359434525431</v>
      </c>
      <c r="Y1701">
        <v>1</v>
      </c>
      <c r="Z1701">
        <f>Y1701*'MRIP Selectivity'!$N$35</f>
        <v>6.2965941758702333E-3</v>
      </c>
      <c r="AA1701">
        <f>Y1701*'MRIP Selectivity'!$O$35</f>
        <v>6.2842892271189965E-3</v>
      </c>
      <c r="AB1701">
        <f>Y1701*'MRIP Selectivity'!$P$35</f>
        <v>9.0321712954188795E-4</v>
      </c>
      <c r="AC1701">
        <v>0.74741255597723821</v>
      </c>
      <c r="AD1701">
        <v>0.94160359434525442</v>
      </c>
      <c r="AE1701">
        <v>1.3432654004296583</v>
      </c>
      <c r="AF1701">
        <f t="shared" si="690"/>
        <v>4.7061535469385633E-3</v>
      </c>
      <c r="AG1701">
        <f t="shared" si="691"/>
        <v>5.9173093241604077E-3</v>
      </c>
      <c r="AH1701">
        <f t="shared" si="692"/>
        <v>1.2132603191890106E-3</v>
      </c>
      <c r="AI1701">
        <f t="shared" si="693"/>
        <v>1.3484100532531117E-2</v>
      </c>
      <c r="AJ1701">
        <f t="shared" si="694"/>
        <v>1.1836723190287982E-2</v>
      </c>
      <c r="AK1701">
        <f t="shared" si="695"/>
        <v>7.1875063566608846E-3</v>
      </c>
      <c r="AL1701">
        <f t="shared" si="696"/>
        <v>7.1305696433494187E-3</v>
      </c>
      <c r="AM1701">
        <f t="shared" si="697"/>
        <v>1.0623462871098971E-2</v>
      </c>
      <c r="AN1701">
        <f t="shared" si="698"/>
        <v>5.9173093241604077E-3</v>
      </c>
      <c r="AO1701">
        <v>0</v>
      </c>
      <c r="AP1701">
        <f t="shared" si="699"/>
        <v>1.258088340298923E-2</v>
      </c>
      <c r="AQ1701">
        <f t="shared" si="700"/>
        <v>6.2842892271189965E-3</v>
      </c>
      <c r="AR1701">
        <v>1</v>
      </c>
      <c r="AS1701">
        <f>AR1701*'MRIP Selectivity'!$N$35</f>
        <v>6.2965941758702333E-3</v>
      </c>
      <c r="AT1701">
        <f>AR1701*'MRIP Selectivity'!$O$35</f>
        <v>6.2842892271189965E-3</v>
      </c>
      <c r="AU1701">
        <f>AR1701*'MRIP Selectivity'!$P$35</f>
        <v>9.0321712954188795E-4</v>
      </c>
      <c r="AV1701">
        <v>1</v>
      </c>
      <c r="AW1701">
        <f t="shared" si="701"/>
        <v>5</v>
      </c>
      <c r="AX1701">
        <f t="shared" si="680"/>
        <v>0</v>
      </c>
      <c r="AY1701">
        <f t="shared" si="681"/>
        <v>0</v>
      </c>
      <c r="AZ1701">
        <f t="shared" si="682"/>
        <v>0</v>
      </c>
      <c r="BA1701">
        <v>174.65474044999999</v>
      </c>
      <c r="BB1701">
        <v>174.65474044999999</v>
      </c>
    </row>
    <row r="1702" spans="1:54" x14ac:dyDescent="0.25">
      <c r="A1702" t="s">
        <v>1535</v>
      </c>
      <c r="B1702" t="s">
        <v>3</v>
      </c>
      <c r="C1702">
        <v>2014</v>
      </c>
      <c r="D1702">
        <v>6</v>
      </c>
      <c r="E1702">
        <v>12</v>
      </c>
      <c r="F1702" t="s">
        <v>1825</v>
      </c>
      <c r="G1702" t="s">
        <v>1768</v>
      </c>
      <c r="H1702" t="s">
        <v>2030</v>
      </c>
      <c r="I1702" t="s">
        <v>1824</v>
      </c>
      <c r="J1702" t="s">
        <v>1813</v>
      </c>
      <c r="K1702" t="str">
        <f t="shared" si="683"/>
        <v>Inshore</v>
      </c>
      <c r="L1702">
        <v>0</v>
      </c>
      <c r="M1702">
        <f t="shared" si="676"/>
        <v>0</v>
      </c>
      <c r="N1702">
        <f t="shared" si="684"/>
        <v>1.258088340298923E-2</v>
      </c>
      <c r="O1702">
        <f t="shared" si="685"/>
        <v>6.2842892271189965E-3</v>
      </c>
      <c r="P1702">
        <v>0</v>
      </c>
      <c r="Q1702">
        <f t="shared" si="686"/>
        <v>0</v>
      </c>
      <c r="R1702">
        <v>0</v>
      </c>
      <c r="S1702">
        <f t="shared" si="677"/>
        <v>0</v>
      </c>
      <c r="T1702">
        <f t="shared" si="687"/>
        <v>0</v>
      </c>
      <c r="U1702">
        <f t="shared" si="678"/>
        <v>1.0623462871098971E-2</v>
      </c>
      <c r="V1702">
        <f t="shared" si="688"/>
        <v>0.84441310922369939</v>
      </c>
      <c r="W1702">
        <f t="shared" si="679"/>
        <v>5.9173093241604077E-3</v>
      </c>
      <c r="X1702">
        <f t="shared" si="689"/>
        <v>0.94160359434525431</v>
      </c>
      <c r="Y1702">
        <v>1</v>
      </c>
      <c r="Z1702">
        <f>Y1702*'MRIP Selectivity'!$N$35</f>
        <v>6.2965941758702333E-3</v>
      </c>
      <c r="AA1702">
        <f>Y1702*'MRIP Selectivity'!$O$35</f>
        <v>6.2842892271189965E-3</v>
      </c>
      <c r="AB1702">
        <f>Y1702*'MRIP Selectivity'!$P$35</f>
        <v>9.0321712954188795E-4</v>
      </c>
      <c r="AC1702">
        <v>0.74741255597723821</v>
      </c>
      <c r="AD1702">
        <v>0.94160359434525442</v>
      </c>
      <c r="AE1702">
        <v>1.3432654004296583</v>
      </c>
      <c r="AF1702">
        <f t="shared" si="690"/>
        <v>4.7061535469385633E-3</v>
      </c>
      <c r="AG1702">
        <f t="shared" si="691"/>
        <v>5.9173093241604077E-3</v>
      </c>
      <c r="AH1702">
        <f t="shared" si="692"/>
        <v>1.2132603191890106E-3</v>
      </c>
      <c r="AI1702">
        <f t="shared" si="693"/>
        <v>1.3484100532531117E-2</v>
      </c>
      <c r="AJ1702">
        <f t="shared" si="694"/>
        <v>1.1836723190287982E-2</v>
      </c>
      <c r="AK1702">
        <f t="shared" si="695"/>
        <v>7.1875063566608846E-3</v>
      </c>
      <c r="AL1702">
        <f t="shared" si="696"/>
        <v>7.1305696433494187E-3</v>
      </c>
      <c r="AM1702">
        <f t="shared" si="697"/>
        <v>1.0623462871098971E-2</v>
      </c>
      <c r="AN1702">
        <f t="shared" si="698"/>
        <v>5.9173093241604077E-3</v>
      </c>
      <c r="AO1702">
        <v>0</v>
      </c>
      <c r="AP1702">
        <f t="shared" si="699"/>
        <v>1.258088340298923E-2</v>
      </c>
      <c r="AQ1702">
        <f t="shared" si="700"/>
        <v>6.2842892271189965E-3</v>
      </c>
      <c r="AR1702">
        <v>1</v>
      </c>
      <c r="AS1702">
        <f>AR1702*'MRIP Selectivity'!$N$35</f>
        <v>6.2965941758702333E-3</v>
      </c>
      <c r="AT1702">
        <f>AR1702*'MRIP Selectivity'!$O$35</f>
        <v>6.2842892271189965E-3</v>
      </c>
      <c r="AU1702">
        <f>AR1702*'MRIP Selectivity'!$P$35</f>
        <v>9.0321712954188795E-4</v>
      </c>
      <c r="AV1702">
        <v>1</v>
      </c>
      <c r="AW1702">
        <f t="shared" si="701"/>
        <v>5</v>
      </c>
      <c r="AX1702">
        <f t="shared" si="680"/>
        <v>0</v>
      </c>
      <c r="AY1702">
        <f t="shared" si="681"/>
        <v>0</v>
      </c>
      <c r="AZ1702">
        <f t="shared" si="682"/>
        <v>0</v>
      </c>
      <c r="BA1702">
        <v>174.65474044999999</v>
      </c>
      <c r="BB1702">
        <v>174.65474044999999</v>
      </c>
    </row>
    <row r="1703" spans="1:54" x14ac:dyDescent="0.25">
      <c r="A1703" t="s">
        <v>1536</v>
      </c>
      <c r="B1703" t="s">
        <v>3</v>
      </c>
      <c r="C1703">
        <v>2013</v>
      </c>
      <c r="D1703">
        <v>3</v>
      </c>
      <c r="E1703">
        <v>5</v>
      </c>
      <c r="F1703" t="s">
        <v>1843</v>
      </c>
      <c r="G1703" t="s">
        <v>1768</v>
      </c>
      <c r="H1703" t="s">
        <v>2035</v>
      </c>
      <c r="I1703" t="s">
        <v>1812</v>
      </c>
      <c r="J1703" t="s">
        <v>1813</v>
      </c>
      <c r="K1703" t="str">
        <f t="shared" si="683"/>
        <v>Inshore</v>
      </c>
      <c r="L1703">
        <v>0</v>
      </c>
      <c r="M1703">
        <f t="shared" si="676"/>
        <v>0</v>
      </c>
      <c r="N1703">
        <f t="shared" si="684"/>
        <v>0.22645590125380613</v>
      </c>
      <c r="O1703">
        <f t="shared" si="685"/>
        <v>0.11311720608814194</v>
      </c>
      <c r="P1703">
        <v>0</v>
      </c>
      <c r="Q1703">
        <f t="shared" si="686"/>
        <v>0</v>
      </c>
      <c r="R1703">
        <v>0</v>
      </c>
      <c r="S1703">
        <f t="shared" si="677"/>
        <v>0</v>
      </c>
      <c r="T1703">
        <f t="shared" si="687"/>
        <v>0</v>
      </c>
      <c r="U1703">
        <f t="shared" si="678"/>
        <v>0.19122233167978148</v>
      </c>
      <c r="V1703">
        <f t="shared" si="688"/>
        <v>0.84441310922369939</v>
      </c>
      <c r="W1703">
        <f t="shared" si="679"/>
        <v>0.10651156783488734</v>
      </c>
      <c r="X1703">
        <f t="shared" si="689"/>
        <v>0.94160359434525442</v>
      </c>
      <c r="Y1703">
        <v>18</v>
      </c>
      <c r="Z1703">
        <f>Y1703*'MRIP Selectivity'!$N$35</f>
        <v>0.11333869516566419</v>
      </c>
      <c r="AA1703">
        <f>Y1703*'MRIP Selectivity'!$O$35</f>
        <v>0.11311720608814194</v>
      </c>
      <c r="AB1703">
        <f>Y1703*'MRIP Selectivity'!$P$35</f>
        <v>1.6257908331753983E-2</v>
      </c>
      <c r="AC1703">
        <v>0.74741255597723821</v>
      </c>
      <c r="AD1703">
        <v>0.94160359434525442</v>
      </c>
      <c r="AE1703">
        <v>1.3432654004296583</v>
      </c>
      <c r="AF1703">
        <f t="shared" si="690"/>
        <v>8.4710763844894121E-2</v>
      </c>
      <c r="AG1703">
        <f t="shared" si="691"/>
        <v>0.10651156783488734</v>
      </c>
      <c r="AH1703">
        <f t="shared" si="692"/>
        <v>2.1838685745402191E-2</v>
      </c>
      <c r="AI1703">
        <f t="shared" si="693"/>
        <v>0.2427138095855601</v>
      </c>
      <c r="AJ1703">
        <f t="shared" si="694"/>
        <v>0.21306101742518366</v>
      </c>
      <c r="AK1703">
        <f t="shared" si="695"/>
        <v>0.12937511441989591</v>
      </c>
      <c r="AL1703">
        <f t="shared" si="696"/>
        <v>0.12835025358028954</v>
      </c>
      <c r="AM1703">
        <f t="shared" si="697"/>
        <v>0.19122233167978148</v>
      </c>
      <c r="AN1703">
        <f t="shared" si="698"/>
        <v>0.10651156783488734</v>
      </c>
      <c r="AO1703">
        <v>0</v>
      </c>
      <c r="AP1703">
        <f t="shared" si="699"/>
        <v>0.22645590125380613</v>
      </c>
      <c r="AQ1703">
        <f t="shared" si="700"/>
        <v>0.11311720608814194</v>
      </c>
      <c r="AR1703">
        <v>18</v>
      </c>
      <c r="AS1703">
        <f>AR1703*'MRIP Selectivity'!$N$35</f>
        <v>0.11333869516566419</v>
      </c>
      <c r="AT1703">
        <f>AR1703*'MRIP Selectivity'!$O$35</f>
        <v>0.11311720608814194</v>
      </c>
      <c r="AU1703">
        <f>AR1703*'MRIP Selectivity'!$P$35</f>
        <v>1.6257908331753983E-2</v>
      </c>
      <c r="AV1703">
        <v>4</v>
      </c>
      <c r="AW1703">
        <f t="shared" si="701"/>
        <v>20</v>
      </c>
      <c r="AX1703">
        <f t="shared" si="680"/>
        <v>0</v>
      </c>
      <c r="AY1703">
        <f t="shared" si="681"/>
        <v>0</v>
      </c>
      <c r="AZ1703">
        <f t="shared" si="682"/>
        <v>0</v>
      </c>
      <c r="BA1703">
        <v>118.96521242999999</v>
      </c>
      <c r="BB1703">
        <v>118.96521242999999</v>
      </c>
    </row>
    <row r="1704" spans="1:54" x14ac:dyDescent="0.25">
      <c r="A1704" t="s">
        <v>1537</v>
      </c>
      <c r="B1704" t="s">
        <v>3</v>
      </c>
      <c r="C1704">
        <v>2013</v>
      </c>
      <c r="D1704">
        <v>3</v>
      </c>
      <c r="E1704">
        <v>5</v>
      </c>
      <c r="F1704" t="s">
        <v>1870</v>
      </c>
      <c r="G1704" t="s">
        <v>1768</v>
      </c>
      <c r="H1704" t="s">
        <v>2035</v>
      </c>
      <c r="I1704" t="s">
        <v>1812</v>
      </c>
      <c r="J1704" t="s">
        <v>1819</v>
      </c>
      <c r="K1704" t="str">
        <f t="shared" si="683"/>
        <v>Offshore</v>
      </c>
      <c r="L1704">
        <v>0</v>
      </c>
      <c r="M1704">
        <f t="shared" si="676"/>
        <v>0</v>
      </c>
      <c r="N1704">
        <f t="shared" si="684"/>
        <v>0.12580883402989229</v>
      </c>
      <c r="O1704">
        <f t="shared" si="685"/>
        <v>6.2842892271189971E-2</v>
      </c>
      <c r="P1704">
        <v>0</v>
      </c>
      <c r="Q1704">
        <f t="shared" si="686"/>
        <v>0</v>
      </c>
      <c r="R1704">
        <v>0</v>
      </c>
      <c r="S1704">
        <f t="shared" si="677"/>
        <v>0</v>
      </c>
      <c r="T1704">
        <f t="shared" si="687"/>
        <v>0</v>
      </c>
      <c r="U1704">
        <f t="shared" si="678"/>
        <v>0.10623462871098971</v>
      </c>
      <c r="V1704">
        <f t="shared" si="688"/>
        <v>0.84441310922369939</v>
      </c>
      <c r="W1704">
        <f t="shared" si="679"/>
        <v>5.9173093241604087E-2</v>
      </c>
      <c r="X1704">
        <f t="shared" si="689"/>
        <v>0.94160359434525442</v>
      </c>
      <c r="Y1704">
        <v>10</v>
      </c>
      <c r="Z1704">
        <f>Y1704*'MRIP Selectivity'!$N$35</f>
        <v>6.2965941758702335E-2</v>
      </c>
      <c r="AA1704">
        <f>Y1704*'MRIP Selectivity'!$O$35</f>
        <v>6.2842892271189971E-2</v>
      </c>
      <c r="AB1704">
        <f>Y1704*'MRIP Selectivity'!$P$35</f>
        <v>9.0321712954188789E-3</v>
      </c>
      <c r="AC1704">
        <v>0.74741255597723821</v>
      </c>
      <c r="AD1704">
        <v>0.94160359434525442</v>
      </c>
      <c r="AE1704">
        <v>1.3432654004296583</v>
      </c>
      <c r="AF1704">
        <f t="shared" si="690"/>
        <v>4.7061535469385629E-2</v>
      </c>
      <c r="AG1704">
        <f t="shared" si="691"/>
        <v>5.9173093241604087E-2</v>
      </c>
      <c r="AH1704">
        <f t="shared" si="692"/>
        <v>1.2132603191890105E-2</v>
      </c>
      <c r="AI1704">
        <f t="shared" si="693"/>
        <v>0.13484100532531118</v>
      </c>
      <c r="AJ1704">
        <f t="shared" si="694"/>
        <v>0.11836723190287982</v>
      </c>
      <c r="AK1704">
        <f t="shared" si="695"/>
        <v>7.1875063566608846E-2</v>
      </c>
      <c r="AL1704">
        <f t="shared" si="696"/>
        <v>7.1305696433494187E-2</v>
      </c>
      <c r="AM1704">
        <f t="shared" si="697"/>
        <v>0.10623462871098971</v>
      </c>
      <c r="AN1704">
        <f t="shared" si="698"/>
        <v>5.9173093241604087E-2</v>
      </c>
      <c r="AO1704">
        <v>0</v>
      </c>
      <c r="AP1704">
        <f t="shared" si="699"/>
        <v>0.12580883402989229</v>
      </c>
      <c r="AQ1704">
        <f t="shared" si="700"/>
        <v>6.2842892271189971E-2</v>
      </c>
      <c r="AR1704">
        <v>10</v>
      </c>
      <c r="AS1704">
        <f>AR1704*'MRIP Selectivity'!$N$35</f>
        <v>6.2965941758702335E-2</v>
      </c>
      <c r="AT1704">
        <f>AR1704*'MRIP Selectivity'!$O$35</f>
        <v>6.2842892271189971E-2</v>
      </c>
      <c r="AU1704">
        <f>AR1704*'MRIP Selectivity'!$P$35</f>
        <v>9.0321712954188789E-3</v>
      </c>
      <c r="AV1704">
        <v>4</v>
      </c>
      <c r="AW1704">
        <f t="shared" si="701"/>
        <v>20</v>
      </c>
      <c r="AX1704">
        <f t="shared" si="680"/>
        <v>0</v>
      </c>
      <c r="AY1704">
        <f t="shared" si="681"/>
        <v>0</v>
      </c>
      <c r="AZ1704">
        <f t="shared" si="682"/>
        <v>0</v>
      </c>
      <c r="BA1704">
        <v>137.40482036</v>
      </c>
      <c r="BB1704">
        <v>137.40482036</v>
      </c>
    </row>
    <row r="1705" spans="1:54" x14ac:dyDescent="0.25">
      <c r="A1705" t="s">
        <v>1538</v>
      </c>
      <c r="B1705" t="s">
        <v>3</v>
      </c>
      <c r="C1705">
        <v>2013</v>
      </c>
      <c r="D1705">
        <v>3</v>
      </c>
      <c r="E1705">
        <v>5</v>
      </c>
      <c r="F1705" t="s">
        <v>1836</v>
      </c>
      <c r="G1705" t="s">
        <v>1768</v>
      </c>
      <c r="H1705" t="s">
        <v>2035</v>
      </c>
      <c r="I1705" t="s">
        <v>1812</v>
      </c>
      <c r="J1705" t="s">
        <v>1819</v>
      </c>
      <c r="K1705" t="str">
        <f t="shared" si="683"/>
        <v>Offshore</v>
      </c>
      <c r="L1705">
        <v>0</v>
      </c>
      <c r="M1705">
        <f t="shared" si="676"/>
        <v>0</v>
      </c>
      <c r="N1705">
        <f t="shared" si="684"/>
        <v>0.61646328674647233</v>
      </c>
      <c r="O1705">
        <f t="shared" si="685"/>
        <v>0.30793017212883084</v>
      </c>
      <c r="P1705">
        <v>0</v>
      </c>
      <c r="Q1705">
        <f t="shared" si="686"/>
        <v>0</v>
      </c>
      <c r="R1705">
        <v>0</v>
      </c>
      <c r="S1705">
        <f t="shared" si="677"/>
        <v>0</v>
      </c>
      <c r="T1705">
        <f t="shared" si="687"/>
        <v>0</v>
      </c>
      <c r="U1705">
        <f t="shared" si="678"/>
        <v>0.52054968068384955</v>
      </c>
      <c r="V1705">
        <f t="shared" si="688"/>
        <v>0.84441310922369917</v>
      </c>
      <c r="W1705">
        <f t="shared" si="679"/>
        <v>0.28994815688386</v>
      </c>
      <c r="X1705">
        <f t="shared" si="689"/>
        <v>0.94160359434525442</v>
      </c>
      <c r="Y1705">
        <v>49</v>
      </c>
      <c r="Z1705">
        <f>Y1705*'MRIP Selectivity'!$N$35</f>
        <v>0.30853311461764144</v>
      </c>
      <c r="AA1705">
        <f>Y1705*'MRIP Selectivity'!$O$35</f>
        <v>0.30793017212883084</v>
      </c>
      <c r="AB1705">
        <f>Y1705*'MRIP Selectivity'!$P$35</f>
        <v>4.4257639347552509E-2</v>
      </c>
      <c r="AC1705">
        <v>0.74741255597723821</v>
      </c>
      <c r="AD1705">
        <v>0.94160359434525442</v>
      </c>
      <c r="AE1705">
        <v>1.3432654004296583</v>
      </c>
      <c r="AF1705">
        <f t="shared" si="690"/>
        <v>0.23060152379998958</v>
      </c>
      <c r="AG1705">
        <f t="shared" si="691"/>
        <v>0.28994815688386</v>
      </c>
      <c r="AH1705">
        <f t="shared" si="692"/>
        <v>5.9449755640261517E-2</v>
      </c>
      <c r="AI1705">
        <f t="shared" si="693"/>
        <v>0.66072092609402489</v>
      </c>
      <c r="AJ1705">
        <f t="shared" si="694"/>
        <v>0.57999943632411111</v>
      </c>
      <c r="AK1705">
        <f t="shared" si="695"/>
        <v>0.35218781147638334</v>
      </c>
      <c r="AL1705">
        <f t="shared" si="696"/>
        <v>0.3493979125241215</v>
      </c>
      <c r="AM1705">
        <f t="shared" si="697"/>
        <v>0.52054968068384955</v>
      </c>
      <c r="AN1705">
        <f t="shared" si="698"/>
        <v>0.28994815688386</v>
      </c>
      <c r="AO1705">
        <v>0</v>
      </c>
      <c r="AP1705">
        <f t="shared" si="699"/>
        <v>0.61646328674647233</v>
      </c>
      <c r="AQ1705">
        <f t="shared" si="700"/>
        <v>0.30793017212883084</v>
      </c>
      <c r="AR1705">
        <v>49</v>
      </c>
      <c r="AS1705">
        <f>AR1705*'MRIP Selectivity'!$N$35</f>
        <v>0.30853311461764144</v>
      </c>
      <c r="AT1705">
        <f>AR1705*'MRIP Selectivity'!$O$35</f>
        <v>0.30793017212883084</v>
      </c>
      <c r="AU1705">
        <f>AR1705*'MRIP Selectivity'!$P$35</f>
        <v>4.4257639347552509E-2</v>
      </c>
      <c r="AV1705">
        <v>12</v>
      </c>
      <c r="AW1705">
        <f t="shared" si="701"/>
        <v>60</v>
      </c>
      <c r="AX1705">
        <f t="shared" si="680"/>
        <v>0</v>
      </c>
      <c r="AY1705">
        <f t="shared" si="681"/>
        <v>0</v>
      </c>
      <c r="AZ1705">
        <f t="shared" si="682"/>
        <v>0</v>
      </c>
      <c r="BA1705">
        <v>1266.7415820000001</v>
      </c>
      <c r="BB1705">
        <v>1266.7415820000001</v>
      </c>
    </row>
    <row r="1706" spans="1:54" x14ac:dyDescent="0.25">
      <c r="A1706" t="s">
        <v>1539</v>
      </c>
      <c r="B1706" t="s">
        <v>3</v>
      </c>
      <c r="C1706">
        <v>2013</v>
      </c>
      <c r="D1706">
        <v>4</v>
      </c>
      <c r="E1706">
        <v>7</v>
      </c>
      <c r="F1706" t="s">
        <v>1850</v>
      </c>
      <c r="G1706" t="s">
        <v>1768</v>
      </c>
      <c r="H1706" t="s">
        <v>2035</v>
      </c>
      <c r="I1706" t="s">
        <v>1812</v>
      </c>
      <c r="J1706" t="s">
        <v>1767</v>
      </c>
      <c r="K1706" t="str">
        <f t="shared" si="683"/>
        <v>Inshore</v>
      </c>
      <c r="L1706">
        <v>0</v>
      </c>
      <c r="M1706">
        <f t="shared" si="676"/>
        <v>0</v>
      </c>
      <c r="N1706">
        <f t="shared" si="684"/>
        <v>0.12580883402989229</v>
      </c>
      <c r="O1706">
        <f t="shared" si="685"/>
        <v>6.2842892271189971E-2</v>
      </c>
      <c r="P1706">
        <v>0</v>
      </c>
      <c r="Q1706">
        <f t="shared" si="686"/>
        <v>0</v>
      </c>
      <c r="R1706">
        <v>0</v>
      </c>
      <c r="S1706">
        <f t="shared" si="677"/>
        <v>0</v>
      </c>
      <c r="T1706">
        <f t="shared" si="687"/>
        <v>0</v>
      </c>
      <c r="U1706">
        <f t="shared" si="678"/>
        <v>0.10623462871098971</v>
      </c>
      <c r="V1706">
        <f t="shared" si="688"/>
        <v>0.84441310922369939</v>
      </c>
      <c r="W1706">
        <f t="shared" si="679"/>
        <v>5.9173093241604087E-2</v>
      </c>
      <c r="X1706">
        <f t="shared" si="689"/>
        <v>0.94160359434525442</v>
      </c>
      <c r="Y1706">
        <v>10</v>
      </c>
      <c r="Z1706">
        <f>Y1706*'MRIP Selectivity'!$N$35</f>
        <v>6.2965941758702335E-2</v>
      </c>
      <c r="AA1706">
        <f>Y1706*'MRIP Selectivity'!$O$35</f>
        <v>6.2842892271189971E-2</v>
      </c>
      <c r="AB1706">
        <f>Y1706*'MRIP Selectivity'!$P$35</f>
        <v>9.0321712954188789E-3</v>
      </c>
      <c r="AC1706">
        <v>0.74741255597723821</v>
      </c>
      <c r="AD1706">
        <v>0.94160359434525442</v>
      </c>
      <c r="AE1706">
        <v>1.3432654004296583</v>
      </c>
      <c r="AF1706">
        <f t="shared" si="690"/>
        <v>4.7061535469385629E-2</v>
      </c>
      <c r="AG1706">
        <f t="shared" si="691"/>
        <v>5.9173093241604087E-2</v>
      </c>
      <c r="AH1706">
        <f t="shared" si="692"/>
        <v>1.2132603191890105E-2</v>
      </c>
      <c r="AI1706">
        <f t="shared" si="693"/>
        <v>0.13484100532531118</v>
      </c>
      <c r="AJ1706">
        <f t="shared" si="694"/>
        <v>0.11836723190287982</v>
      </c>
      <c r="AK1706">
        <f t="shared" si="695"/>
        <v>7.1875063566608846E-2</v>
      </c>
      <c r="AL1706">
        <f t="shared" si="696"/>
        <v>7.1305696433494187E-2</v>
      </c>
      <c r="AM1706">
        <f t="shared" si="697"/>
        <v>0.10623462871098971</v>
      </c>
      <c r="AN1706">
        <f t="shared" si="698"/>
        <v>5.9173093241604087E-2</v>
      </c>
      <c r="AO1706">
        <v>0</v>
      </c>
      <c r="AP1706">
        <f t="shared" si="699"/>
        <v>0.12580883402989229</v>
      </c>
      <c r="AQ1706">
        <f t="shared" si="700"/>
        <v>6.2842892271189971E-2</v>
      </c>
      <c r="AR1706">
        <v>10</v>
      </c>
      <c r="AS1706">
        <f>AR1706*'MRIP Selectivity'!$N$35</f>
        <v>6.2965941758702335E-2</v>
      </c>
      <c r="AT1706">
        <f>AR1706*'MRIP Selectivity'!$O$35</f>
        <v>6.2842892271189971E-2</v>
      </c>
      <c r="AU1706">
        <f>AR1706*'MRIP Selectivity'!$P$35</f>
        <v>9.0321712954188789E-3</v>
      </c>
      <c r="AV1706">
        <v>4</v>
      </c>
      <c r="AW1706">
        <f t="shared" si="701"/>
        <v>20</v>
      </c>
      <c r="AX1706">
        <f t="shared" si="680"/>
        <v>0</v>
      </c>
      <c r="AY1706">
        <f t="shared" si="681"/>
        <v>0</v>
      </c>
      <c r="AZ1706">
        <f t="shared" si="682"/>
        <v>0</v>
      </c>
      <c r="BA1706">
        <v>143.29733103000001</v>
      </c>
      <c r="BB1706">
        <v>143.29733103000001</v>
      </c>
    </row>
    <row r="1707" spans="1:54" x14ac:dyDescent="0.25">
      <c r="A1707" t="s">
        <v>1540</v>
      </c>
      <c r="B1707" t="s">
        <v>3</v>
      </c>
      <c r="C1707">
        <v>2013</v>
      </c>
      <c r="D1707">
        <v>4</v>
      </c>
      <c r="E1707">
        <v>7</v>
      </c>
      <c r="F1707" t="s">
        <v>1850</v>
      </c>
      <c r="G1707" t="s">
        <v>1768</v>
      </c>
      <c r="H1707" t="s">
        <v>2035</v>
      </c>
      <c r="I1707" t="s">
        <v>1812</v>
      </c>
      <c r="J1707" t="s">
        <v>1813</v>
      </c>
      <c r="K1707" t="str">
        <f t="shared" si="683"/>
        <v>Inshore</v>
      </c>
      <c r="L1707">
        <v>0</v>
      </c>
      <c r="M1707">
        <f t="shared" si="676"/>
        <v>0</v>
      </c>
      <c r="N1707">
        <f t="shared" si="684"/>
        <v>5.0323533611956919E-2</v>
      </c>
      <c r="O1707">
        <f t="shared" si="685"/>
        <v>2.5137156908475986E-2</v>
      </c>
      <c r="P1707">
        <v>0</v>
      </c>
      <c r="Q1707">
        <f t="shared" si="686"/>
        <v>0</v>
      </c>
      <c r="R1707">
        <v>0</v>
      </c>
      <c r="S1707">
        <f t="shared" si="677"/>
        <v>0</v>
      </c>
      <c r="T1707">
        <f t="shared" si="687"/>
        <v>0</v>
      </c>
      <c r="U1707">
        <f t="shared" si="678"/>
        <v>4.2493851484395884E-2</v>
      </c>
      <c r="V1707">
        <f t="shared" si="688"/>
        <v>0.84441310922369939</v>
      </c>
      <c r="W1707">
        <f t="shared" si="679"/>
        <v>2.3669237296641631E-2</v>
      </c>
      <c r="X1707">
        <f t="shared" si="689"/>
        <v>0.94160359434525431</v>
      </c>
      <c r="Y1707">
        <v>4</v>
      </c>
      <c r="Z1707">
        <f>Y1707*'MRIP Selectivity'!$N$35</f>
        <v>2.5186376703480933E-2</v>
      </c>
      <c r="AA1707">
        <f>Y1707*'MRIP Selectivity'!$O$35</f>
        <v>2.5137156908475986E-2</v>
      </c>
      <c r="AB1707">
        <f>Y1707*'MRIP Selectivity'!$P$35</f>
        <v>3.6128685181675518E-3</v>
      </c>
      <c r="AC1707">
        <v>0.74741255597723821</v>
      </c>
      <c r="AD1707">
        <v>0.94160359434525442</v>
      </c>
      <c r="AE1707">
        <v>1.3432654004296583</v>
      </c>
      <c r="AF1707">
        <f t="shared" si="690"/>
        <v>1.8824614187754253E-2</v>
      </c>
      <c r="AG1707">
        <f t="shared" si="691"/>
        <v>2.3669237296641631E-2</v>
      </c>
      <c r="AH1707">
        <f t="shared" si="692"/>
        <v>4.8530412767560423E-3</v>
      </c>
      <c r="AI1707">
        <f t="shared" si="693"/>
        <v>5.3936402130124468E-2</v>
      </c>
      <c r="AJ1707">
        <f t="shared" si="694"/>
        <v>4.7346892761151928E-2</v>
      </c>
      <c r="AK1707">
        <f t="shared" si="695"/>
        <v>2.8750025426643538E-2</v>
      </c>
      <c r="AL1707">
        <f t="shared" si="696"/>
        <v>2.8522278573397675E-2</v>
      </c>
      <c r="AM1707">
        <f t="shared" si="697"/>
        <v>4.2493851484395884E-2</v>
      </c>
      <c r="AN1707">
        <f t="shared" si="698"/>
        <v>2.3669237296641631E-2</v>
      </c>
      <c r="AO1707">
        <v>0</v>
      </c>
      <c r="AP1707">
        <f t="shared" si="699"/>
        <v>5.0323533611956919E-2</v>
      </c>
      <c r="AQ1707">
        <f t="shared" si="700"/>
        <v>2.5137156908475986E-2</v>
      </c>
      <c r="AR1707">
        <v>4</v>
      </c>
      <c r="AS1707">
        <f>AR1707*'MRIP Selectivity'!$N$35</f>
        <v>2.5186376703480933E-2</v>
      </c>
      <c r="AT1707">
        <f>AR1707*'MRIP Selectivity'!$O$35</f>
        <v>2.5137156908475986E-2</v>
      </c>
      <c r="AU1707">
        <f>AR1707*'MRIP Selectivity'!$P$35</f>
        <v>3.6128685181675518E-3</v>
      </c>
      <c r="AV1707">
        <v>4</v>
      </c>
      <c r="AW1707">
        <f t="shared" si="701"/>
        <v>20</v>
      </c>
      <c r="AX1707">
        <f t="shared" si="680"/>
        <v>0</v>
      </c>
      <c r="AY1707">
        <f t="shared" si="681"/>
        <v>0</v>
      </c>
      <c r="AZ1707">
        <f t="shared" si="682"/>
        <v>0</v>
      </c>
      <c r="BA1707">
        <v>143.29733103000001</v>
      </c>
      <c r="BB1707">
        <v>143.29733103000001</v>
      </c>
    </row>
    <row r="1708" spans="1:54" x14ac:dyDescent="0.25">
      <c r="A1708" t="s">
        <v>1541</v>
      </c>
      <c r="B1708" t="s">
        <v>3</v>
      </c>
      <c r="C1708">
        <v>2013</v>
      </c>
      <c r="D1708">
        <v>4</v>
      </c>
      <c r="E1708">
        <v>7</v>
      </c>
      <c r="F1708" t="s">
        <v>1851</v>
      </c>
      <c r="G1708" t="s">
        <v>1768</v>
      </c>
      <c r="H1708" t="s">
        <v>2036</v>
      </c>
      <c r="I1708" t="s">
        <v>1812</v>
      </c>
      <c r="J1708" t="s">
        <v>1767</v>
      </c>
      <c r="K1708" t="str">
        <f t="shared" si="683"/>
        <v>Inshore</v>
      </c>
      <c r="L1708">
        <v>0</v>
      </c>
      <c r="M1708">
        <f t="shared" si="676"/>
        <v>0</v>
      </c>
      <c r="N1708">
        <f t="shared" si="684"/>
        <v>0.25161766805978458</v>
      </c>
      <c r="O1708">
        <f t="shared" si="685"/>
        <v>0.12568578454237994</v>
      </c>
      <c r="P1708">
        <v>0</v>
      </c>
      <c r="Q1708">
        <f t="shared" si="686"/>
        <v>0</v>
      </c>
      <c r="R1708">
        <v>0</v>
      </c>
      <c r="S1708">
        <f t="shared" si="677"/>
        <v>0</v>
      </c>
      <c r="T1708">
        <f t="shared" si="687"/>
        <v>0</v>
      </c>
      <c r="U1708">
        <f t="shared" si="678"/>
        <v>0.21246925742197942</v>
      </c>
      <c r="V1708">
        <f t="shared" si="688"/>
        <v>0.84441310922369939</v>
      </c>
      <c r="W1708">
        <f t="shared" si="679"/>
        <v>0.11834618648320817</v>
      </c>
      <c r="X1708">
        <f t="shared" si="689"/>
        <v>0.94160359434525442</v>
      </c>
      <c r="Y1708">
        <v>20</v>
      </c>
      <c r="Z1708">
        <f>Y1708*'MRIP Selectivity'!$N$35</f>
        <v>0.12593188351740467</v>
      </c>
      <c r="AA1708">
        <f>Y1708*'MRIP Selectivity'!$O$35</f>
        <v>0.12568578454237994</v>
      </c>
      <c r="AB1708">
        <f>Y1708*'MRIP Selectivity'!$P$35</f>
        <v>1.8064342590837758E-2</v>
      </c>
      <c r="AC1708">
        <v>0.74741255597723821</v>
      </c>
      <c r="AD1708">
        <v>0.94160359434525442</v>
      </c>
      <c r="AE1708">
        <v>1.3432654004296583</v>
      </c>
      <c r="AF1708">
        <f t="shared" si="690"/>
        <v>9.4123070938771258E-2</v>
      </c>
      <c r="AG1708">
        <f t="shared" si="691"/>
        <v>0.11834618648320817</v>
      </c>
      <c r="AH1708">
        <f t="shared" si="692"/>
        <v>2.426520638378021E-2</v>
      </c>
      <c r="AI1708">
        <f t="shared" si="693"/>
        <v>0.26968201065062236</v>
      </c>
      <c r="AJ1708">
        <f t="shared" si="694"/>
        <v>0.23673446380575963</v>
      </c>
      <c r="AK1708">
        <f t="shared" si="695"/>
        <v>0.14375012713321769</v>
      </c>
      <c r="AL1708">
        <f t="shared" si="696"/>
        <v>0.14261139286698837</v>
      </c>
      <c r="AM1708">
        <f t="shared" si="697"/>
        <v>0.21246925742197942</v>
      </c>
      <c r="AN1708">
        <f t="shared" si="698"/>
        <v>0.11834618648320817</v>
      </c>
      <c r="AO1708">
        <v>0</v>
      </c>
      <c r="AP1708">
        <f t="shared" si="699"/>
        <v>0.25161766805978458</v>
      </c>
      <c r="AQ1708">
        <f t="shared" si="700"/>
        <v>0.12568578454237994</v>
      </c>
      <c r="AR1708">
        <v>20</v>
      </c>
      <c r="AS1708">
        <f>AR1708*'MRIP Selectivity'!$N$35</f>
        <v>0.12593188351740467</v>
      </c>
      <c r="AT1708">
        <f>AR1708*'MRIP Selectivity'!$O$35</f>
        <v>0.12568578454237994</v>
      </c>
      <c r="AU1708">
        <f>AR1708*'MRIP Selectivity'!$P$35</f>
        <v>1.8064342590837758E-2</v>
      </c>
      <c r="AV1708">
        <v>4</v>
      </c>
      <c r="AW1708">
        <f t="shared" si="701"/>
        <v>20</v>
      </c>
      <c r="AX1708">
        <f t="shared" si="680"/>
        <v>0</v>
      </c>
      <c r="AY1708">
        <f t="shared" si="681"/>
        <v>0</v>
      </c>
      <c r="AZ1708">
        <f t="shared" si="682"/>
        <v>0</v>
      </c>
      <c r="BA1708">
        <v>1214.5962503000001</v>
      </c>
      <c r="BB1708">
        <v>1214.5962503000001</v>
      </c>
    </row>
    <row r="1709" spans="1:54" x14ac:dyDescent="0.25">
      <c r="A1709" t="s">
        <v>1542</v>
      </c>
      <c r="B1709" t="s">
        <v>3</v>
      </c>
      <c r="C1709">
        <v>2013</v>
      </c>
      <c r="D1709">
        <v>4</v>
      </c>
      <c r="E1709">
        <v>7</v>
      </c>
      <c r="F1709" t="s">
        <v>1827</v>
      </c>
      <c r="G1709" t="s">
        <v>1768</v>
      </c>
      <c r="H1709" t="s">
        <v>2035</v>
      </c>
      <c r="I1709" t="s">
        <v>1812</v>
      </c>
      <c r="J1709" t="s">
        <v>1819</v>
      </c>
      <c r="K1709" t="str">
        <f t="shared" si="683"/>
        <v>Offshore</v>
      </c>
      <c r="L1709">
        <v>0</v>
      </c>
      <c r="M1709">
        <f t="shared" si="676"/>
        <v>0</v>
      </c>
      <c r="N1709">
        <f t="shared" si="684"/>
        <v>1.258088340298923E-2</v>
      </c>
      <c r="O1709">
        <f t="shared" si="685"/>
        <v>6.2842892271189965E-3</v>
      </c>
      <c r="P1709">
        <v>0</v>
      </c>
      <c r="Q1709">
        <f t="shared" si="686"/>
        <v>0</v>
      </c>
      <c r="R1709">
        <v>0</v>
      </c>
      <c r="S1709">
        <f t="shared" si="677"/>
        <v>0</v>
      </c>
      <c r="T1709">
        <f t="shared" si="687"/>
        <v>0</v>
      </c>
      <c r="U1709">
        <f t="shared" si="678"/>
        <v>1.0623462871098971E-2</v>
      </c>
      <c r="V1709">
        <f t="shared" si="688"/>
        <v>0.84441310922369939</v>
      </c>
      <c r="W1709">
        <f t="shared" si="679"/>
        <v>5.9173093241604077E-3</v>
      </c>
      <c r="X1709">
        <f t="shared" si="689"/>
        <v>0.94160359434525431</v>
      </c>
      <c r="Y1709">
        <v>1</v>
      </c>
      <c r="Z1709">
        <f>Y1709*'MRIP Selectivity'!$N$35</f>
        <v>6.2965941758702333E-3</v>
      </c>
      <c r="AA1709">
        <f>Y1709*'MRIP Selectivity'!$O$35</f>
        <v>6.2842892271189965E-3</v>
      </c>
      <c r="AB1709">
        <f>Y1709*'MRIP Selectivity'!$P$35</f>
        <v>9.0321712954188795E-4</v>
      </c>
      <c r="AC1709">
        <v>0.74741255597723821</v>
      </c>
      <c r="AD1709">
        <v>0.94160359434525442</v>
      </c>
      <c r="AE1709">
        <v>1.3432654004296583</v>
      </c>
      <c r="AF1709">
        <f t="shared" si="690"/>
        <v>4.7061535469385633E-3</v>
      </c>
      <c r="AG1709">
        <f t="shared" si="691"/>
        <v>5.9173093241604077E-3</v>
      </c>
      <c r="AH1709">
        <f t="shared" si="692"/>
        <v>1.2132603191890106E-3</v>
      </c>
      <c r="AI1709">
        <f t="shared" si="693"/>
        <v>1.3484100532531117E-2</v>
      </c>
      <c r="AJ1709">
        <f t="shared" si="694"/>
        <v>1.1836723190287982E-2</v>
      </c>
      <c r="AK1709">
        <f t="shared" si="695"/>
        <v>7.1875063566608846E-3</v>
      </c>
      <c r="AL1709">
        <f t="shared" si="696"/>
        <v>7.1305696433494187E-3</v>
      </c>
      <c r="AM1709">
        <f t="shared" si="697"/>
        <v>1.0623462871098971E-2</v>
      </c>
      <c r="AN1709">
        <f t="shared" si="698"/>
        <v>5.9173093241604077E-3</v>
      </c>
      <c r="AO1709">
        <v>0</v>
      </c>
      <c r="AP1709">
        <f t="shared" si="699"/>
        <v>1.258088340298923E-2</v>
      </c>
      <c r="AQ1709">
        <f t="shared" si="700"/>
        <v>6.2842892271189965E-3</v>
      </c>
      <c r="AR1709">
        <v>1</v>
      </c>
      <c r="AS1709">
        <f>AR1709*'MRIP Selectivity'!$N$35</f>
        <v>6.2965941758702333E-3</v>
      </c>
      <c r="AT1709">
        <f>AR1709*'MRIP Selectivity'!$O$35</f>
        <v>6.2842892271189965E-3</v>
      </c>
      <c r="AU1709">
        <f>AR1709*'MRIP Selectivity'!$P$35</f>
        <v>9.0321712954188795E-4</v>
      </c>
      <c r="AV1709">
        <v>2</v>
      </c>
      <c r="AW1709">
        <f t="shared" si="701"/>
        <v>10</v>
      </c>
      <c r="AX1709">
        <f t="shared" si="680"/>
        <v>0</v>
      </c>
      <c r="AY1709">
        <f t="shared" si="681"/>
        <v>0</v>
      </c>
      <c r="AZ1709">
        <f t="shared" si="682"/>
        <v>0</v>
      </c>
      <c r="BA1709">
        <v>866.44805062</v>
      </c>
      <c r="BB1709">
        <v>866.44805062</v>
      </c>
    </row>
    <row r="1710" spans="1:54" x14ac:dyDescent="0.25">
      <c r="A1710" t="s">
        <v>1543</v>
      </c>
      <c r="B1710" t="s">
        <v>3</v>
      </c>
      <c r="C1710">
        <v>2013</v>
      </c>
      <c r="D1710">
        <v>4</v>
      </c>
      <c r="E1710">
        <v>7</v>
      </c>
      <c r="F1710" t="s">
        <v>1827</v>
      </c>
      <c r="G1710" t="s">
        <v>1768</v>
      </c>
      <c r="H1710" t="s">
        <v>2035</v>
      </c>
      <c r="I1710" t="s">
        <v>1812</v>
      </c>
      <c r="J1710" t="s">
        <v>1813</v>
      </c>
      <c r="K1710" t="str">
        <f t="shared" si="683"/>
        <v>Inshore</v>
      </c>
      <c r="L1710">
        <v>0</v>
      </c>
      <c r="M1710">
        <f t="shared" si="676"/>
        <v>0</v>
      </c>
      <c r="N1710">
        <f t="shared" si="684"/>
        <v>2.516176680597846E-2</v>
      </c>
      <c r="O1710">
        <f t="shared" si="685"/>
        <v>1.2568578454237993E-2</v>
      </c>
      <c r="P1710">
        <v>0</v>
      </c>
      <c r="Q1710">
        <f t="shared" si="686"/>
        <v>0</v>
      </c>
      <c r="R1710">
        <v>0</v>
      </c>
      <c r="S1710">
        <f t="shared" si="677"/>
        <v>0</v>
      </c>
      <c r="T1710">
        <f t="shared" si="687"/>
        <v>0</v>
      </c>
      <c r="U1710">
        <f t="shared" si="678"/>
        <v>2.1246925742197942E-2</v>
      </c>
      <c r="V1710">
        <f t="shared" si="688"/>
        <v>0.84441310922369939</v>
      </c>
      <c r="W1710">
        <f t="shared" si="679"/>
        <v>1.1834618648320815E-2</v>
      </c>
      <c r="X1710">
        <f t="shared" si="689"/>
        <v>0.94160359434525431</v>
      </c>
      <c r="Y1710">
        <v>2</v>
      </c>
      <c r="Z1710">
        <f>Y1710*'MRIP Selectivity'!$N$35</f>
        <v>1.2593188351740467E-2</v>
      </c>
      <c r="AA1710">
        <f>Y1710*'MRIP Selectivity'!$O$35</f>
        <v>1.2568578454237993E-2</v>
      </c>
      <c r="AB1710">
        <f>Y1710*'MRIP Selectivity'!$P$35</f>
        <v>1.8064342590837759E-3</v>
      </c>
      <c r="AC1710">
        <v>0.74741255597723821</v>
      </c>
      <c r="AD1710">
        <v>0.94160359434525442</v>
      </c>
      <c r="AE1710">
        <v>1.3432654004296583</v>
      </c>
      <c r="AF1710">
        <f t="shared" si="690"/>
        <v>9.4123070938771265E-3</v>
      </c>
      <c r="AG1710">
        <f t="shared" si="691"/>
        <v>1.1834618648320815E-2</v>
      </c>
      <c r="AH1710">
        <f t="shared" si="692"/>
        <v>2.4265206383780212E-3</v>
      </c>
      <c r="AI1710">
        <f t="shared" si="693"/>
        <v>2.6968201065062234E-2</v>
      </c>
      <c r="AJ1710">
        <f t="shared" si="694"/>
        <v>2.3673446380575964E-2</v>
      </c>
      <c r="AK1710">
        <f t="shared" si="695"/>
        <v>1.4375012713321769E-2</v>
      </c>
      <c r="AL1710">
        <f t="shared" si="696"/>
        <v>1.4261139286698837E-2</v>
      </c>
      <c r="AM1710">
        <f t="shared" si="697"/>
        <v>2.1246925742197942E-2</v>
      </c>
      <c r="AN1710">
        <f t="shared" si="698"/>
        <v>1.1834618648320815E-2</v>
      </c>
      <c r="AO1710">
        <v>0</v>
      </c>
      <c r="AP1710">
        <f t="shared" si="699"/>
        <v>2.516176680597846E-2</v>
      </c>
      <c r="AQ1710">
        <f t="shared" si="700"/>
        <v>1.2568578454237993E-2</v>
      </c>
      <c r="AR1710">
        <v>2</v>
      </c>
      <c r="AS1710">
        <f>AR1710*'MRIP Selectivity'!$N$35</f>
        <v>1.2593188351740467E-2</v>
      </c>
      <c r="AT1710">
        <f>AR1710*'MRIP Selectivity'!$O$35</f>
        <v>1.2568578454237993E-2</v>
      </c>
      <c r="AU1710">
        <f>AR1710*'MRIP Selectivity'!$P$35</f>
        <v>1.8064342590837759E-3</v>
      </c>
      <c r="AV1710">
        <v>1</v>
      </c>
      <c r="AW1710">
        <f t="shared" si="701"/>
        <v>5</v>
      </c>
      <c r="AX1710">
        <f t="shared" si="680"/>
        <v>0</v>
      </c>
      <c r="AY1710">
        <f t="shared" si="681"/>
        <v>0</v>
      </c>
      <c r="AZ1710">
        <f t="shared" si="682"/>
        <v>0</v>
      </c>
      <c r="BA1710">
        <v>866.44805062</v>
      </c>
      <c r="BB1710">
        <v>866.44805062</v>
      </c>
    </row>
    <row r="1711" spans="1:54" x14ac:dyDescent="0.25">
      <c r="A1711" t="s">
        <v>1544</v>
      </c>
      <c r="B1711" t="s">
        <v>3</v>
      </c>
      <c r="C1711">
        <v>2013</v>
      </c>
      <c r="D1711">
        <v>4</v>
      </c>
      <c r="E1711">
        <v>7</v>
      </c>
      <c r="F1711" t="s">
        <v>1827</v>
      </c>
      <c r="G1711" t="s">
        <v>1768</v>
      </c>
      <c r="H1711" t="s">
        <v>2035</v>
      </c>
      <c r="I1711" t="s">
        <v>1812</v>
      </c>
      <c r="J1711" t="s">
        <v>1767</v>
      </c>
      <c r="K1711" t="str">
        <f t="shared" si="683"/>
        <v>Inshore</v>
      </c>
      <c r="L1711">
        <v>0</v>
      </c>
      <c r="M1711">
        <f t="shared" si="676"/>
        <v>0</v>
      </c>
      <c r="N1711">
        <f t="shared" si="684"/>
        <v>0.12580883402989229</v>
      </c>
      <c r="O1711">
        <f t="shared" si="685"/>
        <v>6.2842892271189971E-2</v>
      </c>
      <c r="P1711">
        <v>0</v>
      </c>
      <c r="Q1711">
        <f t="shared" si="686"/>
        <v>0</v>
      </c>
      <c r="R1711">
        <v>0</v>
      </c>
      <c r="S1711">
        <f t="shared" si="677"/>
        <v>0</v>
      </c>
      <c r="T1711">
        <f t="shared" si="687"/>
        <v>0</v>
      </c>
      <c r="U1711">
        <f t="shared" si="678"/>
        <v>0.10623462871098971</v>
      </c>
      <c r="V1711">
        <f t="shared" si="688"/>
        <v>0.84441310922369939</v>
      </c>
      <c r="W1711">
        <f t="shared" si="679"/>
        <v>5.9173093241604087E-2</v>
      </c>
      <c r="X1711">
        <f t="shared" si="689"/>
        <v>0.94160359434525442</v>
      </c>
      <c r="Y1711">
        <v>10</v>
      </c>
      <c r="Z1711">
        <f>Y1711*'MRIP Selectivity'!$N$35</f>
        <v>6.2965941758702335E-2</v>
      </c>
      <c r="AA1711">
        <f>Y1711*'MRIP Selectivity'!$O$35</f>
        <v>6.2842892271189971E-2</v>
      </c>
      <c r="AB1711">
        <f>Y1711*'MRIP Selectivity'!$P$35</f>
        <v>9.0321712954188789E-3</v>
      </c>
      <c r="AC1711">
        <v>0.74741255597723821</v>
      </c>
      <c r="AD1711">
        <v>0.94160359434525442</v>
      </c>
      <c r="AE1711">
        <v>1.3432654004296583</v>
      </c>
      <c r="AF1711">
        <f t="shared" si="690"/>
        <v>4.7061535469385629E-2</v>
      </c>
      <c r="AG1711">
        <f t="shared" si="691"/>
        <v>5.9173093241604087E-2</v>
      </c>
      <c r="AH1711">
        <f t="shared" si="692"/>
        <v>1.2132603191890105E-2</v>
      </c>
      <c r="AI1711">
        <f t="shared" si="693"/>
        <v>0.13484100532531118</v>
      </c>
      <c r="AJ1711">
        <f t="shared" si="694"/>
        <v>0.11836723190287982</v>
      </c>
      <c r="AK1711">
        <f t="shared" si="695"/>
        <v>7.1875063566608846E-2</v>
      </c>
      <c r="AL1711">
        <f t="shared" si="696"/>
        <v>7.1305696433494187E-2</v>
      </c>
      <c r="AM1711">
        <f t="shared" si="697"/>
        <v>0.10623462871098971</v>
      </c>
      <c r="AN1711">
        <f t="shared" si="698"/>
        <v>5.9173093241604087E-2</v>
      </c>
      <c r="AO1711">
        <v>0</v>
      </c>
      <c r="AP1711">
        <f t="shared" si="699"/>
        <v>0.12580883402989229</v>
      </c>
      <c r="AQ1711">
        <f t="shared" si="700"/>
        <v>6.2842892271189971E-2</v>
      </c>
      <c r="AR1711">
        <v>10</v>
      </c>
      <c r="AS1711">
        <f>AR1711*'MRIP Selectivity'!$N$35</f>
        <v>6.2965941758702335E-2</v>
      </c>
      <c r="AT1711">
        <f>AR1711*'MRIP Selectivity'!$O$35</f>
        <v>6.2842892271189971E-2</v>
      </c>
      <c r="AU1711">
        <f>AR1711*'MRIP Selectivity'!$P$35</f>
        <v>9.0321712954188789E-3</v>
      </c>
      <c r="AV1711">
        <v>2</v>
      </c>
      <c r="AW1711">
        <f t="shared" si="701"/>
        <v>10</v>
      </c>
      <c r="AX1711">
        <f t="shared" si="680"/>
        <v>0</v>
      </c>
      <c r="AY1711">
        <f t="shared" si="681"/>
        <v>0</v>
      </c>
      <c r="AZ1711">
        <f t="shared" si="682"/>
        <v>0</v>
      </c>
      <c r="BA1711">
        <v>866.44805062</v>
      </c>
      <c r="BB1711">
        <v>866.44805062</v>
      </c>
    </row>
    <row r="1712" spans="1:54" x14ac:dyDescent="0.25">
      <c r="A1712" t="s">
        <v>1545</v>
      </c>
      <c r="B1712" t="s">
        <v>3</v>
      </c>
      <c r="C1712">
        <v>2013</v>
      </c>
      <c r="D1712">
        <v>4</v>
      </c>
      <c r="E1712">
        <v>7</v>
      </c>
      <c r="F1712" t="s">
        <v>1827</v>
      </c>
      <c r="G1712" t="s">
        <v>1768</v>
      </c>
      <c r="H1712" t="s">
        <v>2035</v>
      </c>
      <c r="I1712" t="s">
        <v>1812</v>
      </c>
      <c r="J1712" t="s">
        <v>1819</v>
      </c>
      <c r="K1712" t="str">
        <f t="shared" si="683"/>
        <v>Offshore</v>
      </c>
      <c r="L1712">
        <v>0</v>
      </c>
      <c r="M1712">
        <f t="shared" si="676"/>
        <v>0</v>
      </c>
      <c r="N1712">
        <f t="shared" si="684"/>
        <v>0.25161766805978458</v>
      </c>
      <c r="O1712">
        <f t="shared" si="685"/>
        <v>0.12568578454237994</v>
      </c>
      <c r="P1712">
        <v>0</v>
      </c>
      <c r="Q1712">
        <f t="shared" si="686"/>
        <v>0</v>
      </c>
      <c r="R1712">
        <v>0</v>
      </c>
      <c r="S1712">
        <f t="shared" si="677"/>
        <v>0</v>
      </c>
      <c r="T1712">
        <f t="shared" si="687"/>
        <v>0</v>
      </c>
      <c r="U1712">
        <f t="shared" si="678"/>
        <v>0.21246925742197942</v>
      </c>
      <c r="V1712">
        <f t="shared" si="688"/>
        <v>0.84441310922369939</v>
      </c>
      <c r="W1712">
        <f t="shared" si="679"/>
        <v>0.11834618648320817</v>
      </c>
      <c r="X1712">
        <f t="shared" si="689"/>
        <v>0.94160359434525442</v>
      </c>
      <c r="Y1712">
        <v>20</v>
      </c>
      <c r="Z1712">
        <f>Y1712*'MRIP Selectivity'!$N$35</f>
        <v>0.12593188351740467</v>
      </c>
      <c r="AA1712">
        <f>Y1712*'MRIP Selectivity'!$O$35</f>
        <v>0.12568578454237994</v>
      </c>
      <c r="AB1712">
        <f>Y1712*'MRIP Selectivity'!$P$35</f>
        <v>1.8064342590837758E-2</v>
      </c>
      <c r="AC1712">
        <v>0.74741255597723821</v>
      </c>
      <c r="AD1712">
        <v>0.94160359434525442</v>
      </c>
      <c r="AE1712">
        <v>1.3432654004296583</v>
      </c>
      <c r="AF1712">
        <f t="shared" si="690"/>
        <v>9.4123070938771258E-2</v>
      </c>
      <c r="AG1712">
        <f t="shared" si="691"/>
        <v>0.11834618648320817</v>
      </c>
      <c r="AH1712">
        <f t="shared" si="692"/>
        <v>2.426520638378021E-2</v>
      </c>
      <c r="AI1712">
        <f t="shared" si="693"/>
        <v>0.26968201065062236</v>
      </c>
      <c r="AJ1712">
        <f t="shared" si="694"/>
        <v>0.23673446380575963</v>
      </c>
      <c r="AK1712">
        <f t="shared" si="695"/>
        <v>0.14375012713321769</v>
      </c>
      <c r="AL1712">
        <f t="shared" si="696"/>
        <v>0.14261139286698837</v>
      </c>
      <c r="AM1712">
        <f t="shared" si="697"/>
        <v>0.21246925742197942</v>
      </c>
      <c r="AN1712">
        <f t="shared" si="698"/>
        <v>0.11834618648320817</v>
      </c>
      <c r="AO1712">
        <v>0</v>
      </c>
      <c r="AP1712">
        <f t="shared" si="699"/>
        <v>0.25161766805978458</v>
      </c>
      <c r="AQ1712">
        <f t="shared" si="700"/>
        <v>0.12568578454237994</v>
      </c>
      <c r="AR1712">
        <v>20</v>
      </c>
      <c r="AS1712">
        <f>AR1712*'MRIP Selectivity'!$N$35</f>
        <v>0.12593188351740467</v>
      </c>
      <c r="AT1712">
        <f>AR1712*'MRIP Selectivity'!$O$35</f>
        <v>0.12568578454237994</v>
      </c>
      <c r="AU1712">
        <f>AR1712*'MRIP Selectivity'!$P$35</f>
        <v>1.8064342590837758E-2</v>
      </c>
      <c r="AV1712">
        <v>1</v>
      </c>
      <c r="AW1712">
        <f t="shared" si="701"/>
        <v>5</v>
      </c>
      <c r="AX1712">
        <f t="shared" si="680"/>
        <v>0</v>
      </c>
      <c r="AY1712">
        <f t="shared" si="681"/>
        <v>0</v>
      </c>
      <c r="AZ1712">
        <f t="shared" si="682"/>
        <v>0</v>
      </c>
      <c r="BA1712">
        <v>866.44805062</v>
      </c>
      <c r="BB1712">
        <v>866.44805062</v>
      </c>
    </row>
    <row r="1713" spans="1:54" x14ac:dyDescent="0.25">
      <c r="A1713" t="s">
        <v>1546</v>
      </c>
      <c r="B1713" t="s">
        <v>3</v>
      </c>
      <c r="C1713">
        <v>2013</v>
      </c>
      <c r="D1713">
        <v>4</v>
      </c>
      <c r="E1713">
        <v>7</v>
      </c>
      <c r="F1713" t="s">
        <v>1827</v>
      </c>
      <c r="G1713" t="s">
        <v>1768</v>
      </c>
      <c r="H1713" t="s">
        <v>2035</v>
      </c>
      <c r="I1713" t="s">
        <v>1812</v>
      </c>
      <c r="J1713" t="s">
        <v>1819</v>
      </c>
      <c r="K1713" t="str">
        <f t="shared" si="683"/>
        <v>Offshore</v>
      </c>
      <c r="L1713">
        <v>0</v>
      </c>
      <c r="M1713">
        <f t="shared" si="676"/>
        <v>0</v>
      </c>
      <c r="N1713">
        <f t="shared" si="684"/>
        <v>6.2904417014946146E-2</v>
      </c>
      <c r="O1713">
        <f t="shared" si="685"/>
        <v>3.1421446135594985E-2</v>
      </c>
      <c r="P1713">
        <v>0</v>
      </c>
      <c r="Q1713">
        <f t="shared" si="686"/>
        <v>0</v>
      </c>
      <c r="R1713">
        <v>0</v>
      </c>
      <c r="S1713">
        <f t="shared" si="677"/>
        <v>0</v>
      </c>
      <c r="T1713">
        <f t="shared" si="687"/>
        <v>0</v>
      </c>
      <c r="U1713">
        <f t="shared" si="678"/>
        <v>5.3117314355494855E-2</v>
      </c>
      <c r="V1713">
        <f t="shared" si="688"/>
        <v>0.84441310922369939</v>
      </c>
      <c r="W1713">
        <f t="shared" si="679"/>
        <v>2.9586546620802043E-2</v>
      </c>
      <c r="X1713">
        <f t="shared" si="689"/>
        <v>0.94160359434525442</v>
      </c>
      <c r="Y1713">
        <v>5</v>
      </c>
      <c r="Z1713">
        <f>Y1713*'MRIP Selectivity'!$N$35</f>
        <v>3.1482970879351167E-2</v>
      </c>
      <c r="AA1713">
        <f>Y1713*'MRIP Selectivity'!$O$35</f>
        <v>3.1421446135594985E-2</v>
      </c>
      <c r="AB1713">
        <f>Y1713*'MRIP Selectivity'!$P$35</f>
        <v>4.5160856477094394E-3</v>
      </c>
      <c r="AC1713">
        <v>0.74741255597723821</v>
      </c>
      <c r="AD1713">
        <v>0.94160359434525442</v>
      </c>
      <c r="AE1713">
        <v>1.3432654004296583</v>
      </c>
      <c r="AF1713">
        <f t="shared" si="690"/>
        <v>2.3530767734692815E-2</v>
      </c>
      <c r="AG1713">
        <f t="shared" si="691"/>
        <v>2.9586546620802043E-2</v>
      </c>
      <c r="AH1713">
        <f t="shared" si="692"/>
        <v>6.0663015959450525E-3</v>
      </c>
      <c r="AI1713">
        <f t="shared" si="693"/>
        <v>6.742050266265559E-2</v>
      </c>
      <c r="AJ1713">
        <f t="shared" si="694"/>
        <v>5.9183615951439908E-2</v>
      </c>
      <c r="AK1713">
        <f t="shared" si="695"/>
        <v>3.5937531783304423E-2</v>
      </c>
      <c r="AL1713">
        <f t="shared" si="696"/>
        <v>3.5652848216747093E-2</v>
      </c>
      <c r="AM1713">
        <f t="shared" si="697"/>
        <v>5.3117314355494855E-2</v>
      </c>
      <c r="AN1713">
        <f t="shared" si="698"/>
        <v>2.9586546620802043E-2</v>
      </c>
      <c r="AO1713">
        <v>0</v>
      </c>
      <c r="AP1713">
        <f t="shared" si="699"/>
        <v>6.2904417014946146E-2</v>
      </c>
      <c r="AQ1713">
        <f t="shared" si="700"/>
        <v>3.1421446135594985E-2</v>
      </c>
      <c r="AR1713">
        <v>5</v>
      </c>
      <c r="AS1713">
        <f>AR1713*'MRIP Selectivity'!$N$35</f>
        <v>3.1482970879351167E-2</v>
      </c>
      <c r="AT1713">
        <f>AR1713*'MRIP Selectivity'!$O$35</f>
        <v>3.1421446135594985E-2</v>
      </c>
      <c r="AU1713">
        <f>AR1713*'MRIP Selectivity'!$P$35</f>
        <v>4.5160856477094394E-3</v>
      </c>
      <c r="AV1713">
        <v>6</v>
      </c>
      <c r="AW1713">
        <f t="shared" si="701"/>
        <v>30</v>
      </c>
      <c r="AX1713">
        <f t="shared" si="680"/>
        <v>0</v>
      </c>
      <c r="AY1713">
        <f t="shared" si="681"/>
        <v>0</v>
      </c>
      <c r="AZ1713">
        <f t="shared" si="682"/>
        <v>0</v>
      </c>
      <c r="BA1713">
        <v>866.44805062</v>
      </c>
      <c r="BB1713">
        <v>866.44805062</v>
      </c>
    </row>
    <row r="1714" spans="1:54" x14ac:dyDescent="0.25">
      <c r="A1714" t="s">
        <v>1547</v>
      </c>
      <c r="B1714" t="s">
        <v>3</v>
      </c>
      <c r="C1714">
        <v>2013</v>
      </c>
      <c r="D1714">
        <v>4</v>
      </c>
      <c r="E1714">
        <v>7</v>
      </c>
      <c r="F1714" t="s">
        <v>1827</v>
      </c>
      <c r="G1714" t="s">
        <v>1768</v>
      </c>
      <c r="H1714" t="s">
        <v>2035</v>
      </c>
      <c r="I1714" t="s">
        <v>1812</v>
      </c>
      <c r="J1714" t="s">
        <v>1813</v>
      </c>
      <c r="K1714" t="str">
        <f t="shared" si="683"/>
        <v>Inshore</v>
      </c>
      <c r="L1714">
        <v>0</v>
      </c>
      <c r="M1714">
        <f t="shared" si="676"/>
        <v>0</v>
      </c>
      <c r="N1714">
        <f t="shared" si="684"/>
        <v>2.516176680597846E-2</v>
      </c>
      <c r="O1714">
        <f t="shared" si="685"/>
        <v>1.2568578454237993E-2</v>
      </c>
      <c r="P1714">
        <v>0</v>
      </c>
      <c r="Q1714">
        <f t="shared" si="686"/>
        <v>0</v>
      </c>
      <c r="R1714">
        <v>0</v>
      </c>
      <c r="S1714">
        <f t="shared" si="677"/>
        <v>0</v>
      </c>
      <c r="T1714">
        <f t="shared" si="687"/>
        <v>0</v>
      </c>
      <c r="U1714">
        <f t="shared" si="678"/>
        <v>2.1246925742197942E-2</v>
      </c>
      <c r="V1714">
        <f t="shared" si="688"/>
        <v>0.84441310922369939</v>
      </c>
      <c r="W1714">
        <f t="shared" si="679"/>
        <v>1.1834618648320815E-2</v>
      </c>
      <c r="X1714">
        <f t="shared" si="689"/>
        <v>0.94160359434525431</v>
      </c>
      <c r="Y1714">
        <v>2</v>
      </c>
      <c r="Z1714">
        <f>Y1714*'MRIP Selectivity'!$N$35</f>
        <v>1.2593188351740467E-2</v>
      </c>
      <c r="AA1714">
        <f>Y1714*'MRIP Selectivity'!$O$35</f>
        <v>1.2568578454237993E-2</v>
      </c>
      <c r="AB1714">
        <f>Y1714*'MRIP Selectivity'!$P$35</f>
        <v>1.8064342590837759E-3</v>
      </c>
      <c r="AC1714">
        <v>0.74741255597723821</v>
      </c>
      <c r="AD1714">
        <v>0.94160359434525442</v>
      </c>
      <c r="AE1714">
        <v>1.3432654004296583</v>
      </c>
      <c r="AF1714">
        <f t="shared" si="690"/>
        <v>9.4123070938771265E-3</v>
      </c>
      <c r="AG1714">
        <f t="shared" si="691"/>
        <v>1.1834618648320815E-2</v>
      </c>
      <c r="AH1714">
        <f t="shared" si="692"/>
        <v>2.4265206383780212E-3</v>
      </c>
      <c r="AI1714">
        <f t="shared" si="693"/>
        <v>2.6968201065062234E-2</v>
      </c>
      <c r="AJ1714">
        <f t="shared" si="694"/>
        <v>2.3673446380575964E-2</v>
      </c>
      <c r="AK1714">
        <f t="shared" si="695"/>
        <v>1.4375012713321769E-2</v>
      </c>
      <c r="AL1714">
        <f t="shared" si="696"/>
        <v>1.4261139286698837E-2</v>
      </c>
      <c r="AM1714">
        <f t="shared" si="697"/>
        <v>2.1246925742197942E-2</v>
      </c>
      <c r="AN1714">
        <f t="shared" si="698"/>
        <v>1.1834618648320815E-2</v>
      </c>
      <c r="AO1714">
        <v>0</v>
      </c>
      <c r="AP1714">
        <f t="shared" si="699"/>
        <v>2.516176680597846E-2</v>
      </c>
      <c r="AQ1714">
        <f t="shared" si="700"/>
        <v>1.2568578454237993E-2</v>
      </c>
      <c r="AR1714">
        <v>2</v>
      </c>
      <c r="AS1714">
        <f>AR1714*'MRIP Selectivity'!$N$35</f>
        <v>1.2593188351740467E-2</v>
      </c>
      <c r="AT1714">
        <f>AR1714*'MRIP Selectivity'!$O$35</f>
        <v>1.2568578454237993E-2</v>
      </c>
      <c r="AU1714">
        <f>AR1714*'MRIP Selectivity'!$P$35</f>
        <v>1.8064342590837759E-3</v>
      </c>
      <c r="AV1714">
        <v>2</v>
      </c>
      <c r="AW1714">
        <f t="shared" si="701"/>
        <v>10</v>
      </c>
      <c r="AX1714">
        <f t="shared" si="680"/>
        <v>0</v>
      </c>
      <c r="AY1714">
        <f t="shared" si="681"/>
        <v>0</v>
      </c>
      <c r="AZ1714">
        <f t="shared" si="682"/>
        <v>0</v>
      </c>
      <c r="BA1714">
        <v>866.44805062</v>
      </c>
      <c r="BB1714">
        <v>866.44805062</v>
      </c>
    </row>
    <row r="1715" spans="1:54" x14ac:dyDescent="0.25">
      <c r="A1715" t="s">
        <v>1548</v>
      </c>
      <c r="B1715" t="s">
        <v>3</v>
      </c>
      <c r="C1715">
        <v>2013</v>
      </c>
      <c r="D1715">
        <v>4</v>
      </c>
      <c r="E1715">
        <v>8</v>
      </c>
      <c r="F1715" t="s">
        <v>1820</v>
      </c>
      <c r="G1715" t="s">
        <v>1768</v>
      </c>
      <c r="H1715" t="s">
        <v>2035</v>
      </c>
      <c r="I1715" t="s">
        <v>1812</v>
      </c>
      <c r="J1715" t="s">
        <v>1813</v>
      </c>
      <c r="K1715" t="str">
        <f t="shared" si="683"/>
        <v>Inshore</v>
      </c>
      <c r="L1715">
        <v>0</v>
      </c>
      <c r="M1715">
        <f t="shared" si="676"/>
        <v>0</v>
      </c>
      <c r="N1715">
        <f t="shared" si="684"/>
        <v>1.258088340298923E-2</v>
      </c>
      <c r="O1715">
        <f t="shared" si="685"/>
        <v>6.2842892271189965E-3</v>
      </c>
      <c r="P1715">
        <v>0</v>
      </c>
      <c r="Q1715">
        <f t="shared" si="686"/>
        <v>0</v>
      </c>
      <c r="R1715">
        <v>0</v>
      </c>
      <c r="S1715">
        <f t="shared" si="677"/>
        <v>0</v>
      </c>
      <c r="T1715">
        <f t="shared" si="687"/>
        <v>0</v>
      </c>
      <c r="U1715">
        <f t="shared" si="678"/>
        <v>1.0623462871098971E-2</v>
      </c>
      <c r="V1715">
        <f t="shared" si="688"/>
        <v>0.84441310922369939</v>
      </c>
      <c r="W1715">
        <f t="shared" si="679"/>
        <v>5.9173093241604077E-3</v>
      </c>
      <c r="X1715">
        <f t="shared" si="689"/>
        <v>0.94160359434525431</v>
      </c>
      <c r="Y1715">
        <v>1</v>
      </c>
      <c r="Z1715">
        <f>Y1715*'MRIP Selectivity'!$N$35</f>
        <v>6.2965941758702333E-3</v>
      </c>
      <c r="AA1715">
        <f>Y1715*'MRIP Selectivity'!$O$35</f>
        <v>6.2842892271189965E-3</v>
      </c>
      <c r="AB1715">
        <f>Y1715*'MRIP Selectivity'!$P$35</f>
        <v>9.0321712954188795E-4</v>
      </c>
      <c r="AC1715">
        <v>0.74741255597723821</v>
      </c>
      <c r="AD1715">
        <v>0.94160359434525442</v>
      </c>
      <c r="AE1715">
        <v>1.3432654004296583</v>
      </c>
      <c r="AF1715">
        <f t="shared" si="690"/>
        <v>4.7061535469385633E-3</v>
      </c>
      <c r="AG1715">
        <f t="shared" si="691"/>
        <v>5.9173093241604077E-3</v>
      </c>
      <c r="AH1715">
        <f t="shared" si="692"/>
        <v>1.2132603191890106E-3</v>
      </c>
      <c r="AI1715">
        <f t="shared" si="693"/>
        <v>1.3484100532531117E-2</v>
      </c>
      <c r="AJ1715">
        <f t="shared" si="694"/>
        <v>1.1836723190287982E-2</v>
      </c>
      <c r="AK1715">
        <f t="shared" si="695"/>
        <v>7.1875063566608846E-3</v>
      </c>
      <c r="AL1715">
        <f t="shared" si="696"/>
        <v>7.1305696433494187E-3</v>
      </c>
      <c r="AM1715">
        <f t="shared" si="697"/>
        <v>1.0623462871098971E-2</v>
      </c>
      <c r="AN1715">
        <f t="shared" si="698"/>
        <v>5.9173093241604077E-3</v>
      </c>
      <c r="AO1715">
        <v>0</v>
      </c>
      <c r="AP1715">
        <f t="shared" si="699"/>
        <v>1.258088340298923E-2</v>
      </c>
      <c r="AQ1715">
        <f t="shared" si="700"/>
        <v>6.2842892271189965E-3</v>
      </c>
      <c r="AR1715">
        <v>1</v>
      </c>
      <c r="AS1715">
        <f>AR1715*'MRIP Selectivity'!$N$35</f>
        <v>6.2965941758702333E-3</v>
      </c>
      <c r="AT1715">
        <f>AR1715*'MRIP Selectivity'!$O$35</f>
        <v>6.2842892271189965E-3</v>
      </c>
      <c r="AU1715">
        <f>AR1715*'MRIP Selectivity'!$P$35</f>
        <v>9.0321712954188795E-4</v>
      </c>
      <c r="AV1715">
        <v>1</v>
      </c>
      <c r="AW1715">
        <f t="shared" si="701"/>
        <v>5</v>
      </c>
      <c r="AX1715">
        <f t="shared" si="680"/>
        <v>0</v>
      </c>
      <c r="AY1715">
        <f t="shared" si="681"/>
        <v>0</v>
      </c>
      <c r="AZ1715">
        <f t="shared" si="682"/>
        <v>0</v>
      </c>
      <c r="BA1715">
        <v>885.09151822000001</v>
      </c>
      <c r="BB1715">
        <v>885.09151822000001</v>
      </c>
    </row>
    <row r="1716" spans="1:54" x14ac:dyDescent="0.25">
      <c r="A1716" t="s">
        <v>1549</v>
      </c>
      <c r="B1716" t="s">
        <v>3</v>
      </c>
      <c r="C1716">
        <v>2013</v>
      </c>
      <c r="D1716">
        <v>4</v>
      </c>
      <c r="E1716">
        <v>8</v>
      </c>
      <c r="F1716" t="s">
        <v>1820</v>
      </c>
      <c r="G1716" t="s">
        <v>1768</v>
      </c>
      <c r="H1716" t="s">
        <v>2035</v>
      </c>
      <c r="I1716" t="s">
        <v>1812</v>
      </c>
      <c r="J1716" t="s">
        <v>1813</v>
      </c>
      <c r="K1716" t="str">
        <f t="shared" si="683"/>
        <v>Inshore</v>
      </c>
      <c r="L1716">
        <v>0</v>
      </c>
      <c r="M1716">
        <f t="shared" si="676"/>
        <v>0</v>
      </c>
      <c r="N1716">
        <f t="shared" si="684"/>
        <v>8.8066183820924612E-2</v>
      </c>
      <c r="O1716">
        <f t="shared" si="685"/>
        <v>4.3990024589832977E-2</v>
      </c>
      <c r="P1716">
        <v>0</v>
      </c>
      <c r="Q1716">
        <f t="shared" si="686"/>
        <v>0</v>
      </c>
      <c r="R1716">
        <v>0</v>
      </c>
      <c r="S1716">
        <f t="shared" si="677"/>
        <v>0</v>
      </c>
      <c r="T1716">
        <f t="shared" si="687"/>
        <v>0</v>
      </c>
      <c r="U1716">
        <f t="shared" si="678"/>
        <v>7.4364240097692796E-2</v>
      </c>
      <c r="V1716">
        <f t="shared" si="688"/>
        <v>0.84441310922369928</v>
      </c>
      <c r="W1716">
        <f t="shared" si="679"/>
        <v>4.1421165269122859E-2</v>
      </c>
      <c r="X1716">
        <f t="shared" si="689"/>
        <v>0.94160359434525442</v>
      </c>
      <c r="Y1716">
        <v>7</v>
      </c>
      <c r="Z1716">
        <f>Y1716*'MRIP Selectivity'!$N$35</f>
        <v>4.4076159231091636E-2</v>
      </c>
      <c r="AA1716">
        <f>Y1716*'MRIP Selectivity'!$O$35</f>
        <v>4.3990024589832977E-2</v>
      </c>
      <c r="AB1716">
        <f>Y1716*'MRIP Selectivity'!$P$35</f>
        <v>6.3225199067932156E-3</v>
      </c>
      <c r="AC1716">
        <v>0.74741255597723821</v>
      </c>
      <c r="AD1716">
        <v>0.94160359434525442</v>
      </c>
      <c r="AE1716">
        <v>1.3432654004296583</v>
      </c>
      <c r="AF1716">
        <f t="shared" si="690"/>
        <v>3.2943074828569945E-2</v>
      </c>
      <c r="AG1716">
        <f t="shared" si="691"/>
        <v>4.1421165269122859E-2</v>
      </c>
      <c r="AH1716">
        <f t="shared" si="692"/>
        <v>8.4928222343230737E-3</v>
      </c>
      <c r="AI1716">
        <f t="shared" si="693"/>
        <v>9.4388703727717821E-2</v>
      </c>
      <c r="AJ1716">
        <f t="shared" si="694"/>
        <v>8.2857062332015868E-2</v>
      </c>
      <c r="AK1716">
        <f t="shared" si="695"/>
        <v>5.0312544496626192E-2</v>
      </c>
      <c r="AL1716">
        <f t="shared" si="696"/>
        <v>4.9913987503445931E-2</v>
      </c>
      <c r="AM1716">
        <f t="shared" si="697"/>
        <v>7.4364240097692796E-2</v>
      </c>
      <c r="AN1716">
        <f t="shared" si="698"/>
        <v>4.1421165269122859E-2</v>
      </c>
      <c r="AO1716">
        <v>0</v>
      </c>
      <c r="AP1716">
        <f t="shared" si="699"/>
        <v>8.8066183820924612E-2</v>
      </c>
      <c r="AQ1716">
        <f t="shared" si="700"/>
        <v>4.3990024589832977E-2</v>
      </c>
      <c r="AR1716">
        <v>7</v>
      </c>
      <c r="AS1716">
        <f>AR1716*'MRIP Selectivity'!$N$35</f>
        <v>4.4076159231091636E-2</v>
      </c>
      <c r="AT1716">
        <f>AR1716*'MRIP Selectivity'!$O$35</f>
        <v>4.3990024589832977E-2</v>
      </c>
      <c r="AU1716">
        <f>AR1716*'MRIP Selectivity'!$P$35</f>
        <v>6.3225199067932156E-3</v>
      </c>
      <c r="AV1716">
        <v>4</v>
      </c>
      <c r="AW1716">
        <f t="shared" si="701"/>
        <v>20</v>
      </c>
      <c r="AX1716">
        <f t="shared" si="680"/>
        <v>0</v>
      </c>
      <c r="AY1716">
        <f t="shared" si="681"/>
        <v>0</v>
      </c>
      <c r="AZ1716">
        <f t="shared" si="682"/>
        <v>0</v>
      </c>
      <c r="BA1716">
        <v>885.09151822000001</v>
      </c>
      <c r="BB1716">
        <v>885.09151822000001</v>
      </c>
    </row>
    <row r="1717" spans="1:54" x14ac:dyDescent="0.25">
      <c r="A1717" t="s">
        <v>1550</v>
      </c>
      <c r="B1717" t="s">
        <v>3</v>
      </c>
      <c r="C1717">
        <v>2013</v>
      </c>
      <c r="D1717">
        <v>4</v>
      </c>
      <c r="E1717">
        <v>8</v>
      </c>
      <c r="F1717" t="s">
        <v>1810</v>
      </c>
      <c r="G1717" t="s">
        <v>1768</v>
      </c>
      <c r="H1717" t="s">
        <v>2036</v>
      </c>
      <c r="I1717" t="s">
        <v>1812</v>
      </c>
      <c r="J1717" t="s">
        <v>1813</v>
      </c>
      <c r="K1717" t="str">
        <f t="shared" si="683"/>
        <v>Inshore</v>
      </c>
      <c r="L1717">
        <v>0</v>
      </c>
      <c r="M1717">
        <f t="shared" si="676"/>
        <v>0</v>
      </c>
      <c r="N1717">
        <f t="shared" si="684"/>
        <v>1.258088340298923E-2</v>
      </c>
      <c r="O1717">
        <f t="shared" si="685"/>
        <v>6.2842892271189965E-3</v>
      </c>
      <c r="P1717">
        <v>0</v>
      </c>
      <c r="Q1717">
        <f t="shared" si="686"/>
        <v>0</v>
      </c>
      <c r="R1717">
        <v>0</v>
      </c>
      <c r="S1717">
        <f t="shared" si="677"/>
        <v>0</v>
      </c>
      <c r="T1717">
        <f t="shared" si="687"/>
        <v>0</v>
      </c>
      <c r="U1717">
        <f t="shared" si="678"/>
        <v>1.0623462871098971E-2</v>
      </c>
      <c r="V1717">
        <f t="shared" si="688"/>
        <v>0.84441310922369939</v>
      </c>
      <c r="W1717">
        <f t="shared" si="679"/>
        <v>5.9173093241604077E-3</v>
      </c>
      <c r="X1717">
        <f t="shared" si="689"/>
        <v>0.94160359434525431</v>
      </c>
      <c r="Y1717">
        <v>1</v>
      </c>
      <c r="Z1717">
        <f>Y1717*'MRIP Selectivity'!$N$35</f>
        <v>6.2965941758702333E-3</v>
      </c>
      <c r="AA1717">
        <f>Y1717*'MRIP Selectivity'!$O$35</f>
        <v>6.2842892271189965E-3</v>
      </c>
      <c r="AB1717">
        <f>Y1717*'MRIP Selectivity'!$P$35</f>
        <v>9.0321712954188795E-4</v>
      </c>
      <c r="AC1717">
        <v>0.74741255597723821</v>
      </c>
      <c r="AD1717">
        <v>0.94160359434525442</v>
      </c>
      <c r="AE1717">
        <v>1.3432654004296583</v>
      </c>
      <c r="AF1717">
        <f t="shared" si="690"/>
        <v>4.7061535469385633E-3</v>
      </c>
      <c r="AG1717">
        <f t="shared" si="691"/>
        <v>5.9173093241604077E-3</v>
      </c>
      <c r="AH1717">
        <f t="shared" si="692"/>
        <v>1.2132603191890106E-3</v>
      </c>
      <c r="AI1717">
        <f t="shared" si="693"/>
        <v>1.3484100532531117E-2</v>
      </c>
      <c r="AJ1717">
        <f t="shared" si="694"/>
        <v>1.1836723190287982E-2</v>
      </c>
      <c r="AK1717">
        <f t="shared" si="695"/>
        <v>7.1875063566608846E-3</v>
      </c>
      <c r="AL1717">
        <f t="shared" si="696"/>
        <v>7.1305696433494187E-3</v>
      </c>
      <c r="AM1717">
        <f t="shared" si="697"/>
        <v>1.0623462871098971E-2</v>
      </c>
      <c r="AN1717">
        <f t="shared" si="698"/>
        <v>5.9173093241604077E-3</v>
      </c>
      <c r="AO1717">
        <v>0</v>
      </c>
      <c r="AP1717">
        <f t="shared" si="699"/>
        <v>1.258088340298923E-2</v>
      </c>
      <c r="AQ1717">
        <f t="shared" si="700"/>
        <v>6.2842892271189965E-3</v>
      </c>
      <c r="AR1717">
        <v>1</v>
      </c>
      <c r="AS1717">
        <f>AR1717*'MRIP Selectivity'!$N$35</f>
        <v>6.2965941758702333E-3</v>
      </c>
      <c r="AT1717">
        <f>AR1717*'MRIP Selectivity'!$O$35</f>
        <v>6.2842892271189965E-3</v>
      </c>
      <c r="AU1717">
        <f>AR1717*'MRIP Selectivity'!$P$35</f>
        <v>9.0321712954188795E-4</v>
      </c>
      <c r="AV1717">
        <v>1</v>
      </c>
      <c r="AW1717">
        <f t="shared" si="701"/>
        <v>5</v>
      </c>
      <c r="AX1717">
        <f t="shared" si="680"/>
        <v>0</v>
      </c>
      <c r="AY1717">
        <f t="shared" si="681"/>
        <v>0</v>
      </c>
      <c r="AZ1717">
        <f t="shared" si="682"/>
        <v>0</v>
      </c>
      <c r="BA1717">
        <v>1741.8234170999999</v>
      </c>
      <c r="BB1717">
        <v>1741.8234170999999</v>
      </c>
    </row>
    <row r="1718" spans="1:54" x14ac:dyDescent="0.25">
      <c r="A1718" t="s">
        <v>1551</v>
      </c>
      <c r="B1718" t="s">
        <v>3</v>
      </c>
      <c r="C1718">
        <v>2013</v>
      </c>
      <c r="D1718">
        <v>4</v>
      </c>
      <c r="E1718">
        <v>8</v>
      </c>
      <c r="F1718" t="s">
        <v>1835</v>
      </c>
      <c r="G1718" t="s">
        <v>1768</v>
      </c>
      <c r="H1718" t="s">
        <v>2035</v>
      </c>
      <c r="I1718" t="s">
        <v>1812</v>
      </c>
      <c r="J1718" t="s">
        <v>1813</v>
      </c>
      <c r="K1718" t="str">
        <f t="shared" si="683"/>
        <v>Inshore</v>
      </c>
      <c r="L1718">
        <v>0</v>
      </c>
      <c r="M1718">
        <f t="shared" si="676"/>
        <v>0</v>
      </c>
      <c r="N1718">
        <f t="shared" si="684"/>
        <v>0.12580883402989229</v>
      </c>
      <c r="O1718">
        <f t="shared" si="685"/>
        <v>6.2842892271189971E-2</v>
      </c>
      <c r="P1718">
        <v>0</v>
      </c>
      <c r="Q1718">
        <f t="shared" si="686"/>
        <v>0</v>
      </c>
      <c r="R1718">
        <v>0</v>
      </c>
      <c r="S1718">
        <f t="shared" si="677"/>
        <v>0</v>
      </c>
      <c r="T1718">
        <f t="shared" si="687"/>
        <v>0</v>
      </c>
      <c r="U1718">
        <f t="shared" si="678"/>
        <v>0.10623462871098971</v>
      </c>
      <c r="V1718">
        <f t="shared" si="688"/>
        <v>0.84441310922369939</v>
      </c>
      <c r="W1718">
        <f t="shared" si="679"/>
        <v>5.9173093241604087E-2</v>
      </c>
      <c r="X1718">
        <f t="shared" si="689"/>
        <v>0.94160359434525442</v>
      </c>
      <c r="Y1718">
        <v>10</v>
      </c>
      <c r="Z1718">
        <f>Y1718*'MRIP Selectivity'!$N$35</f>
        <v>6.2965941758702335E-2</v>
      </c>
      <c r="AA1718">
        <f>Y1718*'MRIP Selectivity'!$O$35</f>
        <v>6.2842892271189971E-2</v>
      </c>
      <c r="AB1718">
        <f>Y1718*'MRIP Selectivity'!$P$35</f>
        <v>9.0321712954188789E-3</v>
      </c>
      <c r="AC1718">
        <v>0.74741255597723821</v>
      </c>
      <c r="AD1718">
        <v>0.94160359434525442</v>
      </c>
      <c r="AE1718">
        <v>1.3432654004296583</v>
      </c>
      <c r="AF1718">
        <f t="shared" si="690"/>
        <v>4.7061535469385629E-2</v>
      </c>
      <c r="AG1718">
        <f t="shared" si="691"/>
        <v>5.9173093241604087E-2</v>
      </c>
      <c r="AH1718">
        <f t="shared" si="692"/>
        <v>1.2132603191890105E-2</v>
      </c>
      <c r="AI1718">
        <f t="shared" si="693"/>
        <v>0.13484100532531118</v>
      </c>
      <c r="AJ1718">
        <f t="shared" si="694"/>
        <v>0.11836723190287982</v>
      </c>
      <c r="AK1718">
        <f t="shared" si="695"/>
        <v>7.1875063566608846E-2</v>
      </c>
      <c r="AL1718">
        <f t="shared" si="696"/>
        <v>7.1305696433494187E-2</v>
      </c>
      <c r="AM1718">
        <f t="shared" si="697"/>
        <v>0.10623462871098971</v>
      </c>
      <c r="AN1718">
        <f t="shared" si="698"/>
        <v>5.9173093241604087E-2</v>
      </c>
      <c r="AO1718">
        <v>0</v>
      </c>
      <c r="AP1718">
        <f t="shared" si="699"/>
        <v>0.12580883402989229</v>
      </c>
      <c r="AQ1718">
        <f t="shared" si="700"/>
        <v>6.2842892271189971E-2</v>
      </c>
      <c r="AR1718">
        <v>10</v>
      </c>
      <c r="AS1718">
        <f>AR1718*'MRIP Selectivity'!$N$35</f>
        <v>6.2965941758702335E-2</v>
      </c>
      <c r="AT1718">
        <f>AR1718*'MRIP Selectivity'!$O$35</f>
        <v>6.2842892271189971E-2</v>
      </c>
      <c r="AU1718">
        <f>AR1718*'MRIP Selectivity'!$P$35</f>
        <v>9.0321712954188789E-3</v>
      </c>
      <c r="AV1718">
        <v>1</v>
      </c>
      <c r="AW1718">
        <f t="shared" si="701"/>
        <v>5</v>
      </c>
      <c r="AX1718">
        <f t="shared" si="680"/>
        <v>0</v>
      </c>
      <c r="AY1718">
        <f t="shared" si="681"/>
        <v>0</v>
      </c>
      <c r="AZ1718">
        <f t="shared" si="682"/>
        <v>0</v>
      </c>
      <c r="BA1718">
        <v>363.75380317000003</v>
      </c>
      <c r="BB1718">
        <v>363.75380317000003</v>
      </c>
    </row>
    <row r="1719" spans="1:54" x14ac:dyDescent="0.25">
      <c r="A1719" t="s">
        <v>2044</v>
      </c>
      <c r="B1719" t="s">
        <v>3</v>
      </c>
      <c r="C1719">
        <v>2013</v>
      </c>
      <c r="D1719">
        <v>4</v>
      </c>
      <c r="E1719">
        <v>8</v>
      </c>
      <c r="F1719" t="s">
        <v>1835</v>
      </c>
      <c r="G1719" t="s">
        <v>1768</v>
      </c>
      <c r="H1719" t="s">
        <v>2035</v>
      </c>
      <c r="I1719" t="s">
        <v>1812</v>
      </c>
      <c r="J1719" t="s">
        <v>1767</v>
      </c>
      <c r="K1719" t="str">
        <f t="shared" si="683"/>
        <v>Inshore</v>
      </c>
      <c r="L1719">
        <v>0</v>
      </c>
      <c r="M1719">
        <f t="shared" si="676"/>
        <v>0</v>
      </c>
      <c r="N1719">
        <f t="shared" si="684"/>
        <v>1.258088340298923E-2</v>
      </c>
      <c r="O1719">
        <f t="shared" si="685"/>
        <v>6.2842892271189965E-3</v>
      </c>
      <c r="P1719">
        <v>0</v>
      </c>
      <c r="Q1719">
        <f t="shared" si="686"/>
        <v>0</v>
      </c>
      <c r="R1719">
        <v>0</v>
      </c>
      <c r="S1719">
        <f t="shared" si="677"/>
        <v>0</v>
      </c>
      <c r="T1719">
        <f t="shared" si="687"/>
        <v>0</v>
      </c>
      <c r="U1719">
        <f t="shared" si="678"/>
        <v>1.0623462871098971E-2</v>
      </c>
      <c r="V1719">
        <f t="shared" si="688"/>
        <v>0.84441310922369939</v>
      </c>
      <c r="W1719">
        <f t="shared" si="679"/>
        <v>5.9173093241604077E-3</v>
      </c>
      <c r="X1719">
        <f t="shared" si="689"/>
        <v>0.94160359434525431</v>
      </c>
      <c r="Y1719">
        <v>1</v>
      </c>
      <c r="Z1719">
        <f>Y1719*'MRIP Selectivity'!$N$35</f>
        <v>6.2965941758702333E-3</v>
      </c>
      <c r="AA1719">
        <f>Y1719*'MRIP Selectivity'!$O$35</f>
        <v>6.2842892271189965E-3</v>
      </c>
      <c r="AB1719">
        <f>Y1719*'MRIP Selectivity'!$P$35</f>
        <v>9.0321712954188795E-4</v>
      </c>
      <c r="AC1719">
        <v>0.74741255597723821</v>
      </c>
      <c r="AD1719">
        <v>0.94160359434525442</v>
      </c>
      <c r="AE1719">
        <v>1.3432654004296583</v>
      </c>
      <c r="AF1719">
        <f t="shared" si="690"/>
        <v>4.7061535469385633E-3</v>
      </c>
      <c r="AG1719">
        <f t="shared" si="691"/>
        <v>5.9173093241604077E-3</v>
      </c>
      <c r="AH1719">
        <f t="shared" si="692"/>
        <v>1.2132603191890106E-3</v>
      </c>
      <c r="AI1719">
        <f t="shared" si="693"/>
        <v>1.3484100532531117E-2</v>
      </c>
      <c r="AJ1719">
        <f t="shared" si="694"/>
        <v>1.1836723190287982E-2</v>
      </c>
      <c r="AK1719">
        <f t="shared" si="695"/>
        <v>7.1875063566608846E-3</v>
      </c>
      <c r="AL1719">
        <f t="shared" si="696"/>
        <v>7.1305696433494187E-3</v>
      </c>
      <c r="AM1719">
        <f t="shared" si="697"/>
        <v>1.0623462871098971E-2</v>
      </c>
      <c r="AN1719">
        <f t="shared" si="698"/>
        <v>5.9173093241604077E-3</v>
      </c>
      <c r="AO1719">
        <v>0</v>
      </c>
      <c r="AP1719">
        <f t="shared" si="699"/>
        <v>1.258088340298923E-2</v>
      </c>
      <c r="AQ1719">
        <f t="shared" si="700"/>
        <v>6.2842892271189965E-3</v>
      </c>
      <c r="AR1719">
        <v>1</v>
      </c>
      <c r="AS1719">
        <f>AR1719*'MRIP Selectivity'!$N$35</f>
        <v>6.2965941758702333E-3</v>
      </c>
      <c r="AT1719">
        <f>AR1719*'MRIP Selectivity'!$O$35</f>
        <v>6.2842892271189965E-3</v>
      </c>
      <c r="AU1719">
        <f>AR1719*'MRIP Selectivity'!$P$35</f>
        <v>9.0321712954188795E-4</v>
      </c>
      <c r="AV1719">
        <v>2</v>
      </c>
      <c r="AW1719">
        <f t="shared" si="701"/>
        <v>10</v>
      </c>
      <c r="AX1719">
        <f t="shared" si="680"/>
        <v>0</v>
      </c>
      <c r="AY1719">
        <f t="shared" si="681"/>
        <v>0</v>
      </c>
      <c r="AZ1719">
        <f t="shared" si="682"/>
        <v>0</v>
      </c>
      <c r="BA1719">
        <v>363.75380317000003</v>
      </c>
      <c r="BB1719">
        <v>363.75380317000003</v>
      </c>
    </row>
    <row r="1720" spans="1:54" x14ac:dyDescent="0.25">
      <c r="A1720" t="s">
        <v>1552</v>
      </c>
      <c r="B1720" t="s">
        <v>3</v>
      </c>
      <c r="C1720">
        <v>2013</v>
      </c>
      <c r="D1720">
        <v>5</v>
      </c>
      <c r="E1720">
        <v>9</v>
      </c>
      <c r="F1720" t="s">
        <v>1862</v>
      </c>
      <c r="G1720" t="s">
        <v>1768</v>
      </c>
      <c r="H1720" t="s">
        <v>2035</v>
      </c>
      <c r="I1720" t="s">
        <v>1812</v>
      </c>
      <c r="J1720" t="s">
        <v>1813</v>
      </c>
      <c r="K1720" t="str">
        <f t="shared" si="683"/>
        <v>Inshore</v>
      </c>
      <c r="L1720">
        <v>0</v>
      </c>
      <c r="M1720">
        <f t="shared" si="676"/>
        <v>0</v>
      </c>
      <c r="N1720">
        <f t="shared" si="684"/>
        <v>3.7742650208967693E-2</v>
      </c>
      <c r="O1720">
        <f t="shared" si="685"/>
        <v>1.8852867681356991E-2</v>
      </c>
      <c r="P1720">
        <v>0</v>
      </c>
      <c r="Q1720">
        <f t="shared" si="686"/>
        <v>0</v>
      </c>
      <c r="R1720">
        <v>0</v>
      </c>
      <c r="S1720">
        <f t="shared" si="677"/>
        <v>0</v>
      </c>
      <c r="T1720">
        <f t="shared" si="687"/>
        <v>0</v>
      </c>
      <c r="U1720">
        <f t="shared" si="678"/>
        <v>3.1870388613296913E-2</v>
      </c>
      <c r="V1720">
        <f t="shared" si="688"/>
        <v>0.84441310922369928</v>
      </c>
      <c r="W1720">
        <f t="shared" si="679"/>
        <v>1.7751927972481225E-2</v>
      </c>
      <c r="X1720">
        <f t="shared" si="689"/>
        <v>0.94160359434525442</v>
      </c>
      <c r="Y1720">
        <v>3</v>
      </c>
      <c r="Z1720">
        <f>Y1720*'MRIP Selectivity'!$N$35</f>
        <v>1.8889782527610699E-2</v>
      </c>
      <c r="AA1720">
        <f>Y1720*'MRIP Selectivity'!$O$35</f>
        <v>1.8852867681356991E-2</v>
      </c>
      <c r="AB1720">
        <f>Y1720*'MRIP Selectivity'!$P$35</f>
        <v>2.7096513886256638E-3</v>
      </c>
      <c r="AC1720">
        <v>0.74741255597723821</v>
      </c>
      <c r="AD1720">
        <v>0.94160359434525442</v>
      </c>
      <c r="AE1720">
        <v>1.3432654004296583</v>
      </c>
      <c r="AF1720">
        <f t="shared" si="690"/>
        <v>1.4118460640815688E-2</v>
      </c>
      <c r="AG1720">
        <f t="shared" si="691"/>
        <v>1.7751927972481225E-2</v>
      </c>
      <c r="AH1720">
        <f t="shared" si="692"/>
        <v>3.6397809575670318E-3</v>
      </c>
      <c r="AI1720">
        <f t="shared" si="693"/>
        <v>4.045230159759336E-2</v>
      </c>
      <c r="AJ1720">
        <f t="shared" si="694"/>
        <v>3.5510169570863948E-2</v>
      </c>
      <c r="AK1720">
        <f t="shared" si="695"/>
        <v>2.1562519069982654E-2</v>
      </c>
      <c r="AL1720">
        <f t="shared" si="696"/>
        <v>2.1391708930048256E-2</v>
      </c>
      <c r="AM1720">
        <f t="shared" si="697"/>
        <v>3.1870388613296913E-2</v>
      </c>
      <c r="AN1720">
        <f t="shared" si="698"/>
        <v>1.7751927972481225E-2</v>
      </c>
      <c r="AO1720">
        <v>0</v>
      </c>
      <c r="AP1720">
        <f t="shared" si="699"/>
        <v>3.7742650208967693E-2</v>
      </c>
      <c r="AQ1720">
        <f t="shared" si="700"/>
        <v>1.8852867681356991E-2</v>
      </c>
      <c r="AR1720">
        <v>3</v>
      </c>
      <c r="AS1720">
        <f>AR1720*'MRIP Selectivity'!$N$35</f>
        <v>1.8889782527610699E-2</v>
      </c>
      <c r="AT1720">
        <f>AR1720*'MRIP Selectivity'!$O$35</f>
        <v>1.8852867681356991E-2</v>
      </c>
      <c r="AU1720">
        <f>AR1720*'MRIP Selectivity'!$P$35</f>
        <v>2.7096513886256638E-3</v>
      </c>
      <c r="AV1720">
        <v>4</v>
      </c>
      <c r="AW1720">
        <f t="shared" si="701"/>
        <v>20</v>
      </c>
      <c r="AX1720">
        <f t="shared" si="680"/>
        <v>0</v>
      </c>
      <c r="AY1720">
        <f t="shared" si="681"/>
        <v>0</v>
      </c>
      <c r="AZ1720">
        <f t="shared" si="682"/>
        <v>0</v>
      </c>
      <c r="BA1720">
        <v>207.59753724999999</v>
      </c>
      <c r="BB1720">
        <v>207.59753724999999</v>
      </c>
    </row>
    <row r="1721" spans="1:54" x14ac:dyDescent="0.25">
      <c r="A1721" t="s">
        <v>1553</v>
      </c>
      <c r="B1721" t="s">
        <v>3</v>
      </c>
      <c r="C1721">
        <v>2013</v>
      </c>
      <c r="D1721">
        <v>5</v>
      </c>
      <c r="E1721">
        <v>9</v>
      </c>
      <c r="F1721" t="s">
        <v>1867</v>
      </c>
      <c r="G1721" t="s">
        <v>1768</v>
      </c>
      <c r="H1721" t="s">
        <v>2035</v>
      </c>
      <c r="I1721" t="s">
        <v>1812</v>
      </c>
      <c r="J1721" t="s">
        <v>1813</v>
      </c>
      <c r="K1721" t="str">
        <f t="shared" si="683"/>
        <v>Inshore</v>
      </c>
      <c r="L1721">
        <v>0</v>
      </c>
      <c r="M1721">
        <f t="shared" si="676"/>
        <v>0</v>
      </c>
      <c r="N1721">
        <f t="shared" si="684"/>
        <v>0.37742650208967687</v>
      </c>
      <c r="O1721">
        <f t="shared" si="685"/>
        <v>0.18852867681356988</v>
      </c>
      <c r="P1721">
        <v>0</v>
      </c>
      <c r="Q1721">
        <f t="shared" si="686"/>
        <v>0</v>
      </c>
      <c r="R1721">
        <v>0</v>
      </c>
      <c r="S1721">
        <f t="shared" si="677"/>
        <v>0</v>
      </c>
      <c r="T1721">
        <f t="shared" si="687"/>
        <v>0</v>
      </c>
      <c r="U1721">
        <f t="shared" si="678"/>
        <v>0.31870388613296913</v>
      </c>
      <c r="V1721">
        <f t="shared" si="688"/>
        <v>0.84441310922369939</v>
      </c>
      <c r="W1721">
        <f t="shared" si="679"/>
        <v>0.17751927972481224</v>
      </c>
      <c r="X1721">
        <f t="shared" si="689"/>
        <v>0.94160359434525442</v>
      </c>
      <c r="Y1721">
        <v>30</v>
      </c>
      <c r="Z1721">
        <f>Y1721*'MRIP Selectivity'!$N$35</f>
        <v>0.18889782527610699</v>
      </c>
      <c r="AA1721">
        <f>Y1721*'MRIP Selectivity'!$O$35</f>
        <v>0.18852867681356988</v>
      </c>
      <c r="AB1721">
        <f>Y1721*'MRIP Selectivity'!$P$35</f>
        <v>2.709651388625664E-2</v>
      </c>
      <c r="AC1721">
        <v>0.74741255597723821</v>
      </c>
      <c r="AD1721">
        <v>0.94160359434525442</v>
      </c>
      <c r="AE1721">
        <v>1.3432654004296583</v>
      </c>
      <c r="AF1721">
        <f t="shared" si="690"/>
        <v>0.14118460640815689</v>
      </c>
      <c r="AG1721">
        <f t="shared" si="691"/>
        <v>0.17751927972481224</v>
      </c>
      <c r="AH1721">
        <f t="shared" si="692"/>
        <v>3.639780957567032E-2</v>
      </c>
      <c r="AI1721">
        <f t="shared" si="693"/>
        <v>0.40452301597593354</v>
      </c>
      <c r="AJ1721">
        <f t="shared" si="694"/>
        <v>0.35510169570863948</v>
      </c>
      <c r="AK1721">
        <f t="shared" si="695"/>
        <v>0.21562519069982652</v>
      </c>
      <c r="AL1721">
        <f t="shared" si="696"/>
        <v>0.21391708930048256</v>
      </c>
      <c r="AM1721">
        <f t="shared" si="697"/>
        <v>0.31870388613296913</v>
      </c>
      <c r="AN1721">
        <f t="shared" si="698"/>
        <v>0.17751927972481224</v>
      </c>
      <c r="AO1721">
        <v>0</v>
      </c>
      <c r="AP1721">
        <f t="shared" si="699"/>
        <v>0.37742650208967687</v>
      </c>
      <c r="AQ1721">
        <f t="shared" si="700"/>
        <v>0.18852867681356988</v>
      </c>
      <c r="AR1721">
        <v>30</v>
      </c>
      <c r="AS1721">
        <f>AR1721*'MRIP Selectivity'!$N$35</f>
        <v>0.18889782527610699</v>
      </c>
      <c r="AT1721">
        <f>AR1721*'MRIP Selectivity'!$O$35</f>
        <v>0.18852867681356988</v>
      </c>
      <c r="AU1721">
        <f>AR1721*'MRIP Selectivity'!$P$35</f>
        <v>2.709651388625664E-2</v>
      </c>
      <c r="AV1721">
        <v>2</v>
      </c>
      <c r="AW1721">
        <f t="shared" si="701"/>
        <v>10</v>
      </c>
      <c r="AX1721">
        <f t="shared" si="680"/>
        <v>0</v>
      </c>
      <c r="AY1721">
        <f t="shared" si="681"/>
        <v>0</v>
      </c>
      <c r="AZ1721">
        <f t="shared" si="682"/>
        <v>0</v>
      </c>
      <c r="BA1721">
        <v>689.16155130000004</v>
      </c>
      <c r="BB1721">
        <v>689.16155130000004</v>
      </c>
    </row>
    <row r="1722" spans="1:54" x14ac:dyDescent="0.25">
      <c r="A1722" t="s">
        <v>2045</v>
      </c>
      <c r="B1722" t="s">
        <v>3</v>
      </c>
      <c r="C1722">
        <v>2013</v>
      </c>
      <c r="D1722">
        <v>5</v>
      </c>
      <c r="E1722">
        <v>9</v>
      </c>
      <c r="F1722" t="s">
        <v>1867</v>
      </c>
      <c r="G1722" t="s">
        <v>1768</v>
      </c>
      <c r="H1722" t="s">
        <v>2035</v>
      </c>
      <c r="I1722" t="s">
        <v>1812</v>
      </c>
      <c r="J1722" t="s">
        <v>1813</v>
      </c>
      <c r="K1722" t="str">
        <f t="shared" si="683"/>
        <v>Inshore</v>
      </c>
      <c r="L1722">
        <v>0</v>
      </c>
      <c r="M1722">
        <f t="shared" si="676"/>
        <v>0</v>
      </c>
      <c r="N1722">
        <f t="shared" si="684"/>
        <v>1.258088340298923E-2</v>
      </c>
      <c r="O1722">
        <f t="shared" si="685"/>
        <v>6.2842892271189965E-3</v>
      </c>
      <c r="P1722">
        <v>0</v>
      </c>
      <c r="Q1722">
        <f t="shared" si="686"/>
        <v>0</v>
      </c>
      <c r="R1722">
        <v>0</v>
      </c>
      <c r="S1722">
        <f t="shared" si="677"/>
        <v>0</v>
      </c>
      <c r="T1722">
        <f t="shared" si="687"/>
        <v>0</v>
      </c>
      <c r="U1722">
        <f t="shared" si="678"/>
        <v>1.0623462871098971E-2</v>
      </c>
      <c r="V1722">
        <f t="shared" si="688"/>
        <v>0.84441310922369939</v>
      </c>
      <c r="W1722">
        <f t="shared" si="679"/>
        <v>5.9173093241604077E-3</v>
      </c>
      <c r="X1722">
        <f t="shared" si="689"/>
        <v>0.94160359434525431</v>
      </c>
      <c r="Y1722">
        <v>1</v>
      </c>
      <c r="Z1722">
        <f>Y1722*'MRIP Selectivity'!$N$35</f>
        <v>6.2965941758702333E-3</v>
      </c>
      <c r="AA1722">
        <f>Y1722*'MRIP Selectivity'!$O$35</f>
        <v>6.2842892271189965E-3</v>
      </c>
      <c r="AB1722">
        <f>Y1722*'MRIP Selectivity'!$P$35</f>
        <v>9.0321712954188795E-4</v>
      </c>
      <c r="AC1722">
        <v>0.74741255597723821</v>
      </c>
      <c r="AD1722">
        <v>0.94160359434525442</v>
      </c>
      <c r="AE1722">
        <v>1.3432654004296583</v>
      </c>
      <c r="AF1722">
        <f t="shared" si="690"/>
        <v>4.7061535469385633E-3</v>
      </c>
      <c r="AG1722">
        <f t="shared" si="691"/>
        <v>5.9173093241604077E-3</v>
      </c>
      <c r="AH1722">
        <f t="shared" si="692"/>
        <v>1.2132603191890106E-3</v>
      </c>
      <c r="AI1722">
        <f t="shared" si="693"/>
        <v>1.3484100532531117E-2</v>
      </c>
      <c r="AJ1722">
        <f t="shared" si="694"/>
        <v>1.1836723190287982E-2</v>
      </c>
      <c r="AK1722">
        <f t="shared" si="695"/>
        <v>7.1875063566608846E-3</v>
      </c>
      <c r="AL1722">
        <f t="shared" si="696"/>
        <v>7.1305696433494187E-3</v>
      </c>
      <c r="AM1722">
        <f t="shared" si="697"/>
        <v>1.0623462871098971E-2</v>
      </c>
      <c r="AN1722">
        <f t="shared" si="698"/>
        <v>5.9173093241604077E-3</v>
      </c>
      <c r="AO1722">
        <v>0</v>
      </c>
      <c r="AP1722">
        <f t="shared" si="699"/>
        <v>1.258088340298923E-2</v>
      </c>
      <c r="AQ1722">
        <f t="shared" si="700"/>
        <v>6.2842892271189965E-3</v>
      </c>
      <c r="AR1722">
        <v>1</v>
      </c>
      <c r="AS1722">
        <f>AR1722*'MRIP Selectivity'!$N$35</f>
        <v>6.2965941758702333E-3</v>
      </c>
      <c r="AT1722">
        <f>AR1722*'MRIP Selectivity'!$O$35</f>
        <v>6.2842892271189965E-3</v>
      </c>
      <c r="AU1722">
        <f>AR1722*'MRIP Selectivity'!$P$35</f>
        <v>9.0321712954188795E-4</v>
      </c>
      <c r="AV1722">
        <v>2</v>
      </c>
      <c r="AW1722">
        <f t="shared" si="701"/>
        <v>10</v>
      </c>
      <c r="AX1722">
        <f t="shared" si="680"/>
        <v>0</v>
      </c>
      <c r="AY1722">
        <f t="shared" si="681"/>
        <v>0</v>
      </c>
      <c r="AZ1722">
        <f t="shared" si="682"/>
        <v>0</v>
      </c>
      <c r="BA1722">
        <v>689.16155130000004</v>
      </c>
      <c r="BB1722">
        <v>689.16155130000004</v>
      </c>
    </row>
    <row r="1723" spans="1:54" x14ac:dyDescent="0.25">
      <c r="A1723" t="s">
        <v>1554</v>
      </c>
      <c r="B1723" t="s">
        <v>3</v>
      </c>
      <c r="C1723">
        <v>2013</v>
      </c>
      <c r="D1723">
        <v>5</v>
      </c>
      <c r="E1723">
        <v>9</v>
      </c>
      <c r="F1723" t="s">
        <v>1867</v>
      </c>
      <c r="G1723" t="s">
        <v>1768</v>
      </c>
      <c r="H1723" t="s">
        <v>2035</v>
      </c>
      <c r="I1723" t="s">
        <v>1812</v>
      </c>
      <c r="J1723" t="s">
        <v>1767</v>
      </c>
      <c r="K1723" t="str">
        <f t="shared" si="683"/>
        <v>Inshore</v>
      </c>
      <c r="L1723">
        <v>0</v>
      </c>
      <c r="M1723">
        <f t="shared" si="676"/>
        <v>0</v>
      </c>
      <c r="N1723">
        <f t="shared" si="684"/>
        <v>6.2904417014946146E-2</v>
      </c>
      <c r="O1723">
        <f t="shared" si="685"/>
        <v>3.1421446135594985E-2</v>
      </c>
      <c r="P1723">
        <v>0</v>
      </c>
      <c r="Q1723">
        <f t="shared" si="686"/>
        <v>0</v>
      </c>
      <c r="R1723">
        <v>0</v>
      </c>
      <c r="S1723">
        <f t="shared" si="677"/>
        <v>0</v>
      </c>
      <c r="T1723">
        <f t="shared" si="687"/>
        <v>0</v>
      </c>
      <c r="U1723">
        <f t="shared" si="678"/>
        <v>5.3117314355494855E-2</v>
      </c>
      <c r="V1723">
        <f t="shared" si="688"/>
        <v>0.84441310922369939</v>
      </c>
      <c r="W1723">
        <f t="shared" si="679"/>
        <v>2.9586546620802043E-2</v>
      </c>
      <c r="X1723">
        <f t="shared" si="689"/>
        <v>0.94160359434525442</v>
      </c>
      <c r="Y1723">
        <v>5</v>
      </c>
      <c r="Z1723">
        <f>Y1723*'MRIP Selectivity'!$N$35</f>
        <v>3.1482970879351167E-2</v>
      </c>
      <c r="AA1723">
        <f>Y1723*'MRIP Selectivity'!$O$35</f>
        <v>3.1421446135594985E-2</v>
      </c>
      <c r="AB1723">
        <f>Y1723*'MRIP Selectivity'!$P$35</f>
        <v>4.5160856477094394E-3</v>
      </c>
      <c r="AC1723">
        <v>0.74741255597723821</v>
      </c>
      <c r="AD1723">
        <v>0.94160359434525442</v>
      </c>
      <c r="AE1723">
        <v>1.3432654004296583</v>
      </c>
      <c r="AF1723">
        <f t="shared" si="690"/>
        <v>2.3530767734692815E-2</v>
      </c>
      <c r="AG1723">
        <f t="shared" si="691"/>
        <v>2.9586546620802043E-2</v>
      </c>
      <c r="AH1723">
        <f t="shared" si="692"/>
        <v>6.0663015959450525E-3</v>
      </c>
      <c r="AI1723">
        <f t="shared" si="693"/>
        <v>6.742050266265559E-2</v>
      </c>
      <c r="AJ1723">
        <f t="shared" si="694"/>
        <v>5.9183615951439908E-2</v>
      </c>
      <c r="AK1723">
        <f t="shared" si="695"/>
        <v>3.5937531783304423E-2</v>
      </c>
      <c r="AL1723">
        <f t="shared" si="696"/>
        <v>3.5652848216747093E-2</v>
      </c>
      <c r="AM1723">
        <f t="shared" si="697"/>
        <v>5.3117314355494855E-2</v>
      </c>
      <c r="AN1723">
        <f t="shared" si="698"/>
        <v>2.9586546620802043E-2</v>
      </c>
      <c r="AO1723">
        <v>0</v>
      </c>
      <c r="AP1723">
        <f t="shared" si="699"/>
        <v>6.2904417014946146E-2</v>
      </c>
      <c r="AQ1723">
        <f t="shared" si="700"/>
        <v>3.1421446135594985E-2</v>
      </c>
      <c r="AR1723">
        <v>5</v>
      </c>
      <c r="AS1723">
        <f>AR1723*'MRIP Selectivity'!$N$35</f>
        <v>3.1482970879351167E-2</v>
      </c>
      <c r="AT1723">
        <f>AR1723*'MRIP Selectivity'!$O$35</f>
        <v>3.1421446135594985E-2</v>
      </c>
      <c r="AU1723">
        <f>AR1723*'MRIP Selectivity'!$P$35</f>
        <v>4.5160856477094394E-3</v>
      </c>
      <c r="AV1723">
        <v>1</v>
      </c>
      <c r="AW1723">
        <f t="shared" si="701"/>
        <v>5</v>
      </c>
      <c r="AX1723">
        <f t="shared" si="680"/>
        <v>0</v>
      </c>
      <c r="AY1723">
        <f t="shared" si="681"/>
        <v>0</v>
      </c>
      <c r="AZ1723">
        <f t="shared" si="682"/>
        <v>0</v>
      </c>
      <c r="BA1723">
        <v>689.16155130000004</v>
      </c>
      <c r="BB1723">
        <v>689.16155130000004</v>
      </c>
    </row>
    <row r="1724" spans="1:54" x14ac:dyDescent="0.25">
      <c r="A1724" t="s">
        <v>1555</v>
      </c>
      <c r="B1724" t="s">
        <v>3</v>
      </c>
      <c r="C1724">
        <v>2013</v>
      </c>
      <c r="D1724">
        <v>5</v>
      </c>
      <c r="E1724">
        <v>9</v>
      </c>
      <c r="F1724" t="s">
        <v>1825</v>
      </c>
      <c r="G1724" t="s">
        <v>1768</v>
      </c>
      <c r="H1724" t="s">
        <v>2035</v>
      </c>
      <c r="I1724" t="s">
        <v>1812</v>
      </c>
      <c r="J1724" t="s">
        <v>1813</v>
      </c>
      <c r="K1724" t="str">
        <f t="shared" si="683"/>
        <v>Inshore</v>
      </c>
      <c r="L1724">
        <v>0</v>
      </c>
      <c r="M1724">
        <f t="shared" si="676"/>
        <v>0</v>
      </c>
      <c r="N1724">
        <f t="shared" si="684"/>
        <v>0.11322795062690307</v>
      </c>
      <c r="O1724">
        <f t="shared" si="685"/>
        <v>5.6558603044070968E-2</v>
      </c>
      <c r="P1724">
        <v>0</v>
      </c>
      <c r="Q1724">
        <f t="shared" si="686"/>
        <v>0</v>
      </c>
      <c r="R1724">
        <v>0</v>
      </c>
      <c r="S1724">
        <f t="shared" si="677"/>
        <v>0</v>
      </c>
      <c r="T1724">
        <f t="shared" si="687"/>
        <v>0</v>
      </c>
      <c r="U1724">
        <f t="shared" si="678"/>
        <v>9.5611165839890738E-2</v>
      </c>
      <c r="V1724">
        <f t="shared" si="688"/>
        <v>0.84441310922369939</v>
      </c>
      <c r="W1724">
        <f t="shared" si="679"/>
        <v>5.3255783917443671E-2</v>
      </c>
      <c r="X1724">
        <f t="shared" si="689"/>
        <v>0.94160359434525442</v>
      </c>
      <c r="Y1724">
        <v>9</v>
      </c>
      <c r="Z1724">
        <f>Y1724*'MRIP Selectivity'!$N$35</f>
        <v>5.6669347582832097E-2</v>
      </c>
      <c r="AA1724">
        <f>Y1724*'MRIP Selectivity'!$O$35</f>
        <v>5.6558603044070968E-2</v>
      </c>
      <c r="AB1724">
        <f>Y1724*'MRIP Selectivity'!$P$35</f>
        <v>8.1289541658769917E-3</v>
      </c>
      <c r="AC1724">
        <v>0.74741255597723821</v>
      </c>
      <c r="AD1724">
        <v>0.94160359434525442</v>
      </c>
      <c r="AE1724">
        <v>1.3432654004296583</v>
      </c>
      <c r="AF1724">
        <f t="shared" si="690"/>
        <v>4.2355381922447061E-2</v>
      </c>
      <c r="AG1724">
        <f t="shared" si="691"/>
        <v>5.3255783917443671E-2</v>
      </c>
      <c r="AH1724">
        <f t="shared" si="692"/>
        <v>1.0919342872701096E-2</v>
      </c>
      <c r="AI1724">
        <f t="shared" si="693"/>
        <v>0.12135690479278005</v>
      </c>
      <c r="AJ1724">
        <f t="shared" si="694"/>
        <v>0.10653050871259183</v>
      </c>
      <c r="AK1724">
        <f t="shared" si="695"/>
        <v>6.4687557209947955E-2</v>
      </c>
      <c r="AL1724">
        <f t="shared" si="696"/>
        <v>6.4175126790144768E-2</v>
      </c>
      <c r="AM1724">
        <f t="shared" si="697"/>
        <v>9.5611165839890738E-2</v>
      </c>
      <c r="AN1724">
        <f t="shared" si="698"/>
        <v>5.3255783917443671E-2</v>
      </c>
      <c r="AO1724">
        <v>0</v>
      </c>
      <c r="AP1724">
        <f t="shared" si="699"/>
        <v>0.11322795062690307</v>
      </c>
      <c r="AQ1724">
        <f t="shared" si="700"/>
        <v>5.6558603044070968E-2</v>
      </c>
      <c r="AR1724">
        <v>9</v>
      </c>
      <c r="AS1724">
        <f>AR1724*'MRIP Selectivity'!$N$35</f>
        <v>5.6669347582832097E-2</v>
      </c>
      <c r="AT1724">
        <f>AR1724*'MRIP Selectivity'!$O$35</f>
        <v>5.6558603044070968E-2</v>
      </c>
      <c r="AU1724">
        <f>AR1724*'MRIP Selectivity'!$P$35</f>
        <v>8.1289541658769917E-3</v>
      </c>
      <c r="AV1724">
        <v>4</v>
      </c>
      <c r="AW1724">
        <f t="shared" si="701"/>
        <v>20</v>
      </c>
      <c r="AX1724">
        <f t="shared" si="680"/>
        <v>0</v>
      </c>
      <c r="AY1724">
        <f t="shared" si="681"/>
        <v>0</v>
      </c>
      <c r="AZ1724">
        <f t="shared" si="682"/>
        <v>0</v>
      </c>
      <c r="BA1724">
        <v>187.81590177000001</v>
      </c>
      <c r="BB1724">
        <v>187.81590177000001</v>
      </c>
    </row>
    <row r="1725" spans="1:54" x14ac:dyDescent="0.25">
      <c r="A1725" t="s">
        <v>1556</v>
      </c>
      <c r="B1725" t="s">
        <v>3</v>
      </c>
      <c r="C1725">
        <v>2013</v>
      </c>
      <c r="D1725">
        <v>5</v>
      </c>
      <c r="E1725">
        <v>9</v>
      </c>
      <c r="F1725" t="s">
        <v>1825</v>
      </c>
      <c r="G1725" t="s">
        <v>1768</v>
      </c>
      <c r="H1725" t="s">
        <v>2035</v>
      </c>
      <c r="I1725" t="s">
        <v>1812</v>
      </c>
      <c r="J1725" t="s">
        <v>1813</v>
      </c>
      <c r="K1725" t="str">
        <f t="shared" si="683"/>
        <v>Inshore</v>
      </c>
      <c r="L1725">
        <v>0</v>
      </c>
      <c r="M1725">
        <f t="shared" si="676"/>
        <v>0</v>
      </c>
      <c r="N1725">
        <f t="shared" si="684"/>
        <v>3.7742650208967693E-2</v>
      </c>
      <c r="O1725">
        <f t="shared" si="685"/>
        <v>1.8852867681356991E-2</v>
      </c>
      <c r="P1725">
        <v>0</v>
      </c>
      <c r="Q1725">
        <f t="shared" si="686"/>
        <v>0</v>
      </c>
      <c r="R1725">
        <v>0</v>
      </c>
      <c r="S1725">
        <f t="shared" si="677"/>
        <v>0</v>
      </c>
      <c r="T1725">
        <f t="shared" si="687"/>
        <v>0</v>
      </c>
      <c r="U1725">
        <f t="shared" si="678"/>
        <v>3.1870388613296913E-2</v>
      </c>
      <c r="V1725">
        <f t="shared" si="688"/>
        <v>0.84441310922369928</v>
      </c>
      <c r="W1725">
        <f t="shared" si="679"/>
        <v>1.7751927972481225E-2</v>
      </c>
      <c r="X1725">
        <f t="shared" si="689"/>
        <v>0.94160359434525442</v>
      </c>
      <c r="Y1725">
        <v>3</v>
      </c>
      <c r="Z1725">
        <f>Y1725*'MRIP Selectivity'!$N$35</f>
        <v>1.8889782527610699E-2</v>
      </c>
      <c r="AA1725">
        <f>Y1725*'MRIP Selectivity'!$O$35</f>
        <v>1.8852867681356991E-2</v>
      </c>
      <c r="AB1725">
        <f>Y1725*'MRIP Selectivity'!$P$35</f>
        <v>2.7096513886256638E-3</v>
      </c>
      <c r="AC1725">
        <v>0.74741255597723821</v>
      </c>
      <c r="AD1725">
        <v>0.94160359434525442</v>
      </c>
      <c r="AE1725">
        <v>1.3432654004296583</v>
      </c>
      <c r="AF1725">
        <f t="shared" si="690"/>
        <v>1.4118460640815688E-2</v>
      </c>
      <c r="AG1725">
        <f t="shared" si="691"/>
        <v>1.7751927972481225E-2</v>
      </c>
      <c r="AH1725">
        <f t="shared" si="692"/>
        <v>3.6397809575670318E-3</v>
      </c>
      <c r="AI1725">
        <f t="shared" si="693"/>
        <v>4.045230159759336E-2</v>
      </c>
      <c r="AJ1725">
        <f t="shared" si="694"/>
        <v>3.5510169570863948E-2</v>
      </c>
      <c r="AK1725">
        <f t="shared" si="695"/>
        <v>2.1562519069982654E-2</v>
      </c>
      <c r="AL1725">
        <f t="shared" si="696"/>
        <v>2.1391708930048256E-2</v>
      </c>
      <c r="AM1725">
        <f t="shared" si="697"/>
        <v>3.1870388613296913E-2</v>
      </c>
      <c r="AN1725">
        <f t="shared" si="698"/>
        <v>1.7751927972481225E-2</v>
      </c>
      <c r="AO1725">
        <v>0</v>
      </c>
      <c r="AP1725">
        <f t="shared" si="699"/>
        <v>3.7742650208967693E-2</v>
      </c>
      <c r="AQ1725">
        <f t="shared" si="700"/>
        <v>1.8852867681356991E-2</v>
      </c>
      <c r="AR1725">
        <v>3</v>
      </c>
      <c r="AS1725">
        <f>AR1725*'MRIP Selectivity'!$N$35</f>
        <v>1.8889782527610699E-2</v>
      </c>
      <c r="AT1725">
        <f>AR1725*'MRIP Selectivity'!$O$35</f>
        <v>1.8852867681356991E-2</v>
      </c>
      <c r="AU1725">
        <f>AR1725*'MRIP Selectivity'!$P$35</f>
        <v>2.7096513886256638E-3</v>
      </c>
      <c r="AV1725">
        <v>2</v>
      </c>
      <c r="AW1725">
        <f t="shared" si="701"/>
        <v>10</v>
      </c>
      <c r="AX1725">
        <f t="shared" si="680"/>
        <v>0</v>
      </c>
      <c r="AY1725">
        <f t="shared" si="681"/>
        <v>0</v>
      </c>
      <c r="AZ1725">
        <f t="shared" si="682"/>
        <v>0</v>
      </c>
      <c r="BA1725">
        <v>187.81590177000001</v>
      </c>
      <c r="BB1725">
        <v>187.81590177000001</v>
      </c>
    </row>
    <row r="1726" spans="1:54" x14ac:dyDescent="0.25">
      <c r="A1726" t="s">
        <v>2046</v>
      </c>
      <c r="B1726" t="s">
        <v>3</v>
      </c>
      <c r="C1726">
        <v>2013</v>
      </c>
      <c r="D1726">
        <v>5</v>
      </c>
      <c r="E1726">
        <v>9</v>
      </c>
      <c r="F1726" t="s">
        <v>1870</v>
      </c>
      <c r="G1726" t="s">
        <v>1768</v>
      </c>
      <c r="H1726" t="s">
        <v>2036</v>
      </c>
      <c r="I1726" t="s">
        <v>1812</v>
      </c>
      <c r="J1726" t="s">
        <v>1813</v>
      </c>
      <c r="K1726" t="str">
        <f t="shared" si="683"/>
        <v>Inshore</v>
      </c>
      <c r="L1726">
        <v>0</v>
      </c>
      <c r="M1726">
        <f t="shared" si="676"/>
        <v>0</v>
      </c>
      <c r="N1726">
        <f t="shared" si="684"/>
        <v>1.258088340298923E-2</v>
      </c>
      <c r="O1726">
        <f t="shared" si="685"/>
        <v>6.2842892271189965E-3</v>
      </c>
      <c r="P1726">
        <v>0</v>
      </c>
      <c r="Q1726">
        <f t="shared" si="686"/>
        <v>0</v>
      </c>
      <c r="R1726">
        <v>0</v>
      </c>
      <c r="S1726">
        <f t="shared" si="677"/>
        <v>0</v>
      </c>
      <c r="T1726">
        <f t="shared" si="687"/>
        <v>0</v>
      </c>
      <c r="U1726">
        <f t="shared" si="678"/>
        <v>1.0623462871098971E-2</v>
      </c>
      <c r="V1726">
        <f t="shared" si="688"/>
        <v>0.84441310922369939</v>
      </c>
      <c r="W1726">
        <f t="shared" si="679"/>
        <v>5.9173093241604077E-3</v>
      </c>
      <c r="X1726">
        <f t="shared" si="689"/>
        <v>0.94160359434525431</v>
      </c>
      <c r="Y1726">
        <v>1</v>
      </c>
      <c r="Z1726">
        <f>Y1726*'MRIP Selectivity'!$N$35</f>
        <v>6.2965941758702333E-3</v>
      </c>
      <c r="AA1726">
        <f>Y1726*'MRIP Selectivity'!$O$35</f>
        <v>6.2842892271189965E-3</v>
      </c>
      <c r="AB1726">
        <f>Y1726*'MRIP Selectivity'!$P$35</f>
        <v>9.0321712954188795E-4</v>
      </c>
      <c r="AC1726">
        <v>0.74741255597723821</v>
      </c>
      <c r="AD1726">
        <v>0.94160359434525442</v>
      </c>
      <c r="AE1726">
        <v>1.3432654004296583</v>
      </c>
      <c r="AF1726">
        <f t="shared" si="690"/>
        <v>4.7061535469385633E-3</v>
      </c>
      <c r="AG1726">
        <f t="shared" si="691"/>
        <v>5.9173093241604077E-3</v>
      </c>
      <c r="AH1726">
        <f t="shared" si="692"/>
        <v>1.2132603191890106E-3</v>
      </c>
      <c r="AI1726">
        <f t="shared" si="693"/>
        <v>1.3484100532531117E-2</v>
      </c>
      <c r="AJ1726">
        <f t="shared" si="694"/>
        <v>1.1836723190287982E-2</v>
      </c>
      <c r="AK1726">
        <f t="shared" si="695"/>
        <v>7.1875063566608846E-3</v>
      </c>
      <c r="AL1726">
        <f t="shared" si="696"/>
        <v>7.1305696433494187E-3</v>
      </c>
      <c r="AM1726">
        <f t="shared" si="697"/>
        <v>1.0623462871098971E-2</v>
      </c>
      <c r="AN1726">
        <f t="shared" si="698"/>
        <v>5.9173093241604077E-3</v>
      </c>
      <c r="AO1726">
        <v>0</v>
      </c>
      <c r="AP1726">
        <f t="shared" si="699"/>
        <v>1.258088340298923E-2</v>
      </c>
      <c r="AQ1726">
        <f t="shared" si="700"/>
        <v>6.2842892271189965E-3</v>
      </c>
      <c r="AR1726">
        <v>1</v>
      </c>
      <c r="AS1726">
        <f>AR1726*'MRIP Selectivity'!$N$35</f>
        <v>6.2965941758702333E-3</v>
      </c>
      <c r="AT1726">
        <f>AR1726*'MRIP Selectivity'!$O$35</f>
        <v>6.2842892271189965E-3</v>
      </c>
      <c r="AU1726">
        <f>AR1726*'MRIP Selectivity'!$P$35</f>
        <v>9.0321712954188795E-4</v>
      </c>
      <c r="AV1726">
        <v>2</v>
      </c>
      <c r="AW1726">
        <f t="shared" si="701"/>
        <v>10</v>
      </c>
      <c r="AX1726">
        <f t="shared" si="680"/>
        <v>0</v>
      </c>
      <c r="AY1726">
        <f t="shared" si="681"/>
        <v>0</v>
      </c>
      <c r="AZ1726">
        <f t="shared" si="682"/>
        <v>0</v>
      </c>
      <c r="BA1726">
        <v>81.513757474000002</v>
      </c>
      <c r="BB1726">
        <v>81.513757474000002</v>
      </c>
    </row>
    <row r="1727" spans="1:54" x14ac:dyDescent="0.25">
      <c r="A1727" t="s">
        <v>2047</v>
      </c>
      <c r="B1727" t="s">
        <v>3</v>
      </c>
      <c r="C1727">
        <v>2013</v>
      </c>
      <c r="D1727">
        <v>5</v>
      </c>
      <c r="E1727">
        <v>10</v>
      </c>
      <c r="F1727" t="s">
        <v>1823</v>
      </c>
      <c r="G1727" t="s">
        <v>1768</v>
      </c>
      <c r="H1727" t="s">
        <v>2035</v>
      </c>
      <c r="I1727" t="s">
        <v>1812</v>
      </c>
      <c r="J1727" t="s">
        <v>1767</v>
      </c>
      <c r="K1727" t="str">
        <f t="shared" si="683"/>
        <v>Inshore</v>
      </c>
      <c r="L1727">
        <v>0</v>
      </c>
      <c r="M1727">
        <f t="shared" si="676"/>
        <v>0</v>
      </c>
      <c r="N1727">
        <f t="shared" si="684"/>
        <v>1.258088340298923E-2</v>
      </c>
      <c r="O1727">
        <f t="shared" si="685"/>
        <v>6.2842892271189965E-3</v>
      </c>
      <c r="P1727">
        <v>0</v>
      </c>
      <c r="Q1727">
        <f t="shared" si="686"/>
        <v>0</v>
      </c>
      <c r="R1727">
        <v>0</v>
      </c>
      <c r="S1727">
        <f t="shared" si="677"/>
        <v>0</v>
      </c>
      <c r="T1727">
        <f t="shared" si="687"/>
        <v>0</v>
      </c>
      <c r="U1727">
        <f t="shared" si="678"/>
        <v>1.0623462871098971E-2</v>
      </c>
      <c r="V1727">
        <f t="shared" si="688"/>
        <v>0.84441310922369939</v>
      </c>
      <c r="W1727">
        <f t="shared" si="679"/>
        <v>5.9173093241604077E-3</v>
      </c>
      <c r="X1727">
        <f t="shared" si="689"/>
        <v>0.94160359434525431</v>
      </c>
      <c r="Y1727">
        <v>1</v>
      </c>
      <c r="Z1727">
        <f>Y1727*'MRIP Selectivity'!$N$35</f>
        <v>6.2965941758702333E-3</v>
      </c>
      <c r="AA1727">
        <f>Y1727*'MRIP Selectivity'!$O$35</f>
        <v>6.2842892271189965E-3</v>
      </c>
      <c r="AB1727">
        <f>Y1727*'MRIP Selectivity'!$P$35</f>
        <v>9.0321712954188795E-4</v>
      </c>
      <c r="AC1727">
        <v>0.74741255597723821</v>
      </c>
      <c r="AD1727">
        <v>0.94160359434525442</v>
      </c>
      <c r="AE1727">
        <v>1.3432654004296583</v>
      </c>
      <c r="AF1727">
        <f t="shared" si="690"/>
        <v>4.7061535469385633E-3</v>
      </c>
      <c r="AG1727">
        <f t="shared" si="691"/>
        <v>5.9173093241604077E-3</v>
      </c>
      <c r="AH1727">
        <f t="shared" si="692"/>
        <v>1.2132603191890106E-3</v>
      </c>
      <c r="AI1727">
        <f t="shared" si="693"/>
        <v>1.3484100532531117E-2</v>
      </c>
      <c r="AJ1727">
        <f t="shared" si="694"/>
        <v>1.1836723190287982E-2</v>
      </c>
      <c r="AK1727">
        <f t="shared" si="695"/>
        <v>7.1875063566608846E-3</v>
      </c>
      <c r="AL1727">
        <f t="shared" si="696"/>
        <v>7.1305696433494187E-3</v>
      </c>
      <c r="AM1727">
        <f t="shared" si="697"/>
        <v>1.0623462871098971E-2</v>
      </c>
      <c r="AN1727">
        <f t="shared" si="698"/>
        <v>5.9173093241604077E-3</v>
      </c>
      <c r="AO1727">
        <v>0</v>
      </c>
      <c r="AP1727">
        <f t="shared" si="699"/>
        <v>1.258088340298923E-2</v>
      </c>
      <c r="AQ1727">
        <f t="shared" si="700"/>
        <v>6.2842892271189965E-3</v>
      </c>
      <c r="AR1727">
        <v>1</v>
      </c>
      <c r="AS1727">
        <f>AR1727*'MRIP Selectivity'!$N$35</f>
        <v>6.2965941758702333E-3</v>
      </c>
      <c r="AT1727">
        <f>AR1727*'MRIP Selectivity'!$O$35</f>
        <v>6.2842892271189965E-3</v>
      </c>
      <c r="AU1727">
        <f>AR1727*'MRIP Selectivity'!$P$35</f>
        <v>9.0321712954188795E-4</v>
      </c>
      <c r="AV1727">
        <v>2</v>
      </c>
      <c r="AW1727">
        <f t="shared" si="701"/>
        <v>10</v>
      </c>
      <c r="AX1727">
        <f t="shared" si="680"/>
        <v>0</v>
      </c>
      <c r="AY1727">
        <f t="shared" si="681"/>
        <v>0</v>
      </c>
      <c r="AZ1727">
        <f t="shared" si="682"/>
        <v>0</v>
      </c>
      <c r="BA1727">
        <v>645.98320064999996</v>
      </c>
      <c r="BB1727">
        <v>645.98320064999996</v>
      </c>
    </row>
    <row r="1728" spans="1:54" x14ac:dyDescent="0.25">
      <c r="A1728" t="s">
        <v>1557</v>
      </c>
      <c r="B1728" t="s">
        <v>3</v>
      </c>
      <c r="C1728">
        <v>2013</v>
      </c>
      <c r="D1728">
        <v>5</v>
      </c>
      <c r="E1728">
        <v>10</v>
      </c>
      <c r="F1728" t="s">
        <v>1823</v>
      </c>
      <c r="G1728" t="s">
        <v>1768</v>
      </c>
      <c r="H1728" t="s">
        <v>2035</v>
      </c>
      <c r="I1728" t="s">
        <v>1812</v>
      </c>
      <c r="J1728" t="s">
        <v>1813</v>
      </c>
      <c r="K1728" t="str">
        <f t="shared" si="683"/>
        <v>Inshore</v>
      </c>
      <c r="L1728">
        <v>0</v>
      </c>
      <c r="M1728">
        <f t="shared" si="676"/>
        <v>0</v>
      </c>
      <c r="N1728">
        <f t="shared" si="684"/>
        <v>2.516176680597846E-2</v>
      </c>
      <c r="O1728">
        <f t="shared" si="685"/>
        <v>1.2568578454237993E-2</v>
      </c>
      <c r="P1728">
        <v>0</v>
      </c>
      <c r="Q1728">
        <f t="shared" si="686"/>
        <v>0</v>
      </c>
      <c r="R1728">
        <v>0</v>
      </c>
      <c r="S1728">
        <f t="shared" si="677"/>
        <v>0</v>
      </c>
      <c r="T1728">
        <f t="shared" si="687"/>
        <v>0</v>
      </c>
      <c r="U1728">
        <f t="shared" si="678"/>
        <v>2.1246925742197942E-2</v>
      </c>
      <c r="V1728">
        <f t="shared" si="688"/>
        <v>0.84441310922369939</v>
      </c>
      <c r="W1728">
        <f t="shared" si="679"/>
        <v>1.1834618648320815E-2</v>
      </c>
      <c r="X1728">
        <f t="shared" si="689"/>
        <v>0.94160359434525431</v>
      </c>
      <c r="Y1728">
        <v>2</v>
      </c>
      <c r="Z1728">
        <f>Y1728*'MRIP Selectivity'!$N$35</f>
        <v>1.2593188351740467E-2</v>
      </c>
      <c r="AA1728">
        <f>Y1728*'MRIP Selectivity'!$O$35</f>
        <v>1.2568578454237993E-2</v>
      </c>
      <c r="AB1728">
        <f>Y1728*'MRIP Selectivity'!$P$35</f>
        <v>1.8064342590837759E-3</v>
      </c>
      <c r="AC1728">
        <v>0.74741255597723821</v>
      </c>
      <c r="AD1728">
        <v>0.94160359434525442</v>
      </c>
      <c r="AE1728">
        <v>1.3432654004296583</v>
      </c>
      <c r="AF1728">
        <f t="shared" si="690"/>
        <v>9.4123070938771265E-3</v>
      </c>
      <c r="AG1728">
        <f t="shared" si="691"/>
        <v>1.1834618648320815E-2</v>
      </c>
      <c r="AH1728">
        <f t="shared" si="692"/>
        <v>2.4265206383780212E-3</v>
      </c>
      <c r="AI1728">
        <f t="shared" si="693"/>
        <v>2.6968201065062234E-2</v>
      </c>
      <c r="AJ1728">
        <f t="shared" si="694"/>
        <v>2.3673446380575964E-2</v>
      </c>
      <c r="AK1728">
        <f t="shared" si="695"/>
        <v>1.4375012713321769E-2</v>
      </c>
      <c r="AL1728">
        <f t="shared" si="696"/>
        <v>1.4261139286698837E-2</v>
      </c>
      <c r="AM1728">
        <f t="shared" si="697"/>
        <v>2.1246925742197942E-2</v>
      </c>
      <c r="AN1728">
        <f t="shared" si="698"/>
        <v>1.1834618648320815E-2</v>
      </c>
      <c r="AO1728">
        <v>0</v>
      </c>
      <c r="AP1728">
        <f t="shared" si="699"/>
        <v>2.516176680597846E-2</v>
      </c>
      <c r="AQ1728">
        <f t="shared" si="700"/>
        <v>1.2568578454237993E-2</v>
      </c>
      <c r="AR1728">
        <v>2</v>
      </c>
      <c r="AS1728">
        <f>AR1728*'MRIP Selectivity'!$N$35</f>
        <v>1.2593188351740467E-2</v>
      </c>
      <c r="AT1728">
        <f>AR1728*'MRIP Selectivity'!$O$35</f>
        <v>1.2568578454237993E-2</v>
      </c>
      <c r="AU1728">
        <f>AR1728*'MRIP Selectivity'!$P$35</f>
        <v>1.8064342590837759E-3</v>
      </c>
      <c r="AV1728">
        <v>1</v>
      </c>
      <c r="AW1728">
        <f t="shared" si="701"/>
        <v>5</v>
      </c>
      <c r="AX1728">
        <f t="shared" si="680"/>
        <v>0</v>
      </c>
      <c r="AY1728">
        <f t="shared" si="681"/>
        <v>0</v>
      </c>
      <c r="AZ1728">
        <f t="shared" si="682"/>
        <v>0</v>
      </c>
      <c r="BA1728">
        <v>645.98320064999996</v>
      </c>
      <c r="BB1728">
        <v>645.98320064999996</v>
      </c>
    </row>
    <row r="1729" spans="1:54" x14ac:dyDescent="0.25">
      <c r="A1729" t="s">
        <v>2048</v>
      </c>
      <c r="B1729" t="s">
        <v>3</v>
      </c>
      <c r="C1729">
        <v>2013</v>
      </c>
      <c r="D1729">
        <v>5</v>
      </c>
      <c r="E1729">
        <v>10</v>
      </c>
      <c r="F1729" t="s">
        <v>1823</v>
      </c>
      <c r="G1729" t="s">
        <v>1768</v>
      </c>
      <c r="H1729" t="s">
        <v>2035</v>
      </c>
      <c r="I1729" t="s">
        <v>1812</v>
      </c>
      <c r="J1729" t="s">
        <v>1767</v>
      </c>
      <c r="K1729" t="str">
        <f t="shared" si="683"/>
        <v>Inshore</v>
      </c>
      <c r="L1729">
        <v>0</v>
      </c>
      <c r="M1729">
        <f t="shared" si="676"/>
        <v>0</v>
      </c>
      <c r="N1729">
        <f t="shared" si="684"/>
        <v>0.10064706722391384</v>
      </c>
      <c r="O1729">
        <f t="shared" si="685"/>
        <v>5.0274313816951972E-2</v>
      </c>
      <c r="P1729">
        <v>0</v>
      </c>
      <c r="Q1729">
        <f t="shared" si="686"/>
        <v>0</v>
      </c>
      <c r="R1729">
        <v>0</v>
      </c>
      <c r="S1729">
        <f t="shared" si="677"/>
        <v>0</v>
      </c>
      <c r="T1729">
        <f t="shared" si="687"/>
        <v>0</v>
      </c>
      <c r="U1729">
        <f t="shared" si="678"/>
        <v>8.4987702968791767E-2</v>
      </c>
      <c r="V1729">
        <f t="shared" si="688"/>
        <v>0.84441310922369939</v>
      </c>
      <c r="W1729">
        <f t="shared" si="679"/>
        <v>4.7338474593283261E-2</v>
      </c>
      <c r="X1729">
        <f t="shared" si="689"/>
        <v>0.94160359434525431</v>
      </c>
      <c r="Y1729">
        <v>8</v>
      </c>
      <c r="Z1729">
        <f>Y1729*'MRIP Selectivity'!$N$35</f>
        <v>5.0372753406961866E-2</v>
      </c>
      <c r="AA1729">
        <f>Y1729*'MRIP Selectivity'!$O$35</f>
        <v>5.0274313816951972E-2</v>
      </c>
      <c r="AB1729">
        <f>Y1729*'MRIP Selectivity'!$P$35</f>
        <v>7.2257370363351036E-3</v>
      </c>
      <c r="AC1729">
        <v>0.74741255597723821</v>
      </c>
      <c r="AD1729">
        <v>0.94160359434525442</v>
      </c>
      <c r="AE1729">
        <v>1.3432654004296583</v>
      </c>
      <c r="AF1729">
        <f t="shared" si="690"/>
        <v>3.7649228375508506E-2</v>
      </c>
      <c r="AG1729">
        <f t="shared" si="691"/>
        <v>4.7338474593283261E-2</v>
      </c>
      <c r="AH1729">
        <f t="shared" si="692"/>
        <v>9.7060825535120847E-3</v>
      </c>
      <c r="AI1729">
        <f t="shared" si="693"/>
        <v>0.10787280426024894</v>
      </c>
      <c r="AJ1729">
        <f t="shared" si="694"/>
        <v>9.4693785522303855E-2</v>
      </c>
      <c r="AK1729">
        <f t="shared" si="695"/>
        <v>5.7500050853287077E-2</v>
      </c>
      <c r="AL1729">
        <f t="shared" si="696"/>
        <v>5.7044557146795349E-2</v>
      </c>
      <c r="AM1729">
        <f t="shared" si="697"/>
        <v>8.4987702968791767E-2</v>
      </c>
      <c r="AN1729">
        <f t="shared" si="698"/>
        <v>4.7338474593283261E-2</v>
      </c>
      <c r="AO1729">
        <v>0</v>
      </c>
      <c r="AP1729">
        <f t="shared" si="699"/>
        <v>0.10064706722391384</v>
      </c>
      <c r="AQ1729">
        <f t="shared" si="700"/>
        <v>5.0274313816951972E-2</v>
      </c>
      <c r="AR1729">
        <v>8</v>
      </c>
      <c r="AS1729">
        <f>AR1729*'MRIP Selectivity'!$N$35</f>
        <v>5.0372753406961866E-2</v>
      </c>
      <c r="AT1729">
        <f>AR1729*'MRIP Selectivity'!$O$35</f>
        <v>5.0274313816951972E-2</v>
      </c>
      <c r="AU1729">
        <f>AR1729*'MRIP Selectivity'!$P$35</f>
        <v>7.2257370363351036E-3</v>
      </c>
      <c r="AV1729">
        <v>6</v>
      </c>
      <c r="AW1729">
        <f t="shared" si="701"/>
        <v>30</v>
      </c>
      <c r="AX1729">
        <f t="shared" si="680"/>
        <v>0</v>
      </c>
      <c r="AY1729">
        <f t="shared" si="681"/>
        <v>0</v>
      </c>
      <c r="AZ1729">
        <f t="shared" si="682"/>
        <v>0</v>
      </c>
      <c r="BA1729">
        <v>645.98320064999996</v>
      </c>
      <c r="BB1729">
        <v>645.98320064999996</v>
      </c>
    </row>
    <row r="1730" spans="1:54" x14ac:dyDescent="0.25">
      <c r="A1730" t="s">
        <v>1558</v>
      </c>
      <c r="B1730" t="s">
        <v>3</v>
      </c>
      <c r="C1730">
        <v>2013</v>
      </c>
      <c r="D1730">
        <v>5</v>
      </c>
      <c r="E1730">
        <v>10</v>
      </c>
      <c r="F1730" t="s">
        <v>1835</v>
      </c>
      <c r="G1730" t="s">
        <v>1768</v>
      </c>
      <c r="H1730" t="s">
        <v>2035</v>
      </c>
      <c r="I1730" t="s">
        <v>1812</v>
      </c>
      <c r="J1730" t="s">
        <v>1767</v>
      </c>
      <c r="K1730" t="str">
        <f t="shared" si="683"/>
        <v>Inshore</v>
      </c>
      <c r="L1730">
        <v>0</v>
      </c>
      <c r="M1730">
        <f t="shared" ref="M1730:M1793" si="702">L1730*BA1730</f>
        <v>0</v>
      </c>
      <c r="N1730">
        <f t="shared" si="684"/>
        <v>0.13838971743288153</v>
      </c>
      <c r="O1730">
        <f t="shared" si="685"/>
        <v>6.9127181498308959E-2</v>
      </c>
      <c r="P1730">
        <v>0</v>
      </c>
      <c r="Q1730">
        <f t="shared" si="686"/>
        <v>0</v>
      </c>
      <c r="R1730">
        <v>0</v>
      </c>
      <c r="S1730">
        <f t="shared" ref="S1730:S1793" si="703">R1730*BA1730</f>
        <v>0</v>
      </c>
      <c r="T1730">
        <f t="shared" si="687"/>
        <v>0</v>
      </c>
      <c r="U1730">
        <f t="shared" ref="U1730:U1793" si="704">IF(AX1730=1,R1730+AF1730+AG1730+AH1730,R1730+AF1730+AG1730)</f>
        <v>0.11685809158208868</v>
      </c>
      <c r="V1730">
        <f t="shared" si="688"/>
        <v>0.84441310922369928</v>
      </c>
      <c r="W1730">
        <f t="shared" ref="W1730:W1793" si="705">IF(AX1730=1,R1730+AG1730+AH1730,R1730+AG1730)</f>
        <v>6.5090402565764482E-2</v>
      </c>
      <c r="X1730">
        <f t="shared" si="689"/>
        <v>0.94160359434525431</v>
      </c>
      <c r="Y1730">
        <v>11</v>
      </c>
      <c r="Z1730">
        <f>Y1730*'MRIP Selectivity'!$N$35</f>
        <v>6.9262535934572572E-2</v>
      </c>
      <c r="AA1730">
        <f>Y1730*'MRIP Selectivity'!$O$35</f>
        <v>6.9127181498308959E-2</v>
      </c>
      <c r="AB1730">
        <f>Y1730*'MRIP Selectivity'!$P$35</f>
        <v>9.9353884249607678E-3</v>
      </c>
      <c r="AC1730">
        <v>0.74741255597723821</v>
      </c>
      <c r="AD1730">
        <v>0.94160359434525442</v>
      </c>
      <c r="AE1730">
        <v>1.3432654004296583</v>
      </c>
      <c r="AF1730">
        <f t="shared" si="690"/>
        <v>5.1767689016324198E-2</v>
      </c>
      <c r="AG1730">
        <f t="shared" si="691"/>
        <v>6.5090402565764482E-2</v>
      </c>
      <c r="AH1730">
        <f t="shared" si="692"/>
        <v>1.3345863511079118E-2</v>
      </c>
      <c r="AI1730">
        <f t="shared" si="693"/>
        <v>0.14832510585784231</v>
      </c>
      <c r="AJ1730">
        <f t="shared" si="694"/>
        <v>0.13020395509316779</v>
      </c>
      <c r="AK1730">
        <f t="shared" si="695"/>
        <v>7.9062569923269724E-2</v>
      </c>
      <c r="AL1730">
        <f t="shared" si="696"/>
        <v>7.8436266076843605E-2</v>
      </c>
      <c r="AM1730">
        <f t="shared" si="697"/>
        <v>0.11685809158208868</v>
      </c>
      <c r="AN1730">
        <f t="shared" si="698"/>
        <v>6.5090402565764482E-2</v>
      </c>
      <c r="AO1730">
        <v>0</v>
      </c>
      <c r="AP1730">
        <f t="shared" si="699"/>
        <v>0.13838971743288153</v>
      </c>
      <c r="AQ1730">
        <f t="shared" si="700"/>
        <v>6.9127181498308959E-2</v>
      </c>
      <c r="AR1730">
        <v>11</v>
      </c>
      <c r="AS1730">
        <f>AR1730*'MRIP Selectivity'!$N$35</f>
        <v>6.9262535934572572E-2</v>
      </c>
      <c r="AT1730">
        <f>AR1730*'MRIP Selectivity'!$O$35</f>
        <v>6.9127181498308959E-2</v>
      </c>
      <c r="AU1730">
        <f>AR1730*'MRIP Selectivity'!$P$35</f>
        <v>9.9353884249607678E-3</v>
      </c>
      <c r="AV1730">
        <v>9</v>
      </c>
      <c r="AW1730">
        <f t="shared" si="701"/>
        <v>45</v>
      </c>
      <c r="AX1730">
        <f t="shared" ref="AX1730:AX1793" si="706">IF(AO1730&gt;=AW1730,1,0)</f>
        <v>0</v>
      </c>
      <c r="AY1730">
        <f t="shared" ref="AY1730:AY1793" si="707">IF(AP1730&gt;=AW1730,1,0)</f>
        <v>0</v>
      </c>
      <c r="AZ1730">
        <f t="shared" ref="AZ1730:AZ1793" si="708">IF(AQ1730&gt;=AW1730,1,0)</f>
        <v>0</v>
      </c>
      <c r="BA1730">
        <v>186.07976207999999</v>
      </c>
      <c r="BB1730">
        <v>186.07976207999999</v>
      </c>
    </row>
    <row r="1731" spans="1:54" x14ac:dyDescent="0.25">
      <c r="A1731" t="s">
        <v>1559</v>
      </c>
      <c r="B1731" t="s">
        <v>3</v>
      </c>
      <c r="C1731">
        <v>2013</v>
      </c>
      <c r="D1731">
        <v>5</v>
      </c>
      <c r="E1731">
        <v>10</v>
      </c>
      <c r="F1731" t="s">
        <v>1868</v>
      </c>
      <c r="G1731" t="s">
        <v>1768</v>
      </c>
      <c r="H1731" t="s">
        <v>2036</v>
      </c>
      <c r="I1731" t="s">
        <v>1812</v>
      </c>
      <c r="J1731" t="s">
        <v>1813</v>
      </c>
      <c r="K1731" t="str">
        <f t="shared" ref="K1731:K1794" si="709">IF(J1731="Federal","Offshore","Inshore")</f>
        <v>Inshore</v>
      </c>
      <c r="L1731">
        <v>0</v>
      </c>
      <c r="M1731">
        <f t="shared" si="702"/>
        <v>0</v>
      </c>
      <c r="N1731">
        <f t="shared" ref="N1731:N1794" si="710">L1731+Z1731+AA1731</f>
        <v>3.7742650208967693E-2</v>
      </c>
      <c r="O1731">
        <f t="shared" ref="O1731:O1794" si="711">L1731+AA1731</f>
        <v>1.8852867681356991E-2</v>
      </c>
      <c r="P1731">
        <v>0</v>
      </c>
      <c r="Q1731">
        <f t="shared" ref="Q1731:Q1794" si="712">IF(L1731=0,0,P1731/L1731)</f>
        <v>0</v>
      </c>
      <c r="R1731">
        <v>0</v>
      </c>
      <c r="S1731">
        <f t="shared" si="703"/>
        <v>0</v>
      </c>
      <c r="T1731">
        <f t="shared" ref="T1731:T1794" si="713">IF(L1731=0,0,R1731/L1731)</f>
        <v>0</v>
      </c>
      <c r="U1731">
        <f t="shared" si="704"/>
        <v>3.1870388613296913E-2</v>
      </c>
      <c r="V1731">
        <f t="shared" ref="V1731:V1794" si="714">U1731/N1731</f>
        <v>0.84441310922369928</v>
      </c>
      <c r="W1731">
        <f t="shared" si="705"/>
        <v>1.7751927972481225E-2</v>
      </c>
      <c r="X1731">
        <f t="shared" ref="X1731:X1794" si="715">W1731/O1731</f>
        <v>0.94160359434525442</v>
      </c>
      <c r="Y1731">
        <v>3</v>
      </c>
      <c r="Z1731">
        <f>Y1731*'MRIP Selectivity'!$N$35</f>
        <v>1.8889782527610699E-2</v>
      </c>
      <c r="AA1731">
        <f>Y1731*'MRIP Selectivity'!$O$35</f>
        <v>1.8852867681356991E-2</v>
      </c>
      <c r="AB1731">
        <f>Y1731*'MRIP Selectivity'!$P$35</f>
        <v>2.7096513886256638E-3</v>
      </c>
      <c r="AC1731">
        <v>0.74741255597723821</v>
      </c>
      <c r="AD1731">
        <v>0.94160359434525442</v>
      </c>
      <c r="AE1731">
        <v>1.3432654004296583</v>
      </c>
      <c r="AF1731">
        <f t="shared" ref="AF1731:AF1794" si="716">Z1731*AC1731</f>
        <v>1.4118460640815688E-2</v>
      </c>
      <c r="AG1731">
        <f t="shared" ref="AG1731:AG1794" si="717">AA1731*AD1731</f>
        <v>1.7751927972481225E-2</v>
      </c>
      <c r="AH1731">
        <f t="shared" ref="AH1731:AH1794" si="718">AB1731*AE1731</f>
        <v>3.6397809575670318E-3</v>
      </c>
      <c r="AI1731">
        <f t="shared" ref="AI1731:AI1794" si="719">Z1731+AA1731+AB1731</f>
        <v>4.045230159759336E-2</v>
      </c>
      <c r="AJ1731">
        <f t="shared" ref="AJ1731:AJ1794" si="720">AF1731+AG1731+AH1731</f>
        <v>3.5510169570863948E-2</v>
      </c>
      <c r="AK1731">
        <f t="shared" ref="AK1731:AK1794" si="721">AA1731+AB1731</f>
        <v>2.1562519069982654E-2</v>
      </c>
      <c r="AL1731">
        <f t="shared" ref="AL1731:AL1794" si="722">AG1731+AH1731</f>
        <v>2.1391708930048256E-2</v>
      </c>
      <c r="AM1731">
        <f t="shared" ref="AM1731:AM1794" si="723">R1731+AF1731+AG1731</f>
        <v>3.1870388613296913E-2</v>
      </c>
      <c r="AN1731">
        <f t="shared" ref="AN1731:AN1794" si="724">R1731+AG1731</f>
        <v>1.7751927972481225E-2</v>
      </c>
      <c r="AO1731">
        <v>0</v>
      </c>
      <c r="AP1731">
        <f t="shared" ref="AP1731:AP1794" si="725">AO1731+AS1731+AT1731</f>
        <v>3.7742650208967693E-2</v>
      </c>
      <c r="AQ1731">
        <f t="shared" ref="AQ1731:AQ1794" si="726">AO1731+AT1731</f>
        <v>1.8852867681356991E-2</v>
      </c>
      <c r="AR1731">
        <v>3</v>
      </c>
      <c r="AS1731">
        <f>AR1731*'MRIP Selectivity'!$N$35</f>
        <v>1.8889782527610699E-2</v>
      </c>
      <c r="AT1731">
        <f>AR1731*'MRIP Selectivity'!$O$35</f>
        <v>1.8852867681356991E-2</v>
      </c>
      <c r="AU1731">
        <f>AR1731*'MRIP Selectivity'!$P$35</f>
        <v>2.7096513886256638E-3</v>
      </c>
      <c r="AV1731">
        <v>4</v>
      </c>
      <c r="AW1731">
        <f t="shared" ref="AW1731:AW1794" si="727">AV1731*5</f>
        <v>20</v>
      </c>
      <c r="AX1731">
        <f t="shared" si="706"/>
        <v>0</v>
      </c>
      <c r="AY1731">
        <f t="shared" si="707"/>
        <v>0</v>
      </c>
      <c r="AZ1731">
        <f t="shared" si="708"/>
        <v>0</v>
      </c>
      <c r="BA1731">
        <v>146.63839630000001</v>
      </c>
      <c r="BB1731">
        <v>146.63839630000001</v>
      </c>
    </row>
    <row r="1732" spans="1:54" x14ac:dyDescent="0.25">
      <c r="A1732" t="s">
        <v>2049</v>
      </c>
      <c r="B1732" t="s">
        <v>3</v>
      </c>
      <c r="C1732">
        <v>2013</v>
      </c>
      <c r="D1732">
        <v>6</v>
      </c>
      <c r="E1732">
        <v>11</v>
      </c>
      <c r="F1732" t="s">
        <v>1851</v>
      </c>
      <c r="G1732" t="s">
        <v>1768</v>
      </c>
      <c r="H1732" t="s">
        <v>2036</v>
      </c>
      <c r="I1732" t="s">
        <v>1812</v>
      </c>
      <c r="J1732" t="s">
        <v>1813</v>
      </c>
      <c r="K1732" t="str">
        <f t="shared" si="709"/>
        <v>Inshore</v>
      </c>
      <c r="L1732">
        <v>0</v>
      </c>
      <c r="M1732">
        <f t="shared" si="702"/>
        <v>0</v>
      </c>
      <c r="N1732">
        <f t="shared" si="710"/>
        <v>6.2904417014946146E-2</v>
      </c>
      <c r="O1732">
        <f t="shared" si="711"/>
        <v>3.1421446135594985E-2</v>
      </c>
      <c r="P1732">
        <v>0</v>
      </c>
      <c r="Q1732">
        <f t="shared" si="712"/>
        <v>0</v>
      </c>
      <c r="R1732">
        <v>0</v>
      </c>
      <c r="S1732">
        <f t="shared" si="703"/>
        <v>0</v>
      </c>
      <c r="T1732">
        <f t="shared" si="713"/>
        <v>0</v>
      </c>
      <c r="U1732">
        <f t="shared" si="704"/>
        <v>5.3117314355494855E-2</v>
      </c>
      <c r="V1732">
        <f t="shared" si="714"/>
        <v>0.84441310922369939</v>
      </c>
      <c r="W1732">
        <f t="shared" si="705"/>
        <v>2.9586546620802043E-2</v>
      </c>
      <c r="X1732">
        <f t="shared" si="715"/>
        <v>0.94160359434525442</v>
      </c>
      <c r="Y1732">
        <v>5</v>
      </c>
      <c r="Z1732">
        <f>Y1732*'MRIP Selectivity'!$N$35</f>
        <v>3.1482970879351167E-2</v>
      </c>
      <c r="AA1732">
        <f>Y1732*'MRIP Selectivity'!$O$35</f>
        <v>3.1421446135594985E-2</v>
      </c>
      <c r="AB1732">
        <f>Y1732*'MRIP Selectivity'!$P$35</f>
        <v>4.5160856477094394E-3</v>
      </c>
      <c r="AC1732">
        <v>0.74741255597723821</v>
      </c>
      <c r="AD1732">
        <v>0.94160359434525442</v>
      </c>
      <c r="AE1732">
        <v>1.3432654004296583</v>
      </c>
      <c r="AF1732">
        <f t="shared" si="716"/>
        <v>2.3530767734692815E-2</v>
      </c>
      <c r="AG1732">
        <f t="shared" si="717"/>
        <v>2.9586546620802043E-2</v>
      </c>
      <c r="AH1732">
        <f t="shared" si="718"/>
        <v>6.0663015959450525E-3</v>
      </c>
      <c r="AI1732">
        <f t="shared" si="719"/>
        <v>6.742050266265559E-2</v>
      </c>
      <c r="AJ1732">
        <f t="shared" si="720"/>
        <v>5.9183615951439908E-2</v>
      </c>
      <c r="AK1732">
        <f t="shared" si="721"/>
        <v>3.5937531783304423E-2</v>
      </c>
      <c r="AL1732">
        <f t="shared" si="722"/>
        <v>3.5652848216747093E-2</v>
      </c>
      <c r="AM1732">
        <f t="shared" si="723"/>
        <v>5.3117314355494855E-2</v>
      </c>
      <c r="AN1732">
        <f t="shared" si="724"/>
        <v>2.9586546620802043E-2</v>
      </c>
      <c r="AO1732">
        <v>0</v>
      </c>
      <c r="AP1732">
        <f t="shared" si="725"/>
        <v>6.2904417014946146E-2</v>
      </c>
      <c r="AQ1732">
        <f t="shared" si="726"/>
        <v>3.1421446135594985E-2</v>
      </c>
      <c r="AR1732">
        <v>5</v>
      </c>
      <c r="AS1732">
        <f>AR1732*'MRIP Selectivity'!$N$35</f>
        <v>3.1482970879351167E-2</v>
      </c>
      <c r="AT1732">
        <f>AR1732*'MRIP Selectivity'!$O$35</f>
        <v>3.1421446135594985E-2</v>
      </c>
      <c r="AU1732">
        <f>AR1732*'MRIP Selectivity'!$P$35</f>
        <v>4.5160856477094394E-3</v>
      </c>
      <c r="AV1732">
        <v>6</v>
      </c>
      <c r="AW1732">
        <f t="shared" si="727"/>
        <v>30</v>
      </c>
      <c r="AX1732">
        <f t="shared" si="706"/>
        <v>0</v>
      </c>
      <c r="AY1732">
        <f t="shared" si="707"/>
        <v>0</v>
      </c>
      <c r="AZ1732">
        <f t="shared" si="708"/>
        <v>0</v>
      </c>
      <c r="BA1732">
        <v>1633.5055635000001</v>
      </c>
      <c r="BB1732">
        <v>1633.5055635000001</v>
      </c>
    </row>
    <row r="1733" spans="1:54" x14ac:dyDescent="0.25">
      <c r="A1733" t="s">
        <v>1560</v>
      </c>
      <c r="B1733" t="s">
        <v>3</v>
      </c>
      <c r="C1733">
        <v>2013</v>
      </c>
      <c r="D1733">
        <v>6</v>
      </c>
      <c r="E1733">
        <v>11</v>
      </c>
      <c r="F1733" t="s">
        <v>1851</v>
      </c>
      <c r="G1733" t="s">
        <v>1768</v>
      </c>
      <c r="H1733" t="s">
        <v>2036</v>
      </c>
      <c r="I1733" t="s">
        <v>1812</v>
      </c>
      <c r="J1733" t="s">
        <v>1767</v>
      </c>
      <c r="K1733" t="str">
        <f t="shared" si="709"/>
        <v>Inshore</v>
      </c>
      <c r="L1733">
        <v>0</v>
      </c>
      <c r="M1733">
        <f t="shared" si="702"/>
        <v>0</v>
      </c>
      <c r="N1733">
        <f t="shared" si="710"/>
        <v>2.516176680597846E-2</v>
      </c>
      <c r="O1733">
        <f t="shared" si="711"/>
        <v>1.2568578454237993E-2</v>
      </c>
      <c r="P1733">
        <v>0</v>
      </c>
      <c r="Q1733">
        <f t="shared" si="712"/>
        <v>0</v>
      </c>
      <c r="R1733">
        <v>0</v>
      </c>
      <c r="S1733">
        <f t="shared" si="703"/>
        <v>0</v>
      </c>
      <c r="T1733">
        <f t="shared" si="713"/>
        <v>0</v>
      </c>
      <c r="U1733">
        <f t="shared" si="704"/>
        <v>2.1246925742197942E-2</v>
      </c>
      <c r="V1733">
        <f t="shared" si="714"/>
        <v>0.84441310922369939</v>
      </c>
      <c r="W1733">
        <f t="shared" si="705"/>
        <v>1.1834618648320815E-2</v>
      </c>
      <c r="X1733">
        <f t="shared" si="715"/>
        <v>0.94160359434525431</v>
      </c>
      <c r="Y1733">
        <v>2</v>
      </c>
      <c r="Z1733">
        <f>Y1733*'MRIP Selectivity'!$N$35</f>
        <v>1.2593188351740467E-2</v>
      </c>
      <c r="AA1733">
        <f>Y1733*'MRIP Selectivity'!$O$35</f>
        <v>1.2568578454237993E-2</v>
      </c>
      <c r="AB1733">
        <f>Y1733*'MRIP Selectivity'!$P$35</f>
        <v>1.8064342590837759E-3</v>
      </c>
      <c r="AC1733">
        <v>0.74741255597723821</v>
      </c>
      <c r="AD1733">
        <v>0.94160359434525442</v>
      </c>
      <c r="AE1733">
        <v>1.3432654004296583</v>
      </c>
      <c r="AF1733">
        <f t="shared" si="716"/>
        <v>9.4123070938771265E-3</v>
      </c>
      <c r="AG1733">
        <f t="shared" si="717"/>
        <v>1.1834618648320815E-2</v>
      </c>
      <c r="AH1733">
        <f t="shared" si="718"/>
        <v>2.4265206383780212E-3</v>
      </c>
      <c r="AI1733">
        <f t="shared" si="719"/>
        <v>2.6968201065062234E-2</v>
      </c>
      <c r="AJ1733">
        <f t="shared" si="720"/>
        <v>2.3673446380575964E-2</v>
      </c>
      <c r="AK1733">
        <f t="shared" si="721"/>
        <v>1.4375012713321769E-2</v>
      </c>
      <c r="AL1733">
        <f t="shared" si="722"/>
        <v>1.4261139286698837E-2</v>
      </c>
      <c r="AM1733">
        <f t="shared" si="723"/>
        <v>2.1246925742197942E-2</v>
      </c>
      <c r="AN1733">
        <f t="shared" si="724"/>
        <v>1.1834618648320815E-2</v>
      </c>
      <c r="AO1733">
        <v>0</v>
      </c>
      <c r="AP1733">
        <f t="shared" si="725"/>
        <v>2.516176680597846E-2</v>
      </c>
      <c r="AQ1733">
        <f t="shared" si="726"/>
        <v>1.2568578454237993E-2</v>
      </c>
      <c r="AR1733">
        <v>2</v>
      </c>
      <c r="AS1733">
        <f>AR1733*'MRIP Selectivity'!$N$35</f>
        <v>1.2593188351740467E-2</v>
      </c>
      <c r="AT1733">
        <f>AR1733*'MRIP Selectivity'!$O$35</f>
        <v>1.2568578454237993E-2</v>
      </c>
      <c r="AU1733">
        <f>AR1733*'MRIP Selectivity'!$P$35</f>
        <v>1.8064342590837759E-3</v>
      </c>
      <c r="AV1733">
        <v>3</v>
      </c>
      <c r="AW1733">
        <f t="shared" si="727"/>
        <v>15</v>
      </c>
      <c r="AX1733">
        <f t="shared" si="706"/>
        <v>0</v>
      </c>
      <c r="AY1733">
        <f t="shared" si="707"/>
        <v>0</v>
      </c>
      <c r="AZ1733">
        <f t="shared" si="708"/>
        <v>0</v>
      </c>
      <c r="BA1733">
        <v>1113.7537933000001</v>
      </c>
      <c r="BB1733">
        <v>1113.7537933000001</v>
      </c>
    </row>
    <row r="1734" spans="1:54" x14ac:dyDescent="0.25">
      <c r="A1734" t="s">
        <v>2050</v>
      </c>
      <c r="B1734" t="s">
        <v>3</v>
      </c>
      <c r="C1734">
        <v>2013</v>
      </c>
      <c r="D1734">
        <v>6</v>
      </c>
      <c r="E1734">
        <v>12</v>
      </c>
      <c r="F1734" t="s">
        <v>1833</v>
      </c>
      <c r="G1734" t="s">
        <v>1768</v>
      </c>
      <c r="H1734" t="s">
        <v>2035</v>
      </c>
      <c r="I1734" t="s">
        <v>1812</v>
      </c>
      <c r="J1734" t="s">
        <v>1813</v>
      </c>
      <c r="K1734" t="str">
        <f t="shared" si="709"/>
        <v>Inshore</v>
      </c>
      <c r="L1734">
        <v>0</v>
      </c>
      <c r="M1734">
        <f t="shared" si="702"/>
        <v>0</v>
      </c>
      <c r="N1734">
        <f t="shared" si="710"/>
        <v>1.258088340298923E-2</v>
      </c>
      <c r="O1734">
        <f t="shared" si="711"/>
        <v>6.2842892271189965E-3</v>
      </c>
      <c r="P1734">
        <v>0</v>
      </c>
      <c r="Q1734">
        <f t="shared" si="712"/>
        <v>0</v>
      </c>
      <c r="R1734">
        <v>0</v>
      </c>
      <c r="S1734">
        <f t="shared" si="703"/>
        <v>0</v>
      </c>
      <c r="T1734">
        <f t="shared" si="713"/>
        <v>0</v>
      </c>
      <c r="U1734">
        <f t="shared" si="704"/>
        <v>1.0623462871098971E-2</v>
      </c>
      <c r="V1734">
        <f t="shared" si="714"/>
        <v>0.84441310922369939</v>
      </c>
      <c r="W1734">
        <f t="shared" si="705"/>
        <v>5.9173093241604077E-3</v>
      </c>
      <c r="X1734">
        <f t="shared" si="715"/>
        <v>0.94160359434525431</v>
      </c>
      <c r="Y1734">
        <v>1</v>
      </c>
      <c r="Z1734">
        <f>Y1734*'MRIP Selectivity'!$N$35</f>
        <v>6.2965941758702333E-3</v>
      </c>
      <c r="AA1734">
        <f>Y1734*'MRIP Selectivity'!$O$35</f>
        <v>6.2842892271189965E-3</v>
      </c>
      <c r="AB1734">
        <f>Y1734*'MRIP Selectivity'!$P$35</f>
        <v>9.0321712954188795E-4</v>
      </c>
      <c r="AC1734">
        <v>0.74741255597723821</v>
      </c>
      <c r="AD1734">
        <v>0.94160359434525442</v>
      </c>
      <c r="AE1734">
        <v>1.3432654004296583</v>
      </c>
      <c r="AF1734">
        <f t="shared" si="716"/>
        <v>4.7061535469385633E-3</v>
      </c>
      <c r="AG1734">
        <f t="shared" si="717"/>
        <v>5.9173093241604077E-3</v>
      </c>
      <c r="AH1734">
        <f t="shared" si="718"/>
        <v>1.2132603191890106E-3</v>
      </c>
      <c r="AI1734">
        <f t="shared" si="719"/>
        <v>1.3484100532531117E-2</v>
      </c>
      <c r="AJ1734">
        <f t="shared" si="720"/>
        <v>1.1836723190287982E-2</v>
      </c>
      <c r="AK1734">
        <f t="shared" si="721"/>
        <v>7.1875063566608846E-3</v>
      </c>
      <c r="AL1734">
        <f t="shared" si="722"/>
        <v>7.1305696433494187E-3</v>
      </c>
      <c r="AM1734">
        <f t="shared" si="723"/>
        <v>1.0623462871098971E-2</v>
      </c>
      <c r="AN1734">
        <f t="shared" si="724"/>
        <v>5.9173093241604077E-3</v>
      </c>
      <c r="AO1734">
        <v>0</v>
      </c>
      <c r="AP1734">
        <f t="shared" si="725"/>
        <v>1.258088340298923E-2</v>
      </c>
      <c r="AQ1734">
        <f t="shared" si="726"/>
        <v>6.2842892271189965E-3</v>
      </c>
      <c r="AR1734">
        <v>1</v>
      </c>
      <c r="AS1734">
        <f>AR1734*'MRIP Selectivity'!$N$35</f>
        <v>6.2965941758702333E-3</v>
      </c>
      <c r="AT1734">
        <f>AR1734*'MRIP Selectivity'!$O$35</f>
        <v>6.2842892271189965E-3</v>
      </c>
      <c r="AU1734">
        <f>AR1734*'MRIP Selectivity'!$P$35</f>
        <v>9.0321712954188795E-4</v>
      </c>
      <c r="AV1734">
        <v>2</v>
      </c>
      <c r="AW1734">
        <f t="shared" si="727"/>
        <v>10</v>
      </c>
      <c r="AX1734">
        <f t="shared" si="706"/>
        <v>0</v>
      </c>
      <c r="AY1734">
        <f t="shared" si="707"/>
        <v>0</v>
      </c>
      <c r="AZ1734">
        <f t="shared" si="708"/>
        <v>0</v>
      </c>
      <c r="BA1734">
        <v>123.58128622</v>
      </c>
      <c r="BB1734">
        <v>123.58128622</v>
      </c>
    </row>
    <row r="1735" spans="1:54" x14ac:dyDescent="0.25">
      <c r="A1735" t="s">
        <v>1561</v>
      </c>
      <c r="B1735" t="s">
        <v>3</v>
      </c>
      <c r="C1735">
        <v>2013</v>
      </c>
      <c r="D1735">
        <v>4</v>
      </c>
      <c r="E1735">
        <v>7</v>
      </c>
      <c r="F1735" t="s">
        <v>1810</v>
      </c>
      <c r="G1735" t="s">
        <v>1768</v>
      </c>
      <c r="H1735" t="s">
        <v>2030</v>
      </c>
      <c r="I1735" t="s">
        <v>1812</v>
      </c>
      <c r="J1735" t="s">
        <v>1813</v>
      </c>
      <c r="K1735" t="str">
        <f t="shared" si="709"/>
        <v>Inshore</v>
      </c>
      <c r="L1735">
        <v>2</v>
      </c>
      <c r="M1735">
        <f t="shared" si="702"/>
        <v>248.99775059999999</v>
      </c>
      <c r="N1735">
        <f t="shared" si="710"/>
        <v>2</v>
      </c>
      <c r="O1735">
        <f t="shared" si="711"/>
        <v>2</v>
      </c>
      <c r="P1735">
        <v>16.535433070866141</v>
      </c>
      <c r="Q1735">
        <f t="shared" si="712"/>
        <v>8.2677165354330704</v>
      </c>
      <c r="R1735">
        <v>0.88184904873951031</v>
      </c>
      <c r="S1735">
        <f t="shared" si="703"/>
        <v>109.78921475244391</v>
      </c>
      <c r="T1735">
        <f t="shared" si="713"/>
        <v>0.44092452436975516</v>
      </c>
      <c r="U1735">
        <f t="shared" si="704"/>
        <v>0.88184904873951031</v>
      </c>
      <c r="V1735">
        <f t="shared" si="714"/>
        <v>0.44092452436975516</v>
      </c>
      <c r="W1735">
        <f t="shared" si="705"/>
        <v>0.88184904873951031</v>
      </c>
      <c r="X1735">
        <f t="shared" si="715"/>
        <v>0.44092452436975516</v>
      </c>
      <c r="Y1735">
        <v>0</v>
      </c>
      <c r="Z1735">
        <f>Y1735*'MRIP Selectivity'!$N$35</f>
        <v>0</v>
      </c>
      <c r="AA1735">
        <f>Y1735*'MRIP Selectivity'!$O$35</f>
        <v>0</v>
      </c>
      <c r="AB1735">
        <f>Y1735*'MRIP Selectivity'!$P$35</f>
        <v>0</v>
      </c>
      <c r="AC1735">
        <v>0.74741255597723821</v>
      </c>
      <c r="AD1735">
        <v>0.94160359434525442</v>
      </c>
      <c r="AE1735">
        <v>1.3432654004296583</v>
      </c>
      <c r="AF1735">
        <f t="shared" si="716"/>
        <v>0</v>
      </c>
      <c r="AG1735">
        <f t="shared" si="717"/>
        <v>0</v>
      </c>
      <c r="AH1735">
        <f t="shared" si="718"/>
        <v>0</v>
      </c>
      <c r="AI1735">
        <f t="shared" si="719"/>
        <v>0</v>
      </c>
      <c r="AJ1735">
        <f t="shared" si="720"/>
        <v>0</v>
      </c>
      <c r="AK1735">
        <f t="shared" si="721"/>
        <v>0</v>
      </c>
      <c r="AL1735">
        <f t="shared" si="722"/>
        <v>0</v>
      </c>
      <c r="AM1735">
        <f t="shared" si="723"/>
        <v>0.88184904873951031</v>
      </c>
      <c r="AN1735">
        <f t="shared" si="724"/>
        <v>0.88184904873951031</v>
      </c>
      <c r="AO1735">
        <v>2</v>
      </c>
      <c r="AP1735">
        <f t="shared" si="725"/>
        <v>2</v>
      </c>
      <c r="AQ1735">
        <f t="shared" si="726"/>
        <v>2</v>
      </c>
      <c r="AR1735">
        <v>0</v>
      </c>
      <c r="AS1735">
        <f>AR1735*'MRIP Selectivity'!$N$35</f>
        <v>0</v>
      </c>
      <c r="AT1735">
        <f>AR1735*'MRIP Selectivity'!$O$35</f>
        <v>0</v>
      </c>
      <c r="AU1735">
        <f>AR1735*'MRIP Selectivity'!$P$35</f>
        <v>0</v>
      </c>
      <c r="AV1735">
        <v>3</v>
      </c>
      <c r="AW1735">
        <f t="shared" si="727"/>
        <v>15</v>
      </c>
      <c r="AX1735">
        <f t="shared" si="706"/>
        <v>0</v>
      </c>
      <c r="AY1735">
        <f t="shared" si="707"/>
        <v>0</v>
      </c>
      <c r="AZ1735">
        <f t="shared" si="708"/>
        <v>0</v>
      </c>
      <c r="BA1735">
        <v>124.49887529999999</v>
      </c>
      <c r="BB1735">
        <v>124.49887529999999</v>
      </c>
    </row>
    <row r="1736" spans="1:54" x14ac:dyDescent="0.25">
      <c r="A1736" t="s">
        <v>1562</v>
      </c>
      <c r="B1736" t="s">
        <v>3</v>
      </c>
      <c r="C1736">
        <v>2013</v>
      </c>
      <c r="D1736">
        <v>4</v>
      </c>
      <c r="E1736">
        <v>7</v>
      </c>
      <c r="F1736" t="s">
        <v>1810</v>
      </c>
      <c r="G1736" t="s">
        <v>1768</v>
      </c>
      <c r="H1736" t="s">
        <v>2030</v>
      </c>
      <c r="I1736" t="s">
        <v>1812</v>
      </c>
      <c r="J1736" t="s">
        <v>1819</v>
      </c>
      <c r="K1736" t="str">
        <f t="shared" si="709"/>
        <v>Offshore</v>
      </c>
      <c r="L1736">
        <v>1</v>
      </c>
      <c r="M1736">
        <f t="shared" si="702"/>
        <v>124.49887529999999</v>
      </c>
      <c r="N1736">
        <f t="shared" si="710"/>
        <v>1.0377426502089677</v>
      </c>
      <c r="O1736">
        <f t="shared" si="711"/>
        <v>1.0188528676813571</v>
      </c>
      <c r="P1736">
        <v>12.992125984251969</v>
      </c>
      <c r="Q1736">
        <f t="shared" si="712"/>
        <v>12.992125984251969</v>
      </c>
      <c r="R1736">
        <v>0.99208017983194907</v>
      </c>
      <c r="S1736">
        <f t="shared" si="703"/>
        <v>123.51286659649939</v>
      </c>
      <c r="T1736">
        <f t="shared" si="713"/>
        <v>0.99208017983194907</v>
      </c>
      <c r="U1736">
        <f t="shared" si="704"/>
        <v>1.0239505684452459</v>
      </c>
      <c r="V1736">
        <f t="shared" si="714"/>
        <v>0.9867095355857789</v>
      </c>
      <c r="W1736">
        <f t="shared" si="705"/>
        <v>1.0098321078044303</v>
      </c>
      <c r="X1736">
        <f t="shared" si="715"/>
        <v>0.99114616038971781</v>
      </c>
      <c r="Y1736">
        <v>3</v>
      </c>
      <c r="Z1736">
        <f>Y1736*'MRIP Selectivity'!$N$35</f>
        <v>1.8889782527610699E-2</v>
      </c>
      <c r="AA1736">
        <f>Y1736*'MRIP Selectivity'!$O$35</f>
        <v>1.8852867681356991E-2</v>
      </c>
      <c r="AB1736">
        <f>Y1736*'MRIP Selectivity'!$P$35</f>
        <v>2.7096513886256638E-3</v>
      </c>
      <c r="AC1736">
        <v>0.74741255597723821</v>
      </c>
      <c r="AD1736">
        <v>0.94160359434525442</v>
      </c>
      <c r="AE1736">
        <v>1.3432654004296583</v>
      </c>
      <c r="AF1736">
        <f t="shared" si="716"/>
        <v>1.4118460640815688E-2</v>
      </c>
      <c r="AG1736">
        <f t="shared" si="717"/>
        <v>1.7751927972481225E-2</v>
      </c>
      <c r="AH1736">
        <f t="shared" si="718"/>
        <v>3.6397809575670318E-3</v>
      </c>
      <c r="AI1736">
        <f t="shared" si="719"/>
        <v>4.045230159759336E-2</v>
      </c>
      <c r="AJ1736">
        <f t="shared" si="720"/>
        <v>3.5510169570863948E-2</v>
      </c>
      <c r="AK1736">
        <f t="shared" si="721"/>
        <v>2.1562519069982654E-2</v>
      </c>
      <c r="AL1736">
        <f t="shared" si="722"/>
        <v>2.1391708930048256E-2</v>
      </c>
      <c r="AM1736">
        <f t="shared" si="723"/>
        <v>1.0239505684452459</v>
      </c>
      <c r="AN1736">
        <f t="shared" si="724"/>
        <v>1.0098321078044303</v>
      </c>
      <c r="AO1736">
        <v>1</v>
      </c>
      <c r="AP1736">
        <f t="shared" si="725"/>
        <v>1.0377426502089677</v>
      </c>
      <c r="AQ1736">
        <f t="shared" si="726"/>
        <v>1.0188528676813571</v>
      </c>
      <c r="AR1736">
        <v>3</v>
      </c>
      <c r="AS1736">
        <f>AR1736*'MRIP Selectivity'!$N$35</f>
        <v>1.8889782527610699E-2</v>
      </c>
      <c r="AT1736">
        <f>AR1736*'MRIP Selectivity'!$O$35</f>
        <v>1.8852867681356991E-2</v>
      </c>
      <c r="AU1736">
        <f>AR1736*'MRIP Selectivity'!$P$35</f>
        <v>2.7096513886256638E-3</v>
      </c>
      <c r="AV1736">
        <v>2</v>
      </c>
      <c r="AW1736">
        <f t="shared" si="727"/>
        <v>10</v>
      </c>
      <c r="AX1736">
        <f t="shared" si="706"/>
        <v>0</v>
      </c>
      <c r="AY1736">
        <f t="shared" si="707"/>
        <v>0</v>
      </c>
      <c r="AZ1736">
        <f t="shared" si="708"/>
        <v>0</v>
      </c>
      <c r="BA1736">
        <v>124.49887529999999</v>
      </c>
      <c r="BB1736">
        <v>124.49887529999999</v>
      </c>
    </row>
    <row r="1737" spans="1:54" x14ac:dyDescent="0.25">
      <c r="A1737" t="s">
        <v>1563</v>
      </c>
      <c r="B1737" t="s">
        <v>3</v>
      </c>
      <c r="C1737">
        <v>2014</v>
      </c>
      <c r="D1737">
        <v>3</v>
      </c>
      <c r="E1737">
        <v>6</v>
      </c>
      <c r="F1737" t="s">
        <v>1825</v>
      </c>
      <c r="G1737" t="s">
        <v>1768</v>
      </c>
      <c r="H1737" t="s">
        <v>2030</v>
      </c>
      <c r="I1737" t="s">
        <v>1812</v>
      </c>
      <c r="J1737" t="s">
        <v>1819</v>
      </c>
      <c r="K1737" t="str">
        <f t="shared" si="709"/>
        <v>Offshore</v>
      </c>
      <c r="L1737">
        <v>15.005350151</v>
      </c>
      <c r="M1737">
        <f t="shared" si="702"/>
        <v>1363.0918410317058</v>
      </c>
      <c r="N1737">
        <f t="shared" si="710"/>
        <v>15.634394321149463</v>
      </c>
      <c r="O1737">
        <f t="shared" si="711"/>
        <v>15.319564612355951</v>
      </c>
      <c r="P1737">
        <v>173.56582182677167</v>
      </c>
      <c r="Q1737">
        <f t="shared" si="712"/>
        <v>11.566929133953249</v>
      </c>
      <c r="R1737">
        <v>15.217321820250195</v>
      </c>
      <c r="S1737">
        <f t="shared" si="703"/>
        <v>1382.3474298701681</v>
      </c>
      <c r="T1737">
        <f t="shared" si="713"/>
        <v>1.0141264060563138</v>
      </c>
      <c r="U1737">
        <f t="shared" si="704"/>
        <v>15.748494963805143</v>
      </c>
      <c r="V1737">
        <f t="shared" si="714"/>
        <v>1.0072980532735656</v>
      </c>
      <c r="W1737">
        <f t="shared" si="705"/>
        <v>15.513187286458216</v>
      </c>
      <c r="X1737">
        <f t="shared" si="715"/>
        <v>1.0126389149431896</v>
      </c>
      <c r="Y1737">
        <v>50</v>
      </c>
      <c r="Z1737">
        <f>Y1737*'MRIP Selectivity'!$N$35</f>
        <v>0.31482970879351169</v>
      </c>
      <c r="AA1737">
        <f>Y1737*'MRIP Selectivity'!$O$35</f>
        <v>0.31421446135594983</v>
      </c>
      <c r="AB1737">
        <f>Y1737*'MRIP Selectivity'!$P$35</f>
        <v>4.5160856477094398E-2</v>
      </c>
      <c r="AC1737">
        <v>0.74741255597723821</v>
      </c>
      <c r="AD1737">
        <v>0.94160359434525442</v>
      </c>
      <c r="AE1737">
        <v>1.3432654004296583</v>
      </c>
      <c r="AF1737">
        <f t="shared" si="716"/>
        <v>0.23530767734692815</v>
      </c>
      <c r="AG1737">
        <f t="shared" si="717"/>
        <v>0.2958654662080204</v>
      </c>
      <c r="AH1737">
        <f t="shared" si="718"/>
        <v>6.0663015959450534E-2</v>
      </c>
      <c r="AI1737">
        <f t="shared" si="719"/>
        <v>0.67420502662655601</v>
      </c>
      <c r="AJ1737">
        <f t="shared" si="720"/>
        <v>0.59183615951439905</v>
      </c>
      <c r="AK1737">
        <f t="shared" si="721"/>
        <v>0.35937531783304422</v>
      </c>
      <c r="AL1737">
        <f t="shared" si="722"/>
        <v>0.35652848216747091</v>
      </c>
      <c r="AM1737">
        <f t="shared" si="723"/>
        <v>15.748494963805143</v>
      </c>
      <c r="AN1737">
        <f t="shared" si="724"/>
        <v>15.513187286458216</v>
      </c>
      <c r="AO1737">
        <v>15</v>
      </c>
      <c r="AP1737">
        <f t="shared" si="725"/>
        <v>15.629044170149463</v>
      </c>
      <c r="AQ1737">
        <f t="shared" si="726"/>
        <v>15.314214461355951</v>
      </c>
      <c r="AR1737">
        <v>50</v>
      </c>
      <c r="AS1737">
        <f>AR1737*'MRIP Selectivity'!$N$35</f>
        <v>0.31482970879351169</v>
      </c>
      <c r="AT1737">
        <f>AR1737*'MRIP Selectivity'!$O$35</f>
        <v>0.31421446135594983</v>
      </c>
      <c r="AU1737">
        <f>AR1737*'MRIP Selectivity'!$P$35</f>
        <v>4.5160856477094398E-2</v>
      </c>
      <c r="AV1737">
        <v>9</v>
      </c>
      <c r="AW1737">
        <f t="shared" si="727"/>
        <v>45</v>
      </c>
      <c r="AX1737">
        <f t="shared" si="706"/>
        <v>0</v>
      </c>
      <c r="AY1737">
        <f t="shared" si="707"/>
        <v>0</v>
      </c>
      <c r="AZ1737">
        <f t="shared" si="708"/>
        <v>0</v>
      </c>
      <c r="BA1737">
        <v>90.840388748999999</v>
      </c>
      <c r="BB1737">
        <v>90.840388748999999</v>
      </c>
    </row>
    <row r="1738" spans="1:54" x14ac:dyDescent="0.25">
      <c r="A1738" t="s">
        <v>1564</v>
      </c>
      <c r="B1738" t="s">
        <v>3</v>
      </c>
      <c r="C1738">
        <v>2014</v>
      </c>
      <c r="D1738">
        <v>3</v>
      </c>
      <c r="E1738">
        <v>6</v>
      </c>
      <c r="F1738" t="s">
        <v>1818</v>
      </c>
      <c r="G1738" t="s">
        <v>1768</v>
      </c>
      <c r="H1738" t="s">
        <v>2030</v>
      </c>
      <c r="I1738" t="s">
        <v>1812</v>
      </c>
      <c r="J1738" t="s">
        <v>1767</v>
      </c>
      <c r="K1738" t="str">
        <f t="shared" si="709"/>
        <v>Inshore</v>
      </c>
      <c r="L1738">
        <v>0</v>
      </c>
      <c r="M1738">
        <f t="shared" si="702"/>
        <v>0</v>
      </c>
      <c r="N1738">
        <f t="shared" si="710"/>
        <v>7.5485300417935386E-2</v>
      </c>
      <c r="O1738">
        <f t="shared" si="711"/>
        <v>3.7705735362713981E-2</v>
      </c>
      <c r="P1738">
        <v>0</v>
      </c>
      <c r="Q1738">
        <f t="shared" si="712"/>
        <v>0</v>
      </c>
      <c r="R1738">
        <v>0</v>
      </c>
      <c r="S1738">
        <f t="shared" si="703"/>
        <v>0</v>
      </c>
      <c r="T1738">
        <f t="shared" si="713"/>
        <v>0</v>
      </c>
      <c r="U1738">
        <f t="shared" si="704"/>
        <v>6.3740777226593825E-2</v>
      </c>
      <c r="V1738">
        <f t="shared" si="714"/>
        <v>0.84441310922369928</v>
      </c>
      <c r="W1738">
        <f t="shared" si="705"/>
        <v>3.5503855944962449E-2</v>
      </c>
      <c r="X1738">
        <f t="shared" si="715"/>
        <v>0.94160359434525442</v>
      </c>
      <c r="Y1738">
        <v>6</v>
      </c>
      <c r="Z1738">
        <f>Y1738*'MRIP Selectivity'!$N$35</f>
        <v>3.7779565055221398E-2</v>
      </c>
      <c r="AA1738">
        <f>Y1738*'MRIP Selectivity'!$O$35</f>
        <v>3.7705735362713981E-2</v>
      </c>
      <c r="AB1738">
        <f>Y1738*'MRIP Selectivity'!$P$35</f>
        <v>5.4193027772513275E-3</v>
      </c>
      <c r="AC1738">
        <v>0.74741255597723821</v>
      </c>
      <c r="AD1738">
        <v>0.94160359434525442</v>
      </c>
      <c r="AE1738">
        <v>1.3432654004296583</v>
      </c>
      <c r="AF1738">
        <f t="shared" si="716"/>
        <v>2.8236921281631376E-2</v>
      </c>
      <c r="AG1738">
        <f t="shared" si="717"/>
        <v>3.5503855944962449E-2</v>
      </c>
      <c r="AH1738">
        <f t="shared" si="718"/>
        <v>7.2795619151340635E-3</v>
      </c>
      <c r="AI1738">
        <f t="shared" si="719"/>
        <v>8.0904603195186719E-2</v>
      </c>
      <c r="AJ1738">
        <f t="shared" si="720"/>
        <v>7.1020339141727895E-2</v>
      </c>
      <c r="AK1738">
        <f t="shared" si="721"/>
        <v>4.3125038139965308E-2</v>
      </c>
      <c r="AL1738">
        <f t="shared" si="722"/>
        <v>4.2783417860096512E-2</v>
      </c>
      <c r="AM1738">
        <f t="shared" si="723"/>
        <v>6.3740777226593825E-2</v>
      </c>
      <c r="AN1738">
        <f t="shared" si="724"/>
        <v>3.5503855944962449E-2</v>
      </c>
      <c r="AO1738">
        <v>0</v>
      </c>
      <c r="AP1738">
        <f t="shared" si="725"/>
        <v>7.5485300417935386E-2</v>
      </c>
      <c r="AQ1738">
        <f t="shared" si="726"/>
        <v>3.7705735362713981E-2</v>
      </c>
      <c r="AR1738">
        <v>6</v>
      </c>
      <c r="AS1738">
        <f>AR1738*'MRIP Selectivity'!$N$35</f>
        <v>3.7779565055221398E-2</v>
      </c>
      <c r="AT1738">
        <f>AR1738*'MRIP Selectivity'!$O$35</f>
        <v>3.7705735362713981E-2</v>
      </c>
      <c r="AU1738">
        <f>AR1738*'MRIP Selectivity'!$P$35</f>
        <v>5.4193027772513275E-3</v>
      </c>
      <c r="AV1738">
        <v>4</v>
      </c>
      <c r="AW1738">
        <f t="shared" si="727"/>
        <v>20</v>
      </c>
      <c r="AX1738">
        <f t="shared" si="706"/>
        <v>0</v>
      </c>
      <c r="AY1738">
        <f t="shared" si="707"/>
        <v>0</v>
      </c>
      <c r="AZ1738">
        <f t="shared" si="708"/>
        <v>0</v>
      </c>
      <c r="BA1738">
        <v>233.55777237000001</v>
      </c>
      <c r="BB1738">
        <v>233.55777237000001</v>
      </c>
    </row>
    <row r="1739" spans="1:54" x14ac:dyDescent="0.25">
      <c r="A1739" t="s">
        <v>1565</v>
      </c>
      <c r="B1739" t="s">
        <v>3</v>
      </c>
      <c r="C1739">
        <v>2014</v>
      </c>
      <c r="D1739">
        <v>4</v>
      </c>
      <c r="E1739">
        <v>7</v>
      </c>
      <c r="F1739" t="s">
        <v>1842</v>
      </c>
      <c r="G1739" t="s">
        <v>1768</v>
      </c>
      <c r="H1739" t="s">
        <v>2043</v>
      </c>
      <c r="I1739" t="s">
        <v>1837</v>
      </c>
      <c r="J1739" t="s">
        <v>1819</v>
      </c>
      <c r="K1739" t="str">
        <f t="shared" si="709"/>
        <v>Offshore</v>
      </c>
      <c r="L1739">
        <v>0</v>
      </c>
      <c r="M1739">
        <f t="shared" si="702"/>
        <v>0</v>
      </c>
      <c r="N1739">
        <f t="shared" si="710"/>
        <v>0.4654926859106015</v>
      </c>
      <c r="O1739">
        <f t="shared" si="711"/>
        <v>0.23251870140340286</v>
      </c>
      <c r="P1739">
        <v>0</v>
      </c>
      <c r="Q1739">
        <f t="shared" si="712"/>
        <v>0</v>
      </c>
      <c r="R1739">
        <v>0</v>
      </c>
      <c r="S1739">
        <f t="shared" si="703"/>
        <v>0</v>
      </c>
      <c r="T1739">
        <f t="shared" si="713"/>
        <v>0</v>
      </c>
      <c r="U1739">
        <f t="shared" si="704"/>
        <v>0.3930681262306619</v>
      </c>
      <c r="V1739">
        <f t="shared" si="714"/>
        <v>0.84441310922369928</v>
      </c>
      <c r="W1739">
        <f t="shared" si="705"/>
        <v>0.21894044499393508</v>
      </c>
      <c r="X1739">
        <f t="shared" si="715"/>
        <v>0.94160359434525442</v>
      </c>
      <c r="Y1739">
        <v>37</v>
      </c>
      <c r="Z1739">
        <f>Y1739*'MRIP Selectivity'!$N$35</f>
        <v>0.23297398450719864</v>
      </c>
      <c r="AA1739">
        <f>Y1739*'MRIP Selectivity'!$O$35</f>
        <v>0.23251870140340286</v>
      </c>
      <c r="AB1739">
        <f>Y1739*'MRIP Selectivity'!$P$35</f>
        <v>3.3419033793049856E-2</v>
      </c>
      <c r="AC1739">
        <v>0.74741255597723821</v>
      </c>
      <c r="AD1739">
        <v>0.94160359434525442</v>
      </c>
      <c r="AE1739">
        <v>1.3432654004296583</v>
      </c>
      <c r="AF1739">
        <f t="shared" si="716"/>
        <v>0.17412768123672684</v>
      </c>
      <c r="AG1739">
        <f t="shared" si="717"/>
        <v>0.21894044499393508</v>
      </c>
      <c r="AH1739">
        <f t="shared" si="718"/>
        <v>4.4890631809993392E-2</v>
      </c>
      <c r="AI1739">
        <f t="shared" si="719"/>
        <v>0.49891171970365134</v>
      </c>
      <c r="AJ1739">
        <f t="shared" si="720"/>
        <v>0.43795875804065532</v>
      </c>
      <c r="AK1739">
        <f t="shared" si="721"/>
        <v>0.2659377351964527</v>
      </c>
      <c r="AL1739">
        <f t="shared" si="722"/>
        <v>0.26383107680392848</v>
      </c>
      <c r="AM1739">
        <f t="shared" si="723"/>
        <v>0.3930681262306619</v>
      </c>
      <c r="AN1739">
        <f t="shared" si="724"/>
        <v>0.21894044499393508</v>
      </c>
      <c r="AO1739">
        <v>0</v>
      </c>
      <c r="AP1739">
        <f t="shared" si="725"/>
        <v>0.4654926859106015</v>
      </c>
      <c r="AQ1739">
        <f t="shared" si="726"/>
        <v>0.23251870140340286</v>
      </c>
      <c r="AR1739">
        <v>37</v>
      </c>
      <c r="AS1739">
        <f>AR1739*'MRIP Selectivity'!$N$35</f>
        <v>0.23297398450719864</v>
      </c>
      <c r="AT1739">
        <f>AR1739*'MRIP Selectivity'!$O$35</f>
        <v>0.23251870140340286</v>
      </c>
      <c r="AU1739">
        <f>AR1739*'MRIP Selectivity'!$P$35</f>
        <v>3.3419033793049856E-2</v>
      </c>
      <c r="AV1739">
        <v>4</v>
      </c>
      <c r="AW1739">
        <f t="shared" si="727"/>
        <v>20</v>
      </c>
      <c r="AX1739">
        <f t="shared" si="706"/>
        <v>0</v>
      </c>
      <c r="AY1739">
        <f t="shared" si="707"/>
        <v>0</v>
      </c>
      <c r="AZ1739">
        <f t="shared" si="708"/>
        <v>0</v>
      </c>
      <c r="BA1739">
        <v>396.26630451</v>
      </c>
      <c r="BB1739">
        <v>396.26630451</v>
      </c>
    </row>
    <row r="1740" spans="1:54" x14ac:dyDescent="0.25">
      <c r="A1740" t="s">
        <v>1566</v>
      </c>
      <c r="B1740" t="s">
        <v>3</v>
      </c>
      <c r="C1740">
        <v>2014</v>
      </c>
      <c r="D1740">
        <v>4</v>
      </c>
      <c r="E1740">
        <v>7</v>
      </c>
      <c r="F1740" t="s">
        <v>1842</v>
      </c>
      <c r="G1740" t="s">
        <v>1768</v>
      </c>
      <c r="H1740" t="s">
        <v>2043</v>
      </c>
      <c r="I1740" t="s">
        <v>1837</v>
      </c>
      <c r="J1740" t="s">
        <v>1819</v>
      </c>
      <c r="K1740" t="str">
        <f t="shared" si="709"/>
        <v>Offshore</v>
      </c>
      <c r="L1740">
        <v>2</v>
      </c>
      <c r="M1740">
        <f t="shared" si="702"/>
        <v>792.53260902</v>
      </c>
      <c r="N1740">
        <f t="shared" si="710"/>
        <v>2.1258088340298924</v>
      </c>
      <c r="O1740">
        <f t="shared" si="711"/>
        <v>2.0628428922711901</v>
      </c>
      <c r="P1740">
        <v>29.448818897637793</v>
      </c>
      <c r="Q1740">
        <f t="shared" si="712"/>
        <v>14.724409448818896</v>
      </c>
      <c r="R1740">
        <v>2.75577827731097</v>
      </c>
      <c r="S1740">
        <f t="shared" si="703"/>
        <v>1092.022073998952</v>
      </c>
      <c r="T1740">
        <f t="shared" si="713"/>
        <v>1.377889138655485</v>
      </c>
      <c r="U1740">
        <f t="shared" si="704"/>
        <v>2.8620129060219597</v>
      </c>
      <c r="V1740">
        <f t="shared" si="714"/>
        <v>1.3463171571248231</v>
      </c>
      <c r="W1740">
        <f t="shared" si="705"/>
        <v>2.8149513705525742</v>
      </c>
      <c r="X1740">
        <f t="shared" si="715"/>
        <v>1.3645980414210375</v>
      </c>
      <c r="Y1740">
        <v>10</v>
      </c>
      <c r="Z1740">
        <f>Y1740*'MRIP Selectivity'!$N$35</f>
        <v>6.2965941758702335E-2</v>
      </c>
      <c r="AA1740">
        <f>Y1740*'MRIP Selectivity'!$O$35</f>
        <v>6.2842892271189971E-2</v>
      </c>
      <c r="AB1740">
        <f>Y1740*'MRIP Selectivity'!$P$35</f>
        <v>9.0321712954188789E-3</v>
      </c>
      <c r="AC1740">
        <v>0.74741255597723821</v>
      </c>
      <c r="AD1740">
        <v>0.94160359434525442</v>
      </c>
      <c r="AE1740">
        <v>1.3432654004296583</v>
      </c>
      <c r="AF1740">
        <f t="shared" si="716"/>
        <v>4.7061535469385629E-2</v>
      </c>
      <c r="AG1740">
        <f t="shared" si="717"/>
        <v>5.9173093241604087E-2</v>
      </c>
      <c r="AH1740">
        <f t="shared" si="718"/>
        <v>1.2132603191890105E-2</v>
      </c>
      <c r="AI1740">
        <f t="shared" si="719"/>
        <v>0.13484100532531118</v>
      </c>
      <c r="AJ1740">
        <f t="shared" si="720"/>
        <v>0.11836723190287982</v>
      </c>
      <c r="AK1740">
        <f t="shared" si="721"/>
        <v>7.1875063566608846E-2</v>
      </c>
      <c r="AL1740">
        <f t="shared" si="722"/>
        <v>7.1305696433494187E-2</v>
      </c>
      <c r="AM1740">
        <f t="shared" si="723"/>
        <v>2.8620129060219597</v>
      </c>
      <c r="AN1740">
        <f t="shared" si="724"/>
        <v>2.8149513705525742</v>
      </c>
      <c r="AO1740">
        <v>2</v>
      </c>
      <c r="AP1740">
        <f t="shared" si="725"/>
        <v>2.1258088340298924</v>
      </c>
      <c r="AQ1740">
        <f t="shared" si="726"/>
        <v>2.0628428922711901</v>
      </c>
      <c r="AR1740">
        <v>10</v>
      </c>
      <c r="AS1740">
        <f>AR1740*'MRIP Selectivity'!$N$35</f>
        <v>6.2965941758702335E-2</v>
      </c>
      <c r="AT1740">
        <f>AR1740*'MRIP Selectivity'!$O$35</f>
        <v>6.2842892271189971E-2</v>
      </c>
      <c r="AU1740">
        <f>AR1740*'MRIP Selectivity'!$P$35</f>
        <v>9.0321712954188789E-3</v>
      </c>
      <c r="AV1740">
        <v>4</v>
      </c>
      <c r="AW1740">
        <f t="shared" si="727"/>
        <v>20</v>
      </c>
      <c r="AX1740">
        <f t="shared" si="706"/>
        <v>0</v>
      </c>
      <c r="AY1740">
        <f t="shared" si="707"/>
        <v>0</v>
      </c>
      <c r="AZ1740">
        <f t="shared" si="708"/>
        <v>0</v>
      </c>
      <c r="BA1740">
        <v>396.26630451</v>
      </c>
      <c r="BB1740">
        <v>396.26630451</v>
      </c>
    </row>
    <row r="1741" spans="1:54" x14ac:dyDescent="0.25">
      <c r="A1741" t="s">
        <v>2051</v>
      </c>
      <c r="B1741" t="s">
        <v>3</v>
      </c>
      <c r="C1741">
        <v>2014</v>
      </c>
      <c r="D1741">
        <v>5</v>
      </c>
      <c r="E1741">
        <v>9</v>
      </c>
      <c r="F1741" t="s">
        <v>1838</v>
      </c>
      <c r="G1741" t="s">
        <v>1768</v>
      </c>
      <c r="H1741" t="s">
        <v>2030</v>
      </c>
      <c r="I1741" t="s">
        <v>1812</v>
      </c>
      <c r="J1741" t="s">
        <v>1813</v>
      </c>
      <c r="K1741" t="str">
        <f t="shared" si="709"/>
        <v>Inshore</v>
      </c>
      <c r="L1741">
        <v>0</v>
      </c>
      <c r="M1741">
        <f t="shared" si="702"/>
        <v>0</v>
      </c>
      <c r="N1741">
        <f t="shared" si="710"/>
        <v>1.258088340298923E-2</v>
      </c>
      <c r="O1741">
        <f t="shared" si="711"/>
        <v>6.2842892271189965E-3</v>
      </c>
      <c r="P1741">
        <v>0</v>
      </c>
      <c r="Q1741">
        <f t="shared" si="712"/>
        <v>0</v>
      </c>
      <c r="R1741">
        <v>0</v>
      </c>
      <c r="S1741">
        <f t="shared" si="703"/>
        <v>0</v>
      </c>
      <c r="T1741">
        <f t="shared" si="713"/>
        <v>0</v>
      </c>
      <c r="U1741">
        <f t="shared" si="704"/>
        <v>1.0623462871098971E-2</v>
      </c>
      <c r="V1741">
        <f t="shared" si="714"/>
        <v>0.84441310922369939</v>
      </c>
      <c r="W1741">
        <f t="shared" si="705"/>
        <v>5.9173093241604077E-3</v>
      </c>
      <c r="X1741">
        <f t="shared" si="715"/>
        <v>0.94160359434525431</v>
      </c>
      <c r="Y1741">
        <v>1</v>
      </c>
      <c r="Z1741">
        <f>Y1741*'MRIP Selectivity'!$N$35</f>
        <v>6.2965941758702333E-3</v>
      </c>
      <c r="AA1741">
        <f>Y1741*'MRIP Selectivity'!$O$35</f>
        <v>6.2842892271189965E-3</v>
      </c>
      <c r="AB1741">
        <f>Y1741*'MRIP Selectivity'!$P$35</f>
        <v>9.0321712954188795E-4</v>
      </c>
      <c r="AC1741">
        <v>0.74741255597723821</v>
      </c>
      <c r="AD1741">
        <v>0.94160359434525442</v>
      </c>
      <c r="AE1741">
        <v>1.3432654004296583</v>
      </c>
      <c r="AF1741">
        <f t="shared" si="716"/>
        <v>4.7061535469385633E-3</v>
      </c>
      <c r="AG1741">
        <f t="shared" si="717"/>
        <v>5.9173093241604077E-3</v>
      </c>
      <c r="AH1741">
        <f t="shared" si="718"/>
        <v>1.2132603191890106E-3</v>
      </c>
      <c r="AI1741">
        <f t="shared" si="719"/>
        <v>1.3484100532531117E-2</v>
      </c>
      <c r="AJ1741">
        <f t="shared" si="720"/>
        <v>1.1836723190287982E-2</v>
      </c>
      <c r="AK1741">
        <f t="shared" si="721"/>
        <v>7.1875063566608846E-3</v>
      </c>
      <c r="AL1741">
        <f t="shared" si="722"/>
        <v>7.1305696433494187E-3</v>
      </c>
      <c r="AM1741">
        <f t="shared" si="723"/>
        <v>1.0623462871098971E-2</v>
      </c>
      <c r="AN1741">
        <f t="shared" si="724"/>
        <v>5.9173093241604077E-3</v>
      </c>
      <c r="AO1741">
        <v>0</v>
      </c>
      <c r="AP1741">
        <f t="shared" si="725"/>
        <v>1.258088340298923E-2</v>
      </c>
      <c r="AQ1741">
        <f t="shared" si="726"/>
        <v>6.2842892271189965E-3</v>
      </c>
      <c r="AR1741">
        <v>1</v>
      </c>
      <c r="AS1741">
        <f>AR1741*'MRIP Selectivity'!$N$35</f>
        <v>6.2965941758702333E-3</v>
      </c>
      <c r="AT1741">
        <f>AR1741*'MRIP Selectivity'!$O$35</f>
        <v>6.2842892271189965E-3</v>
      </c>
      <c r="AU1741">
        <f>AR1741*'MRIP Selectivity'!$P$35</f>
        <v>9.0321712954188795E-4</v>
      </c>
      <c r="AV1741">
        <v>2</v>
      </c>
      <c r="AW1741">
        <f t="shared" si="727"/>
        <v>10</v>
      </c>
      <c r="AX1741">
        <f t="shared" si="706"/>
        <v>0</v>
      </c>
      <c r="AY1741">
        <f t="shared" si="707"/>
        <v>0</v>
      </c>
      <c r="AZ1741">
        <f t="shared" si="708"/>
        <v>0</v>
      </c>
      <c r="BA1741">
        <v>6965.9955074999998</v>
      </c>
      <c r="BB1741">
        <v>6965.9955074999998</v>
      </c>
    </row>
    <row r="1742" spans="1:54" x14ac:dyDescent="0.25">
      <c r="A1742" t="s">
        <v>2052</v>
      </c>
      <c r="B1742" t="s">
        <v>3</v>
      </c>
      <c r="C1742">
        <v>2014</v>
      </c>
      <c r="D1742">
        <v>4</v>
      </c>
      <c r="E1742">
        <v>8</v>
      </c>
      <c r="F1742" t="s">
        <v>1828</v>
      </c>
      <c r="G1742" t="s">
        <v>1769</v>
      </c>
      <c r="H1742" t="s">
        <v>1906</v>
      </c>
      <c r="I1742" t="s">
        <v>1837</v>
      </c>
      <c r="J1742" t="s">
        <v>1819</v>
      </c>
      <c r="K1742" t="str">
        <f t="shared" si="709"/>
        <v>Offshore</v>
      </c>
      <c r="L1742">
        <v>0</v>
      </c>
      <c r="M1742">
        <f t="shared" si="702"/>
        <v>0</v>
      </c>
      <c r="N1742">
        <f t="shared" si="710"/>
        <v>0.62904417014946157</v>
      </c>
      <c r="O1742">
        <f t="shared" si="711"/>
        <v>0.31421446135594983</v>
      </c>
      <c r="P1742">
        <v>0</v>
      </c>
      <c r="Q1742">
        <f t="shared" si="712"/>
        <v>0</v>
      </c>
      <c r="R1742">
        <v>0</v>
      </c>
      <c r="S1742">
        <f t="shared" si="703"/>
        <v>0</v>
      </c>
      <c r="T1742">
        <f t="shared" si="713"/>
        <v>0</v>
      </c>
      <c r="U1742">
        <f t="shared" si="704"/>
        <v>0.53117314355494849</v>
      </c>
      <c r="V1742">
        <f t="shared" si="714"/>
        <v>0.84441310922369917</v>
      </c>
      <c r="W1742">
        <f t="shared" si="705"/>
        <v>0.2958654662080204</v>
      </c>
      <c r="X1742">
        <f t="shared" si="715"/>
        <v>0.94160359434525442</v>
      </c>
      <c r="Y1742">
        <v>50</v>
      </c>
      <c r="Z1742">
        <f>Y1742*'MRIP Selectivity'!$N$35</f>
        <v>0.31482970879351169</v>
      </c>
      <c r="AA1742">
        <f>Y1742*'MRIP Selectivity'!$O$35</f>
        <v>0.31421446135594983</v>
      </c>
      <c r="AB1742">
        <f>Y1742*'MRIP Selectivity'!$P$35</f>
        <v>4.5160856477094398E-2</v>
      </c>
      <c r="AC1742">
        <v>0.74741255597723821</v>
      </c>
      <c r="AD1742">
        <v>0.94160359434525442</v>
      </c>
      <c r="AE1742">
        <v>1.3432654004296583</v>
      </c>
      <c r="AF1742">
        <f t="shared" si="716"/>
        <v>0.23530767734692815</v>
      </c>
      <c r="AG1742">
        <f t="shared" si="717"/>
        <v>0.2958654662080204</v>
      </c>
      <c r="AH1742">
        <f t="shared" si="718"/>
        <v>6.0663015959450534E-2</v>
      </c>
      <c r="AI1742">
        <f t="shared" si="719"/>
        <v>0.67420502662655601</v>
      </c>
      <c r="AJ1742">
        <f t="shared" si="720"/>
        <v>0.59183615951439905</v>
      </c>
      <c r="AK1742">
        <f t="shared" si="721"/>
        <v>0.35937531783304422</v>
      </c>
      <c r="AL1742">
        <f t="shared" si="722"/>
        <v>0.35652848216747091</v>
      </c>
      <c r="AM1742">
        <f t="shared" si="723"/>
        <v>0.53117314355494849</v>
      </c>
      <c r="AN1742">
        <f t="shared" si="724"/>
        <v>0.2958654662080204</v>
      </c>
      <c r="AO1742">
        <v>0</v>
      </c>
      <c r="AP1742">
        <f t="shared" si="725"/>
        <v>0.62904417014946157</v>
      </c>
      <c r="AQ1742">
        <f t="shared" si="726"/>
        <v>0.31421446135594983</v>
      </c>
      <c r="AR1742">
        <v>50</v>
      </c>
      <c r="AS1742">
        <f>AR1742*'MRIP Selectivity'!$N$35</f>
        <v>0.31482970879351169</v>
      </c>
      <c r="AT1742">
        <f>AR1742*'MRIP Selectivity'!$O$35</f>
        <v>0.31421446135594983</v>
      </c>
      <c r="AU1742">
        <f>AR1742*'MRIP Selectivity'!$P$35</f>
        <v>4.5160856477094398E-2</v>
      </c>
      <c r="AV1742">
        <v>36</v>
      </c>
      <c r="AW1742">
        <f t="shared" si="727"/>
        <v>180</v>
      </c>
      <c r="AX1742">
        <f t="shared" si="706"/>
        <v>0</v>
      </c>
      <c r="AY1742">
        <f t="shared" si="707"/>
        <v>0</v>
      </c>
      <c r="AZ1742">
        <f t="shared" si="708"/>
        <v>0</v>
      </c>
      <c r="BA1742">
        <v>176.67406772000001</v>
      </c>
      <c r="BB1742">
        <v>176.67406772000001</v>
      </c>
    </row>
    <row r="1743" spans="1:54" x14ac:dyDescent="0.25">
      <c r="A1743" t="s">
        <v>1567</v>
      </c>
      <c r="B1743" t="s">
        <v>3</v>
      </c>
      <c r="C1743">
        <v>2014</v>
      </c>
      <c r="D1743">
        <v>2</v>
      </c>
      <c r="E1743">
        <v>4</v>
      </c>
      <c r="F1743" t="s">
        <v>1835</v>
      </c>
      <c r="G1743" t="s">
        <v>2011</v>
      </c>
      <c r="H1743" t="s">
        <v>2015</v>
      </c>
      <c r="I1743" t="s">
        <v>1837</v>
      </c>
      <c r="J1743" t="s">
        <v>1819</v>
      </c>
      <c r="K1743" t="str">
        <f t="shared" si="709"/>
        <v>Offshore</v>
      </c>
      <c r="L1743">
        <v>0</v>
      </c>
      <c r="M1743">
        <f t="shared" si="702"/>
        <v>0</v>
      </c>
      <c r="N1743">
        <f t="shared" si="710"/>
        <v>1.7613236764184923</v>
      </c>
      <c r="O1743">
        <f t="shared" si="711"/>
        <v>0.87980049179665953</v>
      </c>
      <c r="P1743">
        <v>0</v>
      </c>
      <c r="Q1743">
        <f t="shared" si="712"/>
        <v>0</v>
      </c>
      <c r="R1743">
        <v>0</v>
      </c>
      <c r="S1743">
        <f t="shared" si="703"/>
        <v>0</v>
      </c>
      <c r="T1743">
        <f t="shared" si="713"/>
        <v>0</v>
      </c>
      <c r="U1743">
        <f t="shared" si="704"/>
        <v>1.487284801953856</v>
      </c>
      <c r="V1743">
        <f t="shared" si="714"/>
        <v>0.84441310922369939</v>
      </c>
      <c r="W1743">
        <f t="shared" si="705"/>
        <v>0.82842330538245712</v>
      </c>
      <c r="X1743">
        <f t="shared" si="715"/>
        <v>0.94160359434525442</v>
      </c>
      <c r="Y1743">
        <v>140</v>
      </c>
      <c r="Z1743">
        <f>Y1743*'MRIP Selectivity'!$N$35</f>
        <v>0.88152318462183266</v>
      </c>
      <c r="AA1743">
        <f>Y1743*'MRIP Selectivity'!$O$35</f>
        <v>0.87980049179665953</v>
      </c>
      <c r="AB1743">
        <f>Y1743*'MRIP Selectivity'!$P$35</f>
        <v>0.12645039813586431</v>
      </c>
      <c r="AC1743">
        <v>0.74741255597723821</v>
      </c>
      <c r="AD1743">
        <v>0.94160359434525442</v>
      </c>
      <c r="AE1743">
        <v>1.3432654004296583</v>
      </c>
      <c r="AF1743">
        <f t="shared" si="716"/>
        <v>0.65886149657139881</v>
      </c>
      <c r="AG1743">
        <f t="shared" si="717"/>
        <v>0.82842330538245712</v>
      </c>
      <c r="AH1743">
        <f t="shared" si="718"/>
        <v>0.16985644468646149</v>
      </c>
      <c r="AI1743">
        <f t="shared" si="719"/>
        <v>1.8877740745543565</v>
      </c>
      <c r="AJ1743">
        <f t="shared" si="720"/>
        <v>1.6571412466403175</v>
      </c>
      <c r="AK1743">
        <f t="shared" si="721"/>
        <v>1.0062508899325238</v>
      </c>
      <c r="AL1743">
        <f t="shared" si="722"/>
        <v>0.99827975006891867</v>
      </c>
      <c r="AM1743">
        <f t="shared" si="723"/>
        <v>1.487284801953856</v>
      </c>
      <c r="AN1743">
        <f t="shared" si="724"/>
        <v>0.82842330538245712</v>
      </c>
      <c r="AO1743">
        <v>0</v>
      </c>
      <c r="AP1743">
        <f t="shared" si="725"/>
        <v>1.7613236764184923</v>
      </c>
      <c r="AQ1743">
        <f t="shared" si="726"/>
        <v>0.87980049179665953</v>
      </c>
      <c r="AR1743">
        <v>140</v>
      </c>
      <c r="AS1743">
        <f>AR1743*'MRIP Selectivity'!$N$35</f>
        <v>0.88152318462183266</v>
      </c>
      <c r="AT1743">
        <f>AR1743*'MRIP Selectivity'!$O$35</f>
        <v>0.87980049179665953</v>
      </c>
      <c r="AU1743">
        <f>AR1743*'MRIP Selectivity'!$P$35</f>
        <v>0.12645039813586431</v>
      </c>
      <c r="AV1743">
        <v>25</v>
      </c>
      <c r="AW1743">
        <f t="shared" si="727"/>
        <v>125</v>
      </c>
      <c r="AX1743">
        <f t="shared" si="706"/>
        <v>0</v>
      </c>
      <c r="AY1743">
        <f t="shared" si="707"/>
        <v>0</v>
      </c>
      <c r="AZ1743">
        <f t="shared" si="708"/>
        <v>0</v>
      </c>
      <c r="BA1743">
        <v>54.889464777000001</v>
      </c>
      <c r="BB1743">
        <v>54.889464777000001</v>
      </c>
    </row>
    <row r="1744" spans="1:54" x14ac:dyDescent="0.25">
      <c r="A1744" t="s">
        <v>1568</v>
      </c>
      <c r="B1744" t="s">
        <v>3</v>
      </c>
      <c r="C1744">
        <v>2014</v>
      </c>
      <c r="D1744">
        <v>3</v>
      </c>
      <c r="E1744">
        <v>5</v>
      </c>
      <c r="F1744" t="s">
        <v>1836</v>
      </c>
      <c r="G1744" t="s">
        <v>2011</v>
      </c>
      <c r="H1744" t="s">
        <v>2015</v>
      </c>
      <c r="I1744" t="s">
        <v>1837</v>
      </c>
      <c r="J1744" t="s">
        <v>1819</v>
      </c>
      <c r="K1744" t="str">
        <f t="shared" si="709"/>
        <v>Offshore</v>
      </c>
      <c r="L1744">
        <v>0</v>
      </c>
      <c r="M1744">
        <f t="shared" si="702"/>
        <v>0</v>
      </c>
      <c r="N1744">
        <f t="shared" si="710"/>
        <v>6.2904417014946146E-2</v>
      </c>
      <c r="O1744">
        <f t="shared" si="711"/>
        <v>3.1421446135594985E-2</v>
      </c>
      <c r="P1744">
        <v>0</v>
      </c>
      <c r="Q1744">
        <f t="shared" si="712"/>
        <v>0</v>
      </c>
      <c r="R1744">
        <v>0</v>
      </c>
      <c r="S1744">
        <f t="shared" si="703"/>
        <v>0</v>
      </c>
      <c r="T1744">
        <f t="shared" si="713"/>
        <v>0</v>
      </c>
      <c r="U1744">
        <f t="shared" si="704"/>
        <v>5.3117314355494855E-2</v>
      </c>
      <c r="V1744">
        <f t="shared" si="714"/>
        <v>0.84441310922369939</v>
      </c>
      <c r="W1744">
        <f t="shared" si="705"/>
        <v>2.9586546620802043E-2</v>
      </c>
      <c r="X1744">
        <f t="shared" si="715"/>
        <v>0.94160359434525442</v>
      </c>
      <c r="Y1744">
        <v>5</v>
      </c>
      <c r="Z1744">
        <f>Y1744*'MRIP Selectivity'!$N$35</f>
        <v>3.1482970879351167E-2</v>
      </c>
      <c r="AA1744">
        <f>Y1744*'MRIP Selectivity'!$O$35</f>
        <v>3.1421446135594985E-2</v>
      </c>
      <c r="AB1744">
        <f>Y1744*'MRIP Selectivity'!$P$35</f>
        <v>4.5160856477094394E-3</v>
      </c>
      <c r="AC1744">
        <v>0.74741255597723821</v>
      </c>
      <c r="AD1744">
        <v>0.94160359434525442</v>
      </c>
      <c r="AE1744">
        <v>1.3432654004296583</v>
      </c>
      <c r="AF1744">
        <f t="shared" si="716"/>
        <v>2.3530767734692815E-2</v>
      </c>
      <c r="AG1744">
        <f t="shared" si="717"/>
        <v>2.9586546620802043E-2</v>
      </c>
      <c r="AH1744">
        <f t="shared" si="718"/>
        <v>6.0663015959450525E-3</v>
      </c>
      <c r="AI1744">
        <f t="shared" si="719"/>
        <v>6.742050266265559E-2</v>
      </c>
      <c r="AJ1744">
        <f t="shared" si="720"/>
        <v>5.9183615951439908E-2</v>
      </c>
      <c r="AK1744">
        <f t="shared" si="721"/>
        <v>3.5937531783304423E-2</v>
      </c>
      <c r="AL1744">
        <f t="shared" si="722"/>
        <v>3.5652848216747093E-2</v>
      </c>
      <c r="AM1744">
        <f t="shared" si="723"/>
        <v>5.3117314355494855E-2</v>
      </c>
      <c r="AN1744">
        <f t="shared" si="724"/>
        <v>2.9586546620802043E-2</v>
      </c>
      <c r="AO1744">
        <v>0</v>
      </c>
      <c r="AP1744">
        <f t="shared" si="725"/>
        <v>6.2904417014946146E-2</v>
      </c>
      <c r="AQ1744">
        <f t="shared" si="726"/>
        <v>3.1421446135594985E-2</v>
      </c>
      <c r="AR1744">
        <v>5</v>
      </c>
      <c r="AS1744">
        <f>AR1744*'MRIP Selectivity'!$N$35</f>
        <v>3.1482970879351167E-2</v>
      </c>
      <c r="AT1744">
        <f>AR1744*'MRIP Selectivity'!$O$35</f>
        <v>3.1421446135594985E-2</v>
      </c>
      <c r="AU1744">
        <f>AR1744*'MRIP Selectivity'!$P$35</f>
        <v>4.5160856477094394E-3</v>
      </c>
      <c r="AV1744">
        <v>18</v>
      </c>
      <c r="AW1744">
        <f t="shared" si="727"/>
        <v>90</v>
      </c>
      <c r="AX1744">
        <f t="shared" si="706"/>
        <v>0</v>
      </c>
      <c r="AY1744">
        <f t="shared" si="707"/>
        <v>0</v>
      </c>
      <c r="AZ1744">
        <f t="shared" si="708"/>
        <v>0</v>
      </c>
      <c r="BA1744">
        <v>18.387871601000001</v>
      </c>
      <c r="BB1744">
        <v>18.387871601000001</v>
      </c>
    </row>
    <row r="1745" spans="1:54" x14ac:dyDescent="0.25">
      <c r="A1745" t="s">
        <v>1569</v>
      </c>
      <c r="B1745" t="s">
        <v>3</v>
      </c>
      <c r="C1745">
        <v>2014</v>
      </c>
      <c r="D1745">
        <v>4</v>
      </c>
      <c r="E1745">
        <v>7</v>
      </c>
      <c r="F1745" t="s">
        <v>1835</v>
      </c>
      <c r="G1745" t="s">
        <v>2011</v>
      </c>
      <c r="H1745" t="s">
        <v>2020</v>
      </c>
      <c r="I1745" t="s">
        <v>1812</v>
      </c>
      <c r="J1745" t="s">
        <v>1819</v>
      </c>
      <c r="K1745" t="str">
        <f t="shared" si="709"/>
        <v>Offshore</v>
      </c>
      <c r="L1745">
        <v>0</v>
      </c>
      <c r="M1745">
        <f t="shared" si="702"/>
        <v>0</v>
      </c>
      <c r="N1745">
        <f t="shared" si="710"/>
        <v>5.0323533611956919E-2</v>
      </c>
      <c r="O1745">
        <f t="shared" si="711"/>
        <v>2.5137156908475986E-2</v>
      </c>
      <c r="P1745">
        <v>0</v>
      </c>
      <c r="Q1745">
        <f t="shared" si="712"/>
        <v>0</v>
      </c>
      <c r="R1745">
        <v>0</v>
      </c>
      <c r="S1745">
        <f t="shared" si="703"/>
        <v>0</v>
      </c>
      <c r="T1745">
        <f t="shared" si="713"/>
        <v>0</v>
      </c>
      <c r="U1745">
        <f t="shared" si="704"/>
        <v>4.2493851484395884E-2</v>
      </c>
      <c r="V1745">
        <f t="shared" si="714"/>
        <v>0.84441310922369939</v>
      </c>
      <c r="W1745">
        <f t="shared" si="705"/>
        <v>2.3669237296641631E-2</v>
      </c>
      <c r="X1745">
        <f t="shared" si="715"/>
        <v>0.94160359434525431</v>
      </c>
      <c r="Y1745">
        <v>4</v>
      </c>
      <c r="Z1745">
        <f>Y1745*'MRIP Selectivity'!$N$35</f>
        <v>2.5186376703480933E-2</v>
      </c>
      <c r="AA1745">
        <f>Y1745*'MRIP Selectivity'!$O$35</f>
        <v>2.5137156908475986E-2</v>
      </c>
      <c r="AB1745">
        <f>Y1745*'MRIP Selectivity'!$P$35</f>
        <v>3.6128685181675518E-3</v>
      </c>
      <c r="AC1745">
        <v>0.74741255597723821</v>
      </c>
      <c r="AD1745">
        <v>0.94160359434525442</v>
      </c>
      <c r="AE1745">
        <v>1.3432654004296583</v>
      </c>
      <c r="AF1745">
        <f t="shared" si="716"/>
        <v>1.8824614187754253E-2</v>
      </c>
      <c r="AG1745">
        <f t="shared" si="717"/>
        <v>2.3669237296641631E-2</v>
      </c>
      <c r="AH1745">
        <f t="shared" si="718"/>
        <v>4.8530412767560423E-3</v>
      </c>
      <c r="AI1745">
        <f t="shared" si="719"/>
        <v>5.3936402130124468E-2</v>
      </c>
      <c r="AJ1745">
        <f t="shared" si="720"/>
        <v>4.7346892761151928E-2</v>
      </c>
      <c r="AK1745">
        <f t="shared" si="721"/>
        <v>2.8750025426643538E-2</v>
      </c>
      <c r="AL1745">
        <f t="shared" si="722"/>
        <v>2.8522278573397675E-2</v>
      </c>
      <c r="AM1745">
        <f t="shared" si="723"/>
        <v>4.2493851484395884E-2</v>
      </c>
      <c r="AN1745">
        <f t="shared" si="724"/>
        <v>2.3669237296641631E-2</v>
      </c>
      <c r="AO1745">
        <v>0</v>
      </c>
      <c r="AP1745">
        <f t="shared" si="725"/>
        <v>5.0323533611956919E-2</v>
      </c>
      <c r="AQ1745">
        <f t="shared" si="726"/>
        <v>2.5137156908475986E-2</v>
      </c>
      <c r="AR1745">
        <v>4</v>
      </c>
      <c r="AS1745">
        <f>AR1745*'MRIP Selectivity'!$N$35</f>
        <v>2.5186376703480933E-2</v>
      </c>
      <c r="AT1745">
        <f>AR1745*'MRIP Selectivity'!$O$35</f>
        <v>2.5137156908475986E-2</v>
      </c>
      <c r="AU1745">
        <f>AR1745*'MRIP Selectivity'!$P$35</f>
        <v>3.6128685181675518E-3</v>
      </c>
      <c r="AV1745">
        <v>9</v>
      </c>
      <c r="AW1745">
        <f t="shared" si="727"/>
        <v>45</v>
      </c>
      <c r="AX1745">
        <f t="shared" si="706"/>
        <v>0</v>
      </c>
      <c r="AY1745">
        <f t="shared" si="707"/>
        <v>0</v>
      </c>
      <c r="AZ1745">
        <f t="shared" si="708"/>
        <v>0</v>
      </c>
      <c r="BA1745">
        <v>120.12686613</v>
      </c>
      <c r="BB1745">
        <v>120.12686613</v>
      </c>
    </row>
    <row r="1746" spans="1:54" x14ac:dyDescent="0.25">
      <c r="A1746" t="s">
        <v>1570</v>
      </c>
      <c r="B1746" t="s">
        <v>3</v>
      </c>
      <c r="C1746">
        <v>2014</v>
      </c>
      <c r="D1746">
        <v>2</v>
      </c>
      <c r="E1746">
        <v>3</v>
      </c>
      <c r="F1746" t="s">
        <v>1849</v>
      </c>
      <c r="G1746" t="s">
        <v>2011</v>
      </c>
      <c r="H1746" t="s">
        <v>2012</v>
      </c>
      <c r="I1746" t="s">
        <v>1812</v>
      </c>
      <c r="J1746" t="s">
        <v>1819</v>
      </c>
      <c r="K1746" t="str">
        <f t="shared" si="709"/>
        <v>Offshore</v>
      </c>
      <c r="L1746">
        <v>13</v>
      </c>
      <c r="M1746">
        <f t="shared" si="702"/>
        <v>10189.80930773</v>
      </c>
      <c r="N1746">
        <f t="shared" si="710"/>
        <v>13.50323533611957</v>
      </c>
      <c r="O1746">
        <f t="shared" si="711"/>
        <v>13.25137156908476</v>
      </c>
      <c r="P1746">
        <v>180.55118110236219</v>
      </c>
      <c r="Q1746">
        <f t="shared" si="712"/>
        <v>13.8885523924894</v>
      </c>
      <c r="R1746">
        <v>22.70761300504239</v>
      </c>
      <c r="S1746">
        <f t="shared" si="703"/>
        <v>17798.942027316287</v>
      </c>
      <c r="T1746">
        <f t="shared" si="713"/>
        <v>1.7467394619263377</v>
      </c>
      <c r="U1746">
        <f t="shared" si="704"/>
        <v>23.132551519886349</v>
      </c>
      <c r="V1746">
        <f t="shared" si="714"/>
        <v>1.7131117798124638</v>
      </c>
      <c r="W1746">
        <f t="shared" si="705"/>
        <v>22.944305378008806</v>
      </c>
      <c r="X1746">
        <f t="shared" si="715"/>
        <v>1.731466456765691</v>
      </c>
      <c r="Y1746">
        <v>40</v>
      </c>
      <c r="Z1746">
        <f>Y1746*'MRIP Selectivity'!$N$35</f>
        <v>0.25186376703480934</v>
      </c>
      <c r="AA1746">
        <f>Y1746*'MRIP Selectivity'!$O$35</f>
        <v>0.25137156908475988</v>
      </c>
      <c r="AB1746">
        <f>Y1746*'MRIP Selectivity'!$P$35</f>
        <v>3.6128685181675516E-2</v>
      </c>
      <c r="AC1746">
        <v>0.74741255597723821</v>
      </c>
      <c r="AD1746">
        <v>0.94160359434525442</v>
      </c>
      <c r="AE1746">
        <v>1.3432654004296583</v>
      </c>
      <c r="AF1746">
        <f t="shared" si="716"/>
        <v>0.18824614187754252</v>
      </c>
      <c r="AG1746">
        <f t="shared" si="717"/>
        <v>0.23669237296641635</v>
      </c>
      <c r="AH1746">
        <f t="shared" si="718"/>
        <v>4.853041276756042E-2</v>
      </c>
      <c r="AI1746">
        <f t="shared" si="719"/>
        <v>0.53936402130124472</v>
      </c>
      <c r="AJ1746">
        <f t="shared" si="720"/>
        <v>0.47346892761151926</v>
      </c>
      <c r="AK1746">
        <f t="shared" si="721"/>
        <v>0.28750025426643538</v>
      </c>
      <c r="AL1746">
        <f t="shared" si="722"/>
        <v>0.28522278573397675</v>
      </c>
      <c r="AM1746">
        <f t="shared" si="723"/>
        <v>23.132551519886349</v>
      </c>
      <c r="AN1746">
        <f t="shared" si="724"/>
        <v>22.944305378008806</v>
      </c>
      <c r="AO1746">
        <v>13</v>
      </c>
      <c r="AP1746">
        <f t="shared" si="725"/>
        <v>13.50323533611957</v>
      </c>
      <c r="AQ1746">
        <f t="shared" si="726"/>
        <v>13.25137156908476</v>
      </c>
      <c r="AR1746">
        <v>40</v>
      </c>
      <c r="AS1746">
        <f>AR1746*'MRIP Selectivity'!$N$35</f>
        <v>0.25186376703480934</v>
      </c>
      <c r="AT1746">
        <f>AR1746*'MRIP Selectivity'!$O$35</f>
        <v>0.25137156908475988</v>
      </c>
      <c r="AU1746">
        <f>AR1746*'MRIP Selectivity'!$P$35</f>
        <v>3.6128685181675516E-2</v>
      </c>
      <c r="AV1746">
        <v>16</v>
      </c>
      <c r="AW1746">
        <f t="shared" si="727"/>
        <v>80</v>
      </c>
      <c r="AX1746">
        <f t="shared" si="706"/>
        <v>0</v>
      </c>
      <c r="AY1746">
        <f t="shared" si="707"/>
        <v>0</v>
      </c>
      <c r="AZ1746">
        <f t="shared" si="708"/>
        <v>0</v>
      </c>
      <c r="BA1746">
        <v>783.83148520999998</v>
      </c>
      <c r="BB1746">
        <v>783.83148520999998</v>
      </c>
    </row>
    <row r="1747" spans="1:54" x14ac:dyDescent="0.25">
      <c r="A1747" t="s">
        <v>1571</v>
      </c>
      <c r="B1747" t="s">
        <v>3</v>
      </c>
      <c r="C1747">
        <v>2014</v>
      </c>
      <c r="D1747">
        <v>2</v>
      </c>
      <c r="E1747">
        <v>4</v>
      </c>
      <c r="F1747" t="s">
        <v>1861</v>
      </c>
      <c r="G1747" t="s">
        <v>2011</v>
      </c>
      <c r="H1747" t="s">
        <v>2020</v>
      </c>
      <c r="I1747" t="s">
        <v>1812</v>
      </c>
      <c r="J1747" t="s">
        <v>1819</v>
      </c>
      <c r="K1747" t="str">
        <f t="shared" si="709"/>
        <v>Offshore</v>
      </c>
      <c r="L1747">
        <v>3</v>
      </c>
      <c r="M1747">
        <f t="shared" si="702"/>
        <v>416.69613693000002</v>
      </c>
      <c r="N1747">
        <f t="shared" si="710"/>
        <v>4.0064706722391383</v>
      </c>
      <c r="O1747">
        <f t="shared" si="711"/>
        <v>3.50274313816952</v>
      </c>
      <c r="P1747">
        <v>35.826771653543311</v>
      </c>
      <c r="Q1747">
        <f t="shared" si="712"/>
        <v>11.94225721784777</v>
      </c>
      <c r="R1747">
        <v>2.8660094084034085</v>
      </c>
      <c r="S1747">
        <f t="shared" si="703"/>
        <v>398.08501629557833</v>
      </c>
      <c r="T1747">
        <f t="shared" si="713"/>
        <v>0.95533646946780282</v>
      </c>
      <c r="U1747">
        <f t="shared" si="704"/>
        <v>3.7158864380913261</v>
      </c>
      <c r="V1747">
        <f t="shared" si="714"/>
        <v>0.92747126887480491</v>
      </c>
      <c r="W1747">
        <f t="shared" si="705"/>
        <v>3.3393941543362411</v>
      </c>
      <c r="X1747">
        <f t="shared" si="715"/>
        <v>0.95336541179589818</v>
      </c>
      <c r="Y1747">
        <v>80</v>
      </c>
      <c r="Z1747">
        <f>Y1747*'MRIP Selectivity'!$N$35</f>
        <v>0.50372753406961868</v>
      </c>
      <c r="AA1747">
        <f>Y1747*'MRIP Selectivity'!$O$35</f>
        <v>0.50274313816951977</v>
      </c>
      <c r="AB1747">
        <f>Y1747*'MRIP Selectivity'!$P$35</f>
        <v>7.2257370363351031E-2</v>
      </c>
      <c r="AC1747">
        <v>0.74741255597723821</v>
      </c>
      <c r="AD1747">
        <v>0.94160359434525442</v>
      </c>
      <c r="AE1747">
        <v>1.3432654004296583</v>
      </c>
      <c r="AF1747">
        <f t="shared" si="716"/>
        <v>0.37649228375508503</v>
      </c>
      <c r="AG1747">
        <f t="shared" si="717"/>
        <v>0.4733847459328327</v>
      </c>
      <c r="AH1747">
        <f t="shared" si="718"/>
        <v>9.706082553512084E-2</v>
      </c>
      <c r="AI1747">
        <f t="shared" si="719"/>
        <v>1.0787280426024894</v>
      </c>
      <c r="AJ1747">
        <f t="shared" si="720"/>
        <v>0.94693785522303853</v>
      </c>
      <c r="AK1747">
        <f t="shared" si="721"/>
        <v>0.57500050853287077</v>
      </c>
      <c r="AL1747">
        <f t="shared" si="722"/>
        <v>0.57044557146795349</v>
      </c>
      <c r="AM1747">
        <f t="shared" si="723"/>
        <v>3.7158864380913261</v>
      </c>
      <c r="AN1747">
        <f t="shared" si="724"/>
        <v>3.3393941543362411</v>
      </c>
      <c r="AO1747">
        <v>3</v>
      </c>
      <c r="AP1747">
        <f t="shared" si="725"/>
        <v>4.0064706722391383</v>
      </c>
      <c r="AQ1747">
        <f t="shared" si="726"/>
        <v>3.50274313816952</v>
      </c>
      <c r="AR1747">
        <v>80</v>
      </c>
      <c r="AS1747">
        <f>AR1747*'MRIP Selectivity'!$N$35</f>
        <v>0.50372753406961868</v>
      </c>
      <c r="AT1747">
        <f>AR1747*'MRIP Selectivity'!$O$35</f>
        <v>0.50274313816951977</v>
      </c>
      <c r="AU1747">
        <f>AR1747*'MRIP Selectivity'!$P$35</f>
        <v>7.2257370363351031E-2</v>
      </c>
      <c r="AV1747">
        <v>4</v>
      </c>
      <c r="AW1747">
        <f t="shared" si="727"/>
        <v>20</v>
      </c>
      <c r="AX1747">
        <f t="shared" si="706"/>
        <v>0</v>
      </c>
      <c r="AY1747">
        <f t="shared" si="707"/>
        <v>0</v>
      </c>
      <c r="AZ1747">
        <f t="shared" si="708"/>
        <v>0</v>
      </c>
      <c r="BA1747">
        <v>138.89871231000001</v>
      </c>
      <c r="BB1747">
        <v>138.89871231000001</v>
      </c>
    </row>
    <row r="1748" spans="1:54" x14ac:dyDescent="0.25">
      <c r="A1748" t="s">
        <v>1572</v>
      </c>
      <c r="B1748" t="s">
        <v>3</v>
      </c>
      <c r="C1748">
        <v>2014</v>
      </c>
      <c r="D1748">
        <v>2</v>
      </c>
      <c r="E1748">
        <v>4</v>
      </c>
      <c r="F1748" t="s">
        <v>1861</v>
      </c>
      <c r="G1748" t="s">
        <v>2011</v>
      </c>
      <c r="H1748" t="s">
        <v>2020</v>
      </c>
      <c r="I1748" t="s">
        <v>1812</v>
      </c>
      <c r="J1748" t="s">
        <v>1819</v>
      </c>
      <c r="K1748" t="str">
        <f t="shared" si="709"/>
        <v>Offshore</v>
      </c>
      <c r="L1748">
        <v>23</v>
      </c>
      <c r="M1748">
        <f t="shared" si="702"/>
        <v>3194.6703831300001</v>
      </c>
      <c r="N1748">
        <f t="shared" si="710"/>
        <v>25.516176680597844</v>
      </c>
      <c r="O1748">
        <f t="shared" si="711"/>
        <v>24.256857845423799</v>
      </c>
      <c r="P1748">
        <v>310.51181102362204</v>
      </c>
      <c r="Q1748">
        <f t="shared" si="712"/>
        <v>13.500513522766175</v>
      </c>
      <c r="R1748">
        <v>37.412445892773725</v>
      </c>
      <c r="S1748">
        <f t="shared" si="703"/>
        <v>5196.5405588738195</v>
      </c>
      <c r="T1748">
        <f t="shared" si="713"/>
        <v>1.6266280822945098</v>
      </c>
      <c r="U1748">
        <f t="shared" si="704"/>
        <v>39.537138466993518</v>
      </c>
      <c r="V1748">
        <f t="shared" si="714"/>
        <v>1.5494930514827883</v>
      </c>
      <c r="W1748">
        <f t="shared" si="705"/>
        <v>38.595907757605808</v>
      </c>
      <c r="X1748">
        <f t="shared" si="715"/>
        <v>1.591133855982388</v>
      </c>
      <c r="Y1748">
        <v>200</v>
      </c>
      <c r="Z1748">
        <f>Y1748*'MRIP Selectivity'!$N$35</f>
        <v>1.2593188351740467</v>
      </c>
      <c r="AA1748">
        <f>Y1748*'MRIP Selectivity'!$O$35</f>
        <v>1.2568578454237993</v>
      </c>
      <c r="AB1748">
        <f>Y1748*'MRIP Selectivity'!$P$35</f>
        <v>0.18064342590837759</v>
      </c>
      <c r="AC1748">
        <v>0.74741255597723821</v>
      </c>
      <c r="AD1748">
        <v>0.94160359434525442</v>
      </c>
      <c r="AE1748">
        <v>1.3432654004296583</v>
      </c>
      <c r="AF1748">
        <f t="shared" si="716"/>
        <v>0.94123070938771258</v>
      </c>
      <c r="AG1748">
        <f t="shared" si="717"/>
        <v>1.1834618648320816</v>
      </c>
      <c r="AH1748">
        <f t="shared" si="718"/>
        <v>0.24265206383780213</v>
      </c>
      <c r="AI1748">
        <f t="shared" si="719"/>
        <v>2.6968201065062241</v>
      </c>
      <c r="AJ1748">
        <f t="shared" si="720"/>
        <v>2.3673446380575962</v>
      </c>
      <c r="AK1748">
        <f t="shared" si="721"/>
        <v>1.4375012713321769</v>
      </c>
      <c r="AL1748">
        <f t="shared" si="722"/>
        <v>1.4261139286698836</v>
      </c>
      <c r="AM1748">
        <f t="shared" si="723"/>
        <v>39.537138466993518</v>
      </c>
      <c r="AN1748">
        <f t="shared" si="724"/>
        <v>38.595907757605808</v>
      </c>
      <c r="AO1748">
        <v>23</v>
      </c>
      <c r="AP1748">
        <f t="shared" si="725"/>
        <v>25.516176680597844</v>
      </c>
      <c r="AQ1748">
        <f t="shared" si="726"/>
        <v>24.256857845423799</v>
      </c>
      <c r="AR1748">
        <v>200</v>
      </c>
      <c r="AS1748">
        <f>AR1748*'MRIP Selectivity'!$N$35</f>
        <v>1.2593188351740467</v>
      </c>
      <c r="AT1748">
        <f>AR1748*'MRIP Selectivity'!$O$35</f>
        <v>1.2568578454237993</v>
      </c>
      <c r="AU1748">
        <f>AR1748*'MRIP Selectivity'!$P$35</f>
        <v>0.18064342590837759</v>
      </c>
      <c r="AV1748">
        <v>6</v>
      </c>
      <c r="AW1748">
        <f t="shared" si="727"/>
        <v>30</v>
      </c>
      <c r="AX1748">
        <f t="shared" si="706"/>
        <v>0</v>
      </c>
      <c r="AY1748">
        <f t="shared" si="707"/>
        <v>0</v>
      </c>
      <c r="AZ1748">
        <f t="shared" si="708"/>
        <v>0</v>
      </c>
      <c r="BA1748">
        <v>138.89871231000001</v>
      </c>
      <c r="BB1748">
        <v>138.89871231000001</v>
      </c>
    </row>
    <row r="1749" spans="1:54" x14ac:dyDescent="0.25">
      <c r="A1749" t="s">
        <v>1573</v>
      </c>
      <c r="B1749" t="s">
        <v>3</v>
      </c>
      <c r="C1749">
        <v>2014</v>
      </c>
      <c r="D1749">
        <v>2</v>
      </c>
      <c r="E1749">
        <v>4</v>
      </c>
      <c r="F1749" t="s">
        <v>1861</v>
      </c>
      <c r="G1749" t="s">
        <v>2011</v>
      </c>
      <c r="H1749" t="s">
        <v>2020</v>
      </c>
      <c r="I1749" t="s">
        <v>1812</v>
      </c>
      <c r="J1749" t="s">
        <v>1819</v>
      </c>
      <c r="K1749" t="str">
        <f t="shared" si="709"/>
        <v>Offshore</v>
      </c>
      <c r="L1749">
        <v>0</v>
      </c>
      <c r="M1749">
        <f t="shared" si="702"/>
        <v>0</v>
      </c>
      <c r="N1749">
        <f t="shared" si="710"/>
        <v>0.18871325104483844</v>
      </c>
      <c r="O1749">
        <f t="shared" si="711"/>
        <v>9.4264338406784942E-2</v>
      </c>
      <c r="P1749">
        <v>0</v>
      </c>
      <c r="Q1749">
        <f t="shared" si="712"/>
        <v>0</v>
      </c>
      <c r="R1749">
        <v>0</v>
      </c>
      <c r="S1749">
        <f t="shared" si="703"/>
        <v>0</v>
      </c>
      <c r="T1749">
        <f t="shared" si="713"/>
        <v>0</v>
      </c>
      <c r="U1749">
        <f t="shared" si="704"/>
        <v>0.15935194306648456</v>
      </c>
      <c r="V1749">
        <f t="shared" si="714"/>
        <v>0.84441310922369939</v>
      </c>
      <c r="W1749">
        <f t="shared" si="705"/>
        <v>8.875963986240612E-2</v>
      </c>
      <c r="X1749">
        <f t="shared" si="715"/>
        <v>0.94160359434525442</v>
      </c>
      <c r="Y1749">
        <v>15</v>
      </c>
      <c r="Z1749">
        <f>Y1749*'MRIP Selectivity'!$N$35</f>
        <v>9.4448912638053495E-2</v>
      </c>
      <c r="AA1749">
        <f>Y1749*'MRIP Selectivity'!$O$35</f>
        <v>9.4264338406784942E-2</v>
      </c>
      <c r="AB1749">
        <f>Y1749*'MRIP Selectivity'!$P$35</f>
        <v>1.354825694312832E-2</v>
      </c>
      <c r="AC1749">
        <v>0.74741255597723821</v>
      </c>
      <c r="AD1749">
        <v>0.94160359434525442</v>
      </c>
      <c r="AE1749">
        <v>1.3432654004296583</v>
      </c>
      <c r="AF1749">
        <f t="shared" si="716"/>
        <v>7.0592303204078444E-2</v>
      </c>
      <c r="AG1749">
        <f t="shared" si="717"/>
        <v>8.875963986240612E-2</v>
      </c>
      <c r="AH1749">
        <f t="shared" si="718"/>
        <v>1.819890478783516E-2</v>
      </c>
      <c r="AI1749">
        <f t="shared" si="719"/>
        <v>0.20226150798796677</v>
      </c>
      <c r="AJ1749">
        <f t="shared" si="720"/>
        <v>0.17755084785431974</v>
      </c>
      <c r="AK1749">
        <f t="shared" si="721"/>
        <v>0.10781259534991326</v>
      </c>
      <c r="AL1749">
        <f t="shared" si="722"/>
        <v>0.10695854465024128</v>
      </c>
      <c r="AM1749">
        <f t="shared" si="723"/>
        <v>0.15935194306648456</v>
      </c>
      <c r="AN1749">
        <f t="shared" si="724"/>
        <v>8.875963986240612E-2</v>
      </c>
      <c r="AO1749">
        <v>0</v>
      </c>
      <c r="AP1749">
        <f t="shared" si="725"/>
        <v>0.18871325104483844</v>
      </c>
      <c r="AQ1749">
        <f t="shared" si="726"/>
        <v>9.4264338406784942E-2</v>
      </c>
      <c r="AR1749">
        <v>15</v>
      </c>
      <c r="AS1749">
        <f>AR1749*'MRIP Selectivity'!$N$35</f>
        <v>9.4448912638053495E-2</v>
      </c>
      <c r="AT1749">
        <f>AR1749*'MRIP Selectivity'!$O$35</f>
        <v>9.4264338406784942E-2</v>
      </c>
      <c r="AU1749">
        <f>AR1749*'MRIP Selectivity'!$P$35</f>
        <v>1.354825694312832E-2</v>
      </c>
      <c r="AV1749">
        <v>9</v>
      </c>
      <c r="AW1749">
        <f t="shared" si="727"/>
        <v>45</v>
      </c>
      <c r="AX1749">
        <f t="shared" si="706"/>
        <v>0</v>
      </c>
      <c r="AY1749">
        <f t="shared" si="707"/>
        <v>0</v>
      </c>
      <c r="AZ1749">
        <f t="shared" si="708"/>
        <v>0</v>
      </c>
      <c r="BA1749">
        <v>138.89871231000001</v>
      </c>
      <c r="BB1749">
        <v>138.89871231000001</v>
      </c>
    </row>
    <row r="1750" spans="1:54" x14ac:dyDescent="0.25">
      <c r="A1750" t="s">
        <v>1574</v>
      </c>
      <c r="B1750" t="s">
        <v>3</v>
      </c>
      <c r="C1750">
        <v>2014</v>
      </c>
      <c r="D1750">
        <v>3</v>
      </c>
      <c r="E1750">
        <v>5</v>
      </c>
      <c r="F1750" t="s">
        <v>1853</v>
      </c>
      <c r="G1750" t="s">
        <v>2011</v>
      </c>
      <c r="H1750" t="s">
        <v>2013</v>
      </c>
      <c r="I1750" t="s">
        <v>1812</v>
      </c>
      <c r="J1750" t="s">
        <v>1819</v>
      </c>
      <c r="K1750" t="str">
        <f t="shared" si="709"/>
        <v>Offshore</v>
      </c>
      <c r="L1750">
        <v>0</v>
      </c>
      <c r="M1750">
        <f t="shared" si="702"/>
        <v>0</v>
      </c>
      <c r="N1750">
        <f t="shared" si="710"/>
        <v>0.37742650208967687</v>
      </c>
      <c r="O1750">
        <f t="shared" si="711"/>
        <v>0.18852867681356988</v>
      </c>
      <c r="P1750">
        <v>0</v>
      </c>
      <c r="Q1750">
        <f t="shared" si="712"/>
        <v>0</v>
      </c>
      <c r="R1750">
        <v>0</v>
      </c>
      <c r="S1750">
        <f t="shared" si="703"/>
        <v>0</v>
      </c>
      <c r="T1750">
        <f t="shared" si="713"/>
        <v>0</v>
      </c>
      <c r="U1750">
        <f t="shared" si="704"/>
        <v>0.31870388613296913</v>
      </c>
      <c r="V1750">
        <f t="shared" si="714"/>
        <v>0.84441310922369939</v>
      </c>
      <c r="W1750">
        <f t="shared" si="705"/>
        <v>0.17751927972481224</v>
      </c>
      <c r="X1750">
        <f t="shared" si="715"/>
        <v>0.94160359434525442</v>
      </c>
      <c r="Y1750">
        <v>30</v>
      </c>
      <c r="Z1750">
        <f>Y1750*'MRIP Selectivity'!$N$35</f>
        <v>0.18889782527610699</v>
      </c>
      <c r="AA1750">
        <f>Y1750*'MRIP Selectivity'!$O$35</f>
        <v>0.18852867681356988</v>
      </c>
      <c r="AB1750">
        <f>Y1750*'MRIP Selectivity'!$P$35</f>
        <v>2.709651388625664E-2</v>
      </c>
      <c r="AC1750">
        <v>0.74741255597723821</v>
      </c>
      <c r="AD1750">
        <v>0.94160359434525442</v>
      </c>
      <c r="AE1750">
        <v>1.3432654004296583</v>
      </c>
      <c r="AF1750">
        <f t="shared" si="716"/>
        <v>0.14118460640815689</v>
      </c>
      <c r="AG1750">
        <f t="shared" si="717"/>
        <v>0.17751927972481224</v>
      </c>
      <c r="AH1750">
        <f t="shared" si="718"/>
        <v>3.639780957567032E-2</v>
      </c>
      <c r="AI1750">
        <f t="shared" si="719"/>
        <v>0.40452301597593354</v>
      </c>
      <c r="AJ1750">
        <f t="shared" si="720"/>
        <v>0.35510169570863948</v>
      </c>
      <c r="AK1750">
        <f t="shared" si="721"/>
        <v>0.21562519069982652</v>
      </c>
      <c r="AL1750">
        <f t="shared" si="722"/>
        <v>0.21391708930048256</v>
      </c>
      <c r="AM1750">
        <f t="shared" si="723"/>
        <v>0.31870388613296913</v>
      </c>
      <c r="AN1750">
        <f t="shared" si="724"/>
        <v>0.17751927972481224</v>
      </c>
      <c r="AO1750">
        <v>0</v>
      </c>
      <c r="AP1750">
        <f t="shared" si="725"/>
        <v>0.37742650208967687</v>
      </c>
      <c r="AQ1750">
        <f t="shared" si="726"/>
        <v>0.18852867681356988</v>
      </c>
      <c r="AR1750">
        <v>30</v>
      </c>
      <c r="AS1750">
        <f>AR1750*'MRIP Selectivity'!$N$35</f>
        <v>0.18889782527610699</v>
      </c>
      <c r="AT1750">
        <f>AR1750*'MRIP Selectivity'!$O$35</f>
        <v>0.18852867681356988</v>
      </c>
      <c r="AU1750">
        <f>AR1750*'MRIP Selectivity'!$P$35</f>
        <v>2.709651388625664E-2</v>
      </c>
      <c r="AV1750">
        <v>9</v>
      </c>
      <c r="AW1750">
        <f t="shared" si="727"/>
        <v>45</v>
      </c>
      <c r="AX1750">
        <f t="shared" si="706"/>
        <v>0</v>
      </c>
      <c r="AY1750">
        <f t="shared" si="707"/>
        <v>0</v>
      </c>
      <c r="AZ1750">
        <f t="shared" si="708"/>
        <v>0</v>
      </c>
      <c r="BA1750">
        <v>410.79900108999999</v>
      </c>
      <c r="BB1750">
        <v>410.79900108999999</v>
      </c>
    </row>
    <row r="1751" spans="1:54" x14ac:dyDescent="0.25">
      <c r="A1751" t="s">
        <v>1575</v>
      </c>
      <c r="B1751" t="s">
        <v>3</v>
      </c>
      <c r="C1751">
        <v>2014</v>
      </c>
      <c r="D1751">
        <v>3</v>
      </c>
      <c r="E1751">
        <v>5</v>
      </c>
      <c r="F1751" t="s">
        <v>1853</v>
      </c>
      <c r="G1751" t="s">
        <v>2011</v>
      </c>
      <c r="H1751" t="s">
        <v>2013</v>
      </c>
      <c r="I1751" t="s">
        <v>1812</v>
      </c>
      <c r="J1751" t="s">
        <v>1819</v>
      </c>
      <c r="K1751" t="str">
        <f t="shared" si="709"/>
        <v>Offshore</v>
      </c>
      <c r="L1751">
        <v>0</v>
      </c>
      <c r="M1751">
        <f t="shared" si="702"/>
        <v>0</v>
      </c>
      <c r="N1751">
        <f t="shared" si="710"/>
        <v>0.12580883402989229</v>
      </c>
      <c r="O1751">
        <f t="shared" si="711"/>
        <v>6.2842892271189971E-2</v>
      </c>
      <c r="P1751">
        <v>0</v>
      </c>
      <c r="Q1751">
        <f t="shared" si="712"/>
        <v>0</v>
      </c>
      <c r="R1751">
        <v>0</v>
      </c>
      <c r="S1751">
        <f t="shared" si="703"/>
        <v>0</v>
      </c>
      <c r="T1751">
        <f t="shared" si="713"/>
        <v>0</v>
      </c>
      <c r="U1751">
        <f t="shared" si="704"/>
        <v>0.10623462871098971</v>
      </c>
      <c r="V1751">
        <f t="shared" si="714"/>
        <v>0.84441310922369939</v>
      </c>
      <c r="W1751">
        <f t="shared" si="705"/>
        <v>5.9173093241604087E-2</v>
      </c>
      <c r="X1751">
        <f t="shared" si="715"/>
        <v>0.94160359434525442</v>
      </c>
      <c r="Y1751">
        <v>10</v>
      </c>
      <c r="Z1751">
        <f>Y1751*'MRIP Selectivity'!$N$35</f>
        <v>6.2965941758702335E-2</v>
      </c>
      <c r="AA1751">
        <f>Y1751*'MRIP Selectivity'!$O$35</f>
        <v>6.2842892271189971E-2</v>
      </c>
      <c r="AB1751">
        <f>Y1751*'MRIP Selectivity'!$P$35</f>
        <v>9.0321712954188789E-3</v>
      </c>
      <c r="AC1751">
        <v>0.74741255597723821</v>
      </c>
      <c r="AD1751">
        <v>0.94160359434525442</v>
      </c>
      <c r="AE1751">
        <v>1.3432654004296583</v>
      </c>
      <c r="AF1751">
        <f t="shared" si="716"/>
        <v>4.7061535469385629E-2</v>
      </c>
      <c r="AG1751">
        <f t="shared" si="717"/>
        <v>5.9173093241604087E-2</v>
      </c>
      <c r="AH1751">
        <f t="shared" si="718"/>
        <v>1.2132603191890105E-2</v>
      </c>
      <c r="AI1751">
        <f t="shared" si="719"/>
        <v>0.13484100532531118</v>
      </c>
      <c r="AJ1751">
        <f t="shared" si="720"/>
        <v>0.11836723190287982</v>
      </c>
      <c r="AK1751">
        <f t="shared" si="721"/>
        <v>7.1875063566608846E-2</v>
      </c>
      <c r="AL1751">
        <f t="shared" si="722"/>
        <v>7.1305696433494187E-2</v>
      </c>
      <c r="AM1751">
        <f t="shared" si="723"/>
        <v>0.10623462871098971</v>
      </c>
      <c r="AN1751">
        <f t="shared" si="724"/>
        <v>5.9173093241604087E-2</v>
      </c>
      <c r="AO1751">
        <v>0</v>
      </c>
      <c r="AP1751">
        <f t="shared" si="725"/>
        <v>0.12580883402989229</v>
      </c>
      <c r="AQ1751">
        <f t="shared" si="726"/>
        <v>6.2842892271189971E-2</v>
      </c>
      <c r="AR1751">
        <v>10</v>
      </c>
      <c r="AS1751">
        <f>AR1751*'MRIP Selectivity'!$N$35</f>
        <v>6.2965941758702335E-2</v>
      </c>
      <c r="AT1751">
        <f>AR1751*'MRIP Selectivity'!$O$35</f>
        <v>6.2842892271189971E-2</v>
      </c>
      <c r="AU1751">
        <f>AR1751*'MRIP Selectivity'!$P$35</f>
        <v>9.0321712954188789E-3</v>
      </c>
      <c r="AV1751">
        <v>4</v>
      </c>
      <c r="AW1751">
        <f t="shared" si="727"/>
        <v>20</v>
      </c>
      <c r="AX1751">
        <f t="shared" si="706"/>
        <v>0</v>
      </c>
      <c r="AY1751">
        <f t="shared" si="707"/>
        <v>0</v>
      </c>
      <c r="AZ1751">
        <f t="shared" si="708"/>
        <v>0</v>
      </c>
      <c r="BA1751">
        <v>410.79900108999999</v>
      </c>
      <c r="BB1751">
        <v>410.79900108999999</v>
      </c>
    </row>
    <row r="1752" spans="1:54" x14ac:dyDescent="0.25">
      <c r="A1752" t="s">
        <v>1576</v>
      </c>
      <c r="B1752" t="s">
        <v>3</v>
      </c>
      <c r="C1752">
        <v>2014</v>
      </c>
      <c r="D1752">
        <v>3</v>
      </c>
      <c r="E1752">
        <v>6</v>
      </c>
      <c r="F1752" t="s">
        <v>1853</v>
      </c>
      <c r="G1752" t="s">
        <v>2011</v>
      </c>
      <c r="H1752" t="s">
        <v>2020</v>
      </c>
      <c r="I1752" t="s">
        <v>1812</v>
      </c>
      <c r="J1752" t="s">
        <v>1819</v>
      </c>
      <c r="K1752" t="str">
        <f t="shared" si="709"/>
        <v>Offshore</v>
      </c>
      <c r="L1752">
        <v>0</v>
      </c>
      <c r="M1752">
        <f t="shared" si="702"/>
        <v>0</v>
      </c>
      <c r="N1752">
        <f t="shared" si="710"/>
        <v>6.2904417014946146E-2</v>
      </c>
      <c r="O1752">
        <f t="shared" si="711"/>
        <v>3.1421446135594985E-2</v>
      </c>
      <c r="P1752">
        <v>0</v>
      </c>
      <c r="Q1752">
        <f t="shared" si="712"/>
        <v>0</v>
      </c>
      <c r="R1752">
        <v>0</v>
      </c>
      <c r="S1752">
        <f t="shared" si="703"/>
        <v>0</v>
      </c>
      <c r="T1752">
        <f t="shared" si="713"/>
        <v>0</v>
      </c>
      <c r="U1752">
        <f t="shared" si="704"/>
        <v>5.3117314355494855E-2</v>
      </c>
      <c r="V1752">
        <f t="shared" si="714"/>
        <v>0.84441310922369939</v>
      </c>
      <c r="W1752">
        <f t="shared" si="705"/>
        <v>2.9586546620802043E-2</v>
      </c>
      <c r="X1752">
        <f t="shared" si="715"/>
        <v>0.94160359434525442</v>
      </c>
      <c r="Y1752">
        <v>5</v>
      </c>
      <c r="Z1752">
        <f>Y1752*'MRIP Selectivity'!$N$35</f>
        <v>3.1482970879351167E-2</v>
      </c>
      <c r="AA1752">
        <f>Y1752*'MRIP Selectivity'!$O$35</f>
        <v>3.1421446135594985E-2</v>
      </c>
      <c r="AB1752">
        <f>Y1752*'MRIP Selectivity'!$P$35</f>
        <v>4.5160856477094394E-3</v>
      </c>
      <c r="AC1752">
        <v>0.74741255597723821</v>
      </c>
      <c r="AD1752">
        <v>0.94160359434525442</v>
      </c>
      <c r="AE1752">
        <v>1.3432654004296583</v>
      </c>
      <c r="AF1752">
        <f t="shared" si="716"/>
        <v>2.3530767734692815E-2</v>
      </c>
      <c r="AG1752">
        <f t="shared" si="717"/>
        <v>2.9586546620802043E-2</v>
      </c>
      <c r="AH1752">
        <f t="shared" si="718"/>
        <v>6.0663015959450525E-3</v>
      </c>
      <c r="AI1752">
        <f t="shared" si="719"/>
        <v>6.742050266265559E-2</v>
      </c>
      <c r="AJ1752">
        <f t="shared" si="720"/>
        <v>5.9183615951439908E-2</v>
      </c>
      <c r="AK1752">
        <f t="shared" si="721"/>
        <v>3.5937531783304423E-2</v>
      </c>
      <c r="AL1752">
        <f t="shared" si="722"/>
        <v>3.5652848216747093E-2</v>
      </c>
      <c r="AM1752">
        <f t="shared" si="723"/>
        <v>5.3117314355494855E-2</v>
      </c>
      <c r="AN1752">
        <f t="shared" si="724"/>
        <v>2.9586546620802043E-2</v>
      </c>
      <c r="AO1752">
        <v>0</v>
      </c>
      <c r="AP1752">
        <f t="shared" si="725"/>
        <v>6.2904417014946146E-2</v>
      </c>
      <c r="AQ1752">
        <f t="shared" si="726"/>
        <v>3.1421446135594985E-2</v>
      </c>
      <c r="AR1752">
        <v>5</v>
      </c>
      <c r="AS1752">
        <f>AR1752*'MRIP Selectivity'!$N$35</f>
        <v>3.1482970879351167E-2</v>
      </c>
      <c r="AT1752">
        <f>AR1752*'MRIP Selectivity'!$O$35</f>
        <v>3.1421446135594985E-2</v>
      </c>
      <c r="AU1752">
        <f>AR1752*'MRIP Selectivity'!$P$35</f>
        <v>4.5160856477094394E-3</v>
      </c>
      <c r="AV1752">
        <v>1</v>
      </c>
      <c r="AW1752">
        <f t="shared" si="727"/>
        <v>5</v>
      </c>
      <c r="AX1752">
        <f t="shared" si="706"/>
        <v>0</v>
      </c>
      <c r="AY1752">
        <f t="shared" si="707"/>
        <v>0</v>
      </c>
      <c r="AZ1752">
        <f t="shared" si="708"/>
        <v>0</v>
      </c>
      <c r="BA1752">
        <v>227.21611945999999</v>
      </c>
      <c r="BB1752">
        <v>227.21611945999999</v>
      </c>
    </row>
    <row r="1753" spans="1:54" x14ac:dyDescent="0.25">
      <c r="A1753" t="s">
        <v>1577</v>
      </c>
      <c r="B1753" t="s">
        <v>3</v>
      </c>
      <c r="C1753">
        <v>2014</v>
      </c>
      <c r="D1753">
        <v>3</v>
      </c>
      <c r="E1753">
        <v>6</v>
      </c>
      <c r="F1753" t="s">
        <v>1853</v>
      </c>
      <c r="G1753" t="s">
        <v>2011</v>
      </c>
      <c r="H1753" t="s">
        <v>2020</v>
      </c>
      <c r="I1753" t="s">
        <v>1812</v>
      </c>
      <c r="J1753" t="s">
        <v>1819</v>
      </c>
      <c r="K1753" t="str">
        <f t="shared" si="709"/>
        <v>Offshore</v>
      </c>
      <c r="L1753">
        <v>0</v>
      </c>
      <c r="M1753">
        <f t="shared" si="702"/>
        <v>0</v>
      </c>
      <c r="N1753">
        <f t="shared" si="710"/>
        <v>0.50323533611956917</v>
      </c>
      <c r="O1753">
        <f t="shared" si="711"/>
        <v>0.25137156908475988</v>
      </c>
      <c r="P1753">
        <v>0</v>
      </c>
      <c r="Q1753">
        <f t="shared" si="712"/>
        <v>0</v>
      </c>
      <c r="R1753">
        <v>0</v>
      </c>
      <c r="S1753">
        <f t="shared" si="703"/>
        <v>0</v>
      </c>
      <c r="T1753">
        <f t="shared" si="713"/>
        <v>0</v>
      </c>
      <c r="U1753">
        <f t="shared" si="704"/>
        <v>0.42493851484395884</v>
      </c>
      <c r="V1753">
        <f t="shared" si="714"/>
        <v>0.84441310922369939</v>
      </c>
      <c r="W1753">
        <f t="shared" si="705"/>
        <v>0.23669237296641635</v>
      </c>
      <c r="X1753">
        <f t="shared" si="715"/>
        <v>0.94160359434525442</v>
      </c>
      <c r="Y1753">
        <v>40</v>
      </c>
      <c r="Z1753">
        <f>Y1753*'MRIP Selectivity'!$N$35</f>
        <v>0.25186376703480934</v>
      </c>
      <c r="AA1753">
        <f>Y1753*'MRIP Selectivity'!$O$35</f>
        <v>0.25137156908475988</v>
      </c>
      <c r="AB1753">
        <f>Y1753*'MRIP Selectivity'!$P$35</f>
        <v>3.6128685181675516E-2</v>
      </c>
      <c r="AC1753">
        <v>0.74741255597723821</v>
      </c>
      <c r="AD1753">
        <v>0.94160359434525442</v>
      </c>
      <c r="AE1753">
        <v>1.3432654004296583</v>
      </c>
      <c r="AF1753">
        <f t="shared" si="716"/>
        <v>0.18824614187754252</v>
      </c>
      <c r="AG1753">
        <f t="shared" si="717"/>
        <v>0.23669237296641635</v>
      </c>
      <c r="AH1753">
        <f t="shared" si="718"/>
        <v>4.853041276756042E-2</v>
      </c>
      <c r="AI1753">
        <f t="shared" si="719"/>
        <v>0.53936402130124472</v>
      </c>
      <c r="AJ1753">
        <f t="shared" si="720"/>
        <v>0.47346892761151926</v>
      </c>
      <c r="AK1753">
        <f t="shared" si="721"/>
        <v>0.28750025426643538</v>
      </c>
      <c r="AL1753">
        <f t="shared" si="722"/>
        <v>0.28522278573397675</v>
      </c>
      <c r="AM1753">
        <f t="shared" si="723"/>
        <v>0.42493851484395884</v>
      </c>
      <c r="AN1753">
        <f t="shared" si="724"/>
        <v>0.23669237296641635</v>
      </c>
      <c r="AO1753">
        <v>0</v>
      </c>
      <c r="AP1753">
        <f t="shared" si="725"/>
        <v>0.50323533611956917</v>
      </c>
      <c r="AQ1753">
        <f t="shared" si="726"/>
        <v>0.25137156908475988</v>
      </c>
      <c r="AR1753">
        <v>40</v>
      </c>
      <c r="AS1753">
        <f>AR1753*'MRIP Selectivity'!$N$35</f>
        <v>0.25186376703480934</v>
      </c>
      <c r="AT1753">
        <f>AR1753*'MRIP Selectivity'!$O$35</f>
        <v>0.25137156908475988</v>
      </c>
      <c r="AU1753">
        <f>AR1753*'MRIP Selectivity'!$P$35</f>
        <v>3.6128685181675516E-2</v>
      </c>
      <c r="AV1753">
        <v>9</v>
      </c>
      <c r="AW1753">
        <f t="shared" si="727"/>
        <v>45</v>
      </c>
      <c r="AX1753">
        <f t="shared" si="706"/>
        <v>0</v>
      </c>
      <c r="AY1753">
        <f t="shared" si="707"/>
        <v>0</v>
      </c>
      <c r="AZ1753">
        <f t="shared" si="708"/>
        <v>0</v>
      </c>
      <c r="BA1753">
        <v>227.21611945999999</v>
      </c>
      <c r="BB1753">
        <v>227.21611945999999</v>
      </c>
    </row>
    <row r="1754" spans="1:54" x14ac:dyDescent="0.25">
      <c r="A1754" t="s">
        <v>1578</v>
      </c>
      <c r="B1754" t="s">
        <v>3</v>
      </c>
      <c r="C1754">
        <v>2014</v>
      </c>
      <c r="D1754">
        <v>4</v>
      </c>
      <c r="E1754">
        <v>7</v>
      </c>
      <c r="F1754" t="s">
        <v>1860</v>
      </c>
      <c r="G1754" t="s">
        <v>2011</v>
      </c>
      <c r="H1754" t="s">
        <v>2012</v>
      </c>
      <c r="I1754" t="s">
        <v>1824</v>
      </c>
      <c r="J1754" t="s">
        <v>1767</v>
      </c>
      <c r="K1754" t="str">
        <f t="shared" si="709"/>
        <v>Inshore</v>
      </c>
      <c r="L1754">
        <v>0</v>
      </c>
      <c r="M1754">
        <f t="shared" si="702"/>
        <v>0</v>
      </c>
      <c r="N1754">
        <f t="shared" si="710"/>
        <v>2.516176680597846E-2</v>
      </c>
      <c r="O1754">
        <f t="shared" si="711"/>
        <v>1.2568578454237993E-2</v>
      </c>
      <c r="P1754">
        <v>0</v>
      </c>
      <c r="Q1754">
        <f t="shared" si="712"/>
        <v>0</v>
      </c>
      <c r="R1754">
        <v>0</v>
      </c>
      <c r="S1754">
        <f t="shared" si="703"/>
        <v>0</v>
      </c>
      <c r="T1754">
        <f t="shared" si="713"/>
        <v>0</v>
      </c>
      <c r="U1754">
        <f t="shared" si="704"/>
        <v>2.1246925742197942E-2</v>
      </c>
      <c r="V1754">
        <f t="shared" si="714"/>
        <v>0.84441310922369939</v>
      </c>
      <c r="W1754">
        <f t="shared" si="705"/>
        <v>1.1834618648320815E-2</v>
      </c>
      <c r="X1754">
        <f t="shared" si="715"/>
        <v>0.94160359434525431</v>
      </c>
      <c r="Y1754">
        <v>2</v>
      </c>
      <c r="Z1754">
        <f>Y1754*'MRIP Selectivity'!$N$35</f>
        <v>1.2593188351740467E-2</v>
      </c>
      <c r="AA1754">
        <f>Y1754*'MRIP Selectivity'!$O$35</f>
        <v>1.2568578454237993E-2</v>
      </c>
      <c r="AB1754">
        <f>Y1754*'MRIP Selectivity'!$P$35</f>
        <v>1.8064342590837759E-3</v>
      </c>
      <c r="AC1754">
        <v>0.74741255597723821</v>
      </c>
      <c r="AD1754">
        <v>0.94160359434525442</v>
      </c>
      <c r="AE1754">
        <v>1.3432654004296583</v>
      </c>
      <c r="AF1754">
        <f t="shared" si="716"/>
        <v>9.4123070938771265E-3</v>
      </c>
      <c r="AG1754">
        <f t="shared" si="717"/>
        <v>1.1834618648320815E-2</v>
      </c>
      <c r="AH1754">
        <f t="shared" si="718"/>
        <v>2.4265206383780212E-3</v>
      </c>
      <c r="AI1754">
        <f t="shared" si="719"/>
        <v>2.6968201065062234E-2</v>
      </c>
      <c r="AJ1754">
        <f t="shared" si="720"/>
        <v>2.3673446380575964E-2</v>
      </c>
      <c r="AK1754">
        <f t="shared" si="721"/>
        <v>1.4375012713321769E-2</v>
      </c>
      <c r="AL1754">
        <f t="shared" si="722"/>
        <v>1.4261139286698837E-2</v>
      </c>
      <c r="AM1754">
        <f t="shared" si="723"/>
        <v>2.1246925742197942E-2</v>
      </c>
      <c r="AN1754">
        <f t="shared" si="724"/>
        <v>1.1834618648320815E-2</v>
      </c>
      <c r="AO1754">
        <v>0</v>
      </c>
      <c r="AP1754">
        <f t="shared" si="725"/>
        <v>2.516176680597846E-2</v>
      </c>
      <c r="AQ1754">
        <f t="shared" si="726"/>
        <v>1.2568578454237993E-2</v>
      </c>
      <c r="AR1754">
        <v>2</v>
      </c>
      <c r="AS1754">
        <f>AR1754*'MRIP Selectivity'!$N$35</f>
        <v>1.2593188351740467E-2</v>
      </c>
      <c r="AT1754">
        <f>AR1754*'MRIP Selectivity'!$O$35</f>
        <v>1.2568578454237993E-2</v>
      </c>
      <c r="AU1754">
        <f>AR1754*'MRIP Selectivity'!$P$35</f>
        <v>1.8064342590837759E-3</v>
      </c>
      <c r="AV1754">
        <v>1</v>
      </c>
      <c r="AW1754">
        <f t="shared" si="727"/>
        <v>5</v>
      </c>
      <c r="AX1754">
        <f t="shared" si="706"/>
        <v>0</v>
      </c>
      <c r="AY1754">
        <f t="shared" si="707"/>
        <v>0</v>
      </c>
      <c r="AZ1754">
        <f t="shared" si="708"/>
        <v>0</v>
      </c>
      <c r="BA1754">
        <v>297.67358074999999</v>
      </c>
      <c r="BB1754">
        <v>297.67358074999999</v>
      </c>
    </row>
    <row r="1755" spans="1:54" x14ac:dyDescent="0.25">
      <c r="A1755" t="s">
        <v>1579</v>
      </c>
      <c r="B1755" t="s">
        <v>3</v>
      </c>
      <c r="C1755">
        <v>2014</v>
      </c>
      <c r="D1755">
        <v>4</v>
      </c>
      <c r="E1755">
        <v>8</v>
      </c>
      <c r="F1755" t="s">
        <v>1820</v>
      </c>
      <c r="G1755" t="s">
        <v>2011</v>
      </c>
      <c r="H1755" t="s">
        <v>2012</v>
      </c>
      <c r="I1755" t="s">
        <v>1824</v>
      </c>
      <c r="J1755" t="s">
        <v>1767</v>
      </c>
      <c r="K1755" t="str">
        <f t="shared" si="709"/>
        <v>Inshore</v>
      </c>
      <c r="L1755">
        <v>0</v>
      </c>
      <c r="M1755">
        <f t="shared" si="702"/>
        <v>0</v>
      </c>
      <c r="N1755">
        <f t="shared" si="710"/>
        <v>1.258088340298923E-2</v>
      </c>
      <c r="O1755">
        <f t="shared" si="711"/>
        <v>6.2842892271189965E-3</v>
      </c>
      <c r="P1755">
        <v>0</v>
      </c>
      <c r="Q1755">
        <f t="shared" si="712"/>
        <v>0</v>
      </c>
      <c r="R1755">
        <v>0</v>
      </c>
      <c r="S1755">
        <f t="shared" si="703"/>
        <v>0</v>
      </c>
      <c r="T1755">
        <f t="shared" si="713"/>
        <v>0</v>
      </c>
      <c r="U1755">
        <f t="shared" si="704"/>
        <v>1.0623462871098971E-2</v>
      </c>
      <c r="V1755">
        <f t="shared" si="714"/>
        <v>0.84441310922369939</v>
      </c>
      <c r="W1755">
        <f t="shared" si="705"/>
        <v>5.9173093241604077E-3</v>
      </c>
      <c r="X1755">
        <f t="shared" si="715"/>
        <v>0.94160359434525431</v>
      </c>
      <c r="Y1755">
        <v>1</v>
      </c>
      <c r="Z1755">
        <f>Y1755*'MRIP Selectivity'!$N$35</f>
        <v>6.2965941758702333E-3</v>
      </c>
      <c r="AA1755">
        <f>Y1755*'MRIP Selectivity'!$O$35</f>
        <v>6.2842892271189965E-3</v>
      </c>
      <c r="AB1755">
        <f>Y1755*'MRIP Selectivity'!$P$35</f>
        <v>9.0321712954188795E-4</v>
      </c>
      <c r="AC1755">
        <v>0.74741255597723821</v>
      </c>
      <c r="AD1755">
        <v>0.94160359434525442</v>
      </c>
      <c r="AE1755">
        <v>1.3432654004296583</v>
      </c>
      <c r="AF1755">
        <f t="shared" si="716"/>
        <v>4.7061535469385633E-3</v>
      </c>
      <c r="AG1755">
        <f t="shared" si="717"/>
        <v>5.9173093241604077E-3</v>
      </c>
      <c r="AH1755">
        <f t="shared" si="718"/>
        <v>1.2132603191890106E-3</v>
      </c>
      <c r="AI1755">
        <f t="shared" si="719"/>
        <v>1.3484100532531117E-2</v>
      </c>
      <c r="AJ1755">
        <f t="shared" si="720"/>
        <v>1.1836723190287982E-2</v>
      </c>
      <c r="AK1755">
        <f t="shared" si="721"/>
        <v>7.1875063566608846E-3</v>
      </c>
      <c r="AL1755">
        <f t="shared" si="722"/>
        <v>7.1305696433494187E-3</v>
      </c>
      <c r="AM1755">
        <f t="shared" si="723"/>
        <v>1.0623462871098971E-2</v>
      </c>
      <c r="AN1755">
        <f t="shared" si="724"/>
        <v>5.9173093241604077E-3</v>
      </c>
      <c r="AO1755">
        <v>0</v>
      </c>
      <c r="AP1755">
        <f t="shared" si="725"/>
        <v>1.258088340298923E-2</v>
      </c>
      <c r="AQ1755">
        <f t="shared" si="726"/>
        <v>6.2842892271189965E-3</v>
      </c>
      <c r="AR1755">
        <v>1</v>
      </c>
      <c r="AS1755">
        <f>AR1755*'MRIP Selectivity'!$N$35</f>
        <v>6.2965941758702333E-3</v>
      </c>
      <c r="AT1755">
        <f>AR1755*'MRIP Selectivity'!$O$35</f>
        <v>6.2842892271189965E-3</v>
      </c>
      <c r="AU1755">
        <f>AR1755*'MRIP Selectivity'!$P$35</f>
        <v>9.0321712954188795E-4</v>
      </c>
      <c r="AV1755">
        <v>1</v>
      </c>
      <c r="AW1755">
        <f t="shared" si="727"/>
        <v>5</v>
      </c>
      <c r="AX1755">
        <f t="shared" si="706"/>
        <v>0</v>
      </c>
      <c r="AY1755">
        <f t="shared" si="707"/>
        <v>0</v>
      </c>
      <c r="AZ1755">
        <f t="shared" si="708"/>
        <v>0</v>
      </c>
      <c r="BA1755">
        <v>83.065380442999995</v>
      </c>
      <c r="BB1755">
        <v>83.065380442999995</v>
      </c>
    </row>
    <row r="1756" spans="1:54" x14ac:dyDescent="0.25">
      <c r="A1756" t="s">
        <v>1580</v>
      </c>
      <c r="B1756" t="s">
        <v>3</v>
      </c>
      <c r="C1756">
        <v>2014</v>
      </c>
      <c r="D1756">
        <v>4</v>
      </c>
      <c r="E1756">
        <v>8</v>
      </c>
      <c r="F1756" t="s">
        <v>1820</v>
      </c>
      <c r="G1756" t="s">
        <v>2011</v>
      </c>
      <c r="H1756" t="s">
        <v>2012</v>
      </c>
      <c r="I1756" t="s">
        <v>1824</v>
      </c>
      <c r="J1756" t="s">
        <v>1767</v>
      </c>
      <c r="K1756" t="str">
        <f t="shared" si="709"/>
        <v>Inshore</v>
      </c>
      <c r="L1756">
        <v>0</v>
      </c>
      <c r="M1756">
        <f t="shared" si="702"/>
        <v>0</v>
      </c>
      <c r="N1756">
        <f t="shared" si="710"/>
        <v>1.258088340298923E-2</v>
      </c>
      <c r="O1756">
        <f t="shared" si="711"/>
        <v>6.2842892271189965E-3</v>
      </c>
      <c r="P1756">
        <v>0</v>
      </c>
      <c r="Q1756">
        <f t="shared" si="712"/>
        <v>0</v>
      </c>
      <c r="R1756">
        <v>0</v>
      </c>
      <c r="S1756">
        <f t="shared" si="703"/>
        <v>0</v>
      </c>
      <c r="T1756">
        <f t="shared" si="713"/>
        <v>0</v>
      </c>
      <c r="U1756">
        <f t="shared" si="704"/>
        <v>1.0623462871098971E-2</v>
      </c>
      <c r="V1756">
        <f t="shared" si="714"/>
        <v>0.84441310922369939</v>
      </c>
      <c r="W1756">
        <f t="shared" si="705"/>
        <v>5.9173093241604077E-3</v>
      </c>
      <c r="X1756">
        <f t="shared" si="715"/>
        <v>0.94160359434525431</v>
      </c>
      <c r="Y1756">
        <v>1</v>
      </c>
      <c r="Z1756">
        <f>Y1756*'MRIP Selectivity'!$N$35</f>
        <v>6.2965941758702333E-3</v>
      </c>
      <c r="AA1756">
        <f>Y1756*'MRIP Selectivity'!$O$35</f>
        <v>6.2842892271189965E-3</v>
      </c>
      <c r="AB1756">
        <f>Y1756*'MRIP Selectivity'!$P$35</f>
        <v>9.0321712954188795E-4</v>
      </c>
      <c r="AC1756">
        <v>0.74741255597723821</v>
      </c>
      <c r="AD1756">
        <v>0.94160359434525442</v>
      </c>
      <c r="AE1756">
        <v>1.3432654004296583</v>
      </c>
      <c r="AF1756">
        <f t="shared" si="716"/>
        <v>4.7061535469385633E-3</v>
      </c>
      <c r="AG1756">
        <f t="shared" si="717"/>
        <v>5.9173093241604077E-3</v>
      </c>
      <c r="AH1756">
        <f t="shared" si="718"/>
        <v>1.2132603191890106E-3</v>
      </c>
      <c r="AI1756">
        <f t="shared" si="719"/>
        <v>1.3484100532531117E-2</v>
      </c>
      <c r="AJ1756">
        <f t="shared" si="720"/>
        <v>1.1836723190287982E-2</v>
      </c>
      <c r="AK1756">
        <f t="shared" si="721"/>
        <v>7.1875063566608846E-3</v>
      </c>
      <c r="AL1756">
        <f t="shared" si="722"/>
        <v>7.1305696433494187E-3</v>
      </c>
      <c r="AM1756">
        <f t="shared" si="723"/>
        <v>1.0623462871098971E-2</v>
      </c>
      <c r="AN1756">
        <f t="shared" si="724"/>
        <v>5.9173093241604077E-3</v>
      </c>
      <c r="AO1756">
        <v>0</v>
      </c>
      <c r="AP1756">
        <f t="shared" si="725"/>
        <v>1.258088340298923E-2</v>
      </c>
      <c r="AQ1756">
        <f t="shared" si="726"/>
        <v>6.2842892271189965E-3</v>
      </c>
      <c r="AR1756">
        <v>1</v>
      </c>
      <c r="AS1756">
        <f>AR1756*'MRIP Selectivity'!$N$35</f>
        <v>6.2965941758702333E-3</v>
      </c>
      <c r="AT1756">
        <f>AR1756*'MRIP Selectivity'!$O$35</f>
        <v>6.2842892271189965E-3</v>
      </c>
      <c r="AU1756">
        <f>AR1756*'MRIP Selectivity'!$P$35</f>
        <v>9.0321712954188795E-4</v>
      </c>
      <c r="AV1756">
        <v>1</v>
      </c>
      <c r="AW1756">
        <f t="shared" si="727"/>
        <v>5</v>
      </c>
      <c r="AX1756">
        <f t="shared" si="706"/>
        <v>0</v>
      </c>
      <c r="AY1756">
        <f t="shared" si="707"/>
        <v>0</v>
      </c>
      <c r="AZ1756">
        <f t="shared" si="708"/>
        <v>0</v>
      </c>
      <c r="BA1756">
        <v>83.065380442999995</v>
      </c>
      <c r="BB1756">
        <v>83.065380442999995</v>
      </c>
    </row>
    <row r="1757" spans="1:54" x14ac:dyDescent="0.25">
      <c r="A1757" t="s">
        <v>1581</v>
      </c>
      <c r="B1757" t="s">
        <v>3</v>
      </c>
      <c r="C1757">
        <v>2014</v>
      </c>
      <c r="D1757">
        <v>4</v>
      </c>
      <c r="E1757">
        <v>8</v>
      </c>
      <c r="F1757" t="s">
        <v>1820</v>
      </c>
      <c r="G1757" t="s">
        <v>2011</v>
      </c>
      <c r="H1757" t="s">
        <v>2012</v>
      </c>
      <c r="I1757" t="s">
        <v>1824</v>
      </c>
      <c r="J1757" t="s">
        <v>1767</v>
      </c>
      <c r="K1757" t="str">
        <f t="shared" si="709"/>
        <v>Inshore</v>
      </c>
      <c r="L1757">
        <v>0</v>
      </c>
      <c r="M1757">
        <f t="shared" si="702"/>
        <v>0</v>
      </c>
      <c r="N1757">
        <f t="shared" si="710"/>
        <v>1.258088340298923E-2</v>
      </c>
      <c r="O1757">
        <f t="shared" si="711"/>
        <v>6.2842892271189965E-3</v>
      </c>
      <c r="P1757">
        <v>0</v>
      </c>
      <c r="Q1757">
        <f t="shared" si="712"/>
        <v>0</v>
      </c>
      <c r="R1757">
        <v>0</v>
      </c>
      <c r="S1757">
        <f t="shared" si="703"/>
        <v>0</v>
      </c>
      <c r="T1757">
        <f t="shared" si="713"/>
        <v>0</v>
      </c>
      <c r="U1757">
        <f t="shared" si="704"/>
        <v>1.0623462871098971E-2</v>
      </c>
      <c r="V1757">
        <f t="shared" si="714"/>
        <v>0.84441310922369939</v>
      </c>
      <c r="W1757">
        <f t="shared" si="705"/>
        <v>5.9173093241604077E-3</v>
      </c>
      <c r="X1757">
        <f t="shared" si="715"/>
        <v>0.94160359434525431</v>
      </c>
      <c r="Y1757">
        <v>1</v>
      </c>
      <c r="Z1757">
        <f>Y1757*'MRIP Selectivity'!$N$35</f>
        <v>6.2965941758702333E-3</v>
      </c>
      <c r="AA1757">
        <f>Y1757*'MRIP Selectivity'!$O$35</f>
        <v>6.2842892271189965E-3</v>
      </c>
      <c r="AB1757">
        <f>Y1757*'MRIP Selectivity'!$P$35</f>
        <v>9.0321712954188795E-4</v>
      </c>
      <c r="AC1757">
        <v>0.74741255597723821</v>
      </c>
      <c r="AD1757">
        <v>0.94160359434525442</v>
      </c>
      <c r="AE1757">
        <v>1.3432654004296583</v>
      </c>
      <c r="AF1757">
        <f t="shared" si="716"/>
        <v>4.7061535469385633E-3</v>
      </c>
      <c r="AG1757">
        <f t="shared" si="717"/>
        <v>5.9173093241604077E-3</v>
      </c>
      <c r="AH1757">
        <f t="shared" si="718"/>
        <v>1.2132603191890106E-3</v>
      </c>
      <c r="AI1757">
        <f t="shared" si="719"/>
        <v>1.3484100532531117E-2</v>
      </c>
      <c r="AJ1757">
        <f t="shared" si="720"/>
        <v>1.1836723190287982E-2</v>
      </c>
      <c r="AK1757">
        <f t="shared" si="721"/>
        <v>7.1875063566608846E-3</v>
      </c>
      <c r="AL1757">
        <f t="shared" si="722"/>
        <v>7.1305696433494187E-3</v>
      </c>
      <c r="AM1757">
        <f t="shared" si="723"/>
        <v>1.0623462871098971E-2</v>
      </c>
      <c r="AN1757">
        <f t="shared" si="724"/>
        <v>5.9173093241604077E-3</v>
      </c>
      <c r="AO1757">
        <v>0</v>
      </c>
      <c r="AP1757">
        <f t="shared" si="725"/>
        <v>1.258088340298923E-2</v>
      </c>
      <c r="AQ1757">
        <f t="shared" si="726"/>
        <v>6.2842892271189965E-3</v>
      </c>
      <c r="AR1757">
        <v>1</v>
      </c>
      <c r="AS1757">
        <f>AR1757*'MRIP Selectivity'!$N$35</f>
        <v>6.2965941758702333E-3</v>
      </c>
      <c r="AT1757">
        <f>AR1757*'MRIP Selectivity'!$O$35</f>
        <v>6.2842892271189965E-3</v>
      </c>
      <c r="AU1757">
        <f>AR1757*'MRIP Selectivity'!$P$35</f>
        <v>9.0321712954188795E-4</v>
      </c>
      <c r="AV1757">
        <v>1</v>
      </c>
      <c r="AW1757">
        <f t="shared" si="727"/>
        <v>5</v>
      </c>
      <c r="AX1757">
        <f t="shared" si="706"/>
        <v>0</v>
      </c>
      <c r="AY1757">
        <f t="shared" si="707"/>
        <v>0</v>
      </c>
      <c r="AZ1757">
        <f t="shared" si="708"/>
        <v>0</v>
      </c>
      <c r="BA1757">
        <v>83.065380442999995</v>
      </c>
      <c r="BB1757">
        <v>83.065380442999995</v>
      </c>
    </row>
    <row r="1758" spans="1:54" x14ac:dyDescent="0.25">
      <c r="A1758" t="s">
        <v>1582</v>
      </c>
      <c r="B1758" t="s">
        <v>3</v>
      </c>
      <c r="C1758">
        <v>2014</v>
      </c>
      <c r="D1758">
        <v>4</v>
      </c>
      <c r="E1758">
        <v>8</v>
      </c>
      <c r="F1758" t="s">
        <v>1820</v>
      </c>
      <c r="G1758" t="s">
        <v>2011</v>
      </c>
      <c r="H1758" t="s">
        <v>2012</v>
      </c>
      <c r="I1758" t="s">
        <v>1824</v>
      </c>
      <c r="J1758" t="s">
        <v>1767</v>
      </c>
      <c r="K1758" t="str">
        <f t="shared" si="709"/>
        <v>Inshore</v>
      </c>
      <c r="L1758">
        <v>0</v>
      </c>
      <c r="M1758">
        <f t="shared" si="702"/>
        <v>0</v>
      </c>
      <c r="N1758">
        <f t="shared" si="710"/>
        <v>5.0323533611956919E-2</v>
      </c>
      <c r="O1758">
        <f t="shared" si="711"/>
        <v>2.5137156908475986E-2</v>
      </c>
      <c r="P1758">
        <v>0</v>
      </c>
      <c r="Q1758">
        <f t="shared" si="712"/>
        <v>0</v>
      </c>
      <c r="R1758">
        <v>0</v>
      </c>
      <c r="S1758">
        <f t="shared" si="703"/>
        <v>0</v>
      </c>
      <c r="T1758">
        <f t="shared" si="713"/>
        <v>0</v>
      </c>
      <c r="U1758">
        <f t="shared" si="704"/>
        <v>4.2493851484395884E-2</v>
      </c>
      <c r="V1758">
        <f t="shared" si="714"/>
        <v>0.84441310922369939</v>
      </c>
      <c r="W1758">
        <f t="shared" si="705"/>
        <v>2.3669237296641631E-2</v>
      </c>
      <c r="X1758">
        <f t="shared" si="715"/>
        <v>0.94160359434525431</v>
      </c>
      <c r="Y1758">
        <v>4</v>
      </c>
      <c r="Z1758">
        <f>Y1758*'MRIP Selectivity'!$N$35</f>
        <v>2.5186376703480933E-2</v>
      </c>
      <c r="AA1758">
        <f>Y1758*'MRIP Selectivity'!$O$35</f>
        <v>2.5137156908475986E-2</v>
      </c>
      <c r="AB1758">
        <f>Y1758*'MRIP Selectivity'!$P$35</f>
        <v>3.6128685181675518E-3</v>
      </c>
      <c r="AC1758">
        <v>0.74741255597723821</v>
      </c>
      <c r="AD1758">
        <v>0.94160359434525442</v>
      </c>
      <c r="AE1758">
        <v>1.3432654004296583</v>
      </c>
      <c r="AF1758">
        <f t="shared" si="716"/>
        <v>1.8824614187754253E-2</v>
      </c>
      <c r="AG1758">
        <f t="shared" si="717"/>
        <v>2.3669237296641631E-2</v>
      </c>
      <c r="AH1758">
        <f t="shared" si="718"/>
        <v>4.8530412767560423E-3</v>
      </c>
      <c r="AI1758">
        <f t="shared" si="719"/>
        <v>5.3936402130124468E-2</v>
      </c>
      <c r="AJ1758">
        <f t="shared" si="720"/>
        <v>4.7346892761151928E-2</v>
      </c>
      <c r="AK1758">
        <f t="shared" si="721"/>
        <v>2.8750025426643538E-2</v>
      </c>
      <c r="AL1758">
        <f t="shared" si="722"/>
        <v>2.8522278573397675E-2</v>
      </c>
      <c r="AM1758">
        <f t="shared" si="723"/>
        <v>4.2493851484395884E-2</v>
      </c>
      <c r="AN1758">
        <f t="shared" si="724"/>
        <v>2.3669237296641631E-2</v>
      </c>
      <c r="AO1758">
        <v>0</v>
      </c>
      <c r="AP1758">
        <f t="shared" si="725"/>
        <v>5.0323533611956919E-2</v>
      </c>
      <c r="AQ1758">
        <f t="shared" si="726"/>
        <v>2.5137156908475986E-2</v>
      </c>
      <c r="AR1758">
        <v>4</v>
      </c>
      <c r="AS1758">
        <f>AR1758*'MRIP Selectivity'!$N$35</f>
        <v>2.5186376703480933E-2</v>
      </c>
      <c r="AT1758">
        <f>AR1758*'MRIP Selectivity'!$O$35</f>
        <v>2.5137156908475986E-2</v>
      </c>
      <c r="AU1758">
        <f>AR1758*'MRIP Selectivity'!$P$35</f>
        <v>3.6128685181675518E-3</v>
      </c>
      <c r="AV1758">
        <v>1</v>
      </c>
      <c r="AW1758">
        <f t="shared" si="727"/>
        <v>5</v>
      </c>
      <c r="AX1758">
        <f t="shared" si="706"/>
        <v>0</v>
      </c>
      <c r="AY1758">
        <f t="shared" si="707"/>
        <v>0</v>
      </c>
      <c r="AZ1758">
        <f t="shared" si="708"/>
        <v>0</v>
      </c>
      <c r="BA1758">
        <v>83.065380442999995</v>
      </c>
      <c r="BB1758">
        <v>83.065380442999995</v>
      </c>
    </row>
    <row r="1759" spans="1:54" x14ac:dyDescent="0.25">
      <c r="A1759" t="s">
        <v>1583</v>
      </c>
      <c r="B1759" t="s">
        <v>3</v>
      </c>
      <c r="C1759">
        <v>2014</v>
      </c>
      <c r="D1759">
        <v>4</v>
      </c>
      <c r="E1759">
        <v>8</v>
      </c>
      <c r="F1759" t="s">
        <v>1820</v>
      </c>
      <c r="G1759" t="s">
        <v>2011</v>
      </c>
      <c r="H1759" t="s">
        <v>2012</v>
      </c>
      <c r="I1759" t="s">
        <v>1824</v>
      </c>
      <c r="J1759" t="s">
        <v>1767</v>
      </c>
      <c r="K1759" t="str">
        <f t="shared" si="709"/>
        <v>Inshore</v>
      </c>
      <c r="L1759">
        <v>0</v>
      </c>
      <c r="M1759">
        <f t="shared" si="702"/>
        <v>0</v>
      </c>
      <c r="N1759">
        <f t="shared" si="710"/>
        <v>2.516176680597846E-2</v>
      </c>
      <c r="O1759">
        <f t="shared" si="711"/>
        <v>1.2568578454237993E-2</v>
      </c>
      <c r="P1759">
        <v>0</v>
      </c>
      <c r="Q1759">
        <f t="shared" si="712"/>
        <v>0</v>
      </c>
      <c r="R1759">
        <v>0</v>
      </c>
      <c r="S1759">
        <f t="shared" si="703"/>
        <v>0</v>
      </c>
      <c r="T1759">
        <f t="shared" si="713"/>
        <v>0</v>
      </c>
      <c r="U1759">
        <f t="shared" si="704"/>
        <v>2.1246925742197942E-2</v>
      </c>
      <c r="V1759">
        <f t="shared" si="714"/>
        <v>0.84441310922369939</v>
      </c>
      <c r="W1759">
        <f t="shared" si="705"/>
        <v>1.1834618648320815E-2</v>
      </c>
      <c r="X1759">
        <f t="shared" si="715"/>
        <v>0.94160359434525431</v>
      </c>
      <c r="Y1759">
        <v>2</v>
      </c>
      <c r="Z1759">
        <f>Y1759*'MRIP Selectivity'!$N$35</f>
        <v>1.2593188351740467E-2</v>
      </c>
      <c r="AA1759">
        <f>Y1759*'MRIP Selectivity'!$O$35</f>
        <v>1.2568578454237993E-2</v>
      </c>
      <c r="AB1759">
        <f>Y1759*'MRIP Selectivity'!$P$35</f>
        <v>1.8064342590837759E-3</v>
      </c>
      <c r="AC1759">
        <v>0.74741255597723821</v>
      </c>
      <c r="AD1759">
        <v>0.94160359434525442</v>
      </c>
      <c r="AE1759">
        <v>1.3432654004296583</v>
      </c>
      <c r="AF1759">
        <f t="shared" si="716"/>
        <v>9.4123070938771265E-3</v>
      </c>
      <c r="AG1759">
        <f t="shared" si="717"/>
        <v>1.1834618648320815E-2</v>
      </c>
      <c r="AH1759">
        <f t="shared" si="718"/>
        <v>2.4265206383780212E-3</v>
      </c>
      <c r="AI1759">
        <f t="shared" si="719"/>
        <v>2.6968201065062234E-2</v>
      </c>
      <c r="AJ1759">
        <f t="shared" si="720"/>
        <v>2.3673446380575964E-2</v>
      </c>
      <c r="AK1759">
        <f t="shared" si="721"/>
        <v>1.4375012713321769E-2</v>
      </c>
      <c r="AL1759">
        <f t="shared" si="722"/>
        <v>1.4261139286698837E-2</v>
      </c>
      <c r="AM1759">
        <f t="shared" si="723"/>
        <v>2.1246925742197942E-2</v>
      </c>
      <c r="AN1759">
        <f t="shared" si="724"/>
        <v>1.1834618648320815E-2</v>
      </c>
      <c r="AO1759">
        <v>0</v>
      </c>
      <c r="AP1759">
        <f t="shared" si="725"/>
        <v>2.516176680597846E-2</v>
      </c>
      <c r="AQ1759">
        <f t="shared" si="726"/>
        <v>1.2568578454237993E-2</v>
      </c>
      <c r="AR1759">
        <v>2</v>
      </c>
      <c r="AS1759">
        <f>AR1759*'MRIP Selectivity'!$N$35</f>
        <v>1.2593188351740467E-2</v>
      </c>
      <c r="AT1759">
        <f>AR1759*'MRIP Selectivity'!$O$35</f>
        <v>1.2568578454237993E-2</v>
      </c>
      <c r="AU1759">
        <f>AR1759*'MRIP Selectivity'!$P$35</f>
        <v>1.8064342590837759E-3</v>
      </c>
      <c r="AV1759">
        <v>1</v>
      </c>
      <c r="AW1759">
        <f t="shared" si="727"/>
        <v>5</v>
      </c>
      <c r="AX1759">
        <f t="shared" si="706"/>
        <v>0</v>
      </c>
      <c r="AY1759">
        <f t="shared" si="707"/>
        <v>0</v>
      </c>
      <c r="AZ1759">
        <f t="shared" si="708"/>
        <v>0</v>
      </c>
      <c r="BA1759">
        <v>83.065380442999995</v>
      </c>
      <c r="BB1759">
        <v>83.065380442999995</v>
      </c>
    </row>
    <row r="1760" spans="1:54" x14ac:dyDescent="0.25">
      <c r="A1760" t="s">
        <v>1584</v>
      </c>
      <c r="B1760" t="s">
        <v>3</v>
      </c>
      <c r="C1760">
        <v>2014</v>
      </c>
      <c r="D1760">
        <v>4</v>
      </c>
      <c r="E1760">
        <v>8</v>
      </c>
      <c r="F1760" t="s">
        <v>1846</v>
      </c>
      <c r="G1760" t="s">
        <v>2011</v>
      </c>
      <c r="H1760" t="s">
        <v>2012</v>
      </c>
      <c r="I1760" t="s">
        <v>1812</v>
      </c>
      <c r="J1760" t="s">
        <v>1819</v>
      </c>
      <c r="K1760" t="str">
        <f t="shared" si="709"/>
        <v>Offshore</v>
      </c>
      <c r="L1760">
        <v>0</v>
      </c>
      <c r="M1760">
        <f t="shared" si="702"/>
        <v>0</v>
      </c>
      <c r="N1760">
        <f t="shared" si="710"/>
        <v>0.50323533611956917</v>
      </c>
      <c r="O1760">
        <f t="shared" si="711"/>
        <v>0.25137156908475988</v>
      </c>
      <c r="P1760">
        <v>0</v>
      </c>
      <c r="Q1760">
        <f t="shared" si="712"/>
        <v>0</v>
      </c>
      <c r="R1760">
        <v>0</v>
      </c>
      <c r="S1760">
        <f t="shared" si="703"/>
        <v>0</v>
      </c>
      <c r="T1760">
        <f t="shared" si="713"/>
        <v>0</v>
      </c>
      <c r="U1760">
        <f t="shared" si="704"/>
        <v>0.42493851484395884</v>
      </c>
      <c r="V1760">
        <f t="shared" si="714"/>
        <v>0.84441310922369939</v>
      </c>
      <c r="W1760">
        <f t="shared" si="705"/>
        <v>0.23669237296641635</v>
      </c>
      <c r="X1760">
        <f t="shared" si="715"/>
        <v>0.94160359434525442</v>
      </c>
      <c r="Y1760">
        <v>40</v>
      </c>
      <c r="Z1760">
        <f>Y1760*'MRIP Selectivity'!$N$35</f>
        <v>0.25186376703480934</v>
      </c>
      <c r="AA1760">
        <f>Y1760*'MRIP Selectivity'!$O$35</f>
        <v>0.25137156908475988</v>
      </c>
      <c r="AB1760">
        <f>Y1760*'MRIP Selectivity'!$P$35</f>
        <v>3.6128685181675516E-2</v>
      </c>
      <c r="AC1760">
        <v>0.74741255597723821</v>
      </c>
      <c r="AD1760">
        <v>0.94160359434525442</v>
      </c>
      <c r="AE1760">
        <v>1.3432654004296583</v>
      </c>
      <c r="AF1760">
        <f t="shared" si="716"/>
        <v>0.18824614187754252</v>
      </c>
      <c r="AG1760">
        <f t="shared" si="717"/>
        <v>0.23669237296641635</v>
      </c>
      <c r="AH1760">
        <f t="shared" si="718"/>
        <v>4.853041276756042E-2</v>
      </c>
      <c r="AI1760">
        <f t="shared" si="719"/>
        <v>0.53936402130124472</v>
      </c>
      <c r="AJ1760">
        <f t="shared" si="720"/>
        <v>0.47346892761151926</v>
      </c>
      <c r="AK1760">
        <f t="shared" si="721"/>
        <v>0.28750025426643538</v>
      </c>
      <c r="AL1760">
        <f t="shared" si="722"/>
        <v>0.28522278573397675</v>
      </c>
      <c r="AM1760">
        <f t="shared" si="723"/>
        <v>0.42493851484395884</v>
      </c>
      <c r="AN1760">
        <f t="shared" si="724"/>
        <v>0.23669237296641635</v>
      </c>
      <c r="AO1760">
        <v>0</v>
      </c>
      <c r="AP1760">
        <f t="shared" si="725"/>
        <v>0.50323533611956917</v>
      </c>
      <c r="AQ1760">
        <f t="shared" si="726"/>
        <v>0.25137156908475988</v>
      </c>
      <c r="AR1760">
        <v>40</v>
      </c>
      <c r="AS1760">
        <f>AR1760*'MRIP Selectivity'!$N$35</f>
        <v>0.25186376703480934</v>
      </c>
      <c r="AT1760">
        <f>AR1760*'MRIP Selectivity'!$O$35</f>
        <v>0.25137156908475988</v>
      </c>
      <c r="AU1760">
        <f>AR1760*'MRIP Selectivity'!$P$35</f>
        <v>3.6128685181675516E-2</v>
      </c>
      <c r="AV1760">
        <v>4</v>
      </c>
      <c r="AW1760">
        <f t="shared" si="727"/>
        <v>20</v>
      </c>
      <c r="AX1760">
        <f t="shared" si="706"/>
        <v>0</v>
      </c>
      <c r="AY1760">
        <f t="shared" si="707"/>
        <v>0</v>
      </c>
      <c r="AZ1760">
        <f t="shared" si="708"/>
        <v>0</v>
      </c>
      <c r="BA1760">
        <v>371.57726534</v>
      </c>
      <c r="BB1760">
        <v>371.57726534</v>
      </c>
    </row>
    <row r="1761" spans="1:54" x14ac:dyDescent="0.25">
      <c r="A1761" t="s">
        <v>1585</v>
      </c>
      <c r="B1761" t="s">
        <v>3</v>
      </c>
      <c r="C1761">
        <v>2014</v>
      </c>
      <c r="D1761">
        <v>4</v>
      </c>
      <c r="E1761">
        <v>8</v>
      </c>
      <c r="F1761" t="s">
        <v>1849</v>
      </c>
      <c r="G1761" t="s">
        <v>2011</v>
      </c>
      <c r="H1761" t="s">
        <v>2013</v>
      </c>
      <c r="I1761" t="s">
        <v>1812</v>
      </c>
      <c r="J1761" t="s">
        <v>1813</v>
      </c>
      <c r="K1761" t="str">
        <f t="shared" si="709"/>
        <v>Inshore</v>
      </c>
      <c r="L1761">
        <v>0</v>
      </c>
      <c r="M1761">
        <f t="shared" si="702"/>
        <v>0</v>
      </c>
      <c r="N1761">
        <f t="shared" si="710"/>
        <v>1.258088340298923E-2</v>
      </c>
      <c r="O1761">
        <f t="shared" si="711"/>
        <v>6.2842892271189965E-3</v>
      </c>
      <c r="P1761">
        <v>0</v>
      </c>
      <c r="Q1761">
        <f t="shared" si="712"/>
        <v>0</v>
      </c>
      <c r="R1761">
        <v>0</v>
      </c>
      <c r="S1761">
        <f t="shared" si="703"/>
        <v>0</v>
      </c>
      <c r="T1761">
        <f t="shared" si="713"/>
        <v>0</v>
      </c>
      <c r="U1761">
        <f t="shared" si="704"/>
        <v>1.0623462871098971E-2</v>
      </c>
      <c r="V1761">
        <f t="shared" si="714"/>
        <v>0.84441310922369939</v>
      </c>
      <c r="W1761">
        <f t="shared" si="705"/>
        <v>5.9173093241604077E-3</v>
      </c>
      <c r="X1761">
        <f t="shared" si="715"/>
        <v>0.94160359434525431</v>
      </c>
      <c r="Y1761">
        <v>1</v>
      </c>
      <c r="Z1761">
        <f>Y1761*'MRIP Selectivity'!$N$35</f>
        <v>6.2965941758702333E-3</v>
      </c>
      <c r="AA1761">
        <f>Y1761*'MRIP Selectivity'!$O$35</f>
        <v>6.2842892271189965E-3</v>
      </c>
      <c r="AB1761">
        <f>Y1761*'MRIP Selectivity'!$P$35</f>
        <v>9.0321712954188795E-4</v>
      </c>
      <c r="AC1761">
        <v>0.74741255597723821</v>
      </c>
      <c r="AD1761">
        <v>0.94160359434525442</v>
      </c>
      <c r="AE1761">
        <v>1.3432654004296583</v>
      </c>
      <c r="AF1761">
        <f t="shared" si="716"/>
        <v>4.7061535469385633E-3</v>
      </c>
      <c r="AG1761">
        <f t="shared" si="717"/>
        <v>5.9173093241604077E-3</v>
      </c>
      <c r="AH1761">
        <f t="shared" si="718"/>
        <v>1.2132603191890106E-3</v>
      </c>
      <c r="AI1761">
        <f t="shared" si="719"/>
        <v>1.3484100532531117E-2</v>
      </c>
      <c r="AJ1761">
        <f t="shared" si="720"/>
        <v>1.1836723190287982E-2</v>
      </c>
      <c r="AK1761">
        <f t="shared" si="721"/>
        <v>7.1875063566608846E-3</v>
      </c>
      <c r="AL1761">
        <f t="shared" si="722"/>
        <v>7.1305696433494187E-3</v>
      </c>
      <c r="AM1761">
        <f t="shared" si="723"/>
        <v>1.0623462871098971E-2</v>
      </c>
      <c r="AN1761">
        <f t="shared" si="724"/>
        <v>5.9173093241604077E-3</v>
      </c>
      <c r="AO1761">
        <v>0</v>
      </c>
      <c r="AP1761">
        <f t="shared" si="725"/>
        <v>1.258088340298923E-2</v>
      </c>
      <c r="AQ1761">
        <f t="shared" si="726"/>
        <v>6.2842892271189965E-3</v>
      </c>
      <c r="AR1761">
        <v>1</v>
      </c>
      <c r="AS1761">
        <f>AR1761*'MRIP Selectivity'!$N$35</f>
        <v>6.2965941758702333E-3</v>
      </c>
      <c r="AT1761">
        <f>AR1761*'MRIP Selectivity'!$O$35</f>
        <v>6.2842892271189965E-3</v>
      </c>
      <c r="AU1761">
        <f>AR1761*'MRIP Selectivity'!$P$35</f>
        <v>9.0321712954188795E-4</v>
      </c>
      <c r="AV1761">
        <v>2</v>
      </c>
      <c r="AW1761">
        <f t="shared" si="727"/>
        <v>10</v>
      </c>
      <c r="AX1761">
        <f t="shared" si="706"/>
        <v>0</v>
      </c>
      <c r="AY1761">
        <f t="shared" si="707"/>
        <v>0</v>
      </c>
      <c r="AZ1761">
        <f t="shared" si="708"/>
        <v>0</v>
      </c>
      <c r="BA1761">
        <v>260.76235847999999</v>
      </c>
      <c r="BB1761">
        <v>260.76235847999999</v>
      </c>
    </row>
    <row r="1762" spans="1:54" x14ac:dyDescent="0.25">
      <c r="A1762" t="s">
        <v>1586</v>
      </c>
      <c r="B1762" t="s">
        <v>3</v>
      </c>
      <c r="C1762">
        <v>2014</v>
      </c>
      <c r="D1762">
        <v>4</v>
      </c>
      <c r="E1762">
        <v>8</v>
      </c>
      <c r="F1762" t="s">
        <v>1849</v>
      </c>
      <c r="G1762" t="s">
        <v>2011</v>
      </c>
      <c r="H1762" t="s">
        <v>2013</v>
      </c>
      <c r="I1762" t="s">
        <v>1812</v>
      </c>
      <c r="J1762" t="s">
        <v>1819</v>
      </c>
      <c r="K1762" t="str">
        <f t="shared" si="709"/>
        <v>Offshore</v>
      </c>
      <c r="L1762">
        <v>1</v>
      </c>
      <c r="M1762">
        <f t="shared" si="702"/>
        <v>260.76235847999999</v>
      </c>
      <c r="N1762">
        <f t="shared" si="710"/>
        <v>1.1509706008358707</v>
      </c>
      <c r="O1762">
        <f t="shared" si="711"/>
        <v>1.0754114707254279</v>
      </c>
      <c r="P1762">
        <v>19.291338582677167</v>
      </c>
      <c r="Q1762">
        <f t="shared" si="712"/>
        <v>19.291338582677167</v>
      </c>
      <c r="R1762">
        <v>3.5273961949580412</v>
      </c>
      <c r="S1762">
        <f t="shared" si="703"/>
        <v>919.81215109063669</v>
      </c>
      <c r="T1762">
        <f t="shared" si="713"/>
        <v>3.5273961949580412</v>
      </c>
      <c r="U1762">
        <f t="shared" si="704"/>
        <v>3.654877749411229</v>
      </c>
      <c r="V1762">
        <f t="shared" si="714"/>
        <v>3.1754744619514548</v>
      </c>
      <c r="W1762">
        <f t="shared" si="705"/>
        <v>3.5984039068479663</v>
      </c>
      <c r="X1762">
        <f t="shared" si="715"/>
        <v>3.3460717174800383</v>
      </c>
      <c r="Y1762">
        <v>12</v>
      </c>
      <c r="Z1762">
        <f>Y1762*'MRIP Selectivity'!$N$35</f>
        <v>7.5559130110442796E-2</v>
      </c>
      <c r="AA1762">
        <f>Y1762*'MRIP Selectivity'!$O$35</f>
        <v>7.5411470725427962E-2</v>
      </c>
      <c r="AB1762">
        <f>Y1762*'MRIP Selectivity'!$P$35</f>
        <v>1.0838605554502655E-2</v>
      </c>
      <c r="AC1762">
        <v>0.74741255597723821</v>
      </c>
      <c r="AD1762">
        <v>0.94160359434525442</v>
      </c>
      <c r="AE1762">
        <v>1.3432654004296583</v>
      </c>
      <c r="AF1762">
        <f t="shared" si="716"/>
        <v>5.6473842563262752E-2</v>
      </c>
      <c r="AG1762">
        <f t="shared" si="717"/>
        <v>7.1007711889924899E-2</v>
      </c>
      <c r="AH1762">
        <f t="shared" si="718"/>
        <v>1.4559123830268127E-2</v>
      </c>
      <c r="AI1762">
        <f t="shared" si="719"/>
        <v>0.16180920639037344</v>
      </c>
      <c r="AJ1762">
        <f t="shared" si="720"/>
        <v>0.14204067828345579</v>
      </c>
      <c r="AK1762">
        <f t="shared" si="721"/>
        <v>8.6250076279930615E-2</v>
      </c>
      <c r="AL1762">
        <f t="shared" si="722"/>
        <v>8.5566835720193024E-2</v>
      </c>
      <c r="AM1762">
        <f t="shared" si="723"/>
        <v>3.654877749411229</v>
      </c>
      <c r="AN1762">
        <f t="shared" si="724"/>
        <v>3.5984039068479663</v>
      </c>
      <c r="AO1762">
        <v>1</v>
      </c>
      <c r="AP1762">
        <f t="shared" si="725"/>
        <v>1.1509706008358707</v>
      </c>
      <c r="AQ1762">
        <f t="shared" si="726"/>
        <v>1.0754114707254279</v>
      </c>
      <c r="AR1762">
        <v>12</v>
      </c>
      <c r="AS1762">
        <f>AR1762*'MRIP Selectivity'!$N$35</f>
        <v>7.5559130110442796E-2</v>
      </c>
      <c r="AT1762">
        <f>AR1762*'MRIP Selectivity'!$O$35</f>
        <v>7.5411470725427962E-2</v>
      </c>
      <c r="AU1762">
        <f>AR1762*'MRIP Selectivity'!$P$35</f>
        <v>1.0838605554502655E-2</v>
      </c>
      <c r="AV1762">
        <v>9</v>
      </c>
      <c r="AW1762">
        <f t="shared" si="727"/>
        <v>45</v>
      </c>
      <c r="AX1762">
        <f t="shared" si="706"/>
        <v>0</v>
      </c>
      <c r="AY1762">
        <f t="shared" si="707"/>
        <v>0</v>
      </c>
      <c r="AZ1762">
        <f t="shared" si="708"/>
        <v>0</v>
      </c>
      <c r="BA1762">
        <v>260.76235847999999</v>
      </c>
      <c r="BB1762">
        <v>260.76235847999999</v>
      </c>
    </row>
    <row r="1763" spans="1:54" x14ac:dyDescent="0.25">
      <c r="A1763" t="s">
        <v>1587</v>
      </c>
      <c r="B1763" t="s">
        <v>3</v>
      </c>
      <c r="C1763">
        <v>2014</v>
      </c>
      <c r="D1763">
        <v>4</v>
      </c>
      <c r="E1763">
        <v>8</v>
      </c>
      <c r="F1763" t="s">
        <v>1849</v>
      </c>
      <c r="G1763" t="s">
        <v>2011</v>
      </c>
      <c r="H1763" t="s">
        <v>2013</v>
      </c>
      <c r="I1763" t="s">
        <v>1812</v>
      </c>
      <c r="J1763" t="s">
        <v>1813</v>
      </c>
      <c r="K1763" t="str">
        <f t="shared" si="709"/>
        <v>Inshore</v>
      </c>
      <c r="L1763">
        <v>0</v>
      </c>
      <c r="M1763">
        <f t="shared" si="702"/>
        <v>0</v>
      </c>
      <c r="N1763">
        <f t="shared" si="710"/>
        <v>0.18871325104483844</v>
      </c>
      <c r="O1763">
        <f t="shared" si="711"/>
        <v>9.4264338406784942E-2</v>
      </c>
      <c r="P1763">
        <v>0</v>
      </c>
      <c r="Q1763">
        <f t="shared" si="712"/>
        <v>0</v>
      </c>
      <c r="R1763">
        <v>0</v>
      </c>
      <c r="S1763">
        <f t="shared" si="703"/>
        <v>0</v>
      </c>
      <c r="T1763">
        <f t="shared" si="713"/>
        <v>0</v>
      </c>
      <c r="U1763">
        <f t="shared" si="704"/>
        <v>0.15935194306648456</v>
      </c>
      <c r="V1763">
        <f t="shared" si="714"/>
        <v>0.84441310922369939</v>
      </c>
      <c r="W1763">
        <f t="shared" si="705"/>
        <v>8.875963986240612E-2</v>
      </c>
      <c r="X1763">
        <f t="shared" si="715"/>
        <v>0.94160359434525442</v>
      </c>
      <c r="Y1763">
        <v>15</v>
      </c>
      <c r="Z1763">
        <f>Y1763*'MRIP Selectivity'!$N$35</f>
        <v>9.4448912638053495E-2</v>
      </c>
      <c r="AA1763">
        <f>Y1763*'MRIP Selectivity'!$O$35</f>
        <v>9.4264338406784942E-2</v>
      </c>
      <c r="AB1763">
        <f>Y1763*'MRIP Selectivity'!$P$35</f>
        <v>1.354825694312832E-2</v>
      </c>
      <c r="AC1763">
        <v>0.74741255597723821</v>
      </c>
      <c r="AD1763">
        <v>0.94160359434525442</v>
      </c>
      <c r="AE1763">
        <v>1.3432654004296583</v>
      </c>
      <c r="AF1763">
        <f t="shared" si="716"/>
        <v>7.0592303204078444E-2</v>
      </c>
      <c r="AG1763">
        <f t="shared" si="717"/>
        <v>8.875963986240612E-2</v>
      </c>
      <c r="AH1763">
        <f t="shared" si="718"/>
        <v>1.819890478783516E-2</v>
      </c>
      <c r="AI1763">
        <f t="shared" si="719"/>
        <v>0.20226150798796677</v>
      </c>
      <c r="AJ1763">
        <f t="shared" si="720"/>
        <v>0.17755084785431974</v>
      </c>
      <c r="AK1763">
        <f t="shared" si="721"/>
        <v>0.10781259534991326</v>
      </c>
      <c r="AL1763">
        <f t="shared" si="722"/>
        <v>0.10695854465024128</v>
      </c>
      <c r="AM1763">
        <f t="shared" si="723"/>
        <v>0.15935194306648456</v>
      </c>
      <c r="AN1763">
        <f t="shared" si="724"/>
        <v>8.875963986240612E-2</v>
      </c>
      <c r="AO1763">
        <v>0</v>
      </c>
      <c r="AP1763">
        <f t="shared" si="725"/>
        <v>0.18871325104483844</v>
      </c>
      <c r="AQ1763">
        <f t="shared" si="726"/>
        <v>9.4264338406784942E-2</v>
      </c>
      <c r="AR1763">
        <v>15</v>
      </c>
      <c r="AS1763">
        <f>AR1763*'MRIP Selectivity'!$N$35</f>
        <v>9.4448912638053495E-2</v>
      </c>
      <c r="AT1763">
        <f>AR1763*'MRIP Selectivity'!$O$35</f>
        <v>9.4264338406784942E-2</v>
      </c>
      <c r="AU1763">
        <f>AR1763*'MRIP Selectivity'!$P$35</f>
        <v>1.354825694312832E-2</v>
      </c>
      <c r="AV1763">
        <v>4</v>
      </c>
      <c r="AW1763">
        <f t="shared" si="727"/>
        <v>20</v>
      </c>
      <c r="AX1763">
        <f t="shared" si="706"/>
        <v>0</v>
      </c>
      <c r="AY1763">
        <f t="shared" si="707"/>
        <v>0</v>
      </c>
      <c r="AZ1763">
        <f t="shared" si="708"/>
        <v>0</v>
      </c>
      <c r="BA1763">
        <v>260.76235847999999</v>
      </c>
      <c r="BB1763">
        <v>260.76235847999999</v>
      </c>
    </row>
    <row r="1764" spans="1:54" x14ac:dyDescent="0.25">
      <c r="A1764" t="s">
        <v>1588</v>
      </c>
      <c r="B1764" t="s">
        <v>3</v>
      </c>
      <c r="C1764">
        <v>2014</v>
      </c>
      <c r="D1764">
        <v>4</v>
      </c>
      <c r="E1764">
        <v>8</v>
      </c>
      <c r="F1764" t="s">
        <v>1849</v>
      </c>
      <c r="G1764" t="s">
        <v>2011</v>
      </c>
      <c r="H1764" t="s">
        <v>2013</v>
      </c>
      <c r="I1764" t="s">
        <v>1812</v>
      </c>
      <c r="J1764" t="s">
        <v>1819</v>
      </c>
      <c r="K1764" t="str">
        <f t="shared" si="709"/>
        <v>Offshore</v>
      </c>
      <c r="L1764">
        <v>0</v>
      </c>
      <c r="M1764">
        <f t="shared" si="702"/>
        <v>0</v>
      </c>
      <c r="N1764">
        <f t="shared" si="710"/>
        <v>0.37742650208967687</v>
      </c>
      <c r="O1764">
        <f t="shared" si="711"/>
        <v>0.18852867681356988</v>
      </c>
      <c r="P1764">
        <v>0</v>
      </c>
      <c r="Q1764">
        <f t="shared" si="712"/>
        <v>0</v>
      </c>
      <c r="R1764">
        <v>0</v>
      </c>
      <c r="S1764">
        <f t="shared" si="703"/>
        <v>0</v>
      </c>
      <c r="T1764">
        <f t="shared" si="713"/>
        <v>0</v>
      </c>
      <c r="U1764">
        <f t="shared" si="704"/>
        <v>0.31870388613296913</v>
      </c>
      <c r="V1764">
        <f t="shared" si="714"/>
        <v>0.84441310922369939</v>
      </c>
      <c r="W1764">
        <f t="shared" si="705"/>
        <v>0.17751927972481224</v>
      </c>
      <c r="X1764">
        <f t="shared" si="715"/>
        <v>0.94160359434525442</v>
      </c>
      <c r="Y1764">
        <v>30</v>
      </c>
      <c r="Z1764">
        <f>Y1764*'MRIP Selectivity'!$N$35</f>
        <v>0.18889782527610699</v>
      </c>
      <c r="AA1764">
        <f>Y1764*'MRIP Selectivity'!$O$35</f>
        <v>0.18852867681356988</v>
      </c>
      <c r="AB1764">
        <f>Y1764*'MRIP Selectivity'!$P$35</f>
        <v>2.709651388625664E-2</v>
      </c>
      <c r="AC1764">
        <v>0.74741255597723821</v>
      </c>
      <c r="AD1764">
        <v>0.94160359434525442</v>
      </c>
      <c r="AE1764">
        <v>1.3432654004296583</v>
      </c>
      <c r="AF1764">
        <f t="shared" si="716"/>
        <v>0.14118460640815689</v>
      </c>
      <c r="AG1764">
        <f t="shared" si="717"/>
        <v>0.17751927972481224</v>
      </c>
      <c r="AH1764">
        <f t="shared" si="718"/>
        <v>3.639780957567032E-2</v>
      </c>
      <c r="AI1764">
        <f t="shared" si="719"/>
        <v>0.40452301597593354</v>
      </c>
      <c r="AJ1764">
        <f t="shared" si="720"/>
        <v>0.35510169570863948</v>
      </c>
      <c r="AK1764">
        <f t="shared" si="721"/>
        <v>0.21562519069982652</v>
      </c>
      <c r="AL1764">
        <f t="shared" si="722"/>
        <v>0.21391708930048256</v>
      </c>
      <c r="AM1764">
        <f t="shared" si="723"/>
        <v>0.31870388613296913</v>
      </c>
      <c r="AN1764">
        <f t="shared" si="724"/>
        <v>0.17751927972481224</v>
      </c>
      <c r="AO1764">
        <v>0</v>
      </c>
      <c r="AP1764">
        <f t="shared" si="725"/>
        <v>0.37742650208967687</v>
      </c>
      <c r="AQ1764">
        <f t="shared" si="726"/>
        <v>0.18852867681356988</v>
      </c>
      <c r="AR1764">
        <v>30</v>
      </c>
      <c r="AS1764">
        <f>AR1764*'MRIP Selectivity'!$N$35</f>
        <v>0.18889782527610699</v>
      </c>
      <c r="AT1764">
        <f>AR1764*'MRIP Selectivity'!$O$35</f>
        <v>0.18852867681356988</v>
      </c>
      <c r="AU1764">
        <f>AR1764*'MRIP Selectivity'!$P$35</f>
        <v>2.709651388625664E-2</v>
      </c>
      <c r="AV1764">
        <v>4</v>
      </c>
      <c r="AW1764">
        <f t="shared" si="727"/>
        <v>20</v>
      </c>
      <c r="AX1764">
        <f t="shared" si="706"/>
        <v>0</v>
      </c>
      <c r="AY1764">
        <f t="shared" si="707"/>
        <v>0</v>
      </c>
      <c r="AZ1764">
        <f t="shared" si="708"/>
        <v>0</v>
      </c>
      <c r="BA1764">
        <v>260.76235847999999</v>
      </c>
      <c r="BB1764">
        <v>260.76235847999999</v>
      </c>
    </row>
    <row r="1765" spans="1:54" x14ac:dyDescent="0.25">
      <c r="A1765" t="s">
        <v>1589</v>
      </c>
      <c r="B1765" t="s">
        <v>3</v>
      </c>
      <c r="C1765">
        <v>2014</v>
      </c>
      <c r="D1765">
        <v>4</v>
      </c>
      <c r="E1765">
        <v>8</v>
      </c>
      <c r="F1765" t="s">
        <v>1849</v>
      </c>
      <c r="G1765" t="s">
        <v>2011</v>
      </c>
      <c r="H1765" t="s">
        <v>2013</v>
      </c>
      <c r="I1765" t="s">
        <v>1812</v>
      </c>
      <c r="J1765" t="s">
        <v>1813</v>
      </c>
      <c r="K1765" t="str">
        <f t="shared" si="709"/>
        <v>Inshore</v>
      </c>
      <c r="L1765">
        <v>2</v>
      </c>
      <c r="M1765">
        <f t="shared" si="702"/>
        <v>521.52471695999998</v>
      </c>
      <c r="N1765">
        <f t="shared" si="710"/>
        <v>2.2516176680597844</v>
      </c>
      <c r="O1765">
        <f t="shared" si="711"/>
        <v>2.1256857845423798</v>
      </c>
      <c r="P1765">
        <v>23.661417322834644</v>
      </c>
      <c r="Q1765">
        <f t="shared" si="712"/>
        <v>11.830708661417322</v>
      </c>
      <c r="R1765">
        <v>2.4250848840336539</v>
      </c>
      <c r="S1765">
        <f t="shared" si="703"/>
        <v>632.37085387481284</v>
      </c>
      <c r="T1765">
        <f t="shared" si="713"/>
        <v>1.2125424420168269</v>
      </c>
      <c r="U1765">
        <f t="shared" si="704"/>
        <v>2.6375541414556336</v>
      </c>
      <c r="V1765">
        <f t="shared" si="714"/>
        <v>1.1714040882120142</v>
      </c>
      <c r="W1765">
        <f t="shared" si="705"/>
        <v>2.5434310705168621</v>
      </c>
      <c r="X1765">
        <f t="shared" si="715"/>
        <v>1.1965225947373097</v>
      </c>
      <c r="Y1765">
        <v>20</v>
      </c>
      <c r="Z1765">
        <f>Y1765*'MRIP Selectivity'!$N$35</f>
        <v>0.12593188351740467</v>
      </c>
      <c r="AA1765">
        <f>Y1765*'MRIP Selectivity'!$O$35</f>
        <v>0.12568578454237994</v>
      </c>
      <c r="AB1765">
        <f>Y1765*'MRIP Selectivity'!$P$35</f>
        <v>1.8064342590837758E-2</v>
      </c>
      <c r="AC1765">
        <v>0.74741255597723821</v>
      </c>
      <c r="AD1765">
        <v>0.94160359434525442</v>
      </c>
      <c r="AE1765">
        <v>1.3432654004296583</v>
      </c>
      <c r="AF1765">
        <f t="shared" si="716"/>
        <v>9.4123070938771258E-2</v>
      </c>
      <c r="AG1765">
        <f t="shared" si="717"/>
        <v>0.11834618648320817</v>
      </c>
      <c r="AH1765">
        <f t="shared" si="718"/>
        <v>2.426520638378021E-2</v>
      </c>
      <c r="AI1765">
        <f t="shared" si="719"/>
        <v>0.26968201065062236</v>
      </c>
      <c r="AJ1765">
        <f t="shared" si="720"/>
        <v>0.23673446380575963</v>
      </c>
      <c r="AK1765">
        <f t="shared" si="721"/>
        <v>0.14375012713321769</v>
      </c>
      <c r="AL1765">
        <f t="shared" si="722"/>
        <v>0.14261139286698837</v>
      </c>
      <c r="AM1765">
        <f t="shared" si="723"/>
        <v>2.6375541414556336</v>
      </c>
      <c r="AN1765">
        <f t="shared" si="724"/>
        <v>2.5434310705168621</v>
      </c>
      <c r="AO1765">
        <v>2</v>
      </c>
      <c r="AP1765">
        <f t="shared" si="725"/>
        <v>2.2516176680597844</v>
      </c>
      <c r="AQ1765">
        <f t="shared" si="726"/>
        <v>2.1256857845423798</v>
      </c>
      <c r="AR1765">
        <v>20</v>
      </c>
      <c r="AS1765">
        <f>AR1765*'MRIP Selectivity'!$N$35</f>
        <v>0.12593188351740467</v>
      </c>
      <c r="AT1765">
        <f>AR1765*'MRIP Selectivity'!$O$35</f>
        <v>0.12568578454237994</v>
      </c>
      <c r="AU1765">
        <f>AR1765*'MRIP Selectivity'!$P$35</f>
        <v>1.8064342590837758E-2</v>
      </c>
      <c r="AV1765">
        <v>16</v>
      </c>
      <c r="AW1765">
        <f t="shared" si="727"/>
        <v>80</v>
      </c>
      <c r="AX1765">
        <f t="shared" si="706"/>
        <v>0</v>
      </c>
      <c r="AY1765">
        <f t="shared" si="707"/>
        <v>0</v>
      </c>
      <c r="AZ1765">
        <f t="shared" si="708"/>
        <v>0</v>
      </c>
      <c r="BA1765">
        <v>260.76235847999999</v>
      </c>
      <c r="BB1765">
        <v>260.76235847999999</v>
      </c>
    </row>
    <row r="1766" spans="1:54" x14ac:dyDescent="0.25">
      <c r="A1766" t="s">
        <v>1590</v>
      </c>
      <c r="B1766" t="s">
        <v>3</v>
      </c>
      <c r="C1766">
        <v>2014</v>
      </c>
      <c r="D1766">
        <v>5</v>
      </c>
      <c r="E1766">
        <v>9</v>
      </c>
      <c r="F1766" t="s">
        <v>1825</v>
      </c>
      <c r="G1766" t="s">
        <v>2011</v>
      </c>
      <c r="H1766" t="s">
        <v>2013</v>
      </c>
      <c r="I1766" t="s">
        <v>1812</v>
      </c>
      <c r="J1766" t="s">
        <v>1813</v>
      </c>
      <c r="K1766" t="str">
        <f t="shared" si="709"/>
        <v>Inshore</v>
      </c>
      <c r="L1766">
        <v>0</v>
      </c>
      <c r="M1766">
        <f t="shared" si="702"/>
        <v>0</v>
      </c>
      <c r="N1766">
        <f t="shared" si="710"/>
        <v>2.516176680597846E-2</v>
      </c>
      <c r="O1766">
        <f t="shared" si="711"/>
        <v>1.2568578454237993E-2</v>
      </c>
      <c r="P1766">
        <v>0</v>
      </c>
      <c r="Q1766">
        <f t="shared" si="712"/>
        <v>0</v>
      </c>
      <c r="R1766">
        <v>0</v>
      </c>
      <c r="S1766">
        <f t="shared" si="703"/>
        <v>0</v>
      </c>
      <c r="T1766">
        <f t="shared" si="713"/>
        <v>0</v>
      </c>
      <c r="U1766">
        <f t="shared" si="704"/>
        <v>2.1246925742197942E-2</v>
      </c>
      <c r="V1766">
        <f t="shared" si="714"/>
        <v>0.84441310922369939</v>
      </c>
      <c r="W1766">
        <f t="shared" si="705"/>
        <v>1.1834618648320815E-2</v>
      </c>
      <c r="X1766">
        <f t="shared" si="715"/>
        <v>0.94160359434525431</v>
      </c>
      <c r="Y1766">
        <v>2</v>
      </c>
      <c r="Z1766">
        <f>Y1766*'MRIP Selectivity'!$N$35</f>
        <v>1.2593188351740467E-2</v>
      </c>
      <c r="AA1766">
        <f>Y1766*'MRIP Selectivity'!$O$35</f>
        <v>1.2568578454237993E-2</v>
      </c>
      <c r="AB1766">
        <f>Y1766*'MRIP Selectivity'!$P$35</f>
        <v>1.8064342590837759E-3</v>
      </c>
      <c r="AC1766">
        <v>0.74741255597723821</v>
      </c>
      <c r="AD1766">
        <v>0.94160359434525442</v>
      </c>
      <c r="AE1766">
        <v>1.3432654004296583</v>
      </c>
      <c r="AF1766">
        <f t="shared" si="716"/>
        <v>9.4123070938771265E-3</v>
      </c>
      <c r="AG1766">
        <f t="shared" si="717"/>
        <v>1.1834618648320815E-2</v>
      </c>
      <c r="AH1766">
        <f t="shared" si="718"/>
        <v>2.4265206383780212E-3</v>
      </c>
      <c r="AI1766">
        <f t="shared" si="719"/>
        <v>2.6968201065062234E-2</v>
      </c>
      <c r="AJ1766">
        <f t="shared" si="720"/>
        <v>2.3673446380575964E-2</v>
      </c>
      <c r="AK1766">
        <f t="shared" si="721"/>
        <v>1.4375012713321769E-2</v>
      </c>
      <c r="AL1766">
        <f t="shared" si="722"/>
        <v>1.4261139286698837E-2</v>
      </c>
      <c r="AM1766">
        <f t="shared" si="723"/>
        <v>2.1246925742197942E-2</v>
      </c>
      <c r="AN1766">
        <f t="shared" si="724"/>
        <v>1.1834618648320815E-2</v>
      </c>
      <c r="AO1766">
        <v>0</v>
      </c>
      <c r="AP1766">
        <f t="shared" si="725"/>
        <v>2.516176680597846E-2</v>
      </c>
      <c r="AQ1766">
        <f t="shared" si="726"/>
        <v>1.2568578454237993E-2</v>
      </c>
      <c r="AR1766">
        <v>2</v>
      </c>
      <c r="AS1766">
        <f>AR1766*'MRIP Selectivity'!$N$35</f>
        <v>1.2593188351740467E-2</v>
      </c>
      <c r="AT1766">
        <f>AR1766*'MRIP Selectivity'!$O$35</f>
        <v>1.2568578454237993E-2</v>
      </c>
      <c r="AU1766">
        <f>AR1766*'MRIP Selectivity'!$P$35</f>
        <v>1.8064342590837759E-3</v>
      </c>
      <c r="AV1766">
        <v>2</v>
      </c>
      <c r="AW1766">
        <f t="shared" si="727"/>
        <v>10</v>
      </c>
      <c r="AX1766">
        <f t="shared" si="706"/>
        <v>0</v>
      </c>
      <c r="AY1766">
        <f t="shared" si="707"/>
        <v>0</v>
      </c>
      <c r="AZ1766">
        <f t="shared" si="708"/>
        <v>0</v>
      </c>
      <c r="BA1766">
        <v>430.22374776999999</v>
      </c>
      <c r="BB1766">
        <v>430.22374776999999</v>
      </c>
    </row>
    <row r="1767" spans="1:54" x14ac:dyDescent="0.25">
      <c r="A1767" t="s">
        <v>1591</v>
      </c>
      <c r="B1767" t="s">
        <v>3</v>
      </c>
      <c r="C1767">
        <v>2014</v>
      </c>
      <c r="D1767">
        <v>5</v>
      </c>
      <c r="E1767">
        <v>10</v>
      </c>
      <c r="F1767" t="s">
        <v>1862</v>
      </c>
      <c r="G1767" t="s">
        <v>2011</v>
      </c>
      <c r="H1767" t="s">
        <v>2012</v>
      </c>
      <c r="I1767" t="s">
        <v>1812</v>
      </c>
      <c r="J1767" t="s">
        <v>1767</v>
      </c>
      <c r="K1767" t="str">
        <f t="shared" si="709"/>
        <v>Inshore</v>
      </c>
      <c r="L1767">
        <v>0</v>
      </c>
      <c r="M1767">
        <f t="shared" si="702"/>
        <v>0</v>
      </c>
      <c r="N1767">
        <f t="shared" si="710"/>
        <v>1.258088340298923E-2</v>
      </c>
      <c r="O1767">
        <f t="shared" si="711"/>
        <v>6.2842892271189965E-3</v>
      </c>
      <c r="P1767">
        <v>0</v>
      </c>
      <c r="Q1767">
        <f t="shared" si="712"/>
        <v>0</v>
      </c>
      <c r="R1767">
        <v>0</v>
      </c>
      <c r="S1767">
        <f t="shared" si="703"/>
        <v>0</v>
      </c>
      <c r="T1767">
        <f t="shared" si="713"/>
        <v>0</v>
      </c>
      <c r="U1767">
        <f t="shared" si="704"/>
        <v>1.0623462871098971E-2</v>
      </c>
      <c r="V1767">
        <f t="shared" si="714"/>
        <v>0.84441310922369939</v>
      </c>
      <c r="W1767">
        <f t="shared" si="705"/>
        <v>5.9173093241604077E-3</v>
      </c>
      <c r="X1767">
        <f t="shared" si="715"/>
        <v>0.94160359434525431</v>
      </c>
      <c r="Y1767">
        <v>1</v>
      </c>
      <c r="Z1767">
        <f>Y1767*'MRIP Selectivity'!$N$35</f>
        <v>6.2965941758702333E-3</v>
      </c>
      <c r="AA1767">
        <f>Y1767*'MRIP Selectivity'!$O$35</f>
        <v>6.2842892271189965E-3</v>
      </c>
      <c r="AB1767">
        <f>Y1767*'MRIP Selectivity'!$P$35</f>
        <v>9.0321712954188795E-4</v>
      </c>
      <c r="AC1767">
        <v>0.74741255597723821</v>
      </c>
      <c r="AD1767">
        <v>0.94160359434525442</v>
      </c>
      <c r="AE1767">
        <v>1.3432654004296583</v>
      </c>
      <c r="AF1767">
        <f t="shared" si="716"/>
        <v>4.7061535469385633E-3</v>
      </c>
      <c r="AG1767">
        <f t="shared" si="717"/>
        <v>5.9173093241604077E-3</v>
      </c>
      <c r="AH1767">
        <f t="shared" si="718"/>
        <v>1.2132603191890106E-3</v>
      </c>
      <c r="AI1767">
        <f t="shared" si="719"/>
        <v>1.3484100532531117E-2</v>
      </c>
      <c r="AJ1767">
        <f t="shared" si="720"/>
        <v>1.1836723190287982E-2</v>
      </c>
      <c r="AK1767">
        <f t="shared" si="721"/>
        <v>7.1875063566608846E-3</v>
      </c>
      <c r="AL1767">
        <f t="shared" si="722"/>
        <v>7.1305696433494187E-3</v>
      </c>
      <c r="AM1767">
        <f t="shared" si="723"/>
        <v>1.0623462871098971E-2</v>
      </c>
      <c r="AN1767">
        <f t="shared" si="724"/>
        <v>5.9173093241604077E-3</v>
      </c>
      <c r="AO1767">
        <v>0</v>
      </c>
      <c r="AP1767">
        <f t="shared" si="725"/>
        <v>1.258088340298923E-2</v>
      </c>
      <c r="AQ1767">
        <f t="shared" si="726"/>
        <v>6.2842892271189965E-3</v>
      </c>
      <c r="AR1767">
        <v>1</v>
      </c>
      <c r="AS1767">
        <f>AR1767*'MRIP Selectivity'!$N$35</f>
        <v>6.2965941758702333E-3</v>
      </c>
      <c r="AT1767">
        <f>AR1767*'MRIP Selectivity'!$O$35</f>
        <v>6.2842892271189965E-3</v>
      </c>
      <c r="AU1767">
        <f>AR1767*'MRIP Selectivity'!$P$35</f>
        <v>9.0321712954188795E-4</v>
      </c>
      <c r="AV1767">
        <v>2</v>
      </c>
      <c r="AW1767">
        <f t="shared" si="727"/>
        <v>10</v>
      </c>
      <c r="AX1767">
        <f t="shared" si="706"/>
        <v>0</v>
      </c>
      <c r="AY1767">
        <f t="shared" si="707"/>
        <v>0</v>
      </c>
      <c r="AZ1767">
        <f t="shared" si="708"/>
        <v>0</v>
      </c>
      <c r="BA1767">
        <v>925.56787670000006</v>
      </c>
      <c r="BB1767">
        <v>925.56787670000006</v>
      </c>
    </row>
    <row r="1768" spans="1:54" x14ac:dyDescent="0.25">
      <c r="A1768" t="s">
        <v>1592</v>
      </c>
      <c r="B1768" t="s">
        <v>3</v>
      </c>
      <c r="C1768">
        <v>2014</v>
      </c>
      <c r="D1768">
        <v>5</v>
      </c>
      <c r="E1768">
        <v>10</v>
      </c>
      <c r="F1768" t="s">
        <v>1853</v>
      </c>
      <c r="G1768" t="s">
        <v>2011</v>
      </c>
      <c r="H1768" t="s">
        <v>2012</v>
      </c>
      <c r="I1768" t="s">
        <v>1824</v>
      </c>
      <c r="J1768" t="s">
        <v>1813</v>
      </c>
      <c r="K1768" t="str">
        <f t="shared" si="709"/>
        <v>Inshore</v>
      </c>
      <c r="L1768">
        <v>0</v>
      </c>
      <c r="M1768">
        <f t="shared" si="702"/>
        <v>0</v>
      </c>
      <c r="N1768">
        <f t="shared" si="710"/>
        <v>1.258088340298923E-2</v>
      </c>
      <c r="O1768">
        <f t="shared" si="711"/>
        <v>6.2842892271189965E-3</v>
      </c>
      <c r="P1768">
        <v>0</v>
      </c>
      <c r="Q1768">
        <f t="shared" si="712"/>
        <v>0</v>
      </c>
      <c r="R1768">
        <v>0</v>
      </c>
      <c r="S1768">
        <f t="shared" si="703"/>
        <v>0</v>
      </c>
      <c r="T1768">
        <f t="shared" si="713"/>
        <v>0</v>
      </c>
      <c r="U1768">
        <f t="shared" si="704"/>
        <v>1.0623462871098971E-2</v>
      </c>
      <c r="V1768">
        <f t="shared" si="714"/>
        <v>0.84441310922369939</v>
      </c>
      <c r="W1768">
        <f t="shared" si="705"/>
        <v>5.9173093241604077E-3</v>
      </c>
      <c r="X1768">
        <f t="shared" si="715"/>
        <v>0.94160359434525431</v>
      </c>
      <c r="Y1768">
        <v>1</v>
      </c>
      <c r="Z1768">
        <f>Y1768*'MRIP Selectivity'!$N$35</f>
        <v>6.2965941758702333E-3</v>
      </c>
      <c r="AA1768">
        <f>Y1768*'MRIP Selectivity'!$O$35</f>
        <v>6.2842892271189965E-3</v>
      </c>
      <c r="AB1768">
        <f>Y1768*'MRIP Selectivity'!$P$35</f>
        <v>9.0321712954188795E-4</v>
      </c>
      <c r="AC1768">
        <v>0.74741255597723821</v>
      </c>
      <c r="AD1768">
        <v>0.94160359434525442</v>
      </c>
      <c r="AE1768">
        <v>1.3432654004296583</v>
      </c>
      <c r="AF1768">
        <f t="shared" si="716"/>
        <v>4.7061535469385633E-3</v>
      </c>
      <c r="AG1768">
        <f t="shared" si="717"/>
        <v>5.9173093241604077E-3</v>
      </c>
      <c r="AH1768">
        <f t="shared" si="718"/>
        <v>1.2132603191890106E-3</v>
      </c>
      <c r="AI1768">
        <f t="shared" si="719"/>
        <v>1.3484100532531117E-2</v>
      </c>
      <c r="AJ1768">
        <f t="shared" si="720"/>
        <v>1.1836723190287982E-2</v>
      </c>
      <c r="AK1768">
        <f t="shared" si="721"/>
        <v>7.1875063566608846E-3</v>
      </c>
      <c r="AL1768">
        <f t="shared" si="722"/>
        <v>7.1305696433494187E-3</v>
      </c>
      <c r="AM1768">
        <f t="shared" si="723"/>
        <v>1.0623462871098971E-2</v>
      </c>
      <c r="AN1768">
        <f t="shared" si="724"/>
        <v>5.9173093241604077E-3</v>
      </c>
      <c r="AO1768">
        <v>0</v>
      </c>
      <c r="AP1768">
        <f t="shared" si="725"/>
        <v>1.258088340298923E-2</v>
      </c>
      <c r="AQ1768">
        <f t="shared" si="726"/>
        <v>6.2842892271189965E-3</v>
      </c>
      <c r="AR1768">
        <v>1</v>
      </c>
      <c r="AS1768">
        <f>AR1768*'MRIP Selectivity'!$N$35</f>
        <v>6.2965941758702333E-3</v>
      </c>
      <c r="AT1768">
        <f>AR1768*'MRIP Selectivity'!$O$35</f>
        <v>6.2842892271189965E-3</v>
      </c>
      <c r="AU1768">
        <f>AR1768*'MRIP Selectivity'!$P$35</f>
        <v>9.0321712954188795E-4</v>
      </c>
      <c r="AV1768">
        <v>1</v>
      </c>
      <c r="AW1768">
        <f t="shared" si="727"/>
        <v>5</v>
      </c>
      <c r="AX1768">
        <f t="shared" si="706"/>
        <v>0</v>
      </c>
      <c r="AY1768">
        <f t="shared" si="707"/>
        <v>0</v>
      </c>
      <c r="AZ1768">
        <f t="shared" si="708"/>
        <v>0</v>
      </c>
      <c r="BA1768">
        <v>714.25067996999996</v>
      </c>
      <c r="BB1768">
        <v>714.25067996999996</v>
      </c>
    </row>
    <row r="1769" spans="1:54" x14ac:dyDescent="0.25">
      <c r="A1769" t="s">
        <v>1593</v>
      </c>
      <c r="B1769" t="s">
        <v>3</v>
      </c>
      <c r="C1769">
        <v>2014</v>
      </c>
      <c r="D1769">
        <v>2</v>
      </c>
      <c r="E1769">
        <v>4</v>
      </c>
      <c r="F1769" t="s">
        <v>1835</v>
      </c>
      <c r="G1769" t="s">
        <v>1768</v>
      </c>
      <c r="H1769" t="s">
        <v>2036</v>
      </c>
      <c r="I1769" t="s">
        <v>1812</v>
      </c>
      <c r="J1769" t="s">
        <v>1819</v>
      </c>
      <c r="K1769" t="str">
        <f t="shared" si="709"/>
        <v>Offshore</v>
      </c>
      <c r="L1769">
        <v>5</v>
      </c>
      <c r="M1769">
        <f t="shared" si="702"/>
        <v>2675.0572658999999</v>
      </c>
      <c r="N1769">
        <f t="shared" si="710"/>
        <v>5.6290441701494611</v>
      </c>
      <c r="O1769">
        <f t="shared" si="711"/>
        <v>5.3142144613559497</v>
      </c>
      <c r="P1769">
        <v>70</v>
      </c>
      <c r="Q1769">
        <f t="shared" si="712"/>
        <v>14</v>
      </c>
      <c r="R1769">
        <v>5.7320188168068169</v>
      </c>
      <c r="S1769">
        <f t="shared" si="703"/>
        <v>3066.695716834919</v>
      </c>
      <c r="T1769">
        <f t="shared" si="713"/>
        <v>1.1464037633613633</v>
      </c>
      <c r="U1769">
        <f t="shared" si="704"/>
        <v>6.3238549763212166</v>
      </c>
      <c r="V1769">
        <f t="shared" si="714"/>
        <v>1.1234331771380126</v>
      </c>
      <c r="W1769">
        <f t="shared" si="705"/>
        <v>6.0885472989742881</v>
      </c>
      <c r="X1769">
        <f t="shared" si="715"/>
        <v>1.1457097456734486</v>
      </c>
      <c r="Y1769">
        <v>50</v>
      </c>
      <c r="Z1769">
        <f>Y1769*'MRIP Selectivity'!$N$35</f>
        <v>0.31482970879351169</v>
      </c>
      <c r="AA1769">
        <f>Y1769*'MRIP Selectivity'!$O$35</f>
        <v>0.31421446135594983</v>
      </c>
      <c r="AB1769">
        <f>Y1769*'MRIP Selectivity'!$P$35</f>
        <v>4.5160856477094398E-2</v>
      </c>
      <c r="AC1769">
        <v>0.74741255597723821</v>
      </c>
      <c r="AD1769">
        <v>0.94160359434525442</v>
      </c>
      <c r="AE1769">
        <v>1.3432654004296583</v>
      </c>
      <c r="AF1769">
        <f t="shared" si="716"/>
        <v>0.23530767734692815</v>
      </c>
      <c r="AG1769">
        <f t="shared" si="717"/>
        <v>0.2958654662080204</v>
      </c>
      <c r="AH1769">
        <f t="shared" si="718"/>
        <v>6.0663015959450534E-2</v>
      </c>
      <c r="AI1769">
        <f t="shared" si="719"/>
        <v>0.67420502662655601</v>
      </c>
      <c r="AJ1769">
        <f t="shared" si="720"/>
        <v>0.59183615951439905</v>
      </c>
      <c r="AK1769">
        <f t="shared" si="721"/>
        <v>0.35937531783304422</v>
      </c>
      <c r="AL1769">
        <f t="shared" si="722"/>
        <v>0.35652848216747091</v>
      </c>
      <c r="AM1769">
        <f t="shared" si="723"/>
        <v>6.2631919603617661</v>
      </c>
      <c r="AN1769">
        <f t="shared" si="724"/>
        <v>6.0278842830148376</v>
      </c>
      <c r="AO1769">
        <v>5</v>
      </c>
      <c r="AP1769">
        <f t="shared" si="725"/>
        <v>5.6290441701494611</v>
      </c>
      <c r="AQ1769">
        <f t="shared" si="726"/>
        <v>5.3142144613559497</v>
      </c>
      <c r="AR1769">
        <v>50</v>
      </c>
      <c r="AS1769">
        <f>AR1769*'MRIP Selectivity'!$N$35</f>
        <v>0.31482970879351169</v>
      </c>
      <c r="AT1769">
        <f>AR1769*'MRIP Selectivity'!$O$35</f>
        <v>0.31421446135594983</v>
      </c>
      <c r="AU1769">
        <f>AR1769*'MRIP Selectivity'!$P$35</f>
        <v>4.5160856477094398E-2</v>
      </c>
      <c r="AV1769">
        <v>1</v>
      </c>
      <c r="AW1769">
        <f t="shared" si="727"/>
        <v>5</v>
      </c>
      <c r="AX1769">
        <f t="shared" si="706"/>
        <v>1</v>
      </c>
      <c r="AY1769">
        <f t="shared" si="707"/>
        <v>1</v>
      </c>
      <c r="AZ1769">
        <f t="shared" si="708"/>
        <v>1</v>
      </c>
      <c r="BA1769">
        <v>535.01145317999999</v>
      </c>
      <c r="BB1769">
        <v>535.01145317999999</v>
      </c>
    </row>
    <row r="1770" spans="1:54" x14ac:dyDescent="0.25">
      <c r="A1770" t="s">
        <v>2053</v>
      </c>
      <c r="B1770" t="s">
        <v>3</v>
      </c>
      <c r="C1770">
        <v>2014</v>
      </c>
      <c r="D1770">
        <v>2</v>
      </c>
      <c r="E1770">
        <v>4</v>
      </c>
      <c r="F1770" t="s">
        <v>1835</v>
      </c>
      <c r="G1770" t="s">
        <v>1768</v>
      </c>
      <c r="H1770" t="s">
        <v>2036</v>
      </c>
      <c r="I1770" t="s">
        <v>1812</v>
      </c>
      <c r="J1770" t="s">
        <v>1819</v>
      </c>
      <c r="K1770" t="str">
        <f t="shared" si="709"/>
        <v>Offshore</v>
      </c>
      <c r="L1770">
        <v>0</v>
      </c>
      <c r="M1770">
        <f t="shared" si="702"/>
        <v>0</v>
      </c>
      <c r="N1770">
        <f t="shared" si="710"/>
        <v>2.516176680597846E-2</v>
      </c>
      <c r="O1770">
        <f t="shared" si="711"/>
        <v>1.2568578454237993E-2</v>
      </c>
      <c r="P1770">
        <v>0</v>
      </c>
      <c r="Q1770">
        <f t="shared" si="712"/>
        <v>0</v>
      </c>
      <c r="R1770">
        <v>0</v>
      </c>
      <c r="S1770">
        <f t="shared" si="703"/>
        <v>0</v>
      </c>
      <c r="T1770">
        <f t="shared" si="713"/>
        <v>0</v>
      </c>
      <c r="U1770">
        <f t="shared" si="704"/>
        <v>2.1246925742197942E-2</v>
      </c>
      <c r="V1770">
        <f t="shared" si="714"/>
        <v>0.84441310922369939</v>
      </c>
      <c r="W1770">
        <f t="shared" si="705"/>
        <v>1.1834618648320815E-2</v>
      </c>
      <c r="X1770">
        <f t="shared" si="715"/>
        <v>0.94160359434525431</v>
      </c>
      <c r="Y1770">
        <v>2</v>
      </c>
      <c r="Z1770">
        <f>Y1770*'MRIP Selectivity'!$N$35</f>
        <v>1.2593188351740467E-2</v>
      </c>
      <c r="AA1770">
        <f>Y1770*'MRIP Selectivity'!$O$35</f>
        <v>1.2568578454237993E-2</v>
      </c>
      <c r="AB1770">
        <f>Y1770*'MRIP Selectivity'!$P$35</f>
        <v>1.8064342590837759E-3</v>
      </c>
      <c r="AC1770">
        <v>0.74741255597723821</v>
      </c>
      <c r="AD1770">
        <v>0.94160359434525442</v>
      </c>
      <c r="AE1770">
        <v>1.3432654004296583</v>
      </c>
      <c r="AF1770">
        <f t="shared" si="716"/>
        <v>9.4123070938771265E-3</v>
      </c>
      <c r="AG1770">
        <f t="shared" si="717"/>
        <v>1.1834618648320815E-2</v>
      </c>
      <c r="AH1770">
        <f t="shared" si="718"/>
        <v>2.4265206383780212E-3</v>
      </c>
      <c r="AI1770">
        <f t="shared" si="719"/>
        <v>2.6968201065062234E-2</v>
      </c>
      <c r="AJ1770">
        <f t="shared" si="720"/>
        <v>2.3673446380575964E-2</v>
      </c>
      <c r="AK1770">
        <f t="shared" si="721"/>
        <v>1.4375012713321769E-2</v>
      </c>
      <c r="AL1770">
        <f t="shared" si="722"/>
        <v>1.4261139286698837E-2</v>
      </c>
      <c r="AM1770">
        <f t="shared" si="723"/>
        <v>2.1246925742197942E-2</v>
      </c>
      <c r="AN1770">
        <f t="shared" si="724"/>
        <v>1.1834618648320815E-2</v>
      </c>
      <c r="AO1770">
        <v>0</v>
      </c>
      <c r="AP1770">
        <f t="shared" si="725"/>
        <v>2.516176680597846E-2</v>
      </c>
      <c r="AQ1770">
        <f t="shared" si="726"/>
        <v>1.2568578454237993E-2</v>
      </c>
      <c r="AR1770">
        <v>2</v>
      </c>
      <c r="AS1770">
        <f>AR1770*'MRIP Selectivity'!$N$35</f>
        <v>1.2593188351740467E-2</v>
      </c>
      <c r="AT1770">
        <f>AR1770*'MRIP Selectivity'!$O$35</f>
        <v>1.2568578454237993E-2</v>
      </c>
      <c r="AU1770">
        <f>AR1770*'MRIP Selectivity'!$P$35</f>
        <v>1.8064342590837759E-3</v>
      </c>
      <c r="AV1770">
        <v>2</v>
      </c>
      <c r="AW1770">
        <f t="shared" si="727"/>
        <v>10</v>
      </c>
      <c r="AX1770">
        <f t="shared" si="706"/>
        <v>0</v>
      </c>
      <c r="AY1770">
        <f t="shared" si="707"/>
        <v>0</v>
      </c>
      <c r="AZ1770">
        <f t="shared" si="708"/>
        <v>0</v>
      </c>
      <c r="BA1770">
        <v>535.01145317999999</v>
      </c>
      <c r="BB1770">
        <v>535.01145317999999</v>
      </c>
    </row>
    <row r="1771" spans="1:54" x14ac:dyDescent="0.25">
      <c r="A1771" t="s">
        <v>2054</v>
      </c>
      <c r="B1771" t="s">
        <v>3</v>
      </c>
      <c r="C1771">
        <v>2014</v>
      </c>
      <c r="D1771">
        <v>3</v>
      </c>
      <c r="E1771">
        <v>5</v>
      </c>
      <c r="F1771" t="s">
        <v>1820</v>
      </c>
      <c r="G1771" t="s">
        <v>1768</v>
      </c>
      <c r="H1771" t="s">
        <v>2036</v>
      </c>
      <c r="I1771" t="s">
        <v>1837</v>
      </c>
      <c r="J1771" t="s">
        <v>1819</v>
      </c>
      <c r="K1771" t="str">
        <f t="shared" si="709"/>
        <v>Offshore</v>
      </c>
      <c r="L1771">
        <v>0</v>
      </c>
      <c r="M1771">
        <f t="shared" si="702"/>
        <v>0</v>
      </c>
      <c r="N1771">
        <f t="shared" si="710"/>
        <v>6.2904417014946146E-2</v>
      </c>
      <c r="O1771">
        <f t="shared" si="711"/>
        <v>3.1421446135594985E-2</v>
      </c>
      <c r="P1771">
        <v>0</v>
      </c>
      <c r="Q1771">
        <f t="shared" si="712"/>
        <v>0</v>
      </c>
      <c r="R1771">
        <v>0</v>
      </c>
      <c r="S1771">
        <f t="shared" si="703"/>
        <v>0</v>
      </c>
      <c r="T1771">
        <f t="shared" si="713"/>
        <v>0</v>
      </c>
      <c r="U1771">
        <f t="shared" si="704"/>
        <v>5.3117314355494855E-2</v>
      </c>
      <c r="V1771">
        <f t="shared" si="714"/>
        <v>0.84441310922369939</v>
      </c>
      <c r="W1771">
        <f t="shared" si="705"/>
        <v>2.9586546620802043E-2</v>
      </c>
      <c r="X1771">
        <f t="shared" si="715"/>
        <v>0.94160359434525442</v>
      </c>
      <c r="Y1771">
        <v>5</v>
      </c>
      <c r="Z1771">
        <f>Y1771*'MRIP Selectivity'!$N$35</f>
        <v>3.1482970879351167E-2</v>
      </c>
      <c r="AA1771">
        <f>Y1771*'MRIP Selectivity'!$O$35</f>
        <v>3.1421446135594985E-2</v>
      </c>
      <c r="AB1771">
        <f>Y1771*'MRIP Selectivity'!$P$35</f>
        <v>4.5160856477094394E-3</v>
      </c>
      <c r="AC1771">
        <v>0.74741255597723821</v>
      </c>
      <c r="AD1771">
        <v>0.94160359434525442</v>
      </c>
      <c r="AE1771">
        <v>1.3432654004296583</v>
      </c>
      <c r="AF1771">
        <f t="shared" si="716"/>
        <v>2.3530767734692815E-2</v>
      </c>
      <c r="AG1771">
        <f t="shared" si="717"/>
        <v>2.9586546620802043E-2</v>
      </c>
      <c r="AH1771">
        <f t="shared" si="718"/>
        <v>6.0663015959450525E-3</v>
      </c>
      <c r="AI1771">
        <f t="shared" si="719"/>
        <v>6.742050266265559E-2</v>
      </c>
      <c r="AJ1771">
        <f t="shared" si="720"/>
        <v>5.9183615951439908E-2</v>
      </c>
      <c r="AK1771">
        <f t="shared" si="721"/>
        <v>3.5937531783304423E-2</v>
      </c>
      <c r="AL1771">
        <f t="shared" si="722"/>
        <v>3.5652848216747093E-2</v>
      </c>
      <c r="AM1771">
        <f t="shared" si="723"/>
        <v>5.3117314355494855E-2</v>
      </c>
      <c r="AN1771">
        <f t="shared" si="724"/>
        <v>2.9586546620802043E-2</v>
      </c>
      <c r="AO1771">
        <v>0</v>
      </c>
      <c r="AP1771">
        <f t="shared" si="725"/>
        <v>6.2904417014946146E-2</v>
      </c>
      <c r="AQ1771">
        <f t="shared" si="726"/>
        <v>3.1421446135594985E-2</v>
      </c>
      <c r="AR1771">
        <v>5</v>
      </c>
      <c r="AS1771">
        <f>AR1771*'MRIP Selectivity'!$N$35</f>
        <v>3.1482970879351167E-2</v>
      </c>
      <c r="AT1771">
        <f>AR1771*'MRIP Selectivity'!$O$35</f>
        <v>3.1421446135594985E-2</v>
      </c>
      <c r="AU1771">
        <f>AR1771*'MRIP Selectivity'!$P$35</f>
        <v>4.5160856477094394E-3</v>
      </c>
      <c r="AV1771">
        <v>2</v>
      </c>
      <c r="AW1771">
        <f t="shared" si="727"/>
        <v>10</v>
      </c>
      <c r="AX1771">
        <f t="shared" si="706"/>
        <v>0</v>
      </c>
      <c r="AY1771">
        <f t="shared" si="707"/>
        <v>0</v>
      </c>
      <c r="AZ1771">
        <f t="shared" si="708"/>
        <v>0</v>
      </c>
      <c r="BA1771">
        <v>298.28826012000002</v>
      </c>
      <c r="BB1771">
        <v>298.28826012000002</v>
      </c>
    </row>
    <row r="1772" spans="1:54" x14ac:dyDescent="0.25">
      <c r="A1772" t="s">
        <v>1594</v>
      </c>
      <c r="B1772" t="s">
        <v>3</v>
      </c>
      <c r="C1772">
        <v>2014</v>
      </c>
      <c r="D1772">
        <v>3</v>
      </c>
      <c r="E1772">
        <v>5</v>
      </c>
      <c r="F1772" t="s">
        <v>1867</v>
      </c>
      <c r="G1772" t="s">
        <v>1768</v>
      </c>
      <c r="H1772" t="s">
        <v>2035</v>
      </c>
      <c r="I1772" t="s">
        <v>1812</v>
      </c>
      <c r="J1772" t="s">
        <v>1819</v>
      </c>
      <c r="K1772" t="str">
        <f t="shared" si="709"/>
        <v>Offshore</v>
      </c>
      <c r="L1772">
        <v>0</v>
      </c>
      <c r="M1772">
        <f t="shared" si="702"/>
        <v>0</v>
      </c>
      <c r="N1772">
        <f t="shared" si="710"/>
        <v>0.81775742119429995</v>
      </c>
      <c r="O1772">
        <f t="shared" si="711"/>
        <v>0.40847879976273477</v>
      </c>
      <c r="P1772">
        <v>0</v>
      </c>
      <c r="Q1772">
        <f t="shared" si="712"/>
        <v>0</v>
      </c>
      <c r="R1772">
        <v>0</v>
      </c>
      <c r="S1772">
        <f t="shared" si="703"/>
        <v>0</v>
      </c>
      <c r="T1772">
        <f t="shared" si="713"/>
        <v>0</v>
      </c>
      <c r="U1772">
        <f t="shared" si="704"/>
        <v>0.69052508662143308</v>
      </c>
      <c r="V1772">
        <f t="shared" si="714"/>
        <v>0.84441310922369928</v>
      </c>
      <c r="W1772">
        <f t="shared" si="705"/>
        <v>0.38462510607042649</v>
      </c>
      <c r="X1772">
        <f t="shared" si="715"/>
        <v>0.94160359434525431</v>
      </c>
      <c r="Y1772">
        <v>65</v>
      </c>
      <c r="Z1772">
        <f>Y1772*'MRIP Selectivity'!$N$35</f>
        <v>0.40927862143156518</v>
      </c>
      <c r="AA1772">
        <f>Y1772*'MRIP Selectivity'!$O$35</f>
        <v>0.40847879976273477</v>
      </c>
      <c r="AB1772">
        <f>Y1772*'MRIP Selectivity'!$P$35</f>
        <v>5.8709113420222718E-2</v>
      </c>
      <c r="AC1772">
        <v>0.74741255597723821</v>
      </c>
      <c r="AD1772">
        <v>0.94160359434525442</v>
      </c>
      <c r="AE1772">
        <v>1.3432654004296583</v>
      </c>
      <c r="AF1772">
        <f t="shared" si="716"/>
        <v>0.30589998055100659</v>
      </c>
      <c r="AG1772">
        <f t="shared" si="717"/>
        <v>0.38462510607042649</v>
      </c>
      <c r="AH1772">
        <f t="shared" si="718"/>
        <v>7.8861920747285694E-2</v>
      </c>
      <c r="AI1772">
        <f t="shared" si="719"/>
        <v>0.87646653461452262</v>
      </c>
      <c r="AJ1772">
        <f t="shared" si="720"/>
        <v>0.76938700736871879</v>
      </c>
      <c r="AK1772">
        <f t="shared" si="721"/>
        <v>0.46718791318295749</v>
      </c>
      <c r="AL1772">
        <f t="shared" si="722"/>
        <v>0.4634870268177122</v>
      </c>
      <c r="AM1772">
        <f t="shared" si="723"/>
        <v>0.69052508662143308</v>
      </c>
      <c r="AN1772">
        <f t="shared" si="724"/>
        <v>0.38462510607042649</v>
      </c>
      <c r="AO1772">
        <v>0</v>
      </c>
      <c r="AP1772">
        <f t="shared" si="725"/>
        <v>0.81775742119429995</v>
      </c>
      <c r="AQ1772">
        <f t="shared" si="726"/>
        <v>0.40847879976273477</v>
      </c>
      <c r="AR1772">
        <v>65</v>
      </c>
      <c r="AS1772">
        <f>AR1772*'MRIP Selectivity'!$N$35</f>
        <v>0.40927862143156518</v>
      </c>
      <c r="AT1772">
        <f>AR1772*'MRIP Selectivity'!$O$35</f>
        <v>0.40847879976273477</v>
      </c>
      <c r="AU1772">
        <f>AR1772*'MRIP Selectivity'!$P$35</f>
        <v>5.8709113420222718E-2</v>
      </c>
      <c r="AV1772">
        <v>4</v>
      </c>
      <c r="AW1772">
        <f t="shared" si="727"/>
        <v>20</v>
      </c>
      <c r="AX1772">
        <f t="shared" si="706"/>
        <v>0</v>
      </c>
      <c r="AY1772">
        <f t="shared" si="707"/>
        <v>0</v>
      </c>
      <c r="AZ1772">
        <f t="shared" si="708"/>
        <v>0</v>
      </c>
      <c r="BA1772">
        <v>125.57716395999999</v>
      </c>
      <c r="BB1772">
        <v>125.57716395999999</v>
      </c>
    </row>
    <row r="1773" spans="1:54" x14ac:dyDescent="0.25">
      <c r="A1773" t="s">
        <v>1595</v>
      </c>
      <c r="B1773" t="s">
        <v>3</v>
      </c>
      <c r="C1773">
        <v>2014</v>
      </c>
      <c r="D1773">
        <v>3</v>
      </c>
      <c r="E1773">
        <v>5</v>
      </c>
      <c r="F1773" t="s">
        <v>1867</v>
      </c>
      <c r="G1773" t="s">
        <v>1768</v>
      </c>
      <c r="H1773" t="s">
        <v>2035</v>
      </c>
      <c r="I1773" t="s">
        <v>1812</v>
      </c>
      <c r="J1773" t="s">
        <v>1819</v>
      </c>
      <c r="K1773" t="str">
        <f t="shared" si="709"/>
        <v>Offshore</v>
      </c>
      <c r="L1773">
        <v>5.0012900695000004</v>
      </c>
      <c r="M1773">
        <f t="shared" si="702"/>
        <v>628.04782306912136</v>
      </c>
      <c r="N1773">
        <f t="shared" si="710"/>
        <v>5.1270989035298928</v>
      </c>
      <c r="O1773">
        <f t="shared" si="711"/>
        <v>5.0641329617711905</v>
      </c>
      <c r="P1773">
        <v>75.373773173228344</v>
      </c>
      <c r="Q1773">
        <f t="shared" si="712"/>
        <v>15.070866141696071</v>
      </c>
      <c r="R1773">
        <v>8.9310253527853654</v>
      </c>
      <c r="S1773">
        <f t="shared" si="703"/>
        <v>1121.5328350576447</v>
      </c>
      <c r="T1773">
        <f t="shared" si="713"/>
        <v>1.7857443236997124</v>
      </c>
      <c r="U1773">
        <f t="shared" si="704"/>
        <v>9.037259981496355</v>
      </c>
      <c r="V1773">
        <f t="shared" si="714"/>
        <v>1.7626459234625655</v>
      </c>
      <c r="W1773">
        <f t="shared" si="705"/>
        <v>8.9901984460269695</v>
      </c>
      <c r="X1773">
        <f t="shared" si="715"/>
        <v>1.7752690369493438</v>
      </c>
      <c r="Y1773">
        <v>10</v>
      </c>
      <c r="Z1773">
        <f>Y1773*'MRIP Selectivity'!$N$35</f>
        <v>6.2965941758702335E-2</v>
      </c>
      <c r="AA1773">
        <f>Y1773*'MRIP Selectivity'!$O$35</f>
        <v>6.2842892271189971E-2</v>
      </c>
      <c r="AB1773">
        <f>Y1773*'MRIP Selectivity'!$P$35</f>
        <v>9.0321712954188789E-3</v>
      </c>
      <c r="AC1773">
        <v>0.74741255597723821</v>
      </c>
      <c r="AD1773">
        <v>0.94160359434525442</v>
      </c>
      <c r="AE1773">
        <v>1.3432654004296583</v>
      </c>
      <c r="AF1773">
        <f t="shared" si="716"/>
        <v>4.7061535469385629E-2</v>
      </c>
      <c r="AG1773">
        <f t="shared" si="717"/>
        <v>5.9173093241604087E-2</v>
      </c>
      <c r="AH1773">
        <f t="shared" si="718"/>
        <v>1.2132603191890105E-2</v>
      </c>
      <c r="AI1773">
        <f t="shared" si="719"/>
        <v>0.13484100532531118</v>
      </c>
      <c r="AJ1773">
        <f t="shared" si="720"/>
        <v>0.11836723190287982</v>
      </c>
      <c r="AK1773">
        <f t="shared" si="721"/>
        <v>7.1875063566608846E-2</v>
      </c>
      <c r="AL1773">
        <f t="shared" si="722"/>
        <v>7.1305696433494187E-2</v>
      </c>
      <c r="AM1773">
        <f t="shared" si="723"/>
        <v>9.037259981496355</v>
      </c>
      <c r="AN1773">
        <f t="shared" si="724"/>
        <v>8.9901984460269695</v>
      </c>
      <c r="AO1773">
        <v>5</v>
      </c>
      <c r="AP1773">
        <f t="shared" si="725"/>
        <v>5.1258088340298924</v>
      </c>
      <c r="AQ1773">
        <f t="shared" si="726"/>
        <v>5.0628428922711901</v>
      </c>
      <c r="AR1773">
        <v>10</v>
      </c>
      <c r="AS1773">
        <f>AR1773*'MRIP Selectivity'!$N$35</f>
        <v>6.2965941758702335E-2</v>
      </c>
      <c r="AT1773">
        <f>AR1773*'MRIP Selectivity'!$O$35</f>
        <v>6.2842892271189971E-2</v>
      </c>
      <c r="AU1773">
        <f>AR1773*'MRIP Selectivity'!$P$35</f>
        <v>9.0321712954188789E-3</v>
      </c>
      <c r="AV1773">
        <v>6</v>
      </c>
      <c r="AW1773">
        <f t="shared" si="727"/>
        <v>30</v>
      </c>
      <c r="AX1773">
        <f t="shared" si="706"/>
        <v>0</v>
      </c>
      <c r="AY1773">
        <f t="shared" si="707"/>
        <v>0</v>
      </c>
      <c r="AZ1773">
        <f t="shared" si="708"/>
        <v>0</v>
      </c>
      <c r="BA1773">
        <v>125.57716395999999</v>
      </c>
      <c r="BB1773">
        <v>125.57716395999999</v>
      </c>
    </row>
    <row r="1774" spans="1:54" x14ac:dyDescent="0.25">
      <c r="A1774" t="s">
        <v>1596</v>
      </c>
      <c r="B1774" t="s">
        <v>3</v>
      </c>
      <c r="C1774">
        <v>2014</v>
      </c>
      <c r="D1774">
        <v>3</v>
      </c>
      <c r="E1774">
        <v>5</v>
      </c>
      <c r="F1774" t="s">
        <v>1867</v>
      </c>
      <c r="G1774" t="s">
        <v>1768</v>
      </c>
      <c r="H1774" t="s">
        <v>2035</v>
      </c>
      <c r="I1774" t="s">
        <v>1812</v>
      </c>
      <c r="J1774" t="s">
        <v>1819</v>
      </c>
      <c r="K1774" t="str">
        <f t="shared" si="709"/>
        <v>Offshore</v>
      </c>
      <c r="L1774">
        <v>0</v>
      </c>
      <c r="M1774">
        <f t="shared" si="702"/>
        <v>0</v>
      </c>
      <c r="N1774">
        <f t="shared" si="710"/>
        <v>0.12580883402989229</v>
      </c>
      <c r="O1774">
        <f t="shared" si="711"/>
        <v>6.2842892271189971E-2</v>
      </c>
      <c r="P1774">
        <v>0</v>
      </c>
      <c r="Q1774">
        <f t="shared" si="712"/>
        <v>0</v>
      </c>
      <c r="R1774">
        <v>0</v>
      </c>
      <c r="S1774">
        <f t="shared" si="703"/>
        <v>0</v>
      </c>
      <c r="T1774">
        <f t="shared" si="713"/>
        <v>0</v>
      </c>
      <c r="U1774">
        <f t="shared" si="704"/>
        <v>0.10623462871098971</v>
      </c>
      <c r="V1774">
        <f t="shared" si="714"/>
        <v>0.84441310922369939</v>
      </c>
      <c r="W1774">
        <f t="shared" si="705"/>
        <v>5.9173093241604087E-2</v>
      </c>
      <c r="X1774">
        <f t="shared" si="715"/>
        <v>0.94160359434525442</v>
      </c>
      <c r="Y1774">
        <v>10</v>
      </c>
      <c r="Z1774">
        <f>Y1774*'MRIP Selectivity'!$N$35</f>
        <v>6.2965941758702335E-2</v>
      </c>
      <c r="AA1774">
        <f>Y1774*'MRIP Selectivity'!$O$35</f>
        <v>6.2842892271189971E-2</v>
      </c>
      <c r="AB1774">
        <f>Y1774*'MRIP Selectivity'!$P$35</f>
        <v>9.0321712954188789E-3</v>
      </c>
      <c r="AC1774">
        <v>0.74741255597723821</v>
      </c>
      <c r="AD1774">
        <v>0.94160359434525442</v>
      </c>
      <c r="AE1774">
        <v>1.3432654004296583</v>
      </c>
      <c r="AF1774">
        <f t="shared" si="716"/>
        <v>4.7061535469385629E-2</v>
      </c>
      <c r="AG1774">
        <f t="shared" si="717"/>
        <v>5.9173093241604087E-2</v>
      </c>
      <c r="AH1774">
        <f t="shared" si="718"/>
        <v>1.2132603191890105E-2</v>
      </c>
      <c r="AI1774">
        <f t="shared" si="719"/>
        <v>0.13484100532531118</v>
      </c>
      <c r="AJ1774">
        <f t="shared" si="720"/>
        <v>0.11836723190287982</v>
      </c>
      <c r="AK1774">
        <f t="shared" si="721"/>
        <v>7.1875063566608846E-2</v>
      </c>
      <c r="AL1774">
        <f t="shared" si="722"/>
        <v>7.1305696433494187E-2</v>
      </c>
      <c r="AM1774">
        <f t="shared" si="723"/>
        <v>0.10623462871098971</v>
      </c>
      <c r="AN1774">
        <f t="shared" si="724"/>
        <v>5.9173093241604087E-2</v>
      </c>
      <c r="AO1774">
        <v>0</v>
      </c>
      <c r="AP1774">
        <f t="shared" si="725"/>
        <v>0.12580883402989229</v>
      </c>
      <c r="AQ1774">
        <f t="shared" si="726"/>
        <v>6.2842892271189971E-2</v>
      </c>
      <c r="AR1774">
        <v>10</v>
      </c>
      <c r="AS1774">
        <f>AR1774*'MRIP Selectivity'!$N$35</f>
        <v>6.2965941758702335E-2</v>
      </c>
      <c r="AT1774">
        <f>AR1774*'MRIP Selectivity'!$O$35</f>
        <v>6.2842892271189971E-2</v>
      </c>
      <c r="AU1774">
        <f>AR1774*'MRIP Selectivity'!$P$35</f>
        <v>9.0321712954188789E-3</v>
      </c>
      <c r="AV1774">
        <v>6</v>
      </c>
      <c r="AW1774">
        <f t="shared" si="727"/>
        <v>30</v>
      </c>
      <c r="AX1774">
        <f t="shared" si="706"/>
        <v>0</v>
      </c>
      <c r="AY1774">
        <f t="shared" si="707"/>
        <v>0</v>
      </c>
      <c r="AZ1774">
        <f t="shared" si="708"/>
        <v>0</v>
      </c>
      <c r="BA1774">
        <v>185.19372539</v>
      </c>
      <c r="BB1774">
        <v>185.19372539</v>
      </c>
    </row>
    <row r="1775" spans="1:54" x14ac:dyDescent="0.25">
      <c r="A1775" t="s">
        <v>1597</v>
      </c>
      <c r="B1775" t="s">
        <v>3</v>
      </c>
      <c r="C1775">
        <v>2014</v>
      </c>
      <c r="D1775">
        <v>3</v>
      </c>
      <c r="E1775">
        <v>5</v>
      </c>
      <c r="F1775" t="s">
        <v>1838</v>
      </c>
      <c r="G1775" t="s">
        <v>1768</v>
      </c>
      <c r="H1775" t="s">
        <v>2036</v>
      </c>
      <c r="I1775" t="s">
        <v>1837</v>
      </c>
      <c r="J1775" t="s">
        <v>1819</v>
      </c>
      <c r="K1775" t="str">
        <f t="shared" si="709"/>
        <v>Offshore</v>
      </c>
      <c r="L1775">
        <v>12.666666666999999</v>
      </c>
      <c r="M1775">
        <f t="shared" si="702"/>
        <v>5044.7056164860887</v>
      </c>
      <c r="N1775">
        <f t="shared" si="710"/>
        <v>13.195063769925547</v>
      </c>
      <c r="O1775">
        <f t="shared" si="711"/>
        <v>12.930606814538997</v>
      </c>
      <c r="P1775">
        <v>177.97900262598429</v>
      </c>
      <c r="Q1775">
        <f t="shared" si="712"/>
        <v>14.050973891155314</v>
      </c>
      <c r="R1775">
        <v>16.314207401680942</v>
      </c>
      <c r="S1775">
        <f t="shared" si="703"/>
        <v>6497.39792412734</v>
      </c>
      <c r="T1775">
        <f t="shared" si="713"/>
        <v>1.2879637422040755</v>
      </c>
      <c r="U1775">
        <f t="shared" si="704"/>
        <v>16.760392842267102</v>
      </c>
      <c r="V1775">
        <f t="shared" si="714"/>
        <v>1.2702017310797484</v>
      </c>
      <c r="W1775">
        <f t="shared" si="705"/>
        <v>16.562734393295681</v>
      </c>
      <c r="X1775">
        <f t="shared" si="715"/>
        <v>1.2808938227611073</v>
      </c>
      <c r="Y1775">
        <v>42</v>
      </c>
      <c r="Z1775">
        <f>Y1775*'MRIP Selectivity'!$N$35</f>
        <v>0.26445695538654979</v>
      </c>
      <c r="AA1775">
        <f>Y1775*'MRIP Selectivity'!$O$35</f>
        <v>0.26394014753899786</v>
      </c>
      <c r="AB1775">
        <f>Y1775*'MRIP Selectivity'!$P$35</f>
        <v>3.7935119440759293E-2</v>
      </c>
      <c r="AC1775">
        <v>0.74741255597723821</v>
      </c>
      <c r="AD1775">
        <v>0.94160359434525442</v>
      </c>
      <c r="AE1775">
        <v>1.3432654004296583</v>
      </c>
      <c r="AF1775">
        <f t="shared" si="716"/>
        <v>0.19765844897141963</v>
      </c>
      <c r="AG1775">
        <f t="shared" si="717"/>
        <v>0.24852699161473715</v>
      </c>
      <c r="AH1775">
        <f t="shared" si="718"/>
        <v>5.0956933405938445E-2</v>
      </c>
      <c r="AI1775">
        <f t="shared" si="719"/>
        <v>0.56633222236630698</v>
      </c>
      <c r="AJ1775">
        <f t="shared" si="720"/>
        <v>0.49714237399209521</v>
      </c>
      <c r="AK1775">
        <f t="shared" si="721"/>
        <v>0.30187526697975714</v>
      </c>
      <c r="AL1775">
        <f t="shared" si="722"/>
        <v>0.29948392502067561</v>
      </c>
      <c r="AM1775">
        <f t="shared" si="723"/>
        <v>16.760392842267102</v>
      </c>
      <c r="AN1775">
        <f t="shared" si="724"/>
        <v>16.562734393295681</v>
      </c>
      <c r="AO1775">
        <v>19</v>
      </c>
      <c r="AP1775">
        <f t="shared" si="725"/>
        <v>19.528397102925549</v>
      </c>
      <c r="AQ1775">
        <f t="shared" si="726"/>
        <v>19.263940147539</v>
      </c>
      <c r="AR1775">
        <v>42</v>
      </c>
      <c r="AS1775">
        <f>AR1775*'MRIP Selectivity'!$N$35</f>
        <v>0.26445695538654979</v>
      </c>
      <c r="AT1775">
        <f>AR1775*'MRIP Selectivity'!$O$35</f>
        <v>0.26394014753899786</v>
      </c>
      <c r="AU1775">
        <f>AR1775*'MRIP Selectivity'!$P$35</f>
        <v>3.7935119440759293E-2</v>
      </c>
      <c r="AV1775">
        <v>24</v>
      </c>
      <c r="AW1775">
        <f t="shared" si="727"/>
        <v>120</v>
      </c>
      <c r="AX1775">
        <f t="shared" si="706"/>
        <v>0</v>
      </c>
      <c r="AY1775">
        <f t="shared" si="707"/>
        <v>0</v>
      </c>
      <c r="AZ1775">
        <f t="shared" si="708"/>
        <v>0</v>
      </c>
      <c r="BA1775">
        <v>398.26623287000001</v>
      </c>
      <c r="BB1775">
        <v>398.26623287000001</v>
      </c>
    </row>
    <row r="1776" spans="1:54" x14ac:dyDescent="0.25">
      <c r="A1776" t="s">
        <v>1598</v>
      </c>
      <c r="B1776" t="s">
        <v>3</v>
      </c>
      <c r="C1776">
        <v>2014</v>
      </c>
      <c r="D1776">
        <v>3</v>
      </c>
      <c r="E1776">
        <v>5</v>
      </c>
      <c r="F1776" t="s">
        <v>1841</v>
      </c>
      <c r="G1776" t="s">
        <v>1768</v>
      </c>
      <c r="H1776" t="s">
        <v>2036</v>
      </c>
      <c r="I1776" t="s">
        <v>1824</v>
      </c>
      <c r="J1776" t="s">
        <v>1767</v>
      </c>
      <c r="K1776" t="str">
        <f t="shared" si="709"/>
        <v>Inshore</v>
      </c>
      <c r="L1776">
        <v>0</v>
      </c>
      <c r="M1776">
        <f t="shared" si="702"/>
        <v>0</v>
      </c>
      <c r="N1776">
        <f t="shared" si="710"/>
        <v>0.12580883402989229</v>
      </c>
      <c r="O1776">
        <f t="shared" si="711"/>
        <v>6.2842892271189971E-2</v>
      </c>
      <c r="P1776">
        <v>0</v>
      </c>
      <c r="Q1776">
        <f t="shared" si="712"/>
        <v>0</v>
      </c>
      <c r="R1776">
        <v>0</v>
      </c>
      <c r="S1776">
        <f t="shared" si="703"/>
        <v>0</v>
      </c>
      <c r="T1776">
        <f t="shared" si="713"/>
        <v>0</v>
      </c>
      <c r="U1776">
        <f t="shared" si="704"/>
        <v>0.10623462871098971</v>
      </c>
      <c r="V1776">
        <f t="shared" si="714"/>
        <v>0.84441310922369939</v>
      </c>
      <c r="W1776">
        <f t="shared" si="705"/>
        <v>5.9173093241604087E-2</v>
      </c>
      <c r="X1776">
        <f t="shared" si="715"/>
        <v>0.94160359434525442</v>
      </c>
      <c r="Y1776">
        <v>10</v>
      </c>
      <c r="Z1776">
        <f>Y1776*'MRIP Selectivity'!$N$35</f>
        <v>6.2965941758702335E-2</v>
      </c>
      <c r="AA1776">
        <f>Y1776*'MRIP Selectivity'!$O$35</f>
        <v>6.2842892271189971E-2</v>
      </c>
      <c r="AB1776">
        <f>Y1776*'MRIP Selectivity'!$P$35</f>
        <v>9.0321712954188789E-3</v>
      </c>
      <c r="AC1776">
        <v>0.74741255597723821</v>
      </c>
      <c r="AD1776">
        <v>0.94160359434525442</v>
      </c>
      <c r="AE1776">
        <v>1.3432654004296583</v>
      </c>
      <c r="AF1776">
        <f t="shared" si="716"/>
        <v>4.7061535469385629E-2</v>
      </c>
      <c r="AG1776">
        <f t="shared" si="717"/>
        <v>5.9173093241604087E-2</v>
      </c>
      <c r="AH1776">
        <f t="shared" si="718"/>
        <v>1.2132603191890105E-2</v>
      </c>
      <c r="AI1776">
        <f t="shared" si="719"/>
        <v>0.13484100532531118</v>
      </c>
      <c r="AJ1776">
        <f t="shared" si="720"/>
        <v>0.11836723190287982</v>
      </c>
      <c r="AK1776">
        <f t="shared" si="721"/>
        <v>7.1875063566608846E-2</v>
      </c>
      <c r="AL1776">
        <f t="shared" si="722"/>
        <v>7.1305696433494187E-2</v>
      </c>
      <c r="AM1776">
        <f t="shared" si="723"/>
        <v>0.10623462871098971</v>
      </c>
      <c r="AN1776">
        <f t="shared" si="724"/>
        <v>5.9173093241604087E-2</v>
      </c>
      <c r="AO1776">
        <v>0</v>
      </c>
      <c r="AP1776">
        <f t="shared" si="725"/>
        <v>0.12580883402989229</v>
      </c>
      <c r="AQ1776">
        <f t="shared" si="726"/>
        <v>6.2842892271189971E-2</v>
      </c>
      <c r="AR1776">
        <v>10</v>
      </c>
      <c r="AS1776">
        <f>AR1776*'MRIP Selectivity'!$N$35</f>
        <v>6.2965941758702335E-2</v>
      </c>
      <c r="AT1776">
        <f>AR1776*'MRIP Selectivity'!$O$35</f>
        <v>6.2842892271189971E-2</v>
      </c>
      <c r="AU1776">
        <f>AR1776*'MRIP Selectivity'!$P$35</f>
        <v>9.0321712954188789E-3</v>
      </c>
      <c r="AV1776">
        <v>1</v>
      </c>
      <c r="AW1776">
        <f t="shared" si="727"/>
        <v>5</v>
      </c>
      <c r="AX1776">
        <f t="shared" si="706"/>
        <v>0</v>
      </c>
      <c r="AY1776">
        <f t="shared" si="707"/>
        <v>0</v>
      </c>
      <c r="AZ1776">
        <f t="shared" si="708"/>
        <v>0</v>
      </c>
      <c r="BA1776">
        <v>4079.6002767</v>
      </c>
      <c r="BB1776">
        <v>4079.6002767</v>
      </c>
    </row>
    <row r="1777" spans="1:54" x14ac:dyDescent="0.25">
      <c r="A1777" t="s">
        <v>1599</v>
      </c>
      <c r="B1777" t="s">
        <v>3</v>
      </c>
      <c r="C1777">
        <v>2014</v>
      </c>
      <c r="D1777">
        <v>3</v>
      </c>
      <c r="E1777">
        <v>5</v>
      </c>
      <c r="F1777" t="s">
        <v>1842</v>
      </c>
      <c r="G1777" t="s">
        <v>1768</v>
      </c>
      <c r="H1777" t="s">
        <v>2035</v>
      </c>
      <c r="I1777" t="s">
        <v>1812</v>
      </c>
      <c r="J1777" t="s">
        <v>1819</v>
      </c>
      <c r="K1777" t="str">
        <f t="shared" si="709"/>
        <v>Offshore</v>
      </c>
      <c r="L1777">
        <v>0</v>
      </c>
      <c r="M1777">
        <f t="shared" si="702"/>
        <v>0</v>
      </c>
      <c r="N1777">
        <f t="shared" si="710"/>
        <v>8.8066183820924612E-2</v>
      </c>
      <c r="O1777">
        <f t="shared" si="711"/>
        <v>4.3990024589832977E-2</v>
      </c>
      <c r="P1777">
        <v>0</v>
      </c>
      <c r="Q1777">
        <f t="shared" si="712"/>
        <v>0</v>
      </c>
      <c r="R1777">
        <v>0</v>
      </c>
      <c r="S1777">
        <f t="shared" si="703"/>
        <v>0</v>
      </c>
      <c r="T1777">
        <f t="shared" si="713"/>
        <v>0</v>
      </c>
      <c r="U1777">
        <f t="shared" si="704"/>
        <v>7.4364240097692796E-2</v>
      </c>
      <c r="V1777">
        <f t="shared" si="714"/>
        <v>0.84441310922369928</v>
      </c>
      <c r="W1777">
        <f t="shared" si="705"/>
        <v>4.1421165269122859E-2</v>
      </c>
      <c r="X1777">
        <f t="shared" si="715"/>
        <v>0.94160359434525442</v>
      </c>
      <c r="Y1777">
        <v>7</v>
      </c>
      <c r="Z1777">
        <f>Y1777*'MRIP Selectivity'!$N$35</f>
        <v>4.4076159231091636E-2</v>
      </c>
      <c r="AA1777">
        <f>Y1777*'MRIP Selectivity'!$O$35</f>
        <v>4.3990024589832977E-2</v>
      </c>
      <c r="AB1777">
        <f>Y1777*'MRIP Selectivity'!$P$35</f>
        <v>6.3225199067932156E-3</v>
      </c>
      <c r="AC1777">
        <v>0.74741255597723821</v>
      </c>
      <c r="AD1777">
        <v>0.94160359434525442</v>
      </c>
      <c r="AE1777">
        <v>1.3432654004296583</v>
      </c>
      <c r="AF1777">
        <f t="shared" si="716"/>
        <v>3.2943074828569945E-2</v>
      </c>
      <c r="AG1777">
        <f t="shared" si="717"/>
        <v>4.1421165269122859E-2</v>
      </c>
      <c r="AH1777">
        <f t="shared" si="718"/>
        <v>8.4928222343230737E-3</v>
      </c>
      <c r="AI1777">
        <f t="shared" si="719"/>
        <v>9.4388703727717821E-2</v>
      </c>
      <c r="AJ1777">
        <f t="shared" si="720"/>
        <v>8.2857062332015868E-2</v>
      </c>
      <c r="AK1777">
        <f t="shared" si="721"/>
        <v>5.0312544496626192E-2</v>
      </c>
      <c r="AL1777">
        <f t="shared" si="722"/>
        <v>4.9913987503445931E-2</v>
      </c>
      <c r="AM1777">
        <f t="shared" si="723"/>
        <v>7.4364240097692796E-2</v>
      </c>
      <c r="AN1777">
        <f t="shared" si="724"/>
        <v>4.1421165269122859E-2</v>
      </c>
      <c r="AO1777">
        <v>0</v>
      </c>
      <c r="AP1777">
        <f t="shared" si="725"/>
        <v>8.8066183820924612E-2</v>
      </c>
      <c r="AQ1777">
        <f t="shared" si="726"/>
        <v>4.3990024589832977E-2</v>
      </c>
      <c r="AR1777">
        <v>7</v>
      </c>
      <c r="AS1777">
        <f>AR1777*'MRIP Selectivity'!$N$35</f>
        <v>4.4076159231091636E-2</v>
      </c>
      <c r="AT1777">
        <f>AR1777*'MRIP Selectivity'!$O$35</f>
        <v>4.3990024589832977E-2</v>
      </c>
      <c r="AU1777">
        <f>AR1777*'MRIP Selectivity'!$P$35</f>
        <v>6.3225199067932156E-3</v>
      </c>
      <c r="AV1777">
        <v>1</v>
      </c>
      <c r="AW1777">
        <f t="shared" si="727"/>
        <v>5</v>
      </c>
      <c r="AX1777">
        <f t="shared" si="706"/>
        <v>0</v>
      </c>
      <c r="AY1777">
        <f t="shared" si="707"/>
        <v>0</v>
      </c>
      <c r="AZ1777">
        <f t="shared" si="708"/>
        <v>0</v>
      </c>
      <c r="BA1777">
        <v>150.41285872</v>
      </c>
      <c r="BB1777">
        <v>150.41285872</v>
      </c>
    </row>
    <row r="1778" spans="1:54" x14ac:dyDescent="0.25">
      <c r="A1778" t="s">
        <v>1600</v>
      </c>
      <c r="B1778" t="s">
        <v>3</v>
      </c>
      <c r="C1778">
        <v>2014</v>
      </c>
      <c r="D1778">
        <v>3</v>
      </c>
      <c r="E1778">
        <v>5</v>
      </c>
      <c r="F1778" t="s">
        <v>1842</v>
      </c>
      <c r="G1778" t="s">
        <v>1768</v>
      </c>
      <c r="H1778" t="s">
        <v>2035</v>
      </c>
      <c r="I1778" t="s">
        <v>1812</v>
      </c>
      <c r="J1778" t="s">
        <v>1813</v>
      </c>
      <c r="K1778" t="str">
        <f t="shared" si="709"/>
        <v>Inshore</v>
      </c>
      <c r="L1778">
        <v>0</v>
      </c>
      <c r="M1778">
        <f t="shared" si="702"/>
        <v>0</v>
      </c>
      <c r="N1778">
        <f t="shared" si="710"/>
        <v>8.8066183820924612E-2</v>
      </c>
      <c r="O1778">
        <f t="shared" si="711"/>
        <v>4.3990024589832977E-2</v>
      </c>
      <c r="P1778">
        <v>0</v>
      </c>
      <c r="Q1778">
        <f t="shared" si="712"/>
        <v>0</v>
      </c>
      <c r="R1778">
        <v>0</v>
      </c>
      <c r="S1778">
        <f t="shared" si="703"/>
        <v>0</v>
      </c>
      <c r="T1778">
        <f t="shared" si="713"/>
        <v>0</v>
      </c>
      <c r="U1778">
        <f t="shared" si="704"/>
        <v>7.4364240097692796E-2</v>
      </c>
      <c r="V1778">
        <f t="shared" si="714"/>
        <v>0.84441310922369928</v>
      </c>
      <c r="W1778">
        <f t="shared" si="705"/>
        <v>4.1421165269122859E-2</v>
      </c>
      <c r="X1778">
        <f t="shared" si="715"/>
        <v>0.94160359434525442</v>
      </c>
      <c r="Y1778">
        <v>7</v>
      </c>
      <c r="Z1778">
        <f>Y1778*'MRIP Selectivity'!$N$35</f>
        <v>4.4076159231091636E-2</v>
      </c>
      <c r="AA1778">
        <f>Y1778*'MRIP Selectivity'!$O$35</f>
        <v>4.3990024589832977E-2</v>
      </c>
      <c r="AB1778">
        <f>Y1778*'MRIP Selectivity'!$P$35</f>
        <v>6.3225199067932156E-3</v>
      </c>
      <c r="AC1778">
        <v>0.74741255597723821</v>
      </c>
      <c r="AD1778">
        <v>0.94160359434525442</v>
      </c>
      <c r="AE1778">
        <v>1.3432654004296583</v>
      </c>
      <c r="AF1778">
        <f t="shared" si="716"/>
        <v>3.2943074828569945E-2</v>
      </c>
      <c r="AG1778">
        <f t="shared" si="717"/>
        <v>4.1421165269122859E-2</v>
      </c>
      <c r="AH1778">
        <f t="shared" si="718"/>
        <v>8.4928222343230737E-3</v>
      </c>
      <c r="AI1778">
        <f t="shared" si="719"/>
        <v>9.4388703727717821E-2</v>
      </c>
      <c r="AJ1778">
        <f t="shared" si="720"/>
        <v>8.2857062332015868E-2</v>
      </c>
      <c r="AK1778">
        <f t="shared" si="721"/>
        <v>5.0312544496626192E-2</v>
      </c>
      <c r="AL1778">
        <f t="shared" si="722"/>
        <v>4.9913987503445931E-2</v>
      </c>
      <c r="AM1778">
        <f t="shared" si="723"/>
        <v>7.4364240097692796E-2</v>
      </c>
      <c r="AN1778">
        <f t="shared" si="724"/>
        <v>4.1421165269122859E-2</v>
      </c>
      <c r="AO1778">
        <v>0</v>
      </c>
      <c r="AP1778">
        <f t="shared" si="725"/>
        <v>8.8066183820924612E-2</v>
      </c>
      <c r="AQ1778">
        <f t="shared" si="726"/>
        <v>4.3990024589832977E-2</v>
      </c>
      <c r="AR1778">
        <v>7</v>
      </c>
      <c r="AS1778">
        <f>AR1778*'MRIP Selectivity'!$N$35</f>
        <v>4.4076159231091636E-2</v>
      </c>
      <c r="AT1778">
        <f>AR1778*'MRIP Selectivity'!$O$35</f>
        <v>4.3990024589832977E-2</v>
      </c>
      <c r="AU1778">
        <f>AR1778*'MRIP Selectivity'!$P$35</f>
        <v>6.3225199067932156E-3</v>
      </c>
      <c r="AV1778">
        <v>1</v>
      </c>
      <c r="AW1778">
        <f t="shared" si="727"/>
        <v>5</v>
      </c>
      <c r="AX1778">
        <f t="shared" si="706"/>
        <v>0</v>
      </c>
      <c r="AY1778">
        <f t="shared" si="707"/>
        <v>0</v>
      </c>
      <c r="AZ1778">
        <f t="shared" si="708"/>
        <v>0</v>
      </c>
      <c r="BA1778">
        <v>150.41285872</v>
      </c>
      <c r="BB1778">
        <v>150.41285872</v>
      </c>
    </row>
    <row r="1779" spans="1:54" x14ac:dyDescent="0.25">
      <c r="A1779" t="s">
        <v>1601</v>
      </c>
      <c r="B1779" t="s">
        <v>3</v>
      </c>
      <c r="C1779">
        <v>2014</v>
      </c>
      <c r="D1779">
        <v>3</v>
      </c>
      <c r="E1779">
        <v>5</v>
      </c>
      <c r="F1779" t="s">
        <v>1842</v>
      </c>
      <c r="G1779" t="s">
        <v>1768</v>
      </c>
      <c r="H1779" t="s">
        <v>2035</v>
      </c>
      <c r="I1779" t="s">
        <v>1812</v>
      </c>
      <c r="J1779" t="s">
        <v>1813</v>
      </c>
      <c r="K1779" t="str">
        <f t="shared" si="709"/>
        <v>Inshore</v>
      </c>
      <c r="L1779">
        <v>0</v>
      </c>
      <c r="M1779">
        <f t="shared" si="702"/>
        <v>0</v>
      </c>
      <c r="N1779">
        <f t="shared" si="710"/>
        <v>0.37742650208967687</v>
      </c>
      <c r="O1779">
        <f t="shared" si="711"/>
        <v>0.18852867681356988</v>
      </c>
      <c r="P1779">
        <v>0</v>
      </c>
      <c r="Q1779">
        <f t="shared" si="712"/>
        <v>0</v>
      </c>
      <c r="R1779">
        <v>0</v>
      </c>
      <c r="S1779">
        <f t="shared" si="703"/>
        <v>0</v>
      </c>
      <c r="T1779">
        <f t="shared" si="713"/>
        <v>0</v>
      </c>
      <c r="U1779">
        <f t="shared" si="704"/>
        <v>0.31870388613296913</v>
      </c>
      <c r="V1779">
        <f t="shared" si="714"/>
        <v>0.84441310922369939</v>
      </c>
      <c r="W1779">
        <f t="shared" si="705"/>
        <v>0.17751927972481224</v>
      </c>
      <c r="X1779">
        <f t="shared" si="715"/>
        <v>0.94160359434525442</v>
      </c>
      <c r="Y1779">
        <v>30</v>
      </c>
      <c r="Z1779">
        <f>Y1779*'MRIP Selectivity'!$N$35</f>
        <v>0.18889782527610699</v>
      </c>
      <c r="AA1779">
        <f>Y1779*'MRIP Selectivity'!$O$35</f>
        <v>0.18852867681356988</v>
      </c>
      <c r="AB1779">
        <f>Y1779*'MRIP Selectivity'!$P$35</f>
        <v>2.709651388625664E-2</v>
      </c>
      <c r="AC1779">
        <v>0.74741255597723821</v>
      </c>
      <c r="AD1779">
        <v>0.94160359434525442</v>
      </c>
      <c r="AE1779">
        <v>1.3432654004296583</v>
      </c>
      <c r="AF1779">
        <f t="shared" si="716"/>
        <v>0.14118460640815689</v>
      </c>
      <c r="AG1779">
        <f t="shared" si="717"/>
        <v>0.17751927972481224</v>
      </c>
      <c r="AH1779">
        <f t="shared" si="718"/>
        <v>3.639780957567032E-2</v>
      </c>
      <c r="AI1779">
        <f t="shared" si="719"/>
        <v>0.40452301597593354</v>
      </c>
      <c r="AJ1779">
        <f t="shared" si="720"/>
        <v>0.35510169570863948</v>
      </c>
      <c r="AK1779">
        <f t="shared" si="721"/>
        <v>0.21562519069982652</v>
      </c>
      <c r="AL1779">
        <f t="shared" si="722"/>
        <v>0.21391708930048256</v>
      </c>
      <c r="AM1779">
        <f t="shared" si="723"/>
        <v>0.31870388613296913</v>
      </c>
      <c r="AN1779">
        <f t="shared" si="724"/>
        <v>0.17751927972481224</v>
      </c>
      <c r="AO1779">
        <v>0</v>
      </c>
      <c r="AP1779">
        <f t="shared" si="725"/>
        <v>0.37742650208967687</v>
      </c>
      <c r="AQ1779">
        <f t="shared" si="726"/>
        <v>0.18852867681356988</v>
      </c>
      <c r="AR1779">
        <v>30</v>
      </c>
      <c r="AS1779">
        <f>AR1779*'MRIP Selectivity'!$N$35</f>
        <v>0.18889782527610699</v>
      </c>
      <c r="AT1779">
        <f>AR1779*'MRIP Selectivity'!$O$35</f>
        <v>0.18852867681356988</v>
      </c>
      <c r="AU1779">
        <f>AR1779*'MRIP Selectivity'!$P$35</f>
        <v>2.709651388625664E-2</v>
      </c>
      <c r="AV1779">
        <v>6</v>
      </c>
      <c r="AW1779">
        <f t="shared" si="727"/>
        <v>30</v>
      </c>
      <c r="AX1779">
        <f t="shared" si="706"/>
        <v>0</v>
      </c>
      <c r="AY1779">
        <f t="shared" si="707"/>
        <v>0</v>
      </c>
      <c r="AZ1779">
        <f t="shared" si="708"/>
        <v>0</v>
      </c>
      <c r="BA1779">
        <v>222.44726753</v>
      </c>
      <c r="BB1779">
        <v>222.44726753</v>
      </c>
    </row>
    <row r="1780" spans="1:54" x14ac:dyDescent="0.25">
      <c r="A1780" t="s">
        <v>1602</v>
      </c>
      <c r="B1780" t="s">
        <v>3</v>
      </c>
      <c r="C1780">
        <v>2014</v>
      </c>
      <c r="D1780">
        <v>3</v>
      </c>
      <c r="E1780">
        <v>5</v>
      </c>
      <c r="F1780" t="s">
        <v>1842</v>
      </c>
      <c r="G1780" t="s">
        <v>1768</v>
      </c>
      <c r="H1780" t="s">
        <v>2035</v>
      </c>
      <c r="I1780" t="s">
        <v>1812</v>
      </c>
      <c r="J1780" t="s">
        <v>1819</v>
      </c>
      <c r="K1780" t="str">
        <f t="shared" si="709"/>
        <v>Offshore</v>
      </c>
      <c r="L1780">
        <v>0</v>
      </c>
      <c r="M1780">
        <f t="shared" si="702"/>
        <v>0</v>
      </c>
      <c r="N1780">
        <f t="shared" si="710"/>
        <v>0.15097060083587077</v>
      </c>
      <c r="O1780">
        <f t="shared" si="711"/>
        <v>7.5411470725427962E-2</v>
      </c>
      <c r="P1780">
        <v>0</v>
      </c>
      <c r="Q1780">
        <f t="shared" si="712"/>
        <v>0</v>
      </c>
      <c r="R1780">
        <v>0</v>
      </c>
      <c r="S1780">
        <f t="shared" si="703"/>
        <v>0</v>
      </c>
      <c r="T1780">
        <f t="shared" si="713"/>
        <v>0</v>
      </c>
      <c r="U1780">
        <f t="shared" si="704"/>
        <v>0.12748155445318765</v>
      </c>
      <c r="V1780">
        <f t="shared" si="714"/>
        <v>0.84441310922369928</v>
      </c>
      <c r="W1780">
        <f t="shared" si="705"/>
        <v>7.1007711889924899E-2</v>
      </c>
      <c r="X1780">
        <f t="shared" si="715"/>
        <v>0.94160359434525442</v>
      </c>
      <c r="Y1780">
        <v>12</v>
      </c>
      <c r="Z1780">
        <f>Y1780*'MRIP Selectivity'!$N$35</f>
        <v>7.5559130110442796E-2</v>
      </c>
      <c r="AA1780">
        <f>Y1780*'MRIP Selectivity'!$O$35</f>
        <v>7.5411470725427962E-2</v>
      </c>
      <c r="AB1780">
        <f>Y1780*'MRIP Selectivity'!$P$35</f>
        <v>1.0838605554502655E-2</v>
      </c>
      <c r="AC1780">
        <v>0.74741255597723821</v>
      </c>
      <c r="AD1780">
        <v>0.94160359434525442</v>
      </c>
      <c r="AE1780">
        <v>1.3432654004296583</v>
      </c>
      <c r="AF1780">
        <f t="shared" si="716"/>
        <v>5.6473842563262752E-2</v>
      </c>
      <c r="AG1780">
        <f t="shared" si="717"/>
        <v>7.1007711889924899E-2</v>
      </c>
      <c r="AH1780">
        <f t="shared" si="718"/>
        <v>1.4559123830268127E-2</v>
      </c>
      <c r="AI1780">
        <f t="shared" si="719"/>
        <v>0.16180920639037344</v>
      </c>
      <c r="AJ1780">
        <f t="shared" si="720"/>
        <v>0.14204067828345579</v>
      </c>
      <c r="AK1780">
        <f t="shared" si="721"/>
        <v>8.6250076279930615E-2</v>
      </c>
      <c r="AL1780">
        <f t="shared" si="722"/>
        <v>8.5566835720193024E-2</v>
      </c>
      <c r="AM1780">
        <f t="shared" si="723"/>
        <v>0.12748155445318765</v>
      </c>
      <c r="AN1780">
        <f t="shared" si="724"/>
        <v>7.1007711889924899E-2</v>
      </c>
      <c r="AO1780">
        <v>0</v>
      </c>
      <c r="AP1780">
        <f t="shared" si="725"/>
        <v>0.15097060083587077</v>
      </c>
      <c r="AQ1780">
        <f t="shared" si="726"/>
        <v>7.5411470725427962E-2</v>
      </c>
      <c r="AR1780">
        <v>12</v>
      </c>
      <c r="AS1780">
        <f>AR1780*'MRIP Selectivity'!$N$35</f>
        <v>7.5559130110442796E-2</v>
      </c>
      <c r="AT1780">
        <f>AR1780*'MRIP Selectivity'!$O$35</f>
        <v>7.5411470725427962E-2</v>
      </c>
      <c r="AU1780">
        <f>AR1780*'MRIP Selectivity'!$P$35</f>
        <v>1.0838605554502655E-2</v>
      </c>
      <c r="AV1780">
        <v>4</v>
      </c>
      <c r="AW1780">
        <f t="shared" si="727"/>
        <v>20</v>
      </c>
      <c r="AX1780">
        <f t="shared" si="706"/>
        <v>0</v>
      </c>
      <c r="AY1780">
        <f t="shared" si="707"/>
        <v>0</v>
      </c>
      <c r="AZ1780">
        <f t="shared" si="708"/>
        <v>0</v>
      </c>
      <c r="BA1780">
        <v>150.41285872</v>
      </c>
      <c r="BB1780">
        <v>150.41285872</v>
      </c>
    </row>
    <row r="1781" spans="1:54" x14ac:dyDescent="0.25">
      <c r="A1781" t="s">
        <v>1603</v>
      </c>
      <c r="B1781" t="s">
        <v>3</v>
      </c>
      <c r="C1781">
        <v>2014</v>
      </c>
      <c r="D1781">
        <v>3</v>
      </c>
      <c r="E1781">
        <v>5</v>
      </c>
      <c r="F1781" t="s">
        <v>1842</v>
      </c>
      <c r="G1781" t="s">
        <v>1768</v>
      </c>
      <c r="H1781" t="s">
        <v>2035</v>
      </c>
      <c r="I1781" t="s">
        <v>1812</v>
      </c>
      <c r="J1781" t="s">
        <v>1767</v>
      </c>
      <c r="K1781" t="str">
        <f t="shared" si="709"/>
        <v>Inshore</v>
      </c>
      <c r="L1781">
        <v>0</v>
      </c>
      <c r="M1781">
        <f t="shared" si="702"/>
        <v>0</v>
      </c>
      <c r="N1781">
        <f t="shared" si="710"/>
        <v>0.20129413444782768</v>
      </c>
      <c r="O1781">
        <f t="shared" si="711"/>
        <v>0.10054862763390394</v>
      </c>
      <c r="P1781">
        <v>0</v>
      </c>
      <c r="Q1781">
        <f t="shared" si="712"/>
        <v>0</v>
      </c>
      <c r="R1781">
        <v>0</v>
      </c>
      <c r="S1781">
        <f t="shared" si="703"/>
        <v>0</v>
      </c>
      <c r="T1781">
        <f t="shared" si="713"/>
        <v>0</v>
      </c>
      <c r="U1781">
        <f t="shared" si="704"/>
        <v>0.16997540593758353</v>
      </c>
      <c r="V1781">
        <f t="shared" si="714"/>
        <v>0.84441310922369939</v>
      </c>
      <c r="W1781">
        <f t="shared" si="705"/>
        <v>9.4676949186566522E-2</v>
      </c>
      <c r="X1781">
        <f t="shared" si="715"/>
        <v>0.94160359434525431</v>
      </c>
      <c r="Y1781">
        <v>16</v>
      </c>
      <c r="Z1781">
        <f>Y1781*'MRIP Selectivity'!$N$35</f>
        <v>0.10074550681392373</v>
      </c>
      <c r="AA1781">
        <f>Y1781*'MRIP Selectivity'!$O$35</f>
        <v>0.10054862763390394</v>
      </c>
      <c r="AB1781">
        <f>Y1781*'MRIP Selectivity'!$P$35</f>
        <v>1.4451474072670207E-2</v>
      </c>
      <c r="AC1781">
        <v>0.74741255597723821</v>
      </c>
      <c r="AD1781">
        <v>0.94160359434525442</v>
      </c>
      <c r="AE1781">
        <v>1.3432654004296583</v>
      </c>
      <c r="AF1781">
        <f t="shared" si="716"/>
        <v>7.5298456751017012E-2</v>
      </c>
      <c r="AG1781">
        <f t="shared" si="717"/>
        <v>9.4676949186566522E-2</v>
      </c>
      <c r="AH1781">
        <f t="shared" si="718"/>
        <v>1.9412165107024169E-2</v>
      </c>
      <c r="AI1781">
        <f t="shared" si="719"/>
        <v>0.21574560852049787</v>
      </c>
      <c r="AJ1781">
        <f t="shared" si="720"/>
        <v>0.18938757104460771</v>
      </c>
      <c r="AK1781">
        <f t="shared" si="721"/>
        <v>0.11500010170657415</v>
      </c>
      <c r="AL1781">
        <f t="shared" si="722"/>
        <v>0.1140891142935907</v>
      </c>
      <c r="AM1781">
        <f t="shared" si="723"/>
        <v>0.16997540593758353</v>
      </c>
      <c r="AN1781">
        <f t="shared" si="724"/>
        <v>9.4676949186566522E-2</v>
      </c>
      <c r="AO1781">
        <v>0</v>
      </c>
      <c r="AP1781">
        <f t="shared" si="725"/>
        <v>0.20129413444782768</v>
      </c>
      <c r="AQ1781">
        <f t="shared" si="726"/>
        <v>0.10054862763390394</v>
      </c>
      <c r="AR1781">
        <v>16</v>
      </c>
      <c r="AS1781">
        <f>AR1781*'MRIP Selectivity'!$N$35</f>
        <v>0.10074550681392373</v>
      </c>
      <c r="AT1781">
        <f>AR1781*'MRIP Selectivity'!$O$35</f>
        <v>0.10054862763390394</v>
      </c>
      <c r="AU1781">
        <f>AR1781*'MRIP Selectivity'!$P$35</f>
        <v>1.4451474072670207E-2</v>
      </c>
      <c r="AV1781">
        <v>4</v>
      </c>
      <c r="AW1781">
        <f t="shared" si="727"/>
        <v>20</v>
      </c>
      <c r="AX1781">
        <f t="shared" si="706"/>
        <v>0</v>
      </c>
      <c r="AY1781">
        <f t="shared" si="707"/>
        <v>0</v>
      </c>
      <c r="AZ1781">
        <f t="shared" si="708"/>
        <v>0</v>
      </c>
      <c r="BA1781">
        <v>150.41285872</v>
      </c>
      <c r="BB1781">
        <v>150.41285872</v>
      </c>
    </row>
    <row r="1782" spans="1:54" x14ac:dyDescent="0.25">
      <c r="A1782" t="s">
        <v>1604</v>
      </c>
      <c r="B1782" t="s">
        <v>3</v>
      </c>
      <c r="C1782">
        <v>2014</v>
      </c>
      <c r="D1782">
        <v>3</v>
      </c>
      <c r="E1782">
        <v>5</v>
      </c>
      <c r="F1782" t="s">
        <v>1842</v>
      </c>
      <c r="G1782" t="s">
        <v>1768</v>
      </c>
      <c r="H1782" t="s">
        <v>2035</v>
      </c>
      <c r="I1782" t="s">
        <v>1812</v>
      </c>
      <c r="J1782" t="s">
        <v>1767</v>
      </c>
      <c r="K1782" t="str">
        <f t="shared" si="709"/>
        <v>Inshore</v>
      </c>
      <c r="L1782">
        <v>0</v>
      </c>
      <c r="M1782">
        <f t="shared" si="702"/>
        <v>0</v>
      </c>
      <c r="N1782">
        <f t="shared" si="710"/>
        <v>0.25161766805978458</v>
      </c>
      <c r="O1782">
        <f t="shared" si="711"/>
        <v>0.12568578454237994</v>
      </c>
      <c r="P1782">
        <v>0</v>
      </c>
      <c r="Q1782">
        <f t="shared" si="712"/>
        <v>0</v>
      </c>
      <c r="R1782">
        <v>0</v>
      </c>
      <c r="S1782">
        <f t="shared" si="703"/>
        <v>0</v>
      </c>
      <c r="T1782">
        <f t="shared" si="713"/>
        <v>0</v>
      </c>
      <c r="U1782">
        <f t="shared" si="704"/>
        <v>0.21246925742197942</v>
      </c>
      <c r="V1782">
        <f t="shared" si="714"/>
        <v>0.84441310922369939</v>
      </c>
      <c r="W1782">
        <f t="shared" si="705"/>
        <v>0.11834618648320817</v>
      </c>
      <c r="X1782">
        <f t="shared" si="715"/>
        <v>0.94160359434525442</v>
      </c>
      <c r="Y1782">
        <v>20</v>
      </c>
      <c r="Z1782">
        <f>Y1782*'MRIP Selectivity'!$N$35</f>
        <v>0.12593188351740467</v>
      </c>
      <c r="AA1782">
        <f>Y1782*'MRIP Selectivity'!$O$35</f>
        <v>0.12568578454237994</v>
      </c>
      <c r="AB1782">
        <f>Y1782*'MRIP Selectivity'!$P$35</f>
        <v>1.8064342590837758E-2</v>
      </c>
      <c r="AC1782">
        <v>0.74741255597723821</v>
      </c>
      <c r="AD1782">
        <v>0.94160359434525442</v>
      </c>
      <c r="AE1782">
        <v>1.3432654004296583</v>
      </c>
      <c r="AF1782">
        <f t="shared" si="716"/>
        <v>9.4123070938771258E-2</v>
      </c>
      <c r="AG1782">
        <f t="shared" si="717"/>
        <v>0.11834618648320817</v>
      </c>
      <c r="AH1782">
        <f t="shared" si="718"/>
        <v>2.426520638378021E-2</v>
      </c>
      <c r="AI1782">
        <f t="shared" si="719"/>
        <v>0.26968201065062236</v>
      </c>
      <c r="AJ1782">
        <f t="shared" si="720"/>
        <v>0.23673446380575963</v>
      </c>
      <c r="AK1782">
        <f t="shared" si="721"/>
        <v>0.14375012713321769</v>
      </c>
      <c r="AL1782">
        <f t="shared" si="722"/>
        <v>0.14261139286698837</v>
      </c>
      <c r="AM1782">
        <f t="shared" si="723"/>
        <v>0.21246925742197942</v>
      </c>
      <c r="AN1782">
        <f t="shared" si="724"/>
        <v>0.11834618648320817</v>
      </c>
      <c r="AO1782">
        <v>0</v>
      </c>
      <c r="AP1782">
        <f t="shared" si="725"/>
        <v>0.25161766805978458</v>
      </c>
      <c r="AQ1782">
        <f t="shared" si="726"/>
        <v>0.12568578454237994</v>
      </c>
      <c r="AR1782">
        <v>20</v>
      </c>
      <c r="AS1782">
        <f>AR1782*'MRIP Selectivity'!$N$35</f>
        <v>0.12593188351740467</v>
      </c>
      <c r="AT1782">
        <f>AR1782*'MRIP Selectivity'!$O$35</f>
        <v>0.12568578454237994</v>
      </c>
      <c r="AU1782">
        <f>AR1782*'MRIP Selectivity'!$P$35</f>
        <v>1.8064342590837758E-2</v>
      </c>
      <c r="AV1782">
        <v>4</v>
      </c>
      <c r="AW1782">
        <f t="shared" si="727"/>
        <v>20</v>
      </c>
      <c r="AX1782">
        <f t="shared" si="706"/>
        <v>0</v>
      </c>
      <c r="AY1782">
        <f t="shared" si="707"/>
        <v>0</v>
      </c>
      <c r="AZ1782">
        <f t="shared" si="708"/>
        <v>0</v>
      </c>
      <c r="BA1782">
        <v>150.41285872</v>
      </c>
      <c r="BB1782">
        <v>150.41285872</v>
      </c>
    </row>
    <row r="1783" spans="1:54" x14ac:dyDescent="0.25">
      <c r="A1783" t="s">
        <v>2055</v>
      </c>
      <c r="B1783" t="s">
        <v>3</v>
      </c>
      <c r="C1783">
        <v>2014</v>
      </c>
      <c r="D1783">
        <v>3</v>
      </c>
      <c r="E1783">
        <v>5</v>
      </c>
      <c r="F1783" t="s">
        <v>1842</v>
      </c>
      <c r="G1783" t="s">
        <v>1768</v>
      </c>
      <c r="H1783" t="s">
        <v>2035</v>
      </c>
      <c r="I1783" t="s">
        <v>1812</v>
      </c>
      <c r="J1783" t="s">
        <v>1813</v>
      </c>
      <c r="K1783" t="str">
        <f t="shared" si="709"/>
        <v>Inshore</v>
      </c>
      <c r="L1783">
        <v>0</v>
      </c>
      <c r="M1783">
        <f t="shared" si="702"/>
        <v>0</v>
      </c>
      <c r="N1783">
        <f t="shared" si="710"/>
        <v>1.258088340298923E-2</v>
      </c>
      <c r="O1783">
        <f t="shared" si="711"/>
        <v>6.2842892271189965E-3</v>
      </c>
      <c r="P1783">
        <v>0</v>
      </c>
      <c r="Q1783">
        <f t="shared" si="712"/>
        <v>0</v>
      </c>
      <c r="R1783">
        <v>0</v>
      </c>
      <c r="S1783">
        <f t="shared" si="703"/>
        <v>0</v>
      </c>
      <c r="T1783">
        <f t="shared" si="713"/>
        <v>0</v>
      </c>
      <c r="U1783">
        <f t="shared" si="704"/>
        <v>1.0623462871098971E-2</v>
      </c>
      <c r="V1783">
        <f t="shared" si="714"/>
        <v>0.84441310922369939</v>
      </c>
      <c r="W1783">
        <f t="shared" si="705"/>
        <v>5.9173093241604077E-3</v>
      </c>
      <c r="X1783">
        <f t="shared" si="715"/>
        <v>0.94160359434525431</v>
      </c>
      <c r="Y1783">
        <v>1</v>
      </c>
      <c r="Z1783">
        <f>Y1783*'MRIP Selectivity'!$N$35</f>
        <v>6.2965941758702333E-3</v>
      </c>
      <c r="AA1783">
        <f>Y1783*'MRIP Selectivity'!$O$35</f>
        <v>6.2842892271189965E-3</v>
      </c>
      <c r="AB1783">
        <f>Y1783*'MRIP Selectivity'!$P$35</f>
        <v>9.0321712954188795E-4</v>
      </c>
      <c r="AC1783">
        <v>0.74741255597723821</v>
      </c>
      <c r="AD1783">
        <v>0.94160359434525442</v>
      </c>
      <c r="AE1783">
        <v>1.3432654004296583</v>
      </c>
      <c r="AF1783">
        <f t="shared" si="716"/>
        <v>4.7061535469385633E-3</v>
      </c>
      <c r="AG1783">
        <f t="shared" si="717"/>
        <v>5.9173093241604077E-3</v>
      </c>
      <c r="AH1783">
        <f t="shared" si="718"/>
        <v>1.2132603191890106E-3</v>
      </c>
      <c r="AI1783">
        <f t="shared" si="719"/>
        <v>1.3484100532531117E-2</v>
      </c>
      <c r="AJ1783">
        <f t="shared" si="720"/>
        <v>1.1836723190287982E-2</v>
      </c>
      <c r="AK1783">
        <f t="shared" si="721"/>
        <v>7.1875063566608846E-3</v>
      </c>
      <c r="AL1783">
        <f t="shared" si="722"/>
        <v>7.1305696433494187E-3</v>
      </c>
      <c r="AM1783">
        <f t="shared" si="723"/>
        <v>1.0623462871098971E-2</v>
      </c>
      <c r="AN1783">
        <f t="shared" si="724"/>
        <v>5.9173093241604077E-3</v>
      </c>
      <c r="AO1783">
        <v>0</v>
      </c>
      <c r="AP1783">
        <f t="shared" si="725"/>
        <v>1.258088340298923E-2</v>
      </c>
      <c r="AQ1783">
        <f t="shared" si="726"/>
        <v>6.2842892271189965E-3</v>
      </c>
      <c r="AR1783">
        <v>1</v>
      </c>
      <c r="AS1783">
        <f>AR1783*'MRIP Selectivity'!$N$35</f>
        <v>6.2965941758702333E-3</v>
      </c>
      <c r="AT1783">
        <f>AR1783*'MRIP Selectivity'!$O$35</f>
        <v>6.2842892271189965E-3</v>
      </c>
      <c r="AU1783">
        <f>AR1783*'MRIP Selectivity'!$P$35</f>
        <v>9.0321712954188795E-4</v>
      </c>
      <c r="AV1783">
        <v>3</v>
      </c>
      <c r="AW1783">
        <f t="shared" si="727"/>
        <v>15</v>
      </c>
      <c r="AX1783">
        <f t="shared" si="706"/>
        <v>0</v>
      </c>
      <c r="AY1783">
        <f t="shared" si="707"/>
        <v>0</v>
      </c>
      <c r="AZ1783">
        <f t="shared" si="708"/>
        <v>0</v>
      </c>
      <c r="BA1783">
        <v>150.41285872</v>
      </c>
      <c r="BB1783">
        <v>150.41285872</v>
      </c>
    </row>
    <row r="1784" spans="1:54" x14ac:dyDescent="0.25">
      <c r="A1784" t="s">
        <v>1605</v>
      </c>
      <c r="B1784" t="s">
        <v>3</v>
      </c>
      <c r="C1784">
        <v>2014</v>
      </c>
      <c r="D1784">
        <v>3</v>
      </c>
      <c r="E1784">
        <v>5</v>
      </c>
      <c r="F1784" t="s">
        <v>1842</v>
      </c>
      <c r="G1784" t="s">
        <v>1768</v>
      </c>
      <c r="H1784" t="s">
        <v>2035</v>
      </c>
      <c r="I1784" t="s">
        <v>1812</v>
      </c>
      <c r="J1784" t="s">
        <v>1767</v>
      </c>
      <c r="K1784" t="str">
        <f t="shared" si="709"/>
        <v>Inshore</v>
      </c>
      <c r="L1784">
        <v>0</v>
      </c>
      <c r="M1784">
        <f t="shared" si="702"/>
        <v>0</v>
      </c>
      <c r="N1784">
        <f t="shared" si="710"/>
        <v>0.20129413444782768</v>
      </c>
      <c r="O1784">
        <f t="shared" si="711"/>
        <v>0.10054862763390394</v>
      </c>
      <c r="P1784">
        <v>0</v>
      </c>
      <c r="Q1784">
        <f t="shared" si="712"/>
        <v>0</v>
      </c>
      <c r="R1784">
        <v>0</v>
      </c>
      <c r="S1784">
        <f t="shared" si="703"/>
        <v>0</v>
      </c>
      <c r="T1784">
        <f t="shared" si="713"/>
        <v>0</v>
      </c>
      <c r="U1784">
        <f t="shared" si="704"/>
        <v>0.16997540593758353</v>
      </c>
      <c r="V1784">
        <f t="shared" si="714"/>
        <v>0.84441310922369939</v>
      </c>
      <c r="W1784">
        <f t="shared" si="705"/>
        <v>9.4676949186566522E-2</v>
      </c>
      <c r="X1784">
        <f t="shared" si="715"/>
        <v>0.94160359434525431</v>
      </c>
      <c r="Y1784">
        <v>16</v>
      </c>
      <c r="Z1784">
        <f>Y1784*'MRIP Selectivity'!$N$35</f>
        <v>0.10074550681392373</v>
      </c>
      <c r="AA1784">
        <f>Y1784*'MRIP Selectivity'!$O$35</f>
        <v>0.10054862763390394</v>
      </c>
      <c r="AB1784">
        <f>Y1784*'MRIP Selectivity'!$P$35</f>
        <v>1.4451474072670207E-2</v>
      </c>
      <c r="AC1784">
        <v>0.74741255597723821</v>
      </c>
      <c r="AD1784">
        <v>0.94160359434525442</v>
      </c>
      <c r="AE1784">
        <v>1.3432654004296583</v>
      </c>
      <c r="AF1784">
        <f t="shared" si="716"/>
        <v>7.5298456751017012E-2</v>
      </c>
      <c r="AG1784">
        <f t="shared" si="717"/>
        <v>9.4676949186566522E-2</v>
      </c>
      <c r="AH1784">
        <f t="shared" si="718"/>
        <v>1.9412165107024169E-2</v>
      </c>
      <c r="AI1784">
        <f t="shared" si="719"/>
        <v>0.21574560852049787</v>
      </c>
      <c r="AJ1784">
        <f t="shared" si="720"/>
        <v>0.18938757104460771</v>
      </c>
      <c r="AK1784">
        <f t="shared" si="721"/>
        <v>0.11500010170657415</v>
      </c>
      <c r="AL1784">
        <f t="shared" si="722"/>
        <v>0.1140891142935907</v>
      </c>
      <c r="AM1784">
        <f t="shared" si="723"/>
        <v>0.16997540593758353</v>
      </c>
      <c r="AN1784">
        <f t="shared" si="724"/>
        <v>9.4676949186566522E-2</v>
      </c>
      <c r="AO1784">
        <v>0</v>
      </c>
      <c r="AP1784">
        <f t="shared" si="725"/>
        <v>0.20129413444782768</v>
      </c>
      <c r="AQ1784">
        <f t="shared" si="726"/>
        <v>0.10054862763390394</v>
      </c>
      <c r="AR1784">
        <v>16</v>
      </c>
      <c r="AS1784">
        <f>AR1784*'MRIP Selectivity'!$N$35</f>
        <v>0.10074550681392373</v>
      </c>
      <c r="AT1784">
        <f>AR1784*'MRIP Selectivity'!$O$35</f>
        <v>0.10054862763390394</v>
      </c>
      <c r="AU1784">
        <f>AR1784*'MRIP Selectivity'!$P$35</f>
        <v>1.4451474072670207E-2</v>
      </c>
      <c r="AV1784">
        <v>4</v>
      </c>
      <c r="AW1784">
        <f t="shared" si="727"/>
        <v>20</v>
      </c>
      <c r="AX1784">
        <f t="shared" si="706"/>
        <v>0</v>
      </c>
      <c r="AY1784">
        <f t="shared" si="707"/>
        <v>0</v>
      </c>
      <c r="AZ1784">
        <f t="shared" si="708"/>
        <v>0</v>
      </c>
      <c r="BA1784">
        <v>150.41285872</v>
      </c>
      <c r="BB1784">
        <v>150.41285872</v>
      </c>
    </row>
    <row r="1785" spans="1:54" x14ac:dyDescent="0.25">
      <c r="A1785" t="s">
        <v>1606</v>
      </c>
      <c r="B1785" t="s">
        <v>3</v>
      </c>
      <c r="C1785">
        <v>2014</v>
      </c>
      <c r="D1785">
        <v>3</v>
      </c>
      <c r="E1785">
        <v>5</v>
      </c>
      <c r="F1785" t="s">
        <v>1842</v>
      </c>
      <c r="G1785" t="s">
        <v>1768</v>
      </c>
      <c r="H1785" t="s">
        <v>2035</v>
      </c>
      <c r="I1785" t="s">
        <v>1812</v>
      </c>
      <c r="J1785" t="s">
        <v>1767</v>
      </c>
      <c r="K1785" t="str">
        <f t="shared" si="709"/>
        <v>Inshore</v>
      </c>
      <c r="L1785">
        <v>0</v>
      </c>
      <c r="M1785">
        <f t="shared" si="702"/>
        <v>0</v>
      </c>
      <c r="N1785">
        <f t="shared" si="710"/>
        <v>0.20129413444782768</v>
      </c>
      <c r="O1785">
        <f t="shared" si="711"/>
        <v>0.10054862763390394</v>
      </c>
      <c r="P1785">
        <v>0</v>
      </c>
      <c r="Q1785">
        <f t="shared" si="712"/>
        <v>0</v>
      </c>
      <c r="R1785">
        <v>0</v>
      </c>
      <c r="S1785">
        <f t="shared" si="703"/>
        <v>0</v>
      </c>
      <c r="T1785">
        <f t="shared" si="713"/>
        <v>0</v>
      </c>
      <c r="U1785">
        <f t="shared" si="704"/>
        <v>0.16997540593758353</v>
      </c>
      <c r="V1785">
        <f t="shared" si="714"/>
        <v>0.84441310922369939</v>
      </c>
      <c r="W1785">
        <f t="shared" si="705"/>
        <v>9.4676949186566522E-2</v>
      </c>
      <c r="X1785">
        <f t="shared" si="715"/>
        <v>0.94160359434525431</v>
      </c>
      <c r="Y1785">
        <v>16</v>
      </c>
      <c r="Z1785">
        <f>Y1785*'MRIP Selectivity'!$N$35</f>
        <v>0.10074550681392373</v>
      </c>
      <c r="AA1785">
        <f>Y1785*'MRIP Selectivity'!$O$35</f>
        <v>0.10054862763390394</v>
      </c>
      <c r="AB1785">
        <f>Y1785*'MRIP Selectivity'!$P$35</f>
        <v>1.4451474072670207E-2</v>
      </c>
      <c r="AC1785">
        <v>0.74741255597723821</v>
      </c>
      <c r="AD1785">
        <v>0.94160359434525442</v>
      </c>
      <c r="AE1785">
        <v>1.3432654004296583</v>
      </c>
      <c r="AF1785">
        <f t="shared" si="716"/>
        <v>7.5298456751017012E-2</v>
      </c>
      <c r="AG1785">
        <f t="shared" si="717"/>
        <v>9.4676949186566522E-2</v>
      </c>
      <c r="AH1785">
        <f t="shared" si="718"/>
        <v>1.9412165107024169E-2</v>
      </c>
      <c r="AI1785">
        <f t="shared" si="719"/>
        <v>0.21574560852049787</v>
      </c>
      <c r="AJ1785">
        <f t="shared" si="720"/>
        <v>0.18938757104460771</v>
      </c>
      <c r="AK1785">
        <f t="shared" si="721"/>
        <v>0.11500010170657415</v>
      </c>
      <c r="AL1785">
        <f t="shared" si="722"/>
        <v>0.1140891142935907</v>
      </c>
      <c r="AM1785">
        <f t="shared" si="723"/>
        <v>0.16997540593758353</v>
      </c>
      <c r="AN1785">
        <f t="shared" si="724"/>
        <v>9.4676949186566522E-2</v>
      </c>
      <c r="AO1785">
        <v>0</v>
      </c>
      <c r="AP1785">
        <f t="shared" si="725"/>
        <v>0.20129413444782768</v>
      </c>
      <c r="AQ1785">
        <f t="shared" si="726"/>
        <v>0.10054862763390394</v>
      </c>
      <c r="AR1785">
        <v>16</v>
      </c>
      <c r="AS1785">
        <f>AR1785*'MRIP Selectivity'!$N$35</f>
        <v>0.10074550681392373</v>
      </c>
      <c r="AT1785">
        <f>AR1785*'MRIP Selectivity'!$O$35</f>
        <v>0.10054862763390394</v>
      </c>
      <c r="AU1785">
        <f>AR1785*'MRIP Selectivity'!$P$35</f>
        <v>1.4451474072670207E-2</v>
      </c>
      <c r="AV1785">
        <v>9</v>
      </c>
      <c r="AW1785">
        <f t="shared" si="727"/>
        <v>45</v>
      </c>
      <c r="AX1785">
        <f t="shared" si="706"/>
        <v>0</v>
      </c>
      <c r="AY1785">
        <f t="shared" si="707"/>
        <v>0</v>
      </c>
      <c r="AZ1785">
        <f t="shared" si="708"/>
        <v>0</v>
      </c>
      <c r="BA1785">
        <v>150.41285872</v>
      </c>
      <c r="BB1785">
        <v>150.41285872</v>
      </c>
    </row>
    <row r="1786" spans="1:54" x14ac:dyDescent="0.25">
      <c r="A1786" t="s">
        <v>1607</v>
      </c>
      <c r="B1786" t="s">
        <v>3</v>
      </c>
      <c r="C1786">
        <v>2014</v>
      </c>
      <c r="D1786">
        <v>3</v>
      </c>
      <c r="E1786">
        <v>5</v>
      </c>
      <c r="F1786" t="s">
        <v>1842</v>
      </c>
      <c r="G1786" t="s">
        <v>1768</v>
      </c>
      <c r="H1786" t="s">
        <v>2035</v>
      </c>
      <c r="I1786" t="s">
        <v>1812</v>
      </c>
      <c r="J1786" t="s">
        <v>1767</v>
      </c>
      <c r="K1786" t="str">
        <f t="shared" si="709"/>
        <v>Inshore</v>
      </c>
      <c r="L1786">
        <v>0</v>
      </c>
      <c r="M1786">
        <f t="shared" si="702"/>
        <v>0</v>
      </c>
      <c r="N1786">
        <f t="shared" si="710"/>
        <v>0.40258826889565535</v>
      </c>
      <c r="O1786">
        <f t="shared" si="711"/>
        <v>0.20109725526780789</v>
      </c>
      <c r="P1786">
        <v>0</v>
      </c>
      <c r="Q1786">
        <f t="shared" si="712"/>
        <v>0</v>
      </c>
      <c r="R1786">
        <v>0</v>
      </c>
      <c r="S1786">
        <f t="shared" si="703"/>
        <v>0</v>
      </c>
      <c r="T1786">
        <f t="shared" si="713"/>
        <v>0</v>
      </c>
      <c r="U1786">
        <f t="shared" si="704"/>
        <v>0.33995081187516707</v>
      </c>
      <c r="V1786">
        <f t="shared" si="714"/>
        <v>0.84441310922369939</v>
      </c>
      <c r="W1786">
        <f t="shared" si="705"/>
        <v>0.18935389837313304</v>
      </c>
      <c r="X1786">
        <f t="shared" si="715"/>
        <v>0.94160359434525431</v>
      </c>
      <c r="Y1786">
        <v>32</v>
      </c>
      <c r="Z1786">
        <f>Y1786*'MRIP Selectivity'!$N$35</f>
        <v>0.20149101362784747</v>
      </c>
      <c r="AA1786">
        <f>Y1786*'MRIP Selectivity'!$O$35</f>
        <v>0.20109725526780789</v>
      </c>
      <c r="AB1786">
        <f>Y1786*'MRIP Selectivity'!$P$35</f>
        <v>2.8902948145340415E-2</v>
      </c>
      <c r="AC1786">
        <v>0.74741255597723821</v>
      </c>
      <c r="AD1786">
        <v>0.94160359434525442</v>
      </c>
      <c r="AE1786">
        <v>1.3432654004296583</v>
      </c>
      <c r="AF1786">
        <f t="shared" si="716"/>
        <v>0.15059691350203402</v>
      </c>
      <c r="AG1786">
        <f t="shared" si="717"/>
        <v>0.18935389837313304</v>
      </c>
      <c r="AH1786">
        <f t="shared" si="718"/>
        <v>3.8824330214048339E-2</v>
      </c>
      <c r="AI1786">
        <f t="shared" si="719"/>
        <v>0.43149121704099574</v>
      </c>
      <c r="AJ1786">
        <f t="shared" si="720"/>
        <v>0.37877514208921542</v>
      </c>
      <c r="AK1786">
        <f t="shared" si="721"/>
        <v>0.23000020341314831</v>
      </c>
      <c r="AL1786">
        <f t="shared" si="722"/>
        <v>0.2281782285871814</v>
      </c>
      <c r="AM1786">
        <f t="shared" si="723"/>
        <v>0.33995081187516707</v>
      </c>
      <c r="AN1786">
        <f t="shared" si="724"/>
        <v>0.18935389837313304</v>
      </c>
      <c r="AO1786">
        <v>0</v>
      </c>
      <c r="AP1786">
        <f t="shared" si="725"/>
        <v>0.40258826889565535</v>
      </c>
      <c r="AQ1786">
        <f t="shared" si="726"/>
        <v>0.20109725526780789</v>
      </c>
      <c r="AR1786">
        <v>32</v>
      </c>
      <c r="AS1786">
        <f>AR1786*'MRIP Selectivity'!$N$35</f>
        <v>0.20149101362784747</v>
      </c>
      <c r="AT1786">
        <f>AR1786*'MRIP Selectivity'!$O$35</f>
        <v>0.20109725526780789</v>
      </c>
      <c r="AU1786">
        <f>AR1786*'MRIP Selectivity'!$P$35</f>
        <v>2.8902948145340415E-2</v>
      </c>
      <c r="AV1786">
        <v>4</v>
      </c>
      <c r="AW1786">
        <f t="shared" si="727"/>
        <v>20</v>
      </c>
      <c r="AX1786">
        <f t="shared" si="706"/>
        <v>0</v>
      </c>
      <c r="AY1786">
        <f t="shared" si="707"/>
        <v>0</v>
      </c>
      <c r="AZ1786">
        <f t="shared" si="708"/>
        <v>0</v>
      </c>
      <c r="BA1786">
        <v>150.41285872</v>
      </c>
      <c r="BB1786">
        <v>150.41285872</v>
      </c>
    </row>
    <row r="1787" spans="1:54" x14ac:dyDescent="0.25">
      <c r="A1787" t="s">
        <v>2056</v>
      </c>
      <c r="B1787" t="s">
        <v>3</v>
      </c>
      <c r="C1787">
        <v>2014</v>
      </c>
      <c r="D1787">
        <v>3</v>
      </c>
      <c r="E1787">
        <v>6</v>
      </c>
      <c r="F1787" t="s">
        <v>1833</v>
      </c>
      <c r="G1787" t="s">
        <v>1768</v>
      </c>
      <c r="H1787" t="s">
        <v>2035</v>
      </c>
      <c r="I1787" t="s">
        <v>1812</v>
      </c>
      <c r="J1787" t="s">
        <v>1813</v>
      </c>
      <c r="K1787" t="str">
        <f t="shared" si="709"/>
        <v>Inshore</v>
      </c>
      <c r="L1787">
        <v>0</v>
      </c>
      <c r="M1787">
        <f t="shared" si="702"/>
        <v>0</v>
      </c>
      <c r="N1787">
        <f t="shared" si="710"/>
        <v>1.258088340298923E-2</v>
      </c>
      <c r="O1787">
        <f t="shared" si="711"/>
        <v>6.2842892271189965E-3</v>
      </c>
      <c r="P1787">
        <v>0</v>
      </c>
      <c r="Q1787">
        <f t="shared" si="712"/>
        <v>0</v>
      </c>
      <c r="R1787">
        <v>0</v>
      </c>
      <c r="S1787">
        <f t="shared" si="703"/>
        <v>0</v>
      </c>
      <c r="T1787">
        <f t="shared" si="713"/>
        <v>0</v>
      </c>
      <c r="U1787">
        <f t="shared" si="704"/>
        <v>1.0623462871098971E-2</v>
      </c>
      <c r="V1787">
        <f t="shared" si="714"/>
        <v>0.84441310922369939</v>
      </c>
      <c r="W1787">
        <f t="shared" si="705"/>
        <v>5.9173093241604077E-3</v>
      </c>
      <c r="X1787">
        <f t="shared" si="715"/>
        <v>0.94160359434525431</v>
      </c>
      <c r="Y1787">
        <v>1</v>
      </c>
      <c r="Z1787">
        <f>Y1787*'MRIP Selectivity'!$N$35</f>
        <v>6.2965941758702333E-3</v>
      </c>
      <c r="AA1787">
        <f>Y1787*'MRIP Selectivity'!$O$35</f>
        <v>6.2842892271189965E-3</v>
      </c>
      <c r="AB1787">
        <f>Y1787*'MRIP Selectivity'!$P$35</f>
        <v>9.0321712954188795E-4</v>
      </c>
      <c r="AC1787">
        <v>0.74741255597723821</v>
      </c>
      <c r="AD1787">
        <v>0.94160359434525442</v>
      </c>
      <c r="AE1787">
        <v>1.3432654004296583</v>
      </c>
      <c r="AF1787">
        <f t="shared" si="716"/>
        <v>4.7061535469385633E-3</v>
      </c>
      <c r="AG1787">
        <f t="shared" si="717"/>
        <v>5.9173093241604077E-3</v>
      </c>
      <c r="AH1787">
        <f t="shared" si="718"/>
        <v>1.2132603191890106E-3</v>
      </c>
      <c r="AI1787">
        <f t="shared" si="719"/>
        <v>1.3484100532531117E-2</v>
      </c>
      <c r="AJ1787">
        <f t="shared" si="720"/>
        <v>1.1836723190287982E-2</v>
      </c>
      <c r="AK1787">
        <f t="shared" si="721"/>
        <v>7.1875063566608846E-3</v>
      </c>
      <c r="AL1787">
        <f t="shared" si="722"/>
        <v>7.1305696433494187E-3</v>
      </c>
      <c r="AM1787">
        <f t="shared" si="723"/>
        <v>1.0623462871098971E-2</v>
      </c>
      <c r="AN1787">
        <f t="shared" si="724"/>
        <v>5.9173093241604077E-3</v>
      </c>
      <c r="AO1787">
        <v>0</v>
      </c>
      <c r="AP1787">
        <f t="shared" si="725"/>
        <v>1.258088340298923E-2</v>
      </c>
      <c r="AQ1787">
        <f t="shared" si="726"/>
        <v>6.2842892271189965E-3</v>
      </c>
      <c r="AR1787">
        <v>1</v>
      </c>
      <c r="AS1787">
        <f>AR1787*'MRIP Selectivity'!$N$35</f>
        <v>6.2965941758702333E-3</v>
      </c>
      <c r="AT1787">
        <f>AR1787*'MRIP Selectivity'!$O$35</f>
        <v>6.2842892271189965E-3</v>
      </c>
      <c r="AU1787">
        <f>AR1787*'MRIP Selectivity'!$P$35</f>
        <v>9.0321712954188795E-4</v>
      </c>
      <c r="AV1787">
        <v>2</v>
      </c>
      <c r="AW1787">
        <f t="shared" si="727"/>
        <v>10</v>
      </c>
      <c r="AX1787">
        <f t="shared" si="706"/>
        <v>0</v>
      </c>
      <c r="AY1787">
        <f t="shared" si="707"/>
        <v>0</v>
      </c>
      <c r="AZ1787">
        <f t="shared" si="708"/>
        <v>0</v>
      </c>
      <c r="BA1787">
        <v>397.95949333999999</v>
      </c>
      <c r="BB1787">
        <v>397.95949333999999</v>
      </c>
    </row>
    <row r="1788" spans="1:54" x14ac:dyDescent="0.25">
      <c r="A1788" t="s">
        <v>1608</v>
      </c>
      <c r="B1788" t="s">
        <v>3</v>
      </c>
      <c r="C1788">
        <v>2014</v>
      </c>
      <c r="D1788">
        <v>3</v>
      </c>
      <c r="E1788">
        <v>6</v>
      </c>
      <c r="F1788" t="s">
        <v>1846</v>
      </c>
      <c r="G1788" t="s">
        <v>1768</v>
      </c>
      <c r="H1788" t="s">
        <v>2036</v>
      </c>
      <c r="I1788" t="s">
        <v>1837</v>
      </c>
      <c r="J1788" t="s">
        <v>1819</v>
      </c>
      <c r="K1788" t="str">
        <f t="shared" si="709"/>
        <v>Offshore</v>
      </c>
      <c r="L1788">
        <v>2</v>
      </c>
      <c r="M1788">
        <f t="shared" si="702"/>
        <v>1627.7057965399999</v>
      </c>
      <c r="N1788">
        <f t="shared" si="710"/>
        <v>3.5097060083587075</v>
      </c>
      <c r="O1788">
        <f t="shared" si="711"/>
        <v>2.7541147072542795</v>
      </c>
      <c r="P1788">
        <v>26.141732283464567</v>
      </c>
      <c r="Q1788">
        <f t="shared" si="712"/>
        <v>13.070866141732283</v>
      </c>
      <c r="R1788">
        <v>1.9841603596638981</v>
      </c>
      <c r="S1788">
        <f t="shared" si="703"/>
        <v>1614.8146593449089</v>
      </c>
      <c r="T1788">
        <f t="shared" si="713"/>
        <v>0.99208017983194907</v>
      </c>
      <c r="U1788">
        <f t="shared" si="704"/>
        <v>3.2589759041957747</v>
      </c>
      <c r="V1788">
        <f t="shared" si="714"/>
        <v>0.92856093827636998</v>
      </c>
      <c r="W1788">
        <f t="shared" si="705"/>
        <v>2.6942374785631471</v>
      </c>
      <c r="X1788">
        <f t="shared" si="715"/>
        <v>0.97825899243287973</v>
      </c>
      <c r="Y1788">
        <v>120</v>
      </c>
      <c r="Z1788">
        <f>Y1788*'MRIP Selectivity'!$N$35</f>
        <v>0.75559130110442796</v>
      </c>
      <c r="AA1788">
        <f>Y1788*'MRIP Selectivity'!$O$35</f>
        <v>0.75411470725427954</v>
      </c>
      <c r="AB1788">
        <f>Y1788*'MRIP Selectivity'!$P$35</f>
        <v>0.10838605554502656</v>
      </c>
      <c r="AC1788">
        <v>0.74741255597723821</v>
      </c>
      <c r="AD1788">
        <v>0.94160359434525442</v>
      </c>
      <c r="AE1788">
        <v>1.3432654004296583</v>
      </c>
      <c r="AF1788">
        <f t="shared" si="716"/>
        <v>0.56473842563262755</v>
      </c>
      <c r="AG1788">
        <f t="shared" si="717"/>
        <v>0.71007711889924896</v>
      </c>
      <c r="AH1788">
        <f t="shared" si="718"/>
        <v>0.14559123830268128</v>
      </c>
      <c r="AI1788">
        <f t="shared" si="719"/>
        <v>1.6180920639037342</v>
      </c>
      <c r="AJ1788">
        <f t="shared" si="720"/>
        <v>1.4204067828345579</v>
      </c>
      <c r="AK1788">
        <f t="shared" si="721"/>
        <v>0.8625007627993061</v>
      </c>
      <c r="AL1788">
        <f t="shared" si="722"/>
        <v>0.85566835720193024</v>
      </c>
      <c r="AM1788">
        <f t="shared" si="723"/>
        <v>3.2589759041957747</v>
      </c>
      <c r="AN1788">
        <f t="shared" si="724"/>
        <v>2.6942374785631471</v>
      </c>
      <c r="AO1788">
        <v>2</v>
      </c>
      <c r="AP1788">
        <f t="shared" si="725"/>
        <v>3.5097060083587075</v>
      </c>
      <c r="AQ1788">
        <f t="shared" si="726"/>
        <v>2.7541147072542795</v>
      </c>
      <c r="AR1788">
        <v>120</v>
      </c>
      <c r="AS1788">
        <f>AR1788*'MRIP Selectivity'!$N$35</f>
        <v>0.75559130110442796</v>
      </c>
      <c r="AT1788">
        <f>AR1788*'MRIP Selectivity'!$O$35</f>
        <v>0.75411470725427954</v>
      </c>
      <c r="AU1788">
        <f>AR1788*'MRIP Selectivity'!$P$35</f>
        <v>0.10838605554502656</v>
      </c>
      <c r="AV1788">
        <v>16</v>
      </c>
      <c r="AW1788">
        <f t="shared" si="727"/>
        <v>80</v>
      </c>
      <c r="AX1788">
        <f t="shared" si="706"/>
        <v>0</v>
      </c>
      <c r="AY1788">
        <f t="shared" si="707"/>
        <v>0</v>
      </c>
      <c r="AZ1788">
        <f t="shared" si="708"/>
        <v>0</v>
      </c>
      <c r="BA1788">
        <v>813.85289826999997</v>
      </c>
      <c r="BB1788">
        <v>813.85289826999997</v>
      </c>
    </row>
    <row r="1789" spans="1:54" x14ac:dyDescent="0.25">
      <c r="A1789" t="s">
        <v>1609</v>
      </c>
      <c r="B1789" t="s">
        <v>3</v>
      </c>
      <c r="C1789">
        <v>2014</v>
      </c>
      <c r="D1789">
        <v>3</v>
      </c>
      <c r="E1789">
        <v>6</v>
      </c>
      <c r="F1789" t="s">
        <v>1846</v>
      </c>
      <c r="G1789" t="s">
        <v>1768</v>
      </c>
      <c r="H1789" t="s">
        <v>2036</v>
      </c>
      <c r="I1789" t="s">
        <v>1837</v>
      </c>
      <c r="J1789" t="s">
        <v>1819</v>
      </c>
      <c r="K1789" t="str">
        <f t="shared" si="709"/>
        <v>Offshore</v>
      </c>
      <c r="L1789">
        <v>1</v>
      </c>
      <c r="M1789">
        <f t="shared" si="702"/>
        <v>352.46561609000008</v>
      </c>
      <c r="N1789">
        <f t="shared" si="710"/>
        <v>1.3774265020896768</v>
      </c>
      <c r="O1789">
        <f t="shared" si="711"/>
        <v>1.1885286768135699</v>
      </c>
      <c r="P1789">
        <v>13.700787401574802</v>
      </c>
      <c r="Q1789">
        <f t="shared" si="712"/>
        <v>13.700787401574802</v>
      </c>
      <c r="R1789">
        <v>1.2125424420168269</v>
      </c>
      <c r="S1789">
        <f t="shared" si="703"/>
        <v>427.37951886073409</v>
      </c>
      <c r="T1789">
        <f t="shared" si="713"/>
        <v>1.2125424420168269</v>
      </c>
      <c r="U1789">
        <f t="shared" si="704"/>
        <v>1.5312463281497959</v>
      </c>
      <c r="V1789">
        <f t="shared" si="714"/>
        <v>1.1116718938010566</v>
      </c>
      <c r="W1789">
        <f t="shared" si="705"/>
        <v>1.3900617217416391</v>
      </c>
      <c r="X1789">
        <f t="shared" si="715"/>
        <v>1.1695651513166487</v>
      </c>
      <c r="Y1789">
        <v>30</v>
      </c>
      <c r="Z1789">
        <f>Y1789*'MRIP Selectivity'!$N$35</f>
        <v>0.18889782527610699</v>
      </c>
      <c r="AA1789">
        <f>Y1789*'MRIP Selectivity'!$O$35</f>
        <v>0.18852867681356988</v>
      </c>
      <c r="AB1789">
        <f>Y1789*'MRIP Selectivity'!$P$35</f>
        <v>2.709651388625664E-2</v>
      </c>
      <c r="AC1789">
        <v>0.74741255597723821</v>
      </c>
      <c r="AD1789">
        <v>0.94160359434525442</v>
      </c>
      <c r="AE1789">
        <v>1.3432654004296583</v>
      </c>
      <c r="AF1789">
        <f t="shared" si="716"/>
        <v>0.14118460640815689</v>
      </c>
      <c r="AG1789">
        <f t="shared" si="717"/>
        <v>0.17751927972481224</v>
      </c>
      <c r="AH1789">
        <f t="shared" si="718"/>
        <v>3.639780957567032E-2</v>
      </c>
      <c r="AI1789">
        <f t="shared" si="719"/>
        <v>0.40452301597593354</v>
      </c>
      <c r="AJ1789">
        <f t="shared" si="720"/>
        <v>0.35510169570863948</v>
      </c>
      <c r="AK1789">
        <f t="shared" si="721"/>
        <v>0.21562519069982652</v>
      </c>
      <c r="AL1789">
        <f t="shared" si="722"/>
        <v>0.21391708930048256</v>
      </c>
      <c r="AM1789">
        <f t="shared" si="723"/>
        <v>1.5312463281497959</v>
      </c>
      <c r="AN1789">
        <f t="shared" si="724"/>
        <v>1.3900617217416391</v>
      </c>
      <c r="AO1789">
        <v>1</v>
      </c>
      <c r="AP1789">
        <f t="shared" si="725"/>
        <v>1.3774265020896768</v>
      </c>
      <c r="AQ1789">
        <f t="shared" si="726"/>
        <v>1.1885286768135699</v>
      </c>
      <c r="AR1789">
        <v>30</v>
      </c>
      <c r="AS1789">
        <f>AR1789*'MRIP Selectivity'!$N$35</f>
        <v>0.18889782527610699</v>
      </c>
      <c r="AT1789">
        <f>AR1789*'MRIP Selectivity'!$O$35</f>
        <v>0.18852867681356988</v>
      </c>
      <c r="AU1789">
        <f>AR1789*'MRIP Selectivity'!$P$35</f>
        <v>2.709651388625664E-2</v>
      </c>
      <c r="AV1789">
        <v>9</v>
      </c>
      <c r="AW1789">
        <f t="shared" si="727"/>
        <v>45</v>
      </c>
      <c r="AX1789">
        <f t="shared" si="706"/>
        <v>0</v>
      </c>
      <c r="AY1789">
        <f t="shared" si="707"/>
        <v>0</v>
      </c>
      <c r="AZ1789">
        <f t="shared" si="708"/>
        <v>0</v>
      </c>
      <c r="BA1789">
        <v>352.46561609000008</v>
      </c>
      <c r="BB1789">
        <v>352.46561609000008</v>
      </c>
    </row>
    <row r="1790" spans="1:54" x14ac:dyDescent="0.25">
      <c r="A1790" t="s">
        <v>1610</v>
      </c>
      <c r="B1790" t="s">
        <v>3</v>
      </c>
      <c r="C1790">
        <v>2014</v>
      </c>
      <c r="D1790">
        <v>3</v>
      </c>
      <c r="E1790">
        <v>6</v>
      </c>
      <c r="F1790" t="s">
        <v>1834</v>
      </c>
      <c r="G1790" t="s">
        <v>1768</v>
      </c>
      <c r="H1790" t="s">
        <v>2035</v>
      </c>
      <c r="I1790" t="s">
        <v>1812</v>
      </c>
      <c r="J1790" t="s">
        <v>1813</v>
      </c>
      <c r="K1790" t="str">
        <f t="shared" si="709"/>
        <v>Inshore</v>
      </c>
      <c r="L1790">
        <v>0</v>
      </c>
      <c r="M1790">
        <f t="shared" si="702"/>
        <v>0</v>
      </c>
      <c r="N1790">
        <f t="shared" si="710"/>
        <v>2.516176680597846E-2</v>
      </c>
      <c r="O1790">
        <f t="shared" si="711"/>
        <v>1.2568578454237993E-2</v>
      </c>
      <c r="P1790">
        <v>0</v>
      </c>
      <c r="Q1790">
        <f t="shared" si="712"/>
        <v>0</v>
      </c>
      <c r="R1790">
        <v>0</v>
      </c>
      <c r="S1790">
        <f t="shared" si="703"/>
        <v>0</v>
      </c>
      <c r="T1790">
        <f t="shared" si="713"/>
        <v>0</v>
      </c>
      <c r="U1790">
        <f t="shared" si="704"/>
        <v>2.1246925742197942E-2</v>
      </c>
      <c r="V1790">
        <f t="shared" si="714"/>
        <v>0.84441310922369939</v>
      </c>
      <c r="W1790">
        <f t="shared" si="705"/>
        <v>1.1834618648320815E-2</v>
      </c>
      <c r="X1790">
        <f t="shared" si="715"/>
        <v>0.94160359434525431</v>
      </c>
      <c r="Y1790">
        <v>2</v>
      </c>
      <c r="Z1790">
        <f>Y1790*'MRIP Selectivity'!$N$35</f>
        <v>1.2593188351740467E-2</v>
      </c>
      <c r="AA1790">
        <f>Y1790*'MRIP Selectivity'!$O$35</f>
        <v>1.2568578454237993E-2</v>
      </c>
      <c r="AB1790">
        <f>Y1790*'MRIP Selectivity'!$P$35</f>
        <v>1.8064342590837759E-3</v>
      </c>
      <c r="AC1790">
        <v>0.74741255597723821</v>
      </c>
      <c r="AD1790">
        <v>0.94160359434525442</v>
      </c>
      <c r="AE1790">
        <v>1.3432654004296583</v>
      </c>
      <c r="AF1790">
        <f t="shared" si="716"/>
        <v>9.4123070938771265E-3</v>
      </c>
      <c r="AG1790">
        <f t="shared" si="717"/>
        <v>1.1834618648320815E-2</v>
      </c>
      <c r="AH1790">
        <f t="shared" si="718"/>
        <v>2.4265206383780212E-3</v>
      </c>
      <c r="AI1790">
        <f t="shared" si="719"/>
        <v>2.6968201065062234E-2</v>
      </c>
      <c r="AJ1790">
        <f t="shared" si="720"/>
        <v>2.3673446380575964E-2</v>
      </c>
      <c r="AK1790">
        <f t="shared" si="721"/>
        <v>1.4375012713321769E-2</v>
      </c>
      <c r="AL1790">
        <f t="shared" si="722"/>
        <v>1.4261139286698837E-2</v>
      </c>
      <c r="AM1790">
        <f t="shared" si="723"/>
        <v>2.1246925742197942E-2</v>
      </c>
      <c r="AN1790">
        <f t="shared" si="724"/>
        <v>1.1834618648320815E-2</v>
      </c>
      <c r="AO1790">
        <v>0</v>
      </c>
      <c r="AP1790">
        <f t="shared" si="725"/>
        <v>2.516176680597846E-2</v>
      </c>
      <c r="AQ1790">
        <f t="shared" si="726"/>
        <v>1.2568578454237993E-2</v>
      </c>
      <c r="AR1790">
        <v>2</v>
      </c>
      <c r="AS1790">
        <f>AR1790*'MRIP Selectivity'!$N$35</f>
        <v>1.2593188351740467E-2</v>
      </c>
      <c r="AT1790">
        <f>AR1790*'MRIP Selectivity'!$O$35</f>
        <v>1.2568578454237993E-2</v>
      </c>
      <c r="AU1790">
        <f>AR1790*'MRIP Selectivity'!$P$35</f>
        <v>1.8064342590837759E-3</v>
      </c>
      <c r="AV1790">
        <v>1</v>
      </c>
      <c r="AW1790">
        <f t="shared" si="727"/>
        <v>5</v>
      </c>
      <c r="AX1790">
        <f t="shared" si="706"/>
        <v>0</v>
      </c>
      <c r="AY1790">
        <f t="shared" si="707"/>
        <v>0</v>
      </c>
      <c r="AZ1790">
        <f t="shared" si="708"/>
        <v>0</v>
      </c>
      <c r="BA1790">
        <v>264.98411962</v>
      </c>
      <c r="BB1790">
        <v>264.98411962</v>
      </c>
    </row>
    <row r="1791" spans="1:54" x14ac:dyDescent="0.25">
      <c r="A1791" t="s">
        <v>1611</v>
      </c>
      <c r="B1791" t="s">
        <v>3</v>
      </c>
      <c r="C1791">
        <v>2014</v>
      </c>
      <c r="D1791">
        <v>3</v>
      </c>
      <c r="E1791">
        <v>6</v>
      </c>
      <c r="F1791" t="s">
        <v>1834</v>
      </c>
      <c r="G1791" t="s">
        <v>1768</v>
      </c>
      <c r="H1791" t="s">
        <v>2035</v>
      </c>
      <c r="I1791" t="s">
        <v>1812</v>
      </c>
      <c r="J1791" t="s">
        <v>1819</v>
      </c>
      <c r="K1791" t="str">
        <f t="shared" si="709"/>
        <v>Offshore</v>
      </c>
      <c r="L1791">
        <v>0</v>
      </c>
      <c r="M1791">
        <f t="shared" si="702"/>
        <v>0</v>
      </c>
      <c r="N1791">
        <f t="shared" si="710"/>
        <v>0.10064706722391384</v>
      </c>
      <c r="O1791">
        <f t="shared" si="711"/>
        <v>5.0274313816951972E-2</v>
      </c>
      <c r="P1791">
        <v>0</v>
      </c>
      <c r="Q1791">
        <f t="shared" si="712"/>
        <v>0</v>
      </c>
      <c r="R1791">
        <v>0</v>
      </c>
      <c r="S1791">
        <f t="shared" si="703"/>
        <v>0</v>
      </c>
      <c r="T1791">
        <f t="shared" si="713"/>
        <v>0</v>
      </c>
      <c r="U1791">
        <f t="shared" si="704"/>
        <v>8.4987702968791767E-2</v>
      </c>
      <c r="V1791">
        <f t="shared" si="714"/>
        <v>0.84441310922369939</v>
      </c>
      <c r="W1791">
        <f t="shared" si="705"/>
        <v>4.7338474593283261E-2</v>
      </c>
      <c r="X1791">
        <f t="shared" si="715"/>
        <v>0.94160359434525431</v>
      </c>
      <c r="Y1791">
        <v>8</v>
      </c>
      <c r="Z1791">
        <f>Y1791*'MRIP Selectivity'!$N$35</f>
        <v>5.0372753406961866E-2</v>
      </c>
      <c r="AA1791">
        <f>Y1791*'MRIP Selectivity'!$O$35</f>
        <v>5.0274313816951972E-2</v>
      </c>
      <c r="AB1791">
        <f>Y1791*'MRIP Selectivity'!$P$35</f>
        <v>7.2257370363351036E-3</v>
      </c>
      <c r="AC1791">
        <v>0.74741255597723821</v>
      </c>
      <c r="AD1791">
        <v>0.94160359434525442</v>
      </c>
      <c r="AE1791">
        <v>1.3432654004296583</v>
      </c>
      <c r="AF1791">
        <f t="shared" si="716"/>
        <v>3.7649228375508506E-2</v>
      </c>
      <c r="AG1791">
        <f t="shared" si="717"/>
        <v>4.7338474593283261E-2</v>
      </c>
      <c r="AH1791">
        <f t="shared" si="718"/>
        <v>9.7060825535120847E-3</v>
      </c>
      <c r="AI1791">
        <f t="shared" si="719"/>
        <v>0.10787280426024894</v>
      </c>
      <c r="AJ1791">
        <f t="shared" si="720"/>
        <v>9.4693785522303855E-2</v>
      </c>
      <c r="AK1791">
        <f t="shared" si="721"/>
        <v>5.7500050853287077E-2</v>
      </c>
      <c r="AL1791">
        <f t="shared" si="722"/>
        <v>5.7044557146795349E-2</v>
      </c>
      <c r="AM1791">
        <f t="shared" si="723"/>
        <v>8.4987702968791767E-2</v>
      </c>
      <c r="AN1791">
        <f t="shared" si="724"/>
        <v>4.7338474593283261E-2</v>
      </c>
      <c r="AO1791">
        <v>0</v>
      </c>
      <c r="AP1791">
        <f t="shared" si="725"/>
        <v>0.10064706722391384</v>
      </c>
      <c r="AQ1791">
        <f t="shared" si="726"/>
        <v>5.0274313816951972E-2</v>
      </c>
      <c r="AR1791">
        <v>8</v>
      </c>
      <c r="AS1791">
        <f>AR1791*'MRIP Selectivity'!$N$35</f>
        <v>5.0372753406961866E-2</v>
      </c>
      <c r="AT1791">
        <f>AR1791*'MRIP Selectivity'!$O$35</f>
        <v>5.0274313816951972E-2</v>
      </c>
      <c r="AU1791">
        <f>AR1791*'MRIP Selectivity'!$P$35</f>
        <v>7.2257370363351036E-3</v>
      </c>
      <c r="AV1791">
        <v>4</v>
      </c>
      <c r="AW1791">
        <f t="shared" si="727"/>
        <v>20</v>
      </c>
      <c r="AX1791">
        <f t="shared" si="706"/>
        <v>0</v>
      </c>
      <c r="AY1791">
        <f t="shared" si="707"/>
        <v>0</v>
      </c>
      <c r="AZ1791">
        <f t="shared" si="708"/>
        <v>0</v>
      </c>
      <c r="BA1791">
        <v>264.98411962</v>
      </c>
      <c r="BB1791">
        <v>264.98411962</v>
      </c>
    </row>
    <row r="1792" spans="1:54" x14ac:dyDescent="0.25">
      <c r="A1792" t="s">
        <v>1612</v>
      </c>
      <c r="B1792" t="s">
        <v>3</v>
      </c>
      <c r="C1792">
        <v>2014</v>
      </c>
      <c r="D1792">
        <v>3</v>
      </c>
      <c r="E1792">
        <v>6</v>
      </c>
      <c r="F1792" t="s">
        <v>1834</v>
      </c>
      <c r="G1792" t="s">
        <v>1768</v>
      </c>
      <c r="H1792" t="s">
        <v>2035</v>
      </c>
      <c r="I1792" t="s">
        <v>1812</v>
      </c>
      <c r="J1792" t="s">
        <v>1767</v>
      </c>
      <c r="K1792" t="str">
        <f t="shared" si="709"/>
        <v>Inshore</v>
      </c>
      <c r="L1792">
        <v>0</v>
      </c>
      <c r="M1792">
        <f t="shared" si="702"/>
        <v>0</v>
      </c>
      <c r="N1792">
        <f t="shared" si="710"/>
        <v>1.258088340298923E-2</v>
      </c>
      <c r="O1792">
        <f t="shared" si="711"/>
        <v>6.2842892271189965E-3</v>
      </c>
      <c r="P1792">
        <v>0</v>
      </c>
      <c r="Q1792">
        <f t="shared" si="712"/>
        <v>0</v>
      </c>
      <c r="R1792">
        <v>0</v>
      </c>
      <c r="S1792">
        <f t="shared" si="703"/>
        <v>0</v>
      </c>
      <c r="T1792">
        <f t="shared" si="713"/>
        <v>0</v>
      </c>
      <c r="U1792">
        <f t="shared" si="704"/>
        <v>1.0623462871098971E-2</v>
      </c>
      <c r="V1792">
        <f t="shared" si="714"/>
        <v>0.84441310922369939</v>
      </c>
      <c r="W1792">
        <f t="shared" si="705"/>
        <v>5.9173093241604077E-3</v>
      </c>
      <c r="X1792">
        <f t="shared" si="715"/>
        <v>0.94160359434525431</v>
      </c>
      <c r="Y1792">
        <v>1</v>
      </c>
      <c r="Z1792">
        <f>Y1792*'MRIP Selectivity'!$N$35</f>
        <v>6.2965941758702333E-3</v>
      </c>
      <c r="AA1792">
        <f>Y1792*'MRIP Selectivity'!$O$35</f>
        <v>6.2842892271189965E-3</v>
      </c>
      <c r="AB1792">
        <f>Y1792*'MRIP Selectivity'!$P$35</f>
        <v>9.0321712954188795E-4</v>
      </c>
      <c r="AC1792">
        <v>0.74741255597723821</v>
      </c>
      <c r="AD1792">
        <v>0.94160359434525442</v>
      </c>
      <c r="AE1792">
        <v>1.3432654004296583</v>
      </c>
      <c r="AF1792">
        <f t="shared" si="716"/>
        <v>4.7061535469385633E-3</v>
      </c>
      <c r="AG1792">
        <f t="shared" si="717"/>
        <v>5.9173093241604077E-3</v>
      </c>
      <c r="AH1792">
        <f t="shared" si="718"/>
        <v>1.2132603191890106E-3</v>
      </c>
      <c r="AI1792">
        <f t="shared" si="719"/>
        <v>1.3484100532531117E-2</v>
      </c>
      <c r="AJ1792">
        <f t="shared" si="720"/>
        <v>1.1836723190287982E-2</v>
      </c>
      <c r="AK1792">
        <f t="shared" si="721"/>
        <v>7.1875063566608846E-3</v>
      </c>
      <c r="AL1792">
        <f t="shared" si="722"/>
        <v>7.1305696433494187E-3</v>
      </c>
      <c r="AM1792">
        <f t="shared" si="723"/>
        <v>1.0623462871098971E-2</v>
      </c>
      <c r="AN1792">
        <f t="shared" si="724"/>
        <v>5.9173093241604077E-3</v>
      </c>
      <c r="AO1792">
        <v>0</v>
      </c>
      <c r="AP1792">
        <f t="shared" si="725"/>
        <v>1.258088340298923E-2</v>
      </c>
      <c r="AQ1792">
        <f t="shared" si="726"/>
        <v>6.2842892271189965E-3</v>
      </c>
      <c r="AR1792">
        <v>1</v>
      </c>
      <c r="AS1792">
        <f>AR1792*'MRIP Selectivity'!$N$35</f>
        <v>6.2965941758702333E-3</v>
      </c>
      <c r="AT1792">
        <f>AR1792*'MRIP Selectivity'!$O$35</f>
        <v>6.2842892271189965E-3</v>
      </c>
      <c r="AU1792">
        <f>AR1792*'MRIP Selectivity'!$P$35</f>
        <v>9.0321712954188795E-4</v>
      </c>
      <c r="AV1792">
        <v>2</v>
      </c>
      <c r="AW1792">
        <f t="shared" si="727"/>
        <v>10</v>
      </c>
      <c r="AX1792">
        <f t="shared" si="706"/>
        <v>0</v>
      </c>
      <c r="AY1792">
        <f t="shared" si="707"/>
        <v>0</v>
      </c>
      <c r="AZ1792">
        <f t="shared" si="708"/>
        <v>0</v>
      </c>
      <c r="BA1792">
        <v>264.98411962</v>
      </c>
      <c r="BB1792">
        <v>264.98411962</v>
      </c>
    </row>
    <row r="1793" spans="1:54" x14ac:dyDescent="0.25">
      <c r="A1793" t="s">
        <v>1613</v>
      </c>
      <c r="B1793" t="s">
        <v>3</v>
      </c>
      <c r="C1793">
        <v>2014</v>
      </c>
      <c r="D1793">
        <v>3</v>
      </c>
      <c r="E1793">
        <v>6</v>
      </c>
      <c r="F1793" t="s">
        <v>1834</v>
      </c>
      <c r="G1793" t="s">
        <v>1768</v>
      </c>
      <c r="H1793" t="s">
        <v>2035</v>
      </c>
      <c r="I1793" t="s">
        <v>1812</v>
      </c>
      <c r="J1793" t="s">
        <v>1819</v>
      </c>
      <c r="K1793" t="str">
        <f t="shared" si="709"/>
        <v>Offshore</v>
      </c>
      <c r="L1793">
        <v>0</v>
      </c>
      <c r="M1793">
        <f t="shared" si="702"/>
        <v>0</v>
      </c>
      <c r="N1793">
        <f t="shared" si="710"/>
        <v>7.5485300417935386E-2</v>
      </c>
      <c r="O1793">
        <f t="shared" si="711"/>
        <v>3.7705735362713981E-2</v>
      </c>
      <c r="P1793">
        <v>0</v>
      </c>
      <c r="Q1793">
        <f t="shared" si="712"/>
        <v>0</v>
      </c>
      <c r="R1793">
        <v>0</v>
      </c>
      <c r="S1793">
        <f t="shared" si="703"/>
        <v>0</v>
      </c>
      <c r="T1793">
        <f t="shared" si="713"/>
        <v>0</v>
      </c>
      <c r="U1793">
        <f t="shared" si="704"/>
        <v>6.3740777226593825E-2</v>
      </c>
      <c r="V1793">
        <f t="shared" si="714"/>
        <v>0.84441310922369928</v>
      </c>
      <c r="W1793">
        <f t="shared" si="705"/>
        <v>3.5503855944962449E-2</v>
      </c>
      <c r="X1793">
        <f t="shared" si="715"/>
        <v>0.94160359434525442</v>
      </c>
      <c r="Y1793">
        <v>6</v>
      </c>
      <c r="Z1793">
        <f>Y1793*'MRIP Selectivity'!$N$35</f>
        <v>3.7779565055221398E-2</v>
      </c>
      <c r="AA1793">
        <f>Y1793*'MRIP Selectivity'!$O$35</f>
        <v>3.7705735362713981E-2</v>
      </c>
      <c r="AB1793">
        <f>Y1793*'MRIP Selectivity'!$P$35</f>
        <v>5.4193027772513275E-3</v>
      </c>
      <c r="AC1793">
        <v>0.74741255597723821</v>
      </c>
      <c r="AD1793">
        <v>0.94160359434525442</v>
      </c>
      <c r="AE1793">
        <v>1.3432654004296583</v>
      </c>
      <c r="AF1793">
        <f t="shared" si="716"/>
        <v>2.8236921281631376E-2</v>
      </c>
      <c r="AG1793">
        <f t="shared" si="717"/>
        <v>3.5503855944962449E-2</v>
      </c>
      <c r="AH1793">
        <f t="shared" si="718"/>
        <v>7.2795619151340635E-3</v>
      </c>
      <c r="AI1793">
        <f t="shared" si="719"/>
        <v>8.0904603195186719E-2</v>
      </c>
      <c r="AJ1793">
        <f t="shared" si="720"/>
        <v>7.1020339141727895E-2</v>
      </c>
      <c r="AK1793">
        <f t="shared" si="721"/>
        <v>4.3125038139965308E-2</v>
      </c>
      <c r="AL1793">
        <f t="shared" si="722"/>
        <v>4.2783417860096512E-2</v>
      </c>
      <c r="AM1793">
        <f t="shared" si="723"/>
        <v>6.3740777226593825E-2</v>
      </c>
      <c r="AN1793">
        <f t="shared" si="724"/>
        <v>3.5503855944962449E-2</v>
      </c>
      <c r="AO1793">
        <v>0</v>
      </c>
      <c r="AP1793">
        <f t="shared" si="725"/>
        <v>7.5485300417935386E-2</v>
      </c>
      <c r="AQ1793">
        <f t="shared" si="726"/>
        <v>3.7705735362713981E-2</v>
      </c>
      <c r="AR1793">
        <v>6</v>
      </c>
      <c r="AS1793">
        <f>AR1793*'MRIP Selectivity'!$N$35</f>
        <v>3.7779565055221398E-2</v>
      </c>
      <c r="AT1793">
        <f>AR1793*'MRIP Selectivity'!$O$35</f>
        <v>3.7705735362713981E-2</v>
      </c>
      <c r="AU1793">
        <f>AR1793*'MRIP Selectivity'!$P$35</f>
        <v>5.4193027772513275E-3</v>
      </c>
      <c r="AV1793">
        <v>9</v>
      </c>
      <c r="AW1793">
        <f t="shared" si="727"/>
        <v>45</v>
      </c>
      <c r="AX1793">
        <f t="shared" si="706"/>
        <v>0</v>
      </c>
      <c r="AY1793">
        <f t="shared" si="707"/>
        <v>0</v>
      </c>
      <c r="AZ1793">
        <f t="shared" si="708"/>
        <v>0</v>
      </c>
      <c r="BA1793">
        <v>264.98411962</v>
      </c>
      <c r="BB1793">
        <v>264.98411962</v>
      </c>
    </row>
    <row r="1794" spans="1:54" x14ac:dyDescent="0.25">
      <c r="A1794" t="s">
        <v>1614</v>
      </c>
      <c r="B1794" t="s">
        <v>3</v>
      </c>
      <c r="C1794">
        <v>2014</v>
      </c>
      <c r="D1794">
        <v>3</v>
      </c>
      <c r="E1794">
        <v>6</v>
      </c>
      <c r="F1794" t="s">
        <v>1834</v>
      </c>
      <c r="G1794" t="s">
        <v>1768</v>
      </c>
      <c r="H1794" t="s">
        <v>2035</v>
      </c>
      <c r="I1794" t="s">
        <v>1812</v>
      </c>
      <c r="J1794" t="s">
        <v>1767</v>
      </c>
      <c r="K1794" t="str">
        <f t="shared" si="709"/>
        <v>Inshore</v>
      </c>
      <c r="L1794">
        <v>0</v>
      </c>
      <c r="M1794">
        <f t="shared" ref="M1794:M1857" si="728">L1794*BA1794</f>
        <v>0</v>
      </c>
      <c r="N1794">
        <f t="shared" si="710"/>
        <v>0.12580883402989229</v>
      </c>
      <c r="O1794">
        <f t="shared" si="711"/>
        <v>6.2842892271189971E-2</v>
      </c>
      <c r="P1794">
        <v>0</v>
      </c>
      <c r="Q1794">
        <f t="shared" si="712"/>
        <v>0</v>
      </c>
      <c r="R1794">
        <v>0</v>
      </c>
      <c r="S1794">
        <f t="shared" ref="S1794:S1857" si="729">R1794*BA1794</f>
        <v>0</v>
      </c>
      <c r="T1794">
        <f t="shared" si="713"/>
        <v>0</v>
      </c>
      <c r="U1794">
        <f t="shared" ref="U1794:U1857" si="730">IF(AX1794=1,R1794+AF1794+AG1794+AH1794,R1794+AF1794+AG1794)</f>
        <v>0.10623462871098971</v>
      </c>
      <c r="V1794">
        <f t="shared" si="714"/>
        <v>0.84441310922369939</v>
      </c>
      <c r="W1794">
        <f t="shared" ref="W1794:W1857" si="731">IF(AX1794=1,R1794+AG1794+AH1794,R1794+AG1794)</f>
        <v>5.9173093241604087E-2</v>
      </c>
      <c r="X1794">
        <f t="shared" si="715"/>
        <v>0.94160359434525442</v>
      </c>
      <c r="Y1794">
        <v>10</v>
      </c>
      <c r="Z1794">
        <f>Y1794*'MRIP Selectivity'!$N$35</f>
        <v>6.2965941758702335E-2</v>
      </c>
      <c r="AA1794">
        <f>Y1794*'MRIP Selectivity'!$O$35</f>
        <v>6.2842892271189971E-2</v>
      </c>
      <c r="AB1794">
        <f>Y1794*'MRIP Selectivity'!$P$35</f>
        <v>9.0321712954188789E-3</v>
      </c>
      <c r="AC1794">
        <v>0.74741255597723821</v>
      </c>
      <c r="AD1794">
        <v>0.94160359434525442</v>
      </c>
      <c r="AE1794">
        <v>1.3432654004296583</v>
      </c>
      <c r="AF1794">
        <f t="shared" si="716"/>
        <v>4.7061535469385629E-2</v>
      </c>
      <c r="AG1794">
        <f t="shared" si="717"/>
        <v>5.9173093241604087E-2</v>
      </c>
      <c r="AH1794">
        <f t="shared" si="718"/>
        <v>1.2132603191890105E-2</v>
      </c>
      <c r="AI1794">
        <f t="shared" si="719"/>
        <v>0.13484100532531118</v>
      </c>
      <c r="AJ1794">
        <f t="shared" si="720"/>
        <v>0.11836723190287982</v>
      </c>
      <c r="AK1794">
        <f t="shared" si="721"/>
        <v>7.1875063566608846E-2</v>
      </c>
      <c r="AL1794">
        <f t="shared" si="722"/>
        <v>7.1305696433494187E-2</v>
      </c>
      <c r="AM1794">
        <f t="shared" si="723"/>
        <v>0.10623462871098971</v>
      </c>
      <c r="AN1794">
        <f t="shared" si="724"/>
        <v>5.9173093241604087E-2</v>
      </c>
      <c r="AO1794">
        <v>0</v>
      </c>
      <c r="AP1794">
        <f t="shared" si="725"/>
        <v>0.12580883402989229</v>
      </c>
      <c r="AQ1794">
        <f t="shared" si="726"/>
        <v>6.2842892271189971E-2</v>
      </c>
      <c r="AR1794">
        <v>10</v>
      </c>
      <c r="AS1794">
        <f>AR1794*'MRIP Selectivity'!$N$35</f>
        <v>6.2965941758702335E-2</v>
      </c>
      <c r="AT1794">
        <f>AR1794*'MRIP Selectivity'!$O$35</f>
        <v>6.2842892271189971E-2</v>
      </c>
      <c r="AU1794">
        <f>AR1794*'MRIP Selectivity'!$P$35</f>
        <v>9.0321712954188789E-3</v>
      </c>
      <c r="AV1794">
        <v>9</v>
      </c>
      <c r="AW1794">
        <f t="shared" si="727"/>
        <v>45</v>
      </c>
      <c r="AX1794">
        <f t="shared" ref="AX1794:AX1857" si="732">IF(AO1794&gt;=AW1794,1,0)</f>
        <v>0</v>
      </c>
      <c r="AY1794">
        <f t="shared" ref="AY1794:AY1857" si="733">IF(AP1794&gt;=AW1794,1,0)</f>
        <v>0</v>
      </c>
      <c r="AZ1794">
        <f t="shared" ref="AZ1794:AZ1857" si="734">IF(AQ1794&gt;=AW1794,1,0)</f>
        <v>0</v>
      </c>
      <c r="BA1794">
        <v>264.98411962</v>
      </c>
      <c r="BB1794">
        <v>264.98411962</v>
      </c>
    </row>
    <row r="1795" spans="1:54" x14ac:dyDescent="0.25">
      <c r="A1795" t="s">
        <v>1615</v>
      </c>
      <c r="B1795" t="s">
        <v>3</v>
      </c>
      <c r="C1795">
        <v>2014</v>
      </c>
      <c r="D1795">
        <v>3</v>
      </c>
      <c r="E1795">
        <v>6</v>
      </c>
      <c r="F1795" t="s">
        <v>1848</v>
      </c>
      <c r="G1795" t="s">
        <v>1768</v>
      </c>
      <c r="H1795" t="s">
        <v>2035</v>
      </c>
      <c r="I1795" t="s">
        <v>1812</v>
      </c>
      <c r="J1795" t="s">
        <v>1767</v>
      </c>
      <c r="K1795" t="str">
        <f t="shared" ref="K1795:K1858" si="735">IF(J1795="Federal","Offshore","Inshore")</f>
        <v>Inshore</v>
      </c>
      <c r="L1795">
        <v>0</v>
      </c>
      <c r="M1795">
        <f t="shared" si="728"/>
        <v>0</v>
      </c>
      <c r="N1795">
        <f t="shared" ref="N1795:N1858" si="736">L1795+Z1795+AA1795</f>
        <v>0.62904417014946157</v>
      </c>
      <c r="O1795">
        <f t="shared" ref="O1795:O1858" si="737">L1795+AA1795</f>
        <v>0.31421446135594983</v>
      </c>
      <c r="P1795">
        <v>0</v>
      </c>
      <c r="Q1795">
        <f t="shared" ref="Q1795:Q1858" si="738">IF(L1795=0,0,P1795/L1795)</f>
        <v>0</v>
      </c>
      <c r="R1795">
        <v>0</v>
      </c>
      <c r="S1795">
        <f t="shared" si="729"/>
        <v>0</v>
      </c>
      <c r="T1795">
        <f t="shared" ref="T1795:T1858" si="739">IF(L1795=0,0,R1795/L1795)</f>
        <v>0</v>
      </c>
      <c r="U1795">
        <f t="shared" si="730"/>
        <v>0.53117314355494849</v>
      </c>
      <c r="V1795">
        <f t="shared" ref="V1795:V1858" si="740">U1795/N1795</f>
        <v>0.84441310922369917</v>
      </c>
      <c r="W1795">
        <f t="shared" si="731"/>
        <v>0.2958654662080204</v>
      </c>
      <c r="X1795">
        <f t="shared" ref="X1795:X1858" si="741">W1795/O1795</f>
        <v>0.94160359434525442</v>
      </c>
      <c r="Y1795">
        <v>50</v>
      </c>
      <c r="Z1795">
        <f>Y1795*'MRIP Selectivity'!$N$35</f>
        <v>0.31482970879351169</v>
      </c>
      <c r="AA1795">
        <f>Y1795*'MRIP Selectivity'!$O$35</f>
        <v>0.31421446135594983</v>
      </c>
      <c r="AB1795">
        <f>Y1795*'MRIP Selectivity'!$P$35</f>
        <v>4.5160856477094398E-2</v>
      </c>
      <c r="AC1795">
        <v>0.74741255597723821</v>
      </c>
      <c r="AD1795">
        <v>0.94160359434525442</v>
      </c>
      <c r="AE1795">
        <v>1.3432654004296583</v>
      </c>
      <c r="AF1795">
        <f t="shared" ref="AF1795:AF1858" si="742">Z1795*AC1795</f>
        <v>0.23530767734692815</v>
      </c>
      <c r="AG1795">
        <f t="shared" ref="AG1795:AG1858" si="743">AA1795*AD1795</f>
        <v>0.2958654662080204</v>
      </c>
      <c r="AH1795">
        <f t="shared" ref="AH1795:AH1858" si="744">AB1795*AE1795</f>
        <v>6.0663015959450534E-2</v>
      </c>
      <c r="AI1795">
        <f t="shared" ref="AI1795:AI1858" si="745">Z1795+AA1795+AB1795</f>
        <v>0.67420502662655601</v>
      </c>
      <c r="AJ1795">
        <f t="shared" ref="AJ1795:AJ1858" si="746">AF1795+AG1795+AH1795</f>
        <v>0.59183615951439905</v>
      </c>
      <c r="AK1795">
        <f t="shared" ref="AK1795:AK1858" si="747">AA1795+AB1795</f>
        <v>0.35937531783304422</v>
      </c>
      <c r="AL1795">
        <f t="shared" ref="AL1795:AL1858" si="748">AG1795+AH1795</f>
        <v>0.35652848216747091</v>
      </c>
      <c r="AM1795">
        <f t="shared" ref="AM1795:AM1858" si="749">R1795+AF1795+AG1795</f>
        <v>0.53117314355494849</v>
      </c>
      <c r="AN1795">
        <f t="shared" ref="AN1795:AN1858" si="750">R1795+AG1795</f>
        <v>0.2958654662080204</v>
      </c>
      <c r="AO1795">
        <v>0</v>
      </c>
      <c r="AP1795">
        <f t="shared" ref="AP1795:AP1858" si="751">AO1795+AS1795+AT1795</f>
        <v>0.62904417014946157</v>
      </c>
      <c r="AQ1795">
        <f t="shared" ref="AQ1795:AQ1858" si="752">AO1795+AT1795</f>
        <v>0.31421446135594983</v>
      </c>
      <c r="AR1795">
        <v>50</v>
      </c>
      <c r="AS1795">
        <f>AR1795*'MRIP Selectivity'!$N$35</f>
        <v>0.31482970879351169</v>
      </c>
      <c r="AT1795">
        <f>AR1795*'MRIP Selectivity'!$O$35</f>
        <v>0.31421446135594983</v>
      </c>
      <c r="AU1795">
        <f>AR1795*'MRIP Selectivity'!$P$35</f>
        <v>4.5160856477094398E-2</v>
      </c>
      <c r="AV1795">
        <v>4</v>
      </c>
      <c r="AW1795">
        <f t="shared" ref="AW1795:AW1858" si="753">AV1795*5</f>
        <v>20</v>
      </c>
      <c r="AX1795">
        <f t="shared" si="732"/>
        <v>0</v>
      </c>
      <c r="AY1795">
        <f t="shared" si="733"/>
        <v>0</v>
      </c>
      <c r="AZ1795">
        <f t="shared" si="734"/>
        <v>0</v>
      </c>
      <c r="BA1795">
        <v>819.71723052000004</v>
      </c>
      <c r="BB1795">
        <v>819.71723052000004</v>
      </c>
    </row>
    <row r="1796" spans="1:54" x14ac:dyDescent="0.25">
      <c r="A1796" t="s">
        <v>1616</v>
      </c>
      <c r="B1796" t="s">
        <v>3</v>
      </c>
      <c r="C1796">
        <v>2014</v>
      </c>
      <c r="D1796">
        <v>3</v>
      </c>
      <c r="E1796">
        <v>6</v>
      </c>
      <c r="F1796" t="s">
        <v>1818</v>
      </c>
      <c r="G1796" t="s">
        <v>1768</v>
      </c>
      <c r="H1796" t="s">
        <v>2036</v>
      </c>
      <c r="I1796" t="s">
        <v>1824</v>
      </c>
      <c r="J1796" t="s">
        <v>1767</v>
      </c>
      <c r="K1796" t="str">
        <f t="shared" si="735"/>
        <v>Inshore</v>
      </c>
      <c r="L1796">
        <v>0</v>
      </c>
      <c r="M1796">
        <f t="shared" si="728"/>
        <v>0</v>
      </c>
      <c r="N1796">
        <f t="shared" si="736"/>
        <v>1.258088340298923E-2</v>
      </c>
      <c r="O1796">
        <f t="shared" si="737"/>
        <v>6.2842892271189965E-3</v>
      </c>
      <c r="P1796">
        <v>0</v>
      </c>
      <c r="Q1796">
        <f t="shared" si="738"/>
        <v>0</v>
      </c>
      <c r="R1796">
        <v>0</v>
      </c>
      <c r="S1796">
        <f t="shared" si="729"/>
        <v>0</v>
      </c>
      <c r="T1796">
        <f t="shared" si="739"/>
        <v>0</v>
      </c>
      <c r="U1796">
        <f t="shared" si="730"/>
        <v>1.0623462871098971E-2</v>
      </c>
      <c r="V1796">
        <f t="shared" si="740"/>
        <v>0.84441310922369939</v>
      </c>
      <c r="W1796">
        <f t="shared" si="731"/>
        <v>5.9173093241604077E-3</v>
      </c>
      <c r="X1796">
        <f t="shared" si="741"/>
        <v>0.94160359434525431</v>
      </c>
      <c r="Y1796">
        <v>1</v>
      </c>
      <c r="Z1796">
        <f>Y1796*'MRIP Selectivity'!$N$35</f>
        <v>6.2965941758702333E-3</v>
      </c>
      <c r="AA1796">
        <f>Y1796*'MRIP Selectivity'!$O$35</f>
        <v>6.2842892271189965E-3</v>
      </c>
      <c r="AB1796">
        <f>Y1796*'MRIP Selectivity'!$P$35</f>
        <v>9.0321712954188795E-4</v>
      </c>
      <c r="AC1796">
        <v>0.74741255597723821</v>
      </c>
      <c r="AD1796">
        <v>0.94160359434525442</v>
      </c>
      <c r="AE1796">
        <v>1.3432654004296583</v>
      </c>
      <c r="AF1796">
        <f t="shared" si="742"/>
        <v>4.7061535469385633E-3</v>
      </c>
      <c r="AG1796">
        <f t="shared" si="743"/>
        <v>5.9173093241604077E-3</v>
      </c>
      <c r="AH1796">
        <f t="shared" si="744"/>
        <v>1.2132603191890106E-3</v>
      </c>
      <c r="AI1796">
        <f t="shared" si="745"/>
        <v>1.3484100532531117E-2</v>
      </c>
      <c r="AJ1796">
        <f t="shared" si="746"/>
        <v>1.1836723190287982E-2</v>
      </c>
      <c r="AK1796">
        <f t="shared" si="747"/>
        <v>7.1875063566608846E-3</v>
      </c>
      <c r="AL1796">
        <f t="shared" si="748"/>
        <v>7.1305696433494187E-3</v>
      </c>
      <c r="AM1796">
        <f t="shared" si="749"/>
        <v>1.0623462871098971E-2</v>
      </c>
      <c r="AN1796">
        <f t="shared" si="750"/>
        <v>5.9173093241604077E-3</v>
      </c>
      <c r="AO1796">
        <v>0</v>
      </c>
      <c r="AP1796">
        <f t="shared" si="751"/>
        <v>1.258088340298923E-2</v>
      </c>
      <c r="AQ1796">
        <f t="shared" si="752"/>
        <v>6.2842892271189965E-3</v>
      </c>
      <c r="AR1796">
        <v>1</v>
      </c>
      <c r="AS1796">
        <f>AR1796*'MRIP Selectivity'!$N$35</f>
        <v>6.2965941758702333E-3</v>
      </c>
      <c r="AT1796">
        <f>AR1796*'MRIP Selectivity'!$O$35</f>
        <v>6.2842892271189965E-3</v>
      </c>
      <c r="AU1796">
        <f>AR1796*'MRIP Selectivity'!$P$35</f>
        <v>9.0321712954188795E-4</v>
      </c>
      <c r="AV1796">
        <v>1</v>
      </c>
      <c r="AW1796">
        <f t="shared" si="753"/>
        <v>5</v>
      </c>
      <c r="AX1796">
        <f t="shared" si="732"/>
        <v>0</v>
      </c>
      <c r="AY1796">
        <f t="shared" si="733"/>
        <v>0</v>
      </c>
      <c r="AZ1796">
        <f t="shared" si="734"/>
        <v>0</v>
      </c>
      <c r="BA1796">
        <v>1398.0451184000001</v>
      </c>
      <c r="BB1796">
        <v>1398.0451184000001</v>
      </c>
    </row>
    <row r="1797" spans="1:54" x14ac:dyDescent="0.25">
      <c r="A1797" t="s">
        <v>1617</v>
      </c>
      <c r="B1797" t="s">
        <v>3</v>
      </c>
      <c r="C1797">
        <v>2014</v>
      </c>
      <c r="D1797">
        <v>3</v>
      </c>
      <c r="E1797">
        <v>6</v>
      </c>
      <c r="F1797" t="s">
        <v>1843</v>
      </c>
      <c r="G1797" t="s">
        <v>1768</v>
      </c>
      <c r="H1797" t="s">
        <v>2035</v>
      </c>
      <c r="I1797" t="s">
        <v>1812</v>
      </c>
      <c r="J1797" t="s">
        <v>1813</v>
      </c>
      <c r="K1797" t="str">
        <f t="shared" si="735"/>
        <v>Inshore</v>
      </c>
      <c r="L1797">
        <v>0</v>
      </c>
      <c r="M1797">
        <f t="shared" si="728"/>
        <v>0</v>
      </c>
      <c r="N1797">
        <f t="shared" si="736"/>
        <v>0.11322795062690307</v>
      </c>
      <c r="O1797">
        <f t="shared" si="737"/>
        <v>5.6558603044070968E-2</v>
      </c>
      <c r="P1797">
        <v>0</v>
      </c>
      <c r="Q1797">
        <f t="shared" si="738"/>
        <v>0</v>
      </c>
      <c r="R1797">
        <v>0</v>
      </c>
      <c r="S1797">
        <f t="shared" si="729"/>
        <v>0</v>
      </c>
      <c r="T1797">
        <f t="shared" si="739"/>
        <v>0</v>
      </c>
      <c r="U1797">
        <f t="shared" si="730"/>
        <v>9.5611165839890738E-2</v>
      </c>
      <c r="V1797">
        <f t="shared" si="740"/>
        <v>0.84441310922369939</v>
      </c>
      <c r="W1797">
        <f t="shared" si="731"/>
        <v>5.3255783917443671E-2</v>
      </c>
      <c r="X1797">
        <f t="shared" si="741"/>
        <v>0.94160359434525442</v>
      </c>
      <c r="Y1797">
        <v>9</v>
      </c>
      <c r="Z1797">
        <f>Y1797*'MRIP Selectivity'!$N$35</f>
        <v>5.6669347582832097E-2</v>
      </c>
      <c r="AA1797">
        <f>Y1797*'MRIP Selectivity'!$O$35</f>
        <v>5.6558603044070968E-2</v>
      </c>
      <c r="AB1797">
        <f>Y1797*'MRIP Selectivity'!$P$35</f>
        <v>8.1289541658769917E-3</v>
      </c>
      <c r="AC1797">
        <v>0.74741255597723821</v>
      </c>
      <c r="AD1797">
        <v>0.94160359434525442</v>
      </c>
      <c r="AE1797">
        <v>1.3432654004296583</v>
      </c>
      <c r="AF1797">
        <f t="shared" si="742"/>
        <v>4.2355381922447061E-2</v>
      </c>
      <c r="AG1797">
        <f t="shared" si="743"/>
        <v>5.3255783917443671E-2</v>
      </c>
      <c r="AH1797">
        <f t="shared" si="744"/>
        <v>1.0919342872701096E-2</v>
      </c>
      <c r="AI1797">
        <f t="shared" si="745"/>
        <v>0.12135690479278005</v>
      </c>
      <c r="AJ1797">
        <f t="shared" si="746"/>
        <v>0.10653050871259183</v>
      </c>
      <c r="AK1797">
        <f t="shared" si="747"/>
        <v>6.4687557209947955E-2</v>
      </c>
      <c r="AL1797">
        <f t="shared" si="748"/>
        <v>6.4175126790144768E-2</v>
      </c>
      <c r="AM1797">
        <f t="shared" si="749"/>
        <v>9.5611165839890738E-2</v>
      </c>
      <c r="AN1797">
        <f t="shared" si="750"/>
        <v>5.3255783917443671E-2</v>
      </c>
      <c r="AO1797">
        <v>0</v>
      </c>
      <c r="AP1797">
        <f t="shared" si="751"/>
        <v>0.11322795062690307</v>
      </c>
      <c r="AQ1797">
        <f t="shared" si="752"/>
        <v>5.6558603044070968E-2</v>
      </c>
      <c r="AR1797">
        <v>9</v>
      </c>
      <c r="AS1797">
        <f>AR1797*'MRIP Selectivity'!$N$35</f>
        <v>5.6669347582832097E-2</v>
      </c>
      <c r="AT1797">
        <f>AR1797*'MRIP Selectivity'!$O$35</f>
        <v>5.6558603044070968E-2</v>
      </c>
      <c r="AU1797">
        <f>AR1797*'MRIP Selectivity'!$P$35</f>
        <v>8.1289541658769917E-3</v>
      </c>
      <c r="AV1797">
        <v>4</v>
      </c>
      <c r="AW1797">
        <f t="shared" si="753"/>
        <v>20</v>
      </c>
      <c r="AX1797">
        <f t="shared" si="732"/>
        <v>0</v>
      </c>
      <c r="AY1797">
        <f t="shared" si="733"/>
        <v>0</v>
      </c>
      <c r="AZ1797">
        <f t="shared" si="734"/>
        <v>0</v>
      </c>
      <c r="BA1797">
        <v>415.17077078</v>
      </c>
      <c r="BB1797">
        <v>415.17077078</v>
      </c>
    </row>
    <row r="1798" spans="1:54" x14ac:dyDescent="0.25">
      <c r="A1798" t="s">
        <v>1618</v>
      </c>
      <c r="B1798" t="s">
        <v>3</v>
      </c>
      <c r="C1798">
        <v>2014</v>
      </c>
      <c r="D1798">
        <v>3</v>
      </c>
      <c r="E1798">
        <v>6</v>
      </c>
      <c r="F1798" t="s">
        <v>1843</v>
      </c>
      <c r="G1798" t="s">
        <v>1768</v>
      </c>
      <c r="H1798" t="s">
        <v>2035</v>
      </c>
      <c r="I1798" t="s">
        <v>1812</v>
      </c>
      <c r="J1798" t="s">
        <v>1767</v>
      </c>
      <c r="K1798" t="str">
        <f t="shared" si="735"/>
        <v>Inshore</v>
      </c>
      <c r="L1798">
        <v>0</v>
      </c>
      <c r="M1798">
        <f t="shared" si="728"/>
        <v>0</v>
      </c>
      <c r="N1798">
        <f t="shared" si="736"/>
        <v>0.37742650208967687</v>
      </c>
      <c r="O1798">
        <f t="shared" si="737"/>
        <v>0.18852867681356988</v>
      </c>
      <c r="P1798">
        <v>0</v>
      </c>
      <c r="Q1798">
        <f t="shared" si="738"/>
        <v>0</v>
      </c>
      <c r="R1798">
        <v>0</v>
      </c>
      <c r="S1798">
        <f t="shared" si="729"/>
        <v>0</v>
      </c>
      <c r="T1798">
        <f t="shared" si="739"/>
        <v>0</v>
      </c>
      <c r="U1798">
        <f t="shared" si="730"/>
        <v>0.31870388613296913</v>
      </c>
      <c r="V1798">
        <f t="shared" si="740"/>
        <v>0.84441310922369939</v>
      </c>
      <c r="W1798">
        <f t="shared" si="731"/>
        <v>0.17751927972481224</v>
      </c>
      <c r="X1798">
        <f t="shared" si="741"/>
        <v>0.94160359434525442</v>
      </c>
      <c r="Y1798">
        <v>30</v>
      </c>
      <c r="Z1798">
        <f>Y1798*'MRIP Selectivity'!$N$35</f>
        <v>0.18889782527610699</v>
      </c>
      <c r="AA1798">
        <f>Y1798*'MRIP Selectivity'!$O$35</f>
        <v>0.18852867681356988</v>
      </c>
      <c r="AB1798">
        <f>Y1798*'MRIP Selectivity'!$P$35</f>
        <v>2.709651388625664E-2</v>
      </c>
      <c r="AC1798">
        <v>0.74741255597723821</v>
      </c>
      <c r="AD1798">
        <v>0.94160359434525442</v>
      </c>
      <c r="AE1798">
        <v>1.3432654004296583</v>
      </c>
      <c r="AF1798">
        <f t="shared" si="742"/>
        <v>0.14118460640815689</v>
      </c>
      <c r="AG1798">
        <f t="shared" si="743"/>
        <v>0.17751927972481224</v>
      </c>
      <c r="AH1798">
        <f t="shared" si="744"/>
        <v>3.639780957567032E-2</v>
      </c>
      <c r="AI1798">
        <f t="shared" si="745"/>
        <v>0.40452301597593354</v>
      </c>
      <c r="AJ1798">
        <f t="shared" si="746"/>
        <v>0.35510169570863948</v>
      </c>
      <c r="AK1798">
        <f t="shared" si="747"/>
        <v>0.21562519069982652</v>
      </c>
      <c r="AL1798">
        <f t="shared" si="748"/>
        <v>0.21391708930048256</v>
      </c>
      <c r="AM1798">
        <f t="shared" si="749"/>
        <v>0.31870388613296913</v>
      </c>
      <c r="AN1798">
        <f t="shared" si="750"/>
        <v>0.17751927972481224</v>
      </c>
      <c r="AO1798">
        <v>0</v>
      </c>
      <c r="AP1798">
        <f t="shared" si="751"/>
        <v>0.37742650208967687</v>
      </c>
      <c r="AQ1798">
        <f t="shared" si="752"/>
        <v>0.18852867681356988</v>
      </c>
      <c r="AR1798">
        <v>30</v>
      </c>
      <c r="AS1798">
        <f>AR1798*'MRIP Selectivity'!$N$35</f>
        <v>0.18889782527610699</v>
      </c>
      <c r="AT1798">
        <f>AR1798*'MRIP Selectivity'!$O$35</f>
        <v>0.18852867681356988</v>
      </c>
      <c r="AU1798">
        <f>AR1798*'MRIP Selectivity'!$P$35</f>
        <v>2.709651388625664E-2</v>
      </c>
      <c r="AV1798">
        <v>9</v>
      </c>
      <c r="AW1798">
        <f t="shared" si="753"/>
        <v>45</v>
      </c>
      <c r="AX1798">
        <f t="shared" si="732"/>
        <v>0</v>
      </c>
      <c r="AY1798">
        <f t="shared" si="733"/>
        <v>0</v>
      </c>
      <c r="AZ1798">
        <f t="shared" si="734"/>
        <v>0</v>
      </c>
      <c r="BA1798">
        <v>415.17077077999994</v>
      </c>
      <c r="BB1798">
        <v>415.17077077999994</v>
      </c>
    </row>
    <row r="1799" spans="1:54" x14ac:dyDescent="0.25">
      <c r="A1799" t="s">
        <v>1619</v>
      </c>
      <c r="B1799" t="s">
        <v>3</v>
      </c>
      <c r="C1799">
        <v>2014</v>
      </c>
      <c r="D1799">
        <v>3</v>
      </c>
      <c r="E1799">
        <v>6</v>
      </c>
      <c r="F1799" t="s">
        <v>1843</v>
      </c>
      <c r="G1799" t="s">
        <v>1768</v>
      </c>
      <c r="H1799" t="s">
        <v>2035</v>
      </c>
      <c r="I1799" t="s">
        <v>1812</v>
      </c>
      <c r="J1799" t="s">
        <v>1813</v>
      </c>
      <c r="K1799" t="str">
        <f t="shared" si="735"/>
        <v>Inshore</v>
      </c>
      <c r="L1799">
        <v>0</v>
      </c>
      <c r="M1799">
        <f t="shared" si="728"/>
        <v>0</v>
      </c>
      <c r="N1799">
        <f t="shared" si="736"/>
        <v>1.258088340298923E-2</v>
      </c>
      <c r="O1799">
        <f t="shared" si="737"/>
        <v>6.2842892271189965E-3</v>
      </c>
      <c r="P1799">
        <v>0</v>
      </c>
      <c r="Q1799">
        <f t="shared" si="738"/>
        <v>0</v>
      </c>
      <c r="R1799">
        <v>0</v>
      </c>
      <c r="S1799">
        <f t="shared" si="729"/>
        <v>0</v>
      </c>
      <c r="T1799">
        <f t="shared" si="739"/>
        <v>0</v>
      </c>
      <c r="U1799">
        <f t="shared" si="730"/>
        <v>1.0623462871098971E-2</v>
      </c>
      <c r="V1799">
        <f t="shared" si="740"/>
        <v>0.84441310922369939</v>
      </c>
      <c r="W1799">
        <f t="shared" si="731"/>
        <v>5.9173093241604077E-3</v>
      </c>
      <c r="X1799">
        <f t="shared" si="741"/>
        <v>0.94160359434525431</v>
      </c>
      <c r="Y1799">
        <v>1</v>
      </c>
      <c r="Z1799">
        <f>Y1799*'MRIP Selectivity'!$N$35</f>
        <v>6.2965941758702333E-3</v>
      </c>
      <c r="AA1799">
        <f>Y1799*'MRIP Selectivity'!$O$35</f>
        <v>6.2842892271189965E-3</v>
      </c>
      <c r="AB1799">
        <f>Y1799*'MRIP Selectivity'!$P$35</f>
        <v>9.0321712954188795E-4</v>
      </c>
      <c r="AC1799">
        <v>0.74741255597723821</v>
      </c>
      <c r="AD1799">
        <v>0.94160359434525442</v>
      </c>
      <c r="AE1799">
        <v>1.3432654004296583</v>
      </c>
      <c r="AF1799">
        <f t="shared" si="742"/>
        <v>4.7061535469385633E-3</v>
      </c>
      <c r="AG1799">
        <f t="shared" si="743"/>
        <v>5.9173093241604077E-3</v>
      </c>
      <c r="AH1799">
        <f t="shared" si="744"/>
        <v>1.2132603191890106E-3</v>
      </c>
      <c r="AI1799">
        <f t="shared" si="745"/>
        <v>1.3484100532531117E-2</v>
      </c>
      <c r="AJ1799">
        <f t="shared" si="746"/>
        <v>1.1836723190287982E-2</v>
      </c>
      <c r="AK1799">
        <f t="shared" si="747"/>
        <v>7.1875063566608846E-3</v>
      </c>
      <c r="AL1799">
        <f t="shared" si="748"/>
        <v>7.1305696433494187E-3</v>
      </c>
      <c r="AM1799">
        <f t="shared" si="749"/>
        <v>1.0623462871098971E-2</v>
      </c>
      <c r="AN1799">
        <f t="shared" si="750"/>
        <v>5.9173093241604077E-3</v>
      </c>
      <c r="AO1799">
        <v>0</v>
      </c>
      <c r="AP1799">
        <f t="shared" si="751"/>
        <v>1.258088340298923E-2</v>
      </c>
      <c r="AQ1799">
        <f t="shared" si="752"/>
        <v>6.2842892271189965E-3</v>
      </c>
      <c r="AR1799">
        <v>1</v>
      </c>
      <c r="AS1799">
        <f>AR1799*'MRIP Selectivity'!$N$35</f>
        <v>6.2965941758702333E-3</v>
      </c>
      <c r="AT1799">
        <f>AR1799*'MRIP Selectivity'!$O$35</f>
        <v>6.2842892271189965E-3</v>
      </c>
      <c r="AU1799">
        <f>AR1799*'MRIP Selectivity'!$P$35</f>
        <v>9.0321712954188795E-4</v>
      </c>
      <c r="AV1799">
        <v>1</v>
      </c>
      <c r="AW1799">
        <f t="shared" si="753"/>
        <v>5</v>
      </c>
      <c r="AX1799">
        <f t="shared" si="732"/>
        <v>0</v>
      </c>
      <c r="AY1799">
        <f t="shared" si="733"/>
        <v>0</v>
      </c>
      <c r="AZ1799">
        <f t="shared" si="734"/>
        <v>0</v>
      </c>
      <c r="BA1799">
        <v>415.17077078</v>
      </c>
      <c r="BB1799">
        <v>415.17077078</v>
      </c>
    </row>
    <row r="1800" spans="1:54" x14ac:dyDescent="0.25">
      <c r="A1800" t="s">
        <v>1620</v>
      </c>
      <c r="B1800" t="s">
        <v>3</v>
      </c>
      <c r="C1800">
        <v>2014</v>
      </c>
      <c r="D1800">
        <v>3</v>
      </c>
      <c r="E1800">
        <v>6</v>
      </c>
      <c r="F1800" t="s">
        <v>1843</v>
      </c>
      <c r="G1800" t="s">
        <v>1768</v>
      </c>
      <c r="H1800" t="s">
        <v>2035</v>
      </c>
      <c r="I1800" t="s">
        <v>1812</v>
      </c>
      <c r="J1800" t="s">
        <v>1813</v>
      </c>
      <c r="K1800" t="str">
        <f t="shared" si="735"/>
        <v>Inshore</v>
      </c>
      <c r="L1800">
        <v>0</v>
      </c>
      <c r="M1800">
        <f t="shared" si="728"/>
        <v>0</v>
      </c>
      <c r="N1800">
        <f t="shared" si="736"/>
        <v>6.2904417014946146E-2</v>
      </c>
      <c r="O1800">
        <f t="shared" si="737"/>
        <v>3.1421446135594985E-2</v>
      </c>
      <c r="P1800">
        <v>0</v>
      </c>
      <c r="Q1800">
        <f t="shared" si="738"/>
        <v>0</v>
      </c>
      <c r="R1800">
        <v>0</v>
      </c>
      <c r="S1800">
        <f t="shared" si="729"/>
        <v>0</v>
      </c>
      <c r="T1800">
        <f t="shared" si="739"/>
        <v>0</v>
      </c>
      <c r="U1800">
        <f t="shared" si="730"/>
        <v>5.3117314355494855E-2</v>
      </c>
      <c r="V1800">
        <f t="shared" si="740"/>
        <v>0.84441310922369939</v>
      </c>
      <c r="W1800">
        <f t="shared" si="731"/>
        <v>2.9586546620802043E-2</v>
      </c>
      <c r="X1800">
        <f t="shared" si="741"/>
        <v>0.94160359434525442</v>
      </c>
      <c r="Y1800">
        <v>5</v>
      </c>
      <c r="Z1800">
        <f>Y1800*'MRIP Selectivity'!$N$35</f>
        <v>3.1482970879351167E-2</v>
      </c>
      <c r="AA1800">
        <f>Y1800*'MRIP Selectivity'!$O$35</f>
        <v>3.1421446135594985E-2</v>
      </c>
      <c r="AB1800">
        <f>Y1800*'MRIP Selectivity'!$P$35</f>
        <v>4.5160856477094394E-3</v>
      </c>
      <c r="AC1800">
        <v>0.74741255597723821</v>
      </c>
      <c r="AD1800">
        <v>0.94160359434525442</v>
      </c>
      <c r="AE1800">
        <v>1.3432654004296583</v>
      </c>
      <c r="AF1800">
        <f t="shared" si="742"/>
        <v>2.3530767734692815E-2</v>
      </c>
      <c r="AG1800">
        <f t="shared" si="743"/>
        <v>2.9586546620802043E-2</v>
      </c>
      <c r="AH1800">
        <f t="shared" si="744"/>
        <v>6.0663015959450525E-3</v>
      </c>
      <c r="AI1800">
        <f t="shared" si="745"/>
        <v>6.742050266265559E-2</v>
      </c>
      <c r="AJ1800">
        <f t="shared" si="746"/>
        <v>5.9183615951439908E-2</v>
      </c>
      <c r="AK1800">
        <f t="shared" si="747"/>
        <v>3.5937531783304423E-2</v>
      </c>
      <c r="AL1800">
        <f t="shared" si="748"/>
        <v>3.5652848216747093E-2</v>
      </c>
      <c r="AM1800">
        <f t="shared" si="749"/>
        <v>5.3117314355494855E-2</v>
      </c>
      <c r="AN1800">
        <f t="shared" si="750"/>
        <v>2.9586546620802043E-2</v>
      </c>
      <c r="AO1800">
        <v>0</v>
      </c>
      <c r="AP1800">
        <f t="shared" si="751"/>
        <v>6.2904417014946146E-2</v>
      </c>
      <c r="AQ1800">
        <f t="shared" si="752"/>
        <v>3.1421446135594985E-2</v>
      </c>
      <c r="AR1800">
        <v>5</v>
      </c>
      <c r="AS1800">
        <f>AR1800*'MRIP Selectivity'!$N$35</f>
        <v>3.1482970879351167E-2</v>
      </c>
      <c r="AT1800">
        <f>AR1800*'MRIP Selectivity'!$O$35</f>
        <v>3.1421446135594985E-2</v>
      </c>
      <c r="AU1800">
        <f>AR1800*'MRIP Selectivity'!$P$35</f>
        <v>4.5160856477094394E-3</v>
      </c>
      <c r="AV1800">
        <v>1</v>
      </c>
      <c r="AW1800">
        <f t="shared" si="753"/>
        <v>5</v>
      </c>
      <c r="AX1800">
        <f t="shared" si="732"/>
        <v>0</v>
      </c>
      <c r="AY1800">
        <f t="shared" si="733"/>
        <v>0</v>
      </c>
      <c r="AZ1800">
        <f t="shared" si="734"/>
        <v>0</v>
      </c>
      <c r="BA1800">
        <v>415.17077078</v>
      </c>
      <c r="BB1800">
        <v>415.17077078</v>
      </c>
    </row>
    <row r="1801" spans="1:54" x14ac:dyDescent="0.25">
      <c r="A1801" t="s">
        <v>1621</v>
      </c>
      <c r="B1801" t="s">
        <v>3</v>
      </c>
      <c r="C1801">
        <v>2014</v>
      </c>
      <c r="D1801">
        <v>3</v>
      </c>
      <c r="E1801">
        <v>6</v>
      </c>
      <c r="F1801" t="s">
        <v>1843</v>
      </c>
      <c r="G1801" t="s">
        <v>1768</v>
      </c>
      <c r="H1801" t="s">
        <v>2035</v>
      </c>
      <c r="I1801" t="s">
        <v>1812</v>
      </c>
      <c r="J1801" t="s">
        <v>1813</v>
      </c>
      <c r="K1801" t="str">
        <f t="shared" si="735"/>
        <v>Inshore</v>
      </c>
      <c r="L1801">
        <v>0</v>
      </c>
      <c r="M1801">
        <f t="shared" si="728"/>
        <v>0</v>
      </c>
      <c r="N1801">
        <f t="shared" si="736"/>
        <v>0.12580883402989229</v>
      </c>
      <c r="O1801">
        <f t="shared" si="737"/>
        <v>6.2842892271189971E-2</v>
      </c>
      <c r="P1801">
        <v>0</v>
      </c>
      <c r="Q1801">
        <f t="shared" si="738"/>
        <v>0</v>
      </c>
      <c r="R1801">
        <v>0</v>
      </c>
      <c r="S1801">
        <f t="shared" si="729"/>
        <v>0</v>
      </c>
      <c r="T1801">
        <f t="shared" si="739"/>
        <v>0</v>
      </c>
      <c r="U1801">
        <f t="shared" si="730"/>
        <v>0.10623462871098971</v>
      </c>
      <c r="V1801">
        <f t="shared" si="740"/>
        <v>0.84441310922369939</v>
      </c>
      <c r="W1801">
        <f t="shared" si="731"/>
        <v>5.9173093241604087E-2</v>
      </c>
      <c r="X1801">
        <f t="shared" si="741"/>
        <v>0.94160359434525442</v>
      </c>
      <c r="Y1801">
        <v>10</v>
      </c>
      <c r="Z1801">
        <f>Y1801*'MRIP Selectivity'!$N$35</f>
        <v>6.2965941758702335E-2</v>
      </c>
      <c r="AA1801">
        <f>Y1801*'MRIP Selectivity'!$O$35</f>
        <v>6.2842892271189971E-2</v>
      </c>
      <c r="AB1801">
        <f>Y1801*'MRIP Selectivity'!$P$35</f>
        <v>9.0321712954188789E-3</v>
      </c>
      <c r="AC1801">
        <v>0.74741255597723821</v>
      </c>
      <c r="AD1801">
        <v>0.94160359434525442</v>
      </c>
      <c r="AE1801">
        <v>1.3432654004296583</v>
      </c>
      <c r="AF1801">
        <f t="shared" si="742"/>
        <v>4.7061535469385629E-2</v>
      </c>
      <c r="AG1801">
        <f t="shared" si="743"/>
        <v>5.9173093241604087E-2</v>
      </c>
      <c r="AH1801">
        <f t="shared" si="744"/>
        <v>1.2132603191890105E-2</v>
      </c>
      <c r="AI1801">
        <f t="shared" si="745"/>
        <v>0.13484100532531118</v>
      </c>
      <c r="AJ1801">
        <f t="shared" si="746"/>
        <v>0.11836723190287982</v>
      </c>
      <c r="AK1801">
        <f t="shared" si="747"/>
        <v>7.1875063566608846E-2</v>
      </c>
      <c r="AL1801">
        <f t="shared" si="748"/>
        <v>7.1305696433494187E-2</v>
      </c>
      <c r="AM1801">
        <f t="shared" si="749"/>
        <v>0.10623462871098971</v>
      </c>
      <c r="AN1801">
        <f t="shared" si="750"/>
        <v>5.9173093241604087E-2</v>
      </c>
      <c r="AO1801">
        <v>0</v>
      </c>
      <c r="AP1801">
        <f t="shared" si="751"/>
        <v>0.12580883402989229</v>
      </c>
      <c r="AQ1801">
        <f t="shared" si="752"/>
        <v>6.2842892271189971E-2</v>
      </c>
      <c r="AR1801">
        <v>10</v>
      </c>
      <c r="AS1801">
        <f>AR1801*'MRIP Selectivity'!$N$35</f>
        <v>6.2965941758702335E-2</v>
      </c>
      <c r="AT1801">
        <f>AR1801*'MRIP Selectivity'!$O$35</f>
        <v>6.2842892271189971E-2</v>
      </c>
      <c r="AU1801">
        <f>AR1801*'MRIP Selectivity'!$P$35</f>
        <v>9.0321712954188789E-3</v>
      </c>
      <c r="AV1801">
        <v>4</v>
      </c>
      <c r="AW1801">
        <f t="shared" si="753"/>
        <v>20</v>
      </c>
      <c r="AX1801">
        <f t="shared" si="732"/>
        <v>0</v>
      </c>
      <c r="AY1801">
        <f t="shared" si="733"/>
        <v>0</v>
      </c>
      <c r="AZ1801">
        <f t="shared" si="734"/>
        <v>0</v>
      </c>
      <c r="BA1801">
        <v>415.17077078</v>
      </c>
      <c r="BB1801">
        <v>415.17077078</v>
      </c>
    </row>
    <row r="1802" spans="1:54" x14ac:dyDescent="0.25">
      <c r="A1802" t="s">
        <v>2057</v>
      </c>
      <c r="B1802" t="s">
        <v>3</v>
      </c>
      <c r="C1802">
        <v>2014</v>
      </c>
      <c r="D1802">
        <v>3</v>
      </c>
      <c r="E1802">
        <v>6</v>
      </c>
      <c r="F1802" t="s">
        <v>1870</v>
      </c>
      <c r="G1802" t="s">
        <v>1768</v>
      </c>
      <c r="H1802" t="s">
        <v>2035</v>
      </c>
      <c r="I1802" t="s">
        <v>1812</v>
      </c>
      <c r="J1802" t="s">
        <v>1813</v>
      </c>
      <c r="K1802" t="str">
        <f t="shared" si="735"/>
        <v>Inshore</v>
      </c>
      <c r="L1802">
        <v>0</v>
      </c>
      <c r="M1802">
        <f t="shared" si="728"/>
        <v>0</v>
      </c>
      <c r="N1802">
        <f t="shared" si="736"/>
        <v>1.258088340298923E-2</v>
      </c>
      <c r="O1802">
        <f t="shared" si="737"/>
        <v>6.2842892271189965E-3</v>
      </c>
      <c r="P1802">
        <v>0</v>
      </c>
      <c r="Q1802">
        <f t="shared" si="738"/>
        <v>0</v>
      </c>
      <c r="R1802">
        <v>0</v>
      </c>
      <c r="S1802">
        <f t="shared" si="729"/>
        <v>0</v>
      </c>
      <c r="T1802">
        <f t="shared" si="739"/>
        <v>0</v>
      </c>
      <c r="U1802">
        <f t="shared" si="730"/>
        <v>1.0623462871098971E-2</v>
      </c>
      <c r="V1802">
        <f t="shared" si="740"/>
        <v>0.84441310922369939</v>
      </c>
      <c r="W1802">
        <f t="shared" si="731"/>
        <v>5.9173093241604077E-3</v>
      </c>
      <c r="X1802">
        <f t="shared" si="741"/>
        <v>0.94160359434525431</v>
      </c>
      <c r="Y1802">
        <v>1</v>
      </c>
      <c r="Z1802">
        <f>Y1802*'MRIP Selectivity'!$N$35</f>
        <v>6.2965941758702333E-3</v>
      </c>
      <c r="AA1802">
        <f>Y1802*'MRIP Selectivity'!$O$35</f>
        <v>6.2842892271189965E-3</v>
      </c>
      <c r="AB1802">
        <f>Y1802*'MRIP Selectivity'!$P$35</f>
        <v>9.0321712954188795E-4</v>
      </c>
      <c r="AC1802">
        <v>0.74741255597723821</v>
      </c>
      <c r="AD1802">
        <v>0.94160359434525442</v>
      </c>
      <c r="AE1802">
        <v>1.3432654004296583</v>
      </c>
      <c r="AF1802">
        <f t="shared" si="742"/>
        <v>4.7061535469385633E-3</v>
      </c>
      <c r="AG1802">
        <f t="shared" si="743"/>
        <v>5.9173093241604077E-3</v>
      </c>
      <c r="AH1802">
        <f t="shared" si="744"/>
        <v>1.2132603191890106E-3</v>
      </c>
      <c r="AI1802">
        <f t="shared" si="745"/>
        <v>1.3484100532531117E-2</v>
      </c>
      <c r="AJ1802">
        <f t="shared" si="746"/>
        <v>1.1836723190287982E-2</v>
      </c>
      <c r="AK1802">
        <f t="shared" si="747"/>
        <v>7.1875063566608846E-3</v>
      </c>
      <c r="AL1802">
        <f t="shared" si="748"/>
        <v>7.1305696433494187E-3</v>
      </c>
      <c r="AM1802">
        <f t="shared" si="749"/>
        <v>1.0623462871098971E-2</v>
      </c>
      <c r="AN1802">
        <f t="shared" si="750"/>
        <v>5.9173093241604077E-3</v>
      </c>
      <c r="AO1802">
        <v>0</v>
      </c>
      <c r="AP1802">
        <f t="shared" si="751"/>
        <v>1.258088340298923E-2</v>
      </c>
      <c r="AQ1802">
        <f t="shared" si="752"/>
        <v>6.2842892271189965E-3</v>
      </c>
      <c r="AR1802">
        <v>1</v>
      </c>
      <c r="AS1802">
        <f>AR1802*'MRIP Selectivity'!$N$35</f>
        <v>6.2965941758702333E-3</v>
      </c>
      <c r="AT1802">
        <f>AR1802*'MRIP Selectivity'!$O$35</f>
        <v>6.2842892271189965E-3</v>
      </c>
      <c r="AU1802">
        <f>AR1802*'MRIP Selectivity'!$P$35</f>
        <v>9.0321712954188795E-4</v>
      </c>
      <c r="AV1802">
        <v>2</v>
      </c>
      <c r="AW1802">
        <f t="shared" si="753"/>
        <v>10</v>
      </c>
      <c r="AX1802">
        <f t="shared" si="732"/>
        <v>0</v>
      </c>
      <c r="AY1802">
        <f t="shared" si="733"/>
        <v>0</v>
      </c>
      <c r="AZ1802">
        <f t="shared" si="734"/>
        <v>0</v>
      </c>
      <c r="BA1802">
        <v>243.03526780000001</v>
      </c>
      <c r="BB1802">
        <v>243.03526780000001</v>
      </c>
    </row>
    <row r="1803" spans="1:54" x14ac:dyDescent="0.25">
      <c r="A1803" t="s">
        <v>1622</v>
      </c>
      <c r="B1803" t="s">
        <v>3</v>
      </c>
      <c r="C1803">
        <v>2014</v>
      </c>
      <c r="D1803">
        <v>3</v>
      </c>
      <c r="E1803">
        <v>6</v>
      </c>
      <c r="F1803" t="s">
        <v>1870</v>
      </c>
      <c r="G1803" t="s">
        <v>1768</v>
      </c>
      <c r="H1803" t="s">
        <v>2035</v>
      </c>
      <c r="I1803" t="s">
        <v>1812</v>
      </c>
      <c r="J1803" t="s">
        <v>1767</v>
      </c>
      <c r="K1803" t="str">
        <f t="shared" si="735"/>
        <v>Inshore</v>
      </c>
      <c r="L1803">
        <v>0</v>
      </c>
      <c r="M1803">
        <f t="shared" si="728"/>
        <v>0</v>
      </c>
      <c r="N1803">
        <f t="shared" si="736"/>
        <v>0.18871325104483844</v>
      </c>
      <c r="O1803">
        <f t="shared" si="737"/>
        <v>9.4264338406784942E-2</v>
      </c>
      <c r="P1803">
        <v>0</v>
      </c>
      <c r="Q1803">
        <f t="shared" si="738"/>
        <v>0</v>
      </c>
      <c r="R1803">
        <v>0</v>
      </c>
      <c r="S1803">
        <f t="shared" si="729"/>
        <v>0</v>
      </c>
      <c r="T1803">
        <f t="shared" si="739"/>
        <v>0</v>
      </c>
      <c r="U1803">
        <f t="shared" si="730"/>
        <v>0.15935194306648456</v>
      </c>
      <c r="V1803">
        <f t="shared" si="740"/>
        <v>0.84441310922369939</v>
      </c>
      <c r="W1803">
        <f t="shared" si="731"/>
        <v>8.875963986240612E-2</v>
      </c>
      <c r="X1803">
        <f t="shared" si="741"/>
        <v>0.94160359434525442</v>
      </c>
      <c r="Y1803">
        <v>15</v>
      </c>
      <c r="Z1803">
        <f>Y1803*'MRIP Selectivity'!$N$35</f>
        <v>9.4448912638053495E-2</v>
      </c>
      <c r="AA1803">
        <f>Y1803*'MRIP Selectivity'!$O$35</f>
        <v>9.4264338406784942E-2</v>
      </c>
      <c r="AB1803">
        <f>Y1803*'MRIP Selectivity'!$P$35</f>
        <v>1.354825694312832E-2</v>
      </c>
      <c r="AC1803">
        <v>0.74741255597723821</v>
      </c>
      <c r="AD1803">
        <v>0.94160359434525442</v>
      </c>
      <c r="AE1803">
        <v>1.3432654004296583</v>
      </c>
      <c r="AF1803">
        <f t="shared" si="742"/>
        <v>7.0592303204078444E-2</v>
      </c>
      <c r="AG1803">
        <f t="shared" si="743"/>
        <v>8.875963986240612E-2</v>
      </c>
      <c r="AH1803">
        <f t="shared" si="744"/>
        <v>1.819890478783516E-2</v>
      </c>
      <c r="AI1803">
        <f t="shared" si="745"/>
        <v>0.20226150798796677</v>
      </c>
      <c r="AJ1803">
        <f t="shared" si="746"/>
        <v>0.17755084785431974</v>
      </c>
      <c r="AK1803">
        <f t="shared" si="747"/>
        <v>0.10781259534991326</v>
      </c>
      <c r="AL1803">
        <f t="shared" si="748"/>
        <v>0.10695854465024128</v>
      </c>
      <c r="AM1803">
        <f t="shared" si="749"/>
        <v>0.15935194306648456</v>
      </c>
      <c r="AN1803">
        <f t="shared" si="750"/>
        <v>8.875963986240612E-2</v>
      </c>
      <c r="AO1803">
        <v>0</v>
      </c>
      <c r="AP1803">
        <f t="shared" si="751"/>
        <v>0.18871325104483844</v>
      </c>
      <c r="AQ1803">
        <f t="shared" si="752"/>
        <v>9.4264338406784942E-2</v>
      </c>
      <c r="AR1803">
        <v>15</v>
      </c>
      <c r="AS1803">
        <f>AR1803*'MRIP Selectivity'!$N$35</f>
        <v>9.4448912638053495E-2</v>
      </c>
      <c r="AT1803">
        <f>AR1803*'MRIP Selectivity'!$O$35</f>
        <v>9.4264338406784942E-2</v>
      </c>
      <c r="AU1803">
        <f>AR1803*'MRIP Selectivity'!$P$35</f>
        <v>1.354825694312832E-2</v>
      </c>
      <c r="AV1803">
        <v>3</v>
      </c>
      <c r="AW1803">
        <f t="shared" si="753"/>
        <v>15</v>
      </c>
      <c r="AX1803">
        <f t="shared" si="732"/>
        <v>0</v>
      </c>
      <c r="AY1803">
        <f t="shared" si="733"/>
        <v>0</v>
      </c>
      <c r="AZ1803">
        <f t="shared" si="734"/>
        <v>0</v>
      </c>
      <c r="BA1803">
        <v>716.41772121999998</v>
      </c>
      <c r="BB1803">
        <v>716.41772121999998</v>
      </c>
    </row>
    <row r="1804" spans="1:54" x14ac:dyDescent="0.25">
      <c r="A1804" t="s">
        <v>1623</v>
      </c>
      <c r="B1804" t="s">
        <v>3</v>
      </c>
      <c r="C1804">
        <v>2014</v>
      </c>
      <c r="D1804">
        <v>3</v>
      </c>
      <c r="E1804">
        <v>6</v>
      </c>
      <c r="F1804" t="s">
        <v>1870</v>
      </c>
      <c r="G1804" t="s">
        <v>1768</v>
      </c>
      <c r="H1804" t="s">
        <v>2035</v>
      </c>
      <c r="I1804" t="s">
        <v>1812</v>
      </c>
      <c r="J1804" t="s">
        <v>1767</v>
      </c>
      <c r="K1804" t="str">
        <f t="shared" si="735"/>
        <v>Inshore</v>
      </c>
      <c r="L1804">
        <v>0</v>
      </c>
      <c r="M1804">
        <f t="shared" si="728"/>
        <v>0</v>
      </c>
      <c r="N1804">
        <f t="shared" si="736"/>
        <v>0.33968385188070921</v>
      </c>
      <c r="O1804">
        <f t="shared" si="737"/>
        <v>0.16967580913221292</v>
      </c>
      <c r="P1804">
        <v>0</v>
      </c>
      <c r="Q1804">
        <f t="shared" si="738"/>
        <v>0</v>
      </c>
      <c r="R1804">
        <v>0</v>
      </c>
      <c r="S1804">
        <f t="shared" si="729"/>
        <v>0</v>
      </c>
      <c r="T1804">
        <f t="shared" si="739"/>
        <v>0</v>
      </c>
      <c r="U1804">
        <f t="shared" si="730"/>
        <v>0.28683349751967224</v>
      </c>
      <c r="V1804">
        <f t="shared" si="740"/>
        <v>0.84441310922369939</v>
      </c>
      <c r="W1804">
        <f t="shared" si="731"/>
        <v>0.15976735175233103</v>
      </c>
      <c r="X1804">
        <f t="shared" si="741"/>
        <v>0.94160359434525442</v>
      </c>
      <c r="Y1804">
        <v>27</v>
      </c>
      <c r="Z1804">
        <f>Y1804*'MRIP Selectivity'!$N$35</f>
        <v>0.17000804274849629</v>
      </c>
      <c r="AA1804">
        <f>Y1804*'MRIP Selectivity'!$O$35</f>
        <v>0.16967580913221292</v>
      </c>
      <c r="AB1804">
        <f>Y1804*'MRIP Selectivity'!$P$35</f>
        <v>2.4386862497630973E-2</v>
      </c>
      <c r="AC1804">
        <v>0.74741255597723821</v>
      </c>
      <c r="AD1804">
        <v>0.94160359434525442</v>
      </c>
      <c r="AE1804">
        <v>1.3432654004296583</v>
      </c>
      <c r="AF1804">
        <f t="shared" si="742"/>
        <v>0.12706614576734118</v>
      </c>
      <c r="AG1804">
        <f t="shared" si="743"/>
        <v>0.15976735175233103</v>
      </c>
      <c r="AH1804">
        <f t="shared" si="744"/>
        <v>3.2758028618103285E-2</v>
      </c>
      <c r="AI1804">
        <f t="shared" si="745"/>
        <v>0.36407071437834015</v>
      </c>
      <c r="AJ1804">
        <f t="shared" si="746"/>
        <v>0.31959152613777553</v>
      </c>
      <c r="AK1804">
        <f t="shared" si="747"/>
        <v>0.19406267162984389</v>
      </c>
      <c r="AL1804">
        <f t="shared" si="748"/>
        <v>0.19252538037043432</v>
      </c>
      <c r="AM1804">
        <f t="shared" si="749"/>
        <v>0.28683349751967224</v>
      </c>
      <c r="AN1804">
        <f t="shared" si="750"/>
        <v>0.15976735175233103</v>
      </c>
      <c r="AO1804">
        <v>0</v>
      </c>
      <c r="AP1804">
        <f t="shared" si="751"/>
        <v>0.33968385188070921</v>
      </c>
      <c r="AQ1804">
        <f t="shared" si="752"/>
        <v>0.16967580913221292</v>
      </c>
      <c r="AR1804">
        <v>27</v>
      </c>
      <c r="AS1804">
        <f>AR1804*'MRIP Selectivity'!$N$35</f>
        <v>0.17000804274849629</v>
      </c>
      <c r="AT1804">
        <f>AR1804*'MRIP Selectivity'!$O$35</f>
        <v>0.16967580913221292</v>
      </c>
      <c r="AU1804">
        <f>AR1804*'MRIP Selectivity'!$P$35</f>
        <v>2.4386862497630973E-2</v>
      </c>
      <c r="AV1804">
        <v>9</v>
      </c>
      <c r="AW1804">
        <f t="shared" si="753"/>
        <v>45</v>
      </c>
      <c r="AX1804">
        <f t="shared" si="732"/>
        <v>0</v>
      </c>
      <c r="AY1804">
        <f t="shared" si="733"/>
        <v>0</v>
      </c>
      <c r="AZ1804">
        <f t="shared" si="734"/>
        <v>0</v>
      </c>
      <c r="BA1804">
        <v>243.03526780000001</v>
      </c>
      <c r="BB1804">
        <v>243.03526780000001</v>
      </c>
    </row>
    <row r="1805" spans="1:54" x14ac:dyDescent="0.25">
      <c r="A1805" t="s">
        <v>1624</v>
      </c>
      <c r="B1805" t="s">
        <v>3</v>
      </c>
      <c r="C1805">
        <v>2014</v>
      </c>
      <c r="D1805">
        <v>3</v>
      </c>
      <c r="E1805">
        <v>6</v>
      </c>
      <c r="F1805" t="s">
        <v>1870</v>
      </c>
      <c r="G1805" t="s">
        <v>1768</v>
      </c>
      <c r="H1805" t="s">
        <v>2035</v>
      </c>
      <c r="I1805" t="s">
        <v>1812</v>
      </c>
      <c r="J1805" t="s">
        <v>1813</v>
      </c>
      <c r="K1805" t="str">
        <f t="shared" si="735"/>
        <v>Inshore</v>
      </c>
      <c r="L1805">
        <v>0</v>
      </c>
      <c r="M1805">
        <f t="shared" si="728"/>
        <v>0</v>
      </c>
      <c r="N1805">
        <f t="shared" si="736"/>
        <v>2.516176680597846E-2</v>
      </c>
      <c r="O1805">
        <f t="shared" si="737"/>
        <v>1.2568578454237993E-2</v>
      </c>
      <c r="P1805">
        <v>0</v>
      </c>
      <c r="Q1805">
        <f t="shared" si="738"/>
        <v>0</v>
      </c>
      <c r="R1805">
        <v>0</v>
      </c>
      <c r="S1805">
        <f t="shared" si="729"/>
        <v>0</v>
      </c>
      <c r="T1805">
        <f t="shared" si="739"/>
        <v>0</v>
      </c>
      <c r="U1805">
        <f t="shared" si="730"/>
        <v>2.1246925742197942E-2</v>
      </c>
      <c r="V1805">
        <f t="shared" si="740"/>
        <v>0.84441310922369939</v>
      </c>
      <c r="W1805">
        <f t="shared" si="731"/>
        <v>1.1834618648320815E-2</v>
      </c>
      <c r="X1805">
        <f t="shared" si="741"/>
        <v>0.94160359434525431</v>
      </c>
      <c r="Y1805">
        <v>2</v>
      </c>
      <c r="Z1805">
        <f>Y1805*'MRIP Selectivity'!$N$35</f>
        <v>1.2593188351740467E-2</v>
      </c>
      <c r="AA1805">
        <f>Y1805*'MRIP Selectivity'!$O$35</f>
        <v>1.2568578454237993E-2</v>
      </c>
      <c r="AB1805">
        <f>Y1805*'MRIP Selectivity'!$P$35</f>
        <v>1.8064342590837759E-3</v>
      </c>
      <c r="AC1805">
        <v>0.74741255597723821</v>
      </c>
      <c r="AD1805">
        <v>0.94160359434525442</v>
      </c>
      <c r="AE1805">
        <v>1.3432654004296583</v>
      </c>
      <c r="AF1805">
        <f t="shared" si="742"/>
        <v>9.4123070938771265E-3</v>
      </c>
      <c r="AG1805">
        <f t="shared" si="743"/>
        <v>1.1834618648320815E-2</v>
      </c>
      <c r="AH1805">
        <f t="shared" si="744"/>
        <v>2.4265206383780212E-3</v>
      </c>
      <c r="AI1805">
        <f t="shared" si="745"/>
        <v>2.6968201065062234E-2</v>
      </c>
      <c r="AJ1805">
        <f t="shared" si="746"/>
        <v>2.3673446380575964E-2</v>
      </c>
      <c r="AK1805">
        <f t="shared" si="747"/>
        <v>1.4375012713321769E-2</v>
      </c>
      <c r="AL1805">
        <f t="shared" si="748"/>
        <v>1.4261139286698837E-2</v>
      </c>
      <c r="AM1805">
        <f t="shared" si="749"/>
        <v>2.1246925742197942E-2</v>
      </c>
      <c r="AN1805">
        <f t="shared" si="750"/>
        <v>1.1834618648320815E-2</v>
      </c>
      <c r="AO1805">
        <v>0</v>
      </c>
      <c r="AP1805">
        <f t="shared" si="751"/>
        <v>2.516176680597846E-2</v>
      </c>
      <c r="AQ1805">
        <f t="shared" si="752"/>
        <v>1.2568578454237993E-2</v>
      </c>
      <c r="AR1805">
        <v>2</v>
      </c>
      <c r="AS1805">
        <f>AR1805*'MRIP Selectivity'!$N$35</f>
        <v>1.2593188351740467E-2</v>
      </c>
      <c r="AT1805">
        <f>AR1805*'MRIP Selectivity'!$O$35</f>
        <v>1.2568578454237993E-2</v>
      </c>
      <c r="AU1805">
        <f>AR1805*'MRIP Selectivity'!$P$35</f>
        <v>1.8064342590837759E-3</v>
      </c>
      <c r="AV1805">
        <v>4</v>
      </c>
      <c r="AW1805">
        <f t="shared" si="753"/>
        <v>20</v>
      </c>
      <c r="AX1805">
        <f t="shared" si="732"/>
        <v>0</v>
      </c>
      <c r="AY1805">
        <f t="shared" si="733"/>
        <v>0</v>
      </c>
      <c r="AZ1805">
        <f t="shared" si="734"/>
        <v>0</v>
      </c>
      <c r="BA1805">
        <v>243.03526780000001</v>
      </c>
      <c r="BB1805">
        <v>243.03526780000001</v>
      </c>
    </row>
    <row r="1806" spans="1:54" x14ac:dyDescent="0.25">
      <c r="A1806" t="s">
        <v>1625</v>
      </c>
      <c r="B1806" t="s">
        <v>3</v>
      </c>
      <c r="C1806">
        <v>2014</v>
      </c>
      <c r="D1806">
        <v>3</v>
      </c>
      <c r="E1806">
        <v>6</v>
      </c>
      <c r="F1806" t="s">
        <v>1870</v>
      </c>
      <c r="G1806" t="s">
        <v>1768</v>
      </c>
      <c r="H1806" t="s">
        <v>2035</v>
      </c>
      <c r="I1806" t="s">
        <v>1812</v>
      </c>
      <c r="J1806" t="s">
        <v>1767</v>
      </c>
      <c r="K1806" t="str">
        <f t="shared" si="735"/>
        <v>Inshore</v>
      </c>
      <c r="L1806">
        <v>0</v>
      </c>
      <c r="M1806">
        <f t="shared" si="728"/>
        <v>0</v>
      </c>
      <c r="N1806">
        <f t="shared" si="736"/>
        <v>0.12580883402989229</v>
      </c>
      <c r="O1806">
        <f t="shared" si="737"/>
        <v>6.2842892271189971E-2</v>
      </c>
      <c r="P1806">
        <v>0</v>
      </c>
      <c r="Q1806">
        <f t="shared" si="738"/>
        <v>0</v>
      </c>
      <c r="R1806">
        <v>0</v>
      </c>
      <c r="S1806">
        <f t="shared" si="729"/>
        <v>0</v>
      </c>
      <c r="T1806">
        <f t="shared" si="739"/>
        <v>0</v>
      </c>
      <c r="U1806">
        <f t="shared" si="730"/>
        <v>0.10623462871098971</v>
      </c>
      <c r="V1806">
        <f t="shared" si="740"/>
        <v>0.84441310922369939</v>
      </c>
      <c r="W1806">
        <f t="shared" si="731"/>
        <v>5.9173093241604087E-2</v>
      </c>
      <c r="X1806">
        <f t="shared" si="741"/>
        <v>0.94160359434525442</v>
      </c>
      <c r="Y1806">
        <v>10</v>
      </c>
      <c r="Z1806">
        <f>Y1806*'MRIP Selectivity'!$N$35</f>
        <v>6.2965941758702335E-2</v>
      </c>
      <c r="AA1806">
        <f>Y1806*'MRIP Selectivity'!$O$35</f>
        <v>6.2842892271189971E-2</v>
      </c>
      <c r="AB1806">
        <f>Y1806*'MRIP Selectivity'!$P$35</f>
        <v>9.0321712954188789E-3</v>
      </c>
      <c r="AC1806">
        <v>0.74741255597723821</v>
      </c>
      <c r="AD1806">
        <v>0.94160359434525442</v>
      </c>
      <c r="AE1806">
        <v>1.3432654004296583</v>
      </c>
      <c r="AF1806">
        <f t="shared" si="742"/>
        <v>4.7061535469385629E-2</v>
      </c>
      <c r="AG1806">
        <f t="shared" si="743"/>
        <v>5.9173093241604087E-2</v>
      </c>
      <c r="AH1806">
        <f t="shared" si="744"/>
        <v>1.2132603191890105E-2</v>
      </c>
      <c r="AI1806">
        <f t="shared" si="745"/>
        <v>0.13484100532531118</v>
      </c>
      <c r="AJ1806">
        <f t="shared" si="746"/>
        <v>0.11836723190287982</v>
      </c>
      <c r="AK1806">
        <f t="shared" si="747"/>
        <v>7.1875063566608846E-2</v>
      </c>
      <c r="AL1806">
        <f t="shared" si="748"/>
        <v>7.1305696433494187E-2</v>
      </c>
      <c r="AM1806">
        <f t="shared" si="749"/>
        <v>0.10623462871098971</v>
      </c>
      <c r="AN1806">
        <f t="shared" si="750"/>
        <v>5.9173093241604087E-2</v>
      </c>
      <c r="AO1806">
        <v>0</v>
      </c>
      <c r="AP1806">
        <f t="shared" si="751"/>
        <v>0.12580883402989229</v>
      </c>
      <c r="AQ1806">
        <f t="shared" si="752"/>
        <v>6.2842892271189971E-2</v>
      </c>
      <c r="AR1806">
        <v>10</v>
      </c>
      <c r="AS1806">
        <f>AR1806*'MRIP Selectivity'!$N$35</f>
        <v>6.2965941758702335E-2</v>
      </c>
      <c r="AT1806">
        <f>AR1806*'MRIP Selectivity'!$O$35</f>
        <v>6.2842892271189971E-2</v>
      </c>
      <c r="AU1806">
        <f>AR1806*'MRIP Selectivity'!$P$35</f>
        <v>9.0321712954188789E-3</v>
      </c>
      <c r="AV1806">
        <v>4</v>
      </c>
      <c r="AW1806">
        <f t="shared" si="753"/>
        <v>20</v>
      </c>
      <c r="AX1806">
        <f t="shared" si="732"/>
        <v>0</v>
      </c>
      <c r="AY1806">
        <f t="shared" si="733"/>
        <v>0</v>
      </c>
      <c r="AZ1806">
        <f t="shared" si="734"/>
        <v>0</v>
      </c>
      <c r="BA1806">
        <v>243.03526780000001</v>
      </c>
      <c r="BB1806">
        <v>243.03526780000001</v>
      </c>
    </row>
    <row r="1807" spans="1:54" x14ac:dyDescent="0.25">
      <c r="A1807" t="s">
        <v>1626</v>
      </c>
      <c r="B1807" t="s">
        <v>3</v>
      </c>
      <c r="C1807">
        <v>2014</v>
      </c>
      <c r="D1807">
        <v>3</v>
      </c>
      <c r="E1807">
        <v>6</v>
      </c>
      <c r="F1807" t="s">
        <v>1870</v>
      </c>
      <c r="G1807" t="s">
        <v>1768</v>
      </c>
      <c r="H1807" t="s">
        <v>2035</v>
      </c>
      <c r="I1807" t="s">
        <v>1812</v>
      </c>
      <c r="J1807" t="s">
        <v>1767</v>
      </c>
      <c r="K1807" t="str">
        <f t="shared" si="735"/>
        <v>Inshore</v>
      </c>
      <c r="L1807">
        <v>0</v>
      </c>
      <c r="M1807">
        <f t="shared" si="728"/>
        <v>0</v>
      </c>
      <c r="N1807">
        <f t="shared" si="736"/>
        <v>0.11322795062690307</v>
      </c>
      <c r="O1807">
        <f t="shared" si="737"/>
        <v>5.6558603044070968E-2</v>
      </c>
      <c r="P1807">
        <v>0</v>
      </c>
      <c r="Q1807">
        <f t="shared" si="738"/>
        <v>0</v>
      </c>
      <c r="R1807">
        <v>0</v>
      </c>
      <c r="S1807">
        <f t="shared" si="729"/>
        <v>0</v>
      </c>
      <c r="T1807">
        <f t="shared" si="739"/>
        <v>0</v>
      </c>
      <c r="U1807">
        <f t="shared" si="730"/>
        <v>9.5611165839890738E-2</v>
      </c>
      <c r="V1807">
        <f t="shared" si="740"/>
        <v>0.84441310922369939</v>
      </c>
      <c r="W1807">
        <f t="shared" si="731"/>
        <v>5.3255783917443671E-2</v>
      </c>
      <c r="X1807">
        <f t="shared" si="741"/>
        <v>0.94160359434525442</v>
      </c>
      <c r="Y1807">
        <v>9</v>
      </c>
      <c r="Z1807">
        <f>Y1807*'MRIP Selectivity'!$N$35</f>
        <v>5.6669347582832097E-2</v>
      </c>
      <c r="AA1807">
        <f>Y1807*'MRIP Selectivity'!$O$35</f>
        <v>5.6558603044070968E-2</v>
      </c>
      <c r="AB1807">
        <f>Y1807*'MRIP Selectivity'!$P$35</f>
        <v>8.1289541658769917E-3</v>
      </c>
      <c r="AC1807">
        <v>0.74741255597723821</v>
      </c>
      <c r="AD1807">
        <v>0.94160359434525442</v>
      </c>
      <c r="AE1807">
        <v>1.3432654004296583</v>
      </c>
      <c r="AF1807">
        <f t="shared" si="742"/>
        <v>4.2355381922447061E-2</v>
      </c>
      <c r="AG1807">
        <f t="shared" si="743"/>
        <v>5.3255783917443671E-2</v>
      </c>
      <c r="AH1807">
        <f t="shared" si="744"/>
        <v>1.0919342872701096E-2</v>
      </c>
      <c r="AI1807">
        <f t="shared" si="745"/>
        <v>0.12135690479278005</v>
      </c>
      <c r="AJ1807">
        <f t="shared" si="746"/>
        <v>0.10653050871259183</v>
      </c>
      <c r="AK1807">
        <f t="shared" si="747"/>
        <v>6.4687557209947955E-2</v>
      </c>
      <c r="AL1807">
        <f t="shared" si="748"/>
        <v>6.4175126790144768E-2</v>
      </c>
      <c r="AM1807">
        <f t="shared" si="749"/>
        <v>9.5611165839890738E-2</v>
      </c>
      <c r="AN1807">
        <f t="shared" si="750"/>
        <v>5.3255783917443671E-2</v>
      </c>
      <c r="AO1807">
        <v>0</v>
      </c>
      <c r="AP1807">
        <f t="shared" si="751"/>
        <v>0.11322795062690307</v>
      </c>
      <c r="AQ1807">
        <f t="shared" si="752"/>
        <v>5.6558603044070968E-2</v>
      </c>
      <c r="AR1807">
        <v>9</v>
      </c>
      <c r="AS1807">
        <f>AR1807*'MRIP Selectivity'!$N$35</f>
        <v>5.6669347582832097E-2</v>
      </c>
      <c r="AT1807">
        <f>AR1807*'MRIP Selectivity'!$O$35</f>
        <v>5.6558603044070968E-2</v>
      </c>
      <c r="AU1807">
        <f>AR1807*'MRIP Selectivity'!$P$35</f>
        <v>8.1289541658769917E-3</v>
      </c>
      <c r="AV1807">
        <v>1</v>
      </c>
      <c r="AW1807">
        <f t="shared" si="753"/>
        <v>5</v>
      </c>
      <c r="AX1807">
        <f t="shared" si="732"/>
        <v>0</v>
      </c>
      <c r="AY1807">
        <f t="shared" si="733"/>
        <v>0</v>
      </c>
      <c r="AZ1807">
        <f t="shared" si="734"/>
        <v>0</v>
      </c>
      <c r="BA1807">
        <v>243.03526780000001</v>
      </c>
      <c r="BB1807">
        <v>243.03526780000001</v>
      </c>
    </row>
    <row r="1808" spans="1:54" x14ac:dyDescent="0.25">
      <c r="A1808" t="s">
        <v>1627</v>
      </c>
      <c r="B1808" t="s">
        <v>3</v>
      </c>
      <c r="C1808">
        <v>2014</v>
      </c>
      <c r="D1808">
        <v>3</v>
      </c>
      <c r="E1808">
        <v>6</v>
      </c>
      <c r="F1808" t="s">
        <v>1836</v>
      </c>
      <c r="G1808" t="s">
        <v>1768</v>
      </c>
      <c r="H1808" t="s">
        <v>2036</v>
      </c>
      <c r="I1808" t="s">
        <v>1824</v>
      </c>
      <c r="J1808" t="s">
        <v>1767</v>
      </c>
      <c r="K1808" t="str">
        <f t="shared" si="735"/>
        <v>Inshore</v>
      </c>
      <c r="L1808">
        <v>0</v>
      </c>
      <c r="M1808">
        <f t="shared" si="728"/>
        <v>0</v>
      </c>
      <c r="N1808">
        <f t="shared" si="736"/>
        <v>5.0323533611956919E-2</v>
      </c>
      <c r="O1808">
        <f t="shared" si="737"/>
        <v>2.5137156908475986E-2</v>
      </c>
      <c r="P1808">
        <v>0</v>
      </c>
      <c r="Q1808">
        <f t="shared" si="738"/>
        <v>0</v>
      </c>
      <c r="R1808">
        <v>0</v>
      </c>
      <c r="S1808">
        <f t="shared" si="729"/>
        <v>0</v>
      </c>
      <c r="T1808">
        <f t="shared" si="739"/>
        <v>0</v>
      </c>
      <c r="U1808">
        <f t="shared" si="730"/>
        <v>4.2493851484395884E-2</v>
      </c>
      <c r="V1808">
        <f t="shared" si="740"/>
        <v>0.84441310922369939</v>
      </c>
      <c r="W1808">
        <f t="shared" si="731"/>
        <v>2.3669237296641631E-2</v>
      </c>
      <c r="X1808">
        <f t="shared" si="741"/>
        <v>0.94160359434525431</v>
      </c>
      <c r="Y1808">
        <v>4</v>
      </c>
      <c r="Z1808">
        <f>Y1808*'MRIP Selectivity'!$N$35</f>
        <v>2.5186376703480933E-2</v>
      </c>
      <c r="AA1808">
        <f>Y1808*'MRIP Selectivity'!$O$35</f>
        <v>2.5137156908475986E-2</v>
      </c>
      <c r="AB1808">
        <f>Y1808*'MRIP Selectivity'!$P$35</f>
        <v>3.6128685181675518E-3</v>
      </c>
      <c r="AC1808">
        <v>0.74741255597723821</v>
      </c>
      <c r="AD1808">
        <v>0.94160359434525442</v>
      </c>
      <c r="AE1808">
        <v>1.3432654004296583</v>
      </c>
      <c r="AF1808">
        <f t="shared" si="742"/>
        <v>1.8824614187754253E-2</v>
      </c>
      <c r="AG1808">
        <f t="shared" si="743"/>
        <v>2.3669237296641631E-2</v>
      </c>
      <c r="AH1808">
        <f t="shared" si="744"/>
        <v>4.8530412767560423E-3</v>
      </c>
      <c r="AI1808">
        <f t="shared" si="745"/>
        <v>5.3936402130124468E-2</v>
      </c>
      <c r="AJ1808">
        <f t="shared" si="746"/>
        <v>4.7346892761151928E-2</v>
      </c>
      <c r="AK1808">
        <f t="shared" si="747"/>
        <v>2.8750025426643538E-2</v>
      </c>
      <c r="AL1808">
        <f t="shared" si="748"/>
        <v>2.8522278573397675E-2</v>
      </c>
      <c r="AM1808">
        <f t="shared" si="749"/>
        <v>4.2493851484395884E-2</v>
      </c>
      <c r="AN1808">
        <f t="shared" si="750"/>
        <v>2.3669237296641631E-2</v>
      </c>
      <c r="AO1808">
        <v>0</v>
      </c>
      <c r="AP1808">
        <f t="shared" si="751"/>
        <v>5.0323533611956919E-2</v>
      </c>
      <c r="AQ1808">
        <f t="shared" si="752"/>
        <v>2.5137156908475986E-2</v>
      </c>
      <c r="AR1808">
        <v>4</v>
      </c>
      <c r="AS1808">
        <f>AR1808*'MRIP Selectivity'!$N$35</f>
        <v>2.5186376703480933E-2</v>
      </c>
      <c r="AT1808">
        <f>AR1808*'MRIP Selectivity'!$O$35</f>
        <v>2.5137156908475986E-2</v>
      </c>
      <c r="AU1808">
        <f>AR1808*'MRIP Selectivity'!$P$35</f>
        <v>3.6128685181675518E-3</v>
      </c>
      <c r="AV1808">
        <v>1</v>
      </c>
      <c r="AW1808">
        <f t="shared" si="753"/>
        <v>5</v>
      </c>
      <c r="AX1808">
        <f t="shared" si="732"/>
        <v>0</v>
      </c>
      <c r="AY1808">
        <f t="shared" si="733"/>
        <v>0</v>
      </c>
      <c r="AZ1808">
        <f t="shared" si="734"/>
        <v>0</v>
      </c>
      <c r="BA1808">
        <v>2910.1020048</v>
      </c>
      <c r="BB1808">
        <v>2910.1020048</v>
      </c>
    </row>
    <row r="1809" spans="1:54" x14ac:dyDescent="0.25">
      <c r="A1809" t="s">
        <v>1628</v>
      </c>
      <c r="B1809" t="s">
        <v>3</v>
      </c>
      <c r="C1809">
        <v>2014</v>
      </c>
      <c r="D1809">
        <v>3</v>
      </c>
      <c r="E1809">
        <v>6</v>
      </c>
      <c r="F1809" t="s">
        <v>1836</v>
      </c>
      <c r="G1809" t="s">
        <v>1768</v>
      </c>
      <c r="H1809" t="s">
        <v>2036</v>
      </c>
      <c r="I1809" t="s">
        <v>1824</v>
      </c>
      <c r="J1809" t="s">
        <v>1767</v>
      </c>
      <c r="K1809" t="str">
        <f t="shared" si="735"/>
        <v>Inshore</v>
      </c>
      <c r="L1809">
        <v>1</v>
      </c>
      <c r="M1809">
        <f t="shared" si="728"/>
        <v>2910.1020048</v>
      </c>
      <c r="N1809">
        <f t="shared" si="736"/>
        <v>1</v>
      </c>
      <c r="O1809">
        <f t="shared" si="737"/>
        <v>1</v>
      </c>
      <c r="P1809">
        <v>15.433070866141732</v>
      </c>
      <c r="Q1809">
        <f t="shared" si="738"/>
        <v>15.433070866141732</v>
      </c>
      <c r="R1809">
        <v>1.5432358352941429</v>
      </c>
      <c r="S1809">
        <f t="shared" si="729"/>
        <v>4490.9736981686874</v>
      </c>
      <c r="T1809">
        <f t="shared" si="739"/>
        <v>1.5432358352941429</v>
      </c>
      <c r="U1809">
        <f t="shared" si="730"/>
        <v>1.5432358352941429</v>
      </c>
      <c r="V1809">
        <f t="shared" si="740"/>
        <v>1.5432358352941429</v>
      </c>
      <c r="W1809">
        <f t="shared" si="731"/>
        <v>1.5432358352941429</v>
      </c>
      <c r="X1809">
        <f t="shared" si="741"/>
        <v>1.5432358352941429</v>
      </c>
      <c r="Y1809">
        <v>0</v>
      </c>
      <c r="Z1809">
        <f>Y1809*'MRIP Selectivity'!$N$35</f>
        <v>0</v>
      </c>
      <c r="AA1809">
        <f>Y1809*'MRIP Selectivity'!$O$35</f>
        <v>0</v>
      </c>
      <c r="AB1809">
        <f>Y1809*'MRIP Selectivity'!$P$35</f>
        <v>0</v>
      </c>
      <c r="AC1809">
        <v>0.74741255597723821</v>
      </c>
      <c r="AD1809">
        <v>0.94160359434525442</v>
      </c>
      <c r="AE1809">
        <v>1.3432654004296583</v>
      </c>
      <c r="AF1809">
        <f t="shared" si="742"/>
        <v>0</v>
      </c>
      <c r="AG1809">
        <f t="shared" si="743"/>
        <v>0</v>
      </c>
      <c r="AH1809">
        <f t="shared" si="744"/>
        <v>0</v>
      </c>
      <c r="AI1809">
        <f t="shared" si="745"/>
        <v>0</v>
      </c>
      <c r="AJ1809">
        <f t="shared" si="746"/>
        <v>0</v>
      </c>
      <c r="AK1809">
        <f t="shared" si="747"/>
        <v>0</v>
      </c>
      <c r="AL1809">
        <f t="shared" si="748"/>
        <v>0</v>
      </c>
      <c r="AM1809">
        <f t="shared" si="749"/>
        <v>1.5432358352941429</v>
      </c>
      <c r="AN1809">
        <f t="shared" si="750"/>
        <v>1.5432358352941429</v>
      </c>
      <c r="AO1809">
        <v>1</v>
      </c>
      <c r="AP1809">
        <f t="shared" si="751"/>
        <v>1</v>
      </c>
      <c r="AQ1809">
        <f t="shared" si="752"/>
        <v>1</v>
      </c>
      <c r="AR1809">
        <v>0</v>
      </c>
      <c r="AS1809">
        <f>AR1809*'MRIP Selectivity'!$N$35</f>
        <v>0</v>
      </c>
      <c r="AT1809">
        <f>AR1809*'MRIP Selectivity'!$O$35</f>
        <v>0</v>
      </c>
      <c r="AU1809">
        <f>AR1809*'MRIP Selectivity'!$P$35</f>
        <v>0</v>
      </c>
      <c r="AV1809">
        <v>1</v>
      </c>
      <c r="AW1809">
        <f t="shared" si="753"/>
        <v>5</v>
      </c>
      <c r="AX1809">
        <f t="shared" si="732"/>
        <v>0</v>
      </c>
      <c r="AY1809">
        <f t="shared" si="733"/>
        <v>0</v>
      </c>
      <c r="AZ1809">
        <f t="shared" si="734"/>
        <v>0</v>
      </c>
      <c r="BA1809">
        <v>2910.1020048</v>
      </c>
      <c r="BB1809">
        <v>2910.1020048</v>
      </c>
    </row>
    <row r="1810" spans="1:54" x14ac:dyDescent="0.25">
      <c r="A1810" t="s">
        <v>1629</v>
      </c>
      <c r="B1810" t="s">
        <v>3</v>
      </c>
      <c r="C1810">
        <v>2014</v>
      </c>
      <c r="D1810">
        <v>4</v>
      </c>
      <c r="E1810">
        <v>7</v>
      </c>
      <c r="F1810" t="s">
        <v>1861</v>
      </c>
      <c r="G1810" t="s">
        <v>1768</v>
      </c>
      <c r="H1810" t="s">
        <v>2035</v>
      </c>
      <c r="I1810" t="s">
        <v>1812</v>
      </c>
      <c r="J1810" t="s">
        <v>1819</v>
      </c>
      <c r="K1810" t="str">
        <f t="shared" si="735"/>
        <v>Offshore</v>
      </c>
      <c r="L1810">
        <v>0</v>
      </c>
      <c r="M1810">
        <f t="shared" si="728"/>
        <v>0</v>
      </c>
      <c r="N1810">
        <f t="shared" si="736"/>
        <v>0.20129413444782768</v>
      </c>
      <c r="O1810">
        <f t="shared" si="737"/>
        <v>0.10054862763390394</v>
      </c>
      <c r="P1810">
        <v>0</v>
      </c>
      <c r="Q1810">
        <f t="shared" si="738"/>
        <v>0</v>
      </c>
      <c r="R1810">
        <v>0</v>
      </c>
      <c r="S1810">
        <f t="shared" si="729"/>
        <v>0</v>
      </c>
      <c r="T1810">
        <f t="shared" si="739"/>
        <v>0</v>
      </c>
      <c r="U1810">
        <f t="shared" si="730"/>
        <v>0.16997540593758353</v>
      </c>
      <c r="V1810">
        <f t="shared" si="740"/>
        <v>0.84441310922369939</v>
      </c>
      <c r="W1810">
        <f t="shared" si="731"/>
        <v>9.4676949186566522E-2</v>
      </c>
      <c r="X1810">
        <f t="shared" si="741"/>
        <v>0.94160359434525431</v>
      </c>
      <c r="Y1810">
        <v>16</v>
      </c>
      <c r="Z1810">
        <f>Y1810*'MRIP Selectivity'!$N$35</f>
        <v>0.10074550681392373</v>
      </c>
      <c r="AA1810">
        <f>Y1810*'MRIP Selectivity'!$O$35</f>
        <v>0.10054862763390394</v>
      </c>
      <c r="AB1810">
        <f>Y1810*'MRIP Selectivity'!$P$35</f>
        <v>1.4451474072670207E-2</v>
      </c>
      <c r="AC1810">
        <v>0.74741255597723821</v>
      </c>
      <c r="AD1810">
        <v>0.94160359434525442</v>
      </c>
      <c r="AE1810">
        <v>1.3432654004296583</v>
      </c>
      <c r="AF1810">
        <f t="shared" si="742"/>
        <v>7.5298456751017012E-2</v>
      </c>
      <c r="AG1810">
        <f t="shared" si="743"/>
        <v>9.4676949186566522E-2</v>
      </c>
      <c r="AH1810">
        <f t="shared" si="744"/>
        <v>1.9412165107024169E-2</v>
      </c>
      <c r="AI1810">
        <f t="shared" si="745"/>
        <v>0.21574560852049787</v>
      </c>
      <c r="AJ1810">
        <f t="shared" si="746"/>
        <v>0.18938757104460771</v>
      </c>
      <c r="AK1810">
        <f t="shared" si="747"/>
        <v>0.11500010170657415</v>
      </c>
      <c r="AL1810">
        <f t="shared" si="748"/>
        <v>0.1140891142935907</v>
      </c>
      <c r="AM1810">
        <f t="shared" si="749"/>
        <v>0.16997540593758353</v>
      </c>
      <c r="AN1810">
        <f t="shared" si="750"/>
        <v>9.4676949186566522E-2</v>
      </c>
      <c r="AO1810">
        <v>0</v>
      </c>
      <c r="AP1810">
        <f t="shared" si="751"/>
        <v>0.20129413444782768</v>
      </c>
      <c r="AQ1810">
        <f t="shared" si="752"/>
        <v>0.10054862763390394</v>
      </c>
      <c r="AR1810">
        <v>16</v>
      </c>
      <c r="AS1810">
        <f>AR1810*'MRIP Selectivity'!$N$35</f>
        <v>0.10074550681392373</v>
      </c>
      <c r="AT1810">
        <f>AR1810*'MRIP Selectivity'!$O$35</f>
        <v>0.10054862763390394</v>
      </c>
      <c r="AU1810">
        <f>AR1810*'MRIP Selectivity'!$P$35</f>
        <v>1.4451474072670207E-2</v>
      </c>
      <c r="AV1810">
        <v>4</v>
      </c>
      <c r="AW1810">
        <f t="shared" si="753"/>
        <v>20</v>
      </c>
      <c r="AX1810">
        <f t="shared" si="732"/>
        <v>0</v>
      </c>
      <c r="AY1810">
        <f t="shared" si="733"/>
        <v>0</v>
      </c>
      <c r="AZ1810">
        <f t="shared" si="734"/>
        <v>0</v>
      </c>
      <c r="BA1810">
        <v>221.70067624000001</v>
      </c>
      <c r="BB1810">
        <v>221.70067624000001</v>
      </c>
    </row>
    <row r="1811" spans="1:54" x14ac:dyDescent="0.25">
      <c r="A1811" t="s">
        <v>1630</v>
      </c>
      <c r="B1811" t="s">
        <v>3</v>
      </c>
      <c r="C1811">
        <v>2014</v>
      </c>
      <c r="D1811">
        <v>4</v>
      </c>
      <c r="E1811">
        <v>7</v>
      </c>
      <c r="F1811" t="s">
        <v>1861</v>
      </c>
      <c r="G1811" t="s">
        <v>1768</v>
      </c>
      <c r="H1811" t="s">
        <v>2035</v>
      </c>
      <c r="I1811" t="s">
        <v>1812</v>
      </c>
      <c r="J1811" t="s">
        <v>1813</v>
      </c>
      <c r="K1811" t="str">
        <f t="shared" si="735"/>
        <v>Inshore</v>
      </c>
      <c r="L1811">
        <v>0</v>
      </c>
      <c r="M1811">
        <f t="shared" si="728"/>
        <v>0</v>
      </c>
      <c r="N1811">
        <f t="shared" si="736"/>
        <v>7.5485300417935386E-2</v>
      </c>
      <c r="O1811">
        <f t="shared" si="737"/>
        <v>3.7705735362713981E-2</v>
      </c>
      <c r="P1811">
        <v>0</v>
      </c>
      <c r="Q1811">
        <f t="shared" si="738"/>
        <v>0</v>
      </c>
      <c r="R1811">
        <v>0</v>
      </c>
      <c r="S1811">
        <f t="shared" si="729"/>
        <v>0</v>
      </c>
      <c r="T1811">
        <f t="shared" si="739"/>
        <v>0</v>
      </c>
      <c r="U1811">
        <f t="shared" si="730"/>
        <v>6.3740777226593825E-2</v>
      </c>
      <c r="V1811">
        <f t="shared" si="740"/>
        <v>0.84441310922369928</v>
      </c>
      <c r="W1811">
        <f t="shared" si="731"/>
        <v>3.5503855944962449E-2</v>
      </c>
      <c r="X1811">
        <f t="shared" si="741"/>
        <v>0.94160359434525442</v>
      </c>
      <c r="Y1811">
        <v>6</v>
      </c>
      <c r="Z1811">
        <f>Y1811*'MRIP Selectivity'!$N$35</f>
        <v>3.7779565055221398E-2</v>
      </c>
      <c r="AA1811">
        <f>Y1811*'MRIP Selectivity'!$O$35</f>
        <v>3.7705735362713981E-2</v>
      </c>
      <c r="AB1811">
        <f>Y1811*'MRIP Selectivity'!$P$35</f>
        <v>5.4193027772513275E-3</v>
      </c>
      <c r="AC1811">
        <v>0.74741255597723821</v>
      </c>
      <c r="AD1811">
        <v>0.94160359434525442</v>
      </c>
      <c r="AE1811">
        <v>1.3432654004296583</v>
      </c>
      <c r="AF1811">
        <f t="shared" si="742"/>
        <v>2.8236921281631376E-2</v>
      </c>
      <c r="AG1811">
        <f t="shared" si="743"/>
        <v>3.5503855944962449E-2</v>
      </c>
      <c r="AH1811">
        <f t="shared" si="744"/>
        <v>7.2795619151340635E-3</v>
      </c>
      <c r="AI1811">
        <f t="shared" si="745"/>
        <v>8.0904603195186719E-2</v>
      </c>
      <c r="AJ1811">
        <f t="shared" si="746"/>
        <v>7.1020339141727895E-2</v>
      </c>
      <c r="AK1811">
        <f t="shared" si="747"/>
        <v>4.3125038139965308E-2</v>
      </c>
      <c r="AL1811">
        <f t="shared" si="748"/>
        <v>4.2783417860096512E-2</v>
      </c>
      <c r="AM1811">
        <f t="shared" si="749"/>
        <v>6.3740777226593825E-2</v>
      </c>
      <c r="AN1811">
        <f t="shared" si="750"/>
        <v>3.5503855944962449E-2</v>
      </c>
      <c r="AO1811">
        <v>0</v>
      </c>
      <c r="AP1811">
        <f t="shared" si="751"/>
        <v>7.5485300417935386E-2</v>
      </c>
      <c r="AQ1811">
        <f t="shared" si="752"/>
        <v>3.7705735362713981E-2</v>
      </c>
      <c r="AR1811">
        <v>6</v>
      </c>
      <c r="AS1811">
        <f>AR1811*'MRIP Selectivity'!$N$35</f>
        <v>3.7779565055221398E-2</v>
      </c>
      <c r="AT1811">
        <f>AR1811*'MRIP Selectivity'!$O$35</f>
        <v>3.7705735362713981E-2</v>
      </c>
      <c r="AU1811">
        <f>AR1811*'MRIP Selectivity'!$P$35</f>
        <v>5.4193027772513275E-3</v>
      </c>
      <c r="AV1811">
        <v>2</v>
      </c>
      <c r="AW1811">
        <f t="shared" si="753"/>
        <v>10</v>
      </c>
      <c r="AX1811">
        <f t="shared" si="732"/>
        <v>0</v>
      </c>
      <c r="AY1811">
        <f t="shared" si="733"/>
        <v>0</v>
      </c>
      <c r="AZ1811">
        <f t="shared" si="734"/>
        <v>0</v>
      </c>
      <c r="BA1811">
        <v>443.40135249000002</v>
      </c>
      <c r="BB1811">
        <v>443.40135249000002</v>
      </c>
    </row>
    <row r="1812" spans="1:54" x14ac:dyDescent="0.25">
      <c r="A1812" t="s">
        <v>1631</v>
      </c>
      <c r="B1812" t="s">
        <v>3</v>
      </c>
      <c r="C1812">
        <v>2014</v>
      </c>
      <c r="D1812">
        <v>4</v>
      </c>
      <c r="E1812">
        <v>7</v>
      </c>
      <c r="F1812" t="s">
        <v>1861</v>
      </c>
      <c r="G1812" t="s">
        <v>1768</v>
      </c>
      <c r="H1812" t="s">
        <v>2035</v>
      </c>
      <c r="I1812" t="s">
        <v>1812</v>
      </c>
      <c r="J1812" t="s">
        <v>1767</v>
      </c>
      <c r="K1812" t="str">
        <f t="shared" si="735"/>
        <v>Inshore</v>
      </c>
      <c r="L1812">
        <v>0</v>
      </c>
      <c r="M1812">
        <f t="shared" si="728"/>
        <v>0</v>
      </c>
      <c r="N1812">
        <f t="shared" si="736"/>
        <v>0.11322795062690307</v>
      </c>
      <c r="O1812">
        <f t="shared" si="737"/>
        <v>5.6558603044070968E-2</v>
      </c>
      <c r="P1812">
        <v>0</v>
      </c>
      <c r="Q1812">
        <f t="shared" si="738"/>
        <v>0</v>
      </c>
      <c r="R1812">
        <v>0</v>
      </c>
      <c r="S1812">
        <f t="shared" si="729"/>
        <v>0</v>
      </c>
      <c r="T1812">
        <f t="shared" si="739"/>
        <v>0</v>
      </c>
      <c r="U1812">
        <f t="shared" si="730"/>
        <v>9.5611165839890738E-2</v>
      </c>
      <c r="V1812">
        <f t="shared" si="740"/>
        <v>0.84441310922369939</v>
      </c>
      <c r="W1812">
        <f t="shared" si="731"/>
        <v>5.3255783917443671E-2</v>
      </c>
      <c r="X1812">
        <f t="shared" si="741"/>
        <v>0.94160359434525442</v>
      </c>
      <c r="Y1812">
        <v>9</v>
      </c>
      <c r="Z1812">
        <f>Y1812*'MRIP Selectivity'!$N$35</f>
        <v>5.6669347582832097E-2</v>
      </c>
      <c r="AA1812">
        <f>Y1812*'MRIP Selectivity'!$O$35</f>
        <v>5.6558603044070968E-2</v>
      </c>
      <c r="AB1812">
        <f>Y1812*'MRIP Selectivity'!$P$35</f>
        <v>8.1289541658769917E-3</v>
      </c>
      <c r="AC1812">
        <v>0.74741255597723821</v>
      </c>
      <c r="AD1812">
        <v>0.94160359434525442</v>
      </c>
      <c r="AE1812">
        <v>1.3432654004296583</v>
      </c>
      <c r="AF1812">
        <f t="shared" si="742"/>
        <v>4.2355381922447061E-2</v>
      </c>
      <c r="AG1812">
        <f t="shared" si="743"/>
        <v>5.3255783917443671E-2</v>
      </c>
      <c r="AH1812">
        <f t="shared" si="744"/>
        <v>1.0919342872701096E-2</v>
      </c>
      <c r="AI1812">
        <f t="shared" si="745"/>
        <v>0.12135690479278005</v>
      </c>
      <c r="AJ1812">
        <f t="shared" si="746"/>
        <v>0.10653050871259183</v>
      </c>
      <c r="AK1812">
        <f t="shared" si="747"/>
        <v>6.4687557209947955E-2</v>
      </c>
      <c r="AL1812">
        <f t="shared" si="748"/>
        <v>6.4175126790144768E-2</v>
      </c>
      <c r="AM1812">
        <f t="shared" si="749"/>
        <v>9.5611165839890738E-2</v>
      </c>
      <c r="AN1812">
        <f t="shared" si="750"/>
        <v>5.3255783917443671E-2</v>
      </c>
      <c r="AO1812">
        <v>0</v>
      </c>
      <c r="AP1812">
        <f t="shared" si="751"/>
        <v>0.11322795062690307</v>
      </c>
      <c r="AQ1812">
        <f t="shared" si="752"/>
        <v>5.6558603044070968E-2</v>
      </c>
      <c r="AR1812">
        <v>9</v>
      </c>
      <c r="AS1812">
        <f>AR1812*'MRIP Selectivity'!$N$35</f>
        <v>5.6669347582832097E-2</v>
      </c>
      <c r="AT1812">
        <f>AR1812*'MRIP Selectivity'!$O$35</f>
        <v>5.6558603044070968E-2</v>
      </c>
      <c r="AU1812">
        <f>AR1812*'MRIP Selectivity'!$P$35</f>
        <v>8.1289541658769917E-3</v>
      </c>
      <c r="AV1812">
        <v>9</v>
      </c>
      <c r="AW1812">
        <f t="shared" si="753"/>
        <v>45</v>
      </c>
      <c r="AX1812">
        <f t="shared" si="732"/>
        <v>0</v>
      </c>
      <c r="AY1812">
        <f t="shared" si="733"/>
        <v>0</v>
      </c>
      <c r="AZ1812">
        <f t="shared" si="734"/>
        <v>0</v>
      </c>
      <c r="BA1812">
        <v>221.70067624000001</v>
      </c>
      <c r="BB1812">
        <v>221.70067624000001</v>
      </c>
    </row>
    <row r="1813" spans="1:54" x14ac:dyDescent="0.25">
      <c r="A1813" t="s">
        <v>2058</v>
      </c>
      <c r="B1813" t="s">
        <v>3</v>
      </c>
      <c r="C1813">
        <v>2014</v>
      </c>
      <c r="D1813">
        <v>4</v>
      </c>
      <c r="E1813">
        <v>7</v>
      </c>
      <c r="F1813" t="s">
        <v>1861</v>
      </c>
      <c r="G1813" t="s">
        <v>1768</v>
      </c>
      <c r="H1813" t="s">
        <v>2035</v>
      </c>
      <c r="I1813" t="s">
        <v>1812</v>
      </c>
      <c r="J1813" t="s">
        <v>1767</v>
      </c>
      <c r="K1813" t="str">
        <f t="shared" si="735"/>
        <v>Inshore</v>
      </c>
      <c r="L1813">
        <v>0</v>
      </c>
      <c r="M1813">
        <f t="shared" si="728"/>
        <v>0</v>
      </c>
      <c r="N1813">
        <f t="shared" si="736"/>
        <v>2.516176680597846E-2</v>
      </c>
      <c r="O1813">
        <f t="shared" si="737"/>
        <v>1.2568578454237993E-2</v>
      </c>
      <c r="P1813">
        <v>0</v>
      </c>
      <c r="Q1813">
        <f t="shared" si="738"/>
        <v>0</v>
      </c>
      <c r="R1813">
        <v>0</v>
      </c>
      <c r="S1813">
        <f t="shared" si="729"/>
        <v>0</v>
      </c>
      <c r="T1813">
        <f t="shared" si="739"/>
        <v>0</v>
      </c>
      <c r="U1813">
        <f t="shared" si="730"/>
        <v>2.1246925742197942E-2</v>
      </c>
      <c r="V1813">
        <f t="shared" si="740"/>
        <v>0.84441310922369939</v>
      </c>
      <c r="W1813">
        <f t="shared" si="731"/>
        <v>1.1834618648320815E-2</v>
      </c>
      <c r="X1813">
        <f t="shared" si="741"/>
        <v>0.94160359434525431</v>
      </c>
      <c r="Y1813">
        <v>2</v>
      </c>
      <c r="Z1813">
        <f>Y1813*'MRIP Selectivity'!$N$35</f>
        <v>1.2593188351740467E-2</v>
      </c>
      <c r="AA1813">
        <f>Y1813*'MRIP Selectivity'!$O$35</f>
        <v>1.2568578454237993E-2</v>
      </c>
      <c r="AB1813">
        <f>Y1813*'MRIP Selectivity'!$P$35</f>
        <v>1.8064342590837759E-3</v>
      </c>
      <c r="AC1813">
        <v>0.74741255597723821</v>
      </c>
      <c r="AD1813">
        <v>0.94160359434525442</v>
      </c>
      <c r="AE1813">
        <v>1.3432654004296583</v>
      </c>
      <c r="AF1813">
        <f t="shared" si="742"/>
        <v>9.4123070938771265E-3</v>
      </c>
      <c r="AG1813">
        <f t="shared" si="743"/>
        <v>1.1834618648320815E-2</v>
      </c>
      <c r="AH1813">
        <f t="shared" si="744"/>
        <v>2.4265206383780212E-3</v>
      </c>
      <c r="AI1813">
        <f t="shared" si="745"/>
        <v>2.6968201065062234E-2</v>
      </c>
      <c r="AJ1813">
        <f t="shared" si="746"/>
        <v>2.3673446380575964E-2</v>
      </c>
      <c r="AK1813">
        <f t="shared" si="747"/>
        <v>1.4375012713321769E-2</v>
      </c>
      <c r="AL1813">
        <f t="shared" si="748"/>
        <v>1.4261139286698837E-2</v>
      </c>
      <c r="AM1813">
        <f t="shared" si="749"/>
        <v>2.1246925742197942E-2</v>
      </c>
      <c r="AN1813">
        <f t="shared" si="750"/>
        <v>1.1834618648320815E-2</v>
      </c>
      <c r="AO1813">
        <v>0</v>
      </c>
      <c r="AP1813">
        <f t="shared" si="751"/>
        <v>2.516176680597846E-2</v>
      </c>
      <c r="AQ1813">
        <f t="shared" si="752"/>
        <v>1.2568578454237993E-2</v>
      </c>
      <c r="AR1813">
        <v>2</v>
      </c>
      <c r="AS1813">
        <f>AR1813*'MRIP Selectivity'!$N$35</f>
        <v>1.2593188351740467E-2</v>
      </c>
      <c r="AT1813">
        <f>AR1813*'MRIP Selectivity'!$O$35</f>
        <v>1.2568578454237993E-2</v>
      </c>
      <c r="AU1813">
        <f>AR1813*'MRIP Selectivity'!$P$35</f>
        <v>1.8064342590837759E-3</v>
      </c>
      <c r="AV1813">
        <v>2</v>
      </c>
      <c r="AW1813">
        <f t="shared" si="753"/>
        <v>10</v>
      </c>
      <c r="AX1813">
        <f t="shared" si="732"/>
        <v>0</v>
      </c>
      <c r="AY1813">
        <f t="shared" si="733"/>
        <v>0</v>
      </c>
      <c r="AZ1813">
        <f t="shared" si="734"/>
        <v>0</v>
      </c>
      <c r="BA1813">
        <v>221.70067624000001</v>
      </c>
      <c r="BB1813">
        <v>221.70067624000001</v>
      </c>
    </row>
    <row r="1814" spans="1:54" x14ac:dyDescent="0.25">
      <c r="A1814" t="s">
        <v>1632</v>
      </c>
      <c r="B1814" t="s">
        <v>3</v>
      </c>
      <c r="C1814">
        <v>2014</v>
      </c>
      <c r="D1814">
        <v>4</v>
      </c>
      <c r="E1814">
        <v>7</v>
      </c>
      <c r="F1814" t="s">
        <v>1861</v>
      </c>
      <c r="G1814" t="s">
        <v>1768</v>
      </c>
      <c r="H1814" t="s">
        <v>2035</v>
      </c>
      <c r="I1814" t="s">
        <v>1812</v>
      </c>
      <c r="J1814" t="s">
        <v>1767</v>
      </c>
      <c r="K1814" t="str">
        <f t="shared" si="735"/>
        <v>Inshore</v>
      </c>
      <c r="L1814">
        <v>0</v>
      </c>
      <c r="M1814">
        <f t="shared" si="728"/>
        <v>0</v>
      </c>
      <c r="N1814">
        <f t="shared" si="736"/>
        <v>5.0323533611956919E-2</v>
      </c>
      <c r="O1814">
        <f t="shared" si="737"/>
        <v>2.5137156908475986E-2</v>
      </c>
      <c r="P1814">
        <v>0</v>
      </c>
      <c r="Q1814">
        <f t="shared" si="738"/>
        <v>0</v>
      </c>
      <c r="R1814">
        <v>0</v>
      </c>
      <c r="S1814">
        <f t="shared" si="729"/>
        <v>0</v>
      </c>
      <c r="T1814">
        <f t="shared" si="739"/>
        <v>0</v>
      </c>
      <c r="U1814">
        <f t="shared" si="730"/>
        <v>4.2493851484395884E-2</v>
      </c>
      <c r="V1814">
        <f t="shared" si="740"/>
        <v>0.84441310922369939</v>
      </c>
      <c r="W1814">
        <f t="shared" si="731"/>
        <v>2.3669237296641631E-2</v>
      </c>
      <c r="X1814">
        <f t="shared" si="741"/>
        <v>0.94160359434525431</v>
      </c>
      <c r="Y1814">
        <v>4</v>
      </c>
      <c r="Z1814">
        <f>Y1814*'MRIP Selectivity'!$N$35</f>
        <v>2.5186376703480933E-2</v>
      </c>
      <c r="AA1814">
        <f>Y1814*'MRIP Selectivity'!$O$35</f>
        <v>2.5137156908475986E-2</v>
      </c>
      <c r="AB1814">
        <f>Y1814*'MRIP Selectivity'!$P$35</f>
        <v>3.6128685181675518E-3</v>
      </c>
      <c r="AC1814">
        <v>0.74741255597723821</v>
      </c>
      <c r="AD1814">
        <v>0.94160359434525442</v>
      </c>
      <c r="AE1814">
        <v>1.3432654004296583</v>
      </c>
      <c r="AF1814">
        <f t="shared" si="742"/>
        <v>1.8824614187754253E-2</v>
      </c>
      <c r="AG1814">
        <f t="shared" si="743"/>
        <v>2.3669237296641631E-2</v>
      </c>
      <c r="AH1814">
        <f t="shared" si="744"/>
        <v>4.8530412767560423E-3</v>
      </c>
      <c r="AI1814">
        <f t="shared" si="745"/>
        <v>5.3936402130124468E-2</v>
      </c>
      <c r="AJ1814">
        <f t="shared" si="746"/>
        <v>4.7346892761151928E-2</v>
      </c>
      <c r="AK1814">
        <f t="shared" si="747"/>
        <v>2.8750025426643538E-2</v>
      </c>
      <c r="AL1814">
        <f t="shared" si="748"/>
        <v>2.8522278573397675E-2</v>
      </c>
      <c r="AM1814">
        <f t="shared" si="749"/>
        <v>4.2493851484395884E-2</v>
      </c>
      <c r="AN1814">
        <f t="shared" si="750"/>
        <v>2.3669237296641631E-2</v>
      </c>
      <c r="AO1814">
        <v>0</v>
      </c>
      <c r="AP1814">
        <f t="shared" si="751"/>
        <v>5.0323533611956919E-2</v>
      </c>
      <c r="AQ1814">
        <f t="shared" si="752"/>
        <v>2.5137156908475986E-2</v>
      </c>
      <c r="AR1814">
        <v>4</v>
      </c>
      <c r="AS1814">
        <f>AR1814*'MRIP Selectivity'!$N$35</f>
        <v>2.5186376703480933E-2</v>
      </c>
      <c r="AT1814">
        <f>AR1814*'MRIP Selectivity'!$O$35</f>
        <v>2.5137156908475986E-2</v>
      </c>
      <c r="AU1814">
        <f>AR1814*'MRIP Selectivity'!$P$35</f>
        <v>3.6128685181675518E-3</v>
      </c>
      <c r="AV1814">
        <v>6</v>
      </c>
      <c r="AW1814">
        <f t="shared" si="753"/>
        <v>30</v>
      </c>
      <c r="AX1814">
        <f t="shared" si="732"/>
        <v>0</v>
      </c>
      <c r="AY1814">
        <f t="shared" si="733"/>
        <v>0</v>
      </c>
      <c r="AZ1814">
        <f t="shared" si="734"/>
        <v>0</v>
      </c>
      <c r="BA1814">
        <v>221.70067624000001</v>
      </c>
      <c r="BB1814">
        <v>221.70067624000001</v>
      </c>
    </row>
    <row r="1815" spans="1:54" x14ac:dyDescent="0.25">
      <c r="A1815" t="s">
        <v>1633</v>
      </c>
      <c r="B1815" t="s">
        <v>3</v>
      </c>
      <c r="C1815">
        <v>2014</v>
      </c>
      <c r="D1815">
        <v>4</v>
      </c>
      <c r="E1815">
        <v>7</v>
      </c>
      <c r="F1815" t="s">
        <v>1859</v>
      </c>
      <c r="G1815" t="s">
        <v>1768</v>
      </c>
      <c r="H1815" t="s">
        <v>2035</v>
      </c>
      <c r="I1815" t="s">
        <v>1812</v>
      </c>
      <c r="J1815" t="s">
        <v>1819</v>
      </c>
      <c r="K1815" t="str">
        <f t="shared" si="735"/>
        <v>Offshore</v>
      </c>
      <c r="L1815">
        <v>1</v>
      </c>
      <c r="M1815">
        <f t="shared" si="728"/>
        <v>126.46260734000001</v>
      </c>
      <c r="N1815">
        <f t="shared" si="736"/>
        <v>1.0880661838209247</v>
      </c>
      <c r="O1815">
        <f t="shared" si="737"/>
        <v>1.043990024589833</v>
      </c>
      <c r="P1815">
        <v>14.685039370078741</v>
      </c>
      <c r="Q1815">
        <f t="shared" si="738"/>
        <v>14.685039370078741</v>
      </c>
      <c r="R1815">
        <v>1.5432358352941429</v>
      </c>
      <c r="S1815">
        <f t="shared" si="729"/>
        <v>195.16162747182011</v>
      </c>
      <c r="T1815">
        <f t="shared" si="739"/>
        <v>1.5432358352941429</v>
      </c>
      <c r="U1815">
        <f t="shared" si="730"/>
        <v>1.6176000753918356</v>
      </c>
      <c r="V1815">
        <f t="shared" si="740"/>
        <v>1.4866743397091571</v>
      </c>
      <c r="W1815">
        <f t="shared" si="731"/>
        <v>1.5846570005632656</v>
      </c>
      <c r="X1815">
        <f t="shared" si="741"/>
        <v>1.5178851935734272</v>
      </c>
      <c r="Y1815">
        <v>7</v>
      </c>
      <c r="Z1815">
        <f>Y1815*'MRIP Selectivity'!$N$35</f>
        <v>4.4076159231091636E-2</v>
      </c>
      <c r="AA1815">
        <f>Y1815*'MRIP Selectivity'!$O$35</f>
        <v>4.3990024589832977E-2</v>
      </c>
      <c r="AB1815">
        <f>Y1815*'MRIP Selectivity'!$P$35</f>
        <v>6.3225199067932156E-3</v>
      </c>
      <c r="AC1815">
        <v>0.74741255597723821</v>
      </c>
      <c r="AD1815">
        <v>0.94160359434525442</v>
      </c>
      <c r="AE1815">
        <v>1.3432654004296583</v>
      </c>
      <c r="AF1815">
        <f t="shared" si="742"/>
        <v>3.2943074828569945E-2</v>
      </c>
      <c r="AG1815">
        <f t="shared" si="743"/>
        <v>4.1421165269122859E-2</v>
      </c>
      <c r="AH1815">
        <f t="shared" si="744"/>
        <v>8.4928222343230737E-3</v>
      </c>
      <c r="AI1815">
        <f t="shared" si="745"/>
        <v>9.4388703727717821E-2</v>
      </c>
      <c r="AJ1815">
        <f t="shared" si="746"/>
        <v>8.2857062332015868E-2</v>
      </c>
      <c r="AK1815">
        <f t="shared" si="747"/>
        <v>5.0312544496626192E-2</v>
      </c>
      <c r="AL1815">
        <f t="shared" si="748"/>
        <v>4.9913987503445931E-2</v>
      </c>
      <c r="AM1815">
        <f t="shared" si="749"/>
        <v>1.6176000753918356</v>
      </c>
      <c r="AN1815">
        <f t="shared" si="750"/>
        <v>1.5846570005632656</v>
      </c>
      <c r="AO1815">
        <v>1</v>
      </c>
      <c r="AP1815">
        <f t="shared" si="751"/>
        <v>1.0880661838209247</v>
      </c>
      <c r="AQ1815">
        <f t="shared" si="752"/>
        <v>1.043990024589833</v>
      </c>
      <c r="AR1815">
        <v>7</v>
      </c>
      <c r="AS1815">
        <f>AR1815*'MRIP Selectivity'!$N$35</f>
        <v>4.4076159231091636E-2</v>
      </c>
      <c r="AT1815">
        <f>AR1815*'MRIP Selectivity'!$O$35</f>
        <v>4.3990024589832977E-2</v>
      </c>
      <c r="AU1815">
        <f>AR1815*'MRIP Selectivity'!$P$35</f>
        <v>6.3225199067932156E-3</v>
      </c>
      <c r="AV1815">
        <v>4</v>
      </c>
      <c r="AW1815">
        <f t="shared" si="753"/>
        <v>20</v>
      </c>
      <c r="AX1815">
        <f t="shared" si="732"/>
        <v>0</v>
      </c>
      <c r="AY1815">
        <f t="shared" si="733"/>
        <v>0</v>
      </c>
      <c r="AZ1815">
        <f t="shared" si="734"/>
        <v>0</v>
      </c>
      <c r="BA1815">
        <v>126.46260734000001</v>
      </c>
      <c r="BB1815">
        <v>126.46260734000001</v>
      </c>
    </row>
    <row r="1816" spans="1:54" x14ac:dyDescent="0.25">
      <c r="A1816" t="s">
        <v>1634</v>
      </c>
      <c r="B1816" t="s">
        <v>3</v>
      </c>
      <c r="C1816">
        <v>2014</v>
      </c>
      <c r="D1816">
        <v>4</v>
      </c>
      <c r="E1816">
        <v>7</v>
      </c>
      <c r="F1816" t="s">
        <v>1859</v>
      </c>
      <c r="G1816" t="s">
        <v>1768</v>
      </c>
      <c r="H1816" t="s">
        <v>2035</v>
      </c>
      <c r="I1816" t="s">
        <v>1812</v>
      </c>
      <c r="J1816" t="s">
        <v>1819</v>
      </c>
      <c r="K1816" t="str">
        <f t="shared" si="735"/>
        <v>Offshore</v>
      </c>
      <c r="L1816">
        <v>5</v>
      </c>
      <c r="M1816">
        <f t="shared" si="728"/>
        <v>632.3130367</v>
      </c>
      <c r="N1816">
        <f t="shared" si="736"/>
        <v>5.2516176680597848</v>
      </c>
      <c r="O1816">
        <f t="shared" si="737"/>
        <v>5.1256857845423802</v>
      </c>
      <c r="P1816">
        <v>71.889763779527556</v>
      </c>
      <c r="Q1816">
        <f t="shared" si="738"/>
        <v>14.377952755905511</v>
      </c>
      <c r="R1816">
        <v>7.6059480453782768</v>
      </c>
      <c r="S1816">
        <f t="shared" si="729"/>
        <v>961.86802111111353</v>
      </c>
      <c r="T1816">
        <f t="shared" si="739"/>
        <v>1.5211896090756554</v>
      </c>
      <c r="U1816">
        <f t="shared" si="730"/>
        <v>7.8184173028002562</v>
      </c>
      <c r="V1816">
        <f t="shared" si="740"/>
        <v>1.4887636147527812</v>
      </c>
      <c r="W1816">
        <f t="shared" si="731"/>
        <v>7.7242942318614851</v>
      </c>
      <c r="X1816">
        <f t="shared" si="741"/>
        <v>1.5069777111885738</v>
      </c>
      <c r="Y1816">
        <v>20</v>
      </c>
      <c r="Z1816">
        <f>Y1816*'MRIP Selectivity'!$N$35</f>
        <v>0.12593188351740467</v>
      </c>
      <c r="AA1816">
        <f>Y1816*'MRIP Selectivity'!$O$35</f>
        <v>0.12568578454237994</v>
      </c>
      <c r="AB1816">
        <f>Y1816*'MRIP Selectivity'!$P$35</f>
        <v>1.8064342590837758E-2</v>
      </c>
      <c r="AC1816">
        <v>0.74741255597723821</v>
      </c>
      <c r="AD1816">
        <v>0.94160359434525442</v>
      </c>
      <c r="AE1816">
        <v>1.3432654004296583</v>
      </c>
      <c r="AF1816">
        <f t="shared" si="742"/>
        <v>9.4123070938771258E-2</v>
      </c>
      <c r="AG1816">
        <f t="shared" si="743"/>
        <v>0.11834618648320817</v>
      </c>
      <c r="AH1816">
        <f t="shared" si="744"/>
        <v>2.426520638378021E-2</v>
      </c>
      <c r="AI1816">
        <f t="shared" si="745"/>
        <v>0.26968201065062236</v>
      </c>
      <c r="AJ1816">
        <f t="shared" si="746"/>
        <v>0.23673446380575963</v>
      </c>
      <c r="AK1816">
        <f t="shared" si="747"/>
        <v>0.14375012713321769</v>
      </c>
      <c r="AL1816">
        <f t="shared" si="748"/>
        <v>0.14261139286698837</v>
      </c>
      <c r="AM1816">
        <f t="shared" si="749"/>
        <v>7.8184173028002562</v>
      </c>
      <c r="AN1816">
        <f t="shared" si="750"/>
        <v>7.7242942318614851</v>
      </c>
      <c r="AO1816">
        <v>5</v>
      </c>
      <c r="AP1816">
        <f t="shared" si="751"/>
        <v>5.2516176680597848</v>
      </c>
      <c r="AQ1816">
        <f t="shared" si="752"/>
        <v>5.1256857845423802</v>
      </c>
      <c r="AR1816">
        <v>20</v>
      </c>
      <c r="AS1816">
        <f>AR1816*'MRIP Selectivity'!$N$35</f>
        <v>0.12593188351740467</v>
      </c>
      <c r="AT1816">
        <f>AR1816*'MRIP Selectivity'!$O$35</f>
        <v>0.12568578454237994</v>
      </c>
      <c r="AU1816">
        <f>AR1816*'MRIP Selectivity'!$P$35</f>
        <v>1.8064342590837758E-2</v>
      </c>
      <c r="AV1816">
        <v>16</v>
      </c>
      <c r="AW1816">
        <f t="shared" si="753"/>
        <v>80</v>
      </c>
      <c r="AX1816">
        <f t="shared" si="732"/>
        <v>0</v>
      </c>
      <c r="AY1816">
        <f t="shared" si="733"/>
        <v>0</v>
      </c>
      <c r="AZ1816">
        <f t="shared" si="734"/>
        <v>0</v>
      </c>
      <c r="BA1816">
        <v>126.46260734000001</v>
      </c>
      <c r="BB1816">
        <v>126.46260734000001</v>
      </c>
    </row>
    <row r="1817" spans="1:54" x14ac:dyDescent="0.25">
      <c r="A1817" t="s">
        <v>2059</v>
      </c>
      <c r="B1817" t="s">
        <v>3</v>
      </c>
      <c r="C1817">
        <v>2014</v>
      </c>
      <c r="D1817">
        <v>4</v>
      </c>
      <c r="E1817">
        <v>7</v>
      </c>
      <c r="F1817" t="s">
        <v>1842</v>
      </c>
      <c r="G1817" t="s">
        <v>1768</v>
      </c>
      <c r="H1817" t="s">
        <v>2036</v>
      </c>
      <c r="I1817" t="s">
        <v>1812</v>
      </c>
      <c r="J1817" t="s">
        <v>1813</v>
      </c>
      <c r="K1817" t="str">
        <f t="shared" si="735"/>
        <v>Inshore</v>
      </c>
      <c r="L1817">
        <v>0</v>
      </c>
      <c r="M1817">
        <f t="shared" si="728"/>
        <v>0</v>
      </c>
      <c r="N1817">
        <f t="shared" si="736"/>
        <v>1.258088340298923E-2</v>
      </c>
      <c r="O1817">
        <f t="shared" si="737"/>
        <v>6.2842892271189965E-3</v>
      </c>
      <c r="P1817">
        <v>0</v>
      </c>
      <c r="Q1817">
        <f t="shared" si="738"/>
        <v>0</v>
      </c>
      <c r="R1817">
        <v>0</v>
      </c>
      <c r="S1817">
        <f t="shared" si="729"/>
        <v>0</v>
      </c>
      <c r="T1817">
        <f t="shared" si="739"/>
        <v>0</v>
      </c>
      <c r="U1817">
        <f t="shared" si="730"/>
        <v>1.0623462871098971E-2</v>
      </c>
      <c r="V1817">
        <f t="shared" si="740"/>
        <v>0.84441310922369939</v>
      </c>
      <c r="W1817">
        <f t="shared" si="731"/>
        <v>5.9173093241604077E-3</v>
      </c>
      <c r="X1817">
        <f t="shared" si="741"/>
        <v>0.94160359434525431</v>
      </c>
      <c r="Y1817">
        <v>1</v>
      </c>
      <c r="Z1817">
        <f>Y1817*'MRIP Selectivity'!$N$35</f>
        <v>6.2965941758702333E-3</v>
      </c>
      <c r="AA1817">
        <f>Y1817*'MRIP Selectivity'!$O$35</f>
        <v>6.2842892271189965E-3</v>
      </c>
      <c r="AB1817">
        <f>Y1817*'MRIP Selectivity'!$P$35</f>
        <v>9.0321712954188795E-4</v>
      </c>
      <c r="AC1817">
        <v>0.74741255597723821</v>
      </c>
      <c r="AD1817">
        <v>0.94160359434525442</v>
      </c>
      <c r="AE1817">
        <v>1.3432654004296583</v>
      </c>
      <c r="AF1817">
        <f t="shared" si="742"/>
        <v>4.7061535469385633E-3</v>
      </c>
      <c r="AG1817">
        <f t="shared" si="743"/>
        <v>5.9173093241604077E-3</v>
      </c>
      <c r="AH1817">
        <f t="shared" si="744"/>
        <v>1.2132603191890106E-3</v>
      </c>
      <c r="AI1817">
        <f t="shared" si="745"/>
        <v>1.3484100532531117E-2</v>
      </c>
      <c r="AJ1817">
        <f t="shared" si="746"/>
        <v>1.1836723190287982E-2</v>
      </c>
      <c r="AK1817">
        <f t="shared" si="747"/>
        <v>7.1875063566608846E-3</v>
      </c>
      <c r="AL1817">
        <f t="shared" si="748"/>
        <v>7.1305696433494187E-3</v>
      </c>
      <c r="AM1817">
        <f t="shared" si="749"/>
        <v>1.0623462871098971E-2</v>
      </c>
      <c r="AN1817">
        <f t="shared" si="750"/>
        <v>5.9173093241604077E-3</v>
      </c>
      <c r="AO1817">
        <v>0</v>
      </c>
      <c r="AP1817">
        <f t="shared" si="751"/>
        <v>1.258088340298923E-2</v>
      </c>
      <c r="AQ1817">
        <f t="shared" si="752"/>
        <v>6.2842892271189965E-3</v>
      </c>
      <c r="AR1817">
        <v>1</v>
      </c>
      <c r="AS1817">
        <f>AR1817*'MRIP Selectivity'!$N$35</f>
        <v>6.2965941758702333E-3</v>
      </c>
      <c r="AT1817">
        <f>AR1817*'MRIP Selectivity'!$O$35</f>
        <v>6.2842892271189965E-3</v>
      </c>
      <c r="AU1817">
        <f>AR1817*'MRIP Selectivity'!$P$35</f>
        <v>9.0321712954188795E-4</v>
      </c>
      <c r="AV1817">
        <v>4</v>
      </c>
      <c r="AW1817">
        <f t="shared" si="753"/>
        <v>20</v>
      </c>
      <c r="AX1817">
        <f t="shared" si="732"/>
        <v>0</v>
      </c>
      <c r="AY1817">
        <f t="shared" si="733"/>
        <v>0</v>
      </c>
      <c r="AZ1817">
        <f t="shared" si="734"/>
        <v>0</v>
      </c>
      <c r="BA1817">
        <v>184.43574923</v>
      </c>
      <c r="BB1817">
        <v>184.43574923</v>
      </c>
    </row>
    <row r="1818" spans="1:54" x14ac:dyDescent="0.25">
      <c r="A1818" t="s">
        <v>1635</v>
      </c>
      <c r="B1818" t="s">
        <v>3</v>
      </c>
      <c r="C1818">
        <v>2014</v>
      </c>
      <c r="D1818">
        <v>4</v>
      </c>
      <c r="E1818">
        <v>7</v>
      </c>
      <c r="F1818" t="s">
        <v>1870</v>
      </c>
      <c r="G1818" t="s">
        <v>1768</v>
      </c>
      <c r="H1818" t="s">
        <v>2035</v>
      </c>
      <c r="I1818" t="s">
        <v>1812</v>
      </c>
      <c r="J1818" t="s">
        <v>1767</v>
      </c>
      <c r="K1818" t="str">
        <f t="shared" si="735"/>
        <v>Inshore</v>
      </c>
      <c r="L1818">
        <v>0</v>
      </c>
      <c r="M1818">
        <f t="shared" si="728"/>
        <v>0</v>
      </c>
      <c r="N1818">
        <f t="shared" si="736"/>
        <v>3.7742650208967693E-2</v>
      </c>
      <c r="O1818">
        <f t="shared" si="737"/>
        <v>1.8852867681356991E-2</v>
      </c>
      <c r="P1818">
        <v>0</v>
      </c>
      <c r="Q1818">
        <f t="shared" si="738"/>
        <v>0</v>
      </c>
      <c r="R1818">
        <v>0</v>
      </c>
      <c r="S1818">
        <f t="shared" si="729"/>
        <v>0</v>
      </c>
      <c r="T1818">
        <f t="shared" si="739"/>
        <v>0</v>
      </c>
      <c r="U1818">
        <f t="shared" si="730"/>
        <v>3.1870388613296913E-2</v>
      </c>
      <c r="V1818">
        <f t="shared" si="740"/>
        <v>0.84441310922369928</v>
      </c>
      <c r="W1818">
        <f t="shared" si="731"/>
        <v>1.7751927972481225E-2</v>
      </c>
      <c r="X1818">
        <f t="shared" si="741"/>
        <v>0.94160359434525442</v>
      </c>
      <c r="Y1818">
        <v>3</v>
      </c>
      <c r="Z1818">
        <f>Y1818*'MRIP Selectivity'!$N$35</f>
        <v>1.8889782527610699E-2</v>
      </c>
      <c r="AA1818">
        <f>Y1818*'MRIP Selectivity'!$O$35</f>
        <v>1.8852867681356991E-2</v>
      </c>
      <c r="AB1818">
        <f>Y1818*'MRIP Selectivity'!$P$35</f>
        <v>2.7096513886256638E-3</v>
      </c>
      <c r="AC1818">
        <v>0.74741255597723821</v>
      </c>
      <c r="AD1818">
        <v>0.94160359434525442</v>
      </c>
      <c r="AE1818">
        <v>1.3432654004296583</v>
      </c>
      <c r="AF1818">
        <f t="shared" si="742"/>
        <v>1.4118460640815688E-2</v>
      </c>
      <c r="AG1818">
        <f t="shared" si="743"/>
        <v>1.7751927972481225E-2</v>
      </c>
      <c r="AH1818">
        <f t="shared" si="744"/>
        <v>3.6397809575670318E-3</v>
      </c>
      <c r="AI1818">
        <f t="shared" si="745"/>
        <v>4.045230159759336E-2</v>
      </c>
      <c r="AJ1818">
        <f t="shared" si="746"/>
        <v>3.5510169570863948E-2</v>
      </c>
      <c r="AK1818">
        <f t="shared" si="747"/>
        <v>2.1562519069982654E-2</v>
      </c>
      <c r="AL1818">
        <f t="shared" si="748"/>
        <v>2.1391708930048256E-2</v>
      </c>
      <c r="AM1818">
        <f t="shared" si="749"/>
        <v>3.1870388613296913E-2</v>
      </c>
      <c r="AN1818">
        <f t="shared" si="750"/>
        <v>1.7751927972481225E-2</v>
      </c>
      <c r="AO1818">
        <v>0</v>
      </c>
      <c r="AP1818">
        <f t="shared" si="751"/>
        <v>3.7742650208967693E-2</v>
      </c>
      <c r="AQ1818">
        <f t="shared" si="752"/>
        <v>1.8852867681356991E-2</v>
      </c>
      <c r="AR1818">
        <v>3</v>
      </c>
      <c r="AS1818">
        <f>AR1818*'MRIP Selectivity'!$N$35</f>
        <v>1.8889782527610699E-2</v>
      </c>
      <c r="AT1818">
        <f>AR1818*'MRIP Selectivity'!$O$35</f>
        <v>1.8852867681356991E-2</v>
      </c>
      <c r="AU1818">
        <f>AR1818*'MRIP Selectivity'!$P$35</f>
        <v>2.7096513886256638E-3</v>
      </c>
      <c r="AV1818">
        <v>6</v>
      </c>
      <c r="AW1818">
        <f t="shared" si="753"/>
        <v>30</v>
      </c>
      <c r="AX1818">
        <f t="shared" si="732"/>
        <v>0</v>
      </c>
      <c r="AY1818">
        <f t="shared" si="733"/>
        <v>0</v>
      </c>
      <c r="AZ1818">
        <f t="shared" si="734"/>
        <v>0</v>
      </c>
      <c r="BA1818">
        <v>261.33118112</v>
      </c>
      <c r="BB1818">
        <v>261.33118112</v>
      </c>
    </row>
    <row r="1819" spans="1:54" x14ac:dyDescent="0.25">
      <c r="A1819" t="s">
        <v>2060</v>
      </c>
      <c r="B1819" t="s">
        <v>3</v>
      </c>
      <c r="C1819">
        <v>2014</v>
      </c>
      <c r="D1819">
        <v>4</v>
      </c>
      <c r="E1819">
        <v>7</v>
      </c>
      <c r="F1819" t="s">
        <v>1870</v>
      </c>
      <c r="G1819" t="s">
        <v>1768</v>
      </c>
      <c r="H1819" t="s">
        <v>2035</v>
      </c>
      <c r="I1819" t="s">
        <v>1812</v>
      </c>
      <c r="J1819" t="s">
        <v>1767</v>
      </c>
      <c r="K1819" t="str">
        <f t="shared" si="735"/>
        <v>Inshore</v>
      </c>
      <c r="L1819">
        <v>0</v>
      </c>
      <c r="M1819">
        <f t="shared" si="728"/>
        <v>0</v>
      </c>
      <c r="N1819">
        <f t="shared" si="736"/>
        <v>1.258088340298923E-2</v>
      </c>
      <c r="O1819">
        <f t="shared" si="737"/>
        <v>6.2842892271189965E-3</v>
      </c>
      <c r="P1819">
        <v>0</v>
      </c>
      <c r="Q1819">
        <f t="shared" si="738"/>
        <v>0</v>
      </c>
      <c r="R1819">
        <v>0</v>
      </c>
      <c r="S1819">
        <f t="shared" si="729"/>
        <v>0</v>
      </c>
      <c r="T1819">
        <f t="shared" si="739"/>
        <v>0</v>
      </c>
      <c r="U1819">
        <f t="shared" si="730"/>
        <v>1.0623462871098971E-2</v>
      </c>
      <c r="V1819">
        <f t="shared" si="740"/>
        <v>0.84441310922369939</v>
      </c>
      <c r="W1819">
        <f t="shared" si="731"/>
        <v>5.9173093241604077E-3</v>
      </c>
      <c r="X1819">
        <f t="shared" si="741"/>
        <v>0.94160359434525431</v>
      </c>
      <c r="Y1819">
        <v>1</v>
      </c>
      <c r="Z1819">
        <f>Y1819*'MRIP Selectivity'!$N$35</f>
        <v>6.2965941758702333E-3</v>
      </c>
      <c r="AA1819">
        <f>Y1819*'MRIP Selectivity'!$O$35</f>
        <v>6.2842892271189965E-3</v>
      </c>
      <c r="AB1819">
        <f>Y1819*'MRIP Selectivity'!$P$35</f>
        <v>9.0321712954188795E-4</v>
      </c>
      <c r="AC1819">
        <v>0.74741255597723821</v>
      </c>
      <c r="AD1819">
        <v>0.94160359434525442</v>
      </c>
      <c r="AE1819">
        <v>1.3432654004296583</v>
      </c>
      <c r="AF1819">
        <f t="shared" si="742"/>
        <v>4.7061535469385633E-3</v>
      </c>
      <c r="AG1819">
        <f t="shared" si="743"/>
        <v>5.9173093241604077E-3</v>
      </c>
      <c r="AH1819">
        <f t="shared" si="744"/>
        <v>1.2132603191890106E-3</v>
      </c>
      <c r="AI1819">
        <f t="shared" si="745"/>
        <v>1.3484100532531117E-2</v>
      </c>
      <c r="AJ1819">
        <f t="shared" si="746"/>
        <v>1.1836723190287982E-2</v>
      </c>
      <c r="AK1819">
        <f t="shared" si="747"/>
        <v>7.1875063566608846E-3</v>
      </c>
      <c r="AL1819">
        <f t="shared" si="748"/>
        <v>7.1305696433494187E-3</v>
      </c>
      <c r="AM1819">
        <f t="shared" si="749"/>
        <v>1.0623462871098971E-2</v>
      </c>
      <c r="AN1819">
        <f t="shared" si="750"/>
        <v>5.9173093241604077E-3</v>
      </c>
      <c r="AO1819">
        <v>0</v>
      </c>
      <c r="AP1819">
        <f t="shared" si="751"/>
        <v>1.258088340298923E-2</v>
      </c>
      <c r="AQ1819">
        <f t="shared" si="752"/>
        <v>6.2842892271189965E-3</v>
      </c>
      <c r="AR1819">
        <v>1</v>
      </c>
      <c r="AS1819">
        <f>AR1819*'MRIP Selectivity'!$N$35</f>
        <v>6.2965941758702333E-3</v>
      </c>
      <c r="AT1819">
        <f>AR1819*'MRIP Selectivity'!$O$35</f>
        <v>6.2842892271189965E-3</v>
      </c>
      <c r="AU1819">
        <f>AR1819*'MRIP Selectivity'!$P$35</f>
        <v>9.0321712954188795E-4</v>
      </c>
      <c r="AV1819">
        <v>6</v>
      </c>
      <c r="AW1819">
        <f t="shared" si="753"/>
        <v>30</v>
      </c>
      <c r="AX1819">
        <f t="shared" si="732"/>
        <v>0</v>
      </c>
      <c r="AY1819">
        <f t="shared" si="733"/>
        <v>0</v>
      </c>
      <c r="AZ1819">
        <f t="shared" si="734"/>
        <v>0</v>
      </c>
      <c r="BA1819">
        <v>261.33118112</v>
      </c>
      <c r="BB1819">
        <v>261.33118112</v>
      </c>
    </row>
    <row r="1820" spans="1:54" x14ac:dyDescent="0.25">
      <c r="A1820" t="s">
        <v>1636</v>
      </c>
      <c r="B1820" t="s">
        <v>3</v>
      </c>
      <c r="C1820">
        <v>2014</v>
      </c>
      <c r="D1820">
        <v>4</v>
      </c>
      <c r="E1820">
        <v>7</v>
      </c>
      <c r="F1820" t="s">
        <v>1828</v>
      </c>
      <c r="G1820" t="s">
        <v>1768</v>
      </c>
      <c r="H1820" t="s">
        <v>2036</v>
      </c>
      <c r="I1820" t="s">
        <v>1837</v>
      </c>
      <c r="J1820" t="s">
        <v>1819</v>
      </c>
      <c r="K1820" t="str">
        <f t="shared" si="735"/>
        <v>Offshore</v>
      </c>
      <c r="L1820">
        <v>0</v>
      </c>
      <c r="M1820">
        <f t="shared" si="728"/>
        <v>0</v>
      </c>
      <c r="N1820">
        <f t="shared" si="736"/>
        <v>5.0323533611956919E-2</v>
      </c>
      <c r="O1820">
        <f t="shared" si="737"/>
        <v>2.5137156908475986E-2</v>
      </c>
      <c r="P1820">
        <v>0</v>
      </c>
      <c r="Q1820">
        <f t="shared" si="738"/>
        <v>0</v>
      </c>
      <c r="R1820">
        <v>0</v>
      </c>
      <c r="S1820">
        <f t="shared" si="729"/>
        <v>0</v>
      </c>
      <c r="T1820">
        <f t="shared" si="739"/>
        <v>0</v>
      </c>
      <c r="U1820">
        <f t="shared" si="730"/>
        <v>4.2493851484395884E-2</v>
      </c>
      <c r="V1820">
        <f t="shared" si="740"/>
        <v>0.84441310922369939</v>
      </c>
      <c r="W1820">
        <f t="shared" si="731"/>
        <v>2.3669237296641631E-2</v>
      </c>
      <c r="X1820">
        <f t="shared" si="741"/>
        <v>0.94160359434525431</v>
      </c>
      <c r="Y1820">
        <v>4</v>
      </c>
      <c r="Z1820">
        <f>Y1820*'MRIP Selectivity'!$N$35</f>
        <v>2.5186376703480933E-2</v>
      </c>
      <c r="AA1820">
        <f>Y1820*'MRIP Selectivity'!$O$35</f>
        <v>2.5137156908475986E-2</v>
      </c>
      <c r="AB1820">
        <f>Y1820*'MRIP Selectivity'!$P$35</f>
        <v>3.6128685181675518E-3</v>
      </c>
      <c r="AC1820">
        <v>0.74741255597723821</v>
      </c>
      <c r="AD1820">
        <v>0.94160359434525442</v>
      </c>
      <c r="AE1820">
        <v>1.3432654004296583</v>
      </c>
      <c r="AF1820">
        <f t="shared" si="742"/>
        <v>1.8824614187754253E-2</v>
      </c>
      <c r="AG1820">
        <f t="shared" si="743"/>
        <v>2.3669237296641631E-2</v>
      </c>
      <c r="AH1820">
        <f t="shared" si="744"/>
        <v>4.8530412767560423E-3</v>
      </c>
      <c r="AI1820">
        <f t="shared" si="745"/>
        <v>5.3936402130124468E-2</v>
      </c>
      <c r="AJ1820">
        <f t="shared" si="746"/>
        <v>4.7346892761151928E-2</v>
      </c>
      <c r="AK1820">
        <f t="shared" si="747"/>
        <v>2.8750025426643538E-2</v>
      </c>
      <c r="AL1820">
        <f t="shared" si="748"/>
        <v>2.8522278573397675E-2</v>
      </c>
      <c r="AM1820">
        <f t="shared" si="749"/>
        <v>4.2493851484395884E-2</v>
      </c>
      <c r="AN1820">
        <f t="shared" si="750"/>
        <v>2.3669237296641631E-2</v>
      </c>
      <c r="AO1820">
        <v>0</v>
      </c>
      <c r="AP1820">
        <f t="shared" si="751"/>
        <v>5.0323533611956919E-2</v>
      </c>
      <c r="AQ1820">
        <f t="shared" si="752"/>
        <v>2.5137156908475986E-2</v>
      </c>
      <c r="AR1820">
        <v>4</v>
      </c>
      <c r="AS1820">
        <f>AR1820*'MRIP Selectivity'!$N$35</f>
        <v>2.5186376703480933E-2</v>
      </c>
      <c r="AT1820">
        <f>AR1820*'MRIP Selectivity'!$O$35</f>
        <v>2.5137156908475986E-2</v>
      </c>
      <c r="AU1820">
        <f>AR1820*'MRIP Selectivity'!$P$35</f>
        <v>3.6128685181675518E-3</v>
      </c>
      <c r="AV1820">
        <v>4</v>
      </c>
      <c r="AW1820">
        <f t="shared" si="753"/>
        <v>20</v>
      </c>
      <c r="AX1820">
        <f t="shared" si="732"/>
        <v>0</v>
      </c>
      <c r="AY1820">
        <f t="shared" si="733"/>
        <v>0</v>
      </c>
      <c r="AZ1820">
        <f t="shared" si="734"/>
        <v>0</v>
      </c>
      <c r="BA1820">
        <v>2109.4374122999998</v>
      </c>
      <c r="BB1820">
        <v>2109.4374122999998</v>
      </c>
    </row>
    <row r="1821" spans="1:54" x14ac:dyDescent="0.25">
      <c r="A1821" t="s">
        <v>1637</v>
      </c>
      <c r="B1821" t="s">
        <v>3</v>
      </c>
      <c r="C1821">
        <v>2014</v>
      </c>
      <c r="D1821">
        <v>4</v>
      </c>
      <c r="E1821">
        <v>7</v>
      </c>
      <c r="F1821" t="s">
        <v>1828</v>
      </c>
      <c r="G1821" t="s">
        <v>1768</v>
      </c>
      <c r="H1821" t="s">
        <v>2036</v>
      </c>
      <c r="I1821" t="s">
        <v>1837</v>
      </c>
      <c r="J1821" t="s">
        <v>1819</v>
      </c>
      <c r="K1821" t="str">
        <f t="shared" si="735"/>
        <v>Offshore</v>
      </c>
      <c r="L1821">
        <v>3.5</v>
      </c>
      <c r="M1821">
        <f t="shared" si="728"/>
        <v>44298.185659000002</v>
      </c>
      <c r="N1821">
        <f t="shared" si="736"/>
        <v>3.6887132510448382</v>
      </c>
      <c r="O1821">
        <f t="shared" si="737"/>
        <v>3.5942643384067852</v>
      </c>
      <c r="P1821">
        <v>50.059055118110237</v>
      </c>
      <c r="Q1821">
        <f t="shared" si="738"/>
        <v>14.302587176602925</v>
      </c>
      <c r="R1821">
        <v>4.6297075058824291</v>
      </c>
      <c r="S1821">
        <f t="shared" si="729"/>
        <v>58596.469326413055</v>
      </c>
      <c r="T1821">
        <f t="shared" si="739"/>
        <v>1.3227735731092654</v>
      </c>
      <c r="U1821">
        <f t="shared" si="730"/>
        <v>4.7890594489489136</v>
      </c>
      <c r="V1821">
        <f t="shared" si="740"/>
        <v>1.2983008228119655</v>
      </c>
      <c r="W1821">
        <f t="shared" si="731"/>
        <v>4.7184671457448353</v>
      </c>
      <c r="X1821">
        <f t="shared" si="741"/>
        <v>1.312776886030695</v>
      </c>
      <c r="Y1821">
        <v>15</v>
      </c>
      <c r="Z1821">
        <f>Y1821*'MRIP Selectivity'!$N$35</f>
        <v>9.4448912638053495E-2</v>
      </c>
      <c r="AA1821">
        <f>Y1821*'MRIP Selectivity'!$O$35</f>
        <v>9.4264338406784942E-2</v>
      </c>
      <c r="AB1821">
        <f>Y1821*'MRIP Selectivity'!$P$35</f>
        <v>1.354825694312832E-2</v>
      </c>
      <c r="AC1821">
        <v>0.74741255597723821</v>
      </c>
      <c r="AD1821">
        <v>0.94160359434525442</v>
      </c>
      <c r="AE1821">
        <v>1.3432654004296583</v>
      </c>
      <c r="AF1821">
        <f t="shared" si="742"/>
        <v>7.0592303204078444E-2</v>
      </c>
      <c r="AG1821">
        <f t="shared" si="743"/>
        <v>8.875963986240612E-2</v>
      </c>
      <c r="AH1821">
        <f t="shared" si="744"/>
        <v>1.819890478783516E-2</v>
      </c>
      <c r="AI1821">
        <f t="shared" si="745"/>
        <v>0.20226150798796677</v>
      </c>
      <c r="AJ1821">
        <f t="shared" si="746"/>
        <v>0.17755084785431974</v>
      </c>
      <c r="AK1821">
        <f t="shared" si="747"/>
        <v>0.10781259534991326</v>
      </c>
      <c r="AL1821">
        <f t="shared" si="748"/>
        <v>0.10695854465024128</v>
      </c>
      <c r="AM1821">
        <f t="shared" si="749"/>
        <v>4.7890594489489136</v>
      </c>
      <c r="AN1821">
        <f t="shared" si="750"/>
        <v>4.7184671457448353</v>
      </c>
      <c r="AO1821">
        <v>21</v>
      </c>
      <c r="AP1821">
        <f t="shared" si="751"/>
        <v>21.188713251044838</v>
      </c>
      <c r="AQ1821">
        <f t="shared" si="752"/>
        <v>21.094264338406784</v>
      </c>
      <c r="AR1821">
        <v>15</v>
      </c>
      <c r="AS1821">
        <f>AR1821*'MRIP Selectivity'!$N$35</f>
        <v>9.4448912638053495E-2</v>
      </c>
      <c r="AT1821">
        <f>AR1821*'MRIP Selectivity'!$O$35</f>
        <v>9.4264338406784942E-2</v>
      </c>
      <c r="AU1821">
        <f>AR1821*'MRIP Selectivity'!$P$35</f>
        <v>1.354825694312832E-2</v>
      </c>
      <c r="AV1821">
        <v>6</v>
      </c>
      <c r="AW1821">
        <f t="shared" si="753"/>
        <v>30</v>
      </c>
      <c r="AX1821">
        <f t="shared" si="732"/>
        <v>0</v>
      </c>
      <c r="AY1821">
        <f t="shared" si="733"/>
        <v>0</v>
      </c>
      <c r="AZ1821">
        <f t="shared" si="734"/>
        <v>0</v>
      </c>
      <c r="BA1821">
        <v>12656.624474</v>
      </c>
      <c r="BB1821">
        <v>12656.624474</v>
      </c>
    </row>
    <row r="1822" spans="1:54" x14ac:dyDescent="0.25">
      <c r="A1822" t="s">
        <v>1638</v>
      </c>
      <c r="B1822" t="s">
        <v>3</v>
      </c>
      <c r="C1822">
        <v>2014</v>
      </c>
      <c r="D1822">
        <v>4</v>
      </c>
      <c r="E1822">
        <v>8</v>
      </c>
      <c r="F1822" t="s">
        <v>1820</v>
      </c>
      <c r="G1822" t="s">
        <v>1768</v>
      </c>
      <c r="H1822" t="s">
        <v>2035</v>
      </c>
      <c r="I1822" t="s">
        <v>1812</v>
      </c>
      <c r="J1822" t="s">
        <v>1813</v>
      </c>
      <c r="K1822" t="str">
        <f t="shared" si="735"/>
        <v>Inshore</v>
      </c>
      <c r="L1822">
        <v>0</v>
      </c>
      <c r="M1822">
        <f t="shared" si="728"/>
        <v>0</v>
      </c>
      <c r="N1822">
        <f t="shared" si="736"/>
        <v>3.7742650208967693E-2</v>
      </c>
      <c r="O1822">
        <f t="shared" si="737"/>
        <v>1.8852867681356991E-2</v>
      </c>
      <c r="P1822">
        <v>0</v>
      </c>
      <c r="Q1822">
        <f t="shared" si="738"/>
        <v>0</v>
      </c>
      <c r="R1822">
        <v>0</v>
      </c>
      <c r="S1822">
        <f t="shared" si="729"/>
        <v>0</v>
      </c>
      <c r="T1822">
        <f t="shared" si="739"/>
        <v>0</v>
      </c>
      <c r="U1822">
        <f t="shared" si="730"/>
        <v>3.1870388613296913E-2</v>
      </c>
      <c r="V1822">
        <f t="shared" si="740"/>
        <v>0.84441310922369928</v>
      </c>
      <c r="W1822">
        <f t="shared" si="731"/>
        <v>1.7751927972481225E-2</v>
      </c>
      <c r="X1822">
        <f t="shared" si="741"/>
        <v>0.94160359434525442</v>
      </c>
      <c r="Y1822">
        <v>3</v>
      </c>
      <c r="Z1822">
        <f>Y1822*'MRIP Selectivity'!$N$35</f>
        <v>1.8889782527610699E-2</v>
      </c>
      <c r="AA1822">
        <f>Y1822*'MRIP Selectivity'!$O$35</f>
        <v>1.8852867681356991E-2</v>
      </c>
      <c r="AB1822">
        <f>Y1822*'MRIP Selectivity'!$P$35</f>
        <v>2.7096513886256638E-3</v>
      </c>
      <c r="AC1822">
        <v>0.74741255597723821</v>
      </c>
      <c r="AD1822">
        <v>0.94160359434525442</v>
      </c>
      <c r="AE1822">
        <v>1.3432654004296583</v>
      </c>
      <c r="AF1822">
        <f t="shared" si="742"/>
        <v>1.4118460640815688E-2</v>
      </c>
      <c r="AG1822">
        <f t="shared" si="743"/>
        <v>1.7751927972481225E-2</v>
      </c>
      <c r="AH1822">
        <f t="shared" si="744"/>
        <v>3.6397809575670318E-3</v>
      </c>
      <c r="AI1822">
        <f t="shared" si="745"/>
        <v>4.045230159759336E-2</v>
      </c>
      <c r="AJ1822">
        <f t="shared" si="746"/>
        <v>3.5510169570863948E-2</v>
      </c>
      <c r="AK1822">
        <f t="shared" si="747"/>
        <v>2.1562519069982654E-2</v>
      </c>
      <c r="AL1822">
        <f t="shared" si="748"/>
        <v>2.1391708930048256E-2</v>
      </c>
      <c r="AM1822">
        <f t="shared" si="749"/>
        <v>3.1870388613296913E-2</v>
      </c>
      <c r="AN1822">
        <f t="shared" si="750"/>
        <v>1.7751927972481225E-2</v>
      </c>
      <c r="AO1822">
        <v>0</v>
      </c>
      <c r="AP1822">
        <f t="shared" si="751"/>
        <v>3.7742650208967693E-2</v>
      </c>
      <c r="AQ1822">
        <f t="shared" si="752"/>
        <v>1.8852867681356991E-2</v>
      </c>
      <c r="AR1822">
        <v>3</v>
      </c>
      <c r="AS1822">
        <f>AR1822*'MRIP Selectivity'!$N$35</f>
        <v>1.8889782527610699E-2</v>
      </c>
      <c r="AT1822">
        <f>AR1822*'MRIP Selectivity'!$O$35</f>
        <v>1.8852867681356991E-2</v>
      </c>
      <c r="AU1822">
        <f>AR1822*'MRIP Selectivity'!$P$35</f>
        <v>2.7096513886256638E-3</v>
      </c>
      <c r="AV1822">
        <v>4</v>
      </c>
      <c r="AW1822">
        <f t="shared" si="753"/>
        <v>20</v>
      </c>
      <c r="AX1822">
        <f t="shared" si="732"/>
        <v>0</v>
      </c>
      <c r="AY1822">
        <f t="shared" si="733"/>
        <v>0</v>
      </c>
      <c r="AZ1822">
        <f t="shared" si="734"/>
        <v>0</v>
      </c>
      <c r="BA1822">
        <v>226.20902000999999</v>
      </c>
      <c r="BB1822">
        <v>226.20902000999999</v>
      </c>
    </row>
    <row r="1823" spans="1:54" x14ac:dyDescent="0.25">
      <c r="A1823" t="s">
        <v>1639</v>
      </c>
      <c r="B1823" t="s">
        <v>3</v>
      </c>
      <c r="C1823">
        <v>2014</v>
      </c>
      <c r="D1823">
        <v>4</v>
      </c>
      <c r="E1823">
        <v>8</v>
      </c>
      <c r="F1823" t="s">
        <v>1810</v>
      </c>
      <c r="G1823" t="s">
        <v>1768</v>
      </c>
      <c r="H1823" t="s">
        <v>2036</v>
      </c>
      <c r="I1823" t="s">
        <v>1824</v>
      </c>
      <c r="J1823" t="s">
        <v>1767</v>
      </c>
      <c r="K1823" t="str">
        <f t="shared" si="735"/>
        <v>Inshore</v>
      </c>
      <c r="L1823">
        <v>0</v>
      </c>
      <c r="M1823">
        <f t="shared" si="728"/>
        <v>0</v>
      </c>
      <c r="N1823">
        <f t="shared" si="736"/>
        <v>6.2904417014946146E-2</v>
      </c>
      <c r="O1823">
        <f t="shared" si="737"/>
        <v>3.1421446135594985E-2</v>
      </c>
      <c r="P1823">
        <v>0</v>
      </c>
      <c r="Q1823">
        <f t="shared" si="738"/>
        <v>0</v>
      </c>
      <c r="R1823">
        <v>0</v>
      </c>
      <c r="S1823">
        <f t="shared" si="729"/>
        <v>0</v>
      </c>
      <c r="T1823">
        <f t="shared" si="739"/>
        <v>0</v>
      </c>
      <c r="U1823">
        <f t="shared" si="730"/>
        <v>5.3117314355494855E-2</v>
      </c>
      <c r="V1823">
        <f t="shared" si="740"/>
        <v>0.84441310922369939</v>
      </c>
      <c r="W1823">
        <f t="shared" si="731"/>
        <v>2.9586546620802043E-2</v>
      </c>
      <c r="X1823">
        <f t="shared" si="741"/>
        <v>0.94160359434525442</v>
      </c>
      <c r="Y1823">
        <v>5</v>
      </c>
      <c r="Z1823">
        <f>Y1823*'MRIP Selectivity'!$N$35</f>
        <v>3.1482970879351167E-2</v>
      </c>
      <c r="AA1823">
        <f>Y1823*'MRIP Selectivity'!$O$35</f>
        <v>3.1421446135594985E-2</v>
      </c>
      <c r="AB1823">
        <f>Y1823*'MRIP Selectivity'!$P$35</f>
        <v>4.5160856477094394E-3</v>
      </c>
      <c r="AC1823">
        <v>0.74741255597723821</v>
      </c>
      <c r="AD1823">
        <v>0.94160359434525442</v>
      </c>
      <c r="AE1823">
        <v>1.3432654004296583</v>
      </c>
      <c r="AF1823">
        <f t="shared" si="742"/>
        <v>2.3530767734692815E-2</v>
      </c>
      <c r="AG1823">
        <f t="shared" si="743"/>
        <v>2.9586546620802043E-2</v>
      </c>
      <c r="AH1823">
        <f t="shared" si="744"/>
        <v>6.0663015959450525E-3</v>
      </c>
      <c r="AI1823">
        <f t="shared" si="745"/>
        <v>6.742050266265559E-2</v>
      </c>
      <c r="AJ1823">
        <f t="shared" si="746"/>
        <v>5.9183615951439908E-2</v>
      </c>
      <c r="AK1823">
        <f t="shared" si="747"/>
        <v>3.5937531783304423E-2</v>
      </c>
      <c r="AL1823">
        <f t="shared" si="748"/>
        <v>3.5652848216747093E-2</v>
      </c>
      <c r="AM1823">
        <f t="shared" si="749"/>
        <v>5.3117314355494855E-2</v>
      </c>
      <c r="AN1823">
        <f t="shared" si="750"/>
        <v>2.9586546620802043E-2</v>
      </c>
      <c r="AO1823">
        <v>0</v>
      </c>
      <c r="AP1823">
        <f t="shared" si="751"/>
        <v>6.2904417014946146E-2</v>
      </c>
      <c r="AQ1823">
        <f t="shared" si="752"/>
        <v>3.1421446135594985E-2</v>
      </c>
      <c r="AR1823">
        <v>5</v>
      </c>
      <c r="AS1823">
        <f>AR1823*'MRIP Selectivity'!$N$35</f>
        <v>3.1482970879351167E-2</v>
      </c>
      <c r="AT1823">
        <f>AR1823*'MRIP Selectivity'!$O$35</f>
        <v>3.1421446135594985E-2</v>
      </c>
      <c r="AU1823">
        <f>AR1823*'MRIP Selectivity'!$P$35</f>
        <v>4.5160856477094394E-3</v>
      </c>
      <c r="AV1823">
        <v>1</v>
      </c>
      <c r="AW1823">
        <f t="shared" si="753"/>
        <v>5</v>
      </c>
      <c r="AX1823">
        <f t="shared" si="732"/>
        <v>0</v>
      </c>
      <c r="AY1823">
        <f t="shared" si="733"/>
        <v>0</v>
      </c>
      <c r="AZ1823">
        <f t="shared" si="734"/>
        <v>0</v>
      </c>
      <c r="BA1823">
        <v>2615.8714175</v>
      </c>
      <c r="BB1823">
        <v>2615.8714175</v>
      </c>
    </row>
    <row r="1824" spans="1:54" x14ac:dyDescent="0.25">
      <c r="A1824" t="s">
        <v>1640</v>
      </c>
      <c r="B1824" t="s">
        <v>3</v>
      </c>
      <c r="C1824">
        <v>2014</v>
      </c>
      <c r="D1824">
        <v>4</v>
      </c>
      <c r="E1824">
        <v>8</v>
      </c>
      <c r="F1824" t="s">
        <v>1834</v>
      </c>
      <c r="G1824" t="s">
        <v>1768</v>
      </c>
      <c r="H1824" t="s">
        <v>2036</v>
      </c>
      <c r="I1824" t="s">
        <v>1824</v>
      </c>
      <c r="J1824" t="s">
        <v>1767</v>
      </c>
      <c r="K1824" t="str">
        <f t="shared" si="735"/>
        <v>Inshore</v>
      </c>
      <c r="L1824">
        <v>0</v>
      </c>
      <c r="M1824">
        <f t="shared" si="728"/>
        <v>0</v>
      </c>
      <c r="N1824">
        <f t="shared" si="736"/>
        <v>1.258088340298923E-2</v>
      </c>
      <c r="O1824">
        <f t="shared" si="737"/>
        <v>6.2842892271189965E-3</v>
      </c>
      <c r="P1824">
        <v>0</v>
      </c>
      <c r="Q1824">
        <f t="shared" si="738"/>
        <v>0</v>
      </c>
      <c r="R1824">
        <v>0</v>
      </c>
      <c r="S1824">
        <f t="shared" si="729"/>
        <v>0</v>
      </c>
      <c r="T1824">
        <f t="shared" si="739"/>
        <v>0</v>
      </c>
      <c r="U1824">
        <f t="shared" si="730"/>
        <v>1.0623462871098971E-2</v>
      </c>
      <c r="V1824">
        <f t="shared" si="740"/>
        <v>0.84441310922369939</v>
      </c>
      <c r="W1824">
        <f t="shared" si="731"/>
        <v>5.9173093241604077E-3</v>
      </c>
      <c r="X1824">
        <f t="shared" si="741"/>
        <v>0.94160359434525431</v>
      </c>
      <c r="Y1824">
        <v>1</v>
      </c>
      <c r="Z1824">
        <f>Y1824*'MRIP Selectivity'!$N$35</f>
        <v>6.2965941758702333E-3</v>
      </c>
      <c r="AA1824">
        <f>Y1824*'MRIP Selectivity'!$O$35</f>
        <v>6.2842892271189965E-3</v>
      </c>
      <c r="AB1824">
        <f>Y1824*'MRIP Selectivity'!$P$35</f>
        <v>9.0321712954188795E-4</v>
      </c>
      <c r="AC1824">
        <v>0.74741255597723821</v>
      </c>
      <c r="AD1824">
        <v>0.94160359434525442</v>
      </c>
      <c r="AE1824">
        <v>1.3432654004296583</v>
      </c>
      <c r="AF1824">
        <f t="shared" si="742"/>
        <v>4.7061535469385633E-3</v>
      </c>
      <c r="AG1824">
        <f t="shared" si="743"/>
        <v>5.9173093241604077E-3</v>
      </c>
      <c r="AH1824">
        <f t="shared" si="744"/>
        <v>1.2132603191890106E-3</v>
      </c>
      <c r="AI1824">
        <f t="shared" si="745"/>
        <v>1.3484100532531117E-2</v>
      </c>
      <c r="AJ1824">
        <f t="shared" si="746"/>
        <v>1.1836723190287982E-2</v>
      </c>
      <c r="AK1824">
        <f t="shared" si="747"/>
        <v>7.1875063566608846E-3</v>
      </c>
      <c r="AL1824">
        <f t="shared" si="748"/>
        <v>7.1305696433494187E-3</v>
      </c>
      <c r="AM1824">
        <f t="shared" si="749"/>
        <v>1.0623462871098971E-2</v>
      </c>
      <c r="AN1824">
        <f t="shared" si="750"/>
        <v>5.9173093241604077E-3</v>
      </c>
      <c r="AO1824">
        <v>0</v>
      </c>
      <c r="AP1824">
        <f t="shared" si="751"/>
        <v>1.258088340298923E-2</v>
      </c>
      <c r="AQ1824">
        <f t="shared" si="752"/>
        <v>6.2842892271189965E-3</v>
      </c>
      <c r="AR1824">
        <v>1</v>
      </c>
      <c r="AS1824">
        <f>AR1824*'MRIP Selectivity'!$N$35</f>
        <v>6.2965941758702333E-3</v>
      </c>
      <c r="AT1824">
        <f>AR1824*'MRIP Selectivity'!$O$35</f>
        <v>6.2842892271189965E-3</v>
      </c>
      <c r="AU1824">
        <f>AR1824*'MRIP Selectivity'!$P$35</f>
        <v>9.0321712954188795E-4</v>
      </c>
      <c r="AV1824">
        <v>1</v>
      </c>
      <c r="AW1824">
        <f t="shared" si="753"/>
        <v>5</v>
      </c>
      <c r="AX1824">
        <f t="shared" si="732"/>
        <v>0</v>
      </c>
      <c r="AY1824">
        <f t="shared" si="733"/>
        <v>0</v>
      </c>
      <c r="AZ1824">
        <f t="shared" si="734"/>
        <v>0</v>
      </c>
      <c r="BA1824">
        <v>1030.6733601999999</v>
      </c>
      <c r="BB1824">
        <v>1030.6733601999999</v>
      </c>
    </row>
    <row r="1825" spans="1:54" x14ac:dyDescent="0.25">
      <c r="A1825" t="s">
        <v>1641</v>
      </c>
      <c r="B1825" t="s">
        <v>3</v>
      </c>
      <c r="C1825">
        <v>2014</v>
      </c>
      <c r="D1825">
        <v>4</v>
      </c>
      <c r="E1825">
        <v>8</v>
      </c>
      <c r="F1825" t="s">
        <v>1848</v>
      </c>
      <c r="G1825" t="s">
        <v>1768</v>
      </c>
      <c r="H1825" t="s">
        <v>2035</v>
      </c>
      <c r="I1825" t="s">
        <v>1812</v>
      </c>
      <c r="J1825" t="s">
        <v>1819</v>
      </c>
      <c r="K1825" t="str">
        <f t="shared" si="735"/>
        <v>Offshore</v>
      </c>
      <c r="L1825">
        <v>0</v>
      </c>
      <c r="M1825">
        <f t="shared" si="728"/>
        <v>0</v>
      </c>
      <c r="N1825">
        <f t="shared" si="736"/>
        <v>0.25161766805978458</v>
      </c>
      <c r="O1825">
        <f t="shared" si="737"/>
        <v>0.12568578454237994</v>
      </c>
      <c r="P1825">
        <v>0</v>
      </c>
      <c r="Q1825">
        <f t="shared" si="738"/>
        <v>0</v>
      </c>
      <c r="R1825">
        <v>0</v>
      </c>
      <c r="S1825">
        <f t="shared" si="729"/>
        <v>0</v>
      </c>
      <c r="T1825">
        <f t="shared" si="739"/>
        <v>0</v>
      </c>
      <c r="U1825">
        <f t="shared" si="730"/>
        <v>0.21246925742197942</v>
      </c>
      <c r="V1825">
        <f t="shared" si="740"/>
        <v>0.84441310922369939</v>
      </c>
      <c r="W1825">
        <f t="shared" si="731"/>
        <v>0.11834618648320817</v>
      </c>
      <c r="X1825">
        <f t="shared" si="741"/>
        <v>0.94160359434525442</v>
      </c>
      <c r="Y1825">
        <v>20</v>
      </c>
      <c r="Z1825">
        <f>Y1825*'MRIP Selectivity'!$N$35</f>
        <v>0.12593188351740467</v>
      </c>
      <c r="AA1825">
        <f>Y1825*'MRIP Selectivity'!$O$35</f>
        <v>0.12568578454237994</v>
      </c>
      <c r="AB1825">
        <f>Y1825*'MRIP Selectivity'!$P$35</f>
        <v>1.8064342590837758E-2</v>
      </c>
      <c r="AC1825">
        <v>0.74741255597723821</v>
      </c>
      <c r="AD1825">
        <v>0.94160359434525442</v>
      </c>
      <c r="AE1825">
        <v>1.3432654004296583</v>
      </c>
      <c r="AF1825">
        <f t="shared" si="742"/>
        <v>9.4123070938771258E-2</v>
      </c>
      <c r="AG1825">
        <f t="shared" si="743"/>
        <v>0.11834618648320817</v>
      </c>
      <c r="AH1825">
        <f t="shared" si="744"/>
        <v>2.426520638378021E-2</v>
      </c>
      <c r="AI1825">
        <f t="shared" si="745"/>
        <v>0.26968201065062236</v>
      </c>
      <c r="AJ1825">
        <f t="shared" si="746"/>
        <v>0.23673446380575963</v>
      </c>
      <c r="AK1825">
        <f t="shared" si="747"/>
        <v>0.14375012713321769</v>
      </c>
      <c r="AL1825">
        <f t="shared" si="748"/>
        <v>0.14261139286698837</v>
      </c>
      <c r="AM1825">
        <f t="shared" si="749"/>
        <v>0.21246925742197942</v>
      </c>
      <c r="AN1825">
        <f t="shared" si="750"/>
        <v>0.11834618648320817</v>
      </c>
      <c r="AO1825">
        <v>0</v>
      </c>
      <c r="AP1825">
        <f t="shared" si="751"/>
        <v>0.25161766805978458</v>
      </c>
      <c r="AQ1825">
        <f t="shared" si="752"/>
        <v>0.12568578454237994</v>
      </c>
      <c r="AR1825">
        <v>20</v>
      </c>
      <c r="AS1825">
        <f>AR1825*'MRIP Selectivity'!$N$35</f>
        <v>0.12593188351740467</v>
      </c>
      <c r="AT1825">
        <f>AR1825*'MRIP Selectivity'!$O$35</f>
        <v>0.12568578454237994</v>
      </c>
      <c r="AU1825">
        <f>AR1825*'MRIP Selectivity'!$P$35</f>
        <v>1.8064342590837758E-2</v>
      </c>
      <c r="AV1825">
        <v>1</v>
      </c>
      <c r="AW1825">
        <f t="shared" si="753"/>
        <v>5</v>
      </c>
      <c r="AX1825">
        <f t="shared" si="732"/>
        <v>0</v>
      </c>
      <c r="AY1825">
        <f t="shared" si="733"/>
        <v>0</v>
      </c>
      <c r="AZ1825">
        <f t="shared" si="734"/>
        <v>0</v>
      </c>
      <c r="BA1825">
        <v>651.68482836999999</v>
      </c>
      <c r="BB1825">
        <v>651.68482836999999</v>
      </c>
    </row>
    <row r="1826" spans="1:54" x14ac:dyDescent="0.25">
      <c r="A1826" t="s">
        <v>2061</v>
      </c>
      <c r="B1826" t="s">
        <v>3</v>
      </c>
      <c r="C1826">
        <v>2014</v>
      </c>
      <c r="D1826">
        <v>4</v>
      </c>
      <c r="E1826">
        <v>8</v>
      </c>
      <c r="F1826" t="s">
        <v>1848</v>
      </c>
      <c r="G1826" t="s">
        <v>1768</v>
      </c>
      <c r="H1826" t="s">
        <v>2035</v>
      </c>
      <c r="I1826" t="s">
        <v>1812</v>
      </c>
      <c r="J1826" t="s">
        <v>1767</v>
      </c>
      <c r="K1826" t="str">
        <f t="shared" si="735"/>
        <v>Inshore</v>
      </c>
      <c r="L1826">
        <v>0</v>
      </c>
      <c r="M1826">
        <f t="shared" si="728"/>
        <v>0</v>
      </c>
      <c r="N1826">
        <f t="shared" si="736"/>
        <v>7.5485300417935386E-2</v>
      </c>
      <c r="O1826">
        <f t="shared" si="737"/>
        <v>3.7705735362713981E-2</v>
      </c>
      <c r="P1826">
        <v>0</v>
      </c>
      <c r="Q1826">
        <f t="shared" si="738"/>
        <v>0</v>
      </c>
      <c r="R1826">
        <v>0</v>
      </c>
      <c r="S1826">
        <f t="shared" si="729"/>
        <v>0</v>
      </c>
      <c r="T1826">
        <f t="shared" si="739"/>
        <v>0</v>
      </c>
      <c r="U1826">
        <f t="shared" si="730"/>
        <v>6.3740777226593825E-2</v>
      </c>
      <c r="V1826">
        <f t="shared" si="740"/>
        <v>0.84441310922369928</v>
      </c>
      <c r="W1826">
        <f t="shared" si="731"/>
        <v>3.5503855944962449E-2</v>
      </c>
      <c r="X1826">
        <f t="shared" si="741"/>
        <v>0.94160359434525442</v>
      </c>
      <c r="Y1826">
        <v>6</v>
      </c>
      <c r="Z1826">
        <f>Y1826*'MRIP Selectivity'!$N$35</f>
        <v>3.7779565055221398E-2</v>
      </c>
      <c r="AA1826">
        <f>Y1826*'MRIP Selectivity'!$O$35</f>
        <v>3.7705735362713981E-2</v>
      </c>
      <c r="AB1826">
        <f>Y1826*'MRIP Selectivity'!$P$35</f>
        <v>5.4193027772513275E-3</v>
      </c>
      <c r="AC1826">
        <v>0.74741255597723821</v>
      </c>
      <c r="AD1826">
        <v>0.94160359434525442</v>
      </c>
      <c r="AE1826">
        <v>1.3432654004296583</v>
      </c>
      <c r="AF1826">
        <f t="shared" si="742"/>
        <v>2.8236921281631376E-2</v>
      </c>
      <c r="AG1826">
        <f t="shared" si="743"/>
        <v>3.5503855944962449E-2</v>
      </c>
      <c r="AH1826">
        <f t="shared" si="744"/>
        <v>7.2795619151340635E-3</v>
      </c>
      <c r="AI1826">
        <f t="shared" si="745"/>
        <v>8.0904603195186719E-2</v>
      </c>
      <c r="AJ1826">
        <f t="shared" si="746"/>
        <v>7.1020339141727895E-2</v>
      </c>
      <c r="AK1826">
        <f t="shared" si="747"/>
        <v>4.3125038139965308E-2</v>
      </c>
      <c r="AL1826">
        <f t="shared" si="748"/>
        <v>4.2783417860096512E-2</v>
      </c>
      <c r="AM1826">
        <f t="shared" si="749"/>
        <v>6.3740777226593825E-2</v>
      </c>
      <c r="AN1826">
        <f t="shared" si="750"/>
        <v>3.5503855944962449E-2</v>
      </c>
      <c r="AO1826">
        <v>0</v>
      </c>
      <c r="AP1826">
        <f t="shared" si="751"/>
        <v>7.5485300417935386E-2</v>
      </c>
      <c r="AQ1826">
        <f t="shared" si="752"/>
        <v>3.7705735362713981E-2</v>
      </c>
      <c r="AR1826">
        <v>6</v>
      </c>
      <c r="AS1826">
        <f>AR1826*'MRIP Selectivity'!$N$35</f>
        <v>3.7779565055221398E-2</v>
      </c>
      <c r="AT1826">
        <f>AR1826*'MRIP Selectivity'!$O$35</f>
        <v>3.7705735362713981E-2</v>
      </c>
      <c r="AU1826">
        <f>AR1826*'MRIP Selectivity'!$P$35</f>
        <v>5.4193027772513275E-3</v>
      </c>
      <c r="AV1826">
        <v>2</v>
      </c>
      <c r="AW1826">
        <f t="shared" si="753"/>
        <v>10</v>
      </c>
      <c r="AX1826">
        <f t="shared" si="732"/>
        <v>0</v>
      </c>
      <c r="AY1826">
        <f t="shared" si="733"/>
        <v>0</v>
      </c>
      <c r="AZ1826">
        <f t="shared" si="734"/>
        <v>0</v>
      </c>
      <c r="BA1826">
        <v>651.68482836999999</v>
      </c>
      <c r="BB1826">
        <v>651.68482836999999</v>
      </c>
    </row>
    <row r="1827" spans="1:54" x14ac:dyDescent="0.25">
      <c r="A1827" t="s">
        <v>1642</v>
      </c>
      <c r="B1827" t="s">
        <v>3</v>
      </c>
      <c r="C1827">
        <v>2014</v>
      </c>
      <c r="D1827">
        <v>4</v>
      </c>
      <c r="E1827">
        <v>8</v>
      </c>
      <c r="F1827" t="s">
        <v>1848</v>
      </c>
      <c r="G1827" t="s">
        <v>1768</v>
      </c>
      <c r="H1827" t="s">
        <v>2035</v>
      </c>
      <c r="I1827" t="s">
        <v>1812</v>
      </c>
      <c r="J1827" t="s">
        <v>1767</v>
      </c>
      <c r="K1827" t="str">
        <f t="shared" si="735"/>
        <v>Inshore</v>
      </c>
      <c r="L1827">
        <v>0</v>
      </c>
      <c r="M1827">
        <f t="shared" si="728"/>
        <v>0</v>
      </c>
      <c r="N1827">
        <f t="shared" si="736"/>
        <v>3.7742650208967693E-2</v>
      </c>
      <c r="O1827">
        <f t="shared" si="737"/>
        <v>1.8852867681356991E-2</v>
      </c>
      <c r="P1827">
        <v>0</v>
      </c>
      <c r="Q1827">
        <f t="shared" si="738"/>
        <v>0</v>
      </c>
      <c r="R1827">
        <v>0</v>
      </c>
      <c r="S1827">
        <f t="shared" si="729"/>
        <v>0</v>
      </c>
      <c r="T1827">
        <f t="shared" si="739"/>
        <v>0</v>
      </c>
      <c r="U1827">
        <f t="shared" si="730"/>
        <v>3.1870388613296913E-2</v>
      </c>
      <c r="V1827">
        <f t="shared" si="740"/>
        <v>0.84441310922369928</v>
      </c>
      <c r="W1827">
        <f t="shared" si="731"/>
        <v>1.7751927972481225E-2</v>
      </c>
      <c r="X1827">
        <f t="shared" si="741"/>
        <v>0.94160359434525442</v>
      </c>
      <c r="Y1827">
        <v>3</v>
      </c>
      <c r="Z1827">
        <f>Y1827*'MRIP Selectivity'!$N$35</f>
        <v>1.8889782527610699E-2</v>
      </c>
      <c r="AA1827">
        <f>Y1827*'MRIP Selectivity'!$O$35</f>
        <v>1.8852867681356991E-2</v>
      </c>
      <c r="AB1827">
        <f>Y1827*'MRIP Selectivity'!$P$35</f>
        <v>2.7096513886256638E-3</v>
      </c>
      <c r="AC1827">
        <v>0.74741255597723821</v>
      </c>
      <c r="AD1827">
        <v>0.94160359434525442</v>
      </c>
      <c r="AE1827">
        <v>1.3432654004296583</v>
      </c>
      <c r="AF1827">
        <f t="shared" si="742"/>
        <v>1.4118460640815688E-2</v>
      </c>
      <c r="AG1827">
        <f t="shared" si="743"/>
        <v>1.7751927972481225E-2</v>
      </c>
      <c r="AH1827">
        <f t="shared" si="744"/>
        <v>3.6397809575670318E-3</v>
      </c>
      <c r="AI1827">
        <f t="shared" si="745"/>
        <v>4.045230159759336E-2</v>
      </c>
      <c r="AJ1827">
        <f t="shared" si="746"/>
        <v>3.5510169570863948E-2</v>
      </c>
      <c r="AK1827">
        <f t="shared" si="747"/>
        <v>2.1562519069982654E-2</v>
      </c>
      <c r="AL1827">
        <f t="shared" si="748"/>
        <v>2.1391708930048256E-2</v>
      </c>
      <c r="AM1827">
        <f t="shared" si="749"/>
        <v>3.1870388613296913E-2</v>
      </c>
      <c r="AN1827">
        <f t="shared" si="750"/>
        <v>1.7751927972481225E-2</v>
      </c>
      <c r="AO1827">
        <v>0</v>
      </c>
      <c r="AP1827">
        <f t="shared" si="751"/>
        <v>3.7742650208967693E-2</v>
      </c>
      <c r="AQ1827">
        <f t="shared" si="752"/>
        <v>1.8852867681356991E-2</v>
      </c>
      <c r="AR1827">
        <v>3</v>
      </c>
      <c r="AS1827">
        <f>AR1827*'MRIP Selectivity'!$N$35</f>
        <v>1.8889782527610699E-2</v>
      </c>
      <c r="AT1827">
        <f>AR1827*'MRIP Selectivity'!$O$35</f>
        <v>1.8852867681356991E-2</v>
      </c>
      <c r="AU1827">
        <f>AR1827*'MRIP Selectivity'!$P$35</f>
        <v>2.7096513886256638E-3</v>
      </c>
      <c r="AV1827">
        <v>3</v>
      </c>
      <c r="AW1827">
        <f t="shared" si="753"/>
        <v>15</v>
      </c>
      <c r="AX1827">
        <f t="shared" si="732"/>
        <v>0</v>
      </c>
      <c r="AY1827">
        <f t="shared" si="733"/>
        <v>0</v>
      </c>
      <c r="AZ1827">
        <f t="shared" si="734"/>
        <v>0</v>
      </c>
      <c r="BA1827">
        <v>651.68482836999999</v>
      </c>
      <c r="BB1827">
        <v>651.68482836999999</v>
      </c>
    </row>
    <row r="1828" spans="1:54" x14ac:dyDescent="0.25">
      <c r="A1828" t="s">
        <v>1643</v>
      </c>
      <c r="B1828" t="s">
        <v>3</v>
      </c>
      <c r="C1828">
        <v>2014</v>
      </c>
      <c r="D1828">
        <v>4</v>
      </c>
      <c r="E1828">
        <v>8</v>
      </c>
      <c r="F1828" t="s">
        <v>1848</v>
      </c>
      <c r="G1828" t="s">
        <v>1768</v>
      </c>
      <c r="H1828" t="s">
        <v>2035</v>
      </c>
      <c r="I1828" t="s">
        <v>1812</v>
      </c>
      <c r="J1828" t="s">
        <v>1767</v>
      </c>
      <c r="K1828" t="str">
        <f t="shared" si="735"/>
        <v>Inshore</v>
      </c>
      <c r="L1828">
        <v>0</v>
      </c>
      <c r="M1828">
        <f t="shared" si="728"/>
        <v>0</v>
      </c>
      <c r="N1828">
        <f t="shared" si="736"/>
        <v>0.10064706722391384</v>
      </c>
      <c r="O1828">
        <f t="shared" si="737"/>
        <v>5.0274313816951972E-2</v>
      </c>
      <c r="P1828">
        <v>0</v>
      </c>
      <c r="Q1828">
        <f t="shared" si="738"/>
        <v>0</v>
      </c>
      <c r="R1828">
        <v>0</v>
      </c>
      <c r="S1828">
        <f t="shared" si="729"/>
        <v>0</v>
      </c>
      <c r="T1828">
        <f t="shared" si="739"/>
        <v>0</v>
      </c>
      <c r="U1828">
        <f t="shared" si="730"/>
        <v>8.4987702968791767E-2</v>
      </c>
      <c r="V1828">
        <f t="shared" si="740"/>
        <v>0.84441310922369939</v>
      </c>
      <c r="W1828">
        <f t="shared" si="731"/>
        <v>4.7338474593283261E-2</v>
      </c>
      <c r="X1828">
        <f t="shared" si="741"/>
        <v>0.94160359434525431</v>
      </c>
      <c r="Y1828">
        <v>8</v>
      </c>
      <c r="Z1828">
        <f>Y1828*'MRIP Selectivity'!$N$35</f>
        <v>5.0372753406961866E-2</v>
      </c>
      <c r="AA1828">
        <f>Y1828*'MRIP Selectivity'!$O$35</f>
        <v>5.0274313816951972E-2</v>
      </c>
      <c r="AB1828">
        <f>Y1828*'MRIP Selectivity'!$P$35</f>
        <v>7.2257370363351036E-3</v>
      </c>
      <c r="AC1828">
        <v>0.74741255597723821</v>
      </c>
      <c r="AD1828">
        <v>0.94160359434525442</v>
      </c>
      <c r="AE1828">
        <v>1.3432654004296583</v>
      </c>
      <c r="AF1828">
        <f t="shared" si="742"/>
        <v>3.7649228375508506E-2</v>
      </c>
      <c r="AG1828">
        <f t="shared" si="743"/>
        <v>4.7338474593283261E-2</v>
      </c>
      <c r="AH1828">
        <f t="shared" si="744"/>
        <v>9.7060825535120847E-3</v>
      </c>
      <c r="AI1828">
        <f t="shared" si="745"/>
        <v>0.10787280426024894</v>
      </c>
      <c r="AJ1828">
        <f t="shared" si="746"/>
        <v>9.4693785522303855E-2</v>
      </c>
      <c r="AK1828">
        <f t="shared" si="747"/>
        <v>5.7500050853287077E-2</v>
      </c>
      <c r="AL1828">
        <f t="shared" si="748"/>
        <v>5.7044557146795349E-2</v>
      </c>
      <c r="AM1828">
        <f t="shared" si="749"/>
        <v>8.4987702968791767E-2</v>
      </c>
      <c r="AN1828">
        <f t="shared" si="750"/>
        <v>4.7338474593283261E-2</v>
      </c>
      <c r="AO1828">
        <v>0</v>
      </c>
      <c r="AP1828">
        <f t="shared" si="751"/>
        <v>0.10064706722391384</v>
      </c>
      <c r="AQ1828">
        <f t="shared" si="752"/>
        <v>5.0274313816951972E-2</v>
      </c>
      <c r="AR1828">
        <v>8</v>
      </c>
      <c r="AS1828">
        <f>AR1828*'MRIP Selectivity'!$N$35</f>
        <v>5.0372753406961866E-2</v>
      </c>
      <c r="AT1828">
        <f>AR1828*'MRIP Selectivity'!$O$35</f>
        <v>5.0274313816951972E-2</v>
      </c>
      <c r="AU1828">
        <f>AR1828*'MRIP Selectivity'!$P$35</f>
        <v>7.2257370363351036E-3</v>
      </c>
      <c r="AV1828">
        <v>4</v>
      </c>
      <c r="AW1828">
        <f t="shared" si="753"/>
        <v>20</v>
      </c>
      <c r="AX1828">
        <f t="shared" si="732"/>
        <v>0</v>
      </c>
      <c r="AY1828">
        <f t="shared" si="733"/>
        <v>0</v>
      </c>
      <c r="AZ1828">
        <f t="shared" si="734"/>
        <v>0</v>
      </c>
      <c r="BA1828">
        <v>651.68482836999999</v>
      </c>
      <c r="BB1828">
        <v>651.68482836999999</v>
      </c>
    </row>
    <row r="1829" spans="1:54" x14ac:dyDescent="0.25">
      <c r="A1829" t="s">
        <v>1644</v>
      </c>
      <c r="B1829" t="s">
        <v>3</v>
      </c>
      <c r="C1829">
        <v>2014</v>
      </c>
      <c r="D1829">
        <v>4</v>
      </c>
      <c r="E1829">
        <v>8</v>
      </c>
      <c r="F1829" t="s">
        <v>1848</v>
      </c>
      <c r="G1829" t="s">
        <v>1768</v>
      </c>
      <c r="H1829" t="s">
        <v>2035</v>
      </c>
      <c r="I1829" t="s">
        <v>1812</v>
      </c>
      <c r="J1829" t="s">
        <v>1819</v>
      </c>
      <c r="K1829" t="str">
        <f t="shared" si="735"/>
        <v>Offshore</v>
      </c>
      <c r="L1829">
        <v>1</v>
      </c>
      <c r="M1829">
        <f t="shared" si="728"/>
        <v>1629.2120709000001</v>
      </c>
      <c r="N1829">
        <f t="shared" si="736"/>
        <v>1.3019412016717415</v>
      </c>
      <c r="O1829">
        <f t="shared" si="737"/>
        <v>1.150822941450856</v>
      </c>
      <c r="P1829">
        <v>13.858267716535433</v>
      </c>
      <c r="Q1829">
        <f t="shared" si="738"/>
        <v>13.858267716535433</v>
      </c>
      <c r="R1829">
        <v>1.4330047042017042</v>
      </c>
      <c r="S1829">
        <f t="shared" si="729"/>
        <v>2334.6685617419007</v>
      </c>
      <c r="T1829">
        <f t="shared" si="739"/>
        <v>1.4330047042017042</v>
      </c>
      <c r="U1829">
        <f t="shared" si="730"/>
        <v>1.6879678131080795</v>
      </c>
      <c r="V1829">
        <f t="shared" si="740"/>
        <v>1.2965008027556584</v>
      </c>
      <c r="W1829">
        <f t="shared" si="731"/>
        <v>1.5750201279815541</v>
      </c>
      <c r="X1829">
        <f t="shared" si="741"/>
        <v>1.3686033457031259</v>
      </c>
      <c r="Y1829">
        <v>24</v>
      </c>
      <c r="Z1829">
        <f>Y1829*'MRIP Selectivity'!$N$35</f>
        <v>0.15111826022088559</v>
      </c>
      <c r="AA1829">
        <f>Y1829*'MRIP Selectivity'!$O$35</f>
        <v>0.15082294145085592</v>
      </c>
      <c r="AB1829">
        <f>Y1829*'MRIP Selectivity'!$P$35</f>
        <v>2.167721110900531E-2</v>
      </c>
      <c r="AC1829">
        <v>0.74741255597723821</v>
      </c>
      <c r="AD1829">
        <v>0.94160359434525442</v>
      </c>
      <c r="AE1829">
        <v>1.3432654004296583</v>
      </c>
      <c r="AF1829">
        <f t="shared" si="742"/>
        <v>0.1129476851265255</v>
      </c>
      <c r="AG1829">
        <f t="shared" si="743"/>
        <v>0.1420154237798498</v>
      </c>
      <c r="AH1829">
        <f t="shared" si="744"/>
        <v>2.9118247660536254E-2</v>
      </c>
      <c r="AI1829">
        <f t="shared" si="745"/>
        <v>0.32361841278074688</v>
      </c>
      <c r="AJ1829">
        <f t="shared" si="746"/>
        <v>0.28408135656691158</v>
      </c>
      <c r="AK1829">
        <f t="shared" si="747"/>
        <v>0.17250015255986123</v>
      </c>
      <c r="AL1829">
        <f t="shared" si="748"/>
        <v>0.17113367144038605</v>
      </c>
      <c r="AM1829">
        <f t="shared" si="749"/>
        <v>1.6879678131080795</v>
      </c>
      <c r="AN1829">
        <f t="shared" si="750"/>
        <v>1.5750201279815541</v>
      </c>
      <c r="AO1829">
        <v>1</v>
      </c>
      <c r="AP1829">
        <f t="shared" si="751"/>
        <v>1.3019412016717415</v>
      </c>
      <c r="AQ1829">
        <f t="shared" si="752"/>
        <v>1.150822941450856</v>
      </c>
      <c r="AR1829">
        <v>24</v>
      </c>
      <c r="AS1829">
        <f>AR1829*'MRIP Selectivity'!$N$35</f>
        <v>0.15111826022088559</v>
      </c>
      <c r="AT1829">
        <f>AR1829*'MRIP Selectivity'!$O$35</f>
        <v>0.15082294145085592</v>
      </c>
      <c r="AU1829">
        <f>AR1829*'MRIP Selectivity'!$P$35</f>
        <v>2.167721110900531E-2</v>
      </c>
      <c r="AV1829">
        <v>10</v>
      </c>
      <c r="AW1829">
        <f t="shared" si="753"/>
        <v>50</v>
      </c>
      <c r="AX1829">
        <f t="shared" si="732"/>
        <v>0</v>
      </c>
      <c r="AY1829">
        <f t="shared" si="733"/>
        <v>0</v>
      </c>
      <c r="AZ1829">
        <f t="shared" si="734"/>
        <v>0</v>
      </c>
      <c r="BA1829">
        <v>1629.2120709000001</v>
      </c>
      <c r="BB1829">
        <v>1629.2120709000001</v>
      </c>
    </row>
    <row r="1830" spans="1:54" x14ac:dyDescent="0.25">
      <c r="A1830" t="s">
        <v>1645</v>
      </c>
      <c r="B1830" t="s">
        <v>3</v>
      </c>
      <c r="C1830">
        <v>2014</v>
      </c>
      <c r="D1830">
        <v>4</v>
      </c>
      <c r="E1830">
        <v>8</v>
      </c>
      <c r="F1830" t="s">
        <v>1818</v>
      </c>
      <c r="G1830" t="s">
        <v>1768</v>
      </c>
      <c r="H1830" t="s">
        <v>2035</v>
      </c>
      <c r="I1830" t="s">
        <v>1812</v>
      </c>
      <c r="J1830" t="s">
        <v>1813</v>
      </c>
      <c r="K1830" t="str">
        <f t="shared" si="735"/>
        <v>Inshore</v>
      </c>
      <c r="L1830">
        <v>0</v>
      </c>
      <c r="M1830">
        <f t="shared" si="728"/>
        <v>0</v>
      </c>
      <c r="N1830">
        <f t="shared" si="736"/>
        <v>6.2904417014946146E-2</v>
      </c>
      <c r="O1830">
        <f t="shared" si="737"/>
        <v>3.1421446135594985E-2</v>
      </c>
      <c r="P1830">
        <v>0</v>
      </c>
      <c r="Q1830">
        <f t="shared" si="738"/>
        <v>0</v>
      </c>
      <c r="R1830">
        <v>0</v>
      </c>
      <c r="S1830">
        <f t="shared" si="729"/>
        <v>0</v>
      </c>
      <c r="T1830">
        <f t="shared" si="739"/>
        <v>0</v>
      </c>
      <c r="U1830">
        <f t="shared" si="730"/>
        <v>5.3117314355494855E-2</v>
      </c>
      <c r="V1830">
        <f t="shared" si="740"/>
        <v>0.84441310922369939</v>
      </c>
      <c r="W1830">
        <f t="shared" si="731"/>
        <v>2.9586546620802043E-2</v>
      </c>
      <c r="X1830">
        <f t="shared" si="741"/>
        <v>0.94160359434525442</v>
      </c>
      <c r="Y1830">
        <v>5</v>
      </c>
      <c r="Z1830">
        <f>Y1830*'MRIP Selectivity'!$N$35</f>
        <v>3.1482970879351167E-2</v>
      </c>
      <c r="AA1830">
        <f>Y1830*'MRIP Selectivity'!$O$35</f>
        <v>3.1421446135594985E-2</v>
      </c>
      <c r="AB1830">
        <f>Y1830*'MRIP Selectivity'!$P$35</f>
        <v>4.5160856477094394E-3</v>
      </c>
      <c r="AC1830">
        <v>0.74741255597723821</v>
      </c>
      <c r="AD1830">
        <v>0.94160359434525442</v>
      </c>
      <c r="AE1830">
        <v>1.3432654004296583</v>
      </c>
      <c r="AF1830">
        <f t="shared" si="742"/>
        <v>2.3530767734692815E-2</v>
      </c>
      <c r="AG1830">
        <f t="shared" si="743"/>
        <v>2.9586546620802043E-2</v>
      </c>
      <c r="AH1830">
        <f t="shared" si="744"/>
        <v>6.0663015959450525E-3</v>
      </c>
      <c r="AI1830">
        <f t="shared" si="745"/>
        <v>6.742050266265559E-2</v>
      </c>
      <c r="AJ1830">
        <f t="shared" si="746"/>
        <v>5.9183615951439908E-2</v>
      </c>
      <c r="AK1830">
        <f t="shared" si="747"/>
        <v>3.5937531783304423E-2</v>
      </c>
      <c r="AL1830">
        <f t="shared" si="748"/>
        <v>3.5652848216747093E-2</v>
      </c>
      <c r="AM1830">
        <f t="shared" si="749"/>
        <v>5.3117314355494855E-2</v>
      </c>
      <c r="AN1830">
        <f t="shared" si="750"/>
        <v>2.9586546620802043E-2</v>
      </c>
      <c r="AO1830">
        <v>0</v>
      </c>
      <c r="AP1830">
        <f t="shared" si="751"/>
        <v>6.2904417014946146E-2</v>
      </c>
      <c r="AQ1830">
        <f t="shared" si="752"/>
        <v>3.1421446135594985E-2</v>
      </c>
      <c r="AR1830">
        <v>5</v>
      </c>
      <c r="AS1830">
        <f>AR1830*'MRIP Selectivity'!$N$35</f>
        <v>3.1482970879351167E-2</v>
      </c>
      <c r="AT1830">
        <f>AR1830*'MRIP Selectivity'!$O$35</f>
        <v>3.1421446135594985E-2</v>
      </c>
      <c r="AU1830">
        <f>AR1830*'MRIP Selectivity'!$P$35</f>
        <v>4.5160856477094394E-3</v>
      </c>
      <c r="AV1830">
        <v>4</v>
      </c>
      <c r="AW1830">
        <f t="shared" si="753"/>
        <v>20</v>
      </c>
      <c r="AX1830">
        <f t="shared" si="732"/>
        <v>0</v>
      </c>
      <c r="AY1830">
        <f t="shared" si="733"/>
        <v>0</v>
      </c>
      <c r="AZ1830">
        <f t="shared" si="734"/>
        <v>0</v>
      </c>
      <c r="BA1830">
        <v>264.0242475</v>
      </c>
      <c r="BB1830">
        <v>264.0242475</v>
      </c>
    </row>
    <row r="1831" spans="1:54" x14ac:dyDescent="0.25">
      <c r="A1831" t="s">
        <v>1646</v>
      </c>
      <c r="B1831" t="s">
        <v>3</v>
      </c>
      <c r="C1831">
        <v>2014</v>
      </c>
      <c r="D1831">
        <v>4</v>
      </c>
      <c r="E1831">
        <v>8</v>
      </c>
      <c r="F1831" t="s">
        <v>1818</v>
      </c>
      <c r="G1831" t="s">
        <v>1768</v>
      </c>
      <c r="H1831" t="s">
        <v>2035</v>
      </c>
      <c r="I1831" t="s">
        <v>1812</v>
      </c>
      <c r="J1831" t="s">
        <v>1813</v>
      </c>
      <c r="K1831" t="str">
        <f t="shared" si="735"/>
        <v>Inshore</v>
      </c>
      <c r="L1831">
        <v>0</v>
      </c>
      <c r="M1831">
        <f t="shared" si="728"/>
        <v>0</v>
      </c>
      <c r="N1831">
        <f t="shared" si="736"/>
        <v>2.516176680597846E-2</v>
      </c>
      <c r="O1831">
        <f t="shared" si="737"/>
        <v>1.2568578454237993E-2</v>
      </c>
      <c r="P1831">
        <v>0</v>
      </c>
      <c r="Q1831">
        <f t="shared" si="738"/>
        <v>0</v>
      </c>
      <c r="R1831">
        <v>0</v>
      </c>
      <c r="S1831">
        <f t="shared" si="729"/>
        <v>0</v>
      </c>
      <c r="T1831">
        <f t="shared" si="739"/>
        <v>0</v>
      </c>
      <c r="U1831">
        <f t="shared" si="730"/>
        <v>2.1246925742197942E-2</v>
      </c>
      <c r="V1831">
        <f t="shared" si="740"/>
        <v>0.84441310922369939</v>
      </c>
      <c r="W1831">
        <f t="shared" si="731"/>
        <v>1.1834618648320815E-2</v>
      </c>
      <c r="X1831">
        <f t="shared" si="741"/>
        <v>0.94160359434525431</v>
      </c>
      <c r="Y1831">
        <v>2</v>
      </c>
      <c r="Z1831">
        <f>Y1831*'MRIP Selectivity'!$N$35</f>
        <v>1.2593188351740467E-2</v>
      </c>
      <c r="AA1831">
        <f>Y1831*'MRIP Selectivity'!$O$35</f>
        <v>1.2568578454237993E-2</v>
      </c>
      <c r="AB1831">
        <f>Y1831*'MRIP Selectivity'!$P$35</f>
        <v>1.8064342590837759E-3</v>
      </c>
      <c r="AC1831">
        <v>0.74741255597723821</v>
      </c>
      <c r="AD1831">
        <v>0.94160359434525442</v>
      </c>
      <c r="AE1831">
        <v>1.3432654004296583</v>
      </c>
      <c r="AF1831">
        <f t="shared" si="742"/>
        <v>9.4123070938771265E-3</v>
      </c>
      <c r="AG1831">
        <f t="shared" si="743"/>
        <v>1.1834618648320815E-2</v>
      </c>
      <c r="AH1831">
        <f t="shared" si="744"/>
        <v>2.4265206383780212E-3</v>
      </c>
      <c r="AI1831">
        <f t="shared" si="745"/>
        <v>2.6968201065062234E-2</v>
      </c>
      <c r="AJ1831">
        <f t="shared" si="746"/>
        <v>2.3673446380575964E-2</v>
      </c>
      <c r="AK1831">
        <f t="shared" si="747"/>
        <v>1.4375012713321769E-2</v>
      </c>
      <c r="AL1831">
        <f t="shared" si="748"/>
        <v>1.4261139286698837E-2</v>
      </c>
      <c r="AM1831">
        <f t="shared" si="749"/>
        <v>2.1246925742197942E-2</v>
      </c>
      <c r="AN1831">
        <f t="shared" si="750"/>
        <v>1.1834618648320815E-2</v>
      </c>
      <c r="AO1831">
        <v>0</v>
      </c>
      <c r="AP1831">
        <f t="shared" si="751"/>
        <v>2.516176680597846E-2</v>
      </c>
      <c r="AQ1831">
        <f t="shared" si="752"/>
        <v>1.2568578454237993E-2</v>
      </c>
      <c r="AR1831">
        <v>2</v>
      </c>
      <c r="AS1831">
        <f>AR1831*'MRIP Selectivity'!$N$35</f>
        <v>1.2593188351740467E-2</v>
      </c>
      <c r="AT1831">
        <f>AR1831*'MRIP Selectivity'!$O$35</f>
        <v>1.2568578454237993E-2</v>
      </c>
      <c r="AU1831">
        <f>AR1831*'MRIP Selectivity'!$P$35</f>
        <v>1.8064342590837759E-3</v>
      </c>
      <c r="AV1831">
        <v>6</v>
      </c>
      <c r="AW1831">
        <f t="shared" si="753"/>
        <v>30</v>
      </c>
      <c r="AX1831">
        <f t="shared" si="732"/>
        <v>0</v>
      </c>
      <c r="AY1831">
        <f t="shared" si="733"/>
        <v>0</v>
      </c>
      <c r="AZ1831">
        <f t="shared" si="734"/>
        <v>0</v>
      </c>
      <c r="BA1831">
        <v>264.0242475</v>
      </c>
      <c r="BB1831">
        <v>264.0242475</v>
      </c>
    </row>
    <row r="1832" spans="1:54" x14ac:dyDescent="0.25">
      <c r="A1832" t="s">
        <v>1647</v>
      </c>
      <c r="B1832" t="s">
        <v>3</v>
      </c>
      <c r="C1832">
        <v>2014</v>
      </c>
      <c r="D1832">
        <v>4</v>
      </c>
      <c r="E1832">
        <v>8</v>
      </c>
      <c r="F1832" t="s">
        <v>1818</v>
      </c>
      <c r="G1832" t="s">
        <v>1768</v>
      </c>
      <c r="H1832" t="s">
        <v>2035</v>
      </c>
      <c r="I1832" t="s">
        <v>1812</v>
      </c>
      <c r="J1832" t="s">
        <v>1813</v>
      </c>
      <c r="K1832" t="str">
        <f t="shared" si="735"/>
        <v>Inshore</v>
      </c>
      <c r="L1832">
        <v>0</v>
      </c>
      <c r="M1832">
        <f t="shared" si="728"/>
        <v>0</v>
      </c>
      <c r="N1832">
        <f t="shared" si="736"/>
        <v>1.258088340298923E-2</v>
      </c>
      <c r="O1832">
        <f t="shared" si="737"/>
        <v>6.2842892271189965E-3</v>
      </c>
      <c r="P1832">
        <v>0</v>
      </c>
      <c r="Q1832">
        <f t="shared" si="738"/>
        <v>0</v>
      </c>
      <c r="R1832">
        <v>0</v>
      </c>
      <c r="S1832">
        <f t="shared" si="729"/>
        <v>0</v>
      </c>
      <c r="T1832">
        <f t="shared" si="739"/>
        <v>0</v>
      </c>
      <c r="U1832">
        <f t="shared" si="730"/>
        <v>1.0623462871098971E-2</v>
      </c>
      <c r="V1832">
        <f t="shared" si="740"/>
        <v>0.84441310922369939</v>
      </c>
      <c r="W1832">
        <f t="shared" si="731"/>
        <v>5.9173093241604077E-3</v>
      </c>
      <c r="X1832">
        <f t="shared" si="741"/>
        <v>0.94160359434525431</v>
      </c>
      <c r="Y1832">
        <v>1</v>
      </c>
      <c r="Z1832">
        <f>Y1832*'MRIP Selectivity'!$N$35</f>
        <v>6.2965941758702333E-3</v>
      </c>
      <c r="AA1832">
        <f>Y1832*'MRIP Selectivity'!$O$35</f>
        <v>6.2842892271189965E-3</v>
      </c>
      <c r="AB1832">
        <f>Y1832*'MRIP Selectivity'!$P$35</f>
        <v>9.0321712954188795E-4</v>
      </c>
      <c r="AC1832">
        <v>0.74741255597723821</v>
      </c>
      <c r="AD1832">
        <v>0.94160359434525442</v>
      </c>
      <c r="AE1832">
        <v>1.3432654004296583</v>
      </c>
      <c r="AF1832">
        <f t="shared" si="742"/>
        <v>4.7061535469385633E-3</v>
      </c>
      <c r="AG1832">
        <f t="shared" si="743"/>
        <v>5.9173093241604077E-3</v>
      </c>
      <c r="AH1832">
        <f t="shared" si="744"/>
        <v>1.2132603191890106E-3</v>
      </c>
      <c r="AI1832">
        <f t="shared" si="745"/>
        <v>1.3484100532531117E-2</v>
      </c>
      <c r="AJ1832">
        <f t="shared" si="746"/>
        <v>1.1836723190287982E-2</v>
      </c>
      <c r="AK1832">
        <f t="shared" si="747"/>
        <v>7.1875063566608846E-3</v>
      </c>
      <c r="AL1832">
        <f t="shared" si="748"/>
        <v>7.1305696433494187E-3</v>
      </c>
      <c r="AM1832">
        <f t="shared" si="749"/>
        <v>1.0623462871098971E-2</v>
      </c>
      <c r="AN1832">
        <f t="shared" si="750"/>
        <v>5.9173093241604077E-3</v>
      </c>
      <c r="AO1832">
        <v>0</v>
      </c>
      <c r="AP1832">
        <f t="shared" si="751"/>
        <v>1.258088340298923E-2</v>
      </c>
      <c r="AQ1832">
        <f t="shared" si="752"/>
        <v>6.2842892271189965E-3</v>
      </c>
      <c r="AR1832">
        <v>1</v>
      </c>
      <c r="AS1832">
        <f>AR1832*'MRIP Selectivity'!$N$35</f>
        <v>6.2965941758702333E-3</v>
      </c>
      <c r="AT1832">
        <f>AR1832*'MRIP Selectivity'!$O$35</f>
        <v>6.2842892271189965E-3</v>
      </c>
      <c r="AU1832">
        <f>AR1832*'MRIP Selectivity'!$P$35</f>
        <v>9.0321712954188795E-4</v>
      </c>
      <c r="AV1832">
        <v>2</v>
      </c>
      <c r="AW1832">
        <f t="shared" si="753"/>
        <v>10</v>
      </c>
      <c r="AX1832">
        <f t="shared" si="732"/>
        <v>0</v>
      </c>
      <c r="AY1832">
        <f t="shared" si="733"/>
        <v>0</v>
      </c>
      <c r="AZ1832">
        <f t="shared" si="734"/>
        <v>0</v>
      </c>
      <c r="BA1832">
        <v>264.0242475</v>
      </c>
      <c r="BB1832">
        <v>264.0242475</v>
      </c>
    </row>
    <row r="1833" spans="1:54" x14ac:dyDescent="0.25">
      <c r="A1833" t="s">
        <v>1648</v>
      </c>
      <c r="B1833" t="s">
        <v>3</v>
      </c>
      <c r="C1833">
        <v>2014</v>
      </c>
      <c r="D1833">
        <v>4</v>
      </c>
      <c r="E1833">
        <v>8</v>
      </c>
      <c r="F1833" t="s">
        <v>1818</v>
      </c>
      <c r="G1833" t="s">
        <v>1768</v>
      </c>
      <c r="H1833" t="s">
        <v>2035</v>
      </c>
      <c r="I1833" t="s">
        <v>1812</v>
      </c>
      <c r="J1833" t="s">
        <v>1813</v>
      </c>
      <c r="K1833" t="str">
        <f t="shared" si="735"/>
        <v>Inshore</v>
      </c>
      <c r="L1833">
        <v>0</v>
      </c>
      <c r="M1833">
        <f t="shared" si="728"/>
        <v>0</v>
      </c>
      <c r="N1833">
        <f t="shared" si="736"/>
        <v>0.16355148423885998</v>
      </c>
      <c r="O1833">
        <f t="shared" si="737"/>
        <v>8.1695759952546951E-2</v>
      </c>
      <c r="P1833">
        <v>0</v>
      </c>
      <c r="Q1833">
        <f t="shared" si="738"/>
        <v>0</v>
      </c>
      <c r="R1833">
        <v>0</v>
      </c>
      <c r="S1833">
        <f t="shared" si="729"/>
        <v>0</v>
      </c>
      <c r="T1833">
        <f t="shared" si="739"/>
        <v>0</v>
      </c>
      <c r="U1833">
        <f t="shared" si="730"/>
        <v>0.13810501732428662</v>
      </c>
      <c r="V1833">
        <f t="shared" si="740"/>
        <v>0.84441310922369939</v>
      </c>
      <c r="W1833">
        <f t="shared" si="731"/>
        <v>7.6925021214085301E-2</v>
      </c>
      <c r="X1833">
        <f t="shared" si="741"/>
        <v>0.94160359434525442</v>
      </c>
      <c r="Y1833">
        <v>13</v>
      </c>
      <c r="Z1833">
        <f>Y1833*'MRIP Selectivity'!$N$35</f>
        <v>8.1855724286313034E-2</v>
      </c>
      <c r="AA1833">
        <f>Y1833*'MRIP Selectivity'!$O$35</f>
        <v>8.1695759952546951E-2</v>
      </c>
      <c r="AB1833">
        <f>Y1833*'MRIP Selectivity'!$P$35</f>
        <v>1.1741822684044544E-2</v>
      </c>
      <c r="AC1833">
        <v>0.74741255597723821</v>
      </c>
      <c r="AD1833">
        <v>0.94160359434525442</v>
      </c>
      <c r="AE1833">
        <v>1.3432654004296583</v>
      </c>
      <c r="AF1833">
        <f t="shared" si="742"/>
        <v>6.1179996110201321E-2</v>
      </c>
      <c r="AG1833">
        <f t="shared" si="743"/>
        <v>7.6925021214085301E-2</v>
      </c>
      <c r="AH1833">
        <f t="shared" si="744"/>
        <v>1.5772384149457138E-2</v>
      </c>
      <c r="AI1833">
        <f t="shared" si="745"/>
        <v>0.17529330692290454</v>
      </c>
      <c r="AJ1833">
        <f t="shared" si="746"/>
        <v>0.15387740147374376</v>
      </c>
      <c r="AK1833">
        <f t="shared" si="747"/>
        <v>9.3437582636591493E-2</v>
      </c>
      <c r="AL1833">
        <f t="shared" si="748"/>
        <v>9.2697405363542443E-2</v>
      </c>
      <c r="AM1833">
        <f t="shared" si="749"/>
        <v>0.13810501732428662</v>
      </c>
      <c r="AN1833">
        <f t="shared" si="750"/>
        <v>7.6925021214085301E-2</v>
      </c>
      <c r="AO1833">
        <v>0</v>
      </c>
      <c r="AP1833">
        <f t="shared" si="751"/>
        <v>0.16355148423885998</v>
      </c>
      <c r="AQ1833">
        <f t="shared" si="752"/>
        <v>8.1695759952546951E-2</v>
      </c>
      <c r="AR1833">
        <v>13</v>
      </c>
      <c r="AS1833">
        <f>AR1833*'MRIP Selectivity'!$N$35</f>
        <v>8.1855724286313034E-2</v>
      </c>
      <c r="AT1833">
        <f>AR1833*'MRIP Selectivity'!$O$35</f>
        <v>8.1695759952546951E-2</v>
      </c>
      <c r="AU1833">
        <f>AR1833*'MRIP Selectivity'!$P$35</f>
        <v>1.1741822684044544E-2</v>
      </c>
      <c r="AV1833">
        <v>6</v>
      </c>
      <c r="AW1833">
        <f t="shared" si="753"/>
        <v>30</v>
      </c>
      <c r="AX1833">
        <f t="shared" si="732"/>
        <v>0</v>
      </c>
      <c r="AY1833">
        <f t="shared" si="733"/>
        <v>0</v>
      </c>
      <c r="AZ1833">
        <f t="shared" si="734"/>
        <v>0</v>
      </c>
      <c r="BA1833">
        <v>264.0242475</v>
      </c>
      <c r="BB1833">
        <v>264.0242475</v>
      </c>
    </row>
    <row r="1834" spans="1:54" x14ac:dyDescent="0.25">
      <c r="A1834" t="s">
        <v>1649</v>
      </c>
      <c r="B1834" t="s">
        <v>3</v>
      </c>
      <c r="C1834">
        <v>2014</v>
      </c>
      <c r="D1834">
        <v>4</v>
      </c>
      <c r="E1834">
        <v>8</v>
      </c>
      <c r="F1834" t="s">
        <v>1838</v>
      </c>
      <c r="G1834" t="s">
        <v>1768</v>
      </c>
      <c r="H1834" t="s">
        <v>2035</v>
      </c>
      <c r="I1834" t="s">
        <v>1812</v>
      </c>
      <c r="J1834" t="s">
        <v>1819</v>
      </c>
      <c r="K1834" t="str">
        <f t="shared" si="735"/>
        <v>Offshore</v>
      </c>
      <c r="L1834">
        <v>10</v>
      </c>
      <c r="M1834">
        <f t="shared" si="728"/>
        <v>4775.5129348</v>
      </c>
      <c r="N1834">
        <f t="shared" si="736"/>
        <v>10.201294134447828</v>
      </c>
      <c r="O1834">
        <f t="shared" si="737"/>
        <v>10.100548627633904</v>
      </c>
      <c r="P1834">
        <v>144.17322834645668</v>
      </c>
      <c r="Q1834">
        <f t="shared" si="738"/>
        <v>14.417322834645669</v>
      </c>
      <c r="R1834">
        <v>12.345886682353143</v>
      </c>
      <c r="S1834">
        <f t="shared" si="729"/>
        <v>5895.7941543152492</v>
      </c>
      <c r="T1834">
        <f t="shared" si="739"/>
        <v>1.2345886682353142</v>
      </c>
      <c r="U1834">
        <f t="shared" si="730"/>
        <v>12.515862088290728</v>
      </c>
      <c r="V1834">
        <f t="shared" si="740"/>
        <v>1.2268896400141081</v>
      </c>
      <c r="W1834">
        <f t="shared" si="731"/>
        <v>12.44056363153971</v>
      </c>
      <c r="X1834">
        <f t="shared" si="741"/>
        <v>1.2316720695253922</v>
      </c>
      <c r="Y1834">
        <v>16</v>
      </c>
      <c r="Z1834">
        <f>Y1834*'MRIP Selectivity'!$N$35</f>
        <v>0.10074550681392373</v>
      </c>
      <c r="AA1834">
        <f>Y1834*'MRIP Selectivity'!$O$35</f>
        <v>0.10054862763390394</v>
      </c>
      <c r="AB1834">
        <f>Y1834*'MRIP Selectivity'!$P$35</f>
        <v>1.4451474072670207E-2</v>
      </c>
      <c r="AC1834">
        <v>0.74741255597723821</v>
      </c>
      <c r="AD1834">
        <v>0.94160359434525442</v>
      </c>
      <c r="AE1834">
        <v>1.3432654004296583</v>
      </c>
      <c r="AF1834">
        <f t="shared" si="742"/>
        <v>7.5298456751017012E-2</v>
      </c>
      <c r="AG1834">
        <f t="shared" si="743"/>
        <v>9.4676949186566522E-2</v>
      </c>
      <c r="AH1834">
        <f t="shared" si="744"/>
        <v>1.9412165107024169E-2</v>
      </c>
      <c r="AI1834">
        <f t="shared" si="745"/>
        <v>0.21574560852049787</v>
      </c>
      <c r="AJ1834">
        <f t="shared" si="746"/>
        <v>0.18938757104460771</v>
      </c>
      <c r="AK1834">
        <f t="shared" si="747"/>
        <v>0.11500010170657415</v>
      </c>
      <c r="AL1834">
        <f t="shared" si="748"/>
        <v>0.1140891142935907</v>
      </c>
      <c r="AM1834">
        <f t="shared" si="749"/>
        <v>12.515862088290728</v>
      </c>
      <c r="AN1834">
        <f t="shared" si="750"/>
        <v>12.44056363153971</v>
      </c>
      <c r="AO1834">
        <v>10</v>
      </c>
      <c r="AP1834">
        <f t="shared" si="751"/>
        <v>10.201294134447828</v>
      </c>
      <c r="AQ1834">
        <f t="shared" si="752"/>
        <v>10.100548627633904</v>
      </c>
      <c r="AR1834">
        <v>16</v>
      </c>
      <c r="AS1834">
        <f>AR1834*'MRIP Selectivity'!$N$35</f>
        <v>0.10074550681392373</v>
      </c>
      <c r="AT1834">
        <f>AR1834*'MRIP Selectivity'!$O$35</f>
        <v>0.10054862763390394</v>
      </c>
      <c r="AU1834">
        <f>AR1834*'MRIP Selectivity'!$P$35</f>
        <v>1.4451474072670207E-2</v>
      </c>
      <c r="AV1834">
        <v>4</v>
      </c>
      <c r="AW1834">
        <f t="shared" si="753"/>
        <v>20</v>
      </c>
      <c r="AX1834">
        <f t="shared" si="732"/>
        <v>0</v>
      </c>
      <c r="AY1834">
        <f t="shared" si="733"/>
        <v>0</v>
      </c>
      <c r="AZ1834">
        <f t="shared" si="734"/>
        <v>0</v>
      </c>
      <c r="BA1834">
        <v>477.55129348000003</v>
      </c>
      <c r="BB1834">
        <v>477.55129348000003</v>
      </c>
    </row>
    <row r="1835" spans="1:54" x14ac:dyDescent="0.25">
      <c r="A1835" t="s">
        <v>1650</v>
      </c>
      <c r="B1835" t="s">
        <v>3</v>
      </c>
      <c r="C1835">
        <v>2014</v>
      </c>
      <c r="D1835">
        <v>4</v>
      </c>
      <c r="E1835">
        <v>8</v>
      </c>
      <c r="F1835" t="s">
        <v>1849</v>
      </c>
      <c r="G1835" t="s">
        <v>1768</v>
      </c>
      <c r="H1835" t="s">
        <v>2035</v>
      </c>
      <c r="I1835" t="s">
        <v>1812</v>
      </c>
      <c r="J1835" t="s">
        <v>1767</v>
      </c>
      <c r="K1835" t="str">
        <f t="shared" si="735"/>
        <v>Inshore</v>
      </c>
      <c r="L1835">
        <v>0</v>
      </c>
      <c r="M1835">
        <f t="shared" si="728"/>
        <v>0</v>
      </c>
      <c r="N1835">
        <f t="shared" si="736"/>
        <v>2.516176680597846E-2</v>
      </c>
      <c r="O1835">
        <f t="shared" si="737"/>
        <v>1.2568578454237993E-2</v>
      </c>
      <c r="P1835">
        <v>0</v>
      </c>
      <c r="Q1835">
        <f t="shared" si="738"/>
        <v>0</v>
      </c>
      <c r="R1835">
        <v>0</v>
      </c>
      <c r="S1835">
        <f t="shared" si="729"/>
        <v>0</v>
      </c>
      <c r="T1835">
        <f t="shared" si="739"/>
        <v>0</v>
      </c>
      <c r="U1835">
        <f t="shared" si="730"/>
        <v>2.1246925742197942E-2</v>
      </c>
      <c r="V1835">
        <f t="shared" si="740"/>
        <v>0.84441310922369939</v>
      </c>
      <c r="W1835">
        <f t="shared" si="731"/>
        <v>1.1834618648320815E-2</v>
      </c>
      <c r="X1835">
        <f t="shared" si="741"/>
        <v>0.94160359434525431</v>
      </c>
      <c r="Y1835">
        <v>2</v>
      </c>
      <c r="Z1835">
        <f>Y1835*'MRIP Selectivity'!$N$35</f>
        <v>1.2593188351740467E-2</v>
      </c>
      <c r="AA1835">
        <f>Y1835*'MRIP Selectivity'!$O$35</f>
        <v>1.2568578454237993E-2</v>
      </c>
      <c r="AB1835">
        <f>Y1835*'MRIP Selectivity'!$P$35</f>
        <v>1.8064342590837759E-3</v>
      </c>
      <c r="AC1835">
        <v>0.74741255597723821</v>
      </c>
      <c r="AD1835">
        <v>0.94160359434525442</v>
      </c>
      <c r="AE1835">
        <v>1.3432654004296583</v>
      </c>
      <c r="AF1835">
        <f t="shared" si="742"/>
        <v>9.4123070938771265E-3</v>
      </c>
      <c r="AG1835">
        <f t="shared" si="743"/>
        <v>1.1834618648320815E-2</v>
      </c>
      <c r="AH1835">
        <f t="shared" si="744"/>
        <v>2.4265206383780212E-3</v>
      </c>
      <c r="AI1835">
        <f t="shared" si="745"/>
        <v>2.6968201065062234E-2</v>
      </c>
      <c r="AJ1835">
        <f t="shared" si="746"/>
        <v>2.3673446380575964E-2</v>
      </c>
      <c r="AK1835">
        <f t="shared" si="747"/>
        <v>1.4375012713321769E-2</v>
      </c>
      <c r="AL1835">
        <f t="shared" si="748"/>
        <v>1.4261139286698837E-2</v>
      </c>
      <c r="AM1835">
        <f t="shared" si="749"/>
        <v>2.1246925742197942E-2</v>
      </c>
      <c r="AN1835">
        <f t="shared" si="750"/>
        <v>1.1834618648320815E-2</v>
      </c>
      <c r="AO1835">
        <v>0</v>
      </c>
      <c r="AP1835">
        <f t="shared" si="751"/>
        <v>2.516176680597846E-2</v>
      </c>
      <c r="AQ1835">
        <f t="shared" si="752"/>
        <v>1.2568578454237993E-2</v>
      </c>
      <c r="AR1835">
        <v>2</v>
      </c>
      <c r="AS1835">
        <f>AR1835*'MRIP Selectivity'!$N$35</f>
        <v>1.2593188351740467E-2</v>
      </c>
      <c r="AT1835">
        <f>AR1835*'MRIP Selectivity'!$O$35</f>
        <v>1.2568578454237993E-2</v>
      </c>
      <c r="AU1835">
        <f>AR1835*'MRIP Selectivity'!$P$35</f>
        <v>1.8064342590837759E-3</v>
      </c>
      <c r="AV1835">
        <v>2</v>
      </c>
      <c r="AW1835">
        <f t="shared" si="753"/>
        <v>10</v>
      </c>
      <c r="AX1835">
        <f t="shared" si="732"/>
        <v>0</v>
      </c>
      <c r="AY1835">
        <f t="shared" si="733"/>
        <v>0</v>
      </c>
      <c r="AZ1835">
        <f t="shared" si="734"/>
        <v>0</v>
      </c>
      <c r="BA1835">
        <v>537.13347954000005</v>
      </c>
      <c r="BB1835">
        <v>537.13347954000005</v>
      </c>
    </row>
    <row r="1836" spans="1:54" x14ac:dyDescent="0.25">
      <c r="A1836" t="s">
        <v>1651</v>
      </c>
      <c r="B1836" t="s">
        <v>3</v>
      </c>
      <c r="C1836">
        <v>2014</v>
      </c>
      <c r="D1836">
        <v>4</v>
      </c>
      <c r="E1836">
        <v>8</v>
      </c>
      <c r="F1836" t="s">
        <v>1849</v>
      </c>
      <c r="G1836" t="s">
        <v>1768</v>
      </c>
      <c r="H1836" t="s">
        <v>2035</v>
      </c>
      <c r="I1836" t="s">
        <v>1812</v>
      </c>
      <c r="J1836" t="s">
        <v>1813</v>
      </c>
      <c r="K1836" t="str">
        <f t="shared" si="735"/>
        <v>Inshore</v>
      </c>
      <c r="L1836">
        <v>0</v>
      </c>
      <c r="M1836">
        <f t="shared" si="728"/>
        <v>0</v>
      </c>
      <c r="N1836">
        <f t="shared" si="736"/>
        <v>1.258088340298923E-2</v>
      </c>
      <c r="O1836">
        <f t="shared" si="737"/>
        <v>6.2842892271189965E-3</v>
      </c>
      <c r="P1836">
        <v>0</v>
      </c>
      <c r="Q1836">
        <f t="shared" si="738"/>
        <v>0</v>
      </c>
      <c r="R1836">
        <v>0</v>
      </c>
      <c r="S1836">
        <f t="shared" si="729"/>
        <v>0</v>
      </c>
      <c r="T1836">
        <f t="shared" si="739"/>
        <v>0</v>
      </c>
      <c r="U1836">
        <f t="shared" si="730"/>
        <v>1.0623462871098971E-2</v>
      </c>
      <c r="V1836">
        <f t="shared" si="740"/>
        <v>0.84441310922369939</v>
      </c>
      <c r="W1836">
        <f t="shared" si="731"/>
        <v>5.9173093241604077E-3</v>
      </c>
      <c r="X1836">
        <f t="shared" si="741"/>
        <v>0.94160359434525431</v>
      </c>
      <c r="Y1836">
        <v>1</v>
      </c>
      <c r="Z1836">
        <f>Y1836*'MRIP Selectivity'!$N$35</f>
        <v>6.2965941758702333E-3</v>
      </c>
      <c r="AA1836">
        <f>Y1836*'MRIP Selectivity'!$O$35</f>
        <v>6.2842892271189965E-3</v>
      </c>
      <c r="AB1836">
        <f>Y1836*'MRIP Selectivity'!$P$35</f>
        <v>9.0321712954188795E-4</v>
      </c>
      <c r="AC1836">
        <v>0.74741255597723821</v>
      </c>
      <c r="AD1836">
        <v>0.94160359434525442</v>
      </c>
      <c r="AE1836">
        <v>1.3432654004296583</v>
      </c>
      <c r="AF1836">
        <f t="shared" si="742"/>
        <v>4.7061535469385633E-3</v>
      </c>
      <c r="AG1836">
        <f t="shared" si="743"/>
        <v>5.9173093241604077E-3</v>
      </c>
      <c r="AH1836">
        <f t="shared" si="744"/>
        <v>1.2132603191890106E-3</v>
      </c>
      <c r="AI1836">
        <f t="shared" si="745"/>
        <v>1.3484100532531117E-2</v>
      </c>
      <c r="AJ1836">
        <f t="shared" si="746"/>
        <v>1.1836723190287982E-2</v>
      </c>
      <c r="AK1836">
        <f t="shared" si="747"/>
        <v>7.1875063566608846E-3</v>
      </c>
      <c r="AL1836">
        <f t="shared" si="748"/>
        <v>7.1305696433494187E-3</v>
      </c>
      <c r="AM1836">
        <f t="shared" si="749"/>
        <v>1.0623462871098971E-2</v>
      </c>
      <c r="AN1836">
        <f t="shared" si="750"/>
        <v>5.9173093241604077E-3</v>
      </c>
      <c r="AO1836">
        <v>0</v>
      </c>
      <c r="AP1836">
        <f t="shared" si="751"/>
        <v>1.258088340298923E-2</v>
      </c>
      <c r="AQ1836">
        <f t="shared" si="752"/>
        <v>6.2842892271189965E-3</v>
      </c>
      <c r="AR1836">
        <v>1</v>
      </c>
      <c r="AS1836">
        <f>AR1836*'MRIP Selectivity'!$N$35</f>
        <v>6.2965941758702333E-3</v>
      </c>
      <c r="AT1836">
        <f>AR1836*'MRIP Selectivity'!$O$35</f>
        <v>6.2842892271189965E-3</v>
      </c>
      <c r="AU1836">
        <f>AR1836*'MRIP Selectivity'!$P$35</f>
        <v>9.0321712954188795E-4</v>
      </c>
      <c r="AV1836">
        <v>3</v>
      </c>
      <c r="AW1836">
        <f t="shared" si="753"/>
        <v>15</v>
      </c>
      <c r="AX1836">
        <f t="shared" si="732"/>
        <v>0</v>
      </c>
      <c r="AY1836">
        <f t="shared" si="733"/>
        <v>0</v>
      </c>
      <c r="AZ1836">
        <f t="shared" si="734"/>
        <v>0</v>
      </c>
      <c r="BA1836">
        <v>805.70021930999997</v>
      </c>
      <c r="BB1836">
        <v>805.70021930999997</v>
      </c>
    </row>
    <row r="1837" spans="1:54" x14ac:dyDescent="0.25">
      <c r="A1837" t="s">
        <v>1652</v>
      </c>
      <c r="B1837" t="s">
        <v>3</v>
      </c>
      <c r="C1837">
        <v>2014</v>
      </c>
      <c r="D1837">
        <v>4</v>
      </c>
      <c r="E1837">
        <v>8</v>
      </c>
      <c r="F1837" t="s">
        <v>1849</v>
      </c>
      <c r="G1837" t="s">
        <v>1768</v>
      </c>
      <c r="H1837" t="s">
        <v>2035</v>
      </c>
      <c r="I1837" t="s">
        <v>1812</v>
      </c>
      <c r="J1837" t="s">
        <v>1767</v>
      </c>
      <c r="K1837" t="str">
        <f t="shared" si="735"/>
        <v>Inshore</v>
      </c>
      <c r="L1837">
        <v>0</v>
      </c>
      <c r="M1837">
        <f t="shared" si="728"/>
        <v>0</v>
      </c>
      <c r="N1837">
        <f t="shared" si="736"/>
        <v>0.21387501785081692</v>
      </c>
      <c r="O1837">
        <f t="shared" si="737"/>
        <v>0.10683291686102295</v>
      </c>
      <c r="P1837">
        <v>0</v>
      </c>
      <c r="Q1837">
        <f t="shared" si="738"/>
        <v>0</v>
      </c>
      <c r="R1837">
        <v>0</v>
      </c>
      <c r="S1837">
        <f t="shared" si="729"/>
        <v>0</v>
      </c>
      <c r="T1837">
        <f t="shared" si="739"/>
        <v>0</v>
      </c>
      <c r="U1837">
        <f t="shared" si="730"/>
        <v>0.18059886880868251</v>
      </c>
      <c r="V1837">
        <f t="shared" si="740"/>
        <v>0.84441310922369928</v>
      </c>
      <c r="W1837">
        <f t="shared" si="731"/>
        <v>0.10059425851072694</v>
      </c>
      <c r="X1837">
        <f t="shared" si="741"/>
        <v>0.94160359434525442</v>
      </c>
      <c r="Y1837">
        <v>17</v>
      </c>
      <c r="Z1837">
        <f>Y1837*'MRIP Selectivity'!$N$35</f>
        <v>0.10704210098979397</v>
      </c>
      <c r="AA1837">
        <f>Y1837*'MRIP Selectivity'!$O$35</f>
        <v>0.10683291686102295</v>
      </c>
      <c r="AB1837">
        <f>Y1837*'MRIP Selectivity'!$P$35</f>
        <v>1.5354691202212094E-2</v>
      </c>
      <c r="AC1837">
        <v>0.74741255597723821</v>
      </c>
      <c r="AD1837">
        <v>0.94160359434525442</v>
      </c>
      <c r="AE1837">
        <v>1.3432654004296583</v>
      </c>
      <c r="AF1837">
        <f t="shared" si="742"/>
        <v>8.0004610297955567E-2</v>
      </c>
      <c r="AG1837">
        <f t="shared" si="743"/>
        <v>0.10059425851072694</v>
      </c>
      <c r="AH1837">
        <f t="shared" si="744"/>
        <v>2.0625425426213179E-2</v>
      </c>
      <c r="AI1837">
        <f t="shared" si="745"/>
        <v>0.229229709053029</v>
      </c>
      <c r="AJ1837">
        <f t="shared" si="746"/>
        <v>0.20122429423489568</v>
      </c>
      <c r="AK1837">
        <f t="shared" si="747"/>
        <v>0.12218760806323505</v>
      </c>
      <c r="AL1837">
        <f t="shared" si="748"/>
        <v>0.12121968393694012</v>
      </c>
      <c r="AM1837">
        <f t="shared" si="749"/>
        <v>0.18059886880868251</v>
      </c>
      <c r="AN1837">
        <f t="shared" si="750"/>
        <v>0.10059425851072694</v>
      </c>
      <c r="AO1837">
        <v>0</v>
      </c>
      <c r="AP1837">
        <f t="shared" si="751"/>
        <v>0.21387501785081692</v>
      </c>
      <c r="AQ1837">
        <f t="shared" si="752"/>
        <v>0.10683291686102295</v>
      </c>
      <c r="AR1837">
        <v>17</v>
      </c>
      <c r="AS1837">
        <f>AR1837*'MRIP Selectivity'!$N$35</f>
        <v>0.10704210098979397</v>
      </c>
      <c r="AT1837">
        <f>AR1837*'MRIP Selectivity'!$O$35</f>
        <v>0.10683291686102295</v>
      </c>
      <c r="AU1837">
        <f>AR1837*'MRIP Selectivity'!$P$35</f>
        <v>1.5354691202212094E-2</v>
      </c>
      <c r="AV1837">
        <v>12</v>
      </c>
      <c r="AW1837">
        <f t="shared" si="753"/>
        <v>60</v>
      </c>
      <c r="AX1837">
        <f t="shared" si="732"/>
        <v>0</v>
      </c>
      <c r="AY1837">
        <f t="shared" si="733"/>
        <v>0</v>
      </c>
      <c r="AZ1837">
        <f t="shared" si="734"/>
        <v>0</v>
      </c>
      <c r="BA1837">
        <v>537.13347954000005</v>
      </c>
      <c r="BB1837">
        <v>537.13347954000005</v>
      </c>
    </row>
    <row r="1838" spans="1:54" x14ac:dyDescent="0.25">
      <c r="A1838" t="s">
        <v>2062</v>
      </c>
      <c r="B1838" t="s">
        <v>3</v>
      </c>
      <c r="C1838">
        <v>2014</v>
      </c>
      <c r="D1838">
        <v>4</v>
      </c>
      <c r="E1838">
        <v>8</v>
      </c>
      <c r="F1838" t="s">
        <v>1841</v>
      </c>
      <c r="G1838" t="s">
        <v>1768</v>
      </c>
      <c r="H1838" t="s">
        <v>2035</v>
      </c>
      <c r="I1838" t="s">
        <v>1812</v>
      </c>
      <c r="J1838" t="s">
        <v>1813</v>
      </c>
      <c r="K1838" t="str">
        <f t="shared" si="735"/>
        <v>Inshore</v>
      </c>
      <c r="L1838">
        <v>0</v>
      </c>
      <c r="M1838">
        <f t="shared" si="728"/>
        <v>0</v>
      </c>
      <c r="N1838">
        <f t="shared" si="736"/>
        <v>1.258088340298923E-2</v>
      </c>
      <c r="O1838">
        <f t="shared" si="737"/>
        <v>6.2842892271189965E-3</v>
      </c>
      <c r="P1838">
        <v>0</v>
      </c>
      <c r="Q1838">
        <f t="shared" si="738"/>
        <v>0</v>
      </c>
      <c r="R1838">
        <v>0</v>
      </c>
      <c r="S1838">
        <f t="shared" si="729"/>
        <v>0</v>
      </c>
      <c r="T1838">
        <f t="shared" si="739"/>
        <v>0</v>
      </c>
      <c r="U1838">
        <f t="shared" si="730"/>
        <v>1.0623462871098971E-2</v>
      </c>
      <c r="V1838">
        <f t="shared" si="740"/>
        <v>0.84441310922369939</v>
      </c>
      <c r="W1838">
        <f t="shared" si="731"/>
        <v>5.9173093241604077E-3</v>
      </c>
      <c r="X1838">
        <f t="shared" si="741"/>
        <v>0.94160359434525431</v>
      </c>
      <c r="Y1838">
        <v>1</v>
      </c>
      <c r="Z1838">
        <f>Y1838*'MRIP Selectivity'!$N$35</f>
        <v>6.2965941758702333E-3</v>
      </c>
      <c r="AA1838">
        <f>Y1838*'MRIP Selectivity'!$O$35</f>
        <v>6.2842892271189965E-3</v>
      </c>
      <c r="AB1838">
        <f>Y1838*'MRIP Selectivity'!$P$35</f>
        <v>9.0321712954188795E-4</v>
      </c>
      <c r="AC1838">
        <v>0.74741255597723821</v>
      </c>
      <c r="AD1838">
        <v>0.94160359434525442</v>
      </c>
      <c r="AE1838">
        <v>1.3432654004296583</v>
      </c>
      <c r="AF1838">
        <f t="shared" si="742"/>
        <v>4.7061535469385633E-3</v>
      </c>
      <c r="AG1838">
        <f t="shared" si="743"/>
        <v>5.9173093241604077E-3</v>
      </c>
      <c r="AH1838">
        <f t="shared" si="744"/>
        <v>1.2132603191890106E-3</v>
      </c>
      <c r="AI1838">
        <f t="shared" si="745"/>
        <v>1.3484100532531117E-2</v>
      </c>
      <c r="AJ1838">
        <f t="shared" si="746"/>
        <v>1.1836723190287982E-2</v>
      </c>
      <c r="AK1838">
        <f t="shared" si="747"/>
        <v>7.1875063566608846E-3</v>
      </c>
      <c r="AL1838">
        <f t="shared" si="748"/>
        <v>7.1305696433494187E-3</v>
      </c>
      <c r="AM1838">
        <f t="shared" si="749"/>
        <v>1.0623462871098971E-2</v>
      </c>
      <c r="AN1838">
        <f t="shared" si="750"/>
        <v>5.9173093241604077E-3</v>
      </c>
      <c r="AO1838">
        <v>0</v>
      </c>
      <c r="AP1838">
        <f t="shared" si="751"/>
        <v>1.258088340298923E-2</v>
      </c>
      <c r="AQ1838">
        <f t="shared" si="752"/>
        <v>6.2842892271189965E-3</v>
      </c>
      <c r="AR1838">
        <v>1</v>
      </c>
      <c r="AS1838">
        <f>AR1838*'MRIP Selectivity'!$N$35</f>
        <v>6.2965941758702333E-3</v>
      </c>
      <c r="AT1838">
        <f>AR1838*'MRIP Selectivity'!$O$35</f>
        <v>6.2842892271189965E-3</v>
      </c>
      <c r="AU1838">
        <f>AR1838*'MRIP Selectivity'!$P$35</f>
        <v>9.0321712954188795E-4</v>
      </c>
      <c r="AV1838">
        <v>3</v>
      </c>
      <c r="AW1838">
        <f t="shared" si="753"/>
        <v>15</v>
      </c>
      <c r="AX1838">
        <f t="shared" si="732"/>
        <v>0</v>
      </c>
      <c r="AY1838">
        <f t="shared" si="733"/>
        <v>0</v>
      </c>
      <c r="AZ1838">
        <f t="shared" si="734"/>
        <v>0</v>
      </c>
      <c r="BA1838">
        <v>354.10499046000001</v>
      </c>
      <c r="BB1838">
        <v>354.10499046000001</v>
      </c>
    </row>
    <row r="1839" spans="1:54" x14ac:dyDescent="0.25">
      <c r="A1839" t="s">
        <v>2063</v>
      </c>
      <c r="B1839" t="s">
        <v>3</v>
      </c>
      <c r="C1839">
        <v>2014</v>
      </c>
      <c r="D1839">
        <v>4</v>
      </c>
      <c r="E1839">
        <v>8</v>
      </c>
      <c r="F1839" t="s">
        <v>1841</v>
      </c>
      <c r="G1839" t="s">
        <v>1768</v>
      </c>
      <c r="H1839" t="s">
        <v>2035</v>
      </c>
      <c r="I1839" t="s">
        <v>1812</v>
      </c>
      <c r="J1839" t="s">
        <v>1813</v>
      </c>
      <c r="K1839" t="str">
        <f t="shared" si="735"/>
        <v>Inshore</v>
      </c>
      <c r="L1839">
        <v>0</v>
      </c>
      <c r="M1839">
        <f t="shared" si="728"/>
        <v>0</v>
      </c>
      <c r="N1839">
        <f t="shared" si="736"/>
        <v>2.516176680597846E-2</v>
      </c>
      <c r="O1839">
        <f t="shared" si="737"/>
        <v>1.2568578454237993E-2</v>
      </c>
      <c r="P1839">
        <v>0</v>
      </c>
      <c r="Q1839">
        <f t="shared" si="738"/>
        <v>0</v>
      </c>
      <c r="R1839">
        <v>0</v>
      </c>
      <c r="S1839">
        <f t="shared" si="729"/>
        <v>0</v>
      </c>
      <c r="T1839">
        <f t="shared" si="739"/>
        <v>0</v>
      </c>
      <c r="U1839">
        <f t="shared" si="730"/>
        <v>2.1246925742197942E-2</v>
      </c>
      <c r="V1839">
        <f t="shared" si="740"/>
        <v>0.84441310922369939</v>
      </c>
      <c r="W1839">
        <f t="shared" si="731"/>
        <v>1.1834618648320815E-2</v>
      </c>
      <c r="X1839">
        <f t="shared" si="741"/>
        <v>0.94160359434525431</v>
      </c>
      <c r="Y1839">
        <v>2</v>
      </c>
      <c r="Z1839">
        <f>Y1839*'MRIP Selectivity'!$N$35</f>
        <v>1.2593188351740467E-2</v>
      </c>
      <c r="AA1839">
        <f>Y1839*'MRIP Selectivity'!$O$35</f>
        <v>1.2568578454237993E-2</v>
      </c>
      <c r="AB1839">
        <f>Y1839*'MRIP Selectivity'!$P$35</f>
        <v>1.8064342590837759E-3</v>
      </c>
      <c r="AC1839">
        <v>0.74741255597723821</v>
      </c>
      <c r="AD1839">
        <v>0.94160359434525442</v>
      </c>
      <c r="AE1839">
        <v>1.3432654004296583</v>
      </c>
      <c r="AF1839">
        <f t="shared" si="742"/>
        <v>9.4123070938771265E-3</v>
      </c>
      <c r="AG1839">
        <f t="shared" si="743"/>
        <v>1.1834618648320815E-2</v>
      </c>
      <c r="AH1839">
        <f t="shared" si="744"/>
        <v>2.4265206383780212E-3</v>
      </c>
      <c r="AI1839">
        <f t="shared" si="745"/>
        <v>2.6968201065062234E-2</v>
      </c>
      <c r="AJ1839">
        <f t="shared" si="746"/>
        <v>2.3673446380575964E-2</v>
      </c>
      <c r="AK1839">
        <f t="shared" si="747"/>
        <v>1.4375012713321769E-2</v>
      </c>
      <c r="AL1839">
        <f t="shared" si="748"/>
        <v>1.4261139286698837E-2</v>
      </c>
      <c r="AM1839">
        <f t="shared" si="749"/>
        <v>2.1246925742197942E-2</v>
      </c>
      <c r="AN1839">
        <f t="shared" si="750"/>
        <v>1.1834618648320815E-2</v>
      </c>
      <c r="AO1839">
        <v>0</v>
      </c>
      <c r="AP1839">
        <f t="shared" si="751"/>
        <v>2.516176680597846E-2</v>
      </c>
      <c r="AQ1839">
        <f t="shared" si="752"/>
        <v>1.2568578454237993E-2</v>
      </c>
      <c r="AR1839">
        <v>2</v>
      </c>
      <c r="AS1839">
        <f>AR1839*'MRIP Selectivity'!$N$35</f>
        <v>1.2593188351740467E-2</v>
      </c>
      <c r="AT1839">
        <f>AR1839*'MRIP Selectivity'!$O$35</f>
        <v>1.2568578454237993E-2</v>
      </c>
      <c r="AU1839">
        <f>AR1839*'MRIP Selectivity'!$P$35</f>
        <v>1.8064342590837759E-3</v>
      </c>
      <c r="AV1839">
        <v>2</v>
      </c>
      <c r="AW1839">
        <f t="shared" si="753"/>
        <v>10</v>
      </c>
      <c r="AX1839">
        <f t="shared" si="732"/>
        <v>0</v>
      </c>
      <c r="AY1839">
        <f t="shared" si="733"/>
        <v>0</v>
      </c>
      <c r="AZ1839">
        <f t="shared" si="734"/>
        <v>0</v>
      </c>
      <c r="BA1839">
        <v>354.10499046000001</v>
      </c>
      <c r="BB1839">
        <v>354.10499046000001</v>
      </c>
    </row>
    <row r="1840" spans="1:54" x14ac:dyDescent="0.25">
      <c r="A1840" t="s">
        <v>2064</v>
      </c>
      <c r="B1840" t="s">
        <v>3</v>
      </c>
      <c r="C1840">
        <v>2014</v>
      </c>
      <c r="D1840">
        <v>4</v>
      </c>
      <c r="E1840">
        <v>8</v>
      </c>
      <c r="F1840" t="s">
        <v>1842</v>
      </c>
      <c r="G1840" t="s">
        <v>1768</v>
      </c>
      <c r="H1840" t="s">
        <v>2036</v>
      </c>
      <c r="I1840" t="s">
        <v>1812</v>
      </c>
      <c r="J1840" t="s">
        <v>1813</v>
      </c>
      <c r="K1840" t="str">
        <f t="shared" si="735"/>
        <v>Inshore</v>
      </c>
      <c r="L1840">
        <v>0</v>
      </c>
      <c r="M1840">
        <f t="shared" si="728"/>
        <v>0</v>
      </c>
      <c r="N1840">
        <f t="shared" si="736"/>
        <v>1.258088340298923E-2</v>
      </c>
      <c r="O1840">
        <f t="shared" si="737"/>
        <v>6.2842892271189965E-3</v>
      </c>
      <c r="P1840">
        <v>0</v>
      </c>
      <c r="Q1840">
        <f t="shared" si="738"/>
        <v>0</v>
      </c>
      <c r="R1840">
        <v>0</v>
      </c>
      <c r="S1840">
        <f t="shared" si="729"/>
        <v>0</v>
      </c>
      <c r="T1840">
        <f t="shared" si="739"/>
        <v>0</v>
      </c>
      <c r="U1840">
        <f t="shared" si="730"/>
        <v>1.0623462871098971E-2</v>
      </c>
      <c r="V1840">
        <f t="shared" si="740"/>
        <v>0.84441310922369939</v>
      </c>
      <c r="W1840">
        <f t="shared" si="731"/>
        <v>5.9173093241604077E-3</v>
      </c>
      <c r="X1840">
        <f t="shared" si="741"/>
        <v>0.94160359434525431</v>
      </c>
      <c r="Y1840">
        <v>1</v>
      </c>
      <c r="Z1840">
        <f>Y1840*'MRIP Selectivity'!$N$35</f>
        <v>6.2965941758702333E-3</v>
      </c>
      <c r="AA1840">
        <f>Y1840*'MRIP Selectivity'!$O$35</f>
        <v>6.2842892271189965E-3</v>
      </c>
      <c r="AB1840">
        <f>Y1840*'MRIP Selectivity'!$P$35</f>
        <v>9.0321712954188795E-4</v>
      </c>
      <c r="AC1840">
        <v>0.74741255597723821</v>
      </c>
      <c r="AD1840">
        <v>0.94160359434525442</v>
      </c>
      <c r="AE1840">
        <v>1.3432654004296583</v>
      </c>
      <c r="AF1840">
        <f t="shared" si="742"/>
        <v>4.7061535469385633E-3</v>
      </c>
      <c r="AG1840">
        <f t="shared" si="743"/>
        <v>5.9173093241604077E-3</v>
      </c>
      <c r="AH1840">
        <f t="shared" si="744"/>
        <v>1.2132603191890106E-3</v>
      </c>
      <c r="AI1840">
        <f t="shared" si="745"/>
        <v>1.3484100532531117E-2</v>
      </c>
      <c r="AJ1840">
        <f t="shared" si="746"/>
        <v>1.1836723190287982E-2</v>
      </c>
      <c r="AK1840">
        <f t="shared" si="747"/>
        <v>7.1875063566608846E-3</v>
      </c>
      <c r="AL1840">
        <f t="shared" si="748"/>
        <v>7.1305696433494187E-3</v>
      </c>
      <c r="AM1840">
        <f t="shared" si="749"/>
        <v>1.0623462871098971E-2</v>
      </c>
      <c r="AN1840">
        <f t="shared" si="750"/>
        <v>5.9173093241604077E-3</v>
      </c>
      <c r="AO1840">
        <v>0</v>
      </c>
      <c r="AP1840">
        <f t="shared" si="751"/>
        <v>1.258088340298923E-2</v>
      </c>
      <c r="AQ1840">
        <f t="shared" si="752"/>
        <v>6.2842892271189965E-3</v>
      </c>
      <c r="AR1840">
        <v>1</v>
      </c>
      <c r="AS1840">
        <f>AR1840*'MRIP Selectivity'!$N$35</f>
        <v>6.2965941758702333E-3</v>
      </c>
      <c r="AT1840">
        <f>AR1840*'MRIP Selectivity'!$O$35</f>
        <v>6.2842892271189965E-3</v>
      </c>
      <c r="AU1840">
        <f>AR1840*'MRIP Selectivity'!$P$35</f>
        <v>9.0321712954188795E-4</v>
      </c>
      <c r="AV1840">
        <v>2</v>
      </c>
      <c r="AW1840">
        <f t="shared" si="753"/>
        <v>10</v>
      </c>
      <c r="AX1840">
        <f t="shared" si="732"/>
        <v>0</v>
      </c>
      <c r="AY1840">
        <f t="shared" si="733"/>
        <v>0</v>
      </c>
      <c r="AZ1840">
        <f t="shared" si="734"/>
        <v>0</v>
      </c>
      <c r="BA1840">
        <v>380.52032299000001</v>
      </c>
      <c r="BB1840">
        <v>380.52032299000001</v>
      </c>
    </row>
    <row r="1841" spans="1:54" x14ac:dyDescent="0.25">
      <c r="A1841" t="s">
        <v>1653</v>
      </c>
      <c r="B1841" t="s">
        <v>3</v>
      </c>
      <c r="C1841">
        <v>2014</v>
      </c>
      <c r="D1841">
        <v>5</v>
      </c>
      <c r="E1841">
        <v>9</v>
      </c>
      <c r="F1841" t="s">
        <v>1833</v>
      </c>
      <c r="G1841" t="s">
        <v>1768</v>
      </c>
      <c r="H1841" t="s">
        <v>2036</v>
      </c>
      <c r="I1841" t="s">
        <v>1824</v>
      </c>
      <c r="J1841" t="s">
        <v>1767</v>
      </c>
      <c r="K1841" t="str">
        <f t="shared" si="735"/>
        <v>Inshore</v>
      </c>
      <c r="L1841">
        <v>0</v>
      </c>
      <c r="M1841">
        <f t="shared" si="728"/>
        <v>0</v>
      </c>
      <c r="N1841">
        <f t="shared" si="736"/>
        <v>1.258088340298923E-2</v>
      </c>
      <c r="O1841">
        <f t="shared" si="737"/>
        <v>6.2842892271189965E-3</v>
      </c>
      <c r="P1841">
        <v>0</v>
      </c>
      <c r="Q1841">
        <f t="shared" si="738"/>
        <v>0</v>
      </c>
      <c r="R1841">
        <v>0</v>
      </c>
      <c r="S1841">
        <f t="shared" si="729"/>
        <v>0</v>
      </c>
      <c r="T1841">
        <f t="shared" si="739"/>
        <v>0</v>
      </c>
      <c r="U1841">
        <f t="shared" si="730"/>
        <v>1.0623462871098971E-2</v>
      </c>
      <c r="V1841">
        <f t="shared" si="740"/>
        <v>0.84441310922369939</v>
      </c>
      <c r="W1841">
        <f t="shared" si="731"/>
        <v>5.9173093241604077E-3</v>
      </c>
      <c r="X1841">
        <f t="shared" si="741"/>
        <v>0.94160359434525431</v>
      </c>
      <c r="Y1841">
        <v>1</v>
      </c>
      <c r="Z1841">
        <f>Y1841*'MRIP Selectivity'!$N$35</f>
        <v>6.2965941758702333E-3</v>
      </c>
      <c r="AA1841">
        <f>Y1841*'MRIP Selectivity'!$O$35</f>
        <v>6.2842892271189965E-3</v>
      </c>
      <c r="AB1841">
        <f>Y1841*'MRIP Selectivity'!$P$35</f>
        <v>9.0321712954188795E-4</v>
      </c>
      <c r="AC1841">
        <v>0.74741255597723821</v>
      </c>
      <c r="AD1841">
        <v>0.94160359434525442</v>
      </c>
      <c r="AE1841">
        <v>1.3432654004296583</v>
      </c>
      <c r="AF1841">
        <f t="shared" si="742"/>
        <v>4.7061535469385633E-3</v>
      </c>
      <c r="AG1841">
        <f t="shared" si="743"/>
        <v>5.9173093241604077E-3</v>
      </c>
      <c r="AH1841">
        <f t="shared" si="744"/>
        <v>1.2132603191890106E-3</v>
      </c>
      <c r="AI1841">
        <f t="shared" si="745"/>
        <v>1.3484100532531117E-2</v>
      </c>
      <c r="AJ1841">
        <f t="shared" si="746"/>
        <v>1.1836723190287982E-2</v>
      </c>
      <c r="AK1841">
        <f t="shared" si="747"/>
        <v>7.1875063566608846E-3</v>
      </c>
      <c r="AL1841">
        <f t="shared" si="748"/>
        <v>7.1305696433494187E-3</v>
      </c>
      <c r="AM1841">
        <f t="shared" si="749"/>
        <v>1.0623462871098971E-2</v>
      </c>
      <c r="AN1841">
        <f t="shared" si="750"/>
        <v>5.9173093241604077E-3</v>
      </c>
      <c r="AO1841">
        <v>0</v>
      </c>
      <c r="AP1841">
        <f t="shared" si="751"/>
        <v>1.258088340298923E-2</v>
      </c>
      <c r="AQ1841">
        <f t="shared" si="752"/>
        <v>6.2842892271189965E-3</v>
      </c>
      <c r="AR1841">
        <v>1</v>
      </c>
      <c r="AS1841">
        <f>AR1841*'MRIP Selectivity'!$N$35</f>
        <v>6.2965941758702333E-3</v>
      </c>
      <c r="AT1841">
        <f>AR1841*'MRIP Selectivity'!$O$35</f>
        <v>6.2842892271189965E-3</v>
      </c>
      <c r="AU1841">
        <f>AR1841*'MRIP Selectivity'!$P$35</f>
        <v>9.0321712954188795E-4</v>
      </c>
      <c r="AV1841">
        <v>1</v>
      </c>
      <c r="AW1841">
        <f t="shared" si="753"/>
        <v>5</v>
      </c>
      <c r="AX1841">
        <f t="shared" si="732"/>
        <v>0</v>
      </c>
      <c r="AY1841">
        <f t="shared" si="733"/>
        <v>0</v>
      </c>
      <c r="AZ1841">
        <f t="shared" si="734"/>
        <v>0</v>
      </c>
      <c r="BA1841">
        <v>2271.5783203000001</v>
      </c>
      <c r="BB1841">
        <v>2271.5783203000001</v>
      </c>
    </row>
    <row r="1842" spans="1:54" x14ac:dyDescent="0.25">
      <c r="A1842" t="s">
        <v>1654</v>
      </c>
      <c r="B1842" t="s">
        <v>3</v>
      </c>
      <c r="C1842">
        <v>2014</v>
      </c>
      <c r="D1842">
        <v>5</v>
      </c>
      <c r="E1842">
        <v>9</v>
      </c>
      <c r="F1842" t="s">
        <v>1851</v>
      </c>
      <c r="G1842" t="s">
        <v>1768</v>
      </c>
      <c r="H1842" t="s">
        <v>2036</v>
      </c>
      <c r="I1842" t="s">
        <v>1824</v>
      </c>
      <c r="J1842" t="s">
        <v>1767</v>
      </c>
      <c r="K1842" t="str">
        <f t="shared" si="735"/>
        <v>Inshore</v>
      </c>
      <c r="L1842">
        <v>0</v>
      </c>
      <c r="M1842">
        <f t="shared" si="728"/>
        <v>0</v>
      </c>
      <c r="N1842">
        <f t="shared" si="736"/>
        <v>1.258088340298923E-2</v>
      </c>
      <c r="O1842">
        <f t="shared" si="737"/>
        <v>6.2842892271189965E-3</v>
      </c>
      <c r="P1842">
        <v>0</v>
      </c>
      <c r="Q1842">
        <f t="shared" si="738"/>
        <v>0</v>
      </c>
      <c r="R1842">
        <v>0</v>
      </c>
      <c r="S1842">
        <f t="shared" si="729"/>
        <v>0</v>
      </c>
      <c r="T1842">
        <f t="shared" si="739"/>
        <v>0</v>
      </c>
      <c r="U1842">
        <f t="shared" si="730"/>
        <v>1.0623462871098971E-2</v>
      </c>
      <c r="V1842">
        <f t="shared" si="740"/>
        <v>0.84441310922369939</v>
      </c>
      <c r="W1842">
        <f t="shared" si="731"/>
        <v>5.9173093241604077E-3</v>
      </c>
      <c r="X1842">
        <f t="shared" si="741"/>
        <v>0.94160359434525431</v>
      </c>
      <c r="Y1842">
        <v>1</v>
      </c>
      <c r="Z1842">
        <f>Y1842*'MRIP Selectivity'!$N$35</f>
        <v>6.2965941758702333E-3</v>
      </c>
      <c r="AA1842">
        <f>Y1842*'MRIP Selectivity'!$O$35</f>
        <v>6.2842892271189965E-3</v>
      </c>
      <c r="AB1842">
        <f>Y1842*'MRIP Selectivity'!$P$35</f>
        <v>9.0321712954188795E-4</v>
      </c>
      <c r="AC1842">
        <v>0.74741255597723821</v>
      </c>
      <c r="AD1842">
        <v>0.94160359434525442</v>
      </c>
      <c r="AE1842">
        <v>1.3432654004296583</v>
      </c>
      <c r="AF1842">
        <f t="shared" si="742"/>
        <v>4.7061535469385633E-3</v>
      </c>
      <c r="AG1842">
        <f t="shared" si="743"/>
        <v>5.9173093241604077E-3</v>
      </c>
      <c r="AH1842">
        <f t="shared" si="744"/>
        <v>1.2132603191890106E-3</v>
      </c>
      <c r="AI1842">
        <f t="shared" si="745"/>
        <v>1.3484100532531117E-2</v>
      </c>
      <c r="AJ1842">
        <f t="shared" si="746"/>
        <v>1.1836723190287982E-2</v>
      </c>
      <c r="AK1842">
        <f t="shared" si="747"/>
        <v>7.1875063566608846E-3</v>
      </c>
      <c r="AL1842">
        <f t="shared" si="748"/>
        <v>7.1305696433494187E-3</v>
      </c>
      <c r="AM1842">
        <f t="shared" si="749"/>
        <v>1.0623462871098971E-2</v>
      </c>
      <c r="AN1842">
        <f t="shared" si="750"/>
        <v>5.9173093241604077E-3</v>
      </c>
      <c r="AO1842">
        <v>0</v>
      </c>
      <c r="AP1842">
        <f t="shared" si="751"/>
        <v>1.258088340298923E-2</v>
      </c>
      <c r="AQ1842">
        <f t="shared" si="752"/>
        <v>6.2842892271189965E-3</v>
      </c>
      <c r="AR1842">
        <v>1</v>
      </c>
      <c r="AS1842">
        <f>AR1842*'MRIP Selectivity'!$N$35</f>
        <v>6.2965941758702333E-3</v>
      </c>
      <c r="AT1842">
        <f>AR1842*'MRIP Selectivity'!$O$35</f>
        <v>6.2842892271189965E-3</v>
      </c>
      <c r="AU1842">
        <f>AR1842*'MRIP Selectivity'!$P$35</f>
        <v>9.0321712954188795E-4</v>
      </c>
      <c r="AV1842">
        <v>1</v>
      </c>
      <c r="AW1842">
        <f t="shared" si="753"/>
        <v>5</v>
      </c>
      <c r="AX1842">
        <f t="shared" si="732"/>
        <v>0</v>
      </c>
      <c r="AY1842">
        <f t="shared" si="733"/>
        <v>0</v>
      </c>
      <c r="AZ1842">
        <f t="shared" si="734"/>
        <v>0</v>
      </c>
      <c r="BA1842">
        <v>881.88397655999995</v>
      </c>
      <c r="BB1842">
        <v>881.88397655999995</v>
      </c>
    </row>
    <row r="1843" spans="1:54" x14ac:dyDescent="0.25">
      <c r="A1843" t="s">
        <v>1655</v>
      </c>
      <c r="B1843" t="s">
        <v>3</v>
      </c>
      <c r="C1843">
        <v>2014</v>
      </c>
      <c r="D1843">
        <v>5</v>
      </c>
      <c r="E1843">
        <v>9</v>
      </c>
      <c r="F1843" t="s">
        <v>1851</v>
      </c>
      <c r="G1843" t="s">
        <v>1768</v>
      </c>
      <c r="H1843" t="s">
        <v>2036</v>
      </c>
      <c r="I1843" t="s">
        <v>1824</v>
      </c>
      <c r="J1843" t="s">
        <v>1767</v>
      </c>
      <c r="K1843" t="str">
        <f t="shared" si="735"/>
        <v>Inshore</v>
      </c>
      <c r="L1843">
        <v>0</v>
      </c>
      <c r="M1843">
        <f t="shared" si="728"/>
        <v>0</v>
      </c>
      <c r="N1843">
        <f t="shared" si="736"/>
        <v>1.258088340298923E-2</v>
      </c>
      <c r="O1843">
        <f t="shared" si="737"/>
        <v>6.2842892271189965E-3</v>
      </c>
      <c r="P1843">
        <v>0</v>
      </c>
      <c r="Q1843">
        <f t="shared" si="738"/>
        <v>0</v>
      </c>
      <c r="R1843">
        <v>0</v>
      </c>
      <c r="S1843">
        <f t="shared" si="729"/>
        <v>0</v>
      </c>
      <c r="T1843">
        <f t="shared" si="739"/>
        <v>0</v>
      </c>
      <c r="U1843">
        <f t="shared" si="730"/>
        <v>1.0623462871098971E-2</v>
      </c>
      <c r="V1843">
        <f t="shared" si="740"/>
        <v>0.84441310922369939</v>
      </c>
      <c r="W1843">
        <f t="shared" si="731"/>
        <v>5.9173093241604077E-3</v>
      </c>
      <c r="X1843">
        <f t="shared" si="741"/>
        <v>0.94160359434525431</v>
      </c>
      <c r="Y1843">
        <v>1</v>
      </c>
      <c r="Z1843">
        <f>Y1843*'MRIP Selectivity'!$N$35</f>
        <v>6.2965941758702333E-3</v>
      </c>
      <c r="AA1843">
        <f>Y1843*'MRIP Selectivity'!$O$35</f>
        <v>6.2842892271189965E-3</v>
      </c>
      <c r="AB1843">
        <f>Y1843*'MRIP Selectivity'!$P$35</f>
        <v>9.0321712954188795E-4</v>
      </c>
      <c r="AC1843">
        <v>0.74741255597723821</v>
      </c>
      <c r="AD1843">
        <v>0.94160359434525442</v>
      </c>
      <c r="AE1843">
        <v>1.3432654004296583</v>
      </c>
      <c r="AF1843">
        <f t="shared" si="742"/>
        <v>4.7061535469385633E-3</v>
      </c>
      <c r="AG1843">
        <f t="shared" si="743"/>
        <v>5.9173093241604077E-3</v>
      </c>
      <c r="AH1843">
        <f t="shared" si="744"/>
        <v>1.2132603191890106E-3</v>
      </c>
      <c r="AI1843">
        <f t="shared" si="745"/>
        <v>1.3484100532531117E-2</v>
      </c>
      <c r="AJ1843">
        <f t="shared" si="746"/>
        <v>1.1836723190287982E-2</v>
      </c>
      <c r="AK1843">
        <f t="shared" si="747"/>
        <v>7.1875063566608846E-3</v>
      </c>
      <c r="AL1843">
        <f t="shared" si="748"/>
        <v>7.1305696433494187E-3</v>
      </c>
      <c r="AM1843">
        <f t="shared" si="749"/>
        <v>1.0623462871098971E-2</v>
      </c>
      <c r="AN1843">
        <f t="shared" si="750"/>
        <v>5.9173093241604077E-3</v>
      </c>
      <c r="AO1843">
        <v>0</v>
      </c>
      <c r="AP1843">
        <f t="shared" si="751"/>
        <v>1.258088340298923E-2</v>
      </c>
      <c r="AQ1843">
        <f t="shared" si="752"/>
        <v>6.2842892271189965E-3</v>
      </c>
      <c r="AR1843">
        <v>1</v>
      </c>
      <c r="AS1843">
        <f>AR1843*'MRIP Selectivity'!$N$35</f>
        <v>6.2965941758702333E-3</v>
      </c>
      <c r="AT1843">
        <f>AR1843*'MRIP Selectivity'!$O$35</f>
        <v>6.2842892271189965E-3</v>
      </c>
      <c r="AU1843">
        <f>AR1843*'MRIP Selectivity'!$P$35</f>
        <v>9.0321712954188795E-4</v>
      </c>
      <c r="AV1843">
        <v>1</v>
      </c>
      <c r="AW1843">
        <f t="shared" si="753"/>
        <v>5</v>
      </c>
      <c r="AX1843">
        <f t="shared" si="732"/>
        <v>0</v>
      </c>
      <c r="AY1843">
        <f t="shared" si="733"/>
        <v>0</v>
      </c>
      <c r="AZ1843">
        <f t="shared" si="734"/>
        <v>0</v>
      </c>
      <c r="BA1843">
        <v>881.88397655999995</v>
      </c>
      <c r="BB1843">
        <v>881.88397655999995</v>
      </c>
    </row>
    <row r="1844" spans="1:54" x14ac:dyDescent="0.25">
      <c r="A1844" t="s">
        <v>2065</v>
      </c>
      <c r="B1844" t="s">
        <v>3</v>
      </c>
      <c r="C1844">
        <v>2014</v>
      </c>
      <c r="D1844">
        <v>5</v>
      </c>
      <c r="E1844">
        <v>9</v>
      </c>
      <c r="F1844" t="s">
        <v>1861</v>
      </c>
      <c r="G1844" t="s">
        <v>1768</v>
      </c>
      <c r="H1844" t="s">
        <v>2035</v>
      </c>
      <c r="I1844" t="s">
        <v>1812</v>
      </c>
      <c r="J1844" t="s">
        <v>1767</v>
      </c>
      <c r="K1844" t="str">
        <f t="shared" si="735"/>
        <v>Inshore</v>
      </c>
      <c r="L1844">
        <v>0</v>
      </c>
      <c r="M1844">
        <f t="shared" si="728"/>
        <v>0</v>
      </c>
      <c r="N1844">
        <f t="shared" si="736"/>
        <v>3.7742650208967693E-2</v>
      </c>
      <c r="O1844">
        <f t="shared" si="737"/>
        <v>1.8852867681356991E-2</v>
      </c>
      <c r="P1844">
        <v>0</v>
      </c>
      <c r="Q1844">
        <f t="shared" si="738"/>
        <v>0</v>
      </c>
      <c r="R1844">
        <v>0</v>
      </c>
      <c r="S1844">
        <f t="shared" si="729"/>
        <v>0</v>
      </c>
      <c r="T1844">
        <f t="shared" si="739"/>
        <v>0</v>
      </c>
      <c r="U1844">
        <f t="shared" si="730"/>
        <v>3.1870388613296913E-2</v>
      </c>
      <c r="V1844">
        <f t="shared" si="740"/>
        <v>0.84441310922369928</v>
      </c>
      <c r="W1844">
        <f t="shared" si="731"/>
        <v>1.7751927972481225E-2</v>
      </c>
      <c r="X1844">
        <f t="shared" si="741"/>
        <v>0.94160359434525442</v>
      </c>
      <c r="Y1844">
        <v>3</v>
      </c>
      <c r="Z1844">
        <f>Y1844*'MRIP Selectivity'!$N$35</f>
        <v>1.8889782527610699E-2</v>
      </c>
      <c r="AA1844">
        <f>Y1844*'MRIP Selectivity'!$O$35</f>
        <v>1.8852867681356991E-2</v>
      </c>
      <c r="AB1844">
        <f>Y1844*'MRIP Selectivity'!$P$35</f>
        <v>2.7096513886256638E-3</v>
      </c>
      <c r="AC1844">
        <v>0.74741255597723821</v>
      </c>
      <c r="AD1844">
        <v>0.94160359434525442</v>
      </c>
      <c r="AE1844">
        <v>1.3432654004296583</v>
      </c>
      <c r="AF1844">
        <f t="shared" si="742"/>
        <v>1.4118460640815688E-2</v>
      </c>
      <c r="AG1844">
        <f t="shared" si="743"/>
        <v>1.7751927972481225E-2</v>
      </c>
      <c r="AH1844">
        <f t="shared" si="744"/>
        <v>3.6397809575670318E-3</v>
      </c>
      <c r="AI1844">
        <f t="shared" si="745"/>
        <v>4.045230159759336E-2</v>
      </c>
      <c r="AJ1844">
        <f t="shared" si="746"/>
        <v>3.5510169570863948E-2</v>
      </c>
      <c r="AK1844">
        <f t="shared" si="747"/>
        <v>2.1562519069982654E-2</v>
      </c>
      <c r="AL1844">
        <f t="shared" si="748"/>
        <v>2.1391708930048256E-2</v>
      </c>
      <c r="AM1844">
        <f t="shared" si="749"/>
        <v>3.1870388613296913E-2</v>
      </c>
      <c r="AN1844">
        <f t="shared" si="750"/>
        <v>1.7751927972481225E-2</v>
      </c>
      <c r="AO1844">
        <v>0</v>
      </c>
      <c r="AP1844">
        <f t="shared" si="751"/>
        <v>3.7742650208967693E-2</v>
      </c>
      <c r="AQ1844">
        <f t="shared" si="752"/>
        <v>1.8852867681356991E-2</v>
      </c>
      <c r="AR1844">
        <v>3</v>
      </c>
      <c r="AS1844">
        <f>AR1844*'MRIP Selectivity'!$N$35</f>
        <v>1.8889782527610699E-2</v>
      </c>
      <c r="AT1844">
        <f>AR1844*'MRIP Selectivity'!$O$35</f>
        <v>1.8852867681356991E-2</v>
      </c>
      <c r="AU1844">
        <f>AR1844*'MRIP Selectivity'!$P$35</f>
        <v>2.7096513886256638E-3</v>
      </c>
      <c r="AV1844">
        <v>2</v>
      </c>
      <c r="AW1844">
        <f t="shared" si="753"/>
        <v>10</v>
      </c>
      <c r="AX1844">
        <f t="shared" si="732"/>
        <v>0</v>
      </c>
      <c r="AY1844">
        <f t="shared" si="733"/>
        <v>0</v>
      </c>
      <c r="AZ1844">
        <f t="shared" si="734"/>
        <v>0</v>
      </c>
      <c r="BA1844">
        <v>258.42899863999997</v>
      </c>
      <c r="BB1844">
        <v>258.42899863999997</v>
      </c>
    </row>
    <row r="1845" spans="1:54" x14ac:dyDescent="0.25">
      <c r="A1845" t="s">
        <v>1656</v>
      </c>
      <c r="B1845" t="s">
        <v>3</v>
      </c>
      <c r="C1845">
        <v>2014</v>
      </c>
      <c r="D1845">
        <v>5</v>
      </c>
      <c r="E1845">
        <v>9</v>
      </c>
      <c r="F1845" t="s">
        <v>1861</v>
      </c>
      <c r="G1845" t="s">
        <v>1768</v>
      </c>
      <c r="H1845" t="s">
        <v>2035</v>
      </c>
      <c r="I1845" t="s">
        <v>1812</v>
      </c>
      <c r="J1845" t="s">
        <v>1767</v>
      </c>
      <c r="K1845" t="str">
        <f t="shared" si="735"/>
        <v>Inshore</v>
      </c>
      <c r="L1845">
        <v>0</v>
      </c>
      <c r="M1845">
        <f t="shared" si="728"/>
        <v>0</v>
      </c>
      <c r="N1845">
        <f t="shared" si="736"/>
        <v>1.258088340298923E-2</v>
      </c>
      <c r="O1845">
        <f t="shared" si="737"/>
        <v>6.2842892271189965E-3</v>
      </c>
      <c r="P1845">
        <v>0</v>
      </c>
      <c r="Q1845">
        <f t="shared" si="738"/>
        <v>0</v>
      </c>
      <c r="R1845">
        <v>0</v>
      </c>
      <c r="S1845">
        <f t="shared" si="729"/>
        <v>0</v>
      </c>
      <c r="T1845">
        <f t="shared" si="739"/>
        <v>0</v>
      </c>
      <c r="U1845">
        <f t="shared" si="730"/>
        <v>1.0623462871098971E-2</v>
      </c>
      <c r="V1845">
        <f t="shared" si="740"/>
        <v>0.84441310922369939</v>
      </c>
      <c r="W1845">
        <f t="shared" si="731"/>
        <v>5.9173093241604077E-3</v>
      </c>
      <c r="X1845">
        <f t="shared" si="741"/>
        <v>0.94160359434525431</v>
      </c>
      <c r="Y1845">
        <v>1</v>
      </c>
      <c r="Z1845">
        <f>Y1845*'MRIP Selectivity'!$N$35</f>
        <v>6.2965941758702333E-3</v>
      </c>
      <c r="AA1845">
        <f>Y1845*'MRIP Selectivity'!$O$35</f>
        <v>6.2842892271189965E-3</v>
      </c>
      <c r="AB1845">
        <f>Y1845*'MRIP Selectivity'!$P$35</f>
        <v>9.0321712954188795E-4</v>
      </c>
      <c r="AC1845">
        <v>0.74741255597723821</v>
      </c>
      <c r="AD1845">
        <v>0.94160359434525442</v>
      </c>
      <c r="AE1845">
        <v>1.3432654004296583</v>
      </c>
      <c r="AF1845">
        <f t="shared" si="742"/>
        <v>4.7061535469385633E-3</v>
      </c>
      <c r="AG1845">
        <f t="shared" si="743"/>
        <v>5.9173093241604077E-3</v>
      </c>
      <c r="AH1845">
        <f t="shared" si="744"/>
        <v>1.2132603191890106E-3</v>
      </c>
      <c r="AI1845">
        <f t="shared" si="745"/>
        <v>1.3484100532531117E-2</v>
      </c>
      <c r="AJ1845">
        <f t="shared" si="746"/>
        <v>1.1836723190287982E-2</v>
      </c>
      <c r="AK1845">
        <f t="shared" si="747"/>
        <v>7.1875063566608846E-3</v>
      </c>
      <c r="AL1845">
        <f t="shared" si="748"/>
        <v>7.1305696433494187E-3</v>
      </c>
      <c r="AM1845">
        <f t="shared" si="749"/>
        <v>1.0623462871098971E-2</v>
      </c>
      <c r="AN1845">
        <f t="shared" si="750"/>
        <v>5.9173093241604077E-3</v>
      </c>
      <c r="AO1845">
        <v>0</v>
      </c>
      <c r="AP1845">
        <f t="shared" si="751"/>
        <v>1.258088340298923E-2</v>
      </c>
      <c r="AQ1845">
        <f t="shared" si="752"/>
        <v>6.2842892271189965E-3</v>
      </c>
      <c r="AR1845">
        <v>1</v>
      </c>
      <c r="AS1845">
        <f>AR1845*'MRIP Selectivity'!$N$35</f>
        <v>6.2965941758702333E-3</v>
      </c>
      <c r="AT1845">
        <f>AR1845*'MRIP Selectivity'!$O$35</f>
        <v>6.2842892271189965E-3</v>
      </c>
      <c r="AU1845">
        <f>AR1845*'MRIP Selectivity'!$P$35</f>
        <v>9.0321712954188795E-4</v>
      </c>
      <c r="AV1845">
        <v>1</v>
      </c>
      <c r="AW1845">
        <f t="shared" si="753"/>
        <v>5</v>
      </c>
      <c r="AX1845">
        <f t="shared" si="732"/>
        <v>0</v>
      </c>
      <c r="AY1845">
        <f t="shared" si="733"/>
        <v>0</v>
      </c>
      <c r="AZ1845">
        <f t="shared" si="734"/>
        <v>0</v>
      </c>
      <c r="BA1845">
        <v>258.42899863999997</v>
      </c>
      <c r="BB1845">
        <v>258.42899863999997</v>
      </c>
    </row>
    <row r="1846" spans="1:54" x14ac:dyDescent="0.25">
      <c r="A1846" t="s">
        <v>2066</v>
      </c>
      <c r="B1846" t="s">
        <v>3</v>
      </c>
      <c r="C1846">
        <v>2014</v>
      </c>
      <c r="D1846">
        <v>5</v>
      </c>
      <c r="E1846">
        <v>9</v>
      </c>
      <c r="F1846" t="s">
        <v>1861</v>
      </c>
      <c r="G1846" t="s">
        <v>1768</v>
      </c>
      <c r="H1846" t="s">
        <v>2035</v>
      </c>
      <c r="I1846" t="s">
        <v>1812</v>
      </c>
      <c r="J1846" t="s">
        <v>1813</v>
      </c>
      <c r="K1846" t="str">
        <f t="shared" si="735"/>
        <v>Inshore</v>
      </c>
      <c r="L1846">
        <v>0</v>
      </c>
      <c r="M1846">
        <f t="shared" si="728"/>
        <v>0</v>
      </c>
      <c r="N1846">
        <f t="shared" si="736"/>
        <v>1.258088340298923E-2</v>
      </c>
      <c r="O1846">
        <f t="shared" si="737"/>
        <v>6.2842892271189965E-3</v>
      </c>
      <c r="P1846">
        <v>0</v>
      </c>
      <c r="Q1846">
        <f t="shared" si="738"/>
        <v>0</v>
      </c>
      <c r="R1846">
        <v>0</v>
      </c>
      <c r="S1846">
        <f t="shared" si="729"/>
        <v>0</v>
      </c>
      <c r="T1846">
        <f t="shared" si="739"/>
        <v>0</v>
      </c>
      <c r="U1846">
        <f t="shared" si="730"/>
        <v>1.0623462871098971E-2</v>
      </c>
      <c r="V1846">
        <f t="shared" si="740"/>
        <v>0.84441310922369939</v>
      </c>
      <c r="W1846">
        <f t="shared" si="731"/>
        <v>5.9173093241604077E-3</v>
      </c>
      <c r="X1846">
        <f t="shared" si="741"/>
        <v>0.94160359434525431</v>
      </c>
      <c r="Y1846">
        <v>1</v>
      </c>
      <c r="Z1846">
        <f>Y1846*'MRIP Selectivity'!$N$35</f>
        <v>6.2965941758702333E-3</v>
      </c>
      <c r="AA1846">
        <f>Y1846*'MRIP Selectivity'!$O$35</f>
        <v>6.2842892271189965E-3</v>
      </c>
      <c r="AB1846">
        <f>Y1846*'MRIP Selectivity'!$P$35</f>
        <v>9.0321712954188795E-4</v>
      </c>
      <c r="AC1846">
        <v>0.74741255597723821</v>
      </c>
      <c r="AD1846">
        <v>0.94160359434525442</v>
      </c>
      <c r="AE1846">
        <v>1.3432654004296583</v>
      </c>
      <c r="AF1846">
        <f t="shared" si="742"/>
        <v>4.7061535469385633E-3</v>
      </c>
      <c r="AG1846">
        <f t="shared" si="743"/>
        <v>5.9173093241604077E-3</v>
      </c>
      <c r="AH1846">
        <f t="shared" si="744"/>
        <v>1.2132603191890106E-3</v>
      </c>
      <c r="AI1846">
        <f t="shared" si="745"/>
        <v>1.3484100532531117E-2</v>
      </c>
      <c r="AJ1846">
        <f t="shared" si="746"/>
        <v>1.1836723190287982E-2</v>
      </c>
      <c r="AK1846">
        <f t="shared" si="747"/>
        <v>7.1875063566608846E-3</v>
      </c>
      <c r="AL1846">
        <f t="shared" si="748"/>
        <v>7.1305696433494187E-3</v>
      </c>
      <c r="AM1846">
        <f t="shared" si="749"/>
        <v>1.0623462871098971E-2</v>
      </c>
      <c r="AN1846">
        <f t="shared" si="750"/>
        <v>5.9173093241604077E-3</v>
      </c>
      <c r="AO1846">
        <v>0</v>
      </c>
      <c r="AP1846">
        <f t="shared" si="751"/>
        <v>1.258088340298923E-2</v>
      </c>
      <c r="AQ1846">
        <f t="shared" si="752"/>
        <v>6.2842892271189965E-3</v>
      </c>
      <c r="AR1846">
        <v>1</v>
      </c>
      <c r="AS1846">
        <f>AR1846*'MRIP Selectivity'!$N$35</f>
        <v>6.2965941758702333E-3</v>
      </c>
      <c r="AT1846">
        <f>AR1846*'MRIP Selectivity'!$O$35</f>
        <v>6.2842892271189965E-3</v>
      </c>
      <c r="AU1846">
        <f>AR1846*'MRIP Selectivity'!$P$35</f>
        <v>9.0321712954188795E-4</v>
      </c>
      <c r="AV1846">
        <v>2</v>
      </c>
      <c r="AW1846">
        <f t="shared" si="753"/>
        <v>10</v>
      </c>
      <c r="AX1846">
        <f t="shared" si="732"/>
        <v>0</v>
      </c>
      <c r="AY1846">
        <f t="shared" si="733"/>
        <v>0</v>
      </c>
      <c r="AZ1846">
        <f t="shared" si="734"/>
        <v>0</v>
      </c>
      <c r="BA1846">
        <v>258.42899863999997</v>
      </c>
      <c r="BB1846">
        <v>258.42899863999997</v>
      </c>
    </row>
    <row r="1847" spans="1:54" x14ac:dyDescent="0.25">
      <c r="A1847" t="s">
        <v>1657</v>
      </c>
      <c r="B1847" t="s">
        <v>3</v>
      </c>
      <c r="C1847">
        <v>2014</v>
      </c>
      <c r="D1847">
        <v>5</v>
      </c>
      <c r="E1847">
        <v>9</v>
      </c>
      <c r="F1847" t="s">
        <v>1861</v>
      </c>
      <c r="G1847" t="s">
        <v>1768</v>
      </c>
      <c r="H1847" t="s">
        <v>2035</v>
      </c>
      <c r="I1847" t="s">
        <v>1812</v>
      </c>
      <c r="J1847" t="s">
        <v>1767</v>
      </c>
      <c r="K1847" t="str">
        <f t="shared" si="735"/>
        <v>Inshore</v>
      </c>
      <c r="L1847">
        <v>0</v>
      </c>
      <c r="M1847">
        <f t="shared" si="728"/>
        <v>0</v>
      </c>
      <c r="N1847">
        <f t="shared" si="736"/>
        <v>7.5485300417935386E-2</v>
      </c>
      <c r="O1847">
        <f t="shared" si="737"/>
        <v>3.7705735362713981E-2</v>
      </c>
      <c r="P1847">
        <v>0</v>
      </c>
      <c r="Q1847">
        <f t="shared" si="738"/>
        <v>0</v>
      </c>
      <c r="R1847">
        <v>0</v>
      </c>
      <c r="S1847">
        <f t="shared" si="729"/>
        <v>0</v>
      </c>
      <c r="T1847">
        <f t="shared" si="739"/>
        <v>0</v>
      </c>
      <c r="U1847">
        <f t="shared" si="730"/>
        <v>6.3740777226593825E-2</v>
      </c>
      <c r="V1847">
        <f t="shared" si="740"/>
        <v>0.84441310922369928</v>
      </c>
      <c r="W1847">
        <f t="shared" si="731"/>
        <v>3.5503855944962449E-2</v>
      </c>
      <c r="X1847">
        <f t="shared" si="741"/>
        <v>0.94160359434525442</v>
      </c>
      <c r="Y1847">
        <v>6</v>
      </c>
      <c r="Z1847">
        <f>Y1847*'MRIP Selectivity'!$N$35</f>
        <v>3.7779565055221398E-2</v>
      </c>
      <c r="AA1847">
        <f>Y1847*'MRIP Selectivity'!$O$35</f>
        <v>3.7705735362713981E-2</v>
      </c>
      <c r="AB1847">
        <f>Y1847*'MRIP Selectivity'!$P$35</f>
        <v>5.4193027772513275E-3</v>
      </c>
      <c r="AC1847">
        <v>0.74741255597723821</v>
      </c>
      <c r="AD1847">
        <v>0.94160359434525442</v>
      </c>
      <c r="AE1847">
        <v>1.3432654004296583</v>
      </c>
      <c r="AF1847">
        <f t="shared" si="742"/>
        <v>2.8236921281631376E-2</v>
      </c>
      <c r="AG1847">
        <f t="shared" si="743"/>
        <v>3.5503855944962449E-2</v>
      </c>
      <c r="AH1847">
        <f t="shared" si="744"/>
        <v>7.2795619151340635E-3</v>
      </c>
      <c r="AI1847">
        <f t="shared" si="745"/>
        <v>8.0904603195186719E-2</v>
      </c>
      <c r="AJ1847">
        <f t="shared" si="746"/>
        <v>7.1020339141727895E-2</v>
      </c>
      <c r="AK1847">
        <f t="shared" si="747"/>
        <v>4.3125038139965308E-2</v>
      </c>
      <c r="AL1847">
        <f t="shared" si="748"/>
        <v>4.2783417860096512E-2</v>
      </c>
      <c r="AM1847">
        <f t="shared" si="749"/>
        <v>6.3740777226593825E-2</v>
      </c>
      <c r="AN1847">
        <f t="shared" si="750"/>
        <v>3.5503855944962449E-2</v>
      </c>
      <c r="AO1847">
        <v>0</v>
      </c>
      <c r="AP1847">
        <f t="shared" si="751"/>
        <v>7.5485300417935386E-2</v>
      </c>
      <c r="AQ1847">
        <f t="shared" si="752"/>
        <v>3.7705735362713981E-2</v>
      </c>
      <c r="AR1847">
        <v>6</v>
      </c>
      <c r="AS1847">
        <f>AR1847*'MRIP Selectivity'!$N$35</f>
        <v>3.7779565055221398E-2</v>
      </c>
      <c r="AT1847">
        <f>AR1847*'MRIP Selectivity'!$O$35</f>
        <v>3.7705735362713981E-2</v>
      </c>
      <c r="AU1847">
        <f>AR1847*'MRIP Selectivity'!$P$35</f>
        <v>5.4193027772513275E-3</v>
      </c>
      <c r="AV1847">
        <v>4</v>
      </c>
      <c r="AW1847">
        <f t="shared" si="753"/>
        <v>20</v>
      </c>
      <c r="AX1847">
        <f t="shared" si="732"/>
        <v>0</v>
      </c>
      <c r="AY1847">
        <f t="shared" si="733"/>
        <v>0</v>
      </c>
      <c r="AZ1847">
        <f t="shared" si="734"/>
        <v>0</v>
      </c>
      <c r="BA1847">
        <v>258.42899863999997</v>
      </c>
      <c r="BB1847">
        <v>258.42899863999997</v>
      </c>
    </row>
    <row r="1848" spans="1:54" x14ac:dyDescent="0.25">
      <c r="A1848" t="s">
        <v>1658</v>
      </c>
      <c r="B1848" t="s">
        <v>3</v>
      </c>
      <c r="C1848">
        <v>2014</v>
      </c>
      <c r="D1848">
        <v>5</v>
      </c>
      <c r="E1848">
        <v>9</v>
      </c>
      <c r="F1848" t="s">
        <v>1859</v>
      </c>
      <c r="G1848" t="s">
        <v>1768</v>
      </c>
      <c r="H1848" t="s">
        <v>2035</v>
      </c>
      <c r="I1848" t="s">
        <v>1812</v>
      </c>
      <c r="J1848" t="s">
        <v>1819</v>
      </c>
      <c r="K1848" t="str">
        <f t="shared" si="735"/>
        <v>Offshore</v>
      </c>
      <c r="L1848">
        <v>8</v>
      </c>
      <c r="M1848">
        <f t="shared" si="728"/>
        <v>2164.4014013599999</v>
      </c>
      <c r="N1848">
        <f t="shared" si="736"/>
        <v>8.3145220850747297</v>
      </c>
      <c r="O1848">
        <f t="shared" si="737"/>
        <v>8.1571072306779744</v>
      </c>
      <c r="P1848">
        <v>107.99212598425197</v>
      </c>
      <c r="Q1848">
        <f t="shared" si="738"/>
        <v>13.499015748031496</v>
      </c>
      <c r="R1848">
        <v>11.023113109243878</v>
      </c>
      <c r="S1848">
        <f t="shared" si="729"/>
        <v>2982.3051826246547</v>
      </c>
      <c r="T1848">
        <f t="shared" si="739"/>
        <v>1.3778891386554848</v>
      </c>
      <c r="U1848">
        <f t="shared" si="730"/>
        <v>11.288699681021352</v>
      </c>
      <c r="V1848">
        <f t="shared" si="740"/>
        <v>1.3577087853654899</v>
      </c>
      <c r="W1848">
        <f t="shared" si="731"/>
        <v>11.171045842347889</v>
      </c>
      <c r="X1848">
        <f t="shared" si="741"/>
        <v>1.369486207112103</v>
      </c>
      <c r="Y1848">
        <v>25</v>
      </c>
      <c r="Z1848">
        <f>Y1848*'MRIP Selectivity'!$N$35</f>
        <v>0.15741485439675584</v>
      </c>
      <c r="AA1848">
        <f>Y1848*'MRIP Selectivity'!$O$35</f>
        <v>0.15710723067797491</v>
      </c>
      <c r="AB1848">
        <f>Y1848*'MRIP Selectivity'!$P$35</f>
        <v>2.2580428238547199E-2</v>
      </c>
      <c r="AC1848">
        <v>0.74741255597723821</v>
      </c>
      <c r="AD1848">
        <v>0.94160359434525442</v>
      </c>
      <c r="AE1848">
        <v>1.3432654004296583</v>
      </c>
      <c r="AF1848">
        <f t="shared" si="742"/>
        <v>0.11765383867346407</v>
      </c>
      <c r="AG1848">
        <f t="shared" si="743"/>
        <v>0.1479327331040102</v>
      </c>
      <c r="AH1848">
        <f t="shared" si="744"/>
        <v>3.0331507979725267E-2</v>
      </c>
      <c r="AI1848">
        <f t="shared" si="745"/>
        <v>0.33710251331327801</v>
      </c>
      <c r="AJ1848">
        <f t="shared" si="746"/>
        <v>0.29591807975719953</v>
      </c>
      <c r="AK1848">
        <f t="shared" si="747"/>
        <v>0.17968765891652211</v>
      </c>
      <c r="AL1848">
        <f t="shared" si="748"/>
        <v>0.17826424108373545</v>
      </c>
      <c r="AM1848">
        <f t="shared" si="749"/>
        <v>11.288699681021352</v>
      </c>
      <c r="AN1848">
        <f t="shared" si="750"/>
        <v>11.171045842347889</v>
      </c>
      <c r="AO1848">
        <v>8</v>
      </c>
      <c r="AP1848">
        <f t="shared" si="751"/>
        <v>8.3145220850747297</v>
      </c>
      <c r="AQ1848">
        <f t="shared" si="752"/>
        <v>8.1571072306779744</v>
      </c>
      <c r="AR1848">
        <v>25</v>
      </c>
      <c r="AS1848">
        <f>AR1848*'MRIP Selectivity'!$N$35</f>
        <v>0.15741485439675584</v>
      </c>
      <c r="AT1848">
        <f>AR1848*'MRIP Selectivity'!$O$35</f>
        <v>0.15710723067797491</v>
      </c>
      <c r="AU1848">
        <f>AR1848*'MRIP Selectivity'!$P$35</f>
        <v>2.2580428238547199E-2</v>
      </c>
      <c r="AV1848">
        <v>4</v>
      </c>
      <c r="AW1848">
        <f t="shared" si="753"/>
        <v>20</v>
      </c>
      <c r="AX1848">
        <f t="shared" si="732"/>
        <v>0</v>
      </c>
      <c r="AY1848">
        <f t="shared" si="733"/>
        <v>0</v>
      </c>
      <c r="AZ1848">
        <f t="shared" si="734"/>
        <v>0</v>
      </c>
      <c r="BA1848">
        <v>270.55017516999999</v>
      </c>
      <c r="BB1848">
        <v>270.55017516999999</v>
      </c>
    </row>
    <row r="1849" spans="1:54" x14ac:dyDescent="0.25">
      <c r="A1849" t="s">
        <v>1659</v>
      </c>
      <c r="B1849" t="s">
        <v>3</v>
      </c>
      <c r="C1849">
        <v>2014</v>
      </c>
      <c r="D1849">
        <v>5</v>
      </c>
      <c r="E1849">
        <v>9</v>
      </c>
      <c r="F1849" t="s">
        <v>1859</v>
      </c>
      <c r="G1849" t="s">
        <v>1768</v>
      </c>
      <c r="H1849" t="s">
        <v>2035</v>
      </c>
      <c r="I1849" t="s">
        <v>1812</v>
      </c>
      <c r="J1849" t="s">
        <v>1767</v>
      </c>
      <c r="K1849" t="str">
        <f t="shared" si="735"/>
        <v>Inshore</v>
      </c>
      <c r="L1849">
        <v>0</v>
      </c>
      <c r="M1849">
        <f t="shared" si="728"/>
        <v>0</v>
      </c>
      <c r="N1849">
        <f t="shared" si="736"/>
        <v>1.258088340298923E-2</v>
      </c>
      <c r="O1849">
        <f t="shared" si="737"/>
        <v>6.2842892271189965E-3</v>
      </c>
      <c r="P1849">
        <v>0</v>
      </c>
      <c r="Q1849">
        <f t="shared" si="738"/>
        <v>0</v>
      </c>
      <c r="R1849">
        <v>0</v>
      </c>
      <c r="S1849">
        <f t="shared" si="729"/>
        <v>0</v>
      </c>
      <c r="T1849">
        <f t="shared" si="739"/>
        <v>0</v>
      </c>
      <c r="U1849">
        <f t="shared" si="730"/>
        <v>1.0623462871098971E-2</v>
      </c>
      <c r="V1849">
        <f t="shared" si="740"/>
        <v>0.84441310922369939</v>
      </c>
      <c r="W1849">
        <f t="shared" si="731"/>
        <v>5.9173093241604077E-3</v>
      </c>
      <c r="X1849">
        <f t="shared" si="741"/>
        <v>0.94160359434525431</v>
      </c>
      <c r="Y1849">
        <v>1</v>
      </c>
      <c r="Z1849">
        <f>Y1849*'MRIP Selectivity'!$N$35</f>
        <v>6.2965941758702333E-3</v>
      </c>
      <c r="AA1849">
        <f>Y1849*'MRIP Selectivity'!$O$35</f>
        <v>6.2842892271189965E-3</v>
      </c>
      <c r="AB1849">
        <f>Y1849*'MRIP Selectivity'!$P$35</f>
        <v>9.0321712954188795E-4</v>
      </c>
      <c r="AC1849">
        <v>0.74741255597723821</v>
      </c>
      <c r="AD1849">
        <v>0.94160359434525442</v>
      </c>
      <c r="AE1849">
        <v>1.3432654004296583</v>
      </c>
      <c r="AF1849">
        <f t="shared" si="742"/>
        <v>4.7061535469385633E-3</v>
      </c>
      <c r="AG1849">
        <f t="shared" si="743"/>
        <v>5.9173093241604077E-3</v>
      </c>
      <c r="AH1849">
        <f t="shared" si="744"/>
        <v>1.2132603191890106E-3</v>
      </c>
      <c r="AI1849">
        <f t="shared" si="745"/>
        <v>1.3484100532531117E-2</v>
      </c>
      <c r="AJ1849">
        <f t="shared" si="746"/>
        <v>1.1836723190287982E-2</v>
      </c>
      <c r="AK1849">
        <f t="shared" si="747"/>
        <v>7.1875063566608846E-3</v>
      </c>
      <c r="AL1849">
        <f t="shared" si="748"/>
        <v>7.1305696433494187E-3</v>
      </c>
      <c r="AM1849">
        <f t="shared" si="749"/>
        <v>1.0623462871098971E-2</v>
      </c>
      <c r="AN1849">
        <f t="shared" si="750"/>
        <v>5.9173093241604077E-3</v>
      </c>
      <c r="AO1849">
        <v>0</v>
      </c>
      <c r="AP1849">
        <f t="shared" si="751"/>
        <v>1.258088340298923E-2</v>
      </c>
      <c r="AQ1849">
        <f t="shared" si="752"/>
        <v>6.2842892271189965E-3</v>
      </c>
      <c r="AR1849">
        <v>1</v>
      </c>
      <c r="AS1849">
        <f>AR1849*'MRIP Selectivity'!$N$35</f>
        <v>6.2965941758702333E-3</v>
      </c>
      <c r="AT1849">
        <f>AR1849*'MRIP Selectivity'!$O$35</f>
        <v>6.2842892271189965E-3</v>
      </c>
      <c r="AU1849">
        <f>AR1849*'MRIP Selectivity'!$P$35</f>
        <v>9.0321712954188795E-4</v>
      </c>
      <c r="AV1849">
        <v>2</v>
      </c>
      <c r="AW1849">
        <f t="shared" si="753"/>
        <v>10</v>
      </c>
      <c r="AX1849">
        <f t="shared" si="732"/>
        <v>0</v>
      </c>
      <c r="AY1849">
        <f t="shared" si="733"/>
        <v>0</v>
      </c>
      <c r="AZ1849">
        <f t="shared" si="734"/>
        <v>0</v>
      </c>
      <c r="BA1849">
        <v>270.55017516999999</v>
      </c>
      <c r="BB1849">
        <v>270.55017516999999</v>
      </c>
    </row>
    <row r="1850" spans="1:54" x14ac:dyDescent="0.25">
      <c r="A1850" t="s">
        <v>2067</v>
      </c>
      <c r="B1850" t="s">
        <v>3</v>
      </c>
      <c r="C1850">
        <v>2014</v>
      </c>
      <c r="D1850">
        <v>5</v>
      </c>
      <c r="E1850">
        <v>9</v>
      </c>
      <c r="F1850" t="s">
        <v>1825</v>
      </c>
      <c r="G1850" t="s">
        <v>1768</v>
      </c>
      <c r="H1850" t="s">
        <v>2035</v>
      </c>
      <c r="I1850" t="s">
        <v>1812</v>
      </c>
      <c r="J1850" t="s">
        <v>1767</v>
      </c>
      <c r="K1850" t="str">
        <f t="shared" si="735"/>
        <v>Inshore</v>
      </c>
      <c r="L1850">
        <v>0</v>
      </c>
      <c r="M1850">
        <f t="shared" si="728"/>
        <v>0</v>
      </c>
      <c r="N1850">
        <f t="shared" si="736"/>
        <v>1.258088340298923E-2</v>
      </c>
      <c r="O1850">
        <f t="shared" si="737"/>
        <v>6.2842892271189965E-3</v>
      </c>
      <c r="P1850">
        <v>0</v>
      </c>
      <c r="Q1850">
        <f t="shared" si="738"/>
        <v>0</v>
      </c>
      <c r="R1850">
        <v>0</v>
      </c>
      <c r="S1850">
        <f t="shared" si="729"/>
        <v>0</v>
      </c>
      <c r="T1850">
        <f t="shared" si="739"/>
        <v>0</v>
      </c>
      <c r="U1850">
        <f t="shared" si="730"/>
        <v>1.0623462871098971E-2</v>
      </c>
      <c r="V1850">
        <f t="shared" si="740"/>
        <v>0.84441310922369939</v>
      </c>
      <c r="W1850">
        <f t="shared" si="731"/>
        <v>5.9173093241604077E-3</v>
      </c>
      <c r="X1850">
        <f t="shared" si="741"/>
        <v>0.94160359434525431</v>
      </c>
      <c r="Y1850">
        <v>1</v>
      </c>
      <c r="Z1850">
        <f>Y1850*'MRIP Selectivity'!$N$35</f>
        <v>6.2965941758702333E-3</v>
      </c>
      <c r="AA1850">
        <f>Y1850*'MRIP Selectivity'!$O$35</f>
        <v>6.2842892271189965E-3</v>
      </c>
      <c r="AB1850">
        <f>Y1850*'MRIP Selectivity'!$P$35</f>
        <v>9.0321712954188795E-4</v>
      </c>
      <c r="AC1850">
        <v>0.74741255597723821</v>
      </c>
      <c r="AD1850">
        <v>0.94160359434525442</v>
      </c>
      <c r="AE1850">
        <v>1.3432654004296583</v>
      </c>
      <c r="AF1850">
        <f t="shared" si="742"/>
        <v>4.7061535469385633E-3</v>
      </c>
      <c r="AG1850">
        <f t="shared" si="743"/>
        <v>5.9173093241604077E-3</v>
      </c>
      <c r="AH1850">
        <f t="shared" si="744"/>
        <v>1.2132603191890106E-3</v>
      </c>
      <c r="AI1850">
        <f t="shared" si="745"/>
        <v>1.3484100532531117E-2</v>
      </c>
      <c r="AJ1850">
        <f t="shared" si="746"/>
        <v>1.1836723190287982E-2</v>
      </c>
      <c r="AK1850">
        <f t="shared" si="747"/>
        <v>7.1875063566608846E-3</v>
      </c>
      <c r="AL1850">
        <f t="shared" si="748"/>
        <v>7.1305696433494187E-3</v>
      </c>
      <c r="AM1850">
        <f t="shared" si="749"/>
        <v>1.0623462871098971E-2</v>
      </c>
      <c r="AN1850">
        <f t="shared" si="750"/>
        <v>5.9173093241604077E-3</v>
      </c>
      <c r="AO1850">
        <v>0</v>
      </c>
      <c r="AP1850">
        <f t="shared" si="751"/>
        <v>1.258088340298923E-2</v>
      </c>
      <c r="AQ1850">
        <f t="shared" si="752"/>
        <v>6.2842892271189965E-3</v>
      </c>
      <c r="AR1850">
        <v>1</v>
      </c>
      <c r="AS1850">
        <f>AR1850*'MRIP Selectivity'!$N$35</f>
        <v>6.2965941758702333E-3</v>
      </c>
      <c r="AT1850">
        <f>AR1850*'MRIP Selectivity'!$O$35</f>
        <v>6.2842892271189965E-3</v>
      </c>
      <c r="AU1850">
        <f>AR1850*'MRIP Selectivity'!$P$35</f>
        <v>9.0321712954188795E-4</v>
      </c>
      <c r="AV1850">
        <v>3</v>
      </c>
      <c r="AW1850">
        <f t="shared" si="753"/>
        <v>15</v>
      </c>
      <c r="AX1850">
        <f t="shared" si="732"/>
        <v>0</v>
      </c>
      <c r="AY1850">
        <f t="shared" si="733"/>
        <v>0</v>
      </c>
      <c r="AZ1850">
        <f t="shared" si="734"/>
        <v>0</v>
      </c>
      <c r="BA1850">
        <v>546.31430679000005</v>
      </c>
      <c r="BB1850">
        <v>546.31430679000005</v>
      </c>
    </row>
    <row r="1851" spans="1:54" x14ac:dyDescent="0.25">
      <c r="A1851" t="s">
        <v>2068</v>
      </c>
      <c r="B1851" t="s">
        <v>3</v>
      </c>
      <c r="C1851">
        <v>2014</v>
      </c>
      <c r="D1851">
        <v>5</v>
      </c>
      <c r="E1851">
        <v>9</v>
      </c>
      <c r="F1851" t="s">
        <v>1818</v>
      </c>
      <c r="G1851" t="s">
        <v>1768</v>
      </c>
      <c r="H1851" t="s">
        <v>2036</v>
      </c>
      <c r="I1851" t="s">
        <v>1812</v>
      </c>
      <c r="J1851" t="s">
        <v>1813</v>
      </c>
      <c r="K1851" t="str">
        <f t="shared" si="735"/>
        <v>Inshore</v>
      </c>
      <c r="L1851">
        <v>0</v>
      </c>
      <c r="M1851">
        <f t="shared" si="728"/>
        <v>0</v>
      </c>
      <c r="N1851">
        <f t="shared" si="736"/>
        <v>3.7742650208967693E-2</v>
      </c>
      <c r="O1851">
        <f t="shared" si="737"/>
        <v>1.8852867681356991E-2</v>
      </c>
      <c r="P1851">
        <v>0</v>
      </c>
      <c r="Q1851">
        <f t="shared" si="738"/>
        <v>0</v>
      </c>
      <c r="R1851">
        <v>0</v>
      </c>
      <c r="S1851">
        <f t="shared" si="729"/>
        <v>0</v>
      </c>
      <c r="T1851">
        <f t="shared" si="739"/>
        <v>0</v>
      </c>
      <c r="U1851">
        <f t="shared" si="730"/>
        <v>3.1870388613296913E-2</v>
      </c>
      <c r="V1851">
        <f t="shared" si="740"/>
        <v>0.84441310922369928</v>
      </c>
      <c r="W1851">
        <f t="shared" si="731"/>
        <v>1.7751927972481225E-2</v>
      </c>
      <c r="X1851">
        <f t="shared" si="741"/>
        <v>0.94160359434525442</v>
      </c>
      <c r="Y1851">
        <v>3</v>
      </c>
      <c r="Z1851">
        <f>Y1851*'MRIP Selectivity'!$N$35</f>
        <v>1.8889782527610699E-2</v>
      </c>
      <c r="AA1851">
        <f>Y1851*'MRIP Selectivity'!$O$35</f>
        <v>1.8852867681356991E-2</v>
      </c>
      <c r="AB1851">
        <f>Y1851*'MRIP Selectivity'!$P$35</f>
        <v>2.7096513886256638E-3</v>
      </c>
      <c r="AC1851">
        <v>0.74741255597723821</v>
      </c>
      <c r="AD1851">
        <v>0.94160359434525442</v>
      </c>
      <c r="AE1851">
        <v>1.3432654004296583</v>
      </c>
      <c r="AF1851">
        <f t="shared" si="742"/>
        <v>1.4118460640815688E-2</v>
      </c>
      <c r="AG1851">
        <f t="shared" si="743"/>
        <v>1.7751927972481225E-2</v>
      </c>
      <c r="AH1851">
        <f t="shared" si="744"/>
        <v>3.6397809575670318E-3</v>
      </c>
      <c r="AI1851">
        <f t="shared" si="745"/>
        <v>4.045230159759336E-2</v>
      </c>
      <c r="AJ1851">
        <f t="shared" si="746"/>
        <v>3.5510169570863948E-2</v>
      </c>
      <c r="AK1851">
        <f t="shared" si="747"/>
        <v>2.1562519069982654E-2</v>
      </c>
      <c r="AL1851">
        <f t="shared" si="748"/>
        <v>2.1391708930048256E-2</v>
      </c>
      <c r="AM1851">
        <f t="shared" si="749"/>
        <v>3.1870388613296913E-2</v>
      </c>
      <c r="AN1851">
        <f t="shared" si="750"/>
        <v>1.7751927972481225E-2</v>
      </c>
      <c r="AO1851">
        <v>0</v>
      </c>
      <c r="AP1851">
        <f t="shared" si="751"/>
        <v>3.7742650208967693E-2</v>
      </c>
      <c r="AQ1851">
        <f t="shared" si="752"/>
        <v>1.8852867681356991E-2</v>
      </c>
      <c r="AR1851">
        <v>3</v>
      </c>
      <c r="AS1851">
        <f>AR1851*'MRIP Selectivity'!$N$35</f>
        <v>1.8889782527610699E-2</v>
      </c>
      <c r="AT1851">
        <f>AR1851*'MRIP Selectivity'!$O$35</f>
        <v>1.8852867681356991E-2</v>
      </c>
      <c r="AU1851">
        <f>AR1851*'MRIP Selectivity'!$P$35</f>
        <v>2.7096513886256638E-3</v>
      </c>
      <c r="AV1851">
        <v>2</v>
      </c>
      <c r="AW1851">
        <f t="shared" si="753"/>
        <v>10</v>
      </c>
      <c r="AX1851">
        <f t="shared" si="732"/>
        <v>0</v>
      </c>
      <c r="AY1851">
        <f t="shared" si="733"/>
        <v>0</v>
      </c>
      <c r="AZ1851">
        <f t="shared" si="734"/>
        <v>0</v>
      </c>
      <c r="BA1851">
        <v>499.60709458000002</v>
      </c>
      <c r="BB1851">
        <v>499.60709458000002</v>
      </c>
    </row>
    <row r="1852" spans="1:54" x14ac:dyDescent="0.25">
      <c r="A1852" t="s">
        <v>1660</v>
      </c>
      <c r="B1852" t="s">
        <v>3</v>
      </c>
      <c r="C1852">
        <v>2014</v>
      </c>
      <c r="D1852">
        <v>5</v>
      </c>
      <c r="E1852">
        <v>9</v>
      </c>
      <c r="F1852" t="s">
        <v>1836</v>
      </c>
      <c r="G1852" t="s">
        <v>1768</v>
      </c>
      <c r="H1852" t="s">
        <v>2035</v>
      </c>
      <c r="I1852" t="s">
        <v>1812</v>
      </c>
      <c r="J1852" t="s">
        <v>1813</v>
      </c>
      <c r="K1852" t="str">
        <f t="shared" si="735"/>
        <v>Inshore</v>
      </c>
      <c r="L1852">
        <v>0</v>
      </c>
      <c r="M1852">
        <f t="shared" si="728"/>
        <v>0</v>
      </c>
      <c r="N1852">
        <f t="shared" si="736"/>
        <v>3.7742650208967693E-2</v>
      </c>
      <c r="O1852">
        <f t="shared" si="737"/>
        <v>1.8852867681356991E-2</v>
      </c>
      <c r="P1852">
        <v>0</v>
      </c>
      <c r="Q1852">
        <f t="shared" si="738"/>
        <v>0</v>
      </c>
      <c r="R1852">
        <v>0</v>
      </c>
      <c r="S1852">
        <f t="shared" si="729"/>
        <v>0</v>
      </c>
      <c r="T1852">
        <f t="shared" si="739"/>
        <v>0</v>
      </c>
      <c r="U1852">
        <f t="shared" si="730"/>
        <v>3.1870388613296913E-2</v>
      </c>
      <c r="V1852">
        <f t="shared" si="740"/>
        <v>0.84441310922369928</v>
      </c>
      <c r="W1852">
        <f t="shared" si="731"/>
        <v>1.7751927972481225E-2</v>
      </c>
      <c r="X1852">
        <f t="shared" si="741"/>
        <v>0.94160359434525442</v>
      </c>
      <c r="Y1852">
        <v>3</v>
      </c>
      <c r="Z1852">
        <f>Y1852*'MRIP Selectivity'!$N$35</f>
        <v>1.8889782527610699E-2</v>
      </c>
      <c r="AA1852">
        <f>Y1852*'MRIP Selectivity'!$O$35</f>
        <v>1.8852867681356991E-2</v>
      </c>
      <c r="AB1852">
        <f>Y1852*'MRIP Selectivity'!$P$35</f>
        <v>2.7096513886256638E-3</v>
      </c>
      <c r="AC1852">
        <v>0.74741255597723821</v>
      </c>
      <c r="AD1852">
        <v>0.94160359434525442</v>
      </c>
      <c r="AE1852">
        <v>1.3432654004296583</v>
      </c>
      <c r="AF1852">
        <f t="shared" si="742"/>
        <v>1.4118460640815688E-2</v>
      </c>
      <c r="AG1852">
        <f t="shared" si="743"/>
        <v>1.7751927972481225E-2</v>
      </c>
      <c r="AH1852">
        <f t="shared" si="744"/>
        <v>3.6397809575670318E-3</v>
      </c>
      <c r="AI1852">
        <f t="shared" si="745"/>
        <v>4.045230159759336E-2</v>
      </c>
      <c r="AJ1852">
        <f t="shared" si="746"/>
        <v>3.5510169570863948E-2</v>
      </c>
      <c r="AK1852">
        <f t="shared" si="747"/>
        <v>2.1562519069982654E-2</v>
      </c>
      <c r="AL1852">
        <f t="shared" si="748"/>
        <v>2.1391708930048256E-2</v>
      </c>
      <c r="AM1852">
        <f t="shared" si="749"/>
        <v>3.1870388613296913E-2</v>
      </c>
      <c r="AN1852">
        <f t="shared" si="750"/>
        <v>1.7751927972481225E-2</v>
      </c>
      <c r="AO1852">
        <v>0</v>
      </c>
      <c r="AP1852">
        <f t="shared" si="751"/>
        <v>3.7742650208967693E-2</v>
      </c>
      <c r="AQ1852">
        <f t="shared" si="752"/>
        <v>1.8852867681356991E-2</v>
      </c>
      <c r="AR1852">
        <v>3</v>
      </c>
      <c r="AS1852">
        <f>AR1852*'MRIP Selectivity'!$N$35</f>
        <v>1.8889782527610699E-2</v>
      </c>
      <c r="AT1852">
        <f>AR1852*'MRIP Selectivity'!$O$35</f>
        <v>1.8852867681356991E-2</v>
      </c>
      <c r="AU1852">
        <f>AR1852*'MRIP Selectivity'!$P$35</f>
        <v>2.7096513886256638E-3</v>
      </c>
      <c r="AV1852">
        <v>4</v>
      </c>
      <c r="AW1852">
        <f t="shared" si="753"/>
        <v>20</v>
      </c>
      <c r="AX1852">
        <f t="shared" si="732"/>
        <v>0</v>
      </c>
      <c r="AY1852">
        <f t="shared" si="733"/>
        <v>0</v>
      </c>
      <c r="AZ1852">
        <f t="shared" si="734"/>
        <v>0</v>
      </c>
      <c r="BA1852">
        <v>833.79199505999998</v>
      </c>
      <c r="BB1852">
        <v>833.79199505999998</v>
      </c>
    </row>
    <row r="1853" spans="1:54" x14ac:dyDescent="0.25">
      <c r="A1853" t="s">
        <v>2069</v>
      </c>
      <c r="B1853" t="s">
        <v>3</v>
      </c>
      <c r="C1853">
        <v>2014</v>
      </c>
      <c r="D1853">
        <v>5</v>
      </c>
      <c r="E1853">
        <v>9</v>
      </c>
      <c r="F1853" t="s">
        <v>1836</v>
      </c>
      <c r="G1853" t="s">
        <v>1768</v>
      </c>
      <c r="H1853" t="s">
        <v>2035</v>
      </c>
      <c r="I1853" t="s">
        <v>1812</v>
      </c>
      <c r="J1853" t="s">
        <v>1813</v>
      </c>
      <c r="K1853" t="str">
        <f t="shared" si="735"/>
        <v>Inshore</v>
      </c>
      <c r="L1853">
        <v>0</v>
      </c>
      <c r="M1853">
        <f t="shared" si="728"/>
        <v>0</v>
      </c>
      <c r="N1853">
        <f t="shared" si="736"/>
        <v>3.7742650208967693E-2</v>
      </c>
      <c r="O1853">
        <f t="shared" si="737"/>
        <v>1.8852867681356991E-2</v>
      </c>
      <c r="P1853">
        <v>0</v>
      </c>
      <c r="Q1853">
        <f t="shared" si="738"/>
        <v>0</v>
      </c>
      <c r="R1853">
        <v>0</v>
      </c>
      <c r="S1853">
        <f t="shared" si="729"/>
        <v>0</v>
      </c>
      <c r="T1853">
        <f t="shared" si="739"/>
        <v>0</v>
      </c>
      <c r="U1853">
        <f t="shared" si="730"/>
        <v>3.1870388613296913E-2</v>
      </c>
      <c r="V1853">
        <f t="shared" si="740"/>
        <v>0.84441310922369928</v>
      </c>
      <c r="W1853">
        <f t="shared" si="731"/>
        <v>1.7751927972481225E-2</v>
      </c>
      <c r="X1853">
        <f t="shared" si="741"/>
        <v>0.94160359434525442</v>
      </c>
      <c r="Y1853">
        <v>3</v>
      </c>
      <c r="Z1853">
        <f>Y1853*'MRIP Selectivity'!$N$35</f>
        <v>1.8889782527610699E-2</v>
      </c>
      <c r="AA1853">
        <f>Y1853*'MRIP Selectivity'!$O$35</f>
        <v>1.8852867681356991E-2</v>
      </c>
      <c r="AB1853">
        <f>Y1853*'MRIP Selectivity'!$P$35</f>
        <v>2.7096513886256638E-3</v>
      </c>
      <c r="AC1853">
        <v>0.74741255597723821</v>
      </c>
      <c r="AD1853">
        <v>0.94160359434525442</v>
      </c>
      <c r="AE1853">
        <v>1.3432654004296583</v>
      </c>
      <c r="AF1853">
        <f t="shared" si="742"/>
        <v>1.4118460640815688E-2</v>
      </c>
      <c r="AG1853">
        <f t="shared" si="743"/>
        <v>1.7751927972481225E-2</v>
      </c>
      <c r="AH1853">
        <f t="shared" si="744"/>
        <v>3.6397809575670318E-3</v>
      </c>
      <c r="AI1853">
        <f t="shared" si="745"/>
        <v>4.045230159759336E-2</v>
      </c>
      <c r="AJ1853">
        <f t="shared" si="746"/>
        <v>3.5510169570863948E-2</v>
      </c>
      <c r="AK1853">
        <f t="shared" si="747"/>
        <v>2.1562519069982654E-2</v>
      </c>
      <c r="AL1853">
        <f t="shared" si="748"/>
        <v>2.1391708930048256E-2</v>
      </c>
      <c r="AM1853">
        <f t="shared" si="749"/>
        <v>3.1870388613296913E-2</v>
      </c>
      <c r="AN1853">
        <f t="shared" si="750"/>
        <v>1.7751927972481225E-2</v>
      </c>
      <c r="AO1853">
        <v>0</v>
      </c>
      <c r="AP1853">
        <f t="shared" si="751"/>
        <v>3.7742650208967693E-2</v>
      </c>
      <c r="AQ1853">
        <f t="shared" si="752"/>
        <v>1.8852867681356991E-2</v>
      </c>
      <c r="AR1853">
        <v>3</v>
      </c>
      <c r="AS1853">
        <f>AR1853*'MRIP Selectivity'!$N$35</f>
        <v>1.8889782527610699E-2</v>
      </c>
      <c r="AT1853">
        <f>AR1853*'MRIP Selectivity'!$O$35</f>
        <v>1.8852867681356991E-2</v>
      </c>
      <c r="AU1853">
        <f>AR1853*'MRIP Selectivity'!$P$35</f>
        <v>2.7096513886256638E-3</v>
      </c>
      <c r="AV1853">
        <v>3</v>
      </c>
      <c r="AW1853">
        <f t="shared" si="753"/>
        <v>15</v>
      </c>
      <c r="AX1853">
        <f t="shared" si="732"/>
        <v>0</v>
      </c>
      <c r="AY1853">
        <f t="shared" si="733"/>
        <v>0</v>
      </c>
      <c r="AZ1853">
        <f t="shared" si="734"/>
        <v>0</v>
      </c>
      <c r="BA1853">
        <v>833.79199505999998</v>
      </c>
      <c r="BB1853">
        <v>833.79199505999998</v>
      </c>
    </row>
    <row r="1854" spans="1:54" x14ac:dyDescent="0.25">
      <c r="A1854" t="s">
        <v>1661</v>
      </c>
      <c r="B1854" t="s">
        <v>3</v>
      </c>
      <c r="C1854">
        <v>2014</v>
      </c>
      <c r="D1854">
        <v>5</v>
      </c>
      <c r="E1854">
        <v>9</v>
      </c>
      <c r="F1854" t="s">
        <v>1836</v>
      </c>
      <c r="G1854" t="s">
        <v>1768</v>
      </c>
      <c r="H1854" t="s">
        <v>2035</v>
      </c>
      <c r="I1854" t="s">
        <v>1812</v>
      </c>
      <c r="J1854" t="s">
        <v>1813</v>
      </c>
      <c r="K1854" t="str">
        <f t="shared" si="735"/>
        <v>Inshore</v>
      </c>
      <c r="L1854">
        <v>0</v>
      </c>
      <c r="M1854">
        <f t="shared" si="728"/>
        <v>0</v>
      </c>
      <c r="N1854">
        <f t="shared" si="736"/>
        <v>0.10064706722391384</v>
      </c>
      <c r="O1854">
        <f t="shared" si="737"/>
        <v>5.0274313816951972E-2</v>
      </c>
      <c r="P1854">
        <v>0</v>
      </c>
      <c r="Q1854">
        <f t="shared" si="738"/>
        <v>0</v>
      </c>
      <c r="R1854">
        <v>0</v>
      </c>
      <c r="S1854">
        <f t="shared" si="729"/>
        <v>0</v>
      </c>
      <c r="T1854">
        <f t="shared" si="739"/>
        <v>0</v>
      </c>
      <c r="U1854">
        <f t="shared" si="730"/>
        <v>8.4987702968791767E-2</v>
      </c>
      <c r="V1854">
        <f t="shared" si="740"/>
        <v>0.84441310922369939</v>
      </c>
      <c r="W1854">
        <f t="shared" si="731"/>
        <v>4.7338474593283261E-2</v>
      </c>
      <c r="X1854">
        <f t="shared" si="741"/>
        <v>0.94160359434525431</v>
      </c>
      <c r="Y1854">
        <v>8</v>
      </c>
      <c r="Z1854">
        <f>Y1854*'MRIP Selectivity'!$N$35</f>
        <v>5.0372753406961866E-2</v>
      </c>
      <c r="AA1854">
        <f>Y1854*'MRIP Selectivity'!$O$35</f>
        <v>5.0274313816951972E-2</v>
      </c>
      <c r="AB1854">
        <f>Y1854*'MRIP Selectivity'!$P$35</f>
        <v>7.2257370363351036E-3</v>
      </c>
      <c r="AC1854">
        <v>0.74741255597723821</v>
      </c>
      <c r="AD1854">
        <v>0.94160359434525442</v>
      </c>
      <c r="AE1854">
        <v>1.3432654004296583</v>
      </c>
      <c r="AF1854">
        <f t="shared" si="742"/>
        <v>3.7649228375508506E-2</v>
      </c>
      <c r="AG1854">
        <f t="shared" si="743"/>
        <v>4.7338474593283261E-2</v>
      </c>
      <c r="AH1854">
        <f t="shared" si="744"/>
        <v>9.7060825535120847E-3</v>
      </c>
      <c r="AI1854">
        <f t="shared" si="745"/>
        <v>0.10787280426024894</v>
      </c>
      <c r="AJ1854">
        <f t="shared" si="746"/>
        <v>9.4693785522303855E-2</v>
      </c>
      <c r="AK1854">
        <f t="shared" si="747"/>
        <v>5.7500050853287077E-2</v>
      </c>
      <c r="AL1854">
        <f t="shared" si="748"/>
        <v>5.7044557146795349E-2</v>
      </c>
      <c r="AM1854">
        <f t="shared" si="749"/>
        <v>8.4987702968791767E-2</v>
      </c>
      <c r="AN1854">
        <f t="shared" si="750"/>
        <v>4.7338474593283261E-2</v>
      </c>
      <c r="AO1854">
        <v>0</v>
      </c>
      <c r="AP1854">
        <f t="shared" si="751"/>
        <v>0.10064706722391384</v>
      </c>
      <c r="AQ1854">
        <f t="shared" si="752"/>
        <v>5.0274313816951972E-2</v>
      </c>
      <c r="AR1854">
        <v>8</v>
      </c>
      <c r="AS1854">
        <f>AR1854*'MRIP Selectivity'!$N$35</f>
        <v>5.0372753406961866E-2</v>
      </c>
      <c r="AT1854">
        <f>AR1854*'MRIP Selectivity'!$O$35</f>
        <v>5.0274313816951972E-2</v>
      </c>
      <c r="AU1854">
        <f>AR1854*'MRIP Selectivity'!$P$35</f>
        <v>7.2257370363351036E-3</v>
      </c>
      <c r="AV1854">
        <v>1</v>
      </c>
      <c r="AW1854">
        <f t="shared" si="753"/>
        <v>5</v>
      </c>
      <c r="AX1854">
        <f t="shared" si="732"/>
        <v>0</v>
      </c>
      <c r="AY1854">
        <f t="shared" si="733"/>
        <v>0</v>
      </c>
      <c r="AZ1854">
        <f t="shared" si="734"/>
        <v>0</v>
      </c>
      <c r="BA1854">
        <v>833.79199505999998</v>
      </c>
      <c r="BB1854">
        <v>833.79199505999998</v>
      </c>
    </row>
    <row r="1855" spans="1:54" x14ac:dyDescent="0.25">
      <c r="A1855" t="s">
        <v>1662</v>
      </c>
      <c r="B1855" t="s">
        <v>3</v>
      </c>
      <c r="C1855">
        <v>2014</v>
      </c>
      <c r="D1855">
        <v>5</v>
      </c>
      <c r="E1855">
        <v>9</v>
      </c>
      <c r="F1855" t="s">
        <v>1836</v>
      </c>
      <c r="G1855" t="s">
        <v>1768</v>
      </c>
      <c r="H1855" t="s">
        <v>2035</v>
      </c>
      <c r="I1855" t="s">
        <v>1812</v>
      </c>
      <c r="J1855" t="s">
        <v>1813</v>
      </c>
      <c r="K1855" t="str">
        <f t="shared" si="735"/>
        <v>Inshore</v>
      </c>
      <c r="L1855">
        <v>0</v>
      </c>
      <c r="M1855">
        <f t="shared" si="728"/>
        <v>0</v>
      </c>
      <c r="N1855">
        <f t="shared" si="736"/>
        <v>3.7742650208967693E-2</v>
      </c>
      <c r="O1855">
        <f t="shared" si="737"/>
        <v>1.8852867681356991E-2</v>
      </c>
      <c r="P1855">
        <v>0</v>
      </c>
      <c r="Q1855">
        <f t="shared" si="738"/>
        <v>0</v>
      </c>
      <c r="R1855">
        <v>0</v>
      </c>
      <c r="S1855">
        <f t="shared" si="729"/>
        <v>0</v>
      </c>
      <c r="T1855">
        <f t="shared" si="739"/>
        <v>0</v>
      </c>
      <c r="U1855">
        <f t="shared" si="730"/>
        <v>3.1870388613296913E-2</v>
      </c>
      <c r="V1855">
        <f t="shared" si="740"/>
        <v>0.84441310922369928</v>
      </c>
      <c r="W1855">
        <f t="shared" si="731"/>
        <v>1.7751927972481225E-2</v>
      </c>
      <c r="X1855">
        <f t="shared" si="741"/>
        <v>0.94160359434525442</v>
      </c>
      <c r="Y1855">
        <v>3</v>
      </c>
      <c r="Z1855">
        <f>Y1855*'MRIP Selectivity'!$N$35</f>
        <v>1.8889782527610699E-2</v>
      </c>
      <c r="AA1855">
        <f>Y1855*'MRIP Selectivity'!$O$35</f>
        <v>1.8852867681356991E-2</v>
      </c>
      <c r="AB1855">
        <f>Y1855*'MRIP Selectivity'!$P$35</f>
        <v>2.7096513886256638E-3</v>
      </c>
      <c r="AC1855">
        <v>0.74741255597723821</v>
      </c>
      <c r="AD1855">
        <v>0.94160359434525442</v>
      </c>
      <c r="AE1855">
        <v>1.3432654004296583</v>
      </c>
      <c r="AF1855">
        <f t="shared" si="742"/>
        <v>1.4118460640815688E-2</v>
      </c>
      <c r="AG1855">
        <f t="shared" si="743"/>
        <v>1.7751927972481225E-2</v>
      </c>
      <c r="AH1855">
        <f t="shared" si="744"/>
        <v>3.6397809575670318E-3</v>
      </c>
      <c r="AI1855">
        <f t="shared" si="745"/>
        <v>4.045230159759336E-2</v>
      </c>
      <c r="AJ1855">
        <f t="shared" si="746"/>
        <v>3.5510169570863948E-2</v>
      </c>
      <c r="AK1855">
        <f t="shared" si="747"/>
        <v>2.1562519069982654E-2</v>
      </c>
      <c r="AL1855">
        <f t="shared" si="748"/>
        <v>2.1391708930048256E-2</v>
      </c>
      <c r="AM1855">
        <f t="shared" si="749"/>
        <v>3.1870388613296913E-2</v>
      </c>
      <c r="AN1855">
        <f t="shared" si="750"/>
        <v>1.7751927972481225E-2</v>
      </c>
      <c r="AO1855">
        <v>0</v>
      </c>
      <c r="AP1855">
        <f t="shared" si="751"/>
        <v>3.7742650208967693E-2</v>
      </c>
      <c r="AQ1855">
        <f t="shared" si="752"/>
        <v>1.8852867681356991E-2</v>
      </c>
      <c r="AR1855">
        <v>3</v>
      </c>
      <c r="AS1855">
        <f>AR1855*'MRIP Selectivity'!$N$35</f>
        <v>1.8889782527610699E-2</v>
      </c>
      <c r="AT1855">
        <f>AR1855*'MRIP Selectivity'!$O$35</f>
        <v>1.8852867681356991E-2</v>
      </c>
      <c r="AU1855">
        <f>AR1855*'MRIP Selectivity'!$P$35</f>
        <v>2.7096513886256638E-3</v>
      </c>
      <c r="AV1855">
        <v>4</v>
      </c>
      <c r="AW1855">
        <f t="shared" si="753"/>
        <v>20</v>
      </c>
      <c r="AX1855">
        <f t="shared" si="732"/>
        <v>0</v>
      </c>
      <c r="AY1855">
        <f t="shared" si="733"/>
        <v>0</v>
      </c>
      <c r="AZ1855">
        <f t="shared" si="734"/>
        <v>0</v>
      </c>
      <c r="BA1855">
        <v>833.79199505999998</v>
      </c>
      <c r="BB1855">
        <v>833.79199505999998</v>
      </c>
    </row>
    <row r="1856" spans="1:54" x14ac:dyDescent="0.25">
      <c r="A1856" t="s">
        <v>1663</v>
      </c>
      <c r="B1856" t="s">
        <v>3</v>
      </c>
      <c r="C1856">
        <v>2014</v>
      </c>
      <c r="D1856">
        <v>5</v>
      </c>
      <c r="E1856">
        <v>9</v>
      </c>
      <c r="F1856" t="s">
        <v>1836</v>
      </c>
      <c r="G1856" t="s">
        <v>1768</v>
      </c>
      <c r="H1856" t="s">
        <v>2035</v>
      </c>
      <c r="I1856" t="s">
        <v>1812</v>
      </c>
      <c r="J1856" t="s">
        <v>1813</v>
      </c>
      <c r="K1856" t="str">
        <f t="shared" si="735"/>
        <v>Inshore</v>
      </c>
      <c r="L1856">
        <v>0</v>
      </c>
      <c r="M1856">
        <f t="shared" si="728"/>
        <v>0</v>
      </c>
      <c r="N1856">
        <f t="shared" si="736"/>
        <v>8.8066183820924612E-2</v>
      </c>
      <c r="O1856">
        <f t="shared" si="737"/>
        <v>4.3990024589832977E-2</v>
      </c>
      <c r="P1856">
        <v>0</v>
      </c>
      <c r="Q1856">
        <f t="shared" si="738"/>
        <v>0</v>
      </c>
      <c r="R1856">
        <v>0</v>
      </c>
      <c r="S1856">
        <f t="shared" si="729"/>
        <v>0</v>
      </c>
      <c r="T1856">
        <f t="shared" si="739"/>
        <v>0</v>
      </c>
      <c r="U1856">
        <f t="shared" si="730"/>
        <v>7.4364240097692796E-2</v>
      </c>
      <c r="V1856">
        <f t="shared" si="740"/>
        <v>0.84441310922369928</v>
      </c>
      <c r="W1856">
        <f t="shared" si="731"/>
        <v>4.1421165269122859E-2</v>
      </c>
      <c r="X1856">
        <f t="shared" si="741"/>
        <v>0.94160359434525442</v>
      </c>
      <c r="Y1856">
        <v>7</v>
      </c>
      <c r="Z1856">
        <f>Y1856*'MRIP Selectivity'!$N$35</f>
        <v>4.4076159231091636E-2</v>
      </c>
      <c r="AA1856">
        <f>Y1856*'MRIP Selectivity'!$O$35</f>
        <v>4.3990024589832977E-2</v>
      </c>
      <c r="AB1856">
        <f>Y1856*'MRIP Selectivity'!$P$35</f>
        <v>6.3225199067932156E-3</v>
      </c>
      <c r="AC1856">
        <v>0.74741255597723821</v>
      </c>
      <c r="AD1856">
        <v>0.94160359434525442</v>
      </c>
      <c r="AE1856">
        <v>1.3432654004296583</v>
      </c>
      <c r="AF1856">
        <f t="shared" si="742"/>
        <v>3.2943074828569945E-2</v>
      </c>
      <c r="AG1856">
        <f t="shared" si="743"/>
        <v>4.1421165269122859E-2</v>
      </c>
      <c r="AH1856">
        <f t="shared" si="744"/>
        <v>8.4928222343230737E-3</v>
      </c>
      <c r="AI1856">
        <f t="shared" si="745"/>
        <v>9.4388703727717821E-2</v>
      </c>
      <c r="AJ1856">
        <f t="shared" si="746"/>
        <v>8.2857062332015868E-2</v>
      </c>
      <c r="AK1856">
        <f t="shared" si="747"/>
        <v>5.0312544496626192E-2</v>
      </c>
      <c r="AL1856">
        <f t="shared" si="748"/>
        <v>4.9913987503445931E-2</v>
      </c>
      <c r="AM1856">
        <f t="shared" si="749"/>
        <v>7.4364240097692796E-2</v>
      </c>
      <c r="AN1856">
        <f t="shared" si="750"/>
        <v>4.1421165269122859E-2</v>
      </c>
      <c r="AO1856">
        <v>0</v>
      </c>
      <c r="AP1856">
        <f t="shared" si="751"/>
        <v>8.8066183820924612E-2</v>
      </c>
      <c r="AQ1856">
        <f t="shared" si="752"/>
        <v>4.3990024589832977E-2</v>
      </c>
      <c r="AR1856">
        <v>7</v>
      </c>
      <c r="AS1856">
        <f>AR1856*'MRIP Selectivity'!$N$35</f>
        <v>4.4076159231091636E-2</v>
      </c>
      <c r="AT1856">
        <f>AR1856*'MRIP Selectivity'!$O$35</f>
        <v>4.3990024589832977E-2</v>
      </c>
      <c r="AU1856">
        <f>AR1856*'MRIP Selectivity'!$P$35</f>
        <v>6.3225199067932156E-3</v>
      </c>
      <c r="AV1856">
        <v>1</v>
      </c>
      <c r="AW1856">
        <f t="shared" si="753"/>
        <v>5</v>
      </c>
      <c r="AX1856">
        <f t="shared" si="732"/>
        <v>0</v>
      </c>
      <c r="AY1856">
        <f t="shared" si="733"/>
        <v>0</v>
      </c>
      <c r="AZ1856">
        <f t="shared" si="734"/>
        <v>0</v>
      </c>
      <c r="BA1856">
        <v>833.79199505999998</v>
      </c>
      <c r="BB1856">
        <v>833.79199505999998</v>
      </c>
    </row>
    <row r="1857" spans="1:54" x14ac:dyDescent="0.25">
      <c r="A1857" t="s">
        <v>1664</v>
      </c>
      <c r="B1857" t="s">
        <v>3</v>
      </c>
      <c r="C1857">
        <v>2014</v>
      </c>
      <c r="D1857">
        <v>5</v>
      </c>
      <c r="E1857">
        <v>9</v>
      </c>
      <c r="F1857" t="s">
        <v>1836</v>
      </c>
      <c r="G1857" t="s">
        <v>1768</v>
      </c>
      <c r="H1857" t="s">
        <v>2035</v>
      </c>
      <c r="I1857" t="s">
        <v>1812</v>
      </c>
      <c r="J1857" t="s">
        <v>1813</v>
      </c>
      <c r="K1857" t="str">
        <f t="shared" si="735"/>
        <v>Inshore</v>
      </c>
      <c r="L1857">
        <v>0</v>
      </c>
      <c r="M1857">
        <f t="shared" si="728"/>
        <v>0</v>
      </c>
      <c r="N1857">
        <f t="shared" si="736"/>
        <v>3.7742650208967693E-2</v>
      </c>
      <c r="O1857">
        <f t="shared" si="737"/>
        <v>1.8852867681356991E-2</v>
      </c>
      <c r="P1857">
        <v>0</v>
      </c>
      <c r="Q1857">
        <f t="shared" si="738"/>
        <v>0</v>
      </c>
      <c r="R1857">
        <v>0</v>
      </c>
      <c r="S1857">
        <f t="shared" si="729"/>
        <v>0</v>
      </c>
      <c r="T1857">
        <f t="shared" si="739"/>
        <v>0</v>
      </c>
      <c r="U1857">
        <f t="shared" si="730"/>
        <v>3.1870388613296913E-2</v>
      </c>
      <c r="V1857">
        <f t="shared" si="740"/>
        <v>0.84441310922369928</v>
      </c>
      <c r="W1857">
        <f t="shared" si="731"/>
        <v>1.7751927972481225E-2</v>
      </c>
      <c r="X1857">
        <f t="shared" si="741"/>
        <v>0.94160359434525442</v>
      </c>
      <c r="Y1857">
        <v>3</v>
      </c>
      <c r="Z1857">
        <f>Y1857*'MRIP Selectivity'!$N$35</f>
        <v>1.8889782527610699E-2</v>
      </c>
      <c r="AA1857">
        <f>Y1857*'MRIP Selectivity'!$O$35</f>
        <v>1.8852867681356991E-2</v>
      </c>
      <c r="AB1857">
        <f>Y1857*'MRIP Selectivity'!$P$35</f>
        <v>2.7096513886256638E-3</v>
      </c>
      <c r="AC1857">
        <v>0.74741255597723821</v>
      </c>
      <c r="AD1857">
        <v>0.94160359434525442</v>
      </c>
      <c r="AE1857">
        <v>1.3432654004296583</v>
      </c>
      <c r="AF1857">
        <f t="shared" si="742"/>
        <v>1.4118460640815688E-2</v>
      </c>
      <c r="AG1857">
        <f t="shared" si="743"/>
        <v>1.7751927972481225E-2</v>
      </c>
      <c r="AH1857">
        <f t="shared" si="744"/>
        <v>3.6397809575670318E-3</v>
      </c>
      <c r="AI1857">
        <f t="shared" si="745"/>
        <v>4.045230159759336E-2</v>
      </c>
      <c r="AJ1857">
        <f t="shared" si="746"/>
        <v>3.5510169570863948E-2</v>
      </c>
      <c r="AK1857">
        <f t="shared" si="747"/>
        <v>2.1562519069982654E-2</v>
      </c>
      <c r="AL1857">
        <f t="shared" si="748"/>
        <v>2.1391708930048256E-2</v>
      </c>
      <c r="AM1857">
        <f t="shared" si="749"/>
        <v>3.1870388613296913E-2</v>
      </c>
      <c r="AN1857">
        <f t="shared" si="750"/>
        <v>1.7751927972481225E-2</v>
      </c>
      <c r="AO1857">
        <v>0</v>
      </c>
      <c r="AP1857">
        <f t="shared" si="751"/>
        <v>3.7742650208967693E-2</v>
      </c>
      <c r="AQ1857">
        <f t="shared" si="752"/>
        <v>1.8852867681356991E-2</v>
      </c>
      <c r="AR1857">
        <v>3</v>
      </c>
      <c r="AS1857">
        <f>AR1857*'MRIP Selectivity'!$N$35</f>
        <v>1.8889782527610699E-2</v>
      </c>
      <c r="AT1857">
        <f>AR1857*'MRIP Selectivity'!$O$35</f>
        <v>1.8852867681356991E-2</v>
      </c>
      <c r="AU1857">
        <f>AR1857*'MRIP Selectivity'!$P$35</f>
        <v>2.7096513886256638E-3</v>
      </c>
      <c r="AV1857">
        <v>2</v>
      </c>
      <c r="AW1857">
        <f t="shared" si="753"/>
        <v>10</v>
      </c>
      <c r="AX1857">
        <f t="shared" si="732"/>
        <v>0</v>
      </c>
      <c r="AY1857">
        <f t="shared" si="733"/>
        <v>0</v>
      </c>
      <c r="AZ1857">
        <f t="shared" si="734"/>
        <v>0</v>
      </c>
      <c r="BA1857">
        <v>833.79199505999998</v>
      </c>
      <c r="BB1857">
        <v>833.79199505999998</v>
      </c>
    </row>
    <row r="1858" spans="1:54" x14ac:dyDescent="0.25">
      <c r="A1858" t="s">
        <v>1665</v>
      </c>
      <c r="B1858" t="s">
        <v>3</v>
      </c>
      <c r="C1858">
        <v>2014</v>
      </c>
      <c r="D1858">
        <v>5</v>
      </c>
      <c r="E1858">
        <v>9</v>
      </c>
      <c r="F1858" t="s">
        <v>1836</v>
      </c>
      <c r="G1858" t="s">
        <v>1768</v>
      </c>
      <c r="H1858" t="s">
        <v>2035</v>
      </c>
      <c r="I1858" t="s">
        <v>1812</v>
      </c>
      <c r="J1858" t="s">
        <v>1813</v>
      </c>
      <c r="K1858" t="str">
        <f t="shared" si="735"/>
        <v>Inshore</v>
      </c>
      <c r="L1858">
        <v>0</v>
      </c>
      <c r="M1858">
        <f t="shared" ref="M1858:M1911" si="754">L1858*BA1858</f>
        <v>0</v>
      </c>
      <c r="N1858">
        <f t="shared" si="736"/>
        <v>1.258088340298923E-2</v>
      </c>
      <c r="O1858">
        <f t="shared" si="737"/>
        <v>6.2842892271189965E-3</v>
      </c>
      <c r="P1858">
        <v>0</v>
      </c>
      <c r="Q1858">
        <f t="shared" si="738"/>
        <v>0</v>
      </c>
      <c r="R1858">
        <v>0</v>
      </c>
      <c r="S1858">
        <f t="shared" ref="S1858:S1911" si="755">R1858*BA1858</f>
        <v>0</v>
      </c>
      <c r="T1858">
        <f t="shared" si="739"/>
        <v>0</v>
      </c>
      <c r="U1858">
        <f t="shared" ref="U1858:U1911" si="756">IF(AX1858=1,R1858+AF1858+AG1858+AH1858,R1858+AF1858+AG1858)</f>
        <v>1.0623462871098971E-2</v>
      </c>
      <c r="V1858">
        <f t="shared" si="740"/>
        <v>0.84441310922369939</v>
      </c>
      <c r="W1858">
        <f t="shared" ref="W1858:W1911" si="757">IF(AX1858=1,R1858+AG1858+AH1858,R1858+AG1858)</f>
        <v>5.9173093241604077E-3</v>
      </c>
      <c r="X1858">
        <f t="shared" si="741"/>
        <v>0.94160359434525431</v>
      </c>
      <c r="Y1858">
        <v>1</v>
      </c>
      <c r="Z1858">
        <f>Y1858*'MRIP Selectivity'!$N$35</f>
        <v>6.2965941758702333E-3</v>
      </c>
      <c r="AA1858">
        <f>Y1858*'MRIP Selectivity'!$O$35</f>
        <v>6.2842892271189965E-3</v>
      </c>
      <c r="AB1858">
        <f>Y1858*'MRIP Selectivity'!$P$35</f>
        <v>9.0321712954188795E-4</v>
      </c>
      <c r="AC1858">
        <v>0.74741255597723821</v>
      </c>
      <c r="AD1858">
        <v>0.94160359434525442</v>
      </c>
      <c r="AE1858">
        <v>1.3432654004296583</v>
      </c>
      <c r="AF1858">
        <f t="shared" si="742"/>
        <v>4.7061535469385633E-3</v>
      </c>
      <c r="AG1858">
        <f t="shared" si="743"/>
        <v>5.9173093241604077E-3</v>
      </c>
      <c r="AH1858">
        <f t="shared" si="744"/>
        <v>1.2132603191890106E-3</v>
      </c>
      <c r="AI1858">
        <f t="shared" si="745"/>
        <v>1.3484100532531117E-2</v>
      </c>
      <c r="AJ1858">
        <f t="shared" si="746"/>
        <v>1.1836723190287982E-2</v>
      </c>
      <c r="AK1858">
        <f t="shared" si="747"/>
        <v>7.1875063566608846E-3</v>
      </c>
      <c r="AL1858">
        <f t="shared" si="748"/>
        <v>7.1305696433494187E-3</v>
      </c>
      <c r="AM1858">
        <f t="shared" si="749"/>
        <v>1.0623462871098971E-2</v>
      </c>
      <c r="AN1858">
        <f t="shared" si="750"/>
        <v>5.9173093241604077E-3</v>
      </c>
      <c r="AO1858">
        <v>0</v>
      </c>
      <c r="AP1858">
        <f t="shared" si="751"/>
        <v>1.258088340298923E-2</v>
      </c>
      <c r="AQ1858">
        <f t="shared" si="752"/>
        <v>6.2842892271189965E-3</v>
      </c>
      <c r="AR1858">
        <v>1</v>
      </c>
      <c r="AS1858">
        <f>AR1858*'MRIP Selectivity'!$N$35</f>
        <v>6.2965941758702333E-3</v>
      </c>
      <c r="AT1858">
        <f>AR1858*'MRIP Selectivity'!$O$35</f>
        <v>6.2842892271189965E-3</v>
      </c>
      <c r="AU1858">
        <f>AR1858*'MRIP Selectivity'!$P$35</f>
        <v>9.0321712954188795E-4</v>
      </c>
      <c r="AV1858">
        <v>3</v>
      </c>
      <c r="AW1858">
        <f t="shared" si="753"/>
        <v>15</v>
      </c>
      <c r="AX1858">
        <f t="shared" ref="AX1858:AX1911" si="758">IF(AO1858&gt;=AW1858,1,0)</f>
        <v>0</v>
      </c>
      <c r="AY1858">
        <f t="shared" ref="AY1858:AY1911" si="759">IF(AP1858&gt;=AW1858,1,0)</f>
        <v>0</v>
      </c>
      <c r="AZ1858">
        <f t="shared" ref="AZ1858:AZ1911" si="760">IF(AQ1858&gt;=AW1858,1,0)</f>
        <v>0</v>
      </c>
      <c r="BA1858">
        <v>1250.6879925999999</v>
      </c>
      <c r="BB1858">
        <v>1250.6879925999999</v>
      </c>
    </row>
    <row r="1859" spans="1:54" x14ac:dyDescent="0.25">
      <c r="A1859" t="s">
        <v>1666</v>
      </c>
      <c r="B1859" t="s">
        <v>3</v>
      </c>
      <c r="C1859">
        <v>2014</v>
      </c>
      <c r="D1859">
        <v>5</v>
      </c>
      <c r="E1859">
        <v>10</v>
      </c>
      <c r="F1859" t="s">
        <v>1867</v>
      </c>
      <c r="G1859" t="s">
        <v>1768</v>
      </c>
      <c r="H1859" t="s">
        <v>2035</v>
      </c>
      <c r="I1859" t="s">
        <v>1812</v>
      </c>
      <c r="J1859" t="s">
        <v>1819</v>
      </c>
      <c r="K1859" t="str">
        <f t="shared" ref="K1859:K1911" si="761">IF(J1859="Federal","Offshore","Inshore")</f>
        <v>Offshore</v>
      </c>
      <c r="L1859">
        <v>0</v>
      </c>
      <c r="M1859">
        <f t="shared" si="754"/>
        <v>0</v>
      </c>
      <c r="N1859">
        <f t="shared" ref="N1859:N1911" si="762">L1859+Z1859+AA1859</f>
        <v>0.25161766805978458</v>
      </c>
      <c r="O1859">
        <f t="shared" ref="O1859:O1911" si="763">L1859+AA1859</f>
        <v>0.12568578454237994</v>
      </c>
      <c r="P1859">
        <v>0</v>
      </c>
      <c r="Q1859">
        <f t="shared" ref="Q1859:Q1911" si="764">IF(L1859=0,0,P1859/L1859)</f>
        <v>0</v>
      </c>
      <c r="R1859">
        <v>0</v>
      </c>
      <c r="S1859">
        <f t="shared" si="755"/>
        <v>0</v>
      </c>
      <c r="T1859">
        <f t="shared" ref="T1859:T1911" si="765">IF(L1859=0,0,R1859/L1859)</f>
        <v>0</v>
      </c>
      <c r="U1859">
        <f t="shared" si="756"/>
        <v>0.21246925742197942</v>
      </c>
      <c r="V1859">
        <f t="shared" ref="V1859:V1911" si="766">U1859/N1859</f>
        <v>0.84441310922369939</v>
      </c>
      <c r="W1859">
        <f t="shared" si="757"/>
        <v>0.11834618648320817</v>
      </c>
      <c r="X1859">
        <f t="shared" ref="X1859:X1911" si="767">W1859/O1859</f>
        <v>0.94160359434525442</v>
      </c>
      <c r="Y1859">
        <v>20</v>
      </c>
      <c r="Z1859">
        <f>Y1859*'MRIP Selectivity'!$N$35</f>
        <v>0.12593188351740467</v>
      </c>
      <c r="AA1859">
        <f>Y1859*'MRIP Selectivity'!$O$35</f>
        <v>0.12568578454237994</v>
      </c>
      <c r="AB1859">
        <f>Y1859*'MRIP Selectivity'!$P$35</f>
        <v>1.8064342590837758E-2</v>
      </c>
      <c r="AC1859">
        <v>0.74741255597723821</v>
      </c>
      <c r="AD1859">
        <v>0.94160359434525442</v>
      </c>
      <c r="AE1859">
        <v>1.3432654004296583</v>
      </c>
      <c r="AF1859">
        <f t="shared" ref="AF1859:AF1911" si="768">Z1859*AC1859</f>
        <v>9.4123070938771258E-2</v>
      </c>
      <c r="AG1859">
        <f t="shared" ref="AG1859:AG1911" si="769">AA1859*AD1859</f>
        <v>0.11834618648320817</v>
      </c>
      <c r="AH1859">
        <f t="shared" ref="AH1859:AH1911" si="770">AB1859*AE1859</f>
        <v>2.426520638378021E-2</v>
      </c>
      <c r="AI1859">
        <f t="shared" ref="AI1859:AI1911" si="771">Z1859+AA1859+AB1859</f>
        <v>0.26968201065062236</v>
      </c>
      <c r="AJ1859">
        <f t="shared" ref="AJ1859:AJ1911" si="772">AF1859+AG1859+AH1859</f>
        <v>0.23673446380575963</v>
      </c>
      <c r="AK1859">
        <f t="shared" ref="AK1859:AK1911" si="773">AA1859+AB1859</f>
        <v>0.14375012713321769</v>
      </c>
      <c r="AL1859">
        <f t="shared" ref="AL1859:AL1911" si="774">AG1859+AH1859</f>
        <v>0.14261139286698837</v>
      </c>
      <c r="AM1859">
        <f t="shared" ref="AM1859:AM1911" si="775">R1859+AF1859+AG1859</f>
        <v>0.21246925742197942</v>
      </c>
      <c r="AN1859">
        <f t="shared" ref="AN1859:AN1911" si="776">R1859+AG1859</f>
        <v>0.11834618648320817</v>
      </c>
      <c r="AO1859">
        <v>0</v>
      </c>
      <c r="AP1859">
        <f t="shared" ref="AP1859:AP1911" si="777">AO1859+AS1859+AT1859</f>
        <v>0.25161766805978458</v>
      </c>
      <c r="AQ1859">
        <f t="shared" ref="AQ1859:AQ1911" si="778">AO1859+AT1859</f>
        <v>0.12568578454237994</v>
      </c>
      <c r="AR1859">
        <v>20</v>
      </c>
      <c r="AS1859">
        <f>AR1859*'MRIP Selectivity'!$N$35</f>
        <v>0.12593188351740467</v>
      </c>
      <c r="AT1859">
        <f>AR1859*'MRIP Selectivity'!$O$35</f>
        <v>0.12568578454237994</v>
      </c>
      <c r="AU1859">
        <f>AR1859*'MRIP Selectivity'!$P$35</f>
        <v>1.8064342590837758E-2</v>
      </c>
      <c r="AV1859">
        <v>4</v>
      </c>
      <c r="AW1859">
        <f t="shared" ref="AW1859:AW1911" si="779">AV1859*5</f>
        <v>20</v>
      </c>
      <c r="AX1859">
        <f t="shared" si="758"/>
        <v>0</v>
      </c>
      <c r="AY1859">
        <f t="shared" si="759"/>
        <v>0</v>
      </c>
      <c r="AZ1859">
        <f t="shared" si="760"/>
        <v>0</v>
      </c>
      <c r="BA1859">
        <v>362.56328653000003</v>
      </c>
      <c r="BB1859">
        <v>362.56328653000003</v>
      </c>
    </row>
    <row r="1860" spans="1:54" x14ac:dyDescent="0.25">
      <c r="A1860" t="s">
        <v>1667</v>
      </c>
      <c r="B1860" t="s">
        <v>3</v>
      </c>
      <c r="C1860">
        <v>2014</v>
      </c>
      <c r="D1860">
        <v>5</v>
      </c>
      <c r="E1860">
        <v>10</v>
      </c>
      <c r="F1860" t="s">
        <v>1867</v>
      </c>
      <c r="G1860" t="s">
        <v>1768</v>
      </c>
      <c r="H1860" t="s">
        <v>2035</v>
      </c>
      <c r="I1860" t="s">
        <v>1812</v>
      </c>
      <c r="J1860" t="s">
        <v>1813</v>
      </c>
      <c r="K1860" t="str">
        <f t="shared" si="761"/>
        <v>Inshore</v>
      </c>
      <c r="L1860">
        <v>0</v>
      </c>
      <c r="M1860">
        <f t="shared" si="754"/>
        <v>0</v>
      </c>
      <c r="N1860">
        <f t="shared" si="762"/>
        <v>2.516176680597846E-2</v>
      </c>
      <c r="O1860">
        <f t="shared" si="763"/>
        <v>1.2568578454237993E-2</v>
      </c>
      <c r="P1860">
        <v>0</v>
      </c>
      <c r="Q1860">
        <f t="shared" si="764"/>
        <v>0</v>
      </c>
      <c r="R1860">
        <v>0</v>
      </c>
      <c r="S1860">
        <f t="shared" si="755"/>
        <v>0</v>
      </c>
      <c r="T1860">
        <f t="shared" si="765"/>
        <v>0</v>
      </c>
      <c r="U1860">
        <f t="shared" si="756"/>
        <v>2.1246925742197942E-2</v>
      </c>
      <c r="V1860">
        <f t="shared" si="766"/>
        <v>0.84441310922369939</v>
      </c>
      <c r="W1860">
        <f t="shared" si="757"/>
        <v>1.1834618648320815E-2</v>
      </c>
      <c r="X1860">
        <f t="shared" si="767"/>
        <v>0.94160359434525431</v>
      </c>
      <c r="Y1860">
        <v>2</v>
      </c>
      <c r="Z1860">
        <f>Y1860*'MRIP Selectivity'!$N$35</f>
        <v>1.2593188351740467E-2</v>
      </c>
      <c r="AA1860">
        <f>Y1860*'MRIP Selectivity'!$O$35</f>
        <v>1.2568578454237993E-2</v>
      </c>
      <c r="AB1860">
        <f>Y1860*'MRIP Selectivity'!$P$35</f>
        <v>1.8064342590837759E-3</v>
      </c>
      <c r="AC1860">
        <v>0.74741255597723821</v>
      </c>
      <c r="AD1860">
        <v>0.94160359434525442</v>
      </c>
      <c r="AE1860">
        <v>1.3432654004296583</v>
      </c>
      <c r="AF1860">
        <f t="shared" si="768"/>
        <v>9.4123070938771265E-3</v>
      </c>
      <c r="AG1860">
        <f t="shared" si="769"/>
        <v>1.1834618648320815E-2</v>
      </c>
      <c r="AH1860">
        <f t="shared" si="770"/>
        <v>2.4265206383780212E-3</v>
      </c>
      <c r="AI1860">
        <f t="shared" si="771"/>
        <v>2.6968201065062234E-2</v>
      </c>
      <c r="AJ1860">
        <f t="shared" si="772"/>
        <v>2.3673446380575964E-2</v>
      </c>
      <c r="AK1860">
        <f t="shared" si="773"/>
        <v>1.4375012713321769E-2</v>
      </c>
      <c r="AL1860">
        <f t="shared" si="774"/>
        <v>1.4261139286698837E-2</v>
      </c>
      <c r="AM1860">
        <f t="shared" si="775"/>
        <v>2.1246925742197942E-2</v>
      </c>
      <c r="AN1860">
        <f t="shared" si="776"/>
        <v>1.1834618648320815E-2</v>
      </c>
      <c r="AO1860">
        <v>0</v>
      </c>
      <c r="AP1860">
        <f t="shared" si="777"/>
        <v>2.516176680597846E-2</v>
      </c>
      <c r="AQ1860">
        <f t="shared" si="778"/>
        <v>1.2568578454237993E-2</v>
      </c>
      <c r="AR1860">
        <v>2</v>
      </c>
      <c r="AS1860">
        <f>AR1860*'MRIP Selectivity'!$N$35</f>
        <v>1.2593188351740467E-2</v>
      </c>
      <c r="AT1860">
        <f>AR1860*'MRIP Selectivity'!$O$35</f>
        <v>1.2568578454237993E-2</v>
      </c>
      <c r="AU1860">
        <f>AR1860*'MRIP Selectivity'!$P$35</f>
        <v>1.8064342590837759E-3</v>
      </c>
      <c r="AV1860">
        <v>2</v>
      </c>
      <c r="AW1860">
        <f t="shared" si="779"/>
        <v>10</v>
      </c>
      <c r="AX1860">
        <f t="shared" si="758"/>
        <v>0</v>
      </c>
      <c r="AY1860">
        <f t="shared" si="759"/>
        <v>0</v>
      </c>
      <c r="AZ1860">
        <f t="shared" si="760"/>
        <v>0</v>
      </c>
      <c r="BA1860">
        <v>362.56328653000003</v>
      </c>
      <c r="BB1860">
        <v>362.56328653000003</v>
      </c>
    </row>
    <row r="1861" spans="1:54" x14ac:dyDescent="0.25">
      <c r="A1861" t="s">
        <v>1668</v>
      </c>
      <c r="B1861" t="s">
        <v>3</v>
      </c>
      <c r="C1861">
        <v>2014</v>
      </c>
      <c r="D1861">
        <v>5</v>
      </c>
      <c r="E1861">
        <v>10</v>
      </c>
      <c r="F1861" t="s">
        <v>1867</v>
      </c>
      <c r="G1861" t="s">
        <v>1768</v>
      </c>
      <c r="H1861" t="s">
        <v>2035</v>
      </c>
      <c r="I1861" t="s">
        <v>1812</v>
      </c>
      <c r="J1861" t="s">
        <v>1813</v>
      </c>
      <c r="K1861" t="str">
        <f t="shared" si="761"/>
        <v>Inshore</v>
      </c>
      <c r="L1861">
        <v>0</v>
      </c>
      <c r="M1861">
        <f t="shared" si="754"/>
        <v>0</v>
      </c>
      <c r="N1861">
        <f t="shared" si="762"/>
        <v>5.0323533611956919E-2</v>
      </c>
      <c r="O1861">
        <f t="shared" si="763"/>
        <v>2.5137156908475986E-2</v>
      </c>
      <c r="P1861">
        <v>0</v>
      </c>
      <c r="Q1861">
        <f t="shared" si="764"/>
        <v>0</v>
      </c>
      <c r="R1861">
        <v>0</v>
      </c>
      <c r="S1861">
        <f t="shared" si="755"/>
        <v>0</v>
      </c>
      <c r="T1861">
        <f t="shared" si="765"/>
        <v>0</v>
      </c>
      <c r="U1861">
        <f t="shared" si="756"/>
        <v>4.2493851484395884E-2</v>
      </c>
      <c r="V1861">
        <f t="shared" si="766"/>
        <v>0.84441310922369939</v>
      </c>
      <c r="W1861">
        <f t="shared" si="757"/>
        <v>2.3669237296641631E-2</v>
      </c>
      <c r="X1861">
        <f t="shared" si="767"/>
        <v>0.94160359434525431</v>
      </c>
      <c r="Y1861">
        <v>4</v>
      </c>
      <c r="Z1861">
        <f>Y1861*'MRIP Selectivity'!$N$35</f>
        <v>2.5186376703480933E-2</v>
      </c>
      <c r="AA1861">
        <f>Y1861*'MRIP Selectivity'!$O$35</f>
        <v>2.5137156908475986E-2</v>
      </c>
      <c r="AB1861">
        <f>Y1861*'MRIP Selectivity'!$P$35</f>
        <v>3.6128685181675518E-3</v>
      </c>
      <c r="AC1861">
        <v>0.74741255597723821</v>
      </c>
      <c r="AD1861">
        <v>0.94160359434525442</v>
      </c>
      <c r="AE1861">
        <v>1.3432654004296583</v>
      </c>
      <c r="AF1861">
        <f t="shared" si="768"/>
        <v>1.8824614187754253E-2</v>
      </c>
      <c r="AG1861">
        <f t="shared" si="769"/>
        <v>2.3669237296641631E-2</v>
      </c>
      <c r="AH1861">
        <f t="shared" si="770"/>
        <v>4.8530412767560423E-3</v>
      </c>
      <c r="AI1861">
        <f t="shared" si="771"/>
        <v>5.3936402130124468E-2</v>
      </c>
      <c r="AJ1861">
        <f t="shared" si="772"/>
        <v>4.7346892761151928E-2</v>
      </c>
      <c r="AK1861">
        <f t="shared" si="773"/>
        <v>2.8750025426643538E-2</v>
      </c>
      <c r="AL1861">
        <f t="shared" si="774"/>
        <v>2.8522278573397675E-2</v>
      </c>
      <c r="AM1861">
        <f t="shared" si="775"/>
        <v>4.2493851484395884E-2</v>
      </c>
      <c r="AN1861">
        <f t="shared" si="776"/>
        <v>2.3669237296641631E-2</v>
      </c>
      <c r="AO1861">
        <v>0</v>
      </c>
      <c r="AP1861">
        <f t="shared" si="777"/>
        <v>5.0323533611956919E-2</v>
      </c>
      <c r="AQ1861">
        <f t="shared" si="778"/>
        <v>2.5137156908475986E-2</v>
      </c>
      <c r="AR1861">
        <v>4</v>
      </c>
      <c r="AS1861">
        <f>AR1861*'MRIP Selectivity'!$N$35</f>
        <v>2.5186376703480933E-2</v>
      </c>
      <c r="AT1861">
        <f>AR1861*'MRIP Selectivity'!$O$35</f>
        <v>2.5137156908475986E-2</v>
      </c>
      <c r="AU1861">
        <f>AR1861*'MRIP Selectivity'!$P$35</f>
        <v>3.6128685181675518E-3</v>
      </c>
      <c r="AV1861">
        <v>4</v>
      </c>
      <c r="AW1861">
        <f t="shared" si="779"/>
        <v>20</v>
      </c>
      <c r="AX1861">
        <f t="shared" si="758"/>
        <v>0</v>
      </c>
      <c r="AY1861">
        <f t="shared" si="759"/>
        <v>0</v>
      </c>
      <c r="AZ1861">
        <f t="shared" si="760"/>
        <v>0</v>
      </c>
      <c r="BA1861">
        <v>362.56328653000003</v>
      </c>
      <c r="BB1861">
        <v>362.56328653000003</v>
      </c>
    </row>
    <row r="1862" spans="1:54" x14ac:dyDescent="0.25">
      <c r="A1862" t="s">
        <v>1669</v>
      </c>
      <c r="B1862" t="s">
        <v>3</v>
      </c>
      <c r="C1862">
        <v>2014</v>
      </c>
      <c r="D1862">
        <v>5</v>
      </c>
      <c r="E1862">
        <v>10</v>
      </c>
      <c r="F1862" t="s">
        <v>1867</v>
      </c>
      <c r="G1862" t="s">
        <v>1768</v>
      </c>
      <c r="H1862" t="s">
        <v>2035</v>
      </c>
      <c r="I1862" t="s">
        <v>1812</v>
      </c>
      <c r="J1862" t="s">
        <v>1767</v>
      </c>
      <c r="K1862" t="str">
        <f t="shared" si="761"/>
        <v>Inshore</v>
      </c>
      <c r="L1862">
        <v>0</v>
      </c>
      <c r="M1862">
        <f t="shared" si="754"/>
        <v>0</v>
      </c>
      <c r="N1862">
        <f t="shared" si="762"/>
        <v>0.20129413444782768</v>
      </c>
      <c r="O1862">
        <f t="shared" si="763"/>
        <v>0.10054862763390394</v>
      </c>
      <c r="P1862">
        <v>0</v>
      </c>
      <c r="Q1862">
        <f t="shared" si="764"/>
        <v>0</v>
      </c>
      <c r="R1862">
        <v>0</v>
      </c>
      <c r="S1862">
        <f t="shared" si="755"/>
        <v>0</v>
      </c>
      <c r="T1862">
        <f t="shared" si="765"/>
        <v>0</v>
      </c>
      <c r="U1862">
        <f t="shared" si="756"/>
        <v>0.16997540593758353</v>
      </c>
      <c r="V1862">
        <f t="shared" si="766"/>
        <v>0.84441310922369939</v>
      </c>
      <c r="W1862">
        <f t="shared" si="757"/>
        <v>9.4676949186566522E-2</v>
      </c>
      <c r="X1862">
        <f t="shared" si="767"/>
        <v>0.94160359434525431</v>
      </c>
      <c r="Y1862">
        <v>16</v>
      </c>
      <c r="Z1862">
        <f>Y1862*'MRIP Selectivity'!$N$35</f>
        <v>0.10074550681392373</v>
      </c>
      <c r="AA1862">
        <f>Y1862*'MRIP Selectivity'!$O$35</f>
        <v>0.10054862763390394</v>
      </c>
      <c r="AB1862">
        <f>Y1862*'MRIP Selectivity'!$P$35</f>
        <v>1.4451474072670207E-2</v>
      </c>
      <c r="AC1862">
        <v>0.74741255597723821</v>
      </c>
      <c r="AD1862">
        <v>0.94160359434525442</v>
      </c>
      <c r="AE1862">
        <v>1.3432654004296583</v>
      </c>
      <c r="AF1862">
        <f t="shared" si="768"/>
        <v>7.5298456751017012E-2</v>
      </c>
      <c r="AG1862">
        <f t="shared" si="769"/>
        <v>9.4676949186566522E-2</v>
      </c>
      <c r="AH1862">
        <f t="shared" si="770"/>
        <v>1.9412165107024169E-2</v>
      </c>
      <c r="AI1862">
        <f t="shared" si="771"/>
        <v>0.21574560852049787</v>
      </c>
      <c r="AJ1862">
        <f t="shared" si="772"/>
        <v>0.18938757104460771</v>
      </c>
      <c r="AK1862">
        <f t="shared" si="773"/>
        <v>0.11500010170657415</v>
      </c>
      <c r="AL1862">
        <f t="shared" si="774"/>
        <v>0.1140891142935907</v>
      </c>
      <c r="AM1862">
        <f t="shared" si="775"/>
        <v>0.16997540593758353</v>
      </c>
      <c r="AN1862">
        <f t="shared" si="776"/>
        <v>9.4676949186566522E-2</v>
      </c>
      <c r="AO1862">
        <v>0</v>
      </c>
      <c r="AP1862">
        <f t="shared" si="777"/>
        <v>0.20129413444782768</v>
      </c>
      <c r="AQ1862">
        <f t="shared" si="778"/>
        <v>0.10054862763390394</v>
      </c>
      <c r="AR1862">
        <v>16</v>
      </c>
      <c r="AS1862">
        <f>AR1862*'MRIP Selectivity'!$N$35</f>
        <v>0.10074550681392373</v>
      </c>
      <c r="AT1862">
        <f>AR1862*'MRIP Selectivity'!$O$35</f>
        <v>0.10054862763390394</v>
      </c>
      <c r="AU1862">
        <f>AR1862*'MRIP Selectivity'!$P$35</f>
        <v>1.4451474072670207E-2</v>
      </c>
      <c r="AV1862">
        <v>12</v>
      </c>
      <c r="AW1862">
        <f t="shared" si="779"/>
        <v>60</v>
      </c>
      <c r="AX1862">
        <f t="shared" si="758"/>
        <v>0</v>
      </c>
      <c r="AY1862">
        <f t="shared" si="759"/>
        <v>0</v>
      </c>
      <c r="AZ1862">
        <f t="shared" si="760"/>
        <v>0</v>
      </c>
      <c r="BA1862">
        <v>362.56328653000008</v>
      </c>
      <c r="BB1862">
        <v>362.56328653000008</v>
      </c>
    </row>
    <row r="1863" spans="1:54" x14ac:dyDescent="0.25">
      <c r="A1863" t="s">
        <v>2070</v>
      </c>
      <c r="B1863" t="s">
        <v>3</v>
      </c>
      <c r="C1863">
        <v>2014</v>
      </c>
      <c r="D1863">
        <v>5</v>
      </c>
      <c r="E1863">
        <v>10</v>
      </c>
      <c r="F1863" t="s">
        <v>1867</v>
      </c>
      <c r="G1863" t="s">
        <v>1768</v>
      </c>
      <c r="H1863" t="s">
        <v>2035</v>
      </c>
      <c r="I1863" t="s">
        <v>1812</v>
      </c>
      <c r="J1863" t="s">
        <v>1813</v>
      </c>
      <c r="K1863" t="str">
        <f t="shared" si="761"/>
        <v>Inshore</v>
      </c>
      <c r="L1863">
        <v>0</v>
      </c>
      <c r="M1863">
        <f t="shared" si="754"/>
        <v>0</v>
      </c>
      <c r="N1863">
        <f t="shared" si="762"/>
        <v>3.7742650208967693E-2</v>
      </c>
      <c r="O1863">
        <f t="shared" si="763"/>
        <v>1.8852867681356991E-2</v>
      </c>
      <c r="P1863">
        <v>0</v>
      </c>
      <c r="Q1863">
        <f t="shared" si="764"/>
        <v>0</v>
      </c>
      <c r="R1863">
        <v>0</v>
      </c>
      <c r="S1863">
        <f t="shared" si="755"/>
        <v>0</v>
      </c>
      <c r="T1863">
        <f t="shared" si="765"/>
        <v>0</v>
      </c>
      <c r="U1863">
        <f t="shared" si="756"/>
        <v>3.1870388613296913E-2</v>
      </c>
      <c r="V1863">
        <f t="shared" si="766"/>
        <v>0.84441310922369928</v>
      </c>
      <c r="W1863">
        <f t="shared" si="757"/>
        <v>1.7751927972481225E-2</v>
      </c>
      <c r="X1863">
        <f t="shared" si="767"/>
        <v>0.94160359434525442</v>
      </c>
      <c r="Y1863">
        <v>3</v>
      </c>
      <c r="Z1863">
        <f>Y1863*'MRIP Selectivity'!$N$35</f>
        <v>1.8889782527610699E-2</v>
      </c>
      <c r="AA1863">
        <f>Y1863*'MRIP Selectivity'!$O$35</f>
        <v>1.8852867681356991E-2</v>
      </c>
      <c r="AB1863">
        <f>Y1863*'MRIP Selectivity'!$P$35</f>
        <v>2.7096513886256638E-3</v>
      </c>
      <c r="AC1863">
        <v>0.74741255597723821</v>
      </c>
      <c r="AD1863">
        <v>0.94160359434525442</v>
      </c>
      <c r="AE1863">
        <v>1.3432654004296583</v>
      </c>
      <c r="AF1863">
        <f t="shared" si="768"/>
        <v>1.4118460640815688E-2</v>
      </c>
      <c r="AG1863">
        <f t="shared" si="769"/>
        <v>1.7751927972481225E-2</v>
      </c>
      <c r="AH1863">
        <f t="shared" si="770"/>
        <v>3.6397809575670318E-3</v>
      </c>
      <c r="AI1863">
        <f t="shared" si="771"/>
        <v>4.045230159759336E-2</v>
      </c>
      <c r="AJ1863">
        <f t="shared" si="772"/>
        <v>3.5510169570863948E-2</v>
      </c>
      <c r="AK1863">
        <f t="shared" si="773"/>
        <v>2.1562519069982654E-2</v>
      </c>
      <c r="AL1863">
        <f t="shared" si="774"/>
        <v>2.1391708930048256E-2</v>
      </c>
      <c r="AM1863">
        <f t="shared" si="775"/>
        <v>3.1870388613296913E-2</v>
      </c>
      <c r="AN1863">
        <f t="shared" si="776"/>
        <v>1.7751927972481225E-2</v>
      </c>
      <c r="AO1863">
        <v>0</v>
      </c>
      <c r="AP1863">
        <f t="shared" si="777"/>
        <v>3.7742650208967693E-2</v>
      </c>
      <c r="AQ1863">
        <f t="shared" si="778"/>
        <v>1.8852867681356991E-2</v>
      </c>
      <c r="AR1863">
        <v>3</v>
      </c>
      <c r="AS1863">
        <f>AR1863*'MRIP Selectivity'!$N$35</f>
        <v>1.8889782527610699E-2</v>
      </c>
      <c r="AT1863">
        <f>AR1863*'MRIP Selectivity'!$O$35</f>
        <v>1.8852867681356991E-2</v>
      </c>
      <c r="AU1863">
        <f>AR1863*'MRIP Selectivity'!$P$35</f>
        <v>2.7096513886256638E-3</v>
      </c>
      <c r="AV1863">
        <v>2</v>
      </c>
      <c r="AW1863">
        <f t="shared" si="779"/>
        <v>10</v>
      </c>
      <c r="AX1863">
        <f t="shared" si="758"/>
        <v>0</v>
      </c>
      <c r="AY1863">
        <f t="shared" si="759"/>
        <v>0</v>
      </c>
      <c r="AZ1863">
        <f t="shared" si="760"/>
        <v>0</v>
      </c>
      <c r="BA1863">
        <v>362.56328653000003</v>
      </c>
      <c r="BB1863">
        <v>362.56328653000003</v>
      </c>
    </row>
    <row r="1864" spans="1:54" x14ac:dyDescent="0.25">
      <c r="A1864" t="s">
        <v>1670</v>
      </c>
      <c r="B1864" t="s">
        <v>3</v>
      </c>
      <c r="C1864">
        <v>2014</v>
      </c>
      <c r="D1864">
        <v>5</v>
      </c>
      <c r="E1864">
        <v>10</v>
      </c>
      <c r="F1864" t="s">
        <v>1867</v>
      </c>
      <c r="G1864" t="s">
        <v>1768</v>
      </c>
      <c r="H1864" t="s">
        <v>2035</v>
      </c>
      <c r="I1864" t="s">
        <v>1812</v>
      </c>
      <c r="J1864" t="s">
        <v>1813</v>
      </c>
      <c r="K1864" t="str">
        <f t="shared" si="761"/>
        <v>Inshore</v>
      </c>
      <c r="L1864">
        <v>0</v>
      </c>
      <c r="M1864">
        <f t="shared" si="754"/>
        <v>0</v>
      </c>
      <c r="N1864">
        <f t="shared" si="762"/>
        <v>2.516176680597846E-2</v>
      </c>
      <c r="O1864">
        <f t="shared" si="763"/>
        <v>1.2568578454237993E-2</v>
      </c>
      <c r="P1864">
        <v>0</v>
      </c>
      <c r="Q1864">
        <f t="shared" si="764"/>
        <v>0</v>
      </c>
      <c r="R1864">
        <v>0</v>
      </c>
      <c r="S1864">
        <f t="shared" si="755"/>
        <v>0</v>
      </c>
      <c r="T1864">
        <f t="shared" si="765"/>
        <v>0</v>
      </c>
      <c r="U1864">
        <f t="shared" si="756"/>
        <v>2.1246925742197942E-2</v>
      </c>
      <c r="V1864">
        <f t="shared" si="766"/>
        <v>0.84441310922369939</v>
      </c>
      <c r="W1864">
        <f t="shared" si="757"/>
        <v>1.1834618648320815E-2</v>
      </c>
      <c r="X1864">
        <f t="shared" si="767"/>
        <v>0.94160359434525431</v>
      </c>
      <c r="Y1864">
        <v>2</v>
      </c>
      <c r="Z1864">
        <f>Y1864*'MRIP Selectivity'!$N$35</f>
        <v>1.2593188351740467E-2</v>
      </c>
      <c r="AA1864">
        <f>Y1864*'MRIP Selectivity'!$O$35</f>
        <v>1.2568578454237993E-2</v>
      </c>
      <c r="AB1864">
        <f>Y1864*'MRIP Selectivity'!$P$35</f>
        <v>1.8064342590837759E-3</v>
      </c>
      <c r="AC1864">
        <v>0.74741255597723821</v>
      </c>
      <c r="AD1864">
        <v>0.94160359434525442</v>
      </c>
      <c r="AE1864">
        <v>1.3432654004296583</v>
      </c>
      <c r="AF1864">
        <f t="shared" si="768"/>
        <v>9.4123070938771265E-3</v>
      </c>
      <c r="AG1864">
        <f t="shared" si="769"/>
        <v>1.1834618648320815E-2</v>
      </c>
      <c r="AH1864">
        <f t="shared" si="770"/>
        <v>2.4265206383780212E-3</v>
      </c>
      <c r="AI1864">
        <f t="shared" si="771"/>
        <v>2.6968201065062234E-2</v>
      </c>
      <c r="AJ1864">
        <f t="shared" si="772"/>
        <v>2.3673446380575964E-2</v>
      </c>
      <c r="AK1864">
        <f t="shared" si="773"/>
        <v>1.4375012713321769E-2</v>
      </c>
      <c r="AL1864">
        <f t="shared" si="774"/>
        <v>1.4261139286698837E-2</v>
      </c>
      <c r="AM1864">
        <f t="shared" si="775"/>
        <v>2.1246925742197942E-2</v>
      </c>
      <c r="AN1864">
        <f t="shared" si="776"/>
        <v>1.1834618648320815E-2</v>
      </c>
      <c r="AO1864">
        <v>0</v>
      </c>
      <c r="AP1864">
        <f t="shared" si="777"/>
        <v>2.516176680597846E-2</v>
      </c>
      <c r="AQ1864">
        <f t="shared" si="778"/>
        <v>1.2568578454237993E-2</v>
      </c>
      <c r="AR1864">
        <v>2</v>
      </c>
      <c r="AS1864">
        <f>AR1864*'MRIP Selectivity'!$N$35</f>
        <v>1.2593188351740467E-2</v>
      </c>
      <c r="AT1864">
        <f>AR1864*'MRIP Selectivity'!$O$35</f>
        <v>1.2568578454237993E-2</v>
      </c>
      <c r="AU1864">
        <f>AR1864*'MRIP Selectivity'!$P$35</f>
        <v>1.8064342590837759E-3</v>
      </c>
      <c r="AV1864">
        <v>4</v>
      </c>
      <c r="AW1864">
        <f t="shared" si="779"/>
        <v>20</v>
      </c>
      <c r="AX1864">
        <f t="shared" si="758"/>
        <v>0</v>
      </c>
      <c r="AY1864">
        <f t="shared" si="759"/>
        <v>0</v>
      </c>
      <c r="AZ1864">
        <f t="shared" si="760"/>
        <v>0</v>
      </c>
      <c r="BA1864">
        <v>362.56328653000003</v>
      </c>
      <c r="BB1864">
        <v>362.56328653000003</v>
      </c>
    </row>
    <row r="1865" spans="1:54" x14ac:dyDescent="0.25">
      <c r="A1865" t="s">
        <v>1671</v>
      </c>
      <c r="B1865" t="s">
        <v>3</v>
      </c>
      <c r="C1865">
        <v>2014</v>
      </c>
      <c r="D1865">
        <v>5</v>
      </c>
      <c r="E1865">
        <v>10</v>
      </c>
      <c r="F1865" t="s">
        <v>1867</v>
      </c>
      <c r="G1865" t="s">
        <v>1768</v>
      </c>
      <c r="H1865" t="s">
        <v>2035</v>
      </c>
      <c r="I1865" t="s">
        <v>1812</v>
      </c>
      <c r="J1865" t="s">
        <v>1813</v>
      </c>
      <c r="K1865" t="str">
        <f t="shared" si="761"/>
        <v>Inshore</v>
      </c>
      <c r="L1865">
        <v>0</v>
      </c>
      <c r="M1865">
        <f t="shared" si="754"/>
        <v>0</v>
      </c>
      <c r="N1865">
        <f t="shared" si="762"/>
        <v>2.516176680597846E-2</v>
      </c>
      <c r="O1865">
        <f t="shared" si="763"/>
        <v>1.2568578454237993E-2</v>
      </c>
      <c r="P1865">
        <v>0</v>
      </c>
      <c r="Q1865">
        <f t="shared" si="764"/>
        <v>0</v>
      </c>
      <c r="R1865">
        <v>0</v>
      </c>
      <c r="S1865">
        <f t="shared" si="755"/>
        <v>0</v>
      </c>
      <c r="T1865">
        <f t="shared" si="765"/>
        <v>0</v>
      </c>
      <c r="U1865">
        <f t="shared" si="756"/>
        <v>2.1246925742197942E-2</v>
      </c>
      <c r="V1865">
        <f t="shared" si="766"/>
        <v>0.84441310922369939</v>
      </c>
      <c r="W1865">
        <f t="shared" si="757"/>
        <v>1.1834618648320815E-2</v>
      </c>
      <c r="X1865">
        <f t="shared" si="767"/>
        <v>0.94160359434525431</v>
      </c>
      <c r="Y1865">
        <v>2</v>
      </c>
      <c r="Z1865">
        <f>Y1865*'MRIP Selectivity'!$N$35</f>
        <v>1.2593188351740467E-2</v>
      </c>
      <c r="AA1865">
        <f>Y1865*'MRIP Selectivity'!$O$35</f>
        <v>1.2568578454237993E-2</v>
      </c>
      <c r="AB1865">
        <f>Y1865*'MRIP Selectivity'!$P$35</f>
        <v>1.8064342590837759E-3</v>
      </c>
      <c r="AC1865">
        <v>0.74741255597723821</v>
      </c>
      <c r="AD1865">
        <v>0.94160359434525442</v>
      </c>
      <c r="AE1865">
        <v>1.3432654004296583</v>
      </c>
      <c r="AF1865">
        <f t="shared" si="768"/>
        <v>9.4123070938771265E-3</v>
      </c>
      <c r="AG1865">
        <f t="shared" si="769"/>
        <v>1.1834618648320815E-2</v>
      </c>
      <c r="AH1865">
        <f t="shared" si="770"/>
        <v>2.4265206383780212E-3</v>
      </c>
      <c r="AI1865">
        <f t="shared" si="771"/>
        <v>2.6968201065062234E-2</v>
      </c>
      <c r="AJ1865">
        <f t="shared" si="772"/>
        <v>2.3673446380575964E-2</v>
      </c>
      <c r="AK1865">
        <f t="shared" si="773"/>
        <v>1.4375012713321769E-2</v>
      </c>
      <c r="AL1865">
        <f t="shared" si="774"/>
        <v>1.4261139286698837E-2</v>
      </c>
      <c r="AM1865">
        <f t="shared" si="775"/>
        <v>2.1246925742197942E-2</v>
      </c>
      <c r="AN1865">
        <f t="shared" si="776"/>
        <v>1.1834618648320815E-2</v>
      </c>
      <c r="AO1865">
        <v>0</v>
      </c>
      <c r="AP1865">
        <f t="shared" si="777"/>
        <v>2.516176680597846E-2</v>
      </c>
      <c r="AQ1865">
        <f t="shared" si="778"/>
        <v>1.2568578454237993E-2</v>
      </c>
      <c r="AR1865">
        <v>2</v>
      </c>
      <c r="AS1865">
        <f>AR1865*'MRIP Selectivity'!$N$35</f>
        <v>1.2593188351740467E-2</v>
      </c>
      <c r="AT1865">
        <f>AR1865*'MRIP Selectivity'!$O$35</f>
        <v>1.2568578454237993E-2</v>
      </c>
      <c r="AU1865">
        <f>AR1865*'MRIP Selectivity'!$P$35</f>
        <v>1.8064342590837759E-3</v>
      </c>
      <c r="AV1865">
        <v>1</v>
      </c>
      <c r="AW1865">
        <f t="shared" si="779"/>
        <v>5</v>
      </c>
      <c r="AX1865">
        <f t="shared" si="758"/>
        <v>0</v>
      </c>
      <c r="AY1865">
        <f t="shared" si="759"/>
        <v>0</v>
      </c>
      <c r="AZ1865">
        <f t="shared" si="760"/>
        <v>0</v>
      </c>
      <c r="BA1865">
        <v>362.56328653000003</v>
      </c>
      <c r="BB1865">
        <v>362.56328653000003</v>
      </c>
    </row>
    <row r="1866" spans="1:54" x14ac:dyDescent="0.25">
      <c r="A1866" t="s">
        <v>1672</v>
      </c>
      <c r="B1866" t="s">
        <v>3</v>
      </c>
      <c r="C1866">
        <v>2014</v>
      </c>
      <c r="D1866">
        <v>5</v>
      </c>
      <c r="E1866">
        <v>10</v>
      </c>
      <c r="F1866" t="s">
        <v>1867</v>
      </c>
      <c r="G1866" t="s">
        <v>1768</v>
      </c>
      <c r="H1866" t="s">
        <v>2035</v>
      </c>
      <c r="I1866" t="s">
        <v>1812</v>
      </c>
      <c r="J1866" t="s">
        <v>1813</v>
      </c>
      <c r="K1866" t="str">
        <f t="shared" si="761"/>
        <v>Inshore</v>
      </c>
      <c r="L1866">
        <v>0</v>
      </c>
      <c r="M1866">
        <f t="shared" si="754"/>
        <v>0</v>
      </c>
      <c r="N1866">
        <f t="shared" si="762"/>
        <v>7.5485300417935386E-2</v>
      </c>
      <c r="O1866">
        <f t="shared" si="763"/>
        <v>3.7705735362713981E-2</v>
      </c>
      <c r="P1866">
        <v>0</v>
      </c>
      <c r="Q1866">
        <f t="shared" si="764"/>
        <v>0</v>
      </c>
      <c r="R1866">
        <v>0</v>
      </c>
      <c r="S1866">
        <f t="shared" si="755"/>
        <v>0</v>
      </c>
      <c r="T1866">
        <f t="shared" si="765"/>
        <v>0</v>
      </c>
      <c r="U1866">
        <f t="shared" si="756"/>
        <v>6.3740777226593825E-2</v>
      </c>
      <c r="V1866">
        <f t="shared" si="766"/>
        <v>0.84441310922369928</v>
      </c>
      <c r="W1866">
        <f t="shared" si="757"/>
        <v>3.5503855944962449E-2</v>
      </c>
      <c r="X1866">
        <f t="shared" si="767"/>
        <v>0.94160359434525442</v>
      </c>
      <c r="Y1866">
        <v>6</v>
      </c>
      <c r="Z1866">
        <f>Y1866*'MRIP Selectivity'!$N$35</f>
        <v>3.7779565055221398E-2</v>
      </c>
      <c r="AA1866">
        <f>Y1866*'MRIP Selectivity'!$O$35</f>
        <v>3.7705735362713981E-2</v>
      </c>
      <c r="AB1866">
        <f>Y1866*'MRIP Selectivity'!$P$35</f>
        <v>5.4193027772513275E-3</v>
      </c>
      <c r="AC1866">
        <v>0.74741255597723821</v>
      </c>
      <c r="AD1866">
        <v>0.94160359434525442</v>
      </c>
      <c r="AE1866">
        <v>1.3432654004296583</v>
      </c>
      <c r="AF1866">
        <f t="shared" si="768"/>
        <v>2.8236921281631376E-2</v>
      </c>
      <c r="AG1866">
        <f t="shared" si="769"/>
        <v>3.5503855944962449E-2</v>
      </c>
      <c r="AH1866">
        <f t="shared" si="770"/>
        <v>7.2795619151340635E-3</v>
      </c>
      <c r="AI1866">
        <f t="shared" si="771"/>
        <v>8.0904603195186719E-2</v>
      </c>
      <c r="AJ1866">
        <f t="shared" si="772"/>
        <v>7.1020339141727895E-2</v>
      </c>
      <c r="AK1866">
        <f t="shared" si="773"/>
        <v>4.3125038139965308E-2</v>
      </c>
      <c r="AL1866">
        <f t="shared" si="774"/>
        <v>4.2783417860096512E-2</v>
      </c>
      <c r="AM1866">
        <f t="shared" si="775"/>
        <v>6.3740777226593825E-2</v>
      </c>
      <c r="AN1866">
        <f t="shared" si="776"/>
        <v>3.5503855944962449E-2</v>
      </c>
      <c r="AO1866">
        <v>0</v>
      </c>
      <c r="AP1866">
        <f t="shared" si="777"/>
        <v>7.5485300417935386E-2</v>
      </c>
      <c r="AQ1866">
        <f t="shared" si="778"/>
        <v>3.7705735362713981E-2</v>
      </c>
      <c r="AR1866">
        <v>6</v>
      </c>
      <c r="AS1866">
        <f>AR1866*'MRIP Selectivity'!$N$35</f>
        <v>3.7779565055221398E-2</v>
      </c>
      <c r="AT1866">
        <f>AR1866*'MRIP Selectivity'!$O$35</f>
        <v>3.7705735362713981E-2</v>
      </c>
      <c r="AU1866">
        <f>AR1866*'MRIP Selectivity'!$P$35</f>
        <v>5.4193027772513275E-3</v>
      </c>
      <c r="AV1866">
        <v>2</v>
      </c>
      <c r="AW1866">
        <f t="shared" si="779"/>
        <v>10</v>
      </c>
      <c r="AX1866">
        <f t="shared" si="758"/>
        <v>0</v>
      </c>
      <c r="AY1866">
        <f t="shared" si="759"/>
        <v>0</v>
      </c>
      <c r="AZ1866">
        <f t="shared" si="760"/>
        <v>0</v>
      </c>
      <c r="BA1866">
        <v>362.56328653000003</v>
      </c>
      <c r="BB1866">
        <v>362.56328653000003</v>
      </c>
    </row>
    <row r="1867" spans="1:54" x14ac:dyDescent="0.25">
      <c r="A1867" t="s">
        <v>1673</v>
      </c>
      <c r="B1867" t="s">
        <v>3</v>
      </c>
      <c r="C1867">
        <v>2014</v>
      </c>
      <c r="D1867">
        <v>5</v>
      </c>
      <c r="E1867">
        <v>10</v>
      </c>
      <c r="F1867" t="s">
        <v>1835</v>
      </c>
      <c r="G1867" t="s">
        <v>1768</v>
      </c>
      <c r="H1867" t="s">
        <v>2035</v>
      </c>
      <c r="I1867" t="s">
        <v>1812</v>
      </c>
      <c r="J1867" t="s">
        <v>1813</v>
      </c>
      <c r="K1867" t="str">
        <f t="shared" si="761"/>
        <v>Inshore</v>
      </c>
      <c r="L1867">
        <v>0</v>
      </c>
      <c r="M1867">
        <f t="shared" si="754"/>
        <v>0</v>
      </c>
      <c r="N1867">
        <f t="shared" si="762"/>
        <v>5.0323533611956919E-2</v>
      </c>
      <c r="O1867">
        <f t="shared" si="763"/>
        <v>2.5137156908475986E-2</v>
      </c>
      <c r="P1867">
        <v>0</v>
      </c>
      <c r="Q1867">
        <f t="shared" si="764"/>
        <v>0</v>
      </c>
      <c r="R1867">
        <v>0</v>
      </c>
      <c r="S1867">
        <f t="shared" si="755"/>
        <v>0</v>
      </c>
      <c r="T1867">
        <f t="shared" si="765"/>
        <v>0</v>
      </c>
      <c r="U1867">
        <f t="shared" si="756"/>
        <v>4.2493851484395884E-2</v>
      </c>
      <c r="V1867">
        <f t="shared" si="766"/>
        <v>0.84441310922369939</v>
      </c>
      <c r="W1867">
        <f t="shared" si="757"/>
        <v>2.3669237296641631E-2</v>
      </c>
      <c r="X1867">
        <f t="shared" si="767"/>
        <v>0.94160359434525431</v>
      </c>
      <c r="Y1867">
        <v>4</v>
      </c>
      <c r="Z1867">
        <f>Y1867*'MRIP Selectivity'!$N$35</f>
        <v>2.5186376703480933E-2</v>
      </c>
      <c r="AA1867">
        <f>Y1867*'MRIP Selectivity'!$O$35</f>
        <v>2.5137156908475986E-2</v>
      </c>
      <c r="AB1867">
        <f>Y1867*'MRIP Selectivity'!$P$35</f>
        <v>3.6128685181675518E-3</v>
      </c>
      <c r="AC1867">
        <v>0.74741255597723821</v>
      </c>
      <c r="AD1867">
        <v>0.94160359434525442</v>
      </c>
      <c r="AE1867">
        <v>1.3432654004296583</v>
      </c>
      <c r="AF1867">
        <f t="shared" si="768"/>
        <v>1.8824614187754253E-2</v>
      </c>
      <c r="AG1867">
        <f t="shared" si="769"/>
        <v>2.3669237296641631E-2</v>
      </c>
      <c r="AH1867">
        <f t="shared" si="770"/>
        <v>4.8530412767560423E-3</v>
      </c>
      <c r="AI1867">
        <f t="shared" si="771"/>
        <v>5.3936402130124468E-2</v>
      </c>
      <c r="AJ1867">
        <f t="shared" si="772"/>
        <v>4.7346892761151928E-2</v>
      </c>
      <c r="AK1867">
        <f t="shared" si="773"/>
        <v>2.8750025426643538E-2</v>
      </c>
      <c r="AL1867">
        <f t="shared" si="774"/>
        <v>2.8522278573397675E-2</v>
      </c>
      <c r="AM1867">
        <f t="shared" si="775"/>
        <v>4.2493851484395884E-2</v>
      </c>
      <c r="AN1867">
        <f t="shared" si="776"/>
        <v>2.3669237296641631E-2</v>
      </c>
      <c r="AO1867">
        <v>0</v>
      </c>
      <c r="AP1867">
        <f t="shared" si="777"/>
        <v>5.0323533611956919E-2</v>
      </c>
      <c r="AQ1867">
        <f t="shared" si="778"/>
        <v>2.5137156908475986E-2</v>
      </c>
      <c r="AR1867">
        <v>4</v>
      </c>
      <c r="AS1867">
        <f>AR1867*'MRIP Selectivity'!$N$35</f>
        <v>2.5186376703480933E-2</v>
      </c>
      <c r="AT1867">
        <f>AR1867*'MRIP Selectivity'!$O$35</f>
        <v>2.5137156908475986E-2</v>
      </c>
      <c r="AU1867">
        <f>AR1867*'MRIP Selectivity'!$P$35</f>
        <v>3.6128685181675518E-3</v>
      </c>
      <c r="AV1867">
        <v>1</v>
      </c>
      <c r="AW1867">
        <f t="shared" si="779"/>
        <v>5</v>
      </c>
      <c r="AX1867">
        <f t="shared" si="758"/>
        <v>0</v>
      </c>
      <c r="AY1867">
        <f t="shared" si="759"/>
        <v>0</v>
      </c>
      <c r="AZ1867">
        <f t="shared" si="760"/>
        <v>0</v>
      </c>
      <c r="BA1867">
        <v>744.72996247000003</v>
      </c>
      <c r="BB1867">
        <v>744.72996247000003</v>
      </c>
    </row>
    <row r="1868" spans="1:54" x14ac:dyDescent="0.25">
      <c r="A1868" t="s">
        <v>1674</v>
      </c>
      <c r="B1868" t="s">
        <v>3</v>
      </c>
      <c r="C1868">
        <v>2014</v>
      </c>
      <c r="D1868">
        <v>5</v>
      </c>
      <c r="E1868">
        <v>10</v>
      </c>
      <c r="F1868" t="s">
        <v>1835</v>
      </c>
      <c r="G1868" t="s">
        <v>1768</v>
      </c>
      <c r="H1868" t="s">
        <v>2035</v>
      </c>
      <c r="I1868" t="s">
        <v>1812</v>
      </c>
      <c r="J1868" t="s">
        <v>1813</v>
      </c>
      <c r="K1868" t="str">
        <f t="shared" si="761"/>
        <v>Inshore</v>
      </c>
      <c r="L1868">
        <v>0</v>
      </c>
      <c r="M1868">
        <f t="shared" si="754"/>
        <v>0</v>
      </c>
      <c r="N1868">
        <f t="shared" si="762"/>
        <v>0.12580883402989229</v>
      </c>
      <c r="O1868">
        <f t="shared" si="763"/>
        <v>6.2842892271189971E-2</v>
      </c>
      <c r="P1868">
        <v>0</v>
      </c>
      <c r="Q1868">
        <f t="shared" si="764"/>
        <v>0</v>
      </c>
      <c r="R1868">
        <v>0</v>
      </c>
      <c r="S1868">
        <f t="shared" si="755"/>
        <v>0</v>
      </c>
      <c r="T1868">
        <f t="shared" si="765"/>
        <v>0</v>
      </c>
      <c r="U1868">
        <f t="shared" si="756"/>
        <v>0.10623462871098971</v>
      </c>
      <c r="V1868">
        <f t="shared" si="766"/>
        <v>0.84441310922369939</v>
      </c>
      <c r="W1868">
        <f t="shared" si="757"/>
        <v>5.9173093241604087E-2</v>
      </c>
      <c r="X1868">
        <f t="shared" si="767"/>
        <v>0.94160359434525442</v>
      </c>
      <c r="Y1868">
        <v>10</v>
      </c>
      <c r="Z1868">
        <f>Y1868*'MRIP Selectivity'!$N$35</f>
        <v>6.2965941758702335E-2</v>
      </c>
      <c r="AA1868">
        <f>Y1868*'MRIP Selectivity'!$O$35</f>
        <v>6.2842892271189971E-2</v>
      </c>
      <c r="AB1868">
        <f>Y1868*'MRIP Selectivity'!$P$35</f>
        <v>9.0321712954188789E-3</v>
      </c>
      <c r="AC1868">
        <v>0.74741255597723821</v>
      </c>
      <c r="AD1868">
        <v>0.94160359434525442</v>
      </c>
      <c r="AE1868">
        <v>1.3432654004296583</v>
      </c>
      <c r="AF1868">
        <f t="shared" si="768"/>
        <v>4.7061535469385629E-2</v>
      </c>
      <c r="AG1868">
        <f t="shared" si="769"/>
        <v>5.9173093241604087E-2</v>
      </c>
      <c r="AH1868">
        <f t="shared" si="770"/>
        <v>1.2132603191890105E-2</v>
      </c>
      <c r="AI1868">
        <f t="shared" si="771"/>
        <v>0.13484100532531118</v>
      </c>
      <c r="AJ1868">
        <f t="shared" si="772"/>
        <v>0.11836723190287982</v>
      </c>
      <c r="AK1868">
        <f t="shared" si="773"/>
        <v>7.1875063566608846E-2</v>
      </c>
      <c r="AL1868">
        <f t="shared" si="774"/>
        <v>7.1305696433494187E-2</v>
      </c>
      <c r="AM1868">
        <f t="shared" si="775"/>
        <v>0.10623462871098971</v>
      </c>
      <c r="AN1868">
        <f t="shared" si="776"/>
        <v>5.9173093241604087E-2</v>
      </c>
      <c r="AO1868">
        <v>0</v>
      </c>
      <c r="AP1868">
        <f t="shared" si="777"/>
        <v>0.12580883402989229</v>
      </c>
      <c r="AQ1868">
        <f t="shared" si="778"/>
        <v>6.2842892271189971E-2</v>
      </c>
      <c r="AR1868">
        <v>10</v>
      </c>
      <c r="AS1868">
        <f>AR1868*'MRIP Selectivity'!$N$35</f>
        <v>6.2965941758702335E-2</v>
      </c>
      <c r="AT1868">
        <f>AR1868*'MRIP Selectivity'!$O$35</f>
        <v>6.2842892271189971E-2</v>
      </c>
      <c r="AU1868">
        <f>AR1868*'MRIP Selectivity'!$P$35</f>
        <v>9.0321712954188789E-3</v>
      </c>
      <c r="AV1868">
        <v>6</v>
      </c>
      <c r="AW1868">
        <f t="shared" si="779"/>
        <v>30</v>
      </c>
      <c r="AX1868">
        <f t="shared" si="758"/>
        <v>0</v>
      </c>
      <c r="AY1868">
        <f t="shared" si="759"/>
        <v>0</v>
      </c>
      <c r="AZ1868">
        <f t="shared" si="760"/>
        <v>0</v>
      </c>
      <c r="BA1868">
        <v>1062.5313093</v>
      </c>
      <c r="BB1868">
        <v>1062.5313093</v>
      </c>
    </row>
    <row r="1869" spans="1:54" x14ac:dyDescent="0.25">
      <c r="A1869" t="s">
        <v>1675</v>
      </c>
      <c r="B1869" t="s">
        <v>3</v>
      </c>
      <c r="C1869">
        <v>2014</v>
      </c>
      <c r="D1869">
        <v>5</v>
      </c>
      <c r="E1869">
        <v>10</v>
      </c>
      <c r="F1869" t="s">
        <v>1835</v>
      </c>
      <c r="G1869" t="s">
        <v>1768</v>
      </c>
      <c r="H1869" t="s">
        <v>2035</v>
      </c>
      <c r="I1869" t="s">
        <v>1812</v>
      </c>
      <c r="J1869" t="s">
        <v>1767</v>
      </c>
      <c r="K1869" t="str">
        <f t="shared" si="761"/>
        <v>Inshore</v>
      </c>
      <c r="L1869">
        <v>0</v>
      </c>
      <c r="M1869">
        <f t="shared" si="754"/>
        <v>0</v>
      </c>
      <c r="N1869">
        <f t="shared" si="762"/>
        <v>3.7742650208967693E-2</v>
      </c>
      <c r="O1869">
        <f t="shared" si="763"/>
        <v>1.8852867681356991E-2</v>
      </c>
      <c r="P1869">
        <v>0</v>
      </c>
      <c r="Q1869">
        <f t="shared" si="764"/>
        <v>0</v>
      </c>
      <c r="R1869">
        <v>0</v>
      </c>
      <c r="S1869">
        <f t="shared" si="755"/>
        <v>0</v>
      </c>
      <c r="T1869">
        <f t="shared" si="765"/>
        <v>0</v>
      </c>
      <c r="U1869">
        <f t="shared" si="756"/>
        <v>3.1870388613296913E-2</v>
      </c>
      <c r="V1869">
        <f t="shared" si="766"/>
        <v>0.84441310922369928</v>
      </c>
      <c r="W1869">
        <f t="shared" si="757"/>
        <v>1.7751927972481225E-2</v>
      </c>
      <c r="X1869">
        <f t="shared" si="767"/>
        <v>0.94160359434525442</v>
      </c>
      <c r="Y1869">
        <v>3</v>
      </c>
      <c r="Z1869">
        <f>Y1869*'MRIP Selectivity'!$N$35</f>
        <v>1.8889782527610699E-2</v>
      </c>
      <c r="AA1869">
        <f>Y1869*'MRIP Selectivity'!$O$35</f>
        <v>1.8852867681356991E-2</v>
      </c>
      <c r="AB1869">
        <f>Y1869*'MRIP Selectivity'!$P$35</f>
        <v>2.7096513886256638E-3</v>
      </c>
      <c r="AC1869">
        <v>0.74741255597723821</v>
      </c>
      <c r="AD1869">
        <v>0.94160359434525442</v>
      </c>
      <c r="AE1869">
        <v>1.3432654004296583</v>
      </c>
      <c r="AF1869">
        <f t="shared" si="768"/>
        <v>1.4118460640815688E-2</v>
      </c>
      <c r="AG1869">
        <f t="shared" si="769"/>
        <v>1.7751927972481225E-2</v>
      </c>
      <c r="AH1869">
        <f t="shared" si="770"/>
        <v>3.6397809575670318E-3</v>
      </c>
      <c r="AI1869">
        <f t="shared" si="771"/>
        <v>4.045230159759336E-2</v>
      </c>
      <c r="AJ1869">
        <f t="shared" si="772"/>
        <v>3.5510169570863948E-2</v>
      </c>
      <c r="AK1869">
        <f t="shared" si="773"/>
        <v>2.1562519069982654E-2</v>
      </c>
      <c r="AL1869">
        <f t="shared" si="774"/>
        <v>2.1391708930048256E-2</v>
      </c>
      <c r="AM1869">
        <f t="shared" si="775"/>
        <v>3.1870388613296913E-2</v>
      </c>
      <c r="AN1869">
        <f t="shared" si="776"/>
        <v>1.7751927972481225E-2</v>
      </c>
      <c r="AO1869">
        <v>0</v>
      </c>
      <c r="AP1869">
        <f t="shared" si="777"/>
        <v>3.7742650208967693E-2</v>
      </c>
      <c r="AQ1869">
        <f t="shared" si="778"/>
        <v>1.8852867681356991E-2</v>
      </c>
      <c r="AR1869">
        <v>3</v>
      </c>
      <c r="AS1869">
        <f>AR1869*'MRIP Selectivity'!$N$35</f>
        <v>1.8889782527610699E-2</v>
      </c>
      <c r="AT1869">
        <f>AR1869*'MRIP Selectivity'!$O$35</f>
        <v>1.8852867681356991E-2</v>
      </c>
      <c r="AU1869">
        <f>AR1869*'MRIP Selectivity'!$P$35</f>
        <v>2.7096513886256638E-3</v>
      </c>
      <c r="AV1869">
        <v>4</v>
      </c>
      <c r="AW1869">
        <f t="shared" si="779"/>
        <v>20</v>
      </c>
      <c r="AX1869">
        <f t="shared" si="758"/>
        <v>0</v>
      </c>
      <c r="AY1869">
        <f t="shared" si="759"/>
        <v>0</v>
      </c>
      <c r="AZ1869">
        <f t="shared" si="760"/>
        <v>0</v>
      </c>
      <c r="BA1869">
        <v>744.72996247000003</v>
      </c>
      <c r="BB1869">
        <v>744.72996247000003</v>
      </c>
    </row>
    <row r="1870" spans="1:54" x14ac:dyDescent="0.25">
      <c r="A1870" t="s">
        <v>1676</v>
      </c>
      <c r="B1870" t="s">
        <v>3</v>
      </c>
      <c r="C1870">
        <v>2014</v>
      </c>
      <c r="D1870">
        <v>5</v>
      </c>
      <c r="E1870">
        <v>10</v>
      </c>
      <c r="F1870" t="s">
        <v>1841</v>
      </c>
      <c r="G1870" t="s">
        <v>1768</v>
      </c>
      <c r="H1870" t="s">
        <v>2035</v>
      </c>
      <c r="I1870" t="s">
        <v>1812</v>
      </c>
      <c r="J1870" t="s">
        <v>1813</v>
      </c>
      <c r="K1870" t="str">
        <f t="shared" si="761"/>
        <v>Inshore</v>
      </c>
      <c r="L1870">
        <v>0</v>
      </c>
      <c r="M1870">
        <f t="shared" si="754"/>
        <v>0</v>
      </c>
      <c r="N1870">
        <f t="shared" si="762"/>
        <v>0.10064706722391384</v>
      </c>
      <c r="O1870">
        <f t="shared" si="763"/>
        <v>5.0274313816951972E-2</v>
      </c>
      <c r="P1870">
        <v>0</v>
      </c>
      <c r="Q1870">
        <f t="shared" si="764"/>
        <v>0</v>
      </c>
      <c r="R1870">
        <v>0</v>
      </c>
      <c r="S1870">
        <f t="shared" si="755"/>
        <v>0</v>
      </c>
      <c r="T1870">
        <f t="shared" si="765"/>
        <v>0</v>
      </c>
      <c r="U1870">
        <f t="shared" si="756"/>
        <v>8.4987702968791767E-2</v>
      </c>
      <c r="V1870">
        <f t="shared" si="766"/>
        <v>0.84441310922369939</v>
      </c>
      <c r="W1870">
        <f t="shared" si="757"/>
        <v>4.7338474593283261E-2</v>
      </c>
      <c r="X1870">
        <f t="shared" si="767"/>
        <v>0.94160359434525431</v>
      </c>
      <c r="Y1870">
        <v>8</v>
      </c>
      <c r="Z1870">
        <f>Y1870*'MRIP Selectivity'!$N$35</f>
        <v>5.0372753406961866E-2</v>
      </c>
      <c r="AA1870">
        <f>Y1870*'MRIP Selectivity'!$O$35</f>
        <v>5.0274313816951972E-2</v>
      </c>
      <c r="AB1870">
        <f>Y1870*'MRIP Selectivity'!$P$35</f>
        <v>7.2257370363351036E-3</v>
      </c>
      <c r="AC1870">
        <v>0.74741255597723821</v>
      </c>
      <c r="AD1870">
        <v>0.94160359434525442</v>
      </c>
      <c r="AE1870">
        <v>1.3432654004296583</v>
      </c>
      <c r="AF1870">
        <f t="shared" si="768"/>
        <v>3.7649228375508506E-2</v>
      </c>
      <c r="AG1870">
        <f t="shared" si="769"/>
        <v>4.7338474593283261E-2</v>
      </c>
      <c r="AH1870">
        <f t="shared" si="770"/>
        <v>9.7060825535120847E-3</v>
      </c>
      <c r="AI1870">
        <f t="shared" si="771"/>
        <v>0.10787280426024894</v>
      </c>
      <c r="AJ1870">
        <f t="shared" si="772"/>
        <v>9.4693785522303855E-2</v>
      </c>
      <c r="AK1870">
        <f t="shared" si="773"/>
        <v>5.7500050853287077E-2</v>
      </c>
      <c r="AL1870">
        <f t="shared" si="774"/>
        <v>5.7044557146795349E-2</v>
      </c>
      <c r="AM1870">
        <f t="shared" si="775"/>
        <v>8.4987702968791767E-2</v>
      </c>
      <c r="AN1870">
        <f t="shared" si="776"/>
        <v>4.7338474593283261E-2</v>
      </c>
      <c r="AO1870">
        <v>0</v>
      </c>
      <c r="AP1870">
        <f t="shared" si="777"/>
        <v>0.10064706722391384</v>
      </c>
      <c r="AQ1870">
        <f t="shared" si="778"/>
        <v>5.0274313816951972E-2</v>
      </c>
      <c r="AR1870">
        <v>8</v>
      </c>
      <c r="AS1870">
        <f>AR1870*'MRIP Selectivity'!$N$35</f>
        <v>5.0372753406961866E-2</v>
      </c>
      <c r="AT1870">
        <f>AR1870*'MRIP Selectivity'!$O$35</f>
        <v>5.0274313816951972E-2</v>
      </c>
      <c r="AU1870">
        <f>AR1870*'MRIP Selectivity'!$P$35</f>
        <v>7.2257370363351036E-3</v>
      </c>
      <c r="AV1870">
        <v>4</v>
      </c>
      <c r="AW1870">
        <f t="shared" si="779"/>
        <v>20</v>
      </c>
      <c r="AX1870">
        <f t="shared" si="758"/>
        <v>0</v>
      </c>
      <c r="AY1870">
        <f t="shared" si="759"/>
        <v>0</v>
      </c>
      <c r="AZ1870">
        <f t="shared" si="760"/>
        <v>0</v>
      </c>
      <c r="BA1870">
        <v>496.76597042999998</v>
      </c>
      <c r="BB1870">
        <v>496.76597042999998</v>
      </c>
    </row>
    <row r="1871" spans="1:54" x14ac:dyDescent="0.25">
      <c r="A1871" t="s">
        <v>1677</v>
      </c>
      <c r="B1871" t="s">
        <v>3</v>
      </c>
      <c r="C1871">
        <v>2014</v>
      </c>
      <c r="D1871">
        <v>5</v>
      </c>
      <c r="E1871">
        <v>10</v>
      </c>
      <c r="F1871" t="s">
        <v>1841</v>
      </c>
      <c r="G1871" t="s">
        <v>1768</v>
      </c>
      <c r="H1871" t="s">
        <v>2035</v>
      </c>
      <c r="I1871" t="s">
        <v>1812</v>
      </c>
      <c r="J1871" t="s">
        <v>1813</v>
      </c>
      <c r="K1871" t="str">
        <f t="shared" si="761"/>
        <v>Inshore</v>
      </c>
      <c r="L1871">
        <v>0</v>
      </c>
      <c r="M1871">
        <f t="shared" si="754"/>
        <v>0</v>
      </c>
      <c r="N1871">
        <f t="shared" si="762"/>
        <v>7.5485300417935386E-2</v>
      </c>
      <c r="O1871">
        <f t="shared" si="763"/>
        <v>3.7705735362713981E-2</v>
      </c>
      <c r="P1871">
        <v>0</v>
      </c>
      <c r="Q1871">
        <f t="shared" si="764"/>
        <v>0</v>
      </c>
      <c r="R1871">
        <v>0</v>
      </c>
      <c r="S1871">
        <f t="shared" si="755"/>
        <v>0</v>
      </c>
      <c r="T1871">
        <f t="shared" si="765"/>
        <v>0</v>
      </c>
      <c r="U1871">
        <f t="shared" si="756"/>
        <v>6.3740777226593825E-2</v>
      </c>
      <c r="V1871">
        <f t="shared" si="766"/>
        <v>0.84441310922369928</v>
      </c>
      <c r="W1871">
        <f t="shared" si="757"/>
        <v>3.5503855944962449E-2</v>
      </c>
      <c r="X1871">
        <f t="shared" si="767"/>
        <v>0.94160359434525442</v>
      </c>
      <c r="Y1871">
        <v>6</v>
      </c>
      <c r="Z1871">
        <f>Y1871*'MRIP Selectivity'!$N$35</f>
        <v>3.7779565055221398E-2</v>
      </c>
      <c r="AA1871">
        <f>Y1871*'MRIP Selectivity'!$O$35</f>
        <v>3.7705735362713981E-2</v>
      </c>
      <c r="AB1871">
        <f>Y1871*'MRIP Selectivity'!$P$35</f>
        <v>5.4193027772513275E-3</v>
      </c>
      <c r="AC1871">
        <v>0.74741255597723821</v>
      </c>
      <c r="AD1871">
        <v>0.94160359434525442</v>
      </c>
      <c r="AE1871">
        <v>1.3432654004296583</v>
      </c>
      <c r="AF1871">
        <f t="shared" si="768"/>
        <v>2.8236921281631376E-2</v>
      </c>
      <c r="AG1871">
        <f t="shared" si="769"/>
        <v>3.5503855944962449E-2</v>
      </c>
      <c r="AH1871">
        <f t="shared" si="770"/>
        <v>7.2795619151340635E-3</v>
      </c>
      <c r="AI1871">
        <f t="shared" si="771"/>
        <v>8.0904603195186719E-2</v>
      </c>
      <c r="AJ1871">
        <f t="shared" si="772"/>
        <v>7.1020339141727895E-2</v>
      </c>
      <c r="AK1871">
        <f t="shared" si="773"/>
        <v>4.3125038139965308E-2</v>
      </c>
      <c r="AL1871">
        <f t="shared" si="774"/>
        <v>4.2783417860096512E-2</v>
      </c>
      <c r="AM1871">
        <f t="shared" si="775"/>
        <v>6.3740777226593825E-2</v>
      </c>
      <c r="AN1871">
        <f t="shared" si="776"/>
        <v>3.5503855944962449E-2</v>
      </c>
      <c r="AO1871">
        <v>0</v>
      </c>
      <c r="AP1871">
        <f t="shared" si="777"/>
        <v>7.5485300417935386E-2</v>
      </c>
      <c r="AQ1871">
        <f t="shared" si="778"/>
        <v>3.7705735362713981E-2</v>
      </c>
      <c r="AR1871">
        <v>6</v>
      </c>
      <c r="AS1871">
        <f>AR1871*'MRIP Selectivity'!$N$35</f>
        <v>3.7779565055221398E-2</v>
      </c>
      <c r="AT1871">
        <f>AR1871*'MRIP Selectivity'!$O$35</f>
        <v>3.7705735362713981E-2</v>
      </c>
      <c r="AU1871">
        <f>AR1871*'MRIP Selectivity'!$P$35</f>
        <v>5.4193027772513275E-3</v>
      </c>
      <c r="AV1871">
        <v>4</v>
      </c>
      <c r="AW1871">
        <f t="shared" si="779"/>
        <v>20</v>
      </c>
      <c r="AX1871">
        <f t="shared" si="758"/>
        <v>0</v>
      </c>
      <c r="AY1871">
        <f t="shared" si="759"/>
        <v>0</v>
      </c>
      <c r="AZ1871">
        <f t="shared" si="760"/>
        <v>0</v>
      </c>
      <c r="BA1871">
        <v>496.76597042999998</v>
      </c>
      <c r="BB1871">
        <v>496.76597042999998</v>
      </c>
    </row>
    <row r="1872" spans="1:54" x14ac:dyDescent="0.25">
      <c r="A1872" t="s">
        <v>1678</v>
      </c>
      <c r="B1872" t="s">
        <v>3</v>
      </c>
      <c r="C1872">
        <v>2014</v>
      </c>
      <c r="D1872">
        <v>5</v>
      </c>
      <c r="E1872">
        <v>10</v>
      </c>
      <c r="F1872" t="s">
        <v>1841</v>
      </c>
      <c r="G1872" t="s">
        <v>1768</v>
      </c>
      <c r="H1872" t="s">
        <v>2035</v>
      </c>
      <c r="I1872" t="s">
        <v>1812</v>
      </c>
      <c r="J1872" t="s">
        <v>1813</v>
      </c>
      <c r="K1872" t="str">
        <f t="shared" si="761"/>
        <v>Inshore</v>
      </c>
      <c r="L1872">
        <v>0</v>
      </c>
      <c r="M1872">
        <f t="shared" si="754"/>
        <v>0</v>
      </c>
      <c r="N1872">
        <f t="shared" si="762"/>
        <v>0.25161766805978458</v>
      </c>
      <c r="O1872">
        <f t="shared" si="763"/>
        <v>0.12568578454237994</v>
      </c>
      <c r="P1872">
        <v>0</v>
      </c>
      <c r="Q1872">
        <f t="shared" si="764"/>
        <v>0</v>
      </c>
      <c r="R1872">
        <v>0</v>
      </c>
      <c r="S1872">
        <f t="shared" si="755"/>
        <v>0</v>
      </c>
      <c r="T1872">
        <f t="shared" si="765"/>
        <v>0</v>
      </c>
      <c r="U1872">
        <f t="shared" si="756"/>
        <v>0.21246925742197942</v>
      </c>
      <c r="V1872">
        <f t="shared" si="766"/>
        <v>0.84441310922369939</v>
      </c>
      <c r="W1872">
        <f t="shared" si="757"/>
        <v>0.11834618648320817</v>
      </c>
      <c r="X1872">
        <f t="shared" si="767"/>
        <v>0.94160359434525442</v>
      </c>
      <c r="Y1872">
        <v>20</v>
      </c>
      <c r="Z1872">
        <f>Y1872*'MRIP Selectivity'!$N$35</f>
        <v>0.12593188351740467</v>
      </c>
      <c r="AA1872">
        <f>Y1872*'MRIP Selectivity'!$O$35</f>
        <v>0.12568578454237994</v>
      </c>
      <c r="AB1872">
        <f>Y1872*'MRIP Selectivity'!$P$35</f>
        <v>1.8064342590837758E-2</v>
      </c>
      <c r="AC1872">
        <v>0.74741255597723821</v>
      </c>
      <c r="AD1872">
        <v>0.94160359434525442</v>
      </c>
      <c r="AE1872">
        <v>1.3432654004296583</v>
      </c>
      <c r="AF1872">
        <f t="shared" si="768"/>
        <v>9.4123070938771258E-2</v>
      </c>
      <c r="AG1872">
        <f t="shared" si="769"/>
        <v>0.11834618648320817</v>
      </c>
      <c r="AH1872">
        <f t="shared" si="770"/>
        <v>2.426520638378021E-2</v>
      </c>
      <c r="AI1872">
        <f t="shared" si="771"/>
        <v>0.26968201065062236</v>
      </c>
      <c r="AJ1872">
        <f t="shared" si="772"/>
        <v>0.23673446380575963</v>
      </c>
      <c r="AK1872">
        <f t="shared" si="773"/>
        <v>0.14375012713321769</v>
      </c>
      <c r="AL1872">
        <f t="shared" si="774"/>
        <v>0.14261139286698837</v>
      </c>
      <c r="AM1872">
        <f t="shared" si="775"/>
        <v>0.21246925742197942</v>
      </c>
      <c r="AN1872">
        <f t="shared" si="776"/>
        <v>0.11834618648320817</v>
      </c>
      <c r="AO1872">
        <v>0</v>
      </c>
      <c r="AP1872">
        <f t="shared" si="777"/>
        <v>0.25161766805978458</v>
      </c>
      <c r="AQ1872">
        <f t="shared" si="778"/>
        <v>0.12568578454237994</v>
      </c>
      <c r="AR1872">
        <v>20</v>
      </c>
      <c r="AS1872">
        <f>AR1872*'MRIP Selectivity'!$N$35</f>
        <v>0.12593188351740467</v>
      </c>
      <c r="AT1872">
        <f>AR1872*'MRIP Selectivity'!$O$35</f>
        <v>0.12568578454237994</v>
      </c>
      <c r="AU1872">
        <f>AR1872*'MRIP Selectivity'!$P$35</f>
        <v>1.8064342590837758E-2</v>
      </c>
      <c r="AV1872">
        <v>4</v>
      </c>
      <c r="AW1872">
        <f t="shared" si="779"/>
        <v>20</v>
      </c>
      <c r="AX1872">
        <f t="shared" si="758"/>
        <v>0</v>
      </c>
      <c r="AY1872">
        <f t="shared" si="759"/>
        <v>0</v>
      </c>
      <c r="AZ1872">
        <f t="shared" si="760"/>
        <v>0</v>
      </c>
      <c r="BA1872">
        <v>496.76597042999998</v>
      </c>
      <c r="BB1872">
        <v>496.76597042999998</v>
      </c>
    </row>
    <row r="1873" spans="1:54" x14ac:dyDescent="0.25">
      <c r="A1873" t="s">
        <v>2071</v>
      </c>
      <c r="B1873" t="s">
        <v>3</v>
      </c>
      <c r="C1873">
        <v>2014</v>
      </c>
      <c r="D1873">
        <v>5</v>
      </c>
      <c r="E1873">
        <v>10</v>
      </c>
      <c r="F1873" t="s">
        <v>1843</v>
      </c>
      <c r="G1873" t="s">
        <v>1768</v>
      </c>
      <c r="H1873" t="s">
        <v>2035</v>
      </c>
      <c r="I1873" t="s">
        <v>1812</v>
      </c>
      <c r="J1873" t="s">
        <v>1813</v>
      </c>
      <c r="K1873" t="str">
        <f t="shared" si="761"/>
        <v>Inshore</v>
      </c>
      <c r="L1873">
        <v>0</v>
      </c>
      <c r="M1873">
        <f t="shared" si="754"/>
        <v>0</v>
      </c>
      <c r="N1873">
        <f t="shared" si="762"/>
        <v>1.258088340298923E-2</v>
      </c>
      <c r="O1873">
        <f t="shared" si="763"/>
        <v>6.2842892271189965E-3</v>
      </c>
      <c r="P1873">
        <v>0</v>
      </c>
      <c r="Q1873">
        <f t="shared" si="764"/>
        <v>0</v>
      </c>
      <c r="R1873">
        <v>0</v>
      </c>
      <c r="S1873">
        <f t="shared" si="755"/>
        <v>0</v>
      </c>
      <c r="T1873">
        <f t="shared" si="765"/>
        <v>0</v>
      </c>
      <c r="U1873">
        <f t="shared" si="756"/>
        <v>1.0623462871098971E-2</v>
      </c>
      <c r="V1873">
        <f t="shared" si="766"/>
        <v>0.84441310922369939</v>
      </c>
      <c r="W1873">
        <f t="shared" si="757"/>
        <v>5.9173093241604077E-3</v>
      </c>
      <c r="X1873">
        <f t="shared" si="767"/>
        <v>0.94160359434525431</v>
      </c>
      <c r="Y1873">
        <v>1</v>
      </c>
      <c r="Z1873">
        <f>Y1873*'MRIP Selectivity'!$N$35</f>
        <v>6.2965941758702333E-3</v>
      </c>
      <c r="AA1873">
        <f>Y1873*'MRIP Selectivity'!$O$35</f>
        <v>6.2842892271189965E-3</v>
      </c>
      <c r="AB1873">
        <f>Y1873*'MRIP Selectivity'!$P$35</f>
        <v>9.0321712954188795E-4</v>
      </c>
      <c r="AC1873">
        <v>0.74741255597723821</v>
      </c>
      <c r="AD1873">
        <v>0.94160359434525442</v>
      </c>
      <c r="AE1873">
        <v>1.3432654004296583</v>
      </c>
      <c r="AF1873">
        <f t="shared" si="768"/>
        <v>4.7061535469385633E-3</v>
      </c>
      <c r="AG1873">
        <f t="shared" si="769"/>
        <v>5.9173093241604077E-3</v>
      </c>
      <c r="AH1873">
        <f t="shared" si="770"/>
        <v>1.2132603191890106E-3</v>
      </c>
      <c r="AI1873">
        <f t="shared" si="771"/>
        <v>1.3484100532531117E-2</v>
      </c>
      <c r="AJ1873">
        <f t="shared" si="772"/>
        <v>1.1836723190287982E-2</v>
      </c>
      <c r="AK1873">
        <f t="shared" si="773"/>
        <v>7.1875063566608846E-3</v>
      </c>
      <c r="AL1873">
        <f t="shared" si="774"/>
        <v>7.1305696433494187E-3</v>
      </c>
      <c r="AM1873">
        <f t="shared" si="775"/>
        <v>1.0623462871098971E-2</v>
      </c>
      <c r="AN1873">
        <f t="shared" si="776"/>
        <v>5.9173093241604077E-3</v>
      </c>
      <c r="AO1873">
        <v>0</v>
      </c>
      <c r="AP1873">
        <f t="shared" si="777"/>
        <v>1.258088340298923E-2</v>
      </c>
      <c r="AQ1873">
        <f t="shared" si="778"/>
        <v>6.2842892271189965E-3</v>
      </c>
      <c r="AR1873">
        <v>1</v>
      </c>
      <c r="AS1873">
        <f>AR1873*'MRIP Selectivity'!$N$35</f>
        <v>6.2965941758702333E-3</v>
      </c>
      <c r="AT1873">
        <f>AR1873*'MRIP Selectivity'!$O$35</f>
        <v>6.2842892271189965E-3</v>
      </c>
      <c r="AU1873">
        <f>AR1873*'MRIP Selectivity'!$P$35</f>
        <v>9.0321712954188795E-4</v>
      </c>
      <c r="AV1873">
        <v>4</v>
      </c>
      <c r="AW1873">
        <f t="shared" si="779"/>
        <v>20</v>
      </c>
      <c r="AX1873">
        <f t="shared" si="758"/>
        <v>0</v>
      </c>
      <c r="AY1873">
        <f t="shared" si="759"/>
        <v>0</v>
      </c>
      <c r="AZ1873">
        <f t="shared" si="760"/>
        <v>0</v>
      </c>
      <c r="BA1873">
        <v>179.74979037</v>
      </c>
      <c r="BB1873">
        <v>179.74979037</v>
      </c>
    </row>
    <row r="1874" spans="1:54" x14ac:dyDescent="0.25">
      <c r="A1874" t="s">
        <v>1679</v>
      </c>
      <c r="B1874" t="s">
        <v>3</v>
      </c>
      <c r="C1874">
        <v>2014</v>
      </c>
      <c r="D1874">
        <v>5</v>
      </c>
      <c r="E1874">
        <v>10</v>
      </c>
      <c r="F1874" t="s">
        <v>1843</v>
      </c>
      <c r="G1874" t="s">
        <v>1768</v>
      </c>
      <c r="H1874" t="s">
        <v>2035</v>
      </c>
      <c r="I1874" t="s">
        <v>1837</v>
      </c>
      <c r="J1874" t="s">
        <v>1767</v>
      </c>
      <c r="K1874" t="str">
        <f t="shared" si="761"/>
        <v>Inshore</v>
      </c>
      <c r="L1874">
        <v>0</v>
      </c>
      <c r="M1874">
        <f t="shared" si="754"/>
        <v>0</v>
      </c>
      <c r="N1874">
        <f t="shared" si="762"/>
        <v>0.10064706722391384</v>
      </c>
      <c r="O1874">
        <f t="shared" si="763"/>
        <v>5.0274313816951972E-2</v>
      </c>
      <c r="P1874">
        <v>0</v>
      </c>
      <c r="Q1874">
        <f t="shared" si="764"/>
        <v>0</v>
      </c>
      <c r="R1874">
        <v>0</v>
      </c>
      <c r="S1874">
        <f t="shared" si="755"/>
        <v>0</v>
      </c>
      <c r="T1874">
        <f t="shared" si="765"/>
        <v>0</v>
      </c>
      <c r="U1874">
        <f t="shared" si="756"/>
        <v>8.4987702968791767E-2</v>
      </c>
      <c r="V1874">
        <f t="shared" si="766"/>
        <v>0.84441310922369939</v>
      </c>
      <c r="W1874">
        <f t="shared" si="757"/>
        <v>4.7338474593283261E-2</v>
      </c>
      <c r="X1874">
        <f t="shared" si="767"/>
        <v>0.94160359434525431</v>
      </c>
      <c r="Y1874">
        <v>8</v>
      </c>
      <c r="Z1874">
        <f>Y1874*'MRIP Selectivity'!$N$35</f>
        <v>5.0372753406961866E-2</v>
      </c>
      <c r="AA1874">
        <f>Y1874*'MRIP Selectivity'!$O$35</f>
        <v>5.0274313816951972E-2</v>
      </c>
      <c r="AB1874">
        <f>Y1874*'MRIP Selectivity'!$P$35</f>
        <v>7.2257370363351036E-3</v>
      </c>
      <c r="AC1874">
        <v>0.74741255597723821</v>
      </c>
      <c r="AD1874">
        <v>0.94160359434525442</v>
      </c>
      <c r="AE1874">
        <v>1.3432654004296583</v>
      </c>
      <c r="AF1874">
        <f t="shared" si="768"/>
        <v>3.7649228375508506E-2</v>
      </c>
      <c r="AG1874">
        <f t="shared" si="769"/>
        <v>4.7338474593283261E-2</v>
      </c>
      <c r="AH1874">
        <f t="shared" si="770"/>
        <v>9.7060825535120847E-3</v>
      </c>
      <c r="AI1874">
        <f t="shared" si="771"/>
        <v>0.10787280426024894</v>
      </c>
      <c r="AJ1874">
        <f t="shared" si="772"/>
        <v>9.4693785522303855E-2</v>
      </c>
      <c r="AK1874">
        <f t="shared" si="773"/>
        <v>5.7500050853287077E-2</v>
      </c>
      <c r="AL1874">
        <f t="shared" si="774"/>
        <v>5.7044557146795349E-2</v>
      </c>
      <c r="AM1874">
        <f t="shared" si="775"/>
        <v>8.4987702968791767E-2</v>
      </c>
      <c r="AN1874">
        <f t="shared" si="776"/>
        <v>4.7338474593283261E-2</v>
      </c>
      <c r="AO1874">
        <v>0</v>
      </c>
      <c r="AP1874">
        <f t="shared" si="777"/>
        <v>0.10064706722391384</v>
      </c>
      <c r="AQ1874">
        <f t="shared" si="778"/>
        <v>5.0274313816951972E-2</v>
      </c>
      <c r="AR1874">
        <v>8</v>
      </c>
      <c r="AS1874">
        <f>AR1874*'MRIP Selectivity'!$N$35</f>
        <v>5.0372753406961866E-2</v>
      </c>
      <c r="AT1874">
        <f>AR1874*'MRIP Selectivity'!$O$35</f>
        <v>5.0274313816951972E-2</v>
      </c>
      <c r="AU1874">
        <f>AR1874*'MRIP Selectivity'!$P$35</f>
        <v>7.2257370363351036E-3</v>
      </c>
      <c r="AV1874">
        <v>4</v>
      </c>
      <c r="AW1874">
        <f t="shared" si="779"/>
        <v>20</v>
      </c>
      <c r="AX1874">
        <f t="shared" si="758"/>
        <v>0</v>
      </c>
      <c r="AY1874">
        <f t="shared" si="759"/>
        <v>0</v>
      </c>
      <c r="AZ1874">
        <f t="shared" si="760"/>
        <v>0</v>
      </c>
      <c r="BA1874">
        <v>62.435000539000001</v>
      </c>
      <c r="BB1874">
        <v>62.435000539000001</v>
      </c>
    </row>
    <row r="1875" spans="1:54" x14ac:dyDescent="0.25">
      <c r="A1875" t="s">
        <v>1680</v>
      </c>
      <c r="B1875" t="s">
        <v>3</v>
      </c>
      <c r="C1875">
        <v>2014</v>
      </c>
      <c r="D1875">
        <v>5</v>
      </c>
      <c r="E1875">
        <v>10</v>
      </c>
      <c r="F1875" t="s">
        <v>1870</v>
      </c>
      <c r="G1875" t="s">
        <v>1768</v>
      </c>
      <c r="H1875" t="s">
        <v>2036</v>
      </c>
      <c r="I1875" t="s">
        <v>1824</v>
      </c>
      <c r="J1875" t="s">
        <v>1767</v>
      </c>
      <c r="K1875" t="str">
        <f t="shared" si="761"/>
        <v>Inshore</v>
      </c>
      <c r="L1875">
        <v>0</v>
      </c>
      <c r="M1875">
        <f t="shared" si="754"/>
        <v>0</v>
      </c>
      <c r="N1875">
        <f t="shared" si="762"/>
        <v>1.258088340298923E-2</v>
      </c>
      <c r="O1875">
        <f t="shared" si="763"/>
        <v>6.2842892271189965E-3</v>
      </c>
      <c r="P1875">
        <v>0</v>
      </c>
      <c r="Q1875">
        <f t="shared" si="764"/>
        <v>0</v>
      </c>
      <c r="R1875">
        <v>0</v>
      </c>
      <c r="S1875">
        <f t="shared" si="755"/>
        <v>0</v>
      </c>
      <c r="T1875">
        <f t="shared" si="765"/>
        <v>0</v>
      </c>
      <c r="U1875">
        <f t="shared" si="756"/>
        <v>1.0623462871098971E-2</v>
      </c>
      <c r="V1875">
        <f t="shared" si="766"/>
        <v>0.84441310922369939</v>
      </c>
      <c r="W1875">
        <f t="shared" si="757"/>
        <v>5.9173093241604077E-3</v>
      </c>
      <c r="X1875">
        <f t="shared" si="767"/>
        <v>0.94160359434525431</v>
      </c>
      <c r="Y1875">
        <v>1</v>
      </c>
      <c r="Z1875">
        <f>Y1875*'MRIP Selectivity'!$N$35</f>
        <v>6.2965941758702333E-3</v>
      </c>
      <c r="AA1875">
        <f>Y1875*'MRIP Selectivity'!$O$35</f>
        <v>6.2842892271189965E-3</v>
      </c>
      <c r="AB1875">
        <f>Y1875*'MRIP Selectivity'!$P$35</f>
        <v>9.0321712954188795E-4</v>
      </c>
      <c r="AC1875">
        <v>0.74741255597723821</v>
      </c>
      <c r="AD1875">
        <v>0.94160359434525442</v>
      </c>
      <c r="AE1875">
        <v>1.3432654004296583</v>
      </c>
      <c r="AF1875">
        <f t="shared" si="768"/>
        <v>4.7061535469385633E-3</v>
      </c>
      <c r="AG1875">
        <f t="shared" si="769"/>
        <v>5.9173093241604077E-3</v>
      </c>
      <c r="AH1875">
        <f t="shared" si="770"/>
        <v>1.2132603191890106E-3</v>
      </c>
      <c r="AI1875">
        <f t="shared" si="771"/>
        <v>1.3484100532531117E-2</v>
      </c>
      <c r="AJ1875">
        <f t="shared" si="772"/>
        <v>1.1836723190287982E-2</v>
      </c>
      <c r="AK1875">
        <f t="shared" si="773"/>
        <v>7.1875063566608846E-3</v>
      </c>
      <c r="AL1875">
        <f t="shared" si="774"/>
        <v>7.1305696433494187E-3</v>
      </c>
      <c r="AM1875">
        <f t="shared" si="775"/>
        <v>1.0623462871098971E-2</v>
      </c>
      <c r="AN1875">
        <f t="shared" si="776"/>
        <v>5.9173093241604077E-3</v>
      </c>
      <c r="AO1875">
        <v>0</v>
      </c>
      <c r="AP1875">
        <f t="shared" si="777"/>
        <v>1.258088340298923E-2</v>
      </c>
      <c r="AQ1875">
        <f t="shared" si="778"/>
        <v>6.2842892271189965E-3</v>
      </c>
      <c r="AR1875">
        <v>1</v>
      </c>
      <c r="AS1875">
        <f>AR1875*'MRIP Selectivity'!$N$35</f>
        <v>6.2965941758702333E-3</v>
      </c>
      <c r="AT1875">
        <f>AR1875*'MRIP Selectivity'!$O$35</f>
        <v>6.2842892271189965E-3</v>
      </c>
      <c r="AU1875">
        <f>AR1875*'MRIP Selectivity'!$P$35</f>
        <v>9.0321712954188795E-4</v>
      </c>
      <c r="AV1875">
        <v>1</v>
      </c>
      <c r="AW1875">
        <f t="shared" si="779"/>
        <v>5</v>
      </c>
      <c r="AX1875">
        <f t="shared" si="758"/>
        <v>0</v>
      </c>
      <c r="AY1875">
        <f t="shared" si="759"/>
        <v>0</v>
      </c>
      <c r="AZ1875">
        <f t="shared" si="760"/>
        <v>0</v>
      </c>
      <c r="BA1875">
        <v>2358.0460122</v>
      </c>
      <c r="BB1875">
        <v>2358.0460122</v>
      </c>
    </row>
    <row r="1876" spans="1:54" x14ac:dyDescent="0.25">
      <c r="A1876" t="s">
        <v>2072</v>
      </c>
      <c r="B1876" t="s">
        <v>3</v>
      </c>
      <c r="C1876">
        <v>2014</v>
      </c>
      <c r="D1876">
        <v>5</v>
      </c>
      <c r="E1876">
        <v>10</v>
      </c>
      <c r="F1876" t="s">
        <v>1853</v>
      </c>
      <c r="G1876" t="s">
        <v>1768</v>
      </c>
      <c r="H1876" t="s">
        <v>2035</v>
      </c>
      <c r="I1876" t="s">
        <v>1812</v>
      </c>
      <c r="J1876" t="s">
        <v>1813</v>
      </c>
      <c r="K1876" t="str">
        <f t="shared" si="761"/>
        <v>Inshore</v>
      </c>
      <c r="L1876">
        <v>0</v>
      </c>
      <c r="M1876">
        <f t="shared" si="754"/>
        <v>0</v>
      </c>
      <c r="N1876">
        <f t="shared" si="762"/>
        <v>1.258088340298923E-2</v>
      </c>
      <c r="O1876">
        <f t="shared" si="763"/>
        <v>6.2842892271189965E-3</v>
      </c>
      <c r="P1876">
        <v>0</v>
      </c>
      <c r="Q1876">
        <f t="shared" si="764"/>
        <v>0</v>
      </c>
      <c r="R1876">
        <v>0</v>
      </c>
      <c r="S1876">
        <f t="shared" si="755"/>
        <v>0</v>
      </c>
      <c r="T1876">
        <f t="shared" si="765"/>
        <v>0</v>
      </c>
      <c r="U1876">
        <f t="shared" si="756"/>
        <v>1.0623462871098971E-2</v>
      </c>
      <c r="V1876">
        <f t="shared" si="766"/>
        <v>0.84441310922369939</v>
      </c>
      <c r="W1876">
        <f t="shared" si="757"/>
        <v>5.9173093241604077E-3</v>
      </c>
      <c r="X1876">
        <f t="shared" si="767"/>
        <v>0.94160359434525431</v>
      </c>
      <c r="Y1876">
        <v>1</v>
      </c>
      <c r="Z1876">
        <f>Y1876*'MRIP Selectivity'!$N$35</f>
        <v>6.2965941758702333E-3</v>
      </c>
      <c r="AA1876">
        <f>Y1876*'MRIP Selectivity'!$O$35</f>
        <v>6.2842892271189965E-3</v>
      </c>
      <c r="AB1876">
        <f>Y1876*'MRIP Selectivity'!$P$35</f>
        <v>9.0321712954188795E-4</v>
      </c>
      <c r="AC1876">
        <v>0.74741255597723821</v>
      </c>
      <c r="AD1876">
        <v>0.94160359434525442</v>
      </c>
      <c r="AE1876">
        <v>1.3432654004296583</v>
      </c>
      <c r="AF1876">
        <f t="shared" si="768"/>
        <v>4.7061535469385633E-3</v>
      </c>
      <c r="AG1876">
        <f t="shared" si="769"/>
        <v>5.9173093241604077E-3</v>
      </c>
      <c r="AH1876">
        <f t="shared" si="770"/>
        <v>1.2132603191890106E-3</v>
      </c>
      <c r="AI1876">
        <f t="shared" si="771"/>
        <v>1.3484100532531117E-2</v>
      </c>
      <c r="AJ1876">
        <f t="shared" si="772"/>
        <v>1.1836723190287982E-2</v>
      </c>
      <c r="AK1876">
        <f t="shared" si="773"/>
        <v>7.1875063566608846E-3</v>
      </c>
      <c r="AL1876">
        <f t="shared" si="774"/>
        <v>7.1305696433494187E-3</v>
      </c>
      <c r="AM1876">
        <f t="shared" si="775"/>
        <v>1.0623462871098971E-2</v>
      </c>
      <c r="AN1876">
        <f t="shared" si="776"/>
        <v>5.9173093241604077E-3</v>
      </c>
      <c r="AO1876">
        <v>0</v>
      </c>
      <c r="AP1876">
        <f t="shared" si="777"/>
        <v>1.258088340298923E-2</v>
      </c>
      <c r="AQ1876">
        <f t="shared" si="778"/>
        <v>6.2842892271189965E-3</v>
      </c>
      <c r="AR1876">
        <v>1</v>
      </c>
      <c r="AS1876">
        <f>AR1876*'MRIP Selectivity'!$N$35</f>
        <v>6.2965941758702333E-3</v>
      </c>
      <c r="AT1876">
        <f>AR1876*'MRIP Selectivity'!$O$35</f>
        <v>6.2842892271189965E-3</v>
      </c>
      <c r="AU1876">
        <f>AR1876*'MRIP Selectivity'!$P$35</f>
        <v>9.0321712954188795E-4</v>
      </c>
      <c r="AV1876">
        <v>3</v>
      </c>
      <c r="AW1876">
        <f t="shared" si="779"/>
        <v>15</v>
      </c>
      <c r="AX1876">
        <f t="shared" si="758"/>
        <v>0</v>
      </c>
      <c r="AY1876">
        <f t="shared" si="759"/>
        <v>0</v>
      </c>
      <c r="AZ1876">
        <f t="shared" si="760"/>
        <v>0</v>
      </c>
      <c r="BA1876">
        <v>857.55918980000001</v>
      </c>
      <c r="BB1876">
        <v>857.55918980000001</v>
      </c>
    </row>
    <row r="1877" spans="1:54" x14ac:dyDescent="0.25">
      <c r="A1877" t="s">
        <v>1681</v>
      </c>
      <c r="B1877" t="s">
        <v>3</v>
      </c>
      <c r="C1877">
        <v>2014</v>
      </c>
      <c r="D1877">
        <v>5</v>
      </c>
      <c r="E1877">
        <v>10</v>
      </c>
      <c r="F1877" t="s">
        <v>1853</v>
      </c>
      <c r="G1877" t="s">
        <v>1768</v>
      </c>
      <c r="H1877" t="s">
        <v>2035</v>
      </c>
      <c r="I1877" t="s">
        <v>1812</v>
      </c>
      <c r="J1877" t="s">
        <v>1767</v>
      </c>
      <c r="K1877" t="str">
        <f t="shared" si="761"/>
        <v>Inshore</v>
      </c>
      <c r="L1877">
        <v>0</v>
      </c>
      <c r="M1877">
        <f t="shared" si="754"/>
        <v>0</v>
      </c>
      <c r="N1877">
        <f t="shared" si="762"/>
        <v>7.5485300417935386E-2</v>
      </c>
      <c r="O1877">
        <f t="shared" si="763"/>
        <v>3.7705735362713981E-2</v>
      </c>
      <c r="P1877">
        <v>0</v>
      </c>
      <c r="Q1877">
        <f t="shared" si="764"/>
        <v>0</v>
      </c>
      <c r="R1877">
        <v>0</v>
      </c>
      <c r="S1877">
        <f t="shared" si="755"/>
        <v>0</v>
      </c>
      <c r="T1877">
        <f t="shared" si="765"/>
        <v>0</v>
      </c>
      <c r="U1877">
        <f t="shared" si="756"/>
        <v>6.3740777226593825E-2</v>
      </c>
      <c r="V1877">
        <f t="shared" si="766"/>
        <v>0.84441310922369928</v>
      </c>
      <c r="W1877">
        <f t="shared" si="757"/>
        <v>3.5503855944962449E-2</v>
      </c>
      <c r="X1877">
        <f t="shared" si="767"/>
        <v>0.94160359434525442</v>
      </c>
      <c r="Y1877">
        <v>6</v>
      </c>
      <c r="Z1877">
        <f>Y1877*'MRIP Selectivity'!$N$35</f>
        <v>3.7779565055221398E-2</v>
      </c>
      <c r="AA1877">
        <f>Y1877*'MRIP Selectivity'!$O$35</f>
        <v>3.7705735362713981E-2</v>
      </c>
      <c r="AB1877">
        <f>Y1877*'MRIP Selectivity'!$P$35</f>
        <v>5.4193027772513275E-3</v>
      </c>
      <c r="AC1877">
        <v>0.74741255597723821</v>
      </c>
      <c r="AD1877">
        <v>0.94160359434525442</v>
      </c>
      <c r="AE1877">
        <v>1.3432654004296583</v>
      </c>
      <c r="AF1877">
        <f t="shared" si="768"/>
        <v>2.8236921281631376E-2</v>
      </c>
      <c r="AG1877">
        <f t="shared" si="769"/>
        <v>3.5503855944962449E-2</v>
      </c>
      <c r="AH1877">
        <f t="shared" si="770"/>
        <v>7.2795619151340635E-3</v>
      </c>
      <c r="AI1877">
        <f t="shared" si="771"/>
        <v>8.0904603195186719E-2</v>
      </c>
      <c r="AJ1877">
        <f t="shared" si="772"/>
        <v>7.1020339141727895E-2</v>
      </c>
      <c r="AK1877">
        <f t="shared" si="773"/>
        <v>4.3125038139965308E-2</v>
      </c>
      <c r="AL1877">
        <f t="shared" si="774"/>
        <v>4.2783417860096512E-2</v>
      </c>
      <c r="AM1877">
        <f t="shared" si="775"/>
        <v>6.3740777226593825E-2</v>
      </c>
      <c r="AN1877">
        <f t="shared" si="776"/>
        <v>3.5503855944962449E-2</v>
      </c>
      <c r="AO1877">
        <v>0</v>
      </c>
      <c r="AP1877">
        <f t="shared" si="777"/>
        <v>7.5485300417935386E-2</v>
      </c>
      <c r="AQ1877">
        <f t="shared" si="778"/>
        <v>3.7705735362713981E-2</v>
      </c>
      <c r="AR1877">
        <v>6</v>
      </c>
      <c r="AS1877">
        <f>AR1877*'MRIP Selectivity'!$N$35</f>
        <v>3.7779565055221398E-2</v>
      </c>
      <c r="AT1877">
        <f>AR1877*'MRIP Selectivity'!$O$35</f>
        <v>3.7705735362713981E-2</v>
      </c>
      <c r="AU1877">
        <f>AR1877*'MRIP Selectivity'!$P$35</f>
        <v>5.4193027772513275E-3</v>
      </c>
      <c r="AV1877">
        <v>4</v>
      </c>
      <c r="AW1877">
        <f t="shared" si="779"/>
        <v>20</v>
      </c>
      <c r="AX1877">
        <f t="shared" si="758"/>
        <v>0</v>
      </c>
      <c r="AY1877">
        <f t="shared" si="759"/>
        <v>0</v>
      </c>
      <c r="AZ1877">
        <f t="shared" si="760"/>
        <v>0</v>
      </c>
      <c r="BA1877">
        <v>857.55918980000001</v>
      </c>
      <c r="BB1877">
        <v>857.55918980000001</v>
      </c>
    </row>
    <row r="1878" spans="1:54" x14ac:dyDescent="0.25">
      <c r="A1878" t="s">
        <v>1682</v>
      </c>
      <c r="B1878" t="s">
        <v>3</v>
      </c>
      <c r="C1878">
        <v>2014</v>
      </c>
      <c r="D1878">
        <v>6</v>
      </c>
      <c r="E1878">
        <v>11</v>
      </c>
      <c r="F1878" t="s">
        <v>1810</v>
      </c>
      <c r="G1878" t="s">
        <v>1768</v>
      </c>
      <c r="H1878" t="s">
        <v>2036</v>
      </c>
      <c r="I1878" t="s">
        <v>1812</v>
      </c>
      <c r="J1878" t="s">
        <v>1813</v>
      </c>
      <c r="K1878" t="str">
        <f t="shared" si="761"/>
        <v>Inshore</v>
      </c>
      <c r="L1878">
        <v>0</v>
      </c>
      <c r="M1878">
        <f t="shared" si="754"/>
        <v>0</v>
      </c>
      <c r="N1878">
        <f t="shared" si="762"/>
        <v>0.10064706722391384</v>
      </c>
      <c r="O1878">
        <f t="shared" si="763"/>
        <v>5.0274313816951972E-2</v>
      </c>
      <c r="P1878">
        <v>0</v>
      </c>
      <c r="Q1878">
        <f t="shared" si="764"/>
        <v>0</v>
      </c>
      <c r="R1878">
        <v>0</v>
      </c>
      <c r="S1878">
        <f t="shared" si="755"/>
        <v>0</v>
      </c>
      <c r="T1878">
        <f t="shared" si="765"/>
        <v>0</v>
      </c>
      <c r="U1878">
        <f t="shared" si="756"/>
        <v>8.4987702968791767E-2</v>
      </c>
      <c r="V1878">
        <f t="shared" si="766"/>
        <v>0.84441310922369939</v>
      </c>
      <c r="W1878">
        <f t="shared" si="757"/>
        <v>4.7338474593283261E-2</v>
      </c>
      <c r="X1878">
        <f t="shared" si="767"/>
        <v>0.94160359434525431</v>
      </c>
      <c r="Y1878">
        <v>8</v>
      </c>
      <c r="Z1878">
        <f>Y1878*'MRIP Selectivity'!$N$35</f>
        <v>5.0372753406961866E-2</v>
      </c>
      <c r="AA1878">
        <f>Y1878*'MRIP Selectivity'!$O$35</f>
        <v>5.0274313816951972E-2</v>
      </c>
      <c r="AB1878">
        <f>Y1878*'MRIP Selectivity'!$P$35</f>
        <v>7.2257370363351036E-3</v>
      </c>
      <c r="AC1878">
        <v>0.74741255597723821</v>
      </c>
      <c r="AD1878">
        <v>0.94160359434525442</v>
      </c>
      <c r="AE1878">
        <v>1.3432654004296583</v>
      </c>
      <c r="AF1878">
        <f t="shared" si="768"/>
        <v>3.7649228375508506E-2</v>
      </c>
      <c r="AG1878">
        <f t="shared" si="769"/>
        <v>4.7338474593283261E-2</v>
      </c>
      <c r="AH1878">
        <f t="shared" si="770"/>
        <v>9.7060825535120847E-3</v>
      </c>
      <c r="AI1878">
        <f t="shared" si="771"/>
        <v>0.10787280426024894</v>
      </c>
      <c r="AJ1878">
        <f t="shared" si="772"/>
        <v>9.4693785522303855E-2</v>
      </c>
      <c r="AK1878">
        <f t="shared" si="773"/>
        <v>5.7500050853287077E-2</v>
      </c>
      <c r="AL1878">
        <f t="shared" si="774"/>
        <v>5.7044557146795349E-2</v>
      </c>
      <c r="AM1878">
        <f t="shared" si="775"/>
        <v>8.4987702968791767E-2</v>
      </c>
      <c r="AN1878">
        <f t="shared" si="776"/>
        <v>4.7338474593283261E-2</v>
      </c>
      <c r="AO1878">
        <v>0</v>
      </c>
      <c r="AP1878">
        <f t="shared" si="777"/>
        <v>0.10064706722391384</v>
      </c>
      <c r="AQ1878">
        <f t="shared" si="778"/>
        <v>5.0274313816951972E-2</v>
      </c>
      <c r="AR1878">
        <v>8</v>
      </c>
      <c r="AS1878">
        <f>AR1878*'MRIP Selectivity'!$N$35</f>
        <v>5.0372753406961866E-2</v>
      </c>
      <c r="AT1878">
        <f>AR1878*'MRIP Selectivity'!$O$35</f>
        <v>5.0274313816951972E-2</v>
      </c>
      <c r="AU1878">
        <f>AR1878*'MRIP Selectivity'!$P$35</f>
        <v>7.2257370363351036E-3</v>
      </c>
      <c r="AV1878">
        <v>1</v>
      </c>
      <c r="AW1878">
        <f t="shared" si="779"/>
        <v>5</v>
      </c>
      <c r="AX1878">
        <f t="shared" si="758"/>
        <v>0</v>
      </c>
      <c r="AY1878">
        <f t="shared" si="759"/>
        <v>0</v>
      </c>
      <c r="AZ1878">
        <f t="shared" si="760"/>
        <v>0</v>
      </c>
      <c r="BA1878">
        <v>43.522330214</v>
      </c>
      <c r="BB1878">
        <v>43.522330214</v>
      </c>
    </row>
    <row r="1879" spans="1:54" x14ac:dyDescent="0.25">
      <c r="A1879" t="s">
        <v>1683</v>
      </c>
      <c r="B1879" t="s">
        <v>3</v>
      </c>
      <c r="C1879">
        <v>2014</v>
      </c>
      <c r="D1879">
        <v>6</v>
      </c>
      <c r="E1879">
        <v>11</v>
      </c>
      <c r="F1879" t="s">
        <v>1810</v>
      </c>
      <c r="G1879" t="s">
        <v>1768</v>
      </c>
      <c r="H1879" t="s">
        <v>2036</v>
      </c>
      <c r="I1879" t="s">
        <v>1812</v>
      </c>
      <c r="J1879" t="s">
        <v>1813</v>
      </c>
      <c r="K1879" t="str">
        <f t="shared" si="761"/>
        <v>Inshore</v>
      </c>
      <c r="L1879">
        <v>0</v>
      </c>
      <c r="M1879">
        <f t="shared" si="754"/>
        <v>0</v>
      </c>
      <c r="N1879">
        <f t="shared" si="762"/>
        <v>1.258088340298923E-2</v>
      </c>
      <c r="O1879">
        <f t="shared" si="763"/>
        <v>6.2842892271189965E-3</v>
      </c>
      <c r="P1879">
        <v>0</v>
      </c>
      <c r="Q1879">
        <f t="shared" si="764"/>
        <v>0</v>
      </c>
      <c r="R1879">
        <v>0</v>
      </c>
      <c r="S1879">
        <f t="shared" si="755"/>
        <v>0</v>
      </c>
      <c r="T1879">
        <f t="shared" si="765"/>
        <v>0</v>
      </c>
      <c r="U1879">
        <f t="shared" si="756"/>
        <v>1.0623462871098971E-2</v>
      </c>
      <c r="V1879">
        <f t="shared" si="766"/>
        <v>0.84441310922369939</v>
      </c>
      <c r="W1879">
        <f t="shared" si="757"/>
        <v>5.9173093241604077E-3</v>
      </c>
      <c r="X1879">
        <f t="shared" si="767"/>
        <v>0.94160359434525431</v>
      </c>
      <c r="Y1879">
        <v>1</v>
      </c>
      <c r="Z1879">
        <f>Y1879*'MRIP Selectivity'!$N$35</f>
        <v>6.2965941758702333E-3</v>
      </c>
      <c r="AA1879">
        <f>Y1879*'MRIP Selectivity'!$O$35</f>
        <v>6.2842892271189965E-3</v>
      </c>
      <c r="AB1879">
        <f>Y1879*'MRIP Selectivity'!$P$35</f>
        <v>9.0321712954188795E-4</v>
      </c>
      <c r="AC1879">
        <v>0.74741255597723821</v>
      </c>
      <c r="AD1879">
        <v>0.94160359434525442</v>
      </c>
      <c r="AE1879">
        <v>1.3432654004296583</v>
      </c>
      <c r="AF1879">
        <f t="shared" si="768"/>
        <v>4.7061535469385633E-3</v>
      </c>
      <c r="AG1879">
        <f t="shared" si="769"/>
        <v>5.9173093241604077E-3</v>
      </c>
      <c r="AH1879">
        <f t="shared" si="770"/>
        <v>1.2132603191890106E-3</v>
      </c>
      <c r="AI1879">
        <f t="shared" si="771"/>
        <v>1.3484100532531117E-2</v>
      </c>
      <c r="AJ1879">
        <f t="shared" si="772"/>
        <v>1.1836723190287982E-2</v>
      </c>
      <c r="AK1879">
        <f t="shared" si="773"/>
        <v>7.1875063566608846E-3</v>
      </c>
      <c r="AL1879">
        <f t="shared" si="774"/>
        <v>7.1305696433494187E-3</v>
      </c>
      <c r="AM1879">
        <f t="shared" si="775"/>
        <v>1.0623462871098971E-2</v>
      </c>
      <c r="AN1879">
        <f t="shared" si="776"/>
        <v>5.9173093241604077E-3</v>
      </c>
      <c r="AO1879">
        <v>0</v>
      </c>
      <c r="AP1879">
        <f t="shared" si="777"/>
        <v>1.258088340298923E-2</v>
      </c>
      <c r="AQ1879">
        <f t="shared" si="778"/>
        <v>6.2842892271189965E-3</v>
      </c>
      <c r="AR1879">
        <v>1</v>
      </c>
      <c r="AS1879">
        <f>AR1879*'MRIP Selectivity'!$N$35</f>
        <v>6.2965941758702333E-3</v>
      </c>
      <c r="AT1879">
        <f>AR1879*'MRIP Selectivity'!$O$35</f>
        <v>6.2842892271189965E-3</v>
      </c>
      <c r="AU1879">
        <f>AR1879*'MRIP Selectivity'!$P$35</f>
        <v>9.0321712954188795E-4</v>
      </c>
      <c r="AV1879">
        <v>1</v>
      </c>
      <c r="AW1879">
        <f t="shared" si="779"/>
        <v>5</v>
      </c>
      <c r="AX1879">
        <f t="shared" si="758"/>
        <v>0</v>
      </c>
      <c r="AY1879">
        <f t="shared" si="759"/>
        <v>0</v>
      </c>
      <c r="AZ1879">
        <f t="shared" si="760"/>
        <v>0</v>
      </c>
      <c r="BA1879">
        <v>53.54805795</v>
      </c>
      <c r="BB1879">
        <v>53.54805795</v>
      </c>
    </row>
    <row r="1880" spans="1:54" x14ac:dyDescent="0.25">
      <c r="A1880" t="s">
        <v>2073</v>
      </c>
      <c r="B1880" t="s">
        <v>3</v>
      </c>
      <c r="C1880">
        <v>2014</v>
      </c>
      <c r="D1880">
        <v>6</v>
      </c>
      <c r="E1880">
        <v>11</v>
      </c>
      <c r="F1880" t="s">
        <v>1810</v>
      </c>
      <c r="G1880" t="s">
        <v>1768</v>
      </c>
      <c r="H1880" t="s">
        <v>2036</v>
      </c>
      <c r="I1880" t="s">
        <v>1812</v>
      </c>
      <c r="J1880" t="s">
        <v>1813</v>
      </c>
      <c r="K1880" t="str">
        <f t="shared" si="761"/>
        <v>Inshore</v>
      </c>
      <c r="L1880">
        <v>0</v>
      </c>
      <c r="M1880">
        <f t="shared" si="754"/>
        <v>0</v>
      </c>
      <c r="N1880">
        <f t="shared" si="762"/>
        <v>1.258088340298923E-2</v>
      </c>
      <c r="O1880">
        <f t="shared" si="763"/>
        <v>6.2842892271189965E-3</v>
      </c>
      <c r="P1880">
        <v>0</v>
      </c>
      <c r="Q1880">
        <f t="shared" si="764"/>
        <v>0</v>
      </c>
      <c r="R1880">
        <v>0</v>
      </c>
      <c r="S1880">
        <f t="shared" si="755"/>
        <v>0</v>
      </c>
      <c r="T1880">
        <f t="shared" si="765"/>
        <v>0</v>
      </c>
      <c r="U1880">
        <f t="shared" si="756"/>
        <v>1.0623462871098971E-2</v>
      </c>
      <c r="V1880">
        <f t="shared" si="766"/>
        <v>0.84441310922369939</v>
      </c>
      <c r="W1880">
        <f t="shared" si="757"/>
        <v>5.9173093241604077E-3</v>
      </c>
      <c r="X1880">
        <f t="shared" si="767"/>
        <v>0.94160359434525431</v>
      </c>
      <c r="Y1880">
        <v>1</v>
      </c>
      <c r="Z1880">
        <f>Y1880*'MRIP Selectivity'!$N$35</f>
        <v>6.2965941758702333E-3</v>
      </c>
      <c r="AA1880">
        <f>Y1880*'MRIP Selectivity'!$O$35</f>
        <v>6.2842892271189965E-3</v>
      </c>
      <c r="AB1880">
        <f>Y1880*'MRIP Selectivity'!$P$35</f>
        <v>9.0321712954188795E-4</v>
      </c>
      <c r="AC1880">
        <v>0.74741255597723821</v>
      </c>
      <c r="AD1880">
        <v>0.94160359434525442</v>
      </c>
      <c r="AE1880">
        <v>1.3432654004296583</v>
      </c>
      <c r="AF1880">
        <f t="shared" si="768"/>
        <v>4.7061535469385633E-3</v>
      </c>
      <c r="AG1880">
        <f t="shared" si="769"/>
        <v>5.9173093241604077E-3</v>
      </c>
      <c r="AH1880">
        <f t="shared" si="770"/>
        <v>1.2132603191890106E-3</v>
      </c>
      <c r="AI1880">
        <f t="shared" si="771"/>
        <v>1.3484100532531117E-2</v>
      </c>
      <c r="AJ1880">
        <f t="shared" si="772"/>
        <v>1.1836723190287982E-2</v>
      </c>
      <c r="AK1880">
        <f t="shared" si="773"/>
        <v>7.1875063566608846E-3</v>
      </c>
      <c r="AL1880">
        <f t="shared" si="774"/>
        <v>7.1305696433494187E-3</v>
      </c>
      <c r="AM1880">
        <f t="shared" si="775"/>
        <v>1.0623462871098971E-2</v>
      </c>
      <c r="AN1880">
        <f t="shared" si="776"/>
        <v>5.9173093241604077E-3</v>
      </c>
      <c r="AO1880">
        <v>0</v>
      </c>
      <c r="AP1880">
        <f t="shared" si="777"/>
        <v>1.258088340298923E-2</v>
      </c>
      <c r="AQ1880">
        <f t="shared" si="778"/>
        <v>6.2842892271189965E-3</v>
      </c>
      <c r="AR1880">
        <v>1</v>
      </c>
      <c r="AS1880">
        <f>AR1880*'MRIP Selectivity'!$N$35</f>
        <v>6.2965941758702333E-3</v>
      </c>
      <c r="AT1880">
        <f>AR1880*'MRIP Selectivity'!$O$35</f>
        <v>6.2842892271189965E-3</v>
      </c>
      <c r="AU1880">
        <f>AR1880*'MRIP Selectivity'!$P$35</f>
        <v>9.0321712954188795E-4</v>
      </c>
      <c r="AV1880">
        <v>3</v>
      </c>
      <c r="AW1880">
        <f t="shared" si="779"/>
        <v>15</v>
      </c>
      <c r="AX1880">
        <f t="shared" si="758"/>
        <v>0</v>
      </c>
      <c r="AY1880">
        <f t="shared" si="759"/>
        <v>0</v>
      </c>
      <c r="AZ1880">
        <f t="shared" si="760"/>
        <v>0</v>
      </c>
      <c r="BA1880">
        <v>53.54805795</v>
      </c>
      <c r="BB1880">
        <v>53.54805795</v>
      </c>
    </row>
    <row r="1881" spans="1:54" x14ac:dyDescent="0.25">
      <c r="A1881" t="s">
        <v>1684</v>
      </c>
      <c r="B1881" t="s">
        <v>3</v>
      </c>
      <c r="C1881">
        <v>2014</v>
      </c>
      <c r="D1881">
        <v>6</v>
      </c>
      <c r="E1881">
        <v>11</v>
      </c>
      <c r="F1881" t="s">
        <v>1810</v>
      </c>
      <c r="G1881" t="s">
        <v>1768</v>
      </c>
      <c r="H1881" t="s">
        <v>2036</v>
      </c>
      <c r="I1881" t="s">
        <v>1812</v>
      </c>
      <c r="J1881" t="s">
        <v>1819</v>
      </c>
      <c r="K1881" t="str">
        <f t="shared" si="761"/>
        <v>Offshore</v>
      </c>
      <c r="L1881">
        <v>1</v>
      </c>
      <c r="M1881">
        <f t="shared" si="754"/>
        <v>53.54805795</v>
      </c>
      <c r="N1881">
        <f t="shared" si="762"/>
        <v>1</v>
      </c>
      <c r="O1881">
        <f t="shared" si="763"/>
        <v>1</v>
      </c>
      <c r="P1881">
        <v>12.992125984251969</v>
      </c>
      <c r="Q1881">
        <f t="shared" si="764"/>
        <v>12.992125984251969</v>
      </c>
      <c r="R1881">
        <v>1.3227735731092654</v>
      </c>
      <c r="S1881">
        <f t="shared" si="755"/>
        <v>70.831955947583509</v>
      </c>
      <c r="T1881">
        <f t="shared" si="765"/>
        <v>1.3227735731092654</v>
      </c>
      <c r="U1881">
        <f t="shared" si="756"/>
        <v>1.3227735731092654</v>
      </c>
      <c r="V1881">
        <f t="shared" si="766"/>
        <v>1.3227735731092654</v>
      </c>
      <c r="W1881">
        <f t="shared" si="757"/>
        <v>1.3227735731092654</v>
      </c>
      <c r="X1881">
        <f t="shared" si="767"/>
        <v>1.3227735731092654</v>
      </c>
      <c r="Y1881">
        <v>0</v>
      </c>
      <c r="Z1881">
        <f>Y1881*'MRIP Selectivity'!$N$35</f>
        <v>0</v>
      </c>
      <c r="AA1881">
        <f>Y1881*'MRIP Selectivity'!$O$35</f>
        <v>0</v>
      </c>
      <c r="AB1881">
        <f>Y1881*'MRIP Selectivity'!$P$35</f>
        <v>0</v>
      </c>
      <c r="AC1881">
        <v>0.74741255597723821</v>
      </c>
      <c r="AD1881">
        <v>0.94160359434525442</v>
      </c>
      <c r="AE1881">
        <v>1.3432654004296583</v>
      </c>
      <c r="AF1881">
        <f t="shared" si="768"/>
        <v>0</v>
      </c>
      <c r="AG1881">
        <f t="shared" si="769"/>
        <v>0</v>
      </c>
      <c r="AH1881">
        <f t="shared" si="770"/>
        <v>0</v>
      </c>
      <c r="AI1881">
        <f t="shared" si="771"/>
        <v>0</v>
      </c>
      <c r="AJ1881">
        <f t="shared" si="772"/>
        <v>0</v>
      </c>
      <c r="AK1881">
        <f t="shared" si="773"/>
        <v>0</v>
      </c>
      <c r="AL1881">
        <f t="shared" si="774"/>
        <v>0</v>
      </c>
      <c r="AM1881">
        <f t="shared" si="775"/>
        <v>1.3227735731092654</v>
      </c>
      <c r="AN1881">
        <f t="shared" si="776"/>
        <v>1.3227735731092654</v>
      </c>
      <c r="AO1881">
        <v>1</v>
      </c>
      <c r="AP1881">
        <f t="shared" si="777"/>
        <v>1</v>
      </c>
      <c r="AQ1881">
        <f t="shared" si="778"/>
        <v>1</v>
      </c>
      <c r="AR1881">
        <v>0</v>
      </c>
      <c r="AS1881">
        <f>AR1881*'MRIP Selectivity'!$N$35</f>
        <v>0</v>
      </c>
      <c r="AT1881">
        <f>AR1881*'MRIP Selectivity'!$O$35</f>
        <v>0</v>
      </c>
      <c r="AU1881">
        <f>AR1881*'MRIP Selectivity'!$P$35</f>
        <v>0</v>
      </c>
      <c r="AV1881">
        <v>2</v>
      </c>
      <c r="AW1881">
        <f t="shared" si="779"/>
        <v>10</v>
      </c>
      <c r="AX1881">
        <f t="shared" si="758"/>
        <v>0</v>
      </c>
      <c r="AY1881">
        <f t="shared" si="759"/>
        <v>0</v>
      </c>
      <c r="AZ1881">
        <f t="shared" si="760"/>
        <v>0</v>
      </c>
      <c r="BA1881">
        <v>53.54805795</v>
      </c>
      <c r="BB1881">
        <v>53.54805795</v>
      </c>
    </row>
    <row r="1882" spans="1:54" x14ac:dyDescent="0.25">
      <c r="A1882" t="s">
        <v>1685</v>
      </c>
      <c r="B1882" t="s">
        <v>3</v>
      </c>
      <c r="C1882">
        <v>2014</v>
      </c>
      <c r="D1882">
        <v>6</v>
      </c>
      <c r="E1882">
        <v>11</v>
      </c>
      <c r="F1882" t="s">
        <v>1836</v>
      </c>
      <c r="G1882" t="s">
        <v>1768</v>
      </c>
      <c r="H1882" t="s">
        <v>2036</v>
      </c>
      <c r="I1882" t="s">
        <v>1812</v>
      </c>
      <c r="J1882" t="s">
        <v>1819</v>
      </c>
      <c r="K1882" t="str">
        <f t="shared" si="761"/>
        <v>Offshore</v>
      </c>
      <c r="L1882">
        <v>6</v>
      </c>
      <c r="M1882">
        <f t="shared" si="754"/>
        <v>7757.6797722000001</v>
      </c>
      <c r="N1882">
        <f t="shared" si="762"/>
        <v>6.3774265020896763</v>
      </c>
      <c r="O1882">
        <f t="shared" si="763"/>
        <v>6.1885286768135703</v>
      </c>
      <c r="P1882">
        <v>78.937007874015748</v>
      </c>
      <c r="Q1882">
        <f t="shared" si="764"/>
        <v>13.156167979002625</v>
      </c>
      <c r="R1882">
        <v>5.8422499478992558</v>
      </c>
      <c r="S1882">
        <f t="shared" si="755"/>
        <v>7553.7173741590932</v>
      </c>
      <c r="T1882">
        <f t="shared" si="765"/>
        <v>0.973708324649876</v>
      </c>
      <c r="U1882">
        <f t="shared" si="756"/>
        <v>6.1609538340322247</v>
      </c>
      <c r="V1882">
        <f t="shared" si="766"/>
        <v>0.96605642291815974</v>
      </c>
      <c r="W1882">
        <f t="shared" si="757"/>
        <v>6.0197692276240682</v>
      </c>
      <c r="X1882">
        <f t="shared" si="767"/>
        <v>0.97273027919838373</v>
      </c>
      <c r="Y1882">
        <v>30</v>
      </c>
      <c r="Z1882">
        <f>Y1882*'MRIP Selectivity'!$N$35</f>
        <v>0.18889782527610699</v>
      </c>
      <c r="AA1882">
        <f>Y1882*'MRIP Selectivity'!$O$35</f>
        <v>0.18852867681356988</v>
      </c>
      <c r="AB1882">
        <f>Y1882*'MRIP Selectivity'!$P$35</f>
        <v>2.709651388625664E-2</v>
      </c>
      <c r="AC1882">
        <v>0.74741255597723821</v>
      </c>
      <c r="AD1882">
        <v>0.94160359434525442</v>
      </c>
      <c r="AE1882">
        <v>1.3432654004296583</v>
      </c>
      <c r="AF1882">
        <f t="shared" si="768"/>
        <v>0.14118460640815689</v>
      </c>
      <c r="AG1882">
        <f t="shared" si="769"/>
        <v>0.17751927972481224</v>
      </c>
      <c r="AH1882">
        <f t="shared" si="770"/>
        <v>3.639780957567032E-2</v>
      </c>
      <c r="AI1882">
        <f t="shared" si="771"/>
        <v>0.40452301597593354</v>
      </c>
      <c r="AJ1882">
        <f t="shared" si="772"/>
        <v>0.35510169570863948</v>
      </c>
      <c r="AK1882">
        <f t="shared" si="773"/>
        <v>0.21562519069982652</v>
      </c>
      <c r="AL1882">
        <f t="shared" si="774"/>
        <v>0.21391708930048256</v>
      </c>
      <c r="AM1882">
        <f t="shared" si="775"/>
        <v>6.1609538340322247</v>
      </c>
      <c r="AN1882">
        <f t="shared" si="776"/>
        <v>6.0197692276240682</v>
      </c>
      <c r="AO1882">
        <v>6</v>
      </c>
      <c r="AP1882">
        <f t="shared" si="777"/>
        <v>6.3774265020896763</v>
      </c>
      <c r="AQ1882">
        <f t="shared" si="778"/>
        <v>6.1885286768135703</v>
      </c>
      <c r="AR1882">
        <v>30</v>
      </c>
      <c r="AS1882">
        <f>AR1882*'MRIP Selectivity'!$N$35</f>
        <v>0.18889782527610699</v>
      </c>
      <c r="AT1882">
        <f>AR1882*'MRIP Selectivity'!$O$35</f>
        <v>0.18852867681356988</v>
      </c>
      <c r="AU1882">
        <f>AR1882*'MRIP Selectivity'!$P$35</f>
        <v>2.709651388625664E-2</v>
      </c>
      <c r="AV1882">
        <v>9</v>
      </c>
      <c r="AW1882">
        <f t="shared" si="779"/>
        <v>45</v>
      </c>
      <c r="AX1882">
        <f t="shared" si="758"/>
        <v>0</v>
      </c>
      <c r="AY1882">
        <f t="shared" si="759"/>
        <v>0</v>
      </c>
      <c r="AZ1882">
        <f t="shared" si="760"/>
        <v>0</v>
      </c>
      <c r="BA1882">
        <v>1292.9466287</v>
      </c>
      <c r="BB1882">
        <v>1292.9466287</v>
      </c>
    </row>
    <row r="1883" spans="1:54" x14ac:dyDescent="0.25">
      <c r="A1883" t="s">
        <v>1686</v>
      </c>
      <c r="B1883" t="s">
        <v>3</v>
      </c>
      <c r="C1883">
        <v>2014</v>
      </c>
      <c r="D1883">
        <v>6</v>
      </c>
      <c r="E1883">
        <v>12</v>
      </c>
      <c r="F1883" t="s">
        <v>1870</v>
      </c>
      <c r="G1883" t="s">
        <v>1768</v>
      </c>
      <c r="H1883" t="s">
        <v>2035</v>
      </c>
      <c r="I1883" t="s">
        <v>1812</v>
      </c>
      <c r="J1883" t="s">
        <v>1819</v>
      </c>
      <c r="K1883" t="str">
        <f t="shared" si="761"/>
        <v>Offshore</v>
      </c>
      <c r="L1883">
        <v>11.27090119</v>
      </c>
      <c r="M1883">
        <f t="shared" si="754"/>
        <v>8857.9067904481035</v>
      </c>
      <c r="N1883">
        <f t="shared" si="762"/>
        <v>15.04516621089677</v>
      </c>
      <c r="O1883">
        <f t="shared" si="763"/>
        <v>13.1561879581357</v>
      </c>
      <c r="P1883">
        <v>159.39006721653547</v>
      </c>
      <c r="Q1883">
        <f t="shared" si="764"/>
        <v>14.141732282947595</v>
      </c>
      <c r="R1883">
        <v>15.240158021837976</v>
      </c>
      <c r="S1883">
        <f t="shared" si="755"/>
        <v>11977.382904298245</v>
      </c>
      <c r="T1883">
        <f t="shared" si="765"/>
        <v>1.3521685413549416</v>
      </c>
      <c r="U1883">
        <f t="shared" si="756"/>
        <v>18.427196883167667</v>
      </c>
      <c r="V1883">
        <f t="shared" si="766"/>
        <v>1.224791845092505</v>
      </c>
      <c r="W1883">
        <f t="shared" si="757"/>
        <v>17.015350819086098</v>
      </c>
      <c r="X1883">
        <f t="shared" si="767"/>
        <v>1.2933344273607703</v>
      </c>
      <c r="Y1883">
        <v>300</v>
      </c>
      <c r="Z1883">
        <f>Y1883*'MRIP Selectivity'!$N$35</f>
        <v>1.8889782527610699</v>
      </c>
      <c r="AA1883">
        <f>Y1883*'MRIP Selectivity'!$O$35</f>
        <v>1.8852867681356991</v>
      </c>
      <c r="AB1883">
        <f>Y1883*'MRIP Selectivity'!$P$35</f>
        <v>0.2709651388625664</v>
      </c>
      <c r="AC1883">
        <v>0.74741255597723821</v>
      </c>
      <c r="AD1883">
        <v>0.94160359434525442</v>
      </c>
      <c r="AE1883">
        <v>1.3432654004296583</v>
      </c>
      <c r="AF1883">
        <f t="shared" si="768"/>
        <v>1.4118460640815689</v>
      </c>
      <c r="AG1883">
        <f t="shared" si="769"/>
        <v>1.7751927972481225</v>
      </c>
      <c r="AH1883">
        <f t="shared" si="770"/>
        <v>0.3639780957567032</v>
      </c>
      <c r="AI1883">
        <f t="shared" si="771"/>
        <v>4.0452301597593356</v>
      </c>
      <c r="AJ1883">
        <f t="shared" si="772"/>
        <v>3.5510169570863948</v>
      </c>
      <c r="AK1883">
        <f t="shared" si="773"/>
        <v>2.1562519069982655</v>
      </c>
      <c r="AL1883">
        <f t="shared" si="774"/>
        <v>2.1391708930048257</v>
      </c>
      <c r="AM1883">
        <f t="shared" si="775"/>
        <v>18.427196883167667</v>
      </c>
      <c r="AN1883">
        <f t="shared" si="776"/>
        <v>17.015350819086098</v>
      </c>
      <c r="AO1883">
        <v>15</v>
      </c>
      <c r="AP1883">
        <f t="shared" si="777"/>
        <v>18.77426502089677</v>
      </c>
      <c r="AQ1883">
        <f t="shared" si="778"/>
        <v>16.8852867681357</v>
      </c>
      <c r="AR1883">
        <v>300</v>
      </c>
      <c r="AS1883">
        <f>AR1883*'MRIP Selectivity'!$N$35</f>
        <v>1.8889782527610699</v>
      </c>
      <c r="AT1883">
        <f>AR1883*'MRIP Selectivity'!$O$35</f>
        <v>1.8852867681356991</v>
      </c>
      <c r="AU1883">
        <f>AR1883*'MRIP Selectivity'!$P$35</f>
        <v>0.2709651388625664</v>
      </c>
      <c r="AV1883">
        <v>12</v>
      </c>
      <c r="AW1883">
        <f t="shared" si="779"/>
        <v>60</v>
      </c>
      <c r="AX1883">
        <f t="shared" si="758"/>
        <v>0</v>
      </c>
      <c r="AY1883">
        <f t="shared" si="759"/>
        <v>0</v>
      </c>
      <c r="AZ1883">
        <f t="shared" si="760"/>
        <v>0</v>
      </c>
      <c r="BA1883">
        <v>785.90936439999996</v>
      </c>
      <c r="BB1883">
        <v>785.90936439999996</v>
      </c>
    </row>
    <row r="1884" spans="1:54" x14ac:dyDescent="0.25">
      <c r="A1884" t="s">
        <v>1687</v>
      </c>
      <c r="B1884" t="s">
        <v>3</v>
      </c>
      <c r="C1884">
        <v>2014</v>
      </c>
      <c r="D1884">
        <v>3</v>
      </c>
      <c r="E1884">
        <v>5</v>
      </c>
      <c r="F1884" t="s">
        <v>1846</v>
      </c>
      <c r="G1884" t="s">
        <v>1768</v>
      </c>
      <c r="H1884" t="s">
        <v>2030</v>
      </c>
      <c r="I1884" t="s">
        <v>1812</v>
      </c>
      <c r="J1884" t="s">
        <v>1819</v>
      </c>
      <c r="K1884" t="str">
        <f t="shared" si="761"/>
        <v>Offshore</v>
      </c>
      <c r="L1884">
        <v>0</v>
      </c>
      <c r="M1884">
        <f t="shared" si="754"/>
        <v>0</v>
      </c>
      <c r="N1884">
        <f t="shared" si="762"/>
        <v>7.5485300417935386E-2</v>
      </c>
      <c r="O1884">
        <f t="shared" si="763"/>
        <v>3.7705735362713981E-2</v>
      </c>
      <c r="P1884">
        <v>0</v>
      </c>
      <c r="Q1884">
        <f t="shared" si="764"/>
        <v>0</v>
      </c>
      <c r="R1884">
        <v>0</v>
      </c>
      <c r="S1884">
        <f t="shared" si="755"/>
        <v>0</v>
      </c>
      <c r="T1884">
        <f t="shared" si="765"/>
        <v>0</v>
      </c>
      <c r="U1884">
        <f t="shared" si="756"/>
        <v>6.3740777226593825E-2</v>
      </c>
      <c r="V1884">
        <f t="shared" si="766"/>
        <v>0.84441310922369928</v>
      </c>
      <c r="W1884">
        <f t="shared" si="757"/>
        <v>3.5503855944962449E-2</v>
      </c>
      <c r="X1884">
        <f t="shared" si="767"/>
        <v>0.94160359434525442</v>
      </c>
      <c r="Y1884">
        <v>6</v>
      </c>
      <c r="Z1884">
        <f>Y1884*'MRIP Selectivity'!$N$35</f>
        <v>3.7779565055221398E-2</v>
      </c>
      <c r="AA1884">
        <f>Y1884*'MRIP Selectivity'!$O$35</f>
        <v>3.7705735362713981E-2</v>
      </c>
      <c r="AB1884">
        <f>Y1884*'MRIP Selectivity'!$P$35</f>
        <v>5.4193027772513275E-3</v>
      </c>
      <c r="AC1884">
        <v>0.74741255597723821</v>
      </c>
      <c r="AD1884">
        <v>0.94160359434525442</v>
      </c>
      <c r="AE1884">
        <v>1.3432654004296583</v>
      </c>
      <c r="AF1884">
        <f t="shared" si="768"/>
        <v>2.8236921281631376E-2</v>
      </c>
      <c r="AG1884">
        <f t="shared" si="769"/>
        <v>3.5503855944962449E-2</v>
      </c>
      <c r="AH1884">
        <f t="shared" si="770"/>
        <v>7.2795619151340635E-3</v>
      </c>
      <c r="AI1884">
        <f t="shared" si="771"/>
        <v>8.0904603195186719E-2</v>
      </c>
      <c r="AJ1884">
        <f t="shared" si="772"/>
        <v>7.1020339141727895E-2</v>
      </c>
      <c r="AK1884">
        <f t="shared" si="773"/>
        <v>4.3125038139965308E-2</v>
      </c>
      <c r="AL1884">
        <f t="shared" si="774"/>
        <v>4.2783417860096512E-2</v>
      </c>
      <c r="AM1884">
        <f t="shared" si="775"/>
        <v>6.3740777226593825E-2</v>
      </c>
      <c r="AN1884">
        <f t="shared" si="776"/>
        <v>3.5503855944962449E-2</v>
      </c>
      <c r="AO1884">
        <v>0</v>
      </c>
      <c r="AP1884">
        <f t="shared" si="777"/>
        <v>7.5485300417935386E-2</v>
      </c>
      <c r="AQ1884">
        <f t="shared" si="778"/>
        <v>3.7705735362713981E-2</v>
      </c>
      <c r="AR1884">
        <v>6</v>
      </c>
      <c r="AS1884">
        <f>AR1884*'MRIP Selectivity'!$N$35</f>
        <v>3.7779565055221398E-2</v>
      </c>
      <c r="AT1884">
        <f>AR1884*'MRIP Selectivity'!$O$35</f>
        <v>3.7705735362713981E-2</v>
      </c>
      <c r="AU1884">
        <f>AR1884*'MRIP Selectivity'!$P$35</f>
        <v>5.4193027772513275E-3</v>
      </c>
      <c r="AV1884">
        <v>4</v>
      </c>
      <c r="AW1884">
        <f t="shared" si="779"/>
        <v>20</v>
      </c>
      <c r="AX1884">
        <f t="shared" si="758"/>
        <v>0</v>
      </c>
      <c r="AY1884">
        <f t="shared" si="759"/>
        <v>0</v>
      </c>
      <c r="AZ1884">
        <f t="shared" si="760"/>
        <v>0</v>
      </c>
      <c r="BA1884">
        <v>776.67962704000001</v>
      </c>
      <c r="BB1884">
        <v>776.67962704000001</v>
      </c>
    </row>
    <row r="1885" spans="1:54" x14ac:dyDescent="0.25">
      <c r="A1885" t="s">
        <v>2074</v>
      </c>
      <c r="B1885" t="s">
        <v>3</v>
      </c>
      <c r="C1885">
        <v>2014</v>
      </c>
      <c r="D1885">
        <v>3</v>
      </c>
      <c r="E1885">
        <v>5</v>
      </c>
      <c r="F1885" t="s">
        <v>1846</v>
      </c>
      <c r="G1885" t="s">
        <v>1768</v>
      </c>
      <c r="H1885" t="s">
        <v>2030</v>
      </c>
      <c r="I1885" t="s">
        <v>1812</v>
      </c>
      <c r="J1885" t="s">
        <v>1767</v>
      </c>
      <c r="K1885" t="str">
        <f t="shared" si="761"/>
        <v>Inshore</v>
      </c>
      <c r="L1885">
        <v>0</v>
      </c>
      <c r="M1885">
        <f t="shared" si="754"/>
        <v>0</v>
      </c>
      <c r="N1885">
        <f t="shared" si="762"/>
        <v>2.516176680597846E-2</v>
      </c>
      <c r="O1885">
        <f t="shared" si="763"/>
        <v>1.2568578454237993E-2</v>
      </c>
      <c r="P1885">
        <v>0</v>
      </c>
      <c r="Q1885">
        <f t="shared" si="764"/>
        <v>0</v>
      </c>
      <c r="R1885">
        <v>0</v>
      </c>
      <c r="S1885">
        <f t="shared" si="755"/>
        <v>0</v>
      </c>
      <c r="T1885">
        <f t="shared" si="765"/>
        <v>0</v>
      </c>
      <c r="U1885">
        <f t="shared" si="756"/>
        <v>2.1246925742197942E-2</v>
      </c>
      <c r="V1885">
        <f t="shared" si="766"/>
        <v>0.84441310922369939</v>
      </c>
      <c r="W1885">
        <f t="shared" si="757"/>
        <v>1.1834618648320815E-2</v>
      </c>
      <c r="X1885">
        <f t="shared" si="767"/>
        <v>0.94160359434525431</v>
      </c>
      <c r="Y1885">
        <v>2</v>
      </c>
      <c r="Z1885">
        <f>Y1885*'MRIP Selectivity'!$N$35</f>
        <v>1.2593188351740467E-2</v>
      </c>
      <c r="AA1885">
        <f>Y1885*'MRIP Selectivity'!$O$35</f>
        <v>1.2568578454237993E-2</v>
      </c>
      <c r="AB1885">
        <f>Y1885*'MRIP Selectivity'!$P$35</f>
        <v>1.8064342590837759E-3</v>
      </c>
      <c r="AC1885">
        <v>0.74741255597723821</v>
      </c>
      <c r="AD1885">
        <v>0.94160359434525442</v>
      </c>
      <c r="AE1885">
        <v>1.3432654004296583</v>
      </c>
      <c r="AF1885">
        <f t="shared" si="768"/>
        <v>9.4123070938771265E-3</v>
      </c>
      <c r="AG1885">
        <f t="shared" si="769"/>
        <v>1.1834618648320815E-2</v>
      </c>
      <c r="AH1885">
        <f t="shared" si="770"/>
        <v>2.4265206383780212E-3</v>
      </c>
      <c r="AI1885">
        <f t="shared" si="771"/>
        <v>2.6968201065062234E-2</v>
      </c>
      <c r="AJ1885">
        <f t="shared" si="772"/>
        <v>2.3673446380575964E-2</v>
      </c>
      <c r="AK1885">
        <f t="shared" si="773"/>
        <v>1.4375012713321769E-2</v>
      </c>
      <c r="AL1885">
        <f t="shared" si="774"/>
        <v>1.4261139286698837E-2</v>
      </c>
      <c r="AM1885">
        <f t="shared" si="775"/>
        <v>2.1246925742197942E-2</v>
      </c>
      <c r="AN1885">
        <f t="shared" si="776"/>
        <v>1.1834618648320815E-2</v>
      </c>
      <c r="AO1885">
        <v>0</v>
      </c>
      <c r="AP1885">
        <f t="shared" si="777"/>
        <v>2.516176680597846E-2</v>
      </c>
      <c r="AQ1885">
        <f t="shared" si="778"/>
        <v>1.2568578454237993E-2</v>
      </c>
      <c r="AR1885">
        <v>2</v>
      </c>
      <c r="AS1885">
        <f>AR1885*'MRIP Selectivity'!$N$35</f>
        <v>1.2593188351740467E-2</v>
      </c>
      <c r="AT1885">
        <f>AR1885*'MRIP Selectivity'!$O$35</f>
        <v>1.2568578454237993E-2</v>
      </c>
      <c r="AU1885">
        <f>AR1885*'MRIP Selectivity'!$P$35</f>
        <v>1.8064342590837759E-3</v>
      </c>
      <c r="AV1885">
        <v>2</v>
      </c>
      <c r="AW1885">
        <f t="shared" si="779"/>
        <v>10</v>
      </c>
      <c r="AX1885">
        <f t="shared" si="758"/>
        <v>0</v>
      </c>
      <c r="AY1885">
        <f t="shared" si="759"/>
        <v>0</v>
      </c>
      <c r="AZ1885">
        <f t="shared" si="760"/>
        <v>0</v>
      </c>
      <c r="BA1885">
        <v>1036.3413625999999</v>
      </c>
      <c r="BB1885">
        <v>1036.3413625999999</v>
      </c>
    </row>
    <row r="1886" spans="1:54" x14ac:dyDescent="0.25">
      <c r="A1886" t="s">
        <v>1688</v>
      </c>
      <c r="B1886" t="s">
        <v>3</v>
      </c>
      <c r="C1886">
        <v>2014</v>
      </c>
      <c r="D1886">
        <v>3</v>
      </c>
      <c r="E1886">
        <v>5</v>
      </c>
      <c r="F1886" t="s">
        <v>1872</v>
      </c>
      <c r="G1886" t="s">
        <v>1768</v>
      </c>
      <c r="H1886" t="s">
        <v>2030</v>
      </c>
      <c r="I1886" t="s">
        <v>1812</v>
      </c>
      <c r="J1886" t="s">
        <v>1813</v>
      </c>
      <c r="K1886" t="str">
        <f t="shared" si="761"/>
        <v>Inshore</v>
      </c>
      <c r="L1886">
        <v>0</v>
      </c>
      <c r="M1886">
        <f t="shared" si="754"/>
        <v>0</v>
      </c>
      <c r="N1886">
        <f t="shared" si="762"/>
        <v>0.18871325104483844</v>
      </c>
      <c r="O1886">
        <f t="shared" si="763"/>
        <v>9.4264338406784942E-2</v>
      </c>
      <c r="P1886">
        <v>0</v>
      </c>
      <c r="Q1886">
        <f t="shared" si="764"/>
        <v>0</v>
      </c>
      <c r="R1886">
        <v>0</v>
      </c>
      <c r="S1886">
        <f t="shared" si="755"/>
        <v>0</v>
      </c>
      <c r="T1886">
        <f t="shared" si="765"/>
        <v>0</v>
      </c>
      <c r="U1886">
        <f t="shared" si="756"/>
        <v>0.15935194306648456</v>
      </c>
      <c r="V1886">
        <f t="shared" si="766"/>
        <v>0.84441310922369939</v>
      </c>
      <c r="W1886">
        <f t="shared" si="757"/>
        <v>8.875963986240612E-2</v>
      </c>
      <c r="X1886">
        <f t="shared" si="767"/>
        <v>0.94160359434525442</v>
      </c>
      <c r="Y1886">
        <v>15</v>
      </c>
      <c r="Z1886">
        <f>Y1886*'MRIP Selectivity'!$N$35</f>
        <v>9.4448912638053495E-2</v>
      </c>
      <c r="AA1886">
        <f>Y1886*'MRIP Selectivity'!$O$35</f>
        <v>9.4264338406784942E-2</v>
      </c>
      <c r="AB1886">
        <f>Y1886*'MRIP Selectivity'!$P$35</f>
        <v>1.354825694312832E-2</v>
      </c>
      <c r="AC1886">
        <v>0.74741255597723821</v>
      </c>
      <c r="AD1886">
        <v>0.94160359434525442</v>
      </c>
      <c r="AE1886">
        <v>1.3432654004296583</v>
      </c>
      <c r="AF1886">
        <f t="shared" si="768"/>
        <v>7.0592303204078444E-2</v>
      </c>
      <c r="AG1886">
        <f t="shared" si="769"/>
        <v>8.875963986240612E-2</v>
      </c>
      <c r="AH1886">
        <f t="shared" si="770"/>
        <v>1.819890478783516E-2</v>
      </c>
      <c r="AI1886">
        <f t="shared" si="771"/>
        <v>0.20226150798796677</v>
      </c>
      <c r="AJ1886">
        <f t="shared" si="772"/>
        <v>0.17755084785431974</v>
      </c>
      <c r="AK1886">
        <f t="shared" si="773"/>
        <v>0.10781259534991326</v>
      </c>
      <c r="AL1886">
        <f t="shared" si="774"/>
        <v>0.10695854465024128</v>
      </c>
      <c r="AM1886">
        <f t="shared" si="775"/>
        <v>0.15935194306648456</v>
      </c>
      <c r="AN1886">
        <f t="shared" si="776"/>
        <v>8.875963986240612E-2</v>
      </c>
      <c r="AO1886">
        <v>0</v>
      </c>
      <c r="AP1886">
        <f t="shared" si="777"/>
        <v>0.18871325104483844</v>
      </c>
      <c r="AQ1886">
        <f t="shared" si="778"/>
        <v>9.4264338406784942E-2</v>
      </c>
      <c r="AR1886">
        <v>15</v>
      </c>
      <c r="AS1886">
        <f>AR1886*'MRIP Selectivity'!$N$35</f>
        <v>9.4448912638053495E-2</v>
      </c>
      <c r="AT1886">
        <f>AR1886*'MRIP Selectivity'!$O$35</f>
        <v>9.4264338406784942E-2</v>
      </c>
      <c r="AU1886">
        <f>AR1886*'MRIP Selectivity'!$P$35</f>
        <v>1.354825694312832E-2</v>
      </c>
      <c r="AV1886">
        <v>4</v>
      </c>
      <c r="AW1886">
        <f t="shared" si="779"/>
        <v>20</v>
      </c>
      <c r="AX1886">
        <f t="shared" si="758"/>
        <v>0</v>
      </c>
      <c r="AY1886">
        <f t="shared" si="759"/>
        <v>0</v>
      </c>
      <c r="AZ1886">
        <f t="shared" si="760"/>
        <v>0</v>
      </c>
      <c r="BA1886">
        <v>335.61955670999998</v>
      </c>
      <c r="BB1886">
        <v>335.61955670999998</v>
      </c>
    </row>
    <row r="1887" spans="1:54" x14ac:dyDescent="0.25">
      <c r="A1887" t="s">
        <v>2075</v>
      </c>
      <c r="B1887" t="s">
        <v>3</v>
      </c>
      <c r="C1887">
        <v>2014</v>
      </c>
      <c r="D1887">
        <v>3</v>
      </c>
      <c r="E1887">
        <v>5</v>
      </c>
      <c r="F1887" t="s">
        <v>1872</v>
      </c>
      <c r="G1887" t="s">
        <v>1768</v>
      </c>
      <c r="H1887" t="s">
        <v>2030</v>
      </c>
      <c r="I1887" t="s">
        <v>1812</v>
      </c>
      <c r="J1887" t="s">
        <v>1767</v>
      </c>
      <c r="K1887" t="str">
        <f t="shared" si="761"/>
        <v>Inshore</v>
      </c>
      <c r="L1887">
        <v>0</v>
      </c>
      <c r="M1887">
        <f t="shared" si="754"/>
        <v>0</v>
      </c>
      <c r="N1887">
        <f t="shared" si="762"/>
        <v>0.12580883402989229</v>
      </c>
      <c r="O1887">
        <f t="shared" si="763"/>
        <v>6.2842892271189971E-2</v>
      </c>
      <c r="P1887">
        <v>0</v>
      </c>
      <c r="Q1887">
        <f t="shared" si="764"/>
        <v>0</v>
      </c>
      <c r="R1887">
        <v>0</v>
      </c>
      <c r="S1887">
        <f t="shared" si="755"/>
        <v>0</v>
      </c>
      <c r="T1887">
        <f t="shared" si="765"/>
        <v>0</v>
      </c>
      <c r="U1887">
        <f t="shared" si="756"/>
        <v>0.10623462871098971</v>
      </c>
      <c r="V1887">
        <f t="shared" si="766"/>
        <v>0.84441310922369939</v>
      </c>
      <c r="W1887">
        <f t="shared" si="757"/>
        <v>5.9173093241604087E-2</v>
      </c>
      <c r="X1887">
        <f t="shared" si="767"/>
        <v>0.94160359434525442</v>
      </c>
      <c r="Y1887">
        <v>10</v>
      </c>
      <c r="Z1887">
        <f>Y1887*'MRIP Selectivity'!$N$35</f>
        <v>6.2965941758702335E-2</v>
      </c>
      <c r="AA1887">
        <f>Y1887*'MRIP Selectivity'!$O$35</f>
        <v>6.2842892271189971E-2</v>
      </c>
      <c r="AB1887">
        <f>Y1887*'MRIP Selectivity'!$P$35</f>
        <v>9.0321712954188789E-3</v>
      </c>
      <c r="AC1887">
        <v>0.74741255597723821</v>
      </c>
      <c r="AD1887">
        <v>0.94160359434525442</v>
      </c>
      <c r="AE1887">
        <v>1.3432654004296583</v>
      </c>
      <c r="AF1887">
        <f t="shared" si="768"/>
        <v>4.7061535469385629E-2</v>
      </c>
      <c r="AG1887">
        <f t="shared" si="769"/>
        <v>5.9173093241604087E-2</v>
      </c>
      <c r="AH1887">
        <f t="shared" si="770"/>
        <v>1.2132603191890105E-2</v>
      </c>
      <c r="AI1887">
        <f t="shared" si="771"/>
        <v>0.13484100532531118</v>
      </c>
      <c r="AJ1887">
        <f t="shared" si="772"/>
        <v>0.11836723190287982</v>
      </c>
      <c r="AK1887">
        <f t="shared" si="773"/>
        <v>7.1875063566608846E-2</v>
      </c>
      <c r="AL1887">
        <f t="shared" si="774"/>
        <v>7.1305696433494187E-2</v>
      </c>
      <c r="AM1887">
        <f t="shared" si="775"/>
        <v>0.10623462871098971</v>
      </c>
      <c r="AN1887">
        <f t="shared" si="776"/>
        <v>5.9173093241604087E-2</v>
      </c>
      <c r="AO1887">
        <v>0</v>
      </c>
      <c r="AP1887">
        <f t="shared" si="777"/>
        <v>0.12580883402989229</v>
      </c>
      <c r="AQ1887">
        <f t="shared" si="778"/>
        <v>6.2842892271189971E-2</v>
      </c>
      <c r="AR1887">
        <v>10</v>
      </c>
      <c r="AS1887">
        <f>AR1887*'MRIP Selectivity'!$N$35</f>
        <v>6.2965941758702335E-2</v>
      </c>
      <c r="AT1887">
        <f>AR1887*'MRIP Selectivity'!$O$35</f>
        <v>6.2842892271189971E-2</v>
      </c>
      <c r="AU1887">
        <f>AR1887*'MRIP Selectivity'!$P$35</f>
        <v>9.0321712954188789E-3</v>
      </c>
      <c r="AV1887">
        <v>2</v>
      </c>
      <c r="AW1887">
        <f t="shared" si="779"/>
        <v>10</v>
      </c>
      <c r="AX1887">
        <f t="shared" si="758"/>
        <v>0</v>
      </c>
      <c r="AY1887">
        <f t="shared" si="759"/>
        <v>0</v>
      </c>
      <c r="AZ1887">
        <f t="shared" si="760"/>
        <v>0</v>
      </c>
      <c r="BA1887">
        <v>335.61955670999998</v>
      </c>
      <c r="BB1887">
        <v>335.61955670999998</v>
      </c>
    </row>
    <row r="1888" spans="1:54" x14ac:dyDescent="0.25">
      <c r="A1888" t="s">
        <v>1689</v>
      </c>
      <c r="B1888" t="s">
        <v>3</v>
      </c>
      <c r="C1888">
        <v>2014</v>
      </c>
      <c r="D1888">
        <v>3</v>
      </c>
      <c r="E1888">
        <v>5</v>
      </c>
      <c r="F1888" t="s">
        <v>1872</v>
      </c>
      <c r="G1888" t="s">
        <v>1768</v>
      </c>
      <c r="H1888" t="s">
        <v>2030</v>
      </c>
      <c r="I1888" t="s">
        <v>1812</v>
      </c>
      <c r="J1888" t="s">
        <v>1767</v>
      </c>
      <c r="K1888" t="str">
        <f t="shared" si="761"/>
        <v>Inshore</v>
      </c>
      <c r="L1888">
        <v>1.0000965397999999</v>
      </c>
      <c r="M1888">
        <f t="shared" si="754"/>
        <v>335.65195735488084</v>
      </c>
      <c r="N1888">
        <f t="shared" si="762"/>
        <v>2.0065672120391387</v>
      </c>
      <c r="O1888">
        <f t="shared" si="763"/>
        <v>1.5028396779695197</v>
      </c>
      <c r="P1888">
        <v>14.253344386614172</v>
      </c>
      <c r="Q1888">
        <f t="shared" si="764"/>
        <v>14.25196850442515</v>
      </c>
      <c r="R1888">
        <v>1.4331430462553856</v>
      </c>
      <c r="S1888">
        <f t="shared" si="755"/>
        <v>480.99083388625149</v>
      </c>
      <c r="T1888">
        <f t="shared" si="765"/>
        <v>1.4330047042678367</v>
      </c>
      <c r="U1888">
        <f t="shared" si="756"/>
        <v>2.2830200759433033</v>
      </c>
      <c r="V1888">
        <f t="shared" si="766"/>
        <v>1.1377740362971567</v>
      </c>
      <c r="W1888">
        <f t="shared" si="757"/>
        <v>1.9065277921882182</v>
      </c>
      <c r="X1888">
        <f t="shared" si="767"/>
        <v>1.2686168858438178</v>
      </c>
      <c r="Y1888">
        <v>80</v>
      </c>
      <c r="Z1888">
        <f>Y1888*'MRIP Selectivity'!$N$35</f>
        <v>0.50372753406961868</v>
      </c>
      <c r="AA1888">
        <f>Y1888*'MRIP Selectivity'!$O$35</f>
        <v>0.50274313816951977</v>
      </c>
      <c r="AB1888">
        <f>Y1888*'MRIP Selectivity'!$P$35</f>
        <v>7.2257370363351031E-2</v>
      </c>
      <c r="AC1888">
        <v>0.74741255597723821</v>
      </c>
      <c r="AD1888">
        <v>0.94160359434525442</v>
      </c>
      <c r="AE1888">
        <v>1.3432654004296583</v>
      </c>
      <c r="AF1888">
        <f t="shared" si="768"/>
        <v>0.37649228375508503</v>
      </c>
      <c r="AG1888">
        <f t="shared" si="769"/>
        <v>0.4733847459328327</v>
      </c>
      <c r="AH1888">
        <f t="shared" si="770"/>
        <v>9.706082553512084E-2</v>
      </c>
      <c r="AI1888">
        <f t="shared" si="771"/>
        <v>1.0787280426024894</v>
      </c>
      <c r="AJ1888">
        <f t="shared" si="772"/>
        <v>0.94693785522303853</v>
      </c>
      <c r="AK1888">
        <f t="shared" si="773"/>
        <v>0.57500050853287077</v>
      </c>
      <c r="AL1888">
        <f t="shared" si="774"/>
        <v>0.57044557146795349</v>
      </c>
      <c r="AM1888">
        <f t="shared" si="775"/>
        <v>2.2830200759433033</v>
      </c>
      <c r="AN1888">
        <f t="shared" si="776"/>
        <v>1.9065277921882182</v>
      </c>
      <c r="AO1888">
        <v>1</v>
      </c>
      <c r="AP1888">
        <f t="shared" si="777"/>
        <v>2.0064706722391383</v>
      </c>
      <c r="AQ1888">
        <f t="shared" si="778"/>
        <v>1.5027431381695198</v>
      </c>
      <c r="AR1888">
        <v>80</v>
      </c>
      <c r="AS1888">
        <f>AR1888*'MRIP Selectivity'!$N$35</f>
        <v>0.50372753406961868</v>
      </c>
      <c r="AT1888">
        <f>AR1888*'MRIP Selectivity'!$O$35</f>
        <v>0.50274313816951977</v>
      </c>
      <c r="AU1888">
        <f>AR1888*'MRIP Selectivity'!$P$35</f>
        <v>7.2257370363351031E-2</v>
      </c>
      <c r="AV1888">
        <v>16</v>
      </c>
      <c r="AW1888">
        <f t="shared" si="779"/>
        <v>80</v>
      </c>
      <c r="AX1888">
        <f t="shared" si="758"/>
        <v>0</v>
      </c>
      <c r="AY1888">
        <f t="shared" si="759"/>
        <v>0</v>
      </c>
      <c r="AZ1888">
        <f t="shared" si="760"/>
        <v>0</v>
      </c>
      <c r="BA1888">
        <v>335.61955670999998</v>
      </c>
      <c r="BB1888">
        <v>335.61955670999998</v>
      </c>
    </row>
    <row r="1889" spans="1:54" x14ac:dyDescent="0.25">
      <c r="A1889" t="s">
        <v>1690</v>
      </c>
      <c r="B1889" t="s">
        <v>3</v>
      </c>
      <c r="C1889">
        <v>2014</v>
      </c>
      <c r="D1889">
        <v>3</v>
      </c>
      <c r="E1889">
        <v>5</v>
      </c>
      <c r="F1889" t="s">
        <v>1842</v>
      </c>
      <c r="G1889" t="s">
        <v>1768</v>
      </c>
      <c r="H1889" t="s">
        <v>2030</v>
      </c>
      <c r="I1889" t="s">
        <v>1812</v>
      </c>
      <c r="J1889" t="s">
        <v>1813</v>
      </c>
      <c r="K1889" t="str">
        <f t="shared" si="761"/>
        <v>Inshore</v>
      </c>
      <c r="L1889">
        <v>0</v>
      </c>
      <c r="M1889">
        <f t="shared" si="754"/>
        <v>0</v>
      </c>
      <c r="N1889">
        <f t="shared" si="762"/>
        <v>1.258088340298923E-2</v>
      </c>
      <c r="O1889">
        <f t="shared" si="763"/>
        <v>6.2842892271189965E-3</v>
      </c>
      <c r="P1889">
        <v>0</v>
      </c>
      <c r="Q1889">
        <f t="shared" si="764"/>
        <v>0</v>
      </c>
      <c r="R1889">
        <v>0</v>
      </c>
      <c r="S1889">
        <f t="shared" si="755"/>
        <v>0</v>
      </c>
      <c r="T1889">
        <f t="shared" si="765"/>
        <v>0</v>
      </c>
      <c r="U1889">
        <f t="shared" si="756"/>
        <v>1.0623462871098971E-2</v>
      </c>
      <c r="V1889">
        <f t="shared" si="766"/>
        <v>0.84441310922369939</v>
      </c>
      <c r="W1889">
        <f t="shared" si="757"/>
        <v>5.9173093241604077E-3</v>
      </c>
      <c r="X1889">
        <f t="shared" si="767"/>
        <v>0.94160359434525431</v>
      </c>
      <c r="Y1889">
        <v>1</v>
      </c>
      <c r="Z1889">
        <f>Y1889*'MRIP Selectivity'!$N$35</f>
        <v>6.2965941758702333E-3</v>
      </c>
      <c r="AA1889">
        <f>Y1889*'MRIP Selectivity'!$O$35</f>
        <v>6.2842892271189965E-3</v>
      </c>
      <c r="AB1889">
        <f>Y1889*'MRIP Selectivity'!$P$35</f>
        <v>9.0321712954188795E-4</v>
      </c>
      <c r="AC1889">
        <v>0.74741255597723821</v>
      </c>
      <c r="AD1889">
        <v>0.94160359434525442</v>
      </c>
      <c r="AE1889">
        <v>1.3432654004296583</v>
      </c>
      <c r="AF1889">
        <f t="shared" si="768"/>
        <v>4.7061535469385633E-3</v>
      </c>
      <c r="AG1889">
        <f t="shared" si="769"/>
        <v>5.9173093241604077E-3</v>
      </c>
      <c r="AH1889">
        <f t="shared" si="770"/>
        <v>1.2132603191890106E-3</v>
      </c>
      <c r="AI1889">
        <f t="shared" si="771"/>
        <v>1.3484100532531117E-2</v>
      </c>
      <c r="AJ1889">
        <f t="shared" si="772"/>
        <v>1.1836723190287982E-2</v>
      </c>
      <c r="AK1889">
        <f t="shared" si="773"/>
        <v>7.1875063566608846E-3</v>
      </c>
      <c r="AL1889">
        <f t="shared" si="774"/>
        <v>7.1305696433494187E-3</v>
      </c>
      <c r="AM1889">
        <f t="shared" si="775"/>
        <v>1.0623462871098971E-2</v>
      </c>
      <c r="AN1889">
        <f t="shared" si="776"/>
        <v>5.9173093241604077E-3</v>
      </c>
      <c r="AO1889">
        <v>0</v>
      </c>
      <c r="AP1889">
        <f t="shared" si="777"/>
        <v>1.258088340298923E-2</v>
      </c>
      <c r="AQ1889">
        <f t="shared" si="778"/>
        <v>6.2842892271189965E-3</v>
      </c>
      <c r="AR1889">
        <v>1</v>
      </c>
      <c r="AS1889">
        <f>AR1889*'MRIP Selectivity'!$N$35</f>
        <v>6.2965941758702333E-3</v>
      </c>
      <c r="AT1889">
        <f>AR1889*'MRIP Selectivity'!$O$35</f>
        <v>6.2842892271189965E-3</v>
      </c>
      <c r="AU1889">
        <f>AR1889*'MRIP Selectivity'!$P$35</f>
        <v>9.0321712954188795E-4</v>
      </c>
      <c r="AV1889">
        <v>2</v>
      </c>
      <c r="AW1889">
        <f t="shared" si="779"/>
        <v>10</v>
      </c>
      <c r="AX1889">
        <f t="shared" si="758"/>
        <v>0</v>
      </c>
      <c r="AY1889">
        <f t="shared" si="759"/>
        <v>0</v>
      </c>
      <c r="AZ1889">
        <f t="shared" si="760"/>
        <v>0</v>
      </c>
      <c r="BA1889">
        <v>610.87121343000001</v>
      </c>
      <c r="BB1889">
        <v>610.87121343000001</v>
      </c>
    </row>
    <row r="1890" spans="1:54" x14ac:dyDescent="0.25">
      <c r="A1890" t="s">
        <v>1691</v>
      </c>
      <c r="B1890" t="s">
        <v>3</v>
      </c>
      <c r="C1890">
        <v>2014</v>
      </c>
      <c r="D1890">
        <v>3</v>
      </c>
      <c r="E1890">
        <v>5</v>
      </c>
      <c r="F1890" t="s">
        <v>1843</v>
      </c>
      <c r="G1890" t="s">
        <v>1768</v>
      </c>
      <c r="H1890" t="s">
        <v>2030</v>
      </c>
      <c r="I1890" t="s">
        <v>1812</v>
      </c>
      <c r="J1890" t="s">
        <v>1767</v>
      </c>
      <c r="K1890" t="str">
        <f t="shared" si="761"/>
        <v>Inshore</v>
      </c>
      <c r="L1890">
        <v>0</v>
      </c>
      <c r="M1890">
        <f t="shared" si="754"/>
        <v>0</v>
      </c>
      <c r="N1890">
        <f t="shared" si="762"/>
        <v>0.18871325104483844</v>
      </c>
      <c r="O1890">
        <f t="shared" si="763"/>
        <v>9.4264338406784942E-2</v>
      </c>
      <c r="P1890">
        <v>0</v>
      </c>
      <c r="Q1890">
        <f t="shared" si="764"/>
        <v>0</v>
      </c>
      <c r="R1890">
        <v>0</v>
      </c>
      <c r="S1890">
        <f t="shared" si="755"/>
        <v>0</v>
      </c>
      <c r="T1890">
        <f t="shared" si="765"/>
        <v>0</v>
      </c>
      <c r="U1890">
        <f t="shared" si="756"/>
        <v>0.15935194306648456</v>
      </c>
      <c r="V1890">
        <f t="shared" si="766"/>
        <v>0.84441310922369939</v>
      </c>
      <c r="W1890">
        <f t="shared" si="757"/>
        <v>8.875963986240612E-2</v>
      </c>
      <c r="X1890">
        <f t="shared" si="767"/>
        <v>0.94160359434525442</v>
      </c>
      <c r="Y1890">
        <v>15</v>
      </c>
      <c r="Z1890">
        <f>Y1890*'MRIP Selectivity'!$N$35</f>
        <v>9.4448912638053495E-2</v>
      </c>
      <c r="AA1890">
        <f>Y1890*'MRIP Selectivity'!$O$35</f>
        <v>9.4264338406784942E-2</v>
      </c>
      <c r="AB1890">
        <f>Y1890*'MRIP Selectivity'!$P$35</f>
        <v>1.354825694312832E-2</v>
      </c>
      <c r="AC1890">
        <v>0.74741255597723821</v>
      </c>
      <c r="AD1890">
        <v>0.94160359434525442</v>
      </c>
      <c r="AE1890">
        <v>1.3432654004296583</v>
      </c>
      <c r="AF1890">
        <f t="shared" si="768"/>
        <v>7.0592303204078444E-2</v>
      </c>
      <c r="AG1890">
        <f t="shared" si="769"/>
        <v>8.875963986240612E-2</v>
      </c>
      <c r="AH1890">
        <f t="shared" si="770"/>
        <v>1.819890478783516E-2</v>
      </c>
      <c r="AI1890">
        <f t="shared" si="771"/>
        <v>0.20226150798796677</v>
      </c>
      <c r="AJ1890">
        <f t="shared" si="772"/>
        <v>0.17755084785431974</v>
      </c>
      <c r="AK1890">
        <f t="shared" si="773"/>
        <v>0.10781259534991326</v>
      </c>
      <c r="AL1890">
        <f t="shared" si="774"/>
        <v>0.10695854465024128</v>
      </c>
      <c r="AM1890">
        <f t="shared" si="775"/>
        <v>0.15935194306648456</v>
      </c>
      <c r="AN1890">
        <f t="shared" si="776"/>
        <v>8.875963986240612E-2</v>
      </c>
      <c r="AO1890">
        <v>0</v>
      </c>
      <c r="AP1890">
        <f t="shared" si="777"/>
        <v>0.18871325104483844</v>
      </c>
      <c r="AQ1890">
        <f t="shared" si="778"/>
        <v>9.4264338406784942E-2</v>
      </c>
      <c r="AR1890">
        <v>15</v>
      </c>
      <c r="AS1890">
        <f>AR1890*'MRIP Selectivity'!$N$35</f>
        <v>9.4448912638053495E-2</v>
      </c>
      <c r="AT1890">
        <f>AR1890*'MRIP Selectivity'!$O$35</f>
        <v>9.4264338406784942E-2</v>
      </c>
      <c r="AU1890">
        <f>AR1890*'MRIP Selectivity'!$P$35</f>
        <v>1.354825694312832E-2</v>
      </c>
      <c r="AV1890">
        <v>8</v>
      </c>
      <c r="AW1890">
        <f t="shared" si="779"/>
        <v>40</v>
      </c>
      <c r="AX1890">
        <f t="shared" si="758"/>
        <v>0</v>
      </c>
      <c r="AY1890">
        <f t="shared" si="759"/>
        <v>0</v>
      </c>
      <c r="AZ1890">
        <f t="shared" si="760"/>
        <v>0</v>
      </c>
      <c r="BA1890">
        <v>510.71774359</v>
      </c>
      <c r="BB1890">
        <v>510.71774359</v>
      </c>
    </row>
    <row r="1891" spans="1:54" x14ac:dyDescent="0.25">
      <c r="A1891" t="s">
        <v>1692</v>
      </c>
      <c r="B1891" t="s">
        <v>3</v>
      </c>
      <c r="C1891">
        <v>2014</v>
      </c>
      <c r="D1891">
        <v>3</v>
      </c>
      <c r="E1891">
        <v>5</v>
      </c>
      <c r="F1891" t="s">
        <v>1843</v>
      </c>
      <c r="G1891" t="s">
        <v>1768</v>
      </c>
      <c r="H1891" t="s">
        <v>2030</v>
      </c>
      <c r="I1891" t="s">
        <v>1812</v>
      </c>
      <c r="J1891" t="s">
        <v>1767</v>
      </c>
      <c r="K1891" t="str">
        <f t="shared" si="761"/>
        <v>Inshore</v>
      </c>
      <c r="L1891">
        <v>0</v>
      </c>
      <c r="M1891">
        <f t="shared" si="754"/>
        <v>0</v>
      </c>
      <c r="N1891">
        <f t="shared" si="762"/>
        <v>1.258088340298923E-2</v>
      </c>
      <c r="O1891">
        <f t="shared" si="763"/>
        <v>6.2842892271189965E-3</v>
      </c>
      <c r="P1891">
        <v>0</v>
      </c>
      <c r="Q1891">
        <f t="shared" si="764"/>
        <v>0</v>
      </c>
      <c r="R1891">
        <v>0</v>
      </c>
      <c r="S1891">
        <f t="shared" si="755"/>
        <v>0</v>
      </c>
      <c r="T1891">
        <f t="shared" si="765"/>
        <v>0</v>
      </c>
      <c r="U1891">
        <f t="shared" si="756"/>
        <v>1.0623462871098971E-2</v>
      </c>
      <c r="V1891">
        <f t="shared" si="766"/>
        <v>0.84441310922369939</v>
      </c>
      <c r="W1891">
        <f t="shared" si="757"/>
        <v>5.9173093241604077E-3</v>
      </c>
      <c r="X1891">
        <f t="shared" si="767"/>
        <v>0.94160359434525431</v>
      </c>
      <c r="Y1891">
        <v>1</v>
      </c>
      <c r="Z1891">
        <f>Y1891*'MRIP Selectivity'!$N$35</f>
        <v>6.2965941758702333E-3</v>
      </c>
      <c r="AA1891">
        <f>Y1891*'MRIP Selectivity'!$O$35</f>
        <v>6.2842892271189965E-3</v>
      </c>
      <c r="AB1891">
        <f>Y1891*'MRIP Selectivity'!$P$35</f>
        <v>9.0321712954188795E-4</v>
      </c>
      <c r="AC1891">
        <v>0.74741255597723821</v>
      </c>
      <c r="AD1891">
        <v>0.94160359434525442</v>
      </c>
      <c r="AE1891">
        <v>1.3432654004296583</v>
      </c>
      <c r="AF1891">
        <f t="shared" si="768"/>
        <v>4.7061535469385633E-3</v>
      </c>
      <c r="AG1891">
        <f t="shared" si="769"/>
        <v>5.9173093241604077E-3</v>
      </c>
      <c r="AH1891">
        <f t="shared" si="770"/>
        <v>1.2132603191890106E-3</v>
      </c>
      <c r="AI1891">
        <f t="shared" si="771"/>
        <v>1.3484100532531117E-2</v>
      </c>
      <c r="AJ1891">
        <f t="shared" si="772"/>
        <v>1.1836723190287982E-2</v>
      </c>
      <c r="AK1891">
        <f t="shared" si="773"/>
        <v>7.1875063566608846E-3</v>
      </c>
      <c r="AL1891">
        <f t="shared" si="774"/>
        <v>7.1305696433494187E-3</v>
      </c>
      <c r="AM1891">
        <f t="shared" si="775"/>
        <v>1.0623462871098971E-2</v>
      </c>
      <c r="AN1891">
        <f t="shared" si="776"/>
        <v>5.9173093241604077E-3</v>
      </c>
      <c r="AO1891">
        <v>0</v>
      </c>
      <c r="AP1891">
        <f t="shared" si="777"/>
        <v>1.258088340298923E-2</v>
      </c>
      <c r="AQ1891">
        <f t="shared" si="778"/>
        <v>6.2842892271189965E-3</v>
      </c>
      <c r="AR1891">
        <v>1</v>
      </c>
      <c r="AS1891">
        <f>AR1891*'MRIP Selectivity'!$N$35</f>
        <v>6.2965941758702333E-3</v>
      </c>
      <c r="AT1891">
        <f>AR1891*'MRIP Selectivity'!$O$35</f>
        <v>6.2842892271189965E-3</v>
      </c>
      <c r="AU1891">
        <f>AR1891*'MRIP Selectivity'!$P$35</f>
        <v>9.0321712954188795E-4</v>
      </c>
      <c r="AV1891">
        <v>2</v>
      </c>
      <c r="AW1891">
        <f t="shared" si="779"/>
        <v>10</v>
      </c>
      <c r="AX1891">
        <f t="shared" si="758"/>
        <v>0</v>
      </c>
      <c r="AY1891">
        <f t="shared" si="759"/>
        <v>0</v>
      </c>
      <c r="AZ1891">
        <f t="shared" si="760"/>
        <v>0</v>
      </c>
      <c r="BA1891">
        <v>384.62431795999998</v>
      </c>
      <c r="BB1891">
        <v>384.62431795999998</v>
      </c>
    </row>
    <row r="1892" spans="1:54" x14ac:dyDescent="0.25">
      <c r="A1892" t="s">
        <v>1693</v>
      </c>
      <c r="B1892" t="s">
        <v>3</v>
      </c>
      <c r="C1892">
        <v>2014</v>
      </c>
      <c r="D1892">
        <v>3</v>
      </c>
      <c r="E1892">
        <v>6</v>
      </c>
      <c r="F1892" t="s">
        <v>1823</v>
      </c>
      <c r="G1892" t="s">
        <v>1768</v>
      </c>
      <c r="H1892" t="s">
        <v>2030</v>
      </c>
      <c r="I1892" t="s">
        <v>1812</v>
      </c>
      <c r="J1892" t="s">
        <v>1767</v>
      </c>
      <c r="K1892" t="str">
        <f t="shared" si="761"/>
        <v>Inshore</v>
      </c>
      <c r="L1892">
        <v>3</v>
      </c>
      <c r="M1892">
        <f t="shared" si="754"/>
        <v>2109.3331719600001</v>
      </c>
      <c r="N1892">
        <f t="shared" si="762"/>
        <v>3.0377426502089677</v>
      </c>
      <c r="O1892">
        <f t="shared" si="763"/>
        <v>3.0188528676813569</v>
      </c>
      <c r="P1892">
        <v>34.960629921259844</v>
      </c>
      <c r="Q1892">
        <f t="shared" si="764"/>
        <v>11.653543307086615</v>
      </c>
      <c r="R1892">
        <v>3.3069339327731635</v>
      </c>
      <c r="S1892">
        <f t="shared" si="755"/>
        <v>2325.1418139595248</v>
      </c>
      <c r="T1892">
        <f t="shared" si="765"/>
        <v>1.1023113109243878</v>
      </c>
      <c r="U1892">
        <f t="shared" si="756"/>
        <v>3.3388043213864602</v>
      </c>
      <c r="V1892">
        <f t="shared" si="766"/>
        <v>1.0991070363240882</v>
      </c>
      <c r="W1892">
        <f t="shared" si="757"/>
        <v>3.3246858607456446</v>
      </c>
      <c r="X1892">
        <f t="shared" si="767"/>
        <v>1.1013076842327809</v>
      </c>
      <c r="Y1892">
        <v>3</v>
      </c>
      <c r="Z1892">
        <f>Y1892*'MRIP Selectivity'!$N$35</f>
        <v>1.8889782527610699E-2</v>
      </c>
      <c r="AA1892">
        <f>Y1892*'MRIP Selectivity'!$O$35</f>
        <v>1.8852867681356991E-2</v>
      </c>
      <c r="AB1892">
        <f>Y1892*'MRIP Selectivity'!$P$35</f>
        <v>2.7096513886256638E-3</v>
      </c>
      <c r="AC1892">
        <v>0.74741255597723821</v>
      </c>
      <c r="AD1892">
        <v>0.94160359434525442</v>
      </c>
      <c r="AE1892">
        <v>1.3432654004296583</v>
      </c>
      <c r="AF1892">
        <f t="shared" si="768"/>
        <v>1.4118460640815688E-2</v>
      </c>
      <c r="AG1892">
        <f t="shared" si="769"/>
        <v>1.7751927972481225E-2</v>
      </c>
      <c r="AH1892">
        <f t="shared" si="770"/>
        <v>3.6397809575670318E-3</v>
      </c>
      <c r="AI1892">
        <f t="shared" si="771"/>
        <v>4.045230159759336E-2</v>
      </c>
      <c r="AJ1892">
        <f t="shared" si="772"/>
        <v>3.5510169570863948E-2</v>
      </c>
      <c r="AK1892">
        <f t="shared" si="773"/>
        <v>2.1562519069982654E-2</v>
      </c>
      <c r="AL1892">
        <f t="shared" si="774"/>
        <v>2.1391708930048256E-2</v>
      </c>
      <c r="AM1892">
        <f t="shared" si="775"/>
        <v>3.3388043213864602</v>
      </c>
      <c r="AN1892">
        <f t="shared" si="776"/>
        <v>3.3246858607456446</v>
      </c>
      <c r="AO1892">
        <v>3</v>
      </c>
      <c r="AP1892">
        <f t="shared" si="777"/>
        <v>3.0377426502089677</v>
      </c>
      <c r="AQ1892">
        <f t="shared" si="778"/>
        <v>3.0188528676813569</v>
      </c>
      <c r="AR1892">
        <v>3</v>
      </c>
      <c r="AS1892">
        <f>AR1892*'MRIP Selectivity'!$N$35</f>
        <v>1.8889782527610699E-2</v>
      </c>
      <c r="AT1892">
        <f>AR1892*'MRIP Selectivity'!$O$35</f>
        <v>1.8852867681356991E-2</v>
      </c>
      <c r="AU1892">
        <f>AR1892*'MRIP Selectivity'!$P$35</f>
        <v>2.7096513886256638E-3</v>
      </c>
      <c r="AV1892">
        <v>2</v>
      </c>
      <c r="AW1892">
        <f t="shared" si="779"/>
        <v>10</v>
      </c>
      <c r="AX1892">
        <f t="shared" si="758"/>
        <v>0</v>
      </c>
      <c r="AY1892">
        <f t="shared" si="759"/>
        <v>0</v>
      </c>
      <c r="AZ1892">
        <f t="shared" si="760"/>
        <v>0</v>
      </c>
      <c r="BA1892">
        <v>703.11105731999999</v>
      </c>
      <c r="BB1892">
        <v>703.11105731999999</v>
      </c>
    </row>
    <row r="1893" spans="1:54" x14ac:dyDescent="0.25">
      <c r="A1893" t="s">
        <v>1694</v>
      </c>
      <c r="B1893" t="s">
        <v>3</v>
      </c>
      <c r="C1893">
        <v>2014</v>
      </c>
      <c r="D1893">
        <v>3</v>
      </c>
      <c r="E1893">
        <v>6</v>
      </c>
      <c r="F1893" t="s">
        <v>1823</v>
      </c>
      <c r="G1893" t="s">
        <v>1768</v>
      </c>
      <c r="H1893" t="s">
        <v>2030</v>
      </c>
      <c r="I1893" t="s">
        <v>1812</v>
      </c>
      <c r="J1893" t="s">
        <v>1767</v>
      </c>
      <c r="K1893" t="str">
        <f t="shared" si="761"/>
        <v>Inshore</v>
      </c>
      <c r="L1893">
        <v>1</v>
      </c>
      <c r="M1893">
        <f t="shared" si="754"/>
        <v>703.11105731999999</v>
      </c>
      <c r="N1893">
        <f t="shared" si="762"/>
        <v>1.5032353361195692</v>
      </c>
      <c r="O1893">
        <f t="shared" si="763"/>
        <v>1.25137156908476</v>
      </c>
      <c r="P1893">
        <v>11.850393700787402</v>
      </c>
      <c r="Q1893">
        <f t="shared" si="764"/>
        <v>11.850393700787402</v>
      </c>
      <c r="R1893">
        <v>0.99208017983194907</v>
      </c>
      <c r="S1893">
        <f t="shared" si="755"/>
        <v>697.5425441878574</v>
      </c>
      <c r="T1893">
        <f t="shared" si="765"/>
        <v>0.99208017983194907</v>
      </c>
      <c r="U1893">
        <f t="shared" si="756"/>
        <v>1.4170186946759078</v>
      </c>
      <c r="V1893">
        <f t="shared" si="766"/>
        <v>0.94264594546704861</v>
      </c>
      <c r="W1893">
        <f t="shared" si="757"/>
        <v>1.2287725527983655</v>
      </c>
      <c r="X1893">
        <f t="shared" si="767"/>
        <v>0.98194060273966177</v>
      </c>
      <c r="Y1893">
        <v>40</v>
      </c>
      <c r="Z1893">
        <f>Y1893*'MRIP Selectivity'!$N$35</f>
        <v>0.25186376703480934</v>
      </c>
      <c r="AA1893">
        <f>Y1893*'MRIP Selectivity'!$O$35</f>
        <v>0.25137156908475988</v>
      </c>
      <c r="AB1893">
        <f>Y1893*'MRIP Selectivity'!$P$35</f>
        <v>3.6128685181675516E-2</v>
      </c>
      <c r="AC1893">
        <v>0.74741255597723821</v>
      </c>
      <c r="AD1893">
        <v>0.94160359434525442</v>
      </c>
      <c r="AE1893">
        <v>1.3432654004296583</v>
      </c>
      <c r="AF1893">
        <f t="shared" si="768"/>
        <v>0.18824614187754252</v>
      </c>
      <c r="AG1893">
        <f t="shared" si="769"/>
        <v>0.23669237296641635</v>
      </c>
      <c r="AH1893">
        <f t="shared" si="770"/>
        <v>4.853041276756042E-2</v>
      </c>
      <c r="AI1893">
        <f t="shared" si="771"/>
        <v>0.53936402130124472</v>
      </c>
      <c r="AJ1893">
        <f t="shared" si="772"/>
        <v>0.47346892761151926</v>
      </c>
      <c r="AK1893">
        <f t="shared" si="773"/>
        <v>0.28750025426643538</v>
      </c>
      <c r="AL1893">
        <f t="shared" si="774"/>
        <v>0.28522278573397675</v>
      </c>
      <c r="AM1893">
        <f t="shared" si="775"/>
        <v>1.4170186946759078</v>
      </c>
      <c r="AN1893">
        <f t="shared" si="776"/>
        <v>1.2287725527983655</v>
      </c>
      <c r="AO1893">
        <v>1</v>
      </c>
      <c r="AP1893">
        <f t="shared" si="777"/>
        <v>1.5032353361195692</v>
      </c>
      <c r="AQ1893">
        <f t="shared" si="778"/>
        <v>1.25137156908476</v>
      </c>
      <c r="AR1893">
        <v>40</v>
      </c>
      <c r="AS1893">
        <f>AR1893*'MRIP Selectivity'!$N$35</f>
        <v>0.25186376703480934</v>
      </c>
      <c r="AT1893">
        <f>AR1893*'MRIP Selectivity'!$O$35</f>
        <v>0.25137156908475988</v>
      </c>
      <c r="AU1893">
        <f>AR1893*'MRIP Selectivity'!$P$35</f>
        <v>3.6128685181675516E-2</v>
      </c>
      <c r="AV1893">
        <v>1</v>
      </c>
      <c r="AW1893">
        <f t="shared" si="779"/>
        <v>5</v>
      </c>
      <c r="AX1893">
        <f t="shared" si="758"/>
        <v>0</v>
      </c>
      <c r="AY1893">
        <f t="shared" si="759"/>
        <v>0</v>
      </c>
      <c r="AZ1893">
        <f t="shared" si="760"/>
        <v>0</v>
      </c>
      <c r="BA1893">
        <v>703.11105731999999</v>
      </c>
      <c r="BB1893">
        <v>703.11105731999999</v>
      </c>
    </row>
    <row r="1894" spans="1:54" x14ac:dyDescent="0.25">
      <c r="A1894" t="s">
        <v>1695</v>
      </c>
      <c r="B1894" t="s">
        <v>3</v>
      </c>
      <c r="C1894">
        <v>2014</v>
      </c>
      <c r="D1894">
        <v>3</v>
      </c>
      <c r="E1894">
        <v>6</v>
      </c>
      <c r="F1894" t="s">
        <v>1838</v>
      </c>
      <c r="G1894" t="s">
        <v>1768</v>
      </c>
      <c r="H1894" t="s">
        <v>2030</v>
      </c>
      <c r="I1894" t="s">
        <v>1812</v>
      </c>
      <c r="J1894" t="s">
        <v>1767</v>
      </c>
      <c r="K1894" t="str">
        <f t="shared" si="761"/>
        <v>Inshore</v>
      </c>
      <c r="L1894">
        <v>0</v>
      </c>
      <c r="M1894">
        <f t="shared" si="754"/>
        <v>0</v>
      </c>
      <c r="N1894">
        <f t="shared" si="762"/>
        <v>0.56613975313451537</v>
      </c>
      <c r="O1894">
        <f t="shared" si="763"/>
        <v>0.28279301522035483</v>
      </c>
      <c r="P1894">
        <v>0</v>
      </c>
      <c r="Q1894">
        <f t="shared" si="764"/>
        <v>0</v>
      </c>
      <c r="R1894">
        <v>0</v>
      </c>
      <c r="S1894">
        <f t="shared" si="755"/>
        <v>0</v>
      </c>
      <c r="T1894">
        <f t="shared" si="765"/>
        <v>0</v>
      </c>
      <c r="U1894">
        <f t="shared" si="756"/>
        <v>0.47805582919945366</v>
      </c>
      <c r="V1894">
        <f t="shared" si="766"/>
        <v>0.84441310922369928</v>
      </c>
      <c r="W1894">
        <f t="shared" si="757"/>
        <v>0.26627891958721833</v>
      </c>
      <c r="X1894">
        <f t="shared" si="767"/>
        <v>0.94160359434525442</v>
      </c>
      <c r="Y1894">
        <v>45</v>
      </c>
      <c r="Z1894">
        <f>Y1894*'MRIP Selectivity'!$N$35</f>
        <v>0.28334673791416048</v>
      </c>
      <c r="AA1894">
        <f>Y1894*'MRIP Selectivity'!$O$35</f>
        <v>0.28279301522035483</v>
      </c>
      <c r="AB1894">
        <f>Y1894*'MRIP Selectivity'!$P$35</f>
        <v>4.064477082938496E-2</v>
      </c>
      <c r="AC1894">
        <v>0.74741255597723821</v>
      </c>
      <c r="AD1894">
        <v>0.94160359434525442</v>
      </c>
      <c r="AE1894">
        <v>1.3432654004296583</v>
      </c>
      <c r="AF1894">
        <f t="shared" si="768"/>
        <v>0.21177690961223533</v>
      </c>
      <c r="AG1894">
        <f t="shared" si="769"/>
        <v>0.26627891958721833</v>
      </c>
      <c r="AH1894">
        <f t="shared" si="770"/>
        <v>5.459671436350548E-2</v>
      </c>
      <c r="AI1894">
        <f t="shared" si="771"/>
        <v>0.60678452396390037</v>
      </c>
      <c r="AJ1894">
        <f t="shared" si="772"/>
        <v>0.5326525435629591</v>
      </c>
      <c r="AK1894">
        <f t="shared" si="773"/>
        <v>0.32343778604973977</v>
      </c>
      <c r="AL1894">
        <f t="shared" si="774"/>
        <v>0.32087563395072383</v>
      </c>
      <c r="AM1894">
        <f t="shared" si="775"/>
        <v>0.47805582919945366</v>
      </c>
      <c r="AN1894">
        <f t="shared" si="776"/>
        <v>0.26627891958721833</v>
      </c>
      <c r="AO1894">
        <v>0</v>
      </c>
      <c r="AP1894">
        <f t="shared" si="777"/>
        <v>0.56613975313451537</v>
      </c>
      <c r="AQ1894">
        <f t="shared" si="778"/>
        <v>0.28279301522035483</v>
      </c>
      <c r="AR1894">
        <v>45</v>
      </c>
      <c r="AS1894">
        <f>AR1894*'MRIP Selectivity'!$N$35</f>
        <v>0.28334673791416048</v>
      </c>
      <c r="AT1894">
        <f>AR1894*'MRIP Selectivity'!$O$35</f>
        <v>0.28279301522035483</v>
      </c>
      <c r="AU1894">
        <f>AR1894*'MRIP Selectivity'!$P$35</f>
        <v>4.064477082938496E-2</v>
      </c>
      <c r="AV1894">
        <v>9</v>
      </c>
      <c r="AW1894">
        <f t="shared" si="779"/>
        <v>45</v>
      </c>
      <c r="AX1894">
        <f t="shared" si="758"/>
        <v>0</v>
      </c>
      <c r="AY1894">
        <f t="shared" si="759"/>
        <v>0</v>
      </c>
      <c r="AZ1894">
        <f t="shared" si="760"/>
        <v>0</v>
      </c>
      <c r="BA1894">
        <v>296.38713447999999</v>
      </c>
      <c r="BB1894">
        <v>296.38713447999999</v>
      </c>
    </row>
    <row r="1895" spans="1:54" x14ac:dyDescent="0.25">
      <c r="A1895" t="s">
        <v>2076</v>
      </c>
      <c r="B1895" t="s">
        <v>3</v>
      </c>
      <c r="C1895">
        <v>2014</v>
      </c>
      <c r="D1895">
        <v>3</v>
      </c>
      <c r="E1895">
        <v>6</v>
      </c>
      <c r="F1895" t="s">
        <v>1838</v>
      </c>
      <c r="G1895" t="s">
        <v>1768</v>
      </c>
      <c r="H1895" t="s">
        <v>2030</v>
      </c>
      <c r="I1895" t="s">
        <v>1812</v>
      </c>
      <c r="J1895" t="s">
        <v>1767</v>
      </c>
      <c r="K1895" t="str">
        <f t="shared" si="761"/>
        <v>Inshore</v>
      </c>
      <c r="L1895">
        <v>0</v>
      </c>
      <c r="M1895">
        <f t="shared" si="754"/>
        <v>0</v>
      </c>
      <c r="N1895">
        <f t="shared" si="762"/>
        <v>1.258088340298923E-2</v>
      </c>
      <c r="O1895">
        <f t="shared" si="763"/>
        <v>6.2842892271189965E-3</v>
      </c>
      <c r="P1895">
        <v>0</v>
      </c>
      <c r="Q1895">
        <f t="shared" si="764"/>
        <v>0</v>
      </c>
      <c r="R1895">
        <v>0</v>
      </c>
      <c r="S1895">
        <f t="shared" si="755"/>
        <v>0</v>
      </c>
      <c r="T1895">
        <f t="shared" si="765"/>
        <v>0</v>
      </c>
      <c r="U1895">
        <f t="shared" si="756"/>
        <v>1.0623462871098971E-2</v>
      </c>
      <c r="V1895">
        <f t="shared" si="766"/>
        <v>0.84441310922369939</v>
      </c>
      <c r="W1895">
        <f t="shared" si="757"/>
        <v>5.9173093241604077E-3</v>
      </c>
      <c r="X1895">
        <f t="shared" si="767"/>
        <v>0.94160359434525431</v>
      </c>
      <c r="Y1895">
        <v>1</v>
      </c>
      <c r="Z1895">
        <f>Y1895*'MRIP Selectivity'!$N$35</f>
        <v>6.2965941758702333E-3</v>
      </c>
      <c r="AA1895">
        <f>Y1895*'MRIP Selectivity'!$O$35</f>
        <v>6.2842892271189965E-3</v>
      </c>
      <c r="AB1895">
        <f>Y1895*'MRIP Selectivity'!$P$35</f>
        <v>9.0321712954188795E-4</v>
      </c>
      <c r="AC1895">
        <v>0.74741255597723821</v>
      </c>
      <c r="AD1895">
        <v>0.94160359434525442</v>
      </c>
      <c r="AE1895">
        <v>1.3432654004296583</v>
      </c>
      <c r="AF1895">
        <f t="shared" si="768"/>
        <v>4.7061535469385633E-3</v>
      </c>
      <c r="AG1895">
        <f t="shared" si="769"/>
        <v>5.9173093241604077E-3</v>
      </c>
      <c r="AH1895">
        <f t="shared" si="770"/>
        <v>1.2132603191890106E-3</v>
      </c>
      <c r="AI1895">
        <f t="shared" si="771"/>
        <v>1.3484100532531117E-2</v>
      </c>
      <c r="AJ1895">
        <f t="shared" si="772"/>
        <v>1.1836723190287982E-2</v>
      </c>
      <c r="AK1895">
        <f t="shared" si="773"/>
        <v>7.1875063566608846E-3</v>
      </c>
      <c r="AL1895">
        <f t="shared" si="774"/>
        <v>7.1305696433494187E-3</v>
      </c>
      <c r="AM1895">
        <f t="shared" si="775"/>
        <v>1.0623462871098971E-2</v>
      </c>
      <c r="AN1895">
        <f t="shared" si="776"/>
        <v>5.9173093241604077E-3</v>
      </c>
      <c r="AO1895">
        <v>0</v>
      </c>
      <c r="AP1895">
        <f t="shared" si="777"/>
        <v>1.258088340298923E-2</v>
      </c>
      <c r="AQ1895">
        <f t="shared" si="778"/>
        <v>6.2842892271189965E-3</v>
      </c>
      <c r="AR1895">
        <v>1</v>
      </c>
      <c r="AS1895">
        <f>AR1895*'MRIP Selectivity'!$N$35</f>
        <v>6.2965941758702333E-3</v>
      </c>
      <c r="AT1895">
        <f>AR1895*'MRIP Selectivity'!$O$35</f>
        <v>6.2842892271189965E-3</v>
      </c>
      <c r="AU1895">
        <f>AR1895*'MRIP Selectivity'!$P$35</f>
        <v>9.0321712954188795E-4</v>
      </c>
      <c r="AV1895">
        <v>2</v>
      </c>
      <c r="AW1895">
        <f t="shared" si="779"/>
        <v>10</v>
      </c>
      <c r="AX1895">
        <f t="shared" si="758"/>
        <v>0</v>
      </c>
      <c r="AY1895">
        <f t="shared" si="759"/>
        <v>0</v>
      </c>
      <c r="AZ1895">
        <f t="shared" si="760"/>
        <v>0</v>
      </c>
      <c r="BA1895">
        <v>296.38713447999999</v>
      </c>
      <c r="BB1895">
        <v>296.38713447999999</v>
      </c>
    </row>
    <row r="1896" spans="1:54" x14ac:dyDescent="0.25">
      <c r="A1896" t="s">
        <v>1696</v>
      </c>
      <c r="B1896" t="s">
        <v>3</v>
      </c>
      <c r="C1896">
        <v>2014</v>
      </c>
      <c r="D1896">
        <v>3</v>
      </c>
      <c r="E1896">
        <v>6</v>
      </c>
      <c r="F1896" t="s">
        <v>1838</v>
      </c>
      <c r="G1896" t="s">
        <v>1768</v>
      </c>
      <c r="H1896" t="s">
        <v>2030</v>
      </c>
      <c r="I1896" t="s">
        <v>1812</v>
      </c>
      <c r="J1896" t="s">
        <v>1767</v>
      </c>
      <c r="K1896" t="str">
        <f t="shared" si="761"/>
        <v>Inshore</v>
      </c>
      <c r="L1896">
        <v>0</v>
      </c>
      <c r="M1896">
        <f t="shared" si="754"/>
        <v>0</v>
      </c>
      <c r="N1896">
        <f t="shared" si="762"/>
        <v>1.258088340298923E-2</v>
      </c>
      <c r="O1896">
        <f t="shared" si="763"/>
        <v>6.2842892271189965E-3</v>
      </c>
      <c r="P1896">
        <v>0</v>
      </c>
      <c r="Q1896">
        <f t="shared" si="764"/>
        <v>0</v>
      </c>
      <c r="R1896">
        <v>0</v>
      </c>
      <c r="S1896">
        <f t="shared" si="755"/>
        <v>0</v>
      </c>
      <c r="T1896">
        <f t="shared" si="765"/>
        <v>0</v>
      </c>
      <c r="U1896">
        <f t="shared" si="756"/>
        <v>1.0623462871098971E-2</v>
      </c>
      <c r="V1896">
        <f t="shared" si="766"/>
        <v>0.84441310922369939</v>
      </c>
      <c r="W1896">
        <f t="shared" si="757"/>
        <v>5.9173093241604077E-3</v>
      </c>
      <c r="X1896">
        <f t="shared" si="767"/>
        <v>0.94160359434525431</v>
      </c>
      <c r="Y1896">
        <v>1</v>
      </c>
      <c r="Z1896">
        <f>Y1896*'MRIP Selectivity'!$N$35</f>
        <v>6.2965941758702333E-3</v>
      </c>
      <c r="AA1896">
        <f>Y1896*'MRIP Selectivity'!$O$35</f>
        <v>6.2842892271189965E-3</v>
      </c>
      <c r="AB1896">
        <f>Y1896*'MRIP Selectivity'!$P$35</f>
        <v>9.0321712954188795E-4</v>
      </c>
      <c r="AC1896">
        <v>0.74741255597723821</v>
      </c>
      <c r="AD1896">
        <v>0.94160359434525442</v>
      </c>
      <c r="AE1896">
        <v>1.3432654004296583</v>
      </c>
      <c r="AF1896">
        <f t="shared" si="768"/>
        <v>4.7061535469385633E-3</v>
      </c>
      <c r="AG1896">
        <f t="shared" si="769"/>
        <v>5.9173093241604077E-3</v>
      </c>
      <c r="AH1896">
        <f t="shared" si="770"/>
        <v>1.2132603191890106E-3</v>
      </c>
      <c r="AI1896">
        <f t="shared" si="771"/>
        <v>1.3484100532531117E-2</v>
      </c>
      <c r="AJ1896">
        <f t="shared" si="772"/>
        <v>1.1836723190287982E-2</v>
      </c>
      <c r="AK1896">
        <f t="shared" si="773"/>
        <v>7.1875063566608846E-3</v>
      </c>
      <c r="AL1896">
        <f t="shared" si="774"/>
        <v>7.1305696433494187E-3</v>
      </c>
      <c r="AM1896">
        <f t="shared" si="775"/>
        <v>1.0623462871098971E-2</v>
      </c>
      <c r="AN1896">
        <f t="shared" si="776"/>
        <v>5.9173093241604077E-3</v>
      </c>
      <c r="AO1896">
        <v>0</v>
      </c>
      <c r="AP1896">
        <f t="shared" si="777"/>
        <v>1.258088340298923E-2</v>
      </c>
      <c r="AQ1896">
        <f t="shared" si="778"/>
        <v>6.2842892271189965E-3</v>
      </c>
      <c r="AR1896">
        <v>1</v>
      </c>
      <c r="AS1896">
        <f>AR1896*'MRIP Selectivity'!$N$35</f>
        <v>6.2965941758702333E-3</v>
      </c>
      <c r="AT1896">
        <f>AR1896*'MRIP Selectivity'!$O$35</f>
        <v>6.2842892271189965E-3</v>
      </c>
      <c r="AU1896">
        <f>AR1896*'MRIP Selectivity'!$P$35</f>
        <v>9.0321712954188795E-4</v>
      </c>
      <c r="AV1896">
        <v>2</v>
      </c>
      <c r="AW1896">
        <f t="shared" si="779"/>
        <v>10</v>
      </c>
      <c r="AX1896">
        <f t="shared" si="758"/>
        <v>0</v>
      </c>
      <c r="AY1896">
        <f t="shared" si="759"/>
        <v>0</v>
      </c>
      <c r="AZ1896">
        <f t="shared" si="760"/>
        <v>0</v>
      </c>
      <c r="BA1896">
        <v>296.38713447999999</v>
      </c>
      <c r="BB1896">
        <v>296.38713447999999</v>
      </c>
    </row>
    <row r="1897" spans="1:54" x14ac:dyDescent="0.25">
      <c r="A1897" t="s">
        <v>1697</v>
      </c>
      <c r="B1897" t="s">
        <v>3</v>
      </c>
      <c r="C1897">
        <v>2014</v>
      </c>
      <c r="D1897">
        <v>4</v>
      </c>
      <c r="E1897">
        <v>7</v>
      </c>
      <c r="F1897" t="s">
        <v>1861</v>
      </c>
      <c r="G1897" t="s">
        <v>1768</v>
      </c>
      <c r="H1897" t="s">
        <v>2030</v>
      </c>
      <c r="I1897" t="s">
        <v>1812</v>
      </c>
      <c r="J1897" t="s">
        <v>1813</v>
      </c>
      <c r="K1897" t="str">
        <f t="shared" si="761"/>
        <v>Inshore</v>
      </c>
      <c r="L1897">
        <v>0</v>
      </c>
      <c r="M1897">
        <f t="shared" si="754"/>
        <v>0</v>
      </c>
      <c r="N1897">
        <f t="shared" si="762"/>
        <v>0.11322795062690307</v>
      </c>
      <c r="O1897">
        <f t="shared" si="763"/>
        <v>5.6558603044070968E-2</v>
      </c>
      <c r="P1897">
        <v>0</v>
      </c>
      <c r="Q1897">
        <f t="shared" si="764"/>
        <v>0</v>
      </c>
      <c r="R1897">
        <v>0</v>
      </c>
      <c r="S1897">
        <f t="shared" si="755"/>
        <v>0</v>
      </c>
      <c r="T1897">
        <f t="shared" si="765"/>
        <v>0</v>
      </c>
      <c r="U1897">
        <f t="shared" si="756"/>
        <v>9.5611165839890738E-2</v>
      </c>
      <c r="V1897">
        <f t="shared" si="766"/>
        <v>0.84441310922369939</v>
      </c>
      <c r="W1897">
        <f t="shared" si="757"/>
        <v>5.3255783917443671E-2</v>
      </c>
      <c r="X1897">
        <f t="shared" si="767"/>
        <v>0.94160359434525442</v>
      </c>
      <c r="Y1897">
        <v>9</v>
      </c>
      <c r="Z1897">
        <f>Y1897*'MRIP Selectivity'!$N$35</f>
        <v>5.6669347582832097E-2</v>
      </c>
      <c r="AA1897">
        <f>Y1897*'MRIP Selectivity'!$O$35</f>
        <v>5.6558603044070968E-2</v>
      </c>
      <c r="AB1897">
        <f>Y1897*'MRIP Selectivity'!$P$35</f>
        <v>8.1289541658769917E-3</v>
      </c>
      <c r="AC1897">
        <v>0.74741255597723821</v>
      </c>
      <c r="AD1897">
        <v>0.94160359434525442</v>
      </c>
      <c r="AE1897">
        <v>1.3432654004296583</v>
      </c>
      <c r="AF1897">
        <f t="shared" si="768"/>
        <v>4.2355381922447061E-2</v>
      </c>
      <c r="AG1897">
        <f t="shared" si="769"/>
        <v>5.3255783917443671E-2</v>
      </c>
      <c r="AH1897">
        <f t="shared" si="770"/>
        <v>1.0919342872701096E-2</v>
      </c>
      <c r="AI1897">
        <f t="shared" si="771"/>
        <v>0.12135690479278005</v>
      </c>
      <c r="AJ1897">
        <f t="shared" si="772"/>
        <v>0.10653050871259183</v>
      </c>
      <c r="AK1897">
        <f t="shared" si="773"/>
        <v>6.4687557209947955E-2</v>
      </c>
      <c r="AL1897">
        <f t="shared" si="774"/>
        <v>6.4175126790144768E-2</v>
      </c>
      <c r="AM1897">
        <f t="shared" si="775"/>
        <v>9.5611165839890738E-2</v>
      </c>
      <c r="AN1897">
        <f t="shared" si="776"/>
        <v>5.3255783917443671E-2</v>
      </c>
      <c r="AO1897">
        <v>0</v>
      </c>
      <c r="AP1897">
        <f t="shared" si="777"/>
        <v>0.11322795062690307</v>
      </c>
      <c r="AQ1897">
        <f t="shared" si="778"/>
        <v>5.6558603044070968E-2</v>
      </c>
      <c r="AR1897">
        <v>9</v>
      </c>
      <c r="AS1897">
        <f>AR1897*'MRIP Selectivity'!$N$35</f>
        <v>5.6669347582832097E-2</v>
      </c>
      <c r="AT1897">
        <f>AR1897*'MRIP Selectivity'!$O$35</f>
        <v>5.6558603044070968E-2</v>
      </c>
      <c r="AU1897">
        <f>AR1897*'MRIP Selectivity'!$P$35</f>
        <v>8.1289541658769917E-3</v>
      </c>
      <c r="AV1897">
        <v>4</v>
      </c>
      <c r="AW1897">
        <f t="shared" si="779"/>
        <v>20</v>
      </c>
      <c r="AX1897">
        <f t="shared" si="758"/>
        <v>0</v>
      </c>
      <c r="AY1897">
        <f t="shared" si="759"/>
        <v>0</v>
      </c>
      <c r="AZ1897">
        <f t="shared" si="760"/>
        <v>0</v>
      </c>
      <c r="BA1897">
        <v>225.29701881</v>
      </c>
      <c r="BB1897">
        <v>225.29701881</v>
      </c>
    </row>
    <row r="1898" spans="1:54" x14ac:dyDescent="0.25">
      <c r="A1898" t="s">
        <v>1698</v>
      </c>
      <c r="B1898" t="s">
        <v>3</v>
      </c>
      <c r="C1898">
        <v>2014</v>
      </c>
      <c r="D1898">
        <v>4</v>
      </c>
      <c r="E1898">
        <v>7</v>
      </c>
      <c r="F1898" t="s">
        <v>1861</v>
      </c>
      <c r="G1898" t="s">
        <v>1768</v>
      </c>
      <c r="H1898" t="s">
        <v>2030</v>
      </c>
      <c r="I1898" t="s">
        <v>1812</v>
      </c>
      <c r="J1898" t="s">
        <v>1819</v>
      </c>
      <c r="K1898" t="str">
        <f t="shared" si="761"/>
        <v>Offshore</v>
      </c>
      <c r="L1898">
        <v>2</v>
      </c>
      <c r="M1898">
        <f t="shared" si="754"/>
        <v>450.59403761999999</v>
      </c>
      <c r="N1898">
        <f t="shared" si="762"/>
        <v>2.3019412016717413</v>
      </c>
      <c r="O1898">
        <f t="shared" si="763"/>
        <v>2.1508229414508557</v>
      </c>
      <c r="P1898">
        <v>26.653543307086615</v>
      </c>
      <c r="Q1898">
        <f t="shared" si="764"/>
        <v>13.326771653543307</v>
      </c>
      <c r="R1898">
        <v>2.5353160151260918</v>
      </c>
      <c r="S1898">
        <f t="shared" si="755"/>
        <v>571.19913994915737</v>
      </c>
      <c r="T1898">
        <f t="shared" si="765"/>
        <v>1.2676580075630459</v>
      </c>
      <c r="U1898">
        <f t="shared" si="756"/>
        <v>2.7902791240324669</v>
      </c>
      <c r="V1898">
        <f t="shared" si="766"/>
        <v>1.2121417879857572</v>
      </c>
      <c r="W1898">
        <f t="shared" si="757"/>
        <v>2.6773314389059415</v>
      </c>
      <c r="X1898">
        <f t="shared" si="767"/>
        <v>1.2447939750446986</v>
      </c>
      <c r="Y1898">
        <v>24</v>
      </c>
      <c r="Z1898">
        <f>Y1898*'MRIP Selectivity'!$N$35</f>
        <v>0.15111826022088559</v>
      </c>
      <c r="AA1898">
        <f>Y1898*'MRIP Selectivity'!$O$35</f>
        <v>0.15082294145085592</v>
      </c>
      <c r="AB1898">
        <f>Y1898*'MRIP Selectivity'!$P$35</f>
        <v>2.167721110900531E-2</v>
      </c>
      <c r="AC1898">
        <v>0.74741255597723821</v>
      </c>
      <c r="AD1898">
        <v>0.94160359434525442</v>
      </c>
      <c r="AE1898">
        <v>1.3432654004296583</v>
      </c>
      <c r="AF1898">
        <f t="shared" si="768"/>
        <v>0.1129476851265255</v>
      </c>
      <c r="AG1898">
        <f t="shared" si="769"/>
        <v>0.1420154237798498</v>
      </c>
      <c r="AH1898">
        <f t="shared" si="770"/>
        <v>2.9118247660536254E-2</v>
      </c>
      <c r="AI1898">
        <f t="shared" si="771"/>
        <v>0.32361841278074688</v>
      </c>
      <c r="AJ1898">
        <f t="shared" si="772"/>
        <v>0.28408135656691158</v>
      </c>
      <c r="AK1898">
        <f t="shared" si="773"/>
        <v>0.17250015255986123</v>
      </c>
      <c r="AL1898">
        <f t="shared" si="774"/>
        <v>0.17113367144038605</v>
      </c>
      <c r="AM1898">
        <f t="shared" si="775"/>
        <v>2.7902791240324669</v>
      </c>
      <c r="AN1898">
        <f t="shared" si="776"/>
        <v>2.6773314389059415</v>
      </c>
      <c r="AO1898">
        <v>2</v>
      </c>
      <c r="AP1898">
        <f t="shared" si="777"/>
        <v>2.3019412016717413</v>
      </c>
      <c r="AQ1898">
        <f t="shared" si="778"/>
        <v>2.1508229414508557</v>
      </c>
      <c r="AR1898">
        <v>24</v>
      </c>
      <c r="AS1898">
        <f>AR1898*'MRIP Selectivity'!$N$35</f>
        <v>0.15111826022088559</v>
      </c>
      <c r="AT1898">
        <f>AR1898*'MRIP Selectivity'!$O$35</f>
        <v>0.15082294145085592</v>
      </c>
      <c r="AU1898">
        <f>AR1898*'MRIP Selectivity'!$P$35</f>
        <v>2.167721110900531E-2</v>
      </c>
      <c r="AV1898">
        <v>16</v>
      </c>
      <c r="AW1898">
        <f t="shared" si="779"/>
        <v>80</v>
      </c>
      <c r="AX1898">
        <f t="shared" si="758"/>
        <v>0</v>
      </c>
      <c r="AY1898">
        <f t="shared" si="759"/>
        <v>0</v>
      </c>
      <c r="AZ1898">
        <f t="shared" si="760"/>
        <v>0</v>
      </c>
      <c r="BA1898">
        <v>225.29701881</v>
      </c>
      <c r="BB1898">
        <v>225.29701881</v>
      </c>
    </row>
    <row r="1899" spans="1:54" x14ac:dyDescent="0.25">
      <c r="A1899" t="s">
        <v>1699</v>
      </c>
      <c r="B1899" t="s">
        <v>3</v>
      </c>
      <c r="C1899">
        <v>2014</v>
      </c>
      <c r="D1899">
        <v>4</v>
      </c>
      <c r="E1899">
        <v>7</v>
      </c>
      <c r="F1899" t="s">
        <v>1868</v>
      </c>
      <c r="G1899" t="s">
        <v>1768</v>
      </c>
      <c r="H1899" t="s">
        <v>2030</v>
      </c>
      <c r="I1899" t="s">
        <v>1812</v>
      </c>
      <c r="J1899" t="s">
        <v>1819</v>
      </c>
      <c r="K1899" t="str">
        <f t="shared" si="761"/>
        <v>Offshore</v>
      </c>
      <c r="L1899">
        <v>0</v>
      </c>
      <c r="M1899">
        <f t="shared" si="754"/>
        <v>0</v>
      </c>
      <c r="N1899">
        <f t="shared" si="762"/>
        <v>2.516176680597846E-2</v>
      </c>
      <c r="O1899">
        <f t="shared" si="763"/>
        <v>1.2568578454237993E-2</v>
      </c>
      <c r="P1899">
        <v>0</v>
      </c>
      <c r="Q1899">
        <f t="shared" si="764"/>
        <v>0</v>
      </c>
      <c r="R1899">
        <v>0</v>
      </c>
      <c r="S1899">
        <f t="shared" si="755"/>
        <v>0</v>
      </c>
      <c r="T1899">
        <f t="shared" si="765"/>
        <v>0</v>
      </c>
      <c r="U1899">
        <f t="shared" si="756"/>
        <v>2.1246925742197942E-2</v>
      </c>
      <c r="V1899">
        <f t="shared" si="766"/>
        <v>0.84441310922369939</v>
      </c>
      <c r="W1899">
        <f t="shared" si="757"/>
        <v>1.1834618648320815E-2</v>
      </c>
      <c r="X1899">
        <f t="shared" si="767"/>
        <v>0.94160359434525431</v>
      </c>
      <c r="Y1899">
        <v>2</v>
      </c>
      <c r="Z1899">
        <f>Y1899*'MRIP Selectivity'!$N$35</f>
        <v>1.2593188351740467E-2</v>
      </c>
      <c r="AA1899">
        <f>Y1899*'MRIP Selectivity'!$O$35</f>
        <v>1.2568578454237993E-2</v>
      </c>
      <c r="AB1899">
        <f>Y1899*'MRIP Selectivity'!$P$35</f>
        <v>1.8064342590837759E-3</v>
      </c>
      <c r="AC1899">
        <v>0.74741255597723821</v>
      </c>
      <c r="AD1899">
        <v>0.94160359434525442</v>
      </c>
      <c r="AE1899">
        <v>1.3432654004296583</v>
      </c>
      <c r="AF1899">
        <f t="shared" si="768"/>
        <v>9.4123070938771265E-3</v>
      </c>
      <c r="AG1899">
        <f t="shared" si="769"/>
        <v>1.1834618648320815E-2</v>
      </c>
      <c r="AH1899">
        <f t="shared" si="770"/>
        <v>2.4265206383780212E-3</v>
      </c>
      <c r="AI1899">
        <f t="shared" si="771"/>
        <v>2.6968201065062234E-2</v>
      </c>
      <c r="AJ1899">
        <f t="shared" si="772"/>
        <v>2.3673446380575964E-2</v>
      </c>
      <c r="AK1899">
        <f t="shared" si="773"/>
        <v>1.4375012713321769E-2</v>
      </c>
      <c r="AL1899">
        <f t="shared" si="774"/>
        <v>1.4261139286698837E-2</v>
      </c>
      <c r="AM1899">
        <f t="shared" si="775"/>
        <v>2.1246925742197942E-2</v>
      </c>
      <c r="AN1899">
        <f t="shared" si="776"/>
        <v>1.1834618648320815E-2</v>
      </c>
      <c r="AO1899">
        <v>0</v>
      </c>
      <c r="AP1899">
        <f t="shared" si="777"/>
        <v>2.516176680597846E-2</v>
      </c>
      <c r="AQ1899">
        <f t="shared" si="778"/>
        <v>1.2568578454237993E-2</v>
      </c>
      <c r="AR1899">
        <v>2</v>
      </c>
      <c r="AS1899">
        <f>AR1899*'MRIP Selectivity'!$N$35</f>
        <v>1.2593188351740467E-2</v>
      </c>
      <c r="AT1899">
        <f>AR1899*'MRIP Selectivity'!$O$35</f>
        <v>1.2568578454237993E-2</v>
      </c>
      <c r="AU1899">
        <f>AR1899*'MRIP Selectivity'!$P$35</f>
        <v>1.8064342590837759E-3</v>
      </c>
      <c r="AV1899">
        <v>6</v>
      </c>
      <c r="AW1899">
        <f t="shared" si="779"/>
        <v>30</v>
      </c>
      <c r="AX1899">
        <f t="shared" si="758"/>
        <v>0</v>
      </c>
      <c r="AY1899">
        <f t="shared" si="759"/>
        <v>0</v>
      </c>
      <c r="AZ1899">
        <f t="shared" si="760"/>
        <v>0</v>
      </c>
      <c r="BA1899">
        <v>1089.6313161</v>
      </c>
      <c r="BB1899">
        <v>1089.6313161</v>
      </c>
    </row>
    <row r="1900" spans="1:54" x14ac:dyDescent="0.25">
      <c r="A1900" t="s">
        <v>1700</v>
      </c>
      <c r="B1900" t="s">
        <v>3</v>
      </c>
      <c r="C1900">
        <v>2014</v>
      </c>
      <c r="D1900">
        <v>4</v>
      </c>
      <c r="E1900">
        <v>8</v>
      </c>
      <c r="F1900" t="s">
        <v>1872</v>
      </c>
      <c r="G1900" t="s">
        <v>1768</v>
      </c>
      <c r="H1900" t="s">
        <v>2030</v>
      </c>
      <c r="I1900" t="s">
        <v>1812</v>
      </c>
      <c r="J1900" t="s">
        <v>1767</v>
      </c>
      <c r="K1900" t="str">
        <f t="shared" si="761"/>
        <v>Inshore</v>
      </c>
      <c r="L1900">
        <v>0</v>
      </c>
      <c r="M1900">
        <f t="shared" si="754"/>
        <v>0</v>
      </c>
      <c r="N1900">
        <f t="shared" si="762"/>
        <v>7.5485300417935386E-2</v>
      </c>
      <c r="O1900">
        <f t="shared" si="763"/>
        <v>3.7705735362713981E-2</v>
      </c>
      <c r="P1900">
        <v>0</v>
      </c>
      <c r="Q1900">
        <f t="shared" si="764"/>
        <v>0</v>
      </c>
      <c r="R1900">
        <v>0</v>
      </c>
      <c r="S1900">
        <f t="shared" si="755"/>
        <v>0</v>
      </c>
      <c r="T1900">
        <f t="shared" si="765"/>
        <v>0</v>
      </c>
      <c r="U1900">
        <f t="shared" si="756"/>
        <v>6.3740777226593825E-2</v>
      </c>
      <c r="V1900">
        <f t="shared" si="766"/>
        <v>0.84441310922369928</v>
      </c>
      <c r="W1900">
        <f t="shared" si="757"/>
        <v>3.5503855944962449E-2</v>
      </c>
      <c r="X1900">
        <f t="shared" si="767"/>
        <v>0.94160359434525442</v>
      </c>
      <c r="Y1900">
        <v>6</v>
      </c>
      <c r="Z1900">
        <f>Y1900*'MRIP Selectivity'!$N$35</f>
        <v>3.7779565055221398E-2</v>
      </c>
      <c r="AA1900">
        <f>Y1900*'MRIP Selectivity'!$O$35</f>
        <v>3.7705735362713981E-2</v>
      </c>
      <c r="AB1900">
        <f>Y1900*'MRIP Selectivity'!$P$35</f>
        <v>5.4193027772513275E-3</v>
      </c>
      <c r="AC1900">
        <v>0.74741255597723821</v>
      </c>
      <c r="AD1900">
        <v>0.94160359434525442</v>
      </c>
      <c r="AE1900">
        <v>1.3432654004296583</v>
      </c>
      <c r="AF1900">
        <f t="shared" si="768"/>
        <v>2.8236921281631376E-2</v>
      </c>
      <c r="AG1900">
        <f t="shared" si="769"/>
        <v>3.5503855944962449E-2</v>
      </c>
      <c r="AH1900">
        <f t="shared" si="770"/>
        <v>7.2795619151340635E-3</v>
      </c>
      <c r="AI1900">
        <f t="shared" si="771"/>
        <v>8.0904603195186719E-2</v>
      </c>
      <c r="AJ1900">
        <f t="shared" si="772"/>
        <v>7.1020339141727895E-2</v>
      </c>
      <c r="AK1900">
        <f t="shared" si="773"/>
        <v>4.3125038139965308E-2</v>
      </c>
      <c r="AL1900">
        <f t="shared" si="774"/>
        <v>4.2783417860096512E-2</v>
      </c>
      <c r="AM1900">
        <f t="shared" si="775"/>
        <v>6.3740777226593825E-2</v>
      </c>
      <c r="AN1900">
        <f t="shared" si="776"/>
        <v>3.5503855944962449E-2</v>
      </c>
      <c r="AO1900">
        <v>0</v>
      </c>
      <c r="AP1900">
        <f t="shared" si="777"/>
        <v>7.5485300417935386E-2</v>
      </c>
      <c r="AQ1900">
        <f t="shared" si="778"/>
        <v>3.7705735362713981E-2</v>
      </c>
      <c r="AR1900">
        <v>6</v>
      </c>
      <c r="AS1900">
        <f>AR1900*'MRIP Selectivity'!$N$35</f>
        <v>3.7779565055221398E-2</v>
      </c>
      <c r="AT1900">
        <f>AR1900*'MRIP Selectivity'!$O$35</f>
        <v>3.7705735362713981E-2</v>
      </c>
      <c r="AU1900">
        <f>AR1900*'MRIP Selectivity'!$P$35</f>
        <v>5.4193027772513275E-3</v>
      </c>
      <c r="AV1900">
        <v>9</v>
      </c>
      <c r="AW1900">
        <f t="shared" si="779"/>
        <v>45</v>
      </c>
      <c r="AX1900">
        <f t="shared" si="758"/>
        <v>0</v>
      </c>
      <c r="AY1900">
        <f t="shared" si="759"/>
        <v>0</v>
      </c>
      <c r="AZ1900">
        <f t="shared" si="760"/>
        <v>0</v>
      </c>
      <c r="BA1900">
        <v>497.95292475000002</v>
      </c>
      <c r="BB1900">
        <v>497.95292475000002</v>
      </c>
    </row>
    <row r="1901" spans="1:54" x14ac:dyDescent="0.25">
      <c r="A1901" t="s">
        <v>2077</v>
      </c>
      <c r="B1901" t="s">
        <v>3</v>
      </c>
      <c r="C1901">
        <v>2014</v>
      </c>
      <c r="D1901">
        <v>4</v>
      </c>
      <c r="E1901">
        <v>8</v>
      </c>
      <c r="F1901" t="s">
        <v>1872</v>
      </c>
      <c r="G1901" t="s">
        <v>1768</v>
      </c>
      <c r="H1901" t="s">
        <v>2030</v>
      </c>
      <c r="I1901" t="s">
        <v>1812</v>
      </c>
      <c r="J1901" t="s">
        <v>1813</v>
      </c>
      <c r="K1901" t="str">
        <f t="shared" si="761"/>
        <v>Inshore</v>
      </c>
      <c r="L1901">
        <v>0</v>
      </c>
      <c r="M1901">
        <f t="shared" si="754"/>
        <v>0</v>
      </c>
      <c r="N1901">
        <f t="shared" si="762"/>
        <v>2.516176680597846E-2</v>
      </c>
      <c r="O1901">
        <f t="shared" si="763"/>
        <v>1.2568578454237993E-2</v>
      </c>
      <c r="P1901">
        <v>0</v>
      </c>
      <c r="Q1901">
        <f t="shared" si="764"/>
        <v>0</v>
      </c>
      <c r="R1901">
        <v>0</v>
      </c>
      <c r="S1901">
        <f t="shared" si="755"/>
        <v>0</v>
      </c>
      <c r="T1901">
        <f t="shared" si="765"/>
        <v>0</v>
      </c>
      <c r="U1901">
        <f t="shared" si="756"/>
        <v>2.1246925742197942E-2</v>
      </c>
      <c r="V1901">
        <f t="shared" si="766"/>
        <v>0.84441310922369939</v>
      </c>
      <c r="W1901">
        <f t="shared" si="757"/>
        <v>1.1834618648320815E-2</v>
      </c>
      <c r="X1901">
        <f t="shared" si="767"/>
        <v>0.94160359434525431</v>
      </c>
      <c r="Y1901">
        <v>2</v>
      </c>
      <c r="Z1901">
        <f>Y1901*'MRIP Selectivity'!$N$35</f>
        <v>1.2593188351740467E-2</v>
      </c>
      <c r="AA1901">
        <f>Y1901*'MRIP Selectivity'!$O$35</f>
        <v>1.2568578454237993E-2</v>
      </c>
      <c r="AB1901">
        <f>Y1901*'MRIP Selectivity'!$P$35</f>
        <v>1.8064342590837759E-3</v>
      </c>
      <c r="AC1901">
        <v>0.74741255597723821</v>
      </c>
      <c r="AD1901">
        <v>0.94160359434525442</v>
      </c>
      <c r="AE1901">
        <v>1.3432654004296583</v>
      </c>
      <c r="AF1901">
        <f t="shared" si="768"/>
        <v>9.4123070938771265E-3</v>
      </c>
      <c r="AG1901">
        <f t="shared" si="769"/>
        <v>1.1834618648320815E-2</v>
      </c>
      <c r="AH1901">
        <f t="shared" si="770"/>
        <v>2.4265206383780212E-3</v>
      </c>
      <c r="AI1901">
        <f t="shared" si="771"/>
        <v>2.6968201065062234E-2</v>
      </c>
      <c r="AJ1901">
        <f t="shared" si="772"/>
        <v>2.3673446380575964E-2</v>
      </c>
      <c r="AK1901">
        <f t="shared" si="773"/>
        <v>1.4375012713321769E-2</v>
      </c>
      <c r="AL1901">
        <f t="shared" si="774"/>
        <v>1.4261139286698837E-2</v>
      </c>
      <c r="AM1901">
        <f t="shared" si="775"/>
        <v>2.1246925742197942E-2</v>
      </c>
      <c r="AN1901">
        <f t="shared" si="776"/>
        <v>1.1834618648320815E-2</v>
      </c>
      <c r="AO1901">
        <v>0</v>
      </c>
      <c r="AP1901">
        <f t="shared" si="777"/>
        <v>2.516176680597846E-2</v>
      </c>
      <c r="AQ1901">
        <f t="shared" si="778"/>
        <v>1.2568578454237993E-2</v>
      </c>
      <c r="AR1901">
        <v>2</v>
      </c>
      <c r="AS1901">
        <f>AR1901*'MRIP Selectivity'!$N$35</f>
        <v>1.2593188351740467E-2</v>
      </c>
      <c r="AT1901">
        <f>AR1901*'MRIP Selectivity'!$O$35</f>
        <v>1.2568578454237993E-2</v>
      </c>
      <c r="AU1901">
        <f>AR1901*'MRIP Selectivity'!$P$35</f>
        <v>1.8064342590837759E-3</v>
      </c>
      <c r="AV1901">
        <v>6</v>
      </c>
      <c r="AW1901">
        <f t="shared" si="779"/>
        <v>30</v>
      </c>
      <c r="AX1901">
        <f t="shared" si="758"/>
        <v>0</v>
      </c>
      <c r="AY1901">
        <f t="shared" si="759"/>
        <v>0</v>
      </c>
      <c r="AZ1901">
        <f t="shared" si="760"/>
        <v>0</v>
      </c>
      <c r="BA1901">
        <v>497.95292475000002</v>
      </c>
      <c r="BB1901">
        <v>497.95292475000002</v>
      </c>
    </row>
    <row r="1902" spans="1:54" x14ac:dyDescent="0.25">
      <c r="A1902" t="s">
        <v>1701</v>
      </c>
      <c r="B1902" t="s">
        <v>3</v>
      </c>
      <c r="C1902">
        <v>2014</v>
      </c>
      <c r="D1902">
        <v>4</v>
      </c>
      <c r="E1902">
        <v>8</v>
      </c>
      <c r="F1902" t="s">
        <v>1836</v>
      </c>
      <c r="G1902" t="s">
        <v>1768</v>
      </c>
      <c r="H1902" t="s">
        <v>2043</v>
      </c>
      <c r="I1902" t="s">
        <v>1812</v>
      </c>
      <c r="J1902" t="s">
        <v>1767</v>
      </c>
      <c r="K1902" t="str">
        <f t="shared" si="761"/>
        <v>Inshore</v>
      </c>
      <c r="L1902">
        <v>0</v>
      </c>
      <c r="M1902">
        <f t="shared" si="754"/>
        <v>0</v>
      </c>
      <c r="N1902">
        <f t="shared" si="762"/>
        <v>2.516176680597846E-2</v>
      </c>
      <c r="O1902">
        <f t="shared" si="763"/>
        <v>1.2568578454237993E-2</v>
      </c>
      <c r="P1902">
        <v>0</v>
      </c>
      <c r="Q1902">
        <f t="shared" si="764"/>
        <v>0</v>
      </c>
      <c r="R1902">
        <v>0</v>
      </c>
      <c r="S1902">
        <f t="shared" si="755"/>
        <v>0</v>
      </c>
      <c r="T1902">
        <f t="shared" si="765"/>
        <v>0</v>
      </c>
      <c r="U1902">
        <f t="shared" si="756"/>
        <v>2.1246925742197942E-2</v>
      </c>
      <c r="V1902">
        <f t="shared" si="766"/>
        <v>0.84441310922369939</v>
      </c>
      <c r="W1902">
        <f t="shared" si="757"/>
        <v>1.1834618648320815E-2</v>
      </c>
      <c r="X1902">
        <f t="shared" si="767"/>
        <v>0.94160359434525431</v>
      </c>
      <c r="Y1902">
        <v>2</v>
      </c>
      <c r="Z1902">
        <f>Y1902*'MRIP Selectivity'!$N$35</f>
        <v>1.2593188351740467E-2</v>
      </c>
      <c r="AA1902">
        <f>Y1902*'MRIP Selectivity'!$O$35</f>
        <v>1.2568578454237993E-2</v>
      </c>
      <c r="AB1902">
        <f>Y1902*'MRIP Selectivity'!$P$35</f>
        <v>1.8064342590837759E-3</v>
      </c>
      <c r="AC1902">
        <v>0.74741255597723821</v>
      </c>
      <c r="AD1902">
        <v>0.94160359434525442</v>
      </c>
      <c r="AE1902">
        <v>1.3432654004296583</v>
      </c>
      <c r="AF1902">
        <f t="shared" si="768"/>
        <v>9.4123070938771265E-3</v>
      </c>
      <c r="AG1902">
        <f t="shared" si="769"/>
        <v>1.1834618648320815E-2</v>
      </c>
      <c r="AH1902">
        <f t="shared" si="770"/>
        <v>2.4265206383780212E-3</v>
      </c>
      <c r="AI1902">
        <f t="shared" si="771"/>
        <v>2.6968201065062234E-2</v>
      </c>
      <c r="AJ1902">
        <f t="shared" si="772"/>
        <v>2.3673446380575964E-2</v>
      </c>
      <c r="AK1902">
        <f t="shared" si="773"/>
        <v>1.4375012713321769E-2</v>
      </c>
      <c r="AL1902">
        <f t="shared" si="774"/>
        <v>1.4261139286698837E-2</v>
      </c>
      <c r="AM1902">
        <f t="shared" si="775"/>
        <v>2.1246925742197942E-2</v>
      </c>
      <c r="AN1902">
        <f t="shared" si="776"/>
        <v>1.1834618648320815E-2</v>
      </c>
      <c r="AO1902">
        <v>0</v>
      </c>
      <c r="AP1902">
        <f t="shared" si="777"/>
        <v>2.516176680597846E-2</v>
      </c>
      <c r="AQ1902">
        <f t="shared" si="778"/>
        <v>1.2568578454237993E-2</v>
      </c>
      <c r="AR1902">
        <v>2</v>
      </c>
      <c r="AS1902">
        <f>AR1902*'MRIP Selectivity'!$N$35</f>
        <v>1.2593188351740467E-2</v>
      </c>
      <c r="AT1902">
        <f>AR1902*'MRIP Selectivity'!$O$35</f>
        <v>1.2568578454237993E-2</v>
      </c>
      <c r="AU1902">
        <f>AR1902*'MRIP Selectivity'!$P$35</f>
        <v>1.8064342590837759E-3</v>
      </c>
      <c r="AV1902">
        <v>2</v>
      </c>
      <c r="AW1902">
        <f t="shared" si="779"/>
        <v>10</v>
      </c>
      <c r="AX1902">
        <f t="shared" si="758"/>
        <v>0</v>
      </c>
      <c r="AY1902">
        <f t="shared" si="759"/>
        <v>0</v>
      </c>
      <c r="AZ1902">
        <f t="shared" si="760"/>
        <v>0</v>
      </c>
      <c r="BA1902">
        <v>295.20798974000002</v>
      </c>
      <c r="BB1902">
        <v>295.20798974000002</v>
      </c>
    </row>
    <row r="1903" spans="1:54" x14ac:dyDescent="0.25">
      <c r="A1903" t="s">
        <v>1702</v>
      </c>
      <c r="B1903" t="s">
        <v>3</v>
      </c>
      <c r="C1903">
        <v>2014</v>
      </c>
      <c r="D1903">
        <v>5</v>
      </c>
      <c r="E1903">
        <v>9</v>
      </c>
      <c r="F1903" t="s">
        <v>1872</v>
      </c>
      <c r="G1903" t="s">
        <v>1768</v>
      </c>
      <c r="H1903" t="s">
        <v>2030</v>
      </c>
      <c r="I1903" t="s">
        <v>1812</v>
      </c>
      <c r="J1903" t="s">
        <v>1767</v>
      </c>
      <c r="K1903" t="str">
        <f t="shared" si="761"/>
        <v>Inshore</v>
      </c>
      <c r="L1903">
        <v>0</v>
      </c>
      <c r="M1903">
        <f t="shared" si="754"/>
        <v>0</v>
      </c>
      <c r="N1903">
        <f t="shared" si="762"/>
        <v>1.258088340298923E-2</v>
      </c>
      <c r="O1903">
        <f t="shared" si="763"/>
        <v>6.2842892271189965E-3</v>
      </c>
      <c r="P1903">
        <v>0</v>
      </c>
      <c r="Q1903">
        <f t="shared" si="764"/>
        <v>0</v>
      </c>
      <c r="R1903">
        <v>0</v>
      </c>
      <c r="S1903">
        <f t="shared" si="755"/>
        <v>0</v>
      </c>
      <c r="T1903">
        <f t="shared" si="765"/>
        <v>0</v>
      </c>
      <c r="U1903">
        <f t="shared" si="756"/>
        <v>1.0623462871098971E-2</v>
      </c>
      <c r="V1903">
        <f t="shared" si="766"/>
        <v>0.84441310922369939</v>
      </c>
      <c r="W1903">
        <f t="shared" si="757"/>
        <v>5.9173093241604077E-3</v>
      </c>
      <c r="X1903">
        <f t="shared" si="767"/>
        <v>0.94160359434525431</v>
      </c>
      <c r="Y1903">
        <v>1</v>
      </c>
      <c r="Z1903">
        <f>Y1903*'MRIP Selectivity'!$N$35</f>
        <v>6.2965941758702333E-3</v>
      </c>
      <c r="AA1903">
        <f>Y1903*'MRIP Selectivity'!$O$35</f>
        <v>6.2842892271189965E-3</v>
      </c>
      <c r="AB1903">
        <f>Y1903*'MRIP Selectivity'!$P$35</f>
        <v>9.0321712954188795E-4</v>
      </c>
      <c r="AC1903">
        <v>0.74741255597723821</v>
      </c>
      <c r="AD1903">
        <v>0.94160359434525442</v>
      </c>
      <c r="AE1903">
        <v>1.3432654004296583</v>
      </c>
      <c r="AF1903">
        <f t="shared" si="768"/>
        <v>4.7061535469385633E-3</v>
      </c>
      <c r="AG1903">
        <f t="shared" si="769"/>
        <v>5.9173093241604077E-3</v>
      </c>
      <c r="AH1903">
        <f t="shared" si="770"/>
        <v>1.2132603191890106E-3</v>
      </c>
      <c r="AI1903">
        <f t="shared" si="771"/>
        <v>1.3484100532531117E-2</v>
      </c>
      <c r="AJ1903">
        <f t="shared" si="772"/>
        <v>1.1836723190287982E-2</v>
      </c>
      <c r="AK1903">
        <f t="shared" si="773"/>
        <v>7.1875063566608846E-3</v>
      </c>
      <c r="AL1903">
        <f t="shared" si="774"/>
        <v>7.1305696433494187E-3</v>
      </c>
      <c r="AM1903">
        <f t="shared" si="775"/>
        <v>1.0623462871098971E-2</v>
      </c>
      <c r="AN1903">
        <f t="shared" si="776"/>
        <v>5.9173093241604077E-3</v>
      </c>
      <c r="AO1903">
        <v>0</v>
      </c>
      <c r="AP1903">
        <f t="shared" si="777"/>
        <v>1.258088340298923E-2</v>
      </c>
      <c r="AQ1903">
        <f t="shared" si="778"/>
        <v>6.2842892271189965E-3</v>
      </c>
      <c r="AR1903">
        <v>1</v>
      </c>
      <c r="AS1903">
        <f>AR1903*'MRIP Selectivity'!$N$35</f>
        <v>6.2965941758702333E-3</v>
      </c>
      <c r="AT1903">
        <f>AR1903*'MRIP Selectivity'!$O$35</f>
        <v>6.2842892271189965E-3</v>
      </c>
      <c r="AU1903">
        <f>AR1903*'MRIP Selectivity'!$P$35</f>
        <v>9.0321712954188795E-4</v>
      </c>
      <c r="AV1903">
        <v>2</v>
      </c>
      <c r="AW1903">
        <f t="shared" si="779"/>
        <v>10</v>
      </c>
      <c r="AX1903">
        <f t="shared" si="758"/>
        <v>0</v>
      </c>
      <c r="AY1903">
        <f t="shared" si="759"/>
        <v>0</v>
      </c>
      <c r="AZ1903">
        <f t="shared" si="760"/>
        <v>0</v>
      </c>
      <c r="BA1903">
        <v>686.04735184000003</v>
      </c>
      <c r="BB1903">
        <v>686.04735184000003</v>
      </c>
    </row>
    <row r="1904" spans="1:54" x14ac:dyDescent="0.25">
      <c r="A1904" t="s">
        <v>1703</v>
      </c>
      <c r="B1904" t="s">
        <v>3</v>
      </c>
      <c r="C1904">
        <v>2014</v>
      </c>
      <c r="D1904">
        <v>5</v>
      </c>
      <c r="E1904">
        <v>9</v>
      </c>
      <c r="F1904" t="s">
        <v>1872</v>
      </c>
      <c r="G1904" t="s">
        <v>1768</v>
      </c>
      <c r="H1904" t="s">
        <v>2030</v>
      </c>
      <c r="I1904" t="s">
        <v>1837</v>
      </c>
      <c r="J1904" t="s">
        <v>1813</v>
      </c>
      <c r="K1904" t="str">
        <f t="shared" si="761"/>
        <v>Inshore</v>
      </c>
      <c r="L1904">
        <v>0</v>
      </c>
      <c r="M1904">
        <f t="shared" si="754"/>
        <v>0</v>
      </c>
      <c r="N1904">
        <f t="shared" si="762"/>
        <v>3.7742650208967693E-2</v>
      </c>
      <c r="O1904">
        <f t="shared" si="763"/>
        <v>1.8852867681356991E-2</v>
      </c>
      <c r="P1904">
        <v>0</v>
      </c>
      <c r="Q1904">
        <f t="shared" si="764"/>
        <v>0</v>
      </c>
      <c r="R1904">
        <v>0</v>
      </c>
      <c r="S1904">
        <f t="shared" si="755"/>
        <v>0</v>
      </c>
      <c r="T1904">
        <f t="shared" si="765"/>
        <v>0</v>
      </c>
      <c r="U1904">
        <f t="shared" si="756"/>
        <v>3.1870388613296913E-2</v>
      </c>
      <c r="V1904">
        <f t="shared" si="766"/>
        <v>0.84441310922369928</v>
      </c>
      <c r="W1904">
        <f t="shared" si="757"/>
        <v>1.7751927972481225E-2</v>
      </c>
      <c r="X1904">
        <f t="shared" si="767"/>
        <v>0.94160359434525442</v>
      </c>
      <c r="Y1904">
        <v>3</v>
      </c>
      <c r="Z1904">
        <f>Y1904*'MRIP Selectivity'!$N$35</f>
        <v>1.8889782527610699E-2</v>
      </c>
      <c r="AA1904">
        <f>Y1904*'MRIP Selectivity'!$O$35</f>
        <v>1.8852867681356991E-2</v>
      </c>
      <c r="AB1904">
        <f>Y1904*'MRIP Selectivity'!$P$35</f>
        <v>2.7096513886256638E-3</v>
      </c>
      <c r="AC1904">
        <v>0.74741255597723821</v>
      </c>
      <c r="AD1904">
        <v>0.94160359434525442</v>
      </c>
      <c r="AE1904">
        <v>1.3432654004296583</v>
      </c>
      <c r="AF1904">
        <f t="shared" si="768"/>
        <v>1.4118460640815688E-2</v>
      </c>
      <c r="AG1904">
        <f t="shared" si="769"/>
        <v>1.7751927972481225E-2</v>
      </c>
      <c r="AH1904">
        <f t="shared" si="770"/>
        <v>3.6397809575670318E-3</v>
      </c>
      <c r="AI1904">
        <f t="shared" si="771"/>
        <v>4.045230159759336E-2</v>
      </c>
      <c r="AJ1904">
        <f t="shared" si="772"/>
        <v>3.5510169570863948E-2</v>
      </c>
      <c r="AK1904">
        <f t="shared" si="773"/>
        <v>2.1562519069982654E-2</v>
      </c>
      <c r="AL1904">
        <f t="shared" si="774"/>
        <v>2.1391708930048256E-2</v>
      </c>
      <c r="AM1904">
        <f t="shared" si="775"/>
        <v>3.1870388613296913E-2</v>
      </c>
      <c r="AN1904">
        <f t="shared" si="776"/>
        <v>1.7751927972481225E-2</v>
      </c>
      <c r="AO1904">
        <v>0</v>
      </c>
      <c r="AP1904">
        <f t="shared" si="777"/>
        <v>3.7742650208967693E-2</v>
      </c>
      <c r="AQ1904">
        <f t="shared" si="778"/>
        <v>1.8852867681356991E-2</v>
      </c>
      <c r="AR1904">
        <v>3</v>
      </c>
      <c r="AS1904">
        <f>AR1904*'MRIP Selectivity'!$N$35</f>
        <v>1.8889782527610699E-2</v>
      </c>
      <c r="AT1904">
        <f>AR1904*'MRIP Selectivity'!$O$35</f>
        <v>1.8852867681356991E-2</v>
      </c>
      <c r="AU1904">
        <f>AR1904*'MRIP Selectivity'!$P$35</f>
        <v>2.7096513886256638E-3</v>
      </c>
      <c r="AV1904">
        <v>15</v>
      </c>
      <c r="AW1904">
        <f t="shared" si="779"/>
        <v>75</v>
      </c>
      <c r="AX1904">
        <f t="shared" si="758"/>
        <v>0</v>
      </c>
      <c r="AY1904">
        <f t="shared" si="759"/>
        <v>0</v>
      </c>
      <c r="AZ1904">
        <f t="shared" si="760"/>
        <v>0</v>
      </c>
      <c r="BA1904">
        <v>121.11738029999999</v>
      </c>
      <c r="BB1904">
        <v>121.11738029999999</v>
      </c>
    </row>
    <row r="1905" spans="1:54" x14ac:dyDescent="0.25">
      <c r="A1905" t="s">
        <v>1704</v>
      </c>
      <c r="B1905" t="s">
        <v>3</v>
      </c>
      <c r="C1905">
        <v>2014</v>
      </c>
      <c r="D1905">
        <v>5</v>
      </c>
      <c r="E1905">
        <v>9</v>
      </c>
      <c r="F1905" t="s">
        <v>1870</v>
      </c>
      <c r="G1905" t="s">
        <v>1768</v>
      </c>
      <c r="H1905" t="s">
        <v>2030</v>
      </c>
      <c r="I1905" t="s">
        <v>1812</v>
      </c>
      <c r="J1905" t="s">
        <v>1813</v>
      </c>
      <c r="K1905" t="str">
        <f t="shared" si="761"/>
        <v>Inshore</v>
      </c>
      <c r="L1905">
        <v>0</v>
      </c>
      <c r="M1905">
        <f t="shared" si="754"/>
        <v>0</v>
      </c>
      <c r="N1905">
        <f t="shared" si="762"/>
        <v>1.258088340298923E-2</v>
      </c>
      <c r="O1905">
        <f t="shared" si="763"/>
        <v>6.2842892271189965E-3</v>
      </c>
      <c r="P1905">
        <v>0</v>
      </c>
      <c r="Q1905">
        <f t="shared" si="764"/>
        <v>0</v>
      </c>
      <c r="R1905">
        <v>0</v>
      </c>
      <c r="S1905">
        <f t="shared" si="755"/>
        <v>0</v>
      </c>
      <c r="T1905">
        <f t="shared" si="765"/>
        <v>0</v>
      </c>
      <c r="U1905">
        <f t="shared" si="756"/>
        <v>1.0623462871098971E-2</v>
      </c>
      <c r="V1905">
        <f t="shared" si="766"/>
        <v>0.84441310922369939</v>
      </c>
      <c r="W1905">
        <f t="shared" si="757"/>
        <v>5.9173093241604077E-3</v>
      </c>
      <c r="X1905">
        <f t="shared" si="767"/>
        <v>0.94160359434525431</v>
      </c>
      <c r="Y1905">
        <v>1</v>
      </c>
      <c r="Z1905">
        <f>Y1905*'MRIP Selectivity'!$N$35</f>
        <v>6.2965941758702333E-3</v>
      </c>
      <c r="AA1905">
        <f>Y1905*'MRIP Selectivity'!$O$35</f>
        <v>6.2842892271189965E-3</v>
      </c>
      <c r="AB1905">
        <f>Y1905*'MRIP Selectivity'!$P$35</f>
        <v>9.0321712954188795E-4</v>
      </c>
      <c r="AC1905">
        <v>0.74741255597723821</v>
      </c>
      <c r="AD1905">
        <v>0.94160359434525442</v>
      </c>
      <c r="AE1905">
        <v>1.3432654004296583</v>
      </c>
      <c r="AF1905">
        <f t="shared" si="768"/>
        <v>4.7061535469385633E-3</v>
      </c>
      <c r="AG1905">
        <f t="shared" si="769"/>
        <v>5.9173093241604077E-3</v>
      </c>
      <c r="AH1905">
        <f t="shared" si="770"/>
        <v>1.2132603191890106E-3</v>
      </c>
      <c r="AI1905">
        <f t="shared" si="771"/>
        <v>1.3484100532531117E-2</v>
      </c>
      <c r="AJ1905">
        <f t="shared" si="772"/>
        <v>1.1836723190287982E-2</v>
      </c>
      <c r="AK1905">
        <f t="shared" si="773"/>
        <v>7.1875063566608846E-3</v>
      </c>
      <c r="AL1905">
        <f t="shared" si="774"/>
        <v>7.1305696433494187E-3</v>
      </c>
      <c r="AM1905">
        <f t="shared" si="775"/>
        <v>1.0623462871098971E-2</v>
      </c>
      <c r="AN1905">
        <f t="shared" si="776"/>
        <v>5.9173093241604077E-3</v>
      </c>
      <c r="AO1905">
        <v>0</v>
      </c>
      <c r="AP1905">
        <f t="shared" si="777"/>
        <v>1.258088340298923E-2</v>
      </c>
      <c r="AQ1905">
        <f t="shared" si="778"/>
        <v>6.2842892271189965E-3</v>
      </c>
      <c r="AR1905">
        <v>1</v>
      </c>
      <c r="AS1905">
        <f>AR1905*'MRIP Selectivity'!$N$35</f>
        <v>6.2965941758702333E-3</v>
      </c>
      <c r="AT1905">
        <f>AR1905*'MRIP Selectivity'!$O$35</f>
        <v>6.2842892271189965E-3</v>
      </c>
      <c r="AU1905">
        <f>AR1905*'MRIP Selectivity'!$P$35</f>
        <v>9.0321712954188795E-4</v>
      </c>
      <c r="AV1905">
        <v>2</v>
      </c>
      <c r="AW1905">
        <f t="shared" si="779"/>
        <v>10</v>
      </c>
      <c r="AX1905">
        <f t="shared" si="758"/>
        <v>0</v>
      </c>
      <c r="AY1905">
        <f t="shared" si="759"/>
        <v>0</v>
      </c>
      <c r="AZ1905">
        <f t="shared" si="760"/>
        <v>0</v>
      </c>
      <c r="BA1905">
        <v>254.25357794999999</v>
      </c>
      <c r="BB1905">
        <v>254.25357794999999</v>
      </c>
    </row>
    <row r="1906" spans="1:54" x14ac:dyDescent="0.25">
      <c r="A1906" t="s">
        <v>1705</v>
      </c>
      <c r="B1906" t="s">
        <v>3</v>
      </c>
      <c r="C1906">
        <v>2014</v>
      </c>
      <c r="D1906">
        <v>5</v>
      </c>
      <c r="E1906">
        <v>10</v>
      </c>
      <c r="F1906" t="s">
        <v>1832</v>
      </c>
      <c r="G1906" t="s">
        <v>1768</v>
      </c>
      <c r="H1906" t="s">
        <v>2030</v>
      </c>
      <c r="I1906" t="s">
        <v>1812</v>
      </c>
      <c r="J1906" t="s">
        <v>1767</v>
      </c>
      <c r="K1906" t="str">
        <f t="shared" si="761"/>
        <v>Inshore</v>
      </c>
      <c r="L1906">
        <v>0</v>
      </c>
      <c r="M1906">
        <f t="shared" si="754"/>
        <v>0</v>
      </c>
      <c r="N1906">
        <f t="shared" si="762"/>
        <v>5.0323533611956919E-2</v>
      </c>
      <c r="O1906">
        <f t="shared" si="763"/>
        <v>2.5137156908475986E-2</v>
      </c>
      <c r="P1906">
        <v>0</v>
      </c>
      <c r="Q1906">
        <f t="shared" si="764"/>
        <v>0</v>
      </c>
      <c r="R1906">
        <v>0</v>
      </c>
      <c r="S1906">
        <f t="shared" si="755"/>
        <v>0</v>
      </c>
      <c r="T1906">
        <f t="shared" si="765"/>
        <v>0</v>
      </c>
      <c r="U1906">
        <f t="shared" si="756"/>
        <v>4.2493851484395884E-2</v>
      </c>
      <c r="V1906">
        <f t="shared" si="766"/>
        <v>0.84441310922369939</v>
      </c>
      <c r="W1906">
        <f t="shared" si="757"/>
        <v>2.3669237296641631E-2</v>
      </c>
      <c r="X1906">
        <f t="shared" si="767"/>
        <v>0.94160359434525431</v>
      </c>
      <c r="Y1906">
        <v>4</v>
      </c>
      <c r="Z1906">
        <f>Y1906*'MRIP Selectivity'!$N$35</f>
        <v>2.5186376703480933E-2</v>
      </c>
      <c r="AA1906">
        <f>Y1906*'MRIP Selectivity'!$O$35</f>
        <v>2.5137156908475986E-2</v>
      </c>
      <c r="AB1906">
        <f>Y1906*'MRIP Selectivity'!$P$35</f>
        <v>3.6128685181675518E-3</v>
      </c>
      <c r="AC1906">
        <v>0.74741255597723821</v>
      </c>
      <c r="AD1906">
        <v>0.94160359434525442</v>
      </c>
      <c r="AE1906">
        <v>1.3432654004296583</v>
      </c>
      <c r="AF1906">
        <f t="shared" si="768"/>
        <v>1.8824614187754253E-2</v>
      </c>
      <c r="AG1906">
        <f t="shared" si="769"/>
        <v>2.3669237296641631E-2</v>
      </c>
      <c r="AH1906">
        <f t="shared" si="770"/>
        <v>4.8530412767560423E-3</v>
      </c>
      <c r="AI1906">
        <f t="shared" si="771"/>
        <v>5.3936402130124468E-2</v>
      </c>
      <c r="AJ1906">
        <f t="shared" si="772"/>
        <v>4.7346892761151928E-2</v>
      </c>
      <c r="AK1906">
        <f t="shared" si="773"/>
        <v>2.8750025426643538E-2</v>
      </c>
      <c r="AL1906">
        <f t="shared" si="774"/>
        <v>2.8522278573397675E-2</v>
      </c>
      <c r="AM1906">
        <f t="shared" si="775"/>
        <v>4.2493851484395884E-2</v>
      </c>
      <c r="AN1906">
        <f t="shared" si="776"/>
        <v>2.3669237296641631E-2</v>
      </c>
      <c r="AO1906">
        <v>0</v>
      </c>
      <c r="AP1906">
        <f t="shared" si="777"/>
        <v>5.0323533611956919E-2</v>
      </c>
      <c r="AQ1906">
        <f t="shared" si="778"/>
        <v>2.5137156908475986E-2</v>
      </c>
      <c r="AR1906">
        <v>4</v>
      </c>
      <c r="AS1906">
        <f>AR1906*'MRIP Selectivity'!$N$35</f>
        <v>2.5186376703480933E-2</v>
      </c>
      <c r="AT1906">
        <f>AR1906*'MRIP Selectivity'!$O$35</f>
        <v>2.5137156908475986E-2</v>
      </c>
      <c r="AU1906">
        <f>AR1906*'MRIP Selectivity'!$P$35</f>
        <v>3.6128685181675518E-3</v>
      </c>
      <c r="AV1906">
        <v>16</v>
      </c>
      <c r="AW1906">
        <f t="shared" si="779"/>
        <v>80</v>
      </c>
      <c r="AX1906">
        <f t="shared" si="758"/>
        <v>0</v>
      </c>
      <c r="AY1906">
        <f t="shared" si="759"/>
        <v>0</v>
      </c>
      <c r="AZ1906">
        <f t="shared" si="760"/>
        <v>0</v>
      </c>
      <c r="BA1906">
        <v>275.44543198999997</v>
      </c>
      <c r="BB1906">
        <v>275.44543198999997</v>
      </c>
    </row>
    <row r="1907" spans="1:54" x14ac:dyDescent="0.25">
      <c r="A1907" t="s">
        <v>2078</v>
      </c>
      <c r="B1907" t="s">
        <v>3</v>
      </c>
      <c r="C1907">
        <v>2014</v>
      </c>
      <c r="D1907">
        <v>5</v>
      </c>
      <c r="E1907">
        <v>10</v>
      </c>
      <c r="F1907" t="s">
        <v>1823</v>
      </c>
      <c r="G1907" t="s">
        <v>1768</v>
      </c>
      <c r="H1907" t="s">
        <v>2043</v>
      </c>
      <c r="I1907" t="s">
        <v>1812</v>
      </c>
      <c r="J1907" t="s">
        <v>1813</v>
      </c>
      <c r="K1907" t="str">
        <f t="shared" si="761"/>
        <v>Inshore</v>
      </c>
      <c r="L1907">
        <v>0</v>
      </c>
      <c r="M1907">
        <f t="shared" si="754"/>
        <v>0</v>
      </c>
      <c r="N1907">
        <f t="shared" si="762"/>
        <v>3.7742650208967693E-2</v>
      </c>
      <c r="O1907">
        <f t="shared" si="763"/>
        <v>1.8852867681356991E-2</v>
      </c>
      <c r="P1907">
        <v>0</v>
      </c>
      <c r="Q1907">
        <f t="shared" si="764"/>
        <v>0</v>
      </c>
      <c r="R1907">
        <v>0</v>
      </c>
      <c r="S1907">
        <f t="shared" si="755"/>
        <v>0</v>
      </c>
      <c r="T1907">
        <f t="shared" si="765"/>
        <v>0</v>
      </c>
      <c r="U1907">
        <f t="shared" si="756"/>
        <v>3.1870388613296913E-2</v>
      </c>
      <c r="V1907">
        <f t="shared" si="766"/>
        <v>0.84441310922369928</v>
      </c>
      <c r="W1907">
        <f t="shared" si="757"/>
        <v>1.7751927972481225E-2</v>
      </c>
      <c r="X1907">
        <f t="shared" si="767"/>
        <v>0.94160359434525442</v>
      </c>
      <c r="Y1907">
        <v>3</v>
      </c>
      <c r="Z1907">
        <f>Y1907*'MRIP Selectivity'!$N$35</f>
        <v>1.8889782527610699E-2</v>
      </c>
      <c r="AA1907">
        <f>Y1907*'MRIP Selectivity'!$O$35</f>
        <v>1.8852867681356991E-2</v>
      </c>
      <c r="AB1907">
        <f>Y1907*'MRIP Selectivity'!$P$35</f>
        <v>2.7096513886256638E-3</v>
      </c>
      <c r="AC1907">
        <v>0.74741255597723821</v>
      </c>
      <c r="AD1907">
        <v>0.94160359434525442</v>
      </c>
      <c r="AE1907">
        <v>1.3432654004296583</v>
      </c>
      <c r="AF1907">
        <f t="shared" si="768"/>
        <v>1.4118460640815688E-2</v>
      </c>
      <c r="AG1907">
        <f t="shared" si="769"/>
        <v>1.7751927972481225E-2</v>
      </c>
      <c r="AH1907">
        <f t="shared" si="770"/>
        <v>3.6397809575670318E-3</v>
      </c>
      <c r="AI1907">
        <f t="shared" si="771"/>
        <v>4.045230159759336E-2</v>
      </c>
      <c r="AJ1907">
        <f t="shared" si="772"/>
        <v>3.5510169570863948E-2</v>
      </c>
      <c r="AK1907">
        <f t="shared" si="773"/>
        <v>2.1562519069982654E-2</v>
      </c>
      <c r="AL1907">
        <f t="shared" si="774"/>
        <v>2.1391708930048256E-2</v>
      </c>
      <c r="AM1907">
        <f t="shared" si="775"/>
        <v>3.1870388613296913E-2</v>
      </c>
      <c r="AN1907">
        <f t="shared" si="776"/>
        <v>1.7751927972481225E-2</v>
      </c>
      <c r="AO1907">
        <v>0</v>
      </c>
      <c r="AP1907">
        <f t="shared" si="777"/>
        <v>3.7742650208967693E-2</v>
      </c>
      <c r="AQ1907">
        <f t="shared" si="778"/>
        <v>1.8852867681356991E-2</v>
      </c>
      <c r="AR1907">
        <v>3</v>
      </c>
      <c r="AS1907">
        <f>AR1907*'MRIP Selectivity'!$N$35</f>
        <v>1.8889782527610699E-2</v>
      </c>
      <c r="AT1907">
        <f>AR1907*'MRIP Selectivity'!$O$35</f>
        <v>1.8852867681356991E-2</v>
      </c>
      <c r="AU1907">
        <f>AR1907*'MRIP Selectivity'!$P$35</f>
        <v>2.7096513886256638E-3</v>
      </c>
      <c r="AV1907">
        <v>2</v>
      </c>
      <c r="AW1907">
        <f t="shared" si="779"/>
        <v>10</v>
      </c>
      <c r="AX1907">
        <f t="shared" si="758"/>
        <v>0</v>
      </c>
      <c r="AY1907">
        <f t="shared" si="759"/>
        <v>0</v>
      </c>
      <c r="AZ1907">
        <f t="shared" si="760"/>
        <v>0</v>
      </c>
      <c r="BA1907">
        <v>192.92215026</v>
      </c>
      <c r="BB1907">
        <v>192.92215026</v>
      </c>
    </row>
    <row r="1908" spans="1:54" x14ac:dyDescent="0.25">
      <c r="A1908" t="s">
        <v>1706</v>
      </c>
      <c r="B1908" t="s">
        <v>3</v>
      </c>
      <c r="C1908">
        <v>2014</v>
      </c>
      <c r="D1908">
        <v>5</v>
      </c>
      <c r="E1908">
        <v>10</v>
      </c>
      <c r="F1908" t="s">
        <v>1828</v>
      </c>
      <c r="G1908" t="s">
        <v>1768</v>
      </c>
      <c r="H1908" t="s">
        <v>2030</v>
      </c>
      <c r="I1908" t="s">
        <v>1812</v>
      </c>
      <c r="J1908" t="s">
        <v>1813</v>
      </c>
      <c r="K1908" t="str">
        <f t="shared" si="761"/>
        <v>Inshore</v>
      </c>
      <c r="L1908">
        <v>0</v>
      </c>
      <c r="M1908">
        <f t="shared" si="754"/>
        <v>0</v>
      </c>
      <c r="N1908">
        <f t="shared" si="762"/>
        <v>0.11322795062690307</v>
      </c>
      <c r="O1908">
        <f t="shared" si="763"/>
        <v>5.6558603044070968E-2</v>
      </c>
      <c r="P1908">
        <v>0</v>
      </c>
      <c r="Q1908">
        <f t="shared" si="764"/>
        <v>0</v>
      </c>
      <c r="R1908">
        <v>0</v>
      </c>
      <c r="S1908">
        <f t="shared" si="755"/>
        <v>0</v>
      </c>
      <c r="T1908">
        <f t="shared" si="765"/>
        <v>0</v>
      </c>
      <c r="U1908">
        <f t="shared" si="756"/>
        <v>9.5611165839890738E-2</v>
      </c>
      <c r="V1908">
        <f t="shared" si="766"/>
        <v>0.84441310922369939</v>
      </c>
      <c r="W1908">
        <f t="shared" si="757"/>
        <v>5.3255783917443671E-2</v>
      </c>
      <c r="X1908">
        <f t="shared" si="767"/>
        <v>0.94160359434525442</v>
      </c>
      <c r="Y1908">
        <v>9</v>
      </c>
      <c r="Z1908">
        <f>Y1908*'MRIP Selectivity'!$N$35</f>
        <v>5.6669347582832097E-2</v>
      </c>
      <c r="AA1908">
        <f>Y1908*'MRIP Selectivity'!$O$35</f>
        <v>5.6558603044070968E-2</v>
      </c>
      <c r="AB1908">
        <f>Y1908*'MRIP Selectivity'!$P$35</f>
        <v>8.1289541658769917E-3</v>
      </c>
      <c r="AC1908">
        <v>0.74741255597723821</v>
      </c>
      <c r="AD1908">
        <v>0.94160359434525442</v>
      </c>
      <c r="AE1908">
        <v>1.3432654004296583</v>
      </c>
      <c r="AF1908">
        <f t="shared" si="768"/>
        <v>4.2355381922447061E-2</v>
      </c>
      <c r="AG1908">
        <f t="shared" si="769"/>
        <v>5.3255783917443671E-2</v>
      </c>
      <c r="AH1908">
        <f t="shared" si="770"/>
        <v>1.0919342872701096E-2</v>
      </c>
      <c r="AI1908">
        <f t="shared" si="771"/>
        <v>0.12135690479278005</v>
      </c>
      <c r="AJ1908">
        <f t="shared" si="772"/>
        <v>0.10653050871259183</v>
      </c>
      <c r="AK1908">
        <f t="shared" si="773"/>
        <v>6.4687557209947955E-2</v>
      </c>
      <c r="AL1908">
        <f t="shared" si="774"/>
        <v>6.4175126790144768E-2</v>
      </c>
      <c r="AM1908">
        <f t="shared" si="775"/>
        <v>9.5611165839890738E-2</v>
      </c>
      <c r="AN1908">
        <f t="shared" si="776"/>
        <v>5.3255783917443671E-2</v>
      </c>
      <c r="AO1908">
        <v>0</v>
      </c>
      <c r="AP1908">
        <f t="shared" si="777"/>
        <v>0.11322795062690307</v>
      </c>
      <c r="AQ1908">
        <f t="shared" si="778"/>
        <v>5.6558603044070968E-2</v>
      </c>
      <c r="AR1908">
        <v>9</v>
      </c>
      <c r="AS1908">
        <f>AR1908*'MRIP Selectivity'!$N$35</f>
        <v>5.6669347582832097E-2</v>
      </c>
      <c r="AT1908">
        <f>AR1908*'MRIP Selectivity'!$O$35</f>
        <v>5.6558603044070968E-2</v>
      </c>
      <c r="AU1908">
        <f>AR1908*'MRIP Selectivity'!$P$35</f>
        <v>8.1289541658769917E-3</v>
      </c>
      <c r="AV1908">
        <v>4</v>
      </c>
      <c r="AW1908">
        <f t="shared" si="779"/>
        <v>20</v>
      </c>
      <c r="AX1908">
        <f t="shared" si="758"/>
        <v>0</v>
      </c>
      <c r="AY1908">
        <f t="shared" si="759"/>
        <v>0</v>
      </c>
      <c r="AZ1908">
        <f t="shared" si="760"/>
        <v>0</v>
      </c>
      <c r="BA1908">
        <v>416.04554416000002</v>
      </c>
      <c r="BB1908">
        <v>416.04554416000002</v>
      </c>
    </row>
    <row r="1909" spans="1:54" x14ac:dyDescent="0.25">
      <c r="A1909" t="s">
        <v>1707</v>
      </c>
      <c r="B1909" t="s">
        <v>3</v>
      </c>
      <c r="C1909">
        <v>2014</v>
      </c>
      <c r="D1909">
        <v>6</v>
      </c>
      <c r="E1909">
        <v>12</v>
      </c>
      <c r="F1909" t="s">
        <v>1868</v>
      </c>
      <c r="G1909" t="s">
        <v>2011</v>
      </c>
      <c r="H1909" t="s">
        <v>2012</v>
      </c>
      <c r="I1909" t="s">
        <v>1824</v>
      </c>
      <c r="J1909" t="s">
        <v>1767</v>
      </c>
      <c r="K1909" t="str">
        <f t="shared" si="761"/>
        <v>Inshore</v>
      </c>
      <c r="L1909">
        <v>1</v>
      </c>
      <c r="M1909">
        <f t="shared" si="754"/>
        <v>624.56311616000005</v>
      </c>
      <c r="N1909">
        <f t="shared" si="762"/>
        <v>1</v>
      </c>
      <c r="O1909">
        <f t="shared" si="763"/>
        <v>1</v>
      </c>
      <c r="P1909">
        <v>14.291338582677165</v>
      </c>
      <c r="Q1909">
        <f t="shared" si="764"/>
        <v>14.291338582677165</v>
      </c>
      <c r="R1909">
        <v>1.3227735731092654</v>
      </c>
      <c r="S1909">
        <f t="shared" si="755"/>
        <v>826.15558479522042</v>
      </c>
      <c r="T1909">
        <f t="shared" si="765"/>
        <v>1.3227735731092654</v>
      </c>
      <c r="U1909">
        <f t="shared" si="756"/>
        <v>1.3227735731092654</v>
      </c>
      <c r="V1909">
        <f t="shared" si="766"/>
        <v>1.3227735731092654</v>
      </c>
      <c r="W1909">
        <f t="shared" si="757"/>
        <v>1.3227735731092654</v>
      </c>
      <c r="X1909">
        <f t="shared" si="767"/>
        <v>1.3227735731092654</v>
      </c>
      <c r="Y1909">
        <v>0</v>
      </c>
      <c r="Z1909">
        <f>Y1909*'MRIP Selectivity'!$N$35</f>
        <v>0</v>
      </c>
      <c r="AA1909">
        <f>Y1909*'MRIP Selectivity'!$O$35</f>
        <v>0</v>
      </c>
      <c r="AB1909">
        <f>Y1909*'MRIP Selectivity'!$P$35</f>
        <v>0</v>
      </c>
      <c r="AC1909">
        <v>0.74741255597723821</v>
      </c>
      <c r="AD1909">
        <v>0.94160359434525442</v>
      </c>
      <c r="AE1909">
        <v>1.3432654004296583</v>
      </c>
      <c r="AF1909">
        <f t="shared" si="768"/>
        <v>0</v>
      </c>
      <c r="AG1909">
        <f t="shared" si="769"/>
        <v>0</v>
      </c>
      <c r="AH1909">
        <f t="shared" si="770"/>
        <v>0</v>
      </c>
      <c r="AI1909">
        <f t="shared" si="771"/>
        <v>0</v>
      </c>
      <c r="AJ1909">
        <f t="shared" si="772"/>
        <v>0</v>
      </c>
      <c r="AK1909">
        <f t="shared" si="773"/>
        <v>0</v>
      </c>
      <c r="AL1909">
        <f t="shared" si="774"/>
        <v>0</v>
      </c>
      <c r="AM1909">
        <f t="shared" si="775"/>
        <v>1.3227735731092654</v>
      </c>
      <c r="AN1909">
        <f t="shared" si="776"/>
        <v>1.3227735731092654</v>
      </c>
      <c r="AO1909">
        <v>1</v>
      </c>
      <c r="AP1909">
        <f t="shared" si="777"/>
        <v>1</v>
      </c>
      <c r="AQ1909">
        <f t="shared" si="778"/>
        <v>1</v>
      </c>
      <c r="AR1909">
        <v>0</v>
      </c>
      <c r="AS1909">
        <f>AR1909*'MRIP Selectivity'!$N$35</f>
        <v>0</v>
      </c>
      <c r="AT1909">
        <f>AR1909*'MRIP Selectivity'!$O$35</f>
        <v>0</v>
      </c>
      <c r="AU1909">
        <f>AR1909*'MRIP Selectivity'!$P$35</f>
        <v>0</v>
      </c>
      <c r="AV1909">
        <v>1</v>
      </c>
      <c r="AW1909">
        <f t="shared" si="779"/>
        <v>5</v>
      </c>
      <c r="AX1909">
        <f t="shared" si="758"/>
        <v>0</v>
      </c>
      <c r="AY1909">
        <f t="shared" si="759"/>
        <v>0</v>
      </c>
      <c r="AZ1909">
        <f t="shared" si="760"/>
        <v>0</v>
      </c>
      <c r="BA1909">
        <v>624.56311616000005</v>
      </c>
      <c r="BB1909">
        <v>624.56311616000005</v>
      </c>
    </row>
    <row r="1910" spans="1:54" x14ac:dyDescent="0.25">
      <c r="A1910" t="s">
        <v>1708</v>
      </c>
      <c r="B1910" t="s">
        <v>3</v>
      </c>
      <c r="C1910">
        <v>2014</v>
      </c>
      <c r="D1910">
        <v>6</v>
      </c>
      <c r="E1910">
        <v>12</v>
      </c>
      <c r="F1910" t="s">
        <v>1868</v>
      </c>
      <c r="G1910" t="s">
        <v>2011</v>
      </c>
      <c r="H1910" t="s">
        <v>2012</v>
      </c>
      <c r="I1910" t="s">
        <v>1824</v>
      </c>
      <c r="J1910" t="s">
        <v>1767</v>
      </c>
      <c r="K1910" t="str">
        <f t="shared" si="761"/>
        <v>Inshore</v>
      </c>
      <c r="L1910">
        <v>0</v>
      </c>
      <c r="M1910">
        <f t="shared" si="754"/>
        <v>0</v>
      </c>
      <c r="N1910">
        <f t="shared" si="762"/>
        <v>7.5485300417935386E-2</v>
      </c>
      <c r="O1910">
        <f t="shared" si="763"/>
        <v>3.7705735362713981E-2</v>
      </c>
      <c r="P1910">
        <v>0</v>
      </c>
      <c r="Q1910">
        <f t="shared" si="764"/>
        <v>0</v>
      </c>
      <c r="R1910">
        <v>0</v>
      </c>
      <c r="S1910">
        <f t="shared" si="755"/>
        <v>0</v>
      </c>
      <c r="T1910">
        <f t="shared" si="765"/>
        <v>0</v>
      </c>
      <c r="U1910">
        <f t="shared" si="756"/>
        <v>6.3740777226593825E-2</v>
      </c>
      <c r="V1910">
        <f t="shared" si="766"/>
        <v>0.84441310922369928</v>
      </c>
      <c r="W1910">
        <f t="shared" si="757"/>
        <v>3.5503855944962449E-2</v>
      </c>
      <c r="X1910">
        <f t="shared" si="767"/>
        <v>0.94160359434525442</v>
      </c>
      <c r="Y1910">
        <v>6</v>
      </c>
      <c r="Z1910">
        <f>Y1910*'MRIP Selectivity'!$N$35</f>
        <v>3.7779565055221398E-2</v>
      </c>
      <c r="AA1910">
        <f>Y1910*'MRIP Selectivity'!$O$35</f>
        <v>3.7705735362713981E-2</v>
      </c>
      <c r="AB1910">
        <f>Y1910*'MRIP Selectivity'!$P$35</f>
        <v>5.4193027772513275E-3</v>
      </c>
      <c r="AC1910">
        <v>0.74741255597723821</v>
      </c>
      <c r="AD1910">
        <v>0.94160359434525442</v>
      </c>
      <c r="AE1910">
        <v>1.3432654004296583</v>
      </c>
      <c r="AF1910">
        <f t="shared" si="768"/>
        <v>2.8236921281631376E-2</v>
      </c>
      <c r="AG1910">
        <f t="shared" si="769"/>
        <v>3.5503855944962449E-2</v>
      </c>
      <c r="AH1910">
        <f t="shared" si="770"/>
        <v>7.2795619151340635E-3</v>
      </c>
      <c r="AI1910">
        <f t="shared" si="771"/>
        <v>8.0904603195186719E-2</v>
      </c>
      <c r="AJ1910">
        <f t="shared" si="772"/>
        <v>7.1020339141727895E-2</v>
      </c>
      <c r="AK1910">
        <f t="shared" si="773"/>
        <v>4.3125038139965308E-2</v>
      </c>
      <c r="AL1910">
        <f t="shared" si="774"/>
        <v>4.2783417860096512E-2</v>
      </c>
      <c r="AM1910">
        <f t="shared" si="775"/>
        <v>6.3740777226593825E-2</v>
      </c>
      <c r="AN1910">
        <f t="shared" si="776"/>
        <v>3.5503855944962449E-2</v>
      </c>
      <c r="AO1910">
        <v>0</v>
      </c>
      <c r="AP1910">
        <f t="shared" si="777"/>
        <v>7.5485300417935386E-2</v>
      </c>
      <c r="AQ1910">
        <f t="shared" si="778"/>
        <v>3.7705735362713981E-2</v>
      </c>
      <c r="AR1910">
        <v>6</v>
      </c>
      <c r="AS1910">
        <f>AR1910*'MRIP Selectivity'!$N$35</f>
        <v>3.7779565055221398E-2</v>
      </c>
      <c r="AT1910">
        <f>AR1910*'MRIP Selectivity'!$O$35</f>
        <v>3.7705735362713981E-2</v>
      </c>
      <c r="AU1910">
        <f>AR1910*'MRIP Selectivity'!$P$35</f>
        <v>5.4193027772513275E-3</v>
      </c>
      <c r="AV1910">
        <v>1</v>
      </c>
      <c r="AW1910">
        <f t="shared" si="779"/>
        <v>5</v>
      </c>
      <c r="AX1910">
        <f t="shared" si="758"/>
        <v>0</v>
      </c>
      <c r="AY1910">
        <f t="shared" si="759"/>
        <v>0</v>
      </c>
      <c r="AZ1910">
        <f t="shared" si="760"/>
        <v>0</v>
      </c>
      <c r="BA1910">
        <v>624.56311616000005</v>
      </c>
      <c r="BB1910">
        <v>624.56311616000005</v>
      </c>
    </row>
    <row r="1911" spans="1:54" x14ac:dyDescent="0.25">
      <c r="A1911" t="s">
        <v>1709</v>
      </c>
      <c r="B1911" t="s">
        <v>3</v>
      </c>
      <c r="C1911">
        <v>2014</v>
      </c>
      <c r="D1911">
        <v>4</v>
      </c>
      <c r="E1911">
        <v>8</v>
      </c>
      <c r="F1911" t="s">
        <v>1846</v>
      </c>
      <c r="G1911" t="s">
        <v>1923</v>
      </c>
      <c r="H1911" t="s">
        <v>1935</v>
      </c>
      <c r="I1911" t="s">
        <v>1812</v>
      </c>
      <c r="J1911" t="s">
        <v>1767</v>
      </c>
      <c r="K1911" t="str">
        <f t="shared" si="761"/>
        <v>Inshore</v>
      </c>
      <c r="L1911">
        <v>0</v>
      </c>
      <c r="M1911">
        <f t="shared" si="754"/>
        <v>0</v>
      </c>
      <c r="N1911">
        <f t="shared" si="762"/>
        <v>1.258088340298923E-2</v>
      </c>
      <c r="O1911">
        <f t="shared" si="763"/>
        <v>6.2842892271189965E-3</v>
      </c>
      <c r="P1911">
        <v>0</v>
      </c>
      <c r="Q1911">
        <f t="shared" si="764"/>
        <v>0</v>
      </c>
      <c r="R1911">
        <v>0</v>
      </c>
      <c r="S1911">
        <f t="shared" si="755"/>
        <v>0</v>
      </c>
      <c r="T1911">
        <f t="shared" si="765"/>
        <v>0</v>
      </c>
      <c r="U1911">
        <f t="shared" si="756"/>
        <v>1.0623462871098971E-2</v>
      </c>
      <c r="V1911">
        <f t="shared" si="766"/>
        <v>0.84441310922369939</v>
      </c>
      <c r="W1911">
        <f t="shared" si="757"/>
        <v>5.9173093241604077E-3</v>
      </c>
      <c r="X1911">
        <f t="shared" si="767"/>
        <v>0.94160359434525431</v>
      </c>
      <c r="Y1911">
        <v>1</v>
      </c>
      <c r="Z1911">
        <f>Y1911*'MRIP Selectivity'!$N$35</f>
        <v>6.2965941758702333E-3</v>
      </c>
      <c r="AA1911">
        <f>Y1911*'MRIP Selectivity'!$O$35</f>
        <v>6.2842892271189965E-3</v>
      </c>
      <c r="AB1911">
        <f>Y1911*'MRIP Selectivity'!$P$35</f>
        <v>9.0321712954188795E-4</v>
      </c>
      <c r="AC1911">
        <v>0.74741255597723821</v>
      </c>
      <c r="AD1911">
        <v>0.94160359434525442</v>
      </c>
      <c r="AE1911">
        <v>1.3432654004296583</v>
      </c>
      <c r="AF1911">
        <f t="shared" si="768"/>
        <v>4.7061535469385633E-3</v>
      </c>
      <c r="AG1911">
        <f t="shared" si="769"/>
        <v>5.9173093241604077E-3</v>
      </c>
      <c r="AH1911">
        <f t="shared" si="770"/>
        <v>1.2132603191890106E-3</v>
      </c>
      <c r="AI1911">
        <f t="shared" si="771"/>
        <v>1.3484100532531117E-2</v>
      </c>
      <c r="AJ1911">
        <f t="shared" si="772"/>
        <v>1.1836723190287982E-2</v>
      </c>
      <c r="AK1911">
        <f t="shared" si="773"/>
        <v>7.1875063566608846E-3</v>
      </c>
      <c r="AL1911">
        <f t="shared" si="774"/>
        <v>7.1305696433494187E-3</v>
      </c>
      <c r="AM1911">
        <f t="shared" si="775"/>
        <v>1.0623462871098971E-2</v>
      </c>
      <c r="AN1911">
        <f t="shared" si="776"/>
        <v>5.9173093241604077E-3</v>
      </c>
      <c r="AO1911">
        <v>0</v>
      </c>
      <c r="AP1911">
        <f t="shared" si="777"/>
        <v>1.258088340298923E-2</v>
      </c>
      <c r="AQ1911">
        <f t="shared" si="778"/>
        <v>6.2842892271189965E-3</v>
      </c>
      <c r="AR1911">
        <v>1</v>
      </c>
      <c r="AS1911">
        <f>AR1911*'MRIP Selectivity'!$N$35</f>
        <v>6.2965941758702333E-3</v>
      </c>
      <c r="AT1911">
        <f>AR1911*'MRIP Selectivity'!$O$35</f>
        <v>6.2842892271189965E-3</v>
      </c>
      <c r="AU1911">
        <f>AR1911*'MRIP Selectivity'!$P$35</f>
        <v>9.0321712954188795E-4</v>
      </c>
      <c r="AV1911">
        <v>4</v>
      </c>
      <c r="AW1911">
        <f t="shared" si="779"/>
        <v>20</v>
      </c>
      <c r="AX1911">
        <f t="shared" si="758"/>
        <v>0</v>
      </c>
      <c r="AY1911">
        <f t="shared" si="759"/>
        <v>0</v>
      </c>
      <c r="AZ1911">
        <f t="shared" si="760"/>
        <v>0</v>
      </c>
      <c r="BA1911">
        <v>1751.4431910000001</v>
      </c>
      <c r="BB1911">
        <v>1751.4431910000001</v>
      </c>
    </row>
  </sheetData>
  <pageMargins left="0.7" right="0.7" top="0.75" bottom="0.75" header="0.3" footer="0.3"/>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47"/>
  <sheetViews>
    <sheetView topLeftCell="A11" workbookViewId="0">
      <selection activeCell="H19" sqref="H19"/>
    </sheetView>
  </sheetViews>
  <sheetFormatPr defaultRowHeight="15" x14ac:dyDescent="0.25"/>
  <cols>
    <col min="1" max="1" width="9.85546875" customWidth="1"/>
    <col min="2" max="2" width="9.5703125" customWidth="1"/>
    <col min="3" max="3" width="9.28515625" customWidth="1"/>
    <col min="4" max="4" width="10" customWidth="1"/>
    <col min="5" max="5" width="9.42578125" customWidth="1"/>
    <col min="6" max="6" width="9.85546875" customWidth="1"/>
    <col min="7" max="7" width="9.7109375" customWidth="1"/>
    <col min="8" max="8" width="10.5703125" customWidth="1"/>
    <col min="10" max="10" width="11.7109375" customWidth="1"/>
    <col min="11" max="11" width="10.85546875" customWidth="1"/>
    <col min="12" max="12" width="10.7109375" customWidth="1"/>
    <col min="13" max="13" width="11.28515625" customWidth="1"/>
    <col min="14" max="14" width="12" customWidth="1"/>
    <col min="15" max="15" width="12.28515625" customWidth="1"/>
    <col min="16" max="16" width="12.7109375" customWidth="1"/>
    <col min="17" max="17" width="9.28515625" customWidth="1"/>
  </cols>
  <sheetData>
    <row r="1" spans="1:16" ht="15.75" thickBot="1" x14ac:dyDescent="0.3">
      <c r="A1" s="134" t="s">
        <v>1774</v>
      </c>
      <c r="B1" s="135"/>
      <c r="C1" s="135"/>
      <c r="D1" s="135"/>
      <c r="E1" s="135"/>
      <c r="F1" s="135"/>
      <c r="G1" s="136"/>
      <c r="J1" s="131" t="s">
        <v>2131</v>
      </c>
      <c r="K1" s="132"/>
      <c r="L1" s="132"/>
      <c r="M1" s="132"/>
      <c r="N1" s="132"/>
      <c r="O1" s="132"/>
      <c r="P1" s="133"/>
    </row>
    <row r="2" spans="1:16" x14ac:dyDescent="0.25">
      <c r="A2" s="104" t="s">
        <v>1715</v>
      </c>
      <c r="B2" s="101" t="s">
        <v>2127</v>
      </c>
      <c r="C2" s="103"/>
      <c r="D2" s="101" t="s">
        <v>2128</v>
      </c>
      <c r="E2" s="103"/>
      <c r="F2" s="101" t="s">
        <v>2129</v>
      </c>
      <c r="G2" s="103"/>
      <c r="J2" s="17" t="s">
        <v>2130</v>
      </c>
      <c r="K2" s="17" t="s">
        <v>1745</v>
      </c>
      <c r="L2" s="17" t="s">
        <v>1746</v>
      </c>
      <c r="M2" s="17" t="s">
        <v>1747</v>
      </c>
      <c r="N2" s="17" t="s">
        <v>1748</v>
      </c>
      <c r="O2" s="17" t="s">
        <v>1749</v>
      </c>
      <c r="P2" s="17" t="s">
        <v>1750</v>
      </c>
    </row>
    <row r="3" spans="1:16" x14ac:dyDescent="0.25">
      <c r="A3" s="105"/>
      <c r="B3" s="28" t="s">
        <v>1758</v>
      </c>
      <c r="C3" s="29" t="s">
        <v>1770</v>
      </c>
      <c r="D3" s="28" t="s">
        <v>1758</v>
      </c>
      <c r="E3" s="29" t="s">
        <v>1770</v>
      </c>
      <c r="F3" s="28" t="s">
        <v>1758</v>
      </c>
      <c r="G3" s="29" t="s">
        <v>1770</v>
      </c>
      <c r="J3" s="6" t="s">
        <v>2124</v>
      </c>
      <c r="K3" s="7">
        <f>'MRIP 11'!L28</f>
        <v>32970.734734891928</v>
      </c>
      <c r="L3" s="7">
        <f>'MRIP 11'!M28</f>
        <v>33024.011572193369</v>
      </c>
      <c r="M3" s="7">
        <f>'MRIP 11'!N28</f>
        <v>33025.161172967593</v>
      </c>
      <c r="N3" s="7">
        <f>'MRIP 11'!O28</f>
        <v>33054.868226922088</v>
      </c>
      <c r="O3" s="7">
        <f>'MRIP 11'!P28</f>
        <v>33054.868226922088</v>
      </c>
      <c r="P3" s="7">
        <f>'MRIP 11'!Q28</f>
        <v>33054.868226922088</v>
      </c>
    </row>
    <row r="4" spans="1:16" x14ac:dyDescent="0.25">
      <c r="A4" s="26">
        <v>2013</v>
      </c>
      <c r="B4" s="30">
        <f>'MRIP 11'!L3</f>
        <v>251730.0441178068</v>
      </c>
      <c r="C4" s="31">
        <f>'MRIP 11'!M3</f>
        <v>297245.2309445226</v>
      </c>
      <c r="D4" s="30">
        <f>'MRIP 12'!L3</f>
        <v>234263.73137175426</v>
      </c>
      <c r="E4" s="31">
        <f>'MRIP 12'!M3</f>
        <v>284190.68949149799</v>
      </c>
      <c r="F4" s="30">
        <f>'MRIP 13'!L3</f>
        <v>216831.55169466094</v>
      </c>
      <c r="G4" s="31">
        <f>'MRIP 13'!M3</f>
        <v>267776.48645027442</v>
      </c>
      <c r="J4" s="6" t="s">
        <v>2125</v>
      </c>
      <c r="K4" s="7">
        <f>'MRIP 12'!L28</f>
        <v>32384.215238542878</v>
      </c>
      <c r="L4" s="7">
        <f>'MRIP 12'!M28</f>
        <v>32437.492075844311</v>
      </c>
      <c r="M4" s="7">
        <f>'MRIP 12'!N28</f>
        <v>32438.641676618536</v>
      </c>
      <c r="N4" s="7">
        <f>'MRIP 12'!O28</f>
        <v>32468.348730573038</v>
      </c>
      <c r="O4" s="7">
        <f>'MRIP 12'!P28</f>
        <v>32468.348730573038</v>
      </c>
      <c r="P4" s="7">
        <f>'MRIP 12'!Q28</f>
        <v>32468.348730573038</v>
      </c>
    </row>
    <row r="5" spans="1:16" x14ac:dyDescent="0.25">
      <c r="A5" s="26">
        <v>2014</v>
      </c>
      <c r="B5" s="30">
        <f>'MRIP 11'!L4</f>
        <v>355601.90295282076</v>
      </c>
      <c r="C5" s="31">
        <f>'MRIP 11'!M4</f>
        <v>456506.60808208206</v>
      </c>
      <c r="D5" s="30">
        <f>'MRIP 12'!L4</f>
        <v>325478.54114254512</v>
      </c>
      <c r="E5" s="31">
        <f>'MRIP 12'!M4</f>
        <v>433992.02923683729</v>
      </c>
      <c r="F5" s="30">
        <f>'MRIP 13'!L4</f>
        <v>295414.04709680076</v>
      </c>
      <c r="G5" s="31">
        <f>'MRIP 13'!M4</f>
        <v>405683.1935811924</v>
      </c>
      <c r="J5" s="6" t="s">
        <v>2126</v>
      </c>
      <c r="K5" s="7">
        <f>'MRIP 13'!L28</f>
        <v>31798.841932045449</v>
      </c>
      <c r="L5" s="7">
        <f>'MRIP 13'!M28</f>
        <v>31852.118769346882</v>
      </c>
      <c r="M5" s="7">
        <f>'MRIP 13'!N28</f>
        <v>31853.268370121114</v>
      </c>
      <c r="N5" s="7">
        <f>'MRIP 13'!O28</f>
        <v>31882.975424075608</v>
      </c>
      <c r="O5" s="7">
        <f>'MRIP 13'!P28</f>
        <v>31882.975424075608</v>
      </c>
      <c r="P5" s="7">
        <f>'MRIP 13'!Q28</f>
        <v>31882.975424075608</v>
      </c>
    </row>
    <row r="6" spans="1:16" ht="15.75" thickBot="1" x14ac:dyDescent="0.3">
      <c r="A6" s="27" t="s">
        <v>1744</v>
      </c>
      <c r="B6" s="32">
        <f>'MRIP 11'!L5</f>
        <v>303665.97353531379</v>
      </c>
      <c r="C6" s="33">
        <f>'MRIP 11'!M5</f>
        <v>376875.91951330233</v>
      </c>
      <c r="D6" s="32">
        <f>'MRIP 12'!L5</f>
        <v>279871.13625714969</v>
      </c>
      <c r="E6" s="33">
        <f>'MRIP 12'!M5</f>
        <v>359091.35936416767</v>
      </c>
      <c r="F6" s="32">
        <f>'MRIP 13'!L5</f>
        <v>256122.79939573084</v>
      </c>
      <c r="G6" s="33">
        <f>'MRIP 13'!M5</f>
        <v>336729.84001573338</v>
      </c>
    </row>
    <row r="7" spans="1:16" x14ac:dyDescent="0.25">
      <c r="J7" s="131" t="s">
        <v>2132</v>
      </c>
      <c r="K7" s="132"/>
      <c r="L7" s="132"/>
      <c r="M7" s="132"/>
      <c r="N7" s="132"/>
      <c r="O7" s="132"/>
      <c r="P7" s="133"/>
    </row>
    <row r="8" spans="1:16" x14ac:dyDescent="0.25">
      <c r="J8" s="59" t="s">
        <v>2130</v>
      </c>
      <c r="K8" s="17" t="s">
        <v>1745</v>
      </c>
      <c r="L8" s="17" t="s">
        <v>1746</v>
      </c>
      <c r="M8" s="17" t="s">
        <v>1747</v>
      </c>
      <c r="N8" s="17" t="s">
        <v>1748</v>
      </c>
      <c r="O8" s="17" t="s">
        <v>1749</v>
      </c>
      <c r="P8" s="17" t="s">
        <v>1750</v>
      </c>
    </row>
    <row r="9" spans="1:16" x14ac:dyDescent="0.25">
      <c r="J9" s="6" t="s">
        <v>2124</v>
      </c>
      <c r="K9" s="7">
        <f>'MRIP 11'!L34</f>
        <v>51014.900460115074</v>
      </c>
      <c r="L9" s="7">
        <f>'MRIP 11'!M34</f>
        <v>51086.465392306418</v>
      </c>
      <c r="M9" s="7">
        <f>'MRIP 11'!N34</f>
        <v>51088.009611250738</v>
      </c>
      <c r="N9" s="7">
        <f>'MRIP 11'!O34</f>
        <v>51127.914068976512</v>
      </c>
      <c r="O9" s="7">
        <f>'MRIP 11'!P34</f>
        <v>51127.914068976512</v>
      </c>
      <c r="P9" s="7">
        <f>'MRIP 11'!Q34</f>
        <v>51127.914068976512</v>
      </c>
    </row>
    <row r="10" spans="1:16" x14ac:dyDescent="0.25">
      <c r="J10" s="6" t="s">
        <v>2125</v>
      </c>
      <c r="K10" s="7">
        <f>'MRIP 12'!L34</f>
        <v>50576.528424218355</v>
      </c>
      <c r="L10" s="7">
        <f>'MRIP 12'!M34</f>
        <v>50648.093356409692</v>
      </c>
      <c r="M10" s="7">
        <f>'MRIP 12'!N34</f>
        <v>50649.637575354012</v>
      </c>
      <c r="N10" s="7">
        <f>'MRIP 12'!O34</f>
        <v>50689.542033079793</v>
      </c>
      <c r="O10" s="7">
        <f>'MRIP 12'!P34</f>
        <v>50689.542033079793</v>
      </c>
      <c r="P10" s="7">
        <f>'MRIP 12'!Q34</f>
        <v>50689.542033079793</v>
      </c>
    </row>
    <row r="11" spans="1:16" x14ac:dyDescent="0.25">
      <c r="J11" s="6" t="s">
        <v>2126</v>
      </c>
      <c r="K11" s="7">
        <f>'MRIP 13'!L34</f>
        <v>50025.338814786599</v>
      </c>
      <c r="L11" s="7">
        <f>'MRIP 13'!M34</f>
        <v>50096.903746977943</v>
      </c>
      <c r="M11" s="7">
        <f>'MRIP 13'!N34</f>
        <v>50098.447965922271</v>
      </c>
      <c r="N11" s="7">
        <f>'MRIP 13'!O34</f>
        <v>50138.352423648044</v>
      </c>
      <c r="O11" s="7">
        <f>'MRIP 13'!P34</f>
        <v>50138.352423648044</v>
      </c>
      <c r="P11" s="7">
        <f>'MRIP 13'!Q34</f>
        <v>50138.352423648044</v>
      </c>
    </row>
    <row r="12" spans="1:16" x14ac:dyDescent="0.25">
      <c r="I12" s="4"/>
      <c r="J12" s="4"/>
      <c r="K12" s="4"/>
      <c r="L12" s="4"/>
      <c r="M12" s="4"/>
      <c r="N12" s="4"/>
    </row>
    <row r="13" spans="1:16" x14ac:dyDescent="0.25">
      <c r="A13" s="131" t="s">
        <v>2134</v>
      </c>
      <c r="B13" s="132"/>
      <c r="C13" s="132"/>
      <c r="D13" s="132"/>
      <c r="E13" s="132"/>
      <c r="F13" s="132"/>
      <c r="G13" s="133"/>
      <c r="H13" s="75"/>
      <c r="J13" s="131" t="s">
        <v>2133</v>
      </c>
      <c r="K13" s="132"/>
      <c r="L13" s="132"/>
      <c r="M13" s="132"/>
      <c r="N13" s="132"/>
      <c r="O13" s="132"/>
      <c r="P13" s="133"/>
    </row>
    <row r="14" spans="1:16" x14ac:dyDescent="0.25">
      <c r="A14" s="59" t="s">
        <v>2130</v>
      </c>
      <c r="B14" s="5" t="s">
        <v>1745</v>
      </c>
      <c r="C14" s="5" t="s">
        <v>1746</v>
      </c>
      <c r="D14" s="5" t="s">
        <v>1747</v>
      </c>
      <c r="E14" s="5" t="s">
        <v>1748</v>
      </c>
      <c r="F14" s="5" t="s">
        <v>1749</v>
      </c>
      <c r="G14" s="5" t="s">
        <v>1750</v>
      </c>
      <c r="H14" s="74"/>
      <c r="J14" s="59" t="s">
        <v>2130</v>
      </c>
      <c r="K14" s="5" t="s">
        <v>1745</v>
      </c>
      <c r="L14" s="5" t="s">
        <v>1746</v>
      </c>
      <c r="M14" s="5" t="s">
        <v>1747</v>
      </c>
      <c r="N14" s="5" t="s">
        <v>1748</v>
      </c>
      <c r="O14" s="5" t="s">
        <v>1749</v>
      </c>
      <c r="P14" s="5" t="s">
        <v>1750</v>
      </c>
    </row>
    <row r="15" spans="1:16" x14ac:dyDescent="0.25">
      <c r="A15" s="6" t="s">
        <v>2124</v>
      </c>
      <c r="B15" s="7">
        <f>K3+$B$6</f>
        <v>336636.70827020571</v>
      </c>
      <c r="C15" s="7">
        <f t="shared" ref="C15:G15" si="0">L3+$B$6</f>
        <v>336689.98510750715</v>
      </c>
      <c r="D15" s="7">
        <f t="shared" si="0"/>
        <v>336691.13470828137</v>
      </c>
      <c r="E15" s="7">
        <f t="shared" si="0"/>
        <v>336720.84176223585</v>
      </c>
      <c r="F15" s="7">
        <f t="shared" si="0"/>
        <v>336720.84176223585</v>
      </c>
      <c r="G15" s="7">
        <f t="shared" si="0"/>
        <v>336720.84176223585</v>
      </c>
      <c r="H15" s="40"/>
      <c r="J15" s="6" t="s">
        <v>2124</v>
      </c>
      <c r="K15" s="7">
        <f>$C$6+K9</f>
        <v>427890.81997341738</v>
      </c>
      <c r="L15" s="7">
        <f t="shared" ref="L15:P15" si="1">$C$6+L9</f>
        <v>427962.38490560872</v>
      </c>
      <c r="M15" s="7">
        <f t="shared" si="1"/>
        <v>427963.92912455305</v>
      </c>
      <c r="N15" s="7">
        <f t="shared" si="1"/>
        <v>428003.83358227886</v>
      </c>
      <c r="O15" s="7">
        <f t="shared" si="1"/>
        <v>428003.83358227886</v>
      </c>
      <c r="P15" s="7">
        <f t="shared" si="1"/>
        <v>428003.83358227886</v>
      </c>
    </row>
    <row r="16" spans="1:16" x14ac:dyDescent="0.25">
      <c r="A16" s="6" t="s">
        <v>2125</v>
      </c>
      <c r="B16" s="7">
        <f>K4+$D$6</f>
        <v>312255.35149569256</v>
      </c>
      <c r="C16" s="7">
        <f t="shared" ref="C16:G16" si="2">L4+$D$6</f>
        <v>312308.62833299401</v>
      </c>
      <c r="D16" s="7">
        <f t="shared" si="2"/>
        <v>312309.77793376823</v>
      </c>
      <c r="E16" s="7">
        <f t="shared" si="2"/>
        <v>312339.48498772271</v>
      </c>
      <c r="F16" s="7">
        <f t="shared" si="2"/>
        <v>312339.48498772271</v>
      </c>
      <c r="G16" s="7">
        <f t="shared" si="2"/>
        <v>312339.48498772271</v>
      </c>
      <c r="H16" s="40"/>
      <c r="J16" s="6" t="s">
        <v>2125</v>
      </c>
      <c r="K16" s="7">
        <f>$E$6+K10</f>
        <v>409667.88778838603</v>
      </c>
      <c r="L16" s="7">
        <f t="shared" ref="L16:P16" si="3">$E$6+L10</f>
        <v>409739.45272057736</v>
      </c>
      <c r="M16" s="7">
        <f t="shared" si="3"/>
        <v>409740.99693952169</v>
      </c>
      <c r="N16" s="7">
        <f t="shared" si="3"/>
        <v>409780.90139724745</v>
      </c>
      <c r="O16" s="7">
        <f t="shared" si="3"/>
        <v>409780.90139724745</v>
      </c>
      <c r="P16" s="7">
        <f t="shared" si="3"/>
        <v>409780.90139724745</v>
      </c>
    </row>
    <row r="17" spans="1:16" x14ac:dyDescent="0.25">
      <c r="A17" s="6" t="s">
        <v>2126</v>
      </c>
      <c r="B17" s="7">
        <f>K5+$F$6</f>
        <v>287921.64132777631</v>
      </c>
      <c r="C17" s="7">
        <f t="shared" ref="C17:G17" si="4">L5+$F$6</f>
        <v>287974.91816507769</v>
      </c>
      <c r="D17" s="7">
        <f t="shared" si="4"/>
        <v>287976.06776585197</v>
      </c>
      <c r="E17" s="7">
        <f t="shared" si="4"/>
        <v>288005.77481980645</v>
      </c>
      <c r="F17" s="7">
        <f t="shared" si="4"/>
        <v>288005.77481980645</v>
      </c>
      <c r="G17" s="7">
        <f t="shared" si="4"/>
        <v>288005.77481980645</v>
      </c>
      <c r="H17" s="40"/>
      <c r="J17" s="6" t="s">
        <v>2126</v>
      </c>
      <c r="K17" s="7">
        <f>K11+$G$6</f>
        <v>386755.17883051996</v>
      </c>
      <c r="L17" s="7">
        <f t="shared" ref="L17:P17" si="5">L11+$G$6</f>
        <v>386826.7437627113</v>
      </c>
      <c r="M17" s="7">
        <f t="shared" si="5"/>
        <v>386828.28798165568</v>
      </c>
      <c r="N17" s="7">
        <f t="shared" si="5"/>
        <v>386868.19243938144</v>
      </c>
      <c r="O17" s="7">
        <f t="shared" si="5"/>
        <v>386868.19243938144</v>
      </c>
      <c r="P17" s="7">
        <f t="shared" si="5"/>
        <v>386868.19243938144</v>
      </c>
    </row>
    <row r="20" spans="1:16" ht="15.75" thickBot="1" x14ac:dyDescent="0.3"/>
    <row r="21" spans="1:16" ht="15.75" thickBot="1" x14ac:dyDescent="0.3">
      <c r="A21" s="134" t="s">
        <v>1775</v>
      </c>
      <c r="B21" s="135"/>
      <c r="C21" s="135"/>
      <c r="D21" s="135"/>
      <c r="E21" s="135"/>
      <c r="F21" s="135"/>
      <c r="G21" s="136"/>
      <c r="J21" s="131" t="s">
        <v>2135</v>
      </c>
      <c r="K21" s="132"/>
      <c r="L21" s="132"/>
      <c r="M21" s="132"/>
      <c r="N21" s="132"/>
      <c r="O21" s="132"/>
      <c r="P21" s="133"/>
    </row>
    <row r="22" spans="1:16" x14ac:dyDescent="0.25">
      <c r="A22" s="104" t="s">
        <v>1715</v>
      </c>
      <c r="B22" s="101" t="s">
        <v>2127</v>
      </c>
      <c r="C22" s="103"/>
      <c r="D22" s="101" t="s">
        <v>2128</v>
      </c>
      <c r="E22" s="103"/>
      <c r="F22" s="101" t="s">
        <v>2129</v>
      </c>
      <c r="G22" s="103"/>
      <c r="J22" s="61" t="s">
        <v>2130</v>
      </c>
      <c r="K22" s="17" t="s">
        <v>1745</v>
      </c>
      <c r="L22" s="17" t="s">
        <v>1746</v>
      </c>
      <c r="M22" s="17" t="s">
        <v>1747</v>
      </c>
      <c r="N22" s="17" t="s">
        <v>1748</v>
      </c>
      <c r="O22" s="17" t="s">
        <v>1749</v>
      </c>
      <c r="P22" s="17" t="s">
        <v>1750</v>
      </c>
    </row>
    <row r="23" spans="1:16" x14ac:dyDescent="0.25">
      <c r="A23" s="105"/>
      <c r="B23" s="28" t="s">
        <v>1758</v>
      </c>
      <c r="C23" s="29" t="s">
        <v>1770</v>
      </c>
      <c r="D23" s="28" t="s">
        <v>1758</v>
      </c>
      <c r="E23" s="29" t="s">
        <v>1770</v>
      </c>
      <c r="F23" s="28" t="s">
        <v>1758</v>
      </c>
      <c r="G23" s="29" t="s">
        <v>1770</v>
      </c>
      <c r="J23" s="6" t="s">
        <v>2124</v>
      </c>
      <c r="K23" s="7">
        <v>11105.113938997445</v>
      </c>
      <c r="L23" s="7">
        <v>11147.727292041767</v>
      </c>
      <c r="M23" s="7">
        <v>11155.883541117726</v>
      </c>
      <c r="N23" s="7">
        <v>11159.057551702936</v>
      </c>
      <c r="O23" s="7">
        <v>11159.620063477872</v>
      </c>
      <c r="P23" s="7">
        <v>11160.243609809782</v>
      </c>
    </row>
    <row r="24" spans="1:16" x14ac:dyDescent="0.25">
      <c r="A24" s="26">
        <v>2013</v>
      </c>
      <c r="B24" s="30">
        <v>86349.092929945153</v>
      </c>
      <c r="C24" s="31">
        <v>110249.17972329342</v>
      </c>
      <c r="D24" s="30">
        <v>82340.426734959867</v>
      </c>
      <c r="E24" s="31">
        <v>106715.87739086003</v>
      </c>
      <c r="F24" s="30">
        <v>77908.689000000086</v>
      </c>
      <c r="G24" s="31">
        <v>103469.00658681993</v>
      </c>
      <c r="J24" s="6" t="s">
        <v>2125</v>
      </c>
      <c r="K24" s="7">
        <v>10676.101767979872</v>
      </c>
      <c r="L24" s="7">
        <v>10722.346098085822</v>
      </c>
      <c r="M24" s="7">
        <v>10728.696884032408</v>
      </c>
      <c r="N24" s="7">
        <v>10730.088270517055</v>
      </c>
      <c r="O24" s="7">
        <v>10731.029059719587</v>
      </c>
      <c r="P24" s="7">
        <v>10731.231438792223</v>
      </c>
    </row>
    <row r="25" spans="1:16" x14ac:dyDescent="0.25">
      <c r="A25" s="26">
        <v>2014</v>
      </c>
      <c r="B25" s="30">
        <v>76542.020166761256</v>
      </c>
      <c r="C25" s="31">
        <v>96716.001381200622</v>
      </c>
      <c r="D25" s="30">
        <v>72579.875301328531</v>
      </c>
      <c r="E25" s="31">
        <v>93011.249193671087</v>
      </c>
      <c r="F25" s="30">
        <v>68632.561828451493</v>
      </c>
      <c r="G25" s="31">
        <v>90088.547051538437</v>
      </c>
      <c r="J25" s="6" t="s">
        <v>2126</v>
      </c>
      <c r="K25" s="7">
        <v>10459.836426987742</v>
      </c>
      <c r="L25" s="7">
        <v>10506.971446908739</v>
      </c>
      <c r="M25" s="7">
        <v>10512.431543040268</v>
      </c>
      <c r="N25" s="7">
        <v>10514.244096784189</v>
      </c>
      <c r="O25" s="7">
        <v>10514.763718727449</v>
      </c>
      <c r="P25" s="7">
        <v>10514.966097800087</v>
      </c>
    </row>
    <row r="26" spans="1:16" ht="15.75" thickBot="1" x14ac:dyDescent="0.3">
      <c r="A26" s="27" t="s">
        <v>1744</v>
      </c>
      <c r="B26" s="32">
        <v>81445.556548353197</v>
      </c>
      <c r="C26" s="33">
        <v>103482.59055224701</v>
      </c>
      <c r="D26" s="32">
        <v>77460.151018144199</v>
      </c>
      <c r="E26" s="33">
        <v>99863.56329226555</v>
      </c>
      <c r="F26" s="32">
        <v>73270.625414225797</v>
      </c>
      <c r="G26" s="33">
        <v>96778.776819179184</v>
      </c>
    </row>
    <row r="27" spans="1:16" x14ac:dyDescent="0.25">
      <c r="J27" s="131" t="s">
        <v>2136</v>
      </c>
      <c r="K27" s="132"/>
      <c r="L27" s="132"/>
      <c r="M27" s="132"/>
      <c r="N27" s="132"/>
      <c r="O27" s="132"/>
      <c r="P27" s="133"/>
    </row>
    <row r="28" spans="1:16" x14ac:dyDescent="0.25">
      <c r="J28" s="61" t="s">
        <v>2130</v>
      </c>
      <c r="K28" s="17" t="s">
        <v>1745</v>
      </c>
      <c r="L28" s="17" t="s">
        <v>1746</v>
      </c>
      <c r="M28" s="17" t="s">
        <v>1747</v>
      </c>
      <c r="N28" s="17" t="s">
        <v>1748</v>
      </c>
      <c r="O28" s="17" t="s">
        <v>1749</v>
      </c>
      <c r="P28" s="17" t="s">
        <v>1750</v>
      </c>
    </row>
    <row r="29" spans="1:16" x14ac:dyDescent="0.25">
      <c r="J29" s="6" t="s">
        <v>2124</v>
      </c>
      <c r="K29" s="7">
        <v>14736.205002669278</v>
      </c>
      <c r="L29" s="7">
        <v>14792.580175858933</v>
      </c>
      <c r="M29" s="7">
        <v>14803.3704545248</v>
      </c>
      <c r="N29" s="7">
        <v>14807.569499745692</v>
      </c>
      <c r="O29" s="7">
        <v>14808.313672556977</v>
      </c>
      <c r="P29" s="7">
        <v>14809.138590803064</v>
      </c>
    </row>
    <row r="30" spans="1:16" x14ac:dyDescent="0.25">
      <c r="J30" s="6" t="s">
        <v>2125</v>
      </c>
      <c r="K30" s="7">
        <v>14206.723672990724</v>
      </c>
      <c r="L30" s="7">
        <v>14267.902433461652</v>
      </c>
      <c r="M30" s="7">
        <v>14276.30418155354</v>
      </c>
      <c r="N30" s="7">
        <v>14278.144911006679</v>
      </c>
      <c r="O30" s="7">
        <v>14279.389524500777</v>
      </c>
      <c r="P30" s="7">
        <v>14279.657261124506</v>
      </c>
    </row>
    <row r="31" spans="1:16" x14ac:dyDescent="0.25">
      <c r="J31" s="6" t="s">
        <v>2126</v>
      </c>
      <c r="K31" s="7">
        <v>13992.118928851465</v>
      </c>
      <c r="L31" s="7">
        <v>14054.476024022533</v>
      </c>
      <c r="M31" s="7">
        <v>14061.699437414272</v>
      </c>
      <c r="N31" s="7">
        <v>14064.097348489766</v>
      </c>
      <c r="O31" s="7">
        <v>14064.784780361508</v>
      </c>
      <c r="P31" s="7">
        <v>14065.052516985237</v>
      </c>
    </row>
    <row r="33" spans="1:18" x14ac:dyDescent="0.25">
      <c r="A33" s="131" t="s">
        <v>2137</v>
      </c>
      <c r="B33" s="132"/>
      <c r="C33" s="132"/>
      <c r="D33" s="132"/>
      <c r="E33" s="132"/>
      <c r="F33" s="132"/>
      <c r="G33" s="133"/>
      <c r="H33" s="75"/>
      <c r="J33" s="131" t="s">
        <v>2138</v>
      </c>
      <c r="K33" s="132"/>
      <c r="L33" s="132"/>
      <c r="M33" s="132"/>
      <c r="N33" s="132"/>
      <c r="O33" s="132"/>
      <c r="P33" s="133"/>
    </row>
    <row r="34" spans="1:18" x14ac:dyDescent="0.25">
      <c r="A34" s="77" t="s">
        <v>2130</v>
      </c>
      <c r="B34" s="8" t="s">
        <v>1745</v>
      </c>
      <c r="C34" s="8" t="s">
        <v>1746</v>
      </c>
      <c r="D34" s="8" t="s">
        <v>1747</v>
      </c>
      <c r="E34" s="8" t="s">
        <v>1748</v>
      </c>
      <c r="F34" s="8" t="s">
        <v>1749</v>
      </c>
      <c r="G34" s="8" t="s">
        <v>1750</v>
      </c>
      <c r="H34" s="76"/>
      <c r="J34" s="77" t="s">
        <v>2130</v>
      </c>
      <c r="K34" s="8" t="s">
        <v>1745</v>
      </c>
      <c r="L34" s="8" t="s">
        <v>1746</v>
      </c>
      <c r="M34" s="8" t="s">
        <v>1747</v>
      </c>
      <c r="N34" s="8" t="s">
        <v>1748</v>
      </c>
      <c r="O34" s="8" t="s">
        <v>1749</v>
      </c>
      <c r="P34" s="8" t="s">
        <v>1750</v>
      </c>
    </row>
    <row r="35" spans="1:18" x14ac:dyDescent="0.25">
      <c r="A35" s="6" t="s">
        <v>2124</v>
      </c>
      <c r="B35" s="7">
        <v>97454.206868942594</v>
      </c>
      <c r="C35" s="7">
        <v>97496.820221986913</v>
      </c>
      <c r="D35" s="7">
        <v>97504.976471062881</v>
      </c>
      <c r="E35" s="7">
        <v>97508.150481648088</v>
      </c>
      <c r="F35" s="7">
        <v>97508.712993423018</v>
      </c>
      <c r="G35" s="7">
        <v>97509.336539754935</v>
      </c>
      <c r="H35" s="40"/>
      <c r="J35" s="6" t="s">
        <v>2124</v>
      </c>
      <c r="K35" s="7">
        <v>124985.38472596269</v>
      </c>
      <c r="L35" s="7">
        <v>125041.75989915236</v>
      </c>
      <c r="M35" s="7">
        <v>125052.55017781822</v>
      </c>
      <c r="N35" s="7">
        <v>125056.74922303911</v>
      </c>
      <c r="O35" s="7">
        <v>125057.4933958504</v>
      </c>
      <c r="P35" s="7">
        <v>125058.31831409648</v>
      </c>
    </row>
    <row r="36" spans="1:18" x14ac:dyDescent="0.25">
      <c r="A36" s="6" t="s">
        <v>2125</v>
      </c>
      <c r="B36" s="7">
        <v>88136.252786124067</v>
      </c>
      <c r="C36" s="7">
        <v>88182.497116230021</v>
      </c>
      <c r="D36" s="7">
        <v>88188.847902176611</v>
      </c>
      <c r="E36" s="7">
        <v>88190.239288661251</v>
      </c>
      <c r="F36" s="7">
        <v>88191.180077863784</v>
      </c>
      <c r="G36" s="7">
        <v>88191.382456936422</v>
      </c>
      <c r="H36" s="40"/>
      <c r="J36" s="6" t="s">
        <v>2125</v>
      </c>
      <c r="K36" s="7">
        <v>114070.28696525627</v>
      </c>
      <c r="L36" s="7">
        <v>114131.4657257272</v>
      </c>
      <c r="M36" s="7">
        <v>114139.86747381909</v>
      </c>
      <c r="N36" s="7">
        <v>114141.70820327222</v>
      </c>
      <c r="O36" s="7">
        <v>114142.95281676632</v>
      </c>
      <c r="P36" s="7">
        <v>114143.22055339006</v>
      </c>
    </row>
    <row r="37" spans="1:18" x14ac:dyDescent="0.25">
      <c r="A37" s="6" t="s">
        <v>2126</v>
      </c>
      <c r="B37" s="7">
        <v>83730.461841213546</v>
      </c>
      <c r="C37" s="7">
        <v>83777.596861134531</v>
      </c>
      <c r="D37" s="7">
        <v>83783.056957266061</v>
      </c>
      <c r="E37" s="7">
        <v>83784.86951100998</v>
      </c>
      <c r="F37" s="7">
        <v>83785.389132953249</v>
      </c>
      <c r="G37" s="7">
        <v>83785.591512025887</v>
      </c>
      <c r="H37" s="40"/>
      <c r="J37" s="6" t="s">
        <v>2126</v>
      </c>
      <c r="K37" s="7">
        <v>110770.89574803066</v>
      </c>
      <c r="L37" s="7">
        <v>110833.25284320171</v>
      </c>
      <c r="M37" s="7">
        <v>110840.47625659345</v>
      </c>
      <c r="N37" s="7">
        <v>110842.87416766895</v>
      </c>
      <c r="O37" s="7">
        <v>110843.5615995407</v>
      </c>
      <c r="P37" s="7">
        <v>110843.82933616442</v>
      </c>
    </row>
    <row r="41" spans="1:18" x14ac:dyDescent="0.25">
      <c r="A41" s="131" t="s">
        <v>2139</v>
      </c>
      <c r="B41" s="132"/>
      <c r="C41" s="132"/>
      <c r="D41" s="132"/>
      <c r="E41" s="132"/>
      <c r="F41" s="132"/>
      <c r="G41" s="133"/>
      <c r="H41" s="75"/>
      <c r="J41" s="131" t="s">
        <v>2140</v>
      </c>
      <c r="K41" s="132"/>
      <c r="L41" s="132"/>
      <c r="M41" s="132"/>
      <c r="N41" s="132"/>
      <c r="O41" s="132"/>
      <c r="P41" s="133"/>
    </row>
    <row r="42" spans="1:18" x14ac:dyDescent="0.25">
      <c r="A42" s="77" t="s">
        <v>2130</v>
      </c>
      <c r="B42" s="8" t="s">
        <v>1745</v>
      </c>
      <c r="C42" s="8" t="s">
        <v>1746</v>
      </c>
      <c r="D42" s="8" t="s">
        <v>1747</v>
      </c>
      <c r="E42" s="8" t="s">
        <v>1748</v>
      </c>
      <c r="F42" s="8" t="s">
        <v>1749</v>
      </c>
      <c r="G42" s="8" t="s">
        <v>1750</v>
      </c>
      <c r="H42" s="76"/>
      <c r="J42" s="59" t="s">
        <v>2130</v>
      </c>
      <c r="K42" s="59" t="s">
        <v>1745</v>
      </c>
      <c r="L42" s="59" t="s">
        <v>1746</v>
      </c>
      <c r="M42" s="59" t="s">
        <v>1747</v>
      </c>
      <c r="N42" s="59" t="s">
        <v>1748</v>
      </c>
      <c r="O42" s="59" t="s">
        <v>1749</v>
      </c>
      <c r="P42" s="59" t="s">
        <v>1750</v>
      </c>
      <c r="Q42" s="18"/>
      <c r="R42" s="34"/>
    </row>
    <row r="43" spans="1:18" x14ac:dyDescent="0.25">
      <c r="A43" s="6" t="s">
        <v>2124</v>
      </c>
      <c r="B43" s="7">
        <f t="shared" ref="B43:G45" si="6">B15+B35</f>
        <v>434090.9151391483</v>
      </c>
      <c r="C43" s="7">
        <f t="shared" si="6"/>
        <v>434186.80532949406</v>
      </c>
      <c r="D43" s="7">
        <f t="shared" si="6"/>
        <v>434196.11117934424</v>
      </c>
      <c r="E43" s="7">
        <f t="shared" si="6"/>
        <v>434228.99224388396</v>
      </c>
      <c r="F43" s="7">
        <f t="shared" si="6"/>
        <v>434229.55475565884</v>
      </c>
      <c r="G43" s="7">
        <f t="shared" si="6"/>
        <v>434230.17830199079</v>
      </c>
      <c r="H43" s="40"/>
      <c r="J43" s="6" t="s">
        <v>2124</v>
      </c>
      <c r="K43" s="7">
        <f t="shared" ref="K43:P45" si="7">K15+K35</f>
        <v>552876.20469938009</v>
      </c>
      <c r="L43" s="7">
        <f t="shared" si="7"/>
        <v>553004.14480476105</v>
      </c>
      <c r="M43" s="7">
        <f t="shared" si="7"/>
        <v>553016.47930237127</v>
      </c>
      <c r="N43" s="7">
        <f t="shared" si="7"/>
        <v>553060.58280531794</v>
      </c>
      <c r="O43" s="7">
        <f t="shared" si="7"/>
        <v>553061.32697812922</v>
      </c>
      <c r="P43" s="7">
        <f t="shared" si="7"/>
        <v>553062.15189637535</v>
      </c>
    </row>
    <row r="44" spans="1:18" x14ac:dyDescent="0.25">
      <c r="A44" s="6" t="s">
        <v>2125</v>
      </c>
      <c r="B44" s="7">
        <f t="shared" si="6"/>
        <v>400391.60428181663</v>
      </c>
      <c r="C44" s="7">
        <f t="shared" si="6"/>
        <v>400491.12544922403</v>
      </c>
      <c r="D44" s="7">
        <f t="shared" si="6"/>
        <v>400498.62583594484</v>
      </c>
      <c r="E44" s="7">
        <f t="shared" si="6"/>
        <v>400529.72427638399</v>
      </c>
      <c r="F44" s="7">
        <f t="shared" si="6"/>
        <v>400530.66506558651</v>
      </c>
      <c r="G44" s="7">
        <f t="shared" si="6"/>
        <v>400530.86744465912</v>
      </c>
      <c r="H44" s="40"/>
      <c r="J44" s="6" t="s">
        <v>2125</v>
      </c>
      <c r="K44" s="7">
        <f t="shared" si="7"/>
        <v>523738.17475364229</v>
      </c>
      <c r="L44" s="7">
        <f t="shared" si="7"/>
        <v>523870.91844630457</v>
      </c>
      <c r="M44" s="7">
        <f t="shared" si="7"/>
        <v>523880.86441334081</v>
      </c>
      <c r="N44" s="7">
        <f t="shared" si="7"/>
        <v>523922.60960051965</v>
      </c>
      <c r="O44" s="7">
        <f t="shared" si="7"/>
        <v>523923.85421401379</v>
      </c>
      <c r="P44" s="7">
        <f t="shared" si="7"/>
        <v>523924.12195063749</v>
      </c>
    </row>
    <row r="45" spans="1:18" x14ac:dyDescent="0.25">
      <c r="A45" s="6" t="s">
        <v>2126</v>
      </c>
      <c r="B45" s="7">
        <f t="shared" si="6"/>
        <v>371652.10316898988</v>
      </c>
      <c r="C45" s="7">
        <f t="shared" si="6"/>
        <v>371752.5150262122</v>
      </c>
      <c r="D45" s="7">
        <f t="shared" si="6"/>
        <v>371759.12472311803</v>
      </c>
      <c r="E45" s="7">
        <f t="shared" si="6"/>
        <v>371790.64433081646</v>
      </c>
      <c r="F45" s="7">
        <f t="shared" si="6"/>
        <v>371791.1639527597</v>
      </c>
      <c r="G45" s="7">
        <f t="shared" si="6"/>
        <v>371791.36633183237</v>
      </c>
      <c r="H45" s="40"/>
      <c r="J45" s="6" t="s">
        <v>2126</v>
      </c>
      <c r="K45" s="7">
        <f t="shared" si="7"/>
        <v>497526.07457855064</v>
      </c>
      <c r="L45" s="7">
        <f t="shared" si="7"/>
        <v>497659.99660591304</v>
      </c>
      <c r="M45" s="7">
        <f t="shared" si="7"/>
        <v>497668.76423824916</v>
      </c>
      <c r="N45" s="7">
        <f t="shared" si="7"/>
        <v>497711.06660705036</v>
      </c>
      <c r="O45" s="7">
        <f t="shared" si="7"/>
        <v>497711.75403892214</v>
      </c>
      <c r="P45" s="7">
        <f t="shared" si="7"/>
        <v>497712.02177554584</v>
      </c>
    </row>
    <row r="46" spans="1:18" x14ac:dyDescent="0.25">
      <c r="J46" s="6" t="s">
        <v>2196</v>
      </c>
      <c r="K46" s="7">
        <v>1001177</v>
      </c>
      <c r="L46" s="7">
        <v>1001177</v>
      </c>
      <c r="M46" s="7">
        <v>1001177</v>
      </c>
      <c r="N46" s="7">
        <v>1001177</v>
      </c>
      <c r="O46" s="7">
        <v>1001177</v>
      </c>
      <c r="P46" s="7">
        <v>1001177</v>
      </c>
    </row>
    <row r="47" spans="1:18" x14ac:dyDescent="0.25">
      <c r="J47" s="91" t="s">
        <v>2197</v>
      </c>
      <c r="K47" s="7">
        <v>433200</v>
      </c>
      <c r="L47" s="7">
        <v>433200</v>
      </c>
      <c r="M47" s="7">
        <v>433200</v>
      </c>
      <c r="N47" s="7">
        <v>433200</v>
      </c>
      <c r="O47" s="7">
        <v>433200</v>
      </c>
      <c r="P47" s="7">
        <v>433200</v>
      </c>
    </row>
  </sheetData>
  <mergeCells count="20">
    <mergeCell ref="J41:P41"/>
    <mergeCell ref="A2:A3"/>
    <mergeCell ref="B2:C2"/>
    <mergeCell ref="D2:E2"/>
    <mergeCell ref="F2:G2"/>
    <mergeCell ref="B22:C22"/>
    <mergeCell ref="D22:E22"/>
    <mergeCell ref="J21:P21"/>
    <mergeCell ref="J33:P33"/>
    <mergeCell ref="A33:G33"/>
    <mergeCell ref="A41:G41"/>
    <mergeCell ref="J27:P27"/>
    <mergeCell ref="A22:A23"/>
    <mergeCell ref="F22:G22"/>
    <mergeCell ref="A21:G21"/>
    <mergeCell ref="J1:P1"/>
    <mergeCell ref="J7:P7"/>
    <mergeCell ref="J13:P13"/>
    <mergeCell ref="A13:G13"/>
    <mergeCell ref="A1:G1"/>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898"/>
  <sheetViews>
    <sheetView workbookViewId="0">
      <selection activeCell="A5" sqref="A5"/>
    </sheetView>
  </sheetViews>
  <sheetFormatPr defaultRowHeight="15" x14ac:dyDescent="0.25"/>
  <cols>
    <col min="1" max="1" width="12.5703125" bestFit="1" customWidth="1"/>
    <col min="2" max="2" width="19.28515625" bestFit="1" customWidth="1"/>
    <col min="3" max="5" width="14" bestFit="1" customWidth="1"/>
    <col min="6" max="6" width="9.42578125" bestFit="1" customWidth="1"/>
    <col min="7" max="7" width="13.85546875" bestFit="1" customWidth="1"/>
    <col min="8" max="8" width="16.5703125" bestFit="1" customWidth="1"/>
    <col min="9" max="11" width="12.5703125" bestFit="1" customWidth="1"/>
    <col min="12" max="12" width="11.7109375" bestFit="1" customWidth="1"/>
    <col min="13" max="13" width="12.5703125" bestFit="1" customWidth="1"/>
    <col min="14" max="14" width="19.28515625" bestFit="1" customWidth="1"/>
    <col min="15" max="16" width="14" bestFit="1" customWidth="1"/>
    <col min="17" max="17" width="9.42578125" bestFit="1" customWidth="1"/>
    <col min="18" max="18" width="13.85546875" bestFit="1" customWidth="1"/>
    <col min="19" max="19" width="16.5703125" bestFit="1" customWidth="1"/>
    <col min="20" max="20" width="12.5703125" bestFit="1" customWidth="1"/>
    <col min="21" max="21" width="15.5703125" bestFit="1" customWidth="1"/>
    <col min="22" max="22" width="22.5703125" bestFit="1" customWidth="1"/>
    <col min="23" max="24" width="19.28515625" bestFit="1" customWidth="1"/>
  </cols>
  <sheetData>
    <row r="1" spans="1:23" x14ac:dyDescent="0.25">
      <c r="A1" s="1" t="s">
        <v>2147</v>
      </c>
      <c r="B1" s="2">
        <v>0</v>
      </c>
    </row>
    <row r="2" spans="1:23" x14ac:dyDescent="0.25">
      <c r="A2" s="1" t="s">
        <v>2145</v>
      </c>
      <c r="B2" t="s">
        <v>1730</v>
      </c>
      <c r="M2" s="1" t="s">
        <v>2147</v>
      </c>
      <c r="N2" s="2">
        <v>1</v>
      </c>
    </row>
    <row r="4" spans="1:23" x14ac:dyDescent="0.25">
      <c r="A4" s="1" t="s">
        <v>1713</v>
      </c>
      <c r="B4" s="1" t="s">
        <v>1731</v>
      </c>
      <c r="C4" s="1" t="s">
        <v>2080</v>
      </c>
      <c r="D4" s="1" t="s">
        <v>2114</v>
      </c>
      <c r="E4" s="1" t="s">
        <v>2082</v>
      </c>
      <c r="F4" s="1" t="s">
        <v>1733</v>
      </c>
      <c r="G4" t="s">
        <v>2150</v>
      </c>
      <c r="M4" s="1" t="s">
        <v>1713</v>
      </c>
      <c r="N4" s="1" t="s">
        <v>1731</v>
      </c>
      <c r="O4" s="1" t="s">
        <v>2080</v>
      </c>
      <c r="P4" s="1" t="s">
        <v>2114</v>
      </c>
      <c r="Q4" s="1" t="s">
        <v>1733</v>
      </c>
      <c r="R4" t="s">
        <v>2150</v>
      </c>
      <c r="S4" t="s">
        <v>2175</v>
      </c>
      <c r="T4" t="s">
        <v>2161</v>
      </c>
      <c r="U4" t="s">
        <v>2195</v>
      </c>
      <c r="V4" t="s">
        <v>2180</v>
      </c>
      <c r="W4" t="s">
        <v>2160</v>
      </c>
    </row>
    <row r="5" spans="1:23" x14ac:dyDescent="0.25">
      <c r="A5" s="2">
        <v>2013</v>
      </c>
      <c r="B5" s="2" t="s">
        <v>1809</v>
      </c>
      <c r="C5" s="2">
        <v>159.70916518000001</v>
      </c>
      <c r="D5" s="2">
        <v>159.70916518000001</v>
      </c>
      <c r="E5" s="2">
        <v>0</v>
      </c>
      <c r="F5" s="2">
        <v>6</v>
      </c>
      <c r="G5" s="3">
        <v>0</v>
      </c>
      <c r="M5" s="2">
        <v>2013</v>
      </c>
      <c r="N5" s="2" t="s">
        <v>334</v>
      </c>
      <c r="O5" s="2">
        <v>203.70411357</v>
      </c>
      <c r="P5" s="2">
        <v>203.70411357</v>
      </c>
      <c r="Q5" s="2">
        <v>2</v>
      </c>
      <c r="R5" s="3">
        <v>7.5919820211999998</v>
      </c>
      <c r="S5" s="3">
        <v>10.126160461649739</v>
      </c>
      <c r="T5" s="3">
        <v>1.8064342590837758E-2</v>
      </c>
      <c r="U5" s="3">
        <v>2.426520638378021E-2</v>
      </c>
      <c r="V5" s="3">
        <v>1.3432654004296583</v>
      </c>
      <c r="W5" s="3">
        <v>10</v>
      </c>
    </row>
    <row r="6" spans="1:23" x14ac:dyDescent="0.25">
      <c r="A6" s="2">
        <v>2013</v>
      </c>
      <c r="B6" s="2" t="s">
        <v>1814</v>
      </c>
      <c r="C6" s="2">
        <v>159.70916518000001</v>
      </c>
      <c r="D6" s="2">
        <v>159.70916518000001</v>
      </c>
      <c r="E6" s="2">
        <v>0</v>
      </c>
      <c r="F6" s="2">
        <v>2</v>
      </c>
      <c r="G6" s="3">
        <v>0</v>
      </c>
      <c r="M6" s="2">
        <v>2013</v>
      </c>
      <c r="N6" s="2" t="s">
        <v>656</v>
      </c>
      <c r="O6" s="2">
        <v>72.594841809000002</v>
      </c>
      <c r="P6" s="2">
        <v>72.594841809000002</v>
      </c>
      <c r="Q6" s="2">
        <v>6</v>
      </c>
      <c r="R6" s="3">
        <v>18.434082580999998</v>
      </c>
      <c r="S6" s="3">
        <v>30.480146603876953</v>
      </c>
      <c r="T6" s="3">
        <v>0</v>
      </c>
      <c r="U6" s="3">
        <v>0</v>
      </c>
      <c r="V6" s="3">
        <v>1.3432654004296583</v>
      </c>
      <c r="W6" s="3">
        <v>30</v>
      </c>
    </row>
    <row r="7" spans="1:23" x14ac:dyDescent="0.25">
      <c r="A7" s="2">
        <v>2013</v>
      </c>
      <c r="B7" s="2" t="s">
        <v>1815</v>
      </c>
      <c r="C7" s="2">
        <v>159.70916518000001</v>
      </c>
      <c r="D7" s="2">
        <v>159.70916518000001</v>
      </c>
      <c r="E7" s="2">
        <v>0</v>
      </c>
      <c r="F7" s="2">
        <v>3</v>
      </c>
      <c r="G7" s="3">
        <v>0</v>
      </c>
      <c r="M7" s="2">
        <v>2013</v>
      </c>
      <c r="N7" s="2" t="s">
        <v>728</v>
      </c>
      <c r="O7" s="2">
        <v>158.97195993</v>
      </c>
      <c r="P7" s="2">
        <v>158.97195993</v>
      </c>
      <c r="Q7" s="2">
        <v>6</v>
      </c>
      <c r="R7" s="3">
        <v>5</v>
      </c>
      <c r="S7" s="3">
        <v>7.3303702176471797</v>
      </c>
      <c r="T7" s="3">
        <v>1.1741822684044544E-2</v>
      </c>
      <c r="U7" s="3">
        <v>1.5772384149457138E-2</v>
      </c>
      <c r="V7" s="3">
        <v>1.3432654004296583</v>
      </c>
      <c r="W7" s="3">
        <v>30</v>
      </c>
    </row>
    <row r="8" spans="1:23" x14ac:dyDescent="0.25">
      <c r="A8" s="2">
        <v>2013</v>
      </c>
      <c r="B8" s="2" t="s">
        <v>1816</v>
      </c>
      <c r="C8" s="2">
        <v>159.70916518000001</v>
      </c>
      <c r="D8" s="2">
        <v>159.70916518000001</v>
      </c>
      <c r="E8" s="2">
        <v>0</v>
      </c>
      <c r="F8" s="2">
        <v>6</v>
      </c>
      <c r="G8" s="3">
        <v>0</v>
      </c>
      <c r="M8" s="2">
        <v>2013</v>
      </c>
      <c r="N8" s="2" t="s">
        <v>1037</v>
      </c>
      <c r="O8" s="2">
        <v>830.74002922</v>
      </c>
      <c r="P8" s="2">
        <v>830.74002922</v>
      </c>
      <c r="Q8" s="2">
        <v>2</v>
      </c>
      <c r="R8" s="3">
        <v>10</v>
      </c>
      <c r="S8" s="3">
        <v>18.651107380840642</v>
      </c>
      <c r="T8" s="3">
        <v>0</v>
      </c>
      <c r="U8" s="3">
        <v>0</v>
      </c>
      <c r="V8" s="3">
        <v>1.3432654004296583</v>
      </c>
      <c r="W8" s="3">
        <v>10</v>
      </c>
    </row>
    <row r="9" spans="1:23" x14ac:dyDescent="0.25">
      <c r="A9" s="2">
        <v>2013</v>
      </c>
      <c r="B9" s="2" t="s">
        <v>4</v>
      </c>
      <c r="C9" s="2">
        <v>190.75555617000001</v>
      </c>
      <c r="D9" s="2">
        <v>190.75555617000001</v>
      </c>
      <c r="E9" s="2">
        <v>0</v>
      </c>
      <c r="F9" s="2">
        <v>6</v>
      </c>
      <c r="G9" s="3">
        <v>0</v>
      </c>
      <c r="M9" s="2">
        <v>2013</v>
      </c>
      <c r="N9" s="2" t="s">
        <v>1185</v>
      </c>
      <c r="O9" s="2">
        <v>361.93271391000002</v>
      </c>
      <c r="P9" s="2">
        <v>361.93271391000002</v>
      </c>
      <c r="Q9" s="2">
        <v>1</v>
      </c>
      <c r="R9" s="3">
        <v>6</v>
      </c>
      <c r="S9" s="3">
        <v>4.1270535481009087</v>
      </c>
      <c r="T9" s="3">
        <v>5.4193027772513275E-3</v>
      </c>
      <c r="U9" s="3">
        <v>7.2795619151340635E-3</v>
      </c>
      <c r="V9" s="3">
        <v>1.3432654004296583</v>
      </c>
      <c r="W9" s="3">
        <v>6</v>
      </c>
    </row>
    <row r="10" spans="1:23" x14ac:dyDescent="0.25">
      <c r="A10" s="2">
        <v>2013</v>
      </c>
      <c r="B10" s="2" t="s">
        <v>1817</v>
      </c>
      <c r="C10" s="2">
        <v>136.54431944999999</v>
      </c>
      <c r="D10" s="2">
        <v>136.54431944999999</v>
      </c>
      <c r="E10" s="2">
        <v>0</v>
      </c>
      <c r="F10" s="2">
        <v>4</v>
      </c>
      <c r="G10" s="3">
        <v>0</v>
      </c>
      <c r="M10" s="2">
        <v>2013</v>
      </c>
      <c r="N10" s="2" t="s">
        <v>1218</v>
      </c>
      <c r="O10" s="2">
        <v>604.46897793000005</v>
      </c>
      <c r="P10" s="2">
        <v>604.46897793000005</v>
      </c>
      <c r="Q10" s="2">
        <v>1</v>
      </c>
      <c r="R10" s="3">
        <v>7</v>
      </c>
      <c r="S10" s="3">
        <v>6.613867865546327</v>
      </c>
      <c r="T10" s="3">
        <v>1.8064342590837759E-3</v>
      </c>
      <c r="U10" s="3">
        <v>2.4265206383780212E-3</v>
      </c>
      <c r="V10" s="3">
        <v>1.3432654004296583</v>
      </c>
      <c r="W10" s="3">
        <v>7</v>
      </c>
    </row>
    <row r="11" spans="1:23" x14ac:dyDescent="0.25">
      <c r="A11" s="2">
        <v>2013</v>
      </c>
      <c r="B11" s="2" t="s">
        <v>5</v>
      </c>
      <c r="C11" s="2">
        <v>136.54431944999999</v>
      </c>
      <c r="D11" s="2">
        <v>136.54431944999999</v>
      </c>
      <c r="E11" s="2">
        <v>1.4330047042017042</v>
      </c>
      <c r="F11" s="2">
        <v>15</v>
      </c>
      <c r="G11" s="3">
        <v>1</v>
      </c>
      <c r="M11" s="2">
        <v>2013</v>
      </c>
      <c r="N11" s="2" t="s">
        <v>1500</v>
      </c>
      <c r="O11" s="2">
        <v>616.05677699</v>
      </c>
      <c r="P11" s="2">
        <v>616.05677699</v>
      </c>
      <c r="Q11" s="2">
        <v>1</v>
      </c>
      <c r="R11" s="3">
        <v>5</v>
      </c>
      <c r="S11" s="3">
        <v>7.8264103075631528</v>
      </c>
      <c r="T11" s="3">
        <v>4.064477082938496E-2</v>
      </c>
      <c r="U11" s="3">
        <v>5.459671436350548E-2</v>
      </c>
      <c r="V11" s="3">
        <v>1.3432654004296583</v>
      </c>
      <c r="W11" s="3">
        <v>5</v>
      </c>
    </row>
    <row r="12" spans="1:23" x14ac:dyDescent="0.25">
      <c r="A12" s="2">
        <v>2013</v>
      </c>
      <c r="B12" s="2" t="s">
        <v>6</v>
      </c>
      <c r="C12" s="2">
        <v>107.53194018000001</v>
      </c>
      <c r="D12" s="2">
        <v>107.53194018000001</v>
      </c>
      <c r="E12" s="2">
        <v>0</v>
      </c>
      <c r="F12" s="2">
        <v>4</v>
      </c>
      <c r="G12" s="3">
        <v>0</v>
      </c>
      <c r="M12" s="2">
        <v>2014</v>
      </c>
      <c r="N12" s="2" t="s">
        <v>403</v>
      </c>
      <c r="O12" s="2">
        <v>158.37694604999999</v>
      </c>
      <c r="P12" s="2">
        <v>158.37694604999999</v>
      </c>
      <c r="Q12" s="2">
        <v>3</v>
      </c>
      <c r="R12" s="3">
        <v>5.8059363974</v>
      </c>
      <c r="S12" s="3">
        <v>9.3599259409941133</v>
      </c>
      <c r="T12" s="3">
        <v>9.0321712954188789E-3</v>
      </c>
      <c r="U12" s="3">
        <v>1.2132603191890105E-2</v>
      </c>
      <c r="V12" s="3">
        <v>1.3432654004296583</v>
      </c>
      <c r="W12" s="3">
        <v>16</v>
      </c>
    </row>
    <row r="13" spans="1:23" x14ac:dyDescent="0.25">
      <c r="A13" s="2">
        <v>2013</v>
      </c>
      <c r="B13" s="2" t="s">
        <v>7</v>
      </c>
      <c r="C13" s="2">
        <v>130.52357473000001</v>
      </c>
      <c r="D13" s="2">
        <v>130.52357473000001</v>
      </c>
      <c r="E13" s="2">
        <v>0</v>
      </c>
      <c r="F13" s="2">
        <v>8</v>
      </c>
      <c r="G13" s="3">
        <v>0</v>
      </c>
      <c r="M13" s="2">
        <v>2014</v>
      </c>
      <c r="N13" s="2" t="s">
        <v>525</v>
      </c>
      <c r="O13" s="2">
        <v>1291.4319831</v>
      </c>
      <c r="P13" s="2">
        <v>1291.4319831</v>
      </c>
      <c r="Q13" s="2">
        <v>2</v>
      </c>
      <c r="R13" s="3">
        <v>10.172402268000001</v>
      </c>
      <c r="S13" s="3">
        <v>14.995747693463187</v>
      </c>
      <c r="T13" s="3">
        <v>4.5160856477094398E-2</v>
      </c>
      <c r="U13" s="3">
        <v>6.0663015959450534E-2</v>
      </c>
      <c r="V13" s="3">
        <v>1.3432654004296583</v>
      </c>
      <c r="W13" s="3">
        <v>15</v>
      </c>
    </row>
    <row r="14" spans="1:23" x14ac:dyDescent="0.25">
      <c r="A14" s="2">
        <v>2013</v>
      </c>
      <c r="B14" s="2" t="s">
        <v>8</v>
      </c>
      <c r="C14" s="2">
        <v>107.53194018000001</v>
      </c>
      <c r="D14" s="2">
        <v>107.53194018000001</v>
      </c>
      <c r="E14" s="2">
        <v>0</v>
      </c>
      <c r="F14" s="2">
        <v>4</v>
      </c>
      <c r="G14" s="3">
        <v>0</v>
      </c>
      <c r="M14" s="2">
        <v>2014</v>
      </c>
      <c r="N14" s="2" t="s">
        <v>530</v>
      </c>
      <c r="O14" s="2">
        <v>74.038522956999998</v>
      </c>
      <c r="P14" s="2">
        <v>74.038522956999998</v>
      </c>
      <c r="Q14" s="2">
        <v>1</v>
      </c>
      <c r="R14" s="3">
        <v>4.8524288672999996</v>
      </c>
      <c r="S14" s="3">
        <v>7.0839841126516303</v>
      </c>
      <c r="T14" s="3">
        <v>9.0321712954188789E-3</v>
      </c>
      <c r="U14" s="3">
        <v>1.2132603191890105E-2</v>
      </c>
      <c r="V14" s="3">
        <v>1.3432654004296583</v>
      </c>
      <c r="W14" s="3">
        <v>5</v>
      </c>
    </row>
    <row r="15" spans="1:23" x14ac:dyDescent="0.25">
      <c r="A15" s="2">
        <v>2013</v>
      </c>
      <c r="B15" s="2" t="s">
        <v>1821</v>
      </c>
      <c r="C15" s="2">
        <v>107.53194018000001</v>
      </c>
      <c r="D15" s="2">
        <v>107.53194018000001</v>
      </c>
      <c r="E15" s="2">
        <v>0</v>
      </c>
      <c r="F15" s="2">
        <v>5</v>
      </c>
      <c r="G15" s="3">
        <v>0</v>
      </c>
      <c r="M15" s="2">
        <v>2014</v>
      </c>
      <c r="N15" s="2" t="s">
        <v>593</v>
      </c>
      <c r="O15" s="2">
        <v>495.56718610000001</v>
      </c>
      <c r="P15" s="2">
        <v>495.56718610000001</v>
      </c>
      <c r="Q15" s="2">
        <v>4</v>
      </c>
      <c r="R15" s="3">
        <v>5.5606356288000001</v>
      </c>
      <c r="S15" s="3">
        <v>12.217592148651001</v>
      </c>
      <c r="T15" s="3">
        <v>1.354825694312832E-2</v>
      </c>
      <c r="U15" s="3">
        <v>1.819890478783516E-2</v>
      </c>
      <c r="V15" s="3">
        <v>1.3432654004296583</v>
      </c>
      <c r="W15" s="3">
        <v>20</v>
      </c>
    </row>
    <row r="16" spans="1:23" x14ac:dyDescent="0.25">
      <c r="A16" s="2">
        <v>2013</v>
      </c>
      <c r="B16" s="2" t="s">
        <v>9</v>
      </c>
      <c r="C16" s="2">
        <v>107.53194018000001</v>
      </c>
      <c r="D16" s="2">
        <v>107.53194018000001</v>
      </c>
      <c r="E16" s="2">
        <v>0</v>
      </c>
      <c r="F16" s="2">
        <v>4</v>
      </c>
      <c r="G16" s="3">
        <v>0</v>
      </c>
      <c r="M16" s="2">
        <v>2014</v>
      </c>
      <c r="N16" s="2" t="s">
        <v>924</v>
      </c>
      <c r="O16" s="2">
        <v>272.04128021999998</v>
      </c>
      <c r="P16" s="2">
        <v>272.04128021999998</v>
      </c>
      <c r="Q16" s="2">
        <v>3</v>
      </c>
      <c r="R16" s="3">
        <v>29.521003288999999</v>
      </c>
      <c r="S16" s="3">
        <v>68.336805253139516</v>
      </c>
      <c r="T16" s="3">
        <v>0</v>
      </c>
      <c r="U16" s="3">
        <v>0</v>
      </c>
      <c r="V16" s="3">
        <v>1.3432654004296583</v>
      </c>
      <c r="W16" s="3">
        <v>31</v>
      </c>
    </row>
    <row r="17" spans="1:23" x14ac:dyDescent="0.25">
      <c r="A17" s="2">
        <v>2013</v>
      </c>
      <c r="B17" s="2" t="s">
        <v>10</v>
      </c>
      <c r="C17" s="2">
        <v>107.53194018000001</v>
      </c>
      <c r="D17" s="2">
        <v>107.53194018000001</v>
      </c>
      <c r="E17" s="2">
        <v>0</v>
      </c>
      <c r="F17" s="2">
        <v>1</v>
      </c>
      <c r="G17" s="3">
        <v>0</v>
      </c>
      <c r="M17" s="2">
        <v>2014</v>
      </c>
      <c r="N17" s="2" t="s">
        <v>1062</v>
      </c>
      <c r="O17" s="2">
        <v>1991.8754057000001</v>
      </c>
      <c r="P17" s="2">
        <v>1991.8754057000001</v>
      </c>
      <c r="Q17" s="2">
        <v>4</v>
      </c>
      <c r="R17" s="3">
        <v>5.1767886613999998</v>
      </c>
      <c r="S17" s="3">
        <v>7.258582389073255</v>
      </c>
      <c r="T17" s="3">
        <v>1.8064342590837758E-2</v>
      </c>
      <c r="U17" s="3">
        <v>2.426520638378021E-2</v>
      </c>
      <c r="V17" s="3">
        <v>1.3432654004296583</v>
      </c>
      <c r="W17" s="3">
        <v>20</v>
      </c>
    </row>
    <row r="18" spans="1:23" x14ac:dyDescent="0.25">
      <c r="A18" s="2">
        <v>2013</v>
      </c>
      <c r="B18" s="2" t="s">
        <v>1822</v>
      </c>
      <c r="C18" s="2">
        <v>107.53194018000001</v>
      </c>
      <c r="D18" s="2">
        <v>107.53194018000001</v>
      </c>
      <c r="E18" s="2">
        <v>0</v>
      </c>
      <c r="F18" s="2">
        <v>5</v>
      </c>
      <c r="G18" s="3">
        <v>0</v>
      </c>
      <c r="M18" s="2">
        <v>2014</v>
      </c>
      <c r="N18" s="2" t="s">
        <v>1286</v>
      </c>
      <c r="O18" s="2">
        <v>96.640495524000002</v>
      </c>
      <c r="P18" s="2">
        <v>96.640495524000002</v>
      </c>
      <c r="Q18" s="2">
        <v>5</v>
      </c>
      <c r="R18" s="3">
        <v>27</v>
      </c>
      <c r="S18" s="3">
        <v>36.111718545882944</v>
      </c>
      <c r="T18" s="3">
        <v>0</v>
      </c>
      <c r="U18" s="3">
        <v>0</v>
      </c>
      <c r="V18" s="3">
        <v>1.3432654004296583</v>
      </c>
      <c r="W18" s="3">
        <v>27</v>
      </c>
    </row>
    <row r="19" spans="1:23" x14ac:dyDescent="0.25">
      <c r="A19" s="2">
        <v>2013</v>
      </c>
      <c r="B19" s="2" t="s">
        <v>11</v>
      </c>
      <c r="C19" s="2">
        <v>76.310774479000003</v>
      </c>
      <c r="D19" s="2">
        <v>76.310774479000003</v>
      </c>
      <c r="E19" s="2">
        <v>1.3227735731092654</v>
      </c>
      <c r="F19" s="2">
        <v>1</v>
      </c>
      <c r="G19" s="3">
        <v>1</v>
      </c>
      <c r="M19" s="2">
        <v>2014</v>
      </c>
      <c r="N19" s="2" t="s">
        <v>1352</v>
      </c>
      <c r="O19" s="2">
        <v>194.05642674000001</v>
      </c>
      <c r="P19" s="2">
        <v>194.05642674000001</v>
      </c>
      <c r="Q19" s="2">
        <v>1</v>
      </c>
      <c r="R19" s="3">
        <v>5</v>
      </c>
      <c r="S19" s="3">
        <v>6.613867865546327</v>
      </c>
      <c r="T19" s="3">
        <v>3.6128685181675516E-2</v>
      </c>
      <c r="U19" s="3">
        <v>4.853041276756042E-2</v>
      </c>
      <c r="V19" s="3">
        <v>1.3432654004296583</v>
      </c>
      <c r="W19" s="3">
        <v>5</v>
      </c>
    </row>
    <row r="20" spans="1:23" x14ac:dyDescent="0.25">
      <c r="A20" s="2">
        <v>2013</v>
      </c>
      <c r="B20" s="2" t="s">
        <v>12</v>
      </c>
      <c r="C20" s="2">
        <v>142.55949586</v>
      </c>
      <c r="D20" s="2">
        <v>142.55949586</v>
      </c>
      <c r="E20" s="2">
        <v>0</v>
      </c>
      <c r="F20" s="2">
        <v>1</v>
      </c>
      <c r="G20" s="3">
        <v>0</v>
      </c>
      <c r="M20" s="2">
        <v>2014</v>
      </c>
      <c r="N20" s="2" t="s">
        <v>1381</v>
      </c>
      <c r="O20" s="2">
        <v>14.95890969</v>
      </c>
      <c r="P20" s="2">
        <v>14.95890969</v>
      </c>
      <c r="Q20" s="2">
        <v>4</v>
      </c>
      <c r="R20" s="3">
        <v>24</v>
      </c>
      <c r="S20" s="3">
        <v>32.518183672269444</v>
      </c>
      <c r="T20" s="3">
        <v>2.2580428238547199E-2</v>
      </c>
      <c r="U20" s="3">
        <v>3.0331507979725267E-2</v>
      </c>
      <c r="V20" s="3">
        <v>1.3432654004296583</v>
      </c>
      <c r="W20" s="3">
        <v>24</v>
      </c>
    </row>
    <row r="21" spans="1:23" x14ac:dyDescent="0.25">
      <c r="A21" s="2">
        <v>2013</v>
      </c>
      <c r="B21" s="2" t="s">
        <v>1826</v>
      </c>
      <c r="C21" s="2">
        <v>2455.2004256999999</v>
      </c>
      <c r="D21" s="2">
        <v>2455.2004256999999</v>
      </c>
      <c r="E21" s="2">
        <v>0</v>
      </c>
      <c r="F21" s="2">
        <v>4</v>
      </c>
      <c r="G21" s="3">
        <v>0</v>
      </c>
      <c r="M21" s="2">
        <v>2014</v>
      </c>
      <c r="N21" s="2" t="s">
        <v>1593</v>
      </c>
      <c r="O21" s="2">
        <v>535.01145317999999</v>
      </c>
      <c r="P21" s="2">
        <v>535.01145317999999</v>
      </c>
      <c r="Q21" s="2">
        <v>1</v>
      </c>
      <c r="R21" s="3">
        <v>5</v>
      </c>
      <c r="S21" s="3">
        <v>5.7320188168068169</v>
      </c>
      <c r="T21" s="3">
        <v>4.5160856477094398E-2</v>
      </c>
      <c r="U21" s="3">
        <v>6.0663015959450534E-2</v>
      </c>
      <c r="V21" s="3">
        <v>1.3432654004296583</v>
      </c>
      <c r="W21" s="3">
        <v>5</v>
      </c>
    </row>
    <row r="22" spans="1:23" x14ac:dyDescent="0.25">
      <c r="A22" s="2">
        <v>2013</v>
      </c>
      <c r="B22" s="2" t="s">
        <v>13</v>
      </c>
      <c r="C22" s="2">
        <v>592.58914858000003</v>
      </c>
      <c r="D22" s="2">
        <v>592.58914858000003</v>
      </c>
      <c r="E22" s="2">
        <v>0</v>
      </c>
      <c r="F22" s="2">
        <v>1</v>
      </c>
      <c r="G22" s="3">
        <v>0</v>
      </c>
      <c r="M22" s="2" t="s">
        <v>1714</v>
      </c>
      <c r="R22" s="3">
        <v>181.11525971410001</v>
      </c>
      <c r="S22" s="3">
        <v>285.38354282370318</v>
      </c>
      <c r="T22" s="3">
        <v>0.27638444163981774</v>
      </c>
      <c r="U22" s="3">
        <v>0.37125765767183727</v>
      </c>
      <c r="V22" s="3">
        <v>1.3432654004296583</v>
      </c>
      <c r="W22" s="3">
        <v>266</v>
      </c>
    </row>
    <row r="23" spans="1:23" x14ac:dyDescent="0.25">
      <c r="A23" s="2">
        <v>2013</v>
      </c>
      <c r="B23" s="2" t="s">
        <v>1829</v>
      </c>
      <c r="C23" s="2">
        <v>756.75344471000005</v>
      </c>
      <c r="D23" s="2">
        <v>756.75344471000005</v>
      </c>
      <c r="E23" s="2">
        <v>0</v>
      </c>
      <c r="F23" s="2">
        <v>4</v>
      </c>
      <c r="G23" s="3">
        <v>0</v>
      </c>
    </row>
    <row r="24" spans="1:23" x14ac:dyDescent="0.25">
      <c r="A24" s="2">
        <v>2013</v>
      </c>
      <c r="B24" s="2" t="s">
        <v>14</v>
      </c>
      <c r="C24" s="2">
        <v>592.58914858000003</v>
      </c>
      <c r="D24" s="2">
        <v>592.58914858000003</v>
      </c>
      <c r="E24" s="2">
        <v>0</v>
      </c>
      <c r="F24" s="2">
        <v>16</v>
      </c>
      <c r="G24" s="3">
        <v>0</v>
      </c>
    </row>
    <row r="25" spans="1:23" x14ac:dyDescent="0.25">
      <c r="A25" s="2">
        <v>2013</v>
      </c>
      <c r="B25" s="2" t="s">
        <v>15</v>
      </c>
      <c r="C25" s="2">
        <v>592.58914858000003</v>
      </c>
      <c r="D25" s="2">
        <v>592.58914858000003</v>
      </c>
      <c r="E25" s="2">
        <v>0</v>
      </c>
      <c r="F25" s="2">
        <v>9</v>
      </c>
      <c r="G25" s="3">
        <v>0</v>
      </c>
    </row>
    <row r="26" spans="1:23" x14ac:dyDescent="0.25">
      <c r="A26" s="2">
        <v>2013</v>
      </c>
      <c r="B26" s="2" t="s">
        <v>16</v>
      </c>
      <c r="C26" s="2">
        <v>592.58914858000003</v>
      </c>
      <c r="D26" s="2">
        <v>592.58914858000003</v>
      </c>
      <c r="E26" s="2">
        <v>0</v>
      </c>
      <c r="F26" s="2">
        <v>4</v>
      </c>
      <c r="G26" s="3">
        <v>0</v>
      </c>
    </row>
    <row r="27" spans="1:23" x14ac:dyDescent="0.25">
      <c r="A27" s="2">
        <v>2013</v>
      </c>
      <c r="B27" s="2" t="s">
        <v>17</v>
      </c>
      <c r="C27" s="2">
        <v>1085.0820369999999</v>
      </c>
      <c r="D27" s="2">
        <v>1085.0820369999999</v>
      </c>
      <c r="E27" s="2">
        <v>0</v>
      </c>
      <c r="F27" s="2">
        <v>2</v>
      </c>
      <c r="G27" s="3">
        <v>0</v>
      </c>
    </row>
    <row r="28" spans="1:23" x14ac:dyDescent="0.25">
      <c r="A28" s="2">
        <v>2013</v>
      </c>
      <c r="B28" s="2" t="s">
        <v>18</v>
      </c>
      <c r="C28" s="2">
        <v>210.07171786000001</v>
      </c>
      <c r="D28" s="2">
        <v>210.07171786000001</v>
      </c>
      <c r="E28" s="2">
        <v>0</v>
      </c>
      <c r="F28" s="2">
        <v>9</v>
      </c>
      <c r="G28" s="3">
        <v>0</v>
      </c>
    </row>
    <row r="29" spans="1:23" x14ac:dyDescent="0.25">
      <c r="A29" s="2">
        <v>2013</v>
      </c>
      <c r="B29" s="2" t="s">
        <v>1830</v>
      </c>
      <c r="C29" s="2">
        <v>210.07171786000001</v>
      </c>
      <c r="D29" s="2">
        <v>210.07171786000001</v>
      </c>
      <c r="E29" s="2">
        <v>0</v>
      </c>
      <c r="F29" s="2">
        <v>6</v>
      </c>
      <c r="G29" s="3">
        <v>0</v>
      </c>
    </row>
    <row r="30" spans="1:23" x14ac:dyDescent="0.25">
      <c r="A30" s="2">
        <v>2013</v>
      </c>
      <c r="B30" s="2" t="s">
        <v>19</v>
      </c>
      <c r="C30" s="2">
        <v>210.07171786000001</v>
      </c>
      <c r="D30" s="2">
        <v>210.07171786000001</v>
      </c>
      <c r="E30" s="2">
        <v>0.77161791764707144</v>
      </c>
      <c r="F30" s="2">
        <v>9</v>
      </c>
      <c r="G30" s="3">
        <v>1</v>
      </c>
    </row>
    <row r="31" spans="1:23" x14ac:dyDescent="0.25">
      <c r="A31" s="2">
        <v>2013</v>
      </c>
      <c r="B31" s="2" t="s">
        <v>20</v>
      </c>
      <c r="C31" s="2">
        <v>315.95863222999998</v>
      </c>
      <c r="D31" s="2">
        <v>315.95863222999998</v>
      </c>
      <c r="E31" s="2">
        <v>0</v>
      </c>
      <c r="F31" s="2">
        <v>8</v>
      </c>
      <c r="G31" s="3">
        <v>0</v>
      </c>
    </row>
    <row r="32" spans="1:23" x14ac:dyDescent="0.25">
      <c r="A32" s="2">
        <v>2013</v>
      </c>
      <c r="B32" s="2" t="s">
        <v>1831</v>
      </c>
      <c r="C32" s="2">
        <v>438.64892621000001</v>
      </c>
      <c r="D32" s="2">
        <v>438.64892621000001</v>
      </c>
      <c r="E32" s="2">
        <v>0</v>
      </c>
      <c r="F32" s="2">
        <v>5</v>
      </c>
      <c r="G32" s="3">
        <v>0</v>
      </c>
    </row>
    <row r="33" spans="1:7" x14ac:dyDescent="0.25">
      <c r="A33" s="2">
        <v>2013</v>
      </c>
      <c r="B33" s="2" t="s">
        <v>21</v>
      </c>
      <c r="C33" s="2">
        <v>304.86327712000002</v>
      </c>
      <c r="D33" s="2">
        <v>304.86327712000002</v>
      </c>
      <c r="E33" s="2">
        <v>0</v>
      </c>
      <c r="F33" s="2">
        <v>1</v>
      </c>
      <c r="G33" s="3">
        <v>0</v>
      </c>
    </row>
    <row r="34" spans="1:7" x14ac:dyDescent="0.25">
      <c r="A34" s="2">
        <v>2013</v>
      </c>
      <c r="B34" s="2" t="s">
        <v>22</v>
      </c>
      <c r="C34" s="2">
        <v>304.86327712000002</v>
      </c>
      <c r="D34" s="2">
        <v>304.86327712000002</v>
      </c>
      <c r="E34" s="2">
        <v>0</v>
      </c>
      <c r="F34" s="2">
        <v>1</v>
      </c>
      <c r="G34" s="3">
        <v>0</v>
      </c>
    </row>
    <row r="35" spans="1:7" x14ac:dyDescent="0.25">
      <c r="A35" s="2">
        <v>2013</v>
      </c>
      <c r="B35" s="2" t="s">
        <v>23</v>
      </c>
      <c r="C35" s="2">
        <v>304.86327712000002</v>
      </c>
      <c r="D35" s="2">
        <v>304.86327712000002</v>
      </c>
      <c r="E35" s="2">
        <v>1.3227735731970607</v>
      </c>
      <c r="F35" s="2">
        <v>4</v>
      </c>
      <c r="G35" s="3">
        <v>1.0044361931000001</v>
      </c>
    </row>
    <row r="36" spans="1:7" x14ac:dyDescent="0.25">
      <c r="A36" s="2">
        <v>2013</v>
      </c>
      <c r="B36" s="2" t="s">
        <v>24</v>
      </c>
      <c r="C36" s="2">
        <v>350.27639513999998</v>
      </c>
      <c r="D36" s="2">
        <v>350.27639513999998</v>
      </c>
      <c r="E36" s="2">
        <v>0</v>
      </c>
      <c r="F36" s="2">
        <v>9</v>
      </c>
      <c r="G36" s="3">
        <v>0</v>
      </c>
    </row>
    <row r="37" spans="1:7" x14ac:dyDescent="0.25">
      <c r="A37" s="2">
        <v>2013</v>
      </c>
      <c r="B37" s="2" t="s">
        <v>25</v>
      </c>
      <c r="C37" s="2">
        <v>133.46866514999999</v>
      </c>
      <c r="D37" s="2">
        <v>133.46866514999999</v>
      </c>
      <c r="E37" s="2">
        <v>0</v>
      </c>
      <c r="F37" s="2">
        <v>1</v>
      </c>
      <c r="G37" s="3">
        <v>0</v>
      </c>
    </row>
    <row r="38" spans="1:7" x14ac:dyDescent="0.25">
      <c r="A38" s="2">
        <v>2013</v>
      </c>
      <c r="B38" s="2" t="s">
        <v>26</v>
      </c>
      <c r="C38" s="2">
        <v>133.46866514999999</v>
      </c>
      <c r="D38" s="2">
        <v>133.46866514999999</v>
      </c>
      <c r="E38" s="2">
        <v>0</v>
      </c>
      <c r="F38" s="2">
        <v>2</v>
      </c>
      <c r="G38" s="3">
        <v>0</v>
      </c>
    </row>
    <row r="39" spans="1:7" x14ac:dyDescent="0.25">
      <c r="A39" s="2">
        <v>2013</v>
      </c>
      <c r="B39" s="2" t="s">
        <v>27</v>
      </c>
      <c r="C39" s="2">
        <v>164.03509738</v>
      </c>
      <c r="D39" s="2">
        <v>164.03509738</v>
      </c>
      <c r="E39" s="2">
        <v>0</v>
      </c>
      <c r="F39" s="2">
        <v>6</v>
      </c>
      <c r="G39" s="3">
        <v>0</v>
      </c>
    </row>
    <row r="40" spans="1:7" x14ac:dyDescent="0.25">
      <c r="A40" s="2">
        <v>2013</v>
      </c>
      <c r="B40" s="2" t="s">
        <v>89</v>
      </c>
      <c r="C40" s="2">
        <v>60.556832489000001</v>
      </c>
      <c r="D40" s="2">
        <v>60.556832489000001</v>
      </c>
      <c r="E40" s="2">
        <v>0</v>
      </c>
      <c r="F40" s="2">
        <v>4</v>
      </c>
      <c r="G40" s="3">
        <v>0</v>
      </c>
    </row>
    <row r="41" spans="1:7" x14ac:dyDescent="0.25">
      <c r="A41" s="2">
        <v>2013</v>
      </c>
      <c r="B41" s="2" t="s">
        <v>90</v>
      </c>
      <c r="C41" s="2">
        <v>60.556832489000001</v>
      </c>
      <c r="D41" s="2">
        <v>60.556832489000001</v>
      </c>
      <c r="E41" s="2">
        <v>0</v>
      </c>
      <c r="F41" s="2">
        <v>4</v>
      </c>
      <c r="G41" s="3">
        <v>0</v>
      </c>
    </row>
    <row r="42" spans="1:7" x14ac:dyDescent="0.25">
      <c r="A42" s="2">
        <v>2013</v>
      </c>
      <c r="B42" s="2" t="s">
        <v>91</v>
      </c>
      <c r="C42" s="2">
        <v>60.556832489000001</v>
      </c>
      <c r="D42" s="2">
        <v>60.556832489000001</v>
      </c>
      <c r="E42" s="2">
        <v>0</v>
      </c>
      <c r="F42" s="2">
        <v>2</v>
      </c>
      <c r="G42" s="3">
        <v>0</v>
      </c>
    </row>
    <row r="43" spans="1:7" x14ac:dyDescent="0.25">
      <c r="A43" s="2">
        <v>2013</v>
      </c>
      <c r="B43" s="2" t="s">
        <v>92</v>
      </c>
      <c r="C43" s="2">
        <v>64.513612585000004</v>
      </c>
      <c r="D43" s="2">
        <v>64.513612585000004</v>
      </c>
      <c r="E43" s="2">
        <v>0</v>
      </c>
      <c r="F43" s="2">
        <v>12</v>
      </c>
      <c r="G43" s="3">
        <v>0</v>
      </c>
    </row>
    <row r="44" spans="1:7" x14ac:dyDescent="0.25">
      <c r="A44" s="2">
        <v>2013</v>
      </c>
      <c r="B44" s="2" t="s">
        <v>93</v>
      </c>
      <c r="C44" s="2">
        <v>27.304371482000001</v>
      </c>
      <c r="D44" s="2">
        <v>27.304371482000001</v>
      </c>
      <c r="E44" s="2">
        <v>0</v>
      </c>
      <c r="F44" s="2">
        <v>2</v>
      </c>
      <c r="G44" s="3">
        <v>0</v>
      </c>
    </row>
    <row r="45" spans="1:7" x14ac:dyDescent="0.25">
      <c r="A45" s="2">
        <v>2013</v>
      </c>
      <c r="B45" s="2" t="s">
        <v>94</v>
      </c>
      <c r="C45" s="2">
        <v>320.50045275999997</v>
      </c>
      <c r="D45" s="2">
        <v>320.50045275999997</v>
      </c>
      <c r="E45" s="2">
        <v>0</v>
      </c>
      <c r="F45" s="2">
        <v>4</v>
      </c>
      <c r="G45" s="3">
        <v>0</v>
      </c>
    </row>
    <row r="46" spans="1:7" x14ac:dyDescent="0.25">
      <c r="A46" s="2">
        <v>2013</v>
      </c>
      <c r="B46" s="2" t="s">
        <v>95</v>
      </c>
      <c r="C46" s="2">
        <v>457.85778965999998</v>
      </c>
      <c r="D46" s="2">
        <v>457.85778965999998</v>
      </c>
      <c r="E46" s="2">
        <v>0</v>
      </c>
      <c r="F46" s="2">
        <v>20</v>
      </c>
      <c r="G46" s="3">
        <v>0</v>
      </c>
    </row>
    <row r="47" spans="1:7" x14ac:dyDescent="0.25">
      <c r="A47" s="2">
        <v>2013</v>
      </c>
      <c r="B47" s="2" t="s">
        <v>96</v>
      </c>
      <c r="C47" s="2">
        <v>1332.9492624</v>
      </c>
      <c r="D47" s="2">
        <v>1332.9492624</v>
      </c>
      <c r="E47" s="2">
        <v>0</v>
      </c>
      <c r="F47" s="2">
        <v>1</v>
      </c>
      <c r="G47" s="3">
        <v>0</v>
      </c>
    </row>
    <row r="48" spans="1:7" x14ac:dyDescent="0.25">
      <c r="A48" s="2">
        <v>2013</v>
      </c>
      <c r="B48" s="2" t="s">
        <v>97</v>
      </c>
      <c r="C48" s="2">
        <v>465.73534121</v>
      </c>
      <c r="D48" s="2">
        <v>465.73534121</v>
      </c>
      <c r="E48" s="2">
        <v>0</v>
      </c>
      <c r="F48" s="2">
        <v>2</v>
      </c>
      <c r="G48" s="3">
        <v>0</v>
      </c>
    </row>
    <row r="49" spans="1:7" x14ac:dyDescent="0.25">
      <c r="A49" s="2">
        <v>2013</v>
      </c>
      <c r="B49" s="2" t="s">
        <v>1863</v>
      </c>
      <c r="C49" s="2">
        <v>1340.6806747000001</v>
      </c>
      <c r="D49" s="2">
        <v>1340.6806747000001</v>
      </c>
      <c r="E49" s="2">
        <v>0</v>
      </c>
      <c r="F49" s="2">
        <v>2</v>
      </c>
      <c r="G49" s="3">
        <v>0</v>
      </c>
    </row>
    <row r="50" spans="1:7" x14ac:dyDescent="0.25">
      <c r="A50" s="2">
        <v>2013</v>
      </c>
      <c r="B50" s="2" t="s">
        <v>98</v>
      </c>
      <c r="C50" s="2">
        <v>1340.6806747000001</v>
      </c>
      <c r="D50" s="2">
        <v>1340.6806747000001</v>
      </c>
      <c r="E50" s="2">
        <v>0</v>
      </c>
      <c r="F50" s="2">
        <v>9</v>
      </c>
      <c r="G50" s="3">
        <v>0</v>
      </c>
    </row>
    <row r="51" spans="1:7" x14ac:dyDescent="0.25">
      <c r="A51" s="2">
        <v>2013</v>
      </c>
      <c r="B51" s="2" t="s">
        <v>99</v>
      </c>
      <c r="C51" s="2">
        <v>2603.0313875000002</v>
      </c>
      <c r="D51" s="2">
        <v>2603.0313875000002</v>
      </c>
      <c r="E51" s="2">
        <v>0</v>
      </c>
      <c r="F51" s="2">
        <v>2</v>
      </c>
      <c r="G51" s="3">
        <v>0</v>
      </c>
    </row>
    <row r="52" spans="1:7" x14ac:dyDescent="0.25">
      <c r="A52" s="2">
        <v>2013</v>
      </c>
      <c r="B52" s="2" t="s">
        <v>100</v>
      </c>
      <c r="C52" s="2">
        <v>977.25391201000002</v>
      </c>
      <c r="D52" s="2">
        <v>977.25391201000002</v>
      </c>
      <c r="E52" s="2">
        <v>0</v>
      </c>
      <c r="F52" s="2">
        <v>1</v>
      </c>
      <c r="G52" s="3">
        <v>0</v>
      </c>
    </row>
    <row r="53" spans="1:7" x14ac:dyDescent="0.25">
      <c r="A53" s="2">
        <v>2013</v>
      </c>
      <c r="B53" s="2" t="s">
        <v>101</v>
      </c>
      <c r="C53" s="2">
        <v>44.410320186</v>
      </c>
      <c r="D53" s="2">
        <v>44.410320186</v>
      </c>
      <c r="E53" s="2">
        <v>1.6314207401289507</v>
      </c>
      <c r="F53" s="2">
        <v>24</v>
      </c>
      <c r="G53" s="3">
        <v>32.666666667000001</v>
      </c>
    </row>
    <row r="54" spans="1:7" x14ac:dyDescent="0.25">
      <c r="A54" s="2">
        <v>2013</v>
      </c>
      <c r="B54" s="2" t="s">
        <v>102</v>
      </c>
      <c r="C54" s="2">
        <v>29.606880124</v>
      </c>
      <c r="D54" s="2">
        <v>29.606880124</v>
      </c>
      <c r="E54" s="2">
        <v>1.7230866281291746</v>
      </c>
      <c r="F54" s="2">
        <v>4</v>
      </c>
      <c r="G54" s="3">
        <v>19</v>
      </c>
    </row>
    <row r="55" spans="1:7" x14ac:dyDescent="0.25">
      <c r="A55" s="2">
        <v>2013</v>
      </c>
      <c r="B55" s="2" t="s">
        <v>103</v>
      </c>
      <c r="C55" s="2">
        <v>218.55168191000001</v>
      </c>
      <c r="D55" s="2">
        <v>218.55168191000001</v>
      </c>
      <c r="E55" s="2">
        <v>0</v>
      </c>
      <c r="F55" s="2">
        <v>2</v>
      </c>
      <c r="G55" s="3">
        <v>0</v>
      </c>
    </row>
    <row r="56" spans="1:7" x14ac:dyDescent="0.25">
      <c r="A56" s="2">
        <v>2013</v>
      </c>
      <c r="B56" s="2" t="s">
        <v>104</v>
      </c>
      <c r="C56" s="2">
        <v>148.44082194999999</v>
      </c>
      <c r="D56" s="2">
        <v>148.44082194999999</v>
      </c>
      <c r="E56" s="2">
        <v>0</v>
      </c>
      <c r="F56" s="2">
        <v>1</v>
      </c>
      <c r="G56" s="3">
        <v>0</v>
      </c>
    </row>
    <row r="57" spans="1:7" x14ac:dyDescent="0.25">
      <c r="A57" s="2">
        <v>2013</v>
      </c>
      <c r="B57" s="2" t="s">
        <v>105</v>
      </c>
      <c r="C57" s="2">
        <v>313.82949425999999</v>
      </c>
      <c r="D57" s="2">
        <v>313.82949425999999</v>
      </c>
      <c r="E57" s="2">
        <v>0</v>
      </c>
      <c r="F57" s="2">
        <v>3</v>
      </c>
      <c r="G57" s="3">
        <v>0</v>
      </c>
    </row>
    <row r="58" spans="1:7" x14ac:dyDescent="0.25">
      <c r="A58" s="2">
        <v>2013</v>
      </c>
      <c r="B58" s="2" t="s">
        <v>106</v>
      </c>
      <c r="C58" s="2">
        <v>241.75845724999999</v>
      </c>
      <c r="D58" s="2">
        <v>241.75845724999999</v>
      </c>
      <c r="E58" s="2">
        <v>0</v>
      </c>
      <c r="F58" s="2">
        <v>1</v>
      </c>
      <c r="G58" s="3">
        <v>0</v>
      </c>
    </row>
    <row r="59" spans="1:7" x14ac:dyDescent="0.25">
      <c r="A59" s="2">
        <v>2013</v>
      </c>
      <c r="B59" s="2" t="s">
        <v>107</v>
      </c>
      <c r="C59" s="2">
        <v>241.75845724999999</v>
      </c>
      <c r="D59" s="2">
        <v>241.75845724999999</v>
      </c>
      <c r="E59" s="2">
        <v>0</v>
      </c>
      <c r="F59" s="2">
        <v>4</v>
      </c>
      <c r="G59" s="3">
        <v>0</v>
      </c>
    </row>
    <row r="60" spans="1:7" x14ac:dyDescent="0.25">
      <c r="A60" s="2">
        <v>2013</v>
      </c>
      <c r="B60" s="2" t="s">
        <v>108</v>
      </c>
      <c r="C60" s="2">
        <v>241.75845724999999</v>
      </c>
      <c r="D60" s="2">
        <v>241.75845724999999</v>
      </c>
      <c r="E60" s="2">
        <v>0</v>
      </c>
      <c r="F60" s="2">
        <v>9</v>
      </c>
      <c r="G60" s="3">
        <v>0</v>
      </c>
    </row>
    <row r="61" spans="1:7" x14ac:dyDescent="0.25">
      <c r="A61" s="2">
        <v>2013</v>
      </c>
      <c r="B61" s="2" t="s">
        <v>109</v>
      </c>
      <c r="C61" s="2">
        <v>125.04216528000001</v>
      </c>
      <c r="D61" s="2">
        <v>125.04216528000001</v>
      </c>
      <c r="E61" s="2">
        <v>0</v>
      </c>
      <c r="F61" s="2">
        <v>15</v>
      </c>
      <c r="G61" s="3">
        <v>0</v>
      </c>
    </row>
    <row r="62" spans="1:7" x14ac:dyDescent="0.25">
      <c r="A62" s="2">
        <v>2013</v>
      </c>
      <c r="B62" s="2" t="s">
        <v>1864</v>
      </c>
      <c r="C62" s="2">
        <v>143.32601998999999</v>
      </c>
      <c r="D62" s="2">
        <v>143.32601998999999</v>
      </c>
      <c r="E62" s="2">
        <v>0</v>
      </c>
      <c r="F62" s="2">
        <v>5</v>
      </c>
      <c r="G62" s="3">
        <v>0</v>
      </c>
    </row>
    <row r="63" spans="1:7" x14ac:dyDescent="0.25">
      <c r="A63" s="2">
        <v>2013</v>
      </c>
      <c r="B63" s="2" t="s">
        <v>110</v>
      </c>
      <c r="C63" s="2">
        <v>125.04216528000001</v>
      </c>
      <c r="D63" s="2">
        <v>125.04216528000001</v>
      </c>
      <c r="E63" s="2">
        <v>0</v>
      </c>
      <c r="F63" s="2">
        <v>3</v>
      </c>
      <c r="G63" s="3">
        <v>0</v>
      </c>
    </row>
    <row r="64" spans="1:7" x14ac:dyDescent="0.25">
      <c r="A64" s="2">
        <v>2013</v>
      </c>
      <c r="B64" s="2" t="s">
        <v>111</v>
      </c>
      <c r="C64" s="2">
        <v>152.46794733999999</v>
      </c>
      <c r="D64" s="2">
        <v>152.46794733999999</v>
      </c>
      <c r="E64" s="2">
        <v>0</v>
      </c>
      <c r="F64" s="2">
        <v>2</v>
      </c>
      <c r="G64" s="3">
        <v>0</v>
      </c>
    </row>
    <row r="65" spans="1:7" x14ac:dyDescent="0.25">
      <c r="A65" s="2">
        <v>2013</v>
      </c>
      <c r="B65" s="2" t="s">
        <v>112</v>
      </c>
      <c r="C65" s="2">
        <v>152.46794733999999</v>
      </c>
      <c r="D65" s="2">
        <v>152.46794733999999</v>
      </c>
      <c r="E65" s="2">
        <v>0</v>
      </c>
      <c r="F65" s="2">
        <v>2</v>
      </c>
      <c r="G65" s="3">
        <v>0</v>
      </c>
    </row>
    <row r="66" spans="1:7" x14ac:dyDescent="0.25">
      <c r="A66" s="2">
        <v>2013</v>
      </c>
      <c r="B66" s="2" t="s">
        <v>113</v>
      </c>
      <c r="C66" s="2">
        <v>125.04216528000001</v>
      </c>
      <c r="D66" s="2">
        <v>125.04216528000001</v>
      </c>
      <c r="E66" s="2">
        <v>0</v>
      </c>
      <c r="F66" s="2">
        <v>4</v>
      </c>
      <c r="G66" s="3">
        <v>0</v>
      </c>
    </row>
    <row r="67" spans="1:7" x14ac:dyDescent="0.25">
      <c r="A67" s="2">
        <v>2013</v>
      </c>
      <c r="B67" s="2" t="s">
        <v>114</v>
      </c>
      <c r="C67" s="2">
        <v>125.04216528000001</v>
      </c>
      <c r="D67" s="2">
        <v>125.04216528000001</v>
      </c>
      <c r="E67" s="2">
        <v>0</v>
      </c>
      <c r="F67" s="2">
        <v>4</v>
      </c>
      <c r="G67" s="3">
        <v>0</v>
      </c>
    </row>
    <row r="68" spans="1:7" x14ac:dyDescent="0.25">
      <c r="A68" s="2">
        <v>2013</v>
      </c>
      <c r="B68" s="2" t="s">
        <v>115</v>
      </c>
      <c r="C68" s="2">
        <v>151.36971242000001</v>
      </c>
      <c r="D68" s="2">
        <v>151.36971242000001</v>
      </c>
      <c r="E68" s="2">
        <v>0</v>
      </c>
      <c r="F68" s="2">
        <v>4</v>
      </c>
      <c r="G68" s="3">
        <v>0</v>
      </c>
    </row>
    <row r="69" spans="1:7" x14ac:dyDescent="0.25">
      <c r="A69" s="2">
        <v>2013</v>
      </c>
      <c r="B69" s="2" t="s">
        <v>116</v>
      </c>
      <c r="C69" s="2">
        <v>218.19911920999999</v>
      </c>
      <c r="D69" s="2">
        <v>218.19911920999999</v>
      </c>
      <c r="E69" s="2">
        <v>0</v>
      </c>
      <c r="F69" s="2">
        <v>2</v>
      </c>
      <c r="G69" s="3">
        <v>0</v>
      </c>
    </row>
    <row r="70" spans="1:7" x14ac:dyDescent="0.25">
      <c r="A70" s="2">
        <v>2013</v>
      </c>
      <c r="B70" s="2" t="s">
        <v>117</v>
      </c>
      <c r="C70" s="2">
        <v>151.36971242000001</v>
      </c>
      <c r="D70" s="2">
        <v>151.36971242000001</v>
      </c>
      <c r="E70" s="2">
        <v>0</v>
      </c>
      <c r="F70" s="2">
        <v>25</v>
      </c>
      <c r="G70" s="3">
        <v>0</v>
      </c>
    </row>
    <row r="71" spans="1:7" x14ac:dyDescent="0.25">
      <c r="A71" s="2">
        <v>2013</v>
      </c>
      <c r="B71" s="2" t="s">
        <v>118</v>
      </c>
      <c r="C71" s="2">
        <v>151.36971242000001</v>
      </c>
      <c r="D71" s="2">
        <v>151.36971242000001</v>
      </c>
      <c r="E71" s="2">
        <v>0</v>
      </c>
      <c r="F71" s="2">
        <v>9</v>
      </c>
      <c r="G71" s="3">
        <v>0</v>
      </c>
    </row>
    <row r="72" spans="1:7" x14ac:dyDescent="0.25">
      <c r="A72" s="2">
        <v>2013</v>
      </c>
      <c r="B72" s="2" t="s">
        <v>119</v>
      </c>
      <c r="C72" s="2">
        <v>151.36971242000001</v>
      </c>
      <c r="D72" s="2">
        <v>151.36971242000001</v>
      </c>
      <c r="E72" s="2">
        <v>1.5432358353163453</v>
      </c>
      <c r="F72" s="2">
        <v>4</v>
      </c>
      <c r="G72" s="3">
        <v>2.9788899921000001</v>
      </c>
    </row>
    <row r="73" spans="1:7" x14ac:dyDescent="0.25">
      <c r="A73" s="2">
        <v>2013</v>
      </c>
      <c r="B73" s="2" t="s">
        <v>120</v>
      </c>
      <c r="C73" s="2">
        <v>125.37601121</v>
      </c>
      <c r="D73" s="2">
        <v>125.37601121</v>
      </c>
      <c r="E73" s="2">
        <v>0</v>
      </c>
      <c r="F73" s="2">
        <v>4</v>
      </c>
      <c r="G73" s="3">
        <v>0</v>
      </c>
    </row>
    <row r="74" spans="1:7" x14ac:dyDescent="0.25">
      <c r="A74" s="2">
        <v>2013</v>
      </c>
      <c r="B74" s="2" t="s">
        <v>1865</v>
      </c>
      <c r="C74" s="2">
        <v>125.37601121</v>
      </c>
      <c r="D74" s="2">
        <v>125.37601121</v>
      </c>
      <c r="E74" s="2">
        <v>0</v>
      </c>
      <c r="F74" s="2">
        <v>3</v>
      </c>
      <c r="G74" s="3">
        <v>0</v>
      </c>
    </row>
    <row r="75" spans="1:7" x14ac:dyDescent="0.25">
      <c r="A75" s="2">
        <v>2013</v>
      </c>
      <c r="B75" s="2" t="s">
        <v>121</v>
      </c>
      <c r="C75" s="2">
        <v>125.37601121</v>
      </c>
      <c r="D75" s="2">
        <v>125.37601121</v>
      </c>
      <c r="E75" s="2">
        <v>0</v>
      </c>
      <c r="F75" s="2">
        <v>2</v>
      </c>
      <c r="G75" s="3">
        <v>0</v>
      </c>
    </row>
    <row r="76" spans="1:7" x14ac:dyDescent="0.25">
      <c r="A76" s="2">
        <v>2013</v>
      </c>
      <c r="B76" s="2" t="s">
        <v>122</v>
      </c>
      <c r="C76" s="2">
        <v>125.37601121</v>
      </c>
      <c r="D76" s="2">
        <v>125.37601121</v>
      </c>
      <c r="E76" s="2">
        <v>1.7636980974790206</v>
      </c>
      <c r="F76" s="2">
        <v>16</v>
      </c>
      <c r="G76" s="3">
        <v>1</v>
      </c>
    </row>
    <row r="77" spans="1:7" x14ac:dyDescent="0.25">
      <c r="A77" s="2">
        <v>2013</v>
      </c>
      <c r="B77" s="2" t="s">
        <v>123</v>
      </c>
      <c r="C77" s="2">
        <v>125.37601121</v>
      </c>
      <c r="D77" s="2">
        <v>125.37601121</v>
      </c>
      <c r="E77" s="2">
        <v>0</v>
      </c>
      <c r="F77" s="2">
        <v>9</v>
      </c>
      <c r="G77" s="3">
        <v>0</v>
      </c>
    </row>
    <row r="78" spans="1:7" x14ac:dyDescent="0.25">
      <c r="A78" s="2">
        <v>2013</v>
      </c>
      <c r="B78" s="2" t="s">
        <v>1866</v>
      </c>
      <c r="C78" s="2">
        <v>125.37601121</v>
      </c>
      <c r="D78" s="2">
        <v>125.37601121</v>
      </c>
      <c r="E78" s="2">
        <v>0</v>
      </c>
      <c r="F78" s="2">
        <v>2</v>
      </c>
      <c r="G78" s="3">
        <v>0</v>
      </c>
    </row>
    <row r="79" spans="1:7" x14ac:dyDescent="0.25">
      <c r="A79" s="2">
        <v>2013</v>
      </c>
      <c r="B79" s="2" t="s">
        <v>124</v>
      </c>
      <c r="C79" s="2">
        <v>125.37601121</v>
      </c>
      <c r="D79" s="2">
        <v>125.37601121</v>
      </c>
      <c r="E79" s="2">
        <v>0</v>
      </c>
      <c r="F79" s="2">
        <v>1</v>
      </c>
      <c r="G79" s="3">
        <v>0</v>
      </c>
    </row>
    <row r="80" spans="1:7" x14ac:dyDescent="0.25">
      <c r="A80" s="2">
        <v>2013</v>
      </c>
      <c r="B80" s="2" t="s">
        <v>125</v>
      </c>
      <c r="C80" s="2">
        <v>281.61950677999999</v>
      </c>
      <c r="D80" s="2">
        <v>281.61950677999999</v>
      </c>
      <c r="E80" s="2">
        <v>0</v>
      </c>
      <c r="F80" s="2">
        <v>4</v>
      </c>
      <c r="G80" s="3">
        <v>0</v>
      </c>
    </row>
    <row r="81" spans="1:7" x14ac:dyDescent="0.25">
      <c r="A81" s="2">
        <v>2013</v>
      </c>
      <c r="B81" s="2" t="s">
        <v>126</v>
      </c>
      <c r="C81" s="2">
        <v>281.61950677999999</v>
      </c>
      <c r="D81" s="2">
        <v>281.61950677999999</v>
      </c>
      <c r="E81" s="2">
        <v>0</v>
      </c>
      <c r="F81" s="2">
        <v>1</v>
      </c>
      <c r="G81" s="3">
        <v>0</v>
      </c>
    </row>
    <row r="82" spans="1:7" x14ac:dyDescent="0.25">
      <c r="A82" s="2">
        <v>2013</v>
      </c>
      <c r="B82" s="2" t="s">
        <v>127</v>
      </c>
      <c r="C82" s="2">
        <v>281.61950677999999</v>
      </c>
      <c r="D82" s="2">
        <v>281.61950677999999</v>
      </c>
      <c r="E82" s="2">
        <v>0</v>
      </c>
      <c r="F82" s="2">
        <v>6</v>
      </c>
      <c r="G82" s="3">
        <v>0</v>
      </c>
    </row>
    <row r="83" spans="1:7" x14ac:dyDescent="0.25">
      <c r="A83" s="2">
        <v>2013</v>
      </c>
      <c r="B83" s="2" t="s">
        <v>128</v>
      </c>
      <c r="C83" s="2">
        <v>380.42906857999998</v>
      </c>
      <c r="D83" s="2">
        <v>380.42906857999998</v>
      </c>
      <c r="E83" s="2">
        <v>0</v>
      </c>
      <c r="F83" s="2">
        <v>1</v>
      </c>
      <c r="G83" s="3">
        <v>0</v>
      </c>
    </row>
    <row r="84" spans="1:7" x14ac:dyDescent="0.25">
      <c r="A84" s="2">
        <v>2013</v>
      </c>
      <c r="B84" s="2" t="s">
        <v>129</v>
      </c>
      <c r="C84" s="2">
        <v>380.42906857999998</v>
      </c>
      <c r="D84" s="2">
        <v>380.42906857999998</v>
      </c>
      <c r="E84" s="2">
        <v>0</v>
      </c>
      <c r="F84" s="2">
        <v>1</v>
      </c>
      <c r="G84" s="3">
        <v>0</v>
      </c>
    </row>
    <row r="85" spans="1:7" x14ac:dyDescent="0.25">
      <c r="A85" s="2">
        <v>2013</v>
      </c>
      <c r="B85" s="2" t="s">
        <v>130</v>
      </c>
      <c r="C85" s="2">
        <v>120.85569563999999</v>
      </c>
      <c r="D85" s="2">
        <v>120.85569563999999</v>
      </c>
      <c r="E85" s="2">
        <v>0</v>
      </c>
      <c r="F85" s="2">
        <v>1</v>
      </c>
      <c r="G85" s="3">
        <v>0</v>
      </c>
    </row>
    <row r="86" spans="1:7" x14ac:dyDescent="0.25">
      <c r="A86" s="2">
        <v>2013</v>
      </c>
      <c r="B86" s="2" t="s">
        <v>131</v>
      </c>
      <c r="C86" s="2">
        <v>349.33758005999999</v>
      </c>
      <c r="D86" s="2">
        <v>349.33758005999999</v>
      </c>
      <c r="E86" s="2">
        <v>0</v>
      </c>
      <c r="F86" s="2">
        <v>1</v>
      </c>
      <c r="G86" s="3">
        <v>0</v>
      </c>
    </row>
    <row r="87" spans="1:7" x14ac:dyDescent="0.25">
      <c r="A87" s="2">
        <v>2013</v>
      </c>
      <c r="B87" s="2" t="s">
        <v>132</v>
      </c>
      <c r="C87" s="2">
        <v>349.33758005999999</v>
      </c>
      <c r="D87" s="2">
        <v>349.33758005999999</v>
      </c>
      <c r="E87" s="2">
        <v>0</v>
      </c>
      <c r="F87" s="2">
        <v>1</v>
      </c>
      <c r="G87" s="3">
        <v>0</v>
      </c>
    </row>
    <row r="88" spans="1:7" x14ac:dyDescent="0.25">
      <c r="A88" s="2">
        <v>2013</v>
      </c>
      <c r="B88" s="2" t="s">
        <v>133</v>
      </c>
      <c r="C88" s="2">
        <v>251.58774217999999</v>
      </c>
      <c r="D88" s="2">
        <v>251.58774217999999</v>
      </c>
      <c r="E88" s="2">
        <v>0</v>
      </c>
      <c r="F88" s="2">
        <v>4</v>
      </c>
      <c r="G88" s="3">
        <v>0</v>
      </c>
    </row>
    <row r="89" spans="1:7" x14ac:dyDescent="0.25">
      <c r="A89" s="2">
        <v>2013</v>
      </c>
      <c r="B89" s="2" t="s">
        <v>134</v>
      </c>
      <c r="C89" s="2">
        <v>251.58774217999999</v>
      </c>
      <c r="D89" s="2">
        <v>251.58774217999999</v>
      </c>
      <c r="E89" s="2">
        <v>0.88184904873951031</v>
      </c>
      <c r="F89" s="2">
        <v>4</v>
      </c>
      <c r="G89" s="3">
        <v>1</v>
      </c>
    </row>
    <row r="90" spans="1:7" x14ac:dyDescent="0.25">
      <c r="A90" s="2">
        <v>2013</v>
      </c>
      <c r="B90" s="2" t="s">
        <v>135</v>
      </c>
      <c r="C90" s="2">
        <v>8.1390619701000002</v>
      </c>
      <c r="D90" s="2">
        <v>8.1390619701000002</v>
      </c>
      <c r="E90" s="2">
        <v>1.474816512547112</v>
      </c>
      <c r="F90" s="2">
        <v>36</v>
      </c>
      <c r="G90" s="3">
        <v>29</v>
      </c>
    </row>
    <row r="91" spans="1:7" x14ac:dyDescent="0.25">
      <c r="A91" s="2">
        <v>2013</v>
      </c>
      <c r="B91" s="2" t="s">
        <v>136</v>
      </c>
      <c r="C91" s="2">
        <v>100.52205435</v>
      </c>
      <c r="D91" s="2">
        <v>100.52205435</v>
      </c>
      <c r="E91" s="2">
        <v>0</v>
      </c>
      <c r="F91" s="2">
        <v>1</v>
      </c>
      <c r="G91" s="3">
        <v>0</v>
      </c>
    </row>
    <row r="92" spans="1:7" x14ac:dyDescent="0.25">
      <c r="A92" s="2">
        <v>2013</v>
      </c>
      <c r="B92" s="2" t="s">
        <v>137</v>
      </c>
      <c r="C92" s="2">
        <v>37.267468600000001</v>
      </c>
      <c r="D92" s="2">
        <v>37.267468600000001</v>
      </c>
      <c r="E92" s="2">
        <v>1.8739292285714593</v>
      </c>
      <c r="F92" s="2">
        <v>10</v>
      </c>
      <c r="G92" s="3">
        <v>1.2</v>
      </c>
    </row>
    <row r="93" spans="1:7" x14ac:dyDescent="0.25">
      <c r="A93" s="2">
        <v>2013</v>
      </c>
      <c r="B93" s="2" t="s">
        <v>138</v>
      </c>
      <c r="C93" s="2">
        <v>319.88036979999998</v>
      </c>
      <c r="D93" s="2">
        <v>319.88036979999998</v>
      </c>
      <c r="E93" s="2">
        <v>0</v>
      </c>
      <c r="F93" s="2">
        <v>4</v>
      </c>
      <c r="G93" s="3">
        <v>0</v>
      </c>
    </row>
    <row r="94" spans="1:7" x14ac:dyDescent="0.25">
      <c r="A94" s="2">
        <v>2013</v>
      </c>
      <c r="B94" s="2" t="s">
        <v>139</v>
      </c>
      <c r="C94" s="2">
        <v>212.03258664000001</v>
      </c>
      <c r="D94" s="2">
        <v>212.03258664000001</v>
      </c>
      <c r="E94" s="2">
        <v>0</v>
      </c>
      <c r="F94" s="2">
        <v>16</v>
      </c>
      <c r="G94" s="3">
        <v>0</v>
      </c>
    </row>
    <row r="95" spans="1:7" x14ac:dyDescent="0.25">
      <c r="A95" s="2">
        <v>2013</v>
      </c>
      <c r="B95" s="2" t="s">
        <v>140</v>
      </c>
      <c r="C95" s="2">
        <v>212.03258664000001</v>
      </c>
      <c r="D95" s="2">
        <v>212.03258664000001</v>
      </c>
      <c r="E95" s="2">
        <v>0</v>
      </c>
      <c r="F95" s="2">
        <v>8</v>
      </c>
      <c r="G95" s="3">
        <v>0</v>
      </c>
    </row>
    <row r="96" spans="1:7" x14ac:dyDescent="0.25">
      <c r="A96" s="2">
        <v>2013</v>
      </c>
      <c r="B96" s="2" t="s">
        <v>1869</v>
      </c>
      <c r="C96" s="2">
        <v>212.03258664000001</v>
      </c>
      <c r="D96" s="2">
        <v>212.03258664000001</v>
      </c>
      <c r="E96" s="2">
        <v>0</v>
      </c>
      <c r="F96" s="2">
        <v>3</v>
      </c>
      <c r="G96" s="3">
        <v>0</v>
      </c>
    </row>
    <row r="97" spans="1:7" x14ac:dyDescent="0.25">
      <c r="A97" s="2">
        <v>2013</v>
      </c>
      <c r="B97" s="2" t="s">
        <v>141</v>
      </c>
      <c r="C97" s="2">
        <v>213.90820026</v>
      </c>
      <c r="D97" s="2">
        <v>213.90820026</v>
      </c>
      <c r="E97" s="2">
        <v>0</v>
      </c>
      <c r="F97" s="2">
        <v>2</v>
      </c>
      <c r="G97" s="3">
        <v>0</v>
      </c>
    </row>
    <row r="98" spans="1:7" x14ac:dyDescent="0.25">
      <c r="A98" s="2">
        <v>2013</v>
      </c>
      <c r="B98" s="2" t="s">
        <v>142</v>
      </c>
      <c r="C98" s="2">
        <v>433.35499382</v>
      </c>
      <c r="D98" s="2">
        <v>433.35499382</v>
      </c>
      <c r="E98" s="2">
        <v>0</v>
      </c>
      <c r="F98" s="2">
        <v>3</v>
      </c>
      <c r="G98" s="3">
        <v>0</v>
      </c>
    </row>
    <row r="99" spans="1:7" x14ac:dyDescent="0.25">
      <c r="A99" s="2">
        <v>2013</v>
      </c>
      <c r="B99" s="2" t="s">
        <v>143</v>
      </c>
      <c r="C99" s="2">
        <v>213.90820026</v>
      </c>
      <c r="D99" s="2">
        <v>213.90820026</v>
      </c>
      <c r="E99" s="2">
        <v>0</v>
      </c>
      <c r="F99" s="2">
        <v>2</v>
      </c>
      <c r="G99" s="3">
        <v>0</v>
      </c>
    </row>
    <row r="100" spans="1:7" x14ac:dyDescent="0.25">
      <c r="A100" s="2">
        <v>2013</v>
      </c>
      <c r="B100" s="2" t="s">
        <v>144</v>
      </c>
      <c r="C100" s="2">
        <v>213.90820026</v>
      </c>
      <c r="D100" s="2">
        <v>213.90820026</v>
      </c>
      <c r="E100" s="2">
        <v>0</v>
      </c>
      <c r="F100" s="2">
        <v>1</v>
      </c>
      <c r="G100" s="3">
        <v>0</v>
      </c>
    </row>
    <row r="101" spans="1:7" x14ac:dyDescent="0.25">
      <c r="A101" s="2">
        <v>2013</v>
      </c>
      <c r="B101" s="2" t="s">
        <v>145</v>
      </c>
      <c r="C101" s="2">
        <v>213.90820025999997</v>
      </c>
      <c r="D101" s="2">
        <v>213.90820025999997</v>
      </c>
      <c r="E101" s="2">
        <v>0</v>
      </c>
      <c r="F101" s="2">
        <v>9</v>
      </c>
      <c r="G101" s="3">
        <v>0</v>
      </c>
    </row>
    <row r="102" spans="1:7" x14ac:dyDescent="0.25">
      <c r="A102" s="2">
        <v>2013</v>
      </c>
      <c r="B102" s="2" t="s">
        <v>146</v>
      </c>
      <c r="C102" s="2">
        <v>649.80872824000005</v>
      </c>
      <c r="D102" s="2">
        <v>649.80872824000005</v>
      </c>
      <c r="E102" s="2">
        <v>0</v>
      </c>
      <c r="F102" s="2">
        <v>6</v>
      </c>
      <c r="G102" s="3">
        <v>0</v>
      </c>
    </row>
    <row r="103" spans="1:7" x14ac:dyDescent="0.25">
      <c r="A103" s="2">
        <v>2013</v>
      </c>
      <c r="B103" s="2" t="s">
        <v>147</v>
      </c>
      <c r="C103" s="2">
        <v>649.80872824000005</v>
      </c>
      <c r="D103" s="2">
        <v>649.80872824000005</v>
      </c>
      <c r="E103" s="2">
        <v>0</v>
      </c>
      <c r="F103" s="2">
        <v>9</v>
      </c>
      <c r="G103" s="3">
        <v>0</v>
      </c>
    </row>
    <row r="104" spans="1:7" x14ac:dyDescent="0.25">
      <c r="A104" s="2">
        <v>2013</v>
      </c>
      <c r="B104" s="2" t="s">
        <v>148</v>
      </c>
      <c r="C104" s="2">
        <v>649.80872824000005</v>
      </c>
      <c r="D104" s="2">
        <v>649.80872824000005</v>
      </c>
      <c r="E104" s="2">
        <v>0</v>
      </c>
      <c r="F104" s="2">
        <v>1</v>
      </c>
      <c r="G104" s="3">
        <v>0</v>
      </c>
    </row>
    <row r="105" spans="1:7" x14ac:dyDescent="0.25">
      <c r="A105" s="2">
        <v>2013</v>
      </c>
      <c r="B105" s="2" t="s">
        <v>149</v>
      </c>
      <c r="C105" s="2">
        <v>381.10016682000003</v>
      </c>
      <c r="D105" s="2">
        <v>381.10016682000003</v>
      </c>
      <c r="E105" s="2">
        <v>1.6534669663865817</v>
      </c>
      <c r="F105" s="2">
        <v>3</v>
      </c>
      <c r="G105" s="3">
        <v>2</v>
      </c>
    </row>
    <row r="106" spans="1:7" x14ac:dyDescent="0.25">
      <c r="A106" s="2">
        <v>2013</v>
      </c>
      <c r="B106" s="2" t="s">
        <v>150</v>
      </c>
      <c r="C106" s="2">
        <v>175.25725607000001</v>
      </c>
      <c r="D106" s="2">
        <v>175.25725607000001</v>
      </c>
      <c r="E106" s="2">
        <v>0</v>
      </c>
      <c r="F106" s="2">
        <v>2</v>
      </c>
      <c r="G106" s="3">
        <v>0</v>
      </c>
    </row>
    <row r="107" spans="1:7" x14ac:dyDescent="0.25">
      <c r="A107" s="2">
        <v>2013</v>
      </c>
      <c r="B107" s="2" t="s">
        <v>1871</v>
      </c>
      <c r="C107" s="2">
        <v>175.25725607000001</v>
      </c>
      <c r="D107" s="2">
        <v>175.25725607000001</v>
      </c>
      <c r="E107" s="2">
        <v>0</v>
      </c>
      <c r="F107" s="2">
        <v>2</v>
      </c>
      <c r="G107" s="3">
        <v>0</v>
      </c>
    </row>
    <row r="108" spans="1:7" x14ac:dyDescent="0.25">
      <c r="A108" s="2">
        <v>2013</v>
      </c>
      <c r="B108" s="2" t="s">
        <v>151</v>
      </c>
      <c r="C108" s="2">
        <v>175.25725607000001</v>
      </c>
      <c r="D108" s="2">
        <v>175.25725607000001</v>
      </c>
      <c r="E108" s="2">
        <v>0.55115565546219392</v>
      </c>
      <c r="F108" s="2">
        <v>1</v>
      </c>
      <c r="G108" s="3">
        <v>1.0004089212</v>
      </c>
    </row>
    <row r="109" spans="1:7" x14ac:dyDescent="0.25">
      <c r="A109" s="2">
        <v>2013</v>
      </c>
      <c r="B109" s="2" t="s">
        <v>152</v>
      </c>
      <c r="C109" s="2">
        <v>986.10597221</v>
      </c>
      <c r="D109" s="2">
        <v>986.10597221</v>
      </c>
      <c r="E109" s="2">
        <v>0</v>
      </c>
      <c r="F109" s="2">
        <v>15</v>
      </c>
      <c r="G109" s="3">
        <v>0</v>
      </c>
    </row>
    <row r="110" spans="1:7" x14ac:dyDescent="0.25">
      <c r="A110" s="2">
        <v>2013</v>
      </c>
      <c r="B110" s="2" t="s">
        <v>153</v>
      </c>
      <c r="C110" s="2">
        <v>221.90111347999999</v>
      </c>
      <c r="D110" s="2">
        <v>221.90111347999999</v>
      </c>
      <c r="E110" s="2">
        <v>0</v>
      </c>
      <c r="F110" s="2">
        <v>3</v>
      </c>
      <c r="G110" s="3">
        <v>0</v>
      </c>
    </row>
    <row r="111" spans="1:7" x14ac:dyDescent="0.25">
      <c r="A111" s="2">
        <v>2013</v>
      </c>
      <c r="B111" s="2" t="s">
        <v>1873</v>
      </c>
      <c r="C111" s="2">
        <v>122.19090496</v>
      </c>
      <c r="D111" s="2">
        <v>122.19090496</v>
      </c>
      <c r="E111" s="2">
        <v>0</v>
      </c>
      <c r="F111" s="2">
        <v>3</v>
      </c>
      <c r="G111" s="3">
        <v>0</v>
      </c>
    </row>
    <row r="112" spans="1:7" x14ac:dyDescent="0.25">
      <c r="A112" s="2">
        <v>2013</v>
      </c>
      <c r="B112" s="2" t="s">
        <v>154</v>
      </c>
      <c r="C112" s="2">
        <v>122.19090496</v>
      </c>
      <c r="D112" s="2">
        <v>122.19090496</v>
      </c>
      <c r="E112" s="2">
        <v>1.3227735731533319</v>
      </c>
      <c r="F112" s="2">
        <v>6</v>
      </c>
      <c r="G112" s="3">
        <v>1.0005865117999999</v>
      </c>
    </row>
    <row r="113" spans="1:7" x14ac:dyDescent="0.25">
      <c r="A113" s="2">
        <v>2013</v>
      </c>
      <c r="B113" s="2" t="s">
        <v>155</v>
      </c>
      <c r="C113" s="2">
        <v>122.19090496</v>
      </c>
      <c r="D113" s="2">
        <v>122.19090496</v>
      </c>
      <c r="E113" s="2">
        <v>0</v>
      </c>
      <c r="F113" s="2">
        <v>2</v>
      </c>
      <c r="G113" s="3">
        <v>0</v>
      </c>
    </row>
    <row r="114" spans="1:7" x14ac:dyDescent="0.25">
      <c r="A114" s="2">
        <v>2013</v>
      </c>
      <c r="B114" s="2" t="s">
        <v>156</v>
      </c>
      <c r="C114" s="2">
        <v>208.10576287999999</v>
      </c>
      <c r="D114" s="2">
        <v>208.10576287999999</v>
      </c>
      <c r="E114" s="2">
        <v>0</v>
      </c>
      <c r="F114" s="2">
        <v>3</v>
      </c>
      <c r="G114" s="3">
        <v>0</v>
      </c>
    </row>
    <row r="115" spans="1:7" x14ac:dyDescent="0.25">
      <c r="A115" s="2">
        <v>2013</v>
      </c>
      <c r="B115" s="2" t="s">
        <v>157</v>
      </c>
      <c r="C115" s="2">
        <v>312.02672228</v>
      </c>
      <c r="D115" s="2">
        <v>312.02672228</v>
      </c>
      <c r="E115" s="2">
        <v>0</v>
      </c>
      <c r="F115" s="2">
        <v>2</v>
      </c>
      <c r="G115" s="3">
        <v>0</v>
      </c>
    </row>
    <row r="116" spans="1:7" x14ac:dyDescent="0.25">
      <c r="A116" s="2">
        <v>2013</v>
      </c>
      <c r="B116" s="2" t="s">
        <v>158</v>
      </c>
      <c r="C116" s="2">
        <v>208.10576287999999</v>
      </c>
      <c r="D116" s="2">
        <v>208.10576287999999</v>
      </c>
      <c r="E116" s="2">
        <v>0</v>
      </c>
      <c r="F116" s="2">
        <v>4</v>
      </c>
      <c r="G116" s="3">
        <v>0</v>
      </c>
    </row>
    <row r="117" spans="1:7" x14ac:dyDescent="0.25">
      <c r="A117" s="2">
        <v>2013</v>
      </c>
      <c r="B117" s="2" t="s">
        <v>159</v>
      </c>
      <c r="C117" s="2">
        <v>260.06624257999999</v>
      </c>
      <c r="D117" s="2">
        <v>260.06624257999999</v>
      </c>
      <c r="E117" s="2">
        <v>0</v>
      </c>
      <c r="F117" s="2">
        <v>6</v>
      </c>
      <c r="G117" s="3">
        <v>0</v>
      </c>
    </row>
    <row r="118" spans="1:7" x14ac:dyDescent="0.25">
      <c r="A118" s="2">
        <v>2013</v>
      </c>
      <c r="B118" s="2" t="s">
        <v>160</v>
      </c>
      <c r="C118" s="2">
        <v>202.12191677999999</v>
      </c>
      <c r="D118" s="2">
        <v>202.12191677999999</v>
      </c>
      <c r="E118" s="2">
        <v>0.44092452439074076</v>
      </c>
      <c r="F118" s="2">
        <v>1</v>
      </c>
      <c r="G118" s="3">
        <v>2.1010802469000001</v>
      </c>
    </row>
    <row r="119" spans="1:7" x14ac:dyDescent="0.25">
      <c r="A119" s="2">
        <v>2013</v>
      </c>
      <c r="B119" s="2" t="s">
        <v>161</v>
      </c>
      <c r="C119" s="2">
        <v>118.00445825000001</v>
      </c>
      <c r="D119" s="2">
        <v>118.00445825000001</v>
      </c>
      <c r="E119" s="2">
        <v>0</v>
      </c>
      <c r="F119" s="2">
        <v>9</v>
      </c>
      <c r="G119" s="3">
        <v>0</v>
      </c>
    </row>
    <row r="120" spans="1:7" x14ac:dyDescent="0.25">
      <c r="A120" s="2">
        <v>2013</v>
      </c>
      <c r="B120" s="2" t="s">
        <v>162</v>
      </c>
      <c r="C120" s="2">
        <v>118.00445825</v>
      </c>
      <c r="D120" s="2">
        <v>118.00445825</v>
      </c>
      <c r="E120" s="2">
        <v>0</v>
      </c>
      <c r="F120" s="2">
        <v>4</v>
      </c>
      <c r="G120" s="3">
        <v>0</v>
      </c>
    </row>
    <row r="121" spans="1:7" x14ac:dyDescent="0.25">
      <c r="A121" s="2">
        <v>2013</v>
      </c>
      <c r="B121" s="2" t="s">
        <v>163</v>
      </c>
      <c r="C121" s="2">
        <v>209.34177335000001</v>
      </c>
      <c r="D121" s="2">
        <v>209.34177335000001</v>
      </c>
      <c r="E121" s="2">
        <v>0</v>
      </c>
      <c r="F121" s="2">
        <v>3</v>
      </c>
      <c r="G121" s="3">
        <v>0</v>
      </c>
    </row>
    <row r="122" spans="1:7" x14ac:dyDescent="0.25">
      <c r="A122" s="2">
        <v>2013</v>
      </c>
      <c r="B122" s="2" t="s">
        <v>164</v>
      </c>
      <c r="C122" s="2">
        <v>163.67311580000001</v>
      </c>
      <c r="D122" s="2">
        <v>163.67311580000001</v>
      </c>
      <c r="E122" s="2">
        <v>0</v>
      </c>
      <c r="F122" s="2">
        <v>2</v>
      </c>
      <c r="G122" s="3">
        <v>0</v>
      </c>
    </row>
    <row r="123" spans="1:7" x14ac:dyDescent="0.25">
      <c r="A123" s="2">
        <v>2013</v>
      </c>
      <c r="B123" s="2" t="s">
        <v>165</v>
      </c>
      <c r="C123" s="2">
        <v>118.00445825</v>
      </c>
      <c r="D123" s="2">
        <v>118.00445825</v>
      </c>
      <c r="E123" s="2">
        <v>0</v>
      </c>
      <c r="F123" s="2">
        <v>4</v>
      </c>
      <c r="G123" s="3">
        <v>0</v>
      </c>
    </row>
    <row r="124" spans="1:7" x14ac:dyDescent="0.25">
      <c r="A124" s="2">
        <v>2013</v>
      </c>
      <c r="B124" s="2" t="s">
        <v>166</v>
      </c>
      <c r="C124" s="2">
        <v>457.30262902999999</v>
      </c>
      <c r="D124" s="2">
        <v>457.30262902999999</v>
      </c>
      <c r="E124" s="2">
        <v>0</v>
      </c>
      <c r="F124" s="2">
        <v>1</v>
      </c>
      <c r="G124" s="3">
        <v>0</v>
      </c>
    </row>
    <row r="125" spans="1:7" x14ac:dyDescent="0.25">
      <c r="A125" s="2">
        <v>2013</v>
      </c>
      <c r="B125" s="2" t="s">
        <v>167</v>
      </c>
      <c r="C125" s="2">
        <v>457.30262902999999</v>
      </c>
      <c r="D125" s="2">
        <v>457.30262902999999</v>
      </c>
      <c r="E125" s="2">
        <v>0</v>
      </c>
      <c r="F125" s="2">
        <v>1</v>
      </c>
      <c r="G125" s="3">
        <v>0</v>
      </c>
    </row>
    <row r="126" spans="1:7" x14ac:dyDescent="0.25">
      <c r="A126" s="2">
        <v>2013</v>
      </c>
      <c r="B126" s="2" t="s">
        <v>168</v>
      </c>
      <c r="C126" s="2">
        <v>457.30262902999999</v>
      </c>
      <c r="D126" s="2">
        <v>457.30262902999999</v>
      </c>
      <c r="E126" s="2">
        <v>0</v>
      </c>
      <c r="F126" s="2">
        <v>1</v>
      </c>
      <c r="G126" s="3">
        <v>0</v>
      </c>
    </row>
    <row r="127" spans="1:7" x14ac:dyDescent="0.25">
      <c r="A127" s="2">
        <v>2013</v>
      </c>
      <c r="B127" s="2" t="s">
        <v>169</v>
      </c>
      <c r="C127" s="2">
        <v>165.23984977999999</v>
      </c>
      <c r="D127" s="2">
        <v>165.23984977999999</v>
      </c>
      <c r="E127" s="2">
        <v>0</v>
      </c>
      <c r="F127" s="2">
        <v>1</v>
      </c>
      <c r="G127" s="3">
        <v>0</v>
      </c>
    </row>
    <row r="128" spans="1:7" x14ac:dyDescent="0.25">
      <c r="A128" s="2">
        <v>2013</v>
      </c>
      <c r="B128" s="2" t="s">
        <v>170</v>
      </c>
      <c r="C128" s="2">
        <v>165.23984977999999</v>
      </c>
      <c r="D128" s="2">
        <v>165.23984977999999</v>
      </c>
      <c r="E128" s="2">
        <v>0</v>
      </c>
      <c r="F128" s="2">
        <v>4</v>
      </c>
      <c r="G128" s="3">
        <v>0</v>
      </c>
    </row>
    <row r="129" spans="1:7" x14ac:dyDescent="0.25">
      <c r="A129" s="2">
        <v>2013</v>
      </c>
      <c r="B129" s="2" t="s">
        <v>171</v>
      </c>
      <c r="C129" s="2">
        <v>165.23984977999999</v>
      </c>
      <c r="D129" s="2">
        <v>165.23984977999999</v>
      </c>
      <c r="E129" s="2">
        <v>0</v>
      </c>
      <c r="F129" s="2">
        <v>16</v>
      </c>
      <c r="G129" s="3">
        <v>0</v>
      </c>
    </row>
    <row r="130" spans="1:7" x14ac:dyDescent="0.25">
      <c r="A130" s="2">
        <v>2013</v>
      </c>
      <c r="B130" s="2" t="s">
        <v>1874</v>
      </c>
      <c r="C130" s="2">
        <v>165.23984977999999</v>
      </c>
      <c r="D130" s="2">
        <v>165.23984977999999</v>
      </c>
      <c r="E130" s="2">
        <v>0</v>
      </c>
      <c r="F130" s="2">
        <v>2</v>
      </c>
      <c r="G130" s="3">
        <v>0</v>
      </c>
    </row>
    <row r="131" spans="1:7" x14ac:dyDescent="0.25">
      <c r="A131" s="2">
        <v>2013</v>
      </c>
      <c r="B131" s="2" t="s">
        <v>172</v>
      </c>
      <c r="C131" s="2">
        <v>165.23984977999999</v>
      </c>
      <c r="D131" s="2">
        <v>165.23984977999999</v>
      </c>
      <c r="E131" s="2">
        <v>0</v>
      </c>
      <c r="F131" s="2">
        <v>9</v>
      </c>
      <c r="G131" s="3">
        <v>0</v>
      </c>
    </row>
    <row r="132" spans="1:7" x14ac:dyDescent="0.25">
      <c r="A132" s="2">
        <v>2013</v>
      </c>
      <c r="B132" s="2" t="s">
        <v>194</v>
      </c>
      <c r="C132" s="2">
        <v>26.234380753</v>
      </c>
      <c r="D132" s="2">
        <v>26.234380753</v>
      </c>
      <c r="E132" s="2">
        <v>0</v>
      </c>
      <c r="F132" s="2">
        <v>1</v>
      </c>
      <c r="G132" s="3">
        <v>0</v>
      </c>
    </row>
    <row r="133" spans="1:7" x14ac:dyDescent="0.25">
      <c r="A133" s="2">
        <v>2013</v>
      </c>
      <c r="B133" s="2" t="s">
        <v>195</v>
      </c>
      <c r="C133" s="2">
        <v>516.00572895000005</v>
      </c>
      <c r="D133" s="2">
        <v>516.00572895000005</v>
      </c>
      <c r="E133" s="2">
        <v>0</v>
      </c>
      <c r="F133" s="2">
        <v>9</v>
      </c>
      <c r="G133" s="3">
        <v>0</v>
      </c>
    </row>
    <row r="134" spans="1:7" x14ac:dyDescent="0.25">
      <c r="A134" s="2">
        <v>2013</v>
      </c>
      <c r="B134" s="2" t="s">
        <v>196</v>
      </c>
      <c r="C134" s="2">
        <v>516.00572895000005</v>
      </c>
      <c r="D134" s="2">
        <v>516.00572895000005</v>
      </c>
      <c r="E134" s="2">
        <v>0</v>
      </c>
      <c r="F134" s="2">
        <v>9</v>
      </c>
      <c r="G134" s="3">
        <v>0</v>
      </c>
    </row>
    <row r="135" spans="1:7" x14ac:dyDescent="0.25">
      <c r="A135" s="2">
        <v>2013</v>
      </c>
      <c r="B135" s="2" t="s">
        <v>197</v>
      </c>
      <c r="C135" s="2">
        <v>164.31643571999999</v>
      </c>
      <c r="D135" s="2">
        <v>164.31643571999999</v>
      </c>
      <c r="E135" s="2">
        <v>0</v>
      </c>
      <c r="F135" s="2">
        <v>1</v>
      </c>
      <c r="G135" s="3">
        <v>0</v>
      </c>
    </row>
    <row r="136" spans="1:7" x14ac:dyDescent="0.25">
      <c r="A136" s="2">
        <v>2013</v>
      </c>
      <c r="B136" s="2" t="s">
        <v>198</v>
      </c>
      <c r="C136" s="2">
        <v>164.31643571999999</v>
      </c>
      <c r="D136" s="2">
        <v>164.31643571999999</v>
      </c>
      <c r="E136" s="2">
        <v>0</v>
      </c>
      <c r="F136" s="2">
        <v>1</v>
      </c>
      <c r="G136" s="3">
        <v>0</v>
      </c>
    </row>
    <row r="137" spans="1:7" x14ac:dyDescent="0.25">
      <c r="A137" s="2">
        <v>2013</v>
      </c>
      <c r="B137" s="2" t="s">
        <v>199</v>
      </c>
      <c r="C137" s="2">
        <v>164.31643571999999</v>
      </c>
      <c r="D137" s="2">
        <v>164.31643571999999</v>
      </c>
      <c r="E137" s="2">
        <v>0</v>
      </c>
      <c r="F137" s="2">
        <v>1</v>
      </c>
      <c r="G137" s="3">
        <v>0</v>
      </c>
    </row>
    <row r="138" spans="1:7" x14ac:dyDescent="0.25">
      <c r="A138" s="2">
        <v>2013</v>
      </c>
      <c r="B138" s="2" t="s">
        <v>200</v>
      </c>
      <c r="C138" s="2">
        <v>197.66646198000001</v>
      </c>
      <c r="D138" s="2">
        <v>197.66646198000001</v>
      </c>
      <c r="E138" s="2">
        <v>0</v>
      </c>
      <c r="F138" s="2">
        <v>6</v>
      </c>
      <c r="G138" s="3">
        <v>0</v>
      </c>
    </row>
    <row r="139" spans="1:7" x14ac:dyDescent="0.25">
      <c r="A139" s="2">
        <v>2013</v>
      </c>
      <c r="B139" s="2" t="s">
        <v>201</v>
      </c>
      <c r="C139" s="2">
        <v>164.31643571999999</v>
      </c>
      <c r="D139" s="2">
        <v>164.31643571999999</v>
      </c>
      <c r="E139" s="2">
        <v>0</v>
      </c>
      <c r="F139" s="2">
        <v>4</v>
      </c>
      <c r="G139" s="3">
        <v>0</v>
      </c>
    </row>
    <row r="140" spans="1:7" x14ac:dyDescent="0.25">
      <c r="A140" s="2">
        <v>2013</v>
      </c>
      <c r="B140" s="2" t="s">
        <v>202</v>
      </c>
      <c r="C140" s="2">
        <v>3052.9510329</v>
      </c>
      <c r="D140" s="2">
        <v>3052.9510329</v>
      </c>
      <c r="E140" s="2">
        <v>0</v>
      </c>
      <c r="F140" s="2">
        <v>3</v>
      </c>
      <c r="G140" s="3">
        <v>0</v>
      </c>
    </row>
    <row r="141" spans="1:7" x14ac:dyDescent="0.25">
      <c r="A141" s="2">
        <v>2013</v>
      </c>
      <c r="B141" s="2" t="s">
        <v>203</v>
      </c>
      <c r="C141" s="2">
        <v>3052.9510329</v>
      </c>
      <c r="D141" s="2">
        <v>3052.9510329</v>
      </c>
      <c r="E141" s="2">
        <v>0</v>
      </c>
      <c r="F141" s="2">
        <v>3</v>
      </c>
      <c r="G141" s="3">
        <v>0</v>
      </c>
    </row>
    <row r="142" spans="1:7" x14ac:dyDescent="0.25">
      <c r="A142" s="2">
        <v>2013</v>
      </c>
      <c r="B142" s="2" t="s">
        <v>204</v>
      </c>
      <c r="C142" s="2">
        <v>571.02566839999997</v>
      </c>
      <c r="D142" s="2">
        <v>571.02566839999997</v>
      </c>
      <c r="E142" s="2">
        <v>0</v>
      </c>
      <c r="F142" s="2">
        <v>2</v>
      </c>
      <c r="G142" s="3">
        <v>0</v>
      </c>
    </row>
    <row r="143" spans="1:7" x14ac:dyDescent="0.25">
      <c r="A143" s="2">
        <v>2013</v>
      </c>
      <c r="B143" s="2" t="s">
        <v>205</v>
      </c>
      <c r="C143" s="2">
        <v>150.51964520000001</v>
      </c>
      <c r="D143" s="2">
        <v>150.51964520000001</v>
      </c>
      <c r="E143" s="2">
        <v>0</v>
      </c>
      <c r="F143" s="2">
        <v>4</v>
      </c>
      <c r="G143" s="3">
        <v>0</v>
      </c>
    </row>
    <row r="144" spans="1:7" x14ac:dyDescent="0.25">
      <c r="A144" s="2">
        <v>2013</v>
      </c>
      <c r="B144" s="2" t="s">
        <v>206</v>
      </c>
      <c r="C144" s="2">
        <v>438.05982792999998</v>
      </c>
      <c r="D144" s="2">
        <v>438.05982792999998</v>
      </c>
      <c r="E144" s="2">
        <v>0</v>
      </c>
      <c r="F144" s="2">
        <v>1</v>
      </c>
      <c r="G144" s="3">
        <v>0</v>
      </c>
    </row>
    <row r="145" spans="1:7" x14ac:dyDescent="0.25">
      <c r="A145" s="2">
        <v>2013</v>
      </c>
      <c r="B145" s="2" t="s">
        <v>207</v>
      </c>
      <c r="C145" s="2">
        <v>721.31033387000002</v>
      </c>
      <c r="D145" s="2">
        <v>721.31033387000002</v>
      </c>
      <c r="E145" s="2">
        <v>0</v>
      </c>
      <c r="F145" s="2">
        <v>4</v>
      </c>
      <c r="G145" s="3">
        <v>0</v>
      </c>
    </row>
    <row r="146" spans="1:7" x14ac:dyDescent="0.25">
      <c r="A146" s="2">
        <v>2013</v>
      </c>
      <c r="B146" s="2" t="s">
        <v>208</v>
      </c>
      <c r="C146" s="2">
        <v>138.84947516</v>
      </c>
      <c r="D146" s="2">
        <v>138.84947516</v>
      </c>
      <c r="E146" s="2">
        <v>0</v>
      </c>
      <c r="F146" s="2">
        <v>6</v>
      </c>
      <c r="G146" s="3">
        <v>0</v>
      </c>
    </row>
    <row r="147" spans="1:7" x14ac:dyDescent="0.25">
      <c r="A147" s="2">
        <v>2013</v>
      </c>
      <c r="B147" s="2" t="s">
        <v>1882</v>
      </c>
      <c r="C147" s="2">
        <v>138.84947516</v>
      </c>
      <c r="D147" s="2">
        <v>138.84947516</v>
      </c>
      <c r="E147" s="2">
        <v>0</v>
      </c>
      <c r="F147" s="2">
        <v>2</v>
      </c>
      <c r="G147" s="3">
        <v>0</v>
      </c>
    </row>
    <row r="148" spans="1:7" x14ac:dyDescent="0.25">
      <c r="A148" s="2">
        <v>2013</v>
      </c>
      <c r="B148" s="2" t="s">
        <v>209</v>
      </c>
      <c r="C148" s="2">
        <v>138.84947516</v>
      </c>
      <c r="D148" s="2">
        <v>138.84947516</v>
      </c>
      <c r="E148" s="2">
        <v>0</v>
      </c>
      <c r="F148" s="2">
        <v>4</v>
      </c>
      <c r="G148" s="3">
        <v>0</v>
      </c>
    </row>
    <row r="149" spans="1:7" x14ac:dyDescent="0.25">
      <c r="A149" s="2">
        <v>2013</v>
      </c>
      <c r="B149" s="2" t="s">
        <v>210</v>
      </c>
      <c r="C149" s="2">
        <v>138.84947516</v>
      </c>
      <c r="D149" s="2">
        <v>138.84947516</v>
      </c>
      <c r="E149" s="2">
        <v>0</v>
      </c>
      <c r="F149" s="2">
        <v>9</v>
      </c>
      <c r="G149" s="3">
        <v>0</v>
      </c>
    </row>
    <row r="150" spans="1:7" x14ac:dyDescent="0.25">
      <c r="A150" s="2">
        <v>2013</v>
      </c>
      <c r="B150" s="2" t="s">
        <v>211</v>
      </c>
      <c r="C150" s="2">
        <v>256.52116697000002</v>
      </c>
      <c r="D150" s="2">
        <v>256.52116697000002</v>
      </c>
      <c r="E150" s="2">
        <v>0</v>
      </c>
      <c r="F150" s="2">
        <v>1</v>
      </c>
      <c r="G150" s="3">
        <v>0</v>
      </c>
    </row>
    <row r="151" spans="1:7" x14ac:dyDescent="0.25">
      <c r="A151" s="2">
        <v>2013</v>
      </c>
      <c r="B151" s="2" t="s">
        <v>212</v>
      </c>
      <c r="C151" s="2">
        <v>256.52116697000002</v>
      </c>
      <c r="D151" s="2">
        <v>256.52116697000002</v>
      </c>
      <c r="E151" s="2">
        <v>0</v>
      </c>
      <c r="F151" s="2">
        <v>1</v>
      </c>
      <c r="G151" s="3">
        <v>0</v>
      </c>
    </row>
    <row r="152" spans="1:7" x14ac:dyDescent="0.25">
      <c r="A152" s="2">
        <v>2013</v>
      </c>
      <c r="B152" s="2" t="s">
        <v>213</v>
      </c>
      <c r="C152" s="2">
        <v>157.70285326000001</v>
      </c>
      <c r="D152" s="2">
        <v>157.70285326000001</v>
      </c>
      <c r="E152" s="2">
        <v>0</v>
      </c>
      <c r="F152" s="2">
        <v>9</v>
      </c>
      <c r="G152" s="3">
        <v>0</v>
      </c>
    </row>
    <row r="153" spans="1:7" x14ac:dyDescent="0.25">
      <c r="A153" s="2">
        <v>2013</v>
      </c>
      <c r="B153" s="2" t="s">
        <v>214</v>
      </c>
      <c r="C153" s="2">
        <v>319.13264165999999</v>
      </c>
      <c r="D153" s="2">
        <v>319.13264165999999</v>
      </c>
      <c r="E153" s="2">
        <v>0</v>
      </c>
      <c r="F153" s="2">
        <v>1</v>
      </c>
      <c r="G153" s="3">
        <v>0</v>
      </c>
    </row>
    <row r="154" spans="1:7" x14ac:dyDescent="0.25">
      <c r="A154" s="2">
        <v>2013</v>
      </c>
      <c r="B154" s="2" t="s">
        <v>215</v>
      </c>
      <c r="C154" s="2">
        <v>319.13264165999999</v>
      </c>
      <c r="D154" s="2">
        <v>319.13264165999999</v>
      </c>
      <c r="E154" s="2">
        <v>0</v>
      </c>
      <c r="F154" s="2">
        <v>1</v>
      </c>
      <c r="G154" s="3">
        <v>0</v>
      </c>
    </row>
    <row r="155" spans="1:7" x14ac:dyDescent="0.25">
      <c r="A155" s="2">
        <v>2013</v>
      </c>
      <c r="B155" s="2" t="s">
        <v>216</v>
      </c>
      <c r="C155" s="2">
        <v>319.13264165999999</v>
      </c>
      <c r="D155" s="2">
        <v>319.13264165999999</v>
      </c>
      <c r="E155" s="2">
        <v>0</v>
      </c>
      <c r="F155" s="2">
        <v>1</v>
      </c>
      <c r="G155" s="3">
        <v>0</v>
      </c>
    </row>
    <row r="156" spans="1:7" x14ac:dyDescent="0.25">
      <c r="A156" s="2">
        <v>2013</v>
      </c>
      <c r="B156" s="2" t="s">
        <v>217</v>
      </c>
      <c r="C156" s="2">
        <v>282.98878503999998</v>
      </c>
      <c r="D156" s="2">
        <v>282.98878503999998</v>
      </c>
      <c r="E156" s="2">
        <v>0</v>
      </c>
      <c r="F156" s="2">
        <v>4</v>
      </c>
      <c r="G156" s="3">
        <v>0</v>
      </c>
    </row>
    <row r="157" spans="1:7" x14ac:dyDescent="0.25">
      <c r="A157" s="2">
        <v>2013</v>
      </c>
      <c r="B157" s="2" t="s">
        <v>218</v>
      </c>
      <c r="C157" s="2">
        <v>145.79424807999999</v>
      </c>
      <c r="D157" s="2">
        <v>145.79424807999999</v>
      </c>
      <c r="E157" s="2">
        <v>0</v>
      </c>
      <c r="F157" s="2">
        <v>4</v>
      </c>
      <c r="G157" s="3">
        <v>0</v>
      </c>
    </row>
    <row r="158" spans="1:7" x14ac:dyDescent="0.25">
      <c r="A158" s="2">
        <v>2013</v>
      </c>
      <c r="B158" s="2" t="s">
        <v>219</v>
      </c>
      <c r="C158" s="2">
        <v>160.76377818</v>
      </c>
      <c r="D158" s="2">
        <v>160.76377818</v>
      </c>
      <c r="E158" s="2">
        <v>0</v>
      </c>
      <c r="F158" s="2">
        <v>2</v>
      </c>
      <c r="G158" s="3">
        <v>0</v>
      </c>
    </row>
    <row r="159" spans="1:7" x14ac:dyDescent="0.25">
      <c r="A159" s="2">
        <v>2013</v>
      </c>
      <c r="B159" s="2" t="s">
        <v>220</v>
      </c>
      <c r="C159" s="2">
        <v>333.14643390999998</v>
      </c>
      <c r="D159" s="2">
        <v>333.14643390999998</v>
      </c>
      <c r="E159" s="2">
        <v>0</v>
      </c>
      <c r="F159" s="2">
        <v>1</v>
      </c>
      <c r="G159" s="3">
        <v>0</v>
      </c>
    </row>
    <row r="160" spans="1:7" x14ac:dyDescent="0.25">
      <c r="A160" s="2">
        <v>2013</v>
      </c>
      <c r="B160" s="2" t="s">
        <v>221</v>
      </c>
      <c r="C160" s="2">
        <v>333.14643390999998</v>
      </c>
      <c r="D160" s="2">
        <v>333.14643390999998</v>
      </c>
      <c r="E160" s="2">
        <v>0</v>
      </c>
      <c r="F160" s="2">
        <v>1</v>
      </c>
      <c r="G160" s="3">
        <v>0</v>
      </c>
    </row>
    <row r="161" spans="1:7" x14ac:dyDescent="0.25">
      <c r="A161" s="2">
        <v>2013</v>
      </c>
      <c r="B161" s="2" t="s">
        <v>222</v>
      </c>
      <c r="C161" s="2">
        <v>333.14643390999998</v>
      </c>
      <c r="D161" s="2">
        <v>333.14643390999998</v>
      </c>
      <c r="E161" s="2">
        <v>0</v>
      </c>
      <c r="F161" s="2">
        <v>1</v>
      </c>
      <c r="G161" s="3">
        <v>0</v>
      </c>
    </row>
    <row r="162" spans="1:7" x14ac:dyDescent="0.25">
      <c r="A162" s="2">
        <v>2013</v>
      </c>
      <c r="B162" s="2" t="s">
        <v>223</v>
      </c>
      <c r="C162" s="2">
        <v>333.14643390999998</v>
      </c>
      <c r="D162" s="2">
        <v>333.14643390999998</v>
      </c>
      <c r="E162" s="2">
        <v>0</v>
      </c>
      <c r="F162" s="2">
        <v>1</v>
      </c>
      <c r="G162" s="3">
        <v>0</v>
      </c>
    </row>
    <row r="163" spans="1:7" x14ac:dyDescent="0.25">
      <c r="A163" s="2">
        <v>2013</v>
      </c>
      <c r="B163" s="2" t="s">
        <v>224</v>
      </c>
      <c r="C163" s="2">
        <v>333.14643390999998</v>
      </c>
      <c r="D163" s="2">
        <v>333.14643390999998</v>
      </c>
      <c r="E163" s="2">
        <v>0</v>
      </c>
      <c r="F163" s="2">
        <v>1</v>
      </c>
      <c r="G163" s="3">
        <v>0</v>
      </c>
    </row>
    <row r="164" spans="1:7" x14ac:dyDescent="0.25">
      <c r="A164" s="2">
        <v>2013</v>
      </c>
      <c r="B164" s="2" t="s">
        <v>225</v>
      </c>
      <c r="C164" s="2">
        <v>131.91960069999999</v>
      </c>
      <c r="D164" s="2">
        <v>131.91960069999999</v>
      </c>
      <c r="E164" s="2">
        <v>0</v>
      </c>
      <c r="F164" s="2">
        <v>1</v>
      </c>
      <c r="G164" s="3">
        <v>0</v>
      </c>
    </row>
    <row r="165" spans="1:7" x14ac:dyDescent="0.25">
      <c r="A165" s="2">
        <v>2013</v>
      </c>
      <c r="B165" s="2" t="s">
        <v>226</v>
      </c>
      <c r="C165" s="2">
        <v>180.89589164</v>
      </c>
      <c r="D165" s="2">
        <v>180.89589164</v>
      </c>
      <c r="E165" s="2">
        <v>0</v>
      </c>
      <c r="F165" s="2">
        <v>3</v>
      </c>
      <c r="G165" s="3">
        <v>0</v>
      </c>
    </row>
    <row r="166" spans="1:7" x14ac:dyDescent="0.25">
      <c r="A166" s="2">
        <v>2013</v>
      </c>
      <c r="B166" s="2" t="s">
        <v>227</v>
      </c>
      <c r="C166" s="2">
        <v>116.6588343</v>
      </c>
      <c r="D166" s="2">
        <v>116.6588343</v>
      </c>
      <c r="E166" s="2">
        <v>0</v>
      </c>
      <c r="F166" s="2">
        <v>1</v>
      </c>
      <c r="G166" s="3">
        <v>0</v>
      </c>
    </row>
    <row r="167" spans="1:7" x14ac:dyDescent="0.25">
      <c r="A167" s="2">
        <v>2013</v>
      </c>
      <c r="B167" s="2" t="s">
        <v>228</v>
      </c>
      <c r="C167" s="2">
        <v>180.89589164</v>
      </c>
      <c r="D167" s="2">
        <v>180.89589164</v>
      </c>
      <c r="E167" s="2">
        <v>0</v>
      </c>
      <c r="F167" s="2">
        <v>3</v>
      </c>
      <c r="G167" s="3">
        <v>0</v>
      </c>
    </row>
    <row r="168" spans="1:7" x14ac:dyDescent="0.25">
      <c r="A168" s="2">
        <v>2013</v>
      </c>
      <c r="B168" s="2" t="s">
        <v>229</v>
      </c>
      <c r="C168" s="2">
        <v>127.36501052</v>
      </c>
      <c r="D168" s="2">
        <v>127.36501052</v>
      </c>
      <c r="E168" s="2">
        <v>0</v>
      </c>
      <c r="F168" s="2">
        <v>12</v>
      </c>
      <c r="G168" s="3">
        <v>0</v>
      </c>
    </row>
    <row r="169" spans="1:7" x14ac:dyDescent="0.25">
      <c r="A169" s="2">
        <v>2013</v>
      </c>
      <c r="B169" s="2" t="s">
        <v>1883</v>
      </c>
      <c r="C169" s="2">
        <v>116.6588343</v>
      </c>
      <c r="D169" s="2">
        <v>116.6588343</v>
      </c>
      <c r="E169" s="2">
        <v>0</v>
      </c>
      <c r="F169" s="2">
        <v>2</v>
      </c>
      <c r="G169" s="3">
        <v>0</v>
      </c>
    </row>
    <row r="170" spans="1:7" x14ac:dyDescent="0.25">
      <c r="A170" s="2">
        <v>2013</v>
      </c>
      <c r="B170" s="2" t="s">
        <v>230</v>
      </c>
      <c r="C170" s="2">
        <v>148.77736297000001</v>
      </c>
      <c r="D170" s="2">
        <v>148.77736297000001</v>
      </c>
      <c r="E170" s="2">
        <v>0</v>
      </c>
      <c r="F170" s="2">
        <v>2</v>
      </c>
      <c r="G170" s="3">
        <v>0</v>
      </c>
    </row>
    <row r="171" spans="1:7" x14ac:dyDescent="0.25">
      <c r="A171" s="2">
        <v>2013</v>
      </c>
      <c r="B171" s="2" t="s">
        <v>231</v>
      </c>
      <c r="C171" s="2">
        <v>148.77736297000001</v>
      </c>
      <c r="D171" s="2">
        <v>148.77736297000001</v>
      </c>
      <c r="E171" s="2">
        <v>0</v>
      </c>
      <c r="F171" s="2">
        <v>2</v>
      </c>
      <c r="G171" s="3">
        <v>0</v>
      </c>
    </row>
    <row r="172" spans="1:7" x14ac:dyDescent="0.25">
      <c r="A172" s="2">
        <v>2013</v>
      </c>
      <c r="B172" s="2" t="s">
        <v>232</v>
      </c>
      <c r="C172" s="2">
        <v>116.6588343</v>
      </c>
      <c r="D172" s="2">
        <v>116.6588343</v>
      </c>
      <c r="E172" s="2">
        <v>1.9054238374759005</v>
      </c>
      <c r="F172" s="2">
        <v>25</v>
      </c>
      <c r="G172" s="3">
        <v>6.9360873928000002</v>
      </c>
    </row>
    <row r="173" spans="1:7" x14ac:dyDescent="0.25">
      <c r="A173" s="2">
        <v>2013</v>
      </c>
      <c r="B173" s="2" t="s">
        <v>233</v>
      </c>
      <c r="C173" s="2">
        <v>136.51498251000001</v>
      </c>
      <c r="D173" s="2">
        <v>136.51498251000001</v>
      </c>
      <c r="E173" s="2">
        <v>0</v>
      </c>
      <c r="F173" s="2">
        <v>4</v>
      </c>
      <c r="G173" s="3">
        <v>0</v>
      </c>
    </row>
    <row r="174" spans="1:7" x14ac:dyDescent="0.25">
      <c r="A174" s="2">
        <v>2013</v>
      </c>
      <c r="B174" s="2" t="s">
        <v>234</v>
      </c>
      <c r="C174" s="2">
        <v>136.51498251000001</v>
      </c>
      <c r="D174" s="2">
        <v>136.51498251000001</v>
      </c>
      <c r="E174" s="2">
        <v>0</v>
      </c>
      <c r="F174" s="2">
        <v>4</v>
      </c>
      <c r="G174" s="3">
        <v>0</v>
      </c>
    </row>
    <row r="175" spans="1:7" x14ac:dyDescent="0.25">
      <c r="A175" s="2">
        <v>2013</v>
      </c>
      <c r="B175" s="2" t="s">
        <v>235</v>
      </c>
      <c r="C175" s="2">
        <v>136.51498251000001</v>
      </c>
      <c r="D175" s="2">
        <v>136.51498251000001</v>
      </c>
      <c r="E175" s="2">
        <v>0</v>
      </c>
      <c r="F175" s="2">
        <v>4</v>
      </c>
      <c r="G175" s="3">
        <v>0</v>
      </c>
    </row>
    <row r="176" spans="1:7" x14ac:dyDescent="0.25">
      <c r="A176" s="2">
        <v>2013</v>
      </c>
      <c r="B176" s="2" t="s">
        <v>236</v>
      </c>
      <c r="C176" s="2">
        <v>514.93435499999998</v>
      </c>
      <c r="D176" s="2">
        <v>514.93435499999998</v>
      </c>
      <c r="E176" s="2">
        <v>0</v>
      </c>
      <c r="F176" s="2">
        <v>1</v>
      </c>
      <c r="G176" s="3">
        <v>0</v>
      </c>
    </row>
    <row r="177" spans="1:7" x14ac:dyDescent="0.25">
      <c r="A177" s="2">
        <v>2013</v>
      </c>
      <c r="B177" s="2" t="s">
        <v>237</v>
      </c>
      <c r="C177" s="2">
        <v>514.93435499999998</v>
      </c>
      <c r="D177" s="2">
        <v>514.93435499999998</v>
      </c>
      <c r="E177" s="2">
        <v>0</v>
      </c>
      <c r="F177" s="2">
        <v>1</v>
      </c>
      <c r="G177" s="3">
        <v>0</v>
      </c>
    </row>
    <row r="178" spans="1:7" x14ac:dyDescent="0.25">
      <c r="A178" s="2">
        <v>2013</v>
      </c>
      <c r="B178" s="2" t="s">
        <v>238</v>
      </c>
      <c r="C178" s="2">
        <v>514.93435499999998</v>
      </c>
      <c r="D178" s="2">
        <v>514.93435499999998</v>
      </c>
      <c r="E178" s="2">
        <v>0</v>
      </c>
      <c r="F178" s="2">
        <v>1</v>
      </c>
      <c r="G178" s="3">
        <v>0</v>
      </c>
    </row>
    <row r="179" spans="1:7" x14ac:dyDescent="0.25">
      <c r="A179" s="2">
        <v>2013</v>
      </c>
      <c r="B179" s="2" t="s">
        <v>239</v>
      </c>
      <c r="C179" s="2">
        <v>225.37346359</v>
      </c>
      <c r="D179" s="2">
        <v>225.37346359</v>
      </c>
      <c r="E179" s="2">
        <v>0</v>
      </c>
      <c r="F179" s="2">
        <v>2</v>
      </c>
      <c r="G179" s="3">
        <v>0</v>
      </c>
    </row>
    <row r="180" spans="1:7" x14ac:dyDescent="0.25">
      <c r="A180" s="2">
        <v>2013</v>
      </c>
      <c r="B180" s="2" t="s">
        <v>240</v>
      </c>
      <c r="C180" s="2">
        <v>549.98530357000004</v>
      </c>
      <c r="D180" s="2">
        <v>549.98530357000004</v>
      </c>
      <c r="E180" s="2">
        <v>0</v>
      </c>
      <c r="F180" s="2">
        <v>1</v>
      </c>
      <c r="G180" s="3">
        <v>0</v>
      </c>
    </row>
    <row r="181" spans="1:7" x14ac:dyDescent="0.25">
      <c r="A181" s="2">
        <v>2013</v>
      </c>
      <c r="B181" s="2" t="s">
        <v>241</v>
      </c>
      <c r="C181" s="2">
        <v>740.54577995</v>
      </c>
      <c r="D181" s="2">
        <v>740.54577995</v>
      </c>
      <c r="E181" s="2">
        <v>0</v>
      </c>
      <c r="F181" s="2">
        <v>1</v>
      </c>
      <c r="G181" s="3">
        <v>0</v>
      </c>
    </row>
    <row r="182" spans="1:7" x14ac:dyDescent="0.25">
      <c r="A182" s="2">
        <v>2013</v>
      </c>
      <c r="B182" s="2" t="s">
        <v>1884</v>
      </c>
      <c r="C182" s="2">
        <v>257.35762338000001</v>
      </c>
      <c r="D182" s="2">
        <v>257.35762338000001</v>
      </c>
      <c r="E182" s="2">
        <v>0</v>
      </c>
      <c r="F182" s="2">
        <v>2</v>
      </c>
      <c r="G182" s="3">
        <v>0</v>
      </c>
    </row>
    <row r="183" spans="1:7" x14ac:dyDescent="0.25">
      <c r="A183" s="2">
        <v>2013</v>
      </c>
      <c r="B183" s="2" t="s">
        <v>1885</v>
      </c>
      <c r="C183" s="2">
        <v>257.35762338000001</v>
      </c>
      <c r="D183" s="2">
        <v>257.35762338000001</v>
      </c>
      <c r="E183" s="2">
        <v>0</v>
      </c>
      <c r="F183" s="2">
        <v>5</v>
      </c>
      <c r="G183" s="3">
        <v>0</v>
      </c>
    </row>
    <row r="184" spans="1:7" x14ac:dyDescent="0.25">
      <c r="A184" s="2">
        <v>2013</v>
      </c>
      <c r="B184" s="2" t="s">
        <v>242</v>
      </c>
      <c r="C184" s="2">
        <v>257.35762338000001</v>
      </c>
      <c r="D184" s="2">
        <v>257.35762338000001</v>
      </c>
      <c r="E184" s="2">
        <v>0</v>
      </c>
      <c r="F184" s="2">
        <v>3</v>
      </c>
      <c r="G184" s="3">
        <v>0</v>
      </c>
    </row>
    <row r="185" spans="1:7" x14ac:dyDescent="0.25">
      <c r="A185" s="2">
        <v>2013</v>
      </c>
      <c r="B185" s="2" t="s">
        <v>243</v>
      </c>
      <c r="C185" s="2">
        <v>257.35762338000001</v>
      </c>
      <c r="D185" s="2">
        <v>257.35762338000001</v>
      </c>
      <c r="E185" s="2">
        <v>0</v>
      </c>
      <c r="F185" s="2">
        <v>4</v>
      </c>
      <c r="G185" s="3">
        <v>0</v>
      </c>
    </row>
    <row r="186" spans="1:7" x14ac:dyDescent="0.25">
      <c r="A186" s="2">
        <v>2013</v>
      </c>
      <c r="B186" s="2" t="s">
        <v>244</v>
      </c>
      <c r="C186" s="2">
        <v>378.32790275999997</v>
      </c>
      <c r="D186" s="2">
        <v>378.32790275999997</v>
      </c>
      <c r="E186" s="2">
        <v>0</v>
      </c>
      <c r="F186" s="2">
        <v>4</v>
      </c>
      <c r="G186" s="3">
        <v>0</v>
      </c>
    </row>
    <row r="187" spans="1:7" x14ac:dyDescent="0.25">
      <c r="A187" s="2">
        <v>2013</v>
      </c>
      <c r="B187" s="2" t="s">
        <v>245</v>
      </c>
      <c r="C187" s="2">
        <v>656.55954531999998</v>
      </c>
      <c r="D187" s="2">
        <v>656.55954531999998</v>
      </c>
      <c r="E187" s="2">
        <v>0</v>
      </c>
      <c r="F187" s="2">
        <v>2</v>
      </c>
      <c r="G187" s="3">
        <v>0</v>
      </c>
    </row>
    <row r="188" spans="1:7" x14ac:dyDescent="0.25">
      <c r="A188" s="2">
        <v>2013</v>
      </c>
      <c r="B188" s="2" t="s">
        <v>246</v>
      </c>
      <c r="C188" s="2">
        <v>224.76379624</v>
      </c>
      <c r="D188" s="2">
        <v>224.76379624</v>
      </c>
      <c r="E188" s="2">
        <v>0</v>
      </c>
      <c r="F188" s="2">
        <v>6</v>
      </c>
      <c r="G188" s="3">
        <v>0</v>
      </c>
    </row>
    <row r="189" spans="1:7" x14ac:dyDescent="0.25">
      <c r="A189" s="2">
        <v>2013</v>
      </c>
      <c r="B189" s="2" t="s">
        <v>247</v>
      </c>
      <c r="C189" s="2">
        <v>224.76379624</v>
      </c>
      <c r="D189" s="2">
        <v>224.76379624</v>
      </c>
      <c r="E189" s="2">
        <v>0</v>
      </c>
      <c r="F189" s="2">
        <v>4</v>
      </c>
      <c r="G189" s="3">
        <v>0</v>
      </c>
    </row>
    <row r="190" spans="1:7" x14ac:dyDescent="0.25">
      <c r="A190" s="2">
        <v>2013</v>
      </c>
      <c r="B190" s="2" t="s">
        <v>248</v>
      </c>
      <c r="C190" s="2">
        <v>224.76379624</v>
      </c>
      <c r="D190" s="2">
        <v>224.76379624</v>
      </c>
      <c r="E190" s="2">
        <v>0</v>
      </c>
      <c r="F190" s="2">
        <v>4</v>
      </c>
      <c r="G190" s="3">
        <v>0</v>
      </c>
    </row>
    <row r="191" spans="1:7" x14ac:dyDescent="0.25">
      <c r="A191" s="2">
        <v>2013</v>
      </c>
      <c r="B191" s="2" t="s">
        <v>249</v>
      </c>
      <c r="C191" s="2">
        <v>224.76379624</v>
      </c>
      <c r="D191" s="2">
        <v>224.76379624</v>
      </c>
      <c r="E191" s="2">
        <v>0</v>
      </c>
      <c r="F191" s="2">
        <v>1</v>
      </c>
      <c r="G191" s="3">
        <v>0</v>
      </c>
    </row>
    <row r="192" spans="1:7" x14ac:dyDescent="0.25">
      <c r="A192" s="2">
        <v>2013</v>
      </c>
      <c r="B192" s="2" t="s">
        <v>250</v>
      </c>
      <c r="C192" s="2">
        <v>254.99785394</v>
      </c>
      <c r="D192" s="2">
        <v>254.99785394</v>
      </c>
      <c r="E192" s="2">
        <v>0</v>
      </c>
      <c r="F192" s="2">
        <v>1</v>
      </c>
      <c r="G192" s="3">
        <v>0</v>
      </c>
    </row>
    <row r="193" spans="1:7" x14ac:dyDescent="0.25">
      <c r="A193" s="2">
        <v>2013</v>
      </c>
      <c r="B193" s="2" t="s">
        <v>251</v>
      </c>
      <c r="C193" s="2">
        <v>1157.5685728999999</v>
      </c>
      <c r="D193" s="2">
        <v>1157.5685728999999</v>
      </c>
      <c r="E193" s="2">
        <v>0</v>
      </c>
      <c r="F193" s="2">
        <v>1</v>
      </c>
      <c r="G193" s="3">
        <v>0</v>
      </c>
    </row>
    <row r="194" spans="1:7" x14ac:dyDescent="0.25">
      <c r="A194" s="2">
        <v>2013</v>
      </c>
      <c r="B194" s="2" t="s">
        <v>252</v>
      </c>
      <c r="C194" s="2">
        <v>146.90805205000001</v>
      </c>
      <c r="D194" s="2">
        <v>146.90805205000001</v>
      </c>
      <c r="E194" s="2">
        <v>0</v>
      </c>
      <c r="F194" s="2">
        <v>4</v>
      </c>
      <c r="G194" s="3">
        <v>0</v>
      </c>
    </row>
    <row r="195" spans="1:7" x14ac:dyDescent="0.25">
      <c r="A195" s="2">
        <v>2013</v>
      </c>
      <c r="B195" s="2" t="s">
        <v>253</v>
      </c>
      <c r="C195" s="2">
        <v>146.90805205000001</v>
      </c>
      <c r="D195" s="2">
        <v>146.90805205000001</v>
      </c>
      <c r="E195" s="2">
        <v>0</v>
      </c>
      <c r="F195" s="2">
        <v>1</v>
      </c>
      <c r="G195" s="3">
        <v>0</v>
      </c>
    </row>
    <row r="196" spans="1:7" x14ac:dyDescent="0.25">
      <c r="A196" s="2">
        <v>2013</v>
      </c>
      <c r="B196" s="2" t="s">
        <v>254</v>
      </c>
      <c r="C196" s="2">
        <v>193.78142334</v>
      </c>
      <c r="D196" s="2">
        <v>193.78142334</v>
      </c>
      <c r="E196" s="2">
        <v>0</v>
      </c>
      <c r="F196" s="2">
        <v>4</v>
      </c>
      <c r="G196" s="3">
        <v>0</v>
      </c>
    </row>
    <row r="197" spans="1:7" x14ac:dyDescent="0.25">
      <c r="A197" s="2">
        <v>2013</v>
      </c>
      <c r="B197" s="2" t="s">
        <v>255</v>
      </c>
      <c r="C197" s="2">
        <v>511.14473091999997</v>
      </c>
      <c r="D197" s="2">
        <v>511.14473091999997</v>
      </c>
      <c r="E197" s="2">
        <v>0</v>
      </c>
      <c r="F197" s="2">
        <v>1</v>
      </c>
      <c r="G197" s="3">
        <v>0</v>
      </c>
    </row>
    <row r="198" spans="1:7" x14ac:dyDescent="0.25">
      <c r="A198" s="2">
        <v>2013</v>
      </c>
      <c r="B198" s="2" t="s">
        <v>256</v>
      </c>
      <c r="C198" s="2">
        <v>144.93965453999999</v>
      </c>
      <c r="D198" s="2">
        <v>144.93965453999999</v>
      </c>
      <c r="E198" s="2">
        <v>0</v>
      </c>
      <c r="F198" s="2">
        <v>1</v>
      </c>
      <c r="G198" s="3">
        <v>0</v>
      </c>
    </row>
    <row r="199" spans="1:7" x14ac:dyDescent="0.25">
      <c r="A199" s="2">
        <v>2013</v>
      </c>
      <c r="B199" s="2" t="s">
        <v>257</v>
      </c>
      <c r="C199" s="2">
        <v>144.93965453999999</v>
      </c>
      <c r="D199" s="2">
        <v>144.93965453999999</v>
      </c>
      <c r="E199" s="2">
        <v>0</v>
      </c>
      <c r="F199" s="2">
        <v>1</v>
      </c>
      <c r="G199" s="3">
        <v>0</v>
      </c>
    </row>
    <row r="200" spans="1:7" x14ac:dyDescent="0.25">
      <c r="A200" s="2">
        <v>2013</v>
      </c>
      <c r="B200" s="2" t="s">
        <v>258</v>
      </c>
      <c r="C200" s="2">
        <v>433.62954094999998</v>
      </c>
      <c r="D200" s="2">
        <v>433.62954094999998</v>
      </c>
      <c r="E200" s="2">
        <v>0</v>
      </c>
      <c r="F200" s="2">
        <v>4</v>
      </c>
      <c r="G200" s="3">
        <v>0</v>
      </c>
    </row>
    <row r="201" spans="1:7" x14ac:dyDescent="0.25">
      <c r="A201" s="2">
        <v>2013</v>
      </c>
      <c r="B201" s="2" t="s">
        <v>259</v>
      </c>
      <c r="C201" s="2">
        <v>268.90717221</v>
      </c>
      <c r="D201" s="2">
        <v>268.90717221</v>
      </c>
      <c r="E201" s="2">
        <v>0</v>
      </c>
      <c r="F201" s="2">
        <v>4</v>
      </c>
      <c r="G201" s="3">
        <v>0</v>
      </c>
    </row>
    <row r="202" spans="1:7" x14ac:dyDescent="0.25">
      <c r="A202" s="2">
        <v>2013</v>
      </c>
      <c r="B202" s="2" t="s">
        <v>260</v>
      </c>
      <c r="C202" s="2">
        <v>268.90717221</v>
      </c>
      <c r="D202" s="2">
        <v>268.90717221</v>
      </c>
      <c r="E202" s="2">
        <v>0</v>
      </c>
      <c r="F202" s="2">
        <v>4</v>
      </c>
      <c r="G202" s="3">
        <v>0</v>
      </c>
    </row>
    <row r="203" spans="1:7" x14ac:dyDescent="0.25">
      <c r="A203" s="2">
        <v>2013</v>
      </c>
      <c r="B203" s="2" t="s">
        <v>261</v>
      </c>
      <c r="C203" s="2">
        <v>1035.1639637999999</v>
      </c>
      <c r="D203" s="2">
        <v>1035.1639637999999</v>
      </c>
      <c r="E203" s="2">
        <v>0</v>
      </c>
      <c r="F203" s="2">
        <v>5</v>
      </c>
      <c r="G203" s="3">
        <v>0</v>
      </c>
    </row>
    <row r="204" spans="1:7" x14ac:dyDescent="0.25">
      <c r="A204" s="2">
        <v>2013</v>
      </c>
      <c r="B204" s="2" t="s">
        <v>262</v>
      </c>
      <c r="C204" s="2">
        <v>1035.1639637999999</v>
      </c>
      <c r="D204" s="2">
        <v>1035.1639637999999</v>
      </c>
      <c r="E204" s="2">
        <v>0</v>
      </c>
      <c r="F204" s="2">
        <v>1</v>
      </c>
      <c r="G204" s="3">
        <v>0</v>
      </c>
    </row>
    <row r="205" spans="1:7" x14ac:dyDescent="0.25">
      <c r="A205" s="2">
        <v>2013</v>
      </c>
      <c r="B205" s="2" t="s">
        <v>263</v>
      </c>
      <c r="C205" s="2">
        <v>1035.1639637999999</v>
      </c>
      <c r="D205" s="2">
        <v>1035.1639637999999</v>
      </c>
      <c r="E205" s="2">
        <v>0</v>
      </c>
      <c r="F205" s="2">
        <v>2</v>
      </c>
      <c r="G205" s="3">
        <v>0</v>
      </c>
    </row>
    <row r="206" spans="1:7" x14ac:dyDescent="0.25">
      <c r="A206" s="2">
        <v>2013</v>
      </c>
      <c r="B206" s="2" t="s">
        <v>264</v>
      </c>
      <c r="C206" s="2">
        <v>78.163267250000004</v>
      </c>
      <c r="D206" s="2">
        <v>78.163267250000004</v>
      </c>
      <c r="E206" s="2">
        <v>0</v>
      </c>
      <c r="F206" s="2">
        <v>2</v>
      </c>
      <c r="G206" s="3">
        <v>0</v>
      </c>
    </row>
    <row r="207" spans="1:7" x14ac:dyDescent="0.25">
      <c r="A207" s="2">
        <v>2013</v>
      </c>
      <c r="B207" s="2" t="s">
        <v>1886</v>
      </c>
      <c r="C207" s="2">
        <v>78.163267250000004</v>
      </c>
      <c r="D207" s="2">
        <v>78.163267250000004</v>
      </c>
      <c r="E207" s="2">
        <v>0</v>
      </c>
      <c r="F207" s="2">
        <v>2</v>
      </c>
      <c r="G207" s="3">
        <v>0</v>
      </c>
    </row>
    <row r="208" spans="1:7" x14ac:dyDescent="0.25">
      <c r="A208" s="2">
        <v>2013</v>
      </c>
      <c r="B208" s="2" t="s">
        <v>265</v>
      </c>
      <c r="C208" s="2">
        <v>141.84974568000001</v>
      </c>
      <c r="D208" s="2">
        <v>141.84974568000001</v>
      </c>
      <c r="E208" s="2">
        <v>0</v>
      </c>
      <c r="F208" s="2">
        <v>2</v>
      </c>
      <c r="G208" s="3">
        <v>0</v>
      </c>
    </row>
    <row r="209" spans="1:7" x14ac:dyDescent="0.25">
      <c r="A209" s="2">
        <v>2013</v>
      </c>
      <c r="B209" s="2" t="s">
        <v>266</v>
      </c>
      <c r="C209" s="2">
        <v>70.982253112999999</v>
      </c>
      <c r="D209" s="2">
        <v>70.982253112999999</v>
      </c>
      <c r="E209" s="2">
        <v>0</v>
      </c>
      <c r="F209" s="2">
        <v>16</v>
      </c>
      <c r="G209" s="3">
        <v>0</v>
      </c>
    </row>
    <row r="210" spans="1:7" x14ac:dyDescent="0.25">
      <c r="A210" s="2">
        <v>2013</v>
      </c>
      <c r="B210" s="2" t="s">
        <v>267</v>
      </c>
      <c r="C210" s="2">
        <v>89.838910420000005</v>
      </c>
      <c r="D210" s="2">
        <v>89.838910420000005</v>
      </c>
      <c r="E210" s="2">
        <v>0</v>
      </c>
      <c r="F210" s="2">
        <v>2</v>
      </c>
      <c r="G210" s="3">
        <v>0</v>
      </c>
    </row>
    <row r="211" spans="1:7" x14ac:dyDescent="0.25">
      <c r="A211" s="2">
        <v>2013</v>
      </c>
      <c r="B211" s="2" t="s">
        <v>268</v>
      </c>
      <c r="C211" s="2">
        <v>57.701968577999999</v>
      </c>
      <c r="D211" s="2">
        <v>57.701968577999999</v>
      </c>
      <c r="E211" s="2">
        <v>0</v>
      </c>
      <c r="F211" s="2">
        <v>4</v>
      </c>
      <c r="G211" s="3">
        <v>0</v>
      </c>
    </row>
    <row r="212" spans="1:7" x14ac:dyDescent="0.25">
      <c r="A212" s="2">
        <v>2013</v>
      </c>
      <c r="B212" s="2" t="s">
        <v>332</v>
      </c>
      <c r="C212" s="2">
        <v>25.892902457000002</v>
      </c>
      <c r="D212" s="2">
        <v>25.892902457000002</v>
      </c>
      <c r="E212" s="2">
        <v>0</v>
      </c>
      <c r="F212" s="2">
        <v>4</v>
      </c>
      <c r="G212" s="3">
        <v>0</v>
      </c>
    </row>
    <row r="213" spans="1:7" x14ac:dyDescent="0.25">
      <c r="A213" s="2">
        <v>2013</v>
      </c>
      <c r="B213" s="2" t="s">
        <v>333</v>
      </c>
      <c r="C213" s="2">
        <v>256.74797875000002</v>
      </c>
      <c r="D213" s="2">
        <v>256.74797875000002</v>
      </c>
      <c r="E213" s="2">
        <v>1.2125424420534272</v>
      </c>
      <c r="F213" s="2">
        <v>3</v>
      </c>
      <c r="G213" s="3">
        <v>0.60234864379999997</v>
      </c>
    </row>
    <row r="214" spans="1:7" x14ac:dyDescent="0.25">
      <c r="A214" s="2">
        <v>2013</v>
      </c>
      <c r="B214" s="2" t="s">
        <v>335</v>
      </c>
      <c r="C214" s="2">
        <v>203.70411357</v>
      </c>
      <c r="D214" s="2">
        <v>203.70411357</v>
      </c>
      <c r="E214" s="2">
        <v>1.2786811206444126</v>
      </c>
      <c r="F214" s="2">
        <v>2</v>
      </c>
      <c r="G214" s="3">
        <v>3.7959910105999999</v>
      </c>
    </row>
    <row r="215" spans="1:7" x14ac:dyDescent="0.25">
      <c r="A215" s="2">
        <v>2013</v>
      </c>
      <c r="B215" s="2" t="s">
        <v>336</v>
      </c>
      <c r="C215" s="2">
        <v>203.70411357</v>
      </c>
      <c r="D215" s="2">
        <v>203.70411357</v>
      </c>
      <c r="E215" s="2">
        <v>0</v>
      </c>
      <c r="F215" s="2">
        <v>2</v>
      </c>
      <c r="G215" s="3">
        <v>0</v>
      </c>
    </row>
    <row r="216" spans="1:7" x14ac:dyDescent="0.25">
      <c r="A216" s="2">
        <v>2013</v>
      </c>
      <c r="B216" s="2" t="s">
        <v>337</v>
      </c>
      <c r="C216" s="2">
        <v>309.79184392000002</v>
      </c>
      <c r="D216" s="2">
        <v>309.79184392000002</v>
      </c>
      <c r="E216" s="2">
        <v>0</v>
      </c>
      <c r="F216" s="2">
        <v>4</v>
      </c>
      <c r="G216" s="3">
        <v>0</v>
      </c>
    </row>
    <row r="217" spans="1:7" x14ac:dyDescent="0.25">
      <c r="A217" s="2">
        <v>2013</v>
      </c>
      <c r="B217" s="2" t="s">
        <v>338</v>
      </c>
      <c r="C217" s="2">
        <v>309.79184392000002</v>
      </c>
      <c r="D217" s="2">
        <v>309.79184392000002</v>
      </c>
      <c r="E217" s="2">
        <v>1.3889122517397035</v>
      </c>
      <c r="F217" s="2">
        <v>4</v>
      </c>
      <c r="G217" s="3">
        <v>2.9952718217999998</v>
      </c>
    </row>
    <row r="218" spans="1:7" x14ac:dyDescent="0.25">
      <c r="A218" s="2">
        <v>2013</v>
      </c>
      <c r="B218" s="2" t="s">
        <v>339</v>
      </c>
      <c r="C218" s="2">
        <v>150.66024838999999</v>
      </c>
      <c r="D218" s="2">
        <v>150.66024838999999</v>
      </c>
      <c r="E218" s="2">
        <v>0.99208017977825602</v>
      </c>
      <c r="F218" s="2">
        <v>1</v>
      </c>
      <c r="G218" s="3">
        <v>1.0264937064999999</v>
      </c>
    </row>
    <row r="219" spans="1:7" x14ac:dyDescent="0.25">
      <c r="A219" s="2">
        <v>2013</v>
      </c>
      <c r="B219" s="2" t="s">
        <v>340</v>
      </c>
      <c r="C219" s="2">
        <v>203.70411357</v>
      </c>
      <c r="D219" s="2">
        <v>203.70411357</v>
      </c>
      <c r="E219" s="2">
        <v>0</v>
      </c>
      <c r="F219" s="2">
        <v>2</v>
      </c>
      <c r="G219" s="3">
        <v>0</v>
      </c>
    </row>
    <row r="220" spans="1:7" x14ac:dyDescent="0.25">
      <c r="A220" s="2">
        <v>2013</v>
      </c>
      <c r="B220" s="2" t="s">
        <v>341</v>
      </c>
      <c r="C220" s="2">
        <v>22.71027999</v>
      </c>
      <c r="D220" s="2">
        <v>22.71027999</v>
      </c>
      <c r="E220" s="2">
        <v>1.57538658184102</v>
      </c>
      <c r="F220" s="2">
        <v>6</v>
      </c>
      <c r="G220" s="3">
        <v>4.6666666667000003</v>
      </c>
    </row>
    <row r="221" spans="1:7" x14ac:dyDescent="0.25">
      <c r="A221" s="2">
        <v>2013</v>
      </c>
      <c r="B221" s="2" t="s">
        <v>342</v>
      </c>
      <c r="C221" s="2">
        <v>22.71027999</v>
      </c>
      <c r="D221" s="2">
        <v>22.71027999</v>
      </c>
      <c r="E221" s="2">
        <v>1.9841603596638981</v>
      </c>
      <c r="F221" s="2">
        <v>6</v>
      </c>
      <c r="G221" s="3">
        <v>4.5</v>
      </c>
    </row>
    <row r="222" spans="1:7" x14ac:dyDescent="0.25">
      <c r="A222" s="2">
        <v>2013</v>
      </c>
      <c r="B222" s="2" t="s">
        <v>343</v>
      </c>
      <c r="C222" s="2">
        <v>326.97344372999999</v>
      </c>
      <c r="D222" s="2">
        <v>326.97344372999999</v>
      </c>
      <c r="E222" s="2">
        <v>0</v>
      </c>
      <c r="F222" s="2">
        <v>3</v>
      </c>
      <c r="G222" s="3">
        <v>0</v>
      </c>
    </row>
    <row r="223" spans="1:7" x14ac:dyDescent="0.25">
      <c r="A223" s="2">
        <v>2013</v>
      </c>
      <c r="B223" s="2" t="s">
        <v>344</v>
      </c>
      <c r="C223" s="2">
        <v>326.97344372999999</v>
      </c>
      <c r="D223" s="2">
        <v>326.97344372999999</v>
      </c>
      <c r="E223" s="2">
        <v>0</v>
      </c>
      <c r="F223" s="2">
        <v>3</v>
      </c>
      <c r="G223" s="3">
        <v>0</v>
      </c>
    </row>
    <row r="224" spans="1:7" x14ac:dyDescent="0.25">
      <c r="A224" s="2">
        <v>2013</v>
      </c>
      <c r="B224" s="2" t="s">
        <v>345</v>
      </c>
      <c r="C224" s="2">
        <v>250.52109021999999</v>
      </c>
      <c r="D224" s="2">
        <v>250.52109021999999</v>
      </c>
      <c r="E224" s="2">
        <v>1.3227735731092654</v>
      </c>
      <c r="F224" s="2">
        <v>2</v>
      </c>
      <c r="G224" s="3">
        <v>5.6860772864999998</v>
      </c>
    </row>
    <row r="225" spans="1:7" x14ac:dyDescent="0.25">
      <c r="A225" s="2">
        <v>2013</v>
      </c>
      <c r="B225" s="2" t="s">
        <v>346</v>
      </c>
      <c r="C225" s="2">
        <v>180.60116732</v>
      </c>
      <c r="D225" s="2">
        <v>180.60116732</v>
      </c>
      <c r="E225" s="2">
        <v>0</v>
      </c>
      <c r="F225" s="2">
        <v>3</v>
      </c>
      <c r="G225" s="3">
        <v>0</v>
      </c>
    </row>
    <row r="226" spans="1:7" x14ac:dyDescent="0.25">
      <c r="A226" s="2">
        <v>2013</v>
      </c>
      <c r="B226" s="2" t="s">
        <v>347</v>
      </c>
      <c r="C226" s="2">
        <v>112.42036376999999</v>
      </c>
      <c r="D226" s="2">
        <v>112.42036376999999</v>
      </c>
      <c r="E226" s="2">
        <v>0</v>
      </c>
      <c r="F226" s="2">
        <v>4</v>
      </c>
      <c r="G226" s="3">
        <v>0</v>
      </c>
    </row>
    <row r="227" spans="1:7" x14ac:dyDescent="0.25">
      <c r="A227" s="2">
        <v>2013</v>
      </c>
      <c r="B227" s="2" t="s">
        <v>348</v>
      </c>
      <c r="C227" s="2">
        <v>496.69140666999999</v>
      </c>
      <c r="D227" s="2">
        <v>496.69140666999999</v>
      </c>
      <c r="E227" s="2">
        <v>0</v>
      </c>
      <c r="F227" s="2">
        <v>4</v>
      </c>
      <c r="G227" s="3">
        <v>0</v>
      </c>
    </row>
    <row r="228" spans="1:7" x14ac:dyDescent="0.25">
      <c r="A228" s="2">
        <v>2013</v>
      </c>
      <c r="B228" s="2" t="s">
        <v>349</v>
      </c>
      <c r="C228" s="2">
        <v>203.92746052000001</v>
      </c>
      <c r="D228" s="2">
        <v>203.92746052000001</v>
      </c>
      <c r="E228" s="2">
        <v>0</v>
      </c>
      <c r="F228" s="2">
        <v>3</v>
      </c>
      <c r="G228" s="3">
        <v>0</v>
      </c>
    </row>
    <row r="229" spans="1:7" x14ac:dyDescent="0.25">
      <c r="A229" s="2">
        <v>2013</v>
      </c>
      <c r="B229" s="2" t="s">
        <v>350</v>
      </c>
      <c r="C229" s="2">
        <v>168.49043474999999</v>
      </c>
      <c r="D229" s="2">
        <v>168.49043474999999</v>
      </c>
      <c r="E229" s="2">
        <v>0</v>
      </c>
      <c r="F229" s="2">
        <v>2</v>
      </c>
      <c r="G229" s="3">
        <v>0</v>
      </c>
    </row>
    <row r="230" spans="1:7" x14ac:dyDescent="0.25">
      <c r="A230" s="2">
        <v>2013</v>
      </c>
      <c r="B230" s="2" t="s">
        <v>351</v>
      </c>
      <c r="C230" s="2">
        <v>342.83728982000002</v>
      </c>
      <c r="D230" s="2">
        <v>342.83728982000002</v>
      </c>
      <c r="E230" s="2">
        <v>0</v>
      </c>
      <c r="F230" s="2">
        <v>1</v>
      </c>
      <c r="G230" s="3">
        <v>0</v>
      </c>
    </row>
    <row r="231" spans="1:7" x14ac:dyDescent="0.25">
      <c r="A231" s="2">
        <v>2013</v>
      </c>
      <c r="B231" s="2" t="s">
        <v>352</v>
      </c>
      <c r="C231" s="2">
        <v>100.99153751999999</v>
      </c>
      <c r="D231" s="2">
        <v>100.99153751999999</v>
      </c>
      <c r="E231" s="2">
        <v>0</v>
      </c>
      <c r="F231" s="2">
        <v>1</v>
      </c>
      <c r="G231" s="3">
        <v>0</v>
      </c>
    </row>
    <row r="232" spans="1:7" x14ac:dyDescent="0.25">
      <c r="A232" s="2">
        <v>2013</v>
      </c>
      <c r="B232" s="2" t="s">
        <v>353</v>
      </c>
      <c r="C232" s="2">
        <v>150.34523321</v>
      </c>
      <c r="D232" s="2">
        <v>150.34523321</v>
      </c>
      <c r="E232" s="2">
        <v>0</v>
      </c>
      <c r="F232" s="2">
        <v>4</v>
      </c>
      <c r="G232" s="3">
        <v>0</v>
      </c>
    </row>
    <row r="233" spans="1:7" x14ac:dyDescent="0.25">
      <c r="A233" s="2">
        <v>2013</v>
      </c>
      <c r="B233" s="2" t="s">
        <v>354</v>
      </c>
      <c r="C233" s="2">
        <v>133.21776539000001</v>
      </c>
      <c r="D233" s="2">
        <v>133.21776539000001</v>
      </c>
      <c r="E233" s="2">
        <v>0</v>
      </c>
      <c r="F233" s="2">
        <v>4</v>
      </c>
      <c r="G233" s="3">
        <v>0</v>
      </c>
    </row>
    <row r="234" spans="1:7" x14ac:dyDescent="0.25">
      <c r="A234" s="2">
        <v>2013</v>
      </c>
      <c r="B234" s="2" t="s">
        <v>355</v>
      </c>
      <c r="C234" s="2">
        <v>133.21776539000001</v>
      </c>
      <c r="D234" s="2">
        <v>133.21776539000001</v>
      </c>
      <c r="E234" s="2">
        <v>0</v>
      </c>
      <c r="F234" s="2">
        <v>4</v>
      </c>
      <c r="G234" s="3">
        <v>0</v>
      </c>
    </row>
    <row r="235" spans="1:7" x14ac:dyDescent="0.25">
      <c r="A235" s="2">
        <v>2013</v>
      </c>
      <c r="B235" s="2" t="s">
        <v>356</v>
      </c>
      <c r="C235" s="2">
        <v>141.19633383999999</v>
      </c>
      <c r="D235" s="2">
        <v>141.19633383999999</v>
      </c>
      <c r="E235" s="2">
        <v>0</v>
      </c>
      <c r="F235" s="2">
        <v>3</v>
      </c>
      <c r="G235" s="3">
        <v>0</v>
      </c>
    </row>
    <row r="236" spans="1:7" x14ac:dyDescent="0.25">
      <c r="A236" s="2">
        <v>2013</v>
      </c>
      <c r="B236" s="2" t="s">
        <v>357</v>
      </c>
      <c r="C236" s="2">
        <v>160.08167657000001</v>
      </c>
      <c r="D236" s="2">
        <v>160.08167657000001</v>
      </c>
      <c r="E236" s="2">
        <v>0</v>
      </c>
      <c r="F236" s="2">
        <v>4</v>
      </c>
      <c r="G236" s="3">
        <v>0</v>
      </c>
    </row>
    <row r="237" spans="1:7" x14ac:dyDescent="0.25">
      <c r="A237" s="2">
        <v>2013</v>
      </c>
      <c r="B237" s="2" t="s">
        <v>358</v>
      </c>
      <c r="C237" s="2">
        <v>447.73004162000001</v>
      </c>
      <c r="D237" s="2">
        <v>447.73004162000001</v>
      </c>
      <c r="E237" s="2">
        <v>0</v>
      </c>
      <c r="F237" s="2">
        <v>2</v>
      </c>
      <c r="G237" s="3">
        <v>0</v>
      </c>
    </row>
    <row r="238" spans="1:7" x14ac:dyDescent="0.25">
      <c r="A238" s="2">
        <v>2013</v>
      </c>
      <c r="B238" s="2" t="s">
        <v>359</v>
      </c>
      <c r="C238" s="2">
        <v>273.91315091000001</v>
      </c>
      <c r="D238" s="2">
        <v>273.91315091000001</v>
      </c>
      <c r="E238" s="2">
        <v>0</v>
      </c>
      <c r="F238" s="2">
        <v>1</v>
      </c>
      <c r="G238" s="3">
        <v>0</v>
      </c>
    </row>
    <row r="239" spans="1:7" x14ac:dyDescent="0.25">
      <c r="A239" s="2">
        <v>2013</v>
      </c>
      <c r="B239" s="2" t="s">
        <v>360</v>
      </c>
      <c r="C239" s="2">
        <v>273.91315091000001</v>
      </c>
      <c r="D239" s="2">
        <v>273.91315091000001</v>
      </c>
      <c r="E239" s="2">
        <v>0</v>
      </c>
      <c r="F239" s="2">
        <v>1</v>
      </c>
      <c r="G239" s="3">
        <v>0</v>
      </c>
    </row>
    <row r="240" spans="1:7" x14ac:dyDescent="0.25">
      <c r="A240" s="2">
        <v>2013</v>
      </c>
      <c r="B240" s="2" t="s">
        <v>361</v>
      </c>
      <c r="C240" s="2">
        <v>447.73004162000001</v>
      </c>
      <c r="D240" s="2">
        <v>447.73004162000001</v>
      </c>
      <c r="E240" s="2">
        <v>0</v>
      </c>
      <c r="F240" s="2">
        <v>2</v>
      </c>
      <c r="G240" s="3">
        <v>0</v>
      </c>
    </row>
    <row r="241" spans="1:7" x14ac:dyDescent="0.25">
      <c r="A241" s="2">
        <v>2013</v>
      </c>
      <c r="B241" s="2" t="s">
        <v>362</v>
      </c>
      <c r="C241" s="2">
        <v>209.65205187999999</v>
      </c>
      <c r="D241" s="2">
        <v>209.65205187999999</v>
      </c>
      <c r="E241" s="2">
        <v>0</v>
      </c>
      <c r="F241" s="2">
        <v>2</v>
      </c>
      <c r="G241" s="3">
        <v>0</v>
      </c>
    </row>
    <row r="242" spans="1:7" x14ac:dyDescent="0.25">
      <c r="A242" s="2">
        <v>2013</v>
      </c>
      <c r="B242" s="2" t="s">
        <v>363</v>
      </c>
      <c r="C242" s="2">
        <v>323.40268228999997</v>
      </c>
      <c r="D242" s="2">
        <v>323.40268228999997</v>
      </c>
      <c r="E242" s="2">
        <v>0</v>
      </c>
      <c r="F242" s="2">
        <v>5</v>
      </c>
      <c r="G242" s="3">
        <v>0</v>
      </c>
    </row>
    <row r="243" spans="1:7" x14ac:dyDescent="0.25">
      <c r="A243" s="2">
        <v>2013</v>
      </c>
      <c r="B243" s="2" t="s">
        <v>1892</v>
      </c>
      <c r="C243" s="2">
        <v>168.03339983000001</v>
      </c>
      <c r="D243" s="2">
        <v>168.03339983000001</v>
      </c>
      <c r="E243" s="2">
        <v>0</v>
      </c>
      <c r="F243" s="2">
        <v>2</v>
      </c>
      <c r="G243" s="3">
        <v>0</v>
      </c>
    </row>
    <row r="244" spans="1:7" x14ac:dyDescent="0.25">
      <c r="A244" s="2">
        <v>2013</v>
      </c>
      <c r="B244" s="2" t="s">
        <v>364</v>
      </c>
      <c r="C244" s="2">
        <v>196.40475153</v>
      </c>
      <c r="D244" s="2">
        <v>196.40475153</v>
      </c>
      <c r="E244" s="2">
        <v>0</v>
      </c>
      <c r="F244" s="2">
        <v>3</v>
      </c>
      <c r="G244" s="3">
        <v>0</v>
      </c>
    </row>
    <row r="245" spans="1:7" x14ac:dyDescent="0.25">
      <c r="A245" s="2">
        <v>2013</v>
      </c>
      <c r="B245" s="2" t="s">
        <v>365</v>
      </c>
      <c r="C245" s="2">
        <v>65.078903917999995</v>
      </c>
      <c r="D245" s="2">
        <v>65.078903917999995</v>
      </c>
      <c r="E245" s="2">
        <v>1.3962609938444794</v>
      </c>
      <c r="F245" s="2">
        <v>4</v>
      </c>
      <c r="G245" s="3">
        <v>6.3703371155999999</v>
      </c>
    </row>
    <row r="246" spans="1:7" x14ac:dyDescent="0.25">
      <c r="A246" s="2">
        <v>2013</v>
      </c>
      <c r="B246" s="2" t="s">
        <v>366</v>
      </c>
      <c r="C246" s="2">
        <v>540.13368533000005</v>
      </c>
      <c r="D246" s="2">
        <v>540.13368533000005</v>
      </c>
      <c r="E246" s="2">
        <v>0</v>
      </c>
      <c r="F246" s="2">
        <v>4</v>
      </c>
      <c r="G246" s="3">
        <v>0</v>
      </c>
    </row>
    <row r="247" spans="1:7" x14ac:dyDescent="0.25">
      <c r="A247" s="2">
        <v>2013</v>
      </c>
      <c r="B247" s="2" t="s">
        <v>367</v>
      </c>
      <c r="C247" s="2">
        <v>255.38782301000001</v>
      </c>
      <c r="D247" s="2">
        <v>255.38782301000001</v>
      </c>
      <c r="E247" s="2">
        <v>1.7361403146952139</v>
      </c>
      <c r="F247" s="2">
        <v>6</v>
      </c>
      <c r="G247" s="3">
        <v>3.0913535284</v>
      </c>
    </row>
    <row r="248" spans="1:7" x14ac:dyDescent="0.25">
      <c r="A248" s="2">
        <v>2013</v>
      </c>
      <c r="B248" s="2" t="s">
        <v>368</v>
      </c>
      <c r="C248" s="2">
        <v>39.413192780000003</v>
      </c>
      <c r="D248" s="2">
        <v>39.413192780000003</v>
      </c>
      <c r="E248" s="2">
        <v>1.2755316597615987</v>
      </c>
      <c r="F248" s="2">
        <v>12</v>
      </c>
      <c r="G248" s="3">
        <v>21.855458770999999</v>
      </c>
    </row>
    <row r="249" spans="1:7" x14ac:dyDescent="0.25">
      <c r="A249" s="2">
        <v>2013</v>
      </c>
      <c r="B249" s="2" t="s">
        <v>369</v>
      </c>
      <c r="C249" s="2">
        <v>203.62656688000001</v>
      </c>
      <c r="D249" s="2">
        <v>203.62656688000001</v>
      </c>
      <c r="E249" s="2">
        <v>0</v>
      </c>
      <c r="F249" s="2">
        <v>4</v>
      </c>
      <c r="G249" s="3">
        <v>0</v>
      </c>
    </row>
    <row r="250" spans="1:7" x14ac:dyDescent="0.25">
      <c r="A250" s="2">
        <v>2013</v>
      </c>
      <c r="B250" s="2" t="s">
        <v>370</v>
      </c>
      <c r="C250" s="2">
        <v>157.83409259999999</v>
      </c>
      <c r="D250" s="2">
        <v>157.83409259999999</v>
      </c>
      <c r="E250" s="2">
        <v>0</v>
      </c>
      <c r="F250" s="2">
        <v>6</v>
      </c>
      <c r="G250" s="3">
        <v>0</v>
      </c>
    </row>
    <row r="251" spans="1:7" x14ac:dyDescent="0.25">
      <c r="A251" s="2">
        <v>2013</v>
      </c>
      <c r="B251" s="2" t="s">
        <v>371</v>
      </c>
      <c r="C251" s="2">
        <v>215.57192501</v>
      </c>
      <c r="D251" s="2">
        <v>215.57192501</v>
      </c>
      <c r="E251" s="2">
        <v>0</v>
      </c>
      <c r="F251" s="2">
        <v>3</v>
      </c>
      <c r="G251" s="3">
        <v>0</v>
      </c>
    </row>
    <row r="252" spans="1:7" x14ac:dyDescent="0.25">
      <c r="A252" s="2">
        <v>2013</v>
      </c>
      <c r="B252" s="2" t="s">
        <v>372</v>
      </c>
      <c r="C252" s="2">
        <v>510.61546694999998</v>
      </c>
      <c r="D252" s="2">
        <v>510.61546694999998</v>
      </c>
      <c r="E252" s="2">
        <v>0</v>
      </c>
      <c r="F252" s="2">
        <v>3</v>
      </c>
      <c r="G252" s="3">
        <v>0</v>
      </c>
    </row>
    <row r="253" spans="1:7" x14ac:dyDescent="0.25">
      <c r="A253" s="2">
        <v>2013</v>
      </c>
      <c r="B253" s="2" t="s">
        <v>373</v>
      </c>
      <c r="C253" s="2">
        <v>193.38874347999999</v>
      </c>
      <c r="D253" s="2">
        <v>193.38874347999999</v>
      </c>
      <c r="E253" s="2">
        <v>0</v>
      </c>
      <c r="F253" s="2">
        <v>4</v>
      </c>
      <c r="G253" s="3">
        <v>0</v>
      </c>
    </row>
    <row r="254" spans="1:7" x14ac:dyDescent="0.25">
      <c r="A254" s="2">
        <v>2013</v>
      </c>
      <c r="B254" s="2" t="s">
        <v>374</v>
      </c>
      <c r="C254" s="2">
        <v>193.38874347999999</v>
      </c>
      <c r="D254" s="2">
        <v>193.38874347999999</v>
      </c>
      <c r="E254" s="2">
        <v>0.93696461429055045</v>
      </c>
      <c r="F254" s="2">
        <v>2</v>
      </c>
      <c r="G254" s="3">
        <v>8.0029646568999997</v>
      </c>
    </row>
    <row r="255" spans="1:7" x14ac:dyDescent="0.25">
      <c r="A255" s="2">
        <v>2013</v>
      </c>
      <c r="B255" s="2" t="s">
        <v>375</v>
      </c>
      <c r="C255" s="2">
        <v>296.44385718000001</v>
      </c>
      <c r="D255" s="2">
        <v>296.44385718000001</v>
      </c>
      <c r="E255" s="2">
        <v>0</v>
      </c>
      <c r="F255" s="2">
        <v>1</v>
      </c>
      <c r="G255" s="3">
        <v>0</v>
      </c>
    </row>
    <row r="256" spans="1:7" x14ac:dyDescent="0.25">
      <c r="A256" s="2">
        <v>2013</v>
      </c>
      <c r="B256" s="2" t="s">
        <v>1893</v>
      </c>
      <c r="C256" s="2">
        <v>296.44385718000001</v>
      </c>
      <c r="D256" s="2">
        <v>296.44385718000001</v>
      </c>
      <c r="E256" s="2">
        <v>0</v>
      </c>
      <c r="F256" s="2">
        <v>2</v>
      </c>
      <c r="G256" s="3">
        <v>0</v>
      </c>
    </row>
    <row r="257" spans="1:7" x14ac:dyDescent="0.25">
      <c r="A257" s="2">
        <v>2013</v>
      </c>
      <c r="B257" s="2" t="s">
        <v>376</v>
      </c>
      <c r="C257" s="2">
        <v>1532.2391588999999</v>
      </c>
      <c r="D257" s="2">
        <v>1532.2391588999999</v>
      </c>
      <c r="E257" s="2">
        <v>0</v>
      </c>
      <c r="F257" s="2">
        <v>3</v>
      </c>
      <c r="G257" s="3">
        <v>0</v>
      </c>
    </row>
    <row r="258" spans="1:7" x14ac:dyDescent="0.25">
      <c r="A258" s="2">
        <v>2013</v>
      </c>
      <c r="B258" s="2" t="s">
        <v>377</v>
      </c>
      <c r="C258" s="2">
        <v>206.33267848</v>
      </c>
      <c r="D258" s="2">
        <v>206.33267848</v>
      </c>
      <c r="E258" s="2">
        <v>0</v>
      </c>
      <c r="F258" s="2">
        <v>6</v>
      </c>
      <c r="G258" s="3">
        <v>0</v>
      </c>
    </row>
    <row r="259" spans="1:7" x14ac:dyDescent="0.25">
      <c r="A259" s="2">
        <v>2013</v>
      </c>
      <c r="B259" s="2" t="s">
        <v>378</v>
      </c>
      <c r="C259" s="2">
        <v>444.67772015000003</v>
      </c>
      <c r="D259" s="2">
        <v>444.67772015000003</v>
      </c>
      <c r="E259" s="2">
        <v>0</v>
      </c>
      <c r="F259" s="2">
        <v>5</v>
      </c>
      <c r="G259" s="3">
        <v>0</v>
      </c>
    </row>
    <row r="260" spans="1:7" x14ac:dyDescent="0.25">
      <c r="A260" s="2">
        <v>2013</v>
      </c>
      <c r="B260" s="2" t="s">
        <v>379</v>
      </c>
      <c r="C260" s="2">
        <v>240.38197015</v>
      </c>
      <c r="D260" s="2">
        <v>240.38197015</v>
      </c>
      <c r="E260" s="2">
        <v>0</v>
      </c>
      <c r="F260" s="2">
        <v>2</v>
      </c>
      <c r="G260" s="3">
        <v>0</v>
      </c>
    </row>
    <row r="261" spans="1:7" x14ac:dyDescent="0.25">
      <c r="A261" s="2">
        <v>2013</v>
      </c>
      <c r="B261" s="2" t="s">
        <v>380</v>
      </c>
      <c r="C261" s="2">
        <v>172.28338682</v>
      </c>
      <c r="D261" s="2">
        <v>172.28338682</v>
      </c>
      <c r="E261" s="2">
        <v>0</v>
      </c>
      <c r="F261" s="2">
        <v>4</v>
      </c>
      <c r="G261" s="3">
        <v>0</v>
      </c>
    </row>
    <row r="262" spans="1:7" x14ac:dyDescent="0.25">
      <c r="A262" s="2">
        <v>2013</v>
      </c>
      <c r="B262" s="2" t="s">
        <v>381</v>
      </c>
      <c r="C262" s="2">
        <v>241.23939424</v>
      </c>
      <c r="D262" s="2">
        <v>241.23939424</v>
      </c>
      <c r="E262" s="2">
        <v>0</v>
      </c>
      <c r="F262" s="2">
        <v>1</v>
      </c>
      <c r="G262" s="3">
        <v>0</v>
      </c>
    </row>
    <row r="263" spans="1:7" x14ac:dyDescent="0.25">
      <c r="A263" s="2">
        <v>2013</v>
      </c>
      <c r="B263" s="2" t="s">
        <v>382</v>
      </c>
      <c r="C263" s="2">
        <v>1114.1008657</v>
      </c>
      <c r="D263" s="2">
        <v>1114.1008657</v>
      </c>
      <c r="E263" s="2">
        <v>0</v>
      </c>
      <c r="F263" s="2">
        <v>2</v>
      </c>
      <c r="G263" s="3">
        <v>0</v>
      </c>
    </row>
    <row r="264" spans="1:7" x14ac:dyDescent="0.25">
      <c r="A264" s="2">
        <v>2013</v>
      </c>
      <c r="B264" s="2" t="s">
        <v>383</v>
      </c>
      <c r="C264" s="2">
        <v>1035.1639637999999</v>
      </c>
      <c r="D264" s="2">
        <v>1035.1639637999999</v>
      </c>
      <c r="E264" s="2">
        <v>0</v>
      </c>
      <c r="F264" s="2">
        <v>4</v>
      </c>
      <c r="G264" s="3">
        <v>0</v>
      </c>
    </row>
    <row r="265" spans="1:7" x14ac:dyDescent="0.25">
      <c r="A265" s="2">
        <v>2013</v>
      </c>
      <c r="B265" s="2" t="s">
        <v>384</v>
      </c>
      <c r="C265" s="2">
        <v>470.28145984000002</v>
      </c>
      <c r="D265" s="2">
        <v>470.28145984000002</v>
      </c>
      <c r="E265" s="2">
        <v>0</v>
      </c>
      <c r="F265" s="2">
        <v>1</v>
      </c>
      <c r="G265" s="3">
        <v>0</v>
      </c>
    </row>
    <row r="266" spans="1:7" x14ac:dyDescent="0.25">
      <c r="A266" s="2">
        <v>2013</v>
      </c>
      <c r="B266" s="2" t="s">
        <v>385</v>
      </c>
      <c r="C266" s="2">
        <v>176.05597152999999</v>
      </c>
      <c r="D266" s="2">
        <v>176.05597152999999</v>
      </c>
      <c r="E266" s="2">
        <v>0</v>
      </c>
      <c r="F266" s="2">
        <v>2</v>
      </c>
      <c r="G266" s="3">
        <v>0</v>
      </c>
    </row>
    <row r="267" spans="1:7" x14ac:dyDescent="0.25">
      <c r="A267" s="2">
        <v>2013</v>
      </c>
      <c r="B267" s="2" t="s">
        <v>386</v>
      </c>
      <c r="C267" s="2">
        <v>190.09557724000001</v>
      </c>
      <c r="D267" s="2">
        <v>190.09557724000001</v>
      </c>
      <c r="E267" s="2">
        <v>0</v>
      </c>
      <c r="F267" s="2">
        <v>1</v>
      </c>
      <c r="G267" s="3">
        <v>0</v>
      </c>
    </row>
    <row r="268" spans="1:7" x14ac:dyDescent="0.25">
      <c r="A268" s="2">
        <v>2013</v>
      </c>
      <c r="B268" s="2" t="s">
        <v>387</v>
      </c>
      <c r="C268" s="2">
        <v>576.86246940000001</v>
      </c>
      <c r="D268" s="2">
        <v>576.86246940000001</v>
      </c>
      <c r="E268" s="2">
        <v>0</v>
      </c>
      <c r="F268" s="2">
        <v>3</v>
      </c>
      <c r="G268" s="3">
        <v>0</v>
      </c>
    </row>
    <row r="269" spans="1:7" x14ac:dyDescent="0.25">
      <c r="A269" s="2">
        <v>2013</v>
      </c>
      <c r="B269" s="2" t="s">
        <v>388</v>
      </c>
      <c r="C269" s="2">
        <v>215.16693549999999</v>
      </c>
      <c r="D269" s="2">
        <v>215.16693549999999</v>
      </c>
      <c r="E269" s="2">
        <v>0</v>
      </c>
      <c r="F269" s="2">
        <v>3</v>
      </c>
      <c r="G269" s="3">
        <v>0</v>
      </c>
    </row>
    <row r="270" spans="1:7" x14ac:dyDescent="0.25">
      <c r="A270" s="2">
        <v>2013</v>
      </c>
      <c r="B270" s="2" t="s">
        <v>389</v>
      </c>
      <c r="C270" s="2">
        <v>141.17884749000001</v>
      </c>
      <c r="D270" s="2">
        <v>141.17884749000001</v>
      </c>
      <c r="E270" s="2">
        <v>0</v>
      </c>
      <c r="F270" s="2">
        <v>2</v>
      </c>
      <c r="G270" s="3">
        <v>0</v>
      </c>
    </row>
    <row r="271" spans="1:7" x14ac:dyDescent="0.25">
      <c r="A271" s="2">
        <v>2013</v>
      </c>
      <c r="B271" s="2" t="s">
        <v>390</v>
      </c>
      <c r="C271" s="2">
        <v>735.14188618000003</v>
      </c>
      <c r="D271" s="2">
        <v>735.14188618000003</v>
      </c>
      <c r="E271" s="2">
        <v>2.0943914908553625</v>
      </c>
      <c r="F271" s="2">
        <v>2</v>
      </c>
      <c r="G271" s="3">
        <v>1.0018396889000001</v>
      </c>
    </row>
    <row r="272" spans="1:7" x14ac:dyDescent="0.25">
      <c r="A272" s="2">
        <v>2013</v>
      </c>
      <c r="B272" s="2" t="s">
        <v>391</v>
      </c>
      <c r="C272" s="2">
        <v>37.942130616</v>
      </c>
      <c r="D272" s="2">
        <v>37.942130616</v>
      </c>
      <c r="E272" s="2">
        <v>0</v>
      </c>
      <c r="F272" s="2">
        <v>2</v>
      </c>
      <c r="G272" s="3">
        <v>0</v>
      </c>
    </row>
    <row r="273" spans="1:7" x14ac:dyDescent="0.25">
      <c r="A273" s="2">
        <v>2013</v>
      </c>
      <c r="B273" s="2" t="s">
        <v>392</v>
      </c>
      <c r="C273" s="2">
        <v>37.942130616</v>
      </c>
      <c r="D273" s="2">
        <v>37.942130616</v>
      </c>
      <c r="E273" s="2">
        <v>0</v>
      </c>
      <c r="F273" s="2">
        <v>2</v>
      </c>
      <c r="G273" s="3">
        <v>0</v>
      </c>
    </row>
    <row r="274" spans="1:7" x14ac:dyDescent="0.25">
      <c r="A274" s="2">
        <v>2013</v>
      </c>
      <c r="B274" s="2" t="s">
        <v>393</v>
      </c>
      <c r="C274" s="2">
        <v>101.21006294999999</v>
      </c>
      <c r="D274" s="2">
        <v>101.21006294999999</v>
      </c>
      <c r="E274" s="2">
        <v>0</v>
      </c>
      <c r="F274" s="2">
        <v>1</v>
      </c>
      <c r="G274" s="3">
        <v>0</v>
      </c>
    </row>
    <row r="275" spans="1:7" x14ac:dyDescent="0.25">
      <c r="A275" s="2">
        <v>2013</v>
      </c>
      <c r="B275" s="2" t="s">
        <v>433</v>
      </c>
      <c r="C275" s="2">
        <v>149.49420183000001</v>
      </c>
      <c r="D275" s="2">
        <v>149.49420183000001</v>
      </c>
      <c r="E275" s="2">
        <v>0</v>
      </c>
      <c r="F275" s="2">
        <v>4</v>
      </c>
      <c r="G275" s="3">
        <v>0</v>
      </c>
    </row>
    <row r="276" spans="1:7" x14ac:dyDescent="0.25">
      <c r="A276" s="2">
        <v>2013</v>
      </c>
      <c r="B276" s="2" t="s">
        <v>434</v>
      </c>
      <c r="C276" s="2">
        <v>721.31033387000002</v>
      </c>
      <c r="D276" s="2">
        <v>721.31033387000002</v>
      </c>
      <c r="E276" s="2">
        <v>0</v>
      </c>
      <c r="F276" s="2">
        <v>4</v>
      </c>
      <c r="G276" s="3">
        <v>0</v>
      </c>
    </row>
    <row r="277" spans="1:7" x14ac:dyDescent="0.25">
      <c r="A277" s="2">
        <v>2013</v>
      </c>
      <c r="B277" s="2" t="s">
        <v>435</v>
      </c>
      <c r="C277" s="2">
        <v>721.31033387000002</v>
      </c>
      <c r="D277" s="2">
        <v>721.31033387000002</v>
      </c>
      <c r="E277" s="2">
        <v>0</v>
      </c>
      <c r="F277" s="2">
        <v>3</v>
      </c>
      <c r="G277" s="3">
        <v>0</v>
      </c>
    </row>
    <row r="278" spans="1:7" x14ac:dyDescent="0.25">
      <c r="A278" s="2">
        <v>2013</v>
      </c>
      <c r="B278" s="2" t="s">
        <v>436</v>
      </c>
      <c r="C278" s="2">
        <v>51.242677137999998</v>
      </c>
      <c r="D278" s="2">
        <v>51.242677137999998</v>
      </c>
      <c r="E278" s="2">
        <v>1.3448197993277531</v>
      </c>
      <c r="F278" s="2">
        <v>36</v>
      </c>
      <c r="G278" s="3">
        <v>30</v>
      </c>
    </row>
    <row r="279" spans="1:7" x14ac:dyDescent="0.25">
      <c r="A279" s="2">
        <v>2013</v>
      </c>
      <c r="B279" s="2" t="s">
        <v>437</v>
      </c>
      <c r="C279" s="2">
        <v>211.99782368000001</v>
      </c>
      <c r="D279" s="2">
        <v>211.99782368000001</v>
      </c>
      <c r="E279" s="2">
        <v>0</v>
      </c>
      <c r="F279" s="2">
        <v>9</v>
      </c>
      <c r="G279" s="3">
        <v>0</v>
      </c>
    </row>
    <row r="280" spans="1:7" x14ac:dyDescent="0.25">
      <c r="A280" s="2">
        <v>2013</v>
      </c>
      <c r="B280" s="2" t="s">
        <v>438</v>
      </c>
      <c r="C280" s="2">
        <v>218.04441987000001</v>
      </c>
      <c r="D280" s="2">
        <v>218.04441987000001</v>
      </c>
      <c r="E280" s="2">
        <v>0</v>
      </c>
      <c r="F280" s="2">
        <v>4</v>
      </c>
      <c r="G280" s="3">
        <v>0</v>
      </c>
    </row>
    <row r="281" spans="1:7" x14ac:dyDescent="0.25">
      <c r="A281" s="2">
        <v>2013</v>
      </c>
      <c r="B281" s="2" t="s">
        <v>439</v>
      </c>
      <c r="C281" s="2">
        <v>176.06928664</v>
      </c>
      <c r="D281" s="2">
        <v>176.06928664</v>
      </c>
      <c r="E281" s="2">
        <v>0</v>
      </c>
      <c r="F281" s="2">
        <v>4</v>
      </c>
      <c r="G281" s="3">
        <v>0</v>
      </c>
    </row>
    <row r="282" spans="1:7" x14ac:dyDescent="0.25">
      <c r="A282" s="2">
        <v>2013</v>
      </c>
      <c r="B282" s="2" t="s">
        <v>440</v>
      </c>
      <c r="C282" s="2">
        <v>176.06928664</v>
      </c>
      <c r="D282" s="2">
        <v>176.06928664</v>
      </c>
      <c r="E282" s="2">
        <v>0</v>
      </c>
      <c r="F282" s="2">
        <v>3</v>
      </c>
      <c r="G282" s="3">
        <v>0</v>
      </c>
    </row>
    <row r="283" spans="1:7" x14ac:dyDescent="0.25">
      <c r="A283" s="2">
        <v>2013</v>
      </c>
      <c r="B283" s="2" t="s">
        <v>441</v>
      </c>
      <c r="C283" s="2">
        <v>176.06928664</v>
      </c>
      <c r="D283" s="2">
        <v>176.06928664</v>
      </c>
      <c r="E283" s="2">
        <v>0</v>
      </c>
      <c r="F283" s="2">
        <v>25</v>
      </c>
      <c r="G283" s="3">
        <v>0</v>
      </c>
    </row>
    <row r="284" spans="1:7" x14ac:dyDescent="0.25">
      <c r="A284" s="2">
        <v>2013</v>
      </c>
      <c r="B284" s="2" t="s">
        <v>442</v>
      </c>
      <c r="C284" s="2">
        <v>107.79387019000001</v>
      </c>
      <c r="D284" s="2">
        <v>107.79387019000001</v>
      </c>
      <c r="E284" s="2">
        <v>0</v>
      </c>
      <c r="F284" s="2">
        <v>3</v>
      </c>
      <c r="G284" s="3">
        <v>0</v>
      </c>
    </row>
    <row r="285" spans="1:7" x14ac:dyDescent="0.25">
      <c r="A285" s="2">
        <v>2013</v>
      </c>
      <c r="B285" s="2" t="s">
        <v>443</v>
      </c>
      <c r="C285" s="2">
        <v>124.67115866</v>
      </c>
      <c r="D285" s="2">
        <v>124.67115866</v>
      </c>
      <c r="E285" s="2">
        <v>0</v>
      </c>
      <c r="F285" s="2">
        <v>3</v>
      </c>
      <c r="G285" s="3">
        <v>0</v>
      </c>
    </row>
    <row r="286" spans="1:7" x14ac:dyDescent="0.25">
      <c r="A286" s="2">
        <v>2013</v>
      </c>
      <c r="B286" s="2" t="s">
        <v>444</v>
      </c>
      <c r="C286" s="2">
        <v>171.24759639999999</v>
      </c>
      <c r="D286" s="2">
        <v>171.24759639999999</v>
      </c>
      <c r="E286" s="2">
        <v>0</v>
      </c>
      <c r="F286" s="2">
        <v>12</v>
      </c>
      <c r="G286" s="3">
        <v>0</v>
      </c>
    </row>
    <row r="287" spans="1:7" x14ac:dyDescent="0.25">
      <c r="A287" s="2">
        <v>2013</v>
      </c>
      <c r="B287" s="2" t="s">
        <v>445</v>
      </c>
      <c r="C287" s="2">
        <v>171.24759639999999</v>
      </c>
      <c r="D287" s="2">
        <v>171.24759639999999</v>
      </c>
      <c r="E287" s="2">
        <v>0</v>
      </c>
      <c r="F287" s="2">
        <v>2</v>
      </c>
      <c r="G287" s="3">
        <v>0</v>
      </c>
    </row>
    <row r="288" spans="1:7" x14ac:dyDescent="0.25">
      <c r="A288" s="2">
        <v>2013</v>
      </c>
      <c r="B288" s="2" t="s">
        <v>446</v>
      </c>
      <c r="C288" s="2">
        <v>258.35621677</v>
      </c>
      <c r="D288" s="2">
        <v>258.35621677</v>
      </c>
      <c r="E288" s="2">
        <v>0</v>
      </c>
      <c r="F288" s="2">
        <v>2</v>
      </c>
      <c r="G288" s="3">
        <v>0</v>
      </c>
    </row>
    <row r="289" spans="1:7" x14ac:dyDescent="0.25">
      <c r="A289" s="2">
        <v>2013</v>
      </c>
      <c r="B289" s="2" t="s">
        <v>447</v>
      </c>
      <c r="C289" s="2">
        <v>258.35621677</v>
      </c>
      <c r="D289" s="2">
        <v>258.35621677</v>
      </c>
      <c r="E289" s="2">
        <v>0</v>
      </c>
      <c r="F289" s="2">
        <v>2</v>
      </c>
      <c r="G289" s="3">
        <v>0</v>
      </c>
    </row>
    <row r="290" spans="1:7" x14ac:dyDescent="0.25">
      <c r="A290" s="2">
        <v>2013</v>
      </c>
      <c r="B290" s="2" t="s">
        <v>448</v>
      </c>
      <c r="C290" s="2">
        <v>258.35621677</v>
      </c>
      <c r="D290" s="2">
        <v>258.35621677</v>
      </c>
      <c r="E290" s="2">
        <v>0</v>
      </c>
      <c r="F290" s="2">
        <v>4</v>
      </c>
      <c r="G290" s="3">
        <v>0</v>
      </c>
    </row>
    <row r="291" spans="1:7" x14ac:dyDescent="0.25">
      <c r="A291" s="2">
        <v>2013</v>
      </c>
      <c r="B291" s="2" t="s">
        <v>449</v>
      </c>
      <c r="C291" s="2">
        <v>258.35621677</v>
      </c>
      <c r="D291" s="2">
        <v>258.35621677</v>
      </c>
      <c r="E291" s="2">
        <v>2.0943914907563368</v>
      </c>
      <c r="F291" s="2">
        <v>4</v>
      </c>
      <c r="G291" s="3">
        <v>2</v>
      </c>
    </row>
    <row r="292" spans="1:7" x14ac:dyDescent="0.25">
      <c r="A292" s="2">
        <v>2013</v>
      </c>
      <c r="B292" s="2" t="s">
        <v>450</v>
      </c>
      <c r="C292" s="2">
        <v>258.35621677</v>
      </c>
      <c r="D292" s="2">
        <v>258.35621677</v>
      </c>
      <c r="E292" s="2">
        <v>0</v>
      </c>
      <c r="F292" s="2">
        <v>3</v>
      </c>
      <c r="G292" s="3">
        <v>0</v>
      </c>
    </row>
    <row r="293" spans="1:7" x14ac:dyDescent="0.25">
      <c r="A293" s="2">
        <v>2013</v>
      </c>
      <c r="B293" s="2" t="s">
        <v>451</v>
      </c>
      <c r="C293" s="2">
        <v>258.35621677</v>
      </c>
      <c r="D293" s="2">
        <v>258.35621677</v>
      </c>
      <c r="E293" s="2">
        <v>0</v>
      </c>
      <c r="F293" s="2">
        <v>4</v>
      </c>
      <c r="G293" s="3">
        <v>0</v>
      </c>
    </row>
    <row r="294" spans="1:7" x14ac:dyDescent="0.25">
      <c r="A294" s="2">
        <v>2013</v>
      </c>
      <c r="B294" s="2" t="s">
        <v>452</v>
      </c>
      <c r="C294" s="2">
        <v>193.15034251</v>
      </c>
      <c r="D294" s="2">
        <v>193.15034251</v>
      </c>
      <c r="E294" s="2">
        <v>0</v>
      </c>
      <c r="F294" s="2">
        <v>2</v>
      </c>
      <c r="G294" s="3">
        <v>0</v>
      </c>
    </row>
    <row r="295" spans="1:7" x14ac:dyDescent="0.25">
      <c r="A295" s="2">
        <v>2013</v>
      </c>
      <c r="B295" s="2" t="s">
        <v>453</v>
      </c>
      <c r="C295" s="2">
        <v>117.01308644</v>
      </c>
      <c r="D295" s="2">
        <v>117.01308644</v>
      </c>
      <c r="E295" s="2">
        <v>0</v>
      </c>
      <c r="F295" s="2">
        <v>3</v>
      </c>
      <c r="G295" s="3">
        <v>0</v>
      </c>
    </row>
    <row r="296" spans="1:7" x14ac:dyDescent="0.25">
      <c r="A296" s="2">
        <v>2013</v>
      </c>
      <c r="B296" s="2" t="s">
        <v>454</v>
      </c>
      <c r="C296" s="2">
        <v>297.11065176</v>
      </c>
      <c r="D296" s="2">
        <v>297.11065176</v>
      </c>
      <c r="E296" s="2">
        <v>0</v>
      </c>
      <c r="F296" s="2">
        <v>16</v>
      </c>
      <c r="G296" s="3">
        <v>0</v>
      </c>
    </row>
    <row r="297" spans="1:7" x14ac:dyDescent="0.25">
      <c r="A297" s="2">
        <v>2013</v>
      </c>
      <c r="B297" s="2" t="s">
        <v>1897</v>
      </c>
      <c r="C297" s="2">
        <v>1261.1564175999999</v>
      </c>
      <c r="D297" s="2">
        <v>1261.1564175999999</v>
      </c>
      <c r="E297" s="2">
        <v>0</v>
      </c>
      <c r="F297" s="2">
        <v>2</v>
      </c>
      <c r="G297" s="3">
        <v>0</v>
      </c>
    </row>
    <row r="298" spans="1:7" x14ac:dyDescent="0.25">
      <c r="A298" s="2">
        <v>2013</v>
      </c>
      <c r="B298" s="2" t="s">
        <v>455</v>
      </c>
      <c r="C298" s="2">
        <v>607.47445822999998</v>
      </c>
      <c r="D298" s="2">
        <v>607.47445822999998</v>
      </c>
      <c r="E298" s="2">
        <v>0</v>
      </c>
      <c r="F298" s="2">
        <v>2</v>
      </c>
      <c r="G298" s="3">
        <v>0</v>
      </c>
    </row>
    <row r="299" spans="1:7" x14ac:dyDescent="0.25">
      <c r="A299" s="2">
        <v>2013</v>
      </c>
      <c r="B299" s="2" t="s">
        <v>456</v>
      </c>
      <c r="C299" s="2">
        <v>198.99105645</v>
      </c>
      <c r="D299" s="2">
        <v>198.99105645</v>
      </c>
      <c r="E299" s="2">
        <v>0</v>
      </c>
      <c r="F299" s="2">
        <v>9</v>
      </c>
      <c r="G299" s="3">
        <v>0</v>
      </c>
    </row>
    <row r="300" spans="1:7" x14ac:dyDescent="0.25">
      <c r="A300" s="2">
        <v>2013</v>
      </c>
      <c r="B300" s="2" t="s">
        <v>457</v>
      </c>
      <c r="C300" s="2">
        <v>348.81862038000003</v>
      </c>
      <c r="D300" s="2">
        <v>348.81862038000003</v>
      </c>
      <c r="E300" s="2">
        <v>0</v>
      </c>
      <c r="F300" s="2">
        <v>2</v>
      </c>
      <c r="G300" s="3">
        <v>0</v>
      </c>
    </row>
    <row r="301" spans="1:7" x14ac:dyDescent="0.25">
      <c r="A301" s="2">
        <v>2013</v>
      </c>
      <c r="B301" s="2" t="s">
        <v>458</v>
      </c>
      <c r="C301" s="2">
        <v>348.81862038000003</v>
      </c>
      <c r="D301" s="2">
        <v>348.81862038000003</v>
      </c>
      <c r="E301" s="2">
        <v>0</v>
      </c>
      <c r="F301" s="2">
        <v>2</v>
      </c>
      <c r="G301" s="3">
        <v>0</v>
      </c>
    </row>
    <row r="302" spans="1:7" x14ac:dyDescent="0.25">
      <c r="A302" s="2">
        <v>2013</v>
      </c>
      <c r="B302" s="2" t="s">
        <v>459</v>
      </c>
      <c r="C302" s="2">
        <v>272.92270626999999</v>
      </c>
      <c r="D302" s="2">
        <v>272.92270626999999</v>
      </c>
      <c r="E302" s="2">
        <v>0</v>
      </c>
      <c r="F302" s="2">
        <v>1</v>
      </c>
      <c r="G302" s="3">
        <v>0</v>
      </c>
    </row>
    <row r="303" spans="1:7" x14ac:dyDescent="0.25">
      <c r="A303" s="2">
        <v>2013</v>
      </c>
      <c r="B303" s="2" t="s">
        <v>460</v>
      </c>
      <c r="C303" s="2">
        <v>142.81092530000001</v>
      </c>
      <c r="D303" s="2">
        <v>142.81092530000001</v>
      </c>
      <c r="E303" s="2">
        <v>1.6167232560126419</v>
      </c>
      <c r="F303" s="2">
        <v>4</v>
      </c>
      <c r="G303" s="3">
        <v>3.0015054817000002</v>
      </c>
    </row>
    <row r="304" spans="1:7" x14ac:dyDescent="0.25">
      <c r="A304" s="2">
        <v>2013</v>
      </c>
      <c r="B304" s="2" t="s">
        <v>461</v>
      </c>
      <c r="C304" s="2">
        <v>142.81092530000001</v>
      </c>
      <c r="D304" s="2">
        <v>142.81092530000001</v>
      </c>
      <c r="E304" s="2">
        <v>0</v>
      </c>
      <c r="F304" s="2">
        <v>3</v>
      </c>
      <c r="G304" s="3">
        <v>0</v>
      </c>
    </row>
    <row r="305" spans="1:7" x14ac:dyDescent="0.25">
      <c r="A305" s="2">
        <v>2013</v>
      </c>
      <c r="B305" s="2" t="s">
        <v>462</v>
      </c>
      <c r="C305" s="2">
        <v>188.79302444999999</v>
      </c>
      <c r="D305" s="2">
        <v>188.79302444999999</v>
      </c>
      <c r="E305" s="2">
        <v>0</v>
      </c>
      <c r="F305" s="2">
        <v>2</v>
      </c>
      <c r="G305" s="3">
        <v>0</v>
      </c>
    </row>
    <row r="306" spans="1:7" x14ac:dyDescent="0.25">
      <c r="A306" s="2">
        <v>2013</v>
      </c>
      <c r="B306" s="2" t="s">
        <v>463</v>
      </c>
      <c r="C306" s="2">
        <v>188.79302444999999</v>
      </c>
      <c r="D306" s="2">
        <v>188.79302444999999</v>
      </c>
      <c r="E306" s="2">
        <v>0</v>
      </c>
      <c r="F306" s="2">
        <v>4</v>
      </c>
      <c r="G306" s="3">
        <v>0</v>
      </c>
    </row>
    <row r="307" spans="1:7" x14ac:dyDescent="0.25">
      <c r="A307" s="2">
        <v>2013</v>
      </c>
      <c r="B307" s="2" t="s">
        <v>464</v>
      </c>
      <c r="C307" s="2">
        <v>188.79302444999999</v>
      </c>
      <c r="D307" s="2">
        <v>188.79302444999999</v>
      </c>
      <c r="E307" s="2">
        <v>0</v>
      </c>
      <c r="F307" s="2">
        <v>9</v>
      </c>
      <c r="G307" s="3">
        <v>0</v>
      </c>
    </row>
    <row r="308" spans="1:7" x14ac:dyDescent="0.25">
      <c r="A308" s="2">
        <v>2013</v>
      </c>
      <c r="B308" s="2" t="s">
        <v>465</v>
      </c>
      <c r="C308" s="2">
        <v>188.79302444999999</v>
      </c>
      <c r="D308" s="2">
        <v>188.79302444999999</v>
      </c>
      <c r="E308" s="2">
        <v>0</v>
      </c>
      <c r="F308" s="2">
        <v>3</v>
      </c>
      <c r="G308" s="3">
        <v>0</v>
      </c>
    </row>
    <row r="309" spans="1:7" x14ac:dyDescent="0.25">
      <c r="A309" s="2">
        <v>2013</v>
      </c>
      <c r="B309" s="2" t="s">
        <v>466</v>
      </c>
      <c r="C309" s="2">
        <v>188.79302444999999</v>
      </c>
      <c r="D309" s="2">
        <v>188.79302444999999</v>
      </c>
      <c r="E309" s="2">
        <v>0</v>
      </c>
      <c r="F309" s="2">
        <v>3</v>
      </c>
      <c r="G309" s="3">
        <v>0</v>
      </c>
    </row>
    <row r="310" spans="1:7" x14ac:dyDescent="0.25">
      <c r="A310" s="2">
        <v>2013</v>
      </c>
      <c r="B310" s="2" t="s">
        <v>504</v>
      </c>
      <c r="C310" s="2">
        <v>136.45233286000001</v>
      </c>
      <c r="D310" s="2">
        <v>136.45233286000001</v>
      </c>
      <c r="E310" s="2">
        <v>0</v>
      </c>
      <c r="F310" s="2">
        <v>2</v>
      </c>
      <c r="G310" s="3">
        <v>0</v>
      </c>
    </row>
    <row r="311" spans="1:7" x14ac:dyDescent="0.25">
      <c r="A311" s="2">
        <v>2013</v>
      </c>
      <c r="B311" s="2" t="s">
        <v>505</v>
      </c>
      <c r="C311" s="2">
        <v>194.57470372</v>
      </c>
      <c r="D311" s="2">
        <v>194.57470372</v>
      </c>
      <c r="E311" s="2">
        <v>0</v>
      </c>
      <c r="F311" s="2">
        <v>4</v>
      </c>
      <c r="G311" s="3">
        <v>0</v>
      </c>
    </row>
    <row r="312" spans="1:7" x14ac:dyDescent="0.25">
      <c r="A312" s="2">
        <v>2013</v>
      </c>
      <c r="B312" s="2" t="s">
        <v>506</v>
      </c>
      <c r="C312" s="2">
        <v>6.6615480279000003</v>
      </c>
      <c r="D312" s="2">
        <v>6.6615480279000003</v>
      </c>
      <c r="E312" s="2">
        <v>0</v>
      </c>
      <c r="F312" s="2">
        <v>6</v>
      </c>
      <c r="G312" s="3">
        <v>0</v>
      </c>
    </row>
    <row r="313" spans="1:7" x14ac:dyDescent="0.25">
      <c r="A313" s="2">
        <v>2013</v>
      </c>
      <c r="B313" s="2" t="s">
        <v>507</v>
      </c>
      <c r="C313" s="2">
        <v>145.22716790000001</v>
      </c>
      <c r="D313" s="2">
        <v>145.22716790000001</v>
      </c>
      <c r="E313" s="2">
        <v>0</v>
      </c>
      <c r="F313" s="2">
        <v>2</v>
      </c>
      <c r="G313" s="3">
        <v>0</v>
      </c>
    </row>
    <row r="314" spans="1:7" x14ac:dyDescent="0.25">
      <c r="A314" s="2">
        <v>2013</v>
      </c>
      <c r="B314" s="2" t="s">
        <v>508</v>
      </c>
      <c r="C314" s="2">
        <v>178.67577084999999</v>
      </c>
      <c r="D314" s="2">
        <v>178.67577084999999</v>
      </c>
      <c r="E314" s="2">
        <v>0</v>
      </c>
      <c r="F314" s="2">
        <v>3</v>
      </c>
      <c r="G314" s="3">
        <v>0</v>
      </c>
    </row>
    <row r="315" spans="1:7" x14ac:dyDescent="0.25">
      <c r="A315" s="2">
        <v>2013</v>
      </c>
      <c r="B315" s="2" t="s">
        <v>509</v>
      </c>
      <c r="C315" s="2">
        <v>145.22716790000001</v>
      </c>
      <c r="D315" s="2">
        <v>145.22716790000001</v>
      </c>
      <c r="E315" s="2">
        <v>0</v>
      </c>
      <c r="F315" s="2">
        <v>2</v>
      </c>
      <c r="G315" s="3">
        <v>0</v>
      </c>
    </row>
    <row r="316" spans="1:7" x14ac:dyDescent="0.25">
      <c r="A316" s="2">
        <v>2013</v>
      </c>
      <c r="B316" s="2" t="s">
        <v>510</v>
      </c>
      <c r="C316" s="2">
        <v>651.86622140999998</v>
      </c>
      <c r="D316" s="2">
        <v>651.86622140999998</v>
      </c>
      <c r="E316" s="2">
        <v>0</v>
      </c>
      <c r="F316" s="2">
        <v>3</v>
      </c>
      <c r="G316" s="3">
        <v>0</v>
      </c>
    </row>
    <row r="317" spans="1:7" x14ac:dyDescent="0.25">
      <c r="A317" s="2">
        <v>2013</v>
      </c>
      <c r="B317" s="2" t="s">
        <v>511</v>
      </c>
      <c r="C317" s="2">
        <v>193.38207509</v>
      </c>
      <c r="D317" s="2">
        <v>193.38207509</v>
      </c>
      <c r="E317" s="2">
        <v>0</v>
      </c>
      <c r="F317" s="2">
        <v>1</v>
      </c>
      <c r="G317" s="3">
        <v>0</v>
      </c>
    </row>
    <row r="318" spans="1:7" x14ac:dyDescent="0.25">
      <c r="A318" s="2">
        <v>2013</v>
      </c>
      <c r="B318" s="2" t="s">
        <v>512</v>
      </c>
      <c r="C318" s="2">
        <v>193.38207509</v>
      </c>
      <c r="D318" s="2">
        <v>193.38207509</v>
      </c>
      <c r="E318" s="2">
        <v>1.7794454019207977</v>
      </c>
      <c r="F318" s="2">
        <v>4</v>
      </c>
      <c r="G318" s="3">
        <v>9.9449205099999993</v>
      </c>
    </row>
    <row r="319" spans="1:7" x14ac:dyDescent="0.25">
      <c r="A319" s="2">
        <v>2013</v>
      </c>
      <c r="B319" s="2" t="s">
        <v>513</v>
      </c>
      <c r="C319" s="2">
        <v>994.60615061999999</v>
      </c>
      <c r="D319" s="2">
        <v>994.60615061999999</v>
      </c>
      <c r="E319" s="2">
        <v>1.3977307422956899</v>
      </c>
      <c r="F319" s="2">
        <v>3</v>
      </c>
      <c r="G319" s="3">
        <v>2.7224978843000001</v>
      </c>
    </row>
    <row r="320" spans="1:7" x14ac:dyDescent="0.25">
      <c r="A320" s="2">
        <v>2013</v>
      </c>
      <c r="B320" s="2" t="s">
        <v>514</v>
      </c>
      <c r="C320" s="2">
        <v>691.25086896000005</v>
      </c>
      <c r="D320" s="2">
        <v>691.25086896000005</v>
      </c>
      <c r="E320" s="2">
        <v>0</v>
      </c>
      <c r="F320" s="2">
        <v>2</v>
      </c>
      <c r="G320" s="3">
        <v>0</v>
      </c>
    </row>
    <row r="321" spans="1:7" x14ac:dyDescent="0.25">
      <c r="A321" s="2">
        <v>2013</v>
      </c>
      <c r="B321" s="2" t="s">
        <v>515</v>
      </c>
      <c r="C321" s="2">
        <v>346.88336072999999</v>
      </c>
      <c r="D321" s="2">
        <v>346.88336072999999</v>
      </c>
      <c r="E321" s="2">
        <v>0</v>
      </c>
      <c r="F321" s="2">
        <v>3</v>
      </c>
      <c r="G321" s="3">
        <v>0</v>
      </c>
    </row>
    <row r="322" spans="1:7" x14ac:dyDescent="0.25">
      <c r="A322" s="2">
        <v>2013</v>
      </c>
      <c r="B322" s="2" t="s">
        <v>516</v>
      </c>
      <c r="C322" s="2">
        <v>264.62099388000001</v>
      </c>
      <c r="D322" s="2">
        <v>264.62099388000001</v>
      </c>
      <c r="E322" s="2">
        <v>0</v>
      </c>
      <c r="F322" s="2">
        <v>2</v>
      </c>
      <c r="G322" s="3">
        <v>0</v>
      </c>
    </row>
    <row r="323" spans="1:7" x14ac:dyDescent="0.25">
      <c r="A323" s="2">
        <v>2013</v>
      </c>
      <c r="B323" s="2" t="s">
        <v>517</v>
      </c>
      <c r="C323" s="2">
        <v>264.62099388000001</v>
      </c>
      <c r="D323" s="2">
        <v>264.62099388000001</v>
      </c>
      <c r="E323" s="2">
        <v>0</v>
      </c>
      <c r="F323" s="2">
        <v>2</v>
      </c>
      <c r="G323" s="3">
        <v>0</v>
      </c>
    </row>
    <row r="324" spans="1:7" x14ac:dyDescent="0.25">
      <c r="A324" s="2">
        <v>2013</v>
      </c>
      <c r="B324" s="2" t="s">
        <v>518</v>
      </c>
      <c r="C324" s="2">
        <v>264.62099388000001</v>
      </c>
      <c r="D324" s="2">
        <v>264.62099388000001</v>
      </c>
      <c r="E324" s="2">
        <v>1.4605624869586422</v>
      </c>
      <c r="F324" s="2">
        <v>2</v>
      </c>
      <c r="G324" s="3">
        <v>6.1347881971999998</v>
      </c>
    </row>
    <row r="325" spans="1:7" x14ac:dyDescent="0.25">
      <c r="A325" s="2">
        <v>2013</v>
      </c>
      <c r="B325" s="2" t="s">
        <v>519</v>
      </c>
      <c r="C325" s="2">
        <v>1712.4354569</v>
      </c>
      <c r="D325" s="2">
        <v>1712.4354569</v>
      </c>
      <c r="E325" s="2">
        <v>0</v>
      </c>
      <c r="F325" s="2">
        <v>1</v>
      </c>
      <c r="G325" s="3">
        <v>0</v>
      </c>
    </row>
    <row r="326" spans="1:7" x14ac:dyDescent="0.25">
      <c r="A326" s="2">
        <v>2013</v>
      </c>
      <c r="B326" s="2" t="s">
        <v>520</v>
      </c>
      <c r="C326" s="2">
        <v>2339.3093156999998</v>
      </c>
      <c r="D326" s="2">
        <v>2339.3093156999998</v>
      </c>
      <c r="E326" s="2">
        <v>0</v>
      </c>
      <c r="F326" s="2">
        <v>1</v>
      </c>
      <c r="G326" s="3">
        <v>0</v>
      </c>
    </row>
    <row r="327" spans="1:7" x14ac:dyDescent="0.25">
      <c r="A327" s="2">
        <v>2013</v>
      </c>
      <c r="B327" s="2" t="s">
        <v>521</v>
      </c>
      <c r="C327" s="2">
        <v>668.22395306999999</v>
      </c>
      <c r="D327" s="2">
        <v>668.22395306999999</v>
      </c>
      <c r="E327" s="2">
        <v>0</v>
      </c>
      <c r="F327" s="2">
        <v>9</v>
      </c>
      <c r="G327" s="3">
        <v>0</v>
      </c>
    </row>
    <row r="328" spans="1:7" x14ac:dyDescent="0.25">
      <c r="A328" s="2">
        <v>2013</v>
      </c>
      <c r="B328" s="2" t="s">
        <v>522</v>
      </c>
      <c r="C328" s="2">
        <v>302.48486657000001</v>
      </c>
      <c r="D328" s="2">
        <v>302.48486657000001</v>
      </c>
      <c r="E328" s="2">
        <v>0</v>
      </c>
      <c r="F328" s="2">
        <v>2</v>
      </c>
      <c r="G328" s="3">
        <v>0</v>
      </c>
    </row>
    <row r="329" spans="1:7" x14ac:dyDescent="0.25">
      <c r="A329" s="2">
        <v>2013</v>
      </c>
      <c r="B329" s="2" t="s">
        <v>523</v>
      </c>
      <c r="C329" s="2">
        <v>80.156398147999994</v>
      </c>
      <c r="D329" s="2">
        <v>80.156398147999994</v>
      </c>
      <c r="E329" s="2">
        <v>0</v>
      </c>
      <c r="F329" s="2">
        <v>2</v>
      </c>
      <c r="G329" s="3">
        <v>0</v>
      </c>
    </row>
    <row r="330" spans="1:7" x14ac:dyDescent="0.25">
      <c r="A330" s="2">
        <v>2013</v>
      </c>
      <c r="B330" s="2" t="s">
        <v>524</v>
      </c>
      <c r="C330" s="2">
        <v>81.587639401999994</v>
      </c>
      <c r="D330" s="2">
        <v>81.587639401999994</v>
      </c>
      <c r="E330" s="2">
        <v>0</v>
      </c>
      <c r="F330" s="2">
        <v>1</v>
      </c>
      <c r="G330" s="3">
        <v>0</v>
      </c>
    </row>
    <row r="331" spans="1:7" x14ac:dyDescent="0.25">
      <c r="A331" s="2">
        <v>2013</v>
      </c>
      <c r="B331" s="2" t="s">
        <v>545</v>
      </c>
      <c r="C331" s="2">
        <v>143.72999976</v>
      </c>
      <c r="D331" s="2">
        <v>143.72999976</v>
      </c>
      <c r="E331" s="2">
        <v>0</v>
      </c>
      <c r="F331" s="2">
        <v>4</v>
      </c>
      <c r="G331" s="3">
        <v>0</v>
      </c>
    </row>
    <row r="332" spans="1:7" x14ac:dyDescent="0.25">
      <c r="A332" s="2">
        <v>2013</v>
      </c>
      <c r="B332" s="2" t="s">
        <v>546</v>
      </c>
      <c r="C332" s="2">
        <v>193.09534052999999</v>
      </c>
      <c r="D332" s="2">
        <v>193.09534052999999</v>
      </c>
      <c r="E332" s="2">
        <v>0</v>
      </c>
      <c r="F332" s="2">
        <v>4</v>
      </c>
      <c r="G332" s="3">
        <v>0</v>
      </c>
    </row>
    <row r="333" spans="1:7" x14ac:dyDescent="0.25">
      <c r="A333" s="2">
        <v>2013</v>
      </c>
      <c r="B333" s="2" t="s">
        <v>547</v>
      </c>
      <c r="C333" s="2">
        <v>135.81816602000001</v>
      </c>
      <c r="D333" s="2">
        <v>135.81816602000001</v>
      </c>
      <c r="E333" s="2">
        <v>0</v>
      </c>
      <c r="F333" s="2">
        <v>3</v>
      </c>
      <c r="G333" s="3">
        <v>0</v>
      </c>
    </row>
    <row r="334" spans="1:7" x14ac:dyDescent="0.25">
      <c r="A334" s="2">
        <v>2013</v>
      </c>
      <c r="B334" s="2" t="s">
        <v>548</v>
      </c>
      <c r="C334" s="2">
        <v>434.66165310000002</v>
      </c>
      <c r="D334" s="2">
        <v>434.66165310000002</v>
      </c>
      <c r="E334" s="2">
        <v>0</v>
      </c>
      <c r="F334" s="2">
        <v>1</v>
      </c>
      <c r="G334" s="3">
        <v>0</v>
      </c>
    </row>
    <row r="335" spans="1:7" x14ac:dyDescent="0.25">
      <c r="A335" s="2">
        <v>2013</v>
      </c>
      <c r="B335" s="2" t="s">
        <v>549</v>
      </c>
      <c r="C335" s="2">
        <v>129.12951605000001</v>
      </c>
      <c r="D335" s="2">
        <v>129.12951605000001</v>
      </c>
      <c r="E335" s="2">
        <v>0</v>
      </c>
      <c r="F335" s="2">
        <v>3</v>
      </c>
      <c r="G335" s="3">
        <v>0</v>
      </c>
    </row>
    <row r="336" spans="1:7" x14ac:dyDescent="0.25">
      <c r="A336" s="2">
        <v>2013</v>
      </c>
      <c r="B336" s="2" t="s">
        <v>550</v>
      </c>
      <c r="C336" s="2">
        <v>129.12951605000001</v>
      </c>
      <c r="D336" s="2">
        <v>129.12951605000001</v>
      </c>
      <c r="E336" s="2">
        <v>0</v>
      </c>
      <c r="F336" s="2">
        <v>1</v>
      </c>
      <c r="G336" s="3">
        <v>0</v>
      </c>
    </row>
    <row r="337" spans="1:7" x14ac:dyDescent="0.25">
      <c r="A337" s="2">
        <v>2013</v>
      </c>
      <c r="B337" s="2" t="s">
        <v>551</v>
      </c>
      <c r="C337" s="2">
        <v>160.64264888</v>
      </c>
      <c r="D337" s="2">
        <v>160.64264888</v>
      </c>
      <c r="E337" s="2">
        <v>0</v>
      </c>
      <c r="F337" s="2">
        <v>2</v>
      </c>
      <c r="G337" s="3">
        <v>0</v>
      </c>
    </row>
    <row r="338" spans="1:7" x14ac:dyDescent="0.25">
      <c r="A338" s="2">
        <v>2013</v>
      </c>
      <c r="B338" s="2" t="s">
        <v>552</v>
      </c>
      <c r="C338" s="2">
        <v>91.913119425999994</v>
      </c>
      <c r="D338" s="2">
        <v>91.913119425999994</v>
      </c>
      <c r="E338" s="2">
        <v>1.5873282877311186</v>
      </c>
      <c r="F338" s="2">
        <v>5</v>
      </c>
      <c r="G338" s="3">
        <v>1</v>
      </c>
    </row>
    <row r="339" spans="1:7" x14ac:dyDescent="0.25">
      <c r="A339" s="2">
        <v>2013</v>
      </c>
      <c r="B339" s="2" t="s">
        <v>553</v>
      </c>
      <c r="C339" s="2">
        <v>1073.8483381999999</v>
      </c>
      <c r="D339" s="2">
        <v>1073.8483381999999</v>
      </c>
      <c r="E339" s="2">
        <v>0</v>
      </c>
      <c r="F339" s="2">
        <v>1</v>
      </c>
      <c r="G339" s="3">
        <v>0</v>
      </c>
    </row>
    <row r="340" spans="1:7" x14ac:dyDescent="0.25">
      <c r="A340" s="2">
        <v>2013</v>
      </c>
      <c r="B340" s="2" t="s">
        <v>554</v>
      </c>
      <c r="C340" s="2">
        <v>1073.8483381999999</v>
      </c>
      <c r="D340" s="2">
        <v>1073.8483381999999</v>
      </c>
      <c r="E340" s="2">
        <v>0</v>
      </c>
      <c r="F340" s="2">
        <v>1</v>
      </c>
      <c r="G340" s="3">
        <v>0</v>
      </c>
    </row>
    <row r="341" spans="1:7" x14ac:dyDescent="0.25">
      <c r="A341" s="2">
        <v>2013</v>
      </c>
      <c r="B341" s="2" t="s">
        <v>555</v>
      </c>
      <c r="C341" s="2">
        <v>1073.8483381999999</v>
      </c>
      <c r="D341" s="2">
        <v>1073.8483381999999</v>
      </c>
      <c r="E341" s="2">
        <v>0</v>
      </c>
      <c r="F341" s="2">
        <v>1</v>
      </c>
      <c r="G341" s="3">
        <v>0</v>
      </c>
    </row>
    <row r="342" spans="1:7" x14ac:dyDescent="0.25">
      <c r="A342" s="2">
        <v>2013</v>
      </c>
      <c r="B342" s="2" t="s">
        <v>556</v>
      </c>
      <c r="C342" s="2">
        <v>764.89208133</v>
      </c>
      <c r="D342" s="2">
        <v>764.89208133</v>
      </c>
      <c r="E342" s="2">
        <v>0</v>
      </c>
      <c r="F342" s="2">
        <v>1</v>
      </c>
      <c r="G342" s="3">
        <v>0</v>
      </c>
    </row>
    <row r="343" spans="1:7" x14ac:dyDescent="0.25">
      <c r="A343" s="2">
        <v>2013</v>
      </c>
      <c r="B343" s="2" t="s">
        <v>557</v>
      </c>
      <c r="C343" s="2">
        <v>764.89208133</v>
      </c>
      <c r="D343" s="2">
        <v>764.89208133</v>
      </c>
      <c r="E343" s="2">
        <v>0</v>
      </c>
      <c r="F343" s="2">
        <v>1</v>
      </c>
      <c r="G343" s="3">
        <v>0</v>
      </c>
    </row>
    <row r="344" spans="1:7" x14ac:dyDescent="0.25">
      <c r="A344" s="2">
        <v>2013</v>
      </c>
      <c r="B344" s="2" t="s">
        <v>558</v>
      </c>
      <c r="C344" s="2">
        <v>23.401053659999999</v>
      </c>
      <c r="D344" s="2">
        <v>23.401053659999999</v>
      </c>
      <c r="E344" s="2">
        <v>1.3227735731092654</v>
      </c>
      <c r="F344" s="2">
        <v>6</v>
      </c>
      <c r="G344" s="3">
        <v>1.0669763910000001</v>
      </c>
    </row>
    <row r="345" spans="1:7" x14ac:dyDescent="0.25">
      <c r="A345" s="2">
        <v>2013</v>
      </c>
      <c r="B345" s="2" t="s">
        <v>559</v>
      </c>
      <c r="C345" s="2">
        <v>184.94810881000001</v>
      </c>
      <c r="D345" s="2">
        <v>184.94810881000001</v>
      </c>
      <c r="E345" s="2">
        <v>0</v>
      </c>
      <c r="F345" s="2">
        <v>1</v>
      </c>
      <c r="G345" s="3">
        <v>0</v>
      </c>
    </row>
    <row r="346" spans="1:7" x14ac:dyDescent="0.25">
      <c r="A346" s="2">
        <v>2013</v>
      </c>
      <c r="B346" s="2" t="s">
        <v>560</v>
      </c>
      <c r="C346" s="2">
        <v>209.03852370999999</v>
      </c>
      <c r="D346" s="2">
        <v>209.03852370999999</v>
      </c>
      <c r="E346" s="2">
        <v>0</v>
      </c>
      <c r="F346" s="2">
        <v>2</v>
      </c>
      <c r="G346" s="3">
        <v>0</v>
      </c>
    </row>
    <row r="347" spans="1:7" x14ac:dyDescent="0.25">
      <c r="A347" s="2">
        <v>2013</v>
      </c>
      <c r="B347" s="2" t="s">
        <v>561</v>
      </c>
      <c r="C347" s="2">
        <v>1788.3676512</v>
      </c>
      <c r="D347" s="2">
        <v>1788.3676512</v>
      </c>
      <c r="E347" s="2">
        <v>0</v>
      </c>
      <c r="F347" s="2">
        <v>1</v>
      </c>
      <c r="G347" s="3">
        <v>0</v>
      </c>
    </row>
    <row r="348" spans="1:7" x14ac:dyDescent="0.25">
      <c r="A348" s="2">
        <v>2013</v>
      </c>
      <c r="B348" s="2" t="s">
        <v>562</v>
      </c>
      <c r="C348" s="2">
        <v>384.55465435000002</v>
      </c>
      <c r="D348" s="2">
        <v>384.55465435000002</v>
      </c>
      <c r="E348" s="2">
        <v>0</v>
      </c>
      <c r="F348" s="2">
        <v>1</v>
      </c>
      <c r="G348" s="3">
        <v>0</v>
      </c>
    </row>
    <row r="349" spans="1:7" x14ac:dyDescent="0.25">
      <c r="A349" s="2">
        <v>2013</v>
      </c>
      <c r="B349" s="2" t="s">
        <v>1899</v>
      </c>
      <c r="C349" s="2">
        <v>277.18470081999999</v>
      </c>
      <c r="D349" s="2">
        <v>277.18470081999999</v>
      </c>
      <c r="E349" s="2">
        <v>0</v>
      </c>
      <c r="F349" s="2">
        <v>2</v>
      </c>
      <c r="G349" s="3">
        <v>0</v>
      </c>
    </row>
    <row r="350" spans="1:7" x14ac:dyDescent="0.25">
      <c r="A350" s="2">
        <v>2013</v>
      </c>
      <c r="B350" s="2" t="s">
        <v>563</v>
      </c>
      <c r="C350" s="2">
        <v>365.72892113</v>
      </c>
      <c r="D350" s="2">
        <v>365.72892113</v>
      </c>
      <c r="E350" s="2">
        <v>0</v>
      </c>
      <c r="F350" s="2">
        <v>6</v>
      </c>
      <c r="G350" s="3">
        <v>0</v>
      </c>
    </row>
    <row r="351" spans="1:7" x14ac:dyDescent="0.25">
      <c r="A351" s="2">
        <v>2013</v>
      </c>
      <c r="B351" s="2" t="s">
        <v>564</v>
      </c>
      <c r="C351" s="2">
        <v>277.18470081999999</v>
      </c>
      <c r="D351" s="2">
        <v>277.18470081999999</v>
      </c>
      <c r="E351" s="2">
        <v>0</v>
      </c>
      <c r="F351" s="2">
        <v>4</v>
      </c>
      <c r="G351" s="3">
        <v>0</v>
      </c>
    </row>
    <row r="352" spans="1:7" x14ac:dyDescent="0.25">
      <c r="A352" s="2">
        <v>2013</v>
      </c>
      <c r="B352" s="2" t="s">
        <v>565</v>
      </c>
      <c r="C352" s="2">
        <v>327.88670036000002</v>
      </c>
      <c r="D352" s="2">
        <v>327.88670036000002</v>
      </c>
      <c r="E352" s="2">
        <v>0</v>
      </c>
      <c r="F352" s="2">
        <v>1</v>
      </c>
      <c r="G352" s="3">
        <v>0</v>
      </c>
    </row>
    <row r="353" spans="1:7" x14ac:dyDescent="0.25">
      <c r="A353" s="2">
        <v>2013</v>
      </c>
      <c r="B353" s="2" t="s">
        <v>566</v>
      </c>
      <c r="C353" s="2">
        <v>1532.2391588999999</v>
      </c>
      <c r="D353" s="2">
        <v>1532.2391588999999</v>
      </c>
      <c r="E353" s="2">
        <v>0</v>
      </c>
      <c r="F353" s="2">
        <v>4</v>
      </c>
      <c r="G353" s="3">
        <v>0</v>
      </c>
    </row>
    <row r="354" spans="1:7" x14ac:dyDescent="0.25">
      <c r="A354" s="2">
        <v>2013</v>
      </c>
      <c r="B354" s="2" t="s">
        <v>567</v>
      </c>
      <c r="C354" s="2">
        <v>1532.2391588999999</v>
      </c>
      <c r="D354" s="2">
        <v>1532.2391588999999</v>
      </c>
      <c r="E354" s="2">
        <v>0</v>
      </c>
      <c r="F354" s="2">
        <v>1</v>
      </c>
      <c r="G354" s="3">
        <v>0</v>
      </c>
    </row>
    <row r="355" spans="1:7" x14ac:dyDescent="0.25">
      <c r="A355" s="2">
        <v>2013</v>
      </c>
      <c r="B355" s="2" t="s">
        <v>568</v>
      </c>
      <c r="C355" s="2">
        <v>1532.2391588999999</v>
      </c>
      <c r="D355" s="2">
        <v>1532.2391588999999</v>
      </c>
      <c r="E355" s="2">
        <v>0</v>
      </c>
      <c r="F355" s="2">
        <v>1</v>
      </c>
      <c r="G355" s="3">
        <v>0</v>
      </c>
    </row>
    <row r="356" spans="1:7" x14ac:dyDescent="0.25">
      <c r="A356" s="2">
        <v>2013</v>
      </c>
      <c r="B356" s="2" t="s">
        <v>569</v>
      </c>
      <c r="C356" s="2">
        <v>1456.3418650999999</v>
      </c>
      <c r="D356" s="2">
        <v>1456.3418650999999</v>
      </c>
      <c r="E356" s="2">
        <v>0</v>
      </c>
      <c r="F356" s="2">
        <v>2</v>
      </c>
      <c r="G356" s="3">
        <v>0</v>
      </c>
    </row>
    <row r="357" spans="1:7" x14ac:dyDescent="0.25">
      <c r="A357" s="2">
        <v>2013</v>
      </c>
      <c r="B357" s="2" t="s">
        <v>570</v>
      </c>
      <c r="C357" s="2">
        <v>619.31803515000001</v>
      </c>
      <c r="D357" s="2">
        <v>619.31803515000001</v>
      </c>
      <c r="E357" s="2">
        <v>0</v>
      </c>
      <c r="F357" s="2">
        <v>3</v>
      </c>
      <c r="G357" s="3">
        <v>0</v>
      </c>
    </row>
    <row r="358" spans="1:7" x14ac:dyDescent="0.25">
      <c r="A358" s="2">
        <v>2013</v>
      </c>
      <c r="B358" s="2" t="s">
        <v>571</v>
      </c>
      <c r="C358" s="2">
        <v>254.66321217999999</v>
      </c>
      <c r="D358" s="2">
        <v>254.66321217999999</v>
      </c>
      <c r="E358" s="2">
        <v>1.3227735732415056</v>
      </c>
      <c r="F358" s="2">
        <v>1</v>
      </c>
      <c r="G358" s="3">
        <v>1.0002814164</v>
      </c>
    </row>
    <row r="359" spans="1:7" x14ac:dyDescent="0.25">
      <c r="A359" s="2">
        <v>2013</v>
      </c>
      <c r="B359" s="2" t="s">
        <v>572</v>
      </c>
      <c r="C359" s="2">
        <v>254.66321217999999</v>
      </c>
      <c r="D359" s="2">
        <v>254.66321217999999</v>
      </c>
      <c r="E359" s="2">
        <v>0</v>
      </c>
      <c r="F359" s="2">
        <v>4</v>
      </c>
      <c r="G359" s="3">
        <v>0</v>
      </c>
    </row>
    <row r="360" spans="1:7" x14ac:dyDescent="0.25">
      <c r="A360" s="2">
        <v>2013</v>
      </c>
      <c r="B360" s="2" t="s">
        <v>573</v>
      </c>
      <c r="C360" s="2">
        <v>562.63624019999997</v>
      </c>
      <c r="D360" s="2">
        <v>562.63624019999997</v>
      </c>
      <c r="E360" s="2">
        <v>0</v>
      </c>
      <c r="F360" s="2">
        <v>4</v>
      </c>
      <c r="G360" s="3">
        <v>0</v>
      </c>
    </row>
    <row r="361" spans="1:7" x14ac:dyDescent="0.25">
      <c r="A361" s="2">
        <v>2013</v>
      </c>
      <c r="B361" s="2" t="s">
        <v>574</v>
      </c>
      <c r="C361" s="2">
        <v>317.48602045000001</v>
      </c>
      <c r="D361" s="2">
        <v>317.48602045000001</v>
      </c>
      <c r="E361" s="2">
        <v>0</v>
      </c>
      <c r="F361" s="2">
        <v>2</v>
      </c>
      <c r="G361" s="3">
        <v>0</v>
      </c>
    </row>
    <row r="362" spans="1:7" x14ac:dyDescent="0.25">
      <c r="A362" s="2">
        <v>2013</v>
      </c>
      <c r="B362" s="2" t="s">
        <v>575</v>
      </c>
      <c r="C362" s="2">
        <v>324.71142056000002</v>
      </c>
      <c r="D362" s="2">
        <v>324.71142056000002</v>
      </c>
      <c r="E362" s="2">
        <v>0</v>
      </c>
      <c r="F362" s="2">
        <v>1</v>
      </c>
      <c r="G362" s="3">
        <v>0</v>
      </c>
    </row>
    <row r="363" spans="1:7" x14ac:dyDescent="0.25">
      <c r="A363" s="2">
        <v>2013</v>
      </c>
      <c r="B363" s="2" t="s">
        <v>576</v>
      </c>
      <c r="C363" s="2">
        <v>252.04453122999999</v>
      </c>
      <c r="D363" s="2">
        <v>252.04453122999999</v>
      </c>
      <c r="E363" s="2">
        <v>0</v>
      </c>
      <c r="F363" s="2">
        <v>4</v>
      </c>
      <c r="G363" s="3">
        <v>0</v>
      </c>
    </row>
    <row r="364" spans="1:7" x14ac:dyDescent="0.25">
      <c r="A364" s="2">
        <v>2013</v>
      </c>
      <c r="B364" s="2" t="s">
        <v>577</v>
      </c>
      <c r="C364" s="2">
        <v>91.069383290000005</v>
      </c>
      <c r="D364" s="2">
        <v>91.069383290000005</v>
      </c>
      <c r="E364" s="2">
        <v>0</v>
      </c>
      <c r="F364" s="2">
        <v>9</v>
      </c>
      <c r="G364" s="3">
        <v>0</v>
      </c>
    </row>
    <row r="365" spans="1:7" x14ac:dyDescent="0.25">
      <c r="A365" s="2">
        <v>2013</v>
      </c>
      <c r="B365" s="2" t="s">
        <v>578</v>
      </c>
      <c r="C365" s="2">
        <v>91.069383290000005</v>
      </c>
      <c r="D365" s="2">
        <v>91.069383290000005</v>
      </c>
      <c r="E365" s="2">
        <v>0</v>
      </c>
      <c r="F365" s="2">
        <v>4</v>
      </c>
      <c r="G365" s="3">
        <v>0</v>
      </c>
    </row>
    <row r="366" spans="1:7" x14ac:dyDescent="0.25">
      <c r="A366" s="2">
        <v>2013</v>
      </c>
      <c r="B366" s="2" t="s">
        <v>579</v>
      </c>
      <c r="C366" s="2">
        <v>149.25515546</v>
      </c>
      <c r="D366" s="2">
        <v>149.25515546</v>
      </c>
      <c r="E366" s="2">
        <v>0</v>
      </c>
      <c r="F366" s="2">
        <v>1</v>
      </c>
      <c r="G366" s="3">
        <v>0</v>
      </c>
    </row>
    <row r="367" spans="1:7" x14ac:dyDescent="0.25">
      <c r="A367" s="2">
        <v>2013</v>
      </c>
      <c r="B367" s="2" t="s">
        <v>580</v>
      </c>
      <c r="C367" s="2">
        <v>181.1408261</v>
      </c>
      <c r="D367" s="2">
        <v>181.1408261</v>
      </c>
      <c r="E367" s="2">
        <v>0</v>
      </c>
      <c r="F367" s="2">
        <v>4</v>
      </c>
      <c r="G367" s="3">
        <v>0</v>
      </c>
    </row>
    <row r="368" spans="1:7" x14ac:dyDescent="0.25">
      <c r="A368" s="2">
        <v>2013</v>
      </c>
      <c r="B368" s="2" t="s">
        <v>581</v>
      </c>
      <c r="C368" s="2">
        <v>262.68284016000001</v>
      </c>
      <c r="D368" s="2">
        <v>262.68284016000001</v>
      </c>
      <c r="E368" s="2">
        <v>0</v>
      </c>
      <c r="F368" s="2">
        <v>3</v>
      </c>
      <c r="G368" s="3">
        <v>0</v>
      </c>
    </row>
    <row r="369" spans="1:7" x14ac:dyDescent="0.25">
      <c r="A369" s="2">
        <v>2013</v>
      </c>
      <c r="B369" s="2" t="s">
        <v>582</v>
      </c>
      <c r="C369" s="2">
        <v>262.68284016000001</v>
      </c>
      <c r="D369" s="2">
        <v>262.68284016000001</v>
      </c>
      <c r="E369" s="2">
        <v>0</v>
      </c>
      <c r="F369" s="2">
        <v>3</v>
      </c>
      <c r="G369" s="3">
        <v>0</v>
      </c>
    </row>
    <row r="370" spans="1:7" x14ac:dyDescent="0.25">
      <c r="A370" s="2">
        <v>2013</v>
      </c>
      <c r="B370" s="2" t="s">
        <v>583</v>
      </c>
      <c r="C370" s="2">
        <v>264.99389373000002</v>
      </c>
      <c r="D370" s="2">
        <v>264.99389373000002</v>
      </c>
      <c r="E370" s="2">
        <v>1.4288438801793875</v>
      </c>
      <c r="F370" s="2">
        <v>4</v>
      </c>
      <c r="G370" s="3">
        <v>2.3492611450999998</v>
      </c>
    </row>
    <row r="371" spans="1:7" x14ac:dyDescent="0.25">
      <c r="A371" s="2">
        <v>2013</v>
      </c>
      <c r="B371" s="2" t="s">
        <v>584</v>
      </c>
      <c r="C371" s="2">
        <v>104.499916</v>
      </c>
      <c r="D371" s="2">
        <v>104.499916</v>
      </c>
      <c r="E371" s="2">
        <v>0</v>
      </c>
      <c r="F371" s="2">
        <v>3</v>
      </c>
      <c r="G371" s="3">
        <v>0</v>
      </c>
    </row>
    <row r="372" spans="1:7" x14ac:dyDescent="0.25">
      <c r="A372" s="2">
        <v>2013</v>
      </c>
      <c r="B372" s="2" t="s">
        <v>640</v>
      </c>
      <c r="C372" s="2">
        <v>446.26957071999999</v>
      </c>
      <c r="D372" s="2">
        <v>446.26957071999999</v>
      </c>
      <c r="E372" s="2">
        <v>0</v>
      </c>
      <c r="F372" s="2">
        <v>1</v>
      </c>
      <c r="G372" s="3">
        <v>0</v>
      </c>
    </row>
    <row r="373" spans="1:7" x14ac:dyDescent="0.25">
      <c r="A373" s="2">
        <v>2013</v>
      </c>
      <c r="B373" s="2" t="s">
        <v>641</v>
      </c>
      <c r="C373" s="2">
        <v>141.30296731000001</v>
      </c>
      <c r="D373" s="2">
        <v>141.30296731000001</v>
      </c>
      <c r="E373" s="2">
        <v>0</v>
      </c>
      <c r="F373" s="2">
        <v>4</v>
      </c>
      <c r="G373" s="3">
        <v>0</v>
      </c>
    </row>
    <row r="374" spans="1:7" x14ac:dyDescent="0.25">
      <c r="A374" s="2">
        <v>2013</v>
      </c>
      <c r="B374" s="2" t="s">
        <v>642</v>
      </c>
      <c r="C374" s="2">
        <v>184.98955140999999</v>
      </c>
      <c r="D374" s="2">
        <v>184.98955140999999</v>
      </c>
      <c r="E374" s="2">
        <v>0</v>
      </c>
      <c r="F374" s="2">
        <v>2</v>
      </c>
      <c r="G374" s="3">
        <v>0</v>
      </c>
    </row>
    <row r="375" spans="1:7" x14ac:dyDescent="0.25">
      <c r="A375" s="2">
        <v>2013</v>
      </c>
      <c r="B375" s="2" t="s">
        <v>643</v>
      </c>
      <c r="C375" s="2">
        <v>184.98955140999999</v>
      </c>
      <c r="D375" s="2">
        <v>184.98955140999999</v>
      </c>
      <c r="E375" s="2">
        <v>0</v>
      </c>
      <c r="F375" s="2">
        <v>2</v>
      </c>
      <c r="G375" s="3">
        <v>0</v>
      </c>
    </row>
    <row r="376" spans="1:7" x14ac:dyDescent="0.25">
      <c r="A376" s="2">
        <v>2013</v>
      </c>
      <c r="B376" s="2" t="s">
        <v>644</v>
      </c>
      <c r="C376" s="2">
        <v>294.48753957999998</v>
      </c>
      <c r="D376" s="2">
        <v>294.48753957999998</v>
      </c>
      <c r="E376" s="2">
        <v>0</v>
      </c>
      <c r="F376" s="2">
        <v>5</v>
      </c>
      <c r="G376" s="3">
        <v>0</v>
      </c>
    </row>
    <row r="377" spans="1:7" x14ac:dyDescent="0.25">
      <c r="A377" s="2">
        <v>2013</v>
      </c>
      <c r="B377" s="2" t="s">
        <v>645</v>
      </c>
      <c r="C377" s="2">
        <v>164.79299302999999</v>
      </c>
      <c r="D377" s="2">
        <v>164.79299302999999</v>
      </c>
      <c r="E377" s="2">
        <v>0</v>
      </c>
      <c r="F377" s="2">
        <v>2</v>
      </c>
      <c r="G377" s="3">
        <v>0</v>
      </c>
    </row>
    <row r="378" spans="1:7" x14ac:dyDescent="0.25">
      <c r="A378" s="2">
        <v>2013</v>
      </c>
      <c r="B378" s="2" t="s">
        <v>646</v>
      </c>
      <c r="C378" s="2">
        <v>121.56147751</v>
      </c>
      <c r="D378" s="2">
        <v>121.56147751</v>
      </c>
      <c r="E378" s="2">
        <v>0</v>
      </c>
      <c r="F378" s="2">
        <v>1</v>
      </c>
      <c r="G378" s="3">
        <v>0</v>
      </c>
    </row>
    <row r="379" spans="1:7" x14ac:dyDescent="0.25">
      <c r="A379" s="2">
        <v>2013</v>
      </c>
      <c r="B379" s="2" t="s">
        <v>647</v>
      </c>
      <c r="C379" s="2">
        <v>11.66668295</v>
      </c>
      <c r="D379" s="2">
        <v>11.66668295</v>
      </c>
      <c r="E379" s="2">
        <v>1.7912558802572975</v>
      </c>
      <c r="F379" s="2">
        <v>12</v>
      </c>
      <c r="G379" s="3">
        <v>2.6666666666999999</v>
      </c>
    </row>
    <row r="380" spans="1:7" x14ac:dyDescent="0.25">
      <c r="A380" s="2">
        <v>2013</v>
      </c>
      <c r="B380" s="2" t="s">
        <v>648</v>
      </c>
      <c r="C380" s="2">
        <v>639.50942253000005</v>
      </c>
      <c r="D380" s="2">
        <v>639.50942253000005</v>
      </c>
      <c r="E380" s="2">
        <v>1.3227735730654466</v>
      </c>
      <c r="F380" s="2">
        <v>4</v>
      </c>
      <c r="G380" s="3">
        <v>1.0062415787000001</v>
      </c>
    </row>
    <row r="381" spans="1:7" x14ac:dyDescent="0.25">
      <c r="A381" s="2">
        <v>2013</v>
      </c>
      <c r="B381" s="2" t="s">
        <v>649</v>
      </c>
      <c r="C381" s="2">
        <v>246.20248257</v>
      </c>
      <c r="D381" s="2">
        <v>246.20248257</v>
      </c>
      <c r="E381" s="2">
        <v>0</v>
      </c>
      <c r="F381" s="2">
        <v>4</v>
      </c>
      <c r="G381" s="3">
        <v>0</v>
      </c>
    </row>
    <row r="382" spans="1:7" x14ac:dyDescent="0.25">
      <c r="A382" s="2">
        <v>2013</v>
      </c>
      <c r="B382" s="2" t="s">
        <v>650</v>
      </c>
      <c r="C382" s="2">
        <v>428.95550383</v>
      </c>
      <c r="D382" s="2">
        <v>428.95550383</v>
      </c>
      <c r="E382" s="2">
        <v>0</v>
      </c>
      <c r="F382" s="2">
        <v>5</v>
      </c>
      <c r="G382" s="3">
        <v>0</v>
      </c>
    </row>
    <row r="383" spans="1:7" x14ac:dyDescent="0.25">
      <c r="A383" s="2">
        <v>2013</v>
      </c>
      <c r="B383" s="2" t="s">
        <v>651</v>
      </c>
      <c r="C383" s="2">
        <v>197.14856046</v>
      </c>
      <c r="D383" s="2">
        <v>197.14856046</v>
      </c>
      <c r="E383" s="2">
        <v>0</v>
      </c>
      <c r="F383" s="2">
        <v>4</v>
      </c>
      <c r="G383" s="3">
        <v>0</v>
      </c>
    </row>
    <row r="384" spans="1:7" x14ac:dyDescent="0.25">
      <c r="A384" s="2">
        <v>2013</v>
      </c>
      <c r="B384" s="2" t="s">
        <v>652</v>
      </c>
      <c r="C384" s="2">
        <v>119.56840629</v>
      </c>
      <c r="D384" s="2">
        <v>119.56840629</v>
      </c>
      <c r="E384" s="2">
        <v>0</v>
      </c>
      <c r="F384" s="2">
        <v>2</v>
      </c>
      <c r="G384" s="3">
        <v>0</v>
      </c>
    </row>
    <row r="385" spans="1:7" x14ac:dyDescent="0.25">
      <c r="A385" s="2">
        <v>2013</v>
      </c>
      <c r="B385" s="2" t="s">
        <v>653</v>
      </c>
      <c r="C385" s="2">
        <v>154.59650696</v>
      </c>
      <c r="D385" s="2">
        <v>154.59650696</v>
      </c>
      <c r="E385" s="2">
        <v>1.5652820614959495</v>
      </c>
      <c r="F385" s="2">
        <v>4</v>
      </c>
      <c r="G385" s="3">
        <v>3.8326631699</v>
      </c>
    </row>
    <row r="386" spans="1:7" x14ac:dyDescent="0.25">
      <c r="A386" s="2">
        <v>2013</v>
      </c>
      <c r="B386" s="2" t="s">
        <v>654</v>
      </c>
      <c r="C386" s="2">
        <v>181.37979784000001</v>
      </c>
      <c r="D386" s="2">
        <v>181.37979784000001</v>
      </c>
      <c r="E386" s="2">
        <v>0</v>
      </c>
      <c r="F386" s="2">
        <v>3</v>
      </c>
      <c r="G386" s="3">
        <v>0</v>
      </c>
    </row>
    <row r="387" spans="1:7" x14ac:dyDescent="0.25">
      <c r="A387" s="2">
        <v>2013</v>
      </c>
      <c r="B387" s="2" t="s">
        <v>1901</v>
      </c>
      <c r="C387" s="2">
        <v>313.63625531000002</v>
      </c>
      <c r="D387" s="2">
        <v>313.63625531000002</v>
      </c>
      <c r="E387" s="2">
        <v>0</v>
      </c>
      <c r="F387" s="2">
        <v>3</v>
      </c>
      <c r="G387" s="3">
        <v>0</v>
      </c>
    </row>
    <row r="388" spans="1:7" x14ac:dyDescent="0.25">
      <c r="A388" s="2">
        <v>2013</v>
      </c>
      <c r="B388" s="2" t="s">
        <v>655</v>
      </c>
      <c r="C388" s="2">
        <v>234.58106524999999</v>
      </c>
      <c r="D388" s="2">
        <v>234.58106524999999</v>
      </c>
      <c r="E388" s="2">
        <v>0</v>
      </c>
      <c r="F388" s="2">
        <v>3</v>
      </c>
      <c r="G388" s="3">
        <v>0</v>
      </c>
    </row>
    <row r="389" spans="1:7" x14ac:dyDescent="0.25">
      <c r="A389" s="2">
        <v>2013</v>
      </c>
      <c r="B389" s="2" t="s">
        <v>657</v>
      </c>
      <c r="C389" s="2">
        <v>1074.9028911</v>
      </c>
      <c r="D389" s="2">
        <v>1074.9028911</v>
      </c>
      <c r="E389" s="2">
        <v>0</v>
      </c>
      <c r="F389" s="2">
        <v>1</v>
      </c>
      <c r="G389" s="3">
        <v>0</v>
      </c>
    </row>
    <row r="390" spans="1:7" x14ac:dyDescent="0.25">
      <c r="A390" s="2">
        <v>2013</v>
      </c>
      <c r="B390" s="2" t="s">
        <v>658</v>
      </c>
      <c r="C390" s="2">
        <v>6.9202966956000003</v>
      </c>
      <c r="D390" s="2">
        <v>6.9202966956000003</v>
      </c>
      <c r="E390" s="2">
        <v>1.4330047042017042</v>
      </c>
      <c r="F390" s="2">
        <v>6</v>
      </c>
      <c r="G390" s="3">
        <v>3</v>
      </c>
    </row>
    <row r="391" spans="1:7" x14ac:dyDescent="0.25">
      <c r="A391" s="2">
        <v>2013</v>
      </c>
      <c r="B391" s="2" t="s">
        <v>659</v>
      </c>
      <c r="C391" s="2">
        <v>3.4601483478000001</v>
      </c>
      <c r="D391" s="2">
        <v>3.4601483478000001</v>
      </c>
      <c r="E391" s="2">
        <v>0</v>
      </c>
      <c r="F391" s="2">
        <v>3</v>
      </c>
      <c r="G391" s="3">
        <v>0</v>
      </c>
    </row>
    <row r="392" spans="1:7" x14ac:dyDescent="0.25">
      <c r="A392" s="2">
        <v>2013</v>
      </c>
      <c r="B392" s="2" t="s">
        <v>660</v>
      </c>
      <c r="C392" s="2">
        <v>504.77548435</v>
      </c>
      <c r="D392" s="2">
        <v>504.77548435</v>
      </c>
      <c r="E392" s="2">
        <v>0</v>
      </c>
      <c r="F392" s="2">
        <v>4</v>
      </c>
      <c r="G392" s="3">
        <v>0</v>
      </c>
    </row>
    <row r="393" spans="1:7" x14ac:dyDescent="0.25">
      <c r="A393" s="2">
        <v>2013</v>
      </c>
      <c r="B393" s="2" t="s">
        <v>661</v>
      </c>
      <c r="C393" s="2">
        <v>261.95687752999999</v>
      </c>
      <c r="D393" s="2">
        <v>261.95687752999999</v>
      </c>
      <c r="E393" s="2">
        <v>0</v>
      </c>
      <c r="F393" s="2">
        <v>16</v>
      </c>
      <c r="G393" s="3">
        <v>0</v>
      </c>
    </row>
    <row r="394" spans="1:7" x14ac:dyDescent="0.25">
      <c r="A394" s="2">
        <v>2013</v>
      </c>
      <c r="B394" s="2" t="s">
        <v>662</v>
      </c>
      <c r="C394" s="2">
        <v>308.89594577000003</v>
      </c>
      <c r="D394" s="2">
        <v>308.89594577000003</v>
      </c>
      <c r="E394" s="2">
        <v>0</v>
      </c>
      <c r="F394" s="2">
        <v>9</v>
      </c>
      <c r="G394" s="3">
        <v>0</v>
      </c>
    </row>
    <row r="395" spans="1:7" x14ac:dyDescent="0.25">
      <c r="A395" s="2">
        <v>2013</v>
      </c>
      <c r="B395" s="2" t="s">
        <v>663</v>
      </c>
      <c r="C395" s="2">
        <v>513.60708806000002</v>
      </c>
      <c r="D395" s="2">
        <v>513.60708806000002</v>
      </c>
      <c r="E395" s="2">
        <v>0</v>
      </c>
      <c r="F395" s="2">
        <v>8</v>
      </c>
      <c r="G395" s="3">
        <v>0</v>
      </c>
    </row>
    <row r="396" spans="1:7" x14ac:dyDescent="0.25">
      <c r="A396" s="2">
        <v>2013</v>
      </c>
      <c r="B396" s="2" t="s">
        <v>664</v>
      </c>
      <c r="C396" s="2">
        <v>308.89594577000003</v>
      </c>
      <c r="D396" s="2">
        <v>308.89594577000003</v>
      </c>
      <c r="E396" s="2">
        <v>0</v>
      </c>
      <c r="F396" s="2">
        <v>1</v>
      </c>
      <c r="G396" s="3">
        <v>0</v>
      </c>
    </row>
    <row r="397" spans="1:7" x14ac:dyDescent="0.25">
      <c r="A397" s="2">
        <v>2013</v>
      </c>
      <c r="B397" s="2" t="s">
        <v>665</v>
      </c>
      <c r="C397" s="2">
        <v>308.89594577000003</v>
      </c>
      <c r="D397" s="2">
        <v>308.89594577000003</v>
      </c>
      <c r="E397" s="2">
        <v>0</v>
      </c>
      <c r="F397" s="2">
        <v>4</v>
      </c>
      <c r="G397" s="3">
        <v>0</v>
      </c>
    </row>
    <row r="398" spans="1:7" x14ac:dyDescent="0.25">
      <c r="A398" s="2">
        <v>2013</v>
      </c>
      <c r="B398" s="2" t="s">
        <v>666</v>
      </c>
      <c r="C398" s="2">
        <v>106.03896557</v>
      </c>
      <c r="D398" s="2">
        <v>106.03896557</v>
      </c>
      <c r="E398" s="2">
        <v>0</v>
      </c>
      <c r="F398" s="2">
        <v>2</v>
      </c>
      <c r="G398" s="3">
        <v>0</v>
      </c>
    </row>
    <row r="399" spans="1:7" x14ac:dyDescent="0.25">
      <c r="A399" s="2">
        <v>2013</v>
      </c>
      <c r="B399" s="2" t="s">
        <v>667</v>
      </c>
      <c r="C399" s="2">
        <v>83.519720293000006</v>
      </c>
      <c r="D399" s="2">
        <v>83.519720293000006</v>
      </c>
      <c r="E399" s="2">
        <v>0</v>
      </c>
      <c r="F399" s="2">
        <v>1</v>
      </c>
      <c r="G399" s="3">
        <v>0</v>
      </c>
    </row>
    <row r="400" spans="1:7" x14ac:dyDescent="0.25">
      <c r="A400" s="2">
        <v>2013</v>
      </c>
      <c r="B400" s="2" t="s">
        <v>687</v>
      </c>
      <c r="C400" s="2">
        <v>160.25022637999999</v>
      </c>
      <c r="D400" s="2">
        <v>160.25022637999999</v>
      </c>
      <c r="E400" s="2">
        <v>0</v>
      </c>
      <c r="F400" s="2">
        <v>6</v>
      </c>
      <c r="G400" s="3">
        <v>0</v>
      </c>
    </row>
    <row r="401" spans="1:7" x14ac:dyDescent="0.25">
      <c r="A401" s="2">
        <v>2013</v>
      </c>
      <c r="B401" s="2" t="s">
        <v>688</v>
      </c>
      <c r="C401" s="2">
        <v>188.52967809</v>
      </c>
      <c r="D401" s="2">
        <v>188.52967809</v>
      </c>
      <c r="E401" s="2">
        <v>0</v>
      </c>
      <c r="F401" s="2">
        <v>1</v>
      </c>
      <c r="G401" s="3">
        <v>0</v>
      </c>
    </row>
    <row r="402" spans="1:7" x14ac:dyDescent="0.25">
      <c r="A402" s="2">
        <v>2013</v>
      </c>
      <c r="B402" s="2" t="s">
        <v>689</v>
      </c>
      <c r="C402" s="2">
        <v>188.52967809</v>
      </c>
      <c r="D402" s="2">
        <v>188.52967809</v>
      </c>
      <c r="E402" s="2">
        <v>0</v>
      </c>
      <c r="F402" s="2">
        <v>1</v>
      </c>
      <c r="G402" s="3">
        <v>0</v>
      </c>
    </row>
    <row r="403" spans="1:7" x14ac:dyDescent="0.25">
      <c r="A403" s="2">
        <v>2013</v>
      </c>
      <c r="B403" s="2" t="s">
        <v>690</v>
      </c>
      <c r="C403" s="2">
        <v>188.52967809</v>
      </c>
      <c r="D403" s="2">
        <v>188.52967809</v>
      </c>
      <c r="E403" s="2">
        <v>0</v>
      </c>
      <c r="F403" s="2">
        <v>4</v>
      </c>
      <c r="G403" s="3">
        <v>0</v>
      </c>
    </row>
    <row r="404" spans="1:7" x14ac:dyDescent="0.25">
      <c r="A404" s="2">
        <v>2013</v>
      </c>
      <c r="B404" s="2" t="s">
        <v>691</v>
      </c>
      <c r="C404" s="2">
        <v>127.3299519</v>
      </c>
      <c r="D404" s="2">
        <v>127.3299519</v>
      </c>
      <c r="E404" s="2">
        <v>0</v>
      </c>
      <c r="F404" s="2">
        <v>1</v>
      </c>
      <c r="G404" s="3">
        <v>0</v>
      </c>
    </row>
    <row r="405" spans="1:7" x14ac:dyDescent="0.25">
      <c r="A405" s="2">
        <v>2013</v>
      </c>
      <c r="B405" s="2" t="s">
        <v>692</v>
      </c>
      <c r="C405" s="2">
        <v>127.3299519</v>
      </c>
      <c r="D405" s="2">
        <v>127.3299519</v>
      </c>
      <c r="E405" s="2">
        <v>0</v>
      </c>
      <c r="F405" s="2">
        <v>1</v>
      </c>
      <c r="G405" s="3">
        <v>0</v>
      </c>
    </row>
    <row r="406" spans="1:7" x14ac:dyDescent="0.25">
      <c r="A406" s="2">
        <v>2013</v>
      </c>
      <c r="B406" s="2" t="s">
        <v>693</v>
      </c>
      <c r="C406" s="2">
        <v>127.3299519</v>
      </c>
      <c r="D406" s="2">
        <v>127.3299519</v>
      </c>
      <c r="E406" s="2">
        <v>0</v>
      </c>
      <c r="F406" s="2">
        <v>1</v>
      </c>
      <c r="G406" s="3">
        <v>0</v>
      </c>
    </row>
    <row r="407" spans="1:7" x14ac:dyDescent="0.25">
      <c r="A407" s="2">
        <v>2013</v>
      </c>
      <c r="B407" s="2" t="s">
        <v>694</v>
      </c>
      <c r="C407" s="2">
        <v>127.3299519</v>
      </c>
      <c r="D407" s="2">
        <v>127.3299519</v>
      </c>
      <c r="E407" s="2">
        <v>0</v>
      </c>
      <c r="F407" s="2">
        <v>1</v>
      </c>
      <c r="G407" s="3">
        <v>0</v>
      </c>
    </row>
    <row r="408" spans="1:7" x14ac:dyDescent="0.25">
      <c r="A408" s="2">
        <v>2013</v>
      </c>
      <c r="B408" s="2" t="s">
        <v>695</v>
      </c>
      <c r="C408" s="2">
        <v>605.03500692</v>
      </c>
      <c r="D408" s="2">
        <v>605.03500692</v>
      </c>
      <c r="E408" s="2">
        <v>0</v>
      </c>
      <c r="F408" s="2">
        <v>1</v>
      </c>
      <c r="G408" s="3">
        <v>0</v>
      </c>
    </row>
    <row r="409" spans="1:7" x14ac:dyDescent="0.25">
      <c r="A409" s="2">
        <v>2013</v>
      </c>
      <c r="B409" s="2" t="s">
        <v>696</v>
      </c>
      <c r="C409" s="2">
        <v>605.03500692</v>
      </c>
      <c r="D409" s="2">
        <v>605.03500692</v>
      </c>
      <c r="E409" s="2">
        <v>0</v>
      </c>
      <c r="F409" s="2">
        <v>1</v>
      </c>
      <c r="G409" s="3">
        <v>0</v>
      </c>
    </row>
    <row r="410" spans="1:7" x14ac:dyDescent="0.25">
      <c r="A410" s="2">
        <v>2013</v>
      </c>
      <c r="B410" s="2" t="s">
        <v>697</v>
      </c>
      <c r="C410" s="2">
        <v>605.03500692</v>
      </c>
      <c r="D410" s="2">
        <v>605.03500692</v>
      </c>
      <c r="E410" s="2">
        <v>0</v>
      </c>
      <c r="F410" s="2">
        <v>1</v>
      </c>
      <c r="G410" s="3">
        <v>0</v>
      </c>
    </row>
    <row r="411" spans="1:7" x14ac:dyDescent="0.25">
      <c r="A411" s="2">
        <v>2013</v>
      </c>
      <c r="B411" s="2" t="s">
        <v>698</v>
      </c>
      <c r="C411" s="2">
        <v>394.18482876000002</v>
      </c>
      <c r="D411" s="2">
        <v>394.18482876000002</v>
      </c>
      <c r="E411" s="2">
        <v>0</v>
      </c>
      <c r="F411" s="2">
        <v>1</v>
      </c>
      <c r="G411" s="3">
        <v>0</v>
      </c>
    </row>
    <row r="412" spans="1:7" x14ac:dyDescent="0.25">
      <c r="A412" s="2">
        <v>2013</v>
      </c>
      <c r="B412" s="2" t="s">
        <v>699</v>
      </c>
      <c r="C412" s="2">
        <v>394.18482876000002</v>
      </c>
      <c r="D412" s="2">
        <v>394.18482876000002</v>
      </c>
      <c r="E412" s="2">
        <v>0</v>
      </c>
      <c r="F412" s="2">
        <v>1</v>
      </c>
      <c r="G412" s="3">
        <v>0</v>
      </c>
    </row>
    <row r="413" spans="1:7" x14ac:dyDescent="0.25">
      <c r="A413" s="2">
        <v>2013</v>
      </c>
      <c r="B413" s="2" t="s">
        <v>1907</v>
      </c>
      <c r="C413" s="2">
        <v>430.01489200999998</v>
      </c>
      <c r="D413" s="2">
        <v>430.01489200999998</v>
      </c>
      <c r="E413" s="2">
        <v>0</v>
      </c>
      <c r="F413" s="2">
        <v>8</v>
      </c>
      <c r="G413" s="3">
        <v>0</v>
      </c>
    </row>
    <row r="414" spans="1:7" x14ac:dyDescent="0.25">
      <c r="A414" s="2">
        <v>2013</v>
      </c>
      <c r="B414" s="2" t="s">
        <v>700</v>
      </c>
      <c r="C414" s="2">
        <v>227.54769722</v>
      </c>
      <c r="D414" s="2">
        <v>227.54769722</v>
      </c>
      <c r="E414" s="2">
        <v>0</v>
      </c>
      <c r="F414" s="2">
        <v>4</v>
      </c>
      <c r="G414" s="3">
        <v>0</v>
      </c>
    </row>
    <row r="415" spans="1:7" x14ac:dyDescent="0.25">
      <c r="A415" s="2">
        <v>2013</v>
      </c>
      <c r="B415" s="2" t="s">
        <v>701</v>
      </c>
      <c r="C415" s="2">
        <v>138.20612249999999</v>
      </c>
      <c r="D415" s="2">
        <v>138.20612249999999</v>
      </c>
      <c r="E415" s="2">
        <v>0.77850549667908897</v>
      </c>
      <c r="F415" s="2">
        <v>1</v>
      </c>
      <c r="G415" s="3">
        <v>1.9714399103</v>
      </c>
    </row>
    <row r="416" spans="1:7" x14ac:dyDescent="0.25">
      <c r="A416" s="2">
        <v>2013</v>
      </c>
      <c r="B416" s="2" t="s">
        <v>718</v>
      </c>
      <c r="C416" s="2">
        <v>1169.8915311999999</v>
      </c>
      <c r="D416" s="2">
        <v>1169.8915311999999</v>
      </c>
      <c r="E416" s="2">
        <v>0</v>
      </c>
      <c r="F416" s="2">
        <v>4</v>
      </c>
      <c r="G416" s="3">
        <v>0</v>
      </c>
    </row>
    <row r="417" spans="1:7" x14ac:dyDescent="0.25">
      <c r="A417" s="2">
        <v>2013</v>
      </c>
      <c r="B417" s="2" t="s">
        <v>719</v>
      </c>
      <c r="C417" s="2">
        <v>3040.7059293000002</v>
      </c>
      <c r="D417" s="2">
        <v>3040.7059293000002</v>
      </c>
      <c r="E417" s="2">
        <v>0</v>
      </c>
      <c r="F417" s="2">
        <v>9</v>
      </c>
      <c r="G417" s="3">
        <v>0</v>
      </c>
    </row>
    <row r="418" spans="1:7" x14ac:dyDescent="0.25">
      <c r="A418" s="2">
        <v>2013</v>
      </c>
      <c r="B418" s="2" t="s">
        <v>1908</v>
      </c>
      <c r="C418" s="2">
        <v>139.19993585</v>
      </c>
      <c r="D418" s="2">
        <v>139.19993585</v>
      </c>
      <c r="E418" s="2">
        <v>0</v>
      </c>
      <c r="F418" s="2">
        <v>2</v>
      </c>
      <c r="G418" s="3">
        <v>0</v>
      </c>
    </row>
    <row r="419" spans="1:7" x14ac:dyDescent="0.25">
      <c r="A419" s="2">
        <v>2013</v>
      </c>
      <c r="B419" s="2" t="s">
        <v>720</v>
      </c>
      <c r="C419" s="2">
        <v>485.85868502</v>
      </c>
      <c r="D419" s="2">
        <v>485.85868502</v>
      </c>
      <c r="E419" s="2">
        <v>0</v>
      </c>
      <c r="F419" s="2">
        <v>1</v>
      </c>
      <c r="G419" s="3">
        <v>0</v>
      </c>
    </row>
    <row r="420" spans="1:7" x14ac:dyDescent="0.25">
      <c r="A420" s="2">
        <v>2013</v>
      </c>
      <c r="B420" s="2" t="s">
        <v>721</v>
      </c>
      <c r="C420" s="2">
        <v>372.53483559</v>
      </c>
      <c r="D420" s="2">
        <v>372.53483559</v>
      </c>
      <c r="E420" s="2">
        <v>0</v>
      </c>
      <c r="F420" s="2">
        <v>4</v>
      </c>
      <c r="G420" s="3">
        <v>0</v>
      </c>
    </row>
    <row r="421" spans="1:7" x14ac:dyDescent="0.25">
      <c r="A421" s="2">
        <v>2013</v>
      </c>
      <c r="B421" s="2" t="s">
        <v>722</v>
      </c>
      <c r="C421" s="2">
        <v>156.65529599000001</v>
      </c>
      <c r="D421" s="2">
        <v>156.65529599000001</v>
      </c>
      <c r="E421" s="2">
        <v>0</v>
      </c>
      <c r="F421" s="2">
        <v>4</v>
      </c>
      <c r="G421" s="3">
        <v>0</v>
      </c>
    </row>
    <row r="422" spans="1:7" x14ac:dyDescent="0.25">
      <c r="A422" s="2">
        <v>2013</v>
      </c>
      <c r="B422" s="2" t="s">
        <v>723</v>
      </c>
      <c r="C422" s="2">
        <v>156.65529599000001</v>
      </c>
      <c r="D422" s="2">
        <v>156.65529599000001</v>
      </c>
      <c r="E422" s="2">
        <v>0</v>
      </c>
      <c r="F422" s="2">
        <v>1</v>
      </c>
      <c r="G422" s="3">
        <v>0</v>
      </c>
    </row>
    <row r="423" spans="1:7" x14ac:dyDescent="0.25">
      <c r="A423" s="2">
        <v>2013</v>
      </c>
      <c r="B423" s="2" t="s">
        <v>724</v>
      </c>
      <c r="C423" s="2">
        <v>170.32709993</v>
      </c>
      <c r="D423" s="2">
        <v>170.32709993</v>
      </c>
      <c r="E423" s="2">
        <v>1.2952157903134207</v>
      </c>
      <c r="F423" s="2">
        <v>6</v>
      </c>
      <c r="G423" s="3">
        <v>1.3333333332999999</v>
      </c>
    </row>
    <row r="424" spans="1:7" x14ac:dyDescent="0.25">
      <c r="A424" s="2">
        <v>2013</v>
      </c>
      <c r="B424" s="2" t="s">
        <v>725</v>
      </c>
      <c r="C424" s="2">
        <v>91.340210432999996</v>
      </c>
      <c r="D424" s="2">
        <v>91.340210432999996</v>
      </c>
      <c r="E424" s="2">
        <v>2.0943914907563372</v>
      </c>
      <c r="F424" s="2">
        <v>3</v>
      </c>
      <c r="G424" s="3">
        <v>6</v>
      </c>
    </row>
    <row r="425" spans="1:7" x14ac:dyDescent="0.25">
      <c r="A425" s="2">
        <v>2013</v>
      </c>
      <c r="B425" s="2" t="s">
        <v>726</v>
      </c>
      <c r="C425" s="2">
        <v>85.163549963999998</v>
      </c>
      <c r="D425" s="2">
        <v>85.163549963999998</v>
      </c>
      <c r="E425" s="2">
        <v>1.3889122517647288</v>
      </c>
      <c r="F425" s="2">
        <v>12</v>
      </c>
      <c r="G425" s="3">
        <v>10</v>
      </c>
    </row>
    <row r="426" spans="1:7" x14ac:dyDescent="0.25">
      <c r="A426" s="2">
        <v>2013</v>
      </c>
      <c r="B426" s="2" t="s">
        <v>727</v>
      </c>
      <c r="C426" s="2">
        <v>170.32709993</v>
      </c>
      <c r="D426" s="2">
        <v>170.32709993</v>
      </c>
      <c r="E426" s="2">
        <v>2.2707613005042391</v>
      </c>
      <c r="F426" s="2">
        <v>6</v>
      </c>
      <c r="G426" s="3">
        <v>5</v>
      </c>
    </row>
    <row r="427" spans="1:7" x14ac:dyDescent="0.25">
      <c r="A427" s="2">
        <v>2013</v>
      </c>
      <c r="B427" s="2" t="s">
        <v>729</v>
      </c>
      <c r="C427" s="2">
        <v>585.91545183999995</v>
      </c>
      <c r="D427" s="2">
        <v>585.91545183999995</v>
      </c>
      <c r="E427" s="2">
        <v>1.1023113109243878</v>
      </c>
      <c r="F427" s="2">
        <v>6</v>
      </c>
      <c r="G427" s="3">
        <v>3</v>
      </c>
    </row>
    <row r="428" spans="1:7" x14ac:dyDescent="0.25">
      <c r="A428" s="2">
        <v>2013</v>
      </c>
      <c r="B428" s="2" t="s">
        <v>1909</v>
      </c>
      <c r="C428" s="2">
        <v>748.68180804999997</v>
      </c>
      <c r="D428" s="2">
        <v>748.68180804999997</v>
      </c>
      <c r="E428" s="2">
        <v>0</v>
      </c>
      <c r="F428" s="2">
        <v>4</v>
      </c>
      <c r="G428" s="3">
        <v>0</v>
      </c>
    </row>
    <row r="429" spans="1:7" x14ac:dyDescent="0.25">
      <c r="A429" s="2">
        <v>2013</v>
      </c>
      <c r="B429" s="2" t="s">
        <v>730</v>
      </c>
      <c r="C429" s="2">
        <v>976.59813726000004</v>
      </c>
      <c r="D429" s="2">
        <v>976.59813726000004</v>
      </c>
      <c r="E429" s="2">
        <v>0</v>
      </c>
      <c r="F429" s="2">
        <v>3</v>
      </c>
      <c r="G429" s="3">
        <v>0</v>
      </c>
    </row>
    <row r="430" spans="1:7" x14ac:dyDescent="0.25">
      <c r="A430" s="2">
        <v>2013</v>
      </c>
      <c r="B430" s="2" t="s">
        <v>731</v>
      </c>
      <c r="C430" s="2">
        <v>73.959979067000006</v>
      </c>
      <c r="D430" s="2">
        <v>73.959979067000006</v>
      </c>
      <c r="E430" s="2">
        <v>0</v>
      </c>
      <c r="F430" s="2">
        <v>1</v>
      </c>
      <c r="G430" s="3">
        <v>0</v>
      </c>
    </row>
    <row r="431" spans="1:7" x14ac:dyDescent="0.25">
      <c r="A431" s="2">
        <v>2013</v>
      </c>
      <c r="B431" s="2" t="s">
        <v>732</v>
      </c>
      <c r="C431" s="2">
        <v>231.42326539999999</v>
      </c>
      <c r="D431" s="2">
        <v>231.42326539999999</v>
      </c>
      <c r="E431" s="2">
        <v>0</v>
      </c>
      <c r="F431" s="2">
        <v>4</v>
      </c>
      <c r="G431" s="3">
        <v>0</v>
      </c>
    </row>
    <row r="432" spans="1:7" x14ac:dyDescent="0.25">
      <c r="A432" s="2">
        <v>2013</v>
      </c>
      <c r="B432" s="2" t="s">
        <v>733</v>
      </c>
      <c r="C432" s="2">
        <v>334.42102621999999</v>
      </c>
      <c r="D432" s="2">
        <v>334.42102621999999</v>
      </c>
      <c r="E432" s="2">
        <v>0</v>
      </c>
      <c r="F432" s="2">
        <v>4</v>
      </c>
      <c r="G432" s="3">
        <v>0</v>
      </c>
    </row>
    <row r="433" spans="1:7" x14ac:dyDescent="0.25">
      <c r="A433" s="2">
        <v>2013</v>
      </c>
      <c r="B433" s="2" t="s">
        <v>734</v>
      </c>
      <c r="C433" s="2">
        <v>441.47328335999998</v>
      </c>
      <c r="D433" s="2">
        <v>441.47328335999998</v>
      </c>
      <c r="E433" s="2">
        <v>1.2125424420168269</v>
      </c>
      <c r="F433" s="2">
        <v>3</v>
      </c>
      <c r="G433" s="3">
        <v>1</v>
      </c>
    </row>
    <row r="434" spans="1:7" x14ac:dyDescent="0.25">
      <c r="A434" s="2">
        <v>2013</v>
      </c>
      <c r="B434" s="2" t="s">
        <v>735</v>
      </c>
      <c r="C434" s="2">
        <v>322.49562410999999</v>
      </c>
      <c r="D434" s="2">
        <v>322.49562410999999</v>
      </c>
      <c r="E434" s="2">
        <v>0</v>
      </c>
      <c r="F434" s="2">
        <v>2</v>
      </c>
      <c r="G434" s="3">
        <v>0</v>
      </c>
    </row>
    <row r="435" spans="1:7" x14ac:dyDescent="0.25">
      <c r="A435" s="2">
        <v>2013</v>
      </c>
      <c r="B435" s="2" t="s">
        <v>736</v>
      </c>
      <c r="C435" s="2">
        <v>27.761246789000001</v>
      </c>
      <c r="D435" s="2">
        <v>27.761246789000001</v>
      </c>
      <c r="E435" s="2">
        <v>1.5117412264531709</v>
      </c>
      <c r="F435" s="2">
        <v>6</v>
      </c>
      <c r="G435" s="3">
        <v>2.6626661292999998</v>
      </c>
    </row>
    <row r="436" spans="1:7" x14ac:dyDescent="0.25">
      <c r="A436" s="2">
        <v>2013</v>
      </c>
      <c r="B436" s="2" t="s">
        <v>737</v>
      </c>
      <c r="C436" s="2">
        <v>752.16121709000004</v>
      </c>
      <c r="D436" s="2">
        <v>752.16121709000004</v>
      </c>
      <c r="E436" s="2">
        <v>0</v>
      </c>
      <c r="F436" s="2">
        <v>1</v>
      </c>
      <c r="G436" s="3">
        <v>0</v>
      </c>
    </row>
    <row r="437" spans="1:7" x14ac:dyDescent="0.25">
      <c r="A437" s="2">
        <v>2013</v>
      </c>
      <c r="B437" s="2" t="s">
        <v>738</v>
      </c>
      <c r="C437" s="2">
        <v>752.16121709000004</v>
      </c>
      <c r="D437" s="2">
        <v>752.16121709000004</v>
      </c>
      <c r="E437" s="2">
        <v>0</v>
      </c>
      <c r="F437" s="2">
        <v>1</v>
      </c>
      <c r="G437" s="3">
        <v>0</v>
      </c>
    </row>
    <row r="438" spans="1:7" x14ac:dyDescent="0.25">
      <c r="A438" s="2">
        <v>2013</v>
      </c>
      <c r="B438" s="2" t="s">
        <v>739</v>
      </c>
      <c r="C438" s="2">
        <v>5.8435771058999997</v>
      </c>
      <c r="D438" s="2">
        <v>5.8435771058999997</v>
      </c>
      <c r="E438" s="2">
        <v>0</v>
      </c>
      <c r="F438" s="2">
        <v>6</v>
      </c>
      <c r="G438" s="3">
        <v>0</v>
      </c>
    </row>
    <row r="439" spans="1:7" x14ac:dyDescent="0.25">
      <c r="A439" s="2">
        <v>2013</v>
      </c>
      <c r="B439" s="2" t="s">
        <v>740</v>
      </c>
      <c r="C439" s="2">
        <v>339.67319114999998</v>
      </c>
      <c r="D439" s="2">
        <v>339.67319114999998</v>
      </c>
      <c r="E439" s="2">
        <v>1.1023113109243878</v>
      </c>
      <c r="F439" s="2">
        <v>2</v>
      </c>
      <c r="G439" s="3">
        <v>1.0002109863999999</v>
      </c>
    </row>
    <row r="440" spans="1:7" x14ac:dyDescent="0.25">
      <c r="A440" s="2">
        <v>2013</v>
      </c>
      <c r="B440" s="2" t="s">
        <v>741</v>
      </c>
      <c r="C440" s="2">
        <v>206.00449592000001</v>
      </c>
      <c r="D440" s="2">
        <v>206.00449592000001</v>
      </c>
      <c r="E440" s="2">
        <v>0</v>
      </c>
      <c r="F440" s="2">
        <v>1</v>
      </c>
      <c r="G440" s="3">
        <v>0</v>
      </c>
    </row>
    <row r="441" spans="1:7" x14ac:dyDescent="0.25">
      <c r="A441" s="2">
        <v>2013</v>
      </c>
      <c r="B441" s="2" t="s">
        <v>742</v>
      </c>
      <c r="C441" s="2">
        <v>477.66596048999997</v>
      </c>
      <c r="D441" s="2">
        <v>477.66596048999997</v>
      </c>
      <c r="E441" s="2">
        <v>1.337471057254924</v>
      </c>
      <c r="F441" s="2">
        <v>4</v>
      </c>
      <c r="G441" s="3">
        <v>3</v>
      </c>
    </row>
    <row r="442" spans="1:7" x14ac:dyDescent="0.25">
      <c r="A442" s="2">
        <v>2013</v>
      </c>
      <c r="B442" s="2" t="s">
        <v>743</v>
      </c>
      <c r="C442" s="2">
        <v>851.14711749000003</v>
      </c>
      <c r="D442" s="2">
        <v>851.14711749000003</v>
      </c>
      <c r="E442" s="2">
        <v>0</v>
      </c>
      <c r="F442" s="2">
        <v>2</v>
      </c>
      <c r="G442" s="3">
        <v>0</v>
      </c>
    </row>
    <row r="443" spans="1:7" x14ac:dyDescent="0.25">
      <c r="A443" s="2">
        <v>2013</v>
      </c>
      <c r="B443" s="2" t="s">
        <v>744</v>
      </c>
      <c r="C443" s="2">
        <v>240.44055957</v>
      </c>
      <c r="D443" s="2">
        <v>240.44055957</v>
      </c>
      <c r="E443" s="2">
        <v>0</v>
      </c>
      <c r="F443" s="2">
        <v>4</v>
      </c>
      <c r="G443" s="3">
        <v>0</v>
      </c>
    </row>
    <row r="444" spans="1:7" x14ac:dyDescent="0.25">
      <c r="A444" s="2">
        <v>2013</v>
      </c>
      <c r="B444" s="2" t="s">
        <v>745</v>
      </c>
      <c r="C444" s="2">
        <v>11.313080261</v>
      </c>
      <c r="D444" s="2">
        <v>11.313080261</v>
      </c>
      <c r="E444" s="2">
        <v>1.5432358352280044</v>
      </c>
      <c r="F444" s="2">
        <v>12</v>
      </c>
      <c r="G444" s="3">
        <v>0.33333333329999998</v>
      </c>
    </row>
    <row r="445" spans="1:7" x14ac:dyDescent="0.25">
      <c r="A445" s="2">
        <v>2013</v>
      </c>
      <c r="B445" s="2" t="s">
        <v>746</v>
      </c>
      <c r="C445" s="2">
        <v>11.313080261</v>
      </c>
      <c r="D445" s="2">
        <v>11.313080261</v>
      </c>
      <c r="E445" s="2">
        <v>1.4550509304020041</v>
      </c>
      <c r="F445" s="2">
        <v>12</v>
      </c>
      <c r="G445" s="3">
        <v>2.6666666666999999</v>
      </c>
    </row>
    <row r="446" spans="1:7" x14ac:dyDescent="0.25">
      <c r="A446" s="2">
        <v>2013</v>
      </c>
      <c r="B446" s="2" t="s">
        <v>747</v>
      </c>
      <c r="C446" s="2">
        <v>7.5420535075000004</v>
      </c>
      <c r="D446" s="2">
        <v>7.5420535075000004</v>
      </c>
      <c r="E446" s="2">
        <v>1.9290447941176787</v>
      </c>
      <c r="F446" s="2">
        <v>8</v>
      </c>
      <c r="G446" s="3">
        <v>1</v>
      </c>
    </row>
    <row r="447" spans="1:7" x14ac:dyDescent="0.25">
      <c r="A447" s="2">
        <v>2013</v>
      </c>
      <c r="B447" s="2" t="s">
        <v>748</v>
      </c>
      <c r="C447" s="2">
        <v>316.807975</v>
      </c>
      <c r="D447" s="2">
        <v>316.807975</v>
      </c>
      <c r="E447" s="2">
        <v>0</v>
      </c>
      <c r="F447" s="2">
        <v>1</v>
      </c>
      <c r="G447" s="3">
        <v>0</v>
      </c>
    </row>
    <row r="448" spans="1:7" x14ac:dyDescent="0.25">
      <c r="A448" s="2">
        <v>2013</v>
      </c>
      <c r="B448" s="2" t="s">
        <v>749</v>
      </c>
      <c r="C448" s="2">
        <v>1153.3832030000001</v>
      </c>
      <c r="D448" s="2">
        <v>1153.3832030000001</v>
      </c>
      <c r="E448" s="2">
        <v>0</v>
      </c>
      <c r="F448" s="2">
        <v>5</v>
      </c>
      <c r="G448" s="3">
        <v>0</v>
      </c>
    </row>
    <row r="449" spans="1:7" x14ac:dyDescent="0.25">
      <c r="A449" s="2">
        <v>2013</v>
      </c>
      <c r="B449" s="2" t="s">
        <v>750</v>
      </c>
      <c r="C449" s="2">
        <v>501.38064808000001</v>
      </c>
      <c r="D449" s="2">
        <v>501.38064808000001</v>
      </c>
      <c r="E449" s="2">
        <v>0</v>
      </c>
      <c r="F449" s="2">
        <v>3</v>
      </c>
      <c r="G449" s="3">
        <v>0</v>
      </c>
    </row>
    <row r="450" spans="1:7" x14ac:dyDescent="0.25">
      <c r="A450" s="2">
        <v>2013</v>
      </c>
      <c r="B450" s="2" t="s">
        <v>1910</v>
      </c>
      <c r="C450" s="2">
        <v>236.58341834999999</v>
      </c>
      <c r="D450" s="2">
        <v>236.58341834999999</v>
      </c>
      <c r="E450" s="2">
        <v>0</v>
      </c>
      <c r="F450" s="2">
        <v>2</v>
      </c>
      <c r="G450" s="3">
        <v>0</v>
      </c>
    </row>
    <row r="451" spans="1:7" x14ac:dyDescent="0.25">
      <c r="A451" s="2">
        <v>2013</v>
      </c>
      <c r="B451" s="2" t="s">
        <v>751</v>
      </c>
      <c r="C451" s="2">
        <v>253.85977093</v>
      </c>
      <c r="D451" s="2">
        <v>253.85977093</v>
      </c>
      <c r="E451" s="2">
        <v>0</v>
      </c>
      <c r="F451" s="2">
        <v>2</v>
      </c>
      <c r="G451" s="3">
        <v>0</v>
      </c>
    </row>
    <row r="452" spans="1:7" x14ac:dyDescent="0.25">
      <c r="A452" s="2">
        <v>2013</v>
      </c>
      <c r="B452" s="2" t="s">
        <v>752</v>
      </c>
      <c r="C452" s="2">
        <v>367.80190248999997</v>
      </c>
      <c r="D452" s="2">
        <v>367.80190248999997</v>
      </c>
      <c r="E452" s="2">
        <v>0</v>
      </c>
      <c r="F452" s="2">
        <v>4</v>
      </c>
      <c r="G452" s="3">
        <v>0</v>
      </c>
    </row>
    <row r="453" spans="1:7" x14ac:dyDescent="0.25">
      <c r="A453" s="2">
        <v>2013</v>
      </c>
      <c r="B453" s="2" t="s">
        <v>753</v>
      </c>
      <c r="C453" s="2">
        <v>127.90854191</v>
      </c>
      <c r="D453" s="2">
        <v>127.90854191</v>
      </c>
      <c r="E453" s="2">
        <v>1.2125424419176187</v>
      </c>
      <c r="F453" s="2">
        <v>3</v>
      </c>
      <c r="G453" s="3">
        <v>0.33333333329999998</v>
      </c>
    </row>
    <row r="454" spans="1:7" x14ac:dyDescent="0.25">
      <c r="A454" s="2">
        <v>2013</v>
      </c>
      <c r="B454" s="2" t="s">
        <v>754</v>
      </c>
      <c r="C454" s="2">
        <v>202.15634907</v>
      </c>
      <c r="D454" s="2">
        <v>202.15634907</v>
      </c>
      <c r="E454" s="2">
        <v>0</v>
      </c>
      <c r="F454" s="2">
        <v>2</v>
      </c>
      <c r="G454" s="3">
        <v>0</v>
      </c>
    </row>
    <row r="455" spans="1:7" x14ac:dyDescent="0.25">
      <c r="A455" s="2">
        <v>2013</v>
      </c>
      <c r="B455" s="2" t="s">
        <v>755</v>
      </c>
      <c r="C455" s="2">
        <v>96.338998085</v>
      </c>
      <c r="D455" s="2">
        <v>96.338998085</v>
      </c>
      <c r="E455" s="2">
        <v>0</v>
      </c>
      <c r="F455" s="2">
        <v>1</v>
      </c>
      <c r="G455" s="3">
        <v>0</v>
      </c>
    </row>
    <row r="456" spans="1:7" x14ac:dyDescent="0.25">
      <c r="A456" s="2">
        <v>2013</v>
      </c>
      <c r="B456" s="2" t="s">
        <v>756</v>
      </c>
      <c r="C456" s="2">
        <v>100.93855006</v>
      </c>
      <c r="D456" s="2">
        <v>100.93855006</v>
      </c>
      <c r="E456" s="2">
        <v>0</v>
      </c>
      <c r="F456" s="2">
        <v>2</v>
      </c>
      <c r="G456" s="3">
        <v>0</v>
      </c>
    </row>
    <row r="457" spans="1:7" x14ac:dyDescent="0.25">
      <c r="A457" s="2">
        <v>2013</v>
      </c>
      <c r="B457" s="2" t="s">
        <v>757</v>
      </c>
      <c r="C457" s="2">
        <v>59.497674013000001</v>
      </c>
      <c r="D457" s="2">
        <v>59.497674013000001</v>
      </c>
      <c r="E457" s="2">
        <v>0</v>
      </c>
      <c r="F457" s="2">
        <v>4</v>
      </c>
      <c r="G457" s="3">
        <v>0</v>
      </c>
    </row>
    <row r="458" spans="1:7" x14ac:dyDescent="0.25">
      <c r="A458" s="2">
        <v>2013</v>
      </c>
      <c r="B458" s="2" t="s">
        <v>758</v>
      </c>
      <c r="C458" s="2">
        <v>100.93855006</v>
      </c>
      <c r="D458" s="2">
        <v>100.93855006</v>
      </c>
      <c r="E458" s="2">
        <v>0</v>
      </c>
      <c r="F458" s="2">
        <v>2</v>
      </c>
      <c r="G458" s="3">
        <v>0</v>
      </c>
    </row>
    <row r="459" spans="1:7" x14ac:dyDescent="0.25">
      <c r="A459" s="2">
        <v>2013</v>
      </c>
      <c r="B459" s="2" t="s">
        <v>759</v>
      </c>
      <c r="C459" s="2">
        <v>59.497674013000001</v>
      </c>
      <c r="D459" s="2">
        <v>59.497674013000001</v>
      </c>
      <c r="E459" s="2">
        <v>0</v>
      </c>
      <c r="F459" s="2">
        <v>1</v>
      </c>
      <c r="G459" s="3">
        <v>0</v>
      </c>
    </row>
    <row r="460" spans="1:7" x14ac:dyDescent="0.25">
      <c r="A460" s="2">
        <v>2013</v>
      </c>
      <c r="B460" s="2" t="s">
        <v>760</v>
      </c>
      <c r="C460" s="2">
        <v>92.099589029000001</v>
      </c>
      <c r="D460" s="2">
        <v>92.099589029000001</v>
      </c>
      <c r="E460" s="2">
        <v>0</v>
      </c>
      <c r="F460" s="2">
        <v>1</v>
      </c>
      <c r="G460" s="3">
        <v>0</v>
      </c>
    </row>
    <row r="461" spans="1:7" x14ac:dyDescent="0.25">
      <c r="A461" s="2">
        <v>2013</v>
      </c>
      <c r="B461" s="2" t="s">
        <v>761</v>
      </c>
      <c r="C461" s="2">
        <v>83.184668662999997</v>
      </c>
      <c r="D461" s="2">
        <v>83.184668662999997</v>
      </c>
      <c r="E461" s="2">
        <v>0</v>
      </c>
      <c r="F461" s="2">
        <v>4</v>
      </c>
      <c r="G461" s="3">
        <v>0</v>
      </c>
    </row>
    <row r="462" spans="1:7" x14ac:dyDescent="0.25">
      <c r="A462" s="2">
        <v>2013</v>
      </c>
      <c r="B462" s="2" t="s">
        <v>762</v>
      </c>
      <c r="C462" s="2">
        <v>20.459409321999999</v>
      </c>
      <c r="D462" s="2">
        <v>20.459409321999999</v>
      </c>
      <c r="E462" s="2">
        <v>0</v>
      </c>
      <c r="F462" s="2">
        <v>4</v>
      </c>
      <c r="G462" s="3">
        <v>0</v>
      </c>
    </row>
    <row r="463" spans="1:7" x14ac:dyDescent="0.25">
      <c r="A463" s="2">
        <v>2013</v>
      </c>
      <c r="B463" s="2" t="s">
        <v>1911</v>
      </c>
      <c r="C463" s="2">
        <v>20.459409321999999</v>
      </c>
      <c r="D463" s="2">
        <v>20.459409321999999</v>
      </c>
      <c r="E463" s="2">
        <v>0</v>
      </c>
      <c r="F463" s="2">
        <v>3</v>
      </c>
      <c r="G463" s="3">
        <v>0</v>
      </c>
    </row>
    <row r="464" spans="1:7" x14ac:dyDescent="0.25">
      <c r="A464" s="2">
        <v>2013</v>
      </c>
      <c r="B464" s="2" t="s">
        <v>1912</v>
      </c>
      <c r="C464" s="2">
        <v>20.459409321999999</v>
      </c>
      <c r="D464" s="2">
        <v>20.459409321999999</v>
      </c>
      <c r="E464" s="2">
        <v>0</v>
      </c>
      <c r="F464" s="2">
        <v>4</v>
      </c>
      <c r="G464" s="3">
        <v>0</v>
      </c>
    </row>
    <row r="465" spans="1:7" x14ac:dyDescent="0.25">
      <c r="A465" s="2">
        <v>2013</v>
      </c>
      <c r="B465" s="2" t="s">
        <v>763</v>
      </c>
      <c r="C465" s="2">
        <v>20.459409321999999</v>
      </c>
      <c r="D465" s="2">
        <v>20.459409321999999</v>
      </c>
      <c r="E465" s="2">
        <v>0</v>
      </c>
      <c r="F465" s="2">
        <v>2</v>
      </c>
      <c r="G465" s="3">
        <v>0</v>
      </c>
    </row>
    <row r="466" spans="1:7" x14ac:dyDescent="0.25">
      <c r="A466" s="2">
        <v>2013</v>
      </c>
      <c r="B466" s="2" t="s">
        <v>764</v>
      </c>
      <c r="C466" s="2">
        <v>20.459409321999999</v>
      </c>
      <c r="D466" s="2">
        <v>20.459409321999999</v>
      </c>
      <c r="E466" s="2">
        <v>0</v>
      </c>
      <c r="F466" s="2">
        <v>1</v>
      </c>
      <c r="G466" s="3">
        <v>0</v>
      </c>
    </row>
    <row r="467" spans="1:7" x14ac:dyDescent="0.25">
      <c r="A467" s="2">
        <v>2013</v>
      </c>
      <c r="B467" s="2" t="s">
        <v>765</v>
      </c>
      <c r="C467" s="2">
        <v>27.201840172000001</v>
      </c>
      <c r="D467" s="2">
        <v>27.201840172000001</v>
      </c>
      <c r="E467" s="2">
        <v>0</v>
      </c>
      <c r="F467" s="2">
        <v>4</v>
      </c>
      <c r="G467" s="3">
        <v>0</v>
      </c>
    </row>
    <row r="468" spans="1:7" x14ac:dyDescent="0.25">
      <c r="A468" s="2">
        <v>2013</v>
      </c>
      <c r="B468" s="2" t="s">
        <v>1913</v>
      </c>
      <c r="C468" s="2">
        <v>1375.328125</v>
      </c>
      <c r="D468" s="2">
        <v>1375.328125</v>
      </c>
      <c r="E468" s="2">
        <v>0</v>
      </c>
      <c r="F468" s="2">
        <v>8</v>
      </c>
      <c r="G468" s="3">
        <v>0</v>
      </c>
    </row>
    <row r="469" spans="1:7" x14ac:dyDescent="0.25">
      <c r="A469" s="2">
        <v>2013</v>
      </c>
      <c r="B469" s="2" t="s">
        <v>766</v>
      </c>
      <c r="C469" s="2">
        <v>1051.0785842</v>
      </c>
      <c r="D469" s="2">
        <v>1051.0785842</v>
      </c>
      <c r="E469" s="2">
        <v>0</v>
      </c>
      <c r="F469" s="2">
        <v>4</v>
      </c>
      <c r="G469" s="3">
        <v>0</v>
      </c>
    </row>
    <row r="470" spans="1:7" x14ac:dyDescent="0.25">
      <c r="A470" s="2">
        <v>2013</v>
      </c>
      <c r="B470" s="2" t="s">
        <v>767</v>
      </c>
      <c r="C470" s="2">
        <v>846.28940060000002</v>
      </c>
      <c r="D470" s="2">
        <v>846.28940060000002</v>
      </c>
      <c r="E470" s="2">
        <v>0</v>
      </c>
      <c r="F470" s="2">
        <v>9</v>
      </c>
      <c r="G470" s="3">
        <v>0</v>
      </c>
    </row>
    <row r="471" spans="1:7" x14ac:dyDescent="0.25">
      <c r="A471" s="2">
        <v>2013</v>
      </c>
      <c r="B471" s="2" t="s">
        <v>768</v>
      </c>
      <c r="C471" s="2">
        <v>271.62857556</v>
      </c>
      <c r="D471" s="2">
        <v>271.62857556</v>
      </c>
      <c r="E471" s="2">
        <v>0</v>
      </c>
      <c r="F471" s="2">
        <v>15</v>
      </c>
      <c r="G471" s="3">
        <v>0</v>
      </c>
    </row>
    <row r="472" spans="1:7" x14ac:dyDescent="0.25">
      <c r="A472" s="2">
        <v>2013</v>
      </c>
      <c r="B472" s="2" t="s">
        <v>769</v>
      </c>
      <c r="C472" s="2">
        <v>202.02369862</v>
      </c>
      <c r="D472" s="2">
        <v>202.02369862</v>
      </c>
      <c r="E472" s="2">
        <v>0</v>
      </c>
      <c r="F472" s="2">
        <v>4</v>
      </c>
      <c r="G472" s="3">
        <v>0</v>
      </c>
    </row>
    <row r="473" spans="1:7" x14ac:dyDescent="0.25">
      <c r="A473" s="2">
        <v>2013</v>
      </c>
      <c r="B473" s="2" t="s">
        <v>770</v>
      </c>
      <c r="C473" s="2">
        <v>202.02369862</v>
      </c>
      <c r="D473" s="2">
        <v>202.02369862</v>
      </c>
      <c r="E473" s="2">
        <v>0</v>
      </c>
      <c r="F473" s="2">
        <v>9</v>
      </c>
      <c r="G473" s="3">
        <v>0</v>
      </c>
    </row>
    <row r="474" spans="1:7" x14ac:dyDescent="0.25">
      <c r="A474" s="2">
        <v>2013</v>
      </c>
      <c r="B474" s="2" t="s">
        <v>771</v>
      </c>
      <c r="C474" s="2">
        <v>619.65296026999999</v>
      </c>
      <c r="D474" s="2">
        <v>619.65296026999999</v>
      </c>
      <c r="E474" s="2">
        <v>0</v>
      </c>
      <c r="F474" s="2">
        <v>5</v>
      </c>
      <c r="G474" s="3">
        <v>0</v>
      </c>
    </row>
    <row r="475" spans="1:7" x14ac:dyDescent="0.25">
      <c r="A475" s="2">
        <v>2013</v>
      </c>
      <c r="B475" s="2" t="s">
        <v>772</v>
      </c>
      <c r="C475" s="2">
        <v>410.83832944</v>
      </c>
      <c r="D475" s="2">
        <v>410.83832944</v>
      </c>
      <c r="E475" s="2">
        <v>1.2676580075630459</v>
      </c>
      <c r="F475" s="2">
        <v>3</v>
      </c>
      <c r="G475" s="3">
        <v>2</v>
      </c>
    </row>
    <row r="476" spans="1:7" x14ac:dyDescent="0.25">
      <c r="A476" s="2">
        <v>2013</v>
      </c>
      <c r="B476" s="2" t="s">
        <v>773</v>
      </c>
      <c r="C476" s="2">
        <v>55.512900233000003</v>
      </c>
      <c r="D476" s="2">
        <v>55.512900233000003</v>
      </c>
      <c r="E476" s="2">
        <v>1.9345563506792096</v>
      </c>
      <c r="F476" s="2">
        <v>12</v>
      </c>
      <c r="G476" s="3">
        <v>9.3333333333000006</v>
      </c>
    </row>
    <row r="477" spans="1:7" x14ac:dyDescent="0.25">
      <c r="A477" s="2">
        <v>2013</v>
      </c>
      <c r="B477" s="2" t="s">
        <v>774</v>
      </c>
      <c r="C477" s="2">
        <v>27.756450116</v>
      </c>
      <c r="D477" s="2">
        <v>27.756450116</v>
      </c>
      <c r="E477" s="2">
        <v>1.8975501851178846</v>
      </c>
      <c r="F477" s="2">
        <v>24</v>
      </c>
      <c r="G477" s="3">
        <v>12.666666666999999</v>
      </c>
    </row>
    <row r="478" spans="1:7" x14ac:dyDescent="0.25">
      <c r="A478" s="2">
        <v>2013</v>
      </c>
      <c r="B478" s="2" t="s">
        <v>775</v>
      </c>
      <c r="C478" s="2">
        <v>194.33900593000001</v>
      </c>
      <c r="D478" s="2">
        <v>194.33900593000001</v>
      </c>
      <c r="E478" s="2">
        <v>0</v>
      </c>
      <c r="F478" s="2">
        <v>12</v>
      </c>
      <c r="G478" s="3">
        <v>0</v>
      </c>
    </row>
    <row r="479" spans="1:7" x14ac:dyDescent="0.25">
      <c r="A479" s="2">
        <v>2013</v>
      </c>
      <c r="B479" s="2" t="s">
        <v>776</v>
      </c>
      <c r="C479" s="2">
        <v>143.98498384999999</v>
      </c>
      <c r="D479" s="2">
        <v>143.98498384999999</v>
      </c>
      <c r="E479" s="2">
        <v>0</v>
      </c>
      <c r="F479" s="2">
        <v>2</v>
      </c>
      <c r="G479" s="3">
        <v>0</v>
      </c>
    </row>
    <row r="480" spans="1:7" x14ac:dyDescent="0.25">
      <c r="A480" s="2">
        <v>2013</v>
      </c>
      <c r="B480" s="2" t="s">
        <v>777</v>
      </c>
      <c r="C480" s="2">
        <v>143.98498384999999</v>
      </c>
      <c r="D480" s="2">
        <v>143.98498384999999</v>
      </c>
      <c r="E480" s="2">
        <v>1.2860298627629956</v>
      </c>
      <c r="F480" s="2">
        <v>4</v>
      </c>
      <c r="G480" s="3">
        <v>3.0831659306999999</v>
      </c>
    </row>
    <row r="481" spans="1:7" x14ac:dyDescent="0.25">
      <c r="A481" s="2">
        <v>2013</v>
      </c>
      <c r="B481" s="2" t="s">
        <v>778</v>
      </c>
      <c r="C481" s="2">
        <v>881.76091805999999</v>
      </c>
      <c r="D481" s="2">
        <v>881.76091805999999</v>
      </c>
      <c r="E481" s="2">
        <v>0.77161791762749043</v>
      </c>
      <c r="F481" s="2">
        <v>1</v>
      </c>
      <c r="G481" s="3">
        <v>1.1258992806000001</v>
      </c>
    </row>
    <row r="482" spans="1:7" x14ac:dyDescent="0.25">
      <c r="A482" s="2">
        <v>2013</v>
      </c>
      <c r="B482" s="2" t="s">
        <v>1914</v>
      </c>
      <c r="C482" s="2">
        <v>117.03975898</v>
      </c>
      <c r="D482" s="2">
        <v>117.03975898</v>
      </c>
      <c r="E482" s="2">
        <v>0</v>
      </c>
      <c r="F482" s="2">
        <v>2</v>
      </c>
      <c r="G482" s="3">
        <v>0</v>
      </c>
    </row>
    <row r="483" spans="1:7" x14ac:dyDescent="0.25">
      <c r="A483" s="2">
        <v>2013</v>
      </c>
      <c r="B483" s="2" t="s">
        <v>779</v>
      </c>
      <c r="C483" s="2">
        <v>117.03975898</v>
      </c>
      <c r="D483" s="2">
        <v>117.03975898</v>
      </c>
      <c r="E483" s="2">
        <v>0</v>
      </c>
      <c r="F483" s="2">
        <v>16</v>
      </c>
      <c r="G483" s="3">
        <v>0</v>
      </c>
    </row>
    <row r="484" spans="1:7" x14ac:dyDescent="0.25">
      <c r="A484" s="2">
        <v>2013</v>
      </c>
      <c r="B484" s="2" t="s">
        <v>780</v>
      </c>
      <c r="C484" s="2">
        <v>117.03975898</v>
      </c>
      <c r="D484" s="2">
        <v>117.03975898</v>
      </c>
      <c r="E484" s="2">
        <v>0</v>
      </c>
      <c r="F484" s="2">
        <v>4</v>
      </c>
      <c r="G484" s="3">
        <v>0</v>
      </c>
    </row>
    <row r="485" spans="1:7" x14ac:dyDescent="0.25">
      <c r="A485" s="2">
        <v>2013</v>
      </c>
      <c r="B485" s="2" t="s">
        <v>781</v>
      </c>
      <c r="C485" s="2">
        <v>117.03975898</v>
      </c>
      <c r="D485" s="2">
        <v>117.03975898</v>
      </c>
      <c r="E485" s="2">
        <v>0</v>
      </c>
      <c r="F485" s="2">
        <v>4</v>
      </c>
      <c r="G485" s="3">
        <v>0</v>
      </c>
    </row>
    <row r="486" spans="1:7" x14ac:dyDescent="0.25">
      <c r="A486" s="2">
        <v>2013</v>
      </c>
      <c r="B486" s="2" t="s">
        <v>782</v>
      </c>
      <c r="C486" s="2">
        <v>117.03975898</v>
      </c>
      <c r="D486" s="2">
        <v>117.03975898</v>
      </c>
      <c r="E486" s="2">
        <v>1.2125424420390756</v>
      </c>
      <c r="F486" s="2">
        <v>4</v>
      </c>
      <c r="G486" s="3">
        <v>1.9817986876</v>
      </c>
    </row>
    <row r="487" spans="1:7" x14ac:dyDescent="0.25">
      <c r="A487" s="2">
        <v>2013</v>
      </c>
      <c r="B487" s="2" t="s">
        <v>783</v>
      </c>
      <c r="C487" s="2">
        <v>117.03975898</v>
      </c>
      <c r="D487" s="2">
        <v>117.03975898</v>
      </c>
      <c r="E487" s="2">
        <v>0</v>
      </c>
      <c r="F487" s="2">
        <v>4</v>
      </c>
      <c r="G487" s="3">
        <v>0</v>
      </c>
    </row>
    <row r="488" spans="1:7" x14ac:dyDescent="0.25">
      <c r="A488" s="2">
        <v>2013</v>
      </c>
      <c r="B488" s="2" t="s">
        <v>784</v>
      </c>
      <c r="C488" s="2">
        <v>117.03975898</v>
      </c>
      <c r="D488" s="2">
        <v>117.03975898</v>
      </c>
      <c r="E488" s="2">
        <v>0</v>
      </c>
      <c r="F488" s="2">
        <v>4</v>
      </c>
      <c r="G488" s="3">
        <v>0</v>
      </c>
    </row>
    <row r="489" spans="1:7" x14ac:dyDescent="0.25">
      <c r="A489" s="2">
        <v>2013</v>
      </c>
      <c r="B489" s="2" t="s">
        <v>785</v>
      </c>
      <c r="C489" s="2">
        <v>117.03975898</v>
      </c>
      <c r="D489" s="2">
        <v>117.03975898</v>
      </c>
      <c r="E489" s="2">
        <v>0</v>
      </c>
      <c r="F489" s="2">
        <v>4</v>
      </c>
      <c r="G489" s="3">
        <v>0</v>
      </c>
    </row>
    <row r="490" spans="1:7" x14ac:dyDescent="0.25">
      <c r="A490" s="2">
        <v>2013</v>
      </c>
      <c r="B490" s="2" t="s">
        <v>786</v>
      </c>
      <c r="C490" s="2">
        <v>117.03975898</v>
      </c>
      <c r="D490" s="2">
        <v>117.03975898</v>
      </c>
      <c r="E490" s="2">
        <v>0</v>
      </c>
      <c r="F490" s="2">
        <v>9</v>
      </c>
      <c r="G490" s="3">
        <v>0</v>
      </c>
    </row>
    <row r="491" spans="1:7" x14ac:dyDescent="0.25">
      <c r="A491" s="2">
        <v>2013</v>
      </c>
      <c r="B491" s="2" t="s">
        <v>787</v>
      </c>
      <c r="C491" s="2">
        <v>237.25768189999999</v>
      </c>
      <c r="D491" s="2">
        <v>237.25768189999999</v>
      </c>
      <c r="E491" s="2">
        <v>0</v>
      </c>
      <c r="F491" s="2">
        <v>4</v>
      </c>
      <c r="G491" s="3">
        <v>0</v>
      </c>
    </row>
    <row r="492" spans="1:7" x14ac:dyDescent="0.25">
      <c r="A492" s="2">
        <v>2013</v>
      </c>
      <c r="B492" s="2" t="s">
        <v>788</v>
      </c>
      <c r="C492" s="2">
        <v>307.52158218</v>
      </c>
      <c r="D492" s="2">
        <v>307.52158218</v>
      </c>
      <c r="E492" s="2">
        <v>0</v>
      </c>
      <c r="F492" s="2">
        <v>1</v>
      </c>
      <c r="G492" s="3">
        <v>0</v>
      </c>
    </row>
    <row r="493" spans="1:7" x14ac:dyDescent="0.25">
      <c r="A493" s="2">
        <v>2013</v>
      </c>
      <c r="B493" s="2" t="s">
        <v>1915</v>
      </c>
      <c r="C493" s="2">
        <v>323.57293420000002</v>
      </c>
      <c r="D493" s="2">
        <v>323.57293420000002</v>
      </c>
      <c r="E493" s="2">
        <v>0</v>
      </c>
      <c r="F493" s="2">
        <v>2</v>
      </c>
      <c r="G493" s="3">
        <v>0</v>
      </c>
    </row>
    <row r="494" spans="1:7" x14ac:dyDescent="0.25">
      <c r="A494" s="2">
        <v>2013</v>
      </c>
      <c r="B494" s="2" t="s">
        <v>789</v>
      </c>
      <c r="C494" s="2">
        <v>323.57293420000002</v>
      </c>
      <c r="D494" s="2">
        <v>323.57293420000002</v>
      </c>
      <c r="E494" s="2">
        <v>0</v>
      </c>
      <c r="F494" s="2">
        <v>3</v>
      </c>
      <c r="G494" s="3">
        <v>0</v>
      </c>
    </row>
    <row r="495" spans="1:7" x14ac:dyDescent="0.25">
      <c r="A495" s="2">
        <v>2013</v>
      </c>
      <c r="B495" s="2" t="s">
        <v>790</v>
      </c>
      <c r="C495" s="2">
        <v>99.181738416000002</v>
      </c>
      <c r="D495" s="2">
        <v>99.181738416000002</v>
      </c>
      <c r="E495" s="2">
        <v>0</v>
      </c>
      <c r="F495" s="2">
        <v>1</v>
      </c>
      <c r="G495" s="3">
        <v>0</v>
      </c>
    </row>
    <row r="496" spans="1:7" x14ac:dyDescent="0.25">
      <c r="A496" s="2">
        <v>2013</v>
      </c>
      <c r="B496" s="2" t="s">
        <v>791</v>
      </c>
      <c r="C496" s="2">
        <v>271.07059118000001</v>
      </c>
      <c r="D496" s="2">
        <v>271.07059118000001</v>
      </c>
      <c r="E496" s="2">
        <v>0</v>
      </c>
      <c r="F496" s="2">
        <v>4</v>
      </c>
      <c r="G496" s="3">
        <v>0</v>
      </c>
    </row>
    <row r="497" spans="1:7" x14ac:dyDescent="0.25">
      <c r="A497" s="2">
        <v>2013</v>
      </c>
      <c r="B497" s="2" t="s">
        <v>792</v>
      </c>
      <c r="C497" s="2">
        <v>258.92910096000003</v>
      </c>
      <c r="D497" s="2">
        <v>258.92910096000003</v>
      </c>
      <c r="E497" s="2">
        <v>0</v>
      </c>
      <c r="F497" s="2">
        <v>4</v>
      </c>
      <c r="G497" s="3">
        <v>0</v>
      </c>
    </row>
    <row r="498" spans="1:7" x14ac:dyDescent="0.25">
      <c r="A498" s="2">
        <v>2013</v>
      </c>
      <c r="B498" s="2" t="s">
        <v>793</v>
      </c>
      <c r="C498" s="2">
        <v>258.92910096000003</v>
      </c>
      <c r="D498" s="2">
        <v>258.92910096000003</v>
      </c>
      <c r="E498" s="2">
        <v>0</v>
      </c>
      <c r="F498" s="2">
        <v>4</v>
      </c>
      <c r="G498" s="3">
        <v>0</v>
      </c>
    </row>
    <row r="499" spans="1:7" x14ac:dyDescent="0.25">
      <c r="A499" s="2">
        <v>2013</v>
      </c>
      <c r="B499" s="2" t="s">
        <v>794</v>
      </c>
      <c r="C499" s="2">
        <v>423.91333119000001</v>
      </c>
      <c r="D499" s="2">
        <v>423.91333119000001</v>
      </c>
      <c r="E499" s="2">
        <v>0</v>
      </c>
      <c r="F499" s="2">
        <v>4</v>
      </c>
      <c r="G499" s="3">
        <v>0</v>
      </c>
    </row>
    <row r="500" spans="1:7" x14ac:dyDescent="0.25">
      <c r="A500" s="2">
        <v>2013</v>
      </c>
      <c r="B500" s="2" t="s">
        <v>795</v>
      </c>
      <c r="C500" s="2">
        <v>423.91333119000001</v>
      </c>
      <c r="D500" s="2">
        <v>423.91333119000001</v>
      </c>
      <c r="E500" s="2">
        <v>0</v>
      </c>
      <c r="F500" s="2">
        <v>3</v>
      </c>
      <c r="G500" s="3">
        <v>0</v>
      </c>
    </row>
    <row r="501" spans="1:7" x14ac:dyDescent="0.25">
      <c r="A501" s="2">
        <v>2013</v>
      </c>
      <c r="B501" s="2" t="s">
        <v>796</v>
      </c>
      <c r="C501" s="2">
        <v>163.80040359</v>
      </c>
      <c r="D501" s="2">
        <v>163.80040359</v>
      </c>
      <c r="E501" s="2">
        <v>0</v>
      </c>
      <c r="F501" s="2">
        <v>1</v>
      </c>
      <c r="G501" s="3">
        <v>0</v>
      </c>
    </row>
    <row r="502" spans="1:7" x14ac:dyDescent="0.25">
      <c r="A502" s="2">
        <v>2013</v>
      </c>
      <c r="B502" s="2" t="s">
        <v>797</v>
      </c>
      <c r="C502" s="2">
        <v>26.42786877</v>
      </c>
      <c r="D502" s="2">
        <v>26.42786877</v>
      </c>
      <c r="E502" s="2">
        <v>1.8739292285714593</v>
      </c>
      <c r="F502" s="2">
        <v>12</v>
      </c>
      <c r="G502" s="3">
        <v>3.75</v>
      </c>
    </row>
    <row r="503" spans="1:7" x14ac:dyDescent="0.25">
      <c r="A503" s="2">
        <v>2013</v>
      </c>
      <c r="B503" s="2" t="s">
        <v>798</v>
      </c>
      <c r="C503" s="2">
        <v>506.80012613999997</v>
      </c>
      <c r="D503" s="2">
        <v>506.80012613999997</v>
      </c>
      <c r="E503" s="2">
        <v>0</v>
      </c>
      <c r="F503" s="2">
        <v>2</v>
      </c>
      <c r="G503" s="3">
        <v>0</v>
      </c>
    </row>
    <row r="504" spans="1:7" x14ac:dyDescent="0.25">
      <c r="A504" s="2">
        <v>2013</v>
      </c>
      <c r="B504" s="2" t="s">
        <v>799</v>
      </c>
      <c r="C504" s="2">
        <v>506.80012613999997</v>
      </c>
      <c r="D504" s="2">
        <v>506.80012613999997</v>
      </c>
      <c r="E504" s="2">
        <v>0</v>
      </c>
      <c r="F504" s="2">
        <v>4</v>
      </c>
      <c r="G504" s="3">
        <v>0</v>
      </c>
    </row>
    <row r="505" spans="1:7" x14ac:dyDescent="0.25">
      <c r="A505" s="2">
        <v>2013</v>
      </c>
      <c r="B505" s="2" t="s">
        <v>800</v>
      </c>
      <c r="C505" s="2">
        <v>506.80012613999997</v>
      </c>
      <c r="D505" s="2">
        <v>506.80012613999997</v>
      </c>
      <c r="E505" s="2">
        <v>1.3227735731092654</v>
      </c>
      <c r="F505" s="2">
        <v>2</v>
      </c>
      <c r="G505" s="3">
        <v>1</v>
      </c>
    </row>
    <row r="506" spans="1:7" x14ac:dyDescent="0.25">
      <c r="A506" s="2">
        <v>2013</v>
      </c>
      <c r="B506" s="2" t="s">
        <v>801</v>
      </c>
      <c r="C506" s="2">
        <v>1532.2391588999999</v>
      </c>
      <c r="D506" s="2">
        <v>1532.2391588999999</v>
      </c>
      <c r="E506" s="2">
        <v>0</v>
      </c>
      <c r="F506" s="2">
        <v>4</v>
      </c>
      <c r="G506" s="3">
        <v>0</v>
      </c>
    </row>
    <row r="507" spans="1:7" x14ac:dyDescent="0.25">
      <c r="A507" s="2">
        <v>2013</v>
      </c>
      <c r="B507" s="2" t="s">
        <v>802</v>
      </c>
      <c r="C507" s="2">
        <v>193.19427704</v>
      </c>
      <c r="D507" s="2">
        <v>193.19427704</v>
      </c>
      <c r="E507" s="2">
        <v>0</v>
      </c>
      <c r="F507" s="2">
        <v>4</v>
      </c>
      <c r="G507" s="3">
        <v>0</v>
      </c>
    </row>
    <row r="508" spans="1:7" x14ac:dyDescent="0.25">
      <c r="A508" s="2">
        <v>2013</v>
      </c>
      <c r="B508" s="2" t="s">
        <v>803</v>
      </c>
      <c r="C508" s="2">
        <v>314.05275338000001</v>
      </c>
      <c r="D508" s="2">
        <v>314.05275338000001</v>
      </c>
      <c r="E508" s="2">
        <v>0</v>
      </c>
      <c r="F508" s="2">
        <v>8</v>
      </c>
      <c r="G508" s="3">
        <v>0</v>
      </c>
    </row>
    <row r="509" spans="1:7" x14ac:dyDescent="0.25">
      <c r="A509" s="2">
        <v>2013</v>
      </c>
      <c r="B509" s="2" t="s">
        <v>804</v>
      </c>
      <c r="C509" s="2">
        <v>193.19427704</v>
      </c>
      <c r="D509" s="2">
        <v>193.19427704</v>
      </c>
      <c r="E509" s="2">
        <v>1.4330047041686471</v>
      </c>
      <c r="F509" s="2">
        <v>6</v>
      </c>
      <c r="G509" s="3">
        <v>1.0003709551</v>
      </c>
    </row>
    <row r="510" spans="1:7" x14ac:dyDescent="0.25">
      <c r="A510" s="2">
        <v>2013</v>
      </c>
      <c r="B510" s="2" t="s">
        <v>805</v>
      </c>
      <c r="C510" s="2">
        <v>253.62351520999999</v>
      </c>
      <c r="D510" s="2">
        <v>253.62351520999999</v>
      </c>
      <c r="E510" s="2">
        <v>0</v>
      </c>
      <c r="F510" s="2">
        <v>6</v>
      </c>
      <c r="G510" s="3">
        <v>0</v>
      </c>
    </row>
    <row r="511" spans="1:7" x14ac:dyDescent="0.25">
      <c r="A511" s="2">
        <v>2013</v>
      </c>
      <c r="B511" s="2" t="s">
        <v>806</v>
      </c>
      <c r="C511" s="2">
        <v>193.19427704</v>
      </c>
      <c r="D511" s="2">
        <v>193.19427704</v>
      </c>
      <c r="E511" s="2">
        <v>0</v>
      </c>
      <c r="F511" s="2">
        <v>4</v>
      </c>
      <c r="G511" s="3">
        <v>0</v>
      </c>
    </row>
    <row r="512" spans="1:7" x14ac:dyDescent="0.25">
      <c r="A512" s="2">
        <v>2013</v>
      </c>
      <c r="B512" s="2" t="s">
        <v>807</v>
      </c>
      <c r="C512" s="2">
        <v>314.05275338000001</v>
      </c>
      <c r="D512" s="2">
        <v>314.05275338000001</v>
      </c>
      <c r="E512" s="2">
        <v>0</v>
      </c>
      <c r="F512" s="2">
        <v>2</v>
      </c>
      <c r="G512" s="3">
        <v>0</v>
      </c>
    </row>
    <row r="513" spans="1:7" x14ac:dyDescent="0.25">
      <c r="A513" s="2">
        <v>2013</v>
      </c>
      <c r="B513" s="2" t="s">
        <v>808</v>
      </c>
      <c r="C513" s="2">
        <v>314.05275338000001</v>
      </c>
      <c r="D513" s="2">
        <v>314.05275338000001</v>
      </c>
      <c r="E513" s="2">
        <v>0</v>
      </c>
      <c r="F513" s="2">
        <v>2</v>
      </c>
      <c r="G513" s="3">
        <v>0</v>
      </c>
    </row>
    <row r="514" spans="1:7" x14ac:dyDescent="0.25">
      <c r="A514" s="2">
        <v>2013</v>
      </c>
      <c r="B514" s="2" t="s">
        <v>809</v>
      </c>
      <c r="C514" s="2">
        <v>314.05275338000001</v>
      </c>
      <c r="D514" s="2">
        <v>314.05275338000001</v>
      </c>
      <c r="E514" s="2">
        <v>0</v>
      </c>
      <c r="F514" s="2">
        <v>4</v>
      </c>
      <c r="G514" s="3">
        <v>0</v>
      </c>
    </row>
    <row r="515" spans="1:7" x14ac:dyDescent="0.25">
      <c r="A515" s="2">
        <v>2013</v>
      </c>
      <c r="B515" s="2" t="s">
        <v>810</v>
      </c>
      <c r="C515" s="2">
        <v>193.19427704</v>
      </c>
      <c r="D515" s="2">
        <v>193.19427704</v>
      </c>
      <c r="E515" s="2">
        <v>0</v>
      </c>
      <c r="F515" s="2">
        <v>1</v>
      </c>
      <c r="G515" s="3">
        <v>0</v>
      </c>
    </row>
    <row r="516" spans="1:7" x14ac:dyDescent="0.25">
      <c r="A516" s="2">
        <v>2013</v>
      </c>
      <c r="B516" s="2" t="s">
        <v>811</v>
      </c>
      <c r="C516" s="2">
        <v>206.14998029</v>
      </c>
      <c r="D516" s="2">
        <v>206.14998029</v>
      </c>
      <c r="E516" s="2">
        <v>0</v>
      </c>
      <c r="F516" s="2">
        <v>4</v>
      </c>
      <c r="G516" s="3">
        <v>0</v>
      </c>
    </row>
    <row r="517" spans="1:7" x14ac:dyDescent="0.25">
      <c r="A517" s="2">
        <v>2013</v>
      </c>
      <c r="B517" s="2" t="s">
        <v>812</v>
      </c>
      <c r="C517" s="2">
        <v>206.14998029</v>
      </c>
      <c r="D517" s="2">
        <v>206.14998029</v>
      </c>
      <c r="E517" s="2">
        <v>0</v>
      </c>
      <c r="F517" s="2">
        <v>4</v>
      </c>
      <c r="G517" s="3">
        <v>0</v>
      </c>
    </row>
    <row r="518" spans="1:7" x14ac:dyDescent="0.25">
      <c r="A518" s="2">
        <v>2013</v>
      </c>
      <c r="B518" s="2" t="s">
        <v>813</v>
      </c>
      <c r="C518" s="2">
        <v>182.70273270999999</v>
      </c>
      <c r="D518" s="2">
        <v>182.70273270999999</v>
      </c>
      <c r="E518" s="2">
        <v>0</v>
      </c>
      <c r="F518" s="2">
        <v>1</v>
      </c>
      <c r="G518" s="3">
        <v>0</v>
      </c>
    </row>
    <row r="519" spans="1:7" x14ac:dyDescent="0.25">
      <c r="A519" s="2">
        <v>2013</v>
      </c>
      <c r="B519" s="2" t="s">
        <v>814</v>
      </c>
      <c r="C519" s="2">
        <v>182.70273270999999</v>
      </c>
      <c r="D519" s="2">
        <v>182.70273270999999</v>
      </c>
      <c r="E519" s="2">
        <v>0</v>
      </c>
      <c r="F519" s="2">
        <v>1</v>
      </c>
      <c r="G519" s="3">
        <v>0</v>
      </c>
    </row>
    <row r="520" spans="1:7" x14ac:dyDescent="0.25">
      <c r="A520" s="2">
        <v>2013</v>
      </c>
      <c r="B520" s="2" t="s">
        <v>1916</v>
      </c>
      <c r="C520" s="2">
        <v>219.49171003999999</v>
      </c>
      <c r="D520" s="2">
        <v>219.49171003999999</v>
      </c>
      <c r="E520" s="2">
        <v>0</v>
      </c>
      <c r="F520" s="2">
        <v>4</v>
      </c>
      <c r="G520" s="3">
        <v>0</v>
      </c>
    </row>
    <row r="521" spans="1:7" x14ac:dyDescent="0.25">
      <c r="A521" s="2">
        <v>2013</v>
      </c>
      <c r="B521" s="2" t="s">
        <v>815</v>
      </c>
      <c r="C521" s="2">
        <v>182.70273270999999</v>
      </c>
      <c r="D521" s="2">
        <v>182.70273270999999</v>
      </c>
      <c r="E521" s="2">
        <v>0</v>
      </c>
      <c r="F521" s="2">
        <v>4</v>
      </c>
      <c r="G521" s="3">
        <v>0</v>
      </c>
    </row>
    <row r="522" spans="1:7" x14ac:dyDescent="0.25">
      <c r="A522" s="2">
        <v>2013</v>
      </c>
      <c r="B522" s="2" t="s">
        <v>816</v>
      </c>
      <c r="C522" s="2">
        <v>293.06966471999999</v>
      </c>
      <c r="D522" s="2">
        <v>293.06966471999999</v>
      </c>
      <c r="E522" s="2">
        <v>0</v>
      </c>
      <c r="F522" s="2">
        <v>2</v>
      </c>
      <c r="G522" s="3">
        <v>0</v>
      </c>
    </row>
    <row r="523" spans="1:7" x14ac:dyDescent="0.25">
      <c r="A523" s="2">
        <v>2013</v>
      </c>
      <c r="B523" s="2" t="s">
        <v>817</v>
      </c>
      <c r="C523" s="2">
        <v>366.77531857999998</v>
      </c>
      <c r="D523" s="2">
        <v>366.77531857999998</v>
      </c>
      <c r="E523" s="2">
        <v>0</v>
      </c>
      <c r="F523" s="2">
        <v>3</v>
      </c>
      <c r="G523" s="3">
        <v>0</v>
      </c>
    </row>
    <row r="524" spans="1:7" x14ac:dyDescent="0.25">
      <c r="A524" s="2">
        <v>2013</v>
      </c>
      <c r="B524" s="2" t="s">
        <v>818</v>
      </c>
      <c r="C524" s="2">
        <v>191.71497518000001</v>
      </c>
      <c r="D524" s="2">
        <v>191.71497518000001</v>
      </c>
      <c r="E524" s="2">
        <v>0</v>
      </c>
      <c r="F524" s="2">
        <v>9</v>
      </c>
      <c r="G524" s="3">
        <v>0</v>
      </c>
    </row>
    <row r="525" spans="1:7" x14ac:dyDescent="0.25">
      <c r="A525" s="2">
        <v>2013</v>
      </c>
      <c r="B525" s="2" t="s">
        <v>819</v>
      </c>
      <c r="C525" s="2">
        <v>279.24514687999999</v>
      </c>
      <c r="D525" s="2">
        <v>279.24514687999999</v>
      </c>
      <c r="E525" s="2">
        <v>0</v>
      </c>
      <c r="F525" s="2">
        <v>2</v>
      </c>
      <c r="G525" s="3">
        <v>0</v>
      </c>
    </row>
    <row r="526" spans="1:7" x14ac:dyDescent="0.25">
      <c r="A526" s="2">
        <v>2013</v>
      </c>
      <c r="B526" s="2" t="s">
        <v>820</v>
      </c>
      <c r="C526" s="2">
        <v>454.30549029000002</v>
      </c>
      <c r="D526" s="2">
        <v>454.30549029000002</v>
      </c>
      <c r="E526" s="2">
        <v>0</v>
      </c>
      <c r="F526" s="2">
        <v>4</v>
      </c>
      <c r="G526" s="3">
        <v>0</v>
      </c>
    </row>
    <row r="527" spans="1:7" x14ac:dyDescent="0.25">
      <c r="A527" s="2">
        <v>2013</v>
      </c>
      <c r="B527" s="2" t="s">
        <v>821</v>
      </c>
      <c r="C527" s="2">
        <v>191.71497518000001</v>
      </c>
      <c r="D527" s="2">
        <v>191.71497518000001</v>
      </c>
      <c r="E527" s="2">
        <v>1.4330047042345417</v>
      </c>
      <c r="F527" s="2">
        <v>2</v>
      </c>
      <c r="G527" s="3">
        <v>1.0070543909</v>
      </c>
    </row>
    <row r="528" spans="1:7" x14ac:dyDescent="0.25">
      <c r="A528" s="2">
        <v>2013</v>
      </c>
      <c r="B528" s="2" t="s">
        <v>822</v>
      </c>
      <c r="C528" s="2">
        <v>191.71497518000001</v>
      </c>
      <c r="D528" s="2">
        <v>191.71497518000001</v>
      </c>
      <c r="E528" s="2">
        <v>0</v>
      </c>
      <c r="F528" s="2">
        <v>12</v>
      </c>
      <c r="G528" s="3">
        <v>0</v>
      </c>
    </row>
    <row r="529" spans="1:7" x14ac:dyDescent="0.25">
      <c r="A529" s="2">
        <v>2013</v>
      </c>
      <c r="B529" s="2" t="s">
        <v>823</v>
      </c>
      <c r="C529" s="2">
        <v>279.24514687999999</v>
      </c>
      <c r="D529" s="2">
        <v>279.24514687999999</v>
      </c>
      <c r="E529" s="2">
        <v>0</v>
      </c>
      <c r="F529" s="2">
        <v>2</v>
      </c>
      <c r="G529" s="3">
        <v>0</v>
      </c>
    </row>
    <row r="530" spans="1:7" x14ac:dyDescent="0.25">
      <c r="A530" s="2">
        <v>2013</v>
      </c>
      <c r="B530" s="2" t="s">
        <v>824</v>
      </c>
      <c r="C530" s="2">
        <v>191.71497518000001</v>
      </c>
      <c r="D530" s="2">
        <v>191.71497518000001</v>
      </c>
      <c r="E530" s="2">
        <v>0</v>
      </c>
      <c r="F530" s="2">
        <v>6</v>
      </c>
      <c r="G530" s="3">
        <v>0</v>
      </c>
    </row>
    <row r="531" spans="1:7" x14ac:dyDescent="0.25">
      <c r="A531" s="2">
        <v>2013</v>
      </c>
      <c r="B531" s="2" t="s">
        <v>1917</v>
      </c>
      <c r="C531" s="2">
        <v>191.71497518000001</v>
      </c>
      <c r="D531" s="2">
        <v>191.71497518000001</v>
      </c>
      <c r="E531" s="2">
        <v>0</v>
      </c>
      <c r="F531" s="2">
        <v>4</v>
      </c>
      <c r="G531" s="3">
        <v>0</v>
      </c>
    </row>
    <row r="532" spans="1:7" x14ac:dyDescent="0.25">
      <c r="A532" s="2">
        <v>2013</v>
      </c>
      <c r="B532" s="2" t="s">
        <v>825</v>
      </c>
      <c r="C532" s="2">
        <v>191.71497518000001</v>
      </c>
      <c r="D532" s="2">
        <v>191.71497518000001</v>
      </c>
      <c r="E532" s="2">
        <v>0</v>
      </c>
      <c r="F532" s="2">
        <v>4</v>
      </c>
      <c r="G532" s="3">
        <v>0</v>
      </c>
    </row>
    <row r="533" spans="1:7" x14ac:dyDescent="0.25">
      <c r="A533" s="2">
        <v>2013</v>
      </c>
      <c r="B533" s="2" t="s">
        <v>826</v>
      </c>
      <c r="C533" s="2">
        <v>372.98776568</v>
      </c>
      <c r="D533" s="2">
        <v>372.98776568</v>
      </c>
      <c r="E533" s="2">
        <v>0</v>
      </c>
      <c r="F533" s="2">
        <v>2</v>
      </c>
      <c r="G533" s="3">
        <v>0</v>
      </c>
    </row>
    <row r="534" spans="1:7" x14ac:dyDescent="0.25">
      <c r="A534" s="2">
        <v>2013</v>
      </c>
      <c r="B534" s="2" t="s">
        <v>827</v>
      </c>
      <c r="C534" s="2">
        <v>283.38677827999999</v>
      </c>
      <c r="D534" s="2">
        <v>283.38677827999999</v>
      </c>
      <c r="E534" s="2">
        <v>0.30313561049444221</v>
      </c>
      <c r="F534" s="2">
        <v>4</v>
      </c>
      <c r="G534" s="3">
        <v>3.3867312852000002</v>
      </c>
    </row>
    <row r="535" spans="1:7" x14ac:dyDescent="0.25">
      <c r="A535" s="2">
        <v>2013</v>
      </c>
      <c r="B535" s="2" t="s">
        <v>828</v>
      </c>
      <c r="C535" s="2">
        <v>424.69635929999998</v>
      </c>
      <c r="D535" s="2">
        <v>424.69635929999998</v>
      </c>
      <c r="E535" s="2">
        <v>0</v>
      </c>
      <c r="F535" s="2">
        <v>5</v>
      </c>
      <c r="G535" s="3">
        <v>0</v>
      </c>
    </row>
    <row r="536" spans="1:7" x14ac:dyDescent="0.25">
      <c r="A536" s="2">
        <v>2013</v>
      </c>
      <c r="B536" s="2" t="s">
        <v>829</v>
      </c>
      <c r="C536" s="2">
        <v>168.28711465000001</v>
      </c>
      <c r="D536" s="2">
        <v>168.28711465000001</v>
      </c>
      <c r="E536" s="2">
        <v>0</v>
      </c>
      <c r="F536" s="2">
        <v>4</v>
      </c>
      <c r="G536" s="3">
        <v>0</v>
      </c>
    </row>
    <row r="537" spans="1:7" x14ac:dyDescent="0.25">
      <c r="A537" s="2">
        <v>2013</v>
      </c>
      <c r="B537" s="2" t="s">
        <v>830</v>
      </c>
      <c r="C537" s="2">
        <v>140.20127761000001</v>
      </c>
      <c r="D537" s="2">
        <v>140.20127761000001</v>
      </c>
      <c r="E537" s="2">
        <v>0</v>
      </c>
      <c r="F537" s="2">
        <v>4</v>
      </c>
      <c r="G537" s="3">
        <v>0</v>
      </c>
    </row>
    <row r="538" spans="1:7" x14ac:dyDescent="0.25">
      <c r="A538" s="2">
        <v>2013</v>
      </c>
      <c r="B538" s="2" t="s">
        <v>831</v>
      </c>
      <c r="C538" s="2">
        <v>140.20127761000001</v>
      </c>
      <c r="D538" s="2">
        <v>140.20127761000001</v>
      </c>
      <c r="E538" s="2">
        <v>0</v>
      </c>
      <c r="F538" s="2">
        <v>4</v>
      </c>
      <c r="G538" s="3">
        <v>0</v>
      </c>
    </row>
    <row r="539" spans="1:7" x14ac:dyDescent="0.25">
      <c r="A539" s="2">
        <v>2013</v>
      </c>
      <c r="B539" s="2" t="s">
        <v>832</v>
      </c>
      <c r="C539" s="2">
        <v>275.93223144000001</v>
      </c>
      <c r="D539" s="2">
        <v>275.93223144000001</v>
      </c>
      <c r="E539" s="2">
        <v>0</v>
      </c>
      <c r="F539" s="2">
        <v>3</v>
      </c>
      <c r="G539" s="3">
        <v>0</v>
      </c>
    </row>
    <row r="540" spans="1:7" x14ac:dyDescent="0.25">
      <c r="A540" s="2">
        <v>2013</v>
      </c>
      <c r="B540" s="2" t="s">
        <v>833</v>
      </c>
      <c r="C540" s="2">
        <v>162.82310325</v>
      </c>
      <c r="D540" s="2">
        <v>162.82310325</v>
      </c>
      <c r="E540" s="2">
        <v>0</v>
      </c>
      <c r="F540" s="2">
        <v>4</v>
      </c>
      <c r="G540" s="3">
        <v>0</v>
      </c>
    </row>
    <row r="541" spans="1:7" x14ac:dyDescent="0.25">
      <c r="A541" s="2">
        <v>2013</v>
      </c>
      <c r="B541" s="2" t="s">
        <v>834</v>
      </c>
      <c r="C541" s="2">
        <v>208.06675453</v>
      </c>
      <c r="D541" s="2">
        <v>208.06675453</v>
      </c>
      <c r="E541" s="2">
        <v>0</v>
      </c>
      <c r="F541" s="2">
        <v>2</v>
      </c>
      <c r="G541" s="3">
        <v>0</v>
      </c>
    </row>
    <row r="542" spans="1:7" x14ac:dyDescent="0.25">
      <c r="A542" s="2">
        <v>2013</v>
      </c>
      <c r="B542" s="2" t="s">
        <v>835</v>
      </c>
      <c r="C542" s="2">
        <v>203.90573997999999</v>
      </c>
      <c r="D542" s="2">
        <v>203.90573997999999</v>
      </c>
      <c r="E542" s="2">
        <v>0</v>
      </c>
      <c r="F542" s="2">
        <v>2</v>
      </c>
      <c r="G542" s="3">
        <v>0</v>
      </c>
    </row>
    <row r="543" spans="1:7" x14ac:dyDescent="0.25">
      <c r="A543" s="2">
        <v>2013</v>
      </c>
      <c r="B543" s="2" t="s">
        <v>836</v>
      </c>
      <c r="C543" s="2">
        <v>203.90573997999999</v>
      </c>
      <c r="D543" s="2">
        <v>203.90573997999999</v>
      </c>
      <c r="E543" s="2">
        <v>0</v>
      </c>
      <c r="F543" s="2">
        <v>4</v>
      </c>
      <c r="G543" s="3">
        <v>0</v>
      </c>
    </row>
    <row r="544" spans="1:7" x14ac:dyDescent="0.25">
      <c r="A544" s="2">
        <v>2013</v>
      </c>
      <c r="B544" s="2" t="s">
        <v>837</v>
      </c>
      <c r="C544" s="2">
        <v>101.80259583</v>
      </c>
      <c r="D544" s="2">
        <v>101.80259583</v>
      </c>
      <c r="E544" s="2">
        <v>0</v>
      </c>
      <c r="F544" s="2">
        <v>2</v>
      </c>
      <c r="G544" s="3">
        <v>0</v>
      </c>
    </row>
    <row r="545" spans="1:7" x14ac:dyDescent="0.25">
      <c r="A545" s="2">
        <v>2013</v>
      </c>
      <c r="B545" s="2" t="s">
        <v>838</v>
      </c>
      <c r="C545" s="2">
        <v>227.42129262</v>
      </c>
      <c r="D545" s="2">
        <v>227.42129262</v>
      </c>
      <c r="E545" s="2">
        <v>0</v>
      </c>
      <c r="F545" s="2">
        <v>10</v>
      </c>
      <c r="G545" s="3">
        <v>0</v>
      </c>
    </row>
    <row r="546" spans="1:7" x14ac:dyDescent="0.25">
      <c r="A546" s="2">
        <v>2013</v>
      </c>
      <c r="B546" s="2" t="s">
        <v>839</v>
      </c>
      <c r="C546" s="2">
        <v>101.80259583000002</v>
      </c>
      <c r="D546" s="2">
        <v>101.80259583000002</v>
      </c>
      <c r="E546" s="2">
        <v>0</v>
      </c>
      <c r="F546" s="2">
        <v>9</v>
      </c>
      <c r="G546" s="3">
        <v>0</v>
      </c>
    </row>
    <row r="547" spans="1:7" x14ac:dyDescent="0.25">
      <c r="A547" s="2">
        <v>2013</v>
      </c>
      <c r="B547" s="2" t="s">
        <v>840</v>
      </c>
      <c r="C547" s="2">
        <v>101.80259583</v>
      </c>
      <c r="D547" s="2">
        <v>101.80259583</v>
      </c>
      <c r="E547" s="2">
        <v>0</v>
      </c>
      <c r="F547" s="2">
        <v>4</v>
      </c>
      <c r="G547" s="3">
        <v>0</v>
      </c>
    </row>
    <row r="548" spans="1:7" x14ac:dyDescent="0.25">
      <c r="A548" s="2">
        <v>2013</v>
      </c>
      <c r="B548" s="2" t="s">
        <v>841</v>
      </c>
      <c r="C548" s="2">
        <v>101.80259583</v>
      </c>
      <c r="D548" s="2">
        <v>101.80259583</v>
      </c>
      <c r="E548" s="2">
        <v>0</v>
      </c>
      <c r="F548" s="2">
        <v>4</v>
      </c>
      <c r="G548" s="3">
        <v>0</v>
      </c>
    </row>
    <row r="549" spans="1:7" x14ac:dyDescent="0.25">
      <c r="A549" s="2">
        <v>2013</v>
      </c>
      <c r="B549" s="2" t="s">
        <v>842</v>
      </c>
      <c r="C549" s="2">
        <v>129.71786177999999</v>
      </c>
      <c r="D549" s="2">
        <v>129.71786177999999</v>
      </c>
      <c r="E549" s="2">
        <v>0</v>
      </c>
      <c r="F549" s="2">
        <v>12</v>
      </c>
      <c r="G549" s="3">
        <v>0</v>
      </c>
    </row>
    <row r="550" spans="1:7" x14ac:dyDescent="0.25">
      <c r="A550" s="2">
        <v>2013</v>
      </c>
      <c r="B550" s="2" t="s">
        <v>843</v>
      </c>
      <c r="C550" s="2">
        <v>101.80259583000002</v>
      </c>
      <c r="D550" s="2">
        <v>101.80259583000002</v>
      </c>
      <c r="E550" s="2">
        <v>0</v>
      </c>
      <c r="F550" s="2">
        <v>9</v>
      </c>
      <c r="G550" s="3">
        <v>0</v>
      </c>
    </row>
    <row r="551" spans="1:7" x14ac:dyDescent="0.25">
      <c r="A551" s="2">
        <v>2013</v>
      </c>
      <c r="B551" s="2" t="s">
        <v>844</v>
      </c>
      <c r="C551" s="2">
        <v>25.166398906000001</v>
      </c>
      <c r="D551" s="2">
        <v>25.166398906000001</v>
      </c>
      <c r="E551" s="2">
        <v>1.6718388215562121</v>
      </c>
      <c r="F551" s="2">
        <v>8</v>
      </c>
      <c r="G551" s="3">
        <v>9.0066033031000003</v>
      </c>
    </row>
    <row r="552" spans="1:7" x14ac:dyDescent="0.25">
      <c r="A552" s="2">
        <v>2013</v>
      </c>
      <c r="B552" s="2" t="s">
        <v>928</v>
      </c>
      <c r="C552" s="2">
        <v>329.38114158000002</v>
      </c>
      <c r="D552" s="2">
        <v>329.38114158000002</v>
      </c>
      <c r="E552" s="2">
        <v>0</v>
      </c>
      <c r="F552" s="2">
        <v>4</v>
      </c>
      <c r="G552" s="3">
        <v>0</v>
      </c>
    </row>
    <row r="553" spans="1:7" x14ac:dyDescent="0.25">
      <c r="A553" s="2">
        <v>2013</v>
      </c>
      <c r="B553" s="2" t="s">
        <v>929</v>
      </c>
      <c r="C553" s="2">
        <v>4324.4933354000004</v>
      </c>
      <c r="D553" s="2">
        <v>4324.4933354000004</v>
      </c>
      <c r="E553" s="2">
        <v>0</v>
      </c>
      <c r="F553" s="2">
        <v>3</v>
      </c>
      <c r="G553" s="3">
        <v>0</v>
      </c>
    </row>
    <row r="554" spans="1:7" x14ac:dyDescent="0.25">
      <c r="A554" s="2">
        <v>2013</v>
      </c>
      <c r="B554" s="2" t="s">
        <v>930</v>
      </c>
      <c r="C554" s="2">
        <v>107.64555639</v>
      </c>
      <c r="D554" s="2">
        <v>107.64555639</v>
      </c>
      <c r="E554" s="2">
        <v>1.1904962158762786</v>
      </c>
      <c r="F554" s="2">
        <v>6</v>
      </c>
      <c r="G554" s="3">
        <v>0.96173550789999995</v>
      </c>
    </row>
    <row r="555" spans="1:7" x14ac:dyDescent="0.25">
      <c r="A555" s="2">
        <v>2013</v>
      </c>
      <c r="B555" s="2" t="s">
        <v>931</v>
      </c>
      <c r="C555" s="2">
        <v>562.77392671999996</v>
      </c>
      <c r="D555" s="2">
        <v>562.77392671999996</v>
      </c>
      <c r="E555" s="2">
        <v>0</v>
      </c>
      <c r="F555" s="2">
        <v>2</v>
      </c>
      <c r="G555" s="3">
        <v>0</v>
      </c>
    </row>
    <row r="556" spans="1:7" x14ac:dyDescent="0.25">
      <c r="A556" s="2">
        <v>2013</v>
      </c>
      <c r="B556" s="2" t="s">
        <v>932</v>
      </c>
      <c r="C556" s="2">
        <v>562.77392671999996</v>
      </c>
      <c r="D556" s="2">
        <v>562.77392671999996</v>
      </c>
      <c r="E556" s="2">
        <v>0</v>
      </c>
      <c r="F556" s="2">
        <v>2</v>
      </c>
      <c r="G556" s="3">
        <v>0</v>
      </c>
    </row>
    <row r="557" spans="1:7" x14ac:dyDescent="0.25">
      <c r="A557" s="2">
        <v>2013</v>
      </c>
      <c r="B557" s="2" t="s">
        <v>933</v>
      </c>
      <c r="C557" s="2">
        <v>357.01264967999998</v>
      </c>
      <c r="D557" s="2">
        <v>357.01264967999998</v>
      </c>
      <c r="E557" s="2">
        <v>0</v>
      </c>
      <c r="F557" s="2">
        <v>4</v>
      </c>
      <c r="G557" s="3">
        <v>0</v>
      </c>
    </row>
    <row r="558" spans="1:7" x14ac:dyDescent="0.25">
      <c r="A558" s="2">
        <v>2013</v>
      </c>
      <c r="B558" s="2" t="s">
        <v>934</v>
      </c>
      <c r="C558" s="2">
        <v>3452.6902752999999</v>
      </c>
      <c r="D558" s="2">
        <v>3452.6902752999999</v>
      </c>
      <c r="E558" s="2">
        <v>0</v>
      </c>
      <c r="F558" s="2">
        <v>12</v>
      </c>
      <c r="G558" s="3">
        <v>0</v>
      </c>
    </row>
    <row r="559" spans="1:7" x14ac:dyDescent="0.25">
      <c r="A559" s="2">
        <v>2013</v>
      </c>
      <c r="B559" s="2" t="s">
        <v>935</v>
      </c>
      <c r="C559" s="2">
        <v>41.490015765000003</v>
      </c>
      <c r="D559" s="2">
        <v>41.490015765000003</v>
      </c>
      <c r="E559" s="2">
        <v>0</v>
      </c>
      <c r="F559" s="2">
        <v>4</v>
      </c>
      <c r="G559" s="3">
        <v>0</v>
      </c>
    </row>
    <row r="560" spans="1:7" x14ac:dyDescent="0.25">
      <c r="A560" s="2">
        <v>2013</v>
      </c>
      <c r="B560" s="2" t="s">
        <v>936</v>
      </c>
      <c r="C560" s="2">
        <v>99.926374594999984</v>
      </c>
      <c r="D560" s="2">
        <v>99.926374594999984</v>
      </c>
      <c r="E560" s="2">
        <v>0.95533646948465256</v>
      </c>
      <c r="F560" s="2">
        <v>36</v>
      </c>
      <c r="G560" s="3">
        <v>8.2865374037000006</v>
      </c>
    </row>
    <row r="561" spans="1:7" x14ac:dyDescent="0.25">
      <c r="A561" s="2">
        <v>2013</v>
      </c>
      <c r="B561" s="2" t="s">
        <v>1936</v>
      </c>
      <c r="C561" s="2">
        <v>683.43204199000002</v>
      </c>
      <c r="D561" s="2">
        <v>683.43204199000002</v>
      </c>
      <c r="E561" s="2">
        <v>0</v>
      </c>
      <c r="F561" s="2">
        <v>2</v>
      </c>
      <c r="G561" s="3">
        <v>0</v>
      </c>
    </row>
    <row r="562" spans="1:7" x14ac:dyDescent="0.25">
      <c r="A562" s="2">
        <v>2013</v>
      </c>
      <c r="B562" s="2" t="s">
        <v>981</v>
      </c>
      <c r="C562" s="2">
        <v>552.37777655000002</v>
      </c>
      <c r="D562" s="2">
        <v>552.37777655000002</v>
      </c>
      <c r="E562" s="2">
        <v>1.2198911840896558</v>
      </c>
      <c r="F562" s="2">
        <v>3</v>
      </c>
      <c r="G562" s="3">
        <v>3</v>
      </c>
    </row>
    <row r="563" spans="1:7" x14ac:dyDescent="0.25">
      <c r="A563" s="2">
        <v>2013</v>
      </c>
      <c r="B563" s="2" t="s">
        <v>982</v>
      </c>
      <c r="C563" s="2">
        <v>552.37777655000002</v>
      </c>
      <c r="D563" s="2">
        <v>552.37777655000002</v>
      </c>
      <c r="E563" s="2">
        <v>0</v>
      </c>
      <c r="F563" s="2">
        <v>4</v>
      </c>
      <c r="G563" s="3">
        <v>0</v>
      </c>
    </row>
    <row r="564" spans="1:7" x14ac:dyDescent="0.25">
      <c r="A564" s="2">
        <v>2013</v>
      </c>
      <c r="B564" s="2" t="s">
        <v>983</v>
      </c>
      <c r="C564" s="2">
        <v>220.40313448000001</v>
      </c>
      <c r="D564" s="2">
        <v>220.40313448000001</v>
      </c>
      <c r="E564" s="2">
        <v>0</v>
      </c>
      <c r="F564" s="2">
        <v>1</v>
      </c>
      <c r="G564" s="3">
        <v>0</v>
      </c>
    </row>
    <row r="565" spans="1:7" x14ac:dyDescent="0.25">
      <c r="A565" s="2">
        <v>2013</v>
      </c>
      <c r="B565" s="2" t="s">
        <v>1937</v>
      </c>
      <c r="C565" s="2">
        <v>261.65123702</v>
      </c>
      <c r="D565" s="2">
        <v>261.65123702</v>
      </c>
      <c r="E565" s="2">
        <v>0</v>
      </c>
      <c r="F565" s="2">
        <v>6</v>
      </c>
      <c r="G565" s="3">
        <v>0</v>
      </c>
    </row>
    <row r="566" spans="1:7" x14ac:dyDescent="0.25">
      <c r="A566" s="2">
        <v>2013</v>
      </c>
      <c r="B566" s="2" t="s">
        <v>984</v>
      </c>
      <c r="C566" s="2">
        <v>572.09853328999998</v>
      </c>
      <c r="D566" s="2">
        <v>572.09853328999998</v>
      </c>
      <c r="E566" s="2">
        <v>0</v>
      </c>
      <c r="F566" s="2">
        <v>6</v>
      </c>
      <c r="G566" s="3">
        <v>0</v>
      </c>
    </row>
    <row r="567" spans="1:7" x14ac:dyDescent="0.25">
      <c r="A567" s="2">
        <v>2013</v>
      </c>
      <c r="B567" s="2" t="s">
        <v>985</v>
      </c>
      <c r="C567" s="2">
        <v>3432.5664615999999</v>
      </c>
      <c r="D567" s="2">
        <v>3432.5664615999999</v>
      </c>
      <c r="E567" s="2">
        <v>0</v>
      </c>
      <c r="F567" s="2">
        <v>2</v>
      </c>
      <c r="G567" s="3">
        <v>0</v>
      </c>
    </row>
    <row r="568" spans="1:7" x14ac:dyDescent="0.25">
      <c r="A568" s="2">
        <v>2013</v>
      </c>
      <c r="B568" s="2" t="s">
        <v>986</v>
      </c>
      <c r="C568" s="2">
        <v>293.52123003999998</v>
      </c>
      <c r="D568" s="2">
        <v>293.52123003999998</v>
      </c>
      <c r="E568" s="2">
        <v>0</v>
      </c>
      <c r="F568" s="2">
        <v>15</v>
      </c>
      <c r="G568" s="3">
        <v>0</v>
      </c>
    </row>
    <row r="569" spans="1:7" x14ac:dyDescent="0.25">
      <c r="A569" s="2">
        <v>2013</v>
      </c>
      <c r="B569" s="2" t="s">
        <v>1938</v>
      </c>
      <c r="C569" s="2">
        <v>197.20492324</v>
      </c>
      <c r="D569" s="2">
        <v>197.20492324</v>
      </c>
      <c r="E569" s="2">
        <v>0</v>
      </c>
      <c r="F569" s="2">
        <v>4</v>
      </c>
      <c r="G569" s="3">
        <v>0</v>
      </c>
    </row>
    <row r="570" spans="1:7" x14ac:dyDescent="0.25">
      <c r="A570" s="2">
        <v>2013</v>
      </c>
      <c r="B570" s="2" t="s">
        <v>987</v>
      </c>
      <c r="C570" s="2">
        <v>269.44215334</v>
      </c>
      <c r="D570" s="2">
        <v>269.44215334</v>
      </c>
      <c r="E570" s="2">
        <v>0.52910942924370619</v>
      </c>
      <c r="F570" s="2">
        <v>6</v>
      </c>
      <c r="G570" s="3">
        <v>1</v>
      </c>
    </row>
    <row r="571" spans="1:7" x14ac:dyDescent="0.25">
      <c r="A571" s="2">
        <v>2013</v>
      </c>
      <c r="B571" s="2" t="s">
        <v>988</v>
      </c>
      <c r="C571" s="2">
        <v>645.79077794</v>
      </c>
      <c r="D571" s="2">
        <v>645.79077794</v>
      </c>
      <c r="E571" s="2">
        <v>0</v>
      </c>
      <c r="F571" s="2">
        <v>2</v>
      </c>
      <c r="G571" s="3">
        <v>0</v>
      </c>
    </row>
    <row r="572" spans="1:7" x14ac:dyDescent="0.25">
      <c r="A572" s="2">
        <v>2013</v>
      </c>
      <c r="B572" s="2" t="s">
        <v>989</v>
      </c>
      <c r="C572" s="2">
        <v>916.02092798000001</v>
      </c>
      <c r="D572" s="2">
        <v>916.02092798000001</v>
      </c>
      <c r="E572" s="2">
        <v>0</v>
      </c>
      <c r="F572" s="2">
        <v>1</v>
      </c>
      <c r="G572" s="3">
        <v>0</v>
      </c>
    </row>
    <row r="573" spans="1:7" x14ac:dyDescent="0.25">
      <c r="A573" s="2">
        <v>2013</v>
      </c>
      <c r="B573" s="2" t="s">
        <v>990</v>
      </c>
      <c r="C573" s="2">
        <v>1125.3509806</v>
      </c>
      <c r="D573" s="2">
        <v>1125.3509806</v>
      </c>
      <c r="E573" s="2">
        <v>0</v>
      </c>
      <c r="F573" s="2">
        <v>12</v>
      </c>
      <c r="G573" s="3">
        <v>0</v>
      </c>
    </row>
    <row r="574" spans="1:7" x14ac:dyDescent="0.25">
      <c r="A574" s="2">
        <v>2013</v>
      </c>
      <c r="B574" s="2" t="s">
        <v>991</v>
      </c>
      <c r="C574" s="2">
        <v>443.06476447</v>
      </c>
      <c r="D574" s="2">
        <v>443.06476447</v>
      </c>
      <c r="E574" s="2">
        <v>0</v>
      </c>
      <c r="F574" s="2">
        <v>4</v>
      </c>
      <c r="G574" s="3">
        <v>0</v>
      </c>
    </row>
    <row r="575" spans="1:7" x14ac:dyDescent="0.25">
      <c r="A575" s="2">
        <v>2013</v>
      </c>
      <c r="B575" s="2" t="s">
        <v>992</v>
      </c>
      <c r="C575" s="2">
        <v>611.75819442</v>
      </c>
      <c r="D575" s="2">
        <v>611.75819442</v>
      </c>
      <c r="E575" s="2">
        <v>0</v>
      </c>
      <c r="F575" s="2">
        <v>9</v>
      </c>
      <c r="G575" s="3">
        <v>0</v>
      </c>
    </row>
    <row r="576" spans="1:7" x14ac:dyDescent="0.25">
      <c r="A576" s="2">
        <v>2013</v>
      </c>
      <c r="B576" s="2" t="s">
        <v>993</v>
      </c>
      <c r="C576" s="2">
        <v>611.75819442</v>
      </c>
      <c r="D576" s="2">
        <v>611.75819442</v>
      </c>
      <c r="E576" s="2">
        <v>0</v>
      </c>
      <c r="F576" s="2">
        <v>4</v>
      </c>
      <c r="G576" s="3">
        <v>0</v>
      </c>
    </row>
    <row r="577" spans="1:7" x14ac:dyDescent="0.25">
      <c r="A577" s="2">
        <v>2013</v>
      </c>
      <c r="B577" s="2" t="s">
        <v>994</v>
      </c>
      <c r="C577" s="2">
        <v>611.75819442</v>
      </c>
      <c r="D577" s="2">
        <v>611.75819442</v>
      </c>
      <c r="E577" s="2">
        <v>0</v>
      </c>
      <c r="F577" s="2">
        <v>9</v>
      </c>
      <c r="G577" s="3">
        <v>0</v>
      </c>
    </row>
    <row r="578" spans="1:7" x14ac:dyDescent="0.25">
      <c r="A578" s="2">
        <v>2013</v>
      </c>
      <c r="B578" s="2" t="s">
        <v>995</v>
      </c>
      <c r="C578" s="2">
        <v>1087.1033918000001</v>
      </c>
      <c r="D578" s="2">
        <v>1087.1033918000001</v>
      </c>
      <c r="E578" s="2">
        <v>0</v>
      </c>
      <c r="F578" s="2">
        <v>3</v>
      </c>
      <c r="G578" s="3">
        <v>0</v>
      </c>
    </row>
    <row r="579" spans="1:7" x14ac:dyDescent="0.25">
      <c r="A579" s="2">
        <v>2013</v>
      </c>
      <c r="B579" s="2" t="s">
        <v>996</v>
      </c>
      <c r="C579" s="2">
        <v>995.25452539000003</v>
      </c>
      <c r="D579" s="2">
        <v>995.25452539000003</v>
      </c>
      <c r="E579" s="2">
        <v>1.190496215798339</v>
      </c>
      <c r="F579" s="2">
        <v>4</v>
      </c>
      <c r="G579" s="3">
        <v>1</v>
      </c>
    </row>
    <row r="580" spans="1:7" x14ac:dyDescent="0.25">
      <c r="A580" s="2">
        <v>2013</v>
      </c>
      <c r="B580" s="2" t="s">
        <v>1939</v>
      </c>
      <c r="C580" s="2">
        <v>300.12271779000002</v>
      </c>
      <c r="D580" s="2">
        <v>300.12271779000002</v>
      </c>
      <c r="E580" s="2">
        <v>0</v>
      </c>
      <c r="F580" s="2">
        <v>4</v>
      </c>
      <c r="G580" s="3">
        <v>0</v>
      </c>
    </row>
    <row r="581" spans="1:7" x14ac:dyDescent="0.25">
      <c r="A581" s="2">
        <v>2013</v>
      </c>
      <c r="B581" s="2" t="s">
        <v>997</v>
      </c>
      <c r="C581" s="2">
        <v>415.97801906000001</v>
      </c>
      <c r="D581" s="2">
        <v>415.97801906000001</v>
      </c>
      <c r="E581" s="2">
        <v>0</v>
      </c>
      <c r="F581" s="2">
        <v>6</v>
      </c>
      <c r="G581" s="3">
        <v>0</v>
      </c>
    </row>
    <row r="582" spans="1:7" x14ac:dyDescent="0.25">
      <c r="A582" s="2">
        <v>2013</v>
      </c>
      <c r="B582" s="2" t="s">
        <v>998</v>
      </c>
      <c r="C582" s="2">
        <v>300.12271779000002</v>
      </c>
      <c r="D582" s="2">
        <v>300.12271779000002</v>
      </c>
      <c r="E582" s="2">
        <v>0</v>
      </c>
      <c r="F582" s="2">
        <v>4</v>
      </c>
      <c r="G582" s="3">
        <v>0</v>
      </c>
    </row>
    <row r="583" spans="1:7" x14ac:dyDescent="0.25">
      <c r="A583" s="2">
        <v>2013</v>
      </c>
      <c r="B583" s="2" t="s">
        <v>999</v>
      </c>
      <c r="C583" s="2">
        <v>300.12271779000002</v>
      </c>
      <c r="D583" s="2">
        <v>300.12271779000002</v>
      </c>
      <c r="E583" s="2">
        <v>0</v>
      </c>
      <c r="F583" s="2">
        <v>9</v>
      </c>
      <c r="G583" s="3">
        <v>0</v>
      </c>
    </row>
    <row r="584" spans="1:7" x14ac:dyDescent="0.25">
      <c r="A584" s="2">
        <v>2013</v>
      </c>
      <c r="B584" s="2" t="s">
        <v>1000</v>
      </c>
      <c r="C584" s="2">
        <v>1397.1788445</v>
      </c>
      <c r="D584" s="2">
        <v>1397.1788445</v>
      </c>
      <c r="E584" s="2">
        <v>0</v>
      </c>
      <c r="F584" s="2">
        <v>4</v>
      </c>
      <c r="G584" s="3">
        <v>0</v>
      </c>
    </row>
    <row r="585" spans="1:7" x14ac:dyDescent="0.25">
      <c r="A585" s="2">
        <v>2013</v>
      </c>
      <c r="B585" s="2" t="s">
        <v>1001</v>
      </c>
      <c r="C585" s="2">
        <v>259.00465688999998</v>
      </c>
      <c r="D585" s="2">
        <v>259.00465688999998</v>
      </c>
      <c r="E585" s="2">
        <v>0</v>
      </c>
      <c r="F585" s="2">
        <v>6</v>
      </c>
      <c r="G585" s="3">
        <v>0</v>
      </c>
    </row>
    <row r="586" spans="1:7" x14ac:dyDescent="0.25">
      <c r="A586" s="2">
        <v>2013</v>
      </c>
      <c r="B586" s="2" t="s">
        <v>1002</v>
      </c>
      <c r="C586" s="2">
        <v>211.48057438999999</v>
      </c>
      <c r="D586" s="2">
        <v>211.48057438999999</v>
      </c>
      <c r="E586" s="2">
        <v>1.5211896090756554</v>
      </c>
      <c r="F586" s="2">
        <v>4</v>
      </c>
      <c r="G586" s="3">
        <v>10</v>
      </c>
    </row>
    <row r="587" spans="1:7" x14ac:dyDescent="0.25">
      <c r="A587" s="2">
        <v>2013</v>
      </c>
      <c r="B587" s="2" t="s">
        <v>1003</v>
      </c>
      <c r="C587" s="2">
        <v>259.00465688999998</v>
      </c>
      <c r="D587" s="2">
        <v>259.00465688999998</v>
      </c>
      <c r="E587" s="2">
        <v>1.1464037633613633</v>
      </c>
      <c r="F587" s="2">
        <v>3</v>
      </c>
      <c r="G587" s="3">
        <v>1</v>
      </c>
    </row>
    <row r="588" spans="1:7" x14ac:dyDescent="0.25">
      <c r="A588" s="2">
        <v>2013</v>
      </c>
      <c r="B588" s="2" t="s">
        <v>1004</v>
      </c>
      <c r="C588" s="2">
        <v>306.52873939</v>
      </c>
      <c r="D588" s="2">
        <v>306.52873939</v>
      </c>
      <c r="E588" s="2">
        <v>0</v>
      </c>
      <c r="F588" s="2">
        <v>2</v>
      </c>
      <c r="G588" s="3">
        <v>0</v>
      </c>
    </row>
    <row r="589" spans="1:7" x14ac:dyDescent="0.25">
      <c r="A589" s="2">
        <v>2013</v>
      </c>
      <c r="B589" s="2" t="s">
        <v>1005</v>
      </c>
      <c r="C589" s="2">
        <v>306.52873939</v>
      </c>
      <c r="D589" s="2">
        <v>306.52873939</v>
      </c>
      <c r="E589" s="2">
        <v>0</v>
      </c>
      <c r="F589" s="2">
        <v>2</v>
      </c>
      <c r="G589" s="3">
        <v>0</v>
      </c>
    </row>
    <row r="590" spans="1:7" x14ac:dyDescent="0.25">
      <c r="A590" s="2">
        <v>2013</v>
      </c>
      <c r="B590" s="2" t="s">
        <v>1006</v>
      </c>
      <c r="C590" s="2">
        <v>217.77019093999999</v>
      </c>
      <c r="D590" s="2">
        <v>217.77019093999999</v>
      </c>
      <c r="E590" s="2">
        <v>0</v>
      </c>
      <c r="F590" s="2">
        <v>20</v>
      </c>
      <c r="G590" s="3">
        <v>0</v>
      </c>
    </row>
    <row r="591" spans="1:7" x14ac:dyDescent="0.25">
      <c r="A591" s="2">
        <v>2013</v>
      </c>
      <c r="B591" s="2" t="s">
        <v>1007</v>
      </c>
      <c r="C591" s="2">
        <v>229.02830979000001</v>
      </c>
      <c r="D591" s="2">
        <v>229.02830979000001</v>
      </c>
      <c r="E591" s="2">
        <v>1.1611012475070219</v>
      </c>
      <c r="F591" s="2">
        <v>3</v>
      </c>
      <c r="G591" s="3">
        <v>3</v>
      </c>
    </row>
    <row r="592" spans="1:7" x14ac:dyDescent="0.25">
      <c r="A592" s="2">
        <v>2013</v>
      </c>
      <c r="B592" s="2" t="s">
        <v>1008</v>
      </c>
      <c r="C592" s="2">
        <v>1088.615599</v>
      </c>
      <c r="D592" s="2">
        <v>1088.615599</v>
      </c>
      <c r="E592" s="2">
        <v>1.0582188584874124</v>
      </c>
      <c r="F592" s="2">
        <v>4</v>
      </c>
      <c r="G592" s="3">
        <v>1</v>
      </c>
    </row>
    <row r="593" spans="1:7" x14ac:dyDescent="0.25">
      <c r="A593" s="2">
        <v>2013</v>
      </c>
      <c r="B593" s="2" t="s">
        <v>1940</v>
      </c>
      <c r="C593" s="2">
        <v>214.42892853999999</v>
      </c>
      <c r="D593" s="2">
        <v>214.42892853999999</v>
      </c>
      <c r="E593" s="2">
        <v>1.2345886682353144</v>
      </c>
      <c r="F593" s="2">
        <v>3</v>
      </c>
      <c r="G593" s="3">
        <v>2</v>
      </c>
    </row>
    <row r="594" spans="1:7" x14ac:dyDescent="0.25">
      <c r="A594" s="2">
        <v>2013</v>
      </c>
      <c r="B594" s="2" t="s">
        <v>1009</v>
      </c>
      <c r="C594" s="2">
        <v>235.48811384000001</v>
      </c>
      <c r="D594" s="2">
        <v>235.48811384000001</v>
      </c>
      <c r="E594" s="2">
        <v>1.0582188584874124</v>
      </c>
      <c r="F594" s="2">
        <v>12</v>
      </c>
      <c r="G594" s="3">
        <v>1</v>
      </c>
    </row>
    <row r="595" spans="1:7" x14ac:dyDescent="0.25">
      <c r="A595" s="2">
        <v>2013</v>
      </c>
      <c r="B595" s="2" t="s">
        <v>1010</v>
      </c>
      <c r="C595" s="2">
        <v>214.42892853999999</v>
      </c>
      <c r="D595" s="2">
        <v>214.42892853999999</v>
      </c>
      <c r="E595" s="2">
        <v>0</v>
      </c>
      <c r="F595" s="2">
        <v>2</v>
      </c>
      <c r="G595" s="3">
        <v>0</v>
      </c>
    </row>
    <row r="596" spans="1:7" x14ac:dyDescent="0.25">
      <c r="A596" s="2">
        <v>2013</v>
      </c>
      <c r="B596" s="2" t="s">
        <v>1011</v>
      </c>
      <c r="C596" s="2">
        <v>214.42892853999999</v>
      </c>
      <c r="D596" s="2">
        <v>214.42892853999999</v>
      </c>
      <c r="E596" s="2">
        <v>0</v>
      </c>
      <c r="F596" s="2">
        <v>4</v>
      </c>
      <c r="G596" s="3">
        <v>0</v>
      </c>
    </row>
    <row r="597" spans="1:7" x14ac:dyDescent="0.25">
      <c r="A597" s="2">
        <v>2013</v>
      </c>
      <c r="B597" s="2" t="s">
        <v>1941</v>
      </c>
      <c r="C597" s="2">
        <v>430.07488377999999</v>
      </c>
      <c r="D597" s="2">
        <v>430.07488377999999</v>
      </c>
      <c r="E597" s="2">
        <v>0</v>
      </c>
      <c r="F597" s="2">
        <v>3</v>
      </c>
      <c r="G597" s="3">
        <v>0</v>
      </c>
    </row>
    <row r="598" spans="1:7" x14ac:dyDescent="0.25">
      <c r="A598" s="2">
        <v>2013</v>
      </c>
      <c r="B598" s="2" t="s">
        <v>1012</v>
      </c>
      <c r="C598" s="2">
        <v>337.13371339000003</v>
      </c>
      <c r="D598" s="2">
        <v>337.13371339000003</v>
      </c>
      <c r="E598" s="2">
        <v>0</v>
      </c>
      <c r="F598" s="2">
        <v>4</v>
      </c>
      <c r="G598" s="3">
        <v>0</v>
      </c>
    </row>
    <row r="599" spans="1:7" x14ac:dyDescent="0.25">
      <c r="A599" s="2">
        <v>2013</v>
      </c>
      <c r="B599" s="2" t="s">
        <v>1013</v>
      </c>
      <c r="C599" s="2">
        <v>337.13371339000003</v>
      </c>
      <c r="D599" s="2">
        <v>337.13371339000003</v>
      </c>
      <c r="E599" s="2">
        <v>0</v>
      </c>
      <c r="F599" s="2">
        <v>12</v>
      </c>
      <c r="G599" s="3">
        <v>0</v>
      </c>
    </row>
    <row r="600" spans="1:7" x14ac:dyDescent="0.25">
      <c r="A600" s="2">
        <v>2013</v>
      </c>
      <c r="B600" s="2" t="s">
        <v>1014</v>
      </c>
      <c r="C600" s="2">
        <v>337.13371339000003</v>
      </c>
      <c r="D600" s="2">
        <v>337.13371339000003</v>
      </c>
      <c r="E600" s="2">
        <v>0</v>
      </c>
      <c r="F600" s="2">
        <v>16</v>
      </c>
      <c r="G600" s="3">
        <v>0</v>
      </c>
    </row>
    <row r="601" spans="1:7" x14ac:dyDescent="0.25">
      <c r="A601" s="2">
        <v>2013</v>
      </c>
      <c r="B601" s="2" t="s">
        <v>1015</v>
      </c>
      <c r="C601" s="2">
        <v>2579.6840849999999</v>
      </c>
      <c r="D601" s="2">
        <v>2579.6840849999999</v>
      </c>
      <c r="E601" s="2">
        <v>0</v>
      </c>
      <c r="F601" s="2">
        <v>3</v>
      </c>
      <c r="G601" s="3">
        <v>0</v>
      </c>
    </row>
    <row r="602" spans="1:7" x14ac:dyDescent="0.25">
      <c r="A602" s="2">
        <v>2013</v>
      </c>
      <c r="B602" s="2" t="s">
        <v>1016</v>
      </c>
      <c r="C602" s="2">
        <v>1500.3806572999999</v>
      </c>
      <c r="D602" s="2">
        <v>1500.3806572999999</v>
      </c>
      <c r="E602" s="2">
        <v>1.2786811206722899</v>
      </c>
      <c r="F602" s="2">
        <v>15</v>
      </c>
      <c r="G602" s="3">
        <v>1</v>
      </c>
    </row>
    <row r="603" spans="1:7" x14ac:dyDescent="0.25">
      <c r="A603" s="2">
        <v>2013</v>
      </c>
      <c r="B603" s="2" t="s">
        <v>1942</v>
      </c>
      <c r="C603" s="2">
        <v>383.12419311999997</v>
      </c>
      <c r="D603" s="2">
        <v>383.12419311999997</v>
      </c>
      <c r="E603" s="2">
        <v>1.0582188584874124</v>
      </c>
      <c r="F603" s="2">
        <v>2</v>
      </c>
      <c r="G603" s="3">
        <v>1</v>
      </c>
    </row>
    <row r="604" spans="1:7" x14ac:dyDescent="0.25">
      <c r="A604" s="2">
        <v>2013</v>
      </c>
      <c r="B604" s="2" t="s">
        <v>1017</v>
      </c>
      <c r="C604" s="2">
        <v>412.87157394000002</v>
      </c>
      <c r="D604" s="2">
        <v>412.87157394000002</v>
      </c>
      <c r="E604" s="2">
        <v>0</v>
      </c>
      <c r="F604" s="2">
        <v>20</v>
      </c>
      <c r="G604" s="3">
        <v>0</v>
      </c>
    </row>
    <row r="605" spans="1:7" x14ac:dyDescent="0.25">
      <c r="A605" s="2">
        <v>2013</v>
      </c>
      <c r="B605" s="2" t="s">
        <v>1018</v>
      </c>
      <c r="C605" s="2">
        <v>465.19561420000002</v>
      </c>
      <c r="D605" s="2">
        <v>465.19561420000002</v>
      </c>
      <c r="E605" s="2">
        <v>1.0141264060504369</v>
      </c>
      <c r="F605" s="2">
        <v>6</v>
      </c>
      <c r="G605" s="3">
        <v>1</v>
      </c>
    </row>
    <row r="606" spans="1:7" x14ac:dyDescent="0.25">
      <c r="A606" s="2">
        <v>2013</v>
      </c>
      <c r="B606" s="2" t="s">
        <v>1019</v>
      </c>
      <c r="C606" s="2">
        <v>430.31292069</v>
      </c>
      <c r="D606" s="2">
        <v>430.31292069</v>
      </c>
      <c r="E606" s="2">
        <v>0.94740125552229493</v>
      </c>
      <c r="F606" s="2">
        <v>12</v>
      </c>
      <c r="G606" s="3">
        <v>3</v>
      </c>
    </row>
    <row r="607" spans="1:7" x14ac:dyDescent="0.25">
      <c r="A607" s="2">
        <v>2013</v>
      </c>
      <c r="B607" s="2" t="s">
        <v>1020</v>
      </c>
      <c r="C607" s="2">
        <v>360.54753368000002</v>
      </c>
      <c r="D607" s="2">
        <v>360.54753368000002</v>
      </c>
      <c r="E607" s="2">
        <v>1.190496215798339</v>
      </c>
      <c r="F607" s="2">
        <v>4</v>
      </c>
      <c r="G607" s="3">
        <v>1</v>
      </c>
    </row>
    <row r="608" spans="1:7" x14ac:dyDescent="0.25">
      <c r="A608" s="2">
        <v>2013</v>
      </c>
      <c r="B608" s="2" t="s">
        <v>1021</v>
      </c>
      <c r="C608" s="2">
        <v>360.54753368000002</v>
      </c>
      <c r="D608" s="2">
        <v>360.54753368000002</v>
      </c>
      <c r="E608" s="2">
        <v>0</v>
      </c>
      <c r="F608" s="2">
        <v>9</v>
      </c>
      <c r="G608" s="3">
        <v>0</v>
      </c>
    </row>
    <row r="609" spans="1:7" x14ac:dyDescent="0.25">
      <c r="A609" s="2">
        <v>2013</v>
      </c>
      <c r="B609" s="2" t="s">
        <v>1022</v>
      </c>
      <c r="C609" s="2">
        <v>779.13985577000005</v>
      </c>
      <c r="D609" s="2">
        <v>779.13985577000005</v>
      </c>
      <c r="E609" s="2">
        <v>0</v>
      </c>
      <c r="F609" s="2">
        <v>3</v>
      </c>
      <c r="G609" s="3">
        <v>0</v>
      </c>
    </row>
    <row r="610" spans="1:7" x14ac:dyDescent="0.25">
      <c r="A610" s="2">
        <v>2013</v>
      </c>
      <c r="B610" s="2" t="s">
        <v>1023</v>
      </c>
      <c r="C610" s="2">
        <v>360.54753368000002</v>
      </c>
      <c r="D610" s="2">
        <v>360.54753368000002</v>
      </c>
      <c r="E610" s="2">
        <v>0.98290980622094681</v>
      </c>
      <c r="F610" s="2">
        <v>9</v>
      </c>
      <c r="G610" s="3">
        <v>10</v>
      </c>
    </row>
    <row r="611" spans="1:7" x14ac:dyDescent="0.25">
      <c r="A611" s="2">
        <v>2013</v>
      </c>
      <c r="B611" s="2" t="s">
        <v>1024</v>
      </c>
      <c r="C611" s="2">
        <v>465.19561420000002</v>
      </c>
      <c r="D611" s="2">
        <v>465.19561420000002</v>
      </c>
      <c r="E611" s="2">
        <v>0.98263179715759463</v>
      </c>
      <c r="F611" s="2">
        <v>6</v>
      </c>
      <c r="G611" s="3">
        <v>5.4253149829999998</v>
      </c>
    </row>
    <row r="612" spans="1:7" x14ac:dyDescent="0.25">
      <c r="A612" s="2">
        <v>2013</v>
      </c>
      <c r="B612" s="2" t="s">
        <v>1025</v>
      </c>
      <c r="C612" s="2">
        <v>360.54753368000002</v>
      </c>
      <c r="D612" s="2">
        <v>360.54753368000002</v>
      </c>
      <c r="E612" s="2">
        <v>1.2933786048179485</v>
      </c>
      <c r="F612" s="2">
        <v>9</v>
      </c>
      <c r="G612" s="3">
        <v>9</v>
      </c>
    </row>
    <row r="613" spans="1:7" x14ac:dyDescent="0.25">
      <c r="A613" s="2">
        <v>2013</v>
      </c>
      <c r="B613" s="2" t="s">
        <v>1026</v>
      </c>
      <c r="C613" s="2">
        <v>674.49177525000005</v>
      </c>
      <c r="D613" s="2">
        <v>674.49177525000005</v>
      </c>
      <c r="E613" s="2">
        <v>1.0229448965447974</v>
      </c>
      <c r="F613" s="2">
        <v>10</v>
      </c>
      <c r="G613" s="3">
        <v>4.8109227157000003</v>
      </c>
    </row>
    <row r="614" spans="1:7" x14ac:dyDescent="0.25">
      <c r="A614" s="2">
        <v>2013</v>
      </c>
      <c r="B614" s="2" t="s">
        <v>1027</v>
      </c>
      <c r="C614" s="2">
        <v>465.19561420000002</v>
      </c>
      <c r="D614" s="2">
        <v>465.19561420000002</v>
      </c>
      <c r="E614" s="2">
        <v>0</v>
      </c>
      <c r="F614" s="2">
        <v>6</v>
      </c>
      <c r="G614" s="3">
        <v>0</v>
      </c>
    </row>
    <row r="615" spans="1:7" x14ac:dyDescent="0.25">
      <c r="A615" s="2">
        <v>2013</v>
      </c>
      <c r="B615" s="2" t="s">
        <v>1943</v>
      </c>
      <c r="C615" s="2">
        <v>569.84369473000004</v>
      </c>
      <c r="D615" s="2">
        <v>569.84369473000004</v>
      </c>
      <c r="E615" s="2">
        <v>0</v>
      </c>
      <c r="F615" s="2">
        <v>4</v>
      </c>
      <c r="G615" s="3">
        <v>0</v>
      </c>
    </row>
    <row r="616" spans="1:7" x14ac:dyDescent="0.25">
      <c r="A616" s="2">
        <v>2013</v>
      </c>
      <c r="B616" s="2" t="s">
        <v>1028</v>
      </c>
      <c r="C616" s="2">
        <v>500.07830770999999</v>
      </c>
      <c r="D616" s="2">
        <v>500.07830770999999</v>
      </c>
      <c r="E616" s="2">
        <v>1.4021399874939868</v>
      </c>
      <c r="F616" s="2">
        <v>15</v>
      </c>
      <c r="G616" s="3">
        <v>8.6517858051999994</v>
      </c>
    </row>
    <row r="617" spans="1:7" x14ac:dyDescent="0.25">
      <c r="A617" s="2">
        <v>2013</v>
      </c>
      <c r="B617" s="2" t="s">
        <v>1029</v>
      </c>
      <c r="C617" s="2">
        <v>639.60908173999997</v>
      </c>
      <c r="D617" s="2">
        <v>639.60908173999997</v>
      </c>
      <c r="E617" s="2">
        <v>1.0582188584952343</v>
      </c>
      <c r="F617" s="2">
        <v>21</v>
      </c>
      <c r="G617" s="3">
        <v>7.8917976864000003</v>
      </c>
    </row>
    <row r="618" spans="1:7" x14ac:dyDescent="0.25">
      <c r="A618" s="2">
        <v>2013</v>
      </c>
      <c r="B618" s="2" t="s">
        <v>1030</v>
      </c>
      <c r="C618" s="2">
        <v>465.19561420000002</v>
      </c>
      <c r="D618" s="2">
        <v>465.19561420000002</v>
      </c>
      <c r="E618" s="2">
        <v>0.84877970943631253</v>
      </c>
      <c r="F618" s="2">
        <v>3</v>
      </c>
      <c r="G618" s="3">
        <v>3.1001799903</v>
      </c>
    </row>
    <row r="619" spans="1:7" x14ac:dyDescent="0.25">
      <c r="A619" s="2">
        <v>2013</v>
      </c>
      <c r="B619" s="2" t="s">
        <v>1031</v>
      </c>
      <c r="C619" s="2">
        <v>1575.7919488</v>
      </c>
      <c r="D619" s="2">
        <v>1575.7919488</v>
      </c>
      <c r="E619" s="2">
        <v>0</v>
      </c>
      <c r="F619" s="2">
        <v>9</v>
      </c>
      <c r="G619" s="3">
        <v>0</v>
      </c>
    </row>
    <row r="620" spans="1:7" x14ac:dyDescent="0.25">
      <c r="A620" s="2">
        <v>2013</v>
      </c>
      <c r="B620" s="2" t="s">
        <v>1032</v>
      </c>
      <c r="C620" s="2">
        <v>531.38763830000005</v>
      </c>
      <c r="D620" s="2">
        <v>531.38763830000005</v>
      </c>
      <c r="E620" s="2">
        <v>0</v>
      </c>
      <c r="F620" s="2">
        <v>4</v>
      </c>
      <c r="G620" s="3">
        <v>0</v>
      </c>
    </row>
    <row r="621" spans="1:7" x14ac:dyDescent="0.25">
      <c r="A621" s="2">
        <v>2013</v>
      </c>
      <c r="B621" s="2" t="s">
        <v>1033</v>
      </c>
      <c r="C621" s="2">
        <v>531.38763830000005</v>
      </c>
      <c r="D621" s="2">
        <v>531.38763830000005</v>
      </c>
      <c r="E621" s="2">
        <v>0</v>
      </c>
      <c r="F621" s="2">
        <v>4</v>
      </c>
      <c r="G621" s="3">
        <v>0</v>
      </c>
    </row>
    <row r="622" spans="1:7" x14ac:dyDescent="0.25">
      <c r="A622" s="2">
        <v>2013</v>
      </c>
      <c r="B622" s="2" t="s">
        <v>1034</v>
      </c>
      <c r="C622" s="2">
        <v>531.38763830000005</v>
      </c>
      <c r="D622" s="2">
        <v>531.38763830000005</v>
      </c>
      <c r="E622" s="2">
        <v>0</v>
      </c>
      <c r="F622" s="2">
        <v>1</v>
      </c>
      <c r="G622" s="3">
        <v>0</v>
      </c>
    </row>
    <row r="623" spans="1:7" x14ac:dyDescent="0.25">
      <c r="A623" s="2">
        <v>2013</v>
      </c>
      <c r="B623" s="2" t="s">
        <v>1944</v>
      </c>
      <c r="C623" s="2">
        <v>659.32891197000004</v>
      </c>
      <c r="D623" s="2">
        <v>659.32891197000004</v>
      </c>
      <c r="E623" s="2">
        <v>0</v>
      </c>
      <c r="F623" s="2">
        <v>2</v>
      </c>
      <c r="G623" s="3">
        <v>0</v>
      </c>
    </row>
    <row r="624" spans="1:7" x14ac:dyDescent="0.25">
      <c r="A624" s="2">
        <v>2013</v>
      </c>
      <c r="B624" s="2" t="s">
        <v>1945</v>
      </c>
      <c r="C624" s="2">
        <v>830.74002922</v>
      </c>
      <c r="D624" s="2">
        <v>830.74002922</v>
      </c>
      <c r="E624" s="2">
        <v>0</v>
      </c>
      <c r="F624" s="2">
        <v>2</v>
      </c>
      <c r="G624" s="3">
        <v>0</v>
      </c>
    </row>
    <row r="625" spans="1:7" x14ac:dyDescent="0.25">
      <c r="A625" s="2">
        <v>2013</v>
      </c>
      <c r="B625" s="2" t="s">
        <v>1035</v>
      </c>
      <c r="C625" s="2">
        <v>830.74002922</v>
      </c>
      <c r="D625" s="2">
        <v>830.74002922</v>
      </c>
      <c r="E625" s="2">
        <v>0</v>
      </c>
      <c r="F625" s="2">
        <v>3</v>
      </c>
      <c r="G625" s="3">
        <v>0</v>
      </c>
    </row>
    <row r="626" spans="1:7" x14ac:dyDescent="0.25">
      <c r="A626" s="2">
        <v>2013</v>
      </c>
      <c r="B626" s="2" t="s">
        <v>1036</v>
      </c>
      <c r="C626" s="2">
        <v>830.74002922</v>
      </c>
      <c r="D626" s="2">
        <v>830.74002922</v>
      </c>
      <c r="E626" s="2">
        <v>0</v>
      </c>
      <c r="F626" s="2">
        <v>2</v>
      </c>
      <c r="G626" s="3">
        <v>0</v>
      </c>
    </row>
    <row r="627" spans="1:7" x14ac:dyDescent="0.25">
      <c r="A627" s="2">
        <v>2013</v>
      </c>
      <c r="B627" s="2" t="s">
        <v>1946</v>
      </c>
      <c r="C627" s="2">
        <v>830.74002922</v>
      </c>
      <c r="D627" s="2">
        <v>830.74002922</v>
      </c>
      <c r="E627" s="2">
        <v>0</v>
      </c>
      <c r="F627" s="2">
        <v>3</v>
      </c>
      <c r="G627" s="3">
        <v>0</v>
      </c>
    </row>
    <row r="628" spans="1:7" x14ac:dyDescent="0.25">
      <c r="A628" s="2">
        <v>2013</v>
      </c>
      <c r="B628" s="2" t="s">
        <v>1038</v>
      </c>
      <c r="C628" s="2">
        <v>1040.8604912000001</v>
      </c>
      <c r="D628" s="2">
        <v>1040.8604912000001</v>
      </c>
      <c r="E628" s="2">
        <v>0</v>
      </c>
      <c r="F628" s="2">
        <v>2</v>
      </c>
      <c r="G628" s="3">
        <v>0</v>
      </c>
    </row>
    <row r="629" spans="1:7" x14ac:dyDescent="0.25">
      <c r="A629" s="2">
        <v>2013</v>
      </c>
      <c r="B629" s="2" t="s">
        <v>1039</v>
      </c>
      <c r="C629" s="2">
        <v>30.958048460999997</v>
      </c>
      <c r="D629" s="2">
        <v>30.958048460999997</v>
      </c>
      <c r="E629" s="2">
        <v>0</v>
      </c>
      <c r="F629" s="2">
        <v>25</v>
      </c>
      <c r="G629" s="3">
        <v>0</v>
      </c>
    </row>
    <row r="630" spans="1:7" x14ac:dyDescent="0.25">
      <c r="A630" s="2">
        <v>2013</v>
      </c>
      <c r="B630" s="2" t="s">
        <v>1040</v>
      </c>
      <c r="C630" s="2">
        <v>1963.6346136</v>
      </c>
      <c r="D630" s="2">
        <v>1963.6346136</v>
      </c>
      <c r="E630" s="2">
        <v>0</v>
      </c>
      <c r="F630" s="2">
        <v>4</v>
      </c>
      <c r="G630" s="3">
        <v>0</v>
      </c>
    </row>
    <row r="631" spans="1:7" x14ac:dyDescent="0.25">
      <c r="A631" s="2">
        <v>2013</v>
      </c>
      <c r="B631" s="2" t="s">
        <v>1947</v>
      </c>
      <c r="C631" s="2">
        <v>1304.3759858000001</v>
      </c>
      <c r="D631" s="2">
        <v>1304.3759858000001</v>
      </c>
      <c r="E631" s="2">
        <v>0</v>
      </c>
      <c r="F631" s="2">
        <v>3</v>
      </c>
      <c r="G631" s="3">
        <v>0</v>
      </c>
    </row>
    <row r="632" spans="1:7" x14ac:dyDescent="0.25">
      <c r="A632" s="2">
        <v>2013</v>
      </c>
      <c r="B632" s="2" t="s">
        <v>1948</v>
      </c>
      <c r="C632" s="2">
        <v>1304.3759858000001</v>
      </c>
      <c r="D632" s="2">
        <v>1304.3759858000001</v>
      </c>
      <c r="E632" s="2">
        <v>0</v>
      </c>
      <c r="F632" s="2">
        <v>3</v>
      </c>
      <c r="G632" s="3">
        <v>0</v>
      </c>
    </row>
    <row r="633" spans="1:7" x14ac:dyDescent="0.25">
      <c r="A633" s="2">
        <v>2013</v>
      </c>
      <c r="B633" s="2" t="s">
        <v>1041</v>
      </c>
      <c r="C633" s="2">
        <v>1065.6147648000001</v>
      </c>
      <c r="D633" s="2">
        <v>1065.6147648000001</v>
      </c>
      <c r="E633" s="2">
        <v>0</v>
      </c>
      <c r="F633" s="2">
        <v>1</v>
      </c>
      <c r="G633" s="3">
        <v>0</v>
      </c>
    </row>
    <row r="634" spans="1:7" x14ac:dyDescent="0.25">
      <c r="A634" s="2">
        <v>2013</v>
      </c>
      <c r="B634" s="2" t="s">
        <v>1957</v>
      </c>
      <c r="C634" s="2">
        <v>94.698955431000002</v>
      </c>
      <c r="D634" s="2">
        <v>94.698955431000002</v>
      </c>
      <c r="E634" s="2">
        <v>0</v>
      </c>
      <c r="F634" s="2">
        <v>12</v>
      </c>
      <c r="G634" s="3">
        <v>0</v>
      </c>
    </row>
    <row r="635" spans="1:7" x14ac:dyDescent="0.25">
      <c r="A635" s="2">
        <v>2013</v>
      </c>
      <c r="B635" s="2" t="s">
        <v>1088</v>
      </c>
      <c r="C635" s="2">
        <v>117.78932408</v>
      </c>
      <c r="D635" s="2">
        <v>117.78932408</v>
      </c>
      <c r="E635" s="2">
        <v>0</v>
      </c>
      <c r="F635" s="2">
        <v>16</v>
      </c>
      <c r="G635" s="3">
        <v>0</v>
      </c>
    </row>
    <row r="636" spans="1:7" x14ac:dyDescent="0.25">
      <c r="A636" s="2">
        <v>2013</v>
      </c>
      <c r="B636" s="2" t="s">
        <v>1089</v>
      </c>
      <c r="C636" s="2">
        <v>117.78932408</v>
      </c>
      <c r="D636" s="2">
        <v>117.78932408</v>
      </c>
      <c r="E636" s="2">
        <v>0</v>
      </c>
      <c r="F636" s="2">
        <v>3</v>
      </c>
      <c r="G636" s="3">
        <v>0</v>
      </c>
    </row>
    <row r="637" spans="1:7" x14ac:dyDescent="0.25">
      <c r="A637" s="2">
        <v>2013</v>
      </c>
      <c r="B637" s="2" t="s">
        <v>1958</v>
      </c>
      <c r="C637" s="2">
        <v>117.78932408</v>
      </c>
      <c r="D637" s="2">
        <v>117.78932408</v>
      </c>
      <c r="E637" s="2">
        <v>0</v>
      </c>
      <c r="F637" s="2">
        <v>3</v>
      </c>
      <c r="G637" s="3">
        <v>0</v>
      </c>
    </row>
    <row r="638" spans="1:7" x14ac:dyDescent="0.25">
      <c r="A638" s="2">
        <v>2013</v>
      </c>
      <c r="B638" s="2" t="s">
        <v>1959</v>
      </c>
      <c r="C638" s="2">
        <v>117.78932408</v>
      </c>
      <c r="D638" s="2">
        <v>117.78932408</v>
      </c>
      <c r="E638" s="2">
        <v>0</v>
      </c>
      <c r="F638" s="2">
        <v>4</v>
      </c>
      <c r="G638" s="3">
        <v>0</v>
      </c>
    </row>
    <row r="639" spans="1:7" x14ac:dyDescent="0.25">
      <c r="A639" s="2">
        <v>2013</v>
      </c>
      <c r="B639" s="2" t="s">
        <v>1090</v>
      </c>
      <c r="C639" s="2">
        <v>117.78932408</v>
      </c>
      <c r="D639" s="2">
        <v>117.78932408</v>
      </c>
      <c r="E639" s="2">
        <v>0</v>
      </c>
      <c r="F639" s="2">
        <v>6</v>
      </c>
      <c r="G639" s="3">
        <v>0</v>
      </c>
    </row>
    <row r="640" spans="1:7" x14ac:dyDescent="0.25">
      <c r="A640" s="2">
        <v>2013</v>
      </c>
      <c r="B640" s="2" t="s">
        <v>1091</v>
      </c>
      <c r="C640" s="2">
        <v>656.39450472999999</v>
      </c>
      <c r="D640" s="2">
        <v>656.39450472999999</v>
      </c>
      <c r="E640" s="2">
        <v>0</v>
      </c>
      <c r="F640" s="2">
        <v>2</v>
      </c>
      <c r="G640" s="3">
        <v>0</v>
      </c>
    </row>
    <row r="641" spans="1:7" x14ac:dyDescent="0.25">
      <c r="A641" s="2">
        <v>2013</v>
      </c>
      <c r="B641" s="2" t="s">
        <v>1092</v>
      </c>
      <c r="C641" s="2">
        <v>656.39450472999999</v>
      </c>
      <c r="D641" s="2">
        <v>656.39450472999999</v>
      </c>
      <c r="E641" s="2">
        <v>1.4109584779832165</v>
      </c>
      <c r="F641" s="2">
        <v>9</v>
      </c>
      <c r="G641" s="3">
        <v>2</v>
      </c>
    </row>
    <row r="642" spans="1:7" x14ac:dyDescent="0.25">
      <c r="A642" s="2">
        <v>2013</v>
      </c>
      <c r="B642" s="2" t="s">
        <v>1093</v>
      </c>
      <c r="C642" s="2">
        <v>656.39450472999999</v>
      </c>
      <c r="D642" s="2">
        <v>656.39450472999999</v>
      </c>
      <c r="E642" s="2">
        <v>0.76610636109244945</v>
      </c>
      <c r="F642" s="2">
        <v>6</v>
      </c>
      <c r="G642" s="3">
        <v>8</v>
      </c>
    </row>
    <row r="643" spans="1:7" x14ac:dyDescent="0.25">
      <c r="A643" s="2">
        <v>2013</v>
      </c>
      <c r="B643" s="2" t="s">
        <v>1094</v>
      </c>
      <c r="C643" s="2">
        <v>656.39450472999999</v>
      </c>
      <c r="D643" s="2">
        <v>656.39450472999999</v>
      </c>
      <c r="E643" s="2">
        <v>1.190496215798339</v>
      </c>
      <c r="F643" s="2">
        <v>15</v>
      </c>
      <c r="G643" s="3">
        <v>3</v>
      </c>
    </row>
    <row r="644" spans="1:7" x14ac:dyDescent="0.25">
      <c r="A644" s="2">
        <v>2013</v>
      </c>
      <c r="B644" s="2" t="s">
        <v>1095</v>
      </c>
      <c r="C644" s="2">
        <v>1507.158529</v>
      </c>
      <c r="D644" s="2">
        <v>1507.158529</v>
      </c>
      <c r="E644" s="2">
        <v>0.66138678655463268</v>
      </c>
      <c r="F644" s="2">
        <v>4</v>
      </c>
      <c r="G644" s="3">
        <v>1</v>
      </c>
    </row>
    <row r="645" spans="1:7" x14ac:dyDescent="0.25">
      <c r="A645" s="2">
        <v>2013</v>
      </c>
      <c r="B645" s="2" t="s">
        <v>1961</v>
      </c>
      <c r="C645" s="2">
        <v>1507.158529</v>
      </c>
      <c r="D645" s="2">
        <v>1507.158529</v>
      </c>
      <c r="E645" s="2">
        <v>0</v>
      </c>
      <c r="F645" s="2">
        <v>4</v>
      </c>
      <c r="G645" s="3">
        <v>0</v>
      </c>
    </row>
    <row r="646" spans="1:7" x14ac:dyDescent="0.25">
      <c r="A646" s="2">
        <v>2013</v>
      </c>
      <c r="B646" s="2" t="s">
        <v>1096</v>
      </c>
      <c r="C646" s="2">
        <v>1507.158529</v>
      </c>
      <c r="D646" s="2">
        <v>1507.158529</v>
      </c>
      <c r="E646" s="2">
        <v>0</v>
      </c>
      <c r="F646" s="2">
        <v>4</v>
      </c>
      <c r="G646" s="3">
        <v>0</v>
      </c>
    </row>
    <row r="647" spans="1:7" x14ac:dyDescent="0.25">
      <c r="A647" s="2">
        <v>2013</v>
      </c>
      <c r="B647" s="2" t="s">
        <v>1097</v>
      </c>
      <c r="C647" s="2">
        <v>10.068653126999999</v>
      </c>
      <c r="D647" s="2">
        <v>10.068653126999999</v>
      </c>
      <c r="E647" s="2">
        <v>1.1023113109046196</v>
      </c>
      <c r="F647" s="2">
        <v>20</v>
      </c>
      <c r="G647" s="3">
        <v>11.152370119</v>
      </c>
    </row>
    <row r="648" spans="1:7" x14ac:dyDescent="0.25">
      <c r="A648" s="2">
        <v>2013</v>
      </c>
      <c r="B648" s="2" t="s">
        <v>1962</v>
      </c>
      <c r="C648" s="2">
        <v>1198.1655330999999</v>
      </c>
      <c r="D648" s="2">
        <v>1198.1655330999999</v>
      </c>
      <c r="E648" s="2">
        <v>0</v>
      </c>
      <c r="F648" s="2">
        <v>2</v>
      </c>
      <c r="G648" s="3">
        <v>0</v>
      </c>
    </row>
    <row r="649" spans="1:7" x14ac:dyDescent="0.25">
      <c r="A649" s="2">
        <v>2013</v>
      </c>
      <c r="B649" s="2" t="s">
        <v>1963</v>
      </c>
      <c r="C649" s="2">
        <v>28.783951097999999</v>
      </c>
      <c r="D649" s="2">
        <v>28.783951097999999</v>
      </c>
      <c r="E649" s="2">
        <v>0</v>
      </c>
      <c r="F649" s="2">
        <v>2</v>
      </c>
      <c r="G649" s="3">
        <v>0</v>
      </c>
    </row>
    <row r="650" spans="1:7" x14ac:dyDescent="0.25">
      <c r="A650" s="2">
        <v>2013</v>
      </c>
      <c r="B650" s="2" t="s">
        <v>1098</v>
      </c>
      <c r="C650" s="2">
        <v>28.783951097999999</v>
      </c>
      <c r="D650" s="2">
        <v>28.783951097999999</v>
      </c>
      <c r="E650" s="2">
        <v>1.6755131926050697</v>
      </c>
      <c r="F650" s="2">
        <v>5</v>
      </c>
      <c r="G650" s="3">
        <v>1.040310015</v>
      </c>
    </row>
    <row r="651" spans="1:7" x14ac:dyDescent="0.25">
      <c r="A651" s="2">
        <v>2013</v>
      </c>
      <c r="B651" s="2" t="s">
        <v>1099</v>
      </c>
      <c r="C651" s="2">
        <v>6.8923189411000001</v>
      </c>
      <c r="D651" s="2">
        <v>6.8923189411000001</v>
      </c>
      <c r="E651" s="2">
        <v>1.895975454967358</v>
      </c>
      <c r="F651" s="2">
        <v>4</v>
      </c>
      <c r="G651" s="3">
        <v>0.49706648599999997</v>
      </c>
    </row>
    <row r="652" spans="1:7" x14ac:dyDescent="0.25">
      <c r="A652" s="2">
        <v>2013</v>
      </c>
      <c r="B652" s="2" t="s">
        <v>1105</v>
      </c>
      <c r="C652" s="2">
        <v>428.57251601000002</v>
      </c>
      <c r="D652" s="2">
        <v>428.57251601000002</v>
      </c>
      <c r="E652" s="2">
        <v>0</v>
      </c>
      <c r="F652" s="2">
        <v>8</v>
      </c>
      <c r="G652" s="3">
        <v>0</v>
      </c>
    </row>
    <row r="653" spans="1:7" x14ac:dyDescent="0.25">
      <c r="A653" s="2">
        <v>2013</v>
      </c>
      <c r="B653" s="2" t="s">
        <v>1130</v>
      </c>
      <c r="C653" s="2">
        <v>2474.3809532</v>
      </c>
      <c r="D653" s="2">
        <v>2474.3809532</v>
      </c>
      <c r="E653" s="2">
        <v>0.97129090850888866</v>
      </c>
      <c r="F653" s="2">
        <v>1</v>
      </c>
      <c r="G653" s="3">
        <v>4</v>
      </c>
    </row>
    <row r="654" spans="1:7" x14ac:dyDescent="0.25">
      <c r="A654" s="2">
        <v>2013</v>
      </c>
      <c r="B654" s="2" t="s">
        <v>1979</v>
      </c>
      <c r="C654" s="2">
        <v>380.97520506000001</v>
      </c>
      <c r="D654" s="2">
        <v>380.97520506000001</v>
      </c>
      <c r="E654" s="2">
        <v>0</v>
      </c>
      <c r="F654" s="2">
        <v>2</v>
      </c>
      <c r="G654" s="3">
        <v>0</v>
      </c>
    </row>
    <row r="655" spans="1:7" x14ac:dyDescent="0.25">
      <c r="A655" s="2">
        <v>2013</v>
      </c>
      <c r="B655" s="2" t="s">
        <v>1134</v>
      </c>
      <c r="C655" s="2">
        <v>380.97520506000001</v>
      </c>
      <c r="D655" s="2">
        <v>380.97520506000001</v>
      </c>
      <c r="E655" s="2">
        <v>0</v>
      </c>
      <c r="F655" s="2">
        <v>4</v>
      </c>
      <c r="G655" s="3">
        <v>0</v>
      </c>
    </row>
    <row r="656" spans="1:7" x14ac:dyDescent="0.25">
      <c r="A656" s="2">
        <v>2013</v>
      </c>
      <c r="B656" s="2" t="s">
        <v>1135</v>
      </c>
      <c r="C656" s="2">
        <v>429.07211192</v>
      </c>
      <c r="D656" s="2">
        <v>429.07211192</v>
      </c>
      <c r="E656" s="2">
        <v>0</v>
      </c>
      <c r="F656" s="2">
        <v>9</v>
      </c>
      <c r="G656" s="3">
        <v>0</v>
      </c>
    </row>
    <row r="657" spans="1:7" x14ac:dyDescent="0.25">
      <c r="A657" s="2">
        <v>2013</v>
      </c>
      <c r="B657" s="2" t="s">
        <v>1136</v>
      </c>
      <c r="C657" s="2">
        <v>74.057937459000001</v>
      </c>
      <c r="D657" s="2">
        <v>74.057937459000001</v>
      </c>
      <c r="E657" s="2">
        <v>0</v>
      </c>
      <c r="F657" s="2">
        <v>1</v>
      </c>
      <c r="G657" s="3">
        <v>0</v>
      </c>
    </row>
    <row r="658" spans="1:7" x14ac:dyDescent="0.25">
      <c r="A658" s="2">
        <v>2013</v>
      </c>
      <c r="B658" s="2" t="s">
        <v>1137</v>
      </c>
      <c r="C658" s="2">
        <v>278.18471133000003</v>
      </c>
      <c r="D658" s="2">
        <v>278.18471133000003</v>
      </c>
      <c r="E658" s="2">
        <v>1.0582188584549912</v>
      </c>
      <c r="F658" s="2">
        <v>2</v>
      </c>
      <c r="G658" s="3">
        <v>1.3599822015</v>
      </c>
    </row>
    <row r="659" spans="1:7" x14ac:dyDescent="0.25">
      <c r="A659" s="2">
        <v>2013</v>
      </c>
      <c r="B659" s="2" t="s">
        <v>1138</v>
      </c>
      <c r="C659" s="2">
        <v>998.36756224999999</v>
      </c>
      <c r="D659" s="2">
        <v>998.36756224999999</v>
      </c>
      <c r="E659" s="2">
        <v>0</v>
      </c>
      <c r="F659" s="2">
        <v>1</v>
      </c>
      <c r="G659" s="3">
        <v>0</v>
      </c>
    </row>
    <row r="660" spans="1:7" x14ac:dyDescent="0.25">
      <c r="A660" s="2">
        <v>2013</v>
      </c>
      <c r="B660" s="2" t="s">
        <v>1139</v>
      </c>
      <c r="C660" s="2">
        <v>998.36756224999999</v>
      </c>
      <c r="D660" s="2">
        <v>998.36756224999999</v>
      </c>
      <c r="E660" s="2">
        <v>0</v>
      </c>
      <c r="F660" s="2">
        <v>1</v>
      </c>
      <c r="G660" s="3">
        <v>0</v>
      </c>
    </row>
    <row r="661" spans="1:7" x14ac:dyDescent="0.25">
      <c r="A661" s="2">
        <v>2013</v>
      </c>
      <c r="B661" s="2" t="s">
        <v>1140</v>
      </c>
      <c r="C661" s="2">
        <v>1090.3130659999999</v>
      </c>
      <c r="D661" s="2">
        <v>1090.3130659999999</v>
      </c>
      <c r="E661" s="2">
        <v>0</v>
      </c>
      <c r="F661" s="2">
        <v>1</v>
      </c>
      <c r="G661" s="3">
        <v>0</v>
      </c>
    </row>
    <row r="662" spans="1:7" x14ac:dyDescent="0.25">
      <c r="A662" s="2">
        <v>2013</v>
      </c>
      <c r="B662" s="2" t="s">
        <v>1141</v>
      </c>
      <c r="C662" s="2">
        <v>1090.3130659999999</v>
      </c>
      <c r="D662" s="2">
        <v>1090.3130659999999</v>
      </c>
      <c r="E662" s="2">
        <v>0</v>
      </c>
      <c r="F662" s="2">
        <v>1</v>
      </c>
      <c r="G662" s="3">
        <v>0</v>
      </c>
    </row>
    <row r="663" spans="1:7" x14ac:dyDescent="0.25">
      <c r="A663" s="2">
        <v>2013</v>
      </c>
      <c r="B663" s="2" t="s">
        <v>1142</v>
      </c>
      <c r="C663" s="2">
        <v>308.12680741999998</v>
      </c>
      <c r="D663" s="2">
        <v>308.12680741999998</v>
      </c>
      <c r="E663" s="2">
        <v>0</v>
      </c>
      <c r="F663" s="2">
        <v>2</v>
      </c>
      <c r="G663" s="3">
        <v>0</v>
      </c>
    </row>
    <row r="664" spans="1:7" x14ac:dyDescent="0.25">
      <c r="A664" s="2">
        <v>2013</v>
      </c>
      <c r="B664" s="2" t="s">
        <v>1980</v>
      </c>
      <c r="C664" s="2">
        <v>3291.6466823999999</v>
      </c>
      <c r="D664" s="2">
        <v>3291.6466823999999</v>
      </c>
      <c r="E664" s="2">
        <v>0</v>
      </c>
      <c r="F664" s="2">
        <v>3</v>
      </c>
      <c r="G664" s="3">
        <v>0</v>
      </c>
    </row>
    <row r="665" spans="1:7" x14ac:dyDescent="0.25">
      <c r="A665" s="2">
        <v>2013</v>
      </c>
      <c r="B665" s="2" t="s">
        <v>1143</v>
      </c>
      <c r="C665" s="2">
        <v>4887.1928448999997</v>
      </c>
      <c r="D665" s="2">
        <v>4887.1928448999997</v>
      </c>
      <c r="E665" s="2">
        <v>0</v>
      </c>
      <c r="F665" s="2">
        <v>1</v>
      </c>
      <c r="G665" s="3">
        <v>0</v>
      </c>
    </row>
    <row r="666" spans="1:7" x14ac:dyDescent="0.25">
      <c r="A666" s="2">
        <v>2013</v>
      </c>
      <c r="B666" s="2" t="s">
        <v>1144</v>
      </c>
      <c r="C666" s="2">
        <v>871.45286297999996</v>
      </c>
      <c r="D666" s="2">
        <v>871.45286297999996</v>
      </c>
      <c r="E666" s="2">
        <v>0</v>
      </c>
      <c r="F666" s="2">
        <v>4</v>
      </c>
      <c r="G666" s="3">
        <v>0</v>
      </c>
    </row>
    <row r="667" spans="1:7" x14ac:dyDescent="0.25">
      <c r="A667" s="2">
        <v>2013</v>
      </c>
      <c r="B667" s="2" t="s">
        <v>1145</v>
      </c>
      <c r="C667" s="2">
        <v>66.023449065999998</v>
      </c>
      <c r="D667" s="2">
        <v>66.023449065999998</v>
      </c>
      <c r="E667" s="2">
        <v>0</v>
      </c>
      <c r="F667" s="2">
        <v>1</v>
      </c>
      <c r="G667" s="3">
        <v>0</v>
      </c>
    </row>
    <row r="668" spans="1:7" x14ac:dyDescent="0.25">
      <c r="A668" s="2">
        <v>2013</v>
      </c>
      <c r="B668" s="2" t="s">
        <v>1146</v>
      </c>
      <c r="C668" s="2">
        <v>2540.0816100000002</v>
      </c>
      <c r="D668" s="2">
        <v>2540.0816100000002</v>
      </c>
      <c r="E668" s="2">
        <v>0</v>
      </c>
      <c r="F668" s="2">
        <v>2</v>
      </c>
      <c r="G668" s="3">
        <v>0</v>
      </c>
    </row>
    <row r="669" spans="1:7" x14ac:dyDescent="0.25">
      <c r="A669" s="2">
        <v>2013</v>
      </c>
      <c r="B669" s="2" t="s">
        <v>1147</v>
      </c>
      <c r="C669" s="2">
        <v>2540.0816100000002</v>
      </c>
      <c r="D669" s="2">
        <v>2540.0816100000002</v>
      </c>
      <c r="E669" s="2">
        <v>0</v>
      </c>
      <c r="F669" s="2">
        <v>4</v>
      </c>
      <c r="G669" s="3">
        <v>0</v>
      </c>
    </row>
    <row r="670" spans="1:7" x14ac:dyDescent="0.25">
      <c r="A670" s="2">
        <v>2013</v>
      </c>
      <c r="B670" s="2" t="s">
        <v>1148</v>
      </c>
      <c r="C670" s="2">
        <v>62.499226593000003</v>
      </c>
      <c r="D670" s="2">
        <v>62.499226593000003</v>
      </c>
      <c r="E670" s="2">
        <v>1.131706279204161</v>
      </c>
      <c r="F670" s="2">
        <v>49</v>
      </c>
      <c r="G670" s="3">
        <v>9.1670826036000008</v>
      </c>
    </row>
    <row r="671" spans="1:7" x14ac:dyDescent="0.25">
      <c r="A671" s="2">
        <v>2013</v>
      </c>
      <c r="B671" s="2" t="s">
        <v>1166</v>
      </c>
      <c r="C671" s="2">
        <v>199.92040574999999</v>
      </c>
      <c r="D671" s="2">
        <v>199.92040574999999</v>
      </c>
      <c r="E671" s="2">
        <v>0</v>
      </c>
      <c r="F671" s="2">
        <v>9</v>
      </c>
      <c r="G671" s="3">
        <v>0</v>
      </c>
    </row>
    <row r="672" spans="1:7" x14ac:dyDescent="0.25">
      <c r="A672" s="2">
        <v>2013</v>
      </c>
      <c r="B672" s="2" t="s">
        <v>1167</v>
      </c>
      <c r="C672" s="2">
        <v>177.58485836</v>
      </c>
      <c r="D672" s="2">
        <v>177.58485836</v>
      </c>
      <c r="E672" s="2">
        <v>0</v>
      </c>
      <c r="F672" s="2">
        <v>9</v>
      </c>
      <c r="G672" s="3">
        <v>0</v>
      </c>
    </row>
    <row r="673" spans="1:7" x14ac:dyDescent="0.25">
      <c r="A673" s="2">
        <v>2013</v>
      </c>
      <c r="B673" s="2" t="s">
        <v>1168</v>
      </c>
      <c r="C673" s="2">
        <v>177.58485836</v>
      </c>
      <c r="D673" s="2">
        <v>177.58485836</v>
      </c>
      <c r="E673" s="2">
        <v>0</v>
      </c>
      <c r="F673" s="2">
        <v>4</v>
      </c>
      <c r="G673" s="3">
        <v>0</v>
      </c>
    </row>
    <row r="674" spans="1:7" x14ac:dyDescent="0.25">
      <c r="A674" s="2">
        <v>2013</v>
      </c>
      <c r="B674" s="2" t="s">
        <v>1169</v>
      </c>
      <c r="C674" s="2">
        <v>177.58485836</v>
      </c>
      <c r="D674" s="2">
        <v>177.58485836</v>
      </c>
      <c r="E674" s="2">
        <v>0.83775659630253474</v>
      </c>
      <c r="F674" s="2">
        <v>4</v>
      </c>
      <c r="G674" s="3">
        <v>1</v>
      </c>
    </row>
    <row r="675" spans="1:7" x14ac:dyDescent="0.25">
      <c r="A675" s="2">
        <v>2013</v>
      </c>
      <c r="B675" s="2" t="s">
        <v>1170</v>
      </c>
      <c r="C675" s="2">
        <v>177.58485836</v>
      </c>
      <c r="D675" s="2">
        <v>177.58485836</v>
      </c>
      <c r="E675" s="2">
        <v>0</v>
      </c>
      <c r="F675" s="2">
        <v>3</v>
      </c>
      <c r="G675" s="3">
        <v>0</v>
      </c>
    </row>
    <row r="676" spans="1:7" x14ac:dyDescent="0.25">
      <c r="A676" s="2">
        <v>2013</v>
      </c>
      <c r="B676" s="2" t="s">
        <v>1984</v>
      </c>
      <c r="C676" s="2">
        <v>1547.3898991999999</v>
      </c>
      <c r="D676" s="2">
        <v>1547.3898991999999</v>
      </c>
      <c r="E676" s="2">
        <v>0</v>
      </c>
      <c r="F676" s="2">
        <v>2</v>
      </c>
      <c r="G676" s="3">
        <v>0</v>
      </c>
    </row>
    <row r="677" spans="1:7" x14ac:dyDescent="0.25">
      <c r="A677" s="2">
        <v>2013</v>
      </c>
      <c r="B677" s="2" t="s">
        <v>1171</v>
      </c>
      <c r="C677" s="2">
        <v>10.068653126999999</v>
      </c>
      <c r="D677" s="2">
        <v>10.068653126999999</v>
      </c>
      <c r="E677" s="2">
        <v>1.3329267740089294</v>
      </c>
      <c r="F677" s="2">
        <v>3</v>
      </c>
      <c r="G677" s="3">
        <v>2.2304740237999998</v>
      </c>
    </row>
    <row r="678" spans="1:7" x14ac:dyDescent="0.25">
      <c r="A678" s="2">
        <v>2013</v>
      </c>
      <c r="B678" s="2" t="s">
        <v>1172</v>
      </c>
      <c r="C678" s="2">
        <v>23.850390305999998</v>
      </c>
      <c r="D678" s="2">
        <v>23.850390305999998</v>
      </c>
      <c r="E678" s="2">
        <v>1.4770971566502429</v>
      </c>
      <c r="F678" s="2">
        <v>9</v>
      </c>
      <c r="G678" s="3">
        <v>2.0972966466999998</v>
      </c>
    </row>
    <row r="679" spans="1:7" x14ac:dyDescent="0.25">
      <c r="A679" s="2">
        <v>2013</v>
      </c>
      <c r="B679" s="2" t="s">
        <v>1173</v>
      </c>
      <c r="C679" s="2">
        <v>23.914783588999999</v>
      </c>
      <c r="D679" s="2">
        <v>23.914783588999999</v>
      </c>
      <c r="E679" s="2">
        <v>0</v>
      </c>
      <c r="F679" s="2">
        <v>25</v>
      </c>
      <c r="G679" s="3">
        <v>0</v>
      </c>
    </row>
    <row r="680" spans="1:7" x14ac:dyDescent="0.25">
      <c r="A680" s="2">
        <v>2013</v>
      </c>
      <c r="B680" s="2" t="s">
        <v>1174</v>
      </c>
      <c r="C680" s="2">
        <v>23.914783588999999</v>
      </c>
      <c r="D680" s="2">
        <v>23.914783588999999</v>
      </c>
      <c r="E680" s="2">
        <v>1.0582188584747965</v>
      </c>
      <c r="F680" s="2">
        <v>9</v>
      </c>
      <c r="G680" s="3">
        <v>4.1940693288000004</v>
      </c>
    </row>
    <row r="681" spans="1:7" x14ac:dyDescent="0.25">
      <c r="A681" s="2">
        <v>2013</v>
      </c>
      <c r="B681" s="2" t="s">
        <v>1175</v>
      </c>
      <c r="C681" s="2">
        <v>23.914783588999999</v>
      </c>
      <c r="D681" s="2">
        <v>23.914783588999999</v>
      </c>
      <c r="E681" s="2">
        <v>0</v>
      </c>
      <c r="F681" s="2">
        <v>4</v>
      </c>
      <c r="G681" s="3">
        <v>0</v>
      </c>
    </row>
    <row r="682" spans="1:7" x14ac:dyDescent="0.25">
      <c r="A682" s="2">
        <v>2013</v>
      </c>
      <c r="B682" s="2" t="s">
        <v>1985</v>
      </c>
      <c r="C682" s="2">
        <v>23.914783588999999</v>
      </c>
      <c r="D682" s="2">
        <v>23.914783588999999</v>
      </c>
      <c r="E682" s="2">
        <v>0</v>
      </c>
      <c r="F682" s="2">
        <v>4</v>
      </c>
      <c r="G682" s="3">
        <v>0</v>
      </c>
    </row>
    <row r="683" spans="1:7" x14ac:dyDescent="0.25">
      <c r="A683" s="2">
        <v>2013</v>
      </c>
      <c r="B683" s="2" t="s">
        <v>1986</v>
      </c>
      <c r="C683" s="2">
        <v>24.449648183000001</v>
      </c>
      <c r="D683" s="2">
        <v>24.449648183000001</v>
      </c>
      <c r="E683" s="2">
        <v>0</v>
      </c>
      <c r="F683" s="2">
        <v>6</v>
      </c>
      <c r="G683" s="3">
        <v>0</v>
      </c>
    </row>
    <row r="684" spans="1:7" x14ac:dyDescent="0.25">
      <c r="A684" s="2">
        <v>2013</v>
      </c>
      <c r="B684" s="2" t="s">
        <v>1184</v>
      </c>
      <c r="C684" s="2">
        <v>275.20584989999998</v>
      </c>
      <c r="D684" s="2">
        <v>275.20584989999998</v>
      </c>
      <c r="E684" s="2">
        <v>0</v>
      </c>
      <c r="F684" s="2">
        <v>3</v>
      </c>
      <c r="G684" s="3">
        <v>0</v>
      </c>
    </row>
    <row r="685" spans="1:7" x14ac:dyDescent="0.25">
      <c r="A685" s="2">
        <v>2013</v>
      </c>
      <c r="B685" s="2" t="s">
        <v>1186</v>
      </c>
      <c r="C685" s="2">
        <v>361.93271391000002</v>
      </c>
      <c r="D685" s="2">
        <v>361.93271391000002</v>
      </c>
      <c r="E685" s="2">
        <v>0.89454584840128593</v>
      </c>
      <c r="F685" s="2">
        <v>4</v>
      </c>
      <c r="G685" s="3">
        <v>2</v>
      </c>
    </row>
    <row r="686" spans="1:7" x14ac:dyDescent="0.25">
      <c r="A686" s="2">
        <v>2013</v>
      </c>
      <c r="B686" s="2" t="s">
        <v>1187</v>
      </c>
      <c r="C686" s="2">
        <v>16.098878672000001</v>
      </c>
      <c r="D686" s="2">
        <v>16.098878672000001</v>
      </c>
      <c r="E686" s="2">
        <v>0</v>
      </c>
      <c r="F686" s="2">
        <v>24</v>
      </c>
      <c r="G686" s="3">
        <v>0</v>
      </c>
    </row>
    <row r="687" spans="1:7" x14ac:dyDescent="0.25">
      <c r="A687" s="2">
        <v>2013</v>
      </c>
      <c r="B687" s="2" t="s">
        <v>1188</v>
      </c>
      <c r="C687" s="2">
        <v>268.31011913999998</v>
      </c>
      <c r="D687" s="2">
        <v>268.31011913999998</v>
      </c>
      <c r="E687" s="2">
        <v>0.97003395361346134</v>
      </c>
      <c r="F687" s="2">
        <v>4</v>
      </c>
      <c r="G687" s="3">
        <v>1</v>
      </c>
    </row>
    <row r="688" spans="1:7" x14ac:dyDescent="0.25">
      <c r="A688" s="2">
        <v>2013</v>
      </c>
      <c r="B688" s="2" t="s">
        <v>1989</v>
      </c>
      <c r="C688" s="2">
        <v>516.60639877999995</v>
      </c>
      <c r="D688" s="2">
        <v>516.60639877999995</v>
      </c>
      <c r="E688" s="2">
        <v>0</v>
      </c>
      <c r="F688" s="2">
        <v>2</v>
      </c>
      <c r="G688" s="3">
        <v>0</v>
      </c>
    </row>
    <row r="689" spans="1:7" x14ac:dyDescent="0.25">
      <c r="A689" s="2">
        <v>2013</v>
      </c>
      <c r="B689" s="2" t="s">
        <v>1991</v>
      </c>
      <c r="C689" s="2">
        <v>2464.2889307</v>
      </c>
      <c r="D689" s="2">
        <v>2464.2889307</v>
      </c>
      <c r="E689" s="2">
        <v>1.2345886682353142</v>
      </c>
      <c r="F689" s="2">
        <v>2</v>
      </c>
      <c r="G689" s="3">
        <v>5</v>
      </c>
    </row>
    <row r="690" spans="1:7" x14ac:dyDescent="0.25">
      <c r="A690" s="2">
        <v>2013</v>
      </c>
      <c r="B690" s="2" t="s">
        <v>1992</v>
      </c>
      <c r="C690" s="2">
        <v>358.94624282000001</v>
      </c>
      <c r="D690" s="2">
        <v>358.94624282000001</v>
      </c>
      <c r="E690" s="2">
        <v>0</v>
      </c>
      <c r="F690" s="2">
        <v>2</v>
      </c>
      <c r="G690" s="3">
        <v>0</v>
      </c>
    </row>
    <row r="691" spans="1:7" x14ac:dyDescent="0.25">
      <c r="A691" s="2">
        <v>2013</v>
      </c>
      <c r="B691" s="2" t="s">
        <v>1192</v>
      </c>
      <c r="C691" s="2">
        <v>1628.1197866</v>
      </c>
      <c r="D691" s="2">
        <v>1628.1197866</v>
      </c>
      <c r="E691" s="2">
        <v>0</v>
      </c>
      <c r="F691" s="2">
        <v>1</v>
      </c>
      <c r="G691" s="3">
        <v>0</v>
      </c>
    </row>
    <row r="692" spans="1:7" x14ac:dyDescent="0.25">
      <c r="A692" s="2">
        <v>2013</v>
      </c>
      <c r="B692" s="2" t="s">
        <v>1193</v>
      </c>
      <c r="C692" s="2">
        <v>1696.6803723</v>
      </c>
      <c r="D692" s="2">
        <v>1696.6803723</v>
      </c>
      <c r="E692" s="2">
        <v>0</v>
      </c>
      <c r="F692" s="2">
        <v>4</v>
      </c>
      <c r="G692" s="3">
        <v>0</v>
      </c>
    </row>
    <row r="693" spans="1:7" x14ac:dyDescent="0.25">
      <c r="A693" s="2">
        <v>2013</v>
      </c>
      <c r="B693" s="2" t="s">
        <v>1194</v>
      </c>
      <c r="C693" s="2">
        <v>165.02788806000001</v>
      </c>
      <c r="D693" s="2">
        <v>165.02788806000001</v>
      </c>
      <c r="E693" s="2">
        <v>0</v>
      </c>
      <c r="F693" s="2">
        <v>8</v>
      </c>
      <c r="G693" s="3">
        <v>0</v>
      </c>
    </row>
    <row r="694" spans="1:7" x14ac:dyDescent="0.25">
      <c r="A694" s="2">
        <v>2013</v>
      </c>
      <c r="B694" s="2" t="s">
        <v>1195</v>
      </c>
      <c r="C694" s="2">
        <v>911.35902858999998</v>
      </c>
      <c r="D694" s="2">
        <v>911.35902858999998</v>
      </c>
      <c r="E694" s="2">
        <v>0</v>
      </c>
      <c r="F694" s="2">
        <v>4</v>
      </c>
      <c r="G694" s="3">
        <v>0</v>
      </c>
    </row>
    <row r="695" spans="1:7" x14ac:dyDescent="0.25">
      <c r="A695" s="2">
        <v>2013</v>
      </c>
      <c r="B695" s="2" t="s">
        <v>1196</v>
      </c>
      <c r="C695" s="2">
        <v>1855.7730282</v>
      </c>
      <c r="D695" s="2">
        <v>1855.7730282</v>
      </c>
      <c r="E695" s="2">
        <v>0</v>
      </c>
      <c r="F695" s="2">
        <v>1</v>
      </c>
      <c r="G695" s="3">
        <v>0</v>
      </c>
    </row>
    <row r="696" spans="1:7" x14ac:dyDescent="0.25">
      <c r="A696" s="2">
        <v>2013</v>
      </c>
      <c r="B696" s="2" t="s">
        <v>1197</v>
      </c>
      <c r="C696" s="2">
        <v>510.94677783999998</v>
      </c>
      <c r="D696" s="2">
        <v>510.94677783999998</v>
      </c>
      <c r="E696" s="2">
        <v>0</v>
      </c>
      <c r="F696" s="2">
        <v>3</v>
      </c>
      <c r="G696" s="3">
        <v>0</v>
      </c>
    </row>
    <row r="697" spans="1:7" x14ac:dyDescent="0.25">
      <c r="A697" s="2">
        <v>2013</v>
      </c>
      <c r="B697" s="2" t="s">
        <v>1198</v>
      </c>
      <c r="C697" s="2">
        <v>510.94677783999998</v>
      </c>
      <c r="D697" s="2">
        <v>510.94677783999998</v>
      </c>
      <c r="E697" s="2">
        <v>0</v>
      </c>
      <c r="F697" s="2">
        <v>4</v>
      </c>
      <c r="G697" s="3">
        <v>0</v>
      </c>
    </row>
    <row r="698" spans="1:7" x14ac:dyDescent="0.25">
      <c r="A698" s="2">
        <v>2013</v>
      </c>
      <c r="B698" s="2" t="s">
        <v>1201</v>
      </c>
      <c r="C698" s="2">
        <v>584.05747968000003</v>
      </c>
      <c r="D698" s="2">
        <v>584.05747968000003</v>
      </c>
      <c r="E698" s="2">
        <v>0.8315980804527201</v>
      </c>
      <c r="F698" s="2">
        <v>4</v>
      </c>
      <c r="G698" s="3">
        <v>1</v>
      </c>
    </row>
    <row r="699" spans="1:7" x14ac:dyDescent="0.25">
      <c r="A699" s="2">
        <v>2013</v>
      </c>
      <c r="B699" s="2" t="s">
        <v>1202</v>
      </c>
      <c r="C699" s="2">
        <v>388.55451012999998</v>
      </c>
      <c r="D699" s="2">
        <v>388.55451012999998</v>
      </c>
      <c r="E699" s="2">
        <v>0</v>
      </c>
      <c r="F699" s="2">
        <v>5</v>
      </c>
      <c r="G699" s="3">
        <v>0</v>
      </c>
    </row>
    <row r="700" spans="1:7" x14ac:dyDescent="0.25">
      <c r="A700" s="2">
        <v>2013</v>
      </c>
      <c r="B700" s="2" t="s">
        <v>1203</v>
      </c>
      <c r="C700" s="2">
        <v>210.77973143</v>
      </c>
      <c r="D700" s="2">
        <v>210.77973143</v>
      </c>
      <c r="E700" s="2">
        <v>0</v>
      </c>
      <c r="F700" s="2">
        <v>3</v>
      </c>
      <c r="G700" s="3">
        <v>0</v>
      </c>
    </row>
    <row r="701" spans="1:7" x14ac:dyDescent="0.25">
      <c r="A701" s="2">
        <v>2013</v>
      </c>
      <c r="B701" s="2" t="s">
        <v>1204</v>
      </c>
      <c r="C701" s="2">
        <v>3624.3056216999998</v>
      </c>
      <c r="D701" s="2">
        <v>3624.3056216999998</v>
      </c>
      <c r="E701" s="2">
        <v>0</v>
      </c>
      <c r="F701" s="2">
        <v>2</v>
      </c>
      <c r="G701" s="3">
        <v>0</v>
      </c>
    </row>
    <row r="702" spans="1:7" x14ac:dyDescent="0.25">
      <c r="A702" s="2">
        <v>2013</v>
      </c>
      <c r="B702" s="2" t="s">
        <v>1993</v>
      </c>
      <c r="C702" s="2">
        <v>188.63825624</v>
      </c>
      <c r="D702" s="2">
        <v>188.63825624</v>
      </c>
      <c r="E702" s="2">
        <v>0</v>
      </c>
      <c r="F702" s="2">
        <v>3</v>
      </c>
      <c r="G702" s="3">
        <v>0</v>
      </c>
    </row>
    <row r="703" spans="1:7" x14ac:dyDescent="0.25">
      <c r="A703" s="2">
        <v>2013</v>
      </c>
      <c r="B703" s="2" t="s">
        <v>1994</v>
      </c>
      <c r="C703" s="2">
        <v>188.63825624</v>
      </c>
      <c r="D703" s="2">
        <v>188.63825624</v>
      </c>
      <c r="E703" s="2">
        <v>0.79366414386555928</v>
      </c>
      <c r="F703" s="2">
        <v>2</v>
      </c>
      <c r="G703" s="3">
        <v>1</v>
      </c>
    </row>
    <row r="704" spans="1:7" x14ac:dyDescent="0.25">
      <c r="A704" s="2">
        <v>2013</v>
      </c>
      <c r="B704" s="2" t="s">
        <v>1205</v>
      </c>
      <c r="C704" s="2">
        <v>695.57761469000002</v>
      </c>
      <c r="D704" s="2">
        <v>695.57761469000002</v>
      </c>
      <c r="E704" s="2">
        <v>0</v>
      </c>
      <c r="F704" s="2">
        <v>3</v>
      </c>
      <c r="G704" s="3">
        <v>0</v>
      </c>
    </row>
    <row r="705" spans="1:7" x14ac:dyDescent="0.25">
      <c r="A705" s="2">
        <v>2013</v>
      </c>
      <c r="B705" s="2" t="s">
        <v>1206</v>
      </c>
      <c r="C705" s="2">
        <v>142.19604620000001</v>
      </c>
      <c r="D705" s="2">
        <v>142.19604620000001</v>
      </c>
      <c r="E705" s="2">
        <v>0</v>
      </c>
      <c r="F705" s="2">
        <v>4</v>
      </c>
      <c r="G705" s="3">
        <v>0</v>
      </c>
    </row>
    <row r="706" spans="1:7" x14ac:dyDescent="0.25">
      <c r="A706" s="2">
        <v>2013</v>
      </c>
      <c r="B706" s="2" t="s">
        <v>1207</v>
      </c>
      <c r="C706" s="2">
        <v>142.19604620000001</v>
      </c>
      <c r="D706" s="2">
        <v>142.19604620000001</v>
      </c>
      <c r="E706" s="2">
        <v>0</v>
      </c>
      <c r="F706" s="2">
        <v>12</v>
      </c>
      <c r="G706" s="3">
        <v>0</v>
      </c>
    </row>
    <row r="707" spans="1:7" x14ac:dyDescent="0.25">
      <c r="A707" s="2">
        <v>2013</v>
      </c>
      <c r="B707" s="2" t="s">
        <v>1217</v>
      </c>
      <c r="C707" s="2">
        <v>120.04425999999999</v>
      </c>
      <c r="D707" s="2">
        <v>120.04425999999999</v>
      </c>
      <c r="E707" s="2">
        <v>1.1243575371428758</v>
      </c>
      <c r="F707" s="2">
        <v>10</v>
      </c>
      <c r="G707" s="3">
        <v>4</v>
      </c>
    </row>
    <row r="708" spans="1:7" x14ac:dyDescent="0.25">
      <c r="A708" s="2">
        <v>2013</v>
      </c>
      <c r="B708" s="2" t="s">
        <v>1219</v>
      </c>
      <c r="C708" s="2">
        <v>55.613411878999997</v>
      </c>
      <c r="D708" s="2">
        <v>55.613411878999997</v>
      </c>
      <c r="E708" s="2">
        <v>1.3668660255462408</v>
      </c>
      <c r="F708" s="2">
        <v>1</v>
      </c>
      <c r="G708" s="3">
        <v>1</v>
      </c>
    </row>
    <row r="709" spans="1:7" x14ac:dyDescent="0.25">
      <c r="A709" s="2">
        <v>2013</v>
      </c>
      <c r="B709" s="2" t="s">
        <v>1220</v>
      </c>
      <c r="C709" s="2">
        <v>426.8797659</v>
      </c>
      <c r="D709" s="2">
        <v>426.8797659</v>
      </c>
      <c r="E709" s="2">
        <v>0</v>
      </c>
      <c r="F709" s="2">
        <v>1</v>
      </c>
      <c r="G709" s="3">
        <v>0</v>
      </c>
    </row>
    <row r="710" spans="1:7" x14ac:dyDescent="0.25">
      <c r="A710" s="2">
        <v>2013</v>
      </c>
      <c r="B710" s="2" t="s">
        <v>1221</v>
      </c>
      <c r="C710" s="2">
        <v>834.97821102</v>
      </c>
      <c r="D710" s="2">
        <v>834.97821102</v>
      </c>
      <c r="E710" s="2">
        <v>0</v>
      </c>
      <c r="F710" s="2">
        <v>2</v>
      </c>
      <c r="G710" s="3">
        <v>0</v>
      </c>
    </row>
    <row r="711" spans="1:7" x14ac:dyDescent="0.25">
      <c r="A711" s="2">
        <v>2013</v>
      </c>
      <c r="B711" s="2" t="s">
        <v>1222</v>
      </c>
      <c r="C711" s="2">
        <v>426.8797659</v>
      </c>
      <c r="D711" s="2">
        <v>426.8797659</v>
      </c>
      <c r="E711" s="2">
        <v>0</v>
      </c>
      <c r="F711" s="2">
        <v>9</v>
      </c>
      <c r="G711" s="3">
        <v>0</v>
      </c>
    </row>
    <row r="712" spans="1:7" x14ac:dyDescent="0.25">
      <c r="A712" s="2">
        <v>2013</v>
      </c>
      <c r="B712" s="2" t="s">
        <v>1223</v>
      </c>
      <c r="C712" s="2">
        <v>480.37134036999998</v>
      </c>
      <c r="D712" s="2">
        <v>480.37134036999998</v>
      </c>
      <c r="E712" s="2">
        <v>0</v>
      </c>
      <c r="F712" s="2">
        <v>1</v>
      </c>
      <c r="G712" s="3">
        <v>0</v>
      </c>
    </row>
    <row r="713" spans="1:7" x14ac:dyDescent="0.25">
      <c r="A713" s="2">
        <v>2013</v>
      </c>
      <c r="B713" s="2" t="s">
        <v>1224</v>
      </c>
      <c r="C713" s="2">
        <v>996.04029055000001</v>
      </c>
      <c r="D713" s="2">
        <v>996.04029055000001</v>
      </c>
      <c r="E713" s="2">
        <v>0</v>
      </c>
      <c r="F713" s="2">
        <v>4</v>
      </c>
      <c r="G713" s="3">
        <v>0</v>
      </c>
    </row>
    <row r="714" spans="1:7" x14ac:dyDescent="0.25">
      <c r="A714" s="2">
        <v>2013</v>
      </c>
      <c r="B714" s="2" t="s">
        <v>1225</v>
      </c>
      <c r="C714" s="2">
        <v>996.04029055000001</v>
      </c>
      <c r="D714" s="2">
        <v>996.04029055000001</v>
      </c>
      <c r="E714" s="2">
        <v>0</v>
      </c>
      <c r="F714" s="2">
        <v>9</v>
      </c>
      <c r="G714" s="3">
        <v>0</v>
      </c>
    </row>
    <row r="715" spans="1:7" x14ac:dyDescent="0.25">
      <c r="A715" s="2">
        <v>2013</v>
      </c>
      <c r="B715" s="2" t="s">
        <v>1226</v>
      </c>
      <c r="C715" s="2">
        <v>996.04029055000001</v>
      </c>
      <c r="D715" s="2">
        <v>996.04029055000001</v>
      </c>
      <c r="E715" s="2">
        <v>2.0723452645378493</v>
      </c>
      <c r="F715" s="2">
        <v>4</v>
      </c>
      <c r="G715" s="3">
        <v>1</v>
      </c>
    </row>
    <row r="716" spans="1:7" x14ac:dyDescent="0.25">
      <c r="A716" s="2">
        <v>2013</v>
      </c>
      <c r="B716" s="2" t="s">
        <v>1227</v>
      </c>
      <c r="C716" s="2">
        <v>1165.5420779999999</v>
      </c>
      <c r="D716" s="2">
        <v>1165.5420779999999</v>
      </c>
      <c r="E716" s="2">
        <v>1.4991433828571674</v>
      </c>
      <c r="F716" s="2">
        <v>3</v>
      </c>
      <c r="G716" s="3">
        <v>1</v>
      </c>
    </row>
    <row r="717" spans="1:7" x14ac:dyDescent="0.25">
      <c r="A717" s="2">
        <v>2013</v>
      </c>
      <c r="B717" s="2" t="s">
        <v>1228</v>
      </c>
      <c r="C717" s="2">
        <v>3051.0463147999999</v>
      </c>
      <c r="D717" s="2">
        <v>3051.0463147999999</v>
      </c>
      <c r="E717" s="2">
        <v>0</v>
      </c>
      <c r="F717" s="2">
        <v>4</v>
      </c>
      <c r="G717" s="3">
        <v>0</v>
      </c>
    </row>
    <row r="718" spans="1:7" x14ac:dyDescent="0.25">
      <c r="A718" s="2">
        <v>2013</v>
      </c>
      <c r="B718" s="2" t="s">
        <v>1229</v>
      </c>
      <c r="C718" s="2">
        <v>3051.0463147999999</v>
      </c>
      <c r="D718" s="2">
        <v>3051.0463147999999</v>
      </c>
      <c r="E718" s="2">
        <v>1.4991433828571674</v>
      </c>
      <c r="F718" s="2">
        <v>4</v>
      </c>
      <c r="G718" s="3">
        <v>1</v>
      </c>
    </row>
    <row r="719" spans="1:7" x14ac:dyDescent="0.25">
      <c r="A719" s="2">
        <v>2013</v>
      </c>
      <c r="B719" s="2" t="s">
        <v>1230</v>
      </c>
      <c r="C719" s="2">
        <v>7462.2016645000003</v>
      </c>
      <c r="D719" s="2">
        <v>7462.2016645000003</v>
      </c>
      <c r="E719" s="2">
        <v>0</v>
      </c>
      <c r="F719" s="2">
        <v>1</v>
      </c>
      <c r="G719" s="3">
        <v>0</v>
      </c>
    </row>
    <row r="720" spans="1:7" x14ac:dyDescent="0.25">
      <c r="A720" s="2">
        <v>2013</v>
      </c>
      <c r="B720" s="2" t="s">
        <v>1350</v>
      </c>
      <c r="C720" s="2">
        <v>280.18715503999999</v>
      </c>
      <c r="D720" s="2">
        <v>280.18715503999999</v>
      </c>
      <c r="E720" s="2">
        <v>0</v>
      </c>
      <c r="F720" s="2">
        <v>9</v>
      </c>
      <c r="G720" s="3">
        <v>0</v>
      </c>
    </row>
    <row r="721" spans="1:7" x14ac:dyDescent="0.25">
      <c r="A721" s="2">
        <v>2013</v>
      </c>
      <c r="B721" s="2" t="s">
        <v>2014</v>
      </c>
      <c r="C721" s="2">
        <v>1498.1369189</v>
      </c>
      <c r="D721" s="2">
        <v>1498.1369189</v>
      </c>
      <c r="E721" s="2">
        <v>0</v>
      </c>
      <c r="F721" s="2">
        <v>10</v>
      </c>
      <c r="G721" s="3">
        <v>0</v>
      </c>
    </row>
    <row r="722" spans="1:7" x14ac:dyDescent="0.25">
      <c r="A722" s="2">
        <v>2013</v>
      </c>
      <c r="B722" s="2" t="s">
        <v>1355</v>
      </c>
      <c r="C722" s="2">
        <v>128.12939537</v>
      </c>
      <c r="D722" s="2">
        <v>128.12939537</v>
      </c>
      <c r="E722" s="2">
        <v>0</v>
      </c>
      <c r="F722" s="2">
        <v>1</v>
      </c>
      <c r="G722" s="3">
        <v>0</v>
      </c>
    </row>
    <row r="723" spans="1:7" x14ac:dyDescent="0.25">
      <c r="A723" s="2">
        <v>2013</v>
      </c>
      <c r="B723" s="2" t="s">
        <v>1356</v>
      </c>
      <c r="C723" s="2">
        <v>61.733758188000003</v>
      </c>
      <c r="D723" s="2">
        <v>61.733758188000003</v>
      </c>
      <c r="E723" s="2">
        <v>0</v>
      </c>
      <c r="F723" s="2">
        <v>4</v>
      </c>
      <c r="G723" s="3">
        <v>0</v>
      </c>
    </row>
    <row r="724" spans="1:7" x14ac:dyDescent="0.25">
      <c r="A724" s="2">
        <v>2013</v>
      </c>
      <c r="B724" s="2" t="s">
        <v>1357</v>
      </c>
      <c r="C724" s="2">
        <v>64.096987248000005</v>
      </c>
      <c r="D724" s="2">
        <v>64.096987248000005</v>
      </c>
      <c r="E724" s="2">
        <v>0</v>
      </c>
      <c r="F724" s="2">
        <v>1</v>
      </c>
      <c r="G724" s="3">
        <v>0</v>
      </c>
    </row>
    <row r="725" spans="1:7" x14ac:dyDescent="0.25">
      <c r="A725" s="2">
        <v>2013</v>
      </c>
      <c r="B725" s="2" t="s">
        <v>1358</v>
      </c>
      <c r="C725" s="2">
        <v>64.096987248000005</v>
      </c>
      <c r="D725" s="2">
        <v>64.096987248000005</v>
      </c>
      <c r="E725" s="2">
        <v>0</v>
      </c>
      <c r="F725" s="2">
        <v>1</v>
      </c>
      <c r="G725" s="3">
        <v>0</v>
      </c>
    </row>
    <row r="726" spans="1:7" x14ac:dyDescent="0.25">
      <c r="A726" s="2">
        <v>2013</v>
      </c>
      <c r="B726" s="2" t="s">
        <v>1359</v>
      </c>
      <c r="C726" s="2">
        <v>64.096987248000005</v>
      </c>
      <c r="D726" s="2">
        <v>64.096987248000005</v>
      </c>
      <c r="E726" s="2">
        <v>0</v>
      </c>
      <c r="F726" s="2">
        <v>1</v>
      </c>
      <c r="G726" s="3">
        <v>0</v>
      </c>
    </row>
    <row r="727" spans="1:7" x14ac:dyDescent="0.25">
      <c r="A727" s="2">
        <v>2013</v>
      </c>
      <c r="B727" s="2" t="s">
        <v>1360</v>
      </c>
      <c r="C727" s="2">
        <v>311.17407584</v>
      </c>
      <c r="D727" s="2">
        <v>311.17407584</v>
      </c>
      <c r="E727" s="2">
        <v>0</v>
      </c>
      <c r="F727" s="2">
        <v>1</v>
      </c>
      <c r="G727" s="3">
        <v>0</v>
      </c>
    </row>
    <row r="728" spans="1:7" x14ac:dyDescent="0.25">
      <c r="A728" s="2">
        <v>2013</v>
      </c>
      <c r="B728" s="2" t="s">
        <v>1361</v>
      </c>
      <c r="C728" s="2">
        <v>635.16350037999996</v>
      </c>
      <c r="D728" s="2">
        <v>635.16350037999996</v>
      </c>
      <c r="E728" s="2">
        <v>0</v>
      </c>
      <c r="F728" s="2">
        <v>9</v>
      </c>
      <c r="G728" s="3">
        <v>0</v>
      </c>
    </row>
    <row r="729" spans="1:7" x14ac:dyDescent="0.25">
      <c r="A729" s="2">
        <v>2013</v>
      </c>
      <c r="B729" s="2" t="s">
        <v>1362</v>
      </c>
      <c r="C729" s="2">
        <v>186.80778577999999</v>
      </c>
      <c r="D729" s="2">
        <v>186.80778577999999</v>
      </c>
      <c r="E729" s="2">
        <v>0</v>
      </c>
      <c r="F729" s="2">
        <v>9</v>
      </c>
      <c r="G729" s="3">
        <v>0</v>
      </c>
    </row>
    <row r="730" spans="1:7" x14ac:dyDescent="0.25">
      <c r="A730" s="2">
        <v>2013</v>
      </c>
      <c r="B730" s="2" t="s">
        <v>1363</v>
      </c>
      <c r="C730" s="2">
        <v>208.5465264</v>
      </c>
      <c r="D730" s="2">
        <v>208.5465264</v>
      </c>
      <c r="E730" s="2">
        <v>0</v>
      </c>
      <c r="F730" s="2">
        <v>1</v>
      </c>
      <c r="G730" s="3">
        <v>0</v>
      </c>
    </row>
    <row r="731" spans="1:7" x14ac:dyDescent="0.25">
      <c r="A731" s="2">
        <v>2013</v>
      </c>
      <c r="B731" s="2" t="s">
        <v>1364</v>
      </c>
      <c r="C731" s="2">
        <v>277.94198005999999</v>
      </c>
      <c r="D731" s="2">
        <v>277.94198005999999</v>
      </c>
      <c r="E731" s="2">
        <v>1.3227735731092654</v>
      </c>
      <c r="F731" s="2">
        <v>12</v>
      </c>
      <c r="G731" s="3">
        <v>1</v>
      </c>
    </row>
    <row r="732" spans="1:7" x14ac:dyDescent="0.25">
      <c r="A732" s="2">
        <v>2013</v>
      </c>
      <c r="B732" s="2" t="s">
        <v>1370</v>
      </c>
      <c r="C732" s="2">
        <v>45.646145996000001</v>
      </c>
      <c r="D732" s="2">
        <v>45.646145996000001</v>
      </c>
      <c r="E732" s="2">
        <v>0</v>
      </c>
      <c r="F732" s="2">
        <v>9</v>
      </c>
      <c r="G732" s="3">
        <v>0</v>
      </c>
    </row>
    <row r="733" spans="1:7" x14ac:dyDescent="0.25">
      <c r="A733" s="2">
        <v>2013</v>
      </c>
      <c r="B733" s="2" t="s">
        <v>1371</v>
      </c>
      <c r="C733" s="2">
        <v>25.358969997999999</v>
      </c>
      <c r="D733" s="2">
        <v>25.358969997999999</v>
      </c>
      <c r="E733" s="2">
        <v>1.2125424420168265</v>
      </c>
      <c r="F733" s="2">
        <v>16</v>
      </c>
      <c r="G733" s="3">
        <v>10</v>
      </c>
    </row>
    <row r="734" spans="1:7" x14ac:dyDescent="0.25">
      <c r="A734" s="2">
        <v>2013</v>
      </c>
      <c r="B734" s="2" t="s">
        <v>1372</v>
      </c>
      <c r="C734" s="2">
        <v>30.289196254</v>
      </c>
      <c r="D734" s="2">
        <v>30.289196254</v>
      </c>
      <c r="E734" s="2">
        <v>0.91859275910365656</v>
      </c>
      <c r="F734" s="2">
        <v>9</v>
      </c>
      <c r="G734" s="3">
        <v>3</v>
      </c>
    </row>
    <row r="735" spans="1:7" x14ac:dyDescent="0.25">
      <c r="A735" s="2">
        <v>2013</v>
      </c>
      <c r="B735" s="2" t="s">
        <v>1373</v>
      </c>
      <c r="C735" s="2">
        <v>497.52061758000008</v>
      </c>
      <c r="D735" s="2">
        <v>497.52061758000008</v>
      </c>
      <c r="E735" s="2">
        <v>0.81571037008404712</v>
      </c>
      <c r="F735" s="2">
        <v>9</v>
      </c>
      <c r="G735" s="3">
        <v>5</v>
      </c>
    </row>
    <row r="736" spans="1:7" x14ac:dyDescent="0.25">
      <c r="A736" s="2">
        <v>2013</v>
      </c>
      <c r="B736" s="2" t="s">
        <v>1374</v>
      </c>
      <c r="C736" s="2">
        <v>497.52061758000002</v>
      </c>
      <c r="D736" s="2">
        <v>497.52061758000002</v>
      </c>
      <c r="E736" s="2">
        <v>0</v>
      </c>
      <c r="F736" s="2">
        <v>4</v>
      </c>
      <c r="G736" s="3">
        <v>0</v>
      </c>
    </row>
    <row r="737" spans="1:7" x14ac:dyDescent="0.25">
      <c r="A737" s="2">
        <v>2013</v>
      </c>
      <c r="B737" s="2" t="s">
        <v>1375</v>
      </c>
      <c r="C737" s="2">
        <v>497.52061758000008</v>
      </c>
      <c r="D737" s="2">
        <v>497.52061758000008</v>
      </c>
      <c r="E737" s="2">
        <v>0</v>
      </c>
      <c r="F737" s="2">
        <v>9</v>
      </c>
      <c r="G737" s="3">
        <v>0</v>
      </c>
    </row>
    <row r="738" spans="1:7" x14ac:dyDescent="0.25">
      <c r="A738" s="2">
        <v>2013</v>
      </c>
      <c r="B738" s="2" t="s">
        <v>1376</v>
      </c>
      <c r="C738" s="2">
        <v>209.80662465</v>
      </c>
      <c r="D738" s="2">
        <v>209.80662465</v>
      </c>
      <c r="E738" s="2">
        <v>0</v>
      </c>
      <c r="F738" s="2">
        <v>9</v>
      </c>
      <c r="G738" s="3">
        <v>0</v>
      </c>
    </row>
    <row r="739" spans="1:7" x14ac:dyDescent="0.25">
      <c r="A739" s="2">
        <v>2013</v>
      </c>
      <c r="B739" s="2" t="s">
        <v>1377</v>
      </c>
      <c r="C739" s="2">
        <v>75.003140819999999</v>
      </c>
      <c r="D739" s="2">
        <v>75.003140819999999</v>
      </c>
      <c r="E739" s="2">
        <v>1.7085825319328012</v>
      </c>
      <c r="F739" s="2">
        <v>16</v>
      </c>
      <c r="G739" s="3">
        <v>2</v>
      </c>
    </row>
    <row r="740" spans="1:7" x14ac:dyDescent="0.25">
      <c r="A740" s="2">
        <v>2013</v>
      </c>
      <c r="B740" s="2" t="s">
        <v>1378</v>
      </c>
      <c r="C740" s="2">
        <v>762.58372356999996</v>
      </c>
      <c r="D740" s="2">
        <v>762.58372356999996</v>
      </c>
      <c r="E740" s="2">
        <v>0</v>
      </c>
      <c r="F740" s="2">
        <v>1</v>
      </c>
      <c r="G740" s="3">
        <v>0</v>
      </c>
    </row>
    <row r="741" spans="1:7" x14ac:dyDescent="0.25">
      <c r="A741" s="2">
        <v>2013</v>
      </c>
      <c r="B741" s="2" t="s">
        <v>1379</v>
      </c>
      <c r="C741" s="2">
        <v>5.8314327822000003</v>
      </c>
      <c r="D741" s="2">
        <v>5.8314327822000003</v>
      </c>
      <c r="E741" s="2">
        <v>1.3070262686792991</v>
      </c>
      <c r="F741" s="2">
        <v>9</v>
      </c>
      <c r="G741" s="3">
        <v>8</v>
      </c>
    </row>
    <row r="742" spans="1:7" x14ac:dyDescent="0.25">
      <c r="A742" s="2">
        <v>2013</v>
      </c>
      <c r="B742" s="2" t="s">
        <v>1395</v>
      </c>
      <c r="C742" s="2">
        <v>1308.8000864000001</v>
      </c>
      <c r="D742" s="2">
        <v>1308.8000864000001</v>
      </c>
      <c r="E742" s="2">
        <v>0</v>
      </c>
      <c r="F742" s="2">
        <v>1</v>
      </c>
      <c r="G742" s="3">
        <v>0</v>
      </c>
    </row>
    <row r="743" spans="1:7" x14ac:dyDescent="0.25">
      <c r="A743" s="2">
        <v>2013</v>
      </c>
      <c r="B743" s="2" t="s">
        <v>1396</v>
      </c>
      <c r="C743" s="2">
        <v>32.032383154999998</v>
      </c>
      <c r="D743" s="2">
        <v>32.032383154999998</v>
      </c>
      <c r="E743" s="2">
        <v>1.3044017179271925</v>
      </c>
      <c r="F743" s="2">
        <v>25</v>
      </c>
      <c r="G743" s="3">
        <v>18</v>
      </c>
    </row>
    <row r="744" spans="1:7" x14ac:dyDescent="0.25">
      <c r="A744" s="2">
        <v>2013</v>
      </c>
      <c r="B744" s="2" t="s">
        <v>1397</v>
      </c>
      <c r="C744" s="2">
        <v>2709.1643275000001</v>
      </c>
      <c r="D744" s="2">
        <v>2709.1643275000001</v>
      </c>
      <c r="E744" s="2">
        <v>0.84510533837536406</v>
      </c>
      <c r="F744" s="2">
        <v>4</v>
      </c>
      <c r="G744" s="3">
        <v>3</v>
      </c>
    </row>
    <row r="745" spans="1:7" x14ac:dyDescent="0.25">
      <c r="A745" s="2">
        <v>2013</v>
      </c>
      <c r="B745" s="2" t="s">
        <v>1398</v>
      </c>
      <c r="C745" s="2">
        <v>1337.0364749</v>
      </c>
      <c r="D745" s="2">
        <v>1337.0364749</v>
      </c>
      <c r="E745" s="2">
        <v>0</v>
      </c>
      <c r="F745" s="2">
        <v>1</v>
      </c>
      <c r="G745" s="3">
        <v>0</v>
      </c>
    </row>
    <row r="746" spans="1:7" x14ac:dyDescent="0.25">
      <c r="A746" s="2">
        <v>2013</v>
      </c>
      <c r="B746" s="2" t="s">
        <v>1399</v>
      </c>
      <c r="C746" s="2">
        <v>3121.1257566999998</v>
      </c>
      <c r="D746" s="2">
        <v>3121.1257566999998</v>
      </c>
      <c r="E746" s="2">
        <v>0</v>
      </c>
      <c r="F746" s="2">
        <v>1</v>
      </c>
      <c r="G746" s="3">
        <v>0</v>
      </c>
    </row>
    <row r="747" spans="1:7" x14ac:dyDescent="0.25">
      <c r="A747" s="2">
        <v>2013</v>
      </c>
      <c r="B747" s="2" t="s">
        <v>1400</v>
      </c>
      <c r="C747" s="2">
        <v>265.96403855</v>
      </c>
      <c r="D747" s="2">
        <v>265.96403855</v>
      </c>
      <c r="E747" s="2">
        <v>0</v>
      </c>
      <c r="F747" s="2">
        <v>1</v>
      </c>
      <c r="G747" s="3">
        <v>0</v>
      </c>
    </row>
    <row r="748" spans="1:7" x14ac:dyDescent="0.25">
      <c r="A748" s="2">
        <v>2013</v>
      </c>
      <c r="B748" s="2" t="s">
        <v>1401</v>
      </c>
      <c r="C748" s="2">
        <v>265.96403855</v>
      </c>
      <c r="D748" s="2">
        <v>265.96403855</v>
      </c>
      <c r="E748" s="2">
        <v>0</v>
      </c>
      <c r="F748" s="2">
        <v>1</v>
      </c>
      <c r="G748" s="3">
        <v>0</v>
      </c>
    </row>
    <row r="749" spans="1:7" x14ac:dyDescent="0.25">
      <c r="A749" s="2">
        <v>2013</v>
      </c>
      <c r="B749" s="2" t="s">
        <v>1402</v>
      </c>
      <c r="C749" s="2">
        <v>40.444831524000001</v>
      </c>
      <c r="D749" s="2">
        <v>40.444831524000001</v>
      </c>
      <c r="E749" s="2">
        <v>0</v>
      </c>
      <c r="F749" s="2">
        <v>1</v>
      </c>
      <c r="G749" s="3">
        <v>0</v>
      </c>
    </row>
    <row r="750" spans="1:7" x14ac:dyDescent="0.25">
      <c r="A750" s="2">
        <v>2013</v>
      </c>
      <c r="B750" s="2" t="s">
        <v>1403</v>
      </c>
      <c r="C750" s="2">
        <v>40.444831524000001</v>
      </c>
      <c r="D750" s="2">
        <v>40.444831524000001</v>
      </c>
      <c r="E750" s="2">
        <v>0</v>
      </c>
      <c r="F750" s="2">
        <v>1</v>
      </c>
      <c r="G750" s="3">
        <v>0</v>
      </c>
    </row>
    <row r="751" spans="1:7" x14ac:dyDescent="0.25">
      <c r="A751" s="2">
        <v>2013</v>
      </c>
      <c r="B751" s="2" t="s">
        <v>1404</v>
      </c>
      <c r="C751" s="2">
        <v>40.444831524000001</v>
      </c>
      <c r="D751" s="2">
        <v>40.444831524000001</v>
      </c>
      <c r="E751" s="2">
        <v>0</v>
      </c>
      <c r="F751" s="2">
        <v>1</v>
      </c>
      <c r="G751" s="3">
        <v>0</v>
      </c>
    </row>
    <row r="752" spans="1:7" x14ac:dyDescent="0.25">
      <c r="A752" s="2">
        <v>2013</v>
      </c>
      <c r="B752" s="2" t="s">
        <v>1405</v>
      </c>
      <c r="C752" s="2">
        <v>40.444831524000001</v>
      </c>
      <c r="D752" s="2">
        <v>40.444831524000001</v>
      </c>
      <c r="E752" s="2">
        <v>0</v>
      </c>
      <c r="F752" s="2">
        <v>1</v>
      </c>
      <c r="G752" s="3">
        <v>0</v>
      </c>
    </row>
    <row r="753" spans="1:7" x14ac:dyDescent="0.25">
      <c r="A753" s="2">
        <v>2013</v>
      </c>
      <c r="B753" s="2" t="s">
        <v>1406</v>
      </c>
      <c r="C753" s="2">
        <v>40.444831524000001</v>
      </c>
      <c r="D753" s="2">
        <v>40.444831524000001</v>
      </c>
      <c r="E753" s="2">
        <v>0</v>
      </c>
      <c r="F753" s="2">
        <v>1</v>
      </c>
      <c r="G753" s="3">
        <v>0</v>
      </c>
    </row>
    <row r="754" spans="1:7" x14ac:dyDescent="0.25">
      <c r="A754" s="2">
        <v>2013</v>
      </c>
      <c r="B754" s="2" t="s">
        <v>1407</v>
      </c>
      <c r="C754" s="2">
        <v>40.444831524000001</v>
      </c>
      <c r="D754" s="2">
        <v>40.444831524000001</v>
      </c>
      <c r="E754" s="2">
        <v>0</v>
      </c>
      <c r="F754" s="2">
        <v>1</v>
      </c>
      <c r="G754" s="3">
        <v>0</v>
      </c>
    </row>
    <row r="755" spans="1:7" x14ac:dyDescent="0.25">
      <c r="A755" s="2">
        <v>2013</v>
      </c>
      <c r="B755" s="2" t="s">
        <v>1408</v>
      </c>
      <c r="C755" s="2">
        <v>40.444831524000001</v>
      </c>
      <c r="D755" s="2">
        <v>40.444831524000001</v>
      </c>
      <c r="E755" s="2">
        <v>0</v>
      </c>
      <c r="F755" s="2">
        <v>1</v>
      </c>
      <c r="G755" s="3">
        <v>0</v>
      </c>
    </row>
    <row r="756" spans="1:7" x14ac:dyDescent="0.25">
      <c r="A756" s="2">
        <v>2013</v>
      </c>
      <c r="B756" s="2" t="s">
        <v>1409</v>
      </c>
      <c r="C756" s="2">
        <v>622.48431149999999</v>
      </c>
      <c r="D756" s="2">
        <v>622.48431149999999</v>
      </c>
      <c r="E756" s="2">
        <v>0</v>
      </c>
      <c r="F756" s="2">
        <v>2</v>
      </c>
      <c r="G756" s="3">
        <v>0</v>
      </c>
    </row>
    <row r="757" spans="1:7" x14ac:dyDescent="0.25">
      <c r="A757" s="2">
        <v>2013</v>
      </c>
      <c r="B757" s="2" t="s">
        <v>1410</v>
      </c>
      <c r="C757" s="2">
        <v>622.48431149999999</v>
      </c>
      <c r="D757" s="2">
        <v>622.48431149999999</v>
      </c>
      <c r="E757" s="2">
        <v>0</v>
      </c>
      <c r="F757" s="2">
        <v>2</v>
      </c>
      <c r="G757" s="3">
        <v>0</v>
      </c>
    </row>
    <row r="758" spans="1:7" x14ac:dyDescent="0.25">
      <c r="A758" s="2">
        <v>2013</v>
      </c>
      <c r="B758" s="2" t="s">
        <v>1411</v>
      </c>
      <c r="C758" s="2">
        <v>622.48431149999999</v>
      </c>
      <c r="D758" s="2">
        <v>622.48431149999999</v>
      </c>
      <c r="E758" s="2">
        <v>0</v>
      </c>
      <c r="F758" s="2">
        <v>2</v>
      </c>
      <c r="G758" s="3">
        <v>0</v>
      </c>
    </row>
    <row r="759" spans="1:7" x14ac:dyDescent="0.25">
      <c r="A759" s="2">
        <v>2013</v>
      </c>
      <c r="B759" s="2" t="s">
        <v>1412</v>
      </c>
      <c r="C759" s="2">
        <v>598.00699738000003</v>
      </c>
      <c r="D759" s="2">
        <v>598.00699738000003</v>
      </c>
      <c r="E759" s="2">
        <v>0</v>
      </c>
      <c r="F759" s="2">
        <v>1</v>
      </c>
      <c r="G759" s="3">
        <v>0</v>
      </c>
    </row>
    <row r="760" spans="1:7" x14ac:dyDescent="0.25">
      <c r="A760" s="2">
        <v>2013</v>
      </c>
      <c r="B760" s="2" t="s">
        <v>1413</v>
      </c>
      <c r="C760" s="2">
        <v>1409.3134289</v>
      </c>
      <c r="D760" s="2">
        <v>1409.3134289</v>
      </c>
      <c r="E760" s="2">
        <v>0</v>
      </c>
      <c r="F760" s="2">
        <v>4</v>
      </c>
      <c r="G760" s="3">
        <v>0</v>
      </c>
    </row>
    <row r="761" spans="1:7" x14ac:dyDescent="0.25">
      <c r="A761" s="2">
        <v>2013</v>
      </c>
      <c r="B761" s="2" t="s">
        <v>1414</v>
      </c>
      <c r="C761" s="2">
        <v>418.35982878999999</v>
      </c>
      <c r="D761" s="2">
        <v>418.35982878999999</v>
      </c>
      <c r="E761" s="2">
        <v>0.33069339327731634</v>
      </c>
      <c r="F761" s="2">
        <v>2</v>
      </c>
      <c r="G761" s="3">
        <v>1</v>
      </c>
    </row>
    <row r="762" spans="1:7" x14ac:dyDescent="0.25">
      <c r="A762" s="2">
        <v>2013</v>
      </c>
      <c r="B762" s="2" t="s">
        <v>2021</v>
      </c>
      <c r="C762" s="2">
        <v>525.79182154</v>
      </c>
      <c r="D762" s="2">
        <v>525.79182154</v>
      </c>
      <c r="E762" s="2">
        <v>0</v>
      </c>
      <c r="F762" s="2">
        <v>3</v>
      </c>
      <c r="G762" s="3">
        <v>0</v>
      </c>
    </row>
    <row r="763" spans="1:7" x14ac:dyDescent="0.25">
      <c r="A763" s="2">
        <v>2013</v>
      </c>
      <c r="B763" s="2" t="s">
        <v>1415</v>
      </c>
      <c r="C763" s="2">
        <v>379.66257660000002</v>
      </c>
      <c r="D763" s="2">
        <v>379.66257660000002</v>
      </c>
      <c r="E763" s="2">
        <v>0.33069339327731634</v>
      </c>
      <c r="F763" s="2">
        <v>6</v>
      </c>
      <c r="G763" s="3">
        <v>2</v>
      </c>
    </row>
    <row r="764" spans="1:7" x14ac:dyDescent="0.25">
      <c r="A764" s="2">
        <v>2013</v>
      </c>
      <c r="B764" s="2" t="s">
        <v>2023</v>
      </c>
      <c r="C764" s="2">
        <v>379.66257660000002</v>
      </c>
      <c r="D764" s="2">
        <v>379.66257660000002</v>
      </c>
      <c r="E764" s="2">
        <v>0</v>
      </c>
      <c r="F764" s="2">
        <v>3</v>
      </c>
      <c r="G764" s="3">
        <v>0</v>
      </c>
    </row>
    <row r="765" spans="1:7" x14ac:dyDescent="0.25">
      <c r="A765" s="2">
        <v>2013</v>
      </c>
      <c r="B765" s="2" t="s">
        <v>1416</v>
      </c>
      <c r="C765" s="2">
        <v>379.66257660000002</v>
      </c>
      <c r="D765" s="2">
        <v>379.66257660000002</v>
      </c>
      <c r="E765" s="2">
        <v>0</v>
      </c>
      <c r="F765" s="2">
        <v>4</v>
      </c>
      <c r="G765" s="3">
        <v>0</v>
      </c>
    </row>
    <row r="766" spans="1:7" x14ac:dyDescent="0.25">
      <c r="A766" s="2">
        <v>2013</v>
      </c>
      <c r="B766" s="2" t="s">
        <v>1417</v>
      </c>
      <c r="C766" s="2">
        <v>1998.0532900000001</v>
      </c>
      <c r="D766" s="2">
        <v>1998.0532900000001</v>
      </c>
      <c r="E766" s="2">
        <v>1.2848816217962395</v>
      </c>
      <c r="F766" s="2">
        <v>16</v>
      </c>
      <c r="G766" s="3">
        <v>32</v>
      </c>
    </row>
    <row r="767" spans="1:7" x14ac:dyDescent="0.25">
      <c r="A767" s="2">
        <v>2013</v>
      </c>
      <c r="B767" s="2" t="s">
        <v>1418</v>
      </c>
      <c r="C767" s="2">
        <v>366.33732082</v>
      </c>
      <c r="D767" s="2">
        <v>366.33732082</v>
      </c>
      <c r="E767" s="2">
        <v>0</v>
      </c>
      <c r="F767" s="2">
        <v>2</v>
      </c>
      <c r="G767" s="3">
        <v>0</v>
      </c>
    </row>
    <row r="768" spans="1:7" x14ac:dyDescent="0.25">
      <c r="A768" s="2">
        <v>2013</v>
      </c>
      <c r="B768" s="2" t="s">
        <v>2025</v>
      </c>
      <c r="C768" s="2">
        <v>92.471984043000006</v>
      </c>
      <c r="D768" s="2">
        <v>92.471984043000006</v>
      </c>
      <c r="E768" s="2">
        <v>0</v>
      </c>
      <c r="F768" s="2">
        <v>4</v>
      </c>
      <c r="G768" s="3">
        <v>0</v>
      </c>
    </row>
    <row r="769" spans="1:7" x14ac:dyDescent="0.25">
      <c r="A769" s="2">
        <v>2013</v>
      </c>
      <c r="B769" s="2" t="s">
        <v>1419</v>
      </c>
      <c r="C769" s="2">
        <v>805.55638317</v>
      </c>
      <c r="D769" s="2">
        <v>805.55638317</v>
      </c>
      <c r="E769" s="2">
        <v>0</v>
      </c>
      <c r="F769" s="2">
        <v>1</v>
      </c>
      <c r="G769" s="3">
        <v>0</v>
      </c>
    </row>
    <row r="770" spans="1:7" x14ac:dyDescent="0.25">
      <c r="A770" s="2">
        <v>2013</v>
      </c>
      <c r="B770" s="2" t="s">
        <v>2026</v>
      </c>
      <c r="C770" s="2">
        <v>153.23921641000001</v>
      </c>
      <c r="D770" s="2">
        <v>153.23921641000001</v>
      </c>
      <c r="E770" s="2">
        <v>0</v>
      </c>
      <c r="F770" s="2">
        <v>3</v>
      </c>
      <c r="G770" s="3">
        <v>0</v>
      </c>
    </row>
    <row r="771" spans="1:7" x14ac:dyDescent="0.25">
      <c r="A771" s="2">
        <v>2013</v>
      </c>
      <c r="B771" s="2" t="s">
        <v>1420</v>
      </c>
      <c r="C771" s="2">
        <v>923.55018586000006</v>
      </c>
      <c r="D771" s="2">
        <v>923.55018586000006</v>
      </c>
      <c r="E771" s="2">
        <v>0</v>
      </c>
      <c r="F771" s="2">
        <v>4</v>
      </c>
      <c r="G771" s="3">
        <v>0</v>
      </c>
    </row>
    <row r="772" spans="1:7" x14ac:dyDescent="0.25">
      <c r="A772" s="2">
        <v>2013</v>
      </c>
      <c r="B772" s="2" t="s">
        <v>1421</v>
      </c>
      <c r="C772" s="2">
        <v>582.65151431000004</v>
      </c>
      <c r="D772" s="2">
        <v>582.65151431000004</v>
      </c>
      <c r="E772" s="2">
        <v>0</v>
      </c>
      <c r="F772" s="2">
        <v>4</v>
      </c>
      <c r="G772" s="3">
        <v>0</v>
      </c>
    </row>
    <row r="773" spans="1:7" x14ac:dyDescent="0.25">
      <c r="A773" s="2">
        <v>2013</v>
      </c>
      <c r="B773" s="2" t="s">
        <v>1436</v>
      </c>
      <c r="C773" s="2">
        <v>8.0964821505</v>
      </c>
      <c r="D773" s="2">
        <v>8.0964821505</v>
      </c>
      <c r="E773" s="2">
        <v>0.48501697680673067</v>
      </c>
      <c r="F773" s="2">
        <v>25</v>
      </c>
      <c r="G773" s="3">
        <v>7</v>
      </c>
    </row>
    <row r="774" spans="1:7" x14ac:dyDescent="0.25">
      <c r="A774" s="2">
        <v>2013</v>
      </c>
      <c r="B774" s="2" t="s">
        <v>1437</v>
      </c>
      <c r="C774" s="2">
        <v>8.0964821505</v>
      </c>
      <c r="D774" s="2">
        <v>8.0964821505</v>
      </c>
      <c r="E774" s="2">
        <v>0</v>
      </c>
      <c r="F774" s="2">
        <v>3</v>
      </c>
      <c r="G774" s="3">
        <v>0</v>
      </c>
    </row>
    <row r="775" spans="1:7" x14ac:dyDescent="0.25">
      <c r="A775" s="2">
        <v>2013</v>
      </c>
      <c r="B775" s="2" t="s">
        <v>1438</v>
      </c>
      <c r="C775" s="2">
        <v>107.11432028999998</v>
      </c>
      <c r="D775" s="2">
        <v>107.11432028999998</v>
      </c>
      <c r="E775" s="2">
        <v>0</v>
      </c>
      <c r="F775" s="2">
        <v>9</v>
      </c>
      <c r="G775" s="3">
        <v>0</v>
      </c>
    </row>
    <row r="776" spans="1:7" x14ac:dyDescent="0.25">
      <c r="A776" s="2">
        <v>2013</v>
      </c>
      <c r="B776" s="2" t="s">
        <v>2027</v>
      </c>
      <c r="C776" s="2">
        <v>107.11432028999999</v>
      </c>
      <c r="D776" s="2">
        <v>107.11432028999999</v>
      </c>
      <c r="E776" s="2">
        <v>0</v>
      </c>
      <c r="F776" s="2">
        <v>2</v>
      </c>
      <c r="G776" s="3">
        <v>0</v>
      </c>
    </row>
    <row r="777" spans="1:7" x14ac:dyDescent="0.25">
      <c r="A777" s="2">
        <v>2013</v>
      </c>
      <c r="B777" s="2" t="s">
        <v>1439</v>
      </c>
      <c r="C777" s="2">
        <v>96.985512260999997</v>
      </c>
      <c r="D777" s="2">
        <v>96.985512260999997</v>
      </c>
      <c r="E777" s="2">
        <v>0</v>
      </c>
      <c r="F777" s="2">
        <v>9</v>
      </c>
      <c r="G777" s="3">
        <v>0</v>
      </c>
    </row>
    <row r="778" spans="1:7" x14ac:dyDescent="0.25">
      <c r="A778" s="2">
        <v>2013</v>
      </c>
      <c r="B778" s="2" t="s">
        <v>1440</v>
      </c>
      <c r="C778" s="2">
        <v>96.985512260999997</v>
      </c>
      <c r="D778" s="2">
        <v>96.985512260999997</v>
      </c>
      <c r="E778" s="2">
        <v>0</v>
      </c>
      <c r="F778" s="2">
        <v>2</v>
      </c>
      <c r="G778" s="3">
        <v>0</v>
      </c>
    </row>
    <row r="779" spans="1:7" x14ac:dyDescent="0.25">
      <c r="A779" s="2">
        <v>2013</v>
      </c>
      <c r="B779" s="2" t="s">
        <v>1441</v>
      </c>
      <c r="C779" s="2">
        <v>626.93875790000004</v>
      </c>
      <c r="D779" s="2">
        <v>626.93875790000004</v>
      </c>
      <c r="E779" s="2">
        <v>0</v>
      </c>
      <c r="F779" s="2">
        <v>1</v>
      </c>
      <c r="G779" s="3">
        <v>0</v>
      </c>
    </row>
    <row r="780" spans="1:7" x14ac:dyDescent="0.25">
      <c r="A780" s="2">
        <v>2013</v>
      </c>
      <c r="B780" s="2" t="s">
        <v>1442</v>
      </c>
      <c r="C780" s="2">
        <v>1696.4961831000001</v>
      </c>
      <c r="D780" s="2">
        <v>1696.4961831000001</v>
      </c>
      <c r="E780" s="2">
        <v>0</v>
      </c>
      <c r="F780" s="2">
        <v>4</v>
      </c>
      <c r="G780" s="3">
        <v>0</v>
      </c>
    </row>
    <row r="781" spans="1:7" x14ac:dyDescent="0.25">
      <c r="A781" s="2">
        <v>2013</v>
      </c>
      <c r="B781" s="2" t="s">
        <v>1443</v>
      </c>
      <c r="C781" s="2">
        <v>1696.4961831000001</v>
      </c>
      <c r="D781" s="2">
        <v>1696.4961831000001</v>
      </c>
      <c r="E781" s="2">
        <v>1.4330047042017042</v>
      </c>
      <c r="F781" s="2">
        <v>4</v>
      </c>
      <c r="G781" s="3">
        <v>1</v>
      </c>
    </row>
    <row r="782" spans="1:7" x14ac:dyDescent="0.25">
      <c r="A782" s="2">
        <v>2013</v>
      </c>
      <c r="B782" s="2" t="s">
        <v>1444</v>
      </c>
      <c r="C782" s="2">
        <v>387.37211064000002</v>
      </c>
      <c r="D782" s="2">
        <v>387.37211064000002</v>
      </c>
      <c r="E782" s="2">
        <v>0</v>
      </c>
      <c r="F782" s="2">
        <v>2</v>
      </c>
      <c r="G782" s="3">
        <v>0</v>
      </c>
    </row>
    <row r="783" spans="1:7" x14ac:dyDescent="0.25">
      <c r="A783" s="2">
        <v>2013</v>
      </c>
      <c r="B783" s="2" t="s">
        <v>1445</v>
      </c>
      <c r="C783" s="2">
        <v>387.37211064000002</v>
      </c>
      <c r="D783" s="2">
        <v>387.37211064000002</v>
      </c>
      <c r="E783" s="2">
        <v>0</v>
      </c>
      <c r="F783" s="2">
        <v>4</v>
      </c>
      <c r="G783" s="3">
        <v>0</v>
      </c>
    </row>
    <row r="784" spans="1:7" x14ac:dyDescent="0.25">
      <c r="A784" s="2">
        <v>2013</v>
      </c>
      <c r="B784" s="2" t="s">
        <v>2028</v>
      </c>
      <c r="C784" s="2">
        <v>494.74894131000002</v>
      </c>
      <c r="D784" s="2">
        <v>494.74894131000002</v>
      </c>
      <c r="E784" s="2">
        <v>0</v>
      </c>
      <c r="F784" s="2">
        <v>2</v>
      </c>
      <c r="G784" s="3">
        <v>0</v>
      </c>
    </row>
    <row r="785" spans="1:7" x14ac:dyDescent="0.25">
      <c r="A785" s="2">
        <v>2013</v>
      </c>
      <c r="B785" s="2" t="s">
        <v>1446</v>
      </c>
      <c r="C785" s="2">
        <v>103.70698962</v>
      </c>
      <c r="D785" s="2">
        <v>103.70698962</v>
      </c>
      <c r="E785" s="2">
        <v>0</v>
      </c>
      <c r="F785" s="2">
        <v>4</v>
      </c>
      <c r="G785" s="3">
        <v>0</v>
      </c>
    </row>
    <row r="786" spans="1:7" x14ac:dyDescent="0.25">
      <c r="A786" s="2">
        <v>2013</v>
      </c>
      <c r="B786" s="2" t="s">
        <v>2029</v>
      </c>
      <c r="C786" s="2">
        <v>103.70698962</v>
      </c>
      <c r="D786" s="2">
        <v>103.70698962</v>
      </c>
      <c r="E786" s="2">
        <v>0</v>
      </c>
      <c r="F786" s="2">
        <v>3</v>
      </c>
      <c r="G786" s="3">
        <v>0</v>
      </c>
    </row>
    <row r="787" spans="1:7" x14ac:dyDescent="0.25">
      <c r="A787" s="2">
        <v>2013</v>
      </c>
      <c r="B787" s="2" t="s">
        <v>1447</v>
      </c>
      <c r="C787" s="2">
        <v>103.70698962</v>
      </c>
      <c r="D787" s="2">
        <v>103.70698962</v>
      </c>
      <c r="E787" s="2">
        <v>0</v>
      </c>
      <c r="F787" s="2">
        <v>9</v>
      </c>
      <c r="G787" s="3">
        <v>0</v>
      </c>
    </row>
    <row r="788" spans="1:7" x14ac:dyDescent="0.25">
      <c r="A788" s="2">
        <v>2013</v>
      </c>
      <c r="B788" s="2" t="s">
        <v>1448</v>
      </c>
      <c r="C788" s="2">
        <v>103.70698962</v>
      </c>
      <c r="D788" s="2">
        <v>103.70698962</v>
      </c>
      <c r="E788" s="2">
        <v>0</v>
      </c>
      <c r="F788" s="2">
        <v>4</v>
      </c>
      <c r="G788" s="3">
        <v>0</v>
      </c>
    </row>
    <row r="789" spans="1:7" x14ac:dyDescent="0.25">
      <c r="A789" s="2">
        <v>2013</v>
      </c>
      <c r="B789" s="2" t="s">
        <v>1449</v>
      </c>
      <c r="C789" s="2">
        <v>44.376751554999998</v>
      </c>
      <c r="D789" s="2">
        <v>44.376751554999998</v>
      </c>
      <c r="E789" s="2">
        <v>0</v>
      </c>
      <c r="F789" s="2">
        <v>4</v>
      </c>
      <c r="G789" s="3">
        <v>0</v>
      </c>
    </row>
    <row r="790" spans="1:7" x14ac:dyDescent="0.25">
      <c r="A790" s="2">
        <v>2013</v>
      </c>
      <c r="B790" s="2" t="s">
        <v>1450</v>
      </c>
      <c r="C790" s="2">
        <v>44.376751554999998</v>
      </c>
      <c r="D790" s="2">
        <v>44.376751554999998</v>
      </c>
      <c r="E790" s="2">
        <v>0</v>
      </c>
      <c r="F790" s="2">
        <v>1</v>
      </c>
      <c r="G790" s="3">
        <v>0</v>
      </c>
    </row>
    <row r="791" spans="1:7" x14ac:dyDescent="0.25">
      <c r="A791" s="2">
        <v>2013</v>
      </c>
      <c r="B791" s="2" t="s">
        <v>1451</v>
      </c>
      <c r="C791" s="2">
        <v>44.376751554999998</v>
      </c>
      <c r="D791" s="2">
        <v>44.376751554999998</v>
      </c>
      <c r="E791" s="2">
        <v>0</v>
      </c>
      <c r="F791" s="2">
        <v>4</v>
      </c>
      <c r="G791" s="3">
        <v>0</v>
      </c>
    </row>
    <row r="792" spans="1:7" x14ac:dyDescent="0.25">
      <c r="A792" s="2">
        <v>2013</v>
      </c>
      <c r="B792" s="2" t="s">
        <v>1452</v>
      </c>
      <c r="C792" s="2">
        <v>568.80997301000002</v>
      </c>
      <c r="D792" s="2">
        <v>568.80997301000002</v>
      </c>
      <c r="E792" s="2">
        <v>0</v>
      </c>
      <c r="F792" s="2">
        <v>3</v>
      </c>
      <c r="G792" s="3">
        <v>0</v>
      </c>
    </row>
    <row r="793" spans="1:7" x14ac:dyDescent="0.25">
      <c r="A793" s="2">
        <v>2013</v>
      </c>
      <c r="B793" s="2" t="s">
        <v>1465</v>
      </c>
      <c r="C793" s="2">
        <v>316.55610716000001</v>
      </c>
      <c r="D793" s="2">
        <v>316.55610716000001</v>
      </c>
      <c r="E793" s="2">
        <v>0</v>
      </c>
      <c r="F793" s="2">
        <v>1</v>
      </c>
      <c r="G793" s="3">
        <v>0</v>
      </c>
    </row>
    <row r="794" spans="1:7" x14ac:dyDescent="0.25">
      <c r="A794" s="2">
        <v>2013</v>
      </c>
      <c r="B794" s="2" t="s">
        <v>1474</v>
      </c>
      <c r="C794" s="2">
        <v>345.45630818000001</v>
      </c>
      <c r="D794" s="2">
        <v>345.45630818000001</v>
      </c>
      <c r="E794" s="2">
        <v>1.1868412238724384</v>
      </c>
      <c r="F794" s="2">
        <v>1</v>
      </c>
      <c r="G794" s="3">
        <v>4</v>
      </c>
    </row>
    <row r="795" spans="1:7" x14ac:dyDescent="0.25">
      <c r="A795" s="2">
        <v>2013</v>
      </c>
      <c r="B795" s="2" t="s">
        <v>1477</v>
      </c>
      <c r="C795" s="2">
        <v>2590.1844388999998</v>
      </c>
      <c r="D795" s="2">
        <v>2590.1844388999998</v>
      </c>
      <c r="E795" s="2">
        <v>0.44092452436975516</v>
      </c>
      <c r="F795" s="2">
        <v>4</v>
      </c>
      <c r="G795" s="3">
        <v>0.25</v>
      </c>
    </row>
    <row r="796" spans="1:7" x14ac:dyDescent="0.25">
      <c r="A796" s="2">
        <v>2013</v>
      </c>
      <c r="B796" s="2" t="s">
        <v>1478</v>
      </c>
      <c r="C796" s="2">
        <v>8.4804410441000009</v>
      </c>
      <c r="D796" s="2">
        <v>8.4804410441000009</v>
      </c>
      <c r="E796" s="2">
        <v>1.3676945114438723</v>
      </c>
      <c r="F796" s="2">
        <v>16</v>
      </c>
      <c r="G796" s="3">
        <v>11</v>
      </c>
    </row>
    <row r="797" spans="1:7" x14ac:dyDescent="0.25">
      <c r="A797" s="2">
        <v>2013</v>
      </c>
      <c r="B797" s="2" t="s">
        <v>1479</v>
      </c>
      <c r="C797" s="2">
        <v>8.1349896936999997</v>
      </c>
      <c r="D797" s="2">
        <v>8.1349896936999997</v>
      </c>
      <c r="E797" s="2">
        <v>0</v>
      </c>
      <c r="F797" s="2">
        <v>5</v>
      </c>
      <c r="G797" s="3">
        <v>0</v>
      </c>
    </row>
    <row r="798" spans="1:7" x14ac:dyDescent="0.25">
      <c r="A798" s="2">
        <v>2013</v>
      </c>
      <c r="B798" s="2" t="s">
        <v>1480</v>
      </c>
      <c r="C798" s="2">
        <v>106.81348331</v>
      </c>
      <c r="D798" s="2">
        <v>106.81348331</v>
      </c>
      <c r="E798" s="2">
        <v>1.7930930657703377</v>
      </c>
      <c r="F798" s="2">
        <v>25</v>
      </c>
      <c r="G798" s="3">
        <v>15</v>
      </c>
    </row>
    <row r="799" spans="1:7" x14ac:dyDescent="0.25">
      <c r="A799" s="2">
        <v>2013</v>
      </c>
      <c r="B799" s="2" t="s">
        <v>1481</v>
      </c>
      <c r="C799" s="2">
        <v>366.72488978000001</v>
      </c>
      <c r="D799" s="2">
        <v>366.72488978000001</v>
      </c>
      <c r="E799" s="2">
        <v>0</v>
      </c>
      <c r="F799" s="2">
        <v>4</v>
      </c>
      <c r="G799" s="3">
        <v>0</v>
      </c>
    </row>
    <row r="800" spans="1:7" x14ac:dyDescent="0.25">
      <c r="A800" s="2">
        <v>2013</v>
      </c>
      <c r="B800" s="2" t="s">
        <v>1482</v>
      </c>
      <c r="C800" s="2">
        <v>279.55397927000001</v>
      </c>
      <c r="D800" s="2">
        <v>279.55397927000001</v>
      </c>
      <c r="E800" s="2">
        <v>0</v>
      </c>
      <c r="F800" s="2">
        <v>1</v>
      </c>
      <c r="G800" s="3">
        <v>0</v>
      </c>
    </row>
    <row r="801" spans="1:7" x14ac:dyDescent="0.25">
      <c r="A801" s="2">
        <v>2013</v>
      </c>
      <c r="B801" s="2" t="s">
        <v>1490</v>
      </c>
      <c r="C801" s="2">
        <v>500.89672113</v>
      </c>
      <c r="D801" s="2">
        <v>500.89672113</v>
      </c>
      <c r="E801" s="2">
        <v>0</v>
      </c>
      <c r="F801" s="2">
        <v>3</v>
      </c>
      <c r="G801" s="3">
        <v>0</v>
      </c>
    </row>
    <row r="802" spans="1:7" x14ac:dyDescent="0.25">
      <c r="A802" s="2">
        <v>2013</v>
      </c>
      <c r="B802" s="2" t="s">
        <v>1491</v>
      </c>
      <c r="C802" s="2">
        <v>250.57864936999999</v>
      </c>
      <c r="D802" s="2">
        <v>250.57864936999999</v>
      </c>
      <c r="E802" s="2">
        <v>1.3962609938375579</v>
      </c>
      <c r="F802" s="2">
        <v>9</v>
      </c>
      <c r="G802" s="3">
        <v>15</v>
      </c>
    </row>
    <row r="803" spans="1:7" x14ac:dyDescent="0.25">
      <c r="A803" s="2">
        <v>2013</v>
      </c>
      <c r="B803" s="2" t="s">
        <v>1492</v>
      </c>
      <c r="C803" s="2">
        <v>250.57864936999999</v>
      </c>
      <c r="D803" s="2">
        <v>250.57864936999999</v>
      </c>
      <c r="E803" s="2">
        <v>1.5156780525210332</v>
      </c>
      <c r="F803" s="2">
        <v>16</v>
      </c>
      <c r="G803" s="3">
        <v>16</v>
      </c>
    </row>
    <row r="804" spans="1:7" x14ac:dyDescent="0.25">
      <c r="A804" s="2">
        <v>2013</v>
      </c>
      <c r="B804" s="2" t="s">
        <v>1493</v>
      </c>
      <c r="C804" s="2">
        <v>596.61583184000006</v>
      </c>
      <c r="D804" s="2">
        <v>596.61583184000006</v>
      </c>
      <c r="E804" s="2">
        <v>0</v>
      </c>
      <c r="F804" s="2">
        <v>1</v>
      </c>
      <c r="G804" s="3">
        <v>0</v>
      </c>
    </row>
    <row r="805" spans="1:7" x14ac:dyDescent="0.25">
      <c r="A805" s="2">
        <v>2013</v>
      </c>
      <c r="B805" s="2" t="s">
        <v>1494</v>
      </c>
      <c r="C805" s="2">
        <v>2392.7447714</v>
      </c>
      <c r="D805" s="2">
        <v>2392.7447714</v>
      </c>
      <c r="E805" s="2">
        <v>0</v>
      </c>
      <c r="F805" s="2">
        <v>1</v>
      </c>
      <c r="G805" s="3">
        <v>0</v>
      </c>
    </row>
    <row r="806" spans="1:7" x14ac:dyDescent="0.25">
      <c r="A806" s="2">
        <v>2013</v>
      </c>
      <c r="B806" s="2" t="s">
        <v>2037</v>
      </c>
      <c r="C806" s="2">
        <v>434.47911118000002</v>
      </c>
      <c r="D806" s="2">
        <v>434.47911118000002</v>
      </c>
      <c r="E806" s="2">
        <v>0</v>
      </c>
      <c r="F806" s="2">
        <v>6</v>
      </c>
      <c r="G806" s="3">
        <v>0</v>
      </c>
    </row>
    <row r="807" spans="1:7" x14ac:dyDescent="0.25">
      <c r="A807" s="2">
        <v>2013</v>
      </c>
      <c r="B807" s="2" t="s">
        <v>1495</v>
      </c>
      <c r="C807" s="2">
        <v>277.71847933999999</v>
      </c>
      <c r="D807" s="2">
        <v>277.71847933999999</v>
      </c>
      <c r="E807" s="2">
        <v>1.4682786661512843</v>
      </c>
      <c r="F807" s="2">
        <v>36</v>
      </c>
      <c r="G807" s="3">
        <v>25</v>
      </c>
    </row>
    <row r="808" spans="1:7" x14ac:dyDescent="0.25">
      <c r="A808" s="2">
        <v>2013</v>
      </c>
      <c r="B808" s="2" t="s">
        <v>1501</v>
      </c>
      <c r="C808" s="2">
        <v>353.32668092</v>
      </c>
      <c r="D808" s="2">
        <v>353.32668092</v>
      </c>
      <c r="E808" s="2">
        <v>0</v>
      </c>
      <c r="F808" s="2">
        <v>9</v>
      </c>
      <c r="G808" s="3">
        <v>0</v>
      </c>
    </row>
    <row r="809" spans="1:7" x14ac:dyDescent="0.25">
      <c r="A809" s="2">
        <v>2013</v>
      </c>
      <c r="B809" s="2" t="s">
        <v>1502</v>
      </c>
      <c r="C809" s="2">
        <v>55.624287242999998</v>
      </c>
      <c r="D809" s="2">
        <v>55.624287242999998</v>
      </c>
      <c r="E809" s="2">
        <v>0</v>
      </c>
      <c r="F809" s="2">
        <v>1</v>
      </c>
      <c r="G809" s="3">
        <v>0</v>
      </c>
    </row>
    <row r="810" spans="1:7" x14ac:dyDescent="0.25">
      <c r="A810" s="2">
        <v>2013</v>
      </c>
      <c r="B810" s="2" t="s">
        <v>1503</v>
      </c>
      <c r="C810" s="2">
        <v>59.515867004999997</v>
      </c>
      <c r="D810" s="2">
        <v>59.515867004999997</v>
      </c>
      <c r="E810" s="2">
        <v>0</v>
      </c>
      <c r="F810" s="2">
        <v>9</v>
      </c>
      <c r="G810" s="3">
        <v>0</v>
      </c>
    </row>
    <row r="811" spans="1:7" x14ac:dyDescent="0.25">
      <c r="A811" s="2">
        <v>2013</v>
      </c>
      <c r="B811" s="2" t="s">
        <v>1504</v>
      </c>
      <c r="C811" s="2">
        <v>59.515867004999997</v>
      </c>
      <c r="D811" s="2">
        <v>59.515867004999997</v>
      </c>
      <c r="E811" s="2">
        <v>1.1023113109243878</v>
      </c>
      <c r="F811" s="2">
        <v>4</v>
      </c>
      <c r="G811" s="3">
        <v>3</v>
      </c>
    </row>
    <row r="812" spans="1:7" x14ac:dyDescent="0.25">
      <c r="A812" s="2">
        <v>2013</v>
      </c>
      <c r="B812" s="2" t="s">
        <v>1505</v>
      </c>
      <c r="C812" s="2">
        <v>89.273800507000004</v>
      </c>
      <c r="D812" s="2">
        <v>89.273800507000004</v>
      </c>
      <c r="E812" s="2">
        <v>0.27557782773109696</v>
      </c>
      <c r="F812" s="2">
        <v>3</v>
      </c>
      <c r="G812" s="3">
        <v>2</v>
      </c>
    </row>
    <row r="813" spans="1:7" x14ac:dyDescent="0.25">
      <c r="A813" s="2">
        <v>2013</v>
      </c>
      <c r="B813" s="2" t="s">
        <v>2038</v>
      </c>
      <c r="C813" s="2">
        <v>182.95178048</v>
      </c>
      <c r="D813" s="2">
        <v>182.95178048</v>
      </c>
      <c r="E813" s="2">
        <v>0</v>
      </c>
      <c r="F813" s="2">
        <v>3</v>
      </c>
      <c r="G813" s="3">
        <v>0</v>
      </c>
    </row>
    <row r="814" spans="1:7" x14ac:dyDescent="0.25">
      <c r="A814" s="2">
        <v>2013</v>
      </c>
      <c r="B814" s="2" t="s">
        <v>1506</v>
      </c>
      <c r="C814" s="2">
        <v>182.95178048</v>
      </c>
      <c r="D814" s="2">
        <v>182.95178048</v>
      </c>
      <c r="E814" s="2">
        <v>0</v>
      </c>
      <c r="F814" s="2">
        <v>1</v>
      </c>
      <c r="G814" s="3">
        <v>0</v>
      </c>
    </row>
    <row r="815" spans="1:7" x14ac:dyDescent="0.25">
      <c r="A815" s="2">
        <v>2013</v>
      </c>
      <c r="B815" s="2" t="s">
        <v>1507</v>
      </c>
      <c r="C815" s="2">
        <v>387.81851433000003</v>
      </c>
      <c r="D815" s="2">
        <v>387.81851433000003</v>
      </c>
      <c r="E815" s="2">
        <v>0</v>
      </c>
      <c r="F815" s="2">
        <v>1</v>
      </c>
      <c r="G815" s="3">
        <v>0</v>
      </c>
    </row>
    <row r="816" spans="1:7" x14ac:dyDescent="0.25">
      <c r="A816" s="2">
        <v>2013</v>
      </c>
      <c r="B816" s="2" t="s">
        <v>1508</v>
      </c>
      <c r="C816" s="2">
        <v>387.81851433000003</v>
      </c>
      <c r="D816" s="2">
        <v>387.81851433000003</v>
      </c>
      <c r="E816" s="2">
        <v>0</v>
      </c>
      <c r="F816" s="2">
        <v>1</v>
      </c>
      <c r="G816" s="3">
        <v>0</v>
      </c>
    </row>
    <row r="817" spans="1:7" x14ac:dyDescent="0.25">
      <c r="A817" s="2">
        <v>2013</v>
      </c>
      <c r="B817" s="2" t="s">
        <v>1509</v>
      </c>
      <c r="C817" s="2">
        <v>216.51978313000001</v>
      </c>
      <c r="D817" s="2">
        <v>216.51978313000001</v>
      </c>
      <c r="E817" s="2">
        <v>0</v>
      </c>
      <c r="F817" s="2">
        <v>4</v>
      </c>
      <c r="G817" s="3">
        <v>0</v>
      </c>
    </row>
    <row r="818" spans="1:7" x14ac:dyDescent="0.25">
      <c r="A818" s="2">
        <v>2013</v>
      </c>
      <c r="B818" s="2" t="s">
        <v>1510</v>
      </c>
      <c r="C818" s="2">
        <v>296.81348696999999</v>
      </c>
      <c r="D818" s="2">
        <v>296.81348696999999</v>
      </c>
      <c r="E818" s="2">
        <v>1.4172573997599272</v>
      </c>
      <c r="F818" s="2">
        <v>8</v>
      </c>
      <c r="G818" s="3">
        <v>7.1059379720000004</v>
      </c>
    </row>
    <row r="819" spans="1:7" x14ac:dyDescent="0.25">
      <c r="A819" s="2">
        <v>2013</v>
      </c>
      <c r="B819" s="2" t="s">
        <v>1511</v>
      </c>
      <c r="C819" s="2">
        <v>1864.6462841</v>
      </c>
      <c r="D819" s="2">
        <v>1864.6462841</v>
      </c>
      <c r="E819" s="2">
        <v>0</v>
      </c>
      <c r="F819" s="2">
        <v>1</v>
      </c>
      <c r="G819" s="3">
        <v>0</v>
      </c>
    </row>
    <row r="820" spans="1:7" x14ac:dyDescent="0.25">
      <c r="A820" s="2">
        <v>2013</v>
      </c>
      <c r="B820" s="2" t="s">
        <v>2039</v>
      </c>
      <c r="C820" s="2">
        <v>2446.7782762000002</v>
      </c>
      <c r="D820" s="2">
        <v>2446.7782762000002</v>
      </c>
      <c r="E820" s="2">
        <v>0</v>
      </c>
      <c r="F820" s="2">
        <v>4</v>
      </c>
      <c r="G820" s="3">
        <v>0</v>
      </c>
    </row>
    <row r="821" spans="1:7" x14ac:dyDescent="0.25">
      <c r="A821" s="2">
        <v>2013</v>
      </c>
      <c r="B821" s="2" t="s">
        <v>2040</v>
      </c>
      <c r="C821" s="2">
        <v>660.36176046000003</v>
      </c>
      <c r="D821" s="2">
        <v>660.36176046000003</v>
      </c>
      <c r="E821" s="2">
        <v>0</v>
      </c>
      <c r="F821" s="2">
        <v>2</v>
      </c>
      <c r="G821" s="3">
        <v>0</v>
      </c>
    </row>
    <row r="822" spans="1:7" x14ac:dyDescent="0.25">
      <c r="A822" s="2">
        <v>2013</v>
      </c>
      <c r="B822" s="2" t="s">
        <v>1512</v>
      </c>
      <c r="C822" s="2">
        <v>374.49247885</v>
      </c>
      <c r="D822" s="2">
        <v>374.49247885</v>
      </c>
      <c r="E822" s="2">
        <v>0</v>
      </c>
      <c r="F822" s="2">
        <v>9</v>
      </c>
      <c r="G822" s="3">
        <v>0</v>
      </c>
    </row>
    <row r="823" spans="1:7" x14ac:dyDescent="0.25">
      <c r="A823" s="2">
        <v>2013</v>
      </c>
      <c r="B823" s="2" t="s">
        <v>1513</v>
      </c>
      <c r="C823" s="2">
        <v>253.97630111000001</v>
      </c>
      <c r="D823" s="2">
        <v>253.97630111000001</v>
      </c>
      <c r="E823" s="2">
        <v>0</v>
      </c>
      <c r="F823" s="2">
        <v>2</v>
      </c>
      <c r="G823" s="3">
        <v>0</v>
      </c>
    </row>
    <row r="824" spans="1:7" x14ac:dyDescent="0.25">
      <c r="A824" s="2">
        <v>2013</v>
      </c>
      <c r="B824" s="2" t="s">
        <v>1514</v>
      </c>
      <c r="C824" s="2">
        <v>253.97630111000001</v>
      </c>
      <c r="D824" s="2">
        <v>253.97630111000001</v>
      </c>
      <c r="E824" s="2">
        <v>1.1495532242497188</v>
      </c>
      <c r="F824" s="2">
        <v>9</v>
      </c>
      <c r="G824" s="3">
        <v>7</v>
      </c>
    </row>
    <row r="825" spans="1:7" x14ac:dyDescent="0.25">
      <c r="A825" s="2">
        <v>2013</v>
      </c>
      <c r="B825" s="2" t="s">
        <v>1515</v>
      </c>
      <c r="C825" s="2">
        <v>253.97630111000001</v>
      </c>
      <c r="D825" s="2">
        <v>253.97630111000001</v>
      </c>
      <c r="E825" s="2">
        <v>0</v>
      </c>
      <c r="F825" s="2">
        <v>4</v>
      </c>
      <c r="G825" s="3">
        <v>0</v>
      </c>
    </row>
    <row r="826" spans="1:7" x14ac:dyDescent="0.25">
      <c r="A826" s="2">
        <v>2013</v>
      </c>
      <c r="B826" s="2" t="s">
        <v>1516</v>
      </c>
      <c r="C826" s="2">
        <v>109.84083084</v>
      </c>
      <c r="D826" s="2">
        <v>109.84083084</v>
      </c>
      <c r="E826" s="2">
        <v>0</v>
      </c>
      <c r="F826" s="2">
        <v>1</v>
      </c>
      <c r="G826" s="3">
        <v>0</v>
      </c>
    </row>
    <row r="827" spans="1:7" x14ac:dyDescent="0.25">
      <c r="A827" s="2">
        <v>2013</v>
      </c>
      <c r="B827" s="2" t="s">
        <v>1517</v>
      </c>
      <c r="C827" s="2">
        <v>109.84083084</v>
      </c>
      <c r="D827" s="2">
        <v>109.84083084</v>
      </c>
      <c r="E827" s="2">
        <v>0</v>
      </c>
      <c r="F827" s="2">
        <v>4</v>
      </c>
      <c r="G827" s="3">
        <v>0</v>
      </c>
    </row>
    <row r="828" spans="1:7" x14ac:dyDescent="0.25">
      <c r="A828" s="2">
        <v>2013</v>
      </c>
      <c r="B828" s="2" t="s">
        <v>1518</v>
      </c>
      <c r="C828" s="2">
        <v>109.84083084</v>
      </c>
      <c r="D828" s="2">
        <v>109.84083084</v>
      </c>
      <c r="E828" s="2">
        <v>0</v>
      </c>
      <c r="F828" s="2">
        <v>4</v>
      </c>
      <c r="G828" s="3">
        <v>0</v>
      </c>
    </row>
    <row r="829" spans="1:7" x14ac:dyDescent="0.25">
      <c r="A829" s="2">
        <v>2013</v>
      </c>
      <c r="B829" s="2" t="s">
        <v>1519</v>
      </c>
      <c r="C829" s="2">
        <v>1459.9455974</v>
      </c>
      <c r="D829" s="2">
        <v>1459.9455974</v>
      </c>
      <c r="E829" s="2">
        <v>0</v>
      </c>
      <c r="F829" s="2">
        <v>2</v>
      </c>
      <c r="G829" s="3">
        <v>0</v>
      </c>
    </row>
    <row r="830" spans="1:7" x14ac:dyDescent="0.25">
      <c r="A830" s="2">
        <v>2013</v>
      </c>
      <c r="B830" s="2" t="s">
        <v>1536</v>
      </c>
      <c r="C830" s="2">
        <v>118.96521242999999</v>
      </c>
      <c r="D830" s="2">
        <v>118.96521242999999</v>
      </c>
      <c r="E830" s="2">
        <v>0</v>
      </c>
      <c r="F830" s="2">
        <v>4</v>
      </c>
      <c r="G830" s="3">
        <v>0</v>
      </c>
    </row>
    <row r="831" spans="1:7" x14ac:dyDescent="0.25">
      <c r="A831" s="2">
        <v>2013</v>
      </c>
      <c r="B831" s="2" t="s">
        <v>1537</v>
      </c>
      <c r="C831" s="2">
        <v>137.40482036</v>
      </c>
      <c r="D831" s="2">
        <v>137.40482036</v>
      </c>
      <c r="E831" s="2">
        <v>0</v>
      </c>
      <c r="F831" s="2">
        <v>4</v>
      </c>
      <c r="G831" s="3">
        <v>0</v>
      </c>
    </row>
    <row r="832" spans="1:7" x14ac:dyDescent="0.25">
      <c r="A832" s="2">
        <v>2013</v>
      </c>
      <c r="B832" s="2" t="s">
        <v>1538</v>
      </c>
      <c r="C832" s="2">
        <v>1266.7415820000001</v>
      </c>
      <c r="D832" s="2">
        <v>1266.7415820000001</v>
      </c>
      <c r="E832" s="2">
        <v>0</v>
      </c>
      <c r="F832" s="2">
        <v>12</v>
      </c>
      <c r="G832" s="3">
        <v>0</v>
      </c>
    </row>
    <row r="833" spans="1:7" x14ac:dyDescent="0.25">
      <c r="A833" s="2">
        <v>2013</v>
      </c>
      <c r="B833" s="2" t="s">
        <v>1539</v>
      </c>
      <c r="C833" s="2">
        <v>143.29733103000001</v>
      </c>
      <c r="D833" s="2">
        <v>143.29733103000001</v>
      </c>
      <c r="E833" s="2">
        <v>0</v>
      </c>
      <c r="F833" s="2">
        <v>4</v>
      </c>
      <c r="G833" s="3">
        <v>0</v>
      </c>
    </row>
    <row r="834" spans="1:7" x14ac:dyDescent="0.25">
      <c r="A834" s="2">
        <v>2013</v>
      </c>
      <c r="B834" s="2" t="s">
        <v>1540</v>
      </c>
      <c r="C834" s="2">
        <v>143.29733103000001</v>
      </c>
      <c r="D834" s="2">
        <v>143.29733103000001</v>
      </c>
      <c r="E834" s="2">
        <v>0</v>
      </c>
      <c r="F834" s="2">
        <v>4</v>
      </c>
      <c r="G834" s="3">
        <v>0</v>
      </c>
    </row>
    <row r="835" spans="1:7" x14ac:dyDescent="0.25">
      <c r="A835" s="2">
        <v>2013</v>
      </c>
      <c r="B835" s="2" t="s">
        <v>1541</v>
      </c>
      <c r="C835" s="2">
        <v>1214.5962503000001</v>
      </c>
      <c r="D835" s="2">
        <v>1214.5962503000001</v>
      </c>
      <c r="E835" s="2">
        <v>0</v>
      </c>
      <c r="F835" s="2">
        <v>4</v>
      </c>
      <c r="G835" s="3">
        <v>0</v>
      </c>
    </row>
    <row r="836" spans="1:7" x14ac:dyDescent="0.25">
      <c r="A836" s="2">
        <v>2013</v>
      </c>
      <c r="B836" s="2" t="s">
        <v>1542</v>
      </c>
      <c r="C836" s="2">
        <v>866.44805062</v>
      </c>
      <c r="D836" s="2">
        <v>866.44805062</v>
      </c>
      <c r="E836" s="2">
        <v>0</v>
      </c>
      <c r="F836" s="2">
        <v>2</v>
      </c>
      <c r="G836" s="3">
        <v>0</v>
      </c>
    </row>
    <row r="837" spans="1:7" x14ac:dyDescent="0.25">
      <c r="A837" s="2">
        <v>2013</v>
      </c>
      <c r="B837" s="2" t="s">
        <v>1543</v>
      </c>
      <c r="C837" s="2">
        <v>866.44805062</v>
      </c>
      <c r="D837" s="2">
        <v>866.44805062</v>
      </c>
      <c r="E837" s="2">
        <v>0</v>
      </c>
      <c r="F837" s="2">
        <v>1</v>
      </c>
      <c r="G837" s="3">
        <v>0</v>
      </c>
    </row>
    <row r="838" spans="1:7" x14ac:dyDescent="0.25">
      <c r="A838" s="2">
        <v>2013</v>
      </c>
      <c r="B838" s="2" t="s">
        <v>1544</v>
      </c>
      <c r="C838" s="2">
        <v>866.44805062</v>
      </c>
      <c r="D838" s="2">
        <v>866.44805062</v>
      </c>
      <c r="E838" s="2">
        <v>0</v>
      </c>
      <c r="F838" s="2">
        <v>2</v>
      </c>
      <c r="G838" s="3">
        <v>0</v>
      </c>
    </row>
    <row r="839" spans="1:7" x14ac:dyDescent="0.25">
      <c r="A839" s="2">
        <v>2013</v>
      </c>
      <c r="B839" s="2" t="s">
        <v>1545</v>
      </c>
      <c r="C839" s="2">
        <v>866.44805062</v>
      </c>
      <c r="D839" s="2">
        <v>866.44805062</v>
      </c>
      <c r="E839" s="2">
        <v>0</v>
      </c>
      <c r="F839" s="2">
        <v>1</v>
      </c>
      <c r="G839" s="3">
        <v>0</v>
      </c>
    </row>
    <row r="840" spans="1:7" x14ac:dyDescent="0.25">
      <c r="A840" s="2">
        <v>2013</v>
      </c>
      <c r="B840" s="2" t="s">
        <v>1546</v>
      </c>
      <c r="C840" s="2">
        <v>866.44805062</v>
      </c>
      <c r="D840" s="2">
        <v>866.44805062</v>
      </c>
      <c r="E840" s="2">
        <v>0</v>
      </c>
      <c r="F840" s="2">
        <v>6</v>
      </c>
      <c r="G840" s="3">
        <v>0</v>
      </c>
    </row>
    <row r="841" spans="1:7" x14ac:dyDescent="0.25">
      <c r="A841" s="2">
        <v>2013</v>
      </c>
      <c r="B841" s="2" t="s">
        <v>1547</v>
      </c>
      <c r="C841" s="2">
        <v>866.44805062</v>
      </c>
      <c r="D841" s="2">
        <v>866.44805062</v>
      </c>
      <c r="E841" s="2">
        <v>0</v>
      </c>
      <c r="F841" s="2">
        <v>2</v>
      </c>
      <c r="G841" s="3">
        <v>0</v>
      </c>
    </row>
    <row r="842" spans="1:7" x14ac:dyDescent="0.25">
      <c r="A842" s="2">
        <v>2013</v>
      </c>
      <c r="B842" s="2" t="s">
        <v>1548</v>
      </c>
      <c r="C842" s="2">
        <v>885.09151822000001</v>
      </c>
      <c r="D842" s="2">
        <v>885.09151822000001</v>
      </c>
      <c r="E842" s="2">
        <v>0</v>
      </c>
      <c r="F842" s="2">
        <v>1</v>
      </c>
      <c r="G842" s="3">
        <v>0</v>
      </c>
    </row>
    <row r="843" spans="1:7" x14ac:dyDescent="0.25">
      <c r="A843" s="2">
        <v>2013</v>
      </c>
      <c r="B843" s="2" t="s">
        <v>1549</v>
      </c>
      <c r="C843" s="2">
        <v>885.09151822000001</v>
      </c>
      <c r="D843" s="2">
        <v>885.09151822000001</v>
      </c>
      <c r="E843" s="2">
        <v>0</v>
      </c>
      <c r="F843" s="2">
        <v>4</v>
      </c>
      <c r="G843" s="3">
        <v>0</v>
      </c>
    </row>
    <row r="844" spans="1:7" x14ac:dyDescent="0.25">
      <c r="A844" s="2">
        <v>2013</v>
      </c>
      <c r="B844" s="2" t="s">
        <v>1550</v>
      </c>
      <c r="C844" s="2">
        <v>1741.8234170999999</v>
      </c>
      <c r="D844" s="2">
        <v>1741.8234170999999</v>
      </c>
      <c r="E844" s="2">
        <v>0</v>
      </c>
      <c r="F844" s="2">
        <v>1</v>
      </c>
      <c r="G844" s="3">
        <v>0</v>
      </c>
    </row>
    <row r="845" spans="1:7" x14ac:dyDescent="0.25">
      <c r="A845" s="2">
        <v>2013</v>
      </c>
      <c r="B845" s="2" t="s">
        <v>1551</v>
      </c>
      <c r="C845" s="2">
        <v>363.75380317000003</v>
      </c>
      <c r="D845" s="2">
        <v>363.75380317000003</v>
      </c>
      <c r="E845" s="2">
        <v>0</v>
      </c>
      <c r="F845" s="2">
        <v>1</v>
      </c>
      <c r="G845" s="3">
        <v>0</v>
      </c>
    </row>
    <row r="846" spans="1:7" x14ac:dyDescent="0.25">
      <c r="A846" s="2">
        <v>2013</v>
      </c>
      <c r="B846" s="2" t="s">
        <v>2044</v>
      </c>
      <c r="C846" s="2">
        <v>363.75380317000003</v>
      </c>
      <c r="D846" s="2">
        <v>363.75380317000003</v>
      </c>
      <c r="E846" s="2">
        <v>0</v>
      </c>
      <c r="F846" s="2">
        <v>2</v>
      </c>
      <c r="G846" s="3">
        <v>0</v>
      </c>
    </row>
    <row r="847" spans="1:7" x14ac:dyDescent="0.25">
      <c r="A847" s="2">
        <v>2013</v>
      </c>
      <c r="B847" s="2" t="s">
        <v>1552</v>
      </c>
      <c r="C847" s="2">
        <v>207.59753724999999</v>
      </c>
      <c r="D847" s="2">
        <v>207.59753724999999</v>
      </c>
      <c r="E847" s="2">
        <v>0</v>
      </c>
      <c r="F847" s="2">
        <v>4</v>
      </c>
      <c r="G847" s="3">
        <v>0</v>
      </c>
    </row>
    <row r="848" spans="1:7" x14ac:dyDescent="0.25">
      <c r="A848" s="2">
        <v>2013</v>
      </c>
      <c r="B848" s="2" t="s">
        <v>1553</v>
      </c>
      <c r="C848" s="2">
        <v>689.16155130000004</v>
      </c>
      <c r="D848" s="2">
        <v>689.16155130000004</v>
      </c>
      <c r="E848" s="2">
        <v>0</v>
      </c>
      <c r="F848" s="2">
        <v>2</v>
      </c>
      <c r="G848" s="3">
        <v>0</v>
      </c>
    </row>
    <row r="849" spans="1:7" x14ac:dyDescent="0.25">
      <c r="A849" s="2">
        <v>2013</v>
      </c>
      <c r="B849" s="2" t="s">
        <v>2045</v>
      </c>
      <c r="C849" s="2">
        <v>689.16155130000004</v>
      </c>
      <c r="D849" s="2">
        <v>689.16155130000004</v>
      </c>
      <c r="E849" s="2">
        <v>0</v>
      </c>
      <c r="F849" s="2">
        <v>2</v>
      </c>
      <c r="G849" s="3">
        <v>0</v>
      </c>
    </row>
    <row r="850" spans="1:7" x14ac:dyDescent="0.25">
      <c r="A850" s="2">
        <v>2013</v>
      </c>
      <c r="B850" s="2" t="s">
        <v>1554</v>
      </c>
      <c r="C850" s="2">
        <v>689.16155130000004</v>
      </c>
      <c r="D850" s="2">
        <v>689.16155130000004</v>
      </c>
      <c r="E850" s="2">
        <v>0</v>
      </c>
      <c r="F850" s="2">
        <v>1</v>
      </c>
      <c r="G850" s="3">
        <v>0</v>
      </c>
    </row>
    <row r="851" spans="1:7" x14ac:dyDescent="0.25">
      <c r="A851" s="2">
        <v>2013</v>
      </c>
      <c r="B851" s="2" t="s">
        <v>1555</v>
      </c>
      <c r="C851" s="2">
        <v>187.81590177000001</v>
      </c>
      <c r="D851" s="2">
        <v>187.81590177000001</v>
      </c>
      <c r="E851" s="2">
        <v>0</v>
      </c>
      <c r="F851" s="2">
        <v>4</v>
      </c>
      <c r="G851" s="3">
        <v>0</v>
      </c>
    </row>
    <row r="852" spans="1:7" x14ac:dyDescent="0.25">
      <c r="A852" s="2">
        <v>2013</v>
      </c>
      <c r="B852" s="2" t="s">
        <v>1556</v>
      </c>
      <c r="C852" s="2">
        <v>187.81590177000001</v>
      </c>
      <c r="D852" s="2">
        <v>187.81590177000001</v>
      </c>
      <c r="E852" s="2">
        <v>0</v>
      </c>
      <c r="F852" s="2">
        <v>2</v>
      </c>
      <c r="G852" s="3">
        <v>0</v>
      </c>
    </row>
    <row r="853" spans="1:7" x14ac:dyDescent="0.25">
      <c r="A853" s="2">
        <v>2013</v>
      </c>
      <c r="B853" s="2" t="s">
        <v>2046</v>
      </c>
      <c r="C853" s="2">
        <v>81.513757474000002</v>
      </c>
      <c r="D853" s="2">
        <v>81.513757474000002</v>
      </c>
      <c r="E853" s="2">
        <v>0</v>
      </c>
      <c r="F853" s="2">
        <v>2</v>
      </c>
      <c r="G853" s="3">
        <v>0</v>
      </c>
    </row>
    <row r="854" spans="1:7" x14ac:dyDescent="0.25">
      <c r="A854" s="2">
        <v>2013</v>
      </c>
      <c r="B854" s="2" t="s">
        <v>2047</v>
      </c>
      <c r="C854" s="2">
        <v>645.98320064999996</v>
      </c>
      <c r="D854" s="2">
        <v>645.98320064999996</v>
      </c>
      <c r="E854" s="2">
        <v>0</v>
      </c>
      <c r="F854" s="2">
        <v>2</v>
      </c>
      <c r="G854" s="3">
        <v>0</v>
      </c>
    </row>
    <row r="855" spans="1:7" x14ac:dyDescent="0.25">
      <c r="A855" s="2">
        <v>2013</v>
      </c>
      <c r="B855" s="2" t="s">
        <v>1557</v>
      </c>
      <c r="C855" s="2">
        <v>645.98320064999996</v>
      </c>
      <c r="D855" s="2">
        <v>645.98320064999996</v>
      </c>
      <c r="E855" s="2">
        <v>0</v>
      </c>
      <c r="F855" s="2">
        <v>1</v>
      </c>
      <c r="G855" s="3">
        <v>0</v>
      </c>
    </row>
    <row r="856" spans="1:7" x14ac:dyDescent="0.25">
      <c r="A856" s="2">
        <v>2013</v>
      </c>
      <c r="B856" s="2" t="s">
        <v>2048</v>
      </c>
      <c r="C856" s="2">
        <v>645.98320064999996</v>
      </c>
      <c r="D856" s="2">
        <v>645.98320064999996</v>
      </c>
      <c r="E856" s="2">
        <v>0</v>
      </c>
      <c r="F856" s="2">
        <v>6</v>
      </c>
      <c r="G856" s="3">
        <v>0</v>
      </c>
    </row>
    <row r="857" spans="1:7" x14ac:dyDescent="0.25">
      <c r="A857" s="2">
        <v>2013</v>
      </c>
      <c r="B857" s="2" t="s">
        <v>1558</v>
      </c>
      <c r="C857" s="2">
        <v>186.07976207999999</v>
      </c>
      <c r="D857" s="2">
        <v>186.07976207999999</v>
      </c>
      <c r="E857" s="2">
        <v>0</v>
      </c>
      <c r="F857" s="2">
        <v>9</v>
      </c>
      <c r="G857" s="3">
        <v>0</v>
      </c>
    </row>
    <row r="858" spans="1:7" x14ac:dyDescent="0.25">
      <c r="A858" s="2">
        <v>2013</v>
      </c>
      <c r="B858" s="2" t="s">
        <v>1559</v>
      </c>
      <c r="C858" s="2">
        <v>146.63839630000001</v>
      </c>
      <c r="D858" s="2">
        <v>146.63839630000001</v>
      </c>
      <c r="E858" s="2">
        <v>0</v>
      </c>
      <c r="F858" s="2">
        <v>4</v>
      </c>
      <c r="G858" s="3">
        <v>0</v>
      </c>
    </row>
    <row r="859" spans="1:7" x14ac:dyDescent="0.25">
      <c r="A859" s="2">
        <v>2013</v>
      </c>
      <c r="B859" s="2" t="s">
        <v>2049</v>
      </c>
      <c r="C859" s="2">
        <v>1633.5055635000001</v>
      </c>
      <c r="D859" s="2">
        <v>1633.5055635000001</v>
      </c>
      <c r="E859" s="2">
        <v>0</v>
      </c>
      <c r="F859" s="2">
        <v>6</v>
      </c>
      <c r="G859" s="3">
        <v>0</v>
      </c>
    </row>
    <row r="860" spans="1:7" x14ac:dyDescent="0.25">
      <c r="A860" s="2">
        <v>2013</v>
      </c>
      <c r="B860" s="2" t="s">
        <v>1560</v>
      </c>
      <c r="C860" s="2">
        <v>1113.7537933000001</v>
      </c>
      <c r="D860" s="2">
        <v>1113.7537933000001</v>
      </c>
      <c r="E860" s="2">
        <v>0</v>
      </c>
      <c r="F860" s="2">
        <v>3</v>
      </c>
      <c r="G860" s="3">
        <v>0</v>
      </c>
    </row>
    <row r="861" spans="1:7" x14ac:dyDescent="0.25">
      <c r="A861" s="2">
        <v>2013</v>
      </c>
      <c r="B861" s="2" t="s">
        <v>2050</v>
      </c>
      <c r="C861" s="2">
        <v>123.58128622</v>
      </c>
      <c r="D861" s="2">
        <v>123.58128622</v>
      </c>
      <c r="E861" s="2">
        <v>0</v>
      </c>
      <c r="F861" s="2">
        <v>2</v>
      </c>
      <c r="G861" s="3">
        <v>0</v>
      </c>
    </row>
    <row r="862" spans="1:7" x14ac:dyDescent="0.25">
      <c r="A862" s="2">
        <v>2013</v>
      </c>
      <c r="B862" s="2" t="s">
        <v>1561</v>
      </c>
      <c r="C862" s="2">
        <v>124.49887529999999</v>
      </c>
      <c r="D862" s="2">
        <v>124.49887529999999</v>
      </c>
      <c r="E862" s="2">
        <v>0.44092452436975516</v>
      </c>
      <c r="F862" s="2">
        <v>3</v>
      </c>
      <c r="G862" s="3">
        <v>2</v>
      </c>
    </row>
    <row r="863" spans="1:7" x14ac:dyDescent="0.25">
      <c r="A863" s="2">
        <v>2013</v>
      </c>
      <c r="B863" s="2" t="s">
        <v>1562</v>
      </c>
      <c r="C863" s="2">
        <v>124.49887529999999</v>
      </c>
      <c r="D863" s="2">
        <v>124.49887529999999</v>
      </c>
      <c r="E863" s="2">
        <v>0.99208017983194907</v>
      </c>
      <c r="F863" s="2">
        <v>2</v>
      </c>
      <c r="G863" s="3">
        <v>1</v>
      </c>
    </row>
    <row r="864" spans="1:7" x14ac:dyDescent="0.25">
      <c r="A864" s="2">
        <v>2014</v>
      </c>
      <c r="B864" s="2" t="s">
        <v>28</v>
      </c>
      <c r="C864" s="2">
        <v>1150.5371402000001</v>
      </c>
      <c r="D864" s="2">
        <v>1150.5371402000001</v>
      </c>
      <c r="E864" s="2">
        <v>0</v>
      </c>
      <c r="F864" s="2">
        <v>4</v>
      </c>
      <c r="G864" s="3">
        <v>0</v>
      </c>
    </row>
    <row r="865" spans="1:7" x14ac:dyDescent="0.25">
      <c r="A865" s="2">
        <v>2014</v>
      </c>
      <c r="B865" s="2" t="s">
        <v>29</v>
      </c>
      <c r="C865" s="2">
        <v>35.931039065999997</v>
      </c>
      <c r="D865" s="2">
        <v>35.931039065999997</v>
      </c>
      <c r="E865" s="2">
        <v>0</v>
      </c>
      <c r="F865" s="2">
        <v>1</v>
      </c>
      <c r="G865" s="3">
        <v>0</v>
      </c>
    </row>
    <row r="866" spans="1:7" x14ac:dyDescent="0.25">
      <c r="A866" s="2">
        <v>2014</v>
      </c>
      <c r="B866" s="2" t="s">
        <v>30</v>
      </c>
      <c r="C866" s="2">
        <v>35.931039065999997</v>
      </c>
      <c r="D866" s="2">
        <v>35.931039065999997</v>
      </c>
      <c r="E866" s="2">
        <v>0</v>
      </c>
      <c r="F866" s="2">
        <v>1</v>
      </c>
      <c r="G866" s="3">
        <v>0</v>
      </c>
    </row>
    <row r="867" spans="1:7" x14ac:dyDescent="0.25">
      <c r="A867" s="2">
        <v>2014</v>
      </c>
      <c r="B867" s="2" t="s">
        <v>31</v>
      </c>
      <c r="C867" s="2">
        <v>35.931039065999997</v>
      </c>
      <c r="D867" s="2">
        <v>35.931039065999997</v>
      </c>
      <c r="E867" s="2">
        <v>0</v>
      </c>
      <c r="F867" s="2">
        <v>1</v>
      </c>
      <c r="G867" s="3">
        <v>0</v>
      </c>
    </row>
    <row r="868" spans="1:7" x14ac:dyDescent="0.25">
      <c r="A868" s="2">
        <v>2014</v>
      </c>
      <c r="B868" s="2" t="s">
        <v>32</v>
      </c>
      <c r="C868" s="2">
        <v>35.931039065999997</v>
      </c>
      <c r="D868" s="2">
        <v>35.931039065999997</v>
      </c>
      <c r="E868" s="2">
        <v>0</v>
      </c>
      <c r="F868" s="2">
        <v>1</v>
      </c>
      <c r="G868" s="3">
        <v>0</v>
      </c>
    </row>
    <row r="869" spans="1:7" x14ac:dyDescent="0.25">
      <c r="A869" s="2">
        <v>2014</v>
      </c>
      <c r="B869" s="2" t="s">
        <v>33</v>
      </c>
      <c r="C869" s="2">
        <v>35.931039065999997</v>
      </c>
      <c r="D869" s="2">
        <v>35.931039065999997</v>
      </c>
      <c r="E869" s="2">
        <v>0</v>
      </c>
      <c r="F869" s="2">
        <v>1</v>
      </c>
      <c r="G869" s="3">
        <v>0</v>
      </c>
    </row>
    <row r="870" spans="1:7" x14ac:dyDescent="0.25">
      <c r="A870" s="2">
        <v>2014</v>
      </c>
      <c r="B870" s="2" t="s">
        <v>34</v>
      </c>
      <c r="C870" s="2">
        <v>34.770475029000004</v>
      </c>
      <c r="D870" s="2">
        <v>34.770475029000004</v>
      </c>
      <c r="E870" s="2">
        <v>0</v>
      </c>
      <c r="F870" s="2">
        <v>1</v>
      </c>
      <c r="G870" s="3">
        <v>0</v>
      </c>
    </row>
    <row r="871" spans="1:7" x14ac:dyDescent="0.25">
      <c r="A871" s="2">
        <v>2014</v>
      </c>
      <c r="B871" s="2" t="s">
        <v>35</v>
      </c>
      <c r="C871" s="2">
        <v>34.770475029000004</v>
      </c>
      <c r="D871" s="2">
        <v>34.770475029000004</v>
      </c>
      <c r="E871" s="2">
        <v>0</v>
      </c>
      <c r="F871" s="2">
        <v>1</v>
      </c>
      <c r="G871" s="3">
        <v>0</v>
      </c>
    </row>
    <row r="872" spans="1:7" x14ac:dyDescent="0.25">
      <c r="A872" s="2">
        <v>2014</v>
      </c>
      <c r="B872" s="2" t="s">
        <v>36</v>
      </c>
      <c r="C872" s="2">
        <v>34.770475029000004</v>
      </c>
      <c r="D872" s="2">
        <v>34.770475029000004</v>
      </c>
      <c r="E872" s="2">
        <v>0</v>
      </c>
      <c r="F872" s="2">
        <v>1</v>
      </c>
      <c r="G872" s="3">
        <v>0</v>
      </c>
    </row>
    <row r="873" spans="1:7" x14ac:dyDescent="0.25">
      <c r="A873" s="2">
        <v>2014</v>
      </c>
      <c r="B873" s="2" t="s">
        <v>37</v>
      </c>
      <c r="C873" s="2">
        <v>66.541085727999999</v>
      </c>
      <c r="D873" s="2">
        <v>66.541085727999999</v>
      </c>
      <c r="E873" s="2">
        <v>0</v>
      </c>
      <c r="F873" s="2">
        <v>1</v>
      </c>
      <c r="G873" s="3">
        <v>0</v>
      </c>
    </row>
    <row r="874" spans="1:7" x14ac:dyDescent="0.25">
      <c r="A874" s="2">
        <v>2014</v>
      </c>
      <c r="B874" s="2" t="s">
        <v>38</v>
      </c>
      <c r="C874" s="2">
        <v>147.92094591</v>
      </c>
      <c r="D874" s="2">
        <v>147.92094591</v>
      </c>
      <c r="E874" s="2">
        <v>0</v>
      </c>
      <c r="F874" s="2">
        <v>16</v>
      </c>
      <c r="G874" s="3">
        <v>0</v>
      </c>
    </row>
    <row r="875" spans="1:7" x14ac:dyDescent="0.25">
      <c r="A875" s="2">
        <v>2014</v>
      </c>
      <c r="B875" s="2" t="s">
        <v>39</v>
      </c>
      <c r="C875" s="2">
        <v>52.610575402999999</v>
      </c>
      <c r="D875" s="2">
        <v>52.610575402999999</v>
      </c>
      <c r="E875" s="2">
        <v>0</v>
      </c>
      <c r="F875" s="2">
        <v>4</v>
      </c>
      <c r="G875" s="3">
        <v>0</v>
      </c>
    </row>
    <row r="876" spans="1:7" x14ac:dyDescent="0.25">
      <c r="A876" s="2">
        <v>2014</v>
      </c>
      <c r="B876" s="2" t="s">
        <v>40</v>
      </c>
      <c r="C876" s="2">
        <v>196.80209004</v>
      </c>
      <c r="D876" s="2">
        <v>196.80209004</v>
      </c>
      <c r="E876" s="2">
        <v>0</v>
      </c>
      <c r="F876" s="2">
        <v>1</v>
      </c>
      <c r="G876" s="3">
        <v>0</v>
      </c>
    </row>
    <row r="877" spans="1:7" x14ac:dyDescent="0.25">
      <c r="A877" s="2">
        <v>2014</v>
      </c>
      <c r="B877" s="2" t="s">
        <v>41</v>
      </c>
      <c r="C877" s="2">
        <v>326.06108214</v>
      </c>
      <c r="D877" s="2">
        <v>326.06108214</v>
      </c>
      <c r="E877" s="2">
        <v>0</v>
      </c>
      <c r="F877" s="2">
        <v>1</v>
      </c>
      <c r="G877" s="3">
        <v>0</v>
      </c>
    </row>
    <row r="878" spans="1:7" x14ac:dyDescent="0.25">
      <c r="A878" s="2">
        <v>2014</v>
      </c>
      <c r="B878" s="2" t="s">
        <v>42</v>
      </c>
      <c r="C878" s="2">
        <v>326.06108214</v>
      </c>
      <c r="D878" s="2">
        <v>326.06108214</v>
      </c>
      <c r="E878" s="2">
        <v>0</v>
      </c>
      <c r="F878" s="2">
        <v>1</v>
      </c>
      <c r="G878" s="3">
        <v>0</v>
      </c>
    </row>
    <row r="879" spans="1:7" x14ac:dyDescent="0.25">
      <c r="A879" s="2">
        <v>2014</v>
      </c>
      <c r="B879" s="2" t="s">
        <v>43</v>
      </c>
      <c r="C879" s="2">
        <v>62.997337182000003</v>
      </c>
      <c r="D879" s="2">
        <v>62.997337182000003</v>
      </c>
      <c r="E879" s="2">
        <v>0</v>
      </c>
      <c r="F879" s="2">
        <v>1</v>
      </c>
      <c r="G879" s="3">
        <v>0</v>
      </c>
    </row>
    <row r="880" spans="1:7" x14ac:dyDescent="0.25">
      <c r="A880" s="2">
        <v>2014</v>
      </c>
      <c r="B880" s="2" t="s">
        <v>44</v>
      </c>
      <c r="C880" s="2">
        <v>416.24586999000002</v>
      </c>
      <c r="D880" s="2">
        <v>416.24586999000002</v>
      </c>
      <c r="E880" s="2">
        <v>0</v>
      </c>
      <c r="F880" s="2">
        <v>1</v>
      </c>
      <c r="G880" s="3">
        <v>0</v>
      </c>
    </row>
    <row r="881" spans="1:7" x14ac:dyDescent="0.25">
      <c r="A881" s="2">
        <v>2014</v>
      </c>
      <c r="B881" s="2" t="s">
        <v>45</v>
      </c>
      <c r="C881" s="2">
        <v>891.33244013000001</v>
      </c>
      <c r="D881" s="2">
        <v>891.33244013000001</v>
      </c>
      <c r="E881" s="2">
        <v>0</v>
      </c>
      <c r="F881" s="2">
        <v>1</v>
      </c>
      <c r="G881" s="3">
        <v>0</v>
      </c>
    </row>
    <row r="882" spans="1:7" x14ac:dyDescent="0.25">
      <c r="A882" s="2">
        <v>2014</v>
      </c>
      <c r="B882" s="2" t="s">
        <v>46</v>
      </c>
      <c r="C882" s="2">
        <v>303.49399125999997</v>
      </c>
      <c r="D882" s="2">
        <v>303.49399125999997</v>
      </c>
      <c r="E882" s="2">
        <v>0</v>
      </c>
      <c r="F882" s="2">
        <v>1</v>
      </c>
      <c r="G882" s="3">
        <v>0</v>
      </c>
    </row>
    <row r="883" spans="1:7" x14ac:dyDescent="0.25">
      <c r="A883" s="2">
        <v>2014</v>
      </c>
      <c r="B883" s="2" t="s">
        <v>47</v>
      </c>
      <c r="C883" s="2">
        <v>303.49399125999997</v>
      </c>
      <c r="D883" s="2">
        <v>303.49399125999997</v>
      </c>
      <c r="E883" s="2">
        <v>0</v>
      </c>
      <c r="F883" s="2">
        <v>1</v>
      </c>
      <c r="G883" s="3">
        <v>0</v>
      </c>
    </row>
    <row r="884" spans="1:7" x14ac:dyDescent="0.25">
      <c r="A884" s="2">
        <v>2014</v>
      </c>
      <c r="B884" s="2" t="s">
        <v>48</v>
      </c>
      <c r="C884" s="2">
        <v>303.49399125999997</v>
      </c>
      <c r="D884" s="2">
        <v>303.49399125999997</v>
      </c>
      <c r="E884" s="2">
        <v>0</v>
      </c>
      <c r="F884" s="2">
        <v>1</v>
      </c>
      <c r="G884" s="3">
        <v>0</v>
      </c>
    </row>
    <row r="885" spans="1:7" x14ac:dyDescent="0.25">
      <c r="A885" s="2">
        <v>2014</v>
      </c>
      <c r="B885" s="2" t="s">
        <v>49</v>
      </c>
      <c r="C885" s="2">
        <v>303.49399125999997</v>
      </c>
      <c r="D885" s="2">
        <v>303.49399125999997</v>
      </c>
      <c r="E885" s="2">
        <v>0</v>
      </c>
      <c r="F885" s="2">
        <v>1</v>
      </c>
      <c r="G885" s="3">
        <v>0</v>
      </c>
    </row>
    <row r="886" spans="1:7" x14ac:dyDescent="0.25">
      <c r="A886" s="2">
        <v>2014</v>
      </c>
      <c r="B886" s="2" t="s">
        <v>50</v>
      </c>
      <c r="C886" s="2">
        <v>2367.9764252</v>
      </c>
      <c r="D886" s="2">
        <v>2367.9764252</v>
      </c>
      <c r="E886" s="2">
        <v>0</v>
      </c>
      <c r="F886" s="2">
        <v>4</v>
      </c>
      <c r="G886" s="3">
        <v>0</v>
      </c>
    </row>
    <row r="887" spans="1:7" x14ac:dyDescent="0.25">
      <c r="A887" s="2">
        <v>2014</v>
      </c>
      <c r="B887" s="2" t="s">
        <v>51</v>
      </c>
      <c r="C887" s="2">
        <v>325.99850913</v>
      </c>
      <c r="D887" s="2">
        <v>325.99850913</v>
      </c>
      <c r="E887" s="2">
        <v>0</v>
      </c>
      <c r="F887" s="2">
        <v>1</v>
      </c>
      <c r="G887" s="3">
        <v>0</v>
      </c>
    </row>
    <row r="888" spans="1:7" x14ac:dyDescent="0.25">
      <c r="A888" s="2">
        <v>2014</v>
      </c>
      <c r="B888" s="2" t="s">
        <v>1844</v>
      </c>
      <c r="C888" s="2">
        <v>325.99850913</v>
      </c>
      <c r="D888" s="2">
        <v>325.99850913</v>
      </c>
      <c r="E888" s="2">
        <v>0</v>
      </c>
      <c r="F888" s="2">
        <v>2</v>
      </c>
      <c r="G888" s="3">
        <v>0</v>
      </c>
    </row>
    <row r="889" spans="1:7" x14ac:dyDescent="0.25">
      <c r="A889" s="2">
        <v>2014</v>
      </c>
      <c r="B889" s="2" t="s">
        <v>1845</v>
      </c>
      <c r="C889" s="2">
        <v>772.98274234999997</v>
      </c>
      <c r="D889" s="2">
        <v>772.98274234999997</v>
      </c>
      <c r="E889" s="2">
        <v>0</v>
      </c>
      <c r="F889" s="2">
        <v>2</v>
      </c>
      <c r="G889" s="3">
        <v>0</v>
      </c>
    </row>
    <row r="890" spans="1:7" x14ac:dyDescent="0.25">
      <c r="A890" s="2">
        <v>2014</v>
      </c>
      <c r="B890" s="2" t="s">
        <v>52</v>
      </c>
      <c r="C890" s="2">
        <v>772.98274234999997</v>
      </c>
      <c r="D890" s="2">
        <v>772.98274234999997</v>
      </c>
      <c r="E890" s="2">
        <v>0</v>
      </c>
      <c r="F890" s="2">
        <v>16</v>
      </c>
      <c r="G890" s="3">
        <v>0</v>
      </c>
    </row>
    <row r="891" spans="1:7" x14ac:dyDescent="0.25">
      <c r="A891" s="2">
        <v>2014</v>
      </c>
      <c r="B891" s="2" t="s">
        <v>1847</v>
      </c>
      <c r="C891" s="2">
        <v>1515.7737715000001</v>
      </c>
      <c r="D891" s="2">
        <v>1515.7737715000001</v>
      </c>
      <c r="E891" s="2">
        <v>0</v>
      </c>
      <c r="F891" s="2">
        <v>4</v>
      </c>
      <c r="G891" s="3">
        <v>0</v>
      </c>
    </row>
    <row r="892" spans="1:7" x14ac:dyDescent="0.25">
      <c r="A892" s="2">
        <v>2014</v>
      </c>
      <c r="B892" s="2" t="s">
        <v>53</v>
      </c>
      <c r="C892" s="2">
        <v>212.57029374999999</v>
      </c>
      <c r="D892" s="2">
        <v>212.57029374999999</v>
      </c>
      <c r="E892" s="2">
        <v>0</v>
      </c>
      <c r="F892" s="2">
        <v>1</v>
      </c>
      <c r="G892" s="3">
        <v>0</v>
      </c>
    </row>
    <row r="893" spans="1:7" x14ac:dyDescent="0.25">
      <c r="A893" s="2">
        <v>2014</v>
      </c>
      <c r="B893" s="2" t="s">
        <v>54</v>
      </c>
      <c r="C893" s="2">
        <v>338.51045608999999</v>
      </c>
      <c r="D893" s="2">
        <v>338.51045608999999</v>
      </c>
      <c r="E893" s="2">
        <v>0</v>
      </c>
      <c r="F893" s="2">
        <v>2</v>
      </c>
      <c r="G893" s="3">
        <v>0</v>
      </c>
    </row>
    <row r="894" spans="1:7" x14ac:dyDescent="0.25">
      <c r="A894" s="2">
        <v>2014</v>
      </c>
      <c r="B894" s="2" t="s">
        <v>55</v>
      </c>
      <c r="C894" s="2">
        <v>2096.0485647999999</v>
      </c>
      <c r="D894" s="2">
        <v>2096.0485647999999</v>
      </c>
      <c r="E894" s="2">
        <v>0</v>
      </c>
      <c r="F894" s="2">
        <v>3</v>
      </c>
      <c r="G894" s="3">
        <v>0</v>
      </c>
    </row>
    <row r="895" spans="1:7" x14ac:dyDescent="0.25">
      <c r="A895" s="2">
        <v>2014</v>
      </c>
      <c r="B895" s="2" t="s">
        <v>56</v>
      </c>
      <c r="C895" s="2">
        <v>2096.0485647999999</v>
      </c>
      <c r="D895" s="2">
        <v>2096.0485647999999</v>
      </c>
      <c r="E895" s="2">
        <v>1.4746408087728635</v>
      </c>
      <c r="F895" s="2">
        <v>1</v>
      </c>
      <c r="G895" s="3">
        <v>2</v>
      </c>
    </row>
    <row r="896" spans="1:7" x14ac:dyDescent="0.25">
      <c r="A896" s="2">
        <v>2014</v>
      </c>
      <c r="B896" s="2" t="s">
        <v>57</v>
      </c>
      <c r="C896" s="2">
        <v>2367.9764252</v>
      </c>
      <c r="D896" s="2">
        <v>2367.9764252</v>
      </c>
      <c r="E896" s="2">
        <v>0</v>
      </c>
      <c r="F896" s="2">
        <v>2</v>
      </c>
      <c r="G896" s="3">
        <v>0</v>
      </c>
    </row>
    <row r="897" spans="1:7" x14ac:dyDescent="0.25">
      <c r="A897" s="2">
        <v>2014</v>
      </c>
      <c r="B897" s="2" t="s">
        <v>58</v>
      </c>
      <c r="C897" s="2">
        <v>1276.9146905</v>
      </c>
      <c r="D897" s="2">
        <v>1276.9146905</v>
      </c>
      <c r="E897" s="2">
        <v>0</v>
      </c>
      <c r="F897" s="2">
        <v>4</v>
      </c>
      <c r="G897" s="3">
        <v>0</v>
      </c>
    </row>
    <row r="898" spans="1:7" x14ac:dyDescent="0.25">
      <c r="A898" s="2">
        <v>2014</v>
      </c>
      <c r="B898" s="2" t="s">
        <v>59</v>
      </c>
      <c r="C898" s="2">
        <v>924.57993606000002</v>
      </c>
      <c r="D898" s="2">
        <v>924.57993606000002</v>
      </c>
      <c r="E898" s="2">
        <v>0</v>
      </c>
      <c r="F898" s="2">
        <v>1</v>
      </c>
      <c r="G898" s="3">
        <v>0</v>
      </c>
    </row>
    <row r="899" spans="1:7" x14ac:dyDescent="0.25">
      <c r="A899" s="2">
        <v>2014</v>
      </c>
      <c r="B899" s="2" t="s">
        <v>60</v>
      </c>
      <c r="C899" s="2">
        <v>225.75524082000001</v>
      </c>
      <c r="D899" s="2">
        <v>225.75524082000001</v>
      </c>
      <c r="E899" s="2">
        <v>2.2046226218487757</v>
      </c>
      <c r="F899" s="2">
        <v>1</v>
      </c>
      <c r="G899" s="3">
        <v>1</v>
      </c>
    </row>
    <row r="900" spans="1:7" x14ac:dyDescent="0.25">
      <c r="A900" s="2">
        <v>2014</v>
      </c>
      <c r="B900" s="2" t="s">
        <v>61</v>
      </c>
      <c r="C900" s="2">
        <v>185.06542981000001</v>
      </c>
      <c r="D900" s="2">
        <v>185.06542981000001</v>
      </c>
      <c r="E900" s="2">
        <v>1.2125424420168269</v>
      </c>
      <c r="F900" s="2">
        <v>1</v>
      </c>
      <c r="G900" s="3">
        <v>1</v>
      </c>
    </row>
    <row r="901" spans="1:7" x14ac:dyDescent="0.25">
      <c r="A901" s="2">
        <v>2014</v>
      </c>
      <c r="B901" s="2" t="s">
        <v>62</v>
      </c>
      <c r="C901" s="2">
        <v>1366.6000822999999</v>
      </c>
      <c r="D901" s="2">
        <v>1366.6000822999999</v>
      </c>
      <c r="E901" s="2">
        <v>0</v>
      </c>
      <c r="F901" s="2">
        <v>2</v>
      </c>
      <c r="G901" s="3">
        <v>0</v>
      </c>
    </row>
    <row r="902" spans="1:7" x14ac:dyDescent="0.25">
      <c r="A902" s="2">
        <v>2014</v>
      </c>
      <c r="B902" s="2" t="s">
        <v>63</v>
      </c>
      <c r="C902" s="2">
        <v>1715.2982870000001</v>
      </c>
      <c r="D902" s="2">
        <v>1715.2982870000001</v>
      </c>
      <c r="E902" s="2">
        <v>0</v>
      </c>
      <c r="F902" s="2">
        <v>4</v>
      </c>
      <c r="G902" s="3">
        <v>0</v>
      </c>
    </row>
    <row r="903" spans="1:7" x14ac:dyDescent="0.25">
      <c r="A903" s="2">
        <v>2014</v>
      </c>
      <c r="B903" s="2" t="s">
        <v>64</v>
      </c>
      <c r="C903" s="2">
        <v>193.69554615999999</v>
      </c>
      <c r="D903" s="2">
        <v>193.69554615999999</v>
      </c>
      <c r="E903" s="2">
        <v>0</v>
      </c>
      <c r="F903" s="2">
        <v>2</v>
      </c>
      <c r="G903" s="3">
        <v>0</v>
      </c>
    </row>
    <row r="904" spans="1:7" x14ac:dyDescent="0.25">
      <c r="A904" s="2">
        <v>2014</v>
      </c>
      <c r="B904" s="2" t="s">
        <v>1852</v>
      </c>
      <c r="C904" s="2">
        <v>309.71534421000001</v>
      </c>
      <c r="D904" s="2">
        <v>309.71534421000001</v>
      </c>
      <c r="E904" s="2">
        <v>0</v>
      </c>
      <c r="F904" s="2">
        <v>4</v>
      </c>
      <c r="G904" s="3">
        <v>0</v>
      </c>
    </row>
    <row r="905" spans="1:7" x14ac:dyDescent="0.25">
      <c r="A905" s="2">
        <v>2014</v>
      </c>
      <c r="B905" s="2" t="s">
        <v>65</v>
      </c>
      <c r="C905" s="2">
        <v>117.55655054</v>
      </c>
      <c r="D905" s="2">
        <v>117.55655054</v>
      </c>
      <c r="E905" s="2">
        <v>0</v>
      </c>
      <c r="F905" s="2">
        <v>1</v>
      </c>
      <c r="G905" s="3">
        <v>0</v>
      </c>
    </row>
    <row r="906" spans="1:7" x14ac:dyDescent="0.25">
      <c r="A906" s="2">
        <v>2014</v>
      </c>
      <c r="B906" s="2" t="s">
        <v>66</v>
      </c>
      <c r="C906" s="2">
        <v>484.69375330000003</v>
      </c>
      <c r="D906" s="2">
        <v>484.69375330000003</v>
      </c>
      <c r="E906" s="2">
        <v>0</v>
      </c>
      <c r="F906" s="2">
        <v>3</v>
      </c>
      <c r="G906" s="3">
        <v>0</v>
      </c>
    </row>
    <row r="907" spans="1:7" x14ac:dyDescent="0.25">
      <c r="A907" s="2">
        <v>2014</v>
      </c>
      <c r="B907" s="2" t="s">
        <v>67</v>
      </c>
      <c r="C907" s="2">
        <v>484.69375330000003</v>
      </c>
      <c r="D907" s="2">
        <v>484.69375330000003</v>
      </c>
      <c r="E907" s="2">
        <v>0</v>
      </c>
      <c r="F907" s="2">
        <v>4</v>
      </c>
      <c r="G907" s="3">
        <v>0</v>
      </c>
    </row>
    <row r="908" spans="1:7" x14ac:dyDescent="0.25">
      <c r="A908" s="2">
        <v>2014</v>
      </c>
      <c r="B908" s="2" t="s">
        <v>68</v>
      </c>
      <c r="C908" s="2">
        <v>115.06520206</v>
      </c>
      <c r="D908" s="2">
        <v>115.06520206</v>
      </c>
      <c r="E908" s="2">
        <v>0</v>
      </c>
      <c r="F908" s="2">
        <v>8</v>
      </c>
      <c r="G908" s="3">
        <v>0</v>
      </c>
    </row>
    <row r="909" spans="1:7" x14ac:dyDescent="0.25">
      <c r="A909" s="2">
        <v>2014</v>
      </c>
      <c r="B909" s="2" t="s">
        <v>69</v>
      </c>
      <c r="C909" s="2">
        <v>105.71783857</v>
      </c>
      <c r="D909" s="2">
        <v>105.71783857</v>
      </c>
      <c r="E909" s="2">
        <v>0</v>
      </c>
      <c r="F909" s="2">
        <v>2</v>
      </c>
      <c r="G909" s="3">
        <v>0</v>
      </c>
    </row>
    <row r="910" spans="1:7" x14ac:dyDescent="0.25">
      <c r="A910" s="2">
        <v>2014</v>
      </c>
      <c r="B910" s="2" t="s">
        <v>70</v>
      </c>
      <c r="C910" s="2">
        <v>105.71783857</v>
      </c>
      <c r="D910" s="2">
        <v>105.71783857</v>
      </c>
      <c r="E910" s="2">
        <v>0</v>
      </c>
      <c r="F910" s="2">
        <v>4</v>
      </c>
      <c r="G910" s="3">
        <v>0</v>
      </c>
    </row>
    <row r="911" spans="1:7" x14ac:dyDescent="0.25">
      <c r="A911" s="2">
        <v>2014</v>
      </c>
      <c r="B911" s="2" t="s">
        <v>1854</v>
      </c>
      <c r="C911" s="2">
        <v>105.71783857</v>
      </c>
      <c r="D911" s="2">
        <v>105.71783857</v>
      </c>
      <c r="E911" s="2">
        <v>0</v>
      </c>
      <c r="F911" s="2">
        <v>2</v>
      </c>
      <c r="G911" s="3">
        <v>0</v>
      </c>
    </row>
    <row r="912" spans="1:7" x14ac:dyDescent="0.25">
      <c r="A912" s="2">
        <v>2014</v>
      </c>
      <c r="B912" s="2" t="s">
        <v>71</v>
      </c>
      <c r="C912" s="2">
        <v>105.71783856999998</v>
      </c>
      <c r="D912" s="2">
        <v>105.71783856999998</v>
      </c>
      <c r="E912" s="2">
        <v>0</v>
      </c>
      <c r="F912" s="2">
        <v>9</v>
      </c>
      <c r="G912" s="3">
        <v>0</v>
      </c>
    </row>
    <row r="913" spans="1:7" x14ac:dyDescent="0.25">
      <c r="A913" s="2">
        <v>2014</v>
      </c>
      <c r="B913" s="2" t="s">
        <v>72</v>
      </c>
      <c r="C913" s="2">
        <v>105.71783857</v>
      </c>
      <c r="D913" s="2">
        <v>105.71783857</v>
      </c>
      <c r="E913" s="2">
        <v>0</v>
      </c>
      <c r="F913" s="2">
        <v>4</v>
      </c>
      <c r="G913" s="3">
        <v>0</v>
      </c>
    </row>
    <row r="914" spans="1:7" x14ac:dyDescent="0.25">
      <c r="A914" s="2">
        <v>2014</v>
      </c>
      <c r="B914" s="2" t="s">
        <v>73</v>
      </c>
      <c r="C914" s="2">
        <v>262.44363236999999</v>
      </c>
      <c r="D914" s="2">
        <v>262.44363236999999</v>
      </c>
      <c r="E914" s="2">
        <v>0</v>
      </c>
      <c r="F914" s="2">
        <v>4</v>
      </c>
      <c r="G914" s="3">
        <v>0</v>
      </c>
    </row>
    <row r="915" spans="1:7" x14ac:dyDescent="0.25">
      <c r="A915" s="2">
        <v>2014</v>
      </c>
      <c r="B915" s="2" t="s">
        <v>1855</v>
      </c>
      <c r="C915" s="2">
        <v>376.90194298</v>
      </c>
      <c r="D915" s="2">
        <v>376.90194298</v>
      </c>
      <c r="E915" s="2">
        <v>0</v>
      </c>
      <c r="F915" s="2">
        <v>3</v>
      </c>
      <c r="G915" s="3">
        <v>0</v>
      </c>
    </row>
    <row r="916" spans="1:7" x14ac:dyDescent="0.25">
      <c r="A916" s="2">
        <v>2014</v>
      </c>
      <c r="B916" s="2" t="s">
        <v>74</v>
      </c>
      <c r="C916" s="2">
        <v>262.44363236999999</v>
      </c>
      <c r="D916" s="2">
        <v>262.44363236999999</v>
      </c>
      <c r="E916" s="2">
        <v>0</v>
      </c>
      <c r="F916" s="2">
        <v>1</v>
      </c>
      <c r="G916" s="3">
        <v>0</v>
      </c>
    </row>
    <row r="917" spans="1:7" x14ac:dyDescent="0.25">
      <c r="A917" s="2">
        <v>2014</v>
      </c>
      <c r="B917" s="2" t="s">
        <v>1856</v>
      </c>
      <c r="C917" s="2">
        <v>262.44363236999999</v>
      </c>
      <c r="D917" s="2">
        <v>262.44363236999999</v>
      </c>
      <c r="E917" s="2">
        <v>0</v>
      </c>
      <c r="F917" s="2">
        <v>6</v>
      </c>
      <c r="G917" s="3">
        <v>0</v>
      </c>
    </row>
    <row r="918" spans="1:7" x14ac:dyDescent="0.25">
      <c r="A918" s="2">
        <v>2014</v>
      </c>
      <c r="B918" s="2" t="s">
        <v>75</v>
      </c>
      <c r="C918" s="2">
        <v>262.44363236999999</v>
      </c>
      <c r="D918" s="2">
        <v>262.44363236999999</v>
      </c>
      <c r="E918" s="2">
        <v>0</v>
      </c>
      <c r="F918" s="2">
        <v>9</v>
      </c>
      <c r="G918" s="3">
        <v>0</v>
      </c>
    </row>
    <row r="919" spans="1:7" x14ac:dyDescent="0.25">
      <c r="A919" s="2">
        <v>2014</v>
      </c>
      <c r="B919" s="2" t="s">
        <v>76</v>
      </c>
      <c r="C919" s="2">
        <v>262.44363236999999</v>
      </c>
      <c r="D919" s="2">
        <v>262.44363236999999</v>
      </c>
      <c r="E919" s="2">
        <v>0</v>
      </c>
      <c r="F919" s="2">
        <v>4</v>
      </c>
      <c r="G919" s="3">
        <v>0</v>
      </c>
    </row>
    <row r="920" spans="1:7" x14ac:dyDescent="0.25">
      <c r="A920" s="2">
        <v>2014</v>
      </c>
      <c r="B920" s="2" t="s">
        <v>77</v>
      </c>
      <c r="C920" s="2">
        <v>262.44363236999999</v>
      </c>
      <c r="D920" s="2">
        <v>262.44363236999999</v>
      </c>
      <c r="E920" s="2">
        <v>0</v>
      </c>
      <c r="F920" s="2">
        <v>2</v>
      </c>
      <c r="G920" s="3">
        <v>0</v>
      </c>
    </row>
    <row r="921" spans="1:7" x14ac:dyDescent="0.25">
      <c r="A921" s="2">
        <v>2014</v>
      </c>
      <c r="B921" s="2" t="s">
        <v>78</v>
      </c>
      <c r="C921" s="2">
        <v>262.44363236999999</v>
      </c>
      <c r="D921" s="2">
        <v>262.44363236999999</v>
      </c>
      <c r="E921" s="2">
        <v>0</v>
      </c>
      <c r="F921" s="2">
        <v>2</v>
      </c>
      <c r="G921" s="3">
        <v>0</v>
      </c>
    </row>
    <row r="922" spans="1:7" x14ac:dyDescent="0.25">
      <c r="A922" s="2">
        <v>2014</v>
      </c>
      <c r="B922" s="2" t="s">
        <v>79</v>
      </c>
      <c r="C922" s="2">
        <v>262.44363236999999</v>
      </c>
      <c r="D922" s="2">
        <v>262.44363236999999</v>
      </c>
      <c r="E922" s="2">
        <v>0</v>
      </c>
      <c r="F922" s="2">
        <v>2</v>
      </c>
      <c r="G922" s="3">
        <v>0</v>
      </c>
    </row>
    <row r="923" spans="1:7" x14ac:dyDescent="0.25">
      <c r="A923" s="2">
        <v>2014</v>
      </c>
      <c r="B923" s="2" t="s">
        <v>80</v>
      </c>
      <c r="C923" s="2">
        <v>262.44363236999999</v>
      </c>
      <c r="D923" s="2">
        <v>262.44363236999999</v>
      </c>
      <c r="E923" s="2">
        <v>0</v>
      </c>
      <c r="F923" s="2">
        <v>4</v>
      </c>
      <c r="G923" s="3">
        <v>0</v>
      </c>
    </row>
    <row r="924" spans="1:7" x14ac:dyDescent="0.25">
      <c r="A924" s="2">
        <v>2014</v>
      </c>
      <c r="B924" s="2" t="s">
        <v>81</v>
      </c>
      <c r="C924" s="2">
        <v>262.44363236999999</v>
      </c>
      <c r="D924" s="2">
        <v>262.44363236999999</v>
      </c>
      <c r="E924" s="2">
        <v>0</v>
      </c>
      <c r="F924" s="2">
        <v>4</v>
      </c>
      <c r="G924" s="3">
        <v>0</v>
      </c>
    </row>
    <row r="925" spans="1:7" x14ac:dyDescent="0.25">
      <c r="A925" s="2">
        <v>2014</v>
      </c>
      <c r="B925" s="2" t="s">
        <v>82</v>
      </c>
      <c r="C925" s="2">
        <v>262.44363236999999</v>
      </c>
      <c r="D925" s="2">
        <v>262.44363236999999</v>
      </c>
      <c r="E925" s="2">
        <v>0</v>
      </c>
      <c r="F925" s="2">
        <v>4</v>
      </c>
      <c r="G925" s="3">
        <v>0</v>
      </c>
    </row>
    <row r="926" spans="1:7" x14ac:dyDescent="0.25">
      <c r="A926" s="2">
        <v>2014</v>
      </c>
      <c r="B926" s="2" t="s">
        <v>83</v>
      </c>
      <c r="C926" s="2">
        <v>491.36025358000001</v>
      </c>
      <c r="D926" s="2">
        <v>491.36025358000001</v>
      </c>
      <c r="E926" s="2">
        <v>0</v>
      </c>
      <c r="F926" s="2">
        <v>2</v>
      </c>
      <c r="G926" s="3">
        <v>0</v>
      </c>
    </row>
    <row r="927" spans="1:7" x14ac:dyDescent="0.25">
      <c r="A927" s="2">
        <v>2014</v>
      </c>
      <c r="B927" s="2" t="s">
        <v>84</v>
      </c>
      <c r="C927" s="2">
        <v>205.42146636000001</v>
      </c>
      <c r="D927" s="2">
        <v>205.42146636000001</v>
      </c>
      <c r="E927" s="2">
        <v>0</v>
      </c>
      <c r="F927" s="2">
        <v>4</v>
      </c>
      <c r="G927" s="3">
        <v>0</v>
      </c>
    </row>
    <row r="928" spans="1:7" x14ac:dyDescent="0.25">
      <c r="A928" s="2">
        <v>2014</v>
      </c>
      <c r="B928" s="2" t="s">
        <v>1857</v>
      </c>
      <c r="C928" s="2">
        <v>205.42146636000001</v>
      </c>
      <c r="D928" s="2">
        <v>205.42146636000001</v>
      </c>
      <c r="E928" s="2">
        <v>0</v>
      </c>
      <c r="F928" s="2">
        <v>6</v>
      </c>
      <c r="G928" s="3">
        <v>0</v>
      </c>
    </row>
    <row r="929" spans="1:7" x14ac:dyDescent="0.25">
      <c r="A929" s="2">
        <v>2014</v>
      </c>
      <c r="B929" s="2" t="s">
        <v>85</v>
      </c>
      <c r="C929" s="2">
        <v>92.379626310000006</v>
      </c>
      <c r="D929" s="2">
        <v>92.379626310000006</v>
      </c>
      <c r="E929" s="2">
        <v>0</v>
      </c>
      <c r="F929" s="2">
        <v>4</v>
      </c>
      <c r="G929" s="3">
        <v>0</v>
      </c>
    </row>
    <row r="930" spans="1:7" x14ac:dyDescent="0.25">
      <c r="A930" s="2">
        <v>2014</v>
      </c>
      <c r="B930" s="2" t="s">
        <v>86</v>
      </c>
      <c r="C930" s="2">
        <v>178.78244884</v>
      </c>
      <c r="D930" s="2">
        <v>178.78244884</v>
      </c>
      <c r="E930" s="2">
        <v>0</v>
      </c>
      <c r="F930" s="2">
        <v>4</v>
      </c>
      <c r="G930" s="3">
        <v>0</v>
      </c>
    </row>
    <row r="931" spans="1:7" x14ac:dyDescent="0.25">
      <c r="A931" s="2">
        <v>2014</v>
      </c>
      <c r="B931" s="2" t="s">
        <v>1858</v>
      </c>
      <c r="C931" s="2">
        <v>178.78244884</v>
      </c>
      <c r="D931" s="2">
        <v>178.78244884</v>
      </c>
      <c r="E931" s="2">
        <v>0</v>
      </c>
      <c r="F931" s="2">
        <v>3</v>
      </c>
      <c r="G931" s="3">
        <v>0</v>
      </c>
    </row>
    <row r="932" spans="1:7" x14ac:dyDescent="0.25">
      <c r="A932" s="2">
        <v>2014</v>
      </c>
      <c r="B932" s="2" t="s">
        <v>87</v>
      </c>
      <c r="C932" s="2">
        <v>233.51349725</v>
      </c>
      <c r="D932" s="2">
        <v>233.51349725</v>
      </c>
      <c r="E932" s="2">
        <v>0</v>
      </c>
      <c r="F932" s="2">
        <v>2</v>
      </c>
      <c r="G932" s="3">
        <v>0</v>
      </c>
    </row>
    <row r="933" spans="1:7" x14ac:dyDescent="0.25">
      <c r="A933" s="2">
        <v>2014</v>
      </c>
      <c r="B933" s="2" t="s">
        <v>88</v>
      </c>
      <c r="C933" s="2">
        <v>233.51349725</v>
      </c>
      <c r="D933" s="2">
        <v>233.51349725</v>
      </c>
      <c r="E933" s="2">
        <v>0</v>
      </c>
      <c r="F933" s="2">
        <v>4</v>
      </c>
      <c r="G933" s="3">
        <v>0</v>
      </c>
    </row>
    <row r="934" spans="1:7" x14ac:dyDescent="0.25">
      <c r="A934" s="2">
        <v>2014</v>
      </c>
      <c r="B934" s="2" t="s">
        <v>173</v>
      </c>
      <c r="C934" s="2">
        <v>198.84976330999999</v>
      </c>
      <c r="D934" s="2">
        <v>198.84976330999999</v>
      </c>
      <c r="E934" s="2">
        <v>0</v>
      </c>
      <c r="F934" s="2">
        <v>1</v>
      </c>
      <c r="G934" s="3">
        <v>0</v>
      </c>
    </row>
    <row r="935" spans="1:7" x14ac:dyDescent="0.25">
      <c r="A935" s="2">
        <v>2014</v>
      </c>
      <c r="B935" s="2" t="s">
        <v>174</v>
      </c>
      <c r="C935" s="2">
        <v>198.84976330999999</v>
      </c>
      <c r="D935" s="2">
        <v>198.84976330999999</v>
      </c>
      <c r="E935" s="2">
        <v>0</v>
      </c>
      <c r="F935" s="2">
        <v>1</v>
      </c>
      <c r="G935" s="3">
        <v>0</v>
      </c>
    </row>
    <row r="936" spans="1:7" x14ac:dyDescent="0.25">
      <c r="A936" s="2">
        <v>2014</v>
      </c>
      <c r="B936" s="2" t="s">
        <v>175</v>
      </c>
      <c r="C936" s="2">
        <v>198.84976330999999</v>
      </c>
      <c r="D936" s="2">
        <v>198.84976330999999</v>
      </c>
      <c r="E936" s="2">
        <v>0</v>
      </c>
      <c r="F936" s="2">
        <v>1</v>
      </c>
      <c r="G936" s="3">
        <v>0</v>
      </c>
    </row>
    <row r="937" spans="1:7" x14ac:dyDescent="0.25">
      <c r="A937" s="2">
        <v>2014</v>
      </c>
      <c r="B937" s="2" t="s">
        <v>176</v>
      </c>
      <c r="C937" s="2">
        <v>272.88841721</v>
      </c>
      <c r="D937" s="2">
        <v>272.88841721</v>
      </c>
      <c r="E937" s="2">
        <v>0</v>
      </c>
      <c r="F937" s="2">
        <v>2</v>
      </c>
      <c r="G937" s="3">
        <v>0</v>
      </c>
    </row>
    <row r="938" spans="1:7" x14ac:dyDescent="0.25">
      <c r="A938" s="2">
        <v>2014</v>
      </c>
      <c r="B938" s="2" t="s">
        <v>1875</v>
      </c>
      <c r="C938" s="2">
        <v>272.88841721</v>
      </c>
      <c r="D938" s="2">
        <v>272.88841721</v>
      </c>
      <c r="E938" s="2">
        <v>0</v>
      </c>
      <c r="F938" s="2">
        <v>4</v>
      </c>
      <c r="G938" s="3">
        <v>0</v>
      </c>
    </row>
    <row r="939" spans="1:7" x14ac:dyDescent="0.25">
      <c r="A939" s="2">
        <v>2014</v>
      </c>
      <c r="B939" s="2" t="s">
        <v>177</v>
      </c>
      <c r="C939" s="2">
        <v>272.88841721</v>
      </c>
      <c r="D939" s="2">
        <v>272.88841721</v>
      </c>
      <c r="E939" s="2">
        <v>0</v>
      </c>
      <c r="F939" s="2">
        <v>8</v>
      </c>
      <c r="G939" s="3">
        <v>0</v>
      </c>
    </row>
    <row r="940" spans="1:7" x14ac:dyDescent="0.25">
      <c r="A940" s="2">
        <v>2014</v>
      </c>
      <c r="B940" s="2" t="s">
        <v>178</v>
      </c>
      <c r="C940" s="2">
        <v>272.88841721</v>
      </c>
      <c r="D940" s="2">
        <v>272.88841721</v>
      </c>
      <c r="E940" s="2">
        <v>1.4155602479380331</v>
      </c>
      <c r="F940" s="2">
        <v>8</v>
      </c>
      <c r="G940" s="3">
        <v>5</v>
      </c>
    </row>
    <row r="941" spans="1:7" x14ac:dyDescent="0.25">
      <c r="A941" s="2">
        <v>2014</v>
      </c>
      <c r="B941" s="2" t="s">
        <v>1876</v>
      </c>
      <c r="C941" s="2">
        <v>147.16208913</v>
      </c>
      <c r="D941" s="2">
        <v>147.16208913</v>
      </c>
      <c r="E941" s="2">
        <v>0</v>
      </c>
      <c r="F941" s="2">
        <v>2</v>
      </c>
      <c r="G941" s="3">
        <v>0</v>
      </c>
    </row>
    <row r="942" spans="1:7" x14ac:dyDescent="0.25">
      <c r="A942" s="2">
        <v>2014</v>
      </c>
      <c r="B942" s="2" t="s">
        <v>179</v>
      </c>
      <c r="C942" s="2">
        <v>140.73855965000001</v>
      </c>
      <c r="D942" s="2">
        <v>140.73855965000001</v>
      </c>
      <c r="E942" s="2">
        <v>0</v>
      </c>
      <c r="F942" s="2">
        <v>1</v>
      </c>
      <c r="G942" s="3">
        <v>0</v>
      </c>
    </row>
    <row r="943" spans="1:7" x14ac:dyDescent="0.25">
      <c r="A943" s="2">
        <v>2014</v>
      </c>
      <c r="B943" s="2" t="s">
        <v>180</v>
      </c>
      <c r="C943" s="2">
        <v>140.73855965000001</v>
      </c>
      <c r="D943" s="2">
        <v>140.73855965000001</v>
      </c>
      <c r="E943" s="2">
        <v>0</v>
      </c>
      <c r="F943" s="2">
        <v>1</v>
      </c>
      <c r="G943" s="3">
        <v>0</v>
      </c>
    </row>
    <row r="944" spans="1:7" x14ac:dyDescent="0.25">
      <c r="A944" s="2">
        <v>2014</v>
      </c>
      <c r="B944" s="2" t="s">
        <v>181</v>
      </c>
      <c r="C944" s="2">
        <v>264.04579935999999</v>
      </c>
      <c r="D944" s="2">
        <v>264.04579935999999</v>
      </c>
      <c r="E944" s="2">
        <v>0</v>
      </c>
      <c r="F944" s="2">
        <v>2</v>
      </c>
      <c r="G944" s="3">
        <v>0</v>
      </c>
    </row>
    <row r="945" spans="1:7" x14ac:dyDescent="0.25">
      <c r="A945" s="2">
        <v>2014</v>
      </c>
      <c r="B945" s="2" t="s">
        <v>1877</v>
      </c>
      <c r="C945" s="2">
        <v>142.74078019999999</v>
      </c>
      <c r="D945" s="2">
        <v>142.74078019999999</v>
      </c>
      <c r="E945" s="2">
        <v>0</v>
      </c>
      <c r="F945" s="2">
        <v>6</v>
      </c>
      <c r="G945" s="3">
        <v>0</v>
      </c>
    </row>
    <row r="946" spans="1:7" x14ac:dyDescent="0.25">
      <c r="A946" s="2">
        <v>2014</v>
      </c>
      <c r="B946" s="2" t="s">
        <v>1878</v>
      </c>
      <c r="C946" s="2">
        <v>419.07204791999999</v>
      </c>
      <c r="D946" s="2">
        <v>419.07204791999999</v>
      </c>
      <c r="E946" s="2">
        <v>0</v>
      </c>
      <c r="F946" s="2">
        <v>2</v>
      </c>
      <c r="G946" s="3">
        <v>0</v>
      </c>
    </row>
    <row r="947" spans="1:7" x14ac:dyDescent="0.25">
      <c r="A947" s="2">
        <v>2014</v>
      </c>
      <c r="B947" s="2" t="s">
        <v>182</v>
      </c>
      <c r="C947" s="2">
        <v>816.70833477999997</v>
      </c>
      <c r="D947" s="2">
        <v>816.70833477999997</v>
      </c>
      <c r="E947" s="2">
        <v>2.3148537529412145</v>
      </c>
      <c r="F947" s="2">
        <v>2</v>
      </c>
      <c r="G947" s="3">
        <v>6</v>
      </c>
    </row>
    <row r="948" spans="1:7" x14ac:dyDescent="0.25">
      <c r="A948" s="2">
        <v>2014</v>
      </c>
      <c r="B948" s="2" t="s">
        <v>183</v>
      </c>
      <c r="C948" s="2">
        <v>617.89019135000001</v>
      </c>
      <c r="D948" s="2">
        <v>617.89019135000001</v>
      </c>
      <c r="E948" s="2">
        <v>0</v>
      </c>
      <c r="F948" s="2">
        <v>6</v>
      </c>
      <c r="G948" s="3">
        <v>0</v>
      </c>
    </row>
    <row r="949" spans="1:7" x14ac:dyDescent="0.25">
      <c r="A949" s="2">
        <v>2014</v>
      </c>
      <c r="B949" s="2" t="s">
        <v>184</v>
      </c>
      <c r="C949" s="2">
        <v>1192.9088606</v>
      </c>
      <c r="D949" s="2">
        <v>1192.9088606</v>
      </c>
      <c r="E949" s="2">
        <v>0</v>
      </c>
      <c r="F949" s="2">
        <v>3</v>
      </c>
      <c r="G949" s="3">
        <v>0</v>
      </c>
    </row>
    <row r="950" spans="1:7" x14ac:dyDescent="0.25">
      <c r="A950" s="2">
        <v>2014</v>
      </c>
      <c r="B950" s="2" t="s">
        <v>1879</v>
      </c>
      <c r="C950" s="2">
        <v>183.18085271000001</v>
      </c>
      <c r="D950" s="2">
        <v>183.18085271000001</v>
      </c>
      <c r="E950" s="2">
        <v>0</v>
      </c>
      <c r="F950" s="2">
        <v>4</v>
      </c>
      <c r="G950" s="3">
        <v>0</v>
      </c>
    </row>
    <row r="951" spans="1:7" x14ac:dyDescent="0.25">
      <c r="A951" s="2">
        <v>2014</v>
      </c>
      <c r="B951" s="2" t="s">
        <v>1880</v>
      </c>
      <c r="C951" s="2">
        <v>142.74457978999999</v>
      </c>
      <c r="D951" s="2">
        <v>142.74457978999999</v>
      </c>
      <c r="E951" s="2">
        <v>0</v>
      </c>
      <c r="F951" s="2">
        <v>8</v>
      </c>
      <c r="G951" s="3">
        <v>0</v>
      </c>
    </row>
    <row r="952" spans="1:7" x14ac:dyDescent="0.25">
      <c r="A952" s="2">
        <v>2014</v>
      </c>
      <c r="B952" s="2" t="s">
        <v>185</v>
      </c>
      <c r="C952" s="2">
        <v>264.05339853999999</v>
      </c>
      <c r="D952" s="2">
        <v>264.05339853999999</v>
      </c>
      <c r="E952" s="2">
        <v>0</v>
      </c>
      <c r="F952" s="2">
        <v>8</v>
      </c>
      <c r="G952" s="3">
        <v>0</v>
      </c>
    </row>
    <row r="953" spans="1:7" x14ac:dyDescent="0.25">
      <c r="A953" s="2">
        <v>2014</v>
      </c>
      <c r="B953" s="2" t="s">
        <v>186</v>
      </c>
      <c r="C953" s="2">
        <v>213.12174791000001</v>
      </c>
      <c r="D953" s="2">
        <v>213.12174791000001</v>
      </c>
      <c r="E953" s="2">
        <v>0</v>
      </c>
      <c r="F953" s="2">
        <v>1</v>
      </c>
      <c r="G953" s="3">
        <v>0</v>
      </c>
    </row>
    <row r="954" spans="1:7" x14ac:dyDescent="0.25">
      <c r="A954" s="2">
        <v>2014</v>
      </c>
      <c r="B954" s="2" t="s">
        <v>187</v>
      </c>
      <c r="C954" s="2">
        <v>891.33244013000001</v>
      </c>
      <c r="D954" s="2">
        <v>891.33244013000001</v>
      </c>
      <c r="E954" s="2">
        <v>0</v>
      </c>
      <c r="F954" s="2">
        <v>8</v>
      </c>
      <c r="G954" s="3">
        <v>0</v>
      </c>
    </row>
    <row r="955" spans="1:7" x14ac:dyDescent="0.25">
      <c r="A955" s="2">
        <v>2014</v>
      </c>
      <c r="B955" s="2" t="s">
        <v>188</v>
      </c>
      <c r="C955" s="2">
        <v>37.912822167000002</v>
      </c>
      <c r="D955" s="2">
        <v>37.912822167000002</v>
      </c>
      <c r="E955" s="2">
        <v>1.0802650847059003</v>
      </c>
      <c r="F955" s="2">
        <v>6</v>
      </c>
      <c r="G955" s="3">
        <v>5</v>
      </c>
    </row>
    <row r="956" spans="1:7" x14ac:dyDescent="0.25">
      <c r="A956" s="2">
        <v>2014</v>
      </c>
      <c r="B956" s="2" t="s">
        <v>189</v>
      </c>
      <c r="C956" s="2">
        <v>324.63630325000003</v>
      </c>
      <c r="D956" s="2">
        <v>324.63630325000003</v>
      </c>
      <c r="E956" s="2">
        <v>0</v>
      </c>
      <c r="F956" s="2">
        <v>2</v>
      </c>
      <c r="G956" s="3">
        <v>0</v>
      </c>
    </row>
    <row r="957" spans="1:7" x14ac:dyDescent="0.25">
      <c r="A957" s="2">
        <v>2014</v>
      </c>
      <c r="B957" s="2" t="s">
        <v>190</v>
      </c>
      <c r="C957" s="2">
        <v>324.63630325000003</v>
      </c>
      <c r="D957" s="2">
        <v>324.63630325000003</v>
      </c>
      <c r="E957" s="2">
        <v>0</v>
      </c>
      <c r="F957" s="2">
        <v>1</v>
      </c>
      <c r="G957" s="3">
        <v>0</v>
      </c>
    </row>
    <row r="958" spans="1:7" x14ac:dyDescent="0.25">
      <c r="A958" s="2">
        <v>2014</v>
      </c>
      <c r="B958" s="2" t="s">
        <v>191</v>
      </c>
      <c r="C958" s="2">
        <v>324.63630325000003</v>
      </c>
      <c r="D958" s="2">
        <v>324.63630325000003</v>
      </c>
      <c r="E958" s="2">
        <v>0</v>
      </c>
      <c r="F958" s="2">
        <v>4</v>
      </c>
      <c r="G958" s="3">
        <v>0</v>
      </c>
    </row>
    <row r="959" spans="1:7" x14ac:dyDescent="0.25">
      <c r="A959" s="2">
        <v>2014</v>
      </c>
      <c r="B959" s="2" t="s">
        <v>192</v>
      </c>
      <c r="C959" s="2">
        <v>324.63630325000003</v>
      </c>
      <c r="D959" s="2">
        <v>324.63630325000003</v>
      </c>
      <c r="E959" s="2">
        <v>0</v>
      </c>
      <c r="F959" s="2">
        <v>1</v>
      </c>
      <c r="G959" s="3">
        <v>0</v>
      </c>
    </row>
    <row r="960" spans="1:7" x14ac:dyDescent="0.25">
      <c r="A960" s="2">
        <v>2014</v>
      </c>
      <c r="B960" s="2" t="s">
        <v>1881</v>
      </c>
      <c r="C960" s="2">
        <v>324.63630325000003</v>
      </c>
      <c r="D960" s="2">
        <v>324.63630325000003</v>
      </c>
      <c r="E960" s="2">
        <v>0</v>
      </c>
      <c r="F960" s="2">
        <v>4</v>
      </c>
      <c r="G960" s="3">
        <v>0</v>
      </c>
    </row>
    <row r="961" spans="1:7" x14ac:dyDescent="0.25">
      <c r="A961" s="2">
        <v>2014</v>
      </c>
      <c r="B961" s="2" t="s">
        <v>193</v>
      </c>
      <c r="C961" s="2">
        <v>562.64247508999995</v>
      </c>
      <c r="D961" s="2">
        <v>562.64247508999995</v>
      </c>
      <c r="E961" s="2">
        <v>0</v>
      </c>
      <c r="F961" s="2">
        <v>2</v>
      </c>
      <c r="G961" s="3">
        <v>0</v>
      </c>
    </row>
    <row r="962" spans="1:7" x14ac:dyDescent="0.25">
      <c r="A962" s="2">
        <v>2014</v>
      </c>
      <c r="B962" s="2" t="s">
        <v>269</v>
      </c>
      <c r="C962" s="2">
        <v>259.24884455</v>
      </c>
      <c r="D962" s="2">
        <v>259.24884455</v>
      </c>
      <c r="E962" s="2">
        <v>0</v>
      </c>
      <c r="F962" s="2">
        <v>3</v>
      </c>
      <c r="G962" s="3">
        <v>0</v>
      </c>
    </row>
    <row r="963" spans="1:7" x14ac:dyDescent="0.25">
      <c r="A963" s="2">
        <v>2014</v>
      </c>
      <c r="B963" s="2" t="s">
        <v>270</v>
      </c>
      <c r="C963" s="2">
        <v>569.66593771999999</v>
      </c>
      <c r="D963" s="2">
        <v>569.66593771999999</v>
      </c>
      <c r="E963" s="2">
        <v>0</v>
      </c>
      <c r="F963" s="2">
        <v>2</v>
      </c>
      <c r="G963" s="3">
        <v>0</v>
      </c>
    </row>
    <row r="964" spans="1:7" x14ac:dyDescent="0.25">
      <c r="A964" s="2">
        <v>2014</v>
      </c>
      <c r="B964" s="2" t="s">
        <v>271</v>
      </c>
      <c r="C964" s="2">
        <v>327.77582138999998</v>
      </c>
      <c r="D964" s="2">
        <v>327.77582138999998</v>
      </c>
      <c r="E964" s="2">
        <v>0</v>
      </c>
      <c r="F964" s="2">
        <v>3</v>
      </c>
      <c r="G964" s="3">
        <v>0</v>
      </c>
    </row>
    <row r="965" spans="1:7" x14ac:dyDescent="0.25">
      <c r="A965" s="2">
        <v>2014</v>
      </c>
      <c r="B965" s="2" t="s">
        <v>272</v>
      </c>
      <c r="C965" s="2">
        <v>123.5491145</v>
      </c>
      <c r="D965" s="2">
        <v>123.5491145</v>
      </c>
      <c r="E965" s="2">
        <v>0</v>
      </c>
      <c r="F965" s="2">
        <v>4</v>
      </c>
      <c r="G965" s="3">
        <v>0</v>
      </c>
    </row>
    <row r="966" spans="1:7" x14ac:dyDescent="0.25">
      <c r="A966" s="2">
        <v>2014</v>
      </c>
      <c r="B966" s="2" t="s">
        <v>273</v>
      </c>
      <c r="C966" s="2">
        <v>327.77582138999998</v>
      </c>
      <c r="D966" s="2">
        <v>327.77582138999998</v>
      </c>
      <c r="E966" s="2">
        <v>0</v>
      </c>
      <c r="F966" s="2">
        <v>3</v>
      </c>
      <c r="G966" s="3">
        <v>0</v>
      </c>
    </row>
    <row r="967" spans="1:7" x14ac:dyDescent="0.25">
      <c r="A967" s="2">
        <v>2014</v>
      </c>
      <c r="B967" s="2" t="s">
        <v>274</v>
      </c>
      <c r="C967" s="2">
        <v>225.66246794</v>
      </c>
      <c r="D967" s="2">
        <v>225.66246794</v>
      </c>
      <c r="E967" s="2">
        <v>0</v>
      </c>
      <c r="F967" s="2">
        <v>2</v>
      </c>
      <c r="G967" s="3">
        <v>0</v>
      </c>
    </row>
    <row r="968" spans="1:7" x14ac:dyDescent="0.25">
      <c r="A968" s="2">
        <v>2014</v>
      </c>
      <c r="B968" s="2" t="s">
        <v>275</v>
      </c>
      <c r="C968" s="2">
        <v>225.66246794</v>
      </c>
      <c r="D968" s="2">
        <v>225.66246794</v>
      </c>
      <c r="E968" s="2">
        <v>0</v>
      </c>
      <c r="F968" s="2">
        <v>2</v>
      </c>
      <c r="G968" s="3">
        <v>0</v>
      </c>
    </row>
    <row r="969" spans="1:7" x14ac:dyDescent="0.25">
      <c r="A969" s="2">
        <v>2014</v>
      </c>
      <c r="B969" s="2" t="s">
        <v>276</v>
      </c>
      <c r="C969" s="2">
        <v>123.5491145</v>
      </c>
      <c r="D969" s="2">
        <v>123.5491145</v>
      </c>
      <c r="E969" s="2">
        <v>2.0056827732794535</v>
      </c>
      <c r="F969" s="2">
        <v>1</v>
      </c>
      <c r="G969" s="3">
        <v>2</v>
      </c>
    </row>
    <row r="970" spans="1:7" x14ac:dyDescent="0.25">
      <c r="A970" s="2">
        <v>2014</v>
      </c>
      <c r="B970" s="2" t="s">
        <v>277</v>
      </c>
      <c r="C970" s="2">
        <v>111.58399754</v>
      </c>
      <c r="D970" s="2">
        <v>111.58399754</v>
      </c>
      <c r="E970" s="2">
        <v>0</v>
      </c>
      <c r="F970" s="2">
        <v>1</v>
      </c>
      <c r="G970" s="3">
        <v>0</v>
      </c>
    </row>
    <row r="971" spans="1:7" x14ac:dyDescent="0.25">
      <c r="A971" s="2">
        <v>2014</v>
      </c>
      <c r="B971" s="2" t="s">
        <v>278</v>
      </c>
      <c r="C971" s="2">
        <v>117.36841708</v>
      </c>
      <c r="D971" s="2">
        <v>117.36841708</v>
      </c>
      <c r="E971" s="2">
        <v>0</v>
      </c>
      <c r="F971" s="2">
        <v>1</v>
      </c>
      <c r="G971" s="3">
        <v>0</v>
      </c>
    </row>
    <row r="972" spans="1:7" x14ac:dyDescent="0.25">
      <c r="A972" s="2">
        <v>2014</v>
      </c>
      <c r="B972" s="2" t="s">
        <v>279</v>
      </c>
      <c r="C972" s="2">
        <v>117.36841708</v>
      </c>
      <c r="D972" s="2">
        <v>117.36841708</v>
      </c>
      <c r="E972" s="2">
        <v>0</v>
      </c>
      <c r="F972" s="2">
        <v>1</v>
      </c>
      <c r="G972" s="3">
        <v>0</v>
      </c>
    </row>
    <row r="973" spans="1:7" x14ac:dyDescent="0.25">
      <c r="A973" s="2">
        <v>2014</v>
      </c>
      <c r="B973" s="2" t="s">
        <v>280</v>
      </c>
      <c r="C973" s="2">
        <v>117.36841708</v>
      </c>
      <c r="D973" s="2">
        <v>117.36841708</v>
      </c>
      <c r="E973" s="2">
        <v>0</v>
      </c>
      <c r="F973" s="2">
        <v>1</v>
      </c>
      <c r="G973" s="3">
        <v>0</v>
      </c>
    </row>
    <row r="974" spans="1:7" x14ac:dyDescent="0.25">
      <c r="A974" s="2">
        <v>2014</v>
      </c>
      <c r="B974" s="2" t="s">
        <v>281</v>
      </c>
      <c r="C974" s="2">
        <v>117.36841708</v>
      </c>
      <c r="D974" s="2">
        <v>117.36841708</v>
      </c>
      <c r="E974" s="2">
        <v>0</v>
      </c>
      <c r="F974" s="2">
        <v>1</v>
      </c>
      <c r="G974" s="3">
        <v>0</v>
      </c>
    </row>
    <row r="975" spans="1:7" x14ac:dyDescent="0.25">
      <c r="A975" s="2">
        <v>2014</v>
      </c>
      <c r="B975" s="2" t="s">
        <v>282</v>
      </c>
      <c r="C975" s="2">
        <v>117.36841708</v>
      </c>
      <c r="D975" s="2">
        <v>117.36841708</v>
      </c>
      <c r="E975" s="2">
        <v>0</v>
      </c>
      <c r="F975" s="2">
        <v>1</v>
      </c>
      <c r="G975" s="3">
        <v>0</v>
      </c>
    </row>
    <row r="976" spans="1:7" x14ac:dyDescent="0.25">
      <c r="A976" s="2">
        <v>2014</v>
      </c>
      <c r="B976" s="2" t="s">
        <v>1887</v>
      </c>
      <c r="C976" s="2">
        <v>404.86439244000002</v>
      </c>
      <c r="D976" s="2">
        <v>404.86439244000002</v>
      </c>
      <c r="E976" s="2">
        <v>0</v>
      </c>
      <c r="F976" s="2">
        <v>3</v>
      </c>
      <c r="G976" s="3">
        <v>0</v>
      </c>
    </row>
    <row r="977" spans="1:7" x14ac:dyDescent="0.25">
      <c r="A977" s="2">
        <v>2014</v>
      </c>
      <c r="B977" s="2" t="s">
        <v>283</v>
      </c>
      <c r="C977" s="2">
        <v>81.872436094999998</v>
      </c>
      <c r="D977" s="2">
        <v>81.872436094999998</v>
      </c>
      <c r="E977" s="2">
        <v>0</v>
      </c>
      <c r="F977" s="2">
        <v>1</v>
      </c>
      <c r="G977" s="3">
        <v>0</v>
      </c>
    </row>
    <row r="978" spans="1:7" x14ac:dyDescent="0.25">
      <c r="A978" s="2">
        <v>2014</v>
      </c>
      <c r="B978" s="2" t="s">
        <v>284</v>
      </c>
      <c r="C978" s="2">
        <v>81.872436094999998</v>
      </c>
      <c r="D978" s="2">
        <v>81.872436094999998</v>
      </c>
      <c r="E978" s="2">
        <v>0</v>
      </c>
      <c r="F978" s="2">
        <v>1</v>
      </c>
      <c r="G978" s="3">
        <v>0</v>
      </c>
    </row>
    <row r="979" spans="1:7" x14ac:dyDescent="0.25">
      <c r="A979" s="2">
        <v>2014</v>
      </c>
      <c r="B979" s="2" t="s">
        <v>285</v>
      </c>
      <c r="C979" s="2">
        <v>81.872436094999998</v>
      </c>
      <c r="D979" s="2">
        <v>81.872436094999998</v>
      </c>
      <c r="E979" s="2">
        <v>0</v>
      </c>
      <c r="F979" s="2">
        <v>1</v>
      </c>
      <c r="G979" s="3">
        <v>0</v>
      </c>
    </row>
    <row r="980" spans="1:7" x14ac:dyDescent="0.25">
      <c r="A980" s="2">
        <v>2014</v>
      </c>
      <c r="B980" s="2" t="s">
        <v>286</v>
      </c>
      <c r="C980" s="2">
        <v>81.872436094999998</v>
      </c>
      <c r="D980" s="2">
        <v>81.872436094999998</v>
      </c>
      <c r="E980" s="2">
        <v>0</v>
      </c>
      <c r="F980" s="2">
        <v>1</v>
      </c>
      <c r="G980" s="3">
        <v>0</v>
      </c>
    </row>
    <row r="981" spans="1:7" x14ac:dyDescent="0.25">
      <c r="A981" s="2">
        <v>2014</v>
      </c>
      <c r="B981" s="2" t="s">
        <v>287</v>
      </c>
      <c r="C981" s="2">
        <v>63.726984393999999</v>
      </c>
      <c r="D981" s="2">
        <v>63.726984393999999</v>
      </c>
      <c r="E981" s="2">
        <v>0</v>
      </c>
      <c r="F981" s="2">
        <v>1</v>
      </c>
      <c r="G981" s="3">
        <v>0</v>
      </c>
    </row>
    <row r="982" spans="1:7" x14ac:dyDescent="0.25">
      <c r="A982" s="2">
        <v>2014</v>
      </c>
      <c r="B982" s="2" t="s">
        <v>288</v>
      </c>
      <c r="C982" s="2">
        <v>184.43369659999999</v>
      </c>
      <c r="D982" s="2">
        <v>184.43369659999999</v>
      </c>
      <c r="E982" s="2">
        <v>0</v>
      </c>
      <c r="F982" s="2">
        <v>1</v>
      </c>
      <c r="G982" s="3">
        <v>0</v>
      </c>
    </row>
    <row r="983" spans="1:7" x14ac:dyDescent="0.25">
      <c r="A983" s="2">
        <v>2014</v>
      </c>
      <c r="B983" s="2" t="s">
        <v>289</v>
      </c>
      <c r="C983" s="2">
        <v>184.43369659999999</v>
      </c>
      <c r="D983" s="2">
        <v>184.43369659999999</v>
      </c>
      <c r="E983" s="2">
        <v>0</v>
      </c>
      <c r="F983" s="2">
        <v>1</v>
      </c>
      <c r="G983" s="3">
        <v>0</v>
      </c>
    </row>
    <row r="984" spans="1:7" x14ac:dyDescent="0.25">
      <c r="A984" s="2">
        <v>2014</v>
      </c>
      <c r="B984" s="2" t="s">
        <v>1888</v>
      </c>
      <c r="C984" s="2">
        <v>1411.6437662000001</v>
      </c>
      <c r="D984" s="2">
        <v>1411.6437662000001</v>
      </c>
      <c r="E984" s="2">
        <v>0</v>
      </c>
      <c r="F984" s="2">
        <v>6</v>
      </c>
      <c r="G984" s="3">
        <v>0</v>
      </c>
    </row>
    <row r="985" spans="1:7" x14ac:dyDescent="0.25">
      <c r="A985" s="2">
        <v>2014</v>
      </c>
      <c r="B985" s="2" t="s">
        <v>290</v>
      </c>
      <c r="C985" s="2">
        <v>1411.6437662000001</v>
      </c>
      <c r="D985" s="2">
        <v>1411.6437662000001</v>
      </c>
      <c r="E985" s="2">
        <v>0</v>
      </c>
      <c r="F985" s="2">
        <v>4</v>
      </c>
      <c r="G985" s="3">
        <v>0</v>
      </c>
    </row>
    <row r="986" spans="1:7" x14ac:dyDescent="0.25">
      <c r="A986" s="2">
        <v>2014</v>
      </c>
      <c r="B986" s="2" t="s">
        <v>291</v>
      </c>
      <c r="C986" s="2">
        <v>481.08591689000002</v>
      </c>
      <c r="D986" s="2">
        <v>481.08591689000002</v>
      </c>
      <c r="E986" s="2">
        <v>0</v>
      </c>
      <c r="F986" s="2">
        <v>1</v>
      </c>
      <c r="G986" s="3">
        <v>0</v>
      </c>
    </row>
    <row r="987" spans="1:7" x14ac:dyDescent="0.25">
      <c r="A987" s="2">
        <v>2014</v>
      </c>
      <c r="B987" s="2" t="s">
        <v>292</v>
      </c>
      <c r="C987" s="2">
        <v>481.08591689000002</v>
      </c>
      <c r="D987" s="2">
        <v>481.08591689000002</v>
      </c>
      <c r="E987" s="2">
        <v>0</v>
      </c>
      <c r="F987" s="2">
        <v>1</v>
      </c>
      <c r="G987" s="3">
        <v>0</v>
      </c>
    </row>
    <row r="988" spans="1:7" x14ac:dyDescent="0.25">
      <c r="A988" s="2">
        <v>2014</v>
      </c>
      <c r="B988" s="2" t="s">
        <v>293</v>
      </c>
      <c r="C988" s="2">
        <v>481.08591689000002</v>
      </c>
      <c r="D988" s="2">
        <v>481.08591689000002</v>
      </c>
      <c r="E988" s="2">
        <v>0</v>
      </c>
      <c r="F988" s="2">
        <v>1</v>
      </c>
      <c r="G988" s="3">
        <v>0</v>
      </c>
    </row>
    <row r="989" spans="1:7" x14ac:dyDescent="0.25">
      <c r="A989" s="2">
        <v>2014</v>
      </c>
      <c r="B989" s="2" t="s">
        <v>294</v>
      </c>
      <c r="C989" s="2">
        <v>481.08591689000002</v>
      </c>
      <c r="D989" s="2">
        <v>481.08591689000002</v>
      </c>
      <c r="E989" s="2">
        <v>0</v>
      </c>
      <c r="F989" s="2">
        <v>1</v>
      </c>
      <c r="G989" s="3">
        <v>0</v>
      </c>
    </row>
    <row r="990" spans="1:7" x14ac:dyDescent="0.25">
      <c r="A990" s="2">
        <v>2014</v>
      </c>
      <c r="B990" s="2" t="s">
        <v>295</v>
      </c>
      <c r="C990" s="2">
        <v>481.08591689000002</v>
      </c>
      <c r="D990" s="2">
        <v>481.08591689000002</v>
      </c>
      <c r="E990" s="2">
        <v>0</v>
      </c>
      <c r="F990" s="2">
        <v>1</v>
      </c>
      <c r="G990" s="3">
        <v>0</v>
      </c>
    </row>
    <row r="991" spans="1:7" x14ac:dyDescent="0.25">
      <c r="A991" s="2">
        <v>2014</v>
      </c>
      <c r="B991" s="2" t="s">
        <v>296</v>
      </c>
      <c r="C991" s="2">
        <v>519.03806625000004</v>
      </c>
      <c r="D991" s="2">
        <v>519.03806625000004</v>
      </c>
      <c r="E991" s="2">
        <v>0</v>
      </c>
      <c r="F991" s="2">
        <v>2</v>
      </c>
      <c r="G991" s="3">
        <v>0</v>
      </c>
    </row>
    <row r="992" spans="1:7" x14ac:dyDescent="0.25">
      <c r="A992" s="2">
        <v>2014</v>
      </c>
      <c r="B992" s="2" t="s">
        <v>297</v>
      </c>
      <c r="C992" s="2">
        <v>1016.6403714000002</v>
      </c>
      <c r="D992" s="2">
        <v>1016.6403714000002</v>
      </c>
      <c r="E992" s="2">
        <v>0</v>
      </c>
      <c r="F992" s="2">
        <v>18</v>
      </c>
      <c r="G992" s="3">
        <v>0</v>
      </c>
    </row>
    <row r="993" spans="1:7" x14ac:dyDescent="0.25">
      <c r="A993" s="2">
        <v>2014</v>
      </c>
      <c r="B993" s="2" t="s">
        <v>298</v>
      </c>
      <c r="C993" s="2">
        <v>1150.5371402000001</v>
      </c>
      <c r="D993" s="2">
        <v>1150.5371402000001</v>
      </c>
      <c r="E993" s="2">
        <v>0</v>
      </c>
      <c r="F993" s="2">
        <v>4</v>
      </c>
      <c r="G993" s="3">
        <v>0</v>
      </c>
    </row>
    <row r="994" spans="1:7" x14ac:dyDescent="0.25">
      <c r="A994" s="2">
        <v>2014</v>
      </c>
      <c r="B994" s="2" t="s">
        <v>299</v>
      </c>
      <c r="C994" s="2">
        <v>81.536043945000003</v>
      </c>
      <c r="D994" s="2">
        <v>81.536043945000003</v>
      </c>
      <c r="E994" s="2">
        <v>0</v>
      </c>
      <c r="F994" s="2">
        <v>1</v>
      </c>
      <c r="G994" s="3">
        <v>0</v>
      </c>
    </row>
    <row r="995" spans="1:7" x14ac:dyDescent="0.25">
      <c r="A995" s="2">
        <v>2014</v>
      </c>
      <c r="B995" s="2" t="s">
        <v>300</v>
      </c>
      <c r="C995" s="2">
        <v>475.23129649999998</v>
      </c>
      <c r="D995" s="2">
        <v>475.23129649999998</v>
      </c>
      <c r="E995" s="2">
        <v>0</v>
      </c>
      <c r="F995" s="2">
        <v>4</v>
      </c>
      <c r="G995" s="3">
        <v>0</v>
      </c>
    </row>
    <row r="996" spans="1:7" x14ac:dyDescent="0.25">
      <c r="A996" s="2">
        <v>2014</v>
      </c>
      <c r="B996" s="2" t="s">
        <v>301</v>
      </c>
      <c r="C996" s="2">
        <v>28.280131374</v>
      </c>
      <c r="D996" s="2">
        <v>28.280131374</v>
      </c>
      <c r="E996" s="2">
        <v>0</v>
      </c>
      <c r="F996" s="2">
        <v>1</v>
      </c>
      <c r="G996" s="3">
        <v>0</v>
      </c>
    </row>
    <row r="997" spans="1:7" x14ac:dyDescent="0.25">
      <c r="A997" s="2">
        <v>2014</v>
      </c>
      <c r="B997" s="2" t="s">
        <v>1889</v>
      </c>
      <c r="C997" s="2">
        <v>527.42220686999997</v>
      </c>
      <c r="D997" s="2">
        <v>527.42220686999997</v>
      </c>
      <c r="E997" s="2">
        <v>0</v>
      </c>
      <c r="F997" s="2">
        <v>5</v>
      </c>
      <c r="G997" s="3">
        <v>0</v>
      </c>
    </row>
    <row r="998" spans="1:7" x14ac:dyDescent="0.25">
      <c r="A998" s="2">
        <v>2014</v>
      </c>
      <c r="B998" s="2" t="s">
        <v>302</v>
      </c>
      <c r="C998" s="2">
        <v>1071.5209791</v>
      </c>
      <c r="D998" s="2">
        <v>1071.5209791</v>
      </c>
      <c r="E998" s="2">
        <v>0</v>
      </c>
      <c r="F998" s="2">
        <v>2</v>
      </c>
      <c r="G998" s="3">
        <v>0</v>
      </c>
    </row>
    <row r="999" spans="1:7" x14ac:dyDescent="0.25">
      <c r="A999" s="2">
        <v>2014</v>
      </c>
      <c r="B999" s="2" t="s">
        <v>303</v>
      </c>
      <c r="C999" s="2">
        <v>550.85634617000005</v>
      </c>
      <c r="D999" s="2">
        <v>550.85634617000005</v>
      </c>
      <c r="E999" s="2">
        <v>0</v>
      </c>
      <c r="F999" s="2">
        <v>1</v>
      </c>
      <c r="G999" s="3">
        <v>0</v>
      </c>
    </row>
    <row r="1000" spans="1:7" x14ac:dyDescent="0.25">
      <c r="A1000" s="2">
        <v>2014</v>
      </c>
      <c r="B1000" s="2" t="s">
        <v>304</v>
      </c>
      <c r="C1000" s="2">
        <v>341.71976036000001</v>
      </c>
      <c r="D1000" s="2">
        <v>341.71976036000001</v>
      </c>
      <c r="E1000" s="2">
        <v>0</v>
      </c>
      <c r="F1000" s="2">
        <v>1</v>
      </c>
      <c r="G1000" s="3">
        <v>0</v>
      </c>
    </row>
    <row r="1001" spans="1:7" x14ac:dyDescent="0.25">
      <c r="A1001" s="2">
        <v>2014</v>
      </c>
      <c r="B1001" s="2" t="s">
        <v>305</v>
      </c>
      <c r="C1001" s="2">
        <v>334.46262503000003</v>
      </c>
      <c r="D1001" s="2">
        <v>334.46262503000003</v>
      </c>
      <c r="E1001" s="2">
        <v>0</v>
      </c>
      <c r="F1001" s="2">
        <v>2</v>
      </c>
      <c r="G1001" s="3">
        <v>0</v>
      </c>
    </row>
    <row r="1002" spans="1:7" x14ac:dyDescent="0.25">
      <c r="A1002" s="2">
        <v>2014</v>
      </c>
      <c r="B1002" s="2" t="s">
        <v>306</v>
      </c>
      <c r="C1002" s="2">
        <v>111.95045559</v>
      </c>
      <c r="D1002" s="2">
        <v>111.95045559</v>
      </c>
      <c r="E1002" s="2">
        <v>0</v>
      </c>
      <c r="F1002" s="2">
        <v>1</v>
      </c>
      <c r="G1002" s="3">
        <v>0</v>
      </c>
    </row>
    <row r="1003" spans="1:7" x14ac:dyDescent="0.25">
      <c r="A1003" s="2">
        <v>2014</v>
      </c>
      <c r="B1003" s="2" t="s">
        <v>307</v>
      </c>
      <c r="C1003" s="2">
        <v>73.681739139000001</v>
      </c>
      <c r="D1003" s="2">
        <v>73.681739139000001</v>
      </c>
      <c r="E1003" s="2">
        <v>0</v>
      </c>
      <c r="F1003" s="2">
        <v>1</v>
      </c>
      <c r="G1003" s="3">
        <v>0</v>
      </c>
    </row>
    <row r="1004" spans="1:7" x14ac:dyDescent="0.25">
      <c r="A1004" s="2">
        <v>2014</v>
      </c>
      <c r="B1004" s="2" t="s">
        <v>308</v>
      </c>
      <c r="C1004" s="2">
        <v>73.681739139000001</v>
      </c>
      <c r="D1004" s="2">
        <v>73.681739139000001</v>
      </c>
      <c r="E1004" s="2">
        <v>0</v>
      </c>
      <c r="F1004" s="2">
        <v>1</v>
      </c>
      <c r="G1004" s="3">
        <v>0</v>
      </c>
    </row>
    <row r="1005" spans="1:7" x14ac:dyDescent="0.25">
      <c r="A1005" s="2">
        <v>2014</v>
      </c>
      <c r="B1005" s="2" t="s">
        <v>309</v>
      </c>
      <c r="C1005" s="2">
        <v>380.55009789000002</v>
      </c>
      <c r="D1005" s="2">
        <v>380.55009789000002</v>
      </c>
      <c r="E1005" s="2">
        <v>0</v>
      </c>
      <c r="F1005" s="2">
        <v>1</v>
      </c>
      <c r="G1005" s="3">
        <v>0</v>
      </c>
    </row>
    <row r="1006" spans="1:7" x14ac:dyDescent="0.25">
      <c r="A1006" s="2">
        <v>2014</v>
      </c>
      <c r="B1006" s="2" t="s">
        <v>310</v>
      </c>
      <c r="C1006" s="2">
        <v>387.32589942999999</v>
      </c>
      <c r="D1006" s="2">
        <v>387.32589942999999</v>
      </c>
      <c r="E1006" s="2">
        <v>0</v>
      </c>
      <c r="F1006" s="2">
        <v>6</v>
      </c>
      <c r="G1006" s="3">
        <v>0</v>
      </c>
    </row>
    <row r="1007" spans="1:7" x14ac:dyDescent="0.25">
      <c r="A1007" s="2">
        <v>2014</v>
      </c>
      <c r="B1007" s="2" t="s">
        <v>311</v>
      </c>
      <c r="C1007" s="2">
        <v>387.32589942999999</v>
      </c>
      <c r="D1007" s="2">
        <v>387.32589942999999</v>
      </c>
      <c r="E1007" s="2">
        <v>0</v>
      </c>
      <c r="F1007" s="2">
        <v>16</v>
      </c>
      <c r="G1007" s="3">
        <v>0</v>
      </c>
    </row>
    <row r="1008" spans="1:7" x14ac:dyDescent="0.25">
      <c r="A1008" s="2">
        <v>2014</v>
      </c>
      <c r="B1008" s="2" t="s">
        <v>312</v>
      </c>
      <c r="C1008" s="2">
        <v>387.32589942999999</v>
      </c>
      <c r="D1008" s="2">
        <v>387.32589942999999</v>
      </c>
      <c r="E1008" s="2">
        <v>0</v>
      </c>
      <c r="F1008" s="2">
        <v>6</v>
      </c>
      <c r="G1008" s="3">
        <v>0</v>
      </c>
    </row>
    <row r="1009" spans="1:7" x14ac:dyDescent="0.25">
      <c r="A1009" s="2">
        <v>2014</v>
      </c>
      <c r="B1009" s="2" t="s">
        <v>313</v>
      </c>
      <c r="C1009" s="2">
        <v>6.9572870229000001</v>
      </c>
      <c r="D1009" s="2">
        <v>6.9572870229000001</v>
      </c>
      <c r="E1009" s="2">
        <v>0</v>
      </c>
      <c r="F1009" s="2">
        <v>18</v>
      </c>
      <c r="G1009" s="3">
        <v>0</v>
      </c>
    </row>
    <row r="1010" spans="1:7" x14ac:dyDescent="0.25">
      <c r="A1010" s="2">
        <v>2014</v>
      </c>
      <c r="B1010" s="2" t="s">
        <v>314</v>
      </c>
      <c r="C1010" s="2">
        <v>6.9572870229000001</v>
      </c>
      <c r="D1010" s="2">
        <v>6.9572870229000001</v>
      </c>
      <c r="E1010" s="2">
        <v>0</v>
      </c>
      <c r="F1010" s="2">
        <v>9</v>
      </c>
      <c r="G1010" s="3">
        <v>0</v>
      </c>
    </row>
    <row r="1011" spans="1:7" x14ac:dyDescent="0.25">
      <c r="A1011" s="2">
        <v>2014</v>
      </c>
      <c r="B1011" s="2" t="s">
        <v>315</v>
      </c>
      <c r="C1011" s="2">
        <v>189.76583681</v>
      </c>
      <c r="D1011" s="2">
        <v>189.76583681</v>
      </c>
      <c r="E1011" s="2">
        <v>0</v>
      </c>
      <c r="F1011" s="2">
        <v>1</v>
      </c>
      <c r="G1011" s="3">
        <v>0</v>
      </c>
    </row>
    <row r="1012" spans="1:7" x14ac:dyDescent="0.25">
      <c r="A1012" s="2">
        <v>2014</v>
      </c>
      <c r="B1012" s="2" t="s">
        <v>316</v>
      </c>
      <c r="C1012" s="2">
        <v>189.76583681</v>
      </c>
      <c r="D1012" s="2">
        <v>189.76583681</v>
      </c>
      <c r="E1012" s="2">
        <v>1.6534669663865817</v>
      </c>
      <c r="F1012" s="2">
        <v>4</v>
      </c>
      <c r="G1012" s="3">
        <v>1</v>
      </c>
    </row>
    <row r="1013" spans="1:7" x14ac:dyDescent="0.25">
      <c r="A1013" s="2">
        <v>2014</v>
      </c>
      <c r="B1013" s="2" t="s">
        <v>317</v>
      </c>
      <c r="C1013" s="2">
        <v>1281.6433915</v>
      </c>
      <c r="D1013" s="2">
        <v>1281.6433915</v>
      </c>
      <c r="E1013" s="2">
        <v>0</v>
      </c>
      <c r="F1013" s="2">
        <v>4</v>
      </c>
      <c r="G1013" s="3">
        <v>0</v>
      </c>
    </row>
    <row r="1014" spans="1:7" x14ac:dyDescent="0.25">
      <c r="A1014" s="2">
        <v>2014</v>
      </c>
      <c r="B1014" s="2" t="s">
        <v>318</v>
      </c>
      <c r="C1014" s="2">
        <v>124.34784873</v>
      </c>
      <c r="D1014" s="2">
        <v>124.34784873</v>
      </c>
      <c r="E1014" s="2">
        <v>0</v>
      </c>
      <c r="F1014" s="2">
        <v>1</v>
      </c>
      <c r="G1014" s="3">
        <v>0</v>
      </c>
    </row>
    <row r="1015" spans="1:7" x14ac:dyDescent="0.25">
      <c r="A1015" s="2">
        <v>2014</v>
      </c>
      <c r="B1015" s="2" t="s">
        <v>319</v>
      </c>
      <c r="C1015" s="2">
        <v>121.99296997</v>
      </c>
      <c r="D1015" s="2">
        <v>121.99296997</v>
      </c>
      <c r="E1015" s="2">
        <v>0</v>
      </c>
      <c r="F1015" s="2">
        <v>1</v>
      </c>
      <c r="G1015" s="3">
        <v>0</v>
      </c>
    </row>
    <row r="1016" spans="1:7" x14ac:dyDescent="0.25">
      <c r="A1016" s="2">
        <v>2014</v>
      </c>
      <c r="B1016" s="2" t="s">
        <v>320</v>
      </c>
      <c r="C1016" s="2">
        <v>136.91912303999999</v>
      </c>
      <c r="D1016" s="2">
        <v>136.91912303999999</v>
      </c>
      <c r="E1016" s="2">
        <v>0</v>
      </c>
      <c r="F1016" s="2">
        <v>1</v>
      </c>
      <c r="G1016" s="3">
        <v>0</v>
      </c>
    </row>
    <row r="1017" spans="1:7" x14ac:dyDescent="0.25">
      <c r="A1017" s="2">
        <v>2014</v>
      </c>
      <c r="B1017" s="2" t="s">
        <v>321</v>
      </c>
      <c r="C1017" s="2">
        <v>255.40587291</v>
      </c>
      <c r="D1017" s="2">
        <v>255.40587291</v>
      </c>
      <c r="E1017" s="2">
        <v>0</v>
      </c>
      <c r="F1017" s="2">
        <v>3</v>
      </c>
      <c r="G1017" s="3">
        <v>0</v>
      </c>
    </row>
    <row r="1018" spans="1:7" x14ac:dyDescent="0.25">
      <c r="A1018" s="2">
        <v>2014</v>
      </c>
      <c r="B1018" s="2" t="s">
        <v>322</v>
      </c>
      <c r="C1018" s="2">
        <v>196.16249798000001</v>
      </c>
      <c r="D1018" s="2">
        <v>196.16249798000001</v>
      </c>
      <c r="E1018" s="2">
        <v>0</v>
      </c>
      <c r="F1018" s="2">
        <v>2</v>
      </c>
      <c r="G1018" s="3">
        <v>0</v>
      </c>
    </row>
    <row r="1019" spans="1:7" x14ac:dyDescent="0.25">
      <c r="A1019" s="2">
        <v>2014</v>
      </c>
      <c r="B1019" s="2" t="s">
        <v>323</v>
      </c>
      <c r="C1019" s="2">
        <v>168.29079712000001</v>
      </c>
      <c r="D1019" s="2">
        <v>168.29079712000001</v>
      </c>
      <c r="E1019" s="2">
        <v>0</v>
      </c>
      <c r="F1019" s="2">
        <v>4</v>
      </c>
      <c r="G1019" s="3">
        <v>0</v>
      </c>
    </row>
    <row r="1020" spans="1:7" x14ac:dyDescent="0.25">
      <c r="A1020" s="2">
        <v>2014</v>
      </c>
      <c r="B1020" s="2" t="s">
        <v>324</v>
      </c>
      <c r="C1020" s="2">
        <v>140.66216231999999</v>
      </c>
      <c r="D1020" s="2">
        <v>140.66216231999999</v>
      </c>
      <c r="E1020" s="2">
        <v>0</v>
      </c>
      <c r="F1020" s="2">
        <v>1</v>
      </c>
      <c r="G1020" s="3">
        <v>0</v>
      </c>
    </row>
    <row r="1021" spans="1:7" x14ac:dyDescent="0.25">
      <c r="A1021" s="2">
        <v>2014</v>
      </c>
      <c r="B1021" s="2" t="s">
        <v>325</v>
      </c>
      <c r="C1021" s="2">
        <v>140.66216231999999</v>
      </c>
      <c r="D1021" s="2">
        <v>140.66216231999999</v>
      </c>
      <c r="E1021" s="2">
        <v>0</v>
      </c>
      <c r="F1021" s="2">
        <v>16</v>
      </c>
      <c r="G1021" s="3">
        <v>0</v>
      </c>
    </row>
    <row r="1022" spans="1:7" x14ac:dyDescent="0.25">
      <c r="A1022" s="2">
        <v>2014</v>
      </c>
      <c r="B1022" s="2" t="s">
        <v>326</v>
      </c>
      <c r="C1022" s="2">
        <v>258.34751968</v>
      </c>
      <c r="D1022" s="2">
        <v>258.34751968</v>
      </c>
      <c r="E1022" s="2">
        <v>0</v>
      </c>
      <c r="F1022" s="2">
        <v>1</v>
      </c>
      <c r="G1022" s="3">
        <v>0</v>
      </c>
    </row>
    <row r="1023" spans="1:7" x14ac:dyDescent="0.25">
      <c r="A1023" s="2">
        <v>2014</v>
      </c>
      <c r="B1023" s="2" t="s">
        <v>327</v>
      </c>
      <c r="C1023" s="2">
        <v>622.34625229999995</v>
      </c>
      <c r="D1023" s="2">
        <v>622.34625229999995</v>
      </c>
      <c r="E1023" s="2">
        <v>0</v>
      </c>
      <c r="F1023" s="2">
        <v>1</v>
      </c>
      <c r="G1023" s="3">
        <v>0</v>
      </c>
    </row>
    <row r="1024" spans="1:7" x14ac:dyDescent="0.25">
      <c r="A1024" s="2">
        <v>2014</v>
      </c>
      <c r="B1024" s="2" t="s">
        <v>328</v>
      </c>
      <c r="C1024" s="2">
        <v>1715.2982870000003</v>
      </c>
      <c r="D1024" s="2">
        <v>1715.2982870000003</v>
      </c>
      <c r="E1024" s="2">
        <v>0</v>
      </c>
      <c r="F1024" s="2">
        <v>9</v>
      </c>
      <c r="G1024" s="3">
        <v>0</v>
      </c>
    </row>
    <row r="1025" spans="1:7" x14ac:dyDescent="0.25">
      <c r="A1025" s="2">
        <v>2014</v>
      </c>
      <c r="B1025" s="2" t="s">
        <v>329</v>
      </c>
      <c r="C1025" s="2">
        <v>77.299460143999994</v>
      </c>
      <c r="D1025" s="2">
        <v>77.299460143999994</v>
      </c>
      <c r="E1025" s="2">
        <v>0</v>
      </c>
      <c r="F1025" s="2">
        <v>1</v>
      </c>
      <c r="G1025" s="3">
        <v>0</v>
      </c>
    </row>
    <row r="1026" spans="1:7" x14ac:dyDescent="0.25">
      <c r="A1026" s="2">
        <v>2014</v>
      </c>
      <c r="B1026" s="2" t="s">
        <v>330</v>
      </c>
      <c r="C1026" s="2">
        <v>326.39694530999998</v>
      </c>
      <c r="D1026" s="2">
        <v>326.39694530999998</v>
      </c>
      <c r="E1026" s="2">
        <v>0</v>
      </c>
      <c r="F1026" s="2">
        <v>1</v>
      </c>
      <c r="G1026" s="3">
        <v>0</v>
      </c>
    </row>
    <row r="1027" spans="1:7" x14ac:dyDescent="0.25">
      <c r="A1027" s="2">
        <v>2014</v>
      </c>
      <c r="B1027" s="2" t="s">
        <v>331</v>
      </c>
      <c r="C1027" s="2">
        <v>1159.5542751999999</v>
      </c>
      <c r="D1027" s="2">
        <v>1159.5542751999999</v>
      </c>
      <c r="E1027" s="2">
        <v>1.9290447941176787</v>
      </c>
      <c r="F1027" s="2">
        <v>3</v>
      </c>
      <c r="G1027" s="3">
        <v>2</v>
      </c>
    </row>
    <row r="1028" spans="1:7" x14ac:dyDescent="0.25">
      <c r="A1028" s="2">
        <v>2014</v>
      </c>
      <c r="B1028" s="2" t="s">
        <v>394</v>
      </c>
      <c r="C1028" s="2">
        <v>99.746625651000002</v>
      </c>
      <c r="D1028" s="2">
        <v>99.746625651000002</v>
      </c>
      <c r="E1028" s="2">
        <v>0</v>
      </c>
      <c r="F1028" s="2">
        <v>1</v>
      </c>
      <c r="G1028" s="3">
        <v>0</v>
      </c>
    </row>
    <row r="1029" spans="1:7" x14ac:dyDescent="0.25">
      <c r="A1029" s="2">
        <v>2014</v>
      </c>
      <c r="B1029" s="2" t="s">
        <v>395</v>
      </c>
      <c r="C1029" s="2">
        <v>99.746625651000002</v>
      </c>
      <c r="D1029" s="2">
        <v>99.746625651000002</v>
      </c>
      <c r="E1029" s="2">
        <v>0</v>
      </c>
      <c r="F1029" s="2">
        <v>16</v>
      </c>
      <c r="G1029" s="3">
        <v>0</v>
      </c>
    </row>
    <row r="1030" spans="1:7" x14ac:dyDescent="0.25">
      <c r="A1030" s="2">
        <v>2014</v>
      </c>
      <c r="B1030" s="2" t="s">
        <v>396</v>
      </c>
      <c r="C1030" s="2">
        <v>343.86661131</v>
      </c>
      <c r="D1030" s="2">
        <v>343.86661131</v>
      </c>
      <c r="E1030" s="2">
        <v>0</v>
      </c>
      <c r="F1030" s="2">
        <v>1</v>
      </c>
      <c r="G1030" s="3">
        <v>0</v>
      </c>
    </row>
    <row r="1031" spans="1:7" x14ac:dyDescent="0.25">
      <c r="A1031" s="2">
        <v>2014</v>
      </c>
      <c r="B1031" s="2" t="s">
        <v>397</v>
      </c>
      <c r="C1031" s="2">
        <v>494.89818788999997</v>
      </c>
      <c r="D1031" s="2">
        <v>494.89818788999997</v>
      </c>
      <c r="E1031" s="2">
        <v>0</v>
      </c>
      <c r="F1031" s="2">
        <v>2</v>
      </c>
      <c r="G1031" s="3">
        <v>0</v>
      </c>
    </row>
    <row r="1032" spans="1:7" x14ac:dyDescent="0.25">
      <c r="A1032" s="2">
        <v>2014</v>
      </c>
      <c r="B1032" s="2" t="s">
        <v>1895</v>
      </c>
      <c r="C1032" s="2">
        <v>494.89818788999997</v>
      </c>
      <c r="D1032" s="2">
        <v>494.89818788999997</v>
      </c>
      <c r="E1032" s="2">
        <v>0</v>
      </c>
      <c r="F1032" s="2">
        <v>2</v>
      </c>
      <c r="G1032" s="3">
        <v>0</v>
      </c>
    </row>
    <row r="1033" spans="1:7" x14ac:dyDescent="0.25">
      <c r="A1033" s="2">
        <v>2014</v>
      </c>
      <c r="B1033" s="2" t="s">
        <v>398</v>
      </c>
      <c r="C1033" s="2">
        <v>38.719991086999997</v>
      </c>
      <c r="D1033" s="2">
        <v>38.719991086999997</v>
      </c>
      <c r="E1033" s="2">
        <v>0</v>
      </c>
      <c r="F1033" s="2">
        <v>1</v>
      </c>
      <c r="G1033" s="3">
        <v>0</v>
      </c>
    </row>
    <row r="1034" spans="1:7" x14ac:dyDescent="0.25">
      <c r="A1034" s="2">
        <v>2014</v>
      </c>
      <c r="B1034" s="2" t="s">
        <v>399</v>
      </c>
      <c r="C1034" s="2">
        <v>18.217030837999999</v>
      </c>
      <c r="D1034" s="2">
        <v>18.217030837999999</v>
      </c>
      <c r="E1034" s="2">
        <v>0</v>
      </c>
      <c r="F1034" s="2">
        <v>2</v>
      </c>
      <c r="G1034" s="3">
        <v>0</v>
      </c>
    </row>
    <row r="1035" spans="1:7" x14ac:dyDescent="0.25">
      <c r="A1035" s="2">
        <v>2014</v>
      </c>
      <c r="B1035" s="2" t="s">
        <v>400</v>
      </c>
      <c r="C1035" s="2">
        <v>18.217030837999999</v>
      </c>
      <c r="D1035" s="2">
        <v>18.217030837999999</v>
      </c>
      <c r="E1035" s="2">
        <v>2.4250848841808623</v>
      </c>
      <c r="F1035" s="2">
        <v>1</v>
      </c>
      <c r="G1035" s="3">
        <v>1.0483298933</v>
      </c>
    </row>
    <row r="1036" spans="1:7" x14ac:dyDescent="0.25">
      <c r="A1036" s="2">
        <v>2014</v>
      </c>
      <c r="B1036" s="2" t="s">
        <v>401</v>
      </c>
      <c r="C1036" s="2">
        <v>262.05467188</v>
      </c>
      <c r="D1036" s="2">
        <v>262.05467188</v>
      </c>
      <c r="E1036" s="2">
        <v>2.4250848846310529</v>
      </c>
      <c r="F1036" s="2">
        <v>6</v>
      </c>
      <c r="G1036" s="3">
        <v>0.18451824450000001</v>
      </c>
    </row>
    <row r="1037" spans="1:7" x14ac:dyDescent="0.25">
      <c r="A1037" s="2">
        <v>2014</v>
      </c>
      <c r="B1037" s="2" t="s">
        <v>402</v>
      </c>
      <c r="C1037" s="2">
        <v>24.186750241999999</v>
      </c>
      <c r="D1037" s="2">
        <v>24.186750241999999</v>
      </c>
      <c r="E1037" s="2">
        <v>1.6360620509337667</v>
      </c>
      <c r="F1037" s="2">
        <v>36</v>
      </c>
      <c r="G1037" s="3">
        <v>31.092036526000001</v>
      </c>
    </row>
    <row r="1038" spans="1:7" x14ac:dyDescent="0.25">
      <c r="A1038" s="2">
        <v>2014</v>
      </c>
      <c r="B1038" s="2" t="s">
        <v>404</v>
      </c>
      <c r="C1038" s="2">
        <v>17.925624739</v>
      </c>
      <c r="D1038" s="2">
        <v>17.925624739</v>
      </c>
      <c r="E1038" s="2">
        <v>0</v>
      </c>
      <c r="F1038" s="2">
        <v>4</v>
      </c>
      <c r="G1038" s="3">
        <v>0</v>
      </c>
    </row>
    <row r="1039" spans="1:7" x14ac:dyDescent="0.25">
      <c r="A1039" s="2">
        <v>2014</v>
      </c>
      <c r="B1039" s="2" t="s">
        <v>1896</v>
      </c>
      <c r="C1039" s="2">
        <v>60.903868744999997</v>
      </c>
      <c r="D1039" s="2">
        <v>60.903868744999997</v>
      </c>
      <c r="E1039" s="2">
        <v>0</v>
      </c>
      <c r="F1039" s="2">
        <v>2</v>
      </c>
      <c r="G1039" s="3">
        <v>0</v>
      </c>
    </row>
    <row r="1040" spans="1:7" x14ac:dyDescent="0.25">
      <c r="A1040" s="2">
        <v>2014</v>
      </c>
      <c r="B1040" s="2" t="s">
        <v>405</v>
      </c>
      <c r="C1040" s="2">
        <v>60.90386874499999</v>
      </c>
      <c r="D1040" s="2">
        <v>60.90386874499999</v>
      </c>
      <c r="E1040" s="2">
        <v>0</v>
      </c>
      <c r="F1040" s="2">
        <v>9</v>
      </c>
      <c r="G1040" s="3">
        <v>0</v>
      </c>
    </row>
    <row r="1041" spans="1:7" x14ac:dyDescent="0.25">
      <c r="A1041" s="2">
        <v>2014</v>
      </c>
      <c r="B1041" s="2" t="s">
        <v>406</v>
      </c>
      <c r="C1041" s="2">
        <v>12.515292130000001</v>
      </c>
      <c r="D1041" s="2">
        <v>12.515292130000001</v>
      </c>
      <c r="E1041" s="2">
        <v>1.2597843553421575</v>
      </c>
      <c r="F1041" s="2">
        <v>25</v>
      </c>
      <c r="G1041" s="3">
        <v>7</v>
      </c>
    </row>
    <row r="1042" spans="1:7" x14ac:dyDescent="0.25">
      <c r="A1042" s="2">
        <v>2014</v>
      </c>
      <c r="B1042" s="2" t="s">
        <v>407</v>
      </c>
      <c r="C1042" s="2">
        <v>18.164081464999999</v>
      </c>
      <c r="D1042" s="2">
        <v>18.164081464999999</v>
      </c>
      <c r="E1042" s="2">
        <v>0</v>
      </c>
      <c r="F1042" s="2">
        <v>9</v>
      </c>
      <c r="G1042" s="3">
        <v>0</v>
      </c>
    </row>
    <row r="1043" spans="1:7" x14ac:dyDescent="0.25">
      <c r="A1043" s="2">
        <v>2014</v>
      </c>
      <c r="B1043" s="2" t="s">
        <v>408</v>
      </c>
      <c r="C1043" s="2">
        <v>257.91831545999997</v>
      </c>
      <c r="D1043" s="2">
        <v>257.91831545999997</v>
      </c>
      <c r="E1043" s="2">
        <v>0</v>
      </c>
      <c r="F1043" s="2">
        <v>4</v>
      </c>
      <c r="G1043" s="3">
        <v>0</v>
      </c>
    </row>
    <row r="1044" spans="1:7" x14ac:dyDescent="0.25">
      <c r="A1044" s="2">
        <v>2014</v>
      </c>
      <c r="B1044" s="2" t="s">
        <v>409</v>
      </c>
      <c r="C1044" s="2">
        <v>63.427900512999997</v>
      </c>
      <c r="D1044" s="2">
        <v>63.427900512999997</v>
      </c>
      <c r="E1044" s="2">
        <v>0.88184904873951031</v>
      </c>
      <c r="F1044" s="2">
        <v>12</v>
      </c>
      <c r="G1044" s="3">
        <v>1</v>
      </c>
    </row>
    <row r="1045" spans="1:7" x14ac:dyDescent="0.25">
      <c r="A1045" s="2">
        <v>2014</v>
      </c>
      <c r="B1045" s="2" t="s">
        <v>410</v>
      </c>
      <c r="C1045" s="2">
        <v>142.67518401000001</v>
      </c>
      <c r="D1045" s="2">
        <v>142.67518401000001</v>
      </c>
      <c r="E1045" s="2">
        <v>1.6387694822485426</v>
      </c>
      <c r="F1045" s="2">
        <v>5</v>
      </c>
      <c r="G1045" s="3">
        <v>3.3756881155</v>
      </c>
    </row>
    <row r="1046" spans="1:7" x14ac:dyDescent="0.25">
      <c r="A1046" s="2">
        <v>2014</v>
      </c>
      <c r="B1046" s="2" t="s">
        <v>411</v>
      </c>
      <c r="C1046" s="2">
        <v>88.015000580999995</v>
      </c>
      <c r="D1046" s="2">
        <v>88.015000580999995</v>
      </c>
      <c r="E1046" s="2">
        <v>1.2125424419335489</v>
      </c>
      <c r="F1046" s="2">
        <v>8</v>
      </c>
      <c r="G1046" s="3">
        <v>0.52946255440000001</v>
      </c>
    </row>
    <row r="1047" spans="1:7" x14ac:dyDescent="0.25">
      <c r="A1047" s="2">
        <v>2014</v>
      </c>
      <c r="B1047" s="2" t="s">
        <v>412</v>
      </c>
      <c r="C1047" s="2">
        <v>401.02013445</v>
      </c>
      <c r="D1047" s="2">
        <v>401.02013445</v>
      </c>
      <c r="E1047" s="2">
        <v>0</v>
      </c>
      <c r="F1047" s="2">
        <v>2</v>
      </c>
      <c r="G1047" s="3">
        <v>0</v>
      </c>
    </row>
    <row r="1048" spans="1:7" x14ac:dyDescent="0.25">
      <c r="A1048" s="2">
        <v>2014</v>
      </c>
      <c r="B1048" s="2" t="s">
        <v>413</v>
      </c>
      <c r="C1048" s="2">
        <v>17.685901997999999</v>
      </c>
      <c r="D1048" s="2">
        <v>17.685901997999999</v>
      </c>
      <c r="E1048" s="2">
        <v>1.5707936180860849</v>
      </c>
      <c r="F1048" s="2">
        <v>25</v>
      </c>
      <c r="G1048" s="3">
        <v>4.9754459437999996</v>
      </c>
    </row>
    <row r="1049" spans="1:7" x14ac:dyDescent="0.25">
      <c r="A1049" s="2">
        <v>2014</v>
      </c>
      <c r="B1049" s="2" t="s">
        <v>414</v>
      </c>
      <c r="C1049" s="2">
        <v>58.123691844</v>
      </c>
      <c r="D1049" s="2">
        <v>58.123691844</v>
      </c>
      <c r="E1049" s="2">
        <v>1.4513765593664034</v>
      </c>
      <c r="F1049" s="2">
        <v>18</v>
      </c>
      <c r="G1049" s="3">
        <v>14.804223422</v>
      </c>
    </row>
    <row r="1050" spans="1:7" x14ac:dyDescent="0.25">
      <c r="A1050" s="2">
        <v>2014</v>
      </c>
      <c r="B1050" s="2" t="s">
        <v>415</v>
      </c>
      <c r="C1050" s="2">
        <v>33.099094882999999</v>
      </c>
      <c r="D1050" s="2">
        <v>33.099094882999999</v>
      </c>
      <c r="E1050" s="2">
        <v>1.653466966386582</v>
      </c>
      <c r="F1050" s="2">
        <v>16</v>
      </c>
      <c r="G1050" s="3">
        <v>14.693938599999999</v>
      </c>
    </row>
    <row r="1051" spans="1:7" x14ac:dyDescent="0.25">
      <c r="A1051" s="2">
        <v>2014</v>
      </c>
      <c r="B1051" s="2" t="s">
        <v>416</v>
      </c>
      <c r="C1051" s="2">
        <v>158.22207968999999</v>
      </c>
      <c r="D1051" s="2">
        <v>158.22207968999999</v>
      </c>
      <c r="E1051" s="2">
        <v>1.1904962157847772</v>
      </c>
      <c r="F1051" s="2">
        <v>6</v>
      </c>
      <c r="G1051" s="3">
        <v>2.6009774254</v>
      </c>
    </row>
    <row r="1052" spans="1:7" x14ac:dyDescent="0.25">
      <c r="A1052" s="2">
        <v>2014</v>
      </c>
      <c r="B1052" s="2" t="s">
        <v>417</v>
      </c>
      <c r="C1052" s="2">
        <v>385.73348908999998</v>
      </c>
      <c r="D1052" s="2">
        <v>385.73348908999998</v>
      </c>
      <c r="E1052" s="2">
        <v>0</v>
      </c>
      <c r="F1052" s="2">
        <v>1</v>
      </c>
      <c r="G1052" s="3">
        <v>0</v>
      </c>
    </row>
    <row r="1053" spans="1:7" x14ac:dyDescent="0.25">
      <c r="A1053" s="2">
        <v>2014</v>
      </c>
      <c r="B1053" s="2" t="s">
        <v>418</v>
      </c>
      <c r="C1053" s="2">
        <v>184.68750219</v>
      </c>
      <c r="D1053" s="2">
        <v>184.68750219</v>
      </c>
      <c r="E1053" s="2">
        <v>0</v>
      </c>
      <c r="F1053" s="2">
        <v>1</v>
      </c>
      <c r="G1053" s="3">
        <v>0</v>
      </c>
    </row>
    <row r="1054" spans="1:7" x14ac:dyDescent="0.25">
      <c r="A1054" s="2">
        <v>2014</v>
      </c>
      <c r="B1054" s="2" t="s">
        <v>419</v>
      </c>
      <c r="C1054" s="2">
        <v>184.68750219</v>
      </c>
      <c r="D1054" s="2">
        <v>184.68750219</v>
      </c>
      <c r="E1054" s="2">
        <v>0</v>
      </c>
      <c r="F1054" s="2">
        <v>1</v>
      </c>
      <c r="G1054" s="3">
        <v>0</v>
      </c>
    </row>
    <row r="1055" spans="1:7" x14ac:dyDescent="0.25">
      <c r="A1055" s="2">
        <v>2014</v>
      </c>
      <c r="B1055" s="2" t="s">
        <v>420</v>
      </c>
      <c r="C1055" s="2">
        <v>345.39862934000001</v>
      </c>
      <c r="D1055" s="2">
        <v>345.39862934000001</v>
      </c>
      <c r="E1055" s="2">
        <v>0</v>
      </c>
      <c r="F1055" s="2">
        <v>1</v>
      </c>
      <c r="G1055" s="3">
        <v>0</v>
      </c>
    </row>
    <row r="1056" spans="1:7" x14ac:dyDescent="0.25">
      <c r="A1056" s="2">
        <v>2014</v>
      </c>
      <c r="B1056" s="2" t="s">
        <v>421</v>
      </c>
      <c r="C1056" s="2">
        <v>362.93390588</v>
      </c>
      <c r="D1056" s="2">
        <v>362.93390588</v>
      </c>
      <c r="E1056" s="2">
        <v>0</v>
      </c>
      <c r="F1056" s="2">
        <v>1</v>
      </c>
      <c r="G1056" s="3">
        <v>0</v>
      </c>
    </row>
    <row r="1057" spans="1:7" x14ac:dyDescent="0.25">
      <c r="A1057" s="2">
        <v>2014</v>
      </c>
      <c r="B1057" s="2" t="s">
        <v>422</v>
      </c>
      <c r="C1057" s="2">
        <v>648.19206365000002</v>
      </c>
      <c r="D1057" s="2">
        <v>648.19206365000002</v>
      </c>
      <c r="E1057" s="2">
        <v>0</v>
      </c>
      <c r="F1057" s="2">
        <v>2</v>
      </c>
      <c r="G1057" s="3">
        <v>0</v>
      </c>
    </row>
    <row r="1058" spans="1:7" x14ac:dyDescent="0.25">
      <c r="A1058" s="2">
        <v>2014</v>
      </c>
      <c r="B1058" s="2" t="s">
        <v>423</v>
      </c>
      <c r="C1058" s="2">
        <v>1072.4630413</v>
      </c>
      <c r="D1058" s="2">
        <v>1072.4630413</v>
      </c>
      <c r="E1058" s="2">
        <v>0</v>
      </c>
      <c r="F1058" s="2">
        <v>3</v>
      </c>
      <c r="G1058" s="3">
        <v>0</v>
      </c>
    </row>
    <row r="1059" spans="1:7" x14ac:dyDescent="0.25">
      <c r="A1059" s="2">
        <v>2014</v>
      </c>
      <c r="B1059" s="2" t="s">
        <v>424</v>
      </c>
      <c r="C1059" s="2">
        <v>49.157483360999997</v>
      </c>
      <c r="D1059" s="2">
        <v>49.157483360999997</v>
      </c>
      <c r="E1059" s="2">
        <v>0</v>
      </c>
      <c r="F1059" s="2">
        <v>4</v>
      </c>
      <c r="G1059" s="3">
        <v>0</v>
      </c>
    </row>
    <row r="1060" spans="1:7" x14ac:dyDescent="0.25">
      <c r="A1060" s="2">
        <v>2014</v>
      </c>
      <c r="B1060" s="2" t="s">
        <v>425</v>
      </c>
      <c r="C1060" s="2">
        <v>49.157483360999997</v>
      </c>
      <c r="D1060" s="2">
        <v>49.157483360999997</v>
      </c>
      <c r="E1060" s="2">
        <v>0</v>
      </c>
      <c r="F1060" s="2">
        <v>4</v>
      </c>
      <c r="G1060" s="3">
        <v>0</v>
      </c>
    </row>
    <row r="1061" spans="1:7" x14ac:dyDescent="0.25">
      <c r="A1061" s="2">
        <v>2014</v>
      </c>
      <c r="B1061" s="2" t="s">
        <v>426</v>
      </c>
      <c r="C1061" s="2">
        <v>373.60199684000003</v>
      </c>
      <c r="D1061" s="2">
        <v>373.60199684000003</v>
      </c>
      <c r="E1061" s="2">
        <v>0</v>
      </c>
      <c r="F1061" s="2">
        <v>2</v>
      </c>
      <c r="G1061" s="3">
        <v>0</v>
      </c>
    </row>
    <row r="1062" spans="1:7" x14ac:dyDescent="0.25">
      <c r="A1062" s="2">
        <v>2014</v>
      </c>
      <c r="B1062" s="2" t="s">
        <v>427</v>
      </c>
      <c r="C1062" s="2">
        <v>2.7823379071000001</v>
      </c>
      <c r="D1062" s="2">
        <v>2.7823379071000001</v>
      </c>
      <c r="E1062" s="2">
        <v>1.4605624869958047</v>
      </c>
      <c r="F1062" s="2">
        <v>9</v>
      </c>
      <c r="G1062" s="3">
        <v>4.7262215707999999</v>
      </c>
    </row>
    <row r="1063" spans="1:7" x14ac:dyDescent="0.25">
      <c r="A1063" s="2">
        <v>2014</v>
      </c>
      <c r="B1063" s="2" t="s">
        <v>428</v>
      </c>
      <c r="C1063" s="2">
        <v>439.72551878000002</v>
      </c>
      <c r="D1063" s="2">
        <v>439.72551878000002</v>
      </c>
      <c r="E1063" s="2">
        <v>0</v>
      </c>
      <c r="F1063" s="2">
        <v>1</v>
      </c>
      <c r="G1063" s="3">
        <v>0</v>
      </c>
    </row>
    <row r="1064" spans="1:7" x14ac:dyDescent="0.25">
      <c r="A1064" s="2">
        <v>2014</v>
      </c>
      <c r="B1064" s="2" t="s">
        <v>429</v>
      </c>
      <c r="C1064" s="2">
        <v>459.21751232000003</v>
      </c>
      <c r="D1064" s="2">
        <v>459.21751232000003</v>
      </c>
      <c r="E1064" s="2">
        <v>1.9915091017367275</v>
      </c>
      <c r="F1064" s="2">
        <v>9</v>
      </c>
      <c r="G1064" s="3">
        <v>15</v>
      </c>
    </row>
    <row r="1065" spans="1:7" x14ac:dyDescent="0.25">
      <c r="A1065" s="2">
        <v>2014</v>
      </c>
      <c r="B1065" s="2" t="s">
        <v>430</v>
      </c>
      <c r="C1065" s="2">
        <v>735.74245023000003</v>
      </c>
      <c r="D1065" s="2">
        <v>735.74245023000003</v>
      </c>
      <c r="E1065" s="2">
        <v>2.2229944770203507</v>
      </c>
      <c r="F1065" s="2">
        <v>4</v>
      </c>
      <c r="G1065" s="3">
        <v>7</v>
      </c>
    </row>
    <row r="1066" spans="1:7" x14ac:dyDescent="0.25">
      <c r="A1066" s="2">
        <v>2014</v>
      </c>
      <c r="B1066" s="2" t="s">
        <v>431</v>
      </c>
      <c r="C1066" s="2">
        <v>735.74245023000003</v>
      </c>
      <c r="D1066" s="2">
        <v>735.74245023000003</v>
      </c>
      <c r="E1066" s="2">
        <v>0</v>
      </c>
      <c r="F1066" s="2">
        <v>4</v>
      </c>
      <c r="G1066" s="3">
        <v>0</v>
      </c>
    </row>
    <row r="1067" spans="1:7" x14ac:dyDescent="0.25">
      <c r="A1067" s="2">
        <v>2014</v>
      </c>
      <c r="B1067" s="2" t="s">
        <v>432</v>
      </c>
      <c r="C1067" s="2">
        <v>2.7413575037000002</v>
      </c>
      <c r="D1067" s="2">
        <v>2.7413575037000002</v>
      </c>
      <c r="E1067" s="2">
        <v>1.0961873591682434</v>
      </c>
      <c r="F1067" s="2">
        <v>24</v>
      </c>
      <c r="G1067" s="3">
        <v>20.422466904</v>
      </c>
    </row>
    <row r="1068" spans="1:7" x14ac:dyDescent="0.25">
      <c r="A1068" s="2">
        <v>2014</v>
      </c>
      <c r="B1068" s="2" t="s">
        <v>467</v>
      </c>
      <c r="C1068" s="2">
        <v>127.36862524999999</v>
      </c>
      <c r="D1068" s="2">
        <v>127.36862524999999</v>
      </c>
      <c r="E1068" s="2">
        <v>0</v>
      </c>
      <c r="F1068" s="2">
        <v>9</v>
      </c>
      <c r="G1068" s="3">
        <v>0</v>
      </c>
    </row>
    <row r="1069" spans="1:7" x14ac:dyDescent="0.25">
      <c r="A1069" s="2">
        <v>2014</v>
      </c>
      <c r="B1069" s="2" t="s">
        <v>468</v>
      </c>
      <c r="C1069" s="2">
        <v>127.36862524999999</v>
      </c>
      <c r="D1069" s="2">
        <v>127.36862524999999</v>
      </c>
      <c r="E1069" s="2">
        <v>0</v>
      </c>
      <c r="F1069" s="2">
        <v>4</v>
      </c>
      <c r="G1069" s="3">
        <v>0</v>
      </c>
    </row>
    <row r="1070" spans="1:7" x14ac:dyDescent="0.25">
      <c r="A1070" s="2">
        <v>2014</v>
      </c>
      <c r="B1070" s="2" t="s">
        <v>469</v>
      </c>
      <c r="C1070" s="2">
        <v>7.4900510037999997</v>
      </c>
      <c r="D1070" s="2">
        <v>7.4900510037999997</v>
      </c>
      <c r="E1070" s="2">
        <v>0</v>
      </c>
      <c r="F1070" s="2">
        <v>6</v>
      </c>
      <c r="G1070" s="3">
        <v>0</v>
      </c>
    </row>
    <row r="1071" spans="1:7" x14ac:dyDescent="0.25">
      <c r="A1071" s="2">
        <v>2014</v>
      </c>
      <c r="B1071" s="2" t="s">
        <v>470</v>
      </c>
      <c r="C1071" s="2">
        <v>35.232548688999998</v>
      </c>
      <c r="D1071" s="2">
        <v>35.232548688999998</v>
      </c>
      <c r="E1071" s="2">
        <v>1.6534669663518902</v>
      </c>
      <c r="F1071" s="2">
        <v>36</v>
      </c>
      <c r="G1071" s="3">
        <v>31.774659878000001</v>
      </c>
    </row>
    <row r="1072" spans="1:7" x14ac:dyDescent="0.25">
      <c r="A1072" s="2">
        <v>2014</v>
      </c>
      <c r="B1072" s="2" t="s">
        <v>471</v>
      </c>
      <c r="C1072" s="2">
        <v>57.636496956000002</v>
      </c>
      <c r="D1072" s="2">
        <v>57.636496956000002</v>
      </c>
      <c r="E1072" s="2">
        <v>0</v>
      </c>
      <c r="F1072" s="2">
        <v>9</v>
      </c>
      <c r="G1072" s="3">
        <v>0</v>
      </c>
    </row>
    <row r="1073" spans="1:7" x14ac:dyDescent="0.25">
      <c r="A1073" s="2">
        <v>2014</v>
      </c>
      <c r="B1073" s="2" t="s">
        <v>472</v>
      </c>
      <c r="C1073" s="2">
        <v>57.636496956000002</v>
      </c>
      <c r="D1073" s="2">
        <v>57.636496956000002</v>
      </c>
      <c r="E1073" s="2">
        <v>0</v>
      </c>
      <c r="F1073" s="2">
        <v>9</v>
      </c>
      <c r="G1073" s="3">
        <v>0</v>
      </c>
    </row>
    <row r="1074" spans="1:7" x14ac:dyDescent="0.25">
      <c r="A1074" s="2">
        <v>2014</v>
      </c>
      <c r="B1074" s="2" t="s">
        <v>473</v>
      </c>
      <c r="C1074" s="2">
        <v>317.32173190999998</v>
      </c>
      <c r="D1074" s="2">
        <v>317.32173190999998</v>
      </c>
      <c r="E1074" s="2">
        <v>0</v>
      </c>
      <c r="F1074" s="2">
        <v>4</v>
      </c>
      <c r="G1074" s="3">
        <v>0</v>
      </c>
    </row>
    <row r="1075" spans="1:7" x14ac:dyDescent="0.25">
      <c r="A1075" s="2">
        <v>2014</v>
      </c>
      <c r="B1075" s="2" t="s">
        <v>474</v>
      </c>
      <c r="C1075" s="2">
        <v>275.58789229000001</v>
      </c>
      <c r="D1075" s="2">
        <v>275.58789229000001</v>
      </c>
      <c r="E1075" s="2">
        <v>0</v>
      </c>
      <c r="F1075" s="2">
        <v>4</v>
      </c>
      <c r="G1075" s="3">
        <v>0</v>
      </c>
    </row>
    <row r="1076" spans="1:7" x14ac:dyDescent="0.25">
      <c r="A1076" s="2">
        <v>2014</v>
      </c>
      <c r="B1076" s="2" t="s">
        <v>475</v>
      </c>
      <c r="C1076" s="2">
        <v>202.44358965999999</v>
      </c>
      <c r="D1076" s="2">
        <v>202.44358965999999</v>
      </c>
      <c r="E1076" s="2">
        <v>0</v>
      </c>
      <c r="F1076" s="2">
        <v>4</v>
      </c>
      <c r="G1076" s="3">
        <v>0</v>
      </c>
    </row>
    <row r="1077" spans="1:7" x14ac:dyDescent="0.25">
      <c r="A1077" s="2">
        <v>2014</v>
      </c>
      <c r="B1077" s="2" t="s">
        <v>476</v>
      </c>
      <c r="C1077" s="2">
        <v>202.44358965999999</v>
      </c>
      <c r="D1077" s="2">
        <v>202.44358965999999</v>
      </c>
      <c r="E1077" s="2">
        <v>0</v>
      </c>
      <c r="F1077" s="2">
        <v>2</v>
      </c>
      <c r="G1077" s="3">
        <v>0</v>
      </c>
    </row>
    <row r="1078" spans="1:7" x14ac:dyDescent="0.25">
      <c r="A1078" s="2">
        <v>2014</v>
      </c>
      <c r="B1078" s="2" t="s">
        <v>477</v>
      </c>
      <c r="C1078" s="2">
        <v>282.77034213000002</v>
      </c>
      <c r="D1078" s="2">
        <v>282.77034213000002</v>
      </c>
      <c r="E1078" s="2">
        <v>0</v>
      </c>
      <c r="F1078" s="2">
        <v>4</v>
      </c>
      <c r="G1078" s="3">
        <v>0</v>
      </c>
    </row>
    <row r="1079" spans="1:7" x14ac:dyDescent="0.25">
      <c r="A1079" s="2">
        <v>2014</v>
      </c>
      <c r="B1079" s="2" t="s">
        <v>478</v>
      </c>
      <c r="C1079" s="2">
        <v>35.451290694999997</v>
      </c>
      <c r="D1079" s="2">
        <v>35.451290694999997</v>
      </c>
      <c r="E1079" s="2">
        <v>1.4991433828493055</v>
      </c>
      <c r="F1079" s="2">
        <v>6</v>
      </c>
      <c r="G1079" s="3">
        <v>6.7299441443000001</v>
      </c>
    </row>
    <row r="1080" spans="1:7" x14ac:dyDescent="0.25">
      <c r="A1080" s="2">
        <v>2014</v>
      </c>
      <c r="B1080" s="2" t="s">
        <v>479</v>
      </c>
      <c r="C1080" s="2">
        <v>348.68087477</v>
      </c>
      <c r="D1080" s="2">
        <v>348.68087477</v>
      </c>
      <c r="E1080" s="2">
        <v>0</v>
      </c>
      <c r="F1080" s="2">
        <v>1</v>
      </c>
      <c r="G1080" s="3">
        <v>0</v>
      </c>
    </row>
    <row r="1081" spans="1:7" x14ac:dyDescent="0.25">
      <c r="A1081" s="2">
        <v>2014</v>
      </c>
      <c r="B1081" s="2" t="s">
        <v>480</v>
      </c>
      <c r="C1081" s="2">
        <v>344.87156649000002</v>
      </c>
      <c r="D1081" s="2">
        <v>344.87156649000002</v>
      </c>
      <c r="E1081" s="2">
        <v>0</v>
      </c>
      <c r="F1081" s="2">
        <v>1</v>
      </c>
      <c r="G1081" s="3">
        <v>0</v>
      </c>
    </row>
    <row r="1082" spans="1:7" x14ac:dyDescent="0.25">
      <c r="A1082" s="2">
        <v>2014</v>
      </c>
      <c r="B1082" s="2" t="s">
        <v>481</v>
      </c>
      <c r="C1082" s="2">
        <v>159.65108950000001</v>
      </c>
      <c r="D1082" s="2">
        <v>159.65108950000001</v>
      </c>
      <c r="E1082" s="2">
        <v>0</v>
      </c>
      <c r="F1082" s="2">
        <v>6</v>
      </c>
      <c r="G1082" s="3">
        <v>0</v>
      </c>
    </row>
    <row r="1083" spans="1:7" x14ac:dyDescent="0.25">
      <c r="A1083" s="2">
        <v>2014</v>
      </c>
      <c r="B1083" s="2" t="s">
        <v>482</v>
      </c>
      <c r="C1083" s="2">
        <v>159.65108950000001</v>
      </c>
      <c r="D1083" s="2">
        <v>159.65108950000001</v>
      </c>
      <c r="E1083" s="2">
        <v>0</v>
      </c>
      <c r="F1083" s="2">
        <v>4</v>
      </c>
      <c r="G1083" s="3">
        <v>0</v>
      </c>
    </row>
    <row r="1084" spans="1:7" x14ac:dyDescent="0.25">
      <c r="A1084" s="2">
        <v>2014</v>
      </c>
      <c r="B1084" s="2" t="s">
        <v>483</v>
      </c>
      <c r="C1084" s="2">
        <v>159.65108950000001</v>
      </c>
      <c r="D1084" s="2">
        <v>159.65108950000001</v>
      </c>
      <c r="E1084" s="2">
        <v>0</v>
      </c>
      <c r="F1084" s="2">
        <v>4</v>
      </c>
      <c r="G1084" s="3">
        <v>0</v>
      </c>
    </row>
    <row r="1085" spans="1:7" x14ac:dyDescent="0.25">
      <c r="A1085" s="2">
        <v>2014</v>
      </c>
      <c r="B1085" s="2" t="s">
        <v>484</v>
      </c>
      <c r="C1085" s="2">
        <v>6.9572870229000001</v>
      </c>
      <c r="D1085" s="2">
        <v>6.9572870229000001</v>
      </c>
      <c r="E1085" s="2">
        <v>0</v>
      </c>
      <c r="F1085" s="2">
        <v>9</v>
      </c>
      <c r="G1085" s="3">
        <v>0</v>
      </c>
    </row>
    <row r="1086" spans="1:7" x14ac:dyDescent="0.25">
      <c r="A1086" s="2">
        <v>2014</v>
      </c>
      <c r="B1086" s="2" t="s">
        <v>485</v>
      </c>
      <c r="C1086" s="2">
        <v>11.250604501</v>
      </c>
      <c r="D1086" s="2">
        <v>11.250604501</v>
      </c>
      <c r="E1086" s="2">
        <v>1.5799795456450083</v>
      </c>
      <c r="F1086" s="2">
        <v>30</v>
      </c>
      <c r="G1086" s="3">
        <v>4.1500476285000003</v>
      </c>
    </row>
    <row r="1087" spans="1:7" x14ac:dyDescent="0.25">
      <c r="A1087" s="2">
        <v>2014</v>
      </c>
      <c r="B1087" s="2" t="s">
        <v>486</v>
      </c>
      <c r="C1087" s="2">
        <v>129.95864997999999</v>
      </c>
      <c r="D1087" s="2">
        <v>129.95864997999999</v>
      </c>
      <c r="E1087" s="2">
        <v>0</v>
      </c>
      <c r="F1087" s="2">
        <v>1</v>
      </c>
      <c r="G1087" s="3">
        <v>0</v>
      </c>
    </row>
    <row r="1088" spans="1:7" x14ac:dyDescent="0.25">
      <c r="A1088" s="2">
        <v>2014</v>
      </c>
      <c r="B1088" s="2" t="s">
        <v>487</v>
      </c>
      <c r="C1088" s="2">
        <v>129.95864997999999</v>
      </c>
      <c r="D1088" s="2">
        <v>129.95864997999999</v>
      </c>
      <c r="E1088" s="2">
        <v>0</v>
      </c>
      <c r="F1088" s="2">
        <v>4</v>
      </c>
      <c r="G1088" s="3">
        <v>0</v>
      </c>
    </row>
    <row r="1089" spans="1:7" x14ac:dyDescent="0.25">
      <c r="A1089" s="2">
        <v>2014</v>
      </c>
      <c r="B1089" s="2" t="s">
        <v>488</v>
      </c>
      <c r="C1089" s="2">
        <v>254.84676069</v>
      </c>
      <c r="D1089" s="2">
        <v>254.84676069</v>
      </c>
      <c r="E1089" s="2">
        <v>0</v>
      </c>
      <c r="F1089" s="2">
        <v>1</v>
      </c>
      <c r="G1089" s="3">
        <v>0</v>
      </c>
    </row>
    <row r="1090" spans="1:7" x14ac:dyDescent="0.25">
      <c r="A1090" s="2">
        <v>2014</v>
      </c>
      <c r="B1090" s="2" t="s">
        <v>489</v>
      </c>
      <c r="C1090" s="2">
        <v>254.84676069</v>
      </c>
      <c r="D1090" s="2">
        <v>254.84676069</v>
      </c>
      <c r="E1090" s="2">
        <v>0</v>
      </c>
      <c r="F1090" s="2">
        <v>2</v>
      </c>
      <c r="G1090" s="3">
        <v>0</v>
      </c>
    </row>
    <row r="1091" spans="1:7" x14ac:dyDescent="0.25">
      <c r="A1091" s="2">
        <v>2014</v>
      </c>
      <c r="B1091" s="2" t="s">
        <v>490</v>
      </c>
      <c r="C1091" s="2">
        <v>254.84676069</v>
      </c>
      <c r="D1091" s="2">
        <v>254.84676069</v>
      </c>
      <c r="E1091" s="2">
        <v>0</v>
      </c>
      <c r="F1091" s="2">
        <v>2</v>
      </c>
      <c r="G1091" s="3">
        <v>0</v>
      </c>
    </row>
    <row r="1092" spans="1:7" x14ac:dyDescent="0.25">
      <c r="A1092" s="2">
        <v>2014</v>
      </c>
      <c r="B1092" s="2" t="s">
        <v>491</v>
      </c>
      <c r="C1092" s="2">
        <v>254.84676069</v>
      </c>
      <c r="D1092" s="2">
        <v>254.84676069</v>
      </c>
      <c r="E1092" s="2">
        <v>0</v>
      </c>
      <c r="F1092" s="2">
        <v>4</v>
      </c>
      <c r="G1092" s="3">
        <v>0</v>
      </c>
    </row>
    <row r="1093" spans="1:7" x14ac:dyDescent="0.25">
      <c r="A1093" s="2">
        <v>2014</v>
      </c>
      <c r="B1093" s="2" t="s">
        <v>492</v>
      </c>
      <c r="C1093" s="2">
        <v>215.48702547000002</v>
      </c>
      <c r="D1093" s="2">
        <v>215.48702547000002</v>
      </c>
      <c r="E1093" s="2">
        <v>0</v>
      </c>
      <c r="F1093" s="2">
        <v>9</v>
      </c>
      <c r="G1093" s="3">
        <v>0</v>
      </c>
    </row>
    <row r="1094" spans="1:7" x14ac:dyDescent="0.25">
      <c r="A1094" s="2">
        <v>2014</v>
      </c>
      <c r="B1094" s="2" t="s">
        <v>493</v>
      </c>
      <c r="C1094" s="2">
        <v>215.48702546999999</v>
      </c>
      <c r="D1094" s="2">
        <v>215.48702546999999</v>
      </c>
      <c r="E1094" s="2">
        <v>0</v>
      </c>
      <c r="F1094" s="2">
        <v>2</v>
      </c>
      <c r="G1094" s="3">
        <v>0</v>
      </c>
    </row>
    <row r="1095" spans="1:7" x14ac:dyDescent="0.25">
      <c r="A1095" s="2">
        <v>2014</v>
      </c>
      <c r="B1095" s="2" t="s">
        <v>494</v>
      </c>
      <c r="C1095" s="2">
        <v>215.48702546999999</v>
      </c>
      <c r="D1095" s="2">
        <v>215.48702546999999</v>
      </c>
      <c r="E1095" s="2">
        <v>0</v>
      </c>
      <c r="F1095" s="2">
        <v>2</v>
      </c>
      <c r="G1095" s="3">
        <v>0</v>
      </c>
    </row>
    <row r="1096" spans="1:7" x14ac:dyDescent="0.25">
      <c r="A1096" s="2">
        <v>2014</v>
      </c>
      <c r="B1096" s="2" t="s">
        <v>495</v>
      </c>
      <c r="C1096" s="2">
        <v>176.28676274</v>
      </c>
      <c r="D1096" s="2">
        <v>176.28676274</v>
      </c>
      <c r="E1096" s="2">
        <v>0</v>
      </c>
      <c r="F1096" s="2">
        <v>8</v>
      </c>
      <c r="G1096" s="3">
        <v>0</v>
      </c>
    </row>
    <row r="1097" spans="1:7" x14ac:dyDescent="0.25">
      <c r="A1097" s="2">
        <v>2014</v>
      </c>
      <c r="B1097" s="2" t="s">
        <v>496</v>
      </c>
      <c r="C1097" s="2">
        <v>207.91429092999999</v>
      </c>
      <c r="D1097" s="2">
        <v>207.91429092999999</v>
      </c>
      <c r="E1097" s="2">
        <v>0</v>
      </c>
      <c r="F1097" s="2">
        <v>3</v>
      </c>
      <c r="G1097" s="3">
        <v>0</v>
      </c>
    </row>
    <row r="1098" spans="1:7" x14ac:dyDescent="0.25">
      <c r="A1098" s="2">
        <v>2014</v>
      </c>
      <c r="B1098" s="2" t="s">
        <v>497</v>
      </c>
      <c r="C1098" s="2">
        <v>207.91429092999999</v>
      </c>
      <c r="D1098" s="2">
        <v>207.91429092999999</v>
      </c>
      <c r="E1098" s="2">
        <v>0</v>
      </c>
      <c r="F1098" s="2">
        <v>3</v>
      </c>
      <c r="G1098" s="3">
        <v>0</v>
      </c>
    </row>
    <row r="1099" spans="1:7" x14ac:dyDescent="0.25">
      <c r="A1099" s="2">
        <v>2014</v>
      </c>
      <c r="B1099" s="2" t="s">
        <v>498</v>
      </c>
      <c r="C1099" s="2">
        <v>207.91429092999996</v>
      </c>
      <c r="D1099" s="2">
        <v>207.91429092999996</v>
      </c>
      <c r="E1099" s="2">
        <v>0</v>
      </c>
      <c r="F1099" s="2">
        <v>25</v>
      </c>
      <c r="G1099" s="3">
        <v>0</v>
      </c>
    </row>
    <row r="1100" spans="1:7" x14ac:dyDescent="0.25">
      <c r="A1100" s="2">
        <v>2014</v>
      </c>
      <c r="B1100" s="2" t="s">
        <v>499</v>
      </c>
      <c r="C1100" s="2">
        <v>207.91429092999999</v>
      </c>
      <c r="D1100" s="2">
        <v>207.91429092999999</v>
      </c>
      <c r="E1100" s="2">
        <v>0</v>
      </c>
      <c r="F1100" s="2">
        <v>3</v>
      </c>
      <c r="G1100" s="3">
        <v>0</v>
      </c>
    </row>
    <row r="1101" spans="1:7" x14ac:dyDescent="0.25">
      <c r="A1101" s="2">
        <v>2014</v>
      </c>
      <c r="B1101" s="2" t="s">
        <v>500</v>
      </c>
      <c r="C1101" s="2">
        <v>182.53573041000001</v>
      </c>
      <c r="D1101" s="2">
        <v>182.53573041000001</v>
      </c>
      <c r="E1101" s="2">
        <v>0</v>
      </c>
      <c r="F1101" s="2">
        <v>4</v>
      </c>
      <c r="G1101" s="3">
        <v>0</v>
      </c>
    </row>
    <row r="1102" spans="1:7" x14ac:dyDescent="0.25">
      <c r="A1102" s="2">
        <v>2014</v>
      </c>
      <c r="B1102" s="2" t="s">
        <v>501</v>
      </c>
      <c r="C1102" s="2">
        <v>182.53573041000001</v>
      </c>
      <c r="D1102" s="2">
        <v>182.53573041000001</v>
      </c>
      <c r="E1102" s="2">
        <v>0</v>
      </c>
      <c r="F1102" s="2">
        <v>4</v>
      </c>
      <c r="G1102" s="3">
        <v>0</v>
      </c>
    </row>
    <row r="1103" spans="1:7" x14ac:dyDescent="0.25">
      <c r="A1103" s="2">
        <v>2014</v>
      </c>
      <c r="B1103" s="2" t="s">
        <v>502</v>
      </c>
      <c r="C1103" s="2">
        <v>182.53573041000001</v>
      </c>
      <c r="D1103" s="2">
        <v>182.53573041000001</v>
      </c>
      <c r="E1103" s="2">
        <v>0</v>
      </c>
      <c r="F1103" s="2">
        <v>4</v>
      </c>
      <c r="G1103" s="3">
        <v>0</v>
      </c>
    </row>
    <row r="1104" spans="1:7" x14ac:dyDescent="0.25">
      <c r="A1104" s="2">
        <v>2014</v>
      </c>
      <c r="B1104" s="2" t="s">
        <v>503</v>
      </c>
      <c r="C1104" s="2">
        <v>1381.8325718000001</v>
      </c>
      <c r="D1104" s="2">
        <v>1381.8325718000001</v>
      </c>
      <c r="E1104" s="2">
        <v>0</v>
      </c>
      <c r="F1104" s="2">
        <v>4</v>
      </c>
      <c r="G1104" s="3">
        <v>0</v>
      </c>
    </row>
    <row r="1105" spans="1:7" x14ac:dyDescent="0.25">
      <c r="A1105" s="2">
        <v>2014</v>
      </c>
      <c r="B1105" s="2" t="s">
        <v>526</v>
      </c>
      <c r="C1105" s="2">
        <v>1291.4319831</v>
      </c>
      <c r="D1105" s="2">
        <v>1291.4319831</v>
      </c>
      <c r="E1105" s="2">
        <v>0</v>
      </c>
      <c r="F1105" s="2">
        <v>2</v>
      </c>
      <c r="G1105" s="3">
        <v>0</v>
      </c>
    </row>
    <row r="1106" spans="1:7" x14ac:dyDescent="0.25">
      <c r="A1106" s="2">
        <v>2014</v>
      </c>
      <c r="B1106" s="2" t="s">
        <v>527</v>
      </c>
      <c r="C1106" s="2">
        <v>815.63439717999995</v>
      </c>
      <c r="D1106" s="2">
        <v>815.63439717999995</v>
      </c>
      <c r="E1106" s="2">
        <v>0</v>
      </c>
      <c r="F1106" s="2">
        <v>2</v>
      </c>
      <c r="G1106" s="3">
        <v>0</v>
      </c>
    </row>
    <row r="1107" spans="1:7" x14ac:dyDescent="0.25">
      <c r="A1107" s="2">
        <v>2014</v>
      </c>
      <c r="B1107" s="2" t="s">
        <v>528</v>
      </c>
      <c r="C1107" s="2">
        <v>407.81719858999998</v>
      </c>
      <c r="D1107" s="2">
        <v>407.81719858999998</v>
      </c>
      <c r="E1107" s="2">
        <v>0</v>
      </c>
      <c r="F1107" s="2">
        <v>4</v>
      </c>
      <c r="G1107" s="3">
        <v>0</v>
      </c>
    </row>
    <row r="1108" spans="1:7" x14ac:dyDescent="0.25">
      <c r="A1108" s="2">
        <v>2014</v>
      </c>
      <c r="B1108" s="2" t="s">
        <v>529</v>
      </c>
      <c r="C1108" s="2">
        <v>73.725163166000002</v>
      </c>
      <c r="D1108" s="2">
        <v>73.725163166000002</v>
      </c>
      <c r="E1108" s="2">
        <v>0</v>
      </c>
      <c r="F1108" s="2">
        <v>6</v>
      </c>
      <c r="G1108" s="3">
        <v>0</v>
      </c>
    </row>
    <row r="1109" spans="1:7" x14ac:dyDescent="0.25">
      <c r="A1109" s="2">
        <v>2014</v>
      </c>
      <c r="B1109" s="2" t="s">
        <v>531</v>
      </c>
      <c r="C1109" s="2">
        <v>548.81275058000006</v>
      </c>
      <c r="D1109" s="2">
        <v>548.81275058000006</v>
      </c>
      <c r="E1109" s="2">
        <v>0</v>
      </c>
      <c r="F1109" s="2">
        <v>3</v>
      </c>
      <c r="G1109" s="3">
        <v>0</v>
      </c>
    </row>
    <row r="1110" spans="1:7" x14ac:dyDescent="0.25">
      <c r="A1110" s="2">
        <v>2014</v>
      </c>
      <c r="B1110" s="2" t="s">
        <v>532</v>
      </c>
      <c r="C1110" s="2">
        <v>373.02042074000002</v>
      </c>
      <c r="D1110" s="2">
        <v>373.02042074000002</v>
      </c>
      <c r="E1110" s="2">
        <v>0</v>
      </c>
      <c r="F1110" s="2">
        <v>2</v>
      </c>
      <c r="G1110" s="3">
        <v>0</v>
      </c>
    </row>
    <row r="1111" spans="1:7" x14ac:dyDescent="0.25">
      <c r="A1111" s="2">
        <v>2014</v>
      </c>
      <c r="B1111" s="2" t="s">
        <v>533</v>
      </c>
      <c r="C1111" s="2">
        <v>222.25725739999999</v>
      </c>
      <c r="D1111" s="2">
        <v>222.25725739999999</v>
      </c>
      <c r="E1111" s="2">
        <v>1.5466242268360908</v>
      </c>
      <c r="F1111" s="2">
        <v>9</v>
      </c>
      <c r="G1111" s="3">
        <v>2</v>
      </c>
    </row>
    <row r="1112" spans="1:7" x14ac:dyDescent="0.25">
      <c r="A1112" s="2">
        <v>2014</v>
      </c>
      <c r="B1112" s="2" t="s">
        <v>534</v>
      </c>
      <c r="C1112" s="2">
        <v>22.031533632000002</v>
      </c>
      <c r="D1112" s="2">
        <v>22.031533632000002</v>
      </c>
      <c r="E1112" s="2">
        <v>1.7416518712673068</v>
      </c>
      <c r="F1112" s="2">
        <v>9</v>
      </c>
      <c r="G1112" s="3">
        <v>13.018459724</v>
      </c>
    </row>
    <row r="1113" spans="1:7" x14ac:dyDescent="0.25">
      <c r="A1113" s="2">
        <v>2014</v>
      </c>
      <c r="B1113" s="2" t="s">
        <v>535</v>
      </c>
      <c r="C1113" s="2">
        <v>987.89933427999995</v>
      </c>
      <c r="D1113" s="2">
        <v>987.89933427999995</v>
      </c>
      <c r="E1113" s="2">
        <v>0</v>
      </c>
      <c r="F1113" s="2">
        <v>1</v>
      </c>
      <c r="G1113" s="3">
        <v>0</v>
      </c>
    </row>
    <row r="1114" spans="1:7" x14ac:dyDescent="0.25">
      <c r="A1114" s="2">
        <v>2014</v>
      </c>
      <c r="B1114" s="2" t="s">
        <v>536</v>
      </c>
      <c r="C1114" s="2">
        <v>143.42603242999999</v>
      </c>
      <c r="D1114" s="2">
        <v>143.42603242999999</v>
      </c>
      <c r="E1114" s="2">
        <v>1.2597843553252317</v>
      </c>
      <c r="F1114" s="2">
        <v>18</v>
      </c>
      <c r="G1114" s="3">
        <v>16.746578183</v>
      </c>
    </row>
    <row r="1115" spans="1:7" x14ac:dyDescent="0.25">
      <c r="A1115" s="2">
        <v>2014</v>
      </c>
      <c r="B1115" s="2" t="s">
        <v>537</v>
      </c>
      <c r="C1115" s="2">
        <v>370.85094062000002</v>
      </c>
      <c r="D1115" s="2">
        <v>370.85094062000002</v>
      </c>
      <c r="E1115" s="2">
        <v>0</v>
      </c>
      <c r="F1115" s="2">
        <v>9</v>
      </c>
      <c r="G1115" s="3">
        <v>0</v>
      </c>
    </row>
    <row r="1116" spans="1:7" x14ac:dyDescent="0.25">
      <c r="A1116" s="2">
        <v>2014</v>
      </c>
      <c r="B1116" s="2" t="s">
        <v>538</v>
      </c>
      <c r="C1116" s="2">
        <v>44.217336641000003</v>
      </c>
      <c r="D1116" s="2">
        <v>44.217336641000003</v>
      </c>
      <c r="E1116" s="2">
        <v>1.2958146511229924</v>
      </c>
      <c r="F1116" s="2">
        <v>2</v>
      </c>
      <c r="G1116" s="3">
        <v>1.3080191913000001</v>
      </c>
    </row>
    <row r="1117" spans="1:7" x14ac:dyDescent="0.25">
      <c r="A1117" s="2">
        <v>2014</v>
      </c>
      <c r="B1117" s="2" t="s">
        <v>1898</v>
      </c>
      <c r="C1117" s="2">
        <v>37.204524931999998</v>
      </c>
      <c r="D1117" s="2">
        <v>37.204524931999998</v>
      </c>
      <c r="E1117" s="2">
        <v>0</v>
      </c>
      <c r="F1117" s="2">
        <v>2</v>
      </c>
      <c r="G1117" s="3">
        <v>0</v>
      </c>
    </row>
    <row r="1118" spans="1:7" x14ac:dyDescent="0.25">
      <c r="A1118" s="2">
        <v>2014</v>
      </c>
      <c r="B1118" s="2" t="s">
        <v>539</v>
      </c>
      <c r="C1118" s="2">
        <v>37.204524931999998</v>
      </c>
      <c r="D1118" s="2">
        <v>37.204524931999998</v>
      </c>
      <c r="E1118" s="2">
        <v>0</v>
      </c>
      <c r="F1118" s="2">
        <v>4</v>
      </c>
      <c r="G1118" s="3">
        <v>0</v>
      </c>
    </row>
    <row r="1119" spans="1:7" x14ac:dyDescent="0.25">
      <c r="A1119" s="2">
        <v>2014</v>
      </c>
      <c r="B1119" s="2" t="s">
        <v>540</v>
      </c>
      <c r="C1119" s="2">
        <v>406.42381064</v>
      </c>
      <c r="D1119" s="2">
        <v>406.42381064</v>
      </c>
      <c r="E1119" s="2">
        <v>0</v>
      </c>
      <c r="F1119" s="2">
        <v>1</v>
      </c>
      <c r="G1119" s="3">
        <v>0</v>
      </c>
    </row>
    <row r="1120" spans="1:7" x14ac:dyDescent="0.25">
      <c r="A1120" s="2">
        <v>2014</v>
      </c>
      <c r="B1120" s="2" t="s">
        <v>541</v>
      </c>
      <c r="C1120" s="2">
        <v>1378.4454152999999</v>
      </c>
      <c r="D1120" s="2">
        <v>1378.4454152999999</v>
      </c>
      <c r="E1120" s="2">
        <v>0</v>
      </c>
      <c r="F1120" s="2">
        <v>1</v>
      </c>
      <c r="G1120" s="3">
        <v>0</v>
      </c>
    </row>
    <row r="1121" spans="1:7" x14ac:dyDescent="0.25">
      <c r="A1121" s="2">
        <v>2014</v>
      </c>
      <c r="B1121" s="2" t="s">
        <v>542</v>
      </c>
      <c r="C1121" s="2">
        <v>1378.4454152999999</v>
      </c>
      <c r="D1121" s="2">
        <v>1378.4454152999999</v>
      </c>
      <c r="E1121" s="2">
        <v>0</v>
      </c>
      <c r="F1121" s="2">
        <v>1</v>
      </c>
      <c r="G1121" s="3">
        <v>0</v>
      </c>
    </row>
    <row r="1122" spans="1:7" x14ac:dyDescent="0.25">
      <c r="A1122" s="2">
        <v>2014</v>
      </c>
      <c r="B1122" s="2" t="s">
        <v>543</v>
      </c>
      <c r="C1122" s="2">
        <v>611.10805786000003</v>
      </c>
      <c r="D1122" s="2">
        <v>611.10805786000003</v>
      </c>
      <c r="E1122" s="2">
        <v>2.3148537529412145</v>
      </c>
      <c r="F1122" s="2">
        <v>2</v>
      </c>
      <c r="G1122" s="3">
        <v>3</v>
      </c>
    </row>
    <row r="1123" spans="1:7" x14ac:dyDescent="0.25">
      <c r="A1123" s="2">
        <v>2014</v>
      </c>
      <c r="B1123" s="2" t="s">
        <v>544</v>
      </c>
      <c r="C1123" s="2">
        <v>343.45077844000002</v>
      </c>
      <c r="D1123" s="2">
        <v>343.45077844000002</v>
      </c>
      <c r="E1123" s="2">
        <v>0</v>
      </c>
      <c r="F1123" s="2">
        <v>1</v>
      </c>
      <c r="G1123" s="3">
        <v>0</v>
      </c>
    </row>
    <row r="1124" spans="1:7" x14ac:dyDescent="0.25">
      <c r="A1124" s="2">
        <v>2014</v>
      </c>
      <c r="B1124" s="2" t="s">
        <v>585</v>
      </c>
      <c r="C1124" s="2">
        <v>132.22098839</v>
      </c>
      <c r="D1124" s="2">
        <v>132.22098839</v>
      </c>
      <c r="E1124" s="2">
        <v>0</v>
      </c>
      <c r="F1124" s="2">
        <v>1</v>
      </c>
      <c r="G1124" s="3">
        <v>0</v>
      </c>
    </row>
    <row r="1125" spans="1:7" x14ac:dyDescent="0.25">
      <c r="A1125" s="2">
        <v>2014</v>
      </c>
      <c r="B1125" s="2" t="s">
        <v>586</v>
      </c>
      <c r="C1125" s="2">
        <v>638.67555856000001</v>
      </c>
      <c r="D1125" s="2">
        <v>638.67555856000001</v>
      </c>
      <c r="E1125" s="2">
        <v>1.4330047042017042</v>
      </c>
      <c r="F1125" s="2">
        <v>2</v>
      </c>
      <c r="G1125" s="3">
        <v>2</v>
      </c>
    </row>
    <row r="1126" spans="1:7" x14ac:dyDescent="0.25">
      <c r="A1126" s="2">
        <v>2014</v>
      </c>
      <c r="B1126" s="2" t="s">
        <v>587</v>
      </c>
      <c r="C1126" s="2">
        <v>270.10872045999997</v>
      </c>
      <c r="D1126" s="2">
        <v>270.10872045999997</v>
      </c>
      <c r="E1126" s="2">
        <v>0</v>
      </c>
      <c r="F1126" s="2">
        <v>1</v>
      </c>
      <c r="G1126" s="3">
        <v>0</v>
      </c>
    </row>
    <row r="1127" spans="1:7" x14ac:dyDescent="0.25">
      <c r="A1127" s="2">
        <v>2014</v>
      </c>
      <c r="B1127" s="2" t="s">
        <v>588</v>
      </c>
      <c r="C1127" s="2">
        <v>139.96861731000001</v>
      </c>
      <c r="D1127" s="2">
        <v>139.96861731000001</v>
      </c>
      <c r="E1127" s="2">
        <v>0</v>
      </c>
      <c r="F1127" s="2">
        <v>2</v>
      </c>
      <c r="G1127" s="3">
        <v>0</v>
      </c>
    </row>
    <row r="1128" spans="1:7" x14ac:dyDescent="0.25">
      <c r="A1128" s="2">
        <v>2014</v>
      </c>
      <c r="B1128" s="2" t="s">
        <v>589</v>
      </c>
      <c r="C1128" s="2">
        <v>139.96861731000001</v>
      </c>
      <c r="D1128" s="2">
        <v>139.96861731000001</v>
      </c>
      <c r="E1128" s="2">
        <v>0</v>
      </c>
      <c r="F1128" s="2">
        <v>1</v>
      </c>
      <c r="G1128" s="3">
        <v>0</v>
      </c>
    </row>
    <row r="1129" spans="1:7" x14ac:dyDescent="0.25">
      <c r="A1129" s="2">
        <v>2014</v>
      </c>
      <c r="B1129" s="2" t="s">
        <v>590</v>
      </c>
      <c r="C1129" s="2">
        <v>45.758971262999999</v>
      </c>
      <c r="D1129" s="2">
        <v>45.758971262999999</v>
      </c>
      <c r="E1129" s="2">
        <v>1.4330047042017042</v>
      </c>
      <c r="F1129" s="2">
        <v>16</v>
      </c>
      <c r="G1129" s="3">
        <v>1</v>
      </c>
    </row>
    <row r="1130" spans="1:7" x14ac:dyDescent="0.25">
      <c r="A1130" s="2">
        <v>2014</v>
      </c>
      <c r="B1130" s="2" t="s">
        <v>591</v>
      </c>
      <c r="C1130" s="2">
        <v>139.96861731000001</v>
      </c>
      <c r="D1130" s="2">
        <v>139.96861731000001</v>
      </c>
      <c r="E1130" s="2">
        <v>0</v>
      </c>
      <c r="F1130" s="2">
        <v>9</v>
      </c>
      <c r="G1130" s="3">
        <v>0</v>
      </c>
    </row>
    <row r="1131" spans="1:7" x14ac:dyDescent="0.25">
      <c r="A1131" s="2">
        <v>2014</v>
      </c>
      <c r="B1131" s="2" t="s">
        <v>592</v>
      </c>
      <c r="C1131" s="2">
        <v>45.758971262999999</v>
      </c>
      <c r="D1131" s="2">
        <v>45.758971262999999</v>
      </c>
      <c r="E1131" s="2">
        <v>0</v>
      </c>
      <c r="F1131" s="2">
        <v>16</v>
      </c>
      <c r="G1131" s="3">
        <v>0</v>
      </c>
    </row>
    <row r="1132" spans="1:7" x14ac:dyDescent="0.25">
      <c r="A1132" s="2">
        <v>2014</v>
      </c>
      <c r="B1132" s="2" t="s">
        <v>594</v>
      </c>
      <c r="C1132" s="2">
        <v>289.07197638000002</v>
      </c>
      <c r="D1132" s="2">
        <v>289.07197638000002</v>
      </c>
      <c r="E1132" s="2">
        <v>0</v>
      </c>
      <c r="F1132" s="2">
        <v>4</v>
      </c>
      <c r="G1132" s="3">
        <v>0</v>
      </c>
    </row>
    <row r="1133" spans="1:7" x14ac:dyDescent="0.25">
      <c r="A1133" s="2">
        <v>2014</v>
      </c>
      <c r="B1133" s="2" t="s">
        <v>595</v>
      </c>
      <c r="C1133" s="2">
        <v>220.76066753000001</v>
      </c>
      <c r="D1133" s="2">
        <v>220.76066753000001</v>
      </c>
      <c r="E1133" s="2">
        <v>0</v>
      </c>
      <c r="F1133" s="2">
        <v>3</v>
      </c>
      <c r="G1133" s="3">
        <v>0</v>
      </c>
    </row>
    <row r="1134" spans="1:7" x14ac:dyDescent="0.25">
      <c r="A1134" s="2">
        <v>2014</v>
      </c>
      <c r="B1134" s="2" t="s">
        <v>596</v>
      </c>
      <c r="C1134" s="2">
        <v>1150.5371402000001</v>
      </c>
      <c r="D1134" s="2">
        <v>1150.5371402000001</v>
      </c>
      <c r="E1134" s="2">
        <v>0</v>
      </c>
      <c r="F1134" s="2">
        <v>3</v>
      </c>
      <c r="G1134" s="3">
        <v>0</v>
      </c>
    </row>
    <row r="1135" spans="1:7" x14ac:dyDescent="0.25">
      <c r="A1135" s="2">
        <v>2014</v>
      </c>
      <c r="B1135" s="2" t="s">
        <v>597</v>
      </c>
      <c r="C1135" s="2">
        <v>999.51795442000002</v>
      </c>
      <c r="D1135" s="2">
        <v>999.51795442000002</v>
      </c>
      <c r="E1135" s="2">
        <v>0</v>
      </c>
      <c r="F1135" s="2">
        <v>2</v>
      </c>
      <c r="G1135" s="3">
        <v>0</v>
      </c>
    </row>
    <row r="1136" spans="1:7" x14ac:dyDescent="0.25">
      <c r="A1136" s="2">
        <v>2014</v>
      </c>
      <c r="B1136" s="2" t="s">
        <v>598</v>
      </c>
      <c r="C1136" s="2">
        <v>687.18429744000002</v>
      </c>
      <c r="D1136" s="2">
        <v>687.18429744000002</v>
      </c>
      <c r="E1136" s="2">
        <v>0</v>
      </c>
      <c r="F1136" s="2">
        <v>1</v>
      </c>
      <c r="G1136" s="3">
        <v>0</v>
      </c>
    </row>
    <row r="1137" spans="1:7" x14ac:dyDescent="0.25">
      <c r="A1137" s="2">
        <v>2014</v>
      </c>
      <c r="B1137" s="2" t="s">
        <v>599</v>
      </c>
      <c r="C1137" s="2">
        <v>1048.5819616000001</v>
      </c>
      <c r="D1137" s="2">
        <v>1048.5819616000001</v>
      </c>
      <c r="E1137" s="2">
        <v>0</v>
      </c>
      <c r="F1137" s="2">
        <v>9</v>
      </c>
      <c r="G1137" s="3">
        <v>0</v>
      </c>
    </row>
    <row r="1138" spans="1:7" x14ac:dyDescent="0.25">
      <c r="A1138" s="2">
        <v>2014</v>
      </c>
      <c r="B1138" s="2" t="s">
        <v>600</v>
      </c>
      <c r="C1138" s="2">
        <v>913.58249106999995</v>
      </c>
      <c r="D1138" s="2">
        <v>913.58249106999995</v>
      </c>
      <c r="E1138" s="2">
        <v>0</v>
      </c>
      <c r="F1138" s="2">
        <v>4</v>
      </c>
      <c r="G1138" s="3">
        <v>0</v>
      </c>
    </row>
    <row r="1139" spans="1:7" x14ac:dyDescent="0.25">
      <c r="A1139" s="2">
        <v>2014</v>
      </c>
      <c r="B1139" s="2" t="s">
        <v>601</v>
      </c>
      <c r="C1139" s="2">
        <v>394.40638404999999</v>
      </c>
      <c r="D1139" s="2">
        <v>394.40638404999999</v>
      </c>
      <c r="E1139" s="2">
        <v>0</v>
      </c>
      <c r="F1139" s="2">
        <v>16</v>
      </c>
      <c r="G1139" s="3">
        <v>0</v>
      </c>
    </row>
    <row r="1140" spans="1:7" x14ac:dyDescent="0.25">
      <c r="A1140" s="2">
        <v>2014</v>
      </c>
      <c r="B1140" s="2" t="s">
        <v>602</v>
      </c>
      <c r="C1140" s="2">
        <v>399.37422565999998</v>
      </c>
      <c r="D1140" s="2">
        <v>399.37422565999998</v>
      </c>
      <c r="E1140" s="2">
        <v>0</v>
      </c>
      <c r="F1140" s="2">
        <v>1</v>
      </c>
      <c r="G1140" s="3">
        <v>0</v>
      </c>
    </row>
    <row r="1141" spans="1:7" x14ac:dyDescent="0.25">
      <c r="A1141" s="2">
        <v>2014</v>
      </c>
      <c r="B1141" s="2" t="s">
        <v>603</v>
      </c>
      <c r="C1141" s="2">
        <v>399.37422565999998</v>
      </c>
      <c r="D1141" s="2">
        <v>399.37422565999998</v>
      </c>
      <c r="E1141" s="2">
        <v>0</v>
      </c>
      <c r="F1141" s="2">
        <v>1</v>
      </c>
      <c r="G1141" s="3">
        <v>0</v>
      </c>
    </row>
    <row r="1142" spans="1:7" x14ac:dyDescent="0.25">
      <c r="A1142" s="2">
        <v>2014</v>
      </c>
      <c r="B1142" s="2" t="s">
        <v>604</v>
      </c>
      <c r="C1142" s="2">
        <v>399.37422565999998</v>
      </c>
      <c r="D1142" s="2">
        <v>399.37422565999998</v>
      </c>
      <c r="E1142" s="2">
        <v>0</v>
      </c>
      <c r="F1142" s="2">
        <v>1</v>
      </c>
      <c r="G1142" s="3">
        <v>0</v>
      </c>
    </row>
    <row r="1143" spans="1:7" x14ac:dyDescent="0.25">
      <c r="A1143" s="2">
        <v>2014</v>
      </c>
      <c r="B1143" s="2" t="s">
        <v>605</v>
      </c>
      <c r="C1143" s="2">
        <v>399.37422565999998</v>
      </c>
      <c r="D1143" s="2">
        <v>399.37422565999998</v>
      </c>
      <c r="E1143" s="2">
        <v>0</v>
      </c>
      <c r="F1143" s="2">
        <v>1</v>
      </c>
      <c r="G1143" s="3">
        <v>0</v>
      </c>
    </row>
    <row r="1144" spans="1:7" x14ac:dyDescent="0.25">
      <c r="A1144" s="2">
        <v>2014</v>
      </c>
      <c r="B1144" s="2" t="s">
        <v>606</v>
      </c>
      <c r="C1144" s="2">
        <v>151.13790849</v>
      </c>
      <c r="D1144" s="2">
        <v>151.13790849</v>
      </c>
      <c r="E1144" s="2">
        <v>0</v>
      </c>
      <c r="F1144" s="2">
        <v>4</v>
      </c>
      <c r="G1144" s="3">
        <v>0</v>
      </c>
    </row>
    <row r="1145" spans="1:7" x14ac:dyDescent="0.25">
      <c r="A1145" s="2">
        <v>2014</v>
      </c>
      <c r="B1145" s="2" t="s">
        <v>607</v>
      </c>
      <c r="C1145" s="2">
        <v>151.13790849</v>
      </c>
      <c r="D1145" s="2">
        <v>151.13790849</v>
      </c>
      <c r="E1145" s="2">
        <v>0</v>
      </c>
      <c r="F1145" s="2">
        <v>1</v>
      </c>
      <c r="G1145" s="3">
        <v>0</v>
      </c>
    </row>
    <row r="1146" spans="1:7" x14ac:dyDescent="0.25">
      <c r="A1146" s="2">
        <v>2014</v>
      </c>
      <c r="B1146" s="2" t="s">
        <v>608</v>
      </c>
      <c r="C1146" s="2">
        <v>151.13790849</v>
      </c>
      <c r="D1146" s="2">
        <v>151.13790849</v>
      </c>
      <c r="E1146" s="2">
        <v>1.9290447941176789</v>
      </c>
      <c r="F1146" s="2">
        <v>9</v>
      </c>
      <c r="G1146" s="3">
        <v>2.1802299424</v>
      </c>
    </row>
    <row r="1147" spans="1:7" x14ac:dyDescent="0.25">
      <c r="A1147" s="2">
        <v>2014</v>
      </c>
      <c r="B1147" s="2" t="s">
        <v>609</v>
      </c>
      <c r="C1147" s="2">
        <v>151.13790849</v>
      </c>
      <c r="D1147" s="2">
        <v>151.13790849</v>
      </c>
      <c r="E1147" s="2">
        <v>1.8959754548061258</v>
      </c>
      <c r="F1147" s="2">
        <v>4</v>
      </c>
      <c r="G1147" s="3">
        <v>5.4505748560000002</v>
      </c>
    </row>
    <row r="1148" spans="1:7" x14ac:dyDescent="0.25">
      <c r="A1148" s="2">
        <v>2014</v>
      </c>
      <c r="B1148" s="2" t="s">
        <v>610</v>
      </c>
      <c r="C1148" s="2">
        <v>4.8108127578</v>
      </c>
      <c r="D1148" s="2">
        <v>4.8108127578</v>
      </c>
      <c r="E1148" s="2">
        <v>0</v>
      </c>
      <c r="F1148" s="2">
        <v>16</v>
      </c>
      <c r="G1148" s="3">
        <v>0</v>
      </c>
    </row>
    <row r="1149" spans="1:7" x14ac:dyDescent="0.25">
      <c r="A1149" s="2">
        <v>2014</v>
      </c>
      <c r="B1149" s="2" t="s">
        <v>611</v>
      </c>
      <c r="C1149" s="2">
        <v>455.49502680000001</v>
      </c>
      <c r="D1149" s="2">
        <v>455.49502680000001</v>
      </c>
      <c r="E1149" s="2">
        <v>0</v>
      </c>
      <c r="F1149" s="2">
        <v>1</v>
      </c>
      <c r="G1149" s="3">
        <v>0</v>
      </c>
    </row>
    <row r="1150" spans="1:7" x14ac:dyDescent="0.25">
      <c r="A1150" s="2">
        <v>2014</v>
      </c>
      <c r="B1150" s="2" t="s">
        <v>612</v>
      </c>
      <c r="C1150" s="2">
        <v>455.49502680000001</v>
      </c>
      <c r="D1150" s="2">
        <v>455.49502680000001</v>
      </c>
      <c r="E1150" s="2">
        <v>0</v>
      </c>
      <c r="F1150" s="2">
        <v>1</v>
      </c>
      <c r="G1150" s="3">
        <v>0</v>
      </c>
    </row>
    <row r="1151" spans="1:7" x14ac:dyDescent="0.25">
      <c r="A1151" s="2">
        <v>2014</v>
      </c>
      <c r="B1151" s="2" t="s">
        <v>613</v>
      </c>
      <c r="C1151" s="2">
        <v>6.2856555251000001</v>
      </c>
      <c r="D1151" s="2">
        <v>6.2856555251000001</v>
      </c>
      <c r="E1151" s="2">
        <v>0</v>
      </c>
      <c r="F1151" s="2">
        <v>5</v>
      </c>
      <c r="G1151" s="3">
        <v>0</v>
      </c>
    </row>
    <row r="1152" spans="1:7" x14ac:dyDescent="0.25">
      <c r="A1152" s="2">
        <v>2014</v>
      </c>
      <c r="B1152" s="2" t="s">
        <v>614</v>
      </c>
      <c r="C1152" s="2">
        <v>8.455440158</v>
      </c>
      <c r="D1152" s="2">
        <v>8.455440158</v>
      </c>
      <c r="E1152" s="2">
        <v>0</v>
      </c>
      <c r="F1152" s="2">
        <v>12</v>
      </c>
      <c r="G1152" s="3">
        <v>0</v>
      </c>
    </row>
    <row r="1153" spans="1:7" x14ac:dyDescent="0.25">
      <c r="A1153" s="2">
        <v>2014</v>
      </c>
      <c r="B1153" s="2" t="s">
        <v>615</v>
      </c>
      <c r="C1153" s="2">
        <v>237.46925342</v>
      </c>
      <c r="D1153" s="2">
        <v>237.46925342</v>
      </c>
      <c r="E1153" s="2">
        <v>0</v>
      </c>
      <c r="F1153" s="2">
        <v>4</v>
      </c>
      <c r="G1153" s="3">
        <v>0</v>
      </c>
    </row>
    <row r="1154" spans="1:7" x14ac:dyDescent="0.25">
      <c r="A1154" s="2">
        <v>2014</v>
      </c>
      <c r="B1154" s="2" t="s">
        <v>616</v>
      </c>
      <c r="C1154" s="2">
        <v>292.28229288</v>
      </c>
      <c r="D1154" s="2">
        <v>292.28229288</v>
      </c>
      <c r="E1154" s="2">
        <v>0</v>
      </c>
      <c r="F1154" s="2">
        <v>4</v>
      </c>
      <c r="G1154" s="3">
        <v>0</v>
      </c>
    </row>
    <row r="1155" spans="1:7" x14ac:dyDescent="0.25">
      <c r="A1155" s="2">
        <v>2014</v>
      </c>
      <c r="B1155" s="2" t="s">
        <v>617</v>
      </c>
      <c r="C1155" s="2">
        <v>41.955332161000001</v>
      </c>
      <c r="D1155" s="2">
        <v>41.955332161000001</v>
      </c>
      <c r="E1155" s="2">
        <v>0</v>
      </c>
      <c r="F1155" s="2">
        <v>4</v>
      </c>
      <c r="G1155" s="3">
        <v>0</v>
      </c>
    </row>
    <row r="1156" spans="1:7" x14ac:dyDescent="0.25">
      <c r="A1156" s="2">
        <v>2014</v>
      </c>
      <c r="B1156" s="2" t="s">
        <v>618</v>
      </c>
      <c r="C1156" s="2">
        <v>182.82825890999999</v>
      </c>
      <c r="D1156" s="2">
        <v>182.82825890999999</v>
      </c>
      <c r="E1156" s="2">
        <v>0</v>
      </c>
      <c r="F1156" s="2">
        <v>4</v>
      </c>
      <c r="G1156" s="3">
        <v>0</v>
      </c>
    </row>
    <row r="1157" spans="1:7" x14ac:dyDescent="0.25">
      <c r="A1157" s="2">
        <v>2014</v>
      </c>
      <c r="B1157" s="2" t="s">
        <v>619</v>
      </c>
      <c r="C1157" s="2">
        <v>106.50998607</v>
      </c>
      <c r="D1157" s="2">
        <v>106.50998607</v>
      </c>
      <c r="E1157" s="2">
        <v>0</v>
      </c>
      <c r="F1157" s="2">
        <v>2</v>
      </c>
      <c r="G1157" s="3">
        <v>0</v>
      </c>
    </row>
    <row r="1158" spans="1:7" x14ac:dyDescent="0.25">
      <c r="A1158" s="2">
        <v>2014</v>
      </c>
      <c r="B1158" s="2" t="s">
        <v>620</v>
      </c>
      <c r="C1158" s="2">
        <v>14.762549648</v>
      </c>
      <c r="D1158" s="2">
        <v>14.762549648</v>
      </c>
      <c r="E1158" s="2">
        <v>0</v>
      </c>
      <c r="F1158" s="2">
        <v>16</v>
      </c>
      <c r="G1158" s="3">
        <v>0</v>
      </c>
    </row>
    <row r="1159" spans="1:7" x14ac:dyDescent="0.25">
      <c r="A1159" s="2">
        <v>2014</v>
      </c>
      <c r="B1159" s="2" t="s">
        <v>1900</v>
      </c>
      <c r="C1159" s="2">
        <v>37.414911494999998</v>
      </c>
      <c r="D1159" s="2">
        <v>37.414911494999998</v>
      </c>
      <c r="E1159" s="2">
        <v>2.3148537529412145</v>
      </c>
      <c r="F1159" s="2">
        <v>2</v>
      </c>
      <c r="G1159" s="3">
        <v>3</v>
      </c>
    </row>
    <row r="1160" spans="1:7" x14ac:dyDescent="0.25">
      <c r="A1160" s="2">
        <v>2014</v>
      </c>
      <c r="B1160" s="2" t="s">
        <v>621</v>
      </c>
      <c r="C1160" s="2">
        <v>48.249708902999998</v>
      </c>
      <c r="D1160" s="2">
        <v>48.249708902999998</v>
      </c>
      <c r="E1160" s="2">
        <v>0</v>
      </c>
      <c r="F1160" s="2">
        <v>10</v>
      </c>
      <c r="G1160" s="3">
        <v>0</v>
      </c>
    </row>
    <row r="1161" spans="1:7" x14ac:dyDescent="0.25">
      <c r="A1161" s="2">
        <v>2014</v>
      </c>
      <c r="B1161" s="2" t="s">
        <v>622</v>
      </c>
      <c r="C1161" s="2">
        <v>37.414911494999998</v>
      </c>
      <c r="D1161" s="2">
        <v>37.414911494999998</v>
      </c>
      <c r="E1161" s="2">
        <v>2.0117181424370081</v>
      </c>
      <c r="F1161" s="2">
        <v>9</v>
      </c>
      <c r="G1161" s="3">
        <v>4</v>
      </c>
    </row>
    <row r="1162" spans="1:7" x14ac:dyDescent="0.25">
      <c r="A1162" s="2">
        <v>2014</v>
      </c>
      <c r="B1162" s="2" t="s">
        <v>623</v>
      </c>
      <c r="C1162" s="2">
        <v>1134.5428095</v>
      </c>
      <c r="D1162" s="2">
        <v>1134.5428095</v>
      </c>
      <c r="E1162" s="2">
        <v>0</v>
      </c>
      <c r="F1162" s="2">
        <v>1</v>
      </c>
      <c r="G1162" s="3">
        <v>0</v>
      </c>
    </row>
    <row r="1163" spans="1:7" x14ac:dyDescent="0.25">
      <c r="A1163" s="2">
        <v>2014</v>
      </c>
      <c r="B1163" s="2" t="s">
        <v>624</v>
      </c>
      <c r="C1163" s="2">
        <v>1446.1621414000001</v>
      </c>
      <c r="D1163" s="2">
        <v>1446.1621414000001</v>
      </c>
      <c r="E1163" s="2">
        <v>0</v>
      </c>
      <c r="F1163" s="2">
        <v>1</v>
      </c>
      <c r="G1163" s="3">
        <v>0</v>
      </c>
    </row>
    <row r="1164" spans="1:7" x14ac:dyDescent="0.25">
      <c r="A1164" s="2">
        <v>2014</v>
      </c>
      <c r="B1164" s="2" t="s">
        <v>625</v>
      </c>
      <c r="C1164" s="2">
        <v>1446.1621414000001</v>
      </c>
      <c r="D1164" s="2">
        <v>1446.1621414000001</v>
      </c>
      <c r="E1164" s="2">
        <v>0</v>
      </c>
      <c r="F1164" s="2">
        <v>1</v>
      </c>
      <c r="G1164" s="3">
        <v>0</v>
      </c>
    </row>
    <row r="1165" spans="1:7" x14ac:dyDescent="0.25">
      <c r="A1165" s="2">
        <v>2014</v>
      </c>
      <c r="B1165" s="2" t="s">
        <v>626</v>
      </c>
      <c r="C1165" s="2">
        <v>41.324782310000003</v>
      </c>
      <c r="D1165" s="2">
        <v>41.324782310000003</v>
      </c>
      <c r="E1165" s="2">
        <v>0</v>
      </c>
      <c r="F1165" s="2">
        <v>8</v>
      </c>
      <c r="G1165" s="3">
        <v>0</v>
      </c>
    </row>
    <row r="1166" spans="1:7" x14ac:dyDescent="0.25">
      <c r="A1166" s="2">
        <v>2014</v>
      </c>
      <c r="B1166" s="2" t="s">
        <v>627</v>
      </c>
      <c r="C1166" s="2">
        <v>207.70923744999999</v>
      </c>
      <c r="D1166" s="2">
        <v>207.70923744999999</v>
      </c>
      <c r="E1166" s="2">
        <v>0</v>
      </c>
      <c r="F1166" s="2">
        <v>4</v>
      </c>
      <c r="G1166" s="3">
        <v>0</v>
      </c>
    </row>
    <row r="1167" spans="1:7" x14ac:dyDescent="0.25">
      <c r="A1167" s="2">
        <v>2014</v>
      </c>
      <c r="B1167" s="2" t="s">
        <v>628</v>
      </c>
      <c r="C1167" s="2">
        <v>207.70923744999999</v>
      </c>
      <c r="D1167" s="2">
        <v>207.70923744999999</v>
      </c>
      <c r="E1167" s="2">
        <v>0</v>
      </c>
      <c r="F1167" s="2">
        <v>4</v>
      </c>
      <c r="G1167" s="3">
        <v>0</v>
      </c>
    </row>
    <row r="1168" spans="1:7" x14ac:dyDescent="0.25">
      <c r="A1168" s="2">
        <v>2014</v>
      </c>
      <c r="B1168" s="2" t="s">
        <v>629</v>
      </c>
      <c r="C1168" s="2">
        <v>439.55497185000002</v>
      </c>
      <c r="D1168" s="2">
        <v>439.55497185000002</v>
      </c>
      <c r="E1168" s="2">
        <v>0</v>
      </c>
      <c r="F1168" s="2">
        <v>4</v>
      </c>
      <c r="G1168" s="3">
        <v>0</v>
      </c>
    </row>
    <row r="1169" spans="1:7" x14ac:dyDescent="0.25">
      <c r="A1169" s="2">
        <v>2014</v>
      </c>
      <c r="B1169" s="2" t="s">
        <v>630</v>
      </c>
      <c r="C1169" s="2">
        <v>439.55497185000002</v>
      </c>
      <c r="D1169" s="2">
        <v>439.55497185000002</v>
      </c>
      <c r="E1169" s="2">
        <v>0</v>
      </c>
      <c r="F1169" s="2">
        <v>4</v>
      </c>
      <c r="G1169" s="3">
        <v>0</v>
      </c>
    </row>
    <row r="1170" spans="1:7" x14ac:dyDescent="0.25">
      <c r="A1170" s="2">
        <v>2014</v>
      </c>
      <c r="B1170" s="2" t="s">
        <v>631</v>
      </c>
      <c r="C1170" s="2">
        <v>439.55497185000002</v>
      </c>
      <c r="D1170" s="2">
        <v>439.55497185000002</v>
      </c>
      <c r="E1170" s="2">
        <v>0</v>
      </c>
      <c r="F1170" s="2">
        <v>2</v>
      </c>
      <c r="G1170" s="3">
        <v>0</v>
      </c>
    </row>
    <row r="1171" spans="1:7" x14ac:dyDescent="0.25">
      <c r="A1171" s="2">
        <v>2014</v>
      </c>
      <c r="B1171" s="2" t="s">
        <v>632</v>
      </c>
      <c r="C1171" s="2">
        <v>439.55497185000002</v>
      </c>
      <c r="D1171" s="2">
        <v>439.55497185000002</v>
      </c>
      <c r="E1171" s="2">
        <v>0</v>
      </c>
      <c r="F1171" s="2">
        <v>1</v>
      </c>
      <c r="G1171" s="3">
        <v>0</v>
      </c>
    </row>
    <row r="1172" spans="1:7" x14ac:dyDescent="0.25">
      <c r="A1172" s="2">
        <v>2014</v>
      </c>
      <c r="B1172" s="2" t="s">
        <v>633</v>
      </c>
      <c r="C1172" s="2">
        <v>202.5298315</v>
      </c>
      <c r="D1172" s="2">
        <v>202.5298315</v>
      </c>
      <c r="E1172" s="2">
        <v>0</v>
      </c>
      <c r="F1172" s="2">
        <v>2</v>
      </c>
      <c r="G1172" s="3">
        <v>0</v>
      </c>
    </row>
    <row r="1173" spans="1:7" x14ac:dyDescent="0.25">
      <c r="A1173" s="2">
        <v>2014</v>
      </c>
      <c r="B1173" s="2" t="s">
        <v>634</v>
      </c>
      <c r="C1173" s="2">
        <v>583.05778587999998</v>
      </c>
      <c r="D1173" s="2">
        <v>583.05778587999998</v>
      </c>
      <c r="E1173" s="2">
        <v>0</v>
      </c>
      <c r="F1173" s="2">
        <v>1</v>
      </c>
      <c r="G1173" s="3">
        <v>0</v>
      </c>
    </row>
    <row r="1174" spans="1:7" x14ac:dyDescent="0.25">
      <c r="A1174" s="2">
        <v>2014</v>
      </c>
      <c r="B1174" s="2" t="s">
        <v>635</v>
      </c>
      <c r="C1174" s="2">
        <v>1506.842797</v>
      </c>
      <c r="D1174" s="2">
        <v>1506.842797</v>
      </c>
      <c r="E1174" s="2">
        <v>0</v>
      </c>
      <c r="F1174" s="2">
        <v>1</v>
      </c>
      <c r="G1174" s="3">
        <v>0</v>
      </c>
    </row>
    <row r="1175" spans="1:7" x14ac:dyDescent="0.25">
      <c r="A1175" s="2">
        <v>2014</v>
      </c>
      <c r="B1175" s="2" t="s">
        <v>636</v>
      </c>
      <c r="C1175" s="2">
        <v>1506.842797</v>
      </c>
      <c r="D1175" s="2">
        <v>1506.842797</v>
      </c>
      <c r="E1175" s="2">
        <v>0</v>
      </c>
      <c r="F1175" s="2">
        <v>1</v>
      </c>
      <c r="G1175" s="3">
        <v>0</v>
      </c>
    </row>
    <row r="1176" spans="1:7" x14ac:dyDescent="0.25">
      <c r="A1176" s="2">
        <v>2014</v>
      </c>
      <c r="B1176" s="2" t="s">
        <v>637</v>
      </c>
      <c r="C1176" s="2">
        <v>320.97269649999998</v>
      </c>
      <c r="D1176" s="2">
        <v>320.97269649999998</v>
      </c>
      <c r="E1176" s="2">
        <v>0</v>
      </c>
      <c r="F1176" s="2">
        <v>1</v>
      </c>
      <c r="G1176" s="3">
        <v>0</v>
      </c>
    </row>
    <row r="1177" spans="1:7" x14ac:dyDescent="0.25">
      <c r="A1177" s="2">
        <v>2014</v>
      </c>
      <c r="B1177" s="2" t="s">
        <v>638</v>
      </c>
      <c r="C1177" s="2">
        <v>82.455161132000001</v>
      </c>
      <c r="D1177" s="2">
        <v>82.455161132000001</v>
      </c>
      <c r="E1177" s="2">
        <v>0</v>
      </c>
      <c r="F1177" s="2">
        <v>1</v>
      </c>
      <c r="G1177" s="3">
        <v>0</v>
      </c>
    </row>
    <row r="1178" spans="1:7" x14ac:dyDescent="0.25">
      <c r="A1178" s="2">
        <v>2014</v>
      </c>
      <c r="B1178" s="2" t="s">
        <v>639</v>
      </c>
      <c r="C1178" s="2">
        <v>93.446357886000001</v>
      </c>
      <c r="D1178" s="2">
        <v>93.446357886000001</v>
      </c>
      <c r="E1178" s="2">
        <v>2.5904315806723117</v>
      </c>
      <c r="F1178" s="2">
        <v>6</v>
      </c>
      <c r="G1178" s="3">
        <v>2</v>
      </c>
    </row>
    <row r="1179" spans="1:7" x14ac:dyDescent="0.25">
      <c r="A1179" s="2">
        <v>2014</v>
      </c>
      <c r="B1179" s="2" t="s">
        <v>668</v>
      </c>
      <c r="C1179" s="2">
        <v>46.920886360999994</v>
      </c>
      <c r="D1179" s="2">
        <v>46.920886360999994</v>
      </c>
      <c r="E1179" s="2">
        <v>0</v>
      </c>
      <c r="F1179" s="2">
        <v>36</v>
      </c>
      <c r="G1179" s="3">
        <v>0</v>
      </c>
    </row>
    <row r="1180" spans="1:7" x14ac:dyDescent="0.25">
      <c r="A1180" s="2">
        <v>2014</v>
      </c>
      <c r="B1180" s="2" t="s">
        <v>669</v>
      </c>
      <c r="C1180" s="2">
        <v>60.134623738000009</v>
      </c>
      <c r="D1180" s="2">
        <v>60.134623738000009</v>
      </c>
      <c r="E1180" s="2">
        <v>1.1757987316526803</v>
      </c>
      <c r="F1180" s="2">
        <v>36</v>
      </c>
      <c r="G1180" s="3">
        <v>12</v>
      </c>
    </row>
    <row r="1181" spans="1:7" x14ac:dyDescent="0.25">
      <c r="A1181" s="2">
        <v>2014</v>
      </c>
      <c r="B1181" s="2" t="s">
        <v>670</v>
      </c>
      <c r="C1181" s="2">
        <v>631.82458113999996</v>
      </c>
      <c r="D1181" s="2">
        <v>631.82458113999996</v>
      </c>
      <c r="E1181" s="2">
        <v>0</v>
      </c>
      <c r="F1181" s="2">
        <v>1</v>
      </c>
      <c r="G1181" s="3">
        <v>0</v>
      </c>
    </row>
    <row r="1182" spans="1:7" x14ac:dyDescent="0.25">
      <c r="A1182" s="2">
        <v>2014</v>
      </c>
      <c r="B1182" s="2" t="s">
        <v>1902</v>
      </c>
      <c r="C1182" s="2">
        <v>348.03410014000002</v>
      </c>
      <c r="D1182" s="2">
        <v>348.03410014000002</v>
      </c>
      <c r="E1182" s="2">
        <v>0</v>
      </c>
      <c r="F1182" s="2">
        <v>3</v>
      </c>
      <c r="G1182" s="3">
        <v>0</v>
      </c>
    </row>
    <row r="1183" spans="1:7" x14ac:dyDescent="0.25">
      <c r="A1183" s="2">
        <v>2014</v>
      </c>
      <c r="B1183" s="2" t="s">
        <v>671</v>
      </c>
      <c r="C1183" s="2">
        <v>1421.6834124</v>
      </c>
      <c r="D1183" s="2">
        <v>1421.6834124</v>
      </c>
      <c r="E1183" s="2">
        <v>1.4175956581162656</v>
      </c>
      <c r="F1183" s="2">
        <v>8</v>
      </c>
      <c r="G1183" s="3">
        <v>3</v>
      </c>
    </row>
    <row r="1184" spans="1:7" x14ac:dyDescent="0.25">
      <c r="A1184" s="2">
        <v>2014</v>
      </c>
      <c r="B1184" s="2" t="s">
        <v>672</v>
      </c>
      <c r="C1184" s="2">
        <v>2.4477591576000002</v>
      </c>
      <c r="D1184" s="2">
        <v>2.4477591576000002</v>
      </c>
      <c r="E1184" s="2">
        <v>1.6259091836160056</v>
      </c>
      <c r="F1184" s="2">
        <v>36</v>
      </c>
      <c r="G1184" s="3">
        <v>5.4387480144999998</v>
      </c>
    </row>
    <row r="1185" spans="1:7" x14ac:dyDescent="0.25">
      <c r="A1185" s="2">
        <v>2014</v>
      </c>
      <c r="B1185" s="2" t="s">
        <v>673</v>
      </c>
      <c r="C1185" s="2">
        <v>1275.8382537</v>
      </c>
      <c r="D1185" s="2">
        <v>1275.8382537</v>
      </c>
      <c r="E1185" s="2">
        <v>0</v>
      </c>
      <c r="F1185" s="2">
        <v>4</v>
      </c>
      <c r="G1185" s="3">
        <v>0</v>
      </c>
    </row>
    <row r="1186" spans="1:7" x14ac:dyDescent="0.25">
      <c r="A1186" s="2">
        <v>2014</v>
      </c>
      <c r="B1186" s="2" t="s">
        <v>1903</v>
      </c>
      <c r="C1186" s="2">
        <v>454.81624715999999</v>
      </c>
      <c r="D1186" s="2">
        <v>454.81624715999999</v>
      </c>
      <c r="E1186" s="2">
        <v>0</v>
      </c>
      <c r="F1186" s="2">
        <v>2</v>
      </c>
      <c r="G1186" s="3">
        <v>0</v>
      </c>
    </row>
    <row r="1187" spans="1:7" x14ac:dyDescent="0.25">
      <c r="A1187" s="2">
        <v>2014</v>
      </c>
      <c r="B1187" s="2" t="s">
        <v>674</v>
      </c>
      <c r="C1187" s="2">
        <v>612.97276506000003</v>
      </c>
      <c r="D1187" s="2">
        <v>612.97276506000003</v>
      </c>
      <c r="E1187" s="2">
        <v>0</v>
      </c>
      <c r="F1187" s="2">
        <v>4</v>
      </c>
      <c r="G1187" s="3">
        <v>0</v>
      </c>
    </row>
    <row r="1188" spans="1:7" x14ac:dyDescent="0.25">
      <c r="A1188" s="2">
        <v>2014</v>
      </c>
      <c r="B1188" s="2" t="s">
        <v>675</v>
      </c>
      <c r="C1188" s="2">
        <v>891.07179786999995</v>
      </c>
      <c r="D1188" s="2">
        <v>891.07179786999995</v>
      </c>
      <c r="E1188" s="2">
        <v>0</v>
      </c>
      <c r="F1188" s="2">
        <v>1</v>
      </c>
      <c r="G1188" s="3">
        <v>0</v>
      </c>
    </row>
    <row r="1189" spans="1:7" x14ac:dyDescent="0.25">
      <c r="A1189" s="2">
        <v>2014</v>
      </c>
      <c r="B1189" s="2" t="s">
        <v>676</v>
      </c>
      <c r="C1189" s="2">
        <v>60.504265578999998</v>
      </c>
      <c r="D1189" s="2">
        <v>60.504265578999998</v>
      </c>
      <c r="E1189" s="2">
        <v>0</v>
      </c>
      <c r="F1189" s="2">
        <v>24</v>
      </c>
      <c r="G1189" s="3">
        <v>0</v>
      </c>
    </row>
    <row r="1190" spans="1:7" x14ac:dyDescent="0.25">
      <c r="A1190" s="2">
        <v>2014</v>
      </c>
      <c r="B1190" s="2" t="s">
        <v>677</v>
      </c>
      <c r="C1190" s="2">
        <v>65.117912713999999</v>
      </c>
      <c r="D1190" s="2">
        <v>65.117912713999999</v>
      </c>
      <c r="E1190" s="2">
        <v>1.2419374102900516</v>
      </c>
      <c r="F1190" s="2">
        <v>36</v>
      </c>
      <c r="G1190" s="3">
        <v>17.059717098</v>
      </c>
    </row>
    <row r="1191" spans="1:7" x14ac:dyDescent="0.25">
      <c r="A1191" s="2">
        <v>2014</v>
      </c>
      <c r="B1191" s="2" t="s">
        <v>678</v>
      </c>
      <c r="C1191" s="2">
        <v>199.14293243</v>
      </c>
      <c r="D1191" s="2">
        <v>199.14293243</v>
      </c>
      <c r="E1191" s="2">
        <v>0</v>
      </c>
      <c r="F1191" s="2">
        <v>1</v>
      </c>
      <c r="G1191" s="3">
        <v>0</v>
      </c>
    </row>
    <row r="1192" spans="1:7" x14ac:dyDescent="0.25">
      <c r="A1192" s="2">
        <v>2014</v>
      </c>
      <c r="B1192" s="2" t="s">
        <v>679</v>
      </c>
      <c r="C1192" s="2">
        <v>199.14293243</v>
      </c>
      <c r="D1192" s="2">
        <v>199.14293243</v>
      </c>
      <c r="E1192" s="2">
        <v>0</v>
      </c>
      <c r="F1192" s="2">
        <v>1</v>
      </c>
      <c r="G1192" s="3">
        <v>0</v>
      </c>
    </row>
    <row r="1193" spans="1:7" x14ac:dyDescent="0.25">
      <c r="A1193" s="2">
        <v>2014</v>
      </c>
      <c r="B1193" s="2" t="s">
        <v>680</v>
      </c>
      <c r="C1193" s="2">
        <v>199.14293243</v>
      </c>
      <c r="D1193" s="2">
        <v>199.14293243</v>
      </c>
      <c r="E1193" s="2">
        <v>0</v>
      </c>
      <c r="F1193" s="2">
        <v>1</v>
      </c>
      <c r="G1193" s="3">
        <v>0</v>
      </c>
    </row>
    <row r="1194" spans="1:7" x14ac:dyDescent="0.25">
      <c r="A1194" s="2">
        <v>2014</v>
      </c>
      <c r="B1194" s="2" t="s">
        <v>681</v>
      </c>
      <c r="C1194" s="2">
        <v>40.353660955000002</v>
      </c>
      <c r="D1194" s="2">
        <v>40.353660955000002</v>
      </c>
      <c r="E1194" s="2">
        <v>1.2125424420168269</v>
      </c>
      <c r="F1194" s="2">
        <v>25</v>
      </c>
      <c r="G1194" s="3">
        <v>1</v>
      </c>
    </row>
    <row r="1195" spans="1:7" x14ac:dyDescent="0.25">
      <c r="A1195" s="2">
        <v>2014</v>
      </c>
      <c r="B1195" s="2" t="s">
        <v>682</v>
      </c>
      <c r="C1195" s="2">
        <v>30.950003937999998</v>
      </c>
      <c r="D1195" s="2">
        <v>30.950003937999998</v>
      </c>
      <c r="E1195" s="2">
        <v>0</v>
      </c>
      <c r="F1195" s="2">
        <v>8</v>
      </c>
      <c r="G1195" s="3">
        <v>0</v>
      </c>
    </row>
    <row r="1196" spans="1:7" x14ac:dyDescent="0.25">
      <c r="A1196" s="2">
        <v>2014</v>
      </c>
      <c r="B1196" s="2" t="s">
        <v>683</v>
      </c>
      <c r="C1196" s="2">
        <v>113.7045251</v>
      </c>
      <c r="D1196" s="2">
        <v>113.7045251</v>
      </c>
      <c r="E1196" s="2">
        <v>0</v>
      </c>
      <c r="F1196" s="2">
        <v>16</v>
      </c>
      <c r="G1196" s="3">
        <v>0</v>
      </c>
    </row>
    <row r="1197" spans="1:7" x14ac:dyDescent="0.25">
      <c r="A1197" s="2">
        <v>2014</v>
      </c>
      <c r="B1197" s="2" t="s">
        <v>684</v>
      </c>
      <c r="C1197" s="2">
        <v>62.700376728000002</v>
      </c>
      <c r="D1197" s="2">
        <v>62.700376728000002</v>
      </c>
      <c r="E1197" s="2">
        <v>1.4330047042017042</v>
      </c>
      <c r="F1197" s="2">
        <v>16</v>
      </c>
      <c r="G1197" s="3">
        <v>1</v>
      </c>
    </row>
    <row r="1198" spans="1:7" x14ac:dyDescent="0.25">
      <c r="A1198" s="2">
        <v>2014</v>
      </c>
      <c r="B1198" s="2" t="s">
        <v>685</v>
      </c>
      <c r="C1198" s="2">
        <v>81.289750063</v>
      </c>
      <c r="D1198" s="2">
        <v>81.289750063</v>
      </c>
      <c r="E1198" s="2">
        <v>0</v>
      </c>
      <c r="F1198" s="2">
        <v>9</v>
      </c>
      <c r="G1198" s="3">
        <v>0</v>
      </c>
    </row>
    <row r="1199" spans="1:7" x14ac:dyDescent="0.25">
      <c r="A1199" s="2">
        <v>2014</v>
      </c>
      <c r="B1199" s="2" t="s">
        <v>686</v>
      </c>
      <c r="C1199" s="2">
        <v>11.787449136999999</v>
      </c>
      <c r="D1199" s="2">
        <v>11.787449136999999</v>
      </c>
      <c r="E1199" s="2">
        <v>0</v>
      </c>
      <c r="F1199" s="2">
        <v>2</v>
      </c>
      <c r="G1199" s="3">
        <v>0</v>
      </c>
    </row>
    <row r="1200" spans="1:7" x14ac:dyDescent="0.25">
      <c r="A1200" s="2">
        <v>2014</v>
      </c>
      <c r="B1200" s="2" t="s">
        <v>1904</v>
      </c>
      <c r="C1200" s="2">
        <v>10.83169674</v>
      </c>
      <c r="D1200" s="2">
        <v>10.83169674</v>
      </c>
      <c r="E1200" s="2">
        <v>0</v>
      </c>
      <c r="F1200" s="2">
        <v>30</v>
      </c>
      <c r="G1200" s="3">
        <v>0</v>
      </c>
    </row>
    <row r="1201" spans="1:7" x14ac:dyDescent="0.25">
      <c r="A1201" s="2">
        <v>2014</v>
      </c>
      <c r="B1201" s="2" t="s">
        <v>1905</v>
      </c>
      <c r="C1201" s="2">
        <v>182.53612387000001</v>
      </c>
      <c r="D1201" s="2">
        <v>182.53612387000001</v>
      </c>
      <c r="E1201" s="2">
        <v>0</v>
      </c>
      <c r="F1201" s="2">
        <v>4</v>
      </c>
      <c r="G1201" s="3">
        <v>0</v>
      </c>
    </row>
    <row r="1202" spans="1:7" x14ac:dyDescent="0.25">
      <c r="A1202" s="2">
        <v>2014</v>
      </c>
      <c r="B1202" s="2" t="s">
        <v>702</v>
      </c>
      <c r="C1202" s="2">
        <v>618.84108670000001</v>
      </c>
      <c r="D1202" s="2">
        <v>618.84108670000001</v>
      </c>
      <c r="E1202" s="2">
        <v>0</v>
      </c>
      <c r="F1202" s="2">
        <v>1</v>
      </c>
      <c r="G1202" s="3">
        <v>0</v>
      </c>
    </row>
    <row r="1203" spans="1:7" x14ac:dyDescent="0.25">
      <c r="A1203" s="2">
        <v>2014</v>
      </c>
      <c r="B1203" s="2" t="s">
        <v>703</v>
      </c>
      <c r="C1203" s="2">
        <v>514.81920616000002</v>
      </c>
      <c r="D1203" s="2">
        <v>514.81920616000002</v>
      </c>
      <c r="E1203" s="2">
        <v>0</v>
      </c>
      <c r="F1203" s="2">
        <v>4</v>
      </c>
      <c r="G1203" s="3">
        <v>0</v>
      </c>
    </row>
    <row r="1204" spans="1:7" x14ac:dyDescent="0.25">
      <c r="A1204" s="2">
        <v>2014</v>
      </c>
      <c r="B1204" s="2" t="s">
        <v>704</v>
      </c>
      <c r="C1204" s="2">
        <v>622.85837385000002</v>
      </c>
      <c r="D1204" s="2">
        <v>622.85837385000002</v>
      </c>
      <c r="E1204" s="2">
        <v>1.4074499260205808</v>
      </c>
      <c r="F1204" s="2">
        <v>9</v>
      </c>
      <c r="G1204" s="3">
        <v>2</v>
      </c>
    </row>
    <row r="1205" spans="1:7" x14ac:dyDescent="0.25">
      <c r="A1205" s="2">
        <v>2014</v>
      </c>
      <c r="B1205" s="2" t="s">
        <v>705</v>
      </c>
      <c r="C1205" s="2">
        <v>549.40274331000001</v>
      </c>
      <c r="D1205" s="2">
        <v>549.40274331000001</v>
      </c>
      <c r="E1205" s="2">
        <v>0</v>
      </c>
      <c r="F1205" s="2">
        <v>9</v>
      </c>
      <c r="G1205" s="3">
        <v>0</v>
      </c>
    </row>
    <row r="1206" spans="1:7" x14ac:dyDescent="0.25">
      <c r="A1206" s="2">
        <v>2014</v>
      </c>
      <c r="B1206" s="2" t="s">
        <v>706</v>
      </c>
      <c r="C1206" s="2">
        <v>420.76053798999999</v>
      </c>
      <c r="D1206" s="2">
        <v>420.76053798999999</v>
      </c>
      <c r="E1206" s="2">
        <v>0</v>
      </c>
      <c r="F1206" s="2">
        <v>1</v>
      </c>
      <c r="G1206" s="3">
        <v>0</v>
      </c>
    </row>
    <row r="1207" spans="1:7" x14ac:dyDescent="0.25">
      <c r="A1207" s="2">
        <v>2014</v>
      </c>
      <c r="B1207" s="2" t="s">
        <v>707</v>
      </c>
      <c r="C1207" s="2">
        <v>13.855922241</v>
      </c>
      <c r="D1207" s="2">
        <v>13.855922241</v>
      </c>
      <c r="E1207" s="2">
        <v>0</v>
      </c>
      <c r="F1207" s="2">
        <v>6</v>
      </c>
      <c r="G1207" s="3">
        <v>0</v>
      </c>
    </row>
    <row r="1208" spans="1:7" x14ac:dyDescent="0.25">
      <c r="A1208" s="2">
        <v>2014</v>
      </c>
      <c r="B1208" s="2" t="s">
        <v>708</v>
      </c>
      <c r="C1208" s="2">
        <v>13.855922241</v>
      </c>
      <c r="D1208" s="2">
        <v>13.855922241</v>
      </c>
      <c r="E1208" s="2">
        <v>1.5432358353172215</v>
      </c>
      <c r="F1208" s="2">
        <v>24</v>
      </c>
      <c r="G1208" s="3">
        <v>3.8211057747999999</v>
      </c>
    </row>
    <row r="1209" spans="1:7" x14ac:dyDescent="0.25">
      <c r="A1209" s="2">
        <v>2014</v>
      </c>
      <c r="B1209" s="2" t="s">
        <v>709</v>
      </c>
      <c r="C1209" s="2">
        <v>27.314194988000001</v>
      </c>
      <c r="D1209" s="2">
        <v>27.314194988000001</v>
      </c>
      <c r="E1209" s="2">
        <v>1.2125424419540509</v>
      </c>
      <c r="F1209" s="2">
        <v>16</v>
      </c>
      <c r="G1209" s="3">
        <v>1.2291682637000001</v>
      </c>
    </row>
    <row r="1210" spans="1:7" x14ac:dyDescent="0.25">
      <c r="A1210" s="2">
        <v>2014</v>
      </c>
      <c r="B1210" s="2" t="s">
        <v>710</v>
      </c>
      <c r="C1210" s="2">
        <v>190.24029415000001</v>
      </c>
      <c r="D1210" s="2">
        <v>190.24029415000001</v>
      </c>
      <c r="E1210" s="2">
        <v>0</v>
      </c>
      <c r="F1210" s="2">
        <v>16</v>
      </c>
      <c r="G1210" s="3">
        <v>0</v>
      </c>
    </row>
    <row r="1211" spans="1:7" x14ac:dyDescent="0.25">
      <c r="A1211" s="2">
        <v>2014</v>
      </c>
      <c r="B1211" s="2" t="s">
        <v>711</v>
      </c>
      <c r="C1211" s="2">
        <v>190.24029415000004</v>
      </c>
      <c r="D1211" s="2">
        <v>190.24029415000004</v>
      </c>
      <c r="E1211" s="2">
        <v>0</v>
      </c>
      <c r="F1211" s="2">
        <v>9</v>
      </c>
      <c r="G1211" s="3">
        <v>0</v>
      </c>
    </row>
    <row r="1212" spans="1:7" x14ac:dyDescent="0.25">
      <c r="A1212" s="2">
        <v>2014</v>
      </c>
      <c r="B1212" s="2" t="s">
        <v>712</v>
      </c>
      <c r="C1212" s="2">
        <v>190.24029415000001</v>
      </c>
      <c r="D1212" s="2">
        <v>190.24029415000001</v>
      </c>
      <c r="E1212" s="2">
        <v>0</v>
      </c>
      <c r="F1212" s="2">
        <v>4</v>
      </c>
      <c r="G1212" s="3">
        <v>0</v>
      </c>
    </row>
    <row r="1213" spans="1:7" x14ac:dyDescent="0.25">
      <c r="A1213" s="2">
        <v>2014</v>
      </c>
      <c r="B1213" s="2" t="s">
        <v>713</v>
      </c>
      <c r="C1213" s="2">
        <v>30.965050541</v>
      </c>
      <c r="D1213" s="2">
        <v>30.965050541</v>
      </c>
      <c r="E1213" s="2">
        <v>1.1390550213154105</v>
      </c>
      <c r="F1213" s="2">
        <v>25</v>
      </c>
      <c r="G1213" s="3">
        <v>3.4178495044999999</v>
      </c>
    </row>
    <row r="1214" spans="1:7" x14ac:dyDescent="0.25">
      <c r="A1214" s="2">
        <v>2014</v>
      </c>
      <c r="B1214" s="2" t="s">
        <v>714</v>
      </c>
      <c r="C1214" s="2">
        <v>687.34154625999997</v>
      </c>
      <c r="D1214" s="2">
        <v>687.34154625999997</v>
      </c>
      <c r="E1214" s="2">
        <v>1.4330047042773666</v>
      </c>
      <c r="F1214" s="2">
        <v>4</v>
      </c>
      <c r="G1214" s="3">
        <v>1.0198151681000001</v>
      </c>
    </row>
    <row r="1215" spans="1:7" x14ac:dyDescent="0.25">
      <c r="A1215" s="2">
        <v>2014</v>
      </c>
      <c r="B1215" s="2" t="s">
        <v>715</v>
      </c>
      <c r="C1215" s="2">
        <v>124.67029801</v>
      </c>
      <c r="D1215" s="2">
        <v>124.67029801</v>
      </c>
      <c r="E1215" s="2">
        <v>0</v>
      </c>
      <c r="F1215" s="2">
        <v>4</v>
      </c>
      <c r="G1215" s="3">
        <v>0</v>
      </c>
    </row>
    <row r="1216" spans="1:7" x14ac:dyDescent="0.25">
      <c r="A1216" s="2">
        <v>2014</v>
      </c>
      <c r="B1216" s="2" t="s">
        <v>716</v>
      </c>
      <c r="C1216" s="2">
        <v>124.67029801</v>
      </c>
      <c r="D1216" s="2">
        <v>124.67029801</v>
      </c>
      <c r="E1216" s="2">
        <v>0</v>
      </c>
      <c r="F1216" s="2">
        <v>6</v>
      </c>
      <c r="G1216" s="3">
        <v>0</v>
      </c>
    </row>
    <row r="1217" spans="1:7" x14ac:dyDescent="0.25">
      <c r="A1217" s="2">
        <v>2014</v>
      </c>
      <c r="B1217" s="2" t="s">
        <v>717</v>
      </c>
      <c r="C1217" s="2">
        <v>124.67029801</v>
      </c>
      <c r="D1217" s="2">
        <v>124.67029801</v>
      </c>
      <c r="E1217" s="2">
        <v>0</v>
      </c>
      <c r="F1217" s="2">
        <v>6</v>
      </c>
      <c r="G1217" s="3">
        <v>0</v>
      </c>
    </row>
    <row r="1218" spans="1:7" x14ac:dyDescent="0.25">
      <c r="A1218" s="2">
        <v>2014</v>
      </c>
      <c r="B1218" s="2" t="s">
        <v>845</v>
      </c>
      <c r="C1218" s="2">
        <v>2129.4369081999998</v>
      </c>
      <c r="D1218" s="2">
        <v>2129.4369081999998</v>
      </c>
      <c r="E1218" s="2">
        <v>0</v>
      </c>
      <c r="F1218" s="2">
        <v>1</v>
      </c>
      <c r="G1218" s="3">
        <v>0</v>
      </c>
    </row>
    <row r="1219" spans="1:7" x14ac:dyDescent="0.25">
      <c r="A1219" s="2">
        <v>2014</v>
      </c>
      <c r="B1219" s="2" t="s">
        <v>846</v>
      </c>
      <c r="C1219" s="2">
        <v>103.26238651</v>
      </c>
      <c r="D1219" s="2">
        <v>103.26238651</v>
      </c>
      <c r="E1219" s="2">
        <v>0</v>
      </c>
      <c r="F1219" s="2">
        <v>1</v>
      </c>
      <c r="G1219" s="3">
        <v>0</v>
      </c>
    </row>
    <row r="1220" spans="1:7" x14ac:dyDescent="0.25">
      <c r="A1220" s="2">
        <v>2014</v>
      </c>
      <c r="B1220" s="2" t="s">
        <v>847</v>
      </c>
      <c r="C1220" s="2">
        <v>103.26238651</v>
      </c>
      <c r="D1220" s="2">
        <v>103.26238651</v>
      </c>
      <c r="E1220" s="2">
        <v>0</v>
      </c>
      <c r="F1220" s="2">
        <v>1</v>
      </c>
      <c r="G1220" s="3">
        <v>0</v>
      </c>
    </row>
    <row r="1221" spans="1:7" x14ac:dyDescent="0.25">
      <c r="A1221" s="2">
        <v>2014</v>
      </c>
      <c r="B1221" s="2" t="s">
        <v>848</v>
      </c>
      <c r="C1221" s="2">
        <v>352.28375937999999</v>
      </c>
      <c r="D1221" s="2">
        <v>352.28375937999999</v>
      </c>
      <c r="E1221" s="2">
        <v>0</v>
      </c>
      <c r="F1221" s="2">
        <v>1</v>
      </c>
      <c r="G1221" s="3">
        <v>0</v>
      </c>
    </row>
    <row r="1222" spans="1:7" x14ac:dyDescent="0.25">
      <c r="A1222" s="2">
        <v>2014</v>
      </c>
      <c r="B1222" s="2" t="s">
        <v>849</v>
      </c>
      <c r="C1222" s="2">
        <v>352.28375937999999</v>
      </c>
      <c r="D1222" s="2">
        <v>352.28375937999999</v>
      </c>
      <c r="E1222" s="2">
        <v>0</v>
      </c>
      <c r="F1222" s="2">
        <v>1</v>
      </c>
      <c r="G1222" s="3">
        <v>0</v>
      </c>
    </row>
    <row r="1223" spans="1:7" x14ac:dyDescent="0.25">
      <c r="A1223" s="2">
        <v>2014</v>
      </c>
      <c r="B1223" s="2" t="s">
        <v>850</v>
      </c>
      <c r="C1223" s="2">
        <v>394.35425844999997</v>
      </c>
      <c r="D1223" s="2">
        <v>394.35425844999997</v>
      </c>
      <c r="E1223" s="2">
        <v>0</v>
      </c>
      <c r="F1223" s="2">
        <v>2</v>
      </c>
      <c r="G1223" s="3">
        <v>0</v>
      </c>
    </row>
    <row r="1224" spans="1:7" x14ac:dyDescent="0.25">
      <c r="A1224" s="2">
        <v>2014</v>
      </c>
      <c r="B1224" s="2" t="s">
        <v>851</v>
      </c>
      <c r="C1224" s="2">
        <v>82.188528199999993</v>
      </c>
      <c r="D1224" s="2">
        <v>82.188528199999993</v>
      </c>
      <c r="E1224" s="2">
        <v>0</v>
      </c>
      <c r="F1224" s="2">
        <v>16</v>
      </c>
      <c r="G1224" s="3">
        <v>0</v>
      </c>
    </row>
    <row r="1225" spans="1:7" x14ac:dyDescent="0.25">
      <c r="A1225" s="2">
        <v>2014</v>
      </c>
      <c r="B1225" s="2" t="s">
        <v>852</v>
      </c>
      <c r="C1225" s="2">
        <v>123.71737777</v>
      </c>
      <c r="D1225" s="2">
        <v>123.71737777</v>
      </c>
      <c r="E1225" s="2">
        <v>0</v>
      </c>
      <c r="F1225" s="2">
        <v>1</v>
      </c>
      <c r="G1225" s="3">
        <v>0</v>
      </c>
    </row>
    <row r="1226" spans="1:7" x14ac:dyDescent="0.25">
      <c r="A1226" s="2">
        <v>2014</v>
      </c>
      <c r="B1226" s="2" t="s">
        <v>853</v>
      </c>
      <c r="C1226" s="2">
        <v>123.71737777</v>
      </c>
      <c r="D1226" s="2">
        <v>123.71737777</v>
      </c>
      <c r="E1226" s="2">
        <v>0</v>
      </c>
      <c r="F1226" s="2">
        <v>6</v>
      </c>
      <c r="G1226" s="3">
        <v>0</v>
      </c>
    </row>
    <row r="1227" spans="1:7" x14ac:dyDescent="0.25">
      <c r="A1227" s="2">
        <v>2014</v>
      </c>
      <c r="B1227" s="2" t="s">
        <v>854</v>
      </c>
      <c r="C1227" s="2">
        <v>123.71737777</v>
      </c>
      <c r="D1227" s="2">
        <v>123.71737777</v>
      </c>
      <c r="E1227" s="2">
        <v>0</v>
      </c>
      <c r="F1227" s="2">
        <v>4</v>
      </c>
      <c r="G1227" s="3">
        <v>0</v>
      </c>
    </row>
    <row r="1228" spans="1:7" x14ac:dyDescent="0.25">
      <c r="A1228" s="2">
        <v>2014</v>
      </c>
      <c r="B1228" s="2" t="s">
        <v>855</v>
      </c>
      <c r="C1228" s="2">
        <v>123.71737777</v>
      </c>
      <c r="D1228" s="2">
        <v>123.71737777</v>
      </c>
      <c r="E1228" s="2">
        <v>0</v>
      </c>
      <c r="F1228" s="2">
        <v>4</v>
      </c>
      <c r="G1228" s="3">
        <v>0</v>
      </c>
    </row>
    <row r="1229" spans="1:7" x14ac:dyDescent="0.25">
      <c r="A1229" s="2">
        <v>2014</v>
      </c>
      <c r="B1229" s="2" t="s">
        <v>856</v>
      </c>
      <c r="C1229" s="2">
        <v>123.71737777</v>
      </c>
      <c r="D1229" s="2">
        <v>123.71737777</v>
      </c>
      <c r="E1229" s="2">
        <v>0</v>
      </c>
      <c r="F1229" s="2">
        <v>4</v>
      </c>
      <c r="G1229" s="3">
        <v>0</v>
      </c>
    </row>
    <row r="1230" spans="1:7" x14ac:dyDescent="0.25">
      <c r="A1230" s="2">
        <v>2014</v>
      </c>
      <c r="B1230" s="2" t="s">
        <v>857</v>
      </c>
      <c r="C1230" s="2">
        <v>71.095859732999998</v>
      </c>
      <c r="D1230" s="2">
        <v>71.095859732999998</v>
      </c>
      <c r="E1230" s="2">
        <v>0</v>
      </c>
      <c r="F1230" s="2">
        <v>1</v>
      </c>
      <c r="G1230" s="3">
        <v>0</v>
      </c>
    </row>
    <row r="1231" spans="1:7" x14ac:dyDescent="0.25">
      <c r="A1231" s="2">
        <v>2014</v>
      </c>
      <c r="B1231" s="2" t="s">
        <v>858</v>
      </c>
      <c r="C1231" s="2">
        <v>71.095859732999998</v>
      </c>
      <c r="D1231" s="2">
        <v>71.095859732999998</v>
      </c>
      <c r="E1231" s="2">
        <v>0</v>
      </c>
      <c r="F1231" s="2">
        <v>1</v>
      </c>
      <c r="G1231" s="3">
        <v>0</v>
      </c>
    </row>
    <row r="1232" spans="1:7" x14ac:dyDescent="0.25">
      <c r="A1232" s="2">
        <v>2014</v>
      </c>
      <c r="B1232" s="2" t="s">
        <v>859</v>
      </c>
      <c r="C1232" s="2">
        <v>650.14729942999998</v>
      </c>
      <c r="D1232" s="2">
        <v>650.14729942999998</v>
      </c>
      <c r="E1232" s="2">
        <v>0</v>
      </c>
      <c r="F1232" s="2">
        <v>1</v>
      </c>
      <c r="G1232" s="3">
        <v>0</v>
      </c>
    </row>
    <row r="1233" spans="1:7" x14ac:dyDescent="0.25">
      <c r="A1233" s="2">
        <v>2014</v>
      </c>
      <c r="B1233" s="2" t="s">
        <v>860</v>
      </c>
      <c r="C1233" s="2">
        <v>650.14729942999998</v>
      </c>
      <c r="D1233" s="2">
        <v>650.14729942999998</v>
      </c>
      <c r="E1233" s="2">
        <v>0.11023113109243879</v>
      </c>
      <c r="F1233" s="2">
        <v>1</v>
      </c>
      <c r="G1233" s="3">
        <v>1</v>
      </c>
    </row>
    <row r="1234" spans="1:7" x14ac:dyDescent="0.25">
      <c r="A1234" s="2">
        <v>2014</v>
      </c>
      <c r="B1234" s="2" t="s">
        <v>861</v>
      </c>
      <c r="C1234" s="2">
        <v>318.15868820999998</v>
      </c>
      <c r="D1234" s="2">
        <v>318.15868820999998</v>
      </c>
      <c r="E1234" s="2">
        <v>0</v>
      </c>
      <c r="F1234" s="2">
        <v>1</v>
      </c>
      <c r="G1234" s="3">
        <v>0</v>
      </c>
    </row>
    <row r="1235" spans="1:7" x14ac:dyDescent="0.25">
      <c r="A1235" s="2">
        <v>2014</v>
      </c>
      <c r="B1235" s="2" t="s">
        <v>862</v>
      </c>
      <c r="C1235" s="2">
        <v>108.84897196999999</v>
      </c>
      <c r="D1235" s="2">
        <v>108.84897196999999</v>
      </c>
      <c r="E1235" s="2">
        <v>0</v>
      </c>
      <c r="F1235" s="2">
        <v>4</v>
      </c>
      <c r="G1235" s="3">
        <v>0</v>
      </c>
    </row>
    <row r="1236" spans="1:7" x14ac:dyDescent="0.25">
      <c r="A1236" s="2">
        <v>2014</v>
      </c>
      <c r="B1236" s="2" t="s">
        <v>863</v>
      </c>
      <c r="C1236" s="2">
        <v>108.84897196999999</v>
      </c>
      <c r="D1236" s="2">
        <v>108.84897196999999</v>
      </c>
      <c r="E1236" s="2">
        <v>0</v>
      </c>
      <c r="F1236" s="2">
        <v>2</v>
      </c>
      <c r="G1236" s="3">
        <v>0</v>
      </c>
    </row>
    <row r="1237" spans="1:7" x14ac:dyDescent="0.25">
      <c r="A1237" s="2">
        <v>2014</v>
      </c>
      <c r="B1237" s="2" t="s">
        <v>864</v>
      </c>
      <c r="C1237" s="2">
        <v>205.69560831000001</v>
      </c>
      <c r="D1237" s="2">
        <v>205.69560831000001</v>
      </c>
      <c r="E1237" s="2">
        <v>0</v>
      </c>
      <c r="F1237" s="2">
        <v>2</v>
      </c>
      <c r="G1237" s="3">
        <v>0</v>
      </c>
    </row>
    <row r="1238" spans="1:7" x14ac:dyDescent="0.25">
      <c r="A1238" s="2">
        <v>2014</v>
      </c>
      <c r="B1238" s="2" t="s">
        <v>865</v>
      </c>
      <c r="C1238" s="2">
        <v>113.56568468</v>
      </c>
      <c r="D1238" s="2">
        <v>113.56568468</v>
      </c>
      <c r="E1238" s="2">
        <v>0</v>
      </c>
      <c r="F1238" s="2">
        <v>4</v>
      </c>
      <c r="G1238" s="3">
        <v>0</v>
      </c>
    </row>
    <row r="1239" spans="1:7" x14ac:dyDescent="0.25">
      <c r="A1239" s="2">
        <v>2014</v>
      </c>
      <c r="B1239" s="2" t="s">
        <v>866</v>
      </c>
      <c r="C1239" s="2">
        <v>113.56568468</v>
      </c>
      <c r="D1239" s="2">
        <v>113.56568468</v>
      </c>
      <c r="E1239" s="2">
        <v>0</v>
      </c>
      <c r="F1239" s="2">
        <v>4</v>
      </c>
      <c r="G1239" s="3">
        <v>0</v>
      </c>
    </row>
    <row r="1240" spans="1:7" x14ac:dyDescent="0.25">
      <c r="A1240" s="2">
        <v>2014</v>
      </c>
      <c r="B1240" s="2" t="s">
        <v>867</v>
      </c>
      <c r="C1240" s="2">
        <v>113.56568468</v>
      </c>
      <c r="D1240" s="2">
        <v>113.56568468</v>
      </c>
      <c r="E1240" s="2">
        <v>0</v>
      </c>
      <c r="F1240" s="2">
        <v>9</v>
      </c>
      <c r="G1240" s="3">
        <v>0</v>
      </c>
    </row>
    <row r="1241" spans="1:7" x14ac:dyDescent="0.25">
      <c r="A1241" s="2">
        <v>2014</v>
      </c>
      <c r="B1241" s="2" t="s">
        <v>868</v>
      </c>
      <c r="C1241" s="2">
        <v>113.56568468</v>
      </c>
      <c r="D1241" s="2">
        <v>113.56568468</v>
      </c>
      <c r="E1241" s="2">
        <v>0</v>
      </c>
      <c r="F1241" s="2">
        <v>9</v>
      </c>
      <c r="G1241" s="3">
        <v>0</v>
      </c>
    </row>
    <row r="1242" spans="1:7" x14ac:dyDescent="0.25">
      <c r="A1242" s="2">
        <v>2014</v>
      </c>
      <c r="B1242" s="2" t="s">
        <v>1918</v>
      </c>
      <c r="C1242" s="2">
        <v>113.56568468</v>
      </c>
      <c r="D1242" s="2">
        <v>113.56568468</v>
      </c>
      <c r="E1242" s="2">
        <v>0</v>
      </c>
      <c r="F1242" s="2">
        <v>2</v>
      </c>
      <c r="G1242" s="3">
        <v>0</v>
      </c>
    </row>
    <row r="1243" spans="1:7" x14ac:dyDescent="0.25">
      <c r="A1243" s="2">
        <v>2014</v>
      </c>
      <c r="B1243" s="2" t="s">
        <v>869</v>
      </c>
      <c r="C1243" s="2">
        <v>113.56568468</v>
      </c>
      <c r="D1243" s="2">
        <v>113.56568468</v>
      </c>
      <c r="E1243" s="2">
        <v>0</v>
      </c>
      <c r="F1243" s="2">
        <v>4</v>
      </c>
      <c r="G1243" s="3">
        <v>0</v>
      </c>
    </row>
    <row r="1244" spans="1:7" x14ac:dyDescent="0.25">
      <c r="A1244" s="2">
        <v>2014</v>
      </c>
      <c r="B1244" s="2" t="s">
        <v>870</v>
      </c>
      <c r="C1244" s="2">
        <v>113.56568468</v>
      </c>
      <c r="D1244" s="2">
        <v>113.56568468</v>
      </c>
      <c r="E1244" s="2">
        <v>0</v>
      </c>
      <c r="F1244" s="2">
        <v>16</v>
      </c>
      <c r="G1244" s="3">
        <v>0</v>
      </c>
    </row>
    <row r="1245" spans="1:7" x14ac:dyDescent="0.25">
      <c r="A1245" s="2">
        <v>2014</v>
      </c>
      <c r="B1245" s="2" t="s">
        <v>871</v>
      </c>
      <c r="C1245" s="2">
        <v>113.56568468</v>
      </c>
      <c r="D1245" s="2">
        <v>113.56568468</v>
      </c>
      <c r="E1245" s="2">
        <v>0</v>
      </c>
      <c r="F1245" s="2">
        <v>1</v>
      </c>
      <c r="G1245" s="3">
        <v>0</v>
      </c>
    </row>
    <row r="1246" spans="1:7" x14ac:dyDescent="0.25">
      <c r="A1246" s="2">
        <v>2014</v>
      </c>
      <c r="B1246" s="2" t="s">
        <v>872</v>
      </c>
      <c r="C1246" s="2">
        <v>117.95888051</v>
      </c>
      <c r="D1246" s="2">
        <v>117.95888051</v>
      </c>
      <c r="E1246" s="2">
        <v>0</v>
      </c>
      <c r="F1246" s="2">
        <v>1</v>
      </c>
      <c r="G1246" s="3">
        <v>0</v>
      </c>
    </row>
    <row r="1247" spans="1:7" x14ac:dyDescent="0.25">
      <c r="A1247" s="2">
        <v>2014</v>
      </c>
      <c r="B1247" s="2" t="s">
        <v>873</v>
      </c>
      <c r="C1247" s="2">
        <v>117.95888051</v>
      </c>
      <c r="D1247" s="2">
        <v>117.95888051</v>
      </c>
      <c r="E1247" s="2">
        <v>0</v>
      </c>
      <c r="F1247" s="2">
        <v>1</v>
      </c>
      <c r="G1247" s="3">
        <v>0</v>
      </c>
    </row>
    <row r="1248" spans="1:7" x14ac:dyDescent="0.25">
      <c r="A1248" s="2">
        <v>2014</v>
      </c>
      <c r="B1248" s="2" t="s">
        <v>874</v>
      </c>
      <c r="C1248" s="2">
        <v>125.35090341999999</v>
      </c>
      <c r="D1248" s="2">
        <v>125.35090341999999</v>
      </c>
      <c r="E1248" s="2">
        <v>0</v>
      </c>
      <c r="F1248" s="2">
        <v>1</v>
      </c>
      <c r="G1248" s="3">
        <v>0</v>
      </c>
    </row>
    <row r="1249" spans="1:7" x14ac:dyDescent="0.25">
      <c r="A1249" s="2">
        <v>2014</v>
      </c>
      <c r="B1249" s="2" t="s">
        <v>875</v>
      </c>
      <c r="C1249" s="2">
        <v>125.35090341999999</v>
      </c>
      <c r="D1249" s="2">
        <v>125.35090341999999</v>
      </c>
      <c r="E1249" s="2">
        <v>0</v>
      </c>
      <c r="F1249" s="2">
        <v>1</v>
      </c>
      <c r="G1249" s="3">
        <v>0</v>
      </c>
    </row>
    <row r="1250" spans="1:7" x14ac:dyDescent="0.25">
      <c r="A1250" s="2">
        <v>2014</v>
      </c>
      <c r="B1250" s="2" t="s">
        <v>876</v>
      </c>
      <c r="C1250" s="2">
        <v>125.35090341999999</v>
      </c>
      <c r="D1250" s="2">
        <v>125.35090341999999</v>
      </c>
      <c r="E1250" s="2">
        <v>0</v>
      </c>
      <c r="F1250" s="2">
        <v>1</v>
      </c>
      <c r="G1250" s="3">
        <v>0</v>
      </c>
    </row>
    <row r="1251" spans="1:7" x14ac:dyDescent="0.25">
      <c r="A1251" s="2">
        <v>2014</v>
      </c>
      <c r="B1251" s="2" t="s">
        <v>877</v>
      </c>
      <c r="C1251" s="2">
        <v>125.35090341999999</v>
      </c>
      <c r="D1251" s="2">
        <v>125.35090341999999</v>
      </c>
      <c r="E1251" s="2">
        <v>1.3329032961908065</v>
      </c>
      <c r="F1251" s="2">
        <v>1</v>
      </c>
      <c r="G1251" s="3">
        <v>1</v>
      </c>
    </row>
    <row r="1252" spans="1:7" x14ac:dyDescent="0.25">
      <c r="A1252" s="2">
        <v>2014</v>
      </c>
      <c r="B1252" s="2" t="s">
        <v>878</v>
      </c>
      <c r="C1252" s="2">
        <v>7.9555166350999995</v>
      </c>
      <c r="D1252" s="2">
        <v>7.9555166350999995</v>
      </c>
      <c r="E1252" s="2">
        <v>1.5652820615385876</v>
      </c>
      <c r="F1252" s="2">
        <v>36</v>
      </c>
      <c r="G1252" s="3">
        <v>28.877387746</v>
      </c>
    </row>
    <row r="1253" spans="1:7" x14ac:dyDescent="0.25">
      <c r="A1253" s="2">
        <v>2014</v>
      </c>
      <c r="B1253" s="2" t="s">
        <v>879</v>
      </c>
      <c r="C1253" s="2">
        <v>122.30750685</v>
      </c>
      <c r="D1253" s="2">
        <v>122.30750685</v>
      </c>
      <c r="E1253" s="2">
        <v>0</v>
      </c>
      <c r="F1253" s="2">
        <v>1</v>
      </c>
      <c r="G1253" s="3">
        <v>0</v>
      </c>
    </row>
    <row r="1254" spans="1:7" x14ac:dyDescent="0.25">
      <c r="A1254" s="2">
        <v>2014</v>
      </c>
      <c r="B1254" s="2" t="s">
        <v>880</v>
      </c>
      <c r="C1254" s="2">
        <v>122.30750685</v>
      </c>
      <c r="D1254" s="2">
        <v>122.30750685</v>
      </c>
      <c r="E1254" s="2">
        <v>0</v>
      </c>
      <c r="F1254" s="2">
        <v>4</v>
      </c>
      <c r="G1254" s="3">
        <v>0</v>
      </c>
    </row>
    <row r="1255" spans="1:7" x14ac:dyDescent="0.25">
      <c r="A1255" s="2">
        <v>2014</v>
      </c>
      <c r="B1255" s="2" t="s">
        <v>881</v>
      </c>
      <c r="C1255" s="2">
        <v>124.91203595</v>
      </c>
      <c r="D1255" s="2">
        <v>124.91203595</v>
      </c>
      <c r="E1255" s="2">
        <v>0</v>
      </c>
      <c r="F1255" s="2">
        <v>1</v>
      </c>
      <c r="G1255" s="3">
        <v>0</v>
      </c>
    </row>
    <row r="1256" spans="1:7" x14ac:dyDescent="0.25">
      <c r="A1256" s="2">
        <v>2014</v>
      </c>
      <c r="B1256" s="2" t="s">
        <v>882</v>
      </c>
      <c r="C1256" s="2">
        <v>124.91203595</v>
      </c>
      <c r="D1256" s="2">
        <v>124.91203595</v>
      </c>
      <c r="E1256" s="2">
        <v>0</v>
      </c>
      <c r="F1256" s="2">
        <v>1</v>
      </c>
      <c r="G1256" s="3">
        <v>0</v>
      </c>
    </row>
    <row r="1257" spans="1:7" x14ac:dyDescent="0.25">
      <c r="A1257" s="2">
        <v>2014</v>
      </c>
      <c r="B1257" s="2" t="s">
        <v>883</v>
      </c>
      <c r="C1257" s="2">
        <v>272.33618293000001</v>
      </c>
      <c r="D1257" s="2">
        <v>272.33618293000001</v>
      </c>
      <c r="E1257" s="2">
        <v>0</v>
      </c>
      <c r="F1257" s="2">
        <v>1</v>
      </c>
      <c r="G1257" s="3">
        <v>0</v>
      </c>
    </row>
    <row r="1258" spans="1:7" x14ac:dyDescent="0.25">
      <c r="A1258" s="2">
        <v>2014</v>
      </c>
      <c r="B1258" s="2" t="s">
        <v>884</v>
      </c>
      <c r="C1258" s="2">
        <v>269.89667034000001</v>
      </c>
      <c r="D1258" s="2">
        <v>269.89667034000001</v>
      </c>
      <c r="E1258" s="2">
        <v>0</v>
      </c>
      <c r="F1258" s="2">
        <v>1</v>
      </c>
      <c r="G1258" s="3">
        <v>0</v>
      </c>
    </row>
    <row r="1259" spans="1:7" x14ac:dyDescent="0.25">
      <c r="A1259" s="2">
        <v>2014</v>
      </c>
      <c r="B1259" s="2" t="s">
        <v>885</v>
      </c>
      <c r="C1259" s="2">
        <v>269.89667034000001</v>
      </c>
      <c r="D1259" s="2">
        <v>269.89667034000001</v>
      </c>
      <c r="E1259" s="2">
        <v>0</v>
      </c>
      <c r="F1259" s="2">
        <v>4</v>
      </c>
      <c r="G1259" s="3">
        <v>0</v>
      </c>
    </row>
    <row r="1260" spans="1:7" x14ac:dyDescent="0.25">
      <c r="A1260" s="2">
        <v>2014</v>
      </c>
      <c r="B1260" s="2" t="s">
        <v>1919</v>
      </c>
      <c r="C1260" s="2">
        <v>476.76274831000001</v>
      </c>
      <c r="D1260" s="2">
        <v>476.76274831000001</v>
      </c>
      <c r="E1260" s="2">
        <v>0</v>
      </c>
      <c r="F1260" s="2">
        <v>2</v>
      </c>
      <c r="G1260" s="3">
        <v>0</v>
      </c>
    </row>
    <row r="1261" spans="1:7" x14ac:dyDescent="0.25">
      <c r="A1261" s="2">
        <v>2014</v>
      </c>
      <c r="B1261" s="2" t="s">
        <v>1920</v>
      </c>
      <c r="C1261" s="2">
        <v>153.74869138</v>
      </c>
      <c r="D1261" s="2">
        <v>153.74869138</v>
      </c>
      <c r="E1261" s="2">
        <v>2.3148537529412145</v>
      </c>
      <c r="F1261" s="2">
        <v>2</v>
      </c>
      <c r="G1261" s="3">
        <v>1</v>
      </c>
    </row>
    <row r="1262" spans="1:7" x14ac:dyDescent="0.25">
      <c r="A1262" s="2">
        <v>2014</v>
      </c>
      <c r="B1262" s="2" t="s">
        <v>886</v>
      </c>
      <c r="C1262" s="2">
        <v>288.80643984</v>
      </c>
      <c r="D1262" s="2">
        <v>288.80643984</v>
      </c>
      <c r="E1262" s="2">
        <v>0</v>
      </c>
      <c r="F1262" s="2">
        <v>6</v>
      </c>
      <c r="G1262" s="3">
        <v>0</v>
      </c>
    </row>
    <row r="1263" spans="1:7" x14ac:dyDescent="0.25">
      <c r="A1263" s="2">
        <v>2014</v>
      </c>
      <c r="B1263" s="2" t="s">
        <v>887</v>
      </c>
      <c r="C1263" s="2">
        <v>813.17099772999995</v>
      </c>
      <c r="D1263" s="2">
        <v>813.17099772999995</v>
      </c>
      <c r="E1263" s="2">
        <v>0</v>
      </c>
      <c r="F1263" s="2">
        <v>2</v>
      </c>
      <c r="G1263" s="3">
        <v>0</v>
      </c>
    </row>
    <row r="1264" spans="1:7" x14ac:dyDescent="0.25">
      <c r="A1264" s="2">
        <v>2014</v>
      </c>
      <c r="B1264" s="2" t="s">
        <v>888</v>
      </c>
      <c r="C1264" s="2">
        <v>449.90056456999997</v>
      </c>
      <c r="D1264" s="2">
        <v>449.90056456999997</v>
      </c>
      <c r="E1264" s="2">
        <v>0</v>
      </c>
      <c r="F1264" s="2">
        <v>4</v>
      </c>
      <c r="G1264" s="3">
        <v>0</v>
      </c>
    </row>
    <row r="1265" spans="1:7" x14ac:dyDescent="0.25">
      <c r="A1265" s="2">
        <v>2014</v>
      </c>
      <c r="B1265" s="2" t="s">
        <v>889</v>
      </c>
      <c r="C1265" s="2">
        <v>545.23325262000003</v>
      </c>
      <c r="D1265" s="2">
        <v>545.23325262000003</v>
      </c>
      <c r="E1265" s="2">
        <v>0</v>
      </c>
      <c r="F1265" s="2">
        <v>1</v>
      </c>
      <c r="G1265" s="3">
        <v>0</v>
      </c>
    </row>
    <row r="1266" spans="1:7" x14ac:dyDescent="0.25">
      <c r="A1266" s="2">
        <v>2014</v>
      </c>
      <c r="B1266" s="2" t="s">
        <v>890</v>
      </c>
      <c r="C1266" s="2">
        <v>280.74683721999997</v>
      </c>
      <c r="D1266" s="2">
        <v>280.74683721999997</v>
      </c>
      <c r="E1266" s="2">
        <v>0</v>
      </c>
      <c r="F1266" s="2">
        <v>2</v>
      </c>
      <c r="G1266" s="3">
        <v>0</v>
      </c>
    </row>
    <row r="1267" spans="1:7" x14ac:dyDescent="0.25">
      <c r="A1267" s="2">
        <v>2014</v>
      </c>
      <c r="B1267" s="2" t="s">
        <v>891</v>
      </c>
      <c r="C1267" s="2">
        <v>280.74683721999997</v>
      </c>
      <c r="D1267" s="2">
        <v>280.74683721999997</v>
      </c>
      <c r="E1267" s="2">
        <v>0</v>
      </c>
      <c r="F1267" s="2">
        <v>1</v>
      </c>
      <c r="G1267" s="3">
        <v>0</v>
      </c>
    </row>
    <row r="1268" spans="1:7" x14ac:dyDescent="0.25">
      <c r="A1268" s="2">
        <v>2014</v>
      </c>
      <c r="B1268" s="2" t="s">
        <v>892</v>
      </c>
      <c r="C1268" s="2">
        <v>280.74683721999997</v>
      </c>
      <c r="D1268" s="2">
        <v>280.74683721999997</v>
      </c>
      <c r="E1268" s="2">
        <v>0</v>
      </c>
      <c r="F1268" s="2">
        <v>4</v>
      </c>
      <c r="G1268" s="3">
        <v>0</v>
      </c>
    </row>
    <row r="1269" spans="1:7" x14ac:dyDescent="0.25">
      <c r="A1269" s="2">
        <v>2014</v>
      </c>
      <c r="B1269" s="2" t="s">
        <v>893</v>
      </c>
      <c r="C1269" s="2">
        <v>42.517610783999999</v>
      </c>
      <c r="D1269" s="2">
        <v>42.517610783999999</v>
      </c>
      <c r="E1269" s="2">
        <v>0</v>
      </c>
      <c r="F1269" s="2">
        <v>9</v>
      </c>
      <c r="G1269" s="3">
        <v>0</v>
      </c>
    </row>
    <row r="1270" spans="1:7" x14ac:dyDescent="0.25">
      <c r="A1270" s="2">
        <v>2014</v>
      </c>
      <c r="B1270" s="2" t="s">
        <v>894</v>
      </c>
      <c r="C1270" s="2">
        <v>353.63399507000003</v>
      </c>
      <c r="D1270" s="2">
        <v>353.63399507000003</v>
      </c>
      <c r="E1270" s="2">
        <v>0</v>
      </c>
      <c r="F1270" s="2">
        <v>1</v>
      </c>
      <c r="G1270" s="3">
        <v>0</v>
      </c>
    </row>
    <row r="1271" spans="1:7" x14ac:dyDescent="0.25">
      <c r="A1271" s="2">
        <v>2014</v>
      </c>
      <c r="B1271" s="2" t="s">
        <v>895</v>
      </c>
      <c r="C1271" s="2">
        <v>12.251778698000001</v>
      </c>
      <c r="D1271" s="2">
        <v>12.251778698000001</v>
      </c>
      <c r="E1271" s="2">
        <v>0.99208017976470286</v>
      </c>
      <c r="F1271" s="2">
        <v>10</v>
      </c>
      <c r="G1271" s="3">
        <v>1.1474513962999999</v>
      </c>
    </row>
    <row r="1272" spans="1:7" x14ac:dyDescent="0.25">
      <c r="A1272" s="2">
        <v>2014</v>
      </c>
      <c r="B1272" s="2" t="s">
        <v>896</v>
      </c>
      <c r="C1272" s="2">
        <v>37.385794543999999</v>
      </c>
      <c r="D1272" s="2">
        <v>37.385794543999999</v>
      </c>
      <c r="E1272" s="2">
        <v>0</v>
      </c>
      <c r="F1272" s="2">
        <v>20</v>
      </c>
      <c r="G1272" s="3">
        <v>0</v>
      </c>
    </row>
    <row r="1273" spans="1:7" x14ac:dyDescent="0.25">
      <c r="A1273" s="2">
        <v>2014</v>
      </c>
      <c r="B1273" s="2" t="s">
        <v>897</v>
      </c>
      <c r="C1273" s="2">
        <v>177.61143544999996</v>
      </c>
      <c r="D1273" s="2">
        <v>177.61143544999996</v>
      </c>
      <c r="E1273" s="2">
        <v>0</v>
      </c>
      <c r="F1273" s="2">
        <v>9</v>
      </c>
      <c r="G1273" s="3">
        <v>0</v>
      </c>
    </row>
    <row r="1274" spans="1:7" x14ac:dyDescent="0.25">
      <c r="A1274" s="2">
        <v>2014</v>
      </c>
      <c r="B1274" s="2" t="s">
        <v>898</v>
      </c>
      <c r="C1274" s="2">
        <v>171.12273139999999</v>
      </c>
      <c r="D1274" s="2">
        <v>171.12273139999999</v>
      </c>
      <c r="E1274" s="2">
        <v>1.5432358352623567</v>
      </c>
      <c r="F1274" s="2">
        <v>6</v>
      </c>
      <c r="G1274" s="3">
        <v>0.69357437529999999</v>
      </c>
    </row>
    <row r="1275" spans="1:7" x14ac:dyDescent="0.25">
      <c r="A1275" s="2">
        <v>2014</v>
      </c>
      <c r="B1275" s="2" t="s">
        <v>899</v>
      </c>
      <c r="C1275" s="2">
        <v>167.18810925</v>
      </c>
      <c r="D1275" s="2">
        <v>167.18810925</v>
      </c>
      <c r="E1275" s="2">
        <v>0</v>
      </c>
      <c r="F1275" s="2">
        <v>1</v>
      </c>
      <c r="G1275" s="3">
        <v>0</v>
      </c>
    </row>
    <row r="1276" spans="1:7" x14ac:dyDescent="0.25">
      <c r="A1276" s="2">
        <v>2014</v>
      </c>
      <c r="B1276" s="2" t="s">
        <v>900</v>
      </c>
      <c r="C1276" s="2">
        <v>167.18810925</v>
      </c>
      <c r="D1276" s="2">
        <v>167.18810925</v>
      </c>
      <c r="E1276" s="2">
        <v>0</v>
      </c>
      <c r="F1276" s="2">
        <v>1</v>
      </c>
      <c r="G1276" s="3">
        <v>0</v>
      </c>
    </row>
    <row r="1277" spans="1:7" x14ac:dyDescent="0.25">
      <c r="A1277" s="2">
        <v>2014</v>
      </c>
      <c r="B1277" s="2" t="s">
        <v>901</v>
      </c>
      <c r="C1277" s="2">
        <v>75.504614818999997</v>
      </c>
      <c r="D1277" s="2">
        <v>75.504614818999997</v>
      </c>
      <c r="E1277" s="2">
        <v>1.2786811206635811</v>
      </c>
      <c r="F1277" s="2">
        <v>24</v>
      </c>
      <c r="G1277" s="3">
        <v>6.0754770728</v>
      </c>
    </row>
    <row r="1278" spans="1:7" x14ac:dyDescent="0.25">
      <c r="A1278" s="2">
        <v>2014</v>
      </c>
      <c r="B1278" s="2" t="s">
        <v>902</v>
      </c>
      <c r="C1278" s="2">
        <v>185.82986663</v>
      </c>
      <c r="D1278" s="2">
        <v>185.82986663</v>
      </c>
      <c r="E1278" s="2">
        <v>0</v>
      </c>
      <c r="F1278" s="2">
        <v>4</v>
      </c>
      <c r="G1278" s="3">
        <v>0</v>
      </c>
    </row>
    <row r="1279" spans="1:7" x14ac:dyDescent="0.25">
      <c r="A1279" s="2">
        <v>2014</v>
      </c>
      <c r="B1279" s="2" t="s">
        <v>903</v>
      </c>
      <c r="C1279" s="2">
        <v>245.64580357</v>
      </c>
      <c r="D1279" s="2">
        <v>245.64580357</v>
      </c>
      <c r="E1279" s="2">
        <v>0</v>
      </c>
      <c r="F1279" s="2">
        <v>1</v>
      </c>
      <c r="G1279" s="3">
        <v>0</v>
      </c>
    </row>
    <row r="1280" spans="1:7" x14ac:dyDescent="0.25">
      <c r="A1280" s="2">
        <v>2014</v>
      </c>
      <c r="B1280" s="2" t="s">
        <v>904</v>
      </c>
      <c r="C1280" s="2">
        <v>1715.2982870000001</v>
      </c>
      <c r="D1280" s="2">
        <v>1715.2982870000001</v>
      </c>
      <c r="E1280" s="2">
        <v>0</v>
      </c>
      <c r="F1280" s="2">
        <v>4</v>
      </c>
      <c r="G1280" s="3">
        <v>0</v>
      </c>
    </row>
    <row r="1281" spans="1:7" x14ac:dyDescent="0.25">
      <c r="A1281" s="2">
        <v>2014</v>
      </c>
      <c r="B1281" s="2" t="s">
        <v>905</v>
      </c>
      <c r="C1281" s="2">
        <v>715.25856191000003</v>
      </c>
      <c r="D1281" s="2">
        <v>715.25856191000003</v>
      </c>
      <c r="E1281" s="2">
        <v>0</v>
      </c>
      <c r="F1281" s="2">
        <v>8</v>
      </c>
      <c r="G1281" s="3">
        <v>0</v>
      </c>
    </row>
    <row r="1282" spans="1:7" x14ac:dyDescent="0.25">
      <c r="A1282" s="2">
        <v>2014</v>
      </c>
      <c r="B1282" s="2" t="s">
        <v>906</v>
      </c>
      <c r="C1282" s="2">
        <v>1307.4268445</v>
      </c>
      <c r="D1282" s="2">
        <v>1307.4268445</v>
      </c>
      <c r="E1282" s="2">
        <v>0</v>
      </c>
      <c r="F1282" s="2">
        <v>6</v>
      </c>
      <c r="G1282" s="3">
        <v>0</v>
      </c>
    </row>
    <row r="1283" spans="1:7" x14ac:dyDescent="0.25">
      <c r="A1283" s="2">
        <v>2014</v>
      </c>
      <c r="B1283" s="2" t="s">
        <v>907</v>
      </c>
      <c r="C1283" s="2">
        <v>305.39152937</v>
      </c>
      <c r="D1283" s="2">
        <v>305.39152937</v>
      </c>
      <c r="E1283" s="2">
        <v>0</v>
      </c>
      <c r="F1283" s="2">
        <v>1</v>
      </c>
      <c r="G1283" s="3">
        <v>0</v>
      </c>
    </row>
    <row r="1284" spans="1:7" x14ac:dyDescent="0.25">
      <c r="A1284" s="2">
        <v>2014</v>
      </c>
      <c r="B1284" s="2" t="s">
        <v>908</v>
      </c>
      <c r="C1284" s="2">
        <v>305.39152937</v>
      </c>
      <c r="D1284" s="2">
        <v>305.39152937</v>
      </c>
      <c r="E1284" s="2">
        <v>0</v>
      </c>
      <c r="F1284" s="2">
        <v>1</v>
      </c>
      <c r="G1284" s="3">
        <v>0</v>
      </c>
    </row>
    <row r="1285" spans="1:7" x14ac:dyDescent="0.25">
      <c r="A1285" s="2">
        <v>2014</v>
      </c>
      <c r="B1285" s="2" t="s">
        <v>909</v>
      </c>
      <c r="C1285" s="2">
        <v>731.33846249999999</v>
      </c>
      <c r="D1285" s="2">
        <v>731.33846249999999</v>
      </c>
      <c r="E1285" s="2">
        <v>0</v>
      </c>
      <c r="F1285" s="2">
        <v>6</v>
      </c>
      <c r="G1285" s="3">
        <v>0</v>
      </c>
    </row>
    <row r="1286" spans="1:7" x14ac:dyDescent="0.25">
      <c r="A1286" s="2">
        <v>2014</v>
      </c>
      <c r="B1286" s="2" t="s">
        <v>910</v>
      </c>
      <c r="C1286" s="2">
        <v>119.0367019</v>
      </c>
      <c r="D1286" s="2">
        <v>119.0367019</v>
      </c>
      <c r="E1286" s="2">
        <v>0</v>
      </c>
      <c r="F1286" s="2">
        <v>3</v>
      </c>
      <c r="G1286" s="3">
        <v>0</v>
      </c>
    </row>
    <row r="1287" spans="1:7" x14ac:dyDescent="0.25">
      <c r="A1287" s="2">
        <v>2014</v>
      </c>
      <c r="B1287" s="2" t="s">
        <v>911</v>
      </c>
      <c r="C1287" s="2">
        <v>320.97912057999997</v>
      </c>
      <c r="D1287" s="2">
        <v>320.97912057999997</v>
      </c>
      <c r="E1287" s="2">
        <v>0</v>
      </c>
      <c r="F1287" s="2">
        <v>4</v>
      </c>
      <c r="G1287" s="3">
        <v>0</v>
      </c>
    </row>
    <row r="1288" spans="1:7" x14ac:dyDescent="0.25">
      <c r="A1288" s="2">
        <v>2014</v>
      </c>
      <c r="B1288" s="2" t="s">
        <v>912</v>
      </c>
      <c r="C1288" s="2">
        <v>320.97912057999997</v>
      </c>
      <c r="D1288" s="2">
        <v>320.97912057999997</v>
      </c>
      <c r="E1288" s="2">
        <v>0</v>
      </c>
      <c r="F1288" s="2">
        <v>16</v>
      </c>
      <c r="G1288" s="3">
        <v>0</v>
      </c>
    </row>
    <row r="1289" spans="1:7" x14ac:dyDescent="0.25">
      <c r="A1289" s="2">
        <v>2014</v>
      </c>
      <c r="B1289" s="2" t="s">
        <v>913</v>
      </c>
      <c r="C1289" s="2">
        <v>484.43620162000002</v>
      </c>
      <c r="D1289" s="2">
        <v>484.43620162000002</v>
      </c>
      <c r="E1289" s="2">
        <v>0</v>
      </c>
      <c r="F1289" s="2">
        <v>15</v>
      </c>
      <c r="G1289" s="3">
        <v>0</v>
      </c>
    </row>
    <row r="1290" spans="1:7" x14ac:dyDescent="0.25">
      <c r="A1290" s="2">
        <v>2014</v>
      </c>
      <c r="B1290" s="2" t="s">
        <v>914</v>
      </c>
      <c r="C1290" s="2">
        <v>14.702369726000001</v>
      </c>
      <c r="D1290" s="2">
        <v>14.702369726000001</v>
      </c>
      <c r="E1290" s="2">
        <v>1.0582188583934102</v>
      </c>
      <c r="F1290" s="2">
        <v>6</v>
      </c>
      <c r="G1290" s="3">
        <v>1.407174777</v>
      </c>
    </row>
    <row r="1291" spans="1:7" x14ac:dyDescent="0.25">
      <c r="A1291" s="2">
        <v>2014</v>
      </c>
      <c r="B1291" s="2" t="s">
        <v>915</v>
      </c>
      <c r="C1291" s="2">
        <v>7.3511848629000003</v>
      </c>
      <c r="D1291" s="2">
        <v>7.3511848629000003</v>
      </c>
      <c r="E1291" s="2">
        <v>0.8818490487395102</v>
      </c>
      <c r="F1291" s="2">
        <v>12</v>
      </c>
      <c r="G1291" s="3">
        <v>0.80409987250000003</v>
      </c>
    </row>
    <row r="1292" spans="1:7" x14ac:dyDescent="0.25">
      <c r="A1292" s="2">
        <v>2014</v>
      </c>
      <c r="B1292" s="2" t="s">
        <v>916</v>
      </c>
      <c r="C1292" s="2">
        <v>133.17356100999999</v>
      </c>
      <c r="D1292" s="2">
        <v>133.17356100999999</v>
      </c>
      <c r="E1292" s="2">
        <v>0</v>
      </c>
      <c r="F1292" s="2">
        <v>2</v>
      </c>
      <c r="G1292" s="3">
        <v>0</v>
      </c>
    </row>
    <row r="1293" spans="1:7" x14ac:dyDescent="0.25">
      <c r="A1293" s="2">
        <v>2014</v>
      </c>
      <c r="B1293" s="2" t="s">
        <v>1921</v>
      </c>
      <c r="C1293" s="2">
        <v>133.17356100999999</v>
      </c>
      <c r="D1293" s="2">
        <v>133.17356100999999</v>
      </c>
      <c r="E1293" s="2">
        <v>0</v>
      </c>
      <c r="F1293" s="2">
        <v>5</v>
      </c>
      <c r="G1293" s="3">
        <v>0</v>
      </c>
    </row>
    <row r="1294" spans="1:7" x14ac:dyDescent="0.25">
      <c r="A1294" s="2">
        <v>2014</v>
      </c>
      <c r="B1294" s="2" t="s">
        <v>917</v>
      </c>
      <c r="C1294" s="2">
        <v>133.17356100999999</v>
      </c>
      <c r="D1294" s="2">
        <v>133.17356100999999</v>
      </c>
      <c r="E1294" s="2">
        <v>0</v>
      </c>
      <c r="F1294" s="2">
        <v>4</v>
      </c>
      <c r="G1294" s="3">
        <v>0</v>
      </c>
    </row>
    <row r="1295" spans="1:7" x14ac:dyDescent="0.25">
      <c r="A1295" s="2">
        <v>2014</v>
      </c>
      <c r="B1295" s="2" t="s">
        <v>918</v>
      </c>
      <c r="C1295" s="2">
        <v>1159.5542751999999</v>
      </c>
      <c r="D1295" s="2">
        <v>1159.5542751999999</v>
      </c>
      <c r="E1295" s="2">
        <v>0</v>
      </c>
      <c r="F1295" s="2">
        <v>2</v>
      </c>
      <c r="G1295" s="3">
        <v>0</v>
      </c>
    </row>
    <row r="1296" spans="1:7" x14ac:dyDescent="0.25">
      <c r="A1296" s="2">
        <v>2014</v>
      </c>
      <c r="B1296" s="2" t="s">
        <v>1922</v>
      </c>
      <c r="C1296" s="2">
        <v>127.12447748</v>
      </c>
      <c r="D1296" s="2">
        <v>127.12447748</v>
      </c>
      <c r="E1296" s="2">
        <v>0</v>
      </c>
      <c r="F1296" s="2">
        <v>3</v>
      </c>
      <c r="G1296" s="3">
        <v>0</v>
      </c>
    </row>
    <row r="1297" spans="1:7" x14ac:dyDescent="0.25">
      <c r="A1297" s="2">
        <v>2014</v>
      </c>
      <c r="B1297" s="2" t="s">
        <v>919</v>
      </c>
      <c r="C1297" s="2">
        <v>399.85603548</v>
      </c>
      <c r="D1297" s="2">
        <v>399.85603548</v>
      </c>
      <c r="E1297" s="2">
        <v>0</v>
      </c>
      <c r="F1297" s="2">
        <v>4</v>
      </c>
      <c r="G1297" s="3">
        <v>0</v>
      </c>
    </row>
    <row r="1298" spans="1:7" x14ac:dyDescent="0.25">
      <c r="A1298" s="2">
        <v>2014</v>
      </c>
      <c r="B1298" s="2" t="s">
        <v>920</v>
      </c>
      <c r="C1298" s="2">
        <v>206.62535315</v>
      </c>
      <c r="D1298" s="2">
        <v>206.62535315</v>
      </c>
      <c r="E1298" s="2">
        <v>0</v>
      </c>
      <c r="F1298" s="2">
        <v>2</v>
      </c>
      <c r="G1298" s="3">
        <v>0</v>
      </c>
    </row>
    <row r="1299" spans="1:7" x14ac:dyDescent="0.25">
      <c r="A1299" s="2">
        <v>2014</v>
      </c>
      <c r="B1299" s="2" t="s">
        <v>921</v>
      </c>
      <c r="C1299" s="2">
        <v>402.87313434999999</v>
      </c>
      <c r="D1299" s="2">
        <v>402.87313434999999</v>
      </c>
      <c r="E1299" s="2">
        <v>0</v>
      </c>
      <c r="F1299" s="2">
        <v>5</v>
      </c>
      <c r="G1299" s="3">
        <v>0</v>
      </c>
    </row>
    <row r="1300" spans="1:7" x14ac:dyDescent="0.25">
      <c r="A1300" s="2">
        <v>2014</v>
      </c>
      <c r="B1300" s="2" t="s">
        <v>922</v>
      </c>
      <c r="C1300" s="2">
        <v>141.20942608999999</v>
      </c>
      <c r="D1300" s="2">
        <v>141.20942608999999</v>
      </c>
      <c r="E1300" s="2">
        <v>0</v>
      </c>
      <c r="F1300" s="2">
        <v>1</v>
      </c>
      <c r="G1300" s="3">
        <v>0</v>
      </c>
    </row>
    <row r="1301" spans="1:7" x14ac:dyDescent="0.25">
      <c r="A1301" s="2">
        <v>2014</v>
      </c>
      <c r="B1301" s="2" t="s">
        <v>923</v>
      </c>
      <c r="C1301" s="2">
        <v>141.20942608999999</v>
      </c>
      <c r="D1301" s="2">
        <v>141.20942608999999</v>
      </c>
      <c r="E1301" s="2">
        <v>0</v>
      </c>
      <c r="F1301" s="2">
        <v>1</v>
      </c>
      <c r="G1301" s="3">
        <v>0</v>
      </c>
    </row>
    <row r="1302" spans="1:7" x14ac:dyDescent="0.25">
      <c r="A1302" s="2">
        <v>2014</v>
      </c>
      <c r="B1302" s="2" t="s">
        <v>925</v>
      </c>
      <c r="C1302" s="2">
        <v>206.62535315</v>
      </c>
      <c r="D1302" s="2">
        <v>206.62535315</v>
      </c>
      <c r="E1302" s="2">
        <v>0</v>
      </c>
      <c r="F1302" s="2">
        <v>2</v>
      </c>
      <c r="G1302" s="3">
        <v>0</v>
      </c>
    </row>
    <row r="1303" spans="1:7" x14ac:dyDescent="0.25">
      <c r="A1303" s="2">
        <v>2014</v>
      </c>
      <c r="B1303" s="2" t="s">
        <v>926</v>
      </c>
      <c r="C1303" s="2">
        <v>206.62535315</v>
      </c>
      <c r="D1303" s="2">
        <v>206.62535315</v>
      </c>
      <c r="E1303" s="2">
        <v>0</v>
      </c>
      <c r="F1303" s="2">
        <v>2</v>
      </c>
      <c r="G1303" s="3">
        <v>0</v>
      </c>
    </row>
    <row r="1304" spans="1:7" x14ac:dyDescent="0.25">
      <c r="A1304" s="2">
        <v>2014</v>
      </c>
      <c r="B1304" s="2" t="s">
        <v>927</v>
      </c>
      <c r="C1304" s="2">
        <v>206.62535315</v>
      </c>
      <c r="D1304" s="2">
        <v>206.62535315</v>
      </c>
      <c r="E1304" s="2">
        <v>0</v>
      </c>
      <c r="F1304" s="2">
        <v>2</v>
      </c>
      <c r="G1304" s="3">
        <v>0</v>
      </c>
    </row>
    <row r="1305" spans="1:7" x14ac:dyDescent="0.25">
      <c r="A1305" s="2">
        <v>2014</v>
      </c>
      <c r="B1305" s="2" t="s">
        <v>1925</v>
      </c>
      <c r="C1305" s="2">
        <v>158.29264886000001</v>
      </c>
      <c r="D1305" s="2">
        <v>158.29264886000001</v>
      </c>
      <c r="E1305" s="2">
        <v>2.0723452646542078</v>
      </c>
      <c r="F1305" s="2">
        <v>8</v>
      </c>
      <c r="G1305" s="3">
        <v>0.64418936390000003</v>
      </c>
    </row>
    <row r="1306" spans="1:7" x14ac:dyDescent="0.25">
      <c r="A1306" s="2">
        <v>2014</v>
      </c>
      <c r="B1306" s="2" t="s">
        <v>937</v>
      </c>
      <c r="C1306" s="2">
        <v>308.95011483000002</v>
      </c>
      <c r="D1306" s="2">
        <v>308.95011483000002</v>
      </c>
      <c r="E1306" s="2">
        <v>0</v>
      </c>
      <c r="F1306" s="2">
        <v>2</v>
      </c>
      <c r="G1306" s="3">
        <v>0</v>
      </c>
    </row>
    <row r="1307" spans="1:7" x14ac:dyDescent="0.25">
      <c r="A1307" s="2">
        <v>2014</v>
      </c>
      <c r="B1307" s="2" t="s">
        <v>938</v>
      </c>
      <c r="C1307" s="2">
        <v>408.38699086000003</v>
      </c>
      <c r="D1307" s="2">
        <v>408.38699086000003</v>
      </c>
      <c r="E1307" s="2">
        <v>0</v>
      </c>
      <c r="F1307" s="2">
        <v>1</v>
      </c>
      <c r="G1307" s="3">
        <v>0</v>
      </c>
    </row>
    <row r="1308" spans="1:7" x14ac:dyDescent="0.25">
      <c r="A1308" s="2">
        <v>2014</v>
      </c>
      <c r="B1308" s="2" t="s">
        <v>939</v>
      </c>
      <c r="C1308" s="2">
        <v>206.74177940000001</v>
      </c>
      <c r="D1308" s="2">
        <v>206.74177940000001</v>
      </c>
      <c r="E1308" s="2">
        <v>1.01412640606791</v>
      </c>
      <c r="F1308" s="2">
        <v>18</v>
      </c>
      <c r="G1308" s="3">
        <v>3.5328009381999999</v>
      </c>
    </row>
    <row r="1309" spans="1:7" x14ac:dyDescent="0.25">
      <c r="A1309" s="2">
        <v>2014</v>
      </c>
      <c r="B1309" s="2" t="s">
        <v>940</v>
      </c>
      <c r="C1309" s="2">
        <v>648.98420081999996</v>
      </c>
      <c r="D1309" s="2">
        <v>648.98420081999996</v>
      </c>
      <c r="E1309" s="2">
        <v>0.61729433411321821</v>
      </c>
      <c r="F1309" s="2">
        <v>2</v>
      </c>
      <c r="G1309" s="3">
        <v>1.9865843443</v>
      </c>
    </row>
    <row r="1310" spans="1:7" x14ac:dyDescent="0.25">
      <c r="A1310" s="2">
        <v>2014</v>
      </c>
      <c r="B1310" s="2" t="s">
        <v>941</v>
      </c>
      <c r="C1310" s="2">
        <v>648.98420081999996</v>
      </c>
      <c r="D1310" s="2">
        <v>648.98420081999996</v>
      </c>
      <c r="E1310" s="2">
        <v>0</v>
      </c>
      <c r="F1310" s="2">
        <v>4</v>
      </c>
      <c r="G1310" s="3">
        <v>0</v>
      </c>
    </row>
    <row r="1311" spans="1:7" x14ac:dyDescent="0.25">
      <c r="A1311" s="2">
        <v>2014</v>
      </c>
      <c r="B1311" s="2" t="s">
        <v>942</v>
      </c>
      <c r="C1311" s="2">
        <v>648.98420081999996</v>
      </c>
      <c r="D1311" s="2">
        <v>648.98420081999996</v>
      </c>
      <c r="E1311" s="2">
        <v>0</v>
      </c>
      <c r="F1311" s="2">
        <v>4</v>
      </c>
      <c r="G1311" s="3">
        <v>0</v>
      </c>
    </row>
    <row r="1312" spans="1:7" x14ac:dyDescent="0.25">
      <c r="A1312" s="2">
        <v>2014</v>
      </c>
      <c r="B1312" s="2" t="s">
        <v>943</v>
      </c>
      <c r="C1312" s="2">
        <v>1276.0080780000001</v>
      </c>
      <c r="D1312" s="2">
        <v>1276.0080780000001</v>
      </c>
      <c r="E1312" s="2">
        <v>0</v>
      </c>
      <c r="F1312" s="2">
        <v>2</v>
      </c>
      <c r="G1312" s="3">
        <v>0</v>
      </c>
    </row>
    <row r="1313" spans="1:7" x14ac:dyDescent="0.25">
      <c r="A1313" s="2">
        <v>2014</v>
      </c>
      <c r="B1313" s="2" t="s">
        <v>944</v>
      </c>
      <c r="C1313" s="2">
        <v>648.98420081999996</v>
      </c>
      <c r="D1313" s="2">
        <v>648.98420081999996</v>
      </c>
      <c r="E1313" s="2">
        <v>0</v>
      </c>
      <c r="F1313" s="2">
        <v>3</v>
      </c>
      <c r="G1313" s="3">
        <v>0</v>
      </c>
    </row>
    <row r="1314" spans="1:7" x14ac:dyDescent="0.25">
      <c r="A1314" s="2">
        <v>2014</v>
      </c>
      <c r="B1314" s="2" t="s">
        <v>945</v>
      </c>
      <c r="C1314" s="2">
        <v>648.98420081999996</v>
      </c>
      <c r="D1314" s="2">
        <v>648.98420081999996</v>
      </c>
      <c r="E1314" s="2">
        <v>0</v>
      </c>
      <c r="F1314" s="2">
        <v>2</v>
      </c>
      <c r="G1314" s="3">
        <v>0</v>
      </c>
    </row>
    <row r="1315" spans="1:7" x14ac:dyDescent="0.25">
      <c r="A1315" s="2">
        <v>2014</v>
      </c>
      <c r="B1315" s="2" t="s">
        <v>946</v>
      </c>
      <c r="C1315" s="2">
        <v>648.98420081999996</v>
      </c>
      <c r="D1315" s="2">
        <v>648.98420081999996</v>
      </c>
      <c r="E1315" s="2">
        <v>0</v>
      </c>
      <c r="F1315" s="2">
        <v>16</v>
      </c>
      <c r="G1315" s="3">
        <v>0</v>
      </c>
    </row>
    <row r="1316" spans="1:7" x14ac:dyDescent="0.25">
      <c r="A1316" s="2">
        <v>2014</v>
      </c>
      <c r="B1316" s="2" t="s">
        <v>947</v>
      </c>
      <c r="C1316" s="2">
        <v>109.33856199</v>
      </c>
      <c r="D1316" s="2">
        <v>109.33856199</v>
      </c>
      <c r="E1316" s="2">
        <v>0</v>
      </c>
      <c r="F1316" s="2">
        <v>8</v>
      </c>
      <c r="G1316" s="3">
        <v>0</v>
      </c>
    </row>
    <row r="1317" spans="1:7" x14ac:dyDescent="0.25">
      <c r="A1317" s="2">
        <v>2014</v>
      </c>
      <c r="B1317" s="2" t="s">
        <v>1929</v>
      </c>
      <c r="C1317" s="2">
        <v>243.24572954000001</v>
      </c>
      <c r="D1317" s="2">
        <v>243.24572954000001</v>
      </c>
      <c r="E1317" s="2">
        <v>1.5432358352492468</v>
      </c>
      <c r="F1317" s="2">
        <v>5</v>
      </c>
      <c r="G1317" s="3">
        <v>0.98210338860000002</v>
      </c>
    </row>
    <row r="1318" spans="1:7" x14ac:dyDescent="0.25">
      <c r="A1318" s="2">
        <v>2014</v>
      </c>
      <c r="B1318" s="2" t="s">
        <v>948</v>
      </c>
      <c r="C1318" s="2">
        <v>122.98817885</v>
      </c>
      <c r="D1318" s="2">
        <v>122.98817885</v>
      </c>
      <c r="E1318" s="2">
        <v>0</v>
      </c>
      <c r="F1318" s="2">
        <v>16</v>
      </c>
      <c r="G1318" s="3">
        <v>0</v>
      </c>
    </row>
    <row r="1319" spans="1:7" x14ac:dyDescent="0.25">
      <c r="A1319" s="2">
        <v>2014</v>
      </c>
      <c r="B1319" s="2" t="s">
        <v>949</v>
      </c>
      <c r="C1319" s="2">
        <v>122.98817885</v>
      </c>
      <c r="D1319" s="2">
        <v>122.98817885</v>
      </c>
      <c r="E1319" s="2">
        <v>0</v>
      </c>
      <c r="F1319" s="2">
        <v>9</v>
      </c>
      <c r="G1319" s="3">
        <v>0</v>
      </c>
    </row>
    <row r="1320" spans="1:7" x14ac:dyDescent="0.25">
      <c r="A1320" s="2">
        <v>2014</v>
      </c>
      <c r="B1320" s="2" t="s">
        <v>950</v>
      </c>
      <c r="C1320" s="2">
        <v>302.45967400000001</v>
      </c>
      <c r="D1320" s="2">
        <v>302.45967400000001</v>
      </c>
      <c r="E1320" s="2">
        <v>0</v>
      </c>
      <c r="F1320" s="2">
        <v>9</v>
      </c>
      <c r="G1320" s="3">
        <v>0</v>
      </c>
    </row>
    <row r="1321" spans="1:7" x14ac:dyDescent="0.25">
      <c r="A1321" s="2">
        <v>2014</v>
      </c>
      <c r="B1321" s="2" t="s">
        <v>951</v>
      </c>
      <c r="C1321" s="2">
        <v>294.66563643000001</v>
      </c>
      <c r="D1321" s="2">
        <v>294.66563643000001</v>
      </c>
      <c r="E1321" s="2">
        <v>1.1243575371428756</v>
      </c>
      <c r="F1321" s="2">
        <v>16</v>
      </c>
      <c r="G1321" s="3">
        <v>3</v>
      </c>
    </row>
    <row r="1322" spans="1:7" x14ac:dyDescent="0.25">
      <c r="A1322" s="2">
        <v>2014</v>
      </c>
      <c r="B1322" s="2" t="s">
        <v>952</v>
      </c>
      <c r="C1322" s="2">
        <v>323.39365959999998</v>
      </c>
      <c r="D1322" s="2">
        <v>323.39365959999998</v>
      </c>
      <c r="E1322" s="2">
        <v>2.1715532824956987</v>
      </c>
      <c r="F1322" s="2">
        <v>8</v>
      </c>
      <c r="G1322" s="3">
        <v>3.3488616641000002</v>
      </c>
    </row>
    <row r="1323" spans="1:7" x14ac:dyDescent="0.25">
      <c r="A1323" s="2">
        <v>2014</v>
      </c>
      <c r="B1323" s="2" t="s">
        <v>953</v>
      </c>
      <c r="C1323" s="2">
        <v>43.918667927999998</v>
      </c>
      <c r="D1323" s="2">
        <v>43.918667927999998</v>
      </c>
      <c r="E1323" s="2">
        <v>1.3412924031327953</v>
      </c>
      <c r="F1323" s="2">
        <v>25</v>
      </c>
      <c r="G1323" s="3">
        <v>25</v>
      </c>
    </row>
    <row r="1324" spans="1:7" x14ac:dyDescent="0.25">
      <c r="A1324" s="2">
        <v>2014</v>
      </c>
      <c r="B1324" s="2" t="s">
        <v>954</v>
      </c>
      <c r="C1324" s="2">
        <v>182.04571479000001</v>
      </c>
      <c r="D1324" s="2">
        <v>182.04571479000001</v>
      </c>
      <c r="E1324" s="2">
        <v>0</v>
      </c>
      <c r="F1324" s="2">
        <v>4</v>
      </c>
      <c r="G1324" s="3">
        <v>0</v>
      </c>
    </row>
    <row r="1325" spans="1:7" x14ac:dyDescent="0.25">
      <c r="A1325" s="2">
        <v>2014</v>
      </c>
      <c r="B1325" s="2" t="s">
        <v>955</v>
      </c>
      <c r="C1325" s="2">
        <v>182.04571479000001</v>
      </c>
      <c r="D1325" s="2">
        <v>182.04571479000001</v>
      </c>
      <c r="E1325" s="2">
        <v>0</v>
      </c>
      <c r="F1325" s="2">
        <v>14</v>
      </c>
      <c r="G1325" s="3">
        <v>0</v>
      </c>
    </row>
    <row r="1326" spans="1:7" x14ac:dyDescent="0.25">
      <c r="A1326" s="2">
        <v>2014</v>
      </c>
      <c r="B1326" s="2" t="s">
        <v>1930</v>
      </c>
      <c r="C1326" s="2">
        <v>32.140824369000001</v>
      </c>
      <c r="D1326" s="2">
        <v>32.140824369000001</v>
      </c>
      <c r="E1326" s="2">
        <v>0</v>
      </c>
      <c r="F1326" s="2">
        <v>24</v>
      </c>
      <c r="G1326" s="3">
        <v>0</v>
      </c>
    </row>
    <row r="1327" spans="1:7" x14ac:dyDescent="0.25">
      <c r="A1327" s="2">
        <v>2014</v>
      </c>
      <c r="B1327" s="2" t="s">
        <v>956</v>
      </c>
      <c r="C1327" s="2">
        <v>32.140824369000001</v>
      </c>
      <c r="D1327" s="2">
        <v>32.140824369000001</v>
      </c>
      <c r="E1327" s="2">
        <v>0</v>
      </c>
      <c r="F1327" s="2">
        <v>25</v>
      </c>
      <c r="G1327" s="3">
        <v>0</v>
      </c>
    </row>
    <row r="1328" spans="1:7" x14ac:dyDescent="0.25">
      <c r="A1328" s="2">
        <v>2014</v>
      </c>
      <c r="B1328" s="2" t="s">
        <v>957</v>
      </c>
      <c r="C1328" s="2">
        <v>1656.9012869999999</v>
      </c>
      <c r="D1328" s="2">
        <v>1656.9012869999999</v>
      </c>
      <c r="E1328" s="2">
        <v>0.59524810778060633</v>
      </c>
      <c r="F1328" s="2">
        <v>2</v>
      </c>
      <c r="G1328" s="3">
        <v>1.0226969164999999</v>
      </c>
    </row>
    <row r="1329" spans="1:7" x14ac:dyDescent="0.25">
      <c r="A1329" s="2">
        <v>2014</v>
      </c>
      <c r="B1329" s="2" t="s">
        <v>958</v>
      </c>
      <c r="C1329" s="2">
        <v>848.79952847000004</v>
      </c>
      <c r="D1329" s="2">
        <v>848.79952847000004</v>
      </c>
      <c r="E1329" s="2">
        <v>0</v>
      </c>
      <c r="F1329" s="2">
        <v>9</v>
      </c>
      <c r="G1329" s="3">
        <v>0</v>
      </c>
    </row>
    <row r="1330" spans="1:7" x14ac:dyDescent="0.25">
      <c r="A1330" s="2">
        <v>2014</v>
      </c>
      <c r="B1330" s="2" t="s">
        <v>1931</v>
      </c>
      <c r="C1330" s="2">
        <v>848.79952847000004</v>
      </c>
      <c r="D1330" s="2">
        <v>848.79952847000004</v>
      </c>
      <c r="E1330" s="2">
        <v>0</v>
      </c>
      <c r="F1330" s="2">
        <v>2</v>
      </c>
      <c r="G1330" s="3">
        <v>0</v>
      </c>
    </row>
    <row r="1331" spans="1:7" x14ac:dyDescent="0.25">
      <c r="A1331" s="2">
        <v>2014</v>
      </c>
      <c r="B1331" s="2" t="s">
        <v>959</v>
      </c>
      <c r="C1331" s="2">
        <v>105.21931149</v>
      </c>
      <c r="D1331" s="2">
        <v>105.21931149</v>
      </c>
      <c r="E1331" s="2">
        <v>0</v>
      </c>
      <c r="F1331" s="2">
        <v>25</v>
      </c>
      <c r="G1331" s="3">
        <v>0</v>
      </c>
    </row>
    <row r="1332" spans="1:7" x14ac:dyDescent="0.25">
      <c r="A1332" s="2">
        <v>2014</v>
      </c>
      <c r="B1332" s="2" t="s">
        <v>960</v>
      </c>
      <c r="C1332" s="2">
        <v>1641.5287224000001</v>
      </c>
      <c r="D1332" s="2">
        <v>1641.5287224000001</v>
      </c>
      <c r="E1332" s="2">
        <v>0</v>
      </c>
      <c r="F1332" s="2">
        <v>1</v>
      </c>
      <c r="G1332" s="3">
        <v>0</v>
      </c>
    </row>
    <row r="1333" spans="1:7" x14ac:dyDescent="0.25">
      <c r="A1333" s="2">
        <v>2014</v>
      </c>
      <c r="B1333" s="2" t="s">
        <v>961</v>
      </c>
      <c r="C1333" s="2">
        <v>1641.5287224000001</v>
      </c>
      <c r="D1333" s="2">
        <v>1641.5287224000001</v>
      </c>
      <c r="E1333" s="2">
        <v>0</v>
      </c>
      <c r="F1333" s="2">
        <v>1</v>
      </c>
      <c r="G1333" s="3">
        <v>0</v>
      </c>
    </row>
    <row r="1334" spans="1:7" x14ac:dyDescent="0.25">
      <c r="A1334" s="2">
        <v>2014</v>
      </c>
      <c r="B1334" s="2" t="s">
        <v>962</v>
      </c>
      <c r="C1334" s="2">
        <v>1641.5287224000001</v>
      </c>
      <c r="D1334" s="2">
        <v>1641.5287224000001</v>
      </c>
      <c r="E1334" s="2">
        <v>0</v>
      </c>
      <c r="F1334" s="2">
        <v>1</v>
      </c>
      <c r="G1334" s="3">
        <v>0</v>
      </c>
    </row>
    <row r="1335" spans="1:7" x14ac:dyDescent="0.25">
      <c r="A1335" s="2">
        <v>2014</v>
      </c>
      <c r="B1335" s="2" t="s">
        <v>963</v>
      </c>
      <c r="C1335" s="2">
        <v>1641.5287224000001</v>
      </c>
      <c r="D1335" s="2">
        <v>1641.5287224000001</v>
      </c>
      <c r="E1335" s="2">
        <v>0</v>
      </c>
      <c r="F1335" s="2">
        <v>1</v>
      </c>
      <c r="G1335" s="3">
        <v>0</v>
      </c>
    </row>
    <row r="1336" spans="1:7" x14ac:dyDescent="0.25">
      <c r="A1336" s="2">
        <v>2014</v>
      </c>
      <c r="B1336" s="2" t="s">
        <v>964</v>
      </c>
      <c r="C1336" s="2">
        <v>1034.5025376999999</v>
      </c>
      <c r="D1336" s="2">
        <v>1034.5025376999999</v>
      </c>
      <c r="E1336" s="2">
        <v>0</v>
      </c>
      <c r="F1336" s="2">
        <v>4</v>
      </c>
      <c r="G1336" s="3">
        <v>0</v>
      </c>
    </row>
    <row r="1337" spans="1:7" x14ac:dyDescent="0.25">
      <c r="A1337" s="2">
        <v>2014</v>
      </c>
      <c r="B1337" s="2" t="s">
        <v>965</v>
      </c>
      <c r="C1337" s="2">
        <v>1034.5025376999999</v>
      </c>
      <c r="D1337" s="2">
        <v>1034.5025376999999</v>
      </c>
      <c r="E1337" s="2">
        <v>0</v>
      </c>
      <c r="F1337" s="2">
        <v>1</v>
      </c>
      <c r="G1337" s="3">
        <v>0</v>
      </c>
    </row>
    <row r="1338" spans="1:7" x14ac:dyDescent="0.25">
      <c r="A1338" s="2">
        <v>2014</v>
      </c>
      <c r="B1338" s="2" t="s">
        <v>966</v>
      </c>
      <c r="C1338" s="2">
        <v>1034.5025376999999</v>
      </c>
      <c r="D1338" s="2">
        <v>1034.5025376999999</v>
      </c>
      <c r="E1338" s="2">
        <v>0</v>
      </c>
      <c r="F1338" s="2">
        <v>1</v>
      </c>
      <c r="G1338" s="3">
        <v>0</v>
      </c>
    </row>
    <row r="1339" spans="1:7" x14ac:dyDescent="0.25">
      <c r="A1339" s="2">
        <v>2014</v>
      </c>
      <c r="B1339" s="2" t="s">
        <v>967</v>
      </c>
      <c r="C1339" s="2">
        <v>1034.5025376999999</v>
      </c>
      <c r="D1339" s="2">
        <v>1034.5025376999999</v>
      </c>
      <c r="E1339" s="2">
        <v>0</v>
      </c>
      <c r="F1339" s="2">
        <v>1</v>
      </c>
      <c r="G1339" s="3">
        <v>0</v>
      </c>
    </row>
    <row r="1340" spans="1:7" x14ac:dyDescent="0.25">
      <c r="A1340" s="2">
        <v>2014</v>
      </c>
      <c r="B1340" s="2" t="s">
        <v>1932</v>
      </c>
      <c r="C1340" s="2">
        <v>447.09230811999998</v>
      </c>
      <c r="D1340" s="2">
        <v>447.09230811999998</v>
      </c>
      <c r="E1340" s="2">
        <v>0</v>
      </c>
      <c r="F1340" s="2">
        <v>12</v>
      </c>
      <c r="G1340" s="3">
        <v>0</v>
      </c>
    </row>
    <row r="1341" spans="1:7" x14ac:dyDescent="0.25">
      <c r="A1341" s="2">
        <v>2014</v>
      </c>
      <c r="B1341" s="2" t="s">
        <v>968</v>
      </c>
      <c r="C1341" s="2">
        <v>2619.7805760000001</v>
      </c>
      <c r="D1341" s="2">
        <v>2619.7805760000001</v>
      </c>
      <c r="E1341" s="2">
        <v>0</v>
      </c>
      <c r="F1341" s="2">
        <v>2</v>
      </c>
      <c r="G1341" s="3">
        <v>0</v>
      </c>
    </row>
    <row r="1342" spans="1:7" x14ac:dyDescent="0.25">
      <c r="A1342" s="2">
        <v>2014</v>
      </c>
      <c r="B1342" s="2" t="s">
        <v>969</v>
      </c>
      <c r="C1342" s="2">
        <v>2388.0399084000001</v>
      </c>
      <c r="D1342" s="2">
        <v>2388.0399084000001</v>
      </c>
      <c r="E1342" s="2">
        <v>0</v>
      </c>
      <c r="F1342" s="2">
        <v>1</v>
      </c>
      <c r="G1342" s="3">
        <v>0</v>
      </c>
    </row>
    <row r="1343" spans="1:7" x14ac:dyDescent="0.25">
      <c r="A1343" s="2">
        <v>2014</v>
      </c>
      <c r="B1343" s="2" t="s">
        <v>970</v>
      </c>
      <c r="C1343" s="2">
        <v>2388.0399084000001</v>
      </c>
      <c r="D1343" s="2">
        <v>2388.0399084000001</v>
      </c>
      <c r="E1343" s="2">
        <v>0</v>
      </c>
      <c r="F1343" s="2">
        <v>1</v>
      </c>
      <c r="G1343" s="3">
        <v>0</v>
      </c>
    </row>
    <row r="1344" spans="1:7" x14ac:dyDescent="0.25">
      <c r="A1344" s="2">
        <v>2014</v>
      </c>
      <c r="B1344" s="2" t="s">
        <v>971</v>
      </c>
      <c r="C1344" s="2">
        <v>2388.0399084000001</v>
      </c>
      <c r="D1344" s="2">
        <v>2388.0399084000001</v>
      </c>
      <c r="E1344" s="2">
        <v>0</v>
      </c>
      <c r="F1344" s="2">
        <v>1</v>
      </c>
      <c r="G1344" s="3">
        <v>0</v>
      </c>
    </row>
    <row r="1345" spans="1:7" x14ac:dyDescent="0.25">
      <c r="A1345" s="2">
        <v>2014</v>
      </c>
      <c r="B1345" s="2" t="s">
        <v>972</v>
      </c>
      <c r="C1345" s="2">
        <v>2388.0399084000001</v>
      </c>
      <c r="D1345" s="2">
        <v>2388.0399084000001</v>
      </c>
      <c r="E1345" s="2">
        <v>0</v>
      </c>
      <c r="F1345" s="2">
        <v>1</v>
      </c>
      <c r="G1345" s="3">
        <v>0</v>
      </c>
    </row>
    <row r="1346" spans="1:7" x14ac:dyDescent="0.25">
      <c r="A1346" s="2">
        <v>2014</v>
      </c>
      <c r="B1346" s="2" t="s">
        <v>973</v>
      </c>
      <c r="C1346" s="2">
        <v>2388.0399084000001</v>
      </c>
      <c r="D1346" s="2">
        <v>2388.0399084000001</v>
      </c>
      <c r="E1346" s="2">
        <v>0</v>
      </c>
      <c r="F1346" s="2">
        <v>1</v>
      </c>
      <c r="G1346" s="3">
        <v>0</v>
      </c>
    </row>
    <row r="1347" spans="1:7" x14ac:dyDescent="0.25">
      <c r="A1347" s="2">
        <v>2014</v>
      </c>
      <c r="B1347" s="2" t="s">
        <v>974</v>
      </c>
      <c r="C1347" s="2">
        <v>194.87414497</v>
      </c>
      <c r="D1347" s="2">
        <v>194.87414497</v>
      </c>
      <c r="E1347" s="2">
        <v>0</v>
      </c>
      <c r="F1347" s="2">
        <v>1</v>
      </c>
      <c r="G1347" s="3">
        <v>0</v>
      </c>
    </row>
    <row r="1348" spans="1:7" x14ac:dyDescent="0.25">
      <c r="A1348" s="2">
        <v>2014</v>
      </c>
      <c r="B1348" s="2" t="s">
        <v>975</v>
      </c>
      <c r="C1348" s="2">
        <v>194.87414497</v>
      </c>
      <c r="D1348" s="2">
        <v>194.87414497</v>
      </c>
      <c r="E1348" s="2">
        <v>0</v>
      </c>
      <c r="F1348" s="2">
        <v>4</v>
      </c>
      <c r="G1348" s="3">
        <v>0</v>
      </c>
    </row>
    <row r="1349" spans="1:7" x14ac:dyDescent="0.25">
      <c r="A1349" s="2">
        <v>2014</v>
      </c>
      <c r="B1349" s="2" t="s">
        <v>976</v>
      </c>
      <c r="C1349" s="2">
        <v>194.87414497</v>
      </c>
      <c r="D1349" s="2">
        <v>194.87414497</v>
      </c>
      <c r="E1349" s="2">
        <v>0</v>
      </c>
      <c r="F1349" s="2">
        <v>4</v>
      </c>
      <c r="G1349" s="3">
        <v>0</v>
      </c>
    </row>
    <row r="1350" spans="1:7" x14ac:dyDescent="0.25">
      <c r="A1350" s="2">
        <v>2014</v>
      </c>
      <c r="B1350" s="2" t="s">
        <v>977</v>
      </c>
      <c r="C1350" s="2">
        <v>194.87414497</v>
      </c>
      <c r="D1350" s="2">
        <v>194.87414497</v>
      </c>
      <c r="E1350" s="2">
        <v>0</v>
      </c>
      <c r="F1350" s="2">
        <v>1</v>
      </c>
      <c r="G1350" s="3">
        <v>0</v>
      </c>
    </row>
    <row r="1351" spans="1:7" x14ac:dyDescent="0.25">
      <c r="A1351" s="2">
        <v>2014</v>
      </c>
      <c r="B1351" s="2" t="s">
        <v>978</v>
      </c>
      <c r="C1351" s="2">
        <v>194.87414497</v>
      </c>
      <c r="D1351" s="2">
        <v>194.87414497</v>
      </c>
      <c r="E1351" s="2">
        <v>0</v>
      </c>
      <c r="F1351" s="2">
        <v>16</v>
      </c>
      <c r="G1351" s="3">
        <v>0</v>
      </c>
    </row>
    <row r="1352" spans="1:7" x14ac:dyDescent="0.25">
      <c r="A1352" s="2">
        <v>2014</v>
      </c>
      <c r="B1352" s="2" t="s">
        <v>979</v>
      </c>
      <c r="C1352" s="2">
        <v>194.87414497</v>
      </c>
      <c r="D1352" s="2">
        <v>194.87414497</v>
      </c>
      <c r="E1352" s="2">
        <v>0</v>
      </c>
      <c r="F1352" s="2">
        <v>4</v>
      </c>
      <c r="G1352" s="3">
        <v>0</v>
      </c>
    </row>
    <row r="1353" spans="1:7" x14ac:dyDescent="0.25">
      <c r="A1353" s="2">
        <v>2014</v>
      </c>
      <c r="B1353" s="2" t="s">
        <v>1934</v>
      </c>
      <c r="C1353" s="2">
        <v>194.87414497</v>
      </c>
      <c r="D1353" s="2">
        <v>194.87414497</v>
      </c>
      <c r="E1353" s="2">
        <v>0</v>
      </c>
      <c r="F1353" s="2">
        <v>3</v>
      </c>
      <c r="G1353" s="3">
        <v>0</v>
      </c>
    </row>
    <row r="1354" spans="1:7" x14ac:dyDescent="0.25">
      <c r="A1354" s="2">
        <v>2014</v>
      </c>
      <c r="B1354" s="2" t="s">
        <v>980</v>
      </c>
      <c r="C1354" s="2">
        <v>19.242849501999999</v>
      </c>
      <c r="D1354" s="2">
        <v>19.242849501999999</v>
      </c>
      <c r="E1354" s="2">
        <v>1.1023113109243878</v>
      </c>
      <c r="F1354" s="2">
        <v>3</v>
      </c>
      <c r="G1354" s="3">
        <v>1</v>
      </c>
    </row>
    <row r="1355" spans="1:7" x14ac:dyDescent="0.25">
      <c r="A1355" s="2">
        <v>2014</v>
      </c>
      <c r="B1355" s="2" t="s">
        <v>1042</v>
      </c>
      <c r="C1355" s="2">
        <v>323.34393249999999</v>
      </c>
      <c r="D1355" s="2">
        <v>323.34393249999999</v>
      </c>
      <c r="E1355" s="2">
        <v>0</v>
      </c>
      <c r="F1355" s="2">
        <v>4</v>
      </c>
      <c r="G1355" s="3">
        <v>0</v>
      </c>
    </row>
    <row r="1356" spans="1:7" x14ac:dyDescent="0.25">
      <c r="A1356" s="2">
        <v>2014</v>
      </c>
      <c r="B1356" s="2" t="s">
        <v>1043</v>
      </c>
      <c r="C1356" s="2">
        <v>1237.1040805</v>
      </c>
      <c r="D1356" s="2">
        <v>1237.1040805</v>
      </c>
      <c r="E1356" s="2">
        <v>0</v>
      </c>
      <c r="F1356" s="2">
        <v>1</v>
      </c>
      <c r="G1356" s="3">
        <v>0</v>
      </c>
    </row>
    <row r="1357" spans="1:7" x14ac:dyDescent="0.25">
      <c r="A1357" s="2">
        <v>2014</v>
      </c>
      <c r="B1357" s="2" t="s">
        <v>1044</v>
      </c>
      <c r="C1357" s="2">
        <v>386.00378755000003</v>
      </c>
      <c r="D1357" s="2">
        <v>386.00378755000003</v>
      </c>
      <c r="E1357" s="2">
        <v>0</v>
      </c>
      <c r="F1357" s="2">
        <v>2</v>
      </c>
      <c r="G1357" s="3">
        <v>0</v>
      </c>
    </row>
    <row r="1358" spans="1:7" x14ac:dyDescent="0.25">
      <c r="A1358" s="2">
        <v>2014</v>
      </c>
      <c r="B1358" s="2" t="s">
        <v>1949</v>
      </c>
      <c r="C1358" s="2">
        <v>1288.0802705000001</v>
      </c>
      <c r="D1358" s="2">
        <v>1288.0802705000001</v>
      </c>
      <c r="E1358" s="2">
        <v>0</v>
      </c>
      <c r="F1358" s="2">
        <v>3</v>
      </c>
      <c r="G1358" s="3">
        <v>0</v>
      </c>
    </row>
    <row r="1359" spans="1:7" x14ac:dyDescent="0.25">
      <c r="A1359" s="2">
        <v>2014</v>
      </c>
      <c r="B1359" s="2" t="s">
        <v>1045</v>
      </c>
      <c r="C1359" s="2">
        <v>862.62433909000003</v>
      </c>
      <c r="D1359" s="2">
        <v>862.62433909000003</v>
      </c>
      <c r="E1359" s="2">
        <v>1.402139987516535</v>
      </c>
      <c r="F1359" s="2">
        <v>2</v>
      </c>
      <c r="G1359" s="3">
        <v>6.0028123801</v>
      </c>
    </row>
    <row r="1360" spans="1:7" x14ac:dyDescent="0.25">
      <c r="A1360" s="2">
        <v>2014</v>
      </c>
      <c r="B1360" s="2" t="s">
        <v>1046</v>
      </c>
      <c r="C1360" s="2">
        <v>560.09716436999997</v>
      </c>
      <c r="D1360" s="2">
        <v>560.09716436999997</v>
      </c>
      <c r="E1360" s="2">
        <v>0</v>
      </c>
      <c r="F1360" s="2">
        <v>4</v>
      </c>
      <c r="G1360" s="3">
        <v>0</v>
      </c>
    </row>
    <row r="1361" spans="1:7" x14ac:dyDescent="0.25">
      <c r="A1361" s="2">
        <v>2014</v>
      </c>
      <c r="B1361" s="2" t="s">
        <v>1047</v>
      </c>
      <c r="C1361" s="2">
        <v>4253.0891842999999</v>
      </c>
      <c r="D1361" s="2">
        <v>4253.0891842999999</v>
      </c>
      <c r="E1361" s="2">
        <v>0</v>
      </c>
      <c r="F1361" s="2">
        <v>3</v>
      </c>
      <c r="G1361" s="3">
        <v>0</v>
      </c>
    </row>
    <row r="1362" spans="1:7" x14ac:dyDescent="0.25">
      <c r="A1362" s="2">
        <v>2014</v>
      </c>
      <c r="B1362" s="2" t="s">
        <v>1048</v>
      </c>
      <c r="C1362" s="2">
        <v>467.26297505999997</v>
      </c>
      <c r="D1362" s="2">
        <v>467.26297505999997</v>
      </c>
      <c r="E1362" s="2">
        <v>0.52029093875631105</v>
      </c>
      <c r="F1362" s="2">
        <v>3</v>
      </c>
      <c r="G1362" s="3">
        <v>5</v>
      </c>
    </row>
    <row r="1363" spans="1:7" x14ac:dyDescent="0.25">
      <c r="A1363" s="2">
        <v>2014</v>
      </c>
      <c r="B1363" s="2" t="s">
        <v>1049</v>
      </c>
      <c r="C1363" s="2">
        <v>6161.7985583</v>
      </c>
      <c r="D1363" s="2">
        <v>6161.7985583</v>
      </c>
      <c r="E1363" s="2">
        <v>0</v>
      </c>
      <c r="F1363" s="2">
        <v>4</v>
      </c>
      <c r="G1363" s="3">
        <v>0</v>
      </c>
    </row>
    <row r="1364" spans="1:7" x14ac:dyDescent="0.25">
      <c r="A1364" s="2">
        <v>2014</v>
      </c>
      <c r="B1364" s="2" t="s">
        <v>1050</v>
      </c>
      <c r="C1364" s="2">
        <v>1004.6631597000001</v>
      </c>
      <c r="D1364" s="2">
        <v>1004.6631597000001</v>
      </c>
      <c r="E1364" s="2">
        <v>0</v>
      </c>
      <c r="F1364" s="2">
        <v>4</v>
      </c>
      <c r="G1364" s="3">
        <v>0</v>
      </c>
    </row>
    <row r="1365" spans="1:7" x14ac:dyDescent="0.25">
      <c r="A1365" s="2">
        <v>2014</v>
      </c>
      <c r="B1365" s="2" t="s">
        <v>1051</v>
      </c>
      <c r="C1365" s="2">
        <v>600.56351562999998</v>
      </c>
      <c r="D1365" s="2">
        <v>600.56351562999998</v>
      </c>
      <c r="E1365" s="2">
        <v>0</v>
      </c>
      <c r="F1365" s="2">
        <v>6</v>
      </c>
      <c r="G1365" s="3">
        <v>0</v>
      </c>
    </row>
    <row r="1366" spans="1:7" x14ac:dyDescent="0.25">
      <c r="A1366" s="2">
        <v>2014</v>
      </c>
      <c r="B1366" s="2" t="s">
        <v>1052</v>
      </c>
      <c r="C1366" s="2">
        <v>407.69578496999998</v>
      </c>
      <c r="D1366" s="2">
        <v>407.69578496999998</v>
      </c>
      <c r="E1366" s="2">
        <v>1.455050930544983</v>
      </c>
      <c r="F1366" s="2">
        <v>4</v>
      </c>
      <c r="G1366" s="3">
        <v>0.98932224840000005</v>
      </c>
    </row>
    <row r="1367" spans="1:7" x14ac:dyDescent="0.25">
      <c r="A1367" s="2">
        <v>2014</v>
      </c>
      <c r="B1367" s="2" t="s">
        <v>1053</v>
      </c>
      <c r="C1367" s="2">
        <v>407.69578496999998</v>
      </c>
      <c r="D1367" s="2">
        <v>407.69578496999998</v>
      </c>
      <c r="E1367" s="2">
        <v>0.92594150120211238</v>
      </c>
      <c r="F1367" s="2">
        <v>4</v>
      </c>
      <c r="G1367" s="3">
        <v>3.9572889937000002</v>
      </c>
    </row>
    <row r="1368" spans="1:7" x14ac:dyDescent="0.25">
      <c r="A1368" s="2">
        <v>2014</v>
      </c>
      <c r="B1368" s="2" t="s">
        <v>1950</v>
      </c>
      <c r="C1368" s="2">
        <v>407.69578496999998</v>
      </c>
      <c r="D1368" s="2">
        <v>407.69578496999998</v>
      </c>
      <c r="E1368" s="2">
        <v>0</v>
      </c>
      <c r="F1368" s="2">
        <v>8</v>
      </c>
      <c r="G1368" s="3">
        <v>0</v>
      </c>
    </row>
    <row r="1369" spans="1:7" x14ac:dyDescent="0.25">
      <c r="A1369" s="2">
        <v>2014</v>
      </c>
      <c r="B1369" s="2" t="s">
        <v>1054</v>
      </c>
      <c r="C1369" s="2">
        <v>600.56351562999998</v>
      </c>
      <c r="D1369" s="2">
        <v>600.56351562999998</v>
      </c>
      <c r="E1369" s="2">
        <v>0</v>
      </c>
      <c r="F1369" s="2">
        <v>6</v>
      </c>
      <c r="G1369" s="3">
        <v>0</v>
      </c>
    </row>
    <row r="1370" spans="1:7" x14ac:dyDescent="0.25">
      <c r="A1370" s="2">
        <v>2014</v>
      </c>
      <c r="B1370" s="2" t="s">
        <v>1055</v>
      </c>
      <c r="C1370" s="2">
        <v>479.78410828</v>
      </c>
      <c r="D1370" s="2">
        <v>479.78410828</v>
      </c>
      <c r="E1370" s="2">
        <v>1.0361726322722618</v>
      </c>
      <c r="F1370" s="2">
        <v>9</v>
      </c>
      <c r="G1370" s="3">
        <v>1.9818531951</v>
      </c>
    </row>
    <row r="1371" spans="1:7" x14ac:dyDescent="0.25">
      <c r="A1371" s="2">
        <v>2014</v>
      </c>
      <c r="B1371" s="2" t="s">
        <v>1056</v>
      </c>
      <c r="C1371" s="2">
        <v>479.78410828</v>
      </c>
      <c r="D1371" s="2">
        <v>479.78410828</v>
      </c>
      <c r="E1371" s="2">
        <v>1.4109584779832163</v>
      </c>
      <c r="F1371" s="2">
        <v>1</v>
      </c>
      <c r="G1371" s="3">
        <v>0.99092659750000001</v>
      </c>
    </row>
    <row r="1372" spans="1:7" x14ac:dyDescent="0.25">
      <c r="A1372" s="2">
        <v>2014</v>
      </c>
      <c r="B1372" s="2" t="s">
        <v>1057</v>
      </c>
      <c r="C1372" s="2">
        <v>479.78410828</v>
      </c>
      <c r="D1372" s="2">
        <v>479.78410828</v>
      </c>
      <c r="E1372" s="2">
        <v>0</v>
      </c>
      <c r="F1372" s="2">
        <v>4</v>
      </c>
      <c r="G1372" s="3">
        <v>0</v>
      </c>
    </row>
    <row r="1373" spans="1:7" x14ac:dyDescent="0.25">
      <c r="A1373" s="2">
        <v>2014</v>
      </c>
      <c r="B1373" s="2" t="s">
        <v>1058</v>
      </c>
      <c r="C1373" s="2">
        <v>937.60789291000003</v>
      </c>
      <c r="D1373" s="2">
        <v>937.60789291000003</v>
      </c>
      <c r="E1373" s="2">
        <v>0</v>
      </c>
      <c r="F1373" s="2">
        <v>2</v>
      </c>
      <c r="G1373" s="3">
        <v>0</v>
      </c>
    </row>
    <row r="1374" spans="1:7" x14ac:dyDescent="0.25">
      <c r="A1374" s="2">
        <v>2014</v>
      </c>
      <c r="B1374" s="2" t="s">
        <v>1059</v>
      </c>
      <c r="C1374" s="2">
        <v>388.25852994000002</v>
      </c>
      <c r="D1374" s="2">
        <v>388.25852994000002</v>
      </c>
      <c r="E1374" s="2">
        <v>0</v>
      </c>
      <c r="F1374" s="2">
        <v>1</v>
      </c>
      <c r="G1374" s="3">
        <v>0</v>
      </c>
    </row>
    <row r="1375" spans="1:7" x14ac:dyDescent="0.25">
      <c r="A1375" s="2">
        <v>2014</v>
      </c>
      <c r="B1375" s="2" t="s">
        <v>1060</v>
      </c>
      <c r="C1375" s="2">
        <v>725.45405638</v>
      </c>
      <c r="D1375" s="2">
        <v>725.45405638</v>
      </c>
      <c r="E1375" s="2">
        <v>0</v>
      </c>
      <c r="F1375" s="2">
        <v>4</v>
      </c>
      <c r="G1375" s="3">
        <v>0</v>
      </c>
    </row>
    <row r="1376" spans="1:7" x14ac:dyDescent="0.25">
      <c r="A1376" s="2">
        <v>2014</v>
      </c>
      <c r="B1376" s="2" t="s">
        <v>1061</v>
      </c>
      <c r="C1376" s="2">
        <v>443.05491017000003</v>
      </c>
      <c r="D1376" s="2">
        <v>443.05491017000003</v>
      </c>
      <c r="E1376" s="2">
        <v>0.97003395360752398</v>
      </c>
      <c r="F1376" s="2">
        <v>3</v>
      </c>
      <c r="G1376" s="3">
        <v>2.9705232407</v>
      </c>
    </row>
    <row r="1377" spans="1:7" x14ac:dyDescent="0.25">
      <c r="A1377" s="2">
        <v>2014</v>
      </c>
      <c r="B1377" s="2" t="s">
        <v>1951</v>
      </c>
      <c r="C1377" s="2">
        <v>443.05491017000003</v>
      </c>
      <c r="D1377" s="2">
        <v>443.05491017000003</v>
      </c>
      <c r="E1377" s="2">
        <v>0</v>
      </c>
      <c r="F1377" s="2">
        <v>2</v>
      </c>
      <c r="G1377" s="3">
        <v>0</v>
      </c>
    </row>
    <row r="1378" spans="1:7" x14ac:dyDescent="0.25">
      <c r="A1378" s="2">
        <v>2014</v>
      </c>
      <c r="B1378" s="2" t="s">
        <v>1063</v>
      </c>
      <c r="C1378" s="2">
        <v>768.91360078000002</v>
      </c>
      <c r="D1378" s="2">
        <v>768.91360078000002</v>
      </c>
      <c r="E1378" s="2">
        <v>0</v>
      </c>
      <c r="F1378" s="2">
        <v>6</v>
      </c>
      <c r="G1378" s="3">
        <v>0</v>
      </c>
    </row>
    <row r="1379" spans="1:7" x14ac:dyDescent="0.25">
      <c r="A1379" s="2">
        <v>2014</v>
      </c>
      <c r="B1379" s="2" t="s">
        <v>1064</v>
      </c>
      <c r="C1379" s="2">
        <v>1559.7118461</v>
      </c>
      <c r="D1379" s="2">
        <v>1559.7118461</v>
      </c>
      <c r="E1379" s="2">
        <v>0</v>
      </c>
      <c r="F1379" s="2">
        <v>1</v>
      </c>
      <c r="G1379" s="3">
        <v>0</v>
      </c>
    </row>
    <row r="1380" spans="1:7" x14ac:dyDescent="0.25">
      <c r="A1380" s="2">
        <v>2014</v>
      </c>
      <c r="B1380" s="2" t="s">
        <v>1065</v>
      </c>
      <c r="C1380" s="2">
        <v>770.70824058000005</v>
      </c>
      <c r="D1380" s="2">
        <v>770.70824058000005</v>
      </c>
      <c r="E1380" s="2">
        <v>0</v>
      </c>
      <c r="F1380" s="2">
        <v>1</v>
      </c>
      <c r="G1380" s="3">
        <v>0</v>
      </c>
    </row>
    <row r="1381" spans="1:7" x14ac:dyDescent="0.25">
      <c r="A1381" s="2">
        <v>2014</v>
      </c>
      <c r="B1381" s="2" t="s">
        <v>1066</v>
      </c>
      <c r="C1381" s="2">
        <v>770.70824058000005</v>
      </c>
      <c r="D1381" s="2">
        <v>770.70824058000005</v>
      </c>
      <c r="E1381" s="2">
        <v>0</v>
      </c>
      <c r="F1381" s="2">
        <v>1</v>
      </c>
      <c r="G1381" s="3">
        <v>0</v>
      </c>
    </row>
    <row r="1382" spans="1:7" x14ac:dyDescent="0.25">
      <c r="A1382" s="2">
        <v>2014</v>
      </c>
      <c r="B1382" s="2" t="s">
        <v>1067</v>
      </c>
      <c r="C1382" s="2">
        <v>1406.7787529</v>
      </c>
      <c r="D1382" s="2">
        <v>1406.7787529</v>
      </c>
      <c r="E1382" s="2">
        <v>0</v>
      </c>
      <c r="F1382" s="2">
        <v>2</v>
      </c>
      <c r="G1382" s="3">
        <v>0</v>
      </c>
    </row>
    <row r="1383" spans="1:7" x14ac:dyDescent="0.25">
      <c r="A1383" s="2">
        <v>2014</v>
      </c>
      <c r="B1383" s="2" t="s">
        <v>1068</v>
      </c>
      <c r="C1383" s="2">
        <v>770.70824058000005</v>
      </c>
      <c r="D1383" s="2">
        <v>770.70824058000005</v>
      </c>
      <c r="E1383" s="2">
        <v>0</v>
      </c>
      <c r="F1383" s="2">
        <v>4</v>
      </c>
      <c r="G1383" s="3">
        <v>0</v>
      </c>
    </row>
    <row r="1384" spans="1:7" x14ac:dyDescent="0.25">
      <c r="A1384" s="2">
        <v>2014</v>
      </c>
      <c r="B1384" s="2" t="s">
        <v>1069</v>
      </c>
      <c r="C1384" s="2">
        <v>770.70824058000005</v>
      </c>
      <c r="D1384" s="2">
        <v>770.70824058000005</v>
      </c>
      <c r="E1384" s="2">
        <v>0</v>
      </c>
      <c r="F1384" s="2">
        <v>4</v>
      </c>
      <c r="G1384" s="3">
        <v>0</v>
      </c>
    </row>
    <row r="1385" spans="1:7" x14ac:dyDescent="0.25">
      <c r="A1385" s="2">
        <v>2014</v>
      </c>
      <c r="B1385" s="2" t="s">
        <v>1070</v>
      </c>
      <c r="C1385" s="2">
        <v>1502.7858687999999</v>
      </c>
      <c r="D1385" s="2">
        <v>1502.7858687999999</v>
      </c>
      <c r="E1385" s="2">
        <v>0</v>
      </c>
      <c r="F1385" s="2">
        <v>9</v>
      </c>
      <c r="G1385" s="3">
        <v>0</v>
      </c>
    </row>
    <row r="1386" spans="1:7" x14ac:dyDescent="0.25">
      <c r="A1386" s="2">
        <v>2014</v>
      </c>
      <c r="B1386" s="2" t="s">
        <v>1071</v>
      </c>
      <c r="C1386" s="2">
        <v>1388.8002028999999</v>
      </c>
      <c r="D1386" s="2">
        <v>1388.8002028999999</v>
      </c>
      <c r="E1386" s="2">
        <v>0</v>
      </c>
      <c r="F1386" s="2">
        <v>20</v>
      </c>
      <c r="G1386" s="3">
        <v>0</v>
      </c>
    </row>
    <row r="1387" spans="1:7" x14ac:dyDescent="0.25">
      <c r="A1387" s="2">
        <v>2014</v>
      </c>
      <c r="B1387" s="2" t="s">
        <v>1072</v>
      </c>
      <c r="C1387" s="2">
        <v>1658.4206895</v>
      </c>
      <c r="D1387" s="2">
        <v>1658.4206895</v>
      </c>
      <c r="E1387" s="2">
        <v>0.88184904873951009</v>
      </c>
      <c r="F1387" s="2">
        <v>6</v>
      </c>
      <c r="G1387" s="3">
        <v>0.673914715</v>
      </c>
    </row>
    <row r="1388" spans="1:7" x14ac:dyDescent="0.25">
      <c r="A1388" s="2">
        <v>2014</v>
      </c>
      <c r="B1388" s="2" t="s">
        <v>1073</v>
      </c>
      <c r="C1388" s="2">
        <v>1119.1797163000001</v>
      </c>
      <c r="D1388" s="2">
        <v>1119.1797163000001</v>
      </c>
      <c r="E1388" s="2">
        <v>0</v>
      </c>
      <c r="F1388" s="2">
        <v>5</v>
      </c>
      <c r="G1388" s="3">
        <v>0</v>
      </c>
    </row>
    <row r="1389" spans="1:7" x14ac:dyDescent="0.25">
      <c r="A1389" s="2">
        <v>2014</v>
      </c>
      <c r="B1389" s="2" t="s">
        <v>1074</v>
      </c>
      <c r="C1389" s="2">
        <v>2650.4755890000001</v>
      </c>
      <c r="D1389" s="2">
        <v>2650.4755890000001</v>
      </c>
      <c r="E1389" s="2">
        <v>0</v>
      </c>
      <c r="F1389" s="2">
        <v>1</v>
      </c>
      <c r="G1389" s="3">
        <v>0</v>
      </c>
    </row>
    <row r="1390" spans="1:7" x14ac:dyDescent="0.25">
      <c r="A1390" s="2">
        <v>2014</v>
      </c>
      <c r="B1390" s="2" t="s">
        <v>1075</v>
      </c>
      <c r="C1390" s="2">
        <v>471.98108730000001</v>
      </c>
      <c r="D1390" s="2">
        <v>471.98108730000001</v>
      </c>
      <c r="E1390" s="2">
        <v>0</v>
      </c>
      <c r="F1390" s="2">
        <v>2</v>
      </c>
      <c r="G1390" s="3">
        <v>0</v>
      </c>
    </row>
    <row r="1391" spans="1:7" x14ac:dyDescent="0.25">
      <c r="A1391" s="2">
        <v>2014</v>
      </c>
      <c r="B1391" s="2" t="s">
        <v>1952</v>
      </c>
      <c r="C1391" s="2">
        <v>1139.5173864999999</v>
      </c>
      <c r="D1391" s="2">
        <v>1139.5173864999999</v>
      </c>
      <c r="E1391" s="2">
        <v>0</v>
      </c>
      <c r="F1391" s="2">
        <v>2</v>
      </c>
      <c r="G1391" s="3">
        <v>0</v>
      </c>
    </row>
    <row r="1392" spans="1:7" x14ac:dyDescent="0.25">
      <c r="A1392" s="2">
        <v>2014</v>
      </c>
      <c r="B1392" s="2" t="s">
        <v>1076</v>
      </c>
      <c r="C1392" s="2">
        <v>1139.5173864999999</v>
      </c>
      <c r="D1392" s="2">
        <v>1139.5173864999999</v>
      </c>
      <c r="E1392" s="2">
        <v>0</v>
      </c>
      <c r="F1392" s="2">
        <v>4</v>
      </c>
      <c r="G1392" s="3">
        <v>0</v>
      </c>
    </row>
    <row r="1393" spans="1:7" x14ac:dyDescent="0.25">
      <c r="A1393" s="2">
        <v>2014</v>
      </c>
      <c r="B1393" s="2" t="s">
        <v>1077</v>
      </c>
      <c r="C1393" s="2">
        <v>2617.2840956</v>
      </c>
      <c r="D1393" s="2">
        <v>2617.2840956</v>
      </c>
      <c r="E1393" s="2">
        <v>0</v>
      </c>
      <c r="F1393" s="2">
        <v>2</v>
      </c>
      <c r="G1393" s="3">
        <v>0</v>
      </c>
    </row>
    <row r="1394" spans="1:7" x14ac:dyDescent="0.25">
      <c r="A1394" s="2">
        <v>2014</v>
      </c>
      <c r="B1394" s="2" t="s">
        <v>1078</v>
      </c>
      <c r="C1394" s="2">
        <v>572.68287117</v>
      </c>
      <c r="D1394" s="2">
        <v>572.68287117</v>
      </c>
      <c r="E1394" s="2">
        <v>0</v>
      </c>
      <c r="F1394" s="2">
        <v>2</v>
      </c>
      <c r="G1394" s="3">
        <v>0</v>
      </c>
    </row>
    <row r="1395" spans="1:7" x14ac:dyDescent="0.25">
      <c r="A1395" s="2">
        <v>2014</v>
      </c>
      <c r="B1395" s="2" t="s">
        <v>1953</v>
      </c>
      <c r="C1395" s="2">
        <v>572.68287117</v>
      </c>
      <c r="D1395" s="2">
        <v>572.68287117</v>
      </c>
      <c r="E1395" s="2">
        <v>0</v>
      </c>
      <c r="F1395" s="2">
        <v>4</v>
      </c>
      <c r="G1395" s="3">
        <v>0</v>
      </c>
    </row>
    <row r="1396" spans="1:7" x14ac:dyDescent="0.25">
      <c r="A1396" s="2">
        <v>2014</v>
      </c>
      <c r="B1396" s="2" t="s">
        <v>1079</v>
      </c>
      <c r="C1396" s="2">
        <v>1370.660523</v>
      </c>
      <c r="D1396" s="2">
        <v>1370.660523</v>
      </c>
      <c r="E1396" s="2">
        <v>0</v>
      </c>
      <c r="F1396" s="2">
        <v>10</v>
      </c>
      <c r="G1396" s="3">
        <v>0</v>
      </c>
    </row>
    <row r="1397" spans="1:7" x14ac:dyDescent="0.25">
      <c r="A1397" s="2">
        <v>2014</v>
      </c>
      <c r="B1397" s="2" t="s">
        <v>1954</v>
      </c>
      <c r="C1397" s="2">
        <v>572.68287117</v>
      </c>
      <c r="D1397" s="2">
        <v>572.68287117</v>
      </c>
      <c r="E1397" s="2">
        <v>0</v>
      </c>
      <c r="F1397" s="2">
        <v>2</v>
      </c>
      <c r="G1397" s="3">
        <v>0</v>
      </c>
    </row>
    <row r="1398" spans="1:7" x14ac:dyDescent="0.25">
      <c r="A1398" s="2">
        <v>2014</v>
      </c>
      <c r="B1398" s="2" t="s">
        <v>1080</v>
      </c>
      <c r="C1398" s="2">
        <v>667.24443480000002</v>
      </c>
      <c r="D1398" s="2">
        <v>667.24443480000002</v>
      </c>
      <c r="E1398" s="2">
        <v>0</v>
      </c>
      <c r="F1398" s="2">
        <v>2</v>
      </c>
      <c r="G1398" s="3">
        <v>0</v>
      </c>
    </row>
    <row r="1399" spans="1:7" x14ac:dyDescent="0.25">
      <c r="A1399" s="2">
        <v>2014</v>
      </c>
      <c r="B1399" s="2" t="s">
        <v>1955</v>
      </c>
      <c r="C1399" s="2">
        <v>492.4006053</v>
      </c>
      <c r="D1399" s="2">
        <v>492.4006053</v>
      </c>
      <c r="E1399" s="2">
        <v>1.102311311035358</v>
      </c>
      <c r="F1399" s="2">
        <v>3</v>
      </c>
      <c r="G1399" s="3">
        <v>0.99334093369999998</v>
      </c>
    </row>
    <row r="1400" spans="1:7" x14ac:dyDescent="0.25">
      <c r="A1400" s="2">
        <v>2014</v>
      </c>
      <c r="B1400" s="2" t="s">
        <v>1081</v>
      </c>
      <c r="C1400" s="2">
        <v>6624.0554155999998</v>
      </c>
      <c r="D1400" s="2">
        <v>6624.0554155999998</v>
      </c>
      <c r="E1400" s="2">
        <v>0</v>
      </c>
      <c r="F1400" s="2">
        <v>4</v>
      </c>
      <c r="G1400" s="3">
        <v>0</v>
      </c>
    </row>
    <row r="1401" spans="1:7" x14ac:dyDescent="0.25">
      <c r="A1401" s="2">
        <v>2014</v>
      </c>
      <c r="B1401" s="2" t="s">
        <v>1956</v>
      </c>
      <c r="C1401" s="2">
        <v>1098.3928326</v>
      </c>
      <c r="D1401" s="2">
        <v>1098.3928326</v>
      </c>
      <c r="E1401" s="2">
        <v>0</v>
      </c>
      <c r="F1401" s="2">
        <v>6</v>
      </c>
      <c r="G1401" s="3">
        <v>0</v>
      </c>
    </row>
    <row r="1402" spans="1:7" x14ac:dyDescent="0.25">
      <c r="A1402" s="2">
        <v>2014</v>
      </c>
      <c r="B1402" s="2" t="s">
        <v>1082</v>
      </c>
      <c r="C1402" s="2">
        <v>323.21504757999998</v>
      </c>
      <c r="D1402" s="2">
        <v>323.21504757999998</v>
      </c>
      <c r="E1402" s="2">
        <v>0</v>
      </c>
      <c r="F1402" s="2">
        <v>1</v>
      </c>
      <c r="G1402" s="3">
        <v>0</v>
      </c>
    </row>
    <row r="1403" spans="1:7" x14ac:dyDescent="0.25">
      <c r="A1403" s="2">
        <v>2014</v>
      </c>
      <c r="B1403" s="2" t="s">
        <v>1083</v>
      </c>
      <c r="C1403" s="2">
        <v>684.76157626999998</v>
      </c>
      <c r="D1403" s="2">
        <v>684.76157626999998</v>
      </c>
      <c r="E1403" s="2">
        <v>0</v>
      </c>
      <c r="F1403" s="2">
        <v>1</v>
      </c>
      <c r="G1403" s="3">
        <v>0</v>
      </c>
    </row>
    <row r="1404" spans="1:7" x14ac:dyDescent="0.25">
      <c r="A1404" s="2">
        <v>2014</v>
      </c>
      <c r="B1404" s="2" t="s">
        <v>1084</v>
      </c>
      <c r="C1404" s="2">
        <v>684.76157626999998</v>
      </c>
      <c r="D1404" s="2">
        <v>684.76157626999998</v>
      </c>
      <c r="E1404" s="2">
        <v>1.3845030065159805</v>
      </c>
      <c r="F1404" s="2">
        <v>6</v>
      </c>
      <c r="G1404" s="3">
        <v>7.8569172685000002</v>
      </c>
    </row>
    <row r="1405" spans="1:7" x14ac:dyDescent="0.25">
      <c r="A1405" s="2">
        <v>2014</v>
      </c>
      <c r="B1405" s="2" t="s">
        <v>1085</v>
      </c>
      <c r="C1405" s="2">
        <v>279.33760762999998</v>
      </c>
      <c r="D1405" s="2">
        <v>279.33760762999998</v>
      </c>
      <c r="E1405" s="2">
        <v>0</v>
      </c>
      <c r="F1405" s="2">
        <v>2</v>
      </c>
      <c r="G1405" s="3">
        <v>0</v>
      </c>
    </row>
    <row r="1406" spans="1:7" x14ac:dyDescent="0.25">
      <c r="A1406" s="2">
        <v>2014</v>
      </c>
      <c r="B1406" s="2" t="s">
        <v>1086</v>
      </c>
      <c r="C1406" s="2">
        <v>335.77274060000002</v>
      </c>
      <c r="D1406" s="2">
        <v>335.77274060000002</v>
      </c>
      <c r="E1406" s="2">
        <v>1.5079618733401317</v>
      </c>
      <c r="F1406" s="2">
        <v>10</v>
      </c>
      <c r="G1406" s="3">
        <v>11.941778886</v>
      </c>
    </row>
    <row r="1407" spans="1:7" x14ac:dyDescent="0.25">
      <c r="A1407" s="2">
        <v>2014</v>
      </c>
      <c r="B1407" s="2" t="s">
        <v>1087</v>
      </c>
      <c r="C1407" s="2">
        <v>33.274763354000001</v>
      </c>
      <c r="D1407" s="2">
        <v>33.274763354000001</v>
      </c>
      <c r="E1407" s="2">
        <v>0</v>
      </c>
      <c r="F1407" s="2">
        <v>3</v>
      </c>
      <c r="G1407" s="3">
        <v>0</v>
      </c>
    </row>
    <row r="1408" spans="1:7" x14ac:dyDescent="0.25">
      <c r="A1408" s="2">
        <v>2014</v>
      </c>
      <c r="B1408" s="2" t="s">
        <v>1100</v>
      </c>
      <c r="C1408" s="2">
        <v>5.4299157683999999</v>
      </c>
      <c r="D1408" s="2">
        <v>5.4299157683999999</v>
      </c>
      <c r="E1408" s="2">
        <v>1.5432358352941429</v>
      </c>
      <c r="F1408" s="2">
        <v>4</v>
      </c>
      <c r="G1408" s="3">
        <v>1</v>
      </c>
    </row>
    <row r="1409" spans="1:7" x14ac:dyDescent="0.25">
      <c r="A1409" s="2">
        <v>2014</v>
      </c>
      <c r="B1409" s="2" t="s">
        <v>1964</v>
      </c>
      <c r="C1409" s="2">
        <v>218.97123586000001</v>
      </c>
      <c r="D1409" s="2">
        <v>218.97123586000001</v>
      </c>
      <c r="E1409" s="2">
        <v>0</v>
      </c>
      <c r="F1409" s="2">
        <v>6</v>
      </c>
      <c r="G1409" s="3">
        <v>0</v>
      </c>
    </row>
    <row r="1410" spans="1:7" x14ac:dyDescent="0.25">
      <c r="A1410" s="2">
        <v>2014</v>
      </c>
      <c r="B1410" s="2" t="s">
        <v>1965</v>
      </c>
      <c r="C1410" s="2">
        <v>218.97123586000001</v>
      </c>
      <c r="D1410" s="2">
        <v>218.97123586000001</v>
      </c>
      <c r="E1410" s="2">
        <v>0</v>
      </c>
      <c r="F1410" s="2">
        <v>15</v>
      </c>
      <c r="G1410" s="3">
        <v>0</v>
      </c>
    </row>
    <row r="1411" spans="1:7" x14ac:dyDescent="0.25">
      <c r="A1411" s="2">
        <v>2014</v>
      </c>
      <c r="B1411" s="2" t="s">
        <v>1101</v>
      </c>
      <c r="C1411" s="2">
        <v>218.97123586000001</v>
      </c>
      <c r="D1411" s="2">
        <v>218.97123586000001</v>
      </c>
      <c r="E1411" s="2">
        <v>1.410958478035119</v>
      </c>
      <c r="F1411" s="2">
        <v>4</v>
      </c>
      <c r="G1411" s="3">
        <v>1.0194333633999999</v>
      </c>
    </row>
    <row r="1412" spans="1:7" x14ac:dyDescent="0.25">
      <c r="A1412" s="2">
        <v>2014</v>
      </c>
      <c r="B1412" s="2" t="s">
        <v>1102</v>
      </c>
      <c r="C1412" s="2">
        <v>285.91503633000002</v>
      </c>
      <c r="D1412" s="2">
        <v>285.91503633000002</v>
      </c>
      <c r="E1412" s="2">
        <v>1.0141264060347659</v>
      </c>
      <c r="F1412" s="2">
        <v>4</v>
      </c>
      <c r="G1412" s="3">
        <v>1.9695484758999999</v>
      </c>
    </row>
    <row r="1413" spans="1:7" x14ac:dyDescent="0.25">
      <c r="A1413" s="2">
        <v>2014</v>
      </c>
      <c r="B1413" s="2" t="s">
        <v>1103</v>
      </c>
      <c r="C1413" s="2">
        <v>285.91503633000002</v>
      </c>
      <c r="D1413" s="2">
        <v>285.91503633000002</v>
      </c>
      <c r="E1413" s="2">
        <v>0</v>
      </c>
      <c r="F1413" s="2">
        <v>1</v>
      </c>
      <c r="G1413" s="3">
        <v>0</v>
      </c>
    </row>
    <row r="1414" spans="1:7" x14ac:dyDescent="0.25">
      <c r="A1414" s="2">
        <v>2014</v>
      </c>
      <c r="B1414" s="2" t="s">
        <v>1104</v>
      </c>
      <c r="C1414" s="2">
        <v>151.6908645</v>
      </c>
      <c r="D1414" s="2">
        <v>151.6908645</v>
      </c>
      <c r="E1414" s="2">
        <v>1.0802650847059001</v>
      </c>
      <c r="F1414" s="2">
        <v>6</v>
      </c>
      <c r="G1414" s="3">
        <v>2</v>
      </c>
    </row>
    <row r="1415" spans="1:7" x14ac:dyDescent="0.25">
      <c r="A1415" s="2">
        <v>2014</v>
      </c>
      <c r="B1415" s="2" t="s">
        <v>1106</v>
      </c>
      <c r="C1415" s="2">
        <v>363.22308434000001</v>
      </c>
      <c r="D1415" s="2">
        <v>363.22308434000001</v>
      </c>
      <c r="E1415" s="2">
        <v>0</v>
      </c>
      <c r="F1415" s="2">
        <v>2</v>
      </c>
      <c r="G1415" s="3">
        <v>0</v>
      </c>
    </row>
    <row r="1416" spans="1:7" x14ac:dyDescent="0.25">
      <c r="A1416" s="2">
        <v>2014</v>
      </c>
      <c r="B1416" s="2" t="s">
        <v>1107</v>
      </c>
      <c r="C1416" s="2">
        <v>39.264736388999999</v>
      </c>
      <c r="D1416" s="2">
        <v>39.264736388999999</v>
      </c>
      <c r="E1416" s="2">
        <v>1.631420740168094</v>
      </c>
      <c r="F1416" s="2">
        <v>20</v>
      </c>
      <c r="G1416" s="3">
        <v>1</v>
      </c>
    </row>
    <row r="1417" spans="1:7" x14ac:dyDescent="0.25">
      <c r="A1417" s="2">
        <v>2014</v>
      </c>
      <c r="B1417" s="2" t="s">
        <v>1108</v>
      </c>
      <c r="C1417" s="2">
        <v>113.91916669</v>
      </c>
      <c r="D1417" s="2">
        <v>113.91916669</v>
      </c>
      <c r="E1417" s="2">
        <v>0</v>
      </c>
      <c r="F1417" s="2">
        <v>6</v>
      </c>
      <c r="G1417" s="3">
        <v>0</v>
      </c>
    </row>
    <row r="1418" spans="1:7" x14ac:dyDescent="0.25">
      <c r="A1418" s="2">
        <v>2014</v>
      </c>
      <c r="B1418" s="2" t="s">
        <v>1109</v>
      </c>
      <c r="C1418" s="2">
        <v>39.264736388999999</v>
      </c>
      <c r="D1418" s="2">
        <v>39.264736388999999</v>
      </c>
      <c r="E1418" s="2">
        <v>1.4109584779832165</v>
      </c>
      <c r="F1418" s="2">
        <v>8</v>
      </c>
      <c r="G1418" s="3">
        <v>2</v>
      </c>
    </row>
    <row r="1419" spans="1:7" x14ac:dyDescent="0.25">
      <c r="A1419" s="2">
        <v>2014</v>
      </c>
      <c r="B1419" s="2" t="s">
        <v>1966</v>
      </c>
      <c r="C1419" s="2">
        <v>35.578555289000001</v>
      </c>
      <c r="D1419" s="2">
        <v>35.578555289000001</v>
      </c>
      <c r="E1419" s="2">
        <v>0</v>
      </c>
      <c r="F1419" s="2">
        <v>3</v>
      </c>
      <c r="G1419" s="3">
        <v>0</v>
      </c>
    </row>
    <row r="1420" spans="1:7" x14ac:dyDescent="0.25">
      <c r="A1420" s="2">
        <v>2014</v>
      </c>
      <c r="B1420" s="2" t="s">
        <v>1110</v>
      </c>
      <c r="C1420" s="2">
        <v>132.20758506999999</v>
      </c>
      <c r="D1420" s="2">
        <v>132.20758506999999</v>
      </c>
      <c r="E1420" s="2">
        <v>0</v>
      </c>
      <c r="F1420" s="2">
        <v>12</v>
      </c>
      <c r="G1420" s="3">
        <v>0</v>
      </c>
    </row>
    <row r="1421" spans="1:7" x14ac:dyDescent="0.25">
      <c r="A1421" s="2">
        <v>2014</v>
      </c>
      <c r="B1421" s="2" t="s">
        <v>1111</v>
      </c>
      <c r="C1421" s="2">
        <v>132.20758506999999</v>
      </c>
      <c r="D1421" s="2">
        <v>132.20758506999999</v>
      </c>
      <c r="E1421" s="2">
        <v>0</v>
      </c>
      <c r="F1421" s="2">
        <v>1</v>
      </c>
      <c r="G1421" s="3">
        <v>0</v>
      </c>
    </row>
    <row r="1422" spans="1:7" x14ac:dyDescent="0.25">
      <c r="A1422" s="2">
        <v>2014</v>
      </c>
      <c r="B1422" s="2" t="s">
        <v>1967</v>
      </c>
      <c r="C1422" s="2">
        <v>132.20758506999999</v>
      </c>
      <c r="D1422" s="2">
        <v>132.20758506999999</v>
      </c>
      <c r="E1422" s="2">
        <v>1.3227735731092654</v>
      </c>
      <c r="F1422" s="2">
        <v>3</v>
      </c>
      <c r="G1422" s="3">
        <v>0.9670724315</v>
      </c>
    </row>
    <row r="1423" spans="1:7" x14ac:dyDescent="0.25">
      <c r="A1423" s="2">
        <v>2014</v>
      </c>
      <c r="B1423" s="2" t="s">
        <v>1112</v>
      </c>
      <c r="C1423" s="2">
        <v>407.05922276000001</v>
      </c>
      <c r="D1423" s="2">
        <v>407.05922276000001</v>
      </c>
      <c r="E1423" s="2">
        <v>0</v>
      </c>
      <c r="F1423" s="2">
        <v>9</v>
      </c>
      <c r="G1423" s="3">
        <v>0</v>
      </c>
    </row>
    <row r="1424" spans="1:7" x14ac:dyDescent="0.25">
      <c r="A1424" s="2">
        <v>2014</v>
      </c>
      <c r="B1424" s="2" t="s">
        <v>1113</v>
      </c>
      <c r="C1424" s="2">
        <v>287.31543690000001</v>
      </c>
      <c r="D1424" s="2">
        <v>287.31543690000001</v>
      </c>
      <c r="E1424" s="2">
        <v>0</v>
      </c>
      <c r="F1424" s="2">
        <v>25</v>
      </c>
      <c r="G1424" s="3">
        <v>0</v>
      </c>
    </row>
    <row r="1425" spans="1:7" x14ac:dyDescent="0.25">
      <c r="A1425" s="2">
        <v>2014</v>
      </c>
      <c r="B1425" s="2" t="s">
        <v>1114</v>
      </c>
      <c r="C1425" s="2">
        <v>25.222421242999999</v>
      </c>
      <c r="D1425" s="2">
        <v>25.222421242999999</v>
      </c>
      <c r="E1425" s="2">
        <v>1.3668660255742038</v>
      </c>
      <c r="F1425" s="2">
        <v>5</v>
      </c>
      <c r="G1425" s="3">
        <v>0.63072696660000005</v>
      </c>
    </row>
    <row r="1426" spans="1:7" x14ac:dyDescent="0.25">
      <c r="A1426" s="2">
        <v>2014</v>
      </c>
      <c r="B1426" s="2" t="s">
        <v>1115</v>
      </c>
      <c r="C1426" s="2">
        <v>15.908461242</v>
      </c>
      <c r="D1426" s="2">
        <v>15.908461242</v>
      </c>
      <c r="E1426" s="2">
        <v>0.97003395361346134</v>
      </c>
      <c r="F1426" s="2">
        <v>4</v>
      </c>
      <c r="G1426" s="3">
        <v>1</v>
      </c>
    </row>
    <row r="1427" spans="1:7" x14ac:dyDescent="0.25">
      <c r="A1427" s="2">
        <v>2014</v>
      </c>
      <c r="B1427" s="2" t="s">
        <v>1116</v>
      </c>
      <c r="C1427" s="2">
        <v>15.908461242</v>
      </c>
      <c r="D1427" s="2">
        <v>15.908461242</v>
      </c>
      <c r="E1427" s="2">
        <v>0</v>
      </c>
      <c r="F1427" s="2">
        <v>9</v>
      </c>
      <c r="G1427" s="3">
        <v>0</v>
      </c>
    </row>
    <row r="1428" spans="1:7" x14ac:dyDescent="0.25">
      <c r="A1428" s="2">
        <v>2014</v>
      </c>
      <c r="B1428" s="2" t="s">
        <v>1117</v>
      </c>
      <c r="C1428" s="2">
        <v>74.427711532999993</v>
      </c>
      <c r="D1428" s="2">
        <v>74.427711532999993</v>
      </c>
      <c r="E1428" s="2">
        <v>0.88184904864945535</v>
      </c>
      <c r="F1428" s="2">
        <v>15</v>
      </c>
      <c r="G1428" s="3">
        <v>0.97923340759999999</v>
      </c>
    </row>
    <row r="1429" spans="1:7" x14ac:dyDescent="0.25">
      <c r="A1429" s="2">
        <v>2014</v>
      </c>
      <c r="B1429" s="2" t="s">
        <v>1968</v>
      </c>
      <c r="C1429" s="2">
        <v>15.550885986999999</v>
      </c>
      <c r="D1429" s="2">
        <v>15.550885986999999</v>
      </c>
      <c r="E1429" s="2">
        <v>0</v>
      </c>
      <c r="F1429" s="2">
        <v>6</v>
      </c>
      <c r="G1429" s="3">
        <v>0</v>
      </c>
    </row>
    <row r="1430" spans="1:7" x14ac:dyDescent="0.25">
      <c r="A1430" s="2">
        <v>2014</v>
      </c>
      <c r="B1430" s="2" t="s">
        <v>1969</v>
      </c>
      <c r="C1430" s="2">
        <v>19.996441554</v>
      </c>
      <c r="D1430" s="2">
        <v>19.996441554</v>
      </c>
      <c r="E1430" s="2">
        <v>0</v>
      </c>
      <c r="F1430" s="2">
        <v>12</v>
      </c>
      <c r="G1430" s="3">
        <v>0</v>
      </c>
    </row>
    <row r="1431" spans="1:7" x14ac:dyDescent="0.25">
      <c r="A1431" s="2">
        <v>2014</v>
      </c>
      <c r="B1431" s="2" t="s">
        <v>1118</v>
      </c>
      <c r="C1431" s="2">
        <v>17.329108214000001</v>
      </c>
      <c r="D1431" s="2">
        <v>17.329108214000001</v>
      </c>
      <c r="E1431" s="2">
        <v>1.4550509303071828</v>
      </c>
      <c r="F1431" s="2">
        <v>12</v>
      </c>
      <c r="G1431" s="3">
        <v>0.89738524310000001</v>
      </c>
    </row>
    <row r="1432" spans="1:7" x14ac:dyDescent="0.25">
      <c r="A1432" s="2">
        <v>2014</v>
      </c>
      <c r="B1432" s="2" t="s">
        <v>1970</v>
      </c>
      <c r="C1432" s="2">
        <v>18.514589698999998</v>
      </c>
      <c r="D1432" s="2">
        <v>18.514589698999998</v>
      </c>
      <c r="E1432" s="2">
        <v>0</v>
      </c>
      <c r="F1432" s="2">
        <v>4</v>
      </c>
      <c r="G1432" s="3">
        <v>0</v>
      </c>
    </row>
    <row r="1433" spans="1:7" x14ac:dyDescent="0.25">
      <c r="A1433" s="2">
        <v>2014</v>
      </c>
      <c r="B1433" s="2" t="s">
        <v>1119</v>
      </c>
      <c r="C1433" s="2">
        <v>60.006441660999997</v>
      </c>
      <c r="D1433" s="2">
        <v>60.006441660999997</v>
      </c>
      <c r="E1433" s="2">
        <v>0</v>
      </c>
      <c r="F1433" s="2">
        <v>6</v>
      </c>
      <c r="G1433" s="3">
        <v>0</v>
      </c>
    </row>
    <row r="1434" spans="1:7" x14ac:dyDescent="0.25">
      <c r="A1434" s="2">
        <v>2014</v>
      </c>
      <c r="B1434" s="2" t="s">
        <v>1120</v>
      </c>
      <c r="C1434" s="2">
        <v>19.996441554</v>
      </c>
      <c r="D1434" s="2">
        <v>19.996441554</v>
      </c>
      <c r="E1434" s="2">
        <v>1.0729163426400004</v>
      </c>
      <c r="F1434" s="2">
        <v>24</v>
      </c>
      <c r="G1434" s="3">
        <v>2.3330479993000002</v>
      </c>
    </row>
    <row r="1435" spans="1:7" x14ac:dyDescent="0.25">
      <c r="A1435" s="2">
        <v>2014</v>
      </c>
      <c r="B1435" s="2" t="s">
        <v>1971</v>
      </c>
      <c r="C1435" s="2">
        <v>15.550885986999999</v>
      </c>
      <c r="D1435" s="2">
        <v>15.550885986999999</v>
      </c>
      <c r="E1435" s="2">
        <v>0</v>
      </c>
      <c r="F1435" s="2">
        <v>6</v>
      </c>
      <c r="G1435" s="3">
        <v>0</v>
      </c>
    </row>
    <row r="1436" spans="1:7" x14ac:dyDescent="0.25">
      <c r="A1436" s="2">
        <v>2014</v>
      </c>
      <c r="B1436" s="2" t="s">
        <v>1121</v>
      </c>
      <c r="C1436" s="2">
        <v>141.88759465000001</v>
      </c>
      <c r="D1436" s="2">
        <v>141.88759465000001</v>
      </c>
      <c r="E1436" s="2">
        <v>0</v>
      </c>
      <c r="F1436" s="2">
        <v>3</v>
      </c>
      <c r="G1436" s="3">
        <v>0</v>
      </c>
    </row>
    <row r="1437" spans="1:7" x14ac:dyDescent="0.25">
      <c r="A1437" s="2">
        <v>2014</v>
      </c>
      <c r="B1437" s="2" t="s">
        <v>1122</v>
      </c>
      <c r="C1437" s="2">
        <v>83.676512721999998</v>
      </c>
      <c r="D1437" s="2">
        <v>83.676512721999998</v>
      </c>
      <c r="E1437" s="2">
        <v>1.5432358352439697</v>
      </c>
      <c r="F1437" s="2">
        <v>5</v>
      </c>
      <c r="G1437" s="3">
        <v>0.87880280659999999</v>
      </c>
    </row>
    <row r="1438" spans="1:7" x14ac:dyDescent="0.25">
      <c r="A1438" s="2">
        <v>2014</v>
      </c>
      <c r="B1438" s="2" t="s">
        <v>1972</v>
      </c>
      <c r="C1438" s="2">
        <v>20.254655621000001</v>
      </c>
      <c r="D1438" s="2">
        <v>20.254655621000001</v>
      </c>
      <c r="E1438" s="2">
        <v>0</v>
      </c>
      <c r="F1438" s="2">
        <v>3</v>
      </c>
      <c r="G1438" s="3">
        <v>0</v>
      </c>
    </row>
    <row r="1439" spans="1:7" x14ac:dyDescent="0.25">
      <c r="A1439" s="2">
        <v>2014</v>
      </c>
      <c r="B1439" s="2" t="s">
        <v>1123</v>
      </c>
      <c r="C1439" s="2">
        <v>92.272261271999994</v>
      </c>
      <c r="D1439" s="2">
        <v>92.272261271999994</v>
      </c>
      <c r="E1439" s="2">
        <v>0</v>
      </c>
      <c r="F1439" s="2">
        <v>24</v>
      </c>
      <c r="G1439" s="3">
        <v>0</v>
      </c>
    </row>
    <row r="1440" spans="1:7" x14ac:dyDescent="0.25">
      <c r="A1440" s="2">
        <v>2014</v>
      </c>
      <c r="B1440" s="2" t="s">
        <v>1124</v>
      </c>
      <c r="C1440" s="2">
        <v>17.988842160000001</v>
      </c>
      <c r="D1440" s="2">
        <v>17.988842160000001</v>
      </c>
      <c r="E1440" s="2">
        <v>1.7857443236117492</v>
      </c>
      <c r="F1440" s="2">
        <v>15</v>
      </c>
      <c r="G1440" s="3">
        <v>1.7480867927999999</v>
      </c>
    </row>
    <row r="1441" spans="1:7" x14ac:dyDescent="0.25">
      <c r="A1441" s="2">
        <v>2014</v>
      </c>
      <c r="B1441" s="2" t="s">
        <v>1125</v>
      </c>
      <c r="C1441" s="2">
        <v>24.786282544999999</v>
      </c>
      <c r="D1441" s="2">
        <v>24.786282544999999</v>
      </c>
      <c r="E1441" s="2">
        <v>1.0582188585573793</v>
      </c>
      <c r="F1441" s="2">
        <v>8</v>
      </c>
      <c r="G1441" s="3">
        <v>0.75622930870000005</v>
      </c>
    </row>
    <row r="1442" spans="1:7" x14ac:dyDescent="0.25">
      <c r="A1442" s="2">
        <v>2014</v>
      </c>
      <c r="B1442" s="2" t="s">
        <v>1126</v>
      </c>
      <c r="C1442" s="2">
        <v>20.254655621000001</v>
      </c>
      <c r="D1442" s="2">
        <v>20.254655621000001</v>
      </c>
      <c r="E1442" s="2">
        <v>0</v>
      </c>
      <c r="F1442" s="2">
        <v>24</v>
      </c>
      <c r="G1442" s="3">
        <v>0</v>
      </c>
    </row>
    <row r="1443" spans="1:7" x14ac:dyDescent="0.25">
      <c r="A1443" s="2">
        <v>2014</v>
      </c>
      <c r="B1443" s="2" t="s">
        <v>1127</v>
      </c>
      <c r="C1443" s="2">
        <v>15.723028698</v>
      </c>
      <c r="D1443" s="2">
        <v>15.723028698</v>
      </c>
      <c r="E1443" s="2">
        <v>1.2786811206722899</v>
      </c>
      <c r="F1443" s="2">
        <v>5</v>
      </c>
      <c r="G1443" s="3">
        <v>1</v>
      </c>
    </row>
    <row r="1444" spans="1:7" x14ac:dyDescent="0.25">
      <c r="A1444" s="2">
        <v>2014</v>
      </c>
      <c r="B1444" s="2" t="s">
        <v>1128</v>
      </c>
      <c r="C1444" s="2">
        <v>25.367410014000001</v>
      </c>
      <c r="D1444" s="2">
        <v>25.367410014000001</v>
      </c>
      <c r="E1444" s="2">
        <v>1.2566348943015837</v>
      </c>
      <c r="F1444" s="2">
        <v>6</v>
      </c>
      <c r="G1444" s="3">
        <v>0.84003135939999996</v>
      </c>
    </row>
    <row r="1445" spans="1:7" x14ac:dyDescent="0.25">
      <c r="A1445" s="2">
        <v>2014</v>
      </c>
      <c r="B1445" s="2" t="s">
        <v>1129</v>
      </c>
      <c r="C1445" s="2">
        <v>19.025264465999999</v>
      </c>
      <c r="D1445" s="2">
        <v>19.025264465999999</v>
      </c>
      <c r="E1445" s="2">
        <v>0</v>
      </c>
      <c r="F1445" s="2">
        <v>4</v>
      </c>
      <c r="G1445" s="3">
        <v>0</v>
      </c>
    </row>
    <row r="1446" spans="1:7" x14ac:dyDescent="0.25">
      <c r="A1446" s="2">
        <v>2014</v>
      </c>
      <c r="B1446" s="2" t="s">
        <v>1974</v>
      </c>
      <c r="C1446" s="2">
        <v>27.973878501000002</v>
      </c>
      <c r="D1446" s="2">
        <v>27.973878501000002</v>
      </c>
      <c r="E1446" s="2">
        <v>0</v>
      </c>
      <c r="F1446" s="2">
        <v>5</v>
      </c>
      <c r="G1446" s="3">
        <v>0</v>
      </c>
    </row>
    <row r="1447" spans="1:7" x14ac:dyDescent="0.25">
      <c r="A1447" s="2">
        <v>2014</v>
      </c>
      <c r="B1447" s="2" t="s">
        <v>1131</v>
      </c>
      <c r="C1447" s="2">
        <v>98.608251029000002</v>
      </c>
      <c r="D1447" s="2">
        <v>98.608251029000002</v>
      </c>
      <c r="E1447" s="2">
        <v>1.4991433828571674</v>
      </c>
      <c r="F1447" s="2">
        <v>25</v>
      </c>
      <c r="G1447" s="3">
        <v>6</v>
      </c>
    </row>
    <row r="1448" spans="1:7" x14ac:dyDescent="0.25">
      <c r="A1448" s="2">
        <v>2014</v>
      </c>
      <c r="B1448" s="2" t="s">
        <v>1132</v>
      </c>
      <c r="C1448" s="2">
        <v>1751.4431910000001</v>
      </c>
      <c r="D1448" s="2">
        <v>1751.4431910000001</v>
      </c>
      <c r="E1448" s="2">
        <v>1.2434071587334943</v>
      </c>
      <c r="F1448" s="2">
        <v>6</v>
      </c>
      <c r="G1448" s="3">
        <v>4.4154352356000004</v>
      </c>
    </row>
    <row r="1449" spans="1:7" x14ac:dyDescent="0.25">
      <c r="A1449" s="2">
        <v>2014</v>
      </c>
      <c r="B1449" s="2" t="s">
        <v>1977</v>
      </c>
      <c r="C1449" s="2">
        <v>1790.3410077000001</v>
      </c>
      <c r="D1449" s="2">
        <v>1790.3410077000001</v>
      </c>
      <c r="E1449" s="2">
        <v>1.2125424420168269</v>
      </c>
      <c r="F1449" s="2">
        <v>7</v>
      </c>
      <c r="G1449" s="3">
        <v>2</v>
      </c>
    </row>
    <row r="1450" spans="1:7" x14ac:dyDescent="0.25">
      <c r="A1450" s="2">
        <v>2014</v>
      </c>
      <c r="B1450" s="2" t="s">
        <v>1978</v>
      </c>
      <c r="C1450" s="2">
        <v>329.42906750999998</v>
      </c>
      <c r="D1450" s="2">
        <v>329.42906750999998</v>
      </c>
      <c r="E1450" s="2">
        <v>1.3668660255462408</v>
      </c>
      <c r="F1450" s="2">
        <v>4</v>
      </c>
      <c r="G1450" s="3">
        <v>2</v>
      </c>
    </row>
    <row r="1451" spans="1:7" x14ac:dyDescent="0.25">
      <c r="A1451" s="2">
        <v>2014</v>
      </c>
      <c r="B1451" s="2" t="s">
        <v>1133</v>
      </c>
      <c r="C1451" s="2">
        <v>1321.27934</v>
      </c>
      <c r="D1451" s="2">
        <v>1321.27934</v>
      </c>
      <c r="E1451" s="2">
        <v>1.2566348945707841</v>
      </c>
      <c r="F1451" s="2">
        <v>6</v>
      </c>
      <c r="G1451" s="3">
        <v>0.99883021709999997</v>
      </c>
    </row>
    <row r="1452" spans="1:7" x14ac:dyDescent="0.25">
      <c r="A1452" s="2">
        <v>2014</v>
      </c>
      <c r="B1452" s="2" t="s">
        <v>1149</v>
      </c>
      <c r="C1452" s="2">
        <v>2242.7305113000002</v>
      </c>
      <c r="D1452" s="2">
        <v>2242.7305113000002</v>
      </c>
      <c r="E1452" s="2">
        <v>0</v>
      </c>
      <c r="F1452" s="2">
        <v>4</v>
      </c>
      <c r="G1452" s="3">
        <v>0</v>
      </c>
    </row>
    <row r="1453" spans="1:7" x14ac:dyDescent="0.25">
      <c r="A1453" s="2">
        <v>2014</v>
      </c>
      <c r="B1453" s="2" t="s">
        <v>1150</v>
      </c>
      <c r="C1453" s="2">
        <v>4253.0891842999999</v>
      </c>
      <c r="D1453" s="2">
        <v>4253.0891842999999</v>
      </c>
      <c r="E1453" s="2">
        <v>0</v>
      </c>
      <c r="F1453" s="2">
        <v>4</v>
      </c>
      <c r="G1453" s="3">
        <v>0</v>
      </c>
    </row>
    <row r="1454" spans="1:7" x14ac:dyDescent="0.25">
      <c r="A1454" s="2">
        <v>2014</v>
      </c>
      <c r="B1454" s="2" t="s">
        <v>1151</v>
      </c>
      <c r="C1454" s="2">
        <v>580.43164028000001</v>
      </c>
      <c r="D1454" s="2">
        <v>580.43164028000001</v>
      </c>
      <c r="E1454" s="2">
        <v>0</v>
      </c>
      <c r="F1454" s="2">
        <v>2</v>
      </c>
      <c r="G1454" s="3">
        <v>0</v>
      </c>
    </row>
    <row r="1455" spans="1:7" x14ac:dyDescent="0.25">
      <c r="A1455" s="2">
        <v>2014</v>
      </c>
      <c r="B1455" s="2" t="s">
        <v>1152</v>
      </c>
      <c r="C1455" s="2">
        <v>580.43164028000001</v>
      </c>
      <c r="D1455" s="2">
        <v>580.43164028000001</v>
      </c>
      <c r="E1455" s="2">
        <v>1.0229448965340557</v>
      </c>
      <c r="F1455" s="2">
        <v>4</v>
      </c>
      <c r="G1455" s="3">
        <v>7.9399994898999999</v>
      </c>
    </row>
    <row r="1456" spans="1:7" x14ac:dyDescent="0.25">
      <c r="A1456" s="2">
        <v>2014</v>
      </c>
      <c r="B1456" s="2" t="s">
        <v>1153</v>
      </c>
      <c r="C1456" s="2">
        <v>679.33040143999995</v>
      </c>
      <c r="D1456" s="2">
        <v>679.33040143999995</v>
      </c>
      <c r="E1456" s="2">
        <v>0</v>
      </c>
      <c r="F1456" s="2">
        <v>4</v>
      </c>
      <c r="G1456" s="3">
        <v>0</v>
      </c>
    </row>
    <row r="1457" spans="1:7" x14ac:dyDescent="0.25">
      <c r="A1457" s="2">
        <v>2014</v>
      </c>
      <c r="B1457" s="2" t="s">
        <v>1154</v>
      </c>
      <c r="C1457" s="2">
        <v>424.04125422999999</v>
      </c>
      <c r="D1457" s="2">
        <v>424.04125422999999</v>
      </c>
      <c r="E1457" s="2">
        <v>1.1464037633613633</v>
      </c>
      <c r="F1457" s="2">
        <v>9</v>
      </c>
      <c r="G1457" s="3">
        <v>0.98973384249999996</v>
      </c>
    </row>
    <row r="1458" spans="1:7" x14ac:dyDescent="0.25">
      <c r="A1458" s="2">
        <v>2014</v>
      </c>
      <c r="B1458" s="2" t="s">
        <v>1155</v>
      </c>
      <c r="C1458" s="2">
        <v>1350.5010569000001</v>
      </c>
      <c r="D1458" s="2">
        <v>1350.5010569000001</v>
      </c>
      <c r="E1458" s="2">
        <v>0</v>
      </c>
      <c r="F1458" s="2">
        <v>1</v>
      </c>
      <c r="G1458" s="3">
        <v>0</v>
      </c>
    </row>
    <row r="1459" spans="1:7" x14ac:dyDescent="0.25">
      <c r="A1459" s="2">
        <v>2014</v>
      </c>
      <c r="B1459" s="2" t="s">
        <v>1981</v>
      </c>
      <c r="C1459" s="2">
        <v>1350.5010569000001</v>
      </c>
      <c r="D1459" s="2">
        <v>1350.5010569000001</v>
      </c>
      <c r="E1459" s="2">
        <v>0</v>
      </c>
      <c r="F1459" s="2">
        <v>2</v>
      </c>
      <c r="G1459" s="3">
        <v>0</v>
      </c>
    </row>
    <row r="1460" spans="1:7" x14ac:dyDescent="0.25">
      <c r="A1460" s="2">
        <v>2014</v>
      </c>
      <c r="B1460" s="2" t="s">
        <v>1156</v>
      </c>
      <c r="C1460" s="2">
        <v>1350.5010569000001</v>
      </c>
      <c r="D1460" s="2">
        <v>1350.5010569000001</v>
      </c>
      <c r="E1460" s="2">
        <v>0</v>
      </c>
      <c r="F1460" s="2">
        <v>4</v>
      </c>
      <c r="G1460" s="3">
        <v>0</v>
      </c>
    </row>
    <row r="1461" spans="1:7" x14ac:dyDescent="0.25">
      <c r="A1461" s="2">
        <v>2014</v>
      </c>
      <c r="B1461" s="2" t="s">
        <v>1157</v>
      </c>
      <c r="C1461" s="2">
        <v>1350.5010569000001</v>
      </c>
      <c r="D1461" s="2">
        <v>1350.5010569000001</v>
      </c>
      <c r="E1461" s="2">
        <v>0</v>
      </c>
      <c r="F1461" s="2">
        <v>9</v>
      </c>
      <c r="G1461" s="3">
        <v>0</v>
      </c>
    </row>
    <row r="1462" spans="1:7" x14ac:dyDescent="0.25">
      <c r="A1462" s="2">
        <v>2014</v>
      </c>
      <c r="B1462" s="2" t="s">
        <v>1158</v>
      </c>
      <c r="C1462" s="2">
        <v>1350.5010569000001</v>
      </c>
      <c r="D1462" s="2">
        <v>1350.5010569000001</v>
      </c>
      <c r="E1462" s="2">
        <v>0</v>
      </c>
      <c r="F1462" s="2">
        <v>4</v>
      </c>
      <c r="G1462" s="3">
        <v>0</v>
      </c>
    </row>
    <row r="1463" spans="1:7" x14ac:dyDescent="0.25">
      <c r="A1463" s="2">
        <v>2014</v>
      </c>
      <c r="B1463" s="2" t="s">
        <v>1982</v>
      </c>
      <c r="C1463" s="2">
        <v>1595.1616575999999</v>
      </c>
      <c r="D1463" s="2">
        <v>1595.1616575999999</v>
      </c>
      <c r="E1463" s="2">
        <v>0</v>
      </c>
      <c r="F1463" s="2">
        <v>2</v>
      </c>
      <c r="G1463" s="3">
        <v>0</v>
      </c>
    </row>
    <row r="1464" spans="1:7" x14ac:dyDescent="0.25">
      <c r="A1464" s="2">
        <v>2014</v>
      </c>
      <c r="B1464" s="2" t="s">
        <v>1159</v>
      </c>
      <c r="C1464" s="2">
        <v>107.22771688</v>
      </c>
      <c r="D1464" s="2">
        <v>107.22771688</v>
      </c>
      <c r="E1464" s="2">
        <v>0</v>
      </c>
      <c r="F1464" s="2">
        <v>20</v>
      </c>
      <c r="G1464" s="3">
        <v>0</v>
      </c>
    </row>
    <row r="1465" spans="1:7" x14ac:dyDescent="0.25">
      <c r="A1465" s="2">
        <v>2014</v>
      </c>
      <c r="B1465" s="2" t="s">
        <v>1160</v>
      </c>
      <c r="C1465" s="2">
        <v>837.84918534999997</v>
      </c>
      <c r="D1465" s="2">
        <v>837.84918534999997</v>
      </c>
      <c r="E1465" s="2">
        <v>0</v>
      </c>
      <c r="F1465" s="2">
        <v>16</v>
      </c>
      <c r="G1465" s="3">
        <v>0</v>
      </c>
    </row>
    <row r="1466" spans="1:7" x14ac:dyDescent="0.25">
      <c r="A1466" s="2">
        <v>2014</v>
      </c>
      <c r="B1466" s="2" t="s">
        <v>1161</v>
      </c>
      <c r="C1466" s="2">
        <v>837.84918534999997</v>
      </c>
      <c r="D1466" s="2">
        <v>837.84918534999997</v>
      </c>
      <c r="E1466" s="2">
        <v>0</v>
      </c>
      <c r="F1466" s="2">
        <v>4</v>
      </c>
      <c r="G1466" s="3">
        <v>0</v>
      </c>
    </row>
    <row r="1467" spans="1:7" x14ac:dyDescent="0.25">
      <c r="A1467" s="2">
        <v>2014</v>
      </c>
      <c r="B1467" s="2" t="s">
        <v>1162</v>
      </c>
      <c r="C1467" s="2">
        <v>837.84918534999997</v>
      </c>
      <c r="D1467" s="2">
        <v>837.84918534999997</v>
      </c>
      <c r="E1467" s="2">
        <v>0</v>
      </c>
      <c r="F1467" s="2">
        <v>4</v>
      </c>
      <c r="G1467" s="3">
        <v>0</v>
      </c>
    </row>
    <row r="1468" spans="1:7" x14ac:dyDescent="0.25">
      <c r="A1468" s="2">
        <v>2014</v>
      </c>
      <c r="B1468" s="2" t="s">
        <v>1983</v>
      </c>
      <c r="C1468" s="2">
        <v>837.84918534999997</v>
      </c>
      <c r="D1468" s="2">
        <v>837.84918534999997</v>
      </c>
      <c r="E1468" s="2">
        <v>0</v>
      </c>
      <c r="F1468" s="2">
        <v>8</v>
      </c>
      <c r="G1468" s="3">
        <v>0</v>
      </c>
    </row>
    <row r="1469" spans="1:7" x14ac:dyDescent="0.25">
      <c r="A1469" s="2">
        <v>2014</v>
      </c>
      <c r="B1469" s="2" t="s">
        <v>1163</v>
      </c>
      <c r="C1469" s="2">
        <v>416.94457274000001</v>
      </c>
      <c r="D1469" s="2">
        <v>416.94457274000001</v>
      </c>
      <c r="E1469" s="2">
        <v>0</v>
      </c>
      <c r="F1469" s="2">
        <v>4</v>
      </c>
      <c r="G1469" s="3">
        <v>0</v>
      </c>
    </row>
    <row r="1470" spans="1:7" x14ac:dyDescent="0.25">
      <c r="A1470" s="2">
        <v>2014</v>
      </c>
      <c r="B1470" s="2" t="s">
        <v>1164</v>
      </c>
      <c r="C1470" s="2">
        <v>416.94457274000001</v>
      </c>
      <c r="D1470" s="2">
        <v>416.94457274000001</v>
      </c>
      <c r="E1470" s="2">
        <v>0</v>
      </c>
      <c r="F1470" s="2">
        <v>4</v>
      </c>
      <c r="G1470" s="3">
        <v>0</v>
      </c>
    </row>
    <row r="1471" spans="1:7" x14ac:dyDescent="0.25">
      <c r="A1471" s="2">
        <v>2014</v>
      </c>
      <c r="B1471" s="2" t="s">
        <v>1165</v>
      </c>
      <c r="C1471" s="2">
        <v>577.83866551000006</v>
      </c>
      <c r="D1471" s="2">
        <v>577.83866551000006</v>
      </c>
      <c r="E1471" s="2">
        <v>0</v>
      </c>
      <c r="F1471" s="2">
        <v>16</v>
      </c>
      <c r="G1471" s="3">
        <v>0</v>
      </c>
    </row>
    <row r="1472" spans="1:7" x14ac:dyDescent="0.25">
      <c r="A1472" s="2">
        <v>2014</v>
      </c>
      <c r="B1472" s="2" t="s">
        <v>1176</v>
      </c>
      <c r="C1472" s="2">
        <v>3003.6930928000002</v>
      </c>
      <c r="D1472" s="2">
        <v>3003.6930928000002</v>
      </c>
      <c r="E1472" s="2">
        <v>0</v>
      </c>
      <c r="F1472" s="2">
        <v>1</v>
      </c>
      <c r="G1472" s="3">
        <v>0</v>
      </c>
    </row>
    <row r="1473" spans="1:7" x14ac:dyDescent="0.25">
      <c r="A1473" s="2">
        <v>2014</v>
      </c>
      <c r="B1473" s="2" t="s">
        <v>1177</v>
      </c>
      <c r="C1473" s="2">
        <v>5.4579628539999998</v>
      </c>
      <c r="D1473" s="2">
        <v>5.4579628539999998</v>
      </c>
      <c r="E1473" s="2">
        <v>0</v>
      </c>
      <c r="F1473" s="2">
        <v>8</v>
      </c>
      <c r="G1473" s="3">
        <v>0</v>
      </c>
    </row>
    <row r="1474" spans="1:7" x14ac:dyDescent="0.25">
      <c r="A1474" s="2">
        <v>2014</v>
      </c>
      <c r="B1474" s="2" t="s">
        <v>1178</v>
      </c>
      <c r="C1474" s="2">
        <v>124.48941504</v>
      </c>
      <c r="D1474" s="2">
        <v>124.48941504</v>
      </c>
      <c r="E1474" s="2">
        <v>0</v>
      </c>
      <c r="F1474" s="2">
        <v>3</v>
      </c>
      <c r="G1474" s="3">
        <v>0</v>
      </c>
    </row>
    <row r="1475" spans="1:7" x14ac:dyDescent="0.25">
      <c r="A1475" s="2">
        <v>2014</v>
      </c>
      <c r="B1475" s="2" t="s">
        <v>1179</v>
      </c>
      <c r="C1475" s="2">
        <v>124.48941504</v>
      </c>
      <c r="D1475" s="2">
        <v>124.48941504</v>
      </c>
      <c r="E1475" s="2">
        <v>0</v>
      </c>
      <c r="F1475" s="2">
        <v>2</v>
      </c>
      <c r="G1475" s="3">
        <v>0</v>
      </c>
    </row>
    <row r="1476" spans="1:7" x14ac:dyDescent="0.25">
      <c r="A1476" s="2">
        <v>2014</v>
      </c>
      <c r="B1476" s="2" t="s">
        <v>1180</v>
      </c>
      <c r="C1476" s="2">
        <v>124.48941504</v>
      </c>
      <c r="D1476" s="2">
        <v>124.48941504</v>
      </c>
      <c r="E1476" s="2">
        <v>0</v>
      </c>
      <c r="F1476" s="2">
        <v>4</v>
      </c>
      <c r="G1476" s="3">
        <v>0</v>
      </c>
    </row>
    <row r="1477" spans="1:7" x14ac:dyDescent="0.25">
      <c r="A1477" s="2">
        <v>2014</v>
      </c>
      <c r="B1477" s="2" t="s">
        <v>1181</v>
      </c>
      <c r="C1477" s="2">
        <v>113.498211</v>
      </c>
      <c r="D1477" s="2">
        <v>113.498211</v>
      </c>
      <c r="E1477" s="2">
        <v>0</v>
      </c>
      <c r="F1477" s="2">
        <v>4</v>
      </c>
      <c r="G1477" s="3">
        <v>0</v>
      </c>
    </row>
    <row r="1478" spans="1:7" x14ac:dyDescent="0.25">
      <c r="A1478" s="2">
        <v>2014</v>
      </c>
      <c r="B1478" s="2" t="s">
        <v>1987</v>
      </c>
      <c r="C1478" s="2">
        <v>119.99085667999999</v>
      </c>
      <c r="D1478" s="2">
        <v>119.99085667999999</v>
      </c>
      <c r="E1478" s="2">
        <v>0</v>
      </c>
      <c r="F1478" s="2">
        <v>2</v>
      </c>
      <c r="G1478" s="3">
        <v>0</v>
      </c>
    </row>
    <row r="1479" spans="1:7" x14ac:dyDescent="0.25">
      <c r="A1479" s="2">
        <v>2014</v>
      </c>
      <c r="B1479" s="2" t="s">
        <v>1182</v>
      </c>
      <c r="C1479" s="2">
        <v>119.99085667999999</v>
      </c>
      <c r="D1479" s="2">
        <v>119.99085667999999</v>
      </c>
      <c r="E1479" s="2">
        <v>0</v>
      </c>
      <c r="F1479" s="2">
        <v>4</v>
      </c>
      <c r="G1479" s="3">
        <v>0</v>
      </c>
    </row>
    <row r="1480" spans="1:7" x14ac:dyDescent="0.25">
      <c r="A1480" s="2">
        <v>2014</v>
      </c>
      <c r="B1480" s="2" t="s">
        <v>1183</v>
      </c>
      <c r="C1480" s="2">
        <v>119.99085667999999</v>
      </c>
      <c r="D1480" s="2">
        <v>119.99085667999999</v>
      </c>
      <c r="E1480" s="2">
        <v>2.5426647572045131</v>
      </c>
      <c r="F1480" s="2">
        <v>6</v>
      </c>
      <c r="G1480" s="3">
        <v>2.8911598493000001</v>
      </c>
    </row>
    <row r="1481" spans="1:7" x14ac:dyDescent="0.25">
      <c r="A1481" s="2">
        <v>2014</v>
      </c>
      <c r="B1481" s="2" t="s">
        <v>1988</v>
      </c>
      <c r="C1481" s="2">
        <v>22.307936405</v>
      </c>
      <c r="D1481" s="2">
        <v>22.307936405</v>
      </c>
      <c r="E1481" s="2">
        <v>0</v>
      </c>
      <c r="F1481" s="2">
        <v>6</v>
      </c>
      <c r="G1481" s="3">
        <v>0</v>
      </c>
    </row>
    <row r="1482" spans="1:7" x14ac:dyDescent="0.25">
      <c r="A1482" s="2">
        <v>2014</v>
      </c>
      <c r="B1482" s="2" t="s">
        <v>1189</v>
      </c>
      <c r="C1482" s="2">
        <v>249.50197249000001</v>
      </c>
      <c r="D1482" s="2">
        <v>249.50197249000001</v>
      </c>
      <c r="E1482" s="2">
        <v>0</v>
      </c>
      <c r="F1482" s="2">
        <v>4</v>
      </c>
      <c r="G1482" s="3">
        <v>0</v>
      </c>
    </row>
    <row r="1483" spans="1:7" x14ac:dyDescent="0.25">
      <c r="A1483" s="2">
        <v>2014</v>
      </c>
      <c r="B1483" s="2" t="s">
        <v>1190</v>
      </c>
      <c r="C1483" s="2">
        <v>12.033650002</v>
      </c>
      <c r="D1483" s="2">
        <v>12.033650002</v>
      </c>
      <c r="E1483" s="2">
        <v>0</v>
      </c>
      <c r="F1483" s="2">
        <v>16</v>
      </c>
      <c r="G1483" s="3">
        <v>0</v>
      </c>
    </row>
    <row r="1484" spans="1:7" x14ac:dyDescent="0.25">
      <c r="A1484" s="2">
        <v>2014</v>
      </c>
      <c r="B1484" s="2" t="s">
        <v>1191</v>
      </c>
      <c r="C1484" s="2">
        <v>218.33238761999999</v>
      </c>
      <c r="D1484" s="2">
        <v>218.33238761999999</v>
      </c>
      <c r="E1484" s="2">
        <v>0</v>
      </c>
      <c r="F1484" s="2">
        <v>1</v>
      </c>
      <c r="G1484" s="3">
        <v>0</v>
      </c>
    </row>
    <row r="1485" spans="1:7" x14ac:dyDescent="0.25">
      <c r="A1485" s="2">
        <v>2014</v>
      </c>
      <c r="B1485" s="2" t="s">
        <v>1199</v>
      </c>
      <c r="C1485" s="2">
        <v>2248.5033146000001</v>
      </c>
      <c r="D1485" s="2">
        <v>2248.5033146000001</v>
      </c>
      <c r="E1485" s="2">
        <v>0</v>
      </c>
      <c r="F1485" s="2">
        <v>3</v>
      </c>
      <c r="G1485" s="3">
        <v>0</v>
      </c>
    </row>
    <row r="1486" spans="1:7" x14ac:dyDescent="0.25">
      <c r="A1486" s="2">
        <v>2014</v>
      </c>
      <c r="B1486" s="2" t="s">
        <v>1200</v>
      </c>
      <c r="C1486" s="2">
        <v>2248.5033146000001</v>
      </c>
      <c r="D1486" s="2">
        <v>2248.5033146000001</v>
      </c>
      <c r="E1486" s="2">
        <v>0</v>
      </c>
      <c r="F1486" s="2">
        <v>3</v>
      </c>
      <c r="G1486" s="3">
        <v>0</v>
      </c>
    </row>
    <row r="1487" spans="1:7" x14ac:dyDescent="0.25">
      <c r="A1487" s="2">
        <v>2014</v>
      </c>
      <c r="B1487" s="2" t="s">
        <v>1208</v>
      </c>
      <c r="C1487" s="2">
        <v>347.13672337000003</v>
      </c>
      <c r="D1487" s="2">
        <v>347.13672337000003</v>
      </c>
      <c r="E1487" s="2">
        <v>0</v>
      </c>
      <c r="F1487" s="2">
        <v>2</v>
      </c>
      <c r="G1487" s="3">
        <v>0</v>
      </c>
    </row>
    <row r="1488" spans="1:7" x14ac:dyDescent="0.25">
      <c r="A1488" s="2">
        <v>2014</v>
      </c>
      <c r="B1488" s="2" t="s">
        <v>1995</v>
      </c>
      <c r="C1488" s="2">
        <v>37.607968175000003</v>
      </c>
      <c r="D1488" s="2">
        <v>37.607968175000003</v>
      </c>
      <c r="E1488" s="2">
        <v>0</v>
      </c>
      <c r="F1488" s="2">
        <v>4</v>
      </c>
      <c r="G1488" s="3">
        <v>0</v>
      </c>
    </row>
    <row r="1489" spans="1:7" x14ac:dyDescent="0.25">
      <c r="A1489" s="2">
        <v>2014</v>
      </c>
      <c r="B1489" s="2" t="s">
        <v>1209</v>
      </c>
      <c r="C1489" s="2">
        <v>54.210995474999997</v>
      </c>
      <c r="D1489" s="2">
        <v>54.210995474999997</v>
      </c>
      <c r="E1489" s="2">
        <v>1.477097156716662</v>
      </c>
      <c r="F1489" s="2">
        <v>18</v>
      </c>
      <c r="G1489" s="3">
        <v>1.8376007105000001</v>
      </c>
    </row>
    <row r="1490" spans="1:7" x14ac:dyDescent="0.25">
      <c r="A1490" s="2">
        <v>2014</v>
      </c>
      <c r="B1490" s="2" t="s">
        <v>1210</v>
      </c>
      <c r="C1490" s="2">
        <v>1485.5796241999999</v>
      </c>
      <c r="D1490" s="2">
        <v>1485.5796241999999</v>
      </c>
      <c r="E1490" s="2">
        <v>0</v>
      </c>
      <c r="F1490" s="2">
        <v>4</v>
      </c>
      <c r="G1490" s="3">
        <v>0</v>
      </c>
    </row>
    <row r="1491" spans="1:7" x14ac:dyDescent="0.25">
      <c r="A1491" s="2">
        <v>2014</v>
      </c>
      <c r="B1491" s="2" t="s">
        <v>1211</v>
      </c>
      <c r="C1491" s="2">
        <v>1485.5796241999999</v>
      </c>
      <c r="D1491" s="2">
        <v>1485.5796241999999</v>
      </c>
      <c r="E1491" s="2">
        <v>0</v>
      </c>
      <c r="F1491" s="2">
        <v>1</v>
      </c>
      <c r="G1491" s="3">
        <v>0</v>
      </c>
    </row>
    <row r="1492" spans="1:7" x14ac:dyDescent="0.25">
      <c r="A1492" s="2">
        <v>2014</v>
      </c>
      <c r="B1492" s="2" t="s">
        <v>1996</v>
      </c>
      <c r="C1492" s="2">
        <v>71.932147764999996</v>
      </c>
      <c r="D1492" s="2">
        <v>71.932147764999996</v>
      </c>
      <c r="E1492" s="2">
        <v>0</v>
      </c>
      <c r="F1492" s="2">
        <v>10</v>
      </c>
      <c r="G1492" s="3">
        <v>0</v>
      </c>
    </row>
    <row r="1493" spans="1:7" x14ac:dyDescent="0.25">
      <c r="A1493" s="2">
        <v>2014</v>
      </c>
      <c r="B1493" s="2" t="s">
        <v>1212</v>
      </c>
      <c r="C1493" s="2">
        <v>221.09813366</v>
      </c>
      <c r="D1493" s="2">
        <v>221.09813366</v>
      </c>
      <c r="E1493" s="2">
        <v>0</v>
      </c>
      <c r="F1493" s="2">
        <v>18</v>
      </c>
      <c r="G1493" s="3">
        <v>0</v>
      </c>
    </row>
    <row r="1494" spans="1:7" x14ac:dyDescent="0.25">
      <c r="A1494" s="2">
        <v>2014</v>
      </c>
      <c r="B1494" s="2" t="s">
        <v>1213</v>
      </c>
      <c r="C1494" s="2">
        <v>128.08647231</v>
      </c>
      <c r="D1494" s="2">
        <v>128.08647231</v>
      </c>
      <c r="E1494" s="2">
        <v>0</v>
      </c>
      <c r="F1494" s="2">
        <v>1</v>
      </c>
      <c r="G1494" s="3">
        <v>0</v>
      </c>
    </row>
    <row r="1495" spans="1:7" x14ac:dyDescent="0.25">
      <c r="A1495" s="2">
        <v>2014</v>
      </c>
      <c r="B1495" s="2" t="s">
        <v>1214</v>
      </c>
      <c r="C1495" s="2">
        <v>128.08647231</v>
      </c>
      <c r="D1495" s="2">
        <v>128.08647231</v>
      </c>
      <c r="E1495" s="2">
        <v>0</v>
      </c>
      <c r="F1495" s="2">
        <v>9</v>
      </c>
      <c r="G1495" s="3">
        <v>0</v>
      </c>
    </row>
    <row r="1496" spans="1:7" x14ac:dyDescent="0.25">
      <c r="A1496" s="2">
        <v>2014</v>
      </c>
      <c r="B1496" s="2" t="s">
        <v>1215</v>
      </c>
      <c r="C1496" s="2">
        <v>171.78082348000001</v>
      </c>
      <c r="D1496" s="2">
        <v>171.78082348000001</v>
      </c>
      <c r="E1496" s="2">
        <v>0</v>
      </c>
      <c r="F1496" s="2">
        <v>6</v>
      </c>
      <c r="G1496" s="3">
        <v>0</v>
      </c>
    </row>
    <row r="1497" spans="1:7" x14ac:dyDescent="0.25">
      <c r="A1497" s="2">
        <v>2014</v>
      </c>
      <c r="B1497" s="2" t="s">
        <v>1216</v>
      </c>
      <c r="C1497" s="2">
        <v>455.36773632000001</v>
      </c>
      <c r="D1497" s="2">
        <v>455.36773632000001</v>
      </c>
      <c r="E1497" s="2">
        <v>0</v>
      </c>
      <c r="F1497" s="2">
        <v>16</v>
      </c>
      <c r="G1497" s="3">
        <v>0</v>
      </c>
    </row>
    <row r="1498" spans="1:7" x14ac:dyDescent="0.25">
      <c r="A1498" s="2">
        <v>2014</v>
      </c>
      <c r="B1498" s="2" t="s">
        <v>1231</v>
      </c>
      <c r="C1498" s="2">
        <v>329.77438371</v>
      </c>
      <c r="D1498" s="2">
        <v>329.77438371</v>
      </c>
      <c r="E1498" s="2">
        <v>0</v>
      </c>
      <c r="F1498" s="2">
        <v>6</v>
      </c>
      <c r="G1498" s="3">
        <v>0</v>
      </c>
    </row>
    <row r="1499" spans="1:7" x14ac:dyDescent="0.25">
      <c r="A1499" s="2">
        <v>2014</v>
      </c>
      <c r="B1499" s="2" t="s">
        <v>1232</v>
      </c>
      <c r="C1499" s="2">
        <v>176.95425004000001</v>
      </c>
      <c r="D1499" s="2">
        <v>176.95425004000001</v>
      </c>
      <c r="E1499" s="2">
        <v>0</v>
      </c>
      <c r="F1499" s="2">
        <v>4</v>
      </c>
      <c r="G1499" s="3">
        <v>0</v>
      </c>
    </row>
    <row r="1500" spans="1:7" x14ac:dyDescent="0.25">
      <c r="A1500" s="2">
        <v>2014</v>
      </c>
      <c r="B1500" s="2" t="s">
        <v>1233</v>
      </c>
      <c r="C1500" s="2">
        <v>176.95425004000001</v>
      </c>
      <c r="D1500" s="2">
        <v>176.95425004000001</v>
      </c>
      <c r="E1500" s="2">
        <v>0</v>
      </c>
      <c r="F1500" s="2">
        <v>6</v>
      </c>
      <c r="G1500" s="3">
        <v>0</v>
      </c>
    </row>
    <row r="1501" spans="1:7" x14ac:dyDescent="0.25">
      <c r="A1501" s="2">
        <v>2014</v>
      </c>
      <c r="B1501" s="2" t="s">
        <v>1234</v>
      </c>
      <c r="C1501" s="2">
        <v>176.95425004000001</v>
      </c>
      <c r="D1501" s="2">
        <v>176.95425004000001</v>
      </c>
      <c r="E1501" s="2">
        <v>1.3315920636382559</v>
      </c>
      <c r="F1501" s="2">
        <v>9</v>
      </c>
      <c r="G1501" s="3">
        <v>15.264525002999999</v>
      </c>
    </row>
    <row r="1502" spans="1:7" x14ac:dyDescent="0.25">
      <c r="A1502" s="2">
        <v>2014</v>
      </c>
      <c r="B1502" s="2" t="s">
        <v>1235</v>
      </c>
      <c r="C1502" s="2">
        <v>240.58707870000001</v>
      </c>
      <c r="D1502" s="2">
        <v>240.58707870000001</v>
      </c>
      <c r="E1502" s="2">
        <v>0</v>
      </c>
      <c r="F1502" s="2">
        <v>4</v>
      </c>
      <c r="G1502" s="3">
        <v>0</v>
      </c>
    </row>
    <row r="1503" spans="1:7" x14ac:dyDescent="0.25">
      <c r="A1503" s="2">
        <v>2014</v>
      </c>
      <c r="B1503" s="2" t="s">
        <v>1236</v>
      </c>
      <c r="C1503" s="2">
        <v>240.58707870000001</v>
      </c>
      <c r="D1503" s="2">
        <v>240.58707870000001</v>
      </c>
      <c r="E1503" s="2">
        <v>1.2750067496030799</v>
      </c>
      <c r="F1503" s="2">
        <v>9</v>
      </c>
      <c r="G1503" s="3">
        <v>12.212248187</v>
      </c>
    </row>
    <row r="1504" spans="1:7" x14ac:dyDescent="0.25">
      <c r="A1504" s="2">
        <v>2014</v>
      </c>
      <c r="B1504" s="2" t="s">
        <v>1237</v>
      </c>
      <c r="C1504" s="2">
        <v>240.58707870000001</v>
      </c>
      <c r="D1504" s="2">
        <v>240.58707870000001</v>
      </c>
      <c r="E1504" s="2">
        <v>1.3183643278608022</v>
      </c>
      <c r="F1504" s="2">
        <v>4</v>
      </c>
      <c r="G1504" s="3">
        <v>10.176873489</v>
      </c>
    </row>
    <row r="1505" spans="1:7" x14ac:dyDescent="0.25">
      <c r="A1505" s="2">
        <v>2014</v>
      </c>
      <c r="B1505" s="2" t="s">
        <v>1238</v>
      </c>
      <c r="C1505" s="2">
        <v>286.41158094999997</v>
      </c>
      <c r="D1505" s="2">
        <v>286.41158094999997</v>
      </c>
      <c r="E1505" s="2">
        <v>0</v>
      </c>
      <c r="F1505" s="2">
        <v>12</v>
      </c>
      <c r="G1505" s="3">
        <v>0</v>
      </c>
    </row>
    <row r="1506" spans="1:7" x14ac:dyDescent="0.25">
      <c r="A1506" s="2">
        <v>2014</v>
      </c>
      <c r="B1506" s="2" t="s">
        <v>1239</v>
      </c>
      <c r="C1506" s="2">
        <v>178.10281595999999</v>
      </c>
      <c r="D1506" s="2">
        <v>178.10281595999999</v>
      </c>
      <c r="E1506" s="2">
        <v>0</v>
      </c>
      <c r="F1506" s="2">
        <v>2</v>
      </c>
      <c r="G1506" s="3">
        <v>0</v>
      </c>
    </row>
    <row r="1507" spans="1:7" x14ac:dyDescent="0.25">
      <c r="A1507" s="2">
        <v>2014</v>
      </c>
      <c r="B1507" s="2" t="s">
        <v>1240</v>
      </c>
      <c r="C1507" s="2">
        <v>2415.2620135000002</v>
      </c>
      <c r="D1507" s="2">
        <v>2415.2620135000002</v>
      </c>
      <c r="E1507" s="2">
        <v>0</v>
      </c>
      <c r="F1507" s="2">
        <v>1</v>
      </c>
      <c r="G1507" s="3">
        <v>0</v>
      </c>
    </row>
    <row r="1508" spans="1:7" x14ac:dyDescent="0.25">
      <c r="A1508" s="2">
        <v>2014</v>
      </c>
      <c r="B1508" s="2" t="s">
        <v>1241</v>
      </c>
      <c r="C1508" s="2">
        <v>552.86357738000004</v>
      </c>
      <c r="D1508" s="2">
        <v>552.86357738000004</v>
      </c>
      <c r="E1508" s="2">
        <v>1.169405338933782</v>
      </c>
      <c r="F1508" s="2">
        <v>15</v>
      </c>
      <c r="G1508" s="3">
        <v>20.010771694999999</v>
      </c>
    </row>
    <row r="1509" spans="1:7" x14ac:dyDescent="0.25">
      <c r="A1509" s="2">
        <v>2014</v>
      </c>
      <c r="B1509" s="2" t="s">
        <v>1242</v>
      </c>
      <c r="C1509" s="2">
        <v>2152.4048412000002</v>
      </c>
      <c r="D1509" s="2">
        <v>2152.4048412000002</v>
      </c>
      <c r="E1509" s="2">
        <v>0</v>
      </c>
      <c r="F1509" s="2">
        <v>24</v>
      </c>
      <c r="G1509" s="3">
        <v>0</v>
      </c>
    </row>
    <row r="1510" spans="1:7" x14ac:dyDescent="0.25">
      <c r="A1510" s="2">
        <v>2014</v>
      </c>
      <c r="B1510" s="2" t="s">
        <v>1243</v>
      </c>
      <c r="C1510" s="2">
        <v>1592.3859321</v>
      </c>
      <c r="D1510" s="2">
        <v>1592.3859321</v>
      </c>
      <c r="E1510" s="2">
        <v>0</v>
      </c>
      <c r="F1510" s="2">
        <v>2</v>
      </c>
      <c r="G1510" s="3">
        <v>0</v>
      </c>
    </row>
    <row r="1511" spans="1:7" x14ac:dyDescent="0.25">
      <c r="A1511" s="2">
        <v>2014</v>
      </c>
      <c r="B1511" s="2" t="s">
        <v>1244</v>
      </c>
      <c r="C1511" s="2">
        <v>1592.3859321</v>
      </c>
      <c r="D1511" s="2">
        <v>1592.3859321</v>
      </c>
      <c r="E1511" s="2">
        <v>0</v>
      </c>
      <c r="F1511" s="2">
        <v>4</v>
      </c>
      <c r="G1511" s="3">
        <v>0</v>
      </c>
    </row>
    <row r="1512" spans="1:7" x14ac:dyDescent="0.25">
      <c r="A1512" s="2">
        <v>2014</v>
      </c>
      <c r="B1512" s="2" t="s">
        <v>1245</v>
      </c>
      <c r="C1512" s="2">
        <v>2123.1812427999998</v>
      </c>
      <c r="D1512" s="2">
        <v>2123.1812427999998</v>
      </c>
      <c r="E1512" s="2">
        <v>0</v>
      </c>
      <c r="F1512" s="2">
        <v>12</v>
      </c>
      <c r="G1512" s="3">
        <v>0</v>
      </c>
    </row>
    <row r="1513" spans="1:7" x14ac:dyDescent="0.25">
      <c r="A1513" s="2">
        <v>2014</v>
      </c>
      <c r="B1513" s="2" t="s">
        <v>1246</v>
      </c>
      <c r="C1513" s="2">
        <v>772.45035210000003</v>
      </c>
      <c r="D1513" s="2">
        <v>772.45035210000003</v>
      </c>
      <c r="E1513" s="2">
        <v>0</v>
      </c>
      <c r="F1513" s="2">
        <v>2</v>
      </c>
      <c r="G1513" s="3">
        <v>0</v>
      </c>
    </row>
    <row r="1514" spans="1:7" x14ac:dyDescent="0.25">
      <c r="A1514" s="2">
        <v>2014</v>
      </c>
      <c r="B1514" s="2" t="s">
        <v>1247</v>
      </c>
      <c r="C1514" s="2">
        <v>772.45035210000003</v>
      </c>
      <c r="D1514" s="2">
        <v>772.45035210000003</v>
      </c>
      <c r="E1514" s="2">
        <v>0</v>
      </c>
      <c r="F1514" s="2">
        <v>4</v>
      </c>
      <c r="G1514" s="3">
        <v>0</v>
      </c>
    </row>
    <row r="1515" spans="1:7" x14ac:dyDescent="0.25">
      <c r="A1515" s="2">
        <v>2014</v>
      </c>
      <c r="B1515" s="2" t="s">
        <v>1248</v>
      </c>
      <c r="C1515" s="2">
        <v>772.45035210000003</v>
      </c>
      <c r="D1515" s="2">
        <v>772.45035210000003</v>
      </c>
      <c r="E1515" s="2">
        <v>0</v>
      </c>
      <c r="F1515" s="2">
        <v>4</v>
      </c>
      <c r="G1515" s="3">
        <v>0</v>
      </c>
    </row>
    <row r="1516" spans="1:7" x14ac:dyDescent="0.25">
      <c r="A1516" s="2">
        <v>2014</v>
      </c>
      <c r="B1516" s="2" t="s">
        <v>1249</v>
      </c>
      <c r="C1516" s="2">
        <v>772.45035210000003</v>
      </c>
      <c r="D1516" s="2">
        <v>772.45035210000003</v>
      </c>
      <c r="E1516" s="2">
        <v>0</v>
      </c>
      <c r="F1516" s="2">
        <v>4</v>
      </c>
      <c r="G1516" s="3">
        <v>0</v>
      </c>
    </row>
    <row r="1517" spans="1:7" x14ac:dyDescent="0.25">
      <c r="A1517" s="2">
        <v>2014</v>
      </c>
      <c r="B1517" s="2" t="s">
        <v>1250</v>
      </c>
      <c r="C1517" s="2">
        <v>1766.9422936000001</v>
      </c>
      <c r="D1517" s="2">
        <v>1766.9422936000001</v>
      </c>
      <c r="E1517" s="2">
        <v>0</v>
      </c>
      <c r="F1517" s="2">
        <v>10</v>
      </c>
      <c r="G1517" s="3">
        <v>0</v>
      </c>
    </row>
    <row r="1518" spans="1:7" x14ac:dyDescent="0.25">
      <c r="A1518" s="2">
        <v>2014</v>
      </c>
      <c r="B1518" s="2" t="s">
        <v>1997</v>
      </c>
      <c r="C1518" s="2">
        <v>772.45035210000003</v>
      </c>
      <c r="D1518" s="2">
        <v>772.45035210000003</v>
      </c>
      <c r="E1518" s="2">
        <v>0</v>
      </c>
      <c r="F1518" s="2">
        <v>2</v>
      </c>
      <c r="G1518" s="3">
        <v>0</v>
      </c>
    </row>
    <row r="1519" spans="1:7" x14ac:dyDescent="0.25">
      <c r="A1519" s="2">
        <v>2014</v>
      </c>
      <c r="B1519" s="2" t="s">
        <v>1251</v>
      </c>
      <c r="C1519" s="2">
        <v>464.74755542999998</v>
      </c>
      <c r="D1519" s="2">
        <v>464.74755542999998</v>
      </c>
      <c r="E1519" s="2">
        <v>1.5982008609925902</v>
      </c>
      <c r="F1519" s="2">
        <v>9</v>
      </c>
      <c r="G1519" s="3">
        <v>16.981266069</v>
      </c>
    </row>
    <row r="1520" spans="1:7" x14ac:dyDescent="0.25">
      <c r="A1520" s="2">
        <v>2014</v>
      </c>
      <c r="B1520" s="2" t="s">
        <v>1252</v>
      </c>
      <c r="C1520" s="2">
        <v>1164.9351045000001</v>
      </c>
      <c r="D1520" s="2">
        <v>1164.9351045000001</v>
      </c>
      <c r="E1520" s="2">
        <v>0</v>
      </c>
      <c r="F1520" s="2">
        <v>5</v>
      </c>
      <c r="G1520" s="3">
        <v>0</v>
      </c>
    </row>
    <row r="1521" spans="1:7" x14ac:dyDescent="0.25">
      <c r="A1521" s="2">
        <v>2014</v>
      </c>
      <c r="B1521" s="2" t="s">
        <v>1253</v>
      </c>
      <c r="C1521" s="2">
        <v>164.06742826999999</v>
      </c>
      <c r="D1521" s="2">
        <v>164.06742826999999</v>
      </c>
      <c r="E1521" s="2">
        <v>0</v>
      </c>
      <c r="F1521" s="2">
        <v>9</v>
      </c>
      <c r="G1521" s="3">
        <v>0</v>
      </c>
    </row>
    <row r="1522" spans="1:7" x14ac:dyDescent="0.25">
      <c r="A1522" s="2">
        <v>2014</v>
      </c>
      <c r="B1522" s="2" t="s">
        <v>1254</v>
      </c>
      <c r="C1522" s="2">
        <v>164.06742826999999</v>
      </c>
      <c r="D1522" s="2">
        <v>164.06742826999999</v>
      </c>
      <c r="E1522" s="2">
        <v>0</v>
      </c>
      <c r="F1522" s="2">
        <v>1</v>
      </c>
      <c r="G1522" s="3">
        <v>0</v>
      </c>
    </row>
    <row r="1523" spans="1:7" x14ac:dyDescent="0.25">
      <c r="A1523" s="2">
        <v>2014</v>
      </c>
      <c r="B1523" s="2" t="s">
        <v>1255</v>
      </c>
      <c r="C1523" s="2">
        <v>164.06742826999999</v>
      </c>
      <c r="D1523" s="2">
        <v>164.06742826999999</v>
      </c>
      <c r="E1523" s="2">
        <v>0</v>
      </c>
      <c r="F1523" s="2">
        <v>4</v>
      </c>
      <c r="G1523" s="3">
        <v>0</v>
      </c>
    </row>
    <row r="1524" spans="1:7" x14ac:dyDescent="0.25">
      <c r="A1524" s="2">
        <v>2014</v>
      </c>
      <c r="B1524" s="2" t="s">
        <v>1256</v>
      </c>
      <c r="C1524" s="2">
        <v>243.10232078999999</v>
      </c>
      <c r="D1524" s="2">
        <v>243.10232078999999</v>
      </c>
      <c r="E1524" s="2">
        <v>0</v>
      </c>
      <c r="F1524" s="2">
        <v>9</v>
      </c>
      <c r="G1524" s="3">
        <v>0</v>
      </c>
    </row>
    <row r="1525" spans="1:7" x14ac:dyDescent="0.25">
      <c r="A1525" s="2">
        <v>2014</v>
      </c>
      <c r="B1525" s="2" t="s">
        <v>1257</v>
      </c>
      <c r="C1525" s="2">
        <v>344.30459619999999</v>
      </c>
      <c r="D1525" s="2">
        <v>344.30459619999999</v>
      </c>
      <c r="E1525" s="2">
        <v>0</v>
      </c>
      <c r="F1525" s="2">
        <v>24</v>
      </c>
      <c r="G1525" s="3">
        <v>0</v>
      </c>
    </row>
    <row r="1526" spans="1:7" x14ac:dyDescent="0.25">
      <c r="A1526" s="2">
        <v>2014</v>
      </c>
      <c r="B1526" s="2" t="s">
        <v>1258</v>
      </c>
      <c r="C1526" s="2">
        <v>546.70914702000005</v>
      </c>
      <c r="D1526" s="2">
        <v>546.70914702000005</v>
      </c>
      <c r="E1526" s="2">
        <v>0</v>
      </c>
      <c r="F1526" s="2">
        <v>5</v>
      </c>
      <c r="G1526" s="3">
        <v>0</v>
      </c>
    </row>
    <row r="1527" spans="1:7" x14ac:dyDescent="0.25">
      <c r="A1527" s="2">
        <v>2014</v>
      </c>
      <c r="B1527" s="2" t="s">
        <v>1259</v>
      </c>
      <c r="C1527" s="2">
        <v>891.09691018000001</v>
      </c>
      <c r="D1527" s="2">
        <v>891.09691018000001</v>
      </c>
      <c r="E1527" s="2">
        <v>0</v>
      </c>
      <c r="F1527" s="2">
        <v>2</v>
      </c>
      <c r="G1527" s="3">
        <v>0</v>
      </c>
    </row>
    <row r="1528" spans="1:7" x14ac:dyDescent="0.25">
      <c r="A1528" s="2">
        <v>2014</v>
      </c>
      <c r="B1528" s="2" t="s">
        <v>1260</v>
      </c>
      <c r="C1528" s="2">
        <v>198.30080636</v>
      </c>
      <c r="D1528" s="2">
        <v>198.30080636</v>
      </c>
      <c r="E1528" s="2">
        <v>0</v>
      </c>
      <c r="F1528" s="2">
        <v>1</v>
      </c>
      <c r="G1528" s="3">
        <v>0</v>
      </c>
    </row>
    <row r="1529" spans="1:7" x14ac:dyDescent="0.25">
      <c r="A1529" s="2">
        <v>2014</v>
      </c>
      <c r="B1529" s="2" t="s">
        <v>1261</v>
      </c>
      <c r="C1529" s="2">
        <v>72.004360885999986</v>
      </c>
      <c r="D1529" s="2">
        <v>72.004360885999986</v>
      </c>
      <c r="E1529" s="2">
        <v>1.163362398896195</v>
      </c>
      <c r="F1529" s="2">
        <v>36</v>
      </c>
      <c r="G1529" s="3">
        <v>19</v>
      </c>
    </row>
    <row r="1530" spans="1:7" x14ac:dyDescent="0.25">
      <c r="A1530" s="2">
        <v>2014</v>
      </c>
      <c r="B1530" s="2" t="s">
        <v>1262</v>
      </c>
      <c r="C1530" s="2">
        <v>272.23596657000002</v>
      </c>
      <c r="D1530" s="2">
        <v>272.23596657000002</v>
      </c>
      <c r="E1530" s="2">
        <v>0</v>
      </c>
      <c r="F1530" s="2">
        <v>2</v>
      </c>
      <c r="G1530" s="3">
        <v>0</v>
      </c>
    </row>
    <row r="1531" spans="1:7" x14ac:dyDescent="0.25">
      <c r="A1531" s="2">
        <v>2014</v>
      </c>
      <c r="B1531" s="2" t="s">
        <v>1263</v>
      </c>
      <c r="C1531" s="2">
        <v>272.23596657000002</v>
      </c>
      <c r="D1531" s="2">
        <v>272.23596657000002</v>
      </c>
      <c r="E1531" s="2">
        <v>1.0582188584991927</v>
      </c>
      <c r="F1531" s="2">
        <v>4</v>
      </c>
      <c r="G1531" s="3">
        <v>2.9943225357999999</v>
      </c>
    </row>
    <row r="1532" spans="1:7" x14ac:dyDescent="0.25">
      <c r="A1532" s="2">
        <v>2014</v>
      </c>
      <c r="B1532" s="2" t="s">
        <v>1264</v>
      </c>
      <c r="C1532" s="2">
        <v>977.82454935999999</v>
      </c>
      <c r="D1532" s="2">
        <v>977.82454935999999</v>
      </c>
      <c r="E1532" s="2">
        <v>0</v>
      </c>
      <c r="F1532" s="2">
        <v>1</v>
      </c>
      <c r="G1532" s="3">
        <v>0</v>
      </c>
    </row>
    <row r="1533" spans="1:7" x14ac:dyDescent="0.25">
      <c r="A1533" s="2">
        <v>2014</v>
      </c>
      <c r="B1533" s="2" t="s">
        <v>1265</v>
      </c>
      <c r="C1533" s="2">
        <v>492.62053055000001</v>
      </c>
      <c r="D1533" s="2">
        <v>492.62053055000001</v>
      </c>
      <c r="E1533" s="2">
        <v>0</v>
      </c>
      <c r="F1533" s="2">
        <v>2</v>
      </c>
      <c r="G1533" s="3">
        <v>0</v>
      </c>
    </row>
    <row r="1534" spans="1:7" x14ac:dyDescent="0.25">
      <c r="A1534" s="2">
        <v>2014</v>
      </c>
      <c r="B1534" s="2" t="s">
        <v>1266</v>
      </c>
      <c r="C1534" s="2">
        <v>492.62053055000001</v>
      </c>
      <c r="D1534" s="2">
        <v>492.62053055000001</v>
      </c>
      <c r="E1534" s="2">
        <v>0</v>
      </c>
      <c r="F1534" s="2">
        <v>4</v>
      </c>
      <c r="G1534" s="3">
        <v>0</v>
      </c>
    </row>
    <row r="1535" spans="1:7" x14ac:dyDescent="0.25">
      <c r="A1535" s="2">
        <v>2014</v>
      </c>
      <c r="B1535" s="2" t="s">
        <v>1267</v>
      </c>
      <c r="C1535" s="2">
        <v>1146.0092694</v>
      </c>
      <c r="D1535" s="2">
        <v>1146.0092694</v>
      </c>
      <c r="E1535" s="2">
        <v>0</v>
      </c>
      <c r="F1535" s="2">
        <v>5</v>
      </c>
      <c r="G1535" s="3">
        <v>0</v>
      </c>
    </row>
    <row r="1536" spans="1:7" x14ac:dyDescent="0.25">
      <c r="A1536" s="2">
        <v>2014</v>
      </c>
      <c r="B1536" s="2" t="s">
        <v>1268</v>
      </c>
      <c r="C1536" s="2">
        <v>492.62053055000001</v>
      </c>
      <c r="D1536" s="2">
        <v>492.62053055000001</v>
      </c>
      <c r="E1536" s="2">
        <v>0</v>
      </c>
      <c r="F1536" s="2">
        <v>4</v>
      </c>
      <c r="G1536" s="3">
        <v>0</v>
      </c>
    </row>
    <row r="1537" spans="1:7" x14ac:dyDescent="0.25">
      <c r="A1537" s="2">
        <v>2014</v>
      </c>
      <c r="B1537" s="2" t="s">
        <v>1998</v>
      </c>
      <c r="C1537" s="2">
        <v>277.95588896999999</v>
      </c>
      <c r="D1537" s="2">
        <v>277.95588896999999</v>
      </c>
      <c r="E1537" s="2">
        <v>0</v>
      </c>
      <c r="F1537" s="2">
        <v>3</v>
      </c>
      <c r="G1537" s="3">
        <v>0</v>
      </c>
    </row>
    <row r="1538" spans="1:7" x14ac:dyDescent="0.25">
      <c r="A1538" s="2">
        <v>2014</v>
      </c>
      <c r="B1538" s="2" t="s">
        <v>1269</v>
      </c>
      <c r="C1538" s="2">
        <v>277.95588896999999</v>
      </c>
      <c r="D1538" s="2">
        <v>277.95588896999999</v>
      </c>
      <c r="E1538" s="2">
        <v>0</v>
      </c>
      <c r="F1538" s="2">
        <v>9</v>
      </c>
      <c r="G1538" s="3">
        <v>0</v>
      </c>
    </row>
    <row r="1539" spans="1:7" x14ac:dyDescent="0.25">
      <c r="A1539" s="2">
        <v>2014</v>
      </c>
      <c r="B1539" s="2" t="s">
        <v>1270</v>
      </c>
      <c r="C1539" s="2">
        <v>277.95588896999999</v>
      </c>
      <c r="D1539" s="2">
        <v>277.95588896999999</v>
      </c>
      <c r="E1539" s="2">
        <v>0</v>
      </c>
      <c r="F1539" s="2">
        <v>4</v>
      </c>
      <c r="G1539" s="3">
        <v>0</v>
      </c>
    </row>
    <row r="1540" spans="1:7" x14ac:dyDescent="0.25">
      <c r="A1540" s="2">
        <v>2014</v>
      </c>
      <c r="B1540" s="2" t="s">
        <v>1999</v>
      </c>
      <c r="C1540" s="2">
        <v>744.40264837999996</v>
      </c>
      <c r="D1540" s="2">
        <v>744.40264837999996</v>
      </c>
      <c r="E1540" s="2">
        <v>0</v>
      </c>
      <c r="F1540" s="2">
        <v>2</v>
      </c>
      <c r="G1540" s="3">
        <v>0</v>
      </c>
    </row>
    <row r="1541" spans="1:7" x14ac:dyDescent="0.25">
      <c r="A1541" s="2">
        <v>2014</v>
      </c>
      <c r="B1541" s="2" t="s">
        <v>1271</v>
      </c>
      <c r="C1541" s="2">
        <v>744.40264837999996</v>
      </c>
      <c r="D1541" s="2">
        <v>744.40264837999996</v>
      </c>
      <c r="E1541" s="2">
        <v>0</v>
      </c>
      <c r="F1541" s="2">
        <v>2</v>
      </c>
      <c r="G1541" s="3">
        <v>0</v>
      </c>
    </row>
    <row r="1542" spans="1:7" x14ac:dyDescent="0.25">
      <c r="A1542" s="2">
        <v>2014</v>
      </c>
      <c r="B1542" s="2" t="s">
        <v>1272</v>
      </c>
      <c r="C1542" s="2">
        <v>1343.0013134999999</v>
      </c>
      <c r="D1542" s="2">
        <v>1343.0013134999999</v>
      </c>
      <c r="E1542" s="2">
        <v>1.1464037633613633</v>
      </c>
      <c r="F1542" s="2">
        <v>2</v>
      </c>
      <c r="G1542" s="3">
        <v>1</v>
      </c>
    </row>
    <row r="1543" spans="1:7" x14ac:dyDescent="0.25">
      <c r="A1543" s="2">
        <v>2014</v>
      </c>
      <c r="B1543" s="2" t="s">
        <v>1273</v>
      </c>
      <c r="C1543" s="2">
        <v>1343.0013134999999</v>
      </c>
      <c r="D1543" s="2">
        <v>1343.0013134999999</v>
      </c>
      <c r="E1543" s="2">
        <v>0</v>
      </c>
      <c r="F1543" s="2">
        <v>2</v>
      </c>
      <c r="G1543" s="3">
        <v>0</v>
      </c>
    </row>
    <row r="1544" spans="1:7" x14ac:dyDescent="0.25">
      <c r="A1544" s="2">
        <v>2014</v>
      </c>
      <c r="B1544" s="2" t="s">
        <v>2000</v>
      </c>
      <c r="C1544" s="2">
        <v>1343.0013134999999</v>
      </c>
      <c r="D1544" s="2">
        <v>1343.0013134999999</v>
      </c>
      <c r="E1544" s="2">
        <v>0.91124401703082725</v>
      </c>
      <c r="F1544" s="2">
        <v>2</v>
      </c>
      <c r="G1544" s="3">
        <v>3</v>
      </c>
    </row>
    <row r="1545" spans="1:7" x14ac:dyDescent="0.25">
      <c r="A1545" s="2">
        <v>2014</v>
      </c>
      <c r="B1545" s="2" t="s">
        <v>1274</v>
      </c>
      <c r="C1545" s="2">
        <v>302.95962951000001</v>
      </c>
      <c r="D1545" s="2">
        <v>302.95962951000001</v>
      </c>
      <c r="E1545" s="2">
        <v>0</v>
      </c>
      <c r="F1545" s="2">
        <v>1</v>
      </c>
      <c r="G1545" s="3">
        <v>0</v>
      </c>
    </row>
    <row r="1546" spans="1:7" x14ac:dyDescent="0.25">
      <c r="A1546" s="2">
        <v>2014</v>
      </c>
      <c r="B1546" s="2" t="s">
        <v>1275</v>
      </c>
      <c r="C1546" s="2">
        <v>302.95962951000001</v>
      </c>
      <c r="D1546" s="2">
        <v>302.95962951000001</v>
      </c>
      <c r="E1546" s="2">
        <v>0</v>
      </c>
      <c r="F1546" s="2">
        <v>1</v>
      </c>
      <c r="G1546" s="3">
        <v>0</v>
      </c>
    </row>
    <row r="1547" spans="1:7" x14ac:dyDescent="0.25">
      <c r="A1547" s="2">
        <v>2014</v>
      </c>
      <c r="B1547" s="2" t="s">
        <v>1276</v>
      </c>
      <c r="C1547" s="2">
        <v>302.95962951000001</v>
      </c>
      <c r="D1547" s="2">
        <v>302.95962951000001</v>
      </c>
      <c r="E1547" s="2">
        <v>0</v>
      </c>
      <c r="F1547" s="2">
        <v>4</v>
      </c>
      <c r="G1547" s="3">
        <v>0</v>
      </c>
    </row>
    <row r="1548" spans="1:7" x14ac:dyDescent="0.25">
      <c r="A1548" s="2">
        <v>2014</v>
      </c>
      <c r="B1548" s="2" t="s">
        <v>1277</v>
      </c>
      <c r="C1548" s="2">
        <v>591.11943670000005</v>
      </c>
      <c r="D1548" s="2">
        <v>591.11943670000005</v>
      </c>
      <c r="E1548" s="2">
        <v>0</v>
      </c>
      <c r="F1548" s="2">
        <v>1</v>
      </c>
      <c r="G1548" s="3">
        <v>0</v>
      </c>
    </row>
    <row r="1549" spans="1:7" x14ac:dyDescent="0.25">
      <c r="A1549" s="2">
        <v>2014</v>
      </c>
      <c r="B1549" s="2" t="s">
        <v>1278</v>
      </c>
      <c r="C1549" s="2">
        <v>591.11943670000005</v>
      </c>
      <c r="D1549" s="2">
        <v>591.11943670000005</v>
      </c>
      <c r="E1549" s="2">
        <v>0</v>
      </c>
      <c r="F1549" s="2">
        <v>1</v>
      </c>
      <c r="G1549" s="3">
        <v>0</v>
      </c>
    </row>
    <row r="1550" spans="1:7" x14ac:dyDescent="0.25">
      <c r="A1550" s="2">
        <v>2014</v>
      </c>
      <c r="B1550" s="2" t="s">
        <v>1279</v>
      </c>
      <c r="C1550" s="2">
        <v>375.61461321000002</v>
      </c>
      <c r="D1550" s="2">
        <v>375.61461321000002</v>
      </c>
      <c r="E1550" s="2">
        <v>0</v>
      </c>
      <c r="F1550" s="2">
        <v>4</v>
      </c>
      <c r="G1550" s="3">
        <v>0</v>
      </c>
    </row>
    <row r="1551" spans="1:7" x14ac:dyDescent="0.25">
      <c r="A1551" s="2">
        <v>2014</v>
      </c>
      <c r="B1551" s="2" t="s">
        <v>1280</v>
      </c>
      <c r="C1551" s="2">
        <v>511.37922587000003</v>
      </c>
      <c r="D1551" s="2">
        <v>511.37922587000003</v>
      </c>
      <c r="E1551" s="2">
        <v>0</v>
      </c>
      <c r="F1551" s="2">
        <v>1</v>
      </c>
      <c r="G1551" s="3">
        <v>0</v>
      </c>
    </row>
    <row r="1552" spans="1:7" x14ac:dyDescent="0.25">
      <c r="A1552" s="2">
        <v>2014</v>
      </c>
      <c r="B1552" s="2" t="s">
        <v>1281</v>
      </c>
      <c r="C1552" s="2">
        <v>511.37922587000003</v>
      </c>
      <c r="D1552" s="2">
        <v>511.37922587000003</v>
      </c>
      <c r="E1552" s="2">
        <v>0</v>
      </c>
      <c r="F1552" s="2">
        <v>4</v>
      </c>
      <c r="G1552" s="3">
        <v>0</v>
      </c>
    </row>
    <row r="1553" spans="1:7" x14ac:dyDescent="0.25">
      <c r="A1553" s="2">
        <v>2014</v>
      </c>
      <c r="B1553" s="2" t="s">
        <v>2001</v>
      </c>
      <c r="C1553" s="2">
        <v>511.37922587000003</v>
      </c>
      <c r="D1553" s="2">
        <v>511.37922587000003</v>
      </c>
      <c r="E1553" s="2">
        <v>0</v>
      </c>
      <c r="F1553" s="2">
        <v>3</v>
      </c>
      <c r="G1553" s="3">
        <v>0</v>
      </c>
    </row>
    <row r="1554" spans="1:7" x14ac:dyDescent="0.25">
      <c r="A1554" s="2">
        <v>2014</v>
      </c>
      <c r="B1554" s="2" t="s">
        <v>1282</v>
      </c>
      <c r="C1554" s="2">
        <v>511.37922587000003</v>
      </c>
      <c r="D1554" s="2">
        <v>511.37922587000003</v>
      </c>
      <c r="E1554" s="2">
        <v>0</v>
      </c>
      <c r="F1554" s="2">
        <v>1</v>
      </c>
      <c r="G1554" s="3">
        <v>0</v>
      </c>
    </row>
    <row r="1555" spans="1:7" x14ac:dyDescent="0.25">
      <c r="A1555" s="2">
        <v>2014</v>
      </c>
      <c r="B1555" s="2" t="s">
        <v>1283</v>
      </c>
      <c r="C1555" s="2">
        <v>511.37922587000003</v>
      </c>
      <c r="D1555" s="2">
        <v>511.37922587000003</v>
      </c>
      <c r="E1555" s="2">
        <v>0</v>
      </c>
      <c r="F1555" s="2">
        <v>2</v>
      </c>
      <c r="G1555" s="3">
        <v>0</v>
      </c>
    </row>
    <row r="1556" spans="1:7" x14ac:dyDescent="0.25">
      <c r="A1556" s="2">
        <v>2014</v>
      </c>
      <c r="B1556" s="2" t="s">
        <v>1284</v>
      </c>
      <c r="C1556" s="2">
        <v>3.2893980704999999</v>
      </c>
      <c r="D1556" s="2">
        <v>3.2893980704999999</v>
      </c>
      <c r="E1556" s="2">
        <v>0</v>
      </c>
      <c r="F1556" s="2">
        <v>2</v>
      </c>
      <c r="G1556" s="3">
        <v>0</v>
      </c>
    </row>
    <row r="1557" spans="1:7" x14ac:dyDescent="0.25">
      <c r="A1557" s="2">
        <v>2014</v>
      </c>
      <c r="B1557" s="2" t="s">
        <v>1285</v>
      </c>
      <c r="C1557" s="2">
        <v>511.37922587000003</v>
      </c>
      <c r="D1557" s="2">
        <v>511.37922587000003</v>
      </c>
      <c r="E1557" s="2">
        <v>0</v>
      </c>
      <c r="F1557" s="2">
        <v>4</v>
      </c>
      <c r="G1557" s="3">
        <v>0</v>
      </c>
    </row>
    <row r="1558" spans="1:7" x14ac:dyDescent="0.25">
      <c r="A1558" s="2">
        <v>2014</v>
      </c>
      <c r="B1558" s="2" t="s">
        <v>1287</v>
      </c>
      <c r="C1558" s="2">
        <v>663.97327590999998</v>
      </c>
      <c r="D1558" s="2">
        <v>663.97327590999998</v>
      </c>
      <c r="E1558" s="2">
        <v>1.4739476957066331</v>
      </c>
      <c r="F1558" s="2">
        <v>12</v>
      </c>
      <c r="G1558" s="3">
        <v>10.524291701999999</v>
      </c>
    </row>
    <row r="1559" spans="1:7" x14ac:dyDescent="0.25">
      <c r="A1559" s="2">
        <v>2014</v>
      </c>
      <c r="B1559" s="2" t="s">
        <v>1288</v>
      </c>
      <c r="C1559" s="2">
        <v>511.37922587000003</v>
      </c>
      <c r="D1559" s="2">
        <v>511.37922587000003</v>
      </c>
      <c r="E1559" s="2">
        <v>1.4881202697304383</v>
      </c>
      <c r="F1559" s="2">
        <v>25</v>
      </c>
      <c r="G1559" s="3">
        <v>7.8802533035</v>
      </c>
    </row>
    <row r="1560" spans="1:7" x14ac:dyDescent="0.25">
      <c r="A1560" s="2">
        <v>2014</v>
      </c>
      <c r="B1560" s="2" t="s">
        <v>1289</v>
      </c>
      <c r="C1560" s="2">
        <v>523.59321313999999</v>
      </c>
      <c r="D1560" s="2">
        <v>523.59321313999999</v>
      </c>
      <c r="E1560" s="2">
        <v>0</v>
      </c>
      <c r="F1560" s="2">
        <v>4</v>
      </c>
      <c r="G1560" s="3">
        <v>0</v>
      </c>
    </row>
    <row r="1561" spans="1:7" x14ac:dyDescent="0.25">
      <c r="A1561" s="2">
        <v>2014</v>
      </c>
      <c r="B1561" s="2" t="s">
        <v>1290</v>
      </c>
      <c r="C1561" s="2">
        <v>121.67039798</v>
      </c>
      <c r="D1561" s="2">
        <v>121.67039798</v>
      </c>
      <c r="E1561" s="2">
        <v>0</v>
      </c>
      <c r="F1561" s="2">
        <v>9</v>
      </c>
      <c r="G1561" s="3">
        <v>0</v>
      </c>
    </row>
    <row r="1562" spans="1:7" x14ac:dyDescent="0.25">
      <c r="A1562" s="2">
        <v>2014</v>
      </c>
      <c r="B1562" s="2" t="s">
        <v>1291</v>
      </c>
      <c r="C1562" s="2">
        <v>326.24694038000001</v>
      </c>
      <c r="D1562" s="2">
        <v>326.24694038000001</v>
      </c>
      <c r="E1562" s="2">
        <v>0</v>
      </c>
      <c r="F1562" s="2">
        <v>4</v>
      </c>
      <c r="G1562" s="3">
        <v>0</v>
      </c>
    </row>
    <row r="1563" spans="1:7" x14ac:dyDescent="0.25">
      <c r="A1563" s="2">
        <v>2014</v>
      </c>
      <c r="B1563" s="2" t="s">
        <v>1292</v>
      </c>
      <c r="C1563" s="2">
        <v>326.24694038000001</v>
      </c>
      <c r="D1563" s="2">
        <v>326.24694038000001</v>
      </c>
      <c r="E1563" s="2">
        <v>1.2015193289287391</v>
      </c>
      <c r="F1563" s="2">
        <v>9</v>
      </c>
      <c r="G1563" s="3">
        <v>1.9798991018000001</v>
      </c>
    </row>
    <row r="1564" spans="1:7" x14ac:dyDescent="0.25">
      <c r="A1564" s="2">
        <v>2014</v>
      </c>
      <c r="B1564" s="2" t="s">
        <v>1293</v>
      </c>
      <c r="C1564" s="2">
        <v>340.86796306999997</v>
      </c>
      <c r="D1564" s="2">
        <v>340.86796306999997</v>
      </c>
      <c r="E1564" s="2">
        <v>0</v>
      </c>
      <c r="F1564" s="2">
        <v>9</v>
      </c>
      <c r="G1564" s="3">
        <v>0</v>
      </c>
    </row>
    <row r="1565" spans="1:7" x14ac:dyDescent="0.25">
      <c r="A1565" s="2">
        <v>2014</v>
      </c>
      <c r="B1565" s="2" t="s">
        <v>2002</v>
      </c>
      <c r="C1565" s="2">
        <v>111.60429763</v>
      </c>
      <c r="D1565" s="2">
        <v>111.60429763</v>
      </c>
      <c r="E1565" s="2">
        <v>0</v>
      </c>
      <c r="F1565" s="2">
        <v>3</v>
      </c>
      <c r="G1565" s="3">
        <v>0</v>
      </c>
    </row>
    <row r="1566" spans="1:7" x14ac:dyDescent="0.25">
      <c r="A1566" s="2">
        <v>2014</v>
      </c>
      <c r="B1566" s="2" t="s">
        <v>1294</v>
      </c>
      <c r="C1566" s="2">
        <v>102.3622605</v>
      </c>
      <c r="D1566" s="2">
        <v>102.3622605</v>
      </c>
      <c r="E1566" s="2">
        <v>0</v>
      </c>
      <c r="F1566" s="2">
        <v>4</v>
      </c>
      <c r="G1566" s="3">
        <v>0</v>
      </c>
    </row>
    <row r="1567" spans="1:7" x14ac:dyDescent="0.25">
      <c r="A1567" s="2">
        <v>2014</v>
      </c>
      <c r="B1567" s="2" t="s">
        <v>1295</v>
      </c>
      <c r="C1567" s="2">
        <v>102.3622605</v>
      </c>
      <c r="D1567" s="2">
        <v>102.3622605</v>
      </c>
      <c r="E1567" s="2">
        <v>0</v>
      </c>
      <c r="F1567" s="2">
        <v>2</v>
      </c>
      <c r="G1567" s="3">
        <v>0</v>
      </c>
    </row>
    <row r="1568" spans="1:7" x14ac:dyDescent="0.25">
      <c r="A1568" s="2">
        <v>2014</v>
      </c>
      <c r="B1568" s="2" t="s">
        <v>2003</v>
      </c>
      <c r="C1568" s="2">
        <v>102.3622605</v>
      </c>
      <c r="D1568" s="2">
        <v>102.3622605</v>
      </c>
      <c r="E1568" s="2">
        <v>0</v>
      </c>
      <c r="F1568" s="2">
        <v>2</v>
      </c>
      <c r="G1568" s="3">
        <v>0</v>
      </c>
    </row>
    <row r="1569" spans="1:7" x14ac:dyDescent="0.25">
      <c r="A1569" s="2">
        <v>2014</v>
      </c>
      <c r="B1569" s="2" t="s">
        <v>1296</v>
      </c>
      <c r="C1569" s="2">
        <v>263.16613423000001</v>
      </c>
      <c r="D1569" s="2">
        <v>263.16613423000001</v>
      </c>
      <c r="E1569" s="2">
        <v>0</v>
      </c>
      <c r="F1569" s="2">
        <v>3</v>
      </c>
      <c r="G1569" s="3">
        <v>0</v>
      </c>
    </row>
    <row r="1570" spans="1:7" x14ac:dyDescent="0.25">
      <c r="A1570" s="2">
        <v>2014</v>
      </c>
      <c r="B1570" s="2" t="s">
        <v>1297</v>
      </c>
      <c r="C1570" s="2">
        <v>1659.7287744</v>
      </c>
      <c r="D1570" s="2">
        <v>1659.7287744</v>
      </c>
      <c r="E1570" s="2">
        <v>0</v>
      </c>
      <c r="F1570" s="2">
        <v>2</v>
      </c>
      <c r="G1570" s="3">
        <v>0</v>
      </c>
    </row>
    <row r="1571" spans="1:7" x14ac:dyDescent="0.25">
      <c r="A1571" s="2">
        <v>2014</v>
      </c>
      <c r="B1571" s="2" t="s">
        <v>1298</v>
      </c>
      <c r="C1571" s="2">
        <v>1052.5921478</v>
      </c>
      <c r="D1571" s="2">
        <v>1052.5921478</v>
      </c>
      <c r="E1571" s="2">
        <v>0</v>
      </c>
      <c r="F1571" s="2">
        <v>5</v>
      </c>
      <c r="G1571" s="3">
        <v>0</v>
      </c>
    </row>
    <row r="1572" spans="1:7" x14ac:dyDescent="0.25">
      <c r="A1572" s="2">
        <v>2014</v>
      </c>
      <c r="B1572" s="2" t="s">
        <v>1299</v>
      </c>
      <c r="C1572" s="2">
        <v>850.21327220000001</v>
      </c>
      <c r="D1572" s="2">
        <v>850.21327220000001</v>
      </c>
      <c r="E1572" s="2">
        <v>0</v>
      </c>
      <c r="F1572" s="2">
        <v>3</v>
      </c>
      <c r="G1572" s="3">
        <v>0</v>
      </c>
    </row>
    <row r="1573" spans="1:7" x14ac:dyDescent="0.25">
      <c r="A1573" s="2">
        <v>2014</v>
      </c>
      <c r="B1573" s="2" t="s">
        <v>1300</v>
      </c>
      <c r="C1573" s="2">
        <v>850.21327220000001</v>
      </c>
      <c r="D1573" s="2">
        <v>850.21327220000001</v>
      </c>
      <c r="E1573" s="2">
        <v>0</v>
      </c>
      <c r="F1573" s="2">
        <v>5</v>
      </c>
      <c r="G1573" s="3">
        <v>0</v>
      </c>
    </row>
    <row r="1574" spans="1:7" x14ac:dyDescent="0.25">
      <c r="A1574" s="2">
        <v>2014</v>
      </c>
      <c r="B1574" s="2" t="s">
        <v>1301</v>
      </c>
      <c r="C1574" s="2">
        <v>98.301934927999994</v>
      </c>
      <c r="D1574" s="2">
        <v>98.301934927999994</v>
      </c>
      <c r="E1574" s="2">
        <v>0</v>
      </c>
      <c r="F1574" s="2">
        <v>2</v>
      </c>
      <c r="G1574" s="3">
        <v>0</v>
      </c>
    </row>
    <row r="1575" spans="1:7" x14ac:dyDescent="0.25">
      <c r="A1575" s="2">
        <v>2014</v>
      </c>
      <c r="B1575" s="2" t="s">
        <v>1302</v>
      </c>
      <c r="C1575" s="2">
        <v>98.301934927999994</v>
      </c>
      <c r="D1575" s="2">
        <v>98.301934927999994</v>
      </c>
      <c r="E1575" s="2">
        <v>1.1684499895966498</v>
      </c>
      <c r="F1575" s="2">
        <v>2</v>
      </c>
      <c r="G1575" s="3">
        <v>1.9685538245</v>
      </c>
    </row>
    <row r="1576" spans="1:7" x14ac:dyDescent="0.25">
      <c r="A1576" s="2">
        <v>2014</v>
      </c>
      <c r="B1576" s="2" t="s">
        <v>2004</v>
      </c>
      <c r="C1576" s="2">
        <v>98.301934927999994</v>
      </c>
      <c r="D1576" s="2">
        <v>98.301934927999994</v>
      </c>
      <c r="E1576" s="2">
        <v>0</v>
      </c>
      <c r="F1576" s="2">
        <v>3</v>
      </c>
      <c r="G1576" s="3">
        <v>0</v>
      </c>
    </row>
    <row r="1577" spans="1:7" x14ac:dyDescent="0.25">
      <c r="A1577" s="2">
        <v>2014</v>
      </c>
      <c r="B1577" s="2" t="s">
        <v>1303</v>
      </c>
      <c r="C1577" s="2">
        <v>98.301934927999994</v>
      </c>
      <c r="D1577" s="2">
        <v>98.301934927999994</v>
      </c>
      <c r="E1577" s="2">
        <v>0</v>
      </c>
      <c r="F1577" s="2">
        <v>4</v>
      </c>
      <c r="G1577" s="3">
        <v>0</v>
      </c>
    </row>
    <row r="1578" spans="1:7" x14ac:dyDescent="0.25">
      <c r="A1578" s="2">
        <v>2014</v>
      </c>
      <c r="B1578" s="2" t="s">
        <v>1304</v>
      </c>
      <c r="C1578" s="2">
        <v>117.50332324999999</v>
      </c>
      <c r="D1578" s="2">
        <v>117.50332324999999</v>
      </c>
      <c r="E1578" s="2">
        <v>0</v>
      </c>
      <c r="F1578" s="2">
        <v>12</v>
      </c>
      <c r="G1578" s="3">
        <v>0</v>
      </c>
    </row>
    <row r="1579" spans="1:7" x14ac:dyDescent="0.25">
      <c r="A1579" s="2">
        <v>2014</v>
      </c>
      <c r="B1579" s="2" t="s">
        <v>1305</v>
      </c>
      <c r="C1579" s="2">
        <v>213.51026483000001</v>
      </c>
      <c r="D1579" s="2">
        <v>213.51026483000001</v>
      </c>
      <c r="E1579" s="2">
        <v>0</v>
      </c>
      <c r="F1579" s="2">
        <v>3</v>
      </c>
      <c r="G1579" s="3">
        <v>0</v>
      </c>
    </row>
    <row r="1580" spans="1:7" x14ac:dyDescent="0.25">
      <c r="A1580" s="2">
        <v>2014</v>
      </c>
      <c r="B1580" s="2" t="s">
        <v>1306</v>
      </c>
      <c r="C1580" s="2">
        <v>98.301934927999994</v>
      </c>
      <c r="D1580" s="2">
        <v>98.301934927999994</v>
      </c>
      <c r="E1580" s="2">
        <v>0</v>
      </c>
      <c r="F1580" s="2">
        <v>2</v>
      </c>
      <c r="G1580" s="3">
        <v>0</v>
      </c>
    </row>
    <row r="1581" spans="1:7" x14ac:dyDescent="0.25">
      <c r="A1581" s="2">
        <v>2014</v>
      </c>
      <c r="B1581" s="2" t="s">
        <v>1307</v>
      </c>
      <c r="C1581" s="2">
        <v>503.67768411999998</v>
      </c>
      <c r="D1581" s="2">
        <v>503.67768411999998</v>
      </c>
      <c r="E1581" s="2">
        <v>1.2272399261678908</v>
      </c>
      <c r="F1581" s="2">
        <v>4</v>
      </c>
      <c r="G1581" s="3">
        <v>2.9907940534000002</v>
      </c>
    </row>
    <row r="1582" spans="1:7" x14ac:dyDescent="0.25">
      <c r="A1582" s="2">
        <v>2014</v>
      </c>
      <c r="B1582" s="2" t="s">
        <v>1308</v>
      </c>
      <c r="C1582" s="2">
        <v>97.545466464</v>
      </c>
      <c r="D1582" s="2">
        <v>97.545466464</v>
      </c>
      <c r="E1582" s="2">
        <v>0</v>
      </c>
      <c r="F1582" s="2">
        <v>4</v>
      </c>
      <c r="G1582" s="3">
        <v>0</v>
      </c>
    </row>
    <row r="1583" spans="1:7" x14ac:dyDescent="0.25">
      <c r="A1583" s="2">
        <v>2014</v>
      </c>
      <c r="B1583" s="2" t="s">
        <v>1309</v>
      </c>
      <c r="C1583" s="2">
        <v>97.545466464</v>
      </c>
      <c r="D1583" s="2">
        <v>97.545466464</v>
      </c>
      <c r="E1583" s="2">
        <v>0</v>
      </c>
      <c r="F1583" s="2">
        <v>16</v>
      </c>
      <c r="G1583" s="3">
        <v>0</v>
      </c>
    </row>
    <row r="1584" spans="1:7" x14ac:dyDescent="0.25">
      <c r="A1584" s="2">
        <v>2014</v>
      </c>
      <c r="B1584" s="2" t="s">
        <v>1310</v>
      </c>
      <c r="C1584" s="2">
        <v>15.905890499</v>
      </c>
      <c r="D1584" s="2">
        <v>15.905890499</v>
      </c>
      <c r="E1584" s="2">
        <v>0</v>
      </c>
      <c r="F1584" s="2">
        <v>2</v>
      </c>
      <c r="G1584" s="3">
        <v>0</v>
      </c>
    </row>
    <row r="1585" spans="1:7" x14ac:dyDescent="0.25">
      <c r="A1585" s="2">
        <v>2014</v>
      </c>
      <c r="B1585" s="2" t="s">
        <v>1311</v>
      </c>
      <c r="C1585" s="2">
        <v>15.905890499</v>
      </c>
      <c r="D1585" s="2">
        <v>15.905890499</v>
      </c>
      <c r="E1585" s="2">
        <v>0</v>
      </c>
      <c r="F1585" s="2">
        <v>6</v>
      </c>
      <c r="G1585" s="3">
        <v>0</v>
      </c>
    </row>
    <row r="1586" spans="1:7" x14ac:dyDescent="0.25">
      <c r="A1586" s="2">
        <v>2014</v>
      </c>
      <c r="B1586" s="2" t="s">
        <v>2005</v>
      </c>
      <c r="C1586" s="2">
        <v>15.905890499</v>
      </c>
      <c r="D1586" s="2">
        <v>15.905890499</v>
      </c>
      <c r="E1586" s="2">
        <v>1.1023113109243878</v>
      </c>
      <c r="F1586" s="2">
        <v>5</v>
      </c>
      <c r="G1586" s="3">
        <v>1</v>
      </c>
    </row>
    <row r="1587" spans="1:7" x14ac:dyDescent="0.25">
      <c r="A1587" s="2">
        <v>2014</v>
      </c>
      <c r="B1587" s="2" t="s">
        <v>1312</v>
      </c>
      <c r="C1587" s="2">
        <v>371.41966101999998</v>
      </c>
      <c r="D1587" s="2">
        <v>371.41966101999998</v>
      </c>
      <c r="E1587" s="2">
        <v>0</v>
      </c>
      <c r="F1587" s="2">
        <v>9</v>
      </c>
      <c r="G1587" s="3">
        <v>0</v>
      </c>
    </row>
    <row r="1588" spans="1:7" x14ac:dyDescent="0.25">
      <c r="A1588" s="2">
        <v>2014</v>
      </c>
      <c r="B1588" s="2" t="s">
        <v>1313</v>
      </c>
      <c r="C1588" s="2">
        <v>371.41966101999998</v>
      </c>
      <c r="D1588" s="2">
        <v>371.41966101999998</v>
      </c>
      <c r="E1588" s="2">
        <v>0</v>
      </c>
      <c r="F1588" s="2">
        <v>2</v>
      </c>
      <c r="G1588" s="3">
        <v>0</v>
      </c>
    </row>
    <row r="1589" spans="1:7" x14ac:dyDescent="0.25">
      <c r="A1589" s="2">
        <v>2014</v>
      </c>
      <c r="B1589" s="2" t="s">
        <v>1314</v>
      </c>
      <c r="C1589" s="2">
        <v>702.14155206999999</v>
      </c>
      <c r="D1589" s="2">
        <v>702.14155206999999</v>
      </c>
      <c r="E1589" s="2">
        <v>0</v>
      </c>
      <c r="F1589" s="2">
        <v>2</v>
      </c>
      <c r="G1589" s="3">
        <v>0</v>
      </c>
    </row>
    <row r="1590" spans="1:7" x14ac:dyDescent="0.25">
      <c r="A1590" s="2">
        <v>2014</v>
      </c>
      <c r="B1590" s="2" t="s">
        <v>1315</v>
      </c>
      <c r="C1590" s="2">
        <v>1363.5853342</v>
      </c>
      <c r="D1590" s="2">
        <v>1363.5853342</v>
      </c>
      <c r="E1590" s="2">
        <v>0</v>
      </c>
      <c r="F1590" s="2">
        <v>4</v>
      </c>
      <c r="G1590" s="3">
        <v>0</v>
      </c>
    </row>
    <row r="1591" spans="1:7" x14ac:dyDescent="0.25">
      <c r="A1591" s="2">
        <v>2014</v>
      </c>
      <c r="B1591" s="2" t="s">
        <v>1316</v>
      </c>
      <c r="C1591" s="2">
        <v>371.41966101999998</v>
      </c>
      <c r="D1591" s="2">
        <v>371.41966101999998</v>
      </c>
      <c r="E1591" s="2">
        <v>0</v>
      </c>
      <c r="F1591" s="2">
        <v>16</v>
      </c>
      <c r="G1591" s="3">
        <v>0</v>
      </c>
    </row>
    <row r="1592" spans="1:7" x14ac:dyDescent="0.25">
      <c r="A1592" s="2">
        <v>2014</v>
      </c>
      <c r="B1592" s="2" t="s">
        <v>1317</v>
      </c>
      <c r="C1592" s="2">
        <v>371.41966101999998</v>
      </c>
      <c r="D1592" s="2">
        <v>371.41966101999998</v>
      </c>
      <c r="E1592" s="2">
        <v>0</v>
      </c>
      <c r="F1592" s="2">
        <v>3</v>
      </c>
      <c r="G1592" s="3">
        <v>0</v>
      </c>
    </row>
    <row r="1593" spans="1:7" x14ac:dyDescent="0.25">
      <c r="A1593" s="2">
        <v>2014</v>
      </c>
      <c r="B1593" s="2" t="s">
        <v>1318</v>
      </c>
      <c r="C1593" s="2">
        <v>180.13157627000001</v>
      </c>
      <c r="D1593" s="2">
        <v>180.13157627000001</v>
      </c>
      <c r="E1593" s="2">
        <v>0</v>
      </c>
      <c r="F1593" s="2">
        <v>5</v>
      </c>
      <c r="G1593" s="3">
        <v>0</v>
      </c>
    </row>
    <row r="1594" spans="1:7" x14ac:dyDescent="0.25">
      <c r="A1594" s="2">
        <v>2014</v>
      </c>
      <c r="B1594" s="2" t="s">
        <v>1319</v>
      </c>
      <c r="C1594" s="2">
        <v>68.584531233999996</v>
      </c>
      <c r="D1594" s="2">
        <v>68.584531233999996</v>
      </c>
      <c r="E1594" s="2">
        <v>0</v>
      </c>
      <c r="F1594" s="2">
        <v>4</v>
      </c>
      <c r="G1594" s="3">
        <v>0</v>
      </c>
    </row>
    <row r="1595" spans="1:7" x14ac:dyDescent="0.25">
      <c r="A1595" s="2">
        <v>2014</v>
      </c>
      <c r="B1595" s="2" t="s">
        <v>1320</v>
      </c>
      <c r="C1595" s="2">
        <v>68.584531233999996</v>
      </c>
      <c r="D1595" s="2">
        <v>68.584531233999996</v>
      </c>
      <c r="E1595" s="2">
        <v>0</v>
      </c>
      <c r="F1595" s="2">
        <v>9</v>
      </c>
      <c r="G1595" s="3">
        <v>0</v>
      </c>
    </row>
    <row r="1596" spans="1:7" x14ac:dyDescent="0.25">
      <c r="A1596" s="2">
        <v>2014</v>
      </c>
      <c r="B1596" s="2" t="s">
        <v>2006</v>
      </c>
      <c r="C1596" s="2">
        <v>96.471292493000007</v>
      </c>
      <c r="D1596" s="2">
        <v>96.471292493000007</v>
      </c>
      <c r="E1596" s="2">
        <v>0</v>
      </c>
      <c r="F1596" s="2">
        <v>4</v>
      </c>
      <c r="G1596" s="3">
        <v>0</v>
      </c>
    </row>
    <row r="1597" spans="1:7" x14ac:dyDescent="0.25">
      <c r="A1597" s="2">
        <v>2014</v>
      </c>
      <c r="B1597" s="2" t="s">
        <v>1321</v>
      </c>
      <c r="C1597" s="2">
        <v>36.227678028000007</v>
      </c>
      <c r="D1597" s="2">
        <v>36.227678028000007</v>
      </c>
      <c r="E1597" s="2">
        <v>0</v>
      </c>
      <c r="F1597" s="2">
        <v>36</v>
      </c>
      <c r="G1597" s="3">
        <v>0</v>
      </c>
    </row>
    <row r="1598" spans="1:7" x14ac:dyDescent="0.25">
      <c r="A1598" s="2">
        <v>2014</v>
      </c>
      <c r="B1598" s="2" t="s">
        <v>1322</v>
      </c>
      <c r="C1598" s="2">
        <v>1419.5335994</v>
      </c>
      <c r="D1598" s="2">
        <v>1419.5335994</v>
      </c>
      <c r="E1598" s="2">
        <v>0</v>
      </c>
      <c r="F1598" s="2">
        <v>3</v>
      </c>
      <c r="G1598" s="3">
        <v>0</v>
      </c>
    </row>
    <row r="1599" spans="1:7" x14ac:dyDescent="0.25">
      <c r="A1599" s="2">
        <v>2014</v>
      </c>
      <c r="B1599" s="2" t="s">
        <v>1323</v>
      </c>
      <c r="C1599" s="2">
        <v>187.34364993</v>
      </c>
      <c r="D1599" s="2">
        <v>187.34364993</v>
      </c>
      <c r="E1599" s="2">
        <v>1.2198911840896558</v>
      </c>
      <c r="F1599" s="2">
        <v>36</v>
      </c>
      <c r="G1599" s="3">
        <v>3</v>
      </c>
    </row>
    <row r="1600" spans="1:7" x14ac:dyDescent="0.25">
      <c r="A1600" s="2">
        <v>2014</v>
      </c>
      <c r="B1600" s="2" t="s">
        <v>1324</v>
      </c>
      <c r="C1600" s="2">
        <v>1516.6524578999999</v>
      </c>
      <c r="D1600" s="2">
        <v>1516.6524578999999</v>
      </c>
      <c r="E1600" s="2">
        <v>0</v>
      </c>
      <c r="F1600" s="2">
        <v>2</v>
      </c>
      <c r="G1600" s="3">
        <v>0</v>
      </c>
    </row>
    <row r="1601" spans="1:7" x14ac:dyDescent="0.25">
      <c r="A1601" s="2">
        <v>2014</v>
      </c>
      <c r="B1601" s="2" t="s">
        <v>1325</v>
      </c>
      <c r="C1601" s="2">
        <v>935.4583007</v>
      </c>
      <c r="D1601" s="2">
        <v>935.4583007</v>
      </c>
      <c r="E1601" s="2">
        <v>0</v>
      </c>
      <c r="F1601" s="2">
        <v>1</v>
      </c>
      <c r="G1601" s="3">
        <v>0</v>
      </c>
    </row>
    <row r="1602" spans="1:7" x14ac:dyDescent="0.25">
      <c r="A1602" s="2">
        <v>2014</v>
      </c>
      <c r="B1602" s="2" t="s">
        <v>1326</v>
      </c>
      <c r="C1602" s="2">
        <v>1789.5210615000001</v>
      </c>
      <c r="D1602" s="2">
        <v>1789.5210615000001</v>
      </c>
      <c r="E1602" s="2">
        <v>0</v>
      </c>
      <c r="F1602" s="2">
        <v>8</v>
      </c>
      <c r="G1602" s="3">
        <v>0</v>
      </c>
    </row>
    <row r="1603" spans="1:7" x14ac:dyDescent="0.25">
      <c r="A1603" s="2">
        <v>2014</v>
      </c>
      <c r="B1603" s="2" t="s">
        <v>1327</v>
      </c>
      <c r="C1603" s="2">
        <v>935.4583007</v>
      </c>
      <c r="D1603" s="2">
        <v>935.4583007</v>
      </c>
      <c r="E1603" s="2">
        <v>0</v>
      </c>
      <c r="F1603" s="2">
        <v>16</v>
      </c>
      <c r="G1603" s="3">
        <v>0</v>
      </c>
    </row>
    <row r="1604" spans="1:7" x14ac:dyDescent="0.25">
      <c r="A1604" s="2">
        <v>2014</v>
      </c>
      <c r="B1604" s="2" t="s">
        <v>2007</v>
      </c>
      <c r="C1604" s="2">
        <v>8.0217584532000004</v>
      </c>
      <c r="D1604" s="2">
        <v>8.0217584532000004</v>
      </c>
      <c r="E1604" s="2">
        <v>1.4109584778597133</v>
      </c>
      <c r="F1604" s="2">
        <v>4</v>
      </c>
      <c r="G1604" s="3">
        <v>1.1424455525999999</v>
      </c>
    </row>
    <row r="1605" spans="1:7" x14ac:dyDescent="0.25">
      <c r="A1605" s="2">
        <v>2014</v>
      </c>
      <c r="B1605" s="2" t="s">
        <v>1328</v>
      </c>
      <c r="C1605" s="2">
        <v>8.0217584532000004</v>
      </c>
      <c r="D1605" s="2">
        <v>8.0217584532000004</v>
      </c>
      <c r="E1605" s="2">
        <v>1.9400679072500795</v>
      </c>
      <c r="F1605" s="2">
        <v>1</v>
      </c>
      <c r="G1605" s="3">
        <v>1.1424455525999999</v>
      </c>
    </row>
    <row r="1606" spans="1:7" x14ac:dyDescent="0.25">
      <c r="A1606" s="2">
        <v>2014</v>
      </c>
      <c r="B1606" s="2" t="s">
        <v>1329</v>
      </c>
      <c r="C1606" s="2">
        <v>8.0217584532000004</v>
      </c>
      <c r="D1606" s="2">
        <v>8.0217584532000004</v>
      </c>
      <c r="E1606" s="2">
        <v>0</v>
      </c>
      <c r="F1606" s="2">
        <v>9</v>
      </c>
      <c r="G1606" s="3">
        <v>0</v>
      </c>
    </row>
    <row r="1607" spans="1:7" x14ac:dyDescent="0.25">
      <c r="A1607" s="2">
        <v>2014</v>
      </c>
      <c r="B1607" s="2" t="s">
        <v>1330</v>
      </c>
      <c r="C1607" s="2">
        <v>19.500285133999999</v>
      </c>
      <c r="D1607" s="2">
        <v>19.500285133999999</v>
      </c>
      <c r="E1607" s="2">
        <v>0</v>
      </c>
      <c r="F1607" s="2">
        <v>2</v>
      </c>
      <c r="G1607" s="3">
        <v>0</v>
      </c>
    </row>
    <row r="1608" spans="1:7" x14ac:dyDescent="0.25">
      <c r="A1608" s="2">
        <v>2014</v>
      </c>
      <c r="B1608" s="2" t="s">
        <v>1331</v>
      </c>
      <c r="C1608" s="2">
        <v>1211.5594495</v>
      </c>
      <c r="D1608" s="2">
        <v>1211.5594495</v>
      </c>
      <c r="E1608" s="2">
        <v>0</v>
      </c>
      <c r="F1608" s="2">
        <v>1</v>
      </c>
      <c r="G1608" s="3">
        <v>0</v>
      </c>
    </row>
    <row r="1609" spans="1:7" x14ac:dyDescent="0.25">
      <c r="A1609" s="2">
        <v>2014</v>
      </c>
      <c r="B1609" s="2" t="s">
        <v>2008</v>
      </c>
      <c r="C1609" s="2">
        <v>7.8058532120999997</v>
      </c>
      <c r="D1609" s="2">
        <v>7.8058532120999997</v>
      </c>
      <c r="E1609" s="2">
        <v>0</v>
      </c>
      <c r="F1609" s="2">
        <v>6</v>
      </c>
      <c r="G1609" s="3">
        <v>0</v>
      </c>
    </row>
    <row r="1610" spans="1:7" x14ac:dyDescent="0.25">
      <c r="A1610" s="2">
        <v>2014</v>
      </c>
      <c r="B1610" s="2" t="s">
        <v>1332</v>
      </c>
      <c r="C1610" s="2">
        <v>43.937947436999998</v>
      </c>
      <c r="D1610" s="2">
        <v>43.937947436999998</v>
      </c>
      <c r="E1610" s="2">
        <v>1.0582188584874124</v>
      </c>
      <c r="F1610" s="2">
        <v>4</v>
      </c>
      <c r="G1610" s="3">
        <v>1</v>
      </c>
    </row>
    <row r="1611" spans="1:7" x14ac:dyDescent="0.25">
      <c r="A1611" s="2">
        <v>2014</v>
      </c>
      <c r="B1611" s="2" t="s">
        <v>1333</v>
      </c>
      <c r="C1611" s="2">
        <v>205.10054713</v>
      </c>
      <c r="D1611" s="2">
        <v>205.10054713</v>
      </c>
      <c r="E1611" s="2">
        <v>0</v>
      </c>
      <c r="F1611" s="2">
        <v>6</v>
      </c>
      <c r="G1611" s="3">
        <v>0</v>
      </c>
    </row>
    <row r="1612" spans="1:7" x14ac:dyDescent="0.25">
      <c r="A1612" s="2">
        <v>2014</v>
      </c>
      <c r="B1612" s="2" t="s">
        <v>1334</v>
      </c>
      <c r="C1612" s="2">
        <v>99.406284943000003</v>
      </c>
      <c r="D1612" s="2">
        <v>99.406284943000003</v>
      </c>
      <c r="E1612" s="2">
        <v>0</v>
      </c>
      <c r="F1612" s="2">
        <v>2</v>
      </c>
      <c r="G1612" s="3">
        <v>0</v>
      </c>
    </row>
    <row r="1613" spans="1:7" x14ac:dyDescent="0.25">
      <c r="A1613" s="2">
        <v>2014</v>
      </c>
      <c r="B1613" s="2" t="s">
        <v>1335</v>
      </c>
      <c r="C1613" s="2">
        <v>9.7343111509</v>
      </c>
      <c r="D1613" s="2">
        <v>9.7343111509</v>
      </c>
      <c r="E1613" s="2">
        <v>1.2345886683694798</v>
      </c>
      <c r="F1613" s="2">
        <v>4</v>
      </c>
      <c r="G1613" s="3">
        <v>1.1173851747000001</v>
      </c>
    </row>
    <row r="1614" spans="1:7" x14ac:dyDescent="0.25">
      <c r="A1614" s="2">
        <v>2014</v>
      </c>
      <c r="B1614" s="2" t="s">
        <v>1336</v>
      </c>
      <c r="C1614" s="2">
        <v>296.89058709</v>
      </c>
      <c r="D1614" s="2">
        <v>296.89058709</v>
      </c>
      <c r="E1614" s="2">
        <v>0</v>
      </c>
      <c r="F1614" s="2">
        <v>9</v>
      </c>
      <c r="G1614" s="3">
        <v>0</v>
      </c>
    </row>
    <row r="1615" spans="1:7" x14ac:dyDescent="0.25">
      <c r="A1615" s="2">
        <v>2014</v>
      </c>
      <c r="B1615" s="2" t="s">
        <v>1337</v>
      </c>
      <c r="C1615" s="2">
        <v>783.47760980999999</v>
      </c>
      <c r="D1615" s="2">
        <v>783.47760980999999</v>
      </c>
      <c r="E1615" s="2">
        <v>0</v>
      </c>
      <c r="F1615" s="2">
        <v>3</v>
      </c>
      <c r="G1615" s="3">
        <v>0</v>
      </c>
    </row>
    <row r="1616" spans="1:7" x14ac:dyDescent="0.25">
      <c r="A1616" s="2">
        <v>2014</v>
      </c>
      <c r="B1616" s="2" t="s">
        <v>1338</v>
      </c>
      <c r="C1616" s="2">
        <v>346.07872402999999</v>
      </c>
      <c r="D1616" s="2">
        <v>346.07872402999999</v>
      </c>
      <c r="E1616" s="2">
        <v>0</v>
      </c>
      <c r="F1616" s="2">
        <v>4</v>
      </c>
      <c r="G1616" s="3">
        <v>0</v>
      </c>
    </row>
    <row r="1617" spans="1:7" x14ac:dyDescent="0.25">
      <c r="A1617" s="2">
        <v>2014</v>
      </c>
      <c r="B1617" s="2" t="s">
        <v>2009</v>
      </c>
      <c r="C1617" s="2">
        <v>346.07872402999999</v>
      </c>
      <c r="D1617" s="2">
        <v>346.07872402999999</v>
      </c>
      <c r="E1617" s="2">
        <v>1.543235835248433</v>
      </c>
      <c r="F1617" s="2">
        <v>3</v>
      </c>
      <c r="G1617" s="3">
        <v>0.96461153560000001</v>
      </c>
    </row>
    <row r="1618" spans="1:7" x14ac:dyDescent="0.25">
      <c r="A1618" s="2">
        <v>2014</v>
      </c>
      <c r="B1618" s="2" t="s">
        <v>2010</v>
      </c>
      <c r="C1618" s="2">
        <v>26.926589171</v>
      </c>
      <c r="D1618" s="2">
        <v>26.926589171</v>
      </c>
      <c r="E1618" s="2">
        <v>1.4109584779832165</v>
      </c>
      <c r="F1618" s="2">
        <v>5</v>
      </c>
      <c r="G1618" s="3">
        <v>2</v>
      </c>
    </row>
    <row r="1619" spans="1:7" x14ac:dyDescent="0.25">
      <c r="A1619" s="2">
        <v>2014</v>
      </c>
      <c r="B1619" s="2" t="s">
        <v>1339</v>
      </c>
      <c r="C1619" s="2">
        <v>200.94446225999999</v>
      </c>
      <c r="D1619" s="2">
        <v>200.94446225999999</v>
      </c>
      <c r="E1619" s="2">
        <v>0</v>
      </c>
      <c r="F1619" s="2">
        <v>2</v>
      </c>
      <c r="G1619" s="3">
        <v>0</v>
      </c>
    </row>
    <row r="1620" spans="1:7" x14ac:dyDescent="0.25">
      <c r="A1620" s="2">
        <v>2014</v>
      </c>
      <c r="B1620" s="2" t="s">
        <v>1340</v>
      </c>
      <c r="C1620" s="2">
        <v>30.470629195000001</v>
      </c>
      <c r="D1620" s="2">
        <v>30.470629195000001</v>
      </c>
      <c r="E1620" s="2">
        <v>1.3668660255462408</v>
      </c>
      <c r="F1620" s="2">
        <v>3</v>
      </c>
      <c r="G1620" s="3">
        <v>1</v>
      </c>
    </row>
    <row r="1621" spans="1:7" x14ac:dyDescent="0.25">
      <c r="A1621" s="2">
        <v>2014</v>
      </c>
      <c r="B1621" s="2" t="s">
        <v>1341</v>
      </c>
      <c r="C1621" s="2">
        <v>30.470629195000001</v>
      </c>
      <c r="D1621" s="2">
        <v>30.470629195000001</v>
      </c>
      <c r="E1621" s="2">
        <v>0</v>
      </c>
      <c r="F1621" s="2">
        <v>6</v>
      </c>
      <c r="G1621" s="3">
        <v>0</v>
      </c>
    </row>
    <row r="1622" spans="1:7" x14ac:dyDescent="0.25">
      <c r="A1622" s="2">
        <v>2014</v>
      </c>
      <c r="B1622" s="2" t="s">
        <v>1342</v>
      </c>
      <c r="C1622" s="2">
        <v>323.14649186999998</v>
      </c>
      <c r="D1622" s="2">
        <v>323.14649186999998</v>
      </c>
      <c r="E1622" s="2">
        <v>1.5946770298039477</v>
      </c>
      <c r="F1622" s="2">
        <v>9</v>
      </c>
      <c r="G1622" s="3">
        <v>3</v>
      </c>
    </row>
    <row r="1623" spans="1:7" x14ac:dyDescent="0.25">
      <c r="A1623" s="2">
        <v>2014</v>
      </c>
      <c r="B1623" s="2" t="s">
        <v>1343</v>
      </c>
      <c r="C1623" s="2">
        <v>323.14649186999998</v>
      </c>
      <c r="D1623" s="2">
        <v>323.14649186999998</v>
      </c>
      <c r="E1623" s="2">
        <v>1.763698097523325</v>
      </c>
      <c r="F1623" s="2">
        <v>2</v>
      </c>
      <c r="G1623" s="3">
        <v>0.99521699910000005</v>
      </c>
    </row>
    <row r="1624" spans="1:7" x14ac:dyDescent="0.25">
      <c r="A1624" s="2">
        <v>2014</v>
      </c>
      <c r="B1624" s="2" t="s">
        <v>1344</v>
      </c>
      <c r="C1624" s="2">
        <v>323.14649186999998</v>
      </c>
      <c r="D1624" s="2">
        <v>323.14649186999998</v>
      </c>
      <c r="E1624" s="2">
        <v>0</v>
      </c>
      <c r="F1624" s="2">
        <v>9</v>
      </c>
      <c r="G1624" s="3">
        <v>0</v>
      </c>
    </row>
    <row r="1625" spans="1:7" x14ac:dyDescent="0.25">
      <c r="A1625" s="2">
        <v>2014</v>
      </c>
      <c r="B1625" s="2" t="s">
        <v>1345</v>
      </c>
      <c r="C1625" s="2">
        <v>1170.4926575</v>
      </c>
      <c r="D1625" s="2">
        <v>1170.4926575</v>
      </c>
      <c r="E1625" s="2">
        <v>0</v>
      </c>
      <c r="F1625" s="2">
        <v>4</v>
      </c>
      <c r="G1625" s="3">
        <v>0</v>
      </c>
    </row>
    <row r="1626" spans="1:7" x14ac:dyDescent="0.25">
      <c r="A1626" s="2">
        <v>2014</v>
      </c>
      <c r="B1626" s="2" t="s">
        <v>1346</v>
      </c>
      <c r="C1626" s="2">
        <v>2886.3285289</v>
      </c>
      <c r="D1626" s="2">
        <v>2886.3285289</v>
      </c>
      <c r="E1626" s="2">
        <v>1.168449989505987</v>
      </c>
      <c r="F1626" s="2">
        <v>4</v>
      </c>
      <c r="G1626" s="3">
        <v>0.53724393059999997</v>
      </c>
    </row>
    <row r="1627" spans="1:7" x14ac:dyDescent="0.25">
      <c r="A1627" s="2">
        <v>2014</v>
      </c>
      <c r="B1627" s="2" t="s">
        <v>1347</v>
      </c>
      <c r="C1627" s="2">
        <v>2365.8258423000002</v>
      </c>
      <c r="D1627" s="2">
        <v>2365.8258423000002</v>
      </c>
      <c r="E1627" s="2">
        <v>1.0141264060504369</v>
      </c>
      <c r="F1627" s="2">
        <v>3</v>
      </c>
      <c r="G1627" s="3">
        <v>1</v>
      </c>
    </row>
    <row r="1628" spans="1:7" x14ac:dyDescent="0.25">
      <c r="A1628" s="2">
        <v>2014</v>
      </c>
      <c r="B1628" s="2" t="s">
        <v>1348</v>
      </c>
      <c r="C1628" s="2">
        <v>296.46202923999999</v>
      </c>
      <c r="D1628" s="2">
        <v>296.46202923999999</v>
      </c>
      <c r="E1628" s="2">
        <v>0</v>
      </c>
      <c r="F1628" s="2">
        <v>2</v>
      </c>
      <c r="G1628" s="3">
        <v>0</v>
      </c>
    </row>
    <row r="1629" spans="1:7" x14ac:dyDescent="0.25">
      <c r="A1629" s="2">
        <v>2014</v>
      </c>
      <c r="B1629" s="2" t="s">
        <v>1349</v>
      </c>
      <c r="C1629" s="2">
        <v>345.74080999</v>
      </c>
      <c r="D1629" s="2">
        <v>345.74080999</v>
      </c>
      <c r="E1629" s="2">
        <v>1.5432358352941429</v>
      </c>
      <c r="F1629" s="2">
        <v>1</v>
      </c>
      <c r="G1629" s="3">
        <v>1</v>
      </c>
    </row>
    <row r="1630" spans="1:7" x14ac:dyDescent="0.25">
      <c r="A1630" s="2">
        <v>2014</v>
      </c>
      <c r="B1630" s="2" t="s">
        <v>1351</v>
      </c>
      <c r="C1630" s="2">
        <v>194.05642674000001</v>
      </c>
      <c r="D1630" s="2">
        <v>194.05642674000001</v>
      </c>
      <c r="E1630" s="2">
        <v>1.3227735731092654</v>
      </c>
      <c r="F1630" s="2">
        <v>4</v>
      </c>
      <c r="G1630" s="3">
        <v>10</v>
      </c>
    </row>
    <row r="1631" spans="1:7" x14ac:dyDescent="0.25">
      <c r="A1631" s="2">
        <v>2014</v>
      </c>
      <c r="B1631" s="2" t="s">
        <v>1353</v>
      </c>
      <c r="C1631" s="2">
        <v>587.33405072000005</v>
      </c>
      <c r="D1631" s="2">
        <v>587.33405072000005</v>
      </c>
      <c r="E1631" s="2">
        <v>0</v>
      </c>
      <c r="F1631" s="2">
        <v>16</v>
      </c>
      <c r="G1631" s="3">
        <v>0</v>
      </c>
    </row>
    <row r="1632" spans="1:7" x14ac:dyDescent="0.25">
      <c r="A1632" s="2">
        <v>2014</v>
      </c>
      <c r="B1632" s="2" t="s">
        <v>1354</v>
      </c>
      <c r="C1632" s="2">
        <v>429.76370774999998</v>
      </c>
      <c r="D1632" s="2">
        <v>429.76370774999998</v>
      </c>
      <c r="E1632" s="2">
        <v>0</v>
      </c>
      <c r="F1632" s="2">
        <v>35</v>
      </c>
      <c r="G1632" s="3">
        <v>0</v>
      </c>
    </row>
    <row r="1633" spans="1:7" x14ac:dyDescent="0.25">
      <c r="A1633" s="2">
        <v>2014</v>
      </c>
      <c r="B1633" s="2" t="s">
        <v>1365</v>
      </c>
      <c r="C1633" s="2">
        <v>99.381240843</v>
      </c>
      <c r="D1633" s="2">
        <v>99.381240843</v>
      </c>
      <c r="E1633" s="2">
        <v>0</v>
      </c>
      <c r="F1633" s="2">
        <v>2</v>
      </c>
      <c r="G1633" s="3">
        <v>0</v>
      </c>
    </row>
    <row r="1634" spans="1:7" x14ac:dyDescent="0.25">
      <c r="A1634" s="2">
        <v>2014</v>
      </c>
      <c r="B1634" s="2" t="s">
        <v>1366</v>
      </c>
      <c r="C1634" s="2">
        <v>473.66485010000002</v>
      </c>
      <c r="D1634" s="2">
        <v>473.66485010000002</v>
      </c>
      <c r="E1634" s="2">
        <v>0</v>
      </c>
      <c r="F1634" s="2">
        <v>1</v>
      </c>
      <c r="G1634" s="3">
        <v>0</v>
      </c>
    </row>
    <row r="1635" spans="1:7" x14ac:dyDescent="0.25">
      <c r="A1635" s="2">
        <v>2014</v>
      </c>
      <c r="B1635" s="2" t="s">
        <v>1367</v>
      </c>
      <c r="C1635" s="2">
        <v>473.66485010000002</v>
      </c>
      <c r="D1635" s="2">
        <v>473.66485010000002</v>
      </c>
      <c r="E1635" s="2">
        <v>0</v>
      </c>
      <c r="F1635" s="2">
        <v>1</v>
      </c>
      <c r="G1635" s="3">
        <v>0</v>
      </c>
    </row>
    <row r="1636" spans="1:7" x14ac:dyDescent="0.25">
      <c r="A1636" s="2">
        <v>2014</v>
      </c>
      <c r="B1636" s="2" t="s">
        <v>1368</v>
      </c>
      <c r="C1636" s="2">
        <v>838.98407512000006</v>
      </c>
      <c r="D1636" s="2">
        <v>838.98407512000006</v>
      </c>
      <c r="E1636" s="2">
        <v>0</v>
      </c>
      <c r="F1636" s="2">
        <v>4</v>
      </c>
      <c r="G1636" s="3">
        <v>0</v>
      </c>
    </row>
    <row r="1637" spans="1:7" x14ac:dyDescent="0.25">
      <c r="A1637" s="2">
        <v>2014</v>
      </c>
      <c r="B1637" s="2" t="s">
        <v>1369</v>
      </c>
      <c r="C1637" s="2">
        <v>572.63731460999998</v>
      </c>
      <c r="D1637" s="2">
        <v>572.63731460999998</v>
      </c>
      <c r="E1637" s="2">
        <v>0.88184904873951031</v>
      </c>
      <c r="F1637" s="2">
        <v>9</v>
      </c>
      <c r="G1637" s="3">
        <v>2</v>
      </c>
    </row>
    <row r="1638" spans="1:7" x14ac:dyDescent="0.25">
      <c r="A1638" s="2">
        <v>2014</v>
      </c>
      <c r="B1638" s="2" t="s">
        <v>1380</v>
      </c>
      <c r="C1638" s="2">
        <v>289.58275530999998</v>
      </c>
      <c r="D1638" s="2">
        <v>289.58275530999998</v>
      </c>
      <c r="E1638" s="2">
        <v>0</v>
      </c>
      <c r="F1638" s="2">
        <v>9</v>
      </c>
      <c r="G1638" s="3">
        <v>0</v>
      </c>
    </row>
    <row r="1639" spans="1:7" x14ac:dyDescent="0.25">
      <c r="A1639" s="2">
        <v>2014</v>
      </c>
      <c r="B1639" s="2" t="s">
        <v>2016</v>
      </c>
      <c r="C1639" s="2">
        <v>56.372072158000002</v>
      </c>
      <c r="D1639" s="2">
        <v>56.372072158000002</v>
      </c>
      <c r="E1639" s="2">
        <v>0</v>
      </c>
      <c r="F1639" s="2">
        <v>6</v>
      </c>
      <c r="G1639" s="3">
        <v>0</v>
      </c>
    </row>
    <row r="1640" spans="1:7" x14ac:dyDescent="0.25">
      <c r="A1640" s="2">
        <v>2014</v>
      </c>
      <c r="B1640" s="2" t="s">
        <v>2017</v>
      </c>
      <c r="C1640" s="2">
        <v>170.96728807</v>
      </c>
      <c r="D1640" s="2">
        <v>170.96728807</v>
      </c>
      <c r="E1640" s="2">
        <v>0</v>
      </c>
      <c r="F1640" s="2">
        <v>2</v>
      </c>
      <c r="G1640" s="3">
        <v>0</v>
      </c>
    </row>
    <row r="1641" spans="1:7" x14ac:dyDescent="0.25">
      <c r="A1641" s="2">
        <v>2014</v>
      </c>
      <c r="B1641" s="2" t="s">
        <v>1382</v>
      </c>
      <c r="C1641" s="2">
        <v>94.682868654000004</v>
      </c>
      <c r="D1641" s="2">
        <v>94.682868654000004</v>
      </c>
      <c r="E1641" s="2">
        <v>0.9820591679144548</v>
      </c>
      <c r="F1641" s="2">
        <v>12</v>
      </c>
      <c r="G1641" s="3">
        <v>11</v>
      </c>
    </row>
    <row r="1642" spans="1:7" x14ac:dyDescent="0.25">
      <c r="A1642" s="2">
        <v>2014</v>
      </c>
      <c r="B1642" s="2" t="s">
        <v>1383</v>
      </c>
      <c r="C1642" s="2">
        <v>115.51440863000001</v>
      </c>
      <c r="D1642" s="2">
        <v>115.51440863000001</v>
      </c>
      <c r="E1642" s="2">
        <v>0</v>
      </c>
      <c r="F1642" s="2">
        <v>1</v>
      </c>
      <c r="G1642" s="3">
        <v>0</v>
      </c>
    </row>
    <row r="1643" spans="1:7" x14ac:dyDescent="0.25">
      <c r="A1643" s="2">
        <v>2014</v>
      </c>
      <c r="B1643" s="2" t="s">
        <v>1384</v>
      </c>
      <c r="C1643" s="2">
        <v>115.51440863000001</v>
      </c>
      <c r="D1643" s="2">
        <v>115.51440863000001</v>
      </c>
      <c r="E1643" s="2">
        <v>0</v>
      </c>
      <c r="F1643" s="2">
        <v>1</v>
      </c>
      <c r="G1643" s="3">
        <v>0</v>
      </c>
    </row>
    <row r="1644" spans="1:7" x14ac:dyDescent="0.25">
      <c r="A1644" s="2">
        <v>2014</v>
      </c>
      <c r="B1644" s="2" t="s">
        <v>1385</v>
      </c>
      <c r="C1644" s="2">
        <v>115.51440863000001</v>
      </c>
      <c r="D1644" s="2">
        <v>115.51440863000001</v>
      </c>
      <c r="E1644" s="2">
        <v>0</v>
      </c>
      <c r="F1644" s="2">
        <v>1</v>
      </c>
      <c r="G1644" s="3">
        <v>0</v>
      </c>
    </row>
    <row r="1645" spans="1:7" x14ac:dyDescent="0.25">
      <c r="A1645" s="2">
        <v>2014</v>
      </c>
      <c r="B1645" s="2" t="s">
        <v>1386</v>
      </c>
      <c r="C1645" s="2">
        <v>154.75544421000001</v>
      </c>
      <c r="D1645" s="2">
        <v>154.75544421000001</v>
      </c>
      <c r="E1645" s="2">
        <v>0</v>
      </c>
      <c r="F1645" s="2">
        <v>4</v>
      </c>
      <c r="G1645" s="3">
        <v>0</v>
      </c>
    </row>
    <row r="1646" spans="1:7" x14ac:dyDescent="0.25">
      <c r="A1646" s="2">
        <v>2014</v>
      </c>
      <c r="B1646" s="2" t="s">
        <v>2018</v>
      </c>
      <c r="C1646" s="2">
        <v>154.75544421000001</v>
      </c>
      <c r="D1646" s="2">
        <v>154.75544421000001</v>
      </c>
      <c r="E1646" s="2">
        <v>0</v>
      </c>
      <c r="F1646" s="2">
        <v>3</v>
      </c>
      <c r="G1646" s="3">
        <v>0</v>
      </c>
    </row>
    <row r="1647" spans="1:7" x14ac:dyDescent="0.25">
      <c r="A1647" s="2">
        <v>2014</v>
      </c>
      <c r="B1647" s="2" t="s">
        <v>1387</v>
      </c>
      <c r="C1647" s="2">
        <v>170.27759800999999</v>
      </c>
      <c r="D1647" s="2">
        <v>170.27759800999999</v>
      </c>
      <c r="E1647" s="2">
        <v>0</v>
      </c>
      <c r="F1647" s="2">
        <v>1</v>
      </c>
      <c r="G1647" s="3">
        <v>0</v>
      </c>
    </row>
    <row r="1648" spans="1:7" x14ac:dyDescent="0.25">
      <c r="A1648" s="2">
        <v>2014</v>
      </c>
      <c r="B1648" s="2" t="s">
        <v>1388</v>
      </c>
      <c r="C1648" s="2">
        <v>170.27759800999999</v>
      </c>
      <c r="D1648" s="2">
        <v>170.27759800999999</v>
      </c>
      <c r="E1648" s="2">
        <v>0</v>
      </c>
      <c r="F1648" s="2">
        <v>1</v>
      </c>
      <c r="G1648" s="3">
        <v>0</v>
      </c>
    </row>
    <row r="1649" spans="1:7" x14ac:dyDescent="0.25">
      <c r="A1649" s="2">
        <v>2014</v>
      </c>
      <c r="B1649" s="2" t="s">
        <v>1389</v>
      </c>
      <c r="C1649" s="2">
        <v>170.27759800999999</v>
      </c>
      <c r="D1649" s="2">
        <v>170.27759800999999</v>
      </c>
      <c r="E1649" s="2">
        <v>0</v>
      </c>
      <c r="F1649" s="2">
        <v>1</v>
      </c>
      <c r="G1649" s="3">
        <v>0</v>
      </c>
    </row>
    <row r="1650" spans="1:7" x14ac:dyDescent="0.25">
      <c r="A1650" s="2">
        <v>2014</v>
      </c>
      <c r="B1650" s="2" t="s">
        <v>1390</v>
      </c>
      <c r="C1650" s="2">
        <v>1859.8058877000001</v>
      </c>
      <c r="D1650" s="2">
        <v>1859.8058877000001</v>
      </c>
      <c r="E1650" s="2">
        <v>0</v>
      </c>
      <c r="F1650" s="2">
        <v>1</v>
      </c>
      <c r="G1650" s="3">
        <v>0</v>
      </c>
    </row>
    <row r="1651" spans="1:7" x14ac:dyDescent="0.25">
      <c r="A1651" s="2">
        <v>2014</v>
      </c>
      <c r="B1651" s="2" t="s">
        <v>1391</v>
      </c>
      <c r="C1651" s="2">
        <v>1859.8058877000001</v>
      </c>
      <c r="D1651" s="2">
        <v>1859.8058877000001</v>
      </c>
      <c r="E1651" s="2">
        <v>0.99208017983194907</v>
      </c>
      <c r="F1651" s="2">
        <v>1</v>
      </c>
      <c r="G1651" s="3">
        <v>1</v>
      </c>
    </row>
    <row r="1652" spans="1:7" x14ac:dyDescent="0.25">
      <c r="A1652" s="2">
        <v>2014</v>
      </c>
      <c r="B1652" s="2" t="s">
        <v>1392</v>
      </c>
      <c r="C1652" s="2">
        <v>1859.8058877000001</v>
      </c>
      <c r="D1652" s="2">
        <v>1859.8058877000001</v>
      </c>
      <c r="E1652" s="2">
        <v>0</v>
      </c>
      <c r="F1652" s="2">
        <v>1</v>
      </c>
      <c r="G1652" s="3">
        <v>0</v>
      </c>
    </row>
    <row r="1653" spans="1:7" x14ac:dyDescent="0.25">
      <c r="A1653" s="2">
        <v>2014</v>
      </c>
      <c r="B1653" s="2" t="s">
        <v>1393</v>
      </c>
      <c r="C1653" s="2">
        <v>3101.9439929</v>
      </c>
      <c r="D1653" s="2">
        <v>3101.9439929</v>
      </c>
      <c r="E1653" s="2">
        <v>0</v>
      </c>
      <c r="F1653" s="2">
        <v>1</v>
      </c>
      <c r="G1653" s="3">
        <v>0</v>
      </c>
    </row>
    <row r="1654" spans="1:7" x14ac:dyDescent="0.25">
      <c r="A1654" s="2">
        <v>2014</v>
      </c>
      <c r="B1654" s="2" t="s">
        <v>1394</v>
      </c>
      <c r="C1654" s="2">
        <v>3101.9439929</v>
      </c>
      <c r="D1654" s="2">
        <v>3101.9439929</v>
      </c>
      <c r="E1654" s="2">
        <v>0</v>
      </c>
      <c r="F1654" s="2">
        <v>1</v>
      </c>
      <c r="G1654" s="3">
        <v>0</v>
      </c>
    </row>
    <row r="1655" spans="1:7" x14ac:dyDescent="0.25">
      <c r="A1655" s="2">
        <v>2014</v>
      </c>
      <c r="B1655" s="2" t="s">
        <v>1422</v>
      </c>
      <c r="C1655" s="2">
        <v>97.998214376999996</v>
      </c>
      <c r="D1655" s="2">
        <v>97.998214376999996</v>
      </c>
      <c r="E1655" s="2">
        <v>0</v>
      </c>
      <c r="F1655" s="2">
        <v>16</v>
      </c>
      <c r="G1655" s="3">
        <v>0</v>
      </c>
    </row>
    <row r="1656" spans="1:7" x14ac:dyDescent="0.25">
      <c r="A1656" s="2">
        <v>2014</v>
      </c>
      <c r="B1656" s="2" t="s">
        <v>1423</v>
      </c>
      <c r="C1656" s="2">
        <v>182.39226008</v>
      </c>
      <c r="D1656" s="2">
        <v>182.39226008</v>
      </c>
      <c r="E1656" s="2">
        <v>0</v>
      </c>
      <c r="F1656" s="2">
        <v>9</v>
      </c>
      <c r="G1656" s="3">
        <v>0</v>
      </c>
    </row>
    <row r="1657" spans="1:7" x14ac:dyDescent="0.25">
      <c r="A1657" s="2">
        <v>2014</v>
      </c>
      <c r="B1657" s="2" t="s">
        <v>1424</v>
      </c>
      <c r="C1657" s="2">
        <v>211.54099656</v>
      </c>
      <c r="D1657" s="2">
        <v>211.54099656</v>
      </c>
      <c r="E1657" s="2">
        <v>0</v>
      </c>
      <c r="F1657" s="2">
        <v>4</v>
      </c>
      <c r="G1657" s="3">
        <v>0</v>
      </c>
    </row>
    <row r="1658" spans="1:7" x14ac:dyDescent="0.25">
      <c r="A1658" s="2">
        <v>2014</v>
      </c>
      <c r="B1658" s="2" t="s">
        <v>1425</v>
      </c>
      <c r="C1658" s="2">
        <v>211.54099656</v>
      </c>
      <c r="D1658" s="2">
        <v>211.54099656</v>
      </c>
      <c r="E1658" s="2">
        <v>0</v>
      </c>
      <c r="F1658" s="2">
        <v>1</v>
      </c>
      <c r="G1658" s="3">
        <v>0</v>
      </c>
    </row>
    <row r="1659" spans="1:7" x14ac:dyDescent="0.25">
      <c r="A1659" s="2">
        <v>2014</v>
      </c>
      <c r="B1659" s="2" t="s">
        <v>1426</v>
      </c>
      <c r="C1659" s="2">
        <v>132.07902217</v>
      </c>
      <c r="D1659" s="2">
        <v>132.07902217</v>
      </c>
      <c r="E1659" s="2">
        <v>0</v>
      </c>
      <c r="F1659" s="2">
        <v>4</v>
      </c>
      <c r="G1659" s="3">
        <v>0</v>
      </c>
    </row>
    <row r="1660" spans="1:7" x14ac:dyDescent="0.25">
      <c r="A1660" s="2">
        <v>2014</v>
      </c>
      <c r="B1660" s="2" t="s">
        <v>1427</v>
      </c>
      <c r="C1660" s="2">
        <v>30.764299782999998</v>
      </c>
      <c r="D1660" s="2">
        <v>30.764299782999998</v>
      </c>
      <c r="E1660" s="2">
        <v>0</v>
      </c>
      <c r="F1660" s="2">
        <v>15</v>
      </c>
      <c r="G1660" s="3">
        <v>0</v>
      </c>
    </row>
    <row r="1661" spans="1:7" x14ac:dyDescent="0.25">
      <c r="A1661" s="2">
        <v>2014</v>
      </c>
      <c r="B1661" s="2" t="s">
        <v>1428</v>
      </c>
      <c r="C1661" s="2">
        <v>1528.4840152999998</v>
      </c>
      <c r="D1661" s="2">
        <v>1528.4840152999998</v>
      </c>
      <c r="E1661" s="2">
        <v>0</v>
      </c>
      <c r="F1661" s="2">
        <v>12</v>
      </c>
      <c r="G1661" s="3">
        <v>0</v>
      </c>
    </row>
    <row r="1662" spans="1:7" x14ac:dyDescent="0.25">
      <c r="A1662" s="2">
        <v>2014</v>
      </c>
      <c r="B1662" s="2" t="s">
        <v>1429</v>
      </c>
      <c r="C1662" s="2">
        <v>751.58608386000003</v>
      </c>
      <c r="D1662" s="2">
        <v>751.58608386000003</v>
      </c>
      <c r="E1662" s="2">
        <v>0</v>
      </c>
      <c r="F1662" s="2">
        <v>1</v>
      </c>
      <c r="G1662" s="3">
        <v>0</v>
      </c>
    </row>
    <row r="1663" spans="1:7" x14ac:dyDescent="0.25">
      <c r="A1663" s="2">
        <v>2014</v>
      </c>
      <c r="B1663" s="2" t="s">
        <v>1430</v>
      </c>
      <c r="C1663" s="2">
        <v>939.40970891999996</v>
      </c>
      <c r="D1663" s="2">
        <v>939.40970891999996</v>
      </c>
      <c r="E1663" s="2">
        <v>0</v>
      </c>
      <c r="F1663" s="2">
        <v>1</v>
      </c>
      <c r="G1663" s="3">
        <v>0</v>
      </c>
    </row>
    <row r="1664" spans="1:7" x14ac:dyDescent="0.25">
      <c r="A1664" s="2">
        <v>2014</v>
      </c>
      <c r="B1664" s="2" t="s">
        <v>1431</v>
      </c>
      <c r="C1664" s="2">
        <v>383.66844717999999</v>
      </c>
      <c r="D1664" s="2">
        <v>383.66844717999999</v>
      </c>
      <c r="E1664" s="2">
        <v>0</v>
      </c>
      <c r="F1664" s="2">
        <v>25</v>
      </c>
      <c r="G1664" s="3">
        <v>0</v>
      </c>
    </row>
    <row r="1665" spans="1:7" x14ac:dyDescent="0.25">
      <c r="A1665" s="2">
        <v>2014</v>
      </c>
      <c r="B1665" s="2" t="s">
        <v>1432</v>
      </c>
      <c r="C1665" s="2">
        <v>350.43147986000002</v>
      </c>
      <c r="D1665" s="2">
        <v>350.43147986000002</v>
      </c>
      <c r="E1665" s="2">
        <v>0</v>
      </c>
      <c r="F1665" s="2">
        <v>1</v>
      </c>
      <c r="G1665" s="3">
        <v>0</v>
      </c>
    </row>
    <row r="1666" spans="1:7" x14ac:dyDescent="0.25">
      <c r="A1666" s="2">
        <v>2014</v>
      </c>
      <c r="B1666" s="2" t="s">
        <v>1433</v>
      </c>
      <c r="C1666" s="2">
        <v>479.22425312000001</v>
      </c>
      <c r="D1666" s="2">
        <v>479.22425312000001</v>
      </c>
      <c r="E1666" s="2">
        <v>1.2492861523809728</v>
      </c>
      <c r="F1666" s="2">
        <v>4</v>
      </c>
      <c r="G1666" s="3">
        <v>3</v>
      </c>
    </row>
    <row r="1667" spans="1:7" x14ac:dyDescent="0.25">
      <c r="A1667" s="2">
        <v>2014</v>
      </c>
      <c r="B1667" s="2" t="s">
        <v>1434</v>
      </c>
      <c r="C1667" s="2">
        <v>84.604052413000005</v>
      </c>
      <c r="D1667" s="2">
        <v>84.604052413000005</v>
      </c>
      <c r="E1667" s="2">
        <v>0</v>
      </c>
      <c r="F1667" s="2">
        <v>9</v>
      </c>
      <c r="G1667" s="3">
        <v>0</v>
      </c>
    </row>
    <row r="1668" spans="1:7" x14ac:dyDescent="0.25">
      <c r="A1668" s="2">
        <v>2014</v>
      </c>
      <c r="B1668" s="2" t="s">
        <v>1435</v>
      </c>
      <c r="C1668" s="2">
        <v>222.34394958999999</v>
      </c>
      <c r="D1668" s="2">
        <v>222.34394958999999</v>
      </c>
      <c r="E1668" s="2">
        <v>1.2345886682353144</v>
      </c>
      <c r="F1668" s="2">
        <v>9</v>
      </c>
      <c r="G1668" s="3">
        <v>14</v>
      </c>
    </row>
    <row r="1669" spans="1:7" x14ac:dyDescent="0.25">
      <c r="A1669" s="2">
        <v>2014</v>
      </c>
      <c r="B1669" s="2" t="s">
        <v>1453</v>
      </c>
      <c r="C1669" s="2">
        <v>271.77037553999997</v>
      </c>
      <c r="D1669" s="2">
        <v>271.77037553999997</v>
      </c>
      <c r="E1669" s="2">
        <v>0</v>
      </c>
      <c r="F1669" s="2">
        <v>1</v>
      </c>
      <c r="G1669" s="3">
        <v>0</v>
      </c>
    </row>
    <row r="1670" spans="1:7" x14ac:dyDescent="0.25">
      <c r="A1670" s="2">
        <v>2014</v>
      </c>
      <c r="B1670" s="2" t="s">
        <v>1454</v>
      </c>
      <c r="C1670" s="2">
        <v>88.039701333999986</v>
      </c>
      <c r="D1670" s="2">
        <v>88.039701333999986</v>
      </c>
      <c r="E1670" s="2">
        <v>1.3778891386554848</v>
      </c>
      <c r="F1670" s="2">
        <v>9</v>
      </c>
      <c r="G1670" s="3">
        <v>2</v>
      </c>
    </row>
    <row r="1671" spans="1:7" x14ac:dyDescent="0.25">
      <c r="A1671" s="2">
        <v>2014</v>
      </c>
      <c r="B1671" s="2" t="s">
        <v>1455</v>
      </c>
      <c r="C1671" s="2">
        <v>215.48446966</v>
      </c>
      <c r="D1671" s="2">
        <v>215.48446966</v>
      </c>
      <c r="E1671" s="2">
        <v>0</v>
      </c>
      <c r="F1671" s="2">
        <v>4</v>
      </c>
      <c r="G1671" s="3">
        <v>0</v>
      </c>
    </row>
    <row r="1672" spans="1:7" x14ac:dyDescent="0.25">
      <c r="A1672" s="2">
        <v>2014</v>
      </c>
      <c r="B1672" s="2" t="s">
        <v>1456</v>
      </c>
      <c r="C1672" s="2">
        <v>215.48446965999997</v>
      </c>
      <c r="D1672" s="2">
        <v>215.48446965999997</v>
      </c>
      <c r="E1672" s="2">
        <v>0</v>
      </c>
      <c r="F1672" s="2">
        <v>15</v>
      </c>
      <c r="G1672" s="3">
        <v>0</v>
      </c>
    </row>
    <row r="1673" spans="1:7" x14ac:dyDescent="0.25">
      <c r="A1673" s="2">
        <v>2014</v>
      </c>
      <c r="B1673" s="2" t="s">
        <v>2031</v>
      </c>
      <c r="C1673" s="2">
        <v>315.46897724000002</v>
      </c>
      <c r="D1673" s="2">
        <v>315.46897724000002</v>
      </c>
      <c r="E1673" s="2">
        <v>0</v>
      </c>
      <c r="F1673" s="2">
        <v>3</v>
      </c>
      <c r="G1673" s="3">
        <v>0</v>
      </c>
    </row>
    <row r="1674" spans="1:7" x14ac:dyDescent="0.25">
      <c r="A1674" s="2">
        <v>2014</v>
      </c>
      <c r="B1674" s="2" t="s">
        <v>1457</v>
      </c>
      <c r="C1674" s="2">
        <v>664.40788330999999</v>
      </c>
      <c r="D1674" s="2">
        <v>664.40788330999999</v>
      </c>
      <c r="E1674" s="2">
        <v>0</v>
      </c>
      <c r="F1674" s="2">
        <v>1</v>
      </c>
      <c r="G1674" s="3">
        <v>0</v>
      </c>
    </row>
    <row r="1675" spans="1:7" x14ac:dyDescent="0.25">
      <c r="A1675" s="2">
        <v>2014</v>
      </c>
      <c r="B1675" s="2" t="s">
        <v>1458</v>
      </c>
      <c r="C1675" s="2">
        <v>63.147473916999999</v>
      </c>
      <c r="D1675" s="2">
        <v>63.147473916999999</v>
      </c>
      <c r="E1675" s="2">
        <v>0</v>
      </c>
      <c r="F1675" s="2">
        <v>4</v>
      </c>
      <c r="G1675" s="3">
        <v>0</v>
      </c>
    </row>
    <row r="1676" spans="1:7" x14ac:dyDescent="0.25">
      <c r="A1676" s="2">
        <v>2014</v>
      </c>
      <c r="B1676" s="2" t="s">
        <v>1459</v>
      </c>
      <c r="C1676" s="2">
        <v>26.331532907</v>
      </c>
      <c r="D1676" s="2">
        <v>26.331532907</v>
      </c>
      <c r="E1676" s="2">
        <v>0</v>
      </c>
      <c r="F1676" s="2">
        <v>1</v>
      </c>
      <c r="G1676" s="3">
        <v>0</v>
      </c>
    </row>
    <row r="1677" spans="1:7" x14ac:dyDescent="0.25">
      <c r="A1677" s="2">
        <v>2014</v>
      </c>
      <c r="B1677" s="2" t="s">
        <v>1460</v>
      </c>
      <c r="C1677" s="2">
        <v>26.331532907</v>
      </c>
      <c r="D1677" s="2">
        <v>26.331532907</v>
      </c>
      <c r="E1677" s="2">
        <v>0</v>
      </c>
      <c r="F1677" s="2">
        <v>4</v>
      </c>
      <c r="G1677" s="3">
        <v>0</v>
      </c>
    </row>
    <row r="1678" spans="1:7" x14ac:dyDescent="0.25">
      <c r="A1678" s="2">
        <v>2014</v>
      </c>
      <c r="B1678" s="2" t="s">
        <v>2032</v>
      </c>
      <c r="C1678" s="2">
        <v>699.64356888999998</v>
      </c>
      <c r="D1678" s="2">
        <v>699.64356888999998</v>
      </c>
      <c r="E1678" s="2">
        <v>0</v>
      </c>
      <c r="F1678" s="2">
        <v>3</v>
      </c>
      <c r="G1678" s="3">
        <v>0</v>
      </c>
    </row>
    <row r="1679" spans="1:7" x14ac:dyDescent="0.25">
      <c r="A1679" s="2">
        <v>2014</v>
      </c>
      <c r="B1679" s="2" t="s">
        <v>1461</v>
      </c>
      <c r="C1679" s="2">
        <v>470.71934069000002</v>
      </c>
      <c r="D1679" s="2">
        <v>470.71934069000002</v>
      </c>
      <c r="E1679" s="2">
        <v>0</v>
      </c>
      <c r="F1679" s="2">
        <v>4</v>
      </c>
      <c r="G1679" s="3">
        <v>0</v>
      </c>
    </row>
    <row r="1680" spans="1:7" x14ac:dyDescent="0.25">
      <c r="A1680" s="2">
        <v>2014</v>
      </c>
      <c r="B1680" s="2" t="s">
        <v>1462</v>
      </c>
      <c r="C1680" s="2">
        <v>374.69272186000001</v>
      </c>
      <c r="D1680" s="2">
        <v>374.69272186000001</v>
      </c>
      <c r="E1680" s="2">
        <v>0</v>
      </c>
      <c r="F1680" s="2">
        <v>4</v>
      </c>
      <c r="G1680" s="3">
        <v>0</v>
      </c>
    </row>
    <row r="1681" spans="1:7" x14ac:dyDescent="0.25">
      <c r="A1681" s="2">
        <v>2014</v>
      </c>
      <c r="B1681" s="2" t="s">
        <v>1463</v>
      </c>
      <c r="C1681" s="2">
        <v>374.69272186000001</v>
      </c>
      <c r="D1681" s="2">
        <v>374.69272186000001</v>
      </c>
      <c r="E1681" s="2">
        <v>0</v>
      </c>
      <c r="F1681" s="2">
        <v>1</v>
      </c>
      <c r="G1681" s="3">
        <v>0</v>
      </c>
    </row>
    <row r="1682" spans="1:7" x14ac:dyDescent="0.25">
      <c r="A1682" s="2">
        <v>2014</v>
      </c>
      <c r="B1682" s="2" t="s">
        <v>1464</v>
      </c>
      <c r="C1682" s="2">
        <v>168.5627925</v>
      </c>
      <c r="D1682" s="2">
        <v>168.5627925</v>
      </c>
      <c r="E1682" s="2">
        <v>0</v>
      </c>
      <c r="F1682" s="2">
        <v>1</v>
      </c>
      <c r="G1682" s="3">
        <v>0</v>
      </c>
    </row>
    <row r="1683" spans="1:7" x14ac:dyDescent="0.25">
      <c r="A1683" s="2">
        <v>2014</v>
      </c>
      <c r="B1683" s="2" t="s">
        <v>1466</v>
      </c>
      <c r="C1683" s="2">
        <v>99.516116691999997</v>
      </c>
      <c r="D1683" s="2">
        <v>99.516116691999997</v>
      </c>
      <c r="E1683" s="2">
        <v>0</v>
      </c>
      <c r="F1683" s="2">
        <v>2</v>
      </c>
      <c r="G1683" s="3">
        <v>0</v>
      </c>
    </row>
    <row r="1684" spans="1:7" x14ac:dyDescent="0.25">
      <c r="A1684" s="2">
        <v>2014</v>
      </c>
      <c r="B1684" s="2" t="s">
        <v>1467</v>
      </c>
      <c r="C1684" s="2">
        <v>54.551831864999997</v>
      </c>
      <c r="D1684" s="2">
        <v>54.551831864999997</v>
      </c>
      <c r="E1684" s="2">
        <v>1.2345886682353144</v>
      </c>
      <c r="F1684" s="2">
        <v>36</v>
      </c>
      <c r="G1684" s="3">
        <v>30</v>
      </c>
    </row>
    <row r="1685" spans="1:7" x14ac:dyDescent="0.25">
      <c r="A1685" s="2">
        <v>2014</v>
      </c>
      <c r="B1685" s="2" t="s">
        <v>1468</v>
      </c>
      <c r="C1685" s="2">
        <v>192.47182099</v>
      </c>
      <c r="D1685" s="2">
        <v>192.47182099</v>
      </c>
      <c r="E1685" s="2">
        <v>1.6634879783527785</v>
      </c>
      <c r="F1685" s="2">
        <v>30</v>
      </c>
      <c r="G1685" s="3">
        <v>33.333333332999999</v>
      </c>
    </row>
    <row r="1686" spans="1:7" x14ac:dyDescent="0.25">
      <c r="A1686" s="2">
        <v>2014</v>
      </c>
      <c r="B1686" s="2" t="s">
        <v>1469</v>
      </c>
      <c r="C1686" s="2">
        <v>195.89391581000004</v>
      </c>
      <c r="D1686" s="2">
        <v>195.89391581000004</v>
      </c>
      <c r="E1686" s="2">
        <v>1.2786811206722901</v>
      </c>
      <c r="F1686" s="2">
        <v>9</v>
      </c>
      <c r="G1686" s="3">
        <v>5</v>
      </c>
    </row>
    <row r="1687" spans="1:7" x14ac:dyDescent="0.25">
      <c r="A1687" s="2">
        <v>2014</v>
      </c>
      <c r="B1687" s="2" t="s">
        <v>1470</v>
      </c>
      <c r="C1687" s="2">
        <v>54.699801674</v>
      </c>
      <c r="D1687" s="2">
        <v>54.699801674</v>
      </c>
      <c r="E1687" s="2">
        <v>0</v>
      </c>
      <c r="F1687" s="2">
        <v>1</v>
      </c>
      <c r="G1687" s="3">
        <v>0</v>
      </c>
    </row>
    <row r="1688" spans="1:7" x14ac:dyDescent="0.25">
      <c r="A1688" s="2">
        <v>2014</v>
      </c>
      <c r="B1688" s="2" t="s">
        <v>2033</v>
      </c>
      <c r="C1688" s="2">
        <v>54.699801673999993</v>
      </c>
      <c r="D1688" s="2">
        <v>54.699801673999993</v>
      </c>
      <c r="E1688" s="2">
        <v>0</v>
      </c>
      <c r="F1688" s="2">
        <v>15</v>
      </c>
      <c r="G1688" s="3">
        <v>0</v>
      </c>
    </row>
    <row r="1689" spans="1:7" x14ac:dyDescent="0.25">
      <c r="A1689" s="2">
        <v>2014</v>
      </c>
      <c r="B1689" s="2" t="s">
        <v>1471</v>
      </c>
      <c r="C1689" s="2">
        <v>302.91272851999997</v>
      </c>
      <c r="D1689" s="2">
        <v>302.91272851999997</v>
      </c>
      <c r="E1689" s="2">
        <v>0</v>
      </c>
      <c r="F1689" s="2">
        <v>2</v>
      </c>
      <c r="G1689" s="3">
        <v>0</v>
      </c>
    </row>
    <row r="1690" spans="1:7" x14ac:dyDescent="0.25">
      <c r="A1690" s="2">
        <v>2014</v>
      </c>
      <c r="B1690" s="2" t="s">
        <v>1472</v>
      </c>
      <c r="C1690" s="2">
        <v>302.91272851999997</v>
      </c>
      <c r="D1690" s="2">
        <v>302.91272851999997</v>
      </c>
      <c r="E1690" s="2">
        <v>0</v>
      </c>
      <c r="F1690" s="2">
        <v>4</v>
      </c>
      <c r="G1690" s="3">
        <v>0</v>
      </c>
    </row>
    <row r="1691" spans="1:7" x14ac:dyDescent="0.25">
      <c r="A1691" s="2">
        <v>2014</v>
      </c>
      <c r="B1691" s="2" t="s">
        <v>1473</v>
      </c>
      <c r="C1691" s="2">
        <v>311.21086395999998</v>
      </c>
      <c r="D1691" s="2">
        <v>311.21086395999998</v>
      </c>
      <c r="E1691" s="2">
        <v>1.9841603596638981</v>
      </c>
      <c r="F1691" s="2">
        <v>4</v>
      </c>
      <c r="G1691" s="3">
        <v>3</v>
      </c>
    </row>
    <row r="1692" spans="1:7" x14ac:dyDescent="0.25">
      <c r="A1692" s="2">
        <v>2014</v>
      </c>
      <c r="B1692" s="2" t="s">
        <v>1475</v>
      </c>
      <c r="C1692" s="2">
        <v>646.82802108999999</v>
      </c>
      <c r="D1692" s="2">
        <v>646.82802108999999</v>
      </c>
      <c r="E1692" s="2">
        <v>0</v>
      </c>
      <c r="F1692" s="2">
        <v>2</v>
      </c>
      <c r="G1692" s="3">
        <v>0</v>
      </c>
    </row>
    <row r="1693" spans="1:7" x14ac:dyDescent="0.25">
      <c r="A1693" s="2">
        <v>2014</v>
      </c>
      <c r="B1693" s="2" t="s">
        <v>1476</v>
      </c>
      <c r="C1693" s="2">
        <v>189.21938660999999</v>
      </c>
      <c r="D1693" s="2">
        <v>189.21938660999999</v>
      </c>
      <c r="E1693" s="2">
        <v>1.6534669663865817</v>
      </c>
      <c r="F1693" s="2">
        <v>5</v>
      </c>
      <c r="G1693" s="3">
        <v>0.58356762399999995</v>
      </c>
    </row>
    <row r="1694" spans="1:7" x14ac:dyDescent="0.25">
      <c r="A1694" s="2">
        <v>2014</v>
      </c>
      <c r="B1694" s="2" t="s">
        <v>1483</v>
      </c>
      <c r="C1694" s="2">
        <v>22.065445920999998</v>
      </c>
      <c r="D1694" s="2">
        <v>22.065445920999998</v>
      </c>
      <c r="E1694" s="2">
        <v>1.1941705868347536</v>
      </c>
      <c r="F1694" s="2">
        <v>16</v>
      </c>
      <c r="G1694" s="3">
        <v>6</v>
      </c>
    </row>
    <row r="1695" spans="1:7" x14ac:dyDescent="0.25">
      <c r="A1695" s="2">
        <v>2014</v>
      </c>
      <c r="B1695" s="2" t="s">
        <v>1484</v>
      </c>
      <c r="C1695" s="2">
        <v>22.065445920999998</v>
      </c>
      <c r="D1695" s="2">
        <v>22.065445920999998</v>
      </c>
      <c r="E1695" s="2">
        <v>1.3227735731092654</v>
      </c>
      <c r="F1695" s="2">
        <v>6</v>
      </c>
      <c r="G1695" s="3">
        <v>1</v>
      </c>
    </row>
    <row r="1696" spans="1:7" x14ac:dyDescent="0.25">
      <c r="A1696" s="2">
        <v>2014</v>
      </c>
      <c r="B1696" s="2" t="s">
        <v>1485</v>
      </c>
      <c r="C1696" s="2">
        <v>5.3769120007999991</v>
      </c>
      <c r="D1696" s="2">
        <v>5.3769120007999991</v>
      </c>
      <c r="E1696" s="2">
        <v>1.0175181331609733</v>
      </c>
      <c r="F1696" s="2">
        <v>49</v>
      </c>
      <c r="G1696" s="3">
        <v>13</v>
      </c>
    </row>
    <row r="1697" spans="1:7" x14ac:dyDescent="0.25">
      <c r="A1697" s="2">
        <v>2014</v>
      </c>
      <c r="B1697" s="2" t="s">
        <v>1486</v>
      </c>
      <c r="C1697" s="2">
        <v>147.64754016000001</v>
      </c>
      <c r="D1697" s="2">
        <v>147.64754016000001</v>
      </c>
      <c r="E1697" s="2">
        <v>1.3007273469170122</v>
      </c>
      <c r="F1697" s="2">
        <v>30</v>
      </c>
      <c r="G1697" s="3">
        <v>4.3698425372000003</v>
      </c>
    </row>
    <row r="1698" spans="1:7" x14ac:dyDescent="0.25">
      <c r="A1698" s="2">
        <v>2014</v>
      </c>
      <c r="B1698" s="2" t="s">
        <v>1487</v>
      </c>
      <c r="C1698" s="2">
        <v>884.98833563999995</v>
      </c>
      <c r="D1698" s="2">
        <v>884.98833563999995</v>
      </c>
      <c r="E1698" s="2">
        <v>0</v>
      </c>
      <c r="F1698" s="2">
        <v>1</v>
      </c>
      <c r="G1698" s="3">
        <v>0</v>
      </c>
    </row>
    <row r="1699" spans="1:7" x14ac:dyDescent="0.25">
      <c r="A1699" s="2">
        <v>2014</v>
      </c>
      <c r="B1699" s="2" t="s">
        <v>2034</v>
      </c>
      <c r="C1699" s="2">
        <v>272.44900164000001</v>
      </c>
      <c r="D1699" s="2">
        <v>272.44900164000001</v>
      </c>
      <c r="E1699" s="2">
        <v>0</v>
      </c>
      <c r="F1699" s="2">
        <v>3</v>
      </c>
      <c r="G1699" s="3">
        <v>0</v>
      </c>
    </row>
    <row r="1700" spans="1:7" x14ac:dyDescent="0.25">
      <c r="A1700" s="2">
        <v>2014</v>
      </c>
      <c r="B1700" s="2" t="s">
        <v>1488</v>
      </c>
      <c r="C1700" s="2">
        <v>108.94358118000001</v>
      </c>
      <c r="D1700" s="2">
        <v>108.94358118000001</v>
      </c>
      <c r="E1700" s="2">
        <v>1.0435213743417537</v>
      </c>
      <c r="F1700" s="2">
        <v>81</v>
      </c>
      <c r="G1700" s="3">
        <v>30</v>
      </c>
    </row>
    <row r="1701" spans="1:7" x14ac:dyDescent="0.25">
      <c r="A1701" s="2">
        <v>2014</v>
      </c>
      <c r="B1701" s="2" t="s">
        <v>1489</v>
      </c>
      <c r="C1701" s="2">
        <v>368.14911201000001</v>
      </c>
      <c r="D1701" s="2">
        <v>368.14911201000001</v>
      </c>
      <c r="E1701" s="2">
        <v>0</v>
      </c>
      <c r="F1701" s="2">
        <v>4</v>
      </c>
      <c r="G1701" s="3">
        <v>0</v>
      </c>
    </row>
    <row r="1702" spans="1:7" x14ac:dyDescent="0.25">
      <c r="A1702" s="2">
        <v>2014</v>
      </c>
      <c r="B1702" s="2" t="s">
        <v>1496</v>
      </c>
      <c r="C1702" s="2">
        <v>200.50005274</v>
      </c>
      <c r="D1702" s="2">
        <v>200.50005274</v>
      </c>
      <c r="E1702" s="2">
        <v>1.3044017179376903</v>
      </c>
      <c r="F1702" s="2">
        <v>16</v>
      </c>
      <c r="G1702" s="3">
        <v>7</v>
      </c>
    </row>
    <row r="1703" spans="1:7" x14ac:dyDescent="0.25">
      <c r="A1703" s="2">
        <v>2014</v>
      </c>
      <c r="B1703" s="2" t="s">
        <v>1497</v>
      </c>
      <c r="C1703" s="2">
        <v>817.88204269000005</v>
      </c>
      <c r="D1703" s="2">
        <v>817.88204269000005</v>
      </c>
      <c r="E1703" s="2">
        <v>0</v>
      </c>
      <c r="F1703" s="2">
        <v>6</v>
      </c>
      <c r="G1703" s="3">
        <v>0</v>
      </c>
    </row>
    <row r="1704" spans="1:7" x14ac:dyDescent="0.25">
      <c r="A1704" s="2">
        <v>2014</v>
      </c>
      <c r="B1704" s="2" t="s">
        <v>1498</v>
      </c>
      <c r="C1704" s="2">
        <v>817.88204269000005</v>
      </c>
      <c r="D1704" s="2">
        <v>817.88204269000005</v>
      </c>
      <c r="E1704" s="2">
        <v>0</v>
      </c>
      <c r="F1704" s="2">
        <v>4</v>
      </c>
      <c r="G1704" s="3">
        <v>0</v>
      </c>
    </row>
    <row r="1705" spans="1:7" x14ac:dyDescent="0.25">
      <c r="A1705" s="2">
        <v>2014</v>
      </c>
      <c r="B1705" s="2" t="s">
        <v>1499</v>
      </c>
      <c r="C1705" s="2">
        <v>720.30825904000005</v>
      </c>
      <c r="D1705" s="2">
        <v>720.30825904000005</v>
      </c>
      <c r="E1705" s="2">
        <v>0</v>
      </c>
      <c r="F1705" s="2">
        <v>4</v>
      </c>
      <c r="G1705" s="3">
        <v>0</v>
      </c>
    </row>
    <row r="1706" spans="1:7" x14ac:dyDescent="0.25">
      <c r="A1706" s="2">
        <v>2014</v>
      </c>
      <c r="B1706" s="2" t="s">
        <v>2041</v>
      </c>
      <c r="C1706" s="2">
        <v>304.00996825999999</v>
      </c>
      <c r="D1706" s="2">
        <v>304.00996825999999</v>
      </c>
      <c r="E1706" s="2">
        <v>0</v>
      </c>
      <c r="F1706" s="2">
        <v>6</v>
      </c>
      <c r="G1706" s="3">
        <v>0</v>
      </c>
    </row>
    <row r="1707" spans="1:7" x14ac:dyDescent="0.25">
      <c r="A1707" s="2">
        <v>2014</v>
      </c>
      <c r="B1707" s="2" t="s">
        <v>1520</v>
      </c>
      <c r="C1707" s="2">
        <v>878.15654288999997</v>
      </c>
      <c r="D1707" s="2">
        <v>878.15654288999997</v>
      </c>
      <c r="E1707" s="2">
        <v>0</v>
      </c>
      <c r="F1707" s="2">
        <v>1</v>
      </c>
      <c r="G1707" s="3">
        <v>0</v>
      </c>
    </row>
    <row r="1708" spans="1:7" x14ac:dyDescent="0.25">
      <c r="A1708" s="2">
        <v>2014</v>
      </c>
      <c r="B1708" s="2" t="s">
        <v>1521</v>
      </c>
      <c r="C1708" s="2">
        <v>878.15654288999997</v>
      </c>
      <c r="D1708" s="2">
        <v>878.15654288999997</v>
      </c>
      <c r="E1708" s="2">
        <v>0</v>
      </c>
      <c r="F1708" s="2">
        <v>1</v>
      </c>
      <c r="G1708" s="3">
        <v>0</v>
      </c>
    </row>
    <row r="1709" spans="1:7" x14ac:dyDescent="0.25">
      <c r="A1709" s="2">
        <v>2014</v>
      </c>
      <c r="B1709" s="2" t="s">
        <v>1522</v>
      </c>
      <c r="C1709" s="2">
        <v>36.486782189000003</v>
      </c>
      <c r="D1709" s="2">
        <v>36.486782189000003</v>
      </c>
      <c r="E1709" s="2">
        <v>0</v>
      </c>
      <c r="F1709" s="2">
        <v>2</v>
      </c>
      <c r="G1709" s="3">
        <v>0</v>
      </c>
    </row>
    <row r="1710" spans="1:7" x14ac:dyDescent="0.25">
      <c r="A1710" s="2">
        <v>2014</v>
      </c>
      <c r="B1710" s="2" t="s">
        <v>2042</v>
      </c>
      <c r="C1710" s="2">
        <v>36.486782189000003</v>
      </c>
      <c r="D1710" s="2">
        <v>36.486782189000003</v>
      </c>
      <c r="E1710" s="2">
        <v>0</v>
      </c>
      <c r="F1710" s="2">
        <v>2</v>
      </c>
      <c r="G1710" s="3">
        <v>0</v>
      </c>
    </row>
    <row r="1711" spans="1:7" x14ac:dyDescent="0.25">
      <c r="A1711" s="2">
        <v>2014</v>
      </c>
      <c r="B1711" s="2" t="s">
        <v>1523</v>
      </c>
      <c r="C1711" s="2">
        <v>570.90277286000003</v>
      </c>
      <c r="D1711" s="2">
        <v>570.90277286000003</v>
      </c>
      <c r="E1711" s="2">
        <v>1.1243575371428756</v>
      </c>
      <c r="F1711" s="2">
        <v>25</v>
      </c>
      <c r="G1711" s="3">
        <v>5</v>
      </c>
    </row>
    <row r="1712" spans="1:7" x14ac:dyDescent="0.25">
      <c r="A1712" s="2">
        <v>2014</v>
      </c>
      <c r="B1712" s="2" t="s">
        <v>1524</v>
      </c>
      <c r="C1712" s="2">
        <v>538.48913570000002</v>
      </c>
      <c r="D1712" s="2">
        <v>538.48913570000002</v>
      </c>
      <c r="E1712" s="2">
        <v>0</v>
      </c>
      <c r="F1712" s="2">
        <v>25</v>
      </c>
      <c r="G1712" s="3">
        <v>0</v>
      </c>
    </row>
    <row r="1713" spans="1:7" x14ac:dyDescent="0.25">
      <c r="A1713" s="2">
        <v>2014</v>
      </c>
      <c r="B1713" s="2" t="s">
        <v>1525</v>
      </c>
      <c r="C1713" s="2">
        <v>448.60146944000002</v>
      </c>
      <c r="D1713" s="2">
        <v>448.60146944000002</v>
      </c>
      <c r="E1713" s="2">
        <v>1.2786811206722901</v>
      </c>
      <c r="F1713" s="2">
        <v>16</v>
      </c>
      <c r="G1713" s="3">
        <v>20</v>
      </c>
    </row>
    <row r="1714" spans="1:7" x14ac:dyDescent="0.25">
      <c r="A1714" s="2">
        <v>2014</v>
      </c>
      <c r="B1714" s="2" t="s">
        <v>1526</v>
      </c>
      <c r="C1714" s="2">
        <v>245.23494005000001</v>
      </c>
      <c r="D1714" s="2">
        <v>245.23494005000001</v>
      </c>
      <c r="E1714" s="2">
        <v>0</v>
      </c>
      <c r="F1714" s="2">
        <v>4</v>
      </c>
      <c r="G1714" s="3">
        <v>0</v>
      </c>
    </row>
    <row r="1715" spans="1:7" x14ac:dyDescent="0.25">
      <c r="A1715" s="2">
        <v>2014</v>
      </c>
      <c r="B1715" s="2" t="s">
        <v>1527</v>
      </c>
      <c r="C1715" s="2">
        <v>266.87652071999997</v>
      </c>
      <c r="D1715" s="2">
        <v>266.87652071999997</v>
      </c>
      <c r="E1715" s="2">
        <v>0</v>
      </c>
      <c r="F1715" s="2">
        <v>6</v>
      </c>
      <c r="G1715" s="3">
        <v>0</v>
      </c>
    </row>
    <row r="1716" spans="1:7" x14ac:dyDescent="0.25">
      <c r="A1716" s="2">
        <v>2014</v>
      </c>
      <c r="B1716" s="2" t="s">
        <v>1528</v>
      </c>
      <c r="C1716" s="2">
        <v>533.75304143999995</v>
      </c>
      <c r="D1716" s="2">
        <v>533.75304143999995</v>
      </c>
      <c r="E1716" s="2">
        <v>0</v>
      </c>
      <c r="F1716" s="2">
        <v>4</v>
      </c>
      <c r="G1716" s="3">
        <v>0</v>
      </c>
    </row>
    <row r="1717" spans="1:7" x14ac:dyDescent="0.25">
      <c r="A1717" s="2">
        <v>2014</v>
      </c>
      <c r="B1717" s="2" t="s">
        <v>1529</v>
      </c>
      <c r="C1717" s="2">
        <v>1140.2141523</v>
      </c>
      <c r="D1717" s="2">
        <v>1140.2141523</v>
      </c>
      <c r="E1717" s="2">
        <v>0</v>
      </c>
      <c r="F1717" s="2">
        <v>2</v>
      </c>
      <c r="G1717" s="3">
        <v>0</v>
      </c>
    </row>
    <row r="1718" spans="1:7" x14ac:dyDescent="0.25">
      <c r="A1718" s="2">
        <v>2014</v>
      </c>
      <c r="B1718" s="2" t="s">
        <v>1530</v>
      </c>
      <c r="C1718" s="2">
        <v>1140.2141523</v>
      </c>
      <c r="D1718" s="2">
        <v>1140.2141523</v>
      </c>
      <c r="E1718" s="2">
        <v>0</v>
      </c>
      <c r="F1718" s="2">
        <v>4</v>
      </c>
      <c r="G1718" s="3">
        <v>0</v>
      </c>
    </row>
    <row r="1719" spans="1:7" x14ac:dyDescent="0.25">
      <c r="A1719" s="2">
        <v>2014</v>
      </c>
      <c r="B1719" s="2" t="s">
        <v>1531</v>
      </c>
      <c r="C1719" s="2">
        <v>407.63417916999998</v>
      </c>
      <c r="D1719" s="2">
        <v>407.63417916999998</v>
      </c>
      <c r="E1719" s="2">
        <v>0</v>
      </c>
      <c r="F1719" s="2">
        <v>2</v>
      </c>
      <c r="G1719" s="3">
        <v>0</v>
      </c>
    </row>
    <row r="1720" spans="1:7" x14ac:dyDescent="0.25">
      <c r="A1720" s="2">
        <v>2014</v>
      </c>
      <c r="B1720" s="2" t="s">
        <v>1532</v>
      </c>
      <c r="C1720" s="2">
        <v>39.096519516999997</v>
      </c>
      <c r="D1720" s="2">
        <v>39.096519516999997</v>
      </c>
      <c r="E1720" s="2">
        <v>1.2968368363816327</v>
      </c>
      <c r="F1720" s="2">
        <v>9</v>
      </c>
      <c r="G1720" s="3">
        <v>17</v>
      </c>
    </row>
    <row r="1721" spans="1:7" x14ac:dyDescent="0.25">
      <c r="A1721" s="2">
        <v>2014</v>
      </c>
      <c r="B1721" s="2" t="s">
        <v>1533</v>
      </c>
      <c r="C1721" s="2">
        <v>174.65474044999999</v>
      </c>
      <c r="D1721" s="2">
        <v>174.65474044999999</v>
      </c>
      <c r="E1721" s="2">
        <v>0</v>
      </c>
      <c r="F1721" s="2">
        <v>1</v>
      </c>
      <c r="G1721" s="3">
        <v>0</v>
      </c>
    </row>
    <row r="1722" spans="1:7" x14ac:dyDescent="0.25">
      <c r="A1722" s="2">
        <v>2014</v>
      </c>
      <c r="B1722" s="2" t="s">
        <v>1534</v>
      </c>
      <c r="C1722" s="2">
        <v>174.65474044999999</v>
      </c>
      <c r="D1722" s="2">
        <v>174.65474044999999</v>
      </c>
      <c r="E1722" s="2">
        <v>0</v>
      </c>
      <c r="F1722" s="2">
        <v>1</v>
      </c>
      <c r="G1722" s="3">
        <v>0</v>
      </c>
    </row>
    <row r="1723" spans="1:7" x14ac:dyDescent="0.25">
      <c r="A1723" s="2">
        <v>2014</v>
      </c>
      <c r="B1723" s="2" t="s">
        <v>1535</v>
      </c>
      <c r="C1723" s="2">
        <v>174.65474044999999</v>
      </c>
      <c r="D1723" s="2">
        <v>174.65474044999999</v>
      </c>
      <c r="E1723" s="2">
        <v>0</v>
      </c>
      <c r="F1723" s="2">
        <v>1</v>
      </c>
      <c r="G1723" s="3">
        <v>0</v>
      </c>
    </row>
    <row r="1724" spans="1:7" x14ac:dyDescent="0.25">
      <c r="A1724" s="2">
        <v>2014</v>
      </c>
      <c r="B1724" s="2" t="s">
        <v>1563</v>
      </c>
      <c r="C1724" s="2">
        <v>90.840388748999999</v>
      </c>
      <c r="D1724" s="2">
        <v>90.840388748999999</v>
      </c>
      <c r="E1724" s="2">
        <v>1.0141264060563138</v>
      </c>
      <c r="F1724" s="2">
        <v>9</v>
      </c>
      <c r="G1724" s="3">
        <v>15.005350151</v>
      </c>
    </row>
    <row r="1725" spans="1:7" x14ac:dyDescent="0.25">
      <c r="A1725" s="2">
        <v>2014</v>
      </c>
      <c r="B1725" s="2" t="s">
        <v>1564</v>
      </c>
      <c r="C1725" s="2">
        <v>233.55777237000001</v>
      </c>
      <c r="D1725" s="2">
        <v>233.55777237000001</v>
      </c>
      <c r="E1725" s="2">
        <v>0</v>
      </c>
      <c r="F1725" s="2">
        <v>4</v>
      </c>
      <c r="G1725" s="3">
        <v>0</v>
      </c>
    </row>
    <row r="1726" spans="1:7" x14ac:dyDescent="0.25">
      <c r="A1726" s="2">
        <v>2014</v>
      </c>
      <c r="B1726" s="2" t="s">
        <v>1565</v>
      </c>
      <c r="C1726" s="2">
        <v>396.26630451</v>
      </c>
      <c r="D1726" s="2">
        <v>396.26630451</v>
      </c>
      <c r="E1726" s="2">
        <v>0</v>
      </c>
      <c r="F1726" s="2">
        <v>4</v>
      </c>
      <c r="G1726" s="3">
        <v>0</v>
      </c>
    </row>
    <row r="1727" spans="1:7" x14ac:dyDescent="0.25">
      <c r="A1727" s="2">
        <v>2014</v>
      </c>
      <c r="B1727" s="2" t="s">
        <v>1566</v>
      </c>
      <c r="C1727" s="2">
        <v>396.26630451</v>
      </c>
      <c r="D1727" s="2">
        <v>396.26630451</v>
      </c>
      <c r="E1727" s="2">
        <v>1.377889138655485</v>
      </c>
      <c r="F1727" s="2">
        <v>4</v>
      </c>
      <c r="G1727" s="3">
        <v>2</v>
      </c>
    </row>
    <row r="1728" spans="1:7" x14ac:dyDescent="0.25">
      <c r="A1728" s="2">
        <v>2014</v>
      </c>
      <c r="B1728" s="2" t="s">
        <v>2051</v>
      </c>
      <c r="C1728" s="2">
        <v>6965.9955074999998</v>
      </c>
      <c r="D1728" s="2">
        <v>6965.9955074999998</v>
      </c>
      <c r="E1728" s="2">
        <v>0</v>
      </c>
      <c r="F1728" s="2">
        <v>2</v>
      </c>
      <c r="G1728" s="3">
        <v>0</v>
      </c>
    </row>
    <row r="1729" spans="1:7" x14ac:dyDescent="0.25">
      <c r="A1729" s="2">
        <v>2014</v>
      </c>
      <c r="B1729" s="2" t="s">
        <v>2052</v>
      </c>
      <c r="C1729" s="2">
        <v>176.67406772000001</v>
      </c>
      <c r="D1729" s="2">
        <v>176.67406772000001</v>
      </c>
      <c r="E1729" s="2">
        <v>0</v>
      </c>
      <c r="F1729" s="2">
        <v>36</v>
      </c>
      <c r="G1729" s="3">
        <v>0</v>
      </c>
    </row>
    <row r="1730" spans="1:7" x14ac:dyDescent="0.25">
      <c r="A1730" s="2">
        <v>2014</v>
      </c>
      <c r="B1730" s="2" t="s">
        <v>1567</v>
      </c>
      <c r="C1730" s="2">
        <v>54.889464777000001</v>
      </c>
      <c r="D1730" s="2">
        <v>54.889464777000001</v>
      </c>
      <c r="E1730" s="2">
        <v>0</v>
      </c>
      <c r="F1730" s="2">
        <v>25</v>
      </c>
      <c r="G1730" s="3">
        <v>0</v>
      </c>
    </row>
    <row r="1731" spans="1:7" x14ac:dyDescent="0.25">
      <c r="A1731" s="2">
        <v>2014</v>
      </c>
      <c r="B1731" s="2" t="s">
        <v>1568</v>
      </c>
      <c r="C1731" s="2">
        <v>18.387871601000001</v>
      </c>
      <c r="D1731" s="2">
        <v>18.387871601000001</v>
      </c>
      <c r="E1731" s="2">
        <v>0</v>
      </c>
      <c r="F1731" s="2">
        <v>18</v>
      </c>
      <c r="G1731" s="3">
        <v>0</v>
      </c>
    </row>
    <row r="1732" spans="1:7" x14ac:dyDescent="0.25">
      <c r="A1732" s="2">
        <v>2014</v>
      </c>
      <c r="B1732" s="2" t="s">
        <v>1569</v>
      </c>
      <c r="C1732" s="2">
        <v>120.12686613</v>
      </c>
      <c r="D1732" s="2">
        <v>120.12686613</v>
      </c>
      <c r="E1732" s="2">
        <v>0</v>
      </c>
      <c r="F1732" s="2">
        <v>9</v>
      </c>
      <c r="G1732" s="3">
        <v>0</v>
      </c>
    </row>
    <row r="1733" spans="1:7" x14ac:dyDescent="0.25">
      <c r="A1733" s="2">
        <v>2014</v>
      </c>
      <c r="B1733" s="2" t="s">
        <v>1570</v>
      </c>
      <c r="C1733" s="2">
        <v>783.83148520999998</v>
      </c>
      <c r="D1733" s="2">
        <v>783.83148520999998</v>
      </c>
      <c r="E1733" s="2">
        <v>1.7467394619263377</v>
      </c>
      <c r="F1733" s="2">
        <v>16</v>
      </c>
      <c r="G1733" s="3">
        <v>13</v>
      </c>
    </row>
    <row r="1734" spans="1:7" x14ac:dyDescent="0.25">
      <c r="A1734" s="2">
        <v>2014</v>
      </c>
      <c r="B1734" s="2" t="s">
        <v>1571</v>
      </c>
      <c r="C1734" s="2">
        <v>138.89871231000001</v>
      </c>
      <c r="D1734" s="2">
        <v>138.89871231000001</v>
      </c>
      <c r="E1734" s="2">
        <v>0.95533646946780282</v>
      </c>
      <c r="F1734" s="2">
        <v>4</v>
      </c>
      <c r="G1734" s="3">
        <v>3</v>
      </c>
    </row>
    <row r="1735" spans="1:7" x14ac:dyDescent="0.25">
      <c r="A1735" s="2">
        <v>2014</v>
      </c>
      <c r="B1735" s="2" t="s">
        <v>1572</v>
      </c>
      <c r="C1735" s="2">
        <v>138.89871231000001</v>
      </c>
      <c r="D1735" s="2">
        <v>138.89871231000001</v>
      </c>
      <c r="E1735" s="2">
        <v>1.6266280822945098</v>
      </c>
      <c r="F1735" s="2">
        <v>6</v>
      </c>
      <c r="G1735" s="3">
        <v>23</v>
      </c>
    </row>
    <row r="1736" spans="1:7" x14ac:dyDescent="0.25">
      <c r="A1736" s="2">
        <v>2014</v>
      </c>
      <c r="B1736" s="2" t="s">
        <v>1573</v>
      </c>
      <c r="C1736" s="2">
        <v>138.89871231000001</v>
      </c>
      <c r="D1736" s="2">
        <v>138.89871231000001</v>
      </c>
      <c r="E1736" s="2">
        <v>0</v>
      </c>
      <c r="F1736" s="2">
        <v>9</v>
      </c>
      <c r="G1736" s="3">
        <v>0</v>
      </c>
    </row>
    <row r="1737" spans="1:7" x14ac:dyDescent="0.25">
      <c r="A1737" s="2">
        <v>2014</v>
      </c>
      <c r="B1737" s="2" t="s">
        <v>1574</v>
      </c>
      <c r="C1737" s="2">
        <v>410.79900108999999</v>
      </c>
      <c r="D1737" s="2">
        <v>410.79900108999999</v>
      </c>
      <c r="E1737" s="2">
        <v>0</v>
      </c>
      <c r="F1737" s="2">
        <v>9</v>
      </c>
      <c r="G1737" s="3">
        <v>0</v>
      </c>
    </row>
    <row r="1738" spans="1:7" x14ac:dyDescent="0.25">
      <c r="A1738" s="2">
        <v>2014</v>
      </c>
      <c r="B1738" s="2" t="s">
        <v>1575</v>
      </c>
      <c r="C1738" s="2">
        <v>410.79900108999999</v>
      </c>
      <c r="D1738" s="2">
        <v>410.79900108999999</v>
      </c>
      <c r="E1738" s="2">
        <v>0</v>
      </c>
      <c r="F1738" s="2">
        <v>4</v>
      </c>
      <c r="G1738" s="3">
        <v>0</v>
      </c>
    </row>
    <row r="1739" spans="1:7" x14ac:dyDescent="0.25">
      <c r="A1739" s="2">
        <v>2014</v>
      </c>
      <c r="B1739" s="2" t="s">
        <v>1576</v>
      </c>
      <c r="C1739" s="2">
        <v>227.21611945999999</v>
      </c>
      <c r="D1739" s="2">
        <v>227.21611945999999</v>
      </c>
      <c r="E1739" s="2">
        <v>0</v>
      </c>
      <c r="F1739" s="2">
        <v>1</v>
      </c>
      <c r="G1739" s="3">
        <v>0</v>
      </c>
    </row>
    <row r="1740" spans="1:7" x14ac:dyDescent="0.25">
      <c r="A1740" s="2">
        <v>2014</v>
      </c>
      <c r="B1740" s="2" t="s">
        <v>1577</v>
      </c>
      <c r="C1740" s="2">
        <v>227.21611945999999</v>
      </c>
      <c r="D1740" s="2">
        <v>227.21611945999999</v>
      </c>
      <c r="E1740" s="2">
        <v>0</v>
      </c>
      <c r="F1740" s="2">
        <v>9</v>
      </c>
      <c r="G1740" s="3">
        <v>0</v>
      </c>
    </row>
    <row r="1741" spans="1:7" x14ac:dyDescent="0.25">
      <c r="A1741" s="2">
        <v>2014</v>
      </c>
      <c r="B1741" s="2" t="s">
        <v>1578</v>
      </c>
      <c r="C1741" s="2">
        <v>297.67358074999999</v>
      </c>
      <c r="D1741" s="2">
        <v>297.67358074999999</v>
      </c>
      <c r="E1741" s="2">
        <v>0</v>
      </c>
      <c r="F1741" s="2">
        <v>1</v>
      </c>
      <c r="G1741" s="3">
        <v>0</v>
      </c>
    </row>
    <row r="1742" spans="1:7" x14ac:dyDescent="0.25">
      <c r="A1742" s="2">
        <v>2014</v>
      </c>
      <c r="B1742" s="2" t="s">
        <v>1579</v>
      </c>
      <c r="C1742" s="2">
        <v>83.065380442999995</v>
      </c>
      <c r="D1742" s="2">
        <v>83.065380442999995</v>
      </c>
      <c r="E1742" s="2">
        <v>0</v>
      </c>
      <c r="F1742" s="2">
        <v>1</v>
      </c>
      <c r="G1742" s="3">
        <v>0</v>
      </c>
    </row>
    <row r="1743" spans="1:7" x14ac:dyDescent="0.25">
      <c r="A1743" s="2">
        <v>2014</v>
      </c>
      <c r="B1743" s="2" t="s">
        <v>1580</v>
      </c>
      <c r="C1743" s="2">
        <v>83.065380442999995</v>
      </c>
      <c r="D1743" s="2">
        <v>83.065380442999995</v>
      </c>
      <c r="E1743" s="2">
        <v>0</v>
      </c>
      <c r="F1743" s="2">
        <v>1</v>
      </c>
      <c r="G1743" s="3">
        <v>0</v>
      </c>
    </row>
    <row r="1744" spans="1:7" x14ac:dyDescent="0.25">
      <c r="A1744" s="2">
        <v>2014</v>
      </c>
      <c r="B1744" s="2" t="s">
        <v>1581</v>
      </c>
      <c r="C1744" s="2">
        <v>83.065380442999995</v>
      </c>
      <c r="D1744" s="2">
        <v>83.065380442999995</v>
      </c>
      <c r="E1744" s="2">
        <v>0</v>
      </c>
      <c r="F1744" s="2">
        <v>1</v>
      </c>
      <c r="G1744" s="3">
        <v>0</v>
      </c>
    </row>
    <row r="1745" spans="1:7" x14ac:dyDescent="0.25">
      <c r="A1745" s="2">
        <v>2014</v>
      </c>
      <c r="B1745" s="2" t="s">
        <v>1582</v>
      </c>
      <c r="C1745" s="2">
        <v>83.065380442999995</v>
      </c>
      <c r="D1745" s="2">
        <v>83.065380442999995</v>
      </c>
      <c r="E1745" s="2">
        <v>0</v>
      </c>
      <c r="F1745" s="2">
        <v>1</v>
      </c>
      <c r="G1745" s="3">
        <v>0</v>
      </c>
    </row>
    <row r="1746" spans="1:7" x14ac:dyDescent="0.25">
      <c r="A1746" s="2">
        <v>2014</v>
      </c>
      <c r="B1746" s="2" t="s">
        <v>1583</v>
      </c>
      <c r="C1746" s="2">
        <v>83.065380442999995</v>
      </c>
      <c r="D1746" s="2">
        <v>83.065380442999995</v>
      </c>
      <c r="E1746" s="2">
        <v>0</v>
      </c>
      <c r="F1746" s="2">
        <v>1</v>
      </c>
      <c r="G1746" s="3">
        <v>0</v>
      </c>
    </row>
    <row r="1747" spans="1:7" x14ac:dyDescent="0.25">
      <c r="A1747" s="2">
        <v>2014</v>
      </c>
      <c r="B1747" s="2" t="s">
        <v>1584</v>
      </c>
      <c r="C1747" s="2">
        <v>371.57726534</v>
      </c>
      <c r="D1747" s="2">
        <v>371.57726534</v>
      </c>
      <c r="E1747" s="2">
        <v>0</v>
      </c>
      <c r="F1747" s="2">
        <v>4</v>
      </c>
      <c r="G1747" s="3">
        <v>0</v>
      </c>
    </row>
    <row r="1748" spans="1:7" x14ac:dyDescent="0.25">
      <c r="A1748" s="2">
        <v>2014</v>
      </c>
      <c r="B1748" s="2" t="s">
        <v>1585</v>
      </c>
      <c r="C1748" s="2">
        <v>260.76235847999999</v>
      </c>
      <c r="D1748" s="2">
        <v>260.76235847999999</v>
      </c>
      <c r="E1748" s="2">
        <v>0</v>
      </c>
      <c r="F1748" s="2">
        <v>2</v>
      </c>
      <c r="G1748" s="3">
        <v>0</v>
      </c>
    </row>
    <row r="1749" spans="1:7" x14ac:dyDescent="0.25">
      <c r="A1749" s="2">
        <v>2014</v>
      </c>
      <c r="B1749" s="2" t="s">
        <v>1586</v>
      </c>
      <c r="C1749" s="2">
        <v>260.76235847999999</v>
      </c>
      <c r="D1749" s="2">
        <v>260.76235847999999</v>
      </c>
      <c r="E1749" s="2">
        <v>3.5273961949580412</v>
      </c>
      <c r="F1749" s="2">
        <v>9</v>
      </c>
      <c r="G1749" s="3">
        <v>1</v>
      </c>
    </row>
    <row r="1750" spans="1:7" x14ac:dyDescent="0.25">
      <c r="A1750" s="2">
        <v>2014</v>
      </c>
      <c r="B1750" s="2" t="s">
        <v>1587</v>
      </c>
      <c r="C1750" s="2">
        <v>260.76235847999999</v>
      </c>
      <c r="D1750" s="2">
        <v>260.76235847999999</v>
      </c>
      <c r="E1750" s="2">
        <v>0</v>
      </c>
      <c r="F1750" s="2">
        <v>4</v>
      </c>
      <c r="G1750" s="3">
        <v>0</v>
      </c>
    </row>
    <row r="1751" spans="1:7" x14ac:dyDescent="0.25">
      <c r="A1751" s="2">
        <v>2014</v>
      </c>
      <c r="B1751" s="2" t="s">
        <v>1588</v>
      </c>
      <c r="C1751" s="2">
        <v>260.76235847999999</v>
      </c>
      <c r="D1751" s="2">
        <v>260.76235847999999</v>
      </c>
      <c r="E1751" s="2">
        <v>0</v>
      </c>
      <c r="F1751" s="2">
        <v>4</v>
      </c>
      <c r="G1751" s="3">
        <v>0</v>
      </c>
    </row>
    <row r="1752" spans="1:7" x14ac:dyDescent="0.25">
      <c r="A1752" s="2">
        <v>2014</v>
      </c>
      <c r="B1752" s="2" t="s">
        <v>1589</v>
      </c>
      <c r="C1752" s="2">
        <v>260.76235847999999</v>
      </c>
      <c r="D1752" s="2">
        <v>260.76235847999999</v>
      </c>
      <c r="E1752" s="2">
        <v>1.2125424420168269</v>
      </c>
      <c r="F1752" s="2">
        <v>16</v>
      </c>
      <c r="G1752" s="3">
        <v>2</v>
      </c>
    </row>
    <row r="1753" spans="1:7" x14ac:dyDescent="0.25">
      <c r="A1753" s="2">
        <v>2014</v>
      </c>
      <c r="B1753" s="2" t="s">
        <v>1590</v>
      </c>
      <c r="C1753" s="2">
        <v>430.22374776999999</v>
      </c>
      <c r="D1753" s="2">
        <v>430.22374776999999</v>
      </c>
      <c r="E1753" s="2">
        <v>0</v>
      </c>
      <c r="F1753" s="2">
        <v>2</v>
      </c>
      <c r="G1753" s="3">
        <v>0</v>
      </c>
    </row>
    <row r="1754" spans="1:7" x14ac:dyDescent="0.25">
      <c r="A1754" s="2">
        <v>2014</v>
      </c>
      <c r="B1754" s="2" t="s">
        <v>1591</v>
      </c>
      <c r="C1754" s="2">
        <v>925.56787670000006</v>
      </c>
      <c r="D1754" s="2">
        <v>925.56787670000006</v>
      </c>
      <c r="E1754" s="2">
        <v>0</v>
      </c>
      <c r="F1754" s="2">
        <v>2</v>
      </c>
      <c r="G1754" s="3">
        <v>0</v>
      </c>
    </row>
    <row r="1755" spans="1:7" x14ac:dyDescent="0.25">
      <c r="A1755" s="2">
        <v>2014</v>
      </c>
      <c r="B1755" s="2" t="s">
        <v>1592</v>
      </c>
      <c r="C1755" s="2">
        <v>714.25067996999996</v>
      </c>
      <c r="D1755" s="2">
        <v>714.25067996999996</v>
      </c>
      <c r="E1755" s="2">
        <v>0</v>
      </c>
      <c r="F1755" s="2">
        <v>1</v>
      </c>
      <c r="G1755" s="3">
        <v>0</v>
      </c>
    </row>
    <row r="1756" spans="1:7" x14ac:dyDescent="0.25">
      <c r="A1756" s="2">
        <v>2014</v>
      </c>
      <c r="B1756" s="2" t="s">
        <v>2053</v>
      </c>
      <c r="C1756" s="2">
        <v>535.01145317999999</v>
      </c>
      <c r="D1756" s="2">
        <v>535.01145317999999</v>
      </c>
      <c r="E1756" s="2">
        <v>0</v>
      </c>
      <c r="F1756" s="2">
        <v>2</v>
      </c>
      <c r="G1756" s="3">
        <v>0</v>
      </c>
    </row>
    <row r="1757" spans="1:7" x14ac:dyDescent="0.25">
      <c r="A1757" s="2">
        <v>2014</v>
      </c>
      <c r="B1757" s="2" t="s">
        <v>2054</v>
      </c>
      <c r="C1757" s="2">
        <v>298.28826012000002</v>
      </c>
      <c r="D1757" s="2">
        <v>298.28826012000002</v>
      </c>
      <c r="E1757" s="2">
        <v>0</v>
      </c>
      <c r="F1757" s="2">
        <v>2</v>
      </c>
      <c r="G1757" s="3">
        <v>0</v>
      </c>
    </row>
    <row r="1758" spans="1:7" x14ac:dyDescent="0.25">
      <c r="A1758" s="2">
        <v>2014</v>
      </c>
      <c r="B1758" s="2" t="s">
        <v>1594</v>
      </c>
      <c r="C1758" s="2">
        <v>125.57716395999999</v>
      </c>
      <c r="D1758" s="2">
        <v>125.57716395999999</v>
      </c>
      <c r="E1758" s="2">
        <v>0</v>
      </c>
      <c r="F1758" s="2">
        <v>4</v>
      </c>
      <c r="G1758" s="3">
        <v>0</v>
      </c>
    </row>
    <row r="1759" spans="1:7" x14ac:dyDescent="0.25">
      <c r="A1759" s="2">
        <v>2014</v>
      </c>
      <c r="B1759" s="2" t="s">
        <v>1595</v>
      </c>
      <c r="C1759" s="2">
        <v>125.57716395999999</v>
      </c>
      <c r="D1759" s="2">
        <v>125.57716395999999</v>
      </c>
      <c r="E1759" s="2">
        <v>1.7857443236997124</v>
      </c>
      <c r="F1759" s="2">
        <v>6</v>
      </c>
      <c r="G1759" s="3">
        <v>5.0012900695000004</v>
      </c>
    </row>
    <row r="1760" spans="1:7" x14ac:dyDescent="0.25">
      <c r="A1760" s="2">
        <v>2014</v>
      </c>
      <c r="B1760" s="2" t="s">
        <v>1596</v>
      </c>
      <c r="C1760" s="2">
        <v>185.19372539</v>
      </c>
      <c r="D1760" s="2">
        <v>185.19372539</v>
      </c>
      <c r="E1760" s="2">
        <v>0</v>
      </c>
      <c r="F1760" s="2">
        <v>6</v>
      </c>
      <c r="G1760" s="3">
        <v>0</v>
      </c>
    </row>
    <row r="1761" spans="1:7" x14ac:dyDescent="0.25">
      <c r="A1761" s="2">
        <v>2014</v>
      </c>
      <c r="B1761" s="2" t="s">
        <v>1597</v>
      </c>
      <c r="C1761" s="2">
        <v>398.26623287000001</v>
      </c>
      <c r="D1761" s="2">
        <v>398.26623287000001</v>
      </c>
      <c r="E1761" s="2">
        <v>1.2879637422040755</v>
      </c>
      <c r="F1761" s="2">
        <v>24</v>
      </c>
      <c r="G1761" s="3">
        <v>12.666666666999999</v>
      </c>
    </row>
    <row r="1762" spans="1:7" x14ac:dyDescent="0.25">
      <c r="A1762" s="2">
        <v>2014</v>
      </c>
      <c r="B1762" s="2" t="s">
        <v>1598</v>
      </c>
      <c r="C1762" s="2">
        <v>4079.6002767</v>
      </c>
      <c r="D1762" s="2">
        <v>4079.6002767</v>
      </c>
      <c r="E1762" s="2">
        <v>0</v>
      </c>
      <c r="F1762" s="2">
        <v>1</v>
      </c>
      <c r="G1762" s="3">
        <v>0</v>
      </c>
    </row>
    <row r="1763" spans="1:7" x14ac:dyDescent="0.25">
      <c r="A1763" s="2">
        <v>2014</v>
      </c>
      <c r="B1763" s="2" t="s">
        <v>1599</v>
      </c>
      <c r="C1763" s="2">
        <v>150.41285872</v>
      </c>
      <c r="D1763" s="2">
        <v>150.41285872</v>
      </c>
      <c r="E1763" s="2">
        <v>0</v>
      </c>
      <c r="F1763" s="2">
        <v>1</v>
      </c>
      <c r="G1763" s="3">
        <v>0</v>
      </c>
    </row>
    <row r="1764" spans="1:7" x14ac:dyDescent="0.25">
      <c r="A1764" s="2">
        <v>2014</v>
      </c>
      <c r="B1764" s="2" t="s">
        <v>1600</v>
      </c>
      <c r="C1764" s="2">
        <v>150.41285872</v>
      </c>
      <c r="D1764" s="2">
        <v>150.41285872</v>
      </c>
      <c r="E1764" s="2">
        <v>0</v>
      </c>
      <c r="F1764" s="2">
        <v>1</v>
      </c>
      <c r="G1764" s="3">
        <v>0</v>
      </c>
    </row>
    <row r="1765" spans="1:7" x14ac:dyDescent="0.25">
      <c r="A1765" s="2">
        <v>2014</v>
      </c>
      <c r="B1765" s="2" t="s">
        <v>1601</v>
      </c>
      <c r="C1765" s="2">
        <v>222.44726753</v>
      </c>
      <c r="D1765" s="2">
        <v>222.44726753</v>
      </c>
      <c r="E1765" s="2">
        <v>0</v>
      </c>
      <c r="F1765" s="2">
        <v>6</v>
      </c>
      <c r="G1765" s="3">
        <v>0</v>
      </c>
    </row>
    <row r="1766" spans="1:7" x14ac:dyDescent="0.25">
      <c r="A1766" s="2">
        <v>2014</v>
      </c>
      <c r="B1766" s="2" t="s">
        <v>1602</v>
      </c>
      <c r="C1766" s="2">
        <v>150.41285872</v>
      </c>
      <c r="D1766" s="2">
        <v>150.41285872</v>
      </c>
      <c r="E1766" s="2">
        <v>0</v>
      </c>
      <c r="F1766" s="2">
        <v>4</v>
      </c>
      <c r="G1766" s="3">
        <v>0</v>
      </c>
    </row>
    <row r="1767" spans="1:7" x14ac:dyDescent="0.25">
      <c r="A1767" s="2">
        <v>2014</v>
      </c>
      <c r="B1767" s="2" t="s">
        <v>1603</v>
      </c>
      <c r="C1767" s="2">
        <v>150.41285872</v>
      </c>
      <c r="D1767" s="2">
        <v>150.41285872</v>
      </c>
      <c r="E1767" s="2">
        <v>0</v>
      </c>
      <c r="F1767" s="2">
        <v>4</v>
      </c>
      <c r="G1767" s="3">
        <v>0</v>
      </c>
    </row>
    <row r="1768" spans="1:7" x14ac:dyDescent="0.25">
      <c r="A1768" s="2">
        <v>2014</v>
      </c>
      <c r="B1768" s="2" t="s">
        <v>1604</v>
      </c>
      <c r="C1768" s="2">
        <v>150.41285872</v>
      </c>
      <c r="D1768" s="2">
        <v>150.41285872</v>
      </c>
      <c r="E1768" s="2">
        <v>0</v>
      </c>
      <c r="F1768" s="2">
        <v>4</v>
      </c>
      <c r="G1768" s="3">
        <v>0</v>
      </c>
    </row>
    <row r="1769" spans="1:7" x14ac:dyDescent="0.25">
      <c r="A1769" s="2">
        <v>2014</v>
      </c>
      <c r="B1769" s="2" t="s">
        <v>2055</v>
      </c>
      <c r="C1769" s="2">
        <v>150.41285872</v>
      </c>
      <c r="D1769" s="2">
        <v>150.41285872</v>
      </c>
      <c r="E1769" s="2">
        <v>0</v>
      </c>
      <c r="F1769" s="2">
        <v>3</v>
      </c>
      <c r="G1769" s="3">
        <v>0</v>
      </c>
    </row>
    <row r="1770" spans="1:7" x14ac:dyDescent="0.25">
      <c r="A1770" s="2">
        <v>2014</v>
      </c>
      <c r="B1770" s="2" t="s">
        <v>1605</v>
      </c>
      <c r="C1770" s="2">
        <v>150.41285872</v>
      </c>
      <c r="D1770" s="2">
        <v>150.41285872</v>
      </c>
      <c r="E1770" s="2">
        <v>0</v>
      </c>
      <c r="F1770" s="2">
        <v>4</v>
      </c>
      <c r="G1770" s="3">
        <v>0</v>
      </c>
    </row>
    <row r="1771" spans="1:7" x14ac:dyDescent="0.25">
      <c r="A1771" s="2">
        <v>2014</v>
      </c>
      <c r="B1771" s="2" t="s">
        <v>1606</v>
      </c>
      <c r="C1771" s="2">
        <v>150.41285872</v>
      </c>
      <c r="D1771" s="2">
        <v>150.41285872</v>
      </c>
      <c r="E1771" s="2">
        <v>0</v>
      </c>
      <c r="F1771" s="2">
        <v>9</v>
      </c>
      <c r="G1771" s="3">
        <v>0</v>
      </c>
    </row>
    <row r="1772" spans="1:7" x14ac:dyDescent="0.25">
      <c r="A1772" s="2">
        <v>2014</v>
      </c>
      <c r="B1772" s="2" t="s">
        <v>1607</v>
      </c>
      <c r="C1772" s="2">
        <v>150.41285872</v>
      </c>
      <c r="D1772" s="2">
        <v>150.41285872</v>
      </c>
      <c r="E1772" s="2">
        <v>0</v>
      </c>
      <c r="F1772" s="2">
        <v>4</v>
      </c>
      <c r="G1772" s="3">
        <v>0</v>
      </c>
    </row>
    <row r="1773" spans="1:7" x14ac:dyDescent="0.25">
      <c r="A1773" s="2">
        <v>2014</v>
      </c>
      <c r="B1773" s="2" t="s">
        <v>2056</v>
      </c>
      <c r="C1773" s="2">
        <v>397.95949333999999</v>
      </c>
      <c r="D1773" s="2">
        <v>397.95949333999999</v>
      </c>
      <c r="E1773" s="2">
        <v>0</v>
      </c>
      <c r="F1773" s="2">
        <v>2</v>
      </c>
      <c r="G1773" s="3">
        <v>0</v>
      </c>
    </row>
    <row r="1774" spans="1:7" x14ac:dyDescent="0.25">
      <c r="A1774" s="2">
        <v>2014</v>
      </c>
      <c r="B1774" s="2" t="s">
        <v>1608</v>
      </c>
      <c r="C1774" s="2">
        <v>813.85289826999997</v>
      </c>
      <c r="D1774" s="2">
        <v>813.85289826999997</v>
      </c>
      <c r="E1774" s="2">
        <v>0.99208017983194907</v>
      </c>
      <c r="F1774" s="2">
        <v>16</v>
      </c>
      <c r="G1774" s="3">
        <v>2</v>
      </c>
    </row>
    <row r="1775" spans="1:7" x14ac:dyDescent="0.25">
      <c r="A1775" s="2">
        <v>2014</v>
      </c>
      <c r="B1775" s="2" t="s">
        <v>1609</v>
      </c>
      <c r="C1775" s="2">
        <v>352.46561609000008</v>
      </c>
      <c r="D1775" s="2">
        <v>352.46561609000008</v>
      </c>
      <c r="E1775" s="2">
        <v>1.2125424420168269</v>
      </c>
      <c r="F1775" s="2">
        <v>9</v>
      </c>
      <c r="G1775" s="3">
        <v>1</v>
      </c>
    </row>
    <row r="1776" spans="1:7" x14ac:dyDescent="0.25">
      <c r="A1776" s="2">
        <v>2014</v>
      </c>
      <c r="B1776" s="2" t="s">
        <v>1610</v>
      </c>
      <c r="C1776" s="2">
        <v>264.98411962</v>
      </c>
      <c r="D1776" s="2">
        <v>264.98411962</v>
      </c>
      <c r="E1776" s="2">
        <v>0</v>
      </c>
      <c r="F1776" s="2">
        <v>1</v>
      </c>
      <c r="G1776" s="3">
        <v>0</v>
      </c>
    </row>
    <row r="1777" spans="1:7" x14ac:dyDescent="0.25">
      <c r="A1777" s="2">
        <v>2014</v>
      </c>
      <c r="B1777" s="2" t="s">
        <v>1611</v>
      </c>
      <c r="C1777" s="2">
        <v>264.98411962</v>
      </c>
      <c r="D1777" s="2">
        <v>264.98411962</v>
      </c>
      <c r="E1777" s="2">
        <v>0</v>
      </c>
      <c r="F1777" s="2">
        <v>4</v>
      </c>
      <c r="G1777" s="3">
        <v>0</v>
      </c>
    </row>
    <row r="1778" spans="1:7" x14ac:dyDescent="0.25">
      <c r="A1778" s="2">
        <v>2014</v>
      </c>
      <c r="B1778" s="2" t="s">
        <v>1612</v>
      </c>
      <c r="C1778" s="2">
        <v>264.98411962</v>
      </c>
      <c r="D1778" s="2">
        <v>264.98411962</v>
      </c>
      <c r="E1778" s="2">
        <v>0</v>
      </c>
      <c r="F1778" s="2">
        <v>2</v>
      </c>
      <c r="G1778" s="3">
        <v>0</v>
      </c>
    </row>
    <row r="1779" spans="1:7" x14ac:dyDescent="0.25">
      <c r="A1779" s="2">
        <v>2014</v>
      </c>
      <c r="B1779" s="2" t="s">
        <v>1613</v>
      </c>
      <c r="C1779" s="2">
        <v>264.98411962</v>
      </c>
      <c r="D1779" s="2">
        <v>264.98411962</v>
      </c>
      <c r="E1779" s="2">
        <v>0</v>
      </c>
      <c r="F1779" s="2">
        <v>9</v>
      </c>
      <c r="G1779" s="3">
        <v>0</v>
      </c>
    </row>
    <row r="1780" spans="1:7" x14ac:dyDescent="0.25">
      <c r="A1780" s="2">
        <v>2014</v>
      </c>
      <c r="B1780" s="2" t="s">
        <v>1614</v>
      </c>
      <c r="C1780" s="2">
        <v>264.98411962</v>
      </c>
      <c r="D1780" s="2">
        <v>264.98411962</v>
      </c>
      <c r="E1780" s="2">
        <v>0</v>
      </c>
      <c r="F1780" s="2">
        <v>9</v>
      </c>
      <c r="G1780" s="3">
        <v>0</v>
      </c>
    </row>
    <row r="1781" spans="1:7" x14ac:dyDescent="0.25">
      <c r="A1781" s="2">
        <v>2014</v>
      </c>
      <c r="B1781" s="2" t="s">
        <v>1615</v>
      </c>
      <c r="C1781" s="2">
        <v>819.71723052000004</v>
      </c>
      <c r="D1781" s="2">
        <v>819.71723052000004</v>
      </c>
      <c r="E1781" s="2">
        <v>0</v>
      </c>
      <c r="F1781" s="2">
        <v>4</v>
      </c>
      <c r="G1781" s="3">
        <v>0</v>
      </c>
    </row>
    <row r="1782" spans="1:7" x14ac:dyDescent="0.25">
      <c r="A1782" s="2">
        <v>2014</v>
      </c>
      <c r="B1782" s="2" t="s">
        <v>1616</v>
      </c>
      <c r="C1782" s="2">
        <v>1398.0451184000001</v>
      </c>
      <c r="D1782" s="2">
        <v>1398.0451184000001</v>
      </c>
      <c r="E1782" s="2">
        <v>0</v>
      </c>
      <c r="F1782" s="2">
        <v>1</v>
      </c>
      <c r="G1782" s="3">
        <v>0</v>
      </c>
    </row>
    <row r="1783" spans="1:7" x14ac:dyDescent="0.25">
      <c r="A1783" s="2">
        <v>2014</v>
      </c>
      <c r="B1783" s="2" t="s">
        <v>1617</v>
      </c>
      <c r="C1783" s="2">
        <v>415.17077078</v>
      </c>
      <c r="D1783" s="2">
        <v>415.17077078</v>
      </c>
      <c r="E1783" s="2">
        <v>0</v>
      </c>
      <c r="F1783" s="2">
        <v>4</v>
      </c>
      <c r="G1783" s="3">
        <v>0</v>
      </c>
    </row>
    <row r="1784" spans="1:7" x14ac:dyDescent="0.25">
      <c r="A1784" s="2">
        <v>2014</v>
      </c>
      <c r="B1784" s="2" t="s">
        <v>1618</v>
      </c>
      <c r="C1784" s="2">
        <v>415.17077077999994</v>
      </c>
      <c r="D1784" s="2">
        <v>415.17077077999994</v>
      </c>
      <c r="E1784" s="2">
        <v>0</v>
      </c>
      <c r="F1784" s="2">
        <v>9</v>
      </c>
      <c r="G1784" s="3">
        <v>0</v>
      </c>
    </row>
    <row r="1785" spans="1:7" x14ac:dyDescent="0.25">
      <c r="A1785" s="2">
        <v>2014</v>
      </c>
      <c r="B1785" s="2" t="s">
        <v>1619</v>
      </c>
      <c r="C1785" s="2">
        <v>415.17077078</v>
      </c>
      <c r="D1785" s="2">
        <v>415.17077078</v>
      </c>
      <c r="E1785" s="2">
        <v>0</v>
      </c>
      <c r="F1785" s="2">
        <v>1</v>
      </c>
      <c r="G1785" s="3">
        <v>0</v>
      </c>
    </row>
    <row r="1786" spans="1:7" x14ac:dyDescent="0.25">
      <c r="A1786" s="2">
        <v>2014</v>
      </c>
      <c r="B1786" s="2" t="s">
        <v>1620</v>
      </c>
      <c r="C1786" s="2">
        <v>415.17077078</v>
      </c>
      <c r="D1786" s="2">
        <v>415.17077078</v>
      </c>
      <c r="E1786" s="2">
        <v>0</v>
      </c>
      <c r="F1786" s="2">
        <v>1</v>
      </c>
      <c r="G1786" s="3">
        <v>0</v>
      </c>
    </row>
    <row r="1787" spans="1:7" x14ac:dyDescent="0.25">
      <c r="A1787" s="2">
        <v>2014</v>
      </c>
      <c r="B1787" s="2" t="s">
        <v>1621</v>
      </c>
      <c r="C1787" s="2">
        <v>415.17077078</v>
      </c>
      <c r="D1787" s="2">
        <v>415.17077078</v>
      </c>
      <c r="E1787" s="2">
        <v>0</v>
      </c>
      <c r="F1787" s="2">
        <v>4</v>
      </c>
      <c r="G1787" s="3">
        <v>0</v>
      </c>
    </row>
    <row r="1788" spans="1:7" x14ac:dyDescent="0.25">
      <c r="A1788" s="2">
        <v>2014</v>
      </c>
      <c r="B1788" s="2" t="s">
        <v>2057</v>
      </c>
      <c r="C1788" s="2">
        <v>243.03526780000001</v>
      </c>
      <c r="D1788" s="2">
        <v>243.03526780000001</v>
      </c>
      <c r="E1788" s="2">
        <v>0</v>
      </c>
      <c r="F1788" s="2">
        <v>2</v>
      </c>
      <c r="G1788" s="3">
        <v>0</v>
      </c>
    </row>
    <row r="1789" spans="1:7" x14ac:dyDescent="0.25">
      <c r="A1789" s="2">
        <v>2014</v>
      </c>
      <c r="B1789" s="2" t="s">
        <v>1622</v>
      </c>
      <c r="C1789" s="2">
        <v>716.41772121999998</v>
      </c>
      <c r="D1789" s="2">
        <v>716.41772121999998</v>
      </c>
      <c r="E1789" s="2">
        <v>0</v>
      </c>
      <c r="F1789" s="2">
        <v>3</v>
      </c>
      <c r="G1789" s="3">
        <v>0</v>
      </c>
    </row>
    <row r="1790" spans="1:7" x14ac:dyDescent="0.25">
      <c r="A1790" s="2">
        <v>2014</v>
      </c>
      <c r="B1790" s="2" t="s">
        <v>1623</v>
      </c>
      <c r="C1790" s="2">
        <v>243.03526780000001</v>
      </c>
      <c r="D1790" s="2">
        <v>243.03526780000001</v>
      </c>
      <c r="E1790" s="2">
        <v>0</v>
      </c>
      <c r="F1790" s="2">
        <v>9</v>
      </c>
      <c r="G1790" s="3">
        <v>0</v>
      </c>
    </row>
    <row r="1791" spans="1:7" x14ac:dyDescent="0.25">
      <c r="A1791" s="2">
        <v>2014</v>
      </c>
      <c r="B1791" s="2" t="s">
        <v>1624</v>
      </c>
      <c r="C1791" s="2">
        <v>243.03526780000001</v>
      </c>
      <c r="D1791" s="2">
        <v>243.03526780000001</v>
      </c>
      <c r="E1791" s="2">
        <v>0</v>
      </c>
      <c r="F1791" s="2">
        <v>4</v>
      </c>
      <c r="G1791" s="3">
        <v>0</v>
      </c>
    </row>
    <row r="1792" spans="1:7" x14ac:dyDescent="0.25">
      <c r="A1792" s="2">
        <v>2014</v>
      </c>
      <c r="B1792" s="2" t="s">
        <v>1625</v>
      </c>
      <c r="C1792" s="2">
        <v>243.03526780000001</v>
      </c>
      <c r="D1792" s="2">
        <v>243.03526780000001</v>
      </c>
      <c r="E1792" s="2">
        <v>0</v>
      </c>
      <c r="F1792" s="2">
        <v>4</v>
      </c>
      <c r="G1792" s="3">
        <v>0</v>
      </c>
    </row>
    <row r="1793" spans="1:7" x14ac:dyDescent="0.25">
      <c r="A1793" s="2">
        <v>2014</v>
      </c>
      <c r="B1793" s="2" t="s">
        <v>1626</v>
      </c>
      <c r="C1793" s="2">
        <v>243.03526780000001</v>
      </c>
      <c r="D1793" s="2">
        <v>243.03526780000001</v>
      </c>
      <c r="E1793" s="2">
        <v>0</v>
      </c>
      <c r="F1793" s="2">
        <v>1</v>
      </c>
      <c r="G1793" s="3">
        <v>0</v>
      </c>
    </row>
    <row r="1794" spans="1:7" x14ac:dyDescent="0.25">
      <c r="A1794" s="2">
        <v>2014</v>
      </c>
      <c r="B1794" s="2" t="s">
        <v>1627</v>
      </c>
      <c r="C1794" s="2">
        <v>2910.1020048</v>
      </c>
      <c r="D1794" s="2">
        <v>2910.1020048</v>
      </c>
      <c r="E1794" s="2">
        <v>0</v>
      </c>
      <c r="F1794" s="2">
        <v>1</v>
      </c>
      <c r="G1794" s="3">
        <v>0</v>
      </c>
    </row>
    <row r="1795" spans="1:7" x14ac:dyDescent="0.25">
      <c r="A1795" s="2">
        <v>2014</v>
      </c>
      <c r="B1795" s="2" t="s">
        <v>1628</v>
      </c>
      <c r="C1795" s="2">
        <v>2910.1020048</v>
      </c>
      <c r="D1795" s="2">
        <v>2910.1020048</v>
      </c>
      <c r="E1795" s="2">
        <v>1.5432358352941429</v>
      </c>
      <c r="F1795" s="2">
        <v>1</v>
      </c>
      <c r="G1795" s="3">
        <v>1</v>
      </c>
    </row>
    <row r="1796" spans="1:7" x14ac:dyDescent="0.25">
      <c r="A1796" s="2">
        <v>2014</v>
      </c>
      <c r="B1796" s="2" t="s">
        <v>1629</v>
      </c>
      <c r="C1796" s="2">
        <v>221.70067624000001</v>
      </c>
      <c r="D1796" s="2">
        <v>221.70067624000001</v>
      </c>
      <c r="E1796" s="2">
        <v>0</v>
      </c>
      <c r="F1796" s="2">
        <v>4</v>
      </c>
      <c r="G1796" s="3">
        <v>0</v>
      </c>
    </row>
    <row r="1797" spans="1:7" x14ac:dyDescent="0.25">
      <c r="A1797" s="2">
        <v>2014</v>
      </c>
      <c r="B1797" s="2" t="s">
        <v>1630</v>
      </c>
      <c r="C1797" s="2">
        <v>443.40135249000002</v>
      </c>
      <c r="D1797" s="2">
        <v>443.40135249000002</v>
      </c>
      <c r="E1797" s="2">
        <v>0</v>
      </c>
      <c r="F1797" s="2">
        <v>2</v>
      </c>
      <c r="G1797" s="3">
        <v>0</v>
      </c>
    </row>
    <row r="1798" spans="1:7" x14ac:dyDescent="0.25">
      <c r="A1798" s="2">
        <v>2014</v>
      </c>
      <c r="B1798" s="2" t="s">
        <v>1631</v>
      </c>
      <c r="C1798" s="2">
        <v>221.70067624000001</v>
      </c>
      <c r="D1798" s="2">
        <v>221.70067624000001</v>
      </c>
      <c r="E1798" s="2">
        <v>0</v>
      </c>
      <c r="F1798" s="2">
        <v>9</v>
      </c>
      <c r="G1798" s="3">
        <v>0</v>
      </c>
    </row>
    <row r="1799" spans="1:7" x14ac:dyDescent="0.25">
      <c r="A1799" s="2">
        <v>2014</v>
      </c>
      <c r="B1799" s="2" t="s">
        <v>2058</v>
      </c>
      <c r="C1799" s="2">
        <v>221.70067624000001</v>
      </c>
      <c r="D1799" s="2">
        <v>221.70067624000001</v>
      </c>
      <c r="E1799" s="2">
        <v>0</v>
      </c>
      <c r="F1799" s="2">
        <v>2</v>
      </c>
      <c r="G1799" s="3">
        <v>0</v>
      </c>
    </row>
    <row r="1800" spans="1:7" x14ac:dyDescent="0.25">
      <c r="A1800" s="2">
        <v>2014</v>
      </c>
      <c r="B1800" s="2" t="s">
        <v>1632</v>
      </c>
      <c r="C1800" s="2">
        <v>221.70067624000001</v>
      </c>
      <c r="D1800" s="2">
        <v>221.70067624000001</v>
      </c>
      <c r="E1800" s="2">
        <v>0</v>
      </c>
      <c r="F1800" s="2">
        <v>6</v>
      </c>
      <c r="G1800" s="3">
        <v>0</v>
      </c>
    </row>
    <row r="1801" spans="1:7" x14ac:dyDescent="0.25">
      <c r="A1801" s="2">
        <v>2014</v>
      </c>
      <c r="B1801" s="2" t="s">
        <v>1633</v>
      </c>
      <c r="C1801" s="2">
        <v>126.46260734000001</v>
      </c>
      <c r="D1801" s="2">
        <v>126.46260734000001</v>
      </c>
      <c r="E1801" s="2">
        <v>1.5432358352941429</v>
      </c>
      <c r="F1801" s="2">
        <v>4</v>
      </c>
      <c r="G1801" s="3">
        <v>1</v>
      </c>
    </row>
    <row r="1802" spans="1:7" x14ac:dyDescent="0.25">
      <c r="A1802" s="2">
        <v>2014</v>
      </c>
      <c r="B1802" s="2" t="s">
        <v>1634</v>
      </c>
      <c r="C1802" s="2">
        <v>126.46260734000001</v>
      </c>
      <c r="D1802" s="2">
        <v>126.46260734000001</v>
      </c>
      <c r="E1802" s="2">
        <v>1.5211896090756554</v>
      </c>
      <c r="F1802" s="2">
        <v>16</v>
      </c>
      <c r="G1802" s="3">
        <v>5</v>
      </c>
    </row>
    <row r="1803" spans="1:7" x14ac:dyDescent="0.25">
      <c r="A1803" s="2">
        <v>2014</v>
      </c>
      <c r="B1803" s="2" t="s">
        <v>2059</v>
      </c>
      <c r="C1803" s="2">
        <v>184.43574923</v>
      </c>
      <c r="D1803" s="2">
        <v>184.43574923</v>
      </c>
      <c r="E1803" s="2">
        <v>0</v>
      </c>
      <c r="F1803" s="2">
        <v>4</v>
      </c>
      <c r="G1803" s="3">
        <v>0</v>
      </c>
    </row>
    <row r="1804" spans="1:7" x14ac:dyDescent="0.25">
      <c r="A1804" s="2">
        <v>2014</v>
      </c>
      <c r="B1804" s="2" t="s">
        <v>1635</v>
      </c>
      <c r="C1804" s="2">
        <v>261.33118112</v>
      </c>
      <c r="D1804" s="2">
        <v>261.33118112</v>
      </c>
      <c r="E1804" s="2">
        <v>0</v>
      </c>
      <c r="F1804" s="2">
        <v>6</v>
      </c>
      <c r="G1804" s="3">
        <v>0</v>
      </c>
    </row>
    <row r="1805" spans="1:7" x14ac:dyDescent="0.25">
      <c r="A1805" s="2">
        <v>2014</v>
      </c>
      <c r="B1805" s="2" t="s">
        <v>2060</v>
      </c>
      <c r="C1805" s="2">
        <v>261.33118112</v>
      </c>
      <c r="D1805" s="2">
        <v>261.33118112</v>
      </c>
      <c r="E1805" s="2">
        <v>0</v>
      </c>
      <c r="F1805" s="2">
        <v>6</v>
      </c>
      <c r="G1805" s="3">
        <v>0</v>
      </c>
    </row>
    <row r="1806" spans="1:7" x14ac:dyDescent="0.25">
      <c r="A1806" s="2">
        <v>2014</v>
      </c>
      <c r="B1806" s="2" t="s">
        <v>1636</v>
      </c>
      <c r="C1806" s="2">
        <v>2109.4374122999998</v>
      </c>
      <c r="D1806" s="2">
        <v>2109.4374122999998</v>
      </c>
      <c r="E1806" s="2">
        <v>0</v>
      </c>
      <c r="F1806" s="2">
        <v>4</v>
      </c>
      <c r="G1806" s="3">
        <v>0</v>
      </c>
    </row>
    <row r="1807" spans="1:7" x14ac:dyDescent="0.25">
      <c r="A1807" s="2">
        <v>2014</v>
      </c>
      <c r="B1807" s="2" t="s">
        <v>1637</v>
      </c>
      <c r="C1807" s="2">
        <v>12656.624474</v>
      </c>
      <c r="D1807" s="2">
        <v>12656.624474</v>
      </c>
      <c r="E1807" s="2">
        <v>1.3227735731092654</v>
      </c>
      <c r="F1807" s="2">
        <v>6</v>
      </c>
      <c r="G1807" s="3">
        <v>3.5</v>
      </c>
    </row>
    <row r="1808" spans="1:7" x14ac:dyDescent="0.25">
      <c r="A1808" s="2">
        <v>2014</v>
      </c>
      <c r="B1808" s="2" t="s">
        <v>1638</v>
      </c>
      <c r="C1808" s="2">
        <v>226.20902000999999</v>
      </c>
      <c r="D1808" s="2">
        <v>226.20902000999999</v>
      </c>
      <c r="E1808" s="2">
        <v>0</v>
      </c>
      <c r="F1808" s="2">
        <v>4</v>
      </c>
      <c r="G1808" s="3">
        <v>0</v>
      </c>
    </row>
    <row r="1809" spans="1:7" x14ac:dyDescent="0.25">
      <c r="A1809" s="2">
        <v>2014</v>
      </c>
      <c r="B1809" s="2" t="s">
        <v>1639</v>
      </c>
      <c r="C1809" s="2">
        <v>2615.8714175</v>
      </c>
      <c r="D1809" s="2">
        <v>2615.8714175</v>
      </c>
      <c r="E1809" s="2">
        <v>0</v>
      </c>
      <c r="F1809" s="2">
        <v>1</v>
      </c>
      <c r="G1809" s="3">
        <v>0</v>
      </c>
    </row>
    <row r="1810" spans="1:7" x14ac:dyDescent="0.25">
      <c r="A1810" s="2">
        <v>2014</v>
      </c>
      <c r="B1810" s="2" t="s">
        <v>1640</v>
      </c>
      <c r="C1810" s="2">
        <v>1030.6733601999999</v>
      </c>
      <c r="D1810" s="2">
        <v>1030.6733601999999</v>
      </c>
      <c r="E1810" s="2">
        <v>0</v>
      </c>
      <c r="F1810" s="2">
        <v>1</v>
      </c>
      <c r="G1810" s="3">
        <v>0</v>
      </c>
    </row>
    <row r="1811" spans="1:7" x14ac:dyDescent="0.25">
      <c r="A1811" s="2">
        <v>2014</v>
      </c>
      <c r="B1811" s="2" t="s">
        <v>1641</v>
      </c>
      <c r="C1811" s="2">
        <v>651.68482836999999</v>
      </c>
      <c r="D1811" s="2">
        <v>651.68482836999999</v>
      </c>
      <c r="E1811" s="2">
        <v>0</v>
      </c>
      <c r="F1811" s="2">
        <v>1</v>
      </c>
      <c r="G1811" s="3">
        <v>0</v>
      </c>
    </row>
    <row r="1812" spans="1:7" x14ac:dyDescent="0.25">
      <c r="A1812" s="2">
        <v>2014</v>
      </c>
      <c r="B1812" s="2" t="s">
        <v>2061</v>
      </c>
      <c r="C1812" s="2">
        <v>651.68482836999999</v>
      </c>
      <c r="D1812" s="2">
        <v>651.68482836999999</v>
      </c>
      <c r="E1812" s="2">
        <v>0</v>
      </c>
      <c r="F1812" s="2">
        <v>2</v>
      </c>
      <c r="G1812" s="3">
        <v>0</v>
      </c>
    </row>
    <row r="1813" spans="1:7" x14ac:dyDescent="0.25">
      <c r="A1813" s="2">
        <v>2014</v>
      </c>
      <c r="B1813" s="2" t="s">
        <v>1642</v>
      </c>
      <c r="C1813" s="2">
        <v>651.68482836999999</v>
      </c>
      <c r="D1813" s="2">
        <v>651.68482836999999</v>
      </c>
      <c r="E1813" s="2">
        <v>0</v>
      </c>
      <c r="F1813" s="2">
        <v>3</v>
      </c>
      <c r="G1813" s="3">
        <v>0</v>
      </c>
    </row>
    <row r="1814" spans="1:7" x14ac:dyDescent="0.25">
      <c r="A1814" s="2">
        <v>2014</v>
      </c>
      <c r="B1814" s="2" t="s">
        <v>1643</v>
      </c>
      <c r="C1814" s="2">
        <v>651.68482836999999</v>
      </c>
      <c r="D1814" s="2">
        <v>651.68482836999999</v>
      </c>
      <c r="E1814" s="2">
        <v>0</v>
      </c>
      <c r="F1814" s="2">
        <v>4</v>
      </c>
      <c r="G1814" s="3">
        <v>0</v>
      </c>
    </row>
    <row r="1815" spans="1:7" x14ac:dyDescent="0.25">
      <c r="A1815" s="2">
        <v>2014</v>
      </c>
      <c r="B1815" s="2" t="s">
        <v>1644</v>
      </c>
      <c r="C1815" s="2">
        <v>1629.2120709000001</v>
      </c>
      <c r="D1815" s="2">
        <v>1629.2120709000001</v>
      </c>
      <c r="E1815" s="2">
        <v>1.4330047042017042</v>
      </c>
      <c r="F1815" s="2">
        <v>10</v>
      </c>
      <c r="G1815" s="3">
        <v>1</v>
      </c>
    </row>
    <row r="1816" spans="1:7" x14ac:dyDescent="0.25">
      <c r="A1816" s="2">
        <v>2014</v>
      </c>
      <c r="B1816" s="2" t="s">
        <v>1645</v>
      </c>
      <c r="C1816" s="2">
        <v>264.0242475</v>
      </c>
      <c r="D1816" s="2">
        <v>264.0242475</v>
      </c>
      <c r="E1816" s="2">
        <v>0</v>
      </c>
      <c r="F1816" s="2">
        <v>4</v>
      </c>
      <c r="G1816" s="3">
        <v>0</v>
      </c>
    </row>
    <row r="1817" spans="1:7" x14ac:dyDescent="0.25">
      <c r="A1817" s="2">
        <v>2014</v>
      </c>
      <c r="B1817" s="2" t="s">
        <v>1646</v>
      </c>
      <c r="C1817" s="2">
        <v>264.0242475</v>
      </c>
      <c r="D1817" s="2">
        <v>264.0242475</v>
      </c>
      <c r="E1817" s="2">
        <v>0</v>
      </c>
      <c r="F1817" s="2">
        <v>6</v>
      </c>
      <c r="G1817" s="3">
        <v>0</v>
      </c>
    </row>
    <row r="1818" spans="1:7" x14ac:dyDescent="0.25">
      <c r="A1818" s="2">
        <v>2014</v>
      </c>
      <c r="B1818" s="2" t="s">
        <v>1647</v>
      </c>
      <c r="C1818" s="2">
        <v>264.0242475</v>
      </c>
      <c r="D1818" s="2">
        <v>264.0242475</v>
      </c>
      <c r="E1818" s="2">
        <v>0</v>
      </c>
      <c r="F1818" s="2">
        <v>2</v>
      </c>
      <c r="G1818" s="3">
        <v>0</v>
      </c>
    </row>
    <row r="1819" spans="1:7" x14ac:dyDescent="0.25">
      <c r="A1819" s="2">
        <v>2014</v>
      </c>
      <c r="B1819" s="2" t="s">
        <v>1648</v>
      </c>
      <c r="C1819" s="2">
        <v>264.0242475</v>
      </c>
      <c r="D1819" s="2">
        <v>264.0242475</v>
      </c>
      <c r="E1819" s="2">
        <v>0</v>
      </c>
      <c r="F1819" s="2">
        <v>6</v>
      </c>
      <c r="G1819" s="3">
        <v>0</v>
      </c>
    </row>
    <row r="1820" spans="1:7" x14ac:dyDescent="0.25">
      <c r="A1820" s="2">
        <v>2014</v>
      </c>
      <c r="B1820" s="2" t="s">
        <v>1649</v>
      </c>
      <c r="C1820" s="2">
        <v>477.55129348000003</v>
      </c>
      <c r="D1820" s="2">
        <v>477.55129348000003</v>
      </c>
      <c r="E1820" s="2">
        <v>1.2345886682353142</v>
      </c>
      <c r="F1820" s="2">
        <v>4</v>
      </c>
      <c r="G1820" s="3">
        <v>10</v>
      </c>
    </row>
    <row r="1821" spans="1:7" x14ac:dyDescent="0.25">
      <c r="A1821" s="2">
        <v>2014</v>
      </c>
      <c r="B1821" s="2" t="s">
        <v>1650</v>
      </c>
      <c r="C1821" s="2">
        <v>537.13347954000005</v>
      </c>
      <c r="D1821" s="2">
        <v>537.13347954000005</v>
      </c>
      <c r="E1821" s="2">
        <v>0</v>
      </c>
      <c r="F1821" s="2">
        <v>2</v>
      </c>
      <c r="G1821" s="3">
        <v>0</v>
      </c>
    </row>
    <row r="1822" spans="1:7" x14ac:dyDescent="0.25">
      <c r="A1822" s="2">
        <v>2014</v>
      </c>
      <c r="B1822" s="2" t="s">
        <v>1651</v>
      </c>
      <c r="C1822" s="2">
        <v>805.70021930999997</v>
      </c>
      <c r="D1822" s="2">
        <v>805.70021930999997</v>
      </c>
      <c r="E1822" s="2">
        <v>0</v>
      </c>
      <c r="F1822" s="2">
        <v>3</v>
      </c>
      <c r="G1822" s="3">
        <v>0</v>
      </c>
    </row>
    <row r="1823" spans="1:7" x14ac:dyDescent="0.25">
      <c r="A1823" s="2">
        <v>2014</v>
      </c>
      <c r="B1823" s="2" t="s">
        <v>1652</v>
      </c>
      <c r="C1823" s="2">
        <v>537.13347954000005</v>
      </c>
      <c r="D1823" s="2">
        <v>537.13347954000005</v>
      </c>
      <c r="E1823" s="2">
        <v>0</v>
      </c>
      <c r="F1823" s="2">
        <v>12</v>
      </c>
      <c r="G1823" s="3">
        <v>0</v>
      </c>
    </row>
    <row r="1824" spans="1:7" x14ac:dyDescent="0.25">
      <c r="A1824" s="2">
        <v>2014</v>
      </c>
      <c r="B1824" s="2" t="s">
        <v>2062</v>
      </c>
      <c r="C1824" s="2">
        <v>354.10499046000001</v>
      </c>
      <c r="D1824" s="2">
        <v>354.10499046000001</v>
      </c>
      <c r="E1824" s="2">
        <v>0</v>
      </c>
      <c r="F1824" s="2">
        <v>3</v>
      </c>
      <c r="G1824" s="3">
        <v>0</v>
      </c>
    </row>
    <row r="1825" spans="1:7" x14ac:dyDescent="0.25">
      <c r="A1825" s="2">
        <v>2014</v>
      </c>
      <c r="B1825" s="2" t="s">
        <v>2063</v>
      </c>
      <c r="C1825" s="2">
        <v>354.10499046000001</v>
      </c>
      <c r="D1825" s="2">
        <v>354.10499046000001</v>
      </c>
      <c r="E1825" s="2">
        <v>0</v>
      </c>
      <c r="F1825" s="2">
        <v>2</v>
      </c>
      <c r="G1825" s="3">
        <v>0</v>
      </c>
    </row>
    <row r="1826" spans="1:7" x14ac:dyDescent="0.25">
      <c r="A1826" s="2">
        <v>2014</v>
      </c>
      <c r="B1826" s="2" t="s">
        <v>2064</v>
      </c>
      <c r="C1826" s="2">
        <v>380.52032299000001</v>
      </c>
      <c r="D1826" s="2">
        <v>380.52032299000001</v>
      </c>
      <c r="E1826" s="2">
        <v>0</v>
      </c>
      <c r="F1826" s="2">
        <v>2</v>
      </c>
      <c r="G1826" s="3">
        <v>0</v>
      </c>
    </row>
    <row r="1827" spans="1:7" x14ac:dyDescent="0.25">
      <c r="A1827" s="2">
        <v>2014</v>
      </c>
      <c r="B1827" s="2" t="s">
        <v>1653</v>
      </c>
      <c r="C1827" s="2">
        <v>2271.5783203000001</v>
      </c>
      <c r="D1827" s="2">
        <v>2271.5783203000001</v>
      </c>
      <c r="E1827" s="2">
        <v>0</v>
      </c>
      <c r="F1827" s="2">
        <v>1</v>
      </c>
      <c r="G1827" s="3">
        <v>0</v>
      </c>
    </row>
    <row r="1828" spans="1:7" x14ac:dyDescent="0.25">
      <c r="A1828" s="2">
        <v>2014</v>
      </c>
      <c r="B1828" s="2" t="s">
        <v>1654</v>
      </c>
      <c r="C1828" s="2">
        <v>881.88397655999995</v>
      </c>
      <c r="D1828" s="2">
        <v>881.88397655999995</v>
      </c>
      <c r="E1828" s="2">
        <v>0</v>
      </c>
      <c r="F1828" s="2">
        <v>1</v>
      </c>
      <c r="G1828" s="3">
        <v>0</v>
      </c>
    </row>
    <row r="1829" spans="1:7" x14ac:dyDescent="0.25">
      <c r="A1829" s="2">
        <v>2014</v>
      </c>
      <c r="B1829" s="2" t="s">
        <v>1655</v>
      </c>
      <c r="C1829" s="2">
        <v>881.88397655999995</v>
      </c>
      <c r="D1829" s="2">
        <v>881.88397655999995</v>
      </c>
      <c r="E1829" s="2">
        <v>0</v>
      </c>
      <c r="F1829" s="2">
        <v>1</v>
      </c>
      <c r="G1829" s="3">
        <v>0</v>
      </c>
    </row>
    <row r="1830" spans="1:7" x14ac:dyDescent="0.25">
      <c r="A1830" s="2">
        <v>2014</v>
      </c>
      <c r="B1830" s="2" t="s">
        <v>2065</v>
      </c>
      <c r="C1830" s="2">
        <v>258.42899863999997</v>
      </c>
      <c r="D1830" s="2">
        <v>258.42899863999997</v>
      </c>
      <c r="E1830" s="2">
        <v>0</v>
      </c>
      <c r="F1830" s="2">
        <v>2</v>
      </c>
      <c r="G1830" s="3">
        <v>0</v>
      </c>
    </row>
    <row r="1831" spans="1:7" x14ac:dyDescent="0.25">
      <c r="A1831" s="2">
        <v>2014</v>
      </c>
      <c r="B1831" s="2" t="s">
        <v>1656</v>
      </c>
      <c r="C1831" s="2">
        <v>258.42899863999997</v>
      </c>
      <c r="D1831" s="2">
        <v>258.42899863999997</v>
      </c>
      <c r="E1831" s="2">
        <v>0</v>
      </c>
      <c r="F1831" s="2">
        <v>1</v>
      </c>
      <c r="G1831" s="3">
        <v>0</v>
      </c>
    </row>
    <row r="1832" spans="1:7" x14ac:dyDescent="0.25">
      <c r="A1832" s="2">
        <v>2014</v>
      </c>
      <c r="B1832" s="2" t="s">
        <v>2066</v>
      </c>
      <c r="C1832" s="2">
        <v>258.42899863999997</v>
      </c>
      <c r="D1832" s="2">
        <v>258.42899863999997</v>
      </c>
      <c r="E1832" s="2">
        <v>0</v>
      </c>
      <c r="F1832" s="2">
        <v>2</v>
      </c>
      <c r="G1832" s="3">
        <v>0</v>
      </c>
    </row>
    <row r="1833" spans="1:7" x14ac:dyDescent="0.25">
      <c r="A1833" s="2">
        <v>2014</v>
      </c>
      <c r="B1833" s="2" t="s">
        <v>1657</v>
      </c>
      <c r="C1833" s="2">
        <v>258.42899863999997</v>
      </c>
      <c r="D1833" s="2">
        <v>258.42899863999997</v>
      </c>
      <c r="E1833" s="2">
        <v>0</v>
      </c>
      <c r="F1833" s="2">
        <v>4</v>
      </c>
      <c r="G1833" s="3">
        <v>0</v>
      </c>
    </row>
    <row r="1834" spans="1:7" x14ac:dyDescent="0.25">
      <c r="A1834" s="2">
        <v>2014</v>
      </c>
      <c r="B1834" s="2" t="s">
        <v>1658</v>
      </c>
      <c r="C1834" s="2">
        <v>270.55017516999999</v>
      </c>
      <c r="D1834" s="2">
        <v>270.55017516999999</v>
      </c>
      <c r="E1834" s="2">
        <v>1.3778891386554848</v>
      </c>
      <c r="F1834" s="2">
        <v>4</v>
      </c>
      <c r="G1834" s="3">
        <v>8</v>
      </c>
    </row>
    <row r="1835" spans="1:7" x14ac:dyDescent="0.25">
      <c r="A1835" s="2">
        <v>2014</v>
      </c>
      <c r="B1835" s="2" t="s">
        <v>1659</v>
      </c>
      <c r="C1835" s="2">
        <v>270.55017516999999</v>
      </c>
      <c r="D1835" s="2">
        <v>270.55017516999999</v>
      </c>
      <c r="E1835" s="2">
        <v>0</v>
      </c>
      <c r="F1835" s="2">
        <v>2</v>
      </c>
      <c r="G1835" s="3">
        <v>0</v>
      </c>
    </row>
    <row r="1836" spans="1:7" x14ac:dyDescent="0.25">
      <c r="A1836" s="2">
        <v>2014</v>
      </c>
      <c r="B1836" s="2" t="s">
        <v>2067</v>
      </c>
      <c r="C1836" s="2">
        <v>546.31430679000005</v>
      </c>
      <c r="D1836" s="2">
        <v>546.31430679000005</v>
      </c>
      <c r="E1836" s="2">
        <v>0</v>
      </c>
      <c r="F1836" s="2">
        <v>3</v>
      </c>
      <c r="G1836" s="3">
        <v>0</v>
      </c>
    </row>
    <row r="1837" spans="1:7" x14ac:dyDescent="0.25">
      <c r="A1837" s="2">
        <v>2014</v>
      </c>
      <c r="B1837" s="2" t="s">
        <v>2068</v>
      </c>
      <c r="C1837" s="2">
        <v>499.60709458000002</v>
      </c>
      <c r="D1837" s="2">
        <v>499.60709458000002</v>
      </c>
      <c r="E1837" s="2">
        <v>0</v>
      </c>
      <c r="F1837" s="2">
        <v>2</v>
      </c>
      <c r="G1837" s="3">
        <v>0</v>
      </c>
    </row>
    <row r="1838" spans="1:7" x14ac:dyDescent="0.25">
      <c r="A1838" s="2">
        <v>2014</v>
      </c>
      <c r="B1838" s="2" t="s">
        <v>1660</v>
      </c>
      <c r="C1838" s="2">
        <v>833.79199505999998</v>
      </c>
      <c r="D1838" s="2">
        <v>833.79199505999998</v>
      </c>
      <c r="E1838" s="2">
        <v>0</v>
      </c>
      <c r="F1838" s="2">
        <v>4</v>
      </c>
      <c r="G1838" s="3">
        <v>0</v>
      </c>
    </row>
    <row r="1839" spans="1:7" x14ac:dyDescent="0.25">
      <c r="A1839" s="2">
        <v>2014</v>
      </c>
      <c r="B1839" s="2" t="s">
        <v>2069</v>
      </c>
      <c r="C1839" s="2">
        <v>833.79199505999998</v>
      </c>
      <c r="D1839" s="2">
        <v>833.79199505999998</v>
      </c>
      <c r="E1839" s="2">
        <v>0</v>
      </c>
      <c r="F1839" s="2">
        <v>3</v>
      </c>
      <c r="G1839" s="3">
        <v>0</v>
      </c>
    </row>
    <row r="1840" spans="1:7" x14ac:dyDescent="0.25">
      <c r="A1840" s="2">
        <v>2014</v>
      </c>
      <c r="B1840" s="2" t="s">
        <v>1661</v>
      </c>
      <c r="C1840" s="2">
        <v>833.79199505999998</v>
      </c>
      <c r="D1840" s="2">
        <v>833.79199505999998</v>
      </c>
      <c r="E1840" s="2">
        <v>0</v>
      </c>
      <c r="F1840" s="2">
        <v>1</v>
      </c>
      <c r="G1840" s="3">
        <v>0</v>
      </c>
    </row>
    <row r="1841" spans="1:7" x14ac:dyDescent="0.25">
      <c r="A1841" s="2">
        <v>2014</v>
      </c>
      <c r="B1841" s="2" t="s">
        <v>1662</v>
      </c>
      <c r="C1841" s="2">
        <v>833.79199505999998</v>
      </c>
      <c r="D1841" s="2">
        <v>833.79199505999998</v>
      </c>
      <c r="E1841" s="2">
        <v>0</v>
      </c>
      <c r="F1841" s="2">
        <v>4</v>
      </c>
      <c r="G1841" s="3">
        <v>0</v>
      </c>
    </row>
    <row r="1842" spans="1:7" x14ac:dyDescent="0.25">
      <c r="A1842" s="2">
        <v>2014</v>
      </c>
      <c r="B1842" s="2" t="s">
        <v>1663</v>
      </c>
      <c r="C1842" s="2">
        <v>833.79199505999998</v>
      </c>
      <c r="D1842" s="2">
        <v>833.79199505999998</v>
      </c>
      <c r="E1842" s="2">
        <v>0</v>
      </c>
      <c r="F1842" s="2">
        <v>1</v>
      </c>
      <c r="G1842" s="3">
        <v>0</v>
      </c>
    </row>
    <row r="1843" spans="1:7" x14ac:dyDescent="0.25">
      <c r="A1843" s="2">
        <v>2014</v>
      </c>
      <c r="B1843" s="2" t="s">
        <v>1664</v>
      </c>
      <c r="C1843" s="2">
        <v>833.79199505999998</v>
      </c>
      <c r="D1843" s="2">
        <v>833.79199505999998</v>
      </c>
      <c r="E1843" s="2">
        <v>0</v>
      </c>
      <c r="F1843" s="2">
        <v>2</v>
      </c>
      <c r="G1843" s="3">
        <v>0</v>
      </c>
    </row>
    <row r="1844" spans="1:7" x14ac:dyDescent="0.25">
      <c r="A1844" s="2">
        <v>2014</v>
      </c>
      <c r="B1844" s="2" t="s">
        <v>1665</v>
      </c>
      <c r="C1844" s="2">
        <v>1250.6879925999999</v>
      </c>
      <c r="D1844" s="2">
        <v>1250.6879925999999</v>
      </c>
      <c r="E1844" s="2">
        <v>0</v>
      </c>
      <c r="F1844" s="2">
        <v>3</v>
      </c>
      <c r="G1844" s="3">
        <v>0</v>
      </c>
    </row>
    <row r="1845" spans="1:7" x14ac:dyDescent="0.25">
      <c r="A1845" s="2">
        <v>2014</v>
      </c>
      <c r="B1845" s="2" t="s">
        <v>1666</v>
      </c>
      <c r="C1845" s="2">
        <v>362.56328653000003</v>
      </c>
      <c r="D1845" s="2">
        <v>362.56328653000003</v>
      </c>
      <c r="E1845" s="2">
        <v>0</v>
      </c>
      <c r="F1845" s="2">
        <v>4</v>
      </c>
      <c r="G1845" s="3">
        <v>0</v>
      </c>
    </row>
    <row r="1846" spans="1:7" x14ac:dyDescent="0.25">
      <c r="A1846" s="2">
        <v>2014</v>
      </c>
      <c r="B1846" s="2" t="s">
        <v>1667</v>
      </c>
      <c r="C1846" s="2">
        <v>362.56328653000003</v>
      </c>
      <c r="D1846" s="2">
        <v>362.56328653000003</v>
      </c>
      <c r="E1846" s="2">
        <v>0</v>
      </c>
      <c r="F1846" s="2">
        <v>2</v>
      </c>
      <c r="G1846" s="3">
        <v>0</v>
      </c>
    </row>
    <row r="1847" spans="1:7" x14ac:dyDescent="0.25">
      <c r="A1847" s="2">
        <v>2014</v>
      </c>
      <c r="B1847" s="2" t="s">
        <v>1668</v>
      </c>
      <c r="C1847" s="2">
        <v>362.56328653000003</v>
      </c>
      <c r="D1847" s="2">
        <v>362.56328653000003</v>
      </c>
      <c r="E1847" s="2">
        <v>0</v>
      </c>
      <c r="F1847" s="2">
        <v>4</v>
      </c>
      <c r="G1847" s="3">
        <v>0</v>
      </c>
    </row>
    <row r="1848" spans="1:7" x14ac:dyDescent="0.25">
      <c r="A1848" s="2">
        <v>2014</v>
      </c>
      <c r="B1848" s="2" t="s">
        <v>1669</v>
      </c>
      <c r="C1848" s="2">
        <v>362.56328653000008</v>
      </c>
      <c r="D1848" s="2">
        <v>362.56328653000008</v>
      </c>
      <c r="E1848" s="2">
        <v>0</v>
      </c>
      <c r="F1848" s="2">
        <v>12</v>
      </c>
      <c r="G1848" s="3">
        <v>0</v>
      </c>
    </row>
    <row r="1849" spans="1:7" x14ac:dyDescent="0.25">
      <c r="A1849" s="2">
        <v>2014</v>
      </c>
      <c r="B1849" s="2" t="s">
        <v>2070</v>
      </c>
      <c r="C1849" s="2">
        <v>362.56328653000003</v>
      </c>
      <c r="D1849" s="2">
        <v>362.56328653000003</v>
      </c>
      <c r="E1849" s="2">
        <v>0</v>
      </c>
      <c r="F1849" s="2">
        <v>2</v>
      </c>
      <c r="G1849" s="3">
        <v>0</v>
      </c>
    </row>
    <row r="1850" spans="1:7" x14ac:dyDescent="0.25">
      <c r="A1850" s="2">
        <v>2014</v>
      </c>
      <c r="B1850" s="2" t="s">
        <v>1670</v>
      </c>
      <c r="C1850" s="2">
        <v>362.56328653000003</v>
      </c>
      <c r="D1850" s="2">
        <v>362.56328653000003</v>
      </c>
      <c r="E1850" s="2">
        <v>0</v>
      </c>
      <c r="F1850" s="2">
        <v>4</v>
      </c>
      <c r="G1850" s="3">
        <v>0</v>
      </c>
    </row>
    <row r="1851" spans="1:7" x14ac:dyDescent="0.25">
      <c r="A1851" s="2">
        <v>2014</v>
      </c>
      <c r="B1851" s="2" t="s">
        <v>1671</v>
      </c>
      <c r="C1851" s="2">
        <v>362.56328653000003</v>
      </c>
      <c r="D1851" s="2">
        <v>362.56328653000003</v>
      </c>
      <c r="E1851" s="2">
        <v>0</v>
      </c>
      <c r="F1851" s="2">
        <v>1</v>
      </c>
      <c r="G1851" s="3">
        <v>0</v>
      </c>
    </row>
    <row r="1852" spans="1:7" x14ac:dyDescent="0.25">
      <c r="A1852" s="2">
        <v>2014</v>
      </c>
      <c r="B1852" s="2" t="s">
        <v>1672</v>
      </c>
      <c r="C1852" s="2">
        <v>362.56328653000003</v>
      </c>
      <c r="D1852" s="2">
        <v>362.56328653000003</v>
      </c>
      <c r="E1852" s="2">
        <v>0</v>
      </c>
      <c r="F1852" s="2">
        <v>2</v>
      </c>
      <c r="G1852" s="3">
        <v>0</v>
      </c>
    </row>
    <row r="1853" spans="1:7" x14ac:dyDescent="0.25">
      <c r="A1853" s="2">
        <v>2014</v>
      </c>
      <c r="B1853" s="2" t="s">
        <v>1673</v>
      </c>
      <c r="C1853" s="2">
        <v>744.72996247000003</v>
      </c>
      <c r="D1853" s="2">
        <v>744.72996247000003</v>
      </c>
      <c r="E1853" s="2">
        <v>0</v>
      </c>
      <c r="F1853" s="2">
        <v>1</v>
      </c>
      <c r="G1853" s="3">
        <v>0</v>
      </c>
    </row>
    <row r="1854" spans="1:7" x14ac:dyDescent="0.25">
      <c r="A1854" s="2">
        <v>2014</v>
      </c>
      <c r="B1854" s="2" t="s">
        <v>1674</v>
      </c>
      <c r="C1854" s="2">
        <v>1062.5313093</v>
      </c>
      <c r="D1854" s="2">
        <v>1062.5313093</v>
      </c>
      <c r="E1854" s="2">
        <v>0</v>
      </c>
      <c r="F1854" s="2">
        <v>6</v>
      </c>
      <c r="G1854" s="3">
        <v>0</v>
      </c>
    </row>
    <row r="1855" spans="1:7" x14ac:dyDescent="0.25">
      <c r="A1855" s="2">
        <v>2014</v>
      </c>
      <c r="B1855" s="2" t="s">
        <v>1675</v>
      </c>
      <c r="C1855" s="2">
        <v>744.72996247000003</v>
      </c>
      <c r="D1855" s="2">
        <v>744.72996247000003</v>
      </c>
      <c r="E1855" s="2">
        <v>0</v>
      </c>
      <c r="F1855" s="2">
        <v>4</v>
      </c>
      <c r="G1855" s="3">
        <v>0</v>
      </c>
    </row>
    <row r="1856" spans="1:7" x14ac:dyDescent="0.25">
      <c r="A1856" s="2">
        <v>2014</v>
      </c>
      <c r="B1856" s="2" t="s">
        <v>1676</v>
      </c>
      <c r="C1856" s="2">
        <v>496.76597042999998</v>
      </c>
      <c r="D1856" s="2">
        <v>496.76597042999998</v>
      </c>
      <c r="E1856" s="2">
        <v>0</v>
      </c>
      <c r="F1856" s="2">
        <v>4</v>
      </c>
      <c r="G1856" s="3">
        <v>0</v>
      </c>
    </row>
    <row r="1857" spans="1:7" x14ac:dyDescent="0.25">
      <c r="A1857" s="2">
        <v>2014</v>
      </c>
      <c r="B1857" s="2" t="s">
        <v>1677</v>
      </c>
      <c r="C1857" s="2">
        <v>496.76597042999998</v>
      </c>
      <c r="D1857" s="2">
        <v>496.76597042999998</v>
      </c>
      <c r="E1857" s="2">
        <v>0</v>
      </c>
      <c r="F1857" s="2">
        <v>4</v>
      </c>
      <c r="G1857" s="3">
        <v>0</v>
      </c>
    </row>
    <row r="1858" spans="1:7" x14ac:dyDescent="0.25">
      <c r="A1858" s="2">
        <v>2014</v>
      </c>
      <c r="B1858" s="2" t="s">
        <v>1678</v>
      </c>
      <c r="C1858" s="2">
        <v>496.76597042999998</v>
      </c>
      <c r="D1858" s="2">
        <v>496.76597042999998</v>
      </c>
      <c r="E1858" s="2">
        <v>0</v>
      </c>
      <c r="F1858" s="2">
        <v>4</v>
      </c>
      <c r="G1858" s="3">
        <v>0</v>
      </c>
    </row>
    <row r="1859" spans="1:7" x14ac:dyDescent="0.25">
      <c r="A1859" s="2">
        <v>2014</v>
      </c>
      <c r="B1859" s="2" t="s">
        <v>2071</v>
      </c>
      <c r="C1859" s="2">
        <v>179.74979037</v>
      </c>
      <c r="D1859" s="2">
        <v>179.74979037</v>
      </c>
      <c r="E1859" s="2">
        <v>0</v>
      </c>
      <c r="F1859" s="2">
        <v>4</v>
      </c>
      <c r="G1859" s="3">
        <v>0</v>
      </c>
    </row>
    <row r="1860" spans="1:7" x14ac:dyDescent="0.25">
      <c r="A1860" s="2">
        <v>2014</v>
      </c>
      <c r="B1860" s="2" t="s">
        <v>1679</v>
      </c>
      <c r="C1860" s="2">
        <v>62.435000539000001</v>
      </c>
      <c r="D1860" s="2">
        <v>62.435000539000001</v>
      </c>
      <c r="E1860" s="2">
        <v>0</v>
      </c>
      <c r="F1860" s="2">
        <v>4</v>
      </c>
      <c r="G1860" s="3">
        <v>0</v>
      </c>
    </row>
    <row r="1861" spans="1:7" x14ac:dyDescent="0.25">
      <c r="A1861" s="2">
        <v>2014</v>
      </c>
      <c r="B1861" s="2" t="s">
        <v>1680</v>
      </c>
      <c r="C1861" s="2">
        <v>2358.0460122</v>
      </c>
      <c r="D1861" s="2">
        <v>2358.0460122</v>
      </c>
      <c r="E1861" s="2">
        <v>0</v>
      </c>
      <c r="F1861" s="2">
        <v>1</v>
      </c>
      <c r="G1861" s="3">
        <v>0</v>
      </c>
    </row>
    <row r="1862" spans="1:7" x14ac:dyDescent="0.25">
      <c r="A1862" s="2">
        <v>2014</v>
      </c>
      <c r="B1862" s="2" t="s">
        <v>2072</v>
      </c>
      <c r="C1862" s="2">
        <v>857.55918980000001</v>
      </c>
      <c r="D1862" s="2">
        <v>857.55918980000001</v>
      </c>
      <c r="E1862" s="2">
        <v>0</v>
      </c>
      <c r="F1862" s="2">
        <v>3</v>
      </c>
      <c r="G1862" s="3">
        <v>0</v>
      </c>
    </row>
    <row r="1863" spans="1:7" x14ac:dyDescent="0.25">
      <c r="A1863" s="2">
        <v>2014</v>
      </c>
      <c r="B1863" s="2" t="s">
        <v>1681</v>
      </c>
      <c r="C1863" s="2">
        <v>857.55918980000001</v>
      </c>
      <c r="D1863" s="2">
        <v>857.55918980000001</v>
      </c>
      <c r="E1863" s="2">
        <v>0</v>
      </c>
      <c r="F1863" s="2">
        <v>4</v>
      </c>
      <c r="G1863" s="3">
        <v>0</v>
      </c>
    </row>
    <row r="1864" spans="1:7" x14ac:dyDescent="0.25">
      <c r="A1864" s="2">
        <v>2014</v>
      </c>
      <c r="B1864" s="2" t="s">
        <v>1682</v>
      </c>
      <c r="C1864" s="2">
        <v>43.522330214</v>
      </c>
      <c r="D1864" s="2">
        <v>43.522330214</v>
      </c>
      <c r="E1864" s="2">
        <v>0</v>
      </c>
      <c r="F1864" s="2">
        <v>1</v>
      </c>
      <c r="G1864" s="3">
        <v>0</v>
      </c>
    </row>
    <row r="1865" spans="1:7" x14ac:dyDescent="0.25">
      <c r="A1865" s="2">
        <v>2014</v>
      </c>
      <c r="B1865" s="2" t="s">
        <v>1683</v>
      </c>
      <c r="C1865" s="2">
        <v>53.54805795</v>
      </c>
      <c r="D1865" s="2">
        <v>53.54805795</v>
      </c>
      <c r="E1865" s="2">
        <v>0</v>
      </c>
      <c r="F1865" s="2">
        <v>1</v>
      </c>
      <c r="G1865" s="3">
        <v>0</v>
      </c>
    </row>
    <row r="1866" spans="1:7" x14ac:dyDescent="0.25">
      <c r="A1866" s="2">
        <v>2014</v>
      </c>
      <c r="B1866" s="2" t="s">
        <v>2073</v>
      </c>
      <c r="C1866" s="2">
        <v>53.54805795</v>
      </c>
      <c r="D1866" s="2">
        <v>53.54805795</v>
      </c>
      <c r="E1866" s="2">
        <v>0</v>
      </c>
      <c r="F1866" s="2">
        <v>3</v>
      </c>
      <c r="G1866" s="3">
        <v>0</v>
      </c>
    </row>
    <row r="1867" spans="1:7" x14ac:dyDescent="0.25">
      <c r="A1867" s="2">
        <v>2014</v>
      </c>
      <c r="B1867" s="2" t="s">
        <v>1684</v>
      </c>
      <c r="C1867" s="2">
        <v>53.54805795</v>
      </c>
      <c r="D1867" s="2">
        <v>53.54805795</v>
      </c>
      <c r="E1867" s="2">
        <v>1.3227735731092654</v>
      </c>
      <c r="F1867" s="2">
        <v>2</v>
      </c>
      <c r="G1867" s="3">
        <v>1</v>
      </c>
    </row>
    <row r="1868" spans="1:7" x14ac:dyDescent="0.25">
      <c r="A1868" s="2">
        <v>2014</v>
      </c>
      <c r="B1868" s="2" t="s">
        <v>1685</v>
      </c>
      <c r="C1868" s="2">
        <v>1292.9466287</v>
      </c>
      <c r="D1868" s="2">
        <v>1292.9466287</v>
      </c>
      <c r="E1868" s="2">
        <v>0.973708324649876</v>
      </c>
      <c r="F1868" s="2">
        <v>9</v>
      </c>
      <c r="G1868" s="3">
        <v>6</v>
      </c>
    </row>
    <row r="1869" spans="1:7" x14ac:dyDescent="0.25">
      <c r="A1869" s="2">
        <v>2014</v>
      </c>
      <c r="B1869" s="2" t="s">
        <v>1686</v>
      </c>
      <c r="C1869" s="2">
        <v>785.90936439999996</v>
      </c>
      <c r="D1869" s="2">
        <v>785.90936439999996</v>
      </c>
      <c r="E1869" s="2">
        <v>1.3521685413549416</v>
      </c>
      <c r="F1869" s="2">
        <v>12</v>
      </c>
      <c r="G1869" s="3">
        <v>11.27090119</v>
      </c>
    </row>
    <row r="1870" spans="1:7" x14ac:dyDescent="0.25">
      <c r="A1870" s="2">
        <v>2014</v>
      </c>
      <c r="B1870" s="2" t="s">
        <v>1687</v>
      </c>
      <c r="C1870" s="2">
        <v>776.67962704000001</v>
      </c>
      <c r="D1870" s="2">
        <v>776.67962704000001</v>
      </c>
      <c r="E1870" s="2">
        <v>0</v>
      </c>
      <c r="F1870" s="2">
        <v>4</v>
      </c>
      <c r="G1870" s="3">
        <v>0</v>
      </c>
    </row>
    <row r="1871" spans="1:7" x14ac:dyDescent="0.25">
      <c r="A1871" s="2">
        <v>2014</v>
      </c>
      <c r="B1871" s="2" t="s">
        <v>2074</v>
      </c>
      <c r="C1871" s="2">
        <v>1036.3413625999999</v>
      </c>
      <c r="D1871" s="2">
        <v>1036.3413625999999</v>
      </c>
      <c r="E1871" s="2">
        <v>0</v>
      </c>
      <c r="F1871" s="2">
        <v>2</v>
      </c>
      <c r="G1871" s="3">
        <v>0</v>
      </c>
    </row>
    <row r="1872" spans="1:7" x14ac:dyDescent="0.25">
      <c r="A1872" s="2">
        <v>2014</v>
      </c>
      <c r="B1872" s="2" t="s">
        <v>1688</v>
      </c>
      <c r="C1872" s="2">
        <v>335.61955670999998</v>
      </c>
      <c r="D1872" s="2">
        <v>335.61955670999998</v>
      </c>
      <c r="E1872" s="2">
        <v>0</v>
      </c>
      <c r="F1872" s="2">
        <v>4</v>
      </c>
      <c r="G1872" s="3">
        <v>0</v>
      </c>
    </row>
    <row r="1873" spans="1:7" x14ac:dyDescent="0.25">
      <c r="A1873" s="2">
        <v>2014</v>
      </c>
      <c r="B1873" s="2" t="s">
        <v>2075</v>
      </c>
      <c r="C1873" s="2">
        <v>335.61955670999998</v>
      </c>
      <c r="D1873" s="2">
        <v>335.61955670999998</v>
      </c>
      <c r="E1873" s="2">
        <v>0</v>
      </c>
      <c r="F1873" s="2">
        <v>2</v>
      </c>
      <c r="G1873" s="3">
        <v>0</v>
      </c>
    </row>
    <row r="1874" spans="1:7" x14ac:dyDescent="0.25">
      <c r="A1874" s="2">
        <v>2014</v>
      </c>
      <c r="B1874" s="2" t="s">
        <v>1689</v>
      </c>
      <c r="C1874" s="2">
        <v>335.61955670999998</v>
      </c>
      <c r="D1874" s="2">
        <v>335.61955670999998</v>
      </c>
      <c r="E1874" s="2">
        <v>1.4330047042678367</v>
      </c>
      <c r="F1874" s="2">
        <v>16</v>
      </c>
      <c r="G1874" s="3">
        <v>1.0000965397999999</v>
      </c>
    </row>
    <row r="1875" spans="1:7" x14ac:dyDescent="0.25">
      <c r="A1875" s="2">
        <v>2014</v>
      </c>
      <c r="B1875" s="2" t="s">
        <v>1690</v>
      </c>
      <c r="C1875" s="2">
        <v>610.87121343000001</v>
      </c>
      <c r="D1875" s="2">
        <v>610.87121343000001</v>
      </c>
      <c r="E1875" s="2">
        <v>0</v>
      </c>
      <c r="F1875" s="2">
        <v>2</v>
      </c>
      <c r="G1875" s="3">
        <v>0</v>
      </c>
    </row>
    <row r="1876" spans="1:7" x14ac:dyDescent="0.25">
      <c r="A1876" s="2">
        <v>2014</v>
      </c>
      <c r="B1876" s="2" t="s">
        <v>1691</v>
      </c>
      <c r="C1876" s="2">
        <v>510.71774359</v>
      </c>
      <c r="D1876" s="2">
        <v>510.71774359</v>
      </c>
      <c r="E1876" s="2">
        <v>0</v>
      </c>
      <c r="F1876" s="2">
        <v>8</v>
      </c>
      <c r="G1876" s="3">
        <v>0</v>
      </c>
    </row>
    <row r="1877" spans="1:7" x14ac:dyDescent="0.25">
      <c r="A1877" s="2">
        <v>2014</v>
      </c>
      <c r="B1877" s="2" t="s">
        <v>1692</v>
      </c>
      <c r="C1877" s="2">
        <v>384.62431795999998</v>
      </c>
      <c r="D1877" s="2">
        <v>384.62431795999998</v>
      </c>
      <c r="E1877" s="2">
        <v>0</v>
      </c>
      <c r="F1877" s="2">
        <v>2</v>
      </c>
      <c r="G1877" s="3">
        <v>0</v>
      </c>
    </row>
    <row r="1878" spans="1:7" x14ac:dyDescent="0.25">
      <c r="A1878" s="2">
        <v>2014</v>
      </c>
      <c r="B1878" s="2" t="s">
        <v>1693</v>
      </c>
      <c r="C1878" s="2">
        <v>703.11105731999999</v>
      </c>
      <c r="D1878" s="2">
        <v>703.11105731999999</v>
      </c>
      <c r="E1878" s="2">
        <v>1.1023113109243878</v>
      </c>
      <c r="F1878" s="2">
        <v>2</v>
      </c>
      <c r="G1878" s="3">
        <v>3</v>
      </c>
    </row>
    <row r="1879" spans="1:7" x14ac:dyDescent="0.25">
      <c r="A1879" s="2">
        <v>2014</v>
      </c>
      <c r="B1879" s="2" t="s">
        <v>1694</v>
      </c>
      <c r="C1879" s="2">
        <v>703.11105731999999</v>
      </c>
      <c r="D1879" s="2">
        <v>703.11105731999999</v>
      </c>
      <c r="E1879" s="2">
        <v>0.99208017983194907</v>
      </c>
      <c r="F1879" s="2">
        <v>1</v>
      </c>
      <c r="G1879" s="3">
        <v>1</v>
      </c>
    </row>
    <row r="1880" spans="1:7" x14ac:dyDescent="0.25">
      <c r="A1880" s="2">
        <v>2014</v>
      </c>
      <c r="B1880" s="2" t="s">
        <v>1695</v>
      </c>
      <c r="C1880" s="2">
        <v>296.38713447999999</v>
      </c>
      <c r="D1880" s="2">
        <v>296.38713447999999</v>
      </c>
      <c r="E1880" s="2">
        <v>0</v>
      </c>
      <c r="F1880" s="2">
        <v>9</v>
      </c>
      <c r="G1880" s="3">
        <v>0</v>
      </c>
    </row>
    <row r="1881" spans="1:7" x14ac:dyDescent="0.25">
      <c r="A1881" s="2">
        <v>2014</v>
      </c>
      <c r="B1881" s="2" t="s">
        <v>2076</v>
      </c>
      <c r="C1881" s="2">
        <v>296.38713447999999</v>
      </c>
      <c r="D1881" s="2">
        <v>296.38713447999999</v>
      </c>
      <c r="E1881" s="2">
        <v>0</v>
      </c>
      <c r="F1881" s="2">
        <v>2</v>
      </c>
      <c r="G1881" s="3">
        <v>0</v>
      </c>
    </row>
    <row r="1882" spans="1:7" x14ac:dyDescent="0.25">
      <c r="A1882" s="2">
        <v>2014</v>
      </c>
      <c r="B1882" s="2" t="s">
        <v>1696</v>
      </c>
      <c r="C1882" s="2">
        <v>296.38713447999999</v>
      </c>
      <c r="D1882" s="2">
        <v>296.38713447999999</v>
      </c>
      <c r="E1882" s="2">
        <v>0</v>
      </c>
      <c r="F1882" s="2">
        <v>2</v>
      </c>
      <c r="G1882" s="3">
        <v>0</v>
      </c>
    </row>
    <row r="1883" spans="1:7" x14ac:dyDescent="0.25">
      <c r="A1883" s="2">
        <v>2014</v>
      </c>
      <c r="B1883" s="2" t="s">
        <v>1697</v>
      </c>
      <c r="C1883" s="2">
        <v>225.29701881</v>
      </c>
      <c r="D1883" s="2">
        <v>225.29701881</v>
      </c>
      <c r="E1883" s="2">
        <v>0</v>
      </c>
      <c r="F1883" s="2">
        <v>4</v>
      </c>
      <c r="G1883" s="3">
        <v>0</v>
      </c>
    </row>
    <row r="1884" spans="1:7" x14ac:dyDescent="0.25">
      <c r="A1884" s="2">
        <v>2014</v>
      </c>
      <c r="B1884" s="2" t="s">
        <v>1698</v>
      </c>
      <c r="C1884" s="2">
        <v>225.29701881</v>
      </c>
      <c r="D1884" s="2">
        <v>225.29701881</v>
      </c>
      <c r="E1884" s="2">
        <v>1.2676580075630459</v>
      </c>
      <c r="F1884" s="2">
        <v>16</v>
      </c>
      <c r="G1884" s="3">
        <v>2</v>
      </c>
    </row>
    <row r="1885" spans="1:7" x14ac:dyDescent="0.25">
      <c r="A1885" s="2">
        <v>2014</v>
      </c>
      <c r="B1885" s="2" t="s">
        <v>1699</v>
      </c>
      <c r="C1885" s="2">
        <v>1089.6313161</v>
      </c>
      <c r="D1885" s="2">
        <v>1089.6313161</v>
      </c>
      <c r="E1885" s="2">
        <v>0</v>
      </c>
      <c r="F1885" s="2">
        <v>6</v>
      </c>
      <c r="G1885" s="3">
        <v>0</v>
      </c>
    </row>
    <row r="1886" spans="1:7" x14ac:dyDescent="0.25">
      <c r="A1886" s="2">
        <v>2014</v>
      </c>
      <c r="B1886" s="2" t="s">
        <v>1700</v>
      </c>
      <c r="C1886" s="2">
        <v>497.95292475000002</v>
      </c>
      <c r="D1886" s="2">
        <v>497.95292475000002</v>
      </c>
      <c r="E1886" s="2">
        <v>0</v>
      </c>
      <c r="F1886" s="2">
        <v>9</v>
      </c>
      <c r="G1886" s="3">
        <v>0</v>
      </c>
    </row>
    <row r="1887" spans="1:7" x14ac:dyDescent="0.25">
      <c r="A1887" s="2">
        <v>2014</v>
      </c>
      <c r="B1887" s="2" t="s">
        <v>2077</v>
      </c>
      <c r="C1887" s="2">
        <v>497.95292475000002</v>
      </c>
      <c r="D1887" s="2">
        <v>497.95292475000002</v>
      </c>
      <c r="E1887" s="2">
        <v>0</v>
      </c>
      <c r="F1887" s="2">
        <v>6</v>
      </c>
      <c r="G1887" s="3">
        <v>0</v>
      </c>
    </row>
    <row r="1888" spans="1:7" x14ac:dyDescent="0.25">
      <c r="A1888" s="2">
        <v>2014</v>
      </c>
      <c r="B1888" s="2" t="s">
        <v>1701</v>
      </c>
      <c r="C1888" s="2">
        <v>295.20798974000002</v>
      </c>
      <c r="D1888" s="2">
        <v>295.20798974000002</v>
      </c>
      <c r="E1888" s="2">
        <v>0</v>
      </c>
      <c r="F1888" s="2">
        <v>2</v>
      </c>
      <c r="G1888" s="3">
        <v>0</v>
      </c>
    </row>
    <row r="1889" spans="1:7" x14ac:dyDescent="0.25">
      <c r="A1889" s="2">
        <v>2014</v>
      </c>
      <c r="B1889" s="2" t="s">
        <v>1702</v>
      </c>
      <c r="C1889" s="2">
        <v>686.04735184000003</v>
      </c>
      <c r="D1889" s="2">
        <v>686.04735184000003</v>
      </c>
      <c r="E1889" s="2">
        <v>0</v>
      </c>
      <c r="F1889" s="2">
        <v>2</v>
      </c>
      <c r="G1889" s="3">
        <v>0</v>
      </c>
    </row>
    <row r="1890" spans="1:7" x14ac:dyDescent="0.25">
      <c r="A1890" s="2">
        <v>2014</v>
      </c>
      <c r="B1890" s="2" t="s">
        <v>1703</v>
      </c>
      <c r="C1890" s="2">
        <v>121.11738029999999</v>
      </c>
      <c r="D1890" s="2">
        <v>121.11738029999999</v>
      </c>
      <c r="E1890" s="2">
        <v>0</v>
      </c>
      <c r="F1890" s="2">
        <v>15</v>
      </c>
      <c r="G1890" s="3">
        <v>0</v>
      </c>
    </row>
    <row r="1891" spans="1:7" x14ac:dyDescent="0.25">
      <c r="A1891" s="2">
        <v>2014</v>
      </c>
      <c r="B1891" s="2" t="s">
        <v>1704</v>
      </c>
      <c r="C1891" s="2">
        <v>254.25357794999999</v>
      </c>
      <c r="D1891" s="2">
        <v>254.25357794999999</v>
      </c>
      <c r="E1891" s="2">
        <v>0</v>
      </c>
      <c r="F1891" s="2">
        <v>2</v>
      </c>
      <c r="G1891" s="3">
        <v>0</v>
      </c>
    </row>
    <row r="1892" spans="1:7" x14ac:dyDescent="0.25">
      <c r="A1892" s="2">
        <v>2014</v>
      </c>
      <c r="B1892" s="2" t="s">
        <v>1705</v>
      </c>
      <c r="C1892" s="2">
        <v>275.44543198999997</v>
      </c>
      <c r="D1892" s="2">
        <v>275.44543198999997</v>
      </c>
      <c r="E1892" s="2">
        <v>0</v>
      </c>
      <c r="F1892" s="2">
        <v>16</v>
      </c>
      <c r="G1892" s="3">
        <v>0</v>
      </c>
    </row>
    <row r="1893" spans="1:7" x14ac:dyDescent="0.25">
      <c r="A1893" s="2">
        <v>2014</v>
      </c>
      <c r="B1893" s="2" t="s">
        <v>2078</v>
      </c>
      <c r="C1893" s="2">
        <v>192.92215026</v>
      </c>
      <c r="D1893" s="2">
        <v>192.92215026</v>
      </c>
      <c r="E1893" s="2">
        <v>0</v>
      </c>
      <c r="F1893" s="2">
        <v>2</v>
      </c>
      <c r="G1893" s="3">
        <v>0</v>
      </c>
    </row>
    <row r="1894" spans="1:7" x14ac:dyDescent="0.25">
      <c r="A1894" s="2">
        <v>2014</v>
      </c>
      <c r="B1894" s="2" t="s">
        <v>1706</v>
      </c>
      <c r="C1894" s="2">
        <v>416.04554416000002</v>
      </c>
      <c r="D1894" s="2">
        <v>416.04554416000002</v>
      </c>
      <c r="E1894" s="2">
        <v>0</v>
      </c>
      <c r="F1894" s="2">
        <v>4</v>
      </c>
      <c r="G1894" s="3">
        <v>0</v>
      </c>
    </row>
    <row r="1895" spans="1:7" x14ac:dyDescent="0.25">
      <c r="A1895" s="2">
        <v>2014</v>
      </c>
      <c r="B1895" s="2" t="s">
        <v>1707</v>
      </c>
      <c r="C1895" s="2">
        <v>624.56311616000005</v>
      </c>
      <c r="D1895" s="2">
        <v>624.56311616000005</v>
      </c>
      <c r="E1895" s="2">
        <v>1.3227735731092654</v>
      </c>
      <c r="F1895" s="2">
        <v>1</v>
      </c>
      <c r="G1895" s="3">
        <v>1</v>
      </c>
    </row>
    <row r="1896" spans="1:7" x14ac:dyDescent="0.25">
      <c r="A1896" s="2">
        <v>2014</v>
      </c>
      <c r="B1896" s="2" t="s">
        <v>1708</v>
      </c>
      <c r="C1896" s="2">
        <v>624.56311616000005</v>
      </c>
      <c r="D1896" s="2">
        <v>624.56311616000005</v>
      </c>
      <c r="E1896" s="2">
        <v>0</v>
      </c>
      <c r="F1896" s="2">
        <v>1</v>
      </c>
      <c r="G1896" s="3">
        <v>0</v>
      </c>
    </row>
    <row r="1897" spans="1:7" x14ac:dyDescent="0.25">
      <c r="A1897" s="2">
        <v>2014</v>
      </c>
      <c r="B1897" s="2" t="s">
        <v>1709</v>
      </c>
      <c r="C1897" s="2">
        <v>1751.4431910000001</v>
      </c>
      <c r="D1897" s="2">
        <v>1751.4431910000001</v>
      </c>
      <c r="E1897" s="2">
        <v>0</v>
      </c>
      <c r="F1897" s="2">
        <v>4</v>
      </c>
      <c r="G1897" s="3">
        <v>0</v>
      </c>
    </row>
    <row r="1898" spans="1:7" x14ac:dyDescent="0.25">
      <c r="A1898" s="2" t="s">
        <v>1714</v>
      </c>
      <c r="G1898" s="3">
        <v>1661.4600924827998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1898"/>
  <sheetViews>
    <sheetView workbookViewId="0">
      <selection activeCell="A5" sqref="A5"/>
    </sheetView>
  </sheetViews>
  <sheetFormatPr defaultRowHeight="15" x14ac:dyDescent="0.25"/>
  <cols>
    <col min="1" max="1" width="12.5703125" bestFit="1" customWidth="1"/>
    <col min="2" max="2" width="19.28515625" bestFit="1" customWidth="1"/>
    <col min="3" max="4" width="14" bestFit="1" customWidth="1"/>
    <col min="5" max="5" width="16.28515625" bestFit="1" customWidth="1"/>
    <col min="6" max="6" width="9.42578125" bestFit="1" customWidth="1"/>
    <col min="7" max="7" width="13.85546875" bestFit="1" customWidth="1"/>
    <col min="8" max="8" width="16.5703125" bestFit="1" customWidth="1"/>
    <col min="9" max="11" width="12.5703125" bestFit="1" customWidth="1"/>
    <col min="12" max="12" width="11.7109375" bestFit="1" customWidth="1"/>
    <col min="13" max="13" width="12.5703125" bestFit="1" customWidth="1"/>
    <col min="14" max="14" width="19.28515625" bestFit="1" customWidth="1"/>
    <col min="15" max="16" width="14" bestFit="1" customWidth="1"/>
    <col min="17" max="17" width="9.42578125" bestFit="1" customWidth="1"/>
    <col min="18" max="18" width="13.85546875" bestFit="1" customWidth="1"/>
    <col min="19" max="19" width="19" bestFit="1" customWidth="1"/>
    <col min="20" max="20" width="12.5703125" bestFit="1" customWidth="1"/>
    <col min="21" max="21" width="15.5703125" bestFit="1" customWidth="1"/>
    <col min="22" max="23" width="19.28515625" bestFit="1" customWidth="1"/>
  </cols>
  <sheetData>
    <row r="2" spans="1:22" x14ac:dyDescent="0.25">
      <c r="A2" s="1" t="s">
        <v>2092</v>
      </c>
      <c r="B2" s="2">
        <v>0</v>
      </c>
      <c r="M2" s="1" t="s">
        <v>2092</v>
      </c>
      <c r="N2" s="2">
        <v>1</v>
      </c>
    </row>
    <row r="4" spans="1:22" x14ac:dyDescent="0.25">
      <c r="A4" s="1" t="s">
        <v>1713</v>
      </c>
      <c r="B4" s="1" t="s">
        <v>1731</v>
      </c>
      <c r="C4" s="1" t="s">
        <v>2080</v>
      </c>
      <c r="D4" s="1" t="s">
        <v>2114</v>
      </c>
      <c r="E4" s="1" t="s">
        <v>2091</v>
      </c>
      <c r="F4" s="1" t="s">
        <v>1733</v>
      </c>
      <c r="G4" t="s">
        <v>2168</v>
      </c>
      <c r="M4" s="1" t="s">
        <v>1713</v>
      </c>
      <c r="N4" s="1" t="s">
        <v>1731</v>
      </c>
      <c r="O4" s="1" t="s">
        <v>2080</v>
      </c>
      <c r="P4" s="1" t="s">
        <v>2114</v>
      </c>
      <c r="Q4" s="1" t="s">
        <v>1733</v>
      </c>
      <c r="R4" t="s">
        <v>2168</v>
      </c>
      <c r="S4" t="s">
        <v>2194</v>
      </c>
      <c r="T4" t="s">
        <v>2161</v>
      </c>
      <c r="U4" t="s">
        <v>2195</v>
      </c>
      <c r="V4" t="s">
        <v>2183</v>
      </c>
    </row>
    <row r="5" spans="1:22" x14ac:dyDescent="0.25">
      <c r="A5" s="2">
        <v>2013</v>
      </c>
      <c r="B5" s="2" t="s">
        <v>1809</v>
      </c>
      <c r="C5" s="2">
        <v>159.70916518000001</v>
      </c>
      <c r="D5" s="2">
        <v>159.70916518000001</v>
      </c>
      <c r="E5" s="2">
        <v>0.94160359434525442</v>
      </c>
      <c r="F5" s="2">
        <v>6</v>
      </c>
      <c r="G5" s="3">
        <v>3.1421446135594985E-2</v>
      </c>
      <c r="M5" s="2">
        <v>2013</v>
      </c>
      <c r="N5" s="2" t="s">
        <v>334</v>
      </c>
      <c r="O5" s="2">
        <v>203.70411357</v>
      </c>
      <c r="P5" s="2">
        <v>203.70411357</v>
      </c>
      <c r="Q5" s="2">
        <v>2</v>
      </c>
      <c r="R5" s="3">
        <v>7.71766780574238</v>
      </c>
      <c r="S5" s="3">
        <v>10.244506648132948</v>
      </c>
      <c r="T5" s="3">
        <v>1.8064342590837758E-2</v>
      </c>
      <c r="U5" s="3">
        <v>2.426520638378021E-2</v>
      </c>
      <c r="V5" s="3">
        <v>10.12568578454238</v>
      </c>
    </row>
    <row r="6" spans="1:22" x14ac:dyDescent="0.25">
      <c r="A6" s="2">
        <v>2013</v>
      </c>
      <c r="B6" s="2" t="s">
        <v>1814</v>
      </c>
      <c r="C6" s="2">
        <v>159.70916518000001</v>
      </c>
      <c r="D6" s="2">
        <v>159.70916518000001</v>
      </c>
      <c r="E6" s="2">
        <v>0.94160359434525442</v>
      </c>
      <c r="F6" s="2">
        <v>2</v>
      </c>
      <c r="G6" s="3">
        <v>6.2842892271189971E-2</v>
      </c>
      <c r="M6" s="2">
        <v>2013</v>
      </c>
      <c r="N6" s="2" t="s">
        <v>656</v>
      </c>
      <c r="O6" s="2">
        <v>72.594841809000002</v>
      </c>
      <c r="P6" s="2">
        <v>72.594841809000002</v>
      </c>
      <c r="Q6" s="2">
        <v>6</v>
      </c>
      <c r="R6" s="3">
        <v>18.434082580999998</v>
      </c>
      <c r="S6" s="3">
        <v>30.480146603876953</v>
      </c>
      <c r="T6" s="3">
        <v>0</v>
      </c>
      <c r="U6" s="3">
        <v>0</v>
      </c>
      <c r="V6" s="3">
        <v>30</v>
      </c>
    </row>
    <row r="7" spans="1:22" x14ac:dyDescent="0.25">
      <c r="A7" s="2">
        <v>2013</v>
      </c>
      <c r="B7" s="2" t="s">
        <v>1815</v>
      </c>
      <c r="C7" s="2">
        <v>159.70916518000001</v>
      </c>
      <c r="D7" s="2">
        <v>159.70916518000001</v>
      </c>
      <c r="E7" s="2">
        <v>0.94160359434525431</v>
      </c>
      <c r="F7" s="2">
        <v>3</v>
      </c>
      <c r="G7" s="3">
        <v>6.2842892271189965E-3</v>
      </c>
      <c r="M7" s="2">
        <v>2013</v>
      </c>
      <c r="N7" s="2" t="s">
        <v>728</v>
      </c>
      <c r="O7" s="2">
        <v>158.97195993</v>
      </c>
      <c r="P7" s="2">
        <v>158.97195993</v>
      </c>
      <c r="Q7" s="2">
        <v>6</v>
      </c>
      <c r="R7" s="3">
        <v>5.081695759952547</v>
      </c>
      <c r="S7" s="3">
        <v>7.4072952388612654</v>
      </c>
      <c r="T7" s="3">
        <v>1.1741822684044544E-2</v>
      </c>
      <c r="U7" s="3">
        <v>1.5772384149457138E-2</v>
      </c>
      <c r="V7" s="3">
        <v>30.081695759952545</v>
      </c>
    </row>
    <row r="8" spans="1:22" x14ac:dyDescent="0.25">
      <c r="A8" s="2">
        <v>2013</v>
      </c>
      <c r="B8" s="2" t="s">
        <v>1816</v>
      </c>
      <c r="C8" s="2">
        <v>159.70916518000001</v>
      </c>
      <c r="D8" s="2">
        <v>159.70916518000001</v>
      </c>
      <c r="E8" s="2">
        <v>0.94160359434525442</v>
      </c>
      <c r="F8" s="2">
        <v>6</v>
      </c>
      <c r="G8" s="3">
        <v>4.3990024589832977E-2</v>
      </c>
      <c r="M8" s="2">
        <v>2013</v>
      </c>
      <c r="N8" s="2" t="s">
        <v>1037</v>
      </c>
      <c r="O8" s="2">
        <v>830.74002922</v>
      </c>
      <c r="P8" s="2">
        <v>830.74002922</v>
      </c>
      <c r="Q8" s="2">
        <v>2</v>
      </c>
      <c r="R8" s="3">
        <v>10</v>
      </c>
      <c r="S8" s="3">
        <v>18.651107380840642</v>
      </c>
      <c r="T8" s="3">
        <v>0</v>
      </c>
      <c r="U8" s="3">
        <v>0</v>
      </c>
      <c r="V8" s="3">
        <v>10</v>
      </c>
    </row>
    <row r="9" spans="1:22" x14ac:dyDescent="0.25">
      <c r="A9" s="2">
        <v>2013</v>
      </c>
      <c r="B9" s="2" t="s">
        <v>4</v>
      </c>
      <c r="C9" s="2">
        <v>190.75555617000001</v>
      </c>
      <c r="D9" s="2">
        <v>190.75555617000001</v>
      </c>
      <c r="E9" s="2">
        <v>0.94160359434525442</v>
      </c>
      <c r="F9" s="2">
        <v>6</v>
      </c>
      <c r="G9" s="3">
        <v>0.17596009835933191</v>
      </c>
      <c r="M9" s="2">
        <v>2013</v>
      </c>
      <c r="N9" s="2" t="s">
        <v>1185</v>
      </c>
      <c r="O9" s="2">
        <v>361.93271391000002</v>
      </c>
      <c r="P9" s="2">
        <v>361.93271391000002</v>
      </c>
      <c r="Q9" s="2">
        <v>1</v>
      </c>
      <c r="R9" s="3">
        <v>6.0377057353627137</v>
      </c>
      <c r="S9" s="3">
        <v>4.162557404045871</v>
      </c>
      <c r="T9" s="3">
        <v>5.4193027772513275E-3</v>
      </c>
      <c r="U9" s="3">
        <v>7.2795619151340635E-3</v>
      </c>
      <c r="V9" s="3">
        <v>6.0377057353627137</v>
      </c>
    </row>
    <row r="10" spans="1:22" x14ac:dyDescent="0.25">
      <c r="A10" s="2">
        <v>2013</v>
      </c>
      <c r="B10" s="2" t="s">
        <v>1817</v>
      </c>
      <c r="C10" s="2">
        <v>136.54431944999999</v>
      </c>
      <c r="D10" s="2">
        <v>136.54431944999999</v>
      </c>
      <c r="E10" s="2">
        <v>0.94160359434525431</v>
      </c>
      <c r="F10" s="2">
        <v>4</v>
      </c>
      <c r="G10" s="3">
        <v>6.2842892271189965E-3</v>
      </c>
      <c r="M10" s="2">
        <v>2013</v>
      </c>
      <c r="N10" s="2" t="s">
        <v>1218</v>
      </c>
      <c r="O10" s="2">
        <v>604.46897793000005</v>
      </c>
      <c r="P10" s="2">
        <v>604.46897793000005</v>
      </c>
      <c r="Q10" s="2">
        <v>1</v>
      </c>
      <c r="R10" s="3">
        <v>7.0125685784542382</v>
      </c>
      <c r="S10" s="3">
        <v>6.6257024841946475</v>
      </c>
      <c r="T10" s="3">
        <v>1.8064342590837759E-3</v>
      </c>
      <c r="U10" s="3">
        <v>2.4265206383780212E-3</v>
      </c>
      <c r="V10" s="3">
        <v>7.0125685784542382</v>
      </c>
    </row>
    <row r="11" spans="1:22" x14ac:dyDescent="0.25">
      <c r="A11" s="2">
        <v>2013</v>
      </c>
      <c r="B11" s="2" t="s">
        <v>5</v>
      </c>
      <c r="C11" s="2">
        <v>136.54431944999999</v>
      </c>
      <c r="D11" s="2">
        <v>136.54431944999999</v>
      </c>
      <c r="E11" s="2">
        <v>1.4239118112075677</v>
      </c>
      <c r="F11" s="2">
        <v>15</v>
      </c>
      <c r="G11" s="3">
        <v>1.0188528676813571</v>
      </c>
      <c r="M11" s="2">
        <v>2013</v>
      </c>
      <c r="N11" s="2" t="s">
        <v>1500</v>
      </c>
      <c r="O11" s="2">
        <v>616.05677699</v>
      </c>
      <c r="P11" s="2">
        <v>616.05677699</v>
      </c>
      <c r="Q11" s="2">
        <v>1</v>
      </c>
      <c r="R11" s="3">
        <v>5.2827930152203546</v>
      </c>
      <c r="S11" s="3">
        <v>8.0926892271503714</v>
      </c>
      <c r="T11" s="3">
        <v>4.064477082938496E-2</v>
      </c>
      <c r="U11" s="3">
        <v>5.459671436350548E-2</v>
      </c>
      <c r="V11" s="3">
        <v>5.2827930152203546</v>
      </c>
    </row>
    <row r="12" spans="1:22" x14ac:dyDescent="0.25">
      <c r="A12" s="2">
        <v>2013</v>
      </c>
      <c r="B12" s="2" t="s">
        <v>6</v>
      </c>
      <c r="C12" s="2">
        <v>107.53194018000001</v>
      </c>
      <c r="D12" s="2">
        <v>107.53194018000001</v>
      </c>
      <c r="E12" s="2">
        <v>0.94160359434525442</v>
      </c>
      <c r="F12" s="2">
        <v>4</v>
      </c>
      <c r="G12" s="3">
        <v>3.7705735362713981E-2</v>
      </c>
      <c r="M12" s="2">
        <v>2014</v>
      </c>
      <c r="N12" s="2" t="s">
        <v>403</v>
      </c>
      <c r="O12" s="2">
        <v>158.37694604999999</v>
      </c>
      <c r="P12" s="2">
        <v>158.37694604999999</v>
      </c>
      <c r="Q12" s="2">
        <v>3</v>
      </c>
      <c r="R12" s="3">
        <v>5.8687792896711901</v>
      </c>
      <c r="S12" s="3">
        <v>9.4190990342357175</v>
      </c>
      <c r="T12" s="3">
        <v>9.0321712954188789E-3</v>
      </c>
      <c r="U12" s="3">
        <v>1.2132603191890105E-2</v>
      </c>
      <c r="V12" s="3">
        <v>16.062842892271188</v>
      </c>
    </row>
    <row r="13" spans="1:22" x14ac:dyDescent="0.25">
      <c r="A13" s="2">
        <v>2013</v>
      </c>
      <c r="B13" s="2" t="s">
        <v>7</v>
      </c>
      <c r="C13" s="2">
        <v>130.52357473000001</v>
      </c>
      <c r="D13" s="2">
        <v>130.52357473000001</v>
      </c>
      <c r="E13" s="2">
        <v>0.94160359434525442</v>
      </c>
      <c r="F13" s="2">
        <v>8</v>
      </c>
      <c r="G13" s="3">
        <v>3.1421446135594985E-2</v>
      </c>
      <c r="M13" s="2">
        <v>2014</v>
      </c>
      <c r="N13" s="2" t="s">
        <v>525</v>
      </c>
      <c r="O13" s="2">
        <v>1291.4319831</v>
      </c>
      <c r="P13" s="2">
        <v>1291.4319831</v>
      </c>
      <c r="Q13" s="2">
        <v>2</v>
      </c>
      <c r="R13" s="3">
        <v>10.486616729355951</v>
      </c>
      <c r="S13" s="3">
        <v>15.291613159671208</v>
      </c>
      <c r="T13" s="3">
        <v>4.5160856477094398E-2</v>
      </c>
      <c r="U13" s="3">
        <v>6.0663015959450534E-2</v>
      </c>
      <c r="V13" s="3">
        <v>15.314214461355951</v>
      </c>
    </row>
    <row r="14" spans="1:22" x14ac:dyDescent="0.25">
      <c r="A14" s="2">
        <v>2013</v>
      </c>
      <c r="B14" s="2" t="s">
        <v>8</v>
      </c>
      <c r="C14" s="2">
        <v>107.53194018000001</v>
      </c>
      <c r="D14" s="2">
        <v>107.53194018000001</v>
      </c>
      <c r="E14" s="2">
        <v>0.94160359434525442</v>
      </c>
      <c r="F14" s="2">
        <v>4</v>
      </c>
      <c r="G14" s="3">
        <v>6.2842892271189971E-2</v>
      </c>
      <c r="M14" s="2">
        <v>2014</v>
      </c>
      <c r="N14" s="2" t="s">
        <v>530</v>
      </c>
      <c r="O14" s="2">
        <v>74.038522956999998</v>
      </c>
      <c r="P14" s="2">
        <v>74.038522956999998</v>
      </c>
      <c r="Q14" s="2">
        <v>1</v>
      </c>
      <c r="R14" s="3">
        <v>4.9152717595711897</v>
      </c>
      <c r="S14" s="3">
        <v>7.1431572058932344</v>
      </c>
      <c r="T14" s="3">
        <v>9.0321712954188789E-3</v>
      </c>
      <c r="U14" s="3">
        <v>1.2132603191890105E-2</v>
      </c>
      <c r="V14" s="3">
        <v>5.0628428922711901</v>
      </c>
    </row>
    <row r="15" spans="1:22" x14ac:dyDescent="0.25">
      <c r="A15" s="2">
        <v>2013</v>
      </c>
      <c r="B15" s="2" t="s">
        <v>1821</v>
      </c>
      <c r="C15" s="2">
        <v>107.53194018000001</v>
      </c>
      <c r="D15" s="2">
        <v>107.53194018000001</v>
      </c>
      <c r="E15" s="2">
        <v>0.94160359434525431</v>
      </c>
      <c r="F15" s="2">
        <v>5</v>
      </c>
      <c r="G15" s="3">
        <v>6.2842892271189965E-3</v>
      </c>
      <c r="M15" s="2">
        <v>2014</v>
      </c>
      <c r="N15" s="2" t="s">
        <v>593</v>
      </c>
      <c r="O15" s="2">
        <v>495.56718610000001</v>
      </c>
      <c r="P15" s="2">
        <v>495.56718610000001</v>
      </c>
      <c r="Q15" s="2">
        <v>4</v>
      </c>
      <c r="R15" s="3">
        <v>5.6548999672067852</v>
      </c>
      <c r="S15" s="3">
        <v>12.306351788513407</v>
      </c>
      <c r="T15" s="3">
        <v>1.354825694312832E-2</v>
      </c>
      <c r="U15" s="3">
        <v>1.819890478783516E-2</v>
      </c>
      <c r="V15" s="3">
        <v>20.094264338406784</v>
      </c>
    </row>
    <row r="16" spans="1:22" x14ac:dyDescent="0.25">
      <c r="A16" s="2">
        <v>2013</v>
      </c>
      <c r="B16" s="2" t="s">
        <v>9</v>
      </c>
      <c r="C16" s="2">
        <v>107.53194018000001</v>
      </c>
      <c r="D16" s="2">
        <v>107.53194018000001</v>
      </c>
      <c r="E16" s="2">
        <v>0.94160359434525442</v>
      </c>
      <c r="F16" s="2">
        <v>4</v>
      </c>
      <c r="G16" s="3">
        <v>3.1421446135594985E-2</v>
      </c>
      <c r="M16" s="2">
        <v>2014</v>
      </c>
      <c r="N16" s="2" t="s">
        <v>924</v>
      </c>
      <c r="O16" s="2">
        <v>272.04128021999998</v>
      </c>
      <c r="P16" s="2">
        <v>272.04128021999998</v>
      </c>
      <c r="Q16" s="2">
        <v>3</v>
      </c>
      <c r="R16" s="3">
        <v>29.521003288999999</v>
      </c>
      <c r="S16" s="3">
        <v>68.336805253139516</v>
      </c>
      <c r="T16" s="3">
        <v>0</v>
      </c>
      <c r="U16" s="3">
        <v>0</v>
      </c>
      <c r="V16" s="3">
        <v>31</v>
      </c>
    </row>
    <row r="17" spans="1:22" x14ac:dyDescent="0.25">
      <c r="A17" s="2">
        <v>2013</v>
      </c>
      <c r="B17" s="2" t="s">
        <v>10</v>
      </c>
      <c r="C17" s="2">
        <v>107.53194018000001</v>
      </c>
      <c r="D17" s="2">
        <v>107.53194018000001</v>
      </c>
      <c r="E17" s="2">
        <v>0.94160359434525442</v>
      </c>
      <c r="F17" s="2">
        <v>1</v>
      </c>
      <c r="G17" s="3">
        <v>7.5411470725427962E-2</v>
      </c>
      <c r="M17" s="2">
        <v>2014</v>
      </c>
      <c r="N17" s="2" t="s">
        <v>1062</v>
      </c>
      <c r="O17" s="2">
        <v>1991.8754057000001</v>
      </c>
      <c r="P17" s="2">
        <v>1991.8754057000001</v>
      </c>
      <c r="Q17" s="2">
        <v>4</v>
      </c>
      <c r="R17" s="3">
        <v>5.30247444594238</v>
      </c>
      <c r="S17" s="3">
        <v>7.3769285755564633</v>
      </c>
      <c r="T17" s="3">
        <v>1.8064342590837758E-2</v>
      </c>
      <c r="U17" s="3">
        <v>2.426520638378021E-2</v>
      </c>
      <c r="V17" s="3">
        <v>20.12568578454238</v>
      </c>
    </row>
    <row r="18" spans="1:22" x14ac:dyDescent="0.25">
      <c r="A18" s="2">
        <v>2013</v>
      </c>
      <c r="B18" s="2" t="s">
        <v>1822</v>
      </c>
      <c r="C18" s="2">
        <v>107.53194018000001</v>
      </c>
      <c r="D18" s="2">
        <v>107.53194018000001</v>
      </c>
      <c r="E18" s="2">
        <v>0.94160359434525431</v>
      </c>
      <c r="F18" s="2">
        <v>5</v>
      </c>
      <c r="G18" s="3">
        <v>6.2842892271189965E-3</v>
      </c>
      <c r="M18" s="2">
        <v>2014</v>
      </c>
      <c r="N18" s="2" t="s">
        <v>1286</v>
      </c>
      <c r="O18" s="2">
        <v>96.640495524000002</v>
      </c>
      <c r="P18" s="2">
        <v>96.640495524000002</v>
      </c>
      <c r="Q18" s="2">
        <v>5</v>
      </c>
      <c r="R18" s="3">
        <v>27</v>
      </c>
      <c r="S18" s="3">
        <v>36.111718545882944</v>
      </c>
      <c r="T18" s="3">
        <v>0</v>
      </c>
      <c r="U18" s="3">
        <v>0</v>
      </c>
      <c r="V18" s="3">
        <v>27</v>
      </c>
    </row>
    <row r="19" spans="1:22" x14ac:dyDescent="0.25">
      <c r="A19" s="2">
        <v>2013</v>
      </c>
      <c r="B19" s="2" t="s">
        <v>11</v>
      </c>
      <c r="C19" s="2">
        <v>76.310774479000003</v>
      </c>
      <c r="D19" s="2">
        <v>76.310774479000003</v>
      </c>
      <c r="E19" s="2">
        <v>1.3227735731092654</v>
      </c>
      <c r="F19" s="2">
        <v>1</v>
      </c>
      <c r="G19" s="3">
        <v>1</v>
      </c>
      <c r="M19" s="2">
        <v>2014</v>
      </c>
      <c r="N19" s="2" t="s">
        <v>1352</v>
      </c>
      <c r="O19" s="2">
        <v>194.05642674000001</v>
      </c>
      <c r="P19" s="2">
        <v>194.05642674000001</v>
      </c>
      <c r="Q19" s="2">
        <v>1</v>
      </c>
      <c r="R19" s="3">
        <v>5.2513715690847595</v>
      </c>
      <c r="S19" s="3">
        <v>6.8505602385127435</v>
      </c>
      <c r="T19" s="3">
        <v>3.6128685181675516E-2</v>
      </c>
      <c r="U19" s="3">
        <v>4.853041276756042E-2</v>
      </c>
      <c r="V19" s="3">
        <v>5.2513715690847595</v>
      </c>
    </row>
    <row r="20" spans="1:22" x14ac:dyDescent="0.25">
      <c r="A20" s="2">
        <v>2013</v>
      </c>
      <c r="B20" s="2" t="s">
        <v>12</v>
      </c>
      <c r="C20" s="2">
        <v>142.55949586</v>
      </c>
      <c r="D20" s="2">
        <v>142.55949586</v>
      </c>
      <c r="E20" s="2">
        <v>0.94160359434525454</v>
      </c>
      <c r="F20" s="2">
        <v>1</v>
      </c>
      <c r="G20" s="3">
        <v>4.6261895914014245E-3</v>
      </c>
      <c r="M20" s="2">
        <v>2014</v>
      </c>
      <c r="N20" s="2" t="s">
        <v>1381</v>
      </c>
      <c r="O20" s="2">
        <v>14.95890969</v>
      </c>
      <c r="P20" s="2">
        <v>14.95890969</v>
      </c>
      <c r="Q20" s="2">
        <v>4</v>
      </c>
      <c r="R20" s="3">
        <v>24.157107230677976</v>
      </c>
      <c r="S20" s="3">
        <v>32.666116405373451</v>
      </c>
      <c r="T20" s="3">
        <v>2.2580428238547199E-2</v>
      </c>
      <c r="U20" s="3">
        <v>3.0331507979725267E-2</v>
      </c>
      <c r="V20" s="3">
        <v>24.157107230677976</v>
      </c>
    </row>
    <row r="21" spans="1:22" x14ac:dyDescent="0.25">
      <c r="A21" s="2">
        <v>2013</v>
      </c>
      <c r="B21" s="2" t="s">
        <v>1826</v>
      </c>
      <c r="C21" s="2">
        <v>2455.2004256999999</v>
      </c>
      <c r="D21" s="2">
        <v>2455.2004256999999</v>
      </c>
      <c r="E21" s="2">
        <v>0.94160359434525431</v>
      </c>
      <c r="F21" s="2">
        <v>4</v>
      </c>
      <c r="G21" s="3">
        <v>2.5137156908475986E-2</v>
      </c>
      <c r="M21" s="2">
        <v>2014</v>
      </c>
      <c r="N21" s="2" t="s">
        <v>1593</v>
      </c>
      <c r="O21" s="2">
        <v>535.01145317999999</v>
      </c>
      <c r="P21" s="2">
        <v>535.01145317999999</v>
      </c>
      <c r="Q21" s="2">
        <v>1</v>
      </c>
      <c r="R21" s="3">
        <v>5.3142144613559497</v>
      </c>
      <c r="S21" s="3">
        <v>6.0278842830148376</v>
      </c>
      <c r="T21" s="3">
        <v>4.5160856477094398E-2</v>
      </c>
      <c r="U21" s="3">
        <v>6.0663015959450534E-2</v>
      </c>
      <c r="V21" s="3">
        <v>5.3142144613559497</v>
      </c>
    </row>
    <row r="22" spans="1:22" x14ac:dyDescent="0.25">
      <c r="A22" s="2">
        <v>2013</v>
      </c>
      <c r="B22" s="2" t="s">
        <v>13</v>
      </c>
      <c r="C22" s="2">
        <v>592.58914858000003</v>
      </c>
      <c r="D22" s="2">
        <v>592.58914858000003</v>
      </c>
      <c r="E22" s="2">
        <v>0.94160359434525442</v>
      </c>
      <c r="F22" s="2">
        <v>1</v>
      </c>
      <c r="G22" s="3">
        <v>0.10683291686102295</v>
      </c>
      <c r="M22" s="2" t="s">
        <v>1714</v>
      </c>
      <c r="R22" s="3">
        <v>183.03825221759843</v>
      </c>
      <c r="S22" s="3">
        <v>287.1942394768962</v>
      </c>
      <c r="T22" s="3">
        <v>0.27638444163981774</v>
      </c>
      <c r="U22" s="3">
        <v>0.37125765767183727</v>
      </c>
      <c r="V22" s="3">
        <v>267.92299250349845</v>
      </c>
    </row>
    <row r="23" spans="1:22" x14ac:dyDescent="0.25">
      <c r="A23" s="2">
        <v>2013</v>
      </c>
      <c r="B23" s="2" t="s">
        <v>1829</v>
      </c>
      <c r="C23" s="2">
        <v>756.75344471000005</v>
      </c>
      <c r="D23" s="2">
        <v>756.75344471000005</v>
      </c>
      <c r="E23" s="2">
        <v>0.94160359434525431</v>
      </c>
      <c r="F23" s="2">
        <v>4</v>
      </c>
      <c r="G23" s="3">
        <v>1.2568578454237993E-2</v>
      </c>
    </row>
    <row r="24" spans="1:22" x14ac:dyDescent="0.25">
      <c r="A24" s="2">
        <v>2013</v>
      </c>
      <c r="B24" s="2" t="s">
        <v>14</v>
      </c>
      <c r="C24" s="2">
        <v>592.58914858000003</v>
      </c>
      <c r="D24" s="2">
        <v>592.58914858000003</v>
      </c>
      <c r="E24" s="2">
        <v>0.94160359434525442</v>
      </c>
      <c r="F24" s="2">
        <v>16</v>
      </c>
      <c r="G24" s="3">
        <v>0.31421446135594983</v>
      </c>
    </row>
    <row r="25" spans="1:22" x14ac:dyDescent="0.25">
      <c r="A25" s="2">
        <v>2013</v>
      </c>
      <c r="B25" s="2" t="s">
        <v>15</v>
      </c>
      <c r="C25" s="2">
        <v>592.58914858000003</v>
      </c>
      <c r="D25" s="2">
        <v>592.58914858000003</v>
      </c>
      <c r="E25" s="2">
        <v>0.94160359434525442</v>
      </c>
      <c r="F25" s="2">
        <v>9</v>
      </c>
      <c r="G25" s="3">
        <v>6.2842892271189971E-2</v>
      </c>
    </row>
    <row r="26" spans="1:22" x14ac:dyDescent="0.25">
      <c r="A26" s="2">
        <v>2013</v>
      </c>
      <c r="B26" s="2" t="s">
        <v>16</v>
      </c>
      <c r="C26" s="2">
        <v>592.58914858000003</v>
      </c>
      <c r="D26" s="2">
        <v>592.58914858000003</v>
      </c>
      <c r="E26" s="2">
        <v>0.94160359434525442</v>
      </c>
      <c r="F26" s="2">
        <v>4</v>
      </c>
      <c r="G26" s="3">
        <v>3.7705735362713981E-2</v>
      </c>
    </row>
    <row r="27" spans="1:22" x14ac:dyDescent="0.25">
      <c r="A27" s="2">
        <v>2013</v>
      </c>
      <c r="B27" s="2" t="s">
        <v>17</v>
      </c>
      <c r="C27" s="2">
        <v>1085.0820369999999</v>
      </c>
      <c r="D27" s="2">
        <v>1085.0820369999999</v>
      </c>
      <c r="E27" s="2">
        <v>0.94160359434525431</v>
      </c>
      <c r="F27" s="2">
        <v>2</v>
      </c>
      <c r="G27" s="3">
        <v>1.2568578454237993E-2</v>
      </c>
    </row>
    <row r="28" spans="1:22" x14ac:dyDescent="0.25">
      <c r="A28" s="2">
        <v>2013</v>
      </c>
      <c r="B28" s="2" t="s">
        <v>18</v>
      </c>
      <c r="C28" s="2">
        <v>210.07171786000001</v>
      </c>
      <c r="D28" s="2">
        <v>210.07171786000001</v>
      </c>
      <c r="E28" s="2">
        <v>0.94160359434525431</v>
      </c>
      <c r="F28" s="2">
        <v>9</v>
      </c>
      <c r="G28" s="3">
        <v>5.0274313816951972E-2</v>
      </c>
    </row>
    <row r="29" spans="1:22" x14ac:dyDescent="0.25">
      <c r="A29" s="2">
        <v>2013</v>
      </c>
      <c r="B29" s="2" t="s">
        <v>1830</v>
      </c>
      <c r="C29" s="2">
        <v>210.07171786000001</v>
      </c>
      <c r="D29" s="2">
        <v>210.07171786000001</v>
      </c>
      <c r="E29" s="2">
        <v>0.94160359434525442</v>
      </c>
      <c r="F29" s="2">
        <v>6</v>
      </c>
      <c r="G29" s="3">
        <v>3.1421446135594985E-2</v>
      </c>
    </row>
    <row r="30" spans="1:22" x14ac:dyDescent="0.25">
      <c r="A30" s="2">
        <v>2013</v>
      </c>
      <c r="B30" s="2" t="s">
        <v>19</v>
      </c>
      <c r="C30" s="2">
        <v>210.07171786000001</v>
      </c>
      <c r="D30" s="2">
        <v>210.07171786000001</v>
      </c>
      <c r="E30" s="2">
        <v>0.79858165468628683</v>
      </c>
      <c r="F30" s="2">
        <v>9</v>
      </c>
      <c r="G30" s="3">
        <v>1.1885286768135699</v>
      </c>
    </row>
    <row r="31" spans="1:22" x14ac:dyDescent="0.25">
      <c r="A31" s="2">
        <v>2013</v>
      </c>
      <c r="B31" s="2" t="s">
        <v>20</v>
      </c>
      <c r="C31" s="2">
        <v>315.95863222999998</v>
      </c>
      <c r="D31" s="2">
        <v>315.95863222999998</v>
      </c>
      <c r="E31" s="2">
        <v>0.94160359434525442</v>
      </c>
      <c r="F31" s="2">
        <v>8</v>
      </c>
      <c r="G31" s="3">
        <v>5.6558603044070968E-2</v>
      </c>
    </row>
    <row r="32" spans="1:22" x14ac:dyDescent="0.25">
      <c r="A32" s="2">
        <v>2013</v>
      </c>
      <c r="B32" s="2" t="s">
        <v>1831</v>
      </c>
      <c r="C32" s="2">
        <v>438.64892621000001</v>
      </c>
      <c r="D32" s="2">
        <v>438.64892621000001</v>
      </c>
      <c r="E32" s="2">
        <v>0.94160359434525431</v>
      </c>
      <c r="F32" s="2">
        <v>5</v>
      </c>
      <c r="G32" s="3">
        <v>6.2842892271189965E-3</v>
      </c>
    </row>
    <row r="33" spans="1:7" x14ac:dyDescent="0.25">
      <c r="A33" s="2">
        <v>2013</v>
      </c>
      <c r="B33" s="2" t="s">
        <v>21</v>
      </c>
      <c r="C33" s="2">
        <v>304.86327712000002</v>
      </c>
      <c r="D33" s="2">
        <v>304.86327712000002</v>
      </c>
      <c r="E33" s="2">
        <v>0.94160359434525431</v>
      </c>
      <c r="F33" s="2">
        <v>1</v>
      </c>
      <c r="G33" s="3">
        <v>1.2568578454237993E-2</v>
      </c>
    </row>
    <row r="34" spans="1:7" x14ac:dyDescent="0.25">
      <c r="A34" s="2">
        <v>2013</v>
      </c>
      <c r="B34" s="2" t="s">
        <v>22</v>
      </c>
      <c r="C34" s="2">
        <v>304.86327712000002</v>
      </c>
      <c r="D34" s="2">
        <v>304.86327712000002</v>
      </c>
      <c r="E34" s="2">
        <v>0.94160359434525442</v>
      </c>
      <c r="F34" s="2">
        <v>1</v>
      </c>
      <c r="G34" s="3">
        <v>3.1421446135594985E-2</v>
      </c>
    </row>
    <row r="35" spans="1:7" x14ac:dyDescent="0.25">
      <c r="A35" s="2">
        <v>2013</v>
      </c>
      <c r="B35" s="2" t="s">
        <v>23</v>
      </c>
      <c r="C35" s="2">
        <v>304.86327712000002</v>
      </c>
      <c r="D35" s="2">
        <v>304.86327712000002</v>
      </c>
      <c r="E35" s="2">
        <v>1.2542997732092316</v>
      </c>
      <c r="F35" s="2">
        <v>4</v>
      </c>
      <c r="G35" s="3">
        <v>1.224386316049165</v>
      </c>
    </row>
    <row r="36" spans="1:7" x14ac:dyDescent="0.25">
      <c r="A36" s="2">
        <v>2013</v>
      </c>
      <c r="B36" s="2" t="s">
        <v>24</v>
      </c>
      <c r="C36" s="2">
        <v>350.27639513999998</v>
      </c>
      <c r="D36" s="2">
        <v>350.27639513999998</v>
      </c>
      <c r="E36" s="2">
        <v>0.94160359434525442</v>
      </c>
      <c r="F36" s="2">
        <v>9</v>
      </c>
      <c r="G36" s="3">
        <v>9.4264338406784942E-2</v>
      </c>
    </row>
    <row r="37" spans="1:7" x14ac:dyDescent="0.25">
      <c r="A37" s="2">
        <v>2013</v>
      </c>
      <c r="B37" s="2" t="s">
        <v>25</v>
      </c>
      <c r="C37" s="2">
        <v>133.46866514999999</v>
      </c>
      <c r="D37" s="2">
        <v>133.46866514999999</v>
      </c>
      <c r="E37" s="2">
        <v>0.94160359434525442</v>
      </c>
      <c r="F37" s="2">
        <v>1</v>
      </c>
      <c r="G37" s="3">
        <v>1.8852867681356991E-2</v>
      </c>
    </row>
    <row r="38" spans="1:7" x14ac:dyDescent="0.25">
      <c r="A38" s="2">
        <v>2013</v>
      </c>
      <c r="B38" s="2" t="s">
        <v>26</v>
      </c>
      <c r="C38" s="2">
        <v>133.46866514999999</v>
      </c>
      <c r="D38" s="2">
        <v>133.46866514999999</v>
      </c>
      <c r="E38" s="2">
        <v>0.94160359434525431</v>
      </c>
      <c r="F38" s="2">
        <v>2</v>
      </c>
      <c r="G38" s="3">
        <v>6.2842892271189965E-3</v>
      </c>
    </row>
    <row r="39" spans="1:7" x14ac:dyDescent="0.25">
      <c r="A39" s="2">
        <v>2013</v>
      </c>
      <c r="B39" s="2" t="s">
        <v>27</v>
      </c>
      <c r="C39" s="2">
        <v>164.03509738</v>
      </c>
      <c r="D39" s="2">
        <v>164.03509738</v>
      </c>
      <c r="E39" s="2">
        <v>0.94160359434525442</v>
      </c>
      <c r="F39" s="2">
        <v>6</v>
      </c>
      <c r="G39" s="3">
        <v>1.8852867681356991E-2</v>
      </c>
    </row>
    <row r="40" spans="1:7" x14ac:dyDescent="0.25">
      <c r="A40" s="2">
        <v>2013</v>
      </c>
      <c r="B40" s="2" t="s">
        <v>89</v>
      </c>
      <c r="C40" s="2">
        <v>60.556832489000001</v>
      </c>
      <c r="D40" s="2">
        <v>60.556832489000001</v>
      </c>
      <c r="E40" s="2">
        <v>0.94160359434525442</v>
      </c>
      <c r="F40" s="2">
        <v>4</v>
      </c>
      <c r="G40" s="3">
        <v>0.12568578454237994</v>
      </c>
    </row>
    <row r="41" spans="1:7" x14ac:dyDescent="0.25">
      <c r="A41" s="2">
        <v>2013</v>
      </c>
      <c r="B41" s="2" t="s">
        <v>90</v>
      </c>
      <c r="C41" s="2">
        <v>60.556832489000001</v>
      </c>
      <c r="D41" s="2">
        <v>60.556832489000001</v>
      </c>
      <c r="E41" s="2">
        <v>0.94160359434525442</v>
      </c>
      <c r="F41" s="2">
        <v>4</v>
      </c>
      <c r="G41" s="3">
        <v>0.31421446135594983</v>
      </c>
    </row>
    <row r="42" spans="1:7" x14ac:dyDescent="0.25">
      <c r="A42" s="2">
        <v>2013</v>
      </c>
      <c r="B42" s="2" t="s">
        <v>91</v>
      </c>
      <c r="C42" s="2">
        <v>60.556832489000001</v>
      </c>
      <c r="D42" s="2">
        <v>60.556832489000001</v>
      </c>
      <c r="E42" s="2">
        <v>0.94160359434525431</v>
      </c>
      <c r="F42" s="2">
        <v>2</v>
      </c>
      <c r="G42" s="3">
        <v>1.2568578454237993E-2</v>
      </c>
    </row>
    <row r="43" spans="1:7" x14ac:dyDescent="0.25">
      <c r="A43" s="2">
        <v>2013</v>
      </c>
      <c r="B43" s="2" t="s">
        <v>92</v>
      </c>
      <c r="C43" s="2">
        <v>64.513612585000004</v>
      </c>
      <c r="D43" s="2">
        <v>64.513612585000004</v>
      </c>
      <c r="E43" s="2">
        <v>0.94160359434525442</v>
      </c>
      <c r="F43" s="2">
        <v>12</v>
      </c>
      <c r="G43" s="3">
        <v>8.7980049179665953E-2</v>
      </c>
    </row>
    <row r="44" spans="1:7" x14ac:dyDescent="0.25">
      <c r="A44" s="2">
        <v>2013</v>
      </c>
      <c r="B44" s="2" t="s">
        <v>93</v>
      </c>
      <c r="C44" s="2">
        <v>27.304371482000001</v>
      </c>
      <c r="D44" s="2">
        <v>27.304371482000001</v>
      </c>
      <c r="E44" s="2">
        <v>0.94160359434525431</v>
      </c>
      <c r="F44" s="2">
        <v>2</v>
      </c>
      <c r="G44" s="3">
        <v>6.2842892271189965E-3</v>
      </c>
    </row>
    <row r="45" spans="1:7" x14ac:dyDescent="0.25">
      <c r="A45" s="2">
        <v>2013</v>
      </c>
      <c r="B45" s="2" t="s">
        <v>94</v>
      </c>
      <c r="C45" s="2">
        <v>320.50045275999997</v>
      </c>
      <c r="D45" s="2">
        <v>320.50045275999997</v>
      </c>
      <c r="E45" s="2">
        <v>0.94160359434525442</v>
      </c>
      <c r="F45" s="2">
        <v>4</v>
      </c>
      <c r="G45" s="3">
        <v>0.18852867681356988</v>
      </c>
    </row>
    <row r="46" spans="1:7" x14ac:dyDescent="0.25">
      <c r="A46" s="2">
        <v>2013</v>
      </c>
      <c r="B46" s="2" t="s">
        <v>95</v>
      </c>
      <c r="C46" s="2">
        <v>457.85778965999998</v>
      </c>
      <c r="D46" s="2">
        <v>457.85778965999998</v>
      </c>
      <c r="E46" s="2">
        <v>0.94160359434525442</v>
      </c>
      <c r="F46" s="2">
        <v>20</v>
      </c>
      <c r="G46" s="3">
        <v>0.11311720608814194</v>
      </c>
    </row>
    <row r="47" spans="1:7" x14ac:dyDescent="0.25">
      <c r="A47" s="2">
        <v>2013</v>
      </c>
      <c r="B47" s="2" t="s">
        <v>96</v>
      </c>
      <c r="C47" s="2">
        <v>1332.9492624</v>
      </c>
      <c r="D47" s="2">
        <v>1332.9492624</v>
      </c>
      <c r="E47" s="2">
        <v>0.94160359434525442</v>
      </c>
      <c r="F47" s="2">
        <v>1</v>
      </c>
      <c r="G47" s="3">
        <v>1.5250897026834768E-2</v>
      </c>
    </row>
    <row r="48" spans="1:7" x14ac:dyDescent="0.25">
      <c r="A48" s="2">
        <v>2013</v>
      </c>
      <c r="B48" s="2" t="s">
        <v>97</v>
      </c>
      <c r="C48" s="2">
        <v>465.73534121</v>
      </c>
      <c r="D48" s="2">
        <v>465.73534121</v>
      </c>
      <c r="E48" s="2">
        <v>0.94160359434525431</v>
      </c>
      <c r="F48" s="2">
        <v>2</v>
      </c>
      <c r="G48" s="3">
        <v>6.2842892271189965E-3</v>
      </c>
    </row>
    <row r="49" spans="1:7" x14ac:dyDescent="0.25">
      <c r="A49" s="2">
        <v>2013</v>
      </c>
      <c r="B49" s="2" t="s">
        <v>1863</v>
      </c>
      <c r="C49" s="2">
        <v>1340.6806747000001</v>
      </c>
      <c r="D49" s="2">
        <v>1340.6806747000001</v>
      </c>
      <c r="E49" s="2">
        <v>0.94160359434525442</v>
      </c>
      <c r="F49" s="2">
        <v>2</v>
      </c>
      <c r="G49" s="3">
        <v>1.8852867681356991E-2</v>
      </c>
    </row>
    <row r="50" spans="1:7" x14ac:dyDescent="0.25">
      <c r="A50" s="2">
        <v>2013</v>
      </c>
      <c r="B50" s="2" t="s">
        <v>98</v>
      </c>
      <c r="C50" s="2">
        <v>1340.6806747000001</v>
      </c>
      <c r="D50" s="2">
        <v>1340.6806747000001</v>
      </c>
      <c r="E50" s="2">
        <v>0.94160359434525442</v>
      </c>
      <c r="F50" s="2">
        <v>9</v>
      </c>
      <c r="G50" s="3">
        <v>8.7980049179665953E-2</v>
      </c>
    </row>
    <row r="51" spans="1:7" x14ac:dyDescent="0.25">
      <c r="A51" s="2">
        <v>2013</v>
      </c>
      <c r="B51" s="2" t="s">
        <v>99</v>
      </c>
      <c r="C51" s="2">
        <v>2603.0313875000002</v>
      </c>
      <c r="D51" s="2">
        <v>2603.0313875000002</v>
      </c>
      <c r="E51" s="2">
        <v>0.94160359434525442</v>
      </c>
      <c r="F51" s="2">
        <v>2</v>
      </c>
      <c r="G51" s="3">
        <v>3.1421446135594985E-2</v>
      </c>
    </row>
    <row r="52" spans="1:7" x14ac:dyDescent="0.25">
      <c r="A52" s="2">
        <v>2013</v>
      </c>
      <c r="B52" s="2" t="s">
        <v>100</v>
      </c>
      <c r="C52" s="2">
        <v>977.25391201000002</v>
      </c>
      <c r="D52" s="2">
        <v>977.25391201000002</v>
      </c>
      <c r="E52" s="2">
        <v>0.94160359434525442</v>
      </c>
      <c r="F52" s="2">
        <v>1</v>
      </c>
      <c r="G52" s="3">
        <v>7.5411470725427962E-2</v>
      </c>
    </row>
    <row r="53" spans="1:7" x14ac:dyDescent="0.25">
      <c r="A53" s="2">
        <v>2013</v>
      </c>
      <c r="B53" s="2" t="s">
        <v>101</v>
      </c>
      <c r="C53" s="2">
        <v>44.410320186</v>
      </c>
      <c r="D53" s="2">
        <v>44.410320186</v>
      </c>
      <c r="E53" s="2">
        <v>1.6229014826687338</v>
      </c>
      <c r="F53" s="2">
        <v>24</v>
      </c>
      <c r="G53" s="3">
        <v>33.075145466762734</v>
      </c>
    </row>
    <row r="54" spans="1:7" x14ac:dyDescent="0.25">
      <c r="A54" s="2">
        <v>2013</v>
      </c>
      <c r="B54" s="2" t="s">
        <v>102</v>
      </c>
      <c r="C54" s="2">
        <v>29.606880124</v>
      </c>
      <c r="D54" s="2">
        <v>29.606880124</v>
      </c>
      <c r="E54" s="2">
        <v>1.7199971647634666</v>
      </c>
      <c r="F54" s="2">
        <v>4</v>
      </c>
      <c r="G54" s="3">
        <v>19.075411470725427</v>
      </c>
    </row>
    <row r="55" spans="1:7" x14ac:dyDescent="0.25">
      <c r="A55" s="2">
        <v>2013</v>
      </c>
      <c r="B55" s="2" t="s">
        <v>103</v>
      </c>
      <c r="C55" s="2">
        <v>218.55168191000001</v>
      </c>
      <c r="D55" s="2">
        <v>218.55168191000001</v>
      </c>
      <c r="E55" s="2">
        <v>0.94160359434525442</v>
      </c>
      <c r="F55" s="2">
        <v>2</v>
      </c>
      <c r="G55" s="3">
        <v>3.7705735362713981E-2</v>
      </c>
    </row>
    <row r="56" spans="1:7" x14ac:dyDescent="0.25">
      <c r="A56" s="2">
        <v>2013</v>
      </c>
      <c r="B56" s="2" t="s">
        <v>104</v>
      </c>
      <c r="C56" s="2">
        <v>148.44082194999999</v>
      </c>
      <c r="D56" s="2">
        <v>148.44082194999999</v>
      </c>
      <c r="E56" s="2">
        <v>0.94160359434525431</v>
      </c>
      <c r="F56" s="2">
        <v>1</v>
      </c>
      <c r="G56" s="3">
        <v>1.2568578454237993E-2</v>
      </c>
    </row>
    <row r="57" spans="1:7" x14ac:dyDescent="0.25">
      <c r="A57" s="2">
        <v>2013</v>
      </c>
      <c r="B57" s="2" t="s">
        <v>105</v>
      </c>
      <c r="C57" s="2">
        <v>313.82949425999999</v>
      </c>
      <c r="D57" s="2">
        <v>313.82949425999999</v>
      </c>
      <c r="E57" s="2">
        <v>0.94160359434525431</v>
      </c>
      <c r="F57" s="2">
        <v>3</v>
      </c>
      <c r="G57" s="3">
        <v>6.2842892271189965E-3</v>
      </c>
    </row>
    <row r="58" spans="1:7" x14ac:dyDescent="0.25">
      <c r="A58" s="2">
        <v>2013</v>
      </c>
      <c r="B58" s="2" t="s">
        <v>106</v>
      </c>
      <c r="C58" s="2">
        <v>241.75845724999999</v>
      </c>
      <c r="D58" s="2">
        <v>241.75845724999999</v>
      </c>
      <c r="E58" s="2">
        <v>0.94160359434525442</v>
      </c>
      <c r="F58" s="2">
        <v>1</v>
      </c>
      <c r="G58" s="3">
        <v>3.7705735362713981E-2</v>
      </c>
    </row>
    <row r="59" spans="1:7" x14ac:dyDescent="0.25">
      <c r="A59" s="2">
        <v>2013</v>
      </c>
      <c r="B59" s="2" t="s">
        <v>107</v>
      </c>
      <c r="C59" s="2">
        <v>241.75845724999999</v>
      </c>
      <c r="D59" s="2">
        <v>241.75845724999999</v>
      </c>
      <c r="E59" s="2">
        <v>0.94160359434525442</v>
      </c>
      <c r="F59" s="2">
        <v>4</v>
      </c>
      <c r="G59" s="3">
        <v>3.1421446135594985E-2</v>
      </c>
    </row>
    <row r="60" spans="1:7" x14ac:dyDescent="0.25">
      <c r="A60" s="2">
        <v>2013</v>
      </c>
      <c r="B60" s="2" t="s">
        <v>108</v>
      </c>
      <c r="C60" s="2">
        <v>241.75845724999999</v>
      </c>
      <c r="D60" s="2">
        <v>241.75845724999999</v>
      </c>
      <c r="E60" s="2">
        <v>0.94160359434525442</v>
      </c>
      <c r="F60" s="2">
        <v>9</v>
      </c>
      <c r="G60" s="3">
        <v>0.25765585831187887</v>
      </c>
    </row>
    <row r="61" spans="1:7" x14ac:dyDescent="0.25">
      <c r="A61" s="2">
        <v>2013</v>
      </c>
      <c r="B61" s="2" t="s">
        <v>109</v>
      </c>
      <c r="C61" s="2">
        <v>125.04216528000001</v>
      </c>
      <c r="D61" s="2">
        <v>125.04216528000001</v>
      </c>
      <c r="E61" s="2">
        <v>0.94160359434525442</v>
      </c>
      <c r="F61" s="2">
        <v>15</v>
      </c>
      <c r="G61" s="3">
        <v>9.4264338406784942E-2</v>
      </c>
    </row>
    <row r="62" spans="1:7" x14ac:dyDescent="0.25">
      <c r="A62" s="2">
        <v>2013</v>
      </c>
      <c r="B62" s="2" t="s">
        <v>1864</v>
      </c>
      <c r="C62" s="2">
        <v>143.32601998999999</v>
      </c>
      <c r="D62" s="2">
        <v>143.32601998999999</v>
      </c>
      <c r="E62" s="2">
        <v>0.94160359434525431</v>
      </c>
      <c r="F62" s="2">
        <v>5</v>
      </c>
      <c r="G62" s="3">
        <v>6.2842892271189965E-3</v>
      </c>
    </row>
    <row r="63" spans="1:7" x14ac:dyDescent="0.25">
      <c r="A63" s="2">
        <v>2013</v>
      </c>
      <c r="B63" s="2" t="s">
        <v>110</v>
      </c>
      <c r="C63" s="2">
        <v>125.04216528000001</v>
      </c>
      <c r="D63" s="2">
        <v>125.04216528000001</v>
      </c>
      <c r="E63" s="2">
        <v>0.94160359434525431</v>
      </c>
      <c r="F63" s="2">
        <v>3</v>
      </c>
      <c r="G63" s="3">
        <v>1.2568578454237993E-2</v>
      </c>
    </row>
    <row r="64" spans="1:7" x14ac:dyDescent="0.25">
      <c r="A64" s="2">
        <v>2013</v>
      </c>
      <c r="B64" s="2" t="s">
        <v>111</v>
      </c>
      <c r="C64" s="2">
        <v>152.46794733999999</v>
      </c>
      <c r="D64" s="2">
        <v>152.46794733999999</v>
      </c>
      <c r="E64" s="2">
        <v>0.94160359434525442</v>
      </c>
      <c r="F64" s="2">
        <v>2</v>
      </c>
      <c r="G64" s="3">
        <v>7.5411470725427962E-2</v>
      </c>
    </row>
    <row r="65" spans="1:7" x14ac:dyDescent="0.25">
      <c r="A65" s="2">
        <v>2013</v>
      </c>
      <c r="B65" s="2" t="s">
        <v>112</v>
      </c>
      <c r="C65" s="2">
        <v>152.46794733999999</v>
      </c>
      <c r="D65" s="2">
        <v>152.46794733999999</v>
      </c>
      <c r="E65" s="2">
        <v>0.94160359434525431</v>
      </c>
      <c r="F65" s="2">
        <v>2</v>
      </c>
      <c r="G65" s="3">
        <v>6.2842892271189965E-3</v>
      </c>
    </row>
    <row r="66" spans="1:7" x14ac:dyDescent="0.25">
      <c r="A66" s="2">
        <v>2013</v>
      </c>
      <c r="B66" s="2" t="s">
        <v>113</v>
      </c>
      <c r="C66" s="2">
        <v>125.04216528000001</v>
      </c>
      <c r="D66" s="2">
        <v>125.04216528000001</v>
      </c>
      <c r="E66" s="2">
        <v>0.94160359434525431</v>
      </c>
      <c r="F66" s="2">
        <v>4</v>
      </c>
      <c r="G66" s="3">
        <v>2.5137156908475986E-2</v>
      </c>
    </row>
    <row r="67" spans="1:7" x14ac:dyDescent="0.25">
      <c r="A67" s="2">
        <v>2013</v>
      </c>
      <c r="B67" s="2" t="s">
        <v>114</v>
      </c>
      <c r="C67" s="2">
        <v>125.04216528000001</v>
      </c>
      <c r="D67" s="2">
        <v>125.04216528000001</v>
      </c>
      <c r="E67" s="2">
        <v>0.94160359434525431</v>
      </c>
      <c r="F67" s="2">
        <v>4</v>
      </c>
      <c r="G67" s="3">
        <v>5.0274313816951972E-2</v>
      </c>
    </row>
    <row r="68" spans="1:7" x14ac:dyDescent="0.25">
      <c r="A68" s="2">
        <v>2013</v>
      </c>
      <c r="B68" s="2" t="s">
        <v>115</v>
      </c>
      <c r="C68" s="2">
        <v>151.36971242000001</v>
      </c>
      <c r="D68" s="2">
        <v>151.36971242000001</v>
      </c>
      <c r="E68" s="2">
        <v>0.94160359434525442</v>
      </c>
      <c r="F68" s="2">
        <v>4</v>
      </c>
      <c r="G68" s="3">
        <v>5.6558603044070968E-2</v>
      </c>
    </row>
    <row r="69" spans="1:7" x14ac:dyDescent="0.25">
      <c r="A69" s="2">
        <v>2013</v>
      </c>
      <c r="B69" s="2" t="s">
        <v>116</v>
      </c>
      <c r="C69" s="2">
        <v>218.19911920999999</v>
      </c>
      <c r="D69" s="2">
        <v>218.19911920999999</v>
      </c>
      <c r="E69" s="2">
        <v>0.94160359434525442</v>
      </c>
      <c r="F69" s="2">
        <v>2</v>
      </c>
      <c r="G69" s="3">
        <v>1.8852867681356991E-2</v>
      </c>
    </row>
    <row r="70" spans="1:7" x14ac:dyDescent="0.25">
      <c r="A70" s="2">
        <v>2013</v>
      </c>
      <c r="B70" s="2" t="s">
        <v>117</v>
      </c>
      <c r="C70" s="2">
        <v>151.36971242000001</v>
      </c>
      <c r="D70" s="2">
        <v>151.36971242000001</v>
      </c>
      <c r="E70" s="2">
        <v>0.94160359434525442</v>
      </c>
      <c r="F70" s="2">
        <v>25</v>
      </c>
      <c r="G70" s="3">
        <v>0.10683291686102295</v>
      </c>
    </row>
    <row r="71" spans="1:7" x14ac:dyDescent="0.25">
      <c r="A71" s="2">
        <v>2013</v>
      </c>
      <c r="B71" s="2" t="s">
        <v>118</v>
      </c>
      <c r="C71" s="2">
        <v>151.36971242000001</v>
      </c>
      <c r="D71" s="2">
        <v>151.36971242000001</v>
      </c>
      <c r="E71" s="2">
        <v>0.94160359434525442</v>
      </c>
      <c r="F71" s="2">
        <v>9</v>
      </c>
      <c r="G71" s="3">
        <v>7.5411470725427962E-2</v>
      </c>
    </row>
    <row r="72" spans="1:7" x14ac:dyDescent="0.25">
      <c r="A72" s="2">
        <v>2013</v>
      </c>
      <c r="B72" s="2" t="s">
        <v>119</v>
      </c>
      <c r="C72" s="2">
        <v>151.36971242000001</v>
      </c>
      <c r="D72" s="2">
        <v>151.36971242000001</v>
      </c>
      <c r="E72" s="2">
        <v>1.5142427787065242</v>
      </c>
      <c r="F72" s="2">
        <v>4</v>
      </c>
      <c r="G72" s="3">
        <v>3.1297129335508558</v>
      </c>
    </row>
    <row r="73" spans="1:7" x14ac:dyDescent="0.25">
      <c r="A73" s="2">
        <v>2013</v>
      </c>
      <c r="B73" s="2" t="s">
        <v>120</v>
      </c>
      <c r="C73" s="2">
        <v>125.37601121</v>
      </c>
      <c r="D73" s="2">
        <v>125.37601121</v>
      </c>
      <c r="E73" s="2">
        <v>0.94160359434525442</v>
      </c>
      <c r="F73" s="2">
        <v>4</v>
      </c>
      <c r="G73" s="3">
        <v>1.8852867681356991E-2</v>
      </c>
    </row>
    <row r="74" spans="1:7" x14ac:dyDescent="0.25">
      <c r="A74" s="2">
        <v>2013</v>
      </c>
      <c r="B74" s="2" t="s">
        <v>1865</v>
      </c>
      <c r="C74" s="2">
        <v>125.37601121</v>
      </c>
      <c r="D74" s="2">
        <v>125.37601121</v>
      </c>
      <c r="E74" s="2">
        <v>0.94160359434525431</v>
      </c>
      <c r="F74" s="2">
        <v>3</v>
      </c>
      <c r="G74" s="3">
        <v>6.2842892271189965E-3</v>
      </c>
    </row>
    <row r="75" spans="1:7" x14ac:dyDescent="0.25">
      <c r="A75" s="2">
        <v>2013</v>
      </c>
      <c r="B75" s="2" t="s">
        <v>121</v>
      </c>
      <c r="C75" s="2">
        <v>125.37601121</v>
      </c>
      <c r="D75" s="2">
        <v>125.37601121</v>
      </c>
      <c r="E75" s="2">
        <v>0.94160359434525442</v>
      </c>
      <c r="F75" s="2">
        <v>2</v>
      </c>
      <c r="G75" s="3">
        <v>3.7705735362713981E-2</v>
      </c>
    </row>
    <row r="76" spans="1:7" x14ac:dyDescent="0.25">
      <c r="A76" s="2">
        <v>2013</v>
      </c>
      <c r="B76" s="2" t="s">
        <v>122</v>
      </c>
      <c r="C76" s="2">
        <v>125.37601121</v>
      </c>
      <c r="D76" s="2">
        <v>125.37601121</v>
      </c>
      <c r="E76" s="2">
        <v>1.5762483971155024</v>
      </c>
      <c r="F76" s="2">
        <v>16</v>
      </c>
      <c r="G76" s="3">
        <v>1.2953615936745928</v>
      </c>
    </row>
    <row r="77" spans="1:7" x14ac:dyDescent="0.25">
      <c r="A77" s="2">
        <v>2013</v>
      </c>
      <c r="B77" s="2" t="s">
        <v>123</v>
      </c>
      <c r="C77" s="2">
        <v>125.37601121</v>
      </c>
      <c r="D77" s="2">
        <v>125.37601121</v>
      </c>
      <c r="E77" s="2">
        <v>0.94160359434525442</v>
      </c>
      <c r="F77" s="2">
        <v>9</v>
      </c>
      <c r="G77" s="3">
        <v>0.47132169203392477</v>
      </c>
    </row>
    <row r="78" spans="1:7" x14ac:dyDescent="0.25">
      <c r="A78" s="2">
        <v>2013</v>
      </c>
      <c r="B78" s="2" t="s">
        <v>1866</v>
      </c>
      <c r="C78" s="2">
        <v>125.37601121</v>
      </c>
      <c r="D78" s="2">
        <v>125.37601121</v>
      </c>
      <c r="E78" s="2">
        <v>0.94160359434525431</v>
      </c>
      <c r="F78" s="2">
        <v>2</v>
      </c>
      <c r="G78" s="3">
        <v>2.5137156908475986E-2</v>
      </c>
    </row>
    <row r="79" spans="1:7" x14ac:dyDescent="0.25">
      <c r="A79" s="2">
        <v>2013</v>
      </c>
      <c r="B79" s="2" t="s">
        <v>124</v>
      </c>
      <c r="C79" s="2">
        <v>125.37601121</v>
      </c>
      <c r="D79" s="2">
        <v>125.37601121</v>
      </c>
      <c r="E79" s="2">
        <v>0.94160359434525442</v>
      </c>
      <c r="F79" s="2">
        <v>1</v>
      </c>
      <c r="G79" s="3">
        <v>9.4264338406784942E-2</v>
      </c>
    </row>
    <row r="80" spans="1:7" x14ac:dyDescent="0.25">
      <c r="A80" s="2">
        <v>2013</v>
      </c>
      <c r="B80" s="2" t="s">
        <v>125</v>
      </c>
      <c r="C80" s="2">
        <v>281.61950677999999</v>
      </c>
      <c r="D80" s="2">
        <v>281.61950677999999</v>
      </c>
      <c r="E80" s="2">
        <v>0.94160359434525431</v>
      </c>
      <c r="F80" s="2">
        <v>4</v>
      </c>
      <c r="G80" s="3">
        <v>1.2568578454237993E-2</v>
      </c>
    </row>
    <row r="81" spans="1:7" x14ac:dyDescent="0.25">
      <c r="A81" s="2">
        <v>2013</v>
      </c>
      <c r="B81" s="2" t="s">
        <v>126</v>
      </c>
      <c r="C81" s="2">
        <v>281.61950677999999</v>
      </c>
      <c r="D81" s="2">
        <v>281.61950677999999</v>
      </c>
      <c r="E81" s="2">
        <v>0.94160359434525431</v>
      </c>
      <c r="F81" s="2">
        <v>1</v>
      </c>
      <c r="G81" s="3">
        <v>1.2568578454237993E-2</v>
      </c>
    </row>
    <row r="82" spans="1:7" x14ac:dyDescent="0.25">
      <c r="A82" s="2">
        <v>2013</v>
      </c>
      <c r="B82" s="2" t="s">
        <v>127</v>
      </c>
      <c r="C82" s="2">
        <v>281.61950677999999</v>
      </c>
      <c r="D82" s="2">
        <v>281.61950677999999</v>
      </c>
      <c r="E82" s="2">
        <v>0.94160359434525442</v>
      </c>
      <c r="F82" s="2">
        <v>6</v>
      </c>
      <c r="G82" s="3">
        <v>3.1421446135594985E-2</v>
      </c>
    </row>
    <row r="83" spans="1:7" x14ac:dyDescent="0.25">
      <c r="A83" s="2">
        <v>2013</v>
      </c>
      <c r="B83" s="2" t="s">
        <v>128</v>
      </c>
      <c r="C83" s="2">
        <v>380.42906857999998</v>
      </c>
      <c r="D83" s="2">
        <v>380.42906857999998</v>
      </c>
      <c r="E83" s="2">
        <v>0.94160359434525431</v>
      </c>
      <c r="F83" s="2">
        <v>1</v>
      </c>
      <c r="G83" s="3">
        <v>6.2842892271189965E-3</v>
      </c>
    </row>
    <row r="84" spans="1:7" x14ac:dyDescent="0.25">
      <c r="A84" s="2">
        <v>2013</v>
      </c>
      <c r="B84" s="2" t="s">
        <v>129</v>
      </c>
      <c r="C84" s="2">
        <v>380.42906857999998</v>
      </c>
      <c r="D84" s="2">
        <v>380.42906857999998</v>
      </c>
      <c r="E84" s="2">
        <v>0.94160359434525431</v>
      </c>
      <c r="F84" s="2">
        <v>1</v>
      </c>
      <c r="G84" s="3">
        <v>6.2842892271189965E-3</v>
      </c>
    </row>
    <row r="85" spans="1:7" x14ac:dyDescent="0.25">
      <c r="A85" s="2">
        <v>2013</v>
      </c>
      <c r="B85" s="2" t="s">
        <v>130</v>
      </c>
      <c r="C85" s="2">
        <v>120.85569563999999</v>
      </c>
      <c r="D85" s="2">
        <v>120.85569563999999</v>
      </c>
      <c r="E85" s="2">
        <v>0.94160359434525431</v>
      </c>
      <c r="F85" s="2">
        <v>1</v>
      </c>
      <c r="G85" s="3">
        <v>6.2842892271189965E-3</v>
      </c>
    </row>
    <row r="86" spans="1:7" x14ac:dyDescent="0.25">
      <c r="A86" s="2">
        <v>2013</v>
      </c>
      <c r="B86" s="2" t="s">
        <v>131</v>
      </c>
      <c r="C86" s="2">
        <v>349.33758005999999</v>
      </c>
      <c r="D86" s="2">
        <v>349.33758005999999</v>
      </c>
      <c r="E86" s="2">
        <v>0.94160359434525431</v>
      </c>
      <c r="F86" s="2">
        <v>1</v>
      </c>
      <c r="G86" s="3">
        <v>2.5137156908475986E-2</v>
      </c>
    </row>
    <row r="87" spans="1:7" x14ac:dyDescent="0.25">
      <c r="A87" s="2">
        <v>2013</v>
      </c>
      <c r="B87" s="2" t="s">
        <v>132</v>
      </c>
      <c r="C87" s="2">
        <v>349.33758005999999</v>
      </c>
      <c r="D87" s="2">
        <v>349.33758005999999</v>
      </c>
      <c r="E87" s="2">
        <v>0.94160359434525431</v>
      </c>
      <c r="F87" s="2">
        <v>1</v>
      </c>
      <c r="G87" s="3">
        <v>6.2842892271189965E-3</v>
      </c>
    </row>
    <row r="88" spans="1:7" x14ac:dyDescent="0.25">
      <c r="A88" s="2">
        <v>2013</v>
      </c>
      <c r="B88" s="2" t="s">
        <v>133</v>
      </c>
      <c r="C88" s="2">
        <v>251.58774217999999</v>
      </c>
      <c r="D88" s="2">
        <v>251.58774217999999</v>
      </c>
      <c r="E88" s="2">
        <v>0.94160359434525442</v>
      </c>
      <c r="F88" s="2">
        <v>4</v>
      </c>
      <c r="G88" s="3">
        <v>8.7980049179665953E-2</v>
      </c>
    </row>
    <row r="89" spans="1:7" x14ac:dyDescent="0.25">
      <c r="A89" s="2">
        <v>2013</v>
      </c>
      <c r="B89" s="2" t="s">
        <v>134</v>
      </c>
      <c r="C89" s="2">
        <v>251.58774217999999</v>
      </c>
      <c r="D89" s="2">
        <v>251.58774217999999</v>
      </c>
      <c r="E89" s="2">
        <v>0.88538216590999952</v>
      </c>
      <c r="F89" s="2">
        <v>4</v>
      </c>
      <c r="G89" s="3">
        <v>1.0628428922711899</v>
      </c>
    </row>
    <row r="90" spans="1:7" x14ac:dyDescent="0.25">
      <c r="A90" s="2">
        <v>2013</v>
      </c>
      <c r="B90" s="2" t="s">
        <v>135</v>
      </c>
      <c r="C90" s="2">
        <v>8.1390619701000002</v>
      </c>
      <c r="D90" s="2">
        <v>8.1390619701000002</v>
      </c>
      <c r="E90" s="2">
        <v>1.4661772194111375</v>
      </c>
      <c r="F90" s="2">
        <v>36</v>
      </c>
      <c r="G90" s="3">
        <v>29.477605981261043</v>
      </c>
    </row>
    <row r="91" spans="1:7" x14ac:dyDescent="0.25">
      <c r="A91" s="2">
        <v>2013</v>
      </c>
      <c r="B91" s="2" t="s">
        <v>136</v>
      </c>
      <c r="C91" s="2">
        <v>100.52205435</v>
      </c>
      <c r="D91" s="2">
        <v>100.52205435</v>
      </c>
      <c r="E91" s="2">
        <v>0.94160359434525431</v>
      </c>
      <c r="F91" s="2">
        <v>1</v>
      </c>
      <c r="G91" s="3">
        <v>1.2568578454237993E-2</v>
      </c>
    </row>
    <row r="92" spans="1:7" x14ac:dyDescent="0.25">
      <c r="A92" s="2">
        <v>2013</v>
      </c>
      <c r="B92" s="2" t="s">
        <v>137</v>
      </c>
      <c r="C92" s="2">
        <v>37.267468600000001</v>
      </c>
      <c r="D92" s="2">
        <v>37.267468600000001</v>
      </c>
      <c r="E92" s="2">
        <v>1.854799928945549</v>
      </c>
      <c r="F92" s="2">
        <v>10</v>
      </c>
      <c r="G92" s="3">
        <v>1.2251371569084759</v>
      </c>
    </row>
    <row r="93" spans="1:7" x14ac:dyDescent="0.25">
      <c r="A93" s="2">
        <v>2013</v>
      </c>
      <c r="B93" s="2" t="s">
        <v>138</v>
      </c>
      <c r="C93" s="2">
        <v>319.88036979999998</v>
      </c>
      <c r="D93" s="2">
        <v>319.88036979999998</v>
      </c>
      <c r="E93" s="2">
        <v>0.94160359434525431</v>
      </c>
      <c r="F93" s="2">
        <v>4</v>
      </c>
      <c r="G93" s="3">
        <v>1.2568578454237993E-2</v>
      </c>
    </row>
    <row r="94" spans="1:7" x14ac:dyDescent="0.25">
      <c r="A94" s="2">
        <v>2013</v>
      </c>
      <c r="B94" s="2" t="s">
        <v>139</v>
      </c>
      <c r="C94" s="2">
        <v>212.03258664000001</v>
      </c>
      <c r="D94" s="2">
        <v>212.03258664000001</v>
      </c>
      <c r="E94" s="2">
        <v>0.94160359434525454</v>
      </c>
      <c r="F94" s="2">
        <v>16</v>
      </c>
      <c r="G94" s="3">
        <v>0.1948129660406889</v>
      </c>
    </row>
    <row r="95" spans="1:7" x14ac:dyDescent="0.25">
      <c r="A95" s="2">
        <v>2013</v>
      </c>
      <c r="B95" s="2" t="s">
        <v>140</v>
      </c>
      <c r="C95" s="2">
        <v>212.03258664000001</v>
      </c>
      <c r="D95" s="2">
        <v>212.03258664000001</v>
      </c>
      <c r="E95" s="2">
        <v>0.94160359434525431</v>
      </c>
      <c r="F95" s="2">
        <v>8</v>
      </c>
      <c r="G95" s="3">
        <v>1.2568578454237993E-2</v>
      </c>
    </row>
    <row r="96" spans="1:7" x14ac:dyDescent="0.25">
      <c r="A96" s="2">
        <v>2013</v>
      </c>
      <c r="B96" s="2" t="s">
        <v>1869</v>
      </c>
      <c r="C96" s="2">
        <v>212.03258664000001</v>
      </c>
      <c r="D96" s="2">
        <v>212.03258664000001</v>
      </c>
      <c r="E96" s="2">
        <v>0.94160359434525431</v>
      </c>
      <c r="F96" s="2">
        <v>3</v>
      </c>
      <c r="G96" s="3">
        <v>6.2842892271189965E-3</v>
      </c>
    </row>
    <row r="97" spans="1:7" x14ac:dyDescent="0.25">
      <c r="A97" s="2">
        <v>2013</v>
      </c>
      <c r="B97" s="2" t="s">
        <v>141</v>
      </c>
      <c r="C97" s="2">
        <v>213.90820026</v>
      </c>
      <c r="D97" s="2">
        <v>213.90820026</v>
      </c>
      <c r="E97" s="2">
        <v>0.94160359434525442</v>
      </c>
      <c r="F97" s="2">
        <v>2</v>
      </c>
      <c r="G97" s="3">
        <v>1.8852867681356991E-2</v>
      </c>
    </row>
    <row r="98" spans="1:7" x14ac:dyDescent="0.25">
      <c r="A98" s="2">
        <v>2013</v>
      </c>
      <c r="B98" s="2" t="s">
        <v>142</v>
      </c>
      <c r="C98" s="2">
        <v>433.35499382</v>
      </c>
      <c r="D98" s="2">
        <v>433.35499382</v>
      </c>
      <c r="E98" s="2">
        <v>0.94160359434525442</v>
      </c>
      <c r="F98" s="2">
        <v>3</v>
      </c>
      <c r="G98" s="3">
        <v>1.8852867681356991E-2</v>
      </c>
    </row>
    <row r="99" spans="1:7" x14ac:dyDescent="0.25">
      <c r="A99" s="2">
        <v>2013</v>
      </c>
      <c r="B99" s="2" t="s">
        <v>143</v>
      </c>
      <c r="C99" s="2">
        <v>213.90820026</v>
      </c>
      <c r="D99" s="2">
        <v>213.90820026</v>
      </c>
      <c r="E99" s="2">
        <v>0.94160359434525431</v>
      </c>
      <c r="F99" s="2">
        <v>2</v>
      </c>
      <c r="G99" s="3">
        <v>6.2842892271189965E-3</v>
      </c>
    </row>
    <row r="100" spans="1:7" x14ac:dyDescent="0.25">
      <c r="A100" s="2">
        <v>2013</v>
      </c>
      <c r="B100" s="2" t="s">
        <v>144</v>
      </c>
      <c r="C100" s="2">
        <v>213.90820026</v>
      </c>
      <c r="D100" s="2">
        <v>213.90820026</v>
      </c>
      <c r="E100" s="2">
        <v>0.94160359434525431</v>
      </c>
      <c r="F100" s="2">
        <v>1</v>
      </c>
      <c r="G100" s="3">
        <v>2.5137156908475986E-2</v>
      </c>
    </row>
    <row r="101" spans="1:7" x14ac:dyDescent="0.25">
      <c r="A101" s="2">
        <v>2013</v>
      </c>
      <c r="B101" s="2" t="s">
        <v>145</v>
      </c>
      <c r="C101" s="2">
        <v>213.90820025999997</v>
      </c>
      <c r="D101" s="2">
        <v>213.90820025999997</v>
      </c>
      <c r="E101" s="2">
        <v>0.94160359434525442</v>
      </c>
      <c r="F101" s="2">
        <v>9</v>
      </c>
      <c r="G101" s="3">
        <v>0.18852867681356988</v>
      </c>
    </row>
    <row r="102" spans="1:7" x14ac:dyDescent="0.25">
      <c r="A102" s="2">
        <v>2013</v>
      </c>
      <c r="B102" s="2" t="s">
        <v>146</v>
      </c>
      <c r="C102" s="2">
        <v>649.80872824000005</v>
      </c>
      <c r="D102" s="2">
        <v>649.80872824000005</v>
      </c>
      <c r="E102" s="2">
        <v>0.94160359434525442</v>
      </c>
      <c r="F102" s="2">
        <v>6</v>
      </c>
      <c r="G102" s="3">
        <v>1.8852867681356991E-2</v>
      </c>
    </row>
    <row r="103" spans="1:7" x14ac:dyDescent="0.25">
      <c r="A103" s="2">
        <v>2013</v>
      </c>
      <c r="B103" s="2" t="s">
        <v>147</v>
      </c>
      <c r="C103" s="2">
        <v>649.80872824000005</v>
      </c>
      <c r="D103" s="2">
        <v>649.80872824000005</v>
      </c>
      <c r="E103" s="2">
        <v>0.94160359434525442</v>
      </c>
      <c r="F103" s="2">
        <v>9</v>
      </c>
      <c r="G103" s="3">
        <v>7.5411470725427962E-2</v>
      </c>
    </row>
    <row r="104" spans="1:7" x14ac:dyDescent="0.25">
      <c r="A104" s="2">
        <v>2013</v>
      </c>
      <c r="B104" s="2" t="s">
        <v>148</v>
      </c>
      <c r="C104" s="2">
        <v>649.80872824000005</v>
      </c>
      <c r="D104" s="2">
        <v>649.80872824000005</v>
      </c>
      <c r="E104" s="2">
        <v>0.94160359434525431</v>
      </c>
      <c r="F104" s="2">
        <v>1</v>
      </c>
      <c r="G104" s="3">
        <v>1.2568578454237993E-2</v>
      </c>
    </row>
    <row r="105" spans="1:7" x14ac:dyDescent="0.25">
      <c r="A105" s="2">
        <v>2013</v>
      </c>
      <c r="B105" s="2" t="s">
        <v>149</v>
      </c>
      <c r="C105" s="2">
        <v>381.10016682000003</v>
      </c>
      <c r="D105" s="2">
        <v>381.10016682000003</v>
      </c>
      <c r="E105" s="2">
        <v>1.6446309123843352</v>
      </c>
      <c r="F105" s="2">
        <v>3</v>
      </c>
      <c r="G105" s="3">
        <v>2.025137156908476</v>
      </c>
    </row>
    <row r="106" spans="1:7" x14ac:dyDescent="0.25">
      <c r="A106" s="2">
        <v>2013</v>
      </c>
      <c r="B106" s="2" t="s">
        <v>150</v>
      </c>
      <c r="C106" s="2">
        <v>175.25725607000001</v>
      </c>
      <c r="D106" s="2">
        <v>175.25725607000001</v>
      </c>
      <c r="E106" s="2">
        <v>0.94160359434525431</v>
      </c>
      <c r="F106" s="2">
        <v>2</v>
      </c>
      <c r="G106" s="3">
        <v>6.2842892271189965E-3</v>
      </c>
    </row>
    <row r="107" spans="1:7" x14ac:dyDescent="0.25">
      <c r="A107" s="2">
        <v>2013</v>
      </c>
      <c r="B107" s="2" t="s">
        <v>1871</v>
      </c>
      <c r="C107" s="2">
        <v>175.25725607000001</v>
      </c>
      <c r="D107" s="2">
        <v>175.25725607000001</v>
      </c>
      <c r="E107" s="2">
        <v>0.94160359434525431</v>
      </c>
      <c r="F107" s="2">
        <v>2</v>
      </c>
      <c r="G107" s="3">
        <v>6.2842892271189965E-3</v>
      </c>
    </row>
    <row r="108" spans="1:7" x14ac:dyDescent="0.25">
      <c r="A108" s="2">
        <v>2013</v>
      </c>
      <c r="B108" s="2" t="s">
        <v>151</v>
      </c>
      <c r="C108" s="2">
        <v>175.25725607000001</v>
      </c>
      <c r="D108" s="2">
        <v>175.25725607000001</v>
      </c>
      <c r="E108" s="2">
        <v>0.55359302938173449</v>
      </c>
      <c r="F108" s="2">
        <v>1</v>
      </c>
      <c r="G108" s="3">
        <v>1.0066932104271191</v>
      </c>
    </row>
    <row r="109" spans="1:7" x14ac:dyDescent="0.25">
      <c r="A109" s="2">
        <v>2013</v>
      </c>
      <c r="B109" s="2" t="s">
        <v>152</v>
      </c>
      <c r="C109" s="2">
        <v>986.10597221</v>
      </c>
      <c r="D109" s="2">
        <v>986.10597221</v>
      </c>
      <c r="E109" s="2">
        <v>0.94160359434525442</v>
      </c>
      <c r="F109" s="2">
        <v>15</v>
      </c>
      <c r="G109" s="3">
        <v>0.18852867681356988</v>
      </c>
    </row>
    <row r="110" spans="1:7" x14ac:dyDescent="0.25">
      <c r="A110" s="2">
        <v>2013</v>
      </c>
      <c r="B110" s="2" t="s">
        <v>153</v>
      </c>
      <c r="C110" s="2">
        <v>221.90111347999999</v>
      </c>
      <c r="D110" s="2">
        <v>221.90111347999999</v>
      </c>
      <c r="E110" s="2">
        <v>0.94160359434525442</v>
      </c>
      <c r="F110" s="2">
        <v>3</v>
      </c>
      <c r="G110" s="3">
        <v>1.8852867681356991E-2</v>
      </c>
    </row>
    <row r="111" spans="1:7" x14ac:dyDescent="0.25">
      <c r="A111" s="2">
        <v>2013</v>
      </c>
      <c r="B111" s="2" t="s">
        <v>1873</v>
      </c>
      <c r="C111" s="2">
        <v>122.19090496</v>
      </c>
      <c r="D111" s="2">
        <v>122.19090496</v>
      </c>
      <c r="E111" s="2">
        <v>0.94160359434525431</v>
      </c>
      <c r="F111" s="2">
        <v>3</v>
      </c>
      <c r="G111" s="3">
        <v>1.2568578454237993E-2</v>
      </c>
    </row>
    <row r="112" spans="1:7" x14ac:dyDescent="0.25">
      <c r="A112" s="2">
        <v>2013</v>
      </c>
      <c r="B112" s="2" t="s">
        <v>154</v>
      </c>
      <c r="C112" s="2">
        <v>122.19090496</v>
      </c>
      <c r="D112" s="2">
        <v>122.19090496</v>
      </c>
      <c r="E112" s="2">
        <v>1.3067214447007587</v>
      </c>
      <c r="F112" s="2">
        <v>6</v>
      </c>
      <c r="G112" s="3">
        <v>1.0445765363898329</v>
      </c>
    </row>
    <row r="113" spans="1:7" x14ac:dyDescent="0.25">
      <c r="A113" s="2">
        <v>2013</v>
      </c>
      <c r="B113" s="2" t="s">
        <v>155</v>
      </c>
      <c r="C113" s="2">
        <v>122.19090496</v>
      </c>
      <c r="D113" s="2">
        <v>122.19090496</v>
      </c>
      <c r="E113" s="2">
        <v>0.94160359434525442</v>
      </c>
      <c r="F113" s="2">
        <v>2</v>
      </c>
      <c r="G113" s="3">
        <v>3.1421446135594985E-2</v>
      </c>
    </row>
    <row r="114" spans="1:7" x14ac:dyDescent="0.25">
      <c r="A114" s="2">
        <v>2013</v>
      </c>
      <c r="B114" s="2" t="s">
        <v>156</v>
      </c>
      <c r="C114" s="2">
        <v>208.10576287999999</v>
      </c>
      <c r="D114" s="2">
        <v>208.10576287999999</v>
      </c>
      <c r="E114" s="2">
        <v>0.94160359434525431</v>
      </c>
      <c r="F114" s="2">
        <v>3</v>
      </c>
      <c r="G114" s="3">
        <v>6.2842892271189965E-3</v>
      </c>
    </row>
    <row r="115" spans="1:7" x14ac:dyDescent="0.25">
      <c r="A115" s="2">
        <v>2013</v>
      </c>
      <c r="B115" s="2" t="s">
        <v>157</v>
      </c>
      <c r="C115" s="2">
        <v>312.02672228</v>
      </c>
      <c r="D115" s="2">
        <v>312.02672228</v>
      </c>
      <c r="E115" s="2">
        <v>0.94160359434525442</v>
      </c>
      <c r="F115" s="2">
        <v>2</v>
      </c>
      <c r="G115" s="3">
        <v>3.1421446135594985E-2</v>
      </c>
    </row>
    <row r="116" spans="1:7" x14ac:dyDescent="0.25">
      <c r="A116" s="2">
        <v>2013</v>
      </c>
      <c r="B116" s="2" t="s">
        <v>158</v>
      </c>
      <c r="C116" s="2">
        <v>208.10576287999999</v>
      </c>
      <c r="D116" s="2">
        <v>208.10576287999999</v>
      </c>
      <c r="E116" s="2">
        <v>0.94160359434525442</v>
      </c>
      <c r="F116" s="2">
        <v>4</v>
      </c>
      <c r="G116" s="3">
        <v>3.7705735362713981E-2</v>
      </c>
    </row>
    <row r="117" spans="1:7" x14ac:dyDescent="0.25">
      <c r="A117" s="2">
        <v>2013</v>
      </c>
      <c r="B117" s="2" t="s">
        <v>159</v>
      </c>
      <c r="C117" s="2">
        <v>260.06624257999999</v>
      </c>
      <c r="D117" s="2">
        <v>260.06624257999999</v>
      </c>
      <c r="E117" s="2">
        <v>0.94160359434525442</v>
      </c>
      <c r="F117" s="2">
        <v>6</v>
      </c>
      <c r="G117" s="3">
        <v>9.4264338406784942E-2</v>
      </c>
    </row>
    <row r="118" spans="1:7" x14ac:dyDescent="0.25">
      <c r="A118" s="2">
        <v>2013</v>
      </c>
      <c r="B118" s="2" t="s">
        <v>160</v>
      </c>
      <c r="C118" s="2">
        <v>202.12191677999999</v>
      </c>
      <c r="D118" s="2">
        <v>202.12191677999999</v>
      </c>
      <c r="E118" s="2">
        <v>0.44092452439074076</v>
      </c>
      <c r="F118" s="2">
        <v>1</v>
      </c>
      <c r="G118" s="3">
        <v>2.1010802469000001</v>
      </c>
    </row>
    <row r="119" spans="1:7" x14ac:dyDescent="0.25">
      <c r="A119" s="2">
        <v>2013</v>
      </c>
      <c r="B119" s="2" t="s">
        <v>161</v>
      </c>
      <c r="C119" s="2">
        <v>118.00445825000001</v>
      </c>
      <c r="D119" s="2">
        <v>118.00445825000001</v>
      </c>
      <c r="E119" s="2">
        <v>0.94160359434525442</v>
      </c>
      <c r="F119" s="2">
        <v>9</v>
      </c>
      <c r="G119" s="3">
        <v>0.37705735362713977</v>
      </c>
    </row>
    <row r="120" spans="1:7" x14ac:dyDescent="0.25">
      <c r="A120" s="2">
        <v>2013</v>
      </c>
      <c r="B120" s="2" t="s">
        <v>162</v>
      </c>
      <c r="C120" s="2">
        <v>118.00445825</v>
      </c>
      <c r="D120" s="2">
        <v>118.00445825</v>
      </c>
      <c r="E120" s="2">
        <v>0.94160359434525431</v>
      </c>
      <c r="F120" s="2">
        <v>4</v>
      </c>
      <c r="G120" s="3">
        <v>0.13825436299661792</v>
      </c>
    </row>
    <row r="121" spans="1:7" x14ac:dyDescent="0.25">
      <c r="A121" s="2">
        <v>2013</v>
      </c>
      <c r="B121" s="2" t="s">
        <v>163</v>
      </c>
      <c r="C121" s="2">
        <v>209.34177335000001</v>
      </c>
      <c r="D121" s="2">
        <v>209.34177335000001</v>
      </c>
      <c r="E121" s="2">
        <v>0.94160359434525442</v>
      </c>
      <c r="F121" s="2">
        <v>3</v>
      </c>
      <c r="G121" s="3">
        <v>5.6558603044070968E-2</v>
      </c>
    </row>
    <row r="122" spans="1:7" x14ac:dyDescent="0.25">
      <c r="A122" s="2">
        <v>2013</v>
      </c>
      <c r="B122" s="2" t="s">
        <v>164</v>
      </c>
      <c r="C122" s="2">
        <v>163.67311580000001</v>
      </c>
      <c r="D122" s="2">
        <v>163.67311580000001</v>
      </c>
      <c r="E122" s="2">
        <v>0.94160359434525431</v>
      </c>
      <c r="F122" s="2">
        <v>2</v>
      </c>
      <c r="G122" s="3">
        <v>1.2568578454237993E-2</v>
      </c>
    </row>
    <row r="123" spans="1:7" x14ac:dyDescent="0.25">
      <c r="A123" s="2">
        <v>2013</v>
      </c>
      <c r="B123" s="2" t="s">
        <v>165</v>
      </c>
      <c r="C123" s="2">
        <v>118.00445825</v>
      </c>
      <c r="D123" s="2">
        <v>118.00445825</v>
      </c>
      <c r="E123" s="2">
        <v>0.94160359434525431</v>
      </c>
      <c r="F123" s="2">
        <v>4</v>
      </c>
      <c r="G123" s="3">
        <v>2.5137156908475986E-2</v>
      </c>
    </row>
    <row r="124" spans="1:7" x14ac:dyDescent="0.25">
      <c r="A124" s="2">
        <v>2013</v>
      </c>
      <c r="B124" s="2" t="s">
        <v>166</v>
      </c>
      <c r="C124" s="2">
        <v>457.30262902999999</v>
      </c>
      <c r="D124" s="2">
        <v>457.30262902999999</v>
      </c>
      <c r="E124" s="2">
        <v>0.94160359434525442</v>
      </c>
      <c r="F124" s="2">
        <v>1</v>
      </c>
      <c r="G124" s="3">
        <v>5.5225571996655939E-3</v>
      </c>
    </row>
    <row r="125" spans="1:7" x14ac:dyDescent="0.25">
      <c r="A125" s="2">
        <v>2013</v>
      </c>
      <c r="B125" s="2" t="s">
        <v>167</v>
      </c>
      <c r="C125" s="2">
        <v>457.30262902999999</v>
      </c>
      <c r="D125" s="2">
        <v>457.30262902999999</v>
      </c>
      <c r="E125" s="2">
        <v>0.94160359434525442</v>
      </c>
      <c r="F125" s="2">
        <v>1</v>
      </c>
      <c r="G125" s="3">
        <v>3.7705735362713981E-2</v>
      </c>
    </row>
    <row r="126" spans="1:7" x14ac:dyDescent="0.25">
      <c r="A126" s="2">
        <v>2013</v>
      </c>
      <c r="B126" s="2" t="s">
        <v>168</v>
      </c>
      <c r="C126" s="2">
        <v>457.30262902999999</v>
      </c>
      <c r="D126" s="2">
        <v>457.30262902999999</v>
      </c>
      <c r="E126" s="2">
        <v>0.94160359434525442</v>
      </c>
      <c r="F126" s="2">
        <v>1</v>
      </c>
      <c r="G126" s="3">
        <v>8.8360915195906369E-3</v>
      </c>
    </row>
    <row r="127" spans="1:7" x14ac:dyDescent="0.25">
      <c r="A127" s="2">
        <v>2013</v>
      </c>
      <c r="B127" s="2" t="s">
        <v>169</v>
      </c>
      <c r="C127" s="2">
        <v>165.23984977999999</v>
      </c>
      <c r="D127" s="2">
        <v>165.23984977999999</v>
      </c>
      <c r="E127" s="2">
        <v>0.94160359434525431</v>
      </c>
      <c r="F127" s="2">
        <v>1</v>
      </c>
      <c r="G127" s="3">
        <v>1.2568578454237993E-2</v>
      </c>
    </row>
    <row r="128" spans="1:7" x14ac:dyDescent="0.25">
      <c r="A128" s="2">
        <v>2013</v>
      </c>
      <c r="B128" s="2" t="s">
        <v>170</v>
      </c>
      <c r="C128" s="2">
        <v>165.23984977999999</v>
      </c>
      <c r="D128" s="2">
        <v>165.23984977999999</v>
      </c>
      <c r="E128" s="2">
        <v>0.94160359434525442</v>
      </c>
      <c r="F128" s="2">
        <v>4</v>
      </c>
      <c r="G128" s="3">
        <v>0.12568578454237994</v>
      </c>
    </row>
    <row r="129" spans="1:7" x14ac:dyDescent="0.25">
      <c r="A129" s="2">
        <v>2013</v>
      </c>
      <c r="B129" s="2" t="s">
        <v>171</v>
      </c>
      <c r="C129" s="2">
        <v>165.23984977999999</v>
      </c>
      <c r="D129" s="2">
        <v>165.23984977999999</v>
      </c>
      <c r="E129" s="2">
        <v>0.94160359434525442</v>
      </c>
      <c r="F129" s="2">
        <v>16</v>
      </c>
      <c r="G129" s="3">
        <v>9.4264338406784942E-2</v>
      </c>
    </row>
    <row r="130" spans="1:7" x14ac:dyDescent="0.25">
      <c r="A130" s="2">
        <v>2013</v>
      </c>
      <c r="B130" s="2" t="s">
        <v>1874</v>
      </c>
      <c r="C130" s="2">
        <v>165.23984977999999</v>
      </c>
      <c r="D130" s="2">
        <v>165.23984977999999</v>
      </c>
      <c r="E130" s="2">
        <v>0.94160359434525431</v>
      </c>
      <c r="F130" s="2">
        <v>2</v>
      </c>
      <c r="G130" s="3">
        <v>1.2568578454237993E-2</v>
      </c>
    </row>
    <row r="131" spans="1:7" x14ac:dyDescent="0.25">
      <c r="A131" s="2">
        <v>2013</v>
      </c>
      <c r="B131" s="2" t="s">
        <v>172</v>
      </c>
      <c r="C131" s="2">
        <v>165.23984977999999</v>
      </c>
      <c r="D131" s="2">
        <v>165.23984977999999</v>
      </c>
      <c r="E131" s="2">
        <v>0.94160359434525442</v>
      </c>
      <c r="F131" s="2">
        <v>9</v>
      </c>
      <c r="G131" s="3">
        <v>0.75411470725427954</v>
      </c>
    </row>
    <row r="132" spans="1:7" x14ac:dyDescent="0.25">
      <c r="A132" s="2">
        <v>2013</v>
      </c>
      <c r="B132" s="2" t="s">
        <v>194</v>
      </c>
      <c r="C132" s="2">
        <v>26.234380753</v>
      </c>
      <c r="D132" s="2">
        <v>26.234380753</v>
      </c>
      <c r="E132" s="2">
        <v>0.94160359434525431</v>
      </c>
      <c r="F132" s="2">
        <v>1</v>
      </c>
      <c r="G132" s="3">
        <v>2.5137156908475986E-2</v>
      </c>
    </row>
    <row r="133" spans="1:7" x14ac:dyDescent="0.25">
      <c r="A133" s="2">
        <v>2013</v>
      </c>
      <c r="B133" s="2" t="s">
        <v>195</v>
      </c>
      <c r="C133" s="2">
        <v>516.00572895000005</v>
      </c>
      <c r="D133" s="2">
        <v>516.00572895000005</v>
      </c>
      <c r="E133" s="2">
        <v>0.94160359434525431</v>
      </c>
      <c r="F133" s="2">
        <v>9</v>
      </c>
      <c r="G133" s="3">
        <v>0.10054862763390394</v>
      </c>
    </row>
    <row r="134" spans="1:7" x14ac:dyDescent="0.25">
      <c r="A134" s="2">
        <v>2013</v>
      </c>
      <c r="B134" s="2" t="s">
        <v>196</v>
      </c>
      <c r="C134" s="2">
        <v>516.00572895000005</v>
      </c>
      <c r="D134" s="2">
        <v>516.00572895000005</v>
      </c>
      <c r="E134" s="2">
        <v>0.94160359434525442</v>
      </c>
      <c r="F134" s="2">
        <v>9</v>
      </c>
      <c r="G134" s="3">
        <v>0.1633915199050939</v>
      </c>
    </row>
    <row r="135" spans="1:7" x14ac:dyDescent="0.25">
      <c r="A135" s="2">
        <v>2013</v>
      </c>
      <c r="B135" s="2" t="s">
        <v>197</v>
      </c>
      <c r="C135" s="2">
        <v>164.31643571999999</v>
      </c>
      <c r="D135" s="2">
        <v>164.31643571999999</v>
      </c>
      <c r="E135" s="2">
        <v>0.94160359434525431</v>
      </c>
      <c r="F135" s="2">
        <v>1</v>
      </c>
      <c r="G135" s="3">
        <v>1.2568578454237993E-2</v>
      </c>
    </row>
    <row r="136" spans="1:7" x14ac:dyDescent="0.25">
      <c r="A136" s="2">
        <v>2013</v>
      </c>
      <c r="B136" s="2" t="s">
        <v>198</v>
      </c>
      <c r="C136" s="2">
        <v>164.31643571999999</v>
      </c>
      <c r="D136" s="2">
        <v>164.31643571999999</v>
      </c>
      <c r="E136" s="2">
        <v>0.94160359434525442</v>
      </c>
      <c r="F136" s="2">
        <v>1</v>
      </c>
      <c r="G136" s="3">
        <v>1.8852867681356991E-2</v>
      </c>
    </row>
    <row r="137" spans="1:7" x14ac:dyDescent="0.25">
      <c r="A137" s="2">
        <v>2013</v>
      </c>
      <c r="B137" s="2" t="s">
        <v>199</v>
      </c>
      <c r="C137" s="2">
        <v>164.31643571999999</v>
      </c>
      <c r="D137" s="2">
        <v>164.31643571999999</v>
      </c>
      <c r="E137" s="2">
        <v>0.94160359434525442</v>
      </c>
      <c r="F137" s="2">
        <v>1</v>
      </c>
      <c r="G137" s="3">
        <v>1.8852867681356991E-2</v>
      </c>
    </row>
    <row r="138" spans="1:7" x14ac:dyDescent="0.25">
      <c r="A138" s="2">
        <v>2013</v>
      </c>
      <c r="B138" s="2" t="s">
        <v>200</v>
      </c>
      <c r="C138" s="2">
        <v>197.66646198000001</v>
      </c>
      <c r="D138" s="2">
        <v>197.66646198000001</v>
      </c>
      <c r="E138" s="2">
        <v>0.94160359434525442</v>
      </c>
      <c r="F138" s="2">
        <v>6</v>
      </c>
      <c r="G138" s="3">
        <v>0.18852867681356988</v>
      </c>
    </row>
    <row r="139" spans="1:7" x14ac:dyDescent="0.25">
      <c r="A139" s="2">
        <v>2013</v>
      </c>
      <c r="B139" s="2" t="s">
        <v>201</v>
      </c>
      <c r="C139" s="2">
        <v>164.31643571999999</v>
      </c>
      <c r="D139" s="2">
        <v>164.31643571999999</v>
      </c>
      <c r="E139" s="2">
        <v>0.94160359434525442</v>
      </c>
      <c r="F139" s="2">
        <v>4</v>
      </c>
      <c r="G139" s="3">
        <v>0.15082294145085592</v>
      </c>
    </row>
    <row r="140" spans="1:7" x14ac:dyDescent="0.25">
      <c r="A140" s="2">
        <v>2013</v>
      </c>
      <c r="B140" s="2" t="s">
        <v>202</v>
      </c>
      <c r="C140" s="2">
        <v>3052.9510329</v>
      </c>
      <c r="D140" s="2">
        <v>3052.9510329</v>
      </c>
      <c r="E140" s="2">
        <v>0.94160359434525431</v>
      </c>
      <c r="F140" s="2">
        <v>3</v>
      </c>
      <c r="G140" s="3">
        <v>2.5137156908475986E-2</v>
      </c>
    </row>
    <row r="141" spans="1:7" x14ac:dyDescent="0.25">
      <c r="A141" s="2">
        <v>2013</v>
      </c>
      <c r="B141" s="2" t="s">
        <v>203</v>
      </c>
      <c r="C141" s="2">
        <v>3052.9510329</v>
      </c>
      <c r="D141" s="2">
        <v>3052.9510329</v>
      </c>
      <c r="E141" s="2">
        <v>0.94160359434525431</v>
      </c>
      <c r="F141" s="2">
        <v>3</v>
      </c>
      <c r="G141" s="3">
        <v>6.2842892271189965E-3</v>
      </c>
    </row>
    <row r="142" spans="1:7" x14ac:dyDescent="0.25">
      <c r="A142" s="2">
        <v>2013</v>
      </c>
      <c r="B142" s="2" t="s">
        <v>204</v>
      </c>
      <c r="C142" s="2">
        <v>571.02566839999997</v>
      </c>
      <c r="D142" s="2">
        <v>571.02566839999997</v>
      </c>
      <c r="E142" s="2">
        <v>0.94160359434525431</v>
      </c>
      <c r="F142" s="2">
        <v>2</v>
      </c>
      <c r="G142" s="3">
        <v>6.2842892271189965E-3</v>
      </c>
    </row>
    <row r="143" spans="1:7" x14ac:dyDescent="0.25">
      <c r="A143" s="2">
        <v>2013</v>
      </c>
      <c r="B143" s="2" t="s">
        <v>205</v>
      </c>
      <c r="C143" s="2">
        <v>150.51964520000001</v>
      </c>
      <c r="D143" s="2">
        <v>150.51964520000001</v>
      </c>
      <c r="E143" s="2">
        <v>0.94160359434525442</v>
      </c>
      <c r="F143" s="2">
        <v>4</v>
      </c>
      <c r="G143" s="3">
        <v>3.7705735362713981E-2</v>
      </c>
    </row>
    <row r="144" spans="1:7" x14ac:dyDescent="0.25">
      <c r="A144" s="2">
        <v>2013</v>
      </c>
      <c r="B144" s="2" t="s">
        <v>206</v>
      </c>
      <c r="C144" s="2">
        <v>438.05982792999998</v>
      </c>
      <c r="D144" s="2">
        <v>438.05982792999998</v>
      </c>
      <c r="E144" s="2">
        <v>0.94160359434525442</v>
      </c>
      <c r="F144" s="2">
        <v>1</v>
      </c>
      <c r="G144" s="3">
        <v>0.12568578454237994</v>
      </c>
    </row>
    <row r="145" spans="1:7" x14ac:dyDescent="0.25">
      <c r="A145" s="2">
        <v>2013</v>
      </c>
      <c r="B145" s="2" t="s">
        <v>207</v>
      </c>
      <c r="C145" s="2">
        <v>721.31033387000002</v>
      </c>
      <c r="D145" s="2">
        <v>721.31033387000002</v>
      </c>
      <c r="E145" s="2">
        <v>0.94160359434525442</v>
      </c>
      <c r="F145" s="2">
        <v>4</v>
      </c>
      <c r="G145" s="3">
        <v>5.6558603044070968E-2</v>
      </c>
    </row>
    <row r="146" spans="1:7" x14ac:dyDescent="0.25">
      <c r="A146" s="2">
        <v>2013</v>
      </c>
      <c r="B146" s="2" t="s">
        <v>208</v>
      </c>
      <c r="C146" s="2">
        <v>138.84947516</v>
      </c>
      <c r="D146" s="2">
        <v>138.84947516</v>
      </c>
      <c r="E146" s="2">
        <v>0.94160359434525431</v>
      </c>
      <c r="F146" s="2">
        <v>6</v>
      </c>
      <c r="G146" s="3">
        <v>1.2568578454237993E-2</v>
      </c>
    </row>
    <row r="147" spans="1:7" x14ac:dyDescent="0.25">
      <c r="A147" s="2">
        <v>2013</v>
      </c>
      <c r="B147" s="2" t="s">
        <v>1882</v>
      </c>
      <c r="C147" s="2">
        <v>138.84947516</v>
      </c>
      <c r="D147" s="2">
        <v>138.84947516</v>
      </c>
      <c r="E147" s="2">
        <v>0.94160359434525431</v>
      </c>
      <c r="F147" s="2">
        <v>2</v>
      </c>
      <c r="G147" s="3">
        <v>6.2842892271189965E-3</v>
      </c>
    </row>
    <row r="148" spans="1:7" x14ac:dyDescent="0.25">
      <c r="A148" s="2">
        <v>2013</v>
      </c>
      <c r="B148" s="2" t="s">
        <v>209</v>
      </c>
      <c r="C148" s="2">
        <v>138.84947516</v>
      </c>
      <c r="D148" s="2">
        <v>138.84947516</v>
      </c>
      <c r="E148" s="2">
        <v>0.94160359434525442</v>
      </c>
      <c r="F148" s="2">
        <v>4</v>
      </c>
      <c r="G148" s="3">
        <v>1.8852867681356991E-2</v>
      </c>
    </row>
    <row r="149" spans="1:7" x14ac:dyDescent="0.25">
      <c r="A149" s="2">
        <v>2013</v>
      </c>
      <c r="B149" s="2" t="s">
        <v>210</v>
      </c>
      <c r="C149" s="2">
        <v>138.84947516</v>
      </c>
      <c r="D149" s="2">
        <v>138.84947516</v>
      </c>
      <c r="E149" s="2">
        <v>0.94160359434525442</v>
      </c>
      <c r="F149" s="2">
        <v>9</v>
      </c>
      <c r="G149" s="3">
        <v>3.1421446135594985E-2</v>
      </c>
    </row>
    <row r="150" spans="1:7" x14ac:dyDescent="0.25">
      <c r="A150" s="2">
        <v>2013</v>
      </c>
      <c r="B150" s="2" t="s">
        <v>211</v>
      </c>
      <c r="C150" s="2">
        <v>256.52116697000002</v>
      </c>
      <c r="D150" s="2">
        <v>256.52116697000002</v>
      </c>
      <c r="E150" s="2">
        <v>0.94160359434525431</v>
      </c>
      <c r="F150" s="2">
        <v>1</v>
      </c>
      <c r="G150" s="3">
        <v>1.2568578454237993E-2</v>
      </c>
    </row>
    <row r="151" spans="1:7" x14ac:dyDescent="0.25">
      <c r="A151" s="2">
        <v>2013</v>
      </c>
      <c r="B151" s="2" t="s">
        <v>212</v>
      </c>
      <c r="C151" s="2">
        <v>256.52116697000002</v>
      </c>
      <c r="D151" s="2">
        <v>256.52116697000002</v>
      </c>
      <c r="E151" s="2">
        <v>0.94160359434525431</v>
      </c>
      <c r="F151" s="2">
        <v>1</v>
      </c>
      <c r="G151" s="3">
        <v>6.2842892271189965E-3</v>
      </c>
    </row>
    <row r="152" spans="1:7" x14ac:dyDescent="0.25">
      <c r="A152" s="2">
        <v>2013</v>
      </c>
      <c r="B152" s="2" t="s">
        <v>213</v>
      </c>
      <c r="C152" s="2">
        <v>157.70285326000001</v>
      </c>
      <c r="D152" s="2">
        <v>157.70285326000001</v>
      </c>
      <c r="E152" s="2">
        <v>0.94160359434525431</v>
      </c>
      <c r="F152" s="2">
        <v>9</v>
      </c>
      <c r="G152" s="3">
        <v>5.0274313816951972E-2</v>
      </c>
    </row>
    <row r="153" spans="1:7" x14ac:dyDescent="0.25">
      <c r="A153" s="2">
        <v>2013</v>
      </c>
      <c r="B153" s="2" t="s">
        <v>214</v>
      </c>
      <c r="C153" s="2">
        <v>319.13264165999999</v>
      </c>
      <c r="D153" s="2">
        <v>319.13264165999999</v>
      </c>
      <c r="E153" s="2">
        <v>0.94160359434525431</v>
      </c>
      <c r="F153" s="2">
        <v>1</v>
      </c>
      <c r="G153" s="3">
        <v>6.2842892271189965E-3</v>
      </c>
    </row>
    <row r="154" spans="1:7" x14ac:dyDescent="0.25">
      <c r="A154" s="2">
        <v>2013</v>
      </c>
      <c r="B154" s="2" t="s">
        <v>215</v>
      </c>
      <c r="C154" s="2">
        <v>319.13264165999999</v>
      </c>
      <c r="D154" s="2">
        <v>319.13264165999999</v>
      </c>
      <c r="E154" s="2">
        <v>0.94160359434525442</v>
      </c>
      <c r="F154" s="2">
        <v>1</v>
      </c>
      <c r="G154" s="3">
        <v>8.0958317847953862E-3</v>
      </c>
    </row>
    <row r="155" spans="1:7" x14ac:dyDescent="0.25">
      <c r="A155" s="2">
        <v>2013</v>
      </c>
      <c r="B155" s="2" t="s">
        <v>216</v>
      </c>
      <c r="C155" s="2">
        <v>319.13264165999999</v>
      </c>
      <c r="D155" s="2">
        <v>319.13264165999999</v>
      </c>
      <c r="E155" s="2">
        <v>0.94160359434525442</v>
      </c>
      <c r="F155" s="2">
        <v>1</v>
      </c>
      <c r="G155" s="3">
        <v>4.0479158927119079E-3</v>
      </c>
    </row>
    <row r="156" spans="1:7" x14ac:dyDescent="0.25">
      <c r="A156" s="2">
        <v>2013</v>
      </c>
      <c r="B156" s="2" t="s">
        <v>217</v>
      </c>
      <c r="C156" s="2">
        <v>282.98878503999998</v>
      </c>
      <c r="D156" s="2">
        <v>282.98878503999998</v>
      </c>
      <c r="E156" s="2">
        <v>0.94160359434525431</v>
      </c>
      <c r="F156" s="2">
        <v>4</v>
      </c>
      <c r="G156" s="3">
        <v>2.5137156908475986E-2</v>
      </c>
    </row>
    <row r="157" spans="1:7" x14ac:dyDescent="0.25">
      <c r="A157" s="2">
        <v>2013</v>
      </c>
      <c r="B157" s="2" t="s">
        <v>218</v>
      </c>
      <c r="C157" s="2">
        <v>145.79424807999999</v>
      </c>
      <c r="D157" s="2">
        <v>145.79424807999999</v>
      </c>
      <c r="E157" s="2">
        <v>0.94160359434525431</v>
      </c>
      <c r="F157" s="2">
        <v>4</v>
      </c>
      <c r="G157" s="3">
        <v>2.5137156908475986E-2</v>
      </c>
    </row>
    <row r="158" spans="1:7" x14ac:dyDescent="0.25">
      <c r="A158" s="2">
        <v>2013</v>
      </c>
      <c r="B158" s="2" t="s">
        <v>219</v>
      </c>
      <c r="C158" s="2">
        <v>160.76377818</v>
      </c>
      <c r="D158" s="2">
        <v>160.76377818</v>
      </c>
      <c r="E158" s="2">
        <v>0.94160359434525431</v>
      </c>
      <c r="F158" s="2">
        <v>2</v>
      </c>
      <c r="G158" s="3">
        <v>1.2568578454237993E-2</v>
      </c>
    </row>
    <row r="159" spans="1:7" x14ac:dyDescent="0.25">
      <c r="A159" s="2">
        <v>2013</v>
      </c>
      <c r="B159" s="2" t="s">
        <v>220</v>
      </c>
      <c r="C159" s="2">
        <v>333.14643390999998</v>
      </c>
      <c r="D159" s="2">
        <v>333.14643390999998</v>
      </c>
      <c r="E159" s="2">
        <v>0.94160359434525431</v>
      </c>
      <c r="F159" s="2">
        <v>1</v>
      </c>
      <c r="G159" s="3">
        <v>6.2842892271189965E-3</v>
      </c>
    </row>
    <row r="160" spans="1:7" x14ac:dyDescent="0.25">
      <c r="A160" s="2">
        <v>2013</v>
      </c>
      <c r="B160" s="2" t="s">
        <v>221</v>
      </c>
      <c r="C160" s="2">
        <v>333.14643390999998</v>
      </c>
      <c r="D160" s="2">
        <v>333.14643390999998</v>
      </c>
      <c r="E160" s="2">
        <v>0.94160359434525431</v>
      </c>
      <c r="F160" s="2">
        <v>1</v>
      </c>
      <c r="G160" s="3">
        <v>6.2842892271189965E-3</v>
      </c>
    </row>
    <row r="161" spans="1:7" x14ac:dyDescent="0.25">
      <c r="A161" s="2">
        <v>2013</v>
      </c>
      <c r="B161" s="2" t="s">
        <v>222</v>
      </c>
      <c r="C161" s="2">
        <v>333.14643390999998</v>
      </c>
      <c r="D161" s="2">
        <v>333.14643390999998</v>
      </c>
      <c r="E161" s="2">
        <v>0.94160359434525431</v>
      </c>
      <c r="F161" s="2">
        <v>1</v>
      </c>
      <c r="G161" s="3">
        <v>1.2568578454237993E-2</v>
      </c>
    </row>
    <row r="162" spans="1:7" x14ac:dyDescent="0.25">
      <c r="A162" s="2">
        <v>2013</v>
      </c>
      <c r="B162" s="2" t="s">
        <v>223</v>
      </c>
      <c r="C162" s="2">
        <v>333.14643390999998</v>
      </c>
      <c r="D162" s="2">
        <v>333.14643390999998</v>
      </c>
      <c r="E162" s="2">
        <v>0.94160359434525431</v>
      </c>
      <c r="F162" s="2">
        <v>1</v>
      </c>
      <c r="G162" s="3">
        <v>6.2842892271189965E-3</v>
      </c>
    </row>
    <row r="163" spans="1:7" x14ac:dyDescent="0.25">
      <c r="A163" s="2">
        <v>2013</v>
      </c>
      <c r="B163" s="2" t="s">
        <v>224</v>
      </c>
      <c r="C163" s="2">
        <v>333.14643390999998</v>
      </c>
      <c r="D163" s="2">
        <v>333.14643390999998</v>
      </c>
      <c r="E163" s="2">
        <v>0.94160359434525431</v>
      </c>
      <c r="F163" s="2">
        <v>1</v>
      </c>
      <c r="G163" s="3">
        <v>6.2842892271189965E-3</v>
      </c>
    </row>
    <row r="164" spans="1:7" x14ac:dyDescent="0.25">
      <c r="A164" s="2">
        <v>2013</v>
      </c>
      <c r="B164" s="2" t="s">
        <v>225</v>
      </c>
      <c r="C164" s="2">
        <v>131.91960069999999</v>
      </c>
      <c r="D164" s="2">
        <v>131.91960069999999</v>
      </c>
      <c r="E164" s="2">
        <v>0.94160359434525442</v>
      </c>
      <c r="F164" s="2">
        <v>1</v>
      </c>
      <c r="G164" s="3">
        <v>6.2842892271189971E-2</v>
      </c>
    </row>
    <row r="165" spans="1:7" x14ac:dyDescent="0.25">
      <c r="A165" s="2">
        <v>2013</v>
      </c>
      <c r="B165" s="2" t="s">
        <v>226</v>
      </c>
      <c r="C165" s="2">
        <v>180.89589164</v>
      </c>
      <c r="D165" s="2">
        <v>180.89589164</v>
      </c>
      <c r="E165" s="2">
        <v>0.94160359434525442</v>
      </c>
      <c r="F165" s="2">
        <v>3</v>
      </c>
      <c r="G165" s="3">
        <v>7.5411470725427962E-2</v>
      </c>
    </row>
    <row r="166" spans="1:7" x14ac:dyDescent="0.25">
      <c r="A166" s="2">
        <v>2013</v>
      </c>
      <c r="B166" s="2" t="s">
        <v>227</v>
      </c>
      <c r="C166" s="2">
        <v>116.6588343</v>
      </c>
      <c r="D166" s="2">
        <v>116.6588343</v>
      </c>
      <c r="E166" s="2">
        <v>0.94160359434525442</v>
      </c>
      <c r="F166" s="2">
        <v>1</v>
      </c>
      <c r="G166" s="3">
        <v>0.12568578454237994</v>
      </c>
    </row>
    <row r="167" spans="1:7" x14ac:dyDescent="0.25">
      <c r="A167" s="2">
        <v>2013</v>
      </c>
      <c r="B167" s="2" t="s">
        <v>228</v>
      </c>
      <c r="C167" s="2">
        <v>180.89589164</v>
      </c>
      <c r="D167" s="2">
        <v>180.89589164</v>
      </c>
      <c r="E167" s="2">
        <v>0.94160359434525442</v>
      </c>
      <c r="F167" s="2">
        <v>3</v>
      </c>
      <c r="G167" s="3">
        <v>7.5411470725427962E-2</v>
      </c>
    </row>
    <row r="168" spans="1:7" x14ac:dyDescent="0.25">
      <c r="A168" s="2">
        <v>2013</v>
      </c>
      <c r="B168" s="2" t="s">
        <v>229</v>
      </c>
      <c r="C168" s="2">
        <v>127.36501052</v>
      </c>
      <c r="D168" s="2">
        <v>127.36501052</v>
      </c>
      <c r="E168" s="2">
        <v>0.94160359434525442</v>
      </c>
      <c r="F168" s="2">
        <v>12</v>
      </c>
      <c r="G168" s="3">
        <v>4.3990024589832977E-2</v>
      </c>
    </row>
    <row r="169" spans="1:7" x14ac:dyDescent="0.25">
      <c r="A169" s="2">
        <v>2013</v>
      </c>
      <c r="B169" s="2" t="s">
        <v>1883</v>
      </c>
      <c r="C169" s="2">
        <v>116.6588343</v>
      </c>
      <c r="D169" s="2">
        <v>116.6588343</v>
      </c>
      <c r="E169" s="2">
        <v>0.94160359434525442</v>
      </c>
      <c r="F169" s="2">
        <v>2</v>
      </c>
      <c r="G169" s="3">
        <v>1.8852867681356991E-2</v>
      </c>
    </row>
    <row r="170" spans="1:7" x14ac:dyDescent="0.25">
      <c r="A170" s="2">
        <v>2013</v>
      </c>
      <c r="B170" s="2" t="s">
        <v>230</v>
      </c>
      <c r="C170" s="2">
        <v>148.77736297000001</v>
      </c>
      <c r="D170" s="2">
        <v>148.77736297000001</v>
      </c>
      <c r="E170" s="2">
        <v>0.94160359434525442</v>
      </c>
      <c r="F170" s="2">
        <v>2</v>
      </c>
      <c r="G170" s="3">
        <v>7.5411470725427962E-2</v>
      </c>
    </row>
    <row r="171" spans="1:7" x14ac:dyDescent="0.25">
      <c r="A171" s="2">
        <v>2013</v>
      </c>
      <c r="B171" s="2" t="s">
        <v>231</v>
      </c>
      <c r="C171" s="2">
        <v>148.77736297000001</v>
      </c>
      <c r="D171" s="2">
        <v>148.77736297000001</v>
      </c>
      <c r="E171" s="2">
        <v>0.94160359434525442</v>
      </c>
      <c r="F171" s="2">
        <v>2</v>
      </c>
      <c r="G171" s="3">
        <v>3.7705735362713981E-2</v>
      </c>
    </row>
    <row r="172" spans="1:7" x14ac:dyDescent="0.25">
      <c r="A172" s="2">
        <v>2013</v>
      </c>
      <c r="B172" s="2" t="s">
        <v>232</v>
      </c>
      <c r="C172" s="2">
        <v>116.6588343</v>
      </c>
      <c r="D172" s="2">
        <v>116.6588343</v>
      </c>
      <c r="E172" s="2">
        <v>1.8253536133114723</v>
      </c>
      <c r="F172" s="2">
        <v>25</v>
      </c>
      <c r="G172" s="3">
        <v>7.5645163155118995</v>
      </c>
    </row>
    <row r="173" spans="1:7" x14ac:dyDescent="0.25">
      <c r="A173" s="2">
        <v>2013</v>
      </c>
      <c r="B173" s="2" t="s">
        <v>233</v>
      </c>
      <c r="C173" s="2">
        <v>136.51498251000001</v>
      </c>
      <c r="D173" s="2">
        <v>136.51498251000001</v>
      </c>
      <c r="E173" s="2">
        <v>0.94160359434525442</v>
      </c>
      <c r="F173" s="2">
        <v>4</v>
      </c>
      <c r="G173" s="3">
        <v>7.5411470725427962E-2</v>
      </c>
    </row>
    <row r="174" spans="1:7" x14ac:dyDescent="0.25">
      <c r="A174" s="2">
        <v>2013</v>
      </c>
      <c r="B174" s="2" t="s">
        <v>234</v>
      </c>
      <c r="C174" s="2">
        <v>136.51498251000001</v>
      </c>
      <c r="D174" s="2">
        <v>136.51498251000001</v>
      </c>
      <c r="E174" s="2">
        <v>0.94160359434525442</v>
      </c>
      <c r="F174" s="2">
        <v>4</v>
      </c>
      <c r="G174" s="3">
        <v>3.7705735362713981E-2</v>
      </c>
    </row>
    <row r="175" spans="1:7" x14ac:dyDescent="0.25">
      <c r="A175" s="2">
        <v>2013</v>
      </c>
      <c r="B175" s="2" t="s">
        <v>235</v>
      </c>
      <c r="C175" s="2">
        <v>136.51498251000001</v>
      </c>
      <c r="D175" s="2">
        <v>136.51498251000001</v>
      </c>
      <c r="E175" s="2">
        <v>0.94160359434525431</v>
      </c>
      <c r="F175" s="2">
        <v>4</v>
      </c>
      <c r="G175" s="3">
        <v>5.0274313816951972E-2</v>
      </c>
    </row>
    <row r="176" spans="1:7" x14ac:dyDescent="0.25">
      <c r="A176" s="2">
        <v>2013</v>
      </c>
      <c r="B176" s="2" t="s">
        <v>236</v>
      </c>
      <c r="C176" s="2">
        <v>514.93435499999998</v>
      </c>
      <c r="D176" s="2">
        <v>514.93435499999998</v>
      </c>
      <c r="E176" s="2">
        <v>0.94160359434525431</v>
      </c>
      <c r="F176" s="2">
        <v>1</v>
      </c>
      <c r="G176" s="3">
        <v>6.2842892271189965E-3</v>
      </c>
    </row>
    <row r="177" spans="1:7" x14ac:dyDescent="0.25">
      <c r="A177" s="2">
        <v>2013</v>
      </c>
      <c r="B177" s="2" t="s">
        <v>237</v>
      </c>
      <c r="C177" s="2">
        <v>514.93435499999998</v>
      </c>
      <c r="D177" s="2">
        <v>514.93435499999998</v>
      </c>
      <c r="E177" s="2">
        <v>0.94160359434525431</v>
      </c>
      <c r="F177" s="2">
        <v>1</v>
      </c>
      <c r="G177" s="3">
        <v>6.2842892271189965E-3</v>
      </c>
    </row>
    <row r="178" spans="1:7" x14ac:dyDescent="0.25">
      <c r="A178" s="2">
        <v>2013</v>
      </c>
      <c r="B178" s="2" t="s">
        <v>238</v>
      </c>
      <c r="C178" s="2">
        <v>514.93435499999998</v>
      </c>
      <c r="D178" s="2">
        <v>514.93435499999998</v>
      </c>
      <c r="E178" s="2">
        <v>0.94160359434525431</v>
      </c>
      <c r="F178" s="2">
        <v>1</v>
      </c>
      <c r="G178" s="3">
        <v>6.2842892271189965E-3</v>
      </c>
    </row>
    <row r="179" spans="1:7" x14ac:dyDescent="0.25">
      <c r="A179" s="2">
        <v>2013</v>
      </c>
      <c r="B179" s="2" t="s">
        <v>239</v>
      </c>
      <c r="C179" s="2">
        <v>225.37346359</v>
      </c>
      <c r="D179" s="2">
        <v>225.37346359</v>
      </c>
      <c r="E179" s="2">
        <v>0.94160359434525442</v>
      </c>
      <c r="F179" s="2">
        <v>2</v>
      </c>
      <c r="G179" s="3">
        <v>0.12568578454237994</v>
      </c>
    </row>
    <row r="180" spans="1:7" x14ac:dyDescent="0.25">
      <c r="A180" s="2">
        <v>2013</v>
      </c>
      <c r="B180" s="2" t="s">
        <v>240</v>
      </c>
      <c r="C180" s="2">
        <v>549.98530357000004</v>
      </c>
      <c r="D180" s="2">
        <v>549.98530357000004</v>
      </c>
      <c r="E180" s="2">
        <v>0.94160359434525431</v>
      </c>
      <c r="F180" s="2">
        <v>1</v>
      </c>
      <c r="G180" s="3">
        <v>1.2568578454237993E-2</v>
      </c>
    </row>
    <row r="181" spans="1:7" x14ac:dyDescent="0.25">
      <c r="A181" s="2">
        <v>2013</v>
      </c>
      <c r="B181" s="2" t="s">
        <v>241</v>
      </c>
      <c r="C181" s="2">
        <v>740.54577995</v>
      </c>
      <c r="D181" s="2">
        <v>740.54577995</v>
      </c>
      <c r="E181" s="2">
        <v>0.94160359434525431</v>
      </c>
      <c r="F181" s="2">
        <v>1</v>
      </c>
      <c r="G181" s="3">
        <v>6.2842892271189965E-3</v>
      </c>
    </row>
    <row r="182" spans="1:7" x14ac:dyDescent="0.25">
      <c r="A182" s="2">
        <v>2013</v>
      </c>
      <c r="B182" s="2" t="s">
        <v>1884</v>
      </c>
      <c r="C182" s="2">
        <v>257.35762338000001</v>
      </c>
      <c r="D182" s="2">
        <v>257.35762338000001</v>
      </c>
      <c r="E182" s="2">
        <v>0.94160359434525431</v>
      </c>
      <c r="F182" s="2">
        <v>2</v>
      </c>
      <c r="G182" s="3">
        <v>6.2842892271189965E-3</v>
      </c>
    </row>
    <row r="183" spans="1:7" x14ac:dyDescent="0.25">
      <c r="A183" s="2">
        <v>2013</v>
      </c>
      <c r="B183" s="2" t="s">
        <v>1885</v>
      </c>
      <c r="C183" s="2">
        <v>257.35762338000001</v>
      </c>
      <c r="D183" s="2">
        <v>257.35762338000001</v>
      </c>
      <c r="E183" s="2">
        <v>0.94160359434525431</v>
      </c>
      <c r="F183" s="2">
        <v>5</v>
      </c>
      <c r="G183" s="3">
        <v>6.2842892271189965E-3</v>
      </c>
    </row>
    <row r="184" spans="1:7" x14ac:dyDescent="0.25">
      <c r="A184" s="2">
        <v>2013</v>
      </c>
      <c r="B184" s="2" t="s">
        <v>242</v>
      </c>
      <c r="C184" s="2">
        <v>257.35762338000001</v>
      </c>
      <c r="D184" s="2">
        <v>257.35762338000001</v>
      </c>
      <c r="E184" s="2">
        <v>0.94160359434525431</v>
      </c>
      <c r="F184" s="2">
        <v>3</v>
      </c>
      <c r="G184" s="3">
        <v>6.2842892271189965E-3</v>
      </c>
    </row>
    <row r="185" spans="1:7" x14ac:dyDescent="0.25">
      <c r="A185" s="2">
        <v>2013</v>
      </c>
      <c r="B185" s="2" t="s">
        <v>243</v>
      </c>
      <c r="C185" s="2">
        <v>257.35762338000001</v>
      </c>
      <c r="D185" s="2">
        <v>257.35762338000001</v>
      </c>
      <c r="E185" s="2">
        <v>0.94160359434525442</v>
      </c>
      <c r="F185" s="2">
        <v>4</v>
      </c>
      <c r="G185" s="3">
        <v>0.18852867681356988</v>
      </c>
    </row>
    <row r="186" spans="1:7" x14ac:dyDescent="0.25">
      <c r="A186" s="2">
        <v>2013</v>
      </c>
      <c r="B186" s="2" t="s">
        <v>244</v>
      </c>
      <c r="C186" s="2">
        <v>378.32790275999997</v>
      </c>
      <c r="D186" s="2">
        <v>378.32790275999997</v>
      </c>
      <c r="E186" s="2">
        <v>0.94160359434525442</v>
      </c>
      <c r="F186" s="2">
        <v>4</v>
      </c>
      <c r="G186" s="3">
        <v>0.12568578454237994</v>
      </c>
    </row>
    <row r="187" spans="1:7" x14ac:dyDescent="0.25">
      <c r="A187" s="2">
        <v>2013</v>
      </c>
      <c r="B187" s="2" t="s">
        <v>245</v>
      </c>
      <c r="C187" s="2">
        <v>656.55954531999998</v>
      </c>
      <c r="D187" s="2">
        <v>656.55954531999998</v>
      </c>
      <c r="E187" s="2">
        <v>0.94160359434525442</v>
      </c>
      <c r="F187" s="2">
        <v>2</v>
      </c>
      <c r="G187" s="3">
        <v>3.1421446135594985E-2</v>
      </c>
    </row>
    <row r="188" spans="1:7" x14ac:dyDescent="0.25">
      <c r="A188" s="2">
        <v>2013</v>
      </c>
      <c r="B188" s="2" t="s">
        <v>246</v>
      </c>
      <c r="C188" s="2">
        <v>224.76379624</v>
      </c>
      <c r="D188" s="2">
        <v>224.76379624</v>
      </c>
      <c r="E188" s="2">
        <v>0.94160359434525442</v>
      </c>
      <c r="F188" s="2">
        <v>6</v>
      </c>
      <c r="G188" s="3">
        <v>8.7980049179665953E-2</v>
      </c>
    </row>
    <row r="189" spans="1:7" x14ac:dyDescent="0.25">
      <c r="A189" s="2">
        <v>2013</v>
      </c>
      <c r="B189" s="2" t="s">
        <v>247</v>
      </c>
      <c r="C189" s="2">
        <v>224.76379624</v>
      </c>
      <c r="D189" s="2">
        <v>224.76379624</v>
      </c>
      <c r="E189" s="2">
        <v>0.94160359434525442</v>
      </c>
      <c r="F189" s="2">
        <v>4</v>
      </c>
      <c r="G189" s="3">
        <v>0.18852867681356988</v>
      </c>
    </row>
    <row r="190" spans="1:7" x14ac:dyDescent="0.25">
      <c r="A190" s="2">
        <v>2013</v>
      </c>
      <c r="B190" s="2" t="s">
        <v>248</v>
      </c>
      <c r="C190" s="2">
        <v>224.76379624</v>
      </c>
      <c r="D190" s="2">
        <v>224.76379624</v>
      </c>
      <c r="E190" s="2">
        <v>0.94160359434525442</v>
      </c>
      <c r="F190" s="2">
        <v>4</v>
      </c>
      <c r="G190" s="3">
        <v>0.18852867681356988</v>
      </c>
    </row>
    <row r="191" spans="1:7" x14ac:dyDescent="0.25">
      <c r="A191" s="2">
        <v>2013</v>
      </c>
      <c r="B191" s="2" t="s">
        <v>249</v>
      </c>
      <c r="C191" s="2">
        <v>224.76379624</v>
      </c>
      <c r="D191" s="2">
        <v>224.76379624</v>
      </c>
      <c r="E191" s="2">
        <v>0.94160359434525442</v>
      </c>
      <c r="F191" s="2">
        <v>1</v>
      </c>
      <c r="G191" s="3">
        <v>4.3990024589832977E-2</v>
      </c>
    </row>
    <row r="192" spans="1:7" x14ac:dyDescent="0.25">
      <c r="A192" s="2">
        <v>2013</v>
      </c>
      <c r="B192" s="2" t="s">
        <v>250</v>
      </c>
      <c r="C192" s="2">
        <v>254.99785394</v>
      </c>
      <c r="D192" s="2">
        <v>254.99785394</v>
      </c>
      <c r="E192" s="2">
        <v>0.94160359434525431</v>
      </c>
      <c r="F192" s="2">
        <v>1</v>
      </c>
      <c r="G192" s="3">
        <v>6.2842892271189965E-3</v>
      </c>
    </row>
    <row r="193" spans="1:7" x14ac:dyDescent="0.25">
      <c r="A193" s="2">
        <v>2013</v>
      </c>
      <c r="B193" s="2" t="s">
        <v>251</v>
      </c>
      <c r="C193" s="2">
        <v>1157.5685728999999</v>
      </c>
      <c r="D193" s="2">
        <v>1157.5685728999999</v>
      </c>
      <c r="E193" s="2">
        <v>0.94160359434525431</v>
      </c>
      <c r="F193" s="2">
        <v>1</v>
      </c>
      <c r="G193" s="3">
        <v>6.2842892271189965E-3</v>
      </c>
    </row>
    <row r="194" spans="1:7" x14ac:dyDescent="0.25">
      <c r="A194" s="2">
        <v>2013</v>
      </c>
      <c r="B194" s="2" t="s">
        <v>252</v>
      </c>
      <c r="C194" s="2">
        <v>146.90805205000001</v>
      </c>
      <c r="D194" s="2">
        <v>146.90805205000001</v>
      </c>
      <c r="E194" s="2">
        <v>0.94160359434525442</v>
      </c>
      <c r="F194" s="2">
        <v>4</v>
      </c>
      <c r="G194" s="3">
        <v>8.7980049179665953E-2</v>
      </c>
    </row>
    <row r="195" spans="1:7" x14ac:dyDescent="0.25">
      <c r="A195" s="2">
        <v>2013</v>
      </c>
      <c r="B195" s="2" t="s">
        <v>253</v>
      </c>
      <c r="C195" s="2">
        <v>146.90805205000001</v>
      </c>
      <c r="D195" s="2">
        <v>146.90805205000001</v>
      </c>
      <c r="E195" s="2">
        <v>0.94160359434525431</v>
      </c>
      <c r="F195" s="2">
        <v>1</v>
      </c>
      <c r="G195" s="3">
        <v>6.2842892271189965E-3</v>
      </c>
    </row>
    <row r="196" spans="1:7" x14ac:dyDescent="0.25">
      <c r="A196" s="2">
        <v>2013</v>
      </c>
      <c r="B196" s="2" t="s">
        <v>254</v>
      </c>
      <c r="C196" s="2">
        <v>193.78142334</v>
      </c>
      <c r="D196" s="2">
        <v>193.78142334</v>
      </c>
      <c r="E196" s="2">
        <v>0.94160359434525442</v>
      </c>
      <c r="F196" s="2">
        <v>4</v>
      </c>
      <c r="G196" s="3">
        <v>3.7705735362713981E-2</v>
      </c>
    </row>
    <row r="197" spans="1:7" x14ac:dyDescent="0.25">
      <c r="A197" s="2">
        <v>2013</v>
      </c>
      <c r="B197" s="2" t="s">
        <v>255</v>
      </c>
      <c r="C197" s="2">
        <v>511.14473091999997</v>
      </c>
      <c r="D197" s="2">
        <v>511.14473091999997</v>
      </c>
      <c r="E197" s="2">
        <v>0.94160359434525431</v>
      </c>
      <c r="F197" s="2">
        <v>1</v>
      </c>
      <c r="G197" s="3">
        <v>6.2842892271189965E-3</v>
      </c>
    </row>
    <row r="198" spans="1:7" x14ac:dyDescent="0.25">
      <c r="A198" s="2">
        <v>2013</v>
      </c>
      <c r="B198" s="2" t="s">
        <v>256</v>
      </c>
      <c r="C198" s="2">
        <v>144.93965453999999</v>
      </c>
      <c r="D198" s="2">
        <v>144.93965453999999</v>
      </c>
      <c r="E198" s="2">
        <v>0.94160359434525442</v>
      </c>
      <c r="F198" s="2">
        <v>1</v>
      </c>
      <c r="G198" s="3">
        <v>6.2842892271189971E-2</v>
      </c>
    </row>
    <row r="199" spans="1:7" x14ac:dyDescent="0.25">
      <c r="A199" s="2">
        <v>2013</v>
      </c>
      <c r="B199" s="2" t="s">
        <v>257</v>
      </c>
      <c r="C199" s="2">
        <v>144.93965453999999</v>
      </c>
      <c r="D199" s="2">
        <v>144.93965453999999</v>
      </c>
      <c r="E199" s="2">
        <v>0.94160359434525442</v>
      </c>
      <c r="F199" s="2">
        <v>1</v>
      </c>
      <c r="G199" s="3">
        <v>1.8852867681356991E-2</v>
      </c>
    </row>
    <row r="200" spans="1:7" x14ac:dyDescent="0.25">
      <c r="A200" s="2">
        <v>2013</v>
      </c>
      <c r="B200" s="2" t="s">
        <v>258</v>
      </c>
      <c r="C200" s="2">
        <v>433.62954094999998</v>
      </c>
      <c r="D200" s="2">
        <v>433.62954094999998</v>
      </c>
      <c r="E200" s="2">
        <v>0.94160359434525431</v>
      </c>
      <c r="F200" s="2">
        <v>4</v>
      </c>
      <c r="G200" s="3">
        <v>6.2842892271189965E-3</v>
      </c>
    </row>
    <row r="201" spans="1:7" x14ac:dyDescent="0.25">
      <c r="A201" s="2">
        <v>2013</v>
      </c>
      <c r="B201" s="2" t="s">
        <v>259</v>
      </c>
      <c r="C201" s="2">
        <v>268.90717221</v>
      </c>
      <c r="D201" s="2">
        <v>268.90717221</v>
      </c>
      <c r="E201" s="2">
        <v>0.94160359434525442</v>
      </c>
      <c r="F201" s="2">
        <v>4</v>
      </c>
      <c r="G201" s="3">
        <v>3.1421446135594985E-2</v>
      </c>
    </row>
    <row r="202" spans="1:7" x14ac:dyDescent="0.25">
      <c r="A202" s="2">
        <v>2013</v>
      </c>
      <c r="B202" s="2" t="s">
        <v>260</v>
      </c>
      <c r="C202" s="2">
        <v>268.90717221</v>
      </c>
      <c r="D202" s="2">
        <v>268.90717221</v>
      </c>
      <c r="E202" s="2">
        <v>0.94160359434525442</v>
      </c>
      <c r="F202" s="2">
        <v>4</v>
      </c>
      <c r="G202" s="3">
        <v>7.5411470725427962E-2</v>
      </c>
    </row>
    <row r="203" spans="1:7" x14ac:dyDescent="0.25">
      <c r="A203" s="2">
        <v>2013</v>
      </c>
      <c r="B203" s="2" t="s">
        <v>261</v>
      </c>
      <c r="C203" s="2">
        <v>1035.1639637999999</v>
      </c>
      <c r="D203" s="2">
        <v>1035.1639637999999</v>
      </c>
      <c r="E203" s="2">
        <v>0.94160359434525442</v>
      </c>
      <c r="F203" s="2">
        <v>5</v>
      </c>
      <c r="G203" s="3">
        <v>3.1421446135594985E-2</v>
      </c>
    </row>
    <row r="204" spans="1:7" x14ac:dyDescent="0.25">
      <c r="A204" s="2">
        <v>2013</v>
      </c>
      <c r="B204" s="2" t="s">
        <v>262</v>
      </c>
      <c r="C204" s="2">
        <v>1035.1639637999999</v>
      </c>
      <c r="D204" s="2">
        <v>1035.1639637999999</v>
      </c>
      <c r="E204" s="2">
        <v>0.94160359434525431</v>
      </c>
      <c r="F204" s="2">
        <v>1</v>
      </c>
      <c r="G204" s="3">
        <v>6.2842892271189965E-3</v>
      </c>
    </row>
    <row r="205" spans="1:7" x14ac:dyDescent="0.25">
      <c r="A205" s="2">
        <v>2013</v>
      </c>
      <c r="B205" s="2" t="s">
        <v>263</v>
      </c>
      <c r="C205" s="2">
        <v>1035.1639637999999</v>
      </c>
      <c r="D205" s="2">
        <v>1035.1639637999999</v>
      </c>
      <c r="E205" s="2">
        <v>0.94160359434525442</v>
      </c>
      <c r="F205" s="2">
        <v>2</v>
      </c>
      <c r="G205" s="3">
        <v>6.2842892271189971E-2</v>
      </c>
    </row>
    <row r="206" spans="1:7" x14ac:dyDescent="0.25">
      <c r="A206" s="2">
        <v>2013</v>
      </c>
      <c r="B206" s="2" t="s">
        <v>264</v>
      </c>
      <c r="C206" s="2">
        <v>78.163267250000004</v>
      </c>
      <c r="D206" s="2">
        <v>78.163267250000004</v>
      </c>
      <c r="E206" s="2">
        <v>0.94160359434525431</v>
      </c>
      <c r="F206" s="2">
        <v>2</v>
      </c>
      <c r="G206" s="3">
        <v>1.2568578454237993E-2</v>
      </c>
    </row>
    <row r="207" spans="1:7" x14ac:dyDescent="0.25">
      <c r="A207" s="2">
        <v>2013</v>
      </c>
      <c r="B207" s="2" t="s">
        <v>1886</v>
      </c>
      <c r="C207" s="2">
        <v>78.163267250000004</v>
      </c>
      <c r="D207" s="2">
        <v>78.163267250000004</v>
      </c>
      <c r="E207" s="2">
        <v>0.94160359434525431</v>
      </c>
      <c r="F207" s="2">
        <v>2</v>
      </c>
      <c r="G207" s="3">
        <v>6.2842892271189965E-3</v>
      </c>
    </row>
    <row r="208" spans="1:7" x14ac:dyDescent="0.25">
      <c r="A208" s="2">
        <v>2013</v>
      </c>
      <c r="B208" s="2" t="s">
        <v>265</v>
      </c>
      <c r="C208" s="2">
        <v>141.84974568000001</v>
      </c>
      <c r="D208" s="2">
        <v>141.84974568000001</v>
      </c>
      <c r="E208" s="2">
        <v>0.94160359434525431</v>
      </c>
      <c r="F208" s="2">
        <v>2</v>
      </c>
      <c r="G208" s="3">
        <v>6.2842892271189965E-3</v>
      </c>
    </row>
    <row r="209" spans="1:7" x14ac:dyDescent="0.25">
      <c r="A209" s="2">
        <v>2013</v>
      </c>
      <c r="B209" s="2" t="s">
        <v>266</v>
      </c>
      <c r="C209" s="2">
        <v>70.982253112999999</v>
      </c>
      <c r="D209" s="2">
        <v>70.982253112999999</v>
      </c>
      <c r="E209" s="2">
        <v>0.94160359434525442</v>
      </c>
      <c r="F209" s="2">
        <v>16</v>
      </c>
      <c r="G209" s="3">
        <v>0.56558603044070965</v>
      </c>
    </row>
    <row r="210" spans="1:7" x14ac:dyDescent="0.25">
      <c r="A210" s="2">
        <v>2013</v>
      </c>
      <c r="B210" s="2" t="s">
        <v>267</v>
      </c>
      <c r="C210" s="2">
        <v>89.838910420000005</v>
      </c>
      <c r="D210" s="2">
        <v>89.838910420000005</v>
      </c>
      <c r="E210" s="2">
        <v>0.94160359434525431</v>
      </c>
      <c r="F210" s="2">
        <v>2</v>
      </c>
      <c r="G210" s="3">
        <v>6.2842892271189965E-3</v>
      </c>
    </row>
    <row r="211" spans="1:7" x14ac:dyDescent="0.25">
      <c r="A211" s="2">
        <v>2013</v>
      </c>
      <c r="B211" s="2" t="s">
        <v>268</v>
      </c>
      <c r="C211" s="2">
        <v>57.701968577999999</v>
      </c>
      <c r="D211" s="2">
        <v>57.701968577999999</v>
      </c>
      <c r="E211" s="2">
        <v>0.94160359434525431</v>
      </c>
      <c r="F211" s="2">
        <v>4</v>
      </c>
      <c r="G211" s="3">
        <v>2.5137156908475986E-2</v>
      </c>
    </row>
    <row r="212" spans="1:7" x14ac:dyDescent="0.25">
      <c r="A212" s="2">
        <v>2013</v>
      </c>
      <c r="B212" s="2" t="s">
        <v>332</v>
      </c>
      <c r="C212" s="2">
        <v>25.892902457000002</v>
      </c>
      <c r="D212" s="2">
        <v>25.892902457000002</v>
      </c>
      <c r="E212" s="2">
        <v>0.94160359434525442</v>
      </c>
      <c r="F212" s="2">
        <v>4</v>
      </c>
      <c r="G212" s="3">
        <v>0.69127181498308965</v>
      </c>
    </row>
    <row r="213" spans="1:7" x14ac:dyDescent="0.25">
      <c r="A213" s="2">
        <v>2013</v>
      </c>
      <c r="B213" s="2" t="s">
        <v>333</v>
      </c>
      <c r="C213" s="2">
        <v>256.74797875000002</v>
      </c>
      <c r="D213" s="2">
        <v>256.74797875000002</v>
      </c>
      <c r="E213" s="2">
        <v>1.1657683331493418</v>
      </c>
      <c r="F213" s="2">
        <v>3</v>
      </c>
      <c r="G213" s="3">
        <v>0.72803442834237986</v>
      </c>
    </row>
    <row r="214" spans="1:7" x14ac:dyDescent="0.25">
      <c r="A214" s="2">
        <v>2013</v>
      </c>
      <c r="B214" s="2" t="s">
        <v>335</v>
      </c>
      <c r="C214" s="2">
        <v>203.70411357</v>
      </c>
      <c r="D214" s="2">
        <v>203.70411357</v>
      </c>
      <c r="E214" s="2">
        <v>1.2678781260179837</v>
      </c>
      <c r="F214" s="2">
        <v>2</v>
      </c>
      <c r="G214" s="3">
        <v>3.9216767951423797</v>
      </c>
    </row>
    <row r="215" spans="1:7" x14ac:dyDescent="0.25">
      <c r="A215" s="2">
        <v>2013</v>
      </c>
      <c r="B215" s="2" t="s">
        <v>336</v>
      </c>
      <c r="C215" s="2">
        <v>203.70411357</v>
      </c>
      <c r="D215" s="2">
        <v>203.70411357</v>
      </c>
      <c r="E215" s="2">
        <v>0.94160359434525442</v>
      </c>
      <c r="F215" s="2">
        <v>2</v>
      </c>
      <c r="G215" s="3">
        <v>7.5411470725427962E-2</v>
      </c>
    </row>
    <row r="216" spans="1:7" x14ac:dyDescent="0.25">
      <c r="A216" s="2">
        <v>2013</v>
      </c>
      <c r="B216" s="2" t="s">
        <v>337</v>
      </c>
      <c r="C216" s="2">
        <v>309.79184392000002</v>
      </c>
      <c r="D216" s="2">
        <v>309.79184392000002</v>
      </c>
      <c r="E216" s="2">
        <v>0.94160359434525431</v>
      </c>
      <c r="F216" s="2">
        <v>4</v>
      </c>
      <c r="G216" s="3">
        <v>1.2568578454237993E-2</v>
      </c>
    </row>
    <row r="217" spans="1:7" x14ac:dyDescent="0.25">
      <c r="A217" s="2">
        <v>2013</v>
      </c>
      <c r="B217" s="2" t="s">
        <v>338</v>
      </c>
      <c r="C217" s="2">
        <v>309.79184392000002</v>
      </c>
      <c r="D217" s="2">
        <v>309.79184392000002</v>
      </c>
      <c r="E217" s="2">
        <v>1.3889122517397035</v>
      </c>
      <c r="F217" s="2">
        <v>4</v>
      </c>
      <c r="G217" s="3">
        <v>2.9952718217999998</v>
      </c>
    </row>
    <row r="218" spans="1:7" x14ac:dyDescent="0.25">
      <c r="A218" s="2">
        <v>2013</v>
      </c>
      <c r="B218" s="2" t="s">
        <v>339</v>
      </c>
      <c r="C218" s="2">
        <v>150.66024838999999</v>
      </c>
      <c r="D218" s="2">
        <v>150.66024838999999</v>
      </c>
      <c r="E218" s="2">
        <v>0.99146961106326836</v>
      </c>
      <c r="F218" s="2">
        <v>1</v>
      </c>
      <c r="G218" s="3">
        <v>1.0390622849542379</v>
      </c>
    </row>
    <row r="219" spans="1:7" x14ac:dyDescent="0.25">
      <c r="A219" s="2">
        <v>2013</v>
      </c>
      <c r="B219" s="2" t="s">
        <v>340</v>
      </c>
      <c r="C219" s="2">
        <v>203.70411357</v>
      </c>
      <c r="D219" s="2">
        <v>203.70411357</v>
      </c>
      <c r="E219" s="2">
        <v>0.94160359434525442</v>
      </c>
      <c r="F219" s="2">
        <v>2</v>
      </c>
      <c r="G219" s="3">
        <v>3.1421446135594985E-2</v>
      </c>
    </row>
    <row r="220" spans="1:7" x14ac:dyDescent="0.25">
      <c r="A220" s="2">
        <v>2013</v>
      </c>
      <c r="B220" s="2" t="s">
        <v>341</v>
      </c>
      <c r="C220" s="2">
        <v>22.71027999</v>
      </c>
      <c r="D220" s="2">
        <v>22.71027999</v>
      </c>
      <c r="E220" s="2">
        <v>1.5669652528406461</v>
      </c>
      <c r="F220" s="2">
        <v>6</v>
      </c>
      <c r="G220" s="3">
        <v>4.7295095589711904</v>
      </c>
    </row>
    <row r="221" spans="1:7" x14ac:dyDescent="0.25">
      <c r="A221" s="2">
        <v>2013</v>
      </c>
      <c r="B221" s="2" t="s">
        <v>342</v>
      </c>
      <c r="C221" s="2">
        <v>22.71027999</v>
      </c>
      <c r="D221" s="2">
        <v>22.71027999</v>
      </c>
      <c r="E221" s="2">
        <v>1.9698014864709383</v>
      </c>
      <c r="F221" s="2">
        <v>6</v>
      </c>
      <c r="G221" s="3">
        <v>4.5628428922711901</v>
      </c>
    </row>
    <row r="222" spans="1:7" x14ac:dyDescent="0.25">
      <c r="A222" s="2">
        <v>2013</v>
      </c>
      <c r="B222" s="2" t="s">
        <v>343</v>
      </c>
      <c r="C222" s="2">
        <v>326.97344372999999</v>
      </c>
      <c r="D222" s="2">
        <v>326.97344372999999</v>
      </c>
      <c r="E222" s="2">
        <v>0.94160359434525431</v>
      </c>
      <c r="F222" s="2">
        <v>3</v>
      </c>
      <c r="G222" s="3">
        <v>1.2568578454237993E-2</v>
      </c>
    </row>
    <row r="223" spans="1:7" x14ac:dyDescent="0.25">
      <c r="A223" s="2">
        <v>2013</v>
      </c>
      <c r="B223" s="2" t="s">
        <v>344</v>
      </c>
      <c r="C223" s="2">
        <v>326.97344372999999</v>
      </c>
      <c r="D223" s="2">
        <v>326.97344372999999</v>
      </c>
      <c r="E223" s="2">
        <v>0.94160359434525431</v>
      </c>
      <c r="F223" s="2">
        <v>3</v>
      </c>
      <c r="G223" s="3">
        <v>1.2568578454237993E-2</v>
      </c>
    </row>
    <row r="224" spans="1:7" x14ac:dyDescent="0.25">
      <c r="A224" s="2">
        <v>2013</v>
      </c>
      <c r="B224" s="2" t="s">
        <v>345</v>
      </c>
      <c r="C224" s="2">
        <v>250.52109021999999</v>
      </c>
      <c r="D224" s="2">
        <v>250.52109021999999</v>
      </c>
      <c r="E224" s="2">
        <v>1.2935966950200102</v>
      </c>
      <c r="F224" s="2">
        <v>2</v>
      </c>
      <c r="G224" s="3">
        <v>6.1573989785339247</v>
      </c>
    </row>
    <row r="225" spans="1:7" x14ac:dyDescent="0.25">
      <c r="A225" s="2">
        <v>2013</v>
      </c>
      <c r="B225" s="2" t="s">
        <v>346</v>
      </c>
      <c r="C225" s="2">
        <v>180.60116732</v>
      </c>
      <c r="D225" s="2">
        <v>180.60116732</v>
      </c>
      <c r="E225" s="2">
        <v>0.94160359434525442</v>
      </c>
      <c r="F225" s="2">
        <v>3</v>
      </c>
      <c r="G225" s="3">
        <v>6.2842892271189971E-2</v>
      </c>
    </row>
    <row r="226" spans="1:7" x14ac:dyDescent="0.25">
      <c r="A226" s="2">
        <v>2013</v>
      </c>
      <c r="B226" s="2" t="s">
        <v>347</v>
      </c>
      <c r="C226" s="2">
        <v>112.42036376999999</v>
      </c>
      <c r="D226" s="2">
        <v>112.42036376999999</v>
      </c>
      <c r="E226" s="2">
        <v>0.94160359434525431</v>
      </c>
      <c r="F226" s="2">
        <v>4</v>
      </c>
      <c r="G226" s="3">
        <v>1.2568578454237993E-2</v>
      </c>
    </row>
    <row r="227" spans="1:7" x14ac:dyDescent="0.25">
      <c r="A227" s="2">
        <v>2013</v>
      </c>
      <c r="B227" s="2" t="s">
        <v>348</v>
      </c>
      <c r="C227" s="2">
        <v>496.69140666999999</v>
      </c>
      <c r="D227" s="2">
        <v>496.69140666999999</v>
      </c>
      <c r="E227" s="2">
        <v>0.94160359434525442</v>
      </c>
      <c r="F227" s="2">
        <v>4</v>
      </c>
      <c r="G227" s="3">
        <v>1.8852867681356991E-2</v>
      </c>
    </row>
    <row r="228" spans="1:7" x14ac:dyDescent="0.25">
      <c r="A228" s="2">
        <v>2013</v>
      </c>
      <c r="B228" s="2" t="s">
        <v>349</v>
      </c>
      <c r="C228" s="2">
        <v>203.92746052000001</v>
      </c>
      <c r="D228" s="2">
        <v>203.92746052000001</v>
      </c>
      <c r="E228" s="2">
        <v>0.94160359434525431</v>
      </c>
      <c r="F228" s="2">
        <v>3</v>
      </c>
      <c r="G228" s="3">
        <v>1.2568578454237993E-2</v>
      </c>
    </row>
    <row r="229" spans="1:7" x14ac:dyDescent="0.25">
      <c r="A229" s="2">
        <v>2013</v>
      </c>
      <c r="B229" s="2" t="s">
        <v>350</v>
      </c>
      <c r="C229" s="2">
        <v>168.49043474999999</v>
      </c>
      <c r="D229" s="2">
        <v>168.49043474999999</v>
      </c>
      <c r="E229" s="2">
        <v>0.94160359434525431</v>
      </c>
      <c r="F229" s="2">
        <v>2</v>
      </c>
      <c r="G229" s="3">
        <v>6.2842892271189965E-3</v>
      </c>
    </row>
    <row r="230" spans="1:7" x14ac:dyDescent="0.25">
      <c r="A230" s="2">
        <v>2013</v>
      </c>
      <c r="B230" s="2" t="s">
        <v>351</v>
      </c>
      <c r="C230" s="2">
        <v>342.83728982000002</v>
      </c>
      <c r="D230" s="2">
        <v>342.83728982000002</v>
      </c>
      <c r="E230" s="2">
        <v>0.94160359434525442</v>
      </c>
      <c r="F230" s="2">
        <v>1</v>
      </c>
      <c r="G230" s="3">
        <v>1.8194082993478626E-2</v>
      </c>
    </row>
    <row r="231" spans="1:7" x14ac:dyDescent="0.25">
      <c r="A231" s="2">
        <v>2013</v>
      </c>
      <c r="B231" s="2" t="s">
        <v>352</v>
      </c>
      <c r="C231" s="2">
        <v>100.99153751999999</v>
      </c>
      <c r="D231" s="2">
        <v>100.99153751999999</v>
      </c>
      <c r="E231" s="2">
        <v>0.94160359434525431</v>
      </c>
      <c r="F231" s="2">
        <v>1</v>
      </c>
      <c r="G231" s="3">
        <v>1.2568578454237993E-2</v>
      </c>
    </row>
    <row r="232" spans="1:7" x14ac:dyDescent="0.25">
      <c r="A232" s="2">
        <v>2013</v>
      </c>
      <c r="B232" s="2" t="s">
        <v>353</v>
      </c>
      <c r="C232" s="2">
        <v>150.34523321</v>
      </c>
      <c r="D232" s="2">
        <v>150.34523321</v>
      </c>
      <c r="E232" s="2">
        <v>0.94160359434525431</v>
      </c>
      <c r="F232" s="2">
        <v>4</v>
      </c>
      <c r="G232" s="3">
        <v>6.2842892271189965E-3</v>
      </c>
    </row>
    <row r="233" spans="1:7" x14ac:dyDescent="0.25">
      <c r="A233" s="2">
        <v>2013</v>
      </c>
      <c r="B233" s="2" t="s">
        <v>354</v>
      </c>
      <c r="C233" s="2">
        <v>133.21776539000001</v>
      </c>
      <c r="D233" s="2">
        <v>133.21776539000001</v>
      </c>
      <c r="E233" s="2">
        <v>0.94160359434525431</v>
      </c>
      <c r="F233" s="2">
        <v>4</v>
      </c>
      <c r="G233" s="3">
        <v>6.2842892271189965E-3</v>
      </c>
    </row>
    <row r="234" spans="1:7" x14ac:dyDescent="0.25">
      <c r="A234" s="2">
        <v>2013</v>
      </c>
      <c r="B234" s="2" t="s">
        <v>355</v>
      </c>
      <c r="C234" s="2">
        <v>133.21776539000001</v>
      </c>
      <c r="D234" s="2">
        <v>133.21776539000001</v>
      </c>
      <c r="E234" s="2">
        <v>0.94160359434525442</v>
      </c>
      <c r="F234" s="2">
        <v>4</v>
      </c>
      <c r="G234" s="3">
        <v>6.2842892271189971E-2</v>
      </c>
    </row>
    <row r="235" spans="1:7" x14ac:dyDescent="0.25">
      <c r="A235" s="2">
        <v>2013</v>
      </c>
      <c r="B235" s="2" t="s">
        <v>356</v>
      </c>
      <c r="C235" s="2">
        <v>141.19633383999999</v>
      </c>
      <c r="D235" s="2">
        <v>141.19633383999999</v>
      </c>
      <c r="E235" s="2">
        <v>0.94160359434525431</v>
      </c>
      <c r="F235" s="2">
        <v>3</v>
      </c>
      <c r="G235" s="3">
        <v>1.2568578454237993E-2</v>
      </c>
    </row>
    <row r="236" spans="1:7" x14ac:dyDescent="0.25">
      <c r="A236" s="2">
        <v>2013</v>
      </c>
      <c r="B236" s="2" t="s">
        <v>357</v>
      </c>
      <c r="C236" s="2">
        <v>160.08167657000001</v>
      </c>
      <c r="D236" s="2">
        <v>160.08167657000001</v>
      </c>
      <c r="E236" s="2">
        <v>0.94160359434525442</v>
      </c>
      <c r="F236" s="2">
        <v>4</v>
      </c>
      <c r="G236" s="3">
        <v>1.8852867681356991E-2</v>
      </c>
    </row>
    <row r="237" spans="1:7" x14ac:dyDescent="0.25">
      <c r="A237" s="2">
        <v>2013</v>
      </c>
      <c r="B237" s="2" t="s">
        <v>358</v>
      </c>
      <c r="C237" s="2">
        <v>447.73004162000001</v>
      </c>
      <c r="D237" s="2">
        <v>447.73004162000001</v>
      </c>
      <c r="E237" s="2">
        <v>0.94160359434525431</v>
      </c>
      <c r="F237" s="2">
        <v>2</v>
      </c>
      <c r="G237" s="3">
        <v>1.2568578454237993E-2</v>
      </c>
    </row>
    <row r="238" spans="1:7" x14ac:dyDescent="0.25">
      <c r="A238" s="2">
        <v>2013</v>
      </c>
      <c r="B238" s="2" t="s">
        <v>359</v>
      </c>
      <c r="C238" s="2">
        <v>273.91315091000001</v>
      </c>
      <c r="D238" s="2">
        <v>273.91315091000001</v>
      </c>
      <c r="E238" s="2">
        <v>0.94160359434525442</v>
      </c>
      <c r="F238" s="2">
        <v>1</v>
      </c>
      <c r="G238" s="3">
        <v>0.12568578454237994</v>
      </c>
    </row>
    <row r="239" spans="1:7" x14ac:dyDescent="0.25">
      <c r="A239" s="2">
        <v>2013</v>
      </c>
      <c r="B239" s="2" t="s">
        <v>360</v>
      </c>
      <c r="C239" s="2">
        <v>273.91315091000001</v>
      </c>
      <c r="D239" s="2">
        <v>273.91315091000001</v>
      </c>
      <c r="E239" s="2">
        <v>0.94160359434525442</v>
      </c>
      <c r="F239" s="2">
        <v>1</v>
      </c>
      <c r="G239" s="3">
        <v>3.1421446135594985E-2</v>
      </c>
    </row>
    <row r="240" spans="1:7" x14ac:dyDescent="0.25">
      <c r="A240" s="2">
        <v>2013</v>
      </c>
      <c r="B240" s="2" t="s">
        <v>361</v>
      </c>
      <c r="C240" s="2">
        <v>447.73004162000001</v>
      </c>
      <c r="D240" s="2">
        <v>447.73004162000001</v>
      </c>
      <c r="E240" s="2">
        <v>0.94160359434525442</v>
      </c>
      <c r="F240" s="2">
        <v>2</v>
      </c>
      <c r="G240" s="3">
        <v>1.8852867681356991E-2</v>
      </c>
    </row>
    <row r="241" spans="1:7" x14ac:dyDescent="0.25">
      <c r="A241" s="2">
        <v>2013</v>
      </c>
      <c r="B241" s="2" t="s">
        <v>362</v>
      </c>
      <c r="C241" s="2">
        <v>209.65205187999999</v>
      </c>
      <c r="D241" s="2">
        <v>209.65205187999999</v>
      </c>
      <c r="E241" s="2">
        <v>0.94160359434525431</v>
      </c>
      <c r="F241" s="2">
        <v>2</v>
      </c>
      <c r="G241" s="3">
        <v>1.2568578454237993E-2</v>
      </c>
    </row>
    <row r="242" spans="1:7" x14ac:dyDescent="0.25">
      <c r="A242" s="2">
        <v>2013</v>
      </c>
      <c r="B242" s="2" t="s">
        <v>363</v>
      </c>
      <c r="C242" s="2">
        <v>323.40268228999997</v>
      </c>
      <c r="D242" s="2">
        <v>323.40268228999997</v>
      </c>
      <c r="E242" s="2">
        <v>0.94160359434525431</v>
      </c>
      <c r="F242" s="2">
        <v>5</v>
      </c>
      <c r="G242" s="3">
        <v>1.2568578454237993E-2</v>
      </c>
    </row>
    <row r="243" spans="1:7" x14ac:dyDescent="0.25">
      <c r="A243" s="2">
        <v>2013</v>
      </c>
      <c r="B243" s="2" t="s">
        <v>1892</v>
      </c>
      <c r="C243" s="2">
        <v>168.03339983000001</v>
      </c>
      <c r="D243" s="2">
        <v>168.03339983000001</v>
      </c>
      <c r="E243" s="2">
        <v>0.94160359434525431</v>
      </c>
      <c r="F243" s="2">
        <v>2</v>
      </c>
      <c r="G243" s="3">
        <v>1.2568578454237993E-2</v>
      </c>
    </row>
    <row r="244" spans="1:7" x14ac:dyDescent="0.25">
      <c r="A244" s="2">
        <v>2013</v>
      </c>
      <c r="B244" s="2" t="s">
        <v>364</v>
      </c>
      <c r="C244" s="2">
        <v>196.40475153</v>
      </c>
      <c r="D244" s="2">
        <v>196.40475153</v>
      </c>
      <c r="E244" s="2">
        <v>0.94160359434525431</v>
      </c>
      <c r="F244" s="2">
        <v>3</v>
      </c>
      <c r="G244" s="3">
        <v>6.2842892271189965E-3</v>
      </c>
    </row>
    <row r="245" spans="1:7" x14ac:dyDescent="0.25">
      <c r="A245" s="2">
        <v>2013</v>
      </c>
      <c r="B245" s="2" t="s">
        <v>365</v>
      </c>
      <c r="C245" s="2">
        <v>65.078903917999995</v>
      </c>
      <c r="D245" s="2">
        <v>65.078903917999995</v>
      </c>
      <c r="E245" s="2">
        <v>1.3940294206211616</v>
      </c>
      <c r="F245" s="2">
        <v>4</v>
      </c>
      <c r="G245" s="3">
        <v>6.401758561735595</v>
      </c>
    </row>
    <row r="246" spans="1:7" x14ac:dyDescent="0.25">
      <c r="A246" s="2">
        <v>2013</v>
      </c>
      <c r="B246" s="2" t="s">
        <v>366</v>
      </c>
      <c r="C246" s="2">
        <v>540.13368533000005</v>
      </c>
      <c r="D246" s="2">
        <v>540.13368533000005</v>
      </c>
      <c r="E246" s="2">
        <v>0.94160359434525431</v>
      </c>
      <c r="F246" s="2">
        <v>4</v>
      </c>
      <c r="G246" s="3">
        <v>6.2842892271189965E-3</v>
      </c>
    </row>
    <row r="247" spans="1:7" x14ac:dyDescent="0.25">
      <c r="A247" s="2">
        <v>2013</v>
      </c>
      <c r="B247" s="2" t="s">
        <v>367</v>
      </c>
      <c r="C247" s="2">
        <v>255.38782301000001</v>
      </c>
      <c r="D247" s="2">
        <v>255.38782301000001</v>
      </c>
      <c r="E247" s="2">
        <v>1.705098738472268</v>
      </c>
      <c r="F247" s="2">
        <v>6</v>
      </c>
      <c r="G247" s="3">
        <v>3.2170393129423798</v>
      </c>
    </row>
    <row r="248" spans="1:7" x14ac:dyDescent="0.25">
      <c r="A248" s="2">
        <v>2013</v>
      </c>
      <c r="B248" s="2" t="s">
        <v>368</v>
      </c>
      <c r="C248" s="2">
        <v>39.413192780000003</v>
      </c>
      <c r="D248" s="2">
        <v>39.413192780000003</v>
      </c>
      <c r="E248" s="2">
        <v>1.2746697352489096</v>
      </c>
      <c r="F248" s="2">
        <v>12</v>
      </c>
      <c r="G248" s="3">
        <v>21.912017374044069</v>
      </c>
    </row>
    <row r="249" spans="1:7" x14ac:dyDescent="0.25">
      <c r="A249" s="2">
        <v>2013</v>
      </c>
      <c r="B249" s="2" t="s">
        <v>369</v>
      </c>
      <c r="C249" s="2">
        <v>203.62656688000001</v>
      </c>
      <c r="D249" s="2">
        <v>203.62656688000001</v>
      </c>
      <c r="E249" s="2">
        <v>0.94160359434525442</v>
      </c>
      <c r="F249" s="2">
        <v>4</v>
      </c>
      <c r="G249" s="3">
        <v>0.15082294145085592</v>
      </c>
    </row>
    <row r="250" spans="1:7" x14ac:dyDescent="0.25">
      <c r="A250" s="2">
        <v>2013</v>
      </c>
      <c r="B250" s="2" t="s">
        <v>370</v>
      </c>
      <c r="C250" s="2">
        <v>157.83409259999999</v>
      </c>
      <c r="D250" s="2">
        <v>157.83409259999999</v>
      </c>
      <c r="E250" s="2">
        <v>0.94160359434525442</v>
      </c>
      <c r="F250" s="2">
        <v>6</v>
      </c>
      <c r="G250" s="3">
        <v>0.18852867681356988</v>
      </c>
    </row>
    <row r="251" spans="1:7" x14ac:dyDescent="0.25">
      <c r="A251" s="2">
        <v>2013</v>
      </c>
      <c r="B251" s="2" t="s">
        <v>371</v>
      </c>
      <c r="C251" s="2">
        <v>215.57192501</v>
      </c>
      <c r="D251" s="2">
        <v>215.57192501</v>
      </c>
      <c r="E251" s="2">
        <v>0.94160359434525431</v>
      </c>
      <c r="F251" s="2">
        <v>3</v>
      </c>
      <c r="G251" s="3">
        <v>6.2842892271189965E-3</v>
      </c>
    </row>
    <row r="252" spans="1:7" x14ac:dyDescent="0.25">
      <c r="A252" s="2">
        <v>2013</v>
      </c>
      <c r="B252" s="2" t="s">
        <v>372</v>
      </c>
      <c r="C252" s="2">
        <v>510.61546694999998</v>
      </c>
      <c r="D252" s="2">
        <v>510.61546694999998</v>
      </c>
      <c r="E252" s="2">
        <v>0.94160359434525431</v>
      </c>
      <c r="F252" s="2">
        <v>3</v>
      </c>
      <c r="G252" s="3">
        <v>2.5137156908475986E-2</v>
      </c>
    </row>
    <row r="253" spans="1:7" x14ac:dyDescent="0.25">
      <c r="A253" s="2">
        <v>2013</v>
      </c>
      <c r="B253" s="2" t="s">
        <v>373</v>
      </c>
      <c r="C253" s="2">
        <v>193.38874347999999</v>
      </c>
      <c r="D253" s="2">
        <v>193.38874347999999</v>
      </c>
      <c r="E253" s="2">
        <v>0.94160359434525431</v>
      </c>
      <c r="F253" s="2">
        <v>4</v>
      </c>
      <c r="G253" s="3">
        <v>1.2568578454237993E-2</v>
      </c>
    </row>
    <row r="254" spans="1:7" x14ac:dyDescent="0.25">
      <c r="A254" s="2">
        <v>2013</v>
      </c>
      <c r="B254" s="2" t="s">
        <v>374</v>
      </c>
      <c r="C254" s="2">
        <v>193.38874347999999</v>
      </c>
      <c r="D254" s="2">
        <v>193.38874347999999</v>
      </c>
      <c r="E254" s="2">
        <v>0.93696461429055045</v>
      </c>
      <c r="F254" s="2">
        <v>2</v>
      </c>
      <c r="G254" s="3">
        <v>8.0029646568999997</v>
      </c>
    </row>
    <row r="255" spans="1:7" x14ac:dyDescent="0.25">
      <c r="A255" s="2">
        <v>2013</v>
      </c>
      <c r="B255" s="2" t="s">
        <v>375</v>
      </c>
      <c r="C255" s="2">
        <v>296.44385718000001</v>
      </c>
      <c r="D255" s="2">
        <v>296.44385718000001</v>
      </c>
      <c r="E255" s="2">
        <v>0.94160359434525442</v>
      </c>
      <c r="F255" s="2">
        <v>1</v>
      </c>
      <c r="G255" s="3">
        <v>3.7705735362713981E-2</v>
      </c>
    </row>
    <row r="256" spans="1:7" x14ac:dyDescent="0.25">
      <c r="A256" s="2">
        <v>2013</v>
      </c>
      <c r="B256" s="2" t="s">
        <v>1893</v>
      </c>
      <c r="C256" s="2">
        <v>296.44385718000001</v>
      </c>
      <c r="D256" s="2">
        <v>296.44385718000001</v>
      </c>
      <c r="E256" s="2">
        <v>0.94160359434525431</v>
      </c>
      <c r="F256" s="2">
        <v>2</v>
      </c>
      <c r="G256" s="3">
        <v>6.2842892271189965E-3</v>
      </c>
    </row>
    <row r="257" spans="1:7" x14ac:dyDescent="0.25">
      <c r="A257" s="2">
        <v>2013</v>
      </c>
      <c r="B257" s="2" t="s">
        <v>376</v>
      </c>
      <c r="C257" s="2">
        <v>1532.2391588999999</v>
      </c>
      <c r="D257" s="2">
        <v>1532.2391588999999</v>
      </c>
      <c r="E257" s="2">
        <v>0.94160359434525442</v>
      </c>
      <c r="F257" s="2">
        <v>3</v>
      </c>
      <c r="G257" s="3">
        <v>9.4264338406784942E-2</v>
      </c>
    </row>
    <row r="258" spans="1:7" x14ac:dyDescent="0.25">
      <c r="A258" s="2">
        <v>2013</v>
      </c>
      <c r="B258" s="2" t="s">
        <v>377</v>
      </c>
      <c r="C258" s="2">
        <v>206.33267848</v>
      </c>
      <c r="D258" s="2">
        <v>206.33267848</v>
      </c>
      <c r="E258" s="2">
        <v>0.94160359434525442</v>
      </c>
      <c r="F258" s="2">
        <v>6</v>
      </c>
      <c r="G258" s="3">
        <v>0.12568578454237994</v>
      </c>
    </row>
    <row r="259" spans="1:7" x14ac:dyDescent="0.25">
      <c r="A259" s="2">
        <v>2013</v>
      </c>
      <c r="B259" s="2" t="s">
        <v>378</v>
      </c>
      <c r="C259" s="2">
        <v>444.67772015000003</v>
      </c>
      <c r="D259" s="2">
        <v>444.67772015000003</v>
      </c>
      <c r="E259" s="2">
        <v>0.94160359434525431</v>
      </c>
      <c r="F259" s="2">
        <v>5</v>
      </c>
      <c r="G259" s="3">
        <v>1.2568578454237993E-2</v>
      </c>
    </row>
    <row r="260" spans="1:7" x14ac:dyDescent="0.25">
      <c r="A260" s="2">
        <v>2013</v>
      </c>
      <c r="B260" s="2" t="s">
        <v>379</v>
      </c>
      <c r="C260" s="2">
        <v>240.38197015</v>
      </c>
      <c r="D260" s="2">
        <v>240.38197015</v>
      </c>
      <c r="E260" s="2">
        <v>0.94160359434525431</v>
      </c>
      <c r="F260" s="2">
        <v>2</v>
      </c>
      <c r="G260" s="3">
        <v>2.5137156908475986E-2</v>
      </c>
    </row>
    <row r="261" spans="1:7" x14ac:dyDescent="0.25">
      <c r="A261" s="2">
        <v>2013</v>
      </c>
      <c r="B261" s="2" t="s">
        <v>380</v>
      </c>
      <c r="C261" s="2">
        <v>172.28338682</v>
      </c>
      <c r="D261" s="2">
        <v>172.28338682</v>
      </c>
      <c r="E261" s="2">
        <v>0.94160359434525442</v>
      </c>
      <c r="F261" s="2">
        <v>4</v>
      </c>
      <c r="G261" s="3">
        <v>1.8852867681356991E-2</v>
      </c>
    </row>
    <row r="262" spans="1:7" x14ac:dyDescent="0.25">
      <c r="A262" s="2">
        <v>2013</v>
      </c>
      <c r="B262" s="2" t="s">
        <v>381</v>
      </c>
      <c r="C262" s="2">
        <v>241.23939424</v>
      </c>
      <c r="D262" s="2">
        <v>241.23939424</v>
      </c>
      <c r="E262" s="2">
        <v>0.94160359434525431</v>
      </c>
      <c r="F262" s="2">
        <v>1</v>
      </c>
      <c r="G262" s="3">
        <v>1.2568578454237993E-2</v>
      </c>
    </row>
    <row r="263" spans="1:7" x14ac:dyDescent="0.25">
      <c r="A263" s="2">
        <v>2013</v>
      </c>
      <c r="B263" s="2" t="s">
        <v>382</v>
      </c>
      <c r="C263" s="2">
        <v>1114.1008657</v>
      </c>
      <c r="D263" s="2">
        <v>1114.1008657</v>
      </c>
      <c r="E263" s="2">
        <v>0.94160359434525431</v>
      </c>
      <c r="F263" s="2">
        <v>2</v>
      </c>
      <c r="G263" s="3">
        <v>6.2842892271189965E-3</v>
      </c>
    </row>
    <row r="264" spans="1:7" x14ac:dyDescent="0.25">
      <c r="A264" s="2">
        <v>2013</v>
      </c>
      <c r="B264" s="2" t="s">
        <v>383</v>
      </c>
      <c r="C264" s="2">
        <v>1035.1639637999999</v>
      </c>
      <c r="D264" s="2">
        <v>1035.1639637999999</v>
      </c>
      <c r="E264" s="2">
        <v>0.94160359434525431</v>
      </c>
      <c r="F264" s="2">
        <v>4</v>
      </c>
      <c r="G264" s="3">
        <v>1.2568578454237993E-2</v>
      </c>
    </row>
    <row r="265" spans="1:7" x14ac:dyDescent="0.25">
      <c r="A265" s="2">
        <v>2013</v>
      </c>
      <c r="B265" s="2" t="s">
        <v>384</v>
      </c>
      <c r="C265" s="2">
        <v>470.28145984000002</v>
      </c>
      <c r="D265" s="2">
        <v>470.28145984000002</v>
      </c>
      <c r="E265" s="2">
        <v>0.94160359434525431</v>
      </c>
      <c r="F265" s="2">
        <v>1</v>
      </c>
      <c r="G265" s="3">
        <v>6.2842892271189965E-3</v>
      </c>
    </row>
    <row r="266" spans="1:7" x14ac:dyDescent="0.25">
      <c r="A266" s="2">
        <v>2013</v>
      </c>
      <c r="B266" s="2" t="s">
        <v>385</v>
      </c>
      <c r="C266" s="2">
        <v>176.05597152999999</v>
      </c>
      <c r="D266" s="2">
        <v>176.05597152999999</v>
      </c>
      <c r="E266" s="2">
        <v>0.94160359434525431</v>
      </c>
      <c r="F266" s="2">
        <v>2</v>
      </c>
      <c r="G266" s="3">
        <v>1.2568578454237993E-2</v>
      </c>
    </row>
    <row r="267" spans="1:7" x14ac:dyDescent="0.25">
      <c r="A267" s="2">
        <v>2013</v>
      </c>
      <c r="B267" s="2" t="s">
        <v>386</v>
      </c>
      <c r="C267" s="2">
        <v>190.09557724000001</v>
      </c>
      <c r="D267" s="2">
        <v>190.09557724000001</v>
      </c>
      <c r="E267" s="2">
        <v>0.94160359434525431</v>
      </c>
      <c r="F267" s="2">
        <v>1</v>
      </c>
      <c r="G267" s="3">
        <v>1.2622987885039705E-2</v>
      </c>
    </row>
    <row r="268" spans="1:7" x14ac:dyDescent="0.25">
      <c r="A268" s="2">
        <v>2013</v>
      </c>
      <c r="B268" s="2" t="s">
        <v>387</v>
      </c>
      <c r="C268" s="2">
        <v>576.86246940000001</v>
      </c>
      <c r="D268" s="2">
        <v>576.86246940000001</v>
      </c>
      <c r="E268" s="2">
        <v>0.94160359434525431</v>
      </c>
      <c r="F268" s="2">
        <v>3</v>
      </c>
      <c r="G268" s="3">
        <v>1.2568578454237993E-2</v>
      </c>
    </row>
    <row r="269" spans="1:7" x14ac:dyDescent="0.25">
      <c r="A269" s="2">
        <v>2013</v>
      </c>
      <c r="B269" s="2" t="s">
        <v>388</v>
      </c>
      <c r="C269" s="2">
        <v>215.16693549999999</v>
      </c>
      <c r="D269" s="2">
        <v>215.16693549999999</v>
      </c>
      <c r="E269" s="2">
        <v>0.94160359434525431</v>
      </c>
      <c r="F269" s="2">
        <v>3</v>
      </c>
      <c r="G269" s="3">
        <v>6.2842892271189965E-3</v>
      </c>
    </row>
    <row r="270" spans="1:7" x14ac:dyDescent="0.25">
      <c r="A270" s="2">
        <v>2013</v>
      </c>
      <c r="B270" s="2" t="s">
        <v>389</v>
      </c>
      <c r="C270" s="2">
        <v>141.17884749000001</v>
      </c>
      <c r="D270" s="2">
        <v>141.17884749000001</v>
      </c>
      <c r="E270" s="2">
        <v>0.94160359434525431</v>
      </c>
      <c r="F270" s="2">
        <v>2</v>
      </c>
      <c r="G270" s="3">
        <v>6.2842892271189965E-3</v>
      </c>
    </row>
    <row r="271" spans="1:7" x14ac:dyDescent="0.25">
      <c r="A271" s="2">
        <v>2013</v>
      </c>
      <c r="B271" s="2" t="s">
        <v>390</v>
      </c>
      <c r="C271" s="2">
        <v>735.14188618000003</v>
      </c>
      <c r="D271" s="2">
        <v>735.14188618000003</v>
      </c>
      <c r="E271" s="2">
        <v>2.0943914908553625</v>
      </c>
      <c r="F271" s="2">
        <v>2</v>
      </c>
      <c r="G271" s="3">
        <v>1.0018396889000001</v>
      </c>
    </row>
    <row r="272" spans="1:7" x14ac:dyDescent="0.25">
      <c r="A272" s="2">
        <v>2013</v>
      </c>
      <c r="B272" s="2" t="s">
        <v>391</v>
      </c>
      <c r="C272" s="2">
        <v>37.942130616</v>
      </c>
      <c r="D272" s="2">
        <v>37.942130616</v>
      </c>
      <c r="E272" s="2">
        <v>0.94160359434525431</v>
      </c>
      <c r="F272" s="2">
        <v>2</v>
      </c>
      <c r="G272" s="3">
        <v>6.2842892271189965E-3</v>
      </c>
    </row>
    <row r="273" spans="1:7" x14ac:dyDescent="0.25">
      <c r="A273" s="2">
        <v>2013</v>
      </c>
      <c r="B273" s="2" t="s">
        <v>392</v>
      </c>
      <c r="C273" s="2">
        <v>37.942130616</v>
      </c>
      <c r="D273" s="2">
        <v>37.942130616</v>
      </c>
      <c r="E273" s="2">
        <v>0.94160359434525442</v>
      </c>
      <c r="F273" s="2">
        <v>2</v>
      </c>
      <c r="G273" s="3">
        <v>1.8852867681356991E-2</v>
      </c>
    </row>
    <row r="274" spans="1:7" x14ac:dyDescent="0.25">
      <c r="A274" s="2">
        <v>2013</v>
      </c>
      <c r="B274" s="2" t="s">
        <v>393</v>
      </c>
      <c r="C274" s="2">
        <v>101.21006294999999</v>
      </c>
      <c r="D274" s="2">
        <v>101.21006294999999</v>
      </c>
      <c r="E274" s="2">
        <v>0.94160359434525442</v>
      </c>
      <c r="F274" s="2">
        <v>1</v>
      </c>
      <c r="G274" s="3">
        <v>1.8852867681356991E-2</v>
      </c>
    </row>
    <row r="275" spans="1:7" x14ac:dyDescent="0.25">
      <c r="A275" s="2">
        <v>2013</v>
      </c>
      <c r="B275" s="2" t="s">
        <v>433</v>
      </c>
      <c r="C275" s="2">
        <v>149.49420183000001</v>
      </c>
      <c r="D275" s="2">
        <v>149.49420183000001</v>
      </c>
      <c r="E275" s="2">
        <v>0.94160359434525431</v>
      </c>
      <c r="F275" s="2">
        <v>4</v>
      </c>
      <c r="G275" s="3">
        <v>6.9127181498308959E-2</v>
      </c>
    </row>
    <row r="276" spans="1:7" x14ac:dyDescent="0.25">
      <c r="A276" s="2">
        <v>2013</v>
      </c>
      <c r="B276" s="2" t="s">
        <v>434</v>
      </c>
      <c r="C276" s="2">
        <v>721.31033387000002</v>
      </c>
      <c r="D276" s="2">
        <v>721.31033387000002</v>
      </c>
      <c r="E276" s="2">
        <v>0.94160359434525431</v>
      </c>
      <c r="F276" s="2">
        <v>4</v>
      </c>
      <c r="G276" s="3">
        <v>1.2568578454237993E-2</v>
      </c>
    </row>
    <row r="277" spans="1:7" x14ac:dyDescent="0.25">
      <c r="A277" s="2">
        <v>2013</v>
      </c>
      <c r="B277" s="2" t="s">
        <v>435</v>
      </c>
      <c r="C277" s="2">
        <v>721.31033387000002</v>
      </c>
      <c r="D277" s="2">
        <v>721.31033387000002</v>
      </c>
      <c r="E277" s="2">
        <v>0.94160359434525431</v>
      </c>
      <c r="F277" s="2">
        <v>3</v>
      </c>
      <c r="G277" s="3">
        <v>2.5137156908475986E-2</v>
      </c>
    </row>
    <row r="278" spans="1:7" x14ac:dyDescent="0.25">
      <c r="A278" s="2">
        <v>2013</v>
      </c>
      <c r="B278" s="2" t="s">
        <v>436</v>
      </c>
      <c r="C278" s="2">
        <v>51.242677137999998</v>
      </c>
      <c r="D278" s="2">
        <v>51.242677137999998</v>
      </c>
      <c r="E278" s="2">
        <v>1.3436407576810088</v>
      </c>
      <c r="F278" s="2">
        <v>36</v>
      </c>
      <c r="G278" s="3">
        <v>30.087980049179667</v>
      </c>
    </row>
    <row r="279" spans="1:7" x14ac:dyDescent="0.25">
      <c r="A279" s="2">
        <v>2013</v>
      </c>
      <c r="B279" s="2" t="s">
        <v>437</v>
      </c>
      <c r="C279" s="2">
        <v>211.99782368000001</v>
      </c>
      <c r="D279" s="2">
        <v>211.99782368000001</v>
      </c>
      <c r="E279" s="2">
        <v>0.94160359434525442</v>
      </c>
      <c r="F279" s="2">
        <v>9</v>
      </c>
      <c r="G279" s="3">
        <v>7.5411470725427962E-2</v>
      </c>
    </row>
    <row r="280" spans="1:7" x14ac:dyDescent="0.25">
      <c r="A280" s="2">
        <v>2013</v>
      </c>
      <c r="B280" s="2" t="s">
        <v>438</v>
      </c>
      <c r="C280" s="2">
        <v>218.04441987000001</v>
      </c>
      <c r="D280" s="2">
        <v>218.04441987000001</v>
      </c>
      <c r="E280" s="2">
        <v>0.94160359434525442</v>
      </c>
      <c r="F280" s="2">
        <v>4</v>
      </c>
      <c r="G280" s="3">
        <v>3.7705735362713981E-2</v>
      </c>
    </row>
    <row r="281" spans="1:7" x14ac:dyDescent="0.25">
      <c r="A281" s="2">
        <v>2013</v>
      </c>
      <c r="B281" s="2" t="s">
        <v>439</v>
      </c>
      <c r="C281" s="2">
        <v>176.06928664</v>
      </c>
      <c r="D281" s="2">
        <v>176.06928664</v>
      </c>
      <c r="E281" s="2">
        <v>0.94160359434525431</v>
      </c>
      <c r="F281" s="2">
        <v>4</v>
      </c>
      <c r="G281" s="3">
        <v>6.2842892271189965E-3</v>
      </c>
    </row>
    <row r="282" spans="1:7" x14ac:dyDescent="0.25">
      <c r="A282" s="2">
        <v>2013</v>
      </c>
      <c r="B282" s="2" t="s">
        <v>440</v>
      </c>
      <c r="C282" s="2">
        <v>176.06928664</v>
      </c>
      <c r="D282" s="2">
        <v>176.06928664</v>
      </c>
      <c r="E282" s="2">
        <v>0.94160359434525431</v>
      </c>
      <c r="F282" s="2">
        <v>3</v>
      </c>
      <c r="G282" s="3">
        <v>6.2842892271189965E-3</v>
      </c>
    </row>
    <row r="283" spans="1:7" x14ac:dyDescent="0.25">
      <c r="A283" s="2">
        <v>2013</v>
      </c>
      <c r="B283" s="2" t="s">
        <v>441</v>
      </c>
      <c r="C283" s="2">
        <v>176.06928664</v>
      </c>
      <c r="D283" s="2">
        <v>176.06928664</v>
      </c>
      <c r="E283" s="2">
        <v>0.94160359434525442</v>
      </c>
      <c r="F283" s="2">
        <v>25</v>
      </c>
      <c r="G283" s="3">
        <v>0.18852867681356988</v>
      </c>
    </row>
    <row r="284" spans="1:7" x14ac:dyDescent="0.25">
      <c r="A284" s="2">
        <v>2013</v>
      </c>
      <c r="B284" s="2" t="s">
        <v>442</v>
      </c>
      <c r="C284" s="2">
        <v>107.79387019000001</v>
      </c>
      <c r="D284" s="2">
        <v>107.79387019000001</v>
      </c>
      <c r="E284" s="2">
        <v>0.94160359434525442</v>
      </c>
      <c r="F284" s="2">
        <v>3</v>
      </c>
      <c r="G284" s="3">
        <v>0.12568578454237994</v>
      </c>
    </row>
    <row r="285" spans="1:7" x14ac:dyDescent="0.25">
      <c r="A285" s="2">
        <v>2013</v>
      </c>
      <c r="B285" s="2" t="s">
        <v>443</v>
      </c>
      <c r="C285" s="2">
        <v>124.67115866</v>
      </c>
      <c r="D285" s="2">
        <v>124.67115866</v>
      </c>
      <c r="E285" s="2">
        <v>0.94160359434525442</v>
      </c>
      <c r="F285" s="2">
        <v>3</v>
      </c>
      <c r="G285" s="3">
        <v>1.8852867681356991E-2</v>
      </c>
    </row>
    <row r="286" spans="1:7" x14ac:dyDescent="0.25">
      <c r="A286" s="2">
        <v>2013</v>
      </c>
      <c r="B286" s="2" t="s">
        <v>444</v>
      </c>
      <c r="C286" s="2">
        <v>171.24759639999999</v>
      </c>
      <c r="D286" s="2">
        <v>171.24759639999999</v>
      </c>
      <c r="E286" s="2">
        <v>0.94160359434525442</v>
      </c>
      <c r="F286" s="2">
        <v>12</v>
      </c>
      <c r="G286" s="3">
        <v>6.2842892271189971E-2</v>
      </c>
    </row>
    <row r="287" spans="1:7" x14ac:dyDescent="0.25">
      <c r="A287" s="2">
        <v>2013</v>
      </c>
      <c r="B287" s="2" t="s">
        <v>445</v>
      </c>
      <c r="C287" s="2">
        <v>171.24759639999999</v>
      </c>
      <c r="D287" s="2">
        <v>171.24759639999999</v>
      </c>
      <c r="E287" s="2">
        <v>0.94160359434525431</v>
      </c>
      <c r="F287" s="2">
        <v>2</v>
      </c>
      <c r="G287" s="3">
        <v>6.2842892271189965E-3</v>
      </c>
    </row>
    <row r="288" spans="1:7" x14ac:dyDescent="0.25">
      <c r="A288" s="2">
        <v>2013</v>
      </c>
      <c r="B288" s="2" t="s">
        <v>446</v>
      </c>
      <c r="C288" s="2">
        <v>258.35621677</v>
      </c>
      <c r="D288" s="2">
        <v>258.35621677</v>
      </c>
      <c r="E288" s="2">
        <v>0.94160359434525442</v>
      </c>
      <c r="F288" s="2">
        <v>2</v>
      </c>
      <c r="G288" s="3">
        <v>1.8852867681356991E-2</v>
      </c>
    </row>
    <row r="289" spans="1:7" x14ac:dyDescent="0.25">
      <c r="A289" s="2">
        <v>2013</v>
      </c>
      <c r="B289" s="2" t="s">
        <v>447</v>
      </c>
      <c r="C289" s="2">
        <v>258.35621677</v>
      </c>
      <c r="D289" s="2">
        <v>258.35621677</v>
      </c>
      <c r="E289" s="2">
        <v>0.94160359434525431</v>
      </c>
      <c r="F289" s="2">
        <v>2</v>
      </c>
      <c r="G289" s="3">
        <v>5.0274313816951972E-2</v>
      </c>
    </row>
    <row r="290" spans="1:7" x14ac:dyDescent="0.25">
      <c r="A290" s="2">
        <v>2013</v>
      </c>
      <c r="B290" s="2" t="s">
        <v>448</v>
      </c>
      <c r="C290" s="2">
        <v>258.35621677</v>
      </c>
      <c r="D290" s="2">
        <v>258.35621677</v>
      </c>
      <c r="E290" s="2">
        <v>0.94160359434525442</v>
      </c>
      <c r="F290" s="2">
        <v>4</v>
      </c>
      <c r="G290" s="3">
        <v>3.1421446135594985E-2</v>
      </c>
    </row>
    <row r="291" spans="1:7" x14ac:dyDescent="0.25">
      <c r="A291" s="2">
        <v>2013</v>
      </c>
      <c r="B291" s="2" t="s">
        <v>449</v>
      </c>
      <c r="C291" s="2">
        <v>258.35621677</v>
      </c>
      <c r="D291" s="2">
        <v>258.35621677</v>
      </c>
      <c r="E291" s="2">
        <v>2.073060287434342</v>
      </c>
      <c r="F291" s="2">
        <v>4</v>
      </c>
      <c r="G291" s="3">
        <v>2.0377057353627142</v>
      </c>
    </row>
    <row r="292" spans="1:7" x14ac:dyDescent="0.25">
      <c r="A292" s="2">
        <v>2013</v>
      </c>
      <c r="B292" s="2" t="s">
        <v>450</v>
      </c>
      <c r="C292" s="2">
        <v>258.35621677</v>
      </c>
      <c r="D292" s="2">
        <v>258.35621677</v>
      </c>
      <c r="E292" s="2">
        <v>0.94160359434525431</v>
      </c>
      <c r="F292" s="2">
        <v>3</v>
      </c>
      <c r="G292" s="3">
        <v>1.2568578454237993E-2</v>
      </c>
    </row>
    <row r="293" spans="1:7" x14ac:dyDescent="0.25">
      <c r="A293" s="2">
        <v>2013</v>
      </c>
      <c r="B293" s="2" t="s">
        <v>451</v>
      </c>
      <c r="C293" s="2">
        <v>258.35621677</v>
      </c>
      <c r="D293" s="2">
        <v>258.35621677</v>
      </c>
      <c r="E293" s="2">
        <v>0.94160359434525431</v>
      </c>
      <c r="F293" s="2">
        <v>4</v>
      </c>
      <c r="G293" s="3">
        <v>1.2568578454237993E-2</v>
      </c>
    </row>
    <row r="294" spans="1:7" x14ac:dyDescent="0.25">
      <c r="A294" s="2">
        <v>2013</v>
      </c>
      <c r="B294" s="2" t="s">
        <v>452</v>
      </c>
      <c r="C294" s="2">
        <v>193.15034251</v>
      </c>
      <c r="D294" s="2">
        <v>193.15034251</v>
      </c>
      <c r="E294" s="2">
        <v>0.94160359434525431</v>
      </c>
      <c r="F294" s="2">
        <v>2</v>
      </c>
      <c r="G294" s="3">
        <v>6.2842892271189965E-3</v>
      </c>
    </row>
    <row r="295" spans="1:7" x14ac:dyDescent="0.25">
      <c r="A295" s="2">
        <v>2013</v>
      </c>
      <c r="B295" s="2" t="s">
        <v>453</v>
      </c>
      <c r="C295" s="2">
        <v>117.01308644</v>
      </c>
      <c r="D295" s="2">
        <v>117.01308644</v>
      </c>
      <c r="E295" s="2">
        <v>0.94160359434525431</v>
      </c>
      <c r="F295" s="2">
        <v>3</v>
      </c>
      <c r="G295" s="3">
        <v>6.2842892271189965E-3</v>
      </c>
    </row>
    <row r="296" spans="1:7" x14ac:dyDescent="0.25">
      <c r="A296" s="2">
        <v>2013</v>
      </c>
      <c r="B296" s="2" t="s">
        <v>454</v>
      </c>
      <c r="C296" s="2">
        <v>297.11065176</v>
      </c>
      <c r="D296" s="2">
        <v>297.11065176</v>
      </c>
      <c r="E296" s="2">
        <v>0.94160359434525442</v>
      </c>
      <c r="F296" s="2">
        <v>16</v>
      </c>
      <c r="G296" s="3">
        <v>0.15710723067797491</v>
      </c>
    </row>
    <row r="297" spans="1:7" x14ac:dyDescent="0.25">
      <c r="A297" s="2">
        <v>2013</v>
      </c>
      <c r="B297" s="2" t="s">
        <v>1897</v>
      </c>
      <c r="C297" s="2">
        <v>1261.1564175999999</v>
      </c>
      <c r="D297" s="2">
        <v>1261.1564175999999</v>
      </c>
      <c r="E297" s="2">
        <v>0.94160359434525431</v>
      </c>
      <c r="F297" s="2">
        <v>2</v>
      </c>
      <c r="G297" s="3">
        <v>5.0274313816951972E-2</v>
      </c>
    </row>
    <row r="298" spans="1:7" x14ac:dyDescent="0.25">
      <c r="A298" s="2">
        <v>2013</v>
      </c>
      <c r="B298" s="2" t="s">
        <v>455</v>
      </c>
      <c r="C298" s="2">
        <v>607.47445822999998</v>
      </c>
      <c r="D298" s="2">
        <v>607.47445822999998</v>
      </c>
      <c r="E298" s="2">
        <v>0.94160359434525431</v>
      </c>
      <c r="F298" s="2">
        <v>2</v>
      </c>
      <c r="G298" s="3">
        <v>1.2568578454237993E-2</v>
      </c>
    </row>
    <row r="299" spans="1:7" x14ac:dyDescent="0.25">
      <c r="A299" s="2">
        <v>2013</v>
      </c>
      <c r="B299" s="2" t="s">
        <v>456</v>
      </c>
      <c r="C299" s="2">
        <v>198.99105645</v>
      </c>
      <c r="D299" s="2">
        <v>198.99105645</v>
      </c>
      <c r="E299" s="2">
        <v>0.94160359434525442</v>
      </c>
      <c r="F299" s="2">
        <v>9</v>
      </c>
      <c r="G299" s="3">
        <v>8.1695759952546951E-2</v>
      </c>
    </row>
    <row r="300" spans="1:7" x14ac:dyDescent="0.25">
      <c r="A300" s="2">
        <v>2013</v>
      </c>
      <c r="B300" s="2" t="s">
        <v>457</v>
      </c>
      <c r="C300" s="2">
        <v>348.81862038000003</v>
      </c>
      <c r="D300" s="2">
        <v>348.81862038000003</v>
      </c>
      <c r="E300" s="2">
        <v>0.94160359434525431</v>
      </c>
      <c r="F300" s="2">
        <v>2</v>
      </c>
      <c r="G300" s="3">
        <v>6.2842892271189965E-3</v>
      </c>
    </row>
    <row r="301" spans="1:7" x14ac:dyDescent="0.25">
      <c r="A301" s="2">
        <v>2013</v>
      </c>
      <c r="B301" s="2" t="s">
        <v>458</v>
      </c>
      <c r="C301" s="2">
        <v>348.81862038000003</v>
      </c>
      <c r="D301" s="2">
        <v>348.81862038000003</v>
      </c>
      <c r="E301" s="2">
        <v>0.94160359434525431</v>
      </c>
      <c r="F301" s="2">
        <v>2</v>
      </c>
      <c r="G301" s="3">
        <v>6.2842892271189965E-3</v>
      </c>
    </row>
    <row r="302" spans="1:7" x14ac:dyDescent="0.25">
      <c r="A302" s="2">
        <v>2013</v>
      </c>
      <c r="B302" s="2" t="s">
        <v>459</v>
      </c>
      <c r="C302" s="2">
        <v>272.92270626999999</v>
      </c>
      <c r="D302" s="2">
        <v>272.92270626999999</v>
      </c>
      <c r="E302" s="2">
        <v>0.94160359434525431</v>
      </c>
      <c r="F302" s="2">
        <v>1</v>
      </c>
      <c r="G302" s="3">
        <v>6.2842892271189965E-3</v>
      </c>
    </row>
    <row r="303" spans="1:7" x14ac:dyDescent="0.25">
      <c r="A303" s="2">
        <v>2013</v>
      </c>
      <c r="B303" s="2" t="s">
        <v>460</v>
      </c>
      <c r="C303" s="2">
        <v>142.81092530000001</v>
      </c>
      <c r="D303" s="2">
        <v>142.81092530000001</v>
      </c>
      <c r="E303" s="2">
        <v>1.6042369823789457</v>
      </c>
      <c r="F303" s="2">
        <v>4</v>
      </c>
      <c r="G303" s="3">
        <v>3.0580640847440712</v>
      </c>
    </row>
    <row r="304" spans="1:7" x14ac:dyDescent="0.25">
      <c r="A304" s="2">
        <v>2013</v>
      </c>
      <c r="B304" s="2" t="s">
        <v>461</v>
      </c>
      <c r="C304" s="2">
        <v>142.81092530000001</v>
      </c>
      <c r="D304" s="2">
        <v>142.81092530000001</v>
      </c>
      <c r="E304" s="2">
        <v>0.94160359434525431</v>
      </c>
      <c r="F304" s="2">
        <v>3</v>
      </c>
      <c r="G304" s="3">
        <v>6.2842892271189965E-3</v>
      </c>
    </row>
    <row r="305" spans="1:7" x14ac:dyDescent="0.25">
      <c r="A305" s="2">
        <v>2013</v>
      </c>
      <c r="B305" s="2" t="s">
        <v>462</v>
      </c>
      <c r="C305" s="2">
        <v>188.79302444999999</v>
      </c>
      <c r="D305" s="2">
        <v>188.79302444999999</v>
      </c>
      <c r="E305" s="2">
        <v>0.94160359434525431</v>
      </c>
      <c r="F305" s="2">
        <v>2</v>
      </c>
      <c r="G305" s="3">
        <v>1.2568578454237993E-2</v>
      </c>
    </row>
    <row r="306" spans="1:7" x14ac:dyDescent="0.25">
      <c r="A306" s="2">
        <v>2013</v>
      </c>
      <c r="B306" s="2" t="s">
        <v>463</v>
      </c>
      <c r="C306" s="2">
        <v>188.79302444999999</v>
      </c>
      <c r="D306" s="2">
        <v>188.79302444999999</v>
      </c>
      <c r="E306" s="2">
        <v>0.94160359434525431</v>
      </c>
      <c r="F306" s="2">
        <v>4</v>
      </c>
      <c r="G306" s="3">
        <v>2.5137156908475986E-2</v>
      </c>
    </row>
    <row r="307" spans="1:7" x14ac:dyDescent="0.25">
      <c r="A307" s="2">
        <v>2013</v>
      </c>
      <c r="B307" s="2" t="s">
        <v>464</v>
      </c>
      <c r="C307" s="2">
        <v>188.79302444999999</v>
      </c>
      <c r="D307" s="2">
        <v>188.79302444999999</v>
      </c>
      <c r="E307" s="2">
        <v>0.94160359434525431</v>
      </c>
      <c r="F307" s="2">
        <v>9</v>
      </c>
      <c r="G307" s="3">
        <v>0.13825436299661792</v>
      </c>
    </row>
    <row r="308" spans="1:7" x14ac:dyDescent="0.25">
      <c r="A308" s="2">
        <v>2013</v>
      </c>
      <c r="B308" s="2" t="s">
        <v>465</v>
      </c>
      <c r="C308" s="2">
        <v>188.79302444999999</v>
      </c>
      <c r="D308" s="2">
        <v>188.79302444999999</v>
      </c>
      <c r="E308" s="2">
        <v>0.94160359434525431</v>
      </c>
      <c r="F308" s="2">
        <v>3</v>
      </c>
      <c r="G308" s="3">
        <v>5.0274313816951972E-2</v>
      </c>
    </row>
    <row r="309" spans="1:7" x14ac:dyDescent="0.25">
      <c r="A309" s="2">
        <v>2013</v>
      </c>
      <c r="B309" s="2" t="s">
        <v>466</v>
      </c>
      <c r="C309" s="2">
        <v>188.79302444999999</v>
      </c>
      <c r="D309" s="2">
        <v>188.79302444999999</v>
      </c>
      <c r="E309" s="2">
        <v>0.94160359434525442</v>
      </c>
      <c r="F309" s="2">
        <v>3</v>
      </c>
      <c r="G309" s="3">
        <v>1.8852867681356991E-2</v>
      </c>
    </row>
    <row r="310" spans="1:7" x14ac:dyDescent="0.25">
      <c r="A310" s="2">
        <v>2013</v>
      </c>
      <c r="B310" s="2" t="s">
        <v>504</v>
      </c>
      <c r="C310" s="2">
        <v>136.45233286000001</v>
      </c>
      <c r="D310" s="2">
        <v>136.45233286000001</v>
      </c>
      <c r="E310" s="2">
        <v>0.94160359434525431</v>
      </c>
      <c r="F310" s="2">
        <v>2</v>
      </c>
      <c r="G310" s="3">
        <v>6.2842892271189965E-3</v>
      </c>
    </row>
    <row r="311" spans="1:7" x14ac:dyDescent="0.25">
      <c r="A311" s="2">
        <v>2013</v>
      </c>
      <c r="B311" s="2" t="s">
        <v>505</v>
      </c>
      <c r="C311" s="2">
        <v>194.57470372</v>
      </c>
      <c r="D311" s="2">
        <v>194.57470372</v>
      </c>
      <c r="E311" s="2">
        <v>0.94160359434525442</v>
      </c>
      <c r="F311" s="2">
        <v>4</v>
      </c>
      <c r="G311" s="3">
        <v>0.31421446135594983</v>
      </c>
    </row>
    <row r="312" spans="1:7" x14ac:dyDescent="0.25">
      <c r="A312" s="2">
        <v>2013</v>
      </c>
      <c r="B312" s="2" t="s">
        <v>506</v>
      </c>
      <c r="C312" s="2">
        <v>6.6615480279000003</v>
      </c>
      <c r="D312" s="2">
        <v>6.6615480279000003</v>
      </c>
      <c r="E312" s="2">
        <v>0.94160359434525442</v>
      </c>
      <c r="F312" s="2">
        <v>6</v>
      </c>
      <c r="G312" s="3">
        <v>0.18852867681356988</v>
      </c>
    </row>
    <row r="313" spans="1:7" x14ac:dyDescent="0.25">
      <c r="A313" s="2">
        <v>2013</v>
      </c>
      <c r="B313" s="2" t="s">
        <v>507</v>
      </c>
      <c r="C313" s="2">
        <v>145.22716790000001</v>
      </c>
      <c r="D313" s="2">
        <v>145.22716790000001</v>
      </c>
      <c r="E313" s="2">
        <v>0.94160359434525442</v>
      </c>
      <c r="F313" s="2">
        <v>2</v>
      </c>
      <c r="G313" s="3">
        <v>3.7705735362713981E-2</v>
      </c>
    </row>
    <row r="314" spans="1:7" x14ac:dyDescent="0.25">
      <c r="A314" s="2">
        <v>2013</v>
      </c>
      <c r="B314" s="2" t="s">
        <v>508</v>
      </c>
      <c r="C314" s="2">
        <v>178.67577084999999</v>
      </c>
      <c r="D314" s="2">
        <v>178.67577084999999</v>
      </c>
      <c r="E314" s="2">
        <v>0.94160359434525431</v>
      </c>
      <c r="F314" s="2">
        <v>3</v>
      </c>
      <c r="G314" s="3">
        <v>6.2842892271189965E-3</v>
      </c>
    </row>
    <row r="315" spans="1:7" x14ac:dyDescent="0.25">
      <c r="A315" s="2">
        <v>2013</v>
      </c>
      <c r="B315" s="2" t="s">
        <v>509</v>
      </c>
      <c r="C315" s="2">
        <v>145.22716790000001</v>
      </c>
      <c r="D315" s="2">
        <v>145.22716790000001</v>
      </c>
      <c r="E315" s="2">
        <v>0.94160359434525442</v>
      </c>
      <c r="F315" s="2">
        <v>2</v>
      </c>
      <c r="G315" s="3">
        <v>3.7705735362713981E-2</v>
      </c>
    </row>
    <row r="316" spans="1:7" x14ac:dyDescent="0.25">
      <c r="A316" s="2">
        <v>2013</v>
      </c>
      <c r="B316" s="2" t="s">
        <v>510</v>
      </c>
      <c r="C316" s="2">
        <v>651.86622140999998</v>
      </c>
      <c r="D316" s="2">
        <v>651.86622140999998</v>
      </c>
      <c r="E316" s="2">
        <v>0.94160359434525431</v>
      </c>
      <c r="F316" s="2">
        <v>3</v>
      </c>
      <c r="G316" s="3">
        <v>1.2568578454237993E-2</v>
      </c>
    </row>
    <row r="317" spans="1:7" x14ac:dyDescent="0.25">
      <c r="A317" s="2">
        <v>2013</v>
      </c>
      <c r="B317" s="2" t="s">
        <v>511</v>
      </c>
      <c r="C317" s="2">
        <v>193.38207509</v>
      </c>
      <c r="D317" s="2">
        <v>193.38207509</v>
      </c>
      <c r="E317" s="2">
        <v>0.94160359434525442</v>
      </c>
      <c r="F317" s="2">
        <v>1</v>
      </c>
      <c r="G317" s="3">
        <v>0.12568578454237994</v>
      </c>
    </row>
    <row r="318" spans="1:7" x14ac:dyDescent="0.25">
      <c r="A318" s="2">
        <v>2013</v>
      </c>
      <c r="B318" s="2" t="s">
        <v>512</v>
      </c>
      <c r="C318" s="2">
        <v>193.38207509</v>
      </c>
      <c r="D318" s="2">
        <v>193.38207509</v>
      </c>
      <c r="E318" s="2">
        <v>1.7664152450539361</v>
      </c>
      <c r="F318" s="2">
        <v>4</v>
      </c>
      <c r="G318" s="3">
        <v>10.102027740677974</v>
      </c>
    </row>
    <row r="319" spans="1:7" x14ac:dyDescent="0.25">
      <c r="A319" s="2">
        <v>2013</v>
      </c>
      <c r="B319" s="2" t="s">
        <v>513</v>
      </c>
      <c r="C319" s="2">
        <v>994.60615061999999</v>
      </c>
      <c r="D319" s="2">
        <v>994.60615061999999</v>
      </c>
      <c r="E319" s="2">
        <v>1.3854368418507184</v>
      </c>
      <c r="F319" s="2">
        <v>3</v>
      </c>
      <c r="G319" s="3">
        <v>2.7979093550254279</v>
      </c>
    </row>
    <row r="320" spans="1:7" x14ac:dyDescent="0.25">
      <c r="A320" s="2">
        <v>2013</v>
      </c>
      <c r="B320" s="2" t="s">
        <v>514</v>
      </c>
      <c r="C320" s="2">
        <v>691.25086896000005</v>
      </c>
      <c r="D320" s="2">
        <v>691.25086896000005</v>
      </c>
      <c r="E320" s="2">
        <v>0.94160359434525442</v>
      </c>
      <c r="F320" s="2">
        <v>2</v>
      </c>
      <c r="G320" s="3">
        <v>7.5411470725427962E-2</v>
      </c>
    </row>
    <row r="321" spans="1:7" x14ac:dyDescent="0.25">
      <c r="A321" s="2">
        <v>2013</v>
      </c>
      <c r="B321" s="2" t="s">
        <v>515</v>
      </c>
      <c r="C321" s="2">
        <v>346.88336072999999</v>
      </c>
      <c r="D321" s="2">
        <v>346.88336072999999</v>
      </c>
      <c r="E321" s="2">
        <v>0.94160359434525442</v>
      </c>
      <c r="F321" s="2">
        <v>3</v>
      </c>
      <c r="G321" s="3">
        <v>3.7705735362713981E-2</v>
      </c>
    </row>
    <row r="322" spans="1:7" x14ac:dyDescent="0.25">
      <c r="A322" s="2">
        <v>2013</v>
      </c>
      <c r="B322" s="2" t="s">
        <v>516</v>
      </c>
      <c r="C322" s="2">
        <v>264.62099388000001</v>
      </c>
      <c r="D322" s="2">
        <v>264.62099388000001</v>
      </c>
      <c r="E322" s="2">
        <v>0.94160359434525442</v>
      </c>
      <c r="F322" s="2">
        <v>2</v>
      </c>
      <c r="G322" s="3">
        <v>7.5411470725427962E-2</v>
      </c>
    </row>
    <row r="323" spans="1:7" x14ac:dyDescent="0.25">
      <c r="A323" s="2">
        <v>2013</v>
      </c>
      <c r="B323" s="2" t="s">
        <v>517</v>
      </c>
      <c r="C323" s="2">
        <v>264.62099388000001</v>
      </c>
      <c r="D323" s="2">
        <v>264.62099388000001</v>
      </c>
      <c r="E323" s="2">
        <v>0.94160359434525442</v>
      </c>
      <c r="F323" s="2">
        <v>2</v>
      </c>
      <c r="G323" s="3">
        <v>4.3990024589832977E-2</v>
      </c>
    </row>
    <row r="324" spans="1:7" x14ac:dyDescent="0.25">
      <c r="A324" s="2">
        <v>2013</v>
      </c>
      <c r="B324" s="2" t="s">
        <v>518</v>
      </c>
      <c r="C324" s="2">
        <v>264.62099388000001</v>
      </c>
      <c r="D324" s="2">
        <v>264.62099388000001</v>
      </c>
      <c r="E324" s="2">
        <v>1.4605624869586422</v>
      </c>
      <c r="F324" s="2">
        <v>2</v>
      </c>
      <c r="G324" s="3">
        <v>6.1347881971999998</v>
      </c>
    </row>
    <row r="325" spans="1:7" x14ac:dyDescent="0.25">
      <c r="A325" s="2">
        <v>2013</v>
      </c>
      <c r="B325" s="2" t="s">
        <v>519</v>
      </c>
      <c r="C325" s="2">
        <v>1712.4354569</v>
      </c>
      <c r="D325" s="2">
        <v>1712.4354569</v>
      </c>
      <c r="E325" s="2">
        <v>0.94160359434525442</v>
      </c>
      <c r="F325" s="2">
        <v>1</v>
      </c>
      <c r="G325" s="3">
        <v>3.7705735362713981E-2</v>
      </c>
    </row>
    <row r="326" spans="1:7" x14ac:dyDescent="0.25">
      <c r="A326" s="2">
        <v>2013</v>
      </c>
      <c r="B326" s="2" t="s">
        <v>520</v>
      </c>
      <c r="C326" s="2">
        <v>2339.3093156999998</v>
      </c>
      <c r="D326" s="2">
        <v>2339.3093156999998</v>
      </c>
      <c r="E326" s="2">
        <v>0.94160359434525431</v>
      </c>
      <c r="F326" s="2">
        <v>1</v>
      </c>
      <c r="G326" s="3">
        <v>6.2842892271189965E-3</v>
      </c>
    </row>
    <row r="327" spans="1:7" x14ac:dyDescent="0.25">
      <c r="A327" s="2">
        <v>2013</v>
      </c>
      <c r="B327" s="2" t="s">
        <v>521</v>
      </c>
      <c r="C327" s="2">
        <v>668.22395306999999</v>
      </c>
      <c r="D327" s="2">
        <v>668.22395306999999</v>
      </c>
      <c r="E327" s="2">
        <v>0.94160359434525431</v>
      </c>
      <c r="F327" s="2">
        <v>9</v>
      </c>
      <c r="G327" s="3">
        <v>2.5137156908475986E-2</v>
      </c>
    </row>
    <row r="328" spans="1:7" x14ac:dyDescent="0.25">
      <c r="A328" s="2">
        <v>2013</v>
      </c>
      <c r="B328" s="2" t="s">
        <v>522</v>
      </c>
      <c r="C328" s="2">
        <v>302.48486657000001</v>
      </c>
      <c r="D328" s="2">
        <v>302.48486657000001</v>
      </c>
      <c r="E328" s="2">
        <v>0.94160359434525442</v>
      </c>
      <c r="F328" s="2">
        <v>2</v>
      </c>
      <c r="G328" s="3">
        <v>9.4264338406784942E-2</v>
      </c>
    </row>
    <row r="329" spans="1:7" x14ac:dyDescent="0.25">
      <c r="A329" s="2">
        <v>2013</v>
      </c>
      <c r="B329" s="2" t="s">
        <v>523</v>
      </c>
      <c r="C329" s="2">
        <v>80.156398147999994</v>
      </c>
      <c r="D329" s="2">
        <v>80.156398147999994</v>
      </c>
      <c r="E329" s="2">
        <v>0.94160359434525442</v>
      </c>
      <c r="F329" s="2">
        <v>2</v>
      </c>
      <c r="G329" s="3">
        <v>0.15710723067797491</v>
      </c>
    </row>
    <row r="330" spans="1:7" x14ac:dyDescent="0.25">
      <c r="A330" s="2">
        <v>2013</v>
      </c>
      <c r="B330" s="2" t="s">
        <v>524</v>
      </c>
      <c r="C330" s="2">
        <v>81.587639401999994</v>
      </c>
      <c r="D330" s="2">
        <v>81.587639401999994</v>
      </c>
      <c r="E330" s="2">
        <v>0.94160359434525431</v>
      </c>
      <c r="F330" s="2">
        <v>1</v>
      </c>
      <c r="G330" s="3">
        <v>6.2842892271189965E-3</v>
      </c>
    </row>
    <row r="331" spans="1:7" x14ac:dyDescent="0.25">
      <c r="A331" s="2">
        <v>2013</v>
      </c>
      <c r="B331" s="2" t="s">
        <v>545</v>
      </c>
      <c r="C331" s="2">
        <v>143.72999976</v>
      </c>
      <c r="D331" s="2">
        <v>143.72999976</v>
      </c>
      <c r="E331" s="2">
        <v>0.94160359434525442</v>
      </c>
      <c r="F331" s="2">
        <v>4</v>
      </c>
      <c r="G331" s="3">
        <v>9.4264338406784942E-2</v>
      </c>
    </row>
    <row r="332" spans="1:7" x14ac:dyDescent="0.25">
      <c r="A332" s="2">
        <v>2013</v>
      </c>
      <c r="B332" s="2" t="s">
        <v>546</v>
      </c>
      <c r="C332" s="2">
        <v>193.09534052999999</v>
      </c>
      <c r="D332" s="2">
        <v>193.09534052999999</v>
      </c>
      <c r="E332" s="2">
        <v>0.94160359434525442</v>
      </c>
      <c r="F332" s="2">
        <v>4</v>
      </c>
      <c r="G332" s="3">
        <v>7.5411470725427962E-2</v>
      </c>
    </row>
    <row r="333" spans="1:7" x14ac:dyDescent="0.25">
      <c r="A333" s="2">
        <v>2013</v>
      </c>
      <c r="B333" s="2" t="s">
        <v>547</v>
      </c>
      <c r="C333" s="2">
        <v>135.81816602000001</v>
      </c>
      <c r="D333" s="2">
        <v>135.81816602000001</v>
      </c>
      <c r="E333" s="2">
        <v>0.94160359434525431</v>
      </c>
      <c r="F333" s="2">
        <v>3</v>
      </c>
      <c r="G333" s="3">
        <v>6.2842892271189965E-3</v>
      </c>
    </row>
    <row r="334" spans="1:7" x14ac:dyDescent="0.25">
      <c r="A334" s="2">
        <v>2013</v>
      </c>
      <c r="B334" s="2" t="s">
        <v>548</v>
      </c>
      <c r="C334" s="2">
        <v>434.66165310000002</v>
      </c>
      <c r="D334" s="2">
        <v>434.66165310000002</v>
      </c>
      <c r="E334" s="2">
        <v>0.94160359434525431</v>
      </c>
      <c r="F334" s="2">
        <v>1</v>
      </c>
      <c r="G334" s="3">
        <v>6.2842892271189965E-3</v>
      </c>
    </row>
    <row r="335" spans="1:7" x14ac:dyDescent="0.25">
      <c r="A335" s="2">
        <v>2013</v>
      </c>
      <c r="B335" s="2" t="s">
        <v>549</v>
      </c>
      <c r="C335" s="2">
        <v>129.12951605000001</v>
      </c>
      <c r="D335" s="2">
        <v>129.12951605000001</v>
      </c>
      <c r="E335" s="2">
        <v>0.94160359434525431</v>
      </c>
      <c r="F335" s="2">
        <v>3</v>
      </c>
      <c r="G335" s="3">
        <v>1.2568578454237993E-2</v>
      </c>
    </row>
    <row r="336" spans="1:7" x14ac:dyDescent="0.25">
      <c r="A336" s="2">
        <v>2013</v>
      </c>
      <c r="B336" s="2" t="s">
        <v>550</v>
      </c>
      <c r="C336" s="2">
        <v>129.12951605000001</v>
      </c>
      <c r="D336" s="2">
        <v>129.12951605000001</v>
      </c>
      <c r="E336" s="2">
        <v>0.94160359434525431</v>
      </c>
      <c r="F336" s="2">
        <v>1</v>
      </c>
      <c r="G336" s="3">
        <v>6.2842892271189965E-3</v>
      </c>
    </row>
    <row r="337" spans="1:7" x14ac:dyDescent="0.25">
      <c r="A337" s="2">
        <v>2013</v>
      </c>
      <c r="B337" s="2" t="s">
        <v>551</v>
      </c>
      <c r="C337" s="2">
        <v>160.64264888</v>
      </c>
      <c r="D337" s="2">
        <v>160.64264888</v>
      </c>
      <c r="E337" s="2">
        <v>0.94160359434525431</v>
      </c>
      <c r="F337" s="2">
        <v>2</v>
      </c>
      <c r="G337" s="3">
        <v>6.2842892271189965E-3</v>
      </c>
    </row>
    <row r="338" spans="1:7" x14ac:dyDescent="0.25">
      <c r="A338" s="2">
        <v>2013</v>
      </c>
      <c r="B338" s="2" t="s">
        <v>552</v>
      </c>
      <c r="C338" s="2">
        <v>91.913119425999994</v>
      </c>
      <c r="D338" s="2">
        <v>91.913119425999994</v>
      </c>
      <c r="E338" s="2">
        <v>1.5873282877311186</v>
      </c>
      <c r="F338" s="2">
        <v>5</v>
      </c>
      <c r="G338" s="3">
        <v>1</v>
      </c>
    </row>
    <row r="339" spans="1:7" x14ac:dyDescent="0.25">
      <c r="A339" s="2">
        <v>2013</v>
      </c>
      <c r="B339" s="2" t="s">
        <v>553</v>
      </c>
      <c r="C339" s="2">
        <v>1073.8483381999999</v>
      </c>
      <c r="D339" s="2">
        <v>1073.8483381999999</v>
      </c>
      <c r="E339" s="2">
        <v>0.94160359434525431</v>
      </c>
      <c r="F339" s="2">
        <v>1</v>
      </c>
      <c r="G339" s="3">
        <v>6.2842892271189965E-3</v>
      </c>
    </row>
    <row r="340" spans="1:7" x14ac:dyDescent="0.25">
      <c r="A340" s="2">
        <v>2013</v>
      </c>
      <c r="B340" s="2" t="s">
        <v>554</v>
      </c>
      <c r="C340" s="2">
        <v>1073.8483381999999</v>
      </c>
      <c r="D340" s="2">
        <v>1073.8483381999999</v>
      </c>
      <c r="E340" s="2">
        <v>0.94160359434525431</v>
      </c>
      <c r="F340" s="2">
        <v>1</v>
      </c>
      <c r="G340" s="3">
        <v>1.2568578454237993E-2</v>
      </c>
    </row>
    <row r="341" spans="1:7" x14ac:dyDescent="0.25">
      <c r="A341" s="2">
        <v>2013</v>
      </c>
      <c r="B341" s="2" t="s">
        <v>555</v>
      </c>
      <c r="C341" s="2">
        <v>1073.8483381999999</v>
      </c>
      <c r="D341" s="2">
        <v>1073.8483381999999</v>
      </c>
      <c r="E341" s="2">
        <v>0.94160359434525431</v>
      </c>
      <c r="F341" s="2">
        <v>1</v>
      </c>
      <c r="G341" s="3">
        <v>1.2568578454237993E-2</v>
      </c>
    </row>
    <row r="342" spans="1:7" x14ac:dyDescent="0.25">
      <c r="A342" s="2">
        <v>2013</v>
      </c>
      <c r="B342" s="2" t="s">
        <v>556</v>
      </c>
      <c r="C342" s="2">
        <v>764.89208133</v>
      </c>
      <c r="D342" s="2">
        <v>764.89208133</v>
      </c>
      <c r="E342" s="2">
        <v>0.94160359434525431</v>
      </c>
      <c r="F342" s="2">
        <v>1</v>
      </c>
      <c r="G342" s="3">
        <v>6.2842892271189965E-3</v>
      </c>
    </row>
    <row r="343" spans="1:7" x14ac:dyDescent="0.25">
      <c r="A343" s="2">
        <v>2013</v>
      </c>
      <c r="B343" s="2" t="s">
        <v>557</v>
      </c>
      <c r="C343" s="2">
        <v>764.89208133</v>
      </c>
      <c r="D343" s="2">
        <v>764.89208133</v>
      </c>
      <c r="E343" s="2">
        <v>0.94160359434525431</v>
      </c>
      <c r="F343" s="2">
        <v>1</v>
      </c>
      <c r="G343" s="3">
        <v>6.2842892271189965E-3</v>
      </c>
    </row>
    <row r="344" spans="1:7" x14ac:dyDescent="0.25">
      <c r="A344" s="2">
        <v>2013</v>
      </c>
      <c r="B344" s="2" t="s">
        <v>558</v>
      </c>
      <c r="C344" s="2">
        <v>23.401053659999999</v>
      </c>
      <c r="D344" s="2">
        <v>23.401053659999999</v>
      </c>
      <c r="E344" s="2">
        <v>1.3227735731092654</v>
      </c>
      <c r="F344" s="2">
        <v>6</v>
      </c>
      <c r="G344" s="3">
        <v>1.0669763910000001</v>
      </c>
    </row>
    <row r="345" spans="1:7" x14ac:dyDescent="0.25">
      <c r="A345" s="2">
        <v>2013</v>
      </c>
      <c r="B345" s="2" t="s">
        <v>559</v>
      </c>
      <c r="C345" s="2">
        <v>184.94810881000001</v>
      </c>
      <c r="D345" s="2">
        <v>184.94810881000001</v>
      </c>
      <c r="E345" s="2">
        <v>0.94160359434525431</v>
      </c>
      <c r="F345" s="2">
        <v>1</v>
      </c>
      <c r="G345" s="3">
        <v>6.2842892271189965E-3</v>
      </c>
    </row>
    <row r="346" spans="1:7" x14ac:dyDescent="0.25">
      <c r="A346" s="2">
        <v>2013</v>
      </c>
      <c r="B346" s="2" t="s">
        <v>560</v>
      </c>
      <c r="C346" s="2">
        <v>209.03852370999999</v>
      </c>
      <c r="D346" s="2">
        <v>209.03852370999999</v>
      </c>
      <c r="E346" s="2">
        <v>0.94160359434525431</v>
      </c>
      <c r="F346" s="2">
        <v>2</v>
      </c>
      <c r="G346" s="3">
        <v>6.2842892271189965E-3</v>
      </c>
    </row>
    <row r="347" spans="1:7" x14ac:dyDescent="0.25">
      <c r="A347" s="2">
        <v>2013</v>
      </c>
      <c r="B347" s="2" t="s">
        <v>561</v>
      </c>
      <c r="C347" s="2">
        <v>1788.3676512</v>
      </c>
      <c r="D347" s="2">
        <v>1788.3676512</v>
      </c>
      <c r="E347" s="2">
        <v>0.94160359434525431</v>
      </c>
      <c r="F347" s="2">
        <v>1</v>
      </c>
      <c r="G347" s="3">
        <v>6.2842892271189965E-3</v>
      </c>
    </row>
    <row r="348" spans="1:7" x14ac:dyDescent="0.25">
      <c r="A348" s="2">
        <v>2013</v>
      </c>
      <c r="B348" s="2" t="s">
        <v>562</v>
      </c>
      <c r="C348" s="2">
        <v>384.55465435000002</v>
      </c>
      <c r="D348" s="2">
        <v>384.55465435000002</v>
      </c>
      <c r="E348" s="2">
        <v>0.94160359434525431</v>
      </c>
      <c r="F348" s="2">
        <v>1</v>
      </c>
      <c r="G348" s="3">
        <v>6.2842892271189965E-3</v>
      </c>
    </row>
    <row r="349" spans="1:7" x14ac:dyDescent="0.25">
      <c r="A349" s="2">
        <v>2013</v>
      </c>
      <c r="B349" s="2" t="s">
        <v>1899</v>
      </c>
      <c r="C349" s="2">
        <v>277.18470081999999</v>
      </c>
      <c r="D349" s="2">
        <v>277.18470081999999</v>
      </c>
      <c r="E349" s="2">
        <v>0.94160359434525431</v>
      </c>
      <c r="F349" s="2">
        <v>2</v>
      </c>
      <c r="G349" s="3">
        <v>6.2842892271189965E-3</v>
      </c>
    </row>
    <row r="350" spans="1:7" x14ac:dyDescent="0.25">
      <c r="A350" s="2">
        <v>2013</v>
      </c>
      <c r="B350" s="2" t="s">
        <v>563</v>
      </c>
      <c r="C350" s="2">
        <v>365.72892113</v>
      </c>
      <c r="D350" s="2">
        <v>365.72892113</v>
      </c>
      <c r="E350" s="2">
        <v>0.94160359434525442</v>
      </c>
      <c r="F350" s="2">
        <v>6</v>
      </c>
      <c r="G350" s="3">
        <v>0.18852867681356988</v>
      </c>
    </row>
    <row r="351" spans="1:7" x14ac:dyDescent="0.25">
      <c r="A351" s="2">
        <v>2013</v>
      </c>
      <c r="B351" s="2" t="s">
        <v>564</v>
      </c>
      <c r="C351" s="2">
        <v>277.18470081999999</v>
      </c>
      <c r="D351" s="2">
        <v>277.18470081999999</v>
      </c>
      <c r="E351" s="2">
        <v>0.94160359434525442</v>
      </c>
      <c r="F351" s="2">
        <v>4</v>
      </c>
      <c r="G351" s="3">
        <v>3.1421446135594985E-2</v>
      </c>
    </row>
    <row r="352" spans="1:7" x14ac:dyDescent="0.25">
      <c r="A352" s="2">
        <v>2013</v>
      </c>
      <c r="B352" s="2" t="s">
        <v>565</v>
      </c>
      <c r="C352" s="2">
        <v>327.88670036000002</v>
      </c>
      <c r="D352" s="2">
        <v>327.88670036000002</v>
      </c>
      <c r="E352" s="2">
        <v>0.94160359434525431</v>
      </c>
      <c r="F352" s="2">
        <v>1</v>
      </c>
      <c r="G352" s="3">
        <v>6.2842892271189965E-3</v>
      </c>
    </row>
    <row r="353" spans="1:7" x14ac:dyDescent="0.25">
      <c r="A353" s="2">
        <v>2013</v>
      </c>
      <c r="B353" s="2" t="s">
        <v>566</v>
      </c>
      <c r="C353" s="2">
        <v>1532.2391588999999</v>
      </c>
      <c r="D353" s="2">
        <v>1532.2391588999999</v>
      </c>
      <c r="E353" s="2">
        <v>0.94160359434525442</v>
      </c>
      <c r="F353" s="2">
        <v>4</v>
      </c>
      <c r="G353" s="3">
        <v>0.15710723067797491</v>
      </c>
    </row>
    <row r="354" spans="1:7" x14ac:dyDescent="0.25">
      <c r="A354" s="2">
        <v>2013</v>
      </c>
      <c r="B354" s="2" t="s">
        <v>567</v>
      </c>
      <c r="C354" s="2">
        <v>1532.2391588999999</v>
      </c>
      <c r="D354" s="2">
        <v>1532.2391588999999</v>
      </c>
      <c r="E354" s="2">
        <v>0.94160359434525442</v>
      </c>
      <c r="F354" s="2">
        <v>1</v>
      </c>
      <c r="G354" s="3">
        <v>3.7705735362713981E-2</v>
      </c>
    </row>
    <row r="355" spans="1:7" x14ac:dyDescent="0.25">
      <c r="A355" s="2">
        <v>2013</v>
      </c>
      <c r="B355" s="2" t="s">
        <v>568</v>
      </c>
      <c r="C355" s="2">
        <v>1532.2391588999999</v>
      </c>
      <c r="D355" s="2">
        <v>1532.2391588999999</v>
      </c>
      <c r="E355" s="2">
        <v>0.94160359434525431</v>
      </c>
      <c r="F355" s="2">
        <v>1</v>
      </c>
      <c r="G355" s="3">
        <v>5.0274313816951972E-2</v>
      </c>
    </row>
    <row r="356" spans="1:7" x14ac:dyDescent="0.25">
      <c r="A356" s="2">
        <v>2013</v>
      </c>
      <c r="B356" s="2" t="s">
        <v>569</v>
      </c>
      <c r="C356" s="2">
        <v>1456.3418650999999</v>
      </c>
      <c r="D356" s="2">
        <v>1456.3418650999999</v>
      </c>
      <c r="E356" s="2">
        <v>0.94160359434525431</v>
      </c>
      <c r="F356" s="2">
        <v>2</v>
      </c>
      <c r="G356" s="3">
        <v>6.2842892271189965E-3</v>
      </c>
    </row>
    <row r="357" spans="1:7" x14ac:dyDescent="0.25">
      <c r="A357" s="2">
        <v>2013</v>
      </c>
      <c r="B357" s="2" t="s">
        <v>570</v>
      </c>
      <c r="C357" s="2">
        <v>619.31803515000001</v>
      </c>
      <c r="D357" s="2">
        <v>619.31803515000001</v>
      </c>
      <c r="E357" s="2">
        <v>0.94160359434525431</v>
      </c>
      <c r="F357" s="2">
        <v>3</v>
      </c>
      <c r="G357" s="3">
        <v>2.5137156908475986E-2</v>
      </c>
    </row>
    <row r="358" spans="1:7" x14ac:dyDescent="0.25">
      <c r="A358" s="2">
        <v>2013</v>
      </c>
      <c r="B358" s="2" t="s">
        <v>571</v>
      </c>
      <c r="C358" s="2">
        <v>254.66321217999999</v>
      </c>
      <c r="D358" s="2">
        <v>254.66321217999999</v>
      </c>
      <c r="E358" s="2">
        <v>1.2802255773483024</v>
      </c>
      <c r="F358" s="2">
        <v>1</v>
      </c>
      <c r="G358" s="3">
        <v>1.12596720094238</v>
      </c>
    </row>
    <row r="359" spans="1:7" x14ac:dyDescent="0.25">
      <c r="A359" s="2">
        <v>2013</v>
      </c>
      <c r="B359" s="2" t="s">
        <v>572</v>
      </c>
      <c r="C359" s="2">
        <v>254.66321217999999</v>
      </c>
      <c r="D359" s="2">
        <v>254.66321217999999</v>
      </c>
      <c r="E359" s="2">
        <v>0.94160359434525431</v>
      </c>
      <c r="F359" s="2">
        <v>4</v>
      </c>
      <c r="G359" s="3">
        <v>2.5137156908475986E-2</v>
      </c>
    </row>
    <row r="360" spans="1:7" x14ac:dyDescent="0.25">
      <c r="A360" s="2">
        <v>2013</v>
      </c>
      <c r="B360" s="2" t="s">
        <v>573</v>
      </c>
      <c r="C360" s="2">
        <v>562.63624019999997</v>
      </c>
      <c r="D360" s="2">
        <v>562.63624019999997</v>
      </c>
      <c r="E360" s="2">
        <v>0.94160359434525431</v>
      </c>
      <c r="F360" s="2">
        <v>4</v>
      </c>
      <c r="G360" s="3">
        <v>6.2842892271189965E-3</v>
      </c>
    </row>
    <row r="361" spans="1:7" x14ac:dyDescent="0.25">
      <c r="A361" s="2">
        <v>2013</v>
      </c>
      <c r="B361" s="2" t="s">
        <v>574</v>
      </c>
      <c r="C361" s="2">
        <v>317.48602045000001</v>
      </c>
      <c r="D361" s="2">
        <v>317.48602045000001</v>
      </c>
      <c r="E361" s="2">
        <v>0.94160359434525431</v>
      </c>
      <c r="F361" s="2">
        <v>2</v>
      </c>
      <c r="G361" s="3">
        <v>5.0274313816951972E-2</v>
      </c>
    </row>
    <row r="362" spans="1:7" x14ac:dyDescent="0.25">
      <c r="A362" s="2">
        <v>2013</v>
      </c>
      <c r="B362" s="2" t="s">
        <v>575</v>
      </c>
      <c r="C362" s="2">
        <v>324.71142056000002</v>
      </c>
      <c r="D362" s="2">
        <v>324.71142056000002</v>
      </c>
      <c r="E362" s="2">
        <v>0.94160359434525442</v>
      </c>
      <c r="F362" s="2">
        <v>1</v>
      </c>
      <c r="G362" s="3">
        <v>1.8852867681356991E-2</v>
      </c>
    </row>
    <row r="363" spans="1:7" x14ac:dyDescent="0.25">
      <c r="A363" s="2">
        <v>2013</v>
      </c>
      <c r="B363" s="2" t="s">
        <v>576</v>
      </c>
      <c r="C363" s="2">
        <v>252.04453122999999</v>
      </c>
      <c r="D363" s="2">
        <v>252.04453122999999</v>
      </c>
      <c r="E363" s="2">
        <v>0.94160359434525431</v>
      </c>
      <c r="F363" s="2">
        <v>4</v>
      </c>
      <c r="G363" s="3">
        <v>2.5137156908475986E-2</v>
      </c>
    </row>
    <row r="364" spans="1:7" x14ac:dyDescent="0.25">
      <c r="A364" s="2">
        <v>2013</v>
      </c>
      <c r="B364" s="2" t="s">
        <v>577</v>
      </c>
      <c r="C364" s="2">
        <v>91.069383290000005</v>
      </c>
      <c r="D364" s="2">
        <v>91.069383290000005</v>
      </c>
      <c r="E364" s="2">
        <v>0.94160359434525431</v>
      </c>
      <c r="F364" s="2">
        <v>9</v>
      </c>
      <c r="G364" s="3">
        <v>5.0274313816951972E-2</v>
      </c>
    </row>
    <row r="365" spans="1:7" x14ac:dyDescent="0.25">
      <c r="A365" s="2">
        <v>2013</v>
      </c>
      <c r="B365" s="2" t="s">
        <v>578</v>
      </c>
      <c r="C365" s="2">
        <v>91.069383290000005</v>
      </c>
      <c r="D365" s="2">
        <v>91.069383290000005</v>
      </c>
      <c r="E365" s="2">
        <v>0.94160359434525431</v>
      </c>
      <c r="F365" s="2">
        <v>4</v>
      </c>
      <c r="G365" s="3">
        <v>5.0274313816951972E-2</v>
      </c>
    </row>
    <row r="366" spans="1:7" x14ac:dyDescent="0.25">
      <c r="A366" s="2">
        <v>2013</v>
      </c>
      <c r="B366" s="2" t="s">
        <v>579</v>
      </c>
      <c r="C366" s="2">
        <v>149.25515546</v>
      </c>
      <c r="D366" s="2">
        <v>149.25515546</v>
      </c>
      <c r="E366" s="2">
        <v>0.94160359434525431</v>
      </c>
      <c r="F366" s="2">
        <v>1</v>
      </c>
      <c r="G366" s="3">
        <v>1.2568578454237993E-2</v>
      </c>
    </row>
    <row r="367" spans="1:7" x14ac:dyDescent="0.25">
      <c r="A367" s="2">
        <v>2013</v>
      </c>
      <c r="B367" s="2" t="s">
        <v>580</v>
      </c>
      <c r="C367" s="2">
        <v>181.1408261</v>
      </c>
      <c r="D367" s="2">
        <v>181.1408261</v>
      </c>
      <c r="E367" s="2">
        <v>0.94160359434525431</v>
      </c>
      <c r="F367" s="2">
        <v>4</v>
      </c>
      <c r="G367" s="3">
        <v>6.2842892271189965E-3</v>
      </c>
    </row>
    <row r="368" spans="1:7" x14ac:dyDescent="0.25">
      <c r="A368" s="2">
        <v>2013</v>
      </c>
      <c r="B368" s="2" t="s">
        <v>581</v>
      </c>
      <c r="C368" s="2">
        <v>262.68284016000001</v>
      </c>
      <c r="D368" s="2">
        <v>262.68284016000001</v>
      </c>
      <c r="E368" s="2">
        <v>0.94160359434525442</v>
      </c>
      <c r="F368" s="2">
        <v>3</v>
      </c>
      <c r="G368" s="3">
        <v>3.1421446135594985E-2</v>
      </c>
    </row>
    <row r="369" spans="1:7" x14ac:dyDescent="0.25">
      <c r="A369" s="2">
        <v>2013</v>
      </c>
      <c r="B369" s="2" t="s">
        <v>582</v>
      </c>
      <c r="C369" s="2">
        <v>262.68284016000001</v>
      </c>
      <c r="D369" s="2">
        <v>262.68284016000001</v>
      </c>
      <c r="E369" s="2">
        <v>0.94160359434525442</v>
      </c>
      <c r="F369" s="2">
        <v>3</v>
      </c>
      <c r="G369" s="3">
        <v>1.8852867681356991E-2</v>
      </c>
    </row>
    <row r="370" spans="1:7" x14ac:dyDescent="0.25">
      <c r="A370" s="2">
        <v>2013</v>
      </c>
      <c r="B370" s="2" t="s">
        <v>583</v>
      </c>
      <c r="C370" s="2">
        <v>264.99389373000002</v>
      </c>
      <c r="D370" s="2">
        <v>264.99389373000002</v>
      </c>
      <c r="E370" s="2">
        <v>1.3983020920201013</v>
      </c>
      <c r="F370" s="2">
        <v>4</v>
      </c>
      <c r="G370" s="3">
        <v>2.5063683757779747</v>
      </c>
    </row>
    <row r="371" spans="1:7" x14ac:dyDescent="0.25">
      <c r="A371" s="2">
        <v>2013</v>
      </c>
      <c r="B371" s="2" t="s">
        <v>584</v>
      </c>
      <c r="C371" s="2">
        <v>104.499916</v>
      </c>
      <c r="D371" s="2">
        <v>104.499916</v>
      </c>
      <c r="E371" s="2">
        <v>0.94160359434525431</v>
      </c>
      <c r="F371" s="2">
        <v>3</v>
      </c>
      <c r="G371" s="3">
        <v>6.2842892271189965E-3</v>
      </c>
    </row>
    <row r="372" spans="1:7" x14ac:dyDescent="0.25">
      <c r="A372" s="2">
        <v>2013</v>
      </c>
      <c r="B372" s="2" t="s">
        <v>640</v>
      </c>
      <c r="C372" s="2">
        <v>446.26957071999999</v>
      </c>
      <c r="D372" s="2">
        <v>446.26957071999999</v>
      </c>
      <c r="E372" s="2">
        <v>0.94160359434525431</v>
      </c>
      <c r="F372" s="2">
        <v>1</v>
      </c>
      <c r="G372" s="3">
        <v>6.2842892271189965E-3</v>
      </c>
    </row>
    <row r="373" spans="1:7" x14ac:dyDescent="0.25">
      <c r="A373" s="2">
        <v>2013</v>
      </c>
      <c r="B373" s="2" t="s">
        <v>641</v>
      </c>
      <c r="C373" s="2">
        <v>141.30296731000001</v>
      </c>
      <c r="D373" s="2">
        <v>141.30296731000001</v>
      </c>
      <c r="E373" s="2">
        <v>0.94160359434525442</v>
      </c>
      <c r="F373" s="2">
        <v>4</v>
      </c>
      <c r="G373" s="3">
        <v>0.16967580913221292</v>
      </c>
    </row>
    <row r="374" spans="1:7" x14ac:dyDescent="0.25">
      <c r="A374" s="2">
        <v>2013</v>
      </c>
      <c r="B374" s="2" t="s">
        <v>642</v>
      </c>
      <c r="C374" s="2">
        <v>184.98955140999999</v>
      </c>
      <c r="D374" s="2">
        <v>184.98955140999999</v>
      </c>
      <c r="E374" s="2">
        <v>0.94160359434525431</v>
      </c>
      <c r="F374" s="2">
        <v>2</v>
      </c>
      <c r="G374" s="3">
        <v>6.2842892271189965E-3</v>
      </c>
    </row>
    <row r="375" spans="1:7" x14ac:dyDescent="0.25">
      <c r="A375" s="2">
        <v>2013</v>
      </c>
      <c r="B375" s="2" t="s">
        <v>643</v>
      </c>
      <c r="C375" s="2">
        <v>184.98955140999999</v>
      </c>
      <c r="D375" s="2">
        <v>184.98955140999999</v>
      </c>
      <c r="E375" s="2">
        <v>0.94160359434525442</v>
      </c>
      <c r="F375" s="2">
        <v>2</v>
      </c>
      <c r="G375" s="3">
        <v>7.5411470725427962E-2</v>
      </c>
    </row>
    <row r="376" spans="1:7" x14ac:dyDescent="0.25">
      <c r="A376" s="2">
        <v>2013</v>
      </c>
      <c r="B376" s="2" t="s">
        <v>644</v>
      </c>
      <c r="C376" s="2">
        <v>294.48753957999998</v>
      </c>
      <c r="D376" s="2">
        <v>294.48753957999998</v>
      </c>
      <c r="E376" s="2">
        <v>0.94160359434525442</v>
      </c>
      <c r="F376" s="2">
        <v>5</v>
      </c>
      <c r="G376" s="3">
        <v>6.2842892271189971E-2</v>
      </c>
    </row>
    <row r="377" spans="1:7" x14ac:dyDescent="0.25">
      <c r="A377" s="2">
        <v>2013</v>
      </c>
      <c r="B377" s="2" t="s">
        <v>645</v>
      </c>
      <c r="C377" s="2">
        <v>164.79299302999999</v>
      </c>
      <c r="D377" s="2">
        <v>164.79299302999999</v>
      </c>
      <c r="E377" s="2">
        <v>0.94160359434525442</v>
      </c>
      <c r="F377" s="2">
        <v>2</v>
      </c>
      <c r="G377" s="3">
        <v>3.7705735362713981E-2</v>
      </c>
    </row>
    <row r="378" spans="1:7" x14ac:dyDescent="0.25">
      <c r="A378" s="2">
        <v>2013</v>
      </c>
      <c r="B378" s="2" t="s">
        <v>646</v>
      </c>
      <c r="C378" s="2">
        <v>121.56147751</v>
      </c>
      <c r="D378" s="2">
        <v>121.56147751</v>
      </c>
      <c r="E378" s="2">
        <v>0.94160359434525442</v>
      </c>
      <c r="F378" s="2">
        <v>1</v>
      </c>
      <c r="G378" s="3">
        <v>0.12568578454237994</v>
      </c>
    </row>
    <row r="379" spans="1:7" x14ac:dyDescent="0.25">
      <c r="A379" s="2">
        <v>2013</v>
      </c>
      <c r="B379" s="2" t="s">
        <v>647</v>
      </c>
      <c r="C379" s="2">
        <v>11.66668295</v>
      </c>
      <c r="D379" s="2">
        <v>11.66668295</v>
      </c>
      <c r="E379" s="2">
        <v>1.7641190247508425</v>
      </c>
      <c r="F379" s="2">
        <v>12</v>
      </c>
      <c r="G379" s="3">
        <v>2.7546467158796659</v>
      </c>
    </row>
    <row r="380" spans="1:7" x14ac:dyDescent="0.25">
      <c r="A380" s="2">
        <v>2013</v>
      </c>
      <c r="B380" s="2" t="s">
        <v>648</v>
      </c>
      <c r="C380" s="2">
        <v>639.50942253000005</v>
      </c>
      <c r="D380" s="2">
        <v>639.50942253000005</v>
      </c>
      <c r="E380" s="2">
        <v>1.2881454041168705</v>
      </c>
      <c r="F380" s="2">
        <v>4</v>
      </c>
      <c r="G380" s="3">
        <v>1.1067902063339041</v>
      </c>
    </row>
    <row r="381" spans="1:7" x14ac:dyDescent="0.25">
      <c r="A381" s="2">
        <v>2013</v>
      </c>
      <c r="B381" s="2" t="s">
        <v>649</v>
      </c>
      <c r="C381" s="2">
        <v>246.20248257</v>
      </c>
      <c r="D381" s="2">
        <v>246.20248257</v>
      </c>
      <c r="E381" s="2">
        <v>0.94160359434525442</v>
      </c>
      <c r="F381" s="2">
        <v>4</v>
      </c>
      <c r="G381" s="3">
        <v>0.12568578454237994</v>
      </c>
    </row>
    <row r="382" spans="1:7" x14ac:dyDescent="0.25">
      <c r="A382" s="2">
        <v>2013</v>
      </c>
      <c r="B382" s="2" t="s">
        <v>650</v>
      </c>
      <c r="C382" s="2">
        <v>428.95550383</v>
      </c>
      <c r="D382" s="2">
        <v>428.95550383</v>
      </c>
      <c r="E382" s="2">
        <v>0.94160359434525442</v>
      </c>
      <c r="F382" s="2">
        <v>5</v>
      </c>
      <c r="G382" s="3">
        <v>3.7705735362713981E-2</v>
      </c>
    </row>
    <row r="383" spans="1:7" x14ac:dyDescent="0.25">
      <c r="A383" s="2">
        <v>2013</v>
      </c>
      <c r="B383" s="2" t="s">
        <v>651</v>
      </c>
      <c r="C383" s="2">
        <v>197.14856046</v>
      </c>
      <c r="D383" s="2">
        <v>197.14856046</v>
      </c>
      <c r="E383" s="2">
        <v>0.94160359434525442</v>
      </c>
      <c r="F383" s="2">
        <v>4</v>
      </c>
      <c r="G383" s="3">
        <v>6.2842892271189971E-2</v>
      </c>
    </row>
    <row r="384" spans="1:7" x14ac:dyDescent="0.25">
      <c r="A384" s="2">
        <v>2013</v>
      </c>
      <c r="B384" s="2" t="s">
        <v>652</v>
      </c>
      <c r="C384" s="2">
        <v>119.56840629</v>
      </c>
      <c r="D384" s="2">
        <v>119.56840629</v>
      </c>
      <c r="E384" s="2">
        <v>0.94160359434525431</v>
      </c>
      <c r="F384" s="2">
        <v>2</v>
      </c>
      <c r="G384" s="3">
        <v>6.2842892271189965E-3</v>
      </c>
    </row>
    <row r="385" spans="1:7" x14ac:dyDescent="0.25">
      <c r="A385" s="2">
        <v>2013</v>
      </c>
      <c r="B385" s="2" t="s">
        <v>653</v>
      </c>
      <c r="C385" s="2">
        <v>154.59650696</v>
      </c>
      <c r="D385" s="2">
        <v>154.59650696</v>
      </c>
      <c r="E385" s="2">
        <v>1.5632434973059086</v>
      </c>
      <c r="F385" s="2">
        <v>4</v>
      </c>
      <c r="G385" s="3">
        <v>3.8452317483542382</v>
      </c>
    </row>
    <row r="386" spans="1:7" x14ac:dyDescent="0.25">
      <c r="A386" s="2">
        <v>2013</v>
      </c>
      <c r="B386" s="2" t="s">
        <v>654</v>
      </c>
      <c r="C386" s="2">
        <v>181.37979784000001</v>
      </c>
      <c r="D386" s="2">
        <v>181.37979784000001</v>
      </c>
      <c r="E386" s="2">
        <v>0.94160359434525431</v>
      </c>
      <c r="F386" s="2">
        <v>3</v>
      </c>
      <c r="G386" s="3">
        <v>5.0274313816951972E-2</v>
      </c>
    </row>
    <row r="387" spans="1:7" x14ac:dyDescent="0.25">
      <c r="A387" s="2">
        <v>2013</v>
      </c>
      <c r="B387" s="2" t="s">
        <v>1901</v>
      </c>
      <c r="C387" s="2">
        <v>313.63625531000002</v>
      </c>
      <c r="D387" s="2">
        <v>313.63625531000002</v>
      </c>
      <c r="E387" s="2">
        <v>0.94160359434525431</v>
      </c>
      <c r="F387" s="2">
        <v>3</v>
      </c>
      <c r="G387" s="3">
        <v>6.2842892271189965E-3</v>
      </c>
    </row>
    <row r="388" spans="1:7" x14ac:dyDescent="0.25">
      <c r="A388" s="2">
        <v>2013</v>
      </c>
      <c r="B388" s="2" t="s">
        <v>655</v>
      </c>
      <c r="C388" s="2">
        <v>234.58106524999999</v>
      </c>
      <c r="D388" s="2">
        <v>234.58106524999999</v>
      </c>
      <c r="E388" s="2">
        <v>0.94160359434525431</v>
      </c>
      <c r="F388" s="2">
        <v>3</v>
      </c>
      <c r="G388" s="3">
        <v>1.2568578454237993E-2</v>
      </c>
    </row>
    <row r="389" spans="1:7" x14ac:dyDescent="0.25">
      <c r="A389" s="2">
        <v>2013</v>
      </c>
      <c r="B389" s="2" t="s">
        <v>657</v>
      </c>
      <c r="C389" s="2">
        <v>1074.9028911</v>
      </c>
      <c r="D389" s="2">
        <v>1074.9028911</v>
      </c>
      <c r="E389" s="2">
        <v>0.94160359434525431</v>
      </c>
      <c r="F389" s="2">
        <v>1</v>
      </c>
      <c r="G389" s="3">
        <v>1.2568578454237993E-2</v>
      </c>
    </row>
    <row r="390" spans="1:7" x14ac:dyDescent="0.25">
      <c r="A390" s="2">
        <v>2013</v>
      </c>
      <c r="B390" s="2" t="s">
        <v>658</v>
      </c>
      <c r="C390" s="2">
        <v>6.9202966956000003</v>
      </c>
      <c r="D390" s="2">
        <v>6.9202966956000003</v>
      </c>
      <c r="E390" s="2">
        <v>1.4289214424642152</v>
      </c>
      <c r="F390" s="2">
        <v>6</v>
      </c>
      <c r="G390" s="3">
        <v>3.025137156908476</v>
      </c>
    </row>
    <row r="391" spans="1:7" x14ac:dyDescent="0.25">
      <c r="A391" s="2">
        <v>2013</v>
      </c>
      <c r="B391" s="2" t="s">
        <v>659</v>
      </c>
      <c r="C391" s="2">
        <v>3.4601483478000001</v>
      </c>
      <c r="D391" s="2">
        <v>3.4601483478000001</v>
      </c>
      <c r="E391" s="2">
        <v>0.94160359434525442</v>
      </c>
      <c r="F391" s="2">
        <v>3</v>
      </c>
      <c r="G391" s="3">
        <v>3.1421446135594985E-2</v>
      </c>
    </row>
    <row r="392" spans="1:7" x14ac:dyDescent="0.25">
      <c r="A392" s="2">
        <v>2013</v>
      </c>
      <c r="B392" s="2" t="s">
        <v>660</v>
      </c>
      <c r="C392" s="2">
        <v>504.77548435</v>
      </c>
      <c r="D392" s="2">
        <v>504.77548435</v>
      </c>
      <c r="E392" s="2">
        <v>0.94160359434525431</v>
      </c>
      <c r="F392" s="2">
        <v>4</v>
      </c>
      <c r="G392" s="3">
        <v>2.5137156908475986E-2</v>
      </c>
    </row>
    <row r="393" spans="1:7" x14ac:dyDescent="0.25">
      <c r="A393" s="2">
        <v>2013</v>
      </c>
      <c r="B393" s="2" t="s">
        <v>661</v>
      </c>
      <c r="C393" s="2">
        <v>261.95687752999999</v>
      </c>
      <c r="D393" s="2">
        <v>261.95687752999999</v>
      </c>
      <c r="E393" s="2">
        <v>0.94160359434525431</v>
      </c>
      <c r="F393" s="2">
        <v>16</v>
      </c>
      <c r="G393" s="3">
        <v>6.9127181498308959E-2</v>
      </c>
    </row>
    <row r="394" spans="1:7" x14ac:dyDescent="0.25">
      <c r="A394" s="2">
        <v>2013</v>
      </c>
      <c r="B394" s="2" t="s">
        <v>662</v>
      </c>
      <c r="C394" s="2">
        <v>308.89594577000003</v>
      </c>
      <c r="D394" s="2">
        <v>308.89594577000003</v>
      </c>
      <c r="E394" s="2">
        <v>0.94160359434525442</v>
      </c>
      <c r="F394" s="2">
        <v>9</v>
      </c>
      <c r="G394" s="3">
        <v>0.11940149531526094</v>
      </c>
    </row>
    <row r="395" spans="1:7" x14ac:dyDescent="0.25">
      <c r="A395" s="2">
        <v>2013</v>
      </c>
      <c r="B395" s="2" t="s">
        <v>663</v>
      </c>
      <c r="C395" s="2">
        <v>513.60708806000002</v>
      </c>
      <c r="D395" s="2">
        <v>513.60708806000002</v>
      </c>
      <c r="E395" s="2">
        <v>0.94160359434525442</v>
      </c>
      <c r="F395" s="2">
        <v>8</v>
      </c>
      <c r="G395" s="3">
        <v>0.10683291686102295</v>
      </c>
    </row>
    <row r="396" spans="1:7" x14ac:dyDescent="0.25">
      <c r="A396" s="2">
        <v>2013</v>
      </c>
      <c r="B396" s="2" t="s">
        <v>664</v>
      </c>
      <c r="C396" s="2">
        <v>308.89594577000003</v>
      </c>
      <c r="D396" s="2">
        <v>308.89594577000003</v>
      </c>
      <c r="E396" s="2">
        <v>0.94160359434525431</v>
      </c>
      <c r="F396" s="2">
        <v>1</v>
      </c>
      <c r="G396" s="3">
        <v>6.2842892271189965E-3</v>
      </c>
    </row>
    <row r="397" spans="1:7" x14ac:dyDescent="0.25">
      <c r="A397" s="2">
        <v>2013</v>
      </c>
      <c r="B397" s="2" t="s">
        <v>665</v>
      </c>
      <c r="C397" s="2">
        <v>308.89594577000003</v>
      </c>
      <c r="D397" s="2">
        <v>308.89594577000003</v>
      </c>
      <c r="E397" s="2">
        <v>0.94160359434525442</v>
      </c>
      <c r="F397" s="2">
        <v>4</v>
      </c>
      <c r="G397" s="3">
        <v>4.3990024589832977E-2</v>
      </c>
    </row>
    <row r="398" spans="1:7" x14ac:dyDescent="0.25">
      <c r="A398" s="2">
        <v>2013</v>
      </c>
      <c r="B398" s="2" t="s">
        <v>666</v>
      </c>
      <c r="C398" s="2">
        <v>106.03896557</v>
      </c>
      <c r="D398" s="2">
        <v>106.03896557</v>
      </c>
      <c r="E398" s="2">
        <v>0.94160359434525442</v>
      </c>
      <c r="F398" s="2">
        <v>2</v>
      </c>
      <c r="G398" s="3">
        <v>1.8852867681356991E-2</v>
      </c>
    </row>
    <row r="399" spans="1:7" x14ac:dyDescent="0.25">
      <c r="A399" s="2">
        <v>2013</v>
      </c>
      <c r="B399" s="2" t="s">
        <v>667</v>
      </c>
      <c r="C399" s="2">
        <v>83.519720293000006</v>
      </c>
      <c r="D399" s="2">
        <v>83.519720293000006</v>
      </c>
      <c r="E399" s="2">
        <v>0.94160359434525431</v>
      </c>
      <c r="F399" s="2">
        <v>1</v>
      </c>
      <c r="G399" s="3">
        <v>6.2842892271189965E-3</v>
      </c>
    </row>
    <row r="400" spans="1:7" x14ac:dyDescent="0.25">
      <c r="A400" s="2">
        <v>2013</v>
      </c>
      <c r="B400" s="2" t="s">
        <v>687</v>
      </c>
      <c r="C400" s="2">
        <v>160.25022637999999</v>
      </c>
      <c r="D400" s="2">
        <v>160.25022637999999</v>
      </c>
      <c r="E400" s="2">
        <v>0.94160359434525442</v>
      </c>
      <c r="F400" s="2">
        <v>6</v>
      </c>
      <c r="G400" s="3">
        <v>9.4264338406784942E-2</v>
      </c>
    </row>
    <row r="401" spans="1:7" x14ac:dyDescent="0.25">
      <c r="A401" s="2">
        <v>2013</v>
      </c>
      <c r="B401" s="2" t="s">
        <v>688</v>
      </c>
      <c r="C401" s="2">
        <v>188.52967809</v>
      </c>
      <c r="D401" s="2">
        <v>188.52967809</v>
      </c>
      <c r="E401" s="2">
        <v>0.94160359434525442</v>
      </c>
      <c r="F401" s="2">
        <v>1</v>
      </c>
      <c r="G401" s="3">
        <v>3.7705735362713981E-2</v>
      </c>
    </row>
    <row r="402" spans="1:7" x14ac:dyDescent="0.25">
      <c r="A402" s="2">
        <v>2013</v>
      </c>
      <c r="B402" s="2" t="s">
        <v>689</v>
      </c>
      <c r="C402" s="2">
        <v>188.52967809</v>
      </c>
      <c r="D402" s="2">
        <v>188.52967809</v>
      </c>
      <c r="E402" s="2">
        <v>0.94160359434525442</v>
      </c>
      <c r="F402" s="2">
        <v>1</v>
      </c>
      <c r="G402" s="3">
        <v>3.7705735362713981E-2</v>
      </c>
    </row>
    <row r="403" spans="1:7" x14ac:dyDescent="0.25">
      <c r="A403" s="2">
        <v>2013</v>
      </c>
      <c r="B403" s="2" t="s">
        <v>690</v>
      </c>
      <c r="C403" s="2">
        <v>188.52967809</v>
      </c>
      <c r="D403" s="2">
        <v>188.52967809</v>
      </c>
      <c r="E403" s="2">
        <v>0.94160359434525442</v>
      </c>
      <c r="F403" s="2">
        <v>4</v>
      </c>
      <c r="G403" s="3">
        <v>0.1633915199050939</v>
      </c>
    </row>
    <row r="404" spans="1:7" x14ac:dyDescent="0.25">
      <c r="A404" s="2">
        <v>2013</v>
      </c>
      <c r="B404" s="2" t="s">
        <v>691</v>
      </c>
      <c r="C404" s="2">
        <v>127.3299519</v>
      </c>
      <c r="D404" s="2">
        <v>127.3299519</v>
      </c>
      <c r="E404" s="2">
        <v>0.94160359434525431</v>
      </c>
      <c r="F404" s="2">
        <v>1</v>
      </c>
      <c r="G404" s="3">
        <v>1.2568578454237993E-2</v>
      </c>
    </row>
    <row r="405" spans="1:7" x14ac:dyDescent="0.25">
      <c r="A405" s="2">
        <v>2013</v>
      </c>
      <c r="B405" s="2" t="s">
        <v>692</v>
      </c>
      <c r="C405" s="2">
        <v>127.3299519</v>
      </c>
      <c r="D405" s="2">
        <v>127.3299519</v>
      </c>
      <c r="E405" s="2">
        <v>0.94160359434525431</v>
      </c>
      <c r="F405" s="2">
        <v>1</v>
      </c>
      <c r="G405" s="3">
        <v>1.2568578454237993E-2</v>
      </c>
    </row>
    <row r="406" spans="1:7" x14ac:dyDescent="0.25">
      <c r="A406" s="2">
        <v>2013</v>
      </c>
      <c r="B406" s="2" t="s">
        <v>693</v>
      </c>
      <c r="C406" s="2">
        <v>127.3299519</v>
      </c>
      <c r="D406" s="2">
        <v>127.3299519</v>
      </c>
      <c r="E406" s="2">
        <v>0.94160359434525431</v>
      </c>
      <c r="F406" s="2">
        <v>1</v>
      </c>
      <c r="G406" s="3">
        <v>6.2842892271189965E-3</v>
      </c>
    </row>
    <row r="407" spans="1:7" x14ac:dyDescent="0.25">
      <c r="A407" s="2">
        <v>2013</v>
      </c>
      <c r="B407" s="2" t="s">
        <v>694</v>
      </c>
      <c r="C407" s="2">
        <v>127.3299519</v>
      </c>
      <c r="D407" s="2">
        <v>127.3299519</v>
      </c>
      <c r="E407" s="2">
        <v>0.94160359434525431</v>
      </c>
      <c r="F407" s="2">
        <v>1</v>
      </c>
      <c r="G407" s="3">
        <v>1.2568578454237993E-2</v>
      </c>
    </row>
    <row r="408" spans="1:7" x14ac:dyDescent="0.25">
      <c r="A408" s="2">
        <v>2013</v>
      </c>
      <c r="B408" s="2" t="s">
        <v>695</v>
      </c>
      <c r="C408" s="2">
        <v>605.03500692</v>
      </c>
      <c r="D408" s="2">
        <v>605.03500692</v>
      </c>
      <c r="E408" s="2">
        <v>0.94160359434525431</v>
      </c>
      <c r="F408" s="2">
        <v>1</v>
      </c>
      <c r="G408" s="3">
        <v>1.2568578454237993E-2</v>
      </c>
    </row>
    <row r="409" spans="1:7" x14ac:dyDescent="0.25">
      <c r="A409" s="2">
        <v>2013</v>
      </c>
      <c r="B409" s="2" t="s">
        <v>696</v>
      </c>
      <c r="C409" s="2">
        <v>605.03500692</v>
      </c>
      <c r="D409" s="2">
        <v>605.03500692</v>
      </c>
      <c r="E409" s="2">
        <v>0.94160359434525431</v>
      </c>
      <c r="F409" s="2">
        <v>1</v>
      </c>
      <c r="G409" s="3">
        <v>6.2842892271189965E-3</v>
      </c>
    </row>
    <row r="410" spans="1:7" x14ac:dyDescent="0.25">
      <c r="A410" s="2">
        <v>2013</v>
      </c>
      <c r="B410" s="2" t="s">
        <v>697</v>
      </c>
      <c r="C410" s="2">
        <v>605.03500692</v>
      </c>
      <c r="D410" s="2">
        <v>605.03500692</v>
      </c>
      <c r="E410" s="2">
        <v>0.94160359434525431</v>
      </c>
      <c r="F410" s="2">
        <v>1</v>
      </c>
      <c r="G410" s="3">
        <v>1.2568578454237993E-2</v>
      </c>
    </row>
    <row r="411" spans="1:7" x14ac:dyDescent="0.25">
      <c r="A411" s="2">
        <v>2013</v>
      </c>
      <c r="B411" s="2" t="s">
        <v>698</v>
      </c>
      <c r="C411" s="2">
        <v>394.18482876000002</v>
      </c>
      <c r="D411" s="2">
        <v>394.18482876000002</v>
      </c>
      <c r="E411" s="2">
        <v>0.94160359434525431</v>
      </c>
      <c r="F411" s="2">
        <v>1</v>
      </c>
      <c r="G411" s="3">
        <v>6.2842892271189965E-3</v>
      </c>
    </row>
    <row r="412" spans="1:7" x14ac:dyDescent="0.25">
      <c r="A412" s="2">
        <v>2013</v>
      </c>
      <c r="B412" s="2" t="s">
        <v>699</v>
      </c>
      <c r="C412" s="2">
        <v>394.18482876000002</v>
      </c>
      <c r="D412" s="2">
        <v>394.18482876000002</v>
      </c>
      <c r="E412" s="2">
        <v>0.94160359434525431</v>
      </c>
      <c r="F412" s="2">
        <v>1</v>
      </c>
      <c r="G412" s="3">
        <v>1.2568578454237993E-2</v>
      </c>
    </row>
    <row r="413" spans="1:7" x14ac:dyDescent="0.25">
      <c r="A413" s="2">
        <v>2013</v>
      </c>
      <c r="B413" s="2" t="s">
        <v>1907</v>
      </c>
      <c r="C413" s="2">
        <v>430.01489200999998</v>
      </c>
      <c r="D413" s="2">
        <v>430.01489200999998</v>
      </c>
      <c r="E413" s="2">
        <v>0.94160359434525442</v>
      </c>
      <c r="F413" s="2">
        <v>8</v>
      </c>
      <c r="G413" s="3">
        <v>7.5411470725427962E-2</v>
      </c>
    </row>
    <row r="414" spans="1:7" x14ac:dyDescent="0.25">
      <c r="A414" s="2">
        <v>2013</v>
      </c>
      <c r="B414" s="2" t="s">
        <v>700</v>
      </c>
      <c r="C414" s="2">
        <v>227.54769722</v>
      </c>
      <c r="D414" s="2">
        <v>227.54769722</v>
      </c>
      <c r="E414" s="2">
        <v>0.94160359434525442</v>
      </c>
      <c r="F414" s="2">
        <v>4</v>
      </c>
      <c r="G414" s="3">
        <v>1.8852867681356991E-2</v>
      </c>
    </row>
    <row r="415" spans="1:7" x14ac:dyDescent="0.25">
      <c r="A415" s="2">
        <v>2013</v>
      </c>
      <c r="B415" s="2" t="s">
        <v>701</v>
      </c>
      <c r="C415" s="2">
        <v>138.20612249999999</v>
      </c>
      <c r="D415" s="2">
        <v>138.20612249999999</v>
      </c>
      <c r="E415" s="2">
        <v>0.792741198405151</v>
      </c>
      <c r="F415" s="2">
        <v>1</v>
      </c>
      <c r="G415" s="3">
        <v>2.1599685871135699</v>
      </c>
    </row>
    <row r="416" spans="1:7" x14ac:dyDescent="0.25">
      <c r="A416" s="2">
        <v>2013</v>
      </c>
      <c r="B416" s="2" t="s">
        <v>718</v>
      </c>
      <c r="C416" s="2">
        <v>1169.8915311999999</v>
      </c>
      <c r="D416" s="2">
        <v>1169.8915311999999</v>
      </c>
      <c r="E416" s="2">
        <v>0.94160359434525442</v>
      </c>
      <c r="F416" s="2">
        <v>4</v>
      </c>
      <c r="G416" s="3">
        <v>0.15710723067797491</v>
      </c>
    </row>
    <row r="417" spans="1:7" x14ac:dyDescent="0.25">
      <c r="A417" s="2">
        <v>2013</v>
      </c>
      <c r="B417" s="2" t="s">
        <v>719</v>
      </c>
      <c r="C417" s="2">
        <v>3040.7059293000002</v>
      </c>
      <c r="D417" s="2">
        <v>3040.7059293000002</v>
      </c>
      <c r="E417" s="2">
        <v>0.94160359434525442</v>
      </c>
      <c r="F417" s="2">
        <v>9</v>
      </c>
      <c r="G417" s="3">
        <v>3.7705735362713981E-2</v>
      </c>
    </row>
    <row r="418" spans="1:7" x14ac:dyDescent="0.25">
      <c r="A418" s="2">
        <v>2013</v>
      </c>
      <c r="B418" s="2" t="s">
        <v>1908</v>
      </c>
      <c r="C418" s="2">
        <v>139.19993585</v>
      </c>
      <c r="D418" s="2">
        <v>139.19993585</v>
      </c>
      <c r="E418" s="2">
        <v>0.94160359434525431</v>
      </c>
      <c r="F418" s="2">
        <v>2</v>
      </c>
      <c r="G418" s="3">
        <v>1.2568578454237993E-2</v>
      </c>
    </row>
    <row r="419" spans="1:7" x14ac:dyDescent="0.25">
      <c r="A419" s="2">
        <v>2013</v>
      </c>
      <c r="B419" s="2" t="s">
        <v>720</v>
      </c>
      <c r="C419" s="2">
        <v>485.85868502</v>
      </c>
      <c r="D419" s="2">
        <v>485.85868502</v>
      </c>
      <c r="E419" s="2">
        <v>0.94160359434525442</v>
      </c>
      <c r="F419" s="2">
        <v>1</v>
      </c>
      <c r="G419" s="3">
        <v>1.8852867681356991E-2</v>
      </c>
    </row>
    <row r="420" spans="1:7" x14ac:dyDescent="0.25">
      <c r="A420" s="2">
        <v>2013</v>
      </c>
      <c r="B420" s="2" t="s">
        <v>721</v>
      </c>
      <c r="C420" s="2">
        <v>372.53483559</v>
      </c>
      <c r="D420" s="2">
        <v>372.53483559</v>
      </c>
      <c r="E420" s="2">
        <v>0.94160359434525431</v>
      </c>
      <c r="F420" s="2">
        <v>4</v>
      </c>
      <c r="G420" s="3">
        <v>6.2842892271189965E-3</v>
      </c>
    </row>
    <row r="421" spans="1:7" x14ac:dyDescent="0.25">
      <c r="A421" s="2">
        <v>2013</v>
      </c>
      <c r="B421" s="2" t="s">
        <v>722</v>
      </c>
      <c r="C421" s="2">
        <v>156.65529599000001</v>
      </c>
      <c r="D421" s="2">
        <v>156.65529599000001</v>
      </c>
      <c r="E421" s="2">
        <v>0.94160359434525442</v>
      </c>
      <c r="F421" s="2">
        <v>4</v>
      </c>
      <c r="G421" s="3">
        <v>0.15710723067797491</v>
      </c>
    </row>
    <row r="422" spans="1:7" x14ac:dyDescent="0.25">
      <c r="A422" s="2">
        <v>2013</v>
      </c>
      <c r="B422" s="2" t="s">
        <v>723</v>
      </c>
      <c r="C422" s="2">
        <v>156.65529599000001</v>
      </c>
      <c r="D422" s="2">
        <v>156.65529599000001</v>
      </c>
      <c r="E422" s="2">
        <v>0.94160359434525431</v>
      </c>
      <c r="F422" s="2">
        <v>1</v>
      </c>
      <c r="G422" s="3">
        <v>2.5137156908475986E-2</v>
      </c>
    </row>
    <row r="423" spans="1:7" x14ac:dyDescent="0.25">
      <c r="A423" s="2">
        <v>2013</v>
      </c>
      <c r="B423" s="2" t="s">
        <v>724</v>
      </c>
      <c r="C423" s="2">
        <v>170.32709993</v>
      </c>
      <c r="D423" s="2">
        <v>170.32709993</v>
      </c>
      <c r="E423" s="2">
        <v>1.2808263177937711</v>
      </c>
      <c r="F423" s="2">
        <v>6</v>
      </c>
      <c r="G423" s="3">
        <v>1.3898919363440709</v>
      </c>
    </row>
    <row r="424" spans="1:7" x14ac:dyDescent="0.25">
      <c r="A424" s="2">
        <v>2013</v>
      </c>
      <c r="B424" s="2" t="s">
        <v>725</v>
      </c>
      <c r="C424" s="2">
        <v>91.340210432999996</v>
      </c>
      <c r="D424" s="2">
        <v>91.340210432999996</v>
      </c>
      <c r="E424" s="2">
        <v>2.0907806103853606</v>
      </c>
      <c r="F424" s="2">
        <v>3</v>
      </c>
      <c r="G424" s="3">
        <v>6.0188528676813569</v>
      </c>
    </row>
    <row r="425" spans="1:7" x14ac:dyDescent="0.25">
      <c r="A425" s="2">
        <v>2013</v>
      </c>
      <c r="B425" s="2" t="s">
        <v>726</v>
      </c>
      <c r="C425" s="2">
        <v>85.163549963999998</v>
      </c>
      <c r="D425" s="2">
        <v>85.163549963999998</v>
      </c>
      <c r="E425" s="2">
        <v>1.3814491369315756</v>
      </c>
      <c r="F425" s="2">
        <v>12</v>
      </c>
      <c r="G425" s="3">
        <v>10.169675809132213</v>
      </c>
    </row>
    <row r="426" spans="1:7" x14ac:dyDescent="0.25">
      <c r="A426" s="2">
        <v>2013</v>
      </c>
      <c r="B426" s="2" t="s">
        <v>727</v>
      </c>
      <c r="C426" s="2">
        <v>170.32709993</v>
      </c>
      <c r="D426" s="2">
        <v>170.32709993</v>
      </c>
      <c r="E426" s="2">
        <v>2.2510124115667356</v>
      </c>
      <c r="F426" s="2">
        <v>6</v>
      </c>
      <c r="G426" s="3">
        <v>5.0754114707254283</v>
      </c>
    </row>
    <row r="427" spans="1:7" x14ac:dyDescent="0.25">
      <c r="A427" s="2">
        <v>2013</v>
      </c>
      <c r="B427" s="2" t="s">
        <v>729</v>
      </c>
      <c r="C427" s="2">
        <v>585.91545183999995</v>
      </c>
      <c r="D427" s="2">
        <v>585.91545183999995</v>
      </c>
      <c r="E427" s="2">
        <v>1.0986916266183366</v>
      </c>
      <c r="F427" s="2">
        <v>6</v>
      </c>
      <c r="G427" s="3">
        <v>3.0691271814983088</v>
      </c>
    </row>
    <row r="428" spans="1:7" x14ac:dyDescent="0.25">
      <c r="A428" s="2">
        <v>2013</v>
      </c>
      <c r="B428" s="2" t="s">
        <v>1909</v>
      </c>
      <c r="C428" s="2">
        <v>748.68180804999997</v>
      </c>
      <c r="D428" s="2">
        <v>748.68180804999997</v>
      </c>
      <c r="E428" s="2">
        <v>0.94160359434525431</v>
      </c>
      <c r="F428" s="2">
        <v>4</v>
      </c>
      <c r="G428" s="3">
        <v>6.2842892271189965E-3</v>
      </c>
    </row>
    <row r="429" spans="1:7" x14ac:dyDescent="0.25">
      <c r="A429" s="2">
        <v>2013</v>
      </c>
      <c r="B429" s="2" t="s">
        <v>730</v>
      </c>
      <c r="C429" s="2">
        <v>976.59813726000004</v>
      </c>
      <c r="D429" s="2">
        <v>976.59813726000004</v>
      </c>
      <c r="E429" s="2">
        <v>0.94160359434525431</v>
      </c>
      <c r="F429" s="2">
        <v>3</v>
      </c>
      <c r="G429" s="3">
        <v>6.2842892271189965E-3</v>
      </c>
    </row>
    <row r="430" spans="1:7" x14ac:dyDescent="0.25">
      <c r="A430" s="2">
        <v>2013</v>
      </c>
      <c r="B430" s="2" t="s">
        <v>731</v>
      </c>
      <c r="C430" s="2">
        <v>73.959979067000006</v>
      </c>
      <c r="D430" s="2">
        <v>73.959979067000006</v>
      </c>
      <c r="E430" s="2">
        <v>0.94160359434525431</v>
      </c>
      <c r="F430" s="2">
        <v>1</v>
      </c>
      <c r="G430" s="3">
        <v>6.2842892271189965E-3</v>
      </c>
    </row>
    <row r="431" spans="1:7" x14ac:dyDescent="0.25">
      <c r="A431" s="2">
        <v>2013</v>
      </c>
      <c r="B431" s="2" t="s">
        <v>732</v>
      </c>
      <c r="C431" s="2">
        <v>231.42326539999999</v>
      </c>
      <c r="D431" s="2">
        <v>231.42326539999999</v>
      </c>
      <c r="E431" s="2">
        <v>0.94160359434525431</v>
      </c>
      <c r="F431" s="2">
        <v>4</v>
      </c>
      <c r="G431" s="3">
        <v>1.2568578454237993E-2</v>
      </c>
    </row>
    <row r="432" spans="1:7" x14ac:dyDescent="0.25">
      <c r="A432" s="2">
        <v>2013</v>
      </c>
      <c r="B432" s="2" t="s">
        <v>733</v>
      </c>
      <c r="C432" s="2">
        <v>334.42102621999999</v>
      </c>
      <c r="D432" s="2">
        <v>334.42102621999999</v>
      </c>
      <c r="E432" s="2">
        <v>0.94160359434525431</v>
      </c>
      <c r="F432" s="2">
        <v>4</v>
      </c>
      <c r="G432" s="3">
        <v>1.2568578454237993E-2</v>
      </c>
    </row>
    <row r="433" spans="1:7" x14ac:dyDescent="0.25">
      <c r="A433" s="2">
        <v>2013</v>
      </c>
      <c r="B433" s="2" t="s">
        <v>734</v>
      </c>
      <c r="C433" s="2">
        <v>441.47328335999998</v>
      </c>
      <c r="D433" s="2">
        <v>441.47328335999998</v>
      </c>
      <c r="E433" s="2">
        <v>1.2075289857986429</v>
      </c>
      <c r="F433" s="2">
        <v>3</v>
      </c>
      <c r="G433" s="3">
        <v>1.0188528676813571</v>
      </c>
    </row>
    <row r="434" spans="1:7" x14ac:dyDescent="0.25">
      <c r="A434" s="2">
        <v>2013</v>
      </c>
      <c r="B434" s="2" t="s">
        <v>735</v>
      </c>
      <c r="C434" s="2">
        <v>322.49562410999999</v>
      </c>
      <c r="D434" s="2">
        <v>322.49562410999999</v>
      </c>
      <c r="E434" s="2">
        <v>0.94160359434525431</v>
      </c>
      <c r="F434" s="2">
        <v>2</v>
      </c>
      <c r="G434" s="3">
        <v>6.2842892271189965E-3</v>
      </c>
    </row>
    <row r="435" spans="1:7" x14ac:dyDescent="0.25">
      <c r="A435" s="2">
        <v>2013</v>
      </c>
      <c r="B435" s="2" t="s">
        <v>736</v>
      </c>
      <c r="C435" s="2">
        <v>27.761246789000001</v>
      </c>
      <c r="D435" s="2">
        <v>27.761246789000001</v>
      </c>
      <c r="E435" s="2">
        <v>1.5064091252569036</v>
      </c>
      <c r="F435" s="2">
        <v>6</v>
      </c>
      <c r="G435" s="3">
        <v>2.6878032862084758</v>
      </c>
    </row>
    <row r="436" spans="1:7" x14ac:dyDescent="0.25">
      <c r="A436" s="2">
        <v>2013</v>
      </c>
      <c r="B436" s="2" t="s">
        <v>737</v>
      </c>
      <c r="C436" s="2">
        <v>752.16121709000004</v>
      </c>
      <c r="D436" s="2">
        <v>752.16121709000004</v>
      </c>
      <c r="E436" s="2">
        <v>0.94160359434525442</v>
      </c>
      <c r="F436" s="2">
        <v>1</v>
      </c>
      <c r="G436" s="3">
        <v>1.4150953439791218E-2</v>
      </c>
    </row>
    <row r="437" spans="1:7" x14ac:dyDescent="0.25">
      <c r="A437" s="2">
        <v>2013</v>
      </c>
      <c r="B437" s="2" t="s">
        <v>738</v>
      </c>
      <c r="C437" s="2">
        <v>752.16121709000004</v>
      </c>
      <c r="D437" s="2">
        <v>752.16121709000004</v>
      </c>
      <c r="E437" s="2">
        <v>0.94160359434525431</v>
      </c>
      <c r="F437" s="2">
        <v>1</v>
      </c>
      <c r="G437" s="3">
        <v>5.3972211898635908E-3</v>
      </c>
    </row>
    <row r="438" spans="1:7" x14ac:dyDescent="0.25">
      <c r="A438" s="2">
        <v>2013</v>
      </c>
      <c r="B438" s="2" t="s">
        <v>739</v>
      </c>
      <c r="C438" s="2">
        <v>5.8435771058999997</v>
      </c>
      <c r="D438" s="2">
        <v>5.8435771058999997</v>
      </c>
      <c r="E438" s="2">
        <v>0.94160359434525442</v>
      </c>
      <c r="F438" s="2">
        <v>6</v>
      </c>
      <c r="G438" s="3">
        <v>1.8852867681356991E-2</v>
      </c>
    </row>
    <row r="439" spans="1:7" x14ac:dyDescent="0.25">
      <c r="A439" s="2">
        <v>2013</v>
      </c>
      <c r="B439" s="2" t="s">
        <v>740</v>
      </c>
      <c r="C439" s="2">
        <v>339.67319114999998</v>
      </c>
      <c r="D439" s="2">
        <v>339.67319114999998</v>
      </c>
      <c r="E439" s="2">
        <v>1.1023113109243878</v>
      </c>
      <c r="F439" s="2">
        <v>2</v>
      </c>
      <c r="G439" s="3">
        <v>1.0002109863999999</v>
      </c>
    </row>
    <row r="440" spans="1:7" x14ac:dyDescent="0.25">
      <c r="A440" s="2">
        <v>2013</v>
      </c>
      <c r="B440" s="2" t="s">
        <v>741</v>
      </c>
      <c r="C440" s="2">
        <v>206.00449592000001</v>
      </c>
      <c r="D440" s="2">
        <v>206.00449592000001</v>
      </c>
      <c r="E440" s="2">
        <v>0.94160359434525431</v>
      </c>
      <c r="F440" s="2">
        <v>1</v>
      </c>
      <c r="G440" s="3">
        <v>6.2842892271189965E-3</v>
      </c>
    </row>
    <row r="441" spans="1:7" x14ac:dyDescent="0.25">
      <c r="A441" s="2">
        <v>2013</v>
      </c>
      <c r="B441" s="2" t="s">
        <v>742</v>
      </c>
      <c r="C441" s="2">
        <v>477.66596048999997</v>
      </c>
      <c r="D441" s="2">
        <v>477.66596048999997</v>
      </c>
      <c r="E441" s="2">
        <v>1.3215529784458964</v>
      </c>
      <c r="F441" s="2">
        <v>4</v>
      </c>
      <c r="G441" s="3">
        <v>3.1256857845423798</v>
      </c>
    </row>
    <row r="442" spans="1:7" x14ac:dyDescent="0.25">
      <c r="A442" s="2">
        <v>2013</v>
      </c>
      <c r="B442" s="2" t="s">
        <v>743</v>
      </c>
      <c r="C442" s="2">
        <v>851.14711749000003</v>
      </c>
      <c r="D442" s="2">
        <v>851.14711749000003</v>
      </c>
      <c r="E442" s="2">
        <v>0.94160359434525442</v>
      </c>
      <c r="F442" s="2">
        <v>2</v>
      </c>
      <c r="G442" s="3">
        <v>3.7705735362713981E-2</v>
      </c>
    </row>
    <row r="443" spans="1:7" x14ac:dyDescent="0.25">
      <c r="A443" s="2">
        <v>2013</v>
      </c>
      <c r="B443" s="2" t="s">
        <v>744</v>
      </c>
      <c r="C443" s="2">
        <v>240.44055957</v>
      </c>
      <c r="D443" s="2">
        <v>240.44055957</v>
      </c>
      <c r="E443" s="2">
        <v>0.94160359434525442</v>
      </c>
      <c r="F443" s="2">
        <v>4</v>
      </c>
      <c r="G443" s="3">
        <v>3.1421446135594985E-2</v>
      </c>
    </row>
    <row r="444" spans="1:7" x14ac:dyDescent="0.25">
      <c r="A444" s="2">
        <v>2013</v>
      </c>
      <c r="B444" s="2" t="s">
        <v>745</v>
      </c>
      <c r="C444" s="2">
        <v>11.313080261</v>
      </c>
      <c r="D444" s="2">
        <v>11.313080261</v>
      </c>
      <c r="E444" s="2">
        <v>1.1501209062075264</v>
      </c>
      <c r="F444" s="2">
        <v>12</v>
      </c>
      <c r="G444" s="3">
        <v>0.96176225601189969</v>
      </c>
    </row>
    <row r="445" spans="1:7" x14ac:dyDescent="0.25">
      <c r="A445" s="2">
        <v>2013</v>
      </c>
      <c r="B445" s="2" t="s">
        <v>746</v>
      </c>
      <c r="C445" s="2">
        <v>11.313080261</v>
      </c>
      <c r="D445" s="2">
        <v>11.313080261</v>
      </c>
      <c r="E445" s="2">
        <v>1.4180023168284746</v>
      </c>
      <c r="F445" s="2">
        <v>12</v>
      </c>
      <c r="G445" s="3">
        <v>2.8740482111949266</v>
      </c>
    </row>
    <row r="446" spans="1:7" x14ac:dyDescent="0.25">
      <c r="A446" s="2">
        <v>2013</v>
      </c>
      <c r="B446" s="2" t="s">
        <v>747</v>
      </c>
      <c r="C446" s="2">
        <v>7.5420535075000004</v>
      </c>
      <c r="D446" s="2">
        <v>7.5420535075000004</v>
      </c>
      <c r="E446" s="2">
        <v>1.849194869127317</v>
      </c>
      <c r="F446" s="2">
        <v>8</v>
      </c>
      <c r="G446" s="3">
        <v>1.0879800491796661</v>
      </c>
    </row>
    <row r="447" spans="1:7" x14ac:dyDescent="0.25">
      <c r="A447" s="2">
        <v>2013</v>
      </c>
      <c r="B447" s="2" t="s">
        <v>748</v>
      </c>
      <c r="C447" s="2">
        <v>316.807975</v>
      </c>
      <c r="D447" s="2">
        <v>316.807975</v>
      </c>
      <c r="E447" s="2">
        <v>0.94160359434525442</v>
      </c>
      <c r="F447" s="2">
        <v>1</v>
      </c>
      <c r="G447" s="3">
        <v>0.11311720608814194</v>
      </c>
    </row>
    <row r="448" spans="1:7" x14ac:dyDescent="0.25">
      <c r="A448" s="2">
        <v>2013</v>
      </c>
      <c r="B448" s="2" t="s">
        <v>749</v>
      </c>
      <c r="C448" s="2">
        <v>1153.3832030000001</v>
      </c>
      <c r="D448" s="2">
        <v>1153.3832030000001</v>
      </c>
      <c r="E448" s="2">
        <v>0.94160359434525431</v>
      </c>
      <c r="F448" s="2">
        <v>5</v>
      </c>
      <c r="G448" s="3">
        <v>1.2568578454237993E-2</v>
      </c>
    </row>
    <row r="449" spans="1:7" x14ac:dyDescent="0.25">
      <c r="A449" s="2">
        <v>2013</v>
      </c>
      <c r="B449" s="2" t="s">
        <v>750</v>
      </c>
      <c r="C449" s="2">
        <v>501.38064808000001</v>
      </c>
      <c r="D449" s="2">
        <v>501.38064808000001</v>
      </c>
      <c r="E449" s="2">
        <v>0.94160359434525442</v>
      </c>
      <c r="F449" s="2">
        <v>3</v>
      </c>
      <c r="G449" s="3">
        <v>3.1421446135594985E-2</v>
      </c>
    </row>
    <row r="450" spans="1:7" x14ac:dyDescent="0.25">
      <c r="A450" s="2">
        <v>2013</v>
      </c>
      <c r="B450" s="2" t="s">
        <v>1910</v>
      </c>
      <c r="C450" s="2">
        <v>236.58341834999999</v>
      </c>
      <c r="D450" s="2">
        <v>236.58341834999999</v>
      </c>
      <c r="E450" s="2">
        <v>0.94160359434525431</v>
      </c>
      <c r="F450" s="2">
        <v>2</v>
      </c>
      <c r="G450" s="3">
        <v>6.2842892271189965E-3</v>
      </c>
    </row>
    <row r="451" spans="1:7" x14ac:dyDescent="0.25">
      <c r="A451" s="2">
        <v>2013</v>
      </c>
      <c r="B451" s="2" t="s">
        <v>751</v>
      </c>
      <c r="C451" s="2">
        <v>253.85977093</v>
      </c>
      <c r="D451" s="2">
        <v>253.85977093</v>
      </c>
      <c r="E451" s="2">
        <v>0.94160359434525431</v>
      </c>
      <c r="F451" s="2">
        <v>2</v>
      </c>
      <c r="G451" s="3">
        <v>5.0274313816951972E-2</v>
      </c>
    </row>
    <row r="452" spans="1:7" x14ac:dyDescent="0.25">
      <c r="A452" s="2">
        <v>2013</v>
      </c>
      <c r="B452" s="2" t="s">
        <v>752</v>
      </c>
      <c r="C452" s="2">
        <v>367.80190248999997</v>
      </c>
      <c r="D452" s="2">
        <v>367.80190248999997</v>
      </c>
      <c r="E452" s="2">
        <v>0.94160359434525442</v>
      </c>
      <c r="F452" s="2">
        <v>4</v>
      </c>
      <c r="G452" s="3">
        <v>7.5411470725427962E-2</v>
      </c>
    </row>
    <row r="453" spans="1:7" x14ac:dyDescent="0.25">
      <c r="A453" s="2">
        <v>2013</v>
      </c>
      <c r="B453" s="2" t="s">
        <v>753</v>
      </c>
      <c r="C453" s="2">
        <v>127.90854191</v>
      </c>
      <c r="D453" s="2">
        <v>127.90854191</v>
      </c>
      <c r="E453" s="2">
        <v>1.1850090920661807</v>
      </c>
      <c r="F453" s="2">
        <v>3</v>
      </c>
      <c r="G453" s="3">
        <v>0.37103906866271397</v>
      </c>
    </row>
    <row r="454" spans="1:7" x14ac:dyDescent="0.25">
      <c r="A454" s="2">
        <v>2013</v>
      </c>
      <c r="B454" s="2" t="s">
        <v>754</v>
      </c>
      <c r="C454" s="2">
        <v>202.15634907</v>
      </c>
      <c r="D454" s="2">
        <v>202.15634907</v>
      </c>
      <c r="E454" s="2">
        <v>0.94160359434525431</v>
      </c>
      <c r="F454" s="2">
        <v>2</v>
      </c>
      <c r="G454" s="3">
        <v>6.2842892271189965E-3</v>
      </c>
    </row>
    <row r="455" spans="1:7" x14ac:dyDescent="0.25">
      <c r="A455" s="2">
        <v>2013</v>
      </c>
      <c r="B455" s="2" t="s">
        <v>755</v>
      </c>
      <c r="C455" s="2">
        <v>96.338998085</v>
      </c>
      <c r="D455" s="2">
        <v>96.338998085</v>
      </c>
      <c r="E455" s="2">
        <v>0.94160359434525442</v>
      </c>
      <c r="F455" s="2">
        <v>1</v>
      </c>
      <c r="G455" s="3">
        <v>3.1421446135594985E-2</v>
      </c>
    </row>
    <row r="456" spans="1:7" x14ac:dyDescent="0.25">
      <c r="A456" s="2">
        <v>2013</v>
      </c>
      <c r="B456" s="2" t="s">
        <v>756</v>
      </c>
      <c r="C456" s="2">
        <v>100.93855006</v>
      </c>
      <c r="D456" s="2">
        <v>100.93855006</v>
      </c>
      <c r="E456" s="2">
        <v>0.94160359434525431</v>
      </c>
      <c r="F456" s="2">
        <v>2</v>
      </c>
      <c r="G456" s="3">
        <v>6.2842892271189965E-3</v>
      </c>
    </row>
    <row r="457" spans="1:7" x14ac:dyDescent="0.25">
      <c r="A457" s="2">
        <v>2013</v>
      </c>
      <c r="B457" s="2" t="s">
        <v>757</v>
      </c>
      <c r="C457" s="2">
        <v>59.497674013000001</v>
      </c>
      <c r="D457" s="2">
        <v>59.497674013000001</v>
      </c>
      <c r="E457" s="2">
        <v>0.94160359434525442</v>
      </c>
      <c r="F457" s="2">
        <v>4</v>
      </c>
      <c r="G457" s="3">
        <v>1.8852867681356991E-2</v>
      </c>
    </row>
    <row r="458" spans="1:7" x14ac:dyDescent="0.25">
      <c r="A458" s="2">
        <v>2013</v>
      </c>
      <c r="B458" s="2" t="s">
        <v>758</v>
      </c>
      <c r="C458" s="2">
        <v>100.93855006</v>
      </c>
      <c r="D458" s="2">
        <v>100.93855006</v>
      </c>
      <c r="E458" s="2">
        <v>0.94160359434525431</v>
      </c>
      <c r="F458" s="2">
        <v>2</v>
      </c>
      <c r="G458" s="3">
        <v>6.2842892271189965E-3</v>
      </c>
    </row>
    <row r="459" spans="1:7" x14ac:dyDescent="0.25">
      <c r="A459" s="2">
        <v>2013</v>
      </c>
      <c r="B459" s="2" t="s">
        <v>759</v>
      </c>
      <c r="C459" s="2">
        <v>59.497674013000001</v>
      </c>
      <c r="D459" s="2">
        <v>59.497674013000001</v>
      </c>
      <c r="E459" s="2">
        <v>0.94160359434525431</v>
      </c>
      <c r="F459" s="2">
        <v>1</v>
      </c>
      <c r="G459" s="3">
        <v>1.2568578454237993E-2</v>
      </c>
    </row>
    <row r="460" spans="1:7" x14ac:dyDescent="0.25">
      <c r="A460" s="2">
        <v>2013</v>
      </c>
      <c r="B460" s="2" t="s">
        <v>760</v>
      </c>
      <c r="C460" s="2">
        <v>92.099589029000001</v>
      </c>
      <c r="D460" s="2">
        <v>92.099589029000001</v>
      </c>
      <c r="E460" s="2">
        <v>0.94160359434525442</v>
      </c>
      <c r="F460" s="2">
        <v>1</v>
      </c>
      <c r="G460" s="3">
        <v>0.18852867681356988</v>
      </c>
    </row>
    <row r="461" spans="1:7" x14ac:dyDescent="0.25">
      <c r="A461" s="2">
        <v>2013</v>
      </c>
      <c r="B461" s="2" t="s">
        <v>761</v>
      </c>
      <c r="C461" s="2">
        <v>83.184668662999997</v>
      </c>
      <c r="D461" s="2">
        <v>83.184668662999997</v>
      </c>
      <c r="E461" s="2">
        <v>0.94160359434525442</v>
      </c>
      <c r="F461" s="2">
        <v>4</v>
      </c>
      <c r="G461" s="3">
        <v>0.12568578454237994</v>
      </c>
    </row>
    <row r="462" spans="1:7" x14ac:dyDescent="0.25">
      <c r="A462" s="2">
        <v>2013</v>
      </c>
      <c r="B462" s="2" t="s">
        <v>762</v>
      </c>
      <c r="C462" s="2">
        <v>20.459409321999999</v>
      </c>
      <c r="D462" s="2">
        <v>20.459409321999999</v>
      </c>
      <c r="E462" s="2">
        <v>0.94160359434525431</v>
      </c>
      <c r="F462" s="2">
        <v>4</v>
      </c>
      <c r="G462" s="3">
        <v>1.2568578454237993E-2</v>
      </c>
    </row>
    <row r="463" spans="1:7" x14ac:dyDescent="0.25">
      <c r="A463" s="2">
        <v>2013</v>
      </c>
      <c r="B463" s="2" t="s">
        <v>1911</v>
      </c>
      <c r="C463" s="2">
        <v>20.459409321999999</v>
      </c>
      <c r="D463" s="2">
        <v>20.459409321999999</v>
      </c>
      <c r="E463" s="2">
        <v>0.94160359434525442</v>
      </c>
      <c r="F463" s="2">
        <v>3</v>
      </c>
      <c r="G463" s="3">
        <v>1.8852867681356991E-2</v>
      </c>
    </row>
    <row r="464" spans="1:7" x14ac:dyDescent="0.25">
      <c r="A464" s="2">
        <v>2013</v>
      </c>
      <c r="B464" s="2" t="s">
        <v>1912</v>
      </c>
      <c r="C464" s="2">
        <v>20.459409321999999</v>
      </c>
      <c r="D464" s="2">
        <v>20.459409321999999</v>
      </c>
      <c r="E464" s="2">
        <v>0.94160359434525431</v>
      </c>
      <c r="F464" s="2">
        <v>4</v>
      </c>
      <c r="G464" s="3">
        <v>2.5137156908475986E-2</v>
      </c>
    </row>
    <row r="465" spans="1:7" x14ac:dyDescent="0.25">
      <c r="A465" s="2">
        <v>2013</v>
      </c>
      <c r="B465" s="2" t="s">
        <v>763</v>
      </c>
      <c r="C465" s="2">
        <v>20.459409321999999</v>
      </c>
      <c r="D465" s="2">
        <v>20.459409321999999</v>
      </c>
      <c r="E465" s="2">
        <v>0.94160359434525431</v>
      </c>
      <c r="F465" s="2">
        <v>2</v>
      </c>
      <c r="G465" s="3">
        <v>6.2842892271189965E-3</v>
      </c>
    </row>
    <row r="466" spans="1:7" x14ac:dyDescent="0.25">
      <c r="A466" s="2">
        <v>2013</v>
      </c>
      <c r="B466" s="2" t="s">
        <v>764</v>
      </c>
      <c r="C466" s="2">
        <v>20.459409321999999</v>
      </c>
      <c r="D466" s="2">
        <v>20.459409321999999</v>
      </c>
      <c r="E466" s="2">
        <v>0.94160359434525442</v>
      </c>
      <c r="F466" s="2">
        <v>1</v>
      </c>
      <c r="G466" s="3">
        <v>0.15710723067797491</v>
      </c>
    </row>
    <row r="467" spans="1:7" x14ac:dyDescent="0.25">
      <c r="A467" s="2">
        <v>2013</v>
      </c>
      <c r="B467" s="2" t="s">
        <v>765</v>
      </c>
      <c r="C467" s="2">
        <v>27.201840172000001</v>
      </c>
      <c r="D467" s="2">
        <v>27.201840172000001</v>
      </c>
      <c r="E467" s="2">
        <v>0.94160359434525442</v>
      </c>
      <c r="F467" s="2">
        <v>4</v>
      </c>
      <c r="G467" s="3">
        <v>3.7705735362713981E-2</v>
      </c>
    </row>
    <row r="468" spans="1:7" x14ac:dyDescent="0.25">
      <c r="A468" s="2">
        <v>2013</v>
      </c>
      <c r="B468" s="2" t="s">
        <v>1913</v>
      </c>
      <c r="C468" s="2">
        <v>1375.328125</v>
      </c>
      <c r="D468" s="2">
        <v>1375.328125</v>
      </c>
      <c r="E468" s="2">
        <v>0.94160359434525431</v>
      </c>
      <c r="F468" s="2">
        <v>8</v>
      </c>
      <c r="G468" s="3">
        <v>1.2568578454237993E-2</v>
      </c>
    </row>
    <row r="469" spans="1:7" x14ac:dyDescent="0.25">
      <c r="A469" s="2">
        <v>2013</v>
      </c>
      <c r="B469" s="2" t="s">
        <v>766</v>
      </c>
      <c r="C469" s="2">
        <v>1051.0785842</v>
      </c>
      <c r="D469" s="2">
        <v>1051.0785842</v>
      </c>
      <c r="E469" s="2">
        <v>0.94160359434525442</v>
      </c>
      <c r="F469" s="2">
        <v>4</v>
      </c>
      <c r="G469" s="3">
        <v>7.5411470725427962E-2</v>
      </c>
    </row>
    <row r="470" spans="1:7" x14ac:dyDescent="0.25">
      <c r="A470" s="2">
        <v>2013</v>
      </c>
      <c r="B470" s="2" t="s">
        <v>767</v>
      </c>
      <c r="C470" s="2">
        <v>846.28940060000002</v>
      </c>
      <c r="D470" s="2">
        <v>846.28940060000002</v>
      </c>
      <c r="E470" s="2">
        <v>0.94160359434525442</v>
      </c>
      <c r="F470" s="2">
        <v>9</v>
      </c>
      <c r="G470" s="3">
        <v>6.2842892271189971E-2</v>
      </c>
    </row>
    <row r="471" spans="1:7" x14ac:dyDescent="0.25">
      <c r="A471" s="2">
        <v>2013</v>
      </c>
      <c r="B471" s="2" t="s">
        <v>768</v>
      </c>
      <c r="C471" s="2">
        <v>271.62857556</v>
      </c>
      <c r="D471" s="2">
        <v>271.62857556</v>
      </c>
      <c r="E471" s="2">
        <v>0.94160359434525442</v>
      </c>
      <c r="F471" s="2">
        <v>15</v>
      </c>
      <c r="G471" s="3">
        <v>7.5411470725427962E-2</v>
      </c>
    </row>
    <row r="472" spans="1:7" x14ac:dyDescent="0.25">
      <c r="A472" s="2">
        <v>2013</v>
      </c>
      <c r="B472" s="2" t="s">
        <v>769</v>
      </c>
      <c r="C472" s="2">
        <v>202.02369862</v>
      </c>
      <c r="D472" s="2">
        <v>202.02369862</v>
      </c>
      <c r="E472" s="2">
        <v>0.94160359434525442</v>
      </c>
      <c r="F472" s="2">
        <v>4</v>
      </c>
      <c r="G472" s="3">
        <v>6.2842892271189971E-2</v>
      </c>
    </row>
    <row r="473" spans="1:7" x14ac:dyDescent="0.25">
      <c r="A473" s="2">
        <v>2013</v>
      </c>
      <c r="B473" s="2" t="s">
        <v>770</v>
      </c>
      <c r="C473" s="2">
        <v>202.02369862</v>
      </c>
      <c r="D473" s="2">
        <v>202.02369862</v>
      </c>
      <c r="E473" s="2">
        <v>0.94160359434525442</v>
      </c>
      <c r="F473" s="2">
        <v>9</v>
      </c>
      <c r="G473" s="3">
        <v>8.7980049179665953E-2</v>
      </c>
    </row>
    <row r="474" spans="1:7" x14ac:dyDescent="0.25">
      <c r="A474" s="2">
        <v>2013</v>
      </c>
      <c r="B474" s="2" t="s">
        <v>771</v>
      </c>
      <c r="C474" s="2">
        <v>619.65296026999999</v>
      </c>
      <c r="D474" s="2">
        <v>619.65296026999999</v>
      </c>
      <c r="E474" s="2">
        <v>0.94160359434525431</v>
      </c>
      <c r="F474" s="2">
        <v>5</v>
      </c>
      <c r="G474" s="3">
        <v>2.5137156908475986E-2</v>
      </c>
    </row>
    <row r="475" spans="1:7" x14ac:dyDescent="0.25">
      <c r="A475" s="2">
        <v>2013</v>
      </c>
      <c r="B475" s="2" t="s">
        <v>772</v>
      </c>
      <c r="C475" s="2">
        <v>410.83832944</v>
      </c>
      <c r="D475" s="2">
        <v>410.83832944</v>
      </c>
      <c r="E475" s="2">
        <v>1.2483793328751944</v>
      </c>
      <c r="F475" s="2">
        <v>3</v>
      </c>
      <c r="G475" s="3">
        <v>2.1256857845423798</v>
      </c>
    </row>
    <row r="476" spans="1:7" x14ac:dyDescent="0.25">
      <c r="A476" s="2">
        <v>2013</v>
      </c>
      <c r="B476" s="2" t="s">
        <v>773</v>
      </c>
      <c r="C476" s="2">
        <v>55.512900233000003</v>
      </c>
      <c r="D476" s="2">
        <v>55.512900233000003</v>
      </c>
      <c r="E476" s="2">
        <v>1.9181187515298292</v>
      </c>
      <c r="F476" s="2">
        <v>12</v>
      </c>
      <c r="G476" s="3">
        <v>9.490440563977975</v>
      </c>
    </row>
    <row r="477" spans="1:7" x14ac:dyDescent="0.25">
      <c r="A477" s="2">
        <v>2013</v>
      </c>
      <c r="B477" s="2" t="s">
        <v>774</v>
      </c>
      <c r="C477" s="2">
        <v>27.756450116</v>
      </c>
      <c r="D477" s="2">
        <v>27.756450116</v>
      </c>
      <c r="E477" s="2">
        <v>1.8900215960265818</v>
      </c>
      <c r="F477" s="2">
        <v>24</v>
      </c>
      <c r="G477" s="3">
        <v>12.767215294633903</v>
      </c>
    </row>
    <row r="478" spans="1:7" x14ac:dyDescent="0.25">
      <c r="A478" s="2">
        <v>2013</v>
      </c>
      <c r="B478" s="2" t="s">
        <v>775</v>
      </c>
      <c r="C478" s="2">
        <v>194.33900593000001</v>
      </c>
      <c r="D478" s="2">
        <v>194.33900593000001</v>
      </c>
      <c r="E478" s="2">
        <v>0.94160359434525431</v>
      </c>
      <c r="F478" s="2">
        <v>12</v>
      </c>
      <c r="G478" s="3">
        <v>5.0274313816951972E-2</v>
      </c>
    </row>
    <row r="479" spans="1:7" x14ac:dyDescent="0.25">
      <c r="A479" s="2">
        <v>2013</v>
      </c>
      <c r="B479" s="2" t="s">
        <v>776</v>
      </c>
      <c r="C479" s="2">
        <v>143.98498384999999</v>
      </c>
      <c r="D479" s="2">
        <v>143.98498384999999</v>
      </c>
      <c r="E479" s="2">
        <v>0.94160359434525431</v>
      </c>
      <c r="F479" s="2">
        <v>2</v>
      </c>
      <c r="G479" s="3">
        <v>6.2842892271189965E-3</v>
      </c>
    </row>
    <row r="480" spans="1:7" x14ac:dyDescent="0.25">
      <c r="A480" s="2">
        <v>2013</v>
      </c>
      <c r="B480" s="2" t="s">
        <v>777</v>
      </c>
      <c r="C480" s="2">
        <v>143.98498384999999</v>
      </c>
      <c r="D480" s="2">
        <v>143.98498384999999</v>
      </c>
      <c r="E480" s="2">
        <v>1.2541748150736705</v>
      </c>
      <c r="F480" s="2">
        <v>4</v>
      </c>
      <c r="G480" s="3">
        <v>3.3973803920559495</v>
      </c>
    </row>
    <row r="481" spans="1:7" x14ac:dyDescent="0.25">
      <c r="A481" s="2">
        <v>2013</v>
      </c>
      <c r="B481" s="2" t="s">
        <v>778</v>
      </c>
      <c r="C481" s="2">
        <v>881.76091805999999</v>
      </c>
      <c r="D481" s="2">
        <v>881.76091805999999</v>
      </c>
      <c r="E481" s="2">
        <v>0.77161791762749043</v>
      </c>
      <c r="F481" s="2">
        <v>1</v>
      </c>
      <c r="G481" s="3">
        <v>1.1258992806000001</v>
      </c>
    </row>
    <row r="482" spans="1:7" x14ac:dyDescent="0.25">
      <c r="A482" s="2">
        <v>2013</v>
      </c>
      <c r="B482" s="2" t="s">
        <v>1914</v>
      </c>
      <c r="C482" s="2">
        <v>117.03975898</v>
      </c>
      <c r="D482" s="2">
        <v>117.03975898</v>
      </c>
      <c r="E482" s="2">
        <v>0.94160359434525431</v>
      </c>
      <c r="F482" s="2">
        <v>2</v>
      </c>
      <c r="G482" s="3">
        <v>1.2568578454237993E-2</v>
      </c>
    </row>
    <row r="483" spans="1:7" x14ac:dyDescent="0.25">
      <c r="A483" s="2">
        <v>2013</v>
      </c>
      <c r="B483" s="2" t="s">
        <v>779</v>
      </c>
      <c r="C483" s="2">
        <v>117.03975898</v>
      </c>
      <c r="D483" s="2">
        <v>117.03975898</v>
      </c>
      <c r="E483" s="2">
        <v>0.94160359434525442</v>
      </c>
      <c r="F483" s="2">
        <v>16</v>
      </c>
      <c r="G483" s="3">
        <v>6.2842892271189971E-2</v>
      </c>
    </row>
    <row r="484" spans="1:7" x14ac:dyDescent="0.25">
      <c r="A484" s="2">
        <v>2013</v>
      </c>
      <c r="B484" s="2" t="s">
        <v>780</v>
      </c>
      <c r="C484" s="2">
        <v>117.03975898</v>
      </c>
      <c r="D484" s="2">
        <v>117.03975898</v>
      </c>
      <c r="E484" s="2">
        <v>0.94160359434525442</v>
      </c>
      <c r="F484" s="2">
        <v>4</v>
      </c>
      <c r="G484" s="3">
        <v>3.1421446135594985E-2</v>
      </c>
    </row>
    <row r="485" spans="1:7" x14ac:dyDescent="0.25">
      <c r="A485" s="2">
        <v>2013</v>
      </c>
      <c r="B485" s="2" t="s">
        <v>781</v>
      </c>
      <c r="C485" s="2">
        <v>117.03975898</v>
      </c>
      <c r="D485" s="2">
        <v>117.03975898</v>
      </c>
      <c r="E485" s="2">
        <v>0.94160359434525442</v>
      </c>
      <c r="F485" s="2">
        <v>4</v>
      </c>
      <c r="G485" s="3">
        <v>0.25137156908475988</v>
      </c>
    </row>
    <row r="486" spans="1:7" x14ac:dyDescent="0.25">
      <c r="A486" s="2">
        <v>2013</v>
      </c>
      <c r="B486" s="2" t="s">
        <v>782</v>
      </c>
      <c r="C486" s="2">
        <v>117.03975898</v>
      </c>
      <c r="D486" s="2">
        <v>117.03975898</v>
      </c>
      <c r="E486" s="2">
        <v>1.1473121887445414</v>
      </c>
      <c r="F486" s="2">
        <v>4</v>
      </c>
      <c r="G486" s="3">
        <v>2.6102276103118998</v>
      </c>
    </row>
    <row r="487" spans="1:7" x14ac:dyDescent="0.25">
      <c r="A487" s="2">
        <v>2013</v>
      </c>
      <c r="B487" s="2" t="s">
        <v>783</v>
      </c>
      <c r="C487" s="2">
        <v>117.03975898</v>
      </c>
      <c r="D487" s="2">
        <v>117.03975898</v>
      </c>
      <c r="E487" s="2">
        <v>0.94160359434525442</v>
      </c>
      <c r="F487" s="2">
        <v>4</v>
      </c>
      <c r="G487" s="3">
        <v>4.3990024589832977E-2</v>
      </c>
    </row>
    <row r="488" spans="1:7" x14ac:dyDescent="0.25">
      <c r="A488" s="2">
        <v>2013</v>
      </c>
      <c r="B488" s="2" t="s">
        <v>784</v>
      </c>
      <c r="C488" s="2">
        <v>117.03975898</v>
      </c>
      <c r="D488" s="2">
        <v>117.03975898</v>
      </c>
      <c r="E488" s="2">
        <v>0.94160359434525431</v>
      </c>
      <c r="F488" s="2">
        <v>4</v>
      </c>
      <c r="G488" s="3">
        <v>2.5137156908475986E-2</v>
      </c>
    </row>
    <row r="489" spans="1:7" x14ac:dyDescent="0.25">
      <c r="A489" s="2">
        <v>2013</v>
      </c>
      <c r="B489" s="2" t="s">
        <v>785</v>
      </c>
      <c r="C489" s="2">
        <v>117.03975898</v>
      </c>
      <c r="D489" s="2">
        <v>117.03975898</v>
      </c>
      <c r="E489" s="2">
        <v>0.94160359434525442</v>
      </c>
      <c r="F489" s="2">
        <v>4</v>
      </c>
      <c r="G489" s="3">
        <v>6.2842892271189971E-2</v>
      </c>
    </row>
    <row r="490" spans="1:7" x14ac:dyDescent="0.25">
      <c r="A490" s="2">
        <v>2013</v>
      </c>
      <c r="B490" s="2" t="s">
        <v>786</v>
      </c>
      <c r="C490" s="2">
        <v>117.03975898</v>
      </c>
      <c r="D490" s="2">
        <v>117.03975898</v>
      </c>
      <c r="E490" s="2">
        <v>0.94160359434525442</v>
      </c>
      <c r="F490" s="2">
        <v>9</v>
      </c>
      <c r="G490" s="3">
        <v>7.5411470725427962E-2</v>
      </c>
    </row>
    <row r="491" spans="1:7" x14ac:dyDescent="0.25">
      <c r="A491" s="2">
        <v>2013</v>
      </c>
      <c r="B491" s="2" t="s">
        <v>787</v>
      </c>
      <c r="C491" s="2">
        <v>237.25768189999999</v>
      </c>
      <c r="D491" s="2">
        <v>237.25768189999999</v>
      </c>
      <c r="E491" s="2">
        <v>0.94160359434525431</v>
      </c>
      <c r="F491" s="2">
        <v>4</v>
      </c>
      <c r="G491" s="3">
        <v>1.2568578454237993E-2</v>
      </c>
    </row>
    <row r="492" spans="1:7" x14ac:dyDescent="0.25">
      <c r="A492" s="2">
        <v>2013</v>
      </c>
      <c r="B492" s="2" t="s">
        <v>788</v>
      </c>
      <c r="C492" s="2">
        <v>307.52158218</v>
      </c>
      <c r="D492" s="2">
        <v>307.52158218</v>
      </c>
      <c r="E492" s="2">
        <v>0.94160359434525431</v>
      </c>
      <c r="F492" s="2">
        <v>1</v>
      </c>
      <c r="G492" s="3">
        <v>6.2842892271189965E-3</v>
      </c>
    </row>
    <row r="493" spans="1:7" x14ac:dyDescent="0.25">
      <c r="A493" s="2">
        <v>2013</v>
      </c>
      <c r="B493" s="2" t="s">
        <v>1915</v>
      </c>
      <c r="C493" s="2">
        <v>323.57293420000002</v>
      </c>
      <c r="D493" s="2">
        <v>323.57293420000002</v>
      </c>
      <c r="E493" s="2">
        <v>0.94160359434525431</v>
      </c>
      <c r="F493" s="2">
        <v>2</v>
      </c>
      <c r="G493" s="3">
        <v>1.2568578454237993E-2</v>
      </c>
    </row>
    <row r="494" spans="1:7" x14ac:dyDescent="0.25">
      <c r="A494" s="2">
        <v>2013</v>
      </c>
      <c r="B494" s="2" t="s">
        <v>789</v>
      </c>
      <c r="C494" s="2">
        <v>323.57293420000002</v>
      </c>
      <c r="D494" s="2">
        <v>323.57293420000002</v>
      </c>
      <c r="E494" s="2">
        <v>0.94160359434525431</v>
      </c>
      <c r="F494" s="2">
        <v>3</v>
      </c>
      <c r="G494" s="3">
        <v>6.2842892271189965E-3</v>
      </c>
    </row>
    <row r="495" spans="1:7" x14ac:dyDescent="0.25">
      <c r="A495" s="2">
        <v>2013</v>
      </c>
      <c r="B495" s="2" t="s">
        <v>790</v>
      </c>
      <c r="C495" s="2">
        <v>99.181738416000002</v>
      </c>
      <c r="D495" s="2">
        <v>99.181738416000002</v>
      </c>
      <c r="E495" s="2">
        <v>0.94160359434525431</v>
      </c>
      <c r="F495" s="2">
        <v>1</v>
      </c>
      <c r="G495" s="3">
        <v>6.2842892271189965E-3</v>
      </c>
    </row>
    <row r="496" spans="1:7" x14ac:dyDescent="0.25">
      <c r="A496" s="2">
        <v>2013</v>
      </c>
      <c r="B496" s="2" t="s">
        <v>791</v>
      </c>
      <c r="C496" s="2">
        <v>271.07059118000001</v>
      </c>
      <c r="D496" s="2">
        <v>271.07059118000001</v>
      </c>
      <c r="E496" s="2">
        <v>0.94160359434525442</v>
      </c>
      <c r="F496" s="2">
        <v>4</v>
      </c>
      <c r="G496" s="3">
        <v>3.7705735362713981E-2</v>
      </c>
    </row>
    <row r="497" spans="1:7" x14ac:dyDescent="0.25">
      <c r="A497" s="2">
        <v>2013</v>
      </c>
      <c r="B497" s="2" t="s">
        <v>792</v>
      </c>
      <c r="C497" s="2">
        <v>258.92910096000003</v>
      </c>
      <c r="D497" s="2">
        <v>258.92910096000003</v>
      </c>
      <c r="E497" s="2">
        <v>0.94160359434525431</v>
      </c>
      <c r="F497" s="2">
        <v>4</v>
      </c>
      <c r="G497" s="3">
        <v>1.2568578454237993E-2</v>
      </c>
    </row>
    <row r="498" spans="1:7" x14ac:dyDescent="0.25">
      <c r="A498" s="2">
        <v>2013</v>
      </c>
      <c r="B498" s="2" t="s">
        <v>793</v>
      </c>
      <c r="C498" s="2">
        <v>258.92910096000003</v>
      </c>
      <c r="D498" s="2">
        <v>258.92910096000003</v>
      </c>
      <c r="E498" s="2">
        <v>0.94160359434525442</v>
      </c>
      <c r="F498" s="2">
        <v>4</v>
      </c>
      <c r="G498" s="3">
        <v>3.7705735362713981E-2</v>
      </c>
    </row>
    <row r="499" spans="1:7" x14ac:dyDescent="0.25">
      <c r="A499" s="2">
        <v>2013</v>
      </c>
      <c r="B499" s="2" t="s">
        <v>794</v>
      </c>
      <c r="C499" s="2">
        <v>423.91333119000001</v>
      </c>
      <c r="D499" s="2">
        <v>423.91333119000001</v>
      </c>
      <c r="E499" s="2">
        <v>0.94160359434525431</v>
      </c>
      <c r="F499" s="2">
        <v>4</v>
      </c>
      <c r="G499" s="3">
        <v>1.2568578454237993E-2</v>
      </c>
    </row>
    <row r="500" spans="1:7" x14ac:dyDescent="0.25">
      <c r="A500" s="2">
        <v>2013</v>
      </c>
      <c r="B500" s="2" t="s">
        <v>795</v>
      </c>
      <c r="C500" s="2">
        <v>423.91333119000001</v>
      </c>
      <c r="D500" s="2">
        <v>423.91333119000001</v>
      </c>
      <c r="E500" s="2">
        <v>0.94160359434525431</v>
      </c>
      <c r="F500" s="2">
        <v>3</v>
      </c>
      <c r="G500" s="3">
        <v>2.5137156908475986E-2</v>
      </c>
    </row>
    <row r="501" spans="1:7" x14ac:dyDescent="0.25">
      <c r="A501" s="2">
        <v>2013</v>
      </c>
      <c r="B501" s="2" t="s">
        <v>796</v>
      </c>
      <c r="C501" s="2">
        <v>163.80040359</v>
      </c>
      <c r="D501" s="2">
        <v>163.80040359</v>
      </c>
      <c r="E501" s="2">
        <v>0.94160359434525431</v>
      </c>
      <c r="F501" s="2">
        <v>1</v>
      </c>
      <c r="G501" s="3">
        <v>1.2568578454237993E-2</v>
      </c>
    </row>
    <row r="502" spans="1:7" x14ac:dyDescent="0.25">
      <c r="A502" s="2">
        <v>2013</v>
      </c>
      <c r="B502" s="2" t="s">
        <v>797</v>
      </c>
      <c r="C502" s="2">
        <v>26.42786877</v>
      </c>
      <c r="D502" s="2">
        <v>26.42786877</v>
      </c>
      <c r="E502" s="2">
        <v>1.8585627314330351</v>
      </c>
      <c r="F502" s="2">
        <v>12</v>
      </c>
      <c r="G502" s="3">
        <v>3.8128428922711901</v>
      </c>
    </row>
    <row r="503" spans="1:7" x14ac:dyDescent="0.25">
      <c r="A503" s="2">
        <v>2013</v>
      </c>
      <c r="B503" s="2" t="s">
        <v>798</v>
      </c>
      <c r="C503" s="2">
        <v>506.80012613999997</v>
      </c>
      <c r="D503" s="2">
        <v>506.80012613999997</v>
      </c>
      <c r="E503" s="2">
        <v>0.94160359434525431</v>
      </c>
      <c r="F503" s="2">
        <v>2</v>
      </c>
      <c r="G503" s="3">
        <v>6.2842892271189965E-3</v>
      </c>
    </row>
    <row r="504" spans="1:7" x14ac:dyDescent="0.25">
      <c r="A504" s="2">
        <v>2013</v>
      </c>
      <c r="B504" s="2" t="s">
        <v>799</v>
      </c>
      <c r="C504" s="2">
        <v>506.80012613999997</v>
      </c>
      <c r="D504" s="2">
        <v>506.80012613999997</v>
      </c>
      <c r="E504" s="2">
        <v>0.94160359434525431</v>
      </c>
      <c r="F504" s="2">
        <v>4</v>
      </c>
      <c r="G504" s="3">
        <v>1.2568578454237993E-2</v>
      </c>
    </row>
    <row r="505" spans="1:7" x14ac:dyDescent="0.25">
      <c r="A505" s="2">
        <v>2013</v>
      </c>
      <c r="B505" s="2" t="s">
        <v>800</v>
      </c>
      <c r="C505" s="2">
        <v>506.80012613999997</v>
      </c>
      <c r="D505" s="2">
        <v>506.80012613999997</v>
      </c>
      <c r="E505" s="2">
        <v>1.3203931499854107</v>
      </c>
      <c r="F505" s="2">
        <v>2</v>
      </c>
      <c r="G505" s="3">
        <v>1.0062842892271191</v>
      </c>
    </row>
    <row r="506" spans="1:7" x14ac:dyDescent="0.25">
      <c r="A506" s="2">
        <v>2013</v>
      </c>
      <c r="B506" s="2" t="s">
        <v>801</v>
      </c>
      <c r="C506" s="2">
        <v>1532.2391588999999</v>
      </c>
      <c r="D506" s="2">
        <v>1532.2391588999999</v>
      </c>
      <c r="E506" s="2">
        <v>0.94160359434525442</v>
      </c>
      <c r="F506" s="2">
        <v>4</v>
      </c>
      <c r="G506" s="3">
        <v>0.18852867681356988</v>
      </c>
    </row>
    <row r="507" spans="1:7" x14ac:dyDescent="0.25">
      <c r="A507" s="2">
        <v>2013</v>
      </c>
      <c r="B507" s="2" t="s">
        <v>802</v>
      </c>
      <c r="C507" s="2">
        <v>193.19427704</v>
      </c>
      <c r="D507" s="2">
        <v>193.19427704</v>
      </c>
      <c r="E507" s="2">
        <v>0.94160359434525442</v>
      </c>
      <c r="F507" s="2">
        <v>4</v>
      </c>
      <c r="G507" s="3">
        <v>7.5411470725427962E-2</v>
      </c>
    </row>
    <row r="508" spans="1:7" x14ac:dyDescent="0.25">
      <c r="A508" s="2">
        <v>2013</v>
      </c>
      <c r="B508" s="2" t="s">
        <v>803</v>
      </c>
      <c r="C508" s="2">
        <v>314.05275338000001</v>
      </c>
      <c r="D508" s="2">
        <v>314.05275338000001</v>
      </c>
      <c r="E508" s="2">
        <v>0.94160359434525442</v>
      </c>
      <c r="F508" s="2">
        <v>8</v>
      </c>
      <c r="G508" s="3">
        <v>0.15082294145085592</v>
      </c>
    </row>
    <row r="509" spans="1:7" x14ac:dyDescent="0.25">
      <c r="A509" s="2">
        <v>2013</v>
      </c>
      <c r="B509" s="2" t="s">
        <v>804</v>
      </c>
      <c r="C509" s="2">
        <v>193.19427704</v>
      </c>
      <c r="D509" s="2">
        <v>193.19427704</v>
      </c>
      <c r="E509" s="2">
        <v>1.4299370136975944</v>
      </c>
      <c r="F509" s="2">
        <v>6</v>
      </c>
      <c r="G509" s="3">
        <v>1.0066552443271191</v>
      </c>
    </row>
    <row r="510" spans="1:7" x14ac:dyDescent="0.25">
      <c r="A510" s="2">
        <v>2013</v>
      </c>
      <c r="B510" s="2" t="s">
        <v>805</v>
      </c>
      <c r="C510" s="2">
        <v>253.62351520999999</v>
      </c>
      <c r="D510" s="2">
        <v>253.62351520999999</v>
      </c>
      <c r="E510" s="2">
        <v>0.94160359434525442</v>
      </c>
      <c r="F510" s="2">
        <v>6</v>
      </c>
      <c r="G510" s="3">
        <v>0.42104737821697275</v>
      </c>
    </row>
    <row r="511" spans="1:7" x14ac:dyDescent="0.25">
      <c r="A511" s="2">
        <v>2013</v>
      </c>
      <c r="B511" s="2" t="s">
        <v>806</v>
      </c>
      <c r="C511" s="2">
        <v>193.19427704</v>
      </c>
      <c r="D511" s="2">
        <v>193.19427704</v>
      </c>
      <c r="E511" s="2">
        <v>0.94160359434525431</v>
      </c>
      <c r="F511" s="2">
        <v>4</v>
      </c>
      <c r="G511" s="3">
        <v>2.5137156908475986E-2</v>
      </c>
    </row>
    <row r="512" spans="1:7" x14ac:dyDescent="0.25">
      <c r="A512" s="2">
        <v>2013</v>
      </c>
      <c r="B512" s="2" t="s">
        <v>807</v>
      </c>
      <c r="C512" s="2">
        <v>314.05275338000001</v>
      </c>
      <c r="D512" s="2">
        <v>314.05275338000001</v>
      </c>
      <c r="E512" s="2">
        <v>0.94160359434525442</v>
      </c>
      <c r="F512" s="2">
        <v>2</v>
      </c>
      <c r="G512" s="3">
        <v>1.8852867681356991E-2</v>
      </c>
    </row>
    <row r="513" spans="1:7" x14ac:dyDescent="0.25">
      <c r="A513" s="2">
        <v>2013</v>
      </c>
      <c r="B513" s="2" t="s">
        <v>808</v>
      </c>
      <c r="C513" s="2">
        <v>314.05275338000001</v>
      </c>
      <c r="D513" s="2">
        <v>314.05275338000001</v>
      </c>
      <c r="E513" s="2">
        <v>0.94160359434525431</v>
      </c>
      <c r="F513" s="2">
        <v>2</v>
      </c>
      <c r="G513" s="3">
        <v>6.2842892271189965E-3</v>
      </c>
    </row>
    <row r="514" spans="1:7" x14ac:dyDescent="0.25">
      <c r="A514" s="2">
        <v>2013</v>
      </c>
      <c r="B514" s="2" t="s">
        <v>809</v>
      </c>
      <c r="C514" s="2">
        <v>314.05275338000001</v>
      </c>
      <c r="D514" s="2">
        <v>314.05275338000001</v>
      </c>
      <c r="E514" s="2">
        <v>0.94160359434525431</v>
      </c>
      <c r="F514" s="2">
        <v>4</v>
      </c>
      <c r="G514" s="3">
        <v>1.2568578454237993E-2</v>
      </c>
    </row>
    <row r="515" spans="1:7" x14ac:dyDescent="0.25">
      <c r="A515" s="2">
        <v>2013</v>
      </c>
      <c r="B515" s="2" t="s">
        <v>810</v>
      </c>
      <c r="C515" s="2">
        <v>193.19427704</v>
      </c>
      <c r="D515" s="2">
        <v>193.19427704</v>
      </c>
      <c r="E515" s="2">
        <v>0.94160359434525442</v>
      </c>
      <c r="F515" s="2">
        <v>1</v>
      </c>
      <c r="G515" s="3">
        <v>3.1421446135594985E-2</v>
      </c>
    </row>
    <row r="516" spans="1:7" x14ac:dyDescent="0.25">
      <c r="A516" s="2">
        <v>2013</v>
      </c>
      <c r="B516" s="2" t="s">
        <v>811</v>
      </c>
      <c r="C516" s="2">
        <v>206.14998029</v>
      </c>
      <c r="D516" s="2">
        <v>206.14998029</v>
      </c>
      <c r="E516" s="2">
        <v>0.94160359434525431</v>
      </c>
      <c r="F516" s="2">
        <v>4</v>
      </c>
      <c r="G516" s="3">
        <v>2.5137156908475986E-2</v>
      </c>
    </row>
    <row r="517" spans="1:7" x14ac:dyDescent="0.25">
      <c r="A517" s="2">
        <v>2013</v>
      </c>
      <c r="B517" s="2" t="s">
        <v>812</v>
      </c>
      <c r="C517" s="2">
        <v>206.14998029</v>
      </c>
      <c r="D517" s="2">
        <v>206.14998029</v>
      </c>
      <c r="E517" s="2">
        <v>0.94160359434525442</v>
      </c>
      <c r="F517" s="2">
        <v>4</v>
      </c>
      <c r="G517" s="3">
        <v>1.8852867681356991E-2</v>
      </c>
    </row>
    <row r="518" spans="1:7" x14ac:dyDescent="0.25">
      <c r="A518" s="2">
        <v>2013</v>
      </c>
      <c r="B518" s="2" t="s">
        <v>813</v>
      </c>
      <c r="C518" s="2">
        <v>182.70273270999999</v>
      </c>
      <c r="D518" s="2">
        <v>182.70273270999999</v>
      </c>
      <c r="E518" s="2">
        <v>0.94160359434525431</v>
      </c>
      <c r="F518" s="2">
        <v>1</v>
      </c>
      <c r="G518" s="3">
        <v>2.5137156908475986E-2</v>
      </c>
    </row>
    <row r="519" spans="1:7" x14ac:dyDescent="0.25">
      <c r="A519" s="2">
        <v>2013</v>
      </c>
      <c r="B519" s="2" t="s">
        <v>814</v>
      </c>
      <c r="C519" s="2">
        <v>182.70273270999999</v>
      </c>
      <c r="D519" s="2">
        <v>182.70273270999999</v>
      </c>
      <c r="E519" s="2">
        <v>0.94160359434525431</v>
      </c>
      <c r="F519" s="2">
        <v>1</v>
      </c>
      <c r="G519" s="3">
        <v>1.2568578454237993E-2</v>
      </c>
    </row>
    <row r="520" spans="1:7" x14ac:dyDescent="0.25">
      <c r="A520" s="2">
        <v>2013</v>
      </c>
      <c r="B520" s="2" t="s">
        <v>1916</v>
      </c>
      <c r="C520" s="2">
        <v>219.49171003999999</v>
      </c>
      <c r="D520" s="2">
        <v>219.49171003999999</v>
      </c>
      <c r="E520" s="2">
        <v>0.94160359434525431</v>
      </c>
      <c r="F520" s="2">
        <v>4</v>
      </c>
      <c r="G520" s="3">
        <v>1.2568578454237993E-2</v>
      </c>
    </row>
    <row r="521" spans="1:7" x14ac:dyDescent="0.25">
      <c r="A521" s="2">
        <v>2013</v>
      </c>
      <c r="B521" s="2" t="s">
        <v>815</v>
      </c>
      <c r="C521" s="2">
        <v>182.70273270999999</v>
      </c>
      <c r="D521" s="2">
        <v>182.70273270999999</v>
      </c>
      <c r="E521" s="2">
        <v>0.94160359434525442</v>
      </c>
      <c r="F521" s="2">
        <v>4</v>
      </c>
      <c r="G521" s="3">
        <v>0.18852867681356988</v>
      </c>
    </row>
    <row r="522" spans="1:7" x14ac:dyDescent="0.25">
      <c r="A522" s="2">
        <v>2013</v>
      </c>
      <c r="B522" s="2" t="s">
        <v>816</v>
      </c>
      <c r="C522" s="2">
        <v>293.06966471999999</v>
      </c>
      <c r="D522" s="2">
        <v>293.06966471999999</v>
      </c>
      <c r="E522" s="2">
        <v>0.94160359434525431</v>
      </c>
      <c r="F522" s="2">
        <v>2</v>
      </c>
      <c r="G522" s="3">
        <v>6.2842892271189965E-3</v>
      </c>
    </row>
    <row r="523" spans="1:7" x14ac:dyDescent="0.25">
      <c r="A523" s="2">
        <v>2013</v>
      </c>
      <c r="B523" s="2" t="s">
        <v>817</v>
      </c>
      <c r="C523" s="2">
        <v>366.77531857999998</v>
      </c>
      <c r="D523" s="2">
        <v>366.77531857999998</v>
      </c>
      <c r="E523" s="2">
        <v>0.94160359434525431</v>
      </c>
      <c r="F523" s="2">
        <v>3</v>
      </c>
      <c r="G523" s="3">
        <v>6.2842892271189965E-3</v>
      </c>
    </row>
    <row r="524" spans="1:7" x14ac:dyDescent="0.25">
      <c r="A524" s="2">
        <v>2013</v>
      </c>
      <c r="B524" s="2" t="s">
        <v>818</v>
      </c>
      <c r="C524" s="2">
        <v>191.71497518000001</v>
      </c>
      <c r="D524" s="2">
        <v>191.71497518000001</v>
      </c>
      <c r="E524" s="2">
        <v>0.94160359434525442</v>
      </c>
      <c r="F524" s="2">
        <v>9</v>
      </c>
      <c r="G524" s="3">
        <v>3.7705735362713981E-2</v>
      </c>
    </row>
    <row r="525" spans="1:7" x14ac:dyDescent="0.25">
      <c r="A525" s="2">
        <v>2013</v>
      </c>
      <c r="B525" s="2" t="s">
        <v>819</v>
      </c>
      <c r="C525" s="2">
        <v>279.24514687999999</v>
      </c>
      <c r="D525" s="2">
        <v>279.24514687999999</v>
      </c>
      <c r="E525" s="2">
        <v>0.94160359434525442</v>
      </c>
      <c r="F525" s="2">
        <v>2</v>
      </c>
      <c r="G525" s="3">
        <v>9.4264338406784942E-2</v>
      </c>
    </row>
    <row r="526" spans="1:7" x14ac:dyDescent="0.25">
      <c r="A526" s="2">
        <v>2013</v>
      </c>
      <c r="B526" s="2" t="s">
        <v>820</v>
      </c>
      <c r="C526" s="2">
        <v>454.30549029000002</v>
      </c>
      <c r="D526" s="2">
        <v>454.30549029000002</v>
      </c>
      <c r="E526" s="2">
        <v>0.94160359434525442</v>
      </c>
      <c r="F526" s="2">
        <v>4</v>
      </c>
      <c r="G526" s="3">
        <v>3.7705735362713981E-2</v>
      </c>
    </row>
    <row r="527" spans="1:7" x14ac:dyDescent="0.25">
      <c r="A527" s="2">
        <v>2013</v>
      </c>
      <c r="B527" s="2" t="s">
        <v>821</v>
      </c>
      <c r="C527" s="2">
        <v>191.71497518000001</v>
      </c>
      <c r="D527" s="2">
        <v>191.71497518000001</v>
      </c>
      <c r="E527" s="2">
        <v>1.4330047042345417</v>
      </c>
      <c r="F527" s="2">
        <v>2</v>
      </c>
      <c r="G527" s="3">
        <v>1.0070543909</v>
      </c>
    </row>
    <row r="528" spans="1:7" x14ac:dyDescent="0.25">
      <c r="A528" s="2">
        <v>2013</v>
      </c>
      <c r="B528" s="2" t="s">
        <v>822</v>
      </c>
      <c r="C528" s="2">
        <v>191.71497518000001</v>
      </c>
      <c r="D528" s="2">
        <v>191.71497518000001</v>
      </c>
      <c r="E528" s="2">
        <v>0.94160359434525442</v>
      </c>
      <c r="F528" s="2">
        <v>12</v>
      </c>
      <c r="G528" s="3">
        <v>1.8852867681356991E-2</v>
      </c>
    </row>
    <row r="529" spans="1:7" x14ac:dyDescent="0.25">
      <c r="A529" s="2">
        <v>2013</v>
      </c>
      <c r="B529" s="2" t="s">
        <v>823</v>
      </c>
      <c r="C529" s="2">
        <v>279.24514687999999</v>
      </c>
      <c r="D529" s="2">
        <v>279.24514687999999</v>
      </c>
      <c r="E529" s="2">
        <v>0.94160359434525442</v>
      </c>
      <c r="F529" s="2">
        <v>2</v>
      </c>
      <c r="G529" s="3">
        <v>1.8852867681356991E-2</v>
      </c>
    </row>
    <row r="530" spans="1:7" x14ac:dyDescent="0.25">
      <c r="A530" s="2">
        <v>2013</v>
      </c>
      <c r="B530" s="2" t="s">
        <v>824</v>
      </c>
      <c r="C530" s="2">
        <v>191.71497518000001</v>
      </c>
      <c r="D530" s="2">
        <v>191.71497518000001</v>
      </c>
      <c r="E530" s="2">
        <v>0.94160359434525431</v>
      </c>
      <c r="F530" s="2">
        <v>6</v>
      </c>
      <c r="G530" s="3">
        <v>1.2568578454237993E-2</v>
      </c>
    </row>
    <row r="531" spans="1:7" x14ac:dyDescent="0.25">
      <c r="A531" s="2">
        <v>2013</v>
      </c>
      <c r="B531" s="2" t="s">
        <v>1917</v>
      </c>
      <c r="C531" s="2">
        <v>191.71497518000001</v>
      </c>
      <c r="D531" s="2">
        <v>191.71497518000001</v>
      </c>
      <c r="E531" s="2">
        <v>0.94160359434525431</v>
      </c>
      <c r="F531" s="2">
        <v>4</v>
      </c>
      <c r="G531" s="3">
        <v>6.2842892271189965E-3</v>
      </c>
    </row>
    <row r="532" spans="1:7" x14ac:dyDescent="0.25">
      <c r="A532" s="2">
        <v>2013</v>
      </c>
      <c r="B532" s="2" t="s">
        <v>825</v>
      </c>
      <c r="C532" s="2">
        <v>191.71497518000001</v>
      </c>
      <c r="D532" s="2">
        <v>191.71497518000001</v>
      </c>
      <c r="E532" s="2">
        <v>0.94160359434525442</v>
      </c>
      <c r="F532" s="2">
        <v>4</v>
      </c>
      <c r="G532" s="3">
        <v>0.15710723067797491</v>
      </c>
    </row>
    <row r="533" spans="1:7" x14ac:dyDescent="0.25">
      <c r="A533" s="2">
        <v>2013</v>
      </c>
      <c r="B533" s="2" t="s">
        <v>826</v>
      </c>
      <c r="C533" s="2">
        <v>372.98776568</v>
      </c>
      <c r="D533" s="2">
        <v>372.98776568</v>
      </c>
      <c r="E533" s="2">
        <v>0.94160359434525442</v>
      </c>
      <c r="F533" s="2">
        <v>2</v>
      </c>
      <c r="G533" s="3">
        <v>6.2842892271189971E-2</v>
      </c>
    </row>
    <row r="534" spans="1:7" x14ac:dyDescent="0.25">
      <c r="A534" s="2">
        <v>2013</v>
      </c>
      <c r="B534" s="2" t="s">
        <v>827</v>
      </c>
      <c r="C534" s="2">
        <v>283.38677827999999</v>
      </c>
      <c r="D534" s="2">
        <v>283.38677827999999</v>
      </c>
      <c r="E534" s="2">
        <v>0.30313561049444221</v>
      </c>
      <c r="F534" s="2">
        <v>4</v>
      </c>
      <c r="G534" s="3">
        <v>3.3867312852000002</v>
      </c>
    </row>
    <row r="535" spans="1:7" x14ac:dyDescent="0.25">
      <c r="A535" s="2">
        <v>2013</v>
      </c>
      <c r="B535" s="2" t="s">
        <v>828</v>
      </c>
      <c r="C535" s="2">
        <v>424.69635929999998</v>
      </c>
      <c r="D535" s="2">
        <v>424.69635929999998</v>
      </c>
      <c r="E535" s="2">
        <v>0.94160359434525431</v>
      </c>
      <c r="F535" s="2">
        <v>5</v>
      </c>
      <c r="G535" s="3">
        <v>1.2568578454237993E-2</v>
      </c>
    </row>
    <row r="536" spans="1:7" x14ac:dyDescent="0.25">
      <c r="A536" s="2">
        <v>2013</v>
      </c>
      <c r="B536" s="2" t="s">
        <v>829</v>
      </c>
      <c r="C536" s="2">
        <v>168.28711465000001</v>
      </c>
      <c r="D536" s="2">
        <v>168.28711465000001</v>
      </c>
      <c r="E536" s="2">
        <v>0.94160359434525442</v>
      </c>
      <c r="F536" s="2">
        <v>4</v>
      </c>
      <c r="G536" s="3">
        <v>3.7705735362713981E-2</v>
      </c>
    </row>
    <row r="537" spans="1:7" x14ac:dyDescent="0.25">
      <c r="A537" s="2">
        <v>2013</v>
      </c>
      <c r="B537" s="2" t="s">
        <v>830</v>
      </c>
      <c r="C537" s="2">
        <v>140.20127761000001</v>
      </c>
      <c r="D537" s="2">
        <v>140.20127761000001</v>
      </c>
      <c r="E537" s="2">
        <v>0.94160359434525442</v>
      </c>
      <c r="F537" s="2">
        <v>4</v>
      </c>
      <c r="G537" s="3">
        <v>3.7705735362713981E-2</v>
      </c>
    </row>
    <row r="538" spans="1:7" x14ac:dyDescent="0.25">
      <c r="A538" s="2">
        <v>2013</v>
      </c>
      <c r="B538" s="2" t="s">
        <v>831</v>
      </c>
      <c r="C538" s="2">
        <v>140.20127761000001</v>
      </c>
      <c r="D538" s="2">
        <v>140.20127761000001</v>
      </c>
      <c r="E538" s="2">
        <v>0.94160359434525442</v>
      </c>
      <c r="F538" s="2">
        <v>4</v>
      </c>
      <c r="G538" s="3">
        <v>3.7705735362713981E-2</v>
      </c>
    </row>
    <row r="539" spans="1:7" x14ac:dyDescent="0.25">
      <c r="A539" s="2">
        <v>2013</v>
      </c>
      <c r="B539" s="2" t="s">
        <v>832</v>
      </c>
      <c r="C539" s="2">
        <v>275.93223144000001</v>
      </c>
      <c r="D539" s="2">
        <v>275.93223144000001</v>
      </c>
      <c r="E539" s="2">
        <v>0.94160359434525442</v>
      </c>
      <c r="F539" s="2">
        <v>3</v>
      </c>
      <c r="G539" s="3">
        <v>1.8852867681356991E-2</v>
      </c>
    </row>
    <row r="540" spans="1:7" x14ac:dyDescent="0.25">
      <c r="A540" s="2">
        <v>2013</v>
      </c>
      <c r="B540" s="2" t="s">
        <v>833</v>
      </c>
      <c r="C540" s="2">
        <v>162.82310325</v>
      </c>
      <c r="D540" s="2">
        <v>162.82310325</v>
      </c>
      <c r="E540" s="2">
        <v>0.94160359434525431</v>
      </c>
      <c r="F540" s="2">
        <v>4</v>
      </c>
      <c r="G540" s="3">
        <v>6.2842892271189965E-3</v>
      </c>
    </row>
    <row r="541" spans="1:7" x14ac:dyDescent="0.25">
      <c r="A541" s="2">
        <v>2013</v>
      </c>
      <c r="B541" s="2" t="s">
        <v>834</v>
      </c>
      <c r="C541" s="2">
        <v>208.06675453</v>
      </c>
      <c r="D541" s="2">
        <v>208.06675453</v>
      </c>
      <c r="E541" s="2">
        <v>0.94160359434525431</v>
      </c>
      <c r="F541" s="2">
        <v>2</v>
      </c>
      <c r="G541" s="3">
        <v>1.2568578454237993E-2</v>
      </c>
    </row>
    <row r="542" spans="1:7" x14ac:dyDescent="0.25">
      <c r="A542" s="2">
        <v>2013</v>
      </c>
      <c r="B542" s="2" t="s">
        <v>835</v>
      </c>
      <c r="C542" s="2">
        <v>203.90573997999999</v>
      </c>
      <c r="D542" s="2">
        <v>203.90573997999999</v>
      </c>
      <c r="E542" s="2">
        <v>0.94160359434525431</v>
      </c>
      <c r="F542" s="2">
        <v>2</v>
      </c>
      <c r="G542" s="3">
        <v>6.2842892271189965E-3</v>
      </c>
    </row>
    <row r="543" spans="1:7" x14ac:dyDescent="0.25">
      <c r="A543" s="2">
        <v>2013</v>
      </c>
      <c r="B543" s="2" t="s">
        <v>836</v>
      </c>
      <c r="C543" s="2">
        <v>203.90573997999999</v>
      </c>
      <c r="D543" s="2">
        <v>203.90573997999999</v>
      </c>
      <c r="E543" s="2">
        <v>0.94160359434525431</v>
      </c>
      <c r="F543" s="2">
        <v>4</v>
      </c>
      <c r="G543" s="3">
        <v>1.2568578454237993E-2</v>
      </c>
    </row>
    <row r="544" spans="1:7" x14ac:dyDescent="0.25">
      <c r="A544" s="2">
        <v>2013</v>
      </c>
      <c r="B544" s="2" t="s">
        <v>837</v>
      </c>
      <c r="C544" s="2">
        <v>101.80259583</v>
      </c>
      <c r="D544" s="2">
        <v>101.80259583</v>
      </c>
      <c r="E544" s="2">
        <v>0.94160359434525431</v>
      </c>
      <c r="F544" s="2">
        <v>2</v>
      </c>
      <c r="G544" s="3">
        <v>1.2568578454237993E-2</v>
      </c>
    </row>
    <row r="545" spans="1:7" x14ac:dyDescent="0.25">
      <c r="A545" s="2">
        <v>2013</v>
      </c>
      <c r="B545" s="2" t="s">
        <v>838</v>
      </c>
      <c r="C545" s="2">
        <v>227.42129262</v>
      </c>
      <c r="D545" s="2">
        <v>227.42129262</v>
      </c>
      <c r="E545" s="2">
        <v>0.94160359434525442</v>
      </c>
      <c r="F545" s="2">
        <v>10</v>
      </c>
      <c r="G545" s="3">
        <v>0.15082294145085592</v>
      </c>
    </row>
    <row r="546" spans="1:7" x14ac:dyDescent="0.25">
      <c r="A546" s="2">
        <v>2013</v>
      </c>
      <c r="B546" s="2" t="s">
        <v>839</v>
      </c>
      <c r="C546" s="2">
        <v>101.80259583000002</v>
      </c>
      <c r="D546" s="2">
        <v>101.80259583000002</v>
      </c>
      <c r="E546" s="2">
        <v>0.94160359434525442</v>
      </c>
      <c r="F546" s="2">
        <v>9</v>
      </c>
      <c r="G546" s="3">
        <v>0.18852867681356988</v>
      </c>
    </row>
    <row r="547" spans="1:7" x14ac:dyDescent="0.25">
      <c r="A547" s="2">
        <v>2013</v>
      </c>
      <c r="B547" s="2" t="s">
        <v>840</v>
      </c>
      <c r="C547" s="2">
        <v>101.80259583</v>
      </c>
      <c r="D547" s="2">
        <v>101.80259583</v>
      </c>
      <c r="E547" s="2">
        <v>0.94160359434525442</v>
      </c>
      <c r="F547" s="2">
        <v>4</v>
      </c>
      <c r="G547" s="3">
        <v>3.7705735362713981E-2</v>
      </c>
    </row>
    <row r="548" spans="1:7" x14ac:dyDescent="0.25">
      <c r="A548" s="2">
        <v>2013</v>
      </c>
      <c r="B548" s="2" t="s">
        <v>841</v>
      </c>
      <c r="C548" s="2">
        <v>101.80259583</v>
      </c>
      <c r="D548" s="2">
        <v>101.80259583</v>
      </c>
      <c r="E548" s="2">
        <v>0.94160359434525442</v>
      </c>
      <c r="F548" s="2">
        <v>4</v>
      </c>
      <c r="G548" s="3">
        <v>3.7705735362713981E-2</v>
      </c>
    </row>
    <row r="549" spans="1:7" x14ac:dyDescent="0.25">
      <c r="A549" s="2">
        <v>2013</v>
      </c>
      <c r="B549" s="2" t="s">
        <v>842</v>
      </c>
      <c r="C549" s="2">
        <v>129.71786177999999</v>
      </c>
      <c r="D549" s="2">
        <v>129.71786177999999</v>
      </c>
      <c r="E549" s="2">
        <v>0.94160359434525442</v>
      </c>
      <c r="F549" s="2">
        <v>12</v>
      </c>
      <c r="G549" s="3">
        <v>0.22623441217628387</v>
      </c>
    </row>
    <row r="550" spans="1:7" x14ac:dyDescent="0.25">
      <c r="A550" s="2">
        <v>2013</v>
      </c>
      <c r="B550" s="2" t="s">
        <v>843</v>
      </c>
      <c r="C550" s="2">
        <v>101.80259583000002</v>
      </c>
      <c r="D550" s="2">
        <v>101.80259583000002</v>
      </c>
      <c r="E550" s="2">
        <v>0.94160359434525442</v>
      </c>
      <c r="F550" s="2">
        <v>9</v>
      </c>
      <c r="G550" s="3">
        <v>1.8852867681356991E-2</v>
      </c>
    </row>
    <row r="551" spans="1:7" x14ac:dyDescent="0.25">
      <c r="A551" s="2">
        <v>2013</v>
      </c>
      <c r="B551" s="2" t="s">
        <v>844</v>
      </c>
      <c r="C551" s="2">
        <v>25.166398906000001</v>
      </c>
      <c r="D551" s="2">
        <v>25.166398906000001</v>
      </c>
      <c r="E551" s="2">
        <v>1.6687944700073374</v>
      </c>
      <c r="F551" s="2">
        <v>8</v>
      </c>
      <c r="G551" s="3">
        <v>9.0443090384627141</v>
      </c>
    </row>
    <row r="552" spans="1:7" x14ac:dyDescent="0.25">
      <c r="A552" s="2">
        <v>2013</v>
      </c>
      <c r="B552" s="2" t="s">
        <v>928</v>
      </c>
      <c r="C552" s="2">
        <v>329.38114158000002</v>
      </c>
      <c r="D552" s="2">
        <v>329.38114158000002</v>
      </c>
      <c r="E552" s="2">
        <v>0.94160359434525431</v>
      </c>
      <c r="F552" s="2">
        <v>4</v>
      </c>
      <c r="G552" s="3">
        <v>6.2842892271189965E-3</v>
      </c>
    </row>
    <row r="553" spans="1:7" x14ac:dyDescent="0.25">
      <c r="A553" s="2">
        <v>2013</v>
      </c>
      <c r="B553" s="2" t="s">
        <v>929</v>
      </c>
      <c r="C553" s="2">
        <v>4324.4933354000004</v>
      </c>
      <c r="D553" s="2">
        <v>4324.4933354000004</v>
      </c>
      <c r="E553" s="2">
        <v>0.94160359434525431</v>
      </c>
      <c r="F553" s="2">
        <v>3</v>
      </c>
      <c r="G553" s="3">
        <v>6.2842892271189965E-3</v>
      </c>
    </row>
    <row r="554" spans="1:7" x14ac:dyDescent="0.25">
      <c r="A554" s="2">
        <v>2013</v>
      </c>
      <c r="B554" s="2" t="s">
        <v>930</v>
      </c>
      <c r="C554" s="2">
        <v>107.64555639</v>
      </c>
      <c r="D554" s="2">
        <v>107.64555639</v>
      </c>
      <c r="E554" s="2">
        <v>1.187285486819297</v>
      </c>
      <c r="F554" s="2">
        <v>6</v>
      </c>
      <c r="G554" s="3">
        <v>0.97430408635423793</v>
      </c>
    </row>
    <row r="555" spans="1:7" x14ac:dyDescent="0.25">
      <c r="A555" s="2">
        <v>2013</v>
      </c>
      <c r="B555" s="2" t="s">
        <v>931</v>
      </c>
      <c r="C555" s="2">
        <v>562.77392671999996</v>
      </c>
      <c r="D555" s="2">
        <v>562.77392671999996</v>
      </c>
      <c r="E555" s="2">
        <v>0.94160359434525442</v>
      </c>
      <c r="F555" s="2">
        <v>2</v>
      </c>
      <c r="G555" s="3">
        <v>6.2842892271189971E-2</v>
      </c>
    </row>
    <row r="556" spans="1:7" x14ac:dyDescent="0.25">
      <c r="A556" s="2">
        <v>2013</v>
      </c>
      <c r="B556" s="2" t="s">
        <v>932</v>
      </c>
      <c r="C556" s="2">
        <v>562.77392671999996</v>
      </c>
      <c r="D556" s="2">
        <v>562.77392671999996</v>
      </c>
      <c r="E556" s="2">
        <v>0.94160359434525431</v>
      </c>
      <c r="F556" s="2">
        <v>2</v>
      </c>
      <c r="G556" s="3">
        <v>6.2842892271189965E-3</v>
      </c>
    </row>
    <row r="557" spans="1:7" x14ac:dyDescent="0.25">
      <c r="A557" s="2">
        <v>2013</v>
      </c>
      <c r="B557" s="2" t="s">
        <v>933</v>
      </c>
      <c r="C557" s="2">
        <v>357.01264967999998</v>
      </c>
      <c r="D557" s="2">
        <v>357.01264967999998</v>
      </c>
      <c r="E557" s="2">
        <v>0.94160359434525431</v>
      </c>
      <c r="F557" s="2">
        <v>4</v>
      </c>
      <c r="G557" s="3">
        <v>1.2568578454237993E-2</v>
      </c>
    </row>
    <row r="558" spans="1:7" x14ac:dyDescent="0.25">
      <c r="A558" s="2">
        <v>2013</v>
      </c>
      <c r="B558" s="2" t="s">
        <v>934</v>
      </c>
      <c r="C558" s="2">
        <v>3452.6902752999999</v>
      </c>
      <c r="D558" s="2">
        <v>3452.6902752999999</v>
      </c>
      <c r="E558" s="2">
        <v>0.94160359434525442</v>
      </c>
      <c r="F558" s="2">
        <v>12</v>
      </c>
      <c r="G558" s="3">
        <v>1.8852867681356991E-2</v>
      </c>
    </row>
    <row r="559" spans="1:7" x14ac:dyDescent="0.25">
      <c r="A559" s="2">
        <v>2013</v>
      </c>
      <c r="B559" s="2" t="s">
        <v>935</v>
      </c>
      <c r="C559" s="2">
        <v>41.490015765000003</v>
      </c>
      <c r="D559" s="2">
        <v>41.490015765000003</v>
      </c>
      <c r="E559" s="2">
        <v>0.94160359434525442</v>
      </c>
      <c r="F559" s="2">
        <v>4</v>
      </c>
      <c r="G559" s="3">
        <v>1.8852867681356991E-2</v>
      </c>
    </row>
    <row r="560" spans="1:7" x14ac:dyDescent="0.25">
      <c r="A560" s="2">
        <v>2013</v>
      </c>
      <c r="B560" s="2" t="s">
        <v>936</v>
      </c>
      <c r="C560" s="2">
        <v>99.926374594999984</v>
      </c>
      <c r="D560" s="2">
        <v>99.926374594999984</v>
      </c>
      <c r="E560" s="2">
        <v>0.95451403124442047</v>
      </c>
      <c r="F560" s="2">
        <v>36</v>
      </c>
      <c r="G560" s="3">
        <v>8.8144176987779961</v>
      </c>
    </row>
    <row r="561" spans="1:7" x14ac:dyDescent="0.25">
      <c r="A561" s="2">
        <v>2013</v>
      </c>
      <c r="B561" s="2" t="s">
        <v>1936</v>
      </c>
      <c r="C561" s="2">
        <v>683.43204199000002</v>
      </c>
      <c r="D561" s="2">
        <v>683.43204199000002</v>
      </c>
      <c r="E561" s="2">
        <v>0.94160359434525431</v>
      </c>
      <c r="F561" s="2">
        <v>2</v>
      </c>
      <c r="G561" s="3">
        <v>1.2568578454237993E-2</v>
      </c>
    </row>
    <row r="562" spans="1:7" x14ac:dyDescent="0.25">
      <c r="A562" s="2">
        <v>2013</v>
      </c>
      <c r="B562" s="2" t="s">
        <v>981</v>
      </c>
      <c r="C562" s="2">
        <v>552.37777655000002</v>
      </c>
      <c r="D562" s="2">
        <v>552.37777655000002</v>
      </c>
      <c r="E562" s="2">
        <v>1.2198911840896558</v>
      </c>
      <c r="F562" s="2">
        <v>3</v>
      </c>
      <c r="G562" s="3">
        <v>3</v>
      </c>
    </row>
    <row r="563" spans="1:7" x14ac:dyDescent="0.25">
      <c r="A563" s="2">
        <v>2013</v>
      </c>
      <c r="B563" s="2" t="s">
        <v>982</v>
      </c>
      <c r="C563" s="2">
        <v>552.37777655000002</v>
      </c>
      <c r="D563" s="2">
        <v>552.37777655000002</v>
      </c>
      <c r="E563" s="2">
        <v>0.94160359434525442</v>
      </c>
      <c r="F563" s="2">
        <v>4</v>
      </c>
      <c r="G563" s="3">
        <v>8.1695759952546951E-2</v>
      </c>
    </row>
    <row r="564" spans="1:7" x14ac:dyDescent="0.25">
      <c r="A564" s="2">
        <v>2013</v>
      </c>
      <c r="B564" s="2" t="s">
        <v>983</v>
      </c>
      <c r="C564" s="2">
        <v>220.40313448000001</v>
      </c>
      <c r="D564" s="2">
        <v>220.40313448000001</v>
      </c>
      <c r="E564" s="2">
        <v>0.94160359434525431</v>
      </c>
      <c r="F564" s="2">
        <v>1</v>
      </c>
      <c r="G564" s="3">
        <v>1.2568578454237993E-2</v>
      </c>
    </row>
    <row r="565" spans="1:7" x14ac:dyDescent="0.25">
      <c r="A565" s="2">
        <v>2013</v>
      </c>
      <c r="B565" s="2" t="s">
        <v>1937</v>
      </c>
      <c r="C565" s="2">
        <v>261.65123702</v>
      </c>
      <c r="D565" s="2">
        <v>261.65123702</v>
      </c>
      <c r="E565" s="2">
        <v>0.94160359434525442</v>
      </c>
      <c r="F565" s="2">
        <v>6</v>
      </c>
      <c r="G565" s="3">
        <v>3.1421446135594985E-2</v>
      </c>
    </row>
    <row r="566" spans="1:7" x14ac:dyDescent="0.25">
      <c r="A566" s="2">
        <v>2013</v>
      </c>
      <c r="B566" s="2" t="s">
        <v>984</v>
      </c>
      <c r="C566" s="2">
        <v>572.09853328999998</v>
      </c>
      <c r="D566" s="2">
        <v>572.09853328999998</v>
      </c>
      <c r="E566" s="2">
        <v>0.94160359434525442</v>
      </c>
      <c r="F566" s="2">
        <v>6</v>
      </c>
      <c r="G566" s="3">
        <v>8.7980049179665953E-2</v>
      </c>
    </row>
    <row r="567" spans="1:7" x14ac:dyDescent="0.25">
      <c r="A567" s="2">
        <v>2013</v>
      </c>
      <c r="B567" s="2" t="s">
        <v>985</v>
      </c>
      <c r="C567" s="2">
        <v>3432.5664615999999</v>
      </c>
      <c r="D567" s="2">
        <v>3432.5664615999999</v>
      </c>
      <c r="E567" s="2">
        <v>0.94160359434525442</v>
      </c>
      <c r="F567" s="2">
        <v>2</v>
      </c>
      <c r="G567" s="3">
        <v>1.8852867681356991E-2</v>
      </c>
    </row>
    <row r="568" spans="1:7" x14ac:dyDescent="0.25">
      <c r="A568" s="2">
        <v>2013</v>
      </c>
      <c r="B568" s="2" t="s">
        <v>986</v>
      </c>
      <c r="C568" s="2">
        <v>293.52123003999998</v>
      </c>
      <c r="D568" s="2">
        <v>293.52123003999998</v>
      </c>
      <c r="E568" s="2">
        <v>0.94160359434525442</v>
      </c>
      <c r="F568" s="2">
        <v>15</v>
      </c>
      <c r="G568" s="3">
        <v>3.7705735362713981E-2</v>
      </c>
    </row>
    <row r="569" spans="1:7" x14ac:dyDescent="0.25">
      <c r="A569" s="2">
        <v>2013</v>
      </c>
      <c r="B569" s="2" t="s">
        <v>1938</v>
      </c>
      <c r="C569" s="2">
        <v>197.20492324</v>
      </c>
      <c r="D569" s="2">
        <v>197.20492324</v>
      </c>
      <c r="E569" s="2">
        <v>0.94160359434525431</v>
      </c>
      <c r="F569" s="2">
        <v>4</v>
      </c>
      <c r="G569" s="3">
        <v>6.2842892271189965E-3</v>
      </c>
    </row>
    <row r="570" spans="1:7" x14ac:dyDescent="0.25">
      <c r="A570" s="2">
        <v>2013</v>
      </c>
      <c r="B570" s="2" t="s">
        <v>987</v>
      </c>
      <c r="C570" s="2">
        <v>269.44215334</v>
      </c>
      <c r="D570" s="2">
        <v>269.44215334</v>
      </c>
      <c r="E570" s="2">
        <v>0.5416757407534647</v>
      </c>
      <c r="F570" s="2">
        <v>6</v>
      </c>
      <c r="G570" s="3">
        <v>1.0314214461355951</v>
      </c>
    </row>
    <row r="571" spans="1:7" x14ac:dyDescent="0.25">
      <c r="A571" s="2">
        <v>2013</v>
      </c>
      <c r="B571" s="2" t="s">
        <v>988</v>
      </c>
      <c r="C571" s="2">
        <v>645.79077794</v>
      </c>
      <c r="D571" s="2">
        <v>645.79077794</v>
      </c>
      <c r="E571" s="2">
        <v>0.94160359434525431</v>
      </c>
      <c r="F571" s="2">
        <v>2</v>
      </c>
      <c r="G571" s="3">
        <v>6.2842892271189965E-3</v>
      </c>
    </row>
    <row r="572" spans="1:7" x14ac:dyDescent="0.25">
      <c r="A572" s="2">
        <v>2013</v>
      </c>
      <c r="B572" s="2" t="s">
        <v>989</v>
      </c>
      <c r="C572" s="2">
        <v>916.02092798000001</v>
      </c>
      <c r="D572" s="2">
        <v>916.02092798000001</v>
      </c>
      <c r="E572" s="2">
        <v>0.94160359434525442</v>
      </c>
      <c r="F572" s="2">
        <v>1</v>
      </c>
      <c r="G572" s="3">
        <v>0.12568578454237994</v>
      </c>
    </row>
    <row r="573" spans="1:7" x14ac:dyDescent="0.25">
      <c r="A573" s="2">
        <v>2013</v>
      </c>
      <c r="B573" s="2" t="s">
        <v>990</v>
      </c>
      <c r="C573" s="2">
        <v>1125.3509806</v>
      </c>
      <c r="D573" s="2">
        <v>1125.3509806</v>
      </c>
      <c r="E573" s="2">
        <v>0.94160359434525442</v>
      </c>
      <c r="F573" s="2">
        <v>12</v>
      </c>
      <c r="G573" s="3">
        <v>5.6558603044070968E-2</v>
      </c>
    </row>
    <row r="574" spans="1:7" x14ac:dyDescent="0.25">
      <c r="A574" s="2">
        <v>2013</v>
      </c>
      <c r="B574" s="2" t="s">
        <v>991</v>
      </c>
      <c r="C574" s="2">
        <v>443.06476447</v>
      </c>
      <c r="D574" s="2">
        <v>443.06476447</v>
      </c>
      <c r="E574" s="2">
        <v>0.94160359434525442</v>
      </c>
      <c r="F574" s="2">
        <v>4</v>
      </c>
      <c r="G574" s="3">
        <v>0.15082294145085592</v>
      </c>
    </row>
    <row r="575" spans="1:7" x14ac:dyDescent="0.25">
      <c r="A575" s="2">
        <v>2013</v>
      </c>
      <c r="B575" s="2" t="s">
        <v>992</v>
      </c>
      <c r="C575" s="2">
        <v>611.75819442</v>
      </c>
      <c r="D575" s="2">
        <v>611.75819442</v>
      </c>
      <c r="E575" s="2">
        <v>0.94160359434525442</v>
      </c>
      <c r="F575" s="2">
        <v>9</v>
      </c>
      <c r="G575" s="3">
        <v>0.37705735362713977</v>
      </c>
    </row>
    <row r="576" spans="1:7" x14ac:dyDescent="0.25">
      <c r="A576" s="2">
        <v>2013</v>
      </c>
      <c r="B576" s="2" t="s">
        <v>993</v>
      </c>
      <c r="C576" s="2">
        <v>611.75819442</v>
      </c>
      <c r="D576" s="2">
        <v>611.75819442</v>
      </c>
      <c r="E576" s="2">
        <v>0.94160359434525442</v>
      </c>
      <c r="F576" s="2">
        <v>4</v>
      </c>
      <c r="G576" s="3">
        <v>3.7705735362713981E-2</v>
      </c>
    </row>
    <row r="577" spans="1:7" x14ac:dyDescent="0.25">
      <c r="A577" s="2">
        <v>2013</v>
      </c>
      <c r="B577" s="2" t="s">
        <v>994</v>
      </c>
      <c r="C577" s="2">
        <v>611.75819442</v>
      </c>
      <c r="D577" s="2">
        <v>611.75819442</v>
      </c>
      <c r="E577" s="2">
        <v>0.94160359434525442</v>
      </c>
      <c r="F577" s="2">
        <v>9</v>
      </c>
      <c r="G577" s="3">
        <v>7.5411470725427962E-2</v>
      </c>
    </row>
    <row r="578" spans="1:7" x14ac:dyDescent="0.25">
      <c r="A578" s="2">
        <v>2013</v>
      </c>
      <c r="B578" s="2" t="s">
        <v>995</v>
      </c>
      <c r="C578" s="2">
        <v>1087.1033918000001</v>
      </c>
      <c r="D578" s="2">
        <v>1087.1033918000001</v>
      </c>
      <c r="E578" s="2">
        <v>0.94160359434525442</v>
      </c>
      <c r="F578" s="2">
        <v>3</v>
      </c>
      <c r="G578" s="3">
        <v>1.8852867681356991E-2</v>
      </c>
    </row>
    <row r="579" spans="1:7" x14ac:dyDescent="0.25">
      <c r="A579" s="2">
        <v>2013</v>
      </c>
      <c r="B579" s="2" t="s">
        <v>996</v>
      </c>
      <c r="C579" s="2">
        <v>995.25452539000003</v>
      </c>
      <c r="D579" s="2">
        <v>995.25452539000003</v>
      </c>
      <c r="E579" s="2">
        <v>1.1874068186888718</v>
      </c>
      <c r="F579" s="2">
        <v>4</v>
      </c>
      <c r="G579" s="3">
        <v>1.012568578454238</v>
      </c>
    </row>
    <row r="580" spans="1:7" x14ac:dyDescent="0.25">
      <c r="A580" s="2">
        <v>2013</v>
      </c>
      <c r="B580" s="2" t="s">
        <v>1939</v>
      </c>
      <c r="C580" s="2">
        <v>300.12271779000002</v>
      </c>
      <c r="D580" s="2">
        <v>300.12271779000002</v>
      </c>
      <c r="E580" s="2">
        <v>0.94160359434525431</v>
      </c>
      <c r="F580" s="2">
        <v>4</v>
      </c>
      <c r="G580" s="3">
        <v>6.2842892271189965E-3</v>
      </c>
    </row>
    <row r="581" spans="1:7" x14ac:dyDescent="0.25">
      <c r="A581" s="2">
        <v>2013</v>
      </c>
      <c r="B581" s="2" t="s">
        <v>997</v>
      </c>
      <c r="C581" s="2">
        <v>415.97801906000001</v>
      </c>
      <c r="D581" s="2">
        <v>415.97801906000001</v>
      </c>
      <c r="E581" s="2">
        <v>0.94160359434525442</v>
      </c>
      <c r="F581" s="2">
        <v>6</v>
      </c>
      <c r="G581" s="3">
        <v>3.7705735362713981E-2</v>
      </c>
    </row>
    <row r="582" spans="1:7" x14ac:dyDescent="0.25">
      <c r="A582" s="2">
        <v>2013</v>
      </c>
      <c r="B582" s="2" t="s">
        <v>998</v>
      </c>
      <c r="C582" s="2">
        <v>300.12271779000002</v>
      </c>
      <c r="D582" s="2">
        <v>300.12271779000002</v>
      </c>
      <c r="E582" s="2">
        <v>0.94160359434525442</v>
      </c>
      <c r="F582" s="2">
        <v>4</v>
      </c>
      <c r="G582" s="3">
        <v>3.7705735362713981E-2</v>
      </c>
    </row>
    <row r="583" spans="1:7" x14ac:dyDescent="0.25">
      <c r="A583" s="2">
        <v>2013</v>
      </c>
      <c r="B583" s="2" t="s">
        <v>999</v>
      </c>
      <c r="C583" s="2">
        <v>300.12271779000002</v>
      </c>
      <c r="D583" s="2">
        <v>300.12271779000002</v>
      </c>
      <c r="E583" s="2">
        <v>0.94160359434525442</v>
      </c>
      <c r="F583" s="2">
        <v>9</v>
      </c>
      <c r="G583" s="3">
        <v>5.6558603044070968E-2</v>
      </c>
    </row>
    <row r="584" spans="1:7" x14ac:dyDescent="0.25">
      <c r="A584" s="2">
        <v>2013</v>
      </c>
      <c r="B584" s="2" t="s">
        <v>1000</v>
      </c>
      <c r="C584" s="2">
        <v>1397.1788445</v>
      </c>
      <c r="D584" s="2">
        <v>1397.1788445</v>
      </c>
      <c r="E584" s="2">
        <v>0.94160359434525431</v>
      </c>
      <c r="F584" s="2">
        <v>4</v>
      </c>
      <c r="G584" s="3">
        <v>6.2842892271189965E-3</v>
      </c>
    </row>
    <row r="585" spans="1:7" x14ac:dyDescent="0.25">
      <c r="A585" s="2">
        <v>2013</v>
      </c>
      <c r="B585" s="2" t="s">
        <v>1001</v>
      </c>
      <c r="C585" s="2">
        <v>259.00465688999998</v>
      </c>
      <c r="D585" s="2">
        <v>259.00465688999998</v>
      </c>
      <c r="E585" s="2">
        <v>0.94160359434525431</v>
      </c>
      <c r="F585" s="2">
        <v>6</v>
      </c>
      <c r="G585" s="3">
        <v>1.2568578454237993E-2</v>
      </c>
    </row>
    <row r="586" spans="1:7" x14ac:dyDescent="0.25">
      <c r="A586" s="2">
        <v>2013</v>
      </c>
      <c r="B586" s="2" t="s">
        <v>1002</v>
      </c>
      <c r="C586" s="2">
        <v>211.48057438999999</v>
      </c>
      <c r="D586" s="2">
        <v>211.48057438999999</v>
      </c>
      <c r="E586" s="2">
        <v>1.5104649413711377</v>
      </c>
      <c r="F586" s="2">
        <v>4</v>
      </c>
      <c r="G586" s="3">
        <v>10.18852867681357</v>
      </c>
    </row>
    <row r="587" spans="1:7" x14ac:dyDescent="0.25">
      <c r="A587" s="2">
        <v>2013</v>
      </c>
      <c r="B587" s="2" t="s">
        <v>1003</v>
      </c>
      <c r="C587" s="2">
        <v>259.00465688999998</v>
      </c>
      <c r="D587" s="2">
        <v>259.00465688999998</v>
      </c>
      <c r="E587" s="2">
        <v>1.1401646866935173</v>
      </c>
      <c r="F587" s="2">
        <v>3</v>
      </c>
      <c r="G587" s="3">
        <v>1.0314214461355951</v>
      </c>
    </row>
    <row r="588" spans="1:7" x14ac:dyDescent="0.25">
      <c r="A588" s="2">
        <v>2013</v>
      </c>
      <c r="B588" s="2" t="s">
        <v>1004</v>
      </c>
      <c r="C588" s="2">
        <v>306.52873939</v>
      </c>
      <c r="D588" s="2">
        <v>306.52873939</v>
      </c>
      <c r="E588" s="2">
        <v>0.94160359434525442</v>
      </c>
      <c r="F588" s="2">
        <v>2</v>
      </c>
      <c r="G588" s="3">
        <v>3.7705735362713981E-2</v>
      </c>
    </row>
    <row r="589" spans="1:7" x14ac:dyDescent="0.25">
      <c r="A589" s="2">
        <v>2013</v>
      </c>
      <c r="B589" s="2" t="s">
        <v>1005</v>
      </c>
      <c r="C589" s="2">
        <v>306.52873939</v>
      </c>
      <c r="D589" s="2">
        <v>306.52873939</v>
      </c>
      <c r="E589" s="2">
        <v>0.94160359434525442</v>
      </c>
      <c r="F589" s="2">
        <v>2</v>
      </c>
      <c r="G589" s="3">
        <v>3.1421446135594985E-2</v>
      </c>
    </row>
    <row r="590" spans="1:7" x14ac:dyDescent="0.25">
      <c r="A590" s="2">
        <v>2013</v>
      </c>
      <c r="B590" s="2" t="s">
        <v>1006</v>
      </c>
      <c r="C590" s="2">
        <v>217.77019093999999</v>
      </c>
      <c r="D590" s="2">
        <v>217.77019093999999</v>
      </c>
      <c r="E590" s="2">
        <v>0.94160359434525431</v>
      </c>
      <c r="F590" s="2">
        <v>20</v>
      </c>
      <c r="G590" s="3">
        <v>5.0274313816951972E-2</v>
      </c>
    </row>
    <row r="591" spans="1:7" x14ac:dyDescent="0.25">
      <c r="A591" s="2">
        <v>2013</v>
      </c>
      <c r="B591" s="2" t="s">
        <v>1007</v>
      </c>
      <c r="C591" s="2">
        <v>229.02830979000001</v>
      </c>
      <c r="D591" s="2">
        <v>229.02830979000001</v>
      </c>
      <c r="E591" s="2">
        <v>1.1611012475070219</v>
      </c>
      <c r="F591" s="2">
        <v>3</v>
      </c>
      <c r="G591" s="3">
        <v>3</v>
      </c>
    </row>
    <row r="592" spans="1:7" x14ac:dyDescent="0.25">
      <c r="A592" s="2">
        <v>2013</v>
      </c>
      <c r="B592" s="2" t="s">
        <v>1008</v>
      </c>
      <c r="C592" s="2">
        <v>1088.615599</v>
      </c>
      <c r="D592" s="2">
        <v>1088.615599</v>
      </c>
      <c r="E592" s="2">
        <v>1.0429356585072183</v>
      </c>
      <c r="F592" s="2">
        <v>4</v>
      </c>
      <c r="G592" s="3">
        <v>1.150822941450856</v>
      </c>
    </row>
    <row r="593" spans="1:7" x14ac:dyDescent="0.25">
      <c r="A593" s="2">
        <v>2013</v>
      </c>
      <c r="B593" s="2" t="s">
        <v>1940</v>
      </c>
      <c r="C593" s="2">
        <v>214.42892853999999</v>
      </c>
      <c r="D593" s="2">
        <v>214.42892853999999</v>
      </c>
      <c r="E593" s="2">
        <v>1.2336709503657979</v>
      </c>
      <c r="F593" s="2">
        <v>3</v>
      </c>
      <c r="G593" s="3">
        <v>2.0062842892271191</v>
      </c>
    </row>
    <row r="594" spans="1:7" x14ac:dyDescent="0.25">
      <c r="A594" s="2">
        <v>2013</v>
      </c>
      <c r="B594" s="2" t="s">
        <v>1009</v>
      </c>
      <c r="C594" s="2">
        <v>235.48811384000001</v>
      </c>
      <c r="D594" s="2">
        <v>235.48811384000001</v>
      </c>
      <c r="E594" s="2">
        <v>1.0519763307047667</v>
      </c>
      <c r="F594" s="2">
        <v>12</v>
      </c>
      <c r="G594" s="3">
        <v>1.056558603044071</v>
      </c>
    </row>
    <row r="595" spans="1:7" x14ac:dyDescent="0.25">
      <c r="A595" s="2">
        <v>2013</v>
      </c>
      <c r="B595" s="2" t="s">
        <v>1010</v>
      </c>
      <c r="C595" s="2">
        <v>214.42892853999999</v>
      </c>
      <c r="D595" s="2">
        <v>214.42892853999999</v>
      </c>
      <c r="E595" s="2">
        <v>0.94160359434525442</v>
      </c>
      <c r="F595" s="2">
        <v>2</v>
      </c>
      <c r="G595" s="3">
        <v>1.8852867681356991E-2</v>
      </c>
    </row>
    <row r="596" spans="1:7" x14ac:dyDescent="0.25">
      <c r="A596" s="2">
        <v>2013</v>
      </c>
      <c r="B596" s="2" t="s">
        <v>1011</v>
      </c>
      <c r="C596" s="2">
        <v>214.42892853999999</v>
      </c>
      <c r="D596" s="2">
        <v>214.42892853999999</v>
      </c>
      <c r="E596" s="2">
        <v>0.94160359434525431</v>
      </c>
      <c r="F596" s="2">
        <v>4</v>
      </c>
      <c r="G596" s="3">
        <v>1.2568578454237993E-2</v>
      </c>
    </row>
    <row r="597" spans="1:7" x14ac:dyDescent="0.25">
      <c r="A597" s="2">
        <v>2013</v>
      </c>
      <c r="B597" s="2" t="s">
        <v>1941</v>
      </c>
      <c r="C597" s="2">
        <v>430.07488377999999</v>
      </c>
      <c r="D597" s="2">
        <v>430.07488377999999</v>
      </c>
      <c r="E597" s="2">
        <v>0.94160359434525431</v>
      </c>
      <c r="F597" s="2">
        <v>3</v>
      </c>
      <c r="G597" s="3">
        <v>6.2842892271189965E-3</v>
      </c>
    </row>
    <row r="598" spans="1:7" x14ac:dyDescent="0.25">
      <c r="A598" s="2">
        <v>2013</v>
      </c>
      <c r="B598" s="2" t="s">
        <v>1012</v>
      </c>
      <c r="C598" s="2">
        <v>337.13371339000003</v>
      </c>
      <c r="D598" s="2">
        <v>337.13371339000003</v>
      </c>
      <c r="E598" s="2">
        <v>0.94160359434525442</v>
      </c>
      <c r="F598" s="2">
        <v>4</v>
      </c>
      <c r="G598" s="3">
        <v>7.5411470725427962E-2</v>
      </c>
    </row>
    <row r="599" spans="1:7" x14ac:dyDescent="0.25">
      <c r="A599" s="2">
        <v>2013</v>
      </c>
      <c r="B599" s="2" t="s">
        <v>1013</v>
      </c>
      <c r="C599" s="2">
        <v>337.13371339000003</v>
      </c>
      <c r="D599" s="2">
        <v>337.13371339000003</v>
      </c>
      <c r="E599" s="2">
        <v>0.94160359434525442</v>
      </c>
      <c r="F599" s="2">
        <v>12</v>
      </c>
      <c r="G599" s="3">
        <v>3.1421446135594985E-2</v>
      </c>
    </row>
    <row r="600" spans="1:7" x14ac:dyDescent="0.25">
      <c r="A600" s="2">
        <v>2013</v>
      </c>
      <c r="B600" s="2" t="s">
        <v>1014</v>
      </c>
      <c r="C600" s="2">
        <v>337.13371339000003</v>
      </c>
      <c r="D600" s="2">
        <v>337.13371339000003</v>
      </c>
      <c r="E600" s="2">
        <v>0.94160359434525431</v>
      </c>
      <c r="F600" s="2">
        <v>16</v>
      </c>
      <c r="G600" s="3">
        <v>0.10054862763390394</v>
      </c>
    </row>
    <row r="601" spans="1:7" x14ac:dyDescent="0.25">
      <c r="A601" s="2">
        <v>2013</v>
      </c>
      <c r="B601" s="2" t="s">
        <v>1015</v>
      </c>
      <c r="C601" s="2">
        <v>2579.6840849999999</v>
      </c>
      <c r="D601" s="2">
        <v>2579.6840849999999</v>
      </c>
      <c r="E601" s="2">
        <v>0.94160359434525431</v>
      </c>
      <c r="F601" s="2">
        <v>3</v>
      </c>
      <c r="G601" s="3">
        <v>6.2842892271189965E-3</v>
      </c>
    </row>
    <row r="602" spans="1:7" x14ac:dyDescent="0.25">
      <c r="A602" s="2">
        <v>2013</v>
      </c>
      <c r="B602" s="2" t="s">
        <v>1016</v>
      </c>
      <c r="C602" s="2">
        <v>1500.3806572999999</v>
      </c>
      <c r="D602" s="2">
        <v>1500.3806572999999</v>
      </c>
      <c r="E602" s="2">
        <v>1.2313405578350116</v>
      </c>
      <c r="F602" s="2">
        <v>15</v>
      </c>
      <c r="G602" s="3">
        <v>1.1633915199050939</v>
      </c>
    </row>
    <row r="603" spans="1:7" x14ac:dyDescent="0.25">
      <c r="A603" s="2">
        <v>2013</v>
      </c>
      <c r="B603" s="2" t="s">
        <v>1942</v>
      </c>
      <c r="C603" s="2">
        <v>383.12419311999997</v>
      </c>
      <c r="D603" s="2">
        <v>383.12419311999997</v>
      </c>
      <c r="E603" s="2">
        <v>1.0582188584874124</v>
      </c>
      <c r="F603" s="2">
        <v>2</v>
      </c>
      <c r="G603" s="3">
        <v>1</v>
      </c>
    </row>
    <row r="604" spans="1:7" x14ac:dyDescent="0.25">
      <c r="A604" s="2">
        <v>2013</v>
      </c>
      <c r="B604" s="2" t="s">
        <v>1017</v>
      </c>
      <c r="C604" s="2">
        <v>412.87157394000002</v>
      </c>
      <c r="D604" s="2">
        <v>412.87157394000002</v>
      </c>
      <c r="E604" s="2">
        <v>0.94160359434525442</v>
      </c>
      <c r="F604" s="2">
        <v>20</v>
      </c>
      <c r="G604" s="3">
        <v>0.12568578454237994</v>
      </c>
    </row>
    <row r="605" spans="1:7" x14ac:dyDescent="0.25">
      <c r="A605" s="2">
        <v>2013</v>
      </c>
      <c r="B605" s="2" t="s">
        <v>1018</v>
      </c>
      <c r="C605" s="2">
        <v>465.19561420000002</v>
      </c>
      <c r="D605" s="2">
        <v>465.19561420000002</v>
      </c>
      <c r="E605" s="2">
        <v>1.0060290429926892</v>
      </c>
      <c r="F605" s="2">
        <v>6</v>
      </c>
      <c r="G605" s="3">
        <v>1.12568578454238</v>
      </c>
    </row>
    <row r="606" spans="1:7" x14ac:dyDescent="0.25">
      <c r="A606" s="2">
        <v>2013</v>
      </c>
      <c r="B606" s="2" t="s">
        <v>1019</v>
      </c>
      <c r="C606" s="2">
        <v>430.31292069</v>
      </c>
      <c r="D606" s="2">
        <v>430.31292069</v>
      </c>
      <c r="E606" s="2">
        <v>0.94724755951441475</v>
      </c>
      <c r="F606" s="2">
        <v>12</v>
      </c>
      <c r="G606" s="3">
        <v>3.081695759952547</v>
      </c>
    </row>
    <row r="607" spans="1:7" x14ac:dyDescent="0.25">
      <c r="A607" s="2">
        <v>2013</v>
      </c>
      <c r="B607" s="2" t="s">
        <v>1020</v>
      </c>
      <c r="C607" s="2">
        <v>360.54753368000002</v>
      </c>
      <c r="D607" s="2">
        <v>360.54753368000002</v>
      </c>
      <c r="E607" s="2">
        <v>1.1730430277420285</v>
      </c>
      <c r="F607" s="2">
        <v>4</v>
      </c>
      <c r="G607" s="3">
        <v>1.0754114707254279</v>
      </c>
    </row>
    <row r="608" spans="1:7" x14ac:dyDescent="0.25">
      <c r="A608" s="2">
        <v>2013</v>
      </c>
      <c r="B608" s="2" t="s">
        <v>1021</v>
      </c>
      <c r="C608" s="2">
        <v>360.54753368000002</v>
      </c>
      <c r="D608" s="2">
        <v>360.54753368000002</v>
      </c>
      <c r="E608" s="2">
        <v>0.94160359434525442</v>
      </c>
      <c r="F608" s="2">
        <v>9</v>
      </c>
      <c r="G608" s="3">
        <v>0.37705735362713977</v>
      </c>
    </row>
    <row r="609" spans="1:7" x14ac:dyDescent="0.25">
      <c r="A609" s="2">
        <v>2013</v>
      </c>
      <c r="B609" s="2" t="s">
        <v>1022</v>
      </c>
      <c r="C609" s="2">
        <v>779.13985577000005</v>
      </c>
      <c r="D609" s="2">
        <v>779.13985577000005</v>
      </c>
      <c r="E609" s="2">
        <v>0.94160359434525431</v>
      </c>
      <c r="F609" s="2">
        <v>3</v>
      </c>
      <c r="G609" s="3">
        <v>1.2568578454237993E-2</v>
      </c>
    </row>
    <row r="610" spans="1:7" x14ac:dyDescent="0.25">
      <c r="A610" s="2">
        <v>2013</v>
      </c>
      <c r="B610" s="2" t="s">
        <v>1023</v>
      </c>
      <c r="C610" s="2">
        <v>360.54753368000002</v>
      </c>
      <c r="D610" s="2">
        <v>360.54753368000002</v>
      </c>
      <c r="E610" s="2">
        <v>0.98237178806764747</v>
      </c>
      <c r="F610" s="2">
        <v>9</v>
      </c>
      <c r="G610" s="3">
        <v>10.1319700737695</v>
      </c>
    </row>
    <row r="611" spans="1:7" x14ac:dyDescent="0.25">
      <c r="A611" s="2">
        <v>2013</v>
      </c>
      <c r="B611" s="2" t="s">
        <v>1024</v>
      </c>
      <c r="C611" s="2">
        <v>465.19561420000002</v>
      </c>
      <c r="D611" s="2">
        <v>465.19561420000002</v>
      </c>
      <c r="E611" s="2">
        <v>0.9817028364035294</v>
      </c>
      <c r="F611" s="2">
        <v>6</v>
      </c>
      <c r="G611" s="3">
        <v>5.55100076754238</v>
      </c>
    </row>
    <row r="612" spans="1:7" x14ac:dyDescent="0.25">
      <c r="A612" s="2">
        <v>2013</v>
      </c>
      <c r="B612" s="2" t="s">
        <v>1025</v>
      </c>
      <c r="C612" s="2">
        <v>360.54753368000002</v>
      </c>
      <c r="D612" s="2">
        <v>360.54753368000002</v>
      </c>
      <c r="E612" s="2">
        <v>1.2904555559854225</v>
      </c>
      <c r="F612" s="2">
        <v>9</v>
      </c>
      <c r="G612" s="3">
        <v>9.0754114707254274</v>
      </c>
    </row>
    <row r="613" spans="1:7" x14ac:dyDescent="0.25">
      <c r="A613" s="2">
        <v>2013</v>
      </c>
      <c r="B613" s="2" t="s">
        <v>1026</v>
      </c>
      <c r="C613" s="2">
        <v>674.49177525000005</v>
      </c>
      <c r="D613" s="2">
        <v>674.49177525000005</v>
      </c>
      <c r="E613" s="2">
        <v>1.0206726420382208</v>
      </c>
      <c r="F613" s="2">
        <v>10</v>
      </c>
      <c r="G613" s="3">
        <v>4.9491770786966178</v>
      </c>
    </row>
    <row r="614" spans="1:7" x14ac:dyDescent="0.25">
      <c r="A614" s="2">
        <v>2013</v>
      </c>
      <c r="B614" s="2" t="s">
        <v>1027</v>
      </c>
      <c r="C614" s="2">
        <v>465.19561420000002</v>
      </c>
      <c r="D614" s="2">
        <v>465.19561420000002</v>
      </c>
      <c r="E614" s="2">
        <v>0.94160359434525431</v>
      </c>
      <c r="F614" s="2">
        <v>6</v>
      </c>
      <c r="G614" s="3">
        <v>0.10054862763390394</v>
      </c>
    </row>
    <row r="615" spans="1:7" x14ac:dyDescent="0.25">
      <c r="A615" s="2">
        <v>2013</v>
      </c>
      <c r="B615" s="2" t="s">
        <v>1943</v>
      </c>
      <c r="C615" s="2">
        <v>569.84369473000004</v>
      </c>
      <c r="D615" s="2">
        <v>569.84369473000004</v>
      </c>
      <c r="E615" s="2">
        <v>0.94160359434525431</v>
      </c>
      <c r="F615" s="2">
        <v>4</v>
      </c>
      <c r="G615" s="3">
        <v>6.2842892271189965E-3</v>
      </c>
    </row>
    <row r="616" spans="1:7" x14ac:dyDescent="0.25">
      <c r="A616" s="2">
        <v>2013</v>
      </c>
      <c r="B616" s="2" t="s">
        <v>1028</v>
      </c>
      <c r="C616" s="2">
        <v>500.07830770999999</v>
      </c>
      <c r="D616" s="2">
        <v>500.07830770999999</v>
      </c>
      <c r="E616" s="2">
        <v>1.3968492501870513</v>
      </c>
      <c r="F616" s="2">
        <v>15</v>
      </c>
      <c r="G616" s="3">
        <v>8.7523344328339032</v>
      </c>
    </row>
    <row r="617" spans="1:7" x14ac:dyDescent="0.25">
      <c r="A617" s="2">
        <v>2013</v>
      </c>
      <c r="B617" s="2" t="s">
        <v>1029</v>
      </c>
      <c r="C617" s="2">
        <v>639.60908173999997</v>
      </c>
      <c r="D617" s="2">
        <v>639.60908173999997</v>
      </c>
      <c r="E617" s="2">
        <v>1.0554980127696767</v>
      </c>
      <c r="F617" s="2">
        <v>21</v>
      </c>
      <c r="G617" s="3">
        <v>8.0803263632135707</v>
      </c>
    </row>
    <row r="618" spans="1:7" x14ac:dyDescent="0.25">
      <c r="A618" s="2">
        <v>2013</v>
      </c>
      <c r="B618" s="2" t="s">
        <v>1030</v>
      </c>
      <c r="C618" s="2">
        <v>465.19561420000002</v>
      </c>
      <c r="D618" s="2">
        <v>465.19561420000002</v>
      </c>
      <c r="E618" s="2">
        <v>0.84877970943631253</v>
      </c>
      <c r="F618" s="2">
        <v>3</v>
      </c>
      <c r="G618" s="3">
        <v>3.1001799903</v>
      </c>
    </row>
    <row r="619" spans="1:7" x14ac:dyDescent="0.25">
      <c r="A619" s="2">
        <v>2013</v>
      </c>
      <c r="B619" s="2" t="s">
        <v>1031</v>
      </c>
      <c r="C619" s="2">
        <v>1575.7919488</v>
      </c>
      <c r="D619" s="2">
        <v>1575.7919488</v>
      </c>
      <c r="E619" s="2">
        <v>0.94160359434525442</v>
      </c>
      <c r="F619" s="2">
        <v>9</v>
      </c>
      <c r="G619" s="3">
        <v>3.7705735362713981E-2</v>
      </c>
    </row>
    <row r="620" spans="1:7" x14ac:dyDescent="0.25">
      <c r="A620" s="2">
        <v>2013</v>
      </c>
      <c r="B620" s="2" t="s">
        <v>1032</v>
      </c>
      <c r="C620" s="2">
        <v>531.38763830000005</v>
      </c>
      <c r="D620" s="2">
        <v>531.38763830000005</v>
      </c>
      <c r="E620" s="2">
        <v>0.94160359434525442</v>
      </c>
      <c r="F620" s="2">
        <v>4</v>
      </c>
      <c r="G620" s="3">
        <v>7.5411470725427962E-2</v>
      </c>
    </row>
    <row r="621" spans="1:7" x14ac:dyDescent="0.25">
      <c r="A621" s="2">
        <v>2013</v>
      </c>
      <c r="B621" s="2" t="s">
        <v>1033</v>
      </c>
      <c r="C621" s="2">
        <v>531.38763830000005</v>
      </c>
      <c r="D621" s="2">
        <v>531.38763830000005</v>
      </c>
      <c r="E621" s="2">
        <v>0.94160359434525431</v>
      </c>
      <c r="F621" s="2">
        <v>4</v>
      </c>
      <c r="G621" s="3">
        <v>2.5137156908475986E-2</v>
      </c>
    </row>
    <row r="622" spans="1:7" x14ac:dyDescent="0.25">
      <c r="A622" s="2">
        <v>2013</v>
      </c>
      <c r="B622" s="2" t="s">
        <v>1034</v>
      </c>
      <c r="C622" s="2">
        <v>531.38763830000005</v>
      </c>
      <c r="D622" s="2">
        <v>531.38763830000005</v>
      </c>
      <c r="E622" s="2">
        <v>0.94160359434525442</v>
      </c>
      <c r="F622" s="2">
        <v>1</v>
      </c>
      <c r="G622" s="3">
        <v>1.8852867681356991E-2</v>
      </c>
    </row>
    <row r="623" spans="1:7" x14ac:dyDescent="0.25">
      <c r="A623" s="2">
        <v>2013</v>
      </c>
      <c r="B623" s="2" t="s">
        <v>1944</v>
      </c>
      <c r="C623" s="2">
        <v>659.32891197000004</v>
      </c>
      <c r="D623" s="2">
        <v>659.32891197000004</v>
      </c>
      <c r="E623" s="2">
        <v>0.94160359434525431</v>
      </c>
      <c r="F623" s="2">
        <v>2</v>
      </c>
      <c r="G623" s="3">
        <v>1.2568578454237993E-2</v>
      </c>
    </row>
    <row r="624" spans="1:7" x14ac:dyDescent="0.25">
      <c r="A624" s="2">
        <v>2013</v>
      </c>
      <c r="B624" s="2" t="s">
        <v>1945</v>
      </c>
      <c r="C624" s="2">
        <v>830.74002922</v>
      </c>
      <c r="D624" s="2">
        <v>830.74002922</v>
      </c>
      <c r="E624" s="2">
        <v>0.94160359434525431</v>
      </c>
      <c r="F624" s="2">
        <v>2</v>
      </c>
      <c r="G624" s="3">
        <v>1.2568578454237993E-2</v>
      </c>
    </row>
    <row r="625" spans="1:7" x14ac:dyDescent="0.25">
      <c r="A625" s="2">
        <v>2013</v>
      </c>
      <c r="B625" s="2" t="s">
        <v>1035</v>
      </c>
      <c r="C625" s="2">
        <v>830.74002922</v>
      </c>
      <c r="D625" s="2">
        <v>830.74002922</v>
      </c>
      <c r="E625" s="2">
        <v>0.94160359434525431</v>
      </c>
      <c r="F625" s="2">
        <v>3</v>
      </c>
      <c r="G625" s="3">
        <v>6.2842892271189965E-3</v>
      </c>
    </row>
    <row r="626" spans="1:7" x14ac:dyDescent="0.25">
      <c r="A626" s="2">
        <v>2013</v>
      </c>
      <c r="B626" s="2" t="s">
        <v>1036</v>
      </c>
      <c r="C626" s="2">
        <v>830.74002922</v>
      </c>
      <c r="D626" s="2">
        <v>830.74002922</v>
      </c>
      <c r="E626" s="2">
        <v>0.94160359434525442</v>
      </c>
      <c r="F626" s="2">
        <v>2</v>
      </c>
      <c r="G626" s="3">
        <v>4.3990024589832977E-2</v>
      </c>
    </row>
    <row r="627" spans="1:7" x14ac:dyDescent="0.25">
      <c r="A627" s="2">
        <v>2013</v>
      </c>
      <c r="B627" s="2" t="s">
        <v>1946</v>
      </c>
      <c r="C627" s="2">
        <v>830.74002922</v>
      </c>
      <c r="D627" s="2">
        <v>830.74002922</v>
      </c>
      <c r="E627" s="2">
        <v>0.94160359434525431</v>
      </c>
      <c r="F627" s="2">
        <v>3</v>
      </c>
      <c r="G627" s="3">
        <v>1.2568578454237993E-2</v>
      </c>
    </row>
    <row r="628" spans="1:7" x14ac:dyDescent="0.25">
      <c r="A628" s="2">
        <v>2013</v>
      </c>
      <c r="B628" s="2" t="s">
        <v>1038</v>
      </c>
      <c r="C628" s="2">
        <v>1040.8604912000001</v>
      </c>
      <c r="D628" s="2">
        <v>1040.8604912000001</v>
      </c>
      <c r="E628" s="2">
        <v>0.94160359434525431</v>
      </c>
      <c r="F628" s="2">
        <v>2</v>
      </c>
      <c r="G628" s="3">
        <v>1.2568578454237993E-2</v>
      </c>
    </row>
    <row r="629" spans="1:7" x14ac:dyDescent="0.25">
      <c r="A629" s="2">
        <v>2013</v>
      </c>
      <c r="B629" s="2" t="s">
        <v>1039</v>
      </c>
      <c r="C629" s="2">
        <v>30.958048460999997</v>
      </c>
      <c r="D629" s="2">
        <v>30.958048460999997</v>
      </c>
      <c r="E629" s="2">
        <v>0.94160359434525442</v>
      </c>
      <c r="F629" s="2">
        <v>25</v>
      </c>
      <c r="G629" s="3">
        <v>0.11940149531526094</v>
      </c>
    </row>
    <row r="630" spans="1:7" x14ac:dyDescent="0.25">
      <c r="A630" s="2">
        <v>2013</v>
      </c>
      <c r="B630" s="2" t="s">
        <v>1040</v>
      </c>
      <c r="C630" s="2">
        <v>1963.6346136</v>
      </c>
      <c r="D630" s="2">
        <v>1963.6346136</v>
      </c>
      <c r="E630" s="2">
        <v>0.94160359434525442</v>
      </c>
      <c r="F630" s="2">
        <v>4</v>
      </c>
      <c r="G630" s="3">
        <v>7.5411470725427962E-2</v>
      </c>
    </row>
    <row r="631" spans="1:7" x14ac:dyDescent="0.25">
      <c r="A631" s="2">
        <v>2013</v>
      </c>
      <c r="B631" s="2" t="s">
        <v>1947</v>
      </c>
      <c r="C631" s="2">
        <v>1304.3759858000001</v>
      </c>
      <c r="D631" s="2">
        <v>1304.3759858000001</v>
      </c>
      <c r="E631" s="2">
        <v>0.94160359434525431</v>
      </c>
      <c r="F631" s="2">
        <v>3</v>
      </c>
      <c r="G631" s="3">
        <v>6.2842892271189965E-3</v>
      </c>
    </row>
    <row r="632" spans="1:7" x14ac:dyDescent="0.25">
      <c r="A632" s="2">
        <v>2013</v>
      </c>
      <c r="B632" s="2" t="s">
        <v>1948</v>
      </c>
      <c r="C632" s="2">
        <v>1304.3759858000001</v>
      </c>
      <c r="D632" s="2">
        <v>1304.3759858000001</v>
      </c>
      <c r="E632" s="2">
        <v>0.94160359434525431</v>
      </c>
      <c r="F632" s="2">
        <v>3</v>
      </c>
      <c r="G632" s="3">
        <v>6.2842892271189965E-3</v>
      </c>
    </row>
    <row r="633" spans="1:7" x14ac:dyDescent="0.25">
      <c r="A633" s="2">
        <v>2013</v>
      </c>
      <c r="B633" s="2" t="s">
        <v>1041</v>
      </c>
      <c r="C633" s="2">
        <v>1065.6147648000001</v>
      </c>
      <c r="D633" s="2">
        <v>1065.6147648000001</v>
      </c>
      <c r="E633" s="2">
        <v>0.94160359434525442</v>
      </c>
      <c r="F633" s="2">
        <v>1</v>
      </c>
      <c r="G633" s="3">
        <v>1.8852867681356991E-2</v>
      </c>
    </row>
    <row r="634" spans="1:7" x14ac:dyDescent="0.25">
      <c r="A634" s="2">
        <v>2013</v>
      </c>
      <c r="B634" s="2" t="s">
        <v>1957</v>
      </c>
      <c r="C634" s="2">
        <v>94.698955431000002</v>
      </c>
      <c r="D634" s="2">
        <v>94.698955431000002</v>
      </c>
      <c r="E634" s="2">
        <v>0.94160359434525442</v>
      </c>
      <c r="F634" s="2">
        <v>12</v>
      </c>
      <c r="G634" s="3">
        <v>3.1421446135594985E-2</v>
      </c>
    </row>
    <row r="635" spans="1:7" x14ac:dyDescent="0.25">
      <c r="A635" s="2">
        <v>2013</v>
      </c>
      <c r="B635" s="2" t="s">
        <v>1088</v>
      </c>
      <c r="C635" s="2">
        <v>117.78932408</v>
      </c>
      <c r="D635" s="2">
        <v>117.78932408</v>
      </c>
      <c r="E635" s="2">
        <v>0.94160359434525431</v>
      </c>
      <c r="F635" s="2">
        <v>16</v>
      </c>
      <c r="G635" s="3">
        <v>0.10054862763390394</v>
      </c>
    </row>
    <row r="636" spans="1:7" x14ac:dyDescent="0.25">
      <c r="A636" s="2">
        <v>2013</v>
      </c>
      <c r="B636" s="2" t="s">
        <v>1089</v>
      </c>
      <c r="C636" s="2">
        <v>117.78932408</v>
      </c>
      <c r="D636" s="2">
        <v>117.78932408</v>
      </c>
      <c r="E636" s="2">
        <v>0.94160359434525431</v>
      </c>
      <c r="F636" s="2">
        <v>3</v>
      </c>
      <c r="G636" s="3">
        <v>6.2842892271189965E-3</v>
      </c>
    </row>
    <row r="637" spans="1:7" x14ac:dyDescent="0.25">
      <c r="A637" s="2">
        <v>2013</v>
      </c>
      <c r="B637" s="2" t="s">
        <v>1958</v>
      </c>
      <c r="C637" s="2">
        <v>117.78932408</v>
      </c>
      <c r="D637" s="2">
        <v>117.78932408</v>
      </c>
      <c r="E637" s="2">
        <v>0.94160359434525431</v>
      </c>
      <c r="F637" s="2">
        <v>3</v>
      </c>
      <c r="G637" s="3">
        <v>6.2842892271189965E-3</v>
      </c>
    </row>
    <row r="638" spans="1:7" x14ac:dyDescent="0.25">
      <c r="A638" s="2">
        <v>2013</v>
      </c>
      <c r="B638" s="2" t="s">
        <v>1959</v>
      </c>
      <c r="C638" s="2">
        <v>117.78932408</v>
      </c>
      <c r="D638" s="2">
        <v>117.78932408</v>
      </c>
      <c r="E638" s="2">
        <v>0.94160359434525431</v>
      </c>
      <c r="F638" s="2">
        <v>4</v>
      </c>
      <c r="G638" s="3">
        <v>6.2842892271189965E-3</v>
      </c>
    </row>
    <row r="639" spans="1:7" x14ac:dyDescent="0.25">
      <c r="A639" s="2">
        <v>2013</v>
      </c>
      <c r="B639" s="2" t="s">
        <v>1090</v>
      </c>
      <c r="C639" s="2">
        <v>117.78932408</v>
      </c>
      <c r="D639" s="2">
        <v>117.78932408</v>
      </c>
      <c r="E639" s="2">
        <v>0.94160359434525442</v>
      </c>
      <c r="F639" s="2">
        <v>6</v>
      </c>
      <c r="G639" s="3">
        <v>1.8852867681356991E-2</v>
      </c>
    </row>
    <row r="640" spans="1:7" x14ac:dyDescent="0.25">
      <c r="A640" s="2">
        <v>2013</v>
      </c>
      <c r="B640" s="2" t="s">
        <v>1091</v>
      </c>
      <c r="C640" s="2">
        <v>656.39450472999999</v>
      </c>
      <c r="D640" s="2">
        <v>656.39450472999999</v>
      </c>
      <c r="E640" s="2">
        <v>0.94160359434525431</v>
      </c>
      <c r="F640" s="2">
        <v>2</v>
      </c>
      <c r="G640" s="3">
        <v>6.2842892271189965E-3</v>
      </c>
    </row>
    <row r="641" spans="1:7" x14ac:dyDescent="0.25">
      <c r="A641" s="2">
        <v>2013</v>
      </c>
      <c r="B641" s="2" t="s">
        <v>1092</v>
      </c>
      <c r="C641" s="2">
        <v>656.39450472999999</v>
      </c>
      <c r="D641" s="2">
        <v>656.39450472999999</v>
      </c>
      <c r="E641" s="2">
        <v>1.3966599492392544</v>
      </c>
      <c r="F641" s="2">
        <v>9</v>
      </c>
      <c r="G641" s="3">
        <v>2.0628428922711901</v>
      </c>
    </row>
    <row r="642" spans="1:7" x14ac:dyDescent="0.25">
      <c r="A642" s="2">
        <v>2013</v>
      </c>
      <c r="B642" s="2" t="s">
        <v>1093</v>
      </c>
      <c r="C642" s="2">
        <v>656.39450472999999</v>
      </c>
      <c r="D642" s="2">
        <v>656.39450472999999</v>
      </c>
      <c r="E642" s="2">
        <v>0.76665607150898496</v>
      </c>
      <c r="F642" s="2">
        <v>6</v>
      </c>
      <c r="G642" s="3">
        <v>8.0251371569084764</v>
      </c>
    </row>
    <row r="643" spans="1:7" x14ac:dyDescent="0.25">
      <c r="A643" s="2">
        <v>2013</v>
      </c>
      <c r="B643" s="2" t="s">
        <v>1094</v>
      </c>
      <c r="C643" s="2">
        <v>656.39450472999999</v>
      </c>
      <c r="D643" s="2">
        <v>656.39450472999999</v>
      </c>
      <c r="E643" s="2">
        <v>1.1899759345909653</v>
      </c>
      <c r="F643" s="2">
        <v>15</v>
      </c>
      <c r="G643" s="3">
        <v>3.0062842892271191</v>
      </c>
    </row>
    <row r="644" spans="1:7" x14ac:dyDescent="0.25">
      <c r="A644" s="2">
        <v>2013</v>
      </c>
      <c r="B644" s="2" t="s">
        <v>1095</v>
      </c>
      <c r="C644" s="2">
        <v>1507.158529</v>
      </c>
      <c r="D644" s="2">
        <v>1507.158529</v>
      </c>
      <c r="E644" s="2">
        <v>0.66138678655463268</v>
      </c>
      <c r="F644" s="2">
        <v>4</v>
      </c>
      <c r="G644" s="3">
        <v>1</v>
      </c>
    </row>
    <row r="645" spans="1:7" x14ac:dyDescent="0.25">
      <c r="A645" s="2">
        <v>2013</v>
      </c>
      <c r="B645" s="2" t="s">
        <v>1961</v>
      </c>
      <c r="C645" s="2">
        <v>1507.158529</v>
      </c>
      <c r="D645" s="2">
        <v>1507.158529</v>
      </c>
      <c r="E645" s="2">
        <v>0.94160359434525431</v>
      </c>
      <c r="F645" s="2">
        <v>4</v>
      </c>
      <c r="G645" s="3">
        <v>6.2842892271189965E-3</v>
      </c>
    </row>
    <row r="646" spans="1:7" x14ac:dyDescent="0.25">
      <c r="A646" s="2">
        <v>2013</v>
      </c>
      <c r="B646" s="2" t="s">
        <v>1096</v>
      </c>
      <c r="C646" s="2">
        <v>1507.158529</v>
      </c>
      <c r="D646" s="2">
        <v>1507.158529</v>
      </c>
      <c r="E646" s="2">
        <v>0.94160359434525431</v>
      </c>
      <c r="F646" s="2">
        <v>4</v>
      </c>
      <c r="G646" s="3">
        <v>5.0274313816951972E-2</v>
      </c>
    </row>
    <row r="647" spans="1:7" x14ac:dyDescent="0.25">
      <c r="A647" s="2">
        <v>2013</v>
      </c>
      <c r="B647" s="2" t="s">
        <v>1097</v>
      </c>
      <c r="C647" s="2">
        <v>10.068653126999999</v>
      </c>
      <c r="D647" s="2">
        <v>10.068653126999999</v>
      </c>
      <c r="E647" s="2">
        <v>1.1012319164431388</v>
      </c>
      <c r="F647" s="2">
        <v>20</v>
      </c>
      <c r="G647" s="3">
        <v>11.227781589725428</v>
      </c>
    </row>
    <row r="648" spans="1:7" x14ac:dyDescent="0.25">
      <c r="A648" s="2">
        <v>2013</v>
      </c>
      <c r="B648" s="2" t="s">
        <v>1962</v>
      </c>
      <c r="C648" s="2">
        <v>1198.1655330999999</v>
      </c>
      <c r="D648" s="2">
        <v>1198.1655330999999</v>
      </c>
      <c r="E648" s="2">
        <v>0.94160359434525431</v>
      </c>
      <c r="F648" s="2">
        <v>2</v>
      </c>
      <c r="G648" s="3">
        <v>6.2842892271189965E-3</v>
      </c>
    </row>
    <row r="649" spans="1:7" x14ac:dyDescent="0.25">
      <c r="A649" s="2">
        <v>2013</v>
      </c>
      <c r="B649" s="2" t="s">
        <v>1963</v>
      </c>
      <c r="C649" s="2">
        <v>28.783951097999999</v>
      </c>
      <c r="D649" s="2">
        <v>28.783951097999999</v>
      </c>
      <c r="E649" s="2">
        <v>0.94160359434525431</v>
      </c>
      <c r="F649" s="2">
        <v>2</v>
      </c>
      <c r="G649" s="3">
        <v>6.2842892271189965E-3</v>
      </c>
    </row>
    <row r="650" spans="1:7" x14ac:dyDescent="0.25">
      <c r="A650" s="2">
        <v>2013</v>
      </c>
      <c r="B650" s="2" t="s">
        <v>1098</v>
      </c>
      <c r="C650" s="2">
        <v>28.783951097999999</v>
      </c>
      <c r="D650" s="2">
        <v>28.783951097999999</v>
      </c>
      <c r="E650" s="2">
        <v>1.6755131926050697</v>
      </c>
      <c r="F650" s="2">
        <v>5</v>
      </c>
      <c r="G650" s="3">
        <v>1.040310015</v>
      </c>
    </row>
    <row r="651" spans="1:7" x14ac:dyDescent="0.25">
      <c r="A651" s="2">
        <v>2013</v>
      </c>
      <c r="B651" s="2" t="s">
        <v>1099</v>
      </c>
      <c r="C651" s="2">
        <v>6.8923189411000001</v>
      </c>
      <c r="D651" s="2">
        <v>6.8923189411000001</v>
      </c>
      <c r="E651" s="2">
        <v>1.895975454967358</v>
      </c>
      <c r="F651" s="2">
        <v>4</v>
      </c>
      <c r="G651" s="3">
        <v>0.49706648599999997</v>
      </c>
    </row>
    <row r="652" spans="1:7" x14ac:dyDescent="0.25">
      <c r="A652" s="2">
        <v>2013</v>
      </c>
      <c r="B652" s="2" t="s">
        <v>1105</v>
      </c>
      <c r="C652" s="2">
        <v>428.57251601000002</v>
      </c>
      <c r="D652" s="2">
        <v>428.57251601000002</v>
      </c>
      <c r="E652" s="2">
        <v>0.94160359434525431</v>
      </c>
      <c r="F652" s="2">
        <v>8</v>
      </c>
      <c r="G652" s="3">
        <v>1.2568578454237993E-2</v>
      </c>
    </row>
    <row r="653" spans="1:7" x14ac:dyDescent="0.25">
      <c r="A653" s="2">
        <v>2013</v>
      </c>
      <c r="B653" s="2" t="s">
        <v>1130</v>
      </c>
      <c r="C653" s="2">
        <v>2474.3809532</v>
      </c>
      <c r="D653" s="2">
        <v>2474.3809532</v>
      </c>
      <c r="E653" s="2">
        <v>0.9708317136211525</v>
      </c>
      <c r="F653" s="2">
        <v>1</v>
      </c>
      <c r="G653" s="3">
        <v>4.0628428922711901</v>
      </c>
    </row>
    <row r="654" spans="1:7" x14ac:dyDescent="0.25">
      <c r="A654" s="2">
        <v>2013</v>
      </c>
      <c r="B654" s="2" t="s">
        <v>1979</v>
      </c>
      <c r="C654" s="2">
        <v>380.97520506000001</v>
      </c>
      <c r="D654" s="2">
        <v>380.97520506000001</v>
      </c>
      <c r="E654" s="2">
        <v>0.94160359434525431</v>
      </c>
      <c r="F654" s="2">
        <v>2</v>
      </c>
      <c r="G654" s="3">
        <v>6.2842892271189965E-3</v>
      </c>
    </row>
    <row r="655" spans="1:7" x14ac:dyDescent="0.25">
      <c r="A655" s="2">
        <v>2013</v>
      </c>
      <c r="B655" s="2" t="s">
        <v>1134</v>
      </c>
      <c r="C655" s="2">
        <v>380.97520506000001</v>
      </c>
      <c r="D655" s="2">
        <v>380.97520506000001</v>
      </c>
      <c r="E655" s="2">
        <v>0.94160359434525431</v>
      </c>
      <c r="F655" s="2">
        <v>4</v>
      </c>
      <c r="G655" s="3">
        <v>2.5137156908475986E-2</v>
      </c>
    </row>
    <row r="656" spans="1:7" x14ac:dyDescent="0.25">
      <c r="A656" s="2">
        <v>2013</v>
      </c>
      <c r="B656" s="2" t="s">
        <v>1135</v>
      </c>
      <c r="C656" s="2">
        <v>429.07211192</v>
      </c>
      <c r="D656" s="2">
        <v>429.07211192</v>
      </c>
      <c r="E656" s="2">
        <v>0.94160359434525442</v>
      </c>
      <c r="F656" s="2">
        <v>9</v>
      </c>
      <c r="G656" s="3">
        <v>3.1421446135594985E-2</v>
      </c>
    </row>
    <row r="657" spans="1:7" x14ac:dyDescent="0.25">
      <c r="A657" s="2">
        <v>2013</v>
      </c>
      <c r="B657" s="2" t="s">
        <v>1136</v>
      </c>
      <c r="C657" s="2">
        <v>74.057937459000001</v>
      </c>
      <c r="D657" s="2">
        <v>74.057937459000001</v>
      </c>
      <c r="E657" s="2">
        <v>0.94160359434525431</v>
      </c>
      <c r="F657" s="2">
        <v>1</v>
      </c>
      <c r="G657" s="3">
        <v>6.2842892271189965E-3</v>
      </c>
    </row>
    <row r="658" spans="1:7" x14ac:dyDescent="0.25">
      <c r="A658" s="2">
        <v>2013</v>
      </c>
      <c r="B658" s="2" t="s">
        <v>1137</v>
      </c>
      <c r="C658" s="2">
        <v>278.18471133000003</v>
      </c>
      <c r="D658" s="2">
        <v>278.18471133000003</v>
      </c>
      <c r="E658" s="2">
        <v>1.0582188584549912</v>
      </c>
      <c r="F658" s="2">
        <v>2</v>
      </c>
      <c r="G658" s="3">
        <v>1.3599822015</v>
      </c>
    </row>
    <row r="659" spans="1:7" x14ac:dyDescent="0.25">
      <c r="A659" s="2">
        <v>2013</v>
      </c>
      <c r="B659" s="2" t="s">
        <v>1138</v>
      </c>
      <c r="C659" s="2">
        <v>998.36756224999999</v>
      </c>
      <c r="D659" s="2">
        <v>998.36756224999999</v>
      </c>
      <c r="E659" s="2">
        <v>0.94160359434525431</v>
      </c>
      <c r="F659" s="2">
        <v>1</v>
      </c>
      <c r="G659" s="3">
        <v>1.2568578454237993E-2</v>
      </c>
    </row>
    <row r="660" spans="1:7" x14ac:dyDescent="0.25">
      <c r="A660" s="2">
        <v>2013</v>
      </c>
      <c r="B660" s="2" t="s">
        <v>1139</v>
      </c>
      <c r="C660" s="2">
        <v>998.36756224999999</v>
      </c>
      <c r="D660" s="2">
        <v>998.36756224999999</v>
      </c>
      <c r="E660" s="2">
        <v>0.94160359434525442</v>
      </c>
      <c r="F660" s="2">
        <v>1</v>
      </c>
      <c r="G660" s="3">
        <v>0.31421446135594983</v>
      </c>
    </row>
    <row r="661" spans="1:7" x14ac:dyDescent="0.25">
      <c r="A661" s="2">
        <v>2013</v>
      </c>
      <c r="B661" s="2" t="s">
        <v>1140</v>
      </c>
      <c r="C661" s="2">
        <v>1090.3130659999999</v>
      </c>
      <c r="D661" s="2">
        <v>1090.3130659999999</v>
      </c>
      <c r="E661" s="2">
        <v>0.94160359434525431</v>
      </c>
      <c r="F661" s="2">
        <v>1</v>
      </c>
      <c r="G661" s="3">
        <v>6.2842892271189965E-3</v>
      </c>
    </row>
    <row r="662" spans="1:7" x14ac:dyDescent="0.25">
      <c r="A662" s="2">
        <v>2013</v>
      </c>
      <c r="B662" s="2" t="s">
        <v>1141</v>
      </c>
      <c r="C662" s="2">
        <v>1090.3130659999999</v>
      </c>
      <c r="D662" s="2">
        <v>1090.3130659999999</v>
      </c>
      <c r="E662" s="2">
        <v>0.94160359434525431</v>
      </c>
      <c r="F662" s="2">
        <v>1</v>
      </c>
      <c r="G662" s="3">
        <v>6.2842892271189965E-3</v>
      </c>
    </row>
    <row r="663" spans="1:7" x14ac:dyDescent="0.25">
      <c r="A663" s="2">
        <v>2013</v>
      </c>
      <c r="B663" s="2" t="s">
        <v>1142</v>
      </c>
      <c r="C663" s="2">
        <v>308.12680741999998</v>
      </c>
      <c r="D663" s="2">
        <v>308.12680741999998</v>
      </c>
      <c r="E663" s="2">
        <v>0.94160359434525442</v>
      </c>
      <c r="F663" s="2">
        <v>2</v>
      </c>
      <c r="G663" s="3">
        <v>1.8852867681356991E-2</v>
      </c>
    </row>
    <row r="664" spans="1:7" x14ac:dyDescent="0.25">
      <c r="A664" s="2">
        <v>2013</v>
      </c>
      <c r="B664" s="2" t="s">
        <v>1980</v>
      </c>
      <c r="C664" s="2">
        <v>3291.6466823999999</v>
      </c>
      <c r="D664" s="2">
        <v>3291.6466823999999</v>
      </c>
      <c r="E664" s="2">
        <v>0.94160359434525431</v>
      </c>
      <c r="F664" s="2">
        <v>3</v>
      </c>
      <c r="G664" s="3">
        <v>6.2842892271189965E-3</v>
      </c>
    </row>
    <row r="665" spans="1:7" x14ac:dyDescent="0.25">
      <c r="A665" s="2">
        <v>2013</v>
      </c>
      <c r="B665" s="2" t="s">
        <v>1143</v>
      </c>
      <c r="C665" s="2">
        <v>4887.1928448999997</v>
      </c>
      <c r="D665" s="2">
        <v>4887.1928448999997</v>
      </c>
      <c r="E665" s="2">
        <v>0.94160359434525442</v>
      </c>
      <c r="F665" s="2">
        <v>1</v>
      </c>
      <c r="G665" s="3">
        <v>1.8852867681356991E-2</v>
      </c>
    </row>
    <row r="666" spans="1:7" x14ac:dyDescent="0.25">
      <c r="A666" s="2">
        <v>2013</v>
      </c>
      <c r="B666" s="2" t="s">
        <v>1144</v>
      </c>
      <c r="C666" s="2">
        <v>871.45286297999996</v>
      </c>
      <c r="D666" s="2">
        <v>871.45286297999996</v>
      </c>
      <c r="E666" s="2">
        <v>0.94160359434525442</v>
      </c>
      <c r="F666" s="2">
        <v>4</v>
      </c>
      <c r="G666" s="3">
        <v>0.12568578454237994</v>
      </c>
    </row>
    <row r="667" spans="1:7" x14ac:dyDescent="0.25">
      <c r="A667" s="2">
        <v>2013</v>
      </c>
      <c r="B667" s="2" t="s">
        <v>1145</v>
      </c>
      <c r="C667" s="2">
        <v>66.023449065999998</v>
      </c>
      <c r="D667" s="2">
        <v>66.023449065999998</v>
      </c>
      <c r="E667" s="2">
        <v>0.94160359434525431</v>
      </c>
      <c r="F667" s="2">
        <v>1</v>
      </c>
      <c r="G667" s="3">
        <v>6.2842892271189965E-3</v>
      </c>
    </row>
    <row r="668" spans="1:7" x14ac:dyDescent="0.25">
      <c r="A668" s="2">
        <v>2013</v>
      </c>
      <c r="B668" s="2" t="s">
        <v>1146</v>
      </c>
      <c r="C668" s="2">
        <v>2540.0816100000002</v>
      </c>
      <c r="D668" s="2">
        <v>2540.0816100000002</v>
      </c>
      <c r="E668" s="2">
        <v>0.94160359434525431</v>
      </c>
      <c r="F668" s="2">
        <v>2</v>
      </c>
      <c r="G668" s="3">
        <v>1.2568578454237993E-2</v>
      </c>
    </row>
    <row r="669" spans="1:7" x14ac:dyDescent="0.25">
      <c r="A669" s="2">
        <v>2013</v>
      </c>
      <c r="B669" s="2" t="s">
        <v>1147</v>
      </c>
      <c r="C669" s="2">
        <v>2540.0816100000002</v>
      </c>
      <c r="D669" s="2">
        <v>2540.0816100000002</v>
      </c>
      <c r="E669" s="2">
        <v>0.94160359434525442</v>
      </c>
      <c r="F669" s="2">
        <v>4</v>
      </c>
      <c r="G669" s="3">
        <v>4.3990024589832977E-2</v>
      </c>
    </row>
    <row r="670" spans="1:7" x14ac:dyDescent="0.25">
      <c r="A670" s="2">
        <v>2013</v>
      </c>
      <c r="B670" s="2" t="s">
        <v>1148</v>
      </c>
      <c r="C670" s="2">
        <v>62.499226593000003</v>
      </c>
      <c r="D670" s="2">
        <v>62.499226593000003</v>
      </c>
      <c r="E670" s="2">
        <v>1.1254061904804311</v>
      </c>
      <c r="F670" s="2">
        <v>49</v>
      </c>
      <c r="G670" s="3">
        <v>9.4812970649559514</v>
      </c>
    </row>
    <row r="671" spans="1:7" x14ac:dyDescent="0.25">
      <c r="A671" s="2">
        <v>2013</v>
      </c>
      <c r="B671" s="2" t="s">
        <v>1166</v>
      </c>
      <c r="C671" s="2">
        <v>199.92040574999999</v>
      </c>
      <c r="D671" s="2">
        <v>199.92040574999999</v>
      </c>
      <c r="E671" s="2">
        <v>0.94160359434525442</v>
      </c>
      <c r="F671" s="2">
        <v>9</v>
      </c>
      <c r="G671" s="3">
        <v>0.18852867681356988</v>
      </c>
    </row>
    <row r="672" spans="1:7" x14ac:dyDescent="0.25">
      <c r="A672" s="2">
        <v>2013</v>
      </c>
      <c r="B672" s="2" t="s">
        <v>1167</v>
      </c>
      <c r="C672" s="2">
        <v>177.58485836</v>
      </c>
      <c r="D672" s="2">
        <v>177.58485836</v>
      </c>
      <c r="E672" s="2">
        <v>0.94160359434525442</v>
      </c>
      <c r="F672" s="2">
        <v>9</v>
      </c>
      <c r="G672" s="3">
        <v>6.2842892271189971E-2</v>
      </c>
    </row>
    <row r="673" spans="1:7" x14ac:dyDescent="0.25">
      <c r="A673" s="2">
        <v>2013</v>
      </c>
      <c r="B673" s="2" t="s">
        <v>1168</v>
      </c>
      <c r="C673" s="2">
        <v>177.58485836</v>
      </c>
      <c r="D673" s="2">
        <v>177.58485836</v>
      </c>
      <c r="E673" s="2">
        <v>0.94160359434525431</v>
      </c>
      <c r="F673" s="2">
        <v>4</v>
      </c>
      <c r="G673" s="3">
        <v>6.2842892271189965E-3</v>
      </c>
    </row>
    <row r="674" spans="1:7" x14ac:dyDescent="0.25">
      <c r="A674" s="2">
        <v>2013</v>
      </c>
      <c r="B674" s="2" t="s">
        <v>1169</v>
      </c>
      <c r="C674" s="2">
        <v>177.58485836</v>
      </c>
      <c r="D674" s="2">
        <v>177.58485836</v>
      </c>
      <c r="E674" s="2">
        <v>0.84152994677461479</v>
      </c>
      <c r="F674" s="2">
        <v>4</v>
      </c>
      <c r="G674" s="3">
        <v>1.0377057353627139</v>
      </c>
    </row>
    <row r="675" spans="1:7" x14ac:dyDescent="0.25">
      <c r="A675" s="2">
        <v>2013</v>
      </c>
      <c r="B675" s="2" t="s">
        <v>1170</v>
      </c>
      <c r="C675" s="2">
        <v>177.58485836</v>
      </c>
      <c r="D675" s="2">
        <v>177.58485836</v>
      </c>
      <c r="E675" s="2">
        <v>0.94160359434525431</v>
      </c>
      <c r="F675" s="2">
        <v>3</v>
      </c>
      <c r="G675" s="3">
        <v>6.2842892271189965E-3</v>
      </c>
    </row>
    <row r="676" spans="1:7" x14ac:dyDescent="0.25">
      <c r="A676" s="2">
        <v>2013</v>
      </c>
      <c r="B676" s="2" t="s">
        <v>1984</v>
      </c>
      <c r="C676" s="2">
        <v>1547.3898991999999</v>
      </c>
      <c r="D676" s="2">
        <v>1547.3898991999999</v>
      </c>
      <c r="E676" s="2">
        <v>0.94160359434525442</v>
      </c>
      <c r="F676" s="2">
        <v>2</v>
      </c>
      <c r="G676" s="3">
        <v>8.1695759952546951E-2</v>
      </c>
    </row>
    <row r="677" spans="1:7" x14ac:dyDescent="0.25">
      <c r="A677" s="2">
        <v>2013</v>
      </c>
      <c r="B677" s="2" t="s">
        <v>1171</v>
      </c>
      <c r="C677" s="2">
        <v>10.068653126999999</v>
      </c>
      <c r="D677" s="2">
        <v>10.068653126999999</v>
      </c>
      <c r="E677" s="2">
        <v>1.3329267740089294</v>
      </c>
      <c r="F677" s="2">
        <v>3</v>
      </c>
      <c r="G677" s="3">
        <v>2.2304740237999998</v>
      </c>
    </row>
    <row r="678" spans="1:7" x14ac:dyDescent="0.25">
      <c r="A678" s="2">
        <v>2013</v>
      </c>
      <c r="B678" s="2" t="s">
        <v>1172</v>
      </c>
      <c r="C678" s="2">
        <v>23.850390305999998</v>
      </c>
      <c r="D678" s="2">
        <v>23.850390305999998</v>
      </c>
      <c r="E678" s="2">
        <v>1.4691928774596099</v>
      </c>
      <c r="F678" s="2">
        <v>9</v>
      </c>
      <c r="G678" s="3">
        <v>2.1287180928355949</v>
      </c>
    </row>
    <row r="679" spans="1:7" x14ac:dyDescent="0.25">
      <c r="A679" s="2">
        <v>2013</v>
      </c>
      <c r="B679" s="2" t="s">
        <v>1173</v>
      </c>
      <c r="C679" s="2">
        <v>23.914783588999999</v>
      </c>
      <c r="D679" s="2">
        <v>23.914783588999999</v>
      </c>
      <c r="E679" s="2">
        <v>0.94160359434525442</v>
      </c>
      <c r="F679" s="2">
        <v>25</v>
      </c>
      <c r="G679" s="3">
        <v>6.2842892271189971E-2</v>
      </c>
    </row>
    <row r="680" spans="1:7" x14ac:dyDescent="0.25">
      <c r="A680" s="2">
        <v>2013</v>
      </c>
      <c r="B680" s="2" t="s">
        <v>1174</v>
      </c>
      <c r="C680" s="2">
        <v>23.914783588999999</v>
      </c>
      <c r="D680" s="2">
        <v>23.914783588999999</v>
      </c>
      <c r="E680" s="2">
        <v>1.0548258696184449</v>
      </c>
      <c r="F680" s="2">
        <v>9</v>
      </c>
      <c r="G680" s="3">
        <v>4.3197551133423806</v>
      </c>
    </row>
    <row r="681" spans="1:7" x14ac:dyDescent="0.25">
      <c r="A681" s="2">
        <v>2013</v>
      </c>
      <c r="B681" s="2" t="s">
        <v>1175</v>
      </c>
      <c r="C681" s="2">
        <v>23.914783588999999</v>
      </c>
      <c r="D681" s="2">
        <v>23.914783588999999</v>
      </c>
      <c r="E681" s="2">
        <v>0.94160359434525431</v>
      </c>
      <c r="F681" s="2">
        <v>4</v>
      </c>
      <c r="G681" s="3">
        <v>6.2842892271189965E-3</v>
      </c>
    </row>
    <row r="682" spans="1:7" x14ac:dyDescent="0.25">
      <c r="A682" s="2">
        <v>2013</v>
      </c>
      <c r="B682" s="2" t="s">
        <v>1985</v>
      </c>
      <c r="C682" s="2">
        <v>23.914783588999999</v>
      </c>
      <c r="D682" s="2">
        <v>23.914783588999999</v>
      </c>
      <c r="E682" s="2">
        <v>0.94160359434525431</v>
      </c>
      <c r="F682" s="2">
        <v>4</v>
      </c>
      <c r="G682" s="3">
        <v>6.2842892271189965E-3</v>
      </c>
    </row>
    <row r="683" spans="1:7" x14ac:dyDescent="0.25">
      <c r="A683" s="2">
        <v>2013</v>
      </c>
      <c r="B683" s="2" t="s">
        <v>1986</v>
      </c>
      <c r="C683" s="2">
        <v>24.449648183000001</v>
      </c>
      <c r="D683" s="2">
        <v>24.449648183000001</v>
      </c>
      <c r="E683" s="2">
        <v>0.94160359434525431</v>
      </c>
      <c r="F683" s="2">
        <v>6</v>
      </c>
      <c r="G683" s="3">
        <v>6.2842892271189965E-3</v>
      </c>
    </row>
    <row r="684" spans="1:7" x14ac:dyDescent="0.25">
      <c r="A684" s="2">
        <v>2013</v>
      </c>
      <c r="B684" s="2" t="s">
        <v>1184</v>
      </c>
      <c r="C684" s="2">
        <v>275.20584989999998</v>
      </c>
      <c r="D684" s="2">
        <v>275.20584989999998</v>
      </c>
      <c r="E684" s="2">
        <v>0.94160359434525431</v>
      </c>
      <c r="F684" s="2">
        <v>3</v>
      </c>
      <c r="G684" s="3">
        <v>6.2842892271189965E-3</v>
      </c>
    </row>
    <row r="685" spans="1:7" x14ac:dyDescent="0.25">
      <c r="A685" s="2">
        <v>2013</v>
      </c>
      <c r="B685" s="2" t="s">
        <v>1186</v>
      </c>
      <c r="C685" s="2">
        <v>361.93271391000002</v>
      </c>
      <c r="D685" s="2">
        <v>361.93271391000002</v>
      </c>
      <c r="E685" s="2">
        <v>0.89569974077127867</v>
      </c>
      <c r="F685" s="2">
        <v>4</v>
      </c>
      <c r="G685" s="3">
        <v>2.0502743138169519</v>
      </c>
    </row>
    <row r="686" spans="1:7" x14ac:dyDescent="0.25">
      <c r="A686" s="2">
        <v>2013</v>
      </c>
      <c r="B686" s="2" t="s">
        <v>1187</v>
      </c>
      <c r="C686" s="2">
        <v>16.098878672000001</v>
      </c>
      <c r="D686" s="2">
        <v>16.098878672000001</v>
      </c>
      <c r="E686" s="2">
        <v>0.94160359434525442</v>
      </c>
      <c r="F686" s="2">
        <v>24</v>
      </c>
      <c r="G686" s="3">
        <v>6.2842892271189971E-2</v>
      </c>
    </row>
    <row r="687" spans="1:7" x14ac:dyDescent="0.25">
      <c r="A687" s="2">
        <v>2013</v>
      </c>
      <c r="B687" s="2" t="s">
        <v>1188</v>
      </c>
      <c r="C687" s="2">
        <v>268.31011913999998</v>
      </c>
      <c r="D687" s="2">
        <v>268.31011913999998</v>
      </c>
      <c r="E687" s="2">
        <v>0.97003395361346134</v>
      </c>
      <c r="F687" s="2">
        <v>4</v>
      </c>
      <c r="G687" s="3">
        <v>1</v>
      </c>
    </row>
    <row r="688" spans="1:7" x14ac:dyDescent="0.25">
      <c r="A688" s="2">
        <v>2013</v>
      </c>
      <c r="B688" s="2" t="s">
        <v>1989</v>
      </c>
      <c r="C688" s="2">
        <v>516.60639877999995</v>
      </c>
      <c r="D688" s="2">
        <v>516.60639877999995</v>
      </c>
      <c r="E688" s="2">
        <v>0.94160359434525431</v>
      </c>
      <c r="F688" s="2">
        <v>2</v>
      </c>
      <c r="G688" s="3">
        <v>6.2842892271189965E-3</v>
      </c>
    </row>
    <row r="689" spans="1:7" x14ac:dyDescent="0.25">
      <c r="A689" s="2">
        <v>2013</v>
      </c>
      <c r="B689" s="2" t="s">
        <v>1991</v>
      </c>
      <c r="C689" s="2">
        <v>2464.2889307</v>
      </c>
      <c r="D689" s="2">
        <v>2464.2889307</v>
      </c>
      <c r="E689" s="2">
        <v>1.2345886682353142</v>
      </c>
      <c r="F689" s="2">
        <v>2</v>
      </c>
      <c r="G689" s="3">
        <v>5</v>
      </c>
    </row>
    <row r="690" spans="1:7" x14ac:dyDescent="0.25">
      <c r="A690" s="2">
        <v>2013</v>
      </c>
      <c r="B690" s="2" t="s">
        <v>1992</v>
      </c>
      <c r="C690" s="2">
        <v>358.94624282000001</v>
      </c>
      <c r="D690" s="2">
        <v>358.94624282000001</v>
      </c>
      <c r="E690" s="2">
        <v>0.94160359434525442</v>
      </c>
      <c r="F690" s="2">
        <v>2</v>
      </c>
      <c r="G690" s="3">
        <v>1.8852867681356991E-2</v>
      </c>
    </row>
    <row r="691" spans="1:7" x14ac:dyDescent="0.25">
      <c r="A691" s="2">
        <v>2013</v>
      </c>
      <c r="B691" s="2" t="s">
        <v>1192</v>
      </c>
      <c r="C691" s="2">
        <v>1628.1197866</v>
      </c>
      <c r="D691" s="2">
        <v>1628.1197866</v>
      </c>
      <c r="E691" s="2">
        <v>0.94160359434525431</v>
      </c>
      <c r="F691" s="2">
        <v>1</v>
      </c>
      <c r="G691" s="3">
        <v>6.2842892271189965E-3</v>
      </c>
    </row>
    <row r="692" spans="1:7" x14ac:dyDescent="0.25">
      <c r="A692" s="2">
        <v>2013</v>
      </c>
      <c r="B692" s="2" t="s">
        <v>1193</v>
      </c>
      <c r="C692" s="2">
        <v>1696.6803723</v>
      </c>
      <c r="D692" s="2">
        <v>1696.6803723</v>
      </c>
      <c r="E692" s="2">
        <v>0.94160359434525442</v>
      </c>
      <c r="F692" s="2">
        <v>4</v>
      </c>
      <c r="G692" s="3">
        <v>7.5411470725427962E-2</v>
      </c>
    </row>
    <row r="693" spans="1:7" x14ac:dyDescent="0.25">
      <c r="A693" s="2">
        <v>2013</v>
      </c>
      <c r="B693" s="2" t="s">
        <v>1194</v>
      </c>
      <c r="C693" s="2">
        <v>165.02788806000001</v>
      </c>
      <c r="D693" s="2">
        <v>165.02788806000001</v>
      </c>
      <c r="E693" s="2">
        <v>0.94160359434525442</v>
      </c>
      <c r="F693" s="2">
        <v>8</v>
      </c>
      <c r="G693" s="3">
        <v>1.8852867681356991E-2</v>
      </c>
    </row>
    <row r="694" spans="1:7" x14ac:dyDescent="0.25">
      <c r="A694" s="2">
        <v>2013</v>
      </c>
      <c r="B694" s="2" t="s">
        <v>1195</v>
      </c>
      <c r="C694" s="2">
        <v>911.35902858999998</v>
      </c>
      <c r="D694" s="2">
        <v>911.35902858999998</v>
      </c>
      <c r="E694" s="2">
        <v>0.94160359434525431</v>
      </c>
      <c r="F694" s="2">
        <v>4</v>
      </c>
      <c r="G694" s="3">
        <v>1.2568578454237993E-2</v>
      </c>
    </row>
    <row r="695" spans="1:7" x14ac:dyDescent="0.25">
      <c r="A695" s="2">
        <v>2013</v>
      </c>
      <c r="B695" s="2" t="s">
        <v>1196</v>
      </c>
      <c r="C695" s="2">
        <v>1855.7730282</v>
      </c>
      <c r="D695" s="2">
        <v>1855.7730282</v>
      </c>
      <c r="E695" s="2">
        <v>0.94160359434525431</v>
      </c>
      <c r="F695" s="2">
        <v>1</v>
      </c>
      <c r="G695" s="3">
        <v>6.2842892271189965E-3</v>
      </c>
    </row>
    <row r="696" spans="1:7" x14ac:dyDescent="0.25">
      <c r="A696" s="2">
        <v>2013</v>
      </c>
      <c r="B696" s="2" t="s">
        <v>1197</v>
      </c>
      <c r="C696" s="2">
        <v>510.94677783999998</v>
      </c>
      <c r="D696" s="2">
        <v>510.94677783999998</v>
      </c>
      <c r="E696" s="2">
        <v>0.94160359434525431</v>
      </c>
      <c r="F696" s="2">
        <v>3</v>
      </c>
      <c r="G696" s="3">
        <v>6.2842892271189965E-3</v>
      </c>
    </row>
    <row r="697" spans="1:7" x14ac:dyDescent="0.25">
      <c r="A697" s="2">
        <v>2013</v>
      </c>
      <c r="B697" s="2" t="s">
        <v>1198</v>
      </c>
      <c r="C697" s="2">
        <v>510.94677783999998</v>
      </c>
      <c r="D697" s="2">
        <v>510.94677783999998</v>
      </c>
      <c r="E697" s="2">
        <v>0.94160359434525431</v>
      </c>
      <c r="F697" s="2">
        <v>4</v>
      </c>
      <c r="G697" s="3">
        <v>1.2568578454237993E-2</v>
      </c>
    </row>
    <row r="698" spans="1:7" x14ac:dyDescent="0.25">
      <c r="A698" s="2">
        <v>2013</v>
      </c>
      <c r="B698" s="2" t="s">
        <v>1201</v>
      </c>
      <c r="C698" s="2">
        <v>584.05747968000003</v>
      </c>
      <c r="D698" s="2">
        <v>584.05747968000003</v>
      </c>
      <c r="E698" s="2">
        <v>0.83429550083679171</v>
      </c>
      <c r="F698" s="2">
        <v>4</v>
      </c>
      <c r="G698" s="3">
        <v>1.025137156908476</v>
      </c>
    </row>
    <row r="699" spans="1:7" x14ac:dyDescent="0.25">
      <c r="A699" s="2">
        <v>2013</v>
      </c>
      <c r="B699" s="2" t="s">
        <v>1202</v>
      </c>
      <c r="C699" s="2">
        <v>388.55451012999998</v>
      </c>
      <c r="D699" s="2">
        <v>388.55451012999998</v>
      </c>
      <c r="E699" s="2">
        <v>0.94160359434525442</v>
      </c>
      <c r="F699" s="2">
        <v>5</v>
      </c>
      <c r="G699" s="3">
        <v>6.2842892271189971E-2</v>
      </c>
    </row>
    <row r="700" spans="1:7" x14ac:dyDescent="0.25">
      <c r="A700" s="2">
        <v>2013</v>
      </c>
      <c r="B700" s="2" t="s">
        <v>1203</v>
      </c>
      <c r="C700" s="2">
        <v>210.77973143</v>
      </c>
      <c r="D700" s="2">
        <v>210.77973143</v>
      </c>
      <c r="E700" s="2">
        <v>0.94160359434525431</v>
      </c>
      <c r="F700" s="2">
        <v>3</v>
      </c>
      <c r="G700" s="3">
        <v>6.2842892271189965E-3</v>
      </c>
    </row>
    <row r="701" spans="1:7" x14ac:dyDescent="0.25">
      <c r="A701" s="2">
        <v>2013</v>
      </c>
      <c r="B701" s="2" t="s">
        <v>1204</v>
      </c>
      <c r="C701" s="2">
        <v>3624.3056216999998</v>
      </c>
      <c r="D701" s="2">
        <v>3624.3056216999998</v>
      </c>
      <c r="E701" s="2">
        <v>0.94160359434525431</v>
      </c>
      <c r="F701" s="2">
        <v>2</v>
      </c>
      <c r="G701" s="3">
        <v>1.2568578454237993E-2</v>
      </c>
    </row>
    <row r="702" spans="1:7" x14ac:dyDescent="0.25">
      <c r="A702" s="2">
        <v>2013</v>
      </c>
      <c r="B702" s="2" t="s">
        <v>1993</v>
      </c>
      <c r="C702" s="2">
        <v>188.63825624</v>
      </c>
      <c r="D702" s="2">
        <v>188.63825624</v>
      </c>
      <c r="E702" s="2">
        <v>0.94160359434525442</v>
      </c>
      <c r="F702" s="2">
        <v>3</v>
      </c>
      <c r="G702" s="3">
        <v>3.7705735362713981E-2</v>
      </c>
    </row>
    <row r="703" spans="1:7" x14ac:dyDescent="0.25">
      <c r="A703" s="2">
        <v>2013</v>
      </c>
      <c r="B703" s="2" t="s">
        <v>1994</v>
      </c>
      <c r="C703" s="2">
        <v>188.63825624</v>
      </c>
      <c r="D703" s="2">
        <v>188.63825624</v>
      </c>
      <c r="E703" s="2">
        <v>0.79366414386555928</v>
      </c>
      <c r="F703" s="2">
        <v>2</v>
      </c>
      <c r="G703" s="3">
        <v>1</v>
      </c>
    </row>
    <row r="704" spans="1:7" x14ac:dyDescent="0.25">
      <c r="A704" s="2">
        <v>2013</v>
      </c>
      <c r="B704" s="2" t="s">
        <v>1205</v>
      </c>
      <c r="C704" s="2">
        <v>695.57761469000002</v>
      </c>
      <c r="D704" s="2">
        <v>695.57761469000002</v>
      </c>
      <c r="E704" s="2">
        <v>0.94160359434525431</v>
      </c>
      <c r="F704" s="2">
        <v>3</v>
      </c>
      <c r="G704" s="3">
        <v>6.2842892271189965E-3</v>
      </c>
    </row>
    <row r="705" spans="1:7" x14ac:dyDescent="0.25">
      <c r="A705" s="2">
        <v>2013</v>
      </c>
      <c r="B705" s="2" t="s">
        <v>1206</v>
      </c>
      <c r="C705" s="2">
        <v>142.19604620000001</v>
      </c>
      <c r="D705" s="2">
        <v>142.19604620000001</v>
      </c>
      <c r="E705" s="2">
        <v>0.94160359434525442</v>
      </c>
      <c r="F705" s="2">
        <v>4</v>
      </c>
      <c r="G705" s="3">
        <v>6.2842892271189971E-2</v>
      </c>
    </row>
    <row r="706" spans="1:7" x14ac:dyDescent="0.25">
      <c r="A706" s="2">
        <v>2013</v>
      </c>
      <c r="B706" s="2" t="s">
        <v>1207</v>
      </c>
      <c r="C706" s="2">
        <v>142.19604620000001</v>
      </c>
      <c r="D706" s="2">
        <v>142.19604620000001</v>
      </c>
      <c r="E706" s="2">
        <v>0.94160359434525431</v>
      </c>
      <c r="F706" s="2">
        <v>12</v>
      </c>
      <c r="G706" s="3">
        <v>2.5137156908475986E-2</v>
      </c>
    </row>
    <row r="707" spans="1:7" x14ac:dyDescent="0.25">
      <c r="A707" s="2">
        <v>2013</v>
      </c>
      <c r="B707" s="2" t="s">
        <v>1217</v>
      </c>
      <c r="C707" s="2">
        <v>120.04425999999999</v>
      </c>
      <c r="D707" s="2">
        <v>120.04425999999999</v>
      </c>
      <c r="E707" s="2">
        <v>1.1148321278331352</v>
      </c>
      <c r="F707" s="2">
        <v>10</v>
      </c>
      <c r="G707" s="3">
        <v>4.2199501229491645</v>
      </c>
    </row>
    <row r="708" spans="1:7" x14ac:dyDescent="0.25">
      <c r="A708" s="2">
        <v>2013</v>
      </c>
      <c r="B708" s="2" t="s">
        <v>1219</v>
      </c>
      <c r="C708" s="2">
        <v>55.613411878999997</v>
      </c>
      <c r="D708" s="2">
        <v>55.613411878999997</v>
      </c>
      <c r="E708" s="2">
        <v>1.3668660255462408</v>
      </c>
      <c r="F708" s="2">
        <v>1</v>
      </c>
      <c r="G708" s="3">
        <v>1</v>
      </c>
    </row>
    <row r="709" spans="1:7" x14ac:dyDescent="0.25">
      <c r="A709" s="2">
        <v>2013</v>
      </c>
      <c r="B709" s="2" t="s">
        <v>1220</v>
      </c>
      <c r="C709" s="2">
        <v>426.8797659</v>
      </c>
      <c r="D709" s="2">
        <v>426.8797659</v>
      </c>
      <c r="E709" s="2">
        <v>0.94160359434525431</v>
      </c>
      <c r="F709" s="2">
        <v>1</v>
      </c>
      <c r="G709" s="3">
        <v>1.2568578454237993E-2</v>
      </c>
    </row>
    <row r="710" spans="1:7" x14ac:dyDescent="0.25">
      <c r="A710" s="2">
        <v>2013</v>
      </c>
      <c r="B710" s="2" t="s">
        <v>1221</v>
      </c>
      <c r="C710" s="2">
        <v>834.97821102</v>
      </c>
      <c r="D710" s="2">
        <v>834.97821102</v>
      </c>
      <c r="E710" s="2">
        <v>0.94160359434525442</v>
      </c>
      <c r="F710" s="2">
        <v>2</v>
      </c>
      <c r="G710" s="3">
        <v>1.8852867681356991E-2</v>
      </c>
    </row>
    <row r="711" spans="1:7" x14ac:dyDescent="0.25">
      <c r="A711" s="2">
        <v>2013</v>
      </c>
      <c r="B711" s="2" t="s">
        <v>1222</v>
      </c>
      <c r="C711" s="2">
        <v>426.8797659</v>
      </c>
      <c r="D711" s="2">
        <v>426.8797659</v>
      </c>
      <c r="E711" s="2">
        <v>0.94160359434525431</v>
      </c>
      <c r="F711" s="2">
        <v>9</v>
      </c>
      <c r="G711" s="3">
        <v>5.0274313816951972E-2</v>
      </c>
    </row>
    <row r="712" spans="1:7" x14ac:dyDescent="0.25">
      <c r="A712" s="2">
        <v>2013</v>
      </c>
      <c r="B712" s="2" t="s">
        <v>1223</v>
      </c>
      <c r="C712" s="2">
        <v>480.37134036999998</v>
      </c>
      <c r="D712" s="2">
        <v>480.37134036999998</v>
      </c>
      <c r="E712" s="2">
        <v>0.94160359434525431</v>
      </c>
      <c r="F712" s="2">
        <v>1</v>
      </c>
      <c r="G712" s="3">
        <v>6.2842892271189965E-3</v>
      </c>
    </row>
    <row r="713" spans="1:7" x14ac:dyDescent="0.25">
      <c r="A713" s="2">
        <v>2013</v>
      </c>
      <c r="B713" s="2" t="s">
        <v>1224</v>
      </c>
      <c r="C713" s="2">
        <v>996.04029055000001</v>
      </c>
      <c r="D713" s="2">
        <v>996.04029055000001</v>
      </c>
      <c r="E713" s="2">
        <v>0.94160359434525431</v>
      </c>
      <c r="F713" s="2">
        <v>4</v>
      </c>
      <c r="G713" s="3">
        <v>1.2568578454237993E-2</v>
      </c>
    </row>
    <row r="714" spans="1:7" x14ac:dyDescent="0.25">
      <c r="A714" s="2">
        <v>2013</v>
      </c>
      <c r="B714" s="2" t="s">
        <v>1225</v>
      </c>
      <c r="C714" s="2">
        <v>996.04029055000001</v>
      </c>
      <c r="D714" s="2">
        <v>996.04029055000001</v>
      </c>
      <c r="E714" s="2">
        <v>0.94160359434525442</v>
      </c>
      <c r="F714" s="2">
        <v>9</v>
      </c>
      <c r="G714" s="3">
        <v>8.7980049179665953E-2</v>
      </c>
    </row>
    <row r="715" spans="1:7" x14ac:dyDescent="0.25">
      <c r="A715" s="2">
        <v>2013</v>
      </c>
      <c r="B715" s="2" t="s">
        <v>1226</v>
      </c>
      <c r="C715" s="2">
        <v>996.04029055000001</v>
      </c>
      <c r="D715" s="2">
        <v>996.04029055000001</v>
      </c>
      <c r="E715" s="2">
        <v>2.0118155702212666</v>
      </c>
      <c r="F715" s="2">
        <v>4</v>
      </c>
      <c r="G715" s="3">
        <v>1.056558603044071</v>
      </c>
    </row>
    <row r="716" spans="1:7" x14ac:dyDescent="0.25">
      <c r="A716" s="2">
        <v>2013</v>
      </c>
      <c r="B716" s="2" t="s">
        <v>1227</v>
      </c>
      <c r="C716" s="2">
        <v>1165.5420779999999</v>
      </c>
      <c r="D716" s="2">
        <v>1165.5420779999999</v>
      </c>
      <c r="E716" s="2">
        <v>1.4788847999049728</v>
      </c>
      <c r="F716" s="2">
        <v>3</v>
      </c>
      <c r="G716" s="3">
        <v>1.0377057353627139</v>
      </c>
    </row>
    <row r="717" spans="1:7" x14ac:dyDescent="0.25">
      <c r="A717" s="2">
        <v>2013</v>
      </c>
      <c r="B717" s="2" t="s">
        <v>1228</v>
      </c>
      <c r="C717" s="2">
        <v>3051.0463147999999</v>
      </c>
      <c r="D717" s="2">
        <v>3051.0463147999999</v>
      </c>
      <c r="E717" s="2">
        <v>0.94160359434525442</v>
      </c>
      <c r="F717" s="2">
        <v>4</v>
      </c>
      <c r="G717" s="3">
        <v>3.7705735362713981E-2</v>
      </c>
    </row>
    <row r="718" spans="1:7" x14ac:dyDescent="0.25">
      <c r="A718" s="2">
        <v>2013</v>
      </c>
      <c r="B718" s="2" t="s">
        <v>1229</v>
      </c>
      <c r="C718" s="2">
        <v>3051.0463147999999</v>
      </c>
      <c r="D718" s="2">
        <v>3051.0463147999999</v>
      </c>
      <c r="E718" s="2">
        <v>1.4482052787347766</v>
      </c>
      <c r="F718" s="2">
        <v>4</v>
      </c>
      <c r="G718" s="3">
        <v>1.100548627633904</v>
      </c>
    </row>
    <row r="719" spans="1:7" x14ac:dyDescent="0.25">
      <c r="A719" s="2">
        <v>2013</v>
      </c>
      <c r="B719" s="2" t="s">
        <v>1230</v>
      </c>
      <c r="C719" s="2">
        <v>7462.2016645000003</v>
      </c>
      <c r="D719" s="2">
        <v>7462.2016645000003</v>
      </c>
      <c r="E719" s="2">
        <v>0.94160359434525431</v>
      </c>
      <c r="F719" s="2">
        <v>1</v>
      </c>
      <c r="G719" s="3">
        <v>6.2842892271189965E-3</v>
      </c>
    </row>
    <row r="720" spans="1:7" x14ac:dyDescent="0.25">
      <c r="A720" s="2">
        <v>2013</v>
      </c>
      <c r="B720" s="2" t="s">
        <v>1350</v>
      </c>
      <c r="C720" s="2">
        <v>280.18715503999999</v>
      </c>
      <c r="D720" s="2">
        <v>280.18715503999999</v>
      </c>
      <c r="E720" s="2">
        <v>0.94160359434525442</v>
      </c>
      <c r="F720" s="2">
        <v>9</v>
      </c>
      <c r="G720" s="3">
        <v>0.47132169203392477</v>
      </c>
    </row>
    <row r="721" spans="1:7" x14ac:dyDescent="0.25">
      <c r="A721" s="2">
        <v>2013</v>
      </c>
      <c r="B721" s="2" t="s">
        <v>2014</v>
      </c>
      <c r="C721" s="2">
        <v>1498.1369189</v>
      </c>
      <c r="D721" s="2">
        <v>1498.1369189</v>
      </c>
      <c r="E721" s="2">
        <v>0.94160359434525431</v>
      </c>
      <c r="F721" s="2">
        <v>10</v>
      </c>
      <c r="G721" s="3">
        <v>1.2568578454237993E-2</v>
      </c>
    </row>
    <row r="722" spans="1:7" x14ac:dyDescent="0.25">
      <c r="A722" s="2">
        <v>2013</v>
      </c>
      <c r="B722" s="2" t="s">
        <v>1355</v>
      </c>
      <c r="C722" s="2">
        <v>128.12939537</v>
      </c>
      <c r="D722" s="2">
        <v>128.12939537</v>
      </c>
      <c r="E722" s="2">
        <v>0.94160359434525431</v>
      </c>
      <c r="F722" s="2">
        <v>1</v>
      </c>
      <c r="G722" s="3">
        <v>6.2842892271189965E-3</v>
      </c>
    </row>
    <row r="723" spans="1:7" x14ac:dyDescent="0.25">
      <c r="A723" s="2">
        <v>2013</v>
      </c>
      <c r="B723" s="2" t="s">
        <v>1356</v>
      </c>
      <c r="C723" s="2">
        <v>61.733758188000003</v>
      </c>
      <c r="D723" s="2">
        <v>61.733758188000003</v>
      </c>
      <c r="E723" s="2">
        <v>0.94160359434525442</v>
      </c>
      <c r="F723" s="2">
        <v>4</v>
      </c>
      <c r="G723" s="3">
        <v>1.8852867681356991E-2</v>
      </c>
    </row>
    <row r="724" spans="1:7" x14ac:dyDescent="0.25">
      <c r="A724" s="2">
        <v>2013</v>
      </c>
      <c r="B724" s="2" t="s">
        <v>1357</v>
      </c>
      <c r="C724" s="2">
        <v>64.096987248000005</v>
      </c>
      <c r="D724" s="2">
        <v>64.096987248000005</v>
      </c>
      <c r="E724" s="2">
        <v>0.94160359434525431</v>
      </c>
      <c r="F724" s="2">
        <v>1</v>
      </c>
      <c r="G724" s="3">
        <v>6.2842892271189965E-3</v>
      </c>
    </row>
    <row r="725" spans="1:7" x14ac:dyDescent="0.25">
      <c r="A725" s="2">
        <v>2013</v>
      </c>
      <c r="B725" s="2" t="s">
        <v>1358</v>
      </c>
      <c r="C725" s="2">
        <v>64.096987248000005</v>
      </c>
      <c r="D725" s="2">
        <v>64.096987248000005</v>
      </c>
      <c r="E725" s="2">
        <v>0.94160359434525431</v>
      </c>
      <c r="F725" s="2">
        <v>1</v>
      </c>
      <c r="G725" s="3">
        <v>6.2842892271189965E-3</v>
      </c>
    </row>
    <row r="726" spans="1:7" x14ac:dyDescent="0.25">
      <c r="A726" s="2">
        <v>2013</v>
      </c>
      <c r="B726" s="2" t="s">
        <v>1359</v>
      </c>
      <c r="C726" s="2">
        <v>64.096987248000005</v>
      </c>
      <c r="D726" s="2">
        <v>64.096987248000005</v>
      </c>
      <c r="E726" s="2">
        <v>0.94160359434525431</v>
      </c>
      <c r="F726" s="2">
        <v>1</v>
      </c>
      <c r="G726" s="3">
        <v>1.2568578454237993E-2</v>
      </c>
    </row>
    <row r="727" spans="1:7" x14ac:dyDescent="0.25">
      <c r="A727" s="2">
        <v>2013</v>
      </c>
      <c r="B727" s="2" t="s">
        <v>1360</v>
      </c>
      <c r="C727" s="2">
        <v>311.17407584</v>
      </c>
      <c r="D727" s="2">
        <v>311.17407584</v>
      </c>
      <c r="E727" s="2">
        <v>0.94160359434525431</v>
      </c>
      <c r="F727" s="2">
        <v>1</v>
      </c>
      <c r="G727" s="3">
        <v>6.2842892271189965E-3</v>
      </c>
    </row>
    <row r="728" spans="1:7" x14ac:dyDescent="0.25">
      <c r="A728" s="2">
        <v>2013</v>
      </c>
      <c r="B728" s="2" t="s">
        <v>1361</v>
      </c>
      <c r="C728" s="2">
        <v>635.16350037999996</v>
      </c>
      <c r="D728" s="2">
        <v>635.16350037999996</v>
      </c>
      <c r="E728" s="2">
        <v>0.94160359434525442</v>
      </c>
      <c r="F728" s="2">
        <v>9</v>
      </c>
      <c r="G728" s="3">
        <v>3.1421446135594985E-2</v>
      </c>
    </row>
    <row r="729" spans="1:7" x14ac:dyDescent="0.25">
      <c r="A729" s="2">
        <v>2013</v>
      </c>
      <c r="B729" s="2" t="s">
        <v>1362</v>
      </c>
      <c r="C729" s="2">
        <v>186.80778577999999</v>
      </c>
      <c r="D729" s="2">
        <v>186.80778577999999</v>
      </c>
      <c r="E729" s="2">
        <v>0.94160359434525442</v>
      </c>
      <c r="F729" s="2">
        <v>9</v>
      </c>
      <c r="G729" s="3">
        <v>0.12568578454237994</v>
      </c>
    </row>
    <row r="730" spans="1:7" x14ac:dyDescent="0.25">
      <c r="A730" s="2">
        <v>2013</v>
      </c>
      <c r="B730" s="2" t="s">
        <v>1363</v>
      </c>
      <c r="C730" s="2">
        <v>208.5465264</v>
      </c>
      <c r="D730" s="2">
        <v>208.5465264</v>
      </c>
      <c r="E730" s="2">
        <v>0.94160359434525431</v>
      </c>
      <c r="F730" s="2">
        <v>1</v>
      </c>
      <c r="G730" s="3">
        <v>6.2842892271189965E-3</v>
      </c>
    </row>
    <row r="731" spans="1:7" x14ac:dyDescent="0.25">
      <c r="A731" s="2">
        <v>2013</v>
      </c>
      <c r="B731" s="2" t="s">
        <v>1364</v>
      </c>
      <c r="C731" s="2">
        <v>277.94198005999999</v>
      </c>
      <c r="D731" s="2">
        <v>277.94198005999999</v>
      </c>
      <c r="E731" s="2">
        <v>1.3180422740304325</v>
      </c>
      <c r="F731" s="2">
        <v>12</v>
      </c>
      <c r="G731" s="3">
        <v>1.012568578454238</v>
      </c>
    </row>
    <row r="732" spans="1:7" x14ac:dyDescent="0.25">
      <c r="A732" s="2">
        <v>2013</v>
      </c>
      <c r="B732" s="2" t="s">
        <v>1370</v>
      </c>
      <c r="C732" s="2">
        <v>45.646145996000001</v>
      </c>
      <c r="D732" s="2">
        <v>45.646145996000001</v>
      </c>
      <c r="E732" s="2">
        <v>0.94160359434525442</v>
      </c>
      <c r="F732" s="2">
        <v>9</v>
      </c>
      <c r="G732" s="3">
        <v>0.56558603044070965</v>
      </c>
    </row>
    <row r="733" spans="1:7" x14ac:dyDescent="0.25">
      <c r="A733" s="2">
        <v>2013</v>
      </c>
      <c r="B733" s="2" t="s">
        <v>1371</v>
      </c>
      <c r="C733" s="2">
        <v>25.358969997999999</v>
      </c>
      <c r="D733" s="2">
        <v>25.358969997999999</v>
      </c>
      <c r="E733" s="2">
        <v>1.2023818451145718</v>
      </c>
      <c r="F733" s="2">
        <v>16</v>
      </c>
      <c r="G733" s="3">
        <v>10.389625932081378</v>
      </c>
    </row>
    <row r="734" spans="1:7" x14ac:dyDescent="0.25">
      <c r="A734" s="2">
        <v>2013</v>
      </c>
      <c r="B734" s="2" t="s">
        <v>1372</v>
      </c>
      <c r="C734" s="2">
        <v>30.289196254</v>
      </c>
      <c r="D734" s="2">
        <v>30.289196254</v>
      </c>
      <c r="E734" s="2">
        <v>0.92116197950248335</v>
      </c>
      <c r="F734" s="2">
        <v>9</v>
      </c>
      <c r="G734" s="3">
        <v>3.3770573536271398</v>
      </c>
    </row>
    <row r="735" spans="1:7" x14ac:dyDescent="0.25">
      <c r="A735" s="2">
        <v>2013</v>
      </c>
      <c r="B735" s="2" t="s">
        <v>1373</v>
      </c>
      <c r="C735" s="2">
        <v>497.52061758000008</v>
      </c>
      <c r="D735" s="2">
        <v>497.52061758000008</v>
      </c>
      <c r="E735" s="2">
        <v>0.81879736942910197</v>
      </c>
      <c r="F735" s="2">
        <v>9</v>
      </c>
      <c r="G735" s="3">
        <v>5.1256857845423802</v>
      </c>
    </row>
    <row r="736" spans="1:7" x14ac:dyDescent="0.25">
      <c r="A736" s="2">
        <v>2013</v>
      </c>
      <c r="B736" s="2" t="s">
        <v>1374</v>
      </c>
      <c r="C736" s="2">
        <v>497.52061758000002</v>
      </c>
      <c r="D736" s="2">
        <v>497.52061758000002</v>
      </c>
      <c r="E736" s="2">
        <v>0.94160359434525442</v>
      </c>
      <c r="F736" s="2">
        <v>4</v>
      </c>
      <c r="G736" s="3">
        <v>6.2842892271189971E-2</v>
      </c>
    </row>
    <row r="737" spans="1:7" x14ac:dyDescent="0.25">
      <c r="A737" s="2">
        <v>2013</v>
      </c>
      <c r="B737" s="2" t="s">
        <v>1375</v>
      </c>
      <c r="C737" s="2">
        <v>497.52061758000008</v>
      </c>
      <c r="D737" s="2">
        <v>497.52061758000008</v>
      </c>
      <c r="E737" s="2">
        <v>0.94160359434525442</v>
      </c>
      <c r="F737" s="2">
        <v>9</v>
      </c>
      <c r="G737" s="3">
        <v>6.2842892271189971E-2</v>
      </c>
    </row>
    <row r="738" spans="1:7" x14ac:dyDescent="0.25">
      <c r="A738" s="2">
        <v>2013</v>
      </c>
      <c r="B738" s="2" t="s">
        <v>1376</v>
      </c>
      <c r="C738" s="2">
        <v>209.80662465</v>
      </c>
      <c r="D738" s="2">
        <v>209.80662465</v>
      </c>
      <c r="E738" s="2">
        <v>0.94160359434525442</v>
      </c>
      <c r="F738" s="2">
        <v>9</v>
      </c>
      <c r="G738" s="3">
        <v>1.8852867681356991E-2</v>
      </c>
    </row>
    <row r="739" spans="1:7" x14ac:dyDescent="0.25">
      <c r="A739" s="2">
        <v>2013</v>
      </c>
      <c r="B739" s="2" t="s">
        <v>1377</v>
      </c>
      <c r="C739" s="2">
        <v>75.003140819999999</v>
      </c>
      <c r="D739" s="2">
        <v>75.003140819999999</v>
      </c>
      <c r="E739" s="2">
        <v>1.6229473122099545</v>
      </c>
      <c r="F739" s="2">
        <v>16</v>
      </c>
      <c r="G739" s="3">
        <v>2.25137156908476</v>
      </c>
    </row>
    <row r="740" spans="1:7" x14ac:dyDescent="0.25">
      <c r="A740" s="2">
        <v>2013</v>
      </c>
      <c r="B740" s="2" t="s">
        <v>1378</v>
      </c>
      <c r="C740" s="2">
        <v>762.58372356999996</v>
      </c>
      <c r="D740" s="2">
        <v>762.58372356999996</v>
      </c>
      <c r="E740" s="2">
        <v>0.94160359434525431</v>
      </c>
      <c r="F740" s="2">
        <v>1</v>
      </c>
      <c r="G740" s="3">
        <v>6.2842892271189965E-3</v>
      </c>
    </row>
    <row r="741" spans="1:7" x14ac:dyDescent="0.25">
      <c r="A741" s="2">
        <v>2013</v>
      </c>
      <c r="B741" s="2" t="s">
        <v>1379</v>
      </c>
      <c r="C741" s="2">
        <v>5.8314327822000003</v>
      </c>
      <c r="D741" s="2">
        <v>5.8314327822000003</v>
      </c>
      <c r="E741" s="2">
        <v>1.3005412235348679</v>
      </c>
      <c r="F741" s="2">
        <v>9</v>
      </c>
      <c r="G741" s="3">
        <v>8.1445386522237371</v>
      </c>
    </row>
    <row r="742" spans="1:7" x14ac:dyDescent="0.25">
      <c r="A742" s="2">
        <v>2013</v>
      </c>
      <c r="B742" s="2" t="s">
        <v>1395</v>
      </c>
      <c r="C742" s="2">
        <v>1308.8000864000001</v>
      </c>
      <c r="D742" s="2">
        <v>1308.8000864000001</v>
      </c>
      <c r="E742" s="2">
        <v>0.94160359434525442</v>
      </c>
      <c r="F742" s="2">
        <v>1</v>
      </c>
      <c r="G742" s="3">
        <v>0.15710723067797491</v>
      </c>
    </row>
    <row r="743" spans="1:7" x14ac:dyDescent="0.25">
      <c r="A743" s="2">
        <v>2013</v>
      </c>
      <c r="B743" s="2" t="s">
        <v>1396</v>
      </c>
      <c r="C743" s="2">
        <v>32.032383154999998</v>
      </c>
      <c r="D743" s="2">
        <v>32.032383154999998</v>
      </c>
      <c r="E743" s="2">
        <v>1.3036433304560491</v>
      </c>
      <c r="F743" s="2">
        <v>25</v>
      </c>
      <c r="G743" s="3">
        <v>18.037705735362714</v>
      </c>
    </row>
    <row r="744" spans="1:7" x14ac:dyDescent="0.25">
      <c r="A744" s="2">
        <v>2013</v>
      </c>
      <c r="B744" s="2" t="s">
        <v>1397</v>
      </c>
      <c r="C744" s="2">
        <v>2709.1643275000001</v>
      </c>
      <c r="D744" s="2">
        <v>2709.1643275000001</v>
      </c>
      <c r="E744" s="2">
        <v>0.84510533837536406</v>
      </c>
      <c r="F744" s="2">
        <v>4</v>
      </c>
      <c r="G744" s="3">
        <v>3</v>
      </c>
    </row>
    <row r="745" spans="1:7" x14ac:dyDescent="0.25">
      <c r="A745" s="2">
        <v>2013</v>
      </c>
      <c r="B745" s="2" t="s">
        <v>1398</v>
      </c>
      <c r="C745" s="2">
        <v>1337.0364749</v>
      </c>
      <c r="D745" s="2">
        <v>1337.0364749</v>
      </c>
      <c r="E745" s="2">
        <v>0.94160359434525442</v>
      </c>
      <c r="F745" s="2">
        <v>1</v>
      </c>
      <c r="G745" s="3">
        <v>1.8852867681356991E-2</v>
      </c>
    </row>
    <row r="746" spans="1:7" x14ac:dyDescent="0.25">
      <c r="A746" s="2">
        <v>2013</v>
      </c>
      <c r="B746" s="2" t="s">
        <v>1399</v>
      </c>
      <c r="C746" s="2">
        <v>3121.1257566999998</v>
      </c>
      <c r="D746" s="2">
        <v>3121.1257566999998</v>
      </c>
      <c r="E746" s="2">
        <v>0.94160359434525431</v>
      </c>
      <c r="F746" s="2">
        <v>1</v>
      </c>
      <c r="G746" s="3">
        <v>6.2842892271189965E-3</v>
      </c>
    </row>
    <row r="747" spans="1:7" x14ac:dyDescent="0.25">
      <c r="A747" s="2">
        <v>2013</v>
      </c>
      <c r="B747" s="2" t="s">
        <v>1400</v>
      </c>
      <c r="C747" s="2">
        <v>265.96403855</v>
      </c>
      <c r="D747" s="2">
        <v>265.96403855</v>
      </c>
      <c r="E747" s="2">
        <v>0.94160359434525431</v>
      </c>
      <c r="F747" s="2">
        <v>1</v>
      </c>
      <c r="G747" s="3">
        <v>6.2842892271189965E-3</v>
      </c>
    </row>
    <row r="748" spans="1:7" x14ac:dyDescent="0.25">
      <c r="A748" s="2">
        <v>2013</v>
      </c>
      <c r="B748" s="2" t="s">
        <v>1401</v>
      </c>
      <c r="C748" s="2">
        <v>265.96403855</v>
      </c>
      <c r="D748" s="2">
        <v>265.96403855</v>
      </c>
      <c r="E748" s="2">
        <v>0.94160359434525442</v>
      </c>
      <c r="F748" s="2">
        <v>1</v>
      </c>
      <c r="G748" s="3">
        <v>3.1421446135594985E-2</v>
      </c>
    </row>
    <row r="749" spans="1:7" x14ac:dyDescent="0.25">
      <c r="A749" s="2">
        <v>2013</v>
      </c>
      <c r="B749" s="2" t="s">
        <v>1402</v>
      </c>
      <c r="C749" s="2">
        <v>40.444831524000001</v>
      </c>
      <c r="D749" s="2">
        <v>40.444831524000001</v>
      </c>
      <c r="E749" s="2">
        <v>0.94160359434525431</v>
      </c>
      <c r="F749" s="2">
        <v>1</v>
      </c>
      <c r="G749" s="3">
        <v>6.2842892271189965E-3</v>
      </c>
    </row>
    <row r="750" spans="1:7" x14ac:dyDescent="0.25">
      <c r="A750" s="2">
        <v>2013</v>
      </c>
      <c r="B750" s="2" t="s">
        <v>1403</v>
      </c>
      <c r="C750" s="2">
        <v>40.444831524000001</v>
      </c>
      <c r="D750" s="2">
        <v>40.444831524000001</v>
      </c>
      <c r="E750" s="2">
        <v>0.94160359434525431</v>
      </c>
      <c r="F750" s="2">
        <v>1</v>
      </c>
      <c r="G750" s="3">
        <v>1.2568578454237993E-2</v>
      </c>
    </row>
    <row r="751" spans="1:7" x14ac:dyDescent="0.25">
      <c r="A751" s="2">
        <v>2013</v>
      </c>
      <c r="B751" s="2" t="s">
        <v>1404</v>
      </c>
      <c r="C751" s="2">
        <v>40.444831524000001</v>
      </c>
      <c r="D751" s="2">
        <v>40.444831524000001</v>
      </c>
      <c r="E751" s="2">
        <v>0.94160359434525431</v>
      </c>
      <c r="F751" s="2">
        <v>1</v>
      </c>
      <c r="G751" s="3">
        <v>6.2842892271189965E-3</v>
      </c>
    </row>
    <row r="752" spans="1:7" x14ac:dyDescent="0.25">
      <c r="A752" s="2">
        <v>2013</v>
      </c>
      <c r="B752" s="2" t="s">
        <v>1405</v>
      </c>
      <c r="C752" s="2">
        <v>40.444831524000001</v>
      </c>
      <c r="D752" s="2">
        <v>40.444831524000001</v>
      </c>
      <c r="E752" s="2">
        <v>0.94160359434525431</v>
      </c>
      <c r="F752" s="2">
        <v>1</v>
      </c>
      <c r="G752" s="3">
        <v>1.2568578454237993E-2</v>
      </c>
    </row>
    <row r="753" spans="1:7" x14ac:dyDescent="0.25">
      <c r="A753" s="2">
        <v>2013</v>
      </c>
      <c r="B753" s="2" t="s">
        <v>1406</v>
      </c>
      <c r="C753" s="2">
        <v>40.444831524000001</v>
      </c>
      <c r="D753" s="2">
        <v>40.444831524000001</v>
      </c>
      <c r="E753" s="2">
        <v>0.94160359434525431</v>
      </c>
      <c r="F753" s="2">
        <v>1</v>
      </c>
      <c r="G753" s="3">
        <v>6.2842892271189965E-3</v>
      </c>
    </row>
    <row r="754" spans="1:7" x14ac:dyDescent="0.25">
      <c r="A754" s="2">
        <v>2013</v>
      </c>
      <c r="B754" s="2" t="s">
        <v>1407</v>
      </c>
      <c r="C754" s="2">
        <v>40.444831524000001</v>
      </c>
      <c r="D754" s="2">
        <v>40.444831524000001</v>
      </c>
      <c r="E754" s="2">
        <v>0.94160359434525442</v>
      </c>
      <c r="F754" s="2">
        <v>1</v>
      </c>
      <c r="G754" s="3">
        <v>1.8852867681356991E-2</v>
      </c>
    </row>
    <row r="755" spans="1:7" x14ac:dyDescent="0.25">
      <c r="A755" s="2">
        <v>2013</v>
      </c>
      <c r="B755" s="2" t="s">
        <v>1408</v>
      </c>
      <c r="C755" s="2">
        <v>40.444831524000001</v>
      </c>
      <c r="D755" s="2">
        <v>40.444831524000001</v>
      </c>
      <c r="E755" s="2">
        <v>0.94160359434525431</v>
      </c>
      <c r="F755" s="2">
        <v>1</v>
      </c>
      <c r="G755" s="3">
        <v>2.5137156908475986E-2</v>
      </c>
    </row>
    <row r="756" spans="1:7" x14ac:dyDescent="0.25">
      <c r="A756" s="2">
        <v>2013</v>
      </c>
      <c r="B756" s="2" t="s">
        <v>1409</v>
      </c>
      <c r="C756" s="2">
        <v>622.48431149999999</v>
      </c>
      <c r="D756" s="2">
        <v>622.48431149999999</v>
      </c>
      <c r="E756" s="2">
        <v>0.94160359434525442</v>
      </c>
      <c r="F756" s="2">
        <v>2</v>
      </c>
      <c r="G756" s="3">
        <v>0.12568578454237994</v>
      </c>
    </row>
    <row r="757" spans="1:7" x14ac:dyDescent="0.25">
      <c r="A757" s="2">
        <v>2013</v>
      </c>
      <c r="B757" s="2" t="s">
        <v>1410</v>
      </c>
      <c r="C757" s="2">
        <v>622.48431149999999</v>
      </c>
      <c r="D757" s="2">
        <v>622.48431149999999</v>
      </c>
      <c r="E757" s="2">
        <v>0.94160359434525442</v>
      </c>
      <c r="F757" s="2">
        <v>2</v>
      </c>
      <c r="G757" s="3">
        <v>0.12568578454237994</v>
      </c>
    </row>
    <row r="758" spans="1:7" x14ac:dyDescent="0.25">
      <c r="A758" s="2">
        <v>2013</v>
      </c>
      <c r="B758" s="2" t="s">
        <v>1411</v>
      </c>
      <c r="C758" s="2">
        <v>622.48431149999999</v>
      </c>
      <c r="D758" s="2">
        <v>622.48431149999999</v>
      </c>
      <c r="E758" s="2">
        <v>0.94160359434525442</v>
      </c>
      <c r="F758" s="2">
        <v>2</v>
      </c>
      <c r="G758" s="3">
        <v>0.11940149531526094</v>
      </c>
    </row>
    <row r="759" spans="1:7" x14ac:dyDescent="0.25">
      <c r="A759" s="2">
        <v>2013</v>
      </c>
      <c r="B759" s="2" t="s">
        <v>1412</v>
      </c>
      <c r="C759" s="2">
        <v>598.00699738000003</v>
      </c>
      <c r="D759" s="2">
        <v>598.00699738000003</v>
      </c>
      <c r="E759" s="2">
        <v>0.94160359434525431</v>
      </c>
      <c r="F759" s="2">
        <v>1</v>
      </c>
      <c r="G759" s="3">
        <v>1.2568578454237993E-2</v>
      </c>
    </row>
    <row r="760" spans="1:7" x14ac:dyDescent="0.25">
      <c r="A760" s="2">
        <v>2013</v>
      </c>
      <c r="B760" s="2" t="s">
        <v>1413</v>
      </c>
      <c r="C760" s="2">
        <v>1409.3134289</v>
      </c>
      <c r="D760" s="2">
        <v>1409.3134289</v>
      </c>
      <c r="E760" s="2">
        <v>0.94160359434525442</v>
      </c>
      <c r="F760" s="2">
        <v>4</v>
      </c>
      <c r="G760" s="3">
        <v>0.25137156908475988</v>
      </c>
    </row>
    <row r="761" spans="1:7" x14ac:dyDescent="0.25">
      <c r="A761" s="2">
        <v>2013</v>
      </c>
      <c r="B761" s="2" t="s">
        <v>1414</v>
      </c>
      <c r="C761" s="2">
        <v>418.35982878999999</v>
      </c>
      <c r="D761" s="2">
        <v>418.35982878999999</v>
      </c>
      <c r="E761" s="2">
        <v>0.33069339327731634</v>
      </c>
      <c r="F761" s="2">
        <v>2</v>
      </c>
      <c r="G761" s="3">
        <v>1</v>
      </c>
    </row>
    <row r="762" spans="1:7" x14ac:dyDescent="0.25">
      <c r="A762" s="2">
        <v>2013</v>
      </c>
      <c r="B762" s="2" t="s">
        <v>2021</v>
      </c>
      <c r="C762" s="2">
        <v>525.79182154</v>
      </c>
      <c r="D762" s="2">
        <v>525.79182154</v>
      </c>
      <c r="E762" s="2">
        <v>0.94160359434525431</v>
      </c>
      <c r="F762" s="2">
        <v>3</v>
      </c>
      <c r="G762" s="3">
        <v>6.2842892271189965E-3</v>
      </c>
    </row>
    <row r="763" spans="1:7" x14ac:dyDescent="0.25">
      <c r="A763" s="2">
        <v>2013</v>
      </c>
      <c r="B763" s="2" t="s">
        <v>1415</v>
      </c>
      <c r="C763" s="2">
        <v>379.66257660000002</v>
      </c>
      <c r="D763" s="2">
        <v>379.66257660000002</v>
      </c>
      <c r="E763" s="2">
        <v>0.33069339327731634</v>
      </c>
      <c r="F763" s="2">
        <v>6</v>
      </c>
      <c r="G763" s="3">
        <v>2</v>
      </c>
    </row>
    <row r="764" spans="1:7" x14ac:dyDescent="0.25">
      <c r="A764" s="2">
        <v>2013</v>
      </c>
      <c r="B764" s="2" t="s">
        <v>2023</v>
      </c>
      <c r="C764" s="2">
        <v>379.66257660000002</v>
      </c>
      <c r="D764" s="2">
        <v>379.66257660000002</v>
      </c>
      <c r="E764" s="2">
        <v>0.94160359434525431</v>
      </c>
      <c r="F764" s="2">
        <v>3</v>
      </c>
      <c r="G764" s="3">
        <v>6.2842892271189965E-3</v>
      </c>
    </row>
    <row r="765" spans="1:7" x14ac:dyDescent="0.25">
      <c r="A765" s="2">
        <v>2013</v>
      </c>
      <c r="B765" s="2" t="s">
        <v>1416</v>
      </c>
      <c r="C765" s="2">
        <v>379.66257660000002</v>
      </c>
      <c r="D765" s="2">
        <v>379.66257660000002</v>
      </c>
      <c r="E765" s="2">
        <v>0.94160359434525431</v>
      </c>
      <c r="F765" s="2">
        <v>4</v>
      </c>
      <c r="G765" s="3">
        <v>2.5137156908475986E-2</v>
      </c>
    </row>
    <row r="766" spans="1:7" x14ac:dyDescent="0.25">
      <c r="A766" s="2">
        <v>2013</v>
      </c>
      <c r="B766" s="2" t="s">
        <v>1417</v>
      </c>
      <c r="C766" s="2">
        <v>1998.0532900000001</v>
      </c>
      <c r="D766" s="2">
        <v>1998.0532900000001</v>
      </c>
      <c r="E766" s="2">
        <v>1.2824052853391774</v>
      </c>
      <c r="F766" s="2">
        <v>16</v>
      </c>
      <c r="G766" s="3">
        <v>32.2325187014034</v>
      </c>
    </row>
    <row r="767" spans="1:7" x14ac:dyDescent="0.25">
      <c r="A767" s="2">
        <v>2013</v>
      </c>
      <c r="B767" s="2" t="s">
        <v>1418</v>
      </c>
      <c r="C767" s="2">
        <v>366.33732082</v>
      </c>
      <c r="D767" s="2">
        <v>366.33732082</v>
      </c>
      <c r="E767" s="2">
        <v>0.94160359434525431</v>
      </c>
      <c r="F767" s="2">
        <v>2</v>
      </c>
      <c r="G767" s="3">
        <v>6.2842892271189965E-3</v>
      </c>
    </row>
    <row r="768" spans="1:7" x14ac:dyDescent="0.25">
      <c r="A768" s="2">
        <v>2013</v>
      </c>
      <c r="B768" s="2" t="s">
        <v>2025</v>
      </c>
      <c r="C768" s="2">
        <v>92.471984043000006</v>
      </c>
      <c r="D768" s="2">
        <v>92.471984043000006</v>
      </c>
      <c r="E768" s="2">
        <v>0.94160359434525431</v>
      </c>
      <c r="F768" s="2">
        <v>4</v>
      </c>
      <c r="G768" s="3">
        <v>6.2842892271189965E-3</v>
      </c>
    </row>
    <row r="769" spans="1:7" x14ac:dyDescent="0.25">
      <c r="A769" s="2">
        <v>2013</v>
      </c>
      <c r="B769" s="2" t="s">
        <v>1419</v>
      </c>
      <c r="C769" s="2">
        <v>805.55638317</v>
      </c>
      <c r="D769" s="2">
        <v>805.55638317</v>
      </c>
      <c r="E769" s="2">
        <v>0.94160359434525431</v>
      </c>
      <c r="F769" s="2">
        <v>1</v>
      </c>
      <c r="G769" s="3">
        <v>6.2842892271189965E-3</v>
      </c>
    </row>
    <row r="770" spans="1:7" x14ac:dyDescent="0.25">
      <c r="A770" s="2">
        <v>2013</v>
      </c>
      <c r="B770" s="2" t="s">
        <v>2026</v>
      </c>
      <c r="C770" s="2">
        <v>153.23921641000001</v>
      </c>
      <c r="D770" s="2">
        <v>153.23921641000001</v>
      </c>
      <c r="E770" s="2">
        <v>0.94160359434525431</v>
      </c>
      <c r="F770" s="2">
        <v>3</v>
      </c>
      <c r="G770" s="3">
        <v>6.2842892271189965E-3</v>
      </c>
    </row>
    <row r="771" spans="1:7" x14ac:dyDescent="0.25">
      <c r="A771" s="2">
        <v>2013</v>
      </c>
      <c r="B771" s="2" t="s">
        <v>1420</v>
      </c>
      <c r="C771" s="2">
        <v>923.55018586000006</v>
      </c>
      <c r="D771" s="2">
        <v>923.55018586000006</v>
      </c>
      <c r="E771" s="2">
        <v>0.94160359434525442</v>
      </c>
      <c r="F771" s="2">
        <v>4</v>
      </c>
      <c r="G771" s="3">
        <v>0.15710723067797491</v>
      </c>
    </row>
    <row r="772" spans="1:7" x14ac:dyDescent="0.25">
      <c r="A772" s="2">
        <v>2013</v>
      </c>
      <c r="B772" s="2" t="s">
        <v>1421</v>
      </c>
      <c r="C772" s="2">
        <v>582.65151431000004</v>
      </c>
      <c r="D772" s="2">
        <v>582.65151431000004</v>
      </c>
      <c r="E772" s="2">
        <v>0.94160359434525431</v>
      </c>
      <c r="F772" s="2">
        <v>4</v>
      </c>
      <c r="G772" s="3">
        <v>2.5137156908475986E-2</v>
      </c>
    </row>
    <row r="773" spans="1:7" x14ac:dyDescent="0.25">
      <c r="A773" s="2">
        <v>2013</v>
      </c>
      <c r="B773" s="2" t="s">
        <v>1436</v>
      </c>
      <c r="C773" s="2">
        <v>8.0964821505</v>
      </c>
      <c r="D773" s="2">
        <v>8.0964821505</v>
      </c>
      <c r="E773" s="2">
        <v>0.50463167621843019</v>
      </c>
      <c r="F773" s="2">
        <v>25</v>
      </c>
      <c r="G773" s="3">
        <v>7.3142144613559497</v>
      </c>
    </row>
    <row r="774" spans="1:7" x14ac:dyDescent="0.25">
      <c r="A774" s="2">
        <v>2013</v>
      </c>
      <c r="B774" s="2" t="s">
        <v>1437</v>
      </c>
      <c r="C774" s="2">
        <v>8.0964821505</v>
      </c>
      <c r="D774" s="2">
        <v>8.0964821505</v>
      </c>
      <c r="E774" s="2">
        <v>0.94160359434525431</v>
      </c>
      <c r="F774" s="2">
        <v>3</v>
      </c>
      <c r="G774" s="3">
        <v>6.2842892271189965E-3</v>
      </c>
    </row>
    <row r="775" spans="1:7" x14ac:dyDescent="0.25">
      <c r="A775" s="2">
        <v>2013</v>
      </c>
      <c r="B775" s="2" t="s">
        <v>1438</v>
      </c>
      <c r="C775" s="2">
        <v>107.11432028999998</v>
      </c>
      <c r="D775" s="2">
        <v>107.11432028999998</v>
      </c>
      <c r="E775" s="2">
        <v>0.94160359434525442</v>
      </c>
      <c r="F775" s="2">
        <v>9</v>
      </c>
      <c r="G775" s="3">
        <v>1.8852867681356991E-2</v>
      </c>
    </row>
    <row r="776" spans="1:7" x14ac:dyDescent="0.25">
      <c r="A776" s="2">
        <v>2013</v>
      </c>
      <c r="B776" s="2" t="s">
        <v>2027</v>
      </c>
      <c r="C776" s="2">
        <v>107.11432028999999</v>
      </c>
      <c r="D776" s="2">
        <v>107.11432028999999</v>
      </c>
      <c r="E776" s="2">
        <v>0.94160359434525431</v>
      </c>
      <c r="F776" s="2">
        <v>2</v>
      </c>
      <c r="G776" s="3">
        <v>6.2842892271189965E-3</v>
      </c>
    </row>
    <row r="777" spans="1:7" x14ac:dyDescent="0.25">
      <c r="A777" s="2">
        <v>2013</v>
      </c>
      <c r="B777" s="2" t="s">
        <v>1439</v>
      </c>
      <c r="C777" s="2">
        <v>96.985512260999997</v>
      </c>
      <c r="D777" s="2">
        <v>96.985512260999997</v>
      </c>
      <c r="E777" s="2">
        <v>0.94160359434525442</v>
      </c>
      <c r="F777" s="2">
        <v>9</v>
      </c>
      <c r="G777" s="3">
        <v>0.18852867681356988</v>
      </c>
    </row>
    <row r="778" spans="1:7" x14ac:dyDescent="0.25">
      <c r="A778" s="2">
        <v>2013</v>
      </c>
      <c r="B778" s="2" t="s">
        <v>1440</v>
      </c>
      <c r="C778" s="2">
        <v>96.985512260999997</v>
      </c>
      <c r="D778" s="2">
        <v>96.985512260999997</v>
      </c>
      <c r="E778" s="2">
        <v>0.94160359434525431</v>
      </c>
      <c r="F778" s="2">
        <v>2</v>
      </c>
      <c r="G778" s="3">
        <v>1.2568578454237993E-2</v>
      </c>
    </row>
    <row r="779" spans="1:7" x14ac:dyDescent="0.25">
      <c r="A779" s="2">
        <v>2013</v>
      </c>
      <c r="B779" s="2" t="s">
        <v>1441</v>
      </c>
      <c r="C779" s="2">
        <v>626.93875790000004</v>
      </c>
      <c r="D779" s="2">
        <v>626.93875790000004</v>
      </c>
      <c r="E779" s="2">
        <v>0.94160359434525431</v>
      </c>
      <c r="F779" s="2">
        <v>1</v>
      </c>
      <c r="G779" s="3">
        <v>1.2568578454237993E-2</v>
      </c>
    </row>
    <row r="780" spans="1:7" x14ac:dyDescent="0.25">
      <c r="A780" s="2">
        <v>2013</v>
      </c>
      <c r="B780" s="2" t="s">
        <v>1442</v>
      </c>
      <c r="C780" s="2">
        <v>1696.4961831000001</v>
      </c>
      <c r="D780" s="2">
        <v>1696.4961831000001</v>
      </c>
      <c r="E780" s="2">
        <v>0.94160359434525442</v>
      </c>
      <c r="F780" s="2">
        <v>4</v>
      </c>
      <c r="G780" s="3">
        <v>3.7705735362713981E-2</v>
      </c>
    </row>
    <row r="781" spans="1:7" x14ac:dyDescent="0.25">
      <c r="A781" s="2">
        <v>2013</v>
      </c>
      <c r="B781" s="2" t="s">
        <v>1443</v>
      </c>
      <c r="C781" s="2">
        <v>1696.4961831000001</v>
      </c>
      <c r="D781" s="2">
        <v>1696.4961831000001</v>
      </c>
      <c r="E781" s="2">
        <v>1.3805891700417161</v>
      </c>
      <c r="F781" s="2">
        <v>4</v>
      </c>
      <c r="G781" s="3">
        <v>1.1194014953152609</v>
      </c>
    </row>
    <row r="782" spans="1:7" x14ac:dyDescent="0.25">
      <c r="A782" s="2">
        <v>2013</v>
      </c>
      <c r="B782" s="2" t="s">
        <v>1444</v>
      </c>
      <c r="C782" s="2">
        <v>387.37211064000002</v>
      </c>
      <c r="D782" s="2">
        <v>387.37211064000002</v>
      </c>
      <c r="E782" s="2">
        <v>0.94160359434525431</v>
      </c>
      <c r="F782" s="2">
        <v>2</v>
      </c>
      <c r="G782" s="3">
        <v>6.2842892271189965E-3</v>
      </c>
    </row>
    <row r="783" spans="1:7" x14ac:dyDescent="0.25">
      <c r="A783" s="2">
        <v>2013</v>
      </c>
      <c r="B783" s="2" t="s">
        <v>1445</v>
      </c>
      <c r="C783" s="2">
        <v>387.37211064000002</v>
      </c>
      <c r="D783" s="2">
        <v>387.37211064000002</v>
      </c>
      <c r="E783" s="2">
        <v>0.94160359434525442</v>
      </c>
      <c r="F783" s="2">
        <v>4</v>
      </c>
      <c r="G783" s="3">
        <v>1.8852867681356991E-2</v>
      </c>
    </row>
    <row r="784" spans="1:7" x14ac:dyDescent="0.25">
      <c r="A784" s="2">
        <v>2013</v>
      </c>
      <c r="B784" s="2" t="s">
        <v>2028</v>
      </c>
      <c r="C784" s="2">
        <v>494.74894131000002</v>
      </c>
      <c r="D784" s="2">
        <v>494.74894131000002</v>
      </c>
      <c r="E784" s="2">
        <v>0.94160359434525431</v>
      </c>
      <c r="F784" s="2">
        <v>2</v>
      </c>
      <c r="G784" s="3">
        <v>6.2842892271189965E-3</v>
      </c>
    </row>
    <row r="785" spans="1:7" x14ac:dyDescent="0.25">
      <c r="A785" s="2">
        <v>2013</v>
      </c>
      <c r="B785" s="2" t="s">
        <v>1446</v>
      </c>
      <c r="C785" s="2">
        <v>103.70698962</v>
      </c>
      <c r="D785" s="2">
        <v>103.70698962</v>
      </c>
      <c r="E785" s="2">
        <v>0.94160359434525442</v>
      </c>
      <c r="F785" s="2">
        <v>4</v>
      </c>
      <c r="G785" s="3">
        <v>0.25137156908475988</v>
      </c>
    </row>
    <row r="786" spans="1:7" x14ac:dyDescent="0.25">
      <c r="A786" s="2">
        <v>2013</v>
      </c>
      <c r="B786" s="2" t="s">
        <v>2029</v>
      </c>
      <c r="C786" s="2">
        <v>103.70698962</v>
      </c>
      <c r="D786" s="2">
        <v>103.70698962</v>
      </c>
      <c r="E786" s="2">
        <v>0.94160359434525431</v>
      </c>
      <c r="F786" s="2">
        <v>3</v>
      </c>
      <c r="G786" s="3">
        <v>6.2842892271189965E-3</v>
      </c>
    </row>
    <row r="787" spans="1:7" x14ac:dyDescent="0.25">
      <c r="A787" s="2">
        <v>2013</v>
      </c>
      <c r="B787" s="2" t="s">
        <v>1447</v>
      </c>
      <c r="C787" s="2">
        <v>103.70698962</v>
      </c>
      <c r="D787" s="2">
        <v>103.70698962</v>
      </c>
      <c r="E787" s="2">
        <v>0.94160359434525442</v>
      </c>
      <c r="F787" s="2">
        <v>9</v>
      </c>
      <c r="G787" s="3">
        <v>0.21366583372204589</v>
      </c>
    </row>
    <row r="788" spans="1:7" x14ac:dyDescent="0.25">
      <c r="A788" s="2">
        <v>2013</v>
      </c>
      <c r="B788" s="2" t="s">
        <v>1448</v>
      </c>
      <c r="C788" s="2">
        <v>103.70698962</v>
      </c>
      <c r="D788" s="2">
        <v>103.70698962</v>
      </c>
      <c r="E788" s="2">
        <v>0.94160359434525442</v>
      </c>
      <c r="F788" s="2">
        <v>4</v>
      </c>
      <c r="G788" s="3">
        <v>0.15710723067797491</v>
      </c>
    </row>
    <row r="789" spans="1:7" x14ac:dyDescent="0.25">
      <c r="A789" s="2">
        <v>2013</v>
      </c>
      <c r="B789" s="2" t="s">
        <v>1449</v>
      </c>
      <c r="C789" s="2">
        <v>44.376751554999998</v>
      </c>
      <c r="D789" s="2">
        <v>44.376751554999998</v>
      </c>
      <c r="E789" s="2">
        <v>0.94160359434525431</v>
      </c>
      <c r="F789" s="2">
        <v>4</v>
      </c>
      <c r="G789" s="3">
        <v>1.2568578454237993E-2</v>
      </c>
    </row>
    <row r="790" spans="1:7" x14ac:dyDescent="0.25">
      <c r="A790" s="2">
        <v>2013</v>
      </c>
      <c r="B790" s="2" t="s">
        <v>1450</v>
      </c>
      <c r="C790" s="2">
        <v>44.376751554999998</v>
      </c>
      <c r="D790" s="2">
        <v>44.376751554999998</v>
      </c>
      <c r="E790" s="2">
        <v>0.94160359434525442</v>
      </c>
      <c r="F790" s="2">
        <v>1</v>
      </c>
      <c r="G790" s="3">
        <v>0.47132169203392477</v>
      </c>
    </row>
    <row r="791" spans="1:7" x14ac:dyDescent="0.25">
      <c r="A791" s="2">
        <v>2013</v>
      </c>
      <c r="B791" s="2" t="s">
        <v>1451</v>
      </c>
      <c r="C791" s="2">
        <v>44.376751554999998</v>
      </c>
      <c r="D791" s="2">
        <v>44.376751554999998</v>
      </c>
      <c r="E791" s="2">
        <v>0.94160359434525442</v>
      </c>
      <c r="F791" s="2">
        <v>4</v>
      </c>
      <c r="G791" s="3">
        <v>0.18852867681356988</v>
      </c>
    </row>
    <row r="792" spans="1:7" x14ac:dyDescent="0.25">
      <c r="A792" s="2">
        <v>2013</v>
      </c>
      <c r="B792" s="2" t="s">
        <v>1452</v>
      </c>
      <c r="C792" s="2">
        <v>568.80997301000002</v>
      </c>
      <c r="D792" s="2">
        <v>568.80997301000002</v>
      </c>
      <c r="E792" s="2">
        <v>0.94160359434525431</v>
      </c>
      <c r="F792" s="2">
        <v>3</v>
      </c>
      <c r="G792" s="3">
        <v>6.2842892271189965E-3</v>
      </c>
    </row>
    <row r="793" spans="1:7" x14ac:dyDescent="0.25">
      <c r="A793" s="2">
        <v>2013</v>
      </c>
      <c r="B793" s="2" t="s">
        <v>1465</v>
      </c>
      <c r="C793" s="2">
        <v>316.55610716000001</v>
      </c>
      <c r="D793" s="2">
        <v>316.55610716000001</v>
      </c>
      <c r="E793" s="2">
        <v>0.94160359434525442</v>
      </c>
      <c r="F793" s="2">
        <v>1</v>
      </c>
      <c r="G793" s="3">
        <v>3.1421446135594985E-2</v>
      </c>
    </row>
    <row r="794" spans="1:7" x14ac:dyDescent="0.25">
      <c r="A794" s="2">
        <v>2013</v>
      </c>
      <c r="B794" s="2" t="s">
        <v>1474</v>
      </c>
      <c r="C794" s="2">
        <v>345.45630818000001</v>
      </c>
      <c r="D794" s="2">
        <v>345.45630818000001</v>
      </c>
      <c r="E794" s="2">
        <v>1.1740590711941579</v>
      </c>
      <c r="F794" s="2">
        <v>1</v>
      </c>
      <c r="G794" s="3">
        <v>4.2199501229491645</v>
      </c>
    </row>
    <row r="795" spans="1:7" x14ac:dyDescent="0.25">
      <c r="A795" s="2">
        <v>2013</v>
      </c>
      <c r="B795" s="2" t="s">
        <v>1477</v>
      </c>
      <c r="C795" s="2">
        <v>2590.1844388999998</v>
      </c>
      <c r="D795" s="2">
        <v>2590.1844388999998</v>
      </c>
      <c r="E795" s="2">
        <v>0.44092452436975516</v>
      </c>
      <c r="F795" s="2">
        <v>4</v>
      </c>
      <c r="G795" s="3">
        <v>0.25</v>
      </c>
    </row>
    <row r="796" spans="1:7" x14ac:dyDescent="0.25">
      <c r="A796" s="2">
        <v>2013</v>
      </c>
      <c r="B796" s="2" t="s">
        <v>1478</v>
      </c>
      <c r="C796" s="2">
        <v>8.4804410441000009</v>
      </c>
      <c r="D796" s="2">
        <v>8.4804410441000009</v>
      </c>
      <c r="E796" s="2">
        <v>1.3657559687550285</v>
      </c>
      <c r="F796" s="2">
        <v>16</v>
      </c>
      <c r="G796" s="3">
        <v>11.050274313816953</v>
      </c>
    </row>
    <row r="797" spans="1:7" x14ac:dyDescent="0.25">
      <c r="A797" s="2">
        <v>2013</v>
      </c>
      <c r="B797" s="2" t="s">
        <v>1479</v>
      </c>
      <c r="C797" s="2">
        <v>8.1349896936999997</v>
      </c>
      <c r="D797" s="2">
        <v>8.1349896936999997</v>
      </c>
      <c r="E797" s="2">
        <v>0.94160359434525442</v>
      </c>
      <c r="F797" s="2">
        <v>5</v>
      </c>
      <c r="G797" s="3">
        <v>7.5411470725427962E-2</v>
      </c>
    </row>
    <row r="798" spans="1:7" x14ac:dyDescent="0.25">
      <c r="A798" s="2">
        <v>2013</v>
      </c>
      <c r="B798" s="2" t="s">
        <v>1480</v>
      </c>
      <c r="C798" s="2">
        <v>106.81348331</v>
      </c>
      <c r="D798" s="2">
        <v>106.81348331</v>
      </c>
      <c r="E798" s="2">
        <v>1.7877754769243548</v>
      </c>
      <c r="F798" s="2">
        <v>25</v>
      </c>
      <c r="G798" s="3">
        <v>15.094264338406784</v>
      </c>
    </row>
    <row r="799" spans="1:7" x14ac:dyDescent="0.25">
      <c r="A799" s="2">
        <v>2013</v>
      </c>
      <c r="B799" s="2" t="s">
        <v>1481</v>
      </c>
      <c r="C799" s="2">
        <v>366.72488978000001</v>
      </c>
      <c r="D799" s="2">
        <v>366.72488978000001</v>
      </c>
      <c r="E799" s="2">
        <v>0.94160359434525431</v>
      </c>
      <c r="F799" s="2">
        <v>4</v>
      </c>
      <c r="G799" s="3">
        <v>1.2568578454237993E-2</v>
      </c>
    </row>
    <row r="800" spans="1:7" x14ac:dyDescent="0.25">
      <c r="A800" s="2">
        <v>2013</v>
      </c>
      <c r="B800" s="2" t="s">
        <v>1482</v>
      </c>
      <c r="C800" s="2">
        <v>279.55397927000001</v>
      </c>
      <c r="D800" s="2">
        <v>279.55397927000001</v>
      </c>
      <c r="E800" s="2">
        <v>0.94160359434525442</v>
      </c>
      <c r="F800" s="2">
        <v>1</v>
      </c>
      <c r="G800" s="3">
        <v>1.8852867681356991E-2</v>
      </c>
    </row>
    <row r="801" spans="1:7" x14ac:dyDescent="0.25">
      <c r="A801" s="2">
        <v>2013</v>
      </c>
      <c r="B801" s="2" t="s">
        <v>1490</v>
      </c>
      <c r="C801" s="2">
        <v>500.89672113</v>
      </c>
      <c r="D801" s="2">
        <v>500.89672113</v>
      </c>
      <c r="E801" s="2">
        <v>0.94160359434525442</v>
      </c>
      <c r="F801" s="2">
        <v>3</v>
      </c>
      <c r="G801" s="3">
        <v>3.7705735362713981E-2</v>
      </c>
    </row>
    <row r="802" spans="1:7" x14ac:dyDescent="0.25">
      <c r="A802" s="2">
        <v>2013</v>
      </c>
      <c r="B802" s="2" t="s">
        <v>1491</v>
      </c>
      <c r="C802" s="2">
        <v>250.57864936999999</v>
      </c>
      <c r="D802" s="2">
        <v>250.57864936999999</v>
      </c>
      <c r="E802" s="2">
        <v>1.390060876253417</v>
      </c>
      <c r="F802" s="2">
        <v>9</v>
      </c>
      <c r="G802" s="3">
        <v>15.207381544494927</v>
      </c>
    </row>
    <row r="803" spans="1:7" x14ac:dyDescent="0.25">
      <c r="A803" s="2">
        <v>2013</v>
      </c>
      <c r="B803" s="2" t="s">
        <v>1492</v>
      </c>
      <c r="C803" s="2">
        <v>250.57864936999999</v>
      </c>
      <c r="D803" s="2">
        <v>250.57864936999999</v>
      </c>
      <c r="E803" s="2">
        <v>1.5050553707359142</v>
      </c>
      <c r="F803" s="2">
        <v>16</v>
      </c>
      <c r="G803" s="3">
        <v>16.301645882901713</v>
      </c>
    </row>
    <row r="804" spans="1:7" x14ac:dyDescent="0.25">
      <c r="A804" s="2">
        <v>2013</v>
      </c>
      <c r="B804" s="2" t="s">
        <v>1493</v>
      </c>
      <c r="C804" s="2">
        <v>596.61583184000006</v>
      </c>
      <c r="D804" s="2">
        <v>596.61583184000006</v>
      </c>
      <c r="E804" s="2">
        <v>0.94160359434525442</v>
      </c>
      <c r="F804" s="2">
        <v>1</v>
      </c>
      <c r="G804" s="3">
        <v>1.8852867681356991E-2</v>
      </c>
    </row>
    <row r="805" spans="1:7" x14ac:dyDescent="0.25">
      <c r="A805" s="2">
        <v>2013</v>
      </c>
      <c r="B805" s="2" t="s">
        <v>1494</v>
      </c>
      <c r="C805" s="2">
        <v>2392.7447714</v>
      </c>
      <c r="D805" s="2">
        <v>2392.7447714</v>
      </c>
      <c r="E805" s="2">
        <v>0.94160359434525431</v>
      </c>
      <c r="F805" s="2">
        <v>1</v>
      </c>
      <c r="G805" s="3">
        <v>6.2842892271189965E-3</v>
      </c>
    </row>
    <row r="806" spans="1:7" x14ac:dyDescent="0.25">
      <c r="A806" s="2">
        <v>2013</v>
      </c>
      <c r="B806" s="2" t="s">
        <v>2037</v>
      </c>
      <c r="C806" s="2">
        <v>434.47911118000002</v>
      </c>
      <c r="D806" s="2">
        <v>434.47911118000002</v>
      </c>
      <c r="E806" s="2">
        <v>0.94160359434525431</v>
      </c>
      <c r="F806" s="2">
        <v>6</v>
      </c>
      <c r="G806" s="3">
        <v>6.2842892271189965E-3</v>
      </c>
    </row>
    <row r="807" spans="1:7" x14ac:dyDescent="0.25">
      <c r="A807" s="2">
        <v>2013</v>
      </c>
      <c r="B807" s="2" t="s">
        <v>1495</v>
      </c>
      <c r="C807" s="2">
        <v>277.71847933999999</v>
      </c>
      <c r="D807" s="2">
        <v>277.71847933999999</v>
      </c>
      <c r="E807" s="2">
        <v>1.4661688933146546</v>
      </c>
      <c r="F807" s="2">
        <v>36</v>
      </c>
      <c r="G807" s="3">
        <v>25.100548627633906</v>
      </c>
    </row>
    <row r="808" spans="1:7" x14ac:dyDescent="0.25">
      <c r="A808" s="2">
        <v>2013</v>
      </c>
      <c r="B808" s="2" t="s">
        <v>1501</v>
      </c>
      <c r="C808" s="2">
        <v>353.32668092</v>
      </c>
      <c r="D808" s="2">
        <v>353.32668092</v>
      </c>
      <c r="E808" s="2">
        <v>0.94160359434525431</v>
      </c>
      <c r="F808" s="2">
        <v>9</v>
      </c>
      <c r="G808" s="3">
        <v>0.10054862763390394</v>
      </c>
    </row>
    <row r="809" spans="1:7" x14ac:dyDescent="0.25">
      <c r="A809" s="2">
        <v>2013</v>
      </c>
      <c r="B809" s="2" t="s">
        <v>1502</v>
      </c>
      <c r="C809" s="2">
        <v>55.624287242999998</v>
      </c>
      <c r="D809" s="2">
        <v>55.624287242999998</v>
      </c>
      <c r="E809" s="2">
        <v>0.94160359434525442</v>
      </c>
      <c r="F809" s="2">
        <v>1</v>
      </c>
      <c r="G809" s="3">
        <v>1.8852867681356991E-2</v>
      </c>
    </row>
    <row r="810" spans="1:7" x14ac:dyDescent="0.25">
      <c r="A810" s="2">
        <v>2013</v>
      </c>
      <c r="B810" s="2" t="s">
        <v>1503</v>
      </c>
      <c r="C810" s="2">
        <v>59.515867004999997</v>
      </c>
      <c r="D810" s="2">
        <v>59.515867004999997</v>
      </c>
      <c r="E810" s="2">
        <v>0.94160359434525442</v>
      </c>
      <c r="F810" s="2">
        <v>9</v>
      </c>
      <c r="G810" s="3">
        <v>8.7980049179665953E-2</v>
      </c>
    </row>
    <row r="811" spans="1:7" x14ac:dyDescent="0.25">
      <c r="A811" s="2">
        <v>2013</v>
      </c>
      <c r="B811" s="2" t="s">
        <v>1504</v>
      </c>
      <c r="C811" s="2">
        <v>59.515867004999997</v>
      </c>
      <c r="D811" s="2">
        <v>59.515867004999997</v>
      </c>
      <c r="E811" s="2">
        <v>1.0934075008195392</v>
      </c>
      <c r="F811" s="2">
        <v>4</v>
      </c>
      <c r="G811" s="3">
        <v>3.1759600983593321</v>
      </c>
    </row>
    <row r="812" spans="1:7" x14ac:dyDescent="0.25">
      <c r="A812" s="2">
        <v>2013</v>
      </c>
      <c r="B812" s="2" t="s">
        <v>1505</v>
      </c>
      <c r="C812" s="2">
        <v>89.273800507000004</v>
      </c>
      <c r="D812" s="2">
        <v>89.273800507000004</v>
      </c>
      <c r="E812" s="2">
        <v>0.27557782773109696</v>
      </c>
      <c r="F812" s="2">
        <v>3</v>
      </c>
      <c r="G812" s="3">
        <v>2</v>
      </c>
    </row>
    <row r="813" spans="1:7" x14ac:dyDescent="0.25">
      <c r="A813" s="2">
        <v>2013</v>
      </c>
      <c r="B813" s="2" t="s">
        <v>2038</v>
      </c>
      <c r="C813" s="2">
        <v>182.95178048</v>
      </c>
      <c r="D813" s="2">
        <v>182.95178048</v>
      </c>
      <c r="E813" s="2">
        <v>0.94160359434525431</v>
      </c>
      <c r="F813" s="2">
        <v>3</v>
      </c>
      <c r="G813" s="3">
        <v>6.2842892271189965E-3</v>
      </c>
    </row>
    <row r="814" spans="1:7" x14ac:dyDescent="0.25">
      <c r="A814" s="2">
        <v>2013</v>
      </c>
      <c r="B814" s="2" t="s">
        <v>1506</v>
      </c>
      <c r="C814" s="2">
        <v>182.95178048</v>
      </c>
      <c r="D814" s="2">
        <v>182.95178048</v>
      </c>
      <c r="E814" s="2">
        <v>0.94160359434525442</v>
      </c>
      <c r="F814" s="2">
        <v>1</v>
      </c>
      <c r="G814" s="3">
        <v>0.28279301522035483</v>
      </c>
    </row>
    <row r="815" spans="1:7" x14ac:dyDescent="0.25">
      <c r="A815" s="2">
        <v>2013</v>
      </c>
      <c r="B815" s="2" t="s">
        <v>1507</v>
      </c>
      <c r="C815" s="2">
        <v>387.81851433000003</v>
      </c>
      <c r="D815" s="2">
        <v>387.81851433000003</v>
      </c>
      <c r="E815" s="2">
        <v>0.94160359434525431</v>
      </c>
      <c r="F815" s="2">
        <v>1</v>
      </c>
      <c r="G815" s="3">
        <v>6.2842892271189965E-3</v>
      </c>
    </row>
    <row r="816" spans="1:7" x14ac:dyDescent="0.25">
      <c r="A816" s="2">
        <v>2013</v>
      </c>
      <c r="B816" s="2" t="s">
        <v>1508</v>
      </c>
      <c r="C816" s="2">
        <v>387.81851433000003</v>
      </c>
      <c r="D816" s="2">
        <v>387.81851433000003</v>
      </c>
      <c r="E816" s="2">
        <v>0.94160359434525431</v>
      </c>
      <c r="F816" s="2">
        <v>1</v>
      </c>
      <c r="G816" s="3">
        <v>6.2842892271189965E-3</v>
      </c>
    </row>
    <row r="817" spans="1:7" x14ac:dyDescent="0.25">
      <c r="A817" s="2">
        <v>2013</v>
      </c>
      <c r="B817" s="2" t="s">
        <v>1509</v>
      </c>
      <c r="C817" s="2">
        <v>216.51978313000001</v>
      </c>
      <c r="D817" s="2">
        <v>216.51978313000001</v>
      </c>
      <c r="E817" s="2">
        <v>0.94160359434525442</v>
      </c>
      <c r="F817" s="2">
        <v>4</v>
      </c>
      <c r="G817" s="3">
        <v>3.1421446135594985E-2</v>
      </c>
    </row>
    <row r="818" spans="1:7" x14ac:dyDescent="0.25">
      <c r="A818" s="2">
        <v>2013</v>
      </c>
      <c r="B818" s="2" t="s">
        <v>1510</v>
      </c>
      <c r="C818" s="2">
        <v>296.81348696999999</v>
      </c>
      <c r="D818" s="2">
        <v>296.81348696999999</v>
      </c>
      <c r="E818" s="2">
        <v>1.4151633857765411</v>
      </c>
      <c r="F818" s="2">
        <v>8</v>
      </c>
      <c r="G818" s="3">
        <v>7.1373594181355955</v>
      </c>
    </row>
    <row r="819" spans="1:7" x14ac:dyDescent="0.25">
      <c r="A819" s="2">
        <v>2013</v>
      </c>
      <c r="B819" s="2" t="s">
        <v>1511</v>
      </c>
      <c r="C819" s="2">
        <v>1864.6462841</v>
      </c>
      <c r="D819" s="2">
        <v>1864.6462841</v>
      </c>
      <c r="E819" s="2">
        <v>0.94160359434525431</v>
      </c>
      <c r="F819" s="2">
        <v>1</v>
      </c>
      <c r="G819" s="3">
        <v>6.2842892271189965E-3</v>
      </c>
    </row>
    <row r="820" spans="1:7" x14ac:dyDescent="0.25">
      <c r="A820" s="2">
        <v>2013</v>
      </c>
      <c r="B820" s="2" t="s">
        <v>2039</v>
      </c>
      <c r="C820" s="2">
        <v>2446.7782762000002</v>
      </c>
      <c r="D820" s="2">
        <v>2446.7782762000002</v>
      </c>
      <c r="E820" s="2">
        <v>0.94160359434525431</v>
      </c>
      <c r="F820" s="2">
        <v>4</v>
      </c>
      <c r="G820" s="3">
        <v>6.2842892271189965E-3</v>
      </c>
    </row>
    <row r="821" spans="1:7" x14ac:dyDescent="0.25">
      <c r="A821" s="2">
        <v>2013</v>
      </c>
      <c r="B821" s="2" t="s">
        <v>2040</v>
      </c>
      <c r="C821" s="2">
        <v>660.36176046000003</v>
      </c>
      <c r="D821" s="2">
        <v>660.36176046000003</v>
      </c>
      <c r="E821" s="2">
        <v>0.94160359434525431</v>
      </c>
      <c r="F821" s="2">
        <v>2</v>
      </c>
      <c r="G821" s="3">
        <v>6.2842892271189965E-3</v>
      </c>
    </row>
    <row r="822" spans="1:7" x14ac:dyDescent="0.25">
      <c r="A822" s="2">
        <v>2013</v>
      </c>
      <c r="B822" s="2" t="s">
        <v>1512</v>
      </c>
      <c r="C822" s="2">
        <v>374.49247885</v>
      </c>
      <c r="D822" s="2">
        <v>374.49247885</v>
      </c>
      <c r="E822" s="2">
        <v>0.94160359434525442</v>
      </c>
      <c r="F822" s="2">
        <v>9</v>
      </c>
      <c r="G822" s="3">
        <v>0.11311720608814194</v>
      </c>
    </row>
    <row r="823" spans="1:7" x14ac:dyDescent="0.25">
      <c r="A823" s="2">
        <v>2013</v>
      </c>
      <c r="B823" s="2" t="s">
        <v>1513</v>
      </c>
      <c r="C823" s="2">
        <v>253.97630111000001</v>
      </c>
      <c r="D823" s="2">
        <v>253.97630111000001</v>
      </c>
      <c r="E823" s="2">
        <v>0.94160359434525431</v>
      </c>
      <c r="F823" s="2">
        <v>2</v>
      </c>
      <c r="G823" s="3">
        <v>6.2842892271189965E-3</v>
      </c>
    </row>
    <row r="824" spans="1:7" x14ac:dyDescent="0.25">
      <c r="A824" s="2">
        <v>2013</v>
      </c>
      <c r="B824" s="2" t="s">
        <v>1514</v>
      </c>
      <c r="C824" s="2">
        <v>253.97630111000001</v>
      </c>
      <c r="D824" s="2">
        <v>253.97630111000001</v>
      </c>
      <c r="E824" s="2">
        <v>1.1478864995425997</v>
      </c>
      <c r="F824" s="2">
        <v>9</v>
      </c>
      <c r="G824" s="3">
        <v>7.0565586030440706</v>
      </c>
    </row>
    <row r="825" spans="1:7" x14ac:dyDescent="0.25">
      <c r="A825" s="2">
        <v>2013</v>
      </c>
      <c r="B825" s="2" t="s">
        <v>1515</v>
      </c>
      <c r="C825" s="2">
        <v>253.97630111000001</v>
      </c>
      <c r="D825" s="2">
        <v>253.97630111000001</v>
      </c>
      <c r="E825" s="2">
        <v>0.94160359434525442</v>
      </c>
      <c r="F825" s="2">
        <v>4</v>
      </c>
      <c r="G825" s="3">
        <v>9.4264338406784942E-2</v>
      </c>
    </row>
    <row r="826" spans="1:7" x14ac:dyDescent="0.25">
      <c r="A826" s="2">
        <v>2013</v>
      </c>
      <c r="B826" s="2" t="s">
        <v>1516</v>
      </c>
      <c r="C826" s="2">
        <v>109.84083084</v>
      </c>
      <c r="D826" s="2">
        <v>109.84083084</v>
      </c>
      <c r="E826" s="2">
        <v>0.94160359434525431</v>
      </c>
      <c r="F826" s="2">
        <v>1</v>
      </c>
      <c r="G826" s="3">
        <v>6.2842892271189965E-3</v>
      </c>
    </row>
    <row r="827" spans="1:7" x14ac:dyDescent="0.25">
      <c r="A827" s="2">
        <v>2013</v>
      </c>
      <c r="B827" s="2" t="s">
        <v>1517</v>
      </c>
      <c r="C827" s="2">
        <v>109.84083084</v>
      </c>
      <c r="D827" s="2">
        <v>109.84083084</v>
      </c>
      <c r="E827" s="2">
        <v>0.94160359434525431</v>
      </c>
      <c r="F827" s="2">
        <v>4</v>
      </c>
      <c r="G827" s="3">
        <v>2.5137156908475986E-2</v>
      </c>
    </row>
    <row r="828" spans="1:7" x14ac:dyDescent="0.25">
      <c r="A828" s="2">
        <v>2013</v>
      </c>
      <c r="B828" s="2" t="s">
        <v>1518</v>
      </c>
      <c r="C828" s="2">
        <v>109.84083084</v>
      </c>
      <c r="D828" s="2">
        <v>109.84083084</v>
      </c>
      <c r="E828" s="2">
        <v>0.94160359434525442</v>
      </c>
      <c r="F828" s="2">
        <v>4</v>
      </c>
      <c r="G828" s="3">
        <v>5.6558603044070968E-2</v>
      </c>
    </row>
    <row r="829" spans="1:7" x14ac:dyDescent="0.25">
      <c r="A829" s="2">
        <v>2013</v>
      </c>
      <c r="B829" s="2" t="s">
        <v>1519</v>
      </c>
      <c r="C829" s="2">
        <v>1459.9455974</v>
      </c>
      <c r="D829" s="2">
        <v>1459.9455974</v>
      </c>
      <c r="E829" s="2">
        <v>0.94160359434525431</v>
      </c>
      <c r="F829" s="2">
        <v>2</v>
      </c>
      <c r="G829" s="3">
        <v>6.2842892271189965E-3</v>
      </c>
    </row>
    <row r="830" spans="1:7" x14ac:dyDescent="0.25">
      <c r="A830" s="2">
        <v>2013</v>
      </c>
      <c r="B830" s="2" t="s">
        <v>1536</v>
      </c>
      <c r="C830" s="2">
        <v>118.96521242999999</v>
      </c>
      <c r="D830" s="2">
        <v>118.96521242999999</v>
      </c>
      <c r="E830" s="2">
        <v>0.94160359434525442</v>
      </c>
      <c r="F830" s="2">
        <v>4</v>
      </c>
      <c r="G830" s="3">
        <v>0.11311720608814194</v>
      </c>
    </row>
    <row r="831" spans="1:7" x14ac:dyDescent="0.25">
      <c r="A831" s="2">
        <v>2013</v>
      </c>
      <c r="B831" s="2" t="s">
        <v>1537</v>
      </c>
      <c r="C831" s="2">
        <v>137.40482036</v>
      </c>
      <c r="D831" s="2">
        <v>137.40482036</v>
      </c>
      <c r="E831" s="2">
        <v>0.94160359434525442</v>
      </c>
      <c r="F831" s="2">
        <v>4</v>
      </c>
      <c r="G831" s="3">
        <v>6.2842892271189971E-2</v>
      </c>
    </row>
    <row r="832" spans="1:7" x14ac:dyDescent="0.25">
      <c r="A832" s="2">
        <v>2013</v>
      </c>
      <c r="B832" s="2" t="s">
        <v>1538</v>
      </c>
      <c r="C832" s="2">
        <v>1266.7415820000001</v>
      </c>
      <c r="D832" s="2">
        <v>1266.7415820000001</v>
      </c>
      <c r="E832" s="2">
        <v>0.94160359434525442</v>
      </c>
      <c r="F832" s="2">
        <v>12</v>
      </c>
      <c r="G832" s="3">
        <v>0.30793017212883084</v>
      </c>
    </row>
    <row r="833" spans="1:7" x14ac:dyDescent="0.25">
      <c r="A833" s="2">
        <v>2013</v>
      </c>
      <c r="B833" s="2" t="s">
        <v>1539</v>
      </c>
      <c r="C833" s="2">
        <v>143.29733103000001</v>
      </c>
      <c r="D833" s="2">
        <v>143.29733103000001</v>
      </c>
      <c r="E833" s="2">
        <v>0.94160359434525442</v>
      </c>
      <c r="F833" s="2">
        <v>4</v>
      </c>
      <c r="G833" s="3">
        <v>6.2842892271189971E-2</v>
      </c>
    </row>
    <row r="834" spans="1:7" x14ac:dyDescent="0.25">
      <c r="A834" s="2">
        <v>2013</v>
      </c>
      <c r="B834" s="2" t="s">
        <v>1540</v>
      </c>
      <c r="C834" s="2">
        <v>143.29733103000001</v>
      </c>
      <c r="D834" s="2">
        <v>143.29733103000001</v>
      </c>
      <c r="E834" s="2">
        <v>0.94160359434525431</v>
      </c>
      <c r="F834" s="2">
        <v>4</v>
      </c>
      <c r="G834" s="3">
        <v>2.5137156908475986E-2</v>
      </c>
    </row>
    <row r="835" spans="1:7" x14ac:dyDescent="0.25">
      <c r="A835" s="2">
        <v>2013</v>
      </c>
      <c r="B835" s="2" t="s">
        <v>1541</v>
      </c>
      <c r="C835" s="2">
        <v>1214.5962503000001</v>
      </c>
      <c r="D835" s="2">
        <v>1214.5962503000001</v>
      </c>
      <c r="E835" s="2">
        <v>0.94160359434525442</v>
      </c>
      <c r="F835" s="2">
        <v>4</v>
      </c>
      <c r="G835" s="3">
        <v>0.12568578454237994</v>
      </c>
    </row>
    <row r="836" spans="1:7" x14ac:dyDescent="0.25">
      <c r="A836" s="2">
        <v>2013</v>
      </c>
      <c r="B836" s="2" t="s">
        <v>1542</v>
      </c>
      <c r="C836" s="2">
        <v>866.44805062</v>
      </c>
      <c r="D836" s="2">
        <v>866.44805062</v>
      </c>
      <c r="E836" s="2">
        <v>0.94160359434525431</v>
      </c>
      <c r="F836" s="2">
        <v>2</v>
      </c>
      <c r="G836" s="3">
        <v>6.2842892271189965E-3</v>
      </c>
    </row>
    <row r="837" spans="1:7" x14ac:dyDescent="0.25">
      <c r="A837" s="2">
        <v>2013</v>
      </c>
      <c r="B837" s="2" t="s">
        <v>1543</v>
      </c>
      <c r="C837" s="2">
        <v>866.44805062</v>
      </c>
      <c r="D837" s="2">
        <v>866.44805062</v>
      </c>
      <c r="E837" s="2">
        <v>0.94160359434525431</v>
      </c>
      <c r="F837" s="2">
        <v>1</v>
      </c>
      <c r="G837" s="3">
        <v>1.2568578454237993E-2</v>
      </c>
    </row>
    <row r="838" spans="1:7" x14ac:dyDescent="0.25">
      <c r="A838" s="2">
        <v>2013</v>
      </c>
      <c r="B838" s="2" t="s">
        <v>1544</v>
      </c>
      <c r="C838" s="2">
        <v>866.44805062</v>
      </c>
      <c r="D838" s="2">
        <v>866.44805062</v>
      </c>
      <c r="E838" s="2">
        <v>0.94160359434525442</v>
      </c>
      <c r="F838" s="2">
        <v>2</v>
      </c>
      <c r="G838" s="3">
        <v>6.2842892271189971E-2</v>
      </c>
    </row>
    <row r="839" spans="1:7" x14ac:dyDescent="0.25">
      <c r="A839" s="2">
        <v>2013</v>
      </c>
      <c r="B839" s="2" t="s">
        <v>1545</v>
      </c>
      <c r="C839" s="2">
        <v>866.44805062</v>
      </c>
      <c r="D839" s="2">
        <v>866.44805062</v>
      </c>
      <c r="E839" s="2">
        <v>0.94160359434525442</v>
      </c>
      <c r="F839" s="2">
        <v>1</v>
      </c>
      <c r="G839" s="3">
        <v>0.12568578454237994</v>
      </c>
    </row>
    <row r="840" spans="1:7" x14ac:dyDescent="0.25">
      <c r="A840" s="2">
        <v>2013</v>
      </c>
      <c r="B840" s="2" t="s">
        <v>1546</v>
      </c>
      <c r="C840" s="2">
        <v>866.44805062</v>
      </c>
      <c r="D840" s="2">
        <v>866.44805062</v>
      </c>
      <c r="E840" s="2">
        <v>0.94160359434525442</v>
      </c>
      <c r="F840" s="2">
        <v>6</v>
      </c>
      <c r="G840" s="3">
        <v>3.1421446135594985E-2</v>
      </c>
    </row>
    <row r="841" spans="1:7" x14ac:dyDescent="0.25">
      <c r="A841" s="2">
        <v>2013</v>
      </c>
      <c r="B841" s="2" t="s">
        <v>1547</v>
      </c>
      <c r="C841" s="2">
        <v>866.44805062</v>
      </c>
      <c r="D841" s="2">
        <v>866.44805062</v>
      </c>
      <c r="E841" s="2">
        <v>0.94160359434525431</v>
      </c>
      <c r="F841" s="2">
        <v>2</v>
      </c>
      <c r="G841" s="3">
        <v>1.2568578454237993E-2</v>
      </c>
    </row>
    <row r="842" spans="1:7" x14ac:dyDescent="0.25">
      <c r="A842" s="2">
        <v>2013</v>
      </c>
      <c r="B842" s="2" t="s">
        <v>1548</v>
      </c>
      <c r="C842" s="2">
        <v>885.09151822000001</v>
      </c>
      <c r="D842" s="2">
        <v>885.09151822000001</v>
      </c>
      <c r="E842" s="2">
        <v>0.94160359434525431</v>
      </c>
      <c r="F842" s="2">
        <v>1</v>
      </c>
      <c r="G842" s="3">
        <v>6.2842892271189965E-3</v>
      </c>
    </row>
    <row r="843" spans="1:7" x14ac:dyDescent="0.25">
      <c r="A843" s="2">
        <v>2013</v>
      </c>
      <c r="B843" s="2" t="s">
        <v>1549</v>
      </c>
      <c r="C843" s="2">
        <v>885.09151822000001</v>
      </c>
      <c r="D843" s="2">
        <v>885.09151822000001</v>
      </c>
      <c r="E843" s="2">
        <v>0.94160359434525442</v>
      </c>
      <c r="F843" s="2">
        <v>4</v>
      </c>
      <c r="G843" s="3">
        <v>4.3990024589832977E-2</v>
      </c>
    </row>
    <row r="844" spans="1:7" x14ac:dyDescent="0.25">
      <c r="A844" s="2">
        <v>2013</v>
      </c>
      <c r="B844" s="2" t="s">
        <v>1550</v>
      </c>
      <c r="C844" s="2">
        <v>1741.8234170999999</v>
      </c>
      <c r="D844" s="2">
        <v>1741.8234170999999</v>
      </c>
      <c r="E844" s="2">
        <v>0.94160359434525431</v>
      </c>
      <c r="F844" s="2">
        <v>1</v>
      </c>
      <c r="G844" s="3">
        <v>6.2842892271189965E-3</v>
      </c>
    </row>
    <row r="845" spans="1:7" x14ac:dyDescent="0.25">
      <c r="A845" s="2">
        <v>2013</v>
      </c>
      <c r="B845" s="2" t="s">
        <v>1551</v>
      </c>
      <c r="C845" s="2">
        <v>363.75380317000003</v>
      </c>
      <c r="D845" s="2">
        <v>363.75380317000003</v>
      </c>
      <c r="E845" s="2">
        <v>0.94160359434525442</v>
      </c>
      <c r="F845" s="2">
        <v>1</v>
      </c>
      <c r="G845" s="3">
        <v>6.2842892271189971E-2</v>
      </c>
    </row>
    <row r="846" spans="1:7" x14ac:dyDescent="0.25">
      <c r="A846" s="2">
        <v>2013</v>
      </c>
      <c r="B846" s="2" t="s">
        <v>2044</v>
      </c>
      <c r="C846" s="2">
        <v>363.75380317000003</v>
      </c>
      <c r="D846" s="2">
        <v>363.75380317000003</v>
      </c>
      <c r="E846" s="2">
        <v>0.94160359434525431</v>
      </c>
      <c r="F846" s="2">
        <v>2</v>
      </c>
      <c r="G846" s="3">
        <v>6.2842892271189965E-3</v>
      </c>
    </row>
    <row r="847" spans="1:7" x14ac:dyDescent="0.25">
      <c r="A847" s="2">
        <v>2013</v>
      </c>
      <c r="B847" s="2" t="s">
        <v>1552</v>
      </c>
      <c r="C847" s="2">
        <v>207.59753724999999</v>
      </c>
      <c r="D847" s="2">
        <v>207.59753724999999</v>
      </c>
      <c r="E847" s="2">
        <v>0.94160359434525442</v>
      </c>
      <c r="F847" s="2">
        <v>4</v>
      </c>
      <c r="G847" s="3">
        <v>1.8852867681356991E-2</v>
      </c>
    </row>
    <row r="848" spans="1:7" x14ac:dyDescent="0.25">
      <c r="A848" s="2">
        <v>2013</v>
      </c>
      <c r="B848" s="2" t="s">
        <v>1553</v>
      </c>
      <c r="C848" s="2">
        <v>689.16155130000004</v>
      </c>
      <c r="D848" s="2">
        <v>689.16155130000004</v>
      </c>
      <c r="E848" s="2">
        <v>0.94160359434525442</v>
      </c>
      <c r="F848" s="2">
        <v>2</v>
      </c>
      <c r="G848" s="3">
        <v>0.18852867681356988</v>
      </c>
    </row>
    <row r="849" spans="1:7" x14ac:dyDescent="0.25">
      <c r="A849" s="2">
        <v>2013</v>
      </c>
      <c r="B849" s="2" t="s">
        <v>2045</v>
      </c>
      <c r="C849" s="2">
        <v>689.16155130000004</v>
      </c>
      <c r="D849" s="2">
        <v>689.16155130000004</v>
      </c>
      <c r="E849" s="2">
        <v>0.94160359434525431</v>
      </c>
      <c r="F849" s="2">
        <v>2</v>
      </c>
      <c r="G849" s="3">
        <v>6.2842892271189965E-3</v>
      </c>
    </row>
    <row r="850" spans="1:7" x14ac:dyDescent="0.25">
      <c r="A850" s="2">
        <v>2013</v>
      </c>
      <c r="B850" s="2" t="s">
        <v>1554</v>
      </c>
      <c r="C850" s="2">
        <v>689.16155130000004</v>
      </c>
      <c r="D850" s="2">
        <v>689.16155130000004</v>
      </c>
      <c r="E850" s="2">
        <v>0.94160359434525442</v>
      </c>
      <c r="F850" s="2">
        <v>1</v>
      </c>
      <c r="G850" s="3">
        <v>3.1421446135594985E-2</v>
      </c>
    </row>
    <row r="851" spans="1:7" x14ac:dyDescent="0.25">
      <c r="A851" s="2">
        <v>2013</v>
      </c>
      <c r="B851" s="2" t="s">
        <v>1555</v>
      </c>
      <c r="C851" s="2">
        <v>187.81590177000001</v>
      </c>
      <c r="D851" s="2">
        <v>187.81590177000001</v>
      </c>
      <c r="E851" s="2">
        <v>0.94160359434525442</v>
      </c>
      <c r="F851" s="2">
        <v>4</v>
      </c>
      <c r="G851" s="3">
        <v>5.6558603044070968E-2</v>
      </c>
    </row>
    <row r="852" spans="1:7" x14ac:dyDescent="0.25">
      <c r="A852" s="2">
        <v>2013</v>
      </c>
      <c r="B852" s="2" t="s">
        <v>1556</v>
      </c>
      <c r="C852" s="2">
        <v>187.81590177000001</v>
      </c>
      <c r="D852" s="2">
        <v>187.81590177000001</v>
      </c>
      <c r="E852" s="2">
        <v>0.94160359434525442</v>
      </c>
      <c r="F852" s="2">
        <v>2</v>
      </c>
      <c r="G852" s="3">
        <v>1.8852867681356991E-2</v>
      </c>
    </row>
    <row r="853" spans="1:7" x14ac:dyDescent="0.25">
      <c r="A853" s="2">
        <v>2013</v>
      </c>
      <c r="B853" s="2" t="s">
        <v>2046</v>
      </c>
      <c r="C853" s="2">
        <v>81.513757474000002</v>
      </c>
      <c r="D853" s="2">
        <v>81.513757474000002</v>
      </c>
      <c r="E853" s="2">
        <v>0.94160359434525431</v>
      </c>
      <c r="F853" s="2">
        <v>2</v>
      </c>
      <c r="G853" s="3">
        <v>6.2842892271189965E-3</v>
      </c>
    </row>
    <row r="854" spans="1:7" x14ac:dyDescent="0.25">
      <c r="A854" s="2">
        <v>2013</v>
      </c>
      <c r="B854" s="2" t="s">
        <v>2047</v>
      </c>
      <c r="C854" s="2">
        <v>645.98320064999996</v>
      </c>
      <c r="D854" s="2">
        <v>645.98320064999996</v>
      </c>
      <c r="E854" s="2">
        <v>0.94160359434525431</v>
      </c>
      <c r="F854" s="2">
        <v>2</v>
      </c>
      <c r="G854" s="3">
        <v>6.2842892271189965E-3</v>
      </c>
    </row>
    <row r="855" spans="1:7" x14ac:dyDescent="0.25">
      <c r="A855" s="2">
        <v>2013</v>
      </c>
      <c r="B855" s="2" t="s">
        <v>1557</v>
      </c>
      <c r="C855" s="2">
        <v>645.98320064999996</v>
      </c>
      <c r="D855" s="2">
        <v>645.98320064999996</v>
      </c>
      <c r="E855" s="2">
        <v>0.94160359434525431</v>
      </c>
      <c r="F855" s="2">
        <v>1</v>
      </c>
      <c r="G855" s="3">
        <v>1.2568578454237993E-2</v>
      </c>
    </row>
    <row r="856" spans="1:7" x14ac:dyDescent="0.25">
      <c r="A856" s="2">
        <v>2013</v>
      </c>
      <c r="B856" s="2" t="s">
        <v>2048</v>
      </c>
      <c r="C856" s="2">
        <v>645.98320064999996</v>
      </c>
      <c r="D856" s="2">
        <v>645.98320064999996</v>
      </c>
      <c r="E856" s="2">
        <v>0.94160359434525431</v>
      </c>
      <c r="F856" s="2">
        <v>6</v>
      </c>
      <c r="G856" s="3">
        <v>5.0274313816951972E-2</v>
      </c>
    </row>
    <row r="857" spans="1:7" x14ac:dyDescent="0.25">
      <c r="A857" s="2">
        <v>2013</v>
      </c>
      <c r="B857" s="2" t="s">
        <v>1558</v>
      </c>
      <c r="C857" s="2">
        <v>186.07976207999999</v>
      </c>
      <c r="D857" s="2">
        <v>186.07976207999999</v>
      </c>
      <c r="E857" s="2">
        <v>0.94160359434525431</v>
      </c>
      <c r="F857" s="2">
        <v>9</v>
      </c>
      <c r="G857" s="3">
        <v>6.9127181498308959E-2</v>
      </c>
    </row>
    <row r="858" spans="1:7" x14ac:dyDescent="0.25">
      <c r="A858" s="2">
        <v>2013</v>
      </c>
      <c r="B858" s="2" t="s">
        <v>1559</v>
      </c>
      <c r="C858" s="2">
        <v>146.63839630000001</v>
      </c>
      <c r="D858" s="2">
        <v>146.63839630000001</v>
      </c>
      <c r="E858" s="2">
        <v>0.94160359434525442</v>
      </c>
      <c r="F858" s="2">
        <v>4</v>
      </c>
      <c r="G858" s="3">
        <v>1.8852867681356991E-2</v>
      </c>
    </row>
    <row r="859" spans="1:7" x14ac:dyDescent="0.25">
      <c r="A859" s="2">
        <v>2013</v>
      </c>
      <c r="B859" s="2" t="s">
        <v>2049</v>
      </c>
      <c r="C859" s="2">
        <v>1633.5055635000001</v>
      </c>
      <c r="D859" s="2">
        <v>1633.5055635000001</v>
      </c>
      <c r="E859" s="2">
        <v>0.94160359434525442</v>
      </c>
      <c r="F859" s="2">
        <v>6</v>
      </c>
      <c r="G859" s="3">
        <v>3.1421446135594985E-2</v>
      </c>
    </row>
    <row r="860" spans="1:7" x14ac:dyDescent="0.25">
      <c r="A860" s="2">
        <v>2013</v>
      </c>
      <c r="B860" s="2" t="s">
        <v>1560</v>
      </c>
      <c r="C860" s="2">
        <v>1113.7537933000001</v>
      </c>
      <c r="D860" s="2">
        <v>1113.7537933000001</v>
      </c>
      <c r="E860" s="2">
        <v>0.94160359434525431</v>
      </c>
      <c r="F860" s="2">
        <v>3</v>
      </c>
      <c r="G860" s="3">
        <v>1.2568578454237993E-2</v>
      </c>
    </row>
    <row r="861" spans="1:7" x14ac:dyDescent="0.25">
      <c r="A861" s="2">
        <v>2013</v>
      </c>
      <c r="B861" s="2" t="s">
        <v>2050</v>
      </c>
      <c r="C861" s="2">
        <v>123.58128622</v>
      </c>
      <c r="D861" s="2">
        <v>123.58128622</v>
      </c>
      <c r="E861" s="2">
        <v>0.94160359434525431</v>
      </c>
      <c r="F861" s="2">
        <v>2</v>
      </c>
      <c r="G861" s="3">
        <v>6.2842892271189965E-3</v>
      </c>
    </row>
    <row r="862" spans="1:7" x14ac:dyDescent="0.25">
      <c r="A862" s="2">
        <v>2013</v>
      </c>
      <c r="B862" s="2" t="s">
        <v>1561</v>
      </c>
      <c r="C862" s="2">
        <v>124.49887529999999</v>
      </c>
      <c r="D862" s="2">
        <v>124.49887529999999</v>
      </c>
      <c r="E862" s="2">
        <v>0.44092452436975516</v>
      </c>
      <c r="F862" s="2">
        <v>3</v>
      </c>
      <c r="G862" s="3">
        <v>2</v>
      </c>
    </row>
    <row r="863" spans="1:7" x14ac:dyDescent="0.25">
      <c r="A863" s="2">
        <v>2013</v>
      </c>
      <c r="B863" s="2" t="s">
        <v>1562</v>
      </c>
      <c r="C863" s="2">
        <v>124.49887529999999</v>
      </c>
      <c r="D863" s="2">
        <v>124.49887529999999</v>
      </c>
      <c r="E863" s="2">
        <v>0.99114616038971781</v>
      </c>
      <c r="F863" s="2">
        <v>2</v>
      </c>
      <c r="G863" s="3">
        <v>1.0188528676813571</v>
      </c>
    </row>
    <row r="864" spans="1:7" x14ac:dyDescent="0.25">
      <c r="A864" s="2">
        <v>2014</v>
      </c>
      <c r="B864" s="2" t="s">
        <v>28</v>
      </c>
      <c r="C864" s="2">
        <v>1150.5371402000001</v>
      </c>
      <c r="D864" s="2">
        <v>1150.5371402000001</v>
      </c>
      <c r="E864" s="2">
        <v>0.94160359434525431</v>
      </c>
      <c r="F864" s="2">
        <v>4</v>
      </c>
      <c r="G864" s="3">
        <v>2.5137156908475986E-2</v>
      </c>
    </row>
    <row r="865" spans="1:7" x14ac:dyDescent="0.25">
      <c r="A865" s="2">
        <v>2014</v>
      </c>
      <c r="B865" s="2" t="s">
        <v>29</v>
      </c>
      <c r="C865" s="2">
        <v>35.931039065999997</v>
      </c>
      <c r="D865" s="2">
        <v>35.931039065999997</v>
      </c>
      <c r="E865" s="2">
        <v>0.94160359434525431</v>
      </c>
      <c r="F865" s="2">
        <v>1</v>
      </c>
      <c r="G865" s="3">
        <v>2.5137156908475986E-2</v>
      </c>
    </row>
    <row r="866" spans="1:7" x14ac:dyDescent="0.25">
      <c r="A866" s="2">
        <v>2014</v>
      </c>
      <c r="B866" s="2" t="s">
        <v>30</v>
      </c>
      <c r="C866" s="2">
        <v>35.931039065999997</v>
      </c>
      <c r="D866" s="2">
        <v>35.931039065999997</v>
      </c>
      <c r="E866" s="2">
        <v>0.94160359434525431</v>
      </c>
      <c r="F866" s="2">
        <v>1</v>
      </c>
      <c r="G866" s="3">
        <v>6.2842892271189965E-3</v>
      </c>
    </row>
    <row r="867" spans="1:7" x14ac:dyDescent="0.25">
      <c r="A867" s="2">
        <v>2014</v>
      </c>
      <c r="B867" s="2" t="s">
        <v>31</v>
      </c>
      <c r="C867" s="2">
        <v>35.931039065999997</v>
      </c>
      <c r="D867" s="2">
        <v>35.931039065999997</v>
      </c>
      <c r="E867" s="2">
        <v>0.94160359434525431</v>
      </c>
      <c r="F867" s="2">
        <v>1</v>
      </c>
      <c r="G867" s="3">
        <v>1.2568578454237993E-2</v>
      </c>
    </row>
    <row r="868" spans="1:7" x14ac:dyDescent="0.25">
      <c r="A868" s="2">
        <v>2014</v>
      </c>
      <c r="B868" s="2" t="s">
        <v>32</v>
      </c>
      <c r="C868" s="2">
        <v>35.931039065999997</v>
      </c>
      <c r="D868" s="2">
        <v>35.931039065999997</v>
      </c>
      <c r="E868" s="2">
        <v>0.94160359434525442</v>
      </c>
      <c r="F868" s="2">
        <v>1</v>
      </c>
      <c r="G868" s="3">
        <v>1.8852867681356991E-2</v>
      </c>
    </row>
    <row r="869" spans="1:7" x14ac:dyDescent="0.25">
      <c r="A869" s="2">
        <v>2014</v>
      </c>
      <c r="B869" s="2" t="s">
        <v>33</v>
      </c>
      <c r="C869" s="2">
        <v>35.931039065999997</v>
      </c>
      <c r="D869" s="2">
        <v>35.931039065999997</v>
      </c>
      <c r="E869" s="2">
        <v>0.94160359434525442</v>
      </c>
      <c r="F869" s="2">
        <v>1</v>
      </c>
      <c r="G869" s="3">
        <v>1.198344910377226E-2</v>
      </c>
    </row>
    <row r="870" spans="1:7" x14ac:dyDescent="0.25">
      <c r="A870" s="2">
        <v>2014</v>
      </c>
      <c r="B870" s="2" t="s">
        <v>34</v>
      </c>
      <c r="C870" s="2">
        <v>34.770475029000004</v>
      </c>
      <c r="D870" s="2">
        <v>34.770475029000004</v>
      </c>
      <c r="E870" s="2">
        <v>0.94160359434525431</v>
      </c>
      <c r="F870" s="2">
        <v>1</v>
      </c>
      <c r="G870" s="3">
        <v>2.5137156908475986E-2</v>
      </c>
    </row>
    <row r="871" spans="1:7" x14ac:dyDescent="0.25">
      <c r="A871" s="2">
        <v>2014</v>
      </c>
      <c r="B871" s="2" t="s">
        <v>35</v>
      </c>
      <c r="C871" s="2">
        <v>34.770475029000004</v>
      </c>
      <c r="D871" s="2">
        <v>34.770475029000004</v>
      </c>
      <c r="E871" s="2">
        <v>0.94160359434525431</v>
      </c>
      <c r="F871" s="2">
        <v>1</v>
      </c>
      <c r="G871" s="3">
        <v>6.2842892271189965E-3</v>
      </c>
    </row>
    <row r="872" spans="1:7" x14ac:dyDescent="0.25">
      <c r="A872" s="2">
        <v>2014</v>
      </c>
      <c r="B872" s="2" t="s">
        <v>36</v>
      </c>
      <c r="C872" s="2">
        <v>34.770475029000004</v>
      </c>
      <c r="D872" s="2">
        <v>34.770475029000004</v>
      </c>
      <c r="E872" s="2">
        <v>0.94160359434525442</v>
      </c>
      <c r="F872" s="2">
        <v>1</v>
      </c>
      <c r="G872" s="3">
        <v>3.7705735362713981E-2</v>
      </c>
    </row>
    <row r="873" spans="1:7" x14ac:dyDescent="0.25">
      <c r="A873" s="2">
        <v>2014</v>
      </c>
      <c r="B873" s="2" t="s">
        <v>37</v>
      </c>
      <c r="C873" s="2">
        <v>66.541085727999999</v>
      </c>
      <c r="D873" s="2">
        <v>66.541085727999999</v>
      </c>
      <c r="E873" s="2">
        <v>0.94160359434525431</v>
      </c>
      <c r="F873" s="2">
        <v>1</v>
      </c>
      <c r="G873" s="3">
        <v>6.2842892271189965E-3</v>
      </c>
    </row>
    <row r="874" spans="1:7" x14ac:dyDescent="0.25">
      <c r="A874" s="2">
        <v>2014</v>
      </c>
      <c r="B874" s="2" t="s">
        <v>38</v>
      </c>
      <c r="C874" s="2">
        <v>147.92094591</v>
      </c>
      <c r="D874" s="2">
        <v>147.92094591</v>
      </c>
      <c r="E874" s="2">
        <v>0.94160359434525442</v>
      </c>
      <c r="F874" s="2">
        <v>16</v>
      </c>
      <c r="G874" s="3">
        <v>0.25137156908475988</v>
      </c>
    </row>
    <row r="875" spans="1:7" x14ac:dyDescent="0.25">
      <c r="A875" s="2">
        <v>2014</v>
      </c>
      <c r="B875" s="2" t="s">
        <v>39</v>
      </c>
      <c r="C875" s="2">
        <v>52.610575402999999</v>
      </c>
      <c r="D875" s="2">
        <v>52.610575402999999</v>
      </c>
      <c r="E875" s="2">
        <v>0.94160359434525442</v>
      </c>
      <c r="F875" s="2">
        <v>4</v>
      </c>
      <c r="G875" s="3">
        <v>3.7705735362713981E-2</v>
      </c>
    </row>
    <row r="876" spans="1:7" x14ac:dyDescent="0.25">
      <c r="A876" s="2">
        <v>2014</v>
      </c>
      <c r="B876" s="2" t="s">
        <v>40</v>
      </c>
      <c r="C876" s="2">
        <v>196.80209004</v>
      </c>
      <c r="D876" s="2">
        <v>196.80209004</v>
      </c>
      <c r="E876" s="2">
        <v>0.94160359434525431</v>
      </c>
      <c r="F876" s="2">
        <v>1</v>
      </c>
      <c r="G876" s="3">
        <v>1.2568578454237993E-2</v>
      </c>
    </row>
    <row r="877" spans="1:7" x14ac:dyDescent="0.25">
      <c r="A877" s="2">
        <v>2014</v>
      </c>
      <c r="B877" s="2" t="s">
        <v>41</v>
      </c>
      <c r="C877" s="2">
        <v>326.06108214</v>
      </c>
      <c r="D877" s="2">
        <v>326.06108214</v>
      </c>
      <c r="E877" s="2">
        <v>0.94160359434525442</v>
      </c>
      <c r="F877" s="2">
        <v>1</v>
      </c>
      <c r="G877" s="3">
        <v>7.5411470725427962E-2</v>
      </c>
    </row>
    <row r="878" spans="1:7" x14ac:dyDescent="0.25">
      <c r="A878" s="2">
        <v>2014</v>
      </c>
      <c r="B878" s="2" t="s">
        <v>42</v>
      </c>
      <c r="C878" s="2">
        <v>326.06108214</v>
      </c>
      <c r="D878" s="2">
        <v>326.06108214</v>
      </c>
      <c r="E878" s="2">
        <v>0.94160359434525431</v>
      </c>
      <c r="F878" s="2">
        <v>1</v>
      </c>
      <c r="G878" s="3">
        <v>5.0274313816951972E-2</v>
      </c>
    </row>
    <row r="879" spans="1:7" x14ac:dyDescent="0.25">
      <c r="A879" s="2">
        <v>2014</v>
      </c>
      <c r="B879" s="2" t="s">
        <v>43</v>
      </c>
      <c r="C879" s="2">
        <v>62.997337182000003</v>
      </c>
      <c r="D879" s="2">
        <v>62.997337182000003</v>
      </c>
      <c r="E879" s="2">
        <v>0.94160359434525431</v>
      </c>
      <c r="F879" s="2">
        <v>1</v>
      </c>
      <c r="G879" s="3">
        <v>6.2842892271189965E-3</v>
      </c>
    </row>
    <row r="880" spans="1:7" x14ac:dyDescent="0.25">
      <c r="A880" s="2">
        <v>2014</v>
      </c>
      <c r="B880" s="2" t="s">
        <v>44</v>
      </c>
      <c r="C880" s="2">
        <v>416.24586999000002</v>
      </c>
      <c r="D880" s="2">
        <v>416.24586999000002</v>
      </c>
      <c r="E880" s="2">
        <v>0.94160359434525431</v>
      </c>
      <c r="F880" s="2">
        <v>1</v>
      </c>
      <c r="G880" s="3">
        <v>6.2842892271189965E-3</v>
      </c>
    </row>
    <row r="881" spans="1:7" x14ac:dyDescent="0.25">
      <c r="A881" s="2">
        <v>2014</v>
      </c>
      <c r="B881" s="2" t="s">
        <v>45</v>
      </c>
      <c r="C881" s="2">
        <v>891.33244013000001</v>
      </c>
      <c r="D881" s="2">
        <v>891.33244013000001</v>
      </c>
      <c r="E881" s="2">
        <v>0.94160359434525442</v>
      </c>
      <c r="F881" s="2">
        <v>1</v>
      </c>
      <c r="G881" s="3">
        <v>3.7705735362713981E-2</v>
      </c>
    </row>
    <row r="882" spans="1:7" x14ac:dyDescent="0.25">
      <c r="A882" s="2">
        <v>2014</v>
      </c>
      <c r="B882" s="2" t="s">
        <v>46</v>
      </c>
      <c r="C882" s="2">
        <v>303.49399125999997</v>
      </c>
      <c r="D882" s="2">
        <v>303.49399125999997</v>
      </c>
      <c r="E882" s="2">
        <v>0.94160359434525431</v>
      </c>
      <c r="F882" s="2">
        <v>1</v>
      </c>
      <c r="G882" s="3">
        <v>6.2842892271189965E-3</v>
      </c>
    </row>
    <row r="883" spans="1:7" x14ac:dyDescent="0.25">
      <c r="A883" s="2">
        <v>2014</v>
      </c>
      <c r="B883" s="2" t="s">
        <v>47</v>
      </c>
      <c r="C883" s="2">
        <v>303.49399125999997</v>
      </c>
      <c r="D883" s="2">
        <v>303.49399125999997</v>
      </c>
      <c r="E883" s="2">
        <v>0.94160359434525431</v>
      </c>
      <c r="F883" s="2">
        <v>1</v>
      </c>
      <c r="G883" s="3">
        <v>6.2842892271189965E-3</v>
      </c>
    </row>
    <row r="884" spans="1:7" x14ac:dyDescent="0.25">
      <c r="A884" s="2">
        <v>2014</v>
      </c>
      <c r="B884" s="2" t="s">
        <v>48</v>
      </c>
      <c r="C884" s="2">
        <v>303.49399125999997</v>
      </c>
      <c r="D884" s="2">
        <v>303.49399125999997</v>
      </c>
      <c r="E884" s="2">
        <v>0.94160359434525431</v>
      </c>
      <c r="F884" s="2">
        <v>1</v>
      </c>
      <c r="G884" s="3">
        <v>6.2842892271189965E-3</v>
      </c>
    </row>
    <row r="885" spans="1:7" x14ac:dyDescent="0.25">
      <c r="A885" s="2">
        <v>2014</v>
      </c>
      <c r="B885" s="2" t="s">
        <v>49</v>
      </c>
      <c r="C885" s="2">
        <v>303.49399125999997</v>
      </c>
      <c r="D885" s="2">
        <v>303.49399125999997</v>
      </c>
      <c r="E885" s="2">
        <v>0.94160359434525431</v>
      </c>
      <c r="F885" s="2">
        <v>1</v>
      </c>
      <c r="G885" s="3">
        <v>6.2842892271189965E-3</v>
      </c>
    </row>
    <row r="886" spans="1:7" x14ac:dyDescent="0.25">
      <c r="A886" s="2">
        <v>2014</v>
      </c>
      <c r="B886" s="2" t="s">
        <v>50</v>
      </c>
      <c r="C886" s="2">
        <v>2367.9764252</v>
      </c>
      <c r="D886" s="2">
        <v>2367.9764252</v>
      </c>
      <c r="E886" s="2">
        <v>0.94160359434525442</v>
      </c>
      <c r="F886" s="2">
        <v>4</v>
      </c>
      <c r="G886" s="3">
        <v>3.7705735362713981E-2</v>
      </c>
    </row>
    <row r="887" spans="1:7" x14ac:dyDescent="0.25">
      <c r="A887" s="2">
        <v>2014</v>
      </c>
      <c r="B887" s="2" t="s">
        <v>51</v>
      </c>
      <c r="C887" s="2">
        <v>325.99850913</v>
      </c>
      <c r="D887" s="2">
        <v>325.99850913</v>
      </c>
      <c r="E887" s="2">
        <v>0.94160359434525431</v>
      </c>
      <c r="F887" s="2">
        <v>1</v>
      </c>
      <c r="G887" s="3">
        <v>1.2568578454237993E-2</v>
      </c>
    </row>
    <row r="888" spans="1:7" x14ac:dyDescent="0.25">
      <c r="A888" s="2">
        <v>2014</v>
      </c>
      <c r="B888" s="2" t="s">
        <v>1844</v>
      </c>
      <c r="C888" s="2">
        <v>325.99850913</v>
      </c>
      <c r="D888" s="2">
        <v>325.99850913</v>
      </c>
      <c r="E888" s="2">
        <v>0.94160359434525442</v>
      </c>
      <c r="F888" s="2">
        <v>2</v>
      </c>
      <c r="G888" s="3">
        <v>3.7705735362713981E-2</v>
      </c>
    </row>
    <row r="889" spans="1:7" x14ac:dyDescent="0.25">
      <c r="A889" s="2">
        <v>2014</v>
      </c>
      <c r="B889" s="2" t="s">
        <v>1845</v>
      </c>
      <c r="C889" s="2">
        <v>772.98274234999997</v>
      </c>
      <c r="D889" s="2">
        <v>772.98274234999997</v>
      </c>
      <c r="E889" s="2">
        <v>0.94160359434525431</v>
      </c>
      <c r="F889" s="2">
        <v>2</v>
      </c>
      <c r="G889" s="3">
        <v>6.2842892271189965E-3</v>
      </c>
    </row>
    <row r="890" spans="1:7" x14ac:dyDescent="0.25">
      <c r="A890" s="2">
        <v>2014</v>
      </c>
      <c r="B890" s="2" t="s">
        <v>52</v>
      </c>
      <c r="C890" s="2">
        <v>772.98274234999997</v>
      </c>
      <c r="D890" s="2">
        <v>772.98274234999997</v>
      </c>
      <c r="E890" s="2">
        <v>0.94160359434525431</v>
      </c>
      <c r="F890" s="2">
        <v>16</v>
      </c>
      <c r="G890" s="3">
        <v>0.20109725526780789</v>
      </c>
    </row>
    <row r="891" spans="1:7" x14ac:dyDescent="0.25">
      <c r="A891" s="2">
        <v>2014</v>
      </c>
      <c r="B891" s="2" t="s">
        <v>1847</v>
      </c>
      <c r="C891" s="2">
        <v>1515.7737715000001</v>
      </c>
      <c r="D891" s="2">
        <v>1515.7737715000001</v>
      </c>
      <c r="E891" s="2">
        <v>0.94160359434525431</v>
      </c>
      <c r="F891" s="2">
        <v>4</v>
      </c>
      <c r="G891" s="3">
        <v>6.2842892271189965E-3</v>
      </c>
    </row>
    <row r="892" spans="1:7" x14ac:dyDescent="0.25">
      <c r="A892" s="2">
        <v>2014</v>
      </c>
      <c r="B892" s="2" t="s">
        <v>53</v>
      </c>
      <c r="C892" s="2">
        <v>212.57029374999999</v>
      </c>
      <c r="D892" s="2">
        <v>212.57029374999999</v>
      </c>
      <c r="E892" s="2">
        <v>0.94160359434525442</v>
      </c>
      <c r="F892" s="2">
        <v>1</v>
      </c>
      <c r="G892" s="3">
        <v>3.7705735362713981E-2</v>
      </c>
    </row>
    <row r="893" spans="1:7" x14ac:dyDescent="0.25">
      <c r="A893" s="2">
        <v>2014</v>
      </c>
      <c r="B893" s="2" t="s">
        <v>54</v>
      </c>
      <c r="C893" s="2">
        <v>338.51045608999999</v>
      </c>
      <c r="D893" s="2">
        <v>338.51045608999999</v>
      </c>
      <c r="E893" s="2">
        <v>0.94160359434525431</v>
      </c>
      <c r="F893" s="2">
        <v>2</v>
      </c>
      <c r="G893" s="3">
        <v>6.2842892271189965E-3</v>
      </c>
    </row>
    <row r="894" spans="1:7" x14ac:dyDescent="0.25">
      <c r="A894" s="2">
        <v>2014</v>
      </c>
      <c r="B894" s="2" t="s">
        <v>55</v>
      </c>
      <c r="C894" s="2">
        <v>2096.0485647999999</v>
      </c>
      <c r="D894" s="2">
        <v>2096.0485647999999</v>
      </c>
      <c r="E894" s="2">
        <v>0.94160359434525431</v>
      </c>
      <c r="F894" s="2">
        <v>3</v>
      </c>
      <c r="G894" s="3">
        <v>6.2842892271189965E-3</v>
      </c>
    </row>
    <row r="895" spans="1:7" x14ac:dyDescent="0.25">
      <c r="A895" s="2">
        <v>2014</v>
      </c>
      <c r="B895" s="2" t="s">
        <v>56</v>
      </c>
      <c r="C895" s="2">
        <v>2096.0485647999999</v>
      </c>
      <c r="D895" s="2">
        <v>2096.0485647999999</v>
      </c>
      <c r="E895" s="2">
        <v>1.464777480718723</v>
      </c>
      <c r="F895" s="2">
        <v>1</v>
      </c>
      <c r="G895" s="3">
        <v>2.0377057353627142</v>
      </c>
    </row>
    <row r="896" spans="1:7" x14ac:dyDescent="0.25">
      <c r="A896" s="2">
        <v>2014</v>
      </c>
      <c r="B896" s="2" t="s">
        <v>57</v>
      </c>
      <c r="C896" s="2">
        <v>2367.9764252</v>
      </c>
      <c r="D896" s="2">
        <v>2367.9764252</v>
      </c>
      <c r="E896" s="2">
        <v>0.94160359434525442</v>
      </c>
      <c r="F896" s="2">
        <v>2</v>
      </c>
      <c r="G896" s="3">
        <v>6.2842892271189971E-2</v>
      </c>
    </row>
    <row r="897" spans="1:7" x14ac:dyDescent="0.25">
      <c r="A897" s="2">
        <v>2014</v>
      </c>
      <c r="B897" s="2" t="s">
        <v>58</v>
      </c>
      <c r="C897" s="2">
        <v>1276.9146905</v>
      </c>
      <c r="D897" s="2">
        <v>1276.9146905</v>
      </c>
      <c r="E897" s="2">
        <v>0.94160359434525431</v>
      </c>
      <c r="F897" s="2">
        <v>4</v>
      </c>
      <c r="G897" s="3">
        <v>5.0274313816951972E-2</v>
      </c>
    </row>
    <row r="898" spans="1:7" x14ac:dyDescent="0.25">
      <c r="A898" s="2">
        <v>2014</v>
      </c>
      <c r="B898" s="2" t="s">
        <v>59</v>
      </c>
      <c r="C898" s="2">
        <v>924.57993606000002</v>
      </c>
      <c r="D898" s="2">
        <v>924.57993606000002</v>
      </c>
      <c r="E898" s="2">
        <v>0.94160359434525431</v>
      </c>
      <c r="F898" s="2">
        <v>1</v>
      </c>
      <c r="G898" s="3">
        <v>2.5137156908475986E-2</v>
      </c>
    </row>
    <row r="899" spans="1:7" x14ac:dyDescent="0.25">
      <c r="A899" s="2">
        <v>2014</v>
      </c>
      <c r="B899" s="2" t="s">
        <v>60</v>
      </c>
      <c r="C899" s="2">
        <v>225.75524082000001</v>
      </c>
      <c r="D899" s="2">
        <v>225.75524082000001</v>
      </c>
      <c r="E899" s="2">
        <v>2.1967350129959304</v>
      </c>
      <c r="F899" s="2">
        <v>1</v>
      </c>
      <c r="G899" s="3">
        <v>1.0062842892271191</v>
      </c>
    </row>
    <row r="900" spans="1:7" x14ac:dyDescent="0.25">
      <c r="A900" s="2">
        <v>2014</v>
      </c>
      <c r="B900" s="2" t="s">
        <v>61</v>
      </c>
      <c r="C900" s="2">
        <v>185.06542981000001</v>
      </c>
      <c r="D900" s="2">
        <v>185.06542981000001</v>
      </c>
      <c r="E900" s="2">
        <v>1.2125424420168269</v>
      </c>
      <c r="F900" s="2">
        <v>1</v>
      </c>
      <c r="G900" s="3">
        <v>1</v>
      </c>
    </row>
    <row r="901" spans="1:7" x14ac:dyDescent="0.25">
      <c r="A901" s="2">
        <v>2014</v>
      </c>
      <c r="B901" s="2" t="s">
        <v>62</v>
      </c>
      <c r="C901" s="2">
        <v>1366.6000822999999</v>
      </c>
      <c r="D901" s="2">
        <v>1366.6000822999999</v>
      </c>
      <c r="E901" s="2">
        <v>0.94160359434525431</v>
      </c>
      <c r="F901" s="2">
        <v>2</v>
      </c>
      <c r="G901" s="3">
        <v>2.5137156908475986E-2</v>
      </c>
    </row>
    <row r="902" spans="1:7" x14ac:dyDescent="0.25">
      <c r="A902" s="2">
        <v>2014</v>
      </c>
      <c r="B902" s="2" t="s">
        <v>63</v>
      </c>
      <c r="C902" s="2">
        <v>1715.2982870000001</v>
      </c>
      <c r="D902" s="2">
        <v>1715.2982870000001</v>
      </c>
      <c r="E902" s="2">
        <v>0.94160359434525431</v>
      </c>
      <c r="F902" s="2">
        <v>4</v>
      </c>
      <c r="G902" s="3">
        <v>1.2568578454237993E-2</v>
      </c>
    </row>
    <row r="903" spans="1:7" x14ac:dyDescent="0.25">
      <c r="A903" s="2">
        <v>2014</v>
      </c>
      <c r="B903" s="2" t="s">
        <v>64</v>
      </c>
      <c r="C903" s="2">
        <v>193.69554615999999</v>
      </c>
      <c r="D903" s="2">
        <v>193.69554615999999</v>
      </c>
      <c r="E903" s="2">
        <v>0.94160359434525442</v>
      </c>
      <c r="F903" s="2">
        <v>2</v>
      </c>
      <c r="G903" s="3">
        <v>1.8852867681356991E-2</v>
      </c>
    </row>
    <row r="904" spans="1:7" x14ac:dyDescent="0.25">
      <c r="A904" s="2">
        <v>2014</v>
      </c>
      <c r="B904" s="2" t="s">
        <v>1852</v>
      </c>
      <c r="C904" s="2">
        <v>309.71534421000001</v>
      </c>
      <c r="D904" s="2">
        <v>309.71534421000001</v>
      </c>
      <c r="E904" s="2">
        <v>0.94160359434525431</v>
      </c>
      <c r="F904" s="2">
        <v>4</v>
      </c>
      <c r="G904" s="3">
        <v>6.2842892271189965E-3</v>
      </c>
    </row>
    <row r="905" spans="1:7" x14ac:dyDescent="0.25">
      <c r="A905" s="2">
        <v>2014</v>
      </c>
      <c r="B905" s="2" t="s">
        <v>65</v>
      </c>
      <c r="C905" s="2">
        <v>117.55655054</v>
      </c>
      <c r="D905" s="2">
        <v>117.55655054</v>
      </c>
      <c r="E905" s="2">
        <v>0.94160359434525431</v>
      </c>
      <c r="F905" s="2">
        <v>1</v>
      </c>
      <c r="G905" s="3">
        <v>6.2842892271189965E-3</v>
      </c>
    </row>
    <row r="906" spans="1:7" x14ac:dyDescent="0.25">
      <c r="A906" s="2">
        <v>2014</v>
      </c>
      <c r="B906" s="2" t="s">
        <v>66</v>
      </c>
      <c r="C906" s="2">
        <v>484.69375330000003</v>
      </c>
      <c r="D906" s="2">
        <v>484.69375330000003</v>
      </c>
      <c r="E906" s="2">
        <v>0.94160359434525431</v>
      </c>
      <c r="F906" s="2">
        <v>3</v>
      </c>
      <c r="G906" s="3">
        <v>2.5137156908475986E-2</v>
      </c>
    </row>
    <row r="907" spans="1:7" x14ac:dyDescent="0.25">
      <c r="A907" s="2">
        <v>2014</v>
      </c>
      <c r="B907" s="2" t="s">
        <v>67</v>
      </c>
      <c r="C907" s="2">
        <v>484.69375330000003</v>
      </c>
      <c r="D907" s="2">
        <v>484.69375330000003</v>
      </c>
      <c r="E907" s="2">
        <v>0.94160359434525442</v>
      </c>
      <c r="F907" s="2">
        <v>4</v>
      </c>
      <c r="G907" s="3">
        <v>1.8852867681356991E-2</v>
      </c>
    </row>
    <row r="908" spans="1:7" x14ac:dyDescent="0.25">
      <c r="A908" s="2">
        <v>2014</v>
      </c>
      <c r="B908" s="2" t="s">
        <v>68</v>
      </c>
      <c r="C908" s="2">
        <v>115.06520206</v>
      </c>
      <c r="D908" s="2">
        <v>115.06520206</v>
      </c>
      <c r="E908" s="2">
        <v>0.94160359434525431</v>
      </c>
      <c r="F908" s="2">
        <v>8</v>
      </c>
      <c r="G908" s="3">
        <v>1.2568578454237993E-2</v>
      </c>
    </row>
    <row r="909" spans="1:7" x14ac:dyDescent="0.25">
      <c r="A909" s="2">
        <v>2014</v>
      </c>
      <c r="B909" s="2" t="s">
        <v>69</v>
      </c>
      <c r="C909" s="2">
        <v>105.71783857</v>
      </c>
      <c r="D909" s="2">
        <v>105.71783857</v>
      </c>
      <c r="E909" s="2">
        <v>0.94160359434525442</v>
      </c>
      <c r="F909" s="2">
        <v>2</v>
      </c>
      <c r="G909" s="3">
        <v>7.5411470725427962E-2</v>
      </c>
    </row>
    <row r="910" spans="1:7" x14ac:dyDescent="0.25">
      <c r="A910" s="2">
        <v>2014</v>
      </c>
      <c r="B910" s="2" t="s">
        <v>70</v>
      </c>
      <c r="C910" s="2">
        <v>105.71783857</v>
      </c>
      <c r="D910" s="2">
        <v>105.71783857</v>
      </c>
      <c r="E910" s="2">
        <v>0.94160359434525442</v>
      </c>
      <c r="F910" s="2">
        <v>4</v>
      </c>
      <c r="G910" s="3">
        <v>9.4264338406784942E-2</v>
      </c>
    </row>
    <row r="911" spans="1:7" x14ac:dyDescent="0.25">
      <c r="A911" s="2">
        <v>2014</v>
      </c>
      <c r="B911" s="2" t="s">
        <v>1854</v>
      </c>
      <c r="C911" s="2">
        <v>105.71783857</v>
      </c>
      <c r="D911" s="2">
        <v>105.71783857</v>
      </c>
      <c r="E911" s="2">
        <v>0.94160359434525431</v>
      </c>
      <c r="F911" s="2">
        <v>2</v>
      </c>
      <c r="G911" s="3">
        <v>1.2568578454237993E-2</v>
      </c>
    </row>
    <row r="912" spans="1:7" x14ac:dyDescent="0.25">
      <c r="A912" s="2">
        <v>2014</v>
      </c>
      <c r="B912" s="2" t="s">
        <v>71</v>
      </c>
      <c r="C912" s="2">
        <v>105.71783856999998</v>
      </c>
      <c r="D912" s="2">
        <v>105.71783856999998</v>
      </c>
      <c r="E912" s="2">
        <v>0.94160359434525442</v>
      </c>
      <c r="F912" s="2">
        <v>9</v>
      </c>
      <c r="G912" s="3">
        <v>4.3990024589832977E-2</v>
      </c>
    </row>
    <row r="913" spans="1:7" x14ac:dyDescent="0.25">
      <c r="A913" s="2">
        <v>2014</v>
      </c>
      <c r="B913" s="2" t="s">
        <v>72</v>
      </c>
      <c r="C913" s="2">
        <v>105.71783857</v>
      </c>
      <c r="D913" s="2">
        <v>105.71783857</v>
      </c>
      <c r="E913" s="2">
        <v>0.94160359434525442</v>
      </c>
      <c r="F913" s="2">
        <v>4</v>
      </c>
      <c r="G913" s="3">
        <v>3.7705735362713981E-2</v>
      </c>
    </row>
    <row r="914" spans="1:7" x14ac:dyDescent="0.25">
      <c r="A914" s="2">
        <v>2014</v>
      </c>
      <c r="B914" s="2" t="s">
        <v>73</v>
      </c>
      <c r="C914" s="2">
        <v>262.44363236999999</v>
      </c>
      <c r="D914" s="2">
        <v>262.44363236999999</v>
      </c>
      <c r="E914" s="2">
        <v>0.94160359434525442</v>
      </c>
      <c r="F914" s="2">
        <v>4</v>
      </c>
      <c r="G914" s="3">
        <v>0.15082294145085592</v>
      </c>
    </row>
    <row r="915" spans="1:7" x14ac:dyDescent="0.25">
      <c r="A915" s="2">
        <v>2014</v>
      </c>
      <c r="B915" s="2" t="s">
        <v>1855</v>
      </c>
      <c r="C915" s="2">
        <v>376.90194298</v>
      </c>
      <c r="D915" s="2">
        <v>376.90194298</v>
      </c>
      <c r="E915" s="2">
        <v>0.94160359434525431</v>
      </c>
      <c r="F915" s="2">
        <v>3</v>
      </c>
      <c r="G915" s="3">
        <v>6.2842892271189965E-3</v>
      </c>
    </row>
    <row r="916" spans="1:7" x14ac:dyDescent="0.25">
      <c r="A916" s="2">
        <v>2014</v>
      </c>
      <c r="B916" s="2" t="s">
        <v>74</v>
      </c>
      <c r="C916" s="2">
        <v>262.44363236999999</v>
      </c>
      <c r="D916" s="2">
        <v>262.44363236999999</v>
      </c>
      <c r="E916" s="2">
        <v>0.94160359434525431</v>
      </c>
      <c r="F916" s="2">
        <v>1</v>
      </c>
      <c r="G916" s="3">
        <v>6.2842892271189965E-3</v>
      </c>
    </row>
    <row r="917" spans="1:7" x14ac:dyDescent="0.25">
      <c r="A917" s="2">
        <v>2014</v>
      </c>
      <c r="B917" s="2" t="s">
        <v>1856</v>
      </c>
      <c r="C917" s="2">
        <v>262.44363236999999</v>
      </c>
      <c r="D917" s="2">
        <v>262.44363236999999</v>
      </c>
      <c r="E917" s="2">
        <v>0.94160359434525431</v>
      </c>
      <c r="F917" s="2">
        <v>6</v>
      </c>
      <c r="G917" s="3">
        <v>5.0274313816951972E-2</v>
      </c>
    </row>
    <row r="918" spans="1:7" x14ac:dyDescent="0.25">
      <c r="A918" s="2">
        <v>2014</v>
      </c>
      <c r="B918" s="2" t="s">
        <v>75</v>
      </c>
      <c r="C918" s="2">
        <v>262.44363236999999</v>
      </c>
      <c r="D918" s="2">
        <v>262.44363236999999</v>
      </c>
      <c r="E918" s="2">
        <v>0.94160359434525442</v>
      </c>
      <c r="F918" s="2">
        <v>9</v>
      </c>
      <c r="G918" s="3">
        <v>8.7980049179665953E-2</v>
      </c>
    </row>
    <row r="919" spans="1:7" x14ac:dyDescent="0.25">
      <c r="A919" s="2">
        <v>2014</v>
      </c>
      <c r="B919" s="2" t="s">
        <v>76</v>
      </c>
      <c r="C919" s="2">
        <v>262.44363236999999</v>
      </c>
      <c r="D919" s="2">
        <v>262.44363236999999</v>
      </c>
      <c r="E919" s="2">
        <v>0.94160359434525442</v>
      </c>
      <c r="F919" s="2">
        <v>4</v>
      </c>
      <c r="G919" s="3">
        <v>3.7705735362713981E-2</v>
      </c>
    </row>
    <row r="920" spans="1:7" x14ac:dyDescent="0.25">
      <c r="A920" s="2">
        <v>2014</v>
      </c>
      <c r="B920" s="2" t="s">
        <v>77</v>
      </c>
      <c r="C920" s="2">
        <v>262.44363236999999</v>
      </c>
      <c r="D920" s="2">
        <v>262.44363236999999</v>
      </c>
      <c r="E920" s="2">
        <v>0.94160359434525442</v>
      </c>
      <c r="F920" s="2">
        <v>2</v>
      </c>
      <c r="G920" s="3">
        <v>7.5411470725427962E-2</v>
      </c>
    </row>
    <row r="921" spans="1:7" x14ac:dyDescent="0.25">
      <c r="A921" s="2">
        <v>2014</v>
      </c>
      <c r="B921" s="2" t="s">
        <v>78</v>
      </c>
      <c r="C921" s="2">
        <v>262.44363236999999</v>
      </c>
      <c r="D921" s="2">
        <v>262.44363236999999</v>
      </c>
      <c r="E921" s="2">
        <v>0.94160359434525431</v>
      </c>
      <c r="F921" s="2">
        <v>2</v>
      </c>
      <c r="G921" s="3">
        <v>1.2568578454237993E-2</v>
      </c>
    </row>
    <row r="922" spans="1:7" x14ac:dyDescent="0.25">
      <c r="A922" s="2">
        <v>2014</v>
      </c>
      <c r="B922" s="2" t="s">
        <v>79</v>
      </c>
      <c r="C922" s="2">
        <v>262.44363236999999</v>
      </c>
      <c r="D922" s="2">
        <v>262.44363236999999</v>
      </c>
      <c r="E922" s="2">
        <v>0.94160359434525431</v>
      </c>
      <c r="F922" s="2">
        <v>2</v>
      </c>
      <c r="G922" s="3">
        <v>1.2568578454237993E-2</v>
      </c>
    </row>
    <row r="923" spans="1:7" x14ac:dyDescent="0.25">
      <c r="A923" s="2">
        <v>2014</v>
      </c>
      <c r="B923" s="2" t="s">
        <v>80</v>
      </c>
      <c r="C923" s="2">
        <v>262.44363236999999</v>
      </c>
      <c r="D923" s="2">
        <v>262.44363236999999</v>
      </c>
      <c r="E923" s="2">
        <v>0.94160359434525442</v>
      </c>
      <c r="F923" s="2">
        <v>4</v>
      </c>
      <c r="G923" s="3">
        <v>9.4264338406784942E-2</v>
      </c>
    </row>
    <row r="924" spans="1:7" x14ac:dyDescent="0.25">
      <c r="A924" s="2">
        <v>2014</v>
      </c>
      <c r="B924" s="2" t="s">
        <v>81</v>
      </c>
      <c r="C924" s="2">
        <v>262.44363236999999</v>
      </c>
      <c r="D924" s="2">
        <v>262.44363236999999</v>
      </c>
      <c r="E924" s="2">
        <v>0.94160359434525431</v>
      </c>
      <c r="F924" s="2">
        <v>4</v>
      </c>
      <c r="G924" s="3">
        <v>2.5137156908475986E-2</v>
      </c>
    </row>
    <row r="925" spans="1:7" x14ac:dyDescent="0.25">
      <c r="A925" s="2">
        <v>2014</v>
      </c>
      <c r="B925" s="2" t="s">
        <v>82</v>
      </c>
      <c r="C925" s="2">
        <v>262.44363236999999</v>
      </c>
      <c r="D925" s="2">
        <v>262.44363236999999</v>
      </c>
      <c r="E925" s="2">
        <v>0.94160359434525431</v>
      </c>
      <c r="F925" s="2">
        <v>4</v>
      </c>
      <c r="G925" s="3">
        <v>0.10054862763390394</v>
      </c>
    </row>
    <row r="926" spans="1:7" x14ac:dyDescent="0.25">
      <c r="A926" s="2">
        <v>2014</v>
      </c>
      <c r="B926" s="2" t="s">
        <v>83</v>
      </c>
      <c r="C926" s="2">
        <v>491.36025358000001</v>
      </c>
      <c r="D926" s="2">
        <v>491.36025358000001</v>
      </c>
      <c r="E926" s="2">
        <v>0.94160359434525442</v>
      </c>
      <c r="F926" s="2">
        <v>2</v>
      </c>
      <c r="G926" s="3">
        <v>7.5411470725427962E-2</v>
      </c>
    </row>
    <row r="927" spans="1:7" x14ac:dyDescent="0.25">
      <c r="A927" s="2">
        <v>2014</v>
      </c>
      <c r="B927" s="2" t="s">
        <v>84</v>
      </c>
      <c r="C927" s="2">
        <v>205.42146636000001</v>
      </c>
      <c r="D927" s="2">
        <v>205.42146636000001</v>
      </c>
      <c r="E927" s="2">
        <v>0.94160359434525442</v>
      </c>
      <c r="F927" s="2">
        <v>4</v>
      </c>
      <c r="G927" s="3">
        <v>0.12568578454237994</v>
      </c>
    </row>
    <row r="928" spans="1:7" x14ac:dyDescent="0.25">
      <c r="A928" s="2">
        <v>2014</v>
      </c>
      <c r="B928" s="2" t="s">
        <v>1857</v>
      </c>
      <c r="C928" s="2">
        <v>205.42146636000001</v>
      </c>
      <c r="D928" s="2">
        <v>205.42146636000001</v>
      </c>
      <c r="E928" s="2">
        <v>0.94160359434525442</v>
      </c>
      <c r="F928" s="2">
        <v>6</v>
      </c>
      <c r="G928" s="3">
        <v>1.8852867681356991E-2</v>
      </c>
    </row>
    <row r="929" spans="1:7" x14ac:dyDescent="0.25">
      <c r="A929" s="2">
        <v>2014</v>
      </c>
      <c r="B929" s="2" t="s">
        <v>85</v>
      </c>
      <c r="C929" s="2">
        <v>92.379626310000006</v>
      </c>
      <c r="D929" s="2">
        <v>92.379626310000006</v>
      </c>
      <c r="E929" s="2">
        <v>0.94160359434525442</v>
      </c>
      <c r="F929" s="2">
        <v>4</v>
      </c>
      <c r="G929" s="3">
        <v>1.8852867681356991E-2</v>
      </c>
    </row>
    <row r="930" spans="1:7" x14ac:dyDescent="0.25">
      <c r="A930" s="2">
        <v>2014</v>
      </c>
      <c r="B930" s="2" t="s">
        <v>86</v>
      </c>
      <c r="C930" s="2">
        <v>178.78244884</v>
      </c>
      <c r="D930" s="2">
        <v>178.78244884</v>
      </c>
      <c r="E930" s="2">
        <v>0.94160359434525431</v>
      </c>
      <c r="F930" s="2">
        <v>4</v>
      </c>
      <c r="G930" s="3">
        <v>5.0274313816951972E-2</v>
      </c>
    </row>
    <row r="931" spans="1:7" x14ac:dyDescent="0.25">
      <c r="A931" s="2">
        <v>2014</v>
      </c>
      <c r="B931" s="2" t="s">
        <v>1858</v>
      </c>
      <c r="C931" s="2">
        <v>178.78244884</v>
      </c>
      <c r="D931" s="2">
        <v>178.78244884</v>
      </c>
      <c r="E931" s="2">
        <v>0.94160359434525431</v>
      </c>
      <c r="F931" s="2">
        <v>3</v>
      </c>
      <c r="G931" s="3">
        <v>6.2842892271189965E-3</v>
      </c>
    </row>
    <row r="932" spans="1:7" x14ac:dyDescent="0.25">
      <c r="A932" s="2">
        <v>2014</v>
      </c>
      <c r="B932" s="2" t="s">
        <v>87</v>
      </c>
      <c r="C932" s="2">
        <v>233.51349725</v>
      </c>
      <c r="D932" s="2">
        <v>233.51349725</v>
      </c>
      <c r="E932" s="2">
        <v>0.94160359434525442</v>
      </c>
      <c r="F932" s="2">
        <v>2</v>
      </c>
      <c r="G932" s="3">
        <v>3.7705735362713981E-2</v>
      </c>
    </row>
    <row r="933" spans="1:7" x14ac:dyDescent="0.25">
      <c r="A933" s="2">
        <v>2014</v>
      </c>
      <c r="B933" s="2" t="s">
        <v>88</v>
      </c>
      <c r="C933" s="2">
        <v>233.51349725</v>
      </c>
      <c r="D933" s="2">
        <v>233.51349725</v>
      </c>
      <c r="E933" s="2">
        <v>0.94160359434525431</v>
      </c>
      <c r="F933" s="2">
        <v>4</v>
      </c>
      <c r="G933" s="3">
        <v>5.0274313816951972E-2</v>
      </c>
    </row>
    <row r="934" spans="1:7" x14ac:dyDescent="0.25">
      <c r="A934" s="2">
        <v>2014</v>
      </c>
      <c r="B934" s="2" t="s">
        <v>173</v>
      </c>
      <c r="C934" s="2">
        <v>198.84976330999999</v>
      </c>
      <c r="D934" s="2">
        <v>198.84976330999999</v>
      </c>
      <c r="E934" s="2">
        <v>0.94160359434525431</v>
      </c>
      <c r="F934" s="2">
        <v>1</v>
      </c>
      <c r="G934" s="3">
        <v>6.2842892271189965E-3</v>
      </c>
    </row>
    <row r="935" spans="1:7" x14ac:dyDescent="0.25">
      <c r="A935" s="2">
        <v>2014</v>
      </c>
      <c r="B935" s="2" t="s">
        <v>174</v>
      </c>
      <c r="C935" s="2">
        <v>198.84976330999999</v>
      </c>
      <c r="D935" s="2">
        <v>198.84976330999999</v>
      </c>
      <c r="E935" s="2">
        <v>0.94160359434525431</v>
      </c>
      <c r="F935" s="2">
        <v>1</v>
      </c>
      <c r="G935" s="3">
        <v>6.2842892271189965E-3</v>
      </c>
    </row>
    <row r="936" spans="1:7" x14ac:dyDescent="0.25">
      <c r="A936" s="2">
        <v>2014</v>
      </c>
      <c r="B936" s="2" t="s">
        <v>175</v>
      </c>
      <c r="C936" s="2">
        <v>198.84976330999999</v>
      </c>
      <c r="D936" s="2">
        <v>198.84976330999999</v>
      </c>
      <c r="E936" s="2">
        <v>0.94160359434525442</v>
      </c>
      <c r="F936" s="2">
        <v>1</v>
      </c>
      <c r="G936" s="3">
        <v>1.8852867681356991E-2</v>
      </c>
    </row>
    <row r="937" spans="1:7" x14ac:dyDescent="0.25">
      <c r="A937" s="2">
        <v>2014</v>
      </c>
      <c r="B937" s="2" t="s">
        <v>176</v>
      </c>
      <c r="C937" s="2">
        <v>272.88841721</v>
      </c>
      <c r="D937" s="2">
        <v>272.88841721</v>
      </c>
      <c r="E937" s="2">
        <v>0.94160359434525442</v>
      </c>
      <c r="F937" s="2">
        <v>2</v>
      </c>
      <c r="G937" s="3">
        <v>1.8852867681356991E-2</v>
      </c>
    </row>
    <row r="938" spans="1:7" x14ac:dyDescent="0.25">
      <c r="A938" s="2">
        <v>2014</v>
      </c>
      <c r="B938" s="2" t="s">
        <v>1875</v>
      </c>
      <c r="C938" s="2">
        <v>272.88841721</v>
      </c>
      <c r="D938" s="2">
        <v>272.88841721</v>
      </c>
      <c r="E938" s="2">
        <v>0.94160359434525442</v>
      </c>
      <c r="F938" s="2">
        <v>4</v>
      </c>
      <c r="G938" s="3">
        <v>0.15710723067797491</v>
      </c>
    </row>
    <row r="939" spans="1:7" x14ac:dyDescent="0.25">
      <c r="A939" s="2">
        <v>2014</v>
      </c>
      <c r="B939" s="2" t="s">
        <v>177</v>
      </c>
      <c r="C939" s="2">
        <v>272.88841721</v>
      </c>
      <c r="D939" s="2">
        <v>272.88841721</v>
      </c>
      <c r="E939" s="2">
        <v>0.94160359434525442</v>
      </c>
      <c r="F939" s="2">
        <v>8</v>
      </c>
      <c r="G939" s="3">
        <v>3.7705735362713981E-2</v>
      </c>
    </row>
    <row r="940" spans="1:7" x14ac:dyDescent="0.25">
      <c r="A940" s="2">
        <v>2014</v>
      </c>
      <c r="B940" s="2" t="s">
        <v>178</v>
      </c>
      <c r="C940" s="2">
        <v>272.88841721</v>
      </c>
      <c r="D940" s="2">
        <v>272.88841721</v>
      </c>
      <c r="E940" s="2">
        <v>1.3823248126832617</v>
      </c>
      <c r="F940" s="2">
        <v>8</v>
      </c>
      <c r="G940" s="3">
        <v>5.3770573536271398</v>
      </c>
    </row>
    <row r="941" spans="1:7" x14ac:dyDescent="0.25">
      <c r="A941" s="2">
        <v>2014</v>
      </c>
      <c r="B941" s="2" t="s">
        <v>1876</v>
      </c>
      <c r="C941" s="2">
        <v>147.16208913</v>
      </c>
      <c r="D941" s="2">
        <v>147.16208913</v>
      </c>
      <c r="E941" s="2">
        <v>0.94160359434525442</v>
      </c>
      <c r="F941" s="2">
        <v>2</v>
      </c>
      <c r="G941" s="3">
        <v>1.8852867681356991E-2</v>
      </c>
    </row>
    <row r="942" spans="1:7" x14ac:dyDescent="0.25">
      <c r="A942" s="2">
        <v>2014</v>
      </c>
      <c r="B942" s="2" t="s">
        <v>179</v>
      </c>
      <c r="C942" s="2">
        <v>140.73855965000001</v>
      </c>
      <c r="D942" s="2">
        <v>140.73855965000001</v>
      </c>
      <c r="E942" s="2">
        <v>0.94160359434525442</v>
      </c>
      <c r="F942" s="2">
        <v>1</v>
      </c>
      <c r="G942" s="3">
        <v>1.8852867681356991E-2</v>
      </c>
    </row>
    <row r="943" spans="1:7" x14ac:dyDescent="0.25">
      <c r="A943" s="2">
        <v>2014</v>
      </c>
      <c r="B943" s="2" t="s">
        <v>180</v>
      </c>
      <c r="C943" s="2">
        <v>140.73855965000001</v>
      </c>
      <c r="D943" s="2">
        <v>140.73855965000001</v>
      </c>
      <c r="E943" s="2">
        <v>0.94160359434525431</v>
      </c>
      <c r="F943" s="2">
        <v>1</v>
      </c>
      <c r="G943" s="3">
        <v>6.2842892271189965E-3</v>
      </c>
    </row>
    <row r="944" spans="1:7" x14ac:dyDescent="0.25">
      <c r="A944" s="2">
        <v>2014</v>
      </c>
      <c r="B944" s="2" t="s">
        <v>181</v>
      </c>
      <c r="C944" s="2">
        <v>264.04579935999999</v>
      </c>
      <c r="D944" s="2">
        <v>264.04579935999999</v>
      </c>
      <c r="E944" s="2">
        <v>0.94160359434525431</v>
      </c>
      <c r="F944" s="2">
        <v>2</v>
      </c>
      <c r="G944" s="3">
        <v>1.2568578454237993E-2</v>
      </c>
    </row>
    <row r="945" spans="1:7" x14ac:dyDescent="0.25">
      <c r="A945" s="2">
        <v>2014</v>
      </c>
      <c r="B945" s="2" t="s">
        <v>1877</v>
      </c>
      <c r="C945" s="2">
        <v>142.74078019999999</v>
      </c>
      <c r="D945" s="2">
        <v>142.74078019999999</v>
      </c>
      <c r="E945" s="2">
        <v>0.94160359434525431</v>
      </c>
      <c r="F945" s="2">
        <v>6</v>
      </c>
      <c r="G945" s="3">
        <v>2.5137156908475986E-2</v>
      </c>
    </row>
    <row r="946" spans="1:7" x14ac:dyDescent="0.25">
      <c r="A946" s="2">
        <v>2014</v>
      </c>
      <c r="B946" s="2" t="s">
        <v>1878</v>
      </c>
      <c r="C946" s="2">
        <v>419.07204791999999</v>
      </c>
      <c r="D946" s="2">
        <v>419.07204791999999</v>
      </c>
      <c r="E946" s="2">
        <v>0.94160359434525431</v>
      </c>
      <c r="F946" s="2">
        <v>2</v>
      </c>
      <c r="G946" s="3">
        <v>6.2842892271189965E-3</v>
      </c>
    </row>
    <row r="947" spans="1:7" x14ac:dyDescent="0.25">
      <c r="A947" s="2">
        <v>2014</v>
      </c>
      <c r="B947" s="2" t="s">
        <v>182</v>
      </c>
      <c r="C947" s="2">
        <v>816.70833477999997</v>
      </c>
      <c r="D947" s="2">
        <v>816.70833477999997</v>
      </c>
      <c r="E947" s="2">
        <v>2.286677638522872</v>
      </c>
      <c r="F947" s="2">
        <v>2</v>
      </c>
      <c r="G947" s="3">
        <v>6.1256857845423802</v>
      </c>
    </row>
    <row r="948" spans="1:7" x14ac:dyDescent="0.25">
      <c r="A948" s="2">
        <v>2014</v>
      </c>
      <c r="B948" s="2" t="s">
        <v>183</v>
      </c>
      <c r="C948" s="2">
        <v>617.89019135000001</v>
      </c>
      <c r="D948" s="2">
        <v>617.89019135000001</v>
      </c>
      <c r="E948" s="2">
        <v>0.94160359434525442</v>
      </c>
      <c r="F948" s="2">
        <v>6</v>
      </c>
      <c r="G948" s="3">
        <v>0.12568578454237994</v>
      </c>
    </row>
    <row r="949" spans="1:7" x14ac:dyDescent="0.25">
      <c r="A949" s="2">
        <v>2014</v>
      </c>
      <c r="B949" s="2" t="s">
        <v>184</v>
      </c>
      <c r="C949" s="2">
        <v>1192.9088606</v>
      </c>
      <c r="D949" s="2">
        <v>1192.9088606</v>
      </c>
      <c r="E949" s="2">
        <v>0.94160359434525442</v>
      </c>
      <c r="F949" s="2">
        <v>3</v>
      </c>
      <c r="G949" s="3">
        <v>0.18852867681356988</v>
      </c>
    </row>
    <row r="950" spans="1:7" x14ac:dyDescent="0.25">
      <c r="A950" s="2">
        <v>2014</v>
      </c>
      <c r="B950" s="2" t="s">
        <v>1879</v>
      </c>
      <c r="C950" s="2">
        <v>183.18085271000001</v>
      </c>
      <c r="D950" s="2">
        <v>183.18085271000001</v>
      </c>
      <c r="E950" s="2">
        <v>0.94160359434525431</v>
      </c>
      <c r="F950" s="2">
        <v>4</v>
      </c>
      <c r="G950" s="3">
        <v>6.2842892271189965E-3</v>
      </c>
    </row>
    <row r="951" spans="1:7" x14ac:dyDescent="0.25">
      <c r="A951" s="2">
        <v>2014</v>
      </c>
      <c r="B951" s="2" t="s">
        <v>1880</v>
      </c>
      <c r="C951" s="2">
        <v>142.74457978999999</v>
      </c>
      <c r="D951" s="2">
        <v>142.74457978999999</v>
      </c>
      <c r="E951" s="2">
        <v>0.94160359434525442</v>
      </c>
      <c r="F951" s="2">
        <v>8</v>
      </c>
      <c r="G951" s="3">
        <v>3.7705735362713981E-2</v>
      </c>
    </row>
    <row r="952" spans="1:7" x14ac:dyDescent="0.25">
      <c r="A952" s="2">
        <v>2014</v>
      </c>
      <c r="B952" s="2" t="s">
        <v>185</v>
      </c>
      <c r="C952" s="2">
        <v>264.05339853999999</v>
      </c>
      <c r="D952" s="2">
        <v>264.05339853999999</v>
      </c>
      <c r="E952" s="2">
        <v>0.94160359434525442</v>
      </c>
      <c r="F952" s="2">
        <v>8</v>
      </c>
      <c r="G952" s="3">
        <v>0.11940149531526094</v>
      </c>
    </row>
    <row r="953" spans="1:7" x14ac:dyDescent="0.25">
      <c r="A953" s="2">
        <v>2014</v>
      </c>
      <c r="B953" s="2" t="s">
        <v>186</v>
      </c>
      <c r="C953" s="2">
        <v>213.12174791000001</v>
      </c>
      <c r="D953" s="2">
        <v>213.12174791000001</v>
      </c>
      <c r="E953" s="2">
        <v>0.94160359434525442</v>
      </c>
      <c r="F953" s="2">
        <v>1</v>
      </c>
      <c r="G953" s="3">
        <v>3.7705735362713981E-2</v>
      </c>
    </row>
    <row r="954" spans="1:7" x14ac:dyDescent="0.25">
      <c r="A954" s="2">
        <v>2014</v>
      </c>
      <c r="B954" s="2" t="s">
        <v>187</v>
      </c>
      <c r="C954" s="2">
        <v>891.33244013000001</v>
      </c>
      <c r="D954" s="2">
        <v>891.33244013000001</v>
      </c>
      <c r="E954" s="2">
        <v>0.94160359434525431</v>
      </c>
      <c r="F954" s="2">
        <v>8</v>
      </c>
      <c r="G954" s="3">
        <v>1.2568578454237993E-2</v>
      </c>
    </row>
    <row r="955" spans="1:7" x14ac:dyDescent="0.25">
      <c r="A955" s="2">
        <v>2014</v>
      </c>
      <c r="B955" s="2" t="s">
        <v>188</v>
      </c>
      <c r="C955" s="2">
        <v>37.912822167000002</v>
      </c>
      <c r="D955" s="2">
        <v>37.912822167000002</v>
      </c>
      <c r="E955" s="2">
        <v>1.0792272445192779</v>
      </c>
      <c r="F955" s="2">
        <v>6</v>
      </c>
      <c r="G955" s="3">
        <v>5.0377057353627137</v>
      </c>
    </row>
    <row r="956" spans="1:7" x14ac:dyDescent="0.25">
      <c r="A956" s="2">
        <v>2014</v>
      </c>
      <c r="B956" s="2" t="s">
        <v>189</v>
      </c>
      <c r="C956" s="2">
        <v>324.63630325000003</v>
      </c>
      <c r="D956" s="2">
        <v>324.63630325000003</v>
      </c>
      <c r="E956" s="2">
        <v>0.94160359434525431</v>
      </c>
      <c r="F956" s="2">
        <v>2</v>
      </c>
      <c r="G956" s="3">
        <v>1.2568578454237993E-2</v>
      </c>
    </row>
    <row r="957" spans="1:7" x14ac:dyDescent="0.25">
      <c r="A957" s="2">
        <v>2014</v>
      </c>
      <c r="B957" s="2" t="s">
        <v>190</v>
      </c>
      <c r="C957" s="2">
        <v>324.63630325000003</v>
      </c>
      <c r="D957" s="2">
        <v>324.63630325000003</v>
      </c>
      <c r="E957" s="2">
        <v>0.94160359434525442</v>
      </c>
      <c r="F957" s="2">
        <v>1</v>
      </c>
      <c r="G957" s="3">
        <v>6.2842892271189971E-2</v>
      </c>
    </row>
    <row r="958" spans="1:7" x14ac:dyDescent="0.25">
      <c r="A958" s="2">
        <v>2014</v>
      </c>
      <c r="B958" s="2" t="s">
        <v>191</v>
      </c>
      <c r="C958" s="2">
        <v>324.63630325000003</v>
      </c>
      <c r="D958" s="2">
        <v>324.63630325000003</v>
      </c>
      <c r="E958" s="2">
        <v>0.94160359434525431</v>
      </c>
      <c r="F958" s="2">
        <v>4</v>
      </c>
      <c r="G958" s="3">
        <v>2.5137156908475986E-2</v>
      </c>
    </row>
    <row r="959" spans="1:7" x14ac:dyDescent="0.25">
      <c r="A959" s="2">
        <v>2014</v>
      </c>
      <c r="B959" s="2" t="s">
        <v>192</v>
      </c>
      <c r="C959" s="2">
        <v>324.63630325000003</v>
      </c>
      <c r="D959" s="2">
        <v>324.63630325000003</v>
      </c>
      <c r="E959" s="2">
        <v>0.94160359434525442</v>
      </c>
      <c r="F959" s="2">
        <v>1</v>
      </c>
      <c r="G959" s="3">
        <v>3.7705735362713981E-2</v>
      </c>
    </row>
    <row r="960" spans="1:7" x14ac:dyDescent="0.25">
      <c r="A960" s="2">
        <v>2014</v>
      </c>
      <c r="B960" s="2" t="s">
        <v>1881</v>
      </c>
      <c r="C960" s="2">
        <v>324.63630325000003</v>
      </c>
      <c r="D960" s="2">
        <v>324.63630325000003</v>
      </c>
      <c r="E960" s="2">
        <v>0.94160359434525442</v>
      </c>
      <c r="F960" s="2">
        <v>4</v>
      </c>
      <c r="G960" s="3">
        <v>6.2842892271189971E-2</v>
      </c>
    </row>
    <row r="961" spans="1:7" x14ac:dyDescent="0.25">
      <c r="A961" s="2">
        <v>2014</v>
      </c>
      <c r="B961" s="2" t="s">
        <v>193</v>
      </c>
      <c r="C961" s="2">
        <v>562.64247508999995</v>
      </c>
      <c r="D961" s="2">
        <v>562.64247508999995</v>
      </c>
      <c r="E961" s="2">
        <v>0.94160359434525431</v>
      </c>
      <c r="F961" s="2">
        <v>2</v>
      </c>
      <c r="G961" s="3">
        <v>1.2568578454237993E-2</v>
      </c>
    </row>
    <row r="962" spans="1:7" x14ac:dyDescent="0.25">
      <c r="A962" s="2">
        <v>2014</v>
      </c>
      <c r="B962" s="2" t="s">
        <v>269</v>
      </c>
      <c r="C962" s="2">
        <v>259.24884455</v>
      </c>
      <c r="D962" s="2">
        <v>259.24884455</v>
      </c>
      <c r="E962" s="2">
        <v>0.94160359434525431</v>
      </c>
      <c r="F962" s="2">
        <v>3</v>
      </c>
      <c r="G962" s="3">
        <v>1.2568578454237993E-2</v>
      </c>
    </row>
    <row r="963" spans="1:7" x14ac:dyDescent="0.25">
      <c r="A963" s="2">
        <v>2014</v>
      </c>
      <c r="B963" s="2" t="s">
        <v>270</v>
      </c>
      <c r="C963" s="2">
        <v>569.66593771999999</v>
      </c>
      <c r="D963" s="2">
        <v>569.66593771999999</v>
      </c>
      <c r="E963" s="2">
        <v>0.94160359434525442</v>
      </c>
      <c r="F963" s="2">
        <v>2</v>
      </c>
      <c r="G963" s="3">
        <v>6.2842892271189971E-2</v>
      </c>
    </row>
    <row r="964" spans="1:7" x14ac:dyDescent="0.25">
      <c r="A964" s="2">
        <v>2014</v>
      </c>
      <c r="B964" s="2" t="s">
        <v>271</v>
      </c>
      <c r="C964" s="2">
        <v>327.77582138999998</v>
      </c>
      <c r="D964" s="2">
        <v>327.77582138999998</v>
      </c>
      <c r="E964" s="2">
        <v>0.94160359434525442</v>
      </c>
      <c r="F964" s="2">
        <v>3</v>
      </c>
      <c r="G964" s="3">
        <v>1.8852867681356991E-2</v>
      </c>
    </row>
    <row r="965" spans="1:7" x14ac:dyDescent="0.25">
      <c r="A965" s="2">
        <v>2014</v>
      </c>
      <c r="B965" s="2" t="s">
        <v>272</v>
      </c>
      <c r="C965" s="2">
        <v>123.5491145</v>
      </c>
      <c r="D965" s="2">
        <v>123.5491145</v>
      </c>
      <c r="E965" s="2">
        <v>0.94160359434525442</v>
      </c>
      <c r="F965" s="2">
        <v>4</v>
      </c>
      <c r="G965" s="3">
        <v>0.18852867681356988</v>
      </c>
    </row>
    <row r="966" spans="1:7" x14ac:dyDescent="0.25">
      <c r="A966" s="2">
        <v>2014</v>
      </c>
      <c r="B966" s="2" t="s">
        <v>273</v>
      </c>
      <c r="C966" s="2">
        <v>327.77582138999998</v>
      </c>
      <c r="D966" s="2">
        <v>327.77582138999998</v>
      </c>
      <c r="E966" s="2">
        <v>0.94160359434525442</v>
      </c>
      <c r="F966" s="2">
        <v>3</v>
      </c>
      <c r="G966" s="3">
        <v>6.2842892271189971E-2</v>
      </c>
    </row>
    <row r="967" spans="1:7" x14ac:dyDescent="0.25">
      <c r="A967" s="2">
        <v>2014</v>
      </c>
      <c r="B967" s="2" t="s">
        <v>274</v>
      </c>
      <c r="C967" s="2">
        <v>225.66246794</v>
      </c>
      <c r="D967" s="2">
        <v>225.66246794</v>
      </c>
      <c r="E967" s="2">
        <v>0.94160359434525442</v>
      </c>
      <c r="F967" s="2">
        <v>2</v>
      </c>
      <c r="G967" s="3">
        <v>6.2842892271189971E-2</v>
      </c>
    </row>
    <row r="968" spans="1:7" x14ac:dyDescent="0.25">
      <c r="A968" s="2">
        <v>2014</v>
      </c>
      <c r="B968" s="2" t="s">
        <v>275</v>
      </c>
      <c r="C968" s="2">
        <v>225.66246794</v>
      </c>
      <c r="D968" s="2">
        <v>225.66246794</v>
      </c>
      <c r="E968" s="2">
        <v>0.94160359434525442</v>
      </c>
      <c r="F968" s="2">
        <v>2</v>
      </c>
      <c r="G968" s="3">
        <v>1.8852867681356991E-2</v>
      </c>
    </row>
    <row r="969" spans="1:7" x14ac:dyDescent="0.25">
      <c r="A969" s="2">
        <v>2014</v>
      </c>
      <c r="B969" s="2" t="s">
        <v>276</v>
      </c>
      <c r="C969" s="2">
        <v>123.5491145</v>
      </c>
      <c r="D969" s="2">
        <v>123.5491145</v>
      </c>
      <c r="E969" s="2">
        <v>2.0056827732794535</v>
      </c>
      <c r="F969" s="2">
        <v>1</v>
      </c>
      <c r="G969" s="3">
        <v>2</v>
      </c>
    </row>
    <row r="970" spans="1:7" x14ac:dyDescent="0.25">
      <c r="A970" s="2">
        <v>2014</v>
      </c>
      <c r="B970" s="2" t="s">
        <v>277</v>
      </c>
      <c r="C970" s="2">
        <v>111.58399754</v>
      </c>
      <c r="D970" s="2">
        <v>111.58399754</v>
      </c>
      <c r="E970" s="2">
        <v>0.94160359434525442</v>
      </c>
      <c r="F970" s="2">
        <v>1</v>
      </c>
      <c r="G970" s="3">
        <v>1.198344910377226E-2</v>
      </c>
    </row>
    <row r="971" spans="1:7" x14ac:dyDescent="0.25">
      <c r="A971" s="2">
        <v>2014</v>
      </c>
      <c r="B971" s="2" t="s">
        <v>278</v>
      </c>
      <c r="C971" s="2">
        <v>117.36841708</v>
      </c>
      <c r="D971" s="2">
        <v>117.36841708</v>
      </c>
      <c r="E971" s="2">
        <v>0.94160359434525431</v>
      </c>
      <c r="F971" s="2">
        <v>1</v>
      </c>
      <c r="G971" s="3">
        <v>6.2842892271189965E-3</v>
      </c>
    </row>
    <row r="972" spans="1:7" x14ac:dyDescent="0.25">
      <c r="A972" s="2">
        <v>2014</v>
      </c>
      <c r="B972" s="2" t="s">
        <v>279</v>
      </c>
      <c r="C972" s="2">
        <v>117.36841708</v>
      </c>
      <c r="D972" s="2">
        <v>117.36841708</v>
      </c>
      <c r="E972" s="2">
        <v>0.94160359434525431</v>
      </c>
      <c r="F972" s="2">
        <v>1</v>
      </c>
      <c r="G972" s="3">
        <v>5.0274313816951972E-2</v>
      </c>
    </row>
    <row r="973" spans="1:7" x14ac:dyDescent="0.25">
      <c r="A973" s="2">
        <v>2014</v>
      </c>
      <c r="B973" s="2" t="s">
        <v>280</v>
      </c>
      <c r="C973" s="2">
        <v>117.36841708</v>
      </c>
      <c r="D973" s="2">
        <v>117.36841708</v>
      </c>
      <c r="E973" s="2">
        <v>0.94160359434525431</v>
      </c>
      <c r="F973" s="2">
        <v>1</v>
      </c>
      <c r="G973" s="3">
        <v>1.2568578454237993E-2</v>
      </c>
    </row>
    <row r="974" spans="1:7" x14ac:dyDescent="0.25">
      <c r="A974" s="2">
        <v>2014</v>
      </c>
      <c r="B974" s="2" t="s">
        <v>281</v>
      </c>
      <c r="C974" s="2">
        <v>117.36841708</v>
      </c>
      <c r="D974" s="2">
        <v>117.36841708</v>
      </c>
      <c r="E974" s="2">
        <v>0.94160359434525431</v>
      </c>
      <c r="F974" s="2">
        <v>1</v>
      </c>
      <c r="G974" s="3">
        <v>6.2842892271189965E-3</v>
      </c>
    </row>
    <row r="975" spans="1:7" x14ac:dyDescent="0.25">
      <c r="A975" s="2">
        <v>2014</v>
      </c>
      <c r="B975" s="2" t="s">
        <v>282</v>
      </c>
      <c r="C975" s="2">
        <v>117.36841708</v>
      </c>
      <c r="D975" s="2">
        <v>117.36841708</v>
      </c>
      <c r="E975" s="2">
        <v>0.94160359434525431</v>
      </c>
      <c r="F975" s="2">
        <v>1</v>
      </c>
      <c r="G975" s="3">
        <v>1.2568578454237993E-2</v>
      </c>
    </row>
    <row r="976" spans="1:7" x14ac:dyDescent="0.25">
      <c r="A976" s="2">
        <v>2014</v>
      </c>
      <c r="B976" s="2" t="s">
        <v>1887</v>
      </c>
      <c r="C976" s="2">
        <v>404.86439244000002</v>
      </c>
      <c r="D976" s="2">
        <v>404.86439244000002</v>
      </c>
      <c r="E976" s="2">
        <v>0.94160359434525431</v>
      </c>
      <c r="F976" s="2">
        <v>3</v>
      </c>
      <c r="G976" s="3">
        <v>6.2842892271189965E-3</v>
      </c>
    </row>
    <row r="977" spans="1:7" x14ac:dyDescent="0.25">
      <c r="A977" s="2">
        <v>2014</v>
      </c>
      <c r="B977" s="2" t="s">
        <v>283</v>
      </c>
      <c r="C977" s="2">
        <v>81.872436094999998</v>
      </c>
      <c r="D977" s="2">
        <v>81.872436094999998</v>
      </c>
      <c r="E977" s="2">
        <v>0.94160359434525431</v>
      </c>
      <c r="F977" s="2">
        <v>1</v>
      </c>
      <c r="G977" s="3">
        <v>6.2842892271189965E-3</v>
      </c>
    </row>
    <row r="978" spans="1:7" x14ac:dyDescent="0.25">
      <c r="A978" s="2">
        <v>2014</v>
      </c>
      <c r="B978" s="2" t="s">
        <v>284</v>
      </c>
      <c r="C978" s="2">
        <v>81.872436094999998</v>
      </c>
      <c r="D978" s="2">
        <v>81.872436094999998</v>
      </c>
      <c r="E978" s="2">
        <v>0.94160359434525431</v>
      </c>
      <c r="F978" s="2">
        <v>1</v>
      </c>
      <c r="G978" s="3">
        <v>6.2842892271189965E-3</v>
      </c>
    </row>
    <row r="979" spans="1:7" x14ac:dyDescent="0.25">
      <c r="A979" s="2">
        <v>2014</v>
      </c>
      <c r="B979" s="2" t="s">
        <v>285</v>
      </c>
      <c r="C979" s="2">
        <v>81.872436094999998</v>
      </c>
      <c r="D979" s="2">
        <v>81.872436094999998</v>
      </c>
      <c r="E979" s="2">
        <v>0.94160359434525431</v>
      </c>
      <c r="F979" s="2">
        <v>1</v>
      </c>
      <c r="G979" s="3">
        <v>1.2568578454237993E-2</v>
      </c>
    </row>
    <row r="980" spans="1:7" x14ac:dyDescent="0.25">
      <c r="A980" s="2">
        <v>2014</v>
      </c>
      <c r="B980" s="2" t="s">
        <v>286</v>
      </c>
      <c r="C980" s="2">
        <v>81.872436094999998</v>
      </c>
      <c r="D980" s="2">
        <v>81.872436094999998</v>
      </c>
      <c r="E980" s="2">
        <v>0.94160359434525431</v>
      </c>
      <c r="F980" s="2">
        <v>1</v>
      </c>
      <c r="G980" s="3">
        <v>2.3966898206916089E-2</v>
      </c>
    </row>
    <row r="981" spans="1:7" x14ac:dyDescent="0.25">
      <c r="A981" s="2">
        <v>2014</v>
      </c>
      <c r="B981" s="2" t="s">
        <v>287</v>
      </c>
      <c r="C981" s="2">
        <v>63.726984393999999</v>
      </c>
      <c r="D981" s="2">
        <v>63.726984393999999</v>
      </c>
      <c r="E981" s="2">
        <v>0.94160359434525431</v>
      </c>
      <c r="F981" s="2">
        <v>1</v>
      </c>
      <c r="G981" s="3">
        <v>6.2842892271189965E-3</v>
      </c>
    </row>
    <row r="982" spans="1:7" x14ac:dyDescent="0.25">
      <c r="A982" s="2">
        <v>2014</v>
      </c>
      <c r="B982" s="2" t="s">
        <v>288</v>
      </c>
      <c r="C982" s="2">
        <v>184.43369659999999</v>
      </c>
      <c r="D982" s="2">
        <v>184.43369659999999</v>
      </c>
      <c r="E982" s="2">
        <v>0.94160359434525431</v>
      </c>
      <c r="F982" s="2">
        <v>1</v>
      </c>
      <c r="G982" s="3">
        <v>1.2568578454237993E-2</v>
      </c>
    </row>
    <row r="983" spans="1:7" x14ac:dyDescent="0.25">
      <c r="A983" s="2">
        <v>2014</v>
      </c>
      <c r="B983" s="2" t="s">
        <v>289</v>
      </c>
      <c r="C983" s="2">
        <v>184.43369659999999</v>
      </c>
      <c r="D983" s="2">
        <v>184.43369659999999</v>
      </c>
      <c r="E983" s="2">
        <v>0.94160359434525431</v>
      </c>
      <c r="F983" s="2">
        <v>1</v>
      </c>
      <c r="G983" s="3">
        <v>6.2842892271189965E-3</v>
      </c>
    </row>
    <row r="984" spans="1:7" x14ac:dyDescent="0.25">
      <c r="A984" s="2">
        <v>2014</v>
      </c>
      <c r="B984" s="2" t="s">
        <v>1888</v>
      </c>
      <c r="C984" s="2">
        <v>1411.6437662000001</v>
      </c>
      <c r="D984" s="2">
        <v>1411.6437662000001</v>
      </c>
      <c r="E984" s="2">
        <v>0.94160359434525442</v>
      </c>
      <c r="F984" s="2">
        <v>6</v>
      </c>
      <c r="G984" s="3">
        <v>1.8852867681356991E-2</v>
      </c>
    </row>
    <row r="985" spans="1:7" x14ac:dyDescent="0.25">
      <c r="A985" s="2">
        <v>2014</v>
      </c>
      <c r="B985" s="2" t="s">
        <v>290</v>
      </c>
      <c r="C985" s="2">
        <v>1411.6437662000001</v>
      </c>
      <c r="D985" s="2">
        <v>1411.6437662000001</v>
      </c>
      <c r="E985" s="2">
        <v>0.94160359434525442</v>
      </c>
      <c r="F985" s="2">
        <v>4</v>
      </c>
      <c r="G985" s="3">
        <v>3.1421446135594985E-2</v>
      </c>
    </row>
    <row r="986" spans="1:7" x14ac:dyDescent="0.25">
      <c r="A986" s="2">
        <v>2014</v>
      </c>
      <c r="B986" s="2" t="s">
        <v>291</v>
      </c>
      <c r="C986" s="2">
        <v>481.08591689000002</v>
      </c>
      <c r="D986" s="2">
        <v>481.08591689000002</v>
      </c>
      <c r="E986" s="2">
        <v>0.94160359434525431</v>
      </c>
      <c r="F986" s="2">
        <v>1</v>
      </c>
      <c r="G986" s="3">
        <v>1.2568578454237993E-2</v>
      </c>
    </row>
    <row r="987" spans="1:7" x14ac:dyDescent="0.25">
      <c r="A987" s="2">
        <v>2014</v>
      </c>
      <c r="B987" s="2" t="s">
        <v>292</v>
      </c>
      <c r="C987" s="2">
        <v>481.08591689000002</v>
      </c>
      <c r="D987" s="2">
        <v>481.08591689000002</v>
      </c>
      <c r="E987" s="2">
        <v>0.94160359434525431</v>
      </c>
      <c r="F987" s="2">
        <v>1</v>
      </c>
      <c r="G987" s="3">
        <v>1.2568578454237993E-2</v>
      </c>
    </row>
    <row r="988" spans="1:7" x14ac:dyDescent="0.25">
      <c r="A988" s="2">
        <v>2014</v>
      </c>
      <c r="B988" s="2" t="s">
        <v>293</v>
      </c>
      <c r="C988" s="2">
        <v>481.08591689000002</v>
      </c>
      <c r="D988" s="2">
        <v>481.08591689000002</v>
      </c>
      <c r="E988" s="2">
        <v>0.94160359434525442</v>
      </c>
      <c r="F988" s="2">
        <v>1</v>
      </c>
      <c r="G988" s="3">
        <v>1.8852867681356991E-2</v>
      </c>
    </row>
    <row r="989" spans="1:7" x14ac:dyDescent="0.25">
      <c r="A989" s="2">
        <v>2014</v>
      </c>
      <c r="B989" s="2" t="s">
        <v>294</v>
      </c>
      <c r="C989" s="2">
        <v>481.08591689000002</v>
      </c>
      <c r="D989" s="2">
        <v>481.08591689000002</v>
      </c>
      <c r="E989" s="2">
        <v>0.94160359434525431</v>
      </c>
      <c r="F989" s="2">
        <v>1</v>
      </c>
      <c r="G989" s="3">
        <v>1.2568578454237993E-2</v>
      </c>
    </row>
    <row r="990" spans="1:7" x14ac:dyDescent="0.25">
      <c r="A990" s="2">
        <v>2014</v>
      </c>
      <c r="B990" s="2" t="s">
        <v>295</v>
      </c>
      <c r="C990" s="2">
        <v>481.08591689000002</v>
      </c>
      <c r="D990" s="2">
        <v>481.08591689000002</v>
      </c>
      <c r="E990" s="2">
        <v>0.94160359434525442</v>
      </c>
      <c r="F990" s="2">
        <v>1</v>
      </c>
      <c r="G990" s="3">
        <v>1.8852867681356991E-2</v>
      </c>
    </row>
    <row r="991" spans="1:7" x14ac:dyDescent="0.25">
      <c r="A991" s="2">
        <v>2014</v>
      </c>
      <c r="B991" s="2" t="s">
        <v>296</v>
      </c>
      <c r="C991" s="2">
        <v>519.03806625000004</v>
      </c>
      <c r="D991" s="2">
        <v>519.03806625000004</v>
      </c>
      <c r="E991" s="2">
        <v>0.94160359434525431</v>
      </c>
      <c r="F991" s="2">
        <v>2</v>
      </c>
      <c r="G991" s="3">
        <v>6.2842892271189965E-3</v>
      </c>
    </row>
    <row r="992" spans="1:7" x14ac:dyDescent="0.25">
      <c r="A992" s="2">
        <v>2014</v>
      </c>
      <c r="B992" s="2" t="s">
        <v>297</v>
      </c>
      <c r="C992" s="2">
        <v>1016.6403714000002</v>
      </c>
      <c r="D992" s="2">
        <v>1016.6403714000002</v>
      </c>
      <c r="E992" s="2">
        <v>0.94160359434525442</v>
      </c>
      <c r="F992" s="2">
        <v>18</v>
      </c>
      <c r="G992" s="3">
        <v>8.1695759952546951E-2</v>
      </c>
    </row>
    <row r="993" spans="1:7" x14ac:dyDescent="0.25">
      <c r="A993" s="2">
        <v>2014</v>
      </c>
      <c r="B993" s="2" t="s">
        <v>298</v>
      </c>
      <c r="C993" s="2">
        <v>1150.5371402000001</v>
      </c>
      <c r="D993" s="2">
        <v>1150.5371402000001</v>
      </c>
      <c r="E993" s="2">
        <v>0.94160359434525442</v>
      </c>
      <c r="F993" s="2">
        <v>4</v>
      </c>
      <c r="G993" s="3">
        <v>0.18852867681356988</v>
      </c>
    </row>
    <row r="994" spans="1:7" x14ac:dyDescent="0.25">
      <c r="A994" s="2">
        <v>2014</v>
      </c>
      <c r="B994" s="2" t="s">
        <v>299</v>
      </c>
      <c r="C994" s="2">
        <v>81.536043945000003</v>
      </c>
      <c r="D994" s="2">
        <v>81.536043945000003</v>
      </c>
      <c r="E994" s="2">
        <v>0.94160359434525431</v>
      </c>
      <c r="F994" s="2">
        <v>1</v>
      </c>
      <c r="G994" s="3">
        <v>1.2568578454237993E-2</v>
      </c>
    </row>
    <row r="995" spans="1:7" x14ac:dyDescent="0.25">
      <c r="A995" s="2">
        <v>2014</v>
      </c>
      <c r="B995" s="2" t="s">
        <v>300</v>
      </c>
      <c r="C995" s="2">
        <v>475.23129649999998</v>
      </c>
      <c r="D995" s="2">
        <v>475.23129649999998</v>
      </c>
      <c r="E995" s="2">
        <v>0.94160359434525431</v>
      </c>
      <c r="F995" s="2">
        <v>4</v>
      </c>
      <c r="G995" s="3">
        <v>1.2568578454237993E-2</v>
      </c>
    </row>
    <row r="996" spans="1:7" x14ac:dyDescent="0.25">
      <c r="A996" s="2">
        <v>2014</v>
      </c>
      <c r="B996" s="2" t="s">
        <v>301</v>
      </c>
      <c r="C996" s="2">
        <v>28.280131374</v>
      </c>
      <c r="D996" s="2">
        <v>28.280131374</v>
      </c>
      <c r="E996" s="2">
        <v>0.94160359434525431</v>
      </c>
      <c r="F996" s="2">
        <v>1</v>
      </c>
      <c r="G996" s="3">
        <v>6.2842892271189965E-3</v>
      </c>
    </row>
    <row r="997" spans="1:7" x14ac:dyDescent="0.25">
      <c r="A997" s="2">
        <v>2014</v>
      </c>
      <c r="B997" s="2" t="s">
        <v>1889</v>
      </c>
      <c r="C997" s="2">
        <v>527.42220686999997</v>
      </c>
      <c r="D997" s="2">
        <v>527.42220686999997</v>
      </c>
      <c r="E997" s="2">
        <v>0.94160359434525431</v>
      </c>
      <c r="F997" s="2">
        <v>5</v>
      </c>
      <c r="G997" s="3">
        <v>6.2842892271189965E-3</v>
      </c>
    </row>
    <row r="998" spans="1:7" x14ac:dyDescent="0.25">
      <c r="A998" s="2">
        <v>2014</v>
      </c>
      <c r="B998" s="2" t="s">
        <v>302</v>
      </c>
      <c r="C998" s="2">
        <v>1071.5209791</v>
      </c>
      <c r="D998" s="2">
        <v>1071.5209791</v>
      </c>
      <c r="E998" s="2">
        <v>0.94160359434525431</v>
      </c>
      <c r="F998" s="2">
        <v>2</v>
      </c>
      <c r="G998" s="3">
        <v>6.2842892271189965E-3</v>
      </c>
    </row>
    <row r="999" spans="1:7" x14ac:dyDescent="0.25">
      <c r="A999" s="2">
        <v>2014</v>
      </c>
      <c r="B999" s="2" t="s">
        <v>303</v>
      </c>
      <c r="C999" s="2">
        <v>550.85634617000005</v>
      </c>
      <c r="D999" s="2">
        <v>550.85634617000005</v>
      </c>
      <c r="E999" s="2">
        <v>0.94160359434525442</v>
      </c>
      <c r="F999" s="2">
        <v>1</v>
      </c>
      <c r="G999" s="3">
        <v>9.4264338406784942E-2</v>
      </c>
    </row>
    <row r="1000" spans="1:7" x14ac:dyDescent="0.25">
      <c r="A1000" s="2">
        <v>2014</v>
      </c>
      <c r="B1000" s="2" t="s">
        <v>304</v>
      </c>
      <c r="C1000" s="2">
        <v>341.71976036000001</v>
      </c>
      <c r="D1000" s="2">
        <v>341.71976036000001</v>
      </c>
      <c r="E1000" s="2">
        <v>0.94160359434525442</v>
      </c>
      <c r="F1000" s="2">
        <v>1</v>
      </c>
      <c r="G1000" s="3">
        <v>3.7705735362713981E-2</v>
      </c>
    </row>
    <row r="1001" spans="1:7" x14ac:dyDescent="0.25">
      <c r="A1001" s="2">
        <v>2014</v>
      </c>
      <c r="B1001" s="2" t="s">
        <v>305</v>
      </c>
      <c r="C1001" s="2">
        <v>334.46262503000003</v>
      </c>
      <c r="D1001" s="2">
        <v>334.46262503000003</v>
      </c>
      <c r="E1001" s="2">
        <v>0.94160359434525431</v>
      </c>
      <c r="F1001" s="2">
        <v>2</v>
      </c>
      <c r="G1001" s="3">
        <v>1.2568578454237993E-2</v>
      </c>
    </row>
    <row r="1002" spans="1:7" x14ac:dyDescent="0.25">
      <c r="A1002" s="2">
        <v>2014</v>
      </c>
      <c r="B1002" s="2" t="s">
        <v>306</v>
      </c>
      <c r="C1002" s="2">
        <v>111.95045559</v>
      </c>
      <c r="D1002" s="2">
        <v>111.95045559</v>
      </c>
      <c r="E1002" s="2">
        <v>0.94160359434525431</v>
      </c>
      <c r="F1002" s="2">
        <v>1</v>
      </c>
      <c r="G1002" s="3">
        <v>6.2842892271189965E-3</v>
      </c>
    </row>
    <row r="1003" spans="1:7" x14ac:dyDescent="0.25">
      <c r="A1003" s="2">
        <v>2014</v>
      </c>
      <c r="B1003" s="2" t="s">
        <v>307</v>
      </c>
      <c r="C1003" s="2">
        <v>73.681739139000001</v>
      </c>
      <c r="D1003" s="2">
        <v>73.681739139000001</v>
      </c>
      <c r="E1003" s="2">
        <v>0.94160359434525442</v>
      </c>
      <c r="F1003" s="2">
        <v>1</v>
      </c>
      <c r="G1003" s="3">
        <v>4.3990024589832977E-2</v>
      </c>
    </row>
    <row r="1004" spans="1:7" x14ac:dyDescent="0.25">
      <c r="A1004" s="2">
        <v>2014</v>
      </c>
      <c r="B1004" s="2" t="s">
        <v>308</v>
      </c>
      <c r="C1004" s="2">
        <v>73.681739139000001</v>
      </c>
      <c r="D1004" s="2">
        <v>73.681739139000001</v>
      </c>
      <c r="E1004" s="2">
        <v>0.94160359434525442</v>
      </c>
      <c r="F1004" s="2">
        <v>1</v>
      </c>
      <c r="G1004" s="3">
        <v>3.7705735362713981E-2</v>
      </c>
    </row>
    <row r="1005" spans="1:7" x14ac:dyDescent="0.25">
      <c r="A1005" s="2">
        <v>2014</v>
      </c>
      <c r="B1005" s="2" t="s">
        <v>309</v>
      </c>
      <c r="C1005" s="2">
        <v>380.55009789000002</v>
      </c>
      <c r="D1005" s="2">
        <v>380.55009789000002</v>
      </c>
      <c r="E1005" s="2">
        <v>0.94160359434525442</v>
      </c>
      <c r="F1005" s="2">
        <v>1</v>
      </c>
      <c r="G1005" s="3">
        <v>1.8852867681356991E-2</v>
      </c>
    </row>
    <row r="1006" spans="1:7" x14ac:dyDescent="0.25">
      <c r="A1006" s="2">
        <v>2014</v>
      </c>
      <c r="B1006" s="2" t="s">
        <v>310</v>
      </c>
      <c r="C1006" s="2">
        <v>387.32589942999999</v>
      </c>
      <c r="D1006" s="2">
        <v>387.32589942999999</v>
      </c>
      <c r="E1006" s="2">
        <v>0.94160359434525431</v>
      </c>
      <c r="F1006" s="2">
        <v>6</v>
      </c>
      <c r="G1006" s="3">
        <v>2.5137156908475986E-2</v>
      </c>
    </row>
    <row r="1007" spans="1:7" x14ac:dyDescent="0.25">
      <c r="A1007" s="2">
        <v>2014</v>
      </c>
      <c r="B1007" s="2" t="s">
        <v>311</v>
      </c>
      <c r="C1007" s="2">
        <v>387.32589942999999</v>
      </c>
      <c r="D1007" s="2">
        <v>387.32589942999999</v>
      </c>
      <c r="E1007" s="2">
        <v>0.94160359434525442</v>
      </c>
      <c r="F1007" s="2">
        <v>16</v>
      </c>
      <c r="G1007" s="3">
        <v>5.6558603044070968E-2</v>
      </c>
    </row>
    <row r="1008" spans="1:7" x14ac:dyDescent="0.25">
      <c r="A1008" s="2">
        <v>2014</v>
      </c>
      <c r="B1008" s="2" t="s">
        <v>312</v>
      </c>
      <c r="C1008" s="2">
        <v>387.32589942999999</v>
      </c>
      <c r="D1008" s="2">
        <v>387.32589942999999</v>
      </c>
      <c r="E1008" s="2">
        <v>0.94160359434525442</v>
      </c>
      <c r="F1008" s="2">
        <v>6</v>
      </c>
      <c r="G1008" s="3">
        <v>1.8852867681356991E-2</v>
      </c>
    </row>
    <row r="1009" spans="1:7" x14ac:dyDescent="0.25">
      <c r="A1009" s="2">
        <v>2014</v>
      </c>
      <c r="B1009" s="2" t="s">
        <v>313</v>
      </c>
      <c r="C1009" s="2">
        <v>6.9572870229000001</v>
      </c>
      <c r="D1009" s="2">
        <v>6.9572870229000001</v>
      </c>
      <c r="E1009" s="2">
        <v>0.94160359434525431</v>
      </c>
      <c r="F1009" s="2">
        <v>18</v>
      </c>
      <c r="G1009" s="3">
        <v>2.5137156908475986E-2</v>
      </c>
    </row>
    <row r="1010" spans="1:7" x14ac:dyDescent="0.25">
      <c r="A1010" s="2">
        <v>2014</v>
      </c>
      <c r="B1010" s="2" t="s">
        <v>314</v>
      </c>
      <c r="C1010" s="2">
        <v>6.9572870229000001</v>
      </c>
      <c r="D1010" s="2">
        <v>6.9572870229000001</v>
      </c>
      <c r="E1010" s="2">
        <v>0.94160359434525431</v>
      </c>
      <c r="F1010" s="2">
        <v>9</v>
      </c>
      <c r="G1010" s="3">
        <v>6.9127181498308959E-2</v>
      </c>
    </row>
    <row r="1011" spans="1:7" x14ac:dyDescent="0.25">
      <c r="A1011" s="2">
        <v>2014</v>
      </c>
      <c r="B1011" s="2" t="s">
        <v>315</v>
      </c>
      <c r="C1011" s="2">
        <v>189.76583681</v>
      </c>
      <c r="D1011" s="2">
        <v>189.76583681</v>
      </c>
      <c r="E1011" s="2">
        <v>0.94160359434525431</v>
      </c>
      <c r="F1011" s="2">
        <v>1</v>
      </c>
      <c r="G1011" s="3">
        <v>1.2568578454237993E-2</v>
      </c>
    </row>
    <row r="1012" spans="1:7" x14ac:dyDescent="0.25">
      <c r="A1012" s="2">
        <v>2014</v>
      </c>
      <c r="B1012" s="2" t="s">
        <v>316</v>
      </c>
      <c r="C1012" s="2">
        <v>189.76583681</v>
      </c>
      <c r="D1012" s="2">
        <v>189.76583681</v>
      </c>
      <c r="E1012" s="2">
        <v>1.6193916375986812</v>
      </c>
      <c r="F1012" s="2">
        <v>4</v>
      </c>
      <c r="G1012" s="3">
        <v>1.0502743138169519</v>
      </c>
    </row>
    <row r="1013" spans="1:7" x14ac:dyDescent="0.25">
      <c r="A1013" s="2">
        <v>2014</v>
      </c>
      <c r="B1013" s="2" t="s">
        <v>317</v>
      </c>
      <c r="C1013" s="2">
        <v>1281.6433915</v>
      </c>
      <c r="D1013" s="2">
        <v>1281.6433915</v>
      </c>
      <c r="E1013" s="2">
        <v>0.94160359434525442</v>
      </c>
      <c r="F1013" s="2">
        <v>4</v>
      </c>
      <c r="G1013" s="3">
        <v>3.7705735362713981E-2</v>
      </c>
    </row>
    <row r="1014" spans="1:7" x14ac:dyDescent="0.25">
      <c r="A1014" s="2">
        <v>2014</v>
      </c>
      <c r="B1014" s="2" t="s">
        <v>318</v>
      </c>
      <c r="C1014" s="2">
        <v>124.34784873</v>
      </c>
      <c r="D1014" s="2">
        <v>124.34784873</v>
      </c>
      <c r="E1014" s="2">
        <v>0.94160359434525431</v>
      </c>
      <c r="F1014" s="2">
        <v>1</v>
      </c>
      <c r="G1014" s="3">
        <v>6.2842892271189965E-3</v>
      </c>
    </row>
    <row r="1015" spans="1:7" x14ac:dyDescent="0.25">
      <c r="A1015" s="2">
        <v>2014</v>
      </c>
      <c r="B1015" s="2" t="s">
        <v>319</v>
      </c>
      <c r="C1015" s="2">
        <v>121.99296997</v>
      </c>
      <c r="D1015" s="2">
        <v>121.99296997</v>
      </c>
      <c r="E1015" s="2">
        <v>0.94160359434525431</v>
      </c>
      <c r="F1015" s="2">
        <v>1</v>
      </c>
      <c r="G1015" s="3">
        <v>1.2568578454237993E-2</v>
      </c>
    </row>
    <row r="1016" spans="1:7" x14ac:dyDescent="0.25">
      <c r="A1016" s="2">
        <v>2014</v>
      </c>
      <c r="B1016" s="2" t="s">
        <v>320</v>
      </c>
      <c r="C1016" s="2">
        <v>136.91912303999999</v>
      </c>
      <c r="D1016" s="2">
        <v>136.91912303999999</v>
      </c>
      <c r="E1016" s="2">
        <v>0.94160359434525442</v>
      </c>
      <c r="F1016" s="2">
        <v>1</v>
      </c>
      <c r="G1016" s="3">
        <v>3.7705735362713981E-2</v>
      </c>
    </row>
    <row r="1017" spans="1:7" x14ac:dyDescent="0.25">
      <c r="A1017" s="2">
        <v>2014</v>
      </c>
      <c r="B1017" s="2" t="s">
        <v>321</v>
      </c>
      <c r="C1017" s="2">
        <v>255.40587291</v>
      </c>
      <c r="D1017" s="2">
        <v>255.40587291</v>
      </c>
      <c r="E1017" s="2">
        <v>0.94160359434525431</v>
      </c>
      <c r="F1017" s="2">
        <v>3</v>
      </c>
      <c r="G1017" s="3">
        <v>1.2568578454237993E-2</v>
      </c>
    </row>
    <row r="1018" spans="1:7" x14ac:dyDescent="0.25">
      <c r="A1018" s="2">
        <v>2014</v>
      </c>
      <c r="B1018" s="2" t="s">
        <v>322</v>
      </c>
      <c r="C1018" s="2">
        <v>196.16249798000001</v>
      </c>
      <c r="D1018" s="2">
        <v>196.16249798000001</v>
      </c>
      <c r="E1018" s="2">
        <v>0.94160359434525431</v>
      </c>
      <c r="F1018" s="2">
        <v>2</v>
      </c>
      <c r="G1018" s="3">
        <v>2.5137156908475986E-2</v>
      </c>
    </row>
    <row r="1019" spans="1:7" x14ac:dyDescent="0.25">
      <c r="A1019" s="2">
        <v>2014</v>
      </c>
      <c r="B1019" s="2" t="s">
        <v>323</v>
      </c>
      <c r="C1019" s="2">
        <v>168.29079712000001</v>
      </c>
      <c r="D1019" s="2">
        <v>168.29079712000001</v>
      </c>
      <c r="E1019" s="2">
        <v>0.94160359434525431</v>
      </c>
      <c r="F1019" s="2">
        <v>4</v>
      </c>
      <c r="G1019" s="3">
        <v>2.5137156908475986E-2</v>
      </c>
    </row>
    <row r="1020" spans="1:7" x14ac:dyDescent="0.25">
      <c r="A1020" s="2">
        <v>2014</v>
      </c>
      <c r="B1020" s="2" t="s">
        <v>324</v>
      </c>
      <c r="C1020" s="2">
        <v>140.66216231999999</v>
      </c>
      <c r="D1020" s="2">
        <v>140.66216231999999</v>
      </c>
      <c r="E1020" s="2">
        <v>0.94160359434525431</v>
      </c>
      <c r="F1020" s="2">
        <v>1</v>
      </c>
      <c r="G1020" s="3">
        <v>6.2842892271189965E-3</v>
      </c>
    </row>
    <row r="1021" spans="1:7" x14ac:dyDescent="0.25">
      <c r="A1021" s="2">
        <v>2014</v>
      </c>
      <c r="B1021" s="2" t="s">
        <v>325</v>
      </c>
      <c r="C1021" s="2">
        <v>140.66216231999999</v>
      </c>
      <c r="D1021" s="2">
        <v>140.66216231999999</v>
      </c>
      <c r="E1021" s="2">
        <v>0.94160359434525431</v>
      </c>
      <c r="F1021" s="2">
        <v>16</v>
      </c>
      <c r="G1021" s="3">
        <v>2.5137156908475986E-2</v>
      </c>
    </row>
    <row r="1022" spans="1:7" x14ac:dyDescent="0.25">
      <c r="A1022" s="2">
        <v>2014</v>
      </c>
      <c r="B1022" s="2" t="s">
        <v>326</v>
      </c>
      <c r="C1022" s="2">
        <v>258.34751968</v>
      </c>
      <c r="D1022" s="2">
        <v>258.34751968</v>
      </c>
      <c r="E1022" s="2">
        <v>0.94160359434525442</v>
      </c>
      <c r="F1022" s="2">
        <v>1</v>
      </c>
      <c r="G1022" s="3">
        <v>6.2842892271189971E-2</v>
      </c>
    </row>
    <row r="1023" spans="1:7" x14ac:dyDescent="0.25">
      <c r="A1023" s="2">
        <v>2014</v>
      </c>
      <c r="B1023" s="2" t="s">
        <v>327</v>
      </c>
      <c r="C1023" s="2">
        <v>622.34625229999995</v>
      </c>
      <c r="D1023" s="2">
        <v>622.34625229999995</v>
      </c>
      <c r="E1023" s="2">
        <v>0.94160359434525431</v>
      </c>
      <c r="F1023" s="2">
        <v>1</v>
      </c>
      <c r="G1023" s="3">
        <v>1.2568578454237993E-2</v>
      </c>
    </row>
    <row r="1024" spans="1:7" x14ac:dyDescent="0.25">
      <c r="A1024" s="2">
        <v>2014</v>
      </c>
      <c r="B1024" s="2" t="s">
        <v>328</v>
      </c>
      <c r="C1024" s="2">
        <v>1715.2982870000003</v>
      </c>
      <c r="D1024" s="2">
        <v>1715.2982870000003</v>
      </c>
      <c r="E1024" s="2">
        <v>0.94160359434525442</v>
      </c>
      <c r="F1024" s="2">
        <v>9</v>
      </c>
      <c r="G1024" s="3">
        <v>1.8852867681356991E-2</v>
      </c>
    </row>
    <row r="1025" spans="1:7" x14ac:dyDescent="0.25">
      <c r="A1025" s="2">
        <v>2014</v>
      </c>
      <c r="B1025" s="2" t="s">
        <v>329</v>
      </c>
      <c r="C1025" s="2">
        <v>77.299460143999994</v>
      </c>
      <c r="D1025" s="2">
        <v>77.299460143999994</v>
      </c>
      <c r="E1025" s="2">
        <v>0.94160359434525442</v>
      </c>
      <c r="F1025" s="2">
        <v>1</v>
      </c>
      <c r="G1025" s="3">
        <v>1.8852867681356991E-2</v>
      </c>
    </row>
    <row r="1026" spans="1:7" x14ac:dyDescent="0.25">
      <c r="A1026" s="2">
        <v>2014</v>
      </c>
      <c r="B1026" s="2" t="s">
        <v>330</v>
      </c>
      <c r="C1026" s="2">
        <v>326.39694530999998</v>
      </c>
      <c r="D1026" s="2">
        <v>326.39694530999998</v>
      </c>
      <c r="E1026" s="2">
        <v>0.94160359434525431</v>
      </c>
      <c r="F1026" s="2">
        <v>1</v>
      </c>
      <c r="G1026" s="3">
        <v>6.2842892271189965E-3</v>
      </c>
    </row>
    <row r="1027" spans="1:7" x14ac:dyDescent="0.25">
      <c r="A1027" s="2">
        <v>2014</v>
      </c>
      <c r="B1027" s="2" t="s">
        <v>331</v>
      </c>
      <c r="C1027" s="2">
        <v>1159.5542751999999</v>
      </c>
      <c r="D1027" s="2">
        <v>1159.5542751999999</v>
      </c>
      <c r="E1027" s="2">
        <v>1.9167881110125873</v>
      </c>
      <c r="F1027" s="2">
        <v>3</v>
      </c>
      <c r="G1027" s="3">
        <v>2.025137156908476</v>
      </c>
    </row>
    <row r="1028" spans="1:7" x14ac:dyDescent="0.25">
      <c r="A1028" s="2">
        <v>2014</v>
      </c>
      <c r="B1028" s="2" t="s">
        <v>394</v>
      </c>
      <c r="C1028" s="2">
        <v>99.746625651000002</v>
      </c>
      <c r="D1028" s="2">
        <v>99.746625651000002</v>
      </c>
      <c r="E1028" s="2">
        <v>0.94160359434525442</v>
      </c>
      <c r="F1028" s="2">
        <v>1</v>
      </c>
      <c r="G1028" s="3">
        <v>3.1421446135594985E-2</v>
      </c>
    </row>
    <row r="1029" spans="1:7" x14ac:dyDescent="0.25">
      <c r="A1029" s="2">
        <v>2014</v>
      </c>
      <c r="B1029" s="2" t="s">
        <v>395</v>
      </c>
      <c r="C1029" s="2">
        <v>99.746625651000002</v>
      </c>
      <c r="D1029" s="2">
        <v>99.746625651000002</v>
      </c>
      <c r="E1029" s="2">
        <v>0.94160359434525442</v>
      </c>
      <c r="F1029" s="2">
        <v>16</v>
      </c>
      <c r="G1029" s="3">
        <v>0.12568578454237994</v>
      </c>
    </row>
    <row r="1030" spans="1:7" x14ac:dyDescent="0.25">
      <c r="A1030" s="2">
        <v>2014</v>
      </c>
      <c r="B1030" s="2" t="s">
        <v>396</v>
      </c>
      <c r="C1030" s="2">
        <v>343.86661131</v>
      </c>
      <c r="D1030" s="2">
        <v>343.86661131</v>
      </c>
      <c r="E1030" s="2">
        <v>0.94160359434525431</v>
      </c>
      <c r="F1030" s="2">
        <v>1</v>
      </c>
      <c r="G1030" s="3">
        <v>6.2842892271189965E-3</v>
      </c>
    </row>
    <row r="1031" spans="1:7" x14ac:dyDescent="0.25">
      <c r="A1031" s="2">
        <v>2014</v>
      </c>
      <c r="B1031" s="2" t="s">
        <v>397</v>
      </c>
      <c r="C1031" s="2">
        <v>494.89818788999997</v>
      </c>
      <c r="D1031" s="2">
        <v>494.89818788999997</v>
      </c>
      <c r="E1031" s="2">
        <v>0.94160359434525431</v>
      </c>
      <c r="F1031" s="2">
        <v>2</v>
      </c>
      <c r="G1031" s="3">
        <v>6.2842892271189965E-3</v>
      </c>
    </row>
    <row r="1032" spans="1:7" x14ac:dyDescent="0.25">
      <c r="A1032" s="2">
        <v>2014</v>
      </c>
      <c r="B1032" s="2" t="s">
        <v>1895</v>
      </c>
      <c r="C1032" s="2">
        <v>494.89818788999997</v>
      </c>
      <c r="D1032" s="2">
        <v>494.89818788999997</v>
      </c>
      <c r="E1032" s="2">
        <v>0.94160359434525431</v>
      </c>
      <c r="F1032" s="2">
        <v>2</v>
      </c>
      <c r="G1032" s="3">
        <v>6.2842892271189965E-3</v>
      </c>
    </row>
    <row r="1033" spans="1:7" x14ac:dyDescent="0.25">
      <c r="A1033" s="2">
        <v>2014</v>
      </c>
      <c r="B1033" s="2" t="s">
        <v>398</v>
      </c>
      <c r="C1033" s="2">
        <v>38.719991086999997</v>
      </c>
      <c r="D1033" s="2">
        <v>38.719991086999997</v>
      </c>
      <c r="E1033" s="2">
        <v>0.94160359434525442</v>
      </c>
      <c r="F1033" s="2">
        <v>1</v>
      </c>
      <c r="G1033" s="3">
        <v>3.1421446135594985E-2</v>
      </c>
    </row>
    <row r="1034" spans="1:7" x14ac:dyDescent="0.25">
      <c r="A1034" s="2">
        <v>2014</v>
      </c>
      <c r="B1034" s="2" t="s">
        <v>399</v>
      </c>
      <c r="C1034" s="2">
        <v>18.217030837999999</v>
      </c>
      <c r="D1034" s="2">
        <v>18.217030837999999</v>
      </c>
      <c r="E1034" s="2">
        <v>0.94160359434525431</v>
      </c>
      <c r="F1034" s="2">
        <v>2</v>
      </c>
      <c r="G1034" s="3">
        <v>1.2568578454237993E-2</v>
      </c>
    </row>
    <row r="1035" spans="1:7" x14ac:dyDescent="0.25">
      <c r="A1035" s="2">
        <v>2014</v>
      </c>
      <c r="B1035" s="2" t="s">
        <v>400</v>
      </c>
      <c r="C1035" s="2">
        <v>18.217030837999999</v>
      </c>
      <c r="D1035" s="2">
        <v>18.217030837999999</v>
      </c>
      <c r="E1035" s="2">
        <v>2.4250848841808623</v>
      </c>
      <c r="F1035" s="2">
        <v>1</v>
      </c>
      <c r="G1035" s="3">
        <v>1.0483298933</v>
      </c>
    </row>
    <row r="1036" spans="1:7" x14ac:dyDescent="0.25">
      <c r="A1036" s="2">
        <v>2014</v>
      </c>
      <c r="B1036" s="2" t="s">
        <v>401</v>
      </c>
      <c r="C1036" s="2">
        <v>262.05467188</v>
      </c>
      <c r="D1036" s="2">
        <v>262.05467188</v>
      </c>
      <c r="E1036" s="2">
        <v>2.4250848846310529</v>
      </c>
      <c r="F1036" s="2">
        <v>6</v>
      </c>
      <c r="G1036" s="3">
        <v>0.18451824450000001</v>
      </c>
    </row>
    <row r="1037" spans="1:7" x14ac:dyDescent="0.25">
      <c r="A1037" s="2">
        <v>2014</v>
      </c>
      <c r="B1037" s="2" t="s">
        <v>402</v>
      </c>
      <c r="C1037" s="2">
        <v>24.186750241999999</v>
      </c>
      <c r="D1037" s="2">
        <v>24.186750241999999</v>
      </c>
      <c r="E1037" s="2">
        <v>1.6156271138140299</v>
      </c>
      <c r="F1037" s="2">
        <v>36</v>
      </c>
      <c r="G1037" s="3">
        <v>32.034679910067851</v>
      </c>
    </row>
    <row r="1038" spans="1:7" x14ac:dyDescent="0.25">
      <c r="A1038" s="2">
        <v>2014</v>
      </c>
      <c r="B1038" s="2" t="s">
        <v>404</v>
      </c>
      <c r="C1038" s="2">
        <v>17.925624739</v>
      </c>
      <c r="D1038" s="2">
        <v>17.925624739</v>
      </c>
      <c r="E1038" s="2">
        <v>0.94160359434525442</v>
      </c>
      <c r="F1038" s="2">
        <v>4</v>
      </c>
      <c r="G1038" s="3">
        <v>1.8852867681356991E-2</v>
      </c>
    </row>
    <row r="1039" spans="1:7" x14ac:dyDescent="0.25">
      <c r="A1039" s="2">
        <v>2014</v>
      </c>
      <c r="B1039" s="2" t="s">
        <v>1896</v>
      </c>
      <c r="C1039" s="2">
        <v>60.903868744999997</v>
      </c>
      <c r="D1039" s="2">
        <v>60.903868744999997</v>
      </c>
      <c r="E1039" s="2">
        <v>0.94160359434525431</v>
      </c>
      <c r="F1039" s="2">
        <v>2</v>
      </c>
      <c r="G1039" s="3">
        <v>1.2568578454237993E-2</v>
      </c>
    </row>
    <row r="1040" spans="1:7" x14ac:dyDescent="0.25">
      <c r="A1040" s="2">
        <v>2014</v>
      </c>
      <c r="B1040" s="2" t="s">
        <v>405</v>
      </c>
      <c r="C1040" s="2">
        <v>60.90386874499999</v>
      </c>
      <c r="D1040" s="2">
        <v>60.90386874499999</v>
      </c>
      <c r="E1040" s="2">
        <v>0.94160359434525442</v>
      </c>
      <c r="F1040" s="2">
        <v>9</v>
      </c>
      <c r="G1040" s="3">
        <v>3.7705735362713981E-2</v>
      </c>
    </row>
    <row r="1041" spans="1:7" x14ac:dyDescent="0.25">
      <c r="A1041" s="2">
        <v>2014</v>
      </c>
      <c r="B1041" s="2" t="s">
        <v>406</v>
      </c>
      <c r="C1041" s="2">
        <v>12.515292130000001</v>
      </c>
      <c r="D1041" s="2">
        <v>12.515292130000001</v>
      </c>
      <c r="E1041" s="2">
        <v>1.2575154621449771</v>
      </c>
      <c r="F1041" s="2">
        <v>25</v>
      </c>
      <c r="G1041" s="3">
        <v>7.0502743138169519</v>
      </c>
    </row>
    <row r="1042" spans="1:7" x14ac:dyDescent="0.25">
      <c r="A1042" s="2">
        <v>2014</v>
      </c>
      <c r="B1042" s="2" t="s">
        <v>407</v>
      </c>
      <c r="C1042" s="2">
        <v>18.164081464999999</v>
      </c>
      <c r="D1042" s="2">
        <v>18.164081464999999</v>
      </c>
      <c r="E1042" s="2">
        <v>0.94160359434525442</v>
      </c>
      <c r="F1042" s="2">
        <v>9</v>
      </c>
      <c r="G1042" s="3">
        <v>0.37705735362713977</v>
      </c>
    </row>
    <row r="1043" spans="1:7" x14ac:dyDescent="0.25">
      <c r="A1043" s="2">
        <v>2014</v>
      </c>
      <c r="B1043" s="2" t="s">
        <v>408</v>
      </c>
      <c r="C1043" s="2">
        <v>257.91831545999997</v>
      </c>
      <c r="D1043" s="2">
        <v>257.91831545999997</v>
      </c>
      <c r="E1043" s="2">
        <v>0.94160359434525431</v>
      </c>
      <c r="F1043" s="2">
        <v>4</v>
      </c>
      <c r="G1043" s="3">
        <v>2.5137156908475986E-2</v>
      </c>
    </row>
    <row r="1044" spans="1:7" x14ac:dyDescent="0.25">
      <c r="A1044" s="2">
        <v>2014</v>
      </c>
      <c r="B1044" s="2" t="s">
        <v>409</v>
      </c>
      <c r="C1044" s="2">
        <v>63.427900512999997</v>
      </c>
      <c r="D1044" s="2">
        <v>63.427900512999997</v>
      </c>
      <c r="E1044" s="2">
        <v>0.89385235316159217</v>
      </c>
      <c r="F1044" s="2">
        <v>12</v>
      </c>
      <c r="G1044" s="3">
        <v>1.25137156908476</v>
      </c>
    </row>
    <row r="1045" spans="1:7" x14ac:dyDescent="0.25">
      <c r="A1045" s="2">
        <v>2014</v>
      </c>
      <c r="B1045" s="2" t="s">
        <v>410</v>
      </c>
      <c r="C1045" s="2">
        <v>142.67518401000001</v>
      </c>
      <c r="D1045" s="2">
        <v>142.67518401000001</v>
      </c>
      <c r="E1045" s="2">
        <v>1.6323399970799437</v>
      </c>
      <c r="F1045" s="2">
        <v>5</v>
      </c>
      <c r="G1045" s="3">
        <v>3.4071095616355951</v>
      </c>
    </row>
    <row r="1046" spans="1:7" x14ac:dyDescent="0.25">
      <c r="A1046" s="2">
        <v>2014</v>
      </c>
      <c r="B1046" s="2" t="s">
        <v>411</v>
      </c>
      <c r="C1046" s="2">
        <v>88.015000580999995</v>
      </c>
      <c r="D1046" s="2">
        <v>88.015000580999995</v>
      </c>
      <c r="E1046" s="2">
        <v>1.1837961575514577</v>
      </c>
      <c r="F1046" s="2">
        <v>8</v>
      </c>
      <c r="G1046" s="3">
        <v>0.59230544667119001</v>
      </c>
    </row>
    <row r="1047" spans="1:7" x14ac:dyDescent="0.25">
      <c r="A1047" s="2">
        <v>2014</v>
      </c>
      <c r="B1047" s="2" t="s">
        <v>412</v>
      </c>
      <c r="C1047" s="2">
        <v>401.02013445</v>
      </c>
      <c r="D1047" s="2">
        <v>401.02013445</v>
      </c>
      <c r="E1047" s="2">
        <v>0.94160359434525431</v>
      </c>
      <c r="F1047" s="2">
        <v>2</v>
      </c>
      <c r="G1047" s="3">
        <v>6.2842892271189965E-3</v>
      </c>
    </row>
    <row r="1048" spans="1:7" x14ac:dyDescent="0.25">
      <c r="A1048" s="2">
        <v>2014</v>
      </c>
      <c r="B1048" s="2" t="s">
        <v>413</v>
      </c>
      <c r="C1048" s="2">
        <v>17.685901997999999</v>
      </c>
      <c r="D1048" s="2">
        <v>17.685901997999999</v>
      </c>
      <c r="E1048" s="2">
        <v>1.5390974413201197</v>
      </c>
      <c r="F1048" s="2">
        <v>25</v>
      </c>
      <c r="G1048" s="3">
        <v>5.2393860913389974</v>
      </c>
    </row>
    <row r="1049" spans="1:7" x14ac:dyDescent="0.25">
      <c r="A1049" s="2">
        <v>2014</v>
      </c>
      <c r="B1049" s="2" t="s">
        <v>414</v>
      </c>
      <c r="C1049" s="2">
        <v>58.123691844</v>
      </c>
      <c r="D1049" s="2">
        <v>58.123691844</v>
      </c>
      <c r="E1049" s="2">
        <v>1.444334174154176</v>
      </c>
      <c r="F1049" s="2">
        <v>18</v>
      </c>
      <c r="G1049" s="3">
        <v>15.011604966494927</v>
      </c>
    </row>
    <row r="1050" spans="1:7" x14ac:dyDescent="0.25">
      <c r="A1050" s="2">
        <v>2014</v>
      </c>
      <c r="B1050" s="2" t="s">
        <v>415</v>
      </c>
      <c r="C1050" s="2">
        <v>33.099094882999999</v>
      </c>
      <c r="D1050" s="2">
        <v>33.099094882999999</v>
      </c>
      <c r="E1050" s="2">
        <v>1.6474296267023643</v>
      </c>
      <c r="F1050" s="2">
        <v>16</v>
      </c>
      <c r="G1050" s="3">
        <v>14.819624384542379</v>
      </c>
    </row>
    <row r="1051" spans="1:7" x14ac:dyDescent="0.25">
      <c r="A1051" s="2">
        <v>2014</v>
      </c>
      <c r="B1051" s="2" t="s">
        <v>416</v>
      </c>
      <c r="C1051" s="2">
        <v>158.22207968999999</v>
      </c>
      <c r="D1051" s="2">
        <v>158.22207968999999</v>
      </c>
      <c r="E1051" s="2">
        <v>1.1875253263110452</v>
      </c>
      <c r="F1051" s="2">
        <v>6</v>
      </c>
      <c r="G1051" s="3">
        <v>2.632398871535595</v>
      </c>
    </row>
    <row r="1052" spans="1:7" x14ac:dyDescent="0.25">
      <c r="A1052" s="2">
        <v>2014</v>
      </c>
      <c r="B1052" s="2" t="s">
        <v>417</v>
      </c>
      <c r="C1052" s="2">
        <v>385.73348908999998</v>
      </c>
      <c r="D1052" s="2">
        <v>385.73348908999998</v>
      </c>
      <c r="E1052" s="2">
        <v>0.94160359434525442</v>
      </c>
      <c r="F1052" s="2">
        <v>1</v>
      </c>
      <c r="G1052" s="3">
        <v>1.8852867681356991E-2</v>
      </c>
    </row>
    <row r="1053" spans="1:7" x14ac:dyDescent="0.25">
      <c r="A1053" s="2">
        <v>2014</v>
      </c>
      <c r="B1053" s="2" t="s">
        <v>418</v>
      </c>
      <c r="C1053" s="2">
        <v>184.68750219</v>
      </c>
      <c r="D1053" s="2">
        <v>184.68750219</v>
      </c>
      <c r="E1053" s="2">
        <v>0.94160359434525431</v>
      </c>
      <c r="F1053" s="2">
        <v>1</v>
      </c>
      <c r="G1053" s="3">
        <v>6.2842892271189965E-3</v>
      </c>
    </row>
    <row r="1054" spans="1:7" x14ac:dyDescent="0.25">
      <c r="A1054" s="2">
        <v>2014</v>
      </c>
      <c r="B1054" s="2" t="s">
        <v>419</v>
      </c>
      <c r="C1054" s="2">
        <v>184.68750219</v>
      </c>
      <c r="D1054" s="2">
        <v>184.68750219</v>
      </c>
      <c r="E1054" s="2">
        <v>0.94160359434525431</v>
      </c>
      <c r="F1054" s="2">
        <v>1</v>
      </c>
      <c r="G1054" s="3">
        <v>1.2568578454237993E-2</v>
      </c>
    </row>
    <row r="1055" spans="1:7" x14ac:dyDescent="0.25">
      <c r="A1055" s="2">
        <v>2014</v>
      </c>
      <c r="B1055" s="2" t="s">
        <v>420</v>
      </c>
      <c r="C1055" s="2">
        <v>345.39862934000001</v>
      </c>
      <c r="D1055" s="2">
        <v>345.39862934000001</v>
      </c>
      <c r="E1055" s="2">
        <v>0.94160359434525431</v>
      </c>
      <c r="F1055" s="2">
        <v>1</v>
      </c>
      <c r="G1055" s="3">
        <v>6.2842892271189965E-3</v>
      </c>
    </row>
    <row r="1056" spans="1:7" x14ac:dyDescent="0.25">
      <c r="A1056" s="2">
        <v>2014</v>
      </c>
      <c r="B1056" s="2" t="s">
        <v>421</v>
      </c>
      <c r="C1056" s="2">
        <v>362.93390588</v>
      </c>
      <c r="D1056" s="2">
        <v>362.93390588</v>
      </c>
      <c r="E1056" s="2">
        <v>0.94160359434525431</v>
      </c>
      <c r="F1056" s="2">
        <v>1</v>
      </c>
      <c r="G1056" s="3">
        <v>6.2842892271189965E-3</v>
      </c>
    </row>
    <row r="1057" spans="1:7" x14ac:dyDescent="0.25">
      <c r="A1057" s="2">
        <v>2014</v>
      </c>
      <c r="B1057" s="2" t="s">
        <v>422</v>
      </c>
      <c r="C1057" s="2">
        <v>648.19206365000002</v>
      </c>
      <c r="D1057" s="2">
        <v>648.19206365000002</v>
      </c>
      <c r="E1057" s="2">
        <v>0.94160359434525431</v>
      </c>
      <c r="F1057" s="2">
        <v>2</v>
      </c>
      <c r="G1057" s="3">
        <v>1.2568578454237993E-2</v>
      </c>
    </row>
    <row r="1058" spans="1:7" x14ac:dyDescent="0.25">
      <c r="A1058" s="2">
        <v>2014</v>
      </c>
      <c r="B1058" s="2" t="s">
        <v>423</v>
      </c>
      <c r="C1058" s="2">
        <v>1072.4630413</v>
      </c>
      <c r="D1058" s="2">
        <v>1072.4630413</v>
      </c>
      <c r="E1058" s="2">
        <v>0.94160359434525431</v>
      </c>
      <c r="F1058" s="2">
        <v>3</v>
      </c>
      <c r="G1058" s="3">
        <v>6.2842892271189965E-3</v>
      </c>
    </row>
    <row r="1059" spans="1:7" x14ac:dyDescent="0.25">
      <c r="A1059" s="2">
        <v>2014</v>
      </c>
      <c r="B1059" s="2" t="s">
        <v>424</v>
      </c>
      <c r="C1059" s="2">
        <v>49.157483360999997</v>
      </c>
      <c r="D1059" s="2">
        <v>49.157483360999997</v>
      </c>
      <c r="E1059" s="2">
        <v>0.94160359434525442</v>
      </c>
      <c r="F1059" s="2">
        <v>4</v>
      </c>
      <c r="G1059" s="3">
        <v>3.1421446135594985E-2</v>
      </c>
    </row>
    <row r="1060" spans="1:7" x14ac:dyDescent="0.25">
      <c r="A1060" s="2">
        <v>2014</v>
      </c>
      <c r="B1060" s="2" t="s">
        <v>425</v>
      </c>
      <c r="C1060" s="2">
        <v>49.157483360999997</v>
      </c>
      <c r="D1060" s="2">
        <v>49.157483360999997</v>
      </c>
      <c r="E1060" s="2">
        <v>0.94160359434525442</v>
      </c>
      <c r="F1060" s="2">
        <v>4</v>
      </c>
      <c r="G1060" s="3">
        <v>0.30793017212883084</v>
      </c>
    </row>
    <row r="1061" spans="1:7" x14ac:dyDescent="0.25">
      <c r="A1061" s="2">
        <v>2014</v>
      </c>
      <c r="B1061" s="2" t="s">
        <v>426</v>
      </c>
      <c r="C1061" s="2">
        <v>373.60199684000003</v>
      </c>
      <c r="D1061" s="2">
        <v>373.60199684000003</v>
      </c>
      <c r="E1061" s="2">
        <v>0.94160359434525442</v>
      </c>
      <c r="F1061" s="2">
        <v>2</v>
      </c>
      <c r="G1061" s="3">
        <v>3.7705735362713981E-2</v>
      </c>
    </row>
    <row r="1062" spans="1:7" x14ac:dyDescent="0.25">
      <c r="A1062" s="2">
        <v>2014</v>
      </c>
      <c r="B1062" s="2" t="s">
        <v>427</v>
      </c>
      <c r="C1062" s="2">
        <v>2.7823379071000001</v>
      </c>
      <c r="D1062" s="2">
        <v>2.7823379071000001</v>
      </c>
      <c r="E1062" s="2">
        <v>1.4490910888614839</v>
      </c>
      <c r="F1062" s="2">
        <v>9</v>
      </c>
      <c r="G1062" s="3">
        <v>4.8330544876610233</v>
      </c>
    </row>
    <row r="1063" spans="1:7" x14ac:dyDescent="0.25">
      <c r="A1063" s="2">
        <v>2014</v>
      </c>
      <c r="B1063" s="2" t="s">
        <v>428</v>
      </c>
      <c r="C1063" s="2">
        <v>439.72551878000002</v>
      </c>
      <c r="D1063" s="2">
        <v>439.72551878000002</v>
      </c>
      <c r="E1063" s="2">
        <v>0.94160359434525431</v>
      </c>
      <c r="F1063" s="2">
        <v>1</v>
      </c>
      <c r="G1063" s="3">
        <v>6.2842892271189965E-3</v>
      </c>
    </row>
    <row r="1064" spans="1:7" x14ac:dyDescent="0.25">
      <c r="A1064" s="2">
        <v>2014</v>
      </c>
      <c r="B1064" s="2" t="s">
        <v>429</v>
      </c>
      <c r="C1064" s="2">
        <v>459.21751232000003</v>
      </c>
      <c r="D1064" s="2">
        <v>459.21751232000003</v>
      </c>
      <c r="E1064" s="2">
        <v>1.9472698197519236</v>
      </c>
      <c r="F1064" s="2">
        <v>9</v>
      </c>
      <c r="G1064" s="3">
        <v>15.659850368847495</v>
      </c>
    </row>
    <row r="1065" spans="1:7" x14ac:dyDescent="0.25">
      <c r="A1065" s="2">
        <v>2014</v>
      </c>
      <c r="B1065" s="2" t="s">
        <v>430</v>
      </c>
      <c r="C1065" s="2">
        <v>735.74245023000003</v>
      </c>
      <c r="D1065" s="2">
        <v>735.74245023000003</v>
      </c>
      <c r="E1065" s="2">
        <v>2.1679466590880971</v>
      </c>
      <c r="F1065" s="2">
        <v>4</v>
      </c>
      <c r="G1065" s="3">
        <v>7.3142144613559497</v>
      </c>
    </row>
    <row r="1066" spans="1:7" x14ac:dyDescent="0.25">
      <c r="A1066" s="2">
        <v>2014</v>
      </c>
      <c r="B1066" s="2" t="s">
        <v>431</v>
      </c>
      <c r="C1066" s="2">
        <v>735.74245023000003</v>
      </c>
      <c r="D1066" s="2">
        <v>735.74245023000003</v>
      </c>
      <c r="E1066" s="2">
        <v>0.94160359434525442</v>
      </c>
      <c r="F1066" s="2">
        <v>4</v>
      </c>
      <c r="G1066" s="3">
        <v>6.2842892271189971E-2</v>
      </c>
    </row>
    <row r="1067" spans="1:7" x14ac:dyDescent="0.25">
      <c r="A1067" s="2">
        <v>2014</v>
      </c>
      <c r="B1067" s="2" t="s">
        <v>432</v>
      </c>
      <c r="C1067" s="2">
        <v>2.7413575037000002</v>
      </c>
      <c r="D1067" s="2">
        <v>2.7413575037000002</v>
      </c>
      <c r="E1067" s="2">
        <v>1.0920216360213695</v>
      </c>
      <c r="F1067" s="2">
        <v>24</v>
      </c>
      <c r="G1067" s="3">
        <v>20.988052934440709</v>
      </c>
    </row>
    <row r="1068" spans="1:7" x14ac:dyDescent="0.25">
      <c r="A1068" s="2">
        <v>2014</v>
      </c>
      <c r="B1068" s="2" t="s">
        <v>467</v>
      </c>
      <c r="C1068" s="2">
        <v>127.36862524999999</v>
      </c>
      <c r="D1068" s="2">
        <v>127.36862524999999</v>
      </c>
      <c r="E1068" s="2">
        <v>0.94160359434525442</v>
      </c>
      <c r="F1068" s="2">
        <v>9</v>
      </c>
      <c r="G1068" s="3">
        <v>4.3990024589832977E-2</v>
      </c>
    </row>
    <row r="1069" spans="1:7" x14ac:dyDescent="0.25">
      <c r="A1069" s="2">
        <v>2014</v>
      </c>
      <c r="B1069" s="2" t="s">
        <v>468</v>
      </c>
      <c r="C1069" s="2">
        <v>127.36862524999999</v>
      </c>
      <c r="D1069" s="2">
        <v>127.36862524999999</v>
      </c>
      <c r="E1069" s="2">
        <v>0.94160359434525442</v>
      </c>
      <c r="F1069" s="2">
        <v>4</v>
      </c>
      <c r="G1069" s="3">
        <v>7.5411470725427962E-2</v>
      </c>
    </row>
    <row r="1070" spans="1:7" x14ac:dyDescent="0.25">
      <c r="A1070" s="2">
        <v>2014</v>
      </c>
      <c r="B1070" s="2" t="s">
        <v>469</v>
      </c>
      <c r="C1070" s="2">
        <v>7.4900510037999997</v>
      </c>
      <c r="D1070" s="2">
        <v>7.4900510037999997</v>
      </c>
      <c r="E1070" s="2">
        <v>0.94160359434525431</v>
      </c>
      <c r="F1070" s="2">
        <v>6</v>
      </c>
      <c r="G1070" s="3">
        <v>1.2568578454237993E-2</v>
      </c>
    </row>
    <row r="1071" spans="1:7" x14ac:dyDescent="0.25">
      <c r="A1071" s="2">
        <v>2014</v>
      </c>
      <c r="B1071" s="2" t="s">
        <v>470</v>
      </c>
      <c r="C1071" s="2">
        <v>35.232548688999998</v>
      </c>
      <c r="D1071" s="2">
        <v>35.232548688999998</v>
      </c>
      <c r="E1071" s="2">
        <v>1.65192163795151</v>
      </c>
      <c r="F1071" s="2">
        <v>36</v>
      </c>
      <c r="G1071" s="3">
        <v>31.843787059498311</v>
      </c>
    </row>
    <row r="1072" spans="1:7" x14ac:dyDescent="0.25">
      <c r="A1072" s="2">
        <v>2014</v>
      </c>
      <c r="B1072" s="2" t="s">
        <v>471</v>
      </c>
      <c r="C1072" s="2">
        <v>57.636496956000002</v>
      </c>
      <c r="D1072" s="2">
        <v>57.636496956000002</v>
      </c>
      <c r="E1072" s="2">
        <v>0.94160359434525442</v>
      </c>
      <c r="F1072" s="2">
        <v>9</v>
      </c>
      <c r="G1072" s="3">
        <v>6.2842892271189971E-2</v>
      </c>
    </row>
    <row r="1073" spans="1:7" x14ac:dyDescent="0.25">
      <c r="A1073" s="2">
        <v>2014</v>
      </c>
      <c r="B1073" s="2" t="s">
        <v>472</v>
      </c>
      <c r="C1073" s="2">
        <v>57.636496956000002</v>
      </c>
      <c r="D1073" s="2">
        <v>57.636496956000002</v>
      </c>
      <c r="E1073" s="2">
        <v>0.94160359434525442</v>
      </c>
      <c r="F1073" s="2">
        <v>9</v>
      </c>
      <c r="G1073" s="3">
        <v>0.10683291686102295</v>
      </c>
    </row>
    <row r="1074" spans="1:7" x14ac:dyDescent="0.25">
      <c r="A1074" s="2">
        <v>2014</v>
      </c>
      <c r="B1074" s="2" t="s">
        <v>473</v>
      </c>
      <c r="C1074" s="2">
        <v>317.32173190999998</v>
      </c>
      <c r="D1074" s="2">
        <v>317.32173190999998</v>
      </c>
      <c r="E1074" s="2">
        <v>0.94160359434525442</v>
      </c>
      <c r="F1074" s="2">
        <v>4</v>
      </c>
      <c r="G1074" s="3">
        <v>0.11311720608814194</v>
      </c>
    </row>
    <row r="1075" spans="1:7" x14ac:dyDescent="0.25">
      <c r="A1075" s="2">
        <v>2014</v>
      </c>
      <c r="B1075" s="2" t="s">
        <v>474</v>
      </c>
      <c r="C1075" s="2">
        <v>275.58789229000001</v>
      </c>
      <c r="D1075" s="2">
        <v>275.58789229000001</v>
      </c>
      <c r="E1075" s="2">
        <v>0.94160359434525431</v>
      </c>
      <c r="F1075" s="2">
        <v>4</v>
      </c>
      <c r="G1075" s="3">
        <v>6.2842892271189965E-3</v>
      </c>
    </row>
    <row r="1076" spans="1:7" x14ac:dyDescent="0.25">
      <c r="A1076" s="2">
        <v>2014</v>
      </c>
      <c r="B1076" s="2" t="s">
        <v>475</v>
      </c>
      <c r="C1076" s="2">
        <v>202.44358965999999</v>
      </c>
      <c r="D1076" s="2">
        <v>202.44358965999999</v>
      </c>
      <c r="E1076" s="2">
        <v>0.94160359434525442</v>
      </c>
      <c r="F1076" s="2">
        <v>4</v>
      </c>
      <c r="G1076" s="3">
        <v>0.18852867681356988</v>
      </c>
    </row>
    <row r="1077" spans="1:7" x14ac:dyDescent="0.25">
      <c r="A1077" s="2">
        <v>2014</v>
      </c>
      <c r="B1077" s="2" t="s">
        <v>476</v>
      </c>
      <c r="C1077" s="2">
        <v>202.44358965999999</v>
      </c>
      <c r="D1077" s="2">
        <v>202.44358965999999</v>
      </c>
      <c r="E1077" s="2">
        <v>0.94160359434525431</v>
      </c>
      <c r="F1077" s="2">
        <v>2</v>
      </c>
      <c r="G1077" s="3">
        <v>6.2842892271189965E-3</v>
      </c>
    </row>
    <row r="1078" spans="1:7" x14ac:dyDescent="0.25">
      <c r="A1078" s="2">
        <v>2014</v>
      </c>
      <c r="B1078" s="2" t="s">
        <v>477</v>
      </c>
      <c r="C1078" s="2">
        <v>282.77034213000002</v>
      </c>
      <c r="D1078" s="2">
        <v>282.77034213000002</v>
      </c>
      <c r="E1078" s="2">
        <v>0.94160359434525442</v>
      </c>
      <c r="F1078" s="2">
        <v>4</v>
      </c>
      <c r="G1078" s="3">
        <v>3.7705735362713981E-2</v>
      </c>
    </row>
    <row r="1079" spans="1:7" x14ac:dyDescent="0.25">
      <c r="A1079" s="2">
        <v>2014</v>
      </c>
      <c r="B1079" s="2" t="s">
        <v>478</v>
      </c>
      <c r="C1079" s="2">
        <v>35.451290694999997</v>
      </c>
      <c r="D1079" s="2">
        <v>35.451290694999997</v>
      </c>
      <c r="E1079" s="2">
        <v>1.4991433828493055</v>
      </c>
      <c r="F1079" s="2">
        <v>6</v>
      </c>
      <c r="G1079" s="3">
        <v>6.7299441443000001</v>
      </c>
    </row>
    <row r="1080" spans="1:7" x14ac:dyDescent="0.25">
      <c r="A1080" s="2">
        <v>2014</v>
      </c>
      <c r="B1080" s="2" t="s">
        <v>479</v>
      </c>
      <c r="C1080" s="2">
        <v>348.68087477</v>
      </c>
      <c r="D1080" s="2">
        <v>348.68087477</v>
      </c>
      <c r="E1080" s="2">
        <v>0.94160359434525431</v>
      </c>
      <c r="F1080" s="2">
        <v>1</v>
      </c>
      <c r="G1080" s="3">
        <v>1.2568578454237993E-2</v>
      </c>
    </row>
    <row r="1081" spans="1:7" x14ac:dyDescent="0.25">
      <c r="A1081" s="2">
        <v>2014</v>
      </c>
      <c r="B1081" s="2" t="s">
        <v>480</v>
      </c>
      <c r="C1081" s="2">
        <v>344.87156649000002</v>
      </c>
      <c r="D1081" s="2">
        <v>344.87156649000002</v>
      </c>
      <c r="E1081" s="2">
        <v>0.94160359434525431</v>
      </c>
      <c r="F1081" s="2">
        <v>1</v>
      </c>
      <c r="G1081" s="3">
        <v>6.2842892271189965E-3</v>
      </c>
    </row>
    <row r="1082" spans="1:7" x14ac:dyDescent="0.25">
      <c r="A1082" s="2">
        <v>2014</v>
      </c>
      <c r="B1082" s="2" t="s">
        <v>481</v>
      </c>
      <c r="C1082" s="2">
        <v>159.65108950000001</v>
      </c>
      <c r="D1082" s="2">
        <v>159.65108950000001</v>
      </c>
      <c r="E1082" s="2">
        <v>0.94160359434525431</v>
      </c>
      <c r="F1082" s="2">
        <v>6</v>
      </c>
      <c r="G1082" s="3">
        <v>5.0274313816951972E-2</v>
      </c>
    </row>
    <row r="1083" spans="1:7" x14ac:dyDescent="0.25">
      <c r="A1083" s="2">
        <v>2014</v>
      </c>
      <c r="B1083" s="2" t="s">
        <v>482</v>
      </c>
      <c r="C1083" s="2">
        <v>159.65108950000001</v>
      </c>
      <c r="D1083" s="2">
        <v>159.65108950000001</v>
      </c>
      <c r="E1083" s="2">
        <v>0.94160359434525442</v>
      </c>
      <c r="F1083" s="2">
        <v>4</v>
      </c>
      <c r="G1083" s="3">
        <v>6.2842892271189971E-2</v>
      </c>
    </row>
    <row r="1084" spans="1:7" x14ac:dyDescent="0.25">
      <c r="A1084" s="2">
        <v>2014</v>
      </c>
      <c r="B1084" s="2" t="s">
        <v>483</v>
      </c>
      <c r="C1084" s="2">
        <v>159.65108950000001</v>
      </c>
      <c r="D1084" s="2">
        <v>159.65108950000001</v>
      </c>
      <c r="E1084" s="2">
        <v>0.94160359434525442</v>
      </c>
      <c r="F1084" s="2">
        <v>4</v>
      </c>
      <c r="G1084" s="3">
        <v>8.7980049179665953E-2</v>
      </c>
    </row>
    <row r="1085" spans="1:7" x14ac:dyDescent="0.25">
      <c r="A1085" s="2">
        <v>2014</v>
      </c>
      <c r="B1085" s="2" t="s">
        <v>484</v>
      </c>
      <c r="C1085" s="2">
        <v>6.9572870229000001</v>
      </c>
      <c r="D1085" s="2">
        <v>6.9572870229000001</v>
      </c>
      <c r="E1085" s="2">
        <v>0.94160359434525442</v>
      </c>
      <c r="F1085" s="2">
        <v>9</v>
      </c>
      <c r="G1085" s="3">
        <v>0.12568578454237994</v>
      </c>
    </row>
    <row r="1086" spans="1:7" x14ac:dyDescent="0.25">
      <c r="A1086" s="2">
        <v>2014</v>
      </c>
      <c r="B1086" s="2" t="s">
        <v>485</v>
      </c>
      <c r="C1086" s="2">
        <v>11.250604501</v>
      </c>
      <c r="D1086" s="2">
        <v>11.250604501</v>
      </c>
      <c r="E1086" s="2">
        <v>1.5487219639904353</v>
      </c>
      <c r="F1086" s="2">
        <v>30</v>
      </c>
      <c r="G1086" s="3">
        <v>4.3637134622220461</v>
      </c>
    </row>
    <row r="1087" spans="1:7" x14ac:dyDescent="0.25">
      <c r="A1087" s="2">
        <v>2014</v>
      </c>
      <c r="B1087" s="2" t="s">
        <v>486</v>
      </c>
      <c r="C1087" s="2">
        <v>129.95864997999999</v>
      </c>
      <c r="D1087" s="2">
        <v>129.95864997999999</v>
      </c>
      <c r="E1087" s="2">
        <v>0.94160359434525442</v>
      </c>
      <c r="F1087" s="2">
        <v>1</v>
      </c>
      <c r="G1087" s="3">
        <v>3.1421446135594985E-2</v>
      </c>
    </row>
    <row r="1088" spans="1:7" x14ac:dyDescent="0.25">
      <c r="A1088" s="2">
        <v>2014</v>
      </c>
      <c r="B1088" s="2" t="s">
        <v>487</v>
      </c>
      <c r="C1088" s="2">
        <v>129.95864997999999</v>
      </c>
      <c r="D1088" s="2">
        <v>129.95864997999999</v>
      </c>
      <c r="E1088" s="2">
        <v>0.94160359434525442</v>
      </c>
      <c r="F1088" s="2">
        <v>4</v>
      </c>
      <c r="G1088" s="3">
        <v>7.5411470725427962E-2</v>
      </c>
    </row>
    <row r="1089" spans="1:7" x14ac:dyDescent="0.25">
      <c r="A1089" s="2">
        <v>2014</v>
      </c>
      <c r="B1089" s="2" t="s">
        <v>488</v>
      </c>
      <c r="C1089" s="2">
        <v>254.84676069</v>
      </c>
      <c r="D1089" s="2">
        <v>254.84676069</v>
      </c>
      <c r="E1089" s="2">
        <v>0.94160359434525431</v>
      </c>
      <c r="F1089" s="2">
        <v>1</v>
      </c>
      <c r="G1089" s="3">
        <v>2.5137156908475986E-2</v>
      </c>
    </row>
    <row r="1090" spans="1:7" x14ac:dyDescent="0.25">
      <c r="A1090" s="2">
        <v>2014</v>
      </c>
      <c r="B1090" s="2" t="s">
        <v>489</v>
      </c>
      <c r="C1090" s="2">
        <v>254.84676069</v>
      </c>
      <c r="D1090" s="2">
        <v>254.84676069</v>
      </c>
      <c r="E1090" s="2">
        <v>0.94160359434525431</v>
      </c>
      <c r="F1090" s="2">
        <v>2</v>
      </c>
      <c r="G1090" s="3">
        <v>6.2842892271189965E-3</v>
      </c>
    </row>
    <row r="1091" spans="1:7" x14ac:dyDescent="0.25">
      <c r="A1091" s="2">
        <v>2014</v>
      </c>
      <c r="B1091" s="2" t="s">
        <v>490</v>
      </c>
      <c r="C1091" s="2">
        <v>254.84676069</v>
      </c>
      <c r="D1091" s="2">
        <v>254.84676069</v>
      </c>
      <c r="E1091" s="2">
        <v>0.94160359434525442</v>
      </c>
      <c r="F1091" s="2">
        <v>2</v>
      </c>
      <c r="G1091" s="3">
        <v>3.7705735362713981E-2</v>
      </c>
    </row>
    <row r="1092" spans="1:7" x14ac:dyDescent="0.25">
      <c r="A1092" s="2">
        <v>2014</v>
      </c>
      <c r="B1092" s="2" t="s">
        <v>491</v>
      </c>
      <c r="C1092" s="2">
        <v>254.84676069</v>
      </c>
      <c r="D1092" s="2">
        <v>254.84676069</v>
      </c>
      <c r="E1092" s="2">
        <v>0.94160359434525442</v>
      </c>
      <c r="F1092" s="2">
        <v>4</v>
      </c>
      <c r="G1092" s="3">
        <v>3.1421446135594985E-2</v>
      </c>
    </row>
    <row r="1093" spans="1:7" x14ac:dyDescent="0.25">
      <c r="A1093" s="2">
        <v>2014</v>
      </c>
      <c r="B1093" s="2" t="s">
        <v>492</v>
      </c>
      <c r="C1093" s="2">
        <v>215.48702547000002</v>
      </c>
      <c r="D1093" s="2">
        <v>215.48702547000002</v>
      </c>
      <c r="E1093" s="2">
        <v>0.94160359434525442</v>
      </c>
      <c r="F1093" s="2">
        <v>9</v>
      </c>
      <c r="G1093" s="3">
        <v>3.7705735362713981E-2</v>
      </c>
    </row>
    <row r="1094" spans="1:7" x14ac:dyDescent="0.25">
      <c r="A1094" s="2">
        <v>2014</v>
      </c>
      <c r="B1094" s="2" t="s">
        <v>493</v>
      </c>
      <c r="C1094" s="2">
        <v>215.48702546999999</v>
      </c>
      <c r="D1094" s="2">
        <v>215.48702546999999</v>
      </c>
      <c r="E1094" s="2">
        <v>0.94160359434525431</v>
      </c>
      <c r="F1094" s="2">
        <v>2</v>
      </c>
      <c r="G1094" s="3">
        <v>2.5137156908475986E-2</v>
      </c>
    </row>
    <row r="1095" spans="1:7" x14ac:dyDescent="0.25">
      <c r="A1095" s="2">
        <v>2014</v>
      </c>
      <c r="B1095" s="2" t="s">
        <v>494</v>
      </c>
      <c r="C1095" s="2">
        <v>215.48702546999999</v>
      </c>
      <c r="D1095" s="2">
        <v>215.48702546999999</v>
      </c>
      <c r="E1095" s="2">
        <v>0.94160359434525431</v>
      </c>
      <c r="F1095" s="2">
        <v>2</v>
      </c>
      <c r="G1095" s="3">
        <v>6.2842892271189965E-3</v>
      </c>
    </row>
    <row r="1096" spans="1:7" x14ac:dyDescent="0.25">
      <c r="A1096" s="2">
        <v>2014</v>
      </c>
      <c r="B1096" s="2" t="s">
        <v>495</v>
      </c>
      <c r="C1096" s="2">
        <v>176.28676274</v>
      </c>
      <c r="D1096" s="2">
        <v>176.28676274</v>
      </c>
      <c r="E1096" s="2">
        <v>0.94160359434525442</v>
      </c>
      <c r="F1096" s="2">
        <v>8</v>
      </c>
      <c r="G1096" s="3">
        <v>0.15710723067797491</v>
      </c>
    </row>
    <row r="1097" spans="1:7" x14ac:dyDescent="0.25">
      <c r="A1097" s="2">
        <v>2014</v>
      </c>
      <c r="B1097" s="2" t="s">
        <v>496</v>
      </c>
      <c r="C1097" s="2">
        <v>207.91429092999999</v>
      </c>
      <c r="D1097" s="2">
        <v>207.91429092999999</v>
      </c>
      <c r="E1097" s="2">
        <v>0.94160359434525442</v>
      </c>
      <c r="F1097" s="2">
        <v>3</v>
      </c>
      <c r="G1097" s="3">
        <v>3.7705735362713981E-2</v>
      </c>
    </row>
    <row r="1098" spans="1:7" x14ac:dyDescent="0.25">
      <c r="A1098" s="2">
        <v>2014</v>
      </c>
      <c r="B1098" s="2" t="s">
        <v>497</v>
      </c>
      <c r="C1098" s="2">
        <v>207.91429092999999</v>
      </c>
      <c r="D1098" s="2">
        <v>207.91429092999999</v>
      </c>
      <c r="E1098" s="2">
        <v>0.94160359434525442</v>
      </c>
      <c r="F1098" s="2">
        <v>3</v>
      </c>
      <c r="G1098" s="3">
        <v>3.1421446135594985E-2</v>
      </c>
    </row>
    <row r="1099" spans="1:7" x14ac:dyDescent="0.25">
      <c r="A1099" s="2">
        <v>2014</v>
      </c>
      <c r="B1099" s="2" t="s">
        <v>498</v>
      </c>
      <c r="C1099" s="2">
        <v>207.91429092999996</v>
      </c>
      <c r="D1099" s="2">
        <v>207.91429092999996</v>
      </c>
      <c r="E1099" s="2">
        <v>0.94160359434525431</v>
      </c>
      <c r="F1099" s="2">
        <v>25</v>
      </c>
      <c r="G1099" s="3">
        <v>0.13825436299661792</v>
      </c>
    </row>
    <row r="1100" spans="1:7" x14ac:dyDescent="0.25">
      <c r="A1100" s="2">
        <v>2014</v>
      </c>
      <c r="B1100" s="2" t="s">
        <v>499</v>
      </c>
      <c r="C1100" s="2">
        <v>207.91429092999999</v>
      </c>
      <c r="D1100" s="2">
        <v>207.91429092999999</v>
      </c>
      <c r="E1100" s="2">
        <v>0.94160359434525431</v>
      </c>
      <c r="F1100" s="2">
        <v>3</v>
      </c>
      <c r="G1100" s="3">
        <v>1.2568578454237993E-2</v>
      </c>
    </row>
    <row r="1101" spans="1:7" x14ac:dyDescent="0.25">
      <c r="A1101" s="2">
        <v>2014</v>
      </c>
      <c r="B1101" s="2" t="s">
        <v>500</v>
      </c>
      <c r="C1101" s="2">
        <v>182.53573041000001</v>
      </c>
      <c r="D1101" s="2">
        <v>182.53573041000001</v>
      </c>
      <c r="E1101" s="2">
        <v>0.94160359434525442</v>
      </c>
      <c r="F1101" s="2">
        <v>4</v>
      </c>
      <c r="G1101" s="3">
        <v>0.18852867681356988</v>
      </c>
    </row>
    <row r="1102" spans="1:7" x14ac:dyDescent="0.25">
      <c r="A1102" s="2">
        <v>2014</v>
      </c>
      <c r="B1102" s="2" t="s">
        <v>501</v>
      </c>
      <c r="C1102" s="2">
        <v>182.53573041000001</v>
      </c>
      <c r="D1102" s="2">
        <v>182.53573041000001</v>
      </c>
      <c r="E1102" s="2">
        <v>0.94160359434525442</v>
      </c>
      <c r="F1102" s="2">
        <v>4</v>
      </c>
      <c r="G1102" s="3">
        <v>0.31421446135594983</v>
      </c>
    </row>
    <row r="1103" spans="1:7" x14ac:dyDescent="0.25">
      <c r="A1103" s="2">
        <v>2014</v>
      </c>
      <c r="B1103" s="2" t="s">
        <v>502</v>
      </c>
      <c r="C1103" s="2">
        <v>182.53573041000001</v>
      </c>
      <c r="D1103" s="2">
        <v>182.53573041000001</v>
      </c>
      <c r="E1103" s="2">
        <v>0.94160359434525442</v>
      </c>
      <c r="F1103" s="2">
        <v>4</v>
      </c>
      <c r="G1103" s="3">
        <v>4.3990024589832977E-2</v>
      </c>
    </row>
    <row r="1104" spans="1:7" x14ac:dyDescent="0.25">
      <c r="A1104" s="2">
        <v>2014</v>
      </c>
      <c r="B1104" s="2" t="s">
        <v>503</v>
      </c>
      <c r="C1104" s="2">
        <v>1381.8325718000001</v>
      </c>
      <c r="D1104" s="2">
        <v>1381.8325718000001</v>
      </c>
      <c r="E1104" s="2">
        <v>0.94160359434525442</v>
      </c>
      <c r="F1104" s="2">
        <v>4</v>
      </c>
      <c r="G1104" s="3">
        <v>6.2842892271189971E-2</v>
      </c>
    </row>
    <row r="1105" spans="1:7" x14ac:dyDescent="0.25">
      <c r="A1105" s="2">
        <v>2014</v>
      </c>
      <c r="B1105" s="2" t="s">
        <v>526</v>
      </c>
      <c r="C1105" s="2">
        <v>1291.4319831</v>
      </c>
      <c r="D1105" s="2">
        <v>1291.4319831</v>
      </c>
      <c r="E1105" s="2">
        <v>0.94160359434525442</v>
      </c>
      <c r="F1105" s="2">
        <v>2</v>
      </c>
      <c r="G1105" s="3">
        <v>7.5411470725427962E-2</v>
      </c>
    </row>
    <row r="1106" spans="1:7" x14ac:dyDescent="0.25">
      <c r="A1106" s="2">
        <v>2014</v>
      </c>
      <c r="B1106" s="2" t="s">
        <v>527</v>
      </c>
      <c r="C1106" s="2">
        <v>815.63439717999995</v>
      </c>
      <c r="D1106" s="2">
        <v>815.63439717999995</v>
      </c>
      <c r="E1106" s="2">
        <v>0.94160359434525442</v>
      </c>
      <c r="F1106" s="2">
        <v>2</v>
      </c>
      <c r="G1106" s="3">
        <v>3.7705735362713981E-2</v>
      </c>
    </row>
    <row r="1107" spans="1:7" x14ac:dyDescent="0.25">
      <c r="A1107" s="2">
        <v>2014</v>
      </c>
      <c r="B1107" s="2" t="s">
        <v>528</v>
      </c>
      <c r="C1107" s="2">
        <v>407.81719858999998</v>
      </c>
      <c r="D1107" s="2">
        <v>407.81719858999998</v>
      </c>
      <c r="E1107" s="2">
        <v>0.94160359434525442</v>
      </c>
      <c r="F1107" s="2">
        <v>4</v>
      </c>
      <c r="G1107" s="3">
        <v>8.7980049179665953E-2</v>
      </c>
    </row>
    <row r="1108" spans="1:7" x14ac:dyDescent="0.25">
      <c r="A1108" s="2">
        <v>2014</v>
      </c>
      <c r="B1108" s="2" t="s">
        <v>529</v>
      </c>
      <c r="C1108" s="2">
        <v>73.725163166000002</v>
      </c>
      <c r="D1108" s="2">
        <v>73.725163166000002</v>
      </c>
      <c r="E1108" s="2">
        <v>0.94160359434525442</v>
      </c>
      <c r="F1108" s="2">
        <v>6</v>
      </c>
      <c r="G1108" s="3">
        <v>0.12568578454237994</v>
      </c>
    </row>
    <row r="1109" spans="1:7" x14ac:dyDescent="0.25">
      <c r="A1109" s="2">
        <v>2014</v>
      </c>
      <c r="B1109" s="2" t="s">
        <v>531</v>
      </c>
      <c r="C1109" s="2">
        <v>548.81275058000006</v>
      </c>
      <c r="D1109" s="2">
        <v>548.81275058000006</v>
      </c>
      <c r="E1109" s="2">
        <v>0.94160359434525442</v>
      </c>
      <c r="F1109" s="2">
        <v>3</v>
      </c>
      <c r="G1109" s="3">
        <v>6.2842892271189971E-2</v>
      </c>
    </row>
    <row r="1110" spans="1:7" x14ac:dyDescent="0.25">
      <c r="A1110" s="2">
        <v>2014</v>
      </c>
      <c r="B1110" s="2" t="s">
        <v>532</v>
      </c>
      <c r="C1110" s="2">
        <v>373.02042074000002</v>
      </c>
      <c r="D1110" s="2">
        <v>373.02042074000002</v>
      </c>
      <c r="E1110" s="2">
        <v>0.94160359434525442</v>
      </c>
      <c r="F1110" s="2">
        <v>2</v>
      </c>
      <c r="G1110" s="3">
        <v>0.12568578454237994</v>
      </c>
    </row>
    <row r="1111" spans="1:7" x14ac:dyDescent="0.25">
      <c r="A1111" s="2">
        <v>2014</v>
      </c>
      <c r="B1111" s="2" t="s">
        <v>533</v>
      </c>
      <c r="C1111" s="2">
        <v>222.25725739999999</v>
      </c>
      <c r="D1111" s="2">
        <v>222.25725739999999</v>
      </c>
      <c r="E1111" s="2">
        <v>1.4506536865255195</v>
      </c>
      <c r="F1111" s="2">
        <v>9</v>
      </c>
      <c r="G1111" s="3">
        <v>2.3770573536271398</v>
      </c>
    </row>
    <row r="1112" spans="1:7" x14ac:dyDescent="0.25">
      <c r="A1112" s="2">
        <v>2014</v>
      </c>
      <c r="B1112" s="2" t="s">
        <v>534</v>
      </c>
      <c r="C1112" s="2">
        <v>22.031533632000002</v>
      </c>
      <c r="D1112" s="2">
        <v>22.031533632000002</v>
      </c>
      <c r="E1112" s="2">
        <v>1.7324892131716889</v>
      </c>
      <c r="F1112" s="2">
        <v>9</v>
      </c>
      <c r="G1112" s="3">
        <v>13.169282665450856</v>
      </c>
    </row>
    <row r="1113" spans="1:7" x14ac:dyDescent="0.25">
      <c r="A1113" s="2">
        <v>2014</v>
      </c>
      <c r="B1113" s="2" t="s">
        <v>535</v>
      </c>
      <c r="C1113" s="2">
        <v>987.89933427999995</v>
      </c>
      <c r="D1113" s="2">
        <v>987.89933427999995</v>
      </c>
      <c r="E1113" s="2">
        <v>0.94160359434525431</v>
      </c>
      <c r="F1113" s="2">
        <v>1</v>
      </c>
      <c r="G1113" s="3">
        <v>6.2842892271189965E-3</v>
      </c>
    </row>
    <row r="1114" spans="1:7" x14ac:dyDescent="0.25">
      <c r="A1114" s="2">
        <v>2014</v>
      </c>
      <c r="B1114" s="2" t="s">
        <v>536</v>
      </c>
      <c r="C1114" s="2">
        <v>143.42603242999999</v>
      </c>
      <c r="D1114" s="2">
        <v>143.42603242999999</v>
      </c>
      <c r="E1114" s="2">
        <v>1.2557759013488576</v>
      </c>
      <c r="F1114" s="2">
        <v>18</v>
      </c>
      <c r="G1114" s="3">
        <v>16.960244016722047</v>
      </c>
    </row>
    <row r="1115" spans="1:7" x14ac:dyDescent="0.25">
      <c r="A1115" s="2">
        <v>2014</v>
      </c>
      <c r="B1115" s="2" t="s">
        <v>537</v>
      </c>
      <c r="C1115" s="2">
        <v>370.85094062000002</v>
      </c>
      <c r="D1115" s="2">
        <v>370.85094062000002</v>
      </c>
      <c r="E1115" s="2">
        <v>0.94160359434525442</v>
      </c>
      <c r="F1115" s="2">
        <v>9</v>
      </c>
      <c r="G1115" s="3">
        <v>0.11940149531526094</v>
      </c>
    </row>
    <row r="1116" spans="1:7" x14ac:dyDescent="0.25">
      <c r="A1116" s="2">
        <v>2014</v>
      </c>
      <c r="B1116" s="2" t="s">
        <v>538</v>
      </c>
      <c r="C1116" s="2">
        <v>44.217336641000003</v>
      </c>
      <c r="D1116" s="2">
        <v>44.217336641000003</v>
      </c>
      <c r="E1116" s="2">
        <v>1.2647627294830204</v>
      </c>
      <c r="F1116" s="2">
        <v>2</v>
      </c>
      <c r="G1116" s="3">
        <v>1.4337049758423801</v>
      </c>
    </row>
    <row r="1117" spans="1:7" x14ac:dyDescent="0.25">
      <c r="A1117" s="2">
        <v>2014</v>
      </c>
      <c r="B1117" s="2" t="s">
        <v>1898</v>
      </c>
      <c r="C1117" s="2">
        <v>37.204524931999998</v>
      </c>
      <c r="D1117" s="2">
        <v>37.204524931999998</v>
      </c>
      <c r="E1117" s="2">
        <v>0.94160359434525442</v>
      </c>
      <c r="F1117" s="2">
        <v>2</v>
      </c>
      <c r="G1117" s="3">
        <v>0.18852867681356988</v>
      </c>
    </row>
    <row r="1118" spans="1:7" x14ac:dyDescent="0.25">
      <c r="A1118" s="2">
        <v>2014</v>
      </c>
      <c r="B1118" s="2" t="s">
        <v>539</v>
      </c>
      <c r="C1118" s="2">
        <v>37.204524931999998</v>
      </c>
      <c r="D1118" s="2">
        <v>37.204524931999998</v>
      </c>
      <c r="E1118" s="2">
        <v>0.94160359434525442</v>
      </c>
      <c r="F1118" s="2">
        <v>4</v>
      </c>
      <c r="G1118" s="3">
        <v>0.25137156908475988</v>
      </c>
    </row>
    <row r="1119" spans="1:7" x14ac:dyDescent="0.25">
      <c r="A1119" s="2">
        <v>2014</v>
      </c>
      <c r="B1119" s="2" t="s">
        <v>540</v>
      </c>
      <c r="C1119" s="2">
        <v>406.42381064</v>
      </c>
      <c r="D1119" s="2">
        <v>406.42381064</v>
      </c>
      <c r="E1119" s="2">
        <v>0.94160359434525431</v>
      </c>
      <c r="F1119" s="2">
        <v>1</v>
      </c>
      <c r="G1119" s="3">
        <v>1.2568578454237993E-2</v>
      </c>
    </row>
    <row r="1120" spans="1:7" x14ac:dyDescent="0.25">
      <c r="A1120" s="2">
        <v>2014</v>
      </c>
      <c r="B1120" s="2" t="s">
        <v>541</v>
      </c>
      <c r="C1120" s="2">
        <v>1378.4454152999999</v>
      </c>
      <c r="D1120" s="2">
        <v>1378.4454152999999</v>
      </c>
      <c r="E1120" s="2">
        <v>0.94160359434525431</v>
      </c>
      <c r="F1120" s="2">
        <v>1</v>
      </c>
      <c r="G1120" s="3">
        <v>6.2842892271189965E-3</v>
      </c>
    </row>
    <row r="1121" spans="1:7" x14ac:dyDescent="0.25">
      <c r="A1121" s="2">
        <v>2014</v>
      </c>
      <c r="B1121" s="2" t="s">
        <v>542</v>
      </c>
      <c r="C1121" s="2">
        <v>1378.4454152999999</v>
      </c>
      <c r="D1121" s="2">
        <v>1378.4454152999999</v>
      </c>
      <c r="E1121" s="2">
        <v>0.94160359434525431</v>
      </c>
      <c r="F1121" s="2">
        <v>1</v>
      </c>
      <c r="G1121" s="3">
        <v>6.2842892271189965E-3</v>
      </c>
    </row>
    <row r="1122" spans="1:7" x14ac:dyDescent="0.25">
      <c r="A1122" s="2">
        <v>2014</v>
      </c>
      <c r="B1122" s="2" t="s">
        <v>543</v>
      </c>
      <c r="C1122" s="2">
        <v>611.10805786000003</v>
      </c>
      <c r="D1122" s="2">
        <v>611.10805786000003</v>
      </c>
      <c r="E1122" s="2">
        <v>2.2811805956679794</v>
      </c>
      <c r="F1122" s="2">
        <v>2</v>
      </c>
      <c r="G1122" s="3">
        <v>3.0754114707254279</v>
      </c>
    </row>
    <row r="1123" spans="1:7" x14ac:dyDescent="0.25">
      <c r="A1123" s="2">
        <v>2014</v>
      </c>
      <c r="B1123" s="2" t="s">
        <v>544</v>
      </c>
      <c r="C1123" s="2">
        <v>343.45077844000002</v>
      </c>
      <c r="D1123" s="2">
        <v>343.45077844000002</v>
      </c>
      <c r="E1123" s="2">
        <v>0.94160359434525442</v>
      </c>
      <c r="F1123" s="2">
        <v>1</v>
      </c>
      <c r="G1123" s="3">
        <v>3.7705735362713981E-2</v>
      </c>
    </row>
    <row r="1124" spans="1:7" x14ac:dyDescent="0.25">
      <c r="A1124" s="2">
        <v>2014</v>
      </c>
      <c r="B1124" s="2" t="s">
        <v>585</v>
      </c>
      <c r="C1124" s="2">
        <v>132.22098839</v>
      </c>
      <c r="D1124" s="2">
        <v>132.22098839</v>
      </c>
      <c r="E1124" s="2">
        <v>0.94160359434525442</v>
      </c>
      <c r="F1124" s="2">
        <v>1</v>
      </c>
      <c r="G1124" s="3">
        <v>0.15710723067797491</v>
      </c>
    </row>
    <row r="1125" spans="1:7" x14ac:dyDescent="0.25">
      <c r="A1125" s="2">
        <v>2014</v>
      </c>
      <c r="B1125" s="2" t="s">
        <v>586</v>
      </c>
      <c r="C1125" s="2">
        <v>638.67555856000001</v>
      </c>
      <c r="D1125" s="2">
        <v>638.67555856000001</v>
      </c>
      <c r="E1125" s="2">
        <v>1.4284158011415047</v>
      </c>
      <c r="F1125" s="2">
        <v>2</v>
      </c>
      <c r="G1125" s="3">
        <v>2.0188528676813569</v>
      </c>
    </row>
    <row r="1126" spans="1:7" x14ac:dyDescent="0.25">
      <c r="A1126" s="2">
        <v>2014</v>
      </c>
      <c r="B1126" s="2" t="s">
        <v>587</v>
      </c>
      <c r="C1126" s="2">
        <v>270.10872045999997</v>
      </c>
      <c r="D1126" s="2">
        <v>270.10872045999997</v>
      </c>
      <c r="E1126" s="2">
        <v>0.94160359434525431</v>
      </c>
      <c r="F1126" s="2">
        <v>1</v>
      </c>
      <c r="G1126" s="3">
        <v>6.2842892271189965E-3</v>
      </c>
    </row>
    <row r="1127" spans="1:7" x14ac:dyDescent="0.25">
      <c r="A1127" s="2">
        <v>2014</v>
      </c>
      <c r="B1127" s="2" t="s">
        <v>588</v>
      </c>
      <c r="C1127" s="2">
        <v>139.96861731000001</v>
      </c>
      <c r="D1127" s="2">
        <v>139.96861731000001</v>
      </c>
      <c r="E1127" s="2">
        <v>0.94160359434525431</v>
      </c>
      <c r="F1127" s="2">
        <v>2</v>
      </c>
      <c r="G1127" s="3">
        <v>6.2842892271189965E-3</v>
      </c>
    </row>
    <row r="1128" spans="1:7" x14ac:dyDescent="0.25">
      <c r="A1128" s="2">
        <v>2014</v>
      </c>
      <c r="B1128" s="2" t="s">
        <v>589</v>
      </c>
      <c r="C1128" s="2">
        <v>139.96861731000001</v>
      </c>
      <c r="D1128" s="2">
        <v>139.96861731000001</v>
      </c>
      <c r="E1128" s="2">
        <v>0.94160359434525442</v>
      </c>
      <c r="F1128" s="2">
        <v>1</v>
      </c>
      <c r="G1128" s="3">
        <v>6.2842892271189971E-2</v>
      </c>
    </row>
    <row r="1129" spans="1:7" x14ac:dyDescent="0.25">
      <c r="A1129" s="2">
        <v>2014</v>
      </c>
      <c r="B1129" s="2" t="s">
        <v>590</v>
      </c>
      <c r="C1129" s="2">
        <v>45.758971262999999</v>
      </c>
      <c r="D1129" s="2">
        <v>45.758971262999999</v>
      </c>
      <c r="E1129" s="2">
        <v>1.3906734329657058</v>
      </c>
      <c r="F1129" s="2">
        <v>16</v>
      </c>
      <c r="G1129" s="3">
        <v>1.0942643384067849</v>
      </c>
    </row>
    <row r="1130" spans="1:7" x14ac:dyDescent="0.25">
      <c r="A1130" s="2">
        <v>2014</v>
      </c>
      <c r="B1130" s="2" t="s">
        <v>591</v>
      </c>
      <c r="C1130" s="2">
        <v>139.96861731000001</v>
      </c>
      <c r="D1130" s="2">
        <v>139.96861731000001</v>
      </c>
      <c r="E1130" s="2">
        <v>0.94160359434525431</v>
      </c>
      <c r="F1130" s="2">
        <v>9</v>
      </c>
      <c r="G1130" s="3">
        <v>2.5137156908475986E-2</v>
      </c>
    </row>
    <row r="1131" spans="1:7" x14ac:dyDescent="0.25">
      <c r="A1131" s="2">
        <v>2014</v>
      </c>
      <c r="B1131" s="2" t="s">
        <v>592</v>
      </c>
      <c r="C1131" s="2">
        <v>45.758971262999999</v>
      </c>
      <c r="D1131" s="2">
        <v>45.758971262999999</v>
      </c>
      <c r="E1131" s="2">
        <v>0.94160359434525442</v>
      </c>
      <c r="F1131" s="2">
        <v>16</v>
      </c>
      <c r="G1131" s="3">
        <v>0.21995012294916488</v>
      </c>
    </row>
    <row r="1132" spans="1:7" x14ac:dyDescent="0.25">
      <c r="A1132" s="2">
        <v>2014</v>
      </c>
      <c r="B1132" s="2" t="s">
        <v>594</v>
      </c>
      <c r="C1132" s="2">
        <v>289.07197638000002</v>
      </c>
      <c r="D1132" s="2">
        <v>289.07197638000002</v>
      </c>
      <c r="E1132" s="2">
        <v>0.94160359434525431</v>
      </c>
      <c r="F1132" s="2">
        <v>4</v>
      </c>
      <c r="G1132" s="3">
        <v>2.5137156908475986E-2</v>
      </c>
    </row>
    <row r="1133" spans="1:7" x14ac:dyDescent="0.25">
      <c r="A1133" s="2">
        <v>2014</v>
      </c>
      <c r="B1133" s="2" t="s">
        <v>595</v>
      </c>
      <c r="C1133" s="2">
        <v>220.76066753000001</v>
      </c>
      <c r="D1133" s="2">
        <v>220.76066753000001</v>
      </c>
      <c r="E1133" s="2">
        <v>0.94160359434525431</v>
      </c>
      <c r="F1133" s="2">
        <v>3</v>
      </c>
      <c r="G1133" s="3">
        <v>6.2842892271189965E-3</v>
      </c>
    </row>
    <row r="1134" spans="1:7" x14ac:dyDescent="0.25">
      <c r="A1134" s="2">
        <v>2014</v>
      </c>
      <c r="B1134" s="2" t="s">
        <v>596</v>
      </c>
      <c r="C1134" s="2">
        <v>1150.5371402000001</v>
      </c>
      <c r="D1134" s="2">
        <v>1150.5371402000001</v>
      </c>
      <c r="E1134" s="2">
        <v>0.94160359434525431</v>
      </c>
      <c r="F1134" s="2">
        <v>3</v>
      </c>
      <c r="G1134" s="3">
        <v>6.2842892271189965E-3</v>
      </c>
    </row>
    <row r="1135" spans="1:7" x14ac:dyDescent="0.25">
      <c r="A1135" s="2">
        <v>2014</v>
      </c>
      <c r="B1135" s="2" t="s">
        <v>597</v>
      </c>
      <c r="C1135" s="2">
        <v>999.51795442000002</v>
      </c>
      <c r="D1135" s="2">
        <v>999.51795442000002</v>
      </c>
      <c r="E1135" s="2">
        <v>0.94160359434525431</v>
      </c>
      <c r="F1135" s="2">
        <v>2</v>
      </c>
      <c r="G1135" s="3">
        <v>6.2842892271189965E-3</v>
      </c>
    </row>
    <row r="1136" spans="1:7" x14ac:dyDescent="0.25">
      <c r="A1136" s="2">
        <v>2014</v>
      </c>
      <c r="B1136" s="2" t="s">
        <v>598</v>
      </c>
      <c r="C1136" s="2">
        <v>687.18429744000002</v>
      </c>
      <c r="D1136" s="2">
        <v>687.18429744000002</v>
      </c>
      <c r="E1136" s="2">
        <v>0.94160359434525431</v>
      </c>
      <c r="F1136" s="2">
        <v>1</v>
      </c>
      <c r="G1136" s="3">
        <v>6.2842892271189965E-3</v>
      </c>
    </row>
    <row r="1137" spans="1:7" x14ac:dyDescent="0.25">
      <c r="A1137" s="2">
        <v>2014</v>
      </c>
      <c r="B1137" s="2" t="s">
        <v>599</v>
      </c>
      <c r="C1137" s="2">
        <v>1048.5819616000001</v>
      </c>
      <c r="D1137" s="2">
        <v>1048.5819616000001</v>
      </c>
      <c r="E1137" s="2">
        <v>0.94160359434525442</v>
      </c>
      <c r="F1137" s="2">
        <v>9</v>
      </c>
      <c r="G1137" s="3">
        <v>3.7705735362713981E-2</v>
      </c>
    </row>
    <row r="1138" spans="1:7" x14ac:dyDescent="0.25">
      <c r="A1138" s="2">
        <v>2014</v>
      </c>
      <c r="B1138" s="2" t="s">
        <v>600</v>
      </c>
      <c r="C1138" s="2">
        <v>913.58249106999995</v>
      </c>
      <c r="D1138" s="2">
        <v>913.58249106999995</v>
      </c>
      <c r="E1138" s="2">
        <v>0.94160359434525442</v>
      </c>
      <c r="F1138" s="2">
        <v>4</v>
      </c>
      <c r="G1138" s="3">
        <v>3.7705735362713981E-2</v>
      </c>
    </row>
    <row r="1139" spans="1:7" x14ac:dyDescent="0.25">
      <c r="A1139" s="2">
        <v>2014</v>
      </c>
      <c r="B1139" s="2" t="s">
        <v>601</v>
      </c>
      <c r="C1139" s="2">
        <v>394.40638404999999</v>
      </c>
      <c r="D1139" s="2">
        <v>394.40638404999999</v>
      </c>
      <c r="E1139" s="2">
        <v>0.94160359434525442</v>
      </c>
      <c r="F1139" s="2">
        <v>16</v>
      </c>
      <c r="G1139" s="3">
        <v>7.5411470725427962E-2</v>
      </c>
    </row>
    <row r="1140" spans="1:7" x14ac:dyDescent="0.25">
      <c r="A1140" s="2">
        <v>2014</v>
      </c>
      <c r="B1140" s="2" t="s">
        <v>602</v>
      </c>
      <c r="C1140" s="2">
        <v>399.37422565999998</v>
      </c>
      <c r="D1140" s="2">
        <v>399.37422565999998</v>
      </c>
      <c r="E1140" s="2">
        <v>0.94160359434525431</v>
      </c>
      <c r="F1140" s="2">
        <v>1</v>
      </c>
      <c r="G1140" s="3">
        <v>6.2842892271189965E-3</v>
      </c>
    </row>
    <row r="1141" spans="1:7" x14ac:dyDescent="0.25">
      <c r="A1141" s="2">
        <v>2014</v>
      </c>
      <c r="B1141" s="2" t="s">
        <v>603</v>
      </c>
      <c r="C1141" s="2">
        <v>399.37422565999998</v>
      </c>
      <c r="D1141" s="2">
        <v>399.37422565999998</v>
      </c>
      <c r="E1141" s="2">
        <v>0.94160359434525431</v>
      </c>
      <c r="F1141" s="2">
        <v>1</v>
      </c>
      <c r="G1141" s="3">
        <v>6.2842892271189965E-3</v>
      </c>
    </row>
    <row r="1142" spans="1:7" x14ac:dyDescent="0.25">
      <c r="A1142" s="2">
        <v>2014</v>
      </c>
      <c r="B1142" s="2" t="s">
        <v>604</v>
      </c>
      <c r="C1142" s="2">
        <v>399.37422565999998</v>
      </c>
      <c r="D1142" s="2">
        <v>399.37422565999998</v>
      </c>
      <c r="E1142" s="2">
        <v>0.94160359434525431</v>
      </c>
      <c r="F1142" s="2">
        <v>1</v>
      </c>
      <c r="G1142" s="3">
        <v>6.2842892271189965E-3</v>
      </c>
    </row>
    <row r="1143" spans="1:7" x14ac:dyDescent="0.25">
      <c r="A1143" s="2">
        <v>2014</v>
      </c>
      <c r="B1143" s="2" t="s">
        <v>605</v>
      </c>
      <c r="C1143" s="2">
        <v>399.37422565999998</v>
      </c>
      <c r="D1143" s="2">
        <v>399.37422565999998</v>
      </c>
      <c r="E1143" s="2">
        <v>0.94160359434525431</v>
      </c>
      <c r="F1143" s="2">
        <v>1</v>
      </c>
      <c r="G1143" s="3">
        <v>6.2842892271189965E-3</v>
      </c>
    </row>
    <row r="1144" spans="1:7" x14ac:dyDescent="0.25">
      <c r="A1144" s="2">
        <v>2014</v>
      </c>
      <c r="B1144" s="2" t="s">
        <v>606</v>
      </c>
      <c r="C1144" s="2">
        <v>151.13790849</v>
      </c>
      <c r="D1144" s="2">
        <v>151.13790849</v>
      </c>
      <c r="E1144" s="2">
        <v>0.94160359434525431</v>
      </c>
      <c r="F1144" s="2">
        <v>4</v>
      </c>
      <c r="G1144" s="3">
        <v>5.0274313816951972E-2</v>
      </c>
    </row>
    <row r="1145" spans="1:7" x14ac:dyDescent="0.25">
      <c r="A1145" s="2">
        <v>2014</v>
      </c>
      <c r="B1145" s="2" t="s">
        <v>607</v>
      </c>
      <c r="C1145" s="2">
        <v>151.13790849</v>
      </c>
      <c r="D1145" s="2">
        <v>151.13790849</v>
      </c>
      <c r="E1145" s="2">
        <v>0.94160359434525431</v>
      </c>
      <c r="F1145" s="2">
        <v>1</v>
      </c>
      <c r="G1145" s="3">
        <v>1.2568578454237993E-2</v>
      </c>
    </row>
    <row r="1146" spans="1:7" x14ac:dyDescent="0.25">
      <c r="A1146" s="2">
        <v>2014</v>
      </c>
      <c r="B1146" s="2" t="s">
        <v>608</v>
      </c>
      <c r="C1146" s="2">
        <v>151.13790849</v>
      </c>
      <c r="D1146" s="2">
        <v>151.13790849</v>
      </c>
      <c r="E1146" s="2">
        <v>1.9150159871223502</v>
      </c>
      <c r="F1146" s="2">
        <v>9</v>
      </c>
      <c r="G1146" s="3">
        <v>2.2116513885355951</v>
      </c>
    </row>
    <row r="1147" spans="1:7" x14ac:dyDescent="0.25">
      <c r="A1147" s="2">
        <v>2014</v>
      </c>
      <c r="B1147" s="2" t="s">
        <v>609</v>
      </c>
      <c r="C1147" s="2">
        <v>151.13790849</v>
      </c>
      <c r="D1147" s="2">
        <v>151.13790849</v>
      </c>
      <c r="E1147" s="2">
        <v>1.8829514295261056</v>
      </c>
      <c r="F1147" s="2">
        <v>4</v>
      </c>
      <c r="G1147" s="3">
        <v>5.5259863267254286</v>
      </c>
    </row>
    <row r="1148" spans="1:7" x14ac:dyDescent="0.25">
      <c r="A1148" s="2">
        <v>2014</v>
      </c>
      <c r="B1148" s="2" t="s">
        <v>610</v>
      </c>
      <c r="C1148" s="2">
        <v>4.8108127578</v>
      </c>
      <c r="D1148" s="2">
        <v>4.8108127578</v>
      </c>
      <c r="E1148" s="2">
        <v>0.94160359434525442</v>
      </c>
      <c r="F1148" s="2">
        <v>16</v>
      </c>
      <c r="G1148" s="3">
        <v>9.4264338406784942E-2</v>
      </c>
    </row>
    <row r="1149" spans="1:7" x14ac:dyDescent="0.25">
      <c r="A1149" s="2">
        <v>2014</v>
      </c>
      <c r="B1149" s="2" t="s">
        <v>611</v>
      </c>
      <c r="C1149" s="2">
        <v>455.49502680000001</v>
      </c>
      <c r="D1149" s="2">
        <v>455.49502680000001</v>
      </c>
      <c r="E1149" s="2">
        <v>0.94160359434525431</v>
      </c>
      <c r="F1149" s="2">
        <v>1</v>
      </c>
      <c r="G1149" s="3">
        <v>6.2842892271189965E-3</v>
      </c>
    </row>
    <row r="1150" spans="1:7" x14ac:dyDescent="0.25">
      <c r="A1150" s="2">
        <v>2014</v>
      </c>
      <c r="B1150" s="2" t="s">
        <v>612</v>
      </c>
      <c r="C1150" s="2">
        <v>455.49502680000001</v>
      </c>
      <c r="D1150" s="2">
        <v>455.49502680000001</v>
      </c>
      <c r="E1150" s="2">
        <v>0.94160359434525431</v>
      </c>
      <c r="F1150" s="2">
        <v>1</v>
      </c>
      <c r="G1150" s="3">
        <v>6.2842892271189965E-3</v>
      </c>
    </row>
    <row r="1151" spans="1:7" x14ac:dyDescent="0.25">
      <c r="A1151" s="2">
        <v>2014</v>
      </c>
      <c r="B1151" s="2" t="s">
        <v>613</v>
      </c>
      <c r="C1151" s="2">
        <v>6.2856555251000001</v>
      </c>
      <c r="D1151" s="2">
        <v>6.2856555251000001</v>
      </c>
      <c r="E1151" s="2">
        <v>0.94160359434525431</v>
      </c>
      <c r="F1151" s="2">
        <v>5</v>
      </c>
      <c r="G1151" s="3">
        <v>6.2842892271189965E-3</v>
      </c>
    </row>
    <row r="1152" spans="1:7" x14ac:dyDescent="0.25">
      <c r="A1152" s="2">
        <v>2014</v>
      </c>
      <c r="B1152" s="2" t="s">
        <v>614</v>
      </c>
      <c r="C1152" s="2">
        <v>8.455440158</v>
      </c>
      <c r="D1152" s="2">
        <v>8.455440158</v>
      </c>
      <c r="E1152" s="2">
        <v>0.94160359434525431</v>
      </c>
      <c r="F1152" s="2">
        <v>12</v>
      </c>
      <c r="G1152" s="3">
        <v>5.0274313816951972E-2</v>
      </c>
    </row>
    <row r="1153" spans="1:7" x14ac:dyDescent="0.25">
      <c r="A1153" s="2">
        <v>2014</v>
      </c>
      <c r="B1153" s="2" t="s">
        <v>615</v>
      </c>
      <c r="C1153" s="2">
        <v>237.46925342</v>
      </c>
      <c r="D1153" s="2">
        <v>237.46925342</v>
      </c>
      <c r="E1153" s="2">
        <v>0.94160359434525442</v>
      </c>
      <c r="F1153" s="2">
        <v>4</v>
      </c>
      <c r="G1153" s="3">
        <v>6.2842892271189971E-2</v>
      </c>
    </row>
    <row r="1154" spans="1:7" x14ac:dyDescent="0.25">
      <c r="A1154" s="2">
        <v>2014</v>
      </c>
      <c r="B1154" s="2" t="s">
        <v>616</v>
      </c>
      <c r="C1154" s="2">
        <v>292.28229288</v>
      </c>
      <c r="D1154" s="2">
        <v>292.28229288</v>
      </c>
      <c r="E1154" s="2">
        <v>0.94160359434525442</v>
      </c>
      <c r="F1154" s="2">
        <v>4</v>
      </c>
      <c r="G1154" s="3">
        <v>9.4264338406784942E-2</v>
      </c>
    </row>
    <row r="1155" spans="1:7" x14ac:dyDescent="0.25">
      <c r="A1155" s="2">
        <v>2014</v>
      </c>
      <c r="B1155" s="2" t="s">
        <v>617</v>
      </c>
      <c r="C1155" s="2">
        <v>41.955332161000001</v>
      </c>
      <c r="D1155" s="2">
        <v>41.955332161000001</v>
      </c>
      <c r="E1155" s="2">
        <v>0.94160359434525442</v>
      </c>
      <c r="F1155" s="2">
        <v>4</v>
      </c>
      <c r="G1155" s="3">
        <v>3.1421446135594985E-2</v>
      </c>
    </row>
    <row r="1156" spans="1:7" x14ac:dyDescent="0.25">
      <c r="A1156" s="2">
        <v>2014</v>
      </c>
      <c r="B1156" s="2" t="s">
        <v>618</v>
      </c>
      <c r="C1156" s="2">
        <v>182.82825890999999</v>
      </c>
      <c r="D1156" s="2">
        <v>182.82825890999999</v>
      </c>
      <c r="E1156" s="2">
        <v>0.94160359434525431</v>
      </c>
      <c r="F1156" s="2">
        <v>4</v>
      </c>
      <c r="G1156" s="3">
        <v>6.2842892271189965E-3</v>
      </c>
    </row>
    <row r="1157" spans="1:7" x14ac:dyDescent="0.25">
      <c r="A1157" s="2">
        <v>2014</v>
      </c>
      <c r="B1157" s="2" t="s">
        <v>619</v>
      </c>
      <c r="C1157" s="2">
        <v>106.50998607</v>
      </c>
      <c r="D1157" s="2">
        <v>106.50998607</v>
      </c>
      <c r="E1157" s="2">
        <v>0.94160359434525431</v>
      </c>
      <c r="F1157" s="2">
        <v>2</v>
      </c>
      <c r="G1157" s="3">
        <v>1.2568578454237993E-2</v>
      </c>
    </row>
    <row r="1158" spans="1:7" x14ac:dyDescent="0.25">
      <c r="A1158" s="2">
        <v>2014</v>
      </c>
      <c r="B1158" s="2" t="s">
        <v>620</v>
      </c>
      <c r="C1158" s="2">
        <v>14.762549648</v>
      </c>
      <c r="D1158" s="2">
        <v>14.762549648</v>
      </c>
      <c r="E1158" s="2">
        <v>0.94160359434525442</v>
      </c>
      <c r="F1158" s="2">
        <v>16</v>
      </c>
      <c r="G1158" s="3">
        <v>9.4264338406784942E-2</v>
      </c>
    </row>
    <row r="1159" spans="1:7" x14ac:dyDescent="0.25">
      <c r="A1159" s="2">
        <v>2014</v>
      </c>
      <c r="B1159" s="2" t="s">
        <v>1900</v>
      </c>
      <c r="C1159" s="2">
        <v>37.414911494999998</v>
      </c>
      <c r="D1159" s="2">
        <v>37.414911494999998</v>
      </c>
      <c r="E1159" s="2">
        <v>2.3034428307513286</v>
      </c>
      <c r="F1159" s="2">
        <v>2</v>
      </c>
      <c r="G1159" s="3">
        <v>3.025137156908476</v>
      </c>
    </row>
    <row r="1160" spans="1:7" x14ac:dyDescent="0.25">
      <c r="A1160" s="2">
        <v>2014</v>
      </c>
      <c r="B1160" s="2" t="s">
        <v>621</v>
      </c>
      <c r="C1160" s="2">
        <v>48.249708902999998</v>
      </c>
      <c r="D1160" s="2">
        <v>48.249708902999998</v>
      </c>
      <c r="E1160" s="2">
        <v>0.94160359434525431</v>
      </c>
      <c r="F1160" s="2">
        <v>10</v>
      </c>
      <c r="G1160" s="3">
        <v>2.5137156908475986E-2</v>
      </c>
    </row>
    <row r="1161" spans="1:7" x14ac:dyDescent="0.25">
      <c r="A1161" s="2">
        <v>2014</v>
      </c>
      <c r="B1161" s="2" t="s">
        <v>622</v>
      </c>
      <c r="C1161" s="2">
        <v>37.414911494999998</v>
      </c>
      <c r="D1161" s="2">
        <v>37.414911494999998</v>
      </c>
      <c r="E1161" s="2">
        <v>2.0050352304623793</v>
      </c>
      <c r="F1161" s="2">
        <v>9</v>
      </c>
      <c r="G1161" s="3">
        <v>4.0251371569084764</v>
      </c>
    </row>
    <row r="1162" spans="1:7" x14ac:dyDescent="0.25">
      <c r="A1162" s="2">
        <v>2014</v>
      </c>
      <c r="B1162" s="2" t="s">
        <v>623</v>
      </c>
      <c r="C1162" s="2">
        <v>1134.5428095</v>
      </c>
      <c r="D1162" s="2">
        <v>1134.5428095</v>
      </c>
      <c r="E1162" s="2">
        <v>0.94160359434525431</v>
      </c>
      <c r="F1162" s="2">
        <v>1</v>
      </c>
      <c r="G1162" s="3">
        <v>6.2842892271189965E-3</v>
      </c>
    </row>
    <row r="1163" spans="1:7" x14ac:dyDescent="0.25">
      <c r="A1163" s="2">
        <v>2014</v>
      </c>
      <c r="B1163" s="2" t="s">
        <v>624</v>
      </c>
      <c r="C1163" s="2">
        <v>1446.1621414000001</v>
      </c>
      <c r="D1163" s="2">
        <v>1446.1621414000001</v>
      </c>
      <c r="E1163" s="2">
        <v>0.94160359434525431</v>
      </c>
      <c r="F1163" s="2">
        <v>1</v>
      </c>
      <c r="G1163" s="3">
        <v>6.2842892271189965E-3</v>
      </c>
    </row>
    <row r="1164" spans="1:7" x14ac:dyDescent="0.25">
      <c r="A1164" s="2">
        <v>2014</v>
      </c>
      <c r="B1164" s="2" t="s">
        <v>625</v>
      </c>
      <c r="C1164" s="2">
        <v>1446.1621414000001</v>
      </c>
      <c r="D1164" s="2">
        <v>1446.1621414000001</v>
      </c>
      <c r="E1164" s="2">
        <v>0.94160359434525431</v>
      </c>
      <c r="F1164" s="2">
        <v>1</v>
      </c>
      <c r="G1164" s="3">
        <v>6.2842892271189965E-3</v>
      </c>
    </row>
    <row r="1165" spans="1:7" x14ac:dyDescent="0.25">
      <c r="A1165" s="2">
        <v>2014</v>
      </c>
      <c r="B1165" s="2" t="s">
        <v>626</v>
      </c>
      <c r="C1165" s="2">
        <v>41.324782310000003</v>
      </c>
      <c r="D1165" s="2">
        <v>41.324782310000003</v>
      </c>
      <c r="E1165" s="2">
        <v>0.94160359434525431</v>
      </c>
      <c r="F1165" s="2">
        <v>8</v>
      </c>
      <c r="G1165" s="3">
        <v>1.2568578454237993E-2</v>
      </c>
    </row>
    <row r="1166" spans="1:7" x14ac:dyDescent="0.25">
      <c r="A1166" s="2">
        <v>2014</v>
      </c>
      <c r="B1166" s="2" t="s">
        <v>627</v>
      </c>
      <c r="C1166" s="2">
        <v>207.70923744999999</v>
      </c>
      <c r="D1166" s="2">
        <v>207.70923744999999</v>
      </c>
      <c r="E1166" s="2">
        <v>0.94160359434525442</v>
      </c>
      <c r="F1166" s="2">
        <v>4</v>
      </c>
      <c r="G1166" s="3">
        <v>0.15082294145085592</v>
      </c>
    </row>
    <row r="1167" spans="1:7" x14ac:dyDescent="0.25">
      <c r="A1167" s="2">
        <v>2014</v>
      </c>
      <c r="B1167" s="2" t="s">
        <v>628</v>
      </c>
      <c r="C1167" s="2">
        <v>207.70923744999999</v>
      </c>
      <c r="D1167" s="2">
        <v>207.70923744999999</v>
      </c>
      <c r="E1167" s="2">
        <v>0.94160359434525442</v>
      </c>
      <c r="F1167" s="2">
        <v>4</v>
      </c>
      <c r="G1167" s="3">
        <v>1.8852867681356991E-2</v>
      </c>
    </row>
    <row r="1168" spans="1:7" x14ac:dyDescent="0.25">
      <c r="A1168" s="2">
        <v>2014</v>
      </c>
      <c r="B1168" s="2" t="s">
        <v>629</v>
      </c>
      <c r="C1168" s="2">
        <v>439.55497185000002</v>
      </c>
      <c r="D1168" s="2">
        <v>439.55497185000002</v>
      </c>
      <c r="E1168" s="2">
        <v>0.94160359434525431</v>
      </c>
      <c r="F1168" s="2">
        <v>4</v>
      </c>
      <c r="G1168" s="3">
        <v>1.2568578454237993E-2</v>
      </c>
    </row>
    <row r="1169" spans="1:7" x14ac:dyDescent="0.25">
      <c r="A1169" s="2">
        <v>2014</v>
      </c>
      <c r="B1169" s="2" t="s">
        <v>630</v>
      </c>
      <c r="C1169" s="2">
        <v>439.55497185000002</v>
      </c>
      <c r="D1169" s="2">
        <v>439.55497185000002</v>
      </c>
      <c r="E1169" s="2">
        <v>0.94160359434525431</v>
      </c>
      <c r="F1169" s="2">
        <v>4</v>
      </c>
      <c r="G1169" s="3">
        <v>1.2568578454237993E-2</v>
      </c>
    </row>
    <row r="1170" spans="1:7" x14ac:dyDescent="0.25">
      <c r="A1170" s="2">
        <v>2014</v>
      </c>
      <c r="B1170" s="2" t="s">
        <v>631</v>
      </c>
      <c r="C1170" s="2">
        <v>439.55497185000002</v>
      </c>
      <c r="D1170" s="2">
        <v>439.55497185000002</v>
      </c>
      <c r="E1170" s="2">
        <v>0.94160359434525431</v>
      </c>
      <c r="F1170" s="2">
        <v>2</v>
      </c>
      <c r="G1170" s="3">
        <v>6.2842892271189965E-3</v>
      </c>
    </row>
    <row r="1171" spans="1:7" x14ac:dyDescent="0.25">
      <c r="A1171" s="2">
        <v>2014</v>
      </c>
      <c r="B1171" s="2" t="s">
        <v>632</v>
      </c>
      <c r="C1171" s="2">
        <v>439.55497185000002</v>
      </c>
      <c r="D1171" s="2">
        <v>439.55497185000002</v>
      </c>
      <c r="E1171" s="2">
        <v>0.94160359434525431</v>
      </c>
      <c r="F1171" s="2">
        <v>1</v>
      </c>
      <c r="G1171" s="3">
        <v>1.2568578454237993E-2</v>
      </c>
    </row>
    <row r="1172" spans="1:7" x14ac:dyDescent="0.25">
      <c r="A1172" s="2">
        <v>2014</v>
      </c>
      <c r="B1172" s="2" t="s">
        <v>633</v>
      </c>
      <c r="C1172" s="2">
        <v>202.5298315</v>
      </c>
      <c r="D1172" s="2">
        <v>202.5298315</v>
      </c>
      <c r="E1172" s="2">
        <v>0.94160359434525431</v>
      </c>
      <c r="F1172" s="2">
        <v>2</v>
      </c>
      <c r="G1172" s="3">
        <v>6.2842892271189965E-3</v>
      </c>
    </row>
    <row r="1173" spans="1:7" x14ac:dyDescent="0.25">
      <c r="A1173" s="2">
        <v>2014</v>
      </c>
      <c r="B1173" s="2" t="s">
        <v>634</v>
      </c>
      <c r="C1173" s="2">
        <v>583.05778587999998</v>
      </c>
      <c r="D1173" s="2">
        <v>583.05778587999998</v>
      </c>
      <c r="E1173" s="2">
        <v>0.94160359434525431</v>
      </c>
      <c r="F1173" s="2">
        <v>1</v>
      </c>
      <c r="G1173" s="3">
        <v>6.2842892271189965E-3</v>
      </c>
    </row>
    <row r="1174" spans="1:7" x14ac:dyDescent="0.25">
      <c r="A1174" s="2">
        <v>2014</v>
      </c>
      <c r="B1174" s="2" t="s">
        <v>635</v>
      </c>
      <c r="C1174" s="2">
        <v>1506.842797</v>
      </c>
      <c r="D1174" s="2">
        <v>1506.842797</v>
      </c>
      <c r="E1174" s="2">
        <v>0.94160359434525442</v>
      </c>
      <c r="F1174" s="2">
        <v>1</v>
      </c>
      <c r="G1174" s="3">
        <v>3.6071763623912864E-3</v>
      </c>
    </row>
    <row r="1175" spans="1:7" x14ac:dyDescent="0.25">
      <c r="A1175" s="2">
        <v>2014</v>
      </c>
      <c r="B1175" s="2" t="s">
        <v>636</v>
      </c>
      <c r="C1175" s="2">
        <v>1506.842797</v>
      </c>
      <c r="D1175" s="2">
        <v>1506.842797</v>
      </c>
      <c r="E1175" s="2">
        <v>0.94160359434525442</v>
      </c>
      <c r="F1175" s="2">
        <v>1</v>
      </c>
      <c r="G1175" s="3">
        <v>7.2143527247825728E-3</v>
      </c>
    </row>
    <row r="1176" spans="1:7" x14ac:dyDescent="0.25">
      <c r="A1176" s="2">
        <v>2014</v>
      </c>
      <c r="B1176" s="2" t="s">
        <v>637</v>
      </c>
      <c r="C1176" s="2">
        <v>320.97269649999998</v>
      </c>
      <c r="D1176" s="2">
        <v>320.97269649999998</v>
      </c>
      <c r="E1176" s="2">
        <v>0.94160359434525442</v>
      </c>
      <c r="F1176" s="2">
        <v>1</v>
      </c>
      <c r="G1176" s="3">
        <v>3.7705735362713981E-2</v>
      </c>
    </row>
    <row r="1177" spans="1:7" x14ac:dyDescent="0.25">
      <c r="A1177" s="2">
        <v>2014</v>
      </c>
      <c r="B1177" s="2" t="s">
        <v>638</v>
      </c>
      <c r="C1177" s="2">
        <v>82.455161132000001</v>
      </c>
      <c r="D1177" s="2">
        <v>82.455161132000001</v>
      </c>
      <c r="E1177" s="2">
        <v>0.94160359434525431</v>
      </c>
      <c r="F1177" s="2">
        <v>1</v>
      </c>
      <c r="G1177" s="3">
        <v>6.2842892271189965E-3</v>
      </c>
    </row>
    <row r="1178" spans="1:7" x14ac:dyDescent="0.25">
      <c r="A1178" s="2">
        <v>2014</v>
      </c>
      <c r="B1178" s="2" t="s">
        <v>639</v>
      </c>
      <c r="C1178" s="2">
        <v>93.446357886000001</v>
      </c>
      <c r="D1178" s="2">
        <v>93.446357886000001</v>
      </c>
      <c r="E1178" s="2">
        <v>2.5115058233494238</v>
      </c>
      <c r="F1178" s="2">
        <v>6</v>
      </c>
      <c r="G1178" s="3">
        <v>2.1005486276339038</v>
      </c>
    </row>
    <row r="1179" spans="1:7" x14ac:dyDescent="0.25">
      <c r="A1179" s="2">
        <v>2014</v>
      </c>
      <c r="B1179" s="2" t="s">
        <v>668</v>
      </c>
      <c r="C1179" s="2">
        <v>46.920886360999994</v>
      </c>
      <c r="D1179" s="2">
        <v>46.920886360999994</v>
      </c>
      <c r="E1179" s="2">
        <v>0.94160359434525442</v>
      </c>
      <c r="F1179" s="2">
        <v>36</v>
      </c>
      <c r="G1179" s="3">
        <v>0.56558603044070965</v>
      </c>
    </row>
    <row r="1180" spans="1:7" x14ac:dyDescent="0.25">
      <c r="A1180" s="2">
        <v>2014</v>
      </c>
      <c r="B1180" s="2" t="s">
        <v>669</v>
      </c>
      <c r="C1180" s="2">
        <v>60.134623738000009</v>
      </c>
      <c r="D1180" s="2">
        <v>60.134623738000009</v>
      </c>
      <c r="E1180" s="2">
        <v>1.1619514359787193</v>
      </c>
      <c r="F1180" s="2">
        <v>36</v>
      </c>
      <c r="G1180" s="3">
        <v>12.75411470725428</v>
      </c>
    </row>
    <row r="1181" spans="1:7" x14ac:dyDescent="0.25">
      <c r="A1181" s="2">
        <v>2014</v>
      </c>
      <c r="B1181" s="2" t="s">
        <v>670</v>
      </c>
      <c r="C1181" s="2">
        <v>631.82458113999996</v>
      </c>
      <c r="D1181" s="2">
        <v>631.82458113999996</v>
      </c>
      <c r="E1181" s="2">
        <v>0.94160359434525431</v>
      </c>
      <c r="F1181" s="2">
        <v>1</v>
      </c>
      <c r="G1181" s="3">
        <v>6.2842892271189965E-3</v>
      </c>
    </row>
    <row r="1182" spans="1:7" x14ac:dyDescent="0.25">
      <c r="A1182" s="2">
        <v>2014</v>
      </c>
      <c r="B1182" s="2" t="s">
        <v>1902</v>
      </c>
      <c r="C1182" s="2">
        <v>348.03410014000002</v>
      </c>
      <c r="D1182" s="2">
        <v>348.03410014000002</v>
      </c>
      <c r="E1182" s="2">
        <v>0.94160359434525431</v>
      </c>
      <c r="F1182" s="2">
        <v>3</v>
      </c>
      <c r="G1182" s="3">
        <v>6.2842892271189965E-3</v>
      </c>
    </row>
    <row r="1183" spans="1:7" x14ac:dyDescent="0.25">
      <c r="A1183" s="2">
        <v>2014</v>
      </c>
      <c r="B1183" s="2" t="s">
        <v>671</v>
      </c>
      <c r="C1183" s="2">
        <v>1421.6834124</v>
      </c>
      <c r="D1183" s="2">
        <v>1421.6834124</v>
      </c>
      <c r="E1183" s="2">
        <v>1.3791043225340736</v>
      </c>
      <c r="F1183" s="2">
        <v>8</v>
      </c>
      <c r="G1183" s="3">
        <v>3.2639401475389977</v>
      </c>
    </row>
    <row r="1184" spans="1:7" x14ac:dyDescent="0.25">
      <c r="A1184" s="2">
        <v>2014</v>
      </c>
      <c r="B1184" s="2" t="s">
        <v>672</v>
      </c>
      <c r="C1184" s="2">
        <v>2.4477591576000002</v>
      </c>
      <c r="D1184" s="2">
        <v>2.4477591576000002</v>
      </c>
      <c r="E1184" s="2">
        <v>1.5550298555987865</v>
      </c>
      <c r="F1184" s="2">
        <v>36</v>
      </c>
      <c r="G1184" s="3">
        <v>6.0671769372118991</v>
      </c>
    </row>
    <row r="1185" spans="1:7" x14ac:dyDescent="0.25">
      <c r="A1185" s="2">
        <v>2014</v>
      </c>
      <c r="B1185" s="2" t="s">
        <v>673</v>
      </c>
      <c r="C1185" s="2">
        <v>1275.8382537</v>
      </c>
      <c r="D1185" s="2">
        <v>1275.8382537</v>
      </c>
      <c r="E1185" s="2">
        <v>0.94160359434525442</v>
      </c>
      <c r="F1185" s="2">
        <v>4</v>
      </c>
      <c r="G1185" s="3">
        <v>0.62842892271189965</v>
      </c>
    </row>
    <row r="1186" spans="1:7" x14ac:dyDescent="0.25">
      <c r="A1186" s="2">
        <v>2014</v>
      </c>
      <c r="B1186" s="2" t="s">
        <v>1903</v>
      </c>
      <c r="C1186" s="2">
        <v>454.81624715999999</v>
      </c>
      <c r="D1186" s="2">
        <v>454.81624715999999</v>
      </c>
      <c r="E1186" s="2">
        <v>0.94160359434525442</v>
      </c>
      <c r="F1186" s="2">
        <v>2</v>
      </c>
      <c r="G1186" s="3">
        <v>6.2842892271189971E-2</v>
      </c>
    </row>
    <row r="1187" spans="1:7" x14ac:dyDescent="0.25">
      <c r="A1187" s="2">
        <v>2014</v>
      </c>
      <c r="B1187" s="2" t="s">
        <v>674</v>
      </c>
      <c r="C1187" s="2">
        <v>612.97276506000003</v>
      </c>
      <c r="D1187" s="2">
        <v>612.97276506000003</v>
      </c>
      <c r="E1187" s="2">
        <v>0.94160359434525442</v>
      </c>
      <c r="F1187" s="2">
        <v>4</v>
      </c>
      <c r="G1187" s="3">
        <v>5.6558603044070968E-2</v>
      </c>
    </row>
    <row r="1188" spans="1:7" x14ac:dyDescent="0.25">
      <c r="A1188" s="2">
        <v>2014</v>
      </c>
      <c r="B1188" s="2" t="s">
        <v>675</v>
      </c>
      <c r="C1188" s="2">
        <v>891.07179786999995</v>
      </c>
      <c r="D1188" s="2">
        <v>891.07179786999995</v>
      </c>
      <c r="E1188" s="2">
        <v>0.94160359434525431</v>
      </c>
      <c r="F1188" s="2">
        <v>1</v>
      </c>
      <c r="G1188" s="3">
        <v>6.2842892271189965E-3</v>
      </c>
    </row>
    <row r="1189" spans="1:7" x14ac:dyDescent="0.25">
      <c r="A1189" s="2">
        <v>2014</v>
      </c>
      <c r="B1189" s="2" t="s">
        <v>676</v>
      </c>
      <c r="C1189" s="2">
        <v>60.504265578999998</v>
      </c>
      <c r="D1189" s="2">
        <v>60.504265578999998</v>
      </c>
      <c r="E1189" s="2">
        <v>0.94160359434525442</v>
      </c>
      <c r="F1189" s="2">
        <v>24</v>
      </c>
      <c r="G1189" s="3">
        <v>0.25137156908475988</v>
      </c>
    </row>
    <row r="1190" spans="1:7" x14ac:dyDescent="0.25">
      <c r="A1190" s="2">
        <v>2014</v>
      </c>
      <c r="B1190" s="2" t="s">
        <v>677</v>
      </c>
      <c r="C1190" s="2">
        <v>65.117912713999999</v>
      </c>
      <c r="D1190" s="2">
        <v>65.117912713999999</v>
      </c>
      <c r="E1190" s="2">
        <v>1.2292233490950328</v>
      </c>
      <c r="F1190" s="2">
        <v>36</v>
      </c>
      <c r="G1190" s="3">
        <v>17.813831805254281</v>
      </c>
    </row>
    <row r="1191" spans="1:7" x14ac:dyDescent="0.25">
      <c r="A1191" s="2">
        <v>2014</v>
      </c>
      <c r="B1191" s="2" t="s">
        <v>678</v>
      </c>
      <c r="C1191" s="2">
        <v>199.14293243</v>
      </c>
      <c r="D1191" s="2">
        <v>199.14293243</v>
      </c>
      <c r="E1191" s="2">
        <v>0.94160359434525431</v>
      </c>
      <c r="F1191" s="2">
        <v>1</v>
      </c>
      <c r="G1191" s="3">
        <v>2.5137156908475986E-2</v>
      </c>
    </row>
    <row r="1192" spans="1:7" x14ac:dyDescent="0.25">
      <c r="A1192" s="2">
        <v>2014</v>
      </c>
      <c r="B1192" s="2" t="s">
        <v>679</v>
      </c>
      <c r="C1192" s="2">
        <v>199.14293243</v>
      </c>
      <c r="D1192" s="2">
        <v>199.14293243</v>
      </c>
      <c r="E1192" s="2">
        <v>0.94160359434525442</v>
      </c>
      <c r="F1192" s="2">
        <v>1</v>
      </c>
      <c r="G1192" s="3">
        <v>1.8852867681356991E-2</v>
      </c>
    </row>
    <row r="1193" spans="1:7" x14ac:dyDescent="0.25">
      <c r="A1193" s="2">
        <v>2014</v>
      </c>
      <c r="B1193" s="2" t="s">
        <v>680</v>
      </c>
      <c r="C1193" s="2">
        <v>199.14293243</v>
      </c>
      <c r="D1193" s="2">
        <v>199.14293243</v>
      </c>
      <c r="E1193" s="2">
        <v>0.94160359434525442</v>
      </c>
      <c r="F1193" s="2">
        <v>1</v>
      </c>
      <c r="G1193" s="3">
        <v>1.8852867681356991E-2</v>
      </c>
    </row>
    <row r="1194" spans="1:7" x14ac:dyDescent="0.25">
      <c r="A1194" s="2">
        <v>2014</v>
      </c>
      <c r="B1194" s="2" t="s">
        <v>681</v>
      </c>
      <c r="C1194" s="2">
        <v>40.353660955000002</v>
      </c>
      <c r="D1194" s="2">
        <v>40.353660955000002</v>
      </c>
      <c r="E1194" s="2">
        <v>1.1877888521962139</v>
      </c>
      <c r="F1194" s="2">
        <v>25</v>
      </c>
      <c r="G1194" s="3">
        <v>1.100548627633904</v>
      </c>
    </row>
    <row r="1195" spans="1:7" x14ac:dyDescent="0.25">
      <c r="A1195" s="2">
        <v>2014</v>
      </c>
      <c r="B1195" s="2" t="s">
        <v>682</v>
      </c>
      <c r="C1195" s="2">
        <v>30.950003937999998</v>
      </c>
      <c r="D1195" s="2">
        <v>30.950003937999998</v>
      </c>
      <c r="E1195" s="2">
        <v>0.94160359434525442</v>
      </c>
      <c r="F1195" s="2">
        <v>8</v>
      </c>
      <c r="G1195" s="3">
        <v>0.11311720608814194</v>
      </c>
    </row>
    <row r="1196" spans="1:7" x14ac:dyDescent="0.25">
      <c r="A1196" s="2">
        <v>2014</v>
      </c>
      <c r="B1196" s="2" t="s">
        <v>683</v>
      </c>
      <c r="C1196" s="2">
        <v>113.7045251</v>
      </c>
      <c r="D1196" s="2">
        <v>113.7045251</v>
      </c>
      <c r="E1196" s="2">
        <v>0.94160359434525431</v>
      </c>
      <c r="F1196" s="2">
        <v>16</v>
      </c>
      <c r="G1196" s="3">
        <v>0.27022443676611685</v>
      </c>
    </row>
    <row r="1197" spans="1:7" x14ac:dyDescent="0.25">
      <c r="A1197" s="2">
        <v>2014</v>
      </c>
      <c r="B1197" s="2" t="s">
        <v>684</v>
      </c>
      <c r="C1197" s="2">
        <v>62.700376728000002</v>
      </c>
      <c r="D1197" s="2">
        <v>62.700376728000002</v>
      </c>
      <c r="E1197" s="2">
        <v>1.2493047899025382</v>
      </c>
      <c r="F1197" s="2">
        <v>16</v>
      </c>
      <c r="G1197" s="3">
        <v>1.5970074765763047</v>
      </c>
    </row>
    <row r="1198" spans="1:7" x14ac:dyDescent="0.25">
      <c r="A1198" s="2">
        <v>2014</v>
      </c>
      <c r="B1198" s="2" t="s">
        <v>685</v>
      </c>
      <c r="C1198" s="2">
        <v>81.289750063</v>
      </c>
      <c r="D1198" s="2">
        <v>81.289750063</v>
      </c>
      <c r="E1198" s="2">
        <v>0.94160359434525442</v>
      </c>
      <c r="F1198" s="2">
        <v>9</v>
      </c>
      <c r="G1198" s="3">
        <v>3.7705735362713981E-2</v>
      </c>
    </row>
    <row r="1199" spans="1:7" x14ac:dyDescent="0.25">
      <c r="A1199" s="2">
        <v>2014</v>
      </c>
      <c r="B1199" s="2" t="s">
        <v>686</v>
      </c>
      <c r="C1199" s="2">
        <v>11.787449136999999</v>
      </c>
      <c r="D1199" s="2">
        <v>11.787449136999999</v>
      </c>
      <c r="E1199" s="2">
        <v>0.94160359434525431</v>
      </c>
      <c r="F1199" s="2">
        <v>2</v>
      </c>
      <c r="G1199" s="3">
        <v>1.2568578454237993E-2</v>
      </c>
    </row>
    <row r="1200" spans="1:7" x14ac:dyDescent="0.25">
      <c r="A1200" s="2">
        <v>2014</v>
      </c>
      <c r="B1200" s="2" t="s">
        <v>1904</v>
      </c>
      <c r="C1200" s="2">
        <v>10.83169674</v>
      </c>
      <c r="D1200" s="2">
        <v>10.83169674</v>
      </c>
      <c r="E1200" s="2">
        <v>0.94160359434525442</v>
      </c>
      <c r="F1200" s="2">
        <v>30</v>
      </c>
      <c r="G1200" s="3">
        <v>6.2842892271189971E-2</v>
      </c>
    </row>
    <row r="1201" spans="1:7" x14ac:dyDescent="0.25">
      <c r="A1201" s="2">
        <v>2014</v>
      </c>
      <c r="B1201" s="2" t="s">
        <v>1905</v>
      </c>
      <c r="C1201" s="2">
        <v>182.53612387000001</v>
      </c>
      <c r="D1201" s="2">
        <v>182.53612387000001</v>
      </c>
      <c r="E1201" s="2">
        <v>0.94160359434525442</v>
      </c>
      <c r="F1201" s="2">
        <v>4</v>
      </c>
      <c r="G1201" s="3">
        <v>3.7705735362713981E-2</v>
      </c>
    </row>
    <row r="1202" spans="1:7" x14ac:dyDescent="0.25">
      <c r="A1202" s="2">
        <v>2014</v>
      </c>
      <c r="B1202" s="2" t="s">
        <v>702</v>
      </c>
      <c r="C1202" s="2">
        <v>618.84108670000001</v>
      </c>
      <c r="D1202" s="2">
        <v>618.84108670000001</v>
      </c>
      <c r="E1202" s="2">
        <v>0.94160359434525442</v>
      </c>
      <c r="F1202" s="2">
        <v>1</v>
      </c>
      <c r="G1202" s="3">
        <v>7.5411470725427962E-2</v>
      </c>
    </row>
    <row r="1203" spans="1:7" x14ac:dyDescent="0.25">
      <c r="A1203" s="2">
        <v>2014</v>
      </c>
      <c r="B1203" s="2" t="s">
        <v>703</v>
      </c>
      <c r="C1203" s="2">
        <v>514.81920616000002</v>
      </c>
      <c r="D1203" s="2">
        <v>514.81920616000002</v>
      </c>
      <c r="E1203" s="2">
        <v>0.94160359434525442</v>
      </c>
      <c r="F1203" s="2">
        <v>4</v>
      </c>
      <c r="G1203" s="3">
        <v>3.7705735362713981E-2</v>
      </c>
    </row>
    <row r="1204" spans="1:7" x14ac:dyDescent="0.25">
      <c r="A1204" s="2">
        <v>2014</v>
      </c>
      <c r="B1204" s="2" t="s">
        <v>704</v>
      </c>
      <c r="C1204" s="2">
        <v>622.85837385000002</v>
      </c>
      <c r="D1204" s="2">
        <v>622.85837385000002</v>
      </c>
      <c r="E1204" s="2">
        <v>1.3735212339045191</v>
      </c>
      <c r="F1204" s="2">
        <v>9</v>
      </c>
      <c r="G1204" s="3">
        <v>2.1571072306779748</v>
      </c>
    </row>
    <row r="1205" spans="1:7" x14ac:dyDescent="0.25">
      <c r="A1205" s="2">
        <v>2014</v>
      </c>
      <c r="B1205" s="2" t="s">
        <v>705</v>
      </c>
      <c r="C1205" s="2">
        <v>549.40274331000001</v>
      </c>
      <c r="D1205" s="2">
        <v>549.40274331000001</v>
      </c>
      <c r="E1205" s="2">
        <v>0.94160359434525442</v>
      </c>
      <c r="F1205" s="2">
        <v>9</v>
      </c>
      <c r="G1205" s="3">
        <v>0.37705735362713977</v>
      </c>
    </row>
    <row r="1206" spans="1:7" x14ac:dyDescent="0.25">
      <c r="A1206" s="2">
        <v>2014</v>
      </c>
      <c r="B1206" s="2" t="s">
        <v>706</v>
      </c>
      <c r="C1206" s="2">
        <v>420.76053798999999</v>
      </c>
      <c r="D1206" s="2">
        <v>420.76053798999999</v>
      </c>
      <c r="E1206" s="2">
        <v>0.94160359434525442</v>
      </c>
      <c r="F1206" s="2">
        <v>1</v>
      </c>
      <c r="G1206" s="3">
        <v>3.7705735362713981E-2</v>
      </c>
    </row>
    <row r="1207" spans="1:7" x14ac:dyDescent="0.25">
      <c r="A1207" s="2">
        <v>2014</v>
      </c>
      <c r="B1207" s="2" t="s">
        <v>707</v>
      </c>
      <c r="C1207" s="2">
        <v>13.855922241</v>
      </c>
      <c r="D1207" s="2">
        <v>13.855922241</v>
      </c>
      <c r="E1207" s="2">
        <v>0.94160359434525442</v>
      </c>
      <c r="F1207" s="2">
        <v>6</v>
      </c>
      <c r="G1207" s="3">
        <v>7.5411470725427962E-2</v>
      </c>
    </row>
    <row r="1208" spans="1:7" x14ac:dyDescent="0.25">
      <c r="A1208" s="2">
        <v>2014</v>
      </c>
      <c r="B1208" s="2" t="s">
        <v>708</v>
      </c>
      <c r="C1208" s="2">
        <v>13.855922241</v>
      </c>
      <c r="D1208" s="2">
        <v>13.855922241</v>
      </c>
      <c r="E1208" s="2">
        <v>1.521307718753907</v>
      </c>
      <c r="F1208" s="2">
        <v>24</v>
      </c>
      <c r="G1208" s="3">
        <v>3.965644427023737</v>
      </c>
    </row>
    <row r="1209" spans="1:7" x14ac:dyDescent="0.25">
      <c r="A1209" s="2">
        <v>2014</v>
      </c>
      <c r="B1209" s="2" t="s">
        <v>709</v>
      </c>
      <c r="C1209" s="2">
        <v>27.314194988000001</v>
      </c>
      <c r="D1209" s="2">
        <v>27.314194988000001</v>
      </c>
      <c r="E1209" s="2">
        <v>1.1786135657304317</v>
      </c>
      <c r="F1209" s="2">
        <v>16</v>
      </c>
      <c r="G1209" s="3">
        <v>1.405128362059332</v>
      </c>
    </row>
    <row r="1210" spans="1:7" x14ac:dyDescent="0.25">
      <c r="A1210" s="2">
        <v>2014</v>
      </c>
      <c r="B1210" s="2" t="s">
        <v>710</v>
      </c>
      <c r="C1210" s="2">
        <v>190.24029415000001</v>
      </c>
      <c r="D1210" s="2">
        <v>190.24029415000001</v>
      </c>
      <c r="E1210" s="2">
        <v>0.94160359434525442</v>
      </c>
      <c r="F1210" s="2">
        <v>16</v>
      </c>
      <c r="G1210" s="3">
        <v>7.5411470725427962E-2</v>
      </c>
    </row>
    <row r="1211" spans="1:7" x14ac:dyDescent="0.25">
      <c r="A1211" s="2">
        <v>2014</v>
      </c>
      <c r="B1211" s="2" t="s">
        <v>711</v>
      </c>
      <c r="C1211" s="2">
        <v>190.24029415000004</v>
      </c>
      <c r="D1211" s="2">
        <v>190.24029415000004</v>
      </c>
      <c r="E1211" s="2">
        <v>0.94160359434525442</v>
      </c>
      <c r="F1211" s="2">
        <v>9</v>
      </c>
      <c r="G1211" s="3">
        <v>0.37705735362713977</v>
      </c>
    </row>
    <row r="1212" spans="1:7" x14ac:dyDescent="0.25">
      <c r="A1212" s="2">
        <v>2014</v>
      </c>
      <c r="B1212" s="2" t="s">
        <v>712</v>
      </c>
      <c r="C1212" s="2">
        <v>190.24029415000001</v>
      </c>
      <c r="D1212" s="2">
        <v>190.24029415000001</v>
      </c>
      <c r="E1212" s="2">
        <v>0.94160359434525442</v>
      </c>
      <c r="F1212" s="2">
        <v>4</v>
      </c>
      <c r="G1212" s="3">
        <v>7.5411470725427962E-2</v>
      </c>
    </row>
    <row r="1213" spans="1:7" x14ac:dyDescent="0.25">
      <c r="A1213" s="2">
        <v>2014</v>
      </c>
      <c r="B1213" s="2" t="s">
        <v>713</v>
      </c>
      <c r="C1213" s="2">
        <v>30.965050541</v>
      </c>
      <c r="D1213" s="2">
        <v>30.965050541</v>
      </c>
      <c r="E1213" s="2">
        <v>1.1239663214221089</v>
      </c>
      <c r="F1213" s="2">
        <v>25</v>
      </c>
      <c r="G1213" s="3">
        <v>3.700642519720355</v>
      </c>
    </row>
    <row r="1214" spans="1:7" x14ac:dyDescent="0.25">
      <c r="A1214" s="2">
        <v>2014</v>
      </c>
      <c r="B1214" s="2" t="s">
        <v>714</v>
      </c>
      <c r="C1214" s="2">
        <v>687.34154625999997</v>
      </c>
      <c r="D1214" s="2">
        <v>687.34154625999997</v>
      </c>
      <c r="E1214" s="2">
        <v>1.4330047042773666</v>
      </c>
      <c r="F1214" s="2">
        <v>4</v>
      </c>
      <c r="G1214" s="3">
        <v>1.0198151681000001</v>
      </c>
    </row>
    <row r="1215" spans="1:7" x14ac:dyDescent="0.25">
      <c r="A1215" s="2">
        <v>2014</v>
      </c>
      <c r="B1215" s="2" t="s">
        <v>715</v>
      </c>
      <c r="C1215" s="2">
        <v>124.67029801</v>
      </c>
      <c r="D1215" s="2">
        <v>124.67029801</v>
      </c>
      <c r="E1215" s="2">
        <v>0.94160359434525442</v>
      </c>
      <c r="F1215" s="2">
        <v>4</v>
      </c>
      <c r="G1215" s="3">
        <v>1.8852867681356991E-2</v>
      </c>
    </row>
    <row r="1216" spans="1:7" x14ac:dyDescent="0.25">
      <c r="A1216" s="2">
        <v>2014</v>
      </c>
      <c r="B1216" s="2" t="s">
        <v>716</v>
      </c>
      <c r="C1216" s="2">
        <v>124.67029801</v>
      </c>
      <c r="D1216" s="2">
        <v>124.67029801</v>
      </c>
      <c r="E1216" s="2">
        <v>0.94160359434525431</v>
      </c>
      <c r="F1216" s="2">
        <v>6</v>
      </c>
      <c r="G1216" s="3">
        <v>2.5137156908475986E-2</v>
      </c>
    </row>
    <row r="1217" spans="1:7" x14ac:dyDescent="0.25">
      <c r="A1217" s="2">
        <v>2014</v>
      </c>
      <c r="B1217" s="2" t="s">
        <v>717</v>
      </c>
      <c r="C1217" s="2">
        <v>124.67029801</v>
      </c>
      <c r="D1217" s="2">
        <v>124.67029801</v>
      </c>
      <c r="E1217" s="2">
        <v>0.94160359434525442</v>
      </c>
      <c r="F1217" s="2">
        <v>6</v>
      </c>
      <c r="G1217" s="3">
        <v>5.6558603044070968E-2</v>
      </c>
    </row>
    <row r="1218" spans="1:7" x14ac:dyDescent="0.25">
      <c r="A1218" s="2">
        <v>2014</v>
      </c>
      <c r="B1218" s="2" t="s">
        <v>845</v>
      </c>
      <c r="C1218" s="2">
        <v>2129.4369081999998</v>
      </c>
      <c r="D1218" s="2">
        <v>2129.4369081999998</v>
      </c>
      <c r="E1218" s="2">
        <v>0.94160359434525431</v>
      </c>
      <c r="F1218" s="2">
        <v>1</v>
      </c>
      <c r="G1218" s="3">
        <v>1.2568578454237993E-2</v>
      </c>
    </row>
    <row r="1219" spans="1:7" x14ac:dyDescent="0.25">
      <c r="A1219" s="2">
        <v>2014</v>
      </c>
      <c r="B1219" s="2" t="s">
        <v>846</v>
      </c>
      <c r="C1219" s="2">
        <v>103.26238651</v>
      </c>
      <c r="D1219" s="2">
        <v>103.26238651</v>
      </c>
      <c r="E1219" s="2">
        <v>0.94160359434525431</v>
      </c>
      <c r="F1219" s="2">
        <v>1</v>
      </c>
      <c r="G1219" s="3">
        <v>1.2568578454237993E-2</v>
      </c>
    </row>
    <row r="1220" spans="1:7" x14ac:dyDescent="0.25">
      <c r="A1220" s="2">
        <v>2014</v>
      </c>
      <c r="B1220" s="2" t="s">
        <v>847</v>
      </c>
      <c r="C1220" s="2">
        <v>103.26238651</v>
      </c>
      <c r="D1220" s="2">
        <v>103.26238651</v>
      </c>
      <c r="E1220" s="2">
        <v>0.94160359434525431</v>
      </c>
      <c r="F1220" s="2">
        <v>1</v>
      </c>
      <c r="G1220" s="3">
        <v>6.2842892271189965E-3</v>
      </c>
    </row>
    <row r="1221" spans="1:7" x14ac:dyDescent="0.25">
      <c r="A1221" s="2">
        <v>2014</v>
      </c>
      <c r="B1221" s="2" t="s">
        <v>848</v>
      </c>
      <c r="C1221" s="2">
        <v>352.28375937999999</v>
      </c>
      <c r="D1221" s="2">
        <v>352.28375937999999</v>
      </c>
      <c r="E1221" s="2">
        <v>0.94160359434525431</v>
      </c>
      <c r="F1221" s="2">
        <v>1</v>
      </c>
      <c r="G1221" s="3">
        <v>6.2842892271189965E-3</v>
      </c>
    </row>
    <row r="1222" spans="1:7" x14ac:dyDescent="0.25">
      <c r="A1222" s="2">
        <v>2014</v>
      </c>
      <c r="B1222" s="2" t="s">
        <v>849</v>
      </c>
      <c r="C1222" s="2">
        <v>352.28375937999999</v>
      </c>
      <c r="D1222" s="2">
        <v>352.28375937999999</v>
      </c>
      <c r="E1222" s="2">
        <v>0.94160359434525442</v>
      </c>
      <c r="F1222" s="2">
        <v>1</v>
      </c>
      <c r="G1222" s="3">
        <v>1.8852867681356991E-2</v>
      </c>
    </row>
    <row r="1223" spans="1:7" x14ac:dyDescent="0.25">
      <c r="A1223" s="2">
        <v>2014</v>
      </c>
      <c r="B1223" s="2" t="s">
        <v>850</v>
      </c>
      <c r="C1223" s="2">
        <v>394.35425844999997</v>
      </c>
      <c r="D1223" s="2">
        <v>394.35425844999997</v>
      </c>
      <c r="E1223" s="2">
        <v>0.94160359434525431</v>
      </c>
      <c r="F1223" s="2">
        <v>2</v>
      </c>
      <c r="G1223" s="3">
        <v>6.2842892271189965E-3</v>
      </c>
    </row>
    <row r="1224" spans="1:7" x14ac:dyDescent="0.25">
      <c r="A1224" s="2">
        <v>2014</v>
      </c>
      <c r="B1224" s="2" t="s">
        <v>851</v>
      </c>
      <c r="C1224" s="2">
        <v>82.188528199999993</v>
      </c>
      <c r="D1224" s="2">
        <v>82.188528199999993</v>
      </c>
      <c r="E1224" s="2">
        <v>0.94160359434525442</v>
      </c>
      <c r="F1224" s="2">
        <v>16</v>
      </c>
      <c r="G1224" s="3">
        <v>0.3267830398101878</v>
      </c>
    </row>
    <row r="1225" spans="1:7" x14ac:dyDescent="0.25">
      <c r="A1225" s="2">
        <v>2014</v>
      </c>
      <c r="B1225" s="2" t="s">
        <v>852</v>
      </c>
      <c r="C1225" s="2">
        <v>123.71737777</v>
      </c>
      <c r="D1225" s="2">
        <v>123.71737777</v>
      </c>
      <c r="E1225" s="2">
        <v>0.94160359434525442</v>
      </c>
      <c r="F1225" s="2">
        <v>1</v>
      </c>
      <c r="G1225" s="3">
        <v>0.15710723067797491</v>
      </c>
    </row>
    <row r="1226" spans="1:7" x14ac:dyDescent="0.25">
      <c r="A1226" s="2">
        <v>2014</v>
      </c>
      <c r="B1226" s="2" t="s">
        <v>853</v>
      </c>
      <c r="C1226" s="2">
        <v>123.71737777</v>
      </c>
      <c r="D1226" s="2">
        <v>123.71737777</v>
      </c>
      <c r="E1226" s="2">
        <v>0.94160359434525442</v>
      </c>
      <c r="F1226" s="2">
        <v>6</v>
      </c>
      <c r="G1226" s="3">
        <v>1.8852867681356991E-2</v>
      </c>
    </row>
    <row r="1227" spans="1:7" x14ac:dyDescent="0.25">
      <c r="A1227" s="2">
        <v>2014</v>
      </c>
      <c r="B1227" s="2" t="s">
        <v>854</v>
      </c>
      <c r="C1227" s="2">
        <v>123.71737777</v>
      </c>
      <c r="D1227" s="2">
        <v>123.71737777</v>
      </c>
      <c r="E1227" s="2">
        <v>0.94160359434525431</v>
      </c>
      <c r="F1227" s="2">
        <v>4</v>
      </c>
      <c r="G1227" s="3">
        <v>6.2842892271189965E-3</v>
      </c>
    </row>
    <row r="1228" spans="1:7" x14ac:dyDescent="0.25">
      <c r="A1228" s="2">
        <v>2014</v>
      </c>
      <c r="B1228" s="2" t="s">
        <v>855</v>
      </c>
      <c r="C1228" s="2">
        <v>123.71737777</v>
      </c>
      <c r="D1228" s="2">
        <v>123.71737777</v>
      </c>
      <c r="E1228" s="2">
        <v>0.94160359434525442</v>
      </c>
      <c r="F1228" s="2">
        <v>4</v>
      </c>
      <c r="G1228" s="3">
        <v>9.4264338406784942E-2</v>
      </c>
    </row>
    <row r="1229" spans="1:7" x14ac:dyDescent="0.25">
      <c r="A1229" s="2">
        <v>2014</v>
      </c>
      <c r="B1229" s="2" t="s">
        <v>856</v>
      </c>
      <c r="C1229" s="2">
        <v>123.71737777</v>
      </c>
      <c r="D1229" s="2">
        <v>123.71737777</v>
      </c>
      <c r="E1229" s="2">
        <v>0.94160359434525442</v>
      </c>
      <c r="F1229" s="2">
        <v>4</v>
      </c>
      <c r="G1229" s="3">
        <v>1.8852867681356991E-2</v>
      </c>
    </row>
    <row r="1230" spans="1:7" x14ac:dyDescent="0.25">
      <c r="A1230" s="2">
        <v>2014</v>
      </c>
      <c r="B1230" s="2" t="s">
        <v>857</v>
      </c>
      <c r="C1230" s="2">
        <v>71.095859732999998</v>
      </c>
      <c r="D1230" s="2">
        <v>71.095859732999998</v>
      </c>
      <c r="E1230" s="2">
        <v>0.94160359434525431</v>
      </c>
      <c r="F1230" s="2">
        <v>1</v>
      </c>
      <c r="G1230" s="3">
        <v>6.2842892271189965E-3</v>
      </c>
    </row>
    <row r="1231" spans="1:7" x14ac:dyDescent="0.25">
      <c r="A1231" s="2">
        <v>2014</v>
      </c>
      <c r="B1231" s="2" t="s">
        <v>858</v>
      </c>
      <c r="C1231" s="2">
        <v>71.095859732999998</v>
      </c>
      <c r="D1231" s="2">
        <v>71.095859732999998</v>
      </c>
      <c r="E1231" s="2">
        <v>0.94160359434525442</v>
      </c>
      <c r="F1231" s="2">
        <v>1</v>
      </c>
      <c r="G1231" s="3">
        <v>1.8852867681356991E-2</v>
      </c>
    </row>
    <row r="1232" spans="1:7" x14ac:dyDescent="0.25">
      <c r="A1232" s="2">
        <v>2014</v>
      </c>
      <c r="B1232" s="2" t="s">
        <v>859</v>
      </c>
      <c r="C1232" s="2">
        <v>650.14729942999998</v>
      </c>
      <c r="D1232" s="2">
        <v>650.14729942999998</v>
      </c>
      <c r="E1232" s="2">
        <v>0.94160359434525431</v>
      </c>
      <c r="F1232" s="2">
        <v>1</v>
      </c>
      <c r="G1232" s="3">
        <v>6.2842892271189965E-3</v>
      </c>
    </row>
    <row r="1233" spans="1:7" x14ac:dyDescent="0.25">
      <c r="A1233" s="2">
        <v>2014</v>
      </c>
      <c r="B1233" s="2" t="s">
        <v>860</v>
      </c>
      <c r="C1233" s="2">
        <v>650.14729942999998</v>
      </c>
      <c r="D1233" s="2">
        <v>650.14729942999998</v>
      </c>
      <c r="E1233" s="2">
        <v>0.11023113109243879</v>
      </c>
      <c r="F1233" s="2">
        <v>1</v>
      </c>
      <c r="G1233" s="3">
        <v>1</v>
      </c>
    </row>
    <row r="1234" spans="1:7" x14ac:dyDescent="0.25">
      <c r="A1234" s="2">
        <v>2014</v>
      </c>
      <c r="B1234" s="2" t="s">
        <v>861</v>
      </c>
      <c r="C1234" s="2">
        <v>318.15868820999998</v>
      </c>
      <c r="D1234" s="2">
        <v>318.15868820999998</v>
      </c>
      <c r="E1234" s="2">
        <v>0.94160359434525442</v>
      </c>
      <c r="F1234" s="2">
        <v>1</v>
      </c>
      <c r="G1234" s="3">
        <v>1.7975173655029958E-2</v>
      </c>
    </row>
    <row r="1235" spans="1:7" x14ac:dyDescent="0.25">
      <c r="A1235" s="2">
        <v>2014</v>
      </c>
      <c r="B1235" s="2" t="s">
        <v>862</v>
      </c>
      <c r="C1235" s="2">
        <v>108.84897196999999</v>
      </c>
      <c r="D1235" s="2">
        <v>108.84897196999999</v>
      </c>
      <c r="E1235" s="2">
        <v>0.94160359434525431</v>
      </c>
      <c r="F1235" s="2">
        <v>4</v>
      </c>
      <c r="G1235" s="3">
        <v>0.10054862763390394</v>
      </c>
    </row>
    <row r="1236" spans="1:7" x14ac:dyDescent="0.25">
      <c r="A1236" s="2">
        <v>2014</v>
      </c>
      <c r="B1236" s="2" t="s">
        <v>863</v>
      </c>
      <c r="C1236" s="2">
        <v>108.84897196999999</v>
      </c>
      <c r="D1236" s="2">
        <v>108.84897196999999</v>
      </c>
      <c r="E1236" s="2">
        <v>0.94160359434525431</v>
      </c>
      <c r="F1236" s="2">
        <v>2</v>
      </c>
      <c r="G1236" s="3">
        <v>6.2842892271189965E-3</v>
      </c>
    </row>
    <row r="1237" spans="1:7" x14ac:dyDescent="0.25">
      <c r="A1237" s="2">
        <v>2014</v>
      </c>
      <c r="B1237" s="2" t="s">
        <v>864</v>
      </c>
      <c r="C1237" s="2">
        <v>205.69560831000001</v>
      </c>
      <c r="D1237" s="2">
        <v>205.69560831000001</v>
      </c>
      <c r="E1237" s="2">
        <v>0.94160359434525431</v>
      </c>
      <c r="F1237" s="2">
        <v>2</v>
      </c>
      <c r="G1237" s="3">
        <v>0.10054862763390394</v>
      </c>
    </row>
    <row r="1238" spans="1:7" x14ac:dyDescent="0.25">
      <c r="A1238" s="2">
        <v>2014</v>
      </c>
      <c r="B1238" s="2" t="s">
        <v>865</v>
      </c>
      <c r="C1238" s="2">
        <v>113.56568468</v>
      </c>
      <c r="D1238" s="2">
        <v>113.56568468</v>
      </c>
      <c r="E1238" s="2">
        <v>0.94160359434525442</v>
      </c>
      <c r="F1238" s="2">
        <v>4</v>
      </c>
      <c r="G1238" s="3">
        <v>5.6558603044070968E-2</v>
      </c>
    </row>
    <row r="1239" spans="1:7" x14ac:dyDescent="0.25">
      <c r="A1239" s="2">
        <v>2014</v>
      </c>
      <c r="B1239" s="2" t="s">
        <v>866</v>
      </c>
      <c r="C1239" s="2">
        <v>113.56568468</v>
      </c>
      <c r="D1239" s="2">
        <v>113.56568468</v>
      </c>
      <c r="E1239" s="2">
        <v>0.94160359434525431</v>
      </c>
      <c r="F1239" s="2">
        <v>4</v>
      </c>
      <c r="G1239" s="3">
        <v>1.2568578454237993E-2</v>
      </c>
    </row>
    <row r="1240" spans="1:7" x14ac:dyDescent="0.25">
      <c r="A1240" s="2">
        <v>2014</v>
      </c>
      <c r="B1240" s="2" t="s">
        <v>867</v>
      </c>
      <c r="C1240" s="2">
        <v>113.56568468</v>
      </c>
      <c r="D1240" s="2">
        <v>113.56568468</v>
      </c>
      <c r="E1240" s="2">
        <v>0.94160359434525442</v>
      </c>
      <c r="F1240" s="2">
        <v>9</v>
      </c>
      <c r="G1240" s="3">
        <v>1.8852867681356991E-2</v>
      </c>
    </row>
    <row r="1241" spans="1:7" x14ac:dyDescent="0.25">
      <c r="A1241" s="2">
        <v>2014</v>
      </c>
      <c r="B1241" s="2" t="s">
        <v>868</v>
      </c>
      <c r="C1241" s="2">
        <v>113.56568468</v>
      </c>
      <c r="D1241" s="2">
        <v>113.56568468</v>
      </c>
      <c r="E1241" s="2">
        <v>0.94160359434525442</v>
      </c>
      <c r="F1241" s="2">
        <v>9</v>
      </c>
      <c r="G1241" s="3">
        <v>6.2842892271189971E-2</v>
      </c>
    </row>
    <row r="1242" spans="1:7" x14ac:dyDescent="0.25">
      <c r="A1242" s="2">
        <v>2014</v>
      </c>
      <c r="B1242" s="2" t="s">
        <v>1918</v>
      </c>
      <c r="C1242" s="2">
        <v>113.56568468</v>
      </c>
      <c r="D1242" s="2">
        <v>113.56568468</v>
      </c>
      <c r="E1242" s="2">
        <v>0.94160359434525431</v>
      </c>
      <c r="F1242" s="2">
        <v>2</v>
      </c>
      <c r="G1242" s="3">
        <v>1.2568578454237993E-2</v>
      </c>
    </row>
    <row r="1243" spans="1:7" x14ac:dyDescent="0.25">
      <c r="A1243" s="2">
        <v>2014</v>
      </c>
      <c r="B1243" s="2" t="s">
        <v>869</v>
      </c>
      <c r="C1243" s="2">
        <v>113.56568468</v>
      </c>
      <c r="D1243" s="2">
        <v>113.56568468</v>
      </c>
      <c r="E1243" s="2">
        <v>0.94160359434525442</v>
      </c>
      <c r="F1243" s="2">
        <v>4</v>
      </c>
      <c r="G1243" s="3">
        <v>6.2842892271189971E-2</v>
      </c>
    </row>
    <row r="1244" spans="1:7" x14ac:dyDescent="0.25">
      <c r="A1244" s="2">
        <v>2014</v>
      </c>
      <c r="B1244" s="2" t="s">
        <v>870</v>
      </c>
      <c r="C1244" s="2">
        <v>113.56568468</v>
      </c>
      <c r="D1244" s="2">
        <v>113.56568468</v>
      </c>
      <c r="E1244" s="2">
        <v>0.94160359434525431</v>
      </c>
      <c r="F1244" s="2">
        <v>16</v>
      </c>
      <c r="G1244" s="3">
        <v>2.5137156908475986E-2</v>
      </c>
    </row>
    <row r="1245" spans="1:7" x14ac:dyDescent="0.25">
      <c r="A1245" s="2">
        <v>2014</v>
      </c>
      <c r="B1245" s="2" t="s">
        <v>871</v>
      </c>
      <c r="C1245" s="2">
        <v>113.56568468</v>
      </c>
      <c r="D1245" s="2">
        <v>113.56568468</v>
      </c>
      <c r="E1245" s="2">
        <v>0.94160359434525431</v>
      </c>
      <c r="F1245" s="2">
        <v>1</v>
      </c>
      <c r="G1245" s="3">
        <v>2.5137156908475986E-2</v>
      </c>
    </row>
    <row r="1246" spans="1:7" x14ac:dyDescent="0.25">
      <c r="A1246" s="2">
        <v>2014</v>
      </c>
      <c r="B1246" s="2" t="s">
        <v>872</v>
      </c>
      <c r="C1246" s="2">
        <v>117.95888051</v>
      </c>
      <c r="D1246" s="2">
        <v>117.95888051</v>
      </c>
      <c r="E1246" s="2">
        <v>0.94160359434525431</v>
      </c>
      <c r="F1246" s="2">
        <v>1</v>
      </c>
      <c r="G1246" s="3">
        <v>6.2842892271189965E-3</v>
      </c>
    </row>
    <row r="1247" spans="1:7" x14ac:dyDescent="0.25">
      <c r="A1247" s="2">
        <v>2014</v>
      </c>
      <c r="B1247" s="2" t="s">
        <v>873</v>
      </c>
      <c r="C1247" s="2">
        <v>117.95888051</v>
      </c>
      <c r="D1247" s="2">
        <v>117.95888051</v>
      </c>
      <c r="E1247" s="2">
        <v>0.94160359434525431</v>
      </c>
      <c r="F1247" s="2">
        <v>1</v>
      </c>
      <c r="G1247" s="3">
        <v>6.2842892271189965E-3</v>
      </c>
    </row>
    <row r="1248" spans="1:7" x14ac:dyDescent="0.25">
      <c r="A1248" s="2">
        <v>2014</v>
      </c>
      <c r="B1248" s="2" t="s">
        <v>874</v>
      </c>
      <c r="C1248" s="2">
        <v>125.35090341999999</v>
      </c>
      <c r="D1248" s="2">
        <v>125.35090341999999</v>
      </c>
      <c r="E1248" s="2">
        <v>0.94160359434525431</v>
      </c>
      <c r="F1248" s="2">
        <v>1</v>
      </c>
      <c r="G1248" s="3">
        <v>1.2568578454237993E-2</v>
      </c>
    </row>
    <row r="1249" spans="1:7" x14ac:dyDescent="0.25">
      <c r="A1249" s="2">
        <v>2014</v>
      </c>
      <c r="B1249" s="2" t="s">
        <v>875</v>
      </c>
      <c r="C1249" s="2">
        <v>125.35090341999999</v>
      </c>
      <c r="D1249" s="2">
        <v>125.35090341999999</v>
      </c>
      <c r="E1249" s="2">
        <v>0.94160359434525431</v>
      </c>
      <c r="F1249" s="2">
        <v>1</v>
      </c>
      <c r="G1249" s="3">
        <v>6.2842892271189965E-3</v>
      </c>
    </row>
    <row r="1250" spans="1:7" x14ac:dyDescent="0.25">
      <c r="A1250" s="2">
        <v>2014</v>
      </c>
      <c r="B1250" s="2" t="s">
        <v>876</v>
      </c>
      <c r="C1250" s="2">
        <v>125.35090341999999</v>
      </c>
      <c r="D1250" s="2">
        <v>125.35090341999999</v>
      </c>
      <c r="E1250" s="2">
        <v>0.94160359434525442</v>
      </c>
      <c r="F1250" s="2">
        <v>1</v>
      </c>
      <c r="G1250" s="3">
        <v>1.8852867681356991E-2</v>
      </c>
    </row>
    <row r="1251" spans="1:7" x14ac:dyDescent="0.25">
      <c r="A1251" s="2">
        <v>2014</v>
      </c>
      <c r="B1251" s="2" t="s">
        <v>877</v>
      </c>
      <c r="C1251" s="2">
        <v>125.35090341999999</v>
      </c>
      <c r="D1251" s="2">
        <v>125.35090341999999</v>
      </c>
      <c r="E1251" s="2">
        <v>1.3280462612141992</v>
      </c>
      <c r="F1251" s="2">
        <v>1</v>
      </c>
      <c r="G1251" s="3">
        <v>1.012568578454238</v>
      </c>
    </row>
    <row r="1252" spans="1:7" x14ac:dyDescent="0.25">
      <c r="A1252" s="2">
        <v>2014</v>
      </c>
      <c r="B1252" s="2" t="s">
        <v>878</v>
      </c>
      <c r="C1252" s="2">
        <v>7.9555166350999995</v>
      </c>
      <c r="D1252" s="2">
        <v>7.9555166350999995</v>
      </c>
      <c r="E1252" s="2">
        <v>1.5617730726180858</v>
      </c>
      <c r="F1252" s="2">
        <v>36</v>
      </c>
      <c r="G1252" s="3">
        <v>29.040779265905094</v>
      </c>
    </row>
    <row r="1253" spans="1:7" x14ac:dyDescent="0.25">
      <c r="A1253" s="2">
        <v>2014</v>
      </c>
      <c r="B1253" s="2" t="s">
        <v>879</v>
      </c>
      <c r="C1253" s="2">
        <v>122.30750685</v>
      </c>
      <c r="D1253" s="2">
        <v>122.30750685</v>
      </c>
      <c r="E1253" s="2">
        <v>0.94160359434525431</v>
      </c>
      <c r="F1253" s="2">
        <v>1</v>
      </c>
      <c r="G1253" s="3">
        <v>1.2568578454237993E-2</v>
      </c>
    </row>
    <row r="1254" spans="1:7" x14ac:dyDescent="0.25">
      <c r="A1254" s="2">
        <v>2014</v>
      </c>
      <c r="B1254" s="2" t="s">
        <v>880</v>
      </c>
      <c r="C1254" s="2">
        <v>122.30750685</v>
      </c>
      <c r="D1254" s="2">
        <v>122.30750685</v>
      </c>
      <c r="E1254" s="2">
        <v>0.94160359434525431</v>
      </c>
      <c r="F1254" s="2">
        <v>4</v>
      </c>
      <c r="G1254" s="3">
        <v>1.2568578454237993E-2</v>
      </c>
    </row>
    <row r="1255" spans="1:7" x14ac:dyDescent="0.25">
      <c r="A1255" s="2">
        <v>2014</v>
      </c>
      <c r="B1255" s="2" t="s">
        <v>881</v>
      </c>
      <c r="C1255" s="2">
        <v>124.91203595</v>
      </c>
      <c r="D1255" s="2">
        <v>124.91203595</v>
      </c>
      <c r="E1255" s="2">
        <v>0.94160359434525442</v>
      </c>
      <c r="F1255" s="2">
        <v>1</v>
      </c>
      <c r="G1255" s="3">
        <v>6.2842892271189971E-2</v>
      </c>
    </row>
    <row r="1256" spans="1:7" x14ac:dyDescent="0.25">
      <c r="A1256" s="2">
        <v>2014</v>
      </c>
      <c r="B1256" s="2" t="s">
        <v>882</v>
      </c>
      <c r="C1256" s="2">
        <v>124.91203595</v>
      </c>
      <c r="D1256" s="2">
        <v>124.91203595</v>
      </c>
      <c r="E1256" s="2">
        <v>0.94160359434525442</v>
      </c>
      <c r="F1256" s="2">
        <v>1</v>
      </c>
      <c r="G1256" s="3">
        <v>0.11311720608814194</v>
      </c>
    </row>
    <row r="1257" spans="1:7" x14ac:dyDescent="0.25">
      <c r="A1257" s="2">
        <v>2014</v>
      </c>
      <c r="B1257" s="2" t="s">
        <v>883</v>
      </c>
      <c r="C1257" s="2">
        <v>272.33618293000001</v>
      </c>
      <c r="D1257" s="2">
        <v>272.33618293000001</v>
      </c>
      <c r="E1257" s="2">
        <v>0.94160359434525431</v>
      </c>
      <c r="F1257" s="2">
        <v>1</v>
      </c>
      <c r="G1257" s="3">
        <v>1.2568578454237993E-2</v>
      </c>
    </row>
    <row r="1258" spans="1:7" x14ac:dyDescent="0.25">
      <c r="A1258" s="2">
        <v>2014</v>
      </c>
      <c r="B1258" s="2" t="s">
        <v>884</v>
      </c>
      <c r="C1258" s="2">
        <v>269.89667034000001</v>
      </c>
      <c r="D1258" s="2">
        <v>269.89667034000001</v>
      </c>
      <c r="E1258" s="2">
        <v>0.94160359434525431</v>
      </c>
      <c r="F1258" s="2">
        <v>1</v>
      </c>
      <c r="G1258" s="3">
        <v>1.2568578454237993E-2</v>
      </c>
    </row>
    <row r="1259" spans="1:7" x14ac:dyDescent="0.25">
      <c r="A1259" s="2">
        <v>2014</v>
      </c>
      <c r="B1259" s="2" t="s">
        <v>885</v>
      </c>
      <c r="C1259" s="2">
        <v>269.89667034000001</v>
      </c>
      <c r="D1259" s="2">
        <v>269.89667034000001</v>
      </c>
      <c r="E1259" s="2">
        <v>0.94160359434525442</v>
      </c>
      <c r="F1259" s="2">
        <v>4</v>
      </c>
      <c r="G1259" s="3">
        <v>0.25137156908475988</v>
      </c>
    </row>
    <row r="1260" spans="1:7" x14ac:dyDescent="0.25">
      <c r="A1260" s="2">
        <v>2014</v>
      </c>
      <c r="B1260" s="2" t="s">
        <v>1919</v>
      </c>
      <c r="C1260" s="2">
        <v>476.76274831000001</v>
      </c>
      <c r="D1260" s="2">
        <v>476.76274831000001</v>
      </c>
      <c r="E1260" s="2">
        <v>0.94160359434525431</v>
      </c>
      <c r="F1260" s="2">
        <v>2</v>
      </c>
      <c r="G1260" s="3">
        <v>6.2842892271189965E-3</v>
      </c>
    </row>
    <row r="1261" spans="1:7" x14ac:dyDescent="0.25">
      <c r="A1261" s="2">
        <v>2014</v>
      </c>
      <c r="B1261" s="2" t="s">
        <v>1920</v>
      </c>
      <c r="C1261" s="2">
        <v>153.74869138</v>
      </c>
      <c r="D1261" s="2">
        <v>153.74869138</v>
      </c>
      <c r="E1261" s="2">
        <v>2.3148537529412145</v>
      </c>
      <c r="F1261" s="2">
        <v>2</v>
      </c>
      <c r="G1261" s="3">
        <v>1</v>
      </c>
    </row>
    <row r="1262" spans="1:7" x14ac:dyDescent="0.25">
      <c r="A1262" s="2">
        <v>2014</v>
      </c>
      <c r="B1262" s="2" t="s">
        <v>886</v>
      </c>
      <c r="C1262" s="2">
        <v>288.80643984</v>
      </c>
      <c r="D1262" s="2">
        <v>288.80643984</v>
      </c>
      <c r="E1262" s="2">
        <v>0.94160359434525431</v>
      </c>
      <c r="F1262" s="2">
        <v>6</v>
      </c>
      <c r="G1262" s="3">
        <v>1.2568578454237993E-2</v>
      </c>
    </row>
    <row r="1263" spans="1:7" x14ac:dyDescent="0.25">
      <c r="A1263" s="2">
        <v>2014</v>
      </c>
      <c r="B1263" s="2" t="s">
        <v>887</v>
      </c>
      <c r="C1263" s="2">
        <v>813.17099772999995</v>
      </c>
      <c r="D1263" s="2">
        <v>813.17099772999995</v>
      </c>
      <c r="E1263" s="2">
        <v>0.94160359434525431</v>
      </c>
      <c r="F1263" s="2">
        <v>2</v>
      </c>
      <c r="G1263" s="3">
        <v>6.2842892271189965E-3</v>
      </c>
    </row>
    <row r="1264" spans="1:7" x14ac:dyDescent="0.25">
      <c r="A1264" s="2">
        <v>2014</v>
      </c>
      <c r="B1264" s="2" t="s">
        <v>888</v>
      </c>
      <c r="C1264" s="2">
        <v>449.90056456999997</v>
      </c>
      <c r="D1264" s="2">
        <v>449.90056456999997</v>
      </c>
      <c r="E1264" s="2">
        <v>0.94160359434525442</v>
      </c>
      <c r="F1264" s="2">
        <v>4</v>
      </c>
      <c r="G1264" s="3">
        <v>3.1421446135594985E-2</v>
      </c>
    </row>
    <row r="1265" spans="1:7" x14ac:dyDescent="0.25">
      <c r="A1265" s="2">
        <v>2014</v>
      </c>
      <c r="B1265" s="2" t="s">
        <v>889</v>
      </c>
      <c r="C1265" s="2">
        <v>545.23325262000003</v>
      </c>
      <c r="D1265" s="2">
        <v>545.23325262000003</v>
      </c>
      <c r="E1265" s="2">
        <v>0.94160359434525442</v>
      </c>
      <c r="F1265" s="2">
        <v>1</v>
      </c>
      <c r="G1265" s="3">
        <v>3.7705735362713981E-2</v>
      </c>
    </row>
    <row r="1266" spans="1:7" x14ac:dyDescent="0.25">
      <c r="A1266" s="2">
        <v>2014</v>
      </c>
      <c r="B1266" s="2" t="s">
        <v>890</v>
      </c>
      <c r="C1266" s="2">
        <v>280.74683721999997</v>
      </c>
      <c r="D1266" s="2">
        <v>280.74683721999997</v>
      </c>
      <c r="E1266" s="2">
        <v>0.94160359434525431</v>
      </c>
      <c r="F1266" s="2">
        <v>2</v>
      </c>
      <c r="G1266" s="3">
        <v>6.2842892271189965E-3</v>
      </c>
    </row>
    <row r="1267" spans="1:7" x14ac:dyDescent="0.25">
      <c r="A1267" s="2">
        <v>2014</v>
      </c>
      <c r="B1267" s="2" t="s">
        <v>891</v>
      </c>
      <c r="C1267" s="2">
        <v>280.74683721999997</v>
      </c>
      <c r="D1267" s="2">
        <v>280.74683721999997</v>
      </c>
      <c r="E1267" s="2">
        <v>0.94160359434525431</v>
      </c>
      <c r="F1267" s="2">
        <v>1</v>
      </c>
      <c r="G1267" s="3">
        <v>6.2842892271189965E-3</v>
      </c>
    </row>
    <row r="1268" spans="1:7" x14ac:dyDescent="0.25">
      <c r="A1268" s="2">
        <v>2014</v>
      </c>
      <c r="B1268" s="2" t="s">
        <v>892</v>
      </c>
      <c r="C1268" s="2">
        <v>280.74683721999997</v>
      </c>
      <c r="D1268" s="2">
        <v>280.74683721999997</v>
      </c>
      <c r="E1268" s="2">
        <v>0.94160359434525431</v>
      </c>
      <c r="F1268" s="2">
        <v>4</v>
      </c>
      <c r="G1268" s="3">
        <v>2.5137156908475986E-2</v>
      </c>
    </row>
    <row r="1269" spans="1:7" x14ac:dyDescent="0.25">
      <c r="A1269" s="2">
        <v>2014</v>
      </c>
      <c r="B1269" s="2" t="s">
        <v>893</v>
      </c>
      <c r="C1269" s="2">
        <v>42.517610783999999</v>
      </c>
      <c r="D1269" s="2">
        <v>42.517610783999999</v>
      </c>
      <c r="E1269" s="2">
        <v>0.94160359434525442</v>
      </c>
      <c r="F1269" s="2">
        <v>9</v>
      </c>
      <c r="G1269" s="3">
        <v>9.4264338406784942E-2</v>
      </c>
    </row>
    <row r="1270" spans="1:7" x14ac:dyDescent="0.25">
      <c r="A1270" s="2">
        <v>2014</v>
      </c>
      <c r="B1270" s="2" t="s">
        <v>894</v>
      </c>
      <c r="C1270" s="2">
        <v>353.63399507000003</v>
      </c>
      <c r="D1270" s="2">
        <v>353.63399507000003</v>
      </c>
      <c r="E1270" s="2">
        <v>0.94160359434525431</v>
      </c>
      <c r="F1270" s="2">
        <v>1</v>
      </c>
      <c r="G1270" s="3">
        <v>5.0274313816951972E-2</v>
      </c>
    </row>
    <row r="1271" spans="1:7" x14ac:dyDescent="0.25">
      <c r="A1271" s="2">
        <v>2014</v>
      </c>
      <c r="B1271" s="2" t="s">
        <v>895</v>
      </c>
      <c r="C1271" s="2">
        <v>12.251778698000001</v>
      </c>
      <c r="D1271" s="2">
        <v>12.251778698000001</v>
      </c>
      <c r="E1271" s="2">
        <v>0.99099809701332264</v>
      </c>
      <c r="F1271" s="2">
        <v>10</v>
      </c>
      <c r="G1271" s="3">
        <v>1.1725885532084759</v>
      </c>
    </row>
    <row r="1272" spans="1:7" x14ac:dyDescent="0.25">
      <c r="A1272" s="2">
        <v>2014</v>
      </c>
      <c r="B1272" s="2" t="s">
        <v>896</v>
      </c>
      <c r="C1272" s="2">
        <v>37.385794543999999</v>
      </c>
      <c r="D1272" s="2">
        <v>37.385794543999999</v>
      </c>
      <c r="E1272" s="2">
        <v>0.94160359434525442</v>
      </c>
      <c r="F1272" s="2">
        <v>20</v>
      </c>
      <c r="G1272" s="3">
        <v>7.5411470725427962E-2</v>
      </c>
    </row>
    <row r="1273" spans="1:7" x14ac:dyDescent="0.25">
      <c r="A1273" s="2">
        <v>2014</v>
      </c>
      <c r="B1273" s="2" t="s">
        <v>897</v>
      </c>
      <c r="C1273" s="2">
        <v>177.61143544999996</v>
      </c>
      <c r="D1273" s="2">
        <v>177.61143544999996</v>
      </c>
      <c r="E1273" s="2">
        <v>0.94160359434525431</v>
      </c>
      <c r="F1273" s="2">
        <v>9</v>
      </c>
      <c r="G1273" s="3">
        <v>2.5137156908475986E-2</v>
      </c>
    </row>
    <row r="1274" spans="1:7" x14ac:dyDescent="0.25">
      <c r="A1274" s="2">
        <v>2014</v>
      </c>
      <c r="B1274" s="2" t="s">
        <v>898</v>
      </c>
      <c r="C1274" s="2">
        <v>171.12273139999999</v>
      </c>
      <c r="D1274" s="2">
        <v>171.12273139999999</v>
      </c>
      <c r="E1274" s="2">
        <v>1.5432358352623567</v>
      </c>
      <c r="F1274" s="2">
        <v>6</v>
      </c>
      <c r="G1274" s="3">
        <v>0.69357437529999999</v>
      </c>
    </row>
    <row r="1275" spans="1:7" x14ac:dyDescent="0.25">
      <c r="A1275" s="2">
        <v>2014</v>
      </c>
      <c r="B1275" s="2" t="s">
        <v>899</v>
      </c>
      <c r="C1275" s="2">
        <v>167.18810925</v>
      </c>
      <c r="D1275" s="2">
        <v>167.18810925</v>
      </c>
      <c r="E1275" s="2">
        <v>0.94160359434525431</v>
      </c>
      <c r="F1275" s="2">
        <v>1</v>
      </c>
      <c r="G1275" s="3">
        <v>1.2568578454237993E-2</v>
      </c>
    </row>
    <row r="1276" spans="1:7" x14ac:dyDescent="0.25">
      <c r="A1276" s="2">
        <v>2014</v>
      </c>
      <c r="B1276" s="2" t="s">
        <v>900</v>
      </c>
      <c r="C1276" s="2">
        <v>167.18810925</v>
      </c>
      <c r="D1276" s="2">
        <v>167.18810925</v>
      </c>
      <c r="E1276" s="2">
        <v>0.94160359434525431</v>
      </c>
      <c r="F1276" s="2">
        <v>1</v>
      </c>
      <c r="G1276" s="3">
        <v>1.2568578454237993E-2</v>
      </c>
    </row>
    <row r="1277" spans="1:7" x14ac:dyDescent="0.25">
      <c r="A1277" s="2">
        <v>2014</v>
      </c>
      <c r="B1277" s="2" t="s">
        <v>901</v>
      </c>
      <c r="C1277" s="2">
        <v>75.504614818999997</v>
      </c>
      <c r="D1277" s="2">
        <v>75.504614818999997</v>
      </c>
      <c r="E1277" s="2">
        <v>1.2735310847232615</v>
      </c>
      <c r="F1277" s="2">
        <v>24</v>
      </c>
      <c r="G1277" s="3">
        <v>6.1697414112067852</v>
      </c>
    </row>
    <row r="1278" spans="1:7" x14ac:dyDescent="0.25">
      <c r="A1278" s="2">
        <v>2014</v>
      </c>
      <c r="B1278" s="2" t="s">
        <v>902</v>
      </c>
      <c r="C1278" s="2">
        <v>185.82986663</v>
      </c>
      <c r="D1278" s="2">
        <v>185.82986663</v>
      </c>
      <c r="E1278" s="2">
        <v>0.94160359434525442</v>
      </c>
      <c r="F1278" s="2">
        <v>4</v>
      </c>
      <c r="G1278" s="3">
        <v>3.7705735362713981E-2</v>
      </c>
    </row>
    <row r="1279" spans="1:7" x14ac:dyDescent="0.25">
      <c r="A1279" s="2">
        <v>2014</v>
      </c>
      <c r="B1279" s="2" t="s">
        <v>903</v>
      </c>
      <c r="C1279" s="2">
        <v>245.64580357</v>
      </c>
      <c r="D1279" s="2">
        <v>245.64580357</v>
      </c>
      <c r="E1279" s="2">
        <v>0.94160359434525431</v>
      </c>
      <c r="F1279" s="2">
        <v>1</v>
      </c>
      <c r="G1279" s="3">
        <v>6.2842892271189965E-3</v>
      </c>
    </row>
    <row r="1280" spans="1:7" x14ac:dyDescent="0.25">
      <c r="A1280" s="2">
        <v>2014</v>
      </c>
      <c r="B1280" s="2" t="s">
        <v>904</v>
      </c>
      <c r="C1280" s="2">
        <v>1715.2982870000001</v>
      </c>
      <c r="D1280" s="2">
        <v>1715.2982870000001</v>
      </c>
      <c r="E1280" s="2">
        <v>0.94160359434525431</v>
      </c>
      <c r="F1280" s="2">
        <v>4</v>
      </c>
      <c r="G1280" s="3">
        <v>6.2842892271189965E-3</v>
      </c>
    </row>
    <row r="1281" spans="1:7" x14ac:dyDescent="0.25">
      <c r="A1281" s="2">
        <v>2014</v>
      </c>
      <c r="B1281" s="2" t="s">
        <v>905</v>
      </c>
      <c r="C1281" s="2">
        <v>715.25856191000003</v>
      </c>
      <c r="D1281" s="2">
        <v>715.25856191000003</v>
      </c>
      <c r="E1281" s="2">
        <v>0.94160359434525431</v>
      </c>
      <c r="F1281" s="2">
        <v>8</v>
      </c>
      <c r="G1281" s="3">
        <v>1.2568578454237993E-2</v>
      </c>
    </row>
    <row r="1282" spans="1:7" x14ac:dyDescent="0.25">
      <c r="A1282" s="2">
        <v>2014</v>
      </c>
      <c r="B1282" s="2" t="s">
        <v>906</v>
      </c>
      <c r="C1282" s="2">
        <v>1307.4268445</v>
      </c>
      <c r="D1282" s="2">
        <v>1307.4268445</v>
      </c>
      <c r="E1282" s="2">
        <v>0.94160359434525431</v>
      </c>
      <c r="F1282" s="2">
        <v>6</v>
      </c>
      <c r="G1282" s="3">
        <v>1.2568578454237993E-2</v>
      </c>
    </row>
    <row r="1283" spans="1:7" x14ac:dyDescent="0.25">
      <c r="A1283" s="2">
        <v>2014</v>
      </c>
      <c r="B1283" s="2" t="s">
        <v>907</v>
      </c>
      <c r="C1283" s="2">
        <v>305.39152937</v>
      </c>
      <c r="D1283" s="2">
        <v>305.39152937</v>
      </c>
      <c r="E1283" s="2">
        <v>0.94160359434525431</v>
      </c>
      <c r="F1283" s="2">
        <v>1</v>
      </c>
      <c r="G1283" s="3">
        <v>6.2842892271189965E-3</v>
      </c>
    </row>
    <row r="1284" spans="1:7" x14ac:dyDescent="0.25">
      <c r="A1284" s="2">
        <v>2014</v>
      </c>
      <c r="B1284" s="2" t="s">
        <v>908</v>
      </c>
      <c r="C1284" s="2">
        <v>305.39152937</v>
      </c>
      <c r="D1284" s="2">
        <v>305.39152937</v>
      </c>
      <c r="E1284" s="2">
        <v>0.94160359434525442</v>
      </c>
      <c r="F1284" s="2">
        <v>1</v>
      </c>
      <c r="G1284" s="3">
        <v>3.7705735362713981E-2</v>
      </c>
    </row>
    <row r="1285" spans="1:7" x14ac:dyDescent="0.25">
      <c r="A1285" s="2">
        <v>2014</v>
      </c>
      <c r="B1285" s="2" t="s">
        <v>909</v>
      </c>
      <c r="C1285" s="2">
        <v>731.33846249999999</v>
      </c>
      <c r="D1285" s="2">
        <v>731.33846249999999</v>
      </c>
      <c r="E1285" s="2">
        <v>0.94160359434525431</v>
      </c>
      <c r="F1285" s="2">
        <v>6</v>
      </c>
      <c r="G1285" s="3">
        <v>5.0274313816951972E-2</v>
      </c>
    </row>
    <row r="1286" spans="1:7" x14ac:dyDescent="0.25">
      <c r="A1286" s="2">
        <v>2014</v>
      </c>
      <c r="B1286" s="2" t="s">
        <v>910</v>
      </c>
      <c r="C1286" s="2">
        <v>119.0367019</v>
      </c>
      <c r="D1286" s="2">
        <v>119.0367019</v>
      </c>
      <c r="E1286" s="2">
        <v>0.94160359434525431</v>
      </c>
      <c r="F1286" s="2">
        <v>3</v>
      </c>
      <c r="G1286" s="3">
        <v>6.2842892271189965E-3</v>
      </c>
    </row>
    <row r="1287" spans="1:7" x14ac:dyDescent="0.25">
      <c r="A1287" s="2">
        <v>2014</v>
      </c>
      <c r="B1287" s="2" t="s">
        <v>911</v>
      </c>
      <c r="C1287" s="2">
        <v>320.97912057999997</v>
      </c>
      <c r="D1287" s="2">
        <v>320.97912057999997</v>
      </c>
      <c r="E1287" s="2">
        <v>0.94160359434525442</v>
      </c>
      <c r="F1287" s="2">
        <v>4</v>
      </c>
      <c r="G1287" s="3">
        <v>0.12568578454237994</v>
      </c>
    </row>
    <row r="1288" spans="1:7" x14ac:dyDescent="0.25">
      <c r="A1288" s="2">
        <v>2014</v>
      </c>
      <c r="B1288" s="2" t="s">
        <v>912</v>
      </c>
      <c r="C1288" s="2">
        <v>320.97912057999997</v>
      </c>
      <c r="D1288" s="2">
        <v>320.97912057999997</v>
      </c>
      <c r="E1288" s="2">
        <v>0.94160359434525442</v>
      </c>
      <c r="F1288" s="2">
        <v>16</v>
      </c>
      <c r="G1288" s="3">
        <v>6.2842892271189971E-2</v>
      </c>
    </row>
    <row r="1289" spans="1:7" x14ac:dyDescent="0.25">
      <c r="A1289" s="2">
        <v>2014</v>
      </c>
      <c r="B1289" s="2" t="s">
        <v>913</v>
      </c>
      <c r="C1289" s="2">
        <v>484.43620162000002</v>
      </c>
      <c r="D1289" s="2">
        <v>484.43620162000002</v>
      </c>
      <c r="E1289" s="2">
        <v>0.94160359434525442</v>
      </c>
      <c r="F1289" s="2">
        <v>15</v>
      </c>
      <c r="G1289" s="3">
        <v>0.18852867681356988</v>
      </c>
    </row>
    <row r="1290" spans="1:7" x14ac:dyDescent="0.25">
      <c r="A1290" s="2">
        <v>2014</v>
      </c>
      <c r="B1290" s="2" t="s">
        <v>914</v>
      </c>
      <c r="C1290" s="2">
        <v>14.702369726000001</v>
      </c>
      <c r="D1290" s="2">
        <v>14.702369726000001</v>
      </c>
      <c r="E1290" s="2">
        <v>1.0561722537949951</v>
      </c>
      <c r="F1290" s="2">
        <v>6</v>
      </c>
      <c r="G1290" s="3">
        <v>1.432311933908476</v>
      </c>
    </row>
    <row r="1291" spans="1:7" x14ac:dyDescent="0.25">
      <c r="A1291" s="2">
        <v>2014</v>
      </c>
      <c r="B1291" s="2" t="s">
        <v>915</v>
      </c>
      <c r="C1291" s="2">
        <v>7.3511848629000003</v>
      </c>
      <c r="D1291" s="2">
        <v>7.3511848629000003</v>
      </c>
      <c r="E1291" s="2">
        <v>0.88494848895165157</v>
      </c>
      <c r="F1291" s="2">
        <v>12</v>
      </c>
      <c r="G1291" s="3">
        <v>0.84808989708983296</v>
      </c>
    </row>
    <row r="1292" spans="1:7" x14ac:dyDescent="0.25">
      <c r="A1292" s="2">
        <v>2014</v>
      </c>
      <c r="B1292" s="2" t="s">
        <v>916</v>
      </c>
      <c r="C1292" s="2">
        <v>133.17356100999999</v>
      </c>
      <c r="D1292" s="2">
        <v>133.17356100999999</v>
      </c>
      <c r="E1292" s="2">
        <v>0.94160359434525431</v>
      </c>
      <c r="F1292" s="2">
        <v>2</v>
      </c>
      <c r="G1292" s="3">
        <v>6.2842892271189965E-3</v>
      </c>
    </row>
    <row r="1293" spans="1:7" x14ac:dyDescent="0.25">
      <c r="A1293" s="2">
        <v>2014</v>
      </c>
      <c r="B1293" s="2" t="s">
        <v>1921</v>
      </c>
      <c r="C1293" s="2">
        <v>133.17356100999999</v>
      </c>
      <c r="D1293" s="2">
        <v>133.17356100999999</v>
      </c>
      <c r="E1293" s="2">
        <v>0.94160359434525431</v>
      </c>
      <c r="F1293" s="2">
        <v>5</v>
      </c>
      <c r="G1293" s="3">
        <v>1.2568578454237993E-2</v>
      </c>
    </row>
    <row r="1294" spans="1:7" x14ac:dyDescent="0.25">
      <c r="A1294" s="2">
        <v>2014</v>
      </c>
      <c r="B1294" s="2" t="s">
        <v>917</v>
      </c>
      <c r="C1294" s="2">
        <v>133.17356100999999</v>
      </c>
      <c r="D1294" s="2">
        <v>133.17356100999999</v>
      </c>
      <c r="E1294" s="2">
        <v>0.94160359434525442</v>
      </c>
      <c r="F1294" s="2">
        <v>4</v>
      </c>
      <c r="G1294" s="3">
        <v>4.3990024589832977E-2</v>
      </c>
    </row>
    <row r="1295" spans="1:7" x14ac:dyDescent="0.25">
      <c r="A1295" s="2">
        <v>2014</v>
      </c>
      <c r="B1295" s="2" t="s">
        <v>918</v>
      </c>
      <c r="C1295" s="2">
        <v>1159.5542751999999</v>
      </c>
      <c r="D1295" s="2">
        <v>1159.5542751999999</v>
      </c>
      <c r="E1295" s="2">
        <v>0.94160359434525431</v>
      </c>
      <c r="F1295" s="2">
        <v>2</v>
      </c>
      <c r="G1295" s="3">
        <v>6.2842892271189965E-3</v>
      </c>
    </row>
    <row r="1296" spans="1:7" x14ac:dyDescent="0.25">
      <c r="A1296" s="2">
        <v>2014</v>
      </c>
      <c r="B1296" s="2" t="s">
        <v>1922</v>
      </c>
      <c r="C1296" s="2">
        <v>127.12447748</v>
      </c>
      <c r="D1296" s="2">
        <v>127.12447748</v>
      </c>
      <c r="E1296" s="2">
        <v>0.94160359434525442</v>
      </c>
      <c r="F1296" s="2">
        <v>3</v>
      </c>
      <c r="G1296" s="3">
        <v>1.8852867681356991E-2</v>
      </c>
    </row>
    <row r="1297" spans="1:7" x14ac:dyDescent="0.25">
      <c r="A1297" s="2">
        <v>2014</v>
      </c>
      <c r="B1297" s="2" t="s">
        <v>919</v>
      </c>
      <c r="C1297" s="2">
        <v>399.85603548</v>
      </c>
      <c r="D1297" s="2">
        <v>399.85603548</v>
      </c>
      <c r="E1297" s="2">
        <v>0.94160359434525442</v>
      </c>
      <c r="F1297" s="2">
        <v>4</v>
      </c>
      <c r="G1297" s="3">
        <v>6.2842892271189971E-2</v>
      </c>
    </row>
    <row r="1298" spans="1:7" x14ac:dyDescent="0.25">
      <c r="A1298" s="2">
        <v>2014</v>
      </c>
      <c r="B1298" s="2" t="s">
        <v>920</v>
      </c>
      <c r="C1298" s="2">
        <v>206.62535315</v>
      </c>
      <c r="D1298" s="2">
        <v>206.62535315</v>
      </c>
      <c r="E1298" s="2">
        <v>0.94160359434525431</v>
      </c>
      <c r="F1298" s="2">
        <v>2</v>
      </c>
      <c r="G1298" s="3">
        <v>1.2568578454237993E-2</v>
      </c>
    </row>
    <row r="1299" spans="1:7" x14ac:dyDescent="0.25">
      <c r="A1299" s="2">
        <v>2014</v>
      </c>
      <c r="B1299" s="2" t="s">
        <v>921</v>
      </c>
      <c r="C1299" s="2">
        <v>402.87313434999999</v>
      </c>
      <c r="D1299" s="2">
        <v>402.87313434999999</v>
      </c>
      <c r="E1299" s="2">
        <v>0.94160359434525442</v>
      </c>
      <c r="F1299" s="2">
        <v>5</v>
      </c>
      <c r="G1299" s="3">
        <v>6.2842892271189971E-2</v>
      </c>
    </row>
    <row r="1300" spans="1:7" x14ac:dyDescent="0.25">
      <c r="A1300" s="2">
        <v>2014</v>
      </c>
      <c r="B1300" s="2" t="s">
        <v>922</v>
      </c>
      <c r="C1300" s="2">
        <v>141.20942608999999</v>
      </c>
      <c r="D1300" s="2">
        <v>141.20942608999999</v>
      </c>
      <c r="E1300" s="2">
        <v>0.94160359434525431</v>
      </c>
      <c r="F1300" s="2">
        <v>1</v>
      </c>
      <c r="G1300" s="3">
        <v>6.2842892271189965E-3</v>
      </c>
    </row>
    <row r="1301" spans="1:7" x14ac:dyDescent="0.25">
      <c r="A1301" s="2">
        <v>2014</v>
      </c>
      <c r="B1301" s="2" t="s">
        <v>923</v>
      </c>
      <c r="C1301" s="2">
        <v>141.20942608999999</v>
      </c>
      <c r="D1301" s="2">
        <v>141.20942608999999</v>
      </c>
      <c r="E1301" s="2">
        <v>0.94160359434525442</v>
      </c>
      <c r="F1301" s="2">
        <v>1</v>
      </c>
      <c r="G1301" s="3">
        <v>6.2842892271189971E-2</v>
      </c>
    </row>
    <row r="1302" spans="1:7" x14ac:dyDescent="0.25">
      <c r="A1302" s="2">
        <v>2014</v>
      </c>
      <c r="B1302" s="2" t="s">
        <v>925</v>
      </c>
      <c r="C1302" s="2">
        <v>206.62535315</v>
      </c>
      <c r="D1302" s="2">
        <v>206.62535315</v>
      </c>
      <c r="E1302" s="2">
        <v>0.94160359434525442</v>
      </c>
      <c r="F1302" s="2">
        <v>2</v>
      </c>
      <c r="G1302" s="3">
        <v>4.3990024589832977E-2</v>
      </c>
    </row>
    <row r="1303" spans="1:7" x14ac:dyDescent="0.25">
      <c r="A1303" s="2">
        <v>2014</v>
      </c>
      <c r="B1303" s="2" t="s">
        <v>926</v>
      </c>
      <c r="C1303" s="2">
        <v>206.62535315</v>
      </c>
      <c r="D1303" s="2">
        <v>206.62535315</v>
      </c>
      <c r="E1303" s="2">
        <v>0.94160359434525442</v>
      </c>
      <c r="F1303" s="2">
        <v>2</v>
      </c>
      <c r="G1303" s="3">
        <v>1.8852867681356991E-2</v>
      </c>
    </row>
    <row r="1304" spans="1:7" x14ac:dyDescent="0.25">
      <c r="A1304" s="2">
        <v>2014</v>
      </c>
      <c r="B1304" s="2" t="s">
        <v>927</v>
      </c>
      <c r="C1304" s="2">
        <v>206.62535315</v>
      </c>
      <c r="D1304" s="2">
        <v>206.62535315</v>
      </c>
      <c r="E1304" s="2">
        <v>0.94160359434525442</v>
      </c>
      <c r="F1304" s="2">
        <v>2</v>
      </c>
      <c r="G1304" s="3">
        <v>1.8852867681356991E-2</v>
      </c>
    </row>
    <row r="1305" spans="1:7" x14ac:dyDescent="0.25">
      <c r="A1305" s="2">
        <v>2014</v>
      </c>
      <c r="B1305" s="2" t="s">
        <v>1925</v>
      </c>
      <c r="C1305" s="2">
        <v>158.29264886000001</v>
      </c>
      <c r="D1305" s="2">
        <v>158.29264886000001</v>
      </c>
      <c r="E1305" s="2">
        <v>2.0614210594028255</v>
      </c>
      <c r="F1305" s="2">
        <v>8</v>
      </c>
      <c r="G1305" s="3">
        <v>0.65047365312711902</v>
      </c>
    </row>
    <row r="1306" spans="1:7" x14ac:dyDescent="0.25">
      <c r="A1306" s="2">
        <v>2014</v>
      </c>
      <c r="B1306" s="2" t="s">
        <v>937</v>
      </c>
      <c r="C1306" s="2">
        <v>308.95011483000002</v>
      </c>
      <c r="D1306" s="2">
        <v>308.95011483000002</v>
      </c>
      <c r="E1306" s="2">
        <v>0.94160359434525431</v>
      </c>
      <c r="F1306" s="2">
        <v>2</v>
      </c>
      <c r="G1306" s="3">
        <v>6.2842892271189965E-3</v>
      </c>
    </row>
    <row r="1307" spans="1:7" x14ac:dyDescent="0.25">
      <c r="A1307" s="2">
        <v>2014</v>
      </c>
      <c r="B1307" s="2" t="s">
        <v>938</v>
      </c>
      <c r="C1307" s="2">
        <v>408.38699086000003</v>
      </c>
      <c r="D1307" s="2">
        <v>408.38699086000003</v>
      </c>
      <c r="E1307" s="2">
        <v>0.94160359434525431</v>
      </c>
      <c r="F1307" s="2">
        <v>1</v>
      </c>
      <c r="G1307" s="3">
        <v>2.5137156908475986E-2</v>
      </c>
    </row>
    <row r="1308" spans="1:7" x14ac:dyDescent="0.25">
      <c r="A1308" s="2">
        <v>2014</v>
      </c>
      <c r="B1308" s="2" t="s">
        <v>939</v>
      </c>
      <c r="C1308" s="2">
        <v>206.74177940000001</v>
      </c>
      <c r="D1308" s="2">
        <v>206.74177940000001</v>
      </c>
      <c r="E1308" s="2">
        <v>0.99885124147157855</v>
      </c>
      <c r="F1308" s="2">
        <v>18</v>
      </c>
      <c r="G1308" s="3">
        <v>4.4754443222678493</v>
      </c>
    </row>
    <row r="1309" spans="1:7" x14ac:dyDescent="0.25">
      <c r="A1309" s="2">
        <v>2014</v>
      </c>
      <c r="B1309" s="2" t="s">
        <v>940</v>
      </c>
      <c r="C1309" s="2">
        <v>648.98420081999996</v>
      </c>
      <c r="D1309" s="2">
        <v>648.98420081999996</v>
      </c>
      <c r="E1309" s="2">
        <v>0.61729433411321821</v>
      </c>
      <c r="F1309" s="2">
        <v>2</v>
      </c>
      <c r="G1309" s="3">
        <v>1.9865843443</v>
      </c>
    </row>
    <row r="1310" spans="1:7" x14ac:dyDescent="0.25">
      <c r="A1310" s="2">
        <v>2014</v>
      </c>
      <c r="B1310" s="2" t="s">
        <v>941</v>
      </c>
      <c r="C1310" s="2">
        <v>648.98420081999996</v>
      </c>
      <c r="D1310" s="2">
        <v>648.98420081999996</v>
      </c>
      <c r="E1310" s="2">
        <v>0.94160359434525442</v>
      </c>
      <c r="F1310" s="2">
        <v>4</v>
      </c>
      <c r="G1310" s="3">
        <v>7.5411470725427962E-2</v>
      </c>
    </row>
    <row r="1311" spans="1:7" x14ac:dyDescent="0.25">
      <c r="A1311" s="2">
        <v>2014</v>
      </c>
      <c r="B1311" s="2" t="s">
        <v>942</v>
      </c>
      <c r="C1311" s="2">
        <v>648.98420081999996</v>
      </c>
      <c r="D1311" s="2">
        <v>648.98420081999996</v>
      </c>
      <c r="E1311" s="2">
        <v>0.94160359434525431</v>
      </c>
      <c r="F1311" s="2">
        <v>4</v>
      </c>
      <c r="G1311" s="3">
        <v>1.2568578454237993E-2</v>
      </c>
    </row>
    <row r="1312" spans="1:7" x14ac:dyDescent="0.25">
      <c r="A1312" s="2">
        <v>2014</v>
      </c>
      <c r="B1312" s="2" t="s">
        <v>943</v>
      </c>
      <c r="C1312" s="2">
        <v>1276.0080780000001</v>
      </c>
      <c r="D1312" s="2">
        <v>1276.0080780000001</v>
      </c>
      <c r="E1312" s="2">
        <v>0.94160359434525431</v>
      </c>
      <c r="F1312" s="2">
        <v>2</v>
      </c>
      <c r="G1312" s="3">
        <v>2.5137156908475986E-2</v>
      </c>
    </row>
    <row r="1313" spans="1:7" x14ac:dyDescent="0.25">
      <c r="A1313" s="2">
        <v>2014</v>
      </c>
      <c r="B1313" s="2" t="s">
        <v>944</v>
      </c>
      <c r="C1313" s="2">
        <v>648.98420081999996</v>
      </c>
      <c r="D1313" s="2">
        <v>648.98420081999996</v>
      </c>
      <c r="E1313" s="2">
        <v>0.94160359434525431</v>
      </c>
      <c r="F1313" s="2">
        <v>3</v>
      </c>
      <c r="G1313" s="3">
        <v>1.2568578454237993E-2</v>
      </c>
    </row>
    <row r="1314" spans="1:7" x14ac:dyDescent="0.25">
      <c r="A1314" s="2">
        <v>2014</v>
      </c>
      <c r="B1314" s="2" t="s">
        <v>945</v>
      </c>
      <c r="C1314" s="2">
        <v>648.98420081999996</v>
      </c>
      <c r="D1314" s="2">
        <v>648.98420081999996</v>
      </c>
      <c r="E1314" s="2">
        <v>0.94160359434525442</v>
      </c>
      <c r="F1314" s="2">
        <v>2</v>
      </c>
      <c r="G1314" s="3">
        <v>1.8852867681356991E-2</v>
      </c>
    </row>
    <row r="1315" spans="1:7" x14ac:dyDescent="0.25">
      <c r="A1315" s="2">
        <v>2014</v>
      </c>
      <c r="B1315" s="2" t="s">
        <v>946</v>
      </c>
      <c r="C1315" s="2">
        <v>648.98420081999996</v>
      </c>
      <c r="D1315" s="2">
        <v>648.98420081999996</v>
      </c>
      <c r="E1315" s="2">
        <v>0.94160359434525431</v>
      </c>
      <c r="F1315" s="2">
        <v>16</v>
      </c>
      <c r="G1315" s="3">
        <v>2.5137156908475986E-2</v>
      </c>
    </row>
    <row r="1316" spans="1:7" x14ac:dyDescent="0.25">
      <c r="A1316" s="2">
        <v>2014</v>
      </c>
      <c r="B1316" s="2" t="s">
        <v>947</v>
      </c>
      <c r="C1316" s="2">
        <v>109.33856199</v>
      </c>
      <c r="D1316" s="2">
        <v>109.33856199</v>
      </c>
      <c r="E1316" s="2">
        <v>0.94160359434525431</v>
      </c>
      <c r="F1316" s="2">
        <v>8</v>
      </c>
      <c r="G1316" s="3">
        <v>1.2568578454237993E-2</v>
      </c>
    </row>
    <row r="1317" spans="1:7" x14ac:dyDescent="0.25">
      <c r="A1317" s="2">
        <v>2014</v>
      </c>
      <c r="B1317" s="2" t="s">
        <v>1929</v>
      </c>
      <c r="C1317" s="2">
        <v>243.24572954000001</v>
      </c>
      <c r="D1317" s="2">
        <v>243.24572954000001</v>
      </c>
      <c r="E1317" s="2">
        <v>1.5432358352492468</v>
      </c>
      <c r="F1317" s="2">
        <v>5</v>
      </c>
      <c r="G1317" s="3">
        <v>0.98210338860000002</v>
      </c>
    </row>
    <row r="1318" spans="1:7" x14ac:dyDescent="0.25">
      <c r="A1318" s="2">
        <v>2014</v>
      </c>
      <c r="B1318" s="2" t="s">
        <v>948</v>
      </c>
      <c r="C1318" s="2">
        <v>122.98817885</v>
      </c>
      <c r="D1318" s="2">
        <v>122.98817885</v>
      </c>
      <c r="E1318" s="2">
        <v>0.94160359434525442</v>
      </c>
      <c r="F1318" s="2">
        <v>16</v>
      </c>
      <c r="G1318" s="3">
        <v>3.7705735362713981E-2</v>
      </c>
    </row>
    <row r="1319" spans="1:7" x14ac:dyDescent="0.25">
      <c r="A1319" s="2">
        <v>2014</v>
      </c>
      <c r="B1319" s="2" t="s">
        <v>949</v>
      </c>
      <c r="C1319" s="2">
        <v>122.98817885</v>
      </c>
      <c r="D1319" s="2">
        <v>122.98817885</v>
      </c>
      <c r="E1319" s="2">
        <v>0.94160359434525442</v>
      </c>
      <c r="F1319" s="2">
        <v>9</v>
      </c>
      <c r="G1319" s="3">
        <v>7.5411470725427962E-2</v>
      </c>
    </row>
    <row r="1320" spans="1:7" x14ac:dyDescent="0.25">
      <c r="A1320" s="2">
        <v>2014</v>
      </c>
      <c r="B1320" s="2" t="s">
        <v>950</v>
      </c>
      <c r="C1320" s="2">
        <v>302.45967400000001</v>
      </c>
      <c r="D1320" s="2">
        <v>302.45967400000001</v>
      </c>
      <c r="E1320" s="2">
        <v>0.94160359434525431</v>
      </c>
      <c r="F1320" s="2">
        <v>9</v>
      </c>
      <c r="G1320" s="3">
        <v>5.0274313816951972E-2</v>
      </c>
    </row>
    <row r="1321" spans="1:7" x14ac:dyDescent="0.25">
      <c r="A1321" s="2">
        <v>2014</v>
      </c>
      <c r="B1321" s="2" t="s">
        <v>951</v>
      </c>
      <c r="C1321" s="2">
        <v>294.66563643000001</v>
      </c>
      <c r="D1321" s="2">
        <v>294.66563643000001</v>
      </c>
      <c r="E1321" s="2">
        <v>1.1224632465364002</v>
      </c>
      <c r="F1321" s="2">
        <v>16</v>
      </c>
      <c r="G1321" s="3">
        <v>3.0314214461355951</v>
      </c>
    </row>
    <row r="1322" spans="1:7" x14ac:dyDescent="0.25">
      <c r="A1322" s="2">
        <v>2014</v>
      </c>
      <c r="B1322" s="2" t="s">
        <v>952</v>
      </c>
      <c r="C1322" s="2">
        <v>323.39365959999998</v>
      </c>
      <c r="D1322" s="2">
        <v>323.39365959999998</v>
      </c>
      <c r="E1322" s="2">
        <v>2.1601202762606033</v>
      </c>
      <c r="F1322" s="2">
        <v>8</v>
      </c>
      <c r="G1322" s="3">
        <v>3.3802831102355952</v>
      </c>
    </row>
    <row r="1323" spans="1:7" x14ac:dyDescent="0.25">
      <c r="A1323" s="2">
        <v>2014</v>
      </c>
      <c r="B1323" s="2" t="s">
        <v>953</v>
      </c>
      <c r="C1323" s="2">
        <v>43.918667927999998</v>
      </c>
      <c r="D1323" s="2">
        <v>43.918667927999998</v>
      </c>
      <c r="E1323" s="2">
        <v>1.3412924031327953</v>
      </c>
      <c r="F1323" s="2">
        <v>25</v>
      </c>
      <c r="G1323" s="3">
        <v>25</v>
      </c>
    </row>
    <row r="1324" spans="1:7" x14ac:dyDescent="0.25">
      <c r="A1324" s="2">
        <v>2014</v>
      </c>
      <c r="B1324" s="2" t="s">
        <v>954</v>
      </c>
      <c r="C1324" s="2">
        <v>182.04571479000001</v>
      </c>
      <c r="D1324" s="2">
        <v>182.04571479000001</v>
      </c>
      <c r="E1324" s="2">
        <v>0.94160359434525442</v>
      </c>
      <c r="F1324" s="2">
        <v>4</v>
      </c>
      <c r="G1324" s="3">
        <v>7.5411470725427962E-2</v>
      </c>
    </row>
    <row r="1325" spans="1:7" x14ac:dyDescent="0.25">
      <c r="A1325" s="2">
        <v>2014</v>
      </c>
      <c r="B1325" s="2" t="s">
        <v>955</v>
      </c>
      <c r="C1325" s="2">
        <v>182.04571479000001</v>
      </c>
      <c r="D1325" s="2">
        <v>182.04571479000001</v>
      </c>
      <c r="E1325" s="2">
        <v>0.94160359434525431</v>
      </c>
      <c r="F1325" s="2">
        <v>14</v>
      </c>
      <c r="G1325" s="3">
        <v>1.2568578454237993E-2</v>
      </c>
    </row>
    <row r="1326" spans="1:7" x14ac:dyDescent="0.25">
      <c r="A1326" s="2">
        <v>2014</v>
      </c>
      <c r="B1326" s="2" t="s">
        <v>1930</v>
      </c>
      <c r="C1326" s="2">
        <v>32.140824369000001</v>
      </c>
      <c r="D1326" s="2">
        <v>32.140824369000001</v>
      </c>
      <c r="E1326" s="2">
        <v>0.94160359434525431</v>
      </c>
      <c r="F1326" s="2">
        <v>24</v>
      </c>
      <c r="G1326" s="3">
        <v>2.5137156908475986E-2</v>
      </c>
    </row>
    <row r="1327" spans="1:7" x14ac:dyDescent="0.25">
      <c r="A1327" s="2">
        <v>2014</v>
      </c>
      <c r="B1327" s="2" t="s">
        <v>956</v>
      </c>
      <c r="C1327" s="2">
        <v>32.140824369000001</v>
      </c>
      <c r="D1327" s="2">
        <v>32.140824369000001</v>
      </c>
      <c r="E1327" s="2">
        <v>0.94160359434525442</v>
      </c>
      <c r="F1327" s="2">
        <v>25</v>
      </c>
      <c r="G1327" s="3">
        <v>6.2842892271189971E-2</v>
      </c>
    </row>
    <row r="1328" spans="1:7" x14ac:dyDescent="0.25">
      <c r="A1328" s="2">
        <v>2014</v>
      </c>
      <c r="B1328" s="2" t="s">
        <v>957</v>
      </c>
      <c r="C1328" s="2">
        <v>1656.9012869999999</v>
      </c>
      <c r="D1328" s="2">
        <v>1656.9012869999999</v>
      </c>
      <c r="E1328" s="2">
        <v>0.59524810778060633</v>
      </c>
      <c r="F1328" s="2">
        <v>2</v>
      </c>
      <c r="G1328" s="3">
        <v>1.0226969164999999</v>
      </c>
    </row>
    <row r="1329" spans="1:7" x14ac:dyDescent="0.25">
      <c r="A1329" s="2">
        <v>2014</v>
      </c>
      <c r="B1329" s="2" t="s">
        <v>958</v>
      </c>
      <c r="C1329" s="2">
        <v>848.79952847000004</v>
      </c>
      <c r="D1329" s="2">
        <v>848.79952847000004</v>
      </c>
      <c r="E1329" s="2">
        <v>0.94160359434525431</v>
      </c>
      <c r="F1329" s="2">
        <v>9</v>
      </c>
      <c r="G1329" s="3">
        <v>5.0274313816951972E-2</v>
      </c>
    </row>
    <row r="1330" spans="1:7" x14ac:dyDescent="0.25">
      <c r="A1330" s="2">
        <v>2014</v>
      </c>
      <c r="B1330" s="2" t="s">
        <v>1931</v>
      </c>
      <c r="C1330" s="2">
        <v>848.79952847000004</v>
      </c>
      <c r="D1330" s="2">
        <v>848.79952847000004</v>
      </c>
      <c r="E1330" s="2">
        <v>0.94160359434525431</v>
      </c>
      <c r="F1330" s="2">
        <v>2</v>
      </c>
      <c r="G1330" s="3">
        <v>6.2842892271189965E-3</v>
      </c>
    </row>
    <row r="1331" spans="1:7" x14ac:dyDescent="0.25">
      <c r="A1331" s="2">
        <v>2014</v>
      </c>
      <c r="B1331" s="2" t="s">
        <v>959</v>
      </c>
      <c r="C1331" s="2">
        <v>105.21931149</v>
      </c>
      <c r="D1331" s="2">
        <v>105.21931149</v>
      </c>
      <c r="E1331" s="2">
        <v>0.94160359434525442</v>
      </c>
      <c r="F1331" s="2">
        <v>25</v>
      </c>
      <c r="G1331" s="3">
        <v>0.12568578454237994</v>
      </c>
    </row>
    <row r="1332" spans="1:7" x14ac:dyDescent="0.25">
      <c r="A1332" s="2">
        <v>2014</v>
      </c>
      <c r="B1332" s="2" t="s">
        <v>960</v>
      </c>
      <c r="C1332" s="2">
        <v>1641.5287224000001</v>
      </c>
      <c r="D1332" s="2">
        <v>1641.5287224000001</v>
      </c>
      <c r="E1332" s="2">
        <v>0.94160359434525431</v>
      </c>
      <c r="F1332" s="2">
        <v>1</v>
      </c>
      <c r="G1332" s="3">
        <v>2.5137156908475986E-2</v>
      </c>
    </row>
    <row r="1333" spans="1:7" x14ac:dyDescent="0.25">
      <c r="A1333" s="2">
        <v>2014</v>
      </c>
      <c r="B1333" s="2" t="s">
        <v>961</v>
      </c>
      <c r="C1333" s="2">
        <v>1641.5287224000001</v>
      </c>
      <c r="D1333" s="2">
        <v>1641.5287224000001</v>
      </c>
      <c r="E1333" s="2">
        <v>0.94160359434525442</v>
      </c>
      <c r="F1333" s="2">
        <v>1</v>
      </c>
      <c r="G1333" s="3">
        <v>1.8852867681356991E-2</v>
      </c>
    </row>
    <row r="1334" spans="1:7" x14ac:dyDescent="0.25">
      <c r="A1334" s="2">
        <v>2014</v>
      </c>
      <c r="B1334" s="2" t="s">
        <v>962</v>
      </c>
      <c r="C1334" s="2">
        <v>1641.5287224000001</v>
      </c>
      <c r="D1334" s="2">
        <v>1641.5287224000001</v>
      </c>
      <c r="E1334" s="2">
        <v>0.94160359434525431</v>
      </c>
      <c r="F1334" s="2">
        <v>1</v>
      </c>
      <c r="G1334" s="3">
        <v>2.5137156908475986E-2</v>
      </c>
    </row>
    <row r="1335" spans="1:7" x14ac:dyDescent="0.25">
      <c r="A1335" s="2">
        <v>2014</v>
      </c>
      <c r="B1335" s="2" t="s">
        <v>963</v>
      </c>
      <c r="C1335" s="2">
        <v>1641.5287224000001</v>
      </c>
      <c r="D1335" s="2">
        <v>1641.5287224000001</v>
      </c>
      <c r="E1335" s="2">
        <v>0.94160359434525442</v>
      </c>
      <c r="F1335" s="2">
        <v>1</v>
      </c>
      <c r="G1335" s="3">
        <v>1.8852867681356991E-2</v>
      </c>
    </row>
    <row r="1336" spans="1:7" x14ac:dyDescent="0.25">
      <c r="A1336" s="2">
        <v>2014</v>
      </c>
      <c r="B1336" s="2" t="s">
        <v>964</v>
      </c>
      <c r="C1336" s="2">
        <v>1034.5025376999999</v>
      </c>
      <c r="D1336" s="2">
        <v>1034.5025376999999</v>
      </c>
      <c r="E1336" s="2">
        <v>0.94160359434525431</v>
      </c>
      <c r="F1336" s="2">
        <v>4</v>
      </c>
      <c r="G1336" s="3">
        <v>1.2568578454237993E-2</v>
      </c>
    </row>
    <row r="1337" spans="1:7" x14ac:dyDescent="0.25">
      <c r="A1337" s="2">
        <v>2014</v>
      </c>
      <c r="B1337" s="2" t="s">
        <v>965</v>
      </c>
      <c r="C1337" s="2">
        <v>1034.5025376999999</v>
      </c>
      <c r="D1337" s="2">
        <v>1034.5025376999999</v>
      </c>
      <c r="E1337" s="2">
        <v>0.94160359434525431</v>
      </c>
      <c r="F1337" s="2">
        <v>1</v>
      </c>
      <c r="G1337" s="3">
        <v>1.2568578454237993E-2</v>
      </c>
    </row>
    <row r="1338" spans="1:7" x14ac:dyDescent="0.25">
      <c r="A1338" s="2">
        <v>2014</v>
      </c>
      <c r="B1338" s="2" t="s">
        <v>966</v>
      </c>
      <c r="C1338" s="2">
        <v>1034.5025376999999</v>
      </c>
      <c r="D1338" s="2">
        <v>1034.5025376999999</v>
      </c>
      <c r="E1338" s="2">
        <v>0.94160359434525431</v>
      </c>
      <c r="F1338" s="2">
        <v>1</v>
      </c>
      <c r="G1338" s="3">
        <v>6.2842892271189965E-3</v>
      </c>
    </row>
    <row r="1339" spans="1:7" x14ac:dyDescent="0.25">
      <c r="A1339" s="2">
        <v>2014</v>
      </c>
      <c r="B1339" s="2" t="s">
        <v>967</v>
      </c>
      <c r="C1339" s="2">
        <v>1034.5025376999999</v>
      </c>
      <c r="D1339" s="2">
        <v>1034.5025376999999</v>
      </c>
      <c r="E1339" s="2">
        <v>0.94160359434525431</v>
      </c>
      <c r="F1339" s="2">
        <v>1</v>
      </c>
      <c r="G1339" s="3">
        <v>6.2842892271189965E-3</v>
      </c>
    </row>
    <row r="1340" spans="1:7" x14ac:dyDescent="0.25">
      <c r="A1340" s="2">
        <v>2014</v>
      </c>
      <c r="B1340" s="2" t="s">
        <v>1932</v>
      </c>
      <c r="C1340" s="2">
        <v>447.09230811999998</v>
      </c>
      <c r="D1340" s="2">
        <v>447.09230811999998</v>
      </c>
      <c r="E1340" s="2">
        <v>0.94160359434525431</v>
      </c>
      <c r="F1340" s="2">
        <v>12</v>
      </c>
      <c r="G1340" s="3">
        <v>1.2568578454237993E-2</v>
      </c>
    </row>
    <row r="1341" spans="1:7" x14ac:dyDescent="0.25">
      <c r="A1341" s="2">
        <v>2014</v>
      </c>
      <c r="B1341" s="2" t="s">
        <v>968</v>
      </c>
      <c r="C1341" s="2">
        <v>2619.7805760000001</v>
      </c>
      <c r="D1341" s="2">
        <v>2619.7805760000001</v>
      </c>
      <c r="E1341" s="2">
        <v>0.94160359434525431</v>
      </c>
      <c r="F1341" s="2">
        <v>2</v>
      </c>
      <c r="G1341" s="3">
        <v>6.2842892271189965E-3</v>
      </c>
    </row>
    <row r="1342" spans="1:7" x14ac:dyDescent="0.25">
      <c r="A1342" s="2">
        <v>2014</v>
      </c>
      <c r="B1342" s="2" t="s">
        <v>969</v>
      </c>
      <c r="C1342" s="2">
        <v>2388.0399084000001</v>
      </c>
      <c r="D1342" s="2">
        <v>2388.0399084000001</v>
      </c>
      <c r="E1342" s="2">
        <v>0.94160359434525431</v>
      </c>
      <c r="F1342" s="2">
        <v>1</v>
      </c>
      <c r="G1342" s="3">
        <v>6.2842892271189965E-3</v>
      </c>
    </row>
    <row r="1343" spans="1:7" x14ac:dyDescent="0.25">
      <c r="A1343" s="2">
        <v>2014</v>
      </c>
      <c r="B1343" s="2" t="s">
        <v>970</v>
      </c>
      <c r="C1343" s="2">
        <v>2388.0399084000001</v>
      </c>
      <c r="D1343" s="2">
        <v>2388.0399084000001</v>
      </c>
      <c r="E1343" s="2">
        <v>0.94160359434525431</v>
      </c>
      <c r="F1343" s="2">
        <v>1</v>
      </c>
      <c r="G1343" s="3">
        <v>6.2842892271189965E-3</v>
      </c>
    </row>
    <row r="1344" spans="1:7" x14ac:dyDescent="0.25">
      <c r="A1344" s="2">
        <v>2014</v>
      </c>
      <c r="B1344" s="2" t="s">
        <v>971</v>
      </c>
      <c r="C1344" s="2">
        <v>2388.0399084000001</v>
      </c>
      <c r="D1344" s="2">
        <v>2388.0399084000001</v>
      </c>
      <c r="E1344" s="2">
        <v>0.94160359434525442</v>
      </c>
      <c r="F1344" s="2">
        <v>1</v>
      </c>
      <c r="G1344" s="3">
        <v>1.8852867681356991E-2</v>
      </c>
    </row>
    <row r="1345" spans="1:7" x14ac:dyDescent="0.25">
      <c r="A1345" s="2">
        <v>2014</v>
      </c>
      <c r="B1345" s="2" t="s">
        <v>972</v>
      </c>
      <c r="C1345" s="2">
        <v>2388.0399084000001</v>
      </c>
      <c r="D1345" s="2">
        <v>2388.0399084000001</v>
      </c>
      <c r="E1345" s="2">
        <v>0.94160359434525431</v>
      </c>
      <c r="F1345" s="2">
        <v>1</v>
      </c>
      <c r="G1345" s="3">
        <v>1.2568578454237993E-2</v>
      </c>
    </row>
    <row r="1346" spans="1:7" x14ac:dyDescent="0.25">
      <c r="A1346" s="2">
        <v>2014</v>
      </c>
      <c r="B1346" s="2" t="s">
        <v>973</v>
      </c>
      <c r="C1346" s="2">
        <v>2388.0399084000001</v>
      </c>
      <c r="D1346" s="2">
        <v>2388.0399084000001</v>
      </c>
      <c r="E1346" s="2">
        <v>0.94160359434525431</v>
      </c>
      <c r="F1346" s="2">
        <v>1</v>
      </c>
      <c r="G1346" s="3">
        <v>6.2842892271189965E-3</v>
      </c>
    </row>
    <row r="1347" spans="1:7" x14ac:dyDescent="0.25">
      <c r="A1347" s="2">
        <v>2014</v>
      </c>
      <c r="B1347" s="2" t="s">
        <v>974</v>
      </c>
      <c r="C1347" s="2">
        <v>194.87414497</v>
      </c>
      <c r="D1347" s="2">
        <v>194.87414497</v>
      </c>
      <c r="E1347" s="2">
        <v>0.94160359434525431</v>
      </c>
      <c r="F1347" s="2">
        <v>1</v>
      </c>
      <c r="G1347" s="3">
        <v>6.2842892271189965E-3</v>
      </c>
    </row>
    <row r="1348" spans="1:7" x14ac:dyDescent="0.25">
      <c r="A1348" s="2">
        <v>2014</v>
      </c>
      <c r="B1348" s="2" t="s">
        <v>975</v>
      </c>
      <c r="C1348" s="2">
        <v>194.87414497</v>
      </c>
      <c r="D1348" s="2">
        <v>194.87414497</v>
      </c>
      <c r="E1348" s="2">
        <v>0.94160359434525442</v>
      </c>
      <c r="F1348" s="2">
        <v>4</v>
      </c>
      <c r="G1348" s="3">
        <v>9.4264338406784942E-2</v>
      </c>
    </row>
    <row r="1349" spans="1:7" x14ac:dyDescent="0.25">
      <c r="A1349" s="2">
        <v>2014</v>
      </c>
      <c r="B1349" s="2" t="s">
        <v>976</v>
      </c>
      <c r="C1349" s="2">
        <v>194.87414497</v>
      </c>
      <c r="D1349" s="2">
        <v>194.87414497</v>
      </c>
      <c r="E1349" s="2">
        <v>0.94160359434525431</v>
      </c>
      <c r="F1349" s="2">
        <v>4</v>
      </c>
      <c r="G1349" s="3">
        <v>2.5137156908475986E-2</v>
      </c>
    </row>
    <row r="1350" spans="1:7" x14ac:dyDescent="0.25">
      <c r="A1350" s="2">
        <v>2014</v>
      </c>
      <c r="B1350" s="2" t="s">
        <v>977</v>
      </c>
      <c r="C1350" s="2">
        <v>194.87414497</v>
      </c>
      <c r="D1350" s="2">
        <v>194.87414497</v>
      </c>
      <c r="E1350" s="2">
        <v>0.94160359434525442</v>
      </c>
      <c r="F1350" s="2">
        <v>1</v>
      </c>
      <c r="G1350" s="3">
        <v>1.8852867681356991E-2</v>
      </c>
    </row>
    <row r="1351" spans="1:7" x14ac:dyDescent="0.25">
      <c r="A1351" s="2">
        <v>2014</v>
      </c>
      <c r="B1351" s="2" t="s">
        <v>978</v>
      </c>
      <c r="C1351" s="2">
        <v>194.87414497</v>
      </c>
      <c r="D1351" s="2">
        <v>194.87414497</v>
      </c>
      <c r="E1351" s="2">
        <v>0.94160359434525442</v>
      </c>
      <c r="F1351" s="2">
        <v>16</v>
      </c>
      <c r="G1351" s="3">
        <v>3.7705735362713981E-2</v>
      </c>
    </row>
    <row r="1352" spans="1:7" x14ac:dyDescent="0.25">
      <c r="A1352" s="2">
        <v>2014</v>
      </c>
      <c r="B1352" s="2" t="s">
        <v>979</v>
      </c>
      <c r="C1352" s="2">
        <v>194.87414497</v>
      </c>
      <c r="D1352" s="2">
        <v>194.87414497</v>
      </c>
      <c r="E1352" s="2">
        <v>0.94160359434525442</v>
      </c>
      <c r="F1352" s="2">
        <v>4</v>
      </c>
      <c r="G1352" s="3">
        <v>3.1421446135594985E-2</v>
      </c>
    </row>
    <row r="1353" spans="1:7" x14ac:dyDescent="0.25">
      <c r="A1353" s="2">
        <v>2014</v>
      </c>
      <c r="B1353" s="2" t="s">
        <v>1934</v>
      </c>
      <c r="C1353" s="2">
        <v>194.87414497</v>
      </c>
      <c r="D1353" s="2">
        <v>194.87414497</v>
      </c>
      <c r="E1353" s="2">
        <v>0.94160359434525431</v>
      </c>
      <c r="F1353" s="2">
        <v>3</v>
      </c>
      <c r="G1353" s="3">
        <v>1.2568578454237993E-2</v>
      </c>
    </row>
    <row r="1354" spans="1:7" x14ac:dyDescent="0.25">
      <c r="A1354" s="2">
        <v>2014</v>
      </c>
      <c r="B1354" s="2" t="s">
        <v>980</v>
      </c>
      <c r="C1354" s="2">
        <v>19.242849501999999</v>
      </c>
      <c r="D1354" s="2">
        <v>19.242849501999999</v>
      </c>
      <c r="E1354" s="2">
        <v>1.1023113109243878</v>
      </c>
      <c r="F1354" s="2">
        <v>3</v>
      </c>
      <c r="G1354" s="3">
        <v>1</v>
      </c>
    </row>
    <row r="1355" spans="1:7" x14ac:dyDescent="0.25">
      <c r="A1355" s="2">
        <v>2014</v>
      </c>
      <c r="B1355" s="2" t="s">
        <v>1042</v>
      </c>
      <c r="C1355" s="2">
        <v>323.34393249999999</v>
      </c>
      <c r="D1355" s="2">
        <v>323.34393249999999</v>
      </c>
      <c r="E1355" s="2">
        <v>0.94160359434525431</v>
      </c>
      <c r="F1355" s="2">
        <v>4</v>
      </c>
      <c r="G1355" s="3">
        <v>5.0274313816951972E-2</v>
      </c>
    </row>
    <row r="1356" spans="1:7" x14ac:dyDescent="0.25">
      <c r="A1356" s="2">
        <v>2014</v>
      </c>
      <c r="B1356" s="2" t="s">
        <v>1043</v>
      </c>
      <c r="C1356" s="2">
        <v>1237.1040805</v>
      </c>
      <c r="D1356" s="2">
        <v>1237.1040805</v>
      </c>
      <c r="E1356" s="2">
        <v>0.94160359434525431</v>
      </c>
      <c r="F1356" s="2">
        <v>1</v>
      </c>
      <c r="G1356" s="3">
        <v>6.2842892271189965E-3</v>
      </c>
    </row>
    <row r="1357" spans="1:7" x14ac:dyDescent="0.25">
      <c r="A1357" s="2">
        <v>2014</v>
      </c>
      <c r="B1357" s="2" t="s">
        <v>1044</v>
      </c>
      <c r="C1357" s="2">
        <v>386.00378755000003</v>
      </c>
      <c r="D1357" s="2">
        <v>386.00378755000003</v>
      </c>
      <c r="E1357" s="2">
        <v>0.94160359434525431</v>
      </c>
      <c r="F1357" s="2">
        <v>2</v>
      </c>
      <c r="G1357" s="3">
        <v>1.2568578454237993E-2</v>
      </c>
    </row>
    <row r="1358" spans="1:7" x14ac:dyDescent="0.25">
      <c r="A1358" s="2">
        <v>2014</v>
      </c>
      <c r="B1358" s="2" t="s">
        <v>1949</v>
      </c>
      <c r="C1358" s="2">
        <v>1288.0802705000001</v>
      </c>
      <c r="D1358" s="2">
        <v>1288.0802705000001</v>
      </c>
      <c r="E1358" s="2">
        <v>0.94160359434525431</v>
      </c>
      <c r="F1358" s="2">
        <v>3</v>
      </c>
      <c r="G1358" s="3">
        <v>6.2842892271189965E-3</v>
      </c>
    </row>
    <row r="1359" spans="1:7" x14ac:dyDescent="0.25">
      <c r="A1359" s="2">
        <v>2014</v>
      </c>
      <c r="B1359" s="2" t="s">
        <v>1045</v>
      </c>
      <c r="C1359" s="2">
        <v>862.62433909000003</v>
      </c>
      <c r="D1359" s="2">
        <v>862.62433909000003</v>
      </c>
      <c r="E1359" s="2">
        <v>1.3997418836497943</v>
      </c>
      <c r="F1359" s="2">
        <v>2</v>
      </c>
      <c r="G1359" s="3">
        <v>6.034233826235595</v>
      </c>
    </row>
    <row r="1360" spans="1:7" x14ac:dyDescent="0.25">
      <c r="A1360" s="2">
        <v>2014</v>
      </c>
      <c r="B1360" s="2" t="s">
        <v>1046</v>
      </c>
      <c r="C1360" s="2">
        <v>560.09716436999997</v>
      </c>
      <c r="D1360" s="2">
        <v>560.09716436999997</v>
      </c>
      <c r="E1360" s="2">
        <v>0.94160359434525442</v>
      </c>
      <c r="F1360" s="2">
        <v>4</v>
      </c>
      <c r="G1360" s="3">
        <v>0.12568578454237994</v>
      </c>
    </row>
    <row r="1361" spans="1:7" x14ac:dyDescent="0.25">
      <c r="A1361" s="2">
        <v>2014</v>
      </c>
      <c r="B1361" s="2" t="s">
        <v>1047</v>
      </c>
      <c r="C1361" s="2">
        <v>4253.0891842999999</v>
      </c>
      <c r="D1361" s="2">
        <v>4253.0891842999999</v>
      </c>
      <c r="E1361" s="2">
        <v>0.94160359434525442</v>
      </c>
      <c r="F1361" s="2">
        <v>3</v>
      </c>
      <c r="G1361" s="3">
        <v>1.8852867681356991E-2</v>
      </c>
    </row>
    <row r="1362" spans="1:7" x14ac:dyDescent="0.25">
      <c r="A1362" s="2">
        <v>2014</v>
      </c>
      <c r="B1362" s="2" t="s">
        <v>1048</v>
      </c>
      <c r="C1362" s="2">
        <v>467.26297505999997</v>
      </c>
      <c r="D1362" s="2">
        <v>467.26297505999997</v>
      </c>
      <c r="E1362" s="2">
        <v>0.52029093875631105</v>
      </c>
      <c r="F1362" s="2">
        <v>3</v>
      </c>
      <c r="G1362" s="3">
        <v>5</v>
      </c>
    </row>
    <row r="1363" spans="1:7" x14ac:dyDescent="0.25">
      <c r="A1363" s="2">
        <v>2014</v>
      </c>
      <c r="B1363" s="2" t="s">
        <v>1049</v>
      </c>
      <c r="C1363" s="2">
        <v>6161.7985583</v>
      </c>
      <c r="D1363" s="2">
        <v>6161.7985583</v>
      </c>
      <c r="E1363" s="2">
        <v>0.94160359434525431</v>
      </c>
      <c r="F1363" s="2">
        <v>4</v>
      </c>
      <c r="G1363" s="3">
        <v>2.5137156908475986E-2</v>
      </c>
    </row>
    <row r="1364" spans="1:7" x14ac:dyDescent="0.25">
      <c r="A1364" s="2">
        <v>2014</v>
      </c>
      <c r="B1364" s="2" t="s">
        <v>1050</v>
      </c>
      <c r="C1364" s="2">
        <v>1004.6631597000001</v>
      </c>
      <c r="D1364" s="2">
        <v>1004.6631597000001</v>
      </c>
      <c r="E1364" s="2">
        <v>0.94160359434525442</v>
      </c>
      <c r="F1364" s="2">
        <v>4</v>
      </c>
      <c r="G1364" s="3">
        <v>7.5411470725427962E-2</v>
      </c>
    </row>
    <row r="1365" spans="1:7" x14ac:dyDescent="0.25">
      <c r="A1365" s="2">
        <v>2014</v>
      </c>
      <c r="B1365" s="2" t="s">
        <v>1051</v>
      </c>
      <c r="C1365" s="2">
        <v>600.56351562999998</v>
      </c>
      <c r="D1365" s="2">
        <v>600.56351562999998</v>
      </c>
      <c r="E1365" s="2">
        <v>0.94160359434525442</v>
      </c>
      <c r="F1365" s="2">
        <v>6</v>
      </c>
      <c r="G1365" s="3">
        <v>1.8852867681356991E-2</v>
      </c>
    </row>
    <row r="1366" spans="1:7" x14ac:dyDescent="0.25">
      <c r="A1366" s="2">
        <v>2014</v>
      </c>
      <c r="B1366" s="2" t="s">
        <v>1052</v>
      </c>
      <c r="C1366" s="2">
        <v>407.69578496999998</v>
      </c>
      <c r="D1366" s="2">
        <v>407.69578496999998</v>
      </c>
      <c r="E1366" s="2">
        <v>1.3133632959175681</v>
      </c>
      <c r="F1366" s="2">
        <v>4</v>
      </c>
      <c r="G1366" s="3">
        <v>1.3663796020271399</v>
      </c>
    </row>
    <row r="1367" spans="1:7" x14ac:dyDescent="0.25">
      <c r="A1367" s="2">
        <v>2014</v>
      </c>
      <c r="B1367" s="2" t="s">
        <v>1053</v>
      </c>
      <c r="C1367" s="2">
        <v>407.69578496999998</v>
      </c>
      <c r="D1367" s="2">
        <v>407.69578496999998</v>
      </c>
      <c r="E1367" s="2">
        <v>0.92687695438723183</v>
      </c>
      <c r="F1367" s="2">
        <v>4</v>
      </c>
      <c r="G1367" s="3">
        <v>4.2086605627847602</v>
      </c>
    </row>
    <row r="1368" spans="1:7" x14ac:dyDescent="0.25">
      <c r="A1368" s="2">
        <v>2014</v>
      </c>
      <c r="B1368" s="2" t="s">
        <v>1950</v>
      </c>
      <c r="C1368" s="2">
        <v>407.69578496999998</v>
      </c>
      <c r="D1368" s="2">
        <v>407.69578496999998</v>
      </c>
      <c r="E1368" s="2">
        <v>0.94160359434525431</v>
      </c>
      <c r="F1368" s="2">
        <v>8</v>
      </c>
      <c r="G1368" s="3">
        <v>1.2568578454237993E-2</v>
      </c>
    </row>
    <row r="1369" spans="1:7" x14ac:dyDescent="0.25">
      <c r="A1369" s="2">
        <v>2014</v>
      </c>
      <c r="B1369" s="2" t="s">
        <v>1054</v>
      </c>
      <c r="C1369" s="2">
        <v>600.56351562999998</v>
      </c>
      <c r="D1369" s="2">
        <v>600.56351562999998</v>
      </c>
      <c r="E1369" s="2">
        <v>0.94160359434525431</v>
      </c>
      <c r="F1369" s="2">
        <v>6</v>
      </c>
      <c r="G1369" s="3">
        <v>2.5137156908475986E-2</v>
      </c>
    </row>
    <row r="1370" spans="1:7" x14ac:dyDescent="0.25">
      <c r="A1370" s="2">
        <v>2014</v>
      </c>
      <c r="B1370" s="2" t="s">
        <v>1055</v>
      </c>
      <c r="C1370" s="2">
        <v>479.78410828</v>
      </c>
      <c r="D1370" s="2">
        <v>479.78410828</v>
      </c>
      <c r="E1370" s="2">
        <v>1.0302685043844972</v>
      </c>
      <c r="F1370" s="2">
        <v>9</v>
      </c>
      <c r="G1370" s="3">
        <v>2.1138232688694991</v>
      </c>
    </row>
    <row r="1371" spans="1:7" x14ac:dyDescent="0.25">
      <c r="A1371" s="2">
        <v>2014</v>
      </c>
      <c r="B1371" s="2" t="s">
        <v>1056</v>
      </c>
      <c r="C1371" s="2">
        <v>479.78410828</v>
      </c>
      <c r="D1371" s="2">
        <v>479.78410828</v>
      </c>
      <c r="E1371" s="2">
        <v>1.3937537193262546</v>
      </c>
      <c r="F1371" s="2">
        <v>1</v>
      </c>
      <c r="G1371" s="3">
        <v>1.028632332862714</v>
      </c>
    </row>
    <row r="1372" spans="1:7" x14ac:dyDescent="0.25">
      <c r="A1372" s="2">
        <v>2014</v>
      </c>
      <c r="B1372" s="2" t="s">
        <v>1057</v>
      </c>
      <c r="C1372" s="2">
        <v>479.78410828</v>
      </c>
      <c r="D1372" s="2">
        <v>479.78410828</v>
      </c>
      <c r="E1372" s="2">
        <v>0.94160359434525431</v>
      </c>
      <c r="F1372" s="2">
        <v>4</v>
      </c>
      <c r="G1372" s="3">
        <v>1.2568578454237993E-2</v>
      </c>
    </row>
    <row r="1373" spans="1:7" x14ac:dyDescent="0.25">
      <c r="A1373" s="2">
        <v>2014</v>
      </c>
      <c r="B1373" s="2" t="s">
        <v>1058</v>
      </c>
      <c r="C1373" s="2">
        <v>937.60789291000003</v>
      </c>
      <c r="D1373" s="2">
        <v>937.60789291000003</v>
      </c>
      <c r="E1373" s="2">
        <v>0.94160359434525431</v>
      </c>
      <c r="F1373" s="2">
        <v>2</v>
      </c>
      <c r="G1373" s="3">
        <v>1.2568578454237993E-2</v>
      </c>
    </row>
    <row r="1374" spans="1:7" x14ac:dyDescent="0.25">
      <c r="A1374" s="2">
        <v>2014</v>
      </c>
      <c r="B1374" s="2" t="s">
        <v>1059</v>
      </c>
      <c r="C1374" s="2">
        <v>388.25852994000002</v>
      </c>
      <c r="D1374" s="2">
        <v>388.25852994000002</v>
      </c>
      <c r="E1374" s="2">
        <v>0.94160359434525431</v>
      </c>
      <c r="F1374" s="2">
        <v>1</v>
      </c>
      <c r="G1374" s="3">
        <v>6.2842892271189965E-3</v>
      </c>
    </row>
    <row r="1375" spans="1:7" x14ac:dyDescent="0.25">
      <c r="A1375" s="2">
        <v>2014</v>
      </c>
      <c r="B1375" s="2" t="s">
        <v>1060</v>
      </c>
      <c r="C1375" s="2">
        <v>725.45405638</v>
      </c>
      <c r="D1375" s="2">
        <v>725.45405638</v>
      </c>
      <c r="E1375" s="2">
        <v>0.94160359434525442</v>
      </c>
      <c r="F1375" s="2">
        <v>4</v>
      </c>
      <c r="G1375" s="3">
        <v>7.5411470725427962E-2</v>
      </c>
    </row>
    <row r="1376" spans="1:7" x14ac:dyDescent="0.25">
      <c r="A1376" s="2">
        <v>2014</v>
      </c>
      <c r="B1376" s="2" t="s">
        <v>1061</v>
      </c>
      <c r="C1376" s="2">
        <v>443.05491017000003</v>
      </c>
      <c r="D1376" s="2">
        <v>443.05491017000003</v>
      </c>
      <c r="E1376" s="2">
        <v>0.97003395360752398</v>
      </c>
      <c r="F1376" s="2">
        <v>3</v>
      </c>
      <c r="G1376" s="3">
        <v>2.9705232407</v>
      </c>
    </row>
    <row r="1377" spans="1:7" x14ac:dyDescent="0.25">
      <c r="A1377" s="2">
        <v>2014</v>
      </c>
      <c r="B1377" s="2" t="s">
        <v>1951</v>
      </c>
      <c r="C1377" s="2">
        <v>443.05491017000003</v>
      </c>
      <c r="D1377" s="2">
        <v>443.05491017000003</v>
      </c>
      <c r="E1377" s="2">
        <v>0.94160359434525431</v>
      </c>
      <c r="F1377" s="2">
        <v>2</v>
      </c>
      <c r="G1377" s="3">
        <v>6.2842892271189965E-3</v>
      </c>
    </row>
    <row r="1378" spans="1:7" x14ac:dyDescent="0.25">
      <c r="A1378" s="2">
        <v>2014</v>
      </c>
      <c r="B1378" s="2" t="s">
        <v>1063</v>
      </c>
      <c r="C1378" s="2">
        <v>768.91360078000002</v>
      </c>
      <c r="D1378" s="2">
        <v>768.91360078000002</v>
      </c>
      <c r="E1378" s="2">
        <v>0.94160359434525442</v>
      </c>
      <c r="F1378" s="2">
        <v>6</v>
      </c>
      <c r="G1378" s="3">
        <v>1.8852867681356991E-2</v>
      </c>
    </row>
    <row r="1379" spans="1:7" x14ac:dyDescent="0.25">
      <c r="A1379" s="2">
        <v>2014</v>
      </c>
      <c r="B1379" s="2" t="s">
        <v>1064</v>
      </c>
      <c r="C1379" s="2">
        <v>1559.7118461</v>
      </c>
      <c r="D1379" s="2">
        <v>1559.7118461</v>
      </c>
      <c r="E1379" s="2">
        <v>0.94160359434525442</v>
      </c>
      <c r="F1379" s="2">
        <v>1</v>
      </c>
      <c r="G1379" s="3">
        <v>9.4264338406784942E-2</v>
      </c>
    </row>
    <row r="1380" spans="1:7" x14ac:dyDescent="0.25">
      <c r="A1380" s="2">
        <v>2014</v>
      </c>
      <c r="B1380" s="2" t="s">
        <v>1065</v>
      </c>
      <c r="C1380" s="2">
        <v>770.70824058000005</v>
      </c>
      <c r="D1380" s="2">
        <v>770.70824058000005</v>
      </c>
      <c r="E1380" s="2">
        <v>0.94160359434525442</v>
      </c>
      <c r="F1380" s="2">
        <v>1</v>
      </c>
      <c r="G1380" s="3">
        <v>3.7705735362713981E-2</v>
      </c>
    </row>
    <row r="1381" spans="1:7" x14ac:dyDescent="0.25">
      <c r="A1381" s="2">
        <v>2014</v>
      </c>
      <c r="B1381" s="2" t="s">
        <v>1066</v>
      </c>
      <c r="C1381" s="2">
        <v>770.70824058000005</v>
      </c>
      <c r="D1381" s="2">
        <v>770.70824058000005</v>
      </c>
      <c r="E1381" s="2">
        <v>0.94160359434525431</v>
      </c>
      <c r="F1381" s="2">
        <v>1</v>
      </c>
      <c r="G1381" s="3">
        <v>2.5137156908475986E-2</v>
      </c>
    </row>
    <row r="1382" spans="1:7" x14ac:dyDescent="0.25">
      <c r="A1382" s="2">
        <v>2014</v>
      </c>
      <c r="B1382" s="2" t="s">
        <v>1067</v>
      </c>
      <c r="C1382" s="2">
        <v>1406.7787529</v>
      </c>
      <c r="D1382" s="2">
        <v>1406.7787529</v>
      </c>
      <c r="E1382" s="2">
        <v>0.94160359434525431</v>
      </c>
      <c r="F1382" s="2">
        <v>2</v>
      </c>
      <c r="G1382" s="3">
        <v>6.2842892271189965E-3</v>
      </c>
    </row>
    <row r="1383" spans="1:7" x14ac:dyDescent="0.25">
      <c r="A1383" s="2">
        <v>2014</v>
      </c>
      <c r="B1383" s="2" t="s">
        <v>1068</v>
      </c>
      <c r="C1383" s="2">
        <v>770.70824058000005</v>
      </c>
      <c r="D1383" s="2">
        <v>770.70824058000005</v>
      </c>
      <c r="E1383" s="2">
        <v>0.94160359434525442</v>
      </c>
      <c r="F1383" s="2">
        <v>4</v>
      </c>
      <c r="G1383" s="3">
        <v>6.2842892271189971E-2</v>
      </c>
    </row>
    <row r="1384" spans="1:7" x14ac:dyDescent="0.25">
      <c r="A1384" s="2">
        <v>2014</v>
      </c>
      <c r="B1384" s="2" t="s">
        <v>1069</v>
      </c>
      <c r="C1384" s="2">
        <v>770.70824058000005</v>
      </c>
      <c r="D1384" s="2">
        <v>770.70824058000005</v>
      </c>
      <c r="E1384" s="2">
        <v>0.94160359434525442</v>
      </c>
      <c r="F1384" s="2">
        <v>4</v>
      </c>
      <c r="G1384" s="3">
        <v>5.6558603044070968E-2</v>
      </c>
    </row>
    <row r="1385" spans="1:7" x14ac:dyDescent="0.25">
      <c r="A1385" s="2">
        <v>2014</v>
      </c>
      <c r="B1385" s="2" t="s">
        <v>1070</v>
      </c>
      <c r="C1385" s="2">
        <v>1502.7858687999999</v>
      </c>
      <c r="D1385" s="2">
        <v>1502.7858687999999</v>
      </c>
      <c r="E1385" s="2">
        <v>0.94160359434525431</v>
      </c>
      <c r="F1385" s="2">
        <v>9</v>
      </c>
      <c r="G1385" s="3">
        <v>2.5137156908475986E-2</v>
      </c>
    </row>
    <row r="1386" spans="1:7" x14ac:dyDescent="0.25">
      <c r="A1386" s="2">
        <v>2014</v>
      </c>
      <c r="B1386" s="2" t="s">
        <v>1071</v>
      </c>
      <c r="C1386" s="2">
        <v>1388.8002028999999</v>
      </c>
      <c r="D1386" s="2">
        <v>1388.8002028999999</v>
      </c>
      <c r="E1386" s="2">
        <v>0.94160359434525442</v>
      </c>
      <c r="F1386" s="2">
        <v>20</v>
      </c>
      <c r="G1386" s="3">
        <v>7.5411470725427962E-2</v>
      </c>
    </row>
    <row r="1387" spans="1:7" x14ac:dyDescent="0.25">
      <c r="A1387" s="2">
        <v>2014</v>
      </c>
      <c r="B1387" s="2" t="s">
        <v>1072</v>
      </c>
      <c r="C1387" s="2">
        <v>1658.4206895</v>
      </c>
      <c r="D1387" s="2">
        <v>1658.4206895</v>
      </c>
      <c r="E1387" s="2">
        <v>0.88184904873951009</v>
      </c>
      <c r="F1387" s="2">
        <v>6</v>
      </c>
      <c r="G1387" s="3">
        <v>0.673914715</v>
      </c>
    </row>
    <row r="1388" spans="1:7" x14ac:dyDescent="0.25">
      <c r="A1388" s="2">
        <v>2014</v>
      </c>
      <c r="B1388" s="2" t="s">
        <v>1073</v>
      </c>
      <c r="C1388" s="2">
        <v>1119.1797163000001</v>
      </c>
      <c r="D1388" s="2">
        <v>1119.1797163000001</v>
      </c>
      <c r="E1388" s="2">
        <v>0.94160359434525442</v>
      </c>
      <c r="F1388" s="2">
        <v>5</v>
      </c>
      <c r="G1388" s="3">
        <v>1.8852867681356991E-2</v>
      </c>
    </row>
    <row r="1389" spans="1:7" x14ac:dyDescent="0.25">
      <c r="A1389" s="2">
        <v>2014</v>
      </c>
      <c r="B1389" s="2" t="s">
        <v>1074</v>
      </c>
      <c r="C1389" s="2">
        <v>2650.4755890000001</v>
      </c>
      <c r="D1389" s="2">
        <v>2650.4755890000001</v>
      </c>
      <c r="E1389" s="2">
        <v>0.94160359434525431</v>
      </c>
      <c r="F1389" s="2">
        <v>1</v>
      </c>
      <c r="G1389" s="3">
        <v>6.2842892271189965E-3</v>
      </c>
    </row>
    <row r="1390" spans="1:7" x14ac:dyDescent="0.25">
      <c r="A1390" s="2">
        <v>2014</v>
      </c>
      <c r="B1390" s="2" t="s">
        <v>1075</v>
      </c>
      <c r="C1390" s="2">
        <v>471.98108730000001</v>
      </c>
      <c r="D1390" s="2">
        <v>471.98108730000001</v>
      </c>
      <c r="E1390" s="2">
        <v>0.94160359434525431</v>
      </c>
      <c r="F1390" s="2">
        <v>2</v>
      </c>
      <c r="G1390" s="3">
        <v>6.2842892271189965E-3</v>
      </c>
    </row>
    <row r="1391" spans="1:7" x14ac:dyDescent="0.25">
      <c r="A1391" s="2">
        <v>2014</v>
      </c>
      <c r="B1391" s="2" t="s">
        <v>1952</v>
      </c>
      <c r="C1391" s="2">
        <v>1139.5173864999999</v>
      </c>
      <c r="D1391" s="2">
        <v>1139.5173864999999</v>
      </c>
      <c r="E1391" s="2">
        <v>0.94160359434525431</v>
      </c>
      <c r="F1391" s="2">
        <v>2</v>
      </c>
      <c r="G1391" s="3">
        <v>6.2842892271189965E-3</v>
      </c>
    </row>
    <row r="1392" spans="1:7" x14ac:dyDescent="0.25">
      <c r="A1392" s="2">
        <v>2014</v>
      </c>
      <c r="B1392" s="2" t="s">
        <v>1076</v>
      </c>
      <c r="C1392" s="2">
        <v>1139.5173864999999</v>
      </c>
      <c r="D1392" s="2">
        <v>1139.5173864999999</v>
      </c>
      <c r="E1392" s="2">
        <v>0.94160359434525442</v>
      </c>
      <c r="F1392" s="2">
        <v>4</v>
      </c>
      <c r="G1392" s="3">
        <v>7.5411470725427962E-2</v>
      </c>
    </row>
    <row r="1393" spans="1:7" x14ac:dyDescent="0.25">
      <c r="A1393" s="2">
        <v>2014</v>
      </c>
      <c r="B1393" s="2" t="s">
        <v>1077</v>
      </c>
      <c r="C1393" s="2">
        <v>2617.2840956</v>
      </c>
      <c r="D1393" s="2">
        <v>2617.2840956</v>
      </c>
      <c r="E1393" s="2">
        <v>0.94160359434525431</v>
      </c>
      <c r="F1393" s="2">
        <v>2</v>
      </c>
      <c r="G1393" s="3">
        <v>6.2842892271189965E-3</v>
      </c>
    </row>
    <row r="1394" spans="1:7" x14ac:dyDescent="0.25">
      <c r="A1394" s="2">
        <v>2014</v>
      </c>
      <c r="B1394" s="2" t="s">
        <v>1078</v>
      </c>
      <c r="C1394" s="2">
        <v>572.68287117</v>
      </c>
      <c r="D1394" s="2">
        <v>572.68287117</v>
      </c>
      <c r="E1394" s="2">
        <v>0.94160359434525442</v>
      </c>
      <c r="F1394" s="2">
        <v>2</v>
      </c>
      <c r="G1394" s="3">
        <v>1.8852867681356991E-2</v>
      </c>
    </row>
    <row r="1395" spans="1:7" x14ac:dyDescent="0.25">
      <c r="A1395" s="2">
        <v>2014</v>
      </c>
      <c r="B1395" s="2" t="s">
        <v>1953</v>
      </c>
      <c r="C1395" s="2">
        <v>572.68287117</v>
      </c>
      <c r="D1395" s="2">
        <v>572.68287117</v>
      </c>
      <c r="E1395" s="2">
        <v>0.94160359434525431</v>
      </c>
      <c r="F1395" s="2">
        <v>4</v>
      </c>
      <c r="G1395" s="3">
        <v>6.2842892271189965E-3</v>
      </c>
    </row>
    <row r="1396" spans="1:7" x14ac:dyDescent="0.25">
      <c r="A1396" s="2">
        <v>2014</v>
      </c>
      <c r="B1396" s="2" t="s">
        <v>1079</v>
      </c>
      <c r="C1396" s="2">
        <v>1370.660523</v>
      </c>
      <c r="D1396" s="2">
        <v>1370.660523</v>
      </c>
      <c r="E1396" s="2">
        <v>0.94160359434525431</v>
      </c>
      <c r="F1396" s="2">
        <v>10</v>
      </c>
      <c r="G1396" s="3">
        <v>5.0274313816951972E-2</v>
      </c>
    </row>
    <row r="1397" spans="1:7" x14ac:dyDescent="0.25">
      <c r="A1397" s="2">
        <v>2014</v>
      </c>
      <c r="B1397" s="2" t="s">
        <v>1954</v>
      </c>
      <c r="C1397" s="2">
        <v>572.68287117</v>
      </c>
      <c r="D1397" s="2">
        <v>572.68287117</v>
      </c>
      <c r="E1397" s="2">
        <v>0.94160359434525442</v>
      </c>
      <c r="F1397" s="2">
        <v>2</v>
      </c>
      <c r="G1397" s="3">
        <v>5.6558603044070968E-2</v>
      </c>
    </row>
    <row r="1398" spans="1:7" x14ac:dyDescent="0.25">
      <c r="A1398" s="2">
        <v>2014</v>
      </c>
      <c r="B1398" s="2" t="s">
        <v>1080</v>
      </c>
      <c r="C1398" s="2">
        <v>667.24443480000002</v>
      </c>
      <c r="D1398" s="2">
        <v>667.24443480000002</v>
      </c>
      <c r="E1398" s="2">
        <v>0.94160359434525431</v>
      </c>
      <c r="F1398" s="2">
        <v>2</v>
      </c>
      <c r="G1398" s="3">
        <v>1.2568578454237993E-2</v>
      </c>
    </row>
    <row r="1399" spans="1:7" x14ac:dyDescent="0.25">
      <c r="A1399" s="2">
        <v>2014</v>
      </c>
      <c r="B1399" s="2" t="s">
        <v>1955</v>
      </c>
      <c r="C1399" s="2">
        <v>492.4006053</v>
      </c>
      <c r="D1399" s="2">
        <v>492.4006053</v>
      </c>
      <c r="E1399" s="2">
        <v>1.102311311035358</v>
      </c>
      <c r="F1399" s="2">
        <v>3</v>
      </c>
      <c r="G1399" s="3">
        <v>0.99334093369999998</v>
      </c>
    </row>
    <row r="1400" spans="1:7" x14ac:dyDescent="0.25">
      <c r="A1400" s="2">
        <v>2014</v>
      </c>
      <c r="B1400" s="2" t="s">
        <v>1081</v>
      </c>
      <c r="C1400" s="2">
        <v>6624.0554155999998</v>
      </c>
      <c r="D1400" s="2">
        <v>6624.0554155999998</v>
      </c>
      <c r="E1400" s="2">
        <v>0.94160359434525442</v>
      </c>
      <c r="F1400" s="2">
        <v>4</v>
      </c>
      <c r="G1400" s="3">
        <v>6.2842892271189971E-2</v>
      </c>
    </row>
    <row r="1401" spans="1:7" x14ac:dyDescent="0.25">
      <c r="A1401" s="2">
        <v>2014</v>
      </c>
      <c r="B1401" s="2" t="s">
        <v>1956</v>
      </c>
      <c r="C1401" s="2">
        <v>1098.3928326</v>
      </c>
      <c r="D1401" s="2">
        <v>1098.3928326</v>
      </c>
      <c r="E1401" s="2">
        <v>0.94160359434525431</v>
      </c>
      <c r="F1401" s="2">
        <v>6</v>
      </c>
      <c r="G1401" s="3">
        <v>1.2568578454237993E-2</v>
      </c>
    </row>
    <row r="1402" spans="1:7" x14ac:dyDescent="0.25">
      <c r="A1402" s="2">
        <v>2014</v>
      </c>
      <c r="B1402" s="2" t="s">
        <v>1082</v>
      </c>
      <c r="C1402" s="2">
        <v>323.21504757999998</v>
      </c>
      <c r="D1402" s="2">
        <v>323.21504757999998</v>
      </c>
      <c r="E1402" s="2">
        <v>0.94160359434525431</v>
      </c>
      <c r="F1402" s="2">
        <v>1</v>
      </c>
      <c r="G1402" s="3">
        <v>1.2568578454237993E-2</v>
      </c>
    </row>
    <row r="1403" spans="1:7" x14ac:dyDescent="0.25">
      <c r="A1403" s="2">
        <v>2014</v>
      </c>
      <c r="B1403" s="2" t="s">
        <v>1083</v>
      </c>
      <c r="C1403" s="2">
        <v>684.76157626999998</v>
      </c>
      <c r="D1403" s="2">
        <v>684.76157626999998</v>
      </c>
      <c r="E1403" s="2">
        <v>0.94160359434525431</v>
      </c>
      <c r="F1403" s="2">
        <v>1</v>
      </c>
      <c r="G1403" s="3">
        <v>5.0274313816951972E-2</v>
      </c>
    </row>
    <row r="1404" spans="1:7" x14ac:dyDescent="0.25">
      <c r="A1404" s="2">
        <v>2014</v>
      </c>
      <c r="B1404" s="2" t="s">
        <v>1084</v>
      </c>
      <c r="C1404" s="2">
        <v>684.76157626999998</v>
      </c>
      <c r="D1404" s="2">
        <v>684.76157626999998</v>
      </c>
      <c r="E1404" s="2">
        <v>1.3823876619302493</v>
      </c>
      <c r="F1404" s="2">
        <v>6</v>
      </c>
      <c r="G1404" s="3">
        <v>7.8946230038627139</v>
      </c>
    </row>
    <row r="1405" spans="1:7" x14ac:dyDescent="0.25">
      <c r="A1405" s="2">
        <v>2014</v>
      </c>
      <c r="B1405" s="2" t="s">
        <v>1085</v>
      </c>
      <c r="C1405" s="2">
        <v>279.33760762999998</v>
      </c>
      <c r="D1405" s="2">
        <v>279.33760762999998</v>
      </c>
      <c r="E1405" s="2">
        <v>0.94160359434525431</v>
      </c>
      <c r="F1405" s="2">
        <v>2</v>
      </c>
      <c r="G1405" s="3">
        <v>6.2842892271189965E-3</v>
      </c>
    </row>
    <row r="1406" spans="1:7" x14ac:dyDescent="0.25">
      <c r="A1406" s="2">
        <v>2014</v>
      </c>
      <c r="B1406" s="2" t="s">
        <v>1086</v>
      </c>
      <c r="C1406" s="2">
        <v>335.77274060000002</v>
      </c>
      <c r="D1406" s="2">
        <v>335.77274060000002</v>
      </c>
      <c r="E1406" s="2">
        <v>1.499159559269494</v>
      </c>
      <c r="F1406" s="2">
        <v>10</v>
      </c>
      <c r="G1406" s="3">
        <v>12.13030756281357</v>
      </c>
    </row>
    <row r="1407" spans="1:7" x14ac:dyDescent="0.25">
      <c r="A1407" s="2">
        <v>2014</v>
      </c>
      <c r="B1407" s="2" t="s">
        <v>1087</v>
      </c>
      <c r="C1407" s="2">
        <v>33.274763354000001</v>
      </c>
      <c r="D1407" s="2">
        <v>33.274763354000001</v>
      </c>
      <c r="E1407" s="2">
        <v>0.94160359434525431</v>
      </c>
      <c r="F1407" s="2">
        <v>3</v>
      </c>
      <c r="G1407" s="3">
        <v>1.2568578454237993E-2</v>
      </c>
    </row>
    <row r="1408" spans="1:7" x14ac:dyDescent="0.25">
      <c r="A1408" s="2">
        <v>2014</v>
      </c>
      <c r="B1408" s="2" t="s">
        <v>1100</v>
      </c>
      <c r="C1408" s="2">
        <v>5.4299157683999999</v>
      </c>
      <c r="D1408" s="2">
        <v>5.4299157683999999</v>
      </c>
      <c r="E1408" s="2">
        <v>1.5432358352941429</v>
      </c>
      <c r="F1408" s="2">
        <v>4</v>
      </c>
      <c r="G1408" s="3">
        <v>1</v>
      </c>
    </row>
    <row r="1409" spans="1:7" x14ac:dyDescent="0.25">
      <c r="A1409" s="2">
        <v>2014</v>
      </c>
      <c r="B1409" s="2" t="s">
        <v>1964</v>
      </c>
      <c r="C1409" s="2">
        <v>218.97123586000001</v>
      </c>
      <c r="D1409" s="2">
        <v>218.97123586000001</v>
      </c>
      <c r="E1409" s="2">
        <v>0.94160359434525431</v>
      </c>
      <c r="F1409" s="2">
        <v>6</v>
      </c>
      <c r="G1409" s="3">
        <v>1.2568578454237993E-2</v>
      </c>
    </row>
    <row r="1410" spans="1:7" x14ac:dyDescent="0.25">
      <c r="A1410" s="2">
        <v>2014</v>
      </c>
      <c r="B1410" s="2" t="s">
        <v>1965</v>
      </c>
      <c r="C1410" s="2">
        <v>218.97123586000001</v>
      </c>
      <c r="D1410" s="2">
        <v>218.97123586000001</v>
      </c>
      <c r="E1410" s="2">
        <v>0.94160359434525431</v>
      </c>
      <c r="F1410" s="2">
        <v>15</v>
      </c>
      <c r="G1410" s="3">
        <v>2.5137156908475986E-2</v>
      </c>
    </row>
    <row r="1411" spans="1:7" x14ac:dyDescent="0.25">
      <c r="A1411" s="2">
        <v>2014</v>
      </c>
      <c r="B1411" s="2" t="s">
        <v>1101</v>
      </c>
      <c r="C1411" s="2">
        <v>218.97123586000001</v>
      </c>
      <c r="D1411" s="2">
        <v>218.97123586000001</v>
      </c>
      <c r="E1411" s="2">
        <v>1.3969243706945842</v>
      </c>
      <c r="F1411" s="2">
        <v>4</v>
      </c>
      <c r="G1411" s="3">
        <v>1.050854809535595</v>
      </c>
    </row>
    <row r="1412" spans="1:7" x14ac:dyDescent="0.25">
      <c r="A1412" s="2">
        <v>2014</v>
      </c>
      <c r="B1412" s="2" t="s">
        <v>1102</v>
      </c>
      <c r="C1412" s="2">
        <v>285.91503633000002</v>
      </c>
      <c r="D1412" s="2">
        <v>285.91503633000002</v>
      </c>
      <c r="E1412" s="2">
        <v>0.99658374671585537</v>
      </c>
      <c r="F1412" s="2">
        <v>4</v>
      </c>
      <c r="G1412" s="3">
        <v>2.5979773986118997</v>
      </c>
    </row>
    <row r="1413" spans="1:7" x14ac:dyDescent="0.25">
      <c r="A1413" s="2">
        <v>2014</v>
      </c>
      <c r="B1413" s="2" t="s">
        <v>1103</v>
      </c>
      <c r="C1413" s="2">
        <v>285.91503633000002</v>
      </c>
      <c r="D1413" s="2">
        <v>285.91503633000002</v>
      </c>
      <c r="E1413" s="2">
        <v>0.94160359434525442</v>
      </c>
      <c r="F1413" s="2">
        <v>1</v>
      </c>
      <c r="G1413" s="3">
        <v>7.5411470725427962E-2</v>
      </c>
    </row>
    <row r="1414" spans="1:7" x14ac:dyDescent="0.25">
      <c r="A1414" s="2">
        <v>2014</v>
      </c>
      <c r="B1414" s="2" t="s">
        <v>1104</v>
      </c>
      <c r="C1414" s="2">
        <v>151.6908645</v>
      </c>
      <c r="D1414" s="2">
        <v>151.6908645</v>
      </c>
      <c r="E1414" s="2">
        <v>1.0781203084169932</v>
      </c>
      <c r="F1414" s="2">
        <v>6</v>
      </c>
      <c r="G1414" s="3">
        <v>2.0314214461355951</v>
      </c>
    </row>
    <row r="1415" spans="1:7" x14ac:dyDescent="0.25">
      <c r="A1415" s="2">
        <v>2014</v>
      </c>
      <c r="B1415" s="2" t="s">
        <v>1106</v>
      </c>
      <c r="C1415" s="2">
        <v>363.22308434000001</v>
      </c>
      <c r="D1415" s="2">
        <v>363.22308434000001</v>
      </c>
      <c r="E1415" s="2">
        <v>0.94160359434525442</v>
      </c>
      <c r="F1415" s="2">
        <v>2</v>
      </c>
      <c r="G1415" s="3">
        <v>0.11311720608814194</v>
      </c>
    </row>
    <row r="1416" spans="1:7" x14ac:dyDescent="0.25">
      <c r="A1416" s="2">
        <v>2014</v>
      </c>
      <c r="B1416" s="2" t="s">
        <v>1107</v>
      </c>
      <c r="C1416" s="2">
        <v>39.264736388999999</v>
      </c>
      <c r="D1416" s="2">
        <v>39.264736388999999</v>
      </c>
      <c r="E1416" s="2">
        <v>1.5313543102591087</v>
      </c>
      <c r="F1416" s="2">
        <v>20</v>
      </c>
      <c r="G1416" s="3">
        <v>1.169675809132213</v>
      </c>
    </row>
    <row r="1417" spans="1:7" x14ac:dyDescent="0.25">
      <c r="A1417" s="2">
        <v>2014</v>
      </c>
      <c r="B1417" s="2" t="s">
        <v>1108</v>
      </c>
      <c r="C1417" s="2">
        <v>113.91916669</v>
      </c>
      <c r="D1417" s="2">
        <v>113.91916669</v>
      </c>
      <c r="E1417" s="2">
        <v>0.94160359434525431</v>
      </c>
      <c r="F1417" s="2">
        <v>6</v>
      </c>
      <c r="G1417" s="3">
        <v>1.2568578454237993E-2</v>
      </c>
    </row>
    <row r="1418" spans="1:7" x14ac:dyDescent="0.25">
      <c r="A1418" s="2">
        <v>2014</v>
      </c>
      <c r="B1418" s="2" t="s">
        <v>1109</v>
      </c>
      <c r="C1418" s="2">
        <v>39.264736388999999</v>
      </c>
      <c r="D1418" s="2">
        <v>39.264736388999999</v>
      </c>
      <c r="E1418" s="2">
        <v>1.4080273362864628</v>
      </c>
      <c r="F1418" s="2">
        <v>8</v>
      </c>
      <c r="G1418" s="3">
        <v>2.0125685784542382</v>
      </c>
    </row>
    <row r="1419" spans="1:7" x14ac:dyDescent="0.25">
      <c r="A1419" s="2">
        <v>2014</v>
      </c>
      <c r="B1419" s="2" t="s">
        <v>1966</v>
      </c>
      <c r="C1419" s="2">
        <v>35.578555289000001</v>
      </c>
      <c r="D1419" s="2">
        <v>35.578555289000001</v>
      </c>
      <c r="E1419" s="2">
        <v>0.94160359434525442</v>
      </c>
      <c r="F1419" s="2">
        <v>3</v>
      </c>
      <c r="G1419" s="3">
        <v>7.5411470725427962E-2</v>
      </c>
    </row>
    <row r="1420" spans="1:7" x14ac:dyDescent="0.25">
      <c r="A1420" s="2">
        <v>2014</v>
      </c>
      <c r="B1420" s="2" t="s">
        <v>1110</v>
      </c>
      <c r="C1420" s="2">
        <v>132.20758506999999</v>
      </c>
      <c r="D1420" s="2">
        <v>132.20758506999999</v>
      </c>
      <c r="E1420" s="2">
        <v>0.94160359434525442</v>
      </c>
      <c r="F1420" s="2">
        <v>12</v>
      </c>
      <c r="G1420" s="3">
        <v>3.1421446135594985E-2</v>
      </c>
    </row>
    <row r="1421" spans="1:7" x14ac:dyDescent="0.25">
      <c r="A1421" s="2">
        <v>2014</v>
      </c>
      <c r="B1421" s="2" t="s">
        <v>1111</v>
      </c>
      <c r="C1421" s="2">
        <v>132.20758506999999</v>
      </c>
      <c r="D1421" s="2">
        <v>132.20758506999999</v>
      </c>
      <c r="E1421" s="2">
        <v>0.94160359434525442</v>
      </c>
      <c r="F1421" s="2">
        <v>1</v>
      </c>
      <c r="G1421" s="3">
        <v>9.4264338406784942E-2</v>
      </c>
    </row>
    <row r="1422" spans="1:7" x14ac:dyDescent="0.25">
      <c r="A1422" s="2">
        <v>2014</v>
      </c>
      <c r="B1422" s="2" t="s">
        <v>1967</v>
      </c>
      <c r="C1422" s="2">
        <v>132.20758506999999</v>
      </c>
      <c r="D1422" s="2">
        <v>132.20758506999999</v>
      </c>
      <c r="E1422" s="2">
        <v>1.3227735731092654</v>
      </c>
      <c r="F1422" s="2">
        <v>3</v>
      </c>
      <c r="G1422" s="3">
        <v>0.9670724315</v>
      </c>
    </row>
    <row r="1423" spans="1:7" x14ac:dyDescent="0.25">
      <c r="A1423" s="2">
        <v>2014</v>
      </c>
      <c r="B1423" s="2" t="s">
        <v>1112</v>
      </c>
      <c r="C1423" s="2">
        <v>407.05922276000001</v>
      </c>
      <c r="D1423" s="2">
        <v>407.05922276000001</v>
      </c>
      <c r="E1423" s="2">
        <v>0.94160359434525442</v>
      </c>
      <c r="F1423" s="2">
        <v>9</v>
      </c>
      <c r="G1423" s="3">
        <v>8.1695759952546951E-2</v>
      </c>
    </row>
    <row r="1424" spans="1:7" x14ac:dyDescent="0.25">
      <c r="A1424" s="2">
        <v>2014</v>
      </c>
      <c r="B1424" s="2" t="s">
        <v>1113</v>
      </c>
      <c r="C1424" s="2">
        <v>287.31543690000001</v>
      </c>
      <c r="D1424" s="2">
        <v>287.31543690000001</v>
      </c>
      <c r="E1424" s="2">
        <v>0.94160359434525442</v>
      </c>
      <c r="F1424" s="2">
        <v>25</v>
      </c>
      <c r="G1424" s="3">
        <v>6.2842892271189971E-2</v>
      </c>
    </row>
    <row r="1425" spans="1:7" x14ac:dyDescent="0.25">
      <c r="A1425" s="2">
        <v>2014</v>
      </c>
      <c r="B1425" s="2" t="s">
        <v>1114</v>
      </c>
      <c r="C1425" s="2">
        <v>25.222421242999999</v>
      </c>
      <c r="D1425" s="2">
        <v>25.222421242999999</v>
      </c>
      <c r="E1425" s="2">
        <v>1.3585573340689792</v>
      </c>
      <c r="F1425" s="2">
        <v>5</v>
      </c>
      <c r="G1425" s="3">
        <v>0.64329554505423803</v>
      </c>
    </row>
    <row r="1426" spans="1:7" x14ac:dyDescent="0.25">
      <c r="A1426" s="2">
        <v>2014</v>
      </c>
      <c r="B1426" s="2" t="s">
        <v>1115</v>
      </c>
      <c r="C1426" s="2">
        <v>15.908461242</v>
      </c>
      <c r="D1426" s="2">
        <v>15.908461242</v>
      </c>
      <c r="E1426" s="2">
        <v>0.97003395361346134</v>
      </c>
      <c r="F1426" s="2">
        <v>4</v>
      </c>
      <c r="G1426" s="3">
        <v>1</v>
      </c>
    </row>
    <row r="1427" spans="1:7" x14ac:dyDescent="0.25">
      <c r="A1427" s="2">
        <v>2014</v>
      </c>
      <c r="B1427" s="2" t="s">
        <v>1116</v>
      </c>
      <c r="C1427" s="2">
        <v>15.908461242</v>
      </c>
      <c r="D1427" s="2">
        <v>15.908461242</v>
      </c>
      <c r="E1427" s="2">
        <v>0.94160359434525442</v>
      </c>
      <c r="F1427" s="2">
        <v>9</v>
      </c>
      <c r="G1427" s="3">
        <v>0.12568578454237994</v>
      </c>
    </row>
    <row r="1428" spans="1:7" x14ac:dyDescent="0.25">
      <c r="A1428" s="2">
        <v>2014</v>
      </c>
      <c r="B1428" s="2" t="s">
        <v>1117</v>
      </c>
      <c r="C1428" s="2">
        <v>74.427711532999993</v>
      </c>
      <c r="D1428" s="2">
        <v>74.427711532999993</v>
      </c>
      <c r="E1428" s="2">
        <v>0.8829777532226597</v>
      </c>
      <c r="F1428" s="2">
        <v>15</v>
      </c>
      <c r="G1428" s="3">
        <v>0.99808627528135696</v>
      </c>
    </row>
    <row r="1429" spans="1:7" x14ac:dyDescent="0.25">
      <c r="A1429" s="2">
        <v>2014</v>
      </c>
      <c r="B1429" s="2" t="s">
        <v>1968</v>
      </c>
      <c r="C1429" s="2">
        <v>15.550885986999999</v>
      </c>
      <c r="D1429" s="2">
        <v>15.550885986999999</v>
      </c>
      <c r="E1429" s="2">
        <v>0.94160359434525431</v>
      </c>
      <c r="F1429" s="2">
        <v>6</v>
      </c>
      <c r="G1429" s="3">
        <v>6.2842892271189965E-3</v>
      </c>
    </row>
    <row r="1430" spans="1:7" x14ac:dyDescent="0.25">
      <c r="A1430" s="2">
        <v>2014</v>
      </c>
      <c r="B1430" s="2" t="s">
        <v>1969</v>
      </c>
      <c r="C1430" s="2">
        <v>19.996441554</v>
      </c>
      <c r="D1430" s="2">
        <v>19.996441554</v>
      </c>
      <c r="E1430" s="2">
        <v>0.94160359434525442</v>
      </c>
      <c r="F1430" s="2">
        <v>12</v>
      </c>
      <c r="G1430" s="3">
        <v>3.7705735362713981E-2</v>
      </c>
    </row>
    <row r="1431" spans="1:7" x14ac:dyDescent="0.25">
      <c r="A1431" s="2">
        <v>2014</v>
      </c>
      <c r="B1431" s="2" t="s">
        <v>1118</v>
      </c>
      <c r="C1431" s="2">
        <v>17.329108214000001</v>
      </c>
      <c r="D1431" s="2">
        <v>17.329108214000001</v>
      </c>
      <c r="E1431" s="2">
        <v>1.3659098436268875</v>
      </c>
      <c r="F1431" s="2">
        <v>12</v>
      </c>
      <c r="G1431" s="3">
        <v>1.0859139199135699</v>
      </c>
    </row>
    <row r="1432" spans="1:7" x14ac:dyDescent="0.25">
      <c r="A1432" s="2">
        <v>2014</v>
      </c>
      <c r="B1432" s="2" t="s">
        <v>1970</v>
      </c>
      <c r="C1432" s="2">
        <v>18.514589698999998</v>
      </c>
      <c r="D1432" s="2">
        <v>18.514589698999998</v>
      </c>
      <c r="E1432" s="2">
        <v>0.94160359434525431</v>
      </c>
      <c r="F1432" s="2">
        <v>4</v>
      </c>
      <c r="G1432" s="3">
        <v>6.2842892271189965E-3</v>
      </c>
    </row>
    <row r="1433" spans="1:7" x14ac:dyDescent="0.25">
      <c r="A1433" s="2">
        <v>2014</v>
      </c>
      <c r="B1433" s="2" t="s">
        <v>1119</v>
      </c>
      <c r="C1433" s="2">
        <v>60.006441660999997</v>
      </c>
      <c r="D1433" s="2">
        <v>60.006441660999997</v>
      </c>
      <c r="E1433" s="2">
        <v>0.94160359434525431</v>
      </c>
      <c r="F1433" s="2">
        <v>6</v>
      </c>
      <c r="G1433" s="3">
        <v>1.2568578454237993E-2</v>
      </c>
    </row>
    <row r="1434" spans="1:7" x14ac:dyDescent="0.25">
      <c r="A1434" s="2">
        <v>2014</v>
      </c>
      <c r="B1434" s="2" t="s">
        <v>1120</v>
      </c>
      <c r="C1434" s="2">
        <v>19.996441554</v>
      </c>
      <c r="D1434" s="2">
        <v>19.996441554</v>
      </c>
      <c r="E1434" s="2">
        <v>1.0559727977868767</v>
      </c>
      <c r="F1434" s="2">
        <v>24</v>
      </c>
      <c r="G1434" s="3">
        <v>2.6786839067915449</v>
      </c>
    </row>
    <row r="1435" spans="1:7" x14ac:dyDescent="0.25">
      <c r="A1435" s="2">
        <v>2014</v>
      </c>
      <c r="B1435" s="2" t="s">
        <v>1971</v>
      </c>
      <c r="C1435" s="2">
        <v>15.550885986999999</v>
      </c>
      <c r="D1435" s="2">
        <v>15.550885986999999</v>
      </c>
      <c r="E1435" s="2">
        <v>0.94160359434525431</v>
      </c>
      <c r="F1435" s="2">
        <v>6</v>
      </c>
      <c r="G1435" s="3">
        <v>6.2842892271189965E-3</v>
      </c>
    </row>
    <row r="1436" spans="1:7" x14ac:dyDescent="0.25">
      <c r="A1436" s="2">
        <v>2014</v>
      </c>
      <c r="B1436" s="2" t="s">
        <v>1121</v>
      </c>
      <c r="C1436" s="2">
        <v>141.88759465000001</v>
      </c>
      <c r="D1436" s="2">
        <v>141.88759465000001</v>
      </c>
      <c r="E1436" s="2">
        <v>0.94160359434525431</v>
      </c>
      <c r="F1436" s="2">
        <v>3</v>
      </c>
      <c r="G1436" s="3">
        <v>1.2568578454237993E-2</v>
      </c>
    </row>
    <row r="1437" spans="1:7" x14ac:dyDescent="0.25">
      <c r="A1437" s="2">
        <v>2014</v>
      </c>
      <c r="B1437" s="2" t="s">
        <v>1122</v>
      </c>
      <c r="C1437" s="2">
        <v>83.676512721999998</v>
      </c>
      <c r="D1437" s="2">
        <v>83.676512721999998</v>
      </c>
      <c r="E1437" s="2">
        <v>1.5432358352439697</v>
      </c>
      <c r="F1437" s="2">
        <v>5</v>
      </c>
      <c r="G1437" s="3">
        <v>0.87880280659999999</v>
      </c>
    </row>
    <row r="1438" spans="1:7" x14ac:dyDescent="0.25">
      <c r="A1438" s="2">
        <v>2014</v>
      </c>
      <c r="B1438" s="2" t="s">
        <v>1972</v>
      </c>
      <c r="C1438" s="2">
        <v>20.254655621000001</v>
      </c>
      <c r="D1438" s="2">
        <v>20.254655621000001</v>
      </c>
      <c r="E1438" s="2">
        <v>0.94160359434525431</v>
      </c>
      <c r="F1438" s="2">
        <v>3</v>
      </c>
      <c r="G1438" s="3">
        <v>6.2842892271189965E-3</v>
      </c>
    </row>
    <row r="1439" spans="1:7" x14ac:dyDescent="0.25">
      <c r="A1439" s="2">
        <v>2014</v>
      </c>
      <c r="B1439" s="2" t="s">
        <v>1123</v>
      </c>
      <c r="C1439" s="2">
        <v>92.272261271999994</v>
      </c>
      <c r="D1439" s="2">
        <v>92.272261271999994</v>
      </c>
      <c r="E1439" s="2">
        <v>0.94160359434525431</v>
      </c>
      <c r="F1439" s="2">
        <v>24</v>
      </c>
      <c r="G1439" s="3">
        <v>0.20109725526780789</v>
      </c>
    </row>
    <row r="1440" spans="1:7" x14ac:dyDescent="0.25">
      <c r="A1440" s="2">
        <v>2014</v>
      </c>
      <c r="B1440" s="2" t="s">
        <v>1124</v>
      </c>
      <c r="C1440" s="2">
        <v>17.988842160000001</v>
      </c>
      <c r="D1440" s="2">
        <v>17.988842160000001</v>
      </c>
      <c r="E1440" s="2">
        <v>1.7797183578518259</v>
      </c>
      <c r="F1440" s="2">
        <v>15</v>
      </c>
      <c r="G1440" s="3">
        <v>1.7606553712542379</v>
      </c>
    </row>
    <row r="1441" spans="1:7" x14ac:dyDescent="0.25">
      <c r="A1441" s="2">
        <v>2014</v>
      </c>
      <c r="B1441" s="2" t="s">
        <v>1125</v>
      </c>
      <c r="C1441" s="2">
        <v>24.786282544999999</v>
      </c>
      <c r="D1441" s="2">
        <v>24.786282544999999</v>
      </c>
      <c r="E1441" s="2">
        <v>1.0544672563022954</v>
      </c>
      <c r="F1441" s="2">
        <v>8</v>
      </c>
      <c r="G1441" s="3">
        <v>0.781366465608476</v>
      </c>
    </row>
    <row r="1442" spans="1:7" x14ac:dyDescent="0.25">
      <c r="A1442" s="2">
        <v>2014</v>
      </c>
      <c r="B1442" s="2" t="s">
        <v>1126</v>
      </c>
      <c r="C1442" s="2">
        <v>20.254655621000001</v>
      </c>
      <c r="D1442" s="2">
        <v>20.254655621000001</v>
      </c>
      <c r="E1442" s="2">
        <v>0.94160359434525454</v>
      </c>
      <c r="F1442" s="2">
        <v>24</v>
      </c>
      <c r="G1442" s="3">
        <v>0.1948129660406889</v>
      </c>
    </row>
    <row r="1443" spans="1:7" x14ac:dyDescent="0.25">
      <c r="A1443" s="2">
        <v>2014</v>
      </c>
      <c r="B1443" s="2" t="s">
        <v>1127</v>
      </c>
      <c r="C1443" s="2">
        <v>15.723028698</v>
      </c>
      <c r="D1443" s="2">
        <v>15.723028698</v>
      </c>
      <c r="E1443" s="2">
        <v>1.2765760568348847</v>
      </c>
      <c r="F1443" s="2">
        <v>5</v>
      </c>
      <c r="G1443" s="3">
        <v>1.0062842892271191</v>
      </c>
    </row>
    <row r="1444" spans="1:7" x14ac:dyDescent="0.25">
      <c r="A1444" s="2">
        <v>2014</v>
      </c>
      <c r="B1444" s="2" t="s">
        <v>1128</v>
      </c>
      <c r="C1444" s="2">
        <v>25.367410014000001</v>
      </c>
      <c r="D1444" s="2">
        <v>25.367410014000001</v>
      </c>
      <c r="E1444" s="2">
        <v>1.2542956396656424</v>
      </c>
      <c r="F1444" s="2">
        <v>6</v>
      </c>
      <c r="G1444" s="3">
        <v>0.84631564862711894</v>
      </c>
    </row>
    <row r="1445" spans="1:7" x14ac:dyDescent="0.25">
      <c r="A1445" s="2">
        <v>2014</v>
      </c>
      <c r="B1445" s="2" t="s">
        <v>1129</v>
      </c>
      <c r="C1445" s="2">
        <v>19.025264465999999</v>
      </c>
      <c r="D1445" s="2">
        <v>19.025264465999999</v>
      </c>
      <c r="E1445" s="2">
        <v>0.94160359434525442</v>
      </c>
      <c r="F1445" s="2">
        <v>4</v>
      </c>
      <c r="G1445" s="3">
        <v>3.1421446135594985E-2</v>
      </c>
    </row>
    <row r="1446" spans="1:7" x14ac:dyDescent="0.25">
      <c r="A1446" s="2">
        <v>2014</v>
      </c>
      <c r="B1446" s="2" t="s">
        <v>1974</v>
      </c>
      <c r="C1446" s="2">
        <v>27.973878501000002</v>
      </c>
      <c r="D1446" s="2">
        <v>27.973878501000002</v>
      </c>
      <c r="E1446" s="2">
        <v>0.94160359434525442</v>
      </c>
      <c r="F1446" s="2">
        <v>5</v>
      </c>
      <c r="G1446" s="3">
        <v>1.8852867681356991E-2</v>
      </c>
    </row>
    <row r="1447" spans="1:7" x14ac:dyDescent="0.25">
      <c r="A1447" s="2">
        <v>2014</v>
      </c>
      <c r="B1447" s="2" t="s">
        <v>1131</v>
      </c>
      <c r="C1447" s="2">
        <v>98.608251029000002</v>
      </c>
      <c r="D1447" s="2">
        <v>98.608251029000002</v>
      </c>
      <c r="E1447" s="2">
        <v>1.4933643426463414</v>
      </c>
      <c r="F1447" s="2">
        <v>25</v>
      </c>
      <c r="G1447" s="3">
        <v>6.0628428922711901</v>
      </c>
    </row>
    <row r="1448" spans="1:7" x14ac:dyDescent="0.25">
      <c r="A1448" s="2">
        <v>2014</v>
      </c>
      <c r="B1448" s="2" t="s">
        <v>1132</v>
      </c>
      <c r="C1448" s="2">
        <v>1751.4431910000001</v>
      </c>
      <c r="D1448" s="2">
        <v>1751.4431910000001</v>
      </c>
      <c r="E1448" s="2">
        <v>1.2421240074062356</v>
      </c>
      <c r="F1448" s="2">
        <v>6</v>
      </c>
      <c r="G1448" s="3">
        <v>4.4342881032813573</v>
      </c>
    </row>
    <row r="1449" spans="1:7" x14ac:dyDescent="0.25">
      <c r="A1449" s="2">
        <v>2014</v>
      </c>
      <c r="B1449" s="2" t="s">
        <v>1977</v>
      </c>
      <c r="C1449" s="2">
        <v>1790.3410077000001</v>
      </c>
      <c r="D1449" s="2">
        <v>1790.3410077000001</v>
      </c>
      <c r="E1449" s="2">
        <v>1.2125424420168269</v>
      </c>
      <c r="F1449" s="2">
        <v>7</v>
      </c>
      <c r="G1449" s="3">
        <v>2</v>
      </c>
    </row>
    <row r="1450" spans="1:7" x14ac:dyDescent="0.25">
      <c r="A1450" s="2">
        <v>2014</v>
      </c>
      <c r="B1450" s="2" t="s">
        <v>1978</v>
      </c>
      <c r="C1450" s="2">
        <v>329.42906750999998</v>
      </c>
      <c r="D1450" s="2">
        <v>329.42906750999998</v>
      </c>
      <c r="E1450" s="2">
        <v>1.3668660255462408</v>
      </c>
      <c r="F1450" s="2">
        <v>4</v>
      </c>
      <c r="G1450" s="3">
        <v>2</v>
      </c>
    </row>
    <row r="1451" spans="1:7" x14ac:dyDescent="0.25">
      <c r="A1451" s="2">
        <v>2014</v>
      </c>
      <c r="B1451" s="2" t="s">
        <v>1133</v>
      </c>
      <c r="C1451" s="2">
        <v>1321.27934</v>
      </c>
      <c r="D1451" s="2">
        <v>1321.27934</v>
      </c>
      <c r="E1451" s="2">
        <v>1.2451751021641113</v>
      </c>
      <c r="F1451" s="2">
        <v>6</v>
      </c>
      <c r="G1451" s="3">
        <v>1.036535952462714</v>
      </c>
    </row>
    <row r="1452" spans="1:7" x14ac:dyDescent="0.25">
      <c r="A1452" s="2">
        <v>2014</v>
      </c>
      <c r="B1452" s="2" t="s">
        <v>1149</v>
      </c>
      <c r="C1452" s="2">
        <v>2242.7305113000002</v>
      </c>
      <c r="D1452" s="2">
        <v>2242.7305113000002</v>
      </c>
      <c r="E1452" s="2">
        <v>0.94160359434525431</v>
      </c>
      <c r="F1452" s="2">
        <v>4</v>
      </c>
      <c r="G1452" s="3">
        <v>2.5137156908475986E-2</v>
      </c>
    </row>
    <row r="1453" spans="1:7" x14ac:dyDescent="0.25">
      <c r="A1453" s="2">
        <v>2014</v>
      </c>
      <c r="B1453" s="2" t="s">
        <v>1150</v>
      </c>
      <c r="C1453" s="2">
        <v>4253.0891842999999</v>
      </c>
      <c r="D1453" s="2">
        <v>4253.0891842999999</v>
      </c>
      <c r="E1453" s="2">
        <v>0.94160359434525442</v>
      </c>
      <c r="F1453" s="2">
        <v>4</v>
      </c>
      <c r="G1453" s="3">
        <v>3.1421446135594985E-2</v>
      </c>
    </row>
    <row r="1454" spans="1:7" x14ac:dyDescent="0.25">
      <c r="A1454" s="2">
        <v>2014</v>
      </c>
      <c r="B1454" s="2" t="s">
        <v>1151</v>
      </c>
      <c r="C1454" s="2">
        <v>580.43164028000001</v>
      </c>
      <c r="D1454" s="2">
        <v>580.43164028000001</v>
      </c>
      <c r="E1454" s="2">
        <v>0.94160359434525431</v>
      </c>
      <c r="F1454" s="2">
        <v>2</v>
      </c>
      <c r="G1454" s="3">
        <v>6.2842892271189965E-3</v>
      </c>
    </row>
    <row r="1455" spans="1:7" x14ac:dyDescent="0.25">
      <c r="A1455" s="2">
        <v>2014</v>
      </c>
      <c r="B1455" s="2" t="s">
        <v>1152</v>
      </c>
      <c r="C1455" s="2">
        <v>580.43164028000001</v>
      </c>
      <c r="D1455" s="2">
        <v>580.43164028000001</v>
      </c>
      <c r="E1455" s="2">
        <v>1.0224331020382758</v>
      </c>
      <c r="F1455" s="2">
        <v>4</v>
      </c>
      <c r="G1455" s="3">
        <v>7.9902738037169518</v>
      </c>
    </row>
    <row r="1456" spans="1:7" x14ac:dyDescent="0.25">
      <c r="A1456" s="2">
        <v>2014</v>
      </c>
      <c r="B1456" s="2" t="s">
        <v>1153</v>
      </c>
      <c r="C1456" s="2">
        <v>679.33040143999995</v>
      </c>
      <c r="D1456" s="2">
        <v>679.33040143999995</v>
      </c>
      <c r="E1456" s="2">
        <v>0.94160359434525442</v>
      </c>
      <c r="F1456" s="2">
        <v>4</v>
      </c>
      <c r="G1456" s="3">
        <v>1.8852867681356991E-2</v>
      </c>
    </row>
    <row r="1457" spans="1:7" x14ac:dyDescent="0.25">
      <c r="A1457" s="2">
        <v>2014</v>
      </c>
      <c r="B1457" s="2" t="s">
        <v>1154</v>
      </c>
      <c r="C1457" s="2">
        <v>424.04125422999999</v>
      </c>
      <c r="D1457" s="2">
        <v>424.04125422999999</v>
      </c>
      <c r="E1457" s="2">
        <v>1.1319040685699051</v>
      </c>
      <c r="F1457" s="2">
        <v>9</v>
      </c>
      <c r="G1457" s="3">
        <v>1.0651453132254278</v>
      </c>
    </row>
    <row r="1458" spans="1:7" x14ac:dyDescent="0.25">
      <c r="A1458" s="2">
        <v>2014</v>
      </c>
      <c r="B1458" s="2" t="s">
        <v>1155</v>
      </c>
      <c r="C1458" s="2">
        <v>1350.5010569000001</v>
      </c>
      <c r="D1458" s="2">
        <v>1350.5010569000001</v>
      </c>
      <c r="E1458" s="2">
        <v>0.94160359434525442</v>
      </c>
      <c r="F1458" s="2">
        <v>1</v>
      </c>
      <c r="G1458" s="3">
        <v>3.7705735362713981E-2</v>
      </c>
    </row>
    <row r="1459" spans="1:7" x14ac:dyDescent="0.25">
      <c r="A1459" s="2">
        <v>2014</v>
      </c>
      <c r="B1459" s="2" t="s">
        <v>1981</v>
      </c>
      <c r="C1459" s="2">
        <v>1350.5010569000001</v>
      </c>
      <c r="D1459" s="2">
        <v>1350.5010569000001</v>
      </c>
      <c r="E1459" s="2">
        <v>0.94160359434525431</v>
      </c>
      <c r="F1459" s="2">
        <v>2</v>
      </c>
      <c r="G1459" s="3">
        <v>1.2568578454237993E-2</v>
      </c>
    </row>
    <row r="1460" spans="1:7" x14ac:dyDescent="0.25">
      <c r="A1460" s="2">
        <v>2014</v>
      </c>
      <c r="B1460" s="2" t="s">
        <v>1156</v>
      </c>
      <c r="C1460" s="2">
        <v>1350.5010569000001</v>
      </c>
      <c r="D1460" s="2">
        <v>1350.5010569000001</v>
      </c>
      <c r="E1460" s="2">
        <v>0.94160359434525442</v>
      </c>
      <c r="F1460" s="2">
        <v>4</v>
      </c>
      <c r="G1460" s="3">
        <v>5.6558603044070968E-2</v>
      </c>
    </row>
    <row r="1461" spans="1:7" x14ac:dyDescent="0.25">
      <c r="A1461" s="2">
        <v>2014</v>
      </c>
      <c r="B1461" s="2" t="s">
        <v>1157</v>
      </c>
      <c r="C1461" s="2">
        <v>1350.5010569000001</v>
      </c>
      <c r="D1461" s="2">
        <v>1350.5010569000001</v>
      </c>
      <c r="E1461" s="2">
        <v>0.94160359434525442</v>
      </c>
      <c r="F1461" s="2">
        <v>9</v>
      </c>
      <c r="G1461" s="3">
        <v>0.18852867681356988</v>
      </c>
    </row>
    <row r="1462" spans="1:7" x14ac:dyDescent="0.25">
      <c r="A1462" s="2">
        <v>2014</v>
      </c>
      <c r="B1462" s="2" t="s">
        <v>1158</v>
      </c>
      <c r="C1462" s="2">
        <v>1350.5010569000001</v>
      </c>
      <c r="D1462" s="2">
        <v>1350.5010569000001</v>
      </c>
      <c r="E1462" s="2">
        <v>0.94160359434525442</v>
      </c>
      <c r="F1462" s="2">
        <v>4</v>
      </c>
      <c r="G1462" s="3">
        <v>8.7980049179665953E-2</v>
      </c>
    </row>
    <row r="1463" spans="1:7" x14ac:dyDescent="0.25">
      <c r="A1463" s="2">
        <v>2014</v>
      </c>
      <c r="B1463" s="2" t="s">
        <v>1982</v>
      </c>
      <c r="C1463" s="2">
        <v>1595.1616575999999</v>
      </c>
      <c r="D1463" s="2">
        <v>1595.1616575999999</v>
      </c>
      <c r="E1463" s="2">
        <v>0.94160359434525431</v>
      </c>
      <c r="F1463" s="2">
        <v>2</v>
      </c>
      <c r="G1463" s="3">
        <v>6.2842892271189965E-3</v>
      </c>
    </row>
    <row r="1464" spans="1:7" x14ac:dyDescent="0.25">
      <c r="A1464" s="2">
        <v>2014</v>
      </c>
      <c r="B1464" s="2" t="s">
        <v>1159</v>
      </c>
      <c r="C1464" s="2">
        <v>107.22771688</v>
      </c>
      <c r="D1464" s="2">
        <v>107.22771688</v>
      </c>
      <c r="E1464" s="2">
        <v>0.94160359434525431</v>
      </c>
      <c r="F1464" s="2">
        <v>20</v>
      </c>
      <c r="G1464" s="3">
        <v>2.5137156908475986E-2</v>
      </c>
    </row>
    <row r="1465" spans="1:7" x14ac:dyDescent="0.25">
      <c r="A1465" s="2">
        <v>2014</v>
      </c>
      <c r="B1465" s="2" t="s">
        <v>1160</v>
      </c>
      <c r="C1465" s="2">
        <v>837.84918534999997</v>
      </c>
      <c r="D1465" s="2">
        <v>837.84918534999997</v>
      </c>
      <c r="E1465" s="2">
        <v>0.94160359434525442</v>
      </c>
      <c r="F1465" s="2">
        <v>16</v>
      </c>
      <c r="G1465" s="3">
        <v>7.5411470725427962E-2</v>
      </c>
    </row>
    <row r="1466" spans="1:7" x14ac:dyDescent="0.25">
      <c r="A1466" s="2">
        <v>2014</v>
      </c>
      <c r="B1466" s="2" t="s">
        <v>1161</v>
      </c>
      <c r="C1466" s="2">
        <v>837.84918534999997</v>
      </c>
      <c r="D1466" s="2">
        <v>837.84918534999997</v>
      </c>
      <c r="E1466" s="2">
        <v>0.94160359434525442</v>
      </c>
      <c r="F1466" s="2">
        <v>4</v>
      </c>
      <c r="G1466" s="3">
        <v>7.5411470725427962E-2</v>
      </c>
    </row>
    <row r="1467" spans="1:7" x14ac:dyDescent="0.25">
      <c r="A1467" s="2">
        <v>2014</v>
      </c>
      <c r="B1467" s="2" t="s">
        <v>1162</v>
      </c>
      <c r="C1467" s="2">
        <v>837.84918534999997</v>
      </c>
      <c r="D1467" s="2">
        <v>837.84918534999997</v>
      </c>
      <c r="E1467" s="2">
        <v>0.94160359434525442</v>
      </c>
      <c r="F1467" s="2">
        <v>4</v>
      </c>
      <c r="G1467" s="3">
        <v>0.12568578454237994</v>
      </c>
    </row>
    <row r="1468" spans="1:7" x14ac:dyDescent="0.25">
      <c r="A1468" s="2">
        <v>2014</v>
      </c>
      <c r="B1468" s="2" t="s">
        <v>1983</v>
      </c>
      <c r="C1468" s="2">
        <v>837.84918534999997</v>
      </c>
      <c r="D1468" s="2">
        <v>837.84918534999997</v>
      </c>
      <c r="E1468" s="2">
        <v>0.94160359434525442</v>
      </c>
      <c r="F1468" s="2">
        <v>8</v>
      </c>
      <c r="G1468" s="3">
        <v>1.8852867681356991E-2</v>
      </c>
    </row>
    <row r="1469" spans="1:7" x14ac:dyDescent="0.25">
      <c r="A1469" s="2">
        <v>2014</v>
      </c>
      <c r="B1469" s="2" t="s">
        <v>1163</v>
      </c>
      <c r="C1469" s="2">
        <v>416.94457274000001</v>
      </c>
      <c r="D1469" s="2">
        <v>416.94457274000001</v>
      </c>
      <c r="E1469" s="2">
        <v>0.94160359434525442</v>
      </c>
      <c r="F1469" s="2">
        <v>4</v>
      </c>
      <c r="G1469" s="3">
        <v>3.1421446135594985E-2</v>
      </c>
    </row>
    <row r="1470" spans="1:7" x14ac:dyDescent="0.25">
      <c r="A1470" s="2">
        <v>2014</v>
      </c>
      <c r="B1470" s="2" t="s">
        <v>1164</v>
      </c>
      <c r="C1470" s="2">
        <v>416.94457274000001</v>
      </c>
      <c r="D1470" s="2">
        <v>416.94457274000001</v>
      </c>
      <c r="E1470" s="2">
        <v>0.94160359434525442</v>
      </c>
      <c r="F1470" s="2">
        <v>4</v>
      </c>
      <c r="G1470" s="3">
        <v>3.1421446135594985E-2</v>
      </c>
    </row>
    <row r="1471" spans="1:7" x14ac:dyDescent="0.25">
      <c r="A1471" s="2">
        <v>2014</v>
      </c>
      <c r="B1471" s="2" t="s">
        <v>1165</v>
      </c>
      <c r="C1471" s="2">
        <v>577.83866551000006</v>
      </c>
      <c r="D1471" s="2">
        <v>577.83866551000006</v>
      </c>
      <c r="E1471" s="2">
        <v>0.94160359434525442</v>
      </c>
      <c r="F1471" s="2">
        <v>16</v>
      </c>
      <c r="G1471" s="3">
        <v>0.25137156908475988</v>
      </c>
    </row>
    <row r="1472" spans="1:7" x14ac:dyDescent="0.25">
      <c r="A1472" s="2">
        <v>2014</v>
      </c>
      <c r="B1472" s="2" t="s">
        <v>1176</v>
      </c>
      <c r="C1472" s="2">
        <v>3003.6930928000002</v>
      </c>
      <c r="D1472" s="2">
        <v>3003.6930928000002</v>
      </c>
      <c r="E1472" s="2">
        <v>0.94160359434525431</v>
      </c>
      <c r="F1472" s="2">
        <v>1</v>
      </c>
      <c r="G1472" s="3">
        <v>6.2842892271189965E-3</v>
      </c>
    </row>
    <row r="1473" spans="1:7" x14ac:dyDescent="0.25">
      <c r="A1473" s="2">
        <v>2014</v>
      </c>
      <c r="B1473" s="2" t="s">
        <v>1177</v>
      </c>
      <c r="C1473" s="2">
        <v>5.4579628539999998</v>
      </c>
      <c r="D1473" s="2">
        <v>5.4579628539999998</v>
      </c>
      <c r="E1473" s="2">
        <v>0.94160359434525431</v>
      </c>
      <c r="F1473" s="2">
        <v>8</v>
      </c>
      <c r="G1473" s="3">
        <v>1.2568578454237993E-2</v>
      </c>
    </row>
    <row r="1474" spans="1:7" x14ac:dyDescent="0.25">
      <c r="A1474" s="2">
        <v>2014</v>
      </c>
      <c r="B1474" s="2" t="s">
        <v>1178</v>
      </c>
      <c r="C1474" s="2">
        <v>124.48941504</v>
      </c>
      <c r="D1474" s="2">
        <v>124.48941504</v>
      </c>
      <c r="E1474" s="2">
        <v>0.94160359434525431</v>
      </c>
      <c r="F1474" s="2">
        <v>3</v>
      </c>
      <c r="G1474" s="3">
        <v>6.2842892271189965E-3</v>
      </c>
    </row>
    <row r="1475" spans="1:7" x14ac:dyDescent="0.25">
      <c r="A1475" s="2">
        <v>2014</v>
      </c>
      <c r="B1475" s="2" t="s">
        <v>1179</v>
      </c>
      <c r="C1475" s="2">
        <v>124.48941504</v>
      </c>
      <c r="D1475" s="2">
        <v>124.48941504</v>
      </c>
      <c r="E1475" s="2">
        <v>0.94160359434525431</v>
      </c>
      <c r="F1475" s="2">
        <v>2</v>
      </c>
      <c r="G1475" s="3">
        <v>6.2842892271189965E-3</v>
      </c>
    </row>
    <row r="1476" spans="1:7" x14ac:dyDescent="0.25">
      <c r="A1476" s="2">
        <v>2014</v>
      </c>
      <c r="B1476" s="2" t="s">
        <v>1180</v>
      </c>
      <c r="C1476" s="2">
        <v>124.48941504</v>
      </c>
      <c r="D1476" s="2">
        <v>124.48941504</v>
      </c>
      <c r="E1476" s="2">
        <v>0.94160359434525442</v>
      </c>
      <c r="F1476" s="2">
        <v>4</v>
      </c>
      <c r="G1476" s="3">
        <v>3.1421446135594985E-2</v>
      </c>
    </row>
    <row r="1477" spans="1:7" x14ac:dyDescent="0.25">
      <c r="A1477" s="2">
        <v>2014</v>
      </c>
      <c r="B1477" s="2" t="s">
        <v>1181</v>
      </c>
      <c r="C1477" s="2">
        <v>113.498211</v>
      </c>
      <c r="D1477" s="2">
        <v>113.498211</v>
      </c>
      <c r="E1477" s="2">
        <v>0.94160359434525442</v>
      </c>
      <c r="F1477" s="2">
        <v>4</v>
      </c>
      <c r="G1477" s="3">
        <v>0.62842892271189965</v>
      </c>
    </row>
    <row r="1478" spans="1:7" x14ac:dyDescent="0.25">
      <c r="A1478" s="2">
        <v>2014</v>
      </c>
      <c r="B1478" s="2" t="s">
        <v>1987</v>
      </c>
      <c r="C1478" s="2">
        <v>119.99085667999999</v>
      </c>
      <c r="D1478" s="2">
        <v>119.99085667999999</v>
      </c>
      <c r="E1478" s="2">
        <v>0.94160359434525431</v>
      </c>
      <c r="F1478" s="2">
        <v>2</v>
      </c>
      <c r="G1478" s="3">
        <v>6.2842892271189965E-3</v>
      </c>
    </row>
    <row r="1479" spans="1:7" x14ac:dyDescent="0.25">
      <c r="A1479" s="2">
        <v>2014</v>
      </c>
      <c r="B1479" s="2" t="s">
        <v>1182</v>
      </c>
      <c r="C1479" s="2">
        <v>119.99085667999999</v>
      </c>
      <c r="D1479" s="2">
        <v>119.99085667999999</v>
      </c>
      <c r="E1479" s="2">
        <v>0.94160359434525442</v>
      </c>
      <c r="F1479" s="2">
        <v>4</v>
      </c>
      <c r="G1479" s="3">
        <v>8.7980049179665953E-2</v>
      </c>
    </row>
    <row r="1480" spans="1:7" x14ac:dyDescent="0.25">
      <c r="A1480" s="2">
        <v>2014</v>
      </c>
      <c r="B1480" s="2" t="s">
        <v>1183</v>
      </c>
      <c r="C1480" s="2">
        <v>119.99085667999999</v>
      </c>
      <c r="D1480" s="2">
        <v>119.99085667999999</v>
      </c>
      <c r="E1480" s="2">
        <v>2.5220529582805815</v>
      </c>
      <c r="F1480" s="2">
        <v>6</v>
      </c>
      <c r="G1480" s="3">
        <v>2.9288655846627143</v>
      </c>
    </row>
    <row r="1481" spans="1:7" x14ac:dyDescent="0.25">
      <c r="A1481" s="2">
        <v>2014</v>
      </c>
      <c r="B1481" s="2" t="s">
        <v>1988</v>
      </c>
      <c r="C1481" s="2">
        <v>22.307936405</v>
      </c>
      <c r="D1481" s="2">
        <v>22.307936405</v>
      </c>
      <c r="E1481" s="2">
        <v>0.94160359434525431</v>
      </c>
      <c r="F1481" s="2">
        <v>6</v>
      </c>
      <c r="G1481" s="3">
        <v>6.2842892271189965E-3</v>
      </c>
    </row>
    <row r="1482" spans="1:7" x14ac:dyDescent="0.25">
      <c r="A1482" s="2">
        <v>2014</v>
      </c>
      <c r="B1482" s="2" t="s">
        <v>1189</v>
      </c>
      <c r="C1482" s="2">
        <v>249.50197249000001</v>
      </c>
      <c r="D1482" s="2">
        <v>249.50197249000001</v>
      </c>
      <c r="E1482" s="2">
        <v>0.94160359434525442</v>
      </c>
      <c r="F1482" s="2">
        <v>4</v>
      </c>
      <c r="G1482" s="3">
        <v>3.1421446135594985E-2</v>
      </c>
    </row>
    <row r="1483" spans="1:7" x14ac:dyDescent="0.25">
      <c r="A1483" s="2">
        <v>2014</v>
      </c>
      <c r="B1483" s="2" t="s">
        <v>1190</v>
      </c>
      <c r="C1483" s="2">
        <v>12.033650002</v>
      </c>
      <c r="D1483" s="2">
        <v>12.033650002</v>
      </c>
      <c r="E1483" s="2">
        <v>0.94160359434525431</v>
      </c>
      <c r="F1483" s="2">
        <v>16</v>
      </c>
      <c r="G1483" s="3">
        <v>5.0274313816951972E-2</v>
      </c>
    </row>
    <row r="1484" spans="1:7" x14ac:dyDescent="0.25">
      <c r="A1484" s="2">
        <v>2014</v>
      </c>
      <c r="B1484" s="2" t="s">
        <v>1191</v>
      </c>
      <c r="C1484" s="2">
        <v>218.33238761999999</v>
      </c>
      <c r="D1484" s="2">
        <v>218.33238761999999</v>
      </c>
      <c r="E1484" s="2">
        <v>0.94160359434525431</v>
      </c>
      <c r="F1484" s="2">
        <v>1</v>
      </c>
      <c r="G1484" s="3">
        <v>2.5137156908475986E-2</v>
      </c>
    </row>
    <row r="1485" spans="1:7" x14ac:dyDescent="0.25">
      <c r="A1485" s="2">
        <v>2014</v>
      </c>
      <c r="B1485" s="2" t="s">
        <v>1199</v>
      </c>
      <c r="C1485" s="2">
        <v>2248.5033146000001</v>
      </c>
      <c r="D1485" s="2">
        <v>2248.5033146000001</v>
      </c>
      <c r="E1485" s="2">
        <v>0.94160359434525431</v>
      </c>
      <c r="F1485" s="2">
        <v>3</v>
      </c>
      <c r="G1485" s="3">
        <v>6.2842892271189965E-3</v>
      </c>
    </row>
    <row r="1486" spans="1:7" x14ac:dyDescent="0.25">
      <c r="A1486" s="2">
        <v>2014</v>
      </c>
      <c r="B1486" s="2" t="s">
        <v>1200</v>
      </c>
      <c r="C1486" s="2">
        <v>2248.5033146000001</v>
      </c>
      <c r="D1486" s="2">
        <v>2248.5033146000001</v>
      </c>
      <c r="E1486" s="2">
        <v>0.94160359434525431</v>
      </c>
      <c r="F1486" s="2">
        <v>3</v>
      </c>
      <c r="G1486" s="3">
        <v>6.2842892271189965E-3</v>
      </c>
    </row>
    <row r="1487" spans="1:7" x14ac:dyDescent="0.25">
      <c r="A1487" s="2">
        <v>2014</v>
      </c>
      <c r="B1487" s="2" t="s">
        <v>1208</v>
      </c>
      <c r="C1487" s="2">
        <v>347.13672337000003</v>
      </c>
      <c r="D1487" s="2">
        <v>347.13672337000003</v>
      </c>
      <c r="E1487" s="2">
        <v>0.94160359434525431</v>
      </c>
      <c r="F1487" s="2">
        <v>2</v>
      </c>
      <c r="G1487" s="3">
        <v>6.2842892271189965E-3</v>
      </c>
    </row>
    <row r="1488" spans="1:7" x14ac:dyDescent="0.25">
      <c r="A1488" s="2">
        <v>2014</v>
      </c>
      <c r="B1488" s="2" t="s">
        <v>1995</v>
      </c>
      <c r="C1488" s="2">
        <v>37.607968175000003</v>
      </c>
      <c r="D1488" s="2">
        <v>37.607968175000003</v>
      </c>
      <c r="E1488" s="2">
        <v>0.94160359434525431</v>
      </c>
      <c r="F1488" s="2">
        <v>4</v>
      </c>
      <c r="G1488" s="3">
        <v>2.5137156908475986E-2</v>
      </c>
    </row>
    <row r="1489" spans="1:7" x14ac:dyDescent="0.25">
      <c r="A1489" s="2">
        <v>2014</v>
      </c>
      <c r="B1489" s="2" t="s">
        <v>1209</v>
      </c>
      <c r="C1489" s="2">
        <v>54.210995474999997</v>
      </c>
      <c r="D1489" s="2">
        <v>54.210995474999997</v>
      </c>
      <c r="E1489" s="2">
        <v>1.455987851977913</v>
      </c>
      <c r="F1489" s="2">
        <v>18</v>
      </c>
      <c r="G1489" s="3">
        <v>1.9130121812254279</v>
      </c>
    </row>
    <row r="1490" spans="1:7" x14ac:dyDescent="0.25">
      <c r="A1490" s="2">
        <v>2014</v>
      </c>
      <c r="B1490" s="2" t="s">
        <v>1210</v>
      </c>
      <c r="C1490" s="2">
        <v>1485.5796241999999</v>
      </c>
      <c r="D1490" s="2">
        <v>1485.5796241999999</v>
      </c>
      <c r="E1490" s="2">
        <v>0.94160359434525431</v>
      </c>
      <c r="F1490" s="2">
        <v>4</v>
      </c>
      <c r="G1490" s="3">
        <v>6.9127181498308959E-2</v>
      </c>
    </row>
    <row r="1491" spans="1:7" x14ac:dyDescent="0.25">
      <c r="A1491" s="2">
        <v>2014</v>
      </c>
      <c r="B1491" s="2" t="s">
        <v>1211</v>
      </c>
      <c r="C1491" s="2">
        <v>1485.5796241999999</v>
      </c>
      <c r="D1491" s="2">
        <v>1485.5796241999999</v>
      </c>
      <c r="E1491" s="2">
        <v>0.94160359434525431</v>
      </c>
      <c r="F1491" s="2">
        <v>1</v>
      </c>
      <c r="G1491" s="3">
        <v>1.2568578454237993E-2</v>
      </c>
    </row>
    <row r="1492" spans="1:7" x14ac:dyDescent="0.25">
      <c r="A1492" s="2">
        <v>2014</v>
      </c>
      <c r="B1492" s="2" t="s">
        <v>1996</v>
      </c>
      <c r="C1492" s="2">
        <v>71.932147764999996</v>
      </c>
      <c r="D1492" s="2">
        <v>71.932147764999996</v>
      </c>
      <c r="E1492" s="2">
        <v>0.94160359434525442</v>
      </c>
      <c r="F1492" s="2">
        <v>10</v>
      </c>
      <c r="G1492" s="3">
        <v>3.7705735362713981E-2</v>
      </c>
    </row>
    <row r="1493" spans="1:7" x14ac:dyDescent="0.25">
      <c r="A1493" s="2">
        <v>2014</v>
      </c>
      <c r="B1493" s="2" t="s">
        <v>1212</v>
      </c>
      <c r="C1493" s="2">
        <v>221.09813366</v>
      </c>
      <c r="D1493" s="2">
        <v>221.09813366</v>
      </c>
      <c r="E1493" s="2">
        <v>0.94160359434525442</v>
      </c>
      <c r="F1493" s="2">
        <v>18</v>
      </c>
      <c r="G1493" s="3">
        <v>1.8852867681356991E-2</v>
      </c>
    </row>
    <row r="1494" spans="1:7" x14ac:dyDescent="0.25">
      <c r="A1494" s="2">
        <v>2014</v>
      </c>
      <c r="B1494" s="2" t="s">
        <v>1213</v>
      </c>
      <c r="C1494" s="2">
        <v>128.08647231</v>
      </c>
      <c r="D1494" s="2">
        <v>128.08647231</v>
      </c>
      <c r="E1494" s="2">
        <v>0.94160359434525442</v>
      </c>
      <c r="F1494" s="2">
        <v>1</v>
      </c>
      <c r="G1494" s="3">
        <v>1.8852867681356991E-2</v>
      </c>
    </row>
    <row r="1495" spans="1:7" x14ac:dyDescent="0.25">
      <c r="A1495" s="2">
        <v>2014</v>
      </c>
      <c r="B1495" s="2" t="s">
        <v>1214</v>
      </c>
      <c r="C1495" s="2">
        <v>128.08647231</v>
      </c>
      <c r="D1495" s="2">
        <v>128.08647231</v>
      </c>
      <c r="E1495" s="2">
        <v>0.94160359434525442</v>
      </c>
      <c r="F1495" s="2">
        <v>9</v>
      </c>
      <c r="G1495" s="3">
        <v>8.7980049179665953E-2</v>
      </c>
    </row>
    <row r="1496" spans="1:7" x14ac:dyDescent="0.25">
      <c r="A1496" s="2">
        <v>2014</v>
      </c>
      <c r="B1496" s="2" t="s">
        <v>1215</v>
      </c>
      <c r="C1496" s="2">
        <v>171.78082348000001</v>
      </c>
      <c r="D1496" s="2">
        <v>171.78082348000001</v>
      </c>
      <c r="E1496" s="2">
        <v>0.94160359434525442</v>
      </c>
      <c r="F1496" s="2">
        <v>6</v>
      </c>
      <c r="G1496" s="3">
        <v>0.12568578454237994</v>
      </c>
    </row>
    <row r="1497" spans="1:7" x14ac:dyDescent="0.25">
      <c r="A1497" s="2">
        <v>2014</v>
      </c>
      <c r="B1497" s="2" t="s">
        <v>1216</v>
      </c>
      <c r="C1497" s="2">
        <v>455.36773632000001</v>
      </c>
      <c r="D1497" s="2">
        <v>455.36773632000001</v>
      </c>
      <c r="E1497" s="2">
        <v>0.94160359434525431</v>
      </c>
      <c r="F1497" s="2">
        <v>16</v>
      </c>
      <c r="G1497" s="3">
        <v>2.5137156908475986E-2</v>
      </c>
    </row>
    <row r="1498" spans="1:7" x14ac:dyDescent="0.25">
      <c r="A1498" s="2">
        <v>2014</v>
      </c>
      <c r="B1498" s="2" t="s">
        <v>1231</v>
      </c>
      <c r="C1498" s="2">
        <v>329.77438371</v>
      </c>
      <c r="D1498" s="2">
        <v>329.77438371</v>
      </c>
      <c r="E1498" s="2">
        <v>0.94160359434525431</v>
      </c>
      <c r="F1498" s="2">
        <v>6</v>
      </c>
      <c r="G1498" s="3">
        <v>2.5137156908475986E-2</v>
      </c>
    </row>
    <row r="1499" spans="1:7" x14ac:dyDescent="0.25">
      <c r="A1499" s="2">
        <v>2014</v>
      </c>
      <c r="B1499" s="2" t="s">
        <v>1232</v>
      </c>
      <c r="C1499" s="2">
        <v>176.95425004000001</v>
      </c>
      <c r="D1499" s="2">
        <v>176.95425004000001</v>
      </c>
      <c r="E1499" s="2">
        <v>0.94160359434525442</v>
      </c>
      <c r="F1499" s="2">
        <v>4</v>
      </c>
      <c r="G1499" s="3">
        <v>1.8852867681356991E-2</v>
      </c>
    </row>
    <row r="1500" spans="1:7" x14ac:dyDescent="0.25">
      <c r="A1500" s="2">
        <v>2014</v>
      </c>
      <c r="B1500" s="2" t="s">
        <v>1233</v>
      </c>
      <c r="C1500" s="2">
        <v>176.95425004000001</v>
      </c>
      <c r="D1500" s="2">
        <v>176.95425004000001</v>
      </c>
      <c r="E1500" s="2">
        <v>0.94160359434525442</v>
      </c>
      <c r="F1500" s="2">
        <v>6</v>
      </c>
      <c r="G1500" s="3">
        <v>1.8852867681356991E-2</v>
      </c>
    </row>
    <row r="1501" spans="1:7" x14ac:dyDescent="0.25">
      <c r="A1501" s="2">
        <v>2014</v>
      </c>
      <c r="B1501" s="2" t="s">
        <v>1234</v>
      </c>
      <c r="C1501" s="2">
        <v>176.95425004000001</v>
      </c>
      <c r="D1501" s="2">
        <v>176.95425004000001</v>
      </c>
      <c r="E1501" s="2">
        <v>1.3268341684279128</v>
      </c>
      <c r="F1501" s="2">
        <v>9</v>
      </c>
      <c r="G1501" s="3">
        <v>15.45305367981357</v>
      </c>
    </row>
    <row r="1502" spans="1:7" x14ac:dyDescent="0.25">
      <c r="A1502" s="2">
        <v>2014</v>
      </c>
      <c r="B1502" s="2" t="s">
        <v>1235</v>
      </c>
      <c r="C1502" s="2">
        <v>240.58707870000001</v>
      </c>
      <c r="D1502" s="2">
        <v>240.58707870000001</v>
      </c>
      <c r="E1502" s="2">
        <v>0.94160359434525442</v>
      </c>
      <c r="F1502" s="2">
        <v>4</v>
      </c>
      <c r="G1502" s="3">
        <v>1.8852867681356991E-2</v>
      </c>
    </row>
    <row r="1503" spans="1:7" x14ac:dyDescent="0.25">
      <c r="A1503" s="2">
        <v>2014</v>
      </c>
      <c r="B1503" s="2" t="s">
        <v>1236</v>
      </c>
      <c r="C1503" s="2">
        <v>240.58707870000001</v>
      </c>
      <c r="D1503" s="2">
        <v>240.58707870000001</v>
      </c>
      <c r="E1503" s="2">
        <v>1.2568385087685181</v>
      </c>
      <c r="F1503" s="2">
        <v>9</v>
      </c>
      <c r="G1503" s="3">
        <v>12.916088580437329</v>
      </c>
    </row>
    <row r="1504" spans="1:7" x14ac:dyDescent="0.25">
      <c r="A1504" s="2">
        <v>2014</v>
      </c>
      <c r="B1504" s="2" t="s">
        <v>1237</v>
      </c>
      <c r="C1504" s="2">
        <v>240.58707870000001</v>
      </c>
      <c r="D1504" s="2">
        <v>240.58707870000001</v>
      </c>
      <c r="E1504" s="2">
        <v>1.3115117039655844</v>
      </c>
      <c r="F1504" s="2">
        <v>4</v>
      </c>
      <c r="G1504" s="3">
        <v>10.36540216581357</v>
      </c>
    </row>
    <row r="1505" spans="1:7" x14ac:dyDescent="0.25">
      <c r="A1505" s="2">
        <v>2014</v>
      </c>
      <c r="B1505" s="2" t="s">
        <v>1238</v>
      </c>
      <c r="C1505" s="2">
        <v>286.41158094999997</v>
      </c>
      <c r="D1505" s="2">
        <v>286.41158094999997</v>
      </c>
      <c r="E1505" s="2">
        <v>0.94160359434525442</v>
      </c>
      <c r="F1505" s="2">
        <v>12</v>
      </c>
      <c r="G1505" s="3">
        <v>4.3990024589832977E-2</v>
      </c>
    </row>
    <row r="1506" spans="1:7" x14ac:dyDescent="0.25">
      <c r="A1506" s="2">
        <v>2014</v>
      </c>
      <c r="B1506" s="2" t="s">
        <v>1239</v>
      </c>
      <c r="C1506" s="2">
        <v>178.10281595999999</v>
      </c>
      <c r="D1506" s="2">
        <v>178.10281595999999</v>
      </c>
      <c r="E1506" s="2">
        <v>0.94160359434525431</v>
      </c>
      <c r="F1506" s="2">
        <v>2</v>
      </c>
      <c r="G1506" s="3">
        <v>6.2842892271189965E-3</v>
      </c>
    </row>
    <row r="1507" spans="1:7" x14ac:dyDescent="0.25">
      <c r="A1507" s="2">
        <v>2014</v>
      </c>
      <c r="B1507" s="2" t="s">
        <v>1240</v>
      </c>
      <c r="C1507" s="2">
        <v>2415.2620135000002</v>
      </c>
      <c r="D1507" s="2">
        <v>2415.2620135000002</v>
      </c>
      <c r="E1507" s="2">
        <v>0.94160359434525431</v>
      </c>
      <c r="F1507" s="2">
        <v>1</v>
      </c>
      <c r="G1507" s="3">
        <v>6.2842892271189965E-3</v>
      </c>
    </row>
    <row r="1508" spans="1:7" x14ac:dyDescent="0.25">
      <c r="A1508" s="2">
        <v>2014</v>
      </c>
      <c r="B1508" s="2" t="s">
        <v>1241</v>
      </c>
      <c r="C1508" s="2">
        <v>552.86357738000004</v>
      </c>
      <c r="D1508" s="2">
        <v>552.86357738000004</v>
      </c>
      <c r="E1508" s="2">
        <v>1.1658836340764605</v>
      </c>
      <c r="F1508" s="2">
        <v>15</v>
      </c>
      <c r="G1508" s="3">
        <v>20.324986156355948</v>
      </c>
    </row>
    <row r="1509" spans="1:7" x14ac:dyDescent="0.25">
      <c r="A1509" s="2">
        <v>2014</v>
      </c>
      <c r="B1509" s="2" t="s">
        <v>1242</v>
      </c>
      <c r="C1509" s="2">
        <v>2152.4048412000002</v>
      </c>
      <c r="D1509" s="2">
        <v>2152.4048412000002</v>
      </c>
      <c r="E1509" s="2">
        <v>0.94160359434525442</v>
      </c>
      <c r="F1509" s="2">
        <v>24</v>
      </c>
      <c r="G1509" s="3">
        <v>0.13197007376949893</v>
      </c>
    </row>
    <row r="1510" spans="1:7" x14ac:dyDescent="0.25">
      <c r="A1510" s="2">
        <v>2014</v>
      </c>
      <c r="B1510" s="2" t="s">
        <v>1243</v>
      </c>
      <c r="C1510" s="2">
        <v>1592.3859321</v>
      </c>
      <c r="D1510" s="2">
        <v>1592.3859321</v>
      </c>
      <c r="E1510" s="2">
        <v>0.94160359434525431</v>
      </c>
      <c r="F1510" s="2">
        <v>2</v>
      </c>
      <c r="G1510" s="3">
        <v>1.2568578454237993E-2</v>
      </c>
    </row>
    <row r="1511" spans="1:7" x14ac:dyDescent="0.25">
      <c r="A1511" s="2">
        <v>2014</v>
      </c>
      <c r="B1511" s="2" t="s">
        <v>1244</v>
      </c>
      <c r="C1511" s="2">
        <v>1592.3859321</v>
      </c>
      <c r="D1511" s="2">
        <v>1592.3859321</v>
      </c>
      <c r="E1511" s="2">
        <v>0.94160359434525442</v>
      </c>
      <c r="F1511" s="2">
        <v>4</v>
      </c>
      <c r="G1511" s="3">
        <v>3.1421446135594985E-2</v>
      </c>
    </row>
    <row r="1512" spans="1:7" x14ac:dyDescent="0.25">
      <c r="A1512" s="2">
        <v>2014</v>
      </c>
      <c r="B1512" s="2" t="s">
        <v>1245</v>
      </c>
      <c r="C1512" s="2">
        <v>2123.1812427999998</v>
      </c>
      <c r="D1512" s="2">
        <v>2123.1812427999998</v>
      </c>
      <c r="E1512" s="2">
        <v>0.94160359434525442</v>
      </c>
      <c r="F1512" s="2">
        <v>12</v>
      </c>
      <c r="G1512" s="3">
        <v>3.7705735362713981E-2</v>
      </c>
    </row>
    <row r="1513" spans="1:7" x14ac:dyDescent="0.25">
      <c r="A1513" s="2">
        <v>2014</v>
      </c>
      <c r="B1513" s="2" t="s">
        <v>1246</v>
      </c>
      <c r="C1513" s="2">
        <v>772.45035210000003</v>
      </c>
      <c r="D1513" s="2">
        <v>772.45035210000003</v>
      </c>
      <c r="E1513" s="2">
        <v>0.94160359434525431</v>
      </c>
      <c r="F1513" s="2">
        <v>2</v>
      </c>
      <c r="G1513" s="3">
        <v>2.5137156908475986E-2</v>
      </c>
    </row>
    <row r="1514" spans="1:7" x14ac:dyDescent="0.25">
      <c r="A1514" s="2">
        <v>2014</v>
      </c>
      <c r="B1514" s="2" t="s">
        <v>1247</v>
      </c>
      <c r="C1514" s="2">
        <v>772.45035210000003</v>
      </c>
      <c r="D1514" s="2">
        <v>772.45035210000003</v>
      </c>
      <c r="E1514" s="2">
        <v>0.94160359434525442</v>
      </c>
      <c r="F1514" s="2">
        <v>4</v>
      </c>
      <c r="G1514" s="3">
        <v>5.6558603044070968E-2</v>
      </c>
    </row>
    <row r="1515" spans="1:7" x14ac:dyDescent="0.25">
      <c r="A1515" s="2">
        <v>2014</v>
      </c>
      <c r="B1515" s="2" t="s">
        <v>1248</v>
      </c>
      <c r="C1515" s="2">
        <v>772.45035210000003</v>
      </c>
      <c r="D1515" s="2">
        <v>772.45035210000003</v>
      </c>
      <c r="E1515" s="2">
        <v>0.94160359434525442</v>
      </c>
      <c r="F1515" s="2">
        <v>4</v>
      </c>
      <c r="G1515" s="3">
        <v>7.5411470725427962E-2</v>
      </c>
    </row>
    <row r="1516" spans="1:7" x14ac:dyDescent="0.25">
      <c r="A1516" s="2">
        <v>2014</v>
      </c>
      <c r="B1516" s="2" t="s">
        <v>1249</v>
      </c>
      <c r="C1516" s="2">
        <v>772.45035210000003</v>
      </c>
      <c r="D1516" s="2">
        <v>772.45035210000003</v>
      </c>
      <c r="E1516" s="2">
        <v>0.94160359434525442</v>
      </c>
      <c r="F1516" s="2">
        <v>4</v>
      </c>
      <c r="G1516" s="3">
        <v>3.1421446135594985E-2</v>
      </c>
    </row>
    <row r="1517" spans="1:7" x14ac:dyDescent="0.25">
      <c r="A1517" s="2">
        <v>2014</v>
      </c>
      <c r="B1517" s="2" t="s">
        <v>1250</v>
      </c>
      <c r="C1517" s="2">
        <v>1766.9422936000001</v>
      </c>
      <c r="D1517" s="2">
        <v>1766.9422936000001</v>
      </c>
      <c r="E1517" s="2">
        <v>0.94160359434525442</v>
      </c>
      <c r="F1517" s="2">
        <v>10</v>
      </c>
      <c r="G1517" s="3">
        <v>0.25137156908475988</v>
      </c>
    </row>
    <row r="1518" spans="1:7" x14ac:dyDescent="0.25">
      <c r="A1518" s="2">
        <v>2014</v>
      </c>
      <c r="B1518" s="2" t="s">
        <v>1997</v>
      </c>
      <c r="C1518" s="2">
        <v>772.45035210000003</v>
      </c>
      <c r="D1518" s="2">
        <v>772.45035210000003</v>
      </c>
      <c r="E1518" s="2">
        <v>0.94160359434525431</v>
      </c>
      <c r="F1518" s="2">
        <v>2</v>
      </c>
      <c r="G1518" s="3">
        <v>1.2568578454237993E-2</v>
      </c>
    </row>
    <row r="1519" spans="1:7" x14ac:dyDescent="0.25">
      <c r="A1519" s="2">
        <v>2014</v>
      </c>
      <c r="B1519" s="2" t="s">
        <v>1251</v>
      </c>
      <c r="C1519" s="2">
        <v>464.74755542999998</v>
      </c>
      <c r="D1519" s="2">
        <v>464.74755542999998</v>
      </c>
      <c r="E1519" s="2">
        <v>1.5909912574001761</v>
      </c>
      <c r="F1519" s="2">
        <v>9</v>
      </c>
      <c r="G1519" s="3">
        <v>17.169794745813569</v>
      </c>
    </row>
    <row r="1520" spans="1:7" x14ac:dyDescent="0.25">
      <c r="A1520" s="2">
        <v>2014</v>
      </c>
      <c r="B1520" s="2" t="s">
        <v>1252</v>
      </c>
      <c r="C1520" s="2">
        <v>1164.9351045000001</v>
      </c>
      <c r="D1520" s="2">
        <v>1164.9351045000001</v>
      </c>
      <c r="E1520" s="2">
        <v>0.94160359434525431</v>
      </c>
      <c r="F1520" s="2">
        <v>5</v>
      </c>
      <c r="G1520" s="3">
        <v>1.2568578454237993E-2</v>
      </c>
    </row>
    <row r="1521" spans="1:7" x14ac:dyDescent="0.25">
      <c r="A1521" s="2">
        <v>2014</v>
      </c>
      <c r="B1521" s="2" t="s">
        <v>1253</v>
      </c>
      <c r="C1521" s="2">
        <v>164.06742826999999</v>
      </c>
      <c r="D1521" s="2">
        <v>164.06742826999999</v>
      </c>
      <c r="E1521" s="2">
        <v>0.94160359434525442</v>
      </c>
      <c r="F1521" s="2">
        <v>9</v>
      </c>
      <c r="G1521" s="3">
        <v>0.28279301522035483</v>
      </c>
    </row>
    <row r="1522" spans="1:7" x14ac:dyDescent="0.25">
      <c r="A1522" s="2">
        <v>2014</v>
      </c>
      <c r="B1522" s="2" t="s">
        <v>1254</v>
      </c>
      <c r="C1522" s="2">
        <v>164.06742826999999</v>
      </c>
      <c r="D1522" s="2">
        <v>164.06742826999999</v>
      </c>
      <c r="E1522" s="2">
        <v>0.94160359434525431</v>
      </c>
      <c r="F1522" s="2">
        <v>1</v>
      </c>
      <c r="G1522" s="3">
        <v>6.2842892271189965E-3</v>
      </c>
    </row>
    <row r="1523" spans="1:7" x14ac:dyDescent="0.25">
      <c r="A1523" s="2">
        <v>2014</v>
      </c>
      <c r="B1523" s="2" t="s">
        <v>1255</v>
      </c>
      <c r="C1523" s="2">
        <v>164.06742826999999</v>
      </c>
      <c r="D1523" s="2">
        <v>164.06742826999999</v>
      </c>
      <c r="E1523" s="2">
        <v>0.94160359434525442</v>
      </c>
      <c r="F1523" s="2">
        <v>4</v>
      </c>
      <c r="G1523" s="3">
        <v>0.37705735362713977</v>
      </c>
    </row>
    <row r="1524" spans="1:7" x14ac:dyDescent="0.25">
      <c r="A1524" s="2">
        <v>2014</v>
      </c>
      <c r="B1524" s="2" t="s">
        <v>1256</v>
      </c>
      <c r="C1524" s="2">
        <v>243.10232078999999</v>
      </c>
      <c r="D1524" s="2">
        <v>243.10232078999999</v>
      </c>
      <c r="E1524" s="2">
        <v>0.94160359434525442</v>
      </c>
      <c r="F1524" s="2">
        <v>9</v>
      </c>
      <c r="G1524" s="3">
        <v>0.28279301522035483</v>
      </c>
    </row>
    <row r="1525" spans="1:7" x14ac:dyDescent="0.25">
      <c r="A1525" s="2">
        <v>2014</v>
      </c>
      <c r="B1525" s="2" t="s">
        <v>1257</v>
      </c>
      <c r="C1525" s="2">
        <v>344.30459619999999</v>
      </c>
      <c r="D1525" s="2">
        <v>344.30459619999999</v>
      </c>
      <c r="E1525" s="2">
        <v>0.94160359434525442</v>
      </c>
      <c r="F1525" s="2">
        <v>24</v>
      </c>
      <c r="G1525" s="3">
        <v>0.11311720608814194</v>
      </c>
    </row>
    <row r="1526" spans="1:7" x14ac:dyDescent="0.25">
      <c r="A1526" s="2">
        <v>2014</v>
      </c>
      <c r="B1526" s="2" t="s">
        <v>1258</v>
      </c>
      <c r="C1526" s="2">
        <v>546.70914702000005</v>
      </c>
      <c r="D1526" s="2">
        <v>546.70914702000005</v>
      </c>
      <c r="E1526" s="2">
        <v>0.94160359434525431</v>
      </c>
      <c r="F1526" s="2">
        <v>5</v>
      </c>
      <c r="G1526" s="3">
        <v>6.2842892271189965E-3</v>
      </c>
    </row>
    <row r="1527" spans="1:7" x14ac:dyDescent="0.25">
      <c r="A1527" s="2">
        <v>2014</v>
      </c>
      <c r="B1527" s="2" t="s">
        <v>1259</v>
      </c>
      <c r="C1527" s="2">
        <v>891.09691018000001</v>
      </c>
      <c r="D1527" s="2">
        <v>891.09691018000001</v>
      </c>
      <c r="E1527" s="2">
        <v>0.94160359434525431</v>
      </c>
      <c r="F1527" s="2">
        <v>2</v>
      </c>
      <c r="G1527" s="3">
        <v>6.2842892271189965E-3</v>
      </c>
    </row>
    <row r="1528" spans="1:7" x14ac:dyDescent="0.25">
      <c r="A1528" s="2">
        <v>2014</v>
      </c>
      <c r="B1528" s="2" t="s">
        <v>1260</v>
      </c>
      <c r="C1528" s="2">
        <v>198.30080636</v>
      </c>
      <c r="D1528" s="2">
        <v>198.30080636</v>
      </c>
      <c r="E1528" s="2">
        <v>0.94160359434525442</v>
      </c>
      <c r="F1528" s="2">
        <v>1</v>
      </c>
      <c r="G1528" s="3">
        <v>6.2842892271189971E-2</v>
      </c>
    </row>
    <row r="1529" spans="1:7" x14ac:dyDescent="0.25">
      <c r="A1529" s="2">
        <v>2014</v>
      </c>
      <c r="B1529" s="2" t="s">
        <v>1261</v>
      </c>
      <c r="C1529" s="2">
        <v>72.004360885999986</v>
      </c>
      <c r="D1529" s="2">
        <v>72.004360885999986</v>
      </c>
      <c r="E1529" s="2">
        <v>1.161183602663409</v>
      </c>
      <c r="F1529" s="2">
        <v>36</v>
      </c>
      <c r="G1529" s="3">
        <v>19.188528676813569</v>
      </c>
    </row>
    <row r="1530" spans="1:7" x14ac:dyDescent="0.25">
      <c r="A1530" s="2">
        <v>2014</v>
      </c>
      <c r="B1530" s="2" t="s">
        <v>1262</v>
      </c>
      <c r="C1530" s="2">
        <v>272.23596657000002</v>
      </c>
      <c r="D1530" s="2">
        <v>272.23596657000002</v>
      </c>
      <c r="E1530" s="2">
        <v>0.94160359434525431</v>
      </c>
      <c r="F1530" s="2">
        <v>2</v>
      </c>
      <c r="G1530" s="3">
        <v>6.2842892271189965E-3</v>
      </c>
    </row>
    <row r="1531" spans="1:7" x14ac:dyDescent="0.25">
      <c r="A1531" s="2">
        <v>2014</v>
      </c>
      <c r="B1531" s="2" t="s">
        <v>1263</v>
      </c>
      <c r="C1531" s="2">
        <v>272.23596657000002</v>
      </c>
      <c r="D1531" s="2">
        <v>272.23596657000002</v>
      </c>
      <c r="E1531" s="2">
        <v>1.0491872735801173</v>
      </c>
      <c r="F1531" s="2">
        <v>4</v>
      </c>
      <c r="G1531" s="3">
        <v>3.2456941048847598</v>
      </c>
    </row>
    <row r="1532" spans="1:7" x14ac:dyDescent="0.25">
      <c r="A1532" s="2">
        <v>2014</v>
      </c>
      <c r="B1532" s="2" t="s">
        <v>1264</v>
      </c>
      <c r="C1532" s="2">
        <v>977.82454935999999</v>
      </c>
      <c r="D1532" s="2">
        <v>977.82454935999999</v>
      </c>
      <c r="E1532" s="2">
        <v>0.94160359434525431</v>
      </c>
      <c r="F1532" s="2">
        <v>1</v>
      </c>
      <c r="G1532" s="3">
        <v>6.2842892271189965E-3</v>
      </c>
    </row>
    <row r="1533" spans="1:7" x14ac:dyDescent="0.25">
      <c r="A1533" s="2">
        <v>2014</v>
      </c>
      <c r="B1533" s="2" t="s">
        <v>1265</v>
      </c>
      <c r="C1533" s="2">
        <v>492.62053055000001</v>
      </c>
      <c r="D1533" s="2">
        <v>492.62053055000001</v>
      </c>
      <c r="E1533" s="2">
        <v>0.94160359434525431</v>
      </c>
      <c r="F1533" s="2">
        <v>2</v>
      </c>
      <c r="G1533" s="3">
        <v>6.2842892271189965E-3</v>
      </c>
    </row>
    <row r="1534" spans="1:7" x14ac:dyDescent="0.25">
      <c r="A1534" s="2">
        <v>2014</v>
      </c>
      <c r="B1534" s="2" t="s">
        <v>1266</v>
      </c>
      <c r="C1534" s="2">
        <v>492.62053055000001</v>
      </c>
      <c r="D1534" s="2">
        <v>492.62053055000001</v>
      </c>
      <c r="E1534" s="2">
        <v>0.94160359434525442</v>
      </c>
      <c r="F1534" s="2">
        <v>4</v>
      </c>
      <c r="G1534" s="3">
        <v>0.12568578454237994</v>
      </c>
    </row>
    <row r="1535" spans="1:7" x14ac:dyDescent="0.25">
      <c r="A1535" s="2">
        <v>2014</v>
      </c>
      <c r="B1535" s="2" t="s">
        <v>1267</v>
      </c>
      <c r="C1535" s="2">
        <v>1146.0092694</v>
      </c>
      <c r="D1535" s="2">
        <v>1146.0092694</v>
      </c>
      <c r="E1535" s="2">
        <v>0.94160359434525442</v>
      </c>
      <c r="F1535" s="2">
        <v>5</v>
      </c>
      <c r="G1535" s="3">
        <v>1.8852867681356991E-2</v>
      </c>
    </row>
    <row r="1536" spans="1:7" x14ac:dyDescent="0.25">
      <c r="A1536" s="2">
        <v>2014</v>
      </c>
      <c r="B1536" s="2" t="s">
        <v>1268</v>
      </c>
      <c r="C1536" s="2">
        <v>492.62053055000001</v>
      </c>
      <c r="D1536" s="2">
        <v>492.62053055000001</v>
      </c>
      <c r="E1536" s="2">
        <v>0.94160359434525442</v>
      </c>
      <c r="F1536" s="2">
        <v>4</v>
      </c>
      <c r="G1536" s="3">
        <v>0.15710723067797491</v>
      </c>
    </row>
    <row r="1537" spans="1:7" x14ac:dyDescent="0.25">
      <c r="A1537" s="2">
        <v>2014</v>
      </c>
      <c r="B1537" s="2" t="s">
        <v>1998</v>
      </c>
      <c r="C1537" s="2">
        <v>277.95588896999999</v>
      </c>
      <c r="D1537" s="2">
        <v>277.95588896999999</v>
      </c>
      <c r="E1537" s="2">
        <v>0.94160359434525431</v>
      </c>
      <c r="F1537" s="2">
        <v>3</v>
      </c>
      <c r="G1537" s="3">
        <v>6.2842892271189965E-3</v>
      </c>
    </row>
    <row r="1538" spans="1:7" x14ac:dyDescent="0.25">
      <c r="A1538" s="2">
        <v>2014</v>
      </c>
      <c r="B1538" s="2" t="s">
        <v>1269</v>
      </c>
      <c r="C1538" s="2">
        <v>277.95588896999999</v>
      </c>
      <c r="D1538" s="2">
        <v>277.95588896999999</v>
      </c>
      <c r="E1538" s="2">
        <v>0.94160359434525442</v>
      </c>
      <c r="F1538" s="2">
        <v>9</v>
      </c>
      <c r="G1538" s="3">
        <v>9.4264338406784942E-2</v>
      </c>
    </row>
    <row r="1539" spans="1:7" x14ac:dyDescent="0.25">
      <c r="A1539" s="2">
        <v>2014</v>
      </c>
      <c r="B1539" s="2" t="s">
        <v>1270</v>
      </c>
      <c r="C1539" s="2">
        <v>277.95588896999999</v>
      </c>
      <c r="D1539" s="2">
        <v>277.95588896999999</v>
      </c>
      <c r="E1539" s="2">
        <v>0.94160359434525442</v>
      </c>
      <c r="F1539" s="2">
        <v>4</v>
      </c>
      <c r="G1539" s="3">
        <v>0.62842892271189965</v>
      </c>
    </row>
    <row r="1540" spans="1:7" x14ac:dyDescent="0.25">
      <c r="A1540" s="2">
        <v>2014</v>
      </c>
      <c r="B1540" s="2" t="s">
        <v>1999</v>
      </c>
      <c r="C1540" s="2">
        <v>744.40264837999996</v>
      </c>
      <c r="D1540" s="2">
        <v>744.40264837999996</v>
      </c>
      <c r="E1540" s="2">
        <v>0.94160359434525431</v>
      </c>
      <c r="F1540" s="2">
        <v>2</v>
      </c>
      <c r="G1540" s="3">
        <v>6.2842892271189965E-3</v>
      </c>
    </row>
    <row r="1541" spans="1:7" x14ac:dyDescent="0.25">
      <c r="A1541" s="2">
        <v>2014</v>
      </c>
      <c r="B1541" s="2" t="s">
        <v>1271</v>
      </c>
      <c r="C1541" s="2">
        <v>744.40264837999996</v>
      </c>
      <c r="D1541" s="2">
        <v>744.40264837999996</v>
      </c>
      <c r="E1541" s="2">
        <v>0.94160359434525431</v>
      </c>
      <c r="F1541" s="2">
        <v>2</v>
      </c>
      <c r="G1541" s="3">
        <v>6.2842892271189965E-3</v>
      </c>
    </row>
    <row r="1542" spans="1:7" x14ac:dyDescent="0.25">
      <c r="A1542" s="2">
        <v>2014</v>
      </c>
      <c r="B1542" s="2" t="s">
        <v>1272</v>
      </c>
      <c r="C1542" s="2">
        <v>1343.0013134999999</v>
      </c>
      <c r="D1542" s="2">
        <v>1343.0013134999999</v>
      </c>
      <c r="E1542" s="2">
        <v>1.1464037633613633</v>
      </c>
      <c r="F1542" s="2">
        <v>2</v>
      </c>
      <c r="G1542" s="3">
        <v>1</v>
      </c>
    </row>
    <row r="1543" spans="1:7" x14ac:dyDescent="0.25">
      <c r="A1543" s="2">
        <v>2014</v>
      </c>
      <c r="B1543" s="2" t="s">
        <v>1273</v>
      </c>
      <c r="C1543" s="2">
        <v>1343.0013134999999</v>
      </c>
      <c r="D1543" s="2">
        <v>1343.0013134999999</v>
      </c>
      <c r="E1543" s="2">
        <v>0.94160359434525431</v>
      </c>
      <c r="F1543" s="2">
        <v>2</v>
      </c>
      <c r="G1543" s="3">
        <v>6.2842892271189965E-3</v>
      </c>
    </row>
    <row r="1544" spans="1:7" x14ac:dyDescent="0.25">
      <c r="A1544" s="2">
        <v>2014</v>
      </c>
      <c r="B1544" s="2" t="s">
        <v>2000</v>
      </c>
      <c r="C1544" s="2">
        <v>1343.0013134999999</v>
      </c>
      <c r="D1544" s="2">
        <v>1343.0013134999999</v>
      </c>
      <c r="E1544" s="2">
        <v>0.91174440052431882</v>
      </c>
      <c r="F1544" s="2">
        <v>2</v>
      </c>
      <c r="G1544" s="3">
        <v>3.0502743138169519</v>
      </c>
    </row>
    <row r="1545" spans="1:7" x14ac:dyDescent="0.25">
      <c r="A1545" s="2">
        <v>2014</v>
      </c>
      <c r="B1545" s="2" t="s">
        <v>1274</v>
      </c>
      <c r="C1545" s="2">
        <v>302.95962951000001</v>
      </c>
      <c r="D1545" s="2">
        <v>302.95962951000001</v>
      </c>
      <c r="E1545" s="2">
        <v>0.94160359434525442</v>
      </c>
      <c r="F1545" s="2">
        <v>1</v>
      </c>
      <c r="G1545" s="3">
        <v>1.8852867681356991E-2</v>
      </c>
    </row>
    <row r="1546" spans="1:7" x14ac:dyDescent="0.25">
      <c r="A1546" s="2">
        <v>2014</v>
      </c>
      <c r="B1546" s="2" t="s">
        <v>1275</v>
      </c>
      <c r="C1546" s="2">
        <v>302.95962951000001</v>
      </c>
      <c r="D1546" s="2">
        <v>302.95962951000001</v>
      </c>
      <c r="E1546" s="2">
        <v>0.94160359434525431</v>
      </c>
      <c r="F1546" s="2">
        <v>1</v>
      </c>
      <c r="G1546" s="3">
        <v>6.2842892271189965E-3</v>
      </c>
    </row>
    <row r="1547" spans="1:7" x14ac:dyDescent="0.25">
      <c r="A1547" s="2">
        <v>2014</v>
      </c>
      <c r="B1547" s="2" t="s">
        <v>1276</v>
      </c>
      <c r="C1547" s="2">
        <v>302.95962951000001</v>
      </c>
      <c r="D1547" s="2">
        <v>302.95962951000001</v>
      </c>
      <c r="E1547" s="2">
        <v>0.94160359434525431</v>
      </c>
      <c r="F1547" s="2">
        <v>4</v>
      </c>
      <c r="G1547" s="3">
        <v>1.2568578454237993E-2</v>
      </c>
    </row>
    <row r="1548" spans="1:7" x14ac:dyDescent="0.25">
      <c r="A1548" s="2">
        <v>2014</v>
      </c>
      <c r="B1548" s="2" t="s">
        <v>1277</v>
      </c>
      <c r="C1548" s="2">
        <v>591.11943670000005</v>
      </c>
      <c r="D1548" s="2">
        <v>591.11943670000005</v>
      </c>
      <c r="E1548" s="2">
        <v>0.94160359434525431</v>
      </c>
      <c r="F1548" s="2">
        <v>1</v>
      </c>
      <c r="G1548" s="3">
        <v>6.2842892271189965E-3</v>
      </c>
    </row>
    <row r="1549" spans="1:7" x14ac:dyDescent="0.25">
      <c r="A1549" s="2">
        <v>2014</v>
      </c>
      <c r="B1549" s="2" t="s">
        <v>1278</v>
      </c>
      <c r="C1549" s="2">
        <v>591.11943670000005</v>
      </c>
      <c r="D1549" s="2">
        <v>591.11943670000005</v>
      </c>
      <c r="E1549" s="2">
        <v>0.94160359434525442</v>
      </c>
      <c r="F1549" s="2">
        <v>1</v>
      </c>
      <c r="G1549" s="3">
        <v>1.8852867681356991E-2</v>
      </c>
    </row>
    <row r="1550" spans="1:7" x14ac:dyDescent="0.25">
      <c r="A1550" s="2">
        <v>2014</v>
      </c>
      <c r="B1550" s="2" t="s">
        <v>1279</v>
      </c>
      <c r="C1550" s="2">
        <v>375.61461321000002</v>
      </c>
      <c r="D1550" s="2">
        <v>375.61461321000002</v>
      </c>
      <c r="E1550" s="2">
        <v>0.94160359434525442</v>
      </c>
      <c r="F1550" s="2">
        <v>4</v>
      </c>
      <c r="G1550" s="3">
        <v>3.7705735362713981E-2</v>
      </c>
    </row>
    <row r="1551" spans="1:7" x14ac:dyDescent="0.25">
      <c r="A1551" s="2">
        <v>2014</v>
      </c>
      <c r="B1551" s="2" t="s">
        <v>1280</v>
      </c>
      <c r="C1551" s="2">
        <v>511.37922587000003</v>
      </c>
      <c r="D1551" s="2">
        <v>511.37922587000003</v>
      </c>
      <c r="E1551" s="2">
        <v>0.94160359434525442</v>
      </c>
      <c r="F1551" s="2">
        <v>1</v>
      </c>
      <c r="G1551" s="3">
        <v>3.7705735362713981E-2</v>
      </c>
    </row>
    <row r="1552" spans="1:7" x14ac:dyDescent="0.25">
      <c r="A1552" s="2">
        <v>2014</v>
      </c>
      <c r="B1552" s="2" t="s">
        <v>1281</v>
      </c>
      <c r="C1552" s="2">
        <v>511.37922587000003</v>
      </c>
      <c r="D1552" s="2">
        <v>511.37922587000003</v>
      </c>
      <c r="E1552" s="2">
        <v>0.94160359434525431</v>
      </c>
      <c r="F1552" s="2">
        <v>4</v>
      </c>
      <c r="G1552" s="3">
        <v>1.2568578454237993E-2</v>
      </c>
    </row>
    <row r="1553" spans="1:7" x14ac:dyDescent="0.25">
      <c r="A1553" s="2">
        <v>2014</v>
      </c>
      <c r="B1553" s="2" t="s">
        <v>2001</v>
      </c>
      <c r="C1553" s="2">
        <v>511.37922587000003</v>
      </c>
      <c r="D1553" s="2">
        <v>511.37922587000003</v>
      </c>
      <c r="E1553" s="2">
        <v>0.94160359434525431</v>
      </c>
      <c r="F1553" s="2">
        <v>3</v>
      </c>
      <c r="G1553" s="3">
        <v>6.2842892271189965E-3</v>
      </c>
    </row>
    <row r="1554" spans="1:7" x14ac:dyDescent="0.25">
      <c r="A1554" s="2">
        <v>2014</v>
      </c>
      <c r="B1554" s="2" t="s">
        <v>1282</v>
      </c>
      <c r="C1554" s="2">
        <v>511.37922587000003</v>
      </c>
      <c r="D1554" s="2">
        <v>511.37922587000003</v>
      </c>
      <c r="E1554" s="2">
        <v>0.94160359434525431</v>
      </c>
      <c r="F1554" s="2">
        <v>1</v>
      </c>
      <c r="G1554" s="3">
        <v>6.2842892271189965E-3</v>
      </c>
    </row>
    <row r="1555" spans="1:7" x14ac:dyDescent="0.25">
      <c r="A1555" s="2">
        <v>2014</v>
      </c>
      <c r="B1555" s="2" t="s">
        <v>1283</v>
      </c>
      <c r="C1555" s="2">
        <v>511.37922587000003</v>
      </c>
      <c r="D1555" s="2">
        <v>511.37922587000003</v>
      </c>
      <c r="E1555" s="2">
        <v>0.94160359434525442</v>
      </c>
      <c r="F1555" s="2">
        <v>2</v>
      </c>
      <c r="G1555" s="3">
        <v>3.1421446135594985E-2</v>
      </c>
    </row>
    <row r="1556" spans="1:7" x14ac:dyDescent="0.25">
      <c r="A1556" s="2">
        <v>2014</v>
      </c>
      <c r="B1556" s="2" t="s">
        <v>1284</v>
      </c>
      <c r="C1556" s="2">
        <v>3.2893980704999999</v>
      </c>
      <c r="D1556" s="2">
        <v>3.2893980704999999</v>
      </c>
      <c r="E1556" s="2">
        <v>0.94160359434525442</v>
      </c>
      <c r="F1556" s="2">
        <v>2</v>
      </c>
      <c r="G1556" s="3">
        <v>0.31421446135594983</v>
      </c>
    </row>
    <row r="1557" spans="1:7" x14ac:dyDescent="0.25">
      <c r="A1557" s="2">
        <v>2014</v>
      </c>
      <c r="B1557" s="2" t="s">
        <v>1285</v>
      </c>
      <c r="C1557" s="2">
        <v>511.37922587000003</v>
      </c>
      <c r="D1557" s="2">
        <v>511.37922587000003</v>
      </c>
      <c r="E1557" s="2">
        <v>0.94160359434525442</v>
      </c>
      <c r="F1557" s="2">
        <v>4</v>
      </c>
      <c r="G1557" s="3">
        <v>4.3990024589832977E-2</v>
      </c>
    </row>
    <row r="1558" spans="1:7" x14ac:dyDescent="0.25">
      <c r="A1558" s="2">
        <v>2014</v>
      </c>
      <c r="B1558" s="2" t="s">
        <v>1287</v>
      </c>
      <c r="C1558" s="2">
        <v>663.97327590999998</v>
      </c>
      <c r="D1558" s="2">
        <v>663.97327590999998</v>
      </c>
      <c r="E1558" s="2">
        <v>1.4585147372763643</v>
      </c>
      <c r="F1558" s="2">
        <v>12</v>
      </c>
      <c r="G1558" s="3">
        <v>10.83850616335595</v>
      </c>
    </row>
    <row r="1559" spans="1:7" x14ac:dyDescent="0.25">
      <c r="A1559" s="2">
        <v>2014</v>
      </c>
      <c r="B1559" s="2" t="s">
        <v>1288</v>
      </c>
      <c r="C1559" s="2">
        <v>511.37922587000003</v>
      </c>
      <c r="D1559" s="2">
        <v>511.37922587000003</v>
      </c>
      <c r="E1559" s="2">
        <v>1.4837964282825751</v>
      </c>
      <c r="F1559" s="2">
        <v>25</v>
      </c>
      <c r="G1559" s="3">
        <v>7.9430961957711901</v>
      </c>
    </row>
    <row r="1560" spans="1:7" x14ac:dyDescent="0.25">
      <c r="A1560" s="2">
        <v>2014</v>
      </c>
      <c r="B1560" s="2" t="s">
        <v>1289</v>
      </c>
      <c r="C1560" s="2">
        <v>523.59321313999999</v>
      </c>
      <c r="D1560" s="2">
        <v>523.59321313999999</v>
      </c>
      <c r="E1560" s="2">
        <v>0.94160359434525431</v>
      </c>
      <c r="F1560" s="2">
        <v>4</v>
      </c>
      <c r="G1560" s="3">
        <v>5.0274313816951972E-2</v>
      </c>
    </row>
    <row r="1561" spans="1:7" x14ac:dyDescent="0.25">
      <c r="A1561" s="2">
        <v>2014</v>
      </c>
      <c r="B1561" s="2" t="s">
        <v>1290</v>
      </c>
      <c r="C1561" s="2">
        <v>121.67039798</v>
      </c>
      <c r="D1561" s="2">
        <v>121.67039798</v>
      </c>
      <c r="E1561" s="2">
        <v>0.94160359434525442</v>
      </c>
      <c r="F1561" s="2">
        <v>9</v>
      </c>
      <c r="G1561" s="3">
        <v>0.94264338406784953</v>
      </c>
    </row>
    <row r="1562" spans="1:7" x14ac:dyDescent="0.25">
      <c r="A1562" s="2">
        <v>2014</v>
      </c>
      <c r="B1562" s="2" t="s">
        <v>1291</v>
      </c>
      <c r="C1562" s="2">
        <v>326.24694038000001</v>
      </c>
      <c r="D1562" s="2">
        <v>326.24694038000001</v>
      </c>
      <c r="E1562" s="2">
        <v>0.94160359434525431</v>
      </c>
      <c r="F1562" s="2">
        <v>4</v>
      </c>
      <c r="G1562" s="3">
        <v>1.2568578454237993E-2</v>
      </c>
    </row>
    <row r="1563" spans="1:7" x14ac:dyDescent="0.25">
      <c r="A1563" s="2">
        <v>2014</v>
      </c>
      <c r="B1563" s="2" t="s">
        <v>1292</v>
      </c>
      <c r="C1563" s="2">
        <v>326.24694038000001</v>
      </c>
      <c r="D1563" s="2">
        <v>326.24694038000001</v>
      </c>
      <c r="E1563" s="2">
        <v>1.1974588482349029</v>
      </c>
      <c r="F1563" s="2">
        <v>9</v>
      </c>
      <c r="G1563" s="3">
        <v>2.0113205479355951</v>
      </c>
    </row>
    <row r="1564" spans="1:7" x14ac:dyDescent="0.25">
      <c r="A1564" s="2">
        <v>2014</v>
      </c>
      <c r="B1564" s="2" t="s">
        <v>1293</v>
      </c>
      <c r="C1564" s="2">
        <v>340.86796306999997</v>
      </c>
      <c r="D1564" s="2">
        <v>340.86796306999997</v>
      </c>
      <c r="E1564" s="2">
        <v>0.94160359434525442</v>
      </c>
      <c r="F1564" s="2">
        <v>9</v>
      </c>
      <c r="G1564" s="3">
        <v>1.8852867681356991E-2</v>
      </c>
    </row>
    <row r="1565" spans="1:7" x14ac:dyDescent="0.25">
      <c r="A1565" s="2">
        <v>2014</v>
      </c>
      <c r="B1565" s="2" t="s">
        <v>2002</v>
      </c>
      <c r="C1565" s="2">
        <v>111.60429763</v>
      </c>
      <c r="D1565" s="2">
        <v>111.60429763</v>
      </c>
      <c r="E1565" s="2">
        <v>0.94160359434525431</v>
      </c>
      <c r="F1565" s="2">
        <v>3</v>
      </c>
      <c r="G1565" s="3">
        <v>1.2568578454237993E-2</v>
      </c>
    </row>
    <row r="1566" spans="1:7" x14ac:dyDescent="0.25">
      <c r="A1566" s="2">
        <v>2014</v>
      </c>
      <c r="B1566" s="2" t="s">
        <v>1294</v>
      </c>
      <c r="C1566" s="2">
        <v>102.3622605</v>
      </c>
      <c r="D1566" s="2">
        <v>102.3622605</v>
      </c>
      <c r="E1566" s="2">
        <v>0.94160359434525431</v>
      </c>
      <c r="F1566" s="2">
        <v>4</v>
      </c>
      <c r="G1566" s="3">
        <v>6.9127181498308959E-2</v>
      </c>
    </row>
    <row r="1567" spans="1:7" x14ac:dyDescent="0.25">
      <c r="A1567" s="2">
        <v>2014</v>
      </c>
      <c r="B1567" s="2" t="s">
        <v>1295</v>
      </c>
      <c r="C1567" s="2">
        <v>102.3622605</v>
      </c>
      <c r="D1567" s="2">
        <v>102.3622605</v>
      </c>
      <c r="E1567" s="2">
        <v>0.94160359434525431</v>
      </c>
      <c r="F1567" s="2">
        <v>2</v>
      </c>
      <c r="G1567" s="3">
        <v>6.2842892271189965E-3</v>
      </c>
    </row>
    <row r="1568" spans="1:7" x14ac:dyDescent="0.25">
      <c r="A1568" s="2">
        <v>2014</v>
      </c>
      <c r="B1568" s="2" t="s">
        <v>2003</v>
      </c>
      <c r="C1568" s="2">
        <v>102.3622605</v>
      </c>
      <c r="D1568" s="2">
        <v>102.3622605</v>
      </c>
      <c r="E1568" s="2">
        <v>0.94160359434525431</v>
      </c>
      <c r="F1568" s="2">
        <v>2</v>
      </c>
      <c r="G1568" s="3">
        <v>2.5137156908475986E-2</v>
      </c>
    </row>
    <row r="1569" spans="1:7" x14ac:dyDescent="0.25">
      <c r="A1569" s="2">
        <v>2014</v>
      </c>
      <c r="B1569" s="2" t="s">
        <v>1296</v>
      </c>
      <c r="C1569" s="2">
        <v>263.16613423000001</v>
      </c>
      <c r="D1569" s="2">
        <v>263.16613423000001</v>
      </c>
      <c r="E1569" s="2">
        <v>0.94160359434525442</v>
      </c>
      <c r="F1569" s="2">
        <v>3</v>
      </c>
      <c r="G1569" s="3">
        <v>0.15082294145085592</v>
      </c>
    </row>
    <row r="1570" spans="1:7" x14ac:dyDescent="0.25">
      <c r="A1570" s="2">
        <v>2014</v>
      </c>
      <c r="B1570" s="2" t="s">
        <v>1297</v>
      </c>
      <c r="C1570" s="2">
        <v>1659.7287744</v>
      </c>
      <c r="D1570" s="2">
        <v>1659.7287744</v>
      </c>
      <c r="E1570" s="2">
        <v>0.94160359434525431</v>
      </c>
      <c r="F1570" s="2">
        <v>2</v>
      </c>
      <c r="G1570" s="3">
        <v>6.2842892271189965E-3</v>
      </c>
    </row>
    <row r="1571" spans="1:7" x14ac:dyDescent="0.25">
      <c r="A1571" s="2">
        <v>2014</v>
      </c>
      <c r="B1571" s="2" t="s">
        <v>1298</v>
      </c>
      <c r="C1571" s="2">
        <v>1052.5921478</v>
      </c>
      <c r="D1571" s="2">
        <v>1052.5921478</v>
      </c>
      <c r="E1571" s="2">
        <v>0.94160359434525442</v>
      </c>
      <c r="F1571" s="2">
        <v>5</v>
      </c>
      <c r="G1571" s="3">
        <v>3.1421446135594985E-2</v>
      </c>
    </row>
    <row r="1572" spans="1:7" x14ac:dyDescent="0.25">
      <c r="A1572" s="2">
        <v>2014</v>
      </c>
      <c r="B1572" s="2" t="s">
        <v>1299</v>
      </c>
      <c r="C1572" s="2">
        <v>850.21327220000001</v>
      </c>
      <c r="D1572" s="2">
        <v>850.21327220000001</v>
      </c>
      <c r="E1572" s="2">
        <v>0.94160359434525442</v>
      </c>
      <c r="F1572" s="2">
        <v>3</v>
      </c>
      <c r="G1572" s="3">
        <v>1.8852867681356991E-2</v>
      </c>
    </row>
    <row r="1573" spans="1:7" x14ac:dyDescent="0.25">
      <c r="A1573" s="2">
        <v>2014</v>
      </c>
      <c r="B1573" s="2" t="s">
        <v>1300</v>
      </c>
      <c r="C1573" s="2">
        <v>850.21327220000001</v>
      </c>
      <c r="D1573" s="2">
        <v>850.21327220000001</v>
      </c>
      <c r="E1573" s="2">
        <v>0.94160359434525442</v>
      </c>
      <c r="F1573" s="2">
        <v>5</v>
      </c>
      <c r="G1573" s="3">
        <v>1.8852867681356991E-2</v>
      </c>
    </row>
    <row r="1574" spans="1:7" x14ac:dyDescent="0.25">
      <c r="A1574" s="2">
        <v>2014</v>
      </c>
      <c r="B1574" s="2" t="s">
        <v>1301</v>
      </c>
      <c r="C1574" s="2">
        <v>98.301934927999994</v>
      </c>
      <c r="D1574" s="2">
        <v>98.301934927999994</v>
      </c>
      <c r="E1574" s="2">
        <v>0.94160359434525431</v>
      </c>
      <c r="F1574" s="2">
        <v>2</v>
      </c>
      <c r="G1574" s="3">
        <v>6.2842892271189965E-3</v>
      </c>
    </row>
    <row r="1575" spans="1:7" x14ac:dyDescent="0.25">
      <c r="A1575" s="2">
        <v>2014</v>
      </c>
      <c r="B1575" s="2" t="s">
        <v>1302</v>
      </c>
      <c r="C1575" s="2">
        <v>98.301934927999994</v>
      </c>
      <c r="D1575" s="2">
        <v>98.301934927999994</v>
      </c>
      <c r="E1575" s="2">
        <v>1.1648860246346329</v>
      </c>
      <c r="F1575" s="2">
        <v>2</v>
      </c>
      <c r="G1575" s="3">
        <v>1.9999752706355951</v>
      </c>
    </row>
    <row r="1576" spans="1:7" x14ac:dyDescent="0.25">
      <c r="A1576" s="2">
        <v>2014</v>
      </c>
      <c r="B1576" s="2" t="s">
        <v>2004</v>
      </c>
      <c r="C1576" s="2">
        <v>98.301934927999994</v>
      </c>
      <c r="D1576" s="2">
        <v>98.301934927999994</v>
      </c>
      <c r="E1576" s="2">
        <v>0.94160359434525431</v>
      </c>
      <c r="F1576" s="2">
        <v>3</v>
      </c>
      <c r="G1576" s="3">
        <v>1.2568578454237993E-2</v>
      </c>
    </row>
    <row r="1577" spans="1:7" x14ac:dyDescent="0.25">
      <c r="A1577" s="2">
        <v>2014</v>
      </c>
      <c r="B1577" s="2" t="s">
        <v>1303</v>
      </c>
      <c r="C1577" s="2">
        <v>98.301934927999994</v>
      </c>
      <c r="D1577" s="2">
        <v>98.301934927999994</v>
      </c>
      <c r="E1577" s="2">
        <v>0.94160359434525431</v>
      </c>
      <c r="F1577" s="2">
        <v>4</v>
      </c>
      <c r="G1577" s="3">
        <v>6.2842892271189965E-3</v>
      </c>
    </row>
    <row r="1578" spans="1:7" x14ac:dyDescent="0.25">
      <c r="A1578" s="2">
        <v>2014</v>
      </c>
      <c r="B1578" s="2" t="s">
        <v>1304</v>
      </c>
      <c r="C1578" s="2">
        <v>117.50332324999999</v>
      </c>
      <c r="D1578" s="2">
        <v>117.50332324999999</v>
      </c>
      <c r="E1578" s="2">
        <v>0.94160359434525442</v>
      </c>
      <c r="F1578" s="2">
        <v>12</v>
      </c>
      <c r="G1578" s="3">
        <v>0.22623441217628387</v>
      </c>
    </row>
    <row r="1579" spans="1:7" x14ac:dyDescent="0.25">
      <c r="A1579" s="2">
        <v>2014</v>
      </c>
      <c r="B1579" s="2" t="s">
        <v>1305</v>
      </c>
      <c r="C1579" s="2">
        <v>213.51026483000001</v>
      </c>
      <c r="D1579" s="2">
        <v>213.51026483000001</v>
      </c>
      <c r="E1579" s="2">
        <v>0.94160359434525442</v>
      </c>
      <c r="F1579" s="2">
        <v>3</v>
      </c>
      <c r="G1579" s="3">
        <v>7.5411470725427962E-2</v>
      </c>
    </row>
    <row r="1580" spans="1:7" x14ac:dyDescent="0.25">
      <c r="A1580" s="2">
        <v>2014</v>
      </c>
      <c r="B1580" s="2" t="s">
        <v>1306</v>
      </c>
      <c r="C1580" s="2">
        <v>98.301934927999994</v>
      </c>
      <c r="D1580" s="2">
        <v>98.301934927999994</v>
      </c>
      <c r="E1580" s="2">
        <v>0.94160359434525442</v>
      </c>
      <c r="F1580" s="2">
        <v>2</v>
      </c>
      <c r="G1580" s="3">
        <v>1.8852867681356991E-2</v>
      </c>
    </row>
    <row r="1581" spans="1:7" x14ac:dyDescent="0.25">
      <c r="A1581" s="2">
        <v>2014</v>
      </c>
      <c r="B1581" s="2" t="s">
        <v>1307</v>
      </c>
      <c r="C1581" s="2">
        <v>503.67768411999998</v>
      </c>
      <c r="D1581" s="2">
        <v>503.67768411999998</v>
      </c>
      <c r="E1581" s="2">
        <v>1.2103021553726667</v>
      </c>
      <c r="F1581" s="2">
        <v>4</v>
      </c>
      <c r="G1581" s="3">
        <v>3.17932273021357</v>
      </c>
    </row>
    <row r="1582" spans="1:7" x14ac:dyDescent="0.25">
      <c r="A1582" s="2">
        <v>2014</v>
      </c>
      <c r="B1582" s="2" t="s">
        <v>1308</v>
      </c>
      <c r="C1582" s="2">
        <v>97.545466464</v>
      </c>
      <c r="D1582" s="2">
        <v>97.545466464</v>
      </c>
      <c r="E1582" s="2">
        <v>0.94160359434525442</v>
      </c>
      <c r="F1582" s="2">
        <v>4</v>
      </c>
      <c r="G1582" s="3">
        <v>0.15082294145085592</v>
      </c>
    </row>
    <row r="1583" spans="1:7" x14ac:dyDescent="0.25">
      <c r="A1583" s="2">
        <v>2014</v>
      </c>
      <c r="B1583" s="2" t="s">
        <v>1309</v>
      </c>
      <c r="C1583" s="2">
        <v>97.545466464</v>
      </c>
      <c r="D1583" s="2">
        <v>97.545466464</v>
      </c>
      <c r="E1583" s="2">
        <v>0.94160359434525442</v>
      </c>
      <c r="F1583" s="2">
        <v>16</v>
      </c>
      <c r="G1583" s="3">
        <v>0.37705735362713977</v>
      </c>
    </row>
    <row r="1584" spans="1:7" x14ac:dyDescent="0.25">
      <c r="A1584" s="2">
        <v>2014</v>
      </c>
      <c r="B1584" s="2" t="s">
        <v>1310</v>
      </c>
      <c r="C1584" s="2">
        <v>15.905890499</v>
      </c>
      <c r="D1584" s="2">
        <v>15.905890499</v>
      </c>
      <c r="E1584" s="2">
        <v>0.94160359434525442</v>
      </c>
      <c r="F1584" s="2">
        <v>2</v>
      </c>
      <c r="G1584" s="3">
        <v>1.8852867681356991E-2</v>
      </c>
    </row>
    <row r="1585" spans="1:7" x14ac:dyDescent="0.25">
      <c r="A1585" s="2">
        <v>2014</v>
      </c>
      <c r="B1585" s="2" t="s">
        <v>1311</v>
      </c>
      <c r="C1585" s="2">
        <v>15.905890499</v>
      </c>
      <c r="D1585" s="2">
        <v>15.905890499</v>
      </c>
      <c r="E1585" s="2">
        <v>0.94160359434525442</v>
      </c>
      <c r="F1585" s="2">
        <v>6</v>
      </c>
      <c r="G1585" s="3">
        <v>4.3990024589832977E-2</v>
      </c>
    </row>
    <row r="1586" spans="1:7" x14ac:dyDescent="0.25">
      <c r="A1586" s="2">
        <v>2014</v>
      </c>
      <c r="B1586" s="2" t="s">
        <v>2005</v>
      </c>
      <c r="C1586" s="2">
        <v>15.905890499</v>
      </c>
      <c r="D1586" s="2">
        <v>15.905890499</v>
      </c>
      <c r="E1586" s="2">
        <v>1.0993375730941801</v>
      </c>
      <c r="F1586" s="2">
        <v>5</v>
      </c>
      <c r="G1586" s="3">
        <v>1.0188528676813571</v>
      </c>
    </row>
    <row r="1587" spans="1:7" x14ac:dyDescent="0.25">
      <c r="A1587" s="2">
        <v>2014</v>
      </c>
      <c r="B1587" s="2" t="s">
        <v>1312</v>
      </c>
      <c r="C1587" s="2">
        <v>371.41966101999998</v>
      </c>
      <c r="D1587" s="2">
        <v>371.41966101999998</v>
      </c>
      <c r="E1587" s="2">
        <v>0.94160359434525442</v>
      </c>
      <c r="F1587" s="2">
        <v>9</v>
      </c>
      <c r="G1587" s="3">
        <v>3.7705735362713981E-2</v>
      </c>
    </row>
    <row r="1588" spans="1:7" x14ac:dyDescent="0.25">
      <c r="A1588" s="2">
        <v>2014</v>
      </c>
      <c r="B1588" s="2" t="s">
        <v>1313</v>
      </c>
      <c r="C1588" s="2">
        <v>371.41966101999998</v>
      </c>
      <c r="D1588" s="2">
        <v>371.41966101999998</v>
      </c>
      <c r="E1588" s="2">
        <v>0.94160359434525431</v>
      </c>
      <c r="F1588" s="2">
        <v>2</v>
      </c>
      <c r="G1588" s="3">
        <v>1.2568578454237993E-2</v>
      </c>
    </row>
    <row r="1589" spans="1:7" x14ac:dyDescent="0.25">
      <c r="A1589" s="2">
        <v>2014</v>
      </c>
      <c r="B1589" s="2" t="s">
        <v>1314</v>
      </c>
      <c r="C1589" s="2">
        <v>702.14155206999999</v>
      </c>
      <c r="D1589" s="2">
        <v>702.14155206999999</v>
      </c>
      <c r="E1589" s="2">
        <v>0.94160359434525442</v>
      </c>
      <c r="F1589" s="2">
        <v>2</v>
      </c>
      <c r="G1589" s="3">
        <v>3.7705735362713981E-2</v>
      </c>
    </row>
    <row r="1590" spans="1:7" x14ac:dyDescent="0.25">
      <c r="A1590" s="2">
        <v>2014</v>
      </c>
      <c r="B1590" s="2" t="s">
        <v>1315</v>
      </c>
      <c r="C1590" s="2">
        <v>1363.5853342</v>
      </c>
      <c r="D1590" s="2">
        <v>1363.5853342</v>
      </c>
      <c r="E1590" s="2">
        <v>0.94160359434525442</v>
      </c>
      <c r="F1590" s="2">
        <v>4</v>
      </c>
      <c r="G1590" s="3">
        <v>1.8852867681356991E-2</v>
      </c>
    </row>
    <row r="1591" spans="1:7" x14ac:dyDescent="0.25">
      <c r="A1591" s="2">
        <v>2014</v>
      </c>
      <c r="B1591" s="2" t="s">
        <v>1316</v>
      </c>
      <c r="C1591" s="2">
        <v>371.41966101999998</v>
      </c>
      <c r="D1591" s="2">
        <v>371.41966101999998</v>
      </c>
      <c r="E1591" s="2">
        <v>0.94160359434525442</v>
      </c>
      <c r="F1591" s="2">
        <v>16</v>
      </c>
      <c r="G1591" s="3">
        <v>0.17596009835933191</v>
      </c>
    </row>
    <row r="1592" spans="1:7" x14ac:dyDescent="0.25">
      <c r="A1592" s="2">
        <v>2014</v>
      </c>
      <c r="B1592" s="2" t="s">
        <v>1317</v>
      </c>
      <c r="C1592" s="2">
        <v>371.41966101999998</v>
      </c>
      <c r="D1592" s="2">
        <v>371.41966101999998</v>
      </c>
      <c r="E1592" s="2">
        <v>0.94160359434525431</v>
      </c>
      <c r="F1592" s="2">
        <v>3</v>
      </c>
      <c r="G1592" s="3">
        <v>2.5137156908475986E-2</v>
      </c>
    </row>
    <row r="1593" spans="1:7" x14ac:dyDescent="0.25">
      <c r="A1593" s="2">
        <v>2014</v>
      </c>
      <c r="B1593" s="2" t="s">
        <v>1318</v>
      </c>
      <c r="C1593" s="2">
        <v>180.13157627000001</v>
      </c>
      <c r="D1593" s="2">
        <v>180.13157627000001</v>
      </c>
      <c r="E1593" s="2">
        <v>0.94160359434525442</v>
      </c>
      <c r="F1593" s="2">
        <v>5</v>
      </c>
      <c r="G1593" s="3">
        <v>9.4264338406784942E-2</v>
      </c>
    </row>
    <row r="1594" spans="1:7" x14ac:dyDescent="0.25">
      <c r="A1594" s="2">
        <v>2014</v>
      </c>
      <c r="B1594" s="2" t="s">
        <v>1319</v>
      </c>
      <c r="C1594" s="2">
        <v>68.584531233999996</v>
      </c>
      <c r="D1594" s="2">
        <v>68.584531233999996</v>
      </c>
      <c r="E1594" s="2">
        <v>0.94160359434525442</v>
      </c>
      <c r="F1594" s="2">
        <v>4</v>
      </c>
      <c r="G1594" s="3">
        <v>7.5411470725427962E-2</v>
      </c>
    </row>
    <row r="1595" spans="1:7" x14ac:dyDescent="0.25">
      <c r="A1595" s="2">
        <v>2014</v>
      </c>
      <c r="B1595" s="2" t="s">
        <v>1320</v>
      </c>
      <c r="C1595" s="2">
        <v>68.584531233999996</v>
      </c>
      <c r="D1595" s="2">
        <v>68.584531233999996</v>
      </c>
      <c r="E1595" s="2">
        <v>0.94160359434525442</v>
      </c>
      <c r="F1595" s="2">
        <v>9</v>
      </c>
      <c r="G1595" s="3">
        <v>0.34563590749154482</v>
      </c>
    </row>
    <row r="1596" spans="1:7" x14ac:dyDescent="0.25">
      <c r="A1596" s="2">
        <v>2014</v>
      </c>
      <c r="B1596" s="2" t="s">
        <v>2006</v>
      </c>
      <c r="C1596" s="2">
        <v>96.471292493000007</v>
      </c>
      <c r="D1596" s="2">
        <v>96.471292493000007</v>
      </c>
      <c r="E1596" s="2">
        <v>0.94160359434525442</v>
      </c>
      <c r="F1596" s="2">
        <v>4</v>
      </c>
      <c r="G1596" s="3">
        <v>9.4264338406784942E-2</v>
      </c>
    </row>
    <row r="1597" spans="1:7" x14ac:dyDescent="0.25">
      <c r="A1597" s="2">
        <v>2014</v>
      </c>
      <c r="B1597" s="2" t="s">
        <v>1321</v>
      </c>
      <c r="C1597" s="2">
        <v>36.227678028000007</v>
      </c>
      <c r="D1597" s="2">
        <v>36.227678028000007</v>
      </c>
      <c r="E1597" s="2">
        <v>0.94160359434525442</v>
      </c>
      <c r="F1597" s="2">
        <v>36</v>
      </c>
      <c r="G1597" s="3">
        <v>8.7980049179665953E-2</v>
      </c>
    </row>
    <row r="1598" spans="1:7" x14ac:dyDescent="0.25">
      <c r="A1598" s="2">
        <v>2014</v>
      </c>
      <c r="B1598" s="2" t="s">
        <v>1322</v>
      </c>
      <c r="C1598" s="2">
        <v>1419.5335994</v>
      </c>
      <c r="D1598" s="2">
        <v>1419.5335994</v>
      </c>
      <c r="E1598" s="2">
        <v>0.94160359434525431</v>
      </c>
      <c r="F1598" s="2">
        <v>3</v>
      </c>
      <c r="G1598" s="3">
        <v>2.5137156908475986E-2</v>
      </c>
    </row>
    <row r="1599" spans="1:7" x14ac:dyDescent="0.25">
      <c r="A1599" s="2">
        <v>2014</v>
      </c>
      <c r="B1599" s="2" t="s">
        <v>1323</v>
      </c>
      <c r="C1599" s="2">
        <v>187.34364993</v>
      </c>
      <c r="D1599" s="2">
        <v>187.34364993</v>
      </c>
      <c r="E1599" s="2">
        <v>1.2164369198758849</v>
      </c>
      <c r="F1599" s="2">
        <v>36</v>
      </c>
      <c r="G1599" s="3">
        <v>3.0377057353627142</v>
      </c>
    </row>
    <row r="1600" spans="1:7" x14ac:dyDescent="0.25">
      <c r="A1600" s="2">
        <v>2014</v>
      </c>
      <c r="B1600" s="2" t="s">
        <v>1324</v>
      </c>
      <c r="C1600" s="2">
        <v>1516.6524578999999</v>
      </c>
      <c r="D1600" s="2">
        <v>1516.6524578999999</v>
      </c>
      <c r="E1600" s="2">
        <v>0.94160359434525442</v>
      </c>
      <c r="F1600" s="2">
        <v>2</v>
      </c>
      <c r="G1600" s="3">
        <v>3.7705735362713981E-2</v>
      </c>
    </row>
    <row r="1601" spans="1:7" x14ac:dyDescent="0.25">
      <c r="A1601" s="2">
        <v>2014</v>
      </c>
      <c r="B1601" s="2" t="s">
        <v>1325</v>
      </c>
      <c r="C1601" s="2">
        <v>935.4583007</v>
      </c>
      <c r="D1601" s="2">
        <v>935.4583007</v>
      </c>
      <c r="E1601" s="2">
        <v>0.94160359434525431</v>
      </c>
      <c r="F1601" s="2">
        <v>1</v>
      </c>
      <c r="G1601" s="3">
        <v>2.5137156908475986E-2</v>
      </c>
    </row>
    <row r="1602" spans="1:7" x14ac:dyDescent="0.25">
      <c r="A1602" s="2">
        <v>2014</v>
      </c>
      <c r="B1602" s="2" t="s">
        <v>1326</v>
      </c>
      <c r="C1602" s="2">
        <v>1789.5210615000001</v>
      </c>
      <c r="D1602" s="2">
        <v>1789.5210615000001</v>
      </c>
      <c r="E1602" s="2">
        <v>0.94160359434525442</v>
      </c>
      <c r="F1602" s="2">
        <v>8</v>
      </c>
      <c r="G1602" s="3">
        <v>5.6558603044070968E-2</v>
      </c>
    </row>
    <row r="1603" spans="1:7" x14ac:dyDescent="0.25">
      <c r="A1603" s="2">
        <v>2014</v>
      </c>
      <c r="B1603" s="2" t="s">
        <v>1327</v>
      </c>
      <c r="C1603" s="2">
        <v>935.4583007</v>
      </c>
      <c r="D1603" s="2">
        <v>935.4583007</v>
      </c>
      <c r="E1603" s="2">
        <v>0.94160359434525442</v>
      </c>
      <c r="F1603" s="2">
        <v>16</v>
      </c>
      <c r="G1603" s="3">
        <v>0.12568578454237994</v>
      </c>
    </row>
    <row r="1604" spans="1:7" x14ac:dyDescent="0.25">
      <c r="A1604" s="2">
        <v>2014</v>
      </c>
      <c r="B1604" s="2" t="s">
        <v>2007</v>
      </c>
      <c r="C1604" s="2">
        <v>8.0217584532000004</v>
      </c>
      <c r="D1604" s="2">
        <v>8.0217584532000004</v>
      </c>
      <c r="E1604" s="2">
        <v>1.4109584778597133</v>
      </c>
      <c r="F1604" s="2">
        <v>4</v>
      </c>
      <c r="G1604" s="3">
        <v>1.1424455525999999</v>
      </c>
    </row>
    <row r="1605" spans="1:7" x14ac:dyDescent="0.25">
      <c r="A1605" s="2">
        <v>2014</v>
      </c>
      <c r="B1605" s="2" t="s">
        <v>1328</v>
      </c>
      <c r="C1605" s="2">
        <v>8.0217584532000004</v>
      </c>
      <c r="D1605" s="2">
        <v>8.0217584532000004</v>
      </c>
      <c r="E1605" s="2">
        <v>1.841109095312037</v>
      </c>
      <c r="F1605" s="2">
        <v>1</v>
      </c>
      <c r="G1605" s="3">
        <v>1.2681313371423799</v>
      </c>
    </row>
    <row r="1606" spans="1:7" x14ac:dyDescent="0.25">
      <c r="A1606" s="2">
        <v>2014</v>
      </c>
      <c r="B1606" s="2" t="s">
        <v>1329</v>
      </c>
      <c r="C1606" s="2">
        <v>8.0217584532000004</v>
      </c>
      <c r="D1606" s="2">
        <v>8.0217584532000004</v>
      </c>
      <c r="E1606" s="2">
        <v>0.94160359434525442</v>
      </c>
      <c r="F1606" s="2">
        <v>9</v>
      </c>
      <c r="G1606" s="3">
        <v>3.7705735362713981E-2</v>
      </c>
    </row>
    <row r="1607" spans="1:7" x14ac:dyDescent="0.25">
      <c r="A1607" s="2">
        <v>2014</v>
      </c>
      <c r="B1607" s="2" t="s">
        <v>1330</v>
      </c>
      <c r="C1607" s="2">
        <v>19.500285133999999</v>
      </c>
      <c r="D1607" s="2">
        <v>19.500285133999999</v>
      </c>
      <c r="E1607" s="2">
        <v>0.94160359434525431</v>
      </c>
      <c r="F1607" s="2">
        <v>2</v>
      </c>
      <c r="G1607" s="3">
        <v>1.2568578454237993E-2</v>
      </c>
    </row>
    <row r="1608" spans="1:7" x14ac:dyDescent="0.25">
      <c r="A1608" s="2">
        <v>2014</v>
      </c>
      <c r="B1608" s="2" t="s">
        <v>1331</v>
      </c>
      <c r="C1608" s="2">
        <v>1211.5594495</v>
      </c>
      <c r="D1608" s="2">
        <v>1211.5594495</v>
      </c>
      <c r="E1608" s="2">
        <v>0.94160359434525431</v>
      </c>
      <c r="F1608" s="2">
        <v>1</v>
      </c>
      <c r="G1608" s="3">
        <v>5.0274313816951972E-2</v>
      </c>
    </row>
    <row r="1609" spans="1:7" x14ac:dyDescent="0.25">
      <c r="A1609" s="2">
        <v>2014</v>
      </c>
      <c r="B1609" s="2" t="s">
        <v>2008</v>
      </c>
      <c r="C1609" s="2">
        <v>7.8058532120999997</v>
      </c>
      <c r="D1609" s="2">
        <v>7.8058532120999997</v>
      </c>
      <c r="E1609" s="2">
        <v>0.94160359434525431</v>
      </c>
      <c r="F1609" s="2">
        <v>6</v>
      </c>
      <c r="G1609" s="3">
        <v>6.2842892271189965E-3</v>
      </c>
    </row>
    <row r="1610" spans="1:7" x14ac:dyDescent="0.25">
      <c r="A1610" s="2">
        <v>2014</v>
      </c>
      <c r="B1610" s="2" t="s">
        <v>1332</v>
      </c>
      <c r="C1610" s="2">
        <v>43.937947436999998</v>
      </c>
      <c r="D1610" s="2">
        <v>43.937947436999998</v>
      </c>
      <c r="E1610" s="2">
        <v>1.0526367431217392</v>
      </c>
      <c r="F1610" s="2">
        <v>4</v>
      </c>
      <c r="G1610" s="3">
        <v>1.0502743138169519</v>
      </c>
    </row>
    <row r="1611" spans="1:7" x14ac:dyDescent="0.25">
      <c r="A1611" s="2">
        <v>2014</v>
      </c>
      <c r="B1611" s="2" t="s">
        <v>1333</v>
      </c>
      <c r="C1611" s="2">
        <v>205.10054713</v>
      </c>
      <c r="D1611" s="2">
        <v>205.10054713</v>
      </c>
      <c r="E1611" s="2">
        <v>0.94160359434525442</v>
      </c>
      <c r="F1611" s="2">
        <v>6</v>
      </c>
      <c r="G1611" s="3">
        <v>3.1421446135594985E-2</v>
      </c>
    </row>
    <row r="1612" spans="1:7" x14ac:dyDescent="0.25">
      <c r="A1612" s="2">
        <v>2014</v>
      </c>
      <c r="B1612" s="2" t="s">
        <v>1334</v>
      </c>
      <c r="C1612" s="2">
        <v>99.406284943000003</v>
      </c>
      <c r="D1612" s="2">
        <v>99.406284943000003</v>
      </c>
      <c r="E1612" s="2">
        <v>0.94160359434525431</v>
      </c>
      <c r="F1612" s="2">
        <v>2</v>
      </c>
      <c r="G1612" s="3">
        <v>1.2568578454237993E-2</v>
      </c>
    </row>
    <row r="1613" spans="1:7" x14ac:dyDescent="0.25">
      <c r="A1613" s="2">
        <v>2014</v>
      </c>
      <c r="B1613" s="2" t="s">
        <v>1335</v>
      </c>
      <c r="C1613" s="2">
        <v>9.7343111509</v>
      </c>
      <c r="D1613" s="2">
        <v>9.7343111509</v>
      </c>
      <c r="E1613" s="2">
        <v>1.2345886683694798</v>
      </c>
      <c r="F1613" s="2">
        <v>4</v>
      </c>
      <c r="G1613" s="3">
        <v>1.1173851747000001</v>
      </c>
    </row>
    <row r="1614" spans="1:7" x14ac:dyDescent="0.25">
      <c r="A1614" s="2">
        <v>2014</v>
      </c>
      <c r="B1614" s="2" t="s">
        <v>1336</v>
      </c>
      <c r="C1614" s="2">
        <v>296.89058709</v>
      </c>
      <c r="D1614" s="2">
        <v>296.89058709</v>
      </c>
      <c r="E1614" s="2">
        <v>0.94160359434525431</v>
      </c>
      <c r="F1614" s="2">
        <v>9</v>
      </c>
      <c r="G1614" s="3">
        <v>2.5137156908475986E-2</v>
      </c>
    </row>
    <row r="1615" spans="1:7" x14ac:dyDescent="0.25">
      <c r="A1615" s="2">
        <v>2014</v>
      </c>
      <c r="B1615" s="2" t="s">
        <v>1337</v>
      </c>
      <c r="C1615" s="2">
        <v>783.47760980999999</v>
      </c>
      <c r="D1615" s="2">
        <v>783.47760980999999</v>
      </c>
      <c r="E1615" s="2">
        <v>0.94160359434525442</v>
      </c>
      <c r="F1615" s="2">
        <v>3</v>
      </c>
      <c r="G1615" s="3">
        <v>3.1421446135594985E-2</v>
      </c>
    </row>
    <row r="1616" spans="1:7" x14ac:dyDescent="0.25">
      <c r="A1616" s="2">
        <v>2014</v>
      </c>
      <c r="B1616" s="2" t="s">
        <v>1338</v>
      </c>
      <c r="C1616" s="2">
        <v>346.07872402999999</v>
      </c>
      <c r="D1616" s="2">
        <v>346.07872402999999</v>
      </c>
      <c r="E1616" s="2">
        <v>0.94160359434525442</v>
      </c>
      <c r="F1616" s="2">
        <v>4</v>
      </c>
      <c r="G1616" s="3">
        <v>6.2842892271189971E-2</v>
      </c>
    </row>
    <row r="1617" spans="1:7" x14ac:dyDescent="0.25">
      <c r="A1617" s="2">
        <v>2014</v>
      </c>
      <c r="B1617" s="2" t="s">
        <v>2009</v>
      </c>
      <c r="C1617" s="2">
        <v>346.07872402999999</v>
      </c>
      <c r="D1617" s="2">
        <v>346.07872402999999</v>
      </c>
      <c r="E1617" s="2">
        <v>1.543235835248433</v>
      </c>
      <c r="F1617" s="2">
        <v>3</v>
      </c>
      <c r="G1617" s="3">
        <v>0.96461153560000001</v>
      </c>
    </row>
    <row r="1618" spans="1:7" x14ac:dyDescent="0.25">
      <c r="A1618" s="2">
        <v>2014</v>
      </c>
      <c r="B1618" s="2" t="s">
        <v>2010</v>
      </c>
      <c r="C1618" s="2">
        <v>26.926589171</v>
      </c>
      <c r="D1618" s="2">
        <v>26.926589171</v>
      </c>
      <c r="E1618" s="2">
        <v>1.4109584779832165</v>
      </c>
      <c r="F1618" s="2">
        <v>5</v>
      </c>
      <c r="G1618" s="3">
        <v>2</v>
      </c>
    </row>
    <row r="1619" spans="1:7" x14ac:dyDescent="0.25">
      <c r="A1619" s="2">
        <v>2014</v>
      </c>
      <c r="B1619" s="2" t="s">
        <v>1339</v>
      </c>
      <c r="C1619" s="2">
        <v>200.94446225999999</v>
      </c>
      <c r="D1619" s="2">
        <v>200.94446225999999</v>
      </c>
      <c r="E1619" s="2">
        <v>0.94160359434525431</v>
      </c>
      <c r="F1619" s="2">
        <v>2</v>
      </c>
      <c r="G1619" s="3">
        <v>6.2842892271189965E-3</v>
      </c>
    </row>
    <row r="1620" spans="1:7" x14ac:dyDescent="0.25">
      <c r="A1620" s="2">
        <v>2014</v>
      </c>
      <c r="B1620" s="2" t="s">
        <v>1340</v>
      </c>
      <c r="C1620" s="2">
        <v>30.470629195000001</v>
      </c>
      <c r="D1620" s="2">
        <v>30.470629195000001</v>
      </c>
      <c r="E1620" s="2">
        <v>1.3668660255462408</v>
      </c>
      <c r="F1620" s="2">
        <v>3</v>
      </c>
      <c r="G1620" s="3">
        <v>1</v>
      </c>
    </row>
    <row r="1621" spans="1:7" x14ac:dyDescent="0.25">
      <c r="A1621" s="2">
        <v>2014</v>
      </c>
      <c r="B1621" s="2" t="s">
        <v>1341</v>
      </c>
      <c r="C1621" s="2">
        <v>30.470629195000001</v>
      </c>
      <c r="D1621" s="2">
        <v>30.470629195000001</v>
      </c>
      <c r="E1621" s="2">
        <v>0.94160359434525431</v>
      </c>
      <c r="F1621" s="2">
        <v>6</v>
      </c>
      <c r="G1621" s="3">
        <v>1.2568578454237993E-2</v>
      </c>
    </row>
    <row r="1622" spans="1:7" x14ac:dyDescent="0.25">
      <c r="A1622" s="2">
        <v>2014</v>
      </c>
      <c r="B1622" s="2" t="s">
        <v>1342</v>
      </c>
      <c r="C1622" s="2">
        <v>323.14649186999998</v>
      </c>
      <c r="D1622" s="2">
        <v>323.14649186999998</v>
      </c>
      <c r="E1622" s="2">
        <v>1.5060054217161223</v>
      </c>
      <c r="F1622" s="2">
        <v>9</v>
      </c>
      <c r="G1622" s="3">
        <v>3.4713216920339249</v>
      </c>
    </row>
    <row r="1623" spans="1:7" x14ac:dyDescent="0.25">
      <c r="A1623" s="2">
        <v>2014</v>
      </c>
      <c r="B1623" s="2" t="s">
        <v>1343</v>
      </c>
      <c r="C1623" s="2">
        <v>323.14649186999998</v>
      </c>
      <c r="D1623" s="2">
        <v>323.14649186999998</v>
      </c>
      <c r="E1623" s="2">
        <v>1.7534453617329724</v>
      </c>
      <c r="F1623" s="2">
        <v>2</v>
      </c>
      <c r="G1623" s="3">
        <v>1.0077855775542381</v>
      </c>
    </row>
    <row r="1624" spans="1:7" x14ac:dyDescent="0.25">
      <c r="A1624" s="2">
        <v>2014</v>
      </c>
      <c r="B1624" s="2" t="s">
        <v>1344</v>
      </c>
      <c r="C1624" s="2">
        <v>323.14649186999998</v>
      </c>
      <c r="D1624" s="2">
        <v>323.14649186999998</v>
      </c>
      <c r="E1624" s="2">
        <v>0.94160359434525442</v>
      </c>
      <c r="F1624" s="2">
        <v>9</v>
      </c>
      <c r="G1624" s="3">
        <v>0.21995012294916488</v>
      </c>
    </row>
    <row r="1625" spans="1:7" x14ac:dyDescent="0.25">
      <c r="A1625" s="2">
        <v>2014</v>
      </c>
      <c r="B1625" s="2" t="s">
        <v>1345</v>
      </c>
      <c r="C1625" s="2">
        <v>1170.4926575</v>
      </c>
      <c r="D1625" s="2">
        <v>1170.4926575</v>
      </c>
      <c r="E1625" s="2">
        <v>0.94160359434525431</v>
      </c>
      <c r="F1625" s="2">
        <v>4</v>
      </c>
      <c r="G1625" s="3">
        <v>5.0274313816951972E-2</v>
      </c>
    </row>
    <row r="1626" spans="1:7" x14ac:dyDescent="0.25">
      <c r="A1626" s="2">
        <v>2014</v>
      </c>
      <c r="B1626" s="2" t="s">
        <v>1346</v>
      </c>
      <c r="C1626" s="2">
        <v>2886.3285289</v>
      </c>
      <c r="D1626" s="2">
        <v>2886.3285289</v>
      </c>
      <c r="E1626" s="2">
        <v>1.168449989505987</v>
      </c>
      <c r="F1626" s="2">
        <v>4</v>
      </c>
      <c r="G1626" s="3">
        <v>0.53724393059999997</v>
      </c>
    </row>
    <row r="1627" spans="1:7" x14ac:dyDescent="0.25">
      <c r="A1627" s="2">
        <v>2014</v>
      </c>
      <c r="B1627" s="2" t="s">
        <v>1347</v>
      </c>
      <c r="C1627" s="2">
        <v>2365.8258423000002</v>
      </c>
      <c r="D1627" s="2">
        <v>2365.8258423000002</v>
      </c>
      <c r="E1627" s="2">
        <v>1.0136734979317288</v>
      </c>
      <c r="F1627" s="2">
        <v>3</v>
      </c>
      <c r="G1627" s="3">
        <v>1.0062842892271191</v>
      </c>
    </row>
    <row r="1628" spans="1:7" x14ac:dyDescent="0.25">
      <c r="A1628" s="2">
        <v>2014</v>
      </c>
      <c r="B1628" s="2" t="s">
        <v>1348</v>
      </c>
      <c r="C1628" s="2">
        <v>296.46202923999999</v>
      </c>
      <c r="D1628" s="2">
        <v>296.46202923999999</v>
      </c>
      <c r="E1628" s="2">
        <v>0.94160359434525431</v>
      </c>
      <c r="F1628" s="2">
        <v>2</v>
      </c>
      <c r="G1628" s="3">
        <v>6.2842892271189965E-3</v>
      </c>
    </row>
    <row r="1629" spans="1:7" x14ac:dyDescent="0.25">
      <c r="A1629" s="2">
        <v>2014</v>
      </c>
      <c r="B1629" s="2" t="s">
        <v>1349</v>
      </c>
      <c r="C1629" s="2">
        <v>345.74080999</v>
      </c>
      <c r="D1629" s="2">
        <v>345.74080999</v>
      </c>
      <c r="E1629" s="2">
        <v>1.5432358352941429</v>
      </c>
      <c r="F1629" s="2">
        <v>1</v>
      </c>
      <c r="G1629" s="3">
        <v>1</v>
      </c>
    </row>
    <row r="1630" spans="1:7" x14ac:dyDescent="0.25">
      <c r="A1630" s="2">
        <v>2014</v>
      </c>
      <c r="B1630" s="2" t="s">
        <v>1351</v>
      </c>
      <c r="C1630" s="2">
        <v>194.05642674000001</v>
      </c>
      <c r="D1630" s="2">
        <v>194.05642674000001</v>
      </c>
      <c r="E1630" s="2">
        <v>1.3171100739307708</v>
      </c>
      <c r="F1630" s="2">
        <v>4</v>
      </c>
      <c r="G1630" s="3">
        <v>10.150822941450857</v>
      </c>
    </row>
    <row r="1631" spans="1:7" x14ac:dyDescent="0.25">
      <c r="A1631" s="2">
        <v>2014</v>
      </c>
      <c r="B1631" s="2" t="s">
        <v>1353</v>
      </c>
      <c r="C1631" s="2">
        <v>587.33405072000005</v>
      </c>
      <c r="D1631" s="2">
        <v>587.33405072000005</v>
      </c>
      <c r="E1631" s="2">
        <v>0.94160359434525442</v>
      </c>
      <c r="F1631" s="2">
        <v>16</v>
      </c>
      <c r="G1631" s="3">
        <v>7.5411470725427962E-2</v>
      </c>
    </row>
    <row r="1632" spans="1:7" x14ac:dyDescent="0.25">
      <c r="A1632" s="2">
        <v>2014</v>
      </c>
      <c r="B1632" s="2" t="s">
        <v>1354</v>
      </c>
      <c r="C1632" s="2">
        <v>429.76370774999998</v>
      </c>
      <c r="D1632" s="2">
        <v>429.76370774999998</v>
      </c>
      <c r="E1632" s="2">
        <v>0.94160359434525442</v>
      </c>
      <c r="F1632" s="2">
        <v>35</v>
      </c>
      <c r="G1632" s="3">
        <v>0.23880299063052188</v>
      </c>
    </row>
    <row r="1633" spans="1:7" x14ac:dyDescent="0.25">
      <c r="A1633" s="2">
        <v>2014</v>
      </c>
      <c r="B1633" s="2" t="s">
        <v>1365</v>
      </c>
      <c r="C1633" s="2">
        <v>99.381240843</v>
      </c>
      <c r="D1633" s="2">
        <v>99.381240843</v>
      </c>
      <c r="E1633" s="2">
        <v>0.94160359434525431</v>
      </c>
      <c r="F1633" s="2">
        <v>2</v>
      </c>
      <c r="G1633" s="3">
        <v>6.2842892271189965E-3</v>
      </c>
    </row>
    <row r="1634" spans="1:7" x14ac:dyDescent="0.25">
      <c r="A1634" s="2">
        <v>2014</v>
      </c>
      <c r="B1634" s="2" t="s">
        <v>1366</v>
      </c>
      <c r="C1634" s="2">
        <v>473.66485010000002</v>
      </c>
      <c r="D1634" s="2">
        <v>473.66485010000002</v>
      </c>
      <c r="E1634" s="2">
        <v>0.94160359434525442</v>
      </c>
      <c r="F1634" s="2">
        <v>1</v>
      </c>
      <c r="G1634" s="3">
        <v>6.2842892271189971E-2</v>
      </c>
    </row>
    <row r="1635" spans="1:7" x14ac:dyDescent="0.25">
      <c r="A1635" s="2">
        <v>2014</v>
      </c>
      <c r="B1635" s="2" t="s">
        <v>1367</v>
      </c>
      <c r="C1635" s="2">
        <v>473.66485010000002</v>
      </c>
      <c r="D1635" s="2">
        <v>473.66485010000002</v>
      </c>
      <c r="E1635" s="2">
        <v>0.94160359434525431</v>
      </c>
      <c r="F1635" s="2">
        <v>1</v>
      </c>
      <c r="G1635" s="3">
        <v>1.2568578454237993E-2</v>
      </c>
    </row>
    <row r="1636" spans="1:7" x14ac:dyDescent="0.25">
      <c r="A1636" s="2">
        <v>2014</v>
      </c>
      <c r="B1636" s="2" t="s">
        <v>1368</v>
      </c>
      <c r="C1636" s="2">
        <v>838.98407512000006</v>
      </c>
      <c r="D1636" s="2">
        <v>838.98407512000006</v>
      </c>
      <c r="E1636" s="2">
        <v>0.94160359434525442</v>
      </c>
      <c r="F1636" s="2">
        <v>4</v>
      </c>
      <c r="G1636" s="3">
        <v>0.18852867681356988</v>
      </c>
    </row>
    <row r="1637" spans="1:7" x14ac:dyDescent="0.25">
      <c r="A1637" s="2">
        <v>2014</v>
      </c>
      <c r="B1637" s="2" t="s">
        <v>1369</v>
      </c>
      <c r="C1637" s="2">
        <v>572.63731460999998</v>
      </c>
      <c r="D1637" s="2">
        <v>572.63731460999998</v>
      </c>
      <c r="E1637" s="2">
        <v>0.88240706094520338</v>
      </c>
      <c r="F1637" s="2">
        <v>9</v>
      </c>
      <c r="G1637" s="3">
        <v>2.0188528676813569</v>
      </c>
    </row>
    <row r="1638" spans="1:7" x14ac:dyDescent="0.25">
      <c r="A1638" s="2">
        <v>2014</v>
      </c>
      <c r="B1638" s="2" t="s">
        <v>1380</v>
      </c>
      <c r="C1638" s="2">
        <v>289.58275530999998</v>
      </c>
      <c r="D1638" s="2">
        <v>289.58275530999998</v>
      </c>
      <c r="E1638" s="2">
        <v>0.94160359434525442</v>
      </c>
      <c r="F1638" s="2">
        <v>9</v>
      </c>
      <c r="G1638" s="3">
        <v>0.62842892271189965</v>
      </c>
    </row>
    <row r="1639" spans="1:7" x14ac:dyDescent="0.25">
      <c r="A1639" s="2">
        <v>2014</v>
      </c>
      <c r="B1639" s="2" t="s">
        <v>2016</v>
      </c>
      <c r="C1639" s="2">
        <v>56.372072158000002</v>
      </c>
      <c r="D1639" s="2">
        <v>56.372072158000002</v>
      </c>
      <c r="E1639" s="2">
        <v>0.94160359434525431</v>
      </c>
      <c r="F1639" s="2">
        <v>6</v>
      </c>
      <c r="G1639" s="3">
        <v>1.2568578454237993E-2</v>
      </c>
    </row>
    <row r="1640" spans="1:7" x14ac:dyDescent="0.25">
      <c r="A1640" s="2">
        <v>2014</v>
      </c>
      <c r="B1640" s="2" t="s">
        <v>2017</v>
      </c>
      <c r="C1640" s="2">
        <v>170.96728807</v>
      </c>
      <c r="D1640" s="2">
        <v>170.96728807</v>
      </c>
      <c r="E1640" s="2">
        <v>0.94160359434525431</v>
      </c>
      <c r="F1640" s="2">
        <v>2</v>
      </c>
      <c r="G1640" s="3">
        <v>6.2842892271189965E-3</v>
      </c>
    </row>
    <row r="1641" spans="1:7" x14ac:dyDescent="0.25">
      <c r="A1641" s="2">
        <v>2014</v>
      </c>
      <c r="B1641" s="2" t="s">
        <v>1382</v>
      </c>
      <c r="C1641" s="2">
        <v>94.682868654000004</v>
      </c>
      <c r="D1641" s="2">
        <v>94.682868654000004</v>
      </c>
      <c r="E1641" s="2">
        <v>0.9816021452552115</v>
      </c>
      <c r="F1641" s="2">
        <v>12</v>
      </c>
      <c r="G1641" s="3">
        <v>11.12568578454238</v>
      </c>
    </row>
    <row r="1642" spans="1:7" x14ac:dyDescent="0.25">
      <c r="A1642" s="2">
        <v>2014</v>
      </c>
      <c r="B1642" s="2" t="s">
        <v>1383</v>
      </c>
      <c r="C1642" s="2">
        <v>115.51440863000001</v>
      </c>
      <c r="D1642" s="2">
        <v>115.51440863000001</v>
      </c>
      <c r="E1642" s="2">
        <v>0.94160359434525431</v>
      </c>
      <c r="F1642" s="2">
        <v>1</v>
      </c>
      <c r="G1642" s="3">
        <v>1.2568578454237993E-2</v>
      </c>
    </row>
    <row r="1643" spans="1:7" x14ac:dyDescent="0.25">
      <c r="A1643" s="2">
        <v>2014</v>
      </c>
      <c r="B1643" s="2" t="s">
        <v>1384</v>
      </c>
      <c r="C1643" s="2">
        <v>115.51440863000001</v>
      </c>
      <c r="D1643" s="2">
        <v>115.51440863000001</v>
      </c>
      <c r="E1643" s="2">
        <v>0.94160359434525431</v>
      </c>
      <c r="F1643" s="2">
        <v>1</v>
      </c>
      <c r="G1643" s="3">
        <v>1.2568578454237993E-2</v>
      </c>
    </row>
    <row r="1644" spans="1:7" x14ac:dyDescent="0.25">
      <c r="A1644" s="2">
        <v>2014</v>
      </c>
      <c r="B1644" s="2" t="s">
        <v>1385</v>
      </c>
      <c r="C1644" s="2">
        <v>115.51440863000001</v>
      </c>
      <c r="D1644" s="2">
        <v>115.51440863000001</v>
      </c>
      <c r="E1644" s="2">
        <v>0.94160359434525431</v>
      </c>
      <c r="F1644" s="2">
        <v>1</v>
      </c>
      <c r="G1644" s="3">
        <v>6.2842892271189965E-3</v>
      </c>
    </row>
    <row r="1645" spans="1:7" x14ac:dyDescent="0.25">
      <c r="A1645" s="2">
        <v>2014</v>
      </c>
      <c r="B1645" s="2" t="s">
        <v>1386</v>
      </c>
      <c r="C1645" s="2">
        <v>154.75544421000001</v>
      </c>
      <c r="D1645" s="2">
        <v>154.75544421000001</v>
      </c>
      <c r="E1645" s="2">
        <v>0.94160359434525442</v>
      </c>
      <c r="F1645" s="2">
        <v>4</v>
      </c>
      <c r="G1645" s="3">
        <v>0.18852867681356988</v>
      </c>
    </row>
    <row r="1646" spans="1:7" x14ac:dyDescent="0.25">
      <c r="A1646" s="2">
        <v>2014</v>
      </c>
      <c r="B1646" s="2" t="s">
        <v>2018</v>
      </c>
      <c r="C1646" s="2">
        <v>154.75544421000001</v>
      </c>
      <c r="D1646" s="2">
        <v>154.75544421000001</v>
      </c>
      <c r="E1646" s="2">
        <v>0.94160359434525431</v>
      </c>
      <c r="F1646" s="2">
        <v>3</v>
      </c>
      <c r="G1646" s="3">
        <v>6.2842892271189965E-3</v>
      </c>
    </row>
    <row r="1647" spans="1:7" x14ac:dyDescent="0.25">
      <c r="A1647" s="2">
        <v>2014</v>
      </c>
      <c r="B1647" s="2" t="s">
        <v>1387</v>
      </c>
      <c r="C1647" s="2">
        <v>170.27759800999999</v>
      </c>
      <c r="D1647" s="2">
        <v>170.27759800999999</v>
      </c>
      <c r="E1647" s="2">
        <v>0.94160359434525431</v>
      </c>
      <c r="F1647" s="2">
        <v>1</v>
      </c>
      <c r="G1647" s="3">
        <v>6.2842892271189965E-3</v>
      </c>
    </row>
    <row r="1648" spans="1:7" x14ac:dyDescent="0.25">
      <c r="A1648" s="2">
        <v>2014</v>
      </c>
      <c r="B1648" s="2" t="s">
        <v>1388</v>
      </c>
      <c r="C1648" s="2">
        <v>170.27759800999999</v>
      </c>
      <c r="D1648" s="2">
        <v>170.27759800999999</v>
      </c>
      <c r="E1648" s="2">
        <v>0.94160359434525442</v>
      </c>
      <c r="F1648" s="2">
        <v>1</v>
      </c>
      <c r="G1648" s="3">
        <v>1.8852867681356991E-2</v>
      </c>
    </row>
    <row r="1649" spans="1:7" x14ac:dyDescent="0.25">
      <c r="A1649" s="2">
        <v>2014</v>
      </c>
      <c r="B1649" s="2" t="s">
        <v>1389</v>
      </c>
      <c r="C1649" s="2">
        <v>170.27759800999999</v>
      </c>
      <c r="D1649" s="2">
        <v>170.27759800999999</v>
      </c>
      <c r="E1649" s="2">
        <v>0.94160359434525442</v>
      </c>
      <c r="F1649" s="2">
        <v>1</v>
      </c>
      <c r="G1649" s="3">
        <v>3.1421446135594985E-2</v>
      </c>
    </row>
    <row r="1650" spans="1:7" x14ac:dyDescent="0.25">
      <c r="A1650" s="2">
        <v>2014</v>
      </c>
      <c r="B1650" s="2" t="s">
        <v>1390</v>
      </c>
      <c r="C1650" s="2">
        <v>1859.8058877000001</v>
      </c>
      <c r="D1650" s="2">
        <v>1859.8058877000001</v>
      </c>
      <c r="E1650" s="2">
        <v>0.94160359434525442</v>
      </c>
      <c r="F1650" s="2">
        <v>1</v>
      </c>
      <c r="G1650" s="3">
        <v>4.3990024589832977E-2</v>
      </c>
    </row>
    <row r="1651" spans="1:7" x14ac:dyDescent="0.25">
      <c r="A1651" s="2">
        <v>2014</v>
      </c>
      <c r="B1651" s="2" t="s">
        <v>1391</v>
      </c>
      <c r="C1651" s="2">
        <v>1859.8058877000001</v>
      </c>
      <c r="D1651" s="2">
        <v>1859.8058877000001</v>
      </c>
      <c r="E1651" s="2">
        <v>0.99208017983194907</v>
      </c>
      <c r="F1651" s="2">
        <v>1</v>
      </c>
      <c r="G1651" s="3">
        <v>1</v>
      </c>
    </row>
    <row r="1652" spans="1:7" x14ac:dyDescent="0.25">
      <c r="A1652" s="2">
        <v>2014</v>
      </c>
      <c r="B1652" s="2" t="s">
        <v>1392</v>
      </c>
      <c r="C1652" s="2">
        <v>1859.8058877000001</v>
      </c>
      <c r="D1652" s="2">
        <v>1859.8058877000001</v>
      </c>
      <c r="E1652" s="2">
        <v>0.94160359434525431</v>
      </c>
      <c r="F1652" s="2">
        <v>1</v>
      </c>
      <c r="G1652" s="3">
        <v>6.2842892271189965E-3</v>
      </c>
    </row>
    <row r="1653" spans="1:7" x14ac:dyDescent="0.25">
      <c r="A1653" s="2">
        <v>2014</v>
      </c>
      <c r="B1653" s="2" t="s">
        <v>1393</v>
      </c>
      <c r="C1653" s="2">
        <v>3101.9439929</v>
      </c>
      <c r="D1653" s="2">
        <v>3101.9439929</v>
      </c>
      <c r="E1653" s="2">
        <v>0.94160359434525442</v>
      </c>
      <c r="F1653" s="2">
        <v>1</v>
      </c>
      <c r="G1653" s="3">
        <v>0.12568578454237994</v>
      </c>
    </row>
    <row r="1654" spans="1:7" x14ac:dyDescent="0.25">
      <c r="A1654" s="2">
        <v>2014</v>
      </c>
      <c r="B1654" s="2" t="s">
        <v>1394</v>
      </c>
      <c r="C1654" s="2">
        <v>3101.9439929</v>
      </c>
      <c r="D1654" s="2">
        <v>3101.9439929</v>
      </c>
      <c r="E1654" s="2">
        <v>0.94160359434525442</v>
      </c>
      <c r="F1654" s="2">
        <v>1</v>
      </c>
      <c r="G1654" s="3">
        <v>0.12568578454237994</v>
      </c>
    </row>
    <row r="1655" spans="1:7" x14ac:dyDescent="0.25">
      <c r="A1655" s="2">
        <v>2014</v>
      </c>
      <c r="B1655" s="2" t="s">
        <v>1422</v>
      </c>
      <c r="C1655" s="2">
        <v>97.998214376999996</v>
      </c>
      <c r="D1655" s="2">
        <v>97.998214376999996</v>
      </c>
      <c r="E1655" s="2">
        <v>0.94160359434525431</v>
      </c>
      <c r="F1655" s="2">
        <v>16</v>
      </c>
      <c r="G1655" s="3">
        <v>0.10054862763390394</v>
      </c>
    </row>
    <row r="1656" spans="1:7" x14ac:dyDescent="0.25">
      <c r="A1656" s="2">
        <v>2014</v>
      </c>
      <c r="B1656" s="2" t="s">
        <v>1423</v>
      </c>
      <c r="C1656" s="2">
        <v>182.39226008</v>
      </c>
      <c r="D1656" s="2">
        <v>182.39226008</v>
      </c>
      <c r="E1656" s="2">
        <v>0.94160359434525431</v>
      </c>
      <c r="F1656" s="2">
        <v>9</v>
      </c>
      <c r="G1656" s="3">
        <v>0.40219451053561578</v>
      </c>
    </row>
    <row r="1657" spans="1:7" x14ac:dyDescent="0.25">
      <c r="A1657" s="2">
        <v>2014</v>
      </c>
      <c r="B1657" s="2" t="s">
        <v>1424</v>
      </c>
      <c r="C1657" s="2">
        <v>211.54099656</v>
      </c>
      <c r="D1657" s="2">
        <v>211.54099656</v>
      </c>
      <c r="E1657" s="2">
        <v>0.94160359434525431</v>
      </c>
      <c r="F1657" s="2">
        <v>4</v>
      </c>
      <c r="G1657" s="3">
        <v>2.5137156908475986E-2</v>
      </c>
    </row>
    <row r="1658" spans="1:7" x14ac:dyDescent="0.25">
      <c r="A1658" s="2">
        <v>2014</v>
      </c>
      <c r="B1658" s="2" t="s">
        <v>1425</v>
      </c>
      <c r="C1658" s="2">
        <v>211.54099656</v>
      </c>
      <c r="D1658" s="2">
        <v>211.54099656</v>
      </c>
      <c r="E1658" s="2">
        <v>0.94160359434525442</v>
      </c>
      <c r="F1658" s="2">
        <v>1</v>
      </c>
      <c r="G1658" s="3">
        <v>0.12568578454237994</v>
      </c>
    </row>
    <row r="1659" spans="1:7" x14ac:dyDescent="0.25">
      <c r="A1659" s="2">
        <v>2014</v>
      </c>
      <c r="B1659" s="2" t="s">
        <v>1426</v>
      </c>
      <c r="C1659" s="2">
        <v>132.07902217</v>
      </c>
      <c r="D1659" s="2">
        <v>132.07902217</v>
      </c>
      <c r="E1659" s="2">
        <v>0.94160359434525442</v>
      </c>
      <c r="F1659" s="2">
        <v>4</v>
      </c>
      <c r="G1659" s="3">
        <v>0.21366583372204589</v>
      </c>
    </row>
    <row r="1660" spans="1:7" x14ac:dyDescent="0.25">
      <c r="A1660" s="2">
        <v>2014</v>
      </c>
      <c r="B1660" s="2" t="s">
        <v>1427</v>
      </c>
      <c r="C1660" s="2">
        <v>30.764299782999998</v>
      </c>
      <c r="D1660" s="2">
        <v>30.764299782999998</v>
      </c>
      <c r="E1660" s="2">
        <v>0.94160359434525442</v>
      </c>
      <c r="F1660" s="2">
        <v>15</v>
      </c>
      <c r="G1660" s="3">
        <v>4.3990024589832977E-2</v>
      </c>
    </row>
    <row r="1661" spans="1:7" x14ac:dyDescent="0.25">
      <c r="A1661" s="2">
        <v>2014</v>
      </c>
      <c r="B1661" s="2" t="s">
        <v>1428</v>
      </c>
      <c r="C1661" s="2">
        <v>1528.4840152999998</v>
      </c>
      <c r="D1661" s="2">
        <v>1528.4840152999998</v>
      </c>
      <c r="E1661" s="2">
        <v>0.94160359434525442</v>
      </c>
      <c r="F1661" s="2">
        <v>12</v>
      </c>
      <c r="G1661" s="3">
        <v>3.1421446135594985E-2</v>
      </c>
    </row>
    <row r="1662" spans="1:7" x14ac:dyDescent="0.25">
      <c r="A1662" s="2">
        <v>2014</v>
      </c>
      <c r="B1662" s="2" t="s">
        <v>1429</v>
      </c>
      <c r="C1662" s="2">
        <v>751.58608386000003</v>
      </c>
      <c r="D1662" s="2">
        <v>751.58608386000003</v>
      </c>
      <c r="E1662" s="2">
        <v>0.94160359434525442</v>
      </c>
      <c r="F1662" s="2">
        <v>1</v>
      </c>
      <c r="G1662" s="3">
        <v>1.8852867681356991E-2</v>
      </c>
    </row>
    <row r="1663" spans="1:7" x14ac:dyDescent="0.25">
      <c r="A1663" s="2">
        <v>2014</v>
      </c>
      <c r="B1663" s="2" t="s">
        <v>1430</v>
      </c>
      <c r="C1663" s="2">
        <v>939.40970891999996</v>
      </c>
      <c r="D1663" s="2">
        <v>939.40970891999996</v>
      </c>
      <c r="E1663" s="2">
        <v>0.94160359434525431</v>
      </c>
      <c r="F1663" s="2">
        <v>1</v>
      </c>
      <c r="G1663" s="3">
        <v>6.2842892271189965E-3</v>
      </c>
    </row>
    <row r="1664" spans="1:7" x14ac:dyDescent="0.25">
      <c r="A1664" s="2">
        <v>2014</v>
      </c>
      <c r="B1664" s="2" t="s">
        <v>1431</v>
      </c>
      <c r="C1664" s="2">
        <v>383.66844717999999</v>
      </c>
      <c r="D1664" s="2">
        <v>383.66844717999999</v>
      </c>
      <c r="E1664" s="2">
        <v>0.94160359434525442</v>
      </c>
      <c r="F1664" s="2">
        <v>25</v>
      </c>
      <c r="G1664" s="3">
        <v>0.17596009835933191</v>
      </c>
    </row>
    <row r="1665" spans="1:7" x14ac:dyDescent="0.25">
      <c r="A1665" s="2">
        <v>2014</v>
      </c>
      <c r="B1665" s="2" t="s">
        <v>1432</v>
      </c>
      <c r="C1665" s="2">
        <v>350.43147986000002</v>
      </c>
      <c r="D1665" s="2">
        <v>350.43147986000002</v>
      </c>
      <c r="E1665" s="2">
        <v>0.94160359434525431</v>
      </c>
      <c r="F1665" s="2">
        <v>1</v>
      </c>
      <c r="G1665" s="3">
        <v>6.2842892271189965E-3</v>
      </c>
    </row>
    <row r="1666" spans="1:7" x14ac:dyDescent="0.25">
      <c r="A1666" s="2">
        <v>2014</v>
      </c>
      <c r="B1666" s="2" t="s">
        <v>1433</v>
      </c>
      <c r="C1666" s="2">
        <v>479.22425312000001</v>
      </c>
      <c r="D1666" s="2">
        <v>479.22425312000001</v>
      </c>
      <c r="E1666" s="2">
        <v>1.2254984536359714</v>
      </c>
      <c r="F1666" s="2">
        <v>4</v>
      </c>
      <c r="G1666" s="3">
        <v>3.25137156908476</v>
      </c>
    </row>
    <row r="1667" spans="1:7" x14ac:dyDescent="0.25">
      <c r="A1667" s="2">
        <v>2014</v>
      </c>
      <c r="B1667" s="2" t="s">
        <v>1434</v>
      </c>
      <c r="C1667" s="2">
        <v>84.604052413000005</v>
      </c>
      <c r="D1667" s="2">
        <v>84.604052413000005</v>
      </c>
      <c r="E1667" s="2">
        <v>0.94160359434525442</v>
      </c>
      <c r="F1667" s="2">
        <v>9</v>
      </c>
      <c r="G1667" s="3">
        <v>0.1633915199050939</v>
      </c>
    </row>
    <row r="1668" spans="1:7" x14ac:dyDescent="0.25">
      <c r="A1668" s="2">
        <v>2014</v>
      </c>
      <c r="B1668" s="2" t="s">
        <v>1435</v>
      </c>
      <c r="C1668" s="2">
        <v>222.34394958999999</v>
      </c>
      <c r="D1668" s="2">
        <v>222.34394958999999</v>
      </c>
      <c r="E1668" s="2">
        <v>1.2234551792824351</v>
      </c>
      <c r="F1668" s="2">
        <v>9</v>
      </c>
      <c r="G1668" s="3">
        <v>14.553017451986472</v>
      </c>
    </row>
    <row r="1669" spans="1:7" x14ac:dyDescent="0.25">
      <c r="A1669" s="2">
        <v>2014</v>
      </c>
      <c r="B1669" s="2" t="s">
        <v>1453</v>
      </c>
      <c r="C1669" s="2">
        <v>271.77037553999997</v>
      </c>
      <c r="D1669" s="2">
        <v>271.77037553999997</v>
      </c>
      <c r="E1669" s="2">
        <v>0.94160359434525431</v>
      </c>
      <c r="F1669" s="2">
        <v>1</v>
      </c>
      <c r="G1669" s="3">
        <v>6.2842892271189965E-3</v>
      </c>
    </row>
    <row r="1670" spans="1:7" x14ac:dyDescent="0.25">
      <c r="A1670" s="2">
        <v>2014</v>
      </c>
      <c r="B1670" s="2" t="s">
        <v>1454</v>
      </c>
      <c r="C1670" s="2">
        <v>88.039701333999986</v>
      </c>
      <c r="D1670" s="2">
        <v>88.039701333999986</v>
      </c>
      <c r="E1670" s="2">
        <v>1.2973965324474594</v>
      </c>
      <c r="F1670" s="2">
        <v>9</v>
      </c>
      <c r="G1670" s="3">
        <v>2.4524688243525676</v>
      </c>
    </row>
    <row r="1671" spans="1:7" x14ac:dyDescent="0.25">
      <c r="A1671" s="2">
        <v>2014</v>
      </c>
      <c r="B1671" s="2" t="s">
        <v>1455</v>
      </c>
      <c r="C1671" s="2">
        <v>215.48446966</v>
      </c>
      <c r="D1671" s="2">
        <v>215.48446966</v>
      </c>
      <c r="E1671" s="2">
        <v>0.94160359434525442</v>
      </c>
      <c r="F1671" s="2">
        <v>4</v>
      </c>
      <c r="G1671" s="3">
        <v>7.5411470725427962E-2</v>
      </c>
    </row>
    <row r="1672" spans="1:7" x14ac:dyDescent="0.25">
      <c r="A1672" s="2">
        <v>2014</v>
      </c>
      <c r="B1672" s="2" t="s">
        <v>1456</v>
      </c>
      <c r="C1672" s="2">
        <v>215.48446965999997</v>
      </c>
      <c r="D1672" s="2">
        <v>215.48446965999997</v>
      </c>
      <c r="E1672" s="2">
        <v>0.94160359434525442</v>
      </c>
      <c r="F1672" s="2">
        <v>15</v>
      </c>
      <c r="G1672" s="3">
        <v>3.7705735362713981E-2</v>
      </c>
    </row>
    <row r="1673" spans="1:7" x14ac:dyDescent="0.25">
      <c r="A1673" s="2">
        <v>2014</v>
      </c>
      <c r="B1673" s="2" t="s">
        <v>2031</v>
      </c>
      <c r="C1673" s="2">
        <v>315.46897724000002</v>
      </c>
      <c r="D1673" s="2">
        <v>315.46897724000002</v>
      </c>
      <c r="E1673" s="2">
        <v>0.94160359434525431</v>
      </c>
      <c r="F1673" s="2">
        <v>3</v>
      </c>
      <c r="G1673" s="3">
        <v>6.2842892271189965E-3</v>
      </c>
    </row>
    <row r="1674" spans="1:7" x14ac:dyDescent="0.25">
      <c r="A1674" s="2">
        <v>2014</v>
      </c>
      <c r="B1674" s="2" t="s">
        <v>1457</v>
      </c>
      <c r="C1674" s="2">
        <v>664.40788330999999</v>
      </c>
      <c r="D1674" s="2">
        <v>664.40788330999999</v>
      </c>
      <c r="E1674" s="2">
        <v>0.94160359434525431</v>
      </c>
      <c r="F1674" s="2">
        <v>1</v>
      </c>
      <c r="G1674" s="3">
        <v>6.2842892271189965E-3</v>
      </c>
    </row>
    <row r="1675" spans="1:7" x14ac:dyDescent="0.25">
      <c r="A1675" s="2">
        <v>2014</v>
      </c>
      <c r="B1675" s="2" t="s">
        <v>1458</v>
      </c>
      <c r="C1675" s="2">
        <v>63.147473916999999</v>
      </c>
      <c r="D1675" s="2">
        <v>63.147473916999999</v>
      </c>
      <c r="E1675" s="2">
        <v>0.94160359434525442</v>
      </c>
      <c r="F1675" s="2">
        <v>4</v>
      </c>
      <c r="G1675" s="3">
        <v>6.2842892271189971E-2</v>
      </c>
    </row>
    <row r="1676" spans="1:7" x14ac:dyDescent="0.25">
      <c r="A1676" s="2">
        <v>2014</v>
      </c>
      <c r="B1676" s="2" t="s">
        <v>1459</v>
      </c>
      <c r="C1676" s="2">
        <v>26.331532907</v>
      </c>
      <c r="D1676" s="2">
        <v>26.331532907</v>
      </c>
      <c r="E1676" s="2">
        <v>0.94160359434525431</v>
      </c>
      <c r="F1676" s="2">
        <v>1</v>
      </c>
      <c r="G1676" s="3">
        <v>6.2842892271189965E-3</v>
      </c>
    </row>
    <row r="1677" spans="1:7" x14ac:dyDescent="0.25">
      <c r="A1677" s="2">
        <v>2014</v>
      </c>
      <c r="B1677" s="2" t="s">
        <v>1460</v>
      </c>
      <c r="C1677" s="2">
        <v>26.331532907</v>
      </c>
      <c r="D1677" s="2">
        <v>26.331532907</v>
      </c>
      <c r="E1677" s="2">
        <v>0.94160359434525442</v>
      </c>
      <c r="F1677" s="2">
        <v>4</v>
      </c>
      <c r="G1677" s="3">
        <v>1.8852867681356991E-2</v>
      </c>
    </row>
    <row r="1678" spans="1:7" x14ac:dyDescent="0.25">
      <c r="A1678" s="2">
        <v>2014</v>
      </c>
      <c r="B1678" s="2" t="s">
        <v>2032</v>
      </c>
      <c r="C1678" s="2">
        <v>699.64356888999998</v>
      </c>
      <c r="D1678" s="2">
        <v>699.64356888999998</v>
      </c>
      <c r="E1678" s="2">
        <v>0.94160359434525431</v>
      </c>
      <c r="F1678" s="2">
        <v>3</v>
      </c>
      <c r="G1678" s="3">
        <v>6.2842892271189965E-3</v>
      </c>
    </row>
    <row r="1679" spans="1:7" x14ac:dyDescent="0.25">
      <c r="A1679" s="2">
        <v>2014</v>
      </c>
      <c r="B1679" s="2" t="s">
        <v>1461</v>
      </c>
      <c r="C1679" s="2">
        <v>470.71934069000002</v>
      </c>
      <c r="D1679" s="2">
        <v>470.71934069000002</v>
      </c>
      <c r="E1679" s="2">
        <v>0.94160359434525442</v>
      </c>
      <c r="F1679" s="2">
        <v>4</v>
      </c>
      <c r="G1679" s="3">
        <v>0.28279301522035483</v>
      </c>
    </row>
    <row r="1680" spans="1:7" x14ac:dyDescent="0.25">
      <c r="A1680" s="2">
        <v>2014</v>
      </c>
      <c r="B1680" s="2" t="s">
        <v>1462</v>
      </c>
      <c r="C1680" s="2">
        <v>374.69272186000001</v>
      </c>
      <c r="D1680" s="2">
        <v>374.69272186000001</v>
      </c>
      <c r="E1680" s="2">
        <v>0.94160359434525431</v>
      </c>
      <c r="F1680" s="2">
        <v>4</v>
      </c>
      <c r="G1680" s="3">
        <v>1.2568578454237993E-2</v>
      </c>
    </row>
    <row r="1681" spans="1:7" x14ac:dyDescent="0.25">
      <c r="A1681" s="2">
        <v>2014</v>
      </c>
      <c r="B1681" s="2" t="s">
        <v>1463</v>
      </c>
      <c r="C1681" s="2">
        <v>374.69272186000001</v>
      </c>
      <c r="D1681" s="2">
        <v>374.69272186000001</v>
      </c>
      <c r="E1681" s="2">
        <v>0.94160359434525442</v>
      </c>
      <c r="F1681" s="2">
        <v>1</v>
      </c>
      <c r="G1681" s="3">
        <v>0.18852867681356988</v>
      </c>
    </row>
    <row r="1682" spans="1:7" x14ac:dyDescent="0.25">
      <c r="A1682" s="2">
        <v>2014</v>
      </c>
      <c r="B1682" s="2" t="s">
        <v>1464</v>
      </c>
      <c r="C1682" s="2">
        <v>168.5627925</v>
      </c>
      <c r="D1682" s="2">
        <v>168.5627925</v>
      </c>
      <c r="E1682" s="2">
        <v>0.94160359434525431</v>
      </c>
      <c r="F1682" s="2">
        <v>1</v>
      </c>
      <c r="G1682" s="3">
        <v>2.5137156908475986E-2</v>
      </c>
    </row>
    <row r="1683" spans="1:7" x14ac:dyDescent="0.25">
      <c r="A1683" s="2">
        <v>2014</v>
      </c>
      <c r="B1683" s="2" t="s">
        <v>1466</v>
      </c>
      <c r="C1683" s="2">
        <v>99.516116691999997</v>
      </c>
      <c r="D1683" s="2">
        <v>99.516116691999997</v>
      </c>
      <c r="E1683" s="2">
        <v>0.94160359434525431</v>
      </c>
      <c r="F1683" s="2">
        <v>2</v>
      </c>
      <c r="G1683" s="3">
        <v>2.5137156908475986E-2</v>
      </c>
    </row>
    <row r="1684" spans="1:7" x14ac:dyDescent="0.25">
      <c r="A1684" s="2">
        <v>2014</v>
      </c>
      <c r="B1684" s="2" t="s">
        <v>1467</v>
      </c>
      <c r="C1684" s="2">
        <v>54.551831864999997</v>
      </c>
      <c r="D1684" s="2">
        <v>54.551831864999997</v>
      </c>
      <c r="E1684" s="2">
        <v>1.2315518042157947</v>
      </c>
      <c r="F1684" s="2">
        <v>36</v>
      </c>
      <c r="G1684" s="3">
        <v>30.314214461355949</v>
      </c>
    </row>
    <row r="1685" spans="1:7" x14ac:dyDescent="0.25">
      <c r="A1685" s="2">
        <v>2014</v>
      </c>
      <c r="B1685" s="2" t="s">
        <v>1468</v>
      </c>
      <c r="C1685" s="2">
        <v>192.47182099</v>
      </c>
      <c r="D1685" s="2">
        <v>192.47182099</v>
      </c>
      <c r="E1685" s="2">
        <v>1.6538203026519287</v>
      </c>
      <c r="F1685" s="2">
        <v>30</v>
      </c>
      <c r="G1685" s="3">
        <v>33.785802157352563</v>
      </c>
    </row>
    <row r="1686" spans="1:7" x14ac:dyDescent="0.25">
      <c r="A1686" s="2">
        <v>2014</v>
      </c>
      <c r="B1686" s="2" t="s">
        <v>1469</v>
      </c>
      <c r="C1686" s="2">
        <v>195.89391581000004</v>
      </c>
      <c r="D1686" s="2">
        <v>195.89391581000004</v>
      </c>
      <c r="E1686" s="2">
        <v>1.2507090080447638</v>
      </c>
      <c r="F1686" s="2">
        <v>9</v>
      </c>
      <c r="G1686" s="3">
        <v>5.4524688243525681</v>
      </c>
    </row>
    <row r="1687" spans="1:7" x14ac:dyDescent="0.25">
      <c r="A1687" s="2">
        <v>2014</v>
      </c>
      <c r="B1687" s="2" t="s">
        <v>1470</v>
      </c>
      <c r="C1687" s="2">
        <v>54.699801674</v>
      </c>
      <c r="D1687" s="2">
        <v>54.699801674</v>
      </c>
      <c r="E1687" s="2">
        <v>0.94160359434525431</v>
      </c>
      <c r="F1687" s="2">
        <v>1</v>
      </c>
      <c r="G1687" s="3">
        <v>1.2568578454237993E-2</v>
      </c>
    </row>
    <row r="1688" spans="1:7" x14ac:dyDescent="0.25">
      <c r="A1688" s="2">
        <v>2014</v>
      </c>
      <c r="B1688" s="2" t="s">
        <v>2033</v>
      </c>
      <c r="C1688" s="2">
        <v>54.699801673999993</v>
      </c>
      <c r="D1688" s="2">
        <v>54.699801673999993</v>
      </c>
      <c r="E1688" s="2">
        <v>0.94160359434525442</v>
      </c>
      <c r="F1688" s="2">
        <v>15</v>
      </c>
      <c r="G1688" s="3">
        <v>6.2842892271189971E-2</v>
      </c>
    </row>
    <row r="1689" spans="1:7" x14ac:dyDescent="0.25">
      <c r="A1689" s="2">
        <v>2014</v>
      </c>
      <c r="B1689" s="2" t="s">
        <v>1471</v>
      </c>
      <c r="C1689" s="2">
        <v>302.91272851999997</v>
      </c>
      <c r="D1689" s="2">
        <v>302.91272851999997</v>
      </c>
      <c r="E1689" s="2">
        <v>0.94160359434525431</v>
      </c>
      <c r="F1689" s="2">
        <v>2</v>
      </c>
      <c r="G1689" s="3">
        <v>6.2842892271189965E-3</v>
      </c>
    </row>
    <row r="1690" spans="1:7" x14ac:dyDescent="0.25">
      <c r="A1690" s="2">
        <v>2014</v>
      </c>
      <c r="B1690" s="2" t="s">
        <v>1472</v>
      </c>
      <c r="C1690" s="2">
        <v>302.91272851999997</v>
      </c>
      <c r="D1690" s="2">
        <v>302.91272851999997</v>
      </c>
      <c r="E1690" s="2">
        <v>0.94160359434525442</v>
      </c>
      <c r="F1690" s="2">
        <v>4</v>
      </c>
      <c r="G1690" s="3">
        <v>0.12568578454237994</v>
      </c>
    </row>
    <row r="1691" spans="1:7" x14ac:dyDescent="0.25">
      <c r="A1691" s="2">
        <v>2014</v>
      </c>
      <c r="B1691" s="2" t="s">
        <v>1473</v>
      </c>
      <c r="C1691" s="2">
        <v>311.21086395999998</v>
      </c>
      <c r="D1691" s="2">
        <v>311.21086395999998</v>
      </c>
      <c r="E1691" s="2">
        <v>1.8035938282943047</v>
      </c>
      <c r="F1691" s="2">
        <v>4</v>
      </c>
      <c r="G1691" s="3">
        <v>3.6284289227118998</v>
      </c>
    </row>
    <row r="1692" spans="1:7" x14ac:dyDescent="0.25">
      <c r="A1692" s="2">
        <v>2014</v>
      </c>
      <c r="B1692" s="2" t="s">
        <v>1475</v>
      </c>
      <c r="C1692" s="2">
        <v>646.82802108999999</v>
      </c>
      <c r="D1692" s="2">
        <v>646.82802108999999</v>
      </c>
      <c r="E1692" s="2">
        <v>0.94160359434525442</v>
      </c>
      <c r="F1692" s="2">
        <v>2</v>
      </c>
      <c r="G1692" s="3">
        <v>9.4264338406784942E-2</v>
      </c>
    </row>
    <row r="1693" spans="1:7" x14ac:dyDescent="0.25">
      <c r="A1693" s="2">
        <v>2014</v>
      </c>
      <c r="B1693" s="2" t="s">
        <v>1476</v>
      </c>
      <c r="C1693" s="2">
        <v>189.21938660999999</v>
      </c>
      <c r="D1693" s="2">
        <v>189.21938660999999</v>
      </c>
      <c r="E1693" s="2">
        <v>1.6035673479036165</v>
      </c>
      <c r="F1693" s="2">
        <v>5</v>
      </c>
      <c r="G1693" s="3">
        <v>0.62755764858983287</v>
      </c>
    </row>
    <row r="1694" spans="1:7" x14ac:dyDescent="0.25">
      <c r="A1694" s="2">
        <v>2014</v>
      </c>
      <c r="B1694" s="2" t="s">
        <v>1483</v>
      </c>
      <c r="C1694" s="2">
        <v>22.065445920999998</v>
      </c>
      <c r="D1694" s="2">
        <v>22.065445920999998</v>
      </c>
      <c r="E1694" s="2">
        <v>1.1820807622306704</v>
      </c>
      <c r="F1694" s="2">
        <v>16</v>
      </c>
      <c r="G1694" s="3">
        <v>6.3016458829017115</v>
      </c>
    </row>
    <row r="1695" spans="1:7" x14ac:dyDescent="0.25">
      <c r="A1695" s="2">
        <v>2014</v>
      </c>
      <c r="B1695" s="2" t="s">
        <v>1484</v>
      </c>
      <c r="C1695" s="2">
        <v>22.065445920999998</v>
      </c>
      <c r="D1695" s="2">
        <v>22.065445920999998</v>
      </c>
      <c r="E1695" s="2">
        <v>1.3227735731092654</v>
      </c>
      <c r="F1695" s="2">
        <v>6</v>
      </c>
      <c r="G1695" s="3">
        <v>1</v>
      </c>
    </row>
    <row r="1696" spans="1:7" x14ac:dyDescent="0.25">
      <c r="A1696" s="2">
        <v>2014</v>
      </c>
      <c r="B1696" s="2" t="s">
        <v>1485</v>
      </c>
      <c r="C1696" s="2">
        <v>5.3769120007999991</v>
      </c>
      <c r="D1696" s="2">
        <v>5.3769120007999991</v>
      </c>
      <c r="E1696" s="2">
        <v>1.0122900728436246</v>
      </c>
      <c r="F1696" s="2">
        <v>49</v>
      </c>
      <c r="G1696" s="3">
        <v>13.961496251749207</v>
      </c>
    </row>
    <row r="1697" spans="1:7" x14ac:dyDescent="0.25">
      <c r="A1697" s="2">
        <v>2014</v>
      </c>
      <c r="B1697" s="2" t="s">
        <v>1486</v>
      </c>
      <c r="C1697" s="2">
        <v>147.64754016000001</v>
      </c>
      <c r="D1697" s="2">
        <v>147.64754016000001</v>
      </c>
      <c r="E1697" s="2">
        <v>1.2961386218733792</v>
      </c>
      <c r="F1697" s="2">
        <v>30</v>
      </c>
      <c r="G1697" s="3">
        <v>4.4264011402440708</v>
      </c>
    </row>
    <row r="1698" spans="1:7" x14ac:dyDescent="0.25">
      <c r="A1698" s="2">
        <v>2014</v>
      </c>
      <c r="B1698" s="2" t="s">
        <v>1487</v>
      </c>
      <c r="C1698" s="2">
        <v>884.98833563999995</v>
      </c>
      <c r="D1698" s="2">
        <v>884.98833563999995</v>
      </c>
      <c r="E1698" s="2">
        <v>0.94160359434525431</v>
      </c>
      <c r="F1698" s="2">
        <v>1</v>
      </c>
      <c r="G1698" s="3">
        <v>6.2842892271189965E-3</v>
      </c>
    </row>
    <row r="1699" spans="1:7" x14ac:dyDescent="0.25">
      <c r="A1699" s="2">
        <v>2014</v>
      </c>
      <c r="B1699" s="2" t="s">
        <v>2034</v>
      </c>
      <c r="C1699" s="2">
        <v>272.44900164000001</v>
      </c>
      <c r="D1699" s="2">
        <v>272.44900164000001</v>
      </c>
      <c r="E1699" s="2">
        <v>0.94160359434525431</v>
      </c>
      <c r="F1699" s="2">
        <v>3</v>
      </c>
      <c r="G1699" s="3">
        <v>6.2842892271189965E-3</v>
      </c>
    </row>
    <row r="1700" spans="1:7" x14ac:dyDescent="0.25">
      <c r="A1700" s="2">
        <v>2014</v>
      </c>
      <c r="B1700" s="2" t="s">
        <v>1488</v>
      </c>
      <c r="C1700" s="2">
        <v>108.94358118000001</v>
      </c>
      <c r="D1700" s="2">
        <v>108.94358118000001</v>
      </c>
      <c r="E1700" s="2">
        <v>1.0351896483984104</v>
      </c>
      <c r="F1700" s="2">
        <v>81</v>
      </c>
      <c r="G1700" s="3">
        <v>32.67082292152557</v>
      </c>
    </row>
    <row r="1701" spans="1:7" x14ac:dyDescent="0.25">
      <c r="A1701" s="2">
        <v>2014</v>
      </c>
      <c r="B1701" s="2" t="s">
        <v>1489</v>
      </c>
      <c r="C1701" s="2">
        <v>368.14911201000001</v>
      </c>
      <c r="D1701" s="2">
        <v>368.14911201000001</v>
      </c>
      <c r="E1701" s="2">
        <v>0.94160359434525442</v>
      </c>
      <c r="F1701" s="2">
        <v>4</v>
      </c>
      <c r="G1701" s="3">
        <v>1.8852867681356991E-2</v>
      </c>
    </row>
    <row r="1702" spans="1:7" x14ac:dyDescent="0.25">
      <c r="A1702" s="2">
        <v>2014</v>
      </c>
      <c r="B1702" s="2" t="s">
        <v>1496</v>
      </c>
      <c r="C1702" s="2">
        <v>200.50005274</v>
      </c>
      <c r="D1702" s="2">
        <v>200.50005274</v>
      </c>
      <c r="E1702" s="2">
        <v>1.2795252882025461</v>
      </c>
      <c r="F1702" s="2">
        <v>16</v>
      </c>
      <c r="G1702" s="3">
        <v>7.5153117166237582</v>
      </c>
    </row>
    <row r="1703" spans="1:7" x14ac:dyDescent="0.25">
      <c r="A1703" s="2">
        <v>2014</v>
      </c>
      <c r="B1703" s="2" t="s">
        <v>1497</v>
      </c>
      <c r="C1703" s="2">
        <v>817.88204269000005</v>
      </c>
      <c r="D1703" s="2">
        <v>817.88204269000005</v>
      </c>
      <c r="E1703" s="2">
        <v>0.94160359434525431</v>
      </c>
      <c r="F1703" s="2">
        <v>6</v>
      </c>
      <c r="G1703" s="3">
        <v>2.5137156908475986E-2</v>
      </c>
    </row>
    <row r="1704" spans="1:7" x14ac:dyDescent="0.25">
      <c r="A1704" s="2">
        <v>2014</v>
      </c>
      <c r="B1704" s="2" t="s">
        <v>1498</v>
      </c>
      <c r="C1704" s="2">
        <v>817.88204269000005</v>
      </c>
      <c r="D1704" s="2">
        <v>817.88204269000005</v>
      </c>
      <c r="E1704" s="2">
        <v>0.94160359434525442</v>
      </c>
      <c r="F1704" s="2">
        <v>4</v>
      </c>
      <c r="G1704" s="3">
        <v>0.21995012294916488</v>
      </c>
    </row>
    <row r="1705" spans="1:7" x14ac:dyDescent="0.25">
      <c r="A1705" s="2">
        <v>2014</v>
      </c>
      <c r="B1705" s="2" t="s">
        <v>1499</v>
      </c>
      <c r="C1705" s="2">
        <v>720.30825904000005</v>
      </c>
      <c r="D1705" s="2">
        <v>720.30825904000005</v>
      </c>
      <c r="E1705" s="2">
        <v>0.94160359434525431</v>
      </c>
      <c r="F1705" s="2">
        <v>4</v>
      </c>
      <c r="G1705" s="3">
        <v>5.0274313816951972E-2</v>
      </c>
    </row>
    <row r="1706" spans="1:7" x14ac:dyDescent="0.25">
      <c r="A1706" s="2">
        <v>2014</v>
      </c>
      <c r="B1706" s="2" t="s">
        <v>2041</v>
      </c>
      <c r="C1706" s="2">
        <v>304.00996825999999</v>
      </c>
      <c r="D1706" s="2">
        <v>304.00996825999999</v>
      </c>
      <c r="E1706" s="2">
        <v>0.94160359434525442</v>
      </c>
      <c r="F1706" s="2">
        <v>6</v>
      </c>
      <c r="G1706" s="3">
        <v>0.12568578454237994</v>
      </c>
    </row>
    <row r="1707" spans="1:7" x14ac:dyDescent="0.25">
      <c r="A1707" s="2">
        <v>2014</v>
      </c>
      <c r="B1707" s="2" t="s">
        <v>1520</v>
      </c>
      <c r="C1707" s="2">
        <v>878.15654288999997</v>
      </c>
      <c r="D1707" s="2">
        <v>878.15654288999997</v>
      </c>
      <c r="E1707" s="2">
        <v>0.94160359434525431</v>
      </c>
      <c r="F1707" s="2">
        <v>1</v>
      </c>
      <c r="G1707" s="3">
        <v>6.2842892271189965E-3</v>
      </c>
    </row>
    <row r="1708" spans="1:7" x14ac:dyDescent="0.25">
      <c r="A1708" s="2">
        <v>2014</v>
      </c>
      <c r="B1708" s="2" t="s">
        <v>1521</v>
      </c>
      <c r="C1708" s="2">
        <v>878.15654288999997</v>
      </c>
      <c r="D1708" s="2">
        <v>878.15654288999997</v>
      </c>
      <c r="E1708" s="2">
        <v>0.94160359434525431</v>
      </c>
      <c r="F1708" s="2">
        <v>1</v>
      </c>
      <c r="G1708" s="3">
        <v>6.2842892271189965E-3</v>
      </c>
    </row>
    <row r="1709" spans="1:7" x14ac:dyDescent="0.25">
      <c r="A1709" s="2">
        <v>2014</v>
      </c>
      <c r="B1709" s="2" t="s">
        <v>1522</v>
      </c>
      <c r="C1709" s="2">
        <v>36.486782189000003</v>
      </c>
      <c r="D1709" s="2">
        <v>36.486782189000003</v>
      </c>
      <c r="E1709" s="2">
        <v>0.94160359434525442</v>
      </c>
      <c r="F1709" s="2">
        <v>2</v>
      </c>
      <c r="G1709" s="3">
        <v>3.1421446135594985E-2</v>
      </c>
    </row>
    <row r="1710" spans="1:7" x14ac:dyDescent="0.25">
      <c r="A1710" s="2">
        <v>2014</v>
      </c>
      <c r="B1710" s="2" t="s">
        <v>2042</v>
      </c>
      <c r="C1710" s="2">
        <v>36.486782189000003</v>
      </c>
      <c r="D1710" s="2">
        <v>36.486782189000003</v>
      </c>
      <c r="E1710" s="2">
        <v>0.94160359434525431</v>
      </c>
      <c r="F1710" s="2">
        <v>2</v>
      </c>
      <c r="G1710" s="3">
        <v>1.2568578454237993E-2</v>
      </c>
    </row>
    <row r="1711" spans="1:7" x14ac:dyDescent="0.25">
      <c r="A1711" s="2">
        <v>2014</v>
      </c>
      <c r="B1711" s="2" t="s">
        <v>1523</v>
      </c>
      <c r="C1711" s="2">
        <v>570.90277286000003</v>
      </c>
      <c r="D1711" s="2">
        <v>570.90277286000003</v>
      </c>
      <c r="E1711" s="2">
        <v>1.0978468383029174</v>
      </c>
      <c r="F1711" s="2">
        <v>25</v>
      </c>
      <c r="G1711" s="3">
        <v>5.8483790456610647</v>
      </c>
    </row>
    <row r="1712" spans="1:7" x14ac:dyDescent="0.25">
      <c r="A1712" s="2">
        <v>2014</v>
      </c>
      <c r="B1712" s="2" t="s">
        <v>1524</v>
      </c>
      <c r="C1712" s="2">
        <v>538.48913570000002</v>
      </c>
      <c r="D1712" s="2">
        <v>538.48913570000002</v>
      </c>
      <c r="E1712" s="2">
        <v>0.94160359434525431</v>
      </c>
      <c r="F1712" s="2">
        <v>25</v>
      </c>
      <c r="G1712" s="3">
        <v>0.81695759952546954</v>
      </c>
    </row>
    <row r="1713" spans="1:7" x14ac:dyDescent="0.25">
      <c r="A1713" s="2">
        <v>2014</v>
      </c>
      <c r="B1713" s="2" t="s">
        <v>1525</v>
      </c>
      <c r="C1713" s="2">
        <v>448.60146944000002</v>
      </c>
      <c r="D1713" s="2">
        <v>448.60146944000002</v>
      </c>
      <c r="E1713" s="2">
        <v>1.2664331821948536</v>
      </c>
      <c r="F1713" s="2">
        <v>16</v>
      </c>
      <c r="G1713" s="3">
        <v>20.754114707254281</v>
      </c>
    </row>
    <row r="1714" spans="1:7" x14ac:dyDescent="0.25">
      <c r="A1714" s="2">
        <v>2014</v>
      </c>
      <c r="B1714" s="2" t="s">
        <v>1526</v>
      </c>
      <c r="C1714" s="2">
        <v>245.23494005000001</v>
      </c>
      <c r="D1714" s="2">
        <v>245.23494005000001</v>
      </c>
      <c r="E1714" s="2">
        <v>0.94160359434525431</v>
      </c>
      <c r="F1714" s="2">
        <v>4</v>
      </c>
      <c r="G1714" s="3">
        <v>5.0274313816951972E-2</v>
      </c>
    </row>
    <row r="1715" spans="1:7" x14ac:dyDescent="0.25">
      <c r="A1715" s="2">
        <v>2014</v>
      </c>
      <c r="B1715" s="2" t="s">
        <v>1527</v>
      </c>
      <c r="C1715" s="2">
        <v>266.87652071999997</v>
      </c>
      <c r="D1715" s="2">
        <v>266.87652071999997</v>
      </c>
      <c r="E1715" s="2">
        <v>0.94160359434525431</v>
      </c>
      <c r="F1715" s="2">
        <v>6</v>
      </c>
      <c r="G1715" s="3">
        <v>1.2568578454237993E-2</v>
      </c>
    </row>
    <row r="1716" spans="1:7" x14ac:dyDescent="0.25">
      <c r="A1716" s="2">
        <v>2014</v>
      </c>
      <c r="B1716" s="2" t="s">
        <v>1528</v>
      </c>
      <c r="C1716" s="2">
        <v>533.75304143999995</v>
      </c>
      <c r="D1716" s="2">
        <v>533.75304143999995</v>
      </c>
      <c r="E1716" s="2">
        <v>0.94160359434525431</v>
      </c>
      <c r="F1716" s="2">
        <v>4</v>
      </c>
      <c r="G1716" s="3">
        <v>2.5137156908475986E-2</v>
      </c>
    </row>
    <row r="1717" spans="1:7" x14ac:dyDescent="0.25">
      <c r="A1717" s="2">
        <v>2014</v>
      </c>
      <c r="B1717" s="2" t="s">
        <v>1529</v>
      </c>
      <c r="C1717" s="2">
        <v>1140.2141523</v>
      </c>
      <c r="D1717" s="2">
        <v>1140.2141523</v>
      </c>
      <c r="E1717" s="2">
        <v>0.94160359434525442</v>
      </c>
      <c r="F1717" s="2">
        <v>2</v>
      </c>
      <c r="G1717" s="3">
        <v>1.8852867681356991E-2</v>
      </c>
    </row>
    <row r="1718" spans="1:7" x14ac:dyDescent="0.25">
      <c r="A1718" s="2">
        <v>2014</v>
      </c>
      <c r="B1718" s="2" t="s">
        <v>1530</v>
      </c>
      <c r="C1718" s="2">
        <v>1140.2141523</v>
      </c>
      <c r="D1718" s="2">
        <v>1140.2141523</v>
      </c>
      <c r="E1718" s="2">
        <v>0.94160359434525442</v>
      </c>
      <c r="F1718" s="2">
        <v>4</v>
      </c>
      <c r="G1718" s="3">
        <v>4.3990024589832977E-2</v>
      </c>
    </row>
    <row r="1719" spans="1:7" x14ac:dyDescent="0.25">
      <c r="A1719" s="2">
        <v>2014</v>
      </c>
      <c r="B1719" s="2" t="s">
        <v>1531</v>
      </c>
      <c r="C1719" s="2">
        <v>407.63417916999998</v>
      </c>
      <c r="D1719" s="2">
        <v>407.63417916999998</v>
      </c>
      <c r="E1719" s="2">
        <v>0.94160359434525431</v>
      </c>
      <c r="F1719" s="2">
        <v>2</v>
      </c>
      <c r="G1719" s="3">
        <v>6.2842892271189965E-3</v>
      </c>
    </row>
    <row r="1720" spans="1:7" x14ac:dyDescent="0.25">
      <c r="A1720" s="2">
        <v>2014</v>
      </c>
      <c r="B1720" s="2" t="s">
        <v>1532</v>
      </c>
      <c r="C1720" s="2">
        <v>39.096519516999997</v>
      </c>
      <c r="D1720" s="2">
        <v>39.096519516999997</v>
      </c>
      <c r="E1720" s="2">
        <v>1.291660695047933</v>
      </c>
      <c r="F1720" s="2">
        <v>9</v>
      </c>
      <c r="G1720" s="3">
        <v>17.25137156908476</v>
      </c>
    </row>
    <row r="1721" spans="1:7" x14ac:dyDescent="0.25">
      <c r="A1721" s="2">
        <v>2014</v>
      </c>
      <c r="B1721" s="2" t="s">
        <v>1533</v>
      </c>
      <c r="C1721" s="2">
        <v>174.65474044999999</v>
      </c>
      <c r="D1721" s="2">
        <v>174.65474044999999</v>
      </c>
      <c r="E1721" s="2">
        <v>0.94160359434525431</v>
      </c>
      <c r="F1721" s="2">
        <v>1</v>
      </c>
      <c r="G1721" s="3">
        <v>6.2842892271189965E-3</v>
      </c>
    </row>
    <row r="1722" spans="1:7" x14ac:dyDescent="0.25">
      <c r="A1722" s="2">
        <v>2014</v>
      </c>
      <c r="B1722" s="2" t="s">
        <v>1534</v>
      </c>
      <c r="C1722" s="2">
        <v>174.65474044999999</v>
      </c>
      <c r="D1722" s="2">
        <v>174.65474044999999</v>
      </c>
      <c r="E1722" s="2">
        <v>0.94160359434525431</v>
      </c>
      <c r="F1722" s="2">
        <v>1</v>
      </c>
      <c r="G1722" s="3">
        <v>6.2842892271189965E-3</v>
      </c>
    </row>
    <row r="1723" spans="1:7" x14ac:dyDescent="0.25">
      <c r="A1723" s="2">
        <v>2014</v>
      </c>
      <c r="B1723" s="2" t="s">
        <v>1535</v>
      </c>
      <c r="C1723" s="2">
        <v>174.65474044999999</v>
      </c>
      <c r="D1723" s="2">
        <v>174.65474044999999</v>
      </c>
      <c r="E1723" s="2">
        <v>0.94160359434525431</v>
      </c>
      <c r="F1723" s="2">
        <v>1</v>
      </c>
      <c r="G1723" s="3">
        <v>6.2842892271189965E-3</v>
      </c>
    </row>
    <row r="1724" spans="1:7" x14ac:dyDescent="0.25">
      <c r="A1724" s="2">
        <v>2014</v>
      </c>
      <c r="B1724" s="2" t="s">
        <v>1563</v>
      </c>
      <c r="C1724" s="2">
        <v>90.840388748999999</v>
      </c>
      <c r="D1724" s="2">
        <v>90.840388748999999</v>
      </c>
      <c r="E1724" s="2">
        <v>1.0126389149431896</v>
      </c>
      <c r="F1724" s="2">
        <v>9</v>
      </c>
      <c r="G1724" s="3">
        <v>15.319564612355951</v>
      </c>
    </row>
    <row r="1725" spans="1:7" x14ac:dyDescent="0.25">
      <c r="A1725" s="2">
        <v>2014</v>
      </c>
      <c r="B1725" s="2" t="s">
        <v>1564</v>
      </c>
      <c r="C1725" s="2">
        <v>233.55777237000001</v>
      </c>
      <c r="D1725" s="2">
        <v>233.55777237000001</v>
      </c>
      <c r="E1725" s="2">
        <v>0.94160359434525442</v>
      </c>
      <c r="F1725" s="2">
        <v>4</v>
      </c>
      <c r="G1725" s="3">
        <v>3.7705735362713981E-2</v>
      </c>
    </row>
    <row r="1726" spans="1:7" x14ac:dyDescent="0.25">
      <c r="A1726" s="2">
        <v>2014</v>
      </c>
      <c r="B1726" s="2" t="s">
        <v>1565</v>
      </c>
      <c r="C1726" s="2">
        <v>396.26630451</v>
      </c>
      <c r="D1726" s="2">
        <v>396.26630451</v>
      </c>
      <c r="E1726" s="2">
        <v>0.94160359434525442</v>
      </c>
      <c r="F1726" s="2">
        <v>4</v>
      </c>
      <c r="G1726" s="3">
        <v>0.23251870140340286</v>
      </c>
    </row>
    <row r="1727" spans="1:7" x14ac:dyDescent="0.25">
      <c r="A1727" s="2">
        <v>2014</v>
      </c>
      <c r="B1727" s="2" t="s">
        <v>1566</v>
      </c>
      <c r="C1727" s="2">
        <v>396.26630451</v>
      </c>
      <c r="D1727" s="2">
        <v>396.26630451</v>
      </c>
      <c r="E1727" s="2">
        <v>1.3645980414210375</v>
      </c>
      <c r="F1727" s="2">
        <v>4</v>
      </c>
      <c r="G1727" s="3">
        <v>2.0628428922711901</v>
      </c>
    </row>
    <row r="1728" spans="1:7" x14ac:dyDescent="0.25">
      <c r="A1728" s="2">
        <v>2014</v>
      </c>
      <c r="B1728" s="2" t="s">
        <v>2051</v>
      </c>
      <c r="C1728" s="2">
        <v>6965.9955074999998</v>
      </c>
      <c r="D1728" s="2">
        <v>6965.9955074999998</v>
      </c>
      <c r="E1728" s="2">
        <v>0.94160359434525431</v>
      </c>
      <c r="F1728" s="2">
        <v>2</v>
      </c>
      <c r="G1728" s="3">
        <v>6.2842892271189965E-3</v>
      </c>
    </row>
    <row r="1729" spans="1:7" x14ac:dyDescent="0.25">
      <c r="A1729" s="2">
        <v>2014</v>
      </c>
      <c r="B1729" s="2" t="s">
        <v>2052</v>
      </c>
      <c r="C1729" s="2">
        <v>176.67406772000001</v>
      </c>
      <c r="D1729" s="2">
        <v>176.67406772000001</v>
      </c>
      <c r="E1729" s="2">
        <v>0.94160359434525442</v>
      </c>
      <c r="F1729" s="2">
        <v>36</v>
      </c>
      <c r="G1729" s="3">
        <v>0.31421446135594983</v>
      </c>
    </row>
    <row r="1730" spans="1:7" x14ac:dyDescent="0.25">
      <c r="A1730" s="2">
        <v>2014</v>
      </c>
      <c r="B1730" s="2" t="s">
        <v>1567</v>
      </c>
      <c r="C1730" s="2">
        <v>54.889464777000001</v>
      </c>
      <c r="D1730" s="2">
        <v>54.889464777000001</v>
      </c>
      <c r="E1730" s="2">
        <v>0.94160359434525442</v>
      </c>
      <c r="F1730" s="2">
        <v>25</v>
      </c>
      <c r="G1730" s="3">
        <v>0.87980049179665953</v>
      </c>
    </row>
    <row r="1731" spans="1:7" x14ac:dyDescent="0.25">
      <c r="A1731" s="2">
        <v>2014</v>
      </c>
      <c r="B1731" s="2" t="s">
        <v>1568</v>
      </c>
      <c r="C1731" s="2">
        <v>18.387871601000001</v>
      </c>
      <c r="D1731" s="2">
        <v>18.387871601000001</v>
      </c>
      <c r="E1731" s="2">
        <v>0.94160359434525442</v>
      </c>
      <c r="F1731" s="2">
        <v>18</v>
      </c>
      <c r="G1731" s="3">
        <v>3.1421446135594985E-2</v>
      </c>
    </row>
    <row r="1732" spans="1:7" x14ac:dyDescent="0.25">
      <c r="A1732" s="2">
        <v>2014</v>
      </c>
      <c r="B1732" s="2" t="s">
        <v>1569</v>
      </c>
      <c r="C1732" s="2">
        <v>120.12686613</v>
      </c>
      <c r="D1732" s="2">
        <v>120.12686613</v>
      </c>
      <c r="E1732" s="2">
        <v>0.94160359434525431</v>
      </c>
      <c r="F1732" s="2">
        <v>9</v>
      </c>
      <c r="G1732" s="3">
        <v>2.5137156908475986E-2</v>
      </c>
    </row>
    <row r="1733" spans="1:7" x14ac:dyDescent="0.25">
      <c r="A1733" s="2">
        <v>2014</v>
      </c>
      <c r="B1733" s="2" t="s">
        <v>1570</v>
      </c>
      <c r="C1733" s="2">
        <v>783.83148520999998</v>
      </c>
      <c r="D1733" s="2">
        <v>783.83148520999998</v>
      </c>
      <c r="E1733" s="2">
        <v>1.731466456765691</v>
      </c>
      <c r="F1733" s="2">
        <v>16</v>
      </c>
      <c r="G1733" s="3">
        <v>13.25137156908476</v>
      </c>
    </row>
    <row r="1734" spans="1:7" x14ac:dyDescent="0.25">
      <c r="A1734" s="2">
        <v>2014</v>
      </c>
      <c r="B1734" s="2" t="s">
        <v>1571</v>
      </c>
      <c r="C1734" s="2">
        <v>138.89871231000001</v>
      </c>
      <c r="D1734" s="2">
        <v>138.89871231000001</v>
      </c>
      <c r="E1734" s="2">
        <v>0.95336541179589818</v>
      </c>
      <c r="F1734" s="2">
        <v>4</v>
      </c>
      <c r="G1734" s="3">
        <v>3.50274313816952</v>
      </c>
    </row>
    <row r="1735" spans="1:7" x14ac:dyDescent="0.25">
      <c r="A1735" s="2">
        <v>2014</v>
      </c>
      <c r="B1735" s="2" t="s">
        <v>1572</v>
      </c>
      <c r="C1735" s="2">
        <v>138.89871231000001</v>
      </c>
      <c r="D1735" s="2">
        <v>138.89871231000001</v>
      </c>
      <c r="E1735" s="2">
        <v>1.591133855982388</v>
      </c>
      <c r="F1735" s="2">
        <v>6</v>
      </c>
      <c r="G1735" s="3">
        <v>24.256857845423799</v>
      </c>
    </row>
    <row r="1736" spans="1:7" x14ac:dyDescent="0.25">
      <c r="A1736" s="2">
        <v>2014</v>
      </c>
      <c r="B1736" s="2" t="s">
        <v>1573</v>
      </c>
      <c r="C1736" s="2">
        <v>138.89871231000001</v>
      </c>
      <c r="D1736" s="2">
        <v>138.89871231000001</v>
      </c>
      <c r="E1736" s="2">
        <v>0.94160359434525442</v>
      </c>
      <c r="F1736" s="2">
        <v>9</v>
      </c>
      <c r="G1736" s="3">
        <v>9.4264338406784942E-2</v>
      </c>
    </row>
    <row r="1737" spans="1:7" x14ac:dyDescent="0.25">
      <c r="A1737" s="2">
        <v>2014</v>
      </c>
      <c r="B1737" s="2" t="s">
        <v>1574</v>
      </c>
      <c r="C1737" s="2">
        <v>410.79900108999999</v>
      </c>
      <c r="D1737" s="2">
        <v>410.79900108999999</v>
      </c>
      <c r="E1737" s="2">
        <v>0.94160359434525442</v>
      </c>
      <c r="F1737" s="2">
        <v>9</v>
      </c>
      <c r="G1737" s="3">
        <v>0.18852867681356988</v>
      </c>
    </row>
    <row r="1738" spans="1:7" x14ac:dyDescent="0.25">
      <c r="A1738" s="2">
        <v>2014</v>
      </c>
      <c r="B1738" s="2" t="s">
        <v>1575</v>
      </c>
      <c r="C1738" s="2">
        <v>410.79900108999999</v>
      </c>
      <c r="D1738" s="2">
        <v>410.79900108999999</v>
      </c>
      <c r="E1738" s="2">
        <v>0.94160359434525442</v>
      </c>
      <c r="F1738" s="2">
        <v>4</v>
      </c>
      <c r="G1738" s="3">
        <v>6.2842892271189971E-2</v>
      </c>
    </row>
    <row r="1739" spans="1:7" x14ac:dyDescent="0.25">
      <c r="A1739" s="2">
        <v>2014</v>
      </c>
      <c r="B1739" s="2" t="s">
        <v>1576</v>
      </c>
      <c r="C1739" s="2">
        <v>227.21611945999999</v>
      </c>
      <c r="D1739" s="2">
        <v>227.21611945999999</v>
      </c>
      <c r="E1739" s="2">
        <v>0.94160359434525442</v>
      </c>
      <c r="F1739" s="2">
        <v>1</v>
      </c>
      <c r="G1739" s="3">
        <v>3.1421446135594985E-2</v>
      </c>
    </row>
    <row r="1740" spans="1:7" x14ac:dyDescent="0.25">
      <c r="A1740" s="2">
        <v>2014</v>
      </c>
      <c r="B1740" s="2" t="s">
        <v>1577</v>
      </c>
      <c r="C1740" s="2">
        <v>227.21611945999999</v>
      </c>
      <c r="D1740" s="2">
        <v>227.21611945999999</v>
      </c>
      <c r="E1740" s="2">
        <v>0.94160359434525442</v>
      </c>
      <c r="F1740" s="2">
        <v>9</v>
      </c>
      <c r="G1740" s="3">
        <v>0.25137156908475988</v>
      </c>
    </row>
    <row r="1741" spans="1:7" x14ac:dyDescent="0.25">
      <c r="A1741" s="2">
        <v>2014</v>
      </c>
      <c r="B1741" s="2" t="s">
        <v>1578</v>
      </c>
      <c r="C1741" s="2">
        <v>297.67358074999999</v>
      </c>
      <c r="D1741" s="2">
        <v>297.67358074999999</v>
      </c>
      <c r="E1741" s="2">
        <v>0.94160359434525431</v>
      </c>
      <c r="F1741" s="2">
        <v>1</v>
      </c>
      <c r="G1741" s="3">
        <v>1.2568578454237993E-2</v>
      </c>
    </row>
    <row r="1742" spans="1:7" x14ac:dyDescent="0.25">
      <c r="A1742" s="2">
        <v>2014</v>
      </c>
      <c r="B1742" s="2" t="s">
        <v>1579</v>
      </c>
      <c r="C1742" s="2">
        <v>83.065380442999995</v>
      </c>
      <c r="D1742" s="2">
        <v>83.065380442999995</v>
      </c>
      <c r="E1742" s="2">
        <v>0.94160359434525431</v>
      </c>
      <c r="F1742" s="2">
        <v>1</v>
      </c>
      <c r="G1742" s="3">
        <v>6.2842892271189965E-3</v>
      </c>
    </row>
    <row r="1743" spans="1:7" x14ac:dyDescent="0.25">
      <c r="A1743" s="2">
        <v>2014</v>
      </c>
      <c r="B1743" s="2" t="s">
        <v>1580</v>
      </c>
      <c r="C1743" s="2">
        <v>83.065380442999995</v>
      </c>
      <c r="D1743" s="2">
        <v>83.065380442999995</v>
      </c>
      <c r="E1743" s="2">
        <v>0.94160359434525431</v>
      </c>
      <c r="F1743" s="2">
        <v>1</v>
      </c>
      <c r="G1743" s="3">
        <v>6.2842892271189965E-3</v>
      </c>
    </row>
    <row r="1744" spans="1:7" x14ac:dyDescent="0.25">
      <c r="A1744" s="2">
        <v>2014</v>
      </c>
      <c r="B1744" s="2" t="s">
        <v>1581</v>
      </c>
      <c r="C1744" s="2">
        <v>83.065380442999995</v>
      </c>
      <c r="D1744" s="2">
        <v>83.065380442999995</v>
      </c>
      <c r="E1744" s="2">
        <v>0.94160359434525431</v>
      </c>
      <c r="F1744" s="2">
        <v>1</v>
      </c>
      <c r="G1744" s="3">
        <v>6.2842892271189965E-3</v>
      </c>
    </row>
    <row r="1745" spans="1:7" x14ac:dyDescent="0.25">
      <c r="A1745" s="2">
        <v>2014</v>
      </c>
      <c r="B1745" s="2" t="s">
        <v>1582</v>
      </c>
      <c r="C1745" s="2">
        <v>83.065380442999995</v>
      </c>
      <c r="D1745" s="2">
        <v>83.065380442999995</v>
      </c>
      <c r="E1745" s="2">
        <v>0.94160359434525431</v>
      </c>
      <c r="F1745" s="2">
        <v>1</v>
      </c>
      <c r="G1745" s="3">
        <v>2.5137156908475986E-2</v>
      </c>
    </row>
    <row r="1746" spans="1:7" x14ac:dyDescent="0.25">
      <c r="A1746" s="2">
        <v>2014</v>
      </c>
      <c r="B1746" s="2" t="s">
        <v>1583</v>
      </c>
      <c r="C1746" s="2">
        <v>83.065380442999995</v>
      </c>
      <c r="D1746" s="2">
        <v>83.065380442999995</v>
      </c>
      <c r="E1746" s="2">
        <v>0.94160359434525431</v>
      </c>
      <c r="F1746" s="2">
        <v>1</v>
      </c>
      <c r="G1746" s="3">
        <v>1.2568578454237993E-2</v>
      </c>
    </row>
    <row r="1747" spans="1:7" x14ac:dyDescent="0.25">
      <c r="A1747" s="2">
        <v>2014</v>
      </c>
      <c r="B1747" s="2" t="s">
        <v>1584</v>
      </c>
      <c r="C1747" s="2">
        <v>371.57726534</v>
      </c>
      <c r="D1747" s="2">
        <v>371.57726534</v>
      </c>
      <c r="E1747" s="2">
        <v>0.94160359434525442</v>
      </c>
      <c r="F1747" s="2">
        <v>4</v>
      </c>
      <c r="G1747" s="3">
        <v>0.25137156908475988</v>
      </c>
    </row>
    <row r="1748" spans="1:7" x14ac:dyDescent="0.25">
      <c r="A1748" s="2">
        <v>2014</v>
      </c>
      <c r="B1748" s="2" t="s">
        <v>1585</v>
      </c>
      <c r="C1748" s="2">
        <v>260.76235847999999</v>
      </c>
      <c r="D1748" s="2">
        <v>260.76235847999999</v>
      </c>
      <c r="E1748" s="2">
        <v>0.94160359434525431</v>
      </c>
      <c r="F1748" s="2">
        <v>2</v>
      </c>
      <c r="G1748" s="3">
        <v>6.2842892271189965E-3</v>
      </c>
    </row>
    <row r="1749" spans="1:7" x14ac:dyDescent="0.25">
      <c r="A1749" s="2">
        <v>2014</v>
      </c>
      <c r="B1749" s="2" t="s">
        <v>1586</v>
      </c>
      <c r="C1749" s="2">
        <v>260.76235847999999</v>
      </c>
      <c r="D1749" s="2">
        <v>260.76235847999999</v>
      </c>
      <c r="E1749" s="2">
        <v>3.3460717174800383</v>
      </c>
      <c r="F1749" s="2">
        <v>9</v>
      </c>
      <c r="G1749" s="3">
        <v>1.0754114707254279</v>
      </c>
    </row>
    <row r="1750" spans="1:7" x14ac:dyDescent="0.25">
      <c r="A1750" s="2">
        <v>2014</v>
      </c>
      <c r="B1750" s="2" t="s">
        <v>1587</v>
      </c>
      <c r="C1750" s="2">
        <v>260.76235847999999</v>
      </c>
      <c r="D1750" s="2">
        <v>260.76235847999999</v>
      </c>
      <c r="E1750" s="2">
        <v>0.94160359434525442</v>
      </c>
      <c r="F1750" s="2">
        <v>4</v>
      </c>
      <c r="G1750" s="3">
        <v>9.4264338406784942E-2</v>
      </c>
    </row>
    <row r="1751" spans="1:7" x14ac:dyDescent="0.25">
      <c r="A1751" s="2">
        <v>2014</v>
      </c>
      <c r="B1751" s="2" t="s">
        <v>1588</v>
      </c>
      <c r="C1751" s="2">
        <v>260.76235847999999</v>
      </c>
      <c r="D1751" s="2">
        <v>260.76235847999999</v>
      </c>
      <c r="E1751" s="2">
        <v>0.94160359434525442</v>
      </c>
      <c r="F1751" s="2">
        <v>4</v>
      </c>
      <c r="G1751" s="3">
        <v>0.18852867681356988</v>
      </c>
    </row>
    <row r="1752" spans="1:7" x14ac:dyDescent="0.25">
      <c r="A1752" s="2">
        <v>2014</v>
      </c>
      <c r="B1752" s="2" t="s">
        <v>1589</v>
      </c>
      <c r="C1752" s="2">
        <v>260.76235847999999</v>
      </c>
      <c r="D1752" s="2">
        <v>260.76235847999999</v>
      </c>
      <c r="E1752" s="2">
        <v>1.1965225947373097</v>
      </c>
      <c r="F1752" s="2">
        <v>16</v>
      </c>
      <c r="G1752" s="3">
        <v>2.1256857845423798</v>
      </c>
    </row>
    <row r="1753" spans="1:7" x14ac:dyDescent="0.25">
      <c r="A1753" s="2">
        <v>2014</v>
      </c>
      <c r="B1753" s="2" t="s">
        <v>1590</v>
      </c>
      <c r="C1753" s="2">
        <v>430.22374776999999</v>
      </c>
      <c r="D1753" s="2">
        <v>430.22374776999999</v>
      </c>
      <c r="E1753" s="2">
        <v>0.94160359434525431</v>
      </c>
      <c r="F1753" s="2">
        <v>2</v>
      </c>
      <c r="G1753" s="3">
        <v>1.2568578454237993E-2</v>
      </c>
    </row>
    <row r="1754" spans="1:7" x14ac:dyDescent="0.25">
      <c r="A1754" s="2">
        <v>2014</v>
      </c>
      <c r="B1754" s="2" t="s">
        <v>1591</v>
      </c>
      <c r="C1754" s="2">
        <v>925.56787670000006</v>
      </c>
      <c r="D1754" s="2">
        <v>925.56787670000006</v>
      </c>
      <c r="E1754" s="2">
        <v>0.94160359434525431</v>
      </c>
      <c r="F1754" s="2">
        <v>2</v>
      </c>
      <c r="G1754" s="3">
        <v>6.2842892271189965E-3</v>
      </c>
    </row>
    <row r="1755" spans="1:7" x14ac:dyDescent="0.25">
      <c r="A1755" s="2">
        <v>2014</v>
      </c>
      <c r="B1755" s="2" t="s">
        <v>1592</v>
      </c>
      <c r="C1755" s="2">
        <v>714.25067996999996</v>
      </c>
      <c r="D1755" s="2">
        <v>714.25067996999996</v>
      </c>
      <c r="E1755" s="2">
        <v>0.94160359434525431</v>
      </c>
      <c r="F1755" s="2">
        <v>1</v>
      </c>
      <c r="G1755" s="3">
        <v>6.2842892271189965E-3</v>
      </c>
    </row>
    <row r="1756" spans="1:7" x14ac:dyDescent="0.25">
      <c r="A1756" s="2">
        <v>2014</v>
      </c>
      <c r="B1756" s="2" t="s">
        <v>2053</v>
      </c>
      <c r="C1756" s="2">
        <v>535.01145317999999</v>
      </c>
      <c r="D1756" s="2">
        <v>535.01145317999999</v>
      </c>
      <c r="E1756" s="2">
        <v>0.94160359434525431</v>
      </c>
      <c r="F1756" s="2">
        <v>2</v>
      </c>
      <c r="G1756" s="3">
        <v>1.2568578454237993E-2</v>
      </c>
    </row>
    <row r="1757" spans="1:7" x14ac:dyDescent="0.25">
      <c r="A1757" s="2">
        <v>2014</v>
      </c>
      <c r="B1757" s="2" t="s">
        <v>2054</v>
      </c>
      <c r="C1757" s="2">
        <v>298.28826012000002</v>
      </c>
      <c r="D1757" s="2">
        <v>298.28826012000002</v>
      </c>
      <c r="E1757" s="2">
        <v>0.94160359434525442</v>
      </c>
      <c r="F1757" s="2">
        <v>2</v>
      </c>
      <c r="G1757" s="3">
        <v>3.1421446135594985E-2</v>
      </c>
    </row>
    <row r="1758" spans="1:7" x14ac:dyDescent="0.25">
      <c r="A1758" s="2">
        <v>2014</v>
      </c>
      <c r="B1758" s="2" t="s">
        <v>1594</v>
      </c>
      <c r="C1758" s="2">
        <v>125.57716395999999</v>
      </c>
      <c r="D1758" s="2">
        <v>125.57716395999999</v>
      </c>
      <c r="E1758" s="2">
        <v>0.94160359434525431</v>
      </c>
      <c r="F1758" s="2">
        <v>4</v>
      </c>
      <c r="G1758" s="3">
        <v>0.40847879976273477</v>
      </c>
    </row>
    <row r="1759" spans="1:7" x14ac:dyDescent="0.25">
      <c r="A1759" s="2">
        <v>2014</v>
      </c>
      <c r="B1759" s="2" t="s">
        <v>1595</v>
      </c>
      <c r="C1759" s="2">
        <v>125.57716395999999</v>
      </c>
      <c r="D1759" s="2">
        <v>125.57716395999999</v>
      </c>
      <c r="E1759" s="2">
        <v>1.7752690369493438</v>
      </c>
      <c r="F1759" s="2">
        <v>6</v>
      </c>
      <c r="G1759" s="3">
        <v>5.0641329617711905</v>
      </c>
    </row>
    <row r="1760" spans="1:7" x14ac:dyDescent="0.25">
      <c r="A1760" s="2">
        <v>2014</v>
      </c>
      <c r="B1760" s="2" t="s">
        <v>1596</v>
      </c>
      <c r="C1760" s="2">
        <v>185.19372539</v>
      </c>
      <c r="D1760" s="2">
        <v>185.19372539</v>
      </c>
      <c r="E1760" s="2">
        <v>0.94160359434525442</v>
      </c>
      <c r="F1760" s="2">
        <v>6</v>
      </c>
      <c r="G1760" s="3">
        <v>6.2842892271189971E-2</v>
      </c>
    </row>
    <row r="1761" spans="1:7" x14ac:dyDescent="0.25">
      <c r="A1761" s="2">
        <v>2014</v>
      </c>
      <c r="B1761" s="2" t="s">
        <v>1597</v>
      </c>
      <c r="C1761" s="2">
        <v>398.26623287000001</v>
      </c>
      <c r="D1761" s="2">
        <v>398.26623287000001</v>
      </c>
      <c r="E1761" s="2">
        <v>1.2808938227611073</v>
      </c>
      <c r="F1761" s="2">
        <v>24</v>
      </c>
      <c r="G1761" s="3">
        <v>12.930606814538997</v>
      </c>
    </row>
    <row r="1762" spans="1:7" x14ac:dyDescent="0.25">
      <c r="A1762" s="2">
        <v>2014</v>
      </c>
      <c r="B1762" s="2" t="s">
        <v>1598</v>
      </c>
      <c r="C1762" s="2">
        <v>4079.6002767</v>
      </c>
      <c r="D1762" s="2">
        <v>4079.6002767</v>
      </c>
      <c r="E1762" s="2">
        <v>0.94160359434525442</v>
      </c>
      <c r="F1762" s="2">
        <v>1</v>
      </c>
      <c r="G1762" s="3">
        <v>6.2842892271189971E-2</v>
      </c>
    </row>
    <row r="1763" spans="1:7" x14ac:dyDescent="0.25">
      <c r="A1763" s="2">
        <v>2014</v>
      </c>
      <c r="B1763" s="2" t="s">
        <v>1599</v>
      </c>
      <c r="C1763" s="2">
        <v>150.41285872</v>
      </c>
      <c r="D1763" s="2">
        <v>150.41285872</v>
      </c>
      <c r="E1763" s="2">
        <v>0.94160359434525442</v>
      </c>
      <c r="F1763" s="2">
        <v>1</v>
      </c>
      <c r="G1763" s="3">
        <v>4.3990024589832977E-2</v>
      </c>
    </row>
    <row r="1764" spans="1:7" x14ac:dyDescent="0.25">
      <c r="A1764" s="2">
        <v>2014</v>
      </c>
      <c r="B1764" s="2" t="s">
        <v>1600</v>
      </c>
      <c r="C1764" s="2">
        <v>150.41285872</v>
      </c>
      <c r="D1764" s="2">
        <v>150.41285872</v>
      </c>
      <c r="E1764" s="2">
        <v>0.94160359434525442</v>
      </c>
      <c r="F1764" s="2">
        <v>1</v>
      </c>
      <c r="G1764" s="3">
        <v>4.3990024589832977E-2</v>
      </c>
    </row>
    <row r="1765" spans="1:7" x14ac:dyDescent="0.25">
      <c r="A1765" s="2">
        <v>2014</v>
      </c>
      <c r="B1765" s="2" t="s">
        <v>1601</v>
      </c>
      <c r="C1765" s="2">
        <v>222.44726753</v>
      </c>
      <c r="D1765" s="2">
        <v>222.44726753</v>
      </c>
      <c r="E1765" s="2">
        <v>0.94160359434525442</v>
      </c>
      <c r="F1765" s="2">
        <v>6</v>
      </c>
      <c r="G1765" s="3">
        <v>0.18852867681356988</v>
      </c>
    </row>
    <row r="1766" spans="1:7" x14ac:dyDescent="0.25">
      <c r="A1766" s="2">
        <v>2014</v>
      </c>
      <c r="B1766" s="2" t="s">
        <v>1602</v>
      </c>
      <c r="C1766" s="2">
        <v>150.41285872</v>
      </c>
      <c r="D1766" s="2">
        <v>150.41285872</v>
      </c>
      <c r="E1766" s="2">
        <v>0.94160359434525442</v>
      </c>
      <c r="F1766" s="2">
        <v>4</v>
      </c>
      <c r="G1766" s="3">
        <v>7.5411470725427962E-2</v>
      </c>
    </row>
    <row r="1767" spans="1:7" x14ac:dyDescent="0.25">
      <c r="A1767" s="2">
        <v>2014</v>
      </c>
      <c r="B1767" s="2" t="s">
        <v>1603</v>
      </c>
      <c r="C1767" s="2">
        <v>150.41285872</v>
      </c>
      <c r="D1767" s="2">
        <v>150.41285872</v>
      </c>
      <c r="E1767" s="2">
        <v>0.94160359434525431</v>
      </c>
      <c r="F1767" s="2">
        <v>4</v>
      </c>
      <c r="G1767" s="3">
        <v>0.10054862763390394</v>
      </c>
    </row>
    <row r="1768" spans="1:7" x14ac:dyDescent="0.25">
      <c r="A1768" s="2">
        <v>2014</v>
      </c>
      <c r="B1768" s="2" t="s">
        <v>1604</v>
      </c>
      <c r="C1768" s="2">
        <v>150.41285872</v>
      </c>
      <c r="D1768" s="2">
        <v>150.41285872</v>
      </c>
      <c r="E1768" s="2">
        <v>0.94160359434525442</v>
      </c>
      <c r="F1768" s="2">
        <v>4</v>
      </c>
      <c r="G1768" s="3">
        <v>0.12568578454237994</v>
      </c>
    </row>
    <row r="1769" spans="1:7" x14ac:dyDescent="0.25">
      <c r="A1769" s="2">
        <v>2014</v>
      </c>
      <c r="B1769" s="2" t="s">
        <v>2055</v>
      </c>
      <c r="C1769" s="2">
        <v>150.41285872</v>
      </c>
      <c r="D1769" s="2">
        <v>150.41285872</v>
      </c>
      <c r="E1769" s="2">
        <v>0.94160359434525431</v>
      </c>
      <c r="F1769" s="2">
        <v>3</v>
      </c>
      <c r="G1769" s="3">
        <v>6.2842892271189965E-3</v>
      </c>
    </row>
    <row r="1770" spans="1:7" x14ac:dyDescent="0.25">
      <c r="A1770" s="2">
        <v>2014</v>
      </c>
      <c r="B1770" s="2" t="s">
        <v>1605</v>
      </c>
      <c r="C1770" s="2">
        <v>150.41285872</v>
      </c>
      <c r="D1770" s="2">
        <v>150.41285872</v>
      </c>
      <c r="E1770" s="2">
        <v>0.94160359434525431</v>
      </c>
      <c r="F1770" s="2">
        <v>4</v>
      </c>
      <c r="G1770" s="3">
        <v>0.10054862763390394</v>
      </c>
    </row>
    <row r="1771" spans="1:7" x14ac:dyDescent="0.25">
      <c r="A1771" s="2">
        <v>2014</v>
      </c>
      <c r="B1771" s="2" t="s">
        <v>1606</v>
      </c>
      <c r="C1771" s="2">
        <v>150.41285872</v>
      </c>
      <c r="D1771" s="2">
        <v>150.41285872</v>
      </c>
      <c r="E1771" s="2">
        <v>0.94160359434525431</v>
      </c>
      <c r="F1771" s="2">
        <v>9</v>
      </c>
      <c r="G1771" s="3">
        <v>0.10054862763390394</v>
      </c>
    </row>
    <row r="1772" spans="1:7" x14ac:dyDescent="0.25">
      <c r="A1772" s="2">
        <v>2014</v>
      </c>
      <c r="B1772" s="2" t="s">
        <v>1607</v>
      </c>
      <c r="C1772" s="2">
        <v>150.41285872</v>
      </c>
      <c r="D1772" s="2">
        <v>150.41285872</v>
      </c>
      <c r="E1772" s="2">
        <v>0.94160359434525431</v>
      </c>
      <c r="F1772" s="2">
        <v>4</v>
      </c>
      <c r="G1772" s="3">
        <v>0.20109725526780789</v>
      </c>
    </row>
    <row r="1773" spans="1:7" x14ac:dyDescent="0.25">
      <c r="A1773" s="2">
        <v>2014</v>
      </c>
      <c r="B1773" s="2" t="s">
        <v>2056</v>
      </c>
      <c r="C1773" s="2">
        <v>397.95949333999999</v>
      </c>
      <c r="D1773" s="2">
        <v>397.95949333999999</v>
      </c>
      <c r="E1773" s="2">
        <v>0.94160359434525431</v>
      </c>
      <c r="F1773" s="2">
        <v>2</v>
      </c>
      <c r="G1773" s="3">
        <v>6.2842892271189965E-3</v>
      </c>
    </row>
    <row r="1774" spans="1:7" x14ac:dyDescent="0.25">
      <c r="A1774" s="2">
        <v>2014</v>
      </c>
      <c r="B1774" s="2" t="s">
        <v>1608</v>
      </c>
      <c r="C1774" s="2">
        <v>813.85289826999997</v>
      </c>
      <c r="D1774" s="2">
        <v>813.85289826999997</v>
      </c>
      <c r="E1774" s="2">
        <v>0.97825899243287973</v>
      </c>
      <c r="F1774" s="2">
        <v>16</v>
      </c>
      <c r="G1774" s="3">
        <v>2.7541147072542795</v>
      </c>
    </row>
    <row r="1775" spans="1:7" x14ac:dyDescent="0.25">
      <c r="A1775" s="2">
        <v>2014</v>
      </c>
      <c r="B1775" s="2" t="s">
        <v>1609</v>
      </c>
      <c r="C1775" s="2">
        <v>352.46561609000008</v>
      </c>
      <c r="D1775" s="2">
        <v>352.46561609000008</v>
      </c>
      <c r="E1775" s="2">
        <v>1.1695651513166487</v>
      </c>
      <c r="F1775" s="2">
        <v>9</v>
      </c>
      <c r="G1775" s="3">
        <v>1.1885286768135699</v>
      </c>
    </row>
    <row r="1776" spans="1:7" x14ac:dyDescent="0.25">
      <c r="A1776" s="2">
        <v>2014</v>
      </c>
      <c r="B1776" s="2" t="s">
        <v>1610</v>
      </c>
      <c r="C1776" s="2">
        <v>264.98411962</v>
      </c>
      <c r="D1776" s="2">
        <v>264.98411962</v>
      </c>
      <c r="E1776" s="2">
        <v>0.94160359434525431</v>
      </c>
      <c r="F1776" s="2">
        <v>1</v>
      </c>
      <c r="G1776" s="3">
        <v>1.2568578454237993E-2</v>
      </c>
    </row>
    <row r="1777" spans="1:7" x14ac:dyDescent="0.25">
      <c r="A1777" s="2">
        <v>2014</v>
      </c>
      <c r="B1777" s="2" t="s">
        <v>1611</v>
      </c>
      <c r="C1777" s="2">
        <v>264.98411962</v>
      </c>
      <c r="D1777" s="2">
        <v>264.98411962</v>
      </c>
      <c r="E1777" s="2">
        <v>0.94160359434525431</v>
      </c>
      <c r="F1777" s="2">
        <v>4</v>
      </c>
      <c r="G1777" s="3">
        <v>5.0274313816951972E-2</v>
      </c>
    </row>
    <row r="1778" spans="1:7" x14ac:dyDescent="0.25">
      <c r="A1778" s="2">
        <v>2014</v>
      </c>
      <c r="B1778" s="2" t="s">
        <v>1612</v>
      </c>
      <c r="C1778" s="2">
        <v>264.98411962</v>
      </c>
      <c r="D1778" s="2">
        <v>264.98411962</v>
      </c>
      <c r="E1778" s="2">
        <v>0.94160359434525431</v>
      </c>
      <c r="F1778" s="2">
        <v>2</v>
      </c>
      <c r="G1778" s="3">
        <v>6.2842892271189965E-3</v>
      </c>
    </row>
    <row r="1779" spans="1:7" x14ac:dyDescent="0.25">
      <c r="A1779" s="2">
        <v>2014</v>
      </c>
      <c r="B1779" s="2" t="s">
        <v>1613</v>
      </c>
      <c r="C1779" s="2">
        <v>264.98411962</v>
      </c>
      <c r="D1779" s="2">
        <v>264.98411962</v>
      </c>
      <c r="E1779" s="2">
        <v>0.94160359434525442</v>
      </c>
      <c r="F1779" s="2">
        <v>9</v>
      </c>
      <c r="G1779" s="3">
        <v>3.7705735362713981E-2</v>
      </c>
    </row>
    <row r="1780" spans="1:7" x14ac:dyDescent="0.25">
      <c r="A1780" s="2">
        <v>2014</v>
      </c>
      <c r="B1780" s="2" t="s">
        <v>1614</v>
      </c>
      <c r="C1780" s="2">
        <v>264.98411962</v>
      </c>
      <c r="D1780" s="2">
        <v>264.98411962</v>
      </c>
      <c r="E1780" s="2">
        <v>0.94160359434525442</v>
      </c>
      <c r="F1780" s="2">
        <v>9</v>
      </c>
      <c r="G1780" s="3">
        <v>6.2842892271189971E-2</v>
      </c>
    </row>
    <row r="1781" spans="1:7" x14ac:dyDescent="0.25">
      <c r="A1781" s="2">
        <v>2014</v>
      </c>
      <c r="B1781" s="2" t="s">
        <v>1615</v>
      </c>
      <c r="C1781" s="2">
        <v>819.71723052000004</v>
      </c>
      <c r="D1781" s="2">
        <v>819.71723052000004</v>
      </c>
      <c r="E1781" s="2">
        <v>0.94160359434525442</v>
      </c>
      <c r="F1781" s="2">
        <v>4</v>
      </c>
      <c r="G1781" s="3">
        <v>0.31421446135594983</v>
      </c>
    </row>
    <row r="1782" spans="1:7" x14ac:dyDescent="0.25">
      <c r="A1782" s="2">
        <v>2014</v>
      </c>
      <c r="B1782" s="2" t="s">
        <v>1616</v>
      </c>
      <c r="C1782" s="2">
        <v>1398.0451184000001</v>
      </c>
      <c r="D1782" s="2">
        <v>1398.0451184000001</v>
      </c>
      <c r="E1782" s="2">
        <v>0.94160359434525431</v>
      </c>
      <c r="F1782" s="2">
        <v>1</v>
      </c>
      <c r="G1782" s="3">
        <v>6.2842892271189965E-3</v>
      </c>
    </row>
    <row r="1783" spans="1:7" x14ac:dyDescent="0.25">
      <c r="A1783" s="2">
        <v>2014</v>
      </c>
      <c r="B1783" s="2" t="s">
        <v>1617</v>
      </c>
      <c r="C1783" s="2">
        <v>415.17077078</v>
      </c>
      <c r="D1783" s="2">
        <v>415.17077078</v>
      </c>
      <c r="E1783" s="2">
        <v>0.94160359434525442</v>
      </c>
      <c r="F1783" s="2">
        <v>4</v>
      </c>
      <c r="G1783" s="3">
        <v>5.6558603044070968E-2</v>
      </c>
    </row>
    <row r="1784" spans="1:7" x14ac:dyDescent="0.25">
      <c r="A1784" s="2">
        <v>2014</v>
      </c>
      <c r="B1784" s="2" t="s">
        <v>1618</v>
      </c>
      <c r="C1784" s="2">
        <v>415.17077077999994</v>
      </c>
      <c r="D1784" s="2">
        <v>415.17077077999994</v>
      </c>
      <c r="E1784" s="2">
        <v>0.94160359434525442</v>
      </c>
      <c r="F1784" s="2">
        <v>9</v>
      </c>
      <c r="G1784" s="3">
        <v>0.18852867681356988</v>
      </c>
    </row>
    <row r="1785" spans="1:7" x14ac:dyDescent="0.25">
      <c r="A1785" s="2">
        <v>2014</v>
      </c>
      <c r="B1785" s="2" t="s">
        <v>1619</v>
      </c>
      <c r="C1785" s="2">
        <v>415.17077078</v>
      </c>
      <c r="D1785" s="2">
        <v>415.17077078</v>
      </c>
      <c r="E1785" s="2">
        <v>0.94160359434525431</v>
      </c>
      <c r="F1785" s="2">
        <v>1</v>
      </c>
      <c r="G1785" s="3">
        <v>6.2842892271189965E-3</v>
      </c>
    </row>
    <row r="1786" spans="1:7" x14ac:dyDescent="0.25">
      <c r="A1786" s="2">
        <v>2014</v>
      </c>
      <c r="B1786" s="2" t="s">
        <v>1620</v>
      </c>
      <c r="C1786" s="2">
        <v>415.17077078</v>
      </c>
      <c r="D1786" s="2">
        <v>415.17077078</v>
      </c>
      <c r="E1786" s="2">
        <v>0.94160359434525442</v>
      </c>
      <c r="F1786" s="2">
        <v>1</v>
      </c>
      <c r="G1786" s="3">
        <v>3.1421446135594985E-2</v>
      </c>
    </row>
    <row r="1787" spans="1:7" x14ac:dyDescent="0.25">
      <c r="A1787" s="2">
        <v>2014</v>
      </c>
      <c r="B1787" s="2" t="s">
        <v>1621</v>
      </c>
      <c r="C1787" s="2">
        <v>415.17077078</v>
      </c>
      <c r="D1787" s="2">
        <v>415.17077078</v>
      </c>
      <c r="E1787" s="2">
        <v>0.94160359434525442</v>
      </c>
      <c r="F1787" s="2">
        <v>4</v>
      </c>
      <c r="G1787" s="3">
        <v>6.2842892271189971E-2</v>
      </c>
    </row>
    <row r="1788" spans="1:7" x14ac:dyDescent="0.25">
      <c r="A1788" s="2">
        <v>2014</v>
      </c>
      <c r="B1788" s="2" t="s">
        <v>2057</v>
      </c>
      <c r="C1788" s="2">
        <v>243.03526780000001</v>
      </c>
      <c r="D1788" s="2">
        <v>243.03526780000001</v>
      </c>
      <c r="E1788" s="2">
        <v>0.94160359434525431</v>
      </c>
      <c r="F1788" s="2">
        <v>2</v>
      </c>
      <c r="G1788" s="3">
        <v>6.2842892271189965E-3</v>
      </c>
    </row>
    <row r="1789" spans="1:7" x14ac:dyDescent="0.25">
      <c r="A1789" s="2">
        <v>2014</v>
      </c>
      <c r="B1789" s="2" t="s">
        <v>1622</v>
      </c>
      <c r="C1789" s="2">
        <v>716.41772121999998</v>
      </c>
      <c r="D1789" s="2">
        <v>716.41772121999998</v>
      </c>
      <c r="E1789" s="2">
        <v>0.94160359434525442</v>
      </c>
      <c r="F1789" s="2">
        <v>3</v>
      </c>
      <c r="G1789" s="3">
        <v>9.4264338406784942E-2</v>
      </c>
    </row>
    <row r="1790" spans="1:7" x14ac:dyDescent="0.25">
      <c r="A1790" s="2">
        <v>2014</v>
      </c>
      <c r="B1790" s="2" t="s">
        <v>1623</v>
      </c>
      <c r="C1790" s="2">
        <v>243.03526780000001</v>
      </c>
      <c r="D1790" s="2">
        <v>243.03526780000001</v>
      </c>
      <c r="E1790" s="2">
        <v>0.94160359434525442</v>
      </c>
      <c r="F1790" s="2">
        <v>9</v>
      </c>
      <c r="G1790" s="3">
        <v>0.16967580913221292</v>
      </c>
    </row>
    <row r="1791" spans="1:7" x14ac:dyDescent="0.25">
      <c r="A1791" s="2">
        <v>2014</v>
      </c>
      <c r="B1791" s="2" t="s">
        <v>1624</v>
      </c>
      <c r="C1791" s="2">
        <v>243.03526780000001</v>
      </c>
      <c r="D1791" s="2">
        <v>243.03526780000001</v>
      </c>
      <c r="E1791" s="2">
        <v>0.94160359434525431</v>
      </c>
      <c r="F1791" s="2">
        <v>4</v>
      </c>
      <c r="G1791" s="3">
        <v>1.2568578454237993E-2</v>
      </c>
    </row>
    <row r="1792" spans="1:7" x14ac:dyDescent="0.25">
      <c r="A1792" s="2">
        <v>2014</v>
      </c>
      <c r="B1792" s="2" t="s">
        <v>1625</v>
      </c>
      <c r="C1792" s="2">
        <v>243.03526780000001</v>
      </c>
      <c r="D1792" s="2">
        <v>243.03526780000001</v>
      </c>
      <c r="E1792" s="2">
        <v>0.94160359434525442</v>
      </c>
      <c r="F1792" s="2">
        <v>4</v>
      </c>
      <c r="G1792" s="3">
        <v>6.2842892271189971E-2</v>
      </c>
    </row>
    <row r="1793" spans="1:7" x14ac:dyDescent="0.25">
      <c r="A1793" s="2">
        <v>2014</v>
      </c>
      <c r="B1793" s="2" t="s">
        <v>1626</v>
      </c>
      <c r="C1793" s="2">
        <v>243.03526780000001</v>
      </c>
      <c r="D1793" s="2">
        <v>243.03526780000001</v>
      </c>
      <c r="E1793" s="2">
        <v>0.94160359434525442</v>
      </c>
      <c r="F1793" s="2">
        <v>1</v>
      </c>
      <c r="G1793" s="3">
        <v>5.6558603044070968E-2</v>
      </c>
    </row>
    <row r="1794" spans="1:7" x14ac:dyDescent="0.25">
      <c r="A1794" s="2">
        <v>2014</v>
      </c>
      <c r="B1794" s="2" t="s">
        <v>1627</v>
      </c>
      <c r="C1794" s="2">
        <v>2910.1020048</v>
      </c>
      <c r="D1794" s="2">
        <v>2910.1020048</v>
      </c>
      <c r="E1794" s="2">
        <v>0.94160359434525431</v>
      </c>
      <c r="F1794" s="2">
        <v>1</v>
      </c>
      <c r="G1794" s="3">
        <v>2.5137156908475986E-2</v>
      </c>
    </row>
    <row r="1795" spans="1:7" x14ac:dyDescent="0.25">
      <c r="A1795" s="2">
        <v>2014</v>
      </c>
      <c r="B1795" s="2" t="s">
        <v>1628</v>
      </c>
      <c r="C1795" s="2">
        <v>2910.1020048</v>
      </c>
      <c r="D1795" s="2">
        <v>2910.1020048</v>
      </c>
      <c r="E1795" s="2">
        <v>1.5432358352941429</v>
      </c>
      <c r="F1795" s="2">
        <v>1</v>
      </c>
      <c r="G1795" s="3">
        <v>1</v>
      </c>
    </row>
    <row r="1796" spans="1:7" x14ac:dyDescent="0.25">
      <c r="A1796" s="2">
        <v>2014</v>
      </c>
      <c r="B1796" s="2" t="s">
        <v>1629</v>
      </c>
      <c r="C1796" s="2">
        <v>221.70067624000001</v>
      </c>
      <c r="D1796" s="2">
        <v>221.70067624000001</v>
      </c>
      <c r="E1796" s="2">
        <v>0.94160359434525431</v>
      </c>
      <c r="F1796" s="2">
        <v>4</v>
      </c>
      <c r="G1796" s="3">
        <v>0.10054862763390394</v>
      </c>
    </row>
    <row r="1797" spans="1:7" x14ac:dyDescent="0.25">
      <c r="A1797" s="2">
        <v>2014</v>
      </c>
      <c r="B1797" s="2" t="s">
        <v>1630</v>
      </c>
      <c r="C1797" s="2">
        <v>443.40135249000002</v>
      </c>
      <c r="D1797" s="2">
        <v>443.40135249000002</v>
      </c>
      <c r="E1797" s="2">
        <v>0.94160359434525442</v>
      </c>
      <c r="F1797" s="2">
        <v>2</v>
      </c>
      <c r="G1797" s="3">
        <v>3.7705735362713981E-2</v>
      </c>
    </row>
    <row r="1798" spans="1:7" x14ac:dyDescent="0.25">
      <c r="A1798" s="2">
        <v>2014</v>
      </c>
      <c r="B1798" s="2" t="s">
        <v>1631</v>
      </c>
      <c r="C1798" s="2">
        <v>221.70067624000001</v>
      </c>
      <c r="D1798" s="2">
        <v>221.70067624000001</v>
      </c>
      <c r="E1798" s="2">
        <v>0.94160359434525442</v>
      </c>
      <c r="F1798" s="2">
        <v>9</v>
      </c>
      <c r="G1798" s="3">
        <v>5.6558603044070968E-2</v>
      </c>
    </row>
    <row r="1799" spans="1:7" x14ac:dyDescent="0.25">
      <c r="A1799" s="2">
        <v>2014</v>
      </c>
      <c r="B1799" s="2" t="s">
        <v>2058</v>
      </c>
      <c r="C1799" s="2">
        <v>221.70067624000001</v>
      </c>
      <c r="D1799" s="2">
        <v>221.70067624000001</v>
      </c>
      <c r="E1799" s="2">
        <v>0.94160359434525431</v>
      </c>
      <c r="F1799" s="2">
        <v>2</v>
      </c>
      <c r="G1799" s="3">
        <v>1.2568578454237993E-2</v>
      </c>
    </row>
    <row r="1800" spans="1:7" x14ac:dyDescent="0.25">
      <c r="A1800" s="2">
        <v>2014</v>
      </c>
      <c r="B1800" s="2" t="s">
        <v>1632</v>
      </c>
      <c r="C1800" s="2">
        <v>221.70067624000001</v>
      </c>
      <c r="D1800" s="2">
        <v>221.70067624000001</v>
      </c>
      <c r="E1800" s="2">
        <v>0.94160359434525431</v>
      </c>
      <c r="F1800" s="2">
        <v>6</v>
      </c>
      <c r="G1800" s="3">
        <v>2.5137156908475986E-2</v>
      </c>
    </row>
    <row r="1801" spans="1:7" x14ac:dyDescent="0.25">
      <c r="A1801" s="2">
        <v>2014</v>
      </c>
      <c r="B1801" s="2" t="s">
        <v>1633</v>
      </c>
      <c r="C1801" s="2">
        <v>126.46260734000001</v>
      </c>
      <c r="D1801" s="2">
        <v>126.46260734000001</v>
      </c>
      <c r="E1801" s="2">
        <v>1.5178851935734272</v>
      </c>
      <c r="F1801" s="2">
        <v>4</v>
      </c>
      <c r="G1801" s="3">
        <v>1.043990024589833</v>
      </c>
    </row>
    <row r="1802" spans="1:7" x14ac:dyDescent="0.25">
      <c r="A1802" s="2">
        <v>2014</v>
      </c>
      <c r="B1802" s="2" t="s">
        <v>1634</v>
      </c>
      <c r="C1802" s="2">
        <v>126.46260734000001</v>
      </c>
      <c r="D1802" s="2">
        <v>126.46260734000001</v>
      </c>
      <c r="E1802" s="2">
        <v>1.5069777111885738</v>
      </c>
      <c r="F1802" s="2">
        <v>16</v>
      </c>
      <c r="G1802" s="3">
        <v>5.1256857845423802</v>
      </c>
    </row>
    <row r="1803" spans="1:7" x14ac:dyDescent="0.25">
      <c r="A1803" s="2">
        <v>2014</v>
      </c>
      <c r="B1803" s="2" t="s">
        <v>2059</v>
      </c>
      <c r="C1803" s="2">
        <v>184.43574923</v>
      </c>
      <c r="D1803" s="2">
        <v>184.43574923</v>
      </c>
      <c r="E1803" s="2">
        <v>0.94160359434525431</v>
      </c>
      <c r="F1803" s="2">
        <v>4</v>
      </c>
      <c r="G1803" s="3">
        <v>6.2842892271189965E-3</v>
      </c>
    </row>
    <row r="1804" spans="1:7" x14ac:dyDescent="0.25">
      <c r="A1804" s="2">
        <v>2014</v>
      </c>
      <c r="B1804" s="2" t="s">
        <v>1635</v>
      </c>
      <c r="C1804" s="2">
        <v>261.33118112</v>
      </c>
      <c r="D1804" s="2">
        <v>261.33118112</v>
      </c>
      <c r="E1804" s="2">
        <v>0.94160359434525442</v>
      </c>
      <c r="F1804" s="2">
        <v>6</v>
      </c>
      <c r="G1804" s="3">
        <v>1.8852867681356991E-2</v>
      </c>
    </row>
    <row r="1805" spans="1:7" x14ac:dyDescent="0.25">
      <c r="A1805" s="2">
        <v>2014</v>
      </c>
      <c r="B1805" s="2" t="s">
        <v>2060</v>
      </c>
      <c r="C1805" s="2">
        <v>261.33118112</v>
      </c>
      <c r="D1805" s="2">
        <v>261.33118112</v>
      </c>
      <c r="E1805" s="2">
        <v>0.94160359434525431</v>
      </c>
      <c r="F1805" s="2">
        <v>6</v>
      </c>
      <c r="G1805" s="3">
        <v>6.2842892271189965E-3</v>
      </c>
    </row>
    <row r="1806" spans="1:7" x14ac:dyDescent="0.25">
      <c r="A1806" s="2">
        <v>2014</v>
      </c>
      <c r="B1806" s="2" t="s">
        <v>1636</v>
      </c>
      <c r="C1806" s="2">
        <v>2109.4374122999998</v>
      </c>
      <c r="D1806" s="2">
        <v>2109.4374122999998</v>
      </c>
      <c r="E1806" s="2">
        <v>0.94160359434525431</v>
      </c>
      <c r="F1806" s="2">
        <v>4</v>
      </c>
      <c r="G1806" s="3">
        <v>2.5137156908475986E-2</v>
      </c>
    </row>
    <row r="1807" spans="1:7" x14ac:dyDescent="0.25">
      <c r="A1807" s="2">
        <v>2014</v>
      </c>
      <c r="B1807" s="2" t="s">
        <v>1637</v>
      </c>
      <c r="C1807" s="2">
        <v>12656.624474</v>
      </c>
      <c r="D1807" s="2">
        <v>12656.624474</v>
      </c>
      <c r="E1807" s="2">
        <v>1.312776886030695</v>
      </c>
      <c r="F1807" s="2">
        <v>6</v>
      </c>
      <c r="G1807" s="3">
        <v>3.5942643384067852</v>
      </c>
    </row>
    <row r="1808" spans="1:7" x14ac:dyDescent="0.25">
      <c r="A1808" s="2">
        <v>2014</v>
      </c>
      <c r="B1808" s="2" t="s">
        <v>1638</v>
      </c>
      <c r="C1808" s="2">
        <v>226.20902000999999</v>
      </c>
      <c r="D1808" s="2">
        <v>226.20902000999999</v>
      </c>
      <c r="E1808" s="2">
        <v>0.94160359434525442</v>
      </c>
      <c r="F1808" s="2">
        <v>4</v>
      </c>
      <c r="G1808" s="3">
        <v>1.8852867681356991E-2</v>
      </c>
    </row>
    <row r="1809" spans="1:7" x14ac:dyDescent="0.25">
      <c r="A1809" s="2">
        <v>2014</v>
      </c>
      <c r="B1809" s="2" t="s">
        <v>1639</v>
      </c>
      <c r="C1809" s="2">
        <v>2615.8714175</v>
      </c>
      <c r="D1809" s="2">
        <v>2615.8714175</v>
      </c>
      <c r="E1809" s="2">
        <v>0.94160359434525442</v>
      </c>
      <c r="F1809" s="2">
        <v>1</v>
      </c>
      <c r="G1809" s="3">
        <v>3.1421446135594985E-2</v>
      </c>
    </row>
    <row r="1810" spans="1:7" x14ac:dyDescent="0.25">
      <c r="A1810" s="2">
        <v>2014</v>
      </c>
      <c r="B1810" s="2" t="s">
        <v>1640</v>
      </c>
      <c r="C1810" s="2">
        <v>1030.6733601999999</v>
      </c>
      <c r="D1810" s="2">
        <v>1030.6733601999999</v>
      </c>
      <c r="E1810" s="2">
        <v>0.94160359434525431</v>
      </c>
      <c r="F1810" s="2">
        <v>1</v>
      </c>
      <c r="G1810" s="3">
        <v>6.2842892271189965E-3</v>
      </c>
    </row>
    <row r="1811" spans="1:7" x14ac:dyDescent="0.25">
      <c r="A1811" s="2">
        <v>2014</v>
      </c>
      <c r="B1811" s="2" t="s">
        <v>1641</v>
      </c>
      <c r="C1811" s="2">
        <v>651.68482836999999</v>
      </c>
      <c r="D1811" s="2">
        <v>651.68482836999999</v>
      </c>
      <c r="E1811" s="2">
        <v>0.94160359434525442</v>
      </c>
      <c r="F1811" s="2">
        <v>1</v>
      </c>
      <c r="G1811" s="3">
        <v>0.12568578454237994</v>
      </c>
    </row>
    <row r="1812" spans="1:7" x14ac:dyDescent="0.25">
      <c r="A1812" s="2">
        <v>2014</v>
      </c>
      <c r="B1812" s="2" t="s">
        <v>2061</v>
      </c>
      <c r="C1812" s="2">
        <v>651.68482836999999</v>
      </c>
      <c r="D1812" s="2">
        <v>651.68482836999999</v>
      </c>
      <c r="E1812" s="2">
        <v>0.94160359434525442</v>
      </c>
      <c r="F1812" s="2">
        <v>2</v>
      </c>
      <c r="G1812" s="3">
        <v>3.7705735362713981E-2</v>
      </c>
    </row>
    <row r="1813" spans="1:7" x14ac:dyDescent="0.25">
      <c r="A1813" s="2">
        <v>2014</v>
      </c>
      <c r="B1813" s="2" t="s">
        <v>1642</v>
      </c>
      <c r="C1813" s="2">
        <v>651.68482836999999</v>
      </c>
      <c r="D1813" s="2">
        <v>651.68482836999999</v>
      </c>
      <c r="E1813" s="2">
        <v>0.94160359434525442</v>
      </c>
      <c r="F1813" s="2">
        <v>3</v>
      </c>
      <c r="G1813" s="3">
        <v>1.8852867681356991E-2</v>
      </c>
    </row>
    <row r="1814" spans="1:7" x14ac:dyDescent="0.25">
      <c r="A1814" s="2">
        <v>2014</v>
      </c>
      <c r="B1814" s="2" t="s">
        <v>1643</v>
      </c>
      <c r="C1814" s="2">
        <v>651.68482836999999</v>
      </c>
      <c r="D1814" s="2">
        <v>651.68482836999999</v>
      </c>
      <c r="E1814" s="2">
        <v>0.94160359434525431</v>
      </c>
      <c r="F1814" s="2">
        <v>4</v>
      </c>
      <c r="G1814" s="3">
        <v>5.0274313816951972E-2</v>
      </c>
    </row>
    <row r="1815" spans="1:7" x14ac:dyDescent="0.25">
      <c r="A1815" s="2">
        <v>2014</v>
      </c>
      <c r="B1815" s="2" t="s">
        <v>1644</v>
      </c>
      <c r="C1815" s="2">
        <v>1629.2120709000001</v>
      </c>
      <c r="D1815" s="2">
        <v>1629.2120709000001</v>
      </c>
      <c r="E1815" s="2">
        <v>1.3686033457031259</v>
      </c>
      <c r="F1815" s="2">
        <v>10</v>
      </c>
      <c r="G1815" s="3">
        <v>1.150822941450856</v>
      </c>
    </row>
    <row r="1816" spans="1:7" x14ac:dyDescent="0.25">
      <c r="A1816" s="2">
        <v>2014</v>
      </c>
      <c r="B1816" s="2" t="s">
        <v>1645</v>
      </c>
      <c r="C1816" s="2">
        <v>264.0242475</v>
      </c>
      <c r="D1816" s="2">
        <v>264.0242475</v>
      </c>
      <c r="E1816" s="2">
        <v>0.94160359434525442</v>
      </c>
      <c r="F1816" s="2">
        <v>4</v>
      </c>
      <c r="G1816" s="3">
        <v>3.1421446135594985E-2</v>
      </c>
    </row>
    <row r="1817" spans="1:7" x14ac:dyDescent="0.25">
      <c r="A1817" s="2">
        <v>2014</v>
      </c>
      <c r="B1817" s="2" t="s">
        <v>1646</v>
      </c>
      <c r="C1817" s="2">
        <v>264.0242475</v>
      </c>
      <c r="D1817" s="2">
        <v>264.0242475</v>
      </c>
      <c r="E1817" s="2">
        <v>0.94160359434525431</v>
      </c>
      <c r="F1817" s="2">
        <v>6</v>
      </c>
      <c r="G1817" s="3">
        <v>1.2568578454237993E-2</v>
      </c>
    </row>
    <row r="1818" spans="1:7" x14ac:dyDescent="0.25">
      <c r="A1818" s="2">
        <v>2014</v>
      </c>
      <c r="B1818" s="2" t="s">
        <v>1647</v>
      </c>
      <c r="C1818" s="2">
        <v>264.0242475</v>
      </c>
      <c r="D1818" s="2">
        <v>264.0242475</v>
      </c>
      <c r="E1818" s="2">
        <v>0.94160359434525431</v>
      </c>
      <c r="F1818" s="2">
        <v>2</v>
      </c>
      <c r="G1818" s="3">
        <v>6.2842892271189965E-3</v>
      </c>
    </row>
    <row r="1819" spans="1:7" x14ac:dyDescent="0.25">
      <c r="A1819" s="2">
        <v>2014</v>
      </c>
      <c r="B1819" s="2" t="s">
        <v>1648</v>
      </c>
      <c r="C1819" s="2">
        <v>264.0242475</v>
      </c>
      <c r="D1819" s="2">
        <v>264.0242475</v>
      </c>
      <c r="E1819" s="2">
        <v>0.94160359434525442</v>
      </c>
      <c r="F1819" s="2">
        <v>6</v>
      </c>
      <c r="G1819" s="3">
        <v>8.1695759952546951E-2</v>
      </c>
    </row>
    <row r="1820" spans="1:7" x14ac:dyDescent="0.25">
      <c r="A1820" s="2">
        <v>2014</v>
      </c>
      <c r="B1820" s="2" t="s">
        <v>1649</v>
      </c>
      <c r="C1820" s="2">
        <v>477.55129348000003</v>
      </c>
      <c r="D1820" s="2">
        <v>477.55129348000003</v>
      </c>
      <c r="E1820" s="2">
        <v>1.2316720695253922</v>
      </c>
      <c r="F1820" s="2">
        <v>4</v>
      </c>
      <c r="G1820" s="3">
        <v>10.100548627633904</v>
      </c>
    </row>
    <row r="1821" spans="1:7" x14ac:dyDescent="0.25">
      <c r="A1821" s="2">
        <v>2014</v>
      </c>
      <c r="B1821" s="2" t="s">
        <v>1650</v>
      </c>
      <c r="C1821" s="2">
        <v>537.13347954000005</v>
      </c>
      <c r="D1821" s="2">
        <v>537.13347954000005</v>
      </c>
      <c r="E1821" s="2">
        <v>0.94160359434525431</v>
      </c>
      <c r="F1821" s="2">
        <v>2</v>
      </c>
      <c r="G1821" s="3">
        <v>1.2568578454237993E-2</v>
      </c>
    </row>
    <row r="1822" spans="1:7" x14ac:dyDescent="0.25">
      <c r="A1822" s="2">
        <v>2014</v>
      </c>
      <c r="B1822" s="2" t="s">
        <v>1651</v>
      </c>
      <c r="C1822" s="2">
        <v>805.70021930999997</v>
      </c>
      <c r="D1822" s="2">
        <v>805.70021930999997</v>
      </c>
      <c r="E1822" s="2">
        <v>0.94160359434525431</v>
      </c>
      <c r="F1822" s="2">
        <v>3</v>
      </c>
      <c r="G1822" s="3">
        <v>6.2842892271189965E-3</v>
      </c>
    </row>
    <row r="1823" spans="1:7" x14ac:dyDescent="0.25">
      <c r="A1823" s="2">
        <v>2014</v>
      </c>
      <c r="B1823" s="2" t="s">
        <v>1652</v>
      </c>
      <c r="C1823" s="2">
        <v>537.13347954000005</v>
      </c>
      <c r="D1823" s="2">
        <v>537.13347954000005</v>
      </c>
      <c r="E1823" s="2">
        <v>0.94160359434525442</v>
      </c>
      <c r="F1823" s="2">
        <v>12</v>
      </c>
      <c r="G1823" s="3">
        <v>0.10683291686102295</v>
      </c>
    </row>
    <row r="1824" spans="1:7" x14ac:dyDescent="0.25">
      <c r="A1824" s="2">
        <v>2014</v>
      </c>
      <c r="B1824" s="2" t="s">
        <v>2062</v>
      </c>
      <c r="C1824" s="2">
        <v>354.10499046000001</v>
      </c>
      <c r="D1824" s="2">
        <v>354.10499046000001</v>
      </c>
      <c r="E1824" s="2">
        <v>0.94160359434525431</v>
      </c>
      <c r="F1824" s="2">
        <v>3</v>
      </c>
      <c r="G1824" s="3">
        <v>6.2842892271189965E-3</v>
      </c>
    </row>
    <row r="1825" spans="1:7" x14ac:dyDescent="0.25">
      <c r="A1825" s="2">
        <v>2014</v>
      </c>
      <c r="B1825" s="2" t="s">
        <v>2063</v>
      </c>
      <c r="C1825" s="2">
        <v>354.10499046000001</v>
      </c>
      <c r="D1825" s="2">
        <v>354.10499046000001</v>
      </c>
      <c r="E1825" s="2">
        <v>0.94160359434525431</v>
      </c>
      <c r="F1825" s="2">
        <v>2</v>
      </c>
      <c r="G1825" s="3">
        <v>1.2568578454237993E-2</v>
      </c>
    </row>
    <row r="1826" spans="1:7" x14ac:dyDescent="0.25">
      <c r="A1826" s="2">
        <v>2014</v>
      </c>
      <c r="B1826" s="2" t="s">
        <v>2064</v>
      </c>
      <c r="C1826" s="2">
        <v>380.52032299000001</v>
      </c>
      <c r="D1826" s="2">
        <v>380.52032299000001</v>
      </c>
      <c r="E1826" s="2">
        <v>0.94160359434525431</v>
      </c>
      <c r="F1826" s="2">
        <v>2</v>
      </c>
      <c r="G1826" s="3">
        <v>6.2842892271189965E-3</v>
      </c>
    </row>
    <row r="1827" spans="1:7" x14ac:dyDescent="0.25">
      <c r="A1827" s="2">
        <v>2014</v>
      </c>
      <c r="B1827" s="2" t="s">
        <v>1653</v>
      </c>
      <c r="C1827" s="2">
        <v>2271.5783203000001</v>
      </c>
      <c r="D1827" s="2">
        <v>2271.5783203000001</v>
      </c>
      <c r="E1827" s="2">
        <v>0.94160359434525431</v>
      </c>
      <c r="F1827" s="2">
        <v>1</v>
      </c>
      <c r="G1827" s="3">
        <v>6.2842892271189965E-3</v>
      </c>
    </row>
    <row r="1828" spans="1:7" x14ac:dyDescent="0.25">
      <c r="A1828" s="2">
        <v>2014</v>
      </c>
      <c r="B1828" s="2" t="s">
        <v>1654</v>
      </c>
      <c r="C1828" s="2">
        <v>881.88397655999995</v>
      </c>
      <c r="D1828" s="2">
        <v>881.88397655999995</v>
      </c>
      <c r="E1828" s="2">
        <v>0.94160359434525431</v>
      </c>
      <c r="F1828" s="2">
        <v>1</v>
      </c>
      <c r="G1828" s="3">
        <v>6.2842892271189965E-3</v>
      </c>
    </row>
    <row r="1829" spans="1:7" x14ac:dyDescent="0.25">
      <c r="A1829" s="2">
        <v>2014</v>
      </c>
      <c r="B1829" s="2" t="s">
        <v>1655</v>
      </c>
      <c r="C1829" s="2">
        <v>881.88397655999995</v>
      </c>
      <c r="D1829" s="2">
        <v>881.88397655999995</v>
      </c>
      <c r="E1829" s="2">
        <v>0.94160359434525431</v>
      </c>
      <c r="F1829" s="2">
        <v>1</v>
      </c>
      <c r="G1829" s="3">
        <v>6.2842892271189965E-3</v>
      </c>
    </row>
    <row r="1830" spans="1:7" x14ac:dyDescent="0.25">
      <c r="A1830" s="2">
        <v>2014</v>
      </c>
      <c r="B1830" s="2" t="s">
        <v>2065</v>
      </c>
      <c r="C1830" s="2">
        <v>258.42899863999997</v>
      </c>
      <c r="D1830" s="2">
        <v>258.42899863999997</v>
      </c>
      <c r="E1830" s="2">
        <v>0.94160359434525442</v>
      </c>
      <c r="F1830" s="2">
        <v>2</v>
      </c>
      <c r="G1830" s="3">
        <v>1.8852867681356991E-2</v>
      </c>
    </row>
    <row r="1831" spans="1:7" x14ac:dyDescent="0.25">
      <c r="A1831" s="2">
        <v>2014</v>
      </c>
      <c r="B1831" s="2" t="s">
        <v>1656</v>
      </c>
      <c r="C1831" s="2">
        <v>258.42899863999997</v>
      </c>
      <c r="D1831" s="2">
        <v>258.42899863999997</v>
      </c>
      <c r="E1831" s="2">
        <v>0.94160359434525431</v>
      </c>
      <c r="F1831" s="2">
        <v>1</v>
      </c>
      <c r="G1831" s="3">
        <v>6.2842892271189965E-3</v>
      </c>
    </row>
    <row r="1832" spans="1:7" x14ac:dyDescent="0.25">
      <c r="A1832" s="2">
        <v>2014</v>
      </c>
      <c r="B1832" s="2" t="s">
        <v>2066</v>
      </c>
      <c r="C1832" s="2">
        <v>258.42899863999997</v>
      </c>
      <c r="D1832" s="2">
        <v>258.42899863999997</v>
      </c>
      <c r="E1832" s="2">
        <v>0.94160359434525431</v>
      </c>
      <c r="F1832" s="2">
        <v>2</v>
      </c>
      <c r="G1832" s="3">
        <v>6.2842892271189965E-3</v>
      </c>
    </row>
    <row r="1833" spans="1:7" x14ac:dyDescent="0.25">
      <c r="A1833" s="2">
        <v>2014</v>
      </c>
      <c r="B1833" s="2" t="s">
        <v>1657</v>
      </c>
      <c r="C1833" s="2">
        <v>258.42899863999997</v>
      </c>
      <c r="D1833" s="2">
        <v>258.42899863999997</v>
      </c>
      <c r="E1833" s="2">
        <v>0.94160359434525442</v>
      </c>
      <c r="F1833" s="2">
        <v>4</v>
      </c>
      <c r="G1833" s="3">
        <v>3.7705735362713981E-2</v>
      </c>
    </row>
    <row r="1834" spans="1:7" x14ac:dyDescent="0.25">
      <c r="A1834" s="2">
        <v>2014</v>
      </c>
      <c r="B1834" s="2" t="s">
        <v>1658</v>
      </c>
      <c r="C1834" s="2">
        <v>270.55017516999999</v>
      </c>
      <c r="D1834" s="2">
        <v>270.55017516999999</v>
      </c>
      <c r="E1834" s="2">
        <v>1.369486207112103</v>
      </c>
      <c r="F1834" s="2">
        <v>4</v>
      </c>
      <c r="G1834" s="3">
        <v>8.1571072306779744</v>
      </c>
    </row>
    <row r="1835" spans="1:7" x14ac:dyDescent="0.25">
      <c r="A1835" s="2">
        <v>2014</v>
      </c>
      <c r="B1835" s="2" t="s">
        <v>1659</v>
      </c>
      <c r="C1835" s="2">
        <v>270.55017516999999</v>
      </c>
      <c r="D1835" s="2">
        <v>270.55017516999999</v>
      </c>
      <c r="E1835" s="2">
        <v>0.94160359434525431</v>
      </c>
      <c r="F1835" s="2">
        <v>2</v>
      </c>
      <c r="G1835" s="3">
        <v>6.2842892271189965E-3</v>
      </c>
    </row>
    <row r="1836" spans="1:7" x14ac:dyDescent="0.25">
      <c r="A1836" s="2">
        <v>2014</v>
      </c>
      <c r="B1836" s="2" t="s">
        <v>2067</v>
      </c>
      <c r="C1836" s="2">
        <v>546.31430679000005</v>
      </c>
      <c r="D1836" s="2">
        <v>546.31430679000005</v>
      </c>
      <c r="E1836" s="2">
        <v>0.94160359434525431</v>
      </c>
      <c r="F1836" s="2">
        <v>3</v>
      </c>
      <c r="G1836" s="3">
        <v>6.2842892271189965E-3</v>
      </c>
    </row>
    <row r="1837" spans="1:7" x14ac:dyDescent="0.25">
      <c r="A1837" s="2">
        <v>2014</v>
      </c>
      <c r="B1837" s="2" t="s">
        <v>2068</v>
      </c>
      <c r="C1837" s="2">
        <v>499.60709458000002</v>
      </c>
      <c r="D1837" s="2">
        <v>499.60709458000002</v>
      </c>
      <c r="E1837" s="2">
        <v>0.94160359434525442</v>
      </c>
      <c r="F1837" s="2">
        <v>2</v>
      </c>
      <c r="G1837" s="3">
        <v>1.8852867681356991E-2</v>
      </c>
    </row>
    <row r="1838" spans="1:7" x14ac:dyDescent="0.25">
      <c r="A1838" s="2">
        <v>2014</v>
      </c>
      <c r="B1838" s="2" t="s">
        <v>1660</v>
      </c>
      <c r="C1838" s="2">
        <v>833.79199505999998</v>
      </c>
      <c r="D1838" s="2">
        <v>833.79199505999998</v>
      </c>
      <c r="E1838" s="2">
        <v>0.94160359434525442</v>
      </c>
      <c r="F1838" s="2">
        <v>4</v>
      </c>
      <c r="G1838" s="3">
        <v>1.8852867681356991E-2</v>
      </c>
    </row>
    <row r="1839" spans="1:7" x14ac:dyDescent="0.25">
      <c r="A1839" s="2">
        <v>2014</v>
      </c>
      <c r="B1839" s="2" t="s">
        <v>2069</v>
      </c>
      <c r="C1839" s="2">
        <v>833.79199505999998</v>
      </c>
      <c r="D1839" s="2">
        <v>833.79199505999998</v>
      </c>
      <c r="E1839" s="2">
        <v>0.94160359434525442</v>
      </c>
      <c r="F1839" s="2">
        <v>3</v>
      </c>
      <c r="G1839" s="3">
        <v>1.8852867681356991E-2</v>
      </c>
    </row>
    <row r="1840" spans="1:7" x14ac:dyDescent="0.25">
      <c r="A1840" s="2">
        <v>2014</v>
      </c>
      <c r="B1840" s="2" t="s">
        <v>1661</v>
      </c>
      <c r="C1840" s="2">
        <v>833.79199505999998</v>
      </c>
      <c r="D1840" s="2">
        <v>833.79199505999998</v>
      </c>
      <c r="E1840" s="2">
        <v>0.94160359434525431</v>
      </c>
      <c r="F1840" s="2">
        <v>1</v>
      </c>
      <c r="G1840" s="3">
        <v>5.0274313816951972E-2</v>
      </c>
    </row>
    <row r="1841" spans="1:7" x14ac:dyDescent="0.25">
      <c r="A1841" s="2">
        <v>2014</v>
      </c>
      <c r="B1841" s="2" t="s">
        <v>1662</v>
      </c>
      <c r="C1841" s="2">
        <v>833.79199505999998</v>
      </c>
      <c r="D1841" s="2">
        <v>833.79199505999998</v>
      </c>
      <c r="E1841" s="2">
        <v>0.94160359434525442</v>
      </c>
      <c r="F1841" s="2">
        <v>4</v>
      </c>
      <c r="G1841" s="3">
        <v>1.8852867681356991E-2</v>
      </c>
    </row>
    <row r="1842" spans="1:7" x14ac:dyDescent="0.25">
      <c r="A1842" s="2">
        <v>2014</v>
      </c>
      <c r="B1842" s="2" t="s">
        <v>1663</v>
      </c>
      <c r="C1842" s="2">
        <v>833.79199505999998</v>
      </c>
      <c r="D1842" s="2">
        <v>833.79199505999998</v>
      </c>
      <c r="E1842" s="2">
        <v>0.94160359434525442</v>
      </c>
      <c r="F1842" s="2">
        <v>1</v>
      </c>
      <c r="G1842" s="3">
        <v>4.3990024589832977E-2</v>
      </c>
    </row>
    <row r="1843" spans="1:7" x14ac:dyDescent="0.25">
      <c r="A1843" s="2">
        <v>2014</v>
      </c>
      <c r="B1843" s="2" t="s">
        <v>1664</v>
      </c>
      <c r="C1843" s="2">
        <v>833.79199505999998</v>
      </c>
      <c r="D1843" s="2">
        <v>833.79199505999998</v>
      </c>
      <c r="E1843" s="2">
        <v>0.94160359434525442</v>
      </c>
      <c r="F1843" s="2">
        <v>2</v>
      </c>
      <c r="G1843" s="3">
        <v>1.8852867681356991E-2</v>
      </c>
    </row>
    <row r="1844" spans="1:7" x14ac:dyDescent="0.25">
      <c r="A1844" s="2">
        <v>2014</v>
      </c>
      <c r="B1844" s="2" t="s">
        <v>1665</v>
      </c>
      <c r="C1844" s="2">
        <v>1250.6879925999999</v>
      </c>
      <c r="D1844" s="2">
        <v>1250.6879925999999</v>
      </c>
      <c r="E1844" s="2">
        <v>0.94160359434525431</v>
      </c>
      <c r="F1844" s="2">
        <v>3</v>
      </c>
      <c r="G1844" s="3">
        <v>6.2842892271189965E-3</v>
      </c>
    </row>
    <row r="1845" spans="1:7" x14ac:dyDescent="0.25">
      <c r="A1845" s="2">
        <v>2014</v>
      </c>
      <c r="B1845" s="2" t="s">
        <v>1666</v>
      </c>
      <c r="C1845" s="2">
        <v>362.56328653000003</v>
      </c>
      <c r="D1845" s="2">
        <v>362.56328653000003</v>
      </c>
      <c r="E1845" s="2">
        <v>0.94160359434525442</v>
      </c>
      <c r="F1845" s="2">
        <v>4</v>
      </c>
      <c r="G1845" s="3">
        <v>0.12568578454237994</v>
      </c>
    </row>
    <row r="1846" spans="1:7" x14ac:dyDescent="0.25">
      <c r="A1846" s="2">
        <v>2014</v>
      </c>
      <c r="B1846" s="2" t="s">
        <v>1667</v>
      </c>
      <c r="C1846" s="2">
        <v>362.56328653000003</v>
      </c>
      <c r="D1846" s="2">
        <v>362.56328653000003</v>
      </c>
      <c r="E1846" s="2">
        <v>0.94160359434525431</v>
      </c>
      <c r="F1846" s="2">
        <v>2</v>
      </c>
      <c r="G1846" s="3">
        <v>1.2568578454237993E-2</v>
      </c>
    </row>
    <row r="1847" spans="1:7" x14ac:dyDescent="0.25">
      <c r="A1847" s="2">
        <v>2014</v>
      </c>
      <c r="B1847" s="2" t="s">
        <v>1668</v>
      </c>
      <c r="C1847" s="2">
        <v>362.56328653000003</v>
      </c>
      <c r="D1847" s="2">
        <v>362.56328653000003</v>
      </c>
      <c r="E1847" s="2">
        <v>0.94160359434525431</v>
      </c>
      <c r="F1847" s="2">
        <v>4</v>
      </c>
      <c r="G1847" s="3">
        <v>2.5137156908475986E-2</v>
      </c>
    </row>
    <row r="1848" spans="1:7" x14ac:dyDescent="0.25">
      <c r="A1848" s="2">
        <v>2014</v>
      </c>
      <c r="B1848" s="2" t="s">
        <v>1669</v>
      </c>
      <c r="C1848" s="2">
        <v>362.56328653000008</v>
      </c>
      <c r="D1848" s="2">
        <v>362.56328653000008</v>
      </c>
      <c r="E1848" s="2">
        <v>0.94160359434525431</v>
      </c>
      <c r="F1848" s="2">
        <v>12</v>
      </c>
      <c r="G1848" s="3">
        <v>0.10054862763390394</v>
      </c>
    </row>
    <row r="1849" spans="1:7" x14ac:dyDescent="0.25">
      <c r="A1849" s="2">
        <v>2014</v>
      </c>
      <c r="B1849" s="2" t="s">
        <v>2070</v>
      </c>
      <c r="C1849" s="2">
        <v>362.56328653000003</v>
      </c>
      <c r="D1849" s="2">
        <v>362.56328653000003</v>
      </c>
      <c r="E1849" s="2">
        <v>0.94160359434525442</v>
      </c>
      <c r="F1849" s="2">
        <v>2</v>
      </c>
      <c r="G1849" s="3">
        <v>1.8852867681356991E-2</v>
      </c>
    </row>
    <row r="1850" spans="1:7" x14ac:dyDescent="0.25">
      <c r="A1850" s="2">
        <v>2014</v>
      </c>
      <c r="B1850" s="2" t="s">
        <v>1670</v>
      </c>
      <c r="C1850" s="2">
        <v>362.56328653000003</v>
      </c>
      <c r="D1850" s="2">
        <v>362.56328653000003</v>
      </c>
      <c r="E1850" s="2">
        <v>0.94160359434525431</v>
      </c>
      <c r="F1850" s="2">
        <v>4</v>
      </c>
      <c r="G1850" s="3">
        <v>1.2568578454237993E-2</v>
      </c>
    </row>
    <row r="1851" spans="1:7" x14ac:dyDescent="0.25">
      <c r="A1851" s="2">
        <v>2014</v>
      </c>
      <c r="B1851" s="2" t="s">
        <v>1671</v>
      </c>
      <c r="C1851" s="2">
        <v>362.56328653000003</v>
      </c>
      <c r="D1851" s="2">
        <v>362.56328653000003</v>
      </c>
      <c r="E1851" s="2">
        <v>0.94160359434525431</v>
      </c>
      <c r="F1851" s="2">
        <v>1</v>
      </c>
      <c r="G1851" s="3">
        <v>1.2568578454237993E-2</v>
      </c>
    </row>
    <row r="1852" spans="1:7" x14ac:dyDescent="0.25">
      <c r="A1852" s="2">
        <v>2014</v>
      </c>
      <c r="B1852" s="2" t="s">
        <v>1672</v>
      </c>
      <c r="C1852" s="2">
        <v>362.56328653000003</v>
      </c>
      <c r="D1852" s="2">
        <v>362.56328653000003</v>
      </c>
      <c r="E1852" s="2">
        <v>0.94160359434525442</v>
      </c>
      <c r="F1852" s="2">
        <v>2</v>
      </c>
      <c r="G1852" s="3">
        <v>3.7705735362713981E-2</v>
      </c>
    </row>
    <row r="1853" spans="1:7" x14ac:dyDescent="0.25">
      <c r="A1853" s="2">
        <v>2014</v>
      </c>
      <c r="B1853" s="2" t="s">
        <v>1673</v>
      </c>
      <c r="C1853" s="2">
        <v>744.72996247000003</v>
      </c>
      <c r="D1853" s="2">
        <v>744.72996247000003</v>
      </c>
      <c r="E1853" s="2">
        <v>0.94160359434525431</v>
      </c>
      <c r="F1853" s="2">
        <v>1</v>
      </c>
      <c r="G1853" s="3">
        <v>2.5137156908475986E-2</v>
      </c>
    </row>
    <row r="1854" spans="1:7" x14ac:dyDescent="0.25">
      <c r="A1854" s="2">
        <v>2014</v>
      </c>
      <c r="B1854" s="2" t="s">
        <v>1674</v>
      </c>
      <c r="C1854" s="2">
        <v>1062.5313093</v>
      </c>
      <c r="D1854" s="2">
        <v>1062.5313093</v>
      </c>
      <c r="E1854" s="2">
        <v>0.94160359434525442</v>
      </c>
      <c r="F1854" s="2">
        <v>6</v>
      </c>
      <c r="G1854" s="3">
        <v>6.2842892271189971E-2</v>
      </c>
    </row>
    <row r="1855" spans="1:7" x14ac:dyDescent="0.25">
      <c r="A1855" s="2">
        <v>2014</v>
      </c>
      <c r="B1855" s="2" t="s">
        <v>1675</v>
      </c>
      <c r="C1855" s="2">
        <v>744.72996247000003</v>
      </c>
      <c r="D1855" s="2">
        <v>744.72996247000003</v>
      </c>
      <c r="E1855" s="2">
        <v>0.94160359434525442</v>
      </c>
      <c r="F1855" s="2">
        <v>4</v>
      </c>
      <c r="G1855" s="3">
        <v>1.8852867681356991E-2</v>
      </c>
    </row>
    <row r="1856" spans="1:7" x14ac:dyDescent="0.25">
      <c r="A1856" s="2">
        <v>2014</v>
      </c>
      <c r="B1856" s="2" t="s">
        <v>1676</v>
      </c>
      <c r="C1856" s="2">
        <v>496.76597042999998</v>
      </c>
      <c r="D1856" s="2">
        <v>496.76597042999998</v>
      </c>
      <c r="E1856" s="2">
        <v>0.94160359434525431</v>
      </c>
      <c r="F1856" s="2">
        <v>4</v>
      </c>
      <c r="G1856" s="3">
        <v>5.0274313816951972E-2</v>
      </c>
    </row>
    <row r="1857" spans="1:7" x14ac:dyDescent="0.25">
      <c r="A1857" s="2">
        <v>2014</v>
      </c>
      <c r="B1857" s="2" t="s">
        <v>1677</v>
      </c>
      <c r="C1857" s="2">
        <v>496.76597042999998</v>
      </c>
      <c r="D1857" s="2">
        <v>496.76597042999998</v>
      </c>
      <c r="E1857" s="2">
        <v>0.94160359434525442</v>
      </c>
      <c r="F1857" s="2">
        <v>4</v>
      </c>
      <c r="G1857" s="3">
        <v>3.7705735362713981E-2</v>
      </c>
    </row>
    <row r="1858" spans="1:7" x14ac:dyDescent="0.25">
      <c r="A1858" s="2">
        <v>2014</v>
      </c>
      <c r="B1858" s="2" t="s">
        <v>1678</v>
      </c>
      <c r="C1858" s="2">
        <v>496.76597042999998</v>
      </c>
      <c r="D1858" s="2">
        <v>496.76597042999998</v>
      </c>
      <c r="E1858" s="2">
        <v>0.94160359434525442</v>
      </c>
      <c r="F1858" s="2">
        <v>4</v>
      </c>
      <c r="G1858" s="3">
        <v>0.12568578454237994</v>
      </c>
    </row>
    <row r="1859" spans="1:7" x14ac:dyDescent="0.25">
      <c r="A1859" s="2">
        <v>2014</v>
      </c>
      <c r="B1859" s="2" t="s">
        <v>2071</v>
      </c>
      <c r="C1859" s="2">
        <v>179.74979037</v>
      </c>
      <c r="D1859" s="2">
        <v>179.74979037</v>
      </c>
      <c r="E1859" s="2">
        <v>0.94160359434525431</v>
      </c>
      <c r="F1859" s="2">
        <v>4</v>
      </c>
      <c r="G1859" s="3">
        <v>6.2842892271189965E-3</v>
      </c>
    </row>
    <row r="1860" spans="1:7" x14ac:dyDescent="0.25">
      <c r="A1860" s="2">
        <v>2014</v>
      </c>
      <c r="B1860" s="2" t="s">
        <v>1679</v>
      </c>
      <c r="C1860" s="2">
        <v>62.435000539000001</v>
      </c>
      <c r="D1860" s="2">
        <v>62.435000539000001</v>
      </c>
      <c r="E1860" s="2">
        <v>0.94160359434525431</v>
      </c>
      <c r="F1860" s="2">
        <v>4</v>
      </c>
      <c r="G1860" s="3">
        <v>5.0274313816951972E-2</v>
      </c>
    </row>
    <row r="1861" spans="1:7" x14ac:dyDescent="0.25">
      <c r="A1861" s="2">
        <v>2014</v>
      </c>
      <c r="B1861" s="2" t="s">
        <v>1680</v>
      </c>
      <c r="C1861" s="2">
        <v>2358.0460122</v>
      </c>
      <c r="D1861" s="2">
        <v>2358.0460122</v>
      </c>
      <c r="E1861" s="2">
        <v>0.94160359434525431</v>
      </c>
      <c r="F1861" s="2">
        <v>1</v>
      </c>
      <c r="G1861" s="3">
        <v>6.2842892271189965E-3</v>
      </c>
    </row>
    <row r="1862" spans="1:7" x14ac:dyDescent="0.25">
      <c r="A1862" s="2">
        <v>2014</v>
      </c>
      <c r="B1862" s="2" t="s">
        <v>2072</v>
      </c>
      <c r="C1862" s="2">
        <v>857.55918980000001</v>
      </c>
      <c r="D1862" s="2">
        <v>857.55918980000001</v>
      </c>
      <c r="E1862" s="2">
        <v>0.94160359434525431</v>
      </c>
      <c r="F1862" s="2">
        <v>3</v>
      </c>
      <c r="G1862" s="3">
        <v>6.2842892271189965E-3</v>
      </c>
    </row>
    <row r="1863" spans="1:7" x14ac:dyDescent="0.25">
      <c r="A1863" s="2">
        <v>2014</v>
      </c>
      <c r="B1863" s="2" t="s">
        <v>1681</v>
      </c>
      <c r="C1863" s="2">
        <v>857.55918980000001</v>
      </c>
      <c r="D1863" s="2">
        <v>857.55918980000001</v>
      </c>
      <c r="E1863" s="2">
        <v>0.94160359434525442</v>
      </c>
      <c r="F1863" s="2">
        <v>4</v>
      </c>
      <c r="G1863" s="3">
        <v>3.7705735362713981E-2</v>
      </c>
    </row>
    <row r="1864" spans="1:7" x14ac:dyDescent="0.25">
      <c r="A1864" s="2">
        <v>2014</v>
      </c>
      <c r="B1864" s="2" t="s">
        <v>1682</v>
      </c>
      <c r="C1864" s="2">
        <v>43.522330214</v>
      </c>
      <c r="D1864" s="2">
        <v>43.522330214</v>
      </c>
      <c r="E1864" s="2">
        <v>0.94160359434525431</v>
      </c>
      <c r="F1864" s="2">
        <v>1</v>
      </c>
      <c r="G1864" s="3">
        <v>5.0274313816951972E-2</v>
      </c>
    </row>
    <row r="1865" spans="1:7" x14ac:dyDescent="0.25">
      <c r="A1865" s="2">
        <v>2014</v>
      </c>
      <c r="B1865" s="2" t="s">
        <v>1683</v>
      </c>
      <c r="C1865" s="2">
        <v>53.54805795</v>
      </c>
      <c r="D1865" s="2">
        <v>53.54805795</v>
      </c>
      <c r="E1865" s="2">
        <v>0.94160359434525431</v>
      </c>
      <c r="F1865" s="2">
        <v>1</v>
      </c>
      <c r="G1865" s="3">
        <v>6.2842892271189965E-3</v>
      </c>
    </row>
    <row r="1866" spans="1:7" x14ac:dyDescent="0.25">
      <c r="A1866" s="2">
        <v>2014</v>
      </c>
      <c r="B1866" s="2" t="s">
        <v>2073</v>
      </c>
      <c r="C1866" s="2">
        <v>53.54805795</v>
      </c>
      <c r="D1866" s="2">
        <v>53.54805795</v>
      </c>
      <c r="E1866" s="2">
        <v>0.94160359434525431</v>
      </c>
      <c r="F1866" s="2">
        <v>3</v>
      </c>
      <c r="G1866" s="3">
        <v>6.2842892271189965E-3</v>
      </c>
    </row>
    <row r="1867" spans="1:7" x14ac:dyDescent="0.25">
      <c r="A1867" s="2">
        <v>2014</v>
      </c>
      <c r="B1867" s="2" t="s">
        <v>1684</v>
      </c>
      <c r="C1867" s="2">
        <v>53.54805795</v>
      </c>
      <c r="D1867" s="2">
        <v>53.54805795</v>
      </c>
      <c r="E1867" s="2">
        <v>1.3227735731092654</v>
      </c>
      <c r="F1867" s="2">
        <v>2</v>
      </c>
      <c r="G1867" s="3">
        <v>1</v>
      </c>
    </row>
    <row r="1868" spans="1:7" x14ac:dyDescent="0.25">
      <c r="A1868" s="2">
        <v>2014</v>
      </c>
      <c r="B1868" s="2" t="s">
        <v>1685</v>
      </c>
      <c r="C1868" s="2">
        <v>1292.9466287</v>
      </c>
      <c r="D1868" s="2">
        <v>1292.9466287</v>
      </c>
      <c r="E1868" s="2">
        <v>0.97273027919838373</v>
      </c>
      <c r="F1868" s="2">
        <v>9</v>
      </c>
      <c r="G1868" s="3">
        <v>6.1885286768135703</v>
      </c>
    </row>
    <row r="1869" spans="1:7" x14ac:dyDescent="0.25">
      <c r="A1869" s="2">
        <v>2014</v>
      </c>
      <c r="B1869" s="2" t="s">
        <v>1686</v>
      </c>
      <c r="C1869" s="2">
        <v>785.90936439999996</v>
      </c>
      <c r="D1869" s="2">
        <v>785.90936439999996</v>
      </c>
      <c r="E1869" s="2">
        <v>1.2933344273607703</v>
      </c>
      <c r="F1869" s="2">
        <v>12</v>
      </c>
      <c r="G1869" s="3">
        <v>13.1561879581357</v>
      </c>
    </row>
    <row r="1870" spans="1:7" x14ac:dyDescent="0.25">
      <c r="A1870" s="2">
        <v>2014</v>
      </c>
      <c r="B1870" s="2" t="s">
        <v>1687</v>
      </c>
      <c r="C1870" s="2">
        <v>776.67962704000001</v>
      </c>
      <c r="D1870" s="2">
        <v>776.67962704000001</v>
      </c>
      <c r="E1870" s="2">
        <v>0.94160359434525442</v>
      </c>
      <c r="F1870" s="2">
        <v>4</v>
      </c>
      <c r="G1870" s="3">
        <v>3.7705735362713981E-2</v>
      </c>
    </row>
    <row r="1871" spans="1:7" x14ac:dyDescent="0.25">
      <c r="A1871" s="2">
        <v>2014</v>
      </c>
      <c r="B1871" s="2" t="s">
        <v>2074</v>
      </c>
      <c r="C1871" s="2">
        <v>1036.3413625999999</v>
      </c>
      <c r="D1871" s="2">
        <v>1036.3413625999999</v>
      </c>
      <c r="E1871" s="2">
        <v>0.94160359434525431</v>
      </c>
      <c r="F1871" s="2">
        <v>2</v>
      </c>
      <c r="G1871" s="3">
        <v>1.2568578454237993E-2</v>
      </c>
    </row>
    <row r="1872" spans="1:7" x14ac:dyDescent="0.25">
      <c r="A1872" s="2">
        <v>2014</v>
      </c>
      <c r="B1872" s="2" t="s">
        <v>1688</v>
      </c>
      <c r="C1872" s="2">
        <v>335.61955670999998</v>
      </c>
      <c r="D1872" s="2">
        <v>335.61955670999998</v>
      </c>
      <c r="E1872" s="2">
        <v>0.94160359434525442</v>
      </c>
      <c r="F1872" s="2">
        <v>4</v>
      </c>
      <c r="G1872" s="3">
        <v>9.4264338406784942E-2</v>
      </c>
    </row>
    <row r="1873" spans="1:7" x14ac:dyDescent="0.25">
      <c r="A1873" s="2">
        <v>2014</v>
      </c>
      <c r="B1873" s="2" t="s">
        <v>2075</v>
      </c>
      <c r="C1873" s="2">
        <v>335.61955670999998</v>
      </c>
      <c r="D1873" s="2">
        <v>335.61955670999998</v>
      </c>
      <c r="E1873" s="2">
        <v>0.94160359434525442</v>
      </c>
      <c r="F1873" s="2">
        <v>2</v>
      </c>
      <c r="G1873" s="3">
        <v>6.2842892271189971E-2</v>
      </c>
    </row>
    <row r="1874" spans="1:7" x14ac:dyDescent="0.25">
      <c r="A1874" s="2">
        <v>2014</v>
      </c>
      <c r="B1874" s="2" t="s">
        <v>1689</v>
      </c>
      <c r="C1874" s="2">
        <v>335.61955670999998</v>
      </c>
      <c r="D1874" s="2">
        <v>335.61955670999998</v>
      </c>
      <c r="E1874" s="2">
        <v>1.2686168858438178</v>
      </c>
      <c r="F1874" s="2">
        <v>16</v>
      </c>
      <c r="G1874" s="3">
        <v>1.5028396779695197</v>
      </c>
    </row>
    <row r="1875" spans="1:7" x14ac:dyDescent="0.25">
      <c r="A1875" s="2">
        <v>2014</v>
      </c>
      <c r="B1875" s="2" t="s">
        <v>1690</v>
      </c>
      <c r="C1875" s="2">
        <v>610.87121343000001</v>
      </c>
      <c r="D1875" s="2">
        <v>610.87121343000001</v>
      </c>
      <c r="E1875" s="2">
        <v>0.94160359434525431</v>
      </c>
      <c r="F1875" s="2">
        <v>2</v>
      </c>
      <c r="G1875" s="3">
        <v>6.2842892271189965E-3</v>
      </c>
    </row>
    <row r="1876" spans="1:7" x14ac:dyDescent="0.25">
      <c r="A1876" s="2">
        <v>2014</v>
      </c>
      <c r="B1876" s="2" t="s">
        <v>1691</v>
      </c>
      <c r="C1876" s="2">
        <v>510.71774359</v>
      </c>
      <c r="D1876" s="2">
        <v>510.71774359</v>
      </c>
      <c r="E1876" s="2">
        <v>0.94160359434525442</v>
      </c>
      <c r="F1876" s="2">
        <v>8</v>
      </c>
      <c r="G1876" s="3">
        <v>9.4264338406784942E-2</v>
      </c>
    </row>
    <row r="1877" spans="1:7" x14ac:dyDescent="0.25">
      <c r="A1877" s="2">
        <v>2014</v>
      </c>
      <c r="B1877" s="2" t="s">
        <v>1692</v>
      </c>
      <c r="C1877" s="2">
        <v>384.62431795999998</v>
      </c>
      <c r="D1877" s="2">
        <v>384.62431795999998</v>
      </c>
      <c r="E1877" s="2">
        <v>0.94160359434525431</v>
      </c>
      <c r="F1877" s="2">
        <v>2</v>
      </c>
      <c r="G1877" s="3">
        <v>6.2842892271189965E-3</v>
      </c>
    </row>
    <row r="1878" spans="1:7" x14ac:dyDescent="0.25">
      <c r="A1878" s="2">
        <v>2014</v>
      </c>
      <c r="B1878" s="2" t="s">
        <v>1693</v>
      </c>
      <c r="C1878" s="2">
        <v>703.11105731999999</v>
      </c>
      <c r="D1878" s="2">
        <v>703.11105731999999</v>
      </c>
      <c r="E1878" s="2">
        <v>1.1013076842327809</v>
      </c>
      <c r="F1878" s="2">
        <v>2</v>
      </c>
      <c r="G1878" s="3">
        <v>3.0188528676813569</v>
      </c>
    </row>
    <row r="1879" spans="1:7" x14ac:dyDescent="0.25">
      <c r="A1879" s="2">
        <v>2014</v>
      </c>
      <c r="B1879" s="2" t="s">
        <v>1694</v>
      </c>
      <c r="C1879" s="2">
        <v>703.11105731999999</v>
      </c>
      <c r="D1879" s="2">
        <v>703.11105731999999</v>
      </c>
      <c r="E1879" s="2">
        <v>0.98194060273966177</v>
      </c>
      <c r="F1879" s="2">
        <v>1</v>
      </c>
      <c r="G1879" s="3">
        <v>1.25137156908476</v>
      </c>
    </row>
    <row r="1880" spans="1:7" x14ac:dyDescent="0.25">
      <c r="A1880" s="2">
        <v>2014</v>
      </c>
      <c r="B1880" s="2" t="s">
        <v>1695</v>
      </c>
      <c r="C1880" s="2">
        <v>296.38713447999999</v>
      </c>
      <c r="D1880" s="2">
        <v>296.38713447999999</v>
      </c>
      <c r="E1880" s="2">
        <v>0.94160359434525442</v>
      </c>
      <c r="F1880" s="2">
        <v>9</v>
      </c>
      <c r="G1880" s="3">
        <v>0.28279301522035483</v>
      </c>
    </row>
    <row r="1881" spans="1:7" x14ac:dyDescent="0.25">
      <c r="A1881" s="2">
        <v>2014</v>
      </c>
      <c r="B1881" s="2" t="s">
        <v>2076</v>
      </c>
      <c r="C1881" s="2">
        <v>296.38713447999999</v>
      </c>
      <c r="D1881" s="2">
        <v>296.38713447999999</v>
      </c>
      <c r="E1881" s="2">
        <v>0.94160359434525431</v>
      </c>
      <c r="F1881" s="2">
        <v>2</v>
      </c>
      <c r="G1881" s="3">
        <v>6.2842892271189965E-3</v>
      </c>
    </row>
    <row r="1882" spans="1:7" x14ac:dyDescent="0.25">
      <c r="A1882" s="2">
        <v>2014</v>
      </c>
      <c r="B1882" s="2" t="s">
        <v>1696</v>
      </c>
      <c r="C1882" s="2">
        <v>296.38713447999999</v>
      </c>
      <c r="D1882" s="2">
        <v>296.38713447999999</v>
      </c>
      <c r="E1882" s="2">
        <v>0.94160359434525431</v>
      </c>
      <c r="F1882" s="2">
        <v>2</v>
      </c>
      <c r="G1882" s="3">
        <v>6.2842892271189965E-3</v>
      </c>
    </row>
    <row r="1883" spans="1:7" x14ac:dyDescent="0.25">
      <c r="A1883" s="2">
        <v>2014</v>
      </c>
      <c r="B1883" s="2" t="s">
        <v>1697</v>
      </c>
      <c r="C1883" s="2">
        <v>225.29701881</v>
      </c>
      <c r="D1883" s="2">
        <v>225.29701881</v>
      </c>
      <c r="E1883" s="2">
        <v>0.94160359434525442</v>
      </c>
      <c r="F1883" s="2">
        <v>4</v>
      </c>
      <c r="G1883" s="3">
        <v>5.6558603044070968E-2</v>
      </c>
    </row>
    <row r="1884" spans="1:7" x14ac:dyDescent="0.25">
      <c r="A1884" s="2">
        <v>2014</v>
      </c>
      <c r="B1884" s="2" t="s">
        <v>1698</v>
      </c>
      <c r="C1884" s="2">
        <v>225.29701881</v>
      </c>
      <c r="D1884" s="2">
        <v>225.29701881</v>
      </c>
      <c r="E1884" s="2">
        <v>1.2447939750446986</v>
      </c>
      <c r="F1884" s="2">
        <v>16</v>
      </c>
      <c r="G1884" s="3">
        <v>2.1508229414508557</v>
      </c>
    </row>
    <row r="1885" spans="1:7" x14ac:dyDescent="0.25">
      <c r="A1885" s="2">
        <v>2014</v>
      </c>
      <c r="B1885" s="2" t="s">
        <v>1699</v>
      </c>
      <c r="C1885" s="2">
        <v>1089.6313161</v>
      </c>
      <c r="D1885" s="2">
        <v>1089.6313161</v>
      </c>
      <c r="E1885" s="2">
        <v>0.94160359434525431</v>
      </c>
      <c r="F1885" s="2">
        <v>6</v>
      </c>
      <c r="G1885" s="3">
        <v>1.2568578454237993E-2</v>
      </c>
    </row>
    <row r="1886" spans="1:7" x14ac:dyDescent="0.25">
      <c r="A1886" s="2">
        <v>2014</v>
      </c>
      <c r="B1886" s="2" t="s">
        <v>1700</v>
      </c>
      <c r="C1886" s="2">
        <v>497.95292475000002</v>
      </c>
      <c r="D1886" s="2">
        <v>497.95292475000002</v>
      </c>
      <c r="E1886" s="2">
        <v>0.94160359434525442</v>
      </c>
      <c r="F1886" s="2">
        <v>9</v>
      </c>
      <c r="G1886" s="3">
        <v>3.7705735362713981E-2</v>
      </c>
    </row>
    <row r="1887" spans="1:7" x14ac:dyDescent="0.25">
      <c r="A1887" s="2">
        <v>2014</v>
      </c>
      <c r="B1887" s="2" t="s">
        <v>2077</v>
      </c>
      <c r="C1887" s="2">
        <v>497.95292475000002</v>
      </c>
      <c r="D1887" s="2">
        <v>497.95292475000002</v>
      </c>
      <c r="E1887" s="2">
        <v>0.94160359434525431</v>
      </c>
      <c r="F1887" s="2">
        <v>6</v>
      </c>
      <c r="G1887" s="3">
        <v>1.2568578454237993E-2</v>
      </c>
    </row>
    <row r="1888" spans="1:7" x14ac:dyDescent="0.25">
      <c r="A1888" s="2">
        <v>2014</v>
      </c>
      <c r="B1888" s="2" t="s">
        <v>1701</v>
      </c>
      <c r="C1888" s="2">
        <v>295.20798974000002</v>
      </c>
      <c r="D1888" s="2">
        <v>295.20798974000002</v>
      </c>
      <c r="E1888" s="2">
        <v>0.94160359434525431</v>
      </c>
      <c r="F1888" s="2">
        <v>2</v>
      </c>
      <c r="G1888" s="3">
        <v>1.2568578454237993E-2</v>
      </c>
    </row>
    <row r="1889" spans="1:7" x14ac:dyDescent="0.25">
      <c r="A1889" s="2">
        <v>2014</v>
      </c>
      <c r="B1889" s="2" t="s">
        <v>1702</v>
      </c>
      <c r="C1889" s="2">
        <v>686.04735184000003</v>
      </c>
      <c r="D1889" s="2">
        <v>686.04735184000003</v>
      </c>
      <c r="E1889" s="2">
        <v>0.94160359434525431</v>
      </c>
      <c r="F1889" s="2">
        <v>2</v>
      </c>
      <c r="G1889" s="3">
        <v>6.2842892271189965E-3</v>
      </c>
    </row>
    <row r="1890" spans="1:7" x14ac:dyDescent="0.25">
      <c r="A1890" s="2">
        <v>2014</v>
      </c>
      <c r="B1890" s="2" t="s">
        <v>1703</v>
      </c>
      <c r="C1890" s="2">
        <v>121.11738029999999</v>
      </c>
      <c r="D1890" s="2">
        <v>121.11738029999999</v>
      </c>
      <c r="E1890" s="2">
        <v>0.94160359434525442</v>
      </c>
      <c r="F1890" s="2">
        <v>15</v>
      </c>
      <c r="G1890" s="3">
        <v>1.8852867681356991E-2</v>
      </c>
    </row>
    <row r="1891" spans="1:7" x14ac:dyDescent="0.25">
      <c r="A1891" s="2">
        <v>2014</v>
      </c>
      <c r="B1891" s="2" t="s">
        <v>1704</v>
      </c>
      <c r="C1891" s="2">
        <v>254.25357794999999</v>
      </c>
      <c r="D1891" s="2">
        <v>254.25357794999999</v>
      </c>
      <c r="E1891" s="2">
        <v>0.94160359434525431</v>
      </c>
      <c r="F1891" s="2">
        <v>2</v>
      </c>
      <c r="G1891" s="3">
        <v>6.2842892271189965E-3</v>
      </c>
    </row>
    <row r="1892" spans="1:7" x14ac:dyDescent="0.25">
      <c r="A1892" s="2">
        <v>2014</v>
      </c>
      <c r="B1892" s="2" t="s">
        <v>1705</v>
      </c>
      <c r="C1892" s="2">
        <v>275.44543198999997</v>
      </c>
      <c r="D1892" s="2">
        <v>275.44543198999997</v>
      </c>
      <c r="E1892" s="2">
        <v>0.94160359434525431</v>
      </c>
      <c r="F1892" s="2">
        <v>16</v>
      </c>
      <c r="G1892" s="3">
        <v>2.5137156908475986E-2</v>
      </c>
    </row>
    <row r="1893" spans="1:7" x14ac:dyDescent="0.25">
      <c r="A1893" s="2">
        <v>2014</v>
      </c>
      <c r="B1893" s="2" t="s">
        <v>2078</v>
      </c>
      <c r="C1893" s="2">
        <v>192.92215026</v>
      </c>
      <c r="D1893" s="2">
        <v>192.92215026</v>
      </c>
      <c r="E1893" s="2">
        <v>0.94160359434525442</v>
      </c>
      <c r="F1893" s="2">
        <v>2</v>
      </c>
      <c r="G1893" s="3">
        <v>1.8852867681356991E-2</v>
      </c>
    </row>
    <row r="1894" spans="1:7" x14ac:dyDescent="0.25">
      <c r="A1894" s="2">
        <v>2014</v>
      </c>
      <c r="B1894" s="2" t="s">
        <v>1706</v>
      </c>
      <c r="C1894" s="2">
        <v>416.04554416000002</v>
      </c>
      <c r="D1894" s="2">
        <v>416.04554416000002</v>
      </c>
      <c r="E1894" s="2">
        <v>0.94160359434525442</v>
      </c>
      <c r="F1894" s="2">
        <v>4</v>
      </c>
      <c r="G1894" s="3">
        <v>5.6558603044070968E-2</v>
      </c>
    </row>
    <row r="1895" spans="1:7" x14ac:dyDescent="0.25">
      <c r="A1895" s="2">
        <v>2014</v>
      </c>
      <c r="B1895" s="2" t="s">
        <v>1707</v>
      </c>
      <c r="C1895" s="2">
        <v>624.56311616000005</v>
      </c>
      <c r="D1895" s="2">
        <v>624.56311616000005</v>
      </c>
      <c r="E1895" s="2">
        <v>1.3227735731092654</v>
      </c>
      <c r="F1895" s="2">
        <v>1</v>
      </c>
      <c r="G1895" s="3">
        <v>1</v>
      </c>
    </row>
    <row r="1896" spans="1:7" x14ac:dyDescent="0.25">
      <c r="A1896" s="2">
        <v>2014</v>
      </c>
      <c r="B1896" s="2" t="s">
        <v>1708</v>
      </c>
      <c r="C1896" s="2">
        <v>624.56311616000005</v>
      </c>
      <c r="D1896" s="2">
        <v>624.56311616000005</v>
      </c>
      <c r="E1896" s="2">
        <v>0.94160359434525442</v>
      </c>
      <c r="F1896" s="2">
        <v>1</v>
      </c>
      <c r="G1896" s="3">
        <v>3.7705735362713981E-2</v>
      </c>
    </row>
    <row r="1897" spans="1:7" x14ac:dyDescent="0.25">
      <c r="A1897" s="2">
        <v>2014</v>
      </c>
      <c r="B1897" s="2" t="s">
        <v>1709</v>
      </c>
      <c r="C1897" s="2">
        <v>1751.4431910000001</v>
      </c>
      <c r="D1897" s="2">
        <v>1751.4431910000001</v>
      </c>
      <c r="E1897" s="2">
        <v>0.94160359434525431</v>
      </c>
      <c r="F1897" s="2">
        <v>4</v>
      </c>
      <c r="G1897" s="3">
        <v>6.2842892271189965E-3</v>
      </c>
    </row>
    <row r="1898" spans="1:7" x14ac:dyDescent="0.25">
      <c r="A1898" s="2" t="s">
        <v>1714</v>
      </c>
      <c r="G1898" s="3">
        <v>1792.7175566989361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V1898"/>
  <sheetViews>
    <sheetView workbookViewId="0">
      <selection activeCell="A5" sqref="A5"/>
    </sheetView>
  </sheetViews>
  <sheetFormatPr defaultRowHeight="15" x14ac:dyDescent="0.25"/>
  <cols>
    <col min="1" max="1" width="12.5703125" bestFit="1" customWidth="1"/>
    <col min="2" max="2" width="19.28515625" bestFit="1" customWidth="1"/>
    <col min="3" max="4" width="14" bestFit="1" customWidth="1"/>
    <col min="5" max="5" width="16.28515625" bestFit="1" customWidth="1"/>
    <col min="6" max="6" width="9.42578125" bestFit="1" customWidth="1"/>
    <col min="7" max="8" width="13.85546875" bestFit="1" customWidth="1"/>
    <col min="9" max="11" width="12.5703125" bestFit="1" customWidth="1"/>
    <col min="12" max="12" width="11.7109375" bestFit="1" customWidth="1"/>
    <col min="13" max="13" width="12.5703125" bestFit="1" customWidth="1"/>
    <col min="14" max="14" width="19.28515625" bestFit="1" customWidth="1"/>
    <col min="15" max="16" width="14" bestFit="1" customWidth="1"/>
    <col min="17" max="17" width="9.42578125" bestFit="1" customWidth="1"/>
    <col min="18" max="18" width="13.85546875" bestFit="1" customWidth="1"/>
    <col min="19" max="19" width="19" bestFit="1" customWidth="1"/>
    <col min="20" max="20" width="12.5703125" bestFit="1" customWidth="1"/>
    <col min="21" max="21" width="15.5703125" bestFit="1" customWidth="1"/>
    <col min="22" max="23" width="19.28515625" bestFit="1" customWidth="1"/>
  </cols>
  <sheetData>
    <row r="2" spans="1:22" x14ac:dyDescent="0.25">
      <c r="A2" s="1" t="s">
        <v>2093</v>
      </c>
      <c r="B2" s="2">
        <v>0</v>
      </c>
      <c r="M2" s="1" t="s">
        <v>2093</v>
      </c>
      <c r="N2" s="2">
        <v>1</v>
      </c>
    </row>
    <row r="4" spans="1:22" x14ac:dyDescent="0.25">
      <c r="A4" s="1" t="s">
        <v>1713</v>
      </c>
      <c r="B4" s="1" t="s">
        <v>1731</v>
      </c>
      <c r="C4" s="1" t="s">
        <v>2080</v>
      </c>
      <c r="D4" s="1" t="s">
        <v>2114</v>
      </c>
      <c r="E4" s="1" t="s">
        <v>2149</v>
      </c>
      <c r="F4" s="1" t="s">
        <v>1733</v>
      </c>
      <c r="G4" t="s">
        <v>2198</v>
      </c>
      <c r="M4" s="1" t="s">
        <v>1713</v>
      </c>
      <c r="N4" s="1" t="s">
        <v>1731</v>
      </c>
      <c r="O4" s="1" t="s">
        <v>2080</v>
      </c>
      <c r="P4" s="1" t="s">
        <v>2114</v>
      </c>
      <c r="Q4" s="1" t="s">
        <v>1733</v>
      </c>
      <c r="R4" t="s">
        <v>2198</v>
      </c>
      <c r="S4" t="s">
        <v>2200</v>
      </c>
      <c r="T4" t="s">
        <v>2161</v>
      </c>
      <c r="U4" t="s">
        <v>2195</v>
      </c>
      <c r="V4" t="s">
        <v>2199</v>
      </c>
    </row>
    <row r="5" spans="1:22" x14ac:dyDescent="0.25">
      <c r="A5" s="2">
        <v>2013</v>
      </c>
      <c r="B5" s="2" t="s">
        <v>1809</v>
      </c>
      <c r="C5" s="2">
        <v>159.70916518000001</v>
      </c>
      <c r="D5" s="2">
        <v>159.70916518000001</v>
      </c>
      <c r="E5" s="2">
        <v>0.84441310922369939</v>
      </c>
      <c r="F5" s="2">
        <v>6</v>
      </c>
      <c r="G5" s="3">
        <v>6.2904417014946146E-2</v>
      </c>
      <c r="M5" s="2">
        <v>2013</v>
      </c>
      <c r="N5" s="2" t="s">
        <v>334</v>
      </c>
      <c r="O5" s="2">
        <v>203.70411357</v>
      </c>
      <c r="P5" s="2">
        <v>203.70411357</v>
      </c>
      <c r="Q5" s="2">
        <v>2</v>
      </c>
      <c r="R5" s="3">
        <v>7.8435996892597846</v>
      </c>
      <c r="S5" s="3">
        <v>10.338629719071719</v>
      </c>
      <c r="T5" s="3">
        <v>1.8064342590837758E-2</v>
      </c>
      <c r="U5" s="3">
        <v>2.426520638378021E-2</v>
      </c>
      <c r="V5" s="3">
        <v>10.251617668059785</v>
      </c>
    </row>
    <row r="6" spans="1:22" x14ac:dyDescent="0.25">
      <c r="A6" s="2">
        <v>2013</v>
      </c>
      <c r="B6" s="2" t="s">
        <v>1814</v>
      </c>
      <c r="C6" s="2">
        <v>159.70916518000001</v>
      </c>
      <c r="D6" s="2">
        <v>159.70916518000001</v>
      </c>
      <c r="E6" s="2">
        <v>0.84441310922369939</v>
      </c>
      <c r="F6" s="2">
        <v>2</v>
      </c>
      <c r="G6" s="3">
        <v>0.12580883402989229</v>
      </c>
      <c r="M6" s="2">
        <v>2013</v>
      </c>
      <c r="N6" s="2" t="s">
        <v>656</v>
      </c>
      <c r="O6" s="2">
        <v>72.594841809000002</v>
      </c>
      <c r="P6" s="2">
        <v>72.594841809000002</v>
      </c>
      <c r="Q6" s="2">
        <v>6</v>
      </c>
      <c r="R6" s="3">
        <v>18.434082580999998</v>
      </c>
      <c r="S6" s="3">
        <v>30.480146603876953</v>
      </c>
      <c r="T6" s="3">
        <v>0</v>
      </c>
      <c r="U6" s="3">
        <v>0</v>
      </c>
      <c r="V6" s="3">
        <v>30</v>
      </c>
    </row>
    <row r="7" spans="1:22" x14ac:dyDescent="0.25">
      <c r="A7" s="2">
        <v>2013</v>
      </c>
      <c r="B7" s="2" t="s">
        <v>1815</v>
      </c>
      <c r="C7" s="2">
        <v>159.70916518000001</v>
      </c>
      <c r="D7" s="2">
        <v>159.70916518000001</v>
      </c>
      <c r="E7" s="2">
        <v>0.84441310922369939</v>
      </c>
      <c r="F7" s="2">
        <v>3</v>
      </c>
      <c r="G7" s="3">
        <v>1.258088340298923E-2</v>
      </c>
      <c r="M7" s="2">
        <v>2013</v>
      </c>
      <c r="N7" s="2" t="s">
        <v>728</v>
      </c>
      <c r="O7" s="2">
        <v>158.97195993</v>
      </c>
      <c r="P7" s="2">
        <v>158.97195993</v>
      </c>
      <c r="Q7" s="2">
        <v>6</v>
      </c>
      <c r="R7" s="3">
        <v>5.1635514842388597</v>
      </c>
      <c r="S7" s="3">
        <v>7.4684752349714669</v>
      </c>
      <c r="T7" s="3">
        <v>1.1741822684044544E-2</v>
      </c>
      <c r="U7" s="3">
        <v>1.5772384149457138E-2</v>
      </c>
      <c r="V7" s="3">
        <v>30.163551484238859</v>
      </c>
    </row>
    <row r="8" spans="1:22" x14ac:dyDescent="0.25">
      <c r="A8" s="2">
        <v>2013</v>
      </c>
      <c r="B8" s="2" t="s">
        <v>1816</v>
      </c>
      <c r="C8" s="2">
        <v>159.70916518000001</v>
      </c>
      <c r="D8" s="2">
        <v>159.70916518000001</v>
      </c>
      <c r="E8" s="2">
        <v>0.84441310922369928</v>
      </c>
      <c r="F8" s="2">
        <v>6</v>
      </c>
      <c r="G8" s="3">
        <v>8.8066183820924612E-2</v>
      </c>
      <c r="M8" s="2">
        <v>2013</v>
      </c>
      <c r="N8" s="2" t="s">
        <v>1037</v>
      </c>
      <c r="O8" s="2">
        <v>830.74002922</v>
      </c>
      <c r="P8" s="2">
        <v>830.74002922</v>
      </c>
      <c r="Q8" s="2">
        <v>2</v>
      </c>
      <c r="R8" s="3">
        <v>10</v>
      </c>
      <c r="S8" s="3">
        <v>18.651107380840642</v>
      </c>
      <c r="T8" s="3">
        <v>0</v>
      </c>
      <c r="U8" s="3">
        <v>0</v>
      </c>
      <c r="V8" s="3">
        <v>10</v>
      </c>
    </row>
    <row r="9" spans="1:22" x14ac:dyDescent="0.25">
      <c r="A9" s="2">
        <v>2013</v>
      </c>
      <c r="B9" s="2" t="s">
        <v>4</v>
      </c>
      <c r="C9" s="2">
        <v>190.75555617000001</v>
      </c>
      <c r="D9" s="2">
        <v>190.75555617000001</v>
      </c>
      <c r="E9" s="2">
        <v>0.84441310922369928</v>
      </c>
      <c r="F9" s="2">
        <v>6</v>
      </c>
      <c r="G9" s="3">
        <v>0.35226473528369845</v>
      </c>
      <c r="M9" s="2">
        <v>2013</v>
      </c>
      <c r="N9" s="2" t="s">
        <v>1185</v>
      </c>
      <c r="O9" s="2">
        <v>361.93271391000002</v>
      </c>
      <c r="P9" s="2">
        <v>361.93271391000002</v>
      </c>
      <c r="Q9" s="2">
        <v>1</v>
      </c>
      <c r="R9" s="3">
        <v>6.0754853004179354</v>
      </c>
      <c r="S9" s="3">
        <v>4.1907943253275022</v>
      </c>
      <c r="T9" s="3">
        <v>5.4193027772513275E-3</v>
      </c>
      <c r="U9" s="3">
        <v>7.2795619151340635E-3</v>
      </c>
      <c r="V9" s="3">
        <v>6.0754853004179354</v>
      </c>
    </row>
    <row r="10" spans="1:22" x14ac:dyDescent="0.25">
      <c r="A10" s="2">
        <v>2013</v>
      </c>
      <c r="B10" s="2" t="s">
        <v>1817</v>
      </c>
      <c r="C10" s="2">
        <v>136.54431944999999</v>
      </c>
      <c r="D10" s="2">
        <v>136.54431944999999</v>
      </c>
      <c r="E10" s="2">
        <v>0.84441310922369939</v>
      </c>
      <c r="F10" s="2">
        <v>4</v>
      </c>
      <c r="G10" s="3">
        <v>1.258088340298923E-2</v>
      </c>
      <c r="M10" s="2">
        <v>2013</v>
      </c>
      <c r="N10" s="2" t="s">
        <v>1218</v>
      </c>
      <c r="O10" s="2">
        <v>604.46897793000005</v>
      </c>
      <c r="P10" s="2">
        <v>604.46897793000005</v>
      </c>
      <c r="Q10" s="2">
        <v>1</v>
      </c>
      <c r="R10" s="3">
        <v>7.0251617668059785</v>
      </c>
      <c r="S10" s="3">
        <v>6.6351147912885242</v>
      </c>
      <c r="T10" s="3">
        <v>1.8064342590837759E-3</v>
      </c>
      <c r="U10" s="3">
        <v>2.4265206383780212E-3</v>
      </c>
      <c r="V10" s="3">
        <v>7.0251617668059785</v>
      </c>
    </row>
    <row r="11" spans="1:22" x14ac:dyDescent="0.25">
      <c r="A11" s="2">
        <v>2013</v>
      </c>
      <c r="B11" s="2" t="s">
        <v>5</v>
      </c>
      <c r="C11" s="2">
        <v>136.54431944999999</v>
      </c>
      <c r="D11" s="2">
        <v>136.54431944999999</v>
      </c>
      <c r="E11" s="2">
        <v>1.4115976562397459</v>
      </c>
      <c r="F11" s="2">
        <v>15</v>
      </c>
      <c r="G11" s="3">
        <v>1.0377426502089677</v>
      </c>
      <c r="M11" s="2">
        <v>2013</v>
      </c>
      <c r="N11" s="2" t="s">
        <v>1500</v>
      </c>
      <c r="O11" s="2">
        <v>616.05677699</v>
      </c>
      <c r="P11" s="2">
        <v>616.05677699</v>
      </c>
      <c r="Q11" s="2">
        <v>1</v>
      </c>
      <c r="R11" s="3">
        <v>5.5661397531345154</v>
      </c>
      <c r="S11" s="3">
        <v>8.3044661367626063</v>
      </c>
      <c r="T11" s="3">
        <v>4.064477082938496E-2</v>
      </c>
      <c r="U11" s="3">
        <v>5.459671436350548E-2</v>
      </c>
      <c r="V11" s="3">
        <v>5.5661397531345154</v>
      </c>
    </row>
    <row r="12" spans="1:22" x14ac:dyDescent="0.25">
      <c r="A12" s="2">
        <v>2013</v>
      </c>
      <c r="B12" s="2" t="s">
        <v>6</v>
      </c>
      <c r="C12" s="2">
        <v>107.53194018000001</v>
      </c>
      <c r="D12" s="2">
        <v>107.53194018000001</v>
      </c>
      <c r="E12" s="2">
        <v>0.84441310922369928</v>
      </c>
      <c r="F12" s="2">
        <v>4</v>
      </c>
      <c r="G12" s="3">
        <v>7.5485300417935386E-2</v>
      </c>
      <c r="M12" s="2">
        <v>2014</v>
      </c>
      <c r="N12" s="2" t="s">
        <v>403</v>
      </c>
      <c r="O12" s="2">
        <v>158.37694604999999</v>
      </c>
      <c r="P12" s="2">
        <v>158.37694604999999</v>
      </c>
      <c r="Q12" s="2">
        <v>3</v>
      </c>
      <c r="R12" s="3">
        <v>5.9317452314298924</v>
      </c>
      <c r="S12" s="3">
        <v>9.466160569705103</v>
      </c>
      <c r="T12" s="3">
        <v>9.0321712954188789E-3</v>
      </c>
      <c r="U12" s="3">
        <v>1.2132603191890105E-2</v>
      </c>
      <c r="V12" s="3">
        <v>16.12580883402989</v>
      </c>
    </row>
    <row r="13" spans="1:22" x14ac:dyDescent="0.25">
      <c r="A13" s="2">
        <v>2013</v>
      </c>
      <c r="B13" s="2" t="s">
        <v>7</v>
      </c>
      <c r="C13" s="2">
        <v>130.52357473000001</v>
      </c>
      <c r="D13" s="2">
        <v>130.52357473000001</v>
      </c>
      <c r="E13" s="2">
        <v>0.84441310922369939</v>
      </c>
      <c r="F13" s="2">
        <v>8</v>
      </c>
      <c r="G13" s="3">
        <v>6.2904417014946146E-2</v>
      </c>
      <c r="M13" s="2">
        <v>2014</v>
      </c>
      <c r="N13" s="2" t="s">
        <v>525</v>
      </c>
      <c r="O13" s="2">
        <v>1291.4319831</v>
      </c>
      <c r="P13" s="2">
        <v>1291.4319831</v>
      </c>
      <c r="Q13" s="2">
        <v>2</v>
      </c>
      <c r="R13" s="3">
        <v>10.801446438149464</v>
      </c>
      <c r="S13" s="3">
        <v>15.526920837018135</v>
      </c>
      <c r="T13" s="3">
        <v>4.5160856477094398E-2</v>
      </c>
      <c r="U13" s="3">
        <v>6.0663015959450534E-2</v>
      </c>
      <c r="V13" s="3">
        <v>15.629044170149463</v>
      </c>
    </row>
    <row r="14" spans="1:22" x14ac:dyDescent="0.25">
      <c r="A14" s="2">
        <v>2013</v>
      </c>
      <c r="B14" s="2" t="s">
        <v>8</v>
      </c>
      <c r="C14" s="2">
        <v>107.53194018000001</v>
      </c>
      <c r="D14" s="2">
        <v>107.53194018000001</v>
      </c>
      <c r="E14" s="2">
        <v>0.84441310922369939</v>
      </c>
      <c r="F14" s="2">
        <v>4</v>
      </c>
      <c r="G14" s="3">
        <v>0.12580883402989229</v>
      </c>
      <c r="M14" s="2">
        <v>2014</v>
      </c>
      <c r="N14" s="2" t="s">
        <v>530</v>
      </c>
      <c r="O14" s="2">
        <v>74.038522956999998</v>
      </c>
      <c r="P14" s="2">
        <v>74.038522956999998</v>
      </c>
      <c r="Q14" s="2">
        <v>1</v>
      </c>
      <c r="R14" s="3">
        <v>4.978237701329892</v>
      </c>
      <c r="S14" s="3">
        <v>7.19021874136262</v>
      </c>
      <c r="T14" s="3">
        <v>9.0321712954188789E-3</v>
      </c>
      <c r="U14" s="3">
        <v>1.2132603191890105E-2</v>
      </c>
      <c r="V14" s="3">
        <v>5.1258088340298924</v>
      </c>
    </row>
    <row r="15" spans="1:22" x14ac:dyDescent="0.25">
      <c r="A15" s="2">
        <v>2013</v>
      </c>
      <c r="B15" s="2" t="s">
        <v>1821</v>
      </c>
      <c r="C15" s="2">
        <v>107.53194018000001</v>
      </c>
      <c r="D15" s="2">
        <v>107.53194018000001</v>
      </c>
      <c r="E15" s="2">
        <v>0.84441310922369939</v>
      </c>
      <c r="F15" s="2">
        <v>5</v>
      </c>
      <c r="G15" s="3">
        <v>1.258088340298923E-2</v>
      </c>
      <c r="M15" s="2">
        <v>2014</v>
      </c>
      <c r="N15" s="2" t="s">
        <v>593</v>
      </c>
      <c r="O15" s="2">
        <v>495.56718610000001</v>
      </c>
      <c r="P15" s="2">
        <v>495.56718610000001</v>
      </c>
      <c r="Q15" s="2">
        <v>4</v>
      </c>
      <c r="R15" s="3">
        <v>5.7493488798448391</v>
      </c>
      <c r="S15" s="3">
        <v>12.376944091717485</v>
      </c>
      <c r="T15" s="3">
        <v>1.354825694312832E-2</v>
      </c>
      <c r="U15" s="3">
        <v>1.819890478783516E-2</v>
      </c>
      <c r="V15" s="3">
        <v>20.188713251044838</v>
      </c>
    </row>
    <row r="16" spans="1:22" x14ac:dyDescent="0.25">
      <c r="A16" s="2">
        <v>2013</v>
      </c>
      <c r="B16" s="2" t="s">
        <v>9</v>
      </c>
      <c r="C16" s="2">
        <v>107.53194018000001</v>
      </c>
      <c r="D16" s="2">
        <v>107.53194018000001</v>
      </c>
      <c r="E16" s="2">
        <v>0.84441310922369939</v>
      </c>
      <c r="F16" s="2">
        <v>4</v>
      </c>
      <c r="G16" s="3">
        <v>6.2904417014946146E-2</v>
      </c>
      <c r="M16" s="2">
        <v>2014</v>
      </c>
      <c r="N16" s="2" t="s">
        <v>924</v>
      </c>
      <c r="O16" s="2">
        <v>272.04128021999998</v>
      </c>
      <c r="P16" s="2">
        <v>272.04128021999998</v>
      </c>
      <c r="Q16" s="2">
        <v>3</v>
      </c>
      <c r="R16" s="3">
        <v>29.521003288999999</v>
      </c>
      <c r="S16" s="3">
        <v>68.336805253139516</v>
      </c>
      <c r="T16" s="3">
        <v>0</v>
      </c>
      <c r="U16" s="3">
        <v>0</v>
      </c>
      <c r="V16" s="3">
        <v>31</v>
      </c>
    </row>
    <row r="17" spans="1:22" x14ac:dyDescent="0.25">
      <c r="A17" s="2">
        <v>2013</v>
      </c>
      <c r="B17" s="2" t="s">
        <v>10</v>
      </c>
      <c r="C17" s="2">
        <v>107.53194018000001</v>
      </c>
      <c r="D17" s="2">
        <v>107.53194018000001</v>
      </c>
      <c r="E17" s="2">
        <v>0.84441310922369928</v>
      </c>
      <c r="F17" s="2">
        <v>1</v>
      </c>
      <c r="G17" s="3">
        <v>0.15097060083587077</v>
      </c>
      <c r="M17" s="2">
        <v>2014</v>
      </c>
      <c r="N17" s="2" t="s">
        <v>1062</v>
      </c>
      <c r="O17" s="2">
        <v>1991.8754057000001</v>
      </c>
      <c r="P17" s="2">
        <v>1991.8754057000001</v>
      </c>
      <c r="Q17" s="2">
        <v>4</v>
      </c>
      <c r="R17" s="3">
        <v>5.4284063294597846</v>
      </c>
      <c r="S17" s="3">
        <v>7.4710516464952343</v>
      </c>
      <c r="T17" s="3">
        <v>1.8064342590837758E-2</v>
      </c>
      <c r="U17" s="3">
        <v>2.426520638378021E-2</v>
      </c>
      <c r="V17" s="3">
        <v>20.251617668059787</v>
      </c>
    </row>
    <row r="18" spans="1:22" x14ac:dyDescent="0.25">
      <c r="A18" s="2">
        <v>2013</v>
      </c>
      <c r="B18" s="2" t="s">
        <v>1822</v>
      </c>
      <c r="C18" s="2">
        <v>107.53194018000001</v>
      </c>
      <c r="D18" s="2">
        <v>107.53194018000001</v>
      </c>
      <c r="E18" s="2">
        <v>0.84441310922369939</v>
      </c>
      <c r="F18" s="2">
        <v>5</v>
      </c>
      <c r="G18" s="3">
        <v>1.258088340298923E-2</v>
      </c>
      <c r="M18" s="2">
        <v>2014</v>
      </c>
      <c r="N18" s="2" t="s">
        <v>1286</v>
      </c>
      <c r="O18" s="2">
        <v>96.640495524000002</v>
      </c>
      <c r="P18" s="2">
        <v>96.640495524000002</v>
      </c>
      <c r="Q18" s="2">
        <v>5</v>
      </c>
      <c r="R18" s="3">
        <v>27</v>
      </c>
      <c r="S18" s="3">
        <v>36.111718545882944</v>
      </c>
      <c r="T18" s="3">
        <v>0</v>
      </c>
      <c r="U18" s="3">
        <v>0</v>
      </c>
      <c r="V18" s="3">
        <v>27</v>
      </c>
    </row>
    <row r="19" spans="1:22" x14ac:dyDescent="0.25">
      <c r="A19" s="2">
        <v>2013</v>
      </c>
      <c r="B19" s="2" t="s">
        <v>11</v>
      </c>
      <c r="C19" s="2">
        <v>76.310774479000003</v>
      </c>
      <c r="D19" s="2">
        <v>76.310774479000003</v>
      </c>
      <c r="E19" s="2">
        <v>1.3227735731092654</v>
      </c>
      <c r="F19" s="2">
        <v>1</v>
      </c>
      <c r="G19" s="3">
        <v>1</v>
      </c>
      <c r="M19" s="2">
        <v>2014</v>
      </c>
      <c r="N19" s="2" t="s">
        <v>1352</v>
      </c>
      <c r="O19" s="2">
        <v>194.05642674000001</v>
      </c>
      <c r="P19" s="2">
        <v>194.05642674000001</v>
      </c>
      <c r="Q19" s="2">
        <v>1</v>
      </c>
      <c r="R19" s="3">
        <v>5.5032353361195687</v>
      </c>
      <c r="S19" s="3">
        <v>7.0388063803902856</v>
      </c>
      <c r="T19" s="3">
        <v>3.6128685181675516E-2</v>
      </c>
      <c r="U19" s="3">
        <v>4.853041276756042E-2</v>
      </c>
      <c r="V19" s="3">
        <v>5.5032353361195687</v>
      </c>
    </row>
    <row r="20" spans="1:22" x14ac:dyDescent="0.25">
      <c r="A20" s="2">
        <v>2013</v>
      </c>
      <c r="B20" s="2" t="s">
        <v>12</v>
      </c>
      <c r="C20" s="2">
        <v>142.55949586</v>
      </c>
      <c r="D20" s="2">
        <v>142.55949586</v>
      </c>
      <c r="E20" s="2">
        <v>0.84441310922369939</v>
      </c>
      <c r="F20" s="2">
        <v>1</v>
      </c>
      <c r="G20" s="3">
        <v>9.2614374905570576E-3</v>
      </c>
      <c r="M20" s="2">
        <v>2014</v>
      </c>
      <c r="N20" s="2" t="s">
        <v>1381</v>
      </c>
      <c r="O20" s="2">
        <v>14.95890969</v>
      </c>
      <c r="P20" s="2">
        <v>14.95890969</v>
      </c>
      <c r="Q20" s="2">
        <v>4</v>
      </c>
      <c r="R20" s="3">
        <v>24.314522085074731</v>
      </c>
      <c r="S20" s="3">
        <v>32.783770244046913</v>
      </c>
      <c r="T20" s="3">
        <v>2.2580428238547199E-2</v>
      </c>
      <c r="U20" s="3">
        <v>3.0331507979725267E-2</v>
      </c>
      <c r="V20" s="3">
        <v>24.314522085074731</v>
      </c>
    </row>
    <row r="21" spans="1:22" x14ac:dyDescent="0.25">
      <c r="A21" s="2">
        <v>2013</v>
      </c>
      <c r="B21" s="2" t="s">
        <v>1826</v>
      </c>
      <c r="C21" s="2">
        <v>2455.2004256999999</v>
      </c>
      <c r="D21" s="2">
        <v>2455.2004256999999</v>
      </c>
      <c r="E21" s="2">
        <v>0.84441310922369939</v>
      </c>
      <c r="F21" s="2">
        <v>4</v>
      </c>
      <c r="G21" s="3">
        <v>5.0323533611956919E-2</v>
      </c>
      <c r="M21" s="2">
        <v>2014</v>
      </c>
      <c r="N21" s="2" t="s">
        <v>1593</v>
      </c>
      <c r="O21" s="2">
        <v>535.01145317999999</v>
      </c>
      <c r="P21" s="2">
        <v>535.01145317999999</v>
      </c>
      <c r="Q21" s="2">
        <v>1</v>
      </c>
      <c r="R21" s="3">
        <v>5.6290441701494611</v>
      </c>
      <c r="S21" s="3">
        <v>6.2631919603617661</v>
      </c>
      <c r="T21" s="3">
        <v>4.5160856477094398E-2</v>
      </c>
      <c r="U21" s="3">
        <v>6.0663015959450534E-2</v>
      </c>
      <c r="V21" s="3">
        <v>5.6290441701494611</v>
      </c>
    </row>
    <row r="22" spans="1:22" x14ac:dyDescent="0.25">
      <c r="A22" s="2">
        <v>2013</v>
      </c>
      <c r="B22" s="2" t="s">
        <v>13</v>
      </c>
      <c r="C22" s="2">
        <v>592.58914858000003</v>
      </c>
      <c r="D22" s="2">
        <v>592.58914858000003</v>
      </c>
      <c r="E22" s="2">
        <v>0.84441310922369928</v>
      </c>
      <c r="F22" s="2">
        <v>1</v>
      </c>
      <c r="G22" s="3">
        <v>0.21387501785081692</v>
      </c>
      <c r="M22" s="2" t="s">
        <v>1714</v>
      </c>
      <c r="R22" s="3">
        <v>184.96501003541471</v>
      </c>
      <c r="S22" s="3">
        <v>288.63432246225943</v>
      </c>
      <c r="T22" s="3">
        <v>0.27638444163981774</v>
      </c>
      <c r="U22" s="3">
        <v>0.37125765767183727</v>
      </c>
      <c r="V22" s="3">
        <v>269.84975032131473</v>
      </c>
    </row>
    <row r="23" spans="1:22" x14ac:dyDescent="0.25">
      <c r="A23" s="2">
        <v>2013</v>
      </c>
      <c r="B23" s="2" t="s">
        <v>1829</v>
      </c>
      <c r="C23" s="2">
        <v>756.75344471000005</v>
      </c>
      <c r="D23" s="2">
        <v>756.75344471000005</v>
      </c>
      <c r="E23" s="2">
        <v>0.84441310922369939</v>
      </c>
      <c r="F23" s="2">
        <v>4</v>
      </c>
      <c r="G23" s="3">
        <v>2.516176680597846E-2</v>
      </c>
    </row>
    <row r="24" spans="1:22" x14ac:dyDescent="0.25">
      <c r="A24" s="2">
        <v>2013</v>
      </c>
      <c r="B24" s="2" t="s">
        <v>14</v>
      </c>
      <c r="C24" s="2">
        <v>592.58914858000003</v>
      </c>
      <c r="D24" s="2">
        <v>592.58914858000003</v>
      </c>
      <c r="E24" s="2">
        <v>0.84441310922369917</v>
      </c>
      <c r="F24" s="2">
        <v>16</v>
      </c>
      <c r="G24" s="3">
        <v>0.62904417014946157</v>
      </c>
    </row>
    <row r="25" spans="1:22" x14ac:dyDescent="0.25">
      <c r="A25" s="2">
        <v>2013</v>
      </c>
      <c r="B25" s="2" t="s">
        <v>15</v>
      </c>
      <c r="C25" s="2">
        <v>592.58914858000003</v>
      </c>
      <c r="D25" s="2">
        <v>592.58914858000003</v>
      </c>
      <c r="E25" s="2">
        <v>0.84441310922369939</v>
      </c>
      <c r="F25" s="2">
        <v>9</v>
      </c>
      <c r="G25" s="3">
        <v>0.12580883402989229</v>
      </c>
    </row>
    <row r="26" spans="1:22" x14ac:dyDescent="0.25">
      <c r="A26" s="2">
        <v>2013</v>
      </c>
      <c r="B26" s="2" t="s">
        <v>16</v>
      </c>
      <c r="C26" s="2">
        <v>592.58914858000003</v>
      </c>
      <c r="D26" s="2">
        <v>592.58914858000003</v>
      </c>
      <c r="E26" s="2">
        <v>0.84441310922369928</v>
      </c>
      <c r="F26" s="2">
        <v>4</v>
      </c>
      <c r="G26" s="3">
        <v>7.5485300417935386E-2</v>
      </c>
    </row>
    <row r="27" spans="1:22" x14ac:dyDescent="0.25">
      <c r="A27" s="2">
        <v>2013</v>
      </c>
      <c r="B27" s="2" t="s">
        <v>17</v>
      </c>
      <c r="C27" s="2">
        <v>1085.0820369999999</v>
      </c>
      <c r="D27" s="2">
        <v>1085.0820369999999</v>
      </c>
      <c r="E27" s="2">
        <v>0.84441310922369939</v>
      </c>
      <c r="F27" s="2">
        <v>2</v>
      </c>
      <c r="G27" s="3">
        <v>2.516176680597846E-2</v>
      </c>
    </row>
    <row r="28" spans="1:22" x14ac:dyDescent="0.25">
      <c r="A28" s="2">
        <v>2013</v>
      </c>
      <c r="B28" s="2" t="s">
        <v>18</v>
      </c>
      <c r="C28" s="2">
        <v>210.07171786000001</v>
      </c>
      <c r="D28" s="2">
        <v>210.07171786000001</v>
      </c>
      <c r="E28" s="2">
        <v>0.84441310922369939</v>
      </c>
      <c r="F28" s="2">
        <v>9</v>
      </c>
      <c r="G28" s="3">
        <v>0.10064706722391384</v>
      </c>
    </row>
    <row r="29" spans="1:22" x14ac:dyDescent="0.25">
      <c r="A29" s="2">
        <v>2013</v>
      </c>
      <c r="B29" s="2" t="s">
        <v>1830</v>
      </c>
      <c r="C29" s="2">
        <v>210.07171786000001</v>
      </c>
      <c r="D29" s="2">
        <v>210.07171786000001</v>
      </c>
      <c r="E29" s="2">
        <v>0.84441310922369939</v>
      </c>
      <c r="F29" s="2">
        <v>6</v>
      </c>
      <c r="G29" s="3">
        <v>6.2904417014946146E-2</v>
      </c>
    </row>
    <row r="30" spans="1:22" x14ac:dyDescent="0.25">
      <c r="A30" s="2">
        <v>2013</v>
      </c>
      <c r="B30" s="2" t="s">
        <v>19</v>
      </c>
      <c r="C30" s="2">
        <v>210.07171786000001</v>
      </c>
      <c r="D30" s="2">
        <v>210.07171786000001</v>
      </c>
      <c r="E30" s="2">
        <v>0.79156441532519295</v>
      </c>
      <c r="F30" s="2">
        <v>9</v>
      </c>
      <c r="G30" s="3">
        <v>1.3774265020896768</v>
      </c>
    </row>
    <row r="31" spans="1:22" x14ac:dyDescent="0.25">
      <c r="A31" s="2">
        <v>2013</v>
      </c>
      <c r="B31" s="2" t="s">
        <v>20</v>
      </c>
      <c r="C31" s="2">
        <v>315.95863222999998</v>
      </c>
      <c r="D31" s="2">
        <v>315.95863222999998</v>
      </c>
      <c r="E31" s="2">
        <v>0.84441310922369939</v>
      </c>
      <c r="F31" s="2">
        <v>8</v>
      </c>
      <c r="G31" s="3">
        <v>0.11322795062690307</v>
      </c>
    </row>
    <row r="32" spans="1:22" x14ac:dyDescent="0.25">
      <c r="A32" s="2">
        <v>2013</v>
      </c>
      <c r="B32" s="2" t="s">
        <v>1831</v>
      </c>
      <c r="C32" s="2">
        <v>438.64892621000001</v>
      </c>
      <c r="D32" s="2">
        <v>438.64892621000001</v>
      </c>
      <c r="E32" s="2">
        <v>0.84441310922369939</v>
      </c>
      <c r="F32" s="2">
        <v>5</v>
      </c>
      <c r="G32" s="3">
        <v>1.258088340298923E-2</v>
      </c>
    </row>
    <row r="33" spans="1:7" x14ac:dyDescent="0.25">
      <c r="A33" s="2">
        <v>2013</v>
      </c>
      <c r="B33" s="2" t="s">
        <v>21</v>
      </c>
      <c r="C33" s="2">
        <v>304.86327712000002</v>
      </c>
      <c r="D33" s="2">
        <v>304.86327712000002</v>
      </c>
      <c r="E33" s="2">
        <v>0.84441310922369939</v>
      </c>
      <c r="F33" s="2">
        <v>1</v>
      </c>
      <c r="G33" s="3">
        <v>2.516176680597846E-2</v>
      </c>
    </row>
    <row r="34" spans="1:7" x14ac:dyDescent="0.25">
      <c r="A34" s="2">
        <v>2013</v>
      </c>
      <c r="B34" s="2" t="s">
        <v>22</v>
      </c>
      <c r="C34" s="2">
        <v>304.86327712000002</v>
      </c>
      <c r="D34" s="2">
        <v>304.86327712000002</v>
      </c>
      <c r="E34" s="2">
        <v>0.84441310922369939</v>
      </c>
      <c r="F34" s="2">
        <v>1</v>
      </c>
      <c r="G34" s="3">
        <v>6.2904417014946146E-2</v>
      </c>
    </row>
    <row r="35" spans="1:7" x14ac:dyDescent="0.25">
      <c r="A35" s="2">
        <v>2013</v>
      </c>
      <c r="B35" s="2" t="s">
        <v>23</v>
      </c>
      <c r="C35" s="2">
        <v>304.86327712000002</v>
      </c>
      <c r="D35" s="2">
        <v>304.86327712000002</v>
      </c>
      <c r="E35" s="2">
        <v>1.1769805931483346</v>
      </c>
      <c r="F35" s="2">
        <v>4</v>
      </c>
      <c r="G35" s="3">
        <v>1.4447671122046233</v>
      </c>
    </row>
    <row r="36" spans="1:7" x14ac:dyDescent="0.25">
      <c r="A36" s="2">
        <v>2013</v>
      </c>
      <c r="B36" s="2" t="s">
        <v>24</v>
      </c>
      <c r="C36" s="2">
        <v>350.27639513999998</v>
      </c>
      <c r="D36" s="2">
        <v>350.27639513999998</v>
      </c>
      <c r="E36" s="2">
        <v>0.84441310922369939</v>
      </c>
      <c r="F36" s="2">
        <v>9</v>
      </c>
      <c r="G36" s="3">
        <v>0.18871325104483844</v>
      </c>
    </row>
    <row r="37" spans="1:7" x14ac:dyDescent="0.25">
      <c r="A37" s="2">
        <v>2013</v>
      </c>
      <c r="B37" s="2" t="s">
        <v>25</v>
      </c>
      <c r="C37" s="2">
        <v>133.46866514999999</v>
      </c>
      <c r="D37" s="2">
        <v>133.46866514999999</v>
      </c>
      <c r="E37" s="2">
        <v>0.84441310922369928</v>
      </c>
      <c r="F37" s="2">
        <v>1</v>
      </c>
      <c r="G37" s="3">
        <v>3.7742650208967693E-2</v>
      </c>
    </row>
    <row r="38" spans="1:7" x14ac:dyDescent="0.25">
      <c r="A38" s="2">
        <v>2013</v>
      </c>
      <c r="B38" s="2" t="s">
        <v>26</v>
      </c>
      <c r="C38" s="2">
        <v>133.46866514999999</v>
      </c>
      <c r="D38" s="2">
        <v>133.46866514999999</v>
      </c>
      <c r="E38" s="2">
        <v>0.84441310922369939</v>
      </c>
      <c r="F38" s="2">
        <v>2</v>
      </c>
      <c r="G38" s="3">
        <v>1.258088340298923E-2</v>
      </c>
    </row>
    <row r="39" spans="1:7" x14ac:dyDescent="0.25">
      <c r="A39" s="2">
        <v>2013</v>
      </c>
      <c r="B39" s="2" t="s">
        <v>27</v>
      </c>
      <c r="C39" s="2">
        <v>164.03509738</v>
      </c>
      <c r="D39" s="2">
        <v>164.03509738</v>
      </c>
      <c r="E39" s="2">
        <v>0.84441310922369928</v>
      </c>
      <c r="F39" s="2">
        <v>6</v>
      </c>
      <c r="G39" s="3">
        <v>3.7742650208967693E-2</v>
      </c>
    </row>
    <row r="40" spans="1:7" x14ac:dyDescent="0.25">
      <c r="A40" s="2">
        <v>2013</v>
      </c>
      <c r="B40" s="2" t="s">
        <v>89</v>
      </c>
      <c r="C40" s="2">
        <v>60.556832489000001</v>
      </c>
      <c r="D40" s="2">
        <v>60.556832489000001</v>
      </c>
      <c r="E40" s="2">
        <v>0.84441310922369939</v>
      </c>
      <c r="F40" s="2">
        <v>4</v>
      </c>
      <c r="G40" s="3">
        <v>0.25161766805978458</v>
      </c>
    </row>
    <row r="41" spans="1:7" x14ac:dyDescent="0.25">
      <c r="A41" s="2">
        <v>2013</v>
      </c>
      <c r="B41" s="2" t="s">
        <v>90</v>
      </c>
      <c r="C41" s="2">
        <v>60.556832489000001</v>
      </c>
      <c r="D41" s="2">
        <v>60.556832489000001</v>
      </c>
      <c r="E41" s="2">
        <v>0.84441310922369917</v>
      </c>
      <c r="F41" s="2">
        <v>4</v>
      </c>
      <c r="G41" s="3">
        <v>0.62904417014946157</v>
      </c>
    </row>
    <row r="42" spans="1:7" x14ac:dyDescent="0.25">
      <c r="A42" s="2">
        <v>2013</v>
      </c>
      <c r="B42" s="2" t="s">
        <v>91</v>
      </c>
      <c r="C42" s="2">
        <v>60.556832489000001</v>
      </c>
      <c r="D42" s="2">
        <v>60.556832489000001</v>
      </c>
      <c r="E42" s="2">
        <v>0.84441310922369939</v>
      </c>
      <c r="F42" s="2">
        <v>2</v>
      </c>
      <c r="G42" s="3">
        <v>2.516176680597846E-2</v>
      </c>
    </row>
    <row r="43" spans="1:7" x14ac:dyDescent="0.25">
      <c r="A43" s="2">
        <v>2013</v>
      </c>
      <c r="B43" s="2" t="s">
        <v>92</v>
      </c>
      <c r="C43" s="2">
        <v>64.513612585000004</v>
      </c>
      <c r="D43" s="2">
        <v>64.513612585000004</v>
      </c>
      <c r="E43" s="2">
        <v>0.84441310922369928</v>
      </c>
      <c r="F43" s="2">
        <v>12</v>
      </c>
      <c r="G43" s="3">
        <v>0.17613236764184922</v>
      </c>
    </row>
    <row r="44" spans="1:7" x14ac:dyDescent="0.25">
      <c r="A44" s="2">
        <v>2013</v>
      </c>
      <c r="B44" s="2" t="s">
        <v>93</v>
      </c>
      <c r="C44" s="2">
        <v>27.304371482000001</v>
      </c>
      <c r="D44" s="2">
        <v>27.304371482000001</v>
      </c>
      <c r="E44" s="2">
        <v>0.84441310922369939</v>
      </c>
      <c r="F44" s="2">
        <v>2</v>
      </c>
      <c r="G44" s="3">
        <v>1.258088340298923E-2</v>
      </c>
    </row>
    <row r="45" spans="1:7" x14ac:dyDescent="0.25">
      <c r="A45" s="2">
        <v>2013</v>
      </c>
      <c r="B45" s="2" t="s">
        <v>94</v>
      </c>
      <c r="C45" s="2">
        <v>320.50045275999997</v>
      </c>
      <c r="D45" s="2">
        <v>320.50045275999997</v>
      </c>
      <c r="E45" s="2">
        <v>0.84441310922369939</v>
      </c>
      <c r="F45" s="2">
        <v>4</v>
      </c>
      <c r="G45" s="3">
        <v>0.37742650208967687</v>
      </c>
    </row>
    <row r="46" spans="1:7" x14ac:dyDescent="0.25">
      <c r="A46" s="2">
        <v>2013</v>
      </c>
      <c r="B46" s="2" t="s">
        <v>95</v>
      </c>
      <c r="C46" s="2">
        <v>457.85778965999998</v>
      </c>
      <c r="D46" s="2">
        <v>457.85778965999998</v>
      </c>
      <c r="E46" s="2">
        <v>0.84441310922369939</v>
      </c>
      <c r="F46" s="2">
        <v>20</v>
      </c>
      <c r="G46" s="3">
        <v>0.22645590125380613</v>
      </c>
    </row>
    <row r="47" spans="1:7" x14ac:dyDescent="0.25">
      <c r="A47" s="2">
        <v>2013</v>
      </c>
      <c r="B47" s="2" t="s">
        <v>96</v>
      </c>
      <c r="C47" s="2">
        <v>1332.9492624</v>
      </c>
      <c r="D47" s="2">
        <v>1332.9492624</v>
      </c>
      <c r="E47" s="2">
        <v>0.84441310922369928</v>
      </c>
      <c r="F47" s="2">
        <v>1</v>
      </c>
      <c r="G47" s="3">
        <v>3.053165606344397E-2</v>
      </c>
    </row>
    <row r="48" spans="1:7" x14ac:dyDescent="0.25">
      <c r="A48" s="2">
        <v>2013</v>
      </c>
      <c r="B48" s="2" t="s">
        <v>97</v>
      </c>
      <c r="C48" s="2">
        <v>465.73534121</v>
      </c>
      <c r="D48" s="2">
        <v>465.73534121</v>
      </c>
      <c r="E48" s="2">
        <v>0.84441310922369939</v>
      </c>
      <c r="F48" s="2">
        <v>2</v>
      </c>
      <c r="G48" s="3">
        <v>1.258088340298923E-2</v>
      </c>
    </row>
    <row r="49" spans="1:7" x14ac:dyDescent="0.25">
      <c r="A49" s="2">
        <v>2013</v>
      </c>
      <c r="B49" s="2" t="s">
        <v>1863</v>
      </c>
      <c r="C49" s="2">
        <v>1340.6806747000001</v>
      </c>
      <c r="D49" s="2">
        <v>1340.6806747000001</v>
      </c>
      <c r="E49" s="2">
        <v>0.84441310922369928</v>
      </c>
      <c r="F49" s="2">
        <v>2</v>
      </c>
      <c r="G49" s="3">
        <v>3.7742650208967693E-2</v>
      </c>
    </row>
    <row r="50" spans="1:7" x14ac:dyDescent="0.25">
      <c r="A50" s="2">
        <v>2013</v>
      </c>
      <c r="B50" s="2" t="s">
        <v>98</v>
      </c>
      <c r="C50" s="2">
        <v>1340.6806747000001</v>
      </c>
      <c r="D50" s="2">
        <v>1340.6806747000001</v>
      </c>
      <c r="E50" s="2">
        <v>0.84441310922369928</v>
      </c>
      <c r="F50" s="2">
        <v>9</v>
      </c>
      <c r="G50" s="3">
        <v>0.17613236764184922</v>
      </c>
    </row>
    <row r="51" spans="1:7" x14ac:dyDescent="0.25">
      <c r="A51" s="2">
        <v>2013</v>
      </c>
      <c r="B51" s="2" t="s">
        <v>99</v>
      </c>
      <c r="C51" s="2">
        <v>2603.0313875000002</v>
      </c>
      <c r="D51" s="2">
        <v>2603.0313875000002</v>
      </c>
      <c r="E51" s="2">
        <v>0.84441310922369939</v>
      </c>
      <c r="F51" s="2">
        <v>2</v>
      </c>
      <c r="G51" s="3">
        <v>6.2904417014946146E-2</v>
      </c>
    </row>
    <row r="52" spans="1:7" x14ac:dyDescent="0.25">
      <c r="A52" s="2">
        <v>2013</v>
      </c>
      <c r="B52" s="2" t="s">
        <v>100</v>
      </c>
      <c r="C52" s="2">
        <v>977.25391201000002</v>
      </c>
      <c r="D52" s="2">
        <v>977.25391201000002</v>
      </c>
      <c r="E52" s="2">
        <v>0.84441310922369928</v>
      </c>
      <c r="F52" s="2">
        <v>1</v>
      </c>
      <c r="G52" s="3">
        <v>0.15097060083587077</v>
      </c>
    </row>
    <row r="53" spans="1:7" x14ac:dyDescent="0.25">
      <c r="A53" s="2">
        <v>2013</v>
      </c>
      <c r="B53" s="2" t="s">
        <v>101</v>
      </c>
      <c r="C53" s="2">
        <v>44.410320186</v>
      </c>
      <c r="D53" s="2">
        <v>44.410320186</v>
      </c>
      <c r="E53" s="2">
        <v>1.6122004205853264</v>
      </c>
      <c r="F53" s="2">
        <v>24</v>
      </c>
      <c r="G53" s="3">
        <v>33.484424088194302</v>
      </c>
    </row>
    <row r="54" spans="1:7" x14ac:dyDescent="0.25">
      <c r="A54" s="2">
        <v>2013</v>
      </c>
      <c r="B54" s="2" t="s">
        <v>102</v>
      </c>
      <c r="C54" s="2">
        <v>29.606880124</v>
      </c>
      <c r="D54" s="2">
        <v>29.606880124</v>
      </c>
      <c r="E54" s="2">
        <v>1.7161598842135459</v>
      </c>
      <c r="F54" s="2">
        <v>4</v>
      </c>
      <c r="G54" s="3">
        <v>19.150970600835869</v>
      </c>
    </row>
    <row r="55" spans="1:7" x14ac:dyDescent="0.25">
      <c r="A55" s="2">
        <v>2013</v>
      </c>
      <c r="B55" s="2" t="s">
        <v>103</v>
      </c>
      <c r="C55" s="2">
        <v>218.55168191000001</v>
      </c>
      <c r="D55" s="2">
        <v>218.55168191000001</v>
      </c>
      <c r="E55" s="2">
        <v>0.84441310922369928</v>
      </c>
      <c r="F55" s="2">
        <v>2</v>
      </c>
      <c r="G55" s="3">
        <v>7.5485300417935386E-2</v>
      </c>
    </row>
    <row r="56" spans="1:7" x14ac:dyDescent="0.25">
      <c r="A56" s="2">
        <v>2013</v>
      </c>
      <c r="B56" s="2" t="s">
        <v>104</v>
      </c>
      <c r="C56" s="2">
        <v>148.44082194999999</v>
      </c>
      <c r="D56" s="2">
        <v>148.44082194999999</v>
      </c>
      <c r="E56" s="2">
        <v>0.84441310922369939</v>
      </c>
      <c r="F56" s="2">
        <v>1</v>
      </c>
      <c r="G56" s="3">
        <v>2.516176680597846E-2</v>
      </c>
    </row>
    <row r="57" spans="1:7" x14ac:dyDescent="0.25">
      <c r="A57" s="2">
        <v>2013</v>
      </c>
      <c r="B57" s="2" t="s">
        <v>105</v>
      </c>
      <c r="C57" s="2">
        <v>313.82949425999999</v>
      </c>
      <c r="D57" s="2">
        <v>313.82949425999999</v>
      </c>
      <c r="E57" s="2">
        <v>0.84441310922369939</v>
      </c>
      <c r="F57" s="2">
        <v>3</v>
      </c>
      <c r="G57" s="3">
        <v>1.258088340298923E-2</v>
      </c>
    </row>
    <row r="58" spans="1:7" x14ac:dyDescent="0.25">
      <c r="A58" s="2">
        <v>2013</v>
      </c>
      <c r="B58" s="2" t="s">
        <v>106</v>
      </c>
      <c r="C58" s="2">
        <v>241.75845724999999</v>
      </c>
      <c r="D58" s="2">
        <v>241.75845724999999</v>
      </c>
      <c r="E58" s="2">
        <v>0.84441310922369928</v>
      </c>
      <c r="F58" s="2">
        <v>1</v>
      </c>
      <c r="G58" s="3">
        <v>7.5485300417935386E-2</v>
      </c>
    </row>
    <row r="59" spans="1:7" x14ac:dyDescent="0.25">
      <c r="A59" s="2">
        <v>2013</v>
      </c>
      <c r="B59" s="2" t="s">
        <v>107</v>
      </c>
      <c r="C59" s="2">
        <v>241.75845724999999</v>
      </c>
      <c r="D59" s="2">
        <v>241.75845724999999</v>
      </c>
      <c r="E59" s="2">
        <v>0.84441310922369939</v>
      </c>
      <c r="F59" s="2">
        <v>4</v>
      </c>
      <c r="G59" s="3">
        <v>6.2904417014946146E-2</v>
      </c>
    </row>
    <row r="60" spans="1:7" x14ac:dyDescent="0.25">
      <c r="A60" s="2">
        <v>2013</v>
      </c>
      <c r="B60" s="2" t="s">
        <v>108</v>
      </c>
      <c r="C60" s="2">
        <v>241.75845724999999</v>
      </c>
      <c r="D60" s="2">
        <v>241.75845724999999</v>
      </c>
      <c r="E60" s="2">
        <v>0.84441310922369939</v>
      </c>
      <c r="F60" s="2">
        <v>9</v>
      </c>
      <c r="G60" s="3">
        <v>0.51581621952255841</v>
      </c>
    </row>
    <row r="61" spans="1:7" x14ac:dyDescent="0.25">
      <c r="A61" s="2">
        <v>2013</v>
      </c>
      <c r="B61" s="2" t="s">
        <v>109</v>
      </c>
      <c r="C61" s="2">
        <v>125.04216528000001</v>
      </c>
      <c r="D61" s="2">
        <v>125.04216528000001</v>
      </c>
      <c r="E61" s="2">
        <v>0.84441310922369939</v>
      </c>
      <c r="F61" s="2">
        <v>15</v>
      </c>
      <c r="G61" s="3">
        <v>0.18871325104483844</v>
      </c>
    </row>
    <row r="62" spans="1:7" x14ac:dyDescent="0.25">
      <c r="A62" s="2">
        <v>2013</v>
      </c>
      <c r="B62" s="2" t="s">
        <v>1864</v>
      </c>
      <c r="C62" s="2">
        <v>143.32601998999999</v>
      </c>
      <c r="D62" s="2">
        <v>143.32601998999999</v>
      </c>
      <c r="E62" s="2">
        <v>0.84441310922369939</v>
      </c>
      <c r="F62" s="2">
        <v>5</v>
      </c>
      <c r="G62" s="3">
        <v>1.258088340298923E-2</v>
      </c>
    </row>
    <row r="63" spans="1:7" x14ac:dyDescent="0.25">
      <c r="A63" s="2">
        <v>2013</v>
      </c>
      <c r="B63" s="2" t="s">
        <v>110</v>
      </c>
      <c r="C63" s="2">
        <v>125.04216528000001</v>
      </c>
      <c r="D63" s="2">
        <v>125.04216528000001</v>
      </c>
      <c r="E63" s="2">
        <v>0.84441310922369939</v>
      </c>
      <c r="F63" s="2">
        <v>3</v>
      </c>
      <c r="G63" s="3">
        <v>2.516176680597846E-2</v>
      </c>
    </row>
    <row r="64" spans="1:7" x14ac:dyDescent="0.25">
      <c r="A64" s="2">
        <v>2013</v>
      </c>
      <c r="B64" s="2" t="s">
        <v>111</v>
      </c>
      <c r="C64" s="2">
        <v>152.46794733999999</v>
      </c>
      <c r="D64" s="2">
        <v>152.46794733999999</v>
      </c>
      <c r="E64" s="2">
        <v>0.84441310922369928</v>
      </c>
      <c r="F64" s="2">
        <v>2</v>
      </c>
      <c r="G64" s="3">
        <v>0.15097060083587077</v>
      </c>
    </row>
    <row r="65" spans="1:7" x14ac:dyDescent="0.25">
      <c r="A65" s="2">
        <v>2013</v>
      </c>
      <c r="B65" s="2" t="s">
        <v>112</v>
      </c>
      <c r="C65" s="2">
        <v>152.46794733999999</v>
      </c>
      <c r="D65" s="2">
        <v>152.46794733999999</v>
      </c>
      <c r="E65" s="2">
        <v>0.84441310922369939</v>
      </c>
      <c r="F65" s="2">
        <v>2</v>
      </c>
      <c r="G65" s="3">
        <v>1.258088340298923E-2</v>
      </c>
    </row>
    <row r="66" spans="1:7" x14ac:dyDescent="0.25">
      <c r="A66" s="2">
        <v>2013</v>
      </c>
      <c r="B66" s="2" t="s">
        <v>113</v>
      </c>
      <c r="C66" s="2">
        <v>125.04216528000001</v>
      </c>
      <c r="D66" s="2">
        <v>125.04216528000001</v>
      </c>
      <c r="E66" s="2">
        <v>0.84441310922369939</v>
      </c>
      <c r="F66" s="2">
        <v>4</v>
      </c>
      <c r="G66" s="3">
        <v>5.0323533611956919E-2</v>
      </c>
    </row>
    <row r="67" spans="1:7" x14ac:dyDescent="0.25">
      <c r="A67" s="2">
        <v>2013</v>
      </c>
      <c r="B67" s="2" t="s">
        <v>114</v>
      </c>
      <c r="C67" s="2">
        <v>125.04216528000001</v>
      </c>
      <c r="D67" s="2">
        <v>125.04216528000001</v>
      </c>
      <c r="E67" s="2">
        <v>0.84441310922369939</v>
      </c>
      <c r="F67" s="2">
        <v>4</v>
      </c>
      <c r="G67" s="3">
        <v>0.10064706722391384</v>
      </c>
    </row>
    <row r="68" spans="1:7" x14ac:dyDescent="0.25">
      <c r="A68" s="2">
        <v>2013</v>
      </c>
      <c r="B68" s="2" t="s">
        <v>115</v>
      </c>
      <c r="C68" s="2">
        <v>151.36971242000001</v>
      </c>
      <c r="D68" s="2">
        <v>151.36971242000001</v>
      </c>
      <c r="E68" s="2">
        <v>0.84441310922369939</v>
      </c>
      <c r="F68" s="2">
        <v>4</v>
      </c>
      <c r="G68" s="3">
        <v>0.11322795062690307</v>
      </c>
    </row>
    <row r="69" spans="1:7" x14ac:dyDescent="0.25">
      <c r="A69" s="2">
        <v>2013</v>
      </c>
      <c r="B69" s="2" t="s">
        <v>116</v>
      </c>
      <c r="C69" s="2">
        <v>218.19911920999999</v>
      </c>
      <c r="D69" s="2">
        <v>218.19911920999999</v>
      </c>
      <c r="E69" s="2">
        <v>0.84441310922369928</v>
      </c>
      <c r="F69" s="2">
        <v>2</v>
      </c>
      <c r="G69" s="3">
        <v>3.7742650208967693E-2</v>
      </c>
    </row>
    <row r="70" spans="1:7" x14ac:dyDescent="0.25">
      <c r="A70" s="2">
        <v>2013</v>
      </c>
      <c r="B70" s="2" t="s">
        <v>117</v>
      </c>
      <c r="C70" s="2">
        <v>151.36971242000001</v>
      </c>
      <c r="D70" s="2">
        <v>151.36971242000001</v>
      </c>
      <c r="E70" s="2">
        <v>0.84441310922369928</v>
      </c>
      <c r="F70" s="2">
        <v>25</v>
      </c>
      <c r="G70" s="3">
        <v>0.21387501785081692</v>
      </c>
    </row>
    <row r="71" spans="1:7" x14ac:dyDescent="0.25">
      <c r="A71" s="2">
        <v>2013</v>
      </c>
      <c r="B71" s="2" t="s">
        <v>118</v>
      </c>
      <c r="C71" s="2">
        <v>151.36971242000001</v>
      </c>
      <c r="D71" s="2">
        <v>151.36971242000001</v>
      </c>
      <c r="E71" s="2">
        <v>0.84441310922369928</v>
      </c>
      <c r="F71" s="2">
        <v>9</v>
      </c>
      <c r="G71" s="3">
        <v>0.15097060083587077</v>
      </c>
    </row>
    <row r="72" spans="1:7" x14ac:dyDescent="0.25">
      <c r="A72" s="2">
        <v>2013</v>
      </c>
      <c r="B72" s="2" t="s">
        <v>119</v>
      </c>
      <c r="C72" s="2">
        <v>151.36971242000001</v>
      </c>
      <c r="D72" s="2">
        <v>151.36971242000001</v>
      </c>
      <c r="E72" s="2">
        <v>1.4789218364515153</v>
      </c>
      <c r="F72" s="2">
        <v>4</v>
      </c>
      <c r="G72" s="3">
        <v>3.2808311937717414</v>
      </c>
    </row>
    <row r="73" spans="1:7" x14ac:dyDescent="0.25">
      <c r="A73" s="2">
        <v>2013</v>
      </c>
      <c r="B73" s="2" t="s">
        <v>120</v>
      </c>
      <c r="C73" s="2">
        <v>125.37601121</v>
      </c>
      <c r="D73" s="2">
        <v>125.37601121</v>
      </c>
      <c r="E73" s="2">
        <v>0.84441310922369928</v>
      </c>
      <c r="F73" s="2">
        <v>4</v>
      </c>
      <c r="G73" s="3">
        <v>3.7742650208967693E-2</v>
      </c>
    </row>
    <row r="74" spans="1:7" x14ac:dyDescent="0.25">
      <c r="A74" s="2">
        <v>2013</v>
      </c>
      <c r="B74" s="2" t="s">
        <v>1865</v>
      </c>
      <c r="C74" s="2">
        <v>125.37601121</v>
      </c>
      <c r="D74" s="2">
        <v>125.37601121</v>
      </c>
      <c r="E74" s="2">
        <v>0.84441310922369939</v>
      </c>
      <c r="F74" s="2">
        <v>3</v>
      </c>
      <c r="G74" s="3">
        <v>1.258088340298923E-2</v>
      </c>
    </row>
    <row r="75" spans="1:7" x14ac:dyDescent="0.25">
      <c r="A75" s="2">
        <v>2013</v>
      </c>
      <c r="B75" s="2" t="s">
        <v>121</v>
      </c>
      <c r="C75" s="2">
        <v>125.37601121</v>
      </c>
      <c r="D75" s="2">
        <v>125.37601121</v>
      </c>
      <c r="E75" s="2">
        <v>0.84441310922369928</v>
      </c>
      <c r="F75" s="2">
        <v>2</v>
      </c>
      <c r="G75" s="3">
        <v>7.5485300417935386E-2</v>
      </c>
    </row>
    <row r="76" spans="1:7" x14ac:dyDescent="0.25">
      <c r="A76" s="2">
        <v>2013</v>
      </c>
      <c r="B76" s="2" t="s">
        <v>122</v>
      </c>
      <c r="C76" s="2">
        <v>125.37601121</v>
      </c>
      <c r="D76" s="2">
        <v>125.37601121</v>
      </c>
      <c r="E76" s="2">
        <v>1.4221068880178638</v>
      </c>
      <c r="F76" s="2">
        <v>16</v>
      </c>
      <c r="G76" s="3">
        <v>1.5913015199404938</v>
      </c>
    </row>
    <row r="77" spans="1:7" x14ac:dyDescent="0.25">
      <c r="A77" s="2">
        <v>2013</v>
      </c>
      <c r="B77" s="2" t="s">
        <v>123</v>
      </c>
      <c r="C77" s="2">
        <v>125.37601121</v>
      </c>
      <c r="D77" s="2">
        <v>125.37601121</v>
      </c>
      <c r="E77" s="2">
        <v>0.84441310922369939</v>
      </c>
      <c r="F77" s="2">
        <v>9</v>
      </c>
      <c r="G77" s="3">
        <v>0.94356625522419224</v>
      </c>
    </row>
    <row r="78" spans="1:7" x14ac:dyDescent="0.25">
      <c r="A78" s="2">
        <v>2013</v>
      </c>
      <c r="B78" s="2" t="s">
        <v>1866</v>
      </c>
      <c r="C78" s="2">
        <v>125.37601121</v>
      </c>
      <c r="D78" s="2">
        <v>125.37601121</v>
      </c>
      <c r="E78" s="2">
        <v>0.84441310922369939</v>
      </c>
      <c r="F78" s="2">
        <v>2</v>
      </c>
      <c r="G78" s="3">
        <v>5.0323533611956919E-2</v>
      </c>
    </row>
    <row r="79" spans="1:7" x14ac:dyDescent="0.25">
      <c r="A79" s="2">
        <v>2013</v>
      </c>
      <c r="B79" s="2" t="s">
        <v>124</v>
      </c>
      <c r="C79" s="2">
        <v>125.37601121</v>
      </c>
      <c r="D79" s="2">
        <v>125.37601121</v>
      </c>
      <c r="E79" s="2">
        <v>0.84441310922369939</v>
      </c>
      <c r="F79" s="2">
        <v>1</v>
      </c>
      <c r="G79" s="3">
        <v>0.18871325104483844</v>
      </c>
    </row>
    <row r="80" spans="1:7" x14ac:dyDescent="0.25">
      <c r="A80" s="2">
        <v>2013</v>
      </c>
      <c r="B80" s="2" t="s">
        <v>125</v>
      </c>
      <c r="C80" s="2">
        <v>281.61950677999999</v>
      </c>
      <c r="D80" s="2">
        <v>281.61950677999999</v>
      </c>
      <c r="E80" s="2">
        <v>0.84441310922369939</v>
      </c>
      <c r="F80" s="2">
        <v>4</v>
      </c>
      <c r="G80" s="3">
        <v>2.516176680597846E-2</v>
      </c>
    </row>
    <row r="81" spans="1:7" x14ac:dyDescent="0.25">
      <c r="A81" s="2">
        <v>2013</v>
      </c>
      <c r="B81" s="2" t="s">
        <v>126</v>
      </c>
      <c r="C81" s="2">
        <v>281.61950677999999</v>
      </c>
      <c r="D81" s="2">
        <v>281.61950677999999</v>
      </c>
      <c r="E81" s="2">
        <v>0.84441310922369939</v>
      </c>
      <c r="F81" s="2">
        <v>1</v>
      </c>
      <c r="G81" s="3">
        <v>2.516176680597846E-2</v>
      </c>
    </row>
    <row r="82" spans="1:7" x14ac:dyDescent="0.25">
      <c r="A82" s="2">
        <v>2013</v>
      </c>
      <c r="B82" s="2" t="s">
        <v>127</v>
      </c>
      <c r="C82" s="2">
        <v>281.61950677999999</v>
      </c>
      <c r="D82" s="2">
        <v>281.61950677999999</v>
      </c>
      <c r="E82" s="2">
        <v>0.84441310922369939</v>
      </c>
      <c r="F82" s="2">
        <v>6</v>
      </c>
      <c r="G82" s="3">
        <v>6.2904417014946146E-2</v>
      </c>
    </row>
    <row r="83" spans="1:7" x14ac:dyDescent="0.25">
      <c r="A83" s="2">
        <v>2013</v>
      </c>
      <c r="B83" s="2" t="s">
        <v>128</v>
      </c>
      <c r="C83" s="2">
        <v>380.42906857999998</v>
      </c>
      <c r="D83" s="2">
        <v>380.42906857999998</v>
      </c>
      <c r="E83" s="2">
        <v>0.84441310922369939</v>
      </c>
      <c r="F83" s="2">
        <v>1</v>
      </c>
      <c r="G83" s="3">
        <v>1.258088340298923E-2</v>
      </c>
    </row>
    <row r="84" spans="1:7" x14ac:dyDescent="0.25">
      <c r="A84" s="2">
        <v>2013</v>
      </c>
      <c r="B84" s="2" t="s">
        <v>129</v>
      </c>
      <c r="C84" s="2">
        <v>380.42906857999998</v>
      </c>
      <c r="D84" s="2">
        <v>380.42906857999998</v>
      </c>
      <c r="E84" s="2">
        <v>0.84441310922369939</v>
      </c>
      <c r="F84" s="2">
        <v>1</v>
      </c>
      <c r="G84" s="3">
        <v>1.258088340298923E-2</v>
      </c>
    </row>
    <row r="85" spans="1:7" x14ac:dyDescent="0.25">
      <c r="A85" s="2">
        <v>2013</v>
      </c>
      <c r="B85" s="2" t="s">
        <v>130</v>
      </c>
      <c r="C85" s="2">
        <v>120.85569563999999</v>
      </c>
      <c r="D85" s="2">
        <v>120.85569563999999</v>
      </c>
      <c r="E85" s="2">
        <v>0.84441310922369939</v>
      </c>
      <c r="F85" s="2">
        <v>1</v>
      </c>
      <c r="G85" s="3">
        <v>1.258088340298923E-2</v>
      </c>
    </row>
    <row r="86" spans="1:7" x14ac:dyDescent="0.25">
      <c r="A86" s="2">
        <v>2013</v>
      </c>
      <c r="B86" s="2" t="s">
        <v>131</v>
      </c>
      <c r="C86" s="2">
        <v>349.33758005999999</v>
      </c>
      <c r="D86" s="2">
        <v>349.33758005999999</v>
      </c>
      <c r="E86" s="2">
        <v>0.84441310922369939</v>
      </c>
      <c r="F86" s="2">
        <v>1</v>
      </c>
      <c r="G86" s="3">
        <v>5.0323533611956919E-2</v>
      </c>
    </row>
    <row r="87" spans="1:7" x14ac:dyDescent="0.25">
      <c r="A87" s="2">
        <v>2013</v>
      </c>
      <c r="B87" s="2" t="s">
        <v>132</v>
      </c>
      <c r="C87" s="2">
        <v>349.33758005999999</v>
      </c>
      <c r="D87" s="2">
        <v>349.33758005999999</v>
      </c>
      <c r="E87" s="2">
        <v>0.84441310922369939</v>
      </c>
      <c r="F87" s="2">
        <v>1</v>
      </c>
      <c r="G87" s="3">
        <v>1.258088340298923E-2</v>
      </c>
    </row>
    <row r="88" spans="1:7" x14ac:dyDescent="0.25">
      <c r="A88" s="2">
        <v>2013</v>
      </c>
      <c r="B88" s="2" t="s">
        <v>133</v>
      </c>
      <c r="C88" s="2">
        <v>251.58774217999999</v>
      </c>
      <c r="D88" s="2">
        <v>251.58774217999999</v>
      </c>
      <c r="E88" s="2">
        <v>0.84441310922369928</v>
      </c>
      <c r="F88" s="2">
        <v>4</v>
      </c>
      <c r="G88" s="3">
        <v>0.17613236764184922</v>
      </c>
    </row>
    <row r="89" spans="1:7" x14ac:dyDescent="0.25">
      <c r="A89" s="2">
        <v>2013</v>
      </c>
      <c r="B89" s="2" t="s">
        <v>134</v>
      </c>
      <c r="C89" s="2">
        <v>251.58774217999999</v>
      </c>
      <c r="D89" s="2">
        <v>251.58774217999999</v>
      </c>
      <c r="E89" s="2">
        <v>0.87766559257987198</v>
      </c>
      <c r="F89" s="2">
        <v>4</v>
      </c>
      <c r="G89" s="3">
        <v>1.1258088340298922</v>
      </c>
    </row>
    <row r="90" spans="1:7" x14ac:dyDescent="0.25">
      <c r="A90" s="2">
        <v>2013</v>
      </c>
      <c r="B90" s="2" t="s">
        <v>135</v>
      </c>
      <c r="C90" s="2">
        <v>8.1390619701000002</v>
      </c>
      <c r="D90" s="2">
        <v>8.1390619701000002</v>
      </c>
      <c r="E90" s="2">
        <v>1.4546951528983176</v>
      </c>
      <c r="F90" s="2">
        <v>36</v>
      </c>
      <c r="G90" s="3">
        <v>29.95614713862718</v>
      </c>
    </row>
    <row r="91" spans="1:7" x14ac:dyDescent="0.25">
      <c r="A91" s="2">
        <v>2013</v>
      </c>
      <c r="B91" s="2" t="s">
        <v>136</v>
      </c>
      <c r="C91" s="2">
        <v>100.52205435</v>
      </c>
      <c r="D91" s="2">
        <v>100.52205435</v>
      </c>
      <c r="E91" s="2">
        <v>0.84441310922369939</v>
      </c>
      <c r="F91" s="2">
        <v>1</v>
      </c>
      <c r="G91" s="3">
        <v>2.516176680597846E-2</v>
      </c>
    </row>
    <row r="92" spans="1:7" x14ac:dyDescent="0.25">
      <c r="A92" s="2">
        <v>2013</v>
      </c>
      <c r="B92" s="2" t="s">
        <v>137</v>
      </c>
      <c r="C92" s="2">
        <v>37.267468600000001</v>
      </c>
      <c r="D92" s="2">
        <v>37.267468600000001</v>
      </c>
      <c r="E92" s="2">
        <v>1.8324928421936217</v>
      </c>
      <c r="F92" s="2">
        <v>10</v>
      </c>
      <c r="G92" s="3">
        <v>1.2503235336119569</v>
      </c>
    </row>
    <row r="93" spans="1:7" x14ac:dyDescent="0.25">
      <c r="A93" s="2">
        <v>2013</v>
      </c>
      <c r="B93" s="2" t="s">
        <v>138</v>
      </c>
      <c r="C93" s="2">
        <v>319.88036979999998</v>
      </c>
      <c r="D93" s="2">
        <v>319.88036979999998</v>
      </c>
      <c r="E93" s="2">
        <v>0.84441310922369939</v>
      </c>
      <c r="F93" s="2">
        <v>4</v>
      </c>
      <c r="G93" s="3">
        <v>2.516176680597846E-2</v>
      </c>
    </row>
    <row r="94" spans="1:7" x14ac:dyDescent="0.25">
      <c r="A94" s="2">
        <v>2013</v>
      </c>
      <c r="B94" s="2" t="s">
        <v>139</v>
      </c>
      <c r="C94" s="2">
        <v>212.03258664000001</v>
      </c>
      <c r="D94" s="2">
        <v>212.03258664000001</v>
      </c>
      <c r="E94" s="2">
        <v>0.8444131092236995</v>
      </c>
      <c r="F94" s="2">
        <v>16</v>
      </c>
      <c r="G94" s="3">
        <v>0.39000738549266611</v>
      </c>
    </row>
    <row r="95" spans="1:7" x14ac:dyDescent="0.25">
      <c r="A95" s="2">
        <v>2013</v>
      </c>
      <c r="B95" s="2" t="s">
        <v>140</v>
      </c>
      <c r="C95" s="2">
        <v>212.03258664000001</v>
      </c>
      <c r="D95" s="2">
        <v>212.03258664000001</v>
      </c>
      <c r="E95" s="2">
        <v>0.84441310922369939</v>
      </c>
      <c r="F95" s="2">
        <v>8</v>
      </c>
      <c r="G95" s="3">
        <v>2.516176680597846E-2</v>
      </c>
    </row>
    <row r="96" spans="1:7" x14ac:dyDescent="0.25">
      <c r="A96" s="2">
        <v>2013</v>
      </c>
      <c r="B96" s="2" t="s">
        <v>1869</v>
      </c>
      <c r="C96" s="2">
        <v>212.03258664000001</v>
      </c>
      <c r="D96" s="2">
        <v>212.03258664000001</v>
      </c>
      <c r="E96" s="2">
        <v>0.84441310922369939</v>
      </c>
      <c r="F96" s="2">
        <v>3</v>
      </c>
      <c r="G96" s="3">
        <v>1.258088340298923E-2</v>
      </c>
    </row>
    <row r="97" spans="1:7" x14ac:dyDescent="0.25">
      <c r="A97" s="2">
        <v>2013</v>
      </c>
      <c r="B97" s="2" t="s">
        <v>141</v>
      </c>
      <c r="C97" s="2">
        <v>213.90820026</v>
      </c>
      <c r="D97" s="2">
        <v>213.90820026</v>
      </c>
      <c r="E97" s="2">
        <v>0.84441310922369928</v>
      </c>
      <c r="F97" s="2">
        <v>2</v>
      </c>
      <c r="G97" s="3">
        <v>3.7742650208967693E-2</v>
      </c>
    </row>
    <row r="98" spans="1:7" x14ac:dyDescent="0.25">
      <c r="A98" s="2">
        <v>2013</v>
      </c>
      <c r="B98" s="2" t="s">
        <v>142</v>
      </c>
      <c r="C98" s="2">
        <v>433.35499382</v>
      </c>
      <c r="D98" s="2">
        <v>433.35499382</v>
      </c>
      <c r="E98" s="2">
        <v>0.84441310922369928</v>
      </c>
      <c r="F98" s="2">
        <v>3</v>
      </c>
      <c r="G98" s="3">
        <v>3.7742650208967693E-2</v>
      </c>
    </row>
    <row r="99" spans="1:7" x14ac:dyDescent="0.25">
      <c r="A99" s="2">
        <v>2013</v>
      </c>
      <c r="B99" s="2" t="s">
        <v>143</v>
      </c>
      <c r="C99" s="2">
        <v>213.90820026</v>
      </c>
      <c r="D99" s="2">
        <v>213.90820026</v>
      </c>
      <c r="E99" s="2">
        <v>0.84441310922369939</v>
      </c>
      <c r="F99" s="2">
        <v>2</v>
      </c>
      <c r="G99" s="3">
        <v>1.258088340298923E-2</v>
      </c>
    </row>
    <row r="100" spans="1:7" x14ac:dyDescent="0.25">
      <c r="A100" s="2">
        <v>2013</v>
      </c>
      <c r="B100" s="2" t="s">
        <v>144</v>
      </c>
      <c r="C100" s="2">
        <v>213.90820026</v>
      </c>
      <c r="D100" s="2">
        <v>213.90820026</v>
      </c>
      <c r="E100" s="2">
        <v>0.84441310922369939</v>
      </c>
      <c r="F100" s="2">
        <v>1</v>
      </c>
      <c r="G100" s="3">
        <v>5.0323533611956919E-2</v>
      </c>
    </row>
    <row r="101" spans="1:7" x14ac:dyDescent="0.25">
      <c r="A101" s="2">
        <v>2013</v>
      </c>
      <c r="B101" s="2" t="s">
        <v>145</v>
      </c>
      <c r="C101" s="2">
        <v>213.90820025999997</v>
      </c>
      <c r="D101" s="2">
        <v>213.90820025999997</v>
      </c>
      <c r="E101" s="2">
        <v>0.84441310922369939</v>
      </c>
      <c r="F101" s="2">
        <v>9</v>
      </c>
      <c r="G101" s="3">
        <v>0.37742650208967687</v>
      </c>
    </row>
    <row r="102" spans="1:7" x14ac:dyDescent="0.25">
      <c r="A102" s="2">
        <v>2013</v>
      </c>
      <c r="B102" s="2" t="s">
        <v>146</v>
      </c>
      <c r="C102" s="2">
        <v>649.80872824000005</v>
      </c>
      <c r="D102" s="2">
        <v>649.80872824000005</v>
      </c>
      <c r="E102" s="2">
        <v>0.84441310922369928</v>
      </c>
      <c r="F102" s="2">
        <v>6</v>
      </c>
      <c r="G102" s="3">
        <v>3.7742650208967693E-2</v>
      </c>
    </row>
    <row r="103" spans="1:7" x14ac:dyDescent="0.25">
      <c r="A103" s="2">
        <v>2013</v>
      </c>
      <c r="B103" s="2" t="s">
        <v>147</v>
      </c>
      <c r="C103" s="2">
        <v>649.80872824000005</v>
      </c>
      <c r="D103" s="2">
        <v>649.80872824000005</v>
      </c>
      <c r="E103" s="2">
        <v>0.84441310922369928</v>
      </c>
      <c r="F103" s="2">
        <v>9</v>
      </c>
      <c r="G103" s="3">
        <v>0.15097060083587077</v>
      </c>
    </row>
    <row r="104" spans="1:7" x14ac:dyDescent="0.25">
      <c r="A104" s="2">
        <v>2013</v>
      </c>
      <c r="B104" s="2" t="s">
        <v>148</v>
      </c>
      <c r="C104" s="2">
        <v>649.80872824000005</v>
      </c>
      <c r="D104" s="2">
        <v>649.80872824000005</v>
      </c>
      <c r="E104" s="2">
        <v>0.84441310922369939</v>
      </c>
      <c r="F104" s="2">
        <v>1</v>
      </c>
      <c r="G104" s="3">
        <v>2.516176680597846E-2</v>
      </c>
    </row>
    <row r="105" spans="1:7" x14ac:dyDescent="0.25">
      <c r="A105" s="2">
        <v>2013</v>
      </c>
      <c r="B105" s="2" t="s">
        <v>149</v>
      </c>
      <c r="C105" s="2">
        <v>381.10016682000003</v>
      </c>
      <c r="D105" s="2">
        <v>381.10016682000003</v>
      </c>
      <c r="E105" s="2">
        <v>1.6336093935170479</v>
      </c>
      <c r="F105" s="2">
        <v>3</v>
      </c>
      <c r="G105" s="3">
        <v>2.050323533611957</v>
      </c>
    </row>
    <row r="106" spans="1:7" x14ac:dyDescent="0.25">
      <c r="A106" s="2">
        <v>2013</v>
      </c>
      <c r="B106" s="2" t="s">
        <v>150</v>
      </c>
      <c r="C106" s="2">
        <v>175.25725607000001</v>
      </c>
      <c r="D106" s="2">
        <v>175.25725607000001</v>
      </c>
      <c r="E106" s="2">
        <v>0.84441310922369939</v>
      </c>
      <c r="F106" s="2">
        <v>2</v>
      </c>
      <c r="G106" s="3">
        <v>1.258088340298923E-2</v>
      </c>
    </row>
    <row r="107" spans="1:7" x14ac:dyDescent="0.25">
      <c r="A107" s="2">
        <v>2013</v>
      </c>
      <c r="B107" s="2" t="s">
        <v>1871</v>
      </c>
      <c r="C107" s="2">
        <v>175.25725607000001</v>
      </c>
      <c r="D107" s="2">
        <v>175.25725607000001</v>
      </c>
      <c r="E107" s="2">
        <v>0.84441310922369939</v>
      </c>
      <c r="F107" s="2">
        <v>2</v>
      </c>
      <c r="G107" s="3">
        <v>1.258088340298923E-2</v>
      </c>
    </row>
    <row r="108" spans="1:7" x14ac:dyDescent="0.25">
      <c r="A108" s="2">
        <v>2013</v>
      </c>
      <c r="B108" s="2" t="s">
        <v>151</v>
      </c>
      <c r="C108" s="2">
        <v>175.25725607000001</v>
      </c>
      <c r="D108" s="2">
        <v>175.25725607000001</v>
      </c>
      <c r="E108" s="2">
        <v>0.55479778277291947</v>
      </c>
      <c r="F108" s="2">
        <v>1</v>
      </c>
      <c r="G108" s="3">
        <v>1.0129898046029893</v>
      </c>
    </row>
    <row r="109" spans="1:7" x14ac:dyDescent="0.25">
      <c r="A109" s="2">
        <v>2013</v>
      </c>
      <c r="B109" s="2" t="s">
        <v>152</v>
      </c>
      <c r="C109" s="2">
        <v>986.10597221</v>
      </c>
      <c r="D109" s="2">
        <v>986.10597221</v>
      </c>
      <c r="E109" s="2">
        <v>0.84441310922369939</v>
      </c>
      <c r="F109" s="2">
        <v>15</v>
      </c>
      <c r="G109" s="3">
        <v>0.37742650208967687</v>
      </c>
    </row>
    <row r="110" spans="1:7" x14ac:dyDescent="0.25">
      <c r="A110" s="2">
        <v>2013</v>
      </c>
      <c r="B110" s="2" t="s">
        <v>153</v>
      </c>
      <c r="C110" s="2">
        <v>221.90111347999999</v>
      </c>
      <c r="D110" s="2">
        <v>221.90111347999999</v>
      </c>
      <c r="E110" s="2">
        <v>0.84441310922369928</v>
      </c>
      <c r="F110" s="2">
        <v>3</v>
      </c>
      <c r="G110" s="3">
        <v>3.7742650208967693E-2</v>
      </c>
    </row>
    <row r="111" spans="1:7" x14ac:dyDescent="0.25">
      <c r="A111" s="2">
        <v>2013</v>
      </c>
      <c r="B111" s="2" t="s">
        <v>1873</v>
      </c>
      <c r="C111" s="2">
        <v>122.19090496</v>
      </c>
      <c r="D111" s="2">
        <v>122.19090496</v>
      </c>
      <c r="E111" s="2">
        <v>0.84441310922369939</v>
      </c>
      <c r="F111" s="2">
        <v>3</v>
      </c>
      <c r="G111" s="3">
        <v>2.516176680597846E-2</v>
      </c>
    </row>
    <row r="112" spans="1:7" x14ac:dyDescent="0.25">
      <c r="A112" s="2">
        <v>2013</v>
      </c>
      <c r="B112" s="2" t="s">
        <v>154</v>
      </c>
      <c r="C112" s="2">
        <v>122.19090496</v>
      </c>
      <c r="D112" s="2">
        <v>122.19090496</v>
      </c>
      <c r="E112" s="2">
        <v>1.2840767686365691</v>
      </c>
      <c r="F112" s="2">
        <v>6</v>
      </c>
      <c r="G112" s="3">
        <v>1.0886526956209246</v>
      </c>
    </row>
    <row r="113" spans="1:7" x14ac:dyDescent="0.25">
      <c r="A113" s="2">
        <v>2013</v>
      </c>
      <c r="B113" s="2" t="s">
        <v>155</v>
      </c>
      <c r="C113" s="2">
        <v>122.19090496</v>
      </c>
      <c r="D113" s="2">
        <v>122.19090496</v>
      </c>
      <c r="E113" s="2">
        <v>0.84441310922369939</v>
      </c>
      <c r="F113" s="2">
        <v>2</v>
      </c>
      <c r="G113" s="3">
        <v>6.2904417014946146E-2</v>
      </c>
    </row>
    <row r="114" spans="1:7" x14ac:dyDescent="0.25">
      <c r="A114" s="2">
        <v>2013</v>
      </c>
      <c r="B114" s="2" t="s">
        <v>156</v>
      </c>
      <c r="C114" s="2">
        <v>208.10576287999999</v>
      </c>
      <c r="D114" s="2">
        <v>208.10576287999999</v>
      </c>
      <c r="E114" s="2">
        <v>0.84441310922369939</v>
      </c>
      <c r="F114" s="2">
        <v>3</v>
      </c>
      <c r="G114" s="3">
        <v>1.258088340298923E-2</v>
      </c>
    </row>
    <row r="115" spans="1:7" x14ac:dyDescent="0.25">
      <c r="A115" s="2">
        <v>2013</v>
      </c>
      <c r="B115" s="2" t="s">
        <v>157</v>
      </c>
      <c r="C115" s="2">
        <v>312.02672228</v>
      </c>
      <c r="D115" s="2">
        <v>312.02672228</v>
      </c>
      <c r="E115" s="2">
        <v>0.84441310922369939</v>
      </c>
      <c r="F115" s="2">
        <v>2</v>
      </c>
      <c r="G115" s="3">
        <v>6.2904417014946146E-2</v>
      </c>
    </row>
    <row r="116" spans="1:7" x14ac:dyDescent="0.25">
      <c r="A116" s="2">
        <v>2013</v>
      </c>
      <c r="B116" s="2" t="s">
        <v>158</v>
      </c>
      <c r="C116" s="2">
        <v>208.10576287999999</v>
      </c>
      <c r="D116" s="2">
        <v>208.10576287999999</v>
      </c>
      <c r="E116" s="2">
        <v>0.84441310922369928</v>
      </c>
      <c r="F116" s="2">
        <v>4</v>
      </c>
      <c r="G116" s="3">
        <v>7.5485300417935386E-2</v>
      </c>
    </row>
    <row r="117" spans="1:7" x14ac:dyDescent="0.25">
      <c r="A117" s="2">
        <v>2013</v>
      </c>
      <c r="B117" s="2" t="s">
        <v>159</v>
      </c>
      <c r="C117" s="2">
        <v>260.06624257999999</v>
      </c>
      <c r="D117" s="2">
        <v>260.06624257999999</v>
      </c>
      <c r="E117" s="2">
        <v>0.84441310922369939</v>
      </c>
      <c r="F117" s="2">
        <v>6</v>
      </c>
      <c r="G117" s="3">
        <v>0.18871325104483844</v>
      </c>
    </row>
    <row r="118" spans="1:7" x14ac:dyDescent="0.25">
      <c r="A118" s="2">
        <v>2013</v>
      </c>
      <c r="B118" s="2" t="s">
        <v>160</v>
      </c>
      <c r="C118" s="2">
        <v>202.12191677999999</v>
      </c>
      <c r="D118" s="2">
        <v>202.12191677999999</v>
      </c>
      <c r="E118" s="2">
        <v>0.44092452439074076</v>
      </c>
      <c r="F118" s="2">
        <v>1</v>
      </c>
      <c r="G118" s="3">
        <v>2.1010802469000001</v>
      </c>
    </row>
    <row r="119" spans="1:7" x14ac:dyDescent="0.25">
      <c r="A119" s="2">
        <v>2013</v>
      </c>
      <c r="B119" s="2" t="s">
        <v>161</v>
      </c>
      <c r="C119" s="2">
        <v>118.00445825000001</v>
      </c>
      <c r="D119" s="2">
        <v>118.00445825000001</v>
      </c>
      <c r="E119" s="2">
        <v>0.84441310922369939</v>
      </c>
      <c r="F119" s="2">
        <v>9</v>
      </c>
      <c r="G119" s="3">
        <v>0.75485300417935375</v>
      </c>
    </row>
    <row r="120" spans="1:7" x14ac:dyDescent="0.25">
      <c r="A120" s="2">
        <v>2013</v>
      </c>
      <c r="B120" s="2" t="s">
        <v>162</v>
      </c>
      <c r="C120" s="2">
        <v>118.00445825</v>
      </c>
      <c r="D120" s="2">
        <v>118.00445825</v>
      </c>
      <c r="E120" s="2">
        <v>0.84441310922369928</v>
      </c>
      <c r="F120" s="2">
        <v>4</v>
      </c>
      <c r="G120" s="3">
        <v>0.27677943486576306</v>
      </c>
    </row>
    <row r="121" spans="1:7" x14ac:dyDescent="0.25">
      <c r="A121" s="2">
        <v>2013</v>
      </c>
      <c r="B121" s="2" t="s">
        <v>163</v>
      </c>
      <c r="C121" s="2">
        <v>209.34177335000001</v>
      </c>
      <c r="D121" s="2">
        <v>209.34177335000001</v>
      </c>
      <c r="E121" s="2">
        <v>0.84441310922369939</v>
      </c>
      <c r="F121" s="2">
        <v>3</v>
      </c>
      <c r="G121" s="3">
        <v>0.11322795062690307</v>
      </c>
    </row>
    <row r="122" spans="1:7" x14ac:dyDescent="0.25">
      <c r="A122" s="2">
        <v>2013</v>
      </c>
      <c r="B122" s="2" t="s">
        <v>164</v>
      </c>
      <c r="C122" s="2">
        <v>163.67311580000001</v>
      </c>
      <c r="D122" s="2">
        <v>163.67311580000001</v>
      </c>
      <c r="E122" s="2">
        <v>0.84441310922369939</v>
      </c>
      <c r="F122" s="2">
        <v>2</v>
      </c>
      <c r="G122" s="3">
        <v>2.516176680597846E-2</v>
      </c>
    </row>
    <row r="123" spans="1:7" x14ac:dyDescent="0.25">
      <c r="A123" s="2">
        <v>2013</v>
      </c>
      <c r="B123" s="2" t="s">
        <v>165</v>
      </c>
      <c r="C123" s="2">
        <v>118.00445825</v>
      </c>
      <c r="D123" s="2">
        <v>118.00445825</v>
      </c>
      <c r="E123" s="2">
        <v>0.84441310922369939</v>
      </c>
      <c r="F123" s="2">
        <v>4</v>
      </c>
      <c r="G123" s="3">
        <v>5.0323533611956919E-2</v>
      </c>
    </row>
    <row r="124" spans="1:7" x14ac:dyDescent="0.25">
      <c r="A124" s="2">
        <v>2013</v>
      </c>
      <c r="B124" s="2" t="s">
        <v>166</v>
      </c>
      <c r="C124" s="2">
        <v>457.30262902999999</v>
      </c>
      <c r="D124" s="2">
        <v>457.30262902999999</v>
      </c>
      <c r="E124" s="2">
        <v>0.84441310922369939</v>
      </c>
      <c r="F124" s="2">
        <v>1</v>
      </c>
      <c r="G124" s="3">
        <v>1.1055927839143029E-2</v>
      </c>
    </row>
    <row r="125" spans="1:7" x14ac:dyDescent="0.25">
      <c r="A125" s="2">
        <v>2013</v>
      </c>
      <c r="B125" s="2" t="s">
        <v>167</v>
      </c>
      <c r="C125" s="2">
        <v>457.30262902999999</v>
      </c>
      <c r="D125" s="2">
        <v>457.30262902999999</v>
      </c>
      <c r="E125" s="2">
        <v>0.84441310922369928</v>
      </c>
      <c r="F125" s="2">
        <v>1</v>
      </c>
      <c r="G125" s="3">
        <v>7.5485300417935386E-2</v>
      </c>
    </row>
    <row r="126" spans="1:7" x14ac:dyDescent="0.25">
      <c r="A126" s="2">
        <v>2013</v>
      </c>
      <c r="B126" s="2" t="s">
        <v>168</v>
      </c>
      <c r="C126" s="2">
        <v>457.30262902999999</v>
      </c>
      <c r="D126" s="2">
        <v>457.30262902999999</v>
      </c>
      <c r="E126" s="2">
        <v>0.84441310922369928</v>
      </c>
      <c r="F126" s="2">
        <v>1</v>
      </c>
      <c r="G126" s="3">
        <v>1.7689484542880468E-2</v>
      </c>
    </row>
    <row r="127" spans="1:7" x14ac:dyDescent="0.25">
      <c r="A127" s="2">
        <v>2013</v>
      </c>
      <c r="B127" s="2" t="s">
        <v>169</v>
      </c>
      <c r="C127" s="2">
        <v>165.23984977999999</v>
      </c>
      <c r="D127" s="2">
        <v>165.23984977999999</v>
      </c>
      <c r="E127" s="2">
        <v>0.84441310922369939</v>
      </c>
      <c r="F127" s="2">
        <v>1</v>
      </c>
      <c r="G127" s="3">
        <v>2.516176680597846E-2</v>
      </c>
    </row>
    <row r="128" spans="1:7" x14ac:dyDescent="0.25">
      <c r="A128" s="2">
        <v>2013</v>
      </c>
      <c r="B128" s="2" t="s">
        <v>170</v>
      </c>
      <c r="C128" s="2">
        <v>165.23984977999999</v>
      </c>
      <c r="D128" s="2">
        <v>165.23984977999999</v>
      </c>
      <c r="E128" s="2">
        <v>0.84441310922369939</v>
      </c>
      <c r="F128" s="2">
        <v>4</v>
      </c>
      <c r="G128" s="3">
        <v>0.25161766805978458</v>
      </c>
    </row>
    <row r="129" spans="1:7" x14ac:dyDescent="0.25">
      <c r="A129" s="2">
        <v>2013</v>
      </c>
      <c r="B129" s="2" t="s">
        <v>171</v>
      </c>
      <c r="C129" s="2">
        <v>165.23984977999999</v>
      </c>
      <c r="D129" s="2">
        <v>165.23984977999999</v>
      </c>
      <c r="E129" s="2">
        <v>0.84441310922369939</v>
      </c>
      <c r="F129" s="2">
        <v>16</v>
      </c>
      <c r="G129" s="3">
        <v>0.18871325104483844</v>
      </c>
    </row>
    <row r="130" spans="1:7" x14ac:dyDescent="0.25">
      <c r="A130" s="2">
        <v>2013</v>
      </c>
      <c r="B130" s="2" t="s">
        <v>1874</v>
      </c>
      <c r="C130" s="2">
        <v>165.23984977999999</v>
      </c>
      <c r="D130" s="2">
        <v>165.23984977999999</v>
      </c>
      <c r="E130" s="2">
        <v>0.84441310922369939</v>
      </c>
      <c r="F130" s="2">
        <v>2</v>
      </c>
      <c r="G130" s="3">
        <v>2.516176680597846E-2</v>
      </c>
    </row>
    <row r="131" spans="1:7" x14ac:dyDescent="0.25">
      <c r="A131" s="2">
        <v>2013</v>
      </c>
      <c r="B131" s="2" t="s">
        <v>172</v>
      </c>
      <c r="C131" s="2">
        <v>165.23984977999999</v>
      </c>
      <c r="D131" s="2">
        <v>165.23984977999999</v>
      </c>
      <c r="E131" s="2">
        <v>0.84441310922369939</v>
      </c>
      <c r="F131" s="2">
        <v>9</v>
      </c>
      <c r="G131" s="3">
        <v>1.5097060083587075</v>
      </c>
    </row>
    <row r="132" spans="1:7" x14ac:dyDescent="0.25">
      <c r="A132" s="2">
        <v>2013</v>
      </c>
      <c r="B132" s="2" t="s">
        <v>194</v>
      </c>
      <c r="C132" s="2">
        <v>26.234380753</v>
      </c>
      <c r="D132" s="2">
        <v>26.234380753</v>
      </c>
      <c r="E132" s="2">
        <v>0.84441310922369939</v>
      </c>
      <c r="F132" s="2">
        <v>1</v>
      </c>
      <c r="G132" s="3">
        <v>5.0323533611956919E-2</v>
      </c>
    </row>
    <row r="133" spans="1:7" x14ac:dyDescent="0.25">
      <c r="A133" s="2">
        <v>2013</v>
      </c>
      <c r="B133" s="2" t="s">
        <v>195</v>
      </c>
      <c r="C133" s="2">
        <v>516.00572895000005</v>
      </c>
      <c r="D133" s="2">
        <v>516.00572895000005</v>
      </c>
      <c r="E133" s="2">
        <v>0.84441310922369939</v>
      </c>
      <c r="F133" s="2">
        <v>9</v>
      </c>
      <c r="G133" s="3">
        <v>0.20129413444782768</v>
      </c>
    </row>
    <row r="134" spans="1:7" x14ac:dyDescent="0.25">
      <c r="A134" s="2">
        <v>2013</v>
      </c>
      <c r="B134" s="2" t="s">
        <v>196</v>
      </c>
      <c r="C134" s="2">
        <v>516.00572895000005</v>
      </c>
      <c r="D134" s="2">
        <v>516.00572895000005</v>
      </c>
      <c r="E134" s="2">
        <v>0.84441310922369939</v>
      </c>
      <c r="F134" s="2">
        <v>9</v>
      </c>
      <c r="G134" s="3">
        <v>0.32710296847771997</v>
      </c>
    </row>
    <row r="135" spans="1:7" x14ac:dyDescent="0.25">
      <c r="A135" s="2">
        <v>2013</v>
      </c>
      <c r="B135" s="2" t="s">
        <v>197</v>
      </c>
      <c r="C135" s="2">
        <v>164.31643571999999</v>
      </c>
      <c r="D135" s="2">
        <v>164.31643571999999</v>
      </c>
      <c r="E135" s="2">
        <v>0.84441310922369939</v>
      </c>
      <c r="F135" s="2">
        <v>1</v>
      </c>
      <c r="G135" s="3">
        <v>2.516176680597846E-2</v>
      </c>
    </row>
    <row r="136" spans="1:7" x14ac:dyDescent="0.25">
      <c r="A136" s="2">
        <v>2013</v>
      </c>
      <c r="B136" s="2" t="s">
        <v>198</v>
      </c>
      <c r="C136" s="2">
        <v>164.31643571999999</v>
      </c>
      <c r="D136" s="2">
        <v>164.31643571999999</v>
      </c>
      <c r="E136" s="2">
        <v>0.84441310922369928</v>
      </c>
      <c r="F136" s="2">
        <v>1</v>
      </c>
      <c r="G136" s="3">
        <v>3.7742650208967693E-2</v>
      </c>
    </row>
    <row r="137" spans="1:7" x14ac:dyDescent="0.25">
      <c r="A137" s="2">
        <v>2013</v>
      </c>
      <c r="B137" s="2" t="s">
        <v>199</v>
      </c>
      <c r="C137" s="2">
        <v>164.31643571999999</v>
      </c>
      <c r="D137" s="2">
        <v>164.31643571999999</v>
      </c>
      <c r="E137" s="2">
        <v>0.84441310922369928</v>
      </c>
      <c r="F137" s="2">
        <v>1</v>
      </c>
      <c r="G137" s="3">
        <v>3.7742650208967693E-2</v>
      </c>
    </row>
    <row r="138" spans="1:7" x14ac:dyDescent="0.25">
      <c r="A138" s="2">
        <v>2013</v>
      </c>
      <c r="B138" s="2" t="s">
        <v>200</v>
      </c>
      <c r="C138" s="2">
        <v>197.66646198000001</v>
      </c>
      <c r="D138" s="2">
        <v>197.66646198000001</v>
      </c>
      <c r="E138" s="2">
        <v>0.84441310922369939</v>
      </c>
      <c r="F138" s="2">
        <v>6</v>
      </c>
      <c r="G138" s="3">
        <v>0.37742650208967687</v>
      </c>
    </row>
    <row r="139" spans="1:7" x14ac:dyDescent="0.25">
      <c r="A139" s="2">
        <v>2013</v>
      </c>
      <c r="B139" s="2" t="s">
        <v>201</v>
      </c>
      <c r="C139" s="2">
        <v>164.31643571999999</v>
      </c>
      <c r="D139" s="2">
        <v>164.31643571999999</v>
      </c>
      <c r="E139" s="2">
        <v>0.84441310922369928</v>
      </c>
      <c r="F139" s="2">
        <v>4</v>
      </c>
      <c r="G139" s="3">
        <v>0.30194120167174154</v>
      </c>
    </row>
    <row r="140" spans="1:7" x14ac:dyDescent="0.25">
      <c r="A140" s="2">
        <v>2013</v>
      </c>
      <c r="B140" s="2" t="s">
        <v>202</v>
      </c>
      <c r="C140" s="2">
        <v>3052.9510329</v>
      </c>
      <c r="D140" s="2">
        <v>3052.9510329</v>
      </c>
      <c r="E140" s="2">
        <v>0.84441310922369939</v>
      </c>
      <c r="F140" s="2">
        <v>3</v>
      </c>
      <c r="G140" s="3">
        <v>5.0323533611956919E-2</v>
      </c>
    </row>
    <row r="141" spans="1:7" x14ac:dyDescent="0.25">
      <c r="A141" s="2">
        <v>2013</v>
      </c>
      <c r="B141" s="2" t="s">
        <v>203</v>
      </c>
      <c r="C141" s="2">
        <v>3052.9510329</v>
      </c>
      <c r="D141" s="2">
        <v>3052.9510329</v>
      </c>
      <c r="E141" s="2">
        <v>0.84441310922369939</v>
      </c>
      <c r="F141" s="2">
        <v>3</v>
      </c>
      <c r="G141" s="3">
        <v>1.258088340298923E-2</v>
      </c>
    </row>
    <row r="142" spans="1:7" x14ac:dyDescent="0.25">
      <c r="A142" s="2">
        <v>2013</v>
      </c>
      <c r="B142" s="2" t="s">
        <v>204</v>
      </c>
      <c r="C142" s="2">
        <v>571.02566839999997</v>
      </c>
      <c r="D142" s="2">
        <v>571.02566839999997</v>
      </c>
      <c r="E142" s="2">
        <v>0.84441310922369939</v>
      </c>
      <c r="F142" s="2">
        <v>2</v>
      </c>
      <c r="G142" s="3">
        <v>1.258088340298923E-2</v>
      </c>
    </row>
    <row r="143" spans="1:7" x14ac:dyDescent="0.25">
      <c r="A143" s="2">
        <v>2013</v>
      </c>
      <c r="B143" s="2" t="s">
        <v>205</v>
      </c>
      <c r="C143" s="2">
        <v>150.51964520000001</v>
      </c>
      <c r="D143" s="2">
        <v>150.51964520000001</v>
      </c>
      <c r="E143" s="2">
        <v>0.84441310922369928</v>
      </c>
      <c r="F143" s="2">
        <v>4</v>
      </c>
      <c r="G143" s="3">
        <v>7.5485300417935386E-2</v>
      </c>
    </row>
    <row r="144" spans="1:7" x14ac:dyDescent="0.25">
      <c r="A144" s="2">
        <v>2013</v>
      </c>
      <c r="B144" s="2" t="s">
        <v>206</v>
      </c>
      <c r="C144" s="2">
        <v>438.05982792999998</v>
      </c>
      <c r="D144" s="2">
        <v>438.05982792999998</v>
      </c>
      <c r="E144" s="2">
        <v>0.84441310922369939</v>
      </c>
      <c r="F144" s="2">
        <v>1</v>
      </c>
      <c r="G144" s="3">
        <v>0.25161766805978458</v>
      </c>
    </row>
    <row r="145" spans="1:7" x14ac:dyDescent="0.25">
      <c r="A145" s="2">
        <v>2013</v>
      </c>
      <c r="B145" s="2" t="s">
        <v>207</v>
      </c>
      <c r="C145" s="2">
        <v>721.31033387000002</v>
      </c>
      <c r="D145" s="2">
        <v>721.31033387000002</v>
      </c>
      <c r="E145" s="2">
        <v>0.84441310922369939</v>
      </c>
      <c r="F145" s="2">
        <v>4</v>
      </c>
      <c r="G145" s="3">
        <v>0.11322795062690307</v>
      </c>
    </row>
    <row r="146" spans="1:7" x14ac:dyDescent="0.25">
      <c r="A146" s="2">
        <v>2013</v>
      </c>
      <c r="B146" s="2" t="s">
        <v>208</v>
      </c>
      <c r="C146" s="2">
        <v>138.84947516</v>
      </c>
      <c r="D146" s="2">
        <v>138.84947516</v>
      </c>
      <c r="E146" s="2">
        <v>0.84441310922369939</v>
      </c>
      <c r="F146" s="2">
        <v>6</v>
      </c>
      <c r="G146" s="3">
        <v>2.516176680597846E-2</v>
      </c>
    </row>
    <row r="147" spans="1:7" x14ac:dyDescent="0.25">
      <c r="A147" s="2">
        <v>2013</v>
      </c>
      <c r="B147" s="2" t="s">
        <v>1882</v>
      </c>
      <c r="C147" s="2">
        <v>138.84947516</v>
      </c>
      <c r="D147" s="2">
        <v>138.84947516</v>
      </c>
      <c r="E147" s="2">
        <v>0.84441310922369939</v>
      </c>
      <c r="F147" s="2">
        <v>2</v>
      </c>
      <c r="G147" s="3">
        <v>1.258088340298923E-2</v>
      </c>
    </row>
    <row r="148" spans="1:7" x14ac:dyDescent="0.25">
      <c r="A148" s="2">
        <v>2013</v>
      </c>
      <c r="B148" s="2" t="s">
        <v>209</v>
      </c>
      <c r="C148" s="2">
        <v>138.84947516</v>
      </c>
      <c r="D148" s="2">
        <v>138.84947516</v>
      </c>
      <c r="E148" s="2">
        <v>0.84441310922369928</v>
      </c>
      <c r="F148" s="2">
        <v>4</v>
      </c>
      <c r="G148" s="3">
        <v>3.7742650208967693E-2</v>
      </c>
    </row>
    <row r="149" spans="1:7" x14ac:dyDescent="0.25">
      <c r="A149" s="2">
        <v>2013</v>
      </c>
      <c r="B149" s="2" t="s">
        <v>210</v>
      </c>
      <c r="C149" s="2">
        <v>138.84947516</v>
      </c>
      <c r="D149" s="2">
        <v>138.84947516</v>
      </c>
      <c r="E149" s="2">
        <v>0.84441310922369939</v>
      </c>
      <c r="F149" s="2">
        <v>9</v>
      </c>
      <c r="G149" s="3">
        <v>6.2904417014946146E-2</v>
      </c>
    </row>
    <row r="150" spans="1:7" x14ac:dyDescent="0.25">
      <c r="A150" s="2">
        <v>2013</v>
      </c>
      <c r="B150" s="2" t="s">
        <v>211</v>
      </c>
      <c r="C150" s="2">
        <v>256.52116697000002</v>
      </c>
      <c r="D150" s="2">
        <v>256.52116697000002</v>
      </c>
      <c r="E150" s="2">
        <v>0.84441310922369939</v>
      </c>
      <c r="F150" s="2">
        <v>1</v>
      </c>
      <c r="G150" s="3">
        <v>2.516176680597846E-2</v>
      </c>
    </row>
    <row r="151" spans="1:7" x14ac:dyDescent="0.25">
      <c r="A151" s="2">
        <v>2013</v>
      </c>
      <c r="B151" s="2" t="s">
        <v>212</v>
      </c>
      <c r="C151" s="2">
        <v>256.52116697000002</v>
      </c>
      <c r="D151" s="2">
        <v>256.52116697000002</v>
      </c>
      <c r="E151" s="2">
        <v>0.84441310922369939</v>
      </c>
      <c r="F151" s="2">
        <v>1</v>
      </c>
      <c r="G151" s="3">
        <v>1.258088340298923E-2</v>
      </c>
    </row>
    <row r="152" spans="1:7" x14ac:dyDescent="0.25">
      <c r="A152" s="2">
        <v>2013</v>
      </c>
      <c r="B152" s="2" t="s">
        <v>213</v>
      </c>
      <c r="C152" s="2">
        <v>157.70285326000001</v>
      </c>
      <c r="D152" s="2">
        <v>157.70285326000001</v>
      </c>
      <c r="E152" s="2">
        <v>0.84441310922369939</v>
      </c>
      <c r="F152" s="2">
        <v>9</v>
      </c>
      <c r="G152" s="3">
        <v>0.10064706722391384</v>
      </c>
    </row>
    <row r="153" spans="1:7" x14ac:dyDescent="0.25">
      <c r="A153" s="2">
        <v>2013</v>
      </c>
      <c r="B153" s="2" t="s">
        <v>214</v>
      </c>
      <c r="C153" s="2">
        <v>319.13264165999999</v>
      </c>
      <c r="D153" s="2">
        <v>319.13264165999999</v>
      </c>
      <c r="E153" s="2">
        <v>0.84441310922369939</v>
      </c>
      <c r="F153" s="2">
        <v>1</v>
      </c>
      <c r="G153" s="3">
        <v>1.258088340298923E-2</v>
      </c>
    </row>
    <row r="154" spans="1:7" x14ac:dyDescent="0.25">
      <c r="A154" s="2">
        <v>2013</v>
      </c>
      <c r="B154" s="2" t="s">
        <v>215</v>
      </c>
      <c r="C154" s="2">
        <v>319.13264165999999</v>
      </c>
      <c r="D154" s="2">
        <v>319.13264165999999</v>
      </c>
      <c r="E154" s="2">
        <v>0.84441310922369939</v>
      </c>
      <c r="F154" s="2">
        <v>1</v>
      </c>
      <c r="G154" s="3">
        <v>1.620751560816033E-2</v>
      </c>
    </row>
    <row r="155" spans="1:7" x14ac:dyDescent="0.25">
      <c r="A155" s="2">
        <v>2013</v>
      </c>
      <c r="B155" s="2" t="s">
        <v>216</v>
      </c>
      <c r="C155" s="2">
        <v>319.13264165999999</v>
      </c>
      <c r="D155" s="2">
        <v>319.13264165999999</v>
      </c>
      <c r="E155" s="2">
        <v>0.84441310922369939</v>
      </c>
      <c r="F155" s="2">
        <v>1</v>
      </c>
      <c r="G155" s="3">
        <v>8.1037578047092086E-3</v>
      </c>
    </row>
    <row r="156" spans="1:7" x14ac:dyDescent="0.25">
      <c r="A156" s="2">
        <v>2013</v>
      </c>
      <c r="B156" s="2" t="s">
        <v>217</v>
      </c>
      <c r="C156" s="2">
        <v>282.98878503999998</v>
      </c>
      <c r="D156" s="2">
        <v>282.98878503999998</v>
      </c>
      <c r="E156" s="2">
        <v>0.84441310922369939</v>
      </c>
      <c r="F156" s="2">
        <v>4</v>
      </c>
      <c r="G156" s="3">
        <v>5.0323533611956919E-2</v>
      </c>
    </row>
    <row r="157" spans="1:7" x14ac:dyDescent="0.25">
      <c r="A157" s="2">
        <v>2013</v>
      </c>
      <c r="B157" s="2" t="s">
        <v>218</v>
      </c>
      <c r="C157" s="2">
        <v>145.79424807999999</v>
      </c>
      <c r="D157" s="2">
        <v>145.79424807999999</v>
      </c>
      <c r="E157" s="2">
        <v>0.84441310922369939</v>
      </c>
      <c r="F157" s="2">
        <v>4</v>
      </c>
      <c r="G157" s="3">
        <v>5.0323533611956919E-2</v>
      </c>
    </row>
    <row r="158" spans="1:7" x14ac:dyDescent="0.25">
      <c r="A158" s="2">
        <v>2013</v>
      </c>
      <c r="B158" s="2" t="s">
        <v>219</v>
      </c>
      <c r="C158" s="2">
        <v>160.76377818</v>
      </c>
      <c r="D158" s="2">
        <v>160.76377818</v>
      </c>
      <c r="E158" s="2">
        <v>0.84441310922369939</v>
      </c>
      <c r="F158" s="2">
        <v>2</v>
      </c>
      <c r="G158" s="3">
        <v>2.516176680597846E-2</v>
      </c>
    </row>
    <row r="159" spans="1:7" x14ac:dyDescent="0.25">
      <c r="A159" s="2">
        <v>2013</v>
      </c>
      <c r="B159" s="2" t="s">
        <v>220</v>
      </c>
      <c r="C159" s="2">
        <v>333.14643390999998</v>
      </c>
      <c r="D159" s="2">
        <v>333.14643390999998</v>
      </c>
      <c r="E159" s="2">
        <v>0.84441310922369939</v>
      </c>
      <c r="F159" s="2">
        <v>1</v>
      </c>
      <c r="G159" s="3">
        <v>1.258088340298923E-2</v>
      </c>
    </row>
    <row r="160" spans="1:7" x14ac:dyDescent="0.25">
      <c r="A160" s="2">
        <v>2013</v>
      </c>
      <c r="B160" s="2" t="s">
        <v>221</v>
      </c>
      <c r="C160" s="2">
        <v>333.14643390999998</v>
      </c>
      <c r="D160" s="2">
        <v>333.14643390999998</v>
      </c>
      <c r="E160" s="2">
        <v>0.84441310922369939</v>
      </c>
      <c r="F160" s="2">
        <v>1</v>
      </c>
      <c r="G160" s="3">
        <v>1.258088340298923E-2</v>
      </c>
    </row>
    <row r="161" spans="1:7" x14ac:dyDescent="0.25">
      <c r="A161" s="2">
        <v>2013</v>
      </c>
      <c r="B161" s="2" t="s">
        <v>222</v>
      </c>
      <c r="C161" s="2">
        <v>333.14643390999998</v>
      </c>
      <c r="D161" s="2">
        <v>333.14643390999998</v>
      </c>
      <c r="E161" s="2">
        <v>0.84441310922369939</v>
      </c>
      <c r="F161" s="2">
        <v>1</v>
      </c>
      <c r="G161" s="3">
        <v>2.516176680597846E-2</v>
      </c>
    </row>
    <row r="162" spans="1:7" x14ac:dyDescent="0.25">
      <c r="A162" s="2">
        <v>2013</v>
      </c>
      <c r="B162" s="2" t="s">
        <v>223</v>
      </c>
      <c r="C162" s="2">
        <v>333.14643390999998</v>
      </c>
      <c r="D162" s="2">
        <v>333.14643390999998</v>
      </c>
      <c r="E162" s="2">
        <v>0.84441310922369939</v>
      </c>
      <c r="F162" s="2">
        <v>1</v>
      </c>
      <c r="G162" s="3">
        <v>1.258088340298923E-2</v>
      </c>
    </row>
    <row r="163" spans="1:7" x14ac:dyDescent="0.25">
      <c r="A163" s="2">
        <v>2013</v>
      </c>
      <c r="B163" s="2" t="s">
        <v>224</v>
      </c>
      <c r="C163" s="2">
        <v>333.14643390999998</v>
      </c>
      <c r="D163" s="2">
        <v>333.14643390999998</v>
      </c>
      <c r="E163" s="2">
        <v>0.84441310922369939</v>
      </c>
      <c r="F163" s="2">
        <v>1</v>
      </c>
      <c r="G163" s="3">
        <v>1.258088340298923E-2</v>
      </c>
    </row>
    <row r="164" spans="1:7" x14ac:dyDescent="0.25">
      <c r="A164" s="2">
        <v>2013</v>
      </c>
      <c r="B164" s="2" t="s">
        <v>225</v>
      </c>
      <c r="C164" s="2">
        <v>131.91960069999999</v>
      </c>
      <c r="D164" s="2">
        <v>131.91960069999999</v>
      </c>
      <c r="E164" s="2">
        <v>0.84441310922369939</v>
      </c>
      <c r="F164" s="2">
        <v>1</v>
      </c>
      <c r="G164" s="3">
        <v>0.12580883402989229</v>
      </c>
    </row>
    <row r="165" spans="1:7" x14ac:dyDescent="0.25">
      <c r="A165" s="2">
        <v>2013</v>
      </c>
      <c r="B165" s="2" t="s">
        <v>226</v>
      </c>
      <c r="C165" s="2">
        <v>180.89589164</v>
      </c>
      <c r="D165" s="2">
        <v>180.89589164</v>
      </c>
      <c r="E165" s="2">
        <v>0.84441310922369928</v>
      </c>
      <c r="F165" s="2">
        <v>3</v>
      </c>
      <c r="G165" s="3">
        <v>0.15097060083587077</v>
      </c>
    </row>
    <row r="166" spans="1:7" x14ac:dyDescent="0.25">
      <c r="A166" s="2">
        <v>2013</v>
      </c>
      <c r="B166" s="2" t="s">
        <v>227</v>
      </c>
      <c r="C166" s="2">
        <v>116.6588343</v>
      </c>
      <c r="D166" s="2">
        <v>116.6588343</v>
      </c>
      <c r="E166" s="2">
        <v>0.84441310922369939</v>
      </c>
      <c r="F166" s="2">
        <v>1</v>
      </c>
      <c r="G166" s="3">
        <v>0.25161766805978458</v>
      </c>
    </row>
    <row r="167" spans="1:7" x14ac:dyDescent="0.25">
      <c r="A167" s="2">
        <v>2013</v>
      </c>
      <c r="B167" s="2" t="s">
        <v>228</v>
      </c>
      <c r="C167" s="2">
        <v>180.89589164</v>
      </c>
      <c r="D167" s="2">
        <v>180.89589164</v>
      </c>
      <c r="E167" s="2">
        <v>0.84441310922369928</v>
      </c>
      <c r="F167" s="2">
        <v>3</v>
      </c>
      <c r="G167" s="3">
        <v>0.15097060083587077</v>
      </c>
    </row>
    <row r="168" spans="1:7" x14ac:dyDescent="0.25">
      <c r="A168" s="2">
        <v>2013</v>
      </c>
      <c r="B168" s="2" t="s">
        <v>229</v>
      </c>
      <c r="C168" s="2">
        <v>127.36501052</v>
      </c>
      <c r="D168" s="2">
        <v>127.36501052</v>
      </c>
      <c r="E168" s="2">
        <v>0.84441310922369928</v>
      </c>
      <c r="F168" s="2">
        <v>12</v>
      </c>
      <c r="G168" s="3">
        <v>8.8066183820924612E-2</v>
      </c>
    </row>
    <row r="169" spans="1:7" x14ac:dyDescent="0.25">
      <c r="A169" s="2">
        <v>2013</v>
      </c>
      <c r="B169" s="2" t="s">
        <v>1883</v>
      </c>
      <c r="C169" s="2">
        <v>116.6588343</v>
      </c>
      <c r="D169" s="2">
        <v>116.6588343</v>
      </c>
      <c r="E169" s="2">
        <v>0.84441310922369928</v>
      </c>
      <c r="F169" s="2">
        <v>2</v>
      </c>
      <c r="G169" s="3">
        <v>3.7742650208967693E-2</v>
      </c>
    </row>
    <row r="170" spans="1:7" x14ac:dyDescent="0.25">
      <c r="A170" s="2">
        <v>2013</v>
      </c>
      <c r="B170" s="2" t="s">
        <v>230</v>
      </c>
      <c r="C170" s="2">
        <v>148.77736297000001</v>
      </c>
      <c r="D170" s="2">
        <v>148.77736297000001</v>
      </c>
      <c r="E170" s="2">
        <v>0.84441310922369928</v>
      </c>
      <c r="F170" s="2">
        <v>2</v>
      </c>
      <c r="G170" s="3">
        <v>0.15097060083587077</v>
      </c>
    </row>
    <row r="171" spans="1:7" x14ac:dyDescent="0.25">
      <c r="A171" s="2">
        <v>2013</v>
      </c>
      <c r="B171" s="2" t="s">
        <v>231</v>
      </c>
      <c r="C171" s="2">
        <v>148.77736297000001</v>
      </c>
      <c r="D171" s="2">
        <v>148.77736297000001</v>
      </c>
      <c r="E171" s="2">
        <v>0.84441310922369928</v>
      </c>
      <c r="F171" s="2">
        <v>2</v>
      </c>
      <c r="G171" s="3">
        <v>7.5485300417935386E-2</v>
      </c>
    </row>
    <row r="172" spans="1:7" x14ac:dyDescent="0.25">
      <c r="A172" s="2">
        <v>2013</v>
      </c>
      <c r="B172" s="2" t="s">
        <v>232</v>
      </c>
      <c r="C172" s="2">
        <v>116.6588343</v>
      </c>
      <c r="D172" s="2">
        <v>116.6588343</v>
      </c>
      <c r="E172" s="2">
        <v>1.7425221290399573</v>
      </c>
      <c r="F172" s="2">
        <v>25</v>
      </c>
      <c r="G172" s="3">
        <v>8.1941757330989233</v>
      </c>
    </row>
    <row r="173" spans="1:7" x14ac:dyDescent="0.25">
      <c r="A173" s="2">
        <v>2013</v>
      </c>
      <c r="B173" s="2" t="s">
        <v>233</v>
      </c>
      <c r="C173" s="2">
        <v>136.51498251000001</v>
      </c>
      <c r="D173" s="2">
        <v>136.51498251000001</v>
      </c>
      <c r="E173" s="2">
        <v>0.84441310922369928</v>
      </c>
      <c r="F173" s="2">
        <v>4</v>
      </c>
      <c r="G173" s="3">
        <v>0.15097060083587077</v>
      </c>
    </row>
    <row r="174" spans="1:7" x14ac:dyDescent="0.25">
      <c r="A174" s="2">
        <v>2013</v>
      </c>
      <c r="B174" s="2" t="s">
        <v>234</v>
      </c>
      <c r="C174" s="2">
        <v>136.51498251000001</v>
      </c>
      <c r="D174" s="2">
        <v>136.51498251000001</v>
      </c>
      <c r="E174" s="2">
        <v>0.84441310922369928</v>
      </c>
      <c r="F174" s="2">
        <v>4</v>
      </c>
      <c r="G174" s="3">
        <v>7.5485300417935386E-2</v>
      </c>
    </row>
    <row r="175" spans="1:7" x14ac:dyDescent="0.25">
      <c r="A175" s="2">
        <v>2013</v>
      </c>
      <c r="B175" s="2" t="s">
        <v>235</v>
      </c>
      <c r="C175" s="2">
        <v>136.51498251000001</v>
      </c>
      <c r="D175" s="2">
        <v>136.51498251000001</v>
      </c>
      <c r="E175" s="2">
        <v>0.84441310922369939</v>
      </c>
      <c r="F175" s="2">
        <v>4</v>
      </c>
      <c r="G175" s="3">
        <v>0.10064706722391384</v>
      </c>
    </row>
    <row r="176" spans="1:7" x14ac:dyDescent="0.25">
      <c r="A176" s="2">
        <v>2013</v>
      </c>
      <c r="B176" s="2" t="s">
        <v>236</v>
      </c>
      <c r="C176" s="2">
        <v>514.93435499999998</v>
      </c>
      <c r="D176" s="2">
        <v>514.93435499999998</v>
      </c>
      <c r="E176" s="2">
        <v>0.84441310922369939</v>
      </c>
      <c r="F176" s="2">
        <v>1</v>
      </c>
      <c r="G176" s="3">
        <v>1.258088340298923E-2</v>
      </c>
    </row>
    <row r="177" spans="1:7" x14ac:dyDescent="0.25">
      <c r="A177" s="2">
        <v>2013</v>
      </c>
      <c r="B177" s="2" t="s">
        <v>237</v>
      </c>
      <c r="C177" s="2">
        <v>514.93435499999998</v>
      </c>
      <c r="D177" s="2">
        <v>514.93435499999998</v>
      </c>
      <c r="E177" s="2">
        <v>0.84441310922369939</v>
      </c>
      <c r="F177" s="2">
        <v>1</v>
      </c>
      <c r="G177" s="3">
        <v>1.258088340298923E-2</v>
      </c>
    </row>
    <row r="178" spans="1:7" x14ac:dyDescent="0.25">
      <c r="A178" s="2">
        <v>2013</v>
      </c>
      <c r="B178" s="2" t="s">
        <v>238</v>
      </c>
      <c r="C178" s="2">
        <v>514.93435499999998</v>
      </c>
      <c r="D178" s="2">
        <v>514.93435499999998</v>
      </c>
      <c r="E178" s="2">
        <v>0.84441310922369939</v>
      </c>
      <c r="F178" s="2">
        <v>1</v>
      </c>
      <c r="G178" s="3">
        <v>1.258088340298923E-2</v>
      </c>
    </row>
    <row r="179" spans="1:7" x14ac:dyDescent="0.25">
      <c r="A179" s="2">
        <v>2013</v>
      </c>
      <c r="B179" s="2" t="s">
        <v>239</v>
      </c>
      <c r="C179" s="2">
        <v>225.37346359</v>
      </c>
      <c r="D179" s="2">
        <v>225.37346359</v>
      </c>
      <c r="E179" s="2">
        <v>0.84441310922369939</v>
      </c>
      <c r="F179" s="2">
        <v>2</v>
      </c>
      <c r="G179" s="3">
        <v>0.25161766805978458</v>
      </c>
    </row>
    <row r="180" spans="1:7" x14ac:dyDescent="0.25">
      <c r="A180" s="2">
        <v>2013</v>
      </c>
      <c r="B180" s="2" t="s">
        <v>240</v>
      </c>
      <c r="C180" s="2">
        <v>549.98530357000004</v>
      </c>
      <c r="D180" s="2">
        <v>549.98530357000004</v>
      </c>
      <c r="E180" s="2">
        <v>0.84441310922369939</v>
      </c>
      <c r="F180" s="2">
        <v>1</v>
      </c>
      <c r="G180" s="3">
        <v>2.516176680597846E-2</v>
      </c>
    </row>
    <row r="181" spans="1:7" x14ac:dyDescent="0.25">
      <c r="A181" s="2">
        <v>2013</v>
      </c>
      <c r="B181" s="2" t="s">
        <v>241</v>
      </c>
      <c r="C181" s="2">
        <v>740.54577995</v>
      </c>
      <c r="D181" s="2">
        <v>740.54577995</v>
      </c>
      <c r="E181" s="2">
        <v>0.84441310922369939</v>
      </c>
      <c r="F181" s="2">
        <v>1</v>
      </c>
      <c r="G181" s="3">
        <v>1.258088340298923E-2</v>
      </c>
    </row>
    <row r="182" spans="1:7" x14ac:dyDescent="0.25">
      <c r="A182" s="2">
        <v>2013</v>
      </c>
      <c r="B182" s="2" t="s">
        <v>1884</v>
      </c>
      <c r="C182" s="2">
        <v>257.35762338000001</v>
      </c>
      <c r="D182" s="2">
        <v>257.35762338000001</v>
      </c>
      <c r="E182" s="2">
        <v>0.84441310922369939</v>
      </c>
      <c r="F182" s="2">
        <v>2</v>
      </c>
      <c r="G182" s="3">
        <v>1.258088340298923E-2</v>
      </c>
    </row>
    <row r="183" spans="1:7" x14ac:dyDescent="0.25">
      <c r="A183" s="2">
        <v>2013</v>
      </c>
      <c r="B183" s="2" t="s">
        <v>1885</v>
      </c>
      <c r="C183" s="2">
        <v>257.35762338000001</v>
      </c>
      <c r="D183" s="2">
        <v>257.35762338000001</v>
      </c>
      <c r="E183" s="2">
        <v>0.84441310922369939</v>
      </c>
      <c r="F183" s="2">
        <v>5</v>
      </c>
      <c r="G183" s="3">
        <v>1.258088340298923E-2</v>
      </c>
    </row>
    <row r="184" spans="1:7" x14ac:dyDescent="0.25">
      <c r="A184" s="2">
        <v>2013</v>
      </c>
      <c r="B184" s="2" t="s">
        <v>242</v>
      </c>
      <c r="C184" s="2">
        <v>257.35762338000001</v>
      </c>
      <c r="D184" s="2">
        <v>257.35762338000001</v>
      </c>
      <c r="E184" s="2">
        <v>0.84441310922369939</v>
      </c>
      <c r="F184" s="2">
        <v>3</v>
      </c>
      <c r="G184" s="3">
        <v>1.258088340298923E-2</v>
      </c>
    </row>
    <row r="185" spans="1:7" x14ac:dyDescent="0.25">
      <c r="A185" s="2">
        <v>2013</v>
      </c>
      <c r="B185" s="2" t="s">
        <v>243</v>
      </c>
      <c r="C185" s="2">
        <v>257.35762338000001</v>
      </c>
      <c r="D185" s="2">
        <v>257.35762338000001</v>
      </c>
      <c r="E185" s="2">
        <v>0.84441310922369939</v>
      </c>
      <c r="F185" s="2">
        <v>4</v>
      </c>
      <c r="G185" s="3">
        <v>0.37742650208967687</v>
      </c>
    </row>
    <row r="186" spans="1:7" x14ac:dyDescent="0.25">
      <c r="A186" s="2">
        <v>2013</v>
      </c>
      <c r="B186" s="2" t="s">
        <v>244</v>
      </c>
      <c r="C186" s="2">
        <v>378.32790275999997</v>
      </c>
      <c r="D186" s="2">
        <v>378.32790275999997</v>
      </c>
      <c r="E186" s="2">
        <v>0.84441310922369939</v>
      </c>
      <c r="F186" s="2">
        <v>4</v>
      </c>
      <c r="G186" s="3">
        <v>0.25161766805978458</v>
      </c>
    </row>
    <row r="187" spans="1:7" x14ac:dyDescent="0.25">
      <c r="A187" s="2">
        <v>2013</v>
      </c>
      <c r="B187" s="2" t="s">
        <v>245</v>
      </c>
      <c r="C187" s="2">
        <v>656.55954531999998</v>
      </c>
      <c r="D187" s="2">
        <v>656.55954531999998</v>
      </c>
      <c r="E187" s="2">
        <v>0.84441310922369939</v>
      </c>
      <c r="F187" s="2">
        <v>2</v>
      </c>
      <c r="G187" s="3">
        <v>6.2904417014946146E-2</v>
      </c>
    </row>
    <row r="188" spans="1:7" x14ac:dyDescent="0.25">
      <c r="A188" s="2">
        <v>2013</v>
      </c>
      <c r="B188" s="2" t="s">
        <v>246</v>
      </c>
      <c r="C188" s="2">
        <v>224.76379624</v>
      </c>
      <c r="D188" s="2">
        <v>224.76379624</v>
      </c>
      <c r="E188" s="2">
        <v>0.84441310922369928</v>
      </c>
      <c r="F188" s="2">
        <v>6</v>
      </c>
      <c r="G188" s="3">
        <v>0.17613236764184922</v>
      </c>
    </row>
    <row r="189" spans="1:7" x14ac:dyDescent="0.25">
      <c r="A189" s="2">
        <v>2013</v>
      </c>
      <c r="B189" s="2" t="s">
        <v>247</v>
      </c>
      <c r="C189" s="2">
        <v>224.76379624</v>
      </c>
      <c r="D189" s="2">
        <v>224.76379624</v>
      </c>
      <c r="E189" s="2">
        <v>0.84441310922369939</v>
      </c>
      <c r="F189" s="2">
        <v>4</v>
      </c>
      <c r="G189" s="3">
        <v>0.37742650208967687</v>
      </c>
    </row>
    <row r="190" spans="1:7" x14ac:dyDescent="0.25">
      <c r="A190" s="2">
        <v>2013</v>
      </c>
      <c r="B190" s="2" t="s">
        <v>248</v>
      </c>
      <c r="C190" s="2">
        <v>224.76379624</v>
      </c>
      <c r="D190" s="2">
        <v>224.76379624</v>
      </c>
      <c r="E190" s="2">
        <v>0.84441310922369939</v>
      </c>
      <c r="F190" s="2">
        <v>4</v>
      </c>
      <c r="G190" s="3">
        <v>0.37742650208967687</v>
      </c>
    </row>
    <row r="191" spans="1:7" x14ac:dyDescent="0.25">
      <c r="A191" s="2">
        <v>2013</v>
      </c>
      <c r="B191" s="2" t="s">
        <v>249</v>
      </c>
      <c r="C191" s="2">
        <v>224.76379624</v>
      </c>
      <c r="D191" s="2">
        <v>224.76379624</v>
      </c>
      <c r="E191" s="2">
        <v>0.84441310922369928</v>
      </c>
      <c r="F191" s="2">
        <v>1</v>
      </c>
      <c r="G191" s="3">
        <v>8.8066183820924612E-2</v>
      </c>
    </row>
    <row r="192" spans="1:7" x14ac:dyDescent="0.25">
      <c r="A192" s="2">
        <v>2013</v>
      </c>
      <c r="B192" s="2" t="s">
        <v>250</v>
      </c>
      <c r="C192" s="2">
        <v>254.99785394</v>
      </c>
      <c r="D192" s="2">
        <v>254.99785394</v>
      </c>
      <c r="E192" s="2">
        <v>0.84441310922369939</v>
      </c>
      <c r="F192" s="2">
        <v>1</v>
      </c>
      <c r="G192" s="3">
        <v>1.258088340298923E-2</v>
      </c>
    </row>
    <row r="193" spans="1:7" x14ac:dyDescent="0.25">
      <c r="A193" s="2">
        <v>2013</v>
      </c>
      <c r="B193" s="2" t="s">
        <v>251</v>
      </c>
      <c r="C193" s="2">
        <v>1157.5685728999999</v>
      </c>
      <c r="D193" s="2">
        <v>1157.5685728999999</v>
      </c>
      <c r="E193" s="2">
        <v>0.84441310922369939</v>
      </c>
      <c r="F193" s="2">
        <v>1</v>
      </c>
      <c r="G193" s="3">
        <v>1.258088340298923E-2</v>
      </c>
    </row>
    <row r="194" spans="1:7" x14ac:dyDescent="0.25">
      <c r="A194" s="2">
        <v>2013</v>
      </c>
      <c r="B194" s="2" t="s">
        <v>252</v>
      </c>
      <c r="C194" s="2">
        <v>146.90805205000001</v>
      </c>
      <c r="D194" s="2">
        <v>146.90805205000001</v>
      </c>
      <c r="E194" s="2">
        <v>0.84441310922369928</v>
      </c>
      <c r="F194" s="2">
        <v>4</v>
      </c>
      <c r="G194" s="3">
        <v>0.17613236764184922</v>
      </c>
    </row>
    <row r="195" spans="1:7" x14ac:dyDescent="0.25">
      <c r="A195" s="2">
        <v>2013</v>
      </c>
      <c r="B195" s="2" t="s">
        <v>253</v>
      </c>
      <c r="C195" s="2">
        <v>146.90805205000001</v>
      </c>
      <c r="D195" s="2">
        <v>146.90805205000001</v>
      </c>
      <c r="E195" s="2">
        <v>0.84441310922369939</v>
      </c>
      <c r="F195" s="2">
        <v>1</v>
      </c>
      <c r="G195" s="3">
        <v>1.258088340298923E-2</v>
      </c>
    </row>
    <row r="196" spans="1:7" x14ac:dyDescent="0.25">
      <c r="A196" s="2">
        <v>2013</v>
      </c>
      <c r="B196" s="2" t="s">
        <v>254</v>
      </c>
      <c r="C196" s="2">
        <v>193.78142334</v>
      </c>
      <c r="D196" s="2">
        <v>193.78142334</v>
      </c>
      <c r="E196" s="2">
        <v>0.84441310922369928</v>
      </c>
      <c r="F196" s="2">
        <v>4</v>
      </c>
      <c r="G196" s="3">
        <v>7.5485300417935386E-2</v>
      </c>
    </row>
    <row r="197" spans="1:7" x14ac:dyDescent="0.25">
      <c r="A197" s="2">
        <v>2013</v>
      </c>
      <c r="B197" s="2" t="s">
        <v>255</v>
      </c>
      <c r="C197" s="2">
        <v>511.14473091999997</v>
      </c>
      <c r="D197" s="2">
        <v>511.14473091999997</v>
      </c>
      <c r="E197" s="2">
        <v>0.84441310922369939</v>
      </c>
      <c r="F197" s="2">
        <v>1</v>
      </c>
      <c r="G197" s="3">
        <v>1.258088340298923E-2</v>
      </c>
    </row>
    <row r="198" spans="1:7" x14ac:dyDescent="0.25">
      <c r="A198" s="2">
        <v>2013</v>
      </c>
      <c r="B198" s="2" t="s">
        <v>256</v>
      </c>
      <c r="C198" s="2">
        <v>144.93965453999999</v>
      </c>
      <c r="D198" s="2">
        <v>144.93965453999999</v>
      </c>
      <c r="E198" s="2">
        <v>0.84441310922369939</v>
      </c>
      <c r="F198" s="2">
        <v>1</v>
      </c>
      <c r="G198" s="3">
        <v>0.12580883402989229</v>
      </c>
    </row>
    <row r="199" spans="1:7" x14ac:dyDescent="0.25">
      <c r="A199" s="2">
        <v>2013</v>
      </c>
      <c r="B199" s="2" t="s">
        <v>257</v>
      </c>
      <c r="C199" s="2">
        <v>144.93965453999999</v>
      </c>
      <c r="D199" s="2">
        <v>144.93965453999999</v>
      </c>
      <c r="E199" s="2">
        <v>0.84441310922369928</v>
      </c>
      <c r="F199" s="2">
        <v>1</v>
      </c>
      <c r="G199" s="3">
        <v>3.7742650208967693E-2</v>
      </c>
    </row>
    <row r="200" spans="1:7" x14ac:dyDescent="0.25">
      <c r="A200" s="2">
        <v>2013</v>
      </c>
      <c r="B200" s="2" t="s">
        <v>258</v>
      </c>
      <c r="C200" s="2">
        <v>433.62954094999998</v>
      </c>
      <c r="D200" s="2">
        <v>433.62954094999998</v>
      </c>
      <c r="E200" s="2">
        <v>0.84441310922369939</v>
      </c>
      <c r="F200" s="2">
        <v>4</v>
      </c>
      <c r="G200" s="3">
        <v>1.258088340298923E-2</v>
      </c>
    </row>
    <row r="201" spans="1:7" x14ac:dyDescent="0.25">
      <c r="A201" s="2">
        <v>2013</v>
      </c>
      <c r="B201" s="2" t="s">
        <v>259</v>
      </c>
      <c r="C201" s="2">
        <v>268.90717221</v>
      </c>
      <c r="D201" s="2">
        <v>268.90717221</v>
      </c>
      <c r="E201" s="2">
        <v>0.84441310922369939</v>
      </c>
      <c r="F201" s="2">
        <v>4</v>
      </c>
      <c r="G201" s="3">
        <v>6.2904417014946146E-2</v>
      </c>
    </row>
    <row r="202" spans="1:7" x14ac:dyDescent="0.25">
      <c r="A202" s="2">
        <v>2013</v>
      </c>
      <c r="B202" s="2" t="s">
        <v>260</v>
      </c>
      <c r="C202" s="2">
        <v>268.90717221</v>
      </c>
      <c r="D202" s="2">
        <v>268.90717221</v>
      </c>
      <c r="E202" s="2">
        <v>0.84441310922369928</v>
      </c>
      <c r="F202" s="2">
        <v>4</v>
      </c>
      <c r="G202" s="3">
        <v>0.15097060083587077</v>
      </c>
    </row>
    <row r="203" spans="1:7" x14ac:dyDescent="0.25">
      <c r="A203" s="2">
        <v>2013</v>
      </c>
      <c r="B203" s="2" t="s">
        <v>261</v>
      </c>
      <c r="C203" s="2">
        <v>1035.1639637999999</v>
      </c>
      <c r="D203" s="2">
        <v>1035.1639637999999</v>
      </c>
      <c r="E203" s="2">
        <v>0.84441310922369939</v>
      </c>
      <c r="F203" s="2">
        <v>5</v>
      </c>
      <c r="G203" s="3">
        <v>6.2904417014946146E-2</v>
      </c>
    </row>
    <row r="204" spans="1:7" x14ac:dyDescent="0.25">
      <c r="A204" s="2">
        <v>2013</v>
      </c>
      <c r="B204" s="2" t="s">
        <v>262</v>
      </c>
      <c r="C204" s="2">
        <v>1035.1639637999999</v>
      </c>
      <c r="D204" s="2">
        <v>1035.1639637999999</v>
      </c>
      <c r="E204" s="2">
        <v>0.84441310922369939</v>
      </c>
      <c r="F204" s="2">
        <v>1</v>
      </c>
      <c r="G204" s="3">
        <v>1.258088340298923E-2</v>
      </c>
    </row>
    <row r="205" spans="1:7" x14ac:dyDescent="0.25">
      <c r="A205" s="2">
        <v>2013</v>
      </c>
      <c r="B205" s="2" t="s">
        <v>263</v>
      </c>
      <c r="C205" s="2">
        <v>1035.1639637999999</v>
      </c>
      <c r="D205" s="2">
        <v>1035.1639637999999</v>
      </c>
      <c r="E205" s="2">
        <v>0.84441310922369939</v>
      </c>
      <c r="F205" s="2">
        <v>2</v>
      </c>
      <c r="G205" s="3">
        <v>0.12580883402989229</v>
      </c>
    </row>
    <row r="206" spans="1:7" x14ac:dyDescent="0.25">
      <c r="A206" s="2">
        <v>2013</v>
      </c>
      <c r="B206" s="2" t="s">
        <v>264</v>
      </c>
      <c r="C206" s="2">
        <v>78.163267250000004</v>
      </c>
      <c r="D206" s="2">
        <v>78.163267250000004</v>
      </c>
      <c r="E206" s="2">
        <v>0.84441310922369939</v>
      </c>
      <c r="F206" s="2">
        <v>2</v>
      </c>
      <c r="G206" s="3">
        <v>2.516176680597846E-2</v>
      </c>
    </row>
    <row r="207" spans="1:7" x14ac:dyDescent="0.25">
      <c r="A207" s="2">
        <v>2013</v>
      </c>
      <c r="B207" s="2" t="s">
        <v>1886</v>
      </c>
      <c r="C207" s="2">
        <v>78.163267250000004</v>
      </c>
      <c r="D207" s="2">
        <v>78.163267250000004</v>
      </c>
      <c r="E207" s="2">
        <v>0.84441310922369939</v>
      </c>
      <c r="F207" s="2">
        <v>2</v>
      </c>
      <c r="G207" s="3">
        <v>1.258088340298923E-2</v>
      </c>
    </row>
    <row r="208" spans="1:7" x14ac:dyDescent="0.25">
      <c r="A208" s="2">
        <v>2013</v>
      </c>
      <c r="B208" s="2" t="s">
        <v>265</v>
      </c>
      <c r="C208" s="2">
        <v>141.84974568000001</v>
      </c>
      <c r="D208" s="2">
        <v>141.84974568000001</v>
      </c>
      <c r="E208" s="2">
        <v>0.84441310922369939</v>
      </c>
      <c r="F208" s="2">
        <v>2</v>
      </c>
      <c r="G208" s="3">
        <v>1.258088340298923E-2</v>
      </c>
    </row>
    <row r="209" spans="1:7" x14ac:dyDescent="0.25">
      <c r="A209" s="2">
        <v>2013</v>
      </c>
      <c r="B209" s="2" t="s">
        <v>266</v>
      </c>
      <c r="C209" s="2">
        <v>70.982253112999999</v>
      </c>
      <c r="D209" s="2">
        <v>70.982253112999999</v>
      </c>
      <c r="E209" s="2">
        <v>0.84441310922369928</v>
      </c>
      <c r="F209" s="2">
        <v>16</v>
      </c>
      <c r="G209" s="3">
        <v>1.1322795062690307</v>
      </c>
    </row>
    <row r="210" spans="1:7" x14ac:dyDescent="0.25">
      <c r="A210" s="2">
        <v>2013</v>
      </c>
      <c r="B210" s="2" t="s">
        <v>267</v>
      </c>
      <c r="C210" s="2">
        <v>89.838910420000005</v>
      </c>
      <c r="D210" s="2">
        <v>89.838910420000005</v>
      </c>
      <c r="E210" s="2">
        <v>0.84441310922369939</v>
      </c>
      <c r="F210" s="2">
        <v>2</v>
      </c>
      <c r="G210" s="3">
        <v>1.258088340298923E-2</v>
      </c>
    </row>
    <row r="211" spans="1:7" x14ac:dyDescent="0.25">
      <c r="A211" s="2">
        <v>2013</v>
      </c>
      <c r="B211" s="2" t="s">
        <v>268</v>
      </c>
      <c r="C211" s="2">
        <v>57.701968577999999</v>
      </c>
      <c r="D211" s="2">
        <v>57.701968577999999</v>
      </c>
      <c r="E211" s="2">
        <v>0.84441310922369939</v>
      </c>
      <c r="F211" s="2">
        <v>4</v>
      </c>
      <c r="G211" s="3">
        <v>5.0323533611956919E-2</v>
      </c>
    </row>
    <row r="212" spans="1:7" x14ac:dyDescent="0.25">
      <c r="A212" s="2">
        <v>2013</v>
      </c>
      <c r="B212" s="2" t="s">
        <v>332</v>
      </c>
      <c r="C212" s="2">
        <v>25.892902457000002</v>
      </c>
      <c r="D212" s="2">
        <v>25.892902457000002</v>
      </c>
      <c r="E212" s="2">
        <v>0.84441310922369939</v>
      </c>
      <c r="F212" s="2">
        <v>4</v>
      </c>
      <c r="G212" s="3">
        <v>1.3838971743288153</v>
      </c>
    </row>
    <row r="213" spans="1:7" x14ac:dyDescent="0.25">
      <c r="A213" s="2">
        <v>2013</v>
      </c>
      <c r="B213" s="2" t="s">
        <v>333</v>
      </c>
      <c r="C213" s="2">
        <v>256.74797875000002</v>
      </c>
      <c r="D213" s="2">
        <v>256.74797875000002</v>
      </c>
      <c r="E213" s="2">
        <v>1.1040746453914092</v>
      </c>
      <c r="F213" s="2">
        <v>3</v>
      </c>
      <c r="G213" s="3">
        <v>0.85396631185978467</v>
      </c>
    </row>
    <row r="214" spans="1:7" x14ac:dyDescent="0.25">
      <c r="A214" s="2">
        <v>2013</v>
      </c>
      <c r="B214" s="2" t="s">
        <v>335</v>
      </c>
      <c r="C214" s="2">
        <v>203.70411357</v>
      </c>
      <c r="D214" s="2">
        <v>203.70411357</v>
      </c>
      <c r="E214" s="2">
        <v>1.2516850562959143</v>
      </c>
      <c r="F214" s="2">
        <v>2</v>
      </c>
      <c r="G214" s="3">
        <v>4.0476086786597847</v>
      </c>
    </row>
    <row r="215" spans="1:7" x14ac:dyDescent="0.25">
      <c r="A215" s="2">
        <v>2013</v>
      </c>
      <c r="B215" s="2" t="s">
        <v>336</v>
      </c>
      <c r="C215" s="2">
        <v>203.70411357</v>
      </c>
      <c r="D215" s="2">
        <v>203.70411357</v>
      </c>
      <c r="E215" s="2">
        <v>0.84441310922369928</v>
      </c>
      <c r="F215" s="2">
        <v>2</v>
      </c>
      <c r="G215" s="3">
        <v>0.15097060083587077</v>
      </c>
    </row>
    <row r="216" spans="1:7" x14ac:dyDescent="0.25">
      <c r="A216" s="2">
        <v>2013</v>
      </c>
      <c r="B216" s="2" t="s">
        <v>337</v>
      </c>
      <c r="C216" s="2">
        <v>309.79184392000002</v>
      </c>
      <c r="D216" s="2">
        <v>309.79184392000002</v>
      </c>
      <c r="E216" s="2">
        <v>0.84441310922369939</v>
      </c>
      <c r="F216" s="2">
        <v>4</v>
      </c>
      <c r="G216" s="3">
        <v>2.516176680597846E-2</v>
      </c>
    </row>
    <row r="217" spans="1:7" x14ac:dyDescent="0.25">
      <c r="A217" s="2">
        <v>2013</v>
      </c>
      <c r="B217" s="2" t="s">
        <v>338</v>
      </c>
      <c r="C217" s="2">
        <v>309.79184392000002</v>
      </c>
      <c r="D217" s="2">
        <v>309.79184392000002</v>
      </c>
      <c r="E217" s="2">
        <v>1.3889122517397035</v>
      </c>
      <c r="F217" s="2">
        <v>4</v>
      </c>
      <c r="G217" s="3">
        <v>2.9952718217999998</v>
      </c>
    </row>
    <row r="218" spans="1:7" x14ac:dyDescent="0.25">
      <c r="A218" s="2">
        <v>2013</v>
      </c>
      <c r="B218" s="2" t="s">
        <v>339</v>
      </c>
      <c r="C218" s="2">
        <v>150.66024838999999</v>
      </c>
      <c r="D218" s="2">
        <v>150.66024838999999</v>
      </c>
      <c r="E218" s="2">
        <v>0.98854711739373247</v>
      </c>
      <c r="F218" s="2">
        <v>1</v>
      </c>
      <c r="G218" s="3">
        <v>1.0516554733059784</v>
      </c>
    </row>
    <row r="219" spans="1:7" x14ac:dyDescent="0.25">
      <c r="A219" s="2">
        <v>2013</v>
      </c>
      <c r="B219" s="2" t="s">
        <v>340</v>
      </c>
      <c r="C219" s="2">
        <v>203.70411357</v>
      </c>
      <c r="D219" s="2">
        <v>203.70411357</v>
      </c>
      <c r="E219" s="2">
        <v>0.84441310922369939</v>
      </c>
      <c r="F219" s="2">
        <v>2</v>
      </c>
      <c r="G219" s="3">
        <v>6.2904417014946146E-2</v>
      </c>
    </row>
    <row r="220" spans="1:7" x14ac:dyDescent="0.25">
      <c r="A220" s="2">
        <v>2013</v>
      </c>
      <c r="B220" s="2" t="s">
        <v>341</v>
      </c>
      <c r="C220" s="2">
        <v>22.71027999</v>
      </c>
      <c r="D220" s="2">
        <v>22.71027999</v>
      </c>
      <c r="E220" s="2">
        <v>1.5561975593237927</v>
      </c>
      <c r="F220" s="2">
        <v>6</v>
      </c>
      <c r="G220" s="3">
        <v>4.7924755007298927</v>
      </c>
    </row>
    <row r="221" spans="1:7" x14ac:dyDescent="0.25">
      <c r="A221" s="2">
        <v>2013</v>
      </c>
      <c r="B221" s="2" t="s">
        <v>342</v>
      </c>
      <c r="C221" s="2">
        <v>22.71027999</v>
      </c>
      <c r="D221" s="2">
        <v>22.71027999</v>
      </c>
      <c r="E221" s="2">
        <v>1.953162478469197</v>
      </c>
      <c r="F221" s="2">
        <v>6</v>
      </c>
      <c r="G221" s="3">
        <v>4.6258088340298924</v>
      </c>
    </row>
    <row r="222" spans="1:7" x14ac:dyDescent="0.25">
      <c r="A222" s="2">
        <v>2013</v>
      </c>
      <c r="B222" s="2" t="s">
        <v>343</v>
      </c>
      <c r="C222" s="2">
        <v>326.97344372999999</v>
      </c>
      <c r="D222" s="2">
        <v>326.97344372999999</v>
      </c>
      <c r="E222" s="2">
        <v>0.84441310922369939</v>
      </c>
      <c r="F222" s="2">
        <v>3</v>
      </c>
      <c r="G222" s="3">
        <v>2.516176680597846E-2</v>
      </c>
    </row>
    <row r="223" spans="1:7" x14ac:dyDescent="0.25">
      <c r="A223" s="2">
        <v>2013</v>
      </c>
      <c r="B223" s="2" t="s">
        <v>344</v>
      </c>
      <c r="C223" s="2">
        <v>326.97344372999999</v>
      </c>
      <c r="D223" s="2">
        <v>326.97344372999999</v>
      </c>
      <c r="E223" s="2">
        <v>0.84441310922369939</v>
      </c>
      <c r="F223" s="2">
        <v>3</v>
      </c>
      <c r="G223" s="3">
        <v>2.516176680597846E-2</v>
      </c>
    </row>
    <row r="224" spans="1:7" x14ac:dyDescent="0.25">
      <c r="A224" s="2">
        <v>2013</v>
      </c>
      <c r="B224" s="2" t="s">
        <v>345</v>
      </c>
      <c r="C224" s="2">
        <v>250.52109021999999</v>
      </c>
      <c r="D224" s="2">
        <v>250.52109021999999</v>
      </c>
      <c r="E224" s="2">
        <v>1.2546907585936566</v>
      </c>
      <c r="F224" s="2">
        <v>2</v>
      </c>
      <c r="G224" s="3">
        <v>6.6296435417241923</v>
      </c>
    </row>
    <row r="225" spans="1:7" x14ac:dyDescent="0.25">
      <c r="A225" s="2">
        <v>2013</v>
      </c>
      <c r="B225" s="2" t="s">
        <v>346</v>
      </c>
      <c r="C225" s="2">
        <v>180.60116732</v>
      </c>
      <c r="D225" s="2">
        <v>180.60116732</v>
      </c>
      <c r="E225" s="2">
        <v>0.84441310922369939</v>
      </c>
      <c r="F225" s="2">
        <v>3</v>
      </c>
      <c r="G225" s="3">
        <v>0.12580883402989229</v>
      </c>
    </row>
    <row r="226" spans="1:7" x14ac:dyDescent="0.25">
      <c r="A226" s="2">
        <v>2013</v>
      </c>
      <c r="B226" s="2" t="s">
        <v>347</v>
      </c>
      <c r="C226" s="2">
        <v>112.42036376999999</v>
      </c>
      <c r="D226" s="2">
        <v>112.42036376999999</v>
      </c>
      <c r="E226" s="2">
        <v>0.84441310922369939</v>
      </c>
      <c r="F226" s="2">
        <v>4</v>
      </c>
      <c r="G226" s="3">
        <v>2.516176680597846E-2</v>
      </c>
    </row>
    <row r="227" spans="1:7" x14ac:dyDescent="0.25">
      <c r="A227" s="2">
        <v>2013</v>
      </c>
      <c r="B227" s="2" t="s">
        <v>348</v>
      </c>
      <c r="C227" s="2">
        <v>496.69140666999999</v>
      </c>
      <c r="D227" s="2">
        <v>496.69140666999999</v>
      </c>
      <c r="E227" s="2">
        <v>0.84441310922369928</v>
      </c>
      <c r="F227" s="2">
        <v>4</v>
      </c>
      <c r="G227" s="3">
        <v>3.7742650208967693E-2</v>
      </c>
    </row>
    <row r="228" spans="1:7" x14ac:dyDescent="0.25">
      <c r="A228" s="2">
        <v>2013</v>
      </c>
      <c r="B228" s="2" t="s">
        <v>349</v>
      </c>
      <c r="C228" s="2">
        <v>203.92746052000001</v>
      </c>
      <c r="D228" s="2">
        <v>203.92746052000001</v>
      </c>
      <c r="E228" s="2">
        <v>0.84441310922369939</v>
      </c>
      <c r="F228" s="2">
        <v>3</v>
      </c>
      <c r="G228" s="3">
        <v>2.516176680597846E-2</v>
      </c>
    </row>
    <row r="229" spans="1:7" x14ac:dyDescent="0.25">
      <c r="A229" s="2">
        <v>2013</v>
      </c>
      <c r="B229" s="2" t="s">
        <v>350</v>
      </c>
      <c r="C229" s="2">
        <v>168.49043474999999</v>
      </c>
      <c r="D229" s="2">
        <v>168.49043474999999</v>
      </c>
      <c r="E229" s="2">
        <v>0.84441310922369939</v>
      </c>
      <c r="F229" s="2">
        <v>2</v>
      </c>
      <c r="G229" s="3">
        <v>1.258088340298923E-2</v>
      </c>
    </row>
    <row r="230" spans="1:7" x14ac:dyDescent="0.25">
      <c r="A230" s="2">
        <v>2013</v>
      </c>
      <c r="B230" s="2" t="s">
        <v>351</v>
      </c>
      <c r="C230" s="2">
        <v>342.83728982000002</v>
      </c>
      <c r="D230" s="2">
        <v>342.83728982000002</v>
      </c>
      <c r="E230" s="2">
        <v>0.84441310922369928</v>
      </c>
      <c r="F230" s="2">
        <v>1</v>
      </c>
      <c r="G230" s="3">
        <v>3.6423790900248068E-2</v>
      </c>
    </row>
    <row r="231" spans="1:7" x14ac:dyDescent="0.25">
      <c r="A231" s="2">
        <v>2013</v>
      </c>
      <c r="B231" s="2" t="s">
        <v>352</v>
      </c>
      <c r="C231" s="2">
        <v>100.99153751999999</v>
      </c>
      <c r="D231" s="2">
        <v>100.99153751999999</v>
      </c>
      <c r="E231" s="2">
        <v>0.84441310922369939</v>
      </c>
      <c r="F231" s="2">
        <v>1</v>
      </c>
      <c r="G231" s="3">
        <v>2.516176680597846E-2</v>
      </c>
    </row>
    <row r="232" spans="1:7" x14ac:dyDescent="0.25">
      <c r="A232" s="2">
        <v>2013</v>
      </c>
      <c r="B232" s="2" t="s">
        <v>353</v>
      </c>
      <c r="C232" s="2">
        <v>150.34523321</v>
      </c>
      <c r="D232" s="2">
        <v>150.34523321</v>
      </c>
      <c r="E232" s="2">
        <v>0.84441310922369939</v>
      </c>
      <c r="F232" s="2">
        <v>4</v>
      </c>
      <c r="G232" s="3">
        <v>1.258088340298923E-2</v>
      </c>
    </row>
    <row r="233" spans="1:7" x14ac:dyDescent="0.25">
      <c r="A233" s="2">
        <v>2013</v>
      </c>
      <c r="B233" s="2" t="s">
        <v>354</v>
      </c>
      <c r="C233" s="2">
        <v>133.21776539000001</v>
      </c>
      <c r="D233" s="2">
        <v>133.21776539000001</v>
      </c>
      <c r="E233" s="2">
        <v>0.84441310922369939</v>
      </c>
      <c r="F233" s="2">
        <v>4</v>
      </c>
      <c r="G233" s="3">
        <v>1.258088340298923E-2</v>
      </c>
    </row>
    <row r="234" spans="1:7" x14ac:dyDescent="0.25">
      <c r="A234" s="2">
        <v>2013</v>
      </c>
      <c r="B234" s="2" t="s">
        <v>355</v>
      </c>
      <c r="C234" s="2">
        <v>133.21776539000001</v>
      </c>
      <c r="D234" s="2">
        <v>133.21776539000001</v>
      </c>
      <c r="E234" s="2">
        <v>0.84441310922369939</v>
      </c>
      <c r="F234" s="2">
        <v>4</v>
      </c>
      <c r="G234" s="3">
        <v>0.12580883402989229</v>
      </c>
    </row>
    <row r="235" spans="1:7" x14ac:dyDescent="0.25">
      <c r="A235" s="2">
        <v>2013</v>
      </c>
      <c r="B235" s="2" t="s">
        <v>356</v>
      </c>
      <c r="C235" s="2">
        <v>141.19633383999999</v>
      </c>
      <c r="D235" s="2">
        <v>141.19633383999999</v>
      </c>
      <c r="E235" s="2">
        <v>0.84441310922369939</v>
      </c>
      <c r="F235" s="2">
        <v>3</v>
      </c>
      <c r="G235" s="3">
        <v>2.516176680597846E-2</v>
      </c>
    </row>
    <row r="236" spans="1:7" x14ac:dyDescent="0.25">
      <c r="A236" s="2">
        <v>2013</v>
      </c>
      <c r="B236" s="2" t="s">
        <v>357</v>
      </c>
      <c r="C236" s="2">
        <v>160.08167657000001</v>
      </c>
      <c r="D236" s="2">
        <v>160.08167657000001</v>
      </c>
      <c r="E236" s="2">
        <v>0.84441310922369928</v>
      </c>
      <c r="F236" s="2">
        <v>4</v>
      </c>
      <c r="G236" s="3">
        <v>3.7742650208967693E-2</v>
      </c>
    </row>
    <row r="237" spans="1:7" x14ac:dyDescent="0.25">
      <c r="A237" s="2">
        <v>2013</v>
      </c>
      <c r="B237" s="2" t="s">
        <v>358</v>
      </c>
      <c r="C237" s="2">
        <v>447.73004162000001</v>
      </c>
      <c r="D237" s="2">
        <v>447.73004162000001</v>
      </c>
      <c r="E237" s="2">
        <v>0.84441310922369939</v>
      </c>
      <c r="F237" s="2">
        <v>2</v>
      </c>
      <c r="G237" s="3">
        <v>2.516176680597846E-2</v>
      </c>
    </row>
    <row r="238" spans="1:7" x14ac:dyDescent="0.25">
      <c r="A238" s="2">
        <v>2013</v>
      </c>
      <c r="B238" s="2" t="s">
        <v>359</v>
      </c>
      <c r="C238" s="2">
        <v>273.91315091000001</v>
      </c>
      <c r="D238" s="2">
        <v>273.91315091000001</v>
      </c>
      <c r="E238" s="2">
        <v>0.84441310922369939</v>
      </c>
      <c r="F238" s="2">
        <v>1</v>
      </c>
      <c r="G238" s="3">
        <v>0.25161766805978458</v>
      </c>
    </row>
    <row r="239" spans="1:7" x14ac:dyDescent="0.25">
      <c r="A239" s="2">
        <v>2013</v>
      </c>
      <c r="B239" s="2" t="s">
        <v>360</v>
      </c>
      <c r="C239" s="2">
        <v>273.91315091000001</v>
      </c>
      <c r="D239" s="2">
        <v>273.91315091000001</v>
      </c>
      <c r="E239" s="2">
        <v>0.84441310922369939</v>
      </c>
      <c r="F239" s="2">
        <v>1</v>
      </c>
      <c r="G239" s="3">
        <v>6.2904417014946146E-2</v>
      </c>
    </row>
    <row r="240" spans="1:7" x14ac:dyDescent="0.25">
      <c r="A240" s="2">
        <v>2013</v>
      </c>
      <c r="B240" s="2" t="s">
        <v>361</v>
      </c>
      <c r="C240" s="2">
        <v>447.73004162000001</v>
      </c>
      <c r="D240" s="2">
        <v>447.73004162000001</v>
      </c>
      <c r="E240" s="2">
        <v>0.84441310922369928</v>
      </c>
      <c r="F240" s="2">
        <v>2</v>
      </c>
      <c r="G240" s="3">
        <v>3.7742650208967693E-2</v>
      </c>
    </row>
    <row r="241" spans="1:7" x14ac:dyDescent="0.25">
      <c r="A241" s="2">
        <v>2013</v>
      </c>
      <c r="B241" s="2" t="s">
        <v>362</v>
      </c>
      <c r="C241" s="2">
        <v>209.65205187999999</v>
      </c>
      <c r="D241" s="2">
        <v>209.65205187999999</v>
      </c>
      <c r="E241" s="2">
        <v>0.84441310922369939</v>
      </c>
      <c r="F241" s="2">
        <v>2</v>
      </c>
      <c r="G241" s="3">
        <v>2.516176680597846E-2</v>
      </c>
    </row>
    <row r="242" spans="1:7" x14ac:dyDescent="0.25">
      <c r="A242" s="2">
        <v>2013</v>
      </c>
      <c r="B242" s="2" t="s">
        <v>363</v>
      </c>
      <c r="C242" s="2">
        <v>323.40268228999997</v>
      </c>
      <c r="D242" s="2">
        <v>323.40268228999997</v>
      </c>
      <c r="E242" s="2">
        <v>0.84441310922369939</v>
      </c>
      <c r="F242" s="2">
        <v>5</v>
      </c>
      <c r="G242" s="3">
        <v>2.516176680597846E-2</v>
      </c>
    </row>
    <row r="243" spans="1:7" x14ac:dyDescent="0.25">
      <c r="A243" s="2">
        <v>2013</v>
      </c>
      <c r="B243" s="2" t="s">
        <v>1892</v>
      </c>
      <c r="C243" s="2">
        <v>168.03339983000001</v>
      </c>
      <c r="D243" s="2">
        <v>168.03339983000001</v>
      </c>
      <c r="E243" s="2">
        <v>0.84441310922369939</v>
      </c>
      <c r="F243" s="2">
        <v>2</v>
      </c>
      <c r="G243" s="3">
        <v>2.516176680597846E-2</v>
      </c>
    </row>
    <row r="244" spans="1:7" x14ac:dyDescent="0.25">
      <c r="A244" s="2">
        <v>2013</v>
      </c>
      <c r="B244" s="2" t="s">
        <v>364</v>
      </c>
      <c r="C244" s="2">
        <v>196.40475153</v>
      </c>
      <c r="D244" s="2">
        <v>196.40475153</v>
      </c>
      <c r="E244" s="2">
        <v>0.84441310922369939</v>
      </c>
      <c r="F244" s="2">
        <v>3</v>
      </c>
      <c r="G244" s="3">
        <v>1.258088340298923E-2</v>
      </c>
    </row>
    <row r="245" spans="1:7" x14ac:dyDescent="0.25">
      <c r="A245" s="2">
        <v>2013</v>
      </c>
      <c r="B245" s="2" t="s">
        <v>365</v>
      </c>
      <c r="C245" s="2">
        <v>65.078903917999995</v>
      </c>
      <c r="D245" s="2">
        <v>65.078903917999995</v>
      </c>
      <c r="E245" s="2">
        <v>1.3908650096758435</v>
      </c>
      <c r="F245" s="2">
        <v>4</v>
      </c>
      <c r="G245" s="3">
        <v>6.4332415326149466</v>
      </c>
    </row>
    <row r="246" spans="1:7" x14ac:dyDescent="0.25">
      <c r="A246" s="2">
        <v>2013</v>
      </c>
      <c r="B246" s="2" t="s">
        <v>366</v>
      </c>
      <c r="C246" s="2">
        <v>540.13368533000005</v>
      </c>
      <c r="D246" s="2">
        <v>540.13368533000005</v>
      </c>
      <c r="E246" s="2">
        <v>0.84441310922369939</v>
      </c>
      <c r="F246" s="2">
        <v>4</v>
      </c>
      <c r="G246" s="3">
        <v>1.258088340298923E-2</v>
      </c>
    </row>
    <row r="247" spans="1:7" x14ac:dyDescent="0.25">
      <c r="A247" s="2">
        <v>2013</v>
      </c>
      <c r="B247" s="2" t="s">
        <v>367</v>
      </c>
      <c r="C247" s="2">
        <v>255.38782301000001</v>
      </c>
      <c r="D247" s="2">
        <v>255.38782301000001</v>
      </c>
      <c r="E247" s="2">
        <v>1.6690220816025017</v>
      </c>
      <c r="F247" s="2">
        <v>6</v>
      </c>
      <c r="G247" s="3">
        <v>3.3429711964597844</v>
      </c>
    </row>
    <row r="248" spans="1:7" x14ac:dyDescent="0.25">
      <c r="A248" s="2">
        <v>2013</v>
      </c>
      <c r="B248" s="2" t="s">
        <v>368</v>
      </c>
      <c r="C248" s="2">
        <v>39.413192780000003</v>
      </c>
      <c r="D248" s="2">
        <v>39.413192780000003</v>
      </c>
      <c r="E248" s="2">
        <v>1.2733096484701092</v>
      </c>
      <c r="F248" s="2">
        <v>12</v>
      </c>
      <c r="G248" s="3">
        <v>21.968686721626902</v>
      </c>
    </row>
    <row r="249" spans="1:7" x14ac:dyDescent="0.25">
      <c r="A249" s="2">
        <v>2013</v>
      </c>
      <c r="B249" s="2" t="s">
        <v>369</v>
      </c>
      <c r="C249" s="2">
        <v>203.62656688000001</v>
      </c>
      <c r="D249" s="2">
        <v>203.62656688000001</v>
      </c>
      <c r="E249" s="2">
        <v>0.84441310922369928</v>
      </c>
      <c r="F249" s="2">
        <v>4</v>
      </c>
      <c r="G249" s="3">
        <v>0.30194120167174154</v>
      </c>
    </row>
    <row r="250" spans="1:7" x14ac:dyDescent="0.25">
      <c r="A250" s="2">
        <v>2013</v>
      </c>
      <c r="B250" s="2" t="s">
        <v>370</v>
      </c>
      <c r="C250" s="2">
        <v>157.83409259999999</v>
      </c>
      <c r="D250" s="2">
        <v>157.83409259999999</v>
      </c>
      <c r="E250" s="2">
        <v>0.84441310922369939</v>
      </c>
      <c r="F250" s="2">
        <v>6</v>
      </c>
      <c r="G250" s="3">
        <v>0.37742650208967687</v>
      </c>
    </row>
    <row r="251" spans="1:7" x14ac:dyDescent="0.25">
      <c r="A251" s="2">
        <v>2013</v>
      </c>
      <c r="B251" s="2" t="s">
        <v>371</v>
      </c>
      <c r="C251" s="2">
        <v>215.57192501</v>
      </c>
      <c r="D251" s="2">
        <v>215.57192501</v>
      </c>
      <c r="E251" s="2">
        <v>0.84441310922369939</v>
      </c>
      <c r="F251" s="2">
        <v>3</v>
      </c>
      <c r="G251" s="3">
        <v>1.258088340298923E-2</v>
      </c>
    </row>
    <row r="252" spans="1:7" x14ac:dyDescent="0.25">
      <c r="A252" s="2">
        <v>2013</v>
      </c>
      <c r="B252" s="2" t="s">
        <v>372</v>
      </c>
      <c r="C252" s="2">
        <v>510.61546694999998</v>
      </c>
      <c r="D252" s="2">
        <v>510.61546694999998</v>
      </c>
      <c r="E252" s="2">
        <v>0.84441310922369939</v>
      </c>
      <c r="F252" s="2">
        <v>3</v>
      </c>
      <c r="G252" s="3">
        <v>5.0323533611956919E-2</v>
      </c>
    </row>
    <row r="253" spans="1:7" x14ac:dyDescent="0.25">
      <c r="A253" s="2">
        <v>2013</v>
      </c>
      <c r="B253" s="2" t="s">
        <v>373</v>
      </c>
      <c r="C253" s="2">
        <v>193.38874347999999</v>
      </c>
      <c r="D253" s="2">
        <v>193.38874347999999</v>
      </c>
      <c r="E253" s="2">
        <v>0.84441310922369939</v>
      </c>
      <c r="F253" s="2">
        <v>4</v>
      </c>
      <c r="G253" s="3">
        <v>2.516176680597846E-2</v>
      </c>
    </row>
    <row r="254" spans="1:7" x14ac:dyDescent="0.25">
      <c r="A254" s="2">
        <v>2013</v>
      </c>
      <c r="B254" s="2" t="s">
        <v>374</v>
      </c>
      <c r="C254" s="2">
        <v>193.38874347999999</v>
      </c>
      <c r="D254" s="2">
        <v>193.38874347999999</v>
      </c>
      <c r="E254" s="2">
        <v>0.93696461429055045</v>
      </c>
      <c r="F254" s="2">
        <v>2</v>
      </c>
      <c r="G254" s="3">
        <v>8.0029646568999997</v>
      </c>
    </row>
    <row r="255" spans="1:7" x14ac:dyDescent="0.25">
      <c r="A255" s="2">
        <v>2013</v>
      </c>
      <c r="B255" s="2" t="s">
        <v>375</v>
      </c>
      <c r="C255" s="2">
        <v>296.44385718000001</v>
      </c>
      <c r="D255" s="2">
        <v>296.44385718000001</v>
      </c>
      <c r="E255" s="2">
        <v>0.84441310922369928</v>
      </c>
      <c r="F255" s="2">
        <v>1</v>
      </c>
      <c r="G255" s="3">
        <v>7.5485300417935386E-2</v>
      </c>
    </row>
    <row r="256" spans="1:7" x14ac:dyDescent="0.25">
      <c r="A256" s="2">
        <v>2013</v>
      </c>
      <c r="B256" s="2" t="s">
        <v>1893</v>
      </c>
      <c r="C256" s="2">
        <v>296.44385718000001</v>
      </c>
      <c r="D256" s="2">
        <v>296.44385718000001</v>
      </c>
      <c r="E256" s="2">
        <v>0.84441310922369939</v>
      </c>
      <c r="F256" s="2">
        <v>2</v>
      </c>
      <c r="G256" s="3">
        <v>1.258088340298923E-2</v>
      </c>
    </row>
    <row r="257" spans="1:7" x14ac:dyDescent="0.25">
      <c r="A257" s="2">
        <v>2013</v>
      </c>
      <c r="B257" s="2" t="s">
        <v>376</v>
      </c>
      <c r="C257" s="2">
        <v>1532.2391588999999</v>
      </c>
      <c r="D257" s="2">
        <v>1532.2391588999999</v>
      </c>
      <c r="E257" s="2">
        <v>0.84441310922369939</v>
      </c>
      <c r="F257" s="2">
        <v>3</v>
      </c>
      <c r="G257" s="3">
        <v>0.18871325104483844</v>
      </c>
    </row>
    <row r="258" spans="1:7" x14ac:dyDescent="0.25">
      <c r="A258" s="2">
        <v>2013</v>
      </c>
      <c r="B258" s="2" t="s">
        <v>377</v>
      </c>
      <c r="C258" s="2">
        <v>206.33267848</v>
      </c>
      <c r="D258" s="2">
        <v>206.33267848</v>
      </c>
      <c r="E258" s="2">
        <v>0.84441310922369939</v>
      </c>
      <c r="F258" s="2">
        <v>6</v>
      </c>
      <c r="G258" s="3">
        <v>0.25161766805978458</v>
      </c>
    </row>
    <row r="259" spans="1:7" x14ac:dyDescent="0.25">
      <c r="A259" s="2">
        <v>2013</v>
      </c>
      <c r="B259" s="2" t="s">
        <v>378</v>
      </c>
      <c r="C259" s="2">
        <v>444.67772015000003</v>
      </c>
      <c r="D259" s="2">
        <v>444.67772015000003</v>
      </c>
      <c r="E259" s="2">
        <v>0.84441310922369939</v>
      </c>
      <c r="F259" s="2">
        <v>5</v>
      </c>
      <c r="G259" s="3">
        <v>2.516176680597846E-2</v>
      </c>
    </row>
    <row r="260" spans="1:7" x14ac:dyDescent="0.25">
      <c r="A260" s="2">
        <v>2013</v>
      </c>
      <c r="B260" s="2" t="s">
        <v>379</v>
      </c>
      <c r="C260" s="2">
        <v>240.38197015</v>
      </c>
      <c r="D260" s="2">
        <v>240.38197015</v>
      </c>
      <c r="E260" s="2">
        <v>0.84441310922369939</v>
      </c>
      <c r="F260" s="2">
        <v>2</v>
      </c>
      <c r="G260" s="3">
        <v>5.0323533611956919E-2</v>
      </c>
    </row>
    <row r="261" spans="1:7" x14ac:dyDescent="0.25">
      <c r="A261" s="2">
        <v>2013</v>
      </c>
      <c r="B261" s="2" t="s">
        <v>380</v>
      </c>
      <c r="C261" s="2">
        <v>172.28338682</v>
      </c>
      <c r="D261" s="2">
        <v>172.28338682</v>
      </c>
      <c r="E261" s="2">
        <v>0.84441310922369928</v>
      </c>
      <c r="F261" s="2">
        <v>4</v>
      </c>
      <c r="G261" s="3">
        <v>3.7742650208967693E-2</v>
      </c>
    </row>
    <row r="262" spans="1:7" x14ac:dyDescent="0.25">
      <c r="A262" s="2">
        <v>2013</v>
      </c>
      <c r="B262" s="2" t="s">
        <v>381</v>
      </c>
      <c r="C262" s="2">
        <v>241.23939424</v>
      </c>
      <c r="D262" s="2">
        <v>241.23939424</v>
      </c>
      <c r="E262" s="2">
        <v>0.84441310922369939</v>
      </c>
      <c r="F262" s="2">
        <v>1</v>
      </c>
      <c r="G262" s="3">
        <v>2.516176680597846E-2</v>
      </c>
    </row>
    <row r="263" spans="1:7" x14ac:dyDescent="0.25">
      <c r="A263" s="2">
        <v>2013</v>
      </c>
      <c r="B263" s="2" t="s">
        <v>382</v>
      </c>
      <c r="C263" s="2">
        <v>1114.1008657</v>
      </c>
      <c r="D263" s="2">
        <v>1114.1008657</v>
      </c>
      <c r="E263" s="2">
        <v>0.84441310922369939</v>
      </c>
      <c r="F263" s="2">
        <v>2</v>
      </c>
      <c r="G263" s="3">
        <v>1.258088340298923E-2</v>
      </c>
    </row>
    <row r="264" spans="1:7" x14ac:dyDescent="0.25">
      <c r="A264" s="2">
        <v>2013</v>
      </c>
      <c r="B264" s="2" t="s">
        <v>383</v>
      </c>
      <c r="C264" s="2">
        <v>1035.1639637999999</v>
      </c>
      <c r="D264" s="2">
        <v>1035.1639637999999</v>
      </c>
      <c r="E264" s="2">
        <v>0.84441310922369939</v>
      </c>
      <c r="F264" s="2">
        <v>4</v>
      </c>
      <c r="G264" s="3">
        <v>2.516176680597846E-2</v>
      </c>
    </row>
    <row r="265" spans="1:7" x14ac:dyDescent="0.25">
      <c r="A265" s="2">
        <v>2013</v>
      </c>
      <c r="B265" s="2" t="s">
        <v>384</v>
      </c>
      <c r="C265" s="2">
        <v>470.28145984000002</v>
      </c>
      <c r="D265" s="2">
        <v>470.28145984000002</v>
      </c>
      <c r="E265" s="2">
        <v>0.84441310922369939</v>
      </c>
      <c r="F265" s="2">
        <v>1</v>
      </c>
      <c r="G265" s="3">
        <v>1.258088340298923E-2</v>
      </c>
    </row>
    <row r="266" spans="1:7" x14ac:dyDescent="0.25">
      <c r="A266" s="2">
        <v>2013</v>
      </c>
      <c r="B266" s="2" t="s">
        <v>385</v>
      </c>
      <c r="C266" s="2">
        <v>176.05597152999999</v>
      </c>
      <c r="D266" s="2">
        <v>176.05597152999999</v>
      </c>
      <c r="E266" s="2">
        <v>0.84441310922369939</v>
      </c>
      <c r="F266" s="2">
        <v>2</v>
      </c>
      <c r="G266" s="3">
        <v>2.516176680597846E-2</v>
      </c>
    </row>
    <row r="267" spans="1:7" x14ac:dyDescent="0.25">
      <c r="A267" s="2">
        <v>2013</v>
      </c>
      <c r="B267" s="2" t="s">
        <v>386</v>
      </c>
      <c r="C267" s="2">
        <v>190.09557724000001</v>
      </c>
      <c r="D267" s="2">
        <v>190.09557724000001</v>
      </c>
      <c r="E267" s="2">
        <v>0.84441310922369928</v>
      </c>
      <c r="F267" s="2">
        <v>1</v>
      </c>
      <c r="G267" s="3">
        <v>2.5270692203935227E-2</v>
      </c>
    </row>
    <row r="268" spans="1:7" x14ac:dyDescent="0.25">
      <c r="A268" s="2">
        <v>2013</v>
      </c>
      <c r="B268" s="2" t="s">
        <v>387</v>
      </c>
      <c r="C268" s="2">
        <v>576.86246940000001</v>
      </c>
      <c r="D268" s="2">
        <v>576.86246940000001</v>
      </c>
      <c r="E268" s="2">
        <v>0.84441310922369939</v>
      </c>
      <c r="F268" s="2">
        <v>3</v>
      </c>
      <c r="G268" s="3">
        <v>2.516176680597846E-2</v>
      </c>
    </row>
    <row r="269" spans="1:7" x14ac:dyDescent="0.25">
      <c r="A269" s="2">
        <v>2013</v>
      </c>
      <c r="B269" s="2" t="s">
        <v>388</v>
      </c>
      <c r="C269" s="2">
        <v>215.16693549999999</v>
      </c>
      <c r="D269" s="2">
        <v>215.16693549999999</v>
      </c>
      <c r="E269" s="2">
        <v>0.84441310922369939</v>
      </c>
      <c r="F269" s="2">
        <v>3</v>
      </c>
      <c r="G269" s="3">
        <v>1.258088340298923E-2</v>
      </c>
    </row>
    <row r="270" spans="1:7" x14ac:dyDescent="0.25">
      <c r="A270" s="2">
        <v>2013</v>
      </c>
      <c r="B270" s="2" t="s">
        <v>389</v>
      </c>
      <c r="C270" s="2">
        <v>141.17884749000001</v>
      </c>
      <c r="D270" s="2">
        <v>141.17884749000001</v>
      </c>
      <c r="E270" s="2">
        <v>0.84441310922369939</v>
      </c>
      <c r="F270" s="2">
        <v>2</v>
      </c>
      <c r="G270" s="3">
        <v>1.258088340298923E-2</v>
      </c>
    </row>
    <row r="271" spans="1:7" x14ac:dyDescent="0.25">
      <c r="A271" s="2">
        <v>2013</v>
      </c>
      <c r="B271" s="2" t="s">
        <v>390</v>
      </c>
      <c r="C271" s="2">
        <v>735.14188618000003</v>
      </c>
      <c r="D271" s="2">
        <v>735.14188618000003</v>
      </c>
      <c r="E271" s="2">
        <v>2.0943914908553625</v>
      </c>
      <c r="F271" s="2">
        <v>2</v>
      </c>
      <c r="G271" s="3">
        <v>1.0018396889000001</v>
      </c>
    </row>
    <row r="272" spans="1:7" x14ac:dyDescent="0.25">
      <c r="A272" s="2">
        <v>2013</v>
      </c>
      <c r="B272" s="2" t="s">
        <v>391</v>
      </c>
      <c r="C272" s="2">
        <v>37.942130616</v>
      </c>
      <c r="D272" s="2">
        <v>37.942130616</v>
      </c>
      <c r="E272" s="2">
        <v>0.84441310922369939</v>
      </c>
      <c r="F272" s="2">
        <v>2</v>
      </c>
      <c r="G272" s="3">
        <v>1.258088340298923E-2</v>
      </c>
    </row>
    <row r="273" spans="1:7" x14ac:dyDescent="0.25">
      <c r="A273" s="2">
        <v>2013</v>
      </c>
      <c r="B273" s="2" t="s">
        <v>392</v>
      </c>
      <c r="C273" s="2">
        <v>37.942130616</v>
      </c>
      <c r="D273" s="2">
        <v>37.942130616</v>
      </c>
      <c r="E273" s="2">
        <v>0.84441310922369928</v>
      </c>
      <c r="F273" s="2">
        <v>2</v>
      </c>
      <c r="G273" s="3">
        <v>3.7742650208967693E-2</v>
      </c>
    </row>
    <row r="274" spans="1:7" x14ac:dyDescent="0.25">
      <c r="A274" s="2">
        <v>2013</v>
      </c>
      <c r="B274" s="2" t="s">
        <v>393</v>
      </c>
      <c r="C274" s="2">
        <v>101.21006294999999</v>
      </c>
      <c r="D274" s="2">
        <v>101.21006294999999</v>
      </c>
      <c r="E274" s="2">
        <v>0.84441310922369928</v>
      </c>
      <c r="F274" s="2">
        <v>1</v>
      </c>
      <c r="G274" s="3">
        <v>3.7742650208967693E-2</v>
      </c>
    </row>
    <row r="275" spans="1:7" x14ac:dyDescent="0.25">
      <c r="A275" s="2">
        <v>2013</v>
      </c>
      <c r="B275" s="2" t="s">
        <v>433</v>
      </c>
      <c r="C275" s="2">
        <v>149.49420183000001</v>
      </c>
      <c r="D275" s="2">
        <v>149.49420183000001</v>
      </c>
      <c r="E275" s="2">
        <v>0.84441310922369928</v>
      </c>
      <c r="F275" s="2">
        <v>4</v>
      </c>
      <c r="G275" s="3">
        <v>0.13838971743288153</v>
      </c>
    </row>
    <row r="276" spans="1:7" x14ac:dyDescent="0.25">
      <c r="A276" s="2">
        <v>2013</v>
      </c>
      <c r="B276" s="2" t="s">
        <v>434</v>
      </c>
      <c r="C276" s="2">
        <v>721.31033387000002</v>
      </c>
      <c r="D276" s="2">
        <v>721.31033387000002</v>
      </c>
      <c r="E276" s="2">
        <v>0.84441310922369939</v>
      </c>
      <c r="F276" s="2">
        <v>4</v>
      </c>
      <c r="G276" s="3">
        <v>2.516176680597846E-2</v>
      </c>
    </row>
    <row r="277" spans="1:7" x14ac:dyDescent="0.25">
      <c r="A277" s="2">
        <v>2013</v>
      </c>
      <c r="B277" s="2" t="s">
        <v>435</v>
      </c>
      <c r="C277" s="2">
        <v>721.31033387000002</v>
      </c>
      <c r="D277" s="2">
        <v>721.31033387000002</v>
      </c>
      <c r="E277" s="2">
        <v>0.84441310922369939</v>
      </c>
      <c r="F277" s="2">
        <v>3</v>
      </c>
      <c r="G277" s="3">
        <v>5.0323533611956919E-2</v>
      </c>
    </row>
    <row r="278" spans="1:7" x14ac:dyDescent="0.25">
      <c r="A278" s="2">
        <v>2013</v>
      </c>
      <c r="B278" s="2" t="s">
        <v>436</v>
      </c>
      <c r="C278" s="2">
        <v>51.242677137999998</v>
      </c>
      <c r="D278" s="2">
        <v>51.242677137999998</v>
      </c>
      <c r="E278" s="2">
        <v>1.3418990202816499</v>
      </c>
      <c r="F278" s="2">
        <v>36</v>
      </c>
      <c r="G278" s="3">
        <v>30.176132367641848</v>
      </c>
    </row>
    <row r="279" spans="1:7" x14ac:dyDescent="0.25">
      <c r="A279" s="2">
        <v>2013</v>
      </c>
      <c r="B279" s="2" t="s">
        <v>437</v>
      </c>
      <c r="C279" s="2">
        <v>211.99782368000001</v>
      </c>
      <c r="D279" s="2">
        <v>211.99782368000001</v>
      </c>
      <c r="E279" s="2">
        <v>0.84441310922369928</v>
      </c>
      <c r="F279" s="2">
        <v>9</v>
      </c>
      <c r="G279" s="3">
        <v>0.15097060083587077</v>
      </c>
    </row>
    <row r="280" spans="1:7" x14ac:dyDescent="0.25">
      <c r="A280" s="2">
        <v>2013</v>
      </c>
      <c r="B280" s="2" t="s">
        <v>438</v>
      </c>
      <c r="C280" s="2">
        <v>218.04441987000001</v>
      </c>
      <c r="D280" s="2">
        <v>218.04441987000001</v>
      </c>
      <c r="E280" s="2">
        <v>0.84441310922369928</v>
      </c>
      <c r="F280" s="2">
        <v>4</v>
      </c>
      <c r="G280" s="3">
        <v>7.5485300417935386E-2</v>
      </c>
    </row>
    <row r="281" spans="1:7" x14ac:dyDescent="0.25">
      <c r="A281" s="2">
        <v>2013</v>
      </c>
      <c r="B281" s="2" t="s">
        <v>439</v>
      </c>
      <c r="C281" s="2">
        <v>176.06928664</v>
      </c>
      <c r="D281" s="2">
        <v>176.06928664</v>
      </c>
      <c r="E281" s="2">
        <v>0.84441310922369939</v>
      </c>
      <c r="F281" s="2">
        <v>4</v>
      </c>
      <c r="G281" s="3">
        <v>1.258088340298923E-2</v>
      </c>
    </row>
    <row r="282" spans="1:7" x14ac:dyDescent="0.25">
      <c r="A282" s="2">
        <v>2013</v>
      </c>
      <c r="B282" s="2" t="s">
        <v>440</v>
      </c>
      <c r="C282" s="2">
        <v>176.06928664</v>
      </c>
      <c r="D282" s="2">
        <v>176.06928664</v>
      </c>
      <c r="E282" s="2">
        <v>0.84441310922369939</v>
      </c>
      <c r="F282" s="2">
        <v>3</v>
      </c>
      <c r="G282" s="3">
        <v>1.258088340298923E-2</v>
      </c>
    </row>
    <row r="283" spans="1:7" x14ac:dyDescent="0.25">
      <c r="A283" s="2">
        <v>2013</v>
      </c>
      <c r="B283" s="2" t="s">
        <v>441</v>
      </c>
      <c r="C283" s="2">
        <v>176.06928664</v>
      </c>
      <c r="D283" s="2">
        <v>176.06928664</v>
      </c>
      <c r="E283" s="2">
        <v>0.84441310922369939</v>
      </c>
      <c r="F283" s="2">
        <v>25</v>
      </c>
      <c r="G283" s="3">
        <v>0.37742650208967687</v>
      </c>
    </row>
    <row r="284" spans="1:7" x14ac:dyDescent="0.25">
      <c r="A284" s="2">
        <v>2013</v>
      </c>
      <c r="B284" s="2" t="s">
        <v>442</v>
      </c>
      <c r="C284" s="2">
        <v>107.79387019000001</v>
      </c>
      <c r="D284" s="2">
        <v>107.79387019000001</v>
      </c>
      <c r="E284" s="2">
        <v>0.84441310922369939</v>
      </c>
      <c r="F284" s="2">
        <v>3</v>
      </c>
      <c r="G284" s="3">
        <v>0.25161766805978458</v>
      </c>
    </row>
    <row r="285" spans="1:7" x14ac:dyDescent="0.25">
      <c r="A285" s="2">
        <v>2013</v>
      </c>
      <c r="B285" s="2" t="s">
        <v>443</v>
      </c>
      <c r="C285" s="2">
        <v>124.67115866</v>
      </c>
      <c r="D285" s="2">
        <v>124.67115866</v>
      </c>
      <c r="E285" s="2">
        <v>0.84441310922369928</v>
      </c>
      <c r="F285" s="2">
        <v>3</v>
      </c>
      <c r="G285" s="3">
        <v>3.7742650208967693E-2</v>
      </c>
    </row>
    <row r="286" spans="1:7" x14ac:dyDescent="0.25">
      <c r="A286" s="2">
        <v>2013</v>
      </c>
      <c r="B286" s="2" t="s">
        <v>444</v>
      </c>
      <c r="C286" s="2">
        <v>171.24759639999999</v>
      </c>
      <c r="D286" s="2">
        <v>171.24759639999999</v>
      </c>
      <c r="E286" s="2">
        <v>0.84441310922369939</v>
      </c>
      <c r="F286" s="2">
        <v>12</v>
      </c>
      <c r="G286" s="3">
        <v>0.12580883402989229</v>
      </c>
    </row>
    <row r="287" spans="1:7" x14ac:dyDescent="0.25">
      <c r="A287" s="2">
        <v>2013</v>
      </c>
      <c r="B287" s="2" t="s">
        <v>445</v>
      </c>
      <c r="C287" s="2">
        <v>171.24759639999999</v>
      </c>
      <c r="D287" s="2">
        <v>171.24759639999999</v>
      </c>
      <c r="E287" s="2">
        <v>0.84441310922369939</v>
      </c>
      <c r="F287" s="2">
        <v>2</v>
      </c>
      <c r="G287" s="3">
        <v>1.258088340298923E-2</v>
      </c>
    </row>
    <row r="288" spans="1:7" x14ac:dyDescent="0.25">
      <c r="A288" s="2">
        <v>2013</v>
      </c>
      <c r="B288" s="2" t="s">
        <v>446</v>
      </c>
      <c r="C288" s="2">
        <v>258.35621677</v>
      </c>
      <c r="D288" s="2">
        <v>258.35621677</v>
      </c>
      <c r="E288" s="2">
        <v>0.84441310922369928</v>
      </c>
      <c r="F288" s="2">
        <v>2</v>
      </c>
      <c r="G288" s="3">
        <v>3.7742650208967693E-2</v>
      </c>
    </row>
    <row r="289" spans="1:7" x14ac:dyDescent="0.25">
      <c r="A289" s="2">
        <v>2013</v>
      </c>
      <c r="B289" s="2" t="s">
        <v>447</v>
      </c>
      <c r="C289" s="2">
        <v>258.35621677</v>
      </c>
      <c r="D289" s="2">
        <v>258.35621677</v>
      </c>
      <c r="E289" s="2">
        <v>0.84441310922369939</v>
      </c>
      <c r="F289" s="2">
        <v>2</v>
      </c>
      <c r="G289" s="3">
        <v>0.10064706722391384</v>
      </c>
    </row>
    <row r="290" spans="1:7" x14ac:dyDescent="0.25">
      <c r="A290" s="2">
        <v>2013</v>
      </c>
      <c r="B290" s="2" t="s">
        <v>448</v>
      </c>
      <c r="C290" s="2">
        <v>258.35621677</v>
      </c>
      <c r="D290" s="2">
        <v>258.35621677</v>
      </c>
      <c r="E290" s="2">
        <v>0.84441310922369939</v>
      </c>
      <c r="F290" s="2">
        <v>4</v>
      </c>
      <c r="G290" s="3">
        <v>6.2904417014946146E-2</v>
      </c>
    </row>
    <row r="291" spans="1:7" x14ac:dyDescent="0.25">
      <c r="A291" s="2">
        <v>2013</v>
      </c>
      <c r="B291" s="2" t="s">
        <v>449</v>
      </c>
      <c r="C291" s="2">
        <v>258.35621677</v>
      </c>
      <c r="D291" s="2">
        <v>258.35621677</v>
      </c>
      <c r="E291" s="2">
        <v>2.0489298372206957</v>
      </c>
      <c r="F291" s="2">
        <v>4</v>
      </c>
      <c r="G291" s="3">
        <v>2.0754853004179354</v>
      </c>
    </row>
    <row r="292" spans="1:7" x14ac:dyDescent="0.25">
      <c r="A292" s="2">
        <v>2013</v>
      </c>
      <c r="B292" s="2" t="s">
        <v>450</v>
      </c>
      <c r="C292" s="2">
        <v>258.35621677</v>
      </c>
      <c r="D292" s="2">
        <v>258.35621677</v>
      </c>
      <c r="E292" s="2">
        <v>0.84441310922369939</v>
      </c>
      <c r="F292" s="2">
        <v>3</v>
      </c>
      <c r="G292" s="3">
        <v>2.516176680597846E-2</v>
      </c>
    </row>
    <row r="293" spans="1:7" x14ac:dyDescent="0.25">
      <c r="A293" s="2">
        <v>2013</v>
      </c>
      <c r="B293" s="2" t="s">
        <v>451</v>
      </c>
      <c r="C293" s="2">
        <v>258.35621677</v>
      </c>
      <c r="D293" s="2">
        <v>258.35621677</v>
      </c>
      <c r="E293" s="2">
        <v>0.84441310922369939</v>
      </c>
      <c r="F293" s="2">
        <v>4</v>
      </c>
      <c r="G293" s="3">
        <v>2.516176680597846E-2</v>
      </c>
    </row>
    <row r="294" spans="1:7" x14ac:dyDescent="0.25">
      <c r="A294" s="2">
        <v>2013</v>
      </c>
      <c r="B294" s="2" t="s">
        <v>452</v>
      </c>
      <c r="C294" s="2">
        <v>193.15034251</v>
      </c>
      <c r="D294" s="2">
        <v>193.15034251</v>
      </c>
      <c r="E294" s="2">
        <v>0.84441310922369939</v>
      </c>
      <c r="F294" s="2">
        <v>2</v>
      </c>
      <c r="G294" s="3">
        <v>1.258088340298923E-2</v>
      </c>
    </row>
    <row r="295" spans="1:7" x14ac:dyDescent="0.25">
      <c r="A295" s="2">
        <v>2013</v>
      </c>
      <c r="B295" s="2" t="s">
        <v>453</v>
      </c>
      <c r="C295" s="2">
        <v>117.01308644</v>
      </c>
      <c r="D295" s="2">
        <v>117.01308644</v>
      </c>
      <c r="E295" s="2">
        <v>0.84441310922369939</v>
      </c>
      <c r="F295" s="2">
        <v>3</v>
      </c>
      <c r="G295" s="3">
        <v>1.258088340298923E-2</v>
      </c>
    </row>
    <row r="296" spans="1:7" x14ac:dyDescent="0.25">
      <c r="A296" s="2">
        <v>2013</v>
      </c>
      <c r="B296" s="2" t="s">
        <v>454</v>
      </c>
      <c r="C296" s="2">
        <v>297.11065176</v>
      </c>
      <c r="D296" s="2">
        <v>297.11065176</v>
      </c>
      <c r="E296" s="2">
        <v>0.84441310922369917</v>
      </c>
      <c r="F296" s="2">
        <v>16</v>
      </c>
      <c r="G296" s="3">
        <v>0.31452208507473078</v>
      </c>
    </row>
    <row r="297" spans="1:7" x14ac:dyDescent="0.25">
      <c r="A297" s="2">
        <v>2013</v>
      </c>
      <c r="B297" s="2" t="s">
        <v>1897</v>
      </c>
      <c r="C297" s="2">
        <v>1261.1564175999999</v>
      </c>
      <c r="D297" s="2">
        <v>1261.1564175999999</v>
      </c>
      <c r="E297" s="2">
        <v>0.84441310922369939</v>
      </c>
      <c r="F297" s="2">
        <v>2</v>
      </c>
      <c r="G297" s="3">
        <v>0.10064706722391384</v>
      </c>
    </row>
    <row r="298" spans="1:7" x14ac:dyDescent="0.25">
      <c r="A298" s="2">
        <v>2013</v>
      </c>
      <c r="B298" s="2" t="s">
        <v>455</v>
      </c>
      <c r="C298" s="2">
        <v>607.47445822999998</v>
      </c>
      <c r="D298" s="2">
        <v>607.47445822999998</v>
      </c>
      <c r="E298" s="2">
        <v>0.84441310922369939</v>
      </c>
      <c r="F298" s="2">
        <v>2</v>
      </c>
      <c r="G298" s="3">
        <v>2.516176680597846E-2</v>
      </c>
    </row>
    <row r="299" spans="1:7" x14ac:dyDescent="0.25">
      <c r="A299" s="2">
        <v>2013</v>
      </c>
      <c r="B299" s="2" t="s">
        <v>456</v>
      </c>
      <c r="C299" s="2">
        <v>198.99105645</v>
      </c>
      <c r="D299" s="2">
        <v>198.99105645</v>
      </c>
      <c r="E299" s="2">
        <v>0.84441310922369939</v>
      </c>
      <c r="F299" s="2">
        <v>9</v>
      </c>
      <c r="G299" s="3">
        <v>0.16355148423885998</v>
      </c>
    </row>
    <row r="300" spans="1:7" x14ac:dyDescent="0.25">
      <c r="A300" s="2">
        <v>2013</v>
      </c>
      <c r="B300" s="2" t="s">
        <v>457</v>
      </c>
      <c r="C300" s="2">
        <v>348.81862038000003</v>
      </c>
      <c r="D300" s="2">
        <v>348.81862038000003</v>
      </c>
      <c r="E300" s="2">
        <v>0.84441310922369939</v>
      </c>
      <c r="F300" s="2">
        <v>2</v>
      </c>
      <c r="G300" s="3">
        <v>1.258088340298923E-2</v>
      </c>
    </row>
    <row r="301" spans="1:7" x14ac:dyDescent="0.25">
      <c r="A301" s="2">
        <v>2013</v>
      </c>
      <c r="B301" s="2" t="s">
        <v>458</v>
      </c>
      <c r="C301" s="2">
        <v>348.81862038000003</v>
      </c>
      <c r="D301" s="2">
        <v>348.81862038000003</v>
      </c>
      <c r="E301" s="2">
        <v>0.84441310922369939</v>
      </c>
      <c r="F301" s="2">
        <v>2</v>
      </c>
      <c r="G301" s="3">
        <v>1.258088340298923E-2</v>
      </c>
    </row>
    <row r="302" spans="1:7" x14ac:dyDescent="0.25">
      <c r="A302" s="2">
        <v>2013</v>
      </c>
      <c r="B302" s="2" t="s">
        <v>459</v>
      </c>
      <c r="C302" s="2">
        <v>272.92270626999999</v>
      </c>
      <c r="D302" s="2">
        <v>272.92270626999999</v>
      </c>
      <c r="E302" s="2">
        <v>0.84441310922369939</v>
      </c>
      <c r="F302" s="2">
        <v>1</v>
      </c>
      <c r="G302" s="3">
        <v>1.258088340298923E-2</v>
      </c>
    </row>
    <row r="303" spans="1:7" x14ac:dyDescent="0.25">
      <c r="A303" s="2">
        <v>2013</v>
      </c>
      <c r="B303" s="2" t="s">
        <v>460</v>
      </c>
      <c r="C303" s="2">
        <v>142.81092530000001</v>
      </c>
      <c r="D303" s="2">
        <v>142.81092530000001</v>
      </c>
      <c r="E303" s="2">
        <v>1.5886479497081964</v>
      </c>
      <c r="F303" s="2">
        <v>4</v>
      </c>
      <c r="G303" s="3">
        <v>3.1147334323269034</v>
      </c>
    </row>
    <row r="304" spans="1:7" x14ac:dyDescent="0.25">
      <c r="A304" s="2">
        <v>2013</v>
      </c>
      <c r="B304" s="2" t="s">
        <v>461</v>
      </c>
      <c r="C304" s="2">
        <v>142.81092530000001</v>
      </c>
      <c r="D304" s="2">
        <v>142.81092530000001</v>
      </c>
      <c r="E304" s="2">
        <v>0.84441310922369939</v>
      </c>
      <c r="F304" s="2">
        <v>3</v>
      </c>
      <c r="G304" s="3">
        <v>1.258088340298923E-2</v>
      </c>
    </row>
    <row r="305" spans="1:7" x14ac:dyDescent="0.25">
      <c r="A305" s="2">
        <v>2013</v>
      </c>
      <c r="B305" s="2" t="s">
        <v>462</v>
      </c>
      <c r="C305" s="2">
        <v>188.79302444999999</v>
      </c>
      <c r="D305" s="2">
        <v>188.79302444999999</v>
      </c>
      <c r="E305" s="2">
        <v>0.84441310922369939</v>
      </c>
      <c r="F305" s="2">
        <v>2</v>
      </c>
      <c r="G305" s="3">
        <v>2.516176680597846E-2</v>
      </c>
    </row>
    <row r="306" spans="1:7" x14ac:dyDescent="0.25">
      <c r="A306" s="2">
        <v>2013</v>
      </c>
      <c r="B306" s="2" t="s">
        <v>463</v>
      </c>
      <c r="C306" s="2">
        <v>188.79302444999999</v>
      </c>
      <c r="D306" s="2">
        <v>188.79302444999999</v>
      </c>
      <c r="E306" s="2">
        <v>0.84441310922369939</v>
      </c>
      <c r="F306" s="2">
        <v>4</v>
      </c>
      <c r="G306" s="3">
        <v>5.0323533611956919E-2</v>
      </c>
    </row>
    <row r="307" spans="1:7" x14ac:dyDescent="0.25">
      <c r="A307" s="2">
        <v>2013</v>
      </c>
      <c r="B307" s="2" t="s">
        <v>464</v>
      </c>
      <c r="C307" s="2">
        <v>188.79302444999999</v>
      </c>
      <c r="D307" s="2">
        <v>188.79302444999999</v>
      </c>
      <c r="E307" s="2">
        <v>0.84441310922369928</v>
      </c>
      <c r="F307" s="2">
        <v>9</v>
      </c>
      <c r="G307" s="3">
        <v>0.27677943486576306</v>
      </c>
    </row>
    <row r="308" spans="1:7" x14ac:dyDescent="0.25">
      <c r="A308" s="2">
        <v>2013</v>
      </c>
      <c r="B308" s="2" t="s">
        <v>465</v>
      </c>
      <c r="C308" s="2">
        <v>188.79302444999999</v>
      </c>
      <c r="D308" s="2">
        <v>188.79302444999999</v>
      </c>
      <c r="E308" s="2">
        <v>0.84441310922369939</v>
      </c>
      <c r="F308" s="2">
        <v>3</v>
      </c>
      <c r="G308" s="3">
        <v>0.10064706722391384</v>
      </c>
    </row>
    <row r="309" spans="1:7" x14ac:dyDescent="0.25">
      <c r="A309" s="2">
        <v>2013</v>
      </c>
      <c r="B309" s="2" t="s">
        <v>466</v>
      </c>
      <c r="C309" s="2">
        <v>188.79302444999999</v>
      </c>
      <c r="D309" s="2">
        <v>188.79302444999999</v>
      </c>
      <c r="E309" s="2">
        <v>0.84441310922369928</v>
      </c>
      <c r="F309" s="2">
        <v>3</v>
      </c>
      <c r="G309" s="3">
        <v>3.7742650208967693E-2</v>
      </c>
    </row>
    <row r="310" spans="1:7" x14ac:dyDescent="0.25">
      <c r="A310" s="2">
        <v>2013</v>
      </c>
      <c r="B310" s="2" t="s">
        <v>504</v>
      </c>
      <c r="C310" s="2">
        <v>136.45233286000001</v>
      </c>
      <c r="D310" s="2">
        <v>136.45233286000001</v>
      </c>
      <c r="E310" s="2">
        <v>0.84441310922369939</v>
      </c>
      <c r="F310" s="2">
        <v>2</v>
      </c>
      <c r="G310" s="3">
        <v>1.258088340298923E-2</v>
      </c>
    </row>
    <row r="311" spans="1:7" x14ac:dyDescent="0.25">
      <c r="A311" s="2">
        <v>2013</v>
      </c>
      <c r="B311" s="2" t="s">
        <v>505</v>
      </c>
      <c r="C311" s="2">
        <v>194.57470372</v>
      </c>
      <c r="D311" s="2">
        <v>194.57470372</v>
      </c>
      <c r="E311" s="2">
        <v>0.84441310922369917</v>
      </c>
      <c r="F311" s="2">
        <v>4</v>
      </c>
      <c r="G311" s="3">
        <v>0.62904417014946157</v>
      </c>
    </row>
    <row r="312" spans="1:7" x14ac:dyDescent="0.25">
      <c r="A312" s="2">
        <v>2013</v>
      </c>
      <c r="B312" s="2" t="s">
        <v>506</v>
      </c>
      <c r="C312" s="2">
        <v>6.6615480279000003</v>
      </c>
      <c r="D312" s="2">
        <v>6.6615480279000003</v>
      </c>
      <c r="E312" s="2">
        <v>0.84441310922369939</v>
      </c>
      <c r="F312" s="2">
        <v>6</v>
      </c>
      <c r="G312" s="3">
        <v>0.37742650208967687</v>
      </c>
    </row>
    <row r="313" spans="1:7" x14ac:dyDescent="0.25">
      <c r="A313" s="2">
        <v>2013</v>
      </c>
      <c r="B313" s="2" t="s">
        <v>507</v>
      </c>
      <c r="C313" s="2">
        <v>145.22716790000001</v>
      </c>
      <c r="D313" s="2">
        <v>145.22716790000001</v>
      </c>
      <c r="E313" s="2">
        <v>0.84441310922369928</v>
      </c>
      <c r="F313" s="2">
        <v>2</v>
      </c>
      <c r="G313" s="3">
        <v>7.5485300417935386E-2</v>
      </c>
    </row>
    <row r="314" spans="1:7" x14ac:dyDescent="0.25">
      <c r="A314" s="2">
        <v>2013</v>
      </c>
      <c r="B314" s="2" t="s">
        <v>508</v>
      </c>
      <c r="C314" s="2">
        <v>178.67577084999999</v>
      </c>
      <c r="D314" s="2">
        <v>178.67577084999999</v>
      </c>
      <c r="E314" s="2">
        <v>0.84441310922369939</v>
      </c>
      <c r="F314" s="2">
        <v>3</v>
      </c>
      <c r="G314" s="3">
        <v>1.258088340298923E-2</v>
      </c>
    </row>
    <row r="315" spans="1:7" x14ac:dyDescent="0.25">
      <c r="A315" s="2">
        <v>2013</v>
      </c>
      <c r="B315" s="2" t="s">
        <v>509</v>
      </c>
      <c r="C315" s="2">
        <v>145.22716790000001</v>
      </c>
      <c r="D315" s="2">
        <v>145.22716790000001</v>
      </c>
      <c r="E315" s="2">
        <v>0.84441310922369928</v>
      </c>
      <c r="F315" s="2">
        <v>2</v>
      </c>
      <c r="G315" s="3">
        <v>7.5485300417935386E-2</v>
      </c>
    </row>
    <row r="316" spans="1:7" x14ac:dyDescent="0.25">
      <c r="A316" s="2">
        <v>2013</v>
      </c>
      <c r="B316" s="2" t="s">
        <v>510</v>
      </c>
      <c r="C316" s="2">
        <v>651.86622140999998</v>
      </c>
      <c r="D316" s="2">
        <v>651.86622140999998</v>
      </c>
      <c r="E316" s="2">
        <v>0.84441310922369939</v>
      </c>
      <c r="F316" s="2">
        <v>3</v>
      </c>
      <c r="G316" s="3">
        <v>2.516176680597846E-2</v>
      </c>
    </row>
    <row r="317" spans="1:7" x14ac:dyDescent="0.25">
      <c r="A317" s="2">
        <v>2013</v>
      </c>
      <c r="B317" s="2" t="s">
        <v>511</v>
      </c>
      <c r="C317" s="2">
        <v>193.38207509</v>
      </c>
      <c r="D317" s="2">
        <v>193.38207509</v>
      </c>
      <c r="E317" s="2">
        <v>0.84441310922369939</v>
      </c>
      <c r="F317" s="2">
        <v>1</v>
      </c>
      <c r="G317" s="3">
        <v>0.25161766805978458</v>
      </c>
    </row>
    <row r="318" spans="1:7" x14ac:dyDescent="0.25">
      <c r="A318" s="2">
        <v>2013</v>
      </c>
      <c r="B318" s="2" t="s">
        <v>512</v>
      </c>
      <c r="C318" s="2">
        <v>193.38207509</v>
      </c>
      <c r="D318" s="2">
        <v>193.38207509</v>
      </c>
      <c r="E318" s="2">
        <v>1.7507802669891517</v>
      </c>
      <c r="F318" s="2">
        <v>4</v>
      </c>
      <c r="G318" s="3">
        <v>10.259442595074729</v>
      </c>
    </row>
    <row r="319" spans="1:7" x14ac:dyDescent="0.25">
      <c r="A319" s="2">
        <v>2013</v>
      </c>
      <c r="B319" s="2" t="s">
        <v>513</v>
      </c>
      <c r="C319" s="2">
        <v>994.60615061999999</v>
      </c>
      <c r="D319" s="2">
        <v>994.60615061999999</v>
      </c>
      <c r="E319" s="2">
        <v>1.3686597098656927</v>
      </c>
      <c r="F319" s="2">
        <v>3</v>
      </c>
      <c r="G319" s="3">
        <v>2.8734684851358705</v>
      </c>
    </row>
    <row r="320" spans="1:7" x14ac:dyDescent="0.25">
      <c r="A320" s="2">
        <v>2013</v>
      </c>
      <c r="B320" s="2" t="s">
        <v>514</v>
      </c>
      <c r="C320" s="2">
        <v>691.25086896000005</v>
      </c>
      <c r="D320" s="2">
        <v>691.25086896000005</v>
      </c>
      <c r="E320" s="2">
        <v>0.84441310922369928</v>
      </c>
      <c r="F320" s="2">
        <v>2</v>
      </c>
      <c r="G320" s="3">
        <v>0.15097060083587077</v>
      </c>
    </row>
    <row r="321" spans="1:7" x14ac:dyDescent="0.25">
      <c r="A321" s="2">
        <v>2013</v>
      </c>
      <c r="B321" s="2" t="s">
        <v>515</v>
      </c>
      <c r="C321" s="2">
        <v>346.88336072999999</v>
      </c>
      <c r="D321" s="2">
        <v>346.88336072999999</v>
      </c>
      <c r="E321" s="2">
        <v>0.84441310922369928</v>
      </c>
      <c r="F321" s="2">
        <v>3</v>
      </c>
      <c r="G321" s="3">
        <v>7.5485300417935386E-2</v>
      </c>
    </row>
    <row r="322" spans="1:7" x14ac:dyDescent="0.25">
      <c r="A322" s="2">
        <v>2013</v>
      </c>
      <c r="B322" s="2" t="s">
        <v>516</v>
      </c>
      <c r="C322" s="2">
        <v>264.62099388000001</v>
      </c>
      <c r="D322" s="2">
        <v>264.62099388000001</v>
      </c>
      <c r="E322" s="2">
        <v>0.84441310922369928</v>
      </c>
      <c r="F322" s="2">
        <v>2</v>
      </c>
      <c r="G322" s="3">
        <v>0.15097060083587077</v>
      </c>
    </row>
    <row r="323" spans="1:7" x14ac:dyDescent="0.25">
      <c r="A323" s="2">
        <v>2013</v>
      </c>
      <c r="B323" s="2" t="s">
        <v>517</v>
      </c>
      <c r="C323" s="2">
        <v>264.62099388000001</v>
      </c>
      <c r="D323" s="2">
        <v>264.62099388000001</v>
      </c>
      <c r="E323" s="2">
        <v>0.84441310922369928</v>
      </c>
      <c r="F323" s="2">
        <v>2</v>
      </c>
      <c r="G323" s="3">
        <v>8.8066183820924612E-2</v>
      </c>
    </row>
    <row r="324" spans="1:7" x14ac:dyDescent="0.25">
      <c r="A324" s="2">
        <v>2013</v>
      </c>
      <c r="B324" s="2" t="s">
        <v>518</v>
      </c>
      <c r="C324" s="2">
        <v>264.62099388000001</v>
      </c>
      <c r="D324" s="2">
        <v>264.62099388000001</v>
      </c>
      <c r="E324" s="2">
        <v>1.4605624869586422</v>
      </c>
      <c r="F324" s="2">
        <v>2</v>
      </c>
      <c r="G324" s="3">
        <v>6.1347881971999998</v>
      </c>
    </row>
    <row r="325" spans="1:7" x14ac:dyDescent="0.25">
      <c r="A325" s="2">
        <v>2013</v>
      </c>
      <c r="B325" s="2" t="s">
        <v>519</v>
      </c>
      <c r="C325" s="2">
        <v>1712.4354569</v>
      </c>
      <c r="D325" s="2">
        <v>1712.4354569</v>
      </c>
      <c r="E325" s="2">
        <v>0.84441310922369928</v>
      </c>
      <c r="F325" s="2">
        <v>1</v>
      </c>
      <c r="G325" s="3">
        <v>7.5485300417935386E-2</v>
      </c>
    </row>
    <row r="326" spans="1:7" x14ac:dyDescent="0.25">
      <c r="A326" s="2">
        <v>2013</v>
      </c>
      <c r="B326" s="2" t="s">
        <v>520</v>
      </c>
      <c r="C326" s="2">
        <v>2339.3093156999998</v>
      </c>
      <c r="D326" s="2">
        <v>2339.3093156999998</v>
      </c>
      <c r="E326" s="2">
        <v>0.84441310922369939</v>
      </c>
      <c r="F326" s="2">
        <v>1</v>
      </c>
      <c r="G326" s="3">
        <v>1.258088340298923E-2</v>
      </c>
    </row>
    <row r="327" spans="1:7" x14ac:dyDescent="0.25">
      <c r="A327" s="2">
        <v>2013</v>
      </c>
      <c r="B327" s="2" t="s">
        <v>521</v>
      </c>
      <c r="C327" s="2">
        <v>668.22395306999999</v>
      </c>
      <c r="D327" s="2">
        <v>668.22395306999999</v>
      </c>
      <c r="E327" s="2">
        <v>0.84441310922369939</v>
      </c>
      <c r="F327" s="2">
        <v>9</v>
      </c>
      <c r="G327" s="3">
        <v>5.0323533611956919E-2</v>
      </c>
    </row>
    <row r="328" spans="1:7" x14ac:dyDescent="0.25">
      <c r="A328" s="2">
        <v>2013</v>
      </c>
      <c r="B328" s="2" t="s">
        <v>522</v>
      </c>
      <c r="C328" s="2">
        <v>302.48486657000001</v>
      </c>
      <c r="D328" s="2">
        <v>302.48486657000001</v>
      </c>
      <c r="E328" s="2">
        <v>0.84441310922369939</v>
      </c>
      <c r="F328" s="2">
        <v>2</v>
      </c>
      <c r="G328" s="3">
        <v>0.18871325104483844</v>
      </c>
    </row>
    <row r="329" spans="1:7" x14ac:dyDescent="0.25">
      <c r="A329" s="2">
        <v>2013</v>
      </c>
      <c r="B329" s="2" t="s">
        <v>523</v>
      </c>
      <c r="C329" s="2">
        <v>80.156398147999994</v>
      </c>
      <c r="D329" s="2">
        <v>80.156398147999994</v>
      </c>
      <c r="E329" s="2">
        <v>0.84441310922369917</v>
      </c>
      <c r="F329" s="2">
        <v>2</v>
      </c>
      <c r="G329" s="3">
        <v>0.31452208507473078</v>
      </c>
    </row>
    <row r="330" spans="1:7" x14ac:dyDescent="0.25">
      <c r="A330" s="2">
        <v>2013</v>
      </c>
      <c r="B330" s="2" t="s">
        <v>524</v>
      </c>
      <c r="C330" s="2">
        <v>81.587639401999994</v>
      </c>
      <c r="D330" s="2">
        <v>81.587639401999994</v>
      </c>
      <c r="E330" s="2">
        <v>0.84441310922369939</v>
      </c>
      <c r="F330" s="2">
        <v>1</v>
      </c>
      <c r="G330" s="3">
        <v>1.258088340298923E-2</v>
      </c>
    </row>
    <row r="331" spans="1:7" x14ac:dyDescent="0.25">
      <c r="A331" s="2">
        <v>2013</v>
      </c>
      <c r="B331" s="2" t="s">
        <v>545</v>
      </c>
      <c r="C331" s="2">
        <v>143.72999976</v>
      </c>
      <c r="D331" s="2">
        <v>143.72999976</v>
      </c>
      <c r="E331" s="2">
        <v>0.84441310922369939</v>
      </c>
      <c r="F331" s="2">
        <v>4</v>
      </c>
      <c r="G331" s="3">
        <v>0.18871325104483844</v>
      </c>
    </row>
    <row r="332" spans="1:7" x14ac:dyDescent="0.25">
      <c r="A332" s="2">
        <v>2013</v>
      </c>
      <c r="B332" s="2" t="s">
        <v>546</v>
      </c>
      <c r="C332" s="2">
        <v>193.09534052999999</v>
      </c>
      <c r="D332" s="2">
        <v>193.09534052999999</v>
      </c>
      <c r="E332" s="2">
        <v>0.84441310922369928</v>
      </c>
      <c r="F332" s="2">
        <v>4</v>
      </c>
      <c r="G332" s="3">
        <v>0.15097060083587077</v>
      </c>
    </row>
    <row r="333" spans="1:7" x14ac:dyDescent="0.25">
      <c r="A333" s="2">
        <v>2013</v>
      </c>
      <c r="B333" s="2" t="s">
        <v>547</v>
      </c>
      <c r="C333" s="2">
        <v>135.81816602000001</v>
      </c>
      <c r="D333" s="2">
        <v>135.81816602000001</v>
      </c>
      <c r="E333" s="2">
        <v>0.84441310922369939</v>
      </c>
      <c r="F333" s="2">
        <v>3</v>
      </c>
      <c r="G333" s="3">
        <v>1.258088340298923E-2</v>
      </c>
    </row>
    <row r="334" spans="1:7" x14ac:dyDescent="0.25">
      <c r="A334" s="2">
        <v>2013</v>
      </c>
      <c r="B334" s="2" t="s">
        <v>548</v>
      </c>
      <c r="C334" s="2">
        <v>434.66165310000002</v>
      </c>
      <c r="D334" s="2">
        <v>434.66165310000002</v>
      </c>
      <c r="E334" s="2">
        <v>0.84441310922369939</v>
      </c>
      <c r="F334" s="2">
        <v>1</v>
      </c>
      <c r="G334" s="3">
        <v>1.258088340298923E-2</v>
      </c>
    </row>
    <row r="335" spans="1:7" x14ac:dyDescent="0.25">
      <c r="A335" s="2">
        <v>2013</v>
      </c>
      <c r="B335" s="2" t="s">
        <v>549</v>
      </c>
      <c r="C335" s="2">
        <v>129.12951605000001</v>
      </c>
      <c r="D335" s="2">
        <v>129.12951605000001</v>
      </c>
      <c r="E335" s="2">
        <v>0.84441310922369939</v>
      </c>
      <c r="F335" s="2">
        <v>3</v>
      </c>
      <c r="G335" s="3">
        <v>2.516176680597846E-2</v>
      </c>
    </row>
    <row r="336" spans="1:7" x14ac:dyDescent="0.25">
      <c r="A336" s="2">
        <v>2013</v>
      </c>
      <c r="B336" s="2" t="s">
        <v>550</v>
      </c>
      <c r="C336" s="2">
        <v>129.12951605000001</v>
      </c>
      <c r="D336" s="2">
        <v>129.12951605000001</v>
      </c>
      <c r="E336" s="2">
        <v>0.84441310922369939</v>
      </c>
      <c r="F336" s="2">
        <v>1</v>
      </c>
      <c r="G336" s="3">
        <v>1.258088340298923E-2</v>
      </c>
    </row>
    <row r="337" spans="1:7" x14ac:dyDescent="0.25">
      <c r="A337" s="2">
        <v>2013</v>
      </c>
      <c r="B337" s="2" t="s">
        <v>551</v>
      </c>
      <c r="C337" s="2">
        <v>160.64264888</v>
      </c>
      <c r="D337" s="2">
        <v>160.64264888</v>
      </c>
      <c r="E337" s="2">
        <v>0.84441310922369939</v>
      </c>
      <c r="F337" s="2">
        <v>2</v>
      </c>
      <c r="G337" s="3">
        <v>1.258088340298923E-2</v>
      </c>
    </row>
    <row r="338" spans="1:7" x14ac:dyDescent="0.25">
      <c r="A338" s="2">
        <v>2013</v>
      </c>
      <c r="B338" s="2" t="s">
        <v>552</v>
      </c>
      <c r="C338" s="2">
        <v>91.913119425999994</v>
      </c>
      <c r="D338" s="2">
        <v>91.913119425999994</v>
      </c>
      <c r="E338" s="2">
        <v>1.5873282877311186</v>
      </c>
      <c r="F338" s="2">
        <v>5</v>
      </c>
      <c r="G338" s="3">
        <v>1</v>
      </c>
    </row>
    <row r="339" spans="1:7" x14ac:dyDescent="0.25">
      <c r="A339" s="2">
        <v>2013</v>
      </c>
      <c r="B339" s="2" t="s">
        <v>553</v>
      </c>
      <c r="C339" s="2">
        <v>1073.8483381999999</v>
      </c>
      <c r="D339" s="2">
        <v>1073.8483381999999</v>
      </c>
      <c r="E339" s="2">
        <v>0.84441310922369939</v>
      </c>
      <c r="F339" s="2">
        <v>1</v>
      </c>
      <c r="G339" s="3">
        <v>1.258088340298923E-2</v>
      </c>
    </row>
    <row r="340" spans="1:7" x14ac:dyDescent="0.25">
      <c r="A340" s="2">
        <v>2013</v>
      </c>
      <c r="B340" s="2" t="s">
        <v>554</v>
      </c>
      <c r="C340" s="2">
        <v>1073.8483381999999</v>
      </c>
      <c r="D340" s="2">
        <v>1073.8483381999999</v>
      </c>
      <c r="E340" s="2">
        <v>0.84441310922369939</v>
      </c>
      <c r="F340" s="2">
        <v>1</v>
      </c>
      <c r="G340" s="3">
        <v>2.516176680597846E-2</v>
      </c>
    </row>
    <row r="341" spans="1:7" x14ac:dyDescent="0.25">
      <c r="A341" s="2">
        <v>2013</v>
      </c>
      <c r="B341" s="2" t="s">
        <v>555</v>
      </c>
      <c r="C341" s="2">
        <v>1073.8483381999999</v>
      </c>
      <c r="D341" s="2">
        <v>1073.8483381999999</v>
      </c>
      <c r="E341" s="2">
        <v>0.84441310922369939</v>
      </c>
      <c r="F341" s="2">
        <v>1</v>
      </c>
      <c r="G341" s="3">
        <v>2.516176680597846E-2</v>
      </c>
    </row>
    <row r="342" spans="1:7" x14ac:dyDescent="0.25">
      <c r="A342" s="2">
        <v>2013</v>
      </c>
      <c r="B342" s="2" t="s">
        <v>556</v>
      </c>
      <c r="C342" s="2">
        <v>764.89208133</v>
      </c>
      <c r="D342" s="2">
        <v>764.89208133</v>
      </c>
      <c r="E342" s="2">
        <v>0.84441310922369939</v>
      </c>
      <c r="F342" s="2">
        <v>1</v>
      </c>
      <c r="G342" s="3">
        <v>1.258088340298923E-2</v>
      </c>
    </row>
    <row r="343" spans="1:7" x14ac:dyDescent="0.25">
      <c r="A343" s="2">
        <v>2013</v>
      </c>
      <c r="B343" s="2" t="s">
        <v>557</v>
      </c>
      <c r="C343" s="2">
        <v>764.89208133</v>
      </c>
      <c r="D343" s="2">
        <v>764.89208133</v>
      </c>
      <c r="E343" s="2">
        <v>0.84441310922369939</v>
      </c>
      <c r="F343" s="2">
        <v>1</v>
      </c>
      <c r="G343" s="3">
        <v>1.258088340298923E-2</v>
      </c>
    </row>
    <row r="344" spans="1:7" x14ac:dyDescent="0.25">
      <c r="A344" s="2">
        <v>2013</v>
      </c>
      <c r="B344" s="2" t="s">
        <v>558</v>
      </c>
      <c r="C344" s="2">
        <v>23.401053659999999</v>
      </c>
      <c r="D344" s="2">
        <v>23.401053659999999</v>
      </c>
      <c r="E344" s="2">
        <v>1.3227735731092654</v>
      </c>
      <c r="F344" s="2">
        <v>6</v>
      </c>
      <c r="G344" s="3">
        <v>1.0669763910000001</v>
      </c>
    </row>
    <row r="345" spans="1:7" x14ac:dyDescent="0.25">
      <c r="A345" s="2">
        <v>2013</v>
      </c>
      <c r="B345" s="2" t="s">
        <v>559</v>
      </c>
      <c r="C345" s="2">
        <v>184.94810881000001</v>
      </c>
      <c r="D345" s="2">
        <v>184.94810881000001</v>
      </c>
      <c r="E345" s="2">
        <v>0.84441310922369939</v>
      </c>
      <c r="F345" s="2">
        <v>1</v>
      </c>
      <c r="G345" s="3">
        <v>1.258088340298923E-2</v>
      </c>
    </row>
    <row r="346" spans="1:7" x14ac:dyDescent="0.25">
      <c r="A346" s="2">
        <v>2013</v>
      </c>
      <c r="B346" s="2" t="s">
        <v>560</v>
      </c>
      <c r="C346" s="2">
        <v>209.03852370999999</v>
      </c>
      <c r="D346" s="2">
        <v>209.03852370999999</v>
      </c>
      <c r="E346" s="2">
        <v>0.84441310922369939</v>
      </c>
      <c r="F346" s="2">
        <v>2</v>
      </c>
      <c r="G346" s="3">
        <v>1.258088340298923E-2</v>
      </c>
    </row>
    <row r="347" spans="1:7" x14ac:dyDescent="0.25">
      <c r="A347" s="2">
        <v>2013</v>
      </c>
      <c r="B347" s="2" t="s">
        <v>561</v>
      </c>
      <c r="C347" s="2">
        <v>1788.3676512</v>
      </c>
      <c r="D347" s="2">
        <v>1788.3676512</v>
      </c>
      <c r="E347" s="2">
        <v>0.84441310922369939</v>
      </c>
      <c r="F347" s="2">
        <v>1</v>
      </c>
      <c r="G347" s="3">
        <v>1.258088340298923E-2</v>
      </c>
    </row>
    <row r="348" spans="1:7" x14ac:dyDescent="0.25">
      <c r="A348" s="2">
        <v>2013</v>
      </c>
      <c r="B348" s="2" t="s">
        <v>562</v>
      </c>
      <c r="C348" s="2">
        <v>384.55465435000002</v>
      </c>
      <c r="D348" s="2">
        <v>384.55465435000002</v>
      </c>
      <c r="E348" s="2">
        <v>0.84441310922369939</v>
      </c>
      <c r="F348" s="2">
        <v>1</v>
      </c>
      <c r="G348" s="3">
        <v>1.258088340298923E-2</v>
      </c>
    </row>
    <row r="349" spans="1:7" x14ac:dyDescent="0.25">
      <c r="A349" s="2">
        <v>2013</v>
      </c>
      <c r="B349" s="2" t="s">
        <v>1899</v>
      </c>
      <c r="C349" s="2">
        <v>277.18470081999999</v>
      </c>
      <c r="D349" s="2">
        <v>277.18470081999999</v>
      </c>
      <c r="E349" s="2">
        <v>0.84441310922369939</v>
      </c>
      <c r="F349" s="2">
        <v>2</v>
      </c>
      <c r="G349" s="3">
        <v>1.258088340298923E-2</v>
      </c>
    </row>
    <row r="350" spans="1:7" x14ac:dyDescent="0.25">
      <c r="A350" s="2">
        <v>2013</v>
      </c>
      <c r="B350" s="2" t="s">
        <v>563</v>
      </c>
      <c r="C350" s="2">
        <v>365.72892113</v>
      </c>
      <c r="D350" s="2">
        <v>365.72892113</v>
      </c>
      <c r="E350" s="2">
        <v>0.84441310922369939</v>
      </c>
      <c r="F350" s="2">
        <v>6</v>
      </c>
      <c r="G350" s="3">
        <v>0.37742650208967687</v>
      </c>
    </row>
    <row r="351" spans="1:7" x14ac:dyDescent="0.25">
      <c r="A351" s="2">
        <v>2013</v>
      </c>
      <c r="B351" s="2" t="s">
        <v>564</v>
      </c>
      <c r="C351" s="2">
        <v>277.18470081999999</v>
      </c>
      <c r="D351" s="2">
        <v>277.18470081999999</v>
      </c>
      <c r="E351" s="2">
        <v>0.84441310922369939</v>
      </c>
      <c r="F351" s="2">
        <v>4</v>
      </c>
      <c r="G351" s="3">
        <v>6.2904417014946146E-2</v>
      </c>
    </row>
    <row r="352" spans="1:7" x14ac:dyDescent="0.25">
      <c r="A352" s="2">
        <v>2013</v>
      </c>
      <c r="B352" s="2" t="s">
        <v>565</v>
      </c>
      <c r="C352" s="2">
        <v>327.88670036000002</v>
      </c>
      <c r="D352" s="2">
        <v>327.88670036000002</v>
      </c>
      <c r="E352" s="2">
        <v>0.84441310922369939</v>
      </c>
      <c r="F352" s="2">
        <v>1</v>
      </c>
      <c r="G352" s="3">
        <v>1.258088340298923E-2</v>
      </c>
    </row>
    <row r="353" spans="1:7" x14ac:dyDescent="0.25">
      <c r="A353" s="2">
        <v>2013</v>
      </c>
      <c r="B353" s="2" t="s">
        <v>566</v>
      </c>
      <c r="C353" s="2">
        <v>1532.2391588999999</v>
      </c>
      <c r="D353" s="2">
        <v>1532.2391588999999</v>
      </c>
      <c r="E353" s="2">
        <v>0.84441310922369917</v>
      </c>
      <c r="F353" s="2">
        <v>4</v>
      </c>
      <c r="G353" s="3">
        <v>0.31452208507473078</v>
      </c>
    </row>
    <row r="354" spans="1:7" x14ac:dyDescent="0.25">
      <c r="A354" s="2">
        <v>2013</v>
      </c>
      <c r="B354" s="2" t="s">
        <v>567</v>
      </c>
      <c r="C354" s="2">
        <v>1532.2391588999999</v>
      </c>
      <c r="D354" s="2">
        <v>1532.2391588999999</v>
      </c>
      <c r="E354" s="2">
        <v>0.84441310922369928</v>
      </c>
      <c r="F354" s="2">
        <v>1</v>
      </c>
      <c r="G354" s="3">
        <v>7.5485300417935386E-2</v>
      </c>
    </row>
    <row r="355" spans="1:7" x14ac:dyDescent="0.25">
      <c r="A355" s="2">
        <v>2013</v>
      </c>
      <c r="B355" s="2" t="s">
        <v>568</v>
      </c>
      <c r="C355" s="2">
        <v>1532.2391588999999</v>
      </c>
      <c r="D355" s="2">
        <v>1532.2391588999999</v>
      </c>
      <c r="E355" s="2">
        <v>0.84441310922369939</v>
      </c>
      <c r="F355" s="2">
        <v>1</v>
      </c>
      <c r="G355" s="3">
        <v>0.10064706722391384</v>
      </c>
    </row>
    <row r="356" spans="1:7" x14ac:dyDescent="0.25">
      <c r="A356" s="2">
        <v>2013</v>
      </c>
      <c r="B356" s="2" t="s">
        <v>569</v>
      </c>
      <c r="C356" s="2">
        <v>1456.3418650999999</v>
      </c>
      <c r="D356" s="2">
        <v>1456.3418650999999</v>
      </c>
      <c r="E356" s="2">
        <v>0.84441310922369939</v>
      </c>
      <c r="F356" s="2">
        <v>2</v>
      </c>
      <c r="G356" s="3">
        <v>1.258088340298923E-2</v>
      </c>
    </row>
    <row r="357" spans="1:7" x14ac:dyDescent="0.25">
      <c r="A357" s="2">
        <v>2013</v>
      </c>
      <c r="B357" s="2" t="s">
        <v>570</v>
      </c>
      <c r="C357" s="2">
        <v>619.31803515000001</v>
      </c>
      <c r="D357" s="2">
        <v>619.31803515000001</v>
      </c>
      <c r="E357" s="2">
        <v>0.84441310922369939</v>
      </c>
      <c r="F357" s="2">
        <v>3</v>
      </c>
      <c r="G357" s="3">
        <v>5.0323533611956919E-2</v>
      </c>
    </row>
    <row r="358" spans="1:7" x14ac:dyDescent="0.25">
      <c r="A358" s="2">
        <v>2013</v>
      </c>
      <c r="B358" s="2" t="s">
        <v>571</v>
      </c>
      <c r="C358" s="2">
        <v>254.66321217999999</v>
      </c>
      <c r="D358" s="2">
        <v>254.66321217999999</v>
      </c>
      <c r="E358" s="2">
        <v>1.226628487793108</v>
      </c>
      <c r="F358" s="2">
        <v>1</v>
      </c>
      <c r="G358" s="3">
        <v>1.2518990844597846</v>
      </c>
    </row>
    <row r="359" spans="1:7" x14ac:dyDescent="0.25">
      <c r="A359" s="2">
        <v>2013</v>
      </c>
      <c r="B359" s="2" t="s">
        <v>572</v>
      </c>
      <c r="C359" s="2">
        <v>254.66321217999999</v>
      </c>
      <c r="D359" s="2">
        <v>254.66321217999999</v>
      </c>
      <c r="E359" s="2">
        <v>0.84441310922369939</v>
      </c>
      <c r="F359" s="2">
        <v>4</v>
      </c>
      <c r="G359" s="3">
        <v>5.0323533611956919E-2</v>
      </c>
    </row>
    <row r="360" spans="1:7" x14ac:dyDescent="0.25">
      <c r="A360" s="2">
        <v>2013</v>
      </c>
      <c r="B360" s="2" t="s">
        <v>573</v>
      </c>
      <c r="C360" s="2">
        <v>562.63624019999997</v>
      </c>
      <c r="D360" s="2">
        <v>562.63624019999997</v>
      </c>
      <c r="E360" s="2">
        <v>0.84441310922369939</v>
      </c>
      <c r="F360" s="2">
        <v>4</v>
      </c>
      <c r="G360" s="3">
        <v>1.258088340298923E-2</v>
      </c>
    </row>
    <row r="361" spans="1:7" x14ac:dyDescent="0.25">
      <c r="A361" s="2">
        <v>2013</v>
      </c>
      <c r="B361" s="2" t="s">
        <v>574</v>
      </c>
      <c r="C361" s="2">
        <v>317.48602045000001</v>
      </c>
      <c r="D361" s="2">
        <v>317.48602045000001</v>
      </c>
      <c r="E361" s="2">
        <v>0.84441310922369939</v>
      </c>
      <c r="F361" s="2">
        <v>2</v>
      </c>
      <c r="G361" s="3">
        <v>0.10064706722391384</v>
      </c>
    </row>
    <row r="362" spans="1:7" x14ac:dyDescent="0.25">
      <c r="A362" s="2">
        <v>2013</v>
      </c>
      <c r="B362" s="2" t="s">
        <v>575</v>
      </c>
      <c r="C362" s="2">
        <v>324.71142056000002</v>
      </c>
      <c r="D362" s="2">
        <v>324.71142056000002</v>
      </c>
      <c r="E362" s="2">
        <v>0.84441310922369928</v>
      </c>
      <c r="F362" s="2">
        <v>1</v>
      </c>
      <c r="G362" s="3">
        <v>3.7742650208967693E-2</v>
      </c>
    </row>
    <row r="363" spans="1:7" x14ac:dyDescent="0.25">
      <c r="A363" s="2">
        <v>2013</v>
      </c>
      <c r="B363" s="2" t="s">
        <v>576</v>
      </c>
      <c r="C363" s="2">
        <v>252.04453122999999</v>
      </c>
      <c r="D363" s="2">
        <v>252.04453122999999</v>
      </c>
      <c r="E363" s="2">
        <v>0.84441310922369939</v>
      </c>
      <c r="F363" s="2">
        <v>4</v>
      </c>
      <c r="G363" s="3">
        <v>5.0323533611956919E-2</v>
      </c>
    </row>
    <row r="364" spans="1:7" x14ac:dyDescent="0.25">
      <c r="A364" s="2">
        <v>2013</v>
      </c>
      <c r="B364" s="2" t="s">
        <v>577</v>
      </c>
      <c r="C364" s="2">
        <v>91.069383290000005</v>
      </c>
      <c r="D364" s="2">
        <v>91.069383290000005</v>
      </c>
      <c r="E364" s="2">
        <v>0.84441310922369939</v>
      </c>
      <c r="F364" s="2">
        <v>9</v>
      </c>
      <c r="G364" s="3">
        <v>0.10064706722391384</v>
      </c>
    </row>
    <row r="365" spans="1:7" x14ac:dyDescent="0.25">
      <c r="A365" s="2">
        <v>2013</v>
      </c>
      <c r="B365" s="2" t="s">
        <v>578</v>
      </c>
      <c r="C365" s="2">
        <v>91.069383290000005</v>
      </c>
      <c r="D365" s="2">
        <v>91.069383290000005</v>
      </c>
      <c r="E365" s="2">
        <v>0.84441310922369939</v>
      </c>
      <c r="F365" s="2">
        <v>4</v>
      </c>
      <c r="G365" s="3">
        <v>0.10064706722391384</v>
      </c>
    </row>
    <row r="366" spans="1:7" x14ac:dyDescent="0.25">
      <c r="A366" s="2">
        <v>2013</v>
      </c>
      <c r="B366" s="2" t="s">
        <v>579</v>
      </c>
      <c r="C366" s="2">
        <v>149.25515546</v>
      </c>
      <c r="D366" s="2">
        <v>149.25515546</v>
      </c>
      <c r="E366" s="2">
        <v>0.84441310922369939</v>
      </c>
      <c r="F366" s="2">
        <v>1</v>
      </c>
      <c r="G366" s="3">
        <v>2.516176680597846E-2</v>
      </c>
    </row>
    <row r="367" spans="1:7" x14ac:dyDescent="0.25">
      <c r="A367" s="2">
        <v>2013</v>
      </c>
      <c r="B367" s="2" t="s">
        <v>580</v>
      </c>
      <c r="C367" s="2">
        <v>181.1408261</v>
      </c>
      <c r="D367" s="2">
        <v>181.1408261</v>
      </c>
      <c r="E367" s="2">
        <v>0.84441310922369939</v>
      </c>
      <c r="F367" s="2">
        <v>4</v>
      </c>
      <c r="G367" s="3">
        <v>1.258088340298923E-2</v>
      </c>
    </row>
    <row r="368" spans="1:7" x14ac:dyDescent="0.25">
      <c r="A368" s="2">
        <v>2013</v>
      </c>
      <c r="B368" s="2" t="s">
        <v>581</v>
      </c>
      <c r="C368" s="2">
        <v>262.68284016000001</v>
      </c>
      <c r="D368" s="2">
        <v>262.68284016000001</v>
      </c>
      <c r="E368" s="2">
        <v>0.84441310922369939</v>
      </c>
      <c r="F368" s="2">
        <v>3</v>
      </c>
      <c r="G368" s="3">
        <v>6.2904417014946146E-2</v>
      </c>
    </row>
    <row r="369" spans="1:7" x14ac:dyDescent="0.25">
      <c r="A369" s="2">
        <v>2013</v>
      </c>
      <c r="B369" s="2" t="s">
        <v>582</v>
      </c>
      <c r="C369" s="2">
        <v>262.68284016000001</v>
      </c>
      <c r="D369" s="2">
        <v>262.68284016000001</v>
      </c>
      <c r="E369" s="2">
        <v>0.84441310922369928</v>
      </c>
      <c r="F369" s="2">
        <v>3</v>
      </c>
      <c r="G369" s="3">
        <v>3.7742650208967693E-2</v>
      </c>
    </row>
    <row r="370" spans="1:7" x14ac:dyDescent="0.25">
      <c r="A370" s="2">
        <v>2013</v>
      </c>
      <c r="B370" s="2" t="s">
        <v>583</v>
      </c>
      <c r="C370" s="2">
        <v>264.99389373000002</v>
      </c>
      <c r="D370" s="2">
        <v>264.99389373000002</v>
      </c>
      <c r="E370" s="2">
        <v>1.359838120784034</v>
      </c>
      <c r="F370" s="2">
        <v>4</v>
      </c>
      <c r="G370" s="3">
        <v>2.6637832301747304</v>
      </c>
    </row>
    <row r="371" spans="1:7" x14ac:dyDescent="0.25">
      <c r="A371" s="2">
        <v>2013</v>
      </c>
      <c r="B371" s="2" t="s">
        <v>584</v>
      </c>
      <c r="C371" s="2">
        <v>104.499916</v>
      </c>
      <c r="D371" s="2">
        <v>104.499916</v>
      </c>
      <c r="E371" s="2">
        <v>0.84441310922369939</v>
      </c>
      <c r="F371" s="2">
        <v>3</v>
      </c>
      <c r="G371" s="3">
        <v>1.258088340298923E-2</v>
      </c>
    </row>
    <row r="372" spans="1:7" x14ac:dyDescent="0.25">
      <c r="A372" s="2">
        <v>2013</v>
      </c>
      <c r="B372" s="2" t="s">
        <v>640</v>
      </c>
      <c r="C372" s="2">
        <v>446.26957071999999</v>
      </c>
      <c r="D372" s="2">
        <v>446.26957071999999</v>
      </c>
      <c r="E372" s="2">
        <v>0.84441310922369939</v>
      </c>
      <c r="F372" s="2">
        <v>1</v>
      </c>
      <c r="G372" s="3">
        <v>1.258088340298923E-2</v>
      </c>
    </row>
    <row r="373" spans="1:7" x14ac:dyDescent="0.25">
      <c r="A373" s="2">
        <v>2013</v>
      </c>
      <c r="B373" s="2" t="s">
        <v>641</v>
      </c>
      <c r="C373" s="2">
        <v>141.30296731000001</v>
      </c>
      <c r="D373" s="2">
        <v>141.30296731000001</v>
      </c>
      <c r="E373" s="2">
        <v>0.84441310922369939</v>
      </c>
      <c r="F373" s="2">
        <v>4</v>
      </c>
      <c r="G373" s="3">
        <v>0.33968385188070921</v>
      </c>
    </row>
    <row r="374" spans="1:7" x14ac:dyDescent="0.25">
      <c r="A374" s="2">
        <v>2013</v>
      </c>
      <c r="B374" s="2" t="s">
        <v>642</v>
      </c>
      <c r="C374" s="2">
        <v>184.98955140999999</v>
      </c>
      <c r="D374" s="2">
        <v>184.98955140999999</v>
      </c>
      <c r="E374" s="2">
        <v>0.84441310922369939</v>
      </c>
      <c r="F374" s="2">
        <v>2</v>
      </c>
      <c r="G374" s="3">
        <v>1.258088340298923E-2</v>
      </c>
    </row>
    <row r="375" spans="1:7" x14ac:dyDescent="0.25">
      <c r="A375" s="2">
        <v>2013</v>
      </c>
      <c r="B375" s="2" t="s">
        <v>643</v>
      </c>
      <c r="C375" s="2">
        <v>184.98955140999999</v>
      </c>
      <c r="D375" s="2">
        <v>184.98955140999999</v>
      </c>
      <c r="E375" s="2">
        <v>0.84441310922369928</v>
      </c>
      <c r="F375" s="2">
        <v>2</v>
      </c>
      <c r="G375" s="3">
        <v>0.15097060083587077</v>
      </c>
    </row>
    <row r="376" spans="1:7" x14ac:dyDescent="0.25">
      <c r="A376" s="2">
        <v>2013</v>
      </c>
      <c r="B376" s="2" t="s">
        <v>644</v>
      </c>
      <c r="C376" s="2">
        <v>294.48753957999998</v>
      </c>
      <c r="D376" s="2">
        <v>294.48753957999998</v>
      </c>
      <c r="E376" s="2">
        <v>0.84441310922369939</v>
      </c>
      <c r="F376" s="2">
        <v>5</v>
      </c>
      <c r="G376" s="3">
        <v>0.12580883402989229</v>
      </c>
    </row>
    <row r="377" spans="1:7" x14ac:dyDescent="0.25">
      <c r="A377" s="2">
        <v>2013</v>
      </c>
      <c r="B377" s="2" t="s">
        <v>645</v>
      </c>
      <c r="C377" s="2">
        <v>164.79299302999999</v>
      </c>
      <c r="D377" s="2">
        <v>164.79299302999999</v>
      </c>
      <c r="E377" s="2">
        <v>0.84441310922369928</v>
      </c>
      <c r="F377" s="2">
        <v>2</v>
      </c>
      <c r="G377" s="3">
        <v>7.5485300417935386E-2</v>
      </c>
    </row>
    <row r="378" spans="1:7" x14ac:dyDescent="0.25">
      <c r="A378" s="2">
        <v>2013</v>
      </c>
      <c r="B378" s="2" t="s">
        <v>646</v>
      </c>
      <c r="C378" s="2">
        <v>121.56147751</v>
      </c>
      <c r="D378" s="2">
        <v>121.56147751</v>
      </c>
      <c r="E378" s="2">
        <v>0.84441310922369939</v>
      </c>
      <c r="F378" s="2">
        <v>1</v>
      </c>
      <c r="G378" s="3">
        <v>0.25161766805978458</v>
      </c>
    </row>
    <row r="379" spans="1:7" x14ac:dyDescent="0.25">
      <c r="A379" s="2">
        <v>2013</v>
      </c>
      <c r="B379" s="2" t="s">
        <v>647</v>
      </c>
      <c r="C379" s="2">
        <v>11.66668295</v>
      </c>
      <c r="D379" s="2">
        <v>11.66668295</v>
      </c>
      <c r="E379" s="2">
        <v>1.7325919870196502</v>
      </c>
      <c r="F379" s="2">
        <v>12</v>
      </c>
      <c r="G379" s="3">
        <v>2.8427990343418492</v>
      </c>
    </row>
    <row r="380" spans="1:7" x14ac:dyDescent="0.25">
      <c r="A380" s="2">
        <v>2013</v>
      </c>
      <c r="B380" s="2" t="s">
        <v>648</v>
      </c>
      <c r="C380" s="2">
        <v>639.50942253000005</v>
      </c>
      <c r="D380" s="2">
        <v>639.50942253000005</v>
      </c>
      <c r="E380" s="2">
        <v>1.2430317033429583</v>
      </c>
      <c r="F380" s="2">
        <v>4</v>
      </c>
      <c r="G380" s="3">
        <v>1.2075357131478279</v>
      </c>
    </row>
    <row r="381" spans="1:7" x14ac:dyDescent="0.25">
      <c r="A381" s="2">
        <v>2013</v>
      </c>
      <c r="B381" s="2" t="s">
        <v>649</v>
      </c>
      <c r="C381" s="2">
        <v>246.20248257</v>
      </c>
      <c r="D381" s="2">
        <v>246.20248257</v>
      </c>
      <c r="E381" s="2">
        <v>0.84441310922369939</v>
      </c>
      <c r="F381" s="2">
        <v>4</v>
      </c>
      <c r="G381" s="3">
        <v>0.25161766805978458</v>
      </c>
    </row>
    <row r="382" spans="1:7" x14ac:dyDescent="0.25">
      <c r="A382" s="2">
        <v>2013</v>
      </c>
      <c r="B382" s="2" t="s">
        <v>650</v>
      </c>
      <c r="C382" s="2">
        <v>428.95550383</v>
      </c>
      <c r="D382" s="2">
        <v>428.95550383</v>
      </c>
      <c r="E382" s="2">
        <v>0.84441310922369928</v>
      </c>
      <c r="F382" s="2">
        <v>5</v>
      </c>
      <c r="G382" s="3">
        <v>7.5485300417935386E-2</v>
      </c>
    </row>
    <row r="383" spans="1:7" x14ac:dyDescent="0.25">
      <c r="A383" s="2">
        <v>2013</v>
      </c>
      <c r="B383" s="2" t="s">
        <v>651</v>
      </c>
      <c r="C383" s="2">
        <v>197.14856046</v>
      </c>
      <c r="D383" s="2">
        <v>197.14856046</v>
      </c>
      <c r="E383" s="2">
        <v>0.84441310922369939</v>
      </c>
      <c r="F383" s="2">
        <v>4</v>
      </c>
      <c r="G383" s="3">
        <v>0.12580883402989229</v>
      </c>
    </row>
    <row r="384" spans="1:7" x14ac:dyDescent="0.25">
      <c r="A384" s="2">
        <v>2013</v>
      </c>
      <c r="B384" s="2" t="s">
        <v>652</v>
      </c>
      <c r="C384" s="2">
        <v>119.56840629</v>
      </c>
      <c r="D384" s="2">
        <v>119.56840629</v>
      </c>
      <c r="E384" s="2">
        <v>0.84441310922369939</v>
      </c>
      <c r="F384" s="2">
        <v>2</v>
      </c>
      <c r="G384" s="3">
        <v>1.258088340298923E-2</v>
      </c>
    </row>
    <row r="385" spans="1:7" x14ac:dyDescent="0.25">
      <c r="A385" s="2">
        <v>2013</v>
      </c>
      <c r="B385" s="2" t="s">
        <v>653</v>
      </c>
      <c r="C385" s="2">
        <v>154.59650696</v>
      </c>
      <c r="D385" s="2">
        <v>154.59650696</v>
      </c>
      <c r="E385" s="2">
        <v>1.5605803612445555</v>
      </c>
      <c r="F385" s="2">
        <v>4</v>
      </c>
      <c r="G385" s="3">
        <v>3.8578249367059785</v>
      </c>
    </row>
    <row r="386" spans="1:7" x14ac:dyDescent="0.25">
      <c r="A386" s="2">
        <v>2013</v>
      </c>
      <c r="B386" s="2" t="s">
        <v>654</v>
      </c>
      <c r="C386" s="2">
        <v>181.37979784000001</v>
      </c>
      <c r="D386" s="2">
        <v>181.37979784000001</v>
      </c>
      <c r="E386" s="2">
        <v>0.84441310922369939</v>
      </c>
      <c r="F386" s="2">
        <v>3</v>
      </c>
      <c r="G386" s="3">
        <v>0.10064706722391384</v>
      </c>
    </row>
    <row r="387" spans="1:7" x14ac:dyDescent="0.25">
      <c r="A387" s="2">
        <v>2013</v>
      </c>
      <c r="B387" s="2" t="s">
        <v>1901</v>
      </c>
      <c r="C387" s="2">
        <v>313.63625531000002</v>
      </c>
      <c r="D387" s="2">
        <v>313.63625531000002</v>
      </c>
      <c r="E387" s="2">
        <v>0.84441310922369939</v>
      </c>
      <c r="F387" s="2">
        <v>3</v>
      </c>
      <c r="G387" s="3">
        <v>1.258088340298923E-2</v>
      </c>
    </row>
    <row r="388" spans="1:7" x14ac:dyDescent="0.25">
      <c r="A388" s="2">
        <v>2013</v>
      </c>
      <c r="B388" s="2" t="s">
        <v>655</v>
      </c>
      <c r="C388" s="2">
        <v>234.58106524999999</v>
      </c>
      <c r="D388" s="2">
        <v>234.58106524999999</v>
      </c>
      <c r="E388" s="2">
        <v>0.84441310922369939</v>
      </c>
      <c r="F388" s="2">
        <v>3</v>
      </c>
      <c r="G388" s="3">
        <v>2.516176680597846E-2</v>
      </c>
    </row>
    <row r="389" spans="1:7" x14ac:dyDescent="0.25">
      <c r="A389" s="2">
        <v>2013</v>
      </c>
      <c r="B389" s="2" t="s">
        <v>657</v>
      </c>
      <c r="C389" s="2">
        <v>1074.9028911</v>
      </c>
      <c r="D389" s="2">
        <v>1074.9028911</v>
      </c>
      <c r="E389" s="2">
        <v>0.84441310922369939</v>
      </c>
      <c r="F389" s="2">
        <v>1</v>
      </c>
      <c r="G389" s="3">
        <v>2.516176680597846E-2</v>
      </c>
    </row>
    <row r="390" spans="1:7" x14ac:dyDescent="0.25">
      <c r="A390" s="2">
        <v>2013</v>
      </c>
      <c r="B390" s="2" t="s">
        <v>658</v>
      </c>
      <c r="C390" s="2">
        <v>6.9202966956000003</v>
      </c>
      <c r="D390" s="2">
        <v>6.9202966956000003</v>
      </c>
      <c r="E390" s="2">
        <v>1.4232942559206601</v>
      </c>
      <c r="F390" s="2">
        <v>6</v>
      </c>
      <c r="G390" s="3">
        <v>3.050323533611957</v>
      </c>
    </row>
    <row r="391" spans="1:7" x14ac:dyDescent="0.25">
      <c r="A391" s="2">
        <v>2013</v>
      </c>
      <c r="B391" s="2" t="s">
        <v>659</v>
      </c>
      <c r="C391" s="2">
        <v>3.4601483478000001</v>
      </c>
      <c r="D391" s="2">
        <v>3.4601483478000001</v>
      </c>
      <c r="E391" s="2">
        <v>0.84441310922369939</v>
      </c>
      <c r="F391" s="2">
        <v>3</v>
      </c>
      <c r="G391" s="3">
        <v>6.2904417014946146E-2</v>
      </c>
    </row>
    <row r="392" spans="1:7" x14ac:dyDescent="0.25">
      <c r="A392" s="2">
        <v>2013</v>
      </c>
      <c r="B392" s="2" t="s">
        <v>660</v>
      </c>
      <c r="C392" s="2">
        <v>504.77548435</v>
      </c>
      <c r="D392" s="2">
        <v>504.77548435</v>
      </c>
      <c r="E392" s="2">
        <v>0.84441310922369939</v>
      </c>
      <c r="F392" s="2">
        <v>4</v>
      </c>
      <c r="G392" s="3">
        <v>5.0323533611956919E-2</v>
      </c>
    </row>
    <row r="393" spans="1:7" x14ac:dyDescent="0.25">
      <c r="A393" s="2">
        <v>2013</v>
      </c>
      <c r="B393" s="2" t="s">
        <v>661</v>
      </c>
      <c r="C393" s="2">
        <v>261.95687752999999</v>
      </c>
      <c r="D393" s="2">
        <v>261.95687752999999</v>
      </c>
      <c r="E393" s="2">
        <v>0.84441310922369928</v>
      </c>
      <c r="F393" s="2">
        <v>16</v>
      </c>
      <c r="G393" s="3">
        <v>0.13838971743288153</v>
      </c>
    </row>
    <row r="394" spans="1:7" x14ac:dyDescent="0.25">
      <c r="A394" s="2">
        <v>2013</v>
      </c>
      <c r="B394" s="2" t="s">
        <v>662</v>
      </c>
      <c r="C394" s="2">
        <v>308.89594577000003</v>
      </c>
      <c r="D394" s="2">
        <v>308.89594577000003</v>
      </c>
      <c r="E394" s="2">
        <v>0.84441310922369939</v>
      </c>
      <c r="F394" s="2">
        <v>9</v>
      </c>
      <c r="G394" s="3">
        <v>0.23903678465679537</v>
      </c>
    </row>
    <row r="395" spans="1:7" x14ac:dyDescent="0.25">
      <c r="A395" s="2">
        <v>2013</v>
      </c>
      <c r="B395" s="2" t="s">
        <v>663</v>
      </c>
      <c r="C395" s="2">
        <v>513.60708806000002</v>
      </c>
      <c r="D395" s="2">
        <v>513.60708806000002</v>
      </c>
      <c r="E395" s="2">
        <v>0.84441310922369928</v>
      </c>
      <c r="F395" s="2">
        <v>8</v>
      </c>
      <c r="G395" s="3">
        <v>0.21387501785081692</v>
      </c>
    </row>
    <row r="396" spans="1:7" x14ac:dyDescent="0.25">
      <c r="A396" s="2">
        <v>2013</v>
      </c>
      <c r="B396" s="2" t="s">
        <v>664</v>
      </c>
      <c r="C396" s="2">
        <v>308.89594577000003</v>
      </c>
      <c r="D396" s="2">
        <v>308.89594577000003</v>
      </c>
      <c r="E396" s="2">
        <v>0.84441310922369939</v>
      </c>
      <c r="F396" s="2">
        <v>1</v>
      </c>
      <c r="G396" s="3">
        <v>1.258088340298923E-2</v>
      </c>
    </row>
    <row r="397" spans="1:7" x14ac:dyDescent="0.25">
      <c r="A397" s="2">
        <v>2013</v>
      </c>
      <c r="B397" s="2" t="s">
        <v>665</v>
      </c>
      <c r="C397" s="2">
        <v>308.89594577000003</v>
      </c>
      <c r="D397" s="2">
        <v>308.89594577000003</v>
      </c>
      <c r="E397" s="2">
        <v>0.84441310922369928</v>
      </c>
      <c r="F397" s="2">
        <v>4</v>
      </c>
      <c r="G397" s="3">
        <v>8.8066183820924612E-2</v>
      </c>
    </row>
    <row r="398" spans="1:7" x14ac:dyDescent="0.25">
      <c r="A398" s="2">
        <v>2013</v>
      </c>
      <c r="B398" s="2" t="s">
        <v>666</v>
      </c>
      <c r="C398" s="2">
        <v>106.03896557</v>
      </c>
      <c r="D398" s="2">
        <v>106.03896557</v>
      </c>
      <c r="E398" s="2">
        <v>0.84441310922369928</v>
      </c>
      <c r="F398" s="2">
        <v>2</v>
      </c>
      <c r="G398" s="3">
        <v>3.7742650208967693E-2</v>
      </c>
    </row>
    <row r="399" spans="1:7" x14ac:dyDescent="0.25">
      <c r="A399" s="2">
        <v>2013</v>
      </c>
      <c r="B399" s="2" t="s">
        <v>667</v>
      </c>
      <c r="C399" s="2">
        <v>83.519720293000006</v>
      </c>
      <c r="D399" s="2">
        <v>83.519720293000006</v>
      </c>
      <c r="E399" s="2">
        <v>0.84441310922369939</v>
      </c>
      <c r="F399" s="2">
        <v>1</v>
      </c>
      <c r="G399" s="3">
        <v>1.258088340298923E-2</v>
      </c>
    </row>
    <row r="400" spans="1:7" x14ac:dyDescent="0.25">
      <c r="A400" s="2">
        <v>2013</v>
      </c>
      <c r="B400" s="2" t="s">
        <v>687</v>
      </c>
      <c r="C400" s="2">
        <v>160.25022637999999</v>
      </c>
      <c r="D400" s="2">
        <v>160.25022637999999</v>
      </c>
      <c r="E400" s="2">
        <v>0.84441310922369939</v>
      </c>
      <c r="F400" s="2">
        <v>6</v>
      </c>
      <c r="G400" s="3">
        <v>0.18871325104483844</v>
      </c>
    </row>
    <row r="401" spans="1:7" x14ac:dyDescent="0.25">
      <c r="A401" s="2">
        <v>2013</v>
      </c>
      <c r="B401" s="2" t="s">
        <v>688</v>
      </c>
      <c r="C401" s="2">
        <v>188.52967809</v>
      </c>
      <c r="D401" s="2">
        <v>188.52967809</v>
      </c>
      <c r="E401" s="2">
        <v>0.84441310922369928</v>
      </c>
      <c r="F401" s="2">
        <v>1</v>
      </c>
      <c r="G401" s="3">
        <v>7.5485300417935386E-2</v>
      </c>
    </row>
    <row r="402" spans="1:7" x14ac:dyDescent="0.25">
      <c r="A402" s="2">
        <v>2013</v>
      </c>
      <c r="B402" s="2" t="s">
        <v>689</v>
      </c>
      <c r="C402" s="2">
        <v>188.52967809</v>
      </c>
      <c r="D402" s="2">
        <v>188.52967809</v>
      </c>
      <c r="E402" s="2">
        <v>0.84441310922369928</v>
      </c>
      <c r="F402" s="2">
        <v>1</v>
      </c>
      <c r="G402" s="3">
        <v>7.5485300417935386E-2</v>
      </c>
    </row>
    <row r="403" spans="1:7" x14ac:dyDescent="0.25">
      <c r="A403" s="2">
        <v>2013</v>
      </c>
      <c r="B403" s="2" t="s">
        <v>690</v>
      </c>
      <c r="C403" s="2">
        <v>188.52967809</v>
      </c>
      <c r="D403" s="2">
        <v>188.52967809</v>
      </c>
      <c r="E403" s="2">
        <v>0.84441310922369939</v>
      </c>
      <c r="F403" s="2">
        <v>4</v>
      </c>
      <c r="G403" s="3">
        <v>0.32710296847771997</v>
      </c>
    </row>
    <row r="404" spans="1:7" x14ac:dyDescent="0.25">
      <c r="A404" s="2">
        <v>2013</v>
      </c>
      <c r="B404" s="2" t="s">
        <v>691</v>
      </c>
      <c r="C404" s="2">
        <v>127.3299519</v>
      </c>
      <c r="D404" s="2">
        <v>127.3299519</v>
      </c>
      <c r="E404" s="2">
        <v>0.84441310922369939</v>
      </c>
      <c r="F404" s="2">
        <v>1</v>
      </c>
      <c r="G404" s="3">
        <v>2.516176680597846E-2</v>
      </c>
    </row>
    <row r="405" spans="1:7" x14ac:dyDescent="0.25">
      <c r="A405" s="2">
        <v>2013</v>
      </c>
      <c r="B405" s="2" t="s">
        <v>692</v>
      </c>
      <c r="C405" s="2">
        <v>127.3299519</v>
      </c>
      <c r="D405" s="2">
        <v>127.3299519</v>
      </c>
      <c r="E405" s="2">
        <v>0.84441310922369939</v>
      </c>
      <c r="F405" s="2">
        <v>1</v>
      </c>
      <c r="G405" s="3">
        <v>2.516176680597846E-2</v>
      </c>
    </row>
    <row r="406" spans="1:7" x14ac:dyDescent="0.25">
      <c r="A406" s="2">
        <v>2013</v>
      </c>
      <c r="B406" s="2" t="s">
        <v>693</v>
      </c>
      <c r="C406" s="2">
        <v>127.3299519</v>
      </c>
      <c r="D406" s="2">
        <v>127.3299519</v>
      </c>
      <c r="E406" s="2">
        <v>0.84441310922369939</v>
      </c>
      <c r="F406" s="2">
        <v>1</v>
      </c>
      <c r="G406" s="3">
        <v>1.258088340298923E-2</v>
      </c>
    </row>
    <row r="407" spans="1:7" x14ac:dyDescent="0.25">
      <c r="A407" s="2">
        <v>2013</v>
      </c>
      <c r="B407" s="2" t="s">
        <v>694</v>
      </c>
      <c r="C407" s="2">
        <v>127.3299519</v>
      </c>
      <c r="D407" s="2">
        <v>127.3299519</v>
      </c>
      <c r="E407" s="2">
        <v>0.84441310922369939</v>
      </c>
      <c r="F407" s="2">
        <v>1</v>
      </c>
      <c r="G407" s="3">
        <v>2.516176680597846E-2</v>
      </c>
    </row>
    <row r="408" spans="1:7" x14ac:dyDescent="0.25">
      <c r="A408" s="2">
        <v>2013</v>
      </c>
      <c r="B408" s="2" t="s">
        <v>695</v>
      </c>
      <c r="C408" s="2">
        <v>605.03500692</v>
      </c>
      <c r="D408" s="2">
        <v>605.03500692</v>
      </c>
      <c r="E408" s="2">
        <v>0.84441310922369939</v>
      </c>
      <c r="F408" s="2">
        <v>1</v>
      </c>
      <c r="G408" s="3">
        <v>2.516176680597846E-2</v>
      </c>
    </row>
    <row r="409" spans="1:7" x14ac:dyDescent="0.25">
      <c r="A409" s="2">
        <v>2013</v>
      </c>
      <c r="B409" s="2" t="s">
        <v>696</v>
      </c>
      <c r="C409" s="2">
        <v>605.03500692</v>
      </c>
      <c r="D409" s="2">
        <v>605.03500692</v>
      </c>
      <c r="E409" s="2">
        <v>0.84441310922369939</v>
      </c>
      <c r="F409" s="2">
        <v>1</v>
      </c>
      <c r="G409" s="3">
        <v>1.258088340298923E-2</v>
      </c>
    </row>
    <row r="410" spans="1:7" x14ac:dyDescent="0.25">
      <c r="A410" s="2">
        <v>2013</v>
      </c>
      <c r="B410" s="2" t="s">
        <v>697</v>
      </c>
      <c r="C410" s="2">
        <v>605.03500692</v>
      </c>
      <c r="D410" s="2">
        <v>605.03500692</v>
      </c>
      <c r="E410" s="2">
        <v>0.84441310922369939</v>
      </c>
      <c r="F410" s="2">
        <v>1</v>
      </c>
      <c r="G410" s="3">
        <v>2.516176680597846E-2</v>
      </c>
    </row>
    <row r="411" spans="1:7" x14ac:dyDescent="0.25">
      <c r="A411" s="2">
        <v>2013</v>
      </c>
      <c r="B411" s="2" t="s">
        <v>698</v>
      </c>
      <c r="C411" s="2">
        <v>394.18482876000002</v>
      </c>
      <c r="D411" s="2">
        <v>394.18482876000002</v>
      </c>
      <c r="E411" s="2">
        <v>0.84441310922369939</v>
      </c>
      <c r="F411" s="2">
        <v>1</v>
      </c>
      <c r="G411" s="3">
        <v>1.258088340298923E-2</v>
      </c>
    </row>
    <row r="412" spans="1:7" x14ac:dyDescent="0.25">
      <c r="A412" s="2">
        <v>2013</v>
      </c>
      <c r="B412" s="2" t="s">
        <v>699</v>
      </c>
      <c r="C412" s="2">
        <v>394.18482876000002</v>
      </c>
      <c r="D412" s="2">
        <v>394.18482876000002</v>
      </c>
      <c r="E412" s="2">
        <v>0.84441310922369939</v>
      </c>
      <c r="F412" s="2">
        <v>1</v>
      </c>
      <c r="G412" s="3">
        <v>2.516176680597846E-2</v>
      </c>
    </row>
    <row r="413" spans="1:7" x14ac:dyDescent="0.25">
      <c r="A413" s="2">
        <v>2013</v>
      </c>
      <c r="B413" s="2" t="s">
        <v>1907</v>
      </c>
      <c r="C413" s="2">
        <v>430.01489200999998</v>
      </c>
      <c r="D413" s="2">
        <v>430.01489200999998</v>
      </c>
      <c r="E413" s="2">
        <v>0.84441310922369928</v>
      </c>
      <c r="F413" s="2">
        <v>8</v>
      </c>
      <c r="G413" s="3">
        <v>0.15097060083587077</v>
      </c>
    </row>
    <row r="414" spans="1:7" x14ac:dyDescent="0.25">
      <c r="A414" s="2">
        <v>2013</v>
      </c>
      <c r="B414" s="2" t="s">
        <v>700</v>
      </c>
      <c r="C414" s="2">
        <v>227.54769722</v>
      </c>
      <c r="D414" s="2">
        <v>227.54769722</v>
      </c>
      <c r="E414" s="2">
        <v>0.84441310922369928</v>
      </c>
      <c r="F414" s="2">
        <v>4</v>
      </c>
      <c r="G414" s="3">
        <v>3.7742650208967693E-2</v>
      </c>
    </row>
    <row r="415" spans="1:7" x14ac:dyDescent="0.25">
      <c r="A415" s="2">
        <v>2013</v>
      </c>
      <c r="B415" s="2" t="s">
        <v>701</v>
      </c>
      <c r="C415" s="2">
        <v>138.20612249999999</v>
      </c>
      <c r="D415" s="2">
        <v>138.20612249999999</v>
      </c>
      <c r="E415" s="2">
        <v>0.78909583060892985</v>
      </c>
      <c r="F415" s="2">
        <v>1</v>
      </c>
      <c r="G415" s="3">
        <v>2.3488664123896767</v>
      </c>
    </row>
    <row r="416" spans="1:7" x14ac:dyDescent="0.25">
      <c r="A416" s="2">
        <v>2013</v>
      </c>
      <c r="B416" s="2" t="s">
        <v>718</v>
      </c>
      <c r="C416" s="2">
        <v>1169.8915311999999</v>
      </c>
      <c r="D416" s="2">
        <v>1169.8915311999999</v>
      </c>
      <c r="E416" s="2">
        <v>0.84441310922369917</v>
      </c>
      <c r="F416" s="2">
        <v>4</v>
      </c>
      <c r="G416" s="3">
        <v>0.31452208507473078</v>
      </c>
    </row>
    <row r="417" spans="1:7" x14ac:dyDescent="0.25">
      <c r="A417" s="2">
        <v>2013</v>
      </c>
      <c r="B417" s="2" t="s">
        <v>719</v>
      </c>
      <c r="C417" s="2">
        <v>3040.7059293000002</v>
      </c>
      <c r="D417" s="2">
        <v>3040.7059293000002</v>
      </c>
      <c r="E417" s="2">
        <v>0.84441310922369928</v>
      </c>
      <c r="F417" s="2">
        <v>9</v>
      </c>
      <c r="G417" s="3">
        <v>7.5485300417935386E-2</v>
      </c>
    </row>
    <row r="418" spans="1:7" x14ac:dyDescent="0.25">
      <c r="A418" s="2">
        <v>2013</v>
      </c>
      <c r="B418" s="2" t="s">
        <v>1908</v>
      </c>
      <c r="C418" s="2">
        <v>139.19993585</v>
      </c>
      <c r="D418" s="2">
        <v>139.19993585</v>
      </c>
      <c r="E418" s="2">
        <v>0.84441310922369939</v>
      </c>
      <c r="F418" s="2">
        <v>2</v>
      </c>
      <c r="G418" s="3">
        <v>2.516176680597846E-2</v>
      </c>
    </row>
    <row r="419" spans="1:7" x14ac:dyDescent="0.25">
      <c r="A419" s="2">
        <v>2013</v>
      </c>
      <c r="B419" s="2" t="s">
        <v>720</v>
      </c>
      <c r="C419" s="2">
        <v>485.85868502</v>
      </c>
      <c r="D419" s="2">
        <v>485.85868502</v>
      </c>
      <c r="E419" s="2">
        <v>0.84441310922369928</v>
      </c>
      <c r="F419" s="2">
        <v>1</v>
      </c>
      <c r="G419" s="3">
        <v>3.7742650208967693E-2</v>
      </c>
    </row>
    <row r="420" spans="1:7" x14ac:dyDescent="0.25">
      <c r="A420" s="2">
        <v>2013</v>
      </c>
      <c r="B420" s="2" t="s">
        <v>721</v>
      </c>
      <c r="C420" s="2">
        <v>372.53483559</v>
      </c>
      <c r="D420" s="2">
        <v>372.53483559</v>
      </c>
      <c r="E420" s="2">
        <v>0.84441310922369939</v>
      </c>
      <c r="F420" s="2">
        <v>4</v>
      </c>
      <c r="G420" s="3">
        <v>1.258088340298923E-2</v>
      </c>
    </row>
    <row r="421" spans="1:7" x14ac:dyDescent="0.25">
      <c r="A421" s="2">
        <v>2013</v>
      </c>
      <c r="B421" s="2" t="s">
        <v>722</v>
      </c>
      <c r="C421" s="2">
        <v>156.65529599000001</v>
      </c>
      <c r="D421" s="2">
        <v>156.65529599000001</v>
      </c>
      <c r="E421" s="2">
        <v>0.84441310922369917</v>
      </c>
      <c r="F421" s="2">
        <v>4</v>
      </c>
      <c r="G421" s="3">
        <v>0.31452208507473078</v>
      </c>
    </row>
    <row r="422" spans="1:7" x14ac:dyDescent="0.25">
      <c r="A422" s="2">
        <v>2013</v>
      </c>
      <c r="B422" s="2" t="s">
        <v>723</v>
      </c>
      <c r="C422" s="2">
        <v>156.65529599000001</v>
      </c>
      <c r="D422" s="2">
        <v>156.65529599000001</v>
      </c>
      <c r="E422" s="2">
        <v>0.84441310922369939</v>
      </c>
      <c r="F422" s="2">
        <v>1</v>
      </c>
      <c r="G422" s="3">
        <v>5.0323533611956919E-2</v>
      </c>
    </row>
    <row r="423" spans="1:7" x14ac:dyDescent="0.25">
      <c r="A423" s="2">
        <v>2013</v>
      </c>
      <c r="B423" s="2" t="s">
        <v>724</v>
      </c>
      <c r="C423" s="2">
        <v>170.32709993</v>
      </c>
      <c r="D423" s="2">
        <v>170.32709993</v>
      </c>
      <c r="E423" s="2">
        <v>1.2599297196269874</v>
      </c>
      <c r="F423" s="2">
        <v>6</v>
      </c>
      <c r="G423" s="3">
        <v>1.4465612839269031</v>
      </c>
    </row>
    <row r="424" spans="1:7" x14ac:dyDescent="0.25">
      <c r="A424" s="2">
        <v>2013</v>
      </c>
      <c r="B424" s="2" t="s">
        <v>725</v>
      </c>
      <c r="C424" s="2">
        <v>91.340210432999996</v>
      </c>
      <c r="D424" s="2">
        <v>91.340210432999996</v>
      </c>
      <c r="E424" s="2">
        <v>2.086577726646778</v>
      </c>
      <c r="F424" s="2">
        <v>3</v>
      </c>
      <c r="G424" s="3">
        <v>6.0377426502089673</v>
      </c>
    </row>
    <row r="425" spans="1:7" x14ac:dyDescent="0.25">
      <c r="A425" s="2">
        <v>2013</v>
      </c>
      <c r="B425" s="2" t="s">
        <v>726</v>
      </c>
      <c r="C425" s="2">
        <v>85.163549963999998</v>
      </c>
      <c r="D425" s="2">
        <v>85.163549963999998</v>
      </c>
      <c r="E425" s="2">
        <v>1.3710241259057898</v>
      </c>
      <c r="F425" s="2">
        <v>12</v>
      </c>
      <c r="G425" s="3">
        <v>10.339683851880709</v>
      </c>
    </row>
    <row r="426" spans="1:7" x14ac:dyDescent="0.25">
      <c r="A426" s="2">
        <v>2013</v>
      </c>
      <c r="B426" s="2" t="s">
        <v>727</v>
      </c>
      <c r="C426" s="2">
        <v>170.32709993</v>
      </c>
      <c r="D426" s="2">
        <v>170.32709993</v>
      </c>
      <c r="E426" s="2">
        <v>2.228956238871032</v>
      </c>
      <c r="F426" s="2">
        <v>6</v>
      </c>
      <c r="G426" s="3">
        <v>5.1509706008358709</v>
      </c>
    </row>
    <row r="427" spans="1:7" x14ac:dyDescent="0.25">
      <c r="A427" s="2">
        <v>2013</v>
      </c>
      <c r="B427" s="2" t="s">
        <v>729</v>
      </c>
      <c r="C427" s="2">
        <v>585.91545183999995</v>
      </c>
      <c r="D427" s="2">
        <v>585.91545183999995</v>
      </c>
      <c r="E427" s="2">
        <v>1.0909390906225065</v>
      </c>
      <c r="F427" s="2">
        <v>6</v>
      </c>
      <c r="G427" s="3">
        <v>3.1383897174328812</v>
      </c>
    </row>
    <row r="428" spans="1:7" x14ac:dyDescent="0.25">
      <c r="A428" s="2">
        <v>2013</v>
      </c>
      <c r="B428" s="2" t="s">
        <v>1909</v>
      </c>
      <c r="C428" s="2">
        <v>748.68180804999997</v>
      </c>
      <c r="D428" s="2">
        <v>748.68180804999997</v>
      </c>
      <c r="E428" s="2">
        <v>0.84441310922369939</v>
      </c>
      <c r="F428" s="2">
        <v>4</v>
      </c>
      <c r="G428" s="3">
        <v>1.258088340298923E-2</v>
      </c>
    </row>
    <row r="429" spans="1:7" x14ac:dyDescent="0.25">
      <c r="A429" s="2">
        <v>2013</v>
      </c>
      <c r="B429" s="2" t="s">
        <v>730</v>
      </c>
      <c r="C429" s="2">
        <v>976.59813726000004</v>
      </c>
      <c r="D429" s="2">
        <v>976.59813726000004</v>
      </c>
      <c r="E429" s="2">
        <v>0.84441310922369939</v>
      </c>
      <c r="F429" s="2">
        <v>3</v>
      </c>
      <c r="G429" s="3">
        <v>1.258088340298923E-2</v>
      </c>
    </row>
    <row r="430" spans="1:7" x14ac:dyDescent="0.25">
      <c r="A430" s="2">
        <v>2013</v>
      </c>
      <c r="B430" s="2" t="s">
        <v>731</v>
      </c>
      <c r="C430" s="2">
        <v>73.959979067000006</v>
      </c>
      <c r="D430" s="2">
        <v>73.959979067000006</v>
      </c>
      <c r="E430" s="2">
        <v>0.84441310922369939</v>
      </c>
      <c r="F430" s="2">
        <v>1</v>
      </c>
      <c r="G430" s="3">
        <v>1.258088340298923E-2</v>
      </c>
    </row>
    <row r="431" spans="1:7" x14ac:dyDescent="0.25">
      <c r="A431" s="2">
        <v>2013</v>
      </c>
      <c r="B431" s="2" t="s">
        <v>732</v>
      </c>
      <c r="C431" s="2">
        <v>231.42326539999999</v>
      </c>
      <c r="D431" s="2">
        <v>231.42326539999999</v>
      </c>
      <c r="E431" s="2">
        <v>0.84441310922369939</v>
      </c>
      <c r="F431" s="2">
        <v>4</v>
      </c>
      <c r="G431" s="3">
        <v>2.516176680597846E-2</v>
      </c>
    </row>
    <row r="432" spans="1:7" x14ac:dyDescent="0.25">
      <c r="A432" s="2">
        <v>2013</v>
      </c>
      <c r="B432" s="2" t="s">
        <v>733</v>
      </c>
      <c r="C432" s="2">
        <v>334.42102621999999</v>
      </c>
      <c r="D432" s="2">
        <v>334.42102621999999</v>
      </c>
      <c r="E432" s="2">
        <v>0.84441310922369939</v>
      </c>
      <c r="F432" s="2">
        <v>4</v>
      </c>
      <c r="G432" s="3">
        <v>2.516176680597846E-2</v>
      </c>
    </row>
    <row r="433" spans="1:7" x14ac:dyDescent="0.25">
      <c r="A433" s="2">
        <v>2013</v>
      </c>
      <c r="B433" s="2" t="s">
        <v>734</v>
      </c>
      <c r="C433" s="2">
        <v>441.47328335999998</v>
      </c>
      <c r="D433" s="2">
        <v>441.47328335999998</v>
      </c>
      <c r="E433" s="2">
        <v>1.1991535959127626</v>
      </c>
      <c r="F433" s="2">
        <v>3</v>
      </c>
      <c r="G433" s="3">
        <v>1.0377426502089677</v>
      </c>
    </row>
    <row r="434" spans="1:7" x14ac:dyDescent="0.25">
      <c r="A434" s="2">
        <v>2013</v>
      </c>
      <c r="B434" s="2" t="s">
        <v>735</v>
      </c>
      <c r="C434" s="2">
        <v>322.49562410999999</v>
      </c>
      <c r="D434" s="2">
        <v>322.49562410999999</v>
      </c>
      <c r="E434" s="2">
        <v>0.84441310922369939</v>
      </c>
      <c r="F434" s="2">
        <v>2</v>
      </c>
      <c r="G434" s="3">
        <v>1.258088340298923E-2</v>
      </c>
    </row>
    <row r="435" spans="1:7" x14ac:dyDescent="0.25">
      <c r="A435" s="2">
        <v>2013</v>
      </c>
      <c r="B435" s="2" t="s">
        <v>736</v>
      </c>
      <c r="C435" s="2">
        <v>27.761246789000001</v>
      </c>
      <c r="D435" s="2">
        <v>27.761246789000001</v>
      </c>
      <c r="E435" s="2">
        <v>1.4993628862786066</v>
      </c>
      <c r="F435" s="2">
        <v>6</v>
      </c>
      <c r="G435" s="3">
        <v>2.7129896629119568</v>
      </c>
    </row>
    <row r="436" spans="1:7" x14ac:dyDescent="0.25">
      <c r="A436" s="2">
        <v>2013</v>
      </c>
      <c r="B436" s="2" t="s">
        <v>737</v>
      </c>
      <c r="C436" s="2">
        <v>752.16121709000004</v>
      </c>
      <c r="D436" s="2">
        <v>752.16121709000004</v>
      </c>
      <c r="E436" s="2">
        <v>0.84441310922369928</v>
      </c>
      <c r="F436" s="2">
        <v>1</v>
      </c>
      <c r="G436" s="3">
        <v>2.8329615145476113E-2</v>
      </c>
    </row>
    <row r="437" spans="1:7" x14ac:dyDescent="0.25">
      <c r="A437" s="2">
        <v>2013</v>
      </c>
      <c r="B437" s="2" t="s">
        <v>738</v>
      </c>
      <c r="C437" s="2">
        <v>752.16121709000004</v>
      </c>
      <c r="D437" s="2">
        <v>752.16121709000004</v>
      </c>
      <c r="E437" s="2">
        <v>0.84441310922369917</v>
      </c>
      <c r="F437" s="2">
        <v>1</v>
      </c>
      <c r="G437" s="3">
        <v>1.080501040544022E-2</v>
      </c>
    </row>
    <row r="438" spans="1:7" x14ac:dyDescent="0.25">
      <c r="A438" s="2">
        <v>2013</v>
      </c>
      <c r="B438" s="2" t="s">
        <v>739</v>
      </c>
      <c r="C438" s="2">
        <v>5.8435771058999997</v>
      </c>
      <c r="D438" s="2">
        <v>5.8435771058999997</v>
      </c>
      <c r="E438" s="2">
        <v>0.84441310922369928</v>
      </c>
      <c r="F438" s="2">
        <v>6</v>
      </c>
      <c r="G438" s="3">
        <v>3.7742650208967693E-2</v>
      </c>
    </row>
    <row r="439" spans="1:7" x14ac:dyDescent="0.25">
      <c r="A439" s="2">
        <v>2013</v>
      </c>
      <c r="B439" s="2" t="s">
        <v>740</v>
      </c>
      <c r="C439" s="2">
        <v>339.67319114999998</v>
      </c>
      <c r="D439" s="2">
        <v>339.67319114999998</v>
      </c>
      <c r="E439" s="2">
        <v>1.1023113109243878</v>
      </c>
      <c r="F439" s="2">
        <v>2</v>
      </c>
      <c r="G439" s="3">
        <v>1.0002109863999999</v>
      </c>
    </row>
    <row r="440" spans="1:7" x14ac:dyDescent="0.25">
      <c r="A440" s="2">
        <v>2013</v>
      </c>
      <c r="B440" s="2" t="s">
        <v>741</v>
      </c>
      <c r="C440" s="2">
        <v>206.00449592000001</v>
      </c>
      <c r="D440" s="2">
        <v>206.00449592000001</v>
      </c>
      <c r="E440" s="2">
        <v>0.84441310922369939</v>
      </c>
      <c r="F440" s="2">
        <v>1</v>
      </c>
      <c r="G440" s="3">
        <v>1.258088340298923E-2</v>
      </c>
    </row>
    <row r="441" spans="1:7" x14ac:dyDescent="0.25">
      <c r="A441" s="2">
        <v>2013</v>
      </c>
      <c r="B441" s="2" t="s">
        <v>742</v>
      </c>
      <c r="C441" s="2">
        <v>477.66596048999997</v>
      </c>
      <c r="D441" s="2">
        <v>477.66596048999997</v>
      </c>
      <c r="E441" s="2">
        <v>1.299317097052098</v>
      </c>
      <c r="F441" s="2">
        <v>4</v>
      </c>
      <c r="G441" s="3">
        <v>3.2516176680597844</v>
      </c>
    </row>
    <row r="442" spans="1:7" x14ac:dyDescent="0.25">
      <c r="A442" s="2">
        <v>2013</v>
      </c>
      <c r="B442" s="2" t="s">
        <v>743</v>
      </c>
      <c r="C442" s="2">
        <v>851.14711749000003</v>
      </c>
      <c r="D442" s="2">
        <v>851.14711749000003</v>
      </c>
      <c r="E442" s="2">
        <v>0.84441310922369928</v>
      </c>
      <c r="F442" s="2">
        <v>2</v>
      </c>
      <c r="G442" s="3">
        <v>7.5485300417935386E-2</v>
      </c>
    </row>
    <row r="443" spans="1:7" x14ac:dyDescent="0.25">
      <c r="A443" s="2">
        <v>2013</v>
      </c>
      <c r="B443" s="2" t="s">
        <v>744</v>
      </c>
      <c r="C443" s="2">
        <v>240.44055957</v>
      </c>
      <c r="D443" s="2">
        <v>240.44055957</v>
      </c>
      <c r="E443" s="2">
        <v>0.84441310922369939</v>
      </c>
      <c r="F443" s="2">
        <v>4</v>
      </c>
      <c r="G443" s="3">
        <v>6.2904417014946146E-2</v>
      </c>
    </row>
    <row r="444" spans="1:7" x14ac:dyDescent="0.25">
      <c r="A444" s="2">
        <v>2013</v>
      </c>
      <c r="B444" s="2" t="s">
        <v>745</v>
      </c>
      <c r="C444" s="2">
        <v>11.313080261</v>
      </c>
      <c r="D444" s="2">
        <v>11.313080261</v>
      </c>
      <c r="E444" s="2">
        <v>0.99078594837073897</v>
      </c>
      <c r="F444" s="2">
        <v>12</v>
      </c>
      <c r="G444" s="3">
        <v>1.5914216735989228</v>
      </c>
    </row>
    <row r="445" spans="1:7" x14ac:dyDescent="0.25">
      <c r="A445" s="2">
        <v>2013</v>
      </c>
      <c r="B445" s="2" t="s">
        <v>746</v>
      </c>
      <c r="C445" s="2">
        <v>11.313080261</v>
      </c>
      <c r="D445" s="2">
        <v>11.313080261</v>
      </c>
      <c r="E445" s="2">
        <v>1.3727889276641485</v>
      </c>
      <c r="F445" s="2">
        <v>12</v>
      </c>
      <c r="G445" s="3">
        <v>3.0818358189986443</v>
      </c>
    </row>
    <row r="446" spans="1:7" x14ac:dyDescent="0.25">
      <c r="A446" s="2">
        <v>2013</v>
      </c>
      <c r="B446" s="2" t="s">
        <v>747</v>
      </c>
      <c r="C446" s="2">
        <v>7.5420535075000004</v>
      </c>
      <c r="D446" s="2">
        <v>7.5420535075000004</v>
      </c>
      <c r="E446" s="2">
        <v>1.7666151629505862</v>
      </c>
      <c r="F446" s="2">
        <v>8</v>
      </c>
      <c r="G446" s="3">
        <v>1.1761323676418494</v>
      </c>
    </row>
    <row r="447" spans="1:7" x14ac:dyDescent="0.25">
      <c r="A447" s="2">
        <v>2013</v>
      </c>
      <c r="B447" s="2" t="s">
        <v>748</v>
      </c>
      <c r="C447" s="2">
        <v>316.807975</v>
      </c>
      <c r="D447" s="2">
        <v>316.807975</v>
      </c>
      <c r="E447" s="2">
        <v>0.84441310922369939</v>
      </c>
      <c r="F447" s="2">
        <v>1</v>
      </c>
      <c r="G447" s="3">
        <v>0.22645590125380613</v>
      </c>
    </row>
    <row r="448" spans="1:7" x14ac:dyDescent="0.25">
      <c r="A448" s="2">
        <v>2013</v>
      </c>
      <c r="B448" s="2" t="s">
        <v>749</v>
      </c>
      <c r="C448" s="2">
        <v>1153.3832030000001</v>
      </c>
      <c r="D448" s="2">
        <v>1153.3832030000001</v>
      </c>
      <c r="E448" s="2">
        <v>0.84441310922369939</v>
      </c>
      <c r="F448" s="2">
        <v>5</v>
      </c>
      <c r="G448" s="3">
        <v>2.516176680597846E-2</v>
      </c>
    </row>
    <row r="449" spans="1:7" x14ac:dyDescent="0.25">
      <c r="A449" s="2">
        <v>2013</v>
      </c>
      <c r="B449" s="2" t="s">
        <v>750</v>
      </c>
      <c r="C449" s="2">
        <v>501.38064808000001</v>
      </c>
      <c r="D449" s="2">
        <v>501.38064808000001</v>
      </c>
      <c r="E449" s="2">
        <v>0.84441310922369939</v>
      </c>
      <c r="F449" s="2">
        <v>3</v>
      </c>
      <c r="G449" s="3">
        <v>6.2904417014946146E-2</v>
      </c>
    </row>
    <row r="450" spans="1:7" x14ac:dyDescent="0.25">
      <c r="A450" s="2">
        <v>2013</v>
      </c>
      <c r="B450" s="2" t="s">
        <v>1910</v>
      </c>
      <c r="C450" s="2">
        <v>236.58341834999999</v>
      </c>
      <c r="D450" s="2">
        <v>236.58341834999999</v>
      </c>
      <c r="E450" s="2">
        <v>0.84441310922369939</v>
      </c>
      <c r="F450" s="2">
        <v>2</v>
      </c>
      <c r="G450" s="3">
        <v>1.258088340298923E-2</v>
      </c>
    </row>
    <row r="451" spans="1:7" x14ac:dyDescent="0.25">
      <c r="A451" s="2">
        <v>2013</v>
      </c>
      <c r="B451" s="2" t="s">
        <v>751</v>
      </c>
      <c r="C451" s="2">
        <v>253.85977093</v>
      </c>
      <c r="D451" s="2">
        <v>253.85977093</v>
      </c>
      <c r="E451" s="2">
        <v>0.84441310922369939</v>
      </c>
      <c r="F451" s="2">
        <v>2</v>
      </c>
      <c r="G451" s="3">
        <v>0.10064706722391384</v>
      </c>
    </row>
    <row r="452" spans="1:7" x14ac:dyDescent="0.25">
      <c r="A452" s="2">
        <v>2013</v>
      </c>
      <c r="B452" s="2" t="s">
        <v>752</v>
      </c>
      <c r="C452" s="2">
        <v>367.80190248999997</v>
      </c>
      <c r="D452" s="2">
        <v>367.80190248999997</v>
      </c>
      <c r="E452" s="2">
        <v>0.84441310922369928</v>
      </c>
      <c r="F452" s="2">
        <v>4</v>
      </c>
      <c r="G452" s="3">
        <v>0.15097060083587077</v>
      </c>
    </row>
    <row r="453" spans="1:7" x14ac:dyDescent="0.25">
      <c r="A453" s="2">
        <v>2013</v>
      </c>
      <c r="B453" s="2" t="s">
        <v>753</v>
      </c>
      <c r="C453" s="2">
        <v>127.90854191</v>
      </c>
      <c r="D453" s="2">
        <v>127.90854191</v>
      </c>
      <c r="E453" s="2">
        <v>1.1445701163454258</v>
      </c>
      <c r="F453" s="2">
        <v>3</v>
      </c>
      <c r="G453" s="3">
        <v>0.40881863371793536</v>
      </c>
    </row>
    <row r="454" spans="1:7" x14ac:dyDescent="0.25">
      <c r="A454" s="2">
        <v>2013</v>
      </c>
      <c r="B454" s="2" t="s">
        <v>754</v>
      </c>
      <c r="C454" s="2">
        <v>202.15634907</v>
      </c>
      <c r="D454" s="2">
        <v>202.15634907</v>
      </c>
      <c r="E454" s="2">
        <v>0.84441310922369939</v>
      </c>
      <c r="F454" s="2">
        <v>2</v>
      </c>
      <c r="G454" s="3">
        <v>1.258088340298923E-2</v>
      </c>
    </row>
    <row r="455" spans="1:7" x14ac:dyDescent="0.25">
      <c r="A455" s="2">
        <v>2013</v>
      </c>
      <c r="B455" s="2" t="s">
        <v>755</v>
      </c>
      <c r="C455" s="2">
        <v>96.338998085</v>
      </c>
      <c r="D455" s="2">
        <v>96.338998085</v>
      </c>
      <c r="E455" s="2">
        <v>0.84441310922369939</v>
      </c>
      <c r="F455" s="2">
        <v>1</v>
      </c>
      <c r="G455" s="3">
        <v>6.2904417014946146E-2</v>
      </c>
    </row>
    <row r="456" spans="1:7" x14ac:dyDescent="0.25">
      <c r="A456" s="2">
        <v>2013</v>
      </c>
      <c r="B456" s="2" t="s">
        <v>756</v>
      </c>
      <c r="C456" s="2">
        <v>100.93855006</v>
      </c>
      <c r="D456" s="2">
        <v>100.93855006</v>
      </c>
      <c r="E456" s="2">
        <v>0.84441310922369939</v>
      </c>
      <c r="F456" s="2">
        <v>2</v>
      </c>
      <c r="G456" s="3">
        <v>1.258088340298923E-2</v>
      </c>
    </row>
    <row r="457" spans="1:7" x14ac:dyDescent="0.25">
      <c r="A457" s="2">
        <v>2013</v>
      </c>
      <c r="B457" s="2" t="s">
        <v>757</v>
      </c>
      <c r="C457" s="2">
        <v>59.497674013000001</v>
      </c>
      <c r="D457" s="2">
        <v>59.497674013000001</v>
      </c>
      <c r="E457" s="2">
        <v>0.84441310922369928</v>
      </c>
      <c r="F457" s="2">
        <v>4</v>
      </c>
      <c r="G457" s="3">
        <v>3.7742650208967693E-2</v>
      </c>
    </row>
    <row r="458" spans="1:7" x14ac:dyDescent="0.25">
      <c r="A458" s="2">
        <v>2013</v>
      </c>
      <c r="B458" s="2" t="s">
        <v>758</v>
      </c>
      <c r="C458" s="2">
        <v>100.93855006</v>
      </c>
      <c r="D458" s="2">
        <v>100.93855006</v>
      </c>
      <c r="E458" s="2">
        <v>0.84441310922369939</v>
      </c>
      <c r="F458" s="2">
        <v>2</v>
      </c>
      <c r="G458" s="3">
        <v>1.258088340298923E-2</v>
      </c>
    </row>
    <row r="459" spans="1:7" x14ac:dyDescent="0.25">
      <c r="A459" s="2">
        <v>2013</v>
      </c>
      <c r="B459" s="2" t="s">
        <v>759</v>
      </c>
      <c r="C459" s="2">
        <v>59.497674013000001</v>
      </c>
      <c r="D459" s="2">
        <v>59.497674013000001</v>
      </c>
      <c r="E459" s="2">
        <v>0.84441310922369939</v>
      </c>
      <c r="F459" s="2">
        <v>1</v>
      </c>
      <c r="G459" s="3">
        <v>2.516176680597846E-2</v>
      </c>
    </row>
    <row r="460" spans="1:7" x14ac:dyDescent="0.25">
      <c r="A460" s="2">
        <v>2013</v>
      </c>
      <c r="B460" s="2" t="s">
        <v>760</v>
      </c>
      <c r="C460" s="2">
        <v>92.099589029000001</v>
      </c>
      <c r="D460" s="2">
        <v>92.099589029000001</v>
      </c>
      <c r="E460" s="2">
        <v>0.84441310922369939</v>
      </c>
      <c r="F460" s="2">
        <v>1</v>
      </c>
      <c r="G460" s="3">
        <v>0.37742650208967687</v>
      </c>
    </row>
    <row r="461" spans="1:7" x14ac:dyDescent="0.25">
      <c r="A461" s="2">
        <v>2013</v>
      </c>
      <c r="B461" s="2" t="s">
        <v>761</v>
      </c>
      <c r="C461" s="2">
        <v>83.184668662999997</v>
      </c>
      <c r="D461" s="2">
        <v>83.184668662999997</v>
      </c>
      <c r="E461" s="2">
        <v>0.84441310922369939</v>
      </c>
      <c r="F461" s="2">
        <v>4</v>
      </c>
      <c r="G461" s="3">
        <v>0.25161766805978458</v>
      </c>
    </row>
    <row r="462" spans="1:7" x14ac:dyDescent="0.25">
      <c r="A462" s="2">
        <v>2013</v>
      </c>
      <c r="B462" s="2" t="s">
        <v>762</v>
      </c>
      <c r="C462" s="2">
        <v>20.459409321999999</v>
      </c>
      <c r="D462" s="2">
        <v>20.459409321999999</v>
      </c>
      <c r="E462" s="2">
        <v>0.84441310922369939</v>
      </c>
      <c r="F462" s="2">
        <v>4</v>
      </c>
      <c r="G462" s="3">
        <v>2.516176680597846E-2</v>
      </c>
    </row>
    <row r="463" spans="1:7" x14ac:dyDescent="0.25">
      <c r="A463" s="2">
        <v>2013</v>
      </c>
      <c r="B463" s="2" t="s">
        <v>1911</v>
      </c>
      <c r="C463" s="2">
        <v>20.459409321999999</v>
      </c>
      <c r="D463" s="2">
        <v>20.459409321999999</v>
      </c>
      <c r="E463" s="2">
        <v>0.84441310922369928</v>
      </c>
      <c r="F463" s="2">
        <v>3</v>
      </c>
      <c r="G463" s="3">
        <v>3.7742650208967693E-2</v>
      </c>
    </row>
    <row r="464" spans="1:7" x14ac:dyDescent="0.25">
      <c r="A464" s="2">
        <v>2013</v>
      </c>
      <c r="B464" s="2" t="s">
        <v>1912</v>
      </c>
      <c r="C464" s="2">
        <v>20.459409321999999</v>
      </c>
      <c r="D464" s="2">
        <v>20.459409321999999</v>
      </c>
      <c r="E464" s="2">
        <v>0.84441310922369939</v>
      </c>
      <c r="F464" s="2">
        <v>4</v>
      </c>
      <c r="G464" s="3">
        <v>5.0323533611956919E-2</v>
      </c>
    </row>
    <row r="465" spans="1:7" x14ac:dyDescent="0.25">
      <c r="A465" s="2">
        <v>2013</v>
      </c>
      <c r="B465" s="2" t="s">
        <v>763</v>
      </c>
      <c r="C465" s="2">
        <v>20.459409321999999</v>
      </c>
      <c r="D465" s="2">
        <v>20.459409321999999</v>
      </c>
      <c r="E465" s="2">
        <v>0.84441310922369939</v>
      </c>
      <c r="F465" s="2">
        <v>2</v>
      </c>
      <c r="G465" s="3">
        <v>1.258088340298923E-2</v>
      </c>
    </row>
    <row r="466" spans="1:7" x14ac:dyDescent="0.25">
      <c r="A466" s="2">
        <v>2013</v>
      </c>
      <c r="B466" s="2" t="s">
        <v>764</v>
      </c>
      <c r="C466" s="2">
        <v>20.459409321999999</v>
      </c>
      <c r="D466" s="2">
        <v>20.459409321999999</v>
      </c>
      <c r="E466" s="2">
        <v>0.84441310922369917</v>
      </c>
      <c r="F466" s="2">
        <v>1</v>
      </c>
      <c r="G466" s="3">
        <v>0.31452208507473078</v>
      </c>
    </row>
    <row r="467" spans="1:7" x14ac:dyDescent="0.25">
      <c r="A467" s="2">
        <v>2013</v>
      </c>
      <c r="B467" s="2" t="s">
        <v>765</v>
      </c>
      <c r="C467" s="2">
        <v>27.201840172000001</v>
      </c>
      <c r="D467" s="2">
        <v>27.201840172000001</v>
      </c>
      <c r="E467" s="2">
        <v>0.84441310922369928</v>
      </c>
      <c r="F467" s="2">
        <v>4</v>
      </c>
      <c r="G467" s="3">
        <v>7.5485300417935386E-2</v>
      </c>
    </row>
    <row r="468" spans="1:7" x14ac:dyDescent="0.25">
      <c r="A468" s="2">
        <v>2013</v>
      </c>
      <c r="B468" s="2" t="s">
        <v>1913</v>
      </c>
      <c r="C468" s="2">
        <v>1375.328125</v>
      </c>
      <c r="D468" s="2">
        <v>1375.328125</v>
      </c>
      <c r="E468" s="2">
        <v>0.84441310922369939</v>
      </c>
      <c r="F468" s="2">
        <v>8</v>
      </c>
      <c r="G468" s="3">
        <v>2.516176680597846E-2</v>
      </c>
    </row>
    <row r="469" spans="1:7" x14ac:dyDescent="0.25">
      <c r="A469" s="2">
        <v>2013</v>
      </c>
      <c r="B469" s="2" t="s">
        <v>766</v>
      </c>
      <c r="C469" s="2">
        <v>1051.0785842</v>
      </c>
      <c r="D469" s="2">
        <v>1051.0785842</v>
      </c>
      <c r="E469" s="2">
        <v>0.84441310922369928</v>
      </c>
      <c r="F469" s="2">
        <v>4</v>
      </c>
      <c r="G469" s="3">
        <v>0.15097060083587077</v>
      </c>
    </row>
    <row r="470" spans="1:7" x14ac:dyDescent="0.25">
      <c r="A470" s="2">
        <v>2013</v>
      </c>
      <c r="B470" s="2" t="s">
        <v>767</v>
      </c>
      <c r="C470" s="2">
        <v>846.28940060000002</v>
      </c>
      <c r="D470" s="2">
        <v>846.28940060000002</v>
      </c>
      <c r="E470" s="2">
        <v>0.84441310922369939</v>
      </c>
      <c r="F470" s="2">
        <v>9</v>
      </c>
      <c r="G470" s="3">
        <v>0.12580883402989229</v>
      </c>
    </row>
    <row r="471" spans="1:7" x14ac:dyDescent="0.25">
      <c r="A471" s="2">
        <v>2013</v>
      </c>
      <c r="B471" s="2" t="s">
        <v>768</v>
      </c>
      <c r="C471" s="2">
        <v>271.62857556</v>
      </c>
      <c r="D471" s="2">
        <v>271.62857556</v>
      </c>
      <c r="E471" s="2">
        <v>0.84441310922369928</v>
      </c>
      <c r="F471" s="2">
        <v>15</v>
      </c>
      <c r="G471" s="3">
        <v>0.15097060083587077</v>
      </c>
    </row>
    <row r="472" spans="1:7" x14ac:dyDescent="0.25">
      <c r="A472" s="2">
        <v>2013</v>
      </c>
      <c r="B472" s="2" t="s">
        <v>769</v>
      </c>
      <c r="C472" s="2">
        <v>202.02369862</v>
      </c>
      <c r="D472" s="2">
        <v>202.02369862</v>
      </c>
      <c r="E472" s="2">
        <v>0.84441310922369939</v>
      </c>
      <c r="F472" s="2">
        <v>4</v>
      </c>
      <c r="G472" s="3">
        <v>0.12580883402989229</v>
      </c>
    </row>
    <row r="473" spans="1:7" x14ac:dyDescent="0.25">
      <c r="A473" s="2">
        <v>2013</v>
      </c>
      <c r="B473" s="2" t="s">
        <v>770</v>
      </c>
      <c r="C473" s="2">
        <v>202.02369862</v>
      </c>
      <c r="D473" s="2">
        <v>202.02369862</v>
      </c>
      <c r="E473" s="2">
        <v>0.84441310922369928</v>
      </c>
      <c r="F473" s="2">
        <v>9</v>
      </c>
      <c r="G473" s="3">
        <v>0.17613236764184922</v>
      </c>
    </row>
    <row r="474" spans="1:7" x14ac:dyDescent="0.25">
      <c r="A474" s="2">
        <v>2013</v>
      </c>
      <c r="B474" s="2" t="s">
        <v>771</v>
      </c>
      <c r="C474" s="2">
        <v>619.65296026999999</v>
      </c>
      <c r="D474" s="2">
        <v>619.65296026999999</v>
      </c>
      <c r="E474" s="2">
        <v>0.84441310922369939</v>
      </c>
      <c r="F474" s="2">
        <v>5</v>
      </c>
      <c r="G474" s="3">
        <v>5.0323533611956919E-2</v>
      </c>
    </row>
    <row r="475" spans="1:7" x14ac:dyDescent="0.25">
      <c r="A475" s="2">
        <v>2013</v>
      </c>
      <c r="B475" s="2" t="s">
        <v>772</v>
      </c>
      <c r="C475" s="2">
        <v>410.83832944</v>
      </c>
      <c r="D475" s="2">
        <v>410.83832944</v>
      </c>
      <c r="E475" s="2">
        <v>1.2203605041507042</v>
      </c>
      <c r="F475" s="2">
        <v>3</v>
      </c>
      <c r="G475" s="3">
        <v>2.2516176680597844</v>
      </c>
    </row>
    <row r="476" spans="1:7" x14ac:dyDescent="0.25">
      <c r="A476" s="2">
        <v>2013</v>
      </c>
      <c r="B476" s="2" t="s">
        <v>773</v>
      </c>
      <c r="C476" s="2">
        <v>55.512900233000003</v>
      </c>
      <c r="D476" s="2">
        <v>55.512900233000003</v>
      </c>
      <c r="E476" s="2">
        <v>1.8990174551978685</v>
      </c>
      <c r="F476" s="2">
        <v>12</v>
      </c>
      <c r="G476" s="3">
        <v>9.6478554183747303</v>
      </c>
    </row>
    <row r="477" spans="1:7" x14ac:dyDescent="0.25">
      <c r="A477" s="2">
        <v>2013</v>
      </c>
      <c r="B477" s="2" t="s">
        <v>774</v>
      </c>
      <c r="C477" s="2">
        <v>27.756450116</v>
      </c>
      <c r="D477" s="2">
        <v>27.756450116</v>
      </c>
      <c r="E477" s="2">
        <v>1.8810759108006065</v>
      </c>
      <c r="F477" s="2">
        <v>24</v>
      </c>
      <c r="G477" s="3">
        <v>12.867960801447827</v>
      </c>
    </row>
    <row r="478" spans="1:7" x14ac:dyDescent="0.25">
      <c r="A478" s="2">
        <v>2013</v>
      </c>
      <c r="B478" s="2" t="s">
        <v>775</v>
      </c>
      <c r="C478" s="2">
        <v>194.33900593000001</v>
      </c>
      <c r="D478" s="2">
        <v>194.33900593000001</v>
      </c>
      <c r="E478" s="2">
        <v>0.84441310922369939</v>
      </c>
      <c r="F478" s="2">
        <v>12</v>
      </c>
      <c r="G478" s="3">
        <v>0.10064706722391384</v>
      </c>
    </row>
    <row r="479" spans="1:7" x14ac:dyDescent="0.25">
      <c r="A479" s="2">
        <v>2013</v>
      </c>
      <c r="B479" s="2" t="s">
        <v>776</v>
      </c>
      <c r="C479" s="2">
        <v>143.98498384999999</v>
      </c>
      <c r="D479" s="2">
        <v>143.98498384999999</v>
      </c>
      <c r="E479" s="2">
        <v>0.84441310922369939</v>
      </c>
      <c r="F479" s="2">
        <v>2</v>
      </c>
      <c r="G479" s="3">
        <v>1.258088340298923E-2</v>
      </c>
    </row>
    <row r="480" spans="1:7" x14ac:dyDescent="0.25">
      <c r="A480" s="2">
        <v>2013</v>
      </c>
      <c r="B480" s="2" t="s">
        <v>777</v>
      </c>
      <c r="C480" s="2">
        <v>143.98498384999999</v>
      </c>
      <c r="D480" s="2">
        <v>143.98498384999999</v>
      </c>
      <c r="E480" s="2">
        <v>1.2111966941902745</v>
      </c>
      <c r="F480" s="2">
        <v>4</v>
      </c>
      <c r="G480" s="3">
        <v>3.712210100849461</v>
      </c>
    </row>
    <row r="481" spans="1:7" x14ac:dyDescent="0.25">
      <c r="A481" s="2">
        <v>2013</v>
      </c>
      <c r="B481" s="2" t="s">
        <v>778</v>
      </c>
      <c r="C481" s="2">
        <v>881.76091805999999</v>
      </c>
      <c r="D481" s="2">
        <v>881.76091805999999</v>
      </c>
      <c r="E481" s="2">
        <v>0.77161791762749043</v>
      </c>
      <c r="F481" s="2">
        <v>1</v>
      </c>
      <c r="G481" s="3">
        <v>1.1258992806000001</v>
      </c>
    </row>
    <row r="482" spans="1:7" x14ac:dyDescent="0.25">
      <c r="A482" s="2">
        <v>2013</v>
      </c>
      <c r="B482" s="2" t="s">
        <v>1914</v>
      </c>
      <c r="C482" s="2">
        <v>117.03975898</v>
      </c>
      <c r="D482" s="2">
        <v>117.03975898</v>
      </c>
      <c r="E482" s="2">
        <v>0.84441310922369939</v>
      </c>
      <c r="F482" s="2">
        <v>2</v>
      </c>
      <c r="G482" s="3">
        <v>2.516176680597846E-2</v>
      </c>
    </row>
    <row r="483" spans="1:7" x14ac:dyDescent="0.25">
      <c r="A483" s="2">
        <v>2013</v>
      </c>
      <c r="B483" s="2" t="s">
        <v>779</v>
      </c>
      <c r="C483" s="2">
        <v>117.03975898</v>
      </c>
      <c r="D483" s="2">
        <v>117.03975898</v>
      </c>
      <c r="E483" s="2">
        <v>0.84441310922369939</v>
      </c>
      <c r="F483" s="2">
        <v>16</v>
      </c>
      <c r="G483" s="3">
        <v>0.12580883402989229</v>
      </c>
    </row>
    <row r="484" spans="1:7" x14ac:dyDescent="0.25">
      <c r="A484" s="2">
        <v>2013</v>
      </c>
      <c r="B484" s="2" t="s">
        <v>780</v>
      </c>
      <c r="C484" s="2">
        <v>117.03975898</v>
      </c>
      <c r="D484" s="2">
        <v>117.03975898</v>
      </c>
      <c r="E484" s="2">
        <v>0.84441310922369939</v>
      </c>
      <c r="F484" s="2">
        <v>4</v>
      </c>
      <c r="G484" s="3">
        <v>6.2904417014946146E-2</v>
      </c>
    </row>
    <row r="485" spans="1:7" x14ac:dyDescent="0.25">
      <c r="A485" s="2">
        <v>2013</v>
      </c>
      <c r="B485" s="2" t="s">
        <v>781</v>
      </c>
      <c r="C485" s="2">
        <v>117.03975898</v>
      </c>
      <c r="D485" s="2">
        <v>117.03975898</v>
      </c>
      <c r="E485" s="2">
        <v>0.84441310922369939</v>
      </c>
      <c r="F485" s="2">
        <v>4</v>
      </c>
      <c r="G485" s="3">
        <v>0.50323533611956917</v>
      </c>
    </row>
    <row r="486" spans="1:7" x14ac:dyDescent="0.25">
      <c r="A486" s="2">
        <v>2013</v>
      </c>
      <c r="B486" s="2" t="s">
        <v>782</v>
      </c>
      <c r="C486" s="2">
        <v>117.03975898</v>
      </c>
      <c r="D486" s="2">
        <v>117.03975898</v>
      </c>
      <c r="E486" s="2">
        <v>1.069593253580059</v>
      </c>
      <c r="F486" s="2">
        <v>4</v>
      </c>
      <c r="G486" s="3">
        <v>3.2398870278989231</v>
      </c>
    </row>
    <row r="487" spans="1:7" x14ac:dyDescent="0.25">
      <c r="A487" s="2">
        <v>2013</v>
      </c>
      <c r="B487" s="2" t="s">
        <v>783</v>
      </c>
      <c r="C487" s="2">
        <v>117.03975898</v>
      </c>
      <c r="D487" s="2">
        <v>117.03975898</v>
      </c>
      <c r="E487" s="2">
        <v>0.84441310922369928</v>
      </c>
      <c r="F487" s="2">
        <v>4</v>
      </c>
      <c r="G487" s="3">
        <v>8.8066183820924612E-2</v>
      </c>
    </row>
    <row r="488" spans="1:7" x14ac:dyDescent="0.25">
      <c r="A488" s="2">
        <v>2013</v>
      </c>
      <c r="B488" s="2" t="s">
        <v>784</v>
      </c>
      <c r="C488" s="2">
        <v>117.03975898</v>
      </c>
      <c r="D488" s="2">
        <v>117.03975898</v>
      </c>
      <c r="E488" s="2">
        <v>0.84441310922369939</v>
      </c>
      <c r="F488" s="2">
        <v>4</v>
      </c>
      <c r="G488" s="3">
        <v>5.0323533611956919E-2</v>
      </c>
    </row>
    <row r="489" spans="1:7" x14ac:dyDescent="0.25">
      <c r="A489" s="2">
        <v>2013</v>
      </c>
      <c r="B489" s="2" t="s">
        <v>785</v>
      </c>
      <c r="C489" s="2">
        <v>117.03975898</v>
      </c>
      <c r="D489" s="2">
        <v>117.03975898</v>
      </c>
      <c r="E489" s="2">
        <v>0.84441310922369939</v>
      </c>
      <c r="F489" s="2">
        <v>4</v>
      </c>
      <c r="G489" s="3">
        <v>0.12580883402989229</v>
      </c>
    </row>
    <row r="490" spans="1:7" x14ac:dyDescent="0.25">
      <c r="A490" s="2">
        <v>2013</v>
      </c>
      <c r="B490" s="2" t="s">
        <v>786</v>
      </c>
      <c r="C490" s="2">
        <v>117.03975898</v>
      </c>
      <c r="D490" s="2">
        <v>117.03975898</v>
      </c>
      <c r="E490" s="2">
        <v>0.84441310922369928</v>
      </c>
      <c r="F490" s="2">
        <v>9</v>
      </c>
      <c r="G490" s="3">
        <v>0.15097060083587077</v>
      </c>
    </row>
    <row r="491" spans="1:7" x14ac:dyDescent="0.25">
      <c r="A491" s="2">
        <v>2013</v>
      </c>
      <c r="B491" s="2" t="s">
        <v>787</v>
      </c>
      <c r="C491" s="2">
        <v>237.25768189999999</v>
      </c>
      <c r="D491" s="2">
        <v>237.25768189999999</v>
      </c>
      <c r="E491" s="2">
        <v>0.84441310922369939</v>
      </c>
      <c r="F491" s="2">
        <v>4</v>
      </c>
      <c r="G491" s="3">
        <v>2.516176680597846E-2</v>
      </c>
    </row>
    <row r="492" spans="1:7" x14ac:dyDescent="0.25">
      <c r="A492" s="2">
        <v>2013</v>
      </c>
      <c r="B492" s="2" t="s">
        <v>788</v>
      </c>
      <c r="C492" s="2">
        <v>307.52158218</v>
      </c>
      <c r="D492" s="2">
        <v>307.52158218</v>
      </c>
      <c r="E492" s="2">
        <v>0.84441310922369939</v>
      </c>
      <c r="F492" s="2">
        <v>1</v>
      </c>
      <c r="G492" s="3">
        <v>1.258088340298923E-2</v>
      </c>
    </row>
    <row r="493" spans="1:7" x14ac:dyDescent="0.25">
      <c r="A493" s="2">
        <v>2013</v>
      </c>
      <c r="B493" s="2" t="s">
        <v>1915</v>
      </c>
      <c r="C493" s="2">
        <v>323.57293420000002</v>
      </c>
      <c r="D493" s="2">
        <v>323.57293420000002</v>
      </c>
      <c r="E493" s="2">
        <v>0.84441310922369939</v>
      </c>
      <c r="F493" s="2">
        <v>2</v>
      </c>
      <c r="G493" s="3">
        <v>2.516176680597846E-2</v>
      </c>
    </row>
    <row r="494" spans="1:7" x14ac:dyDescent="0.25">
      <c r="A494" s="2">
        <v>2013</v>
      </c>
      <c r="B494" s="2" t="s">
        <v>789</v>
      </c>
      <c r="C494" s="2">
        <v>323.57293420000002</v>
      </c>
      <c r="D494" s="2">
        <v>323.57293420000002</v>
      </c>
      <c r="E494" s="2">
        <v>0.84441310922369939</v>
      </c>
      <c r="F494" s="2">
        <v>3</v>
      </c>
      <c r="G494" s="3">
        <v>1.258088340298923E-2</v>
      </c>
    </row>
    <row r="495" spans="1:7" x14ac:dyDescent="0.25">
      <c r="A495" s="2">
        <v>2013</v>
      </c>
      <c r="B495" s="2" t="s">
        <v>790</v>
      </c>
      <c r="C495" s="2">
        <v>99.181738416000002</v>
      </c>
      <c r="D495" s="2">
        <v>99.181738416000002</v>
      </c>
      <c r="E495" s="2">
        <v>0.84441310922369939</v>
      </c>
      <c r="F495" s="2">
        <v>1</v>
      </c>
      <c r="G495" s="3">
        <v>1.258088340298923E-2</v>
      </c>
    </row>
    <row r="496" spans="1:7" x14ac:dyDescent="0.25">
      <c r="A496" s="2">
        <v>2013</v>
      </c>
      <c r="B496" s="2" t="s">
        <v>791</v>
      </c>
      <c r="C496" s="2">
        <v>271.07059118000001</v>
      </c>
      <c r="D496" s="2">
        <v>271.07059118000001</v>
      </c>
      <c r="E496" s="2">
        <v>0.84441310922369928</v>
      </c>
      <c r="F496" s="2">
        <v>4</v>
      </c>
      <c r="G496" s="3">
        <v>7.5485300417935386E-2</v>
      </c>
    </row>
    <row r="497" spans="1:7" x14ac:dyDescent="0.25">
      <c r="A497" s="2">
        <v>2013</v>
      </c>
      <c r="B497" s="2" t="s">
        <v>792</v>
      </c>
      <c r="C497" s="2">
        <v>258.92910096000003</v>
      </c>
      <c r="D497" s="2">
        <v>258.92910096000003</v>
      </c>
      <c r="E497" s="2">
        <v>0.84441310922369939</v>
      </c>
      <c r="F497" s="2">
        <v>4</v>
      </c>
      <c r="G497" s="3">
        <v>2.516176680597846E-2</v>
      </c>
    </row>
    <row r="498" spans="1:7" x14ac:dyDescent="0.25">
      <c r="A498" s="2">
        <v>2013</v>
      </c>
      <c r="B498" s="2" t="s">
        <v>793</v>
      </c>
      <c r="C498" s="2">
        <v>258.92910096000003</v>
      </c>
      <c r="D498" s="2">
        <v>258.92910096000003</v>
      </c>
      <c r="E498" s="2">
        <v>0.84441310922369928</v>
      </c>
      <c r="F498" s="2">
        <v>4</v>
      </c>
      <c r="G498" s="3">
        <v>7.5485300417935386E-2</v>
      </c>
    </row>
    <row r="499" spans="1:7" x14ac:dyDescent="0.25">
      <c r="A499" s="2">
        <v>2013</v>
      </c>
      <c r="B499" s="2" t="s">
        <v>794</v>
      </c>
      <c r="C499" s="2">
        <v>423.91333119000001</v>
      </c>
      <c r="D499" s="2">
        <v>423.91333119000001</v>
      </c>
      <c r="E499" s="2">
        <v>0.84441310922369939</v>
      </c>
      <c r="F499" s="2">
        <v>4</v>
      </c>
      <c r="G499" s="3">
        <v>2.516176680597846E-2</v>
      </c>
    </row>
    <row r="500" spans="1:7" x14ac:dyDescent="0.25">
      <c r="A500" s="2">
        <v>2013</v>
      </c>
      <c r="B500" s="2" t="s">
        <v>795</v>
      </c>
      <c r="C500" s="2">
        <v>423.91333119000001</v>
      </c>
      <c r="D500" s="2">
        <v>423.91333119000001</v>
      </c>
      <c r="E500" s="2">
        <v>0.84441310922369939</v>
      </c>
      <c r="F500" s="2">
        <v>3</v>
      </c>
      <c r="G500" s="3">
        <v>5.0323533611956919E-2</v>
      </c>
    </row>
    <row r="501" spans="1:7" x14ac:dyDescent="0.25">
      <c r="A501" s="2">
        <v>2013</v>
      </c>
      <c r="B501" s="2" t="s">
        <v>796</v>
      </c>
      <c r="C501" s="2">
        <v>163.80040359</v>
      </c>
      <c r="D501" s="2">
        <v>163.80040359</v>
      </c>
      <c r="E501" s="2">
        <v>0.84441310922369939</v>
      </c>
      <c r="F501" s="2">
        <v>1</v>
      </c>
      <c r="G501" s="3">
        <v>2.516176680597846E-2</v>
      </c>
    </row>
    <row r="502" spans="1:7" x14ac:dyDescent="0.25">
      <c r="A502" s="2">
        <v>2013</v>
      </c>
      <c r="B502" s="2" t="s">
        <v>797</v>
      </c>
      <c r="C502" s="2">
        <v>26.42786877</v>
      </c>
      <c r="D502" s="2">
        <v>26.42786877</v>
      </c>
      <c r="E502" s="2">
        <v>1.8405111142793129</v>
      </c>
      <c r="F502" s="2">
        <v>12</v>
      </c>
      <c r="G502" s="3">
        <v>3.8758088340298924</v>
      </c>
    </row>
    <row r="503" spans="1:7" x14ac:dyDescent="0.25">
      <c r="A503" s="2">
        <v>2013</v>
      </c>
      <c r="B503" s="2" t="s">
        <v>798</v>
      </c>
      <c r="C503" s="2">
        <v>506.80012613999997</v>
      </c>
      <c r="D503" s="2">
        <v>506.80012613999997</v>
      </c>
      <c r="E503" s="2">
        <v>0.84441310922369939</v>
      </c>
      <c r="F503" s="2">
        <v>2</v>
      </c>
      <c r="G503" s="3">
        <v>1.258088340298923E-2</v>
      </c>
    </row>
    <row r="504" spans="1:7" x14ac:dyDescent="0.25">
      <c r="A504" s="2">
        <v>2013</v>
      </c>
      <c r="B504" s="2" t="s">
        <v>799</v>
      </c>
      <c r="C504" s="2">
        <v>506.80012613999997</v>
      </c>
      <c r="D504" s="2">
        <v>506.80012613999997</v>
      </c>
      <c r="E504" s="2">
        <v>0.84441310922369939</v>
      </c>
      <c r="F504" s="2">
        <v>4</v>
      </c>
      <c r="G504" s="3">
        <v>2.516176680597846E-2</v>
      </c>
    </row>
    <row r="505" spans="1:7" x14ac:dyDescent="0.25">
      <c r="A505" s="2">
        <v>2013</v>
      </c>
      <c r="B505" s="2" t="s">
        <v>800</v>
      </c>
      <c r="C505" s="2">
        <v>506.80012613999997</v>
      </c>
      <c r="D505" s="2">
        <v>506.80012613999997</v>
      </c>
      <c r="E505" s="2">
        <v>1.3168301494091075</v>
      </c>
      <c r="F505" s="2">
        <v>2</v>
      </c>
      <c r="G505" s="3">
        <v>1.0125808834029892</v>
      </c>
    </row>
    <row r="506" spans="1:7" x14ac:dyDescent="0.25">
      <c r="A506" s="2">
        <v>2013</v>
      </c>
      <c r="B506" s="2" t="s">
        <v>801</v>
      </c>
      <c r="C506" s="2">
        <v>1532.2391588999999</v>
      </c>
      <c r="D506" s="2">
        <v>1532.2391588999999</v>
      </c>
      <c r="E506" s="2">
        <v>0.84441310922369939</v>
      </c>
      <c r="F506" s="2">
        <v>4</v>
      </c>
      <c r="G506" s="3">
        <v>0.37742650208967687</v>
      </c>
    </row>
    <row r="507" spans="1:7" x14ac:dyDescent="0.25">
      <c r="A507" s="2">
        <v>2013</v>
      </c>
      <c r="B507" s="2" t="s">
        <v>802</v>
      </c>
      <c r="C507" s="2">
        <v>193.19427704</v>
      </c>
      <c r="D507" s="2">
        <v>193.19427704</v>
      </c>
      <c r="E507" s="2">
        <v>0.84441310922369928</v>
      </c>
      <c r="F507" s="2">
        <v>4</v>
      </c>
      <c r="G507" s="3">
        <v>0.15097060083587077</v>
      </c>
    </row>
    <row r="508" spans="1:7" x14ac:dyDescent="0.25">
      <c r="A508" s="2">
        <v>2013</v>
      </c>
      <c r="B508" s="2" t="s">
        <v>803</v>
      </c>
      <c r="C508" s="2">
        <v>314.05275338000001</v>
      </c>
      <c r="D508" s="2">
        <v>314.05275338000001</v>
      </c>
      <c r="E508" s="2">
        <v>0.84441310922369928</v>
      </c>
      <c r="F508" s="2">
        <v>8</v>
      </c>
      <c r="G508" s="3">
        <v>0.30194120167174154</v>
      </c>
    </row>
    <row r="509" spans="1:7" x14ac:dyDescent="0.25">
      <c r="A509" s="2">
        <v>2013</v>
      </c>
      <c r="B509" s="2" t="s">
        <v>804</v>
      </c>
      <c r="C509" s="2">
        <v>193.19427704</v>
      </c>
      <c r="D509" s="2">
        <v>193.19427704</v>
      </c>
      <c r="E509" s="2">
        <v>1.4256943840265508</v>
      </c>
      <c r="F509" s="2">
        <v>6</v>
      </c>
      <c r="G509" s="3">
        <v>1.0129518385029892</v>
      </c>
    </row>
    <row r="510" spans="1:7" x14ac:dyDescent="0.25">
      <c r="A510" s="2">
        <v>2013</v>
      </c>
      <c r="B510" s="2" t="s">
        <v>805</v>
      </c>
      <c r="C510" s="2">
        <v>253.62351520999999</v>
      </c>
      <c r="D510" s="2">
        <v>253.62351520999999</v>
      </c>
      <c r="E510" s="2">
        <v>0.84441310922369939</v>
      </c>
      <c r="F510" s="2">
        <v>6</v>
      </c>
      <c r="G510" s="3">
        <v>0.84291918800027843</v>
      </c>
    </row>
    <row r="511" spans="1:7" x14ac:dyDescent="0.25">
      <c r="A511" s="2">
        <v>2013</v>
      </c>
      <c r="B511" s="2" t="s">
        <v>806</v>
      </c>
      <c r="C511" s="2">
        <v>193.19427704</v>
      </c>
      <c r="D511" s="2">
        <v>193.19427704</v>
      </c>
      <c r="E511" s="2">
        <v>0.84441310922369939</v>
      </c>
      <c r="F511" s="2">
        <v>4</v>
      </c>
      <c r="G511" s="3">
        <v>5.0323533611956919E-2</v>
      </c>
    </row>
    <row r="512" spans="1:7" x14ac:dyDescent="0.25">
      <c r="A512" s="2">
        <v>2013</v>
      </c>
      <c r="B512" s="2" t="s">
        <v>807</v>
      </c>
      <c r="C512" s="2">
        <v>314.05275338000001</v>
      </c>
      <c r="D512" s="2">
        <v>314.05275338000001</v>
      </c>
      <c r="E512" s="2">
        <v>0.84441310922369928</v>
      </c>
      <c r="F512" s="2">
        <v>2</v>
      </c>
      <c r="G512" s="3">
        <v>3.7742650208967693E-2</v>
      </c>
    </row>
    <row r="513" spans="1:7" x14ac:dyDescent="0.25">
      <c r="A513" s="2">
        <v>2013</v>
      </c>
      <c r="B513" s="2" t="s">
        <v>808</v>
      </c>
      <c r="C513" s="2">
        <v>314.05275338000001</v>
      </c>
      <c r="D513" s="2">
        <v>314.05275338000001</v>
      </c>
      <c r="E513" s="2">
        <v>0.84441310922369939</v>
      </c>
      <c r="F513" s="2">
        <v>2</v>
      </c>
      <c r="G513" s="3">
        <v>1.258088340298923E-2</v>
      </c>
    </row>
    <row r="514" spans="1:7" x14ac:dyDescent="0.25">
      <c r="A514" s="2">
        <v>2013</v>
      </c>
      <c r="B514" s="2" t="s">
        <v>809</v>
      </c>
      <c r="C514" s="2">
        <v>314.05275338000001</v>
      </c>
      <c r="D514" s="2">
        <v>314.05275338000001</v>
      </c>
      <c r="E514" s="2">
        <v>0.84441310922369939</v>
      </c>
      <c r="F514" s="2">
        <v>4</v>
      </c>
      <c r="G514" s="3">
        <v>2.516176680597846E-2</v>
      </c>
    </row>
    <row r="515" spans="1:7" x14ac:dyDescent="0.25">
      <c r="A515" s="2">
        <v>2013</v>
      </c>
      <c r="B515" s="2" t="s">
        <v>810</v>
      </c>
      <c r="C515" s="2">
        <v>193.19427704</v>
      </c>
      <c r="D515" s="2">
        <v>193.19427704</v>
      </c>
      <c r="E515" s="2">
        <v>0.84441310922369939</v>
      </c>
      <c r="F515" s="2">
        <v>1</v>
      </c>
      <c r="G515" s="3">
        <v>6.2904417014946146E-2</v>
      </c>
    </row>
    <row r="516" spans="1:7" x14ac:dyDescent="0.25">
      <c r="A516" s="2">
        <v>2013</v>
      </c>
      <c r="B516" s="2" t="s">
        <v>811</v>
      </c>
      <c r="C516" s="2">
        <v>206.14998029</v>
      </c>
      <c r="D516" s="2">
        <v>206.14998029</v>
      </c>
      <c r="E516" s="2">
        <v>0.84441310922369939</v>
      </c>
      <c r="F516" s="2">
        <v>4</v>
      </c>
      <c r="G516" s="3">
        <v>5.0323533611956919E-2</v>
      </c>
    </row>
    <row r="517" spans="1:7" x14ac:dyDescent="0.25">
      <c r="A517" s="2">
        <v>2013</v>
      </c>
      <c r="B517" s="2" t="s">
        <v>812</v>
      </c>
      <c r="C517" s="2">
        <v>206.14998029</v>
      </c>
      <c r="D517" s="2">
        <v>206.14998029</v>
      </c>
      <c r="E517" s="2">
        <v>0.84441310922369928</v>
      </c>
      <c r="F517" s="2">
        <v>4</v>
      </c>
      <c r="G517" s="3">
        <v>3.7742650208967693E-2</v>
      </c>
    </row>
    <row r="518" spans="1:7" x14ac:dyDescent="0.25">
      <c r="A518" s="2">
        <v>2013</v>
      </c>
      <c r="B518" s="2" t="s">
        <v>813</v>
      </c>
      <c r="C518" s="2">
        <v>182.70273270999999</v>
      </c>
      <c r="D518" s="2">
        <v>182.70273270999999</v>
      </c>
      <c r="E518" s="2">
        <v>0.84441310922369939</v>
      </c>
      <c r="F518" s="2">
        <v>1</v>
      </c>
      <c r="G518" s="3">
        <v>5.0323533611956919E-2</v>
      </c>
    </row>
    <row r="519" spans="1:7" x14ac:dyDescent="0.25">
      <c r="A519" s="2">
        <v>2013</v>
      </c>
      <c r="B519" s="2" t="s">
        <v>814</v>
      </c>
      <c r="C519" s="2">
        <v>182.70273270999999</v>
      </c>
      <c r="D519" s="2">
        <v>182.70273270999999</v>
      </c>
      <c r="E519" s="2">
        <v>0.84441310922369939</v>
      </c>
      <c r="F519" s="2">
        <v>1</v>
      </c>
      <c r="G519" s="3">
        <v>2.516176680597846E-2</v>
      </c>
    </row>
    <row r="520" spans="1:7" x14ac:dyDescent="0.25">
      <c r="A520" s="2">
        <v>2013</v>
      </c>
      <c r="B520" s="2" t="s">
        <v>1916</v>
      </c>
      <c r="C520" s="2">
        <v>219.49171003999999</v>
      </c>
      <c r="D520" s="2">
        <v>219.49171003999999</v>
      </c>
      <c r="E520" s="2">
        <v>0.84441310922369939</v>
      </c>
      <c r="F520" s="2">
        <v>4</v>
      </c>
      <c r="G520" s="3">
        <v>2.516176680597846E-2</v>
      </c>
    </row>
    <row r="521" spans="1:7" x14ac:dyDescent="0.25">
      <c r="A521" s="2">
        <v>2013</v>
      </c>
      <c r="B521" s="2" t="s">
        <v>815</v>
      </c>
      <c r="C521" s="2">
        <v>182.70273270999999</v>
      </c>
      <c r="D521" s="2">
        <v>182.70273270999999</v>
      </c>
      <c r="E521" s="2">
        <v>0.84441310922369939</v>
      </c>
      <c r="F521" s="2">
        <v>4</v>
      </c>
      <c r="G521" s="3">
        <v>0.37742650208967687</v>
      </c>
    </row>
    <row r="522" spans="1:7" x14ac:dyDescent="0.25">
      <c r="A522" s="2">
        <v>2013</v>
      </c>
      <c r="B522" s="2" t="s">
        <v>816</v>
      </c>
      <c r="C522" s="2">
        <v>293.06966471999999</v>
      </c>
      <c r="D522" s="2">
        <v>293.06966471999999</v>
      </c>
      <c r="E522" s="2">
        <v>0.84441310922369939</v>
      </c>
      <c r="F522" s="2">
        <v>2</v>
      </c>
      <c r="G522" s="3">
        <v>1.258088340298923E-2</v>
      </c>
    </row>
    <row r="523" spans="1:7" x14ac:dyDescent="0.25">
      <c r="A523" s="2">
        <v>2013</v>
      </c>
      <c r="B523" s="2" t="s">
        <v>817</v>
      </c>
      <c r="C523" s="2">
        <v>366.77531857999998</v>
      </c>
      <c r="D523" s="2">
        <v>366.77531857999998</v>
      </c>
      <c r="E523" s="2">
        <v>0.84441310922369939</v>
      </c>
      <c r="F523" s="2">
        <v>3</v>
      </c>
      <c r="G523" s="3">
        <v>1.258088340298923E-2</v>
      </c>
    </row>
    <row r="524" spans="1:7" x14ac:dyDescent="0.25">
      <c r="A524" s="2">
        <v>2013</v>
      </c>
      <c r="B524" s="2" t="s">
        <v>818</v>
      </c>
      <c r="C524" s="2">
        <v>191.71497518000001</v>
      </c>
      <c r="D524" s="2">
        <v>191.71497518000001</v>
      </c>
      <c r="E524" s="2">
        <v>0.84441310922369928</v>
      </c>
      <c r="F524" s="2">
        <v>9</v>
      </c>
      <c r="G524" s="3">
        <v>7.5485300417935386E-2</v>
      </c>
    </row>
    <row r="525" spans="1:7" x14ac:dyDescent="0.25">
      <c r="A525" s="2">
        <v>2013</v>
      </c>
      <c r="B525" s="2" t="s">
        <v>819</v>
      </c>
      <c r="C525" s="2">
        <v>279.24514687999999</v>
      </c>
      <c r="D525" s="2">
        <v>279.24514687999999</v>
      </c>
      <c r="E525" s="2">
        <v>0.84441310922369939</v>
      </c>
      <c r="F525" s="2">
        <v>2</v>
      </c>
      <c r="G525" s="3">
        <v>0.18871325104483844</v>
      </c>
    </row>
    <row r="526" spans="1:7" x14ac:dyDescent="0.25">
      <c r="A526" s="2">
        <v>2013</v>
      </c>
      <c r="B526" s="2" t="s">
        <v>820</v>
      </c>
      <c r="C526" s="2">
        <v>454.30549029000002</v>
      </c>
      <c r="D526" s="2">
        <v>454.30549029000002</v>
      </c>
      <c r="E526" s="2">
        <v>0.84441310922369928</v>
      </c>
      <c r="F526" s="2">
        <v>4</v>
      </c>
      <c r="G526" s="3">
        <v>7.5485300417935386E-2</v>
      </c>
    </row>
    <row r="527" spans="1:7" x14ac:dyDescent="0.25">
      <c r="A527" s="2">
        <v>2013</v>
      </c>
      <c r="B527" s="2" t="s">
        <v>821</v>
      </c>
      <c r="C527" s="2">
        <v>191.71497518000001</v>
      </c>
      <c r="D527" s="2">
        <v>191.71497518000001</v>
      </c>
      <c r="E527" s="2">
        <v>1.4330047042345417</v>
      </c>
      <c r="F527" s="2">
        <v>2</v>
      </c>
      <c r="G527" s="3">
        <v>1.0070543909</v>
      </c>
    </row>
    <row r="528" spans="1:7" x14ac:dyDescent="0.25">
      <c r="A528" s="2">
        <v>2013</v>
      </c>
      <c r="B528" s="2" t="s">
        <v>822</v>
      </c>
      <c r="C528" s="2">
        <v>191.71497518000001</v>
      </c>
      <c r="D528" s="2">
        <v>191.71497518000001</v>
      </c>
      <c r="E528" s="2">
        <v>0.84441310922369928</v>
      </c>
      <c r="F528" s="2">
        <v>12</v>
      </c>
      <c r="G528" s="3">
        <v>3.7742650208967693E-2</v>
      </c>
    </row>
    <row r="529" spans="1:7" x14ac:dyDescent="0.25">
      <c r="A529" s="2">
        <v>2013</v>
      </c>
      <c r="B529" s="2" t="s">
        <v>823</v>
      </c>
      <c r="C529" s="2">
        <v>279.24514687999999</v>
      </c>
      <c r="D529" s="2">
        <v>279.24514687999999</v>
      </c>
      <c r="E529" s="2">
        <v>0.84441310922369928</v>
      </c>
      <c r="F529" s="2">
        <v>2</v>
      </c>
      <c r="G529" s="3">
        <v>3.7742650208967693E-2</v>
      </c>
    </row>
    <row r="530" spans="1:7" x14ac:dyDescent="0.25">
      <c r="A530" s="2">
        <v>2013</v>
      </c>
      <c r="B530" s="2" t="s">
        <v>824</v>
      </c>
      <c r="C530" s="2">
        <v>191.71497518000001</v>
      </c>
      <c r="D530" s="2">
        <v>191.71497518000001</v>
      </c>
      <c r="E530" s="2">
        <v>0.84441310922369939</v>
      </c>
      <c r="F530" s="2">
        <v>6</v>
      </c>
      <c r="G530" s="3">
        <v>2.516176680597846E-2</v>
      </c>
    </row>
    <row r="531" spans="1:7" x14ac:dyDescent="0.25">
      <c r="A531" s="2">
        <v>2013</v>
      </c>
      <c r="B531" s="2" t="s">
        <v>1917</v>
      </c>
      <c r="C531" s="2">
        <v>191.71497518000001</v>
      </c>
      <c r="D531" s="2">
        <v>191.71497518000001</v>
      </c>
      <c r="E531" s="2">
        <v>0.84441310922369939</v>
      </c>
      <c r="F531" s="2">
        <v>4</v>
      </c>
      <c r="G531" s="3">
        <v>1.258088340298923E-2</v>
      </c>
    </row>
    <row r="532" spans="1:7" x14ac:dyDescent="0.25">
      <c r="A532" s="2">
        <v>2013</v>
      </c>
      <c r="B532" s="2" t="s">
        <v>825</v>
      </c>
      <c r="C532" s="2">
        <v>191.71497518000001</v>
      </c>
      <c r="D532" s="2">
        <v>191.71497518000001</v>
      </c>
      <c r="E532" s="2">
        <v>0.84441310922369917</v>
      </c>
      <c r="F532" s="2">
        <v>4</v>
      </c>
      <c r="G532" s="3">
        <v>0.31452208507473078</v>
      </c>
    </row>
    <row r="533" spans="1:7" x14ac:dyDescent="0.25">
      <c r="A533" s="2">
        <v>2013</v>
      </c>
      <c r="B533" s="2" t="s">
        <v>826</v>
      </c>
      <c r="C533" s="2">
        <v>372.98776568</v>
      </c>
      <c r="D533" s="2">
        <v>372.98776568</v>
      </c>
      <c r="E533" s="2">
        <v>0.84441310922369939</v>
      </c>
      <c r="F533" s="2">
        <v>2</v>
      </c>
      <c r="G533" s="3">
        <v>0.12580883402989229</v>
      </c>
    </row>
    <row r="534" spans="1:7" x14ac:dyDescent="0.25">
      <c r="A534" s="2">
        <v>2013</v>
      </c>
      <c r="B534" s="2" t="s">
        <v>827</v>
      </c>
      <c r="C534" s="2">
        <v>283.38677827999999</v>
      </c>
      <c r="D534" s="2">
        <v>283.38677827999999</v>
      </c>
      <c r="E534" s="2">
        <v>0.30313561049444221</v>
      </c>
      <c r="F534" s="2">
        <v>4</v>
      </c>
      <c r="G534" s="3">
        <v>3.3867312852000002</v>
      </c>
    </row>
    <row r="535" spans="1:7" x14ac:dyDescent="0.25">
      <c r="A535" s="2">
        <v>2013</v>
      </c>
      <c r="B535" s="2" t="s">
        <v>828</v>
      </c>
      <c r="C535" s="2">
        <v>424.69635929999998</v>
      </c>
      <c r="D535" s="2">
        <v>424.69635929999998</v>
      </c>
      <c r="E535" s="2">
        <v>0.84441310922369939</v>
      </c>
      <c r="F535" s="2">
        <v>5</v>
      </c>
      <c r="G535" s="3">
        <v>2.516176680597846E-2</v>
      </c>
    </row>
    <row r="536" spans="1:7" x14ac:dyDescent="0.25">
      <c r="A536" s="2">
        <v>2013</v>
      </c>
      <c r="B536" s="2" t="s">
        <v>829</v>
      </c>
      <c r="C536" s="2">
        <v>168.28711465000001</v>
      </c>
      <c r="D536" s="2">
        <v>168.28711465000001</v>
      </c>
      <c r="E536" s="2">
        <v>0.84441310922369928</v>
      </c>
      <c r="F536" s="2">
        <v>4</v>
      </c>
      <c r="G536" s="3">
        <v>7.5485300417935386E-2</v>
      </c>
    </row>
    <row r="537" spans="1:7" x14ac:dyDescent="0.25">
      <c r="A537" s="2">
        <v>2013</v>
      </c>
      <c r="B537" s="2" t="s">
        <v>830</v>
      </c>
      <c r="C537" s="2">
        <v>140.20127761000001</v>
      </c>
      <c r="D537" s="2">
        <v>140.20127761000001</v>
      </c>
      <c r="E537" s="2">
        <v>0.84441310922369928</v>
      </c>
      <c r="F537" s="2">
        <v>4</v>
      </c>
      <c r="G537" s="3">
        <v>7.5485300417935386E-2</v>
      </c>
    </row>
    <row r="538" spans="1:7" x14ac:dyDescent="0.25">
      <c r="A538" s="2">
        <v>2013</v>
      </c>
      <c r="B538" s="2" t="s">
        <v>831</v>
      </c>
      <c r="C538" s="2">
        <v>140.20127761000001</v>
      </c>
      <c r="D538" s="2">
        <v>140.20127761000001</v>
      </c>
      <c r="E538" s="2">
        <v>0.84441310922369928</v>
      </c>
      <c r="F538" s="2">
        <v>4</v>
      </c>
      <c r="G538" s="3">
        <v>7.5485300417935386E-2</v>
      </c>
    </row>
    <row r="539" spans="1:7" x14ac:dyDescent="0.25">
      <c r="A539" s="2">
        <v>2013</v>
      </c>
      <c r="B539" s="2" t="s">
        <v>832</v>
      </c>
      <c r="C539" s="2">
        <v>275.93223144000001</v>
      </c>
      <c r="D539" s="2">
        <v>275.93223144000001</v>
      </c>
      <c r="E539" s="2">
        <v>0.84441310922369928</v>
      </c>
      <c r="F539" s="2">
        <v>3</v>
      </c>
      <c r="G539" s="3">
        <v>3.7742650208967693E-2</v>
      </c>
    </row>
    <row r="540" spans="1:7" x14ac:dyDescent="0.25">
      <c r="A540" s="2">
        <v>2013</v>
      </c>
      <c r="B540" s="2" t="s">
        <v>833</v>
      </c>
      <c r="C540" s="2">
        <v>162.82310325</v>
      </c>
      <c r="D540" s="2">
        <v>162.82310325</v>
      </c>
      <c r="E540" s="2">
        <v>0.84441310922369939</v>
      </c>
      <c r="F540" s="2">
        <v>4</v>
      </c>
      <c r="G540" s="3">
        <v>1.258088340298923E-2</v>
      </c>
    </row>
    <row r="541" spans="1:7" x14ac:dyDescent="0.25">
      <c r="A541" s="2">
        <v>2013</v>
      </c>
      <c r="B541" s="2" t="s">
        <v>834</v>
      </c>
      <c r="C541" s="2">
        <v>208.06675453</v>
      </c>
      <c r="D541" s="2">
        <v>208.06675453</v>
      </c>
      <c r="E541" s="2">
        <v>0.84441310922369939</v>
      </c>
      <c r="F541" s="2">
        <v>2</v>
      </c>
      <c r="G541" s="3">
        <v>2.516176680597846E-2</v>
      </c>
    </row>
    <row r="542" spans="1:7" x14ac:dyDescent="0.25">
      <c r="A542" s="2">
        <v>2013</v>
      </c>
      <c r="B542" s="2" t="s">
        <v>835</v>
      </c>
      <c r="C542" s="2">
        <v>203.90573997999999</v>
      </c>
      <c r="D542" s="2">
        <v>203.90573997999999</v>
      </c>
      <c r="E542" s="2">
        <v>0.84441310922369939</v>
      </c>
      <c r="F542" s="2">
        <v>2</v>
      </c>
      <c r="G542" s="3">
        <v>1.258088340298923E-2</v>
      </c>
    </row>
    <row r="543" spans="1:7" x14ac:dyDescent="0.25">
      <c r="A543" s="2">
        <v>2013</v>
      </c>
      <c r="B543" s="2" t="s">
        <v>836</v>
      </c>
      <c r="C543" s="2">
        <v>203.90573997999999</v>
      </c>
      <c r="D543" s="2">
        <v>203.90573997999999</v>
      </c>
      <c r="E543" s="2">
        <v>0.84441310922369939</v>
      </c>
      <c r="F543" s="2">
        <v>4</v>
      </c>
      <c r="G543" s="3">
        <v>2.516176680597846E-2</v>
      </c>
    </row>
    <row r="544" spans="1:7" x14ac:dyDescent="0.25">
      <c r="A544" s="2">
        <v>2013</v>
      </c>
      <c r="B544" s="2" t="s">
        <v>837</v>
      </c>
      <c r="C544" s="2">
        <v>101.80259583</v>
      </c>
      <c r="D544" s="2">
        <v>101.80259583</v>
      </c>
      <c r="E544" s="2">
        <v>0.84441310922369939</v>
      </c>
      <c r="F544" s="2">
        <v>2</v>
      </c>
      <c r="G544" s="3">
        <v>2.516176680597846E-2</v>
      </c>
    </row>
    <row r="545" spans="1:7" x14ac:dyDescent="0.25">
      <c r="A545" s="2">
        <v>2013</v>
      </c>
      <c r="B545" s="2" t="s">
        <v>838</v>
      </c>
      <c r="C545" s="2">
        <v>227.42129262</v>
      </c>
      <c r="D545" s="2">
        <v>227.42129262</v>
      </c>
      <c r="E545" s="2">
        <v>0.84441310922369928</v>
      </c>
      <c r="F545" s="2">
        <v>10</v>
      </c>
      <c r="G545" s="3">
        <v>0.30194120167174154</v>
      </c>
    </row>
    <row r="546" spans="1:7" x14ac:dyDescent="0.25">
      <c r="A546" s="2">
        <v>2013</v>
      </c>
      <c r="B546" s="2" t="s">
        <v>839</v>
      </c>
      <c r="C546" s="2">
        <v>101.80259583000002</v>
      </c>
      <c r="D546" s="2">
        <v>101.80259583000002</v>
      </c>
      <c r="E546" s="2">
        <v>0.84441310922369939</v>
      </c>
      <c r="F546" s="2">
        <v>9</v>
      </c>
      <c r="G546" s="3">
        <v>0.37742650208967687</v>
      </c>
    </row>
    <row r="547" spans="1:7" x14ac:dyDescent="0.25">
      <c r="A547" s="2">
        <v>2013</v>
      </c>
      <c r="B547" s="2" t="s">
        <v>840</v>
      </c>
      <c r="C547" s="2">
        <v>101.80259583</v>
      </c>
      <c r="D547" s="2">
        <v>101.80259583</v>
      </c>
      <c r="E547" s="2">
        <v>0.84441310922369928</v>
      </c>
      <c r="F547" s="2">
        <v>4</v>
      </c>
      <c r="G547" s="3">
        <v>7.5485300417935386E-2</v>
      </c>
    </row>
    <row r="548" spans="1:7" x14ac:dyDescent="0.25">
      <c r="A548" s="2">
        <v>2013</v>
      </c>
      <c r="B548" s="2" t="s">
        <v>841</v>
      </c>
      <c r="C548" s="2">
        <v>101.80259583</v>
      </c>
      <c r="D548" s="2">
        <v>101.80259583</v>
      </c>
      <c r="E548" s="2">
        <v>0.84441310922369928</v>
      </c>
      <c r="F548" s="2">
        <v>4</v>
      </c>
      <c r="G548" s="3">
        <v>7.5485300417935386E-2</v>
      </c>
    </row>
    <row r="549" spans="1:7" x14ac:dyDescent="0.25">
      <c r="A549" s="2">
        <v>2013</v>
      </c>
      <c r="B549" s="2" t="s">
        <v>842</v>
      </c>
      <c r="C549" s="2">
        <v>129.71786177999999</v>
      </c>
      <c r="D549" s="2">
        <v>129.71786177999999</v>
      </c>
      <c r="E549" s="2">
        <v>0.84441310922369939</v>
      </c>
      <c r="F549" s="2">
        <v>12</v>
      </c>
      <c r="G549" s="3">
        <v>0.45291180250761226</v>
      </c>
    </row>
    <row r="550" spans="1:7" x14ac:dyDescent="0.25">
      <c r="A550" s="2">
        <v>2013</v>
      </c>
      <c r="B550" s="2" t="s">
        <v>843</v>
      </c>
      <c r="C550" s="2">
        <v>101.80259583000002</v>
      </c>
      <c r="D550" s="2">
        <v>101.80259583000002</v>
      </c>
      <c r="E550" s="2">
        <v>0.84441310922369928</v>
      </c>
      <c r="F550" s="2">
        <v>9</v>
      </c>
      <c r="G550" s="3">
        <v>3.7742650208967693E-2</v>
      </c>
    </row>
    <row r="551" spans="1:7" x14ac:dyDescent="0.25">
      <c r="A551" s="2">
        <v>2013</v>
      </c>
      <c r="B551" s="2" t="s">
        <v>844</v>
      </c>
      <c r="C551" s="2">
        <v>25.166398906000001</v>
      </c>
      <c r="D551" s="2">
        <v>25.166398906000001</v>
      </c>
      <c r="E551" s="2">
        <v>1.6649617163884924</v>
      </c>
      <c r="F551" s="2">
        <v>8</v>
      </c>
      <c r="G551" s="3">
        <v>9.0820886035179349</v>
      </c>
    </row>
    <row r="552" spans="1:7" x14ac:dyDescent="0.25">
      <c r="A552" s="2">
        <v>2013</v>
      </c>
      <c r="B552" s="2" t="s">
        <v>928</v>
      </c>
      <c r="C552" s="2">
        <v>329.38114158000002</v>
      </c>
      <c r="D552" s="2">
        <v>329.38114158000002</v>
      </c>
      <c r="E552" s="2">
        <v>0.84441310922369939</v>
      </c>
      <c r="F552" s="2">
        <v>4</v>
      </c>
      <c r="G552" s="3">
        <v>1.258088340298923E-2</v>
      </c>
    </row>
    <row r="553" spans="1:7" x14ac:dyDescent="0.25">
      <c r="A553" s="2">
        <v>2013</v>
      </c>
      <c r="B553" s="2" t="s">
        <v>929</v>
      </c>
      <c r="C553" s="2">
        <v>4324.4933354000004</v>
      </c>
      <c r="D553" s="2">
        <v>4324.4933354000004</v>
      </c>
      <c r="E553" s="2">
        <v>0.84441310922369939</v>
      </c>
      <c r="F553" s="2">
        <v>3</v>
      </c>
      <c r="G553" s="3">
        <v>1.258088340298923E-2</v>
      </c>
    </row>
    <row r="554" spans="1:7" x14ac:dyDescent="0.25">
      <c r="A554" s="2">
        <v>2013</v>
      </c>
      <c r="B554" s="2" t="s">
        <v>930</v>
      </c>
      <c r="C554" s="2">
        <v>107.64555639</v>
      </c>
      <c r="D554" s="2">
        <v>107.64555639</v>
      </c>
      <c r="E554" s="2">
        <v>1.1816725392401515</v>
      </c>
      <c r="F554" s="2">
        <v>6</v>
      </c>
      <c r="G554" s="3">
        <v>0.98689727470597843</v>
      </c>
    </row>
    <row r="555" spans="1:7" x14ac:dyDescent="0.25">
      <c r="A555" s="2">
        <v>2013</v>
      </c>
      <c r="B555" s="2" t="s">
        <v>931</v>
      </c>
      <c r="C555" s="2">
        <v>562.77392671999996</v>
      </c>
      <c r="D555" s="2">
        <v>562.77392671999996</v>
      </c>
      <c r="E555" s="2">
        <v>0.84441310922369939</v>
      </c>
      <c r="F555" s="2">
        <v>2</v>
      </c>
      <c r="G555" s="3">
        <v>0.12580883402989229</v>
      </c>
    </row>
    <row r="556" spans="1:7" x14ac:dyDescent="0.25">
      <c r="A556" s="2">
        <v>2013</v>
      </c>
      <c r="B556" s="2" t="s">
        <v>932</v>
      </c>
      <c r="C556" s="2">
        <v>562.77392671999996</v>
      </c>
      <c r="D556" s="2">
        <v>562.77392671999996</v>
      </c>
      <c r="E556" s="2">
        <v>0.84441310922369939</v>
      </c>
      <c r="F556" s="2">
        <v>2</v>
      </c>
      <c r="G556" s="3">
        <v>1.258088340298923E-2</v>
      </c>
    </row>
    <row r="557" spans="1:7" x14ac:dyDescent="0.25">
      <c r="A557" s="2">
        <v>2013</v>
      </c>
      <c r="B557" s="2" t="s">
        <v>933</v>
      </c>
      <c r="C557" s="2">
        <v>357.01264967999998</v>
      </c>
      <c r="D557" s="2">
        <v>357.01264967999998</v>
      </c>
      <c r="E557" s="2">
        <v>0.84441310922369939</v>
      </c>
      <c r="F557" s="2">
        <v>4</v>
      </c>
      <c r="G557" s="3">
        <v>2.516176680597846E-2</v>
      </c>
    </row>
    <row r="558" spans="1:7" x14ac:dyDescent="0.25">
      <c r="A558" s="2">
        <v>2013</v>
      </c>
      <c r="B558" s="2" t="s">
        <v>934</v>
      </c>
      <c r="C558" s="2">
        <v>3452.6902752999999</v>
      </c>
      <c r="D558" s="2">
        <v>3452.6902752999999</v>
      </c>
      <c r="E558" s="2">
        <v>0.84441310922369928</v>
      </c>
      <c r="F558" s="2">
        <v>12</v>
      </c>
      <c r="G558" s="3">
        <v>3.7742650208967693E-2</v>
      </c>
    </row>
    <row r="559" spans="1:7" x14ac:dyDescent="0.25">
      <c r="A559" s="2">
        <v>2013</v>
      </c>
      <c r="B559" s="2" t="s">
        <v>935</v>
      </c>
      <c r="C559" s="2">
        <v>41.490015765000003</v>
      </c>
      <c r="D559" s="2">
        <v>41.490015765000003</v>
      </c>
      <c r="E559" s="2">
        <v>0.84441310922369928</v>
      </c>
      <c r="F559" s="2">
        <v>4</v>
      </c>
      <c r="G559" s="3">
        <v>3.7742650208967693E-2</v>
      </c>
    </row>
    <row r="560" spans="1:7" x14ac:dyDescent="0.25">
      <c r="A560" s="2">
        <v>2013</v>
      </c>
      <c r="B560" s="2" t="s">
        <v>936</v>
      </c>
      <c r="C560" s="2">
        <v>99.926374594999984</v>
      </c>
      <c r="D560" s="2">
        <v>99.926374594999984</v>
      </c>
      <c r="E560" s="2">
        <v>0.94279028474927618</v>
      </c>
      <c r="F560" s="2">
        <v>36</v>
      </c>
      <c r="G560" s="3">
        <v>9.343331609551095</v>
      </c>
    </row>
    <row r="561" spans="1:7" x14ac:dyDescent="0.25">
      <c r="A561" s="2">
        <v>2013</v>
      </c>
      <c r="B561" s="2" t="s">
        <v>1936</v>
      </c>
      <c r="C561" s="2">
        <v>683.43204199000002</v>
      </c>
      <c r="D561" s="2">
        <v>683.43204199000002</v>
      </c>
      <c r="E561" s="2">
        <v>0.84441310922369939</v>
      </c>
      <c r="F561" s="2">
        <v>2</v>
      </c>
      <c r="G561" s="3">
        <v>2.516176680597846E-2</v>
      </c>
    </row>
    <row r="562" spans="1:7" x14ac:dyDescent="0.25">
      <c r="A562" s="2">
        <v>2013</v>
      </c>
      <c r="B562" s="2" t="s">
        <v>981</v>
      </c>
      <c r="C562" s="2">
        <v>552.37777655000002</v>
      </c>
      <c r="D562" s="2">
        <v>552.37777655000002</v>
      </c>
      <c r="E562" s="2">
        <v>1.2198911840896558</v>
      </c>
      <c r="F562" s="2">
        <v>3</v>
      </c>
      <c r="G562" s="3">
        <v>3</v>
      </c>
    </row>
    <row r="563" spans="1:7" x14ac:dyDescent="0.25">
      <c r="A563" s="2">
        <v>2013</v>
      </c>
      <c r="B563" s="2" t="s">
        <v>982</v>
      </c>
      <c r="C563" s="2">
        <v>552.37777655000002</v>
      </c>
      <c r="D563" s="2">
        <v>552.37777655000002</v>
      </c>
      <c r="E563" s="2">
        <v>0.84441310922369939</v>
      </c>
      <c r="F563" s="2">
        <v>4</v>
      </c>
      <c r="G563" s="3">
        <v>0.16355148423885998</v>
      </c>
    </row>
    <row r="564" spans="1:7" x14ac:dyDescent="0.25">
      <c r="A564" s="2">
        <v>2013</v>
      </c>
      <c r="B564" s="2" t="s">
        <v>983</v>
      </c>
      <c r="C564" s="2">
        <v>220.40313448000001</v>
      </c>
      <c r="D564" s="2">
        <v>220.40313448000001</v>
      </c>
      <c r="E564" s="2">
        <v>0.84441310922369939</v>
      </c>
      <c r="F564" s="2">
        <v>1</v>
      </c>
      <c r="G564" s="3">
        <v>2.516176680597846E-2</v>
      </c>
    </row>
    <row r="565" spans="1:7" x14ac:dyDescent="0.25">
      <c r="A565" s="2">
        <v>2013</v>
      </c>
      <c r="B565" s="2" t="s">
        <v>1937</v>
      </c>
      <c r="C565" s="2">
        <v>261.65123702</v>
      </c>
      <c r="D565" s="2">
        <v>261.65123702</v>
      </c>
      <c r="E565" s="2">
        <v>0.84441310922369939</v>
      </c>
      <c r="F565" s="2">
        <v>6</v>
      </c>
      <c r="G565" s="3">
        <v>6.2904417014946146E-2</v>
      </c>
    </row>
    <row r="566" spans="1:7" x14ac:dyDescent="0.25">
      <c r="A566" s="2">
        <v>2013</v>
      </c>
      <c r="B566" s="2" t="s">
        <v>984</v>
      </c>
      <c r="C566" s="2">
        <v>572.09853328999998</v>
      </c>
      <c r="D566" s="2">
        <v>572.09853328999998</v>
      </c>
      <c r="E566" s="2">
        <v>0.84441310922369928</v>
      </c>
      <c r="F566" s="2">
        <v>6</v>
      </c>
      <c r="G566" s="3">
        <v>0.17613236764184922</v>
      </c>
    </row>
    <row r="567" spans="1:7" x14ac:dyDescent="0.25">
      <c r="A567" s="2">
        <v>2013</v>
      </c>
      <c r="B567" s="2" t="s">
        <v>985</v>
      </c>
      <c r="C567" s="2">
        <v>3432.5664615999999</v>
      </c>
      <c r="D567" s="2">
        <v>3432.5664615999999</v>
      </c>
      <c r="E567" s="2">
        <v>0.84441310922369928</v>
      </c>
      <c r="F567" s="2">
        <v>2</v>
      </c>
      <c r="G567" s="3">
        <v>3.7742650208967693E-2</v>
      </c>
    </row>
    <row r="568" spans="1:7" x14ac:dyDescent="0.25">
      <c r="A568" s="2">
        <v>2013</v>
      </c>
      <c r="B568" s="2" t="s">
        <v>986</v>
      </c>
      <c r="C568" s="2">
        <v>293.52123003999998</v>
      </c>
      <c r="D568" s="2">
        <v>293.52123003999998</v>
      </c>
      <c r="E568" s="2">
        <v>0.84441310922369928</v>
      </c>
      <c r="F568" s="2">
        <v>15</v>
      </c>
      <c r="G568" s="3">
        <v>7.5485300417935386E-2</v>
      </c>
    </row>
    <row r="569" spans="1:7" x14ac:dyDescent="0.25">
      <c r="A569" s="2">
        <v>2013</v>
      </c>
      <c r="B569" s="2" t="s">
        <v>1938</v>
      </c>
      <c r="C569" s="2">
        <v>197.20492324</v>
      </c>
      <c r="D569" s="2">
        <v>197.20492324</v>
      </c>
      <c r="E569" s="2">
        <v>0.84441310922369939</v>
      </c>
      <c r="F569" s="2">
        <v>4</v>
      </c>
      <c r="G569" s="3">
        <v>1.258088340298923E-2</v>
      </c>
    </row>
    <row r="570" spans="1:7" x14ac:dyDescent="0.25">
      <c r="A570" s="2">
        <v>2013</v>
      </c>
      <c r="B570" s="2" t="s">
        <v>987</v>
      </c>
      <c r="C570" s="2">
        <v>269.44215334</v>
      </c>
      <c r="D570" s="2">
        <v>269.44215334</v>
      </c>
      <c r="E570" s="2">
        <v>0.54776961529083001</v>
      </c>
      <c r="F570" s="2">
        <v>6</v>
      </c>
      <c r="G570" s="3">
        <v>1.0629044170149462</v>
      </c>
    </row>
    <row r="571" spans="1:7" x14ac:dyDescent="0.25">
      <c r="A571" s="2">
        <v>2013</v>
      </c>
      <c r="B571" s="2" t="s">
        <v>988</v>
      </c>
      <c r="C571" s="2">
        <v>645.79077794</v>
      </c>
      <c r="D571" s="2">
        <v>645.79077794</v>
      </c>
      <c r="E571" s="2">
        <v>0.84441310922369939</v>
      </c>
      <c r="F571" s="2">
        <v>2</v>
      </c>
      <c r="G571" s="3">
        <v>1.258088340298923E-2</v>
      </c>
    </row>
    <row r="572" spans="1:7" x14ac:dyDescent="0.25">
      <c r="A572" s="2">
        <v>2013</v>
      </c>
      <c r="B572" s="2" t="s">
        <v>989</v>
      </c>
      <c r="C572" s="2">
        <v>916.02092798000001</v>
      </c>
      <c r="D572" s="2">
        <v>916.02092798000001</v>
      </c>
      <c r="E572" s="2">
        <v>0.84441310922369939</v>
      </c>
      <c r="F572" s="2">
        <v>1</v>
      </c>
      <c r="G572" s="3">
        <v>0.25161766805978458</v>
      </c>
    </row>
    <row r="573" spans="1:7" x14ac:dyDescent="0.25">
      <c r="A573" s="2">
        <v>2013</v>
      </c>
      <c r="B573" s="2" t="s">
        <v>990</v>
      </c>
      <c r="C573" s="2">
        <v>1125.3509806</v>
      </c>
      <c r="D573" s="2">
        <v>1125.3509806</v>
      </c>
      <c r="E573" s="2">
        <v>0.84441310922369939</v>
      </c>
      <c r="F573" s="2">
        <v>12</v>
      </c>
      <c r="G573" s="3">
        <v>0.11322795062690307</v>
      </c>
    </row>
    <row r="574" spans="1:7" x14ac:dyDescent="0.25">
      <c r="A574" s="2">
        <v>2013</v>
      </c>
      <c r="B574" s="2" t="s">
        <v>991</v>
      </c>
      <c r="C574" s="2">
        <v>443.06476447</v>
      </c>
      <c r="D574" s="2">
        <v>443.06476447</v>
      </c>
      <c r="E574" s="2">
        <v>0.84441310922369928</v>
      </c>
      <c r="F574" s="2">
        <v>4</v>
      </c>
      <c r="G574" s="3">
        <v>0.30194120167174154</v>
      </c>
    </row>
    <row r="575" spans="1:7" x14ac:dyDescent="0.25">
      <c r="A575" s="2">
        <v>2013</v>
      </c>
      <c r="B575" s="2" t="s">
        <v>992</v>
      </c>
      <c r="C575" s="2">
        <v>611.75819442</v>
      </c>
      <c r="D575" s="2">
        <v>611.75819442</v>
      </c>
      <c r="E575" s="2">
        <v>0.84441310922369939</v>
      </c>
      <c r="F575" s="2">
        <v>9</v>
      </c>
      <c r="G575" s="3">
        <v>0.75485300417935375</v>
      </c>
    </row>
    <row r="576" spans="1:7" x14ac:dyDescent="0.25">
      <c r="A576" s="2">
        <v>2013</v>
      </c>
      <c r="B576" s="2" t="s">
        <v>993</v>
      </c>
      <c r="C576" s="2">
        <v>611.75819442</v>
      </c>
      <c r="D576" s="2">
        <v>611.75819442</v>
      </c>
      <c r="E576" s="2">
        <v>0.84441310922369928</v>
      </c>
      <c r="F576" s="2">
        <v>4</v>
      </c>
      <c r="G576" s="3">
        <v>7.5485300417935386E-2</v>
      </c>
    </row>
    <row r="577" spans="1:7" x14ac:dyDescent="0.25">
      <c r="A577" s="2">
        <v>2013</v>
      </c>
      <c r="B577" s="2" t="s">
        <v>994</v>
      </c>
      <c r="C577" s="2">
        <v>611.75819442</v>
      </c>
      <c r="D577" s="2">
        <v>611.75819442</v>
      </c>
      <c r="E577" s="2">
        <v>0.84441310922369928</v>
      </c>
      <c r="F577" s="2">
        <v>9</v>
      </c>
      <c r="G577" s="3">
        <v>0.15097060083587077</v>
      </c>
    </row>
    <row r="578" spans="1:7" x14ac:dyDescent="0.25">
      <c r="A578" s="2">
        <v>2013</v>
      </c>
      <c r="B578" s="2" t="s">
        <v>995</v>
      </c>
      <c r="C578" s="2">
        <v>1087.1033918000001</v>
      </c>
      <c r="D578" s="2">
        <v>1087.1033918000001</v>
      </c>
      <c r="E578" s="2">
        <v>0.84441310922369928</v>
      </c>
      <c r="F578" s="2">
        <v>3</v>
      </c>
      <c r="G578" s="3">
        <v>3.7742650208967693E-2</v>
      </c>
    </row>
    <row r="579" spans="1:7" x14ac:dyDescent="0.25">
      <c r="A579" s="2">
        <v>2013</v>
      </c>
      <c r="B579" s="2" t="s">
        <v>996</v>
      </c>
      <c r="C579" s="2">
        <v>995.25452539000003</v>
      </c>
      <c r="D579" s="2">
        <v>995.25452539000003</v>
      </c>
      <c r="E579" s="2">
        <v>1.1820018857276315</v>
      </c>
      <c r="F579" s="2">
        <v>4</v>
      </c>
      <c r="G579" s="3">
        <v>1.0251617668059785</v>
      </c>
    </row>
    <row r="580" spans="1:7" x14ac:dyDescent="0.25">
      <c r="A580" s="2">
        <v>2013</v>
      </c>
      <c r="B580" s="2" t="s">
        <v>1939</v>
      </c>
      <c r="C580" s="2">
        <v>300.12271779000002</v>
      </c>
      <c r="D580" s="2">
        <v>300.12271779000002</v>
      </c>
      <c r="E580" s="2">
        <v>0.84441310922369939</v>
      </c>
      <c r="F580" s="2">
        <v>4</v>
      </c>
      <c r="G580" s="3">
        <v>1.258088340298923E-2</v>
      </c>
    </row>
    <row r="581" spans="1:7" x14ac:dyDescent="0.25">
      <c r="A581" s="2">
        <v>2013</v>
      </c>
      <c r="B581" s="2" t="s">
        <v>997</v>
      </c>
      <c r="C581" s="2">
        <v>415.97801906000001</v>
      </c>
      <c r="D581" s="2">
        <v>415.97801906000001</v>
      </c>
      <c r="E581" s="2">
        <v>0.84441310922369928</v>
      </c>
      <c r="F581" s="2">
        <v>6</v>
      </c>
      <c r="G581" s="3">
        <v>7.5485300417935386E-2</v>
      </c>
    </row>
    <row r="582" spans="1:7" x14ac:dyDescent="0.25">
      <c r="A582" s="2">
        <v>2013</v>
      </c>
      <c r="B582" s="2" t="s">
        <v>998</v>
      </c>
      <c r="C582" s="2">
        <v>300.12271779000002</v>
      </c>
      <c r="D582" s="2">
        <v>300.12271779000002</v>
      </c>
      <c r="E582" s="2">
        <v>0.84441310922369928</v>
      </c>
      <c r="F582" s="2">
        <v>4</v>
      </c>
      <c r="G582" s="3">
        <v>7.5485300417935386E-2</v>
      </c>
    </row>
    <row r="583" spans="1:7" x14ac:dyDescent="0.25">
      <c r="A583" s="2">
        <v>2013</v>
      </c>
      <c r="B583" s="2" t="s">
        <v>999</v>
      </c>
      <c r="C583" s="2">
        <v>300.12271779000002</v>
      </c>
      <c r="D583" s="2">
        <v>300.12271779000002</v>
      </c>
      <c r="E583" s="2">
        <v>0.84441310922369939</v>
      </c>
      <c r="F583" s="2">
        <v>9</v>
      </c>
      <c r="G583" s="3">
        <v>0.11322795062690307</v>
      </c>
    </row>
    <row r="584" spans="1:7" x14ac:dyDescent="0.25">
      <c r="A584" s="2">
        <v>2013</v>
      </c>
      <c r="B584" s="2" t="s">
        <v>1000</v>
      </c>
      <c r="C584" s="2">
        <v>1397.1788445</v>
      </c>
      <c r="D584" s="2">
        <v>1397.1788445</v>
      </c>
      <c r="E584" s="2">
        <v>0.84441310922369939</v>
      </c>
      <c r="F584" s="2">
        <v>4</v>
      </c>
      <c r="G584" s="3">
        <v>1.258088340298923E-2</v>
      </c>
    </row>
    <row r="585" spans="1:7" x14ac:dyDescent="0.25">
      <c r="A585" s="2">
        <v>2013</v>
      </c>
      <c r="B585" s="2" t="s">
        <v>1001</v>
      </c>
      <c r="C585" s="2">
        <v>259.00465688999998</v>
      </c>
      <c r="D585" s="2">
        <v>259.00465688999998</v>
      </c>
      <c r="E585" s="2">
        <v>0.84441310922369939</v>
      </c>
      <c r="F585" s="2">
        <v>6</v>
      </c>
      <c r="G585" s="3">
        <v>2.516176680597846E-2</v>
      </c>
    </row>
    <row r="586" spans="1:7" x14ac:dyDescent="0.25">
      <c r="A586" s="2">
        <v>2013</v>
      </c>
      <c r="B586" s="2" t="s">
        <v>1002</v>
      </c>
      <c r="C586" s="2">
        <v>211.48057438999999</v>
      </c>
      <c r="D586" s="2">
        <v>211.48057438999999</v>
      </c>
      <c r="E586" s="2">
        <v>1.496575280370539</v>
      </c>
      <c r="F586" s="2">
        <v>4</v>
      </c>
      <c r="G586" s="3">
        <v>10.377426502089678</v>
      </c>
    </row>
    <row r="587" spans="1:7" x14ac:dyDescent="0.25">
      <c r="A587" s="2">
        <v>2013</v>
      </c>
      <c r="B587" s="2" t="s">
        <v>1003</v>
      </c>
      <c r="C587" s="2">
        <v>259.00465688999998</v>
      </c>
      <c r="D587" s="2">
        <v>259.00465688999998</v>
      </c>
      <c r="E587" s="2">
        <v>1.1285314638973702</v>
      </c>
      <c r="F587" s="2">
        <v>3</v>
      </c>
      <c r="G587" s="3">
        <v>1.0629044170149462</v>
      </c>
    </row>
    <row r="588" spans="1:7" x14ac:dyDescent="0.25">
      <c r="A588" s="2">
        <v>2013</v>
      </c>
      <c r="B588" s="2" t="s">
        <v>1004</v>
      </c>
      <c r="C588" s="2">
        <v>306.52873939</v>
      </c>
      <c r="D588" s="2">
        <v>306.52873939</v>
      </c>
      <c r="E588" s="2">
        <v>0.84441310922369928</v>
      </c>
      <c r="F588" s="2">
        <v>2</v>
      </c>
      <c r="G588" s="3">
        <v>7.5485300417935386E-2</v>
      </c>
    </row>
    <row r="589" spans="1:7" x14ac:dyDescent="0.25">
      <c r="A589" s="2">
        <v>2013</v>
      </c>
      <c r="B589" s="2" t="s">
        <v>1005</v>
      </c>
      <c r="C589" s="2">
        <v>306.52873939</v>
      </c>
      <c r="D589" s="2">
        <v>306.52873939</v>
      </c>
      <c r="E589" s="2">
        <v>0.84441310922369939</v>
      </c>
      <c r="F589" s="2">
        <v>2</v>
      </c>
      <c r="G589" s="3">
        <v>6.2904417014946146E-2</v>
      </c>
    </row>
    <row r="590" spans="1:7" x14ac:dyDescent="0.25">
      <c r="A590" s="2">
        <v>2013</v>
      </c>
      <c r="B590" s="2" t="s">
        <v>1006</v>
      </c>
      <c r="C590" s="2">
        <v>217.77019093999999</v>
      </c>
      <c r="D590" s="2">
        <v>217.77019093999999</v>
      </c>
      <c r="E590" s="2">
        <v>0.84441310922369939</v>
      </c>
      <c r="F590" s="2">
        <v>20</v>
      </c>
      <c r="G590" s="3">
        <v>0.10064706722391384</v>
      </c>
    </row>
    <row r="591" spans="1:7" x14ac:dyDescent="0.25">
      <c r="A591" s="2">
        <v>2013</v>
      </c>
      <c r="B591" s="2" t="s">
        <v>1007</v>
      </c>
      <c r="C591" s="2">
        <v>229.02830979000001</v>
      </c>
      <c r="D591" s="2">
        <v>229.02830979000001</v>
      </c>
      <c r="E591" s="2">
        <v>1.1611012475070219</v>
      </c>
      <c r="F591" s="2">
        <v>3</v>
      </c>
      <c r="G591" s="3">
        <v>3</v>
      </c>
    </row>
    <row r="592" spans="1:7" x14ac:dyDescent="0.25">
      <c r="A592" s="2">
        <v>2013</v>
      </c>
      <c r="B592" s="2" t="s">
        <v>1008</v>
      </c>
      <c r="C592" s="2">
        <v>1088.615599</v>
      </c>
      <c r="D592" s="2">
        <v>1088.615599</v>
      </c>
      <c r="E592" s="2">
        <v>1.008633850520755</v>
      </c>
      <c r="F592" s="2">
        <v>4</v>
      </c>
      <c r="G592" s="3">
        <v>1.3019412016717415</v>
      </c>
    </row>
    <row r="593" spans="1:7" x14ac:dyDescent="0.25">
      <c r="A593" s="2">
        <v>2013</v>
      </c>
      <c r="B593" s="2" t="s">
        <v>1940</v>
      </c>
      <c r="C593" s="2">
        <v>214.42892853999999</v>
      </c>
      <c r="D593" s="2">
        <v>214.42892853999999</v>
      </c>
      <c r="E593" s="2">
        <v>1.2321496342292269</v>
      </c>
      <c r="F593" s="2">
        <v>3</v>
      </c>
      <c r="G593" s="3">
        <v>2.0125808834029892</v>
      </c>
    </row>
    <row r="594" spans="1:7" x14ac:dyDescent="0.25">
      <c r="A594" s="2">
        <v>2013</v>
      </c>
      <c r="B594" s="2" t="s">
        <v>1009</v>
      </c>
      <c r="C594" s="2">
        <v>235.48811384000001</v>
      </c>
      <c r="D594" s="2">
        <v>235.48811384000001</v>
      </c>
      <c r="E594" s="2">
        <v>1.0364723807711937</v>
      </c>
      <c r="F594" s="2">
        <v>12</v>
      </c>
      <c r="G594" s="3">
        <v>1.1132279506269032</v>
      </c>
    </row>
    <row r="595" spans="1:7" x14ac:dyDescent="0.25">
      <c r="A595" s="2">
        <v>2013</v>
      </c>
      <c r="B595" s="2" t="s">
        <v>1010</v>
      </c>
      <c r="C595" s="2">
        <v>214.42892853999999</v>
      </c>
      <c r="D595" s="2">
        <v>214.42892853999999</v>
      </c>
      <c r="E595" s="2">
        <v>0.84441310922369928</v>
      </c>
      <c r="F595" s="2">
        <v>2</v>
      </c>
      <c r="G595" s="3">
        <v>3.7742650208967693E-2</v>
      </c>
    </row>
    <row r="596" spans="1:7" x14ac:dyDescent="0.25">
      <c r="A596" s="2">
        <v>2013</v>
      </c>
      <c r="B596" s="2" t="s">
        <v>1011</v>
      </c>
      <c r="C596" s="2">
        <v>214.42892853999999</v>
      </c>
      <c r="D596" s="2">
        <v>214.42892853999999</v>
      </c>
      <c r="E596" s="2">
        <v>0.84441310922369939</v>
      </c>
      <c r="F596" s="2">
        <v>4</v>
      </c>
      <c r="G596" s="3">
        <v>2.516176680597846E-2</v>
      </c>
    </row>
    <row r="597" spans="1:7" x14ac:dyDescent="0.25">
      <c r="A597" s="2">
        <v>2013</v>
      </c>
      <c r="B597" s="2" t="s">
        <v>1941</v>
      </c>
      <c r="C597" s="2">
        <v>430.07488377999999</v>
      </c>
      <c r="D597" s="2">
        <v>430.07488377999999</v>
      </c>
      <c r="E597" s="2">
        <v>0.84441310922369939</v>
      </c>
      <c r="F597" s="2">
        <v>3</v>
      </c>
      <c r="G597" s="3">
        <v>1.258088340298923E-2</v>
      </c>
    </row>
    <row r="598" spans="1:7" x14ac:dyDescent="0.25">
      <c r="A598" s="2">
        <v>2013</v>
      </c>
      <c r="B598" s="2" t="s">
        <v>1012</v>
      </c>
      <c r="C598" s="2">
        <v>337.13371339000003</v>
      </c>
      <c r="D598" s="2">
        <v>337.13371339000003</v>
      </c>
      <c r="E598" s="2">
        <v>0.84441310922369928</v>
      </c>
      <c r="F598" s="2">
        <v>4</v>
      </c>
      <c r="G598" s="3">
        <v>0.15097060083587077</v>
      </c>
    </row>
    <row r="599" spans="1:7" x14ac:dyDescent="0.25">
      <c r="A599" s="2">
        <v>2013</v>
      </c>
      <c r="B599" s="2" t="s">
        <v>1013</v>
      </c>
      <c r="C599" s="2">
        <v>337.13371339000003</v>
      </c>
      <c r="D599" s="2">
        <v>337.13371339000003</v>
      </c>
      <c r="E599" s="2">
        <v>0.84441310922369939</v>
      </c>
      <c r="F599" s="2">
        <v>12</v>
      </c>
      <c r="G599" s="3">
        <v>6.2904417014946146E-2</v>
      </c>
    </row>
    <row r="600" spans="1:7" x14ac:dyDescent="0.25">
      <c r="A600" s="2">
        <v>2013</v>
      </c>
      <c r="B600" s="2" t="s">
        <v>1014</v>
      </c>
      <c r="C600" s="2">
        <v>337.13371339000003</v>
      </c>
      <c r="D600" s="2">
        <v>337.13371339000003</v>
      </c>
      <c r="E600" s="2">
        <v>0.84441310922369939</v>
      </c>
      <c r="F600" s="2">
        <v>16</v>
      </c>
      <c r="G600" s="3">
        <v>0.20129413444782768</v>
      </c>
    </row>
    <row r="601" spans="1:7" x14ac:dyDescent="0.25">
      <c r="A601" s="2">
        <v>2013</v>
      </c>
      <c r="B601" s="2" t="s">
        <v>1015</v>
      </c>
      <c r="C601" s="2">
        <v>2579.6840849999999</v>
      </c>
      <c r="D601" s="2">
        <v>2579.6840849999999</v>
      </c>
      <c r="E601" s="2">
        <v>0.84441310922369939</v>
      </c>
      <c r="F601" s="2">
        <v>3</v>
      </c>
      <c r="G601" s="3">
        <v>1.258088340298923E-2</v>
      </c>
    </row>
    <row r="602" spans="1:7" x14ac:dyDescent="0.25">
      <c r="A602" s="2">
        <v>2013</v>
      </c>
      <c r="B602" s="2" t="s">
        <v>1016</v>
      </c>
      <c r="C602" s="2">
        <v>1500.3806572999999</v>
      </c>
      <c r="D602" s="2">
        <v>1500.3806572999999</v>
      </c>
      <c r="E602" s="2">
        <v>1.1716431899059288</v>
      </c>
      <c r="F602" s="2">
        <v>15</v>
      </c>
      <c r="G602" s="3">
        <v>1.32710296847772</v>
      </c>
    </row>
    <row r="603" spans="1:7" x14ac:dyDescent="0.25">
      <c r="A603" s="2">
        <v>2013</v>
      </c>
      <c r="B603" s="2" t="s">
        <v>1942</v>
      </c>
      <c r="C603" s="2">
        <v>383.12419311999997</v>
      </c>
      <c r="D603" s="2">
        <v>383.12419311999997</v>
      </c>
      <c r="E603" s="2">
        <v>1.0582188584874124</v>
      </c>
      <c r="F603" s="2">
        <v>2</v>
      </c>
      <c r="G603" s="3">
        <v>1</v>
      </c>
    </row>
    <row r="604" spans="1:7" x14ac:dyDescent="0.25">
      <c r="A604" s="2">
        <v>2013</v>
      </c>
      <c r="B604" s="2" t="s">
        <v>1017</v>
      </c>
      <c r="C604" s="2">
        <v>412.87157394000002</v>
      </c>
      <c r="D604" s="2">
        <v>412.87157394000002</v>
      </c>
      <c r="E604" s="2">
        <v>0.84441310922369939</v>
      </c>
      <c r="F604" s="2">
        <v>20</v>
      </c>
      <c r="G604" s="3">
        <v>0.25161766805978458</v>
      </c>
    </row>
    <row r="605" spans="1:7" x14ac:dyDescent="0.25">
      <c r="A605" s="2">
        <v>2013</v>
      </c>
      <c r="B605" s="2" t="s">
        <v>1018</v>
      </c>
      <c r="C605" s="2">
        <v>465.19561420000002</v>
      </c>
      <c r="D605" s="2">
        <v>465.19561420000002</v>
      </c>
      <c r="E605" s="2">
        <v>0.98000826831874588</v>
      </c>
      <c r="F605" s="2">
        <v>6</v>
      </c>
      <c r="G605" s="3">
        <v>1.2516176680597846</v>
      </c>
    </row>
    <row r="606" spans="1:7" x14ac:dyDescent="0.25">
      <c r="A606" s="2">
        <v>2013</v>
      </c>
      <c r="B606" s="2" t="s">
        <v>1019</v>
      </c>
      <c r="C606" s="2">
        <v>430.31292069</v>
      </c>
      <c r="D606" s="2">
        <v>430.31292069</v>
      </c>
      <c r="E606" s="2">
        <v>0.94207690272763933</v>
      </c>
      <c r="F606" s="2">
        <v>12</v>
      </c>
      <c r="G606" s="3">
        <v>3.1635514842388601</v>
      </c>
    </row>
    <row r="607" spans="1:7" x14ac:dyDescent="0.25">
      <c r="A607" s="2">
        <v>2013</v>
      </c>
      <c r="B607" s="2" t="s">
        <v>1020</v>
      </c>
      <c r="C607" s="2">
        <v>360.54753368000002</v>
      </c>
      <c r="D607" s="2">
        <v>360.54753368000002</v>
      </c>
      <c r="E607" s="2">
        <v>1.1451011600942458</v>
      </c>
      <c r="F607" s="2">
        <v>4</v>
      </c>
      <c r="G607" s="3">
        <v>1.1509706008358707</v>
      </c>
    </row>
    <row r="608" spans="1:7" x14ac:dyDescent="0.25">
      <c r="A608" s="2">
        <v>2013</v>
      </c>
      <c r="B608" s="2" t="s">
        <v>1021</v>
      </c>
      <c r="C608" s="2">
        <v>360.54753368000002</v>
      </c>
      <c r="D608" s="2">
        <v>360.54753368000002</v>
      </c>
      <c r="E608" s="2">
        <v>0.84441310922369939</v>
      </c>
      <c r="F608" s="2">
        <v>9</v>
      </c>
      <c r="G608" s="3">
        <v>0.75485300417935375</v>
      </c>
    </row>
    <row r="609" spans="1:7" x14ac:dyDescent="0.25">
      <c r="A609" s="2">
        <v>2013</v>
      </c>
      <c r="B609" s="2" t="s">
        <v>1022</v>
      </c>
      <c r="C609" s="2">
        <v>779.13985577000005</v>
      </c>
      <c r="D609" s="2">
        <v>779.13985577000005</v>
      </c>
      <c r="E609" s="2">
        <v>0.84441310922369939</v>
      </c>
      <c r="F609" s="2">
        <v>3</v>
      </c>
      <c r="G609" s="3">
        <v>2.516176680597846E-2</v>
      </c>
    </row>
    <row r="610" spans="1:7" x14ac:dyDescent="0.25">
      <c r="A610" s="2">
        <v>2013</v>
      </c>
      <c r="B610" s="2" t="s">
        <v>1023</v>
      </c>
      <c r="C610" s="2">
        <v>360.54753368000002</v>
      </c>
      <c r="D610" s="2">
        <v>360.54753368000002</v>
      </c>
      <c r="E610" s="2">
        <v>0.97934492713705223</v>
      </c>
      <c r="F610" s="2">
        <v>9</v>
      </c>
      <c r="G610" s="3">
        <v>10.264198551462774</v>
      </c>
    </row>
    <row r="611" spans="1:7" x14ac:dyDescent="0.25">
      <c r="A611" s="2">
        <v>2013</v>
      </c>
      <c r="B611" s="2" t="s">
        <v>1024</v>
      </c>
      <c r="C611" s="2">
        <v>465.19561420000002</v>
      </c>
      <c r="D611" s="2">
        <v>465.19561420000002</v>
      </c>
      <c r="E611" s="2">
        <v>0.97650555503391578</v>
      </c>
      <c r="F611" s="2">
        <v>6</v>
      </c>
      <c r="G611" s="3">
        <v>5.6769326510597846</v>
      </c>
    </row>
    <row r="612" spans="1:7" x14ac:dyDescent="0.25">
      <c r="A612" s="2">
        <v>2013</v>
      </c>
      <c r="B612" s="2" t="s">
        <v>1025</v>
      </c>
      <c r="C612" s="2">
        <v>360.54753368000002</v>
      </c>
      <c r="D612" s="2">
        <v>360.54753368000002</v>
      </c>
      <c r="E612" s="2">
        <v>1.2859716756974193</v>
      </c>
      <c r="F612" s="2">
        <v>9</v>
      </c>
      <c r="G612" s="3">
        <v>9.1509706008358709</v>
      </c>
    </row>
    <row r="613" spans="1:7" x14ac:dyDescent="0.25">
      <c r="A613" s="2">
        <v>2013</v>
      </c>
      <c r="B613" s="2" t="s">
        <v>1026</v>
      </c>
      <c r="C613" s="2">
        <v>674.49177525000005</v>
      </c>
      <c r="D613" s="2">
        <v>674.49177525000005</v>
      </c>
      <c r="E613" s="2">
        <v>1.0132324712223337</v>
      </c>
      <c r="F613" s="2">
        <v>10</v>
      </c>
      <c r="G613" s="3">
        <v>5.0877021505657627</v>
      </c>
    </row>
    <row r="614" spans="1:7" x14ac:dyDescent="0.25">
      <c r="A614" s="2">
        <v>2013</v>
      </c>
      <c r="B614" s="2" t="s">
        <v>1027</v>
      </c>
      <c r="C614" s="2">
        <v>465.19561420000002</v>
      </c>
      <c r="D614" s="2">
        <v>465.19561420000002</v>
      </c>
      <c r="E614" s="2">
        <v>0.84441310922369939</v>
      </c>
      <c r="F614" s="2">
        <v>6</v>
      </c>
      <c r="G614" s="3">
        <v>0.20129413444782768</v>
      </c>
    </row>
    <row r="615" spans="1:7" x14ac:dyDescent="0.25">
      <c r="A615" s="2">
        <v>2013</v>
      </c>
      <c r="B615" s="2" t="s">
        <v>1943</v>
      </c>
      <c r="C615" s="2">
        <v>569.84369473000004</v>
      </c>
      <c r="D615" s="2">
        <v>569.84369473000004</v>
      </c>
      <c r="E615" s="2">
        <v>0.84441310922369939</v>
      </c>
      <c r="F615" s="2">
        <v>4</v>
      </c>
      <c r="G615" s="3">
        <v>1.258088340298923E-2</v>
      </c>
    </row>
    <row r="616" spans="1:7" x14ac:dyDescent="0.25">
      <c r="A616" s="2">
        <v>2013</v>
      </c>
      <c r="B616" s="2" t="s">
        <v>1028</v>
      </c>
      <c r="C616" s="2">
        <v>500.07830770999999</v>
      </c>
      <c r="D616" s="2">
        <v>500.07830770999999</v>
      </c>
      <c r="E616" s="2">
        <v>1.3894588471467813</v>
      </c>
      <c r="F616" s="2">
        <v>15</v>
      </c>
      <c r="G616" s="3">
        <v>8.8530799396478272</v>
      </c>
    </row>
    <row r="617" spans="1:7" x14ac:dyDescent="0.25">
      <c r="A617" s="2">
        <v>2013</v>
      </c>
      <c r="B617" s="2" t="s">
        <v>1029</v>
      </c>
      <c r="C617" s="2">
        <v>639.60908173999997</v>
      </c>
      <c r="D617" s="2">
        <v>639.60908173999997</v>
      </c>
      <c r="E617" s="2">
        <v>1.0484602699946899</v>
      </c>
      <c r="F617" s="2">
        <v>21</v>
      </c>
      <c r="G617" s="3">
        <v>8.2692241884896784</v>
      </c>
    </row>
    <row r="618" spans="1:7" x14ac:dyDescent="0.25">
      <c r="A618" s="2">
        <v>2013</v>
      </c>
      <c r="B618" s="2" t="s">
        <v>1030</v>
      </c>
      <c r="C618" s="2">
        <v>465.19561420000002</v>
      </c>
      <c r="D618" s="2">
        <v>465.19561420000002</v>
      </c>
      <c r="E618" s="2">
        <v>0.84877970943631253</v>
      </c>
      <c r="F618" s="2">
        <v>3</v>
      </c>
      <c r="G618" s="3">
        <v>3.1001799903</v>
      </c>
    </row>
    <row r="619" spans="1:7" x14ac:dyDescent="0.25">
      <c r="A619" s="2">
        <v>2013</v>
      </c>
      <c r="B619" s="2" t="s">
        <v>1031</v>
      </c>
      <c r="C619" s="2">
        <v>1575.7919488</v>
      </c>
      <c r="D619" s="2">
        <v>1575.7919488</v>
      </c>
      <c r="E619" s="2">
        <v>0.84441310922369928</v>
      </c>
      <c r="F619" s="2">
        <v>9</v>
      </c>
      <c r="G619" s="3">
        <v>7.5485300417935386E-2</v>
      </c>
    </row>
    <row r="620" spans="1:7" x14ac:dyDescent="0.25">
      <c r="A620" s="2">
        <v>2013</v>
      </c>
      <c r="B620" s="2" t="s">
        <v>1032</v>
      </c>
      <c r="C620" s="2">
        <v>531.38763830000005</v>
      </c>
      <c r="D620" s="2">
        <v>531.38763830000005</v>
      </c>
      <c r="E620" s="2">
        <v>0.84441310922369928</v>
      </c>
      <c r="F620" s="2">
        <v>4</v>
      </c>
      <c r="G620" s="3">
        <v>0.15097060083587077</v>
      </c>
    </row>
    <row r="621" spans="1:7" x14ac:dyDescent="0.25">
      <c r="A621" s="2">
        <v>2013</v>
      </c>
      <c r="B621" s="2" t="s">
        <v>1033</v>
      </c>
      <c r="C621" s="2">
        <v>531.38763830000005</v>
      </c>
      <c r="D621" s="2">
        <v>531.38763830000005</v>
      </c>
      <c r="E621" s="2">
        <v>0.84441310922369939</v>
      </c>
      <c r="F621" s="2">
        <v>4</v>
      </c>
      <c r="G621" s="3">
        <v>5.0323533611956919E-2</v>
      </c>
    </row>
    <row r="622" spans="1:7" x14ac:dyDescent="0.25">
      <c r="A622" s="2">
        <v>2013</v>
      </c>
      <c r="B622" s="2" t="s">
        <v>1034</v>
      </c>
      <c r="C622" s="2">
        <v>531.38763830000005</v>
      </c>
      <c r="D622" s="2">
        <v>531.38763830000005</v>
      </c>
      <c r="E622" s="2">
        <v>0.84441310922369928</v>
      </c>
      <c r="F622" s="2">
        <v>1</v>
      </c>
      <c r="G622" s="3">
        <v>3.7742650208967693E-2</v>
      </c>
    </row>
    <row r="623" spans="1:7" x14ac:dyDescent="0.25">
      <c r="A623" s="2">
        <v>2013</v>
      </c>
      <c r="B623" s="2" t="s">
        <v>1944</v>
      </c>
      <c r="C623" s="2">
        <v>659.32891197000004</v>
      </c>
      <c r="D623" s="2">
        <v>659.32891197000004</v>
      </c>
      <c r="E623" s="2">
        <v>0.84441310922369939</v>
      </c>
      <c r="F623" s="2">
        <v>2</v>
      </c>
      <c r="G623" s="3">
        <v>2.516176680597846E-2</v>
      </c>
    </row>
    <row r="624" spans="1:7" x14ac:dyDescent="0.25">
      <c r="A624" s="2">
        <v>2013</v>
      </c>
      <c r="B624" s="2" t="s">
        <v>1945</v>
      </c>
      <c r="C624" s="2">
        <v>830.74002922</v>
      </c>
      <c r="D624" s="2">
        <v>830.74002922</v>
      </c>
      <c r="E624" s="2">
        <v>0.84441310922369939</v>
      </c>
      <c r="F624" s="2">
        <v>2</v>
      </c>
      <c r="G624" s="3">
        <v>2.516176680597846E-2</v>
      </c>
    </row>
    <row r="625" spans="1:7" x14ac:dyDescent="0.25">
      <c r="A625" s="2">
        <v>2013</v>
      </c>
      <c r="B625" s="2" t="s">
        <v>1035</v>
      </c>
      <c r="C625" s="2">
        <v>830.74002922</v>
      </c>
      <c r="D625" s="2">
        <v>830.74002922</v>
      </c>
      <c r="E625" s="2">
        <v>0.84441310922369939</v>
      </c>
      <c r="F625" s="2">
        <v>3</v>
      </c>
      <c r="G625" s="3">
        <v>1.258088340298923E-2</v>
      </c>
    </row>
    <row r="626" spans="1:7" x14ac:dyDescent="0.25">
      <c r="A626" s="2">
        <v>2013</v>
      </c>
      <c r="B626" s="2" t="s">
        <v>1036</v>
      </c>
      <c r="C626" s="2">
        <v>830.74002922</v>
      </c>
      <c r="D626" s="2">
        <v>830.74002922</v>
      </c>
      <c r="E626" s="2">
        <v>0.84441310922369928</v>
      </c>
      <c r="F626" s="2">
        <v>2</v>
      </c>
      <c r="G626" s="3">
        <v>8.8066183820924612E-2</v>
      </c>
    </row>
    <row r="627" spans="1:7" x14ac:dyDescent="0.25">
      <c r="A627" s="2">
        <v>2013</v>
      </c>
      <c r="B627" s="2" t="s">
        <v>1946</v>
      </c>
      <c r="C627" s="2">
        <v>830.74002922</v>
      </c>
      <c r="D627" s="2">
        <v>830.74002922</v>
      </c>
      <c r="E627" s="2">
        <v>0.84441310922369939</v>
      </c>
      <c r="F627" s="2">
        <v>3</v>
      </c>
      <c r="G627" s="3">
        <v>2.516176680597846E-2</v>
      </c>
    </row>
    <row r="628" spans="1:7" x14ac:dyDescent="0.25">
      <c r="A628" s="2">
        <v>2013</v>
      </c>
      <c r="B628" s="2" t="s">
        <v>1038</v>
      </c>
      <c r="C628" s="2">
        <v>1040.8604912000001</v>
      </c>
      <c r="D628" s="2">
        <v>1040.8604912000001</v>
      </c>
      <c r="E628" s="2">
        <v>0.84441310922369939</v>
      </c>
      <c r="F628" s="2">
        <v>2</v>
      </c>
      <c r="G628" s="3">
        <v>2.516176680597846E-2</v>
      </c>
    </row>
    <row r="629" spans="1:7" x14ac:dyDescent="0.25">
      <c r="A629" s="2">
        <v>2013</v>
      </c>
      <c r="B629" s="2" t="s">
        <v>1039</v>
      </c>
      <c r="C629" s="2">
        <v>30.958048460999997</v>
      </c>
      <c r="D629" s="2">
        <v>30.958048460999997</v>
      </c>
      <c r="E629" s="2">
        <v>0.84441310922369939</v>
      </c>
      <c r="F629" s="2">
        <v>25</v>
      </c>
      <c r="G629" s="3">
        <v>0.23903678465679537</v>
      </c>
    </row>
    <row r="630" spans="1:7" x14ac:dyDescent="0.25">
      <c r="A630" s="2">
        <v>2013</v>
      </c>
      <c r="B630" s="2" t="s">
        <v>1040</v>
      </c>
      <c r="C630" s="2">
        <v>1963.6346136</v>
      </c>
      <c r="D630" s="2">
        <v>1963.6346136</v>
      </c>
      <c r="E630" s="2">
        <v>0.84441310922369928</v>
      </c>
      <c r="F630" s="2">
        <v>4</v>
      </c>
      <c r="G630" s="3">
        <v>0.15097060083587077</v>
      </c>
    </row>
    <row r="631" spans="1:7" x14ac:dyDescent="0.25">
      <c r="A631" s="2">
        <v>2013</v>
      </c>
      <c r="B631" s="2" t="s">
        <v>1947</v>
      </c>
      <c r="C631" s="2">
        <v>1304.3759858000001</v>
      </c>
      <c r="D631" s="2">
        <v>1304.3759858000001</v>
      </c>
      <c r="E631" s="2">
        <v>0.84441310922369939</v>
      </c>
      <c r="F631" s="2">
        <v>3</v>
      </c>
      <c r="G631" s="3">
        <v>1.258088340298923E-2</v>
      </c>
    </row>
    <row r="632" spans="1:7" x14ac:dyDescent="0.25">
      <c r="A632" s="2">
        <v>2013</v>
      </c>
      <c r="B632" s="2" t="s">
        <v>1948</v>
      </c>
      <c r="C632" s="2">
        <v>1304.3759858000001</v>
      </c>
      <c r="D632" s="2">
        <v>1304.3759858000001</v>
      </c>
      <c r="E632" s="2">
        <v>0.84441310922369939</v>
      </c>
      <c r="F632" s="2">
        <v>3</v>
      </c>
      <c r="G632" s="3">
        <v>1.258088340298923E-2</v>
      </c>
    </row>
    <row r="633" spans="1:7" x14ac:dyDescent="0.25">
      <c r="A633" s="2">
        <v>2013</v>
      </c>
      <c r="B633" s="2" t="s">
        <v>1041</v>
      </c>
      <c r="C633" s="2">
        <v>1065.6147648000001</v>
      </c>
      <c r="D633" s="2">
        <v>1065.6147648000001</v>
      </c>
      <c r="E633" s="2">
        <v>0.84441310922369928</v>
      </c>
      <c r="F633" s="2">
        <v>1</v>
      </c>
      <c r="G633" s="3">
        <v>3.7742650208967693E-2</v>
      </c>
    </row>
    <row r="634" spans="1:7" x14ac:dyDescent="0.25">
      <c r="A634" s="2">
        <v>2013</v>
      </c>
      <c r="B634" s="2" t="s">
        <v>1957</v>
      </c>
      <c r="C634" s="2">
        <v>94.698955431000002</v>
      </c>
      <c r="D634" s="2">
        <v>94.698955431000002</v>
      </c>
      <c r="E634" s="2">
        <v>0.84441310922369939</v>
      </c>
      <c r="F634" s="2">
        <v>12</v>
      </c>
      <c r="G634" s="3">
        <v>6.2904417014946146E-2</v>
      </c>
    </row>
    <row r="635" spans="1:7" x14ac:dyDescent="0.25">
      <c r="A635" s="2">
        <v>2013</v>
      </c>
      <c r="B635" s="2" t="s">
        <v>1088</v>
      </c>
      <c r="C635" s="2">
        <v>117.78932408</v>
      </c>
      <c r="D635" s="2">
        <v>117.78932408</v>
      </c>
      <c r="E635" s="2">
        <v>0.84441310922369939</v>
      </c>
      <c r="F635" s="2">
        <v>16</v>
      </c>
      <c r="G635" s="3">
        <v>0.20129413444782768</v>
      </c>
    </row>
    <row r="636" spans="1:7" x14ac:dyDescent="0.25">
      <c r="A636" s="2">
        <v>2013</v>
      </c>
      <c r="B636" s="2" t="s">
        <v>1089</v>
      </c>
      <c r="C636" s="2">
        <v>117.78932408</v>
      </c>
      <c r="D636" s="2">
        <v>117.78932408</v>
      </c>
      <c r="E636" s="2">
        <v>0.84441310922369939</v>
      </c>
      <c r="F636" s="2">
        <v>3</v>
      </c>
      <c r="G636" s="3">
        <v>1.258088340298923E-2</v>
      </c>
    </row>
    <row r="637" spans="1:7" x14ac:dyDescent="0.25">
      <c r="A637" s="2">
        <v>2013</v>
      </c>
      <c r="B637" s="2" t="s">
        <v>1958</v>
      </c>
      <c r="C637" s="2">
        <v>117.78932408</v>
      </c>
      <c r="D637" s="2">
        <v>117.78932408</v>
      </c>
      <c r="E637" s="2">
        <v>0.84441310922369939</v>
      </c>
      <c r="F637" s="2">
        <v>3</v>
      </c>
      <c r="G637" s="3">
        <v>1.258088340298923E-2</v>
      </c>
    </row>
    <row r="638" spans="1:7" x14ac:dyDescent="0.25">
      <c r="A638" s="2">
        <v>2013</v>
      </c>
      <c r="B638" s="2" t="s">
        <v>1959</v>
      </c>
      <c r="C638" s="2">
        <v>117.78932408</v>
      </c>
      <c r="D638" s="2">
        <v>117.78932408</v>
      </c>
      <c r="E638" s="2">
        <v>0.84441310922369939</v>
      </c>
      <c r="F638" s="2">
        <v>4</v>
      </c>
      <c r="G638" s="3">
        <v>1.258088340298923E-2</v>
      </c>
    </row>
    <row r="639" spans="1:7" x14ac:dyDescent="0.25">
      <c r="A639" s="2">
        <v>2013</v>
      </c>
      <c r="B639" s="2" t="s">
        <v>1090</v>
      </c>
      <c r="C639" s="2">
        <v>117.78932408</v>
      </c>
      <c r="D639" s="2">
        <v>117.78932408</v>
      </c>
      <c r="E639" s="2">
        <v>0.84441310922369928</v>
      </c>
      <c r="F639" s="2">
        <v>6</v>
      </c>
      <c r="G639" s="3">
        <v>3.7742650208967693E-2</v>
      </c>
    </row>
    <row r="640" spans="1:7" x14ac:dyDescent="0.25">
      <c r="A640" s="2">
        <v>2013</v>
      </c>
      <c r="B640" s="2" t="s">
        <v>1091</v>
      </c>
      <c r="C640" s="2">
        <v>656.39450472999999</v>
      </c>
      <c r="D640" s="2">
        <v>656.39450472999999</v>
      </c>
      <c r="E640" s="2">
        <v>0.84441310922369939</v>
      </c>
      <c r="F640" s="2">
        <v>2</v>
      </c>
      <c r="G640" s="3">
        <v>1.258088340298923E-2</v>
      </c>
    </row>
    <row r="641" spans="1:7" x14ac:dyDescent="0.25">
      <c r="A641" s="2">
        <v>2013</v>
      </c>
      <c r="B641" s="2" t="s">
        <v>1092</v>
      </c>
      <c r="C641" s="2">
        <v>656.39450472999999</v>
      </c>
      <c r="D641" s="2">
        <v>656.39450472999999</v>
      </c>
      <c r="E641" s="2">
        <v>1.377429399014459</v>
      </c>
      <c r="F641" s="2">
        <v>9</v>
      </c>
      <c r="G641" s="3">
        <v>2.1258088340298924</v>
      </c>
    </row>
    <row r="642" spans="1:7" x14ac:dyDescent="0.25">
      <c r="A642" s="2">
        <v>2013</v>
      </c>
      <c r="B642" s="2" t="s">
        <v>1093</v>
      </c>
      <c r="C642" s="2">
        <v>656.39450472999999</v>
      </c>
      <c r="D642" s="2">
        <v>656.39450472999999</v>
      </c>
      <c r="E642" s="2">
        <v>0.76659586592479223</v>
      </c>
      <c r="F642" s="2">
        <v>6</v>
      </c>
      <c r="G642" s="3">
        <v>8.050323533611957</v>
      </c>
    </row>
    <row r="643" spans="1:7" x14ac:dyDescent="0.25">
      <c r="A643" s="2">
        <v>2013</v>
      </c>
      <c r="B643" s="2" t="s">
        <v>1094</v>
      </c>
      <c r="C643" s="2">
        <v>656.39450472999999</v>
      </c>
      <c r="D643" s="2">
        <v>656.39450472999999</v>
      </c>
      <c r="E643" s="2">
        <v>1.1890509330391115</v>
      </c>
      <c r="F643" s="2">
        <v>15</v>
      </c>
      <c r="G643" s="3">
        <v>3.0125808834029892</v>
      </c>
    </row>
    <row r="644" spans="1:7" x14ac:dyDescent="0.25">
      <c r="A644" s="2">
        <v>2013</v>
      </c>
      <c r="B644" s="2" t="s">
        <v>1095</v>
      </c>
      <c r="C644" s="2">
        <v>1507.158529</v>
      </c>
      <c r="D644" s="2">
        <v>1507.158529</v>
      </c>
      <c r="E644" s="2">
        <v>0.66138678655463268</v>
      </c>
      <c r="F644" s="2">
        <v>4</v>
      </c>
      <c r="G644" s="3">
        <v>1</v>
      </c>
    </row>
    <row r="645" spans="1:7" x14ac:dyDescent="0.25">
      <c r="A645" s="2">
        <v>2013</v>
      </c>
      <c r="B645" s="2" t="s">
        <v>1961</v>
      </c>
      <c r="C645" s="2">
        <v>1507.158529</v>
      </c>
      <c r="D645" s="2">
        <v>1507.158529</v>
      </c>
      <c r="E645" s="2">
        <v>0.84441310922369939</v>
      </c>
      <c r="F645" s="2">
        <v>4</v>
      </c>
      <c r="G645" s="3">
        <v>1.258088340298923E-2</v>
      </c>
    </row>
    <row r="646" spans="1:7" x14ac:dyDescent="0.25">
      <c r="A646" s="2">
        <v>2013</v>
      </c>
      <c r="B646" s="2" t="s">
        <v>1096</v>
      </c>
      <c r="C646" s="2">
        <v>1507.158529</v>
      </c>
      <c r="D646" s="2">
        <v>1507.158529</v>
      </c>
      <c r="E646" s="2">
        <v>0.84441310922369939</v>
      </c>
      <c r="F646" s="2">
        <v>4</v>
      </c>
      <c r="G646" s="3">
        <v>0.10064706722391384</v>
      </c>
    </row>
    <row r="647" spans="1:7" x14ac:dyDescent="0.25">
      <c r="A647" s="2">
        <v>2013</v>
      </c>
      <c r="B647" s="2" t="s">
        <v>1097</v>
      </c>
      <c r="C647" s="2">
        <v>10.068653126999999</v>
      </c>
      <c r="D647" s="2">
        <v>10.068653126999999</v>
      </c>
      <c r="E647" s="2">
        <v>1.0988667499179785</v>
      </c>
      <c r="F647" s="2">
        <v>20</v>
      </c>
      <c r="G647" s="3">
        <v>11.303340719835871</v>
      </c>
    </row>
    <row r="648" spans="1:7" x14ac:dyDescent="0.25">
      <c r="A648" s="2">
        <v>2013</v>
      </c>
      <c r="B648" s="2" t="s">
        <v>1962</v>
      </c>
      <c r="C648" s="2">
        <v>1198.1655330999999</v>
      </c>
      <c r="D648" s="2">
        <v>1198.1655330999999</v>
      </c>
      <c r="E648" s="2">
        <v>0.84441310922369939</v>
      </c>
      <c r="F648" s="2">
        <v>2</v>
      </c>
      <c r="G648" s="3">
        <v>1.258088340298923E-2</v>
      </c>
    </row>
    <row r="649" spans="1:7" x14ac:dyDescent="0.25">
      <c r="A649" s="2">
        <v>2013</v>
      </c>
      <c r="B649" s="2" t="s">
        <v>1963</v>
      </c>
      <c r="C649" s="2">
        <v>28.783951097999999</v>
      </c>
      <c r="D649" s="2">
        <v>28.783951097999999</v>
      </c>
      <c r="E649" s="2">
        <v>0.84441310922369939</v>
      </c>
      <c r="F649" s="2">
        <v>2</v>
      </c>
      <c r="G649" s="3">
        <v>1.258088340298923E-2</v>
      </c>
    </row>
    <row r="650" spans="1:7" x14ac:dyDescent="0.25">
      <c r="A650" s="2">
        <v>2013</v>
      </c>
      <c r="B650" s="2" t="s">
        <v>1098</v>
      </c>
      <c r="C650" s="2">
        <v>28.783951097999999</v>
      </c>
      <c r="D650" s="2">
        <v>28.783951097999999</v>
      </c>
      <c r="E650" s="2">
        <v>1.6755131926050697</v>
      </c>
      <c r="F650" s="2">
        <v>5</v>
      </c>
      <c r="G650" s="3">
        <v>1.040310015</v>
      </c>
    </row>
    <row r="651" spans="1:7" x14ac:dyDescent="0.25">
      <c r="A651" s="2">
        <v>2013</v>
      </c>
      <c r="B651" s="2" t="s">
        <v>1099</v>
      </c>
      <c r="C651" s="2">
        <v>6.8923189411000001</v>
      </c>
      <c r="D651" s="2">
        <v>6.8923189411000001</v>
      </c>
      <c r="E651" s="2">
        <v>1.895975454967358</v>
      </c>
      <c r="F651" s="2">
        <v>4</v>
      </c>
      <c r="G651" s="3">
        <v>0.49706648599999997</v>
      </c>
    </row>
    <row r="652" spans="1:7" x14ac:dyDescent="0.25">
      <c r="A652" s="2">
        <v>2013</v>
      </c>
      <c r="B652" s="2" t="s">
        <v>1105</v>
      </c>
      <c r="C652" s="2">
        <v>428.57251601000002</v>
      </c>
      <c r="D652" s="2">
        <v>428.57251601000002</v>
      </c>
      <c r="E652" s="2">
        <v>0.84441310922369939</v>
      </c>
      <c r="F652" s="2">
        <v>8</v>
      </c>
      <c r="G652" s="3">
        <v>2.516176680597846E-2</v>
      </c>
    </row>
    <row r="653" spans="1:7" x14ac:dyDescent="0.25">
      <c r="A653" s="2">
        <v>2013</v>
      </c>
      <c r="B653" s="2" t="s">
        <v>1130</v>
      </c>
      <c r="C653" s="2">
        <v>2474.3809532</v>
      </c>
      <c r="D653" s="2">
        <v>2474.3809532</v>
      </c>
      <c r="E653" s="2">
        <v>0.96742200700751757</v>
      </c>
      <c r="F653" s="2">
        <v>1</v>
      </c>
      <c r="G653" s="3">
        <v>4.1258088340298924</v>
      </c>
    </row>
    <row r="654" spans="1:7" x14ac:dyDescent="0.25">
      <c r="A654" s="2">
        <v>2013</v>
      </c>
      <c r="B654" s="2" t="s">
        <v>1979</v>
      </c>
      <c r="C654" s="2">
        <v>380.97520506000001</v>
      </c>
      <c r="D654" s="2">
        <v>380.97520506000001</v>
      </c>
      <c r="E654" s="2">
        <v>0.84441310922369939</v>
      </c>
      <c r="F654" s="2">
        <v>2</v>
      </c>
      <c r="G654" s="3">
        <v>1.258088340298923E-2</v>
      </c>
    </row>
    <row r="655" spans="1:7" x14ac:dyDescent="0.25">
      <c r="A655" s="2">
        <v>2013</v>
      </c>
      <c r="B655" s="2" t="s">
        <v>1134</v>
      </c>
      <c r="C655" s="2">
        <v>380.97520506000001</v>
      </c>
      <c r="D655" s="2">
        <v>380.97520506000001</v>
      </c>
      <c r="E655" s="2">
        <v>0.84441310922369939</v>
      </c>
      <c r="F655" s="2">
        <v>4</v>
      </c>
      <c r="G655" s="3">
        <v>5.0323533611956919E-2</v>
      </c>
    </row>
    <row r="656" spans="1:7" x14ac:dyDescent="0.25">
      <c r="A656" s="2">
        <v>2013</v>
      </c>
      <c r="B656" s="2" t="s">
        <v>1135</v>
      </c>
      <c r="C656" s="2">
        <v>429.07211192</v>
      </c>
      <c r="D656" s="2">
        <v>429.07211192</v>
      </c>
      <c r="E656" s="2">
        <v>0.84441310922369939</v>
      </c>
      <c r="F656" s="2">
        <v>9</v>
      </c>
      <c r="G656" s="3">
        <v>6.2904417014946146E-2</v>
      </c>
    </row>
    <row r="657" spans="1:7" x14ac:dyDescent="0.25">
      <c r="A657" s="2">
        <v>2013</v>
      </c>
      <c r="B657" s="2" t="s">
        <v>1136</v>
      </c>
      <c r="C657" s="2">
        <v>74.057937459000001</v>
      </c>
      <c r="D657" s="2">
        <v>74.057937459000001</v>
      </c>
      <c r="E657" s="2">
        <v>0.84441310922369939</v>
      </c>
      <c r="F657" s="2">
        <v>1</v>
      </c>
      <c r="G657" s="3">
        <v>1.258088340298923E-2</v>
      </c>
    </row>
    <row r="658" spans="1:7" x14ac:dyDescent="0.25">
      <c r="A658" s="2">
        <v>2013</v>
      </c>
      <c r="B658" s="2" t="s">
        <v>1137</v>
      </c>
      <c r="C658" s="2">
        <v>278.18471133000003</v>
      </c>
      <c r="D658" s="2">
        <v>278.18471133000003</v>
      </c>
      <c r="E658" s="2">
        <v>1.0582188584549912</v>
      </c>
      <c r="F658" s="2">
        <v>2</v>
      </c>
      <c r="G658" s="3">
        <v>1.3599822015</v>
      </c>
    </row>
    <row r="659" spans="1:7" x14ac:dyDescent="0.25">
      <c r="A659" s="2">
        <v>2013</v>
      </c>
      <c r="B659" s="2" t="s">
        <v>1138</v>
      </c>
      <c r="C659" s="2">
        <v>998.36756224999999</v>
      </c>
      <c r="D659" s="2">
        <v>998.36756224999999</v>
      </c>
      <c r="E659" s="2">
        <v>0.84441310922369939</v>
      </c>
      <c r="F659" s="2">
        <v>1</v>
      </c>
      <c r="G659" s="3">
        <v>2.516176680597846E-2</v>
      </c>
    </row>
    <row r="660" spans="1:7" x14ac:dyDescent="0.25">
      <c r="A660" s="2">
        <v>2013</v>
      </c>
      <c r="B660" s="2" t="s">
        <v>1139</v>
      </c>
      <c r="C660" s="2">
        <v>998.36756224999999</v>
      </c>
      <c r="D660" s="2">
        <v>998.36756224999999</v>
      </c>
      <c r="E660" s="2">
        <v>0.84441310922369917</v>
      </c>
      <c r="F660" s="2">
        <v>1</v>
      </c>
      <c r="G660" s="3">
        <v>0.62904417014946157</v>
      </c>
    </row>
    <row r="661" spans="1:7" x14ac:dyDescent="0.25">
      <c r="A661" s="2">
        <v>2013</v>
      </c>
      <c r="B661" s="2" t="s">
        <v>1140</v>
      </c>
      <c r="C661" s="2">
        <v>1090.3130659999999</v>
      </c>
      <c r="D661" s="2">
        <v>1090.3130659999999</v>
      </c>
      <c r="E661" s="2">
        <v>0.84441310922369939</v>
      </c>
      <c r="F661" s="2">
        <v>1</v>
      </c>
      <c r="G661" s="3">
        <v>1.258088340298923E-2</v>
      </c>
    </row>
    <row r="662" spans="1:7" x14ac:dyDescent="0.25">
      <c r="A662" s="2">
        <v>2013</v>
      </c>
      <c r="B662" s="2" t="s">
        <v>1141</v>
      </c>
      <c r="C662" s="2">
        <v>1090.3130659999999</v>
      </c>
      <c r="D662" s="2">
        <v>1090.3130659999999</v>
      </c>
      <c r="E662" s="2">
        <v>0.84441310922369939</v>
      </c>
      <c r="F662" s="2">
        <v>1</v>
      </c>
      <c r="G662" s="3">
        <v>1.258088340298923E-2</v>
      </c>
    </row>
    <row r="663" spans="1:7" x14ac:dyDescent="0.25">
      <c r="A663" s="2">
        <v>2013</v>
      </c>
      <c r="B663" s="2" t="s">
        <v>1142</v>
      </c>
      <c r="C663" s="2">
        <v>308.12680741999998</v>
      </c>
      <c r="D663" s="2">
        <v>308.12680741999998</v>
      </c>
      <c r="E663" s="2">
        <v>0.84441310922369928</v>
      </c>
      <c r="F663" s="2">
        <v>2</v>
      </c>
      <c r="G663" s="3">
        <v>3.7742650208967693E-2</v>
      </c>
    </row>
    <row r="664" spans="1:7" x14ac:dyDescent="0.25">
      <c r="A664" s="2">
        <v>2013</v>
      </c>
      <c r="B664" s="2" t="s">
        <v>1980</v>
      </c>
      <c r="C664" s="2">
        <v>3291.6466823999999</v>
      </c>
      <c r="D664" s="2">
        <v>3291.6466823999999</v>
      </c>
      <c r="E664" s="2">
        <v>0.84441310922369939</v>
      </c>
      <c r="F664" s="2">
        <v>3</v>
      </c>
      <c r="G664" s="3">
        <v>1.258088340298923E-2</v>
      </c>
    </row>
    <row r="665" spans="1:7" x14ac:dyDescent="0.25">
      <c r="A665" s="2">
        <v>2013</v>
      </c>
      <c r="B665" s="2" t="s">
        <v>1143</v>
      </c>
      <c r="C665" s="2">
        <v>4887.1928448999997</v>
      </c>
      <c r="D665" s="2">
        <v>4887.1928448999997</v>
      </c>
      <c r="E665" s="2">
        <v>0.84441310922369928</v>
      </c>
      <c r="F665" s="2">
        <v>1</v>
      </c>
      <c r="G665" s="3">
        <v>3.7742650208967693E-2</v>
      </c>
    </row>
    <row r="666" spans="1:7" x14ac:dyDescent="0.25">
      <c r="A666" s="2">
        <v>2013</v>
      </c>
      <c r="B666" s="2" t="s">
        <v>1144</v>
      </c>
      <c r="C666" s="2">
        <v>871.45286297999996</v>
      </c>
      <c r="D666" s="2">
        <v>871.45286297999996</v>
      </c>
      <c r="E666" s="2">
        <v>0.84441310922369939</v>
      </c>
      <c r="F666" s="2">
        <v>4</v>
      </c>
      <c r="G666" s="3">
        <v>0.25161766805978458</v>
      </c>
    </row>
    <row r="667" spans="1:7" x14ac:dyDescent="0.25">
      <c r="A667" s="2">
        <v>2013</v>
      </c>
      <c r="B667" s="2" t="s">
        <v>1145</v>
      </c>
      <c r="C667" s="2">
        <v>66.023449065999998</v>
      </c>
      <c r="D667" s="2">
        <v>66.023449065999998</v>
      </c>
      <c r="E667" s="2">
        <v>0.84441310922369939</v>
      </c>
      <c r="F667" s="2">
        <v>1</v>
      </c>
      <c r="G667" s="3">
        <v>1.258088340298923E-2</v>
      </c>
    </row>
    <row r="668" spans="1:7" x14ac:dyDescent="0.25">
      <c r="A668" s="2">
        <v>2013</v>
      </c>
      <c r="B668" s="2" t="s">
        <v>1146</v>
      </c>
      <c r="C668" s="2">
        <v>2540.0816100000002</v>
      </c>
      <c r="D668" s="2">
        <v>2540.0816100000002</v>
      </c>
      <c r="E668" s="2">
        <v>0.84441310922369939</v>
      </c>
      <c r="F668" s="2">
        <v>2</v>
      </c>
      <c r="G668" s="3">
        <v>2.516176680597846E-2</v>
      </c>
    </row>
    <row r="669" spans="1:7" x14ac:dyDescent="0.25">
      <c r="A669" s="2">
        <v>2013</v>
      </c>
      <c r="B669" s="2" t="s">
        <v>1147</v>
      </c>
      <c r="C669" s="2">
        <v>2540.0816100000002</v>
      </c>
      <c r="D669" s="2">
        <v>2540.0816100000002</v>
      </c>
      <c r="E669" s="2">
        <v>0.84441310922369928</v>
      </c>
      <c r="F669" s="2">
        <v>4</v>
      </c>
      <c r="G669" s="3">
        <v>8.8066183820924612E-2</v>
      </c>
    </row>
    <row r="670" spans="1:7" x14ac:dyDescent="0.25">
      <c r="A670" s="2">
        <v>2013</v>
      </c>
      <c r="B670" s="2" t="s">
        <v>1148</v>
      </c>
      <c r="C670" s="2">
        <v>62.499226593000003</v>
      </c>
      <c r="D670" s="2">
        <v>62.499226593000003</v>
      </c>
      <c r="E670" s="2">
        <v>1.1132581621193309</v>
      </c>
      <c r="F670" s="2">
        <v>49</v>
      </c>
      <c r="G670" s="3">
        <v>9.7961267737494637</v>
      </c>
    </row>
    <row r="671" spans="1:7" x14ac:dyDescent="0.25">
      <c r="A671" s="2">
        <v>2013</v>
      </c>
      <c r="B671" s="2" t="s">
        <v>1166</v>
      </c>
      <c r="C671" s="2">
        <v>199.92040574999999</v>
      </c>
      <c r="D671" s="2">
        <v>199.92040574999999</v>
      </c>
      <c r="E671" s="2">
        <v>0.84441310922369939</v>
      </c>
      <c r="F671" s="2">
        <v>9</v>
      </c>
      <c r="G671" s="3">
        <v>0.37742650208967687</v>
      </c>
    </row>
    <row r="672" spans="1:7" x14ac:dyDescent="0.25">
      <c r="A672" s="2">
        <v>2013</v>
      </c>
      <c r="B672" s="2" t="s">
        <v>1167</v>
      </c>
      <c r="C672" s="2">
        <v>177.58485836</v>
      </c>
      <c r="D672" s="2">
        <v>177.58485836</v>
      </c>
      <c r="E672" s="2">
        <v>0.84441310922369939</v>
      </c>
      <c r="F672" s="2">
        <v>9</v>
      </c>
      <c r="G672" s="3">
        <v>0.12580883402989229</v>
      </c>
    </row>
    <row r="673" spans="1:7" x14ac:dyDescent="0.25">
      <c r="A673" s="2">
        <v>2013</v>
      </c>
      <c r="B673" s="2" t="s">
        <v>1168</v>
      </c>
      <c r="C673" s="2">
        <v>177.58485836</v>
      </c>
      <c r="D673" s="2">
        <v>177.58485836</v>
      </c>
      <c r="E673" s="2">
        <v>0.84441310922369939</v>
      </c>
      <c r="F673" s="2">
        <v>4</v>
      </c>
      <c r="G673" s="3">
        <v>1.258088340298923E-2</v>
      </c>
    </row>
    <row r="674" spans="1:7" x14ac:dyDescent="0.25">
      <c r="A674" s="2">
        <v>2013</v>
      </c>
      <c r="B674" s="2" t="s">
        <v>1169</v>
      </c>
      <c r="C674" s="2">
        <v>177.58485836</v>
      </c>
      <c r="D674" s="2">
        <v>177.58485836</v>
      </c>
      <c r="E674" s="2">
        <v>0.83822379829720151</v>
      </c>
      <c r="F674" s="2">
        <v>4</v>
      </c>
      <c r="G674" s="3">
        <v>1.0754853004179352</v>
      </c>
    </row>
    <row r="675" spans="1:7" x14ac:dyDescent="0.25">
      <c r="A675" s="2">
        <v>2013</v>
      </c>
      <c r="B675" s="2" t="s">
        <v>1170</v>
      </c>
      <c r="C675" s="2">
        <v>177.58485836</v>
      </c>
      <c r="D675" s="2">
        <v>177.58485836</v>
      </c>
      <c r="E675" s="2">
        <v>0.84441310922369939</v>
      </c>
      <c r="F675" s="2">
        <v>3</v>
      </c>
      <c r="G675" s="3">
        <v>1.258088340298923E-2</v>
      </c>
    </row>
    <row r="676" spans="1:7" x14ac:dyDescent="0.25">
      <c r="A676" s="2">
        <v>2013</v>
      </c>
      <c r="B676" s="2" t="s">
        <v>1984</v>
      </c>
      <c r="C676" s="2">
        <v>1547.3898991999999</v>
      </c>
      <c r="D676" s="2">
        <v>1547.3898991999999</v>
      </c>
      <c r="E676" s="2">
        <v>0.84441310922369939</v>
      </c>
      <c r="F676" s="2">
        <v>2</v>
      </c>
      <c r="G676" s="3">
        <v>0.16355148423885998</v>
      </c>
    </row>
    <row r="677" spans="1:7" x14ac:dyDescent="0.25">
      <c r="A677" s="2">
        <v>2013</v>
      </c>
      <c r="B677" s="2" t="s">
        <v>1171</v>
      </c>
      <c r="C677" s="2">
        <v>10.068653126999999</v>
      </c>
      <c r="D677" s="2">
        <v>10.068653126999999</v>
      </c>
      <c r="E677" s="2">
        <v>1.3329267740089294</v>
      </c>
      <c r="F677" s="2">
        <v>3</v>
      </c>
      <c r="G677" s="3">
        <v>2.2304740237999998</v>
      </c>
    </row>
    <row r="678" spans="1:7" x14ac:dyDescent="0.25">
      <c r="A678" s="2">
        <v>2013</v>
      </c>
      <c r="B678" s="2" t="s">
        <v>1172</v>
      </c>
      <c r="C678" s="2">
        <v>23.850390305999998</v>
      </c>
      <c r="D678" s="2">
        <v>23.850390305999998</v>
      </c>
      <c r="E678" s="2">
        <v>1.458673584036321</v>
      </c>
      <c r="F678" s="2">
        <v>9</v>
      </c>
      <c r="G678" s="3">
        <v>2.160201063714946</v>
      </c>
    </row>
    <row r="679" spans="1:7" x14ac:dyDescent="0.25">
      <c r="A679" s="2">
        <v>2013</v>
      </c>
      <c r="B679" s="2" t="s">
        <v>1173</v>
      </c>
      <c r="C679" s="2">
        <v>23.914783588999999</v>
      </c>
      <c r="D679" s="2">
        <v>23.914783588999999</v>
      </c>
      <c r="E679" s="2">
        <v>0.84441310922369939</v>
      </c>
      <c r="F679" s="2">
        <v>25</v>
      </c>
      <c r="G679" s="3">
        <v>0.12580883402989229</v>
      </c>
    </row>
    <row r="680" spans="1:7" x14ac:dyDescent="0.25">
      <c r="A680" s="2">
        <v>2013</v>
      </c>
      <c r="B680" s="2" t="s">
        <v>1174</v>
      </c>
      <c r="C680" s="2">
        <v>23.914783588999999</v>
      </c>
      <c r="D680" s="2">
        <v>23.914783588999999</v>
      </c>
      <c r="E680" s="2">
        <v>1.0461178481962194</v>
      </c>
      <c r="F680" s="2">
        <v>9</v>
      </c>
      <c r="G680" s="3">
        <v>4.4456869968597852</v>
      </c>
    </row>
    <row r="681" spans="1:7" x14ac:dyDescent="0.25">
      <c r="A681" s="2">
        <v>2013</v>
      </c>
      <c r="B681" s="2" t="s">
        <v>1175</v>
      </c>
      <c r="C681" s="2">
        <v>23.914783588999999</v>
      </c>
      <c r="D681" s="2">
        <v>23.914783588999999</v>
      </c>
      <c r="E681" s="2">
        <v>0.84441310922369939</v>
      </c>
      <c r="F681" s="2">
        <v>4</v>
      </c>
      <c r="G681" s="3">
        <v>1.258088340298923E-2</v>
      </c>
    </row>
    <row r="682" spans="1:7" x14ac:dyDescent="0.25">
      <c r="A682" s="2">
        <v>2013</v>
      </c>
      <c r="B682" s="2" t="s">
        <v>1985</v>
      </c>
      <c r="C682" s="2">
        <v>23.914783588999999</v>
      </c>
      <c r="D682" s="2">
        <v>23.914783588999999</v>
      </c>
      <c r="E682" s="2">
        <v>0.84441310922369939</v>
      </c>
      <c r="F682" s="2">
        <v>4</v>
      </c>
      <c r="G682" s="3">
        <v>1.258088340298923E-2</v>
      </c>
    </row>
    <row r="683" spans="1:7" x14ac:dyDescent="0.25">
      <c r="A683" s="2">
        <v>2013</v>
      </c>
      <c r="B683" s="2" t="s">
        <v>1986</v>
      </c>
      <c r="C683" s="2">
        <v>24.449648183000001</v>
      </c>
      <c r="D683" s="2">
        <v>24.449648183000001</v>
      </c>
      <c r="E683" s="2">
        <v>0.84441310922369939</v>
      </c>
      <c r="F683" s="2">
        <v>6</v>
      </c>
      <c r="G683" s="3">
        <v>1.258088340298923E-2</v>
      </c>
    </row>
    <row r="684" spans="1:7" x14ac:dyDescent="0.25">
      <c r="A684" s="2">
        <v>2013</v>
      </c>
      <c r="B684" s="2" t="s">
        <v>1184</v>
      </c>
      <c r="C684" s="2">
        <v>275.20584989999998</v>
      </c>
      <c r="D684" s="2">
        <v>275.20584989999998</v>
      </c>
      <c r="E684" s="2">
        <v>0.84441310922369939</v>
      </c>
      <c r="F684" s="2">
        <v>3</v>
      </c>
      <c r="G684" s="3">
        <v>1.258088340298923E-2</v>
      </c>
    </row>
    <row r="685" spans="1:7" x14ac:dyDescent="0.25">
      <c r="A685" s="2">
        <v>2013</v>
      </c>
      <c r="B685" s="2" t="s">
        <v>1186</v>
      </c>
      <c r="C685" s="2">
        <v>361.93271391000002</v>
      </c>
      <c r="D685" s="2">
        <v>361.93271391000002</v>
      </c>
      <c r="E685" s="2">
        <v>0.89214386795971001</v>
      </c>
      <c r="F685" s="2">
        <v>4</v>
      </c>
      <c r="G685" s="3">
        <v>2.1006470672239139</v>
      </c>
    </row>
    <row r="686" spans="1:7" x14ac:dyDescent="0.25">
      <c r="A686" s="2">
        <v>2013</v>
      </c>
      <c r="B686" s="2" t="s">
        <v>1187</v>
      </c>
      <c r="C686" s="2">
        <v>16.098878672000001</v>
      </c>
      <c r="D686" s="2">
        <v>16.098878672000001</v>
      </c>
      <c r="E686" s="2">
        <v>0.84441310922369939</v>
      </c>
      <c r="F686" s="2">
        <v>24</v>
      </c>
      <c r="G686" s="3">
        <v>0.12580883402989229</v>
      </c>
    </row>
    <row r="687" spans="1:7" x14ac:dyDescent="0.25">
      <c r="A687" s="2">
        <v>2013</v>
      </c>
      <c r="B687" s="2" t="s">
        <v>1188</v>
      </c>
      <c r="C687" s="2">
        <v>268.31011913999998</v>
      </c>
      <c r="D687" s="2">
        <v>268.31011913999998</v>
      </c>
      <c r="E687" s="2">
        <v>0.97003395361346134</v>
      </c>
      <c r="F687" s="2">
        <v>4</v>
      </c>
      <c r="G687" s="3">
        <v>1</v>
      </c>
    </row>
    <row r="688" spans="1:7" x14ac:dyDescent="0.25">
      <c r="A688" s="2">
        <v>2013</v>
      </c>
      <c r="B688" s="2" t="s">
        <v>1989</v>
      </c>
      <c r="C688" s="2">
        <v>516.60639877999995</v>
      </c>
      <c r="D688" s="2">
        <v>516.60639877999995</v>
      </c>
      <c r="E688" s="2">
        <v>0.84441310922369939</v>
      </c>
      <c r="F688" s="2">
        <v>2</v>
      </c>
      <c r="G688" s="3">
        <v>1.258088340298923E-2</v>
      </c>
    </row>
    <row r="689" spans="1:7" x14ac:dyDescent="0.25">
      <c r="A689" s="2">
        <v>2013</v>
      </c>
      <c r="B689" s="2" t="s">
        <v>1991</v>
      </c>
      <c r="C689" s="2">
        <v>2464.2889307</v>
      </c>
      <c r="D689" s="2">
        <v>2464.2889307</v>
      </c>
      <c r="E689" s="2">
        <v>1.2345886682353142</v>
      </c>
      <c r="F689" s="2">
        <v>2</v>
      </c>
      <c r="G689" s="3">
        <v>5</v>
      </c>
    </row>
    <row r="690" spans="1:7" x14ac:dyDescent="0.25">
      <c r="A690" s="2">
        <v>2013</v>
      </c>
      <c r="B690" s="2" t="s">
        <v>1992</v>
      </c>
      <c r="C690" s="2">
        <v>358.94624282000001</v>
      </c>
      <c r="D690" s="2">
        <v>358.94624282000001</v>
      </c>
      <c r="E690" s="2">
        <v>0.84441310922369928</v>
      </c>
      <c r="F690" s="2">
        <v>2</v>
      </c>
      <c r="G690" s="3">
        <v>3.7742650208967693E-2</v>
      </c>
    </row>
    <row r="691" spans="1:7" x14ac:dyDescent="0.25">
      <c r="A691" s="2">
        <v>2013</v>
      </c>
      <c r="B691" s="2" t="s">
        <v>1192</v>
      </c>
      <c r="C691" s="2">
        <v>1628.1197866</v>
      </c>
      <c r="D691" s="2">
        <v>1628.1197866</v>
      </c>
      <c r="E691" s="2">
        <v>0.84441310922369939</v>
      </c>
      <c r="F691" s="2">
        <v>1</v>
      </c>
      <c r="G691" s="3">
        <v>1.258088340298923E-2</v>
      </c>
    </row>
    <row r="692" spans="1:7" x14ac:dyDescent="0.25">
      <c r="A692" s="2">
        <v>2013</v>
      </c>
      <c r="B692" s="2" t="s">
        <v>1193</v>
      </c>
      <c r="C692" s="2">
        <v>1696.6803723</v>
      </c>
      <c r="D692" s="2">
        <v>1696.6803723</v>
      </c>
      <c r="E692" s="2">
        <v>0.84441310922369928</v>
      </c>
      <c r="F692" s="2">
        <v>4</v>
      </c>
      <c r="G692" s="3">
        <v>0.15097060083587077</v>
      </c>
    </row>
    <row r="693" spans="1:7" x14ac:dyDescent="0.25">
      <c r="A693" s="2">
        <v>2013</v>
      </c>
      <c r="B693" s="2" t="s">
        <v>1194</v>
      </c>
      <c r="C693" s="2">
        <v>165.02788806000001</v>
      </c>
      <c r="D693" s="2">
        <v>165.02788806000001</v>
      </c>
      <c r="E693" s="2">
        <v>0.84441310922369928</v>
      </c>
      <c r="F693" s="2">
        <v>8</v>
      </c>
      <c r="G693" s="3">
        <v>3.7742650208967693E-2</v>
      </c>
    </row>
    <row r="694" spans="1:7" x14ac:dyDescent="0.25">
      <c r="A694" s="2">
        <v>2013</v>
      </c>
      <c r="B694" s="2" t="s">
        <v>1195</v>
      </c>
      <c r="C694" s="2">
        <v>911.35902858999998</v>
      </c>
      <c r="D694" s="2">
        <v>911.35902858999998</v>
      </c>
      <c r="E694" s="2">
        <v>0.84441310922369939</v>
      </c>
      <c r="F694" s="2">
        <v>4</v>
      </c>
      <c r="G694" s="3">
        <v>2.516176680597846E-2</v>
      </c>
    </row>
    <row r="695" spans="1:7" x14ac:dyDescent="0.25">
      <c r="A695" s="2">
        <v>2013</v>
      </c>
      <c r="B695" s="2" t="s">
        <v>1196</v>
      </c>
      <c r="C695" s="2">
        <v>1855.7730282</v>
      </c>
      <c r="D695" s="2">
        <v>1855.7730282</v>
      </c>
      <c r="E695" s="2">
        <v>0.84441310922369939</v>
      </c>
      <c r="F695" s="2">
        <v>1</v>
      </c>
      <c r="G695" s="3">
        <v>1.258088340298923E-2</v>
      </c>
    </row>
    <row r="696" spans="1:7" x14ac:dyDescent="0.25">
      <c r="A696" s="2">
        <v>2013</v>
      </c>
      <c r="B696" s="2" t="s">
        <v>1197</v>
      </c>
      <c r="C696" s="2">
        <v>510.94677783999998</v>
      </c>
      <c r="D696" s="2">
        <v>510.94677783999998</v>
      </c>
      <c r="E696" s="2">
        <v>0.84441310922369939</v>
      </c>
      <c r="F696" s="2">
        <v>3</v>
      </c>
      <c r="G696" s="3">
        <v>1.258088340298923E-2</v>
      </c>
    </row>
    <row r="697" spans="1:7" x14ac:dyDescent="0.25">
      <c r="A697" s="2">
        <v>2013</v>
      </c>
      <c r="B697" s="2" t="s">
        <v>1198</v>
      </c>
      <c r="C697" s="2">
        <v>510.94677783999998</v>
      </c>
      <c r="D697" s="2">
        <v>510.94677783999998</v>
      </c>
      <c r="E697" s="2">
        <v>0.84441310922369939</v>
      </c>
      <c r="F697" s="2">
        <v>4</v>
      </c>
      <c r="G697" s="3">
        <v>2.516176680597846E-2</v>
      </c>
    </row>
    <row r="698" spans="1:7" x14ac:dyDescent="0.25">
      <c r="A698" s="2">
        <v>2013</v>
      </c>
      <c r="B698" s="2" t="s">
        <v>1201</v>
      </c>
      <c r="C698" s="2">
        <v>584.05747968000003</v>
      </c>
      <c r="D698" s="2">
        <v>584.05747968000003</v>
      </c>
      <c r="E698" s="2">
        <v>0.83221207938776898</v>
      </c>
      <c r="F698" s="2">
        <v>4</v>
      </c>
      <c r="G698" s="3">
        <v>1.050323533611957</v>
      </c>
    </row>
    <row r="699" spans="1:7" x14ac:dyDescent="0.25">
      <c r="A699" s="2">
        <v>2013</v>
      </c>
      <c r="B699" s="2" t="s">
        <v>1202</v>
      </c>
      <c r="C699" s="2">
        <v>388.55451012999998</v>
      </c>
      <c r="D699" s="2">
        <v>388.55451012999998</v>
      </c>
      <c r="E699" s="2">
        <v>0.84441310922369939</v>
      </c>
      <c r="F699" s="2">
        <v>5</v>
      </c>
      <c r="G699" s="3">
        <v>0.12580883402989229</v>
      </c>
    </row>
    <row r="700" spans="1:7" x14ac:dyDescent="0.25">
      <c r="A700" s="2">
        <v>2013</v>
      </c>
      <c r="B700" s="2" t="s">
        <v>1203</v>
      </c>
      <c r="C700" s="2">
        <v>210.77973143</v>
      </c>
      <c r="D700" s="2">
        <v>210.77973143</v>
      </c>
      <c r="E700" s="2">
        <v>0.84441310922369939</v>
      </c>
      <c r="F700" s="2">
        <v>3</v>
      </c>
      <c r="G700" s="3">
        <v>1.258088340298923E-2</v>
      </c>
    </row>
    <row r="701" spans="1:7" x14ac:dyDescent="0.25">
      <c r="A701" s="2">
        <v>2013</v>
      </c>
      <c r="B701" s="2" t="s">
        <v>1204</v>
      </c>
      <c r="C701" s="2">
        <v>3624.3056216999998</v>
      </c>
      <c r="D701" s="2">
        <v>3624.3056216999998</v>
      </c>
      <c r="E701" s="2">
        <v>0.84441310922369939</v>
      </c>
      <c r="F701" s="2">
        <v>2</v>
      </c>
      <c r="G701" s="3">
        <v>2.516176680597846E-2</v>
      </c>
    </row>
    <row r="702" spans="1:7" x14ac:dyDescent="0.25">
      <c r="A702" s="2">
        <v>2013</v>
      </c>
      <c r="B702" s="2" t="s">
        <v>1993</v>
      </c>
      <c r="C702" s="2">
        <v>188.63825624</v>
      </c>
      <c r="D702" s="2">
        <v>188.63825624</v>
      </c>
      <c r="E702" s="2">
        <v>0.84441310922369928</v>
      </c>
      <c r="F702" s="2">
        <v>3</v>
      </c>
      <c r="G702" s="3">
        <v>7.5485300417935386E-2</v>
      </c>
    </row>
    <row r="703" spans="1:7" x14ac:dyDescent="0.25">
      <c r="A703" s="2">
        <v>2013</v>
      </c>
      <c r="B703" s="2" t="s">
        <v>1994</v>
      </c>
      <c r="C703" s="2">
        <v>188.63825624</v>
      </c>
      <c r="D703" s="2">
        <v>188.63825624</v>
      </c>
      <c r="E703" s="2">
        <v>0.79366414386555928</v>
      </c>
      <c r="F703" s="2">
        <v>2</v>
      </c>
      <c r="G703" s="3">
        <v>1</v>
      </c>
    </row>
    <row r="704" spans="1:7" x14ac:dyDescent="0.25">
      <c r="A704" s="2">
        <v>2013</v>
      </c>
      <c r="B704" s="2" t="s">
        <v>1205</v>
      </c>
      <c r="C704" s="2">
        <v>695.57761469000002</v>
      </c>
      <c r="D704" s="2">
        <v>695.57761469000002</v>
      </c>
      <c r="E704" s="2">
        <v>0.84441310922369939</v>
      </c>
      <c r="F704" s="2">
        <v>3</v>
      </c>
      <c r="G704" s="3">
        <v>1.258088340298923E-2</v>
      </c>
    </row>
    <row r="705" spans="1:7" x14ac:dyDescent="0.25">
      <c r="A705" s="2">
        <v>2013</v>
      </c>
      <c r="B705" s="2" t="s">
        <v>1206</v>
      </c>
      <c r="C705" s="2">
        <v>142.19604620000001</v>
      </c>
      <c r="D705" s="2">
        <v>142.19604620000001</v>
      </c>
      <c r="E705" s="2">
        <v>0.84441310922369939</v>
      </c>
      <c r="F705" s="2">
        <v>4</v>
      </c>
      <c r="G705" s="3">
        <v>0.12580883402989229</v>
      </c>
    </row>
    <row r="706" spans="1:7" x14ac:dyDescent="0.25">
      <c r="A706" s="2">
        <v>2013</v>
      </c>
      <c r="B706" s="2" t="s">
        <v>1207</v>
      </c>
      <c r="C706" s="2">
        <v>142.19604620000001</v>
      </c>
      <c r="D706" s="2">
        <v>142.19604620000001</v>
      </c>
      <c r="E706" s="2">
        <v>0.84441310922369939</v>
      </c>
      <c r="F706" s="2">
        <v>12</v>
      </c>
      <c r="G706" s="3">
        <v>5.0323533611956919E-2</v>
      </c>
    </row>
    <row r="707" spans="1:7" x14ac:dyDescent="0.25">
      <c r="A707" s="2">
        <v>2013</v>
      </c>
      <c r="B707" s="2" t="s">
        <v>1217</v>
      </c>
      <c r="C707" s="2">
        <v>120.04425999999999</v>
      </c>
      <c r="D707" s="2">
        <v>120.04425999999999</v>
      </c>
      <c r="E707" s="2">
        <v>1.0965965009747143</v>
      </c>
      <c r="F707" s="2">
        <v>10</v>
      </c>
      <c r="G707" s="3">
        <v>4.440330919104623</v>
      </c>
    </row>
    <row r="708" spans="1:7" x14ac:dyDescent="0.25">
      <c r="A708" s="2">
        <v>2013</v>
      </c>
      <c r="B708" s="2" t="s">
        <v>1219</v>
      </c>
      <c r="C708" s="2">
        <v>55.613411878999997</v>
      </c>
      <c r="D708" s="2">
        <v>55.613411878999997</v>
      </c>
      <c r="E708" s="2">
        <v>1.3668660255462408</v>
      </c>
      <c r="F708" s="2">
        <v>1</v>
      </c>
      <c r="G708" s="3">
        <v>1</v>
      </c>
    </row>
    <row r="709" spans="1:7" x14ac:dyDescent="0.25">
      <c r="A709" s="2">
        <v>2013</v>
      </c>
      <c r="B709" s="2" t="s">
        <v>1220</v>
      </c>
      <c r="C709" s="2">
        <v>426.8797659</v>
      </c>
      <c r="D709" s="2">
        <v>426.8797659</v>
      </c>
      <c r="E709" s="2">
        <v>0.84441310922369939</v>
      </c>
      <c r="F709" s="2">
        <v>1</v>
      </c>
      <c r="G709" s="3">
        <v>2.516176680597846E-2</v>
      </c>
    </row>
    <row r="710" spans="1:7" x14ac:dyDescent="0.25">
      <c r="A710" s="2">
        <v>2013</v>
      </c>
      <c r="B710" s="2" t="s">
        <v>1221</v>
      </c>
      <c r="C710" s="2">
        <v>834.97821102</v>
      </c>
      <c r="D710" s="2">
        <v>834.97821102</v>
      </c>
      <c r="E710" s="2">
        <v>0.84441310922369928</v>
      </c>
      <c r="F710" s="2">
        <v>2</v>
      </c>
      <c r="G710" s="3">
        <v>3.7742650208967693E-2</v>
      </c>
    </row>
    <row r="711" spans="1:7" x14ac:dyDescent="0.25">
      <c r="A711" s="2">
        <v>2013</v>
      </c>
      <c r="B711" s="2" t="s">
        <v>1222</v>
      </c>
      <c r="C711" s="2">
        <v>426.8797659</v>
      </c>
      <c r="D711" s="2">
        <v>426.8797659</v>
      </c>
      <c r="E711" s="2">
        <v>0.84441310922369939</v>
      </c>
      <c r="F711" s="2">
        <v>9</v>
      </c>
      <c r="G711" s="3">
        <v>0.10064706722391384</v>
      </c>
    </row>
    <row r="712" spans="1:7" x14ac:dyDescent="0.25">
      <c r="A712" s="2">
        <v>2013</v>
      </c>
      <c r="B712" s="2" t="s">
        <v>1223</v>
      </c>
      <c r="C712" s="2">
        <v>480.37134036999998</v>
      </c>
      <c r="D712" s="2">
        <v>480.37134036999998</v>
      </c>
      <c r="E712" s="2">
        <v>0.84441310922369939</v>
      </c>
      <c r="F712" s="2">
        <v>1</v>
      </c>
      <c r="G712" s="3">
        <v>1.258088340298923E-2</v>
      </c>
    </row>
    <row r="713" spans="1:7" x14ac:dyDescent="0.25">
      <c r="A713" s="2">
        <v>2013</v>
      </c>
      <c r="B713" s="2" t="s">
        <v>1224</v>
      </c>
      <c r="C713" s="2">
        <v>996.04029055000001</v>
      </c>
      <c r="D713" s="2">
        <v>996.04029055000001</v>
      </c>
      <c r="E713" s="2">
        <v>0.84441310922369939</v>
      </c>
      <c r="F713" s="2">
        <v>4</v>
      </c>
      <c r="G713" s="3">
        <v>2.516176680597846E-2</v>
      </c>
    </row>
    <row r="714" spans="1:7" x14ac:dyDescent="0.25">
      <c r="A714" s="2">
        <v>2013</v>
      </c>
      <c r="B714" s="2" t="s">
        <v>1225</v>
      </c>
      <c r="C714" s="2">
        <v>996.04029055000001</v>
      </c>
      <c r="D714" s="2">
        <v>996.04029055000001</v>
      </c>
      <c r="E714" s="2">
        <v>0.84441310922369928</v>
      </c>
      <c r="F714" s="2">
        <v>9</v>
      </c>
      <c r="G714" s="3">
        <v>0.17613236764184922</v>
      </c>
    </row>
    <row r="715" spans="1:7" x14ac:dyDescent="0.25">
      <c r="A715" s="2">
        <v>2013</v>
      </c>
      <c r="B715" s="2" t="s">
        <v>1226</v>
      </c>
      <c r="C715" s="2">
        <v>996.04029055000001</v>
      </c>
      <c r="D715" s="2">
        <v>996.04029055000001</v>
      </c>
      <c r="E715" s="2">
        <v>1.9474505910104727</v>
      </c>
      <c r="F715" s="2">
        <v>4</v>
      </c>
      <c r="G715" s="3">
        <v>1.1132279506269032</v>
      </c>
    </row>
    <row r="716" spans="1:7" x14ac:dyDescent="0.25">
      <c r="A716" s="2">
        <v>2013</v>
      </c>
      <c r="B716" s="2" t="s">
        <v>1227</v>
      </c>
      <c r="C716" s="2">
        <v>1165.5420779999999</v>
      </c>
      <c r="D716" s="2">
        <v>1165.5420779999999</v>
      </c>
      <c r="E716" s="2">
        <v>1.4531896990841457</v>
      </c>
      <c r="F716" s="2">
        <v>3</v>
      </c>
      <c r="G716" s="3">
        <v>1.0754853004179352</v>
      </c>
    </row>
    <row r="717" spans="1:7" x14ac:dyDescent="0.25">
      <c r="A717" s="2">
        <v>2013</v>
      </c>
      <c r="B717" s="2" t="s">
        <v>1228</v>
      </c>
      <c r="C717" s="2">
        <v>3051.0463147999999</v>
      </c>
      <c r="D717" s="2">
        <v>3051.0463147999999</v>
      </c>
      <c r="E717" s="2">
        <v>0.84441310922369928</v>
      </c>
      <c r="F717" s="2">
        <v>4</v>
      </c>
      <c r="G717" s="3">
        <v>7.5485300417935386E-2</v>
      </c>
    </row>
    <row r="718" spans="1:7" x14ac:dyDescent="0.25">
      <c r="A718" s="2">
        <v>2013</v>
      </c>
      <c r="B718" s="2" t="s">
        <v>1229</v>
      </c>
      <c r="C718" s="2">
        <v>3051.0463147999999</v>
      </c>
      <c r="D718" s="2">
        <v>3051.0463147999999</v>
      </c>
      <c r="E718" s="2">
        <v>1.3894338954397356</v>
      </c>
      <c r="F718" s="2">
        <v>4</v>
      </c>
      <c r="G718" s="3">
        <v>1.2012941344478278</v>
      </c>
    </row>
    <row r="719" spans="1:7" x14ac:dyDescent="0.25">
      <c r="A719" s="2">
        <v>2013</v>
      </c>
      <c r="B719" s="2" t="s">
        <v>1230</v>
      </c>
      <c r="C719" s="2">
        <v>7462.2016645000003</v>
      </c>
      <c r="D719" s="2">
        <v>7462.2016645000003</v>
      </c>
      <c r="E719" s="2">
        <v>0.84441310922369939</v>
      </c>
      <c r="F719" s="2">
        <v>1</v>
      </c>
      <c r="G719" s="3">
        <v>1.258088340298923E-2</v>
      </c>
    </row>
    <row r="720" spans="1:7" x14ac:dyDescent="0.25">
      <c r="A720" s="2">
        <v>2013</v>
      </c>
      <c r="B720" s="2" t="s">
        <v>1350</v>
      </c>
      <c r="C720" s="2">
        <v>280.18715503999999</v>
      </c>
      <c r="D720" s="2">
        <v>280.18715503999999</v>
      </c>
      <c r="E720" s="2">
        <v>0.84441310922369939</v>
      </c>
      <c r="F720" s="2">
        <v>9</v>
      </c>
      <c r="G720" s="3">
        <v>0.94356625522419224</v>
      </c>
    </row>
    <row r="721" spans="1:7" x14ac:dyDescent="0.25">
      <c r="A721" s="2">
        <v>2013</v>
      </c>
      <c r="B721" s="2" t="s">
        <v>2014</v>
      </c>
      <c r="C721" s="2">
        <v>1498.1369189</v>
      </c>
      <c r="D721" s="2">
        <v>1498.1369189</v>
      </c>
      <c r="E721" s="2">
        <v>0.84441310922369939</v>
      </c>
      <c r="F721" s="2">
        <v>10</v>
      </c>
      <c r="G721" s="3">
        <v>2.516176680597846E-2</v>
      </c>
    </row>
    <row r="722" spans="1:7" x14ac:dyDescent="0.25">
      <c r="A722" s="2">
        <v>2013</v>
      </c>
      <c r="B722" s="2" t="s">
        <v>1355</v>
      </c>
      <c r="C722" s="2">
        <v>128.12939537</v>
      </c>
      <c r="D722" s="2">
        <v>128.12939537</v>
      </c>
      <c r="E722" s="2">
        <v>0.84441310922369939</v>
      </c>
      <c r="F722" s="2">
        <v>1</v>
      </c>
      <c r="G722" s="3">
        <v>1.258088340298923E-2</v>
      </c>
    </row>
    <row r="723" spans="1:7" x14ac:dyDescent="0.25">
      <c r="A723" s="2">
        <v>2013</v>
      </c>
      <c r="B723" s="2" t="s">
        <v>1356</v>
      </c>
      <c r="C723" s="2">
        <v>61.733758188000003</v>
      </c>
      <c r="D723" s="2">
        <v>61.733758188000003</v>
      </c>
      <c r="E723" s="2">
        <v>0.84441310922369928</v>
      </c>
      <c r="F723" s="2">
        <v>4</v>
      </c>
      <c r="G723" s="3">
        <v>3.7742650208967693E-2</v>
      </c>
    </row>
    <row r="724" spans="1:7" x14ac:dyDescent="0.25">
      <c r="A724" s="2">
        <v>2013</v>
      </c>
      <c r="B724" s="2" t="s">
        <v>1357</v>
      </c>
      <c r="C724" s="2">
        <v>64.096987248000005</v>
      </c>
      <c r="D724" s="2">
        <v>64.096987248000005</v>
      </c>
      <c r="E724" s="2">
        <v>0.84441310922369939</v>
      </c>
      <c r="F724" s="2">
        <v>1</v>
      </c>
      <c r="G724" s="3">
        <v>1.258088340298923E-2</v>
      </c>
    </row>
    <row r="725" spans="1:7" x14ac:dyDescent="0.25">
      <c r="A725" s="2">
        <v>2013</v>
      </c>
      <c r="B725" s="2" t="s">
        <v>1358</v>
      </c>
      <c r="C725" s="2">
        <v>64.096987248000005</v>
      </c>
      <c r="D725" s="2">
        <v>64.096987248000005</v>
      </c>
      <c r="E725" s="2">
        <v>0.84441310922369939</v>
      </c>
      <c r="F725" s="2">
        <v>1</v>
      </c>
      <c r="G725" s="3">
        <v>1.258088340298923E-2</v>
      </c>
    </row>
    <row r="726" spans="1:7" x14ac:dyDescent="0.25">
      <c r="A726" s="2">
        <v>2013</v>
      </c>
      <c r="B726" s="2" t="s">
        <v>1359</v>
      </c>
      <c r="C726" s="2">
        <v>64.096987248000005</v>
      </c>
      <c r="D726" s="2">
        <v>64.096987248000005</v>
      </c>
      <c r="E726" s="2">
        <v>0.84441310922369939</v>
      </c>
      <c r="F726" s="2">
        <v>1</v>
      </c>
      <c r="G726" s="3">
        <v>2.516176680597846E-2</v>
      </c>
    </row>
    <row r="727" spans="1:7" x14ac:dyDescent="0.25">
      <c r="A727" s="2">
        <v>2013</v>
      </c>
      <c r="B727" s="2" t="s">
        <v>1360</v>
      </c>
      <c r="C727" s="2">
        <v>311.17407584</v>
      </c>
      <c r="D727" s="2">
        <v>311.17407584</v>
      </c>
      <c r="E727" s="2">
        <v>0.84441310922369939</v>
      </c>
      <c r="F727" s="2">
        <v>1</v>
      </c>
      <c r="G727" s="3">
        <v>1.258088340298923E-2</v>
      </c>
    </row>
    <row r="728" spans="1:7" x14ac:dyDescent="0.25">
      <c r="A728" s="2">
        <v>2013</v>
      </c>
      <c r="B728" s="2" t="s">
        <v>1361</v>
      </c>
      <c r="C728" s="2">
        <v>635.16350037999996</v>
      </c>
      <c r="D728" s="2">
        <v>635.16350037999996</v>
      </c>
      <c r="E728" s="2">
        <v>0.84441310922369939</v>
      </c>
      <c r="F728" s="2">
        <v>9</v>
      </c>
      <c r="G728" s="3">
        <v>6.2904417014946146E-2</v>
      </c>
    </row>
    <row r="729" spans="1:7" x14ac:dyDescent="0.25">
      <c r="A729" s="2">
        <v>2013</v>
      </c>
      <c r="B729" s="2" t="s">
        <v>1362</v>
      </c>
      <c r="C729" s="2">
        <v>186.80778577999999</v>
      </c>
      <c r="D729" s="2">
        <v>186.80778577999999</v>
      </c>
      <c r="E729" s="2">
        <v>0.84441310922369939</v>
      </c>
      <c r="F729" s="2">
        <v>9</v>
      </c>
      <c r="G729" s="3">
        <v>0.25161766805978458</v>
      </c>
    </row>
    <row r="730" spans="1:7" x14ac:dyDescent="0.25">
      <c r="A730" s="2">
        <v>2013</v>
      </c>
      <c r="B730" s="2" t="s">
        <v>1363</v>
      </c>
      <c r="C730" s="2">
        <v>208.5465264</v>
      </c>
      <c r="D730" s="2">
        <v>208.5465264</v>
      </c>
      <c r="E730" s="2">
        <v>0.84441310922369939</v>
      </c>
      <c r="F730" s="2">
        <v>1</v>
      </c>
      <c r="G730" s="3">
        <v>1.258088340298923E-2</v>
      </c>
    </row>
    <row r="731" spans="1:7" x14ac:dyDescent="0.25">
      <c r="A731" s="2">
        <v>2013</v>
      </c>
      <c r="B731" s="2" t="s">
        <v>1364</v>
      </c>
      <c r="C731" s="2">
        <v>277.94198005999999</v>
      </c>
      <c r="D731" s="2">
        <v>277.94198005999999</v>
      </c>
      <c r="E731" s="2">
        <v>1.3110326022388934</v>
      </c>
      <c r="F731" s="2">
        <v>12</v>
      </c>
      <c r="G731" s="3">
        <v>1.0251617668059785</v>
      </c>
    </row>
    <row r="732" spans="1:7" x14ac:dyDescent="0.25">
      <c r="A732" s="2">
        <v>2013</v>
      </c>
      <c r="B732" s="2" t="s">
        <v>1370</v>
      </c>
      <c r="C732" s="2">
        <v>45.646145996000001</v>
      </c>
      <c r="D732" s="2">
        <v>45.646145996000001</v>
      </c>
      <c r="E732" s="2">
        <v>0.84441310922369928</v>
      </c>
      <c r="F732" s="2">
        <v>9</v>
      </c>
      <c r="G732" s="3">
        <v>1.1322795062690307</v>
      </c>
    </row>
    <row r="733" spans="1:7" x14ac:dyDescent="0.25">
      <c r="A733" s="2">
        <v>2013</v>
      </c>
      <c r="B733" s="2" t="s">
        <v>1371</v>
      </c>
      <c r="C733" s="2">
        <v>25.358969997999999</v>
      </c>
      <c r="D733" s="2">
        <v>25.358969997999999</v>
      </c>
      <c r="E733" s="2">
        <v>1.1859055288667188</v>
      </c>
      <c r="F733" s="2">
        <v>16</v>
      </c>
      <c r="G733" s="3">
        <v>10.780014770985332</v>
      </c>
    </row>
    <row r="734" spans="1:7" x14ac:dyDescent="0.25">
      <c r="A734" s="2">
        <v>2013</v>
      </c>
      <c r="B734" s="2" t="s">
        <v>1372</v>
      </c>
      <c r="C734" s="2">
        <v>30.289196254</v>
      </c>
      <c r="D734" s="2">
        <v>30.289196254</v>
      </c>
      <c r="E734" s="2">
        <v>0.90368012963493083</v>
      </c>
      <c r="F734" s="2">
        <v>9</v>
      </c>
      <c r="G734" s="3">
        <v>3.7548530041793535</v>
      </c>
    </row>
    <row r="735" spans="1:7" x14ac:dyDescent="0.25">
      <c r="A735" s="2">
        <v>2013</v>
      </c>
      <c r="B735" s="2" t="s">
        <v>1373</v>
      </c>
      <c r="C735" s="2">
        <v>497.52061758000008</v>
      </c>
      <c r="D735" s="2">
        <v>497.52061758000008</v>
      </c>
      <c r="E735" s="2">
        <v>0.8170855875400268</v>
      </c>
      <c r="F735" s="2">
        <v>9</v>
      </c>
      <c r="G735" s="3">
        <v>5.2516176680597848</v>
      </c>
    </row>
    <row r="736" spans="1:7" x14ac:dyDescent="0.25">
      <c r="A736" s="2">
        <v>2013</v>
      </c>
      <c r="B736" s="2" t="s">
        <v>1374</v>
      </c>
      <c r="C736" s="2">
        <v>497.52061758000002</v>
      </c>
      <c r="D736" s="2">
        <v>497.52061758000002</v>
      </c>
      <c r="E736" s="2">
        <v>0.84441310922369939</v>
      </c>
      <c r="F736" s="2">
        <v>4</v>
      </c>
      <c r="G736" s="3">
        <v>0.12580883402989229</v>
      </c>
    </row>
    <row r="737" spans="1:7" x14ac:dyDescent="0.25">
      <c r="A737" s="2">
        <v>2013</v>
      </c>
      <c r="B737" s="2" t="s">
        <v>1375</v>
      </c>
      <c r="C737" s="2">
        <v>497.52061758000008</v>
      </c>
      <c r="D737" s="2">
        <v>497.52061758000008</v>
      </c>
      <c r="E737" s="2">
        <v>0.84441310922369939</v>
      </c>
      <c r="F737" s="2">
        <v>9</v>
      </c>
      <c r="G737" s="3">
        <v>0.12580883402989229</v>
      </c>
    </row>
    <row r="738" spans="1:7" x14ac:dyDescent="0.25">
      <c r="A738" s="2">
        <v>2013</v>
      </c>
      <c r="B738" s="2" t="s">
        <v>1376</v>
      </c>
      <c r="C738" s="2">
        <v>209.80662465</v>
      </c>
      <c r="D738" s="2">
        <v>209.80662465</v>
      </c>
      <c r="E738" s="2">
        <v>0.84441310922369928</v>
      </c>
      <c r="F738" s="2">
        <v>9</v>
      </c>
      <c r="G738" s="3">
        <v>3.7742650208967693E-2</v>
      </c>
    </row>
    <row r="739" spans="1:7" x14ac:dyDescent="0.25">
      <c r="A739" s="2">
        <v>2013</v>
      </c>
      <c r="B739" s="2" t="s">
        <v>1377</v>
      </c>
      <c r="C739" s="2">
        <v>75.003140819999999</v>
      </c>
      <c r="D739" s="2">
        <v>75.003140819999999</v>
      </c>
      <c r="E739" s="2">
        <v>1.5348551225972467</v>
      </c>
      <c r="F739" s="2">
        <v>16</v>
      </c>
      <c r="G739" s="3">
        <v>2.5032353361195692</v>
      </c>
    </row>
    <row r="740" spans="1:7" x14ac:dyDescent="0.25">
      <c r="A740" s="2">
        <v>2013</v>
      </c>
      <c r="B740" s="2" t="s">
        <v>1378</v>
      </c>
      <c r="C740" s="2">
        <v>762.58372356999996</v>
      </c>
      <c r="D740" s="2">
        <v>762.58372356999996</v>
      </c>
      <c r="E740" s="2">
        <v>0.84441310922369939</v>
      </c>
      <c r="F740" s="2">
        <v>1</v>
      </c>
      <c r="G740" s="3">
        <v>1.258088340298923E-2</v>
      </c>
    </row>
    <row r="741" spans="1:7" x14ac:dyDescent="0.25">
      <c r="A741" s="2">
        <v>2013</v>
      </c>
      <c r="B741" s="2" t="s">
        <v>1379</v>
      </c>
      <c r="C741" s="2">
        <v>5.8314327822000003</v>
      </c>
      <c r="D741" s="2">
        <v>5.8314327822000003</v>
      </c>
      <c r="E741" s="2">
        <v>1.2908776292287532</v>
      </c>
      <c r="F741" s="2">
        <v>9</v>
      </c>
      <c r="G741" s="3">
        <v>8.2893603182687521</v>
      </c>
    </row>
    <row r="742" spans="1:7" x14ac:dyDescent="0.25">
      <c r="A742" s="2">
        <v>2013</v>
      </c>
      <c r="B742" s="2" t="s">
        <v>1395</v>
      </c>
      <c r="C742" s="2">
        <v>1308.8000864000001</v>
      </c>
      <c r="D742" s="2">
        <v>1308.8000864000001</v>
      </c>
      <c r="E742" s="2">
        <v>0.84441310922369917</v>
      </c>
      <c r="F742" s="2">
        <v>1</v>
      </c>
      <c r="G742" s="3">
        <v>0.31452208507473078</v>
      </c>
    </row>
    <row r="743" spans="1:7" x14ac:dyDescent="0.25">
      <c r="A743" s="2">
        <v>2013</v>
      </c>
      <c r="B743" s="2" t="s">
        <v>1396</v>
      </c>
      <c r="C743" s="2">
        <v>32.032383154999998</v>
      </c>
      <c r="D743" s="2">
        <v>32.032383154999998</v>
      </c>
      <c r="E743" s="2">
        <v>1.3024807527226783</v>
      </c>
      <c r="F743" s="2">
        <v>25</v>
      </c>
      <c r="G743" s="3">
        <v>18.075485300417935</v>
      </c>
    </row>
    <row r="744" spans="1:7" x14ac:dyDescent="0.25">
      <c r="A744" s="2">
        <v>2013</v>
      </c>
      <c r="B744" s="2" t="s">
        <v>1397</v>
      </c>
      <c r="C744" s="2">
        <v>2709.1643275000001</v>
      </c>
      <c r="D744" s="2">
        <v>2709.1643275000001</v>
      </c>
      <c r="E744" s="2">
        <v>0.84510533837536406</v>
      </c>
      <c r="F744" s="2">
        <v>4</v>
      </c>
      <c r="G744" s="3">
        <v>3</v>
      </c>
    </row>
    <row r="745" spans="1:7" x14ac:dyDescent="0.25">
      <c r="A745" s="2">
        <v>2013</v>
      </c>
      <c r="B745" s="2" t="s">
        <v>1398</v>
      </c>
      <c r="C745" s="2">
        <v>1337.0364749</v>
      </c>
      <c r="D745" s="2">
        <v>1337.0364749</v>
      </c>
      <c r="E745" s="2">
        <v>0.84441310922369928</v>
      </c>
      <c r="F745" s="2">
        <v>1</v>
      </c>
      <c r="G745" s="3">
        <v>3.7742650208967693E-2</v>
      </c>
    </row>
    <row r="746" spans="1:7" x14ac:dyDescent="0.25">
      <c r="A746" s="2">
        <v>2013</v>
      </c>
      <c r="B746" s="2" t="s">
        <v>1399</v>
      </c>
      <c r="C746" s="2">
        <v>3121.1257566999998</v>
      </c>
      <c r="D746" s="2">
        <v>3121.1257566999998</v>
      </c>
      <c r="E746" s="2">
        <v>0.84441310922369939</v>
      </c>
      <c r="F746" s="2">
        <v>1</v>
      </c>
      <c r="G746" s="3">
        <v>1.258088340298923E-2</v>
      </c>
    </row>
    <row r="747" spans="1:7" x14ac:dyDescent="0.25">
      <c r="A747" s="2">
        <v>2013</v>
      </c>
      <c r="B747" s="2" t="s">
        <v>1400</v>
      </c>
      <c r="C747" s="2">
        <v>265.96403855</v>
      </c>
      <c r="D747" s="2">
        <v>265.96403855</v>
      </c>
      <c r="E747" s="2">
        <v>0.84441310922369939</v>
      </c>
      <c r="F747" s="2">
        <v>1</v>
      </c>
      <c r="G747" s="3">
        <v>1.258088340298923E-2</v>
      </c>
    </row>
    <row r="748" spans="1:7" x14ac:dyDescent="0.25">
      <c r="A748" s="2">
        <v>2013</v>
      </c>
      <c r="B748" s="2" t="s">
        <v>1401</v>
      </c>
      <c r="C748" s="2">
        <v>265.96403855</v>
      </c>
      <c r="D748" s="2">
        <v>265.96403855</v>
      </c>
      <c r="E748" s="2">
        <v>0.84441310922369939</v>
      </c>
      <c r="F748" s="2">
        <v>1</v>
      </c>
      <c r="G748" s="3">
        <v>6.2904417014946146E-2</v>
      </c>
    </row>
    <row r="749" spans="1:7" x14ac:dyDescent="0.25">
      <c r="A749" s="2">
        <v>2013</v>
      </c>
      <c r="B749" s="2" t="s">
        <v>1402</v>
      </c>
      <c r="C749" s="2">
        <v>40.444831524000001</v>
      </c>
      <c r="D749" s="2">
        <v>40.444831524000001</v>
      </c>
      <c r="E749" s="2">
        <v>0.84441310922369939</v>
      </c>
      <c r="F749" s="2">
        <v>1</v>
      </c>
      <c r="G749" s="3">
        <v>1.258088340298923E-2</v>
      </c>
    </row>
    <row r="750" spans="1:7" x14ac:dyDescent="0.25">
      <c r="A750" s="2">
        <v>2013</v>
      </c>
      <c r="B750" s="2" t="s">
        <v>1403</v>
      </c>
      <c r="C750" s="2">
        <v>40.444831524000001</v>
      </c>
      <c r="D750" s="2">
        <v>40.444831524000001</v>
      </c>
      <c r="E750" s="2">
        <v>0.84441310922369939</v>
      </c>
      <c r="F750" s="2">
        <v>1</v>
      </c>
      <c r="G750" s="3">
        <v>2.516176680597846E-2</v>
      </c>
    </row>
    <row r="751" spans="1:7" x14ac:dyDescent="0.25">
      <c r="A751" s="2">
        <v>2013</v>
      </c>
      <c r="B751" s="2" t="s">
        <v>1404</v>
      </c>
      <c r="C751" s="2">
        <v>40.444831524000001</v>
      </c>
      <c r="D751" s="2">
        <v>40.444831524000001</v>
      </c>
      <c r="E751" s="2">
        <v>0.84441310922369939</v>
      </c>
      <c r="F751" s="2">
        <v>1</v>
      </c>
      <c r="G751" s="3">
        <v>1.258088340298923E-2</v>
      </c>
    </row>
    <row r="752" spans="1:7" x14ac:dyDescent="0.25">
      <c r="A752" s="2">
        <v>2013</v>
      </c>
      <c r="B752" s="2" t="s">
        <v>1405</v>
      </c>
      <c r="C752" s="2">
        <v>40.444831524000001</v>
      </c>
      <c r="D752" s="2">
        <v>40.444831524000001</v>
      </c>
      <c r="E752" s="2">
        <v>0.84441310922369939</v>
      </c>
      <c r="F752" s="2">
        <v>1</v>
      </c>
      <c r="G752" s="3">
        <v>2.516176680597846E-2</v>
      </c>
    </row>
    <row r="753" spans="1:7" x14ac:dyDescent="0.25">
      <c r="A753" s="2">
        <v>2013</v>
      </c>
      <c r="B753" s="2" t="s">
        <v>1406</v>
      </c>
      <c r="C753" s="2">
        <v>40.444831524000001</v>
      </c>
      <c r="D753" s="2">
        <v>40.444831524000001</v>
      </c>
      <c r="E753" s="2">
        <v>0.84441310922369939</v>
      </c>
      <c r="F753" s="2">
        <v>1</v>
      </c>
      <c r="G753" s="3">
        <v>1.258088340298923E-2</v>
      </c>
    </row>
    <row r="754" spans="1:7" x14ac:dyDescent="0.25">
      <c r="A754" s="2">
        <v>2013</v>
      </c>
      <c r="B754" s="2" t="s">
        <v>1407</v>
      </c>
      <c r="C754" s="2">
        <v>40.444831524000001</v>
      </c>
      <c r="D754" s="2">
        <v>40.444831524000001</v>
      </c>
      <c r="E754" s="2">
        <v>0.84441310922369928</v>
      </c>
      <c r="F754" s="2">
        <v>1</v>
      </c>
      <c r="G754" s="3">
        <v>3.7742650208967693E-2</v>
      </c>
    </row>
    <row r="755" spans="1:7" x14ac:dyDescent="0.25">
      <c r="A755" s="2">
        <v>2013</v>
      </c>
      <c r="B755" s="2" t="s">
        <v>1408</v>
      </c>
      <c r="C755" s="2">
        <v>40.444831524000001</v>
      </c>
      <c r="D755" s="2">
        <v>40.444831524000001</v>
      </c>
      <c r="E755" s="2">
        <v>0.84441310922369939</v>
      </c>
      <c r="F755" s="2">
        <v>1</v>
      </c>
      <c r="G755" s="3">
        <v>5.0323533611956919E-2</v>
      </c>
    </row>
    <row r="756" spans="1:7" x14ac:dyDescent="0.25">
      <c r="A756" s="2">
        <v>2013</v>
      </c>
      <c r="B756" s="2" t="s">
        <v>1409</v>
      </c>
      <c r="C756" s="2">
        <v>622.48431149999999</v>
      </c>
      <c r="D756" s="2">
        <v>622.48431149999999</v>
      </c>
      <c r="E756" s="2">
        <v>0.84441310922369939</v>
      </c>
      <c r="F756" s="2">
        <v>2</v>
      </c>
      <c r="G756" s="3">
        <v>0.25161766805978458</v>
      </c>
    </row>
    <row r="757" spans="1:7" x14ac:dyDescent="0.25">
      <c r="A757" s="2">
        <v>2013</v>
      </c>
      <c r="B757" s="2" t="s">
        <v>1410</v>
      </c>
      <c r="C757" s="2">
        <v>622.48431149999999</v>
      </c>
      <c r="D757" s="2">
        <v>622.48431149999999</v>
      </c>
      <c r="E757" s="2">
        <v>0.84441310922369939</v>
      </c>
      <c r="F757" s="2">
        <v>2</v>
      </c>
      <c r="G757" s="3">
        <v>0.25161766805978458</v>
      </c>
    </row>
    <row r="758" spans="1:7" x14ac:dyDescent="0.25">
      <c r="A758" s="2">
        <v>2013</v>
      </c>
      <c r="B758" s="2" t="s">
        <v>1411</v>
      </c>
      <c r="C758" s="2">
        <v>622.48431149999999</v>
      </c>
      <c r="D758" s="2">
        <v>622.48431149999999</v>
      </c>
      <c r="E758" s="2">
        <v>0.84441310922369939</v>
      </c>
      <c r="F758" s="2">
        <v>2</v>
      </c>
      <c r="G758" s="3">
        <v>0.23903678465679537</v>
      </c>
    </row>
    <row r="759" spans="1:7" x14ac:dyDescent="0.25">
      <c r="A759" s="2">
        <v>2013</v>
      </c>
      <c r="B759" s="2" t="s">
        <v>1412</v>
      </c>
      <c r="C759" s="2">
        <v>598.00699738000003</v>
      </c>
      <c r="D759" s="2">
        <v>598.00699738000003</v>
      </c>
      <c r="E759" s="2">
        <v>0.84441310922369939</v>
      </c>
      <c r="F759" s="2">
        <v>1</v>
      </c>
      <c r="G759" s="3">
        <v>2.516176680597846E-2</v>
      </c>
    </row>
    <row r="760" spans="1:7" x14ac:dyDescent="0.25">
      <c r="A760" s="2">
        <v>2013</v>
      </c>
      <c r="B760" s="2" t="s">
        <v>1413</v>
      </c>
      <c r="C760" s="2">
        <v>1409.3134289</v>
      </c>
      <c r="D760" s="2">
        <v>1409.3134289</v>
      </c>
      <c r="E760" s="2">
        <v>0.84441310922369939</v>
      </c>
      <c r="F760" s="2">
        <v>4</v>
      </c>
      <c r="G760" s="3">
        <v>0.50323533611956917</v>
      </c>
    </row>
    <row r="761" spans="1:7" x14ac:dyDescent="0.25">
      <c r="A761" s="2">
        <v>2013</v>
      </c>
      <c r="B761" s="2" t="s">
        <v>1414</v>
      </c>
      <c r="C761" s="2">
        <v>418.35982878999999</v>
      </c>
      <c r="D761" s="2">
        <v>418.35982878999999</v>
      </c>
      <c r="E761" s="2">
        <v>0.33069339327731634</v>
      </c>
      <c r="F761" s="2">
        <v>2</v>
      </c>
      <c r="G761" s="3">
        <v>1</v>
      </c>
    </row>
    <row r="762" spans="1:7" x14ac:dyDescent="0.25">
      <c r="A762" s="2">
        <v>2013</v>
      </c>
      <c r="B762" s="2" t="s">
        <v>2021</v>
      </c>
      <c r="C762" s="2">
        <v>525.79182154</v>
      </c>
      <c r="D762" s="2">
        <v>525.79182154</v>
      </c>
      <c r="E762" s="2">
        <v>0.84441310922369939</v>
      </c>
      <c r="F762" s="2">
        <v>3</v>
      </c>
      <c r="G762" s="3">
        <v>1.258088340298923E-2</v>
      </c>
    </row>
    <row r="763" spans="1:7" x14ac:dyDescent="0.25">
      <c r="A763" s="2">
        <v>2013</v>
      </c>
      <c r="B763" s="2" t="s">
        <v>1415</v>
      </c>
      <c r="C763" s="2">
        <v>379.66257660000002</v>
      </c>
      <c r="D763" s="2">
        <v>379.66257660000002</v>
      </c>
      <c r="E763" s="2">
        <v>0.33069339327731634</v>
      </c>
      <c r="F763" s="2">
        <v>6</v>
      </c>
      <c r="G763" s="3">
        <v>2</v>
      </c>
    </row>
    <row r="764" spans="1:7" x14ac:dyDescent="0.25">
      <c r="A764" s="2">
        <v>2013</v>
      </c>
      <c r="B764" s="2" t="s">
        <v>2023</v>
      </c>
      <c r="C764" s="2">
        <v>379.66257660000002</v>
      </c>
      <c r="D764" s="2">
        <v>379.66257660000002</v>
      </c>
      <c r="E764" s="2">
        <v>0.84441310922369939</v>
      </c>
      <c r="F764" s="2">
        <v>3</v>
      </c>
      <c r="G764" s="3">
        <v>1.258088340298923E-2</v>
      </c>
    </row>
    <row r="765" spans="1:7" x14ac:dyDescent="0.25">
      <c r="A765" s="2">
        <v>2013</v>
      </c>
      <c r="B765" s="2" t="s">
        <v>1416</v>
      </c>
      <c r="C765" s="2">
        <v>379.66257660000002</v>
      </c>
      <c r="D765" s="2">
        <v>379.66257660000002</v>
      </c>
      <c r="E765" s="2">
        <v>0.84441310922369939</v>
      </c>
      <c r="F765" s="2">
        <v>4</v>
      </c>
      <c r="G765" s="3">
        <v>5.0323533611956919E-2</v>
      </c>
    </row>
    <row r="766" spans="1:7" x14ac:dyDescent="0.25">
      <c r="A766" s="2">
        <v>2013</v>
      </c>
      <c r="B766" s="2" t="s">
        <v>1417</v>
      </c>
      <c r="C766" s="2">
        <v>1998.0532900000001</v>
      </c>
      <c r="D766" s="2">
        <v>1998.0532900000001</v>
      </c>
      <c r="E766" s="2">
        <v>1.2785661509989823</v>
      </c>
      <c r="F766" s="2">
        <v>16</v>
      </c>
      <c r="G766" s="3">
        <v>32.465492685910597</v>
      </c>
    </row>
    <row r="767" spans="1:7" x14ac:dyDescent="0.25">
      <c r="A767" s="2">
        <v>2013</v>
      </c>
      <c r="B767" s="2" t="s">
        <v>1418</v>
      </c>
      <c r="C767" s="2">
        <v>366.33732082</v>
      </c>
      <c r="D767" s="2">
        <v>366.33732082</v>
      </c>
      <c r="E767" s="2">
        <v>0.84441310922369939</v>
      </c>
      <c r="F767" s="2">
        <v>2</v>
      </c>
      <c r="G767" s="3">
        <v>1.258088340298923E-2</v>
      </c>
    </row>
    <row r="768" spans="1:7" x14ac:dyDescent="0.25">
      <c r="A768" s="2">
        <v>2013</v>
      </c>
      <c r="B768" s="2" t="s">
        <v>2025</v>
      </c>
      <c r="C768" s="2">
        <v>92.471984043000006</v>
      </c>
      <c r="D768" s="2">
        <v>92.471984043000006</v>
      </c>
      <c r="E768" s="2">
        <v>0.84441310922369939</v>
      </c>
      <c r="F768" s="2">
        <v>4</v>
      </c>
      <c r="G768" s="3">
        <v>1.258088340298923E-2</v>
      </c>
    </row>
    <row r="769" spans="1:7" x14ac:dyDescent="0.25">
      <c r="A769" s="2">
        <v>2013</v>
      </c>
      <c r="B769" s="2" t="s">
        <v>1419</v>
      </c>
      <c r="C769" s="2">
        <v>805.55638317</v>
      </c>
      <c r="D769" s="2">
        <v>805.55638317</v>
      </c>
      <c r="E769" s="2">
        <v>0.84441310922369939</v>
      </c>
      <c r="F769" s="2">
        <v>1</v>
      </c>
      <c r="G769" s="3">
        <v>1.258088340298923E-2</v>
      </c>
    </row>
    <row r="770" spans="1:7" x14ac:dyDescent="0.25">
      <c r="A770" s="2">
        <v>2013</v>
      </c>
      <c r="B770" s="2" t="s">
        <v>2026</v>
      </c>
      <c r="C770" s="2">
        <v>153.23921641000001</v>
      </c>
      <c r="D770" s="2">
        <v>153.23921641000001</v>
      </c>
      <c r="E770" s="2">
        <v>0.84441310922369939</v>
      </c>
      <c r="F770" s="2">
        <v>3</v>
      </c>
      <c r="G770" s="3">
        <v>1.258088340298923E-2</v>
      </c>
    </row>
    <row r="771" spans="1:7" x14ac:dyDescent="0.25">
      <c r="A771" s="2">
        <v>2013</v>
      </c>
      <c r="B771" s="2" t="s">
        <v>1420</v>
      </c>
      <c r="C771" s="2">
        <v>923.55018586000006</v>
      </c>
      <c r="D771" s="2">
        <v>923.55018586000006</v>
      </c>
      <c r="E771" s="2">
        <v>0.84441310922369917</v>
      </c>
      <c r="F771" s="2">
        <v>4</v>
      </c>
      <c r="G771" s="3">
        <v>0.31452208507473078</v>
      </c>
    </row>
    <row r="772" spans="1:7" x14ac:dyDescent="0.25">
      <c r="A772" s="2">
        <v>2013</v>
      </c>
      <c r="B772" s="2" t="s">
        <v>1421</v>
      </c>
      <c r="C772" s="2">
        <v>582.65151431000004</v>
      </c>
      <c r="D772" s="2">
        <v>582.65151431000004</v>
      </c>
      <c r="E772" s="2">
        <v>0.84441310922369939</v>
      </c>
      <c r="F772" s="2">
        <v>4</v>
      </c>
      <c r="G772" s="3">
        <v>5.0323533611956919E-2</v>
      </c>
    </row>
    <row r="773" spans="1:7" x14ac:dyDescent="0.25">
      <c r="A773" s="2">
        <v>2013</v>
      </c>
      <c r="B773" s="2" t="s">
        <v>1436</v>
      </c>
      <c r="C773" s="2">
        <v>8.0964821505</v>
      </c>
      <c r="D773" s="2">
        <v>8.0964821505</v>
      </c>
      <c r="E773" s="2">
        <v>0.5146505766167484</v>
      </c>
      <c r="F773" s="2">
        <v>25</v>
      </c>
      <c r="G773" s="3">
        <v>7.6290441701494611</v>
      </c>
    </row>
    <row r="774" spans="1:7" x14ac:dyDescent="0.25">
      <c r="A774" s="2">
        <v>2013</v>
      </c>
      <c r="B774" s="2" t="s">
        <v>1437</v>
      </c>
      <c r="C774" s="2">
        <v>8.0964821505</v>
      </c>
      <c r="D774" s="2">
        <v>8.0964821505</v>
      </c>
      <c r="E774" s="2">
        <v>0.84441310922369939</v>
      </c>
      <c r="F774" s="2">
        <v>3</v>
      </c>
      <c r="G774" s="3">
        <v>1.258088340298923E-2</v>
      </c>
    </row>
    <row r="775" spans="1:7" x14ac:dyDescent="0.25">
      <c r="A775" s="2">
        <v>2013</v>
      </c>
      <c r="B775" s="2" t="s">
        <v>1438</v>
      </c>
      <c r="C775" s="2">
        <v>107.11432028999998</v>
      </c>
      <c r="D775" s="2">
        <v>107.11432028999998</v>
      </c>
      <c r="E775" s="2">
        <v>0.84441310922369928</v>
      </c>
      <c r="F775" s="2">
        <v>9</v>
      </c>
      <c r="G775" s="3">
        <v>3.7742650208967693E-2</v>
      </c>
    </row>
    <row r="776" spans="1:7" x14ac:dyDescent="0.25">
      <c r="A776" s="2">
        <v>2013</v>
      </c>
      <c r="B776" s="2" t="s">
        <v>2027</v>
      </c>
      <c r="C776" s="2">
        <v>107.11432028999999</v>
      </c>
      <c r="D776" s="2">
        <v>107.11432028999999</v>
      </c>
      <c r="E776" s="2">
        <v>0.84441310922369939</v>
      </c>
      <c r="F776" s="2">
        <v>2</v>
      </c>
      <c r="G776" s="3">
        <v>1.258088340298923E-2</v>
      </c>
    </row>
    <row r="777" spans="1:7" x14ac:dyDescent="0.25">
      <c r="A777" s="2">
        <v>2013</v>
      </c>
      <c r="B777" s="2" t="s">
        <v>1439</v>
      </c>
      <c r="C777" s="2">
        <v>96.985512260999997</v>
      </c>
      <c r="D777" s="2">
        <v>96.985512260999997</v>
      </c>
      <c r="E777" s="2">
        <v>0.84441310922369939</v>
      </c>
      <c r="F777" s="2">
        <v>9</v>
      </c>
      <c r="G777" s="3">
        <v>0.37742650208967687</v>
      </c>
    </row>
    <row r="778" spans="1:7" x14ac:dyDescent="0.25">
      <c r="A778" s="2">
        <v>2013</v>
      </c>
      <c r="B778" s="2" t="s">
        <v>1440</v>
      </c>
      <c r="C778" s="2">
        <v>96.985512260999997</v>
      </c>
      <c r="D778" s="2">
        <v>96.985512260999997</v>
      </c>
      <c r="E778" s="2">
        <v>0.84441310922369939</v>
      </c>
      <c r="F778" s="2">
        <v>2</v>
      </c>
      <c r="G778" s="3">
        <v>2.516176680597846E-2</v>
      </c>
    </row>
    <row r="779" spans="1:7" x14ac:dyDescent="0.25">
      <c r="A779" s="2">
        <v>2013</v>
      </c>
      <c r="B779" s="2" t="s">
        <v>1441</v>
      </c>
      <c r="C779" s="2">
        <v>626.93875790000004</v>
      </c>
      <c r="D779" s="2">
        <v>626.93875790000004</v>
      </c>
      <c r="E779" s="2">
        <v>0.84441310922369939</v>
      </c>
      <c r="F779" s="2">
        <v>1</v>
      </c>
      <c r="G779" s="3">
        <v>2.516176680597846E-2</v>
      </c>
    </row>
    <row r="780" spans="1:7" x14ac:dyDescent="0.25">
      <c r="A780" s="2">
        <v>2013</v>
      </c>
      <c r="B780" s="2" t="s">
        <v>1442</v>
      </c>
      <c r="C780" s="2">
        <v>1696.4961831000001</v>
      </c>
      <c r="D780" s="2">
        <v>1696.4961831000001</v>
      </c>
      <c r="E780" s="2">
        <v>0.84441310922369928</v>
      </c>
      <c r="F780" s="2">
        <v>4</v>
      </c>
      <c r="G780" s="3">
        <v>7.5485300417935386E-2</v>
      </c>
    </row>
    <row r="781" spans="1:7" x14ac:dyDescent="0.25">
      <c r="A781" s="2">
        <v>2013</v>
      </c>
      <c r="B781" s="2" t="s">
        <v>1443</v>
      </c>
      <c r="C781" s="2">
        <v>1696.4961831000001</v>
      </c>
      <c r="D781" s="2">
        <v>1696.4961831000001</v>
      </c>
      <c r="E781" s="2">
        <v>1.3194527547504791</v>
      </c>
      <c r="F781" s="2">
        <v>4</v>
      </c>
      <c r="G781" s="3">
        <v>1.2390367846567953</v>
      </c>
    </row>
    <row r="782" spans="1:7" x14ac:dyDescent="0.25">
      <c r="A782" s="2">
        <v>2013</v>
      </c>
      <c r="B782" s="2" t="s">
        <v>1444</v>
      </c>
      <c r="C782" s="2">
        <v>387.37211064000002</v>
      </c>
      <c r="D782" s="2">
        <v>387.37211064000002</v>
      </c>
      <c r="E782" s="2">
        <v>0.84441310922369939</v>
      </c>
      <c r="F782" s="2">
        <v>2</v>
      </c>
      <c r="G782" s="3">
        <v>1.258088340298923E-2</v>
      </c>
    </row>
    <row r="783" spans="1:7" x14ac:dyDescent="0.25">
      <c r="A783" s="2">
        <v>2013</v>
      </c>
      <c r="B783" s="2" t="s">
        <v>1445</v>
      </c>
      <c r="C783" s="2">
        <v>387.37211064000002</v>
      </c>
      <c r="D783" s="2">
        <v>387.37211064000002</v>
      </c>
      <c r="E783" s="2">
        <v>0.84441310922369928</v>
      </c>
      <c r="F783" s="2">
        <v>4</v>
      </c>
      <c r="G783" s="3">
        <v>3.7742650208967693E-2</v>
      </c>
    </row>
    <row r="784" spans="1:7" x14ac:dyDescent="0.25">
      <c r="A784" s="2">
        <v>2013</v>
      </c>
      <c r="B784" s="2" t="s">
        <v>2028</v>
      </c>
      <c r="C784" s="2">
        <v>494.74894131000002</v>
      </c>
      <c r="D784" s="2">
        <v>494.74894131000002</v>
      </c>
      <c r="E784" s="2">
        <v>0.84441310922369939</v>
      </c>
      <c r="F784" s="2">
        <v>2</v>
      </c>
      <c r="G784" s="3">
        <v>1.258088340298923E-2</v>
      </c>
    </row>
    <row r="785" spans="1:7" x14ac:dyDescent="0.25">
      <c r="A785" s="2">
        <v>2013</v>
      </c>
      <c r="B785" s="2" t="s">
        <v>1446</v>
      </c>
      <c r="C785" s="2">
        <v>103.70698962</v>
      </c>
      <c r="D785" s="2">
        <v>103.70698962</v>
      </c>
      <c r="E785" s="2">
        <v>0.84441310922369939</v>
      </c>
      <c r="F785" s="2">
        <v>4</v>
      </c>
      <c r="G785" s="3">
        <v>0.50323533611956917</v>
      </c>
    </row>
    <row r="786" spans="1:7" x14ac:dyDescent="0.25">
      <c r="A786" s="2">
        <v>2013</v>
      </c>
      <c r="B786" s="2" t="s">
        <v>2029</v>
      </c>
      <c r="C786" s="2">
        <v>103.70698962</v>
      </c>
      <c r="D786" s="2">
        <v>103.70698962</v>
      </c>
      <c r="E786" s="2">
        <v>0.84441310922369939</v>
      </c>
      <c r="F786" s="2">
        <v>3</v>
      </c>
      <c r="G786" s="3">
        <v>1.258088340298923E-2</v>
      </c>
    </row>
    <row r="787" spans="1:7" x14ac:dyDescent="0.25">
      <c r="A787" s="2">
        <v>2013</v>
      </c>
      <c r="B787" s="2" t="s">
        <v>1447</v>
      </c>
      <c r="C787" s="2">
        <v>103.70698962</v>
      </c>
      <c r="D787" s="2">
        <v>103.70698962</v>
      </c>
      <c r="E787" s="2">
        <v>0.84441310922369928</v>
      </c>
      <c r="F787" s="2">
        <v>9</v>
      </c>
      <c r="G787" s="3">
        <v>0.42775003570163384</v>
      </c>
    </row>
    <row r="788" spans="1:7" x14ac:dyDescent="0.25">
      <c r="A788" s="2">
        <v>2013</v>
      </c>
      <c r="B788" s="2" t="s">
        <v>1448</v>
      </c>
      <c r="C788" s="2">
        <v>103.70698962</v>
      </c>
      <c r="D788" s="2">
        <v>103.70698962</v>
      </c>
      <c r="E788" s="2">
        <v>0.84441310922369917</v>
      </c>
      <c r="F788" s="2">
        <v>4</v>
      </c>
      <c r="G788" s="3">
        <v>0.31452208507473078</v>
      </c>
    </row>
    <row r="789" spans="1:7" x14ac:dyDescent="0.25">
      <c r="A789" s="2">
        <v>2013</v>
      </c>
      <c r="B789" s="2" t="s">
        <v>1449</v>
      </c>
      <c r="C789" s="2">
        <v>44.376751554999998</v>
      </c>
      <c r="D789" s="2">
        <v>44.376751554999998</v>
      </c>
      <c r="E789" s="2">
        <v>0.84441310922369939</v>
      </c>
      <c r="F789" s="2">
        <v>4</v>
      </c>
      <c r="G789" s="3">
        <v>2.516176680597846E-2</v>
      </c>
    </row>
    <row r="790" spans="1:7" x14ac:dyDescent="0.25">
      <c r="A790" s="2">
        <v>2013</v>
      </c>
      <c r="B790" s="2" t="s">
        <v>1450</v>
      </c>
      <c r="C790" s="2">
        <v>44.376751554999998</v>
      </c>
      <c r="D790" s="2">
        <v>44.376751554999998</v>
      </c>
      <c r="E790" s="2">
        <v>0.84441310922369939</v>
      </c>
      <c r="F790" s="2">
        <v>1</v>
      </c>
      <c r="G790" s="3">
        <v>0.94356625522419224</v>
      </c>
    </row>
    <row r="791" spans="1:7" x14ac:dyDescent="0.25">
      <c r="A791" s="2">
        <v>2013</v>
      </c>
      <c r="B791" s="2" t="s">
        <v>1451</v>
      </c>
      <c r="C791" s="2">
        <v>44.376751554999998</v>
      </c>
      <c r="D791" s="2">
        <v>44.376751554999998</v>
      </c>
      <c r="E791" s="2">
        <v>0.84441310922369939</v>
      </c>
      <c r="F791" s="2">
        <v>4</v>
      </c>
      <c r="G791" s="3">
        <v>0.37742650208967687</v>
      </c>
    </row>
    <row r="792" spans="1:7" x14ac:dyDescent="0.25">
      <c r="A792" s="2">
        <v>2013</v>
      </c>
      <c r="B792" s="2" t="s">
        <v>1452</v>
      </c>
      <c r="C792" s="2">
        <v>568.80997301000002</v>
      </c>
      <c r="D792" s="2">
        <v>568.80997301000002</v>
      </c>
      <c r="E792" s="2">
        <v>0.84441310922369939</v>
      </c>
      <c r="F792" s="2">
        <v>3</v>
      </c>
      <c r="G792" s="3">
        <v>1.258088340298923E-2</v>
      </c>
    </row>
    <row r="793" spans="1:7" x14ac:dyDescent="0.25">
      <c r="A793" s="2">
        <v>2013</v>
      </c>
      <c r="B793" s="2" t="s">
        <v>1465</v>
      </c>
      <c r="C793" s="2">
        <v>316.55610716000001</v>
      </c>
      <c r="D793" s="2">
        <v>316.55610716000001</v>
      </c>
      <c r="E793" s="2">
        <v>0.84441310922369939</v>
      </c>
      <c r="F793" s="2">
        <v>1</v>
      </c>
      <c r="G793" s="3">
        <v>6.2904417014946146E-2</v>
      </c>
    </row>
    <row r="794" spans="1:7" x14ac:dyDescent="0.25">
      <c r="A794" s="2">
        <v>2013</v>
      </c>
      <c r="B794" s="2" t="s">
        <v>1474</v>
      </c>
      <c r="C794" s="2">
        <v>345.45630818000001</v>
      </c>
      <c r="D794" s="2">
        <v>345.45630818000001</v>
      </c>
      <c r="E794" s="2">
        <v>1.15288391546513</v>
      </c>
      <c r="F794" s="2">
        <v>1</v>
      </c>
      <c r="G794" s="3">
        <v>4.440330919104623</v>
      </c>
    </row>
    <row r="795" spans="1:7" x14ac:dyDescent="0.25">
      <c r="A795" s="2">
        <v>2013</v>
      </c>
      <c r="B795" s="2" t="s">
        <v>1477</v>
      </c>
      <c r="C795" s="2">
        <v>2590.1844388999998</v>
      </c>
      <c r="D795" s="2">
        <v>2590.1844388999998</v>
      </c>
      <c r="E795" s="2">
        <v>0.44092452436975516</v>
      </c>
      <c r="F795" s="2">
        <v>4</v>
      </c>
      <c r="G795" s="3">
        <v>0.25</v>
      </c>
    </row>
    <row r="796" spans="1:7" x14ac:dyDescent="0.25">
      <c r="A796" s="2">
        <v>2013</v>
      </c>
      <c r="B796" s="2" t="s">
        <v>1478</v>
      </c>
      <c r="C796" s="2">
        <v>8.4804410441000009</v>
      </c>
      <c r="D796" s="2">
        <v>8.4804410441000009</v>
      </c>
      <c r="E796" s="2">
        <v>1.3629500368067331</v>
      </c>
      <c r="F796" s="2">
        <v>16</v>
      </c>
      <c r="G796" s="3">
        <v>11.100647067223914</v>
      </c>
    </row>
    <row r="797" spans="1:7" x14ac:dyDescent="0.25">
      <c r="A797" s="2">
        <v>2013</v>
      </c>
      <c r="B797" s="2" t="s">
        <v>1479</v>
      </c>
      <c r="C797" s="2">
        <v>8.1349896936999997</v>
      </c>
      <c r="D797" s="2">
        <v>8.1349896936999997</v>
      </c>
      <c r="E797" s="2">
        <v>0.84441310922369928</v>
      </c>
      <c r="F797" s="2">
        <v>5</v>
      </c>
      <c r="G797" s="3">
        <v>0.15097060083587077</v>
      </c>
    </row>
    <row r="798" spans="1:7" x14ac:dyDescent="0.25">
      <c r="A798" s="2">
        <v>2013</v>
      </c>
      <c r="B798" s="2" t="s">
        <v>1480</v>
      </c>
      <c r="C798" s="2">
        <v>106.81348331</v>
      </c>
      <c r="D798" s="2">
        <v>106.81348331</v>
      </c>
      <c r="E798" s="2">
        <v>1.7813061239904817</v>
      </c>
      <c r="F798" s="2">
        <v>25</v>
      </c>
      <c r="G798" s="3">
        <v>15.188713251044838</v>
      </c>
    </row>
    <row r="799" spans="1:7" x14ac:dyDescent="0.25">
      <c r="A799" s="2">
        <v>2013</v>
      </c>
      <c r="B799" s="2" t="s">
        <v>1481</v>
      </c>
      <c r="C799" s="2">
        <v>366.72488978000001</v>
      </c>
      <c r="D799" s="2">
        <v>366.72488978000001</v>
      </c>
      <c r="E799" s="2">
        <v>0.84441310922369939</v>
      </c>
      <c r="F799" s="2">
        <v>4</v>
      </c>
      <c r="G799" s="3">
        <v>2.516176680597846E-2</v>
      </c>
    </row>
    <row r="800" spans="1:7" x14ac:dyDescent="0.25">
      <c r="A800" s="2">
        <v>2013</v>
      </c>
      <c r="B800" s="2" t="s">
        <v>1482</v>
      </c>
      <c r="C800" s="2">
        <v>279.55397927000001</v>
      </c>
      <c r="D800" s="2">
        <v>279.55397927000001</v>
      </c>
      <c r="E800" s="2">
        <v>0.84441310922369928</v>
      </c>
      <c r="F800" s="2">
        <v>1</v>
      </c>
      <c r="G800" s="3">
        <v>3.7742650208967693E-2</v>
      </c>
    </row>
    <row r="801" spans="1:7" x14ac:dyDescent="0.25">
      <c r="A801" s="2">
        <v>2013</v>
      </c>
      <c r="B801" s="2" t="s">
        <v>1490</v>
      </c>
      <c r="C801" s="2">
        <v>500.89672113</v>
      </c>
      <c r="D801" s="2">
        <v>500.89672113</v>
      </c>
      <c r="E801" s="2">
        <v>0.84441310922369928</v>
      </c>
      <c r="F801" s="2">
        <v>3</v>
      </c>
      <c r="G801" s="3">
        <v>7.5485300417935386E-2</v>
      </c>
    </row>
    <row r="802" spans="1:7" x14ac:dyDescent="0.25">
      <c r="A802" s="2">
        <v>2013</v>
      </c>
      <c r="B802" s="2" t="s">
        <v>1491</v>
      </c>
      <c r="C802" s="2">
        <v>250.57864936999999</v>
      </c>
      <c r="D802" s="2">
        <v>250.57864936999999</v>
      </c>
      <c r="E802" s="2">
        <v>1.3813983467793662</v>
      </c>
      <c r="F802" s="2">
        <v>9</v>
      </c>
      <c r="G802" s="3">
        <v>15.415169152298645</v>
      </c>
    </row>
    <row r="803" spans="1:7" x14ac:dyDescent="0.25">
      <c r="A803" s="2">
        <v>2013</v>
      </c>
      <c r="B803" s="2" t="s">
        <v>1492</v>
      </c>
      <c r="C803" s="2">
        <v>250.57864936999999</v>
      </c>
      <c r="D803" s="2">
        <v>250.57864936999999</v>
      </c>
      <c r="E803" s="2">
        <v>1.4912641788623644</v>
      </c>
      <c r="F803" s="2">
        <v>16</v>
      </c>
      <c r="G803" s="3">
        <v>16.603882403343484</v>
      </c>
    </row>
    <row r="804" spans="1:7" x14ac:dyDescent="0.25">
      <c r="A804" s="2">
        <v>2013</v>
      </c>
      <c r="B804" s="2" t="s">
        <v>1493</v>
      </c>
      <c r="C804" s="2">
        <v>596.61583184000006</v>
      </c>
      <c r="D804" s="2">
        <v>596.61583184000006</v>
      </c>
      <c r="E804" s="2">
        <v>0.84441310922369928</v>
      </c>
      <c r="F804" s="2">
        <v>1</v>
      </c>
      <c r="G804" s="3">
        <v>3.7742650208967693E-2</v>
      </c>
    </row>
    <row r="805" spans="1:7" x14ac:dyDescent="0.25">
      <c r="A805" s="2">
        <v>2013</v>
      </c>
      <c r="B805" s="2" t="s">
        <v>1494</v>
      </c>
      <c r="C805" s="2">
        <v>2392.7447714</v>
      </c>
      <c r="D805" s="2">
        <v>2392.7447714</v>
      </c>
      <c r="E805" s="2">
        <v>0.84441310922369939</v>
      </c>
      <c r="F805" s="2">
        <v>1</v>
      </c>
      <c r="G805" s="3">
        <v>1.258088340298923E-2</v>
      </c>
    </row>
    <row r="806" spans="1:7" x14ac:dyDescent="0.25">
      <c r="A806" s="2">
        <v>2013</v>
      </c>
      <c r="B806" s="2" t="s">
        <v>2037</v>
      </c>
      <c r="C806" s="2">
        <v>434.47911118000002</v>
      </c>
      <c r="D806" s="2">
        <v>434.47911118000002</v>
      </c>
      <c r="E806" s="2">
        <v>0.84441310922369939</v>
      </c>
      <c r="F806" s="2">
        <v>6</v>
      </c>
      <c r="G806" s="3">
        <v>1.258088340298923E-2</v>
      </c>
    </row>
    <row r="807" spans="1:7" x14ac:dyDescent="0.25">
      <c r="A807" s="2">
        <v>2013</v>
      </c>
      <c r="B807" s="2" t="s">
        <v>1495</v>
      </c>
      <c r="C807" s="2">
        <v>277.71847933999999</v>
      </c>
      <c r="D807" s="2">
        <v>277.71847933999999</v>
      </c>
      <c r="E807" s="2">
        <v>1.4632955697823602</v>
      </c>
      <c r="F807" s="2">
        <v>36</v>
      </c>
      <c r="G807" s="3">
        <v>25.201294134447828</v>
      </c>
    </row>
    <row r="808" spans="1:7" x14ac:dyDescent="0.25">
      <c r="A808" s="2">
        <v>2013</v>
      </c>
      <c r="B808" s="2" t="s">
        <v>1501</v>
      </c>
      <c r="C808" s="2">
        <v>353.32668092</v>
      </c>
      <c r="D808" s="2">
        <v>353.32668092</v>
      </c>
      <c r="E808" s="2">
        <v>0.84441310922369939</v>
      </c>
      <c r="F808" s="2">
        <v>9</v>
      </c>
      <c r="G808" s="3">
        <v>0.20129413444782768</v>
      </c>
    </row>
    <row r="809" spans="1:7" x14ac:dyDescent="0.25">
      <c r="A809" s="2">
        <v>2013</v>
      </c>
      <c r="B809" s="2" t="s">
        <v>1502</v>
      </c>
      <c r="C809" s="2">
        <v>55.624287242999998</v>
      </c>
      <c r="D809" s="2">
        <v>55.624287242999998</v>
      </c>
      <c r="E809" s="2">
        <v>0.84441310922369928</v>
      </c>
      <c r="F809" s="2">
        <v>1</v>
      </c>
      <c r="G809" s="3">
        <v>3.7742650208967693E-2</v>
      </c>
    </row>
    <row r="810" spans="1:7" x14ac:dyDescent="0.25">
      <c r="A810" s="2">
        <v>2013</v>
      </c>
      <c r="B810" s="2" t="s">
        <v>1503</v>
      </c>
      <c r="C810" s="2">
        <v>59.515867004999997</v>
      </c>
      <c r="D810" s="2">
        <v>59.515867004999997</v>
      </c>
      <c r="E810" s="2">
        <v>0.84441310922369928</v>
      </c>
      <c r="F810" s="2">
        <v>9</v>
      </c>
      <c r="G810" s="3">
        <v>0.17613236764184922</v>
      </c>
    </row>
    <row r="811" spans="1:7" x14ac:dyDescent="0.25">
      <c r="A811" s="2">
        <v>2013</v>
      </c>
      <c r="B811" s="2" t="s">
        <v>1504</v>
      </c>
      <c r="C811" s="2">
        <v>59.515867004999997</v>
      </c>
      <c r="D811" s="2">
        <v>59.515867004999997</v>
      </c>
      <c r="E811" s="2">
        <v>1.0752106941992154</v>
      </c>
      <c r="F811" s="2">
        <v>4</v>
      </c>
      <c r="G811" s="3">
        <v>3.3522647352836987</v>
      </c>
    </row>
    <row r="812" spans="1:7" x14ac:dyDescent="0.25">
      <c r="A812" s="2">
        <v>2013</v>
      </c>
      <c r="B812" s="2" t="s">
        <v>1505</v>
      </c>
      <c r="C812" s="2">
        <v>89.273800507000004</v>
      </c>
      <c r="D812" s="2">
        <v>89.273800507000004</v>
      </c>
      <c r="E812" s="2">
        <v>0.27557782773109696</v>
      </c>
      <c r="F812" s="2">
        <v>3</v>
      </c>
      <c r="G812" s="3">
        <v>2</v>
      </c>
    </row>
    <row r="813" spans="1:7" x14ac:dyDescent="0.25">
      <c r="A813" s="2">
        <v>2013</v>
      </c>
      <c r="B813" s="2" t="s">
        <v>2038</v>
      </c>
      <c r="C813" s="2">
        <v>182.95178048</v>
      </c>
      <c r="D813" s="2">
        <v>182.95178048</v>
      </c>
      <c r="E813" s="2">
        <v>0.84441310922369939</v>
      </c>
      <c r="F813" s="2">
        <v>3</v>
      </c>
      <c r="G813" s="3">
        <v>1.258088340298923E-2</v>
      </c>
    </row>
    <row r="814" spans="1:7" x14ac:dyDescent="0.25">
      <c r="A814" s="2">
        <v>2013</v>
      </c>
      <c r="B814" s="2" t="s">
        <v>1506</v>
      </c>
      <c r="C814" s="2">
        <v>182.95178048</v>
      </c>
      <c r="D814" s="2">
        <v>182.95178048</v>
      </c>
      <c r="E814" s="2">
        <v>0.84441310922369928</v>
      </c>
      <c r="F814" s="2">
        <v>1</v>
      </c>
      <c r="G814" s="3">
        <v>0.56613975313451537</v>
      </c>
    </row>
    <row r="815" spans="1:7" x14ac:dyDescent="0.25">
      <c r="A815" s="2">
        <v>2013</v>
      </c>
      <c r="B815" s="2" t="s">
        <v>1507</v>
      </c>
      <c r="C815" s="2">
        <v>387.81851433000003</v>
      </c>
      <c r="D815" s="2">
        <v>387.81851433000003</v>
      </c>
      <c r="E815" s="2">
        <v>0.84441310922369939</v>
      </c>
      <c r="F815" s="2">
        <v>1</v>
      </c>
      <c r="G815" s="3">
        <v>1.258088340298923E-2</v>
      </c>
    </row>
    <row r="816" spans="1:7" x14ac:dyDescent="0.25">
      <c r="A816" s="2">
        <v>2013</v>
      </c>
      <c r="B816" s="2" t="s">
        <v>1508</v>
      </c>
      <c r="C816" s="2">
        <v>387.81851433000003</v>
      </c>
      <c r="D816" s="2">
        <v>387.81851433000003</v>
      </c>
      <c r="E816" s="2">
        <v>0.84441310922369939</v>
      </c>
      <c r="F816" s="2">
        <v>1</v>
      </c>
      <c r="G816" s="3">
        <v>1.258088340298923E-2</v>
      </c>
    </row>
    <row r="817" spans="1:7" x14ac:dyDescent="0.25">
      <c r="A817" s="2">
        <v>2013</v>
      </c>
      <c r="B817" s="2" t="s">
        <v>1509</v>
      </c>
      <c r="C817" s="2">
        <v>216.51978313000001</v>
      </c>
      <c r="D817" s="2">
        <v>216.51978313000001</v>
      </c>
      <c r="E817" s="2">
        <v>0.84441310922369939</v>
      </c>
      <c r="F817" s="2">
        <v>4</v>
      </c>
      <c r="G817" s="3">
        <v>6.2904417014946146E-2</v>
      </c>
    </row>
    <row r="818" spans="1:7" x14ac:dyDescent="0.25">
      <c r="A818" s="2">
        <v>2013</v>
      </c>
      <c r="B818" s="2" t="s">
        <v>1510</v>
      </c>
      <c r="C818" s="2">
        <v>296.81348696999999</v>
      </c>
      <c r="D818" s="2">
        <v>296.81348696999999</v>
      </c>
      <c r="E818" s="2">
        <v>1.4122308649051869</v>
      </c>
      <c r="F818" s="2">
        <v>8</v>
      </c>
      <c r="G818" s="3">
        <v>7.1688423890149471</v>
      </c>
    </row>
    <row r="819" spans="1:7" x14ac:dyDescent="0.25">
      <c r="A819" s="2">
        <v>2013</v>
      </c>
      <c r="B819" s="2" t="s">
        <v>1511</v>
      </c>
      <c r="C819" s="2">
        <v>1864.6462841</v>
      </c>
      <c r="D819" s="2">
        <v>1864.6462841</v>
      </c>
      <c r="E819" s="2">
        <v>0.84441310922369939</v>
      </c>
      <c r="F819" s="2">
        <v>1</v>
      </c>
      <c r="G819" s="3">
        <v>1.258088340298923E-2</v>
      </c>
    </row>
    <row r="820" spans="1:7" x14ac:dyDescent="0.25">
      <c r="A820" s="2">
        <v>2013</v>
      </c>
      <c r="B820" s="2" t="s">
        <v>2039</v>
      </c>
      <c r="C820" s="2">
        <v>2446.7782762000002</v>
      </c>
      <c r="D820" s="2">
        <v>2446.7782762000002</v>
      </c>
      <c r="E820" s="2">
        <v>0.84441310922369939</v>
      </c>
      <c r="F820" s="2">
        <v>4</v>
      </c>
      <c r="G820" s="3">
        <v>1.258088340298923E-2</v>
      </c>
    </row>
    <row r="821" spans="1:7" x14ac:dyDescent="0.25">
      <c r="A821" s="2">
        <v>2013</v>
      </c>
      <c r="B821" s="2" t="s">
        <v>2040</v>
      </c>
      <c r="C821" s="2">
        <v>660.36176046000003</v>
      </c>
      <c r="D821" s="2">
        <v>660.36176046000003</v>
      </c>
      <c r="E821" s="2">
        <v>0.84441310922369939</v>
      </c>
      <c r="F821" s="2">
        <v>2</v>
      </c>
      <c r="G821" s="3">
        <v>1.258088340298923E-2</v>
      </c>
    </row>
    <row r="822" spans="1:7" x14ac:dyDescent="0.25">
      <c r="A822" s="2">
        <v>2013</v>
      </c>
      <c r="B822" s="2" t="s">
        <v>1512</v>
      </c>
      <c r="C822" s="2">
        <v>374.49247885</v>
      </c>
      <c r="D822" s="2">
        <v>374.49247885</v>
      </c>
      <c r="E822" s="2">
        <v>0.84441310922369939</v>
      </c>
      <c r="F822" s="2">
        <v>9</v>
      </c>
      <c r="G822" s="3">
        <v>0.22645590125380613</v>
      </c>
    </row>
    <row r="823" spans="1:7" x14ac:dyDescent="0.25">
      <c r="A823" s="2">
        <v>2013</v>
      </c>
      <c r="B823" s="2" t="s">
        <v>1513</v>
      </c>
      <c r="C823" s="2">
        <v>253.97630111000001</v>
      </c>
      <c r="D823" s="2">
        <v>253.97630111000001</v>
      </c>
      <c r="E823" s="2">
        <v>0.84441310922369939</v>
      </c>
      <c r="F823" s="2">
        <v>2</v>
      </c>
      <c r="G823" s="3">
        <v>1.258088340298923E-2</v>
      </c>
    </row>
    <row r="824" spans="1:7" x14ac:dyDescent="0.25">
      <c r="A824" s="2">
        <v>2013</v>
      </c>
      <c r="B824" s="2" t="s">
        <v>1514</v>
      </c>
      <c r="C824" s="2">
        <v>253.97630111000001</v>
      </c>
      <c r="D824" s="2">
        <v>253.97630111000001</v>
      </c>
      <c r="E824" s="2">
        <v>1.1446960215678605</v>
      </c>
      <c r="F824" s="2">
        <v>9</v>
      </c>
      <c r="G824" s="3">
        <v>7.1132279506269027</v>
      </c>
    </row>
    <row r="825" spans="1:7" x14ac:dyDescent="0.25">
      <c r="A825" s="2">
        <v>2013</v>
      </c>
      <c r="B825" s="2" t="s">
        <v>1515</v>
      </c>
      <c r="C825" s="2">
        <v>253.97630111000001</v>
      </c>
      <c r="D825" s="2">
        <v>253.97630111000001</v>
      </c>
      <c r="E825" s="2">
        <v>0.84441310922369939</v>
      </c>
      <c r="F825" s="2">
        <v>4</v>
      </c>
      <c r="G825" s="3">
        <v>0.18871325104483844</v>
      </c>
    </row>
    <row r="826" spans="1:7" x14ac:dyDescent="0.25">
      <c r="A826" s="2">
        <v>2013</v>
      </c>
      <c r="B826" s="2" t="s">
        <v>1516</v>
      </c>
      <c r="C826" s="2">
        <v>109.84083084</v>
      </c>
      <c r="D826" s="2">
        <v>109.84083084</v>
      </c>
      <c r="E826" s="2">
        <v>0.84441310922369939</v>
      </c>
      <c r="F826" s="2">
        <v>1</v>
      </c>
      <c r="G826" s="3">
        <v>1.258088340298923E-2</v>
      </c>
    </row>
    <row r="827" spans="1:7" x14ac:dyDescent="0.25">
      <c r="A827" s="2">
        <v>2013</v>
      </c>
      <c r="B827" s="2" t="s">
        <v>1517</v>
      </c>
      <c r="C827" s="2">
        <v>109.84083084</v>
      </c>
      <c r="D827" s="2">
        <v>109.84083084</v>
      </c>
      <c r="E827" s="2">
        <v>0.84441310922369939</v>
      </c>
      <c r="F827" s="2">
        <v>4</v>
      </c>
      <c r="G827" s="3">
        <v>5.0323533611956919E-2</v>
      </c>
    </row>
    <row r="828" spans="1:7" x14ac:dyDescent="0.25">
      <c r="A828" s="2">
        <v>2013</v>
      </c>
      <c r="B828" s="2" t="s">
        <v>1518</v>
      </c>
      <c r="C828" s="2">
        <v>109.84083084</v>
      </c>
      <c r="D828" s="2">
        <v>109.84083084</v>
      </c>
      <c r="E828" s="2">
        <v>0.84441310922369939</v>
      </c>
      <c r="F828" s="2">
        <v>4</v>
      </c>
      <c r="G828" s="3">
        <v>0.11322795062690307</v>
      </c>
    </row>
    <row r="829" spans="1:7" x14ac:dyDescent="0.25">
      <c r="A829" s="2">
        <v>2013</v>
      </c>
      <c r="B829" s="2" t="s">
        <v>1519</v>
      </c>
      <c r="C829" s="2">
        <v>1459.9455974</v>
      </c>
      <c r="D829" s="2">
        <v>1459.9455974</v>
      </c>
      <c r="E829" s="2">
        <v>0.84441310922369939</v>
      </c>
      <c r="F829" s="2">
        <v>2</v>
      </c>
      <c r="G829" s="3">
        <v>1.258088340298923E-2</v>
      </c>
    </row>
    <row r="830" spans="1:7" x14ac:dyDescent="0.25">
      <c r="A830" s="2">
        <v>2013</v>
      </c>
      <c r="B830" s="2" t="s">
        <v>1536</v>
      </c>
      <c r="C830" s="2">
        <v>118.96521242999999</v>
      </c>
      <c r="D830" s="2">
        <v>118.96521242999999</v>
      </c>
      <c r="E830" s="2">
        <v>0.84441310922369939</v>
      </c>
      <c r="F830" s="2">
        <v>4</v>
      </c>
      <c r="G830" s="3">
        <v>0.22645590125380613</v>
      </c>
    </row>
    <row r="831" spans="1:7" x14ac:dyDescent="0.25">
      <c r="A831" s="2">
        <v>2013</v>
      </c>
      <c r="B831" s="2" t="s">
        <v>1537</v>
      </c>
      <c r="C831" s="2">
        <v>137.40482036</v>
      </c>
      <c r="D831" s="2">
        <v>137.40482036</v>
      </c>
      <c r="E831" s="2">
        <v>0.84441310922369939</v>
      </c>
      <c r="F831" s="2">
        <v>4</v>
      </c>
      <c r="G831" s="3">
        <v>0.12580883402989229</v>
      </c>
    </row>
    <row r="832" spans="1:7" x14ac:dyDescent="0.25">
      <c r="A832" s="2">
        <v>2013</v>
      </c>
      <c r="B832" s="2" t="s">
        <v>1538</v>
      </c>
      <c r="C832" s="2">
        <v>1266.7415820000001</v>
      </c>
      <c r="D832" s="2">
        <v>1266.7415820000001</v>
      </c>
      <c r="E832" s="2">
        <v>0.84441310922369917</v>
      </c>
      <c r="F832" s="2">
        <v>12</v>
      </c>
      <c r="G832" s="3">
        <v>0.61646328674647233</v>
      </c>
    </row>
    <row r="833" spans="1:7" x14ac:dyDescent="0.25">
      <c r="A833" s="2">
        <v>2013</v>
      </c>
      <c r="B833" s="2" t="s">
        <v>1539</v>
      </c>
      <c r="C833" s="2">
        <v>143.29733103000001</v>
      </c>
      <c r="D833" s="2">
        <v>143.29733103000001</v>
      </c>
      <c r="E833" s="2">
        <v>0.84441310922369939</v>
      </c>
      <c r="F833" s="2">
        <v>4</v>
      </c>
      <c r="G833" s="3">
        <v>0.12580883402989229</v>
      </c>
    </row>
    <row r="834" spans="1:7" x14ac:dyDescent="0.25">
      <c r="A834" s="2">
        <v>2013</v>
      </c>
      <c r="B834" s="2" t="s">
        <v>1540</v>
      </c>
      <c r="C834" s="2">
        <v>143.29733103000001</v>
      </c>
      <c r="D834" s="2">
        <v>143.29733103000001</v>
      </c>
      <c r="E834" s="2">
        <v>0.84441310922369939</v>
      </c>
      <c r="F834" s="2">
        <v>4</v>
      </c>
      <c r="G834" s="3">
        <v>5.0323533611956919E-2</v>
      </c>
    </row>
    <row r="835" spans="1:7" x14ac:dyDescent="0.25">
      <c r="A835" s="2">
        <v>2013</v>
      </c>
      <c r="B835" s="2" t="s">
        <v>1541</v>
      </c>
      <c r="C835" s="2">
        <v>1214.5962503000001</v>
      </c>
      <c r="D835" s="2">
        <v>1214.5962503000001</v>
      </c>
      <c r="E835" s="2">
        <v>0.84441310922369939</v>
      </c>
      <c r="F835" s="2">
        <v>4</v>
      </c>
      <c r="G835" s="3">
        <v>0.25161766805978458</v>
      </c>
    </row>
    <row r="836" spans="1:7" x14ac:dyDescent="0.25">
      <c r="A836" s="2">
        <v>2013</v>
      </c>
      <c r="B836" s="2" t="s">
        <v>1542</v>
      </c>
      <c r="C836" s="2">
        <v>866.44805062</v>
      </c>
      <c r="D836" s="2">
        <v>866.44805062</v>
      </c>
      <c r="E836" s="2">
        <v>0.84441310922369939</v>
      </c>
      <c r="F836" s="2">
        <v>2</v>
      </c>
      <c r="G836" s="3">
        <v>1.258088340298923E-2</v>
      </c>
    </row>
    <row r="837" spans="1:7" x14ac:dyDescent="0.25">
      <c r="A837" s="2">
        <v>2013</v>
      </c>
      <c r="B837" s="2" t="s">
        <v>1543</v>
      </c>
      <c r="C837" s="2">
        <v>866.44805062</v>
      </c>
      <c r="D837" s="2">
        <v>866.44805062</v>
      </c>
      <c r="E837" s="2">
        <v>0.84441310922369939</v>
      </c>
      <c r="F837" s="2">
        <v>1</v>
      </c>
      <c r="G837" s="3">
        <v>2.516176680597846E-2</v>
      </c>
    </row>
    <row r="838" spans="1:7" x14ac:dyDescent="0.25">
      <c r="A838" s="2">
        <v>2013</v>
      </c>
      <c r="B838" s="2" t="s">
        <v>1544</v>
      </c>
      <c r="C838" s="2">
        <v>866.44805062</v>
      </c>
      <c r="D838" s="2">
        <v>866.44805062</v>
      </c>
      <c r="E838" s="2">
        <v>0.84441310922369939</v>
      </c>
      <c r="F838" s="2">
        <v>2</v>
      </c>
      <c r="G838" s="3">
        <v>0.12580883402989229</v>
      </c>
    </row>
    <row r="839" spans="1:7" x14ac:dyDescent="0.25">
      <c r="A839" s="2">
        <v>2013</v>
      </c>
      <c r="B839" s="2" t="s">
        <v>1545</v>
      </c>
      <c r="C839" s="2">
        <v>866.44805062</v>
      </c>
      <c r="D839" s="2">
        <v>866.44805062</v>
      </c>
      <c r="E839" s="2">
        <v>0.84441310922369939</v>
      </c>
      <c r="F839" s="2">
        <v>1</v>
      </c>
      <c r="G839" s="3">
        <v>0.25161766805978458</v>
      </c>
    </row>
    <row r="840" spans="1:7" x14ac:dyDescent="0.25">
      <c r="A840" s="2">
        <v>2013</v>
      </c>
      <c r="B840" s="2" t="s">
        <v>1546</v>
      </c>
      <c r="C840" s="2">
        <v>866.44805062</v>
      </c>
      <c r="D840" s="2">
        <v>866.44805062</v>
      </c>
      <c r="E840" s="2">
        <v>0.84441310922369939</v>
      </c>
      <c r="F840" s="2">
        <v>6</v>
      </c>
      <c r="G840" s="3">
        <v>6.2904417014946146E-2</v>
      </c>
    </row>
    <row r="841" spans="1:7" x14ac:dyDescent="0.25">
      <c r="A841" s="2">
        <v>2013</v>
      </c>
      <c r="B841" s="2" t="s">
        <v>1547</v>
      </c>
      <c r="C841" s="2">
        <v>866.44805062</v>
      </c>
      <c r="D841" s="2">
        <v>866.44805062</v>
      </c>
      <c r="E841" s="2">
        <v>0.84441310922369939</v>
      </c>
      <c r="F841" s="2">
        <v>2</v>
      </c>
      <c r="G841" s="3">
        <v>2.516176680597846E-2</v>
      </c>
    </row>
    <row r="842" spans="1:7" x14ac:dyDescent="0.25">
      <c r="A842" s="2">
        <v>2013</v>
      </c>
      <c r="B842" s="2" t="s">
        <v>1548</v>
      </c>
      <c r="C842" s="2">
        <v>885.09151822000001</v>
      </c>
      <c r="D842" s="2">
        <v>885.09151822000001</v>
      </c>
      <c r="E842" s="2">
        <v>0.84441310922369939</v>
      </c>
      <c r="F842" s="2">
        <v>1</v>
      </c>
      <c r="G842" s="3">
        <v>1.258088340298923E-2</v>
      </c>
    </row>
    <row r="843" spans="1:7" x14ac:dyDescent="0.25">
      <c r="A843" s="2">
        <v>2013</v>
      </c>
      <c r="B843" s="2" t="s">
        <v>1549</v>
      </c>
      <c r="C843" s="2">
        <v>885.09151822000001</v>
      </c>
      <c r="D843" s="2">
        <v>885.09151822000001</v>
      </c>
      <c r="E843" s="2">
        <v>0.84441310922369928</v>
      </c>
      <c r="F843" s="2">
        <v>4</v>
      </c>
      <c r="G843" s="3">
        <v>8.8066183820924612E-2</v>
      </c>
    </row>
    <row r="844" spans="1:7" x14ac:dyDescent="0.25">
      <c r="A844" s="2">
        <v>2013</v>
      </c>
      <c r="B844" s="2" t="s">
        <v>1550</v>
      </c>
      <c r="C844" s="2">
        <v>1741.8234170999999</v>
      </c>
      <c r="D844" s="2">
        <v>1741.8234170999999</v>
      </c>
      <c r="E844" s="2">
        <v>0.84441310922369939</v>
      </c>
      <c r="F844" s="2">
        <v>1</v>
      </c>
      <c r="G844" s="3">
        <v>1.258088340298923E-2</v>
      </c>
    </row>
    <row r="845" spans="1:7" x14ac:dyDescent="0.25">
      <c r="A845" s="2">
        <v>2013</v>
      </c>
      <c r="B845" s="2" t="s">
        <v>1551</v>
      </c>
      <c r="C845" s="2">
        <v>363.75380317000003</v>
      </c>
      <c r="D845" s="2">
        <v>363.75380317000003</v>
      </c>
      <c r="E845" s="2">
        <v>0.84441310922369939</v>
      </c>
      <c r="F845" s="2">
        <v>1</v>
      </c>
      <c r="G845" s="3">
        <v>0.12580883402989229</v>
      </c>
    </row>
    <row r="846" spans="1:7" x14ac:dyDescent="0.25">
      <c r="A846" s="2">
        <v>2013</v>
      </c>
      <c r="B846" s="2" t="s">
        <v>2044</v>
      </c>
      <c r="C846" s="2">
        <v>363.75380317000003</v>
      </c>
      <c r="D846" s="2">
        <v>363.75380317000003</v>
      </c>
      <c r="E846" s="2">
        <v>0.84441310922369939</v>
      </c>
      <c r="F846" s="2">
        <v>2</v>
      </c>
      <c r="G846" s="3">
        <v>1.258088340298923E-2</v>
      </c>
    </row>
    <row r="847" spans="1:7" x14ac:dyDescent="0.25">
      <c r="A847" s="2">
        <v>2013</v>
      </c>
      <c r="B847" s="2" t="s">
        <v>1552</v>
      </c>
      <c r="C847" s="2">
        <v>207.59753724999999</v>
      </c>
      <c r="D847" s="2">
        <v>207.59753724999999</v>
      </c>
      <c r="E847" s="2">
        <v>0.84441310922369928</v>
      </c>
      <c r="F847" s="2">
        <v>4</v>
      </c>
      <c r="G847" s="3">
        <v>3.7742650208967693E-2</v>
      </c>
    </row>
    <row r="848" spans="1:7" x14ac:dyDescent="0.25">
      <c r="A848" s="2">
        <v>2013</v>
      </c>
      <c r="B848" s="2" t="s">
        <v>1553</v>
      </c>
      <c r="C848" s="2">
        <v>689.16155130000004</v>
      </c>
      <c r="D848" s="2">
        <v>689.16155130000004</v>
      </c>
      <c r="E848" s="2">
        <v>0.84441310922369939</v>
      </c>
      <c r="F848" s="2">
        <v>2</v>
      </c>
      <c r="G848" s="3">
        <v>0.37742650208967687</v>
      </c>
    </row>
    <row r="849" spans="1:7" x14ac:dyDescent="0.25">
      <c r="A849" s="2">
        <v>2013</v>
      </c>
      <c r="B849" s="2" t="s">
        <v>2045</v>
      </c>
      <c r="C849" s="2">
        <v>689.16155130000004</v>
      </c>
      <c r="D849" s="2">
        <v>689.16155130000004</v>
      </c>
      <c r="E849" s="2">
        <v>0.84441310922369939</v>
      </c>
      <c r="F849" s="2">
        <v>2</v>
      </c>
      <c r="G849" s="3">
        <v>1.258088340298923E-2</v>
      </c>
    </row>
    <row r="850" spans="1:7" x14ac:dyDescent="0.25">
      <c r="A850" s="2">
        <v>2013</v>
      </c>
      <c r="B850" s="2" t="s">
        <v>1554</v>
      </c>
      <c r="C850" s="2">
        <v>689.16155130000004</v>
      </c>
      <c r="D850" s="2">
        <v>689.16155130000004</v>
      </c>
      <c r="E850" s="2">
        <v>0.84441310922369939</v>
      </c>
      <c r="F850" s="2">
        <v>1</v>
      </c>
      <c r="G850" s="3">
        <v>6.2904417014946146E-2</v>
      </c>
    </row>
    <row r="851" spans="1:7" x14ac:dyDescent="0.25">
      <c r="A851" s="2">
        <v>2013</v>
      </c>
      <c r="B851" s="2" t="s">
        <v>1555</v>
      </c>
      <c r="C851" s="2">
        <v>187.81590177000001</v>
      </c>
      <c r="D851" s="2">
        <v>187.81590177000001</v>
      </c>
      <c r="E851" s="2">
        <v>0.84441310922369939</v>
      </c>
      <c r="F851" s="2">
        <v>4</v>
      </c>
      <c r="G851" s="3">
        <v>0.11322795062690307</v>
      </c>
    </row>
    <row r="852" spans="1:7" x14ac:dyDescent="0.25">
      <c r="A852" s="2">
        <v>2013</v>
      </c>
      <c r="B852" s="2" t="s">
        <v>1556</v>
      </c>
      <c r="C852" s="2">
        <v>187.81590177000001</v>
      </c>
      <c r="D852" s="2">
        <v>187.81590177000001</v>
      </c>
      <c r="E852" s="2">
        <v>0.84441310922369928</v>
      </c>
      <c r="F852" s="2">
        <v>2</v>
      </c>
      <c r="G852" s="3">
        <v>3.7742650208967693E-2</v>
      </c>
    </row>
    <row r="853" spans="1:7" x14ac:dyDescent="0.25">
      <c r="A853" s="2">
        <v>2013</v>
      </c>
      <c r="B853" s="2" t="s">
        <v>2046</v>
      </c>
      <c r="C853" s="2">
        <v>81.513757474000002</v>
      </c>
      <c r="D853" s="2">
        <v>81.513757474000002</v>
      </c>
      <c r="E853" s="2">
        <v>0.84441310922369939</v>
      </c>
      <c r="F853" s="2">
        <v>2</v>
      </c>
      <c r="G853" s="3">
        <v>1.258088340298923E-2</v>
      </c>
    </row>
    <row r="854" spans="1:7" x14ac:dyDescent="0.25">
      <c r="A854" s="2">
        <v>2013</v>
      </c>
      <c r="B854" s="2" t="s">
        <v>2047</v>
      </c>
      <c r="C854" s="2">
        <v>645.98320064999996</v>
      </c>
      <c r="D854" s="2">
        <v>645.98320064999996</v>
      </c>
      <c r="E854" s="2">
        <v>0.84441310922369939</v>
      </c>
      <c r="F854" s="2">
        <v>2</v>
      </c>
      <c r="G854" s="3">
        <v>1.258088340298923E-2</v>
      </c>
    </row>
    <row r="855" spans="1:7" x14ac:dyDescent="0.25">
      <c r="A855" s="2">
        <v>2013</v>
      </c>
      <c r="B855" s="2" t="s">
        <v>1557</v>
      </c>
      <c r="C855" s="2">
        <v>645.98320064999996</v>
      </c>
      <c r="D855" s="2">
        <v>645.98320064999996</v>
      </c>
      <c r="E855" s="2">
        <v>0.84441310922369939</v>
      </c>
      <c r="F855" s="2">
        <v>1</v>
      </c>
      <c r="G855" s="3">
        <v>2.516176680597846E-2</v>
      </c>
    </row>
    <row r="856" spans="1:7" x14ac:dyDescent="0.25">
      <c r="A856" s="2">
        <v>2013</v>
      </c>
      <c r="B856" s="2" t="s">
        <v>2048</v>
      </c>
      <c r="C856" s="2">
        <v>645.98320064999996</v>
      </c>
      <c r="D856" s="2">
        <v>645.98320064999996</v>
      </c>
      <c r="E856" s="2">
        <v>0.84441310922369939</v>
      </c>
      <c r="F856" s="2">
        <v>6</v>
      </c>
      <c r="G856" s="3">
        <v>0.10064706722391384</v>
      </c>
    </row>
    <row r="857" spans="1:7" x14ac:dyDescent="0.25">
      <c r="A857" s="2">
        <v>2013</v>
      </c>
      <c r="B857" s="2" t="s">
        <v>1558</v>
      </c>
      <c r="C857" s="2">
        <v>186.07976207999999</v>
      </c>
      <c r="D857" s="2">
        <v>186.07976207999999</v>
      </c>
      <c r="E857" s="2">
        <v>0.84441310922369928</v>
      </c>
      <c r="F857" s="2">
        <v>9</v>
      </c>
      <c r="G857" s="3">
        <v>0.13838971743288153</v>
      </c>
    </row>
    <row r="858" spans="1:7" x14ac:dyDescent="0.25">
      <c r="A858" s="2">
        <v>2013</v>
      </c>
      <c r="B858" s="2" t="s">
        <v>1559</v>
      </c>
      <c r="C858" s="2">
        <v>146.63839630000001</v>
      </c>
      <c r="D858" s="2">
        <v>146.63839630000001</v>
      </c>
      <c r="E858" s="2">
        <v>0.84441310922369928</v>
      </c>
      <c r="F858" s="2">
        <v>4</v>
      </c>
      <c r="G858" s="3">
        <v>3.7742650208967693E-2</v>
      </c>
    </row>
    <row r="859" spans="1:7" x14ac:dyDescent="0.25">
      <c r="A859" s="2">
        <v>2013</v>
      </c>
      <c r="B859" s="2" t="s">
        <v>2049</v>
      </c>
      <c r="C859" s="2">
        <v>1633.5055635000001</v>
      </c>
      <c r="D859" s="2">
        <v>1633.5055635000001</v>
      </c>
      <c r="E859" s="2">
        <v>0.84441310922369939</v>
      </c>
      <c r="F859" s="2">
        <v>6</v>
      </c>
      <c r="G859" s="3">
        <v>6.2904417014946146E-2</v>
      </c>
    </row>
    <row r="860" spans="1:7" x14ac:dyDescent="0.25">
      <c r="A860" s="2">
        <v>2013</v>
      </c>
      <c r="B860" s="2" t="s">
        <v>1560</v>
      </c>
      <c r="C860" s="2">
        <v>1113.7537933000001</v>
      </c>
      <c r="D860" s="2">
        <v>1113.7537933000001</v>
      </c>
      <c r="E860" s="2">
        <v>0.84441310922369939</v>
      </c>
      <c r="F860" s="2">
        <v>3</v>
      </c>
      <c r="G860" s="3">
        <v>2.516176680597846E-2</v>
      </c>
    </row>
    <row r="861" spans="1:7" x14ac:dyDescent="0.25">
      <c r="A861" s="2">
        <v>2013</v>
      </c>
      <c r="B861" s="2" t="s">
        <v>2050</v>
      </c>
      <c r="C861" s="2">
        <v>123.58128622</v>
      </c>
      <c r="D861" s="2">
        <v>123.58128622</v>
      </c>
      <c r="E861" s="2">
        <v>0.84441310922369939</v>
      </c>
      <c r="F861" s="2">
        <v>2</v>
      </c>
      <c r="G861" s="3">
        <v>1.258088340298923E-2</v>
      </c>
    </row>
    <row r="862" spans="1:7" x14ac:dyDescent="0.25">
      <c r="A862" s="2">
        <v>2013</v>
      </c>
      <c r="B862" s="2" t="s">
        <v>1561</v>
      </c>
      <c r="C862" s="2">
        <v>124.49887529999999</v>
      </c>
      <c r="D862" s="2">
        <v>124.49887529999999</v>
      </c>
      <c r="E862" s="2">
        <v>0.44092452436975516</v>
      </c>
      <c r="F862" s="2">
        <v>3</v>
      </c>
      <c r="G862" s="3">
        <v>2</v>
      </c>
    </row>
    <row r="863" spans="1:7" x14ac:dyDescent="0.25">
      <c r="A863" s="2">
        <v>2013</v>
      </c>
      <c r="B863" s="2" t="s">
        <v>1562</v>
      </c>
      <c r="C863" s="2">
        <v>124.49887529999999</v>
      </c>
      <c r="D863" s="2">
        <v>124.49887529999999</v>
      </c>
      <c r="E863" s="2">
        <v>0.9867095355857789</v>
      </c>
      <c r="F863" s="2">
        <v>2</v>
      </c>
      <c r="G863" s="3">
        <v>1.0377426502089677</v>
      </c>
    </row>
    <row r="864" spans="1:7" x14ac:dyDescent="0.25">
      <c r="A864" s="2">
        <v>2014</v>
      </c>
      <c r="B864" s="2" t="s">
        <v>28</v>
      </c>
      <c r="C864" s="2">
        <v>1150.5371402000001</v>
      </c>
      <c r="D864" s="2">
        <v>1150.5371402000001</v>
      </c>
      <c r="E864" s="2">
        <v>0.84441310922369939</v>
      </c>
      <c r="F864" s="2">
        <v>4</v>
      </c>
      <c r="G864" s="3">
        <v>5.0323533611956919E-2</v>
      </c>
    </row>
    <row r="865" spans="1:7" x14ac:dyDescent="0.25">
      <c r="A865" s="2">
        <v>2014</v>
      </c>
      <c r="B865" s="2" t="s">
        <v>29</v>
      </c>
      <c r="C865" s="2">
        <v>35.931039065999997</v>
      </c>
      <c r="D865" s="2">
        <v>35.931039065999997</v>
      </c>
      <c r="E865" s="2">
        <v>0.84441310922369939</v>
      </c>
      <c r="F865" s="2">
        <v>1</v>
      </c>
      <c r="G865" s="3">
        <v>5.0323533611956919E-2</v>
      </c>
    </row>
    <row r="866" spans="1:7" x14ac:dyDescent="0.25">
      <c r="A866" s="2">
        <v>2014</v>
      </c>
      <c r="B866" s="2" t="s">
        <v>30</v>
      </c>
      <c r="C866" s="2">
        <v>35.931039065999997</v>
      </c>
      <c r="D866" s="2">
        <v>35.931039065999997</v>
      </c>
      <c r="E866" s="2">
        <v>0.84441310922369939</v>
      </c>
      <c r="F866" s="2">
        <v>1</v>
      </c>
      <c r="G866" s="3">
        <v>1.258088340298923E-2</v>
      </c>
    </row>
    <row r="867" spans="1:7" x14ac:dyDescent="0.25">
      <c r="A867" s="2">
        <v>2014</v>
      </c>
      <c r="B867" s="2" t="s">
        <v>31</v>
      </c>
      <c r="C867" s="2">
        <v>35.931039065999997</v>
      </c>
      <c r="D867" s="2">
        <v>35.931039065999997</v>
      </c>
      <c r="E867" s="2">
        <v>0.84441310922369939</v>
      </c>
      <c r="F867" s="2">
        <v>1</v>
      </c>
      <c r="G867" s="3">
        <v>2.516176680597846E-2</v>
      </c>
    </row>
    <row r="868" spans="1:7" x14ac:dyDescent="0.25">
      <c r="A868" s="2">
        <v>2014</v>
      </c>
      <c r="B868" s="2" t="s">
        <v>32</v>
      </c>
      <c r="C868" s="2">
        <v>35.931039065999997</v>
      </c>
      <c r="D868" s="2">
        <v>35.931039065999997</v>
      </c>
      <c r="E868" s="2">
        <v>0.84441310922369928</v>
      </c>
      <c r="F868" s="2">
        <v>1</v>
      </c>
      <c r="G868" s="3">
        <v>3.7742650208967693E-2</v>
      </c>
    </row>
    <row r="869" spans="1:7" x14ac:dyDescent="0.25">
      <c r="A869" s="2">
        <v>2014</v>
      </c>
      <c r="B869" s="2" t="s">
        <v>33</v>
      </c>
      <c r="C869" s="2">
        <v>35.931039065999997</v>
      </c>
      <c r="D869" s="2">
        <v>35.931039065999997</v>
      </c>
      <c r="E869" s="2">
        <v>0.84441310922369928</v>
      </c>
      <c r="F869" s="2">
        <v>1</v>
      </c>
      <c r="G869" s="3">
        <v>2.3990362392873332E-2</v>
      </c>
    </row>
    <row r="870" spans="1:7" x14ac:dyDescent="0.25">
      <c r="A870" s="2">
        <v>2014</v>
      </c>
      <c r="B870" s="2" t="s">
        <v>34</v>
      </c>
      <c r="C870" s="2">
        <v>34.770475029000004</v>
      </c>
      <c r="D870" s="2">
        <v>34.770475029000004</v>
      </c>
      <c r="E870" s="2">
        <v>0.84441310922369939</v>
      </c>
      <c r="F870" s="2">
        <v>1</v>
      </c>
      <c r="G870" s="3">
        <v>5.0323533611956919E-2</v>
      </c>
    </row>
    <row r="871" spans="1:7" x14ac:dyDescent="0.25">
      <c r="A871" s="2">
        <v>2014</v>
      </c>
      <c r="B871" s="2" t="s">
        <v>35</v>
      </c>
      <c r="C871" s="2">
        <v>34.770475029000004</v>
      </c>
      <c r="D871" s="2">
        <v>34.770475029000004</v>
      </c>
      <c r="E871" s="2">
        <v>0.84441310922369939</v>
      </c>
      <c r="F871" s="2">
        <v>1</v>
      </c>
      <c r="G871" s="3">
        <v>1.258088340298923E-2</v>
      </c>
    </row>
    <row r="872" spans="1:7" x14ac:dyDescent="0.25">
      <c r="A872" s="2">
        <v>2014</v>
      </c>
      <c r="B872" s="2" t="s">
        <v>36</v>
      </c>
      <c r="C872" s="2">
        <v>34.770475029000004</v>
      </c>
      <c r="D872" s="2">
        <v>34.770475029000004</v>
      </c>
      <c r="E872" s="2">
        <v>0.84441310922369928</v>
      </c>
      <c r="F872" s="2">
        <v>1</v>
      </c>
      <c r="G872" s="3">
        <v>7.5485300417935386E-2</v>
      </c>
    </row>
    <row r="873" spans="1:7" x14ac:dyDescent="0.25">
      <c r="A873" s="2">
        <v>2014</v>
      </c>
      <c r="B873" s="2" t="s">
        <v>37</v>
      </c>
      <c r="C873" s="2">
        <v>66.541085727999999</v>
      </c>
      <c r="D873" s="2">
        <v>66.541085727999999</v>
      </c>
      <c r="E873" s="2">
        <v>0.84441310922369939</v>
      </c>
      <c r="F873" s="2">
        <v>1</v>
      </c>
      <c r="G873" s="3">
        <v>1.258088340298923E-2</v>
      </c>
    </row>
    <row r="874" spans="1:7" x14ac:dyDescent="0.25">
      <c r="A874" s="2">
        <v>2014</v>
      </c>
      <c r="B874" s="2" t="s">
        <v>38</v>
      </c>
      <c r="C874" s="2">
        <v>147.92094591</v>
      </c>
      <c r="D874" s="2">
        <v>147.92094591</v>
      </c>
      <c r="E874" s="2">
        <v>0.84441310922369939</v>
      </c>
      <c r="F874" s="2">
        <v>16</v>
      </c>
      <c r="G874" s="3">
        <v>0.50323533611956917</v>
      </c>
    </row>
    <row r="875" spans="1:7" x14ac:dyDescent="0.25">
      <c r="A875" s="2">
        <v>2014</v>
      </c>
      <c r="B875" s="2" t="s">
        <v>39</v>
      </c>
      <c r="C875" s="2">
        <v>52.610575402999999</v>
      </c>
      <c r="D875" s="2">
        <v>52.610575402999999</v>
      </c>
      <c r="E875" s="2">
        <v>0.84441310922369928</v>
      </c>
      <c r="F875" s="2">
        <v>4</v>
      </c>
      <c r="G875" s="3">
        <v>7.5485300417935386E-2</v>
      </c>
    </row>
    <row r="876" spans="1:7" x14ac:dyDescent="0.25">
      <c r="A876" s="2">
        <v>2014</v>
      </c>
      <c r="B876" s="2" t="s">
        <v>40</v>
      </c>
      <c r="C876" s="2">
        <v>196.80209004</v>
      </c>
      <c r="D876" s="2">
        <v>196.80209004</v>
      </c>
      <c r="E876" s="2">
        <v>0.84441310922369939</v>
      </c>
      <c r="F876" s="2">
        <v>1</v>
      </c>
      <c r="G876" s="3">
        <v>2.516176680597846E-2</v>
      </c>
    </row>
    <row r="877" spans="1:7" x14ac:dyDescent="0.25">
      <c r="A877" s="2">
        <v>2014</v>
      </c>
      <c r="B877" s="2" t="s">
        <v>41</v>
      </c>
      <c r="C877" s="2">
        <v>326.06108214</v>
      </c>
      <c r="D877" s="2">
        <v>326.06108214</v>
      </c>
      <c r="E877" s="2">
        <v>0.84441310922369928</v>
      </c>
      <c r="F877" s="2">
        <v>1</v>
      </c>
      <c r="G877" s="3">
        <v>0.15097060083587077</v>
      </c>
    </row>
    <row r="878" spans="1:7" x14ac:dyDescent="0.25">
      <c r="A878" s="2">
        <v>2014</v>
      </c>
      <c r="B878" s="2" t="s">
        <v>42</v>
      </c>
      <c r="C878" s="2">
        <v>326.06108214</v>
      </c>
      <c r="D878" s="2">
        <v>326.06108214</v>
      </c>
      <c r="E878" s="2">
        <v>0.84441310922369939</v>
      </c>
      <c r="F878" s="2">
        <v>1</v>
      </c>
      <c r="G878" s="3">
        <v>0.10064706722391384</v>
      </c>
    </row>
    <row r="879" spans="1:7" x14ac:dyDescent="0.25">
      <c r="A879" s="2">
        <v>2014</v>
      </c>
      <c r="B879" s="2" t="s">
        <v>43</v>
      </c>
      <c r="C879" s="2">
        <v>62.997337182000003</v>
      </c>
      <c r="D879" s="2">
        <v>62.997337182000003</v>
      </c>
      <c r="E879" s="2">
        <v>0.84441310922369939</v>
      </c>
      <c r="F879" s="2">
        <v>1</v>
      </c>
      <c r="G879" s="3">
        <v>1.258088340298923E-2</v>
      </c>
    </row>
    <row r="880" spans="1:7" x14ac:dyDescent="0.25">
      <c r="A880" s="2">
        <v>2014</v>
      </c>
      <c r="B880" s="2" t="s">
        <v>44</v>
      </c>
      <c r="C880" s="2">
        <v>416.24586999000002</v>
      </c>
      <c r="D880" s="2">
        <v>416.24586999000002</v>
      </c>
      <c r="E880" s="2">
        <v>0.84441310922369939</v>
      </c>
      <c r="F880" s="2">
        <v>1</v>
      </c>
      <c r="G880" s="3">
        <v>1.258088340298923E-2</v>
      </c>
    </row>
    <row r="881" spans="1:7" x14ac:dyDescent="0.25">
      <c r="A881" s="2">
        <v>2014</v>
      </c>
      <c r="B881" s="2" t="s">
        <v>45</v>
      </c>
      <c r="C881" s="2">
        <v>891.33244013000001</v>
      </c>
      <c r="D881" s="2">
        <v>891.33244013000001</v>
      </c>
      <c r="E881" s="2">
        <v>0.84441310922369928</v>
      </c>
      <c r="F881" s="2">
        <v>1</v>
      </c>
      <c r="G881" s="3">
        <v>7.5485300417935386E-2</v>
      </c>
    </row>
    <row r="882" spans="1:7" x14ac:dyDescent="0.25">
      <c r="A882" s="2">
        <v>2014</v>
      </c>
      <c r="B882" s="2" t="s">
        <v>46</v>
      </c>
      <c r="C882" s="2">
        <v>303.49399125999997</v>
      </c>
      <c r="D882" s="2">
        <v>303.49399125999997</v>
      </c>
      <c r="E882" s="2">
        <v>0.84441310922369939</v>
      </c>
      <c r="F882" s="2">
        <v>1</v>
      </c>
      <c r="G882" s="3">
        <v>1.258088340298923E-2</v>
      </c>
    </row>
    <row r="883" spans="1:7" x14ac:dyDescent="0.25">
      <c r="A883" s="2">
        <v>2014</v>
      </c>
      <c r="B883" s="2" t="s">
        <v>47</v>
      </c>
      <c r="C883" s="2">
        <v>303.49399125999997</v>
      </c>
      <c r="D883" s="2">
        <v>303.49399125999997</v>
      </c>
      <c r="E883" s="2">
        <v>0.84441310922369939</v>
      </c>
      <c r="F883" s="2">
        <v>1</v>
      </c>
      <c r="G883" s="3">
        <v>1.258088340298923E-2</v>
      </c>
    </row>
    <row r="884" spans="1:7" x14ac:dyDescent="0.25">
      <c r="A884" s="2">
        <v>2014</v>
      </c>
      <c r="B884" s="2" t="s">
        <v>48</v>
      </c>
      <c r="C884" s="2">
        <v>303.49399125999997</v>
      </c>
      <c r="D884" s="2">
        <v>303.49399125999997</v>
      </c>
      <c r="E884" s="2">
        <v>0.84441310922369939</v>
      </c>
      <c r="F884" s="2">
        <v>1</v>
      </c>
      <c r="G884" s="3">
        <v>1.258088340298923E-2</v>
      </c>
    </row>
    <row r="885" spans="1:7" x14ac:dyDescent="0.25">
      <c r="A885" s="2">
        <v>2014</v>
      </c>
      <c r="B885" s="2" t="s">
        <v>49</v>
      </c>
      <c r="C885" s="2">
        <v>303.49399125999997</v>
      </c>
      <c r="D885" s="2">
        <v>303.49399125999997</v>
      </c>
      <c r="E885" s="2">
        <v>0.84441310922369939</v>
      </c>
      <c r="F885" s="2">
        <v>1</v>
      </c>
      <c r="G885" s="3">
        <v>1.258088340298923E-2</v>
      </c>
    </row>
    <row r="886" spans="1:7" x14ac:dyDescent="0.25">
      <c r="A886" s="2">
        <v>2014</v>
      </c>
      <c r="B886" s="2" t="s">
        <v>50</v>
      </c>
      <c r="C886" s="2">
        <v>2367.9764252</v>
      </c>
      <c r="D886" s="2">
        <v>2367.9764252</v>
      </c>
      <c r="E886" s="2">
        <v>0.84441310922369928</v>
      </c>
      <c r="F886" s="2">
        <v>4</v>
      </c>
      <c r="G886" s="3">
        <v>7.5485300417935386E-2</v>
      </c>
    </row>
    <row r="887" spans="1:7" x14ac:dyDescent="0.25">
      <c r="A887" s="2">
        <v>2014</v>
      </c>
      <c r="B887" s="2" t="s">
        <v>51</v>
      </c>
      <c r="C887" s="2">
        <v>325.99850913</v>
      </c>
      <c r="D887" s="2">
        <v>325.99850913</v>
      </c>
      <c r="E887" s="2">
        <v>0.84441310922369939</v>
      </c>
      <c r="F887" s="2">
        <v>1</v>
      </c>
      <c r="G887" s="3">
        <v>2.516176680597846E-2</v>
      </c>
    </row>
    <row r="888" spans="1:7" x14ac:dyDescent="0.25">
      <c r="A888" s="2">
        <v>2014</v>
      </c>
      <c r="B888" s="2" t="s">
        <v>1844</v>
      </c>
      <c r="C888" s="2">
        <v>325.99850913</v>
      </c>
      <c r="D888" s="2">
        <v>325.99850913</v>
      </c>
      <c r="E888" s="2">
        <v>0.84441310922369928</v>
      </c>
      <c r="F888" s="2">
        <v>2</v>
      </c>
      <c r="G888" s="3">
        <v>7.5485300417935386E-2</v>
      </c>
    </row>
    <row r="889" spans="1:7" x14ac:dyDescent="0.25">
      <c r="A889" s="2">
        <v>2014</v>
      </c>
      <c r="B889" s="2" t="s">
        <v>1845</v>
      </c>
      <c r="C889" s="2">
        <v>772.98274234999997</v>
      </c>
      <c r="D889" s="2">
        <v>772.98274234999997</v>
      </c>
      <c r="E889" s="2">
        <v>0.84441310922369939</v>
      </c>
      <c r="F889" s="2">
        <v>2</v>
      </c>
      <c r="G889" s="3">
        <v>1.258088340298923E-2</v>
      </c>
    </row>
    <row r="890" spans="1:7" x14ac:dyDescent="0.25">
      <c r="A890" s="2">
        <v>2014</v>
      </c>
      <c r="B890" s="2" t="s">
        <v>52</v>
      </c>
      <c r="C890" s="2">
        <v>772.98274234999997</v>
      </c>
      <c r="D890" s="2">
        <v>772.98274234999997</v>
      </c>
      <c r="E890" s="2">
        <v>0.84441310922369939</v>
      </c>
      <c r="F890" s="2">
        <v>16</v>
      </c>
      <c r="G890" s="3">
        <v>0.40258826889565535</v>
      </c>
    </row>
    <row r="891" spans="1:7" x14ac:dyDescent="0.25">
      <c r="A891" s="2">
        <v>2014</v>
      </c>
      <c r="B891" s="2" t="s">
        <v>1847</v>
      </c>
      <c r="C891" s="2">
        <v>1515.7737715000001</v>
      </c>
      <c r="D891" s="2">
        <v>1515.7737715000001</v>
      </c>
      <c r="E891" s="2">
        <v>0.84441310922369939</v>
      </c>
      <c r="F891" s="2">
        <v>4</v>
      </c>
      <c r="G891" s="3">
        <v>1.258088340298923E-2</v>
      </c>
    </row>
    <row r="892" spans="1:7" x14ac:dyDescent="0.25">
      <c r="A892" s="2">
        <v>2014</v>
      </c>
      <c r="B892" s="2" t="s">
        <v>53</v>
      </c>
      <c r="C892" s="2">
        <v>212.57029374999999</v>
      </c>
      <c r="D892" s="2">
        <v>212.57029374999999</v>
      </c>
      <c r="E892" s="2">
        <v>0.84441310922369928</v>
      </c>
      <c r="F892" s="2">
        <v>1</v>
      </c>
      <c r="G892" s="3">
        <v>7.5485300417935386E-2</v>
      </c>
    </row>
    <row r="893" spans="1:7" x14ac:dyDescent="0.25">
      <c r="A893" s="2">
        <v>2014</v>
      </c>
      <c r="B893" s="2" t="s">
        <v>54</v>
      </c>
      <c r="C893" s="2">
        <v>338.51045608999999</v>
      </c>
      <c r="D893" s="2">
        <v>338.51045608999999</v>
      </c>
      <c r="E893" s="2">
        <v>0.84441310922369939</v>
      </c>
      <c r="F893" s="2">
        <v>2</v>
      </c>
      <c r="G893" s="3">
        <v>1.258088340298923E-2</v>
      </c>
    </row>
    <row r="894" spans="1:7" x14ac:dyDescent="0.25">
      <c r="A894" s="2">
        <v>2014</v>
      </c>
      <c r="B894" s="2" t="s">
        <v>55</v>
      </c>
      <c r="C894" s="2">
        <v>2096.0485647999999</v>
      </c>
      <c r="D894" s="2">
        <v>2096.0485647999999</v>
      </c>
      <c r="E894" s="2">
        <v>0.84441310922369939</v>
      </c>
      <c r="F894" s="2">
        <v>3</v>
      </c>
      <c r="G894" s="3">
        <v>1.258088340298923E-2</v>
      </c>
    </row>
    <row r="895" spans="1:7" x14ac:dyDescent="0.25">
      <c r="A895" s="2">
        <v>2014</v>
      </c>
      <c r="B895" s="2" t="s">
        <v>56</v>
      </c>
      <c r="C895" s="2">
        <v>2096.0485647999999</v>
      </c>
      <c r="D895" s="2">
        <v>2096.0485647999999</v>
      </c>
      <c r="E895" s="2">
        <v>1.4517194576929049</v>
      </c>
      <c r="F895" s="2">
        <v>1</v>
      </c>
      <c r="G895" s="3">
        <v>2.0754853004179354</v>
      </c>
    </row>
    <row r="896" spans="1:7" x14ac:dyDescent="0.25">
      <c r="A896" s="2">
        <v>2014</v>
      </c>
      <c r="B896" s="2" t="s">
        <v>57</v>
      </c>
      <c r="C896" s="2">
        <v>2367.9764252</v>
      </c>
      <c r="D896" s="2">
        <v>2367.9764252</v>
      </c>
      <c r="E896" s="2">
        <v>0.84441310922369939</v>
      </c>
      <c r="F896" s="2">
        <v>2</v>
      </c>
      <c r="G896" s="3">
        <v>0.12580883402989229</v>
      </c>
    </row>
    <row r="897" spans="1:7" x14ac:dyDescent="0.25">
      <c r="A897" s="2">
        <v>2014</v>
      </c>
      <c r="B897" s="2" t="s">
        <v>58</v>
      </c>
      <c r="C897" s="2">
        <v>1276.9146905</v>
      </c>
      <c r="D897" s="2">
        <v>1276.9146905</v>
      </c>
      <c r="E897" s="2">
        <v>0.84441310922369939</v>
      </c>
      <c r="F897" s="2">
        <v>4</v>
      </c>
      <c r="G897" s="3">
        <v>0.10064706722391384</v>
      </c>
    </row>
    <row r="898" spans="1:7" x14ac:dyDescent="0.25">
      <c r="A898" s="2">
        <v>2014</v>
      </c>
      <c r="B898" s="2" t="s">
        <v>59</v>
      </c>
      <c r="C898" s="2">
        <v>924.57993606000002</v>
      </c>
      <c r="D898" s="2">
        <v>924.57993606000002</v>
      </c>
      <c r="E898" s="2">
        <v>0.84441310922369939</v>
      </c>
      <c r="F898" s="2">
        <v>1</v>
      </c>
      <c r="G898" s="3">
        <v>5.0323533611956919E-2</v>
      </c>
    </row>
    <row r="899" spans="1:7" x14ac:dyDescent="0.25">
      <c r="A899" s="2">
        <v>2014</v>
      </c>
      <c r="B899" s="2" t="s">
        <v>60</v>
      </c>
      <c r="C899" s="2">
        <v>225.75524082000001</v>
      </c>
      <c r="D899" s="2">
        <v>225.75524082000001</v>
      </c>
      <c r="E899" s="2">
        <v>2.1877226017491833</v>
      </c>
      <c r="F899" s="2">
        <v>1</v>
      </c>
      <c r="G899" s="3">
        <v>1.0125808834029892</v>
      </c>
    </row>
    <row r="900" spans="1:7" x14ac:dyDescent="0.25">
      <c r="A900" s="2">
        <v>2014</v>
      </c>
      <c r="B900" s="2" t="s">
        <v>61</v>
      </c>
      <c r="C900" s="2">
        <v>185.06542981000001</v>
      </c>
      <c r="D900" s="2">
        <v>185.06542981000001</v>
      </c>
      <c r="E900" s="2">
        <v>1.2125424420168269</v>
      </c>
      <c r="F900" s="2">
        <v>1</v>
      </c>
      <c r="G900" s="3">
        <v>1</v>
      </c>
    </row>
    <row r="901" spans="1:7" x14ac:dyDescent="0.25">
      <c r="A901" s="2">
        <v>2014</v>
      </c>
      <c r="B901" s="2" t="s">
        <v>62</v>
      </c>
      <c r="C901" s="2">
        <v>1366.6000822999999</v>
      </c>
      <c r="D901" s="2">
        <v>1366.6000822999999</v>
      </c>
      <c r="E901" s="2">
        <v>0.84441310922369939</v>
      </c>
      <c r="F901" s="2">
        <v>2</v>
      </c>
      <c r="G901" s="3">
        <v>5.0323533611956919E-2</v>
      </c>
    </row>
    <row r="902" spans="1:7" x14ac:dyDescent="0.25">
      <c r="A902" s="2">
        <v>2014</v>
      </c>
      <c r="B902" s="2" t="s">
        <v>63</v>
      </c>
      <c r="C902" s="2">
        <v>1715.2982870000001</v>
      </c>
      <c r="D902" s="2">
        <v>1715.2982870000001</v>
      </c>
      <c r="E902" s="2">
        <v>0.84441310922369939</v>
      </c>
      <c r="F902" s="2">
        <v>4</v>
      </c>
      <c r="G902" s="3">
        <v>2.516176680597846E-2</v>
      </c>
    </row>
    <row r="903" spans="1:7" x14ac:dyDescent="0.25">
      <c r="A903" s="2">
        <v>2014</v>
      </c>
      <c r="B903" s="2" t="s">
        <v>64</v>
      </c>
      <c r="C903" s="2">
        <v>193.69554615999999</v>
      </c>
      <c r="D903" s="2">
        <v>193.69554615999999</v>
      </c>
      <c r="E903" s="2">
        <v>0.84441310922369928</v>
      </c>
      <c r="F903" s="2">
        <v>2</v>
      </c>
      <c r="G903" s="3">
        <v>3.7742650208967693E-2</v>
      </c>
    </row>
    <row r="904" spans="1:7" x14ac:dyDescent="0.25">
      <c r="A904" s="2">
        <v>2014</v>
      </c>
      <c r="B904" s="2" t="s">
        <v>1852</v>
      </c>
      <c r="C904" s="2">
        <v>309.71534421000001</v>
      </c>
      <c r="D904" s="2">
        <v>309.71534421000001</v>
      </c>
      <c r="E904" s="2">
        <v>0.84441310922369939</v>
      </c>
      <c r="F904" s="2">
        <v>4</v>
      </c>
      <c r="G904" s="3">
        <v>1.258088340298923E-2</v>
      </c>
    </row>
    <row r="905" spans="1:7" x14ac:dyDescent="0.25">
      <c r="A905" s="2">
        <v>2014</v>
      </c>
      <c r="B905" s="2" t="s">
        <v>65</v>
      </c>
      <c r="C905" s="2">
        <v>117.55655054</v>
      </c>
      <c r="D905" s="2">
        <v>117.55655054</v>
      </c>
      <c r="E905" s="2">
        <v>0.84441310922369939</v>
      </c>
      <c r="F905" s="2">
        <v>1</v>
      </c>
      <c r="G905" s="3">
        <v>1.258088340298923E-2</v>
      </c>
    </row>
    <row r="906" spans="1:7" x14ac:dyDescent="0.25">
      <c r="A906" s="2">
        <v>2014</v>
      </c>
      <c r="B906" s="2" t="s">
        <v>66</v>
      </c>
      <c r="C906" s="2">
        <v>484.69375330000003</v>
      </c>
      <c r="D906" s="2">
        <v>484.69375330000003</v>
      </c>
      <c r="E906" s="2">
        <v>0.84441310922369939</v>
      </c>
      <c r="F906" s="2">
        <v>3</v>
      </c>
      <c r="G906" s="3">
        <v>5.0323533611956919E-2</v>
      </c>
    </row>
    <row r="907" spans="1:7" x14ac:dyDescent="0.25">
      <c r="A907" s="2">
        <v>2014</v>
      </c>
      <c r="B907" s="2" t="s">
        <v>67</v>
      </c>
      <c r="C907" s="2">
        <v>484.69375330000003</v>
      </c>
      <c r="D907" s="2">
        <v>484.69375330000003</v>
      </c>
      <c r="E907" s="2">
        <v>0.84441310922369928</v>
      </c>
      <c r="F907" s="2">
        <v>4</v>
      </c>
      <c r="G907" s="3">
        <v>3.7742650208967693E-2</v>
      </c>
    </row>
    <row r="908" spans="1:7" x14ac:dyDescent="0.25">
      <c r="A908" s="2">
        <v>2014</v>
      </c>
      <c r="B908" s="2" t="s">
        <v>68</v>
      </c>
      <c r="C908" s="2">
        <v>115.06520206</v>
      </c>
      <c r="D908" s="2">
        <v>115.06520206</v>
      </c>
      <c r="E908" s="2">
        <v>0.84441310922369939</v>
      </c>
      <c r="F908" s="2">
        <v>8</v>
      </c>
      <c r="G908" s="3">
        <v>2.516176680597846E-2</v>
      </c>
    </row>
    <row r="909" spans="1:7" x14ac:dyDescent="0.25">
      <c r="A909" s="2">
        <v>2014</v>
      </c>
      <c r="B909" s="2" t="s">
        <v>69</v>
      </c>
      <c r="C909" s="2">
        <v>105.71783857</v>
      </c>
      <c r="D909" s="2">
        <v>105.71783857</v>
      </c>
      <c r="E909" s="2">
        <v>0.84441310922369928</v>
      </c>
      <c r="F909" s="2">
        <v>2</v>
      </c>
      <c r="G909" s="3">
        <v>0.15097060083587077</v>
      </c>
    </row>
    <row r="910" spans="1:7" x14ac:dyDescent="0.25">
      <c r="A910" s="2">
        <v>2014</v>
      </c>
      <c r="B910" s="2" t="s">
        <v>70</v>
      </c>
      <c r="C910" s="2">
        <v>105.71783857</v>
      </c>
      <c r="D910" s="2">
        <v>105.71783857</v>
      </c>
      <c r="E910" s="2">
        <v>0.84441310922369939</v>
      </c>
      <c r="F910" s="2">
        <v>4</v>
      </c>
      <c r="G910" s="3">
        <v>0.18871325104483844</v>
      </c>
    </row>
    <row r="911" spans="1:7" x14ac:dyDescent="0.25">
      <c r="A911" s="2">
        <v>2014</v>
      </c>
      <c r="B911" s="2" t="s">
        <v>1854</v>
      </c>
      <c r="C911" s="2">
        <v>105.71783857</v>
      </c>
      <c r="D911" s="2">
        <v>105.71783857</v>
      </c>
      <c r="E911" s="2">
        <v>0.84441310922369939</v>
      </c>
      <c r="F911" s="2">
        <v>2</v>
      </c>
      <c r="G911" s="3">
        <v>2.516176680597846E-2</v>
      </c>
    </row>
    <row r="912" spans="1:7" x14ac:dyDescent="0.25">
      <c r="A912" s="2">
        <v>2014</v>
      </c>
      <c r="B912" s="2" t="s">
        <v>71</v>
      </c>
      <c r="C912" s="2">
        <v>105.71783856999998</v>
      </c>
      <c r="D912" s="2">
        <v>105.71783856999998</v>
      </c>
      <c r="E912" s="2">
        <v>0.84441310922369928</v>
      </c>
      <c r="F912" s="2">
        <v>9</v>
      </c>
      <c r="G912" s="3">
        <v>8.8066183820924612E-2</v>
      </c>
    </row>
    <row r="913" spans="1:7" x14ac:dyDescent="0.25">
      <c r="A913" s="2">
        <v>2014</v>
      </c>
      <c r="B913" s="2" t="s">
        <v>72</v>
      </c>
      <c r="C913" s="2">
        <v>105.71783857</v>
      </c>
      <c r="D913" s="2">
        <v>105.71783857</v>
      </c>
      <c r="E913" s="2">
        <v>0.84441310922369928</v>
      </c>
      <c r="F913" s="2">
        <v>4</v>
      </c>
      <c r="G913" s="3">
        <v>7.5485300417935386E-2</v>
      </c>
    </row>
    <row r="914" spans="1:7" x14ac:dyDescent="0.25">
      <c r="A914" s="2">
        <v>2014</v>
      </c>
      <c r="B914" s="2" t="s">
        <v>73</v>
      </c>
      <c r="C914" s="2">
        <v>262.44363236999999</v>
      </c>
      <c r="D914" s="2">
        <v>262.44363236999999</v>
      </c>
      <c r="E914" s="2">
        <v>0.84441310922369928</v>
      </c>
      <c r="F914" s="2">
        <v>4</v>
      </c>
      <c r="G914" s="3">
        <v>0.30194120167174154</v>
      </c>
    </row>
    <row r="915" spans="1:7" x14ac:dyDescent="0.25">
      <c r="A915" s="2">
        <v>2014</v>
      </c>
      <c r="B915" s="2" t="s">
        <v>1855</v>
      </c>
      <c r="C915" s="2">
        <v>376.90194298</v>
      </c>
      <c r="D915" s="2">
        <v>376.90194298</v>
      </c>
      <c r="E915" s="2">
        <v>0.84441310922369939</v>
      </c>
      <c r="F915" s="2">
        <v>3</v>
      </c>
      <c r="G915" s="3">
        <v>1.258088340298923E-2</v>
      </c>
    </row>
    <row r="916" spans="1:7" x14ac:dyDescent="0.25">
      <c r="A916" s="2">
        <v>2014</v>
      </c>
      <c r="B916" s="2" t="s">
        <v>74</v>
      </c>
      <c r="C916" s="2">
        <v>262.44363236999999</v>
      </c>
      <c r="D916" s="2">
        <v>262.44363236999999</v>
      </c>
      <c r="E916" s="2">
        <v>0.84441310922369939</v>
      </c>
      <c r="F916" s="2">
        <v>1</v>
      </c>
      <c r="G916" s="3">
        <v>1.258088340298923E-2</v>
      </c>
    </row>
    <row r="917" spans="1:7" x14ac:dyDescent="0.25">
      <c r="A917" s="2">
        <v>2014</v>
      </c>
      <c r="B917" s="2" t="s">
        <v>1856</v>
      </c>
      <c r="C917" s="2">
        <v>262.44363236999999</v>
      </c>
      <c r="D917" s="2">
        <v>262.44363236999999</v>
      </c>
      <c r="E917" s="2">
        <v>0.84441310922369939</v>
      </c>
      <c r="F917" s="2">
        <v>6</v>
      </c>
      <c r="G917" s="3">
        <v>0.10064706722391384</v>
      </c>
    </row>
    <row r="918" spans="1:7" x14ac:dyDescent="0.25">
      <c r="A918" s="2">
        <v>2014</v>
      </c>
      <c r="B918" s="2" t="s">
        <v>75</v>
      </c>
      <c r="C918" s="2">
        <v>262.44363236999999</v>
      </c>
      <c r="D918" s="2">
        <v>262.44363236999999</v>
      </c>
      <c r="E918" s="2">
        <v>0.84441310922369928</v>
      </c>
      <c r="F918" s="2">
        <v>9</v>
      </c>
      <c r="G918" s="3">
        <v>0.17613236764184922</v>
      </c>
    </row>
    <row r="919" spans="1:7" x14ac:dyDescent="0.25">
      <c r="A919" s="2">
        <v>2014</v>
      </c>
      <c r="B919" s="2" t="s">
        <v>76</v>
      </c>
      <c r="C919" s="2">
        <v>262.44363236999999</v>
      </c>
      <c r="D919" s="2">
        <v>262.44363236999999</v>
      </c>
      <c r="E919" s="2">
        <v>0.84441310922369928</v>
      </c>
      <c r="F919" s="2">
        <v>4</v>
      </c>
      <c r="G919" s="3">
        <v>7.5485300417935386E-2</v>
      </c>
    </row>
    <row r="920" spans="1:7" x14ac:dyDescent="0.25">
      <c r="A920" s="2">
        <v>2014</v>
      </c>
      <c r="B920" s="2" t="s">
        <v>77</v>
      </c>
      <c r="C920" s="2">
        <v>262.44363236999999</v>
      </c>
      <c r="D920" s="2">
        <v>262.44363236999999</v>
      </c>
      <c r="E920" s="2">
        <v>0.84441310922369928</v>
      </c>
      <c r="F920" s="2">
        <v>2</v>
      </c>
      <c r="G920" s="3">
        <v>0.15097060083587077</v>
      </c>
    </row>
    <row r="921" spans="1:7" x14ac:dyDescent="0.25">
      <c r="A921" s="2">
        <v>2014</v>
      </c>
      <c r="B921" s="2" t="s">
        <v>78</v>
      </c>
      <c r="C921" s="2">
        <v>262.44363236999999</v>
      </c>
      <c r="D921" s="2">
        <v>262.44363236999999</v>
      </c>
      <c r="E921" s="2">
        <v>0.84441310922369939</v>
      </c>
      <c r="F921" s="2">
        <v>2</v>
      </c>
      <c r="G921" s="3">
        <v>2.516176680597846E-2</v>
      </c>
    </row>
    <row r="922" spans="1:7" x14ac:dyDescent="0.25">
      <c r="A922" s="2">
        <v>2014</v>
      </c>
      <c r="B922" s="2" t="s">
        <v>79</v>
      </c>
      <c r="C922" s="2">
        <v>262.44363236999999</v>
      </c>
      <c r="D922" s="2">
        <v>262.44363236999999</v>
      </c>
      <c r="E922" s="2">
        <v>0.84441310922369939</v>
      </c>
      <c r="F922" s="2">
        <v>2</v>
      </c>
      <c r="G922" s="3">
        <v>2.516176680597846E-2</v>
      </c>
    </row>
    <row r="923" spans="1:7" x14ac:dyDescent="0.25">
      <c r="A923" s="2">
        <v>2014</v>
      </c>
      <c r="B923" s="2" t="s">
        <v>80</v>
      </c>
      <c r="C923" s="2">
        <v>262.44363236999999</v>
      </c>
      <c r="D923" s="2">
        <v>262.44363236999999</v>
      </c>
      <c r="E923" s="2">
        <v>0.84441310922369939</v>
      </c>
      <c r="F923" s="2">
        <v>4</v>
      </c>
      <c r="G923" s="3">
        <v>0.18871325104483844</v>
      </c>
    </row>
    <row r="924" spans="1:7" x14ac:dyDescent="0.25">
      <c r="A924" s="2">
        <v>2014</v>
      </c>
      <c r="B924" s="2" t="s">
        <v>81</v>
      </c>
      <c r="C924" s="2">
        <v>262.44363236999999</v>
      </c>
      <c r="D924" s="2">
        <v>262.44363236999999</v>
      </c>
      <c r="E924" s="2">
        <v>0.84441310922369939</v>
      </c>
      <c r="F924" s="2">
        <v>4</v>
      </c>
      <c r="G924" s="3">
        <v>5.0323533611956919E-2</v>
      </c>
    </row>
    <row r="925" spans="1:7" x14ac:dyDescent="0.25">
      <c r="A925" s="2">
        <v>2014</v>
      </c>
      <c r="B925" s="2" t="s">
        <v>82</v>
      </c>
      <c r="C925" s="2">
        <v>262.44363236999999</v>
      </c>
      <c r="D925" s="2">
        <v>262.44363236999999</v>
      </c>
      <c r="E925" s="2">
        <v>0.84441310922369939</v>
      </c>
      <c r="F925" s="2">
        <v>4</v>
      </c>
      <c r="G925" s="3">
        <v>0.20129413444782768</v>
      </c>
    </row>
    <row r="926" spans="1:7" x14ac:dyDescent="0.25">
      <c r="A926" s="2">
        <v>2014</v>
      </c>
      <c r="B926" s="2" t="s">
        <v>83</v>
      </c>
      <c r="C926" s="2">
        <v>491.36025358000001</v>
      </c>
      <c r="D926" s="2">
        <v>491.36025358000001</v>
      </c>
      <c r="E926" s="2">
        <v>0.84441310922369928</v>
      </c>
      <c r="F926" s="2">
        <v>2</v>
      </c>
      <c r="G926" s="3">
        <v>0.15097060083587077</v>
      </c>
    </row>
    <row r="927" spans="1:7" x14ac:dyDescent="0.25">
      <c r="A927" s="2">
        <v>2014</v>
      </c>
      <c r="B927" s="2" t="s">
        <v>84</v>
      </c>
      <c r="C927" s="2">
        <v>205.42146636000001</v>
      </c>
      <c r="D927" s="2">
        <v>205.42146636000001</v>
      </c>
      <c r="E927" s="2">
        <v>0.84441310922369939</v>
      </c>
      <c r="F927" s="2">
        <v>4</v>
      </c>
      <c r="G927" s="3">
        <v>0.25161766805978458</v>
      </c>
    </row>
    <row r="928" spans="1:7" x14ac:dyDescent="0.25">
      <c r="A928" s="2">
        <v>2014</v>
      </c>
      <c r="B928" s="2" t="s">
        <v>1857</v>
      </c>
      <c r="C928" s="2">
        <v>205.42146636000001</v>
      </c>
      <c r="D928" s="2">
        <v>205.42146636000001</v>
      </c>
      <c r="E928" s="2">
        <v>0.84441310922369928</v>
      </c>
      <c r="F928" s="2">
        <v>6</v>
      </c>
      <c r="G928" s="3">
        <v>3.7742650208967693E-2</v>
      </c>
    </row>
    <row r="929" spans="1:7" x14ac:dyDescent="0.25">
      <c r="A929" s="2">
        <v>2014</v>
      </c>
      <c r="B929" s="2" t="s">
        <v>85</v>
      </c>
      <c r="C929" s="2">
        <v>92.379626310000006</v>
      </c>
      <c r="D929" s="2">
        <v>92.379626310000006</v>
      </c>
      <c r="E929" s="2">
        <v>0.84441310922369928</v>
      </c>
      <c r="F929" s="2">
        <v>4</v>
      </c>
      <c r="G929" s="3">
        <v>3.7742650208967693E-2</v>
      </c>
    </row>
    <row r="930" spans="1:7" x14ac:dyDescent="0.25">
      <c r="A930" s="2">
        <v>2014</v>
      </c>
      <c r="B930" s="2" t="s">
        <v>86</v>
      </c>
      <c r="C930" s="2">
        <v>178.78244884</v>
      </c>
      <c r="D930" s="2">
        <v>178.78244884</v>
      </c>
      <c r="E930" s="2">
        <v>0.84441310922369939</v>
      </c>
      <c r="F930" s="2">
        <v>4</v>
      </c>
      <c r="G930" s="3">
        <v>0.10064706722391384</v>
      </c>
    </row>
    <row r="931" spans="1:7" x14ac:dyDescent="0.25">
      <c r="A931" s="2">
        <v>2014</v>
      </c>
      <c r="B931" s="2" t="s">
        <v>1858</v>
      </c>
      <c r="C931" s="2">
        <v>178.78244884</v>
      </c>
      <c r="D931" s="2">
        <v>178.78244884</v>
      </c>
      <c r="E931" s="2">
        <v>0.84441310922369939</v>
      </c>
      <c r="F931" s="2">
        <v>3</v>
      </c>
      <c r="G931" s="3">
        <v>1.258088340298923E-2</v>
      </c>
    </row>
    <row r="932" spans="1:7" x14ac:dyDescent="0.25">
      <c r="A932" s="2">
        <v>2014</v>
      </c>
      <c r="B932" s="2" t="s">
        <v>87</v>
      </c>
      <c r="C932" s="2">
        <v>233.51349725</v>
      </c>
      <c r="D932" s="2">
        <v>233.51349725</v>
      </c>
      <c r="E932" s="2">
        <v>0.84441310922369928</v>
      </c>
      <c r="F932" s="2">
        <v>2</v>
      </c>
      <c r="G932" s="3">
        <v>7.5485300417935386E-2</v>
      </c>
    </row>
    <row r="933" spans="1:7" x14ac:dyDescent="0.25">
      <c r="A933" s="2">
        <v>2014</v>
      </c>
      <c r="B933" s="2" t="s">
        <v>88</v>
      </c>
      <c r="C933" s="2">
        <v>233.51349725</v>
      </c>
      <c r="D933" s="2">
        <v>233.51349725</v>
      </c>
      <c r="E933" s="2">
        <v>0.84441310922369939</v>
      </c>
      <c r="F933" s="2">
        <v>4</v>
      </c>
      <c r="G933" s="3">
        <v>0.10064706722391384</v>
      </c>
    </row>
    <row r="934" spans="1:7" x14ac:dyDescent="0.25">
      <c r="A934" s="2">
        <v>2014</v>
      </c>
      <c r="B934" s="2" t="s">
        <v>173</v>
      </c>
      <c r="C934" s="2">
        <v>198.84976330999999</v>
      </c>
      <c r="D934" s="2">
        <v>198.84976330999999</v>
      </c>
      <c r="E934" s="2">
        <v>0.84441310922369939</v>
      </c>
      <c r="F934" s="2">
        <v>1</v>
      </c>
      <c r="G934" s="3">
        <v>1.258088340298923E-2</v>
      </c>
    </row>
    <row r="935" spans="1:7" x14ac:dyDescent="0.25">
      <c r="A935" s="2">
        <v>2014</v>
      </c>
      <c r="B935" s="2" t="s">
        <v>174</v>
      </c>
      <c r="C935" s="2">
        <v>198.84976330999999</v>
      </c>
      <c r="D935" s="2">
        <v>198.84976330999999</v>
      </c>
      <c r="E935" s="2">
        <v>0.84441310922369939</v>
      </c>
      <c r="F935" s="2">
        <v>1</v>
      </c>
      <c r="G935" s="3">
        <v>1.258088340298923E-2</v>
      </c>
    </row>
    <row r="936" spans="1:7" x14ac:dyDescent="0.25">
      <c r="A936" s="2">
        <v>2014</v>
      </c>
      <c r="B936" s="2" t="s">
        <v>175</v>
      </c>
      <c r="C936" s="2">
        <v>198.84976330999999</v>
      </c>
      <c r="D936" s="2">
        <v>198.84976330999999</v>
      </c>
      <c r="E936" s="2">
        <v>0.84441310922369928</v>
      </c>
      <c r="F936" s="2">
        <v>1</v>
      </c>
      <c r="G936" s="3">
        <v>3.7742650208967693E-2</v>
      </c>
    </row>
    <row r="937" spans="1:7" x14ac:dyDescent="0.25">
      <c r="A937" s="2">
        <v>2014</v>
      </c>
      <c r="B937" s="2" t="s">
        <v>176</v>
      </c>
      <c r="C937" s="2">
        <v>272.88841721</v>
      </c>
      <c r="D937" s="2">
        <v>272.88841721</v>
      </c>
      <c r="E937" s="2">
        <v>0.84441310922369928</v>
      </c>
      <c r="F937" s="2">
        <v>2</v>
      </c>
      <c r="G937" s="3">
        <v>3.7742650208967693E-2</v>
      </c>
    </row>
    <row r="938" spans="1:7" x14ac:dyDescent="0.25">
      <c r="A938" s="2">
        <v>2014</v>
      </c>
      <c r="B938" s="2" t="s">
        <v>1875</v>
      </c>
      <c r="C938" s="2">
        <v>272.88841721</v>
      </c>
      <c r="D938" s="2">
        <v>272.88841721</v>
      </c>
      <c r="E938" s="2">
        <v>0.84441310922369917</v>
      </c>
      <c r="F938" s="2">
        <v>4</v>
      </c>
      <c r="G938" s="3">
        <v>0.31452208507473078</v>
      </c>
    </row>
    <row r="939" spans="1:7" x14ac:dyDescent="0.25">
      <c r="A939" s="2">
        <v>2014</v>
      </c>
      <c r="B939" s="2" t="s">
        <v>177</v>
      </c>
      <c r="C939" s="2">
        <v>272.88841721</v>
      </c>
      <c r="D939" s="2">
        <v>272.88841721</v>
      </c>
      <c r="E939" s="2">
        <v>0.84441310922369928</v>
      </c>
      <c r="F939" s="2">
        <v>8</v>
      </c>
      <c r="G939" s="3">
        <v>7.5485300417935386E-2</v>
      </c>
    </row>
    <row r="940" spans="1:7" x14ac:dyDescent="0.25">
      <c r="A940" s="2">
        <v>2014</v>
      </c>
      <c r="B940" s="2" t="s">
        <v>178</v>
      </c>
      <c r="C940" s="2">
        <v>272.88841721</v>
      </c>
      <c r="D940" s="2">
        <v>272.88841721</v>
      </c>
      <c r="E940" s="2">
        <v>1.3406439758501354</v>
      </c>
      <c r="F940" s="2">
        <v>8</v>
      </c>
      <c r="G940" s="3">
        <v>5.7548530041793535</v>
      </c>
    </row>
    <row r="941" spans="1:7" x14ac:dyDescent="0.25">
      <c r="A941" s="2">
        <v>2014</v>
      </c>
      <c r="B941" s="2" t="s">
        <v>1876</v>
      </c>
      <c r="C941" s="2">
        <v>147.16208913</v>
      </c>
      <c r="D941" s="2">
        <v>147.16208913</v>
      </c>
      <c r="E941" s="2">
        <v>0.84441310922369928</v>
      </c>
      <c r="F941" s="2">
        <v>2</v>
      </c>
      <c r="G941" s="3">
        <v>3.7742650208967693E-2</v>
      </c>
    </row>
    <row r="942" spans="1:7" x14ac:dyDescent="0.25">
      <c r="A942" s="2">
        <v>2014</v>
      </c>
      <c r="B942" s="2" t="s">
        <v>179</v>
      </c>
      <c r="C942" s="2">
        <v>140.73855965000001</v>
      </c>
      <c r="D942" s="2">
        <v>140.73855965000001</v>
      </c>
      <c r="E942" s="2">
        <v>0.84441310922369928</v>
      </c>
      <c r="F942" s="2">
        <v>1</v>
      </c>
      <c r="G942" s="3">
        <v>3.7742650208967693E-2</v>
      </c>
    </row>
    <row r="943" spans="1:7" x14ac:dyDescent="0.25">
      <c r="A943" s="2">
        <v>2014</v>
      </c>
      <c r="B943" s="2" t="s">
        <v>180</v>
      </c>
      <c r="C943" s="2">
        <v>140.73855965000001</v>
      </c>
      <c r="D943" s="2">
        <v>140.73855965000001</v>
      </c>
      <c r="E943" s="2">
        <v>0.84441310922369939</v>
      </c>
      <c r="F943" s="2">
        <v>1</v>
      </c>
      <c r="G943" s="3">
        <v>1.258088340298923E-2</v>
      </c>
    </row>
    <row r="944" spans="1:7" x14ac:dyDescent="0.25">
      <c r="A944" s="2">
        <v>2014</v>
      </c>
      <c r="B944" s="2" t="s">
        <v>181</v>
      </c>
      <c r="C944" s="2">
        <v>264.04579935999999</v>
      </c>
      <c r="D944" s="2">
        <v>264.04579935999999</v>
      </c>
      <c r="E944" s="2">
        <v>0.84441310922369939</v>
      </c>
      <c r="F944" s="2">
        <v>2</v>
      </c>
      <c r="G944" s="3">
        <v>2.516176680597846E-2</v>
      </c>
    </row>
    <row r="945" spans="1:7" x14ac:dyDescent="0.25">
      <c r="A945" s="2">
        <v>2014</v>
      </c>
      <c r="B945" s="2" t="s">
        <v>1877</v>
      </c>
      <c r="C945" s="2">
        <v>142.74078019999999</v>
      </c>
      <c r="D945" s="2">
        <v>142.74078019999999</v>
      </c>
      <c r="E945" s="2">
        <v>0.84441310922369939</v>
      </c>
      <c r="F945" s="2">
        <v>6</v>
      </c>
      <c r="G945" s="3">
        <v>5.0323533611956919E-2</v>
      </c>
    </row>
    <row r="946" spans="1:7" x14ac:dyDescent="0.25">
      <c r="A946" s="2">
        <v>2014</v>
      </c>
      <c r="B946" s="2" t="s">
        <v>1878</v>
      </c>
      <c r="C946" s="2">
        <v>419.07204791999999</v>
      </c>
      <c r="D946" s="2">
        <v>419.07204791999999</v>
      </c>
      <c r="E946" s="2">
        <v>0.84441310922369939</v>
      </c>
      <c r="F946" s="2">
        <v>2</v>
      </c>
      <c r="G946" s="3">
        <v>1.258088340298923E-2</v>
      </c>
    </row>
    <row r="947" spans="1:7" x14ac:dyDescent="0.25">
      <c r="A947" s="2">
        <v>2014</v>
      </c>
      <c r="B947" s="2" t="s">
        <v>182</v>
      </c>
      <c r="C947" s="2">
        <v>816.70833477999997</v>
      </c>
      <c r="D947" s="2">
        <v>816.70833477999997</v>
      </c>
      <c r="E947" s="2">
        <v>2.2556708557396079</v>
      </c>
      <c r="F947" s="2">
        <v>2</v>
      </c>
      <c r="G947" s="3">
        <v>6.2516176680597848</v>
      </c>
    </row>
    <row r="948" spans="1:7" x14ac:dyDescent="0.25">
      <c r="A948" s="2">
        <v>2014</v>
      </c>
      <c r="B948" s="2" t="s">
        <v>183</v>
      </c>
      <c r="C948" s="2">
        <v>617.89019135000001</v>
      </c>
      <c r="D948" s="2">
        <v>617.89019135000001</v>
      </c>
      <c r="E948" s="2">
        <v>0.84441310922369939</v>
      </c>
      <c r="F948" s="2">
        <v>6</v>
      </c>
      <c r="G948" s="3">
        <v>0.25161766805978458</v>
      </c>
    </row>
    <row r="949" spans="1:7" x14ac:dyDescent="0.25">
      <c r="A949" s="2">
        <v>2014</v>
      </c>
      <c r="B949" s="2" t="s">
        <v>184</v>
      </c>
      <c r="C949" s="2">
        <v>1192.9088606</v>
      </c>
      <c r="D949" s="2">
        <v>1192.9088606</v>
      </c>
      <c r="E949" s="2">
        <v>0.84441310922369939</v>
      </c>
      <c r="F949" s="2">
        <v>3</v>
      </c>
      <c r="G949" s="3">
        <v>0.37742650208967687</v>
      </c>
    </row>
    <row r="950" spans="1:7" x14ac:dyDescent="0.25">
      <c r="A950" s="2">
        <v>2014</v>
      </c>
      <c r="B950" s="2" t="s">
        <v>1879</v>
      </c>
      <c r="C950" s="2">
        <v>183.18085271000001</v>
      </c>
      <c r="D950" s="2">
        <v>183.18085271000001</v>
      </c>
      <c r="E950" s="2">
        <v>0.84441310922369939</v>
      </c>
      <c r="F950" s="2">
        <v>4</v>
      </c>
      <c r="G950" s="3">
        <v>1.258088340298923E-2</v>
      </c>
    </row>
    <row r="951" spans="1:7" x14ac:dyDescent="0.25">
      <c r="A951" s="2">
        <v>2014</v>
      </c>
      <c r="B951" s="2" t="s">
        <v>1880</v>
      </c>
      <c r="C951" s="2">
        <v>142.74457978999999</v>
      </c>
      <c r="D951" s="2">
        <v>142.74457978999999</v>
      </c>
      <c r="E951" s="2">
        <v>0.84441310922369928</v>
      </c>
      <c r="F951" s="2">
        <v>8</v>
      </c>
      <c r="G951" s="3">
        <v>7.5485300417935386E-2</v>
      </c>
    </row>
    <row r="952" spans="1:7" x14ac:dyDescent="0.25">
      <c r="A952" s="2">
        <v>2014</v>
      </c>
      <c r="B952" s="2" t="s">
        <v>185</v>
      </c>
      <c r="C952" s="2">
        <v>264.05339853999999</v>
      </c>
      <c r="D952" s="2">
        <v>264.05339853999999</v>
      </c>
      <c r="E952" s="2">
        <v>0.84441310922369939</v>
      </c>
      <c r="F952" s="2">
        <v>8</v>
      </c>
      <c r="G952" s="3">
        <v>0.23903678465679537</v>
      </c>
    </row>
    <row r="953" spans="1:7" x14ac:dyDescent="0.25">
      <c r="A953" s="2">
        <v>2014</v>
      </c>
      <c r="B953" s="2" t="s">
        <v>186</v>
      </c>
      <c r="C953" s="2">
        <v>213.12174791000001</v>
      </c>
      <c r="D953" s="2">
        <v>213.12174791000001</v>
      </c>
      <c r="E953" s="2">
        <v>0.84441310922369928</v>
      </c>
      <c r="F953" s="2">
        <v>1</v>
      </c>
      <c r="G953" s="3">
        <v>7.5485300417935386E-2</v>
      </c>
    </row>
    <row r="954" spans="1:7" x14ac:dyDescent="0.25">
      <c r="A954" s="2">
        <v>2014</v>
      </c>
      <c r="B954" s="2" t="s">
        <v>187</v>
      </c>
      <c r="C954" s="2">
        <v>891.33244013000001</v>
      </c>
      <c r="D954" s="2">
        <v>891.33244013000001</v>
      </c>
      <c r="E954" s="2">
        <v>0.84441310922369939</v>
      </c>
      <c r="F954" s="2">
        <v>8</v>
      </c>
      <c r="G954" s="3">
        <v>2.516176680597846E-2</v>
      </c>
    </row>
    <row r="955" spans="1:7" x14ac:dyDescent="0.25">
      <c r="A955" s="2">
        <v>2014</v>
      </c>
      <c r="B955" s="2" t="s">
        <v>188</v>
      </c>
      <c r="C955" s="2">
        <v>37.912822167000002</v>
      </c>
      <c r="D955" s="2">
        <v>37.912822167000002</v>
      </c>
      <c r="E955" s="2">
        <v>1.0767573694491992</v>
      </c>
      <c r="F955" s="2">
        <v>6</v>
      </c>
      <c r="G955" s="3">
        <v>5.0754853004179354</v>
      </c>
    </row>
    <row r="956" spans="1:7" x14ac:dyDescent="0.25">
      <c r="A956" s="2">
        <v>2014</v>
      </c>
      <c r="B956" s="2" t="s">
        <v>189</v>
      </c>
      <c r="C956" s="2">
        <v>324.63630325000003</v>
      </c>
      <c r="D956" s="2">
        <v>324.63630325000003</v>
      </c>
      <c r="E956" s="2">
        <v>0.84441310922369939</v>
      </c>
      <c r="F956" s="2">
        <v>2</v>
      </c>
      <c r="G956" s="3">
        <v>2.516176680597846E-2</v>
      </c>
    </row>
    <row r="957" spans="1:7" x14ac:dyDescent="0.25">
      <c r="A957" s="2">
        <v>2014</v>
      </c>
      <c r="B957" s="2" t="s">
        <v>190</v>
      </c>
      <c r="C957" s="2">
        <v>324.63630325000003</v>
      </c>
      <c r="D957" s="2">
        <v>324.63630325000003</v>
      </c>
      <c r="E957" s="2">
        <v>0.84441310922369939</v>
      </c>
      <c r="F957" s="2">
        <v>1</v>
      </c>
      <c r="G957" s="3">
        <v>0.12580883402989229</v>
      </c>
    </row>
    <row r="958" spans="1:7" x14ac:dyDescent="0.25">
      <c r="A958" s="2">
        <v>2014</v>
      </c>
      <c r="B958" s="2" t="s">
        <v>191</v>
      </c>
      <c r="C958" s="2">
        <v>324.63630325000003</v>
      </c>
      <c r="D958" s="2">
        <v>324.63630325000003</v>
      </c>
      <c r="E958" s="2">
        <v>0.84441310922369939</v>
      </c>
      <c r="F958" s="2">
        <v>4</v>
      </c>
      <c r="G958" s="3">
        <v>5.0323533611956919E-2</v>
      </c>
    </row>
    <row r="959" spans="1:7" x14ac:dyDescent="0.25">
      <c r="A959" s="2">
        <v>2014</v>
      </c>
      <c r="B959" s="2" t="s">
        <v>192</v>
      </c>
      <c r="C959" s="2">
        <v>324.63630325000003</v>
      </c>
      <c r="D959" s="2">
        <v>324.63630325000003</v>
      </c>
      <c r="E959" s="2">
        <v>0.84441310922369928</v>
      </c>
      <c r="F959" s="2">
        <v>1</v>
      </c>
      <c r="G959" s="3">
        <v>7.5485300417935386E-2</v>
      </c>
    </row>
    <row r="960" spans="1:7" x14ac:dyDescent="0.25">
      <c r="A960" s="2">
        <v>2014</v>
      </c>
      <c r="B960" s="2" t="s">
        <v>1881</v>
      </c>
      <c r="C960" s="2">
        <v>324.63630325000003</v>
      </c>
      <c r="D960" s="2">
        <v>324.63630325000003</v>
      </c>
      <c r="E960" s="2">
        <v>0.84441310922369939</v>
      </c>
      <c r="F960" s="2">
        <v>4</v>
      </c>
      <c r="G960" s="3">
        <v>0.12580883402989229</v>
      </c>
    </row>
    <row r="961" spans="1:7" x14ac:dyDescent="0.25">
      <c r="A961" s="2">
        <v>2014</v>
      </c>
      <c r="B961" s="2" t="s">
        <v>193</v>
      </c>
      <c r="C961" s="2">
        <v>562.64247508999995</v>
      </c>
      <c r="D961" s="2">
        <v>562.64247508999995</v>
      </c>
      <c r="E961" s="2">
        <v>0.84441310922369939</v>
      </c>
      <c r="F961" s="2">
        <v>2</v>
      </c>
      <c r="G961" s="3">
        <v>2.516176680597846E-2</v>
      </c>
    </row>
    <row r="962" spans="1:7" x14ac:dyDescent="0.25">
      <c r="A962" s="2">
        <v>2014</v>
      </c>
      <c r="B962" s="2" t="s">
        <v>269</v>
      </c>
      <c r="C962" s="2">
        <v>259.24884455</v>
      </c>
      <c r="D962" s="2">
        <v>259.24884455</v>
      </c>
      <c r="E962" s="2">
        <v>0.84441310922369939</v>
      </c>
      <c r="F962" s="2">
        <v>3</v>
      </c>
      <c r="G962" s="3">
        <v>2.516176680597846E-2</v>
      </c>
    </row>
    <row r="963" spans="1:7" x14ac:dyDescent="0.25">
      <c r="A963" s="2">
        <v>2014</v>
      </c>
      <c r="B963" s="2" t="s">
        <v>270</v>
      </c>
      <c r="C963" s="2">
        <v>569.66593771999999</v>
      </c>
      <c r="D963" s="2">
        <v>569.66593771999999</v>
      </c>
      <c r="E963" s="2">
        <v>0.84441310922369939</v>
      </c>
      <c r="F963" s="2">
        <v>2</v>
      </c>
      <c r="G963" s="3">
        <v>0.12580883402989229</v>
      </c>
    </row>
    <row r="964" spans="1:7" x14ac:dyDescent="0.25">
      <c r="A964" s="2">
        <v>2014</v>
      </c>
      <c r="B964" s="2" t="s">
        <v>271</v>
      </c>
      <c r="C964" s="2">
        <v>327.77582138999998</v>
      </c>
      <c r="D964" s="2">
        <v>327.77582138999998</v>
      </c>
      <c r="E964" s="2">
        <v>0.84441310922369928</v>
      </c>
      <c r="F964" s="2">
        <v>3</v>
      </c>
      <c r="G964" s="3">
        <v>3.7742650208967693E-2</v>
      </c>
    </row>
    <row r="965" spans="1:7" x14ac:dyDescent="0.25">
      <c r="A965" s="2">
        <v>2014</v>
      </c>
      <c r="B965" s="2" t="s">
        <v>272</v>
      </c>
      <c r="C965" s="2">
        <v>123.5491145</v>
      </c>
      <c r="D965" s="2">
        <v>123.5491145</v>
      </c>
      <c r="E965" s="2">
        <v>0.84441310922369939</v>
      </c>
      <c r="F965" s="2">
        <v>4</v>
      </c>
      <c r="G965" s="3">
        <v>0.37742650208967687</v>
      </c>
    </row>
    <row r="966" spans="1:7" x14ac:dyDescent="0.25">
      <c r="A966" s="2">
        <v>2014</v>
      </c>
      <c r="B966" s="2" t="s">
        <v>273</v>
      </c>
      <c r="C966" s="2">
        <v>327.77582138999998</v>
      </c>
      <c r="D966" s="2">
        <v>327.77582138999998</v>
      </c>
      <c r="E966" s="2">
        <v>0.84441310922369939</v>
      </c>
      <c r="F966" s="2">
        <v>3</v>
      </c>
      <c r="G966" s="3">
        <v>0.12580883402989229</v>
      </c>
    </row>
    <row r="967" spans="1:7" x14ac:dyDescent="0.25">
      <c r="A967" s="2">
        <v>2014</v>
      </c>
      <c r="B967" s="2" t="s">
        <v>274</v>
      </c>
      <c r="C967" s="2">
        <v>225.66246794</v>
      </c>
      <c r="D967" s="2">
        <v>225.66246794</v>
      </c>
      <c r="E967" s="2">
        <v>0.84441310922369939</v>
      </c>
      <c r="F967" s="2">
        <v>2</v>
      </c>
      <c r="G967" s="3">
        <v>0.12580883402989229</v>
      </c>
    </row>
    <row r="968" spans="1:7" x14ac:dyDescent="0.25">
      <c r="A968" s="2">
        <v>2014</v>
      </c>
      <c r="B968" s="2" t="s">
        <v>275</v>
      </c>
      <c r="C968" s="2">
        <v>225.66246794</v>
      </c>
      <c r="D968" s="2">
        <v>225.66246794</v>
      </c>
      <c r="E968" s="2">
        <v>0.84441310922369928</v>
      </c>
      <c r="F968" s="2">
        <v>2</v>
      </c>
      <c r="G968" s="3">
        <v>3.7742650208967693E-2</v>
      </c>
    </row>
    <row r="969" spans="1:7" x14ac:dyDescent="0.25">
      <c r="A969" s="2">
        <v>2014</v>
      </c>
      <c r="B969" s="2" t="s">
        <v>276</v>
      </c>
      <c r="C969" s="2">
        <v>123.5491145</v>
      </c>
      <c r="D969" s="2">
        <v>123.5491145</v>
      </c>
      <c r="E969" s="2">
        <v>2.0056827732794535</v>
      </c>
      <c r="F969" s="2">
        <v>1</v>
      </c>
      <c r="G969" s="3">
        <v>2</v>
      </c>
    </row>
    <row r="970" spans="1:7" x14ac:dyDescent="0.25">
      <c r="A970" s="2">
        <v>2014</v>
      </c>
      <c r="B970" s="2" t="s">
        <v>277</v>
      </c>
      <c r="C970" s="2">
        <v>111.58399754</v>
      </c>
      <c r="D970" s="2">
        <v>111.58399754</v>
      </c>
      <c r="E970" s="2">
        <v>0.84441310922369928</v>
      </c>
      <c r="F970" s="2">
        <v>1</v>
      </c>
      <c r="G970" s="3">
        <v>2.3990362392873332E-2</v>
      </c>
    </row>
    <row r="971" spans="1:7" x14ac:dyDescent="0.25">
      <c r="A971" s="2">
        <v>2014</v>
      </c>
      <c r="B971" s="2" t="s">
        <v>278</v>
      </c>
      <c r="C971" s="2">
        <v>117.36841708</v>
      </c>
      <c r="D971" s="2">
        <v>117.36841708</v>
      </c>
      <c r="E971" s="2">
        <v>0.84441310922369939</v>
      </c>
      <c r="F971" s="2">
        <v>1</v>
      </c>
      <c r="G971" s="3">
        <v>1.258088340298923E-2</v>
      </c>
    </row>
    <row r="972" spans="1:7" x14ac:dyDescent="0.25">
      <c r="A972" s="2">
        <v>2014</v>
      </c>
      <c r="B972" s="2" t="s">
        <v>279</v>
      </c>
      <c r="C972" s="2">
        <v>117.36841708</v>
      </c>
      <c r="D972" s="2">
        <v>117.36841708</v>
      </c>
      <c r="E972" s="2">
        <v>0.84441310922369939</v>
      </c>
      <c r="F972" s="2">
        <v>1</v>
      </c>
      <c r="G972" s="3">
        <v>0.10064706722391384</v>
      </c>
    </row>
    <row r="973" spans="1:7" x14ac:dyDescent="0.25">
      <c r="A973" s="2">
        <v>2014</v>
      </c>
      <c r="B973" s="2" t="s">
        <v>280</v>
      </c>
      <c r="C973" s="2">
        <v>117.36841708</v>
      </c>
      <c r="D973" s="2">
        <v>117.36841708</v>
      </c>
      <c r="E973" s="2">
        <v>0.84441310922369939</v>
      </c>
      <c r="F973" s="2">
        <v>1</v>
      </c>
      <c r="G973" s="3">
        <v>2.516176680597846E-2</v>
      </c>
    </row>
    <row r="974" spans="1:7" x14ac:dyDescent="0.25">
      <c r="A974" s="2">
        <v>2014</v>
      </c>
      <c r="B974" s="2" t="s">
        <v>281</v>
      </c>
      <c r="C974" s="2">
        <v>117.36841708</v>
      </c>
      <c r="D974" s="2">
        <v>117.36841708</v>
      </c>
      <c r="E974" s="2">
        <v>0.84441310922369939</v>
      </c>
      <c r="F974" s="2">
        <v>1</v>
      </c>
      <c r="G974" s="3">
        <v>1.258088340298923E-2</v>
      </c>
    </row>
    <row r="975" spans="1:7" x14ac:dyDescent="0.25">
      <c r="A975" s="2">
        <v>2014</v>
      </c>
      <c r="B975" s="2" t="s">
        <v>282</v>
      </c>
      <c r="C975" s="2">
        <v>117.36841708</v>
      </c>
      <c r="D975" s="2">
        <v>117.36841708</v>
      </c>
      <c r="E975" s="2">
        <v>0.84441310922369939</v>
      </c>
      <c r="F975" s="2">
        <v>1</v>
      </c>
      <c r="G975" s="3">
        <v>2.516176680597846E-2</v>
      </c>
    </row>
    <row r="976" spans="1:7" x14ac:dyDescent="0.25">
      <c r="A976" s="2">
        <v>2014</v>
      </c>
      <c r="B976" s="2" t="s">
        <v>1887</v>
      </c>
      <c r="C976" s="2">
        <v>404.86439244000002</v>
      </c>
      <c r="D976" s="2">
        <v>404.86439244000002</v>
      </c>
      <c r="E976" s="2">
        <v>0.84441310922369939</v>
      </c>
      <c r="F976" s="2">
        <v>3</v>
      </c>
      <c r="G976" s="3">
        <v>1.258088340298923E-2</v>
      </c>
    </row>
    <row r="977" spans="1:7" x14ac:dyDescent="0.25">
      <c r="A977" s="2">
        <v>2014</v>
      </c>
      <c r="B977" s="2" t="s">
        <v>283</v>
      </c>
      <c r="C977" s="2">
        <v>81.872436094999998</v>
      </c>
      <c r="D977" s="2">
        <v>81.872436094999998</v>
      </c>
      <c r="E977" s="2">
        <v>0.84441310922369939</v>
      </c>
      <c r="F977" s="2">
        <v>1</v>
      </c>
      <c r="G977" s="3">
        <v>1.258088340298923E-2</v>
      </c>
    </row>
    <row r="978" spans="1:7" x14ac:dyDescent="0.25">
      <c r="A978" s="2">
        <v>2014</v>
      </c>
      <c r="B978" s="2" t="s">
        <v>284</v>
      </c>
      <c r="C978" s="2">
        <v>81.872436094999998</v>
      </c>
      <c r="D978" s="2">
        <v>81.872436094999998</v>
      </c>
      <c r="E978" s="2">
        <v>0.84441310922369939</v>
      </c>
      <c r="F978" s="2">
        <v>1</v>
      </c>
      <c r="G978" s="3">
        <v>1.258088340298923E-2</v>
      </c>
    </row>
    <row r="979" spans="1:7" x14ac:dyDescent="0.25">
      <c r="A979" s="2">
        <v>2014</v>
      </c>
      <c r="B979" s="2" t="s">
        <v>285</v>
      </c>
      <c r="C979" s="2">
        <v>81.872436094999998</v>
      </c>
      <c r="D979" s="2">
        <v>81.872436094999998</v>
      </c>
      <c r="E979" s="2">
        <v>0.84441310922369939</v>
      </c>
      <c r="F979" s="2">
        <v>1</v>
      </c>
      <c r="G979" s="3">
        <v>2.516176680597846E-2</v>
      </c>
    </row>
    <row r="980" spans="1:7" x14ac:dyDescent="0.25">
      <c r="A980" s="2">
        <v>2014</v>
      </c>
      <c r="B980" s="2" t="s">
        <v>286</v>
      </c>
      <c r="C980" s="2">
        <v>81.872436094999998</v>
      </c>
      <c r="D980" s="2">
        <v>81.872436094999998</v>
      </c>
      <c r="E980" s="2">
        <v>0.84441310922369928</v>
      </c>
      <c r="F980" s="2">
        <v>1</v>
      </c>
      <c r="G980" s="3">
        <v>4.7980724784488574E-2</v>
      </c>
    </row>
    <row r="981" spans="1:7" x14ac:dyDescent="0.25">
      <c r="A981" s="2">
        <v>2014</v>
      </c>
      <c r="B981" s="2" t="s">
        <v>287</v>
      </c>
      <c r="C981" s="2">
        <v>63.726984393999999</v>
      </c>
      <c r="D981" s="2">
        <v>63.726984393999999</v>
      </c>
      <c r="E981" s="2">
        <v>0.84441310922369939</v>
      </c>
      <c r="F981" s="2">
        <v>1</v>
      </c>
      <c r="G981" s="3">
        <v>1.258088340298923E-2</v>
      </c>
    </row>
    <row r="982" spans="1:7" x14ac:dyDescent="0.25">
      <c r="A982" s="2">
        <v>2014</v>
      </c>
      <c r="B982" s="2" t="s">
        <v>288</v>
      </c>
      <c r="C982" s="2">
        <v>184.43369659999999</v>
      </c>
      <c r="D982" s="2">
        <v>184.43369659999999</v>
      </c>
      <c r="E982" s="2">
        <v>0.84441310922369939</v>
      </c>
      <c r="F982" s="2">
        <v>1</v>
      </c>
      <c r="G982" s="3">
        <v>2.516176680597846E-2</v>
      </c>
    </row>
    <row r="983" spans="1:7" x14ac:dyDescent="0.25">
      <c r="A983" s="2">
        <v>2014</v>
      </c>
      <c r="B983" s="2" t="s">
        <v>289</v>
      </c>
      <c r="C983" s="2">
        <v>184.43369659999999</v>
      </c>
      <c r="D983" s="2">
        <v>184.43369659999999</v>
      </c>
      <c r="E983" s="2">
        <v>0.84441310922369939</v>
      </c>
      <c r="F983" s="2">
        <v>1</v>
      </c>
      <c r="G983" s="3">
        <v>1.258088340298923E-2</v>
      </c>
    </row>
    <row r="984" spans="1:7" x14ac:dyDescent="0.25">
      <c r="A984" s="2">
        <v>2014</v>
      </c>
      <c r="B984" s="2" t="s">
        <v>1888</v>
      </c>
      <c r="C984" s="2">
        <v>1411.6437662000001</v>
      </c>
      <c r="D984" s="2">
        <v>1411.6437662000001</v>
      </c>
      <c r="E984" s="2">
        <v>0.84441310922369928</v>
      </c>
      <c r="F984" s="2">
        <v>6</v>
      </c>
      <c r="G984" s="3">
        <v>3.7742650208967693E-2</v>
      </c>
    </row>
    <row r="985" spans="1:7" x14ac:dyDescent="0.25">
      <c r="A985" s="2">
        <v>2014</v>
      </c>
      <c r="B985" s="2" t="s">
        <v>290</v>
      </c>
      <c r="C985" s="2">
        <v>1411.6437662000001</v>
      </c>
      <c r="D985" s="2">
        <v>1411.6437662000001</v>
      </c>
      <c r="E985" s="2">
        <v>0.84441310922369939</v>
      </c>
      <c r="F985" s="2">
        <v>4</v>
      </c>
      <c r="G985" s="3">
        <v>6.2904417014946146E-2</v>
      </c>
    </row>
    <row r="986" spans="1:7" x14ac:dyDescent="0.25">
      <c r="A986" s="2">
        <v>2014</v>
      </c>
      <c r="B986" s="2" t="s">
        <v>291</v>
      </c>
      <c r="C986" s="2">
        <v>481.08591689000002</v>
      </c>
      <c r="D986" s="2">
        <v>481.08591689000002</v>
      </c>
      <c r="E986" s="2">
        <v>0.84441310922369939</v>
      </c>
      <c r="F986" s="2">
        <v>1</v>
      </c>
      <c r="G986" s="3">
        <v>2.516176680597846E-2</v>
      </c>
    </row>
    <row r="987" spans="1:7" x14ac:dyDescent="0.25">
      <c r="A987" s="2">
        <v>2014</v>
      </c>
      <c r="B987" s="2" t="s">
        <v>292</v>
      </c>
      <c r="C987" s="2">
        <v>481.08591689000002</v>
      </c>
      <c r="D987" s="2">
        <v>481.08591689000002</v>
      </c>
      <c r="E987" s="2">
        <v>0.84441310922369939</v>
      </c>
      <c r="F987" s="2">
        <v>1</v>
      </c>
      <c r="G987" s="3">
        <v>2.516176680597846E-2</v>
      </c>
    </row>
    <row r="988" spans="1:7" x14ac:dyDescent="0.25">
      <c r="A988" s="2">
        <v>2014</v>
      </c>
      <c r="B988" s="2" t="s">
        <v>293</v>
      </c>
      <c r="C988" s="2">
        <v>481.08591689000002</v>
      </c>
      <c r="D988" s="2">
        <v>481.08591689000002</v>
      </c>
      <c r="E988" s="2">
        <v>0.84441310922369928</v>
      </c>
      <c r="F988" s="2">
        <v>1</v>
      </c>
      <c r="G988" s="3">
        <v>3.7742650208967693E-2</v>
      </c>
    </row>
    <row r="989" spans="1:7" x14ac:dyDescent="0.25">
      <c r="A989" s="2">
        <v>2014</v>
      </c>
      <c r="B989" s="2" t="s">
        <v>294</v>
      </c>
      <c r="C989" s="2">
        <v>481.08591689000002</v>
      </c>
      <c r="D989" s="2">
        <v>481.08591689000002</v>
      </c>
      <c r="E989" s="2">
        <v>0.84441310922369939</v>
      </c>
      <c r="F989" s="2">
        <v>1</v>
      </c>
      <c r="G989" s="3">
        <v>2.516176680597846E-2</v>
      </c>
    </row>
    <row r="990" spans="1:7" x14ac:dyDescent="0.25">
      <c r="A990" s="2">
        <v>2014</v>
      </c>
      <c r="B990" s="2" t="s">
        <v>295</v>
      </c>
      <c r="C990" s="2">
        <v>481.08591689000002</v>
      </c>
      <c r="D990" s="2">
        <v>481.08591689000002</v>
      </c>
      <c r="E990" s="2">
        <v>0.84441310922369928</v>
      </c>
      <c r="F990" s="2">
        <v>1</v>
      </c>
      <c r="G990" s="3">
        <v>3.7742650208967693E-2</v>
      </c>
    </row>
    <row r="991" spans="1:7" x14ac:dyDescent="0.25">
      <c r="A991" s="2">
        <v>2014</v>
      </c>
      <c r="B991" s="2" t="s">
        <v>296</v>
      </c>
      <c r="C991" s="2">
        <v>519.03806625000004</v>
      </c>
      <c r="D991" s="2">
        <v>519.03806625000004</v>
      </c>
      <c r="E991" s="2">
        <v>0.84441310922369939</v>
      </c>
      <c r="F991" s="2">
        <v>2</v>
      </c>
      <c r="G991" s="3">
        <v>1.258088340298923E-2</v>
      </c>
    </row>
    <row r="992" spans="1:7" x14ac:dyDescent="0.25">
      <c r="A992" s="2">
        <v>2014</v>
      </c>
      <c r="B992" s="2" t="s">
        <v>297</v>
      </c>
      <c r="C992" s="2">
        <v>1016.6403714000002</v>
      </c>
      <c r="D992" s="2">
        <v>1016.6403714000002</v>
      </c>
      <c r="E992" s="2">
        <v>0.84441310922369939</v>
      </c>
      <c r="F992" s="2">
        <v>18</v>
      </c>
      <c r="G992" s="3">
        <v>0.16355148423885998</v>
      </c>
    </row>
    <row r="993" spans="1:7" x14ac:dyDescent="0.25">
      <c r="A993" s="2">
        <v>2014</v>
      </c>
      <c r="B993" s="2" t="s">
        <v>298</v>
      </c>
      <c r="C993" s="2">
        <v>1150.5371402000001</v>
      </c>
      <c r="D993" s="2">
        <v>1150.5371402000001</v>
      </c>
      <c r="E993" s="2">
        <v>0.84441310922369939</v>
      </c>
      <c r="F993" s="2">
        <v>4</v>
      </c>
      <c r="G993" s="3">
        <v>0.37742650208967687</v>
      </c>
    </row>
    <row r="994" spans="1:7" x14ac:dyDescent="0.25">
      <c r="A994" s="2">
        <v>2014</v>
      </c>
      <c r="B994" s="2" t="s">
        <v>299</v>
      </c>
      <c r="C994" s="2">
        <v>81.536043945000003</v>
      </c>
      <c r="D994" s="2">
        <v>81.536043945000003</v>
      </c>
      <c r="E994" s="2">
        <v>0.84441310922369939</v>
      </c>
      <c r="F994" s="2">
        <v>1</v>
      </c>
      <c r="G994" s="3">
        <v>2.516176680597846E-2</v>
      </c>
    </row>
    <row r="995" spans="1:7" x14ac:dyDescent="0.25">
      <c r="A995" s="2">
        <v>2014</v>
      </c>
      <c r="B995" s="2" t="s">
        <v>300</v>
      </c>
      <c r="C995" s="2">
        <v>475.23129649999998</v>
      </c>
      <c r="D995" s="2">
        <v>475.23129649999998</v>
      </c>
      <c r="E995" s="2">
        <v>0.84441310922369939</v>
      </c>
      <c r="F995" s="2">
        <v>4</v>
      </c>
      <c r="G995" s="3">
        <v>2.516176680597846E-2</v>
      </c>
    </row>
    <row r="996" spans="1:7" x14ac:dyDescent="0.25">
      <c r="A996" s="2">
        <v>2014</v>
      </c>
      <c r="B996" s="2" t="s">
        <v>301</v>
      </c>
      <c r="C996" s="2">
        <v>28.280131374</v>
      </c>
      <c r="D996" s="2">
        <v>28.280131374</v>
      </c>
      <c r="E996" s="2">
        <v>0.84441310922369939</v>
      </c>
      <c r="F996" s="2">
        <v>1</v>
      </c>
      <c r="G996" s="3">
        <v>1.258088340298923E-2</v>
      </c>
    </row>
    <row r="997" spans="1:7" x14ac:dyDescent="0.25">
      <c r="A997" s="2">
        <v>2014</v>
      </c>
      <c r="B997" s="2" t="s">
        <v>1889</v>
      </c>
      <c r="C997" s="2">
        <v>527.42220686999997</v>
      </c>
      <c r="D997" s="2">
        <v>527.42220686999997</v>
      </c>
      <c r="E997" s="2">
        <v>0.84441310922369939</v>
      </c>
      <c r="F997" s="2">
        <v>5</v>
      </c>
      <c r="G997" s="3">
        <v>1.258088340298923E-2</v>
      </c>
    </row>
    <row r="998" spans="1:7" x14ac:dyDescent="0.25">
      <c r="A998" s="2">
        <v>2014</v>
      </c>
      <c r="B998" s="2" t="s">
        <v>302</v>
      </c>
      <c r="C998" s="2">
        <v>1071.5209791</v>
      </c>
      <c r="D998" s="2">
        <v>1071.5209791</v>
      </c>
      <c r="E998" s="2">
        <v>0.84441310922369939</v>
      </c>
      <c r="F998" s="2">
        <v>2</v>
      </c>
      <c r="G998" s="3">
        <v>1.258088340298923E-2</v>
      </c>
    </row>
    <row r="999" spans="1:7" x14ac:dyDescent="0.25">
      <c r="A999" s="2">
        <v>2014</v>
      </c>
      <c r="B999" s="2" t="s">
        <v>303</v>
      </c>
      <c r="C999" s="2">
        <v>550.85634617000005</v>
      </c>
      <c r="D999" s="2">
        <v>550.85634617000005</v>
      </c>
      <c r="E999" s="2">
        <v>0.84441310922369939</v>
      </c>
      <c r="F999" s="2">
        <v>1</v>
      </c>
      <c r="G999" s="3">
        <v>0.18871325104483844</v>
      </c>
    </row>
    <row r="1000" spans="1:7" x14ac:dyDescent="0.25">
      <c r="A1000" s="2">
        <v>2014</v>
      </c>
      <c r="B1000" s="2" t="s">
        <v>304</v>
      </c>
      <c r="C1000" s="2">
        <v>341.71976036000001</v>
      </c>
      <c r="D1000" s="2">
        <v>341.71976036000001</v>
      </c>
      <c r="E1000" s="2">
        <v>0.84441310922369928</v>
      </c>
      <c r="F1000" s="2">
        <v>1</v>
      </c>
      <c r="G1000" s="3">
        <v>7.5485300417935386E-2</v>
      </c>
    </row>
    <row r="1001" spans="1:7" x14ac:dyDescent="0.25">
      <c r="A1001" s="2">
        <v>2014</v>
      </c>
      <c r="B1001" s="2" t="s">
        <v>305</v>
      </c>
      <c r="C1001" s="2">
        <v>334.46262503000003</v>
      </c>
      <c r="D1001" s="2">
        <v>334.46262503000003</v>
      </c>
      <c r="E1001" s="2">
        <v>0.84441310922369939</v>
      </c>
      <c r="F1001" s="2">
        <v>2</v>
      </c>
      <c r="G1001" s="3">
        <v>2.516176680597846E-2</v>
      </c>
    </row>
    <row r="1002" spans="1:7" x14ac:dyDescent="0.25">
      <c r="A1002" s="2">
        <v>2014</v>
      </c>
      <c r="B1002" s="2" t="s">
        <v>306</v>
      </c>
      <c r="C1002" s="2">
        <v>111.95045559</v>
      </c>
      <c r="D1002" s="2">
        <v>111.95045559</v>
      </c>
      <c r="E1002" s="2">
        <v>0.84441310922369939</v>
      </c>
      <c r="F1002" s="2">
        <v>1</v>
      </c>
      <c r="G1002" s="3">
        <v>1.258088340298923E-2</v>
      </c>
    </row>
    <row r="1003" spans="1:7" x14ac:dyDescent="0.25">
      <c r="A1003" s="2">
        <v>2014</v>
      </c>
      <c r="B1003" s="2" t="s">
        <v>307</v>
      </c>
      <c r="C1003" s="2">
        <v>73.681739139000001</v>
      </c>
      <c r="D1003" s="2">
        <v>73.681739139000001</v>
      </c>
      <c r="E1003" s="2">
        <v>0.84441310922369928</v>
      </c>
      <c r="F1003" s="2">
        <v>1</v>
      </c>
      <c r="G1003" s="3">
        <v>8.8066183820924612E-2</v>
      </c>
    </row>
    <row r="1004" spans="1:7" x14ac:dyDescent="0.25">
      <c r="A1004" s="2">
        <v>2014</v>
      </c>
      <c r="B1004" s="2" t="s">
        <v>308</v>
      </c>
      <c r="C1004" s="2">
        <v>73.681739139000001</v>
      </c>
      <c r="D1004" s="2">
        <v>73.681739139000001</v>
      </c>
      <c r="E1004" s="2">
        <v>0.84441310922369928</v>
      </c>
      <c r="F1004" s="2">
        <v>1</v>
      </c>
      <c r="G1004" s="3">
        <v>7.5485300417935386E-2</v>
      </c>
    </row>
    <row r="1005" spans="1:7" x14ac:dyDescent="0.25">
      <c r="A1005" s="2">
        <v>2014</v>
      </c>
      <c r="B1005" s="2" t="s">
        <v>309</v>
      </c>
      <c r="C1005" s="2">
        <v>380.55009789000002</v>
      </c>
      <c r="D1005" s="2">
        <v>380.55009789000002</v>
      </c>
      <c r="E1005" s="2">
        <v>0.84441310922369928</v>
      </c>
      <c r="F1005" s="2">
        <v>1</v>
      </c>
      <c r="G1005" s="3">
        <v>3.7742650208967693E-2</v>
      </c>
    </row>
    <row r="1006" spans="1:7" x14ac:dyDescent="0.25">
      <c r="A1006" s="2">
        <v>2014</v>
      </c>
      <c r="B1006" s="2" t="s">
        <v>310</v>
      </c>
      <c r="C1006" s="2">
        <v>387.32589942999999</v>
      </c>
      <c r="D1006" s="2">
        <v>387.32589942999999</v>
      </c>
      <c r="E1006" s="2">
        <v>0.84441310922369939</v>
      </c>
      <c r="F1006" s="2">
        <v>6</v>
      </c>
      <c r="G1006" s="3">
        <v>5.0323533611956919E-2</v>
      </c>
    </row>
    <row r="1007" spans="1:7" x14ac:dyDescent="0.25">
      <c r="A1007" s="2">
        <v>2014</v>
      </c>
      <c r="B1007" s="2" t="s">
        <v>311</v>
      </c>
      <c r="C1007" s="2">
        <v>387.32589942999999</v>
      </c>
      <c r="D1007" s="2">
        <v>387.32589942999999</v>
      </c>
      <c r="E1007" s="2">
        <v>0.84441310922369939</v>
      </c>
      <c r="F1007" s="2">
        <v>16</v>
      </c>
      <c r="G1007" s="3">
        <v>0.11322795062690307</v>
      </c>
    </row>
    <row r="1008" spans="1:7" x14ac:dyDescent="0.25">
      <c r="A1008" s="2">
        <v>2014</v>
      </c>
      <c r="B1008" s="2" t="s">
        <v>312</v>
      </c>
      <c r="C1008" s="2">
        <v>387.32589942999999</v>
      </c>
      <c r="D1008" s="2">
        <v>387.32589942999999</v>
      </c>
      <c r="E1008" s="2">
        <v>0.84441310922369928</v>
      </c>
      <c r="F1008" s="2">
        <v>6</v>
      </c>
      <c r="G1008" s="3">
        <v>3.7742650208967693E-2</v>
      </c>
    </row>
    <row r="1009" spans="1:7" x14ac:dyDescent="0.25">
      <c r="A1009" s="2">
        <v>2014</v>
      </c>
      <c r="B1009" s="2" t="s">
        <v>313</v>
      </c>
      <c r="C1009" s="2">
        <v>6.9572870229000001</v>
      </c>
      <c r="D1009" s="2">
        <v>6.9572870229000001</v>
      </c>
      <c r="E1009" s="2">
        <v>0.84441310922369939</v>
      </c>
      <c r="F1009" s="2">
        <v>18</v>
      </c>
      <c r="G1009" s="3">
        <v>5.0323533611956919E-2</v>
      </c>
    </row>
    <row r="1010" spans="1:7" x14ac:dyDescent="0.25">
      <c r="A1010" s="2">
        <v>2014</v>
      </c>
      <c r="B1010" s="2" t="s">
        <v>314</v>
      </c>
      <c r="C1010" s="2">
        <v>6.9572870229000001</v>
      </c>
      <c r="D1010" s="2">
        <v>6.9572870229000001</v>
      </c>
      <c r="E1010" s="2">
        <v>0.84441310922369928</v>
      </c>
      <c r="F1010" s="2">
        <v>9</v>
      </c>
      <c r="G1010" s="3">
        <v>0.13838971743288153</v>
      </c>
    </row>
    <row r="1011" spans="1:7" x14ac:dyDescent="0.25">
      <c r="A1011" s="2">
        <v>2014</v>
      </c>
      <c r="B1011" s="2" t="s">
        <v>315</v>
      </c>
      <c r="C1011" s="2">
        <v>189.76583681</v>
      </c>
      <c r="D1011" s="2">
        <v>189.76583681</v>
      </c>
      <c r="E1011" s="2">
        <v>0.84441310922369939</v>
      </c>
      <c r="F1011" s="2">
        <v>1</v>
      </c>
      <c r="G1011" s="3">
        <v>2.516176680597846E-2</v>
      </c>
    </row>
    <row r="1012" spans="1:7" x14ac:dyDescent="0.25">
      <c r="A1012" s="2">
        <v>2014</v>
      </c>
      <c r="B1012" s="2" t="s">
        <v>316</v>
      </c>
      <c r="C1012" s="2">
        <v>189.76583681</v>
      </c>
      <c r="D1012" s="2">
        <v>189.76583681</v>
      </c>
      <c r="E1012" s="2">
        <v>1.579484215353572</v>
      </c>
      <c r="F1012" s="2">
        <v>4</v>
      </c>
      <c r="G1012" s="3">
        <v>1.1006470672239137</v>
      </c>
    </row>
    <row r="1013" spans="1:7" x14ac:dyDescent="0.25">
      <c r="A1013" s="2">
        <v>2014</v>
      </c>
      <c r="B1013" s="2" t="s">
        <v>317</v>
      </c>
      <c r="C1013" s="2">
        <v>1281.6433915</v>
      </c>
      <c r="D1013" s="2">
        <v>1281.6433915</v>
      </c>
      <c r="E1013" s="2">
        <v>0.84441310922369928</v>
      </c>
      <c r="F1013" s="2">
        <v>4</v>
      </c>
      <c r="G1013" s="3">
        <v>7.5485300417935386E-2</v>
      </c>
    </row>
    <row r="1014" spans="1:7" x14ac:dyDescent="0.25">
      <c r="A1014" s="2">
        <v>2014</v>
      </c>
      <c r="B1014" s="2" t="s">
        <v>318</v>
      </c>
      <c r="C1014" s="2">
        <v>124.34784873</v>
      </c>
      <c r="D1014" s="2">
        <v>124.34784873</v>
      </c>
      <c r="E1014" s="2">
        <v>0.84441310922369939</v>
      </c>
      <c r="F1014" s="2">
        <v>1</v>
      </c>
      <c r="G1014" s="3">
        <v>1.258088340298923E-2</v>
      </c>
    </row>
    <row r="1015" spans="1:7" x14ac:dyDescent="0.25">
      <c r="A1015" s="2">
        <v>2014</v>
      </c>
      <c r="B1015" s="2" t="s">
        <v>319</v>
      </c>
      <c r="C1015" s="2">
        <v>121.99296997</v>
      </c>
      <c r="D1015" s="2">
        <v>121.99296997</v>
      </c>
      <c r="E1015" s="2">
        <v>0.84441310922369939</v>
      </c>
      <c r="F1015" s="2">
        <v>1</v>
      </c>
      <c r="G1015" s="3">
        <v>2.516176680597846E-2</v>
      </c>
    </row>
    <row r="1016" spans="1:7" x14ac:dyDescent="0.25">
      <c r="A1016" s="2">
        <v>2014</v>
      </c>
      <c r="B1016" s="2" t="s">
        <v>320</v>
      </c>
      <c r="C1016" s="2">
        <v>136.91912303999999</v>
      </c>
      <c r="D1016" s="2">
        <v>136.91912303999999</v>
      </c>
      <c r="E1016" s="2">
        <v>0.84441310922369928</v>
      </c>
      <c r="F1016" s="2">
        <v>1</v>
      </c>
      <c r="G1016" s="3">
        <v>7.5485300417935386E-2</v>
      </c>
    </row>
    <row r="1017" spans="1:7" x14ac:dyDescent="0.25">
      <c r="A1017" s="2">
        <v>2014</v>
      </c>
      <c r="B1017" s="2" t="s">
        <v>321</v>
      </c>
      <c r="C1017" s="2">
        <v>255.40587291</v>
      </c>
      <c r="D1017" s="2">
        <v>255.40587291</v>
      </c>
      <c r="E1017" s="2">
        <v>0.84441310922369939</v>
      </c>
      <c r="F1017" s="2">
        <v>3</v>
      </c>
      <c r="G1017" s="3">
        <v>2.516176680597846E-2</v>
      </c>
    </row>
    <row r="1018" spans="1:7" x14ac:dyDescent="0.25">
      <c r="A1018" s="2">
        <v>2014</v>
      </c>
      <c r="B1018" s="2" t="s">
        <v>322</v>
      </c>
      <c r="C1018" s="2">
        <v>196.16249798000001</v>
      </c>
      <c r="D1018" s="2">
        <v>196.16249798000001</v>
      </c>
      <c r="E1018" s="2">
        <v>0.84441310922369939</v>
      </c>
      <c r="F1018" s="2">
        <v>2</v>
      </c>
      <c r="G1018" s="3">
        <v>5.0323533611956919E-2</v>
      </c>
    </row>
    <row r="1019" spans="1:7" x14ac:dyDescent="0.25">
      <c r="A1019" s="2">
        <v>2014</v>
      </c>
      <c r="B1019" s="2" t="s">
        <v>323</v>
      </c>
      <c r="C1019" s="2">
        <v>168.29079712000001</v>
      </c>
      <c r="D1019" s="2">
        <v>168.29079712000001</v>
      </c>
      <c r="E1019" s="2">
        <v>0.84441310922369939</v>
      </c>
      <c r="F1019" s="2">
        <v>4</v>
      </c>
      <c r="G1019" s="3">
        <v>5.0323533611956919E-2</v>
      </c>
    </row>
    <row r="1020" spans="1:7" x14ac:dyDescent="0.25">
      <c r="A1020" s="2">
        <v>2014</v>
      </c>
      <c r="B1020" s="2" t="s">
        <v>324</v>
      </c>
      <c r="C1020" s="2">
        <v>140.66216231999999</v>
      </c>
      <c r="D1020" s="2">
        <v>140.66216231999999</v>
      </c>
      <c r="E1020" s="2">
        <v>0.84441310922369939</v>
      </c>
      <c r="F1020" s="2">
        <v>1</v>
      </c>
      <c r="G1020" s="3">
        <v>1.258088340298923E-2</v>
      </c>
    </row>
    <row r="1021" spans="1:7" x14ac:dyDescent="0.25">
      <c r="A1021" s="2">
        <v>2014</v>
      </c>
      <c r="B1021" s="2" t="s">
        <v>325</v>
      </c>
      <c r="C1021" s="2">
        <v>140.66216231999999</v>
      </c>
      <c r="D1021" s="2">
        <v>140.66216231999999</v>
      </c>
      <c r="E1021" s="2">
        <v>0.84441310922369939</v>
      </c>
      <c r="F1021" s="2">
        <v>16</v>
      </c>
      <c r="G1021" s="3">
        <v>5.0323533611956919E-2</v>
      </c>
    </row>
    <row r="1022" spans="1:7" x14ac:dyDescent="0.25">
      <c r="A1022" s="2">
        <v>2014</v>
      </c>
      <c r="B1022" s="2" t="s">
        <v>326</v>
      </c>
      <c r="C1022" s="2">
        <v>258.34751968</v>
      </c>
      <c r="D1022" s="2">
        <v>258.34751968</v>
      </c>
      <c r="E1022" s="2">
        <v>0.84441310922369939</v>
      </c>
      <c r="F1022" s="2">
        <v>1</v>
      </c>
      <c r="G1022" s="3">
        <v>0.12580883402989229</v>
      </c>
    </row>
    <row r="1023" spans="1:7" x14ac:dyDescent="0.25">
      <c r="A1023" s="2">
        <v>2014</v>
      </c>
      <c r="B1023" s="2" t="s">
        <v>327</v>
      </c>
      <c r="C1023" s="2">
        <v>622.34625229999995</v>
      </c>
      <c r="D1023" s="2">
        <v>622.34625229999995</v>
      </c>
      <c r="E1023" s="2">
        <v>0.84441310922369939</v>
      </c>
      <c r="F1023" s="2">
        <v>1</v>
      </c>
      <c r="G1023" s="3">
        <v>2.516176680597846E-2</v>
      </c>
    </row>
    <row r="1024" spans="1:7" x14ac:dyDescent="0.25">
      <c r="A1024" s="2">
        <v>2014</v>
      </c>
      <c r="B1024" s="2" t="s">
        <v>328</v>
      </c>
      <c r="C1024" s="2">
        <v>1715.2982870000003</v>
      </c>
      <c r="D1024" s="2">
        <v>1715.2982870000003</v>
      </c>
      <c r="E1024" s="2">
        <v>0.84441310922369928</v>
      </c>
      <c r="F1024" s="2">
        <v>9</v>
      </c>
      <c r="G1024" s="3">
        <v>3.7742650208967693E-2</v>
      </c>
    </row>
    <row r="1025" spans="1:7" x14ac:dyDescent="0.25">
      <c r="A1025" s="2">
        <v>2014</v>
      </c>
      <c r="B1025" s="2" t="s">
        <v>329</v>
      </c>
      <c r="C1025" s="2">
        <v>77.299460143999994</v>
      </c>
      <c r="D1025" s="2">
        <v>77.299460143999994</v>
      </c>
      <c r="E1025" s="2">
        <v>0.84441310922369928</v>
      </c>
      <c r="F1025" s="2">
        <v>1</v>
      </c>
      <c r="G1025" s="3">
        <v>3.7742650208967693E-2</v>
      </c>
    </row>
    <row r="1026" spans="1:7" x14ac:dyDescent="0.25">
      <c r="A1026" s="2">
        <v>2014</v>
      </c>
      <c r="B1026" s="2" t="s">
        <v>330</v>
      </c>
      <c r="C1026" s="2">
        <v>326.39694530999998</v>
      </c>
      <c r="D1026" s="2">
        <v>326.39694530999998</v>
      </c>
      <c r="E1026" s="2">
        <v>0.84441310922369939</v>
      </c>
      <c r="F1026" s="2">
        <v>1</v>
      </c>
      <c r="G1026" s="3">
        <v>1.258088340298923E-2</v>
      </c>
    </row>
    <row r="1027" spans="1:7" x14ac:dyDescent="0.25">
      <c r="A1027" s="2">
        <v>2014</v>
      </c>
      <c r="B1027" s="2" t="s">
        <v>331</v>
      </c>
      <c r="C1027" s="2">
        <v>1159.5542751999999</v>
      </c>
      <c r="D1027" s="2">
        <v>1159.5542751999999</v>
      </c>
      <c r="E1027" s="2">
        <v>1.9024233862488436</v>
      </c>
      <c r="F1027" s="2">
        <v>3</v>
      </c>
      <c r="G1027" s="3">
        <v>2.050323533611957</v>
      </c>
    </row>
    <row r="1028" spans="1:7" x14ac:dyDescent="0.25">
      <c r="A1028" s="2">
        <v>2014</v>
      </c>
      <c r="B1028" s="2" t="s">
        <v>394</v>
      </c>
      <c r="C1028" s="2">
        <v>99.746625651000002</v>
      </c>
      <c r="D1028" s="2">
        <v>99.746625651000002</v>
      </c>
      <c r="E1028" s="2">
        <v>0.84441310922369939</v>
      </c>
      <c r="F1028" s="2">
        <v>1</v>
      </c>
      <c r="G1028" s="3">
        <v>6.2904417014946146E-2</v>
      </c>
    </row>
    <row r="1029" spans="1:7" x14ac:dyDescent="0.25">
      <c r="A1029" s="2">
        <v>2014</v>
      </c>
      <c r="B1029" s="2" t="s">
        <v>395</v>
      </c>
      <c r="C1029" s="2">
        <v>99.746625651000002</v>
      </c>
      <c r="D1029" s="2">
        <v>99.746625651000002</v>
      </c>
      <c r="E1029" s="2">
        <v>0.84441310922369939</v>
      </c>
      <c r="F1029" s="2">
        <v>16</v>
      </c>
      <c r="G1029" s="3">
        <v>0.25161766805978458</v>
      </c>
    </row>
    <row r="1030" spans="1:7" x14ac:dyDescent="0.25">
      <c r="A1030" s="2">
        <v>2014</v>
      </c>
      <c r="B1030" s="2" t="s">
        <v>396</v>
      </c>
      <c r="C1030" s="2">
        <v>343.86661131</v>
      </c>
      <c r="D1030" s="2">
        <v>343.86661131</v>
      </c>
      <c r="E1030" s="2">
        <v>0.84441310922369939</v>
      </c>
      <c r="F1030" s="2">
        <v>1</v>
      </c>
      <c r="G1030" s="3">
        <v>1.258088340298923E-2</v>
      </c>
    </row>
    <row r="1031" spans="1:7" x14ac:dyDescent="0.25">
      <c r="A1031" s="2">
        <v>2014</v>
      </c>
      <c r="B1031" s="2" t="s">
        <v>397</v>
      </c>
      <c r="C1031" s="2">
        <v>494.89818788999997</v>
      </c>
      <c r="D1031" s="2">
        <v>494.89818788999997</v>
      </c>
      <c r="E1031" s="2">
        <v>0.84441310922369939</v>
      </c>
      <c r="F1031" s="2">
        <v>2</v>
      </c>
      <c r="G1031" s="3">
        <v>1.258088340298923E-2</v>
      </c>
    </row>
    <row r="1032" spans="1:7" x14ac:dyDescent="0.25">
      <c r="A1032" s="2">
        <v>2014</v>
      </c>
      <c r="B1032" s="2" t="s">
        <v>1895</v>
      </c>
      <c r="C1032" s="2">
        <v>494.89818788999997</v>
      </c>
      <c r="D1032" s="2">
        <v>494.89818788999997</v>
      </c>
      <c r="E1032" s="2">
        <v>0.84441310922369939</v>
      </c>
      <c r="F1032" s="2">
        <v>2</v>
      </c>
      <c r="G1032" s="3">
        <v>1.258088340298923E-2</v>
      </c>
    </row>
    <row r="1033" spans="1:7" x14ac:dyDescent="0.25">
      <c r="A1033" s="2">
        <v>2014</v>
      </c>
      <c r="B1033" s="2" t="s">
        <v>398</v>
      </c>
      <c r="C1033" s="2">
        <v>38.719991086999997</v>
      </c>
      <c r="D1033" s="2">
        <v>38.719991086999997</v>
      </c>
      <c r="E1033" s="2">
        <v>0.84441310922369939</v>
      </c>
      <c r="F1033" s="2">
        <v>1</v>
      </c>
      <c r="G1033" s="3">
        <v>6.2904417014946146E-2</v>
      </c>
    </row>
    <row r="1034" spans="1:7" x14ac:dyDescent="0.25">
      <c r="A1034" s="2">
        <v>2014</v>
      </c>
      <c r="B1034" s="2" t="s">
        <v>399</v>
      </c>
      <c r="C1034" s="2">
        <v>18.217030837999999</v>
      </c>
      <c r="D1034" s="2">
        <v>18.217030837999999</v>
      </c>
      <c r="E1034" s="2">
        <v>0.84441310922369939</v>
      </c>
      <c r="F1034" s="2">
        <v>2</v>
      </c>
      <c r="G1034" s="3">
        <v>2.516176680597846E-2</v>
      </c>
    </row>
    <row r="1035" spans="1:7" x14ac:dyDescent="0.25">
      <c r="A1035" s="2">
        <v>2014</v>
      </c>
      <c r="B1035" s="2" t="s">
        <v>400</v>
      </c>
      <c r="C1035" s="2">
        <v>18.217030837999999</v>
      </c>
      <c r="D1035" s="2">
        <v>18.217030837999999</v>
      </c>
      <c r="E1035" s="2">
        <v>2.4250848841808623</v>
      </c>
      <c r="F1035" s="2">
        <v>1</v>
      </c>
      <c r="G1035" s="3">
        <v>1.0483298933</v>
      </c>
    </row>
    <row r="1036" spans="1:7" x14ac:dyDescent="0.25">
      <c r="A1036" s="2">
        <v>2014</v>
      </c>
      <c r="B1036" s="2" t="s">
        <v>401</v>
      </c>
      <c r="C1036" s="2">
        <v>262.05467188</v>
      </c>
      <c r="D1036" s="2">
        <v>262.05467188</v>
      </c>
      <c r="E1036" s="2">
        <v>2.4250848846310529</v>
      </c>
      <c r="F1036" s="2">
        <v>6</v>
      </c>
      <c r="G1036" s="3">
        <v>0.18451824450000001</v>
      </c>
    </row>
    <row r="1037" spans="1:7" x14ac:dyDescent="0.25">
      <c r="A1037" s="2">
        <v>2014</v>
      </c>
      <c r="B1037" s="2" t="s">
        <v>402</v>
      </c>
      <c r="C1037" s="2">
        <v>24.186750241999999</v>
      </c>
      <c r="D1037" s="2">
        <v>24.186750241999999</v>
      </c>
      <c r="E1037" s="2">
        <v>1.5907623512017324</v>
      </c>
      <c r="F1037" s="2">
        <v>36</v>
      </c>
      <c r="G1037" s="3">
        <v>32.979169036448383</v>
      </c>
    </row>
    <row r="1038" spans="1:7" x14ac:dyDescent="0.25">
      <c r="A1038" s="2">
        <v>2014</v>
      </c>
      <c r="B1038" s="2" t="s">
        <v>404</v>
      </c>
      <c r="C1038" s="2">
        <v>17.925624739</v>
      </c>
      <c r="D1038" s="2">
        <v>17.925624739</v>
      </c>
      <c r="E1038" s="2">
        <v>0.84441310922369928</v>
      </c>
      <c r="F1038" s="2">
        <v>4</v>
      </c>
      <c r="G1038" s="3">
        <v>3.7742650208967693E-2</v>
      </c>
    </row>
    <row r="1039" spans="1:7" x14ac:dyDescent="0.25">
      <c r="A1039" s="2">
        <v>2014</v>
      </c>
      <c r="B1039" s="2" t="s">
        <v>1896</v>
      </c>
      <c r="C1039" s="2">
        <v>60.903868744999997</v>
      </c>
      <c r="D1039" s="2">
        <v>60.903868744999997</v>
      </c>
      <c r="E1039" s="2">
        <v>0.84441310922369939</v>
      </c>
      <c r="F1039" s="2">
        <v>2</v>
      </c>
      <c r="G1039" s="3">
        <v>2.516176680597846E-2</v>
      </c>
    </row>
    <row r="1040" spans="1:7" x14ac:dyDescent="0.25">
      <c r="A1040" s="2">
        <v>2014</v>
      </c>
      <c r="B1040" s="2" t="s">
        <v>405</v>
      </c>
      <c r="C1040" s="2">
        <v>60.90386874499999</v>
      </c>
      <c r="D1040" s="2">
        <v>60.90386874499999</v>
      </c>
      <c r="E1040" s="2">
        <v>0.84441310922369928</v>
      </c>
      <c r="F1040" s="2">
        <v>9</v>
      </c>
      <c r="G1040" s="3">
        <v>7.5485300417935386E-2</v>
      </c>
    </row>
    <row r="1041" spans="1:7" x14ac:dyDescent="0.25">
      <c r="A1041" s="2">
        <v>2014</v>
      </c>
      <c r="B1041" s="2" t="s">
        <v>406</v>
      </c>
      <c r="C1041" s="2">
        <v>12.515292130000001</v>
      </c>
      <c r="D1041" s="2">
        <v>12.515292130000001</v>
      </c>
      <c r="E1041" s="2">
        <v>1.2538967373074663</v>
      </c>
      <c r="F1041" s="2">
        <v>25</v>
      </c>
      <c r="G1041" s="3">
        <v>7.1006470672239139</v>
      </c>
    </row>
    <row r="1042" spans="1:7" x14ac:dyDescent="0.25">
      <c r="A1042" s="2">
        <v>2014</v>
      </c>
      <c r="B1042" s="2" t="s">
        <v>407</v>
      </c>
      <c r="C1042" s="2">
        <v>18.164081464999999</v>
      </c>
      <c r="D1042" s="2">
        <v>18.164081464999999</v>
      </c>
      <c r="E1042" s="2">
        <v>0.84441310922369939</v>
      </c>
      <c r="F1042" s="2">
        <v>9</v>
      </c>
      <c r="G1042" s="3">
        <v>0.75485300417935375</v>
      </c>
    </row>
    <row r="1043" spans="1:7" x14ac:dyDescent="0.25">
      <c r="A1043" s="2">
        <v>2014</v>
      </c>
      <c r="B1043" s="2" t="s">
        <v>408</v>
      </c>
      <c r="C1043" s="2">
        <v>257.91831545999997</v>
      </c>
      <c r="D1043" s="2">
        <v>257.91831545999997</v>
      </c>
      <c r="E1043" s="2">
        <v>0.84441310922369939</v>
      </c>
      <c r="F1043" s="2">
        <v>4</v>
      </c>
      <c r="G1043" s="3">
        <v>5.0323533611956919E-2</v>
      </c>
    </row>
    <row r="1044" spans="1:7" x14ac:dyDescent="0.25">
      <c r="A1044" s="2">
        <v>2014</v>
      </c>
      <c r="B1044" s="2" t="s">
        <v>409</v>
      </c>
      <c r="C1044" s="2">
        <v>63.427900512999997</v>
      </c>
      <c r="D1044" s="2">
        <v>63.427900512999997</v>
      </c>
      <c r="E1044" s="2">
        <v>0.86931668793576422</v>
      </c>
      <c r="F1044" s="2">
        <v>12</v>
      </c>
      <c r="G1044" s="3">
        <v>1.5032353361195692</v>
      </c>
    </row>
    <row r="1045" spans="1:7" x14ac:dyDescent="0.25">
      <c r="A1045" s="2">
        <v>2014</v>
      </c>
      <c r="B1045" s="2" t="s">
        <v>410</v>
      </c>
      <c r="C1045" s="2">
        <v>142.67518401000001</v>
      </c>
      <c r="D1045" s="2">
        <v>142.67518401000001</v>
      </c>
      <c r="E1045" s="2">
        <v>1.6242378027678428</v>
      </c>
      <c r="F1045" s="2">
        <v>5</v>
      </c>
      <c r="G1045" s="3">
        <v>3.4385925325149462</v>
      </c>
    </row>
    <row r="1046" spans="1:7" x14ac:dyDescent="0.25">
      <c r="A1046" s="2">
        <v>2014</v>
      </c>
      <c r="B1046" s="2" t="s">
        <v>411</v>
      </c>
      <c r="C1046" s="2">
        <v>88.015000580999995</v>
      </c>
      <c r="D1046" s="2">
        <v>88.015000580999995</v>
      </c>
      <c r="E1046" s="2">
        <v>1.1418634485604335</v>
      </c>
      <c r="F1046" s="2">
        <v>8</v>
      </c>
      <c r="G1046" s="3">
        <v>0.6552713884298923</v>
      </c>
    </row>
    <row r="1047" spans="1:7" x14ac:dyDescent="0.25">
      <c r="A1047" s="2">
        <v>2014</v>
      </c>
      <c r="B1047" s="2" t="s">
        <v>412</v>
      </c>
      <c r="C1047" s="2">
        <v>401.02013445</v>
      </c>
      <c r="D1047" s="2">
        <v>401.02013445</v>
      </c>
      <c r="E1047" s="2">
        <v>0.84441310922369939</v>
      </c>
      <c r="F1047" s="2">
        <v>2</v>
      </c>
      <c r="G1047" s="3">
        <v>1.258088340298923E-2</v>
      </c>
    </row>
    <row r="1048" spans="1:7" x14ac:dyDescent="0.25">
      <c r="A1048" s="2">
        <v>2014</v>
      </c>
      <c r="B1048" s="2" t="s">
        <v>413</v>
      </c>
      <c r="C1048" s="2">
        <v>17.685901997999999</v>
      </c>
      <c r="D1048" s="2">
        <v>17.685901997999999</v>
      </c>
      <c r="E1048" s="2">
        <v>1.5010573713860964</v>
      </c>
      <c r="F1048" s="2">
        <v>25</v>
      </c>
      <c r="G1048" s="3">
        <v>5.5038430467255468</v>
      </c>
    </row>
    <row r="1049" spans="1:7" x14ac:dyDescent="0.25">
      <c r="A1049" s="2">
        <v>2014</v>
      </c>
      <c r="B1049" s="2" t="s">
        <v>414</v>
      </c>
      <c r="C1049" s="2">
        <v>58.123691844</v>
      </c>
      <c r="D1049" s="2">
        <v>58.123691844</v>
      </c>
      <c r="E1049" s="2">
        <v>1.4348192296410665</v>
      </c>
      <c r="F1049" s="2">
        <v>18</v>
      </c>
      <c r="G1049" s="3">
        <v>15.219392574298645</v>
      </c>
    </row>
    <row r="1050" spans="1:7" x14ac:dyDescent="0.25">
      <c r="A1050" s="2">
        <v>2014</v>
      </c>
      <c r="B1050" s="2" t="s">
        <v>415</v>
      </c>
      <c r="C1050" s="2">
        <v>33.099094882999999</v>
      </c>
      <c r="D1050" s="2">
        <v>33.099094882999999</v>
      </c>
      <c r="E1050" s="2">
        <v>1.6398460451426431</v>
      </c>
      <c r="F1050" s="2">
        <v>16</v>
      </c>
      <c r="G1050" s="3">
        <v>14.945556268059784</v>
      </c>
    </row>
    <row r="1051" spans="1:7" x14ac:dyDescent="0.25">
      <c r="A1051" s="2">
        <v>2014</v>
      </c>
      <c r="B1051" s="2" t="s">
        <v>416</v>
      </c>
      <c r="C1051" s="2">
        <v>158.22207968999999</v>
      </c>
      <c r="D1051" s="2">
        <v>158.22207968999999</v>
      </c>
      <c r="E1051" s="2">
        <v>1.1823238728113326</v>
      </c>
      <c r="F1051" s="2">
        <v>6</v>
      </c>
      <c r="G1051" s="3">
        <v>2.6638818424149462</v>
      </c>
    </row>
    <row r="1052" spans="1:7" x14ac:dyDescent="0.25">
      <c r="A1052" s="2">
        <v>2014</v>
      </c>
      <c r="B1052" s="2" t="s">
        <v>417</v>
      </c>
      <c r="C1052" s="2">
        <v>385.73348908999998</v>
      </c>
      <c r="D1052" s="2">
        <v>385.73348908999998</v>
      </c>
      <c r="E1052" s="2">
        <v>0.84441310922369928</v>
      </c>
      <c r="F1052" s="2">
        <v>1</v>
      </c>
      <c r="G1052" s="3">
        <v>3.7742650208967693E-2</v>
      </c>
    </row>
    <row r="1053" spans="1:7" x14ac:dyDescent="0.25">
      <c r="A1053" s="2">
        <v>2014</v>
      </c>
      <c r="B1053" s="2" t="s">
        <v>418</v>
      </c>
      <c r="C1053" s="2">
        <v>184.68750219</v>
      </c>
      <c r="D1053" s="2">
        <v>184.68750219</v>
      </c>
      <c r="E1053" s="2">
        <v>0.84441310922369939</v>
      </c>
      <c r="F1053" s="2">
        <v>1</v>
      </c>
      <c r="G1053" s="3">
        <v>1.258088340298923E-2</v>
      </c>
    </row>
    <row r="1054" spans="1:7" x14ac:dyDescent="0.25">
      <c r="A1054" s="2">
        <v>2014</v>
      </c>
      <c r="B1054" s="2" t="s">
        <v>419</v>
      </c>
      <c r="C1054" s="2">
        <v>184.68750219</v>
      </c>
      <c r="D1054" s="2">
        <v>184.68750219</v>
      </c>
      <c r="E1054" s="2">
        <v>0.84441310922369939</v>
      </c>
      <c r="F1054" s="2">
        <v>1</v>
      </c>
      <c r="G1054" s="3">
        <v>2.516176680597846E-2</v>
      </c>
    </row>
    <row r="1055" spans="1:7" x14ac:dyDescent="0.25">
      <c r="A1055" s="2">
        <v>2014</v>
      </c>
      <c r="B1055" s="2" t="s">
        <v>420</v>
      </c>
      <c r="C1055" s="2">
        <v>345.39862934000001</v>
      </c>
      <c r="D1055" s="2">
        <v>345.39862934000001</v>
      </c>
      <c r="E1055" s="2">
        <v>0.84441310922369939</v>
      </c>
      <c r="F1055" s="2">
        <v>1</v>
      </c>
      <c r="G1055" s="3">
        <v>1.258088340298923E-2</v>
      </c>
    </row>
    <row r="1056" spans="1:7" x14ac:dyDescent="0.25">
      <c r="A1056" s="2">
        <v>2014</v>
      </c>
      <c r="B1056" s="2" t="s">
        <v>421</v>
      </c>
      <c r="C1056" s="2">
        <v>362.93390588</v>
      </c>
      <c r="D1056" s="2">
        <v>362.93390588</v>
      </c>
      <c r="E1056" s="2">
        <v>0.84441310922369939</v>
      </c>
      <c r="F1056" s="2">
        <v>1</v>
      </c>
      <c r="G1056" s="3">
        <v>1.258088340298923E-2</v>
      </c>
    </row>
    <row r="1057" spans="1:7" x14ac:dyDescent="0.25">
      <c r="A1057" s="2">
        <v>2014</v>
      </c>
      <c r="B1057" s="2" t="s">
        <v>422</v>
      </c>
      <c r="C1057" s="2">
        <v>648.19206365000002</v>
      </c>
      <c r="D1057" s="2">
        <v>648.19206365000002</v>
      </c>
      <c r="E1057" s="2">
        <v>0.84441310922369939</v>
      </c>
      <c r="F1057" s="2">
        <v>2</v>
      </c>
      <c r="G1057" s="3">
        <v>2.516176680597846E-2</v>
      </c>
    </row>
    <row r="1058" spans="1:7" x14ac:dyDescent="0.25">
      <c r="A1058" s="2">
        <v>2014</v>
      </c>
      <c r="B1058" s="2" t="s">
        <v>423</v>
      </c>
      <c r="C1058" s="2">
        <v>1072.4630413</v>
      </c>
      <c r="D1058" s="2">
        <v>1072.4630413</v>
      </c>
      <c r="E1058" s="2">
        <v>0.84441310922369939</v>
      </c>
      <c r="F1058" s="2">
        <v>3</v>
      </c>
      <c r="G1058" s="3">
        <v>1.258088340298923E-2</v>
      </c>
    </row>
    <row r="1059" spans="1:7" x14ac:dyDescent="0.25">
      <c r="A1059" s="2">
        <v>2014</v>
      </c>
      <c r="B1059" s="2" t="s">
        <v>424</v>
      </c>
      <c r="C1059" s="2">
        <v>49.157483360999997</v>
      </c>
      <c r="D1059" s="2">
        <v>49.157483360999997</v>
      </c>
      <c r="E1059" s="2">
        <v>0.84441310922369939</v>
      </c>
      <c r="F1059" s="2">
        <v>4</v>
      </c>
      <c r="G1059" s="3">
        <v>6.2904417014946146E-2</v>
      </c>
    </row>
    <row r="1060" spans="1:7" x14ac:dyDescent="0.25">
      <c r="A1060" s="2">
        <v>2014</v>
      </c>
      <c r="B1060" s="2" t="s">
        <v>425</v>
      </c>
      <c r="C1060" s="2">
        <v>49.157483360999997</v>
      </c>
      <c r="D1060" s="2">
        <v>49.157483360999997</v>
      </c>
      <c r="E1060" s="2">
        <v>0.84441310922369917</v>
      </c>
      <c r="F1060" s="2">
        <v>4</v>
      </c>
      <c r="G1060" s="3">
        <v>0.61646328674647233</v>
      </c>
    </row>
    <row r="1061" spans="1:7" x14ac:dyDescent="0.25">
      <c r="A1061" s="2">
        <v>2014</v>
      </c>
      <c r="B1061" s="2" t="s">
        <v>426</v>
      </c>
      <c r="C1061" s="2">
        <v>373.60199684000003</v>
      </c>
      <c r="D1061" s="2">
        <v>373.60199684000003</v>
      </c>
      <c r="E1061" s="2">
        <v>0.84441310922369928</v>
      </c>
      <c r="F1061" s="2">
        <v>2</v>
      </c>
      <c r="G1061" s="3">
        <v>7.5485300417935386E-2</v>
      </c>
    </row>
    <row r="1062" spans="1:7" x14ac:dyDescent="0.25">
      <c r="A1062" s="2">
        <v>2014</v>
      </c>
      <c r="B1062" s="2" t="s">
        <v>427</v>
      </c>
      <c r="C1062" s="2">
        <v>2.7823379071000001</v>
      </c>
      <c r="D1062" s="2">
        <v>2.7823379071000001</v>
      </c>
      <c r="E1062" s="2">
        <v>1.4338871058964708</v>
      </c>
      <c r="F1062" s="2">
        <v>9</v>
      </c>
      <c r="G1062" s="3">
        <v>4.9400965886508175</v>
      </c>
    </row>
    <row r="1063" spans="1:7" x14ac:dyDescent="0.25">
      <c r="A1063" s="2">
        <v>2014</v>
      </c>
      <c r="B1063" s="2" t="s">
        <v>428</v>
      </c>
      <c r="C1063" s="2">
        <v>439.72551878000002</v>
      </c>
      <c r="D1063" s="2">
        <v>439.72551878000002</v>
      </c>
      <c r="E1063" s="2">
        <v>0.84441310922369939</v>
      </c>
      <c r="F1063" s="2">
        <v>1</v>
      </c>
      <c r="G1063" s="3">
        <v>1.258088340298923E-2</v>
      </c>
    </row>
    <row r="1064" spans="1:7" x14ac:dyDescent="0.25">
      <c r="A1064" s="2">
        <v>2014</v>
      </c>
      <c r="B1064" s="2" t="s">
        <v>429</v>
      </c>
      <c r="C1064" s="2">
        <v>459.21751232000003</v>
      </c>
      <c r="D1064" s="2">
        <v>459.21751232000003</v>
      </c>
      <c r="E1064" s="2">
        <v>1.8986651479046652</v>
      </c>
      <c r="F1064" s="2">
        <v>9</v>
      </c>
      <c r="G1064" s="3">
        <v>16.320992757313867</v>
      </c>
    </row>
    <row r="1065" spans="1:7" x14ac:dyDescent="0.25">
      <c r="A1065" s="2">
        <v>2014</v>
      </c>
      <c r="B1065" s="2" t="s">
        <v>430</v>
      </c>
      <c r="C1065" s="2">
        <v>735.74245023000003</v>
      </c>
      <c r="D1065" s="2">
        <v>735.74245023000003</v>
      </c>
      <c r="E1065" s="2">
        <v>2.1093251164624127</v>
      </c>
      <c r="F1065" s="2">
        <v>4</v>
      </c>
      <c r="G1065" s="3">
        <v>7.6290441701494611</v>
      </c>
    </row>
    <row r="1066" spans="1:7" x14ac:dyDescent="0.25">
      <c r="A1066" s="2">
        <v>2014</v>
      </c>
      <c r="B1066" s="2" t="s">
        <v>431</v>
      </c>
      <c r="C1066" s="2">
        <v>735.74245023000003</v>
      </c>
      <c r="D1066" s="2">
        <v>735.74245023000003</v>
      </c>
      <c r="E1066" s="2">
        <v>0.84441310922369939</v>
      </c>
      <c r="F1066" s="2">
        <v>4</v>
      </c>
      <c r="G1066" s="3">
        <v>0.12580883402989229</v>
      </c>
    </row>
    <row r="1067" spans="1:7" x14ac:dyDescent="0.25">
      <c r="A1067" s="2">
        <v>2014</v>
      </c>
      <c r="B1067" s="2" t="s">
        <v>432</v>
      </c>
      <c r="C1067" s="2">
        <v>2.7413575037000002</v>
      </c>
      <c r="D1067" s="2">
        <v>2.7413575037000002</v>
      </c>
      <c r="E1067" s="2">
        <v>1.0829615564613906</v>
      </c>
      <c r="F1067" s="2">
        <v>24</v>
      </c>
      <c r="G1067" s="3">
        <v>21.554746410269029</v>
      </c>
    </row>
    <row r="1068" spans="1:7" x14ac:dyDescent="0.25">
      <c r="A1068" s="2">
        <v>2014</v>
      </c>
      <c r="B1068" s="2" t="s">
        <v>467</v>
      </c>
      <c r="C1068" s="2">
        <v>127.36862524999999</v>
      </c>
      <c r="D1068" s="2">
        <v>127.36862524999999</v>
      </c>
      <c r="E1068" s="2">
        <v>0.84441310922369928</v>
      </c>
      <c r="F1068" s="2">
        <v>9</v>
      </c>
      <c r="G1068" s="3">
        <v>8.8066183820924612E-2</v>
      </c>
    </row>
    <row r="1069" spans="1:7" x14ac:dyDescent="0.25">
      <c r="A1069" s="2">
        <v>2014</v>
      </c>
      <c r="B1069" s="2" t="s">
        <v>468</v>
      </c>
      <c r="C1069" s="2">
        <v>127.36862524999999</v>
      </c>
      <c r="D1069" s="2">
        <v>127.36862524999999</v>
      </c>
      <c r="E1069" s="2">
        <v>0.84441310922369928</v>
      </c>
      <c r="F1069" s="2">
        <v>4</v>
      </c>
      <c r="G1069" s="3">
        <v>0.15097060083587077</v>
      </c>
    </row>
    <row r="1070" spans="1:7" x14ac:dyDescent="0.25">
      <c r="A1070" s="2">
        <v>2014</v>
      </c>
      <c r="B1070" s="2" t="s">
        <v>469</v>
      </c>
      <c r="C1070" s="2">
        <v>7.4900510037999997</v>
      </c>
      <c r="D1070" s="2">
        <v>7.4900510037999997</v>
      </c>
      <c r="E1070" s="2">
        <v>0.84441310922369939</v>
      </c>
      <c r="F1070" s="2">
        <v>6</v>
      </c>
      <c r="G1070" s="3">
        <v>2.516176680597846E-2</v>
      </c>
    </row>
    <row r="1071" spans="1:7" x14ac:dyDescent="0.25">
      <c r="A1071" s="2">
        <v>2014</v>
      </c>
      <c r="B1071" s="2" t="s">
        <v>470</v>
      </c>
      <c r="C1071" s="2">
        <v>35.232548688999998</v>
      </c>
      <c r="D1071" s="2">
        <v>35.232548688999998</v>
      </c>
      <c r="E1071" s="2">
        <v>1.6499585352838677</v>
      </c>
      <c r="F1071" s="2">
        <v>36</v>
      </c>
      <c r="G1071" s="3">
        <v>31.913049595432884</v>
      </c>
    </row>
    <row r="1072" spans="1:7" x14ac:dyDescent="0.25">
      <c r="A1072" s="2">
        <v>2014</v>
      </c>
      <c r="B1072" s="2" t="s">
        <v>471</v>
      </c>
      <c r="C1072" s="2">
        <v>57.636496956000002</v>
      </c>
      <c r="D1072" s="2">
        <v>57.636496956000002</v>
      </c>
      <c r="E1072" s="2">
        <v>0.84441310922369939</v>
      </c>
      <c r="F1072" s="2">
        <v>9</v>
      </c>
      <c r="G1072" s="3">
        <v>0.12580883402989229</v>
      </c>
    </row>
    <row r="1073" spans="1:7" x14ac:dyDescent="0.25">
      <c r="A1073" s="2">
        <v>2014</v>
      </c>
      <c r="B1073" s="2" t="s">
        <v>472</v>
      </c>
      <c r="C1073" s="2">
        <v>57.636496956000002</v>
      </c>
      <c r="D1073" s="2">
        <v>57.636496956000002</v>
      </c>
      <c r="E1073" s="2">
        <v>0.84441310922369928</v>
      </c>
      <c r="F1073" s="2">
        <v>9</v>
      </c>
      <c r="G1073" s="3">
        <v>0.21387501785081692</v>
      </c>
    </row>
    <row r="1074" spans="1:7" x14ac:dyDescent="0.25">
      <c r="A1074" s="2">
        <v>2014</v>
      </c>
      <c r="B1074" s="2" t="s">
        <v>473</v>
      </c>
      <c r="C1074" s="2">
        <v>317.32173190999998</v>
      </c>
      <c r="D1074" s="2">
        <v>317.32173190999998</v>
      </c>
      <c r="E1074" s="2">
        <v>0.84441310922369939</v>
      </c>
      <c r="F1074" s="2">
        <v>4</v>
      </c>
      <c r="G1074" s="3">
        <v>0.22645590125380613</v>
      </c>
    </row>
    <row r="1075" spans="1:7" x14ac:dyDescent="0.25">
      <c r="A1075" s="2">
        <v>2014</v>
      </c>
      <c r="B1075" s="2" t="s">
        <v>474</v>
      </c>
      <c r="C1075" s="2">
        <v>275.58789229000001</v>
      </c>
      <c r="D1075" s="2">
        <v>275.58789229000001</v>
      </c>
      <c r="E1075" s="2">
        <v>0.84441310922369939</v>
      </c>
      <c r="F1075" s="2">
        <v>4</v>
      </c>
      <c r="G1075" s="3">
        <v>1.258088340298923E-2</v>
      </c>
    </row>
    <row r="1076" spans="1:7" x14ac:dyDescent="0.25">
      <c r="A1076" s="2">
        <v>2014</v>
      </c>
      <c r="B1076" s="2" t="s">
        <v>475</v>
      </c>
      <c r="C1076" s="2">
        <v>202.44358965999999</v>
      </c>
      <c r="D1076" s="2">
        <v>202.44358965999999</v>
      </c>
      <c r="E1076" s="2">
        <v>0.84441310922369939</v>
      </c>
      <c r="F1076" s="2">
        <v>4</v>
      </c>
      <c r="G1076" s="3">
        <v>0.37742650208967687</v>
      </c>
    </row>
    <row r="1077" spans="1:7" x14ac:dyDescent="0.25">
      <c r="A1077" s="2">
        <v>2014</v>
      </c>
      <c r="B1077" s="2" t="s">
        <v>476</v>
      </c>
      <c r="C1077" s="2">
        <v>202.44358965999999</v>
      </c>
      <c r="D1077" s="2">
        <v>202.44358965999999</v>
      </c>
      <c r="E1077" s="2">
        <v>0.84441310922369939</v>
      </c>
      <c r="F1077" s="2">
        <v>2</v>
      </c>
      <c r="G1077" s="3">
        <v>1.258088340298923E-2</v>
      </c>
    </row>
    <row r="1078" spans="1:7" x14ac:dyDescent="0.25">
      <c r="A1078" s="2">
        <v>2014</v>
      </c>
      <c r="B1078" s="2" t="s">
        <v>477</v>
      </c>
      <c r="C1078" s="2">
        <v>282.77034213000002</v>
      </c>
      <c r="D1078" s="2">
        <v>282.77034213000002</v>
      </c>
      <c r="E1078" s="2">
        <v>0.84441310922369928</v>
      </c>
      <c r="F1078" s="2">
        <v>4</v>
      </c>
      <c r="G1078" s="3">
        <v>7.5485300417935386E-2</v>
      </c>
    </row>
    <row r="1079" spans="1:7" x14ac:dyDescent="0.25">
      <c r="A1079" s="2">
        <v>2014</v>
      </c>
      <c r="B1079" s="2" t="s">
        <v>478</v>
      </c>
      <c r="C1079" s="2">
        <v>35.451290694999997</v>
      </c>
      <c r="D1079" s="2">
        <v>35.451290694999997</v>
      </c>
      <c r="E1079" s="2">
        <v>1.4991433828493055</v>
      </c>
      <c r="F1079" s="2">
        <v>6</v>
      </c>
      <c r="G1079" s="3">
        <v>6.7299441443000001</v>
      </c>
    </row>
    <row r="1080" spans="1:7" x14ac:dyDescent="0.25">
      <c r="A1080" s="2">
        <v>2014</v>
      </c>
      <c r="B1080" s="2" t="s">
        <v>479</v>
      </c>
      <c r="C1080" s="2">
        <v>348.68087477</v>
      </c>
      <c r="D1080" s="2">
        <v>348.68087477</v>
      </c>
      <c r="E1080" s="2">
        <v>0.84441310922369939</v>
      </c>
      <c r="F1080" s="2">
        <v>1</v>
      </c>
      <c r="G1080" s="3">
        <v>2.516176680597846E-2</v>
      </c>
    </row>
    <row r="1081" spans="1:7" x14ac:dyDescent="0.25">
      <c r="A1081" s="2">
        <v>2014</v>
      </c>
      <c r="B1081" s="2" t="s">
        <v>480</v>
      </c>
      <c r="C1081" s="2">
        <v>344.87156649000002</v>
      </c>
      <c r="D1081" s="2">
        <v>344.87156649000002</v>
      </c>
      <c r="E1081" s="2">
        <v>0.84441310922369939</v>
      </c>
      <c r="F1081" s="2">
        <v>1</v>
      </c>
      <c r="G1081" s="3">
        <v>1.258088340298923E-2</v>
      </c>
    </row>
    <row r="1082" spans="1:7" x14ac:dyDescent="0.25">
      <c r="A1082" s="2">
        <v>2014</v>
      </c>
      <c r="B1082" s="2" t="s">
        <v>481</v>
      </c>
      <c r="C1082" s="2">
        <v>159.65108950000001</v>
      </c>
      <c r="D1082" s="2">
        <v>159.65108950000001</v>
      </c>
      <c r="E1082" s="2">
        <v>0.84441310922369939</v>
      </c>
      <c r="F1082" s="2">
        <v>6</v>
      </c>
      <c r="G1082" s="3">
        <v>0.10064706722391384</v>
      </c>
    </row>
    <row r="1083" spans="1:7" x14ac:dyDescent="0.25">
      <c r="A1083" s="2">
        <v>2014</v>
      </c>
      <c r="B1083" s="2" t="s">
        <v>482</v>
      </c>
      <c r="C1083" s="2">
        <v>159.65108950000001</v>
      </c>
      <c r="D1083" s="2">
        <v>159.65108950000001</v>
      </c>
      <c r="E1083" s="2">
        <v>0.84441310922369939</v>
      </c>
      <c r="F1083" s="2">
        <v>4</v>
      </c>
      <c r="G1083" s="3">
        <v>0.12580883402989229</v>
      </c>
    </row>
    <row r="1084" spans="1:7" x14ac:dyDescent="0.25">
      <c r="A1084" s="2">
        <v>2014</v>
      </c>
      <c r="B1084" s="2" t="s">
        <v>483</v>
      </c>
      <c r="C1084" s="2">
        <v>159.65108950000001</v>
      </c>
      <c r="D1084" s="2">
        <v>159.65108950000001</v>
      </c>
      <c r="E1084" s="2">
        <v>0.84441310922369928</v>
      </c>
      <c r="F1084" s="2">
        <v>4</v>
      </c>
      <c r="G1084" s="3">
        <v>0.17613236764184922</v>
      </c>
    </row>
    <row r="1085" spans="1:7" x14ac:dyDescent="0.25">
      <c r="A1085" s="2">
        <v>2014</v>
      </c>
      <c r="B1085" s="2" t="s">
        <v>484</v>
      </c>
      <c r="C1085" s="2">
        <v>6.9572870229000001</v>
      </c>
      <c r="D1085" s="2">
        <v>6.9572870229000001</v>
      </c>
      <c r="E1085" s="2">
        <v>0.84441310922369939</v>
      </c>
      <c r="F1085" s="2">
        <v>9</v>
      </c>
      <c r="G1085" s="3">
        <v>0.25161766805978458</v>
      </c>
    </row>
    <row r="1086" spans="1:7" x14ac:dyDescent="0.25">
      <c r="A1086" s="2">
        <v>2014</v>
      </c>
      <c r="B1086" s="2" t="s">
        <v>485</v>
      </c>
      <c r="C1086" s="2">
        <v>11.250604501</v>
      </c>
      <c r="D1086" s="2">
        <v>11.250604501</v>
      </c>
      <c r="E1086" s="2">
        <v>1.5112481178886854</v>
      </c>
      <c r="F1086" s="2">
        <v>30</v>
      </c>
      <c r="G1086" s="3">
        <v>4.5777976642016345</v>
      </c>
    </row>
    <row r="1087" spans="1:7" x14ac:dyDescent="0.25">
      <c r="A1087" s="2">
        <v>2014</v>
      </c>
      <c r="B1087" s="2" t="s">
        <v>486</v>
      </c>
      <c r="C1087" s="2">
        <v>129.95864997999999</v>
      </c>
      <c r="D1087" s="2">
        <v>129.95864997999999</v>
      </c>
      <c r="E1087" s="2">
        <v>0.84441310922369939</v>
      </c>
      <c r="F1087" s="2">
        <v>1</v>
      </c>
      <c r="G1087" s="3">
        <v>6.2904417014946146E-2</v>
      </c>
    </row>
    <row r="1088" spans="1:7" x14ac:dyDescent="0.25">
      <c r="A1088" s="2">
        <v>2014</v>
      </c>
      <c r="B1088" s="2" t="s">
        <v>487</v>
      </c>
      <c r="C1088" s="2">
        <v>129.95864997999999</v>
      </c>
      <c r="D1088" s="2">
        <v>129.95864997999999</v>
      </c>
      <c r="E1088" s="2">
        <v>0.84441310922369928</v>
      </c>
      <c r="F1088" s="2">
        <v>4</v>
      </c>
      <c r="G1088" s="3">
        <v>0.15097060083587077</v>
      </c>
    </row>
    <row r="1089" spans="1:7" x14ac:dyDescent="0.25">
      <c r="A1089" s="2">
        <v>2014</v>
      </c>
      <c r="B1089" s="2" t="s">
        <v>488</v>
      </c>
      <c r="C1089" s="2">
        <v>254.84676069</v>
      </c>
      <c r="D1089" s="2">
        <v>254.84676069</v>
      </c>
      <c r="E1089" s="2">
        <v>0.84441310922369939</v>
      </c>
      <c r="F1089" s="2">
        <v>1</v>
      </c>
      <c r="G1089" s="3">
        <v>5.0323533611956919E-2</v>
      </c>
    </row>
    <row r="1090" spans="1:7" x14ac:dyDescent="0.25">
      <c r="A1090" s="2">
        <v>2014</v>
      </c>
      <c r="B1090" s="2" t="s">
        <v>489</v>
      </c>
      <c r="C1090" s="2">
        <v>254.84676069</v>
      </c>
      <c r="D1090" s="2">
        <v>254.84676069</v>
      </c>
      <c r="E1090" s="2">
        <v>0.84441310922369939</v>
      </c>
      <c r="F1090" s="2">
        <v>2</v>
      </c>
      <c r="G1090" s="3">
        <v>1.258088340298923E-2</v>
      </c>
    </row>
    <row r="1091" spans="1:7" x14ac:dyDescent="0.25">
      <c r="A1091" s="2">
        <v>2014</v>
      </c>
      <c r="B1091" s="2" t="s">
        <v>490</v>
      </c>
      <c r="C1091" s="2">
        <v>254.84676069</v>
      </c>
      <c r="D1091" s="2">
        <v>254.84676069</v>
      </c>
      <c r="E1091" s="2">
        <v>0.84441310922369928</v>
      </c>
      <c r="F1091" s="2">
        <v>2</v>
      </c>
      <c r="G1091" s="3">
        <v>7.5485300417935386E-2</v>
      </c>
    </row>
    <row r="1092" spans="1:7" x14ac:dyDescent="0.25">
      <c r="A1092" s="2">
        <v>2014</v>
      </c>
      <c r="B1092" s="2" t="s">
        <v>491</v>
      </c>
      <c r="C1092" s="2">
        <v>254.84676069</v>
      </c>
      <c r="D1092" s="2">
        <v>254.84676069</v>
      </c>
      <c r="E1092" s="2">
        <v>0.84441310922369939</v>
      </c>
      <c r="F1092" s="2">
        <v>4</v>
      </c>
      <c r="G1092" s="3">
        <v>6.2904417014946146E-2</v>
      </c>
    </row>
    <row r="1093" spans="1:7" x14ac:dyDescent="0.25">
      <c r="A1093" s="2">
        <v>2014</v>
      </c>
      <c r="B1093" s="2" t="s">
        <v>492</v>
      </c>
      <c r="C1093" s="2">
        <v>215.48702547000002</v>
      </c>
      <c r="D1093" s="2">
        <v>215.48702547000002</v>
      </c>
      <c r="E1093" s="2">
        <v>0.84441310922369928</v>
      </c>
      <c r="F1093" s="2">
        <v>9</v>
      </c>
      <c r="G1093" s="3">
        <v>7.5485300417935386E-2</v>
      </c>
    </row>
    <row r="1094" spans="1:7" x14ac:dyDescent="0.25">
      <c r="A1094" s="2">
        <v>2014</v>
      </c>
      <c r="B1094" s="2" t="s">
        <v>493</v>
      </c>
      <c r="C1094" s="2">
        <v>215.48702546999999</v>
      </c>
      <c r="D1094" s="2">
        <v>215.48702546999999</v>
      </c>
      <c r="E1094" s="2">
        <v>0.84441310922369939</v>
      </c>
      <c r="F1094" s="2">
        <v>2</v>
      </c>
      <c r="G1094" s="3">
        <v>5.0323533611956919E-2</v>
      </c>
    </row>
    <row r="1095" spans="1:7" x14ac:dyDescent="0.25">
      <c r="A1095" s="2">
        <v>2014</v>
      </c>
      <c r="B1095" s="2" t="s">
        <v>494</v>
      </c>
      <c r="C1095" s="2">
        <v>215.48702546999999</v>
      </c>
      <c r="D1095" s="2">
        <v>215.48702546999999</v>
      </c>
      <c r="E1095" s="2">
        <v>0.84441310922369939</v>
      </c>
      <c r="F1095" s="2">
        <v>2</v>
      </c>
      <c r="G1095" s="3">
        <v>1.258088340298923E-2</v>
      </c>
    </row>
    <row r="1096" spans="1:7" x14ac:dyDescent="0.25">
      <c r="A1096" s="2">
        <v>2014</v>
      </c>
      <c r="B1096" s="2" t="s">
        <v>495</v>
      </c>
      <c r="C1096" s="2">
        <v>176.28676274</v>
      </c>
      <c r="D1096" s="2">
        <v>176.28676274</v>
      </c>
      <c r="E1096" s="2">
        <v>0.84441310922369917</v>
      </c>
      <c r="F1096" s="2">
        <v>8</v>
      </c>
      <c r="G1096" s="3">
        <v>0.31452208507473078</v>
      </c>
    </row>
    <row r="1097" spans="1:7" x14ac:dyDescent="0.25">
      <c r="A1097" s="2">
        <v>2014</v>
      </c>
      <c r="B1097" s="2" t="s">
        <v>496</v>
      </c>
      <c r="C1097" s="2">
        <v>207.91429092999999</v>
      </c>
      <c r="D1097" s="2">
        <v>207.91429092999999</v>
      </c>
      <c r="E1097" s="2">
        <v>0.84441310922369928</v>
      </c>
      <c r="F1097" s="2">
        <v>3</v>
      </c>
      <c r="G1097" s="3">
        <v>7.5485300417935386E-2</v>
      </c>
    </row>
    <row r="1098" spans="1:7" x14ac:dyDescent="0.25">
      <c r="A1098" s="2">
        <v>2014</v>
      </c>
      <c r="B1098" s="2" t="s">
        <v>497</v>
      </c>
      <c r="C1098" s="2">
        <v>207.91429092999999</v>
      </c>
      <c r="D1098" s="2">
        <v>207.91429092999999</v>
      </c>
      <c r="E1098" s="2">
        <v>0.84441310922369939</v>
      </c>
      <c r="F1098" s="2">
        <v>3</v>
      </c>
      <c r="G1098" s="3">
        <v>6.2904417014946146E-2</v>
      </c>
    </row>
    <row r="1099" spans="1:7" x14ac:dyDescent="0.25">
      <c r="A1099" s="2">
        <v>2014</v>
      </c>
      <c r="B1099" s="2" t="s">
        <v>498</v>
      </c>
      <c r="C1099" s="2">
        <v>207.91429092999996</v>
      </c>
      <c r="D1099" s="2">
        <v>207.91429092999996</v>
      </c>
      <c r="E1099" s="2">
        <v>0.84441310922369928</v>
      </c>
      <c r="F1099" s="2">
        <v>25</v>
      </c>
      <c r="G1099" s="3">
        <v>0.27677943486576306</v>
      </c>
    </row>
    <row r="1100" spans="1:7" x14ac:dyDescent="0.25">
      <c r="A1100" s="2">
        <v>2014</v>
      </c>
      <c r="B1100" s="2" t="s">
        <v>499</v>
      </c>
      <c r="C1100" s="2">
        <v>207.91429092999999</v>
      </c>
      <c r="D1100" s="2">
        <v>207.91429092999999</v>
      </c>
      <c r="E1100" s="2">
        <v>0.84441310922369939</v>
      </c>
      <c r="F1100" s="2">
        <v>3</v>
      </c>
      <c r="G1100" s="3">
        <v>2.516176680597846E-2</v>
      </c>
    </row>
    <row r="1101" spans="1:7" x14ac:dyDescent="0.25">
      <c r="A1101" s="2">
        <v>2014</v>
      </c>
      <c r="B1101" s="2" t="s">
        <v>500</v>
      </c>
      <c r="C1101" s="2">
        <v>182.53573041000001</v>
      </c>
      <c r="D1101" s="2">
        <v>182.53573041000001</v>
      </c>
      <c r="E1101" s="2">
        <v>0.84441310922369939</v>
      </c>
      <c r="F1101" s="2">
        <v>4</v>
      </c>
      <c r="G1101" s="3">
        <v>0.37742650208967687</v>
      </c>
    </row>
    <row r="1102" spans="1:7" x14ac:dyDescent="0.25">
      <c r="A1102" s="2">
        <v>2014</v>
      </c>
      <c r="B1102" s="2" t="s">
        <v>501</v>
      </c>
      <c r="C1102" s="2">
        <v>182.53573041000001</v>
      </c>
      <c r="D1102" s="2">
        <v>182.53573041000001</v>
      </c>
      <c r="E1102" s="2">
        <v>0.84441310922369917</v>
      </c>
      <c r="F1102" s="2">
        <v>4</v>
      </c>
      <c r="G1102" s="3">
        <v>0.62904417014946157</v>
      </c>
    </row>
    <row r="1103" spans="1:7" x14ac:dyDescent="0.25">
      <c r="A1103" s="2">
        <v>2014</v>
      </c>
      <c r="B1103" s="2" t="s">
        <v>502</v>
      </c>
      <c r="C1103" s="2">
        <v>182.53573041000001</v>
      </c>
      <c r="D1103" s="2">
        <v>182.53573041000001</v>
      </c>
      <c r="E1103" s="2">
        <v>0.84441310922369928</v>
      </c>
      <c r="F1103" s="2">
        <v>4</v>
      </c>
      <c r="G1103" s="3">
        <v>8.8066183820924612E-2</v>
      </c>
    </row>
    <row r="1104" spans="1:7" x14ac:dyDescent="0.25">
      <c r="A1104" s="2">
        <v>2014</v>
      </c>
      <c r="B1104" s="2" t="s">
        <v>503</v>
      </c>
      <c r="C1104" s="2">
        <v>1381.8325718000001</v>
      </c>
      <c r="D1104" s="2">
        <v>1381.8325718000001</v>
      </c>
      <c r="E1104" s="2">
        <v>0.84441310922369939</v>
      </c>
      <c r="F1104" s="2">
        <v>4</v>
      </c>
      <c r="G1104" s="3">
        <v>0.12580883402989229</v>
      </c>
    </row>
    <row r="1105" spans="1:7" x14ac:dyDescent="0.25">
      <c r="A1105" s="2">
        <v>2014</v>
      </c>
      <c r="B1105" s="2" t="s">
        <v>526</v>
      </c>
      <c r="C1105" s="2">
        <v>1291.4319831</v>
      </c>
      <c r="D1105" s="2">
        <v>1291.4319831</v>
      </c>
      <c r="E1105" s="2">
        <v>0.84441310922369928</v>
      </c>
      <c r="F1105" s="2">
        <v>2</v>
      </c>
      <c r="G1105" s="3">
        <v>0.15097060083587077</v>
      </c>
    </row>
    <row r="1106" spans="1:7" x14ac:dyDescent="0.25">
      <c r="A1106" s="2">
        <v>2014</v>
      </c>
      <c r="B1106" s="2" t="s">
        <v>527</v>
      </c>
      <c r="C1106" s="2">
        <v>815.63439717999995</v>
      </c>
      <c r="D1106" s="2">
        <v>815.63439717999995</v>
      </c>
      <c r="E1106" s="2">
        <v>0.84441310922369928</v>
      </c>
      <c r="F1106" s="2">
        <v>2</v>
      </c>
      <c r="G1106" s="3">
        <v>7.5485300417935386E-2</v>
      </c>
    </row>
    <row r="1107" spans="1:7" x14ac:dyDescent="0.25">
      <c r="A1107" s="2">
        <v>2014</v>
      </c>
      <c r="B1107" s="2" t="s">
        <v>528</v>
      </c>
      <c r="C1107" s="2">
        <v>407.81719858999998</v>
      </c>
      <c r="D1107" s="2">
        <v>407.81719858999998</v>
      </c>
      <c r="E1107" s="2">
        <v>0.84441310922369928</v>
      </c>
      <c r="F1107" s="2">
        <v>4</v>
      </c>
      <c r="G1107" s="3">
        <v>0.17613236764184922</v>
      </c>
    </row>
    <row r="1108" spans="1:7" x14ac:dyDescent="0.25">
      <c r="A1108" s="2">
        <v>2014</v>
      </c>
      <c r="B1108" s="2" t="s">
        <v>529</v>
      </c>
      <c r="C1108" s="2">
        <v>73.725163166000002</v>
      </c>
      <c r="D1108" s="2">
        <v>73.725163166000002</v>
      </c>
      <c r="E1108" s="2">
        <v>0.84441310922369939</v>
      </c>
      <c r="F1108" s="2">
        <v>6</v>
      </c>
      <c r="G1108" s="3">
        <v>0.25161766805978458</v>
      </c>
    </row>
    <row r="1109" spans="1:7" x14ac:dyDescent="0.25">
      <c r="A1109" s="2">
        <v>2014</v>
      </c>
      <c r="B1109" s="2" t="s">
        <v>531</v>
      </c>
      <c r="C1109" s="2">
        <v>548.81275058000006</v>
      </c>
      <c r="D1109" s="2">
        <v>548.81275058000006</v>
      </c>
      <c r="E1109" s="2">
        <v>0.84441310922369939</v>
      </c>
      <c r="F1109" s="2">
        <v>3</v>
      </c>
      <c r="G1109" s="3">
        <v>0.12580883402989229</v>
      </c>
    </row>
    <row r="1110" spans="1:7" x14ac:dyDescent="0.25">
      <c r="A1110" s="2">
        <v>2014</v>
      </c>
      <c r="B1110" s="2" t="s">
        <v>532</v>
      </c>
      <c r="C1110" s="2">
        <v>373.02042074000002</v>
      </c>
      <c r="D1110" s="2">
        <v>373.02042074000002</v>
      </c>
      <c r="E1110" s="2">
        <v>0.84441310922369939</v>
      </c>
      <c r="F1110" s="2">
        <v>2</v>
      </c>
      <c r="G1110" s="3">
        <v>0.25161766805978458</v>
      </c>
    </row>
    <row r="1111" spans="1:7" x14ac:dyDescent="0.25">
      <c r="A1111" s="2">
        <v>2014</v>
      </c>
      <c r="B1111" s="2" t="s">
        <v>533</v>
      </c>
      <c r="C1111" s="2">
        <v>222.25725739999999</v>
      </c>
      <c r="D1111" s="2">
        <v>222.25725739999999</v>
      </c>
      <c r="E1111" s="2">
        <v>1.3542124462823923</v>
      </c>
      <c r="F1111" s="2">
        <v>9</v>
      </c>
      <c r="G1111" s="3">
        <v>2.7548530041793535</v>
      </c>
    </row>
    <row r="1112" spans="1:7" x14ac:dyDescent="0.25">
      <c r="A1112" s="2">
        <v>2014</v>
      </c>
      <c r="B1112" s="2" t="s">
        <v>534</v>
      </c>
      <c r="C1112" s="2">
        <v>22.031533632000002</v>
      </c>
      <c r="D1112" s="2">
        <v>22.031533632000002</v>
      </c>
      <c r="E1112" s="2">
        <v>1.7213136433483711</v>
      </c>
      <c r="F1112" s="2">
        <v>9</v>
      </c>
      <c r="G1112" s="3">
        <v>13.320400925671741</v>
      </c>
    </row>
    <row r="1113" spans="1:7" x14ac:dyDescent="0.25">
      <c r="A1113" s="2">
        <v>2014</v>
      </c>
      <c r="B1113" s="2" t="s">
        <v>535</v>
      </c>
      <c r="C1113" s="2">
        <v>987.89933427999995</v>
      </c>
      <c r="D1113" s="2">
        <v>987.89933427999995</v>
      </c>
      <c r="E1113" s="2">
        <v>0.84441310922369939</v>
      </c>
      <c r="F1113" s="2">
        <v>1</v>
      </c>
      <c r="G1113" s="3">
        <v>1.258088340298923E-2</v>
      </c>
    </row>
    <row r="1114" spans="1:7" x14ac:dyDescent="0.25">
      <c r="A1114" s="2">
        <v>2014</v>
      </c>
      <c r="B1114" s="2" t="s">
        <v>536</v>
      </c>
      <c r="C1114" s="2">
        <v>143.42603242999999</v>
      </c>
      <c r="D1114" s="2">
        <v>143.42603242999999</v>
      </c>
      <c r="E1114" s="2">
        <v>1.2494389687059233</v>
      </c>
      <c r="F1114" s="2">
        <v>18</v>
      </c>
      <c r="G1114" s="3">
        <v>17.174328218701636</v>
      </c>
    </row>
    <row r="1115" spans="1:7" x14ac:dyDescent="0.25">
      <c r="A1115" s="2">
        <v>2014</v>
      </c>
      <c r="B1115" s="2" t="s">
        <v>537</v>
      </c>
      <c r="C1115" s="2">
        <v>370.85094062000002</v>
      </c>
      <c r="D1115" s="2">
        <v>370.85094062000002</v>
      </c>
      <c r="E1115" s="2">
        <v>0.84441310922369939</v>
      </c>
      <c r="F1115" s="2">
        <v>9</v>
      </c>
      <c r="G1115" s="3">
        <v>0.23903678465679537</v>
      </c>
    </row>
    <row r="1116" spans="1:7" x14ac:dyDescent="0.25">
      <c r="A1116" s="2">
        <v>2014</v>
      </c>
      <c r="B1116" s="2" t="s">
        <v>538</v>
      </c>
      <c r="C1116" s="2">
        <v>44.217336641000003</v>
      </c>
      <c r="D1116" s="2">
        <v>44.217336641000003</v>
      </c>
      <c r="E1116" s="2">
        <v>1.2229896196743801</v>
      </c>
      <c r="F1116" s="2">
        <v>2</v>
      </c>
      <c r="G1116" s="3">
        <v>1.5596368593597847</v>
      </c>
    </row>
    <row r="1117" spans="1:7" x14ac:dyDescent="0.25">
      <c r="A1117" s="2">
        <v>2014</v>
      </c>
      <c r="B1117" s="2" t="s">
        <v>1898</v>
      </c>
      <c r="C1117" s="2">
        <v>37.204524931999998</v>
      </c>
      <c r="D1117" s="2">
        <v>37.204524931999998</v>
      </c>
      <c r="E1117" s="2">
        <v>0.84441310922369939</v>
      </c>
      <c r="F1117" s="2">
        <v>2</v>
      </c>
      <c r="G1117" s="3">
        <v>0.37742650208967687</v>
      </c>
    </row>
    <row r="1118" spans="1:7" x14ac:dyDescent="0.25">
      <c r="A1118" s="2">
        <v>2014</v>
      </c>
      <c r="B1118" s="2" t="s">
        <v>539</v>
      </c>
      <c r="C1118" s="2">
        <v>37.204524931999998</v>
      </c>
      <c r="D1118" s="2">
        <v>37.204524931999998</v>
      </c>
      <c r="E1118" s="2">
        <v>0.84441310922369939</v>
      </c>
      <c r="F1118" s="2">
        <v>4</v>
      </c>
      <c r="G1118" s="3">
        <v>0.50323533611956917</v>
      </c>
    </row>
    <row r="1119" spans="1:7" x14ac:dyDescent="0.25">
      <c r="A1119" s="2">
        <v>2014</v>
      </c>
      <c r="B1119" s="2" t="s">
        <v>540</v>
      </c>
      <c r="C1119" s="2">
        <v>406.42381064</v>
      </c>
      <c r="D1119" s="2">
        <v>406.42381064</v>
      </c>
      <c r="E1119" s="2">
        <v>0.84441310922369939</v>
      </c>
      <c r="F1119" s="2">
        <v>1</v>
      </c>
      <c r="G1119" s="3">
        <v>2.516176680597846E-2</v>
      </c>
    </row>
    <row r="1120" spans="1:7" x14ac:dyDescent="0.25">
      <c r="A1120" s="2">
        <v>2014</v>
      </c>
      <c r="B1120" s="2" t="s">
        <v>541</v>
      </c>
      <c r="C1120" s="2">
        <v>1378.4454152999999</v>
      </c>
      <c r="D1120" s="2">
        <v>1378.4454152999999</v>
      </c>
      <c r="E1120" s="2">
        <v>0.84441310922369939</v>
      </c>
      <c r="F1120" s="2">
        <v>1</v>
      </c>
      <c r="G1120" s="3">
        <v>1.258088340298923E-2</v>
      </c>
    </row>
    <row r="1121" spans="1:7" x14ac:dyDescent="0.25">
      <c r="A1121" s="2">
        <v>2014</v>
      </c>
      <c r="B1121" s="2" t="s">
        <v>542</v>
      </c>
      <c r="C1121" s="2">
        <v>1378.4454152999999</v>
      </c>
      <c r="D1121" s="2">
        <v>1378.4454152999999</v>
      </c>
      <c r="E1121" s="2">
        <v>0.84441310922369939</v>
      </c>
      <c r="F1121" s="2">
        <v>1</v>
      </c>
      <c r="G1121" s="3">
        <v>1.258088340298923E-2</v>
      </c>
    </row>
    <row r="1122" spans="1:7" x14ac:dyDescent="0.25">
      <c r="A1122" s="2">
        <v>2014</v>
      </c>
      <c r="B1122" s="2" t="s">
        <v>543</v>
      </c>
      <c r="C1122" s="2">
        <v>611.10805786000003</v>
      </c>
      <c r="D1122" s="2">
        <v>611.10805786000003</v>
      </c>
      <c r="E1122" s="2">
        <v>2.24440139536713</v>
      </c>
      <c r="F1122" s="2">
        <v>2</v>
      </c>
      <c r="G1122" s="3">
        <v>3.1509706008358704</v>
      </c>
    </row>
    <row r="1123" spans="1:7" x14ac:dyDescent="0.25">
      <c r="A1123" s="2">
        <v>2014</v>
      </c>
      <c r="B1123" s="2" t="s">
        <v>544</v>
      </c>
      <c r="C1123" s="2">
        <v>343.45077844000002</v>
      </c>
      <c r="D1123" s="2">
        <v>343.45077844000002</v>
      </c>
      <c r="E1123" s="2">
        <v>0.84441310922369928</v>
      </c>
      <c r="F1123" s="2">
        <v>1</v>
      </c>
      <c r="G1123" s="3">
        <v>7.5485300417935386E-2</v>
      </c>
    </row>
    <row r="1124" spans="1:7" x14ac:dyDescent="0.25">
      <c r="A1124" s="2">
        <v>2014</v>
      </c>
      <c r="B1124" s="2" t="s">
        <v>585</v>
      </c>
      <c r="C1124" s="2">
        <v>132.22098839</v>
      </c>
      <c r="D1124" s="2">
        <v>132.22098839</v>
      </c>
      <c r="E1124" s="2">
        <v>0.84441310922369917</v>
      </c>
      <c r="F1124" s="2">
        <v>1</v>
      </c>
      <c r="G1124" s="3">
        <v>0.31452208507473078</v>
      </c>
    </row>
    <row r="1125" spans="1:7" x14ac:dyDescent="0.25">
      <c r="A1125" s="2">
        <v>2014</v>
      </c>
      <c r="B1125" s="2" t="s">
        <v>586</v>
      </c>
      <c r="C1125" s="2">
        <v>638.67555856000001</v>
      </c>
      <c r="D1125" s="2">
        <v>638.67555856000001</v>
      </c>
      <c r="E1125" s="2">
        <v>1.4221029317512355</v>
      </c>
      <c r="F1125" s="2">
        <v>2</v>
      </c>
      <c r="G1125" s="3">
        <v>2.0377426502089677</v>
      </c>
    </row>
    <row r="1126" spans="1:7" x14ac:dyDescent="0.25">
      <c r="A1126" s="2">
        <v>2014</v>
      </c>
      <c r="B1126" s="2" t="s">
        <v>587</v>
      </c>
      <c r="C1126" s="2">
        <v>270.10872045999997</v>
      </c>
      <c r="D1126" s="2">
        <v>270.10872045999997</v>
      </c>
      <c r="E1126" s="2">
        <v>0.84441310922369939</v>
      </c>
      <c r="F1126" s="2">
        <v>1</v>
      </c>
      <c r="G1126" s="3">
        <v>1.258088340298923E-2</v>
      </c>
    </row>
    <row r="1127" spans="1:7" x14ac:dyDescent="0.25">
      <c r="A1127" s="2">
        <v>2014</v>
      </c>
      <c r="B1127" s="2" t="s">
        <v>588</v>
      </c>
      <c r="C1127" s="2">
        <v>139.96861731000001</v>
      </c>
      <c r="D1127" s="2">
        <v>139.96861731000001</v>
      </c>
      <c r="E1127" s="2">
        <v>0.84441310922369939</v>
      </c>
      <c r="F1127" s="2">
        <v>2</v>
      </c>
      <c r="G1127" s="3">
        <v>1.258088340298923E-2</v>
      </c>
    </row>
    <row r="1128" spans="1:7" x14ac:dyDescent="0.25">
      <c r="A1128" s="2">
        <v>2014</v>
      </c>
      <c r="B1128" s="2" t="s">
        <v>589</v>
      </c>
      <c r="C1128" s="2">
        <v>139.96861731000001</v>
      </c>
      <c r="D1128" s="2">
        <v>139.96861731000001</v>
      </c>
      <c r="E1128" s="2">
        <v>0.84441310922369939</v>
      </c>
      <c r="F1128" s="2">
        <v>1</v>
      </c>
      <c r="G1128" s="3">
        <v>0.12580883402989229</v>
      </c>
    </row>
    <row r="1129" spans="1:7" x14ac:dyDescent="0.25">
      <c r="A1129" s="2">
        <v>2014</v>
      </c>
      <c r="B1129" s="2" t="s">
        <v>590</v>
      </c>
      <c r="C1129" s="2">
        <v>45.758971262999999</v>
      </c>
      <c r="D1129" s="2">
        <v>45.758971262999999</v>
      </c>
      <c r="E1129" s="2">
        <v>1.3395633016360857</v>
      </c>
      <c r="F1129" s="2">
        <v>16</v>
      </c>
      <c r="G1129" s="3">
        <v>1.1887132510448384</v>
      </c>
    </row>
    <row r="1130" spans="1:7" x14ac:dyDescent="0.25">
      <c r="A1130" s="2">
        <v>2014</v>
      </c>
      <c r="B1130" s="2" t="s">
        <v>591</v>
      </c>
      <c r="C1130" s="2">
        <v>139.96861731000001</v>
      </c>
      <c r="D1130" s="2">
        <v>139.96861731000001</v>
      </c>
      <c r="E1130" s="2">
        <v>0.84441310922369939</v>
      </c>
      <c r="F1130" s="2">
        <v>9</v>
      </c>
      <c r="G1130" s="3">
        <v>5.0323533611956919E-2</v>
      </c>
    </row>
    <row r="1131" spans="1:7" x14ac:dyDescent="0.25">
      <c r="A1131" s="2">
        <v>2014</v>
      </c>
      <c r="B1131" s="2" t="s">
        <v>592</v>
      </c>
      <c r="C1131" s="2">
        <v>45.758971262999999</v>
      </c>
      <c r="D1131" s="2">
        <v>45.758971262999999</v>
      </c>
      <c r="E1131" s="2">
        <v>0.84441310922369939</v>
      </c>
      <c r="F1131" s="2">
        <v>16</v>
      </c>
      <c r="G1131" s="3">
        <v>0.44033091910462308</v>
      </c>
    </row>
    <row r="1132" spans="1:7" x14ac:dyDescent="0.25">
      <c r="A1132" s="2">
        <v>2014</v>
      </c>
      <c r="B1132" s="2" t="s">
        <v>594</v>
      </c>
      <c r="C1132" s="2">
        <v>289.07197638000002</v>
      </c>
      <c r="D1132" s="2">
        <v>289.07197638000002</v>
      </c>
      <c r="E1132" s="2">
        <v>0.84441310922369939</v>
      </c>
      <c r="F1132" s="2">
        <v>4</v>
      </c>
      <c r="G1132" s="3">
        <v>5.0323533611956919E-2</v>
      </c>
    </row>
    <row r="1133" spans="1:7" x14ac:dyDescent="0.25">
      <c r="A1133" s="2">
        <v>2014</v>
      </c>
      <c r="B1133" s="2" t="s">
        <v>595</v>
      </c>
      <c r="C1133" s="2">
        <v>220.76066753000001</v>
      </c>
      <c r="D1133" s="2">
        <v>220.76066753000001</v>
      </c>
      <c r="E1133" s="2">
        <v>0.84441310922369939</v>
      </c>
      <c r="F1133" s="2">
        <v>3</v>
      </c>
      <c r="G1133" s="3">
        <v>1.258088340298923E-2</v>
      </c>
    </row>
    <row r="1134" spans="1:7" x14ac:dyDescent="0.25">
      <c r="A1134" s="2">
        <v>2014</v>
      </c>
      <c r="B1134" s="2" t="s">
        <v>596</v>
      </c>
      <c r="C1134" s="2">
        <v>1150.5371402000001</v>
      </c>
      <c r="D1134" s="2">
        <v>1150.5371402000001</v>
      </c>
      <c r="E1134" s="2">
        <v>0.84441310922369939</v>
      </c>
      <c r="F1134" s="2">
        <v>3</v>
      </c>
      <c r="G1134" s="3">
        <v>1.258088340298923E-2</v>
      </c>
    </row>
    <row r="1135" spans="1:7" x14ac:dyDescent="0.25">
      <c r="A1135" s="2">
        <v>2014</v>
      </c>
      <c r="B1135" s="2" t="s">
        <v>597</v>
      </c>
      <c r="C1135" s="2">
        <v>999.51795442000002</v>
      </c>
      <c r="D1135" s="2">
        <v>999.51795442000002</v>
      </c>
      <c r="E1135" s="2">
        <v>0.84441310922369939</v>
      </c>
      <c r="F1135" s="2">
        <v>2</v>
      </c>
      <c r="G1135" s="3">
        <v>1.258088340298923E-2</v>
      </c>
    </row>
    <row r="1136" spans="1:7" x14ac:dyDescent="0.25">
      <c r="A1136" s="2">
        <v>2014</v>
      </c>
      <c r="B1136" s="2" t="s">
        <v>598</v>
      </c>
      <c r="C1136" s="2">
        <v>687.18429744000002</v>
      </c>
      <c r="D1136" s="2">
        <v>687.18429744000002</v>
      </c>
      <c r="E1136" s="2">
        <v>0.84441310922369939</v>
      </c>
      <c r="F1136" s="2">
        <v>1</v>
      </c>
      <c r="G1136" s="3">
        <v>1.258088340298923E-2</v>
      </c>
    </row>
    <row r="1137" spans="1:7" x14ac:dyDescent="0.25">
      <c r="A1137" s="2">
        <v>2014</v>
      </c>
      <c r="B1137" s="2" t="s">
        <v>599</v>
      </c>
      <c r="C1137" s="2">
        <v>1048.5819616000001</v>
      </c>
      <c r="D1137" s="2">
        <v>1048.5819616000001</v>
      </c>
      <c r="E1137" s="2">
        <v>0.84441310922369928</v>
      </c>
      <c r="F1137" s="2">
        <v>9</v>
      </c>
      <c r="G1137" s="3">
        <v>7.5485300417935386E-2</v>
      </c>
    </row>
    <row r="1138" spans="1:7" x14ac:dyDescent="0.25">
      <c r="A1138" s="2">
        <v>2014</v>
      </c>
      <c r="B1138" s="2" t="s">
        <v>600</v>
      </c>
      <c r="C1138" s="2">
        <v>913.58249106999995</v>
      </c>
      <c r="D1138" s="2">
        <v>913.58249106999995</v>
      </c>
      <c r="E1138" s="2">
        <v>0.84441310922369928</v>
      </c>
      <c r="F1138" s="2">
        <v>4</v>
      </c>
      <c r="G1138" s="3">
        <v>7.5485300417935386E-2</v>
      </c>
    </row>
    <row r="1139" spans="1:7" x14ac:dyDescent="0.25">
      <c r="A1139" s="2">
        <v>2014</v>
      </c>
      <c r="B1139" s="2" t="s">
        <v>601</v>
      </c>
      <c r="C1139" s="2">
        <v>394.40638404999999</v>
      </c>
      <c r="D1139" s="2">
        <v>394.40638404999999</v>
      </c>
      <c r="E1139" s="2">
        <v>0.84441310922369928</v>
      </c>
      <c r="F1139" s="2">
        <v>16</v>
      </c>
      <c r="G1139" s="3">
        <v>0.15097060083587077</v>
      </c>
    </row>
    <row r="1140" spans="1:7" x14ac:dyDescent="0.25">
      <c r="A1140" s="2">
        <v>2014</v>
      </c>
      <c r="B1140" s="2" t="s">
        <v>602</v>
      </c>
      <c r="C1140" s="2">
        <v>399.37422565999998</v>
      </c>
      <c r="D1140" s="2">
        <v>399.37422565999998</v>
      </c>
      <c r="E1140" s="2">
        <v>0.84441310922369939</v>
      </c>
      <c r="F1140" s="2">
        <v>1</v>
      </c>
      <c r="G1140" s="3">
        <v>1.258088340298923E-2</v>
      </c>
    </row>
    <row r="1141" spans="1:7" x14ac:dyDescent="0.25">
      <c r="A1141" s="2">
        <v>2014</v>
      </c>
      <c r="B1141" s="2" t="s">
        <v>603</v>
      </c>
      <c r="C1141" s="2">
        <v>399.37422565999998</v>
      </c>
      <c r="D1141" s="2">
        <v>399.37422565999998</v>
      </c>
      <c r="E1141" s="2">
        <v>0.84441310922369939</v>
      </c>
      <c r="F1141" s="2">
        <v>1</v>
      </c>
      <c r="G1141" s="3">
        <v>1.258088340298923E-2</v>
      </c>
    </row>
    <row r="1142" spans="1:7" x14ac:dyDescent="0.25">
      <c r="A1142" s="2">
        <v>2014</v>
      </c>
      <c r="B1142" s="2" t="s">
        <v>604</v>
      </c>
      <c r="C1142" s="2">
        <v>399.37422565999998</v>
      </c>
      <c r="D1142" s="2">
        <v>399.37422565999998</v>
      </c>
      <c r="E1142" s="2">
        <v>0.84441310922369939</v>
      </c>
      <c r="F1142" s="2">
        <v>1</v>
      </c>
      <c r="G1142" s="3">
        <v>1.258088340298923E-2</v>
      </c>
    </row>
    <row r="1143" spans="1:7" x14ac:dyDescent="0.25">
      <c r="A1143" s="2">
        <v>2014</v>
      </c>
      <c r="B1143" s="2" t="s">
        <v>605</v>
      </c>
      <c r="C1143" s="2">
        <v>399.37422565999998</v>
      </c>
      <c r="D1143" s="2">
        <v>399.37422565999998</v>
      </c>
      <c r="E1143" s="2">
        <v>0.84441310922369939</v>
      </c>
      <c r="F1143" s="2">
        <v>1</v>
      </c>
      <c r="G1143" s="3">
        <v>1.258088340298923E-2</v>
      </c>
    </row>
    <row r="1144" spans="1:7" x14ac:dyDescent="0.25">
      <c r="A1144" s="2">
        <v>2014</v>
      </c>
      <c r="B1144" s="2" t="s">
        <v>606</v>
      </c>
      <c r="C1144" s="2">
        <v>151.13790849</v>
      </c>
      <c r="D1144" s="2">
        <v>151.13790849</v>
      </c>
      <c r="E1144" s="2">
        <v>0.84441310922369939</v>
      </c>
      <c r="F1144" s="2">
        <v>4</v>
      </c>
      <c r="G1144" s="3">
        <v>0.10064706722391384</v>
      </c>
    </row>
    <row r="1145" spans="1:7" x14ac:dyDescent="0.25">
      <c r="A1145" s="2">
        <v>2014</v>
      </c>
      <c r="B1145" s="2" t="s">
        <v>607</v>
      </c>
      <c r="C1145" s="2">
        <v>151.13790849</v>
      </c>
      <c r="D1145" s="2">
        <v>151.13790849</v>
      </c>
      <c r="E1145" s="2">
        <v>0.84441310922369939</v>
      </c>
      <c r="F1145" s="2">
        <v>1</v>
      </c>
      <c r="G1145" s="3">
        <v>2.516176680597846E-2</v>
      </c>
    </row>
    <row r="1146" spans="1:7" x14ac:dyDescent="0.25">
      <c r="A1146" s="2">
        <v>2014</v>
      </c>
      <c r="B1146" s="2" t="s">
        <v>608</v>
      </c>
      <c r="C1146" s="2">
        <v>151.13790849</v>
      </c>
      <c r="D1146" s="2">
        <v>151.13790849</v>
      </c>
      <c r="E1146" s="2">
        <v>1.8986283709873275</v>
      </c>
      <c r="F1146" s="2">
        <v>9</v>
      </c>
      <c r="G1146" s="3">
        <v>2.2431343594149462</v>
      </c>
    </row>
    <row r="1147" spans="1:7" x14ac:dyDescent="0.25">
      <c r="A1147" s="2">
        <v>2014</v>
      </c>
      <c r="B1147" s="2" t="s">
        <v>609</v>
      </c>
      <c r="C1147" s="2">
        <v>151.13790849</v>
      </c>
      <c r="D1147" s="2">
        <v>151.13790849</v>
      </c>
      <c r="E1147" s="2">
        <v>1.8676341692890692</v>
      </c>
      <c r="F1147" s="2">
        <v>4</v>
      </c>
      <c r="G1147" s="3">
        <v>5.6015454568358711</v>
      </c>
    </row>
    <row r="1148" spans="1:7" x14ac:dyDescent="0.25">
      <c r="A1148" s="2">
        <v>2014</v>
      </c>
      <c r="B1148" s="2" t="s">
        <v>610</v>
      </c>
      <c r="C1148" s="2">
        <v>4.8108127578</v>
      </c>
      <c r="D1148" s="2">
        <v>4.8108127578</v>
      </c>
      <c r="E1148" s="2">
        <v>0.84441310922369939</v>
      </c>
      <c r="F1148" s="2">
        <v>16</v>
      </c>
      <c r="G1148" s="3">
        <v>0.18871325104483844</v>
      </c>
    </row>
    <row r="1149" spans="1:7" x14ac:dyDescent="0.25">
      <c r="A1149" s="2">
        <v>2014</v>
      </c>
      <c r="B1149" s="2" t="s">
        <v>611</v>
      </c>
      <c r="C1149" s="2">
        <v>455.49502680000001</v>
      </c>
      <c r="D1149" s="2">
        <v>455.49502680000001</v>
      </c>
      <c r="E1149" s="2">
        <v>0.84441310922369939</v>
      </c>
      <c r="F1149" s="2">
        <v>1</v>
      </c>
      <c r="G1149" s="3">
        <v>1.258088340298923E-2</v>
      </c>
    </row>
    <row r="1150" spans="1:7" x14ac:dyDescent="0.25">
      <c r="A1150" s="2">
        <v>2014</v>
      </c>
      <c r="B1150" s="2" t="s">
        <v>612</v>
      </c>
      <c r="C1150" s="2">
        <v>455.49502680000001</v>
      </c>
      <c r="D1150" s="2">
        <v>455.49502680000001</v>
      </c>
      <c r="E1150" s="2">
        <v>0.84441310922369939</v>
      </c>
      <c r="F1150" s="2">
        <v>1</v>
      </c>
      <c r="G1150" s="3">
        <v>1.258088340298923E-2</v>
      </c>
    </row>
    <row r="1151" spans="1:7" x14ac:dyDescent="0.25">
      <c r="A1151" s="2">
        <v>2014</v>
      </c>
      <c r="B1151" s="2" t="s">
        <v>613</v>
      </c>
      <c r="C1151" s="2">
        <v>6.2856555251000001</v>
      </c>
      <c r="D1151" s="2">
        <v>6.2856555251000001</v>
      </c>
      <c r="E1151" s="2">
        <v>0.84441310922369939</v>
      </c>
      <c r="F1151" s="2">
        <v>5</v>
      </c>
      <c r="G1151" s="3">
        <v>1.258088340298923E-2</v>
      </c>
    </row>
    <row r="1152" spans="1:7" x14ac:dyDescent="0.25">
      <c r="A1152" s="2">
        <v>2014</v>
      </c>
      <c r="B1152" s="2" t="s">
        <v>614</v>
      </c>
      <c r="C1152" s="2">
        <v>8.455440158</v>
      </c>
      <c r="D1152" s="2">
        <v>8.455440158</v>
      </c>
      <c r="E1152" s="2">
        <v>0.84441310922369939</v>
      </c>
      <c r="F1152" s="2">
        <v>12</v>
      </c>
      <c r="G1152" s="3">
        <v>0.10064706722391384</v>
      </c>
    </row>
    <row r="1153" spans="1:7" x14ac:dyDescent="0.25">
      <c r="A1153" s="2">
        <v>2014</v>
      </c>
      <c r="B1153" s="2" t="s">
        <v>615</v>
      </c>
      <c r="C1153" s="2">
        <v>237.46925342</v>
      </c>
      <c r="D1153" s="2">
        <v>237.46925342</v>
      </c>
      <c r="E1153" s="2">
        <v>0.84441310922369939</v>
      </c>
      <c r="F1153" s="2">
        <v>4</v>
      </c>
      <c r="G1153" s="3">
        <v>0.12580883402989229</v>
      </c>
    </row>
    <row r="1154" spans="1:7" x14ac:dyDescent="0.25">
      <c r="A1154" s="2">
        <v>2014</v>
      </c>
      <c r="B1154" s="2" t="s">
        <v>616</v>
      </c>
      <c r="C1154" s="2">
        <v>292.28229288</v>
      </c>
      <c r="D1154" s="2">
        <v>292.28229288</v>
      </c>
      <c r="E1154" s="2">
        <v>0.84441310922369939</v>
      </c>
      <c r="F1154" s="2">
        <v>4</v>
      </c>
      <c r="G1154" s="3">
        <v>0.18871325104483844</v>
      </c>
    </row>
    <row r="1155" spans="1:7" x14ac:dyDescent="0.25">
      <c r="A1155" s="2">
        <v>2014</v>
      </c>
      <c r="B1155" s="2" t="s">
        <v>617</v>
      </c>
      <c r="C1155" s="2">
        <v>41.955332161000001</v>
      </c>
      <c r="D1155" s="2">
        <v>41.955332161000001</v>
      </c>
      <c r="E1155" s="2">
        <v>0.84441310922369939</v>
      </c>
      <c r="F1155" s="2">
        <v>4</v>
      </c>
      <c r="G1155" s="3">
        <v>6.2904417014946146E-2</v>
      </c>
    </row>
    <row r="1156" spans="1:7" x14ac:dyDescent="0.25">
      <c r="A1156" s="2">
        <v>2014</v>
      </c>
      <c r="B1156" s="2" t="s">
        <v>618</v>
      </c>
      <c r="C1156" s="2">
        <v>182.82825890999999</v>
      </c>
      <c r="D1156" s="2">
        <v>182.82825890999999</v>
      </c>
      <c r="E1156" s="2">
        <v>0.84441310922369939</v>
      </c>
      <c r="F1156" s="2">
        <v>4</v>
      </c>
      <c r="G1156" s="3">
        <v>1.258088340298923E-2</v>
      </c>
    </row>
    <row r="1157" spans="1:7" x14ac:dyDescent="0.25">
      <c r="A1157" s="2">
        <v>2014</v>
      </c>
      <c r="B1157" s="2" t="s">
        <v>619</v>
      </c>
      <c r="C1157" s="2">
        <v>106.50998607</v>
      </c>
      <c r="D1157" s="2">
        <v>106.50998607</v>
      </c>
      <c r="E1157" s="2">
        <v>0.84441310922369939</v>
      </c>
      <c r="F1157" s="2">
        <v>2</v>
      </c>
      <c r="G1157" s="3">
        <v>2.516176680597846E-2</v>
      </c>
    </row>
    <row r="1158" spans="1:7" x14ac:dyDescent="0.25">
      <c r="A1158" s="2">
        <v>2014</v>
      </c>
      <c r="B1158" s="2" t="s">
        <v>620</v>
      </c>
      <c r="C1158" s="2">
        <v>14.762549648</v>
      </c>
      <c r="D1158" s="2">
        <v>14.762549648</v>
      </c>
      <c r="E1158" s="2">
        <v>0.84441310922369939</v>
      </c>
      <c r="F1158" s="2">
        <v>16</v>
      </c>
      <c r="G1158" s="3">
        <v>0.18871325104483844</v>
      </c>
    </row>
    <row r="1159" spans="1:7" x14ac:dyDescent="0.25">
      <c r="A1159" s="2">
        <v>2014</v>
      </c>
      <c r="B1159" s="2" t="s">
        <v>1900</v>
      </c>
      <c r="C1159" s="2">
        <v>37.414911494999998</v>
      </c>
      <c r="D1159" s="2">
        <v>37.414911494999998</v>
      </c>
      <c r="E1159" s="2">
        <v>2.2905947625937602</v>
      </c>
      <c r="F1159" s="2">
        <v>2</v>
      </c>
      <c r="G1159" s="3">
        <v>3.050323533611957</v>
      </c>
    </row>
    <row r="1160" spans="1:7" x14ac:dyDescent="0.25">
      <c r="A1160" s="2">
        <v>2014</v>
      </c>
      <c r="B1160" s="2" t="s">
        <v>621</v>
      </c>
      <c r="C1160" s="2">
        <v>48.249708902999998</v>
      </c>
      <c r="D1160" s="2">
        <v>48.249708902999998</v>
      </c>
      <c r="E1160" s="2">
        <v>0.84441310922369939</v>
      </c>
      <c r="F1160" s="2">
        <v>10</v>
      </c>
      <c r="G1160" s="3">
        <v>5.0323533611956919E-2</v>
      </c>
    </row>
    <row r="1161" spans="1:7" x14ac:dyDescent="0.25">
      <c r="A1161" s="2">
        <v>2014</v>
      </c>
      <c r="B1161" s="2" t="s">
        <v>622</v>
      </c>
      <c r="C1161" s="2">
        <v>37.414911494999998</v>
      </c>
      <c r="D1161" s="2">
        <v>37.414911494999998</v>
      </c>
      <c r="E1161" s="2">
        <v>1.997214877799792</v>
      </c>
      <c r="F1161" s="2">
        <v>9</v>
      </c>
      <c r="G1161" s="3">
        <v>4.050323533611957</v>
      </c>
    </row>
    <row r="1162" spans="1:7" x14ac:dyDescent="0.25">
      <c r="A1162" s="2">
        <v>2014</v>
      </c>
      <c r="B1162" s="2" t="s">
        <v>623</v>
      </c>
      <c r="C1162" s="2">
        <v>1134.5428095</v>
      </c>
      <c r="D1162" s="2">
        <v>1134.5428095</v>
      </c>
      <c r="E1162" s="2">
        <v>0.84441310922369939</v>
      </c>
      <c r="F1162" s="2">
        <v>1</v>
      </c>
      <c r="G1162" s="3">
        <v>1.258088340298923E-2</v>
      </c>
    </row>
    <row r="1163" spans="1:7" x14ac:dyDescent="0.25">
      <c r="A1163" s="2">
        <v>2014</v>
      </c>
      <c r="B1163" s="2" t="s">
        <v>624</v>
      </c>
      <c r="C1163" s="2">
        <v>1446.1621414000001</v>
      </c>
      <c r="D1163" s="2">
        <v>1446.1621414000001</v>
      </c>
      <c r="E1163" s="2">
        <v>0.84441310922369939</v>
      </c>
      <c r="F1163" s="2">
        <v>1</v>
      </c>
      <c r="G1163" s="3">
        <v>1.258088340298923E-2</v>
      </c>
    </row>
    <row r="1164" spans="1:7" x14ac:dyDescent="0.25">
      <c r="A1164" s="2">
        <v>2014</v>
      </c>
      <c r="B1164" s="2" t="s">
        <v>625</v>
      </c>
      <c r="C1164" s="2">
        <v>1446.1621414000001</v>
      </c>
      <c r="D1164" s="2">
        <v>1446.1621414000001</v>
      </c>
      <c r="E1164" s="2">
        <v>0.84441310922369939</v>
      </c>
      <c r="F1164" s="2">
        <v>1</v>
      </c>
      <c r="G1164" s="3">
        <v>1.258088340298923E-2</v>
      </c>
    </row>
    <row r="1165" spans="1:7" x14ac:dyDescent="0.25">
      <c r="A1165" s="2">
        <v>2014</v>
      </c>
      <c r="B1165" s="2" t="s">
        <v>626</v>
      </c>
      <c r="C1165" s="2">
        <v>41.324782310000003</v>
      </c>
      <c r="D1165" s="2">
        <v>41.324782310000003</v>
      </c>
      <c r="E1165" s="2">
        <v>0.84441310922369939</v>
      </c>
      <c r="F1165" s="2">
        <v>8</v>
      </c>
      <c r="G1165" s="3">
        <v>2.516176680597846E-2</v>
      </c>
    </row>
    <row r="1166" spans="1:7" x14ac:dyDescent="0.25">
      <c r="A1166" s="2">
        <v>2014</v>
      </c>
      <c r="B1166" s="2" t="s">
        <v>627</v>
      </c>
      <c r="C1166" s="2">
        <v>207.70923744999999</v>
      </c>
      <c r="D1166" s="2">
        <v>207.70923744999999</v>
      </c>
      <c r="E1166" s="2">
        <v>0.84441310922369928</v>
      </c>
      <c r="F1166" s="2">
        <v>4</v>
      </c>
      <c r="G1166" s="3">
        <v>0.30194120167174154</v>
      </c>
    </row>
    <row r="1167" spans="1:7" x14ac:dyDescent="0.25">
      <c r="A1167" s="2">
        <v>2014</v>
      </c>
      <c r="B1167" s="2" t="s">
        <v>628</v>
      </c>
      <c r="C1167" s="2">
        <v>207.70923744999999</v>
      </c>
      <c r="D1167" s="2">
        <v>207.70923744999999</v>
      </c>
      <c r="E1167" s="2">
        <v>0.84441310922369928</v>
      </c>
      <c r="F1167" s="2">
        <v>4</v>
      </c>
      <c r="G1167" s="3">
        <v>3.7742650208967693E-2</v>
      </c>
    </row>
    <row r="1168" spans="1:7" x14ac:dyDescent="0.25">
      <c r="A1168" s="2">
        <v>2014</v>
      </c>
      <c r="B1168" s="2" t="s">
        <v>629</v>
      </c>
      <c r="C1168" s="2">
        <v>439.55497185000002</v>
      </c>
      <c r="D1168" s="2">
        <v>439.55497185000002</v>
      </c>
      <c r="E1168" s="2">
        <v>0.84441310922369939</v>
      </c>
      <c r="F1168" s="2">
        <v>4</v>
      </c>
      <c r="G1168" s="3">
        <v>2.516176680597846E-2</v>
      </c>
    </row>
    <row r="1169" spans="1:7" x14ac:dyDescent="0.25">
      <c r="A1169" s="2">
        <v>2014</v>
      </c>
      <c r="B1169" s="2" t="s">
        <v>630</v>
      </c>
      <c r="C1169" s="2">
        <v>439.55497185000002</v>
      </c>
      <c r="D1169" s="2">
        <v>439.55497185000002</v>
      </c>
      <c r="E1169" s="2">
        <v>0.84441310922369939</v>
      </c>
      <c r="F1169" s="2">
        <v>4</v>
      </c>
      <c r="G1169" s="3">
        <v>2.516176680597846E-2</v>
      </c>
    </row>
    <row r="1170" spans="1:7" x14ac:dyDescent="0.25">
      <c r="A1170" s="2">
        <v>2014</v>
      </c>
      <c r="B1170" s="2" t="s">
        <v>631</v>
      </c>
      <c r="C1170" s="2">
        <v>439.55497185000002</v>
      </c>
      <c r="D1170" s="2">
        <v>439.55497185000002</v>
      </c>
      <c r="E1170" s="2">
        <v>0.84441310922369939</v>
      </c>
      <c r="F1170" s="2">
        <v>2</v>
      </c>
      <c r="G1170" s="3">
        <v>1.258088340298923E-2</v>
      </c>
    </row>
    <row r="1171" spans="1:7" x14ac:dyDescent="0.25">
      <c r="A1171" s="2">
        <v>2014</v>
      </c>
      <c r="B1171" s="2" t="s">
        <v>632</v>
      </c>
      <c r="C1171" s="2">
        <v>439.55497185000002</v>
      </c>
      <c r="D1171" s="2">
        <v>439.55497185000002</v>
      </c>
      <c r="E1171" s="2">
        <v>0.84441310922369939</v>
      </c>
      <c r="F1171" s="2">
        <v>1</v>
      </c>
      <c r="G1171" s="3">
        <v>2.516176680597846E-2</v>
      </c>
    </row>
    <row r="1172" spans="1:7" x14ac:dyDescent="0.25">
      <c r="A1172" s="2">
        <v>2014</v>
      </c>
      <c r="B1172" s="2" t="s">
        <v>633</v>
      </c>
      <c r="C1172" s="2">
        <v>202.5298315</v>
      </c>
      <c r="D1172" s="2">
        <v>202.5298315</v>
      </c>
      <c r="E1172" s="2">
        <v>0.84441310922369939</v>
      </c>
      <c r="F1172" s="2">
        <v>2</v>
      </c>
      <c r="G1172" s="3">
        <v>1.258088340298923E-2</v>
      </c>
    </row>
    <row r="1173" spans="1:7" x14ac:dyDescent="0.25">
      <c r="A1173" s="2">
        <v>2014</v>
      </c>
      <c r="B1173" s="2" t="s">
        <v>634</v>
      </c>
      <c r="C1173" s="2">
        <v>583.05778587999998</v>
      </c>
      <c r="D1173" s="2">
        <v>583.05778587999998</v>
      </c>
      <c r="E1173" s="2">
        <v>0.84441310922369939</v>
      </c>
      <c r="F1173" s="2">
        <v>1</v>
      </c>
      <c r="G1173" s="3">
        <v>1.258088340298923E-2</v>
      </c>
    </row>
    <row r="1174" spans="1:7" x14ac:dyDescent="0.25">
      <c r="A1174" s="2">
        <v>2014</v>
      </c>
      <c r="B1174" s="2" t="s">
        <v>635</v>
      </c>
      <c r="C1174" s="2">
        <v>1506.842797</v>
      </c>
      <c r="D1174" s="2">
        <v>1506.842797</v>
      </c>
      <c r="E1174" s="2">
        <v>0.84441310922369939</v>
      </c>
      <c r="F1174" s="2">
        <v>1</v>
      </c>
      <c r="G1174" s="3">
        <v>7.2214157542950207E-3</v>
      </c>
    </row>
    <row r="1175" spans="1:7" x14ac:dyDescent="0.25">
      <c r="A1175" s="2">
        <v>2014</v>
      </c>
      <c r="B1175" s="2" t="s">
        <v>636</v>
      </c>
      <c r="C1175" s="2">
        <v>1506.842797</v>
      </c>
      <c r="D1175" s="2">
        <v>1506.842797</v>
      </c>
      <c r="E1175" s="2">
        <v>0.84441310922369939</v>
      </c>
      <c r="F1175" s="2">
        <v>1</v>
      </c>
      <c r="G1175" s="3">
        <v>1.4442831508590041E-2</v>
      </c>
    </row>
    <row r="1176" spans="1:7" x14ac:dyDescent="0.25">
      <c r="A1176" s="2">
        <v>2014</v>
      </c>
      <c r="B1176" s="2" t="s">
        <v>637</v>
      </c>
      <c r="C1176" s="2">
        <v>320.97269649999998</v>
      </c>
      <c r="D1176" s="2">
        <v>320.97269649999998</v>
      </c>
      <c r="E1176" s="2">
        <v>0.84441310922369928</v>
      </c>
      <c r="F1176" s="2">
        <v>1</v>
      </c>
      <c r="G1176" s="3">
        <v>7.5485300417935386E-2</v>
      </c>
    </row>
    <row r="1177" spans="1:7" x14ac:dyDescent="0.25">
      <c r="A1177" s="2">
        <v>2014</v>
      </c>
      <c r="B1177" s="2" t="s">
        <v>638</v>
      </c>
      <c r="C1177" s="2">
        <v>82.455161132000001</v>
      </c>
      <c r="D1177" s="2">
        <v>82.455161132000001</v>
      </c>
      <c r="E1177" s="2">
        <v>0.84441310922369939</v>
      </c>
      <c r="F1177" s="2">
        <v>1</v>
      </c>
      <c r="G1177" s="3">
        <v>1.258088340298923E-2</v>
      </c>
    </row>
    <row r="1178" spans="1:7" x14ac:dyDescent="0.25">
      <c r="A1178" s="2">
        <v>2014</v>
      </c>
      <c r="B1178" s="2" t="s">
        <v>639</v>
      </c>
      <c r="C1178" s="2">
        <v>93.446357886000001</v>
      </c>
      <c r="D1178" s="2">
        <v>93.446357886000001</v>
      </c>
      <c r="E1178" s="2">
        <v>2.4307694658098975</v>
      </c>
      <c r="F1178" s="2">
        <v>6</v>
      </c>
      <c r="G1178" s="3">
        <v>2.2012941344478274</v>
      </c>
    </row>
    <row r="1179" spans="1:7" x14ac:dyDescent="0.25">
      <c r="A1179" s="2">
        <v>2014</v>
      </c>
      <c r="B1179" s="2" t="s">
        <v>668</v>
      </c>
      <c r="C1179" s="2">
        <v>46.920886360999994</v>
      </c>
      <c r="D1179" s="2">
        <v>46.920886360999994</v>
      </c>
      <c r="E1179" s="2">
        <v>0.84441310922369928</v>
      </c>
      <c r="F1179" s="2">
        <v>36</v>
      </c>
      <c r="G1179" s="3">
        <v>1.1322795062690307</v>
      </c>
    </row>
    <row r="1180" spans="1:7" x14ac:dyDescent="0.25">
      <c r="A1180" s="2">
        <v>2014</v>
      </c>
      <c r="B1180" s="2" t="s">
        <v>669</v>
      </c>
      <c r="C1180" s="2">
        <v>60.134623738000009</v>
      </c>
      <c r="D1180" s="2">
        <v>60.134623738000009</v>
      </c>
      <c r="E1180" s="2">
        <v>1.1387664775862203</v>
      </c>
      <c r="F1180" s="2">
        <v>36</v>
      </c>
      <c r="G1180" s="3">
        <v>13.509706008358707</v>
      </c>
    </row>
    <row r="1181" spans="1:7" x14ac:dyDescent="0.25">
      <c r="A1181" s="2">
        <v>2014</v>
      </c>
      <c r="B1181" s="2" t="s">
        <v>670</v>
      </c>
      <c r="C1181" s="2">
        <v>631.82458113999996</v>
      </c>
      <c r="D1181" s="2">
        <v>631.82458113999996</v>
      </c>
      <c r="E1181" s="2">
        <v>0.84441310922369939</v>
      </c>
      <c r="F1181" s="2">
        <v>1</v>
      </c>
      <c r="G1181" s="3">
        <v>1.258088340298923E-2</v>
      </c>
    </row>
    <row r="1182" spans="1:7" x14ac:dyDescent="0.25">
      <c r="A1182" s="2">
        <v>2014</v>
      </c>
      <c r="B1182" s="2" t="s">
        <v>1902</v>
      </c>
      <c r="C1182" s="2">
        <v>348.03410014000002</v>
      </c>
      <c r="D1182" s="2">
        <v>348.03410014000002</v>
      </c>
      <c r="E1182" s="2">
        <v>0.84441310922369939</v>
      </c>
      <c r="F1182" s="2">
        <v>3</v>
      </c>
      <c r="G1182" s="3">
        <v>1.258088340298923E-2</v>
      </c>
    </row>
    <row r="1183" spans="1:7" x14ac:dyDescent="0.25">
      <c r="A1183" s="2">
        <v>2014</v>
      </c>
      <c r="B1183" s="2" t="s">
        <v>671</v>
      </c>
      <c r="C1183" s="2">
        <v>1421.6834124</v>
      </c>
      <c r="D1183" s="2">
        <v>1421.6834124</v>
      </c>
      <c r="E1183" s="2">
        <v>1.3317583814584903</v>
      </c>
      <c r="F1183" s="2">
        <v>8</v>
      </c>
      <c r="G1183" s="3">
        <v>3.5283971029255476</v>
      </c>
    </row>
    <row r="1184" spans="1:7" x14ac:dyDescent="0.25">
      <c r="A1184" s="2">
        <v>2014</v>
      </c>
      <c r="B1184" s="2" t="s">
        <v>672</v>
      </c>
      <c r="C1184" s="2">
        <v>2.4477591576000002</v>
      </c>
      <c r="D1184" s="2">
        <v>2.4477591576000002</v>
      </c>
      <c r="E1184" s="2">
        <v>1.479094919821462</v>
      </c>
      <c r="F1184" s="2">
        <v>36</v>
      </c>
      <c r="G1184" s="3">
        <v>6.696836354798922</v>
      </c>
    </row>
    <row r="1185" spans="1:7" x14ac:dyDescent="0.25">
      <c r="A1185" s="2">
        <v>2014</v>
      </c>
      <c r="B1185" s="2" t="s">
        <v>673</v>
      </c>
      <c r="C1185" s="2">
        <v>1275.8382537</v>
      </c>
      <c r="D1185" s="2">
        <v>1275.8382537</v>
      </c>
      <c r="E1185" s="2">
        <v>0.84441310922369917</v>
      </c>
      <c r="F1185" s="2">
        <v>4</v>
      </c>
      <c r="G1185" s="3">
        <v>1.2580883402989231</v>
      </c>
    </row>
    <row r="1186" spans="1:7" x14ac:dyDescent="0.25">
      <c r="A1186" s="2">
        <v>2014</v>
      </c>
      <c r="B1186" s="2" t="s">
        <v>1903</v>
      </c>
      <c r="C1186" s="2">
        <v>454.81624715999999</v>
      </c>
      <c r="D1186" s="2">
        <v>454.81624715999999</v>
      </c>
      <c r="E1186" s="2">
        <v>0.84441310922369939</v>
      </c>
      <c r="F1186" s="2">
        <v>2</v>
      </c>
      <c r="G1186" s="3">
        <v>0.12580883402989229</v>
      </c>
    </row>
    <row r="1187" spans="1:7" x14ac:dyDescent="0.25">
      <c r="A1187" s="2">
        <v>2014</v>
      </c>
      <c r="B1187" s="2" t="s">
        <v>674</v>
      </c>
      <c r="C1187" s="2">
        <v>612.97276506000003</v>
      </c>
      <c r="D1187" s="2">
        <v>612.97276506000003</v>
      </c>
      <c r="E1187" s="2">
        <v>0.84441310922369939</v>
      </c>
      <c r="F1187" s="2">
        <v>4</v>
      </c>
      <c r="G1187" s="3">
        <v>0.11322795062690307</v>
      </c>
    </row>
    <row r="1188" spans="1:7" x14ac:dyDescent="0.25">
      <c r="A1188" s="2">
        <v>2014</v>
      </c>
      <c r="B1188" s="2" t="s">
        <v>675</v>
      </c>
      <c r="C1188" s="2">
        <v>891.07179786999995</v>
      </c>
      <c r="D1188" s="2">
        <v>891.07179786999995</v>
      </c>
      <c r="E1188" s="2">
        <v>0.84441310922369939</v>
      </c>
      <c r="F1188" s="2">
        <v>1</v>
      </c>
      <c r="G1188" s="3">
        <v>1.258088340298923E-2</v>
      </c>
    </row>
    <row r="1189" spans="1:7" x14ac:dyDescent="0.25">
      <c r="A1189" s="2">
        <v>2014</v>
      </c>
      <c r="B1189" s="2" t="s">
        <v>676</v>
      </c>
      <c r="C1189" s="2">
        <v>60.504265578999998</v>
      </c>
      <c r="D1189" s="2">
        <v>60.504265578999998</v>
      </c>
      <c r="E1189" s="2">
        <v>0.84441310922369939</v>
      </c>
      <c r="F1189" s="2">
        <v>24</v>
      </c>
      <c r="G1189" s="3">
        <v>0.50323533611956917</v>
      </c>
    </row>
    <row r="1190" spans="1:7" x14ac:dyDescent="0.25">
      <c r="A1190" s="2">
        <v>2014</v>
      </c>
      <c r="B1190" s="2" t="s">
        <v>677</v>
      </c>
      <c r="C1190" s="2">
        <v>65.117912713999999</v>
      </c>
      <c r="D1190" s="2">
        <v>65.117912713999999</v>
      </c>
      <c r="E1190" s="2">
        <v>1.2096184296544625</v>
      </c>
      <c r="F1190" s="2">
        <v>36</v>
      </c>
      <c r="G1190" s="3">
        <v>18.569423106358705</v>
      </c>
    </row>
    <row r="1191" spans="1:7" x14ac:dyDescent="0.25">
      <c r="A1191" s="2">
        <v>2014</v>
      </c>
      <c r="B1191" s="2" t="s">
        <v>678</v>
      </c>
      <c r="C1191" s="2">
        <v>199.14293243</v>
      </c>
      <c r="D1191" s="2">
        <v>199.14293243</v>
      </c>
      <c r="E1191" s="2">
        <v>0.84441310922369939</v>
      </c>
      <c r="F1191" s="2">
        <v>1</v>
      </c>
      <c r="G1191" s="3">
        <v>5.0323533611956919E-2</v>
      </c>
    </row>
    <row r="1192" spans="1:7" x14ac:dyDescent="0.25">
      <c r="A1192" s="2">
        <v>2014</v>
      </c>
      <c r="B1192" s="2" t="s">
        <v>679</v>
      </c>
      <c r="C1192" s="2">
        <v>199.14293243</v>
      </c>
      <c r="D1192" s="2">
        <v>199.14293243</v>
      </c>
      <c r="E1192" s="2">
        <v>0.84441310922369928</v>
      </c>
      <c r="F1192" s="2">
        <v>1</v>
      </c>
      <c r="G1192" s="3">
        <v>3.7742650208967693E-2</v>
      </c>
    </row>
    <row r="1193" spans="1:7" x14ac:dyDescent="0.25">
      <c r="A1193" s="2">
        <v>2014</v>
      </c>
      <c r="B1193" s="2" t="s">
        <v>680</v>
      </c>
      <c r="C1193" s="2">
        <v>199.14293243</v>
      </c>
      <c r="D1193" s="2">
        <v>199.14293243</v>
      </c>
      <c r="E1193" s="2">
        <v>0.84441310922369928</v>
      </c>
      <c r="F1193" s="2">
        <v>1</v>
      </c>
      <c r="G1193" s="3">
        <v>3.7742650208967693E-2</v>
      </c>
    </row>
    <row r="1194" spans="1:7" x14ac:dyDescent="0.25">
      <c r="A1194" s="2">
        <v>2014</v>
      </c>
      <c r="B1194" s="2" t="s">
        <v>681</v>
      </c>
      <c r="C1194" s="2">
        <v>40.353660955000002</v>
      </c>
      <c r="D1194" s="2">
        <v>40.353660955000002</v>
      </c>
      <c r="E1194" s="2">
        <v>1.1508570701461733</v>
      </c>
      <c r="F1194" s="2">
        <v>25</v>
      </c>
      <c r="G1194" s="3">
        <v>1.2012941344478278</v>
      </c>
    </row>
    <row r="1195" spans="1:7" x14ac:dyDescent="0.25">
      <c r="A1195" s="2">
        <v>2014</v>
      </c>
      <c r="B1195" s="2" t="s">
        <v>682</v>
      </c>
      <c r="C1195" s="2">
        <v>30.950003937999998</v>
      </c>
      <c r="D1195" s="2">
        <v>30.950003937999998</v>
      </c>
      <c r="E1195" s="2">
        <v>0.84441310922369939</v>
      </c>
      <c r="F1195" s="2">
        <v>8</v>
      </c>
      <c r="G1195" s="3">
        <v>0.22645590125380613</v>
      </c>
    </row>
    <row r="1196" spans="1:7" x14ac:dyDescent="0.25">
      <c r="A1196" s="2">
        <v>2014</v>
      </c>
      <c r="B1196" s="2" t="s">
        <v>683</v>
      </c>
      <c r="C1196" s="2">
        <v>113.7045251</v>
      </c>
      <c r="D1196" s="2">
        <v>113.7045251</v>
      </c>
      <c r="E1196" s="2">
        <v>0.84441310922369928</v>
      </c>
      <c r="F1196" s="2">
        <v>16</v>
      </c>
      <c r="G1196" s="3">
        <v>0.54097798632853689</v>
      </c>
    </row>
    <row r="1197" spans="1:7" x14ac:dyDescent="0.25">
      <c r="A1197" s="2">
        <v>2014</v>
      </c>
      <c r="B1197" s="2" t="s">
        <v>684</v>
      </c>
      <c r="C1197" s="2">
        <v>62.700376728000002</v>
      </c>
      <c r="D1197" s="2">
        <v>62.700376728000002</v>
      </c>
      <c r="E1197" s="2">
        <v>1.1125417105381061</v>
      </c>
      <c r="F1197" s="2">
        <v>16</v>
      </c>
      <c r="G1197" s="3">
        <v>2.1951839232839769</v>
      </c>
    </row>
    <row r="1198" spans="1:7" x14ac:dyDescent="0.25">
      <c r="A1198" s="2">
        <v>2014</v>
      </c>
      <c r="B1198" s="2" t="s">
        <v>685</v>
      </c>
      <c r="C1198" s="2">
        <v>81.289750063</v>
      </c>
      <c r="D1198" s="2">
        <v>81.289750063</v>
      </c>
      <c r="E1198" s="2">
        <v>0.84441310922369928</v>
      </c>
      <c r="F1198" s="2">
        <v>9</v>
      </c>
      <c r="G1198" s="3">
        <v>7.5485300417935386E-2</v>
      </c>
    </row>
    <row r="1199" spans="1:7" x14ac:dyDescent="0.25">
      <c r="A1199" s="2">
        <v>2014</v>
      </c>
      <c r="B1199" s="2" t="s">
        <v>686</v>
      </c>
      <c r="C1199" s="2">
        <v>11.787449136999999</v>
      </c>
      <c r="D1199" s="2">
        <v>11.787449136999999</v>
      </c>
      <c r="E1199" s="2">
        <v>0.84441310922369939</v>
      </c>
      <c r="F1199" s="2">
        <v>2</v>
      </c>
      <c r="G1199" s="3">
        <v>2.516176680597846E-2</v>
      </c>
    </row>
    <row r="1200" spans="1:7" x14ac:dyDescent="0.25">
      <c r="A1200" s="2">
        <v>2014</v>
      </c>
      <c r="B1200" s="2" t="s">
        <v>1904</v>
      </c>
      <c r="C1200" s="2">
        <v>10.83169674</v>
      </c>
      <c r="D1200" s="2">
        <v>10.83169674</v>
      </c>
      <c r="E1200" s="2">
        <v>0.84441310922369939</v>
      </c>
      <c r="F1200" s="2">
        <v>30</v>
      </c>
      <c r="G1200" s="3">
        <v>0.12580883402989229</v>
      </c>
    </row>
    <row r="1201" spans="1:7" x14ac:dyDescent="0.25">
      <c r="A1201" s="2">
        <v>2014</v>
      </c>
      <c r="B1201" s="2" t="s">
        <v>1905</v>
      </c>
      <c r="C1201" s="2">
        <v>182.53612387000001</v>
      </c>
      <c r="D1201" s="2">
        <v>182.53612387000001</v>
      </c>
      <c r="E1201" s="2">
        <v>0.84441310922369928</v>
      </c>
      <c r="F1201" s="2">
        <v>4</v>
      </c>
      <c r="G1201" s="3">
        <v>7.5485300417935386E-2</v>
      </c>
    </row>
    <row r="1202" spans="1:7" x14ac:dyDescent="0.25">
      <c r="A1202" s="2">
        <v>2014</v>
      </c>
      <c r="B1202" s="2" t="s">
        <v>702</v>
      </c>
      <c r="C1202" s="2">
        <v>618.84108670000001</v>
      </c>
      <c r="D1202" s="2">
        <v>618.84108670000001</v>
      </c>
      <c r="E1202" s="2">
        <v>0.84441310922369928</v>
      </c>
      <c r="F1202" s="2">
        <v>1</v>
      </c>
      <c r="G1202" s="3">
        <v>0.15097060083587077</v>
      </c>
    </row>
    <row r="1203" spans="1:7" x14ac:dyDescent="0.25">
      <c r="A1203" s="2">
        <v>2014</v>
      </c>
      <c r="B1203" s="2" t="s">
        <v>703</v>
      </c>
      <c r="C1203" s="2">
        <v>514.81920616000002</v>
      </c>
      <c r="D1203" s="2">
        <v>514.81920616000002</v>
      </c>
      <c r="E1203" s="2">
        <v>0.84441310922369928</v>
      </c>
      <c r="F1203" s="2">
        <v>4</v>
      </c>
      <c r="G1203" s="3">
        <v>7.5485300417935386E-2</v>
      </c>
    </row>
    <row r="1204" spans="1:7" x14ac:dyDescent="0.25">
      <c r="A1204" s="2">
        <v>2014</v>
      </c>
      <c r="B1204" s="2" t="s">
        <v>704</v>
      </c>
      <c r="C1204" s="2">
        <v>622.85837385000002</v>
      </c>
      <c r="D1204" s="2">
        <v>622.85837385000002</v>
      </c>
      <c r="E1204" s="2">
        <v>1.3309384445641073</v>
      </c>
      <c r="F1204" s="2">
        <v>9</v>
      </c>
      <c r="G1204" s="3">
        <v>2.3145220850747306</v>
      </c>
    </row>
    <row r="1205" spans="1:7" x14ac:dyDescent="0.25">
      <c r="A1205" s="2">
        <v>2014</v>
      </c>
      <c r="B1205" s="2" t="s">
        <v>705</v>
      </c>
      <c r="C1205" s="2">
        <v>549.40274331000001</v>
      </c>
      <c r="D1205" s="2">
        <v>549.40274331000001</v>
      </c>
      <c r="E1205" s="2">
        <v>0.84441310922369939</v>
      </c>
      <c r="F1205" s="2">
        <v>9</v>
      </c>
      <c r="G1205" s="3">
        <v>0.75485300417935375</v>
      </c>
    </row>
    <row r="1206" spans="1:7" x14ac:dyDescent="0.25">
      <c r="A1206" s="2">
        <v>2014</v>
      </c>
      <c r="B1206" s="2" t="s">
        <v>706</v>
      </c>
      <c r="C1206" s="2">
        <v>420.76053798999999</v>
      </c>
      <c r="D1206" s="2">
        <v>420.76053798999999</v>
      </c>
      <c r="E1206" s="2">
        <v>0.84441310922369928</v>
      </c>
      <c r="F1206" s="2">
        <v>1</v>
      </c>
      <c r="G1206" s="3">
        <v>7.5485300417935386E-2</v>
      </c>
    </row>
    <row r="1207" spans="1:7" x14ac:dyDescent="0.25">
      <c r="A1207" s="2">
        <v>2014</v>
      </c>
      <c r="B1207" s="2" t="s">
        <v>707</v>
      </c>
      <c r="C1207" s="2">
        <v>13.855922241</v>
      </c>
      <c r="D1207" s="2">
        <v>13.855922241</v>
      </c>
      <c r="E1207" s="2">
        <v>0.84441310922369928</v>
      </c>
      <c r="F1207" s="2">
        <v>6</v>
      </c>
      <c r="G1207" s="3">
        <v>0.15097060083587077</v>
      </c>
    </row>
    <row r="1208" spans="1:7" x14ac:dyDescent="0.25">
      <c r="A1208" s="2">
        <v>2014</v>
      </c>
      <c r="B1208" s="2" t="s">
        <v>708</v>
      </c>
      <c r="C1208" s="2">
        <v>13.855922241</v>
      </c>
      <c r="D1208" s="2">
        <v>13.855922241</v>
      </c>
      <c r="E1208" s="2">
        <v>1.4940415196709163</v>
      </c>
      <c r="F1208" s="2">
        <v>24</v>
      </c>
      <c r="G1208" s="3">
        <v>4.1104660930687524</v>
      </c>
    </row>
    <row r="1209" spans="1:7" x14ac:dyDescent="0.25">
      <c r="A1209" s="2">
        <v>2014</v>
      </c>
      <c r="B1209" s="2" t="s">
        <v>709</v>
      </c>
      <c r="C1209" s="2">
        <v>27.314194988000001</v>
      </c>
      <c r="D1209" s="2">
        <v>27.314194988000001</v>
      </c>
      <c r="E1209" s="2">
        <v>1.130541508605778</v>
      </c>
      <c r="F1209" s="2">
        <v>16</v>
      </c>
      <c r="G1209" s="3">
        <v>1.5814329989836986</v>
      </c>
    </row>
    <row r="1210" spans="1:7" x14ac:dyDescent="0.25">
      <c r="A1210" s="2">
        <v>2014</v>
      </c>
      <c r="B1210" s="2" t="s">
        <v>710</v>
      </c>
      <c r="C1210" s="2">
        <v>190.24029415000001</v>
      </c>
      <c r="D1210" s="2">
        <v>190.24029415000001</v>
      </c>
      <c r="E1210" s="2">
        <v>0.84441310922369928</v>
      </c>
      <c r="F1210" s="2">
        <v>16</v>
      </c>
      <c r="G1210" s="3">
        <v>0.15097060083587077</v>
      </c>
    </row>
    <row r="1211" spans="1:7" x14ac:dyDescent="0.25">
      <c r="A1211" s="2">
        <v>2014</v>
      </c>
      <c r="B1211" s="2" t="s">
        <v>711</v>
      </c>
      <c r="C1211" s="2">
        <v>190.24029415000004</v>
      </c>
      <c r="D1211" s="2">
        <v>190.24029415000004</v>
      </c>
      <c r="E1211" s="2">
        <v>0.84441310922369939</v>
      </c>
      <c r="F1211" s="2">
        <v>9</v>
      </c>
      <c r="G1211" s="3">
        <v>0.75485300417935375</v>
      </c>
    </row>
    <row r="1212" spans="1:7" x14ac:dyDescent="0.25">
      <c r="A1212" s="2">
        <v>2014</v>
      </c>
      <c r="B1212" s="2" t="s">
        <v>712</v>
      </c>
      <c r="C1212" s="2">
        <v>190.24029415000001</v>
      </c>
      <c r="D1212" s="2">
        <v>190.24029415000001</v>
      </c>
      <c r="E1212" s="2">
        <v>0.84441310922369928</v>
      </c>
      <c r="F1212" s="2">
        <v>4</v>
      </c>
      <c r="G1212" s="3">
        <v>0.15097060083587077</v>
      </c>
    </row>
    <row r="1213" spans="1:7" x14ac:dyDescent="0.25">
      <c r="A1213" s="2">
        <v>2014</v>
      </c>
      <c r="B1213" s="2" t="s">
        <v>713</v>
      </c>
      <c r="C1213" s="2">
        <v>30.965050541</v>
      </c>
      <c r="D1213" s="2">
        <v>30.965050541</v>
      </c>
      <c r="E1213" s="2">
        <v>1.0971853051621787</v>
      </c>
      <c r="F1213" s="2">
        <v>25</v>
      </c>
      <c r="G1213" s="3">
        <v>3.9839892576345148</v>
      </c>
    </row>
    <row r="1214" spans="1:7" x14ac:dyDescent="0.25">
      <c r="A1214" s="2">
        <v>2014</v>
      </c>
      <c r="B1214" s="2" t="s">
        <v>714</v>
      </c>
      <c r="C1214" s="2">
        <v>687.34154625999997</v>
      </c>
      <c r="D1214" s="2">
        <v>687.34154625999997</v>
      </c>
      <c r="E1214" s="2">
        <v>1.4330047042773666</v>
      </c>
      <c r="F1214" s="2">
        <v>4</v>
      </c>
      <c r="G1214" s="3">
        <v>1.0198151681000001</v>
      </c>
    </row>
    <row r="1215" spans="1:7" x14ac:dyDescent="0.25">
      <c r="A1215" s="2">
        <v>2014</v>
      </c>
      <c r="B1215" s="2" t="s">
        <v>715</v>
      </c>
      <c r="C1215" s="2">
        <v>124.67029801</v>
      </c>
      <c r="D1215" s="2">
        <v>124.67029801</v>
      </c>
      <c r="E1215" s="2">
        <v>0.84441310922369928</v>
      </c>
      <c r="F1215" s="2">
        <v>4</v>
      </c>
      <c r="G1215" s="3">
        <v>3.7742650208967693E-2</v>
      </c>
    </row>
    <row r="1216" spans="1:7" x14ac:dyDescent="0.25">
      <c r="A1216" s="2">
        <v>2014</v>
      </c>
      <c r="B1216" s="2" t="s">
        <v>716</v>
      </c>
      <c r="C1216" s="2">
        <v>124.67029801</v>
      </c>
      <c r="D1216" s="2">
        <v>124.67029801</v>
      </c>
      <c r="E1216" s="2">
        <v>0.84441310922369939</v>
      </c>
      <c r="F1216" s="2">
        <v>6</v>
      </c>
      <c r="G1216" s="3">
        <v>5.0323533611956919E-2</v>
      </c>
    </row>
    <row r="1217" spans="1:7" x14ac:dyDescent="0.25">
      <c r="A1217" s="2">
        <v>2014</v>
      </c>
      <c r="B1217" s="2" t="s">
        <v>717</v>
      </c>
      <c r="C1217" s="2">
        <v>124.67029801</v>
      </c>
      <c r="D1217" s="2">
        <v>124.67029801</v>
      </c>
      <c r="E1217" s="2">
        <v>0.84441310922369939</v>
      </c>
      <c r="F1217" s="2">
        <v>6</v>
      </c>
      <c r="G1217" s="3">
        <v>0.11322795062690307</v>
      </c>
    </row>
    <row r="1218" spans="1:7" x14ac:dyDescent="0.25">
      <c r="A1218" s="2">
        <v>2014</v>
      </c>
      <c r="B1218" s="2" t="s">
        <v>845</v>
      </c>
      <c r="C1218" s="2">
        <v>2129.4369081999998</v>
      </c>
      <c r="D1218" s="2">
        <v>2129.4369081999998</v>
      </c>
      <c r="E1218" s="2">
        <v>0.84441310922369939</v>
      </c>
      <c r="F1218" s="2">
        <v>1</v>
      </c>
      <c r="G1218" s="3">
        <v>2.516176680597846E-2</v>
      </c>
    </row>
    <row r="1219" spans="1:7" x14ac:dyDescent="0.25">
      <c r="A1219" s="2">
        <v>2014</v>
      </c>
      <c r="B1219" s="2" t="s">
        <v>846</v>
      </c>
      <c r="C1219" s="2">
        <v>103.26238651</v>
      </c>
      <c r="D1219" s="2">
        <v>103.26238651</v>
      </c>
      <c r="E1219" s="2">
        <v>0.84441310922369939</v>
      </c>
      <c r="F1219" s="2">
        <v>1</v>
      </c>
      <c r="G1219" s="3">
        <v>2.516176680597846E-2</v>
      </c>
    </row>
    <row r="1220" spans="1:7" x14ac:dyDescent="0.25">
      <c r="A1220" s="2">
        <v>2014</v>
      </c>
      <c r="B1220" s="2" t="s">
        <v>847</v>
      </c>
      <c r="C1220" s="2">
        <v>103.26238651</v>
      </c>
      <c r="D1220" s="2">
        <v>103.26238651</v>
      </c>
      <c r="E1220" s="2">
        <v>0.84441310922369939</v>
      </c>
      <c r="F1220" s="2">
        <v>1</v>
      </c>
      <c r="G1220" s="3">
        <v>1.258088340298923E-2</v>
      </c>
    </row>
    <row r="1221" spans="1:7" x14ac:dyDescent="0.25">
      <c r="A1221" s="2">
        <v>2014</v>
      </c>
      <c r="B1221" s="2" t="s">
        <v>848</v>
      </c>
      <c r="C1221" s="2">
        <v>352.28375937999999</v>
      </c>
      <c r="D1221" s="2">
        <v>352.28375937999999</v>
      </c>
      <c r="E1221" s="2">
        <v>0.84441310922369939</v>
      </c>
      <c r="F1221" s="2">
        <v>1</v>
      </c>
      <c r="G1221" s="3">
        <v>1.258088340298923E-2</v>
      </c>
    </row>
    <row r="1222" spans="1:7" x14ac:dyDescent="0.25">
      <c r="A1222" s="2">
        <v>2014</v>
      </c>
      <c r="B1222" s="2" t="s">
        <v>849</v>
      </c>
      <c r="C1222" s="2">
        <v>352.28375937999999</v>
      </c>
      <c r="D1222" s="2">
        <v>352.28375937999999</v>
      </c>
      <c r="E1222" s="2">
        <v>0.84441310922369928</v>
      </c>
      <c r="F1222" s="2">
        <v>1</v>
      </c>
      <c r="G1222" s="3">
        <v>3.7742650208967693E-2</v>
      </c>
    </row>
    <row r="1223" spans="1:7" x14ac:dyDescent="0.25">
      <c r="A1223" s="2">
        <v>2014</v>
      </c>
      <c r="B1223" s="2" t="s">
        <v>850</v>
      </c>
      <c r="C1223" s="2">
        <v>394.35425844999997</v>
      </c>
      <c r="D1223" s="2">
        <v>394.35425844999997</v>
      </c>
      <c r="E1223" s="2">
        <v>0.84441310922369939</v>
      </c>
      <c r="F1223" s="2">
        <v>2</v>
      </c>
      <c r="G1223" s="3">
        <v>1.258088340298923E-2</v>
      </c>
    </row>
    <row r="1224" spans="1:7" x14ac:dyDescent="0.25">
      <c r="A1224" s="2">
        <v>2014</v>
      </c>
      <c r="B1224" s="2" t="s">
        <v>851</v>
      </c>
      <c r="C1224" s="2">
        <v>82.188528199999993</v>
      </c>
      <c r="D1224" s="2">
        <v>82.188528199999993</v>
      </c>
      <c r="E1224" s="2">
        <v>0.84441310922369939</v>
      </c>
      <c r="F1224" s="2">
        <v>16</v>
      </c>
      <c r="G1224" s="3">
        <v>0.65420593695543994</v>
      </c>
    </row>
    <row r="1225" spans="1:7" x14ac:dyDescent="0.25">
      <c r="A1225" s="2">
        <v>2014</v>
      </c>
      <c r="B1225" s="2" t="s">
        <v>852</v>
      </c>
      <c r="C1225" s="2">
        <v>123.71737777</v>
      </c>
      <c r="D1225" s="2">
        <v>123.71737777</v>
      </c>
      <c r="E1225" s="2">
        <v>0.84441310922369917</v>
      </c>
      <c r="F1225" s="2">
        <v>1</v>
      </c>
      <c r="G1225" s="3">
        <v>0.31452208507473078</v>
      </c>
    </row>
    <row r="1226" spans="1:7" x14ac:dyDescent="0.25">
      <c r="A1226" s="2">
        <v>2014</v>
      </c>
      <c r="B1226" s="2" t="s">
        <v>853</v>
      </c>
      <c r="C1226" s="2">
        <v>123.71737777</v>
      </c>
      <c r="D1226" s="2">
        <v>123.71737777</v>
      </c>
      <c r="E1226" s="2">
        <v>0.84441310922369928</v>
      </c>
      <c r="F1226" s="2">
        <v>6</v>
      </c>
      <c r="G1226" s="3">
        <v>3.7742650208967693E-2</v>
      </c>
    </row>
    <row r="1227" spans="1:7" x14ac:dyDescent="0.25">
      <c r="A1227" s="2">
        <v>2014</v>
      </c>
      <c r="B1227" s="2" t="s">
        <v>854</v>
      </c>
      <c r="C1227" s="2">
        <v>123.71737777</v>
      </c>
      <c r="D1227" s="2">
        <v>123.71737777</v>
      </c>
      <c r="E1227" s="2">
        <v>0.84441310922369939</v>
      </c>
      <c r="F1227" s="2">
        <v>4</v>
      </c>
      <c r="G1227" s="3">
        <v>1.258088340298923E-2</v>
      </c>
    </row>
    <row r="1228" spans="1:7" x14ac:dyDescent="0.25">
      <c r="A1228" s="2">
        <v>2014</v>
      </c>
      <c r="B1228" s="2" t="s">
        <v>855</v>
      </c>
      <c r="C1228" s="2">
        <v>123.71737777</v>
      </c>
      <c r="D1228" s="2">
        <v>123.71737777</v>
      </c>
      <c r="E1228" s="2">
        <v>0.84441310922369939</v>
      </c>
      <c r="F1228" s="2">
        <v>4</v>
      </c>
      <c r="G1228" s="3">
        <v>0.18871325104483844</v>
      </c>
    </row>
    <row r="1229" spans="1:7" x14ac:dyDescent="0.25">
      <c r="A1229" s="2">
        <v>2014</v>
      </c>
      <c r="B1229" s="2" t="s">
        <v>856</v>
      </c>
      <c r="C1229" s="2">
        <v>123.71737777</v>
      </c>
      <c r="D1229" s="2">
        <v>123.71737777</v>
      </c>
      <c r="E1229" s="2">
        <v>0.84441310922369928</v>
      </c>
      <c r="F1229" s="2">
        <v>4</v>
      </c>
      <c r="G1229" s="3">
        <v>3.7742650208967693E-2</v>
      </c>
    </row>
    <row r="1230" spans="1:7" x14ac:dyDescent="0.25">
      <c r="A1230" s="2">
        <v>2014</v>
      </c>
      <c r="B1230" s="2" t="s">
        <v>857</v>
      </c>
      <c r="C1230" s="2">
        <v>71.095859732999998</v>
      </c>
      <c r="D1230" s="2">
        <v>71.095859732999998</v>
      </c>
      <c r="E1230" s="2">
        <v>0.84441310922369939</v>
      </c>
      <c r="F1230" s="2">
        <v>1</v>
      </c>
      <c r="G1230" s="3">
        <v>1.258088340298923E-2</v>
      </c>
    </row>
    <row r="1231" spans="1:7" x14ac:dyDescent="0.25">
      <c r="A1231" s="2">
        <v>2014</v>
      </c>
      <c r="B1231" s="2" t="s">
        <v>858</v>
      </c>
      <c r="C1231" s="2">
        <v>71.095859732999998</v>
      </c>
      <c r="D1231" s="2">
        <v>71.095859732999998</v>
      </c>
      <c r="E1231" s="2">
        <v>0.84441310922369928</v>
      </c>
      <c r="F1231" s="2">
        <v>1</v>
      </c>
      <c r="G1231" s="3">
        <v>3.7742650208967693E-2</v>
      </c>
    </row>
    <row r="1232" spans="1:7" x14ac:dyDescent="0.25">
      <c r="A1232" s="2">
        <v>2014</v>
      </c>
      <c r="B1232" s="2" t="s">
        <v>859</v>
      </c>
      <c r="C1232" s="2">
        <v>650.14729942999998</v>
      </c>
      <c r="D1232" s="2">
        <v>650.14729942999998</v>
      </c>
      <c r="E1232" s="2">
        <v>0.84441310922369939</v>
      </c>
      <c r="F1232" s="2">
        <v>1</v>
      </c>
      <c r="G1232" s="3">
        <v>1.258088340298923E-2</v>
      </c>
    </row>
    <row r="1233" spans="1:7" x14ac:dyDescent="0.25">
      <c r="A1233" s="2">
        <v>2014</v>
      </c>
      <c r="B1233" s="2" t="s">
        <v>860</v>
      </c>
      <c r="C1233" s="2">
        <v>650.14729942999998</v>
      </c>
      <c r="D1233" s="2">
        <v>650.14729942999998</v>
      </c>
      <c r="E1233" s="2">
        <v>0.11023113109243879</v>
      </c>
      <c r="F1233" s="2">
        <v>1</v>
      </c>
      <c r="G1233" s="3">
        <v>1</v>
      </c>
    </row>
    <row r="1234" spans="1:7" x14ac:dyDescent="0.25">
      <c r="A1234" s="2">
        <v>2014</v>
      </c>
      <c r="B1234" s="2" t="s">
        <v>861</v>
      </c>
      <c r="C1234" s="2">
        <v>318.15868820999998</v>
      </c>
      <c r="D1234" s="2">
        <v>318.15868820999998</v>
      </c>
      <c r="E1234" s="2">
        <v>0.84441310922369939</v>
      </c>
      <c r="F1234" s="2">
        <v>1</v>
      </c>
      <c r="G1234" s="3">
        <v>3.5985543588051901E-2</v>
      </c>
    </row>
    <row r="1235" spans="1:7" x14ac:dyDescent="0.25">
      <c r="A1235" s="2">
        <v>2014</v>
      </c>
      <c r="B1235" s="2" t="s">
        <v>862</v>
      </c>
      <c r="C1235" s="2">
        <v>108.84897196999999</v>
      </c>
      <c r="D1235" s="2">
        <v>108.84897196999999</v>
      </c>
      <c r="E1235" s="2">
        <v>0.84441310922369939</v>
      </c>
      <c r="F1235" s="2">
        <v>4</v>
      </c>
      <c r="G1235" s="3">
        <v>0.20129413444782768</v>
      </c>
    </row>
    <row r="1236" spans="1:7" x14ac:dyDescent="0.25">
      <c r="A1236" s="2">
        <v>2014</v>
      </c>
      <c r="B1236" s="2" t="s">
        <v>863</v>
      </c>
      <c r="C1236" s="2">
        <v>108.84897196999999</v>
      </c>
      <c r="D1236" s="2">
        <v>108.84897196999999</v>
      </c>
      <c r="E1236" s="2">
        <v>0.84441310922369939</v>
      </c>
      <c r="F1236" s="2">
        <v>2</v>
      </c>
      <c r="G1236" s="3">
        <v>1.258088340298923E-2</v>
      </c>
    </row>
    <row r="1237" spans="1:7" x14ac:dyDescent="0.25">
      <c r="A1237" s="2">
        <v>2014</v>
      </c>
      <c r="B1237" s="2" t="s">
        <v>864</v>
      </c>
      <c r="C1237" s="2">
        <v>205.69560831000001</v>
      </c>
      <c r="D1237" s="2">
        <v>205.69560831000001</v>
      </c>
      <c r="E1237" s="2">
        <v>0.84441310922369939</v>
      </c>
      <c r="F1237" s="2">
        <v>2</v>
      </c>
      <c r="G1237" s="3">
        <v>0.20129413444782768</v>
      </c>
    </row>
    <row r="1238" spans="1:7" x14ac:dyDescent="0.25">
      <c r="A1238" s="2">
        <v>2014</v>
      </c>
      <c r="B1238" s="2" t="s">
        <v>865</v>
      </c>
      <c r="C1238" s="2">
        <v>113.56568468</v>
      </c>
      <c r="D1238" s="2">
        <v>113.56568468</v>
      </c>
      <c r="E1238" s="2">
        <v>0.84441310922369939</v>
      </c>
      <c r="F1238" s="2">
        <v>4</v>
      </c>
      <c r="G1238" s="3">
        <v>0.11322795062690307</v>
      </c>
    </row>
    <row r="1239" spans="1:7" x14ac:dyDescent="0.25">
      <c r="A1239" s="2">
        <v>2014</v>
      </c>
      <c r="B1239" s="2" t="s">
        <v>866</v>
      </c>
      <c r="C1239" s="2">
        <v>113.56568468</v>
      </c>
      <c r="D1239" s="2">
        <v>113.56568468</v>
      </c>
      <c r="E1239" s="2">
        <v>0.84441310922369939</v>
      </c>
      <c r="F1239" s="2">
        <v>4</v>
      </c>
      <c r="G1239" s="3">
        <v>2.516176680597846E-2</v>
      </c>
    </row>
    <row r="1240" spans="1:7" x14ac:dyDescent="0.25">
      <c r="A1240" s="2">
        <v>2014</v>
      </c>
      <c r="B1240" s="2" t="s">
        <v>867</v>
      </c>
      <c r="C1240" s="2">
        <v>113.56568468</v>
      </c>
      <c r="D1240" s="2">
        <v>113.56568468</v>
      </c>
      <c r="E1240" s="2">
        <v>0.84441310922369928</v>
      </c>
      <c r="F1240" s="2">
        <v>9</v>
      </c>
      <c r="G1240" s="3">
        <v>3.7742650208967693E-2</v>
      </c>
    </row>
    <row r="1241" spans="1:7" x14ac:dyDescent="0.25">
      <c r="A1241" s="2">
        <v>2014</v>
      </c>
      <c r="B1241" s="2" t="s">
        <v>868</v>
      </c>
      <c r="C1241" s="2">
        <v>113.56568468</v>
      </c>
      <c r="D1241" s="2">
        <v>113.56568468</v>
      </c>
      <c r="E1241" s="2">
        <v>0.84441310922369939</v>
      </c>
      <c r="F1241" s="2">
        <v>9</v>
      </c>
      <c r="G1241" s="3">
        <v>0.12580883402989229</v>
      </c>
    </row>
    <row r="1242" spans="1:7" x14ac:dyDescent="0.25">
      <c r="A1242" s="2">
        <v>2014</v>
      </c>
      <c r="B1242" s="2" t="s">
        <v>1918</v>
      </c>
      <c r="C1242" s="2">
        <v>113.56568468</v>
      </c>
      <c r="D1242" s="2">
        <v>113.56568468</v>
      </c>
      <c r="E1242" s="2">
        <v>0.84441310922369939</v>
      </c>
      <c r="F1242" s="2">
        <v>2</v>
      </c>
      <c r="G1242" s="3">
        <v>2.516176680597846E-2</v>
      </c>
    </row>
    <row r="1243" spans="1:7" x14ac:dyDescent="0.25">
      <c r="A1243" s="2">
        <v>2014</v>
      </c>
      <c r="B1243" s="2" t="s">
        <v>869</v>
      </c>
      <c r="C1243" s="2">
        <v>113.56568468</v>
      </c>
      <c r="D1243" s="2">
        <v>113.56568468</v>
      </c>
      <c r="E1243" s="2">
        <v>0.84441310922369939</v>
      </c>
      <c r="F1243" s="2">
        <v>4</v>
      </c>
      <c r="G1243" s="3">
        <v>0.12580883402989229</v>
      </c>
    </row>
    <row r="1244" spans="1:7" x14ac:dyDescent="0.25">
      <c r="A1244" s="2">
        <v>2014</v>
      </c>
      <c r="B1244" s="2" t="s">
        <v>870</v>
      </c>
      <c r="C1244" s="2">
        <v>113.56568468</v>
      </c>
      <c r="D1244" s="2">
        <v>113.56568468</v>
      </c>
      <c r="E1244" s="2">
        <v>0.84441310922369939</v>
      </c>
      <c r="F1244" s="2">
        <v>16</v>
      </c>
      <c r="G1244" s="3">
        <v>5.0323533611956919E-2</v>
      </c>
    </row>
    <row r="1245" spans="1:7" x14ac:dyDescent="0.25">
      <c r="A1245" s="2">
        <v>2014</v>
      </c>
      <c r="B1245" s="2" t="s">
        <v>871</v>
      </c>
      <c r="C1245" s="2">
        <v>113.56568468</v>
      </c>
      <c r="D1245" s="2">
        <v>113.56568468</v>
      </c>
      <c r="E1245" s="2">
        <v>0.84441310922369939</v>
      </c>
      <c r="F1245" s="2">
        <v>1</v>
      </c>
      <c r="G1245" s="3">
        <v>5.0323533611956919E-2</v>
      </c>
    </row>
    <row r="1246" spans="1:7" x14ac:dyDescent="0.25">
      <c r="A1246" s="2">
        <v>2014</v>
      </c>
      <c r="B1246" s="2" t="s">
        <v>872</v>
      </c>
      <c r="C1246" s="2">
        <v>117.95888051</v>
      </c>
      <c r="D1246" s="2">
        <v>117.95888051</v>
      </c>
      <c r="E1246" s="2">
        <v>0.84441310922369939</v>
      </c>
      <c r="F1246" s="2">
        <v>1</v>
      </c>
      <c r="G1246" s="3">
        <v>1.258088340298923E-2</v>
      </c>
    </row>
    <row r="1247" spans="1:7" x14ac:dyDescent="0.25">
      <c r="A1247" s="2">
        <v>2014</v>
      </c>
      <c r="B1247" s="2" t="s">
        <v>873</v>
      </c>
      <c r="C1247" s="2">
        <v>117.95888051</v>
      </c>
      <c r="D1247" s="2">
        <v>117.95888051</v>
      </c>
      <c r="E1247" s="2">
        <v>0.84441310922369939</v>
      </c>
      <c r="F1247" s="2">
        <v>1</v>
      </c>
      <c r="G1247" s="3">
        <v>1.258088340298923E-2</v>
      </c>
    </row>
    <row r="1248" spans="1:7" x14ac:dyDescent="0.25">
      <c r="A1248" s="2">
        <v>2014</v>
      </c>
      <c r="B1248" s="2" t="s">
        <v>874</v>
      </c>
      <c r="C1248" s="2">
        <v>125.35090341999999</v>
      </c>
      <c r="D1248" s="2">
        <v>125.35090341999999</v>
      </c>
      <c r="E1248" s="2">
        <v>0.84441310922369939</v>
      </c>
      <c r="F1248" s="2">
        <v>1</v>
      </c>
      <c r="G1248" s="3">
        <v>2.516176680597846E-2</v>
      </c>
    </row>
    <row r="1249" spans="1:7" x14ac:dyDescent="0.25">
      <c r="A1249" s="2">
        <v>2014</v>
      </c>
      <c r="B1249" s="2" t="s">
        <v>875</v>
      </c>
      <c r="C1249" s="2">
        <v>125.35090341999999</v>
      </c>
      <c r="D1249" s="2">
        <v>125.35090341999999</v>
      </c>
      <c r="E1249" s="2">
        <v>0.84441310922369939</v>
      </c>
      <c r="F1249" s="2">
        <v>1</v>
      </c>
      <c r="G1249" s="3">
        <v>1.258088340298923E-2</v>
      </c>
    </row>
    <row r="1250" spans="1:7" x14ac:dyDescent="0.25">
      <c r="A1250" s="2">
        <v>2014</v>
      </c>
      <c r="B1250" s="2" t="s">
        <v>876</v>
      </c>
      <c r="C1250" s="2">
        <v>125.35090341999999</v>
      </c>
      <c r="D1250" s="2">
        <v>125.35090341999999</v>
      </c>
      <c r="E1250" s="2">
        <v>0.84441310922369928</v>
      </c>
      <c r="F1250" s="2">
        <v>1</v>
      </c>
      <c r="G1250" s="3">
        <v>3.7742650208967693E-2</v>
      </c>
    </row>
    <row r="1251" spans="1:7" x14ac:dyDescent="0.25">
      <c r="A1251" s="2">
        <v>2014</v>
      </c>
      <c r="B1251" s="2" t="s">
        <v>877</v>
      </c>
      <c r="C1251" s="2">
        <v>125.35090341999999</v>
      </c>
      <c r="D1251" s="2">
        <v>125.35090341999999</v>
      </c>
      <c r="E1251" s="2">
        <v>1.3209136994564588</v>
      </c>
      <c r="F1251" s="2">
        <v>1</v>
      </c>
      <c r="G1251" s="3">
        <v>1.0251617668059785</v>
      </c>
    </row>
    <row r="1252" spans="1:7" x14ac:dyDescent="0.25">
      <c r="A1252" s="2">
        <v>2014</v>
      </c>
      <c r="B1252" s="2" t="s">
        <v>878</v>
      </c>
      <c r="C1252" s="2">
        <v>7.9555166350999995</v>
      </c>
      <c r="D1252" s="2">
        <v>7.9555166350999995</v>
      </c>
      <c r="E1252" s="2">
        <v>1.5572080164716511</v>
      </c>
      <c r="F1252" s="2">
        <v>36</v>
      </c>
      <c r="G1252" s="3">
        <v>29.204490714477721</v>
      </c>
    </row>
    <row r="1253" spans="1:7" x14ac:dyDescent="0.25">
      <c r="A1253" s="2">
        <v>2014</v>
      </c>
      <c r="B1253" s="2" t="s">
        <v>879</v>
      </c>
      <c r="C1253" s="2">
        <v>122.30750685</v>
      </c>
      <c r="D1253" s="2">
        <v>122.30750685</v>
      </c>
      <c r="E1253" s="2">
        <v>0.84441310922369939</v>
      </c>
      <c r="F1253" s="2">
        <v>1</v>
      </c>
      <c r="G1253" s="3">
        <v>2.516176680597846E-2</v>
      </c>
    </row>
    <row r="1254" spans="1:7" x14ac:dyDescent="0.25">
      <c r="A1254" s="2">
        <v>2014</v>
      </c>
      <c r="B1254" s="2" t="s">
        <v>880</v>
      </c>
      <c r="C1254" s="2">
        <v>122.30750685</v>
      </c>
      <c r="D1254" s="2">
        <v>122.30750685</v>
      </c>
      <c r="E1254" s="2">
        <v>0.84441310922369939</v>
      </c>
      <c r="F1254" s="2">
        <v>4</v>
      </c>
      <c r="G1254" s="3">
        <v>2.516176680597846E-2</v>
      </c>
    </row>
    <row r="1255" spans="1:7" x14ac:dyDescent="0.25">
      <c r="A1255" s="2">
        <v>2014</v>
      </c>
      <c r="B1255" s="2" t="s">
        <v>881</v>
      </c>
      <c r="C1255" s="2">
        <v>124.91203595</v>
      </c>
      <c r="D1255" s="2">
        <v>124.91203595</v>
      </c>
      <c r="E1255" s="2">
        <v>0.84441310922369939</v>
      </c>
      <c r="F1255" s="2">
        <v>1</v>
      </c>
      <c r="G1255" s="3">
        <v>0.12580883402989229</v>
      </c>
    </row>
    <row r="1256" spans="1:7" x14ac:dyDescent="0.25">
      <c r="A1256" s="2">
        <v>2014</v>
      </c>
      <c r="B1256" s="2" t="s">
        <v>882</v>
      </c>
      <c r="C1256" s="2">
        <v>124.91203595</v>
      </c>
      <c r="D1256" s="2">
        <v>124.91203595</v>
      </c>
      <c r="E1256" s="2">
        <v>0.84441310922369939</v>
      </c>
      <c r="F1256" s="2">
        <v>1</v>
      </c>
      <c r="G1256" s="3">
        <v>0.22645590125380613</v>
      </c>
    </row>
    <row r="1257" spans="1:7" x14ac:dyDescent="0.25">
      <c r="A1257" s="2">
        <v>2014</v>
      </c>
      <c r="B1257" s="2" t="s">
        <v>883</v>
      </c>
      <c r="C1257" s="2">
        <v>272.33618293000001</v>
      </c>
      <c r="D1257" s="2">
        <v>272.33618293000001</v>
      </c>
      <c r="E1257" s="2">
        <v>0.84441310922369939</v>
      </c>
      <c r="F1257" s="2">
        <v>1</v>
      </c>
      <c r="G1257" s="3">
        <v>2.516176680597846E-2</v>
      </c>
    </row>
    <row r="1258" spans="1:7" x14ac:dyDescent="0.25">
      <c r="A1258" s="2">
        <v>2014</v>
      </c>
      <c r="B1258" s="2" t="s">
        <v>884</v>
      </c>
      <c r="C1258" s="2">
        <v>269.89667034000001</v>
      </c>
      <c r="D1258" s="2">
        <v>269.89667034000001</v>
      </c>
      <c r="E1258" s="2">
        <v>0.84441310922369939</v>
      </c>
      <c r="F1258" s="2">
        <v>1</v>
      </c>
      <c r="G1258" s="3">
        <v>2.516176680597846E-2</v>
      </c>
    </row>
    <row r="1259" spans="1:7" x14ac:dyDescent="0.25">
      <c r="A1259" s="2">
        <v>2014</v>
      </c>
      <c r="B1259" s="2" t="s">
        <v>885</v>
      </c>
      <c r="C1259" s="2">
        <v>269.89667034000001</v>
      </c>
      <c r="D1259" s="2">
        <v>269.89667034000001</v>
      </c>
      <c r="E1259" s="2">
        <v>0.84441310922369939</v>
      </c>
      <c r="F1259" s="2">
        <v>4</v>
      </c>
      <c r="G1259" s="3">
        <v>0.50323533611956917</v>
      </c>
    </row>
    <row r="1260" spans="1:7" x14ac:dyDescent="0.25">
      <c r="A1260" s="2">
        <v>2014</v>
      </c>
      <c r="B1260" s="2" t="s">
        <v>1919</v>
      </c>
      <c r="C1260" s="2">
        <v>476.76274831000001</v>
      </c>
      <c r="D1260" s="2">
        <v>476.76274831000001</v>
      </c>
      <c r="E1260" s="2">
        <v>0.84441310922369939</v>
      </c>
      <c r="F1260" s="2">
        <v>2</v>
      </c>
      <c r="G1260" s="3">
        <v>1.258088340298923E-2</v>
      </c>
    </row>
    <row r="1261" spans="1:7" x14ac:dyDescent="0.25">
      <c r="A1261" s="2">
        <v>2014</v>
      </c>
      <c r="B1261" s="2" t="s">
        <v>1920</v>
      </c>
      <c r="C1261" s="2">
        <v>153.74869138</v>
      </c>
      <c r="D1261" s="2">
        <v>153.74869138</v>
      </c>
      <c r="E1261" s="2">
        <v>2.3148537529412145</v>
      </c>
      <c r="F1261" s="2">
        <v>2</v>
      </c>
      <c r="G1261" s="3">
        <v>1</v>
      </c>
    </row>
    <row r="1262" spans="1:7" x14ac:dyDescent="0.25">
      <c r="A1262" s="2">
        <v>2014</v>
      </c>
      <c r="B1262" s="2" t="s">
        <v>886</v>
      </c>
      <c r="C1262" s="2">
        <v>288.80643984</v>
      </c>
      <c r="D1262" s="2">
        <v>288.80643984</v>
      </c>
      <c r="E1262" s="2">
        <v>0.84441310922369939</v>
      </c>
      <c r="F1262" s="2">
        <v>6</v>
      </c>
      <c r="G1262" s="3">
        <v>2.516176680597846E-2</v>
      </c>
    </row>
    <row r="1263" spans="1:7" x14ac:dyDescent="0.25">
      <c r="A1263" s="2">
        <v>2014</v>
      </c>
      <c r="B1263" s="2" t="s">
        <v>887</v>
      </c>
      <c r="C1263" s="2">
        <v>813.17099772999995</v>
      </c>
      <c r="D1263" s="2">
        <v>813.17099772999995</v>
      </c>
      <c r="E1263" s="2">
        <v>0.84441310922369939</v>
      </c>
      <c r="F1263" s="2">
        <v>2</v>
      </c>
      <c r="G1263" s="3">
        <v>1.258088340298923E-2</v>
      </c>
    </row>
    <row r="1264" spans="1:7" x14ac:dyDescent="0.25">
      <c r="A1264" s="2">
        <v>2014</v>
      </c>
      <c r="B1264" s="2" t="s">
        <v>888</v>
      </c>
      <c r="C1264" s="2">
        <v>449.90056456999997</v>
      </c>
      <c r="D1264" s="2">
        <v>449.90056456999997</v>
      </c>
      <c r="E1264" s="2">
        <v>0.84441310922369939</v>
      </c>
      <c r="F1264" s="2">
        <v>4</v>
      </c>
      <c r="G1264" s="3">
        <v>6.2904417014946146E-2</v>
      </c>
    </row>
    <row r="1265" spans="1:7" x14ac:dyDescent="0.25">
      <c r="A1265" s="2">
        <v>2014</v>
      </c>
      <c r="B1265" s="2" t="s">
        <v>889</v>
      </c>
      <c r="C1265" s="2">
        <v>545.23325262000003</v>
      </c>
      <c r="D1265" s="2">
        <v>545.23325262000003</v>
      </c>
      <c r="E1265" s="2">
        <v>0.84441310922369928</v>
      </c>
      <c r="F1265" s="2">
        <v>1</v>
      </c>
      <c r="G1265" s="3">
        <v>7.5485300417935386E-2</v>
      </c>
    </row>
    <row r="1266" spans="1:7" x14ac:dyDescent="0.25">
      <c r="A1266" s="2">
        <v>2014</v>
      </c>
      <c r="B1266" s="2" t="s">
        <v>890</v>
      </c>
      <c r="C1266" s="2">
        <v>280.74683721999997</v>
      </c>
      <c r="D1266" s="2">
        <v>280.74683721999997</v>
      </c>
      <c r="E1266" s="2">
        <v>0.84441310922369939</v>
      </c>
      <c r="F1266" s="2">
        <v>2</v>
      </c>
      <c r="G1266" s="3">
        <v>1.258088340298923E-2</v>
      </c>
    </row>
    <row r="1267" spans="1:7" x14ac:dyDescent="0.25">
      <c r="A1267" s="2">
        <v>2014</v>
      </c>
      <c r="B1267" s="2" t="s">
        <v>891</v>
      </c>
      <c r="C1267" s="2">
        <v>280.74683721999997</v>
      </c>
      <c r="D1267" s="2">
        <v>280.74683721999997</v>
      </c>
      <c r="E1267" s="2">
        <v>0.84441310922369939</v>
      </c>
      <c r="F1267" s="2">
        <v>1</v>
      </c>
      <c r="G1267" s="3">
        <v>1.258088340298923E-2</v>
      </c>
    </row>
    <row r="1268" spans="1:7" x14ac:dyDescent="0.25">
      <c r="A1268" s="2">
        <v>2014</v>
      </c>
      <c r="B1268" s="2" t="s">
        <v>892</v>
      </c>
      <c r="C1268" s="2">
        <v>280.74683721999997</v>
      </c>
      <c r="D1268" s="2">
        <v>280.74683721999997</v>
      </c>
      <c r="E1268" s="2">
        <v>0.84441310922369939</v>
      </c>
      <c r="F1268" s="2">
        <v>4</v>
      </c>
      <c r="G1268" s="3">
        <v>5.0323533611956919E-2</v>
      </c>
    </row>
    <row r="1269" spans="1:7" x14ac:dyDescent="0.25">
      <c r="A1269" s="2">
        <v>2014</v>
      </c>
      <c r="B1269" s="2" t="s">
        <v>893</v>
      </c>
      <c r="C1269" s="2">
        <v>42.517610783999999</v>
      </c>
      <c r="D1269" s="2">
        <v>42.517610783999999</v>
      </c>
      <c r="E1269" s="2">
        <v>0.84441310922369939</v>
      </c>
      <c r="F1269" s="2">
        <v>9</v>
      </c>
      <c r="G1269" s="3">
        <v>0.18871325104483844</v>
      </c>
    </row>
    <row r="1270" spans="1:7" x14ac:dyDescent="0.25">
      <c r="A1270" s="2">
        <v>2014</v>
      </c>
      <c r="B1270" s="2" t="s">
        <v>894</v>
      </c>
      <c r="C1270" s="2">
        <v>353.63399507000003</v>
      </c>
      <c r="D1270" s="2">
        <v>353.63399507000003</v>
      </c>
      <c r="E1270" s="2">
        <v>0.84441310922369939</v>
      </c>
      <c r="F1270" s="2">
        <v>1</v>
      </c>
      <c r="G1270" s="3">
        <v>0.10064706722391384</v>
      </c>
    </row>
    <row r="1271" spans="1:7" x14ac:dyDescent="0.25">
      <c r="A1271" s="2">
        <v>2014</v>
      </c>
      <c r="B1271" s="2" t="s">
        <v>895</v>
      </c>
      <c r="C1271" s="2">
        <v>12.251778698000001</v>
      </c>
      <c r="D1271" s="2">
        <v>12.251778698000001</v>
      </c>
      <c r="E1271" s="2">
        <v>0.98587606862314148</v>
      </c>
      <c r="F1271" s="2">
        <v>10</v>
      </c>
      <c r="G1271" s="3">
        <v>1.1977749299119569</v>
      </c>
    </row>
    <row r="1272" spans="1:7" x14ac:dyDescent="0.25">
      <c r="A1272" s="2">
        <v>2014</v>
      </c>
      <c r="B1272" s="2" t="s">
        <v>896</v>
      </c>
      <c r="C1272" s="2">
        <v>37.385794543999999</v>
      </c>
      <c r="D1272" s="2">
        <v>37.385794543999999</v>
      </c>
      <c r="E1272" s="2">
        <v>0.84441310922369928</v>
      </c>
      <c r="F1272" s="2">
        <v>20</v>
      </c>
      <c r="G1272" s="3">
        <v>0.15097060083587077</v>
      </c>
    </row>
    <row r="1273" spans="1:7" x14ac:dyDescent="0.25">
      <c r="A1273" s="2">
        <v>2014</v>
      </c>
      <c r="B1273" s="2" t="s">
        <v>897</v>
      </c>
      <c r="C1273" s="2">
        <v>177.61143544999996</v>
      </c>
      <c r="D1273" s="2">
        <v>177.61143544999996</v>
      </c>
      <c r="E1273" s="2">
        <v>0.84441310922369939</v>
      </c>
      <c r="F1273" s="2">
        <v>9</v>
      </c>
      <c r="G1273" s="3">
        <v>5.0323533611956919E-2</v>
      </c>
    </row>
    <row r="1274" spans="1:7" x14ac:dyDescent="0.25">
      <c r="A1274" s="2">
        <v>2014</v>
      </c>
      <c r="B1274" s="2" t="s">
        <v>898</v>
      </c>
      <c r="C1274" s="2">
        <v>171.12273139999999</v>
      </c>
      <c r="D1274" s="2">
        <v>171.12273139999999</v>
      </c>
      <c r="E1274" s="2">
        <v>1.5432358352623567</v>
      </c>
      <c r="F1274" s="2">
        <v>6</v>
      </c>
      <c r="G1274" s="3">
        <v>0.69357437529999999</v>
      </c>
    </row>
    <row r="1275" spans="1:7" x14ac:dyDescent="0.25">
      <c r="A1275" s="2">
        <v>2014</v>
      </c>
      <c r="B1275" s="2" t="s">
        <v>899</v>
      </c>
      <c r="C1275" s="2">
        <v>167.18810925</v>
      </c>
      <c r="D1275" s="2">
        <v>167.18810925</v>
      </c>
      <c r="E1275" s="2">
        <v>0.84441310922369939</v>
      </c>
      <c r="F1275" s="2">
        <v>1</v>
      </c>
      <c r="G1275" s="3">
        <v>2.516176680597846E-2</v>
      </c>
    </row>
    <row r="1276" spans="1:7" x14ac:dyDescent="0.25">
      <c r="A1276" s="2">
        <v>2014</v>
      </c>
      <c r="B1276" s="2" t="s">
        <v>900</v>
      </c>
      <c r="C1276" s="2">
        <v>167.18810925</v>
      </c>
      <c r="D1276" s="2">
        <v>167.18810925</v>
      </c>
      <c r="E1276" s="2">
        <v>0.84441310922369939</v>
      </c>
      <c r="F1276" s="2">
        <v>1</v>
      </c>
      <c r="G1276" s="3">
        <v>2.516176680597846E-2</v>
      </c>
    </row>
    <row r="1277" spans="1:7" x14ac:dyDescent="0.25">
      <c r="A1277" s="2">
        <v>2014</v>
      </c>
      <c r="B1277" s="2" t="s">
        <v>901</v>
      </c>
      <c r="C1277" s="2">
        <v>75.504614818999997</v>
      </c>
      <c r="D1277" s="2">
        <v>75.504614818999997</v>
      </c>
      <c r="E1277" s="2">
        <v>1.2655984836383865</v>
      </c>
      <c r="F1277" s="2">
        <v>24</v>
      </c>
      <c r="G1277" s="3">
        <v>6.2641903238448391</v>
      </c>
    </row>
    <row r="1278" spans="1:7" x14ac:dyDescent="0.25">
      <c r="A1278" s="2">
        <v>2014</v>
      </c>
      <c r="B1278" s="2" t="s">
        <v>902</v>
      </c>
      <c r="C1278" s="2">
        <v>185.82986663</v>
      </c>
      <c r="D1278" s="2">
        <v>185.82986663</v>
      </c>
      <c r="E1278" s="2">
        <v>0.84441310922369928</v>
      </c>
      <c r="F1278" s="2">
        <v>4</v>
      </c>
      <c r="G1278" s="3">
        <v>7.5485300417935386E-2</v>
      </c>
    </row>
    <row r="1279" spans="1:7" x14ac:dyDescent="0.25">
      <c r="A1279" s="2">
        <v>2014</v>
      </c>
      <c r="B1279" s="2" t="s">
        <v>903</v>
      </c>
      <c r="C1279" s="2">
        <v>245.64580357</v>
      </c>
      <c r="D1279" s="2">
        <v>245.64580357</v>
      </c>
      <c r="E1279" s="2">
        <v>0.84441310922369939</v>
      </c>
      <c r="F1279" s="2">
        <v>1</v>
      </c>
      <c r="G1279" s="3">
        <v>1.258088340298923E-2</v>
      </c>
    </row>
    <row r="1280" spans="1:7" x14ac:dyDescent="0.25">
      <c r="A1280" s="2">
        <v>2014</v>
      </c>
      <c r="B1280" s="2" t="s">
        <v>904</v>
      </c>
      <c r="C1280" s="2">
        <v>1715.2982870000001</v>
      </c>
      <c r="D1280" s="2">
        <v>1715.2982870000001</v>
      </c>
      <c r="E1280" s="2">
        <v>0.84441310922369939</v>
      </c>
      <c r="F1280" s="2">
        <v>4</v>
      </c>
      <c r="G1280" s="3">
        <v>1.258088340298923E-2</v>
      </c>
    </row>
    <row r="1281" spans="1:7" x14ac:dyDescent="0.25">
      <c r="A1281" s="2">
        <v>2014</v>
      </c>
      <c r="B1281" s="2" t="s">
        <v>905</v>
      </c>
      <c r="C1281" s="2">
        <v>715.25856191000003</v>
      </c>
      <c r="D1281" s="2">
        <v>715.25856191000003</v>
      </c>
      <c r="E1281" s="2">
        <v>0.84441310922369939</v>
      </c>
      <c r="F1281" s="2">
        <v>8</v>
      </c>
      <c r="G1281" s="3">
        <v>2.516176680597846E-2</v>
      </c>
    </row>
    <row r="1282" spans="1:7" x14ac:dyDescent="0.25">
      <c r="A1282" s="2">
        <v>2014</v>
      </c>
      <c r="B1282" s="2" t="s">
        <v>906</v>
      </c>
      <c r="C1282" s="2">
        <v>1307.4268445</v>
      </c>
      <c r="D1282" s="2">
        <v>1307.4268445</v>
      </c>
      <c r="E1282" s="2">
        <v>0.84441310922369939</v>
      </c>
      <c r="F1282" s="2">
        <v>6</v>
      </c>
      <c r="G1282" s="3">
        <v>2.516176680597846E-2</v>
      </c>
    </row>
    <row r="1283" spans="1:7" x14ac:dyDescent="0.25">
      <c r="A1283" s="2">
        <v>2014</v>
      </c>
      <c r="B1283" s="2" t="s">
        <v>907</v>
      </c>
      <c r="C1283" s="2">
        <v>305.39152937</v>
      </c>
      <c r="D1283" s="2">
        <v>305.39152937</v>
      </c>
      <c r="E1283" s="2">
        <v>0.84441310922369939</v>
      </c>
      <c r="F1283" s="2">
        <v>1</v>
      </c>
      <c r="G1283" s="3">
        <v>1.258088340298923E-2</v>
      </c>
    </row>
    <row r="1284" spans="1:7" x14ac:dyDescent="0.25">
      <c r="A1284" s="2">
        <v>2014</v>
      </c>
      <c r="B1284" s="2" t="s">
        <v>908</v>
      </c>
      <c r="C1284" s="2">
        <v>305.39152937</v>
      </c>
      <c r="D1284" s="2">
        <v>305.39152937</v>
      </c>
      <c r="E1284" s="2">
        <v>0.84441310922369928</v>
      </c>
      <c r="F1284" s="2">
        <v>1</v>
      </c>
      <c r="G1284" s="3">
        <v>7.5485300417935386E-2</v>
      </c>
    </row>
    <row r="1285" spans="1:7" x14ac:dyDescent="0.25">
      <c r="A1285" s="2">
        <v>2014</v>
      </c>
      <c r="B1285" s="2" t="s">
        <v>909</v>
      </c>
      <c r="C1285" s="2">
        <v>731.33846249999999</v>
      </c>
      <c r="D1285" s="2">
        <v>731.33846249999999</v>
      </c>
      <c r="E1285" s="2">
        <v>0.84441310922369939</v>
      </c>
      <c r="F1285" s="2">
        <v>6</v>
      </c>
      <c r="G1285" s="3">
        <v>0.10064706722391384</v>
      </c>
    </row>
    <row r="1286" spans="1:7" x14ac:dyDescent="0.25">
      <c r="A1286" s="2">
        <v>2014</v>
      </c>
      <c r="B1286" s="2" t="s">
        <v>910</v>
      </c>
      <c r="C1286" s="2">
        <v>119.0367019</v>
      </c>
      <c r="D1286" s="2">
        <v>119.0367019</v>
      </c>
      <c r="E1286" s="2">
        <v>0.84441310922369939</v>
      </c>
      <c r="F1286" s="2">
        <v>3</v>
      </c>
      <c r="G1286" s="3">
        <v>1.258088340298923E-2</v>
      </c>
    </row>
    <row r="1287" spans="1:7" x14ac:dyDescent="0.25">
      <c r="A1287" s="2">
        <v>2014</v>
      </c>
      <c r="B1287" s="2" t="s">
        <v>911</v>
      </c>
      <c r="C1287" s="2">
        <v>320.97912057999997</v>
      </c>
      <c r="D1287" s="2">
        <v>320.97912057999997</v>
      </c>
      <c r="E1287" s="2">
        <v>0.84441310922369939</v>
      </c>
      <c r="F1287" s="2">
        <v>4</v>
      </c>
      <c r="G1287" s="3">
        <v>0.25161766805978458</v>
      </c>
    </row>
    <row r="1288" spans="1:7" x14ac:dyDescent="0.25">
      <c r="A1288" s="2">
        <v>2014</v>
      </c>
      <c r="B1288" s="2" t="s">
        <v>912</v>
      </c>
      <c r="C1288" s="2">
        <v>320.97912057999997</v>
      </c>
      <c r="D1288" s="2">
        <v>320.97912057999997</v>
      </c>
      <c r="E1288" s="2">
        <v>0.84441310922369939</v>
      </c>
      <c r="F1288" s="2">
        <v>16</v>
      </c>
      <c r="G1288" s="3">
        <v>0.12580883402989229</v>
      </c>
    </row>
    <row r="1289" spans="1:7" x14ac:dyDescent="0.25">
      <c r="A1289" s="2">
        <v>2014</v>
      </c>
      <c r="B1289" s="2" t="s">
        <v>913</v>
      </c>
      <c r="C1289" s="2">
        <v>484.43620162000002</v>
      </c>
      <c r="D1289" s="2">
        <v>484.43620162000002</v>
      </c>
      <c r="E1289" s="2">
        <v>0.84441310922369939</v>
      </c>
      <c r="F1289" s="2">
        <v>15</v>
      </c>
      <c r="G1289" s="3">
        <v>0.37742650208967687</v>
      </c>
    </row>
    <row r="1290" spans="1:7" x14ac:dyDescent="0.25">
      <c r="A1290" s="2">
        <v>2014</v>
      </c>
      <c r="B1290" s="2" t="s">
        <v>914</v>
      </c>
      <c r="C1290" s="2">
        <v>14.702369726000001</v>
      </c>
      <c r="D1290" s="2">
        <v>14.702369726000001</v>
      </c>
      <c r="E1290" s="2">
        <v>1.0508367154938729</v>
      </c>
      <c r="F1290" s="2">
        <v>6</v>
      </c>
      <c r="G1290" s="3">
        <v>1.457498310611957</v>
      </c>
    </row>
    <row r="1291" spans="1:7" x14ac:dyDescent="0.25">
      <c r="A1291" s="2">
        <v>2014</v>
      </c>
      <c r="B1291" s="2" t="s">
        <v>915</v>
      </c>
      <c r="C1291" s="2">
        <v>7.3511848629000003</v>
      </c>
      <c r="D1291" s="2">
        <v>7.3511848629000003</v>
      </c>
      <c r="E1291" s="2">
        <v>0.87815372732759311</v>
      </c>
      <c r="F1291" s="2">
        <v>12</v>
      </c>
      <c r="G1291" s="3">
        <v>0.89216605632092461</v>
      </c>
    </row>
    <row r="1292" spans="1:7" x14ac:dyDescent="0.25">
      <c r="A1292" s="2">
        <v>2014</v>
      </c>
      <c r="B1292" s="2" t="s">
        <v>916</v>
      </c>
      <c r="C1292" s="2">
        <v>133.17356100999999</v>
      </c>
      <c r="D1292" s="2">
        <v>133.17356100999999</v>
      </c>
      <c r="E1292" s="2">
        <v>0.84441310922369939</v>
      </c>
      <c r="F1292" s="2">
        <v>2</v>
      </c>
      <c r="G1292" s="3">
        <v>1.258088340298923E-2</v>
      </c>
    </row>
    <row r="1293" spans="1:7" x14ac:dyDescent="0.25">
      <c r="A1293" s="2">
        <v>2014</v>
      </c>
      <c r="B1293" s="2" t="s">
        <v>1921</v>
      </c>
      <c r="C1293" s="2">
        <v>133.17356100999999</v>
      </c>
      <c r="D1293" s="2">
        <v>133.17356100999999</v>
      </c>
      <c r="E1293" s="2">
        <v>0.84441310922369939</v>
      </c>
      <c r="F1293" s="2">
        <v>5</v>
      </c>
      <c r="G1293" s="3">
        <v>2.516176680597846E-2</v>
      </c>
    </row>
    <row r="1294" spans="1:7" x14ac:dyDescent="0.25">
      <c r="A1294" s="2">
        <v>2014</v>
      </c>
      <c r="B1294" s="2" t="s">
        <v>917</v>
      </c>
      <c r="C1294" s="2">
        <v>133.17356100999999</v>
      </c>
      <c r="D1294" s="2">
        <v>133.17356100999999</v>
      </c>
      <c r="E1294" s="2">
        <v>0.84441310922369928</v>
      </c>
      <c r="F1294" s="2">
        <v>4</v>
      </c>
      <c r="G1294" s="3">
        <v>8.8066183820924612E-2</v>
      </c>
    </row>
    <row r="1295" spans="1:7" x14ac:dyDescent="0.25">
      <c r="A1295" s="2">
        <v>2014</v>
      </c>
      <c r="B1295" s="2" t="s">
        <v>918</v>
      </c>
      <c r="C1295" s="2">
        <v>1159.5542751999999</v>
      </c>
      <c r="D1295" s="2">
        <v>1159.5542751999999</v>
      </c>
      <c r="E1295" s="2">
        <v>0.84441310922369939</v>
      </c>
      <c r="F1295" s="2">
        <v>2</v>
      </c>
      <c r="G1295" s="3">
        <v>1.258088340298923E-2</v>
      </c>
    </row>
    <row r="1296" spans="1:7" x14ac:dyDescent="0.25">
      <c r="A1296" s="2">
        <v>2014</v>
      </c>
      <c r="B1296" s="2" t="s">
        <v>1922</v>
      </c>
      <c r="C1296" s="2">
        <v>127.12447748</v>
      </c>
      <c r="D1296" s="2">
        <v>127.12447748</v>
      </c>
      <c r="E1296" s="2">
        <v>0.84441310922369928</v>
      </c>
      <c r="F1296" s="2">
        <v>3</v>
      </c>
      <c r="G1296" s="3">
        <v>3.7742650208967693E-2</v>
      </c>
    </row>
    <row r="1297" spans="1:7" x14ac:dyDescent="0.25">
      <c r="A1297" s="2">
        <v>2014</v>
      </c>
      <c r="B1297" s="2" t="s">
        <v>919</v>
      </c>
      <c r="C1297" s="2">
        <v>399.85603548</v>
      </c>
      <c r="D1297" s="2">
        <v>399.85603548</v>
      </c>
      <c r="E1297" s="2">
        <v>0.84441310922369939</v>
      </c>
      <c r="F1297" s="2">
        <v>4</v>
      </c>
      <c r="G1297" s="3">
        <v>0.12580883402989229</v>
      </c>
    </row>
    <row r="1298" spans="1:7" x14ac:dyDescent="0.25">
      <c r="A1298" s="2">
        <v>2014</v>
      </c>
      <c r="B1298" s="2" t="s">
        <v>920</v>
      </c>
      <c r="C1298" s="2">
        <v>206.62535315</v>
      </c>
      <c r="D1298" s="2">
        <v>206.62535315</v>
      </c>
      <c r="E1298" s="2">
        <v>0.84441310922369939</v>
      </c>
      <c r="F1298" s="2">
        <v>2</v>
      </c>
      <c r="G1298" s="3">
        <v>2.516176680597846E-2</v>
      </c>
    </row>
    <row r="1299" spans="1:7" x14ac:dyDescent="0.25">
      <c r="A1299" s="2">
        <v>2014</v>
      </c>
      <c r="B1299" s="2" t="s">
        <v>921</v>
      </c>
      <c r="C1299" s="2">
        <v>402.87313434999999</v>
      </c>
      <c r="D1299" s="2">
        <v>402.87313434999999</v>
      </c>
      <c r="E1299" s="2">
        <v>0.84441310922369939</v>
      </c>
      <c r="F1299" s="2">
        <v>5</v>
      </c>
      <c r="G1299" s="3">
        <v>0.12580883402989229</v>
      </c>
    </row>
    <row r="1300" spans="1:7" x14ac:dyDescent="0.25">
      <c r="A1300" s="2">
        <v>2014</v>
      </c>
      <c r="B1300" s="2" t="s">
        <v>922</v>
      </c>
      <c r="C1300" s="2">
        <v>141.20942608999999</v>
      </c>
      <c r="D1300" s="2">
        <v>141.20942608999999</v>
      </c>
      <c r="E1300" s="2">
        <v>0.84441310922369939</v>
      </c>
      <c r="F1300" s="2">
        <v>1</v>
      </c>
      <c r="G1300" s="3">
        <v>1.258088340298923E-2</v>
      </c>
    </row>
    <row r="1301" spans="1:7" x14ac:dyDescent="0.25">
      <c r="A1301" s="2">
        <v>2014</v>
      </c>
      <c r="B1301" s="2" t="s">
        <v>923</v>
      </c>
      <c r="C1301" s="2">
        <v>141.20942608999999</v>
      </c>
      <c r="D1301" s="2">
        <v>141.20942608999999</v>
      </c>
      <c r="E1301" s="2">
        <v>0.84441310922369939</v>
      </c>
      <c r="F1301" s="2">
        <v>1</v>
      </c>
      <c r="G1301" s="3">
        <v>0.12580883402989229</v>
      </c>
    </row>
    <row r="1302" spans="1:7" x14ac:dyDescent="0.25">
      <c r="A1302" s="2">
        <v>2014</v>
      </c>
      <c r="B1302" s="2" t="s">
        <v>925</v>
      </c>
      <c r="C1302" s="2">
        <v>206.62535315</v>
      </c>
      <c r="D1302" s="2">
        <v>206.62535315</v>
      </c>
      <c r="E1302" s="2">
        <v>0.84441310922369928</v>
      </c>
      <c r="F1302" s="2">
        <v>2</v>
      </c>
      <c r="G1302" s="3">
        <v>8.8066183820924612E-2</v>
      </c>
    </row>
    <row r="1303" spans="1:7" x14ac:dyDescent="0.25">
      <c r="A1303" s="2">
        <v>2014</v>
      </c>
      <c r="B1303" s="2" t="s">
        <v>926</v>
      </c>
      <c r="C1303" s="2">
        <v>206.62535315</v>
      </c>
      <c r="D1303" s="2">
        <v>206.62535315</v>
      </c>
      <c r="E1303" s="2">
        <v>0.84441310922369928</v>
      </c>
      <c r="F1303" s="2">
        <v>2</v>
      </c>
      <c r="G1303" s="3">
        <v>3.7742650208967693E-2</v>
      </c>
    </row>
    <row r="1304" spans="1:7" x14ac:dyDescent="0.25">
      <c r="A1304" s="2">
        <v>2014</v>
      </c>
      <c r="B1304" s="2" t="s">
        <v>927</v>
      </c>
      <c r="C1304" s="2">
        <v>206.62535315</v>
      </c>
      <c r="D1304" s="2">
        <v>206.62535315</v>
      </c>
      <c r="E1304" s="2">
        <v>0.84441310922369928</v>
      </c>
      <c r="F1304" s="2">
        <v>2</v>
      </c>
      <c r="G1304" s="3">
        <v>3.7742650208967693E-2</v>
      </c>
    </row>
    <row r="1305" spans="1:7" x14ac:dyDescent="0.25">
      <c r="A1305" s="2">
        <v>2014</v>
      </c>
      <c r="B1305" s="2" t="s">
        <v>1925</v>
      </c>
      <c r="C1305" s="2">
        <v>158.29264886000001</v>
      </c>
      <c r="D1305" s="2">
        <v>158.29264886000001</v>
      </c>
      <c r="E1305" s="2">
        <v>2.0488233841523256</v>
      </c>
      <c r="F1305" s="2">
        <v>8</v>
      </c>
      <c r="G1305" s="3">
        <v>0.65677024730298927</v>
      </c>
    </row>
    <row r="1306" spans="1:7" x14ac:dyDescent="0.25">
      <c r="A1306" s="2">
        <v>2014</v>
      </c>
      <c r="B1306" s="2" t="s">
        <v>937</v>
      </c>
      <c r="C1306" s="2">
        <v>308.95011483000002</v>
      </c>
      <c r="D1306" s="2">
        <v>308.95011483000002</v>
      </c>
      <c r="E1306" s="2">
        <v>0.84441310922369939</v>
      </c>
      <c r="F1306" s="2">
        <v>2</v>
      </c>
      <c r="G1306" s="3">
        <v>1.258088340298923E-2</v>
      </c>
    </row>
    <row r="1307" spans="1:7" x14ac:dyDescent="0.25">
      <c r="A1307" s="2">
        <v>2014</v>
      </c>
      <c r="B1307" s="2" t="s">
        <v>938</v>
      </c>
      <c r="C1307" s="2">
        <v>408.38699086000003</v>
      </c>
      <c r="D1307" s="2">
        <v>408.38699086000003</v>
      </c>
      <c r="E1307" s="2">
        <v>0.84441310922369939</v>
      </c>
      <c r="F1307" s="2">
        <v>1</v>
      </c>
      <c r="G1307" s="3">
        <v>5.0323533611956919E-2</v>
      </c>
    </row>
    <row r="1308" spans="1:7" x14ac:dyDescent="0.25">
      <c r="A1308" s="2">
        <v>2014</v>
      </c>
      <c r="B1308" s="2" t="s">
        <v>939</v>
      </c>
      <c r="C1308" s="2">
        <v>206.74177940000001</v>
      </c>
      <c r="D1308" s="2">
        <v>206.74177940000001</v>
      </c>
      <c r="E1308" s="2">
        <v>0.95503500153969456</v>
      </c>
      <c r="F1308" s="2">
        <v>18</v>
      </c>
      <c r="G1308" s="3">
        <v>5.4199334486483846</v>
      </c>
    </row>
    <row r="1309" spans="1:7" x14ac:dyDescent="0.25">
      <c r="A1309" s="2">
        <v>2014</v>
      </c>
      <c r="B1309" s="2" t="s">
        <v>940</v>
      </c>
      <c r="C1309" s="2">
        <v>648.98420081999996</v>
      </c>
      <c r="D1309" s="2">
        <v>648.98420081999996</v>
      </c>
      <c r="E1309" s="2">
        <v>0.61729433411321821</v>
      </c>
      <c r="F1309" s="2">
        <v>2</v>
      </c>
      <c r="G1309" s="3">
        <v>1.9865843443</v>
      </c>
    </row>
    <row r="1310" spans="1:7" x14ac:dyDescent="0.25">
      <c r="A1310" s="2">
        <v>2014</v>
      </c>
      <c r="B1310" s="2" t="s">
        <v>941</v>
      </c>
      <c r="C1310" s="2">
        <v>648.98420081999996</v>
      </c>
      <c r="D1310" s="2">
        <v>648.98420081999996</v>
      </c>
      <c r="E1310" s="2">
        <v>0.84441310922369928</v>
      </c>
      <c r="F1310" s="2">
        <v>4</v>
      </c>
      <c r="G1310" s="3">
        <v>0.15097060083587077</v>
      </c>
    </row>
    <row r="1311" spans="1:7" x14ac:dyDescent="0.25">
      <c r="A1311" s="2">
        <v>2014</v>
      </c>
      <c r="B1311" s="2" t="s">
        <v>942</v>
      </c>
      <c r="C1311" s="2">
        <v>648.98420081999996</v>
      </c>
      <c r="D1311" s="2">
        <v>648.98420081999996</v>
      </c>
      <c r="E1311" s="2">
        <v>0.84441310922369939</v>
      </c>
      <c r="F1311" s="2">
        <v>4</v>
      </c>
      <c r="G1311" s="3">
        <v>2.516176680597846E-2</v>
      </c>
    </row>
    <row r="1312" spans="1:7" x14ac:dyDescent="0.25">
      <c r="A1312" s="2">
        <v>2014</v>
      </c>
      <c r="B1312" s="2" t="s">
        <v>943</v>
      </c>
      <c r="C1312" s="2">
        <v>1276.0080780000001</v>
      </c>
      <c r="D1312" s="2">
        <v>1276.0080780000001</v>
      </c>
      <c r="E1312" s="2">
        <v>0.84441310922369939</v>
      </c>
      <c r="F1312" s="2">
        <v>2</v>
      </c>
      <c r="G1312" s="3">
        <v>5.0323533611956919E-2</v>
      </c>
    </row>
    <row r="1313" spans="1:7" x14ac:dyDescent="0.25">
      <c r="A1313" s="2">
        <v>2014</v>
      </c>
      <c r="B1313" s="2" t="s">
        <v>944</v>
      </c>
      <c r="C1313" s="2">
        <v>648.98420081999996</v>
      </c>
      <c r="D1313" s="2">
        <v>648.98420081999996</v>
      </c>
      <c r="E1313" s="2">
        <v>0.84441310922369939</v>
      </c>
      <c r="F1313" s="2">
        <v>3</v>
      </c>
      <c r="G1313" s="3">
        <v>2.516176680597846E-2</v>
      </c>
    </row>
    <row r="1314" spans="1:7" x14ac:dyDescent="0.25">
      <c r="A1314" s="2">
        <v>2014</v>
      </c>
      <c r="B1314" s="2" t="s">
        <v>945</v>
      </c>
      <c r="C1314" s="2">
        <v>648.98420081999996</v>
      </c>
      <c r="D1314" s="2">
        <v>648.98420081999996</v>
      </c>
      <c r="E1314" s="2">
        <v>0.84441310922369928</v>
      </c>
      <c r="F1314" s="2">
        <v>2</v>
      </c>
      <c r="G1314" s="3">
        <v>3.7742650208967693E-2</v>
      </c>
    </row>
    <row r="1315" spans="1:7" x14ac:dyDescent="0.25">
      <c r="A1315" s="2">
        <v>2014</v>
      </c>
      <c r="B1315" s="2" t="s">
        <v>946</v>
      </c>
      <c r="C1315" s="2">
        <v>648.98420081999996</v>
      </c>
      <c r="D1315" s="2">
        <v>648.98420081999996</v>
      </c>
      <c r="E1315" s="2">
        <v>0.84441310922369939</v>
      </c>
      <c r="F1315" s="2">
        <v>16</v>
      </c>
      <c r="G1315" s="3">
        <v>5.0323533611956919E-2</v>
      </c>
    </row>
    <row r="1316" spans="1:7" x14ac:dyDescent="0.25">
      <c r="A1316" s="2">
        <v>2014</v>
      </c>
      <c r="B1316" s="2" t="s">
        <v>947</v>
      </c>
      <c r="C1316" s="2">
        <v>109.33856199</v>
      </c>
      <c r="D1316" s="2">
        <v>109.33856199</v>
      </c>
      <c r="E1316" s="2">
        <v>0.84441310922369939</v>
      </c>
      <c r="F1316" s="2">
        <v>8</v>
      </c>
      <c r="G1316" s="3">
        <v>2.516176680597846E-2</v>
      </c>
    </row>
    <row r="1317" spans="1:7" x14ac:dyDescent="0.25">
      <c r="A1317" s="2">
        <v>2014</v>
      </c>
      <c r="B1317" s="2" t="s">
        <v>1929</v>
      </c>
      <c r="C1317" s="2">
        <v>243.24572954000001</v>
      </c>
      <c r="D1317" s="2">
        <v>243.24572954000001</v>
      </c>
      <c r="E1317" s="2">
        <v>1.5432358352492468</v>
      </c>
      <c r="F1317" s="2">
        <v>5</v>
      </c>
      <c r="G1317" s="3">
        <v>0.98210338860000002</v>
      </c>
    </row>
    <row r="1318" spans="1:7" x14ac:dyDescent="0.25">
      <c r="A1318" s="2">
        <v>2014</v>
      </c>
      <c r="B1318" s="2" t="s">
        <v>948</v>
      </c>
      <c r="C1318" s="2">
        <v>122.98817885</v>
      </c>
      <c r="D1318" s="2">
        <v>122.98817885</v>
      </c>
      <c r="E1318" s="2">
        <v>0.84441310922369928</v>
      </c>
      <c r="F1318" s="2">
        <v>16</v>
      </c>
      <c r="G1318" s="3">
        <v>7.5485300417935386E-2</v>
      </c>
    </row>
    <row r="1319" spans="1:7" x14ac:dyDescent="0.25">
      <c r="A1319" s="2">
        <v>2014</v>
      </c>
      <c r="B1319" s="2" t="s">
        <v>949</v>
      </c>
      <c r="C1319" s="2">
        <v>122.98817885</v>
      </c>
      <c r="D1319" s="2">
        <v>122.98817885</v>
      </c>
      <c r="E1319" s="2">
        <v>0.84441310922369928</v>
      </c>
      <c r="F1319" s="2">
        <v>9</v>
      </c>
      <c r="G1319" s="3">
        <v>0.15097060083587077</v>
      </c>
    </row>
    <row r="1320" spans="1:7" x14ac:dyDescent="0.25">
      <c r="A1320" s="2">
        <v>2014</v>
      </c>
      <c r="B1320" s="2" t="s">
        <v>950</v>
      </c>
      <c r="C1320" s="2">
        <v>302.45967400000001</v>
      </c>
      <c r="D1320" s="2">
        <v>302.45967400000001</v>
      </c>
      <c r="E1320" s="2">
        <v>0.84441310922369939</v>
      </c>
      <c r="F1320" s="2">
        <v>9</v>
      </c>
      <c r="G1320" s="3">
        <v>0.10064706722391384</v>
      </c>
    </row>
    <row r="1321" spans="1:7" x14ac:dyDescent="0.25">
      <c r="A1321" s="2">
        <v>2014</v>
      </c>
      <c r="B1321" s="2" t="s">
        <v>951</v>
      </c>
      <c r="C1321" s="2">
        <v>294.66563643000001</v>
      </c>
      <c r="D1321" s="2">
        <v>294.66563643000001</v>
      </c>
      <c r="E1321" s="2">
        <v>1.1186081768503986</v>
      </c>
      <c r="F1321" s="2">
        <v>16</v>
      </c>
      <c r="G1321" s="3">
        <v>3.0629044170149462</v>
      </c>
    </row>
    <row r="1322" spans="1:7" x14ac:dyDescent="0.25">
      <c r="A1322" s="2">
        <v>2014</v>
      </c>
      <c r="B1322" s="2" t="s">
        <v>952</v>
      </c>
      <c r="C1322" s="2">
        <v>323.39365959999998</v>
      </c>
      <c r="D1322" s="2">
        <v>323.39365959999998</v>
      </c>
      <c r="E1322" s="2">
        <v>2.1470841433718615</v>
      </c>
      <c r="F1322" s="2">
        <v>8</v>
      </c>
      <c r="G1322" s="3">
        <v>3.4117660811149464</v>
      </c>
    </row>
    <row r="1323" spans="1:7" x14ac:dyDescent="0.25">
      <c r="A1323" s="2">
        <v>2014</v>
      </c>
      <c r="B1323" s="2" t="s">
        <v>953</v>
      </c>
      <c r="C1323" s="2">
        <v>43.918667927999998</v>
      </c>
      <c r="D1323" s="2">
        <v>43.918667927999998</v>
      </c>
      <c r="E1323" s="2">
        <v>1.3412924031327953</v>
      </c>
      <c r="F1323" s="2">
        <v>25</v>
      </c>
      <c r="G1323" s="3">
        <v>25</v>
      </c>
    </row>
    <row r="1324" spans="1:7" x14ac:dyDescent="0.25">
      <c r="A1324" s="2">
        <v>2014</v>
      </c>
      <c r="B1324" s="2" t="s">
        <v>954</v>
      </c>
      <c r="C1324" s="2">
        <v>182.04571479000001</v>
      </c>
      <c r="D1324" s="2">
        <v>182.04571479000001</v>
      </c>
      <c r="E1324" s="2">
        <v>0.84441310922369928</v>
      </c>
      <c r="F1324" s="2">
        <v>4</v>
      </c>
      <c r="G1324" s="3">
        <v>0.15097060083587077</v>
      </c>
    </row>
    <row r="1325" spans="1:7" x14ac:dyDescent="0.25">
      <c r="A1325" s="2">
        <v>2014</v>
      </c>
      <c r="B1325" s="2" t="s">
        <v>955</v>
      </c>
      <c r="C1325" s="2">
        <v>182.04571479000001</v>
      </c>
      <c r="D1325" s="2">
        <v>182.04571479000001</v>
      </c>
      <c r="E1325" s="2">
        <v>0.84441310922369939</v>
      </c>
      <c r="F1325" s="2">
        <v>14</v>
      </c>
      <c r="G1325" s="3">
        <v>2.516176680597846E-2</v>
      </c>
    </row>
    <row r="1326" spans="1:7" x14ac:dyDescent="0.25">
      <c r="A1326" s="2">
        <v>2014</v>
      </c>
      <c r="B1326" s="2" t="s">
        <v>1930</v>
      </c>
      <c r="C1326" s="2">
        <v>32.140824369000001</v>
      </c>
      <c r="D1326" s="2">
        <v>32.140824369000001</v>
      </c>
      <c r="E1326" s="2">
        <v>0.84441310922369939</v>
      </c>
      <c r="F1326" s="2">
        <v>24</v>
      </c>
      <c r="G1326" s="3">
        <v>5.0323533611956919E-2</v>
      </c>
    </row>
    <row r="1327" spans="1:7" x14ac:dyDescent="0.25">
      <c r="A1327" s="2">
        <v>2014</v>
      </c>
      <c r="B1327" s="2" t="s">
        <v>956</v>
      </c>
      <c r="C1327" s="2">
        <v>32.140824369000001</v>
      </c>
      <c r="D1327" s="2">
        <v>32.140824369000001</v>
      </c>
      <c r="E1327" s="2">
        <v>0.84441310922369939</v>
      </c>
      <c r="F1327" s="2">
        <v>25</v>
      </c>
      <c r="G1327" s="3">
        <v>0.12580883402989229</v>
      </c>
    </row>
    <row r="1328" spans="1:7" x14ac:dyDescent="0.25">
      <c r="A1328" s="2">
        <v>2014</v>
      </c>
      <c r="B1328" s="2" t="s">
        <v>957</v>
      </c>
      <c r="C1328" s="2">
        <v>1656.9012869999999</v>
      </c>
      <c r="D1328" s="2">
        <v>1656.9012869999999</v>
      </c>
      <c r="E1328" s="2">
        <v>0.59524810778060633</v>
      </c>
      <c r="F1328" s="2">
        <v>2</v>
      </c>
      <c r="G1328" s="3">
        <v>1.0226969164999999</v>
      </c>
    </row>
    <row r="1329" spans="1:7" x14ac:dyDescent="0.25">
      <c r="A1329" s="2">
        <v>2014</v>
      </c>
      <c r="B1329" s="2" t="s">
        <v>958</v>
      </c>
      <c r="C1329" s="2">
        <v>848.79952847000004</v>
      </c>
      <c r="D1329" s="2">
        <v>848.79952847000004</v>
      </c>
      <c r="E1329" s="2">
        <v>0.84441310922369939</v>
      </c>
      <c r="F1329" s="2">
        <v>9</v>
      </c>
      <c r="G1329" s="3">
        <v>0.10064706722391384</v>
      </c>
    </row>
    <row r="1330" spans="1:7" x14ac:dyDescent="0.25">
      <c r="A1330" s="2">
        <v>2014</v>
      </c>
      <c r="B1330" s="2" t="s">
        <v>1931</v>
      </c>
      <c r="C1330" s="2">
        <v>848.79952847000004</v>
      </c>
      <c r="D1330" s="2">
        <v>848.79952847000004</v>
      </c>
      <c r="E1330" s="2">
        <v>0.84441310922369939</v>
      </c>
      <c r="F1330" s="2">
        <v>2</v>
      </c>
      <c r="G1330" s="3">
        <v>1.258088340298923E-2</v>
      </c>
    </row>
    <row r="1331" spans="1:7" x14ac:dyDescent="0.25">
      <c r="A1331" s="2">
        <v>2014</v>
      </c>
      <c r="B1331" s="2" t="s">
        <v>959</v>
      </c>
      <c r="C1331" s="2">
        <v>105.21931149</v>
      </c>
      <c r="D1331" s="2">
        <v>105.21931149</v>
      </c>
      <c r="E1331" s="2">
        <v>0.84441310922369939</v>
      </c>
      <c r="F1331" s="2">
        <v>25</v>
      </c>
      <c r="G1331" s="3">
        <v>0.25161766805978458</v>
      </c>
    </row>
    <row r="1332" spans="1:7" x14ac:dyDescent="0.25">
      <c r="A1332" s="2">
        <v>2014</v>
      </c>
      <c r="B1332" s="2" t="s">
        <v>960</v>
      </c>
      <c r="C1332" s="2">
        <v>1641.5287224000001</v>
      </c>
      <c r="D1332" s="2">
        <v>1641.5287224000001</v>
      </c>
      <c r="E1332" s="2">
        <v>0.84441310922369939</v>
      </c>
      <c r="F1332" s="2">
        <v>1</v>
      </c>
      <c r="G1332" s="3">
        <v>5.0323533611956919E-2</v>
      </c>
    </row>
    <row r="1333" spans="1:7" x14ac:dyDescent="0.25">
      <c r="A1333" s="2">
        <v>2014</v>
      </c>
      <c r="B1333" s="2" t="s">
        <v>961</v>
      </c>
      <c r="C1333" s="2">
        <v>1641.5287224000001</v>
      </c>
      <c r="D1333" s="2">
        <v>1641.5287224000001</v>
      </c>
      <c r="E1333" s="2">
        <v>0.84441310922369928</v>
      </c>
      <c r="F1333" s="2">
        <v>1</v>
      </c>
      <c r="G1333" s="3">
        <v>3.7742650208967693E-2</v>
      </c>
    </row>
    <row r="1334" spans="1:7" x14ac:dyDescent="0.25">
      <c r="A1334" s="2">
        <v>2014</v>
      </c>
      <c r="B1334" s="2" t="s">
        <v>962</v>
      </c>
      <c r="C1334" s="2">
        <v>1641.5287224000001</v>
      </c>
      <c r="D1334" s="2">
        <v>1641.5287224000001</v>
      </c>
      <c r="E1334" s="2">
        <v>0.84441310922369939</v>
      </c>
      <c r="F1334" s="2">
        <v>1</v>
      </c>
      <c r="G1334" s="3">
        <v>5.0323533611956919E-2</v>
      </c>
    </row>
    <row r="1335" spans="1:7" x14ac:dyDescent="0.25">
      <c r="A1335" s="2">
        <v>2014</v>
      </c>
      <c r="B1335" s="2" t="s">
        <v>963</v>
      </c>
      <c r="C1335" s="2">
        <v>1641.5287224000001</v>
      </c>
      <c r="D1335" s="2">
        <v>1641.5287224000001</v>
      </c>
      <c r="E1335" s="2">
        <v>0.84441310922369928</v>
      </c>
      <c r="F1335" s="2">
        <v>1</v>
      </c>
      <c r="G1335" s="3">
        <v>3.7742650208967693E-2</v>
      </c>
    </row>
    <row r="1336" spans="1:7" x14ac:dyDescent="0.25">
      <c r="A1336" s="2">
        <v>2014</v>
      </c>
      <c r="B1336" s="2" t="s">
        <v>964</v>
      </c>
      <c r="C1336" s="2">
        <v>1034.5025376999999</v>
      </c>
      <c r="D1336" s="2">
        <v>1034.5025376999999</v>
      </c>
      <c r="E1336" s="2">
        <v>0.84441310922369939</v>
      </c>
      <c r="F1336" s="2">
        <v>4</v>
      </c>
      <c r="G1336" s="3">
        <v>2.516176680597846E-2</v>
      </c>
    </row>
    <row r="1337" spans="1:7" x14ac:dyDescent="0.25">
      <c r="A1337" s="2">
        <v>2014</v>
      </c>
      <c r="B1337" s="2" t="s">
        <v>965</v>
      </c>
      <c r="C1337" s="2">
        <v>1034.5025376999999</v>
      </c>
      <c r="D1337" s="2">
        <v>1034.5025376999999</v>
      </c>
      <c r="E1337" s="2">
        <v>0.84441310922369939</v>
      </c>
      <c r="F1337" s="2">
        <v>1</v>
      </c>
      <c r="G1337" s="3">
        <v>2.516176680597846E-2</v>
      </c>
    </row>
    <row r="1338" spans="1:7" x14ac:dyDescent="0.25">
      <c r="A1338" s="2">
        <v>2014</v>
      </c>
      <c r="B1338" s="2" t="s">
        <v>966</v>
      </c>
      <c r="C1338" s="2">
        <v>1034.5025376999999</v>
      </c>
      <c r="D1338" s="2">
        <v>1034.5025376999999</v>
      </c>
      <c r="E1338" s="2">
        <v>0.84441310922369939</v>
      </c>
      <c r="F1338" s="2">
        <v>1</v>
      </c>
      <c r="G1338" s="3">
        <v>1.258088340298923E-2</v>
      </c>
    </row>
    <row r="1339" spans="1:7" x14ac:dyDescent="0.25">
      <c r="A1339" s="2">
        <v>2014</v>
      </c>
      <c r="B1339" s="2" t="s">
        <v>967</v>
      </c>
      <c r="C1339" s="2">
        <v>1034.5025376999999</v>
      </c>
      <c r="D1339" s="2">
        <v>1034.5025376999999</v>
      </c>
      <c r="E1339" s="2">
        <v>0.84441310922369939</v>
      </c>
      <c r="F1339" s="2">
        <v>1</v>
      </c>
      <c r="G1339" s="3">
        <v>1.258088340298923E-2</v>
      </c>
    </row>
    <row r="1340" spans="1:7" x14ac:dyDescent="0.25">
      <c r="A1340" s="2">
        <v>2014</v>
      </c>
      <c r="B1340" s="2" t="s">
        <v>1932</v>
      </c>
      <c r="C1340" s="2">
        <v>447.09230811999998</v>
      </c>
      <c r="D1340" s="2">
        <v>447.09230811999998</v>
      </c>
      <c r="E1340" s="2">
        <v>0.84441310922369939</v>
      </c>
      <c r="F1340" s="2">
        <v>12</v>
      </c>
      <c r="G1340" s="3">
        <v>2.516176680597846E-2</v>
      </c>
    </row>
    <row r="1341" spans="1:7" x14ac:dyDescent="0.25">
      <c r="A1341" s="2">
        <v>2014</v>
      </c>
      <c r="B1341" s="2" t="s">
        <v>968</v>
      </c>
      <c r="C1341" s="2">
        <v>2619.7805760000001</v>
      </c>
      <c r="D1341" s="2">
        <v>2619.7805760000001</v>
      </c>
      <c r="E1341" s="2">
        <v>0.84441310922369939</v>
      </c>
      <c r="F1341" s="2">
        <v>2</v>
      </c>
      <c r="G1341" s="3">
        <v>1.258088340298923E-2</v>
      </c>
    </row>
    <row r="1342" spans="1:7" x14ac:dyDescent="0.25">
      <c r="A1342" s="2">
        <v>2014</v>
      </c>
      <c r="B1342" s="2" t="s">
        <v>969</v>
      </c>
      <c r="C1342" s="2">
        <v>2388.0399084000001</v>
      </c>
      <c r="D1342" s="2">
        <v>2388.0399084000001</v>
      </c>
      <c r="E1342" s="2">
        <v>0.84441310922369939</v>
      </c>
      <c r="F1342" s="2">
        <v>1</v>
      </c>
      <c r="G1342" s="3">
        <v>1.258088340298923E-2</v>
      </c>
    </row>
    <row r="1343" spans="1:7" x14ac:dyDescent="0.25">
      <c r="A1343" s="2">
        <v>2014</v>
      </c>
      <c r="B1343" s="2" t="s">
        <v>970</v>
      </c>
      <c r="C1343" s="2">
        <v>2388.0399084000001</v>
      </c>
      <c r="D1343" s="2">
        <v>2388.0399084000001</v>
      </c>
      <c r="E1343" s="2">
        <v>0.84441310922369939</v>
      </c>
      <c r="F1343" s="2">
        <v>1</v>
      </c>
      <c r="G1343" s="3">
        <v>1.258088340298923E-2</v>
      </c>
    </row>
    <row r="1344" spans="1:7" x14ac:dyDescent="0.25">
      <c r="A1344" s="2">
        <v>2014</v>
      </c>
      <c r="B1344" s="2" t="s">
        <v>971</v>
      </c>
      <c r="C1344" s="2">
        <v>2388.0399084000001</v>
      </c>
      <c r="D1344" s="2">
        <v>2388.0399084000001</v>
      </c>
      <c r="E1344" s="2">
        <v>0.84441310922369928</v>
      </c>
      <c r="F1344" s="2">
        <v>1</v>
      </c>
      <c r="G1344" s="3">
        <v>3.7742650208967693E-2</v>
      </c>
    </row>
    <row r="1345" spans="1:7" x14ac:dyDescent="0.25">
      <c r="A1345" s="2">
        <v>2014</v>
      </c>
      <c r="B1345" s="2" t="s">
        <v>972</v>
      </c>
      <c r="C1345" s="2">
        <v>2388.0399084000001</v>
      </c>
      <c r="D1345" s="2">
        <v>2388.0399084000001</v>
      </c>
      <c r="E1345" s="2">
        <v>0.84441310922369939</v>
      </c>
      <c r="F1345" s="2">
        <v>1</v>
      </c>
      <c r="G1345" s="3">
        <v>2.516176680597846E-2</v>
      </c>
    </row>
    <row r="1346" spans="1:7" x14ac:dyDescent="0.25">
      <c r="A1346" s="2">
        <v>2014</v>
      </c>
      <c r="B1346" s="2" t="s">
        <v>973</v>
      </c>
      <c r="C1346" s="2">
        <v>2388.0399084000001</v>
      </c>
      <c r="D1346" s="2">
        <v>2388.0399084000001</v>
      </c>
      <c r="E1346" s="2">
        <v>0.84441310922369939</v>
      </c>
      <c r="F1346" s="2">
        <v>1</v>
      </c>
      <c r="G1346" s="3">
        <v>1.258088340298923E-2</v>
      </c>
    </row>
    <row r="1347" spans="1:7" x14ac:dyDescent="0.25">
      <c r="A1347" s="2">
        <v>2014</v>
      </c>
      <c r="B1347" s="2" t="s">
        <v>974</v>
      </c>
      <c r="C1347" s="2">
        <v>194.87414497</v>
      </c>
      <c r="D1347" s="2">
        <v>194.87414497</v>
      </c>
      <c r="E1347" s="2">
        <v>0.84441310922369939</v>
      </c>
      <c r="F1347" s="2">
        <v>1</v>
      </c>
      <c r="G1347" s="3">
        <v>1.258088340298923E-2</v>
      </c>
    </row>
    <row r="1348" spans="1:7" x14ac:dyDescent="0.25">
      <c r="A1348" s="2">
        <v>2014</v>
      </c>
      <c r="B1348" s="2" t="s">
        <v>975</v>
      </c>
      <c r="C1348" s="2">
        <v>194.87414497</v>
      </c>
      <c r="D1348" s="2">
        <v>194.87414497</v>
      </c>
      <c r="E1348" s="2">
        <v>0.84441310922369939</v>
      </c>
      <c r="F1348" s="2">
        <v>4</v>
      </c>
      <c r="G1348" s="3">
        <v>0.18871325104483844</v>
      </c>
    </row>
    <row r="1349" spans="1:7" x14ac:dyDescent="0.25">
      <c r="A1349" s="2">
        <v>2014</v>
      </c>
      <c r="B1349" s="2" t="s">
        <v>976</v>
      </c>
      <c r="C1349" s="2">
        <v>194.87414497</v>
      </c>
      <c r="D1349" s="2">
        <v>194.87414497</v>
      </c>
      <c r="E1349" s="2">
        <v>0.84441310922369939</v>
      </c>
      <c r="F1349" s="2">
        <v>4</v>
      </c>
      <c r="G1349" s="3">
        <v>5.0323533611956919E-2</v>
      </c>
    </row>
    <row r="1350" spans="1:7" x14ac:dyDescent="0.25">
      <c r="A1350" s="2">
        <v>2014</v>
      </c>
      <c r="B1350" s="2" t="s">
        <v>977</v>
      </c>
      <c r="C1350" s="2">
        <v>194.87414497</v>
      </c>
      <c r="D1350" s="2">
        <v>194.87414497</v>
      </c>
      <c r="E1350" s="2">
        <v>0.84441310922369928</v>
      </c>
      <c r="F1350" s="2">
        <v>1</v>
      </c>
      <c r="G1350" s="3">
        <v>3.7742650208967693E-2</v>
      </c>
    </row>
    <row r="1351" spans="1:7" x14ac:dyDescent="0.25">
      <c r="A1351" s="2">
        <v>2014</v>
      </c>
      <c r="B1351" s="2" t="s">
        <v>978</v>
      </c>
      <c r="C1351" s="2">
        <v>194.87414497</v>
      </c>
      <c r="D1351" s="2">
        <v>194.87414497</v>
      </c>
      <c r="E1351" s="2">
        <v>0.84441310922369928</v>
      </c>
      <c r="F1351" s="2">
        <v>16</v>
      </c>
      <c r="G1351" s="3">
        <v>7.5485300417935386E-2</v>
      </c>
    </row>
    <row r="1352" spans="1:7" x14ac:dyDescent="0.25">
      <c r="A1352" s="2">
        <v>2014</v>
      </c>
      <c r="B1352" s="2" t="s">
        <v>979</v>
      </c>
      <c r="C1352" s="2">
        <v>194.87414497</v>
      </c>
      <c r="D1352" s="2">
        <v>194.87414497</v>
      </c>
      <c r="E1352" s="2">
        <v>0.84441310922369939</v>
      </c>
      <c r="F1352" s="2">
        <v>4</v>
      </c>
      <c r="G1352" s="3">
        <v>6.2904417014946146E-2</v>
      </c>
    </row>
    <row r="1353" spans="1:7" x14ac:dyDescent="0.25">
      <c r="A1353" s="2">
        <v>2014</v>
      </c>
      <c r="B1353" s="2" t="s">
        <v>1934</v>
      </c>
      <c r="C1353" s="2">
        <v>194.87414497</v>
      </c>
      <c r="D1353" s="2">
        <v>194.87414497</v>
      </c>
      <c r="E1353" s="2">
        <v>0.84441310922369939</v>
      </c>
      <c r="F1353" s="2">
        <v>3</v>
      </c>
      <c r="G1353" s="3">
        <v>2.516176680597846E-2</v>
      </c>
    </row>
    <row r="1354" spans="1:7" x14ac:dyDescent="0.25">
      <c r="A1354" s="2">
        <v>2014</v>
      </c>
      <c r="B1354" s="2" t="s">
        <v>980</v>
      </c>
      <c r="C1354" s="2">
        <v>19.242849501999999</v>
      </c>
      <c r="D1354" s="2">
        <v>19.242849501999999</v>
      </c>
      <c r="E1354" s="2">
        <v>1.1023113109243878</v>
      </c>
      <c r="F1354" s="2">
        <v>3</v>
      </c>
      <c r="G1354" s="3">
        <v>1</v>
      </c>
    </row>
    <row r="1355" spans="1:7" x14ac:dyDescent="0.25">
      <c r="A1355" s="2">
        <v>2014</v>
      </c>
      <c r="B1355" s="2" t="s">
        <v>1042</v>
      </c>
      <c r="C1355" s="2">
        <v>323.34393249999999</v>
      </c>
      <c r="D1355" s="2">
        <v>323.34393249999999</v>
      </c>
      <c r="E1355" s="2">
        <v>0.84441310922369939</v>
      </c>
      <c r="F1355" s="2">
        <v>4</v>
      </c>
      <c r="G1355" s="3">
        <v>0.10064706722391384</v>
      </c>
    </row>
    <row r="1356" spans="1:7" x14ac:dyDescent="0.25">
      <c r="A1356" s="2">
        <v>2014</v>
      </c>
      <c r="B1356" s="2" t="s">
        <v>1043</v>
      </c>
      <c r="C1356" s="2">
        <v>1237.1040805</v>
      </c>
      <c r="D1356" s="2">
        <v>1237.1040805</v>
      </c>
      <c r="E1356" s="2">
        <v>0.84441310922369939</v>
      </c>
      <c r="F1356" s="2">
        <v>1</v>
      </c>
      <c r="G1356" s="3">
        <v>1.258088340298923E-2</v>
      </c>
    </row>
    <row r="1357" spans="1:7" x14ac:dyDescent="0.25">
      <c r="A1357" s="2">
        <v>2014</v>
      </c>
      <c r="B1357" s="2" t="s">
        <v>1044</v>
      </c>
      <c r="C1357" s="2">
        <v>386.00378755000003</v>
      </c>
      <c r="D1357" s="2">
        <v>386.00378755000003</v>
      </c>
      <c r="E1357" s="2">
        <v>0.84441310922369939</v>
      </c>
      <c r="F1357" s="2">
        <v>2</v>
      </c>
      <c r="G1357" s="3">
        <v>2.516176680597846E-2</v>
      </c>
    </row>
    <row r="1358" spans="1:7" x14ac:dyDescent="0.25">
      <c r="A1358" s="2">
        <v>2014</v>
      </c>
      <c r="B1358" s="2" t="s">
        <v>1949</v>
      </c>
      <c r="C1358" s="2">
        <v>1288.0802705000001</v>
      </c>
      <c r="D1358" s="2">
        <v>1288.0802705000001</v>
      </c>
      <c r="E1358" s="2">
        <v>0.84441310922369939</v>
      </c>
      <c r="F1358" s="2">
        <v>3</v>
      </c>
      <c r="G1358" s="3">
        <v>1.258088340298923E-2</v>
      </c>
    </row>
    <row r="1359" spans="1:7" x14ac:dyDescent="0.25">
      <c r="A1359" s="2">
        <v>2014</v>
      </c>
      <c r="B1359" s="2" t="s">
        <v>1045</v>
      </c>
      <c r="C1359" s="2">
        <v>862.62433909000003</v>
      </c>
      <c r="D1359" s="2">
        <v>862.62433909000003</v>
      </c>
      <c r="E1359" s="2">
        <v>1.396356090030707</v>
      </c>
      <c r="F1359" s="2">
        <v>2</v>
      </c>
      <c r="G1359" s="3">
        <v>6.0657167971149466</v>
      </c>
    </row>
    <row r="1360" spans="1:7" x14ac:dyDescent="0.25">
      <c r="A1360" s="2">
        <v>2014</v>
      </c>
      <c r="B1360" s="2" t="s">
        <v>1046</v>
      </c>
      <c r="C1360" s="2">
        <v>560.09716436999997</v>
      </c>
      <c r="D1360" s="2">
        <v>560.09716436999997</v>
      </c>
      <c r="E1360" s="2">
        <v>0.84441310922369939</v>
      </c>
      <c r="F1360" s="2">
        <v>4</v>
      </c>
      <c r="G1360" s="3">
        <v>0.25161766805978458</v>
      </c>
    </row>
    <row r="1361" spans="1:7" x14ac:dyDescent="0.25">
      <c r="A1361" s="2">
        <v>2014</v>
      </c>
      <c r="B1361" s="2" t="s">
        <v>1047</v>
      </c>
      <c r="C1361" s="2">
        <v>4253.0891842999999</v>
      </c>
      <c r="D1361" s="2">
        <v>4253.0891842999999</v>
      </c>
      <c r="E1361" s="2">
        <v>0.84441310922369928</v>
      </c>
      <c r="F1361" s="2">
        <v>3</v>
      </c>
      <c r="G1361" s="3">
        <v>3.7742650208967693E-2</v>
      </c>
    </row>
    <row r="1362" spans="1:7" x14ac:dyDescent="0.25">
      <c r="A1362" s="2">
        <v>2014</v>
      </c>
      <c r="B1362" s="2" t="s">
        <v>1048</v>
      </c>
      <c r="C1362" s="2">
        <v>467.26297505999997</v>
      </c>
      <c r="D1362" s="2">
        <v>467.26297505999997</v>
      </c>
      <c r="E1362" s="2">
        <v>0.52029093875631105</v>
      </c>
      <c r="F1362" s="2">
        <v>3</v>
      </c>
      <c r="G1362" s="3">
        <v>5</v>
      </c>
    </row>
    <row r="1363" spans="1:7" x14ac:dyDescent="0.25">
      <c r="A1363" s="2">
        <v>2014</v>
      </c>
      <c r="B1363" s="2" t="s">
        <v>1049</v>
      </c>
      <c r="C1363" s="2">
        <v>6161.7985583</v>
      </c>
      <c r="D1363" s="2">
        <v>6161.7985583</v>
      </c>
      <c r="E1363" s="2">
        <v>0.84441310922369939</v>
      </c>
      <c r="F1363" s="2">
        <v>4</v>
      </c>
      <c r="G1363" s="3">
        <v>5.0323533611956919E-2</v>
      </c>
    </row>
    <row r="1364" spans="1:7" x14ac:dyDescent="0.25">
      <c r="A1364" s="2">
        <v>2014</v>
      </c>
      <c r="B1364" s="2" t="s">
        <v>1050</v>
      </c>
      <c r="C1364" s="2">
        <v>1004.6631597000001</v>
      </c>
      <c r="D1364" s="2">
        <v>1004.6631597000001</v>
      </c>
      <c r="E1364" s="2">
        <v>0.84441310922369928</v>
      </c>
      <c r="F1364" s="2">
        <v>4</v>
      </c>
      <c r="G1364" s="3">
        <v>0.15097060083587077</v>
      </c>
    </row>
    <row r="1365" spans="1:7" x14ac:dyDescent="0.25">
      <c r="A1365" s="2">
        <v>2014</v>
      </c>
      <c r="B1365" s="2" t="s">
        <v>1051</v>
      </c>
      <c r="C1365" s="2">
        <v>600.56351562999998</v>
      </c>
      <c r="D1365" s="2">
        <v>600.56351562999998</v>
      </c>
      <c r="E1365" s="2">
        <v>0.84441310922369928</v>
      </c>
      <c r="F1365" s="2">
        <v>6</v>
      </c>
      <c r="G1365" s="3">
        <v>3.7742650208967693E-2</v>
      </c>
    </row>
    <row r="1366" spans="1:7" x14ac:dyDescent="0.25">
      <c r="A1366" s="2">
        <v>2014</v>
      </c>
      <c r="B1366" s="2" t="s">
        <v>1052</v>
      </c>
      <c r="C1366" s="2">
        <v>407.69578496999998</v>
      </c>
      <c r="D1366" s="2">
        <v>407.69578496999998</v>
      </c>
      <c r="E1366" s="2">
        <v>1.1907759999104337</v>
      </c>
      <c r="F1366" s="2">
        <v>4</v>
      </c>
      <c r="G1366" s="3">
        <v>1.7441752525793537</v>
      </c>
    </row>
    <row r="1367" spans="1:7" x14ac:dyDescent="0.25">
      <c r="A1367" s="2">
        <v>2014</v>
      </c>
      <c r="B1367" s="2" t="s">
        <v>1053</v>
      </c>
      <c r="C1367" s="2">
        <v>407.69578496999998</v>
      </c>
      <c r="D1367" s="2">
        <v>407.69578496999998</v>
      </c>
      <c r="E1367" s="2">
        <v>0.91674348663995342</v>
      </c>
      <c r="F1367" s="2">
        <v>4</v>
      </c>
      <c r="G1367" s="3">
        <v>4.4605243298195694</v>
      </c>
    </row>
    <row r="1368" spans="1:7" x14ac:dyDescent="0.25">
      <c r="A1368" s="2">
        <v>2014</v>
      </c>
      <c r="B1368" s="2" t="s">
        <v>1950</v>
      </c>
      <c r="C1368" s="2">
        <v>407.69578496999998</v>
      </c>
      <c r="D1368" s="2">
        <v>407.69578496999998</v>
      </c>
      <c r="E1368" s="2">
        <v>0.84441310922369939</v>
      </c>
      <c r="F1368" s="2">
        <v>8</v>
      </c>
      <c r="G1368" s="3">
        <v>2.516176680597846E-2</v>
      </c>
    </row>
    <row r="1369" spans="1:7" x14ac:dyDescent="0.25">
      <c r="A1369" s="2">
        <v>2014</v>
      </c>
      <c r="B1369" s="2" t="s">
        <v>1054</v>
      </c>
      <c r="C1369" s="2">
        <v>600.56351562999998</v>
      </c>
      <c r="D1369" s="2">
        <v>600.56351562999998</v>
      </c>
      <c r="E1369" s="2">
        <v>0.84441310922369939</v>
      </c>
      <c r="F1369" s="2">
        <v>6</v>
      </c>
      <c r="G1369" s="3">
        <v>5.0323533611956919E-2</v>
      </c>
    </row>
    <row r="1370" spans="1:7" x14ac:dyDescent="0.25">
      <c r="A1370" s="2">
        <v>2014</v>
      </c>
      <c r="B1370" s="2" t="s">
        <v>1055</v>
      </c>
      <c r="C1370" s="2">
        <v>479.78410828</v>
      </c>
      <c r="D1370" s="2">
        <v>479.78410828</v>
      </c>
      <c r="E1370" s="2">
        <v>1.0136163450913658</v>
      </c>
      <c r="F1370" s="2">
        <v>9</v>
      </c>
      <c r="G1370" s="3">
        <v>2.2460517465627738</v>
      </c>
    </row>
    <row r="1371" spans="1:7" x14ac:dyDescent="0.25">
      <c r="A1371" s="2">
        <v>2014</v>
      </c>
      <c r="B1371" s="2" t="s">
        <v>1056</v>
      </c>
      <c r="C1371" s="2">
        <v>479.78410828</v>
      </c>
      <c r="D1371" s="2">
        <v>479.78410828</v>
      </c>
      <c r="E1371" s="2">
        <v>1.3708559177579431</v>
      </c>
      <c r="F1371" s="2">
        <v>1</v>
      </c>
      <c r="G1371" s="3">
        <v>1.0664118979179353</v>
      </c>
    </row>
    <row r="1372" spans="1:7" x14ac:dyDescent="0.25">
      <c r="A1372" s="2">
        <v>2014</v>
      </c>
      <c r="B1372" s="2" t="s">
        <v>1057</v>
      </c>
      <c r="C1372" s="2">
        <v>479.78410828</v>
      </c>
      <c r="D1372" s="2">
        <v>479.78410828</v>
      </c>
      <c r="E1372" s="2">
        <v>0.84441310922369939</v>
      </c>
      <c r="F1372" s="2">
        <v>4</v>
      </c>
      <c r="G1372" s="3">
        <v>2.516176680597846E-2</v>
      </c>
    </row>
    <row r="1373" spans="1:7" x14ac:dyDescent="0.25">
      <c r="A1373" s="2">
        <v>2014</v>
      </c>
      <c r="B1373" s="2" t="s">
        <v>1058</v>
      </c>
      <c r="C1373" s="2">
        <v>937.60789291000003</v>
      </c>
      <c r="D1373" s="2">
        <v>937.60789291000003</v>
      </c>
      <c r="E1373" s="2">
        <v>0.84441310922369939</v>
      </c>
      <c r="F1373" s="2">
        <v>2</v>
      </c>
      <c r="G1373" s="3">
        <v>2.516176680597846E-2</v>
      </c>
    </row>
    <row r="1374" spans="1:7" x14ac:dyDescent="0.25">
      <c r="A1374" s="2">
        <v>2014</v>
      </c>
      <c r="B1374" s="2" t="s">
        <v>1059</v>
      </c>
      <c r="C1374" s="2">
        <v>388.25852994000002</v>
      </c>
      <c r="D1374" s="2">
        <v>388.25852994000002</v>
      </c>
      <c r="E1374" s="2">
        <v>0.84441310922369939</v>
      </c>
      <c r="F1374" s="2">
        <v>1</v>
      </c>
      <c r="G1374" s="3">
        <v>1.258088340298923E-2</v>
      </c>
    </row>
    <row r="1375" spans="1:7" x14ac:dyDescent="0.25">
      <c r="A1375" s="2">
        <v>2014</v>
      </c>
      <c r="B1375" s="2" t="s">
        <v>1060</v>
      </c>
      <c r="C1375" s="2">
        <v>725.45405638</v>
      </c>
      <c r="D1375" s="2">
        <v>725.45405638</v>
      </c>
      <c r="E1375" s="2">
        <v>0.84441310922369928</v>
      </c>
      <c r="F1375" s="2">
        <v>4</v>
      </c>
      <c r="G1375" s="3">
        <v>0.15097060083587077</v>
      </c>
    </row>
    <row r="1376" spans="1:7" x14ac:dyDescent="0.25">
      <c r="A1376" s="2">
        <v>2014</v>
      </c>
      <c r="B1376" s="2" t="s">
        <v>1061</v>
      </c>
      <c r="C1376" s="2">
        <v>443.05491017000003</v>
      </c>
      <c r="D1376" s="2">
        <v>443.05491017000003</v>
      </c>
      <c r="E1376" s="2">
        <v>0.97003395360752398</v>
      </c>
      <c r="F1376" s="2">
        <v>3</v>
      </c>
      <c r="G1376" s="3">
        <v>2.9705232407</v>
      </c>
    </row>
    <row r="1377" spans="1:7" x14ac:dyDescent="0.25">
      <c r="A1377" s="2">
        <v>2014</v>
      </c>
      <c r="B1377" s="2" t="s">
        <v>1951</v>
      </c>
      <c r="C1377" s="2">
        <v>443.05491017000003</v>
      </c>
      <c r="D1377" s="2">
        <v>443.05491017000003</v>
      </c>
      <c r="E1377" s="2">
        <v>0.84441310922369939</v>
      </c>
      <c r="F1377" s="2">
        <v>2</v>
      </c>
      <c r="G1377" s="3">
        <v>1.258088340298923E-2</v>
      </c>
    </row>
    <row r="1378" spans="1:7" x14ac:dyDescent="0.25">
      <c r="A1378" s="2">
        <v>2014</v>
      </c>
      <c r="B1378" s="2" t="s">
        <v>1063</v>
      </c>
      <c r="C1378" s="2">
        <v>768.91360078000002</v>
      </c>
      <c r="D1378" s="2">
        <v>768.91360078000002</v>
      </c>
      <c r="E1378" s="2">
        <v>0.84441310922369928</v>
      </c>
      <c r="F1378" s="2">
        <v>6</v>
      </c>
      <c r="G1378" s="3">
        <v>3.7742650208967693E-2</v>
      </c>
    </row>
    <row r="1379" spans="1:7" x14ac:dyDescent="0.25">
      <c r="A1379" s="2">
        <v>2014</v>
      </c>
      <c r="B1379" s="2" t="s">
        <v>1064</v>
      </c>
      <c r="C1379" s="2">
        <v>1559.7118461</v>
      </c>
      <c r="D1379" s="2">
        <v>1559.7118461</v>
      </c>
      <c r="E1379" s="2">
        <v>0.84441310922369939</v>
      </c>
      <c r="F1379" s="2">
        <v>1</v>
      </c>
      <c r="G1379" s="3">
        <v>0.18871325104483844</v>
      </c>
    </row>
    <row r="1380" spans="1:7" x14ac:dyDescent="0.25">
      <c r="A1380" s="2">
        <v>2014</v>
      </c>
      <c r="B1380" s="2" t="s">
        <v>1065</v>
      </c>
      <c r="C1380" s="2">
        <v>770.70824058000005</v>
      </c>
      <c r="D1380" s="2">
        <v>770.70824058000005</v>
      </c>
      <c r="E1380" s="2">
        <v>0.84441310922369928</v>
      </c>
      <c r="F1380" s="2">
        <v>1</v>
      </c>
      <c r="G1380" s="3">
        <v>7.5485300417935386E-2</v>
      </c>
    </row>
    <row r="1381" spans="1:7" x14ac:dyDescent="0.25">
      <c r="A1381" s="2">
        <v>2014</v>
      </c>
      <c r="B1381" s="2" t="s">
        <v>1066</v>
      </c>
      <c r="C1381" s="2">
        <v>770.70824058000005</v>
      </c>
      <c r="D1381" s="2">
        <v>770.70824058000005</v>
      </c>
      <c r="E1381" s="2">
        <v>0.84441310922369939</v>
      </c>
      <c r="F1381" s="2">
        <v>1</v>
      </c>
      <c r="G1381" s="3">
        <v>5.0323533611956919E-2</v>
      </c>
    </row>
    <row r="1382" spans="1:7" x14ac:dyDescent="0.25">
      <c r="A1382" s="2">
        <v>2014</v>
      </c>
      <c r="B1382" s="2" t="s">
        <v>1067</v>
      </c>
      <c r="C1382" s="2">
        <v>1406.7787529</v>
      </c>
      <c r="D1382" s="2">
        <v>1406.7787529</v>
      </c>
      <c r="E1382" s="2">
        <v>0.84441310922369939</v>
      </c>
      <c r="F1382" s="2">
        <v>2</v>
      </c>
      <c r="G1382" s="3">
        <v>1.258088340298923E-2</v>
      </c>
    </row>
    <row r="1383" spans="1:7" x14ac:dyDescent="0.25">
      <c r="A1383" s="2">
        <v>2014</v>
      </c>
      <c r="B1383" s="2" t="s">
        <v>1068</v>
      </c>
      <c r="C1383" s="2">
        <v>770.70824058000005</v>
      </c>
      <c r="D1383" s="2">
        <v>770.70824058000005</v>
      </c>
      <c r="E1383" s="2">
        <v>0.84441310922369939</v>
      </c>
      <c r="F1383" s="2">
        <v>4</v>
      </c>
      <c r="G1383" s="3">
        <v>0.12580883402989229</v>
      </c>
    </row>
    <row r="1384" spans="1:7" x14ac:dyDescent="0.25">
      <c r="A1384" s="2">
        <v>2014</v>
      </c>
      <c r="B1384" s="2" t="s">
        <v>1069</v>
      </c>
      <c r="C1384" s="2">
        <v>770.70824058000005</v>
      </c>
      <c r="D1384" s="2">
        <v>770.70824058000005</v>
      </c>
      <c r="E1384" s="2">
        <v>0.84441310922369939</v>
      </c>
      <c r="F1384" s="2">
        <v>4</v>
      </c>
      <c r="G1384" s="3">
        <v>0.11322795062690307</v>
      </c>
    </row>
    <row r="1385" spans="1:7" x14ac:dyDescent="0.25">
      <c r="A1385" s="2">
        <v>2014</v>
      </c>
      <c r="B1385" s="2" t="s">
        <v>1070</v>
      </c>
      <c r="C1385" s="2">
        <v>1502.7858687999999</v>
      </c>
      <c r="D1385" s="2">
        <v>1502.7858687999999</v>
      </c>
      <c r="E1385" s="2">
        <v>0.84441310922369939</v>
      </c>
      <c r="F1385" s="2">
        <v>9</v>
      </c>
      <c r="G1385" s="3">
        <v>5.0323533611956919E-2</v>
      </c>
    </row>
    <row r="1386" spans="1:7" x14ac:dyDescent="0.25">
      <c r="A1386" s="2">
        <v>2014</v>
      </c>
      <c r="B1386" s="2" t="s">
        <v>1071</v>
      </c>
      <c r="C1386" s="2">
        <v>1388.8002028999999</v>
      </c>
      <c r="D1386" s="2">
        <v>1388.8002028999999</v>
      </c>
      <c r="E1386" s="2">
        <v>0.84441310922369928</v>
      </c>
      <c r="F1386" s="2">
        <v>20</v>
      </c>
      <c r="G1386" s="3">
        <v>0.15097060083587077</v>
      </c>
    </row>
    <row r="1387" spans="1:7" x14ac:dyDescent="0.25">
      <c r="A1387" s="2">
        <v>2014</v>
      </c>
      <c r="B1387" s="2" t="s">
        <v>1072</v>
      </c>
      <c r="C1387" s="2">
        <v>1658.4206895</v>
      </c>
      <c r="D1387" s="2">
        <v>1658.4206895</v>
      </c>
      <c r="E1387" s="2">
        <v>0.88184904873951009</v>
      </c>
      <c r="F1387" s="2">
        <v>6</v>
      </c>
      <c r="G1387" s="3">
        <v>0.673914715</v>
      </c>
    </row>
    <row r="1388" spans="1:7" x14ac:dyDescent="0.25">
      <c r="A1388" s="2">
        <v>2014</v>
      </c>
      <c r="B1388" s="2" t="s">
        <v>1073</v>
      </c>
      <c r="C1388" s="2">
        <v>1119.1797163000001</v>
      </c>
      <c r="D1388" s="2">
        <v>1119.1797163000001</v>
      </c>
      <c r="E1388" s="2">
        <v>0.84441310922369928</v>
      </c>
      <c r="F1388" s="2">
        <v>5</v>
      </c>
      <c r="G1388" s="3">
        <v>3.7742650208967693E-2</v>
      </c>
    </row>
    <row r="1389" spans="1:7" x14ac:dyDescent="0.25">
      <c r="A1389" s="2">
        <v>2014</v>
      </c>
      <c r="B1389" s="2" t="s">
        <v>1074</v>
      </c>
      <c r="C1389" s="2">
        <v>2650.4755890000001</v>
      </c>
      <c r="D1389" s="2">
        <v>2650.4755890000001</v>
      </c>
      <c r="E1389" s="2">
        <v>0.84441310922369939</v>
      </c>
      <c r="F1389" s="2">
        <v>1</v>
      </c>
      <c r="G1389" s="3">
        <v>1.258088340298923E-2</v>
      </c>
    </row>
    <row r="1390" spans="1:7" x14ac:dyDescent="0.25">
      <c r="A1390" s="2">
        <v>2014</v>
      </c>
      <c r="B1390" s="2" t="s">
        <v>1075</v>
      </c>
      <c r="C1390" s="2">
        <v>471.98108730000001</v>
      </c>
      <c r="D1390" s="2">
        <v>471.98108730000001</v>
      </c>
      <c r="E1390" s="2">
        <v>0.84441310922369939</v>
      </c>
      <c r="F1390" s="2">
        <v>2</v>
      </c>
      <c r="G1390" s="3">
        <v>1.258088340298923E-2</v>
      </c>
    </row>
    <row r="1391" spans="1:7" x14ac:dyDescent="0.25">
      <c r="A1391" s="2">
        <v>2014</v>
      </c>
      <c r="B1391" s="2" t="s">
        <v>1952</v>
      </c>
      <c r="C1391" s="2">
        <v>1139.5173864999999</v>
      </c>
      <c r="D1391" s="2">
        <v>1139.5173864999999</v>
      </c>
      <c r="E1391" s="2">
        <v>0.84441310922369939</v>
      </c>
      <c r="F1391" s="2">
        <v>2</v>
      </c>
      <c r="G1391" s="3">
        <v>1.258088340298923E-2</v>
      </c>
    </row>
    <row r="1392" spans="1:7" x14ac:dyDescent="0.25">
      <c r="A1392" s="2">
        <v>2014</v>
      </c>
      <c r="B1392" s="2" t="s">
        <v>1076</v>
      </c>
      <c r="C1392" s="2">
        <v>1139.5173864999999</v>
      </c>
      <c r="D1392" s="2">
        <v>1139.5173864999999</v>
      </c>
      <c r="E1392" s="2">
        <v>0.84441310922369928</v>
      </c>
      <c r="F1392" s="2">
        <v>4</v>
      </c>
      <c r="G1392" s="3">
        <v>0.15097060083587077</v>
      </c>
    </row>
    <row r="1393" spans="1:7" x14ac:dyDescent="0.25">
      <c r="A1393" s="2">
        <v>2014</v>
      </c>
      <c r="B1393" s="2" t="s">
        <v>1077</v>
      </c>
      <c r="C1393" s="2">
        <v>2617.2840956</v>
      </c>
      <c r="D1393" s="2">
        <v>2617.2840956</v>
      </c>
      <c r="E1393" s="2">
        <v>0.84441310922369939</v>
      </c>
      <c r="F1393" s="2">
        <v>2</v>
      </c>
      <c r="G1393" s="3">
        <v>1.258088340298923E-2</v>
      </c>
    </row>
    <row r="1394" spans="1:7" x14ac:dyDescent="0.25">
      <c r="A1394" s="2">
        <v>2014</v>
      </c>
      <c r="B1394" s="2" t="s">
        <v>1078</v>
      </c>
      <c r="C1394" s="2">
        <v>572.68287117</v>
      </c>
      <c r="D1394" s="2">
        <v>572.68287117</v>
      </c>
      <c r="E1394" s="2">
        <v>0.84441310922369928</v>
      </c>
      <c r="F1394" s="2">
        <v>2</v>
      </c>
      <c r="G1394" s="3">
        <v>3.7742650208967693E-2</v>
      </c>
    </row>
    <row r="1395" spans="1:7" x14ac:dyDescent="0.25">
      <c r="A1395" s="2">
        <v>2014</v>
      </c>
      <c r="B1395" s="2" t="s">
        <v>1953</v>
      </c>
      <c r="C1395" s="2">
        <v>572.68287117</v>
      </c>
      <c r="D1395" s="2">
        <v>572.68287117</v>
      </c>
      <c r="E1395" s="2">
        <v>0.84441310922369939</v>
      </c>
      <c r="F1395" s="2">
        <v>4</v>
      </c>
      <c r="G1395" s="3">
        <v>1.258088340298923E-2</v>
      </c>
    </row>
    <row r="1396" spans="1:7" x14ac:dyDescent="0.25">
      <c r="A1396" s="2">
        <v>2014</v>
      </c>
      <c r="B1396" s="2" t="s">
        <v>1079</v>
      </c>
      <c r="C1396" s="2">
        <v>1370.660523</v>
      </c>
      <c r="D1396" s="2">
        <v>1370.660523</v>
      </c>
      <c r="E1396" s="2">
        <v>0.84441310922369939</v>
      </c>
      <c r="F1396" s="2">
        <v>10</v>
      </c>
      <c r="G1396" s="3">
        <v>0.10064706722391384</v>
      </c>
    </row>
    <row r="1397" spans="1:7" x14ac:dyDescent="0.25">
      <c r="A1397" s="2">
        <v>2014</v>
      </c>
      <c r="B1397" s="2" t="s">
        <v>1954</v>
      </c>
      <c r="C1397" s="2">
        <v>572.68287117</v>
      </c>
      <c r="D1397" s="2">
        <v>572.68287117</v>
      </c>
      <c r="E1397" s="2">
        <v>0.84441310922369939</v>
      </c>
      <c r="F1397" s="2">
        <v>2</v>
      </c>
      <c r="G1397" s="3">
        <v>0.11322795062690307</v>
      </c>
    </row>
    <row r="1398" spans="1:7" x14ac:dyDescent="0.25">
      <c r="A1398" s="2">
        <v>2014</v>
      </c>
      <c r="B1398" s="2" t="s">
        <v>1080</v>
      </c>
      <c r="C1398" s="2">
        <v>667.24443480000002</v>
      </c>
      <c r="D1398" s="2">
        <v>667.24443480000002</v>
      </c>
      <c r="E1398" s="2">
        <v>0.84441310922369939</v>
      </c>
      <c r="F1398" s="2">
        <v>2</v>
      </c>
      <c r="G1398" s="3">
        <v>2.516176680597846E-2</v>
      </c>
    </row>
    <row r="1399" spans="1:7" x14ac:dyDescent="0.25">
      <c r="A1399" s="2">
        <v>2014</v>
      </c>
      <c r="B1399" s="2" t="s">
        <v>1955</v>
      </c>
      <c r="C1399" s="2">
        <v>492.4006053</v>
      </c>
      <c r="D1399" s="2">
        <v>492.4006053</v>
      </c>
      <c r="E1399" s="2">
        <v>1.102311311035358</v>
      </c>
      <c r="F1399" s="2">
        <v>3</v>
      </c>
      <c r="G1399" s="3">
        <v>0.99334093369999998</v>
      </c>
    </row>
    <row r="1400" spans="1:7" x14ac:dyDescent="0.25">
      <c r="A1400" s="2">
        <v>2014</v>
      </c>
      <c r="B1400" s="2" t="s">
        <v>1081</v>
      </c>
      <c r="C1400" s="2">
        <v>6624.0554155999998</v>
      </c>
      <c r="D1400" s="2">
        <v>6624.0554155999998</v>
      </c>
      <c r="E1400" s="2">
        <v>0.84441310922369939</v>
      </c>
      <c r="F1400" s="2">
        <v>4</v>
      </c>
      <c r="G1400" s="3">
        <v>0.12580883402989229</v>
      </c>
    </row>
    <row r="1401" spans="1:7" x14ac:dyDescent="0.25">
      <c r="A1401" s="2">
        <v>2014</v>
      </c>
      <c r="B1401" s="2" t="s">
        <v>1956</v>
      </c>
      <c r="C1401" s="2">
        <v>1098.3928326</v>
      </c>
      <c r="D1401" s="2">
        <v>1098.3928326</v>
      </c>
      <c r="E1401" s="2">
        <v>0.84441310922369939</v>
      </c>
      <c r="F1401" s="2">
        <v>6</v>
      </c>
      <c r="G1401" s="3">
        <v>2.516176680597846E-2</v>
      </c>
    </row>
    <row r="1402" spans="1:7" x14ac:dyDescent="0.25">
      <c r="A1402" s="2">
        <v>2014</v>
      </c>
      <c r="B1402" s="2" t="s">
        <v>1082</v>
      </c>
      <c r="C1402" s="2">
        <v>323.21504757999998</v>
      </c>
      <c r="D1402" s="2">
        <v>323.21504757999998</v>
      </c>
      <c r="E1402" s="2">
        <v>0.84441310922369939</v>
      </c>
      <c r="F1402" s="2">
        <v>1</v>
      </c>
      <c r="G1402" s="3">
        <v>2.516176680597846E-2</v>
      </c>
    </row>
    <row r="1403" spans="1:7" x14ac:dyDescent="0.25">
      <c r="A1403" s="2">
        <v>2014</v>
      </c>
      <c r="B1403" s="2" t="s">
        <v>1083</v>
      </c>
      <c r="C1403" s="2">
        <v>684.76157626999998</v>
      </c>
      <c r="D1403" s="2">
        <v>684.76157626999998</v>
      </c>
      <c r="E1403" s="2">
        <v>0.84441310922369939</v>
      </c>
      <c r="F1403" s="2">
        <v>1</v>
      </c>
      <c r="G1403" s="3">
        <v>0.10064706722391384</v>
      </c>
    </row>
    <row r="1404" spans="1:7" x14ac:dyDescent="0.25">
      <c r="A1404" s="2">
        <v>2014</v>
      </c>
      <c r="B1404" s="2" t="s">
        <v>1084</v>
      </c>
      <c r="C1404" s="2">
        <v>684.76157626999998</v>
      </c>
      <c r="D1404" s="2">
        <v>684.76157626999998</v>
      </c>
      <c r="E1404" s="2">
        <v>1.3793634730901878</v>
      </c>
      <c r="F1404" s="2">
        <v>6</v>
      </c>
      <c r="G1404" s="3">
        <v>7.9324025689179356</v>
      </c>
    </row>
    <row r="1405" spans="1:7" x14ac:dyDescent="0.25">
      <c r="A1405" s="2">
        <v>2014</v>
      </c>
      <c r="B1405" s="2" t="s">
        <v>1085</v>
      </c>
      <c r="C1405" s="2">
        <v>279.33760762999998</v>
      </c>
      <c r="D1405" s="2">
        <v>279.33760762999998</v>
      </c>
      <c r="E1405" s="2">
        <v>0.84441310922369939</v>
      </c>
      <c r="F1405" s="2">
        <v>2</v>
      </c>
      <c r="G1405" s="3">
        <v>1.258088340298923E-2</v>
      </c>
    </row>
    <row r="1406" spans="1:7" x14ac:dyDescent="0.25">
      <c r="A1406" s="2">
        <v>2014</v>
      </c>
      <c r="B1406" s="2" t="s">
        <v>1086</v>
      </c>
      <c r="C1406" s="2">
        <v>335.77274060000002</v>
      </c>
      <c r="D1406" s="2">
        <v>335.77274060000002</v>
      </c>
      <c r="E1406" s="2">
        <v>1.4876325679087501</v>
      </c>
      <c r="F1406" s="2">
        <v>10</v>
      </c>
      <c r="G1406" s="3">
        <v>12.319205388089678</v>
      </c>
    </row>
    <row r="1407" spans="1:7" x14ac:dyDescent="0.25">
      <c r="A1407" s="2">
        <v>2014</v>
      </c>
      <c r="B1407" s="2" t="s">
        <v>1087</v>
      </c>
      <c r="C1407" s="2">
        <v>33.274763354000001</v>
      </c>
      <c r="D1407" s="2">
        <v>33.274763354000001</v>
      </c>
      <c r="E1407" s="2">
        <v>0.84441310922369939</v>
      </c>
      <c r="F1407" s="2">
        <v>3</v>
      </c>
      <c r="G1407" s="3">
        <v>2.516176680597846E-2</v>
      </c>
    </row>
    <row r="1408" spans="1:7" x14ac:dyDescent="0.25">
      <c r="A1408" s="2">
        <v>2014</v>
      </c>
      <c r="B1408" s="2" t="s">
        <v>1100</v>
      </c>
      <c r="C1408" s="2">
        <v>5.4299157683999999</v>
      </c>
      <c r="D1408" s="2">
        <v>5.4299157683999999</v>
      </c>
      <c r="E1408" s="2">
        <v>1.5432358352941429</v>
      </c>
      <c r="F1408" s="2">
        <v>4</v>
      </c>
      <c r="G1408" s="3">
        <v>1</v>
      </c>
    </row>
    <row r="1409" spans="1:7" x14ac:dyDescent="0.25">
      <c r="A1409" s="2">
        <v>2014</v>
      </c>
      <c r="B1409" s="2" t="s">
        <v>1964</v>
      </c>
      <c r="C1409" s="2">
        <v>218.97123586000001</v>
      </c>
      <c r="D1409" s="2">
        <v>218.97123586000001</v>
      </c>
      <c r="E1409" s="2">
        <v>0.84441310922369939</v>
      </c>
      <c r="F1409" s="2">
        <v>6</v>
      </c>
      <c r="G1409" s="3">
        <v>2.516176680597846E-2</v>
      </c>
    </row>
    <row r="1410" spans="1:7" x14ac:dyDescent="0.25">
      <c r="A1410" s="2">
        <v>2014</v>
      </c>
      <c r="B1410" s="2" t="s">
        <v>1965</v>
      </c>
      <c r="C1410" s="2">
        <v>218.97123586000001</v>
      </c>
      <c r="D1410" s="2">
        <v>218.97123586000001</v>
      </c>
      <c r="E1410" s="2">
        <v>0.84441310922369939</v>
      </c>
      <c r="F1410" s="2">
        <v>15</v>
      </c>
      <c r="G1410" s="3">
        <v>5.0323533611956919E-2</v>
      </c>
    </row>
    <row r="1411" spans="1:7" x14ac:dyDescent="0.25">
      <c r="A1411" s="2">
        <v>2014</v>
      </c>
      <c r="B1411" s="2" t="s">
        <v>1101</v>
      </c>
      <c r="C1411" s="2">
        <v>218.97123586000001</v>
      </c>
      <c r="D1411" s="2">
        <v>218.97123586000001</v>
      </c>
      <c r="E1411" s="2">
        <v>1.3780314133216085</v>
      </c>
      <c r="F1411" s="2">
        <v>4</v>
      </c>
      <c r="G1411" s="3">
        <v>1.0823377804149461</v>
      </c>
    </row>
    <row r="1412" spans="1:7" x14ac:dyDescent="0.25">
      <c r="A1412" s="2">
        <v>2014</v>
      </c>
      <c r="B1412" s="2" t="s">
        <v>1102</v>
      </c>
      <c r="C1412" s="2">
        <v>285.91503633000002</v>
      </c>
      <c r="D1412" s="2">
        <v>285.91503633000002</v>
      </c>
      <c r="E1412" s="2">
        <v>0.94797450231372027</v>
      </c>
      <c r="F1412" s="2">
        <v>4</v>
      </c>
      <c r="G1412" s="3">
        <v>3.2276368161989231</v>
      </c>
    </row>
    <row r="1413" spans="1:7" x14ac:dyDescent="0.25">
      <c r="A1413" s="2">
        <v>2014</v>
      </c>
      <c r="B1413" s="2" t="s">
        <v>1103</v>
      </c>
      <c r="C1413" s="2">
        <v>285.91503633000002</v>
      </c>
      <c r="D1413" s="2">
        <v>285.91503633000002</v>
      </c>
      <c r="E1413" s="2">
        <v>0.84441310922369928</v>
      </c>
      <c r="F1413" s="2">
        <v>1</v>
      </c>
      <c r="G1413" s="3">
        <v>0.15097060083587077</v>
      </c>
    </row>
    <row r="1414" spans="1:7" x14ac:dyDescent="0.25">
      <c r="A1414" s="2">
        <v>2014</v>
      </c>
      <c r="B1414" s="2" t="s">
        <v>1104</v>
      </c>
      <c r="C1414" s="2">
        <v>151.6908645</v>
      </c>
      <c r="D1414" s="2">
        <v>151.6908645</v>
      </c>
      <c r="E1414" s="2">
        <v>1.0730732192480719</v>
      </c>
      <c r="F1414" s="2">
        <v>6</v>
      </c>
      <c r="G1414" s="3">
        <v>2.0629044170149462</v>
      </c>
    </row>
    <row r="1415" spans="1:7" x14ac:dyDescent="0.25">
      <c r="A1415" s="2">
        <v>2014</v>
      </c>
      <c r="B1415" s="2" t="s">
        <v>1106</v>
      </c>
      <c r="C1415" s="2">
        <v>363.22308434000001</v>
      </c>
      <c r="D1415" s="2">
        <v>363.22308434000001</v>
      </c>
      <c r="E1415" s="2">
        <v>0.84441310922369939</v>
      </c>
      <c r="F1415" s="2">
        <v>2</v>
      </c>
      <c r="G1415" s="3">
        <v>0.22645590125380613</v>
      </c>
    </row>
    <row r="1416" spans="1:7" x14ac:dyDescent="0.25">
      <c r="A1416" s="2">
        <v>2014</v>
      </c>
      <c r="B1416" s="2" t="s">
        <v>1107</v>
      </c>
      <c r="C1416" s="2">
        <v>39.264736388999999</v>
      </c>
      <c r="D1416" s="2">
        <v>39.264736388999999</v>
      </c>
      <c r="E1416" s="2">
        <v>1.431870836537168</v>
      </c>
      <c r="F1416" s="2">
        <v>20</v>
      </c>
      <c r="G1416" s="3">
        <v>1.339683851880709</v>
      </c>
    </row>
    <row r="1417" spans="1:7" x14ac:dyDescent="0.25">
      <c r="A1417" s="2">
        <v>2014</v>
      </c>
      <c r="B1417" s="2" t="s">
        <v>1108</v>
      </c>
      <c r="C1417" s="2">
        <v>113.91916669</v>
      </c>
      <c r="D1417" s="2">
        <v>113.91916669</v>
      </c>
      <c r="E1417" s="2">
        <v>0.84441310922369939</v>
      </c>
      <c r="F1417" s="2">
        <v>6</v>
      </c>
      <c r="G1417" s="3">
        <v>2.516176680597846E-2</v>
      </c>
    </row>
    <row r="1418" spans="1:7" x14ac:dyDescent="0.25">
      <c r="A1418" s="2">
        <v>2014</v>
      </c>
      <c r="B1418" s="2" t="s">
        <v>1109</v>
      </c>
      <c r="C1418" s="2">
        <v>39.264736388999999</v>
      </c>
      <c r="D1418" s="2">
        <v>39.264736388999999</v>
      </c>
      <c r="E1418" s="2">
        <v>1.4039193946431152</v>
      </c>
      <c r="F1418" s="2">
        <v>8</v>
      </c>
      <c r="G1418" s="3">
        <v>2.0251617668059785</v>
      </c>
    </row>
    <row r="1419" spans="1:7" x14ac:dyDescent="0.25">
      <c r="A1419" s="2">
        <v>2014</v>
      </c>
      <c r="B1419" s="2" t="s">
        <v>1966</v>
      </c>
      <c r="C1419" s="2">
        <v>35.578555289000001</v>
      </c>
      <c r="D1419" s="2">
        <v>35.578555289000001</v>
      </c>
      <c r="E1419" s="2">
        <v>0.84441310922369928</v>
      </c>
      <c r="F1419" s="2">
        <v>3</v>
      </c>
      <c r="G1419" s="3">
        <v>0.15097060083587077</v>
      </c>
    </row>
    <row r="1420" spans="1:7" x14ac:dyDescent="0.25">
      <c r="A1420" s="2">
        <v>2014</v>
      </c>
      <c r="B1420" s="2" t="s">
        <v>1110</v>
      </c>
      <c r="C1420" s="2">
        <v>132.20758506999999</v>
      </c>
      <c r="D1420" s="2">
        <v>132.20758506999999</v>
      </c>
      <c r="E1420" s="2">
        <v>0.84441310922369939</v>
      </c>
      <c r="F1420" s="2">
        <v>12</v>
      </c>
      <c r="G1420" s="3">
        <v>6.2904417014946146E-2</v>
      </c>
    </row>
    <row r="1421" spans="1:7" x14ac:dyDescent="0.25">
      <c r="A1421" s="2">
        <v>2014</v>
      </c>
      <c r="B1421" s="2" t="s">
        <v>1111</v>
      </c>
      <c r="C1421" s="2">
        <v>132.20758506999999</v>
      </c>
      <c r="D1421" s="2">
        <v>132.20758506999999</v>
      </c>
      <c r="E1421" s="2">
        <v>0.84441310922369939</v>
      </c>
      <c r="F1421" s="2">
        <v>1</v>
      </c>
      <c r="G1421" s="3">
        <v>0.18871325104483844</v>
      </c>
    </row>
    <row r="1422" spans="1:7" x14ac:dyDescent="0.25">
      <c r="A1422" s="2">
        <v>2014</v>
      </c>
      <c r="B1422" s="2" t="s">
        <v>1967</v>
      </c>
      <c r="C1422" s="2">
        <v>132.20758506999999</v>
      </c>
      <c r="D1422" s="2">
        <v>132.20758506999999</v>
      </c>
      <c r="E1422" s="2">
        <v>1.3227735731092654</v>
      </c>
      <c r="F1422" s="2">
        <v>3</v>
      </c>
      <c r="G1422" s="3">
        <v>0.9670724315</v>
      </c>
    </row>
    <row r="1423" spans="1:7" x14ac:dyDescent="0.25">
      <c r="A1423" s="2">
        <v>2014</v>
      </c>
      <c r="B1423" s="2" t="s">
        <v>1112</v>
      </c>
      <c r="C1423" s="2">
        <v>407.05922276000001</v>
      </c>
      <c r="D1423" s="2">
        <v>407.05922276000001</v>
      </c>
      <c r="E1423" s="2">
        <v>0.84441310922369939</v>
      </c>
      <c r="F1423" s="2">
        <v>9</v>
      </c>
      <c r="G1423" s="3">
        <v>0.16355148423885998</v>
      </c>
    </row>
    <row r="1424" spans="1:7" x14ac:dyDescent="0.25">
      <c r="A1424" s="2">
        <v>2014</v>
      </c>
      <c r="B1424" s="2" t="s">
        <v>1113</v>
      </c>
      <c r="C1424" s="2">
        <v>287.31543690000001</v>
      </c>
      <c r="D1424" s="2">
        <v>287.31543690000001</v>
      </c>
      <c r="E1424" s="2">
        <v>0.84441310922369939</v>
      </c>
      <c r="F1424" s="2">
        <v>25</v>
      </c>
      <c r="G1424" s="3">
        <v>0.12580883402989229</v>
      </c>
    </row>
    <row r="1425" spans="1:7" x14ac:dyDescent="0.25">
      <c r="A1425" s="2">
        <v>2014</v>
      </c>
      <c r="B1425" s="2" t="s">
        <v>1114</v>
      </c>
      <c r="C1425" s="2">
        <v>25.222421242999999</v>
      </c>
      <c r="D1425" s="2">
        <v>25.222421242999999</v>
      </c>
      <c r="E1425" s="2">
        <v>1.3468232381641358</v>
      </c>
      <c r="F1425" s="2">
        <v>5</v>
      </c>
      <c r="G1425" s="3">
        <v>0.65588873340597853</v>
      </c>
    </row>
    <row r="1426" spans="1:7" x14ac:dyDescent="0.25">
      <c r="A1426" s="2">
        <v>2014</v>
      </c>
      <c r="B1426" s="2" t="s">
        <v>1115</v>
      </c>
      <c r="C1426" s="2">
        <v>15.908461242</v>
      </c>
      <c r="D1426" s="2">
        <v>15.908461242</v>
      </c>
      <c r="E1426" s="2">
        <v>0.97003395361346134</v>
      </c>
      <c r="F1426" s="2">
        <v>4</v>
      </c>
      <c r="G1426" s="3">
        <v>1</v>
      </c>
    </row>
    <row r="1427" spans="1:7" x14ac:dyDescent="0.25">
      <c r="A1427" s="2">
        <v>2014</v>
      </c>
      <c r="B1427" s="2" t="s">
        <v>1116</v>
      </c>
      <c r="C1427" s="2">
        <v>15.908461242</v>
      </c>
      <c r="D1427" s="2">
        <v>15.908461242</v>
      </c>
      <c r="E1427" s="2">
        <v>0.84441310922369939</v>
      </c>
      <c r="F1427" s="2">
        <v>9</v>
      </c>
      <c r="G1427" s="3">
        <v>0.25161766805978458</v>
      </c>
    </row>
    <row r="1428" spans="1:7" x14ac:dyDescent="0.25">
      <c r="A1428" s="2">
        <v>2014</v>
      </c>
      <c r="B1428" s="2" t="s">
        <v>1117</v>
      </c>
      <c r="C1428" s="2">
        <v>74.427711532999993</v>
      </c>
      <c r="D1428" s="2">
        <v>74.427711532999993</v>
      </c>
      <c r="E1428" s="2">
        <v>0.88045970269962592</v>
      </c>
      <c r="F1428" s="2">
        <v>15</v>
      </c>
      <c r="G1428" s="3">
        <v>1.0169760578089677</v>
      </c>
    </row>
    <row r="1429" spans="1:7" x14ac:dyDescent="0.25">
      <c r="A1429" s="2">
        <v>2014</v>
      </c>
      <c r="B1429" s="2" t="s">
        <v>1968</v>
      </c>
      <c r="C1429" s="2">
        <v>15.550885986999999</v>
      </c>
      <c r="D1429" s="2">
        <v>15.550885986999999</v>
      </c>
      <c r="E1429" s="2">
        <v>0.84441310922369939</v>
      </c>
      <c r="F1429" s="2">
        <v>6</v>
      </c>
      <c r="G1429" s="3">
        <v>1.258088340298923E-2</v>
      </c>
    </row>
    <row r="1430" spans="1:7" x14ac:dyDescent="0.25">
      <c r="A1430" s="2">
        <v>2014</v>
      </c>
      <c r="B1430" s="2" t="s">
        <v>1969</v>
      </c>
      <c r="C1430" s="2">
        <v>19.996441554</v>
      </c>
      <c r="D1430" s="2">
        <v>19.996441554</v>
      </c>
      <c r="E1430" s="2">
        <v>0.84441310922369928</v>
      </c>
      <c r="F1430" s="2">
        <v>12</v>
      </c>
      <c r="G1430" s="3">
        <v>7.5485300417935386E-2</v>
      </c>
    </row>
    <row r="1431" spans="1:7" x14ac:dyDescent="0.25">
      <c r="A1431" s="2">
        <v>2014</v>
      </c>
      <c r="B1431" s="2" t="s">
        <v>1118</v>
      </c>
      <c r="C1431" s="2">
        <v>17.329108214000001</v>
      </c>
      <c r="D1431" s="2">
        <v>17.329108214000001</v>
      </c>
      <c r="E1431" s="2">
        <v>1.2742627490523031</v>
      </c>
      <c r="F1431" s="2">
        <v>12</v>
      </c>
      <c r="G1431" s="3">
        <v>1.2748117451896768</v>
      </c>
    </row>
    <row r="1432" spans="1:7" x14ac:dyDescent="0.25">
      <c r="A1432" s="2">
        <v>2014</v>
      </c>
      <c r="B1432" s="2" t="s">
        <v>1970</v>
      </c>
      <c r="C1432" s="2">
        <v>18.514589698999998</v>
      </c>
      <c r="D1432" s="2">
        <v>18.514589698999998</v>
      </c>
      <c r="E1432" s="2">
        <v>0.84441310922369939</v>
      </c>
      <c r="F1432" s="2">
        <v>4</v>
      </c>
      <c r="G1432" s="3">
        <v>1.258088340298923E-2</v>
      </c>
    </row>
    <row r="1433" spans="1:7" x14ac:dyDescent="0.25">
      <c r="A1433" s="2">
        <v>2014</v>
      </c>
      <c r="B1433" s="2" t="s">
        <v>1119</v>
      </c>
      <c r="C1433" s="2">
        <v>60.006441660999997</v>
      </c>
      <c r="D1433" s="2">
        <v>60.006441660999997</v>
      </c>
      <c r="E1433" s="2">
        <v>0.84441310922369939</v>
      </c>
      <c r="F1433" s="2">
        <v>6</v>
      </c>
      <c r="G1433" s="3">
        <v>2.516176680597846E-2</v>
      </c>
    </row>
    <row r="1434" spans="1:7" x14ac:dyDescent="0.25">
      <c r="A1434" s="2">
        <v>2014</v>
      </c>
      <c r="B1434" s="2" t="s">
        <v>1120</v>
      </c>
      <c r="C1434" s="2">
        <v>19.996441554</v>
      </c>
      <c r="D1434" s="2">
        <v>19.996441554</v>
      </c>
      <c r="E1434" s="2">
        <v>1.020647692079403</v>
      </c>
      <c r="F1434" s="2">
        <v>24</v>
      </c>
      <c r="G1434" s="3">
        <v>3.0249965864644075</v>
      </c>
    </row>
    <row r="1435" spans="1:7" x14ac:dyDescent="0.25">
      <c r="A1435" s="2">
        <v>2014</v>
      </c>
      <c r="B1435" s="2" t="s">
        <v>1971</v>
      </c>
      <c r="C1435" s="2">
        <v>15.550885986999999</v>
      </c>
      <c r="D1435" s="2">
        <v>15.550885986999999</v>
      </c>
      <c r="E1435" s="2">
        <v>0.84441310922369939</v>
      </c>
      <c r="F1435" s="2">
        <v>6</v>
      </c>
      <c r="G1435" s="3">
        <v>1.258088340298923E-2</v>
      </c>
    </row>
    <row r="1436" spans="1:7" x14ac:dyDescent="0.25">
      <c r="A1436" s="2">
        <v>2014</v>
      </c>
      <c r="B1436" s="2" t="s">
        <v>1121</v>
      </c>
      <c r="C1436" s="2">
        <v>141.88759465000001</v>
      </c>
      <c r="D1436" s="2">
        <v>141.88759465000001</v>
      </c>
      <c r="E1436" s="2">
        <v>0.84441310922369939</v>
      </c>
      <c r="F1436" s="2">
        <v>3</v>
      </c>
      <c r="G1436" s="3">
        <v>2.516176680597846E-2</v>
      </c>
    </row>
    <row r="1437" spans="1:7" x14ac:dyDescent="0.25">
      <c r="A1437" s="2">
        <v>2014</v>
      </c>
      <c r="B1437" s="2" t="s">
        <v>1122</v>
      </c>
      <c r="C1437" s="2">
        <v>83.676512721999998</v>
      </c>
      <c r="D1437" s="2">
        <v>83.676512721999998</v>
      </c>
      <c r="E1437" s="2">
        <v>1.5432358352439697</v>
      </c>
      <c r="F1437" s="2">
        <v>5</v>
      </c>
      <c r="G1437" s="3">
        <v>0.87880280659999999</v>
      </c>
    </row>
    <row r="1438" spans="1:7" x14ac:dyDescent="0.25">
      <c r="A1438" s="2">
        <v>2014</v>
      </c>
      <c r="B1438" s="2" t="s">
        <v>1972</v>
      </c>
      <c r="C1438" s="2">
        <v>20.254655621000001</v>
      </c>
      <c r="D1438" s="2">
        <v>20.254655621000001</v>
      </c>
      <c r="E1438" s="2">
        <v>0.84441310922369939</v>
      </c>
      <c r="F1438" s="2">
        <v>3</v>
      </c>
      <c r="G1438" s="3">
        <v>1.258088340298923E-2</v>
      </c>
    </row>
    <row r="1439" spans="1:7" x14ac:dyDescent="0.25">
      <c r="A1439" s="2">
        <v>2014</v>
      </c>
      <c r="B1439" s="2" t="s">
        <v>1123</v>
      </c>
      <c r="C1439" s="2">
        <v>92.272261271999994</v>
      </c>
      <c r="D1439" s="2">
        <v>92.272261271999994</v>
      </c>
      <c r="E1439" s="2">
        <v>0.84441310922369939</v>
      </c>
      <c r="F1439" s="2">
        <v>24</v>
      </c>
      <c r="G1439" s="3">
        <v>0.40258826889565535</v>
      </c>
    </row>
    <row r="1440" spans="1:7" x14ac:dyDescent="0.25">
      <c r="A1440" s="2">
        <v>2014</v>
      </c>
      <c r="B1440" s="2" t="s">
        <v>1124</v>
      </c>
      <c r="C1440" s="2">
        <v>17.988842160000001</v>
      </c>
      <c r="D1440" s="2">
        <v>17.988842160000001</v>
      </c>
      <c r="E1440" s="2">
        <v>1.7723871682511474</v>
      </c>
      <c r="F1440" s="2">
        <v>15</v>
      </c>
      <c r="G1440" s="3">
        <v>1.7732485596059784</v>
      </c>
    </row>
    <row r="1441" spans="1:7" x14ac:dyDescent="0.25">
      <c r="A1441" s="2">
        <v>2014</v>
      </c>
      <c r="B1441" s="2" t="s">
        <v>1125</v>
      </c>
      <c r="C1441" s="2">
        <v>24.786282544999999</v>
      </c>
      <c r="D1441" s="2">
        <v>24.786282544999999</v>
      </c>
      <c r="E1441" s="2">
        <v>1.044878801652761</v>
      </c>
      <c r="F1441" s="2">
        <v>8</v>
      </c>
      <c r="G1441" s="3">
        <v>0.8065528423119569</v>
      </c>
    </row>
    <row r="1442" spans="1:7" x14ac:dyDescent="0.25">
      <c r="A1442" s="2">
        <v>2014</v>
      </c>
      <c r="B1442" s="2" t="s">
        <v>1126</v>
      </c>
      <c r="C1442" s="2">
        <v>20.254655621000001</v>
      </c>
      <c r="D1442" s="2">
        <v>20.254655621000001</v>
      </c>
      <c r="E1442" s="2">
        <v>0.8444131092236995</v>
      </c>
      <c r="F1442" s="2">
        <v>24</v>
      </c>
      <c r="G1442" s="3">
        <v>0.39000738549266611</v>
      </c>
    </row>
    <row r="1443" spans="1:7" x14ac:dyDescent="0.25">
      <c r="A1443" s="2">
        <v>2014</v>
      </c>
      <c r="B1443" s="2" t="s">
        <v>1127</v>
      </c>
      <c r="C1443" s="2">
        <v>15.723028698</v>
      </c>
      <c r="D1443" s="2">
        <v>15.723028698</v>
      </c>
      <c r="E1443" s="2">
        <v>1.2732855267921037</v>
      </c>
      <c r="F1443" s="2">
        <v>5</v>
      </c>
      <c r="G1443" s="3">
        <v>1.0125808834029892</v>
      </c>
    </row>
    <row r="1444" spans="1:7" x14ac:dyDescent="0.25">
      <c r="A1444" s="2">
        <v>2014</v>
      </c>
      <c r="B1444" s="2" t="s">
        <v>1128</v>
      </c>
      <c r="C1444" s="2">
        <v>25.367410014000001</v>
      </c>
      <c r="D1444" s="2">
        <v>25.367410014000001</v>
      </c>
      <c r="E1444" s="2">
        <v>1.2505522767248207</v>
      </c>
      <c r="F1444" s="2">
        <v>6</v>
      </c>
      <c r="G1444" s="3">
        <v>0.8526122428029892</v>
      </c>
    </row>
    <row r="1445" spans="1:7" x14ac:dyDescent="0.25">
      <c r="A1445" s="2">
        <v>2014</v>
      </c>
      <c r="B1445" s="2" t="s">
        <v>1129</v>
      </c>
      <c r="C1445" s="2">
        <v>19.025264465999999</v>
      </c>
      <c r="D1445" s="2">
        <v>19.025264465999999</v>
      </c>
      <c r="E1445" s="2">
        <v>0.84441310922369939</v>
      </c>
      <c r="F1445" s="2">
        <v>4</v>
      </c>
      <c r="G1445" s="3">
        <v>6.2904417014946146E-2</v>
      </c>
    </row>
    <row r="1446" spans="1:7" x14ac:dyDescent="0.25">
      <c r="A1446" s="2">
        <v>2014</v>
      </c>
      <c r="B1446" s="2" t="s">
        <v>1974</v>
      </c>
      <c r="C1446" s="2">
        <v>27.973878501000002</v>
      </c>
      <c r="D1446" s="2">
        <v>27.973878501000002</v>
      </c>
      <c r="E1446" s="2">
        <v>0.84441310922369928</v>
      </c>
      <c r="F1446" s="2">
        <v>5</v>
      </c>
      <c r="G1446" s="3">
        <v>3.7742650208967693E-2</v>
      </c>
    </row>
    <row r="1447" spans="1:7" x14ac:dyDescent="0.25">
      <c r="A1447" s="2">
        <v>2014</v>
      </c>
      <c r="B1447" s="2" t="s">
        <v>1131</v>
      </c>
      <c r="C1447" s="2">
        <v>98.608251029000002</v>
      </c>
      <c r="D1447" s="2">
        <v>98.608251029000002</v>
      </c>
      <c r="E1447" s="2">
        <v>1.4856968561108028</v>
      </c>
      <c r="F1447" s="2">
        <v>25</v>
      </c>
      <c r="G1447" s="3">
        <v>6.1258088340298924</v>
      </c>
    </row>
    <row r="1448" spans="1:7" x14ac:dyDescent="0.25">
      <c r="A1448" s="2">
        <v>2014</v>
      </c>
      <c r="B1448" s="2" t="s">
        <v>1132</v>
      </c>
      <c r="C1448" s="2">
        <v>1751.4431910000001</v>
      </c>
      <c r="D1448" s="2">
        <v>1751.4431910000001</v>
      </c>
      <c r="E1448" s="2">
        <v>1.2400255078692664</v>
      </c>
      <c r="F1448" s="2">
        <v>6</v>
      </c>
      <c r="G1448" s="3">
        <v>4.4531778858089677</v>
      </c>
    </row>
    <row r="1449" spans="1:7" x14ac:dyDescent="0.25">
      <c r="A1449" s="2">
        <v>2014</v>
      </c>
      <c r="B1449" s="2" t="s">
        <v>1977</v>
      </c>
      <c r="C1449" s="2">
        <v>1790.3410077000001</v>
      </c>
      <c r="D1449" s="2">
        <v>1790.3410077000001</v>
      </c>
      <c r="E1449" s="2">
        <v>1.2125424420168269</v>
      </c>
      <c r="F1449" s="2">
        <v>7</v>
      </c>
      <c r="G1449" s="3">
        <v>2</v>
      </c>
    </row>
    <row r="1450" spans="1:7" x14ac:dyDescent="0.25">
      <c r="A1450" s="2">
        <v>2014</v>
      </c>
      <c r="B1450" s="2" t="s">
        <v>1978</v>
      </c>
      <c r="C1450" s="2">
        <v>329.42906750999998</v>
      </c>
      <c r="D1450" s="2">
        <v>329.42906750999998</v>
      </c>
      <c r="E1450" s="2">
        <v>1.3668660255462408</v>
      </c>
      <c r="F1450" s="2">
        <v>4</v>
      </c>
      <c r="G1450" s="3">
        <v>2</v>
      </c>
    </row>
    <row r="1451" spans="1:7" x14ac:dyDescent="0.25">
      <c r="A1451" s="2">
        <v>2014</v>
      </c>
      <c r="B1451" s="2" t="s">
        <v>1133</v>
      </c>
      <c r="C1451" s="2">
        <v>1321.27934</v>
      </c>
      <c r="D1451" s="2">
        <v>1321.27934</v>
      </c>
      <c r="E1451" s="2">
        <v>1.2276706984865338</v>
      </c>
      <c r="F1451" s="2">
        <v>6</v>
      </c>
      <c r="G1451" s="3">
        <v>1.0743155175179353</v>
      </c>
    </row>
    <row r="1452" spans="1:7" x14ac:dyDescent="0.25">
      <c r="A1452" s="2">
        <v>2014</v>
      </c>
      <c r="B1452" s="2" t="s">
        <v>1149</v>
      </c>
      <c r="C1452" s="2">
        <v>2242.7305113000002</v>
      </c>
      <c r="D1452" s="2">
        <v>2242.7305113000002</v>
      </c>
      <c r="E1452" s="2">
        <v>0.84441310922369939</v>
      </c>
      <c r="F1452" s="2">
        <v>4</v>
      </c>
      <c r="G1452" s="3">
        <v>5.0323533611956919E-2</v>
      </c>
    </row>
    <row r="1453" spans="1:7" x14ac:dyDescent="0.25">
      <c r="A1453" s="2">
        <v>2014</v>
      </c>
      <c r="B1453" s="2" t="s">
        <v>1150</v>
      </c>
      <c r="C1453" s="2">
        <v>4253.0891842999999</v>
      </c>
      <c r="D1453" s="2">
        <v>4253.0891842999999</v>
      </c>
      <c r="E1453" s="2">
        <v>0.84441310922369939</v>
      </c>
      <c r="F1453" s="2">
        <v>4</v>
      </c>
      <c r="G1453" s="3">
        <v>6.2904417014946146E-2</v>
      </c>
    </row>
    <row r="1454" spans="1:7" x14ac:dyDescent="0.25">
      <c r="A1454" s="2">
        <v>2014</v>
      </c>
      <c r="B1454" s="2" t="s">
        <v>1151</v>
      </c>
      <c r="C1454" s="2">
        <v>580.43164028000001</v>
      </c>
      <c r="D1454" s="2">
        <v>580.43164028000001</v>
      </c>
      <c r="E1454" s="2">
        <v>0.84441310922369939</v>
      </c>
      <c r="F1454" s="2">
        <v>2</v>
      </c>
      <c r="G1454" s="3">
        <v>1.258088340298923E-2</v>
      </c>
    </row>
    <row r="1455" spans="1:7" x14ac:dyDescent="0.25">
      <c r="A1455" s="2">
        <v>2014</v>
      </c>
      <c r="B1455" s="2" t="s">
        <v>1152</v>
      </c>
      <c r="C1455" s="2">
        <v>580.43164028000001</v>
      </c>
      <c r="D1455" s="2">
        <v>580.43164028000001</v>
      </c>
      <c r="E1455" s="2">
        <v>1.0207101632111353</v>
      </c>
      <c r="F1455" s="2">
        <v>4</v>
      </c>
      <c r="G1455" s="3">
        <v>8.0406465571239139</v>
      </c>
    </row>
    <row r="1456" spans="1:7" x14ac:dyDescent="0.25">
      <c r="A1456" s="2">
        <v>2014</v>
      </c>
      <c r="B1456" s="2" t="s">
        <v>1153</v>
      </c>
      <c r="C1456" s="2">
        <v>679.33040143999995</v>
      </c>
      <c r="D1456" s="2">
        <v>679.33040143999995</v>
      </c>
      <c r="E1456" s="2">
        <v>0.84441310922369928</v>
      </c>
      <c r="F1456" s="2">
        <v>4</v>
      </c>
      <c r="G1456" s="3">
        <v>3.7742650208967693E-2</v>
      </c>
    </row>
    <row r="1457" spans="1:7" x14ac:dyDescent="0.25">
      <c r="A1457" s="2">
        <v>2014</v>
      </c>
      <c r="B1457" s="2" t="s">
        <v>1154</v>
      </c>
      <c r="C1457" s="2">
        <v>424.04125422999999</v>
      </c>
      <c r="D1457" s="2">
        <v>424.04125422999999</v>
      </c>
      <c r="E1457" s="2">
        <v>1.1064357324061647</v>
      </c>
      <c r="F1457" s="2">
        <v>9</v>
      </c>
      <c r="G1457" s="3">
        <v>1.1407044433358706</v>
      </c>
    </row>
    <row r="1458" spans="1:7" x14ac:dyDescent="0.25">
      <c r="A1458" s="2">
        <v>2014</v>
      </c>
      <c r="B1458" s="2" t="s">
        <v>1155</v>
      </c>
      <c r="C1458" s="2">
        <v>1350.5010569000001</v>
      </c>
      <c r="D1458" s="2">
        <v>1350.5010569000001</v>
      </c>
      <c r="E1458" s="2">
        <v>0.84441310922369928</v>
      </c>
      <c r="F1458" s="2">
        <v>1</v>
      </c>
      <c r="G1458" s="3">
        <v>7.5485300417935386E-2</v>
      </c>
    </row>
    <row r="1459" spans="1:7" x14ac:dyDescent="0.25">
      <c r="A1459" s="2">
        <v>2014</v>
      </c>
      <c r="B1459" s="2" t="s">
        <v>1981</v>
      </c>
      <c r="C1459" s="2">
        <v>1350.5010569000001</v>
      </c>
      <c r="D1459" s="2">
        <v>1350.5010569000001</v>
      </c>
      <c r="E1459" s="2">
        <v>0.84441310922369939</v>
      </c>
      <c r="F1459" s="2">
        <v>2</v>
      </c>
      <c r="G1459" s="3">
        <v>2.516176680597846E-2</v>
      </c>
    </row>
    <row r="1460" spans="1:7" x14ac:dyDescent="0.25">
      <c r="A1460" s="2">
        <v>2014</v>
      </c>
      <c r="B1460" s="2" t="s">
        <v>1156</v>
      </c>
      <c r="C1460" s="2">
        <v>1350.5010569000001</v>
      </c>
      <c r="D1460" s="2">
        <v>1350.5010569000001</v>
      </c>
      <c r="E1460" s="2">
        <v>0.84441310922369939</v>
      </c>
      <c r="F1460" s="2">
        <v>4</v>
      </c>
      <c r="G1460" s="3">
        <v>0.11322795062690307</v>
      </c>
    </row>
    <row r="1461" spans="1:7" x14ac:dyDescent="0.25">
      <c r="A1461" s="2">
        <v>2014</v>
      </c>
      <c r="B1461" s="2" t="s">
        <v>1157</v>
      </c>
      <c r="C1461" s="2">
        <v>1350.5010569000001</v>
      </c>
      <c r="D1461" s="2">
        <v>1350.5010569000001</v>
      </c>
      <c r="E1461" s="2">
        <v>0.84441310922369939</v>
      </c>
      <c r="F1461" s="2">
        <v>9</v>
      </c>
      <c r="G1461" s="3">
        <v>0.37742650208967687</v>
      </c>
    </row>
    <row r="1462" spans="1:7" x14ac:dyDescent="0.25">
      <c r="A1462" s="2">
        <v>2014</v>
      </c>
      <c r="B1462" s="2" t="s">
        <v>1158</v>
      </c>
      <c r="C1462" s="2">
        <v>1350.5010569000001</v>
      </c>
      <c r="D1462" s="2">
        <v>1350.5010569000001</v>
      </c>
      <c r="E1462" s="2">
        <v>0.84441310922369928</v>
      </c>
      <c r="F1462" s="2">
        <v>4</v>
      </c>
      <c r="G1462" s="3">
        <v>0.17613236764184922</v>
      </c>
    </row>
    <row r="1463" spans="1:7" x14ac:dyDescent="0.25">
      <c r="A1463" s="2">
        <v>2014</v>
      </c>
      <c r="B1463" s="2" t="s">
        <v>1982</v>
      </c>
      <c r="C1463" s="2">
        <v>1595.1616575999999</v>
      </c>
      <c r="D1463" s="2">
        <v>1595.1616575999999</v>
      </c>
      <c r="E1463" s="2">
        <v>0.84441310922369939</v>
      </c>
      <c r="F1463" s="2">
        <v>2</v>
      </c>
      <c r="G1463" s="3">
        <v>1.258088340298923E-2</v>
      </c>
    </row>
    <row r="1464" spans="1:7" x14ac:dyDescent="0.25">
      <c r="A1464" s="2">
        <v>2014</v>
      </c>
      <c r="B1464" s="2" t="s">
        <v>1159</v>
      </c>
      <c r="C1464" s="2">
        <v>107.22771688</v>
      </c>
      <c r="D1464" s="2">
        <v>107.22771688</v>
      </c>
      <c r="E1464" s="2">
        <v>0.84441310922369939</v>
      </c>
      <c r="F1464" s="2">
        <v>20</v>
      </c>
      <c r="G1464" s="3">
        <v>5.0323533611956919E-2</v>
      </c>
    </row>
    <row r="1465" spans="1:7" x14ac:dyDescent="0.25">
      <c r="A1465" s="2">
        <v>2014</v>
      </c>
      <c r="B1465" s="2" t="s">
        <v>1160</v>
      </c>
      <c r="C1465" s="2">
        <v>837.84918534999997</v>
      </c>
      <c r="D1465" s="2">
        <v>837.84918534999997</v>
      </c>
      <c r="E1465" s="2">
        <v>0.84441310922369928</v>
      </c>
      <c r="F1465" s="2">
        <v>16</v>
      </c>
      <c r="G1465" s="3">
        <v>0.15097060083587077</v>
      </c>
    </row>
    <row r="1466" spans="1:7" x14ac:dyDescent="0.25">
      <c r="A1466" s="2">
        <v>2014</v>
      </c>
      <c r="B1466" s="2" t="s">
        <v>1161</v>
      </c>
      <c r="C1466" s="2">
        <v>837.84918534999997</v>
      </c>
      <c r="D1466" s="2">
        <v>837.84918534999997</v>
      </c>
      <c r="E1466" s="2">
        <v>0.84441310922369928</v>
      </c>
      <c r="F1466" s="2">
        <v>4</v>
      </c>
      <c r="G1466" s="3">
        <v>0.15097060083587077</v>
      </c>
    </row>
    <row r="1467" spans="1:7" x14ac:dyDescent="0.25">
      <c r="A1467" s="2">
        <v>2014</v>
      </c>
      <c r="B1467" s="2" t="s">
        <v>1162</v>
      </c>
      <c r="C1467" s="2">
        <v>837.84918534999997</v>
      </c>
      <c r="D1467" s="2">
        <v>837.84918534999997</v>
      </c>
      <c r="E1467" s="2">
        <v>0.84441310922369939</v>
      </c>
      <c r="F1467" s="2">
        <v>4</v>
      </c>
      <c r="G1467" s="3">
        <v>0.25161766805978458</v>
      </c>
    </row>
    <row r="1468" spans="1:7" x14ac:dyDescent="0.25">
      <c r="A1468" s="2">
        <v>2014</v>
      </c>
      <c r="B1468" s="2" t="s">
        <v>1983</v>
      </c>
      <c r="C1468" s="2">
        <v>837.84918534999997</v>
      </c>
      <c r="D1468" s="2">
        <v>837.84918534999997</v>
      </c>
      <c r="E1468" s="2">
        <v>0.84441310922369928</v>
      </c>
      <c r="F1468" s="2">
        <v>8</v>
      </c>
      <c r="G1468" s="3">
        <v>3.7742650208967693E-2</v>
      </c>
    </row>
    <row r="1469" spans="1:7" x14ac:dyDescent="0.25">
      <c r="A1469" s="2">
        <v>2014</v>
      </c>
      <c r="B1469" s="2" t="s">
        <v>1163</v>
      </c>
      <c r="C1469" s="2">
        <v>416.94457274000001</v>
      </c>
      <c r="D1469" s="2">
        <v>416.94457274000001</v>
      </c>
      <c r="E1469" s="2">
        <v>0.84441310922369939</v>
      </c>
      <c r="F1469" s="2">
        <v>4</v>
      </c>
      <c r="G1469" s="3">
        <v>6.2904417014946146E-2</v>
      </c>
    </row>
    <row r="1470" spans="1:7" x14ac:dyDescent="0.25">
      <c r="A1470" s="2">
        <v>2014</v>
      </c>
      <c r="B1470" s="2" t="s">
        <v>1164</v>
      </c>
      <c r="C1470" s="2">
        <v>416.94457274000001</v>
      </c>
      <c r="D1470" s="2">
        <v>416.94457274000001</v>
      </c>
      <c r="E1470" s="2">
        <v>0.84441310922369939</v>
      </c>
      <c r="F1470" s="2">
        <v>4</v>
      </c>
      <c r="G1470" s="3">
        <v>6.2904417014946146E-2</v>
      </c>
    </row>
    <row r="1471" spans="1:7" x14ac:dyDescent="0.25">
      <c r="A1471" s="2">
        <v>2014</v>
      </c>
      <c r="B1471" s="2" t="s">
        <v>1165</v>
      </c>
      <c r="C1471" s="2">
        <v>577.83866551000006</v>
      </c>
      <c r="D1471" s="2">
        <v>577.83866551000006</v>
      </c>
      <c r="E1471" s="2">
        <v>0.84441310922369939</v>
      </c>
      <c r="F1471" s="2">
        <v>16</v>
      </c>
      <c r="G1471" s="3">
        <v>0.50323533611956917</v>
      </c>
    </row>
    <row r="1472" spans="1:7" x14ac:dyDescent="0.25">
      <c r="A1472" s="2">
        <v>2014</v>
      </c>
      <c r="B1472" s="2" t="s">
        <v>1176</v>
      </c>
      <c r="C1472" s="2">
        <v>3003.6930928000002</v>
      </c>
      <c r="D1472" s="2">
        <v>3003.6930928000002</v>
      </c>
      <c r="E1472" s="2">
        <v>0.84441310922369939</v>
      </c>
      <c r="F1472" s="2">
        <v>1</v>
      </c>
      <c r="G1472" s="3">
        <v>1.258088340298923E-2</v>
      </c>
    </row>
    <row r="1473" spans="1:7" x14ac:dyDescent="0.25">
      <c r="A1473" s="2">
        <v>2014</v>
      </c>
      <c r="B1473" s="2" t="s">
        <v>1177</v>
      </c>
      <c r="C1473" s="2">
        <v>5.4579628539999998</v>
      </c>
      <c r="D1473" s="2">
        <v>5.4579628539999998</v>
      </c>
      <c r="E1473" s="2">
        <v>0.84441310922369939</v>
      </c>
      <c r="F1473" s="2">
        <v>8</v>
      </c>
      <c r="G1473" s="3">
        <v>2.516176680597846E-2</v>
      </c>
    </row>
    <row r="1474" spans="1:7" x14ac:dyDescent="0.25">
      <c r="A1474" s="2">
        <v>2014</v>
      </c>
      <c r="B1474" s="2" t="s">
        <v>1178</v>
      </c>
      <c r="C1474" s="2">
        <v>124.48941504</v>
      </c>
      <c r="D1474" s="2">
        <v>124.48941504</v>
      </c>
      <c r="E1474" s="2">
        <v>0.84441310922369939</v>
      </c>
      <c r="F1474" s="2">
        <v>3</v>
      </c>
      <c r="G1474" s="3">
        <v>1.258088340298923E-2</v>
      </c>
    </row>
    <row r="1475" spans="1:7" x14ac:dyDescent="0.25">
      <c r="A1475" s="2">
        <v>2014</v>
      </c>
      <c r="B1475" s="2" t="s">
        <v>1179</v>
      </c>
      <c r="C1475" s="2">
        <v>124.48941504</v>
      </c>
      <c r="D1475" s="2">
        <v>124.48941504</v>
      </c>
      <c r="E1475" s="2">
        <v>0.84441310922369939</v>
      </c>
      <c r="F1475" s="2">
        <v>2</v>
      </c>
      <c r="G1475" s="3">
        <v>1.258088340298923E-2</v>
      </c>
    </row>
    <row r="1476" spans="1:7" x14ac:dyDescent="0.25">
      <c r="A1476" s="2">
        <v>2014</v>
      </c>
      <c r="B1476" s="2" t="s">
        <v>1180</v>
      </c>
      <c r="C1476" s="2">
        <v>124.48941504</v>
      </c>
      <c r="D1476" s="2">
        <v>124.48941504</v>
      </c>
      <c r="E1476" s="2">
        <v>0.84441310922369939</v>
      </c>
      <c r="F1476" s="2">
        <v>4</v>
      </c>
      <c r="G1476" s="3">
        <v>6.2904417014946146E-2</v>
      </c>
    </row>
    <row r="1477" spans="1:7" x14ac:dyDescent="0.25">
      <c r="A1477" s="2">
        <v>2014</v>
      </c>
      <c r="B1477" s="2" t="s">
        <v>1181</v>
      </c>
      <c r="C1477" s="2">
        <v>113.498211</v>
      </c>
      <c r="D1477" s="2">
        <v>113.498211</v>
      </c>
      <c r="E1477" s="2">
        <v>0.84441310922369917</v>
      </c>
      <c r="F1477" s="2">
        <v>4</v>
      </c>
      <c r="G1477" s="3">
        <v>1.2580883402989231</v>
      </c>
    </row>
    <row r="1478" spans="1:7" x14ac:dyDescent="0.25">
      <c r="A1478" s="2">
        <v>2014</v>
      </c>
      <c r="B1478" s="2" t="s">
        <v>1987</v>
      </c>
      <c r="C1478" s="2">
        <v>119.99085667999999</v>
      </c>
      <c r="D1478" s="2">
        <v>119.99085667999999</v>
      </c>
      <c r="E1478" s="2">
        <v>0.84441310922369939</v>
      </c>
      <c r="F1478" s="2">
        <v>2</v>
      </c>
      <c r="G1478" s="3">
        <v>1.258088340298923E-2</v>
      </c>
    </row>
    <row r="1479" spans="1:7" x14ac:dyDescent="0.25">
      <c r="A1479" s="2">
        <v>2014</v>
      </c>
      <c r="B1479" s="2" t="s">
        <v>1182</v>
      </c>
      <c r="C1479" s="2">
        <v>119.99085667999999</v>
      </c>
      <c r="D1479" s="2">
        <v>119.99085667999999</v>
      </c>
      <c r="E1479" s="2">
        <v>0.84441310922369928</v>
      </c>
      <c r="F1479" s="2">
        <v>4</v>
      </c>
      <c r="G1479" s="3">
        <v>0.17613236764184922</v>
      </c>
    </row>
    <row r="1480" spans="1:7" x14ac:dyDescent="0.25">
      <c r="A1480" s="2">
        <v>2014</v>
      </c>
      <c r="B1480" s="2" t="s">
        <v>1183</v>
      </c>
      <c r="C1480" s="2">
        <v>119.99085667999999</v>
      </c>
      <c r="D1480" s="2">
        <v>119.99085667999999</v>
      </c>
      <c r="E1480" s="2">
        <v>2.4994533081219443</v>
      </c>
      <c r="F1480" s="2">
        <v>6</v>
      </c>
      <c r="G1480" s="3">
        <v>2.9666451497179356</v>
      </c>
    </row>
    <row r="1481" spans="1:7" x14ac:dyDescent="0.25">
      <c r="A1481" s="2">
        <v>2014</v>
      </c>
      <c r="B1481" s="2" t="s">
        <v>1988</v>
      </c>
      <c r="C1481" s="2">
        <v>22.307936405</v>
      </c>
      <c r="D1481" s="2">
        <v>22.307936405</v>
      </c>
      <c r="E1481" s="2">
        <v>0.84441310922369939</v>
      </c>
      <c r="F1481" s="2">
        <v>6</v>
      </c>
      <c r="G1481" s="3">
        <v>1.258088340298923E-2</v>
      </c>
    </row>
    <row r="1482" spans="1:7" x14ac:dyDescent="0.25">
      <c r="A1482" s="2">
        <v>2014</v>
      </c>
      <c r="B1482" s="2" t="s">
        <v>1189</v>
      </c>
      <c r="C1482" s="2">
        <v>249.50197249000001</v>
      </c>
      <c r="D1482" s="2">
        <v>249.50197249000001</v>
      </c>
      <c r="E1482" s="2">
        <v>0.84441310922369939</v>
      </c>
      <c r="F1482" s="2">
        <v>4</v>
      </c>
      <c r="G1482" s="3">
        <v>6.2904417014946146E-2</v>
      </c>
    </row>
    <row r="1483" spans="1:7" x14ac:dyDescent="0.25">
      <c r="A1483" s="2">
        <v>2014</v>
      </c>
      <c r="B1483" s="2" t="s">
        <v>1190</v>
      </c>
      <c r="C1483" s="2">
        <v>12.033650002</v>
      </c>
      <c r="D1483" s="2">
        <v>12.033650002</v>
      </c>
      <c r="E1483" s="2">
        <v>0.84441310922369939</v>
      </c>
      <c r="F1483" s="2">
        <v>16</v>
      </c>
      <c r="G1483" s="3">
        <v>0.10064706722391384</v>
      </c>
    </row>
    <row r="1484" spans="1:7" x14ac:dyDescent="0.25">
      <c r="A1484" s="2">
        <v>2014</v>
      </c>
      <c r="B1484" s="2" t="s">
        <v>1191</v>
      </c>
      <c r="C1484" s="2">
        <v>218.33238761999999</v>
      </c>
      <c r="D1484" s="2">
        <v>218.33238761999999</v>
      </c>
      <c r="E1484" s="2">
        <v>0.84441310922369939</v>
      </c>
      <c r="F1484" s="2">
        <v>1</v>
      </c>
      <c r="G1484" s="3">
        <v>5.0323533611956919E-2</v>
      </c>
    </row>
    <row r="1485" spans="1:7" x14ac:dyDescent="0.25">
      <c r="A1485" s="2">
        <v>2014</v>
      </c>
      <c r="B1485" s="2" t="s">
        <v>1199</v>
      </c>
      <c r="C1485" s="2">
        <v>2248.5033146000001</v>
      </c>
      <c r="D1485" s="2">
        <v>2248.5033146000001</v>
      </c>
      <c r="E1485" s="2">
        <v>0.84441310922369939</v>
      </c>
      <c r="F1485" s="2">
        <v>3</v>
      </c>
      <c r="G1485" s="3">
        <v>1.258088340298923E-2</v>
      </c>
    </row>
    <row r="1486" spans="1:7" x14ac:dyDescent="0.25">
      <c r="A1486" s="2">
        <v>2014</v>
      </c>
      <c r="B1486" s="2" t="s">
        <v>1200</v>
      </c>
      <c r="C1486" s="2">
        <v>2248.5033146000001</v>
      </c>
      <c r="D1486" s="2">
        <v>2248.5033146000001</v>
      </c>
      <c r="E1486" s="2">
        <v>0.84441310922369939</v>
      </c>
      <c r="F1486" s="2">
        <v>3</v>
      </c>
      <c r="G1486" s="3">
        <v>1.258088340298923E-2</v>
      </c>
    </row>
    <row r="1487" spans="1:7" x14ac:dyDescent="0.25">
      <c r="A1487" s="2">
        <v>2014</v>
      </c>
      <c r="B1487" s="2" t="s">
        <v>1208</v>
      </c>
      <c r="C1487" s="2">
        <v>347.13672337000003</v>
      </c>
      <c r="D1487" s="2">
        <v>347.13672337000003</v>
      </c>
      <c r="E1487" s="2">
        <v>0.84441310922369939</v>
      </c>
      <c r="F1487" s="2">
        <v>2</v>
      </c>
      <c r="G1487" s="3">
        <v>1.258088340298923E-2</v>
      </c>
    </row>
    <row r="1488" spans="1:7" x14ac:dyDescent="0.25">
      <c r="A1488" s="2">
        <v>2014</v>
      </c>
      <c r="B1488" s="2" t="s">
        <v>1995</v>
      </c>
      <c r="C1488" s="2">
        <v>37.607968175000003</v>
      </c>
      <c r="D1488" s="2">
        <v>37.607968175000003</v>
      </c>
      <c r="E1488" s="2">
        <v>0.84441310922369939</v>
      </c>
      <c r="F1488" s="2">
        <v>4</v>
      </c>
      <c r="G1488" s="3">
        <v>5.0323533611956919E-2</v>
      </c>
    </row>
    <row r="1489" spans="1:7" x14ac:dyDescent="0.25">
      <c r="A1489" s="2">
        <v>2014</v>
      </c>
      <c r="B1489" s="2" t="s">
        <v>1209</v>
      </c>
      <c r="C1489" s="2">
        <v>54.210995474999997</v>
      </c>
      <c r="D1489" s="2">
        <v>54.210995474999997</v>
      </c>
      <c r="E1489" s="2">
        <v>1.4290643352408672</v>
      </c>
      <c r="F1489" s="2">
        <v>18</v>
      </c>
      <c r="G1489" s="3">
        <v>1.9885713113358707</v>
      </c>
    </row>
    <row r="1490" spans="1:7" x14ac:dyDescent="0.25">
      <c r="A1490" s="2">
        <v>2014</v>
      </c>
      <c r="B1490" s="2" t="s">
        <v>1210</v>
      </c>
      <c r="C1490" s="2">
        <v>1485.5796241999999</v>
      </c>
      <c r="D1490" s="2">
        <v>1485.5796241999999</v>
      </c>
      <c r="E1490" s="2">
        <v>0.84441310922369928</v>
      </c>
      <c r="F1490" s="2">
        <v>4</v>
      </c>
      <c r="G1490" s="3">
        <v>0.13838971743288153</v>
      </c>
    </row>
    <row r="1491" spans="1:7" x14ac:dyDescent="0.25">
      <c r="A1491" s="2">
        <v>2014</v>
      </c>
      <c r="B1491" s="2" t="s">
        <v>1211</v>
      </c>
      <c r="C1491" s="2">
        <v>1485.5796241999999</v>
      </c>
      <c r="D1491" s="2">
        <v>1485.5796241999999</v>
      </c>
      <c r="E1491" s="2">
        <v>0.84441310922369939</v>
      </c>
      <c r="F1491" s="2">
        <v>1</v>
      </c>
      <c r="G1491" s="3">
        <v>2.516176680597846E-2</v>
      </c>
    </row>
    <row r="1492" spans="1:7" x14ac:dyDescent="0.25">
      <c r="A1492" s="2">
        <v>2014</v>
      </c>
      <c r="B1492" s="2" t="s">
        <v>1996</v>
      </c>
      <c r="C1492" s="2">
        <v>71.932147764999996</v>
      </c>
      <c r="D1492" s="2">
        <v>71.932147764999996</v>
      </c>
      <c r="E1492" s="2">
        <v>0.84441310922369928</v>
      </c>
      <c r="F1492" s="2">
        <v>10</v>
      </c>
      <c r="G1492" s="3">
        <v>7.5485300417935386E-2</v>
      </c>
    </row>
    <row r="1493" spans="1:7" x14ac:dyDescent="0.25">
      <c r="A1493" s="2">
        <v>2014</v>
      </c>
      <c r="B1493" s="2" t="s">
        <v>1212</v>
      </c>
      <c r="C1493" s="2">
        <v>221.09813366</v>
      </c>
      <c r="D1493" s="2">
        <v>221.09813366</v>
      </c>
      <c r="E1493" s="2">
        <v>0.84441310922369928</v>
      </c>
      <c r="F1493" s="2">
        <v>18</v>
      </c>
      <c r="G1493" s="3">
        <v>3.7742650208967693E-2</v>
      </c>
    </row>
    <row r="1494" spans="1:7" x14ac:dyDescent="0.25">
      <c r="A1494" s="2">
        <v>2014</v>
      </c>
      <c r="B1494" s="2" t="s">
        <v>1213</v>
      </c>
      <c r="C1494" s="2">
        <v>128.08647231</v>
      </c>
      <c r="D1494" s="2">
        <v>128.08647231</v>
      </c>
      <c r="E1494" s="2">
        <v>0.84441310922369928</v>
      </c>
      <c r="F1494" s="2">
        <v>1</v>
      </c>
      <c r="G1494" s="3">
        <v>3.7742650208967693E-2</v>
      </c>
    </row>
    <row r="1495" spans="1:7" x14ac:dyDescent="0.25">
      <c r="A1495" s="2">
        <v>2014</v>
      </c>
      <c r="B1495" s="2" t="s">
        <v>1214</v>
      </c>
      <c r="C1495" s="2">
        <v>128.08647231</v>
      </c>
      <c r="D1495" s="2">
        <v>128.08647231</v>
      </c>
      <c r="E1495" s="2">
        <v>0.84441310922369928</v>
      </c>
      <c r="F1495" s="2">
        <v>9</v>
      </c>
      <c r="G1495" s="3">
        <v>0.17613236764184922</v>
      </c>
    </row>
    <row r="1496" spans="1:7" x14ac:dyDescent="0.25">
      <c r="A1496" s="2">
        <v>2014</v>
      </c>
      <c r="B1496" s="2" t="s">
        <v>1215</v>
      </c>
      <c r="C1496" s="2">
        <v>171.78082348000001</v>
      </c>
      <c r="D1496" s="2">
        <v>171.78082348000001</v>
      </c>
      <c r="E1496" s="2">
        <v>0.84441310922369939</v>
      </c>
      <c r="F1496" s="2">
        <v>6</v>
      </c>
      <c r="G1496" s="3">
        <v>0.25161766805978458</v>
      </c>
    </row>
    <row r="1497" spans="1:7" x14ac:dyDescent="0.25">
      <c r="A1497" s="2">
        <v>2014</v>
      </c>
      <c r="B1497" s="2" t="s">
        <v>1216</v>
      </c>
      <c r="C1497" s="2">
        <v>455.36773632000001</v>
      </c>
      <c r="D1497" s="2">
        <v>455.36773632000001</v>
      </c>
      <c r="E1497" s="2">
        <v>0.84441310922369939</v>
      </c>
      <c r="F1497" s="2">
        <v>16</v>
      </c>
      <c r="G1497" s="3">
        <v>5.0323533611956919E-2</v>
      </c>
    </row>
    <row r="1498" spans="1:7" x14ac:dyDescent="0.25">
      <c r="A1498" s="2">
        <v>2014</v>
      </c>
      <c r="B1498" s="2" t="s">
        <v>1231</v>
      </c>
      <c r="C1498" s="2">
        <v>329.77438371</v>
      </c>
      <c r="D1498" s="2">
        <v>329.77438371</v>
      </c>
      <c r="E1498" s="2">
        <v>0.84441310922369939</v>
      </c>
      <c r="F1498" s="2">
        <v>6</v>
      </c>
      <c r="G1498" s="3">
        <v>5.0323533611956919E-2</v>
      </c>
    </row>
    <row r="1499" spans="1:7" x14ac:dyDescent="0.25">
      <c r="A1499" s="2">
        <v>2014</v>
      </c>
      <c r="B1499" s="2" t="s">
        <v>1232</v>
      </c>
      <c r="C1499" s="2">
        <v>176.95425004000001</v>
      </c>
      <c r="D1499" s="2">
        <v>176.95425004000001</v>
      </c>
      <c r="E1499" s="2">
        <v>0.84441310922369928</v>
      </c>
      <c r="F1499" s="2">
        <v>4</v>
      </c>
      <c r="G1499" s="3">
        <v>3.7742650208967693E-2</v>
      </c>
    </row>
    <row r="1500" spans="1:7" x14ac:dyDescent="0.25">
      <c r="A1500" s="2">
        <v>2014</v>
      </c>
      <c r="B1500" s="2" t="s">
        <v>1233</v>
      </c>
      <c r="C1500" s="2">
        <v>176.95425004000001</v>
      </c>
      <c r="D1500" s="2">
        <v>176.95425004000001</v>
      </c>
      <c r="E1500" s="2">
        <v>0.84441310922369928</v>
      </c>
      <c r="F1500" s="2">
        <v>6</v>
      </c>
      <c r="G1500" s="3">
        <v>3.7742650208967693E-2</v>
      </c>
    </row>
    <row r="1501" spans="1:7" x14ac:dyDescent="0.25">
      <c r="A1501" s="2">
        <v>2014</v>
      </c>
      <c r="B1501" s="2" t="s">
        <v>1234</v>
      </c>
      <c r="C1501" s="2">
        <v>176.95425004000001</v>
      </c>
      <c r="D1501" s="2">
        <v>176.95425004000001</v>
      </c>
      <c r="E1501" s="2">
        <v>1.3198368648961702</v>
      </c>
      <c r="F1501" s="2">
        <v>9</v>
      </c>
      <c r="G1501" s="3">
        <v>15.641951505089677</v>
      </c>
    </row>
    <row r="1502" spans="1:7" x14ac:dyDescent="0.25">
      <c r="A1502" s="2">
        <v>2014</v>
      </c>
      <c r="B1502" s="2" t="s">
        <v>1235</v>
      </c>
      <c r="C1502" s="2">
        <v>240.58707870000001</v>
      </c>
      <c r="D1502" s="2">
        <v>240.58707870000001</v>
      </c>
      <c r="E1502" s="2">
        <v>0.84441310922369928</v>
      </c>
      <c r="F1502" s="2">
        <v>4</v>
      </c>
      <c r="G1502" s="3">
        <v>3.7742650208967693E-2</v>
      </c>
    </row>
    <row r="1503" spans="1:7" x14ac:dyDescent="0.25">
      <c r="A1503" s="2">
        <v>2014</v>
      </c>
      <c r="B1503" s="2" t="s">
        <v>1236</v>
      </c>
      <c r="C1503" s="2">
        <v>240.58707870000001</v>
      </c>
      <c r="D1503" s="2">
        <v>240.58707870000001</v>
      </c>
      <c r="E1503" s="2">
        <v>1.2304639011624081</v>
      </c>
      <c r="F1503" s="2">
        <v>9</v>
      </c>
      <c r="G1503" s="3">
        <v>13.621307128134795</v>
      </c>
    </row>
    <row r="1504" spans="1:7" x14ac:dyDescent="0.25">
      <c r="A1504" s="2">
        <v>2014</v>
      </c>
      <c r="B1504" s="2" t="s">
        <v>1237</v>
      </c>
      <c r="C1504" s="2">
        <v>240.58707870000001</v>
      </c>
      <c r="D1504" s="2">
        <v>240.58707870000001</v>
      </c>
      <c r="E1504" s="2">
        <v>1.3014156196790789</v>
      </c>
      <c r="F1504" s="2">
        <v>4</v>
      </c>
      <c r="G1504" s="3">
        <v>10.554299991089678</v>
      </c>
    </row>
    <row r="1505" spans="1:7" x14ac:dyDescent="0.25">
      <c r="A1505" s="2">
        <v>2014</v>
      </c>
      <c r="B1505" s="2" t="s">
        <v>1238</v>
      </c>
      <c r="C1505" s="2">
        <v>286.41158094999997</v>
      </c>
      <c r="D1505" s="2">
        <v>286.41158094999997</v>
      </c>
      <c r="E1505" s="2">
        <v>0.84441310922369928</v>
      </c>
      <c r="F1505" s="2">
        <v>12</v>
      </c>
      <c r="G1505" s="3">
        <v>8.8066183820924612E-2</v>
      </c>
    </row>
    <row r="1506" spans="1:7" x14ac:dyDescent="0.25">
      <c r="A1506" s="2">
        <v>2014</v>
      </c>
      <c r="B1506" s="2" t="s">
        <v>1239</v>
      </c>
      <c r="C1506" s="2">
        <v>178.10281595999999</v>
      </c>
      <c r="D1506" s="2">
        <v>178.10281595999999</v>
      </c>
      <c r="E1506" s="2">
        <v>0.84441310922369939</v>
      </c>
      <c r="F1506" s="2">
        <v>2</v>
      </c>
      <c r="G1506" s="3">
        <v>1.258088340298923E-2</v>
      </c>
    </row>
    <row r="1507" spans="1:7" x14ac:dyDescent="0.25">
      <c r="A1507" s="2">
        <v>2014</v>
      </c>
      <c r="B1507" s="2" t="s">
        <v>1240</v>
      </c>
      <c r="C1507" s="2">
        <v>2415.2620135000002</v>
      </c>
      <c r="D1507" s="2">
        <v>2415.2620135000002</v>
      </c>
      <c r="E1507" s="2">
        <v>0.84441310922369939</v>
      </c>
      <c r="F1507" s="2">
        <v>1</v>
      </c>
      <c r="G1507" s="3">
        <v>1.258088340298923E-2</v>
      </c>
    </row>
    <row r="1508" spans="1:7" x14ac:dyDescent="0.25">
      <c r="A1508" s="2">
        <v>2014</v>
      </c>
      <c r="B1508" s="2" t="s">
        <v>1241</v>
      </c>
      <c r="C1508" s="2">
        <v>552.86357738000004</v>
      </c>
      <c r="D1508" s="2">
        <v>552.86357738000004</v>
      </c>
      <c r="E1508" s="2">
        <v>1.15950047986049</v>
      </c>
      <c r="F1508" s="2">
        <v>15</v>
      </c>
      <c r="G1508" s="3">
        <v>20.639815865149458</v>
      </c>
    </row>
    <row r="1509" spans="1:7" x14ac:dyDescent="0.25">
      <c r="A1509" s="2">
        <v>2014</v>
      </c>
      <c r="B1509" s="2" t="s">
        <v>1242</v>
      </c>
      <c r="C1509" s="2">
        <v>2152.4048412000002</v>
      </c>
      <c r="D1509" s="2">
        <v>2152.4048412000002</v>
      </c>
      <c r="E1509" s="2">
        <v>0.84441310922369939</v>
      </c>
      <c r="F1509" s="2">
        <v>24</v>
      </c>
      <c r="G1509" s="3">
        <v>0.26419855146277382</v>
      </c>
    </row>
    <row r="1510" spans="1:7" x14ac:dyDescent="0.25">
      <c r="A1510" s="2">
        <v>2014</v>
      </c>
      <c r="B1510" s="2" t="s">
        <v>1243</v>
      </c>
      <c r="C1510" s="2">
        <v>1592.3859321</v>
      </c>
      <c r="D1510" s="2">
        <v>1592.3859321</v>
      </c>
      <c r="E1510" s="2">
        <v>0.84441310922369939</v>
      </c>
      <c r="F1510" s="2">
        <v>2</v>
      </c>
      <c r="G1510" s="3">
        <v>2.516176680597846E-2</v>
      </c>
    </row>
    <row r="1511" spans="1:7" x14ac:dyDescent="0.25">
      <c r="A1511" s="2">
        <v>2014</v>
      </c>
      <c r="B1511" s="2" t="s">
        <v>1244</v>
      </c>
      <c r="C1511" s="2">
        <v>1592.3859321</v>
      </c>
      <c r="D1511" s="2">
        <v>1592.3859321</v>
      </c>
      <c r="E1511" s="2">
        <v>0.84441310922369939</v>
      </c>
      <c r="F1511" s="2">
        <v>4</v>
      </c>
      <c r="G1511" s="3">
        <v>6.2904417014946146E-2</v>
      </c>
    </row>
    <row r="1512" spans="1:7" x14ac:dyDescent="0.25">
      <c r="A1512" s="2">
        <v>2014</v>
      </c>
      <c r="B1512" s="2" t="s">
        <v>1245</v>
      </c>
      <c r="C1512" s="2">
        <v>2123.1812427999998</v>
      </c>
      <c r="D1512" s="2">
        <v>2123.1812427999998</v>
      </c>
      <c r="E1512" s="2">
        <v>0.84441310922369928</v>
      </c>
      <c r="F1512" s="2">
        <v>12</v>
      </c>
      <c r="G1512" s="3">
        <v>7.5485300417935386E-2</v>
      </c>
    </row>
    <row r="1513" spans="1:7" x14ac:dyDescent="0.25">
      <c r="A1513" s="2">
        <v>2014</v>
      </c>
      <c r="B1513" s="2" t="s">
        <v>1246</v>
      </c>
      <c r="C1513" s="2">
        <v>772.45035210000003</v>
      </c>
      <c r="D1513" s="2">
        <v>772.45035210000003</v>
      </c>
      <c r="E1513" s="2">
        <v>0.84441310922369939</v>
      </c>
      <c r="F1513" s="2">
        <v>2</v>
      </c>
      <c r="G1513" s="3">
        <v>5.0323533611956919E-2</v>
      </c>
    </row>
    <row r="1514" spans="1:7" x14ac:dyDescent="0.25">
      <c r="A1514" s="2">
        <v>2014</v>
      </c>
      <c r="B1514" s="2" t="s">
        <v>1247</v>
      </c>
      <c r="C1514" s="2">
        <v>772.45035210000003</v>
      </c>
      <c r="D1514" s="2">
        <v>772.45035210000003</v>
      </c>
      <c r="E1514" s="2">
        <v>0.84441310922369939</v>
      </c>
      <c r="F1514" s="2">
        <v>4</v>
      </c>
      <c r="G1514" s="3">
        <v>0.11322795062690307</v>
      </c>
    </row>
    <row r="1515" spans="1:7" x14ac:dyDescent="0.25">
      <c r="A1515" s="2">
        <v>2014</v>
      </c>
      <c r="B1515" s="2" t="s">
        <v>1248</v>
      </c>
      <c r="C1515" s="2">
        <v>772.45035210000003</v>
      </c>
      <c r="D1515" s="2">
        <v>772.45035210000003</v>
      </c>
      <c r="E1515" s="2">
        <v>0.84441310922369928</v>
      </c>
      <c r="F1515" s="2">
        <v>4</v>
      </c>
      <c r="G1515" s="3">
        <v>0.15097060083587077</v>
      </c>
    </row>
    <row r="1516" spans="1:7" x14ac:dyDescent="0.25">
      <c r="A1516" s="2">
        <v>2014</v>
      </c>
      <c r="B1516" s="2" t="s">
        <v>1249</v>
      </c>
      <c r="C1516" s="2">
        <v>772.45035210000003</v>
      </c>
      <c r="D1516" s="2">
        <v>772.45035210000003</v>
      </c>
      <c r="E1516" s="2">
        <v>0.84441310922369939</v>
      </c>
      <c r="F1516" s="2">
        <v>4</v>
      </c>
      <c r="G1516" s="3">
        <v>6.2904417014946146E-2</v>
      </c>
    </row>
    <row r="1517" spans="1:7" x14ac:dyDescent="0.25">
      <c r="A1517" s="2">
        <v>2014</v>
      </c>
      <c r="B1517" s="2" t="s">
        <v>1250</v>
      </c>
      <c r="C1517" s="2">
        <v>1766.9422936000001</v>
      </c>
      <c r="D1517" s="2">
        <v>1766.9422936000001</v>
      </c>
      <c r="E1517" s="2">
        <v>0.84441310922369939</v>
      </c>
      <c r="F1517" s="2">
        <v>10</v>
      </c>
      <c r="G1517" s="3">
        <v>0.50323533611956917</v>
      </c>
    </row>
    <row r="1518" spans="1:7" x14ac:dyDescent="0.25">
      <c r="A1518" s="2">
        <v>2014</v>
      </c>
      <c r="B1518" s="2" t="s">
        <v>1997</v>
      </c>
      <c r="C1518" s="2">
        <v>772.45035210000003</v>
      </c>
      <c r="D1518" s="2">
        <v>772.45035210000003</v>
      </c>
      <c r="E1518" s="2">
        <v>0.84441310922369939</v>
      </c>
      <c r="F1518" s="2">
        <v>2</v>
      </c>
      <c r="G1518" s="3">
        <v>2.516176680597846E-2</v>
      </c>
    </row>
    <row r="1519" spans="1:7" x14ac:dyDescent="0.25">
      <c r="A1519" s="2">
        <v>2014</v>
      </c>
      <c r="B1519" s="2" t="s">
        <v>1251</v>
      </c>
      <c r="C1519" s="2">
        <v>464.74755542999998</v>
      </c>
      <c r="D1519" s="2">
        <v>464.74755542999998</v>
      </c>
      <c r="E1519" s="2">
        <v>1.5818114080828705</v>
      </c>
      <c r="F1519" s="2">
        <v>9</v>
      </c>
      <c r="G1519" s="3">
        <v>17.358692571089676</v>
      </c>
    </row>
    <row r="1520" spans="1:7" x14ac:dyDescent="0.25">
      <c r="A1520" s="2">
        <v>2014</v>
      </c>
      <c r="B1520" s="2" t="s">
        <v>1252</v>
      </c>
      <c r="C1520" s="2">
        <v>1164.9351045000001</v>
      </c>
      <c r="D1520" s="2">
        <v>1164.9351045000001</v>
      </c>
      <c r="E1520" s="2">
        <v>0.84441310922369939</v>
      </c>
      <c r="F1520" s="2">
        <v>5</v>
      </c>
      <c r="G1520" s="3">
        <v>2.516176680597846E-2</v>
      </c>
    </row>
    <row r="1521" spans="1:7" x14ac:dyDescent="0.25">
      <c r="A1521" s="2">
        <v>2014</v>
      </c>
      <c r="B1521" s="2" t="s">
        <v>1253</v>
      </c>
      <c r="C1521" s="2">
        <v>164.06742826999999</v>
      </c>
      <c r="D1521" s="2">
        <v>164.06742826999999</v>
      </c>
      <c r="E1521" s="2">
        <v>0.84441310922369928</v>
      </c>
      <c r="F1521" s="2">
        <v>9</v>
      </c>
      <c r="G1521" s="3">
        <v>0.56613975313451537</v>
      </c>
    </row>
    <row r="1522" spans="1:7" x14ac:dyDescent="0.25">
      <c r="A1522" s="2">
        <v>2014</v>
      </c>
      <c r="B1522" s="2" t="s">
        <v>1254</v>
      </c>
      <c r="C1522" s="2">
        <v>164.06742826999999</v>
      </c>
      <c r="D1522" s="2">
        <v>164.06742826999999</v>
      </c>
      <c r="E1522" s="2">
        <v>0.84441310922369939</v>
      </c>
      <c r="F1522" s="2">
        <v>1</v>
      </c>
      <c r="G1522" s="3">
        <v>1.258088340298923E-2</v>
      </c>
    </row>
    <row r="1523" spans="1:7" x14ac:dyDescent="0.25">
      <c r="A1523" s="2">
        <v>2014</v>
      </c>
      <c r="B1523" s="2" t="s">
        <v>1255</v>
      </c>
      <c r="C1523" s="2">
        <v>164.06742826999999</v>
      </c>
      <c r="D1523" s="2">
        <v>164.06742826999999</v>
      </c>
      <c r="E1523" s="2">
        <v>0.84441310922369939</v>
      </c>
      <c r="F1523" s="2">
        <v>4</v>
      </c>
      <c r="G1523" s="3">
        <v>0.75485300417935375</v>
      </c>
    </row>
    <row r="1524" spans="1:7" x14ac:dyDescent="0.25">
      <c r="A1524" s="2">
        <v>2014</v>
      </c>
      <c r="B1524" s="2" t="s">
        <v>1256</v>
      </c>
      <c r="C1524" s="2">
        <v>243.10232078999999</v>
      </c>
      <c r="D1524" s="2">
        <v>243.10232078999999</v>
      </c>
      <c r="E1524" s="2">
        <v>0.84441310922369928</v>
      </c>
      <c r="F1524" s="2">
        <v>9</v>
      </c>
      <c r="G1524" s="3">
        <v>0.56613975313451537</v>
      </c>
    </row>
    <row r="1525" spans="1:7" x14ac:dyDescent="0.25">
      <c r="A1525" s="2">
        <v>2014</v>
      </c>
      <c r="B1525" s="2" t="s">
        <v>1257</v>
      </c>
      <c r="C1525" s="2">
        <v>344.30459619999999</v>
      </c>
      <c r="D1525" s="2">
        <v>344.30459619999999</v>
      </c>
      <c r="E1525" s="2">
        <v>0.84441310922369939</v>
      </c>
      <c r="F1525" s="2">
        <v>24</v>
      </c>
      <c r="G1525" s="3">
        <v>0.22645590125380613</v>
      </c>
    </row>
    <row r="1526" spans="1:7" x14ac:dyDescent="0.25">
      <c r="A1526" s="2">
        <v>2014</v>
      </c>
      <c r="B1526" s="2" t="s">
        <v>1258</v>
      </c>
      <c r="C1526" s="2">
        <v>546.70914702000005</v>
      </c>
      <c r="D1526" s="2">
        <v>546.70914702000005</v>
      </c>
      <c r="E1526" s="2">
        <v>0.84441310922369939</v>
      </c>
      <c r="F1526" s="2">
        <v>5</v>
      </c>
      <c r="G1526" s="3">
        <v>1.258088340298923E-2</v>
      </c>
    </row>
    <row r="1527" spans="1:7" x14ac:dyDescent="0.25">
      <c r="A1527" s="2">
        <v>2014</v>
      </c>
      <c r="B1527" s="2" t="s">
        <v>1259</v>
      </c>
      <c r="C1527" s="2">
        <v>891.09691018000001</v>
      </c>
      <c r="D1527" s="2">
        <v>891.09691018000001</v>
      </c>
      <c r="E1527" s="2">
        <v>0.84441310922369939</v>
      </c>
      <c r="F1527" s="2">
        <v>2</v>
      </c>
      <c r="G1527" s="3">
        <v>1.258088340298923E-2</v>
      </c>
    </row>
    <row r="1528" spans="1:7" x14ac:dyDescent="0.25">
      <c r="A1528" s="2">
        <v>2014</v>
      </c>
      <c r="B1528" s="2" t="s">
        <v>1260</v>
      </c>
      <c r="C1528" s="2">
        <v>198.30080636</v>
      </c>
      <c r="D1528" s="2">
        <v>198.30080636</v>
      </c>
      <c r="E1528" s="2">
        <v>0.84441310922369939</v>
      </c>
      <c r="F1528" s="2">
        <v>1</v>
      </c>
      <c r="G1528" s="3">
        <v>0.12580883402989229</v>
      </c>
    </row>
    <row r="1529" spans="1:7" x14ac:dyDescent="0.25">
      <c r="A1529" s="2">
        <v>2014</v>
      </c>
      <c r="B1529" s="2" t="s">
        <v>1261</v>
      </c>
      <c r="C1529" s="2">
        <v>72.004360885999986</v>
      </c>
      <c r="D1529" s="2">
        <v>72.004360885999986</v>
      </c>
      <c r="E1529" s="2">
        <v>1.1571500200371088</v>
      </c>
      <c r="F1529" s="2">
        <v>36</v>
      </c>
      <c r="G1529" s="3">
        <v>19.377426502089676</v>
      </c>
    </row>
    <row r="1530" spans="1:7" x14ac:dyDescent="0.25">
      <c r="A1530" s="2">
        <v>2014</v>
      </c>
      <c r="B1530" s="2" t="s">
        <v>1262</v>
      </c>
      <c r="C1530" s="2">
        <v>272.23596657000002</v>
      </c>
      <c r="D1530" s="2">
        <v>272.23596657000002</v>
      </c>
      <c r="E1530" s="2">
        <v>0.84441310922369939</v>
      </c>
      <c r="F1530" s="2">
        <v>2</v>
      </c>
      <c r="G1530" s="3">
        <v>1.258088340298923E-2</v>
      </c>
    </row>
    <row r="1531" spans="1:7" x14ac:dyDescent="0.25">
      <c r="A1531" s="2">
        <v>2014</v>
      </c>
      <c r="B1531" s="2" t="s">
        <v>1263</v>
      </c>
      <c r="C1531" s="2">
        <v>272.23596657000002</v>
      </c>
      <c r="D1531" s="2">
        <v>272.23596657000002</v>
      </c>
      <c r="E1531" s="2">
        <v>1.0274560771411541</v>
      </c>
      <c r="F1531" s="2">
        <v>4</v>
      </c>
      <c r="G1531" s="3">
        <v>3.497557871919569</v>
      </c>
    </row>
    <row r="1532" spans="1:7" x14ac:dyDescent="0.25">
      <c r="A1532" s="2">
        <v>2014</v>
      </c>
      <c r="B1532" s="2" t="s">
        <v>1264</v>
      </c>
      <c r="C1532" s="2">
        <v>977.82454935999999</v>
      </c>
      <c r="D1532" s="2">
        <v>977.82454935999999</v>
      </c>
      <c r="E1532" s="2">
        <v>0.84441310922369939</v>
      </c>
      <c r="F1532" s="2">
        <v>1</v>
      </c>
      <c r="G1532" s="3">
        <v>1.258088340298923E-2</v>
      </c>
    </row>
    <row r="1533" spans="1:7" x14ac:dyDescent="0.25">
      <c r="A1533" s="2">
        <v>2014</v>
      </c>
      <c r="B1533" s="2" t="s">
        <v>1265</v>
      </c>
      <c r="C1533" s="2">
        <v>492.62053055000001</v>
      </c>
      <c r="D1533" s="2">
        <v>492.62053055000001</v>
      </c>
      <c r="E1533" s="2">
        <v>0.84441310922369939</v>
      </c>
      <c r="F1533" s="2">
        <v>2</v>
      </c>
      <c r="G1533" s="3">
        <v>1.258088340298923E-2</v>
      </c>
    </row>
    <row r="1534" spans="1:7" x14ac:dyDescent="0.25">
      <c r="A1534" s="2">
        <v>2014</v>
      </c>
      <c r="B1534" s="2" t="s">
        <v>1266</v>
      </c>
      <c r="C1534" s="2">
        <v>492.62053055000001</v>
      </c>
      <c r="D1534" s="2">
        <v>492.62053055000001</v>
      </c>
      <c r="E1534" s="2">
        <v>0.84441310922369939</v>
      </c>
      <c r="F1534" s="2">
        <v>4</v>
      </c>
      <c r="G1534" s="3">
        <v>0.25161766805978458</v>
      </c>
    </row>
    <row r="1535" spans="1:7" x14ac:dyDescent="0.25">
      <c r="A1535" s="2">
        <v>2014</v>
      </c>
      <c r="B1535" s="2" t="s">
        <v>1267</v>
      </c>
      <c r="C1535" s="2">
        <v>1146.0092694</v>
      </c>
      <c r="D1535" s="2">
        <v>1146.0092694</v>
      </c>
      <c r="E1535" s="2">
        <v>0.84441310922369928</v>
      </c>
      <c r="F1535" s="2">
        <v>5</v>
      </c>
      <c r="G1535" s="3">
        <v>3.7742650208967693E-2</v>
      </c>
    </row>
    <row r="1536" spans="1:7" x14ac:dyDescent="0.25">
      <c r="A1536" s="2">
        <v>2014</v>
      </c>
      <c r="B1536" s="2" t="s">
        <v>1268</v>
      </c>
      <c r="C1536" s="2">
        <v>492.62053055000001</v>
      </c>
      <c r="D1536" s="2">
        <v>492.62053055000001</v>
      </c>
      <c r="E1536" s="2">
        <v>0.84441310922369917</v>
      </c>
      <c r="F1536" s="2">
        <v>4</v>
      </c>
      <c r="G1536" s="3">
        <v>0.31452208507473078</v>
      </c>
    </row>
    <row r="1537" spans="1:7" x14ac:dyDescent="0.25">
      <c r="A1537" s="2">
        <v>2014</v>
      </c>
      <c r="B1537" s="2" t="s">
        <v>1998</v>
      </c>
      <c r="C1537" s="2">
        <v>277.95588896999999</v>
      </c>
      <c r="D1537" s="2">
        <v>277.95588896999999</v>
      </c>
      <c r="E1537" s="2">
        <v>0.84441310922369939</v>
      </c>
      <c r="F1537" s="2">
        <v>3</v>
      </c>
      <c r="G1537" s="3">
        <v>1.258088340298923E-2</v>
      </c>
    </row>
    <row r="1538" spans="1:7" x14ac:dyDescent="0.25">
      <c r="A1538" s="2">
        <v>2014</v>
      </c>
      <c r="B1538" s="2" t="s">
        <v>1269</v>
      </c>
      <c r="C1538" s="2">
        <v>277.95588896999999</v>
      </c>
      <c r="D1538" s="2">
        <v>277.95588896999999</v>
      </c>
      <c r="E1538" s="2">
        <v>0.84441310922369939</v>
      </c>
      <c r="F1538" s="2">
        <v>9</v>
      </c>
      <c r="G1538" s="3">
        <v>0.18871325104483844</v>
      </c>
    </row>
    <row r="1539" spans="1:7" x14ac:dyDescent="0.25">
      <c r="A1539" s="2">
        <v>2014</v>
      </c>
      <c r="B1539" s="2" t="s">
        <v>1270</v>
      </c>
      <c r="C1539" s="2">
        <v>277.95588896999999</v>
      </c>
      <c r="D1539" s="2">
        <v>277.95588896999999</v>
      </c>
      <c r="E1539" s="2">
        <v>0.84441310922369917</v>
      </c>
      <c r="F1539" s="2">
        <v>4</v>
      </c>
      <c r="G1539" s="3">
        <v>1.2580883402989231</v>
      </c>
    </row>
    <row r="1540" spans="1:7" x14ac:dyDescent="0.25">
      <c r="A1540" s="2">
        <v>2014</v>
      </c>
      <c r="B1540" s="2" t="s">
        <v>1999</v>
      </c>
      <c r="C1540" s="2">
        <v>744.40264837999996</v>
      </c>
      <c r="D1540" s="2">
        <v>744.40264837999996</v>
      </c>
      <c r="E1540" s="2">
        <v>0.84441310922369939</v>
      </c>
      <c r="F1540" s="2">
        <v>2</v>
      </c>
      <c r="G1540" s="3">
        <v>1.258088340298923E-2</v>
      </c>
    </row>
    <row r="1541" spans="1:7" x14ac:dyDescent="0.25">
      <c r="A1541" s="2">
        <v>2014</v>
      </c>
      <c r="B1541" s="2" t="s">
        <v>1271</v>
      </c>
      <c r="C1541" s="2">
        <v>744.40264837999996</v>
      </c>
      <c r="D1541" s="2">
        <v>744.40264837999996</v>
      </c>
      <c r="E1541" s="2">
        <v>0.84441310922369939</v>
      </c>
      <c r="F1541" s="2">
        <v>2</v>
      </c>
      <c r="G1541" s="3">
        <v>1.258088340298923E-2</v>
      </c>
    </row>
    <row r="1542" spans="1:7" x14ac:dyDescent="0.25">
      <c r="A1542" s="2">
        <v>2014</v>
      </c>
      <c r="B1542" s="2" t="s">
        <v>1272</v>
      </c>
      <c r="C1542" s="2">
        <v>1343.0013134999999</v>
      </c>
      <c r="D1542" s="2">
        <v>1343.0013134999999</v>
      </c>
      <c r="E1542" s="2">
        <v>1.1464037633613633</v>
      </c>
      <c r="F1542" s="2">
        <v>2</v>
      </c>
      <c r="G1542" s="3">
        <v>1</v>
      </c>
    </row>
    <row r="1543" spans="1:7" x14ac:dyDescent="0.25">
      <c r="A1543" s="2">
        <v>2014</v>
      </c>
      <c r="B1543" s="2" t="s">
        <v>1273</v>
      </c>
      <c r="C1543" s="2">
        <v>1343.0013134999999</v>
      </c>
      <c r="D1543" s="2">
        <v>1343.0013134999999</v>
      </c>
      <c r="E1543" s="2">
        <v>0.84441310922369939</v>
      </c>
      <c r="F1543" s="2">
        <v>2</v>
      </c>
      <c r="G1543" s="3">
        <v>1.258088340298923E-2</v>
      </c>
    </row>
    <row r="1544" spans="1:7" x14ac:dyDescent="0.25">
      <c r="A1544" s="2">
        <v>2014</v>
      </c>
      <c r="B1544" s="2" t="s">
        <v>2000</v>
      </c>
      <c r="C1544" s="2">
        <v>1343.0013134999999</v>
      </c>
      <c r="D1544" s="2">
        <v>1343.0013134999999</v>
      </c>
      <c r="E1544" s="2">
        <v>0.90907468439642269</v>
      </c>
      <c r="F1544" s="2">
        <v>2</v>
      </c>
      <c r="G1544" s="3">
        <v>3.1006470672239139</v>
      </c>
    </row>
    <row r="1545" spans="1:7" x14ac:dyDescent="0.25">
      <c r="A1545" s="2">
        <v>2014</v>
      </c>
      <c r="B1545" s="2" t="s">
        <v>1274</v>
      </c>
      <c r="C1545" s="2">
        <v>302.95962951000001</v>
      </c>
      <c r="D1545" s="2">
        <v>302.95962951000001</v>
      </c>
      <c r="E1545" s="2">
        <v>0.84441310922369928</v>
      </c>
      <c r="F1545" s="2">
        <v>1</v>
      </c>
      <c r="G1545" s="3">
        <v>3.7742650208967693E-2</v>
      </c>
    </row>
    <row r="1546" spans="1:7" x14ac:dyDescent="0.25">
      <c r="A1546" s="2">
        <v>2014</v>
      </c>
      <c r="B1546" s="2" t="s">
        <v>1275</v>
      </c>
      <c r="C1546" s="2">
        <v>302.95962951000001</v>
      </c>
      <c r="D1546" s="2">
        <v>302.95962951000001</v>
      </c>
      <c r="E1546" s="2">
        <v>0.84441310922369939</v>
      </c>
      <c r="F1546" s="2">
        <v>1</v>
      </c>
      <c r="G1546" s="3">
        <v>1.258088340298923E-2</v>
      </c>
    </row>
    <row r="1547" spans="1:7" x14ac:dyDescent="0.25">
      <c r="A1547" s="2">
        <v>2014</v>
      </c>
      <c r="B1547" s="2" t="s">
        <v>1276</v>
      </c>
      <c r="C1547" s="2">
        <v>302.95962951000001</v>
      </c>
      <c r="D1547" s="2">
        <v>302.95962951000001</v>
      </c>
      <c r="E1547" s="2">
        <v>0.84441310922369939</v>
      </c>
      <c r="F1547" s="2">
        <v>4</v>
      </c>
      <c r="G1547" s="3">
        <v>2.516176680597846E-2</v>
      </c>
    </row>
    <row r="1548" spans="1:7" x14ac:dyDescent="0.25">
      <c r="A1548" s="2">
        <v>2014</v>
      </c>
      <c r="B1548" s="2" t="s">
        <v>1277</v>
      </c>
      <c r="C1548" s="2">
        <v>591.11943670000005</v>
      </c>
      <c r="D1548" s="2">
        <v>591.11943670000005</v>
      </c>
      <c r="E1548" s="2">
        <v>0.84441310922369939</v>
      </c>
      <c r="F1548" s="2">
        <v>1</v>
      </c>
      <c r="G1548" s="3">
        <v>1.258088340298923E-2</v>
      </c>
    </row>
    <row r="1549" spans="1:7" x14ac:dyDescent="0.25">
      <c r="A1549" s="2">
        <v>2014</v>
      </c>
      <c r="B1549" s="2" t="s">
        <v>1278</v>
      </c>
      <c r="C1549" s="2">
        <v>591.11943670000005</v>
      </c>
      <c r="D1549" s="2">
        <v>591.11943670000005</v>
      </c>
      <c r="E1549" s="2">
        <v>0.84441310922369928</v>
      </c>
      <c r="F1549" s="2">
        <v>1</v>
      </c>
      <c r="G1549" s="3">
        <v>3.7742650208967693E-2</v>
      </c>
    </row>
    <row r="1550" spans="1:7" x14ac:dyDescent="0.25">
      <c r="A1550" s="2">
        <v>2014</v>
      </c>
      <c r="B1550" s="2" t="s">
        <v>1279</v>
      </c>
      <c r="C1550" s="2">
        <v>375.61461321000002</v>
      </c>
      <c r="D1550" s="2">
        <v>375.61461321000002</v>
      </c>
      <c r="E1550" s="2">
        <v>0.84441310922369928</v>
      </c>
      <c r="F1550" s="2">
        <v>4</v>
      </c>
      <c r="G1550" s="3">
        <v>7.5485300417935386E-2</v>
      </c>
    </row>
    <row r="1551" spans="1:7" x14ac:dyDescent="0.25">
      <c r="A1551" s="2">
        <v>2014</v>
      </c>
      <c r="B1551" s="2" t="s">
        <v>1280</v>
      </c>
      <c r="C1551" s="2">
        <v>511.37922587000003</v>
      </c>
      <c r="D1551" s="2">
        <v>511.37922587000003</v>
      </c>
      <c r="E1551" s="2">
        <v>0.84441310922369928</v>
      </c>
      <c r="F1551" s="2">
        <v>1</v>
      </c>
      <c r="G1551" s="3">
        <v>7.5485300417935386E-2</v>
      </c>
    </row>
    <row r="1552" spans="1:7" x14ac:dyDescent="0.25">
      <c r="A1552" s="2">
        <v>2014</v>
      </c>
      <c r="B1552" s="2" t="s">
        <v>1281</v>
      </c>
      <c r="C1552" s="2">
        <v>511.37922587000003</v>
      </c>
      <c r="D1552" s="2">
        <v>511.37922587000003</v>
      </c>
      <c r="E1552" s="2">
        <v>0.84441310922369939</v>
      </c>
      <c r="F1552" s="2">
        <v>4</v>
      </c>
      <c r="G1552" s="3">
        <v>2.516176680597846E-2</v>
      </c>
    </row>
    <row r="1553" spans="1:7" x14ac:dyDescent="0.25">
      <c r="A1553" s="2">
        <v>2014</v>
      </c>
      <c r="B1553" s="2" t="s">
        <v>2001</v>
      </c>
      <c r="C1553" s="2">
        <v>511.37922587000003</v>
      </c>
      <c r="D1553" s="2">
        <v>511.37922587000003</v>
      </c>
      <c r="E1553" s="2">
        <v>0.84441310922369939</v>
      </c>
      <c r="F1553" s="2">
        <v>3</v>
      </c>
      <c r="G1553" s="3">
        <v>1.258088340298923E-2</v>
      </c>
    </row>
    <row r="1554" spans="1:7" x14ac:dyDescent="0.25">
      <c r="A1554" s="2">
        <v>2014</v>
      </c>
      <c r="B1554" s="2" t="s">
        <v>1282</v>
      </c>
      <c r="C1554" s="2">
        <v>511.37922587000003</v>
      </c>
      <c r="D1554" s="2">
        <v>511.37922587000003</v>
      </c>
      <c r="E1554" s="2">
        <v>0.84441310922369939</v>
      </c>
      <c r="F1554" s="2">
        <v>1</v>
      </c>
      <c r="G1554" s="3">
        <v>1.258088340298923E-2</v>
      </c>
    </row>
    <row r="1555" spans="1:7" x14ac:dyDescent="0.25">
      <c r="A1555" s="2">
        <v>2014</v>
      </c>
      <c r="B1555" s="2" t="s">
        <v>1283</v>
      </c>
      <c r="C1555" s="2">
        <v>511.37922587000003</v>
      </c>
      <c r="D1555" s="2">
        <v>511.37922587000003</v>
      </c>
      <c r="E1555" s="2">
        <v>0.84441310922369939</v>
      </c>
      <c r="F1555" s="2">
        <v>2</v>
      </c>
      <c r="G1555" s="3">
        <v>6.2904417014946146E-2</v>
      </c>
    </row>
    <row r="1556" spans="1:7" x14ac:dyDescent="0.25">
      <c r="A1556" s="2">
        <v>2014</v>
      </c>
      <c r="B1556" s="2" t="s">
        <v>1284</v>
      </c>
      <c r="C1556" s="2">
        <v>3.2893980704999999</v>
      </c>
      <c r="D1556" s="2">
        <v>3.2893980704999999</v>
      </c>
      <c r="E1556" s="2">
        <v>0.84441310922369917</v>
      </c>
      <c r="F1556" s="2">
        <v>2</v>
      </c>
      <c r="G1556" s="3">
        <v>0.62904417014946157</v>
      </c>
    </row>
    <row r="1557" spans="1:7" x14ac:dyDescent="0.25">
      <c r="A1557" s="2">
        <v>2014</v>
      </c>
      <c r="B1557" s="2" t="s">
        <v>1285</v>
      </c>
      <c r="C1557" s="2">
        <v>511.37922587000003</v>
      </c>
      <c r="D1557" s="2">
        <v>511.37922587000003</v>
      </c>
      <c r="E1557" s="2">
        <v>0.84441310922369928</v>
      </c>
      <c r="F1557" s="2">
        <v>4</v>
      </c>
      <c r="G1557" s="3">
        <v>8.8066183820924612E-2</v>
      </c>
    </row>
    <row r="1558" spans="1:7" x14ac:dyDescent="0.25">
      <c r="A1558" s="2">
        <v>2014</v>
      </c>
      <c r="B1558" s="2" t="s">
        <v>1287</v>
      </c>
      <c r="C1558" s="2">
        <v>663.97327590999998</v>
      </c>
      <c r="D1558" s="2">
        <v>663.97327590999998</v>
      </c>
      <c r="E1558" s="2">
        <v>1.4384421692817189</v>
      </c>
      <c r="F1558" s="2">
        <v>12</v>
      </c>
      <c r="G1558" s="3">
        <v>11.153335872149462</v>
      </c>
    </row>
    <row r="1559" spans="1:7" x14ac:dyDescent="0.25">
      <c r="A1559" s="2">
        <v>2014</v>
      </c>
      <c r="B1559" s="2" t="s">
        <v>1288</v>
      </c>
      <c r="C1559" s="2">
        <v>511.37922587000003</v>
      </c>
      <c r="D1559" s="2">
        <v>511.37922587000003</v>
      </c>
      <c r="E1559" s="2">
        <v>1.4780049288888506</v>
      </c>
      <c r="F1559" s="2">
        <v>25</v>
      </c>
      <c r="G1559" s="3">
        <v>8.0060621375298915</v>
      </c>
    </row>
    <row r="1560" spans="1:7" x14ac:dyDescent="0.25">
      <c r="A1560" s="2">
        <v>2014</v>
      </c>
      <c r="B1560" s="2" t="s">
        <v>1289</v>
      </c>
      <c r="C1560" s="2">
        <v>523.59321313999999</v>
      </c>
      <c r="D1560" s="2">
        <v>523.59321313999999</v>
      </c>
      <c r="E1560" s="2">
        <v>0.84441310922369939</v>
      </c>
      <c r="F1560" s="2">
        <v>4</v>
      </c>
      <c r="G1560" s="3">
        <v>0.10064706722391384</v>
      </c>
    </row>
    <row r="1561" spans="1:7" x14ac:dyDescent="0.25">
      <c r="A1561" s="2">
        <v>2014</v>
      </c>
      <c r="B1561" s="2" t="s">
        <v>1290</v>
      </c>
      <c r="C1561" s="2">
        <v>121.67039798</v>
      </c>
      <c r="D1561" s="2">
        <v>121.67039798</v>
      </c>
      <c r="E1561" s="2">
        <v>0.84441310922369939</v>
      </c>
      <c r="F1561" s="2">
        <v>9</v>
      </c>
      <c r="G1561" s="3">
        <v>1.8871325104483845</v>
      </c>
    </row>
    <row r="1562" spans="1:7" x14ac:dyDescent="0.25">
      <c r="A1562" s="2">
        <v>2014</v>
      </c>
      <c r="B1562" s="2" t="s">
        <v>1291</v>
      </c>
      <c r="C1562" s="2">
        <v>326.24694038000001</v>
      </c>
      <c r="D1562" s="2">
        <v>326.24694038000001</v>
      </c>
      <c r="E1562" s="2">
        <v>0.84441310922369939</v>
      </c>
      <c r="F1562" s="2">
        <v>4</v>
      </c>
      <c r="G1562" s="3">
        <v>2.516176680597846E-2</v>
      </c>
    </row>
    <row r="1563" spans="1:7" x14ac:dyDescent="0.25">
      <c r="A1563" s="2">
        <v>2014</v>
      </c>
      <c r="B1563" s="2" t="s">
        <v>1292</v>
      </c>
      <c r="C1563" s="2">
        <v>326.24694038000001</v>
      </c>
      <c r="D1563" s="2">
        <v>326.24694038000001</v>
      </c>
      <c r="E1563" s="2">
        <v>1.190522892729144</v>
      </c>
      <c r="F1563" s="2">
        <v>9</v>
      </c>
      <c r="G1563" s="3">
        <v>2.0428035188149463</v>
      </c>
    </row>
    <row r="1564" spans="1:7" x14ac:dyDescent="0.25">
      <c r="A1564" s="2">
        <v>2014</v>
      </c>
      <c r="B1564" s="2" t="s">
        <v>1293</v>
      </c>
      <c r="C1564" s="2">
        <v>340.86796306999997</v>
      </c>
      <c r="D1564" s="2">
        <v>340.86796306999997</v>
      </c>
      <c r="E1564" s="2">
        <v>0.84441310922369928</v>
      </c>
      <c r="F1564" s="2">
        <v>9</v>
      </c>
      <c r="G1564" s="3">
        <v>3.7742650208967693E-2</v>
      </c>
    </row>
    <row r="1565" spans="1:7" x14ac:dyDescent="0.25">
      <c r="A1565" s="2">
        <v>2014</v>
      </c>
      <c r="B1565" s="2" t="s">
        <v>2002</v>
      </c>
      <c r="C1565" s="2">
        <v>111.60429763</v>
      </c>
      <c r="D1565" s="2">
        <v>111.60429763</v>
      </c>
      <c r="E1565" s="2">
        <v>0.84441310922369939</v>
      </c>
      <c r="F1565" s="2">
        <v>3</v>
      </c>
      <c r="G1565" s="3">
        <v>2.516176680597846E-2</v>
      </c>
    </row>
    <row r="1566" spans="1:7" x14ac:dyDescent="0.25">
      <c r="A1566" s="2">
        <v>2014</v>
      </c>
      <c r="B1566" s="2" t="s">
        <v>1294</v>
      </c>
      <c r="C1566" s="2">
        <v>102.3622605</v>
      </c>
      <c r="D1566" s="2">
        <v>102.3622605</v>
      </c>
      <c r="E1566" s="2">
        <v>0.84441310922369928</v>
      </c>
      <c r="F1566" s="2">
        <v>4</v>
      </c>
      <c r="G1566" s="3">
        <v>0.13838971743288153</v>
      </c>
    </row>
    <row r="1567" spans="1:7" x14ac:dyDescent="0.25">
      <c r="A1567" s="2">
        <v>2014</v>
      </c>
      <c r="B1567" s="2" t="s">
        <v>1295</v>
      </c>
      <c r="C1567" s="2">
        <v>102.3622605</v>
      </c>
      <c r="D1567" s="2">
        <v>102.3622605</v>
      </c>
      <c r="E1567" s="2">
        <v>0.84441310922369939</v>
      </c>
      <c r="F1567" s="2">
        <v>2</v>
      </c>
      <c r="G1567" s="3">
        <v>1.258088340298923E-2</v>
      </c>
    </row>
    <row r="1568" spans="1:7" x14ac:dyDescent="0.25">
      <c r="A1568" s="2">
        <v>2014</v>
      </c>
      <c r="B1568" s="2" t="s">
        <v>2003</v>
      </c>
      <c r="C1568" s="2">
        <v>102.3622605</v>
      </c>
      <c r="D1568" s="2">
        <v>102.3622605</v>
      </c>
      <c r="E1568" s="2">
        <v>0.84441310922369939</v>
      </c>
      <c r="F1568" s="2">
        <v>2</v>
      </c>
      <c r="G1568" s="3">
        <v>5.0323533611956919E-2</v>
      </c>
    </row>
    <row r="1569" spans="1:7" x14ac:dyDescent="0.25">
      <c r="A1569" s="2">
        <v>2014</v>
      </c>
      <c r="B1569" s="2" t="s">
        <v>1296</v>
      </c>
      <c r="C1569" s="2">
        <v>263.16613423000001</v>
      </c>
      <c r="D1569" s="2">
        <v>263.16613423000001</v>
      </c>
      <c r="E1569" s="2">
        <v>0.84441310922369928</v>
      </c>
      <c r="F1569" s="2">
        <v>3</v>
      </c>
      <c r="G1569" s="3">
        <v>0.30194120167174154</v>
      </c>
    </row>
    <row r="1570" spans="1:7" x14ac:dyDescent="0.25">
      <c r="A1570" s="2">
        <v>2014</v>
      </c>
      <c r="B1570" s="2" t="s">
        <v>1297</v>
      </c>
      <c r="C1570" s="2">
        <v>1659.7287744</v>
      </c>
      <c r="D1570" s="2">
        <v>1659.7287744</v>
      </c>
      <c r="E1570" s="2">
        <v>0.84441310922369939</v>
      </c>
      <c r="F1570" s="2">
        <v>2</v>
      </c>
      <c r="G1570" s="3">
        <v>1.258088340298923E-2</v>
      </c>
    </row>
    <row r="1571" spans="1:7" x14ac:dyDescent="0.25">
      <c r="A1571" s="2">
        <v>2014</v>
      </c>
      <c r="B1571" s="2" t="s">
        <v>1298</v>
      </c>
      <c r="C1571" s="2">
        <v>1052.5921478</v>
      </c>
      <c r="D1571" s="2">
        <v>1052.5921478</v>
      </c>
      <c r="E1571" s="2">
        <v>0.84441310922369939</v>
      </c>
      <c r="F1571" s="2">
        <v>5</v>
      </c>
      <c r="G1571" s="3">
        <v>6.2904417014946146E-2</v>
      </c>
    </row>
    <row r="1572" spans="1:7" x14ac:dyDescent="0.25">
      <c r="A1572" s="2">
        <v>2014</v>
      </c>
      <c r="B1572" s="2" t="s">
        <v>1299</v>
      </c>
      <c r="C1572" s="2">
        <v>850.21327220000001</v>
      </c>
      <c r="D1572" s="2">
        <v>850.21327220000001</v>
      </c>
      <c r="E1572" s="2">
        <v>0.84441310922369928</v>
      </c>
      <c r="F1572" s="2">
        <v>3</v>
      </c>
      <c r="G1572" s="3">
        <v>3.7742650208967693E-2</v>
      </c>
    </row>
    <row r="1573" spans="1:7" x14ac:dyDescent="0.25">
      <c r="A1573" s="2">
        <v>2014</v>
      </c>
      <c r="B1573" s="2" t="s">
        <v>1300</v>
      </c>
      <c r="C1573" s="2">
        <v>850.21327220000001</v>
      </c>
      <c r="D1573" s="2">
        <v>850.21327220000001</v>
      </c>
      <c r="E1573" s="2">
        <v>0.84441310922369928</v>
      </c>
      <c r="F1573" s="2">
        <v>5</v>
      </c>
      <c r="G1573" s="3">
        <v>3.7742650208967693E-2</v>
      </c>
    </row>
    <row r="1574" spans="1:7" x14ac:dyDescent="0.25">
      <c r="A1574" s="2">
        <v>2014</v>
      </c>
      <c r="B1574" s="2" t="s">
        <v>1301</v>
      </c>
      <c r="C1574" s="2">
        <v>98.301934927999994</v>
      </c>
      <c r="D1574" s="2">
        <v>98.301934927999994</v>
      </c>
      <c r="E1574" s="2">
        <v>0.84441310922369939</v>
      </c>
      <c r="F1574" s="2">
        <v>2</v>
      </c>
      <c r="G1574" s="3">
        <v>1.258088340298923E-2</v>
      </c>
    </row>
    <row r="1575" spans="1:7" x14ac:dyDescent="0.25">
      <c r="A1575" s="2">
        <v>2014</v>
      </c>
      <c r="B1575" s="2" t="s">
        <v>1302</v>
      </c>
      <c r="C1575" s="2">
        <v>98.301934927999994</v>
      </c>
      <c r="D1575" s="2">
        <v>98.301934927999994</v>
      </c>
      <c r="E1575" s="2">
        <v>1.1584161377385864</v>
      </c>
      <c r="F1575" s="2">
        <v>2</v>
      </c>
      <c r="G1575" s="3">
        <v>2.0314582415149465</v>
      </c>
    </row>
    <row r="1576" spans="1:7" x14ac:dyDescent="0.25">
      <c r="A1576" s="2">
        <v>2014</v>
      </c>
      <c r="B1576" s="2" t="s">
        <v>2004</v>
      </c>
      <c r="C1576" s="2">
        <v>98.301934927999994</v>
      </c>
      <c r="D1576" s="2">
        <v>98.301934927999994</v>
      </c>
      <c r="E1576" s="2">
        <v>0.84441310922369939</v>
      </c>
      <c r="F1576" s="2">
        <v>3</v>
      </c>
      <c r="G1576" s="3">
        <v>2.516176680597846E-2</v>
      </c>
    </row>
    <row r="1577" spans="1:7" x14ac:dyDescent="0.25">
      <c r="A1577" s="2">
        <v>2014</v>
      </c>
      <c r="B1577" s="2" t="s">
        <v>1303</v>
      </c>
      <c r="C1577" s="2">
        <v>98.301934927999994</v>
      </c>
      <c r="D1577" s="2">
        <v>98.301934927999994</v>
      </c>
      <c r="E1577" s="2">
        <v>0.84441310922369939</v>
      </c>
      <c r="F1577" s="2">
        <v>4</v>
      </c>
      <c r="G1577" s="3">
        <v>1.258088340298923E-2</v>
      </c>
    </row>
    <row r="1578" spans="1:7" x14ac:dyDescent="0.25">
      <c r="A1578" s="2">
        <v>2014</v>
      </c>
      <c r="B1578" s="2" t="s">
        <v>1304</v>
      </c>
      <c r="C1578" s="2">
        <v>117.50332324999999</v>
      </c>
      <c r="D1578" s="2">
        <v>117.50332324999999</v>
      </c>
      <c r="E1578" s="2">
        <v>0.84441310922369939</v>
      </c>
      <c r="F1578" s="2">
        <v>12</v>
      </c>
      <c r="G1578" s="3">
        <v>0.45291180250761226</v>
      </c>
    </row>
    <row r="1579" spans="1:7" x14ac:dyDescent="0.25">
      <c r="A1579" s="2">
        <v>2014</v>
      </c>
      <c r="B1579" s="2" t="s">
        <v>1305</v>
      </c>
      <c r="C1579" s="2">
        <v>213.51026483000001</v>
      </c>
      <c r="D1579" s="2">
        <v>213.51026483000001</v>
      </c>
      <c r="E1579" s="2">
        <v>0.84441310922369928</v>
      </c>
      <c r="F1579" s="2">
        <v>3</v>
      </c>
      <c r="G1579" s="3">
        <v>0.15097060083587077</v>
      </c>
    </row>
    <row r="1580" spans="1:7" x14ac:dyDescent="0.25">
      <c r="A1580" s="2">
        <v>2014</v>
      </c>
      <c r="B1580" s="2" t="s">
        <v>1306</v>
      </c>
      <c r="C1580" s="2">
        <v>98.301934927999994</v>
      </c>
      <c r="D1580" s="2">
        <v>98.301934927999994</v>
      </c>
      <c r="E1580" s="2">
        <v>0.84441310922369928</v>
      </c>
      <c r="F1580" s="2">
        <v>2</v>
      </c>
      <c r="G1580" s="3">
        <v>3.7742650208967693E-2</v>
      </c>
    </row>
    <row r="1581" spans="1:7" x14ac:dyDescent="0.25">
      <c r="A1581" s="2">
        <v>2014</v>
      </c>
      <c r="B1581" s="2" t="s">
        <v>1307</v>
      </c>
      <c r="C1581" s="2">
        <v>503.67768411999998</v>
      </c>
      <c r="D1581" s="2">
        <v>503.67768411999998</v>
      </c>
      <c r="E1581" s="2">
        <v>1.184342204939429</v>
      </c>
      <c r="F1581" s="2">
        <v>4</v>
      </c>
      <c r="G1581" s="3">
        <v>3.3682205554896769</v>
      </c>
    </row>
    <row r="1582" spans="1:7" x14ac:dyDescent="0.25">
      <c r="A1582" s="2">
        <v>2014</v>
      </c>
      <c r="B1582" s="2" t="s">
        <v>1308</v>
      </c>
      <c r="C1582" s="2">
        <v>97.545466464</v>
      </c>
      <c r="D1582" s="2">
        <v>97.545466464</v>
      </c>
      <c r="E1582" s="2">
        <v>0.84441310922369928</v>
      </c>
      <c r="F1582" s="2">
        <v>4</v>
      </c>
      <c r="G1582" s="3">
        <v>0.30194120167174154</v>
      </c>
    </row>
    <row r="1583" spans="1:7" x14ac:dyDescent="0.25">
      <c r="A1583" s="2">
        <v>2014</v>
      </c>
      <c r="B1583" s="2" t="s">
        <v>1309</v>
      </c>
      <c r="C1583" s="2">
        <v>97.545466464</v>
      </c>
      <c r="D1583" s="2">
        <v>97.545466464</v>
      </c>
      <c r="E1583" s="2">
        <v>0.84441310922369939</v>
      </c>
      <c r="F1583" s="2">
        <v>16</v>
      </c>
      <c r="G1583" s="3">
        <v>0.75485300417935375</v>
      </c>
    </row>
    <row r="1584" spans="1:7" x14ac:dyDescent="0.25">
      <c r="A1584" s="2">
        <v>2014</v>
      </c>
      <c r="B1584" s="2" t="s">
        <v>1310</v>
      </c>
      <c r="C1584" s="2">
        <v>15.905890499</v>
      </c>
      <c r="D1584" s="2">
        <v>15.905890499</v>
      </c>
      <c r="E1584" s="2">
        <v>0.84441310922369928</v>
      </c>
      <c r="F1584" s="2">
        <v>2</v>
      </c>
      <c r="G1584" s="3">
        <v>3.7742650208967693E-2</v>
      </c>
    </row>
    <row r="1585" spans="1:7" x14ac:dyDescent="0.25">
      <c r="A1585" s="2">
        <v>2014</v>
      </c>
      <c r="B1585" s="2" t="s">
        <v>1311</v>
      </c>
      <c r="C1585" s="2">
        <v>15.905890499</v>
      </c>
      <c r="D1585" s="2">
        <v>15.905890499</v>
      </c>
      <c r="E1585" s="2">
        <v>0.84441310922369928</v>
      </c>
      <c r="F1585" s="2">
        <v>6</v>
      </c>
      <c r="G1585" s="3">
        <v>8.8066183820924612E-2</v>
      </c>
    </row>
    <row r="1586" spans="1:7" x14ac:dyDescent="0.25">
      <c r="A1586" s="2">
        <v>2014</v>
      </c>
      <c r="B1586" s="2" t="s">
        <v>2005</v>
      </c>
      <c r="C1586" s="2">
        <v>15.905890499</v>
      </c>
      <c r="D1586" s="2">
        <v>15.905890499</v>
      </c>
      <c r="E1586" s="2">
        <v>1.0929315657492706</v>
      </c>
      <c r="F1586" s="2">
        <v>5</v>
      </c>
      <c r="G1586" s="3">
        <v>1.0377426502089677</v>
      </c>
    </row>
    <row r="1587" spans="1:7" x14ac:dyDescent="0.25">
      <c r="A1587" s="2">
        <v>2014</v>
      </c>
      <c r="B1587" s="2" t="s">
        <v>1312</v>
      </c>
      <c r="C1587" s="2">
        <v>371.41966101999998</v>
      </c>
      <c r="D1587" s="2">
        <v>371.41966101999998</v>
      </c>
      <c r="E1587" s="2">
        <v>0.84441310922369928</v>
      </c>
      <c r="F1587" s="2">
        <v>9</v>
      </c>
      <c r="G1587" s="3">
        <v>7.5485300417935386E-2</v>
      </c>
    </row>
    <row r="1588" spans="1:7" x14ac:dyDescent="0.25">
      <c r="A1588" s="2">
        <v>2014</v>
      </c>
      <c r="B1588" s="2" t="s">
        <v>1313</v>
      </c>
      <c r="C1588" s="2">
        <v>371.41966101999998</v>
      </c>
      <c r="D1588" s="2">
        <v>371.41966101999998</v>
      </c>
      <c r="E1588" s="2">
        <v>0.84441310922369939</v>
      </c>
      <c r="F1588" s="2">
        <v>2</v>
      </c>
      <c r="G1588" s="3">
        <v>2.516176680597846E-2</v>
      </c>
    </row>
    <row r="1589" spans="1:7" x14ac:dyDescent="0.25">
      <c r="A1589" s="2">
        <v>2014</v>
      </c>
      <c r="B1589" s="2" t="s">
        <v>1314</v>
      </c>
      <c r="C1589" s="2">
        <v>702.14155206999999</v>
      </c>
      <c r="D1589" s="2">
        <v>702.14155206999999</v>
      </c>
      <c r="E1589" s="2">
        <v>0.84441310922369928</v>
      </c>
      <c r="F1589" s="2">
        <v>2</v>
      </c>
      <c r="G1589" s="3">
        <v>7.5485300417935386E-2</v>
      </c>
    </row>
    <row r="1590" spans="1:7" x14ac:dyDescent="0.25">
      <c r="A1590" s="2">
        <v>2014</v>
      </c>
      <c r="B1590" s="2" t="s">
        <v>1315</v>
      </c>
      <c r="C1590" s="2">
        <v>1363.5853342</v>
      </c>
      <c r="D1590" s="2">
        <v>1363.5853342</v>
      </c>
      <c r="E1590" s="2">
        <v>0.84441310922369928</v>
      </c>
      <c r="F1590" s="2">
        <v>4</v>
      </c>
      <c r="G1590" s="3">
        <v>3.7742650208967693E-2</v>
      </c>
    </row>
    <row r="1591" spans="1:7" x14ac:dyDescent="0.25">
      <c r="A1591" s="2">
        <v>2014</v>
      </c>
      <c r="B1591" s="2" t="s">
        <v>1316</v>
      </c>
      <c r="C1591" s="2">
        <v>371.41966101999998</v>
      </c>
      <c r="D1591" s="2">
        <v>371.41966101999998</v>
      </c>
      <c r="E1591" s="2">
        <v>0.84441310922369928</v>
      </c>
      <c r="F1591" s="2">
        <v>16</v>
      </c>
      <c r="G1591" s="3">
        <v>0.35226473528369845</v>
      </c>
    </row>
    <row r="1592" spans="1:7" x14ac:dyDescent="0.25">
      <c r="A1592" s="2">
        <v>2014</v>
      </c>
      <c r="B1592" s="2" t="s">
        <v>1317</v>
      </c>
      <c r="C1592" s="2">
        <v>371.41966101999998</v>
      </c>
      <c r="D1592" s="2">
        <v>371.41966101999998</v>
      </c>
      <c r="E1592" s="2">
        <v>0.84441310922369939</v>
      </c>
      <c r="F1592" s="2">
        <v>3</v>
      </c>
      <c r="G1592" s="3">
        <v>5.0323533611956919E-2</v>
      </c>
    </row>
    <row r="1593" spans="1:7" x14ac:dyDescent="0.25">
      <c r="A1593" s="2">
        <v>2014</v>
      </c>
      <c r="B1593" s="2" t="s">
        <v>1318</v>
      </c>
      <c r="C1593" s="2">
        <v>180.13157627000001</v>
      </c>
      <c r="D1593" s="2">
        <v>180.13157627000001</v>
      </c>
      <c r="E1593" s="2">
        <v>0.84441310922369939</v>
      </c>
      <c r="F1593" s="2">
        <v>5</v>
      </c>
      <c r="G1593" s="3">
        <v>0.18871325104483844</v>
      </c>
    </row>
    <row r="1594" spans="1:7" x14ac:dyDescent="0.25">
      <c r="A1594" s="2">
        <v>2014</v>
      </c>
      <c r="B1594" s="2" t="s">
        <v>1319</v>
      </c>
      <c r="C1594" s="2">
        <v>68.584531233999996</v>
      </c>
      <c r="D1594" s="2">
        <v>68.584531233999996</v>
      </c>
      <c r="E1594" s="2">
        <v>0.84441310922369928</v>
      </c>
      <c r="F1594" s="2">
        <v>4</v>
      </c>
      <c r="G1594" s="3">
        <v>0.15097060083587077</v>
      </c>
    </row>
    <row r="1595" spans="1:7" x14ac:dyDescent="0.25">
      <c r="A1595" s="2">
        <v>2014</v>
      </c>
      <c r="B1595" s="2" t="s">
        <v>1320</v>
      </c>
      <c r="C1595" s="2">
        <v>68.584531233999996</v>
      </c>
      <c r="D1595" s="2">
        <v>68.584531233999996</v>
      </c>
      <c r="E1595" s="2">
        <v>0.84441310922369939</v>
      </c>
      <c r="F1595" s="2">
        <v>9</v>
      </c>
      <c r="G1595" s="3">
        <v>0.69194858716440766</v>
      </c>
    </row>
    <row r="1596" spans="1:7" x14ac:dyDescent="0.25">
      <c r="A1596" s="2">
        <v>2014</v>
      </c>
      <c r="B1596" s="2" t="s">
        <v>2006</v>
      </c>
      <c r="C1596" s="2">
        <v>96.471292493000007</v>
      </c>
      <c r="D1596" s="2">
        <v>96.471292493000007</v>
      </c>
      <c r="E1596" s="2">
        <v>0.84441310922369939</v>
      </c>
      <c r="F1596" s="2">
        <v>4</v>
      </c>
      <c r="G1596" s="3">
        <v>0.18871325104483844</v>
      </c>
    </row>
    <row r="1597" spans="1:7" x14ac:dyDescent="0.25">
      <c r="A1597" s="2">
        <v>2014</v>
      </c>
      <c r="B1597" s="2" t="s">
        <v>1321</v>
      </c>
      <c r="C1597" s="2">
        <v>36.227678028000007</v>
      </c>
      <c r="D1597" s="2">
        <v>36.227678028000007</v>
      </c>
      <c r="E1597" s="2">
        <v>0.84441310922369928</v>
      </c>
      <c r="F1597" s="2">
        <v>36</v>
      </c>
      <c r="G1597" s="3">
        <v>0.17613236764184922</v>
      </c>
    </row>
    <row r="1598" spans="1:7" x14ac:dyDescent="0.25">
      <c r="A1598" s="2">
        <v>2014</v>
      </c>
      <c r="B1598" s="2" t="s">
        <v>1322</v>
      </c>
      <c r="C1598" s="2">
        <v>1419.5335994</v>
      </c>
      <c r="D1598" s="2">
        <v>1419.5335994</v>
      </c>
      <c r="E1598" s="2">
        <v>0.84441310922369939</v>
      </c>
      <c r="F1598" s="2">
        <v>3</v>
      </c>
      <c r="G1598" s="3">
        <v>5.0323533611956919E-2</v>
      </c>
    </row>
    <row r="1599" spans="1:7" x14ac:dyDescent="0.25">
      <c r="A1599" s="2">
        <v>2014</v>
      </c>
      <c r="B1599" s="2" t="s">
        <v>1323</v>
      </c>
      <c r="C1599" s="2">
        <v>187.34364993</v>
      </c>
      <c r="D1599" s="2">
        <v>187.34364993</v>
      </c>
      <c r="E1599" s="2">
        <v>1.2106753782856896</v>
      </c>
      <c r="F1599" s="2">
        <v>36</v>
      </c>
      <c r="G1599" s="3">
        <v>3.0754853004179354</v>
      </c>
    </row>
    <row r="1600" spans="1:7" x14ac:dyDescent="0.25">
      <c r="A1600" s="2">
        <v>2014</v>
      </c>
      <c r="B1600" s="2" t="s">
        <v>1324</v>
      </c>
      <c r="C1600" s="2">
        <v>1516.6524578999999</v>
      </c>
      <c r="D1600" s="2">
        <v>1516.6524578999999</v>
      </c>
      <c r="E1600" s="2">
        <v>0.84441310922369928</v>
      </c>
      <c r="F1600" s="2">
        <v>2</v>
      </c>
      <c r="G1600" s="3">
        <v>7.5485300417935386E-2</v>
      </c>
    </row>
    <row r="1601" spans="1:7" x14ac:dyDescent="0.25">
      <c r="A1601" s="2">
        <v>2014</v>
      </c>
      <c r="B1601" s="2" t="s">
        <v>1325</v>
      </c>
      <c r="C1601" s="2">
        <v>935.4583007</v>
      </c>
      <c r="D1601" s="2">
        <v>935.4583007</v>
      </c>
      <c r="E1601" s="2">
        <v>0.84441310922369939</v>
      </c>
      <c r="F1601" s="2">
        <v>1</v>
      </c>
      <c r="G1601" s="3">
        <v>5.0323533611956919E-2</v>
      </c>
    </row>
    <row r="1602" spans="1:7" x14ac:dyDescent="0.25">
      <c r="A1602" s="2">
        <v>2014</v>
      </c>
      <c r="B1602" s="2" t="s">
        <v>1326</v>
      </c>
      <c r="C1602" s="2">
        <v>1789.5210615000001</v>
      </c>
      <c r="D1602" s="2">
        <v>1789.5210615000001</v>
      </c>
      <c r="E1602" s="2">
        <v>0.84441310922369939</v>
      </c>
      <c r="F1602" s="2">
        <v>8</v>
      </c>
      <c r="G1602" s="3">
        <v>0.11322795062690307</v>
      </c>
    </row>
    <row r="1603" spans="1:7" x14ac:dyDescent="0.25">
      <c r="A1603" s="2">
        <v>2014</v>
      </c>
      <c r="B1603" s="2" t="s">
        <v>1327</v>
      </c>
      <c r="C1603" s="2">
        <v>935.4583007</v>
      </c>
      <c r="D1603" s="2">
        <v>935.4583007</v>
      </c>
      <c r="E1603" s="2">
        <v>0.84441310922369939</v>
      </c>
      <c r="F1603" s="2">
        <v>16</v>
      </c>
      <c r="G1603" s="3">
        <v>0.25161766805978458</v>
      </c>
    </row>
    <row r="1604" spans="1:7" x14ac:dyDescent="0.25">
      <c r="A1604" s="2">
        <v>2014</v>
      </c>
      <c r="B1604" s="2" t="s">
        <v>2007</v>
      </c>
      <c r="C1604" s="2">
        <v>8.0217584532000004</v>
      </c>
      <c r="D1604" s="2">
        <v>8.0217584532000004</v>
      </c>
      <c r="E1604" s="2">
        <v>1.4109584778597133</v>
      </c>
      <c r="F1604" s="2">
        <v>4</v>
      </c>
      <c r="G1604" s="3">
        <v>1.1424455525999999</v>
      </c>
    </row>
    <row r="1605" spans="1:7" x14ac:dyDescent="0.25">
      <c r="A1605" s="2">
        <v>2014</v>
      </c>
      <c r="B1605" s="2" t="s">
        <v>1328</v>
      </c>
      <c r="C1605" s="2">
        <v>8.0217584532000004</v>
      </c>
      <c r="D1605" s="2">
        <v>8.0217584532000004</v>
      </c>
      <c r="E1605" s="2">
        <v>1.7423106598080056</v>
      </c>
      <c r="F1605" s="2">
        <v>1</v>
      </c>
      <c r="G1605" s="3">
        <v>1.3940632206597845</v>
      </c>
    </row>
    <row r="1606" spans="1:7" x14ac:dyDescent="0.25">
      <c r="A1606" s="2">
        <v>2014</v>
      </c>
      <c r="B1606" s="2" t="s">
        <v>1329</v>
      </c>
      <c r="C1606" s="2">
        <v>8.0217584532000004</v>
      </c>
      <c r="D1606" s="2">
        <v>8.0217584532000004</v>
      </c>
      <c r="E1606" s="2">
        <v>0.84441310922369928</v>
      </c>
      <c r="F1606" s="2">
        <v>9</v>
      </c>
      <c r="G1606" s="3">
        <v>7.5485300417935386E-2</v>
      </c>
    </row>
    <row r="1607" spans="1:7" x14ac:dyDescent="0.25">
      <c r="A1607" s="2">
        <v>2014</v>
      </c>
      <c r="B1607" s="2" t="s">
        <v>1330</v>
      </c>
      <c r="C1607" s="2">
        <v>19.500285133999999</v>
      </c>
      <c r="D1607" s="2">
        <v>19.500285133999999</v>
      </c>
      <c r="E1607" s="2">
        <v>0.84441310922369939</v>
      </c>
      <c r="F1607" s="2">
        <v>2</v>
      </c>
      <c r="G1607" s="3">
        <v>2.516176680597846E-2</v>
      </c>
    </row>
    <row r="1608" spans="1:7" x14ac:dyDescent="0.25">
      <c r="A1608" s="2">
        <v>2014</v>
      </c>
      <c r="B1608" s="2" t="s">
        <v>1331</v>
      </c>
      <c r="C1608" s="2">
        <v>1211.5594495</v>
      </c>
      <c r="D1608" s="2">
        <v>1211.5594495</v>
      </c>
      <c r="E1608" s="2">
        <v>0.84441310922369939</v>
      </c>
      <c r="F1608" s="2">
        <v>1</v>
      </c>
      <c r="G1608" s="3">
        <v>0.10064706722391384</v>
      </c>
    </row>
    <row r="1609" spans="1:7" x14ac:dyDescent="0.25">
      <c r="A1609" s="2">
        <v>2014</v>
      </c>
      <c r="B1609" s="2" t="s">
        <v>2008</v>
      </c>
      <c r="C1609" s="2">
        <v>7.8058532120999997</v>
      </c>
      <c r="D1609" s="2">
        <v>7.8058532120999997</v>
      </c>
      <c r="E1609" s="2">
        <v>0.84441310922369939</v>
      </c>
      <c r="F1609" s="2">
        <v>6</v>
      </c>
      <c r="G1609" s="3">
        <v>1.258088340298923E-2</v>
      </c>
    </row>
    <row r="1610" spans="1:7" x14ac:dyDescent="0.25">
      <c r="A1610" s="2">
        <v>2014</v>
      </c>
      <c r="B1610" s="2" t="s">
        <v>1332</v>
      </c>
      <c r="C1610" s="2">
        <v>43.937947436999998</v>
      </c>
      <c r="D1610" s="2">
        <v>43.937947436999998</v>
      </c>
      <c r="E1610" s="2">
        <v>1.0386677032989651</v>
      </c>
      <c r="F1610" s="2">
        <v>4</v>
      </c>
      <c r="G1610" s="3">
        <v>1.1006470672239137</v>
      </c>
    </row>
    <row r="1611" spans="1:7" x14ac:dyDescent="0.25">
      <c r="A1611" s="2">
        <v>2014</v>
      </c>
      <c r="B1611" s="2" t="s">
        <v>1333</v>
      </c>
      <c r="C1611" s="2">
        <v>205.10054713</v>
      </c>
      <c r="D1611" s="2">
        <v>205.10054713</v>
      </c>
      <c r="E1611" s="2">
        <v>0.84441310922369939</v>
      </c>
      <c r="F1611" s="2">
        <v>6</v>
      </c>
      <c r="G1611" s="3">
        <v>6.2904417014946146E-2</v>
      </c>
    </row>
    <row r="1612" spans="1:7" x14ac:dyDescent="0.25">
      <c r="A1612" s="2">
        <v>2014</v>
      </c>
      <c r="B1612" s="2" t="s">
        <v>1334</v>
      </c>
      <c r="C1612" s="2">
        <v>99.406284943000003</v>
      </c>
      <c r="D1612" s="2">
        <v>99.406284943000003</v>
      </c>
      <c r="E1612" s="2">
        <v>0.84441310922369939</v>
      </c>
      <c r="F1612" s="2">
        <v>2</v>
      </c>
      <c r="G1612" s="3">
        <v>2.516176680597846E-2</v>
      </c>
    </row>
    <row r="1613" spans="1:7" x14ac:dyDescent="0.25">
      <c r="A1613" s="2">
        <v>2014</v>
      </c>
      <c r="B1613" s="2" t="s">
        <v>1335</v>
      </c>
      <c r="C1613" s="2">
        <v>9.7343111509</v>
      </c>
      <c r="D1613" s="2">
        <v>9.7343111509</v>
      </c>
      <c r="E1613" s="2">
        <v>1.2345886683694798</v>
      </c>
      <c r="F1613" s="2">
        <v>4</v>
      </c>
      <c r="G1613" s="3">
        <v>1.1173851747000001</v>
      </c>
    </row>
    <row r="1614" spans="1:7" x14ac:dyDescent="0.25">
      <c r="A1614" s="2">
        <v>2014</v>
      </c>
      <c r="B1614" s="2" t="s">
        <v>1336</v>
      </c>
      <c r="C1614" s="2">
        <v>296.89058709</v>
      </c>
      <c r="D1614" s="2">
        <v>296.89058709</v>
      </c>
      <c r="E1614" s="2">
        <v>0.84441310922369939</v>
      </c>
      <c r="F1614" s="2">
        <v>9</v>
      </c>
      <c r="G1614" s="3">
        <v>5.0323533611956919E-2</v>
      </c>
    </row>
    <row r="1615" spans="1:7" x14ac:dyDescent="0.25">
      <c r="A1615" s="2">
        <v>2014</v>
      </c>
      <c r="B1615" s="2" t="s">
        <v>1337</v>
      </c>
      <c r="C1615" s="2">
        <v>783.47760980999999</v>
      </c>
      <c r="D1615" s="2">
        <v>783.47760980999999</v>
      </c>
      <c r="E1615" s="2">
        <v>0.84441310922369939</v>
      </c>
      <c r="F1615" s="2">
        <v>3</v>
      </c>
      <c r="G1615" s="3">
        <v>6.2904417014946146E-2</v>
      </c>
    </row>
    <row r="1616" spans="1:7" x14ac:dyDescent="0.25">
      <c r="A1616" s="2">
        <v>2014</v>
      </c>
      <c r="B1616" s="2" t="s">
        <v>1338</v>
      </c>
      <c r="C1616" s="2">
        <v>346.07872402999999</v>
      </c>
      <c r="D1616" s="2">
        <v>346.07872402999999</v>
      </c>
      <c r="E1616" s="2">
        <v>0.84441310922369939</v>
      </c>
      <c r="F1616" s="2">
        <v>4</v>
      </c>
      <c r="G1616" s="3">
        <v>0.12580883402989229</v>
      </c>
    </row>
    <row r="1617" spans="1:7" x14ac:dyDescent="0.25">
      <c r="A1617" s="2">
        <v>2014</v>
      </c>
      <c r="B1617" s="2" t="s">
        <v>2009</v>
      </c>
      <c r="C1617" s="2">
        <v>346.07872402999999</v>
      </c>
      <c r="D1617" s="2">
        <v>346.07872402999999</v>
      </c>
      <c r="E1617" s="2">
        <v>1.543235835248433</v>
      </c>
      <c r="F1617" s="2">
        <v>3</v>
      </c>
      <c r="G1617" s="3">
        <v>0.96461153560000001</v>
      </c>
    </row>
    <row r="1618" spans="1:7" x14ac:dyDescent="0.25">
      <c r="A1618" s="2">
        <v>2014</v>
      </c>
      <c r="B1618" s="2" t="s">
        <v>2010</v>
      </c>
      <c r="C1618" s="2">
        <v>26.926589171</v>
      </c>
      <c r="D1618" s="2">
        <v>26.926589171</v>
      </c>
      <c r="E1618" s="2">
        <v>1.4109584779832165</v>
      </c>
      <c r="F1618" s="2">
        <v>5</v>
      </c>
      <c r="G1618" s="3">
        <v>2</v>
      </c>
    </row>
    <row r="1619" spans="1:7" x14ac:dyDescent="0.25">
      <c r="A1619" s="2">
        <v>2014</v>
      </c>
      <c r="B1619" s="2" t="s">
        <v>1339</v>
      </c>
      <c r="C1619" s="2">
        <v>200.94446225999999</v>
      </c>
      <c r="D1619" s="2">
        <v>200.94446225999999</v>
      </c>
      <c r="E1619" s="2">
        <v>0.84441310922369939</v>
      </c>
      <c r="F1619" s="2">
        <v>2</v>
      </c>
      <c r="G1619" s="3">
        <v>1.258088340298923E-2</v>
      </c>
    </row>
    <row r="1620" spans="1:7" x14ac:dyDescent="0.25">
      <c r="A1620" s="2">
        <v>2014</v>
      </c>
      <c r="B1620" s="2" t="s">
        <v>1340</v>
      </c>
      <c r="C1620" s="2">
        <v>30.470629195000001</v>
      </c>
      <c r="D1620" s="2">
        <v>30.470629195000001</v>
      </c>
      <c r="E1620" s="2">
        <v>1.3668660255462408</v>
      </c>
      <c r="F1620" s="2">
        <v>3</v>
      </c>
      <c r="G1620" s="3">
        <v>1</v>
      </c>
    </row>
    <row r="1621" spans="1:7" x14ac:dyDescent="0.25">
      <c r="A1621" s="2">
        <v>2014</v>
      </c>
      <c r="B1621" s="2" t="s">
        <v>1341</v>
      </c>
      <c r="C1621" s="2">
        <v>30.470629195000001</v>
      </c>
      <c r="D1621" s="2">
        <v>30.470629195000001</v>
      </c>
      <c r="E1621" s="2">
        <v>0.84441310922369939</v>
      </c>
      <c r="F1621" s="2">
        <v>6</v>
      </c>
      <c r="G1621" s="3">
        <v>2.516176680597846E-2</v>
      </c>
    </row>
    <row r="1622" spans="1:7" x14ac:dyDescent="0.25">
      <c r="A1622" s="2">
        <v>2014</v>
      </c>
      <c r="B1622" s="2" t="s">
        <v>1342</v>
      </c>
      <c r="C1622" s="2">
        <v>323.14649186999998</v>
      </c>
      <c r="D1622" s="2">
        <v>323.14649186999998</v>
      </c>
      <c r="E1622" s="2">
        <v>1.4151634443446157</v>
      </c>
      <c r="F1622" s="2">
        <v>9</v>
      </c>
      <c r="G1622" s="3">
        <v>3.9435662552241926</v>
      </c>
    </row>
    <row r="1623" spans="1:7" x14ac:dyDescent="0.25">
      <c r="A1623" s="2">
        <v>2014</v>
      </c>
      <c r="B1623" s="2" t="s">
        <v>1343</v>
      </c>
      <c r="C1623" s="2">
        <v>323.14649186999998</v>
      </c>
      <c r="D1623" s="2">
        <v>323.14649186999998</v>
      </c>
      <c r="E1623" s="2">
        <v>1.7410292266327256</v>
      </c>
      <c r="F1623" s="2">
        <v>2</v>
      </c>
      <c r="G1623" s="3">
        <v>1.0203787659059784</v>
      </c>
    </row>
    <row r="1624" spans="1:7" x14ac:dyDescent="0.25">
      <c r="A1624" s="2">
        <v>2014</v>
      </c>
      <c r="B1624" s="2" t="s">
        <v>1344</v>
      </c>
      <c r="C1624" s="2">
        <v>323.14649186999998</v>
      </c>
      <c r="D1624" s="2">
        <v>323.14649186999998</v>
      </c>
      <c r="E1624" s="2">
        <v>0.84441310922369939</v>
      </c>
      <c r="F1624" s="2">
        <v>9</v>
      </c>
      <c r="G1624" s="3">
        <v>0.44033091910462308</v>
      </c>
    </row>
    <row r="1625" spans="1:7" x14ac:dyDescent="0.25">
      <c r="A1625" s="2">
        <v>2014</v>
      </c>
      <c r="B1625" s="2" t="s">
        <v>1345</v>
      </c>
      <c r="C1625" s="2">
        <v>1170.4926575</v>
      </c>
      <c r="D1625" s="2">
        <v>1170.4926575</v>
      </c>
      <c r="E1625" s="2">
        <v>0.84441310922369939</v>
      </c>
      <c r="F1625" s="2">
        <v>4</v>
      </c>
      <c r="G1625" s="3">
        <v>0.10064706722391384</v>
      </c>
    </row>
    <row r="1626" spans="1:7" x14ac:dyDescent="0.25">
      <c r="A1626" s="2">
        <v>2014</v>
      </c>
      <c r="B1626" s="2" t="s">
        <v>1346</v>
      </c>
      <c r="C1626" s="2">
        <v>2886.3285289</v>
      </c>
      <c r="D1626" s="2">
        <v>2886.3285289</v>
      </c>
      <c r="E1626" s="2">
        <v>1.168449989505987</v>
      </c>
      <c r="F1626" s="2">
        <v>4</v>
      </c>
      <c r="G1626" s="3">
        <v>0.53724393059999997</v>
      </c>
    </row>
    <row r="1627" spans="1:7" x14ac:dyDescent="0.25">
      <c r="A1627" s="2">
        <v>2014</v>
      </c>
      <c r="B1627" s="2" t="s">
        <v>1347</v>
      </c>
      <c r="C1627" s="2">
        <v>2365.8258423000002</v>
      </c>
      <c r="D1627" s="2">
        <v>2365.8258423000002</v>
      </c>
      <c r="E1627" s="2">
        <v>1.0120177910900809</v>
      </c>
      <c r="F1627" s="2">
        <v>3</v>
      </c>
      <c r="G1627" s="3">
        <v>1.0125808834029892</v>
      </c>
    </row>
    <row r="1628" spans="1:7" x14ac:dyDescent="0.25">
      <c r="A1628" s="2">
        <v>2014</v>
      </c>
      <c r="B1628" s="2" t="s">
        <v>1348</v>
      </c>
      <c r="C1628" s="2">
        <v>296.46202923999999</v>
      </c>
      <c r="D1628" s="2">
        <v>296.46202923999999</v>
      </c>
      <c r="E1628" s="2">
        <v>0.84441310922369939</v>
      </c>
      <c r="F1628" s="2">
        <v>2</v>
      </c>
      <c r="G1628" s="3">
        <v>1.258088340298923E-2</v>
      </c>
    </row>
    <row r="1629" spans="1:7" x14ac:dyDescent="0.25">
      <c r="A1629" s="2">
        <v>2014</v>
      </c>
      <c r="B1629" s="2" t="s">
        <v>1349</v>
      </c>
      <c r="C1629" s="2">
        <v>345.74080999</v>
      </c>
      <c r="D1629" s="2">
        <v>345.74080999</v>
      </c>
      <c r="E1629" s="2">
        <v>1.5432358352941429</v>
      </c>
      <c r="F1629" s="2">
        <v>1</v>
      </c>
      <c r="G1629" s="3">
        <v>1</v>
      </c>
    </row>
    <row r="1630" spans="1:7" x14ac:dyDescent="0.25">
      <c r="A1630" s="2">
        <v>2014</v>
      </c>
      <c r="B1630" s="2" t="s">
        <v>1351</v>
      </c>
      <c r="C1630" s="2">
        <v>194.05642674000001</v>
      </c>
      <c r="D1630" s="2">
        <v>194.05642674000001</v>
      </c>
      <c r="E1630" s="2">
        <v>1.3087532316541597</v>
      </c>
      <c r="F1630" s="2">
        <v>4</v>
      </c>
      <c r="G1630" s="3">
        <v>10.301941201671742</v>
      </c>
    </row>
    <row r="1631" spans="1:7" x14ac:dyDescent="0.25">
      <c r="A1631" s="2">
        <v>2014</v>
      </c>
      <c r="B1631" s="2" t="s">
        <v>1353</v>
      </c>
      <c r="C1631" s="2">
        <v>587.33405072000005</v>
      </c>
      <c r="D1631" s="2">
        <v>587.33405072000005</v>
      </c>
      <c r="E1631" s="2">
        <v>0.84441310922369928</v>
      </c>
      <c r="F1631" s="2">
        <v>16</v>
      </c>
      <c r="G1631" s="3">
        <v>0.15097060083587077</v>
      </c>
    </row>
    <row r="1632" spans="1:7" x14ac:dyDescent="0.25">
      <c r="A1632" s="2">
        <v>2014</v>
      </c>
      <c r="B1632" s="2" t="s">
        <v>1354</v>
      </c>
      <c r="C1632" s="2">
        <v>429.76370774999998</v>
      </c>
      <c r="D1632" s="2">
        <v>429.76370774999998</v>
      </c>
      <c r="E1632" s="2">
        <v>0.84441310922369939</v>
      </c>
      <c r="F1632" s="2">
        <v>35</v>
      </c>
      <c r="G1632" s="3">
        <v>0.47807356931359074</v>
      </c>
    </row>
    <row r="1633" spans="1:7" x14ac:dyDescent="0.25">
      <c r="A1633" s="2">
        <v>2014</v>
      </c>
      <c r="B1633" s="2" t="s">
        <v>1365</v>
      </c>
      <c r="C1633" s="2">
        <v>99.381240843</v>
      </c>
      <c r="D1633" s="2">
        <v>99.381240843</v>
      </c>
      <c r="E1633" s="2">
        <v>0.84441310922369939</v>
      </c>
      <c r="F1633" s="2">
        <v>2</v>
      </c>
      <c r="G1633" s="3">
        <v>1.258088340298923E-2</v>
      </c>
    </row>
    <row r="1634" spans="1:7" x14ac:dyDescent="0.25">
      <c r="A1634" s="2">
        <v>2014</v>
      </c>
      <c r="B1634" s="2" t="s">
        <v>1366</v>
      </c>
      <c r="C1634" s="2">
        <v>473.66485010000002</v>
      </c>
      <c r="D1634" s="2">
        <v>473.66485010000002</v>
      </c>
      <c r="E1634" s="2">
        <v>0.84441310922369939</v>
      </c>
      <c r="F1634" s="2">
        <v>1</v>
      </c>
      <c r="G1634" s="3">
        <v>0.12580883402989229</v>
      </c>
    </row>
    <row r="1635" spans="1:7" x14ac:dyDescent="0.25">
      <c r="A1635" s="2">
        <v>2014</v>
      </c>
      <c r="B1635" s="2" t="s">
        <v>1367</v>
      </c>
      <c r="C1635" s="2">
        <v>473.66485010000002</v>
      </c>
      <c r="D1635" s="2">
        <v>473.66485010000002</v>
      </c>
      <c r="E1635" s="2">
        <v>0.84441310922369939</v>
      </c>
      <c r="F1635" s="2">
        <v>1</v>
      </c>
      <c r="G1635" s="3">
        <v>2.516176680597846E-2</v>
      </c>
    </row>
    <row r="1636" spans="1:7" x14ac:dyDescent="0.25">
      <c r="A1636" s="2">
        <v>2014</v>
      </c>
      <c r="B1636" s="2" t="s">
        <v>1368</v>
      </c>
      <c r="C1636" s="2">
        <v>838.98407512000006</v>
      </c>
      <c r="D1636" s="2">
        <v>838.98407512000006</v>
      </c>
      <c r="E1636" s="2">
        <v>0.84441310922369939</v>
      </c>
      <c r="F1636" s="2">
        <v>4</v>
      </c>
      <c r="G1636" s="3">
        <v>0.37742650208967687</v>
      </c>
    </row>
    <row r="1637" spans="1:7" x14ac:dyDescent="0.25">
      <c r="A1637" s="2">
        <v>2014</v>
      </c>
      <c r="B1637" s="2" t="s">
        <v>1369</v>
      </c>
      <c r="C1637" s="2">
        <v>572.63731460999998</v>
      </c>
      <c r="D1637" s="2">
        <v>572.63731460999998</v>
      </c>
      <c r="E1637" s="2">
        <v>0.88115566796827094</v>
      </c>
      <c r="F1637" s="2">
        <v>9</v>
      </c>
      <c r="G1637" s="3">
        <v>2.0377426502089677</v>
      </c>
    </row>
    <row r="1638" spans="1:7" x14ac:dyDescent="0.25">
      <c r="A1638" s="2">
        <v>2014</v>
      </c>
      <c r="B1638" s="2" t="s">
        <v>1380</v>
      </c>
      <c r="C1638" s="2">
        <v>289.58275530999998</v>
      </c>
      <c r="D1638" s="2">
        <v>289.58275530999998</v>
      </c>
      <c r="E1638" s="2">
        <v>0.84441310922369917</v>
      </c>
      <c r="F1638" s="2">
        <v>9</v>
      </c>
      <c r="G1638" s="3">
        <v>1.2580883402989231</v>
      </c>
    </row>
    <row r="1639" spans="1:7" x14ac:dyDescent="0.25">
      <c r="A1639" s="2">
        <v>2014</v>
      </c>
      <c r="B1639" s="2" t="s">
        <v>2016</v>
      </c>
      <c r="C1639" s="2">
        <v>56.372072158000002</v>
      </c>
      <c r="D1639" s="2">
        <v>56.372072158000002</v>
      </c>
      <c r="E1639" s="2">
        <v>0.84441310922369939</v>
      </c>
      <c r="F1639" s="2">
        <v>6</v>
      </c>
      <c r="G1639" s="3">
        <v>2.516176680597846E-2</v>
      </c>
    </row>
    <row r="1640" spans="1:7" x14ac:dyDescent="0.25">
      <c r="A1640" s="2">
        <v>2014</v>
      </c>
      <c r="B1640" s="2" t="s">
        <v>2017</v>
      </c>
      <c r="C1640" s="2">
        <v>170.96728807</v>
      </c>
      <c r="D1640" s="2">
        <v>170.96728807</v>
      </c>
      <c r="E1640" s="2">
        <v>0.84441310922369939</v>
      </c>
      <c r="F1640" s="2">
        <v>2</v>
      </c>
      <c r="G1640" s="3">
        <v>1.258088340298923E-2</v>
      </c>
    </row>
    <row r="1641" spans="1:7" x14ac:dyDescent="0.25">
      <c r="A1641" s="2">
        <v>2014</v>
      </c>
      <c r="B1641" s="2" t="s">
        <v>1382</v>
      </c>
      <c r="C1641" s="2">
        <v>94.682868654000004</v>
      </c>
      <c r="D1641" s="2">
        <v>94.682868654000004</v>
      </c>
      <c r="E1641" s="2">
        <v>0.9789810167252524</v>
      </c>
      <c r="F1641" s="2">
        <v>12</v>
      </c>
      <c r="G1641" s="3">
        <v>11.251617668059785</v>
      </c>
    </row>
    <row r="1642" spans="1:7" x14ac:dyDescent="0.25">
      <c r="A1642" s="2">
        <v>2014</v>
      </c>
      <c r="B1642" s="2" t="s">
        <v>1383</v>
      </c>
      <c r="C1642" s="2">
        <v>115.51440863000001</v>
      </c>
      <c r="D1642" s="2">
        <v>115.51440863000001</v>
      </c>
      <c r="E1642" s="2">
        <v>0.84441310922369939</v>
      </c>
      <c r="F1642" s="2">
        <v>1</v>
      </c>
      <c r="G1642" s="3">
        <v>2.516176680597846E-2</v>
      </c>
    </row>
    <row r="1643" spans="1:7" x14ac:dyDescent="0.25">
      <c r="A1643" s="2">
        <v>2014</v>
      </c>
      <c r="B1643" s="2" t="s">
        <v>1384</v>
      </c>
      <c r="C1643" s="2">
        <v>115.51440863000001</v>
      </c>
      <c r="D1643" s="2">
        <v>115.51440863000001</v>
      </c>
      <c r="E1643" s="2">
        <v>0.84441310922369939</v>
      </c>
      <c r="F1643" s="2">
        <v>1</v>
      </c>
      <c r="G1643" s="3">
        <v>2.516176680597846E-2</v>
      </c>
    </row>
    <row r="1644" spans="1:7" x14ac:dyDescent="0.25">
      <c r="A1644" s="2">
        <v>2014</v>
      </c>
      <c r="B1644" s="2" t="s">
        <v>1385</v>
      </c>
      <c r="C1644" s="2">
        <v>115.51440863000001</v>
      </c>
      <c r="D1644" s="2">
        <v>115.51440863000001</v>
      </c>
      <c r="E1644" s="2">
        <v>0.84441310922369939</v>
      </c>
      <c r="F1644" s="2">
        <v>1</v>
      </c>
      <c r="G1644" s="3">
        <v>1.258088340298923E-2</v>
      </c>
    </row>
    <row r="1645" spans="1:7" x14ac:dyDescent="0.25">
      <c r="A1645" s="2">
        <v>2014</v>
      </c>
      <c r="B1645" s="2" t="s">
        <v>1386</v>
      </c>
      <c r="C1645" s="2">
        <v>154.75544421000001</v>
      </c>
      <c r="D1645" s="2">
        <v>154.75544421000001</v>
      </c>
      <c r="E1645" s="2">
        <v>0.84441310922369939</v>
      </c>
      <c r="F1645" s="2">
        <v>4</v>
      </c>
      <c r="G1645" s="3">
        <v>0.37742650208967687</v>
      </c>
    </row>
    <row r="1646" spans="1:7" x14ac:dyDescent="0.25">
      <c r="A1646" s="2">
        <v>2014</v>
      </c>
      <c r="B1646" s="2" t="s">
        <v>2018</v>
      </c>
      <c r="C1646" s="2">
        <v>154.75544421000001</v>
      </c>
      <c r="D1646" s="2">
        <v>154.75544421000001</v>
      </c>
      <c r="E1646" s="2">
        <v>0.84441310922369939</v>
      </c>
      <c r="F1646" s="2">
        <v>3</v>
      </c>
      <c r="G1646" s="3">
        <v>1.258088340298923E-2</v>
      </c>
    </row>
    <row r="1647" spans="1:7" x14ac:dyDescent="0.25">
      <c r="A1647" s="2">
        <v>2014</v>
      </c>
      <c r="B1647" s="2" t="s">
        <v>1387</v>
      </c>
      <c r="C1647" s="2">
        <v>170.27759800999999</v>
      </c>
      <c r="D1647" s="2">
        <v>170.27759800999999</v>
      </c>
      <c r="E1647" s="2">
        <v>0.84441310922369939</v>
      </c>
      <c r="F1647" s="2">
        <v>1</v>
      </c>
      <c r="G1647" s="3">
        <v>1.258088340298923E-2</v>
      </c>
    </row>
    <row r="1648" spans="1:7" x14ac:dyDescent="0.25">
      <c r="A1648" s="2">
        <v>2014</v>
      </c>
      <c r="B1648" s="2" t="s">
        <v>1388</v>
      </c>
      <c r="C1648" s="2">
        <v>170.27759800999999</v>
      </c>
      <c r="D1648" s="2">
        <v>170.27759800999999</v>
      </c>
      <c r="E1648" s="2">
        <v>0.84441310922369928</v>
      </c>
      <c r="F1648" s="2">
        <v>1</v>
      </c>
      <c r="G1648" s="3">
        <v>3.7742650208967693E-2</v>
      </c>
    </row>
    <row r="1649" spans="1:7" x14ac:dyDescent="0.25">
      <c r="A1649" s="2">
        <v>2014</v>
      </c>
      <c r="B1649" s="2" t="s">
        <v>1389</v>
      </c>
      <c r="C1649" s="2">
        <v>170.27759800999999</v>
      </c>
      <c r="D1649" s="2">
        <v>170.27759800999999</v>
      </c>
      <c r="E1649" s="2">
        <v>0.84441310922369939</v>
      </c>
      <c r="F1649" s="2">
        <v>1</v>
      </c>
      <c r="G1649" s="3">
        <v>6.2904417014946146E-2</v>
      </c>
    </row>
    <row r="1650" spans="1:7" x14ac:dyDescent="0.25">
      <c r="A1650" s="2">
        <v>2014</v>
      </c>
      <c r="B1650" s="2" t="s">
        <v>1390</v>
      </c>
      <c r="C1650" s="2">
        <v>1859.8058877000001</v>
      </c>
      <c r="D1650" s="2">
        <v>1859.8058877000001</v>
      </c>
      <c r="E1650" s="2">
        <v>0.84441310922369928</v>
      </c>
      <c r="F1650" s="2">
        <v>1</v>
      </c>
      <c r="G1650" s="3">
        <v>8.8066183820924612E-2</v>
      </c>
    </row>
    <row r="1651" spans="1:7" x14ac:dyDescent="0.25">
      <c r="A1651" s="2">
        <v>2014</v>
      </c>
      <c r="B1651" s="2" t="s">
        <v>1391</v>
      </c>
      <c r="C1651" s="2">
        <v>1859.8058877000001</v>
      </c>
      <c r="D1651" s="2">
        <v>1859.8058877000001</v>
      </c>
      <c r="E1651" s="2">
        <v>0.99208017983194907</v>
      </c>
      <c r="F1651" s="2">
        <v>1</v>
      </c>
      <c r="G1651" s="3">
        <v>1</v>
      </c>
    </row>
    <row r="1652" spans="1:7" x14ac:dyDescent="0.25">
      <c r="A1652" s="2">
        <v>2014</v>
      </c>
      <c r="B1652" s="2" t="s">
        <v>1392</v>
      </c>
      <c r="C1652" s="2">
        <v>1859.8058877000001</v>
      </c>
      <c r="D1652" s="2">
        <v>1859.8058877000001</v>
      </c>
      <c r="E1652" s="2">
        <v>0.84441310922369939</v>
      </c>
      <c r="F1652" s="2">
        <v>1</v>
      </c>
      <c r="G1652" s="3">
        <v>1.258088340298923E-2</v>
      </c>
    </row>
    <row r="1653" spans="1:7" x14ac:dyDescent="0.25">
      <c r="A1653" s="2">
        <v>2014</v>
      </c>
      <c r="B1653" s="2" t="s">
        <v>1393</v>
      </c>
      <c r="C1653" s="2">
        <v>3101.9439929</v>
      </c>
      <c r="D1653" s="2">
        <v>3101.9439929</v>
      </c>
      <c r="E1653" s="2">
        <v>0.84441310922369939</v>
      </c>
      <c r="F1653" s="2">
        <v>1</v>
      </c>
      <c r="G1653" s="3">
        <v>0.25161766805978458</v>
      </c>
    </row>
    <row r="1654" spans="1:7" x14ac:dyDescent="0.25">
      <c r="A1654" s="2">
        <v>2014</v>
      </c>
      <c r="B1654" s="2" t="s">
        <v>1394</v>
      </c>
      <c r="C1654" s="2">
        <v>3101.9439929</v>
      </c>
      <c r="D1654" s="2">
        <v>3101.9439929</v>
      </c>
      <c r="E1654" s="2">
        <v>0.84441310922369939</v>
      </c>
      <c r="F1654" s="2">
        <v>1</v>
      </c>
      <c r="G1654" s="3">
        <v>0.25161766805978458</v>
      </c>
    </row>
    <row r="1655" spans="1:7" x14ac:dyDescent="0.25">
      <c r="A1655" s="2">
        <v>2014</v>
      </c>
      <c r="B1655" s="2" t="s">
        <v>1422</v>
      </c>
      <c r="C1655" s="2">
        <v>97.998214376999996</v>
      </c>
      <c r="D1655" s="2">
        <v>97.998214376999996</v>
      </c>
      <c r="E1655" s="2">
        <v>0.84441310922369939</v>
      </c>
      <c r="F1655" s="2">
        <v>16</v>
      </c>
      <c r="G1655" s="3">
        <v>0.20129413444782768</v>
      </c>
    </row>
    <row r="1656" spans="1:7" x14ac:dyDescent="0.25">
      <c r="A1656" s="2">
        <v>2014</v>
      </c>
      <c r="B1656" s="2" t="s">
        <v>1423</v>
      </c>
      <c r="C1656" s="2">
        <v>182.39226008</v>
      </c>
      <c r="D1656" s="2">
        <v>182.39226008</v>
      </c>
      <c r="E1656" s="2">
        <v>0.84441310922369939</v>
      </c>
      <c r="F1656" s="2">
        <v>9</v>
      </c>
      <c r="G1656" s="3">
        <v>0.80517653779131071</v>
      </c>
    </row>
    <row r="1657" spans="1:7" x14ac:dyDescent="0.25">
      <c r="A1657" s="2">
        <v>2014</v>
      </c>
      <c r="B1657" s="2" t="s">
        <v>1424</v>
      </c>
      <c r="C1657" s="2">
        <v>211.54099656</v>
      </c>
      <c r="D1657" s="2">
        <v>211.54099656</v>
      </c>
      <c r="E1657" s="2">
        <v>0.84441310922369939</v>
      </c>
      <c r="F1657" s="2">
        <v>4</v>
      </c>
      <c r="G1657" s="3">
        <v>5.0323533611956919E-2</v>
      </c>
    </row>
    <row r="1658" spans="1:7" x14ac:dyDescent="0.25">
      <c r="A1658" s="2">
        <v>2014</v>
      </c>
      <c r="B1658" s="2" t="s">
        <v>1425</v>
      </c>
      <c r="C1658" s="2">
        <v>211.54099656</v>
      </c>
      <c r="D1658" s="2">
        <v>211.54099656</v>
      </c>
      <c r="E1658" s="2">
        <v>0.84441310922369939</v>
      </c>
      <c r="F1658" s="2">
        <v>1</v>
      </c>
      <c r="G1658" s="3">
        <v>0.25161766805978458</v>
      </c>
    </row>
    <row r="1659" spans="1:7" x14ac:dyDescent="0.25">
      <c r="A1659" s="2">
        <v>2014</v>
      </c>
      <c r="B1659" s="2" t="s">
        <v>1426</v>
      </c>
      <c r="C1659" s="2">
        <v>132.07902217</v>
      </c>
      <c r="D1659" s="2">
        <v>132.07902217</v>
      </c>
      <c r="E1659" s="2">
        <v>0.84441310922369928</v>
      </c>
      <c r="F1659" s="2">
        <v>4</v>
      </c>
      <c r="G1659" s="3">
        <v>0.42775003570163384</v>
      </c>
    </row>
    <row r="1660" spans="1:7" x14ac:dyDescent="0.25">
      <c r="A1660" s="2">
        <v>2014</v>
      </c>
      <c r="B1660" s="2" t="s">
        <v>1427</v>
      </c>
      <c r="C1660" s="2">
        <v>30.764299782999998</v>
      </c>
      <c r="D1660" s="2">
        <v>30.764299782999998</v>
      </c>
      <c r="E1660" s="2">
        <v>0.84441310922369928</v>
      </c>
      <c r="F1660" s="2">
        <v>15</v>
      </c>
      <c r="G1660" s="3">
        <v>8.8066183820924612E-2</v>
      </c>
    </row>
    <row r="1661" spans="1:7" x14ac:dyDescent="0.25">
      <c r="A1661" s="2">
        <v>2014</v>
      </c>
      <c r="B1661" s="2" t="s">
        <v>1428</v>
      </c>
      <c r="C1661" s="2">
        <v>1528.4840152999998</v>
      </c>
      <c r="D1661" s="2">
        <v>1528.4840152999998</v>
      </c>
      <c r="E1661" s="2">
        <v>0.84441310922369939</v>
      </c>
      <c r="F1661" s="2">
        <v>12</v>
      </c>
      <c r="G1661" s="3">
        <v>6.2904417014946146E-2</v>
      </c>
    </row>
    <row r="1662" spans="1:7" x14ac:dyDescent="0.25">
      <c r="A1662" s="2">
        <v>2014</v>
      </c>
      <c r="B1662" s="2" t="s">
        <v>1429</v>
      </c>
      <c r="C1662" s="2">
        <v>751.58608386000003</v>
      </c>
      <c r="D1662" s="2">
        <v>751.58608386000003</v>
      </c>
      <c r="E1662" s="2">
        <v>0.84441310922369928</v>
      </c>
      <c r="F1662" s="2">
        <v>1</v>
      </c>
      <c r="G1662" s="3">
        <v>3.7742650208967693E-2</v>
      </c>
    </row>
    <row r="1663" spans="1:7" x14ac:dyDescent="0.25">
      <c r="A1663" s="2">
        <v>2014</v>
      </c>
      <c r="B1663" s="2" t="s">
        <v>1430</v>
      </c>
      <c r="C1663" s="2">
        <v>939.40970891999996</v>
      </c>
      <c r="D1663" s="2">
        <v>939.40970891999996</v>
      </c>
      <c r="E1663" s="2">
        <v>0.84441310922369939</v>
      </c>
      <c r="F1663" s="2">
        <v>1</v>
      </c>
      <c r="G1663" s="3">
        <v>1.258088340298923E-2</v>
      </c>
    </row>
    <row r="1664" spans="1:7" x14ac:dyDescent="0.25">
      <c r="A1664" s="2">
        <v>2014</v>
      </c>
      <c r="B1664" s="2" t="s">
        <v>1431</v>
      </c>
      <c r="C1664" s="2">
        <v>383.66844717999999</v>
      </c>
      <c r="D1664" s="2">
        <v>383.66844717999999</v>
      </c>
      <c r="E1664" s="2">
        <v>0.84441310922369928</v>
      </c>
      <c r="F1664" s="2">
        <v>25</v>
      </c>
      <c r="G1664" s="3">
        <v>0.35226473528369845</v>
      </c>
    </row>
    <row r="1665" spans="1:7" x14ac:dyDescent="0.25">
      <c r="A1665" s="2">
        <v>2014</v>
      </c>
      <c r="B1665" s="2" t="s">
        <v>1432</v>
      </c>
      <c r="C1665" s="2">
        <v>350.43147986000002</v>
      </c>
      <c r="D1665" s="2">
        <v>350.43147986000002</v>
      </c>
      <c r="E1665" s="2">
        <v>0.84441310922369939</v>
      </c>
      <c r="F1665" s="2">
        <v>1</v>
      </c>
      <c r="G1665" s="3">
        <v>1.258088340298923E-2</v>
      </c>
    </row>
    <row r="1666" spans="1:7" x14ac:dyDescent="0.25">
      <c r="A1666" s="2">
        <v>2014</v>
      </c>
      <c r="B1666" s="2" t="s">
        <v>1433</v>
      </c>
      <c r="C1666" s="2">
        <v>479.22425312000001</v>
      </c>
      <c r="D1666" s="2">
        <v>479.22425312000001</v>
      </c>
      <c r="E1666" s="2">
        <v>1.1911266505461098</v>
      </c>
      <c r="F1666" s="2">
        <v>4</v>
      </c>
      <c r="G1666" s="3">
        <v>3.5032353361195692</v>
      </c>
    </row>
    <row r="1667" spans="1:7" x14ac:dyDescent="0.25">
      <c r="A1667" s="2">
        <v>2014</v>
      </c>
      <c r="B1667" s="2" t="s">
        <v>1434</v>
      </c>
      <c r="C1667" s="2">
        <v>84.604052413000005</v>
      </c>
      <c r="D1667" s="2">
        <v>84.604052413000005</v>
      </c>
      <c r="E1667" s="2">
        <v>0.84441310922369939</v>
      </c>
      <c r="F1667" s="2">
        <v>9</v>
      </c>
      <c r="G1667" s="3">
        <v>0.32710296847771997</v>
      </c>
    </row>
    <row r="1668" spans="1:7" x14ac:dyDescent="0.25">
      <c r="A1668" s="2">
        <v>2014</v>
      </c>
      <c r="B1668" s="2" t="s">
        <v>1435</v>
      </c>
      <c r="C1668" s="2">
        <v>222.34394958999999</v>
      </c>
      <c r="D1668" s="2">
        <v>222.34394958999999</v>
      </c>
      <c r="E1668" s="2">
        <v>1.2059948431035836</v>
      </c>
      <c r="F1668" s="2">
        <v>9</v>
      </c>
      <c r="G1668" s="3">
        <v>15.107117739463053</v>
      </c>
    </row>
    <row r="1669" spans="1:7" x14ac:dyDescent="0.25">
      <c r="A1669" s="2">
        <v>2014</v>
      </c>
      <c r="B1669" s="2" t="s">
        <v>1453</v>
      </c>
      <c r="C1669" s="2">
        <v>271.77037553999997</v>
      </c>
      <c r="D1669" s="2">
        <v>271.77037553999997</v>
      </c>
      <c r="E1669" s="2">
        <v>0.84441310922369939</v>
      </c>
      <c r="F1669" s="2">
        <v>1</v>
      </c>
      <c r="G1669" s="3">
        <v>1.258088340298923E-2</v>
      </c>
    </row>
    <row r="1670" spans="1:7" x14ac:dyDescent="0.25">
      <c r="A1670" s="2">
        <v>2014</v>
      </c>
      <c r="B1670" s="2" t="s">
        <v>1454</v>
      </c>
      <c r="C1670" s="2">
        <v>88.039701333999986</v>
      </c>
      <c r="D1670" s="2">
        <v>88.039701333999986</v>
      </c>
      <c r="E1670" s="2">
        <v>1.2115902692626279</v>
      </c>
      <c r="F1670" s="2">
        <v>9</v>
      </c>
      <c r="G1670" s="3">
        <v>2.9058236050152244</v>
      </c>
    </row>
    <row r="1671" spans="1:7" x14ac:dyDescent="0.25">
      <c r="A1671" s="2">
        <v>2014</v>
      </c>
      <c r="B1671" s="2" t="s">
        <v>1455</v>
      </c>
      <c r="C1671" s="2">
        <v>215.48446966</v>
      </c>
      <c r="D1671" s="2">
        <v>215.48446966</v>
      </c>
      <c r="E1671" s="2">
        <v>0.84441310922369928</v>
      </c>
      <c r="F1671" s="2">
        <v>4</v>
      </c>
      <c r="G1671" s="3">
        <v>0.15097060083587077</v>
      </c>
    </row>
    <row r="1672" spans="1:7" x14ac:dyDescent="0.25">
      <c r="A1672" s="2">
        <v>2014</v>
      </c>
      <c r="B1672" s="2" t="s">
        <v>1456</v>
      </c>
      <c r="C1672" s="2">
        <v>215.48446965999997</v>
      </c>
      <c r="D1672" s="2">
        <v>215.48446965999997</v>
      </c>
      <c r="E1672" s="2">
        <v>0.84441310922369928</v>
      </c>
      <c r="F1672" s="2">
        <v>15</v>
      </c>
      <c r="G1672" s="3">
        <v>7.5485300417935386E-2</v>
      </c>
    </row>
    <row r="1673" spans="1:7" x14ac:dyDescent="0.25">
      <c r="A1673" s="2">
        <v>2014</v>
      </c>
      <c r="B1673" s="2" t="s">
        <v>2031</v>
      </c>
      <c r="C1673" s="2">
        <v>315.46897724000002</v>
      </c>
      <c r="D1673" s="2">
        <v>315.46897724000002</v>
      </c>
      <c r="E1673" s="2">
        <v>0.84441310922369939</v>
      </c>
      <c r="F1673" s="2">
        <v>3</v>
      </c>
      <c r="G1673" s="3">
        <v>1.258088340298923E-2</v>
      </c>
    </row>
    <row r="1674" spans="1:7" x14ac:dyDescent="0.25">
      <c r="A1674" s="2">
        <v>2014</v>
      </c>
      <c r="B1674" s="2" t="s">
        <v>1457</v>
      </c>
      <c r="C1674" s="2">
        <v>664.40788330999999</v>
      </c>
      <c r="D1674" s="2">
        <v>664.40788330999999</v>
      </c>
      <c r="E1674" s="2">
        <v>0.84441310922369939</v>
      </c>
      <c r="F1674" s="2">
        <v>1</v>
      </c>
      <c r="G1674" s="3">
        <v>1.258088340298923E-2</v>
      </c>
    </row>
    <row r="1675" spans="1:7" x14ac:dyDescent="0.25">
      <c r="A1675" s="2">
        <v>2014</v>
      </c>
      <c r="B1675" s="2" t="s">
        <v>1458</v>
      </c>
      <c r="C1675" s="2">
        <v>63.147473916999999</v>
      </c>
      <c r="D1675" s="2">
        <v>63.147473916999999</v>
      </c>
      <c r="E1675" s="2">
        <v>0.84441310922369939</v>
      </c>
      <c r="F1675" s="2">
        <v>4</v>
      </c>
      <c r="G1675" s="3">
        <v>0.12580883402989229</v>
      </c>
    </row>
    <row r="1676" spans="1:7" x14ac:dyDescent="0.25">
      <c r="A1676" s="2">
        <v>2014</v>
      </c>
      <c r="B1676" s="2" t="s">
        <v>1459</v>
      </c>
      <c r="C1676" s="2">
        <v>26.331532907</v>
      </c>
      <c r="D1676" s="2">
        <v>26.331532907</v>
      </c>
      <c r="E1676" s="2">
        <v>0.84441310922369939</v>
      </c>
      <c r="F1676" s="2">
        <v>1</v>
      </c>
      <c r="G1676" s="3">
        <v>1.258088340298923E-2</v>
      </c>
    </row>
    <row r="1677" spans="1:7" x14ac:dyDescent="0.25">
      <c r="A1677" s="2">
        <v>2014</v>
      </c>
      <c r="B1677" s="2" t="s">
        <v>1460</v>
      </c>
      <c r="C1677" s="2">
        <v>26.331532907</v>
      </c>
      <c r="D1677" s="2">
        <v>26.331532907</v>
      </c>
      <c r="E1677" s="2">
        <v>0.84441310922369928</v>
      </c>
      <c r="F1677" s="2">
        <v>4</v>
      </c>
      <c r="G1677" s="3">
        <v>3.7742650208967693E-2</v>
      </c>
    </row>
    <row r="1678" spans="1:7" x14ac:dyDescent="0.25">
      <c r="A1678" s="2">
        <v>2014</v>
      </c>
      <c r="B1678" s="2" t="s">
        <v>2032</v>
      </c>
      <c r="C1678" s="2">
        <v>699.64356888999998</v>
      </c>
      <c r="D1678" s="2">
        <v>699.64356888999998</v>
      </c>
      <c r="E1678" s="2">
        <v>0.84441310922369939</v>
      </c>
      <c r="F1678" s="2">
        <v>3</v>
      </c>
      <c r="G1678" s="3">
        <v>1.258088340298923E-2</v>
      </c>
    </row>
    <row r="1679" spans="1:7" x14ac:dyDescent="0.25">
      <c r="A1679" s="2">
        <v>2014</v>
      </c>
      <c r="B1679" s="2" t="s">
        <v>1461</v>
      </c>
      <c r="C1679" s="2">
        <v>470.71934069000002</v>
      </c>
      <c r="D1679" s="2">
        <v>470.71934069000002</v>
      </c>
      <c r="E1679" s="2">
        <v>0.84441310922369928</v>
      </c>
      <c r="F1679" s="2">
        <v>4</v>
      </c>
      <c r="G1679" s="3">
        <v>0.56613975313451537</v>
      </c>
    </row>
    <row r="1680" spans="1:7" x14ac:dyDescent="0.25">
      <c r="A1680" s="2">
        <v>2014</v>
      </c>
      <c r="B1680" s="2" t="s">
        <v>1462</v>
      </c>
      <c r="C1680" s="2">
        <v>374.69272186000001</v>
      </c>
      <c r="D1680" s="2">
        <v>374.69272186000001</v>
      </c>
      <c r="E1680" s="2">
        <v>0.84441310922369939</v>
      </c>
      <c r="F1680" s="2">
        <v>4</v>
      </c>
      <c r="G1680" s="3">
        <v>2.516176680597846E-2</v>
      </c>
    </row>
    <row r="1681" spans="1:7" x14ac:dyDescent="0.25">
      <c r="A1681" s="2">
        <v>2014</v>
      </c>
      <c r="B1681" s="2" t="s">
        <v>1463</v>
      </c>
      <c r="C1681" s="2">
        <v>374.69272186000001</v>
      </c>
      <c r="D1681" s="2">
        <v>374.69272186000001</v>
      </c>
      <c r="E1681" s="2">
        <v>0.84441310922369939</v>
      </c>
      <c r="F1681" s="2">
        <v>1</v>
      </c>
      <c r="G1681" s="3">
        <v>0.37742650208967687</v>
      </c>
    </row>
    <row r="1682" spans="1:7" x14ac:dyDescent="0.25">
      <c r="A1682" s="2">
        <v>2014</v>
      </c>
      <c r="B1682" s="2" t="s">
        <v>1464</v>
      </c>
      <c r="C1682" s="2">
        <v>168.5627925</v>
      </c>
      <c r="D1682" s="2">
        <v>168.5627925</v>
      </c>
      <c r="E1682" s="2">
        <v>0.84441310922369939</v>
      </c>
      <c r="F1682" s="2">
        <v>1</v>
      </c>
      <c r="G1682" s="3">
        <v>5.0323533611956919E-2</v>
      </c>
    </row>
    <row r="1683" spans="1:7" x14ac:dyDescent="0.25">
      <c r="A1683" s="2">
        <v>2014</v>
      </c>
      <c r="B1683" s="2" t="s">
        <v>1466</v>
      </c>
      <c r="C1683" s="2">
        <v>99.516116691999997</v>
      </c>
      <c r="D1683" s="2">
        <v>99.516116691999997</v>
      </c>
      <c r="E1683" s="2">
        <v>0.84441310922369939</v>
      </c>
      <c r="F1683" s="2">
        <v>2</v>
      </c>
      <c r="G1683" s="3">
        <v>5.0323533611956919E-2</v>
      </c>
    </row>
    <row r="1684" spans="1:7" x14ac:dyDescent="0.25">
      <c r="A1684" s="2">
        <v>2014</v>
      </c>
      <c r="B1684" s="2" t="s">
        <v>1467</v>
      </c>
      <c r="C1684" s="2">
        <v>54.551831864999997</v>
      </c>
      <c r="D1684" s="2">
        <v>54.551831864999997</v>
      </c>
      <c r="E1684" s="2">
        <v>1.2265754354564</v>
      </c>
      <c r="F1684" s="2">
        <v>36</v>
      </c>
      <c r="G1684" s="3">
        <v>30.629044170149459</v>
      </c>
    </row>
    <row r="1685" spans="1:7" x14ac:dyDescent="0.25">
      <c r="A1685" s="2">
        <v>2014</v>
      </c>
      <c r="B1685" s="2" t="s">
        <v>1468</v>
      </c>
      <c r="C1685" s="2">
        <v>192.47182099</v>
      </c>
      <c r="D1685" s="2">
        <v>192.47182099</v>
      </c>
      <c r="E1685" s="2">
        <v>1.6418187137714386</v>
      </c>
      <c r="F1685" s="2">
        <v>30</v>
      </c>
      <c r="G1685" s="3">
        <v>34.239156938015221</v>
      </c>
    </row>
    <row r="1686" spans="1:7" x14ac:dyDescent="0.25">
      <c r="A1686" s="2">
        <v>2014</v>
      </c>
      <c r="B1686" s="2" t="s">
        <v>1469</v>
      </c>
      <c r="C1686" s="2">
        <v>195.89391581000004</v>
      </c>
      <c r="D1686" s="2">
        <v>195.89391581000004</v>
      </c>
      <c r="E1686" s="2">
        <v>1.2120739474849456</v>
      </c>
      <c r="F1686" s="2">
        <v>9</v>
      </c>
      <c r="G1686" s="3">
        <v>5.9058236050152253</v>
      </c>
    </row>
    <row r="1687" spans="1:7" x14ac:dyDescent="0.25">
      <c r="A1687" s="2">
        <v>2014</v>
      </c>
      <c r="B1687" s="2" t="s">
        <v>1470</v>
      </c>
      <c r="C1687" s="2">
        <v>54.699801674</v>
      </c>
      <c r="D1687" s="2">
        <v>54.699801674</v>
      </c>
      <c r="E1687" s="2">
        <v>0.84441310922369939</v>
      </c>
      <c r="F1687" s="2">
        <v>1</v>
      </c>
      <c r="G1687" s="3">
        <v>2.516176680597846E-2</v>
      </c>
    </row>
    <row r="1688" spans="1:7" x14ac:dyDescent="0.25">
      <c r="A1688" s="2">
        <v>2014</v>
      </c>
      <c r="B1688" s="2" t="s">
        <v>2033</v>
      </c>
      <c r="C1688" s="2">
        <v>54.699801673999993</v>
      </c>
      <c r="D1688" s="2">
        <v>54.699801673999993</v>
      </c>
      <c r="E1688" s="2">
        <v>0.84441310922369939</v>
      </c>
      <c r="F1688" s="2">
        <v>15</v>
      </c>
      <c r="G1688" s="3">
        <v>0.12580883402989229</v>
      </c>
    </row>
    <row r="1689" spans="1:7" x14ac:dyDescent="0.25">
      <c r="A1689" s="2">
        <v>2014</v>
      </c>
      <c r="B1689" s="2" t="s">
        <v>1471</v>
      </c>
      <c r="C1689" s="2">
        <v>302.91272851999997</v>
      </c>
      <c r="D1689" s="2">
        <v>302.91272851999997</v>
      </c>
      <c r="E1689" s="2">
        <v>0.84441310922369939</v>
      </c>
      <c r="F1689" s="2">
        <v>2</v>
      </c>
      <c r="G1689" s="3">
        <v>1.258088340298923E-2</v>
      </c>
    </row>
    <row r="1690" spans="1:7" x14ac:dyDescent="0.25">
      <c r="A1690" s="2">
        <v>2014</v>
      </c>
      <c r="B1690" s="2" t="s">
        <v>1472</v>
      </c>
      <c r="C1690" s="2">
        <v>302.91272851999997</v>
      </c>
      <c r="D1690" s="2">
        <v>302.91272851999997</v>
      </c>
      <c r="E1690" s="2">
        <v>0.84441310922369939</v>
      </c>
      <c r="F1690" s="2">
        <v>4</v>
      </c>
      <c r="G1690" s="3">
        <v>0.25161766805978458</v>
      </c>
    </row>
    <row r="1691" spans="1:7" x14ac:dyDescent="0.25">
      <c r="A1691" s="2">
        <v>2014</v>
      </c>
      <c r="B1691" s="2" t="s">
        <v>1473</v>
      </c>
      <c r="C1691" s="2">
        <v>311.21086395999998</v>
      </c>
      <c r="D1691" s="2">
        <v>311.21086395999998</v>
      </c>
      <c r="E1691" s="2">
        <v>1.6474123610148355</v>
      </c>
      <c r="F1691" s="2">
        <v>4</v>
      </c>
      <c r="G1691" s="3">
        <v>4.2580883402989231</v>
      </c>
    </row>
    <row r="1692" spans="1:7" x14ac:dyDescent="0.25">
      <c r="A1692" s="2">
        <v>2014</v>
      </c>
      <c r="B1692" s="2" t="s">
        <v>1475</v>
      </c>
      <c r="C1692" s="2">
        <v>646.82802108999999</v>
      </c>
      <c r="D1692" s="2">
        <v>646.82802108999999</v>
      </c>
      <c r="E1692" s="2">
        <v>0.84441310922369939</v>
      </c>
      <c r="F1692" s="2">
        <v>2</v>
      </c>
      <c r="G1692" s="3">
        <v>0.18871325104483844</v>
      </c>
    </row>
    <row r="1693" spans="1:7" x14ac:dyDescent="0.25">
      <c r="A1693" s="2">
        <v>2014</v>
      </c>
      <c r="B1693" s="2" t="s">
        <v>1476</v>
      </c>
      <c r="C1693" s="2">
        <v>189.21938660999999</v>
      </c>
      <c r="D1693" s="2">
        <v>189.21938660999999</v>
      </c>
      <c r="E1693" s="2">
        <v>1.5473819467281733</v>
      </c>
      <c r="F1693" s="2">
        <v>5</v>
      </c>
      <c r="G1693" s="3">
        <v>0.67163380782092452</v>
      </c>
    </row>
    <row r="1694" spans="1:7" x14ac:dyDescent="0.25">
      <c r="A1694" s="2">
        <v>2014</v>
      </c>
      <c r="B1694" s="2" t="s">
        <v>1483</v>
      </c>
      <c r="C1694" s="2">
        <v>22.065445920999998</v>
      </c>
      <c r="D1694" s="2">
        <v>22.065445920999998</v>
      </c>
      <c r="E1694" s="2">
        <v>1.1621875239534123</v>
      </c>
      <c r="F1694" s="2">
        <v>16</v>
      </c>
      <c r="G1694" s="3">
        <v>6.6038824033434826</v>
      </c>
    </row>
    <row r="1695" spans="1:7" x14ac:dyDescent="0.25">
      <c r="A1695" s="2">
        <v>2014</v>
      </c>
      <c r="B1695" s="2" t="s">
        <v>1484</v>
      </c>
      <c r="C1695" s="2">
        <v>22.065445920999998</v>
      </c>
      <c r="D1695" s="2">
        <v>22.065445920999998</v>
      </c>
      <c r="E1695" s="2">
        <v>1.3227735731092654</v>
      </c>
      <c r="F1695" s="2">
        <v>6</v>
      </c>
      <c r="G1695" s="3">
        <v>1</v>
      </c>
    </row>
    <row r="1696" spans="1:7" x14ac:dyDescent="0.25">
      <c r="A1696" s="2">
        <v>2014</v>
      </c>
      <c r="B1696" s="2" t="s">
        <v>1485</v>
      </c>
      <c r="C1696" s="2">
        <v>5.3769120007999991</v>
      </c>
      <c r="D1696" s="2">
        <v>5.3769120007999991</v>
      </c>
      <c r="E1696" s="2">
        <v>0.99519261571609718</v>
      </c>
      <c r="F1696" s="2">
        <v>49</v>
      </c>
      <c r="G1696" s="3">
        <v>14.924875160657352</v>
      </c>
    </row>
    <row r="1697" spans="1:7" x14ac:dyDescent="0.25">
      <c r="A1697" s="2">
        <v>2014</v>
      </c>
      <c r="B1697" s="2" t="s">
        <v>1486</v>
      </c>
      <c r="C1697" s="2">
        <v>147.64754016000001</v>
      </c>
      <c r="D1697" s="2">
        <v>147.64754016000001</v>
      </c>
      <c r="E1697" s="2">
        <v>1.2892023159998793</v>
      </c>
      <c r="F1697" s="2">
        <v>30</v>
      </c>
      <c r="G1697" s="3">
        <v>4.483070487826903</v>
      </c>
    </row>
    <row r="1698" spans="1:7" x14ac:dyDescent="0.25">
      <c r="A1698" s="2">
        <v>2014</v>
      </c>
      <c r="B1698" s="2" t="s">
        <v>1487</v>
      </c>
      <c r="C1698" s="2">
        <v>884.98833563999995</v>
      </c>
      <c r="D1698" s="2">
        <v>884.98833563999995</v>
      </c>
      <c r="E1698" s="2">
        <v>0.84441310922369939</v>
      </c>
      <c r="F1698" s="2">
        <v>1</v>
      </c>
      <c r="G1698" s="3">
        <v>1.258088340298923E-2</v>
      </c>
    </row>
    <row r="1699" spans="1:7" x14ac:dyDescent="0.25">
      <c r="A1699" s="2">
        <v>2014</v>
      </c>
      <c r="B1699" s="2" t="s">
        <v>2034</v>
      </c>
      <c r="C1699" s="2">
        <v>272.44900164000001</v>
      </c>
      <c r="D1699" s="2">
        <v>272.44900164000001</v>
      </c>
      <c r="E1699" s="2">
        <v>0.84441310922369939</v>
      </c>
      <c r="F1699" s="2">
        <v>3</v>
      </c>
      <c r="G1699" s="3">
        <v>1.258088340298923E-2</v>
      </c>
    </row>
    <row r="1700" spans="1:7" x14ac:dyDescent="0.25">
      <c r="A1700" s="2">
        <v>2014</v>
      </c>
      <c r="B1700" s="2" t="s">
        <v>1488</v>
      </c>
      <c r="C1700" s="2">
        <v>108.94358118000001</v>
      </c>
      <c r="D1700" s="2">
        <v>108.94358118000001</v>
      </c>
      <c r="E1700" s="2">
        <v>1.0134025284616561</v>
      </c>
      <c r="F1700" s="2">
        <v>81</v>
      </c>
      <c r="G1700" s="3">
        <v>35.346875446270417</v>
      </c>
    </row>
    <row r="1701" spans="1:7" x14ac:dyDescent="0.25">
      <c r="A1701" s="2">
        <v>2014</v>
      </c>
      <c r="B1701" s="2" t="s">
        <v>1489</v>
      </c>
      <c r="C1701" s="2">
        <v>368.14911201000001</v>
      </c>
      <c r="D1701" s="2">
        <v>368.14911201000001</v>
      </c>
      <c r="E1701" s="2">
        <v>0.84441310922369928</v>
      </c>
      <c r="F1701" s="2">
        <v>4</v>
      </c>
      <c r="G1701" s="3">
        <v>3.7742650208967693E-2</v>
      </c>
    </row>
    <row r="1702" spans="1:7" x14ac:dyDescent="0.25">
      <c r="A1702" s="2">
        <v>2014</v>
      </c>
      <c r="B1702" s="2" t="s">
        <v>1496</v>
      </c>
      <c r="C1702" s="2">
        <v>200.50005274</v>
      </c>
      <c r="D1702" s="2">
        <v>200.50005274</v>
      </c>
      <c r="E1702" s="2">
        <v>1.245317942137188</v>
      </c>
      <c r="F1702" s="2">
        <v>16</v>
      </c>
      <c r="G1702" s="3">
        <v>8.0316324390451168</v>
      </c>
    </row>
    <row r="1703" spans="1:7" x14ac:dyDescent="0.25">
      <c r="A1703" s="2">
        <v>2014</v>
      </c>
      <c r="B1703" s="2" t="s">
        <v>1497</v>
      </c>
      <c r="C1703" s="2">
        <v>817.88204269000005</v>
      </c>
      <c r="D1703" s="2">
        <v>817.88204269000005</v>
      </c>
      <c r="E1703" s="2">
        <v>0.84441310922369939</v>
      </c>
      <c r="F1703" s="2">
        <v>6</v>
      </c>
      <c r="G1703" s="3">
        <v>5.0323533611956919E-2</v>
      </c>
    </row>
    <row r="1704" spans="1:7" x14ac:dyDescent="0.25">
      <c r="A1704" s="2">
        <v>2014</v>
      </c>
      <c r="B1704" s="2" t="s">
        <v>1498</v>
      </c>
      <c r="C1704" s="2">
        <v>817.88204269000005</v>
      </c>
      <c r="D1704" s="2">
        <v>817.88204269000005</v>
      </c>
      <c r="E1704" s="2">
        <v>0.84441310922369939</v>
      </c>
      <c r="F1704" s="2">
        <v>4</v>
      </c>
      <c r="G1704" s="3">
        <v>0.44033091910462308</v>
      </c>
    </row>
    <row r="1705" spans="1:7" x14ac:dyDescent="0.25">
      <c r="A1705" s="2">
        <v>2014</v>
      </c>
      <c r="B1705" s="2" t="s">
        <v>1499</v>
      </c>
      <c r="C1705" s="2">
        <v>720.30825904000005</v>
      </c>
      <c r="D1705" s="2">
        <v>720.30825904000005</v>
      </c>
      <c r="E1705" s="2">
        <v>0.84441310922369939</v>
      </c>
      <c r="F1705" s="2">
        <v>4</v>
      </c>
      <c r="G1705" s="3">
        <v>0.10064706722391384</v>
      </c>
    </row>
    <row r="1706" spans="1:7" x14ac:dyDescent="0.25">
      <c r="A1706" s="2">
        <v>2014</v>
      </c>
      <c r="B1706" s="2" t="s">
        <v>2041</v>
      </c>
      <c r="C1706" s="2">
        <v>304.00996825999999</v>
      </c>
      <c r="D1706" s="2">
        <v>304.00996825999999</v>
      </c>
      <c r="E1706" s="2">
        <v>0.84441310922369939</v>
      </c>
      <c r="F1706" s="2">
        <v>6</v>
      </c>
      <c r="G1706" s="3">
        <v>0.25161766805978458</v>
      </c>
    </row>
    <row r="1707" spans="1:7" x14ac:dyDescent="0.25">
      <c r="A1707" s="2">
        <v>2014</v>
      </c>
      <c r="B1707" s="2" t="s">
        <v>1520</v>
      </c>
      <c r="C1707" s="2">
        <v>878.15654288999997</v>
      </c>
      <c r="D1707" s="2">
        <v>878.15654288999997</v>
      </c>
      <c r="E1707" s="2">
        <v>0.84441310922369939</v>
      </c>
      <c r="F1707" s="2">
        <v>1</v>
      </c>
      <c r="G1707" s="3">
        <v>1.258088340298923E-2</v>
      </c>
    </row>
    <row r="1708" spans="1:7" x14ac:dyDescent="0.25">
      <c r="A1708" s="2">
        <v>2014</v>
      </c>
      <c r="B1708" s="2" t="s">
        <v>1521</v>
      </c>
      <c r="C1708" s="2">
        <v>878.15654288999997</v>
      </c>
      <c r="D1708" s="2">
        <v>878.15654288999997</v>
      </c>
      <c r="E1708" s="2">
        <v>0.84441310922369939</v>
      </c>
      <c r="F1708" s="2">
        <v>1</v>
      </c>
      <c r="G1708" s="3">
        <v>1.258088340298923E-2</v>
      </c>
    </row>
    <row r="1709" spans="1:7" x14ac:dyDescent="0.25">
      <c r="A1709" s="2">
        <v>2014</v>
      </c>
      <c r="B1709" s="2" t="s">
        <v>1522</v>
      </c>
      <c r="C1709" s="2">
        <v>36.486782189000003</v>
      </c>
      <c r="D1709" s="2">
        <v>36.486782189000003</v>
      </c>
      <c r="E1709" s="2">
        <v>0.84441310922369939</v>
      </c>
      <c r="F1709" s="2">
        <v>2</v>
      </c>
      <c r="G1709" s="3">
        <v>6.2904417014946146E-2</v>
      </c>
    </row>
    <row r="1710" spans="1:7" x14ac:dyDescent="0.25">
      <c r="A1710" s="2">
        <v>2014</v>
      </c>
      <c r="B1710" s="2" t="s">
        <v>2042</v>
      </c>
      <c r="C1710" s="2">
        <v>36.486782189000003</v>
      </c>
      <c r="D1710" s="2">
        <v>36.486782189000003</v>
      </c>
      <c r="E1710" s="2">
        <v>0.84441310922369939</v>
      </c>
      <c r="F1710" s="2">
        <v>2</v>
      </c>
      <c r="G1710" s="3">
        <v>2.516176680597846E-2</v>
      </c>
    </row>
    <row r="1711" spans="1:7" x14ac:dyDescent="0.25">
      <c r="A1711" s="2">
        <v>2014</v>
      </c>
      <c r="B1711" s="2" t="s">
        <v>1523</v>
      </c>
      <c r="C1711" s="2">
        <v>570.90277286000003</v>
      </c>
      <c r="D1711" s="2">
        <v>570.90277286000003</v>
      </c>
      <c r="E1711" s="2">
        <v>1.0533761623546134</v>
      </c>
      <c r="F1711" s="2">
        <v>25</v>
      </c>
      <c r="G1711" s="3">
        <v>6.6984192594035461</v>
      </c>
    </row>
    <row r="1712" spans="1:7" x14ac:dyDescent="0.25">
      <c r="A1712" s="2">
        <v>2014</v>
      </c>
      <c r="B1712" s="2" t="s">
        <v>1524</v>
      </c>
      <c r="C1712" s="2">
        <v>538.48913570000002</v>
      </c>
      <c r="D1712" s="2">
        <v>538.48913570000002</v>
      </c>
      <c r="E1712" s="2">
        <v>0.84441310922369928</v>
      </c>
      <c r="F1712" s="2">
        <v>25</v>
      </c>
      <c r="G1712" s="3">
        <v>1.6355148423885999</v>
      </c>
    </row>
    <row r="1713" spans="1:7" x14ac:dyDescent="0.25">
      <c r="A1713" s="2">
        <v>2014</v>
      </c>
      <c r="B1713" s="2" t="s">
        <v>1525</v>
      </c>
      <c r="C1713" s="2">
        <v>448.60146944000002</v>
      </c>
      <c r="D1713" s="2">
        <v>448.60146944000002</v>
      </c>
      <c r="E1713" s="2">
        <v>1.2482010654884976</v>
      </c>
      <c r="F1713" s="2">
        <v>16</v>
      </c>
      <c r="G1713" s="3">
        <v>21.509706008358705</v>
      </c>
    </row>
    <row r="1714" spans="1:7" x14ac:dyDescent="0.25">
      <c r="A1714" s="2">
        <v>2014</v>
      </c>
      <c r="B1714" s="2" t="s">
        <v>1526</v>
      </c>
      <c r="C1714" s="2">
        <v>245.23494005000001</v>
      </c>
      <c r="D1714" s="2">
        <v>245.23494005000001</v>
      </c>
      <c r="E1714" s="2">
        <v>0.84441310922369939</v>
      </c>
      <c r="F1714" s="2">
        <v>4</v>
      </c>
      <c r="G1714" s="3">
        <v>0.10064706722391384</v>
      </c>
    </row>
    <row r="1715" spans="1:7" x14ac:dyDescent="0.25">
      <c r="A1715" s="2">
        <v>2014</v>
      </c>
      <c r="B1715" s="2" t="s">
        <v>1527</v>
      </c>
      <c r="C1715" s="2">
        <v>266.87652071999997</v>
      </c>
      <c r="D1715" s="2">
        <v>266.87652071999997</v>
      </c>
      <c r="E1715" s="2">
        <v>0.84441310922369939</v>
      </c>
      <c r="F1715" s="2">
        <v>6</v>
      </c>
      <c r="G1715" s="3">
        <v>2.516176680597846E-2</v>
      </c>
    </row>
    <row r="1716" spans="1:7" x14ac:dyDescent="0.25">
      <c r="A1716" s="2">
        <v>2014</v>
      </c>
      <c r="B1716" s="2" t="s">
        <v>1528</v>
      </c>
      <c r="C1716" s="2">
        <v>533.75304143999995</v>
      </c>
      <c r="D1716" s="2">
        <v>533.75304143999995</v>
      </c>
      <c r="E1716" s="2">
        <v>0.84441310922369939</v>
      </c>
      <c r="F1716" s="2">
        <v>4</v>
      </c>
      <c r="G1716" s="3">
        <v>5.0323533611956919E-2</v>
      </c>
    </row>
    <row r="1717" spans="1:7" x14ac:dyDescent="0.25">
      <c r="A1717" s="2">
        <v>2014</v>
      </c>
      <c r="B1717" s="2" t="s">
        <v>1529</v>
      </c>
      <c r="C1717" s="2">
        <v>1140.2141523</v>
      </c>
      <c r="D1717" s="2">
        <v>1140.2141523</v>
      </c>
      <c r="E1717" s="2">
        <v>0.84441310922369928</v>
      </c>
      <c r="F1717" s="2">
        <v>2</v>
      </c>
      <c r="G1717" s="3">
        <v>3.7742650208967693E-2</v>
      </c>
    </row>
    <row r="1718" spans="1:7" x14ac:dyDescent="0.25">
      <c r="A1718" s="2">
        <v>2014</v>
      </c>
      <c r="B1718" s="2" t="s">
        <v>1530</v>
      </c>
      <c r="C1718" s="2">
        <v>1140.2141523</v>
      </c>
      <c r="D1718" s="2">
        <v>1140.2141523</v>
      </c>
      <c r="E1718" s="2">
        <v>0.84441310922369928</v>
      </c>
      <c r="F1718" s="2">
        <v>4</v>
      </c>
      <c r="G1718" s="3">
        <v>8.8066183820924612E-2</v>
      </c>
    </row>
    <row r="1719" spans="1:7" x14ac:dyDescent="0.25">
      <c r="A1719" s="2">
        <v>2014</v>
      </c>
      <c r="B1719" s="2" t="s">
        <v>1531</v>
      </c>
      <c r="C1719" s="2">
        <v>407.63417916999998</v>
      </c>
      <c r="D1719" s="2">
        <v>407.63417916999998</v>
      </c>
      <c r="E1719" s="2">
        <v>0.84441310922369939</v>
      </c>
      <c r="F1719" s="2">
        <v>2</v>
      </c>
      <c r="G1719" s="3">
        <v>1.258088340298923E-2</v>
      </c>
    </row>
    <row r="1720" spans="1:7" x14ac:dyDescent="0.25">
      <c r="A1720" s="2">
        <v>2014</v>
      </c>
      <c r="B1720" s="2" t="s">
        <v>1532</v>
      </c>
      <c r="C1720" s="2">
        <v>39.096519516999997</v>
      </c>
      <c r="D1720" s="2">
        <v>39.096519516999997</v>
      </c>
      <c r="E1720" s="2">
        <v>1.283829206533055</v>
      </c>
      <c r="F1720" s="2">
        <v>9</v>
      </c>
      <c r="G1720" s="3">
        <v>17.50323533611957</v>
      </c>
    </row>
    <row r="1721" spans="1:7" x14ac:dyDescent="0.25">
      <c r="A1721" s="2">
        <v>2014</v>
      </c>
      <c r="B1721" s="2" t="s">
        <v>1533</v>
      </c>
      <c r="C1721" s="2">
        <v>174.65474044999999</v>
      </c>
      <c r="D1721" s="2">
        <v>174.65474044999999</v>
      </c>
      <c r="E1721" s="2">
        <v>0.84441310922369939</v>
      </c>
      <c r="F1721" s="2">
        <v>1</v>
      </c>
      <c r="G1721" s="3">
        <v>1.258088340298923E-2</v>
      </c>
    </row>
    <row r="1722" spans="1:7" x14ac:dyDescent="0.25">
      <c r="A1722" s="2">
        <v>2014</v>
      </c>
      <c r="B1722" s="2" t="s">
        <v>1534</v>
      </c>
      <c r="C1722" s="2">
        <v>174.65474044999999</v>
      </c>
      <c r="D1722" s="2">
        <v>174.65474044999999</v>
      </c>
      <c r="E1722" s="2">
        <v>0.84441310922369939</v>
      </c>
      <c r="F1722" s="2">
        <v>1</v>
      </c>
      <c r="G1722" s="3">
        <v>1.258088340298923E-2</v>
      </c>
    </row>
    <row r="1723" spans="1:7" x14ac:dyDescent="0.25">
      <c r="A1723" s="2">
        <v>2014</v>
      </c>
      <c r="B1723" s="2" t="s">
        <v>1535</v>
      </c>
      <c r="C1723" s="2">
        <v>174.65474044999999</v>
      </c>
      <c r="D1723" s="2">
        <v>174.65474044999999</v>
      </c>
      <c r="E1723" s="2">
        <v>0.84441310922369939</v>
      </c>
      <c r="F1723" s="2">
        <v>1</v>
      </c>
      <c r="G1723" s="3">
        <v>1.258088340298923E-2</v>
      </c>
    </row>
    <row r="1724" spans="1:7" x14ac:dyDescent="0.25">
      <c r="A1724" s="2">
        <v>2014</v>
      </c>
      <c r="B1724" s="2" t="s">
        <v>1563</v>
      </c>
      <c r="C1724" s="2">
        <v>90.840388748999999</v>
      </c>
      <c r="D1724" s="2">
        <v>90.840388748999999</v>
      </c>
      <c r="E1724" s="2">
        <v>1.0072980532735656</v>
      </c>
      <c r="F1724" s="2">
        <v>9</v>
      </c>
      <c r="G1724" s="3">
        <v>15.634394321149463</v>
      </c>
    </row>
    <row r="1725" spans="1:7" x14ac:dyDescent="0.25">
      <c r="A1725" s="2">
        <v>2014</v>
      </c>
      <c r="B1725" s="2" t="s">
        <v>1564</v>
      </c>
      <c r="C1725" s="2">
        <v>233.55777237000001</v>
      </c>
      <c r="D1725" s="2">
        <v>233.55777237000001</v>
      </c>
      <c r="E1725" s="2">
        <v>0.84441310922369928</v>
      </c>
      <c r="F1725" s="2">
        <v>4</v>
      </c>
      <c r="G1725" s="3">
        <v>7.5485300417935386E-2</v>
      </c>
    </row>
    <row r="1726" spans="1:7" x14ac:dyDescent="0.25">
      <c r="A1726" s="2">
        <v>2014</v>
      </c>
      <c r="B1726" s="2" t="s">
        <v>1565</v>
      </c>
      <c r="C1726" s="2">
        <v>396.26630451</v>
      </c>
      <c r="D1726" s="2">
        <v>396.26630451</v>
      </c>
      <c r="E1726" s="2">
        <v>0.84441310922369928</v>
      </c>
      <c r="F1726" s="2">
        <v>4</v>
      </c>
      <c r="G1726" s="3">
        <v>0.4654926859106015</v>
      </c>
    </row>
    <row r="1727" spans="1:7" x14ac:dyDescent="0.25">
      <c r="A1727" s="2">
        <v>2014</v>
      </c>
      <c r="B1727" s="2" t="s">
        <v>1566</v>
      </c>
      <c r="C1727" s="2">
        <v>396.26630451</v>
      </c>
      <c r="D1727" s="2">
        <v>396.26630451</v>
      </c>
      <c r="E1727" s="2">
        <v>1.3463171571248231</v>
      </c>
      <c r="F1727" s="2">
        <v>4</v>
      </c>
      <c r="G1727" s="3">
        <v>2.1258088340298924</v>
      </c>
    </row>
    <row r="1728" spans="1:7" x14ac:dyDescent="0.25">
      <c r="A1728" s="2">
        <v>2014</v>
      </c>
      <c r="B1728" s="2" t="s">
        <v>2051</v>
      </c>
      <c r="C1728" s="2">
        <v>6965.9955074999998</v>
      </c>
      <c r="D1728" s="2">
        <v>6965.9955074999998</v>
      </c>
      <c r="E1728" s="2">
        <v>0.84441310922369939</v>
      </c>
      <c r="F1728" s="2">
        <v>2</v>
      </c>
      <c r="G1728" s="3">
        <v>1.258088340298923E-2</v>
      </c>
    </row>
    <row r="1729" spans="1:7" x14ac:dyDescent="0.25">
      <c r="A1729" s="2">
        <v>2014</v>
      </c>
      <c r="B1729" s="2" t="s">
        <v>2052</v>
      </c>
      <c r="C1729" s="2">
        <v>176.67406772000001</v>
      </c>
      <c r="D1729" s="2">
        <v>176.67406772000001</v>
      </c>
      <c r="E1729" s="2">
        <v>0.84441310922369917</v>
      </c>
      <c r="F1729" s="2">
        <v>36</v>
      </c>
      <c r="G1729" s="3">
        <v>0.62904417014946157</v>
      </c>
    </row>
    <row r="1730" spans="1:7" x14ac:dyDescent="0.25">
      <c r="A1730" s="2">
        <v>2014</v>
      </c>
      <c r="B1730" s="2" t="s">
        <v>1567</v>
      </c>
      <c r="C1730" s="2">
        <v>54.889464777000001</v>
      </c>
      <c r="D1730" s="2">
        <v>54.889464777000001</v>
      </c>
      <c r="E1730" s="2">
        <v>0.84441310922369939</v>
      </c>
      <c r="F1730" s="2">
        <v>25</v>
      </c>
      <c r="G1730" s="3">
        <v>1.7613236764184923</v>
      </c>
    </row>
    <row r="1731" spans="1:7" x14ac:dyDescent="0.25">
      <c r="A1731" s="2">
        <v>2014</v>
      </c>
      <c r="B1731" s="2" t="s">
        <v>1568</v>
      </c>
      <c r="C1731" s="2">
        <v>18.387871601000001</v>
      </c>
      <c r="D1731" s="2">
        <v>18.387871601000001</v>
      </c>
      <c r="E1731" s="2">
        <v>0.84441310922369939</v>
      </c>
      <c r="F1731" s="2">
        <v>18</v>
      </c>
      <c r="G1731" s="3">
        <v>6.2904417014946146E-2</v>
      </c>
    </row>
    <row r="1732" spans="1:7" x14ac:dyDescent="0.25">
      <c r="A1732" s="2">
        <v>2014</v>
      </c>
      <c r="B1732" s="2" t="s">
        <v>1569</v>
      </c>
      <c r="C1732" s="2">
        <v>120.12686613</v>
      </c>
      <c r="D1732" s="2">
        <v>120.12686613</v>
      </c>
      <c r="E1732" s="2">
        <v>0.84441310922369939</v>
      </c>
      <c r="F1732" s="2">
        <v>9</v>
      </c>
      <c r="G1732" s="3">
        <v>5.0323533611956919E-2</v>
      </c>
    </row>
    <row r="1733" spans="1:7" x14ac:dyDescent="0.25">
      <c r="A1733" s="2">
        <v>2014</v>
      </c>
      <c r="B1733" s="2" t="s">
        <v>1570</v>
      </c>
      <c r="C1733" s="2">
        <v>783.83148520999998</v>
      </c>
      <c r="D1733" s="2">
        <v>783.83148520999998</v>
      </c>
      <c r="E1733" s="2">
        <v>1.7131117798124638</v>
      </c>
      <c r="F1733" s="2">
        <v>16</v>
      </c>
      <c r="G1733" s="3">
        <v>13.50323533611957</v>
      </c>
    </row>
    <row r="1734" spans="1:7" x14ac:dyDescent="0.25">
      <c r="A1734" s="2">
        <v>2014</v>
      </c>
      <c r="B1734" s="2" t="s">
        <v>1571</v>
      </c>
      <c r="C1734" s="2">
        <v>138.89871231000001</v>
      </c>
      <c r="D1734" s="2">
        <v>138.89871231000001</v>
      </c>
      <c r="E1734" s="2">
        <v>0.92747126887480491</v>
      </c>
      <c r="F1734" s="2">
        <v>4</v>
      </c>
      <c r="G1734" s="3">
        <v>4.0064706722391383</v>
      </c>
    </row>
    <row r="1735" spans="1:7" x14ac:dyDescent="0.25">
      <c r="A1735" s="2">
        <v>2014</v>
      </c>
      <c r="B1735" s="2" t="s">
        <v>1572</v>
      </c>
      <c r="C1735" s="2">
        <v>138.89871231000001</v>
      </c>
      <c r="D1735" s="2">
        <v>138.89871231000001</v>
      </c>
      <c r="E1735" s="2">
        <v>1.5494930514827883</v>
      </c>
      <c r="F1735" s="2">
        <v>6</v>
      </c>
      <c r="G1735" s="3">
        <v>25.516176680597844</v>
      </c>
    </row>
    <row r="1736" spans="1:7" x14ac:dyDescent="0.25">
      <c r="A1736" s="2">
        <v>2014</v>
      </c>
      <c r="B1736" s="2" t="s">
        <v>1573</v>
      </c>
      <c r="C1736" s="2">
        <v>138.89871231000001</v>
      </c>
      <c r="D1736" s="2">
        <v>138.89871231000001</v>
      </c>
      <c r="E1736" s="2">
        <v>0.84441310922369939</v>
      </c>
      <c r="F1736" s="2">
        <v>9</v>
      </c>
      <c r="G1736" s="3">
        <v>0.18871325104483844</v>
      </c>
    </row>
    <row r="1737" spans="1:7" x14ac:dyDescent="0.25">
      <c r="A1737" s="2">
        <v>2014</v>
      </c>
      <c r="B1737" s="2" t="s">
        <v>1574</v>
      </c>
      <c r="C1737" s="2">
        <v>410.79900108999999</v>
      </c>
      <c r="D1737" s="2">
        <v>410.79900108999999</v>
      </c>
      <c r="E1737" s="2">
        <v>0.84441310922369939</v>
      </c>
      <c r="F1737" s="2">
        <v>9</v>
      </c>
      <c r="G1737" s="3">
        <v>0.37742650208967687</v>
      </c>
    </row>
    <row r="1738" spans="1:7" x14ac:dyDescent="0.25">
      <c r="A1738" s="2">
        <v>2014</v>
      </c>
      <c r="B1738" s="2" t="s">
        <v>1575</v>
      </c>
      <c r="C1738" s="2">
        <v>410.79900108999999</v>
      </c>
      <c r="D1738" s="2">
        <v>410.79900108999999</v>
      </c>
      <c r="E1738" s="2">
        <v>0.84441310922369939</v>
      </c>
      <c r="F1738" s="2">
        <v>4</v>
      </c>
      <c r="G1738" s="3">
        <v>0.12580883402989229</v>
      </c>
    </row>
    <row r="1739" spans="1:7" x14ac:dyDescent="0.25">
      <c r="A1739" s="2">
        <v>2014</v>
      </c>
      <c r="B1739" s="2" t="s">
        <v>1576</v>
      </c>
      <c r="C1739" s="2">
        <v>227.21611945999999</v>
      </c>
      <c r="D1739" s="2">
        <v>227.21611945999999</v>
      </c>
      <c r="E1739" s="2">
        <v>0.84441310922369939</v>
      </c>
      <c r="F1739" s="2">
        <v>1</v>
      </c>
      <c r="G1739" s="3">
        <v>6.2904417014946146E-2</v>
      </c>
    </row>
    <row r="1740" spans="1:7" x14ac:dyDescent="0.25">
      <c r="A1740" s="2">
        <v>2014</v>
      </c>
      <c r="B1740" s="2" t="s">
        <v>1577</v>
      </c>
      <c r="C1740" s="2">
        <v>227.21611945999999</v>
      </c>
      <c r="D1740" s="2">
        <v>227.21611945999999</v>
      </c>
      <c r="E1740" s="2">
        <v>0.84441310922369939</v>
      </c>
      <c r="F1740" s="2">
        <v>9</v>
      </c>
      <c r="G1740" s="3">
        <v>0.50323533611956917</v>
      </c>
    </row>
    <row r="1741" spans="1:7" x14ac:dyDescent="0.25">
      <c r="A1741" s="2">
        <v>2014</v>
      </c>
      <c r="B1741" s="2" t="s">
        <v>1578</v>
      </c>
      <c r="C1741" s="2">
        <v>297.67358074999999</v>
      </c>
      <c r="D1741" s="2">
        <v>297.67358074999999</v>
      </c>
      <c r="E1741" s="2">
        <v>0.84441310922369939</v>
      </c>
      <c r="F1741" s="2">
        <v>1</v>
      </c>
      <c r="G1741" s="3">
        <v>2.516176680597846E-2</v>
      </c>
    </row>
    <row r="1742" spans="1:7" x14ac:dyDescent="0.25">
      <c r="A1742" s="2">
        <v>2014</v>
      </c>
      <c r="B1742" s="2" t="s">
        <v>1579</v>
      </c>
      <c r="C1742" s="2">
        <v>83.065380442999995</v>
      </c>
      <c r="D1742" s="2">
        <v>83.065380442999995</v>
      </c>
      <c r="E1742" s="2">
        <v>0.84441310922369939</v>
      </c>
      <c r="F1742" s="2">
        <v>1</v>
      </c>
      <c r="G1742" s="3">
        <v>1.258088340298923E-2</v>
      </c>
    </row>
    <row r="1743" spans="1:7" x14ac:dyDescent="0.25">
      <c r="A1743" s="2">
        <v>2014</v>
      </c>
      <c r="B1743" s="2" t="s">
        <v>1580</v>
      </c>
      <c r="C1743" s="2">
        <v>83.065380442999995</v>
      </c>
      <c r="D1743" s="2">
        <v>83.065380442999995</v>
      </c>
      <c r="E1743" s="2">
        <v>0.84441310922369939</v>
      </c>
      <c r="F1743" s="2">
        <v>1</v>
      </c>
      <c r="G1743" s="3">
        <v>1.258088340298923E-2</v>
      </c>
    </row>
    <row r="1744" spans="1:7" x14ac:dyDescent="0.25">
      <c r="A1744" s="2">
        <v>2014</v>
      </c>
      <c r="B1744" s="2" t="s">
        <v>1581</v>
      </c>
      <c r="C1744" s="2">
        <v>83.065380442999995</v>
      </c>
      <c r="D1744" s="2">
        <v>83.065380442999995</v>
      </c>
      <c r="E1744" s="2">
        <v>0.84441310922369939</v>
      </c>
      <c r="F1744" s="2">
        <v>1</v>
      </c>
      <c r="G1744" s="3">
        <v>1.258088340298923E-2</v>
      </c>
    </row>
    <row r="1745" spans="1:7" x14ac:dyDescent="0.25">
      <c r="A1745" s="2">
        <v>2014</v>
      </c>
      <c r="B1745" s="2" t="s">
        <v>1582</v>
      </c>
      <c r="C1745" s="2">
        <v>83.065380442999995</v>
      </c>
      <c r="D1745" s="2">
        <v>83.065380442999995</v>
      </c>
      <c r="E1745" s="2">
        <v>0.84441310922369939</v>
      </c>
      <c r="F1745" s="2">
        <v>1</v>
      </c>
      <c r="G1745" s="3">
        <v>5.0323533611956919E-2</v>
      </c>
    </row>
    <row r="1746" spans="1:7" x14ac:dyDescent="0.25">
      <c r="A1746" s="2">
        <v>2014</v>
      </c>
      <c r="B1746" s="2" t="s">
        <v>1583</v>
      </c>
      <c r="C1746" s="2">
        <v>83.065380442999995</v>
      </c>
      <c r="D1746" s="2">
        <v>83.065380442999995</v>
      </c>
      <c r="E1746" s="2">
        <v>0.84441310922369939</v>
      </c>
      <c r="F1746" s="2">
        <v>1</v>
      </c>
      <c r="G1746" s="3">
        <v>2.516176680597846E-2</v>
      </c>
    </row>
    <row r="1747" spans="1:7" x14ac:dyDescent="0.25">
      <c r="A1747" s="2">
        <v>2014</v>
      </c>
      <c r="B1747" s="2" t="s">
        <v>1584</v>
      </c>
      <c r="C1747" s="2">
        <v>371.57726534</v>
      </c>
      <c r="D1747" s="2">
        <v>371.57726534</v>
      </c>
      <c r="E1747" s="2">
        <v>0.84441310922369939</v>
      </c>
      <c r="F1747" s="2">
        <v>4</v>
      </c>
      <c r="G1747" s="3">
        <v>0.50323533611956917</v>
      </c>
    </row>
    <row r="1748" spans="1:7" x14ac:dyDescent="0.25">
      <c r="A1748" s="2">
        <v>2014</v>
      </c>
      <c r="B1748" s="2" t="s">
        <v>1585</v>
      </c>
      <c r="C1748" s="2">
        <v>260.76235847999999</v>
      </c>
      <c r="D1748" s="2">
        <v>260.76235847999999</v>
      </c>
      <c r="E1748" s="2">
        <v>0.84441310922369939</v>
      </c>
      <c r="F1748" s="2">
        <v>2</v>
      </c>
      <c r="G1748" s="3">
        <v>1.258088340298923E-2</v>
      </c>
    </row>
    <row r="1749" spans="1:7" x14ac:dyDescent="0.25">
      <c r="A1749" s="2">
        <v>2014</v>
      </c>
      <c r="B1749" s="2" t="s">
        <v>1586</v>
      </c>
      <c r="C1749" s="2">
        <v>260.76235847999999</v>
      </c>
      <c r="D1749" s="2">
        <v>260.76235847999999</v>
      </c>
      <c r="E1749" s="2">
        <v>3.1754744619514548</v>
      </c>
      <c r="F1749" s="2">
        <v>9</v>
      </c>
      <c r="G1749" s="3">
        <v>1.1509706008358707</v>
      </c>
    </row>
    <row r="1750" spans="1:7" x14ac:dyDescent="0.25">
      <c r="A1750" s="2">
        <v>2014</v>
      </c>
      <c r="B1750" s="2" t="s">
        <v>1587</v>
      </c>
      <c r="C1750" s="2">
        <v>260.76235847999999</v>
      </c>
      <c r="D1750" s="2">
        <v>260.76235847999999</v>
      </c>
      <c r="E1750" s="2">
        <v>0.84441310922369939</v>
      </c>
      <c r="F1750" s="2">
        <v>4</v>
      </c>
      <c r="G1750" s="3">
        <v>0.18871325104483844</v>
      </c>
    </row>
    <row r="1751" spans="1:7" x14ac:dyDescent="0.25">
      <c r="A1751" s="2">
        <v>2014</v>
      </c>
      <c r="B1751" s="2" t="s">
        <v>1588</v>
      </c>
      <c r="C1751" s="2">
        <v>260.76235847999999</v>
      </c>
      <c r="D1751" s="2">
        <v>260.76235847999999</v>
      </c>
      <c r="E1751" s="2">
        <v>0.84441310922369939</v>
      </c>
      <c r="F1751" s="2">
        <v>4</v>
      </c>
      <c r="G1751" s="3">
        <v>0.37742650208967687</v>
      </c>
    </row>
    <row r="1752" spans="1:7" x14ac:dyDescent="0.25">
      <c r="A1752" s="2">
        <v>2014</v>
      </c>
      <c r="B1752" s="2" t="s">
        <v>1589</v>
      </c>
      <c r="C1752" s="2">
        <v>260.76235847999999</v>
      </c>
      <c r="D1752" s="2">
        <v>260.76235847999999</v>
      </c>
      <c r="E1752" s="2">
        <v>1.1714040882120142</v>
      </c>
      <c r="F1752" s="2">
        <v>16</v>
      </c>
      <c r="G1752" s="3">
        <v>2.2516176680597844</v>
      </c>
    </row>
    <row r="1753" spans="1:7" x14ac:dyDescent="0.25">
      <c r="A1753" s="2">
        <v>2014</v>
      </c>
      <c r="B1753" s="2" t="s">
        <v>1590</v>
      </c>
      <c r="C1753" s="2">
        <v>430.22374776999999</v>
      </c>
      <c r="D1753" s="2">
        <v>430.22374776999999</v>
      </c>
      <c r="E1753" s="2">
        <v>0.84441310922369939</v>
      </c>
      <c r="F1753" s="2">
        <v>2</v>
      </c>
      <c r="G1753" s="3">
        <v>2.516176680597846E-2</v>
      </c>
    </row>
    <row r="1754" spans="1:7" x14ac:dyDescent="0.25">
      <c r="A1754" s="2">
        <v>2014</v>
      </c>
      <c r="B1754" s="2" t="s">
        <v>1591</v>
      </c>
      <c r="C1754" s="2">
        <v>925.56787670000006</v>
      </c>
      <c r="D1754" s="2">
        <v>925.56787670000006</v>
      </c>
      <c r="E1754" s="2">
        <v>0.84441310922369939</v>
      </c>
      <c r="F1754" s="2">
        <v>2</v>
      </c>
      <c r="G1754" s="3">
        <v>1.258088340298923E-2</v>
      </c>
    </row>
    <row r="1755" spans="1:7" x14ac:dyDescent="0.25">
      <c r="A1755" s="2">
        <v>2014</v>
      </c>
      <c r="B1755" s="2" t="s">
        <v>1592</v>
      </c>
      <c r="C1755" s="2">
        <v>714.25067996999996</v>
      </c>
      <c r="D1755" s="2">
        <v>714.25067996999996</v>
      </c>
      <c r="E1755" s="2">
        <v>0.84441310922369939</v>
      </c>
      <c r="F1755" s="2">
        <v>1</v>
      </c>
      <c r="G1755" s="3">
        <v>1.258088340298923E-2</v>
      </c>
    </row>
    <row r="1756" spans="1:7" x14ac:dyDescent="0.25">
      <c r="A1756" s="2">
        <v>2014</v>
      </c>
      <c r="B1756" s="2" t="s">
        <v>2053</v>
      </c>
      <c r="C1756" s="2">
        <v>535.01145317999999</v>
      </c>
      <c r="D1756" s="2">
        <v>535.01145317999999</v>
      </c>
      <c r="E1756" s="2">
        <v>0.84441310922369939</v>
      </c>
      <c r="F1756" s="2">
        <v>2</v>
      </c>
      <c r="G1756" s="3">
        <v>2.516176680597846E-2</v>
      </c>
    </row>
    <row r="1757" spans="1:7" x14ac:dyDescent="0.25">
      <c r="A1757" s="2">
        <v>2014</v>
      </c>
      <c r="B1757" s="2" t="s">
        <v>2054</v>
      </c>
      <c r="C1757" s="2">
        <v>298.28826012000002</v>
      </c>
      <c r="D1757" s="2">
        <v>298.28826012000002</v>
      </c>
      <c r="E1757" s="2">
        <v>0.84441310922369939</v>
      </c>
      <c r="F1757" s="2">
        <v>2</v>
      </c>
      <c r="G1757" s="3">
        <v>6.2904417014946146E-2</v>
      </c>
    </row>
    <row r="1758" spans="1:7" x14ac:dyDescent="0.25">
      <c r="A1758" s="2">
        <v>2014</v>
      </c>
      <c r="B1758" s="2" t="s">
        <v>1594</v>
      </c>
      <c r="C1758" s="2">
        <v>125.57716395999999</v>
      </c>
      <c r="D1758" s="2">
        <v>125.57716395999999</v>
      </c>
      <c r="E1758" s="2">
        <v>0.84441310922369928</v>
      </c>
      <c r="F1758" s="2">
        <v>4</v>
      </c>
      <c r="G1758" s="3">
        <v>0.81775742119429995</v>
      </c>
    </row>
    <row r="1759" spans="1:7" x14ac:dyDescent="0.25">
      <c r="A1759" s="2">
        <v>2014</v>
      </c>
      <c r="B1759" s="2" t="s">
        <v>1595</v>
      </c>
      <c r="C1759" s="2">
        <v>125.57716395999999</v>
      </c>
      <c r="D1759" s="2">
        <v>125.57716395999999</v>
      </c>
      <c r="E1759" s="2">
        <v>1.7626459234625655</v>
      </c>
      <c r="F1759" s="2">
        <v>6</v>
      </c>
      <c r="G1759" s="3">
        <v>5.1270989035298928</v>
      </c>
    </row>
    <row r="1760" spans="1:7" x14ac:dyDescent="0.25">
      <c r="A1760" s="2">
        <v>2014</v>
      </c>
      <c r="B1760" s="2" t="s">
        <v>1596</v>
      </c>
      <c r="C1760" s="2">
        <v>185.19372539</v>
      </c>
      <c r="D1760" s="2">
        <v>185.19372539</v>
      </c>
      <c r="E1760" s="2">
        <v>0.84441310922369939</v>
      </c>
      <c r="F1760" s="2">
        <v>6</v>
      </c>
      <c r="G1760" s="3">
        <v>0.12580883402989229</v>
      </c>
    </row>
    <row r="1761" spans="1:7" x14ac:dyDescent="0.25">
      <c r="A1761" s="2">
        <v>2014</v>
      </c>
      <c r="B1761" s="2" t="s">
        <v>1597</v>
      </c>
      <c r="C1761" s="2">
        <v>398.26623287000001</v>
      </c>
      <c r="D1761" s="2">
        <v>398.26623287000001</v>
      </c>
      <c r="E1761" s="2">
        <v>1.2702017310797484</v>
      </c>
      <c r="F1761" s="2">
        <v>24</v>
      </c>
      <c r="G1761" s="3">
        <v>13.195063769925547</v>
      </c>
    </row>
    <row r="1762" spans="1:7" x14ac:dyDescent="0.25">
      <c r="A1762" s="2">
        <v>2014</v>
      </c>
      <c r="B1762" s="2" t="s">
        <v>1598</v>
      </c>
      <c r="C1762" s="2">
        <v>4079.6002767</v>
      </c>
      <c r="D1762" s="2">
        <v>4079.6002767</v>
      </c>
      <c r="E1762" s="2">
        <v>0.84441310922369939</v>
      </c>
      <c r="F1762" s="2">
        <v>1</v>
      </c>
      <c r="G1762" s="3">
        <v>0.12580883402989229</v>
      </c>
    </row>
    <row r="1763" spans="1:7" x14ac:dyDescent="0.25">
      <c r="A1763" s="2">
        <v>2014</v>
      </c>
      <c r="B1763" s="2" t="s">
        <v>1599</v>
      </c>
      <c r="C1763" s="2">
        <v>150.41285872</v>
      </c>
      <c r="D1763" s="2">
        <v>150.41285872</v>
      </c>
      <c r="E1763" s="2">
        <v>0.84441310922369928</v>
      </c>
      <c r="F1763" s="2">
        <v>1</v>
      </c>
      <c r="G1763" s="3">
        <v>8.8066183820924612E-2</v>
      </c>
    </row>
    <row r="1764" spans="1:7" x14ac:dyDescent="0.25">
      <c r="A1764" s="2">
        <v>2014</v>
      </c>
      <c r="B1764" s="2" t="s">
        <v>1600</v>
      </c>
      <c r="C1764" s="2">
        <v>150.41285872</v>
      </c>
      <c r="D1764" s="2">
        <v>150.41285872</v>
      </c>
      <c r="E1764" s="2">
        <v>0.84441310922369928</v>
      </c>
      <c r="F1764" s="2">
        <v>1</v>
      </c>
      <c r="G1764" s="3">
        <v>8.8066183820924612E-2</v>
      </c>
    </row>
    <row r="1765" spans="1:7" x14ac:dyDescent="0.25">
      <c r="A1765" s="2">
        <v>2014</v>
      </c>
      <c r="B1765" s="2" t="s">
        <v>1601</v>
      </c>
      <c r="C1765" s="2">
        <v>222.44726753</v>
      </c>
      <c r="D1765" s="2">
        <v>222.44726753</v>
      </c>
      <c r="E1765" s="2">
        <v>0.84441310922369939</v>
      </c>
      <c r="F1765" s="2">
        <v>6</v>
      </c>
      <c r="G1765" s="3">
        <v>0.37742650208967687</v>
      </c>
    </row>
    <row r="1766" spans="1:7" x14ac:dyDescent="0.25">
      <c r="A1766" s="2">
        <v>2014</v>
      </c>
      <c r="B1766" s="2" t="s">
        <v>1602</v>
      </c>
      <c r="C1766" s="2">
        <v>150.41285872</v>
      </c>
      <c r="D1766" s="2">
        <v>150.41285872</v>
      </c>
      <c r="E1766" s="2">
        <v>0.84441310922369928</v>
      </c>
      <c r="F1766" s="2">
        <v>4</v>
      </c>
      <c r="G1766" s="3">
        <v>0.15097060083587077</v>
      </c>
    </row>
    <row r="1767" spans="1:7" x14ac:dyDescent="0.25">
      <c r="A1767" s="2">
        <v>2014</v>
      </c>
      <c r="B1767" s="2" t="s">
        <v>1603</v>
      </c>
      <c r="C1767" s="2">
        <v>150.41285872</v>
      </c>
      <c r="D1767" s="2">
        <v>150.41285872</v>
      </c>
      <c r="E1767" s="2">
        <v>0.84441310922369939</v>
      </c>
      <c r="F1767" s="2">
        <v>4</v>
      </c>
      <c r="G1767" s="3">
        <v>0.20129413444782768</v>
      </c>
    </row>
    <row r="1768" spans="1:7" x14ac:dyDescent="0.25">
      <c r="A1768" s="2">
        <v>2014</v>
      </c>
      <c r="B1768" s="2" t="s">
        <v>1604</v>
      </c>
      <c r="C1768" s="2">
        <v>150.41285872</v>
      </c>
      <c r="D1768" s="2">
        <v>150.41285872</v>
      </c>
      <c r="E1768" s="2">
        <v>0.84441310922369939</v>
      </c>
      <c r="F1768" s="2">
        <v>4</v>
      </c>
      <c r="G1768" s="3">
        <v>0.25161766805978458</v>
      </c>
    </row>
    <row r="1769" spans="1:7" x14ac:dyDescent="0.25">
      <c r="A1769" s="2">
        <v>2014</v>
      </c>
      <c r="B1769" s="2" t="s">
        <v>2055</v>
      </c>
      <c r="C1769" s="2">
        <v>150.41285872</v>
      </c>
      <c r="D1769" s="2">
        <v>150.41285872</v>
      </c>
      <c r="E1769" s="2">
        <v>0.84441310922369939</v>
      </c>
      <c r="F1769" s="2">
        <v>3</v>
      </c>
      <c r="G1769" s="3">
        <v>1.258088340298923E-2</v>
      </c>
    </row>
    <row r="1770" spans="1:7" x14ac:dyDescent="0.25">
      <c r="A1770" s="2">
        <v>2014</v>
      </c>
      <c r="B1770" s="2" t="s">
        <v>1605</v>
      </c>
      <c r="C1770" s="2">
        <v>150.41285872</v>
      </c>
      <c r="D1770" s="2">
        <v>150.41285872</v>
      </c>
      <c r="E1770" s="2">
        <v>0.84441310922369939</v>
      </c>
      <c r="F1770" s="2">
        <v>4</v>
      </c>
      <c r="G1770" s="3">
        <v>0.20129413444782768</v>
      </c>
    </row>
    <row r="1771" spans="1:7" x14ac:dyDescent="0.25">
      <c r="A1771" s="2">
        <v>2014</v>
      </c>
      <c r="B1771" s="2" t="s">
        <v>1606</v>
      </c>
      <c r="C1771" s="2">
        <v>150.41285872</v>
      </c>
      <c r="D1771" s="2">
        <v>150.41285872</v>
      </c>
      <c r="E1771" s="2">
        <v>0.84441310922369939</v>
      </c>
      <c r="F1771" s="2">
        <v>9</v>
      </c>
      <c r="G1771" s="3">
        <v>0.20129413444782768</v>
      </c>
    </row>
    <row r="1772" spans="1:7" x14ac:dyDescent="0.25">
      <c r="A1772" s="2">
        <v>2014</v>
      </c>
      <c r="B1772" s="2" t="s">
        <v>1607</v>
      </c>
      <c r="C1772" s="2">
        <v>150.41285872</v>
      </c>
      <c r="D1772" s="2">
        <v>150.41285872</v>
      </c>
      <c r="E1772" s="2">
        <v>0.84441310922369939</v>
      </c>
      <c r="F1772" s="2">
        <v>4</v>
      </c>
      <c r="G1772" s="3">
        <v>0.40258826889565535</v>
      </c>
    </row>
    <row r="1773" spans="1:7" x14ac:dyDescent="0.25">
      <c r="A1773" s="2">
        <v>2014</v>
      </c>
      <c r="B1773" s="2" t="s">
        <v>2056</v>
      </c>
      <c r="C1773" s="2">
        <v>397.95949333999999</v>
      </c>
      <c r="D1773" s="2">
        <v>397.95949333999999</v>
      </c>
      <c r="E1773" s="2">
        <v>0.84441310922369939</v>
      </c>
      <c r="F1773" s="2">
        <v>2</v>
      </c>
      <c r="G1773" s="3">
        <v>1.258088340298923E-2</v>
      </c>
    </row>
    <row r="1774" spans="1:7" x14ac:dyDescent="0.25">
      <c r="A1774" s="2">
        <v>2014</v>
      </c>
      <c r="B1774" s="2" t="s">
        <v>1608</v>
      </c>
      <c r="C1774" s="2">
        <v>813.85289826999997</v>
      </c>
      <c r="D1774" s="2">
        <v>813.85289826999997</v>
      </c>
      <c r="E1774" s="2">
        <v>0.92856093827636998</v>
      </c>
      <c r="F1774" s="2">
        <v>16</v>
      </c>
      <c r="G1774" s="3">
        <v>3.5097060083587075</v>
      </c>
    </row>
    <row r="1775" spans="1:7" x14ac:dyDescent="0.25">
      <c r="A1775" s="2">
        <v>2014</v>
      </c>
      <c r="B1775" s="2" t="s">
        <v>1609</v>
      </c>
      <c r="C1775" s="2">
        <v>352.46561609000008</v>
      </c>
      <c r="D1775" s="2">
        <v>352.46561609000008</v>
      </c>
      <c r="E1775" s="2">
        <v>1.1116718938010566</v>
      </c>
      <c r="F1775" s="2">
        <v>9</v>
      </c>
      <c r="G1775" s="3">
        <v>1.3774265020896768</v>
      </c>
    </row>
    <row r="1776" spans="1:7" x14ac:dyDescent="0.25">
      <c r="A1776" s="2">
        <v>2014</v>
      </c>
      <c r="B1776" s="2" t="s">
        <v>1610</v>
      </c>
      <c r="C1776" s="2">
        <v>264.98411962</v>
      </c>
      <c r="D1776" s="2">
        <v>264.98411962</v>
      </c>
      <c r="E1776" s="2">
        <v>0.84441310922369939</v>
      </c>
      <c r="F1776" s="2">
        <v>1</v>
      </c>
      <c r="G1776" s="3">
        <v>2.516176680597846E-2</v>
      </c>
    </row>
    <row r="1777" spans="1:7" x14ac:dyDescent="0.25">
      <c r="A1777" s="2">
        <v>2014</v>
      </c>
      <c r="B1777" s="2" t="s">
        <v>1611</v>
      </c>
      <c r="C1777" s="2">
        <v>264.98411962</v>
      </c>
      <c r="D1777" s="2">
        <v>264.98411962</v>
      </c>
      <c r="E1777" s="2">
        <v>0.84441310922369939</v>
      </c>
      <c r="F1777" s="2">
        <v>4</v>
      </c>
      <c r="G1777" s="3">
        <v>0.10064706722391384</v>
      </c>
    </row>
    <row r="1778" spans="1:7" x14ac:dyDescent="0.25">
      <c r="A1778" s="2">
        <v>2014</v>
      </c>
      <c r="B1778" s="2" t="s">
        <v>1612</v>
      </c>
      <c r="C1778" s="2">
        <v>264.98411962</v>
      </c>
      <c r="D1778" s="2">
        <v>264.98411962</v>
      </c>
      <c r="E1778" s="2">
        <v>0.84441310922369939</v>
      </c>
      <c r="F1778" s="2">
        <v>2</v>
      </c>
      <c r="G1778" s="3">
        <v>1.258088340298923E-2</v>
      </c>
    </row>
    <row r="1779" spans="1:7" x14ac:dyDescent="0.25">
      <c r="A1779" s="2">
        <v>2014</v>
      </c>
      <c r="B1779" s="2" t="s">
        <v>1613</v>
      </c>
      <c r="C1779" s="2">
        <v>264.98411962</v>
      </c>
      <c r="D1779" s="2">
        <v>264.98411962</v>
      </c>
      <c r="E1779" s="2">
        <v>0.84441310922369928</v>
      </c>
      <c r="F1779" s="2">
        <v>9</v>
      </c>
      <c r="G1779" s="3">
        <v>7.5485300417935386E-2</v>
      </c>
    </row>
    <row r="1780" spans="1:7" x14ac:dyDescent="0.25">
      <c r="A1780" s="2">
        <v>2014</v>
      </c>
      <c r="B1780" s="2" t="s">
        <v>1614</v>
      </c>
      <c r="C1780" s="2">
        <v>264.98411962</v>
      </c>
      <c r="D1780" s="2">
        <v>264.98411962</v>
      </c>
      <c r="E1780" s="2">
        <v>0.84441310922369939</v>
      </c>
      <c r="F1780" s="2">
        <v>9</v>
      </c>
      <c r="G1780" s="3">
        <v>0.12580883402989229</v>
      </c>
    </row>
    <row r="1781" spans="1:7" x14ac:dyDescent="0.25">
      <c r="A1781" s="2">
        <v>2014</v>
      </c>
      <c r="B1781" s="2" t="s">
        <v>1615</v>
      </c>
      <c r="C1781" s="2">
        <v>819.71723052000004</v>
      </c>
      <c r="D1781" s="2">
        <v>819.71723052000004</v>
      </c>
      <c r="E1781" s="2">
        <v>0.84441310922369917</v>
      </c>
      <c r="F1781" s="2">
        <v>4</v>
      </c>
      <c r="G1781" s="3">
        <v>0.62904417014946157</v>
      </c>
    </row>
    <row r="1782" spans="1:7" x14ac:dyDescent="0.25">
      <c r="A1782" s="2">
        <v>2014</v>
      </c>
      <c r="B1782" s="2" t="s">
        <v>1616</v>
      </c>
      <c r="C1782" s="2">
        <v>1398.0451184000001</v>
      </c>
      <c r="D1782" s="2">
        <v>1398.0451184000001</v>
      </c>
      <c r="E1782" s="2">
        <v>0.84441310922369939</v>
      </c>
      <c r="F1782" s="2">
        <v>1</v>
      </c>
      <c r="G1782" s="3">
        <v>1.258088340298923E-2</v>
      </c>
    </row>
    <row r="1783" spans="1:7" x14ac:dyDescent="0.25">
      <c r="A1783" s="2">
        <v>2014</v>
      </c>
      <c r="B1783" s="2" t="s">
        <v>1617</v>
      </c>
      <c r="C1783" s="2">
        <v>415.17077078</v>
      </c>
      <c r="D1783" s="2">
        <v>415.17077078</v>
      </c>
      <c r="E1783" s="2">
        <v>0.84441310922369939</v>
      </c>
      <c r="F1783" s="2">
        <v>4</v>
      </c>
      <c r="G1783" s="3">
        <v>0.11322795062690307</v>
      </c>
    </row>
    <row r="1784" spans="1:7" x14ac:dyDescent="0.25">
      <c r="A1784" s="2">
        <v>2014</v>
      </c>
      <c r="B1784" s="2" t="s">
        <v>1618</v>
      </c>
      <c r="C1784" s="2">
        <v>415.17077077999994</v>
      </c>
      <c r="D1784" s="2">
        <v>415.17077077999994</v>
      </c>
      <c r="E1784" s="2">
        <v>0.84441310922369939</v>
      </c>
      <c r="F1784" s="2">
        <v>9</v>
      </c>
      <c r="G1784" s="3">
        <v>0.37742650208967687</v>
      </c>
    </row>
    <row r="1785" spans="1:7" x14ac:dyDescent="0.25">
      <c r="A1785" s="2">
        <v>2014</v>
      </c>
      <c r="B1785" s="2" t="s">
        <v>1619</v>
      </c>
      <c r="C1785" s="2">
        <v>415.17077078</v>
      </c>
      <c r="D1785" s="2">
        <v>415.17077078</v>
      </c>
      <c r="E1785" s="2">
        <v>0.84441310922369939</v>
      </c>
      <c r="F1785" s="2">
        <v>1</v>
      </c>
      <c r="G1785" s="3">
        <v>1.258088340298923E-2</v>
      </c>
    </row>
    <row r="1786" spans="1:7" x14ac:dyDescent="0.25">
      <c r="A1786" s="2">
        <v>2014</v>
      </c>
      <c r="B1786" s="2" t="s">
        <v>1620</v>
      </c>
      <c r="C1786" s="2">
        <v>415.17077078</v>
      </c>
      <c r="D1786" s="2">
        <v>415.17077078</v>
      </c>
      <c r="E1786" s="2">
        <v>0.84441310922369939</v>
      </c>
      <c r="F1786" s="2">
        <v>1</v>
      </c>
      <c r="G1786" s="3">
        <v>6.2904417014946146E-2</v>
      </c>
    </row>
    <row r="1787" spans="1:7" x14ac:dyDescent="0.25">
      <c r="A1787" s="2">
        <v>2014</v>
      </c>
      <c r="B1787" s="2" t="s">
        <v>1621</v>
      </c>
      <c r="C1787" s="2">
        <v>415.17077078</v>
      </c>
      <c r="D1787" s="2">
        <v>415.17077078</v>
      </c>
      <c r="E1787" s="2">
        <v>0.84441310922369939</v>
      </c>
      <c r="F1787" s="2">
        <v>4</v>
      </c>
      <c r="G1787" s="3">
        <v>0.12580883402989229</v>
      </c>
    </row>
    <row r="1788" spans="1:7" x14ac:dyDescent="0.25">
      <c r="A1788" s="2">
        <v>2014</v>
      </c>
      <c r="B1788" s="2" t="s">
        <v>2057</v>
      </c>
      <c r="C1788" s="2">
        <v>243.03526780000001</v>
      </c>
      <c r="D1788" s="2">
        <v>243.03526780000001</v>
      </c>
      <c r="E1788" s="2">
        <v>0.84441310922369939</v>
      </c>
      <c r="F1788" s="2">
        <v>2</v>
      </c>
      <c r="G1788" s="3">
        <v>1.258088340298923E-2</v>
      </c>
    </row>
    <row r="1789" spans="1:7" x14ac:dyDescent="0.25">
      <c r="A1789" s="2">
        <v>2014</v>
      </c>
      <c r="B1789" s="2" t="s">
        <v>1622</v>
      </c>
      <c r="C1789" s="2">
        <v>716.41772121999998</v>
      </c>
      <c r="D1789" s="2">
        <v>716.41772121999998</v>
      </c>
      <c r="E1789" s="2">
        <v>0.84441310922369939</v>
      </c>
      <c r="F1789" s="2">
        <v>3</v>
      </c>
      <c r="G1789" s="3">
        <v>0.18871325104483844</v>
      </c>
    </row>
    <row r="1790" spans="1:7" x14ac:dyDescent="0.25">
      <c r="A1790" s="2">
        <v>2014</v>
      </c>
      <c r="B1790" s="2" t="s">
        <v>1623</v>
      </c>
      <c r="C1790" s="2">
        <v>243.03526780000001</v>
      </c>
      <c r="D1790" s="2">
        <v>243.03526780000001</v>
      </c>
      <c r="E1790" s="2">
        <v>0.84441310922369939</v>
      </c>
      <c r="F1790" s="2">
        <v>9</v>
      </c>
      <c r="G1790" s="3">
        <v>0.33968385188070921</v>
      </c>
    </row>
    <row r="1791" spans="1:7" x14ac:dyDescent="0.25">
      <c r="A1791" s="2">
        <v>2014</v>
      </c>
      <c r="B1791" s="2" t="s">
        <v>1624</v>
      </c>
      <c r="C1791" s="2">
        <v>243.03526780000001</v>
      </c>
      <c r="D1791" s="2">
        <v>243.03526780000001</v>
      </c>
      <c r="E1791" s="2">
        <v>0.84441310922369939</v>
      </c>
      <c r="F1791" s="2">
        <v>4</v>
      </c>
      <c r="G1791" s="3">
        <v>2.516176680597846E-2</v>
      </c>
    </row>
    <row r="1792" spans="1:7" x14ac:dyDescent="0.25">
      <c r="A1792" s="2">
        <v>2014</v>
      </c>
      <c r="B1792" s="2" t="s">
        <v>1625</v>
      </c>
      <c r="C1792" s="2">
        <v>243.03526780000001</v>
      </c>
      <c r="D1792" s="2">
        <v>243.03526780000001</v>
      </c>
      <c r="E1792" s="2">
        <v>0.84441310922369939</v>
      </c>
      <c r="F1792" s="2">
        <v>4</v>
      </c>
      <c r="G1792" s="3">
        <v>0.12580883402989229</v>
      </c>
    </row>
    <row r="1793" spans="1:7" x14ac:dyDescent="0.25">
      <c r="A1793" s="2">
        <v>2014</v>
      </c>
      <c r="B1793" s="2" t="s">
        <v>1626</v>
      </c>
      <c r="C1793" s="2">
        <v>243.03526780000001</v>
      </c>
      <c r="D1793" s="2">
        <v>243.03526780000001</v>
      </c>
      <c r="E1793" s="2">
        <v>0.84441310922369939</v>
      </c>
      <c r="F1793" s="2">
        <v>1</v>
      </c>
      <c r="G1793" s="3">
        <v>0.11322795062690307</v>
      </c>
    </row>
    <row r="1794" spans="1:7" x14ac:dyDescent="0.25">
      <c r="A1794" s="2">
        <v>2014</v>
      </c>
      <c r="B1794" s="2" t="s">
        <v>1627</v>
      </c>
      <c r="C1794" s="2">
        <v>2910.1020048</v>
      </c>
      <c r="D1794" s="2">
        <v>2910.1020048</v>
      </c>
      <c r="E1794" s="2">
        <v>0.84441310922369939</v>
      </c>
      <c r="F1794" s="2">
        <v>1</v>
      </c>
      <c r="G1794" s="3">
        <v>5.0323533611956919E-2</v>
      </c>
    </row>
    <row r="1795" spans="1:7" x14ac:dyDescent="0.25">
      <c r="A1795" s="2">
        <v>2014</v>
      </c>
      <c r="B1795" s="2" t="s">
        <v>1628</v>
      </c>
      <c r="C1795" s="2">
        <v>2910.1020048</v>
      </c>
      <c r="D1795" s="2">
        <v>2910.1020048</v>
      </c>
      <c r="E1795" s="2">
        <v>1.5432358352941429</v>
      </c>
      <c r="F1795" s="2">
        <v>1</v>
      </c>
      <c r="G1795" s="3">
        <v>1</v>
      </c>
    </row>
    <row r="1796" spans="1:7" x14ac:dyDescent="0.25">
      <c r="A1796" s="2">
        <v>2014</v>
      </c>
      <c r="B1796" s="2" t="s">
        <v>1629</v>
      </c>
      <c r="C1796" s="2">
        <v>221.70067624000001</v>
      </c>
      <c r="D1796" s="2">
        <v>221.70067624000001</v>
      </c>
      <c r="E1796" s="2">
        <v>0.84441310922369939</v>
      </c>
      <c r="F1796" s="2">
        <v>4</v>
      </c>
      <c r="G1796" s="3">
        <v>0.20129413444782768</v>
      </c>
    </row>
    <row r="1797" spans="1:7" x14ac:dyDescent="0.25">
      <c r="A1797" s="2">
        <v>2014</v>
      </c>
      <c r="B1797" s="2" t="s">
        <v>1630</v>
      </c>
      <c r="C1797" s="2">
        <v>443.40135249000002</v>
      </c>
      <c r="D1797" s="2">
        <v>443.40135249000002</v>
      </c>
      <c r="E1797" s="2">
        <v>0.84441310922369928</v>
      </c>
      <c r="F1797" s="2">
        <v>2</v>
      </c>
      <c r="G1797" s="3">
        <v>7.5485300417935386E-2</v>
      </c>
    </row>
    <row r="1798" spans="1:7" x14ac:dyDescent="0.25">
      <c r="A1798" s="2">
        <v>2014</v>
      </c>
      <c r="B1798" s="2" t="s">
        <v>1631</v>
      </c>
      <c r="C1798" s="2">
        <v>221.70067624000001</v>
      </c>
      <c r="D1798" s="2">
        <v>221.70067624000001</v>
      </c>
      <c r="E1798" s="2">
        <v>0.84441310922369939</v>
      </c>
      <c r="F1798" s="2">
        <v>9</v>
      </c>
      <c r="G1798" s="3">
        <v>0.11322795062690307</v>
      </c>
    </row>
    <row r="1799" spans="1:7" x14ac:dyDescent="0.25">
      <c r="A1799" s="2">
        <v>2014</v>
      </c>
      <c r="B1799" s="2" t="s">
        <v>2058</v>
      </c>
      <c r="C1799" s="2">
        <v>221.70067624000001</v>
      </c>
      <c r="D1799" s="2">
        <v>221.70067624000001</v>
      </c>
      <c r="E1799" s="2">
        <v>0.84441310922369939</v>
      </c>
      <c r="F1799" s="2">
        <v>2</v>
      </c>
      <c r="G1799" s="3">
        <v>2.516176680597846E-2</v>
      </c>
    </row>
    <row r="1800" spans="1:7" x14ac:dyDescent="0.25">
      <c r="A1800" s="2">
        <v>2014</v>
      </c>
      <c r="B1800" s="2" t="s">
        <v>1632</v>
      </c>
      <c r="C1800" s="2">
        <v>221.70067624000001</v>
      </c>
      <c r="D1800" s="2">
        <v>221.70067624000001</v>
      </c>
      <c r="E1800" s="2">
        <v>0.84441310922369939</v>
      </c>
      <c r="F1800" s="2">
        <v>6</v>
      </c>
      <c r="G1800" s="3">
        <v>5.0323533611956919E-2</v>
      </c>
    </row>
    <row r="1801" spans="1:7" x14ac:dyDescent="0.25">
      <c r="A1801" s="2">
        <v>2014</v>
      </c>
      <c r="B1801" s="2" t="s">
        <v>1633</v>
      </c>
      <c r="C1801" s="2">
        <v>126.46260734000001</v>
      </c>
      <c r="D1801" s="2">
        <v>126.46260734000001</v>
      </c>
      <c r="E1801" s="2">
        <v>1.4866743397091571</v>
      </c>
      <c r="F1801" s="2">
        <v>4</v>
      </c>
      <c r="G1801" s="3">
        <v>1.0880661838209247</v>
      </c>
    </row>
    <row r="1802" spans="1:7" x14ac:dyDescent="0.25">
      <c r="A1802" s="2">
        <v>2014</v>
      </c>
      <c r="B1802" s="2" t="s">
        <v>1634</v>
      </c>
      <c r="C1802" s="2">
        <v>126.46260734000001</v>
      </c>
      <c r="D1802" s="2">
        <v>126.46260734000001</v>
      </c>
      <c r="E1802" s="2">
        <v>1.4887636147527812</v>
      </c>
      <c r="F1802" s="2">
        <v>16</v>
      </c>
      <c r="G1802" s="3">
        <v>5.2516176680597848</v>
      </c>
    </row>
    <row r="1803" spans="1:7" x14ac:dyDescent="0.25">
      <c r="A1803" s="2">
        <v>2014</v>
      </c>
      <c r="B1803" s="2" t="s">
        <v>2059</v>
      </c>
      <c r="C1803" s="2">
        <v>184.43574923</v>
      </c>
      <c r="D1803" s="2">
        <v>184.43574923</v>
      </c>
      <c r="E1803" s="2">
        <v>0.84441310922369939</v>
      </c>
      <c r="F1803" s="2">
        <v>4</v>
      </c>
      <c r="G1803" s="3">
        <v>1.258088340298923E-2</v>
      </c>
    </row>
    <row r="1804" spans="1:7" x14ac:dyDescent="0.25">
      <c r="A1804" s="2">
        <v>2014</v>
      </c>
      <c r="B1804" s="2" t="s">
        <v>1635</v>
      </c>
      <c r="C1804" s="2">
        <v>261.33118112</v>
      </c>
      <c r="D1804" s="2">
        <v>261.33118112</v>
      </c>
      <c r="E1804" s="2">
        <v>0.84441310922369928</v>
      </c>
      <c r="F1804" s="2">
        <v>6</v>
      </c>
      <c r="G1804" s="3">
        <v>3.7742650208967693E-2</v>
      </c>
    </row>
    <row r="1805" spans="1:7" x14ac:dyDescent="0.25">
      <c r="A1805" s="2">
        <v>2014</v>
      </c>
      <c r="B1805" s="2" t="s">
        <v>2060</v>
      </c>
      <c r="C1805" s="2">
        <v>261.33118112</v>
      </c>
      <c r="D1805" s="2">
        <v>261.33118112</v>
      </c>
      <c r="E1805" s="2">
        <v>0.84441310922369939</v>
      </c>
      <c r="F1805" s="2">
        <v>6</v>
      </c>
      <c r="G1805" s="3">
        <v>1.258088340298923E-2</v>
      </c>
    </row>
    <row r="1806" spans="1:7" x14ac:dyDescent="0.25">
      <c r="A1806" s="2">
        <v>2014</v>
      </c>
      <c r="B1806" s="2" t="s">
        <v>1636</v>
      </c>
      <c r="C1806" s="2">
        <v>2109.4374122999998</v>
      </c>
      <c r="D1806" s="2">
        <v>2109.4374122999998</v>
      </c>
      <c r="E1806" s="2">
        <v>0.84441310922369939</v>
      </c>
      <c r="F1806" s="2">
        <v>4</v>
      </c>
      <c r="G1806" s="3">
        <v>5.0323533611956919E-2</v>
      </c>
    </row>
    <row r="1807" spans="1:7" x14ac:dyDescent="0.25">
      <c r="A1807" s="2">
        <v>2014</v>
      </c>
      <c r="B1807" s="2" t="s">
        <v>1637</v>
      </c>
      <c r="C1807" s="2">
        <v>12656.624474</v>
      </c>
      <c r="D1807" s="2">
        <v>12656.624474</v>
      </c>
      <c r="E1807" s="2">
        <v>1.2983008228119655</v>
      </c>
      <c r="F1807" s="2">
        <v>6</v>
      </c>
      <c r="G1807" s="3">
        <v>3.6887132510448382</v>
      </c>
    </row>
    <row r="1808" spans="1:7" x14ac:dyDescent="0.25">
      <c r="A1808" s="2">
        <v>2014</v>
      </c>
      <c r="B1808" s="2" t="s">
        <v>1638</v>
      </c>
      <c r="C1808" s="2">
        <v>226.20902000999999</v>
      </c>
      <c r="D1808" s="2">
        <v>226.20902000999999</v>
      </c>
      <c r="E1808" s="2">
        <v>0.84441310922369928</v>
      </c>
      <c r="F1808" s="2">
        <v>4</v>
      </c>
      <c r="G1808" s="3">
        <v>3.7742650208967693E-2</v>
      </c>
    </row>
    <row r="1809" spans="1:7" x14ac:dyDescent="0.25">
      <c r="A1809" s="2">
        <v>2014</v>
      </c>
      <c r="B1809" s="2" t="s">
        <v>1639</v>
      </c>
      <c r="C1809" s="2">
        <v>2615.8714175</v>
      </c>
      <c r="D1809" s="2">
        <v>2615.8714175</v>
      </c>
      <c r="E1809" s="2">
        <v>0.84441310922369939</v>
      </c>
      <c r="F1809" s="2">
        <v>1</v>
      </c>
      <c r="G1809" s="3">
        <v>6.2904417014946146E-2</v>
      </c>
    </row>
    <row r="1810" spans="1:7" x14ac:dyDescent="0.25">
      <c r="A1810" s="2">
        <v>2014</v>
      </c>
      <c r="B1810" s="2" t="s">
        <v>1640</v>
      </c>
      <c r="C1810" s="2">
        <v>1030.6733601999999</v>
      </c>
      <c r="D1810" s="2">
        <v>1030.6733601999999</v>
      </c>
      <c r="E1810" s="2">
        <v>0.84441310922369939</v>
      </c>
      <c r="F1810" s="2">
        <v>1</v>
      </c>
      <c r="G1810" s="3">
        <v>1.258088340298923E-2</v>
      </c>
    </row>
    <row r="1811" spans="1:7" x14ac:dyDescent="0.25">
      <c r="A1811" s="2">
        <v>2014</v>
      </c>
      <c r="B1811" s="2" t="s">
        <v>1641</v>
      </c>
      <c r="C1811" s="2">
        <v>651.68482836999999</v>
      </c>
      <c r="D1811" s="2">
        <v>651.68482836999999</v>
      </c>
      <c r="E1811" s="2">
        <v>0.84441310922369939</v>
      </c>
      <c r="F1811" s="2">
        <v>1</v>
      </c>
      <c r="G1811" s="3">
        <v>0.25161766805978458</v>
      </c>
    </row>
    <row r="1812" spans="1:7" x14ac:dyDescent="0.25">
      <c r="A1812" s="2">
        <v>2014</v>
      </c>
      <c r="B1812" s="2" t="s">
        <v>2061</v>
      </c>
      <c r="C1812" s="2">
        <v>651.68482836999999</v>
      </c>
      <c r="D1812" s="2">
        <v>651.68482836999999</v>
      </c>
      <c r="E1812" s="2">
        <v>0.84441310922369928</v>
      </c>
      <c r="F1812" s="2">
        <v>2</v>
      </c>
      <c r="G1812" s="3">
        <v>7.5485300417935386E-2</v>
      </c>
    </row>
    <row r="1813" spans="1:7" x14ac:dyDescent="0.25">
      <c r="A1813" s="2">
        <v>2014</v>
      </c>
      <c r="B1813" s="2" t="s">
        <v>1642</v>
      </c>
      <c r="C1813" s="2">
        <v>651.68482836999999</v>
      </c>
      <c r="D1813" s="2">
        <v>651.68482836999999</v>
      </c>
      <c r="E1813" s="2">
        <v>0.84441310922369928</v>
      </c>
      <c r="F1813" s="2">
        <v>3</v>
      </c>
      <c r="G1813" s="3">
        <v>3.7742650208967693E-2</v>
      </c>
    </row>
    <row r="1814" spans="1:7" x14ac:dyDescent="0.25">
      <c r="A1814" s="2">
        <v>2014</v>
      </c>
      <c r="B1814" s="2" t="s">
        <v>1643</v>
      </c>
      <c r="C1814" s="2">
        <v>651.68482836999999</v>
      </c>
      <c r="D1814" s="2">
        <v>651.68482836999999</v>
      </c>
      <c r="E1814" s="2">
        <v>0.84441310922369939</v>
      </c>
      <c r="F1814" s="2">
        <v>4</v>
      </c>
      <c r="G1814" s="3">
        <v>0.10064706722391384</v>
      </c>
    </row>
    <row r="1815" spans="1:7" x14ac:dyDescent="0.25">
      <c r="A1815" s="2">
        <v>2014</v>
      </c>
      <c r="B1815" s="2" t="s">
        <v>1644</v>
      </c>
      <c r="C1815" s="2">
        <v>1629.2120709000001</v>
      </c>
      <c r="D1815" s="2">
        <v>1629.2120709000001</v>
      </c>
      <c r="E1815" s="2">
        <v>1.2965008027556584</v>
      </c>
      <c r="F1815" s="2">
        <v>10</v>
      </c>
      <c r="G1815" s="3">
        <v>1.3019412016717415</v>
      </c>
    </row>
    <row r="1816" spans="1:7" x14ac:dyDescent="0.25">
      <c r="A1816" s="2">
        <v>2014</v>
      </c>
      <c r="B1816" s="2" t="s">
        <v>1645</v>
      </c>
      <c r="C1816" s="2">
        <v>264.0242475</v>
      </c>
      <c r="D1816" s="2">
        <v>264.0242475</v>
      </c>
      <c r="E1816" s="2">
        <v>0.84441310922369939</v>
      </c>
      <c r="F1816" s="2">
        <v>4</v>
      </c>
      <c r="G1816" s="3">
        <v>6.2904417014946146E-2</v>
      </c>
    </row>
    <row r="1817" spans="1:7" x14ac:dyDescent="0.25">
      <c r="A1817" s="2">
        <v>2014</v>
      </c>
      <c r="B1817" s="2" t="s">
        <v>1646</v>
      </c>
      <c r="C1817" s="2">
        <v>264.0242475</v>
      </c>
      <c r="D1817" s="2">
        <v>264.0242475</v>
      </c>
      <c r="E1817" s="2">
        <v>0.84441310922369939</v>
      </c>
      <c r="F1817" s="2">
        <v>6</v>
      </c>
      <c r="G1817" s="3">
        <v>2.516176680597846E-2</v>
      </c>
    </row>
    <row r="1818" spans="1:7" x14ac:dyDescent="0.25">
      <c r="A1818" s="2">
        <v>2014</v>
      </c>
      <c r="B1818" s="2" t="s">
        <v>1647</v>
      </c>
      <c r="C1818" s="2">
        <v>264.0242475</v>
      </c>
      <c r="D1818" s="2">
        <v>264.0242475</v>
      </c>
      <c r="E1818" s="2">
        <v>0.84441310922369939</v>
      </c>
      <c r="F1818" s="2">
        <v>2</v>
      </c>
      <c r="G1818" s="3">
        <v>1.258088340298923E-2</v>
      </c>
    </row>
    <row r="1819" spans="1:7" x14ac:dyDescent="0.25">
      <c r="A1819" s="2">
        <v>2014</v>
      </c>
      <c r="B1819" s="2" t="s">
        <v>1648</v>
      </c>
      <c r="C1819" s="2">
        <v>264.0242475</v>
      </c>
      <c r="D1819" s="2">
        <v>264.0242475</v>
      </c>
      <c r="E1819" s="2">
        <v>0.84441310922369939</v>
      </c>
      <c r="F1819" s="2">
        <v>6</v>
      </c>
      <c r="G1819" s="3">
        <v>0.16355148423885998</v>
      </c>
    </row>
    <row r="1820" spans="1:7" x14ac:dyDescent="0.25">
      <c r="A1820" s="2">
        <v>2014</v>
      </c>
      <c r="B1820" s="2" t="s">
        <v>1649</v>
      </c>
      <c r="C1820" s="2">
        <v>477.55129348000003</v>
      </c>
      <c r="D1820" s="2">
        <v>477.55129348000003</v>
      </c>
      <c r="E1820" s="2">
        <v>1.2268896400141081</v>
      </c>
      <c r="F1820" s="2">
        <v>4</v>
      </c>
      <c r="G1820" s="3">
        <v>10.201294134447828</v>
      </c>
    </row>
    <row r="1821" spans="1:7" x14ac:dyDescent="0.25">
      <c r="A1821" s="2">
        <v>2014</v>
      </c>
      <c r="B1821" s="2" t="s">
        <v>1650</v>
      </c>
      <c r="C1821" s="2">
        <v>537.13347954000005</v>
      </c>
      <c r="D1821" s="2">
        <v>537.13347954000005</v>
      </c>
      <c r="E1821" s="2">
        <v>0.84441310922369939</v>
      </c>
      <c r="F1821" s="2">
        <v>2</v>
      </c>
      <c r="G1821" s="3">
        <v>2.516176680597846E-2</v>
      </c>
    </row>
    <row r="1822" spans="1:7" x14ac:dyDescent="0.25">
      <c r="A1822" s="2">
        <v>2014</v>
      </c>
      <c r="B1822" s="2" t="s">
        <v>1651</v>
      </c>
      <c r="C1822" s="2">
        <v>805.70021930999997</v>
      </c>
      <c r="D1822" s="2">
        <v>805.70021930999997</v>
      </c>
      <c r="E1822" s="2">
        <v>0.84441310922369939</v>
      </c>
      <c r="F1822" s="2">
        <v>3</v>
      </c>
      <c r="G1822" s="3">
        <v>1.258088340298923E-2</v>
      </c>
    </row>
    <row r="1823" spans="1:7" x14ac:dyDescent="0.25">
      <c r="A1823" s="2">
        <v>2014</v>
      </c>
      <c r="B1823" s="2" t="s">
        <v>1652</v>
      </c>
      <c r="C1823" s="2">
        <v>537.13347954000005</v>
      </c>
      <c r="D1823" s="2">
        <v>537.13347954000005</v>
      </c>
      <c r="E1823" s="2">
        <v>0.84441310922369928</v>
      </c>
      <c r="F1823" s="2">
        <v>12</v>
      </c>
      <c r="G1823" s="3">
        <v>0.21387501785081692</v>
      </c>
    </row>
    <row r="1824" spans="1:7" x14ac:dyDescent="0.25">
      <c r="A1824" s="2">
        <v>2014</v>
      </c>
      <c r="B1824" s="2" t="s">
        <v>2062</v>
      </c>
      <c r="C1824" s="2">
        <v>354.10499046000001</v>
      </c>
      <c r="D1824" s="2">
        <v>354.10499046000001</v>
      </c>
      <c r="E1824" s="2">
        <v>0.84441310922369939</v>
      </c>
      <c r="F1824" s="2">
        <v>3</v>
      </c>
      <c r="G1824" s="3">
        <v>1.258088340298923E-2</v>
      </c>
    </row>
    <row r="1825" spans="1:7" x14ac:dyDescent="0.25">
      <c r="A1825" s="2">
        <v>2014</v>
      </c>
      <c r="B1825" s="2" t="s">
        <v>2063</v>
      </c>
      <c r="C1825" s="2">
        <v>354.10499046000001</v>
      </c>
      <c r="D1825" s="2">
        <v>354.10499046000001</v>
      </c>
      <c r="E1825" s="2">
        <v>0.84441310922369939</v>
      </c>
      <c r="F1825" s="2">
        <v>2</v>
      </c>
      <c r="G1825" s="3">
        <v>2.516176680597846E-2</v>
      </c>
    </row>
    <row r="1826" spans="1:7" x14ac:dyDescent="0.25">
      <c r="A1826" s="2">
        <v>2014</v>
      </c>
      <c r="B1826" s="2" t="s">
        <v>2064</v>
      </c>
      <c r="C1826" s="2">
        <v>380.52032299000001</v>
      </c>
      <c r="D1826" s="2">
        <v>380.52032299000001</v>
      </c>
      <c r="E1826" s="2">
        <v>0.84441310922369939</v>
      </c>
      <c r="F1826" s="2">
        <v>2</v>
      </c>
      <c r="G1826" s="3">
        <v>1.258088340298923E-2</v>
      </c>
    </row>
    <row r="1827" spans="1:7" x14ac:dyDescent="0.25">
      <c r="A1827" s="2">
        <v>2014</v>
      </c>
      <c r="B1827" s="2" t="s">
        <v>1653</v>
      </c>
      <c r="C1827" s="2">
        <v>2271.5783203000001</v>
      </c>
      <c r="D1827" s="2">
        <v>2271.5783203000001</v>
      </c>
      <c r="E1827" s="2">
        <v>0.84441310922369939</v>
      </c>
      <c r="F1827" s="2">
        <v>1</v>
      </c>
      <c r="G1827" s="3">
        <v>1.258088340298923E-2</v>
      </c>
    </row>
    <row r="1828" spans="1:7" x14ac:dyDescent="0.25">
      <c r="A1828" s="2">
        <v>2014</v>
      </c>
      <c r="B1828" s="2" t="s">
        <v>1654</v>
      </c>
      <c r="C1828" s="2">
        <v>881.88397655999995</v>
      </c>
      <c r="D1828" s="2">
        <v>881.88397655999995</v>
      </c>
      <c r="E1828" s="2">
        <v>0.84441310922369939</v>
      </c>
      <c r="F1828" s="2">
        <v>1</v>
      </c>
      <c r="G1828" s="3">
        <v>1.258088340298923E-2</v>
      </c>
    </row>
    <row r="1829" spans="1:7" x14ac:dyDescent="0.25">
      <c r="A1829" s="2">
        <v>2014</v>
      </c>
      <c r="B1829" s="2" t="s">
        <v>1655</v>
      </c>
      <c r="C1829" s="2">
        <v>881.88397655999995</v>
      </c>
      <c r="D1829" s="2">
        <v>881.88397655999995</v>
      </c>
      <c r="E1829" s="2">
        <v>0.84441310922369939</v>
      </c>
      <c r="F1829" s="2">
        <v>1</v>
      </c>
      <c r="G1829" s="3">
        <v>1.258088340298923E-2</v>
      </c>
    </row>
    <row r="1830" spans="1:7" x14ac:dyDescent="0.25">
      <c r="A1830" s="2">
        <v>2014</v>
      </c>
      <c r="B1830" s="2" t="s">
        <v>2065</v>
      </c>
      <c r="C1830" s="2">
        <v>258.42899863999997</v>
      </c>
      <c r="D1830" s="2">
        <v>258.42899863999997</v>
      </c>
      <c r="E1830" s="2">
        <v>0.84441310922369928</v>
      </c>
      <c r="F1830" s="2">
        <v>2</v>
      </c>
      <c r="G1830" s="3">
        <v>3.7742650208967693E-2</v>
      </c>
    </row>
    <row r="1831" spans="1:7" x14ac:dyDescent="0.25">
      <c r="A1831" s="2">
        <v>2014</v>
      </c>
      <c r="B1831" s="2" t="s">
        <v>1656</v>
      </c>
      <c r="C1831" s="2">
        <v>258.42899863999997</v>
      </c>
      <c r="D1831" s="2">
        <v>258.42899863999997</v>
      </c>
      <c r="E1831" s="2">
        <v>0.84441310922369939</v>
      </c>
      <c r="F1831" s="2">
        <v>1</v>
      </c>
      <c r="G1831" s="3">
        <v>1.258088340298923E-2</v>
      </c>
    </row>
    <row r="1832" spans="1:7" x14ac:dyDescent="0.25">
      <c r="A1832" s="2">
        <v>2014</v>
      </c>
      <c r="B1832" s="2" t="s">
        <v>2066</v>
      </c>
      <c r="C1832" s="2">
        <v>258.42899863999997</v>
      </c>
      <c r="D1832" s="2">
        <v>258.42899863999997</v>
      </c>
      <c r="E1832" s="2">
        <v>0.84441310922369939</v>
      </c>
      <c r="F1832" s="2">
        <v>2</v>
      </c>
      <c r="G1832" s="3">
        <v>1.258088340298923E-2</v>
      </c>
    </row>
    <row r="1833" spans="1:7" x14ac:dyDescent="0.25">
      <c r="A1833" s="2">
        <v>2014</v>
      </c>
      <c r="B1833" s="2" t="s">
        <v>1657</v>
      </c>
      <c r="C1833" s="2">
        <v>258.42899863999997</v>
      </c>
      <c r="D1833" s="2">
        <v>258.42899863999997</v>
      </c>
      <c r="E1833" s="2">
        <v>0.84441310922369928</v>
      </c>
      <c r="F1833" s="2">
        <v>4</v>
      </c>
      <c r="G1833" s="3">
        <v>7.5485300417935386E-2</v>
      </c>
    </row>
    <row r="1834" spans="1:7" x14ac:dyDescent="0.25">
      <c r="A1834" s="2">
        <v>2014</v>
      </c>
      <c r="B1834" s="2" t="s">
        <v>1658</v>
      </c>
      <c r="C1834" s="2">
        <v>270.55017516999999</v>
      </c>
      <c r="D1834" s="2">
        <v>270.55017516999999</v>
      </c>
      <c r="E1834" s="2">
        <v>1.3577087853654899</v>
      </c>
      <c r="F1834" s="2">
        <v>4</v>
      </c>
      <c r="G1834" s="3">
        <v>8.3145220850747297</v>
      </c>
    </row>
    <row r="1835" spans="1:7" x14ac:dyDescent="0.25">
      <c r="A1835" s="2">
        <v>2014</v>
      </c>
      <c r="B1835" s="2" t="s">
        <v>1659</v>
      </c>
      <c r="C1835" s="2">
        <v>270.55017516999999</v>
      </c>
      <c r="D1835" s="2">
        <v>270.55017516999999</v>
      </c>
      <c r="E1835" s="2">
        <v>0.84441310922369939</v>
      </c>
      <c r="F1835" s="2">
        <v>2</v>
      </c>
      <c r="G1835" s="3">
        <v>1.258088340298923E-2</v>
      </c>
    </row>
    <row r="1836" spans="1:7" x14ac:dyDescent="0.25">
      <c r="A1836" s="2">
        <v>2014</v>
      </c>
      <c r="B1836" s="2" t="s">
        <v>2067</v>
      </c>
      <c r="C1836" s="2">
        <v>546.31430679000005</v>
      </c>
      <c r="D1836" s="2">
        <v>546.31430679000005</v>
      </c>
      <c r="E1836" s="2">
        <v>0.84441310922369939</v>
      </c>
      <c r="F1836" s="2">
        <v>3</v>
      </c>
      <c r="G1836" s="3">
        <v>1.258088340298923E-2</v>
      </c>
    </row>
    <row r="1837" spans="1:7" x14ac:dyDescent="0.25">
      <c r="A1837" s="2">
        <v>2014</v>
      </c>
      <c r="B1837" s="2" t="s">
        <v>2068</v>
      </c>
      <c r="C1837" s="2">
        <v>499.60709458000002</v>
      </c>
      <c r="D1837" s="2">
        <v>499.60709458000002</v>
      </c>
      <c r="E1837" s="2">
        <v>0.84441310922369928</v>
      </c>
      <c r="F1837" s="2">
        <v>2</v>
      </c>
      <c r="G1837" s="3">
        <v>3.7742650208967693E-2</v>
      </c>
    </row>
    <row r="1838" spans="1:7" x14ac:dyDescent="0.25">
      <c r="A1838" s="2">
        <v>2014</v>
      </c>
      <c r="B1838" s="2" t="s">
        <v>1660</v>
      </c>
      <c r="C1838" s="2">
        <v>833.79199505999998</v>
      </c>
      <c r="D1838" s="2">
        <v>833.79199505999998</v>
      </c>
      <c r="E1838" s="2">
        <v>0.84441310922369928</v>
      </c>
      <c r="F1838" s="2">
        <v>4</v>
      </c>
      <c r="G1838" s="3">
        <v>3.7742650208967693E-2</v>
      </c>
    </row>
    <row r="1839" spans="1:7" x14ac:dyDescent="0.25">
      <c r="A1839" s="2">
        <v>2014</v>
      </c>
      <c r="B1839" s="2" t="s">
        <v>2069</v>
      </c>
      <c r="C1839" s="2">
        <v>833.79199505999998</v>
      </c>
      <c r="D1839" s="2">
        <v>833.79199505999998</v>
      </c>
      <c r="E1839" s="2">
        <v>0.84441310922369928</v>
      </c>
      <c r="F1839" s="2">
        <v>3</v>
      </c>
      <c r="G1839" s="3">
        <v>3.7742650208967693E-2</v>
      </c>
    </row>
    <row r="1840" spans="1:7" x14ac:dyDescent="0.25">
      <c r="A1840" s="2">
        <v>2014</v>
      </c>
      <c r="B1840" s="2" t="s">
        <v>1661</v>
      </c>
      <c r="C1840" s="2">
        <v>833.79199505999998</v>
      </c>
      <c r="D1840" s="2">
        <v>833.79199505999998</v>
      </c>
      <c r="E1840" s="2">
        <v>0.84441310922369939</v>
      </c>
      <c r="F1840" s="2">
        <v>1</v>
      </c>
      <c r="G1840" s="3">
        <v>0.10064706722391384</v>
      </c>
    </row>
    <row r="1841" spans="1:7" x14ac:dyDescent="0.25">
      <c r="A1841" s="2">
        <v>2014</v>
      </c>
      <c r="B1841" s="2" t="s">
        <v>1662</v>
      </c>
      <c r="C1841" s="2">
        <v>833.79199505999998</v>
      </c>
      <c r="D1841" s="2">
        <v>833.79199505999998</v>
      </c>
      <c r="E1841" s="2">
        <v>0.84441310922369928</v>
      </c>
      <c r="F1841" s="2">
        <v>4</v>
      </c>
      <c r="G1841" s="3">
        <v>3.7742650208967693E-2</v>
      </c>
    </row>
    <row r="1842" spans="1:7" x14ac:dyDescent="0.25">
      <c r="A1842" s="2">
        <v>2014</v>
      </c>
      <c r="B1842" s="2" t="s">
        <v>1663</v>
      </c>
      <c r="C1842" s="2">
        <v>833.79199505999998</v>
      </c>
      <c r="D1842" s="2">
        <v>833.79199505999998</v>
      </c>
      <c r="E1842" s="2">
        <v>0.84441310922369928</v>
      </c>
      <c r="F1842" s="2">
        <v>1</v>
      </c>
      <c r="G1842" s="3">
        <v>8.8066183820924612E-2</v>
      </c>
    </row>
    <row r="1843" spans="1:7" x14ac:dyDescent="0.25">
      <c r="A1843" s="2">
        <v>2014</v>
      </c>
      <c r="B1843" s="2" t="s">
        <v>1664</v>
      </c>
      <c r="C1843" s="2">
        <v>833.79199505999998</v>
      </c>
      <c r="D1843" s="2">
        <v>833.79199505999998</v>
      </c>
      <c r="E1843" s="2">
        <v>0.84441310922369928</v>
      </c>
      <c r="F1843" s="2">
        <v>2</v>
      </c>
      <c r="G1843" s="3">
        <v>3.7742650208967693E-2</v>
      </c>
    </row>
    <row r="1844" spans="1:7" x14ac:dyDescent="0.25">
      <c r="A1844" s="2">
        <v>2014</v>
      </c>
      <c r="B1844" s="2" t="s">
        <v>1665</v>
      </c>
      <c r="C1844" s="2">
        <v>1250.6879925999999</v>
      </c>
      <c r="D1844" s="2">
        <v>1250.6879925999999</v>
      </c>
      <c r="E1844" s="2">
        <v>0.84441310922369939</v>
      </c>
      <c r="F1844" s="2">
        <v>3</v>
      </c>
      <c r="G1844" s="3">
        <v>1.258088340298923E-2</v>
      </c>
    </row>
    <row r="1845" spans="1:7" x14ac:dyDescent="0.25">
      <c r="A1845" s="2">
        <v>2014</v>
      </c>
      <c r="B1845" s="2" t="s">
        <v>1666</v>
      </c>
      <c r="C1845" s="2">
        <v>362.56328653000003</v>
      </c>
      <c r="D1845" s="2">
        <v>362.56328653000003</v>
      </c>
      <c r="E1845" s="2">
        <v>0.84441310922369939</v>
      </c>
      <c r="F1845" s="2">
        <v>4</v>
      </c>
      <c r="G1845" s="3">
        <v>0.25161766805978458</v>
      </c>
    </row>
    <row r="1846" spans="1:7" x14ac:dyDescent="0.25">
      <c r="A1846" s="2">
        <v>2014</v>
      </c>
      <c r="B1846" s="2" t="s">
        <v>1667</v>
      </c>
      <c r="C1846" s="2">
        <v>362.56328653000003</v>
      </c>
      <c r="D1846" s="2">
        <v>362.56328653000003</v>
      </c>
      <c r="E1846" s="2">
        <v>0.84441310922369939</v>
      </c>
      <c r="F1846" s="2">
        <v>2</v>
      </c>
      <c r="G1846" s="3">
        <v>2.516176680597846E-2</v>
      </c>
    </row>
    <row r="1847" spans="1:7" x14ac:dyDescent="0.25">
      <c r="A1847" s="2">
        <v>2014</v>
      </c>
      <c r="B1847" s="2" t="s">
        <v>1668</v>
      </c>
      <c r="C1847" s="2">
        <v>362.56328653000003</v>
      </c>
      <c r="D1847" s="2">
        <v>362.56328653000003</v>
      </c>
      <c r="E1847" s="2">
        <v>0.84441310922369939</v>
      </c>
      <c r="F1847" s="2">
        <v>4</v>
      </c>
      <c r="G1847" s="3">
        <v>5.0323533611956919E-2</v>
      </c>
    </row>
    <row r="1848" spans="1:7" x14ac:dyDescent="0.25">
      <c r="A1848" s="2">
        <v>2014</v>
      </c>
      <c r="B1848" s="2" t="s">
        <v>1669</v>
      </c>
      <c r="C1848" s="2">
        <v>362.56328653000008</v>
      </c>
      <c r="D1848" s="2">
        <v>362.56328653000008</v>
      </c>
      <c r="E1848" s="2">
        <v>0.84441310922369939</v>
      </c>
      <c r="F1848" s="2">
        <v>12</v>
      </c>
      <c r="G1848" s="3">
        <v>0.20129413444782768</v>
      </c>
    </row>
    <row r="1849" spans="1:7" x14ac:dyDescent="0.25">
      <c r="A1849" s="2">
        <v>2014</v>
      </c>
      <c r="B1849" s="2" t="s">
        <v>2070</v>
      </c>
      <c r="C1849" s="2">
        <v>362.56328653000003</v>
      </c>
      <c r="D1849" s="2">
        <v>362.56328653000003</v>
      </c>
      <c r="E1849" s="2">
        <v>0.84441310922369928</v>
      </c>
      <c r="F1849" s="2">
        <v>2</v>
      </c>
      <c r="G1849" s="3">
        <v>3.7742650208967693E-2</v>
      </c>
    </row>
    <row r="1850" spans="1:7" x14ac:dyDescent="0.25">
      <c r="A1850" s="2">
        <v>2014</v>
      </c>
      <c r="B1850" s="2" t="s">
        <v>1670</v>
      </c>
      <c r="C1850" s="2">
        <v>362.56328653000003</v>
      </c>
      <c r="D1850" s="2">
        <v>362.56328653000003</v>
      </c>
      <c r="E1850" s="2">
        <v>0.84441310922369939</v>
      </c>
      <c r="F1850" s="2">
        <v>4</v>
      </c>
      <c r="G1850" s="3">
        <v>2.516176680597846E-2</v>
      </c>
    </row>
    <row r="1851" spans="1:7" x14ac:dyDescent="0.25">
      <c r="A1851" s="2">
        <v>2014</v>
      </c>
      <c r="B1851" s="2" t="s">
        <v>1671</v>
      </c>
      <c r="C1851" s="2">
        <v>362.56328653000003</v>
      </c>
      <c r="D1851" s="2">
        <v>362.56328653000003</v>
      </c>
      <c r="E1851" s="2">
        <v>0.84441310922369939</v>
      </c>
      <c r="F1851" s="2">
        <v>1</v>
      </c>
      <c r="G1851" s="3">
        <v>2.516176680597846E-2</v>
      </c>
    </row>
    <row r="1852" spans="1:7" x14ac:dyDescent="0.25">
      <c r="A1852" s="2">
        <v>2014</v>
      </c>
      <c r="B1852" s="2" t="s">
        <v>1672</v>
      </c>
      <c r="C1852" s="2">
        <v>362.56328653000003</v>
      </c>
      <c r="D1852" s="2">
        <v>362.56328653000003</v>
      </c>
      <c r="E1852" s="2">
        <v>0.84441310922369928</v>
      </c>
      <c r="F1852" s="2">
        <v>2</v>
      </c>
      <c r="G1852" s="3">
        <v>7.5485300417935386E-2</v>
      </c>
    </row>
    <row r="1853" spans="1:7" x14ac:dyDescent="0.25">
      <c r="A1853" s="2">
        <v>2014</v>
      </c>
      <c r="B1853" s="2" t="s">
        <v>1673</v>
      </c>
      <c r="C1853" s="2">
        <v>744.72996247000003</v>
      </c>
      <c r="D1853" s="2">
        <v>744.72996247000003</v>
      </c>
      <c r="E1853" s="2">
        <v>0.84441310922369939</v>
      </c>
      <c r="F1853" s="2">
        <v>1</v>
      </c>
      <c r="G1853" s="3">
        <v>5.0323533611956919E-2</v>
      </c>
    </row>
    <row r="1854" spans="1:7" x14ac:dyDescent="0.25">
      <c r="A1854" s="2">
        <v>2014</v>
      </c>
      <c r="B1854" s="2" t="s">
        <v>1674</v>
      </c>
      <c r="C1854" s="2">
        <v>1062.5313093</v>
      </c>
      <c r="D1854" s="2">
        <v>1062.5313093</v>
      </c>
      <c r="E1854" s="2">
        <v>0.84441310922369939</v>
      </c>
      <c r="F1854" s="2">
        <v>6</v>
      </c>
      <c r="G1854" s="3">
        <v>0.12580883402989229</v>
      </c>
    </row>
    <row r="1855" spans="1:7" x14ac:dyDescent="0.25">
      <c r="A1855" s="2">
        <v>2014</v>
      </c>
      <c r="B1855" s="2" t="s">
        <v>1675</v>
      </c>
      <c r="C1855" s="2">
        <v>744.72996247000003</v>
      </c>
      <c r="D1855" s="2">
        <v>744.72996247000003</v>
      </c>
      <c r="E1855" s="2">
        <v>0.84441310922369928</v>
      </c>
      <c r="F1855" s="2">
        <v>4</v>
      </c>
      <c r="G1855" s="3">
        <v>3.7742650208967693E-2</v>
      </c>
    </row>
    <row r="1856" spans="1:7" x14ac:dyDescent="0.25">
      <c r="A1856" s="2">
        <v>2014</v>
      </c>
      <c r="B1856" s="2" t="s">
        <v>1676</v>
      </c>
      <c r="C1856" s="2">
        <v>496.76597042999998</v>
      </c>
      <c r="D1856" s="2">
        <v>496.76597042999998</v>
      </c>
      <c r="E1856" s="2">
        <v>0.84441310922369939</v>
      </c>
      <c r="F1856" s="2">
        <v>4</v>
      </c>
      <c r="G1856" s="3">
        <v>0.10064706722391384</v>
      </c>
    </row>
    <row r="1857" spans="1:7" x14ac:dyDescent="0.25">
      <c r="A1857" s="2">
        <v>2014</v>
      </c>
      <c r="B1857" s="2" t="s">
        <v>1677</v>
      </c>
      <c r="C1857" s="2">
        <v>496.76597042999998</v>
      </c>
      <c r="D1857" s="2">
        <v>496.76597042999998</v>
      </c>
      <c r="E1857" s="2">
        <v>0.84441310922369928</v>
      </c>
      <c r="F1857" s="2">
        <v>4</v>
      </c>
      <c r="G1857" s="3">
        <v>7.5485300417935386E-2</v>
      </c>
    </row>
    <row r="1858" spans="1:7" x14ac:dyDescent="0.25">
      <c r="A1858" s="2">
        <v>2014</v>
      </c>
      <c r="B1858" s="2" t="s">
        <v>1678</v>
      </c>
      <c r="C1858" s="2">
        <v>496.76597042999998</v>
      </c>
      <c r="D1858" s="2">
        <v>496.76597042999998</v>
      </c>
      <c r="E1858" s="2">
        <v>0.84441310922369939</v>
      </c>
      <c r="F1858" s="2">
        <v>4</v>
      </c>
      <c r="G1858" s="3">
        <v>0.25161766805978458</v>
      </c>
    </row>
    <row r="1859" spans="1:7" x14ac:dyDescent="0.25">
      <c r="A1859" s="2">
        <v>2014</v>
      </c>
      <c r="B1859" s="2" t="s">
        <v>2071</v>
      </c>
      <c r="C1859" s="2">
        <v>179.74979037</v>
      </c>
      <c r="D1859" s="2">
        <v>179.74979037</v>
      </c>
      <c r="E1859" s="2">
        <v>0.84441310922369939</v>
      </c>
      <c r="F1859" s="2">
        <v>4</v>
      </c>
      <c r="G1859" s="3">
        <v>1.258088340298923E-2</v>
      </c>
    </row>
    <row r="1860" spans="1:7" x14ac:dyDescent="0.25">
      <c r="A1860" s="2">
        <v>2014</v>
      </c>
      <c r="B1860" s="2" t="s">
        <v>1679</v>
      </c>
      <c r="C1860" s="2">
        <v>62.435000539000001</v>
      </c>
      <c r="D1860" s="2">
        <v>62.435000539000001</v>
      </c>
      <c r="E1860" s="2">
        <v>0.84441310922369939</v>
      </c>
      <c r="F1860" s="2">
        <v>4</v>
      </c>
      <c r="G1860" s="3">
        <v>0.10064706722391384</v>
      </c>
    </row>
    <row r="1861" spans="1:7" x14ac:dyDescent="0.25">
      <c r="A1861" s="2">
        <v>2014</v>
      </c>
      <c r="B1861" s="2" t="s">
        <v>1680</v>
      </c>
      <c r="C1861" s="2">
        <v>2358.0460122</v>
      </c>
      <c r="D1861" s="2">
        <v>2358.0460122</v>
      </c>
      <c r="E1861" s="2">
        <v>0.84441310922369939</v>
      </c>
      <c r="F1861" s="2">
        <v>1</v>
      </c>
      <c r="G1861" s="3">
        <v>1.258088340298923E-2</v>
      </c>
    </row>
    <row r="1862" spans="1:7" x14ac:dyDescent="0.25">
      <c r="A1862" s="2">
        <v>2014</v>
      </c>
      <c r="B1862" s="2" t="s">
        <v>2072</v>
      </c>
      <c r="C1862" s="2">
        <v>857.55918980000001</v>
      </c>
      <c r="D1862" s="2">
        <v>857.55918980000001</v>
      </c>
      <c r="E1862" s="2">
        <v>0.84441310922369939</v>
      </c>
      <c r="F1862" s="2">
        <v>3</v>
      </c>
      <c r="G1862" s="3">
        <v>1.258088340298923E-2</v>
      </c>
    </row>
    <row r="1863" spans="1:7" x14ac:dyDescent="0.25">
      <c r="A1863" s="2">
        <v>2014</v>
      </c>
      <c r="B1863" s="2" t="s">
        <v>1681</v>
      </c>
      <c r="C1863" s="2">
        <v>857.55918980000001</v>
      </c>
      <c r="D1863" s="2">
        <v>857.55918980000001</v>
      </c>
      <c r="E1863" s="2">
        <v>0.84441310922369928</v>
      </c>
      <c r="F1863" s="2">
        <v>4</v>
      </c>
      <c r="G1863" s="3">
        <v>7.5485300417935386E-2</v>
      </c>
    </row>
    <row r="1864" spans="1:7" x14ac:dyDescent="0.25">
      <c r="A1864" s="2">
        <v>2014</v>
      </c>
      <c r="B1864" s="2" t="s">
        <v>1682</v>
      </c>
      <c r="C1864" s="2">
        <v>43.522330214</v>
      </c>
      <c r="D1864" s="2">
        <v>43.522330214</v>
      </c>
      <c r="E1864" s="2">
        <v>0.84441310922369939</v>
      </c>
      <c r="F1864" s="2">
        <v>1</v>
      </c>
      <c r="G1864" s="3">
        <v>0.10064706722391384</v>
      </c>
    </row>
    <row r="1865" spans="1:7" x14ac:dyDescent="0.25">
      <c r="A1865" s="2">
        <v>2014</v>
      </c>
      <c r="B1865" s="2" t="s">
        <v>1683</v>
      </c>
      <c r="C1865" s="2">
        <v>53.54805795</v>
      </c>
      <c r="D1865" s="2">
        <v>53.54805795</v>
      </c>
      <c r="E1865" s="2">
        <v>0.84441310922369939</v>
      </c>
      <c r="F1865" s="2">
        <v>1</v>
      </c>
      <c r="G1865" s="3">
        <v>1.258088340298923E-2</v>
      </c>
    </row>
    <row r="1866" spans="1:7" x14ac:dyDescent="0.25">
      <c r="A1866" s="2">
        <v>2014</v>
      </c>
      <c r="B1866" s="2" t="s">
        <v>2073</v>
      </c>
      <c r="C1866" s="2">
        <v>53.54805795</v>
      </c>
      <c r="D1866" s="2">
        <v>53.54805795</v>
      </c>
      <c r="E1866" s="2">
        <v>0.84441310922369939</v>
      </c>
      <c r="F1866" s="2">
        <v>3</v>
      </c>
      <c r="G1866" s="3">
        <v>1.258088340298923E-2</v>
      </c>
    </row>
    <row r="1867" spans="1:7" x14ac:dyDescent="0.25">
      <c r="A1867" s="2">
        <v>2014</v>
      </c>
      <c r="B1867" s="2" t="s">
        <v>1684</v>
      </c>
      <c r="C1867" s="2">
        <v>53.54805795</v>
      </c>
      <c r="D1867" s="2">
        <v>53.54805795</v>
      </c>
      <c r="E1867" s="2">
        <v>1.3227735731092654</v>
      </c>
      <c r="F1867" s="2">
        <v>2</v>
      </c>
      <c r="G1867" s="3">
        <v>1</v>
      </c>
    </row>
    <row r="1868" spans="1:7" x14ac:dyDescent="0.25">
      <c r="A1868" s="2">
        <v>2014</v>
      </c>
      <c r="B1868" s="2" t="s">
        <v>1685</v>
      </c>
      <c r="C1868" s="2">
        <v>1292.9466287</v>
      </c>
      <c r="D1868" s="2">
        <v>1292.9466287</v>
      </c>
      <c r="E1868" s="2">
        <v>0.96605642291815974</v>
      </c>
      <c r="F1868" s="2">
        <v>9</v>
      </c>
      <c r="G1868" s="3">
        <v>6.3774265020896763</v>
      </c>
    </row>
    <row r="1869" spans="1:7" x14ac:dyDescent="0.25">
      <c r="A1869" s="2">
        <v>2014</v>
      </c>
      <c r="B1869" s="2" t="s">
        <v>1686</v>
      </c>
      <c r="C1869" s="2">
        <v>785.90936439999996</v>
      </c>
      <c r="D1869" s="2">
        <v>785.90936439999996</v>
      </c>
      <c r="E1869" s="2">
        <v>1.224791845092505</v>
      </c>
      <c r="F1869" s="2">
        <v>12</v>
      </c>
      <c r="G1869" s="3">
        <v>15.04516621089677</v>
      </c>
    </row>
    <row r="1870" spans="1:7" x14ac:dyDescent="0.25">
      <c r="A1870" s="2">
        <v>2014</v>
      </c>
      <c r="B1870" s="2" t="s">
        <v>1687</v>
      </c>
      <c r="C1870" s="2">
        <v>776.67962704000001</v>
      </c>
      <c r="D1870" s="2">
        <v>776.67962704000001</v>
      </c>
      <c r="E1870" s="2">
        <v>0.84441310922369928</v>
      </c>
      <c r="F1870" s="2">
        <v>4</v>
      </c>
      <c r="G1870" s="3">
        <v>7.5485300417935386E-2</v>
      </c>
    </row>
    <row r="1871" spans="1:7" x14ac:dyDescent="0.25">
      <c r="A1871" s="2">
        <v>2014</v>
      </c>
      <c r="B1871" s="2" t="s">
        <v>2074</v>
      </c>
      <c r="C1871" s="2">
        <v>1036.3413625999999</v>
      </c>
      <c r="D1871" s="2">
        <v>1036.3413625999999</v>
      </c>
      <c r="E1871" s="2">
        <v>0.84441310922369939</v>
      </c>
      <c r="F1871" s="2">
        <v>2</v>
      </c>
      <c r="G1871" s="3">
        <v>2.516176680597846E-2</v>
      </c>
    </row>
    <row r="1872" spans="1:7" x14ac:dyDescent="0.25">
      <c r="A1872" s="2">
        <v>2014</v>
      </c>
      <c r="B1872" s="2" t="s">
        <v>1688</v>
      </c>
      <c r="C1872" s="2">
        <v>335.61955670999998</v>
      </c>
      <c r="D1872" s="2">
        <v>335.61955670999998</v>
      </c>
      <c r="E1872" s="2">
        <v>0.84441310922369939</v>
      </c>
      <c r="F1872" s="2">
        <v>4</v>
      </c>
      <c r="G1872" s="3">
        <v>0.18871325104483844</v>
      </c>
    </row>
    <row r="1873" spans="1:7" x14ac:dyDescent="0.25">
      <c r="A1873" s="2">
        <v>2014</v>
      </c>
      <c r="B1873" s="2" t="s">
        <v>2075</v>
      </c>
      <c r="C1873" s="2">
        <v>335.61955670999998</v>
      </c>
      <c r="D1873" s="2">
        <v>335.61955670999998</v>
      </c>
      <c r="E1873" s="2">
        <v>0.84441310922369939</v>
      </c>
      <c r="F1873" s="2">
        <v>2</v>
      </c>
      <c r="G1873" s="3">
        <v>0.12580883402989229</v>
      </c>
    </row>
    <row r="1874" spans="1:7" x14ac:dyDescent="0.25">
      <c r="A1874" s="2">
        <v>2014</v>
      </c>
      <c r="B1874" s="2" t="s">
        <v>1689</v>
      </c>
      <c r="C1874" s="2">
        <v>335.61955670999998</v>
      </c>
      <c r="D1874" s="2">
        <v>335.61955670999998</v>
      </c>
      <c r="E1874" s="2">
        <v>1.1377740362971567</v>
      </c>
      <c r="F1874" s="2">
        <v>16</v>
      </c>
      <c r="G1874" s="3">
        <v>2.0065672120391387</v>
      </c>
    </row>
    <row r="1875" spans="1:7" x14ac:dyDescent="0.25">
      <c r="A1875" s="2">
        <v>2014</v>
      </c>
      <c r="B1875" s="2" t="s">
        <v>1690</v>
      </c>
      <c r="C1875" s="2">
        <v>610.87121343000001</v>
      </c>
      <c r="D1875" s="2">
        <v>610.87121343000001</v>
      </c>
      <c r="E1875" s="2">
        <v>0.84441310922369939</v>
      </c>
      <c r="F1875" s="2">
        <v>2</v>
      </c>
      <c r="G1875" s="3">
        <v>1.258088340298923E-2</v>
      </c>
    </row>
    <row r="1876" spans="1:7" x14ac:dyDescent="0.25">
      <c r="A1876" s="2">
        <v>2014</v>
      </c>
      <c r="B1876" s="2" t="s">
        <v>1691</v>
      </c>
      <c r="C1876" s="2">
        <v>510.71774359</v>
      </c>
      <c r="D1876" s="2">
        <v>510.71774359</v>
      </c>
      <c r="E1876" s="2">
        <v>0.84441310922369939</v>
      </c>
      <c r="F1876" s="2">
        <v>8</v>
      </c>
      <c r="G1876" s="3">
        <v>0.18871325104483844</v>
      </c>
    </row>
    <row r="1877" spans="1:7" x14ac:dyDescent="0.25">
      <c r="A1877" s="2">
        <v>2014</v>
      </c>
      <c r="B1877" s="2" t="s">
        <v>1692</v>
      </c>
      <c r="C1877" s="2">
        <v>384.62431795999998</v>
      </c>
      <c r="D1877" s="2">
        <v>384.62431795999998</v>
      </c>
      <c r="E1877" s="2">
        <v>0.84441310922369939</v>
      </c>
      <c r="F1877" s="2">
        <v>2</v>
      </c>
      <c r="G1877" s="3">
        <v>1.258088340298923E-2</v>
      </c>
    </row>
    <row r="1878" spans="1:7" x14ac:dyDescent="0.25">
      <c r="A1878" s="2">
        <v>2014</v>
      </c>
      <c r="B1878" s="2" t="s">
        <v>1693</v>
      </c>
      <c r="C1878" s="2">
        <v>703.11105731999999</v>
      </c>
      <c r="D1878" s="2">
        <v>703.11105731999999</v>
      </c>
      <c r="E1878" s="2">
        <v>1.0991070363240882</v>
      </c>
      <c r="F1878" s="2">
        <v>2</v>
      </c>
      <c r="G1878" s="3">
        <v>3.0377426502089677</v>
      </c>
    </row>
    <row r="1879" spans="1:7" x14ac:dyDescent="0.25">
      <c r="A1879" s="2">
        <v>2014</v>
      </c>
      <c r="B1879" s="2" t="s">
        <v>1694</v>
      </c>
      <c r="C1879" s="2">
        <v>703.11105731999999</v>
      </c>
      <c r="D1879" s="2">
        <v>703.11105731999999</v>
      </c>
      <c r="E1879" s="2">
        <v>0.94264594546704861</v>
      </c>
      <c r="F1879" s="2">
        <v>1</v>
      </c>
      <c r="G1879" s="3">
        <v>1.5032353361195692</v>
      </c>
    </row>
    <row r="1880" spans="1:7" x14ac:dyDescent="0.25">
      <c r="A1880" s="2">
        <v>2014</v>
      </c>
      <c r="B1880" s="2" t="s">
        <v>1695</v>
      </c>
      <c r="C1880" s="2">
        <v>296.38713447999999</v>
      </c>
      <c r="D1880" s="2">
        <v>296.38713447999999</v>
      </c>
      <c r="E1880" s="2">
        <v>0.84441310922369928</v>
      </c>
      <c r="F1880" s="2">
        <v>9</v>
      </c>
      <c r="G1880" s="3">
        <v>0.56613975313451537</v>
      </c>
    </row>
    <row r="1881" spans="1:7" x14ac:dyDescent="0.25">
      <c r="A1881" s="2">
        <v>2014</v>
      </c>
      <c r="B1881" s="2" t="s">
        <v>2076</v>
      </c>
      <c r="C1881" s="2">
        <v>296.38713447999999</v>
      </c>
      <c r="D1881" s="2">
        <v>296.38713447999999</v>
      </c>
      <c r="E1881" s="2">
        <v>0.84441310922369939</v>
      </c>
      <c r="F1881" s="2">
        <v>2</v>
      </c>
      <c r="G1881" s="3">
        <v>1.258088340298923E-2</v>
      </c>
    </row>
    <row r="1882" spans="1:7" x14ac:dyDescent="0.25">
      <c r="A1882" s="2">
        <v>2014</v>
      </c>
      <c r="B1882" s="2" t="s">
        <v>1696</v>
      </c>
      <c r="C1882" s="2">
        <v>296.38713447999999</v>
      </c>
      <c r="D1882" s="2">
        <v>296.38713447999999</v>
      </c>
      <c r="E1882" s="2">
        <v>0.84441310922369939</v>
      </c>
      <c r="F1882" s="2">
        <v>2</v>
      </c>
      <c r="G1882" s="3">
        <v>1.258088340298923E-2</v>
      </c>
    </row>
    <row r="1883" spans="1:7" x14ac:dyDescent="0.25">
      <c r="A1883" s="2">
        <v>2014</v>
      </c>
      <c r="B1883" s="2" t="s">
        <v>1697</v>
      </c>
      <c r="C1883" s="2">
        <v>225.29701881</v>
      </c>
      <c r="D1883" s="2">
        <v>225.29701881</v>
      </c>
      <c r="E1883" s="2">
        <v>0.84441310922369939</v>
      </c>
      <c r="F1883" s="2">
        <v>4</v>
      </c>
      <c r="G1883" s="3">
        <v>0.11322795062690307</v>
      </c>
    </row>
    <row r="1884" spans="1:7" x14ac:dyDescent="0.25">
      <c r="A1884" s="2">
        <v>2014</v>
      </c>
      <c r="B1884" s="2" t="s">
        <v>1698</v>
      </c>
      <c r="C1884" s="2">
        <v>225.29701881</v>
      </c>
      <c r="D1884" s="2">
        <v>225.29701881</v>
      </c>
      <c r="E1884" s="2">
        <v>1.2121417879857572</v>
      </c>
      <c r="F1884" s="2">
        <v>16</v>
      </c>
      <c r="G1884" s="3">
        <v>2.3019412016717413</v>
      </c>
    </row>
    <row r="1885" spans="1:7" x14ac:dyDescent="0.25">
      <c r="A1885" s="2">
        <v>2014</v>
      </c>
      <c r="B1885" s="2" t="s">
        <v>1699</v>
      </c>
      <c r="C1885" s="2">
        <v>1089.6313161</v>
      </c>
      <c r="D1885" s="2">
        <v>1089.6313161</v>
      </c>
      <c r="E1885" s="2">
        <v>0.84441310922369939</v>
      </c>
      <c r="F1885" s="2">
        <v>6</v>
      </c>
      <c r="G1885" s="3">
        <v>2.516176680597846E-2</v>
      </c>
    </row>
    <row r="1886" spans="1:7" x14ac:dyDescent="0.25">
      <c r="A1886" s="2">
        <v>2014</v>
      </c>
      <c r="B1886" s="2" t="s">
        <v>1700</v>
      </c>
      <c r="C1886" s="2">
        <v>497.95292475000002</v>
      </c>
      <c r="D1886" s="2">
        <v>497.95292475000002</v>
      </c>
      <c r="E1886" s="2">
        <v>0.84441310922369928</v>
      </c>
      <c r="F1886" s="2">
        <v>9</v>
      </c>
      <c r="G1886" s="3">
        <v>7.5485300417935386E-2</v>
      </c>
    </row>
    <row r="1887" spans="1:7" x14ac:dyDescent="0.25">
      <c r="A1887" s="2">
        <v>2014</v>
      </c>
      <c r="B1887" s="2" t="s">
        <v>2077</v>
      </c>
      <c r="C1887" s="2">
        <v>497.95292475000002</v>
      </c>
      <c r="D1887" s="2">
        <v>497.95292475000002</v>
      </c>
      <c r="E1887" s="2">
        <v>0.84441310922369939</v>
      </c>
      <c r="F1887" s="2">
        <v>6</v>
      </c>
      <c r="G1887" s="3">
        <v>2.516176680597846E-2</v>
      </c>
    </row>
    <row r="1888" spans="1:7" x14ac:dyDescent="0.25">
      <c r="A1888" s="2">
        <v>2014</v>
      </c>
      <c r="B1888" s="2" t="s">
        <v>1701</v>
      </c>
      <c r="C1888" s="2">
        <v>295.20798974000002</v>
      </c>
      <c r="D1888" s="2">
        <v>295.20798974000002</v>
      </c>
      <c r="E1888" s="2">
        <v>0.84441310922369939</v>
      </c>
      <c r="F1888" s="2">
        <v>2</v>
      </c>
      <c r="G1888" s="3">
        <v>2.516176680597846E-2</v>
      </c>
    </row>
    <row r="1889" spans="1:7" x14ac:dyDescent="0.25">
      <c r="A1889" s="2">
        <v>2014</v>
      </c>
      <c r="B1889" s="2" t="s">
        <v>1702</v>
      </c>
      <c r="C1889" s="2">
        <v>686.04735184000003</v>
      </c>
      <c r="D1889" s="2">
        <v>686.04735184000003</v>
      </c>
      <c r="E1889" s="2">
        <v>0.84441310922369939</v>
      </c>
      <c r="F1889" s="2">
        <v>2</v>
      </c>
      <c r="G1889" s="3">
        <v>1.258088340298923E-2</v>
      </c>
    </row>
    <row r="1890" spans="1:7" x14ac:dyDescent="0.25">
      <c r="A1890" s="2">
        <v>2014</v>
      </c>
      <c r="B1890" s="2" t="s">
        <v>1703</v>
      </c>
      <c r="C1890" s="2">
        <v>121.11738029999999</v>
      </c>
      <c r="D1890" s="2">
        <v>121.11738029999999</v>
      </c>
      <c r="E1890" s="2">
        <v>0.84441310922369928</v>
      </c>
      <c r="F1890" s="2">
        <v>15</v>
      </c>
      <c r="G1890" s="3">
        <v>3.7742650208967693E-2</v>
      </c>
    </row>
    <row r="1891" spans="1:7" x14ac:dyDescent="0.25">
      <c r="A1891" s="2">
        <v>2014</v>
      </c>
      <c r="B1891" s="2" t="s">
        <v>1704</v>
      </c>
      <c r="C1891" s="2">
        <v>254.25357794999999</v>
      </c>
      <c r="D1891" s="2">
        <v>254.25357794999999</v>
      </c>
      <c r="E1891" s="2">
        <v>0.84441310922369939</v>
      </c>
      <c r="F1891" s="2">
        <v>2</v>
      </c>
      <c r="G1891" s="3">
        <v>1.258088340298923E-2</v>
      </c>
    </row>
    <row r="1892" spans="1:7" x14ac:dyDescent="0.25">
      <c r="A1892" s="2">
        <v>2014</v>
      </c>
      <c r="B1892" s="2" t="s">
        <v>1705</v>
      </c>
      <c r="C1892" s="2">
        <v>275.44543198999997</v>
      </c>
      <c r="D1892" s="2">
        <v>275.44543198999997</v>
      </c>
      <c r="E1892" s="2">
        <v>0.84441310922369939</v>
      </c>
      <c r="F1892" s="2">
        <v>16</v>
      </c>
      <c r="G1892" s="3">
        <v>5.0323533611956919E-2</v>
      </c>
    </row>
    <row r="1893" spans="1:7" x14ac:dyDescent="0.25">
      <c r="A1893" s="2">
        <v>2014</v>
      </c>
      <c r="B1893" s="2" t="s">
        <v>2078</v>
      </c>
      <c r="C1893" s="2">
        <v>192.92215026</v>
      </c>
      <c r="D1893" s="2">
        <v>192.92215026</v>
      </c>
      <c r="E1893" s="2">
        <v>0.84441310922369928</v>
      </c>
      <c r="F1893" s="2">
        <v>2</v>
      </c>
      <c r="G1893" s="3">
        <v>3.7742650208967693E-2</v>
      </c>
    </row>
    <row r="1894" spans="1:7" x14ac:dyDescent="0.25">
      <c r="A1894" s="2">
        <v>2014</v>
      </c>
      <c r="B1894" s="2" t="s">
        <v>1706</v>
      </c>
      <c r="C1894" s="2">
        <v>416.04554416000002</v>
      </c>
      <c r="D1894" s="2">
        <v>416.04554416000002</v>
      </c>
      <c r="E1894" s="2">
        <v>0.84441310922369939</v>
      </c>
      <c r="F1894" s="2">
        <v>4</v>
      </c>
      <c r="G1894" s="3">
        <v>0.11322795062690307</v>
      </c>
    </row>
    <row r="1895" spans="1:7" x14ac:dyDescent="0.25">
      <c r="A1895" s="2">
        <v>2014</v>
      </c>
      <c r="B1895" s="2" t="s">
        <v>1707</v>
      </c>
      <c r="C1895" s="2">
        <v>624.56311616000005</v>
      </c>
      <c r="D1895" s="2">
        <v>624.56311616000005</v>
      </c>
      <c r="E1895" s="2">
        <v>1.3227735731092654</v>
      </c>
      <c r="F1895" s="2">
        <v>1</v>
      </c>
      <c r="G1895" s="3">
        <v>1</v>
      </c>
    </row>
    <row r="1896" spans="1:7" x14ac:dyDescent="0.25">
      <c r="A1896" s="2">
        <v>2014</v>
      </c>
      <c r="B1896" s="2" t="s">
        <v>1708</v>
      </c>
      <c r="C1896" s="2">
        <v>624.56311616000005</v>
      </c>
      <c r="D1896" s="2">
        <v>624.56311616000005</v>
      </c>
      <c r="E1896" s="2">
        <v>0.84441310922369928</v>
      </c>
      <c r="F1896" s="2">
        <v>1</v>
      </c>
      <c r="G1896" s="3">
        <v>7.5485300417935386E-2</v>
      </c>
    </row>
    <row r="1897" spans="1:7" x14ac:dyDescent="0.25">
      <c r="A1897" s="2">
        <v>2014</v>
      </c>
      <c r="B1897" s="2" t="s">
        <v>1709</v>
      </c>
      <c r="C1897" s="2">
        <v>1751.4431910000001</v>
      </c>
      <c r="D1897" s="2">
        <v>1751.4431910000001</v>
      </c>
      <c r="E1897" s="2">
        <v>0.84441310922369939</v>
      </c>
      <c r="F1897" s="2">
        <v>4</v>
      </c>
      <c r="G1897" s="3">
        <v>1.258088340298923E-2</v>
      </c>
    </row>
    <row r="1898" spans="1:7" x14ac:dyDescent="0.25">
      <c r="A1898" s="2" t="s">
        <v>1714</v>
      </c>
      <c r="G1898" s="3">
        <v>1924.2320295141451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1"/>
  <sheetViews>
    <sheetView workbookViewId="0">
      <selection activeCell="J31" sqref="J31"/>
    </sheetView>
  </sheetViews>
  <sheetFormatPr defaultRowHeight="15" x14ac:dyDescent="0.25"/>
  <cols>
    <col min="1" max="3" width="10" customWidth="1"/>
    <col min="5" max="5" width="10.85546875" customWidth="1"/>
    <col min="6" max="6" width="9.28515625" customWidth="1"/>
    <col min="12" max="12" width="11" customWidth="1"/>
    <col min="19" max="19" width="10.7109375" bestFit="1" customWidth="1"/>
  </cols>
  <sheetData>
    <row r="1" spans="1:14" ht="15.75" thickBot="1" x14ac:dyDescent="0.3">
      <c r="A1" s="95" t="s">
        <v>1772</v>
      </c>
      <c r="B1" s="96"/>
      <c r="C1" s="96"/>
      <c r="D1" s="96"/>
      <c r="E1" s="96"/>
      <c r="F1" s="97"/>
      <c r="H1" s="98" t="s">
        <v>1773</v>
      </c>
      <c r="I1" s="99"/>
      <c r="J1" s="99"/>
      <c r="K1" s="99"/>
      <c r="L1" s="99"/>
      <c r="M1" s="100"/>
    </row>
    <row r="2" spans="1:14" x14ac:dyDescent="0.25">
      <c r="A2" s="55" t="s">
        <v>1715</v>
      </c>
      <c r="B2" s="47" t="s">
        <v>1716</v>
      </c>
      <c r="C2" s="49" t="s">
        <v>1712</v>
      </c>
      <c r="D2" s="48" t="s">
        <v>1717</v>
      </c>
      <c r="E2" s="47" t="s">
        <v>1718</v>
      </c>
      <c r="F2" s="48" t="s">
        <v>1719</v>
      </c>
      <c r="H2" s="55" t="s">
        <v>1715</v>
      </c>
      <c r="I2" s="47" t="s">
        <v>1716</v>
      </c>
      <c r="J2" s="49" t="s">
        <v>1712</v>
      </c>
      <c r="K2" s="48" t="s">
        <v>1717</v>
      </c>
      <c r="L2" s="47" t="s">
        <v>1718</v>
      </c>
      <c r="M2" s="48" t="s">
        <v>1719</v>
      </c>
    </row>
    <row r="3" spans="1:14" x14ac:dyDescent="0.25">
      <c r="A3" s="26">
        <v>2013</v>
      </c>
      <c r="B3" s="30">
        <v>381709.30729886203</v>
      </c>
      <c r="C3" s="7">
        <v>2848.4694133590001</v>
      </c>
      <c r="D3" s="31">
        <v>384557.77671222104</v>
      </c>
      <c r="E3" s="56">
        <f t="shared" ref="E3:E4" si="0">B3/$D3</f>
        <v>0.9925928700812866</v>
      </c>
      <c r="F3" s="53">
        <f t="shared" ref="F3:F4" si="1">C3/$D3</f>
        <v>7.4071299187134015E-3</v>
      </c>
      <c r="H3" s="26">
        <v>2013</v>
      </c>
      <c r="I3" s="30">
        <v>4829.5570000000052</v>
      </c>
      <c r="J3" s="7">
        <v>159.56000000000003</v>
      </c>
      <c r="K3" s="31">
        <v>4989.1170000000056</v>
      </c>
      <c r="L3" s="56">
        <f>I3/K3</f>
        <v>0.9680183888251167</v>
      </c>
      <c r="M3" s="53">
        <f>J3/K3</f>
        <v>3.1981611174883219E-2</v>
      </c>
    </row>
    <row r="4" spans="1:14" x14ac:dyDescent="0.25">
      <c r="A4" s="26">
        <v>2014</v>
      </c>
      <c r="B4" s="30">
        <v>511340.55496293952</v>
      </c>
      <c r="C4" s="7">
        <v>5123.9986092610006</v>
      </c>
      <c r="D4" s="31">
        <v>516464.55357220053</v>
      </c>
      <c r="E4" s="56">
        <f t="shared" si="0"/>
        <v>0.990078702257841</v>
      </c>
      <c r="F4" s="53">
        <f t="shared" si="1"/>
        <v>9.9212977421589445E-3</v>
      </c>
      <c r="H4" s="26">
        <v>2014</v>
      </c>
      <c r="I4" s="30">
        <v>4924.7659679642957</v>
      </c>
      <c r="J4" s="7">
        <v>160.44087892902056</v>
      </c>
      <c r="K4" s="31">
        <v>5085.2068468933167</v>
      </c>
      <c r="L4" s="56">
        <f>I4/K4</f>
        <v>0.96844948814087306</v>
      </c>
      <c r="M4" s="53">
        <f>J4/K4</f>
        <v>3.1550511859126835E-2</v>
      </c>
    </row>
    <row r="5" spans="1:14" ht="15.75" thickBot="1" x14ac:dyDescent="0.3">
      <c r="A5" s="27" t="s">
        <v>1771</v>
      </c>
      <c r="B5" s="32">
        <f>AVERAGE(B3:B4)</f>
        <v>446524.93113090075</v>
      </c>
      <c r="C5" s="41">
        <f>AVERAGE(C3:C4)</f>
        <v>3986.2340113100004</v>
      </c>
      <c r="D5" s="33">
        <f>AVERAGE(D3:D4)</f>
        <v>450511.16514221078</v>
      </c>
      <c r="E5" s="57">
        <f>B5/$D5</f>
        <v>0.99115175312014359</v>
      </c>
      <c r="F5" s="54">
        <f>C5/$D5</f>
        <v>8.8482468798563169E-3</v>
      </c>
      <c r="H5" s="27" t="s">
        <v>1744</v>
      </c>
      <c r="I5" s="32">
        <f>AVERAGE(I3:I4)</f>
        <v>4877.1614839821505</v>
      </c>
      <c r="J5" s="41">
        <f>AVERAGE(J3:J4)</f>
        <v>160.00043946451029</v>
      </c>
      <c r="K5" s="33">
        <f>AVERAGE(K3:K4)</f>
        <v>5037.1619234466616</v>
      </c>
      <c r="L5" s="57">
        <f>I5/K5</f>
        <v>0.96823599441587305</v>
      </c>
      <c r="M5" s="54">
        <f>J5/K5</f>
        <v>3.1764005584126731E-2</v>
      </c>
    </row>
    <row r="6" spans="1:14" x14ac:dyDescent="0.25">
      <c r="A6" s="39"/>
      <c r="B6" s="40"/>
      <c r="C6" s="40"/>
      <c r="D6" s="40"/>
      <c r="E6" s="52"/>
      <c r="F6" s="52"/>
    </row>
    <row r="7" spans="1:14" ht="15.75" thickBot="1" x14ac:dyDescent="0.3"/>
    <row r="8" spans="1:14" x14ac:dyDescent="0.25">
      <c r="A8" s="104" t="s">
        <v>1715</v>
      </c>
      <c r="B8" s="101" t="s">
        <v>1721</v>
      </c>
      <c r="C8" s="102"/>
      <c r="D8" s="103"/>
      <c r="E8" s="101" t="s">
        <v>1722</v>
      </c>
      <c r="F8" s="102"/>
      <c r="G8" s="103"/>
      <c r="H8" s="101" t="s">
        <v>1723</v>
      </c>
      <c r="I8" s="103"/>
      <c r="J8" s="101" t="s">
        <v>1724</v>
      </c>
      <c r="K8" s="103"/>
    </row>
    <row r="9" spans="1:14" x14ac:dyDescent="0.25">
      <c r="A9" s="105"/>
      <c r="B9" s="28" t="s">
        <v>1716</v>
      </c>
      <c r="C9" s="46" t="s">
        <v>1712</v>
      </c>
      <c r="D9" s="29" t="s">
        <v>1717</v>
      </c>
      <c r="E9" s="28" t="s">
        <v>1716</v>
      </c>
      <c r="F9" s="46" t="s">
        <v>1712</v>
      </c>
      <c r="G9" s="29" t="s">
        <v>1717</v>
      </c>
      <c r="H9" s="28" t="s">
        <v>1716</v>
      </c>
      <c r="I9" s="29" t="s">
        <v>1712</v>
      </c>
      <c r="J9" s="28" t="s">
        <v>1716</v>
      </c>
      <c r="K9" s="29" t="s">
        <v>1712</v>
      </c>
    </row>
    <row r="10" spans="1:14" x14ac:dyDescent="0.25">
      <c r="A10" s="26">
        <v>2013</v>
      </c>
      <c r="B10" s="30">
        <v>295481.76772735495</v>
      </c>
      <c r="C10" s="7">
        <v>1220.5257549200001</v>
      </c>
      <c r="D10" s="31">
        <v>296702.29348227492</v>
      </c>
      <c r="E10" s="30">
        <v>86227.539571507383</v>
      </c>
      <c r="F10" s="7">
        <v>1627.943658439</v>
      </c>
      <c r="G10" s="31">
        <v>87855.483229946389</v>
      </c>
      <c r="H10" s="56">
        <f t="shared" ref="H10:I11" si="2">B10/$D10</f>
        <v>0.99588636225020322</v>
      </c>
      <c r="I10" s="53">
        <f t="shared" si="2"/>
        <v>4.1136377497968842E-3</v>
      </c>
      <c r="J10" s="56">
        <f t="shared" ref="J10:K11" si="3">E10/$G10</f>
        <v>0.98147020995629664</v>
      </c>
      <c r="K10" s="53">
        <f t="shared" si="3"/>
        <v>1.8529790043703268E-2</v>
      </c>
    </row>
    <row r="11" spans="1:14" x14ac:dyDescent="0.25">
      <c r="A11" s="26">
        <v>2014</v>
      </c>
      <c r="B11" s="30">
        <v>377151.76716342493</v>
      </c>
      <c r="C11" s="7">
        <v>272.04128021999998</v>
      </c>
      <c r="D11" s="31">
        <v>377423.8084436449</v>
      </c>
      <c r="E11" s="30">
        <v>134188.78779951323</v>
      </c>
      <c r="F11" s="7">
        <v>4851.9573290409999</v>
      </c>
      <c r="G11" s="31">
        <v>139040.74512855423</v>
      </c>
      <c r="H11" s="56">
        <f t="shared" si="2"/>
        <v>0.99927921536974107</v>
      </c>
      <c r="I11" s="53">
        <f t="shared" si="2"/>
        <v>7.2078463025900994E-4</v>
      </c>
      <c r="J11" s="56">
        <f t="shared" si="3"/>
        <v>0.96510406122640535</v>
      </c>
      <c r="K11" s="53">
        <f t="shared" si="3"/>
        <v>3.4895938773594599E-2</v>
      </c>
    </row>
    <row r="12" spans="1:14" ht="15.75" thickBot="1" x14ac:dyDescent="0.3">
      <c r="A12" s="27" t="s">
        <v>1771</v>
      </c>
      <c r="B12" s="32">
        <f t="shared" ref="B12:G12" si="4">AVERAGE(B10:B11)</f>
        <v>336316.76744538994</v>
      </c>
      <c r="C12" s="41">
        <f t="shared" si="4"/>
        <v>746.28351756999996</v>
      </c>
      <c r="D12" s="33">
        <f t="shared" si="4"/>
        <v>337063.05096295988</v>
      </c>
      <c r="E12" s="32">
        <f t="shared" si="4"/>
        <v>110208.16368551031</v>
      </c>
      <c r="F12" s="41">
        <f t="shared" si="4"/>
        <v>3239.9504937399997</v>
      </c>
      <c r="G12" s="33">
        <f t="shared" si="4"/>
        <v>113448.11417925032</v>
      </c>
      <c r="H12" s="57">
        <f t="shared" ref="H12" si="5">B12/$D12</f>
        <v>0.99778592309231795</v>
      </c>
      <c r="I12" s="54">
        <f t="shared" ref="I12" si="6">C12/$D12</f>
        <v>2.214076907682206E-3</v>
      </c>
      <c r="J12" s="57">
        <f t="shared" ref="J12" si="7">E12/$G12</f>
        <v>0.97144112515946435</v>
      </c>
      <c r="K12" s="54">
        <f t="shared" ref="K12" si="8">F12/$G12</f>
        <v>2.855887484053558E-2</v>
      </c>
    </row>
    <row r="13" spans="1:14" x14ac:dyDescent="0.25">
      <c r="A13" s="39"/>
      <c r="B13" s="40"/>
      <c r="C13" s="40"/>
      <c r="D13" s="40"/>
      <c r="E13" s="40"/>
      <c r="F13" s="40"/>
      <c r="G13" s="40"/>
      <c r="H13" s="52"/>
      <c r="I13" s="52"/>
      <c r="J13" s="52"/>
      <c r="K13" s="52"/>
    </row>
    <row r="14" spans="1:14" x14ac:dyDescent="0.25">
      <c r="A14" s="39"/>
      <c r="B14" s="40"/>
      <c r="C14" s="40"/>
    </row>
    <row r="15" spans="1:14" ht="15" customHeight="1" x14ac:dyDescent="0.25">
      <c r="A15" s="93" t="s">
        <v>2207</v>
      </c>
      <c r="B15" s="93" t="s">
        <v>2205</v>
      </c>
      <c r="C15" s="93" t="s">
        <v>2206</v>
      </c>
      <c r="L15" s="94" t="s">
        <v>2144</v>
      </c>
      <c r="M15" s="94"/>
      <c r="N15" s="94"/>
    </row>
    <row r="16" spans="1:14" x14ac:dyDescent="0.25">
      <c r="A16" s="137" t="s">
        <v>1735</v>
      </c>
      <c r="B16" s="138">
        <v>12.5</v>
      </c>
      <c r="C16" s="138">
        <v>11.5</v>
      </c>
      <c r="L16" s="77" t="s">
        <v>2141</v>
      </c>
      <c r="M16" s="77" t="s">
        <v>2142</v>
      </c>
      <c r="N16" s="77" t="s">
        <v>2143</v>
      </c>
    </row>
    <row r="17" spans="1:14" x14ac:dyDescent="0.25">
      <c r="A17" s="137" t="s">
        <v>1726</v>
      </c>
      <c r="B17" s="6">
        <f>CONVERT(B16,"in","m")*1000</f>
        <v>317.5</v>
      </c>
      <c r="C17" s="6">
        <f>CONVERT(C16,"in","m")*1000</f>
        <v>292.10000000000002</v>
      </c>
      <c r="L17" s="6" t="s">
        <v>1758</v>
      </c>
      <c r="M17" s="7">
        <v>167460.92368242732</v>
      </c>
      <c r="N17" s="7">
        <v>575843.28265555238</v>
      </c>
    </row>
    <row r="18" spans="1:14" x14ac:dyDescent="0.25">
      <c r="A18" s="137" t="s">
        <v>1736</v>
      </c>
      <c r="B18" s="139">
        <v>5.02E-5</v>
      </c>
      <c r="C18" s="139">
        <v>5.02E-5</v>
      </c>
      <c r="L18" s="6" t="s">
        <v>1770</v>
      </c>
      <c r="M18" s="7">
        <v>221541.79149605814</v>
      </c>
      <c r="N18" s="7">
        <v>773510.35766103945</v>
      </c>
    </row>
    <row r="19" spans="1:14" x14ac:dyDescent="0.25">
      <c r="A19" s="137" t="s">
        <v>1737</v>
      </c>
      <c r="B19" s="6">
        <v>2.77</v>
      </c>
      <c r="C19" s="6">
        <v>2.77</v>
      </c>
      <c r="L19" s="6" t="s">
        <v>1734</v>
      </c>
      <c r="M19" s="78">
        <f>M18/M17</f>
        <v>1.3229461932037931</v>
      </c>
      <c r="N19" s="78">
        <f>N18/N17</f>
        <v>1.3432654004296583</v>
      </c>
    </row>
    <row r="20" spans="1:14" x14ac:dyDescent="0.25">
      <c r="A20" s="137" t="s">
        <v>1738</v>
      </c>
      <c r="B20" s="140">
        <f>B18*(B17^B19)</f>
        <v>427.10420595958254</v>
      </c>
      <c r="C20" s="140">
        <f>C18*(C17^C19)</f>
        <v>339.02063263347316</v>
      </c>
    </row>
    <row r="21" spans="1:14" x14ac:dyDescent="0.25">
      <c r="A21" s="137" t="s">
        <v>1739</v>
      </c>
      <c r="B21" s="78">
        <f>CONVERT(B20,"g","lbm")</f>
        <v>0.94160359434525442</v>
      </c>
      <c r="C21" s="78">
        <f>CONVERT(C20,"g","lbm")</f>
        <v>0.74741255597723821</v>
      </c>
    </row>
  </sheetData>
  <mergeCells count="8">
    <mergeCell ref="L15:N15"/>
    <mergeCell ref="A1:F1"/>
    <mergeCell ref="H1:M1"/>
    <mergeCell ref="B8:D8"/>
    <mergeCell ref="E8:G8"/>
    <mergeCell ref="H8:I8"/>
    <mergeCell ref="J8:K8"/>
    <mergeCell ref="A8:A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53"/>
  <sheetViews>
    <sheetView tabSelected="1" zoomScaleNormal="100" workbookViewId="0">
      <selection activeCell="P16" sqref="P16"/>
    </sheetView>
  </sheetViews>
  <sheetFormatPr defaultColWidth="8.85546875" defaultRowHeight="15" x14ac:dyDescent="0.25"/>
  <cols>
    <col min="1" max="1" width="7.42578125" style="9" customWidth="1"/>
    <col min="2" max="2" width="11.85546875" style="9" customWidth="1"/>
    <col min="3" max="3" width="11.5703125" style="9" customWidth="1"/>
    <col min="4" max="4" width="16.42578125" style="9" customWidth="1"/>
    <col min="5" max="6" width="15.7109375" style="9" customWidth="1"/>
    <col min="7" max="7" width="15.28515625" style="9" customWidth="1"/>
    <col min="8" max="8" width="15.140625" style="9" bestFit="1" customWidth="1"/>
    <col min="9" max="9" width="13.28515625" style="9" customWidth="1"/>
    <col min="10" max="10" width="13.7109375" style="9" customWidth="1"/>
    <col min="11" max="11" width="13.140625" style="9" customWidth="1"/>
    <col min="12" max="12" width="13.28515625" style="9" customWidth="1"/>
    <col min="13" max="13" width="10.85546875" style="9" customWidth="1"/>
    <col min="14" max="15" width="12" style="9" bestFit="1" customWidth="1"/>
    <col min="16" max="17" width="13.140625" style="9" bestFit="1" customWidth="1"/>
    <col min="18" max="18" width="12" style="9" bestFit="1" customWidth="1"/>
    <col min="19" max="19" width="11.85546875" style="9" customWidth="1"/>
    <col min="20" max="20" width="10.42578125" style="9" customWidth="1"/>
    <col min="21" max="21" width="12.85546875" style="9" customWidth="1"/>
    <col min="22" max="22" width="13.28515625" style="9" customWidth="1"/>
    <col min="23" max="23" width="12" style="9" customWidth="1"/>
    <col min="24" max="24" width="12.28515625" style="9" bestFit="1" customWidth="1"/>
    <col min="25" max="25" width="12.85546875" style="9" customWidth="1"/>
    <col min="26" max="26" width="12.7109375" style="9" customWidth="1"/>
    <col min="27" max="27" width="13.140625" style="9" bestFit="1" customWidth="1"/>
    <col min="28" max="28" width="13.140625" style="9" customWidth="1"/>
    <col min="29" max="30" width="12.140625" style="9" bestFit="1" customWidth="1"/>
    <col min="31" max="16384" width="8.85546875" style="9"/>
  </cols>
  <sheetData>
    <row r="1" spans="1:32" ht="15" customHeight="1" x14ac:dyDescent="0.25">
      <c r="A1" s="13" t="s">
        <v>1725</v>
      </c>
      <c r="B1" s="13" t="s">
        <v>1793</v>
      </c>
      <c r="C1" s="13" t="s">
        <v>1799</v>
      </c>
      <c r="D1" s="13" t="s">
        <v>1800</v>
      </c>
      <c r="E1" s="13" t="s">
        <v>1790</v>
      </c>
      <c r="F1" s="13" t="s">
        <v>1794</v>
      </c>
      <c r="G1" s="10"/>
      <c r="H1" s="92"/>
      <c r="I1" s="92"/>
      <c r="J1" s="92"/>
      <c r="K1" s="92"/>
      <c r="L1" s="92"/>
      <c r="M1" s="92"/>
      <c r="N1" s="92"/>
      <c r="O1" s="10"/>
      <c r="P1" s="59" t="s">
        <v>1725</v>
      </c>
      <c r="Q1" s="59" t="s">
        <v>2115</v>
      </c>
      <c r="R1" s="59" t="s">
        <v>1796</v>
      </c>
      <c r="S1" s="59" t="s">
        <v>1797</v>
      </c>
      <c r="T1" s="59" t="s">
        <v>1776</v>
      </c>
      <c r="U1" s="13" t="s">
        <v>2116</v>
      </c>
      <c r="V1" s="59" t="s">
        <v>1777</v>
      </c>
      <c r="W1" s="13" t="s">
        <v>1778</v>
      </c>
      <c r="X1" s="13" t="s">
        <v>1779</v>
      </c>
      <c r="Y1" s="13" t="s">
        <v>1795</v>
      </c>
      <c r="AE1" s="23"/>
      <c r="AF1" s="23"/>
    </row>
    <row r="2" spans="1:32" x14ac:dyDescent="0.25">
      <c r="A2" s="63">
        <v>0</v>
      </c>
      <c r="B2" s="63">
        <v>1.5E-3</v>
      </c>
      <c r="C2" s="63">
        <f>B2</f>
        <v>1.5E-3</v>
      </c>
      <c r="D2" s="63">
        <v>0</v>
      </c>
      <c r="E2" s="63">
        <v>0</v>
      </c>
      <c r="F2" s="63">
        <v>0</v>
      </c>
      <c r="G2" s="11"/>
      <c r="H2" s="92"/>
      <c r="I2" s="92"/>
      <c r="J2" s="92"/>
      <c r="K2" s="92"/>
      <c r="L2" s="92"/>
      <c r="M2" s="92"/>
      <c r="N2" s="92"/>
      <c r="O2" s="11"/>
      <c r="P2" s="6">
        <v>0</v>
      </c>
      <c r="Q2" s="6">
        <f t="shared" ref="Q2:Q13" si="0">CONVERT(495.9*(1-EXP(-0.177*(P2+0.92))),"mm","in")</f>
        <v>2.9338706420813554</v>
      </c>
      <c r="R2" s="73">
        <f>_xlfn.NORM.DIST(11,Q2,Q2,TRUE)</f>
        <v>0.99701398563660837</v>
      </c>
      <c r="S2" s="73">
        <f>1-R2</f>
        <v>2.9860143633916314E-3</v>
      </c>
      <c r="T2" s="6">
        <f>_xlfn.NORM.DIST(12,Q2,Q2,TRUE)</f>
        <v>0.99899975611490954</v>
      </c>
      <c r="U2" s="63">
        <f>1-T2</f>
        <v>1.0002438850904571E-3</v>
      </c>
      <c r="V2" s="6">
        <f>_xlfn.NORM.DIST(13,Q2,Q2,TRUE)</f>
        <v>0.99969932694763575</v>
      </c>
      <c r="W2" s="63">
        <f>1-V2</f>
        <v>3.0067305236425312E-4</v>
      </c>
      <c r="X2" s="63">
        <f>U2-W2</f>
        <v>6.9957083272620402E-4</v>
      </c>
      <c r="Y2" s="63">
        <f>S2-U2</f>
        <v>1.9857704783011743E-3</v>
      </c>
      <c r="AE2" s="21"/>
      <c r="AF2" s="21"/>
    </row>
    <row r="3" spans="1:32" x14ac:dyDescent="0.25">
      <c r="A3" s="63">
        <v>1</v>
      </c>
      <c r="B3" s="63">
        <v>8.7999999999999995E-2</v>
      </c>
      <c r="C3" s="63">
        <f t="shared" ref="C3:C5" si="1">B3</f>
        <v>8.7999999999999995E-2</v>
      </c>
      <c r="D3" s="63">
        <v>0</v>
      </c>
      <c r="E3" s="63">
        <v>0</v>
      </c>
      <c r="F3" s="63">
        <v>0</v>
      </c>
      <c r="G3" s="11"/>
      <c r="H3" s="92"/>
      <c r="I3" s="92"/>
      <c r="J3" s="92"/>
      <c r="K3" s="92"/>
      <c r="L3" s="92"/>
      <c r="M3" s="92"/>
      <c r="N3" s="92"/>
      <c r="O3" s="11"/>
      <c r="P3" s="6">
        <v>1</v>
      </c>
      <c r="Q3" s="6">
        <f t="shared" si="0"/>
        <v>5.6250636897368196</v>
      </c>
      <c r="R3" s="73">
        <f t="shared" ref="R3:R13" si="2">_xlfn.NORM.DIST(11,Q3,Q3,TRUE)</f>
        <v>0.83034599189814862</v>
      </c>
      <c r="S3" s="73">
        <f t="shared" ref="S3:S13" si="3">1-R3</f>
        <v>0.16965400810185138</v>
      </c>
      <c r="T3" s="6">
        <f t="shared" ref="T3:T13" si="4">_xlfn.NORM.DIST(12,Q3,Q3,TRUE)</f>
        <v>0.87145778071346758</v>
      </c>
      <c r="U3" s="63">
        <f t="shared" ref="U3:U13" si="5">1-T3</f>
        <v>0.12854221928653242</v>
      </c>
      <c r="V3" s="6">
        <f t="shared" ref="V3:V13" si="6">_xlfn.NORM.DIST(13,Q3,Q3,TRUE)</f>
        <v>0.90508546650947419</v>
      </c>
      <c r="W3" s="63">
        <f t="shared" ref="W3:W13" si="7">1-V3</f>
        <v>9.491453349052581E-2</v>
      </c>
      <c r="X3" s="63">
        <f t="shared" ref="X3:X13" si="8">U3-W3</f>
        <v>3.3627685796006612E-2</v>
      </c>
      <c r="Y3" s="63">
        <f t="shared" ref="Y3:Y13" si="9">S3-U3</f>
        <v>4.1111788815318961E-2</v>
      </c>
      <c r="AE3" s="24"/>
      <c r="AF3" s="25"/>
    </row>
    <row r="4" spans="1:32" x14ac:dyDescent="0.25">
      <c r="A4" s="63">
        <v>2</v>
      </c>
      <c r="B4" s="63">
        <v>0.59899999999999998</v>
      </c>
      <c r="C4" s="63">
        <f t="shared" si="1"/>
        <v>0.59899999999999998</v>
      </c>
      <c r="D4" s="63">
        <v>0</v>
      </c>
      <c r="E4" s="63">
        <v>0</v>
      </c>
      <c r="F4" s="63">
        <v>0</v>
      </c>
      <c r="G4" s="11"/>
      <c r="H4" s="92"/>
      <c r="I4" s="92"/>
      <c r="J4" s="92"/>
      <c r="K4" s="92"/>
      <c r="L4" s="92"/>
      <c r="M4" s="92"/>
      <c r="N4" s="92"/>
      <c r="O4" s="11"/>
      <c r="P4" s="6">
        <v>2</v>
      </c>
      <c r="Q4" s="6">
        <f t="shared" si="0"/>
        <v>7.879690821311395</v>
      </c>
      <c r="R4" s="73">
        <f t="shared" si="2"/>
        <v>0.65394522085902518</v>
      </c>
      <c r="S4" s="73">
        <f t="shared" si="3"/>
        <v>0.34605477914097482</v>
      </c>
      <c r="T4" s="6">
        <f t="shared" si="4"/>
        <v>0.69947891002839313</v>
      </c>
      <c r="U4" s="63">
        <f t="shared" si="5"/>
        <v>0.30052108997160687</v>
      </c>
      <c r="V4" s="6">
        <f t="shared" si="6"/>
        <v>0.74209281933549998</v>
      </c>
      <c r="W4" s="63">
        <f t="shared" si="7"/>
        <v>0.25790718066450002</v>
      </c>
      <c r="X4" s="63">
        <f t="shared" si="8"/>
        <v>4.2613909307106845E-2</v>
      </c>
      <c r="Y4" s="63">
        <f t="shared" si="9"/>
        <v>4.5533689169367952E-2</v>
      </c>
      <c r="AE4" s="24"/>
      <c r="AF4" s="25"/>
    </row>
    <row r="5" spans="1:32" x14ac:dyDescent="0.25">
      <c r="A5" s="63">
        <v>3</v>
      </c>
      <c r="B5" s="63">
        <v>1</v>
      </c>
      <c r="C5" s="63">
        <f t="shared" si="1"/>
        <v>1</v>
      </c>
      <c r="D5" s="63">
        <v>0</v>
      </c>
      <c r="E5" s="63">
        <v>0</v>
      </c>
      <c r="F5" s="63">
        <v>0</v>
      </c>
      <c r="G5" s="11"/>
      <c r="H5" s="92"/>
      <c r="I5" s="92"/>
      <c r="J5" s="92"/>
      <c r="K5" s="92"/>
      <c r="L5" s="92"/>
      <c r="M5" s="92"/>
      <c r="N5" s="92"/>
      <c r="O5" s="11"/>
      <c r="P5" s="6">
        <v>3</v>
      </c>
      <c r="Q5" s="6">
        <f t="shared" si="0"/>
        <v>9.7685718537816353</v>
      </c>
      <c r="R5" s="73">
        <f t="shared" si="2"/>
        <v>0.55015786505759356</v>
      </c>
      <c r="S5" s="73">
        <f t="shared" si="3"/>
        <v>0.44984213494240644</v>
      </c>
      <c r="T5" s="6">
        <f t="shared" si="4"/>
        <v>0.59034374790068167</v>
      </c>
      <c r="U5" s="63">
        <f t="shared" si="5"/>
        <v>0.40965625209931833</v>
      </c>
      <c r="V5" s="6">
        <f t="shared" si="6"/>
        <v>0.62960162322804769</v>
      </c>
      <c r="W5" s="63">
        <f t="shared" si="7"/>
        <v>0.37039837677195231</v>
      </c>
      <c r="X5" s="63">
        <f t="shared" si="8"/>
        <v>3.9257875327366021E-2</v>
      </c>
      <c r="Y5" s="63">
        <f t="shared" si="9"/>
        <v>4.0185882843088105E-2</v>
      </c>
      <c r="AE5" s="24"/>
      <c r="AF5" s="25"/>
    </row>
    <row r="6" spans="1:32" x14ac:dyDescent="0.25">
      <c r="A6" s="63">
        <v>4</v>
      </c>
      <c r="B6" s="63">
        <v>0.81799999999999995</v>
      </c>
      <c r="C6" s="63">
        <f t="shared" ref="C6:C13" si="10">R6</f>
        <v>0.48766441825593099</v>
      </c>
      <c r="D6" s="63">
        <f t="shared" ref="D6:D13" si="11">Y6</f>
        <v>3.5131499160294011E-2</v>
      </c>
      <c r="E6" s="71">
        <f t="shared" ref="E6:E13" si="12">X6</f>
        <v>3.4955110282367974E-2</v>
      </c>
      <c r="F6" s="71">
        <f t="shared" ref="F6:F13" si="13">$F$16*W6</f>
        <v>4.6308792911142101E-3</v>
      </c>
      <c r="G6" s="11"/>
      <c r="H6" s="92"/>
      <c r="I6" s="92"/>
      <c r="J6" s="92"/>
      <c r="K6" s="92"/>
      <c r="L6" s="92"/>
      <c r="M6" s="92"/>
      <c r="N6" s="92"/>
      <c r="O6" s="11"/>
      <c r="P6" s="6">
        <v>4</v>
      </c>
      <c r="Q6" s="6">
        <f t="shared" si="0"/>
        <v>11.351038198154125</v>
      </c>
      <c r="R6" s="73">
        <f t="shared" si="2"/>
        <v>0.48766441825593099</v>
      </c>
      <c r="S6" s="73">
        <f t="shared" si="3"/>
        <v>0.51233558174406901</v>
      </c>
      <c r="T6" s="6">
        <f t="shared" si="4"/>
        <v>0.522795917416225</v>
      </c>
      <c r="U6" s="63">
        <f t="shared" si="5"/>
        <v>0.477204082583775</v>
      </c>
      <c r="V6" s="6">
        <f t="shared" si="6"/>
        <v>0.55775102769859297</v>
      </c>
      <c r="W6" s="63">
        <f t="shared" si="7"/>
        <v>0.44224897230140703</v>
      </c>
      <c r="X6" s="63">
        <f t="shared" si="8"/>
        <v>3.4955110282367974E-2</v>
      </c>
      <c r="Y6" s="63">
        <f t="shared" si="9"/>
        <v>3.5131499160294011E-2</v>
      </c>
      <c r="AE6" s="24"/>
      <c r="AF6" s="25"/>
    </row>
    <row r="7" spans="1:32" x14ac:dyDescent="0.25">
      <c r="A7" s="63">
        <v>5</v>
      </c>
      <c r="B7" s="63">
        <v>0.64</v>
      </c>
      <c r="C7" s="63">
        <f t="shared" si="10"/>
        <v>0.44738422477217843</v>
      </c>
      <c r="D7" s="63">
        <f t="shared" si="11"/>
        <v>3.1326916377924396E-2</v>
      </c>
      <c r="E7" s="71">
        <f t="shared" si="12"/>
        <v>3.1459059896986274E-2</v>
      </c>
      <c r="F7" s="71">
        <f t="shared" si="13"/>
        <v>5.1291078424388582E-3</v>
      </c>
      <c r="G7" s="11"/>
      <c r="H7" s="92"/>
      <c r="I7" s="92"/>
      <c r="J7" s="92"/>
      <c r="K7" s="92"/>
      <c r="L7" s="92"/>
      <c r="M7" s="92"/>
      <c r="N7" s="92"/>
      <c r="O7" s="11"/>
      <c r="P7" s="6">
        <v>5</v>
      </c>
      <c r="Q7" s="6">
        <f t="shared" si="0"/>
        <v>12.6767965111574</v>
      </c>
      <c r="R7" s="73">
        <f t="shared" si="2"/>
        <v>0.44738422477217843</v>
      </c>
      <c r="S7" s="73">
        <f t="shared" si="3"/>
        <v>0.55261577522782157</v>
      </c>
      <c r="T7" s="6">
        <f t="shared" si="4"/>
        <v>0.47871114115010283</v>
      </c>
      <c r="U7" s="63">
        <f t="shared" si="5"/>
        <v>0.52128885884989717</v>
      </c>
      <c r="V7" s="6">
        <f t="shared" si="6"/>
        <v>0.5101702010470891</v>
      </c>
      <c r="W7" s="63">
        <f t="shared" si="7"/>
        <v>0.4898297989529109</v>
      </c>
      <c r="X7" s="63">
        <f t="shared" si="8"/>
        <v>3.1459059896986274E-2</v>
      </c>
      <c r="Y7" s="63">
        <f t="shared" si="9"/>
        <v>3.1326916377924396E-2</v>
      </c>
      <c r="AE7" s="24"/>
      <c r="AF7" s="25"/>
    </row>
    <row r="8" spans="1:32" x14ac:dyDescent="0.25">
      <c r="A8" s="63">
        <v>6</v>
      </c>
      <c r="B8" s="63">
        <v>0.54900000000000004</v>
      </c>
      <c r="C8" s="63">
        <f t="shared" si="10"/>
        <v>0.41988983843712063</v>
      </c>
      <c r="D8" s="63">
        <f t="shared" si="11"/>
        <v>2.8533498771897037E-2</v>
      </c>
      <c r="E8" s="71">
        <f t="shared" si="12"/>
        <v>2.8802950150799589E-2</v>
      </c>
      <c r="F8" s="71">
        <f t="shared" si="13"/>
        <v>5.4740702894259981E-3</v>
      </c>
      <c r="G8" s="11"/>
      <c r="H8" s="92"/>
      <c r="I8" s="92"/>
      <c r="J8" s="92"/>
      <c r="K8" s="92"/>
      <c r="L8" s="92"/>
      <c r="M8" s="92"/>
      <c r="N8" s="92"/>
      <c r="O8" s="11"/>
      <c r="P8" s="6">
        <v>6</v>
      </c>
      <c r="Q8" s="6">
        <f t="shared" si="0"/>
        <v>13.787490024954854</v>
      </c>
      <c r="R8" s="73">
        <f t="shared" si="2"/>
        <v>0.41988983843712063</v>
      </c>
      <c r="S8" s="73">
        <f t="shared" si="3"/>
        <v>0.58011016156287942</v>
      </c>
      <c r="T8" s="6">
        <f t="shared" si="4"/>
        <v>0.44842333720901767</v>
      </c>
      <c r="U8" s="63">
        <f t="shared" si="5"/>
        <v>0.55157666279098239</v>
      </c>
      <c r="V8" s="6">
        <f t="shared" si="6"/>
        <v>0.47722628735981726</v>
      </c>
      <c r="W8" s="63">
        <f t="shared" si="7"/>
        <v>0.5227737126401828</v>
      </c>
      <c r="X8" s="63">
        <f t="shared" si="8"/>
        <v>2.8802950150799589E-2</v>
      </c>
      <c r="Y8" s="63">
        <f t="shared" si="9"/>
        <v>2.8533498771897037E-2</v>
      </c>
      <c r="AE8" s="24"/>
      <c r="AF8" s="25"/>
    </row>
    <row r="9" spans="1:32" x14ac:dyDescent="0.25">
      <c r="A9" s="63">
        <v>7</v>
      </c>
      <c r="B9" s="63">
        <v>0.50800000000000001</v>
      </c>
      <c r="C9" s="63">
        <f t="shared" si="10"/>
        <v>0.40028241298345901</v>
      </c>
      <c r="D9" s="63">
        <f t="shared" si="11"/>
        <v>2.6460664768589104E-2</v>
      </c>
      <c r="E9" s="71">
        <f t="shared" si="12"/>
        <v>2.6794638736639231E-2</v>
      </c>
      <c r="F9" s="71">
        <f t="shared" si="13"/>
        <v>5.722118151950918E-3</v>
      </c>
      <c r="G9" s="11"/>
      <c r="H9" s="92"/>
      <c r="I9" s="92"/>
      <c r="J9" s="92"/>
      <c r="K9" s="92"/>
      <c r="L9" s="92"/>
      <c r="M9" s="92"/>
      <c r="N9" s="92"/>
      <c r="O9" s="11"/>
      <c r="P9" s="6">
        <v>7</v>
      </c>
      <c r="Q9" s="6">
        <f t="shared" si="0"/>
        <v>14.718006597615167</v>
      </c>
      <c r="R9" s="73">
        <f t="shared" si="2"/>
        <v>0.40028241298345901</v>
      </c>
      <c r="S9" s="73">
        <f t="shared" si="3"/>
        <v>0.59971758701654099</v>
      </c>
      <c r="T9" s="6">
        <f t="shared" si="4"/>
        <v>0.42674307775204812</v>
      </c>
      <c r="U9" s="63">
        <f t="shared" si="5"/>
        <v>0.57325692224795188</v>
      </c>
      <c r="V9" s="6">
        <f t="shared" si="6"/>
        <v>0.4535377164886874</v>
      </c>
      <c r="W9" s="63">
        <f t="shared" si="7"/>
        <v>0.54646228351131265</v>
      </c>
      <c r="X9" s="63">
        <f t="shared" si="8"/>
        <v>2.6794638736639231E-2</v>
      </c>
      <c r="Y9" s="63">
        <f t="shared" si="9"/>
        <v>2.6460664768589104E-2</v>
      </c>
      <c r="AE9" s="24"/>
      <c r="AF9" s="25"/>
    </row>
    <row r="10" spans="1:32" x14ac:dyDescent="0.25">
      <c r="A10" s="63">
        <v>8</v>
      </c>
      <c r="B10" s="63">
        <v>0.48799999999999999</v>
      </c>
      <c r="C10" s="63">
        <f t="shared" si="10"/>
        <v>0.38582721430167338</v>
      </c>
      <c r="D10" s="63">
        <f t="shared" si="11"/>
        <v>2.489588661415354E-2</v>
      </c>
      <c r="E10" s="71">
        <f t="shared" si="12"/>
        <v>2.5260961022084416E-2</v>
      </c>
      <c r="F10" s="71">
        <f t="shared" si="13"/>
        <v>5.9059260530061634E-3</v>
      </c>
      <c r="G10" s="11"/>
      <c r="H10" s="92"/>
      <c r="I10" s="92"/>
      <c r="J10" s="92"/>
      <c r="K10" s="92"/>
      <c r="L10" s="92"/>
      <c r="M10" s="92"/>
      <c r="N10" s="92"/>
      <c r="O10" s="11"/>
      <c r="P10" s="6">
        <v>8</v>
      </c>
      <c r="Q10" s="6">
        <f t="shared" si="0"/>
        <v>15.497574571353603</v>
      </c>
      <c r="R10" s="73">
        <f t="shared" si="2"/>
        <v>0.38582721430167338</v>
      </c>
      <c r="S10" s="73">
        <f t="shared" si="3"/>
        <v>0.61417278569832656</v>
      </c>
      <c r="T10" s="6">
        <f t="shared" si="4"/>
        <v>0.41072310091582703</v>
      </c>
      <c r="U10" s="63">
        <f t="shared" si="5"/>
        <v>0.58927689908417302</v>
      </c>
      <c r="V10" s="6">
        <f t="shared" si="6"/>
        <v>0.43598406193791134</v>
      </c>
      <c r="W10" s="63">
        <f t="shared" si="7"/>
        <v>0.56401593806208861</v>
      </c>
      <c r="X10" s="63">
        <f t="shared" si="8"/>
        <v>2.5260961022084416E-2</v>
      </c>
      <c r="Y10" s="63">
        <f t="shared" si="9"/>
        <v>2.489588661415354E-2</v>
      </c>
      <c r="AE10" s="24"/>
      <c r="AF10" s="25"/>
    </row>
    <row r="11" spans="1:32" x14ac:dyDescent="0.25">
      <c r="A11" s="63">
        <v>9</v>
      </c>
      <c r="B11" s="63">
        <v>0.47899999999999998</v>
      </c>
      <c r="C11" s="63">
        <f t="shared" si="10"/>
        <v>0.37489580226570884</v>
      </c>
      <c r="D11" s="63">
        <f t="shared" si="11"/>
        <v>2.3694638704760407E-2</v>
      </c>
      <c r="E11" s="71">
        <f t="shared" si="12"/>
        <v>2.4074572422245755E-2</v>
      </c>
      <c r="F11" s="71">
        <f t="shared" si="13"/>
        <v>6.0453925299192145E-3</v>
      </c>
      <c r="G11" s="11"/>
      <c r="H11" s="92"/>
      <c r="I11" s="92"/>
      <c r="J11" s="92"/>
      <c r="K11" s="92"/>
      <c r="L11" s="92"/>
      <c r="M11" s="92"/>
      <c r="N11" s="92"/>
      <c r="O11" s="11"/>
      <c r="P11" s="6">
        <v>9</v>
      </c>
      <c r="Q11" s="6">
        <f t="shared" si="0"/>
        <v>16.150680860413214</v>
      </c>
      <c r="R11" s="73">
        <f t="shared" si="2"/>
        <v>0.37489580226570884</v>
      </c>
      <c r="S11" s="73">
        <f t="shared" si="3"/>
        <v>0.62510419773429116</v>
      </c>
      <c r="T11" s="6">
        <f t="shared" si="4"/>
        <v>0.3985904409704692</v>
      </c>
      <c r="U11" s="63">
        <f t="shared" si="5"/>
        <v>0.60140955902953075</v>
      </c>
      <c r="V11" s="6">
        <f t="shared" si="6"/>
        <v>0.42266501339271501</v>
      </c>
      <c r="W11" s="63">
        <f t="shared" si="7"/>
        <v>0.57733498660728499</v>
      </c>
      <c r="X11" s="63">
        <f t="shared" si="8"/>
        <v>2.4074572422245755E-2</v>
      </c>
      <c r="Y11" s="63">
        <f t="shared" si="9"/>
        <v>2.3694638704760407E-2</v>
      </c>
      <c r="AE11" s="24"/>
      <c r="AF11" s="25"/>
    </row>
    <row r="12" spans="1:32" x14ac:dyDescent="0.25">
      <c r="A12" s="63">
        <v>10</v>
      </c>
      <c r="B12" s="63">
        <v>0.47299999999999998</v>
      </c>
      <c r="C12" s="63">
        <f t="shared" si="10"/>
        <v>0.36646440587714302</v>
      </c>
      <c r="D12" s="63">
        <f t="shared" si="11"/>
        <v>2.2758808436720401E-2</v>
      </c>
      <c r="E12" s="71">
        <f t="shared" si="12"/>
        <v>2.3145406909460542E-2</v>
      </c>
      <c r="F12" s="71">
        <f t="shared" si="13"/>
        <v>6.1532081547295923E-3</v>
      </c>
      <c r="G12" s="11"/>
      <c r="H12" s="92"/>
      <c r="I12" s="92"/>
      <c r="J12" s="92"/>
      <c r="K12" s="92"/>
      <c r="L12" s="92"/>
      <c r="M12" s="92"/>
      <c r="N12" s="92"/>
      <c r="O12" s="11"/>
      <c r="P12" s="6">
        <v>10</v>
      </c>
      <c r="Q12" s="6">
        <f t="shared" si="0"/>
        <v>16.697840106532187</v>
      </c>
      <c r="R12" s="73">
        <f t="shared" si="2"/>
        <v>0.36646440587714302</v>
      </c>
      <c r="S12" s="73">
        <f t="shared" si="3"/>
        <v>0.63353559412285698</v>
      </c>
      <c r="T12" s="6">
        <f t="shared" si="4"/>
        <v>0.38922321431386347</v>
      </c>
      <c r="U12" s="63">
        <f t="shared" si="5"/>
        <v>0.61077678568613658</v>
      </c>
      <c r="V12" s="6">
        <f t="shared" si="6"/>
        <v>0.41236862122332391</v>
      </c>
      <c r="W12" s="63">
        <f t="shared" si="7"/>
        <v>0.58763137877667604</v>
      </c>
      <c r="X12" s="63">
        <f t="shared" si="8"/>
        <v>2.3145406909460542E-2</v>
      </c>
      <c r="Y12" s="63">
        <f t="shared" si="9"/>
        <v>2.2758808436720401E-2</v>
      </c>
      <c r="AE12" s="24"/>
      <c r="AF12" s="25"/>
    </row>
    <row r="13" spans="1:32" x14ac:dyDescent="0.25">
      <c r="A13" s="63">
        <v>11</v>
      </c>
      <c r="B13" s="63">
        <v>0.47</v>
      </c>
      <c r="C13" s="63">
        <f t="shared" si="10"/>
        <v>0.35985969957505914</v>
      </c>
      <c r="D13" s="63">
        <f t="shared" si="11"/>
        <v>2.2020656735690758E-2</v>
      </c>
      <c r="E13" s="71">
        <f t="shared" si="12"/>
        <v>2.240970606272763E-2</v>
      </c>
      <c r="F13" s="71">
        <f t="shared" si="13"/>
        <v>6.2378003939949998E-3</v>
      </c>
      <c r="G13" s="11"/>
      <c r="H13" s="92"/>
      <c r="I13" s="92"/>
      <c r="J13" s="92"/>
      <c r="K13" s="92"/>
      <c r="L13" s="92"/>
      <c r="M13" s="92"/>
      <c r="N13" s="92"/>
      <c r="O13" s="11"/>
      <c r="P13" s="6">
        <v>11</v>
      </c>
      <c r="Q13" s="6">
        <f t="shared" si="0"/>
        <v>17.156239061845508</v>
      </c>
      <c r="R13" s="73">
        <f t="shared" si="2"/>
        <v>0.35985969957505914</v>
      </c>
      <c r="S13" s="73">
        <f t="shared" si="3"/>
        <v>0.64014030042494086</v>
      </c>
      <c r="T13" s="6">
        <f t="shared" si="4"/>
        <v>0.3818803563107499</v>
      </c>
      <c r="U13" s="63">
        <f t="shared" si="5"/>
        <v>0.6181196436892501</v>
      </c>
      <c r="V13" s="6">
        <f t="shared" si="6"/>
        <v>0.40429006237347748</v>
      </c>
      <c r="W13" s="63">
        <f t="shared" si="7"/>
        <v>0.59570993762652247</v>
      </c>
      <c r="X13" s="63">
        <f t="shared" si="8"/>
        <v>2.240970606272763E-2</v>
      </c>
      <c r="Y13" s="63">
        <f t="shared" si="9"/>
        <v>2.2020656735690758E-2</v>
      </c>
      <c r="AE13" s="24"/>
      <c r="AF13" s="25"/>
    </row>
    <row r="14" spans="1:32" ht="15.75" thickBot="1" x14ac:dyDescent="0.3">
      <c r="L14" s="12"/>
      <c r="Q14"/>
      <c r="R14" s="4"/>
      <c r="S14" s="4"/>
      <c r="T14" s="35"/>
      <c r="U14" s="35"/>
      <c r="V14" s="35"/>
      <c r="W14" s="35"/>
      <c r="X14"/>
      <c r="AD14" s="12"/>
      <c r="AE14" s="12"/>
    </row>
    <row r="15" spans="1:32" x14ac:dyDescent="0.25">
      <c r="E15" s="117" t="s">
        <v>2121</v>
      </c>
      <c r="F15" s="118"/>
      <c r="G15" s="12"/>
      <c r="I15" s="36"/>
      <c r="J15" s="12"/>
    </row>
    <row r="16" spans="1:32" ht="15.75" thickBot="1" x14ac:dyDescent="0.3">
      <c r="A16" s="44"/>
      <c r="B16" s="44"/>
      <c r="C16" s="36"/>
      <c r="D16" s="36"/>
      <c r="E16" s="62" t="s">
        <v>2122</v>
      </c>
      <c r="F16" s="72">
        <f>20/(20+1890)</f>
        <v>1.0471204188481676E-2</v>
      </c>
    </row>
    <row r="17" spans="1:19" x14ac:dyDescent="0.25">
      <c r="A17" s="44"/>
      <c r="B17" s="44"/>
      <c r="C17" s="36"/>
      <c r="D17" s="36"/>
      <c r="E17" s="42"/>
      <c r="F17" s="43"/>
      <c r="G17" s="43"/>
      <c r="H17" s="43"/>
      <c r="I17" s="43"/>
      <c r="J17" s="19"/>
      <c r="K17" s="19"/>
      <c r="L17" s="20"/>
      <c r="M17" s="21"/>
      <c r="N17" s="21"/>
      <c r="O17" s="21"/>
      <c r="P17" s="21"/>
      <c r="Q17" s="21"/>
      <c r="R17" s="21"/>
      <c r="S17" s="21"/>
    </row>
    <row r="18" spans="1:19" x14ac:dyDescent="0.25">
      <c r="A18" s="45"/>
      <c r="B18" s="45"/>
      <c r="C18" s="36"/>
      <c r="D18" s="36"/>
      <c r="K18" s="22"/>
      <c r="L18" s="22"/>
      <c r="M18" s="21"/>
      <c r="N18" s="21"/>
      <c r="O18" s="21"/>
      <c r="P18" s="21"/>
      <c r="Q18" s="21"/>
      <c r="R18" s="21"/>
      <c r="S18" s="21"/>
    </row>
    <row r="19" spans="1:19" x14ac:dyDescent="0.25">
      <c r="A19" s="45"/>
      <c r="B19" s="45"/>
      <c r="C19" s="36"/>
      <c r="E19" s="37"/>
      <c r="F19" s="37"/>
      <c r="G19" s="37"/>
      <c r="H19" s="37"/>
      <c r="I19" s="14"/>
    </row>
    <row r="20" spans="1:19" ht="15.75" thickBot="1" x14ac:dyDescent="0.3">
      <c r="B20" s="14"/>
      <c r="C20" s="14"/>
      <c r="D20" s="14"/>
      <c r="E20" s="38"/>
      <c r="F20" s="37"/>
      <c r="G20" s="37"/>
      <c r="H20" s="37"/>
      <c r="I20" s="37"/>
      <c r="J20" s="37"/>
      <c r="K20" s="14"/>
    </row>
    <row r="21" spans="1:19" x14ac:dyDescent="0.25">
      <c r="A21" s="115" t="s">
        <v>1725</v>
      </c>
      <c r="B21" s="121" t="s">
        <v>2120</v>
      </c>
      <c r="C21" s="123" t="s">
        <v>1728</v>
      </c>
      <c r="D21" s="124"/>
      <c r="E21" s="124"/>
      <c r="F21" s="125"/>
      <c r="G21" s="121" t="s">
        <v>1729</v>
      </c>
      <c r="H21" s="123" t="s">
        <v>2119</v>
      </c>
      <c r="I21" s="124"/>
      <c r="J21" s="124"/>
      <c r="K21" s="124"/>
      <c r="L21" s="125"/>
      <c r="M21" s="119" t="s">
        <v>1792</v>
      </c>
      <c r="N21" s="119"/>
      <c r="O21" s="119"/>
      <c r="P21" s="120"/>
    </row>
    <row r="22" spans="1:19" ht="14.45" customHeight="1" x14ac:dyDescent="0.25">
      <c r="A22" s="116"/>
      <c r="B22" s="122"/>
      <c r="C22" s="13" t="s">
        <v>2117</v>
      </c>
      <c r="D22" s="13" t="s">
        <v>2118</v>
      </c>
      <c r="E22" s="13" t="s">
        <v>1780</v>
      </c>
      <c r="F22" s="13" t="s">
        <v>1791</v>
      </c>
      <c r="G22" s="122"/>
      <c r="H22" s="13" t="s">
        <v>2117</v>
      </c>
      <c r="I22" s="13" t="s">
        <v>2118</v>
      </c>
      <c r="J22" s="13" t="s">
        <v>1780</v>
      </c>
      <c r="K22" s="13" t="s">
        <v>1791</v>
      </c>
      <c r="L22" s="13" t="s">
        <v>1717</v>
      </c>
      <c r="M22" s="13" t="s">
        <v>2117</v>
      </c>
      <c r="N22" s="13" t="s">
        <v>2118</v>
      </c>
      <c r="O22" s="13" t="s">
        <v>1780</v>
      </c>
      <c r="P22" s="16" t="s">
        <v>1791</v>
      </c>
    </row>
    <row r="23" spans="1:19" x14ac:dyDescent="0.25">
      <c r="A23" s="64">
        <v>0</v>
      </c>
      <c r="B23" s="63">
        <v>1.5E-3</v>
      </c>
      <c r="C23" s="63">
        <f>C2</f>
        <v>1.5E-3</v>
      </c>
      <c r="D23" s="63">
        <f>D2</f>
        <v>0</v>
      </c>
      <c r="E23" s="63">
        <f>E2</f>
        <v>0</v>
      </c>
      <c r="F23" s="63">
        <f>F2</f>
        <v>0</v>
      </c>
      <c r="G23" s="15">
        <v>33042170</v>
      </c>
      <c r="H23" s="15">
        <f>C23*$G23</f>
        <v>49563.255000000005</v>
      </c>
      <c r="I23" s="15">
        <f>D23*$G23</f>
        <v>0</v>
      </c>
      <c r="J23" s="15">
        <f>E23*$G23</f>
        <v>0</v>
      </c>
      <c r="K23" s="88">
        <f t="shared" ref="K23:K26" si="14">F23*$G23</f>
        <v>0</v>
      </c>
      <c r="L23" s="15">
        <f t="shared" ref="L23:L34" si="15">H23+I23+J23+K23</f>
        <v>49563.255000000005</v>
      </c>
      <c r="M23" s="63">
        <f t="shared" ref="M23:M35" si="16">H23/$L23</f>
        <v>1</v>
      </c>
      <c r="N23" s="63">
        <f t="shared" ref="N23:N35" si="17">I23/$L23</f>
        <v>0</v>
      </c>
      <c r="O23" s="63">
        <f t="shared" ref="O23:O35" si="18">J23/$L23</f>
        <v>0</v>
      </c>
      <c r="P23" s="65">
        <f t="shared" ref="P23:P35" si="19">K23/$L23</f>
        <v>0</v>
      </c>
    </row>
    <row r="24" spans="1:19" x14ac:dyDescent="0.25">
      <c r="A24" s="64">
        <v>1</v>
      </c>
      <c r="B24" s="63">
        <v>8.7999999999999995E-2</v>
      </c>
      <c r="C24" s="63">
        <f t="shared" ref="C24:D34" si="20">C3</f>
        <v>8.7999999999999995E-2</v>
      </c>
      <c r="D24" s="63">
        <f t="shared" si="20"/>
        <v>0</v>
      </c>
      <c r="E24" s="63">
        <f t="shared" ref="E24:F34" si="21">E3</f>
        <v>0</v>
      </c>
      <c r="F24" s="63">
        <f t="shared" si="21"/>
        <v>0</v>
      </c>
      <c r="G24" s="15">
        <v>13459560</v>
      </c>
      <c r="H24" s="88">
        <f t="shared" ref="H24:H34" si="22">C24*$G24</f>
        <v>1184441.28</v>
      </c>
      <c r="I24" s="15">
        <f t="shared" ref="I24:I34" si="23">D24*$G24</f>
        <v>0</v>
      </c>
      <c r="J24" s="15">
        <f t="shared" ref="J24:J34" si="24">E24*$G24</f>
        <v>0</v>
      </c>
      <c r="K24" s="88">
        <f t="shared" si="14"/>
        <v>0</v>
      </c>
      <c r="L24" s="15">
        <f t="shared" si="15"/>
        <v>1184441.28</v>
      </c>
      <c r="M24" s="63">
        <f t="shared" si="16"/>
        <v>1</v>
      </c>
      <c r="N24" s="63">
        <f t="shared" si="17"/>
        <v>0</v>
      </c>
      <c r="O24" s="63">
        <f t="shared" si="18"/>
        <v>0</v>
      </c>
      <c r="P24" s="65">
        <f t="shared" si="19"/>
        <v>0</v>
      </c>
    </row>
    <row r="25" spans="1:19" x14ac:dyDescent="0.25">
      <c r="A25" s="64">
        <v>2</v>
      </c>
      <c r="B25" s="63">
        <v>0.59899999999999998</v>
      </c>
      <c r="C25" s="63">
        <f t="shared" si="20"/>
        <v>0.59899999999999998</v>
      </c>
      <c r="D25" s="63">
        <f t="shared" si="20"/>
        <v>0</v>
      </c>
      <c r="E25" s="63">
        <f t="shared" si="21"/>
        <v>0</v>
      </c>
      <c r="F25" s="63">
        <f t="shared" si="21"/>
        <v>0</v>
      </c>
      <c r="G25" s="15">
        <v>8842770</v>
      </c>
      <c r="H25" s="88">
        <f t="shared" si="22"/>
        <v>5296819.2299999995</v>
      </c>
      <c r="I25" s="15">
        <f t="shared" si="23"/>
        <v>0</v>
      </c>
      <c r="J25" s="15">
        <f t="shared" si="24"/>
        <v>0</v>
      </c>
      <c r="K25" s="88">
        <f t="shared" si="14"/>
        <v>0</v>
      </c>
      <c r="L25" s="15">
        <f t="shared" si="15"/>
        <v>5296819.2299999995</v>
      </c>
      <c r="M25" s="63">
        <f t="shared" si="16"/>
        <v>1</v>
      </c>
      <c r="N25" s="63">
        <f t="shared" si="17"/>
        <v>0</v>
      </c>
      <c r="O25" s="63">
        <f t="shared" si="18"/>
        <v>0</v>
      </c>
      <c r="P25" s="65">
        <f t="shared" si="19"/>
        <v>0</v>
      </c>
      <c r="Q25" s="12"/>
      <c r="R25" s="12"/>
    </row>
    <row r="26" spans="1:19" x14ac:dyDescent="0.25">
      <c r="A26" s="64">
        <v>3</v>
      </c>
      <c r="B26" s="63">
        <v>1</v>
      </c>
      <c r="C26" s="63">
        <f t="shared" si="20"/>
        <v>1</v>
      </c>
      <c r="D26" s="63">
        <f t="shared" si="20"/>
        <v>0</v>
      </c>
      <c r="E26" s="63">
        <f t="shared" si="21"/>
        <v>0</v>
      </c>
      <c r="F26" s="63">
        <f t="shared" si="21"/>
        <v>0</v>
      </c>
      <c r="G26" s="15">
        <v>4277590</v>
      </c>
      <c r="H26" s="88">
        <f t="shared" si="22"/>
        <v>4277590</v>
      </c>
      <c r="I26" s="15">
        <f t="shared" si="23"/>
        <v>0</v>
      </c>
      <c r="J26" s="15">
        <f t="shared" si="24"/>
        <v>0</v>
      </c>
      <c r="K26" s="88">
        <f t="shared" si="14"/>
        <v>0</v>
      </c>
      <c r="L26" s="15">
        <f t="shared" si="15"/>
        <v>4277590</v>
      </c>
      <c r="M26" s="63">
        <f t="shared" si="16"/>
        <v>1</v>
      </c>
      <c r="N26" s="63">
        <f t="shared" si="17"/>
        <v>0</v>
      </c>
      <c r="O26" s="63">
        <f t="shared" si="18"/>
        <v>0</v>
      </c>
      <c r="P26" s="65">
        <f t="shared" si="19"/>
        <v>0</v>
      </c>
      <c r="Q26" s="12"/>
      <c r="R26" s="12"/>
    </row>
    <row r="27" spans="1:19" x14ac:dyDescent="0.25">
      <c r="A27" s="64">
        <v>4</v>
      </c>
      <c r="B27" s="63">
        <v>0.81799999999999995</v>
      </c>
      <c r="C27" s="63">
        <f t="shared" si="20"/>
        <v>0.48766441825593099</v>
      </c>
      <c r="D27" s="63">
        <f t="shared" si="20"/>
        <v>3.5131499160294011E-2</v>
      </c>
      <c r="E27" s="63">
        <f t="shared" si="21"/>
        <v>3.4955110282367974E-2</v>
      </c>
      <c r="F27" s="63">
        <f t="shared" si="21"/>
        <v>4.6308792911142101E-3</v>
      </c>
      <c r="G27" s="15">
        <v>1542900</v>
      </c>
      <c r="H27" s="88">
        <f t="shared" si="22"/>
        <v>752417.43092707591</v>
      </c>
      <c r="I27" s="15">
        <f t="shared" si="23"/>
        <v>54204.390054417629</v>
      </c>
      <c r="J27" s="15">
        <f t="shared" si="24"/>
        <v>53932.239654665544</v>
      </c>
      <c r="K27" s="15">
        <f t="shared" ref="K27:K34" si="25">F27*$G27</f>
        <v>7144.9836582601147</v>
      </c>
      <c r="L27" s="15">
        <f t="shared" si="15"/>
        <v>867699.04429441923</v>
      </c>
      <c r="M27" s="63">
        <f t="shared" si="16"/>
        <v>0.86714101608687832</v>
      </c>
      <c r="N27" s="63">
        <f t="shared" si="17"/>
        <v>6.2469113468362335E-2</v>
      </c>
      <c r="O27" s="63">
        <f t="shared" si="18"/>
        <v>6.2155467393099698E-2</v>
      </c>
      <c r="P27" s="65">
        <f t="shared" si="19"/>
        <v>8.2344030516596344E-3</v>
      </c>
      <c r="Q27" s="12"/>
      <c r="R27" s="12"/>
    </row>
    <row r="28" spans="1:19" x14ac:dyDescent="0.25">
      <c r="A28" s="64">
        <v>5</v>
      </c>
      <c r="B28" s="63">
        <v>0.64</v>
      </c>
      <c r="C28" s="63">
        <f t="shared" si="20"/>
        <v>0.44738422477217843</v>
      </c>
      <c r="D28" s="63">
        <f t="shared" si="20"/>
        <v>3.1326916377924396E-2</v>
      </c>
      <c r="E28" s="63">
        <f t="shared" si="21"/>
        <v>3.1459059896986274E-2</v>
      </c>
      <c r="F28" s="63">
        <f t="shared" si="21"/>
        <v>5.1291078424388582E-3</v>
      </c>
      <c r="G28" s="15">
        <v>516580.00000000006</v>
      </c>
      <c r="H28" s="88">
        <f t="shared" si="22"/>
        <v>231109.74283281196</v>
      </c>
      <c r="I28" s="15">
        <f t="shared" si="23"/>
        <v>16182.858462508186</v>
      </c>
      <c r="J28" s="15">
        <f t="shared" si="24"/>
        <v>16251.121161585172</v>
      </c>
      <c r="K28" s="15">
        <f t="shared" si="25"/>
        <v>2649.5945292470656</v>
      </c>
      <c r="L28" s="15">
        <f t="shared" si="15"/>
        <v>266193.31698615238</v>
      </c>
      <c r="M28" s="63">
        <f t="shared" si="16"/>
        <v>0.86820264854671203</v>
      </c>
      <c r="N28" s="63">
        <f t="shared" si="17"/>
        <v>6.0793631657364386E-2</v>
      </c>
      <c r="O28" s="63">
        <f t="shared" si="18"/>
        <v>6.105007197618928E-2</v>
      </c>
      <c r="P28" s="65">
        <f t="shared" si="19"/>
        <v>9.953647819734332E-3</v>
      </c>
      <c r="Q28" s="12"/>
      <c r="R28" s="12"/>
    </row>
    <row r="29" spans="1:19" x14ac:dyDescent="0.25">
      <c r="A29" s="64">
        <v>6</v>
      </c>
      <c r="B29" s="63">
        <v>0.54900000000000004</v>
      </c>
      <c r="C29" s="63">
        <f t="shared" si="20"/>
        <v>0.41988983843712063</v>
      </c>
      <c r="D29" s="63">
        <f t="shared" si="20"/>
        <v>2.8533498771897037E-2</v>
      </c>
      <c r="E29" s="63">
        <f t="shared" si="21"/>
        <v>2.8802950150799589E-2</v>
      </c>
      <c r="F29" s="63">
        <f t="shared" si="21"/>
        <v>5.4740702894259981E-3</v>
      </c>
      <c r="G29" s="15">
        <v>145210</v>
      </c>
      <c r="H29" s="88">
        <f t="shared" si="22"/>
        <v>60972.203439454286</v>
      </c>
      <c r="I29" s="15">
        <f t="shared" si="23"/>
        <v>4143.3493566671686</v>
      </c>
      <c r="J29" s="15">
        <f t="shared" si="24"/>
        <v>4182.4763913976085</v>
      </c>
      <c r="K29" s="15">
        <f t="shared" si="25"/>
        <v>794.88974672754921</v>
      </c>
      <c r="L29" s="15">
        <f t="shared" si="15"/>
        <v>70092.918934246612</v>
      </c>
      <c r="M29" s="63">
        <f t="shared" si="16"/>
        <v>0.8698767916435558</v>
      </c>
      <c r="N29" s="63">
        <f t="shared" si="17"/>
        <v>5.9112238720633085E-2</v>
      </c>
      <c r="O29" s="63">
        <f t="shared" si="18"/>
        <v>5.9670455375401658E-2</v>
      </c>
      <c r="P29" s="65">
        <f t="shared" si="19"/>
        <v>1.1340514260409478E-2</v>
      </c>
      <c r="Q29" s="12"/>
      <c r="R29" s="12"/>
    </row>
    <row r="30" spans="1:19" x14ac:dyDescent="0.25">
      <c r="A30" s="64">
        <v>7</v>
      </c>
      <c r="B30" s="63">
        <v>0.50800000000000001</v>
      </c>
      <c r="C30" s="63">
        <f t="shared" si="20"/>
        <v>0.40028241298345901</v>
      </c>
      <c r="D30" s="63">
        <f t="shared" si="20"/>
        <v>2.6460664768589104E-2</v>
      </c>
      <c r="E30" s="63">
        <f t="shared" si="21"/>
        <v>2.6794638736639231E-2</v>
      </c>
      <c r="F30" s="63">
        <f t="shared" si="21"/>
        <v>5.722118151950918E-3</v>
      </c>
      <c r="G30" s="15">
        <v>33720</v>
      </c>
      <c r="H30" s="88">
        <f t="shared" si="22"/>
        <v>13497.522965802238</v>
      </c>
      <c r="I30" s="15">
        <f t="shared" si="23"/>
        <v>892.25361599682458</v>
      </c>
      <c r="J30" s="15">
        <f t="shared" si="24"/>
        <v>903.51521819947493</v>
      </c>
      <c r="K30" s="15">
        <f t="shared" si="25"/>
        <v>192.94982408378496</v>
      </c>
      <c r="L30" s="15">
        <f t="shared" si="15"/>
        <v>15486.241624082322</v>
      </c>
      <c r="M30" s="63">
        <f t="shared" si="16"/>
        <v>0.87158158147374698</v>
      </c>
      <c r="N30" s="63">
        <f t="shared" si="17"/>
        <v>5.7615891425153803E-2</v>
      </c>
      <c r="O30" s="63">
        <f t="shared" si="18"/>
        <v>5.8343091896127838E-2</v>
      </c>
      <c r="P30" s="65">
        <f t="shared" si="19"/>
        <v>1.2459435204971413E-2</v>
      </c>
      <c r="Q30" s="12"/>
      <c r="R30" s="12"/>
    </row>
    <row r="31" spans="1:19" x14ac:dyDescent="0.25">
      <c r="A31" s="64">
        <v>8</v>
      </c>
      <c r="B31" s="63">
        <v>0.48799999999999999</v>
      </c>
      <c r="C31" s="63">
        <f t="shared" si="20"/>
        <v>0.38582721430167338</v>
      </c>
      <c r="D31" s="63">
        <f t="shared" si="20"/>
        <v>2.489588661415354E-2</v>
      </c>
      <c r="E31" s="63">
        <f t="shared" si="21"/>
        <v>2.5260961022084416E-2</v>
      </c>
      <c r="F31" s="63">
        <f t="shared" si="21"/>
        <v>5.9059260530061634E-3</v>
      </c>
      <c r="G31" s="15">
        <v>8310</v>
      </c>
      <c r="H31" s="88">
        <f t="shared" si="22"/>
        <v>3206.224150846906</v>
      </c>
      <c r="I31" s="15">
        <f t="shared" si="23"/>
        <v>206.8848177636159</v>
      </c>
      <c r="J31" s="15">
        <f t="shared" si="24"/>
        <v>209.9185860935215</v>
      </c>
      <c r="K31" s="15">
        <f t="shared" si="25"/>
        <v>49.078245500481216</v>
      </c>
      <c r="L31" s="15">
        <f t="shared" si="15"/>
        <v>3672.1058002045247</v>
      </c>
      <c r="M31" s="63">
        <f t="shared" si="16"/>
        <v>0.87312956796297359</v>
      </c>
      <c r="N31" s="63">
        <f t="shared" si="17"/>
        <v>5.6339558013849454E-2</v>
      </c>
      <c r="O31" s="63">
        <f t="shared" si="18"/>
        <v>5.7165723842115247E-2</v>
      </c>
      <c r="P31" s="65">
        <f t="shared" si="19"/>
        <v>1.3365150181061698E-2</v>
      </c>
      <c r="Q31" s="12"/>
      <c r="R31" s="12"/>
    </row>
    <row r="32" spans="1:19" x14ac:dyDescent="0.25">
      <c r="A32" s="64">
        <v>9</v>
      </c>
      <c r="B32" s="63">
        <v>0.47899999999999998</v>
      </c>
      <c r="C32" s="63">
        <f t="shared" si="20"/>
        <v>0.37489580226570884</v>
      </c>
      <c r="D32" s="63">
        <f t="shared" si="20"/>
        <v>2.3694638704760407E-2</v>
      </c>
      <c r="E32" s="63">
        <f t="shared" si="21"/>
        <v>2.4074572422245755E-2</v>
      </c>
      <c r="F32" s="63">
        <f t="shared" si="21"/>
        <v>6.0453925299192145E-3</v>
      </c>
      <c r="G32" s="15">
        <v>3840</v>
      </c>
      <c r="H32" s="88">
        <f t="shared" si="22"/>
        <v>1439.599880700322</v>
      </c>
      <c r="I32" s="15">
        <f t="shared" si="23"/>
        <v>90.987412626279962</v>
      </c>
      <c r="J32" s="15">
        <f t="shared" si="24"/>
        <v>92.446358101423698</v>
      </c>
      <c r="K32" s="15">
        <f t="shared" si="25"/>
        <v>23.214307314889783</v>
      </c>
      <c r="L32" s="15">
        <f t="shared" si="15"/>
        <v>1646.2479587429154</v>
      </c>
      <c r="M32" s="63">
        <f t="shared" si="16"/>
        <v>0.87447329732734125</v>
      </c>
      <c r="N32" s="63">
        <f t="shared" si="17"/>
        <v>5.5269567468899695E-2</v>
      </c>
      <c r="O32" s="63">
        <f t="shared" si="18"/>
        <v>5.6155792091014213E-2</v>
      </c>
      <c r="P32" s="65">
        <f t="shared" si="19"/>
        <v>1.4101343112744913E-2</v>
      </c>
      <c r="Q32" s="12"/>
      <c r="R32" s="12"/>
    </row>
    <row r="33" spans="1:26" x14ac:dyDescent="0.25">
      <c r="A33" s="64">
        <v>10</v>
      </c>
      <c r="B33" s="63">
        <v>0.47299999999999998</v>
      </c>
      <c r="C33" s="63">
        <f t="shared" si="20"/>
        <v>0.36646440587714302</v>
      </c>
      <c r="D33" s="63">
        <f t="shared" si="20"/>
        <v>2.2758808436720401E-2</v>
      </c>
      <c r="E33" s="63">
        <f t="shared" si="21"/>
        <v>2.3145406909460542E-2</v>
      </c>
      <c r="F33" s="63">
        <f t="shared" si="21"/>
        <v>6.1532081547295923E-3</v>
      </c>
      <c r="G33" s="15">
        <v>1490</v>
      </c>
      <c r="H33" s="88">
        <f t="shared" si="22"/>
        <v>546.03196475694313</v>
      </c>
      <c r="I33" s="15">
        <f t="shared" si="23"/>
        <v>33.910624570713395</v>
      </c>
      <c r="J33" s="15">
        <f t="shared" si="24"/>
        <v>34.486656295096211</v>
      </c>
      <c r="K33" s="15">
        <f t="shared" si="25"/>
        <v>9.1682801505470923</v>
      </c>
      <c r="L33" s="15">
        <f t="shared" si="15"/>
        <v>623.59752577329971</v>
      </c>
      <c r="M33" s="63">
        <f t="shared" si="16"/>
        <v>0.87561598978416333</v>
      </c>
      <c r="N33" s="63">
        <f t="shared" si="17"/>
        <v>5.4379023599656066E-2</v>
      </c>
      <c r="O33" s="63">
        <f t="shared" si="18"/>
        <v>5.5302747156237689E-2</v>
      </c>
      <c r="P33" s="65">
        <f t="shared" si="19"/>
        <v>1.4702239459943102E-2</v>
      </c>
      <c r="Q33" s="12"/>
      <c r="R33" s="12"/>
    </row>
    <row r="34" spans="1:26" x14ac:dyDescent="0.25">
      <c r="A34" s="64">
        <v>11</v>
      </c>
      <c r="B34" s="63">
        <v>0.47</v>
      </c>
      <c r="C34" s="63">
        <f t="shared" si="20"/>
        <v>0.35985969957505914</v>
      </c>
      <c r="D34" s="63">
        <f t="shared" si="20"/>
        <v>2.2020656735690758E-2</v>
      </c>
      <c r="E34" s="63">
        <f t="shared" si="21"/>
        <v>2.240970606272763E-2</v>
      </c>
      <c r="F34" s="63">
        <f t="shared" si="21"/>
        <v>6.2378003939949998E-3</v>
      </c>
      <c r="G34" s="15">
        <v>900</v>
      </c>
      <c r="H34" s="88">
        <f t="shared" si="22"/>
        <v>323.87372961755324</v>
      </c>
      <c r="I34" s="15">
        <f t="shared" si="23"/>
        <v>19.818591062121683</v>
      </c>
      <c r="J34" s="15">
        <f t="shared" si="24"/>
        <v>20.168735456454868</v>
      </c>
      <c r="K34" s="15">
        <f t="shared" si="25"/>
        <v>5.6140203545954996</v>
      </c>
      <c r="L34" s="15">
        <f t="shared" si="15"/>
        <v>369.47507649072531</v>
      </c>
      <c r="M34" s="63">
        <f t="shared" si="16"/>
        <v>0.87657801628652809</v>
      </c>
      <c r="N34" s="63">
        <f t="shared" si="17"/>
        <v>5.3639859149252185E-2</v>
      </c>
      <c r="O34" s="63">
        <f t="shared" si="18"/>
        <v>5.4587539836292991E-2</v>
      </c>
      <c r="P34" s="65">
        <f t="shared" si="19"/>
        <v>1.5194584727926634E-2</v>
      </c>
      <c r="Q34" s="12"/>
      <c r="R34" s="12"/>
    </row>
    <row r="35" spans="1:26" ht="15.75" thickBot="1" x14ac:dyDescent="0.3">
      <c r="A35" s="66" t="s">
        <v>1717</v>
      </c>
      <c r="B35" s="67"/>
      <c r="C35" s="67"/>
      <c r="D35" s="67"/>
      <c r="E35" s="67"/>
      <c r="F35" s="67"/>
      <c r="G35" s="68">
        <f>SUM(G23:G34)</f>
        <v>61875040</v>
      </c>
      <c r="H35" s="68">
        <f>SUM(H23:H34)</f>
        <v>11871926.394891066</v>
      </c>
      <c r="I35" s="68">
        <f t="shared" ref="I35:L35" si="26">SUM(I23:I34)</f>
        <v>75774.452935612528</v>
      </c>
      <c r="J35" s="68">
        <f t="shared" si="26"/>
        <v>75626.372761794293</v>
      </c>
      <c r="K35" s="68">
        <f t="shared" si="26"/>
        <v>10869.492611639027</v>
      </c>
      <c r="L35" s="68">
        <f t="shared" si="26"/>
        <v>12034196.713200111</v>
      </c>
      <c r="M35" s="69">
        <f t="shared" si="16"/>
        <v>0.98651589946746898</v>
      </c>
      <c r="N35" s="69">
        <f t="shared" si="17"/>
        <v>6.2965941758702333E-3</v>
      </c>
      <c r="O35" s="69">
        <f t="shared" si="18"/>
        <v>6.2842892271189965E-3</v>
      </c>
      <c r="P35" s="70">
        <f t="shared" si="19"/>
        <v>9.0321712954188795E-4</v>
      </c>
      <c r="Q35" s="12"/>
      <c r="R35" s="12"/>
    </row>
    <row r="37" spans="1:26" ht="15.75" thickBot="1" x14ac:dyDescent="0.3"/>
    <row r="38" spans="1:26" x14ac:dyDescent="0.25">
      <c r="F38" s="106" t="s">
        <v>2204</v>
      </c>
      <c r="G38" s="107"/>
      <c r="H38" s="107"/>
      <c r="I38" s="107"/>
      <c r="J38" s="107"/>
      <c r="K38" s="108"/>
    </row>
    <row r="39" spans="1:26" x14ac:dyDescent="0.25">
      <c r="F39" s="109"/>
      <c r="G39" s="110"/>
      <c r="H39" s="110"/>
      <c r="I39" s="110"/>
      <c r="J39" s="110"/>
      <c r="K39" s="111"/>
    </row>
    <row r="40" spans="1:26" x14ac:dyDescent="0.25">
      <c r="F40" s="109"/>
      <c r="G40" s="110"/>
      <c r="H40" s="110"/>
      <c r="I40" s="110"/>
      <c r="J40" s="110"/>
      <c r="K40" s="111"/>
      <c r="W40" s="50"/>
      <c r="X40" s="50"/>
      <c r="Y40" s="50"/>
      <c r="Z40" s="50"/>
    </row>
    <row r="41" spans="1:26" x14ac:dyDescent="0.25">
      <c r="F41" s="109"/>
      <c r="G41" s="110"/>
      <c r="H41" s="110"/>
      <c r="I41" s="110"/>
      <c r="J41" s="110"/>
      <c r="K41" s="111"/>
    </row>
    <row r="42" spans="1:26" x14ac:dyDescent="0.25">
      <c r="F42" s="109"/>
      <c r="G42" s="110"/>
      <c r="H42" s="110"/>
      <c r="I42" s="110"/>
      <c r="J42" s="110"/>
      <c r="K42" s="111"/>
    </row>
    <row r="43" spans="1:26" x14ac:dyDescent="0.25">
      <c r="F43" s="109"/>
      <c r="G43" s="110"/>
      <c r="H43" s="110"/>
      <c r="I43" s="110"/>
      <c r="J43" s="110"/>
      <c r="K43" s="111"/>
      <c r="S43" s="21"/>
      <c r="T43" s="21"/>
      <c r="U43" s="21"/>
      <c r="V43" s="21"/>
      <c r="W43" s="21"/>
      <c r="X43" s="21"/>
    </row>
    <row r="44" spans="1:26" x14ac:dyDescent="0.25">
      <c r="F44" s="109"/>
      <c r="G44" s="110"/>
      <c r="H44" s="110"/>
      <c r="I44" s="110"/>
      <c r="J44" s="110"/>
      <c r="K44" s="111"/>
      <c r="S44" s="21"/>
      <c r="T44" s="21"/>
      <c r="U44" s="21"/>
      <c r="V44" s="21"/>
      <c r="W44" s="21"/>
      <c r="X44" s="21"/>
    </row>
    <row r="45" spans="1:26" x14ac:dyDescent="0.25">
      <c r="F45" s="109"/>
      <c r="G45" s="110"/>
      <c r="H45" s="110"/>
      <c r="I45" s="110"/>
      <c r="J45" s="110"/>
      <c r="K45" s="111"/>
      <c r="S45" s="21"/>
      <c r="T45" s="21"/>
      <c r="U45" s="21"/>
      <c r="V45" s="21"/>
      <c r="W45" s="21"/>
      <c r="X45" s="21"/>
    </row>
    <row r="46" spans="1:26" x14ac:dyDescent="0.25">
      <c r="F46" s="109"/>
      <c r="G46" s="110"/>
      <c r="H46" s="110"/>
      <c r="I46" s="110"/>
      <c r="J46" s="110"/>
      <c r="K46" s="111"/>
      <c r="S46" s="21"/>
      <c r="T46" s="21"/>
      <c r="U46" s="21"/>
      <c r="V46" s="21"/>
      <c r="W46" s="21"/>
      <c r="X46" s="21"/>
    </row>
    <row r="47" spans="1:26" x14ac:dyDescent="0.25">
      <c r="F47" s="109"/>
      <c r="G47" s="110"/>
      <c r="H47" s="110"/>
      <c r="I47" s="110"/>
      <c r="J47" s="110"/>
      <c r="K47" s="111"/>
      <c r="S47" s="21"/>
      <c r="T47" s="51"/>
      <c r="U47" s="21"/>
      <c r="V47" s="21"/>
      <c r="W47" s="21"/>
      <c r="X47" s="21"/>
    </row>
    <row r="48" spans="1:26" x14ac:dyDescent="0.25">
      <c r="F48" s="109"/>
      <c r="G48" s="110"/>
      <c r="H48" s="110"/>
      <c r="I48" s="110"/>
      <c r="J48" s="110"/>
      <c r="K48" s="111"/>
      <c r="S48" s="21"/>
      <c r="T48" s="21"/>
      <c r="U48" s="21"/>
      <c r="V48" s="21"/>
      <c r="W48" s="21"/>
      <c r="X48" s="21"/>
    </row>
    <row r="49" spans="6:24" x14ac:dyDescent="0.25">
      <c r="F49" s="109"/>
      <c r="G49" s="110"/>
      <c r="H49" s="110"/>
      <c r="I49" s="110"/>
      <c r="J49" s="110"/>
      <c r="K49" s="111"/>
      <c r="S49" s="21"/>
      <c r="T49" s="21"/>
      <c r="U49" s="21"/>
      <c r="V49" s="21"/>
      <c r="W49" s="21"/>
      <c r="X49" s="21"/>
    </row>
    <row r="50" spans="6:24" x14ac:dyDescent="0.25">
      <c r="F50" s="109"/>
      <c r="G50" s="110"/>
      <c r="H50" s="110"/>
      <c r="I50" s="110"/>
      <c r="J50" s="110"/>
      <c r="K50" s="111"/>
      <c r="S50" s="21"/>
      <c r="T50" s="21"/>
      <c r="U50" s="21"/>
      <c r="V50" s="21"/>
      <c r="W50" s="21"/>
      <c r="X50" s="21"/>
    </row>
    <row r="51" spans="6:24" x14ac:dyDescent="0.25">
      <c r="F51" s="109"/>
      <c r="G51" s="110"/>
      <c r="H51" s="110"/>
      <c r="I51" s="110"/>
      <c r="J51" s="110"/>
      <c r="K51" s="111"/>
      <c r="S51" s="21"/>
      <c r="T51" s="21"/>
      <c r="U51" s="21"/>
      <c r="V51" s="21"/>
      <c r="W51" s="21"/>
      <c r="X51" s="21"/>
    </row>
    <row r="52" spans="6:24" x14ac:dyDescent="0.25">
      <c r="F52" s="109"/>
      <c r="G52" s="110"/>
      <c r="H52" s="110"/>
      <c r="I52" s="110"/>
      <c r="J52" s="110"/>
      <c r="K52" s="111"/>
      <c r="S52" s="21"/>
      <c r="T52" s="21"/>
      <c r="U52" s="21"/>
      <c r="V52" s="21"/>
      <c r="W52" s="21"/>
      <c r="X52" s="21"/>
    </row>
    <row r="53" spans="6:24" ht="15.75" thickBot="1" x14ac:dyDescent="0.3">
      <c r="F53" s="112"/>
      <c r="G53" s="113"/>
      <c r="H53" s="113"/>
      <c r="I53" s="113"/>
      <c r="J53" s="113"/>
      <c r="K53" s="114"/>
    </row>
  </sheetData>
  <mergeCells count="8">
    <mergeCell ref="F38:K53"/>
    <mergeCell ref="A21:A22"/>
    <mergeCell ref="E15:F15"/>
    <mergeCell ref="M21:P21"/>
    <mergeCell ref="B21:B22"/>
    <mergeCell ref="G21:G22"/>
    <mergeCell ref="H21:L21"/>
    <mergeCell ref="C21:F21"/>
  </mergeCells>
  <pageMargins left="0.7" right="0.7" top="0.75" bottom="0.75" header="0.3" footer="0.3"/>
  <pageSetup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R1894"/>
  <sheetViews>
    <sheetView workbookViewId="0">
      <selection activeCell="Q1" sqref="Q1"/>
    </sheetView>
  </sheetViews>
  <sheetFormatPr defaultRowHeight="15" x14ac:dyDescent="0.25"/>
  <cols>
    <col min="1" max="1" width="5" bestFit="1" customWidth="1"/>
    <col min="2" max="2" width="17.28515625" bestFit="1" customWidth="1"/>
    <col min="3" max="5" width="12" bestFit="1" customWidth="1"/>
    <col min="6" max="6" width="6.85546875" bestFit="1" customWidth="1"/>
    <col min="7" max="9" width="12" bestFit="1" customWidth="1"/>
    <col min="10" max="10" width="14.28515625" bestFit="1" customWidth="1"/>
    <col min="11" max="11" width="12.5703125" bestFit="1" customWidth="1"/>
    <col min="12" max="12" width="14.28515625" bestFit="1" customWidth="1"/>
    <col min="13" max="13" width="15" bestFit="1" customWidth="1"/>
    <col min="14" max="18" width="18" bestFit="1" customWidth="1"/>
    <col min="19" max="19" width="12.5703125" bestFit="1" customWidth="1"/>
    <col min="20" max="20" width="18.5703125" bestFit="1" customWidth="1"/>
    <col min="21" max="21" width="13.28515625" bestFit="1" customWidth="1"/>
    <col min="22" max="22" width="14.28515625" bestFit="1" customWidth="1"/>
    <col min="23" max="23" width="15" bestFit="1" customWidth="1"/>
    <col min="24" max="24" width="19.7109375" bestFit="1" customWidth="1"/>
    <col min="25" max="25" width="20.7109375" bestFit="1" customWidth="1"/>
    <col min="26" max="26" width="13.42578125" bestFit="1" customWidth="1"/>
    <col min="27" max="27" width="12" bestFit="1" customWidth="1"/>
    <col min="28" max="28" width="5.140625" bestFit="1" customWidth="1"/>
    <col min="29" max="29" width="8.140625" bestFit="1" customWidth="1"/>
    <col min="30" max="30" width="5" bestFit="1" customWidth="1"/>
    <col min="31" max="31" width="17.28515625" bestFit="1" customWidth="1"/>
    <col min="32" max="33" width="12" bestFit="1" customWidth="1"/>
    <col min="34" max="34" width="6.85546875" bestFit="1" customWidth="1"/>
    <col min="35" max="35" width="12" bestFit="1" customWidth="1"/>
    <col min="36" max="36" width="12" customWidth="1"/>
    <col min="37" max="37" width="12" bestFit="1" customWidth="1"/>
    <col min="38" max="38" width="12" customWidth="1"/>
    <col min="39" max="39" width="12.42578125" customWidth="1"/>
    <col min="40" max="40" width="8.28515625" bestFit="1" customWidth="1"/>
    <col min="41" max="41" width="12" bestFit="1" customWidth="1"/>
    <col min="42" max="42" width="5" bestFit="1" customWidth="1"/>
    <col min="43" max="43" width="12" bestFit="1" customWidth="1"/>
    <col min="44" max="44" width="12.7109375" bestFit="1" customWidth="1"/>
    <col min="45" max="45" width="12" bestFit="1" customWidth="1"/>
    <col min="46" max="46" width="5" bestFit="1" customWidth="1"/>
    <col min="47" max="47" width="7.7109375" bestFit="1" customWidth="1"/>
    <col min="48" max="48" width="12" bestFit="1" customWidth="1"/>
    <col min="49" max="49" width="12.7109375" bestFit="1" customWidth="1"/>
    <col min="50" max="50" width="12" bestFit="1" customWidth="1"/>
    <col min="51" max="51" width="5" bestFit="1" customWidth="1"/>
    <col min="52" max="52" width="7.7109375" bestFit="1" customWidth="1"/>
    <col min="53" max="53" width="12" bestFit="1" customWidth="1"/>
    <col min="54" max="54" width="12.7109375" bestFit="1" customWidth="1"/>
    <col min="55" max="55" width="12" bestFit="1" customWidth="1"/>
    <col min="56" max="56" width="5" bestFit="1" customWidth="1"/>
    <col min="57" max="57" width="7.7109375" bestFit="1" customWidth="1"/>
    <col min="58" max="58" width="12" bestFit="1" customWidth="1"/>
    <col min="59" max="59" width="12.7109375" bestFit="1" customWidth="1"/>
    <col min="60" max="60" width="12" bestFit="1" customWidth="1"/>
    <col min="61" max="61" width="5" bestFit="1" customWidth="1"/>
    <col min="62" max="62" width="7.7109375" bestFit="1" customWidth="1"/>
    <col min="63" max="63" width="12" bestFit="1" customWidth="1"/>
    <col min="64" max="64" width="12.7109375" bestFit="1" customWidth="1"/>
    <col min="65" max="65" width="12" bestFit="1" customWidth="1"/>
    <col min="66" max="66" width="6" bestFit="1" customWidth="1"/>
    <col min="67" max="67" width="8.7109375" bestFit="1" customWidth="1"/>
    <col min="68" max="68" width="12" bestFit="1" customWidth="1"/>
    <col min="69" max="69" width="13.7109375" bestFit="1" customWidth="1"/>
    <col min="70" max="70" width="12" bestFit="1" customWidth="1"/>
  </cols>
  <sheetData>
    <row r="1" spans="1:70" x14ac:dyDescent="0.25">
      <c r="A1" t="s">
        <v>1715</v>
      </c>
      <c r="B1" t="s">
        <v>1731</v>
      </c>
      <c r="C1" t="s">
        <v>1732</v>
      </c>
      <c r="D1" t="s">
        <v>2151</v>
      </c>
      <c r="E1" t="s">
        <v>1734</v>
      </c>
      <c r="F1" t="s">
        <v>1733</v>
      </c>
      <c r="G1" t="s">
        <v>1</v>
      </c>
      <c r="H1" t="s">
        <v>2094</v>
      </c>
      <c r="I1" t="s">
        <v>1757</v>
      </c>
      <c r="K1" s="104" t="s">
        <v>1715</v>
      </c>
      <c r="L1" s="129" t="s">
        <v>2153</v>
      </c>
      <c r="M1" s="130"/>
      <c r="N1" s="129" t="s">
        <v>2154</v>
      </c>
      <c r="O1" s="130"/>
      <c r="S1" s="1" t="s">
        <v>1713</v>
      </c>
      <c r="T1" t="s">
        <v>2095</v>
      </c>
      <c r="U1" t="s">
        <v>1789</v>
      </c>
      <c r="V1" t="s">
        <v>2123</v>
      </c>
      <c r="W1" t="s">
        <v>2152</v>
      </c>
      <c r="AD1" t="s">
        <v>1715</v>
      </c>
      <c r="AE1" t="s">
        <v>1731</v>
      </c>
      <c r="AF1" t="s">
        <v>1732</v>
      </c>
      <c r="AG1" t="s">
        <v>2151</v>
      </c>
      <c r="AH1" t="s">
        <v>1733</v>
      </c>
      <c r="AI1" t="s">
        <v>1</v>
      </c>
      <c r="AJ1" t="s">
        <v>2178</v>
      </c>
      <c r="AK1" t="s">
        <v>1782</v>
      </c>
      <c r="AL1" t="s">
        <v>2179</v>
      </c>
      <c r="AM1" t="s">
        <v>2159</v>
      </c>
      <c r="AN1" t="s">
        <v>1798</v>
      </c>
      <c r="AO1" t="s">
        <v>1802</v>
      </c>
      <c r="AP1" t="s">
        <v>1711</v>
      </c>
      <c r="AQ1" t="s">
        <v>2096</v>
      </c>
      <c r="AR1" t="s">
        <v>2097</v>
      </c>
      <c r="AS1" t="s">
        <v>1760</v>
      </c>
      <c r="AT1" t="s">
        <v>1740</v>
      </c>
      <c r="AU1" t="s">
        <v>1741</v>
      </c>
      <c r="AV1" t="s">
        <v>2098</v>
      </c>
      <c r="AW1" t="s">
        <v>2099</v>
      </c>
      <c r="AX1" t="s">
        <v>1761</v>
      </c>
      <c r="AY1" t="s">
        <v>1742</v>
      </c>
      <c r="AZ1" t="s">
        <v>1743</v>
      </c>
      <c r="BA1" t="s">
        <v>2100</v>
      </c>
      <c r="BB1" t="s">
        <v>2101</v>
      </c>
      <c r="BC1" t="s">
        <v>1762</v>
      </c>
      <c r="BD1" t="s">
        <v>1751</v>
      </c>
      <c r="BE1" t="s">
        <v>1752</v>
      </c>
      <c r="BF1" t="s">
        <v>2102</v>
      </c>
      <c r="BG1" t="s">
        <v>2103</v>
      </c>
      <c r="BH1" t="s">
        <v>1763</v>
      </c>
      <c r="BI1" t="s">
        <v>1753</v>
      </c>
      <c r="BJ1" t="s">
        <v>1754</v>
      </c>
      <c r="BK1" t="s">
        <v>2104</v>
      </c>
      <c r="BL1" t="s">
        <v>2105</v>
      </c>
      <c r="BM1" t="s">
        <v>1764</v>
      </c>
      <c r="BN1" t="s">
        <v>1755</v>
      </c>
      <c r="BO1" t="s">
        <v>1756</v>
      </c>
      <c r="BP1" t="s">
        <v>2106</v>
      </c>
      <c r="BQ1" t="s">
        <v>2107</v>
      </c>
      <c r="BR1" t="s">
        <v>1765</v>
      </c>
    </row>
    <row r="2" spans="1:70" x14ac:dyDescent="0.25">
      <c r="A2">
        <f>'Pivot MRIP 13"'!A5</f>
        <v>2013</v>
      </c>
      <c r="B2" t="str">
        <f>'Pivot MRIP 13"'!B5</f>
        <v>1103820130608001</v>
      </c>
      <c r="C2">
        <f>'Pivot MRIP 13"'!C5</f>
        <v>159.70916518000001</v>
      </c>
      <c r="D2">
        <f>'Pivot MRIP 13"'!D5</f>
        <v>159.70916518000001</v>
      </c>
      <c r="E2">
        <f>'Pivot MRIP 13"'!E5</f>
        <v>0</v>
      </c>
      <c r="F2">
        <f>'Pivot MRIP 13"'!F5</f>
        <v>6</v>
      </c>
      <c r="G2">
        <f>'Pivot MRIP 13"'!G5</f>
        <v>0</v>
      </c>
      <c r="H2">
        <f t="shared" ref="H2:H65" si="0">G2*C2</f>
        <v>0</v>
      </c>
      <c r="I2">
        <f t="shared" ref="I2:I65" si="1">E2*H2</f>
        <v>0</v>
      </c>
      <c r="K2" s="105"/>
      <c r="L2" s="28" t="s">
        <v>1758</v>
      </c>
      <c r="M2" s="29" t="s">
        <v>1759</v>
      </c>
      <c r="N2" s="28" t="s">
        <v>2155</v>
      </c>
      <c r="O2" s="29" t="s">
        <v>2156</v>
      </c>
      <c r="S2" s="2">
        <v>2013</v>
      </c>
      <c r="T2" s="3">
        <v>216831.55169466094</v>
      </c>
      <c r="U2" s="3">
        <v>267776.48645027442</v>
      </c>
      <c r="V2" s="3">
        <v>859</v>
      </c>
      <c r="W2" s="3">
        <v>381709.30729886203</v>
      </c>
      <c r="AD2">
        <f>'Pivot MRIP 13"'!M5</f>
        <v>2013</v>
      </c>
      <c r="AE2" t="str">
        <f>'Pivot MRIP 13"'!N5</f>
        <v>1104820130601004</v>
      </c>
      <c r="AF2">
        <f>'Pivot MRIP 13"'!O5</f>
        <v>203.70411357</v>
      </c>
      <c r="AG2">
        <f>'Pivot MRIP 13"'!P5</f>
        <v>203.70411357</v>
      </c>
      <c r="AH2">
        <f>'Pivot MRIP 13"'!Q5</f>
        <v>2</v>
      </c>
      <c r="AI2">
        <f>'Pivot MRIP 13"'!R5</f>
        <v>7.5919820211999998</v>
      </c>
      <c r="AJ2">
        <f>'Pivot MRIP 13"'!S5</f>
        <v>10.126160461649739</v>
      </c>
      <c r="AK2">
        <f>'Pivot MRIP 13"'!T5</f>
        <v>1.8064342590837758E-2</v>
      </c>
      <c r="AL2">
        <f>'Pivot MRIP 13"'!U5</f>
        <v>2.426520638378021E-2</v>
      </c>
      <c r="AM2">
        <f>'Pivot MRIP 13"'!V5</f>
        <v>1.3432654004296583</v>
      </c>
      <c r="AN2">
        <f>'Pivot MRIP 13"'!W5</f>
        <v>10</v>
      </c>
      <c r="AO2">
        <f t="shared" ref="AO2:AO18" si="2">AI2/AN2</f>
        <v>0.75919820212</v>
      </c>
      <c r="AP2">
        <f t="shared" ref="AP2:AP18" si="3">$AH2*5</f>
        <v>10</v>
      </c>
      <c r="AQ2">
        <f t="shared" ref="AQ2:AQ18" si="4">AI2</f>
        <v>7.5919820211999998</v>
      </c>
      <c r="AR2">
        <f t="shared" ref="AR2:AR18" si="5">$AF2*AQ2</f>
        <v>1546.5179678679228</v>
      </c>
      <c r="AS2">
        <f>$AF2*$AJ2</f>
        <v>2062.7405407079423</v>
      </c>
      <c r="AT2">
        <f t="shared" ref="AT2:AT18" si="6">$AH2*6</f>
        <v>12</v>
      </c>
      <c r="AU2">
        <f t="shared" ref="AU2:AU18" si="7">IF(($AK2+$AN2)&gt;=AT2,1,0)</f>
        <v>0</v>
      </c>
      <c r="AV2">
        <f t="shared" ref="AV2:AV18" si="8">IF(AND(AU2=1,$AN2&gt;=AT2),$AI2,IF(AND(AU2=1,$AN2&lt;AT2),AT2*$AO2,$AI2+$AK2))</f>
        <v>7.6100463637908371</v>
      </c>
      <c r="AW2">
        <f t="shared" ref="AW2:AW18" si="9">AV2*$AF2</f>
        <v>1550.1977487626143</v>
      </c>
      <c r="AX2">
        <f t="shared" ref="AX2:AX18" si="10">(IF(AND(AU2=1,$AN2&gt;=AT2),$AJ2,IF(AND(AU2=1,$AN2&lt;AT2),(((AT2-$AN2)*$AM2)*$AO2)+$AJ2,$AJ2+$AL2)))*$AF2</f>
        <v>2067.6834630649432</v>
      </c>
      <c r="AY2">
        <f t="shared" ref="AY2:AY18" si="11">$AH2*7</f>
        <v>14</v>
      </c>
      <c r="AZ2">
        <f t="shared" ref="AZ2:AZ18" si="12">IF(($AK2+$AN2)&gt;=AY2,1,0)</f>
        <v>0</v>
      </c>
      <c r="BA2">
        <f t="shared" ref="BA2:BA18" si="13">IF(AND(AZ2=1,$AN2&gt;=AY2),$AI2,IF(AND(AZ2=1,$AN2&lt;AY2),AY2*$AO2,$AI2+$AK2))</f>
        <v>7.6100463637908371</v>
      </c>
      <c r="BB2">
        <f t="shared" ref="BB2:BB18" si="14">BA2*$AF2</f>
        <v>1550.1977487626143</v>
      </c>
      <c r="BC2">
        <f t="shared" ref="BC2:BC18" si="15">(IF(AND(AZ2=1,$AN2&gt;=AY2),$AJ2,IF(AND(AZ2=1,$AN2&lt;AY2),(((AY2-$AN2)*$AM2)*$AO2)+$AJ2,$AJ2+$AL2)))*$AF2</f>
        <v>2067.6834630649432</v>
      </c>
      <c r="BD2">
        <f t="shared" ref="BD2:BD18" si="16">$AH2*8</f>
        <v>16</v>
      </c>
      <c r="BE2">
        <f t="shared" ref="BE2:BE18" si="17">IF(($AK2+$AN2)&gt;=BD2,1,0)</f>
        <v>0</v>
      </c>
      <c r="BF2">
        <f t="shared" ref="BF2:BF18" si="18">IF(AND(BE2=1,$AN2&gt;=BD2),$AI2,IF(AND(BE2=1,$AN2&lt;BD2),BD2*$AO2,$AI2+$AK2))</f>
        <v>7.6100463637908371</v>
      </c>
      <c r="BG2">
        <f t="shared" ref="BG2:BG18" si="19">BF2*$AF2</f>
        <v>1550.1977487626143</v>
      </c>
      <c r="BH2">
        <f t="shared" ref="BH2:BH18" si="20">(IF(AND(BE2=1,$AN2&gt;=BD2),$AJ2,IF(AND(BE2=1,$AN2&lt;BD2),(((BD2-$AN2)*$AM2)*$AO2)+$AJ2,$AJ2+$AL2)))*$AF2</f>
        <v>2067.6834630649432</v>
      </c>
      <c r="BI2">
        <f t="shared" ref="BI2:BI18" si="21">$AH2*9</f>
        <v>18</v>
      </c>
      <c r="BJ2">
        <f t="shared" ref="BJ2:BJ18" si="22">IF(($AK2+$AN2)&gt;=BI2,1,0)</f>
        <v>0</v>
      </c>
      <c r="BK2">
        <f t="shared" ref="BK2:BK18" si="23">IF(AND(BJ2=1,$AN2&gt;=BI2),$AI2,IF(AND(BJ2=1,$AN2&lt;BI2),BI2*$AO2,$AI2+$AK2))</f>
        <v>7.6100463637908371</v>
      </c>
      <c r="BL2">
        <f t="shared" ref="BL2:BL18" si="24">BK2*$AF2</f>
        <v>1550.1977487626143</v>
      </c>
      <c r="BM2">
        <f t="shared" ref="BM2:BM18" si="25">(IF(AND(BJ2=1,$AN2&gt;=BI2),$AJ2,IF(AND(BJ2=1,$AN2&lt;BI2),(((BI2-$AN2)*$AM2)*$AO2)+$AJ2,$AJ2+$AL2)))*$AF2</f>
        <v>2067.6834630649432</v>
      </c>
      <c r="BN2">
        <f t="shared" ref="BN2:BN18" si="26">$AH2*10</f>
        <v>20</v>
      </c>
      <c r="BO2">
        <f t="shared" ref="BO2:BO18" si="27">IF(($AK2+$AN2)&gt;=BN2,1,0)</f>
        <v>0</v>
      </c>
      <c r="BP2">
        <f t="shared" ref="BP2:BP18" si="28">IF(AND(BO2=1,$AN2&gt;=BN2),$AI2,IF(AND(BO2=1,$AN2&lt;BN2),BN2*$AO2,$AI2+$AK2))</f>
        <v>7.6100463637908371</v>
      </c>
      <c r="BQ2">
        <f t="shared" ref="BQ2:BQ18" si="29">BP2*$AF2</f>
        <v>1550.1977487626143</v>
      </c>
      <c r="BR2">
        <f t="shared" ref="BR2:BR18" si="30">(IF(AND(BO2=1,$AN2&gt;=BN2),$AJ2,IF(AND(BO2=1,$AN2&lt;BN2),(((BN2-$AN2)*$AM2)*$AO2)+$AJ2,$AJ2+$AL2)))*$AF2</f>
        <v>2067.6834630649432</v>
      </c>
    </row>
    <row r="3" spans="1:70" x14ac:dyDescent="0.25">
      <c r="A3">
        <f>'Pivot MRIP 13"'!A6</f>
        <v>2013</v>
      </c>
      <c r="B3" t="str">
        <f>'Pivot MRIP 13"'!B6</f>
        <v>1103820130608004</v>
      </c>
      <c r="C3">
        <f>'Pivot MRIP 13"'!C6</f>
        <v>159.70916518000001</v>
      </c>
      <c r="D3">
        <f>'Pivot MRIP 13"'!D6</f>
        <v>159.70916518000001</v>
      </c>
      <c r="E3">
        <f>'Pivot MRIP 13"'!E6</f>
        <v>0</v>
      </c>
      <c r="F3">
        <f>'Pivot MRIP 13"'!F6</f>
        <v>2</v>
      </c>
      <c r="G3">
        <f>'Pivot MRIP 13"'!G6</f>
        <v>0</v>
      </c>
      <c r="H3">
        <f t="shared" si="0"/>
        <v>0</v>
      </c>
      <c r="I3">
        <f t="shared" si="1"/>
        <v>0</v>
      </c>
      <c r="K3" s="26">
        <v>2013</v>
      </c>
      <c r="L3" s="30">
        <f>T2</f>
        <v>216831.55169466094</v>
      </c>
      <c r="M3" s="31">
        <f t="shared" ref="M3:M4" si="31">U2</f>
        <v>267776.48645027442</v>
      </c>
      <c r="N3" s="30">
        <f t="shared" ref="N3:N4" si="32">V2</f>
        <v>859</v>
      </c>
      <c r="O3" s="31">
        <f t="shared" ref="O3:O4" si="33">W2</f>
        <v>381709.30729886203</v>
      </c>
      <c r="S3" s="2">
        <v>2014</v>
      </c>
      <c r="T3" s="3">
        <v>295414.04709680076</v>
      </c>
      <c r="U3" s="3">
        <v>405683.1935811924</v>
      </c>
      <c r="V3" s="3">
        <v>1034</v>
      </c>
      <c r="W3" s="3">
        <v>511340.55496293952</v>
      </c>
      <c r="AD3">
        <f>'Pivot MRIP 13"'!M6</f>
        <v>2013</v>
      </c>
      <c r="AE3" t="str">
        <f>'Pivot MRIP 13"'!N6</f>
        <v>1106220130827002</v>
      </c>
      <c r="AF3">
        <f>'Pivot MRIP 13"'!O6</f>
        <v>72.594841809000002</v>
      </c>
      <c r="AG3">
        <f>'Pivot MRIP 13"'!P6</f>
        <v>72.594841809000002</v>
      </c>
      <c r="AH3">
        <f>'Pivot MRIP 13"'!Q6</f>
        <v>6</v>
      </c>
      <c r="AI3">
        <f>'Pivot MRIP 13"'!R6</f>
        <v>18.434082580999998</v>
      </c>
      <c r="AJ3">
        <f>'Pivot MRIP 13"'!S6</f>
        <v>30.480146603876953</v>
      </c>
      <c r="AK3">
        <f>'Pivot MRIP 13"'!T6</f>
        <v>0</v>
      </c>
      <c r="AL3">
        <f>'Pivot MRIP 13"'!U6</f>
        <v>0</v>
      </c>
      <c r="AM3">
        <f>'Pivot MRIP 13"'!V6</f>
        <v>1.3432654004296583</v>
      </c>
      <c r="AN3">
        <f>'Pivot MRIP 13"'!W6</f>
        <v>30</v>
      </c>
      <c r="AO3">
        <f t="shared" si="2"/>
        <v>0.61446941936666666</v>
      </c>
      <c r="AP3">
        <f t="shared" si="3"/>
        <v>30</v>
      </c>
      <c r="AQ3">
        <f t="shared" si="4"/>
        <v>18.434082580999998</v>
      </c>
      <c r="AR3">
        <f t="shared" si="5"/>
        <v>1338.2193088617373</v>
      </c>
      <c r="AS3">
        <f t="shared" ref="AS3:AS18" si="34">$AF3*$AJ3</f>
        <v>2212.7014210235761</v>
      </c>
      <c r="AT3">
        <f t="shared" si="6"/>
        <v>36</v>
      </c>
      <c r="AU3">
        <f t="shared" si="7"/>
        <v>0</v>
      </c>
      <c r="AV3">
        <f t="shared" si="8"/>
        <v>18.434082580999998</v>
      </c>
      <c r="AW3">
        <f t="shared" si="9"/>
        <v>1338.2193088617373</v>
      </c>
      <c r="AX3">
        <f t="shared" si="10"/>
        <v>2212.7014210235761</v>
      </c>
      <c r="AY3">
        <f t="shared" si="11"/>
        <v>42</v>
      </c>
      <c r="AZ3">
        <f t="shared" si="12"/>
        <v>0</v>
      </c>
      <c r="BA3">
        <f t="shared" si="13"/>
        <v>18.434082580999998</v>
      </c>
      <c r="BB3">
        <f t="shared" si="14"/>
        <v>1338.2193088617373</v>
      </c>
      <c r="BC3">
        <f t="shared" si="15"/>
        <v>2212.7014210235761</v>
      </c>
      <c r="BD3">
        <f t="shared" si="16"/>
        <v>48</v>
      </c>
      <c r="BE3">
        <f t="shared" si="17"/>
        <v>0</v>
      </c>
      <c r="BF3">
        <f t="shared" si="18"/>
        <v>18.434082580999998</v>
      </c>
      <c r="BG3">
        <f t="shared" si="19"/>
        <v>1338.2193088617373</v>
      </c>
      <c r="BH3">
        <f t="shared" si="20"/>
        <v>2212.7014210235761</v>
      </c>
      <c r="BI3">
        <f t="shared" si="21"/>
        <v>54</v>
      </c>
      <c r="BJ3">
        <f t="shared" si="22"/>
        <v>0</v>
      </c>
      <c r="BK3">
        <f t="shared" si="23"/>
        <v>18.434082580999998</v>
      </c>
      <c r="BL3">
        <f t="shared" si="24"/>
        <v>1338.2193088617373</v>
      </c>
      <c r="BM3">
        <f t="shared" si="25"/>
        <v>2212.7014210235761</v>
      </c>
      <c r="BN3">
        <f t="shared" si="26"/>
        <v>60</v>
      </c>
      <c r="BO3">
        <f t="shared" si="27"/>
        <v>0</v>
      </c>
      <c r="BP3">
        <f t="shared" si="28"/>
        <v>18.434082580999998</v>
      </c>
      <c r="BQ3">
        <f t="shared" si="29"/>
        <v>1338.2193088617373</v>
      </c>
      <c r="BR3">
        <f t="shared" si="30"/>
        <v>2212.7014210235761</v>
      </c>
    </row>
    <row r="4" spans="1:70" x14ac:dyDescent="0.25">
      <c r="A4">
        <f>'Pivot MRIP 13"'!A7</f>
        <v>2013</v>
      </c>
      <c r="B4" t="str">
        <f>'Pivot MRIP 13"'!B7</f>
        <v>1103820130608006</v>
      </c>
      <c r="C4">
        <f>'Pivot MRIP 13"'!C7</f>
        <v>159.70916518000001</v>
      </c>
      <c r="D4">
        <f>'Pivot MRIP 13"'!D7</f>
        <v>159.70916518000001</v>
      </c>
      <c r="E4">
        <f>'Pivot MRIP 13"'!E7</f>
        <v>0</v>
      </c>
      <c r="F4">
        <f>'Pivot MRIP 13"'!F7</f>
        <v>3</v>
      </c>
      <c r="G4">
        <f>'Pivot MRIP 13"'!G7</f>
        <v>0</v>
      </c>
      <c r="H4">
        <f t="shared" si="0"/>
        <v>0</v>
      </c>
      <c r="I4">
        <f t="shared" si="1"/>
        <v>0</v>
      </c>
      <c r="K4" s="26">
        <v>2014</v>
      </c>
      <c r="L4" s="30">
        <f t="shared" ref="L4" si="35">T3</f>
        <v>295414.04709680076</v>
      </c>
      <c r="M4" s="31">
        <f t="shared" si="31"/>
        <v>405683.1935811924</v>
      </c>
      <c r="N4" s="30">
        <f t="shared" si="32"/>
        <v>1034</v>
      </c>
      <c r="O4" s="31">
        <f t="shared" si="33"/>
        <v>511340.55496293952</v>
      </c>
      <c r="S4" s="2" t="s">
        <v>1714</v>
      </c>
      <c r="T4" s="3">
        <v>512245.59879146126</v>
      </c>
      <c r="U4" s="3">
        <v>673459.68003146618</v>
      </c>
      <c r="V4" s="3">
        <v>1893</v>
      </c>
      <c r="W4" s="3">
        <v>893049.86226180056</v>
      </c>
      <c r="AD4">
        <f>'Pivot MRIP 13"'!M7</f>
        <v>2013</v>
      </c>
      <c r="AE4" t="str">
        <f>'Pivot MRIP 13"'!N7</f>
        <v>1108620130609001</v>
      </c>
      <c r="AF4">
        <f>'Pivot MRIP 13"'!O7</f>
        <v>158.97195993</v>
      </c>
      <c r="AG4">
        <f>'Pivot MRIP 13"'!P7</f>
        <v>158.97195993</v>
      </c>
      <c r="AH4">
        <f>'Pivot MRIP 13"'!Q7</f>
        <v>6</v>
      </c>
      <c r="AI4">
        <f>'Pivot MRIP 13"'!R7</f>
        <v>5</v>
      </c>
      <c r="AJ4">
        <f>'Pivot MRIP 13"'!S7</f>
        <v>7.3303702176471797</v>
      </c>
      <c r="AK4">
        <f>'Pivot MRIP 13"'!T7</f>
        <v>1.1741822684044544E-2</v>
      </c>
      <c r="AL4">
        <f>'Pivot MRIP 13"'!U7</f>
        <v>1.5772384149457138E-2</v>
      </c>
      <c r="AM4">
        <f>'Pivot MRIP 13"'!V7</f>
        <v>1.3432654004296583</v>
      </c>
      <c r="AN4">
        <f>'Pivot MRIP 13"'!W7</f>
        <v>30</v>
      </c>
      <c r="AO4">
        <f t="shared" si="2"/>
        <v>0.16666666666666666</v>
      </c>
      <c r="AP4">
        <f t="shared" si="3"/>
        <v>30</v>
      </c>
      <c r="AQ4">
        <f t="shared" si="4"/>
        <v>5</v>
      </c>
      <c r="AR4">
        <f t="shared" si="5"/>
        <v>794.85979965000001</v>
      </c>
      <c r="AS4">
        <f t="shared" si="34"/>
        <v>1165.3233205118729</v>
      </c>
      <c r="AT4">
        <f t="shared" si="6"/>
        <v>36</v>
      </c>
      <c r="AU4">
        <f t="shared" si="7"/>
        <v>0</v>
      </c>
      <c r="AV4">
        <f t="shared" si="8"/>
        <v>5.0117418226840442</v>
      </c>
      <c r="AW4">
        <f t="shared" si="9"/>
        <v>796.72642021523302</v>
      </c>
      <c r="AX4">
        <f t="shared" si="10"/>
        <v>1167.8306873328809</v>
      </c>
      <c r="AY4">
        <f t="shared" si="11"/>
        <v>42</v>
      </c>
      <c r="AZ4">
        <f t="shared" si="12"/>
        <v>0</v>
      </c>
      <c r="BA4">
        <f t="shared" si="13"/>
        <v>5.0117418226840442</v>
      </c>
      <c r="BB4">
        <f t="shared" si="14"/>
        <v>796.72642021523302</v>
      </c>
      <c r="BC4">
        <f t="shared" si="15"/>
        <v>1167.8306873328809</v>
      </c>
      <c r="BD4">
        <f t="shared" si="16"/>
        <v>48</v>
      </c>
      <c r="BE4">
        <f t="shared" si="17"/>
        <v>0</v>
      </c>
      <c r="BF4">
        <f t="shared" si="18"/>
        <v>5.0117418226840442</v>
      </c>
      <c r="BG4">
        <f t="shared" si="19"/>
        <v>796.72642021523302</v>
      </c>
      <c r="BH4">
        <f t="shared" si="20"/>
        <v>1167.8306873328809</v>
      </c>
      <c r="BI4">
        <f t="shared" si="21"/>
        <v>54</v>
      </c>
      <c r="BJ4">
        <f t="shared" si="22"/>
        <v>0</v>
      </c>
      <c r="BK4">
        <f t="shared" si="23"/>
        <v>5.0117418226840442</v>
      </c>
      <c r="BL4">
        <f t="shared" si="24"/>
        <v>796.72642021523302</v>
      </c>
      <c r="BM4">
        <f t="shared" si="25"/>
        <v>1167.8306873328809</v>
      </c>
      <c r="BN4">
        <f t="shared" si="26"/>
        <v>60</v>
      </c>
      <c r="BO4">
        <f t="shared" si="27"/>
        <v>0</v>
      </c>
      <c r="BP4">
        <f t="shared" si="28"/>
        <v>5.0117418226840442</v>
      </c>
      <c r="BQ4">
        <f t="shared" si="29"/>
        <v>796.72642021523302</v>
      </c>
      <c r="BR4">
        <f t="shared" si="30"/>
        <v>1167.8306873328809</v>
      </c>
    </row>
    <row r="5" spans="1:70" ht="15.75" thickBot="1" x14ac:dyDescent="0.3">
      <c r="A5">
        <f>'Pivot MRIP 13"'!A8</f>
        <v>2013</v>
      </c>
      <c r="B5" t="str">
        <f>'Pivot MRIP 13"'!B8</f>
        <v>1103820130608009</v>
      </c>
      <c r="C5">
        <f>'Pivot MRIP 13"'!C8</f>
        <v>159.70916518000001</v>
      </c>
      <c r="D5">
        <f>'Pivot MRIP 13"'!D8</f>
        <v>159.70916518000001</v>
      </c>
      <c r="E5">
        <f>'Pivot MRIP 13"'!E8</f>
        <v>0</v>
      </c>
      <c r="F5">
        <f>'Pivot MRIP 13"'!F8</f>
        <v>6</v>
      </c>
      <c r="G5">
        <f>'Pivot MRIP 13"'!G8</f>
        <v>0</v>
      </c>
      <c r="H5">
        <f t="shared" si="0"/>
        <v>0</v>
      </c>
      <c r="I5">
        <f t="shared" si="1"/>
        <v>0</v>
      </c>
      <c r="K5" s="27" t="s">
        <v>1744</v>
      </c>
      <c r="L5" s="32">
        <f>AVERAGE(L3:L4)</f>
        <v>256122.79939573084</v>
      </c>
      <c r="M5" s="33">
        <f>AVERAGE(M3:M4)</f>
        <v>336729.84001573338</v>
      </c>
      <c r="N5" s="32">
        <f>AVERAGE(N3:N4)</f>
        <v>946.5</v>
      </c>
      <c r="O5" s="33">
        <f>AVERAGE(O3:O4)</f>
        <v>446524.93113090075</v>
      </c>
      <c r="AD5">
        <f>'Pivot MRIP 13"'!M8</f>
        <v>2013</v>
      </c>
      <c r="AE5" t="str">
        <f>'Pivot MRIP 13"'!N8</f>
        <v>1515620130915024</v>
      </c>
      <c r="AF5">
        <f>'Pivot MRIP 13"'!O8</f>
        <v>830.74002922</v>
      </c>
      <c r="AG5">
        <f>'Pivot MRIP 13"'!P8</f>
        <v>830.74002922</v>
      </c>
      <c r="AH5">
        <f>'Pivot MRIP 13"'!Q8</f>
        <v>2</v>
      </c>
      <c r="AI5">
        <f>'Pivot MRIP 13"'!R8</f>
        <v>10</v>
      </c>
      <c r="AJ5">
        <f>'Pivot MRIP 13"'!S8</f>
        <v>18.651107380840642</v>
      </c>
      <c r="AK5">
        <f>'Pivot MRIP 13"'!T8</f>
        <v>0</v>
      </c>
      <c r="AL5">
        <f>'Pivot MRIP 13"'!U8</f>
        <v>0</v>
      </c>
      <c r="AM5">
        <f>'Pivot MRIP 13"'!V8</f>
        <v>1.3432654004296583</v>
      </c>
      <c r="AN5">
        <f>'Pivot MRIP 13"'!W8</f>
        <v>10</v>
      </c>
      <c r="AO5">
        <f t="shared" si="2"/>
        <v>1</v>
      </c>
      <c r="AP5">
        <f t="shared" si="3"/>
        <v>10</v>
      </c>
      <c r="AQ5">
        <f t="shared" si="4"/>
        <v>10</v>
      </c>
      <c r="AR5">
        <f t="shared" si="5"/>
        <v>8307.4002922</v>
      </c>
      <c r="AS5">
        <f t="shared" si="34"/>
        <v>15494.221490544913</v>
      </c>
      <c r="AT5">
        <f t="shared" si="6"/>
        <v>12</v>
      </c>
      <c r="AU5">
        <f t="shared" si="7"/>
        <v>0</v>
      </c>
      <c r="AV5">
        <f t="shared" si="8"/>
        <v>10</v>
      </c>
      <c r="AW5">
        <f t="shared" si="9"/>
        <v>8307.4002922</v>
      </c>
      <c r="AX5">
        <f t="shared" si="10"/>
        <v>15494.221490544913</v>
      </c>
      <c r="AY5">
        <f t="shared" si="11"/>
        <v>14</v>
      </c>
      <c r="AZ5">
        <f t="shared" si="12"/>
        <v>0</v>
      </c>
      <c r="BA5">
        <f t="shared" si="13"/>
        <v>10</v>
      </c>
      <c r="BB5">
        <f t="shared" si="14"/>
        <v>8307.4002922</v>
      </c>
      <c r="BC5">
        <f t="shared" si="15"/>
        <v>15494.221490544913</v>
      </c>
      <c r="BD5">
        <f t="shared" si="16"/>
        <v>16</v>
      </c>
      <c r="BE5">
        <f t="shared" si="17"/>
        <v>0</v>
      </c>
      <c r="BF5">
        <f t="shared" si="18"/>
        <v>10</v>
      </c>
      <c r="BG5">
        <f t="shared" si="19"/>
        <v>8307.4002922</v>
      </c>
      <c r="BH5">
        <f t="shared" si="20"/>
        <v>15494.221490544913</v>
      </c>
      <c r="BI5">
        <f t="shared" si="21"/>
        <v>18</v>
      </c>
      <c r="BJ5">
        <f t="shared" si="22"/>
        <v>0</v>
      </c>
      <c r="BK5">
        <f t="shared" si="23"/>
        <v>10</v>
      </c>
      <c r="BL5">
        <f t="shared" si="24"/>
        <v>8307.4002922</v>
      </c>
      <c r="BM5">
        <f t="shared" si="25"/>
        <v>15494.221490544913</v>
      </c>
      <c r="BN5">
        <f t="shared" si="26"/>
        <v>20</v>
      </c>
      <c r="BO5">
        <f t="shared" si="27"/>
        <v>0</v>
      </c>
      <c r="BP5">
        <f t="shared" si="28"/>
        <v>10</v>
      </c>
      <c r="BQ5">
        <f t="shared" si="29"/>
        <v>8307.4002922</v>
      </c>
      <c r="BR5">
        <f t="shared" si="30"/>
        <v>15494.221490544913</v>
      </c>
    </row>
    <row r="6" spans="1:70" x14ac:dyDescent="0.25">
      <c r="A6">
        <f>'Pivot MRIP 13"'!A9</f>
        <v>2013</v>
      </c>
      <c r="B6" t="str">
        <f>'Pivot MRIP 13"'!B9</f>
        <v>1103820130608012</v>
      </c>
      <c r="C6">
        <f>'Pivot MRIP 13"'!C9</f>
        <v>190.75555617000001</v>
      </c>
      <c r="D6">
        <f>'Pivot MRIP 13"'!D9</f>
        <v>190.75555617000001</v>
      </c>
      <c r="E6">
        <f>'Pivot MRIP 13"'!E9</f>
        <v>0</v>
      </c>
      <c r="F6">
        <f>'Pivot MRIP 13"'!F9</f>
        <v>6</v>
      </c>
      <c r="G6">
        <f>'Pivot MRIP 13"'!G9</f>
        <v>0</v>
      </c>
      <c r="H6">
        <f t="shared" si="0"/>
        <v>0</v>
      </c>
      <c r="I6">
        <f t="shared" si="1"/>
        <v>0</v>
      </c>
      <c r="K6" s="60"/>
      <c r="L6" s="60"/>
      <c r="M6" s="60"/>
      <c r="N6" s="60"/>
      <c r="O6" s="60"/>
      <c r="AD6">
        <f>'Pivot MRIP 13"'!M9</f>
        <v>2013</v>
      </c>
      <c r="AE6" t="str">
        <f>'Pivot MRIP 13"'!N9</f>
        <v>1554220130727005</v>
      </c>
      <c r="AF6">
        <f>'Pivot MRIP 13"'!O9</f>
        <v>361.93271391000002</v>
      </c>
      <c r="AG6">
        <f>'Pivot MRIP 13"'!P9</f>
        <v>361.93271391000002</v>
      </c>
      <c r="AH6">
        <f>'Pivot MRIP 13"'!Q9</f>
        <v>1</v>
      </c>
      <c r="AI6">
        <f>'Pivot MRIP 13"'!R9</f>
        <v>6</v>
      </c>
      <c r="AJ6">
        <f>'Pivot MRIP 13"'!S9</f>
        <v>4.1270535481009087</v>
      </c>
      <c r="AK6">
        <f>'Pivot MRIP 13"'!T9</f>
        <v>5.4193027772513275E-3</v>
      </c>
      <c r="AL6">
        <f>'Pivot MRIP 13"'!U9</f>
        <v>7.2795619151340635E-3</v>
      </c>
      <c r="AM6">
        <f>'Pivot MRIP 13"'!V9</f>
        <v>1.3432654004296583</v>
      </c>
      <c r="AN6">
        <f>'Pivot MRIP 13"'!W9</f>
        <v>6</v>
      </c>
      <c r="AO6">
        <f t="shared" si="2"/>
        <v>1</v>
      </c>
      <c r="AP6">
        <f t="shared" si="3"/>
        <v>5</v>
      </c>
      <c r="AQ6">
        <f t="shared" si="4"/>
        <v>6</v>
      </c>
      <c r="AR6">
        <f t="shared" si="5"/>
        <v>2171.59628346</v>
      </c>
      <c r="AS6">
        <f t="shared" si="34"/>
        <v>1493.7156911160566</v>
      </c>
      <c r="AT6">
        <f t="shared" si="6"/>
        <v>6</v>
      </c>
      <c r="AU6">
        <f t="shared" si="7"/>
        <v>1</v>
      </c>
      <c r="AV6">
        <f t="shared" si="8"/>
        <v>6</v>
      </c>
      <c r="AW6">
        <f t="shared" si="9"/>
        <v>2171.59628346</v>
      </c>
      <c r="AX6">
        <f t="shared" si="10"/>
        <v>1493.7156911160566</v>
      </c>
      <c r="AY6">
        <f t="shared" si="11"/>
        <v>7</v>
      </c>
      <c r="AZ6">
        <f t="shared" si="12"/>
        <v>0</v>
      </c>
      <c r="BA6">
        <f t="shared" si="13"/>
        <v>6.0054193027772511</v>
      </c>
      <c r="BB6">
        <f t="shared" si="14"/>
        <v>2173.5577064216704</v>
      </c>
      <c r="BC6">
        <f t="shared" si="15"/>
        <v>1496.3504027160773</v>
      </c>
      <c r="BD6">
        <f t="shared" si="16"/>
        <v>8</v>
      </c>
      <c r="BE6">
        <f t="shared" si="17"/>
        <v>0</v>
      </c>
      <c r="BF6">
        <f t="shared" si="18"/>
        <v>6.0054193027772511</v>
      </c>
      <c r="BG6">
        <f t="shared" si="19"/>
        <v>2173.5577064216704</v>
      </c>
      <c r="BH6">
        <f t="shared" si="20"/>
        <v>1496.3504027160773</v>
      </c>
      <c r="BI6">
        <f t="shared" si="21"/>
        <v>9</v>
      </c>
      <c r="BJ6">
        <f t="shared" si="22"/>
        <v>0</v>
      </c>
      <c r="BK6">
        <f t="shared" si="23"/>
        <v>6.0054193027772511</v>
      </c>
      <c r="BL6">
        <f t="shared" si="24"/>
        <v>2173.5577064216704</v>
      </c>
      <c r="BM6">
        <f t="shared" si="25"/>
        <v>1496.3504027160773</v>
      </c>
      <c r="BN6">
        <f t="shared" si="26"/>
        <v>10</v>
      </c>
      <c r="BO6">
        <f t="shared" si="27"/>
        <v>0</v>
      </c>
      <c r="BP6">
        <f t="shared" si="28"/>
        <v>6.0054193027772511</v>
      </c>
      <c r="BQ6">
        <f t="shared" si="29"/>
        <v>2173.5577064216704</v>
      </c>
      <c r="BR6">
        <f t="shared" si="30"/>
        <v>1496.3504027160773</v>
      </c>
    </row>
    <row r="7" spans="1:70" x14ac:dyDescent="0.25">
      <c r="A7">
        <f>'Pivot MRIP 13"'!A10</f>
        <v>2013</v>
      </c>
      <c r="B7" t="str">
        <f>'Pivot MRIP 13"'!B10</f>
        <v>1103820130621004</v>
      </c>
      <c r="C7">
        <f>'Pivot MRIP 13"'!C10</f>
        <v>136.54431944999999</v>
      </c>
      <c r="D7">
        <f>'Pivot MRIP 13"'!D10</f>
        <v>136.54431944999999</v>
      </c>
      <c r="E7">
        <f>'Pivot MRIP 13"'!E10</f>
        <v>0</v>
      </c>
      <c r="F7">
        <f>'Pivot MRIP 13"'!F10</f>
        <v>4</v>
      </c>
      <c r="G7">
        <f>'Pivot MRIP 13"'!G10</f>
        <v>0</v>
      </c>
      <c r="H7">
        <f t="shared" si="0"/>
        <v>0</v>
      </c>
      <c r="I7">
        <f t="shared" si="1"/>
        <v>0</v>
      </c>
      <c r="AD7">
        <f>'Pivot MRIP 13"'!M10</f>
        <v>2013</v>
      </c>
      <c r="AE7" t="str">
        <f>'Pivot MRIP 13"'!N10</f>
        <v>1563220130828013</v>
      </c>
      <c r="AF7">
        <f>'Pivot MRIP 13"'!O10</f>
        <v>604.46897793000005</v>
      </c>
      <c r="AG7">
        <f>'Pivot MRIP 13"'!P10</f>
        <v>604.46897793000005</v>
      </c>
      <c r="AH7">
        <f>'Pivot MRIP 13"'!Q10</f>
        <v>1</v>
      </c>
      <c r="AI7">
        <f>'Pivot MRIP 13"'!R10</f>
        <v>7</v>
      </c>
      <c r="AJ7">
        <f>'Pivot MRIP 13"'!S10</f>
        <v>6.613867865546327</v>
      </c>
      <c r="AK7">
        <f>'Pivot MRIP 13"'!T10</f>
        <v>1.8064342590837759E-3</v>
      </c>
      <c r="AL7">
        <f>'Pivot MRIP 13"'!U10</f>
        <v>2.4265206383780212E-3</v>
      </c>
      <c r="AM7">
        <f>'Pivot MRIP 13"'!V10</f>
        <v>1.3432654004296583</v>
      </c>
      <c r="AN7">
        <f>'Pivot MRIP 13"'!W10</f>
        <v>7</v>
      </c>
      <c r="AO7">
        <f t="shared" si="2"/>
        <v>1</v>
      </c>
      <c r="AP7">
        <f t="shared" si="3"/>
        <v>5</v>
      </c>
      <c r="AQ7">
        <f t="shared" si="4"/>
        <v>7</v>
      </c>
      <c r="AR7">
        <f t="shared" si="5"/>
        <v>4231.2828455100007</v>
      </c>
      <c r="AS7">
        <f t="shared" si="34"/>
        <v>3997.8779488508594</v>
      </c>
      <c r="AT7">
        <f t="shared" si="6"/>
        <v>6</v>
      </c>
      <c r="AU7">
        <f t="shared" si="7"/>
        <v>1</v>
      </c>
      <c r="AV7">
        <f t="shared" si="8"/>
        <v>7</v>
      </c>
      <c r="AW7">
        <f t="shared" si="9"/>
        <v>4231.2828455100007</v>
      </c>
      <c r="AX7">
        <f t="shared" si="10"/>
        <v>3997.8779488508594</v>
      </c>
      <c r="AY7">
        <f t="shared" si="11"/>
        <v>7</v>
      </c>
      <c r="AZ7">
        <f t="shared" si="12"/>
        <v>1</v>
      </c>
      <c r="BA7">
        <f t="shared" si="13"/>
        <v>7</v>
      </c>
      <c r="BB7">
        <f t="shared" si="14"/>
        <v>4231.2828455100007</v>
      </c>
      <c r="BC7">
        <f t="shared" si="15"/>
        <v>3997.8779488508594</v>
      </c>
      <c r="BD7">
        <f t="shared" si="16"/>
        <v>8</v>
      </c>
      <c r="BE7">
        <f t="shared" si="17"/>
        <v>0</v>
      </c>
      <c r="BF7">
        <f t="shared" si="18"/>
        <v>7.001806434259084</v>
      </c>
      <c r="BG7">
        <f t="shared" si="19"/>
        <v>4232.3747789802865</v>
      </c>
      <c r="BH7">
        <f t="shared" si="20"/>
        <v>3999.3447053010659</v>
      </c>
      <c r="BI7">
        <f t="shared" si="21"/>
        <v>9</v>
      </c>
      <c r="BJ7">
        <f t="shared" si="22"/>
        <v>0</v>
      </c>
      <c r="BK7">
        <f t="shared" si="23"/>
        <v>7.001806434259084</v>
      </c>
      <c r="BL7">
        <f t="shared" si="24"/>
        <v>4232.3747789802865</v>
      </c>
      <c r="BM7">
        <f t="shared" si="25"/>
        <v>3999.3447053010659</v>
      </c>
      <c r="BN7">
        <f t="shared" si="26"/>
        <v>10</v>
      </c>
      <c r="BO7">
        <f t="shared" si="27"/>
        <v>0</v>
      </c>
      <c r="BP7">
        <f t="shared" si="28"/>
        <v>7.001806434259084</v>
      </c>
      <c r="BQ7">
        <f t="shared" si="29"/>
        <v>4232.3747789802865</v>
      </c>
      <c r="BR7">
        <f t="shared" si="30"/>
        <v>3999.3447053010659</v>
      </c>
    </row>
    <row r="8" spans="1:70" ht="14.45" customHeight="1" x14ac:dyDescent="0.25">
      <c r="A8">
        <f>'Pivot MRIP 13"'!A11</f>
        <v>2013</v>
      </c>
      <c r="B8" t="str">
        <f>'Pivot MRIP 13"'!B11</f>
        <v>1103820130621025</v>
      </c>
      <c r="C8">
        <f>'Pivot MRIP 13"'!C11</f>
        <v>136.54431944999999</v>
      </c>
      <c r="D8">
        <f>'Pivot MRIP 13"'!D11</f>
        <v>136.54431944999999</v>
      </c>
      <c r="E8">
        <f>'Pivot MRIP 13"'!E11</f>
        <v>1.4330047042017042</v>
      </c>
      <c r="F8">
        <f>'Pivot MRIP 13"'!F11</f>
        <v>15</v>
      </c>
      <c r="G8">
        <f>'Pivot MRIP 13"'!G11</f>
        <v>1</v>
      </c>
      <c r="H8">
        <f t="shared" si="0"/>
        <v>136.54431944999999</v>
      </c>
      <c r="I8">
        <f t="shared" si="1"/>
        <v>195.66865210387024</v>
      </c>
      <c r="K8" s="128" t="s">
        <v>2169</v>
      </c>
      <c r="L8" s="128"/>
      <c r="M8" s="128"/>
      <c r="N8" s="128"/>
      <c r="O8" s="128"/>
      <c r="P8" s="128"/>
      <c r="Q8" s="58"/>
      <c r="AD8">
        <f>'Pivot MRIP 13"'!M11</f>
        <v>2013</v>
      </c>
      <c r="AE8" t="str">
        <f>'Pivot MRIP 13"'!N11</f>
        <v>1723720130519003</v>
      </c>
      <c r="AF8">
        <f>'Pivot MRIP 13"'!O11</f>
        <v>616.05677699</v>
      </c>
      <c r="AG8">
        <f>'Pivot MRIP 13"'!P11</f>
        <v>616.05677699</v>
      </c>
      <c r="AH8">
        <f>'Pivot MRIP 13"'!Q11</f>
        <v>1</v>
      </c>
      <c r="AI8">
        <f>'Pivot MRIP 13"'!R11</f>
        <v>5</v>
      </c>
      <c r="AJ8">
        <f>'Pivot MRIP 13"'!S11</f>
        <v>7.8264103075631528</v>
      </c>
      <c r="AK8">
        <f>'Pivot MRIP 13"'!T11</f>
        <v>4.064477082938496E-2</v>
      </c>
      <c r="AL8">
        <f>'Pivot MRIP 13"'!U11</f>
        <v>5.459671436350548E-2</v>
      </c>
      <c r="AM8">
        <f>'Pivot MRIP 13"'!V11</f>
        <v>1.3432654004296583</v>
      </c>
      <c r="AN8">
        <f>'Pivot MRIP 13"'!W11</f>
        <v>5</v>
      </c>
      <c r="AO8">
        <f t="shared" si="2"/>
        <v>1</v>
      </c>
      <c r="AP8">
        <f t="shared" si="3"/>
        <v>5</v>
      </c>
      <c r="AQ8">
        <f t="shared" si="4"/>
        <v>5</v>
      </c>
      <c r="AR8">
        <f t="shared" si="5"/>
        <v>3080.2838849499999</v>
      </c>
      <c r="AS8">
        <f t="shared" si="34"/>
        <v>4821.5131094786702</v>
      </c>
      <c r="AT8">
        <f t="shared" si="6"/>
        <v>6</v>
      </c>
      <c r="AU8">
        <f t="shared" si="7"/>
        <v>0</v>
      </c>
      <c r="AV8">
        <f t="shared" si="8"/>
        <v>5.0406447708293847</v>
      </c>
      <c r="AW8">
        <f t="shared" si="9"/>
        <v>3105.323371468648</v>
      </c>
      <c r="AX8">
        <f t="shared" si="10"/>
        <v>4855.1477853636952</v>
      </c>
      <c r="AY8">
        <f t="shared" si="11"/>
        <v>7</v>
      </c>
      <c r="AZ8">
        <f t="shared" si="12"/>
        <v>0</v>
      </c>
      <c r="BA8">
        <f t="shared" si="13"/>
        <v>5.0406447708293847</v>
      </c>
      <c r="BB8">
        <f t="shared" si="14"/>
        <v>3105.323371468648</v>
      </c>
      <c r="BC8">
        <f t="shared" si="15"/>
        <v>4855.1477853636952</v>
      </c>
      <c r="BD8">
        <f t="shared" si="16"/>
        <v>8</v>
      </c>
      <c r="BE8">
        <f t="shared" si="17"/>
        <v>0</v>
      </c>
      <c r="BF8">
        <f t="shared" si="18"/>
        <v>5.0406447708293847</v>
      </c>
      <c r="BG8">
        <f t="shared" si="19"/>
        <v>3105.323371468648</v>
      </c>
      <c r="BH8">
        <f t="shared" si="20"/>
        <v>4855.1477853636952</v>
      </c>
      <c r="BI8">
        <f t="shared" si="21"/>
        <v>9</v>
      </c>
      <c r="BJ8">
        <f t="shared" si="22"/>
        <v>0</v>
      </c>
      <c r="BK8">
        <f t="shared" si="23"/>
        <v>5.0406447708293847</v>
      </c>
      <c r="BL8">
        <f t="shared" si="24"/>
        <v>3105.323371468648</v>
      </c>
      <c r="BM8">
        <f t="shared" si="25"/>
        <v>4855.1477853636952</v>
      </c>
      <c r="BN8">
        <f t="shared" si="26"/>
        <v>10</v>
      </c>
      <c r="BO8">
        <f t="shared" si="27"/>
        <v>0</v>
      </c>
      <c r="BP8">
        <f t="shared" si="28"/>
        <v>5.0406447708293847</v>
      </c>
      <c r="BQ8">
        <f t="shared" si="29"/>
        <v>3105.323371468648</v>
      </c>
      <c r="BR8">
        <f t="shared" si="30"/>
        <v>4855.1477853636952</v>
      </c>
    </row>
    <row r="9" spans="1:70" x14ac:dyDescent="0.25">
      <c r="A9">
        <f>'Pivot MRIP 13"'!A12</f>
        <v>2013</v>
      </c>
      <c r="B9" t="str">
        <f>'Pivot MRIP 13"'!B12</f>
        <v>1103820130702001</v>
      </c>
      <c r="C9">
        <f>'Pivot MRIP 13"'!C12</f>
        <v>107.53194018000001</v>
      </c>
      <c r="D9">
        <f>'Pivot MRIP 13"'!D12</f>
        <v>107.53194018000001</v>
      </c>
      <c r="E9">
        <f>'Pivot MRIP 13"'!E12</f>
        <v>0</v>
      </c>
      <c r="F9">
        <f>'Pivot MRIP 13"'!F12</f>
        <v>4</v>
      </c>
      <c r="G9">
        <f>'Pivot MRIP 13"'!G12</f>
        <v>0</v>
      </c>
      <c r="H9">
        <f t="shared" si="0"/>
        <v>0</v>
      </c>
      <c r="I9">
        <f t="shared" si="1"/>
        <v>0</v>
      </c>
      <c r="K9" s="128"/>
      <c r="L9" s="128"/>
      <c r="M9" s="128"/>
      <c r="N9" s="128"/>
      <c r="O9" s="128"/>
      <c r="P9" s="128"/>
      <c r="Q9" s="58"/>
      <c r="AD9">
        <f>'Pivot MRIP 13"'!M12</f>
        <v>2014</v>
      </c>
      <c r="AE9" t="str">
        <f>'Pivot MRIP 13"'!N12</f>
        <v>1104820140630005</v>
      </c>
      <c r="AF9">
        <f>'Pivot MRIP 13"'!O12</f>
        <v>158.37694604999999</v>
      </c>
      <c r="AG9">
        <f>'Pivot MRIP 13"'!P12</f>
        <v>158.37694604999999</v>
      </c>
      <c r="AH9">
        <f>'Pivot MRIP 13"'!Q12</f>
        <v>3</v>
      </c>
      <c r="AI9">
        <f>'Pivot MRIP 13"'!R12</f>
        <v>5.8059363974</v>
      </c>
      <c r="AJ9">
        <f>'Pivot MRIP 13"'!S12</f>
        <v>9.3599259409941133</v>
      </c>
      <c r="AK9">
        <f>'Pivot MRIP 13"'!T12</f>
        <v>9.0321712954188789E-3</v>
      </c>
      <c r="AL9">
        <f>'Pivot MRIP 13"'!U12</f>
        <v>1.2132603191890105E-2</v>
      </c>
      <c r="AM9">
        <f>'Pivot MRIP 13"'!V12</f>
        <v>1.3432654004296583</v>
      </c>
      <c r="AN9">
        <f>'Pivot MRIP 13"'!W12</f>
        <v>16</v>
      </c>
      <c r="AO9">
        <f t="shared" si="2"/>
        <v>0.3628710248375</v>
      </c>
      <c r="AP9">
        <f t="shared" si="3"/>
        <v>15</v>
      </c>
      <c r="AQ9">
        <f t="shared" si="4"/>
        <v>5.8059363974</v>
      </c>
      <c r="AR9">
        <f t="shared" si="5"/>
        <v>919.52647558075114</v>
      </c>
      <c r="AS9">
        <f t="shared" si="34"/>
        <v>1482.39648578882</v>
      </c>
      <c r="AT9">
        <f t="shared" si="6"/>
        <v>18</v>
      </c>
      <c r="AU9">
        <f t="shared" si="7"/>
        <v>0</v>
      </c>
      <c r="AV9">
        <f t="shared" si="8"/>
        <v>5.8149685686954191</v>
      </c>
      <c r="AW9">
        <f t="shared" si="9"/>
        <v>920.95696328672</v>
      </c>
      <c r="AX9">
        <f t="shared" si="10"/>
        <v>1484.3180104299881</v>
      </c>
      <c r="AY9">
        <f t="shared" si="11"/>
        <v>21</v>
      </c>
      <c r="AZ9">
        <f t="shared" si="12"/>
        <v>0</v>
      </c>
      <c r="BA9">
        <f t="shared" si="13"/>
        <v>5.8149685686954191</v>
      </c>
      <c r="BB9">
        <f t="shared" si="14"/>
        <v>920.95696328672</v>
      </c>
      <c r="BC9">
        <f t="shared" si="15"/>
        <v>1484.3180104299881</v>
      </c>
      <c r="BD9">
        <f t="shared" si="16"/>
        <v>24</v>
      </c>
      <c r="BE9">
        <f t="shared" si="17"/>
        <v>0</v>
      </c>
      <c r="BF9">
        <f t="shared" si="18"/>
        <v>5.8149685686954191</v>
      </c>
      <c r="BG9">
        <f t="shared" si="19"/>
        <v>920.95696328672</v>
      </c>
      <c r="BH9">
        <f t="shared" si="20"/>
        <v>1484.3180104299881</v>
      </c>
      <c r="BI9">
        <f t="shared" si="21"/>
        <v>27</v>
      </c>
      <c r="BJ9">
        <f t="shared" si="22"/>
        <v>0</v>
      </c>
      <c r="BK9">
        <f t="shared" si="23"/>
        <v>5.8149685686954191</v>
      </c>
      <c r="BL9">
        <f t="shared" si="24"/>
        <v>920.95696328672</v>
      </c>
      <c r="BM9">
        <f t="shared" si="25"/>
        <v>1484.3180104299881</v>
      </c>
      <c r="BN9">
        <f t="shared" si="26"/>
        <v>30</v>
      </c>
      <c r="BO9">
        <f t="shared" si="27"/>
        <v>0</v>
      </c>
      <c r="BP9">
        <f t="shared" si="28"/>
        <v>5.8149685686954191</v>
      </c>
      <c r="BQ9">
        <f t="shared" si="29"/>
        <v>920.95696328672</v>
      </c>
      <c r="BR9">
        <f t="shared" si="30"/>
        <v>1484.3180104299881</v>
      </c>
    </row>
    <row r="10" spans="1:70" x14ac:dyDescent="0.25">
      <c r="A10">
        <f>'Pivot MRIP 13"'!A13</f>
        <v>2013</v>
      </c>
      <c r="B10" t="str">
        <f>'Pivot MRIP 13"'!B13</f>
        <v>1103820130702006</v>
      </c>
      <c r="C10">
        <f>'Pivot MRIP 13"'!C13</f>
        <v>130.52357473000001</v>
      </c>
      <c r="D10">
        <f>'Pivot MRIP 13"'!D13</f>
        <v>130.52357473000001</v>
      </c>
      <c r="E10">
        <f>'Pivot MRIP 13"'!E13</f>
        <v>0</v>
      </c>
      <c r="F10">
        <f>'Pivot MRIP 13"'!F13</f>
        <v>8</v>
      </c>
      <c r="G10">
        <f>'Pivot MRIP 13"'!G13</f>
        <v>0</v>
      </c>
      <c r="H10">
        <f t="shared" si="0"/>
        <v>0</v>
      </c>
      <c r="I10">
        <f t="shared" si="1"/>
        <v>0</v>
      </c>
      <c r="K10" s="128"/>
      <c r="L10" s="128"/>
      <c r="M10" s="128"/>
      <c r="N10" s="128"/>
      <c r="O10" s="128"/>
      <c r="P10" s="128"/>
      <c r="Q10" s="58"/>
      <c r="AD10">
        <f>'Pivot MRIP 13"'!M13</f>
        <v>2014</v>
      </c>
      <c r="AE10" t="str">
        <f>'Pivot MRIP 13"'!N13</f>
        <v>1105220140223002</v>
      </c>
      <c r="AF10">
        <f>'Pivot MRIP 13"'!O13</f>
        <v>1291.4319831</v>
      </c>
      <c r="AG10">
        <f>'Pivot MRIP 13"'!P13</f>
        <v>1291.4319831</v>
      </c>
      <c r="AH10">
        <f>'Pivot MRIP 13"'!Q13</f>
        <v>2</v>
      </c>
      <c r="AI10">
        <f>'Pivot MRIP 13"'!R13</f>
        <v>10.172402268000001</v>
      </c>
      <c r="AJ10">
        <f>'Pivot MRIP 13"'!S13</f>
        <v>14.995747693463187</v>
      </c>
      <c r="AK10">
        <f>'Pivot MRIP 13"'!T13</f>
        <v>4.5160856477094398E-2</v>
      </c>
      <c r="AL10">
        <f>'Pivot MRIP 13"'!U13</f>
        <v>6.0663015959450534E-2</v>
      </c>
      <c r="AM10">
        <f>'Pivot MRIP 13"'!V13</f>
        <v>1.3432654004296583</v>
      </c>
      <c r="AN10">
        <f>'Pivot MRIP 13"'!W13</f>
        <v>15</v>
      </c>
      <c r="AO10">
        <f t="shared" si="2"/>
        <v>0.67816015120000006</v>
      </c>
      <c r="AP10">
        <f t="shared" si="3"/>
        <v>10</v>
      </c>
      <c r="AQ10">
        <f t="shared" si="4"/>
        <v>10.172402268000001</v>
      </c>
      <c r="AR10">
        <f t="shared" si="5"/>
        <v>13136.965633854179</v>
      </c>
      <c r="AS10">
        <f t="shared" si="34"/>
        <v>19365.988181836416</v>
      </c>
      <c r="AT10">
        <f t="shared" si="6"/>
        <v>12</v>
      </c>
      <c r="AU10">
        <f t="shared" si="7"/>
        <v>1</v>
      </c>
      <c r="AV10">
        <f t="shared" si="8"/>
        <v>10.172402268000001</v>
      </c>
      <c r="AW10">
        <f t="shared" si="9"/>
        <v>13136.965633854179</v>
      </c>
      <c r="AX10">
        <f t="shared" si="10"/>
        <v>19365.988181836416</v>
      </c>
      <c r="AY10">
        <f t="shared" si="11"/>
        <v>14</v>
      </c>
      <c r="AZ10">
        <f t="shared" si="12"/>
        <v>1</v>
      </c>
      <c r="BA10">
        <f t="shared" si="13"/>
        <v>10.172402268000001</v>
      </c>
      <c r="BB10">
        <f t="shared" si="14"/>
        <v>13136.965633854179</v>
      </c>
      <c r="BC10">
        <f t="shared" si="15"/>
        <v>19365.988181836416</v>
      </c>
      <c r="BD10">
        <f t="shared" si="16"/>
        <v>16</v>
      </c>
      <c r="BE10">
        <f t="shared" si="17"/>
        <v>0</v>
      </c>
      <c r="BF10">
        <f t="shared" si="18"/>
        <v>10.217563124477095</v>
      </c>
      <c r="BG10">
        <f t="shared" si="19"/>
        <v>13195.287808292887</v>
      </c>
      <c r="BH10">
        <f t="shared" si="20"/>
        <v>19444.330340837754</v>
      </c>
      <c r="BI10">
        <f t="shared" si="21"/>
        <v>18</v>
      </c>
      <c r="BJ10">
        <f t="shared" si="22"/>
        <v>0</v>
      </c>
      <c r="BK10">
        <f t="shared" si="23"/>
        <v>10.217563124477095</v>
      </c>
      <c r="BL10">
        <f t="shared" si="24"/>
        <v>13195.287808292887</v>
      </c>
      <c r="BM10">
        <f t="shared" si="25"/>
        <v>19444.330340837754</v>
      </c>
      <c r="BN10">
        <f t="shared" si="26"/>
        <v>20</v>
      </c>
      <c r="BO10">
        <f t="shared" si="27"/>
        <v>0</v>
      </c>
      <c r="BP10">
        <f t="shared" si="28"/>
        <v>10.217563124477095</v>
      </c>
      <c r="BQ10">
        <f t="shared" si="29"/>
        <v>13195.287808292887</v>
      </c>
      <c r="BR10">
        <f t="shared" si="30"/>
        <v>19444.330340837754</v>
      </c>
    </row>
    <row r="11" spans="1:70" x14ac:dyDescent="0.25">
      <c r="A11">
        <f>'Pivot MRIP 13"'!A14</f>
        <v>2013</v>
      </c>
      <c r="B11" t="str">
        <f>'Pivot MRIP 13"'!B14</f>
        <v>1103820130702010</v>
      </c>
      <c r="C11">
        <f>'Pivot MRIP 13"'!C14</f>
        <v>107.53194018000001</v>
      </c>
      <c r="D11">
        <f>'Pivot MRIP 13"'!D14</f>
        <v>107.53194018000001</v>
      </c>
      <c r="E11">
        <f>'Pivot MRIP 13"'!E14</f>
        <v>0</v>
      </c>
      <c r="F11">
        <f>'Pivot MRIP 13"'!F14</f>
        <v>4</v>
      </c>
      <c r="G11">
        <f>'Pivot MRIP 13"'!G14</f>
        <v>0</v>
      </c>
      <c r="H11">
        <f t="shared" si="0"/>
        <v>0</v>
      </c>
      <c r="I11">
        <f t="shared" si="1"/>
        <v>0</v>
      </c>
      <c r="K11" s="128"/>
      <c r="L11" s="128"/>
      <c r="M11" s="128"/>
      <c r="N11" s="128"/>
      <c r="O11" s="128"/>
      <c r="P11" s="128"/>
      <c r="Q11" s="58"/>
      <c r="AD11">
        <f>'Pivot MRIP 13"'!M14</f>
        <v>2014</v>
      </c>
      <c r="AE11" t="str">
        <f>'Pivot MRIP 13"'!N14</f>
        <v>1105220140511004</v>
      </c>
      <c r="AF11">
        <f>'Pivot MRIP 13"'!O14</f>
        <v>74.038522956999998</v>
      </c>
      <c r="AG11">
        <f>'Pivot MRIP 13"'!P14</f>
        <v>74.038522956999998</v>
      </c>
      <c r="AH11">
        <f>'Pivot MRIP 13"'!Q14</f>
        <v>1</v>
      </c>
      <c r="AI11">
        <f>'Pivot MRIP 13"'!R14</f>
        <v>4.8524288672999996</v>
      </c>
      <c r="AJ11">
        <f>'Pivot MRIP 13"'!S14</f>
        <v>7.0839841126516303</v>
      </c>
      <c r="AK11">
        <f>'Pivot MRIP 13"'!T14</f>
        <v>9.0321712954188789E-3</v>
      </c>
      <c r="AL11">
        <f>'Pivot MRIP 13"'!U14</f>
        <v>1.2132603191890105E-2</v>
      </c>
      <c r="AM11">
        <f>'Pivot MRIP 13"'!V14</f>
        <v>1.3432654004296583</v>
      </c>
      <c r="AN11">
        <f>'Pivot MRIP 13"'!W14</f>
        <v>5</v>
      </c>
      <c r="AO11">
        <f t="shared" si="2"/>
        <v>0.97048577345999987</v>
      </c>
      <c r="AP11">
        <f t="shared" si="3"/>
        <v>5</v>
      </c>
      <c r="AQ11">
        <f t="shared" si="4"/>
        <v>4.8524288672999996</v>
      </c>
      <c r="AR11">
        <f t="shared" si="5"/>
        <v>359.26666608880049</v>
      </c>
      <c r="AS11">
        <f t="shared" si="34"/>
        <v>524.48772035158095</v>
      </c>
      <c r="AT11">
        <f t="shared" si="6"/>
        <v>6</v>
      </c>
      <c r="AU11">
        <f t="shared" si="7"/>
        <v>0</v>
      </c>
      <c r="AV11">
        <f t="shared" si="8"/>
        <v>4.8614610385954187</v>
      </c>
      <c r="AW11">
        <f t="shared" si="9"/>
        <v>359.93539471060797</v>
      </c>
      <c r="AX11">
        <f t="shared" si="10"/>
        <v>525.38600037153196</v>
      </c>
      <c r="AY11">
        <f t="shared" si="11"/>
        <v>7</v>
      </c>
      <c r="AZ11">
        <f t="shared" si="12"/>
        <v>0</v>
      </c>
      <c r="BA11">
        <f t="shared" si="13"/>
        <v>4.8614610385954187</v>
      </c>
      <c r="BB11">
        <f t="shared" si="14"/>
        <v>359.93539471060797</v>
      </c>
      <c r="BC11">
        <f t="shared" si="15"/>
        <v>525.38600037153196</v>
      </c>
      <c r="BD11">
        <f t="shared" si="16"/>
        <v>8</v>
      </c>
      <c r="BE11">
        <f t="shared" si="17"/>
        <v>0</v>
      </c>
      <c r="BF11">
        <f t="shared" si="18"/>
        <v>4.8614610385954187</v>
      </c>
      <c r="BG11">
        <f t="shared" si="19"/>
        <v>359.93539471060797</v>
      </c>
      <c r="BH11">
        <f t="shared" si="20"/>
        <v>525.38600037153196</v>
      </c>
      <c r="BI11">
        <f t="shared" si="21"/>
        <v>9</v>
      </c>
      <c r="BJ11">
        <f t="shared" si="22"/>
        <v>0</v>
      </c>
      <c r="BK11">
        <f t="shared" si="23"/>
        <v>4.8614610385954187</v>
      </c>
      <c r="BL11">
        <f t="shared" si="24"/>
        <v>359.93539471060797</v>
      </c>
      <c r="BM11">
        <f t="shared" si="25"/>
        <v>525.38600037153196</v>
      </c>
      <c r="BN11">
        <f t="shared" si="26"/>
        <v>10</v>
      </c>
      <c r="BO11">
        <f t="shared" si="27"/>
        <v>0</v>
      </c>
      <c r="BP11">
        <f t="shared" si="28"/>
        <v>4.8614610385954187</v>
      </c>
      <c r="BQ11">
        <f t="shared" si="29"/>
        <v>359.93539471060797</v>
      </c>
      <c r="BR11">
        <f t="shared" si="30"/>
        <v>525.38600037153196</v>
      </c>
    </row>
    <row r="12" spans="1:70" x14ac:dyDescent="0.25">
      <c r="A12">
        <f>'Pivot MRIP 13"'!A15</f>
        <v>2013</v>
      </c>
      <c r="B12" t="str">
        <f>'Pivot MRIP 13"'!B15</f>
        <v>1103820130702021</v>
      </c>
      <c r="C12">
        <f>'Pivot MRIP 13"'!C15</f>
        <v>107.53194018000001</v>
      </c>
      <c r="D12">
        <f>'Pivot MRIP 13"'!D15</f>
        <v>107.53194018000001</v>
      </c>
      <c r="E12">
        <f>'Pivot MRIP 13"'!E15</f>
        <v>0</v>
      </c>
      <c r="F12">
        <f>'Pivot MRIP 13"'!F15</f>
        <v>5</v>
      </c>
      <c r="G12">
        <f>'Pivot MRIP 13"'!G15</f>
        <v>0</v>
      </c>
      <c r="H12">
        <f t="shared" si="0"/>
        <v>0</v>
      </c>
      <c r="I12">
        <f t="shared" si="1"/>
        <v>0</v>
      </c>
      <c r="K12" s="128"/>
      <c r="L12" s="128"/>
      <c r="M12" s="128"/>
      <c r="N12" s="128"/>
      <c r="O12" s="128"/>
      <c r="P12" s="128"/>
      <c r="Q12" s="58"/>
      <c r="AD12">
        <f>'Pivot MRIP 13"'!M15</f>
        <v>2014</v>
      </c>
      <c r="AE12" t="str">
        <f>'Pivot MRIP 13"'!N15</f>
        <v>1105920140503027</v>
      </c>
      <c r="AF12">
        <f>'Pivot MRIP 13"'!O15</f>
        <v>495.56718610000001</v>
      </c>
      <c r="AG12">
        <f>'Pivot MRIP 13"'!P15</f>
        <v>495.56718610000001</v>
      </c>
      <c r="AH12">
        <f>'Pivot MRIP 13"'!Q15</f>
        <v>4</v>
      </c>
      <c r="AI12">
        <f>'Pivot MRIP 13"'!R15</f>
        <v>5.5606356288000001</v>
      </c>
      <c r="AJ12">
        <f>'Pivot MRIP 13"'!S15</f>
        <v>12.217592148651001</v>
      </c>
      <c r="AK12">
        <f>'Pivot MRIP 13"'!T15</f>
        <v>1.354825694312832E-2</v>
      </c>
      <c r="AL12">
        <f>'Pivot MRIP 13"'!U15</f>
        <v>1.819890478783516E-2</v>
      </c>
      <c r="AM12">
        <f>'Pivot MRIP 13"'!V15</f>
        <v>1.3432654004296583</v>
      </c>
      <c r="AN12">
        <f>'Pivot MRIP 13"'!W15</f>
        <v>20</v>
      </c>
      <c r="AO12">
        <f t="shared" si="2"/>
        <v>0.27803178144000001</v>
      </c>
      <c r="AP12">
        <f t="shared" si="3"/>
        <v>20</v>
      </c>
      <c r="AQ12">
        <f t="shared" si="4"/>
        <v>5.5606356288000001</v>
      </c>
      <c r="AR12">
        <f t="shared" si="5"/>
        <v>2755.6685514918204</v>
      </c>
      <c r="AS12">
        <f t="shared" si="34"/>
        <v>6054.6377620244293</v>
      </c>
      <c r="AT12">
        <f t="shared" si="6"/>
        <v>24</v>
      </c>
      <c r="AU12">
        <f t="shared" si="7"/>
        <v>0</v>
      </c>
      <c r="AV12">
        <f t="shared" si="8"/>
        <v>5.5741838857431283</v>
      </c>
      <c r="AW12">
        <f t="shared" si="9"/>
        <v>2762.382623061686</v>
      </c>
      <c r="AX12">
        <f t="shared" si="10"/>
        <v>6063.6565420602392</v>
      </c>
      <c r="AY12">
        <f t="shared" si="11"/>
        <v>28</v>
      </c>
      <c r="AZ12">
        <f t="shared" si="12"/>
        <v>0</v>
      </c>
      <c r="BA12">
        <f t="shared" si="13"/>
        <v>5.5741838857431283</v>
      </c>
      <c r="BB12">
        <f t="shared" si="14"/>
        <v>2762.382623061686</v>
      </c>
      <c r="BC12">
        <f t="shared" si="15"/>
        <v>6063.6565420602392</v>
      </c>
      <c r="BD12">
        <f t="shared" si="16"/>
        <v>32</v>
      </c>
      <c r="BE12">
        <f t="shared" si="17"/>
        <v>0</v>
      </c>
      <c r="BF12">
        <f t="shared" si="18"/>
        <v>5.5741838857431283</v>
      </c>
      <c r="BG12">
        <f t="shared" si="19"/>
        <v>2762.382623061686</v>
      </c>
      <c r="BH12">
        <f t="shared" si="20"/>
        <v>6063.6565420602392</v>
      </c>
      <c r="BI12">
        <f t="shared" si="21"/>
        <v>36</v>
      </c>
      <c r="BJ12">
        <f t="shared" si="22"/>
        <v>0</v>
      </c>
      <c r="BK12">
        <f t="shared" si="23"/>
        <v>5.5741838857431283</v>
      </c>
      <c r="BL12">
        <f t="shared" si="24"/>
        <v>2762.382623061686</v>
      </c>
      <c r="BM12">
        <f t="shared" si="25"/>
        <v>6063.6565420602392</v>
      </c>
      <c r="BN12">
        <f t="shared" si="26"/>
        <v>40</v>
      </c>
      <c r="BO12">
        <f t="shared" si="27"/>
        <v>0</v>
      </c>
      <c r="BP12">
        <f t="shared" si="28"/>
        <v>5.5741838857431283</v>
      </c>
      <c r="BQ12">
        <f t="shared" si="29"/>
        <v>2762.382623061686</v>
      </c>
      <c r="BR12">
        <f t="shared" si="30"/>
        <v>6063.6565420602392</v>
      </c>
    </row>
    <row r="13" spans="1:70" x14ac:dyDescent="0.25">
      <c r="A13">
        <f>'Pivot MRIP 13"'!A16</f>
        <v>2013</v>
      </c>
      <c r="B13" t="str">
        <f>'Pivot MRIP 13"'!B16</f>
        <v>1103820130702029</v>
      </c>
      <c r="C13">
        <f>'Pivot MRIP 13"'!C16</f>
        <v>107.53194018000001</v>
      </c>
      <c r="D13">
        <f>'Pivot MRIP 13"'!D16</f>
        <v>107.53194018000001</v>
      </c>
      <c r="E13">
        <f>'Pivot MRIP 13"'!E16</f>
        <v>0</v>
      </c>
      <c r="F13">
        <f>'Pivot MRIP 13"'!F16</f>
        <v>4</v>
      </c>
      <c r="G13">
        <f>'Pivot MRIP 13"'!G16</f>
        <v>0</v>
      </c>
      <c r="H13">
        <f t="shared" si="0"/>
        <v>0</v>
      </c>
      <c r="I13">
        <f t="shared" si="1"/>
        <v>0</v>
      </c>
      <c r="K13" s="128"/>
      <c r="L13" s="128"/>
      <c r="M13" s="128"/>
      <c r="N13" s="128"/>
      <c r="O13" s="128"/>
      <c r="P13" s="128"/>
      <c r="Q13" s="58"/>
      <c r="AD13">
        <f>'Pivot MRIP 13"'!M16</f>
        <v>2014</v>
      </c>
      <c r="AE13" t="str">
        <f>'Pivot MRIP 13"'!N16</f>
        <v>1109920141011018</v>
      </c>
      <c r="AF13">
        <f>'Pivot MRIP 13"'!O16</f>
        <v>272.04128021999998</v>
      </c>
      <c r="AG13">
        <f>'Pivot MRIP 13"'!P16</f>
        <v>272.04128021999998</v>
      </c>
      <c r="AH13">
        <f>'Pivot MRIP 13"'!Q16</f>
        <v>3</v>
      </c>
      <c r="AI13">
        <f>'Pivot MRIP 13"'!R16</f>
        <v>29.521003288999999</v>
      </c>
      <c r="AJ13">
        <f>'Pivot MRIP 13"'!S16</f>
        <v>68.336805253139516</v>
      </c>
      <c r="AK13">
        <f>'Pivot MRIP 13"'!T16</f>
        <v>0</v>
      </c>
      <c r="AL13">
        <f>'Pivot MRIP 13"'!U16</f>
        <v>0</v>
      </c>
      <c r="AM13">
        <f>'Pivot MRIP 13"'!V16</f>
        <v>1.3432654004296583</v>
      </c>
      <c r="AN13">
        <f>'Pivot MRIP 13"'!W16</f>
        <v>31</v>
      </c>
      <c r="AO13">
        <f t="shared" si="2"/>
        <v>0.95229042867741931</v>
      </c>
      <c r="AP13">
        <f t="shared" si="3"/>
        <v>15</v>
      </c>
      <c r="AQ13">
        <f t="shared" si="4"/>
        <v>29.521003288999999</v>
      </c>
      <c r="AR13">
        <f t="shared" si="5"/>
        <v>8030.9315281183899</v>
      </c>
      <c r="AS13">
        <f t="shared" si="34"/>
        <v>18590.431987208893</v>
      </c>
      <c r="AT13">
        <f t="shared" si="6"/>
        <v>18</v>
      </c>
      <c r="AU13">
        <f t="shared" si="7"/>
        <v>1</v>
      </c>
      <c r="AV13">
        <f t="shared" si="8"/>
        <v>29.521003288999999</v>
      </c>
      <c r="AW13">
        <f t="shared" si="9"/>
        <v>8030.9315281183899</v>
      </c>
      <c r="AX13">
        <f t="shared" si="10"/>
        <v>18590.431987208893</v>
      </c>
      <c r="AY13">
        <f t="shared" si="11"/>
        <v>21</v>
      </c>
      <c r="AZ13">
        <f t="shared" si="12"/>
        <v>1</v>
      </c>
      <c r="BA13">
        <f t="shared" si="13"/>
        <v>29.521003288999999</v>
      </c>
      <c r="BB13">
        <f t="shared" si="14"/>
        <v>8030.9315281183899</v>
      </c>
      <c r="BC13">
        <f t="shared" si="15"/>
        <v>18590.431987208893</v>
      </c>
      <c r="BD13">
        <f t="shared" si="16"/>
        <v>24</v>
      </c>
      <c r="BE13">
        <f t="shared" si="17"/>
        <v>1</v>
      </c>
      <c r="BF13">
        <f t="shared" si="18"/>
        <v>29.521003288999999</v>
      </c>
      <c r="BG13">
        <f t="shared" si="19"/>
        <v>8030.9315281183899</v>
      </c>
      <c r="BH13">
        <f t="shared" si="20"/>
        <v>18590.431987208893</v>
      </c>
      <c r="BI13">
        <f t="shared" si="21"/>
        <v>27</v>
      </c>
      <c r="BJ13">
        <f t="shared" si="22"/>
        <v>1</v>
      </c>
      <c r="BK13">
        <f t="shared" si="23"/>
        <v>29.521003288999999</v>
      </c>
      <c r="BL13">
        <f t="shared" si="24"/>
        <v>8030.9315281183899</v>
      </c>
      <c r="BM13">
        <f t="shared" si="25"/>
        <v>18590.431987208893</v>
      </c>
      <c r="BN13">
        <f t="shared" si="26"/>
        <v>30</v>
      </c>
      <c r="BO13">
        <f t="shared" si="27"/>
        <v>1</v>
      </c>
      <c r="BP13">
        <f t="shared" si="28"/>
        <v>29.521003288999999</v>
      </c>
      <c r="BQ13">
        <f t="shared" si="29"/>
        <v>8030.9315281183899</v>
      </c>
      <c r="BR13">
        <f t="shared" si="30"/>
        <v>18590.431987208893</v>
      </c>
    </row>
    <row r="14" spans="1:70" x14ac:dyDescent="0.25">
      <c r="A14">
        <f>'Pivot MRIP 13"'!A17</f>
        <v>2013</v>
      </c>
      <c r="B14" t="str">
        <f>'Pivot MRIP 13"'!B17</f>
        <v>1103820130702031</v>
      </c>
      <c r="C14">
        <f>'Pivot MRIP 13"'!C17</f>
        <v>107.53194018000001</v>
      </c>
      <c r="D14">
        <f>'Pivot MRIP 13"'!D17</f>
        <v>107.53194018000001</v>
      </c>
      <c r="E14">
        <f>'Pivot MRIP 13"'!E17</f>
        <v>0</v>
      </c>
      <c r="F14">
        <f>'Pivot MRIP 13"'!F17</f>
        <v>1</v>
      </c>
      <c r="G14">
        <f>'Pivot MRIP 13"'!G17</f>
        <v>0</v>
      </c>
      <c r="H14">
        <f t="shared" si="0"/>
        <v>0</v>
      </c>
      <c r="I14">
        <f t="shared" si="1"/>
        <v>0</v>
      </c>
      <c r="K14" s="128"/>
      <c r="L14" s="128"/>
      <c r="M14" s="128"/>
      <c r="N14" s="128"/>
      <c r="O14" s="128"/>
      <c r="P14" s="128"/>
      <c r="Q14" s="58"/>
      <c r="AD14">
        <f>'Pivot MRIP 13"'!M17</f>
        <v>2014</v>
      </c>
      <c r="AE14" t="str">
        <f>'Pivot MRIP 13"'!N17</f>
        <v>1515620140621005</v>
      </c>
      <c r="AF14">
        <f>'Pivot MRIP 13"'!O17</f>
        <v>1991.8754057000001</v>
      </c>
      <c r="AG14">
        <f>'Pivot MRIP 13"'!P17</f>
        <v>1991.8754057000001</v>
      </c>
      <c r="AH14">
        <f>'Pivot MRIP 13"'!Q17</f>
        <v>4</v>
      </c>
      <c r="AI14">
        <f>'Pivot MRIP 13"'!R17</f>
        <v>5.1767886613999998</v>
      </c>
      <c r="AJ14">
        <f>'Pivot MRIP 13"'!S17</f>
        <v>7.258582389073255</v>
      </c>
      <c r="AK14">
        <f>'Pivot MRIP 13"'!T17</f>
        <v>1.8064342590837758E-2</v>
      </c>
      <c r="AL14">
        <f>'Pivot MRIP 13"'!U17</f>
        <v>2.426520638378021E-2</v>
      </c>
      <c r="AM14">
        <f>'Pivot MRIP 13"'!V17</f>
        <v>1.3432654004296583</v>
      </c>
      <c r="AN14">
        <f>'Pivot MRIP 13"'!W17</f>
        <v>20</v>
      </c>
      <c r="AO14">
        <f t="shared" si="2"/>
        <v>0.25883943307000001</v>
      </c>
      <c r="AP14">
        <f t="shared" si="3"/>
        <v>20</v>
      </c>
      <c r="AQ14">
        <f t="shared" si="4"/>
        <v>5.1767886613999998</v>
      </c>
      <c r="AR14">
        <f t="shared" si="5"/>
        <v>10311.518015149286</v>
      </c>
      <c r="AS14">
        <f t="shared" si="34"/>
        <v>14458.191741042167</v>
      </c>
      <c r="AT14">
        <f t="shared" si="6"/>
        <v>24</v>
      </c>
      <c r="AU14">
        <f t="shared" si="7"/>
        <v>0</v>
      </c>
      <c r="AV14">
        <f t="shared" si="8"/>
        <v>5.1948530039908372</v>
      </c>
      <c r="AW14">
        <f t="shared" si="9"/>
        <v>10347.499934876114</v>
      </c>
      <c r="AX14">
        <f t="shared" si="10"/>
        <v>14506.525008852252</v>
      </c>
      <c r="AY14">
        <f t="shared" si="11"/>
        <v>28</v>
      </c>
      <c r="AZ14">
        <f t="shared" si="12"/>
        <v>0</v>
      </c>
      <c r="BA14">
        <f t="shared" si="13"/>
        <v>5.1948530039908372</v>
      </c>
      <c r="BB14">
        <f t="shared" si="14"/>
        <v>10347.499934876114</v>
      </c>
      <c r="BC14">
        <f t="shared" si="15"/>
        <v>14506.525008852252</v>
      </c>
      <c r="BD14">
        <f t="shared" si="16"/>
        <v>32</v>
      </c>
      <c r="BE14">
        <f t="shared" si="17"/>
        <v>0</v>
      </c>
      <c r="BF14">
        <f t="shared" si="18"/>
        <v>5.1948530039908372</v>
      </c>
      <c r="BG14">
        <f t="shared" si="19"/>
        <v>10347.499934876114</v>
      </c>
      <c r="BH14">
        <f t="shared" si="20"/>
        <v>14506.525008852252</v>
      </c>
      <c r="BI14">
        <f t="shared" si="21"/>
        <v>36</v>
      </c>
      <c r="BJ14">
        <f t="shared" si="22"/>
        <v>0</v>
      </c>
      <c r="BK14">
        <f t="shared" si="23"/>
        <v>5.1948530039908372</v>
      </c>
      <c r="BL14">
        <f t="shared" si="24"/>
        <v>10347.499934876114</v>
      </c>
      <c r="BM14">
        <f t="shared" si="25"/>
        <v>14506.525008852252</v>
      </c>
      <c r="BN14">
        <f t="shared" si="26"/>
        <v>40</v>
      </c>
      <c r="BO14">
        <f t="shared" si="27"/>
        <v>0</v>
      </c>
      <c r="BP14">
        <f t="shared" si="28"/>
        <v>5.1948530039908372</v>
      </c>
      <c r="BQ14">
        <f t="shared" si="29"/>
        <v>10347.499934876114</v>
      </c>
      <c r="BR14">
        <f t="shared" si="30"/>
        <v>14506.525008852252</v>
      </c>
    </row>
    <row r="15" spans="1:70" x14ac:dyDescent="0.25">
      <c r="A15">
        <f>'Pivot MRIP 13"'!A18</f>
        <v>2013</v>
      </c>
      <c r="B15" t="str">
        <f>'Pivot MRIP 13"'!B18</f>
        <v>1103820130702032</v>
      </c>
      <c r="C15">
        <f>'Pivot MRIP 13"'!C18</f>
        <v>107.53194018000001</v>
      </c>
      <c r="D15">
        <f>'Pivot MRIP 13"'!D18</f>
        <v>107.53194018000001</v>
      </c>
      <c r="E15">
        <f>'Pivot MRIP 13"'!E18</f>
        <v>0</v>
      </c>
      <c r="F15">
        <f>'Pivot MRIP 13"'!F18</f>
        <v>5</v>
      </c>
      <c r="G15">
        <f>'Pivot MRIP 13"'!G18</f>
        <v>0</v>
      </c>
      <c r="H15">
        <f t="shared" si="0"/>
        <v>0</v>
      </c>
      <c r="I15">
        <f t="shared" si="1"/>
        <v>0</v>
      </c>
      <c r="K15" s="128"/>
      <c r="L15" s="128"/>
      <c r="M15" s="128"/>
      <c r="N15" s="128"/>
      <c r="O15" s="128"/>
      <c r="P15" s="128"/>
      <c r="Q15" s="58"/>
      <c r="AD15">
        <f>'Pivot MRIP 13"'!M18</f>
        <v>2014</v>
      </c>
      <c r="AE15" t="str">
        <f>'Pivot MRIP 13"'!N18</f>
        <v>1563220141228017</v>
      </c>
      <c r="AF15">
        <f>'Pivot MRIP 13"'!O18</f>
        <v>96.640495524000002</v>
      </c>
      <c r="AG15">
        <f>'Pivot MRIP 13"'!P18</f>
        <v>96.640495524000002</v>
      </c>
      <c r="AH15">
        <f>'Pivot MRIP 13"'!Q18</f>
        <v>5</v>
      </c>
      <c r="AI15">
        <f>'Pivot MRIP 13"'!R18</f>
        <v>27</v>
      </c>
      <c r="AJ15">
        <f>'Pivot MRIP 13"'!S18</f>
        <v>36.111718545882944</v>
      </c>
      <c r="AK15">
        <f>'Pivot MRIP 13"'!T18</f>
        <v>0</v>
      </c>
      <c r="AL15">
        <f>'Pivot MRIP 13"'!U18</f>
        <v>0</v>
      </c>
      <c r="AM15">
        <f>'Pivot MRIP 13"'!V18</f>
        <v>1.3432654004296583</v>
      </c>
      <c r="AN15">
        <f>'Pivot MRIP 13"'!W18</f>
        <v>27</v>
      </c>
      <c r="AO15">
        <f t="shared" si="2"/>
        <v>1</v>
      </c>
      <c r="AP15">
        <f t="shared" si="3"/>
        <v>25</v>
      </c>
      <c r="AQ15">
        <f t="shared" si="4"/>
        <v>27</v>
      </c>
      <c r="AR15">
        <f t="shared" si="5"/>
        <v>2609.293379148</v>
      </c>
      <c r="AS15">
        <f t="shared" si="34"/>
        <v>3489.8543744973485</v>
      </c>
      <c r="AT15">
        <f t="shared" si="6"/>
        <v>30</v>
      </c>
      <c r="AU15">
        <f t="shared" si="7"/>
        <v>0</v>
      </c>
      <c r="AV15">
        <f t="shared" si="8"/>
        <v>27</v>
      </c>
      <c r="AW15">
        <f t="shared" si="9"/>
        <v>2609.293379148</v>
      </c>
      <c r="AX15">
        <f t="shared" si="10"/>
        <v>3489.8543744973485</v>
      </c>
      <c r="AY15">
        <f t="shared" si="11"/>
        <v>35</v>
      </c>
      <c r="AZ15">
        <f t="shared" si="12"/>
        <v>0</v>
      </c>
      <c r="BA15">
        <f t="shared" si="13"/>
        <v>27</v>
      </c>
      <c r="BB15">
        <f t="shared" si="14"/>
        <v>2609.293379148</v>
      </c>
      <c r="BC15">
        <f t="shared" si="15"/>
        <v>3489.8543744973485</v>
      </c>
      <c r="BD15">
        <f t="shared" si="16"/>
        <v>40</v>
      </c>
      <c r="BE15">
        <f t="shared" si="17"/>
        <v>0</v>
      </c>
      <c r="BF15">
        <f t="shared" si="18"/>
        <v>27</v>
      </c>
      <c r="BG15">
        <f t="shared" si="19"/>
        <v>2609.293379148</v>
      </c>
      <c r="BH15">
        <f t="shared" si="20"/>
        <v>3489.8543744973485</v>
      </c>
      <c r="BI15">
        <f t="shared" si="21"/>
        <v>45</v>
      </c>
      <c r="BJ15">
        <f t="shared" si="22"/>
        <v>0</v>
      </c>
      <c r="BK15">
        <f t="shared" si="23"/>
        <v>27</v>
      </c>
      <c r="BL15">
        <f t="shared" si="24"/>
        <v>2609.293379148</v>
      </c>
      <c r="BM15">
        <f t="shared" si="25"/>
        <v>3489.8543744973485</v>
      </c>
      <c r="BN15">
        <f t="shared" si="26"/>
        <v>50</v>
      </c>
      <c r="BO15">
        <f t="shared" si="27"/>
        <v>0</v>
      </c>
      <c r="BP15">
        <f t="shared" si="28"/>
        <v>27</v>
      </c>
      <c r="BQ15">
        <f t="shared" si="29"/>
        <v>2609.293379148</v>
      </c>
      <c r="BR15">
        <f t="shared" si="30"/>
        <v>3489.8543744973485</v>
      </c>
    </row>
    <row r="16" spans="1:70" x14ac:dyDescent="0.25">
      <c r="A16">
        <f>'Pivot MRIP 13"'!A19</f>
        <v>2013</v>
      </c>
      <c r="B16" t="str">
        <f>'Pivot MRIP 13"'!B19</f>
        <v>1103820130710024</v>
      </c>
      <c r="C16">
        <f>'Pivot MRIP 13"'!C19</f>
        <v>76.310774479000003</v>
      </c>
      <c r="D16">
        <f>'Pivot MRIP 13"'!D19</f>
        <v>76.310774479000003</v>
      </c>
      <c r="E16">
        <f>'Pivot MRIP 13"'!E19</f>
        <v>1.3227735731092654</v>
      </c>
      <c r="F16">
        <f>'Pivot MRIP 13"'!F19</f>
        <v>1</v>
      </c>
      <c r="G16">
        <f>'Pivot MRIP 13"'!G19</f>
        <v>1</v>
      </c>
      <c r="H16">
        <f t="shared" si="0"/>
        <v>76.310774479000003</v>
      </c>
      <c r="I16">
        <f t="shared" si="1"/>
        <v>100.94187582432217</v>
      </c>
      <c r="K16" s="128"/>
      <c r="L16" s="128"/>
      <c r="M16" s="128"/>
      <c r="N16" s="128"/>
      <c r="O16" s="128"/>
      <c r="P16" s="128"/>
      <c r="Q16" s="58"/>
      <c r="AD16">
        <f>'Pivot MRIP 13"'!M19</f>
        <v>2014</v>
      </c>
      <c r="AE16" t="str">
        <f>'Pivot MRIP 13"'!N19</f>
        <v>1605020140412011</v>
      </c>
      <c r="AF16">
        <f>'Pivot MRIP 13"'!O19</f>
        <v>194.05642674000001</v>
      </c>
      <c r="AG16">
        <f>'Pivot MRIP 13"'!P19</f>
        <v>194.05642674000001</v>
      </c>
      <c r="AH16">
        <f>'Pivot MRIP 13"'!Q19</f>
        <v>1</v>
      </c>
      <c r="AI16">
        <f>'Pivot MRIP 13"'!R19</f>
        <v>5</v>
      </c>
      <c r="AJ16">
        <f>'Pivot MRIP 13"'!S19</f>
        <v>6.613867865546327</v>
      </c>
      <c r="AK16">
        <f>'Pivot MRIP 13"'!T19</f>
        <v>3.6128685181675516E-2</v>
      </c>
      <c r="AL16">
        <f>'Pivot MRIP 13"'!U19</f>
        <v>4.853041276756042E-2</v>
      </c>
      <c r="AM16">
        <f>'Pivot MRIP 13"'!V19</f>
        <v>1.3432654004296583</v>
      </c>
      <c r="AN16">
        <f>'Pivot MRIP 13"'!W19</f>
        <v>5</v>
      </c>
      <c r="AO16">
        <f t="shared" si="2"/>
        <v>1</v>
      </c>
      <c r="AP16">
        <f t="shared" si="3"/>
        <v>5</v>
      </c>
      <c r="AQ16">
        <f t="shared" si="4"/>
        <v>5</v>
      </c>
      <c r="AR16">
        <f t="shared" si="5"/>
        <v>970.28213370000003</v>
      </c>
      <c r="AS16">
        <f t="shared" si="34"/>
        <v>1283.4635649184311</v>
      </c>
      <c r="AT16">
        <f t="shared" si="6"/>
        <v>6</v>
      </c>
      <c r="AU16">
        <f t="shared" si="7"/>
        <v>0</v>
      </c>
      <c r="AV16">
        <f t="shared" si="8"/>
        <v>5.0361286851816756</v>
      </c>
      <c r="AW16">
        <f t="shared" si="9"/>
        <v>977.2931372491704</v>
      </c>
      <c r="AX16">
        <f t="shared" si="10"/>
        <v>1292.881203408321</v>
      </c>
      <c r="AY16">
        <f t="shared" si="11"/>
        <v>7</v>
      </c>
      <c r="AZ16">
        <f t="shared" si="12"/>
        <v>0</v>
      </c>
      <c r="BA16">
        <f t="shared" si="13"/>
        <v>5.0361286851816756</v>
      </c>
      <c r="BB16">
        <f t="shared" si="14"/>
        <v>977.2931372491704</v>
      </c>
      <c r="BC16">
        <f t="shared" si="15"/>
        <v>1292.881203408321</v>
      </c>
      <c r="BD16">
        <f t="shared" si="16"/>
        <v>8</v>
      </c>
      <c r="BE16">
        <f t="shared" si="17"/>
        <v>0</v>
      </c>
      <c r="BF16">
        <f t="shared" si="18"/>
        <v>5.0361286851816756</v>
      </c>
      <c r="BG16">
        <f t="shared" si="19"/>
        <v>977.2931372491704</v>
      </c>
      <c r="BH16">
        <f t="shared" si="20"/>
        <v>1292.881203408321</v>
      </c>
      <c r="BI16">
        <f t="shared" si="21"/>
        <v>9</v>
      </c>
      <c r="BJ16">
        <f t="shared" si="22"/>
        <v>0</v>
      </c>
      <c r="BK16">
        <f t="shared" si="23"/>
        <v>5.0361286851816756</v>
      </c>
      <c r="BL16">
        <f t="shared" si="24"/>
        <v>977.2931372491704</v>
      </c>
      <c r="BM16">
        <f t="shared" si="25"/>
        <v>1292.881203408321</v>
      </c>
      <c r="BN16">
        <f t="shared" si="26"/>
        <v>10</v>
      </c>
      <c r="BO16">
        <f t="shared" si="27"/>
        <v>0</v>
      </c>
      <c r="BP16">
        <f t="shared" si="28"/>
        <v>5.0361286851816756</v>
      </c>
      <c r="BQ16">
        <f t="shared" si="29"/>
        <v>977.2931372491704</v>
      </c>
      <c r="BR16">
        <f t="shared" si="30"/>
        <v>1292.881203408321</v>
      </c>
    </row>
    <row r="17" spans="1:70" x14ac:dyDescent="0.25">
      <c r="A17">
        <f>'Pivot MRIP 13"'!A20</f>
        <v>2013</v>
      </c>
      <c r="B17" t="str">
        <f>'Pivot MRIP 13"'!B20</f>
        <v>1103820130714016</v>
      </c>
      <c r="C17">
        <f>'Pivot MRIP 13"'!C20</f>
        <v>142.55949586</v>
      </c>
      <c r="D17">
        <f>'Pivot MRIP 13"'!D20</f>
        <v>142.55949586</v>
      </c>
      <c r="E17">
        <f>'Pivot MRIP 13"'!E20</f>
        <v>0</v>
      </c>
      <c r="F17">
        <f>'Pivot MRIP 13"'!F20</f>
        <v>1</v>
      </c>
      <c r="G17">
        <f>'Pivot MRIP 13"'!G20</f>
        <v>0</v>
      </c>
      <c r="H17">
        <f t="shared" si="0"/>
        <v>0</v>
      </c>
      <c r="I17">
        <f t="shared" si="1"/>
        <v>0</v>
      </c>
      <c r="K17" s="128"/>
      <c r="L17" s="128"/>
      <c r="M17" s="128"/>
      <c r="N17" s="128"/>
      <c r="O17" s="128"/>
      <c r="P17" s="128"/>
      <c r="Q17" s="58"/>
      <c r="AD17">
        <f>'Pivot MRIP 13"'!M20</f>
        <v>2014</v>
      </c>
      <c r="AE17" t="str">
        <f>'Pivot MRIP 13"'!N20</f>
        <v>1657420140606001</v>
      </c>
      <c r="AF17">
        <f>'Pivot MRIP 13"'!O20</f>
        <v>14.95890969</v>
      </c>
      <c r="AG17">
        <f>'Pivot MRIP 13"'!P20</f>
        <v>14.95890969</v>
      </c>
      <c r="AH17">
        <f>'Pivot MRIP 13"'!Q20</f>
        <v>4</v>
      </c>
      <c r="AI17">
        <f>'Pivot MRIP 13"'!R20</f>
        <v>24</v>
      </c>
      <c r="AJ17">
        <f>'Pivot MRIP 13"'!S20</f>
        <v>32.518183672269444</v>
      </c>
      <c r="AK17">
        <f>'Pivot MRIP 13"'!T20</f>
        <v>2.2580428238547199E-2</v>
      </c>
      <c r="AL17">
        <f>'Pivot MRIP 13"'!U20</f>
        <v>3.0331507979725267E-2</v>
      </c>
      <c r="AM17">
        <f>'Pivot MRIP 13"'!V20</f>
        <v>1.3432654004296583</v>
      </c>
      <c r="AN17">
        <f>'Pivot MRIP 13"'!W20</f>
        <v>24</v>
      </c>
      <c r="AO17">
        <f t="shared" si="2"/>
        <v>1</v>
      </c>
      <c r="AP17">
        <f t="shared" si="3"/>
        <v>20</v>
      </c>
      <c r="AQ17">
        <f t="shared" si="4"/>
        <v>24</v>
      </c>
      <c r="AR17">
        <f t="shared" si="5"/>
        <v>359.01383256000003</v>
      </c>
      <c r="AS17">
        <f t="shared" si="34"/>
        <v>486.4365728363112</v>
      </c>
      <c r="AT17">
        <f t="shared" si="6"/>
        <v>24</v>
      </c>
      <c r="AU17">
        <f t="shared" si="7"/>
        <v>1</v>
      </c>
      <c r="AV17">
        <f t="shared" si="8"/>
        <v>24</v>
      </c>
      <c r="AW17">
        <f t="shared" si="9"/>
        <v>359.01383256000003</v>
      </c>
      <c r="AX17">
        <f t="shared" si="10"/>
        <v>486.4365728363112</v>
      </c>
      <c r="AY17">
        <f t="shared" si="11"/>
        <v>28</v>
      </c>
      <c r="AZ17">
        <f t="shared" si="12"/>
        <v>0</v>
      </c>
      <c r="BA17">
        <f t="shared" si="13"/>
        <v>24.022580428238548</v>
      </c>
      <c r="BB17">
        <f t="shared" si="14"/>
        <v>359.35161114678198</v>
      </c>
      <c r="BC17">
        <f t="shared" si="15"/>
        <v>486.89029912494141</v>
      </c>
      <c r="BD17">
        <f t="shared" si="16"/>
        <v>32</v>
      </c>
      <c r="BE17">
        <f t="shared" si="17"/>
        <v>0</v>
      </c>
      <c r="BF17">
        <f t="shared" si="18"/>
        <v>24.022580428238548</v>
      </c>
      <c r="BG17">
        <f t="shared" si="19"/>
        <v>359.35161114678198</v>
      </c>
      <c r="BH17">
        <f t="shared" si="20"/>
        <v>486.89029912494141</v>
      </c>
      <c r="BI17">
        <f t="shared" si="21"/>
        <v>36</v>
      </c>
      <c r="BJ17">
        <f t="shared" si="22"/>
        <v>0</v>
      </c>
      <c r="BK17">
        <f t="shared" si="23"/>
        <v>24.022580428238548</v>
      </c>
      <c r="BL17">
        <f t="shared" si="24"/>
        <v>359.35161114678198</v>
      </c>
      <c r="BM17">
        <f t="shared" si="25"/>
        <v>486.89029912494141</v>
      </c>
      <c r="BN17">
        <f t="shared" si="26"/>
        <v>40</v>
      </c>
      <c r="BO17">
        <f t="shared" si="27"/>
        <v>0</v>
      </c>
      <c r="BP17">
        <f t="shared" si="28"/>
        <v>24.022580428238548</v>
      </c>
      <c r="BQ17">
        <f t="shared" si="29"/>
        <v>359.35161114678198</v>
      </c>
      <c r="BR17">
        <f t="shared" si="30"/>
        <v>486.89029912494141</v>
      </c>
    </row>
    <row r="18" spans="1:70" x14ac:dyDescent="0.25">
      <c r="A18">
        <f>'Pivot MRIP 13"'!A21</f>
        <v>2013</v>
      </c>
      <c r="B18" t="str">
        <f>'Pivot MRIP 13"'!B21</f>
        <v>1103820130718010</v>
      </c>
      <c r="C18">
        <f>'Pivot MRIP 13"'!C21</f>
        <v>2455.2004256999999</v>
      </c>
      <c r="D18">
        <f>'Pivot MRIP 13"'!D21</f>
        <v>2455.2004256999999</v>
      </c>
      <c r="E18">
        <f>'Pivot MRIP 13"'!E21</f>
        <v>0</v>
      </c>
      <c r="F18">
        <f>'Pivot MRIP 13"'!F21</f>
        <v>4</v>
      </c>
      <c r="G18">
        <f>'Pivot MRIP 13"'!G21</f>
        <v>0</v>
      </c>
      <c r="H18">
        <f t="shared" si="0"/>
        <v>0</v>
      </c>
      <c r="I18">
        <f t="shared" si="1"/>
        <v>0</v>
      </c>
      <c r="K18" s="128"/>
      <c r="L18" s="128"/>
      <c r="M18" s="128"/>
      <c r="N18" s="128"/>
      <c r="O18" s="128"/>
      <c r="P18" s="128"/>
      <c r="Q18" s="58"/>
      <c r="AD18">
        <f>'Pivot MRIP 13"'!M21</f>
        <v>2014</v>
      </c>
      <c r="AE18" t="str">
        <f>'Pivot MRIP 13"'!N21</f>
        <v>1741720140411004</v>
      </c>
      <c r="AF18">
        <f>'Pivot MRIP 13"'!O21</f>
        <v>535.01145317999999</v>
      </c>
      <c r="AG18">
        <f>'Pivot MRIP 13"'!P21</f>
        <v>535.01145317999999</v>
      </c>
      <c r="AH18">
        <f>'Pivot MRIP 13"'!Q21</f>
        <v>1</v>
      </c>
      <c r="AI18">
        <f>'Pivot MRIP 13"'!R21</f>
        <v>5</v>
      </c>
      <c r="AJ18">
        <f>'Pivot MRIP 13"'!S21</f>
        <v>5.7320188168068169</v>
      </c>
      <c r="AK18">
        <f>'Pivot MRIP 13"'!T21</f>
        <v>4.5160856477094398E-2</v>
      </c>
      <c r="AL18">
        <f>'Pivot MRIP 13"'!U21</f>
        <v>6.0663015959450534E-2</v>
      </c>
      <c r="AM18">
        <f>'Pivot MRIP 13"'!V21</f>
        <v>1.3432654004296583</v>
      </c>
      <c r="AN18">
        <f>'Pivot MRIP 13"'!W21</f>
        <v>5</v>
      </c>
      <c r="AO18">
        <f t="shared" si="2"/>
        <v>1</v>
      </c>
      <c r="AP18">
        <f t="shared" si="3"/>
        <v>5</v>
      </c>
      <c r="AQ18">
        <f t="shared" si="4"/>
        <v>5</v>
      </c>
      <c r="AR18">
        <f t="shared" si="5"/>
        <v>2675.0572658999999</v>
      </c>
      <c r="AS18">
        <f t="shared" si="34"/>
        <v>3066.695716834919</v>
      </c>
      <c r="AT18">
        <f t="shared" si="6"/>
        <v>6</v>
      </c>
      <c r="AU18">
        <f t="shared" si="7"/>
        <v>0</v>
      </c>
      <c r="AV18">
        <f t="shared" si="8"/>
        <v>5.0451608564770947</v>
      </c>
      <c r="AW18">
        <f t="shared" si="9"/>
        <v>2699.2188413506638</v>
      </c>
      <c r="AX18">
        <f t="shared" si="10"/>
        <v>3099.1511251576662</v>
      </c>
      <c r="AY18">
        <f t="shared" si="11"/>
        <v>7</v>
      </c>
      <c r="AZ18">
        <f t="shared" si="12"/>
        <v>0</v>
      </c>
      <c r="BA18">
        <f t="shared" si="13"/>
        <v>5.0451608564770947</v>
      </c>
      <c r="BB18">
        <f t="shared" si="14"/>
        <v>2699.2188413506638</v>
      </c>
      <c r="BC18">
        <f t="shared" si="15"/>
        <v>3099.1511251576662</v>
      </c>
      <c r="BD18">
        <f t="shared" si="16"/>
        <v>8</v>
      </c>
      <c r="BE18">
        <f t="shared" si="17"/>
        <v>0</v>
      </c>
      <c r="BF18">
        <f t="shared" si="18"/>
        <v>5.0451608564770947</v>
      </c>
      <c r="BG18">
        <f t="shared" si="19"/>
        <v>2699.2188413506638</v>
      </c>
      <c r="BH18">
        <f t="shared" si="20"/>
        <v>3099.1511251576662</v>
      </c>
      <c r="BI18">
        <f t="shared" si="21"/>
        <v>9</v>
      </c>
      <c r="BJ18">
        <f t="shared" si="22"/>
        <v>0</v>
      </c>
      <c r="BK18">
        <f t="shared" si="23"/>
        <v>5.0451608564770947</v>
      </c>
      <c r="BL18">
        <f t="shared" si="24"/>
        <v>2699.2188413506638</v>
      </c>
      <c r="BM18">
        <f t="shared" si="25"/>
        <v>3099.1511251576662</v>
      </c>
      <c r="BN18">
        <f t="shared" si="26"/>
        <v>10</v>
      </c>
      <c r="BO18">
        <f t="shared" si="27"/>
        <v>0</v>
      </c>
      <c r="BP18">
        <f t="shared" si="28"/>
        <v>5.0451608564770947</v>
      </c>
      <c r="BQ18">
        <f t="shared" si="29"/>
        <v>2699.2188413506638</v>
      </c>
      <c r="BR18">
        <f t="shared" si="30"/>
        <v>3099.1511251576662</v>
      </c>
    </row>
    <row r="19" spans="1:70" x14ac:dyDescent="0.25">
      <c r="A19">
        <f>'Pivot MRIP 13"'!A22</f>
        <v>2013</v>
      </c>
      <c r="B19" t="str">
        <f>'Pivot MRIP 13"'!B22</f>
        <v>1103820130831004</v>
      </c>
      <c r="C19">
        <f>'Pivot MRIP 13"'!C22</f>
        <v>592.58914858000003</v>
      </c>
      <c r="D19">
        <f>'Pivot MRIP 13"'!D22</f>
        <v>592.58914858000003</v>
      </c>
      <c r="E19">
        <f>'Pivot MRIP 13"'!E22</f>
        <v>0</v>
      </c>
      <c r="F19">
        <f>'Pivot MRIP 13"'!F22</f>
        <v>1</v>
      </c>
      <c r="G19">
        <f>'Pivot MRIP 13"'!G22</f>
        <v>0</v>
      </c>
      <c r="H19">
        <f t="shared" si="0"/>
        <v>0</v>
      </c>
      <c r="I19">
        <f t="shared" si="1"/>
        <v>0</v>
      </c>
      <c r="K19" s="128"/>
      <c r="L19" s="128"/>
      <c r="M19" s="128"/>
      <c r="N19" s="128"/>
      <c r="O19" s="128"/>
      <c r="P19" s="128"/>
      <c r="Q19" s="58"/>
    </row>
    <row r="20" spans="1:70" x14ac:dyDescent="0.25">
      <c r="A20">
        <f>'Pivot MRIP 13"'!A23</f>
        <v>2013</v>
      </c>
      <c r="B20" t="str">
        <f>'Pivot MRIP 13"'!B23</f>
        <v>1103820130831010</v>
      </c>
      <c r="C20">
        <f>'Pivot MRIP 13"'!C23</f>
        <v>756.75344471000005</v>
      </c>
      <c r="D20">
        <f>'Pivot MRIP 13"'!D23</f>
        <v>756.75344471000005</v>
      </c>
      <c r="E20">
        <f>'Pivot MRIP 13"'!E23</f>
        <v>0</v>
      </c>
      <c r="F20">
        <f>'Pivot MRIP 13"'!F23</f>
        <v>4</v>
      </c>
      <c r="G20">
        <f>'Pivot MRIP 13"'!G23</f>
        <v>0</v>
      </c>
      <c r="H20">
        <f t="shared" si="0"/>
        <v>0</v>
      </c>
      <c r="I20">
        <f t="shared" si="1"/>
        <v>0</v>
      </c>
      <c r="K20" s="128"/>
      <c r="L20" s="128"/>
      <c r="M20" s="128"/>
      <c r="N20" s="128"/>
      <c r="O20" s="128"/>
      <c r="P20" s="128"/>
      <c r="Q20" s="58"/>
    </row>
    <row r="21" spans="1:70" x14ac:dyDescent="0.25">
      <c r="A21">
        <f>'Pivot MRIP 13"'!A24</f>
        <v>2013</v>
      </c>
      <c r="B21" t="str">
        <f>'Pivot MRIP 13"'!B24</f>
        <v>1103820130831016</v>
      </c>
      <c r="C21">
        <f>'Pivot MRIP 13"'!C24</f>
        <v>592.58914858000003</v>
      </c>
      <c r="D21">
        <f>'Pivot MRIP 13"'!D24</f>
        <v>592.58914858000003</v>
      </c>
      <c r="E21">
        <f>'Pivot MRIP 13"'!E24</f>
        <v>0</v>
      </c>
      <c r="F21">
        <f>'Pivot MRIP 13"'!F24</f>
        <v>16</v>
      </c>
      <c r="G21">
        <f>'Pivot MRIP 13"'!G24</f>
        <v>0</v>
      </c>
      <c r="H21">
        <f t="shared" si="0"/>
        <v>0</v>
      </c>
      <c r="I21">
        <f t="shared" si="1"/>
        <v>0</v>
      </c>
      <c r="K21" s="58"/>
      <c r="L21" s="58"/>
      <c r="M21" s="58"/>
      <c r="N21" s="58"/>
      <c r="O21" s="58"/>
      <c r="P21" s="58"/>
      <c r="Q21" s="58"/>
    </row>
    <row r="22" spans="1:70" ht="14.45" customHeight="1" x14ac:dyDescent="0.25">
      <c r="A22">
        <f>'Pivot MRIP 13"'!A25</f>
        <v>2013</v>
      </c>
      <c r="B22" t="str">
        <f>'Pivot MRIP 13"'!B25</f>
        <v>1103820130831023</v>
      </c>
      <c r="C22">
        <f>'Pivot MRIP 13"'!C25</f>
        <v>592.58914858000003</v>
      </c>
      <c r="D22">
        <f>'Pivot MRIP 13"'!D25</f>
        <v>592.58914858000003</v>
      </c>
      <c r="E22">
        <f>'Pivot MRIP 13"'!E25</f>
        <v>0</v>
      </c>
      <c r="F22">
        <f>'Pivot MRIP 13"'!F25</f>
        <v>9</v>
      </c>
      <c r="G22">
        <f>'Pivot MRIP 13"'!G25</f>
        <v>0</v>
      </c>
      <c r="H22">
        <f t="shared" si="0"/>
        <v>0</v>
      </c>
      <c r="I22">
        <f t="shared" si="1"/>
        <v>0</v>
      </c>
      <c r="K22" s="58"/>
      <c r="L22" s="58"/>
      <c r="M22" s="58"/>
      <c r="N22" s="58"/>
      <c r="O22" s="58"/>
      <c r="P22" s="58"/>
      <c r="Q22" s="58"/>
    </row>
    <row r="23" spans="1:70" x14ac:dyDescent="0.25">
      <c r="A23">
        <f>'Pivot MRIP 13"'!A26</f>
        <v>2013</v>
      </c>
      <c r="B23" t="str">
        <f>'Pivot MRIP 13"'!B26</f>
        <v>1103820130831026</v>
      </c>
      <c r="C23">
        <f>'Pivot MRIP 13"'!C26</f>
        <v>592.58914858000003</v>
      </c>
      <c r="D23">
        <f>'Pivot MRIP 13"'!D26</f>
        <v>592.58914858000003</v>
      </c>
      <c r="E23">
        <f>'Pivot MRIP 13"'!E26</f>
        <v>0</v>
      </c>
      <c r="F23">
        <f>'Pivot MRIP 13"'!F26</f>
        <v>4</v>
      </c>
      <c r="G23">
        <f>'Pivot MRIP 13"'!G26</f>
        <v>0</v>
      </c>
      <c r="H23">
        <f t="shared" si="0"/>
        <v>0</v>
      </c>
      <c r="I23">
        <f t="shared" si="1"/>
        <v>0</v>
      </c>
      <c r="K23" s="58"/>
      <c r="L23" s="58"/>
      <c r="M23" s="58"/>
      <c r="N23" s="58"/>
      <c r="O23" s="58"/>
      <c r="P23" s="58"/>
      <c r="Q23" s="58"/>
    </row>
    <row r="24" spans="1:70" x14ac:dyDescent="0.25">
      <c r="A24">
        <f>'Pivot MRIP 13"'!A27</f>
        <v>2013</v>
      </c>
      <c r="B24" t="str">
        <f>'Pivot MRIP 13"'!B27</f>
        <v>1103820130831028</v>
      </c>
      <c r="C24">
        <f>'Pivot MRIP 13"'!C27</f>
        <v>1085.0820369999999</v>
      </c>
      <c r="D24">
        <f>'Pivot MRIP 13"'!D27</f>
        <v>1085.0820369999999</v>
      </c>
      <c r="E24">
        <f>'Pivot MRIP 13"'!E27</f>
        <v>0</v>
      </c>
      <c r="F24">
        <f>'Pivot MRIP 13"'!F27</f>
        <v>2</v>
      </c>
      <c r="G24">
        <f>'Pivot MRIP 13"'!G27</f>
        <v>0</v>
      </c>
      <c r="H24">
        <f t="shared" si="0"/>
        <v>0</v>
      </c>
      <c r="I24">
        <f t="shared" si="1"/>
        <v>0</v>
      </c>
      <c r="K24" t="s">
        <v>2162</v>
      </c>
    </row>
    <row r="25" spans="1:70" x14ac:dyDescent="0.25">
      <c r="A25">
        <f>'Pivot MRIP 13"'!A28</f>
        <v>2013</v>
      </c>
      <c r="B25" t="str">
        <f>'Pivot MRIP 13"'!B28</f>
        <v>1103820130921003</v>
      </c>
      <c r="C25">
        <f>'Pivot MRIP 13"'!C28</f>
        <v>210.07171786000001</v>
      </c>
      <c r="D25">
        <f>'Pivot MRIP 13"'!D28</f>
        <v>210.07171786000001</v>
      </c>
      <c r="E25">
        <f>'Pivot MRIP 13"'!E28</f>
        <v>0</v>
      </c>
      <c r="F25">
        <f>'Pivot MRIP 13"'!F28</f>
        <v>9</v>
      </c>
      <c r="G25">
        <f>'Pivot MRIP 13"'!G28</f>
        <v>0</v>
      </c>
      <c r="H25">
        <f t="shared" si="0"/>
        <v>0</v>
      </c>
      <c r="I25">
        <f t="shared" si="1"/>
        <v>0</v>
      </c>
      <c r="K25" s="59" t="s">
        <v>1715</v>
      </c>
      <c r="L25" s="59" t="s">
        <v>1745</v>
      </c>
      <c r="M25" s="59" t="s">
        <v>1746</v>
      </c>
      <c r="N25" s="59" t="s">
        <v>1747</v>
      </c>
      <c r="O25" s="59" t="s">
        <v>1748</v>
      </c>
      <c r="P25" s="59" t="s">
        <v>1749</v>
      </c>
      <c r="Q25" s="59" t="s">
        <v>1750</v>
      </c>
    </row>
    <row r="26" spans="1:70" ht="15.75" thickBot="1" x14ac:dyDescent="0.3">
      <c r="A26">
        <f>'Pivot MRIP 13"'!A29</f>
        <v>2013</v>
      </c>
      <c r="B26" t="str">
        <f>'Pivot MRIP 13"'!B29</f>
        <v>1103820130921007</v>
      </c>
      <c r="C26">
        <f>'Pivot MRIP 13"'!C29</f>
        <v>210.07171786000001</v>
      </c>
      <c r="D26">
        <f>'Pivot MRIP 13"'!D29</f>
        <v>210.07171786000001</v>
      </c>
      <c r="E26">
        <f>'Pivot MRIP 13"'!E29</f>
        <v>0</v>
      </c>
      <c r="F26">
        <f>'Pivot MRIP 13"'!F29</f>
        <v>6</v>
      </c>
      <c r="G26">
        <f>'Pivot MRIP 13"'!G29</f>
        <v>0</v>
      </c>
      <c r="H26">
        <f t="shared" si="0"/>
        <v>0</v>
      </c>
      <c r="I26">
        <f t="shared" si="1"/>
        <v>0</v>
      </c>
      <c r="K26" s="6">
        <v>2013</v>
      </c>
      <c r="L26" s="7">
        <f t="shared" ref="L26:Q27" si="36">T55</f>
        <v>21470.16038249966</v>
      </c>
      <c r="M26" s="7">
        <f t="shared" si="36"/>
        <v>21500.746270478234</v>
      </c>
      <c r="N26" s="7">
        <f t="shared" si="36"/>
        <v>21502.707693439905</v>
      </c>
      <c r="O26" s="7">
        <f t="shared" si="36"/>
        <v>21503.79962691019</v>
      </c>
      <c r="P26" s="7">
        <f t="shared" si="36"/>
        <v>21503.79962691019</v>
      </c>
      <c r="Q26" s="7">
        <f t="shared" si="36"/>
        <v>21503.79962691019</v>
      </c>
    </row>
    <row r="27" spans="1:70" x14ac:dyDescent="0.25">
      <c r="A27">
        <f>'Pivot MRIP 13"'!A30</f>
        <v>2013</v>
      </c>
      <c r="B27" t="str">
        <f>'Pivot MRIP 13"'!B30</f>
        <v>1103820130921010</v>
      </c>
      <c r="C27">
        <f>'Pivot MRIP 13"'!C30</f>
        <v>210.07171786000001</v>
      </c>
      <c r="D27">
        <f>'Pivot MRIP 13"'!D30</f>
        <v>210.07171786000001</v>
      </c>
      <c r="E27">
        <f>'Pivot MRIP 13"'!E30</f>
        <v>0.77161791764707144</v>
      </c>
      <c r="F27">
        <f>'Pivot MRIP 13"'!F30</f>
        <v>9</v>
      </c>
      <c r="G27">
        <f>'Pivot MRIP 13"'!G30</f>
        <v>1</v>
      </c>
      <c r="H27">
        <f t="shared" si="0"/>
        <v>210.07171786000001</v>
      </c>
      <c r="I27">
        <f t="shared" si="1"/>
        <v>162.0951014916763</v>
      </c>
      <c r="K27" s="6">
        <v>2014</v>
      </c>
      <c r="L27" s="7">
        <f t="shared" si="36"/>
        <v>42127.523481591234</v>
      </c>
      <c r="M27" s="7">
        <f t="shared" si="36"/>
        <v>42203.491268215534</v>
      </c>
      <c r="N27" s="7">
        <f t="shared" si="36"/>
        <v>42203.829046802319</v>
      </c>
      <c r="O27" s="7">
        <f t="shared" si="36"/>
        <v>42262.151221241031</v>
      </c>
      <c r="P27" s="7">
        <f t="shared" si="36"/>
        <v>42262.151221241031</v>
      </c>
      <c r="Q27" s="7">
        <f t="shared" si="36"/>
        <v>42262.151221241031</v>
      </c>
      <c r="S27" s="126" t="s">
        <v>1715</v>
      </c>
      <c r="T27" s="102" t="s">
        <v>2164</v>
      </c>
      <c r="U27" s="103"/>
    </row>
    <row r="28" spans="1:70" ht="15.75" thickBot="1" x14ac:dyDescent="0.3">
      <c r="A28">
        <f>'Pivot MRIP 13"'!A31</f>
        <v>2013</v>
      </c>
      <c r="B28" t="str">
        <f>'Pivot MRIP 13"'!B31</f>
        <v>1103820130921032</v>
      </c>
      <c r="C28">
        <f>'Pivot MRIP 13"'!C31</f>
        <v>315.95863222999998</v>
      </c>
      <c r="D28">
        <f>'Pivot MRIP 13"'!D31</f>
        <v>315.95863222999998</v>
      </c>
      <c r="E28">
        <f>'Pivot MRIP 13"'!E31</f>
        <v>0</v>
      </c>
      <c r="F28">
        <f>'Pivot MRIP 13"'!F31</f>
        <v>8</v>
      </c>
      <c r="G28">
        <f>'Pivot MRIP 13"'!G31</f>
        <v>0</v>
      </c>
      <c r="H28">
        <f t="shared" si="0"/>
        <v>0</v>
      </c>
      <c r="I28">
        <f t="shared" si="1"/>
        <v>0</v>
      </c>
      <c r="K28" s="6" t="s">
        <v>1744</v>
      </c>
      <c r="L28" s="7">
        <f t="shared" ref="L28:Q28" si="37">AVERAGE(L26:L27)</f>
        <v>31798.841932045449</v>
      </c>
      <c r="M28" s="7">
        <f t="shared" si="37"/>
        <v>31852.118769346882</v>
      </c>
      <c r="N28" s="7">
        <f t="shared" si="37"/>
        <v>31853.268370121114</v>
      </c>
      <c r="O28" s="7">
        <f t="shared" si="37"/>
        <v>31882.975424075608</v>
      </c>
      <c r="P28" s="7">
        <f t="shared" si="37"/>
        <v>31882.975424075608</v>
      </c>
      <c r="Q28" s="7">
        <f t="shared" si="37"/>
        <v>31882.975424075608</v>
      </c>
      <c r="S28" s="127"/>
      <c r="T28" s="84" t="s">
        <v>2155</v>
      </c>
      <c r="U28" s="85" t="s">
        <v>2156</v>
      </c>
    </row>
    <row r="29" spans="1:70" x14ac:dyDescent="0.25">
      <c r="A29">
        <f>'Pivot MRIP 13"'!A32</f>
        <v>2013</v>
      </c>
      <c r="B29" t="str">
        <f>'Pivot MRIP 13"'!B32</f>
        <v>1103820131005009</v>
      </c>
      <c r="C29">
        <f>'Pivot MRIP 13"'!C32</f>
        <v>438.64892621000001</v>
      </c>
      <c r="D29">
        <f>'Pivot MRIP 13"'!D32</f>
        <v>438.64892621000001</v>
      </c>
      <c r="E29">
        <f>'Pivot MRIP 13"'!E32</f>
        <v>0</v>
      </c>
      <c r="F29">
        <f>'Pivot MRIP 13"'!F32</f>
        <v>5</v>
      </c>
      <c r="G29">
        <f>'Pivot MRIP 13"'!G32</f>
        <v>0</v>
      </c>
      <c r="H29">
        <f t="shared" si="0"/>
        <v>0</v>
      </c>
      <c r="I29">
        <f t="shared" si="1"/>
        <v>0</v>
      </c>
      <c r="S29" s="83">
        <v>2013</v>
      </c>
      <c r="T29" s="86">
        <f>L55</f>
        <v>7</v>
      </c>
      <c r="U29" s="87">
        <f>M55</f>
        <v>2848.4694133590001</v>
      </c>
    </row>
    <row r="30" spans="1:70" x14ac:dyDescent="0.25">
      <c r="A30">
        <f>'Pivot MRIP 13"'!A33</f>
        <v>2013</v>
      </c>
      <c r="B30" t="str">
        <f>'Pivot MRIP 13"'!B33</f>
        <v>1103820131005012</v>
      </c>
      <c r="C30">
        <f>'Pivot MRIP 13"'!C33</f>
        <v>304.86327712000002</v>
      </c>
      <c r="D30">
        <f>'Pivot MRIP 13"'!D33</f>
        <v>304.86327712000002</v>
      </c>
      <c r="E30">
        <f>'Pivot MRIP 13"'!E33</f>
        <v>0</v>
      </c>
      <c r="F30">
        <f>'Pivot MRIP 13"'!F33</f>
        <v>1</v>
      </c>
      <c r="G30">
        <f>'Pivot MRIP 13"'!G33</f>
        <v>0</v>
      </c>
      <c r="H30">
        <f t="shared" si="0"/>
        <v>0</v>
      </c>
      <c r="I30">
        <f t="shared" si="1"/>
        <v>0</v>
      </c>
      <c r="K30" t="s">
        <v>2163</v>
      </c>
      <c r="S30" s="81">
        <v>2014</v>
      </c>
      <c r="T30" s="86">
        <f>L56</f>
        <v>10</v>
      </c>
      <c r="U30" s="87">
        <f>M56</f>
        <v>5123.9986092610006</v>
      </c>
    </row>
    <row r="31" spans="1:70" ht="15.75" thickBot="1" x14ac:dyDescent="0.3">
      <c r="A31">
        <f>'Pivot MRIP 13"'!A34</f>
        <v>2013</v>
      </c>
      <c r="B31" t="str">
        <f>'Pivot MRIP 13"'!B34</f>
        <v>1103820131005018</v>
      </c>
      <c r="C31">
        <f>'Pivot MRIP 13"'!C34</f>
        <v>304.86327712000002</v>
      </c>
      <c r="D31">
        <f>'Pivot MRIP 13"'!D34</f>
        <v>304.86327712000002</v>
      </c>
      <c r="E31">
        <f>'Pivot MRIP 13"'!E34</f>
        <v>0</v>
      </c>
      <c r="F31">
        <f>'Pivot MRIP 13"'!F34</f>
        <v>1</v>
      </c>
      <c r="G31">
        <f>'Pivot MRIP 13"'!G34</f>
        <v>0</v>
      </c>
      <c r="H31">
        <f t="shared" si="0"/>
        <v>0</v>
      </c>
      <c r="I31">
        <f t="shared" si="1"/>
        <v>0</v>
      </c>
      <c r="K31" s="59" t="s">
        <v>1715</v>
      </c>
      <c r="L31" s="59" t="s">
        <v>1745</v>
      </c>
      <c r="M31" s="59" t="s">
        <v>1746</v>
      </c>
      <c r="N31" s="59" t="s">
        <v>1747</v>
      </c>
      <c r="O31" s="59" t="s">
        <v>1748</v>
      </c>
      <c r="P31" s="59" t="s">
        <v>1749</v>
      </c>
      <c r="Q31" s="59" t="s">
        <v>1750</v>
      </c>
      <c r="S31" s="82" t="s">
        <v>1727</v>
      </c>
      <c r="T31" s="41">
        <f>AVERAGE(T29:T30)</f>
        <v>8.5</v>
      </c>
      <c r="U31" s="33">
        <f>AVERAGE(U29:U30)</f>
        <v>3986.2340113100004</v>
      </c>
    </row>
    <row r="32" spans="1:70" x14ac:dyDescent="0.25">
      <c r="A32">
        <f>'Pivot MRIP 13"'!A35</f>
        <v>2013</v>
      </c>
      <c r="B32" t="str">
        <f>'Pivot MRIP 13"'!B35</f>
        <v>1103820131005019</v>
      </c>
      <c r="C32">
        <f>'Pivot MRIP 13"'!C35</f>
        <v>304.86327712000002</v>
      </c>
      <c r="D32">
        <f>'Pivot MRIP 13"'!D35</f>
        <v>304.86327712000002</v>
      </c>
      <c r="E32">
        <f>'Pivot MRIP 13"'!E35</f>
        <v>1.3227735731970607</v>
      </c>
      <c r="F32">
        <f>'Pivot MRIP 13"'!F35</f>
        <v>4</v>
      </c>
      <c r="G32">
        <f>'Pivot MRIP 13"'!G35</f>
        <v>1.0044361931000001</v>
      </c>
      <c r="H32">
        <f t="shared" si="0"/>
        <v>306.21570948640317</v>
      </c>
      <c r="I32">
        <f t="shared" si="1"/>
        <v>405.05404820640257</v>
      </c>
      <c r="K32" s="6">
        <v>2013</v>
      </c>
      <c r="L32" s="7">
        <f t="shared" ref="L32:Q33" si="38">N55</f>
        <v>31248.093522233889</v>
      </c>
      <c r="M32" s="7">
        <f t="shared" si="38"/>
        <v>31289.178487296922</v>
      </c>
      <c r="N32" s="7">
        <f t="shared" si="38"/>
        <v>31291.813198896947</v>
      </c>
      <c r="O32" s="7">
        <f t="shared" si="38"/>
        <v>31293.279955347156</v>
      </c>
      <c r="P32" s="7">
        <f t="shared" si="38"/>
        <v>31293.279955347156</v>
      </c>
      <c r="Q32" s="7">
        <f t="shared" si="38"/>
        <v>31293.279955347156</v>
      </c>
    </row>
    <row r="33" spans="1:17" x14ac:dyDescent="0.25">
      <c r="A33">
        <f>'Pivot MRIP 13"'!A36</f>
        <v>2013</v>
      </c>
      <c r="B33" t="str">
        <f>'Pivot MRIP 13"'!B36</f>
        <v>1103820131006007</v>
      </c>
      <c r="C33">
        <f>'Pivot MRIP 13"'!C36</f>
        <v>350.27639513999998</v>
      </c>
      <c r="D33">
        <f>'Pivot MRIP 13"'!D36</f>
        <v>350.27639513999998</v>
      </c>
      <c r="E33">
        <f>'Pivot MRIP 13"'!E36</f>
        <v>0</v>
      </c>
      <c r="F33">
        <f>'Pivot MRIP 13"'!F36</f>
        <v>9</v>
      </c>
      <c r="G33">
        <f>'Pivot MRIP 13"'!G36</f>
        <v>0</v>
      </c>
      <c r="H33">
        <f t="shared" si="0"/>
        <v>0</v>
      </c>
      <c r="I33">
        <f t="shared" si="1"/>
        <v>0</v>
      </c>
      <c r="K33" s="6">
        <v>2014</v>
      </c>
      <c r="L33" s="7">
        <f t="shared" si="38"/>
        <v>68802.584107339309</v>
      </c>
      <c r="M33" s="7">
        <f t="shared" si="38"/>
        <v>68904.629006658957</v>
      </c>
      <c r="N33" s="7">
        <f t="shared" si="38"/>
        <v>68905.082732947587</v>
      </c>
      <c r="O33" s="7">
        <f t="shared" si="38"/>
        <v>68983.424891948933</v>
      </c>
      <c r="P33" s="7">
        <f t="shared" si="38"/>
        <v>68983.424891948933</v>
      </c>
      <c r="Q33" s="7">
        <f t="shared" si="38"/>
        <v>68983.424891948933</v>
      </c>
    </row>
    <row r="34" spans="1:17" x14ac:dyDescent="0.25">
      <c r="A34">
        <f>'Pivot MRIP 13"'!A37</f>
        <v>2013</v>
      </c>
      <c r="B34" t="str">
        <f>'Pivot MRIP 13"'!B37</f>
        <v>1103820131015005</v>
      </c>
      <c r="C34">
        <f>'Pivot MRIP 13"'!C37</f>
        <v>133.46866514999999</v>
      </c>
      <c r="D34">
        <f>'Pivot MRIP 13"'!D37</f>
        <v>133.46866514999999</v>
      </c>
      <c r="E34">
        <f>'Pivot MRIP 13"'!E37</f>
        <v>0</v>
      </c>
      <c r="F34">
        <f>'Pivot MRIP 13"'!F37</f>
        <v>1</v>
      </c>
      <c r="G34">
        <f>'Pivot MRIP 13"'!G37</f>
        <v>0</v>
      </c>
      <c r="H34">
        <f t="shared" si="0"/>
        <v>0</v>
      </c>
      <c r="I34">
        <f t="shared" si="1"/>
        <v>0</v>
      </c>
      <c r="K34" s="6" t="s">
        <v>1744</v>
      </c>
      <c r="L34" s="7">
        <f t="shared" ref="L34:Q34" si="39">AVERAGE(L32:L33)</f>
        <v>50025.338814786599</v>
      </c>
      <c r="M34" s="7">
        <f t="shared" si="39"/>
        <v>50096.903746977943</v>
      </c>
      <c r="N34" s="7">
        <f t="shared" si="39"/>
        <v>50098.447965922271</v>
      </c>
      <c r="O34" s="7">
        <f t="shared" si="39"/>
        <v>50138.352423648044</v>
      </c>
      <c r="P34" s="7">
        <f t="shared" si="39"/>
        <v>50138.352423648044</v>
      </c>
      <c r="Q34" s="7">
        <f t="shared" si="39"/>
        <v>50138.352423648044</v>
      </c>
    </row>
    <row r="35" spans="1:17" x14ac:dyDescent="0.25">
      <c r="A35">
        <f>'Pivot MRIP 13"'!A38</f>
        <v>2013</v>
      </c>
      <c r="B35" t="str">
        <f>'Pivot MRIP 13"'!B38</f>
        <v>1103820131015008</v>
      </c>
      <c r="C35">
        <f>'Pivot MRIP 13"'!C38</f>
        <v>133.46866514999999</v>
      </c>
      <c r="D35">
        <f>'Pivot MRIP 13"'!D38</f>
        <v>133.46866514999999</v>
      </c>
      <c r="E35">
        <f>'Pivot MRIP 13"'!E38</f>
        <v>0</v>
      </c>
      <c r="F35">
        <f>'Pivot MRIP 13"'!F38</f>
        <v>2</v>
      </c>
      <c r="G35">
        <f>'Pivot MRIP 13"'!G38</f>
        <v>0</v>
      </c>
      <c r="H35">
        <f t="shared" si="0"/>
        <v>0</v>
      </c>
      <c r="I35">
        <f t="shared" si="1"/>
        <v>0</v>
      </c>
    </row>
    <row r="36" spans="1:17" x14ac:dyDescent="0.25">
      <c r="A36">
        <f>'Pivot MRIP 13"'!A39</f>
        <v>2013</v>
      </c>
      <c r="B36" t="str">
        <f>'Pivot MRIP 13"'!B39</f>
        <v>1103820131015010</v>
      </c>
      <c r="C36">
        <f>'Pivot MRIP 13"'!C39</f>
        <v>164.03509738</v>
      </c>
      <c r="D36">
        <f>'Pivot MRIP 13"'!D39</f>
        <v>164.03509738</v>
      </c>
      <c r="E36">
        <f>'Pivot MRIP 13"'!E39</f>
        <v>0</v>
      </c>
      <c r="F36">
        <f>'Pivot MRIP 13"'!F39</f>
        <v>6</v>
      </c>
      <c r="G36">
        <f>'Pivot MRIP 13"'!G39</f>
        <v>0</v>
      </c>
      <c r="H36">
        <f t="shared" si="0"/>
        <v>0</v>
      </c>
      <c r="I36">
        <f t="shared" si="1"/>
        <v>0</v>
      </c>
    </row>
    <row r="37" spans="1:17" x14ac:dyDescent="0.25">
      <c r="A37">
        <f>'Pivot MRIP 13"'!A40</f>
        <v>2013</v>
      </c>
      <c r="B37" t="str">
        <f>'Pivot MRIP 13"'!B40</f>
        <v>1104320130111009</v>
      </c>
      <c r="C37">
        <f>'Pivot MRIP 13"'!C40</f>
        <v>60.556832489000001</v>
      </c>
      <c r="D37">
        <f>'Pivot MRIP 13"'!D40</f>
        <v>60.556832489000001</v>
      </c>
      <c r="E37">
        <f>'Pivot MRIP 13"'!E40</f>
        <v>0</v>
      </c>
      <c r="F37">
        <f>'Pivot MRIP 13"'!F40</f>
        <v>4</v>
      </c>
      <c r="G37">
        <f>'Pivot MRIP 13"'!G40</f>
        <v>0</v>
      </c>
      <c r="H37">
        <f t="shared" si="0"/>
        <v>0</v>
      </c>
      <c r="I37">
        <f t="shared" si="1"/>
        <v>0</v>
      </c>
    </row>
    <row r="38" spans="1:17" x14ac:dyDescent="0.25">
      <c r="A38">
        <f>'Pivot MRIP 13"'!A41</f>
        <v>2013</v>
      </c>
      <c r="B38" t="str">
        <f>'Pivot MRIP 13"'!B41</f>
        <v>1104320130111014</v>
      </c>
      <c r="C38">
        <f>'Pivot MRIP 13"'!C41</f>
        <v>60.556832489000001</v>
      </c>
      <c r="D38">
        <f>'Pivot MRIP 13"'!D41</f>
        <v>60.556832489000001</v>
      </c>
      <c r="E38">
        <f>'Pivot MRIP 13"'!E41</f>
        <v>0</v>
      </c>
      <c r="F38">
        <f>'Pivot MRIP 13"'!F41</f>
        <v>4</v>
      </c>
      <c r="G38">
        <f>'Pivot MRIP 13"'!G41</f>
        <v>0</v>
      </c>
      <c r="H38">
        <f t="shared" si="0"/>
        <v>0</v>
      </c>
      <c r="I38">
        <f t="shared" si="1"/>
        <v>0</v>
      </c>
    </row>
    <row r="39" spans="1:17" x14ac:dyDescent="0.25">
      <c r="A39">
        <f>'Pivot MRIP 13"'!A42</f>
        <v>2013</v>
      </c>
      <c r="B39" t="str">
        <f>'Pivot MRIP 13"'!B42</f>
        <v>1104320130111018</v>
      </c>
      <c r="C39">
        <f>'Pivot MRIP 13"'!C42</f>
        <v>60.556832489000001</v>
      </c>
      <c r="D39">
        <f>'Pivot MRIP 13"'!D42</f>
        <v>60.556832489000001</v>
      </c>
      <c r="E39">
        <f>'Pivot MRIP 13"'!E42</f>
        <v>0</v>
      </c>
      <c r="F39">
        <f>'Pivot MRIP 13"'!F42</f>
        <v>2</v>
      </c>
      <c r="G39">
        <f>'Pivot MRIP 13"'!G42</f>
        <v>0</v>
      </c>
      <c r="H39">
        <f t="shared" si="0"/>
        <v>0</v>
      </c>
      <c r="I39">
        <f t="shared" si="1"/>
        <v>0</v>
      </c>
    </row>
    <row r="40" spans="1:17" x14ac:dyDescent="0.25">
      <c r="A40">
        <f>'Pivot MRIP 13"'!A43</f>
        <v>2013</v>
      </c>
      <c r="B40" t="str">
        <f>'Pivot MRIP 13"'!B43</f>
        <v>1104320130111022</v>
      </c>
      <c r="C40">
        <f>'Pivot MRIP 13"'!C43</f>
        <v>64.513612585000004</v>
      </c>
      <c r="D40">
        <f>'Pivot MRIP 13"'!D43</f>
        <v>64.513612585000004</v>
      </c>
      <c r="E40">
        <f>'Pivot MRIP 13"'!E43</f>
        <v>0</v>
      </c>
      <c r="F40">
        <f>'Pivot MRIP 13"'!F43</f>
        <v>12</v>
      </c>
      <c r="G40">
        <f>'Pivot MRIP 13"'!G43</f>
        <v>0</v>
      </c>
      <c r="H40">
        <f t="shared" si="0"/>
        <v>0</v>
      </c>
      <c r="I40">
        <f t="shared" si="1"/>
        <v>0</v>
      </c>
    </row>
    <row r="41" spans="1:17" x14ac:dyDescent="0.25">
      <c r="A41">
        <f>'Pivot MRIP 13"'!A44</f>
        <v>2013</v>
      </c>
      <c r="B41" t="str">
        <f>'Pivot MRIP 13"'!B44</f>
        <v>1104320130113005</v>
      </c>
      <c r="C41">
        <f>'Pivot MRIP 13"'!C44</f>
        <v>27.304371482000001</v>
      </c>
      <c r="D41">
        <f>'Pivot MRIP 13"'!D44</f>
        <v>27.304371482000001</v>
      </c>
      <c r="E41">
        <f>'Pivot MRIP 13"'!E44</f>
        <v>0</v>
      </c>
      <c r="F41">
        <f>'Pivot MRIP 13"'!F44</f>
        <v>2</v>
      </c>
      <c r="G41">
        <f>'Pivot MRIP 13"'!G44</f>
        <v>0</v>
      </c>
      <c r="H41">
        <f t="shared" si="0"/>
        <v>0</v>
      </c>
      <c r="I41">
        <f t="shared" si="1"/>
        <v>0</v>
      </c>
    </row>
    <row r="42" spans="1:17" x14ac:dyDescent="0.25">
      <c r="A42">
        <f>'Pivot MRIP 13"'!A45</f>
        <v>2013</v>
      </c>
      <c r="B42" t="str">
        <f>'Pivot MRIP 13"'!B45</f>
        <v>1104320130323004</v>
      </c>
      <c r="C42">
        <f>'Pivot MRIP 13"'!C45</f>
        <v>320.50045275999997</v>
      </c>
      <c r="D42">
        <f>'Pivot MRIP 13"'!D45</f>
        <v>320.50045275999997</v>
      </c>
      <c r="E42">
        <f>'Pivot MRIP 13"'!E45</f>
        <v>0</v>
      </c>
      <c r="F42">
        <f>'Pivot MRIP 13"'!F45</f>
        <v>4</v>
      </c>
      <c r="G42">
        <f>'Pivot MRIP 13"'!G45</f>
        <v>0</v>
      </c>
      <c r="H42">
        <f t="shared" si="0"/>
        <v>0</v>
      </c>
      <c r="I42">
        <f t="shared" si="1"/>
        <v>0</v>
      </c>
    </row>
    <row r="43" spans="1:17" x14ac:dyDescent="0.25">
      <c r="A43">
        <f>'Pivot MRIP 13"'!A46</f>
        <v>2013</v>
      </c>
      <c r="B43" t="str">
        <f>'Pivot MRIP 13"'!B46</f>
        <v>1104320130323008</v>
      </c>
      <c r="C43">
        <f>'Pivot MRIP 13"'!C46</f>
        <v>457.85778965999998</v>
      </c>
      <c r="D43">
        <f>'Pivot MRIP 13"'!D46</f>
        <v>457.85778965999998</v>
      </c>
      <c r="E43">
        <f>'Pivot MRIP 13"'!E46</f>
        <v>0</v>
      </c>
      <c r="F43">
        <f>'Pivot MRIP 13"'!F46</f>
        <v>20</v>
      </c>
      <c r="G43">
        <f>'Pivot MRIP 13"'!G46</f>
        <v>0</v>
      </c>
      <c r="H43">
        <f t="shared" si="0"/>
        <v>0</v>
      </c>
      <c r="I43">
        <f t="shared" si="1"/>
        <v>0</v>
      </c>
    </row>
    <row r="44" spans="1:17" x14ac:dyDescent="0.25">
      <c r="A44">
        <f>'Pivot MRIP 13"'!A47</f>
        <v>2013</v>
      </c>
      <c r="B44" t="str">
        <f>'Pivot MRIP 13"'!B47</f>
        <v>1104320130426009</v>
      </c>
      <c r="C44">
        <f>'Pivot MRIP 13"'!C47</f>
        <v>1332.9492624</v>
      </c>
      <c r="D44">
        <f>'Pivot MRIP 13"'!D47</f>
        <v>1332.9492624</v>
      </c>
      <c r="E44">
        <f>'Pivot MRIP 13"'!E47</f>
        <v>0</v>
      </c>
      <c r="F44">
        <f>'Pivot MRIP 13"'!F47</f>
        <v>1</v>
      </c>
      <c r="G44">
        <f>'Pivot MRIP 13"'!G47</f>
        <v>0</v>
      </c>
      <c r="H44">
        <f t="shared" si="0"/>
        <v>0</v>
      </c>
      <c r="I44">
        <f t="shared" si="1"/>
        <v>0</v>
      </c>
    </row>
    <row r="45" spans="1:17" x14ac:dyDescent="0.25">
      <c r="A45">
        <f>'Pivot MRIP 13"'!A48</f>
        <v>2013</v>
      </c>
      <c r="B45" t="str">
        <f>'Pivot MRIP 13"'!B48</f>
        <v>1104320130430001</v>
      </c>
      <c r="C45">
        <f>'Pivot MRIP 13"'!C48</f>
        <v>465.73534121</v>
      </c>
      <c r="D45">
        <f>'Pivot MRIP 13"'!D48</f>
        <v>465.73534121</v>
      </c>
      <c r="E45">
        <f>'Pivot MRIP 13"'!E48</f>
        <v>0</v>
      </c>
      <c r="F45">
        <f>'Pivot MRIP 13"'!F48</f>
        <v>2</v>
      </c>
      <c r="G45">
        <f>'Pivot MRIP 13"'!G48</f>
        <v>0</v>
      </c>
      <c r="H45">
        <f t="shared" si="0"/>
        <v>0</v>
      </c>
      <c r="I45">
        <f t="shared" si="1"/>
        <v>0</v>
      </c>
    </row>
    <row r="46" spans="1:17" x14ac:dyDescent="0.25">
      <c r="A46">
        <f>'Pivot MRIP 13"'!A49</f>
        <v>2013</v>
      </c>
      <c r="B46" t="str">
        <f>'Pivot MRIP 13"'!B49</f>
        <v>1104320130502001</v>
      </c>
      <c r="C46">
        <f>'Pivot MRIP 13"'!C49</f>
        <v>1340.6806747000001</v>
      </c>
      <c r="D46">
        <f>'Pivot MRIP 13"'!D49</f>
        <v>1340.6806747000001</v>
      </c>
      <c r="E46">
        <f>'Pivot MRIP 13"'!E49</f>
        <v>0</v>
      </c>
      <c r="F46">
        <f>'Pivot MRIP 13"'!F49</f>
        <v>2</v>
      </c>
      <c r="G46">
        <f>'Pivot MRIP 13"'!G49</f>
        <v>0</v>
      </c>
      <c r="H46">
        <f t="shared" si="0"/>
        <v>0</v>
      </c>
      <c r="I46">
        <f t="shared" si="1"/>
        <v>0</v>
      </c>
    </row>
    <row r="47" spans="1:17" x14ac:dyDescent="0.25">
      <c r="A47">
        <f>'Pivot MRIP 13"'!A50</f>
        <v>2013</v>
      </c>
      <c r="B47" t="str">
        <f>'Pivot MRIP 13"'!B50</f>
        <v>1104320130502003</v>
      </c>
      <c r="C47">
        <f>'Pivot MRIP 13"'!C50</f>
        <v>1340.6806747000001</v>
      </c>
      <c r="D47">
        <f>'Pivot MRIP 13"'!D50</f>
        <v>1340.6806747000001</v>
      </c>
      <c r="E47">
        <f>'Pivot MRIP 13"'!E50</f>
        <v>0</v>
      </c>
      <c r="F47">
        <f>'Pivot MRIP 13"'!F50</f>
        <v>9</v>
      </c>
      <c r="G47">
        <f>'Pivot MRIP 13"'!G50</f>
        <v>0</v>
      </c>
      <c r="H47">
        <f t="shared" si="0"/>
        <v>0</v>
      </c>
      <c r="I47">
        <f t="shared" si="1"/>
        <v>0</v>
      </c>
    </row>
    <row r="48" spans="1:17" x14ac:dyDescent="0.25">
      <c r="A48">
        <f>'Pivot MRIP 13"'!A51</f>
        <v>2013</v>
      </c>
      <c r="B48" t="str">
        <f>'Pivot MRIP 13"'!B51</f>
        <v>1104320130502006</v>
      </c>
      <c r="C48">
        <f>'Pivot MRIP 13"'!C51</f>
        <v>2603.0313875000002</v>
      </c>
      <c r="D48">
        <f>'Pivot MRIP 13"'!D51</f>
        <v>2603.0313875000002</v>
      </c>
      <c r="E48">
        <f>'Pivot MRIP 13"'!E51</f>
        <v>0</v>
      </c>
      <c r="F48">
        <f>'Pivot MRIP 13"'!F51</f>
        <v>2</v>
      </c>
      <c r="G48">
        <f>'Pivot MRIP 13"'!G51</f>
        <v>0</v>
      </c>
      <c r="H48">
        <f t="shared" si="0"/>
        <v>0</v>
      </c>
      <c r="I48">
        <f t="shared" si="1"/>
        <v>0</v>
      </c>
    </row>
    <row r="49" spans="1:25" x14ac:dyDescent="0.25">
      <c r="A49">
        <f>'Pivot MRIP 13"'!A52</f>
        <v>2013</v>
      </c>
      <c r="B49" t="str">
        <f>'Pivot MRIP 13"'!B52</f>
        <v>1104320130529001</v>
      </c>
      <c r="C49">
        <f>'Pivot MRIP 13"'!C52</f>
        <v>977.25391201000002</v>
      </c>
      <c r="D49">
        <f>'Pivot MRIP 13"'!D52</f>
        <v>977.25391201000002</v>
      </c>
      <c r="E49">
        <f>'Pivot MRIP 13"'!E52</f>
        <v>0</v>
      </c>
      <c r="F49">
        <f>'Pivot MRIP 13"'!F52</f>
        <v>1</v>
      </c>
      <c r="G49">
        <f>'Pivot MRIP 13"'!G52</f>
        <v>0</v>
      </c>
      <c r="H49">
        <f t="shared" si="0"/>
        <v>0</v>
      </c>
      <c r="I49">
        <f t="shared" si="1"/>
        <v>0</v>
      </c>
    </row>
    <row r="50" spans="1:25" x14ac:dyDescent="0.25">
      <c r="A50">
        <f>'Pivot MRIP 13"'!A53</f>
        <v>2013</v>
      </c>
      <c r="B50" t="str">
        <f>'Pivot MRIP 13"'!B53</f>
        <v>1104320130602007</v>
      </c>
      <c r="C50">
        <f>'Pivot MRIP 13"'!C53</f>
        <v>44.410320186</v>
      </c>
      <c r="D50">
        <f>'Pivot MRIP 13"'!D53</f>
        <v>44.410320186</v>
      </c>
      <c r="E50">
        <f>'Pivot MRIP 13"'!E53</f>
        <v>1.6314207401289507</v>
      </c>
      <c r="F50">
        <f>'Pivot MRIP 13"'!F53</f>
        <v>24</v>
      </c>
      <c r="G50">
        <f>'Pivot MRIP 13"'!G53</f>
        <v>32.666666667000001</v>
      </c>
      <c r="H50">
        <f t="shared" si="0"/>
        <v>1450.7371260908035</v>
      </c>
      <c r="I50">
        <f t="shared" si="1"/>
        <v>2366.7626359796054</v>
      </c>
    </row>
    <row r="51" spans="1:25" x14ac:dyDescent="0.25">
      <c r="A51">
        <f>'Pivot MRIP 13"'!A54</f>
        <v>2013</v>
      </c>
      <c r="B51" t="str">
        <f>'Pivot MRIP 13"'!B54</f>
        <v>1104320130602011</v>
      </c>
      <c r="C51">
        <f>'Pivot MRIP 13"'!C54</f>
        <v>29.606880124</v>
      </c>
      <c r="D51">
        <f>'Pivot MRIP 13"'!D54</f>
        <v>29.606880124</v>
      </c>
      <c r="E51">
        <f>'Pivot MRIP 13"'!E54</f>
        <v>1.7230866281291746</v>
      </c>
      <c r="F51">
        <f>'Pivot MRIP 13"'!F54</f>
        <v>4</v>
      </c>
      <c r="G51">
        <f>'Pivot MRIP 13"'!G54</f>
        <v>19</v>
      </c>
      <c r="H51">
        <f t="shared" si="0"/>
        <v>562.53072235599996</v>
      </c>
      <c r="I51">
        <f t="shared" si="1"/>
        <v>969.28916560346886</v>
      </c>
    </row>
    <row r="52" spans="1:25" x14ac:dyDescent="0.25">
      <c r="A52">
        <f>'Pivot MRIP 13"'!A55</f>
        <v>2013</v>
      </c>
      <c r="B52" t="str">
        <f>'Pivot MRIP 13"'!B55</f>
        <v>1104320130604003</v>
      </c>
      <c r="C52">
        <f>'Pivot MRIP 13"'!C55</f>
        <v>218.55168191000001</v>
      </c>
      <c r="D52">
        <f>'Pivot MRIP 13"'!D55</f>
        <v>218.55168191000001</v>
      </c>
      <c r="E52">
        <f>'Pivot MRIP 13"'!E55</f>
        <v>0</v>
      </c>
      <c r="F52">
        <f>'Pivot MRIP 13"'!F55</f>
        <v>2</v>
      </c>
      <c r="G52">
        <f>'Pivot MRIP 13"'!G55</f>
        <v>0</v>
      </c>
      <c r="H52">
        <f t="shared" si="0"/>
        <v>0</v>
      </c>
      <c r="I52">
        <f t="shared" si="1"/>
        <v>0</v>
      </c>
    </row>
    <row r="53" spans="1:25" x14ac:dyDescent="0.25">
      <c r="A53">
        <f>'Pivot MRIP 13"'!A56</f>
        <v>2013</v>
      </c>
      <c r="B53" t="str">
        <f>'Pivot MRIP 13"'!B56</f>
        <v>1104320130604014</v>
      </c>
      <c r="C53">
        <f>'Pivot MRIP 13"'!C56</f>
        <v>148.44082194999999</v>
      </c>
      <c r="D53">
        <f>'Pivot MRIP 13"'!D56</f>
        <v>148.44082194999999</v>
      </c>
      <c r="E53">
        <f>'Pivot MRIP 13"'!E56</f>
        <v>0</v>
      </c>
      <c r="F53">
        <f>'Pivot MRIP 13"'!F56</f>
        <v>1</v>
      </c>
      <c r="G53">
        <f>'Pivot MRIP 13"'!G56</f>
        <v>0</v>
      </c>
      <c r="H53">
        <f t="shared" si="0"/>
        <v>0</v>
      </c>
      <c r="I53">
        <f t="shared" si="1"/>
        <v>0</v>
      </c>
    </row>
    <row r="54" spans="1:25" x14ac:dyDescent="0.25">
      <c r="A54">
        <f>'Pivot MRIP 13"'!A57</f>
        <v>2013</v>
      </c>
      <c r="B54" t="str">
        <f>'Pivot MRIP 13"'!B57</f>
        <v>1104320130615015</v>
      </c>
      <c r="C54">
        <f>'Pivot MRIP 13"'!C57</f>
        <v>313.82949425999999</v>
      </c>
      <c r="D54">
        <f>'Pivot MRIP 13"'!D57</f>
        <v>313.82949425999999</v>
      </c>
      <c r="E54">
        <f>'Pivot MRIP 13"'!E57</f>
        <v>0</v>
      </c>
      <c r="F54">
        <f>'Pivot MRIP 13"'!F57</f>
        <v>3</v>
      </c>
      <c r="G54">
        <f>'Pivot MRIP 13"'!G57</f>
        <v>0</v>
      </c>
      <c r="H54">
        <f t="shared" si="0"/>
        <v>0</v>
      </c>
      <c r="I54">
        <f t="shared" si="1"/>
        <v>0</v>
      </c>
      <c r="K54" s="1" t="s">
        <v>1713</v>
      </c>
      <c r="L54" t="s">
        <v>2123</v>
      </c>
      <c r="M54" t="s">
        <v>2152</v>
      </c>
      <c r="N54" t="s">
        <v>1783</v>
      </c>
      <c r="O54" t="s">
        <v>1784</v>
      </c>
      <c r="P54" t="s">
        <v>1785</v>
      </c>
      <c r="Q54" t="s">
        <v>1786</v>
      </c>
      <c r="R54" t="s">
        <v>1787</v>
      </c>
      <c r="S54" t="s">
        <v>1788</v>
      </c>
      <c r="T54" t="s">
        <v>2108</v>
      </c>
      <c r="U54" t="s">
        <v>2109</v>
      </c>
      <c r="V54" t="s">
        <v>2110</v>
      </c>
      <c r="W54" t="s">
        <v>2111</v>
      </c>
      <c r="X54" t="s">
        <v>2112</v>
      </c>
      <c r="Y54" t="s">
        <v>2113</v>
      </c>
    </row>
    <row r="55" spans="1:25" x14ac:dyDescent="0.25">
      <c r="A55">
        <f>'Pivot MRIP 13"'!A58</f>
        <v>2013</v>
      </c>
      <c r="B55" t="str">
        <f>'Pivot MRIP 13"'!B58</f>
        <v>1104320130615017</v>
      </c>
      <c r="C55">
        <f>'Pivot MRIP 13"'!C58</f>
        <v>241.75845724999999</v>
      </c>
      <c r="D55">
        <f>'Pivot MRIP 13"'!D58</f>
        <v>241.75845724999999</v>
      </c>
      <c r="E55">
        <f>'Pivot MRIP 13"'!E58</f>
        <v>0</v>
      </c>
      <c r="F55">
        <f>'Pivot MRIP 13"'!F58</f>
        <v>1</v>
      </c>
      <c r="G55">
        <f>'Pivot MRIP 13"'!G58</f>
        <v>0</v>
      </c>
      <c r="H55">
        <f t="shared" si="0"/>
        <v>0</v>
      </c>
      <c r="I55">
        <f t="shared" si="1"/>
        <v>0</v>
      </c>
      <c r="K55" s="2">
        <v>2013</v>
      </c>
      <c r="L55" s="3">
        <v>7</v>
      </c>
      <c r="M55" s="3">
        <v>2848.4694133590001</v>
      </c>
      <c r="N55" s="3">
        <v>31248.093522233889</v>
      </c>
      <c r="O55" s="3">
        <v>31289.178487296922</v>
      </c>
      <c r="P55" s="3">
        <v>31291.813198896947</v>
      </c>
      <c r="Q55" s="3">
        <v>31293.279955347156</v>
      </c>
      <c r="R55" s="3">
        <v>31293.279955347156</v>
      </c>
      <c r="S55" s="3">
        <v>31293.279955347156</v>
      </c>
      <c r="T55" s="3">
        <v>21470.16038249966</v>
      </c>
      <c r="U55" s="3">
        <v>21500.746270478234</v>
      </c>
      <c r="V55" s="3">
        <v>21502.707693439905</v>
      </c>
      <c r="W55" s="3">
        <v>21503.79962691019</v>
      </c>
      <c r="X55" s="3">
        <v>21503.79962691019</v>
      </c>
      <c r="Y55" s="3">
        <v>21503.79962691019</v>
      </c>
    </row>
    <row r="56" spans="1:25" x14ac:dyDescent="0.25">
      <c r="A56">
        <f>'Pivot MRIP 13"'!A59</f>
        <v>2013</v>
      </c>
      <c r="B56" t="str">
        <f>'Pivot MRIP 13"'!B59</f>
        <v>1104320130615019</v>
      </c>
      <c r="C56">
        <f>'Pivot MRIP 13"'!C59</f>
        <v>241.75845724999999</v>
      </c>
      <c r="D56">
        <f>'Pivot MRIP 13"'!D59</f>
        <v>241.75845724999999</v>
      </c>
      <c r="E56">
        <f>'Pivot MRIP 13"'!E59</f>
        <v>0</v>
      </c>
      <c r="F56">
        <f>'Pivot MRIP 13"'!F59</f>
        <v>4</v>
      </c>
      <c r="G56">
        <f>'Pivot MRIP 13"'!G59</f>
        <v>0</v>
      </c>
      <c r="H56">
        <f t="shared" si="0"/>
        <v>0</v>
      </c>
      <c r="I56">
        <f t="shared" si="1"/>
        <v>0</v>
      </c>
      <c r="K56" s="2">
        <v>2014</v>
      </c>
      <c r="L56" s="3">
        <v>10</v>
      </c>
      <c r="M56" s="3">
        <v>5123.9986092610006</v>
      </c>
      <c r="N56" s="3">
        <v>68802.584107339309</v>
      </c>
      <c r="O56" s="3">
        <v>68904.629006658957</v>
      </c>
      <c r="P56" s="3">
        <v>68905.082732947587</v>
      </c>
      <c r="Q56" s="3">
        <v>68983.424891948933</v>
      </c>
      <c r="R56" s="3">
        <v>68983.424891948933</v>
      </c>
      <c r="S56" s="3">
        <v>68983.424891948933</v>
      </c>
      <c r="T56" s="3">
        <v>42127.523481591234</v>
      </c>
      <c r="U56" s="3">
        <v>42203.491268215534</v>
      </c>
      <c r="V56" s="3">
        <v>42203.829046802319</v>
      </c>
      <c r="W56" s="3">
        <v>42262.151221241031</v>
      </c>
      <c r="X56" s="3">
        <v>42262.151221241031</v>
      </c>
      <c r="Y56" s="3">
        <v>42262.151221241031</v>
      </c>
    </row>
    <row r="57" spans="1:25" x14ac:dyDescent="0.25">
      <c r="A57">
        <f>'Pivot MRIP 13"'!A60</f>
        <v>2013</v>
      </c>
      <c r="B57" t="str">
        <f>'Pivot MRIP 13"'!B60</f>
        <v>1104320130615023</v>
      </c>
      <c r="C57">
        <f>'Pivot MRIP 13"'!C60</f>
        <v>241.75845724999999</v>
      </c>
      <c r="D57">
        <f>'Pivot MRIP 13"'!D60</f>
        <v>241.75845724999999</v>
      </c>
      <c r="E57">
        <f>'Pivot MRIP 13"'!E60</f>
        <v>0</v>
      </c>
      <c r="F57">
        <f>'Pivot MRIP 13"'!F60</f>
        <v>9</v>
      </c>
      <c r="G57">
        <f>'Pivot MRIP 13"'!G60</f>
        <v>0</v>
      </c>
      <c r="H57">
        <f t="shared" si="0"/>
        <v>0</v>
      </c>
      <c r="I57">
        <f t="shared" si="1"/>
        <v>0</v>
      </c>
      <c r="K57" s="2" t="s">
        <v>1714</v>
      </c>
      <c r="L57" s="3">
        <v>17</v>
      </c>
      <c r="M57" s="3">
        <v>7972.4680226200007</v>
      </c>
      <c r="N57" s="3">
        <v>100050.67762957318</v>
      </c>
      <c r="O57" s="3">
        <v>100193.80749395589</v>
      </c>
      <c r="P57" s="3">
        <v>100196.89593184454</v>
      </c>
      <c r="Q57" s="3">
        <v>100276.70484729609</v>
      </c>
      <c r="R57" s="3">
        <v>100276.70484729609</v>
      </c>
      <c r="S57" s="3">
        <v>100276.70484729609</v>
      </c>
      <c r="T57" s="3">
        <v>63597.68386409089</v>
      </c>
      <c r="U57" s="3">
        <v>63704.237538693764</v>
      </c>
      <c r="V57" s="3">
        <v>63706.53674024222</v>
      </c>
      <c r="W57" s="3">
        <v>63765.950848151217</v>
      </c>
      <c r="X57" s="3">
        <v>63765.950848151217</v>
      </c>
      <c r="Y57" s="3">
        <v>63765.950848151217</v>
      </c>
    </row>
    <row r="58" spans="1:25" x14ac:dyDescent="0.25">
      <c r="A58">
        <f>'Pivot MRIP 13"'!A61</f>
        <v>2013</v>
      </c>
      <c r="B58" t="str">
        <f>'Pivot MRIP 13"'!B61</f>
        <v>1104320130623001</v>
      </c>
      <c r="C58">
        <f>'Pivot MRIP 13"'!C61</f>
        <v>125.04216528000001</v>
      </c>
      <c r="D58">
        <f>'Pivot MRIP 13"'!D61</f>
        <v>125.04216528000001</v>
      </c>
      <c r="E58">
        <f>'Pivot MRIP 13"'!E61</f>
        <v>0</v>
      </c>
      <c r="F58">
        <f>'Pivot MRIP 13"'!F61</f>
        <v>15</v>
      </c>
      <c r="G58">
        <f>'Pivot MRIP 13"'!G61</f>
        <v>0</v>
      </c>
      <c r="H58">
        <f t="shared" si="0"/>
        <v>0</v>
      </c>
      <c r="I58">
        <f t="shared" si="1"/>
        <v>0</v>
      </c>
    </row>
    <row r="59" spans="1:25" x14ac:dyDescent="0.25">
      <c r="A59">
        <f>'Pivot MRIP 13"'!A62</f>
        <v>2013</v>
      </c>
      <c r="B59" t="str">
        <f>'Pivot MRIP 13"'!B62</f>
        <v>1104320130623013</v>
      </c>
      <c r="C59">
        <f>'Pivot MRIP 13"'!C62</f>
        <v>143.32601998999999</v>
      </c>
      <c r="D59">
        <f>'Pivot MRIP 13"'!D62</f>
        <v>143.32601998999999</v>
      </c>
      <c r="E59">
        <f>'Pivot MRIP 13"'!E62</f>
        <v>0</v>
      </c>
      <c r="F59">
        <f>'Pivot MRIP 13"'!F62</f>
        <v>5</v>
      </c>
      <c r="G59">
        <f>'Pivot MRIP 13"'!G62</f>
        <v>0</v>
      </c>
      <c r="H59">
        <f t="shared" si="0"/>
        <v>0</v>
      </c>
      <c r="I59">
        <f t="shared" si="1"/>
        <v>0</v>
      </c>
    </row>
    <row r="60" spans="1:25" x14ac:dyDescent="0.25">
      <c r="A60">
        <f>'Pivot MRIP 13"'!A63</f>
        <v>2013</v>
      </c>
      <c r="B60" t="str">
        <f>'Pivot MRIP 13"'!B63</f>
        <v>1104320130623016</v>
      </c>
      <c r="C60">
        <f>'Pivot MRIP 13"'!C63</f>
        <v>125.04216528000001</v>
      </c>
      <c r="D60">
        <f>'Pivot MRIP 13"'!D63</f>
        <v>125.04216528000001</v>
      </c>
      <c r="E60">
        <f>'Pivot MRIP 13"'!E63</f>
        <v>0</v>
      </c>
      <c r="F60">
        <f>'Pivot MRIP 13"'!F63</f>
        <v>3</v>
      </c>
      <c r="G60">
        <f>'Pivot MRIP 13"'!G63</f>
        <v>0</v>
      </c>
      <c r="H60">
        <f t="shared" si="0"/>
        <v>0</v>
      </c>
      <c r="I60">
        <f t="shared" si="1"/>
        <v>0</v>
      </c>
    </row>
    <row r="61" spans="1:25" x14ac:dyDescent="0.25">
      <c r="A61">
        <f>'Pivot MRIP 13"'!A64</f>
        <v>2013</v>
      </c>
      <c r="B61" t="str">
        <f>'Pivot MRIP 13"'!B64</f>
        <v>1104320130623023</v>
      </c>
      <c r="C61">
        <f>'Pivot MRIP 13"'!C64</f>
        <v>152.46794733999999</v>
      </c>
      <c r="D61">
        <f>'Pivot MRIP 13"'!D64</f>
        <v>152.46794733999999</v>
      </c>
      <c r="E61">
        <f>'Pivot MRIP 13"'!E64</f>
        <v>0</v>
      </c>
      <c r="F61">
        <f>'Pivot MRIP 13"'!F64</f>
        <v>2</v>
      </c>
      <c r="G61">
        <f>'Pivot MRIP 13"'!G64</f>
        <v>0</v>
      </c>
      <c r="H61">
        <f t="shared" si="0"/>
        <v>0</v>
      </c>
      <c r="I61">
        <f t="shared" si="1"/>
        <v>0</v>
      </c>
    </row>
    <row r="62" spans="1:25" x14ac:dyDescent="0.25">
      <c r="A62">
        <f>'Pivot MRIP 13"'!A65</f>
        <v>2013</v>
      </c>
      <c r="B62" t="str">
        <f>'Pivot MRIP 13"'!B65</f>
        <v>1104320130623024</v>
      </c>
      <c r="C62">
        <f>'Pivot MRIP 13"'!C65</f>
        <v>152.46794733999999</v>
      </c>
      <c r="D62">
        <f>'Pivot MRIP 13"'!D65</f>
        <v>152.46794733999999</v>
      </c>
      <c r="E62">
        <f>'Pivot MRIP 13"'!E65</f>
        <v>0</v>
      </c>
      <c r="F62">
        <f>'Pivot MRIP 13"'!F65</f>
        <v>2</v>
      </c>
      <c r="G62">
        <f>'Pivot MRIP 13"'!G65</f>
        <v>0</v>
      </c>
      <c r="H62">
        <f t="shared" si="0"/>
        <v>0</v>
      </c>
      <c r="I62">
        <f t="shared" si="1"/>
        <v>0</v>
      </c>
    </row>
    <row r="63" spans="1:25" x14ac:dyDescent="0.25">
      <c r="A63">
        <f>'Pivot MRIP 13"'!A66</f>
        <v>2013</v>
      </c>
      <c r="B63" t="str">
        <f>'Pivot MRIP 13"'!B66</f>
        <v>1104320130623025</v>
      </c>
      <c r="C63">
        <f>'Pivot MRIP 13"'!C66</f>
        <v>125.04216528000001</v>
      </c>
      <c r="D63">
        <f>'Pivot MRIP 13"'!D66</f>
        <v>125.04216528000001</v>
      </c>
      <c r="E63">
        <f>'Pivot MRIP 13"'!E66</f>
        <v>0</v>
      </c>
      <c r="F63">
        <f>'Pivot MRIP 13"'!F66</f>
        <v>4</v>
      </c>
      <c r="G63">
        <f>'Pivot MRIP 13"'!G66</f>
        <v>0</v>
      </c>
      <c r="H63">
        <f t="shared" si="0"/>
        <v>0</v>
      </c>
      <c r="I63">
        <f t="shared" si="1"/>
        <v>0</v>
      </c>
    </row>
    <row r="64" spans="1:25" x14ac:dyDescent="0.25">
      <c r="A64">
        <f>'Pivot MRIP 13"'!A67</f>
        <v>2013</v>
      </c>
      <c r="B64" t="str">
        <f>'Pivot MRIP 13"'!B67</f>
        <v>1104320130623027</v>
      </c>
      <c r="C64">
        <f>'Pivot MRIP 13"'!C67</f>
        <v>125.04216528000001</v>
      </c>
      <c r="D64">
        <f>'Pivot MRIP 13"'!D67</f>
        <v>125.04216528000001</v>
      </c>
      <c r="E64">
        <f>'Pivot MRIP 13"'!E67</f>
        <v>0</v>
      </c>
      <c r="F64">
        <f>'Pivot MRIP 13"'!F67</f>
        <v>4</v>
      </c>
      <c r="G64">
        <f>'Pivot MRIP 13"'!G67</f>
        <v>0</v>
      </c>
      <c r="H64">
        <f t="shared" si="0"/>
        <v>0</v>
      </c>
      <c r="I64">
        <f t="shared" si="1"/>
        <v>0</v>
      </c>
    </row>
    <row r="65" spans="1:9" x14ac:dyDescent="0.25">
      <c r="A65">
        <f>'Pivot MRIP 13"'!A68</f>
        <v>2013</v>
      </c>
      <c r="B65" t="str">
        <f>'Pivot MRIP 13"'!B68</f>
        <v>1104320130716003</v>
      </c>
      <c r="C65">
        <f>'Pivot MRIP 13"'!C68</f>
        <v>151.36971242000001</v>
      </c>
      <c r="D65">
        <f>'Pivot MRIP 13"'!D68</f>
        <v>151.36971242000001</v>
      </c>
      <c r="E65">
        <f>'Pivot MRIP 13"'!E68</f>
        <v>0</v>
      </c>
      <c r="F65">
        <f>'Pivot MRIP 13"'!F68</f>
        <v>4</v>
      </c>
      <c r="G65">
        <f>'Pivot MRIP 13"'!G68</f>
        <v>0</v>
      </c>
      <c r="H65">
        <f t="shared" si="0"/>
        <v>0</v>
      </c>
      <c r="I65">
        <f t="shared" si="1"/>
        <v>0</v>
      </c>
    </row>
    <row r="66" spans="1:9" x14ac:dyDescent="0.25">
      <c r="A66">
        <f>'Pivot MRIP 13"'!A69</f>
        <v>2013</v>
      </c>
      <c r="B66" t="str">
        <f>'Pivot MRIP 13"'!B69</f>
        <v>1104320130716005</v>
      </c>
      <c r="C66">
        <f>'Pivot MRIP 13"'!C69</f>
        <v>218.19911920999999</v>
      </c>
      <c r="D66">
        <f>'Pivot MRIP 13"'!D69</f>
        <v>218.19911920999999</v>
      </c>
      <c r="E66">
        <f>'Pivot MRIP 13"'!E69</f>
        <v>0</v>
      </c>
      <c r="F66">
        <f>'Pivot MRIP 13"'!F69</f>
        <v>2</v>
      </c>
      <c r="G66">
        <f>'Pivot MRIP 13"'!G69</f>
        <v>0</v>
      </c>
      <c r="H66">
        <f t="shared" ref="H66:H129" si="40">G66*C66</f>
        <v>0</v>
      </c>
      <c r="I66">
        <f t="shared" ref="I66:I129" si="41">E66*H66</f>
        <v>0</v>
      </c>
    </row>
    <row r="67" spans="1:9" x14ac:dyDescent="0.25">
      <c r="A67">
        <f>'Pivot MRIP 13"'!A70</f>
        <v>2013</v>
      </c>
      <c r="B67" t="str">
        <f>'Pivot MRIP 13"'!B70</f>
        <v>1104320130716006</v>
      </c>
      <c r="C67">
        <f>'Pivot MRIP 13"'!C70</f>
        <v>151.36971242000001</v>
      </c>
      <c r="D67">
        <f>'Pivot MRIP 13"'!D70</f>
        <v>151.36971242000001</v>
      </c>
      <c r="E67">
        <f>'Pivot MRIP 13"'!E70</f>
        <v>0</v>
      </c>
      <c r="F67">
        <f>'Pivot MRIP 13"'!F70</f>
        <v>25</v>
      </c>
      <c r="G67">
        <f>'Pivot MRIP 13"'!G70</f>
        <v>0</v>
      </c>
      <c r="H67">
        <f t="shared" si="40"/>
        <v>0</v>
      </c>
      <c r="I67">
        <f t="shared" si="41"/>
        <v>0</v>
      </c>
    </row>
    <row r="68" spans="1:9" x14ac:dyDescent="0.25">
      <c r="A68">
        <f>'Pivot MRIP 13"'!A71</f>
        <v>2013</v>
      </c>
      <c r="B68" t="str">
        <f>'Pivot MRIP 13"'!B71</f>
        <v>1104320130716013</v>
      </c>
      <c r="C68">
        <f>'Pivot MRIP 13"'!C71</f>
        <v>151.36971242000001</v>
      </c>
      <c r="D68">
        <f>'Pivot MRIP 13"'!D71</f>
        <v>151.36971242000001</v>
      </c>
      <c r="E68">
        <f>'Pivot MRIP 13"'!E71</f>
        <v>0</v>
      </c>
      <c r="F68">
        <f>'Pivot MRIP 13"'!F71</f>
        <v>9</v>
      </c>
      <c r="G68">
        <f>'Pivot MRIP 13"'!G71</f>
        <v>0</v>
      </c>
      <c r="H68">
        <f t="shared" si="40"/>
        <v>0</v>
      </c>
      <c r="I68">
        <f t="shared" si="41"/>
        <v>0</v>
      </c>
    </row>
    <row r="69" spans="1:9" x14ac:dyDescent="0.25">
      <c r="A69">
        <f>'Pivot MRIP 13"'!A72</f>
        <v>2013</v>
      </c>
      <c r="B69" t="str">
        <f>'Pivot MRIP 13"'!B72</f>
        <v>1104320130716019</v>
      </c>
      <c r="C69">
        <f>'Pivot MRIP 13"'!C72</f>
        <v>151.36971242000001</v>
      </c>
      <c r="D69">
        <f>'Pivot MRIP 13"'!D72</f>
        <v>151.36971242000001</v>
      </c>
      <c r="E69">
        <f>'Pivot MRIP 13"'!E72</f>
        <v>1.5432358353163453</v>
      </c>
      <c r="F69">
        <f>'Pivot MRIP 13"'!F72</f>
        <v>4</v>
      </c>
      <c r="G69">
        <f>'Pivot MRIP 13"'!G72</f>
        <v>2.9788899921000001</v>
      </c>
      <c r="H69">
        <f t="shared" si="40"/>
        <v>450.91372143499314</v>
      </c>
      <c r="I69">
        <f t="shared" si="41"/>
        <v>695.86621355433351</v>
      </c>
    </row>
    <row r="70" spans="1:9" x14ac:dyDescent="0.25">
      <c r="A70">
        <f>'Pivot MRIP 13"'!A73</f>
        <v>2013</v>
      </c>
      <c r="B70" t="str">
        <f>'Pivot MRIP 13"'!B73</f>
        <v>1104320130730005</v>
      </c>
      <c r="C70">
        <f>'Pivot MRIP 13"'!C73</f>
        <v>125.37601121</v>
      </c>
      <c r="D70">
        <f>'Pivot MRIP 13"'!D73</f>
        <v>125.37601121</v>
      </c>
      <c r="E70">
        <f>'Pivot MRIP 13"'!E73</f>
        <v>0</v>
      </c>
      <c r="F70">
        <f>'Pivot MRIP 13"'!F73</f>
        <v>4</v>
      </c>
      <c r="G70">
        <f>'Pivot MRIP 13"'!G73</f>
        <v>0</v>
      </c>
      <c r="H70">
        <f t="shared" si="40"/>
        <v>0</v>
      </c>
      <c r="I70">
        <f t="shared" si="41"/>
        <v>0</v>
      </c>
    </row>
    <row r="71" spans="1:9" x14ac:dyDescent="0.25">
      <c r="A71">
        <f>'Pivot MRIP 13"'!A74</f>
        <v>2013</v>
      </c>
      <c r="B71" t="str">
        <f>'Pivot MRIP 13"'!B74</f>
        <v>1104320130730007</v>
      </c>
      <c r="C71">
        <f>'Pivot MRIP 13"'!C74</f>
        <v>125.37601121</v>
      </c>
      <c r="D71">
        <f>'Pivot MRIP 13"'!D74</f>
        <v>125.37601121</v>
      </c>
      <c r="E71">
        <f>'Pivot MRIP 13"'!E74</f>
        <v>0</v>
      </c>
      <c r="F71">
        <f>'Pivot MRIP 13"'!F74</f>
        <v>3</v>
      </c>
      <c r="G71">
        <f>'Pivot MRIP 13"'!G74</f>
        <v>0</v>
      </c>
      <c r="H71">
        <f t="shared" si="40"/>
        <v>0</v>
      </c>
      <c r="I71">
        <f t="shared" si="41"/>
        <v>0</v>
      </c>
    </row>
    <row r="72" spans="1:9" x14ac:dyDescent="0.25">
      <c r="A72">
        <f>'Pivot MRIP 13"'!A75</f>
        <v>2013</v>
      </c>
      <c r="B72" t="str">
        <f>'Pivot MRIP 13"'!B75</f>
        <v>1104320130730013</v>
      </c>
      <c r="C72">
        <f>'Pivot MRIP 13"'!C75</f>
        <v>125.37601121</v>
      </c>
      <c r="D72">
        <f>'Pivot MRIP 13"'!D75</f>
        <v>125.37601121</v>
      </c>
      <c r="E72">
        <f>'Pivot MRIP 13"'!E75</f>
        <v>0</v>
      </c>
      <c r="F72">
        <f>'Pivot MRIP 13"'!F75</f>
        <v>2</v>
      </c>
      <c r="G72">
        <f>'Pivot MRIP 13"'!G75</f>
        <v>0</v>
      </c>
      <c r="H72">
        <f t="shared" si="40"/>
        <v>0</v>
      </c>
      <c r="I72">
        <f t="shared" si="41"/>
        <v>0</v>
      </c>
    </row>
    <row r="73" spans="1:9" x14ac:dyDescent="0.25">
      <c r="A73">
        <f>'Pivot MRIP 13"'!A76</f>
        <v>2013</v>
      </c>
      <c r="B73" t="str">
        <f>'Pivot MRIP 13"'!B76</f>
        <v>1104320130730021</v>
      </c>
      <c r="C73">
        <f>'Pivot MRIP 13"'!C76</f>
        <v>125.37601121</v>
      </c>
      <c r="D73">
        <f>'Pivot MRIP 13"'!D76</f>
        <v>125.37601121</v>
      </c>
      <c r="E73">
        <f>'Pivot MRIP 13"'!E76</f>
        <v>1.7636980974790206</v>
      </c>
      <c r="F73">
        <f>'Pivot MRIP 13"'!F76</f>
        <v>16</v>
      </c>
      <c r="G73">
        <f>'Pivot MRIP 13"'!G76</f>
        <v>1</v>
      </c>
      <c r="H73">
        <f t="shared" si="40"/>
        <v>125.37601121</v>
      </c>
      <c r="I73">
        <f t="shared" si="41"/>
        <v>221.12543244058537</v>
      </c>
    </row>
    <row r="74" spans="1:9" x14ac:dyDescent="0.25">
      <c r="A74">
        <f>'Pivot MRIP 13"'!A77</f>
        <v>2013</v>
      </c>
      <c r="B74" t="str">
        <f>'Pivot MRIP 13"'!B77</f>
        <v>1104320130730026</v>
      </c>
      <c r="C74">
        <f>'Pivot MRIP 13"'!C77</f>
        <v>125.37601121</v>
      </c>
      <c r="D74">
        <f>'Pivot MRIP 13"'!D77</f>
        <v>125.37601121</v>
      </c>
      <c r="E74">
        <f>'Pivot MRIP 13"'!E77</f>
        <v>0</v>
      </c>
      <c r="F74">
        <f>'Pivot MRIP 13"'!F77</f>
        <v>9</v>
      </c>
      <c r="G74">
        <f>'Pivot MRIP 13"'!G77</f>
        <v>0</v>
      </c>
      <c r="H74">
        <f t="shared" si="40"/>
        <v>0</v>
      </c>
      <c r="I74">
        <f t="shared" si="41"/>
        <v>0</v>
      </c>
    </row>
    <row r="75" spans="1:9" x14ac:dyDescent="0.25">
      <c r="A75">
        <f>'Pivot MRIP 13"'!A78</f>
        <v>2013</v>
      </c>
      <c r="B75" t="str">
        <f>'Pivot MRIP 13"'!B78</f>
        <v>1104320130730032</v>
      </c>
      <c r="C75">
        <f>'Pivot MRIP 13"'!C78</f>
        <v>125.37601121</v>
      </c>
      <c r="D75">
        <f>'Pivot MRIP 13"'!D78</f>
        <v>125.37601121</v>
      </c>
      <c r="E75">
        <f>'Pivot MRIP 13"'!E78</f>
        <v>0</v>
      </c>
      <c r="F75">
        <f>'Pivot MRIP 13"'!F78</f>
        <v>2</v>
      </c>
      <c r="G75">
        <f>'Pivot MRIP 13"'!G78</f>
        <v>0</v>
      </c>
      <c r="H75">
        <f t="shared" si="40"/>
        <v>0</v>
      </c>
      <c r="I75">
        <f t="shared" si="41"/>
        <v>0</v>
      </c>
    </row>
    <row r="76" spans="1:9" x14ac:dyDescent="0.25">
      <c r="A76">
        <f>'Pivot MRIP 13"'!A79</f>
        <v>2013</v>
      </c>
      <c r="B76" t="str">
        <f>'Pivot MRIP 13"'!B79</f>
        <v>1104320130730036</v>
      </c>
      <c r="C76">
        <f>'Pivot MRIP 13"'!C79</f>
        <v>125.37601121</v>
      </c>
      <c r="D76">
        <f>'Pivot MRIP 13"'!D79</f>
        <v>125.37601121</v>
      </c>
      <c r="E76">
        <f>'Pivot MRIP 13"'!E79</f>
        <v>0</v>
      </c>
      <c r="F76">
        <f>'Pivot MRIP 13"'!F79</f>
        <v>1</v>
      </c>
      <c r="G76">
        <f>'Pivot MRIP 13"'!G79</f>
        <v>0</v>
      </c>
      <c r="H76">
        <f t="shared" si="40"/>
        <v>0</v>
      </c>
      <c r="I76">
        <f t="shared" si="41"/>
        <v>0</v>
      </c>
    </row>
    <row r="77" spans="1:9" x14ac:dyDescent="0.25">
      <c r="A77">
        <f>'Pivot MRIP 13"'!A80</f>
        <v>2013</v>
      </c>
      <c r="B77" t="str">
        <f>'Pivot MRIP 13"'!B80</f>
        <v>1104320130802003</v>
      </c>
      <c r="C77">
        <f>'Pivot MRIP 13"'!C80</f>
        <v>281.61950677999999</v>
      </c>
      <c r="D77">
        <f>'Pivot MRIP 13"'!D80</f>
        <v>281.61950677999999</v>
      </c>
      <c r="E77">
        <f>'Pivot MRIP 13"'!E80</f>
        <v>0</v>
      </c>
      <c r="F77">
        <f>'Pivot MRIP 13"'!F80</f>
        <v>4</v>
      </c>
      <c r="G77">
        <f>'Pivot MRIP 13"'!G80</f>
        <v>0</v>
      </c>
      <c r="H77">
        <f t="shared" si="40"/>
        <v>0</v>
      </c>
      <c r="I77">
        <f t="shared" si="41"/>
        <v>0</v>
      </c>
    </row>
    <row r="78" spans="1:9" x14ac:dyDescent="0.25">
      <c r="A78">
        <f>'Pivot MRIP 13"'!A81</f>
        <v>2013</v>
      </c>
      <c r="B78" t="str">
        <f>'Pivot MRIP 13"'!B81</f>
        <v>1104320130802010</v>
      </c>
      <c r="C78">
        <f>'Pivot MRIP 13"'!C81</f>
        <v>281.61950677999999</v>
      </c>
      <c r="D78">
        <f>'Pivot MRIP 13"'!D81</f>
        <v>281.61950677999999</v>
      </c>
      <c r="E78">
        <f>'Pivot MRIP 13"'!E81</f>
        <v>0</v>
      </c>
      <c r="F78">
        <f>'Pivot MRIP 13"'!F81</f>
        <v>1</v>
      </c>
      <c r="G78">
        <f>'Pivot MRIP 13"'!G81</f>
        <v>0</v>
      </c>
      <c r="H78">
        <f t="shared" si="40"/>
        <v>0</v>
      </c>
      <c r="I78">
        <f t="shared" si="41"/>
        <v>0</v>
      </c>
    </row>
    <row r="79" spans="1:9" x14ac:dyDescent="0.25">
      <c r="A79">
        <f>'Pivot MRIP 13"'!A82</f>
        <v>2013</v>
      </c>
      <c r="B79" t="str">
        <f>'Pivot MRIP 13"'!B82</f>
        <v>1104320130802015</v>
      </c>
      <c r="C79">
        <f>'Pivot MRIP 13"'!C82</f>
        <v>281.61950677999999</v>
      </c>
      <c r="D79">
        <f>'Pivot MRIP 13"'!D82</f>
        <v>281.61950677999999</v>
      </c>
      <c r="E79">
        <f>'Pivot MRIP 13"'!E82</f>
        <v>0</v>
      </c>
      <c r="F79">
        <f>'Pivot MRIP 13"'!F82</f>
        <v>6</v>
      </c>
      <c r="G79">
        <f>'Pivot MRIP 13"'!G82</f>
        <v>0</v>
      </c>
      <c r="H79">
        <f t="shared" si="40"/>
        <v>0</v>
      </c>
      <c r="I79">
        <f t="shared" si="41"/>
        <v>0</v>
      </c>
    </row>
    <row r="80" spans="1:9" x14ac:dyDescent="0.25">
      <c r="A80">
        <f>'Pivot MRIP 13"'!A83</f>
        <v>2013</v>
      </c>
      <c r="B80" t="str">
        <f>'Pivot MRIP 13"'!B83</f>
        <v>1104320130803016</v>
      </c>
      <c r="C80">
        <f>'Pivot MRIP 13"'!C83</f>
        <v>380.42906857999998</v>
      </c>
      <c r="D80">
        <f>'Pivot MRIP 13"'!D83</f>
        <v>380.42906857999998</v>
      </c>
      <c r="E80">
        <f>'Pivot MRIP 13"'!E83</f>
        <v>0</v>
      </c>
      <c r="F80">
        <f>'Pivot MRIP 13"'!F83</f>
        <v>1</v>
      </c>
      <c r="G80">
        <f>'Pivot MRIP 13"'!G83</f>
        <v>0</v>
      </c>
      <c r="H80">
        <f t="shared" si="40"/>
        <v>0</v>
      </c>
      <c r="I80">
        <f t="shared" si="41"/>
        <v>0</v>
      </c>
    </row>
    <row r="81" spans="1:9" x14ac:dyDescent="0.25">
      <c r="A81">
        <f>'Pivot MRIP 13"'!A84</f>
        <v>2013</v>
      </c>
      <c r="B81" t="str">
        <f>'Pivot MRIP 13"'!B84</f>
        <v>1104320130803017</v>
      </c>
      <c r="C81">
        <f>'Pivot MRIP 13"'!C84</f>
        <v>380.42906857999998</v>
      </c>
      <c r="D81">
        <f>'Pivot MRIP 13"'!D84</f>
        <v>380.42906857999998</v>
      </c>
      <c r="E81">
        <f>'Pivot MRIP 13"'!E84</f>
        <v>0</v>
      </c>
      <c r="F81">
        <f>'Pivot MRIP 13"'!F84</f>
        <v>1</v>
      </c>
      <c r="G81">
        <f>'Pivot MRIP 13"'!G84</f>
        <v>0</v>
      </c>
      <c r="H81">
        <f t="shared" si="40"/>
        <v>0</v>
      </c>
      <c r="I81">
        <f t="shared" si="41"/>
        <v>0</v>
      </c>
    </row>
    <row r="82" spans="1:9" x14ac:dyDescent="0.25">
      <c r="A82">
        <f>'Pivot MRIP 13"'!A85</f>
        <v>2013</v>
      </c>
      <c r="B82" t="str">
        <f>'Pivot MRIP 13"'!B85</f>
        <v>1104320130805010</v>
      </c>
      <c r="C82">
        <f>'Pivot MRIP 13"'!C85</f>
        <v>120.85569563999999</v>
      </c>
      <c r="D82">
        <f>'Pivot MRIP 13"'!D85</f>
        <v>120.85569563999999</v>
      </c>
      <c r="E82">
        <f>'Pivot MRIP 13"'!E85</f>
        <v>0</v>
      </c>
      <c r="F82">
        <f>'Pivot MRIP 13"'!F85</f>
        <v>1</v>
      </c>
      <c r="G82">
        <f>'Pivot MRIP 13"'!G85</f>
        <v>0</v>
      </c>
      <c r="H82">
        <f t="shared" si="40"/>
        <v>0</v>
      </c>
      <c r="I82">
        <f t="shared" si="41"/>
        <v>0</v>
      </c>
    </row>
    <row r="83" spans="1:9" x14ac:dyDescent="0.25">
      <c r="A83">
        <f>'Pivot MRIP 13"'!A86</f>
        <v>2013</v>
      </c>
      <c r="B83" t="str">
        <f>'Pivot MRIP 13"'!B86</f>
        <v>1104320130810001</v>
      </c>
      <c r="C83">
        <f>'Pivot MRIP 13"'!C86</f>
        <v>349.33758005999999</v>
      </c>
      <c r="D83">
        <f>'Pivot MRIP 13"'!D86</f>
        <v>349.33758005999999</v>
      </c>
      <c r="E83">
        <f>'Pivot MRIP 13"'!E86</f>
        <v>0</v>
      </c>
      <c r="F83">
        <f>'Pivot MRIP 13"'!F86</f>
        <v>1</v>
      </c>
      <c r="G83">
        <f>'Pivot MRIP 13"'!G86</f>
        <v>0</v>
      </c>
      <c r="H83">
        <f t="shared" si="40"/>
        <v>0</v>
      </c>
      <c r="I83">
        <f t="shared" si="41"/>
        <v>0</v>
      </c>
    </row>
    <row r="84" spans="1:9" x14ac:dyDescent="0.25">
      <c r="A84">
        <f>'Pivot MRIP 13"'!A87</f>
        <v>2013</v>
      </c>
      <c r="B84" t="str">
        <f>'Pivot MRIP 13"'!B87</f>
        <v>1104320130810029</v>
      </c>
      <c r="C84">
        <f>'Pivot MRIP 13"'!C87</f>
        <v>349.33758005999999</v>
      </c>
      <c r="D84">
        <f>'Pivot MRIP 13"'!D87</f>
        <v>349.33758005999999</v>
      </c>
      <c r="E84">
        <f>'Pivot MRIP 13"'!E87</f>
        <v>0</v>
      </c>
      <c r="F84">
        <f>'Pivot MRIP 13"'!F87</f>
        <v>1</v>
      </c>
      <c r="G84">
        <f>'Pivot MRIP 13"'!G87</f>
        <v>0</v>
      </c>
      <c r="H84">
        <f t="shared" si="40"/>
        <v>0</v>
      </c>
      <c r="I84">
        <f t="shared" si="41"/>
        <v>0</v>
      </c>
    </row>
    <row r="85" spans="1:9" x14ac:dyDescent="0.25">
      <c r="A85">
        <f>'Pivot MRIP 13"'!A88</f>
        <v>2013</v>
      </c>
      <c r="B85" t="str">
        <f>'Pivot MRIP 13"'!B88</f>
        <v>1104320130814001</v>
      </c>
      <c r="C85">
        <f>'Pivot MRIP 13"'!C88</f>
        <v>251.58774217999999</v>
      </c>
      <c r="D85">
        <f>'Pivot MRIP 13"'!D88</f>
        <v>251.58774217999999</v>
      </c>
      <c r="E85">
        <f>'Pivot MRIP 13"'!E88</f>
        <v>0</v>
      </c>
      <c r="F85">
        <f>'Pivot MRIP 13"'!F88</f>
        <v>4</v>
      </c>
      <c r="G85">
        <f>'Pivot MRIP 13"'!G88</f>
        <v>0</v>
      </c>
      <c r="H85">
        <f t="shared" si="40"/>
        <v>0</v>
      </c>
      <c r="I85">
        <f t="shared" si="41"/>
        <v>0</v>
      </c>
    </row>
    <row r="86" spans="1:9" x14ac:dyDescent="0.25">
      <c r="A86">
        <f>'Pivot MRIP 13"'!A89</f>
        <v>2013</v>
      </c>
      <c r="B86" t="str">
        <f>'Pivot MRIP 13"'!B89</f>
        <v>1104320130814004</v>
      </c>
      <c r="C86">
        <f>'Pivot MRIP 13"'!C89</f>
        <v>251.58774217999999</v>
      </c>
      <c r="D86">
        <f>'Pivot MRIP 13"'!D89</f>
        <v>251.58774217999999</v>
      </c>
      <c r="E86">
        <f>'Pivot MRIP 13"'!E89</f>
        <v>0.88184904873951031</v>
      </c>
      <c r="F86">
        <f>'Pivot MRIP 13"'!F89</f>
        <v>4</v>
      </c>
      <c r="G86">
        <f>'Pivot MRIP 13"'!G89</f>
        <v>1</v>
      </c>
      <c r="H86">
        <f t="shared" si="40"/>
        <v>251.58774217999999</v>
      </c>
      <c r="I86">
        <f t="shared" si="41"/>
        <v>221.86241111595416</v>
      </c>
    </row>
    <row r="87" spans="1:9" x14ac:dyDescent="0.25">
      <c r="A87">
        <f>'Pivot MRIP 13"'!A90</f>
        <v>2013</v>
      </c>
      <c r="B87" t="str">
        <f>'Pivot MRIP 13"'!B90</f>
        <v>1104320130916001</v>
      </c>
      <c r="C87">
        <f>'Pivot MRIP 13"'!C90</f>
        <v>8.1390619701000002</v>
      </c>
      <c r="D87">
        <f>'Pivot MRIP 13"'!D90</f>
        <v>8.1390619701000002</v>
      </c>
      <c r="E87">
        <f>'Pivot MRIP 13"'!E90</f>
        <v>1.474816512547112</v>
      </c>
      <c r="F87">
        <f>'Pivot MRIP 13"'!F90</f>
        <v>36</v>
      </c>
      <c r="G87">
        <f>'Pivot MRIP 13"'!G90</f>
        <v>29</v>
      </c>
      <c r="H87">
        <f t="shared" si="40"/>
        <v>236.03279713290001</v>
      </c>
      <c r="I87">
        <f t="shared" si="41"/>
        <v>348.10506671428357</v>
      </c>
    </row>
    <row r="88" spans="1:9" x14ac:dyDescent="0.25">
      <c r="A88">
        <f>'Pivot MRIP 13"'!A91</f>
        <v>2013</v>
      </c>
      <c r="B88" t="str">
        <f>'Pivot MRIP 13"'!B91</f>
        <v>1104320130920003</v>
      </c>
      <c r="C88">
        <f>'Pivot MRIP 13"'!C91</f>
        <v>100.52205435</v>
      </c>
      <c r="D88">
        <f>'Pivot MRIP 13"'!D91</f>
        <v>100.52205435</v>
      </c>
      <c r="E88">
        <f>'Pivot MRIP 13"'!E91</f>
        <v>0</v>
      </c>
      <c r="F88">
        <f>'Pivot MRIP 13"'!F91</f>
        <v>1</v>
      </c>
      <c r="G88">
        <f>'Pivot MRIP 13"'!G91</f>
        <v>0</v>
      </c>
      <c r="H88">
        <f t="shared" si="40"/>
        <v>0</v>
      </c>
      <c r="I88">
        <f t="shared" si="41"/>
        <v>0</v>
      </c>
    </row>
    <row r="89" spans="1:9" x14ac:dyDescent="0.25">
      <c r="A89">
        <f>'Pivot MRIP 13"'!A92</f>
        <v>2013</v>
      </c>
      <c r="B89" t="str">
        <f>'Pivot MRIP 13"'!B92</f>
        <v>1104320130921010</v>
      </c>
      <c r="C89">
        <f>'Pivot MRIP 13"'!C92</f>
        <v>37.267468600000001</v>
      </c>
      <c r="D89">
        <f>'Pivot MRIP 13"'!D92</f>
        <v>37.267468600000001</v>
      </c>
      <c r="E89">
        <f>'Pivot MRIP 13"'!E92</f>
        <v>1.8739292285714593</v>
      </c>
      <c r="F89">
        <f>'Pivot MRIP 13"'!F92</f>
        <v>10</v>
      </c>
      <c r="G89">
        <f>'Pivot MRIP 13"'!G92</f>
        <v>1.2</v>
      </c>
      <c r="H89">
        <f t="shared" si="40"/>
        <v>44.720962319999998</v>
      </c>
      <c r="I89">
        <f t="shared" si="41"/>
        <v>83.803918421290888</v>
      </c>
    </row>
    <row r="90" spans="1:9" x14ac:dyDescent="0.25">
      <c r="A90">
        <f>'Pivot MRIP 13"'!A93</f>
        <v>2013</v>
      </c>
      <c r="B90" t="str">
        <f>'Pivot MRIP 13"'!B93</f>
        <v>1104320130922006</v>
      </c>
      <c r="C90">
        <f>'Pivot MRIP 13"'!C93</f>
        <v>319.88036979999998</v>
      </c>
      <c r="D90">
        <f>'Pivot MRIP 13"'!D93</f>
        <v>319.88036979999998</v>
      </c>
      <c r="E90">
        <f>'Pivot MRIP 13"'!E93</f>
        <v>0</v>
      </c>
      <c r="F90">
        <f>'Pivot MRIP 13"'!F93</f>
        <v>4</v>
      </c>
      <c r="G90">
        <f>'Pivot MRIP 13"'!G93</f>
        <v>0</v>
      </c>
      <c r="H90">
        <f t="shared" si="40"/>
        <v>0</v>
      </c>
      <c r="I90">
        <f t="shared" si="41"/>
        <v>0</v>
      </c>
    </row>
    <row r="91" spans="1:9" x14ac:dyDescent="0.25">
      <c r="A91">
        <f>'Pivot MRIP 13"'!A94</f>
        <v>2013</v>
      </c>
      <c r="B91" t="str">
        <f>'Pivot MRIP 13"'!B94</f>
        <v>1104320130922011</v>
      </c>
      <c r="C91">
        <f>'Pivot MRIP 13"'!C94</f>
        <v>212.03258664000001</v>
      </c>
      <c r="D91">
        <f>'Pivot MRIP 13"'!D94</f>
        <v>212.03258664000001</v>
      </c>
      <c r="E91">
        <f>'Pivot MRIP 13"'!E94</f>
        <v>0</v>
      </c>
      <c r="F91">
        <f>'Pivot MRIP 13"'!F94</f>
        <v>16</v>
      </c>
      <c r="G91">
        <f>'Pivot MRIP 13"'!G94</f>
        <v>0</v>
      </c>
      <c r="H91">
        <f t="shared" si="40"/>
        <v>0</v>
      </c>
      <c r="I91">
        <f t="shared" si="41"/>
        <v>0</v>
      </c>
    </row>
    <row r="92" spans="1:9" x14ac:dyDescent="0.25">
      <c r="A92">
        <f>'Pivot MRIP 13"'!A95</f>
        <v>2013</v>
      </c>
      <c r="B92" t="str">
        <f>'Pivot MRIP 13"'!B95</f>
        <v>1104320130922018</v>
      </c>
      <c r="C92">
        <f>'Pivot MRIP 13"'!C95</f>
        <v>212.03258664000001</v>
      </c>
      <c r="D92">
        <f>'Pivot MRIP 13"'!D95</f>
        <v>212.03258664000001</v>
      </c>
      <c r="E92">
        <f>'Pivot MRIP 13"'!E95</f>
        <v>0</v>
      </c>
      <c r="F92">
        <f>'Pivot MRIP 13"'!F95</f>
        <v>8</v>
      </c>
      <c r="G92">
        <f>'Pivot MRIP 13"'!G95</f>
        <v>0</v>
      </c>
      <c r="H92">
        <f t="shared" si="40"/>
        <v>0</v>
      </c>
      <c r="I92">
        <f t="shared" si="41"/>
        <v>0</v>
      </c>
    </row>
    <row r="93" spans="1:9" x14ac:dyDescent="0.25">
      <c r="A93">
        <f>'Pivot MRIP 13"'!A96</f>
        <v>2013</v>
      </c>
      <c r="B93" t="str">
        <f>'Pivot MRIP 13"'!B96</f>
        <v>1104320130922024</v>
      </c>
      <c r="C93">
        <f>'Pivot MRIP 13"'!C96</f>
        <v>212.03258664000001</v>
      </c>
      <c r="D93">
        <f>'Pivot MRIP 13"'!D96</f>
        <v>212.03258664000001</v>
      </c>
      <c r="E93">
        <f>'Pivot MRIP 13"'!E96</f>
        <v>0</v>
      </c>
      <c r="F93">
        <f>'Pivot MRIP 13"'!F96</f>
        <v>3</v>
      </c>
      <c r="G93">
        <f>'Pivot MRIP 13"'!G96</f>
        <v>0</v>
      </c>
      <c r="H93">
        <f t="shared" si="40"/>
        <v>0</v>
      </c>
      <c r="I93">
        <f t="shared" si="41"/>
        <v>0</v>
      </c>
    </row>
    <row r="94" spans="1:9" x14ac:dyDescent="0.25">
      <c r="A94">
        <f>'Pivot MRIP 13"'!A97</f>
        <v>2013</v>
      </c>
      <c r="B94" t="str">
        <f>'Pivot MRIP 13"'!B97</f>
        <v>1104320130927001</v>
      </c>
      <c r="C94">
        <f>'Pivot MRIP 13"'!C97</f>
        <v>213.90820026</v>
      </c>
      <c r="D94">
        <f>'Pivot MRIP 13"'!D97</f>
        <v>213.90820026</v>
      </c>
      <c r="E94">
        <f>'Pivot MRIP 13"'!E97</f>
        <v>0</v>
      </c>
      <c r="F94">
        <f>'Pivot MRIP 13"'!F97</f>
        <v>2</v>
      </c>
      <c r="G94">
        <f>'Pivot MRIP 13"'!G97</f>
        <v>0</v>
      </c>
      <c r="H94">
        <f t="shared" si="40"/>
        <v>0</v>
      </c>
      <c r="I94">
        <f t="shared" si="41"/>
        <v>0</v>
      </c>
    </row>
    <row r="95" spans="1:9" x14ac:dyDescent="0.25">
      <c r="A95">
        <f>'Pivot MRIP 13"'!A98</f>
        <v>2013</v>
      </c>
      <c r="B95" t="str">
        <f>'Pivot MRIP 13"'!B98</f>
        <v>1104320130927009</v>
      </c>
      <c r="C95">
        <f>'Pivot MRIP 13"'!C98</f>
        <v>433.35499382</v>
      </c>
      <c r="D95">
        <f>'Pivot MRIP 13"'!D98</f>
        <v>433.35499382</v>
      </c>
      <c r="E95">
        <f>'Pivot MRIP 13"'!E98</f>
        <v>0</v>
      </c>
      <c r="F95">
        <f>'Pivot MRIP 13"'!F98</f>
        <v>3</v>
      </c>
      <c r="G95">
        <f>'Pivot MRIP 13"'!G98</f>
        <v>0</v>
      </c>
      <c r="H95">
        <f t="shared" si="40"/>
        <v>0</v>
      </c>
      <c r="I95">
        <f t="shared" si="41"/>
        <v>0</v>
      </c>
    </row>
    <row r="96" spans="1:9" x14ac:dyDescent="0.25">
      <c r="A96">
        <f>'Pivot MRIP 13"'!A99</f>
        <v>2013</v>
      </c>
      <c r="B96" t="str">
        <f>'Pivot MRIP 13"'!B99</f>
        <v>1104320130927010</v>
      </c>
      <c r="C96">
        <f>'Pivot MRIP 13"'!C99</f>
        <v>213.90820026</v>
      </c>
      <c r="D96">
        <f>'Pivot MRIP 13"'!D99</f>
        <v>213.90820026</v>
      </c>
      <c r="E96">
        <f>'Pivot MRIP 13"'!E99</f>
        <v>0</v>
      </c>
      <c r="F96">
        <f>'Pivot MRIP 13"'!F99</f>
        <v>2</v>
      </c>
      <c r="G96">
        <f>'Pivot MRIP 13"'!G99</f>
        <v>0</v>
      </c>
      <c r="H96">
        <f t="shared" si="40"/>
        <v>0</v>
      </c>
      <c r="I96">
        <f t="shared" si="41"/>
        <v>0</v>
      </c>
    </row>
    <row r="97" spans="1:9" x14ac:dyDescent="0.25">
      <c r="A97">
        <f>'Pivot MRIP 13"'!A100</f>
        <v>2013</v>
      </c>
      <c r="B97" t="str">
        <f>'Pivot MRIP 13"'!B100</f>
        <v>1104320130927012</v>
      </c>
      <c r="C97">
        <f>'Pivot MRIP 13"'!C100</f>
        <v>213.90820026</v>
      </c>
      <c r="D97">
        <f>'Pivot MRIP 13"'!D100</f>
        <v>213.90820026</v>
      </c>
      <c r="E97">
        <f>'Pivot MRIP 13"'!E100</f>
        <v>0</v>
      </c>
      <c r="F97">
        <f>'Pivot MRIP 13"'!F100</f>
        <v>1</v>
      </c>
      <c r="G97">
        <f>'Pivot MRIP 13"'!G100</f>
        <v>0</v>
      </c>
      <c r="H97">
        <f t="shared" si="40"/>
        <v>0</v>
      </c>
      <c r="I97">
        <f t="shared" si="41"/>
        <v>0</v>
      </c>
    </row>
    <row r="98" spans="1:9" x14ac:dyDescent="0.25">
      <c r="A98">
        <f>'Pivot MRIP 13"'!A101</f>
        <v>2013</v>
      </c>
      <c r="B98" t="str">
        <f>'Pivot MRIP 13"'!B101</f>
        <v>1104320130927013</v>
      </c>
      <c r="C98">
        <f>'Pivot MRIP 13"'!C101</f>
        <v>213.90820025999997</v>
      </c>
      <c r="D98">
        <f>'Pivot MRIP 13"'!D101</f>
        <v>213.90820025999997</v>
      </c>
      <c r="E98">
        <f>'Pivot MRIP 13"'!E101</f>
        <v>0</v>
      </c>
      <c r="F98">
        <f>'Pivot MRIP 13"'!F101</f>
        <v>9</v>
      </c>
      <c r="G98">
        <f>'Pivot MRIP 13"'!G101</f>
        <v>0</v>
      </c>
      <c r="H98">
        <f t="shared" si="40"/>
        <v>0</v>
      </c>
      <c r="I98">
        <f t="shared" si="41"/>
        <v>0</v>
      </c>
    </row>
    <row r="99" spans="1:9" x14ac:dyDescent="0.25">
      <c r="A99">
        <f>'Pivot MRIP 13"'!A102</f>
        <v>2013</v>
      </c>
      <c r="B99" t="str">
        <f>'Pivot MRIP 13"'!B102</f>
        <v>1104320131001004</v>
      </c>
      <c r="C99">
        <f>'Pivot MRIP 13"'!C102</f>
        <v>649.80872824000005</v>
      </c>
      <c r="D99">
        <f>'Pivot MRIP 13"'!D102</f>
        <v>649.80872824000005</v>
      </c>
      <c r="E99">
        <f>'Pivot MRIP 13"'!E102</f>
        <v>0</v>
      </c>
      <c r="F99">
        <f>'Pivot MRIP 13"'!F102</f>
        <v>6</v>
      </c>
      <c r="G99">
        <f>'Pivot MRIP 13"'!G102</f>
        <v>0</v>
      </c>
      <c r="H99">
        <f t="shared" si="40"/>
        <v>0</v>
      </c>
      <c r="I99">
        <f t="shared" si="41"/>
        <v>0</v>
      </c>
    </row>
    <row r="100" spans="1:9" x14ac:dyDescent="0.25">
      <c r="A100">
        <f>'Pivot MRIP 13"'!A103</f>
        <v>2013</v>
      </c>
      <c r="B100" t="str">
        <f>'Pivot MRIP 13"'!B103</f>
        <v>1104320131001007</v>
      </c>
      <c r="C100">
        <f>'Pivot MRIP 13"'!C103</f>
        <v>649.80872824000005</v>
      </c>
      <c r="D100">
        <f>'Pivot MRIP 13"'!D103</f>
        <v>649.80872824000005</v>
      </c>
      <c r="E100">
        <f>'Pivot MRIP 13"'!E103</f>
        <v>0</v>
      </c>
      <c r="F100">
        <f>'Pivot MRIP 13"'!F103</f>
        <v>9</v>
      </c>
      <c r="G100">
        <f>'Pivot MRIP 13"'!G103</f>
        <v>0</v>
      </c>
      <c r="H100">
        <f t="shared" si="40"/>
        <v>0</v>
      </c>
      <c r="I100">
        <f t="shared" si="41"/>
        <v>0</v>
      </c>
    </row>
    <row r="101" spans="1:9" x14ac:dyDescent="0.25">
      <c r="A101">
        <f>'Pivot MRIP 13"'!A104</f>
        <v>2013</v>
      </c>
      <c r="B101" t="str">
        <f>'Pivot MRIP 13"'!B104</f>
        <v>1104320131001011</v>
      </c>
      <c r="C101">
        <f>'Pivot MRIP 13"'!C104</f>
        <v>649.80872824000005</v>
      </c>
      <c r="D101">
        <f>'Pivot MRIP 13"'!D104</f>
        <v>649.80872824000005</v>
      </c>
      <c r="E101">
        <f>'Pivot MRIP 13"'!E104</f>
        <v>0</v>
      </c>
      <c r="F101">
        <f>'Pivot MRIP 13"'!F104</f>
        <v>1</v>
      </c>
      <c r="G101">
        <f>'Pivot MRIP 13"'!G104</f>
        <v>0</v>
      </c>
      <c r="H101">
        <f t="shared" si="40"/>
        <v>0</v>
      </c>
      <c r="I101">
        <f t="shared" si="41"/>
        <v>0</v>
      </c>
    </row>
    <row r="102" spans="1:9" x14ac:dyDescent="0.25">
      <c r="A102">
        <f>'Pivot MRIP 13"'!A105</f>
        <v>2013</v>
      </c>
      <c r="B102" t="str">
        <f>'Pivot MRIP 13"'!B105</f>
        <v>1104320131003009</v>
      </c>
      <c r="C102">
        <f>'Pivot MRIP 13"'!C105</f>
        <v>381.10016682000003</v>
      </c>
      <c r="D102">
        <f>'Pivot MRIP 13"'!D105</f>
        <v>381.10016682000003</v>
      </c>
      <c r="E102">
        <f>'Pivot MRIP 13"'!E105</f>
        <v>1.6534669663865817</v>
      </c>
      <c r="F102">
        <f>'Pivot MRIP 13"'!F105</f>
        <v>3</v>
      </c>
      <c r="G102">
        <f>'Pivot MRIP 13"'!G105</f>
        <v>2</v>
      </c>
      <c r="H102">
        <f t="shared" si="40"/>
        <v>762.20033364000005</v>
      </c>
      <c r="I102">
        <f t="shared" si="41"/>
        <v>1260.2730734425713</v>
      </c>
    </row>
    <row r="103" spans="1:9" x14ac:dyDescent="0.25">
      <c r="A103">
        <f>'Pivot MRIP 13"'!A106</f>
        <v>2013</v>
      </c>
      <c r="B103" t="str">
        <f>'Pivot MRIP 13"'!B106</f>
        <v>1104320131003010</v>
      </c>
      <c r="C103">
        <f>'Pivot MRIP 13"'!C106</f>
        <v>175.25725607000001</v>
      </c>
      <c r="D103">
        <f>'Pivot MRIP 13"'!D106</f>
        <v>175.25725607000001</v>
      </c>
      <c r="E103">
        <f>'Pivot MRIP 13"'!E106</f>
        <v>0</v>
      </c>
      <c r="F103">
        <f>'Pivot MRIP 13"'!F106</f>
        <v>2</v>
      </c>
      <c r="G103">
        <f>'Pivot MRIP 13"'!G106</f>
        <v>0</v>
      </c>
      <c r="H103">
        <f t="shared" si="40"/>
        <v>0</v>
      </c>
      <c r="I103">
        <f t="shared" si="41"/>
        <v>0</v>
      </c>
    </row>
    <row r="104" spans="1:9" x14ac:dyDescent="0.25">
      <c r="A104">
        <f>'Pivot MRIP 13"'!A107</f>
        <v>2013</v>
      </c>
      <c r="B104" t="str">
        <f>'Pivot MRIP 13"'!B107</f>
        <v>1104320131003020</v>
      </c>
      <c r="C104">
        <f>'Pivot MRIP 13"'!C107</f>
        <v>175.25725607000001</v>
      </c>
      <c r="D104">
        <f>'Pivot MRIP 13"'!D107</f>
        <v>175.25725607000001</v>
      </c>
      <c r="E104">
        <f>'Pivot MRIP 13"'!E107</f>
        <v>0</v>
      </c>
      <c r="F104">
        <f>'Pivot MRIP 13"'!F107</f>
        <v>2</v>
      </c>
      <c r="G104">
        <f>'Pivot MRIP 13"'!G107</f>
        <v>0</v>
      </c>
      <c r="H104">
        <f t="shared" si="40"/>
        <v>0</v>
      </c>
      <c r="I104">
        <f t="shared" si="41"/>
        <v>0</v>
      </c>
    </row>
    <row r="105" spans="1:9" x14ac:dyDescent="0.25">
      <c r="A105">
        <f>'Pivot MRIP 13"'!A108</f>
        <v>2013</v>
      </c>
      <c r="B105" t="str">
        <f>'Pivot MRIP 13"'!B108</f>
        <v>1104320131003026</v>
      </c>
      <c r="C105">
        <f>'Pivot MRIP 13"'!C108</f>
        <v>175.25725607000001</v>
      </c>
      <c r="D105">
        <f>'Pivot MRIP 13"'!D108</f>
        <v>175.25725607000001</v>
      </c>
      <c r="E105">
        <f>'Pivot MRIP 13"'!E108</f>
        <v>0.55115565546219392</v>
      </c>
      <c r="F105">
        <f>'Pivot MRIP 13"'!F108</f>
        <v>1</v>
      </c>
      <c r="G105">
        <f>'Pivot MRIP 13"'!G108</f>
        <v>1.0004089212</v>
      </c>
      <c r="H105">
        <f t="shared" si="40"/>
        <v>175.32892247746088</v>
      </c>
      <c r="I105">
        <f t="shared" si="41"/>
        <v>96.633527189545134</v>
      </c>
    </row>
    <row r="106" spans="1:9" x14ac:dyDescent="0.25">
      <c r="A106">
        <f>'Pivot MRIP 13"'!A109</f>
        <v>2013</v>
      </c>
      <c r="B106" t="str">
        <f>'Pivot MRIP 13"'!B109</f>
        <v>1104320131012001</v>
      </c>
      <c r="C106">
        <f>'Pivot MRIP 13"'!C109</f>
        <v>986.10597221</v>
      </c>
      <c r="D106">
        <f>'Pivot MRIP 13"'!D109</f>
        <v>986.10597221</v>
      </c>
      <c r="E106">
        <f>'Pivot MRIP 13"'!E109</f>
        <v>0</v>
      </c>
      <c r="F106">
        <f>'Pivot MRIP 13"'!F109</f>
        <v>15</v>
      </c>
      <c r="G106">
        <f>'Pivot MRIP 13"'!G109</f>
        <v>0</v>
      </c>
      <c r="H106">
        <f t="shared" si="40"/>
        <v>0</v>
      </c>
      <c r="I106">
        <f t="shared" si="41"/>
        <v>0</v>
      </c>
    </row>
    <row r="107" spans="1:9" x14ac:dyDescent="0.25">
      <c r="A107">
        <f>'Pivot MRIP 13"'!A110</f>
        <v>2013</v>
      </c>
      <c r="B107" t="str">
        <f>'Pivot MRIP 13"'!B110</f>
        <v>1104320131017001</v>
      </c>
      <c r="C107">
        <f>'Pivot MRIP 13"'!C110</f>
        <v>221.90111347999999</v>
      </c>
      <c r="D107">
        <f>'Pivot MRIP 13"'!D110</f>
        <v>221.90111347999999</v>
      </c>
      <c r="E107">
        <f>'Pivot MRIP 13"'!E110</f>
        <v>0</v>
      </c>
      <c r="F107">
        <f>'Pivot MRIP 13"'!F110</f>
        <v>3</v>
      </c>
      <c r="G107">
        <f>'Pivot MRIP 13"'!G110</f>
        <v>0</v>
      </c>
      <c r="H107">
        <f t="shared" si="40"/>
        <v>0</v>
      </c>
      <c r="I107">
        <f t="shared" si="41"/>
        <v>0</v>
      </c>
    </row>
    <row r="108" spans="1:9" x14ac:dyDescent="0.25">
      <c r="A108">
        <f>'Pivot MRIP 13"'!A111</f>
        <v>2013</v>
      </c>
      <c r="B108" t="str">
        <f>'Pivot MRIP 13"'!B111</f>
        <v>1104320131017004</v>
      </c>
      <c r="C108">
        <f>'Pivot MRIP 13"'!C111</f>
        <v>122.19090496</v>
      </c>
      <c r="D108">
        <f>'Pivot MRIP 13"'!D111</f>
        <v>122.19090496</v>
      </c>
      <c r="E108">
        <f>'Pivot MRIP 13"'!E111</f>
        <v>0</v>
      </c>
      <c r="F108">
        <f>'Pivot MRIP 13"'!F111</f>
        <v>3</v>
      </c>
      <c r="G108">
        <f>'Pivot MRIP 13"'!G111</f>
        <v>0</v>
      </c>
      <c r="H108">
        <f t="shared" si="40"/>
        <v>0</v>
      </c>
      <c r="I108">
        <f t="shared" si="41"/>
        <v>0</v>
      </c>
    </row>
    <row r="109" spans="1:9" x14ac:dyDescent="0.25">
      <c r="A109">
        <f>'Pivot MRIP 13"'!A112</f>
        <v>2013</v>
      </c>
      <c r="B109" t="str">
        <f>'Pivot MRIP 13"'!B112</f>
        <v>1104320131017022</v>
      </c>
      <c r="C109">
        <f>'Pivot MRIP 13"'!C112</f>
        <v>122.19090496</v>
      </c>
      <c r="D109">
        <f>'Pivot MRIP 13"'!D112</f>
        <v>122.19090496</v>
      </c>
      <c r="E109">
        <f>'Pivot MRIP 13"'!E112</f>
        <v>1.3227735731533319</v>
      </c>
      <c r="F109">
        <f>'Pivot MRIP 13"'!F112</f>
        <v>6</v>
      </c>
      <c r="G109">
        <f>'Pivot MRIP 13"'!G112</f>
        <v>1.0005865117999999</v>
      </c>
      <c r="H109">
        <f t="shared" si="40"/>
        <v>122.2625713676117</v>
      </c>
      <c r="I109">
        <f t="shared" si="41"/>
        <v>161.72569839084997</v>
      </c>
    </row>
    <row r="110" spans="1:9" x14ac:dyDescent="0.25">
      <c r="A110">
        <f>'Pivot MRIP 13"'!A113</f>
        <v>2013</v>
      </c>
      <c r="B110" t="str">
        <f>'Pivot MRIP 13"'!B113</f>
        <v>1104320131017027</v>
      </c>
      <c r="C110">
        <f>'Pivot MRIP 13"'!C113</f>
        <v>122.19090496</v>
      </c>
      <c r="D110">
        <f>'Pivot MRIP 13"'!D113</f>
        <v>122.19090496</v>
      </c>
      <c r="E110">
        <f>'Pivot MRIP 13"'!E113</f>
        <v>0</v>
      </c>
      <c r="F110">
        <f>'Pivot MRIP 13"'!F113</f>
        <v>2</v>
      </c>
      <c r="G110">
        <f>'Pivot MRIP 13"'!G113</f>
        <v>0</v>
      </c>
      <c r="H110">
        <f t="shared" si="40"/>
        <v>0</v>
      </c>
      <c r="I110">
        <f t="shared" si="41"/>
        <v>0</v>
      </c>
    </row>
    <row r="111" spans="1:9" x14ac:dyDescent="0.25">
      <c r="A111">
        <f>'Pivot MRIP 13"'!A114</f>
        <v>2013</v>
      </c>
      <c r="B111" t="str">
        <f>'Pivot MRIP 13"'!B114</f>
        <v>1104320131019004</v>
      </c>
      <c r="C111">
        <f>'Pivot MRIP 13"'!C114</f>
        <v>208.10576287999999</v>
      </c>
      <c r="D111">
        <f>'Pivot MRIP 13"'!D114</f>
        <v>208.10576287999999</v>
      </c>
      <c r="E111">
        <f>'Pivot MRIP 13"'!E114</f>
        <v>0</v>
      </c>
      <c r="F111">
        <f>'Pivot MRIP 13"'!F114</f>
        <v>3</v>
      </c>
      <c r="G111">
        <f>'Pivot MRIP 13"'!G114</f>
        <v>0</v>
      </c>
      <c r="H111">
        <f t="shared" si="40"/>
        <v>0</v>
      </c>
      <c r="I111">
        <f t="shared" si="41"/>
        <v>0</v>
      </c>
    </row>
    <row r="112" spans="1:9" x14ac:dyDescent="0.25">
      <c r="A112">
        <f>'Pivot MRIP 13"'!A115</f>
        <v>2013</v>
      </c>
      <c r="B112" t="str">
        <f>'Pivot MRIP 13"'!B115</f>
        <v>1104320131019007</v>
      </c>
      <c r="C112">
        <f>'Pivot MRIP 13"'!C115</f>
        <v>312.02672228</v>
      </c>
      <c r="D112">
        <f>'Pivot MRIP 13"'!D115</f>
        <v>312.02672228</v>
      </c>
      <c r="E112">
        <f>'Pivot MRIP 13"'!E115</f>
        <v>0</v>
      </c>
      <c r="F112">
        <f>'Pivot MRIP 13"'!F115</f>
        <v>2</v>
      </c>
      <c r="G112">
        <f>'Pivot MRIP 13"'!G115</f>
        <v>0</v>
      </c>
      <c r="H112">
        <f t="shared" si="40"/>
        <v>0</v>
      </c>
      <c r="I112">
        <f t="shared" si="41"/>
        <v>0</v>
      </c>
    </row>
    <row r="113" spans="1:9" x14ac:dyDescent="0.25">
      <c r="A113">
        <f>'Pivot MRIP 13"'!A116</f>
        <v>2013</v>
      </c>
      <c r="B113" t="str">
        <f>'Pivot MRIP 13"'!B116</f>
        <v>1104320131019023</v>
      </c>
      <c r="C113">
        <f>'Pivot MRIP 13"'!C116</f>
        <v>208.10576287999999</v>
      </c>
      <c r="D113">
        <f>'Pivot MRIP 13"'!D116</f>
        <v>208.10576287999999</v>
      </c>
      <c r="E113">
        <f>'Pivot MRIP 13"'!E116</f>
        <v>0</v>
      </c>
      <c r="F113">
        <f>'Pivot MRIP 13"'!F116</f>
        <v>4</v>
      </c>
      <c r="G113">
        <f>'Pivot MRIP 13"'!G116</f>
        <v>0</v>
      </c>
      <c r="H113">
        <f t="shared" si="40"/>
        <v>0</v>
      </c>
      <c r="I113">
        <f t="shared" si="41"/>
        <v>0</v>
      </c>
    </row>
    <row r="114" spans="1:9" x14ac:dyDescent="0.25">
      <c r="A114">
        <f>'Pivot MRIP 13"'!A117</f>
        <v>2013</v>
      </c>
      <c r="B114" t="str">
        <f>'Pivot MRIP 13"'!B117</f>
        <v>1104320131019025</v>
      </c>
      <c r="C114">
        <f>'Pivot MRIP 13"'!C117</f>
        <v>260.06624257999999</v>
      </c>
      <c r="D114">
        <f>'Pivot MRIP 13"'!D117</f>
        <v>260.06624257999999</v>
      </c>
      <c r="E114">
        <f>'Pivot MRIP 13"'!E117</f>
        <v>0</v>
      </c>
      <c r="F114">
        <f>'Pivot MRIP 13"'!F117</f>
        <v>6</v>
      </c>
      <c r="G114">
        <f>'Pivot MRIP 13"'!G117</f>
        <v>0</v>
      </c>
      <c r="H114">
        <f t="shared" si="40"/>
        <v>0</v>
      </c>
      <c r="I114">
        <f t="shared" si="41"/>
        <v>0</v>
      </c>
    </row>
    <row r="115" spans="1:9" x14ac:dyDescent="0.25">
      <c r="A115">
        <f>'Pivot MRIP 13"'!A118</f>
        <v>2013</v>
      </c>
      <c r="B115" t="str">
        <f>'Pivot MRIP 13"'!B118</f>
        <v>1104320131020017</v>
      </c>
      <c r="C115">
        <f>'Pivot MRIP 13"'!C118</f>
        <v>202.12191677999999</v>
      </c>
      <c r="D115">
        <f>'Pivot MRIP 13"'!D118</f>
        <v>202.12191677999999</v>
      </c>
      <c r="E115">
        <f>'Pivot MRIP 13"'!E118</f>
        <v>0.44092452439074076</v>
      </c>
      <c r="F115">
        <f>'Pivot MRIP 13"'!F118</f>
        <v>1</v>
      </c>
      <c r="G115">
        <f>'Pivot MRIP 13"'!G118</f>
        <v>2.1010802469000001</v>
      </c>
      <c r="H115">
        <f t="shared" si="40"/>
        <v>424.67436681202366</v>
      </c>
      <c r="I115">
        <f t="shared" si="41"/>
        <v>187.2493432075305</v>
      </c>
    </row>
    <row r="116" spans="1:9" x14ac:dyDescent="0.25">
      <c r="A116">
        <f>'Pivot MRIP 13"'!A119</f>
        <v>2013</v>
      </c>
      <c r="B116" t="str">
        <f>'Pivot MRIP 13"'!B119</f>
        <v>1104320131022001</v>
      </c>
      <c r="C116">
        <f>'Pivot MRIP 13"'!C119</f>
        <v>118.00445825000001</v>
      </c>
      <c r="D116">
        <f>'Pivot MRIP 13"'!D119</f>
        <v>118.00445825000001</v>
      </c>
      <c r="E116">
        <f>'Pivot MRIP 13"'!E119</f>
        <v>0</v>
      </c>
      <c r="F116">
        <f>'Pivot MRIP 13"'!F119</f>
        <v>9</v>
      </c>
      <c r="G116">
        <f>'Pivot MRIP 13"'!G119</f>
        <v>0</v>
      </c>
      <c r="H116">
        <f t="shared" si="40"/>
        <v>0</v>
      </c>
      <c r="I116">
        <f t="shared" si="41"/>
        <v>0</v>
      </c>
    </row>
    <row r="117" spans="1:9" x14ac:dyDescent="0.25">
      <c r="A117">
        <f>'Pivot MRIP 13"'!A120</f>
        <v>2013</v>
      </c>
      <c r="B117" t="str">
        <f>'Pivot MRIP 13"'!B120</f>
        <v>1104320131022004</v>
      </c>
      <c r="C117">
        <f>'Pivot MRIP 13"'!C120</f>
        <v>118.00445825</v>
      </c>
      <c r="D117">
        <f>'Pivot MRIP 13"'!D120</f>
        <v>118.00445825</v>
      </c>
      <c r="E117">
        <f>'Pivot MRIP 13"'!E120</f>
        <v>0</v>
      </c>
      <c r="F117">
        <f>'Pivot MRIP 13"'!F120</f>
        <v>4</v>
      </c>
      <c r="G117">
        <f>'Pivot MRIP 13"'!G120</f>
        <v>0</v>
      </c>
      <c r="H117">
        <f t="shared" si="40"/>
        <v>0</v>
      </c>
      <c r="I117">
        <f t="shared" si="41"/>
        <v>0</v>
      </c>
    </row>
    <row r="118" spans="1:9" x14ac:dyDescent="0.25">
      <c r="A118">
        <f>'Pivot MRIP 13"'!A121</f>
        <v>2013</v>
      </c>
      <c r="B118" t="str">
        <f>'Pivot MRIP 13"'!B121</f>
        <v>1104320131022006</v>
      </c>
      <c r="C118">
        <f>'Pivot MRIP 13"'!C121</f>
        <v>209.34177335000001</v>
      </c>
      <c r="D118">
        <f>'Pivot MRIP 13"'!D121</f>
        <v>209.34177335000001</v>
      </c>
      <c r="E118">
        <f>'Pivot MRIP 13"'!E121</f>
        <v>0</v>
      </c>
      <c r="F118">
        <f>'Pivot MRIP 13"'!F121</f>
        <v>3</v>
      </c>
      <c r="G118">
        <f>'Pivot MRIP 13"'!G121</f>
        <v>0</v>
      </c>
      <c r="H118">
        <f t="shared" si="40"/>
        <v>0</v>
      </c>
      <c r="I118">
        <f t="shared" si="41"/>
        <v>0</v>
      </c>
    </row>
    <row r="119" spans="1:9" x14ac:dyDescent="0.25">
      <c r="A119">
        <f>'Pivot MRIP 13"'!A122</f>
        <v>2013</v>
      </c>
      <c r="B119" t="str">
        <f>'Pivot MRIP 13"'!B122</f>
        <v>1104320131022009</v>
      </c>
      <c r="C119">
        <f>'Pivot MRIP 13"'!C122</f>
        <v>163.67311580000001</v>
      </c>
      <c r="D119">
        <f>'Pivot MRIP 13"'!D122</f>
        <v>163.67311580000001</v>
      </c>
      <c r="E119">
        <f>'Pivot MRIP 13"'!E122</f>
        <v>0</v>
      </c>
      <c r="F119">
        <f>'Pivot MRIP 13"'!F122</f>
        <v>2</v>
      </c>
      <c r="G119">
        <f>'Pivot MRIP 13"'!G122</f>
        <v>0</v>
      </c>
      <c r="H119">
        <f t="shared" si="40"/>
        <v>0</v>
      </c>
      <c r="I119">
        <f t="shared" si="41"/>
        <v>0</v>
      </c>
    </row>
    <row r="120" spans="1:9" x14ac:dyDescent="0.25">
      <c r="A120">
        <f>'Pivot MRIP 13"'!A123</f>
        <v>2013</v>
      </c>
      <c r="B120" t="str">
        <f>'Pivot MRIP 13"'!B123</f>
        <v>1104320131022012</v>
      </c>
      <c r="C120">
        <f>'Pivot MRIP 13"'!C123</f>
        <v>118.00445825</v>
      </c>
      <c r="D120">
        <f>'Pivot MRIP 13"'!D123</f>
        <v>118.00445825</v>
      </c>
      <c r="E120">
        <f>'Pivot MRIP 13"'!E123</f>
        <v>0</v>
      </c>
      <c r="F120">
        <f>'Pivot MRIP 13"'!F123</f>
        <v>4</v>
      </c>
      <c r="G120">
        <f>'Pivot MRIP 13"'!G123</f>
        <v>0</v>
      </c>
      <c r="H120">
        <f t="shared" si="40"/>
        <v>0</v>
      </c>
      <c r="I120">
        <f t="shared" si="41"/>
        <v>0</v>
      </c>
    </row>
    <row r="121" spans="1:9" x14ac:dyDescent="0.25">
      <c r="A121">
        <f>'Pivot MRIP 13"'!A124</f>
        <v>2013</v>
      </c>
      <c r="B121" t="str">
        <f>'Pivot MRIP 13"'!B124</f>
        <v>1104320131030001</v>
      </c>
      <c r="C121">
        <f>'Pivot MRIP 13"'!C124</f>
        <v>457.30262902999999</v>
      </c>
      <c r="D121">
        <f>'Pivot MRIP 13"'!D124</f>
        <v>457.30262902999999</v>
      </c>
      <c r="E121">
        <f>'Pivot MRIP 13"'!E124</f>
        <v>0</v>
      </c>
      <c r="F121">
        <f>'Pivot MRIP 13"'!F124</f>
        <v>1</v>
      </c>
      <c r="G121">
        <f>'Pivot MRIP 13"'!G124</f>
        <v>0</v>
      </c>
      <c r="H121">
        <f t="shared" si="40"/>
        <v>0</v>
      </c>
      <c r="I121">
        <f t="shared" si="41"/>
        <v>0</v>
      </c>
    </row>
    <row r="122" spans="1:9" x14ac:dyDescent="0.25">
      <c r="A122">
        <f>'Pivot MRIP 13"'!A125</f>
        <v>2013</v>
      </c>
      <c r="B122" t="str">
        <f>'Pivot MRIP 13"'!B125</f>
        <v>1104320131030010</v>
      </c>
      <c r="C122">
        <f>'Pivot MRIP 13"'!C125</f>
        <v>457.30262902999999</v>
      </c>
      <c r="D122">
        <f>'Pivot MRIP 13"'!D125</f>
        <v>457.30262902999999</v>
      </c>
      <c r="E122">
        <f>'Pivot MRIP 13"'!E125</f>
        <v>0</v>
      </c>
      <c r="F122">
        <f>'Pivot MRIP 13"'!F125</f>
        <v>1</v>
      </c>
      <c r="G122">
        <f>'Pivot MRIP 13"'!G125</f>
        <v>0</v>
      </c>
      <c r="H122">
        <f t="shared" si="40"/>
        <v>0</v>
      </c>
      <c r="I122">
        <f t="shared" si="41"/>
        <v>0</v>
      </c>
    </row>
    <row r="123" spans="1:9" x14ac:dyDescent="0.25">
      <c r="A123">
        <f>'Pivot MRIP 13"'!A126</f>
        <v>2013</v>
      </c>
      <c r="B123" t="str">
        <f>'Pivot MRIP 13"'!B126</f>
        <v>1104320131030012</v>
      </c>
      <c r="C123">
        <f>'Pivot MRIP 13"'!C126</f>
        <v>457.30262902999999</v>
      </c>
      <c r="D123">
        <f>'Pivot MRIP 13"'!D126</f>
        <v>457.30262902999999</v>
      </c>
      <c r="E123">
        <f>'Pivot MRIP 13"'!E126</f>
        <v>0</v>
      </c>
      <c r="F123">
        <f>'Pivot MRIP 13"'!F126</f>
        <v>1</v>
      </c>
      <c r="G123">
        <f>'Pivot MRIP 13"'!G126</f>
        <v>0</v>
      </c>
      <c r="H123">
        <f t="shared" si="40"/>
        <v>0</v>
      </c>
      <c r="I123">
        <f t="shared" si="41"/>
        <v>0</v>
      </c>
    </row>
    <row r="124" spans="1:9" x14ac:dyDescent="0.25">
      <c r="A124">
        <f>'Pivot MRIP 13"'!A127</f>
        <v>2013</v>
      </c>
      <c r="B124" t="str">
        <f>'Pivot MRIP 13"'!B127</f>
        <v>1104320131109001</v>
      </c>
      <c r="C124">
        <f>'Pivot MRIP 13"'!C127</f>
        <v>165.23984977999999</v>
      </c>
      <c r="D124">
        <f>'Pivot MRIP 13"'!D127</f>
        <v>165.23984977999999</v>
      </c>
      <c r="E124">
        <f>'Pivot MRIP 13"'!E127</f>
        <v>0</v>
      </c>
      <c r="F124">
        <f>'Pivot MRIP 13"'!F127</f>
        <v>1</v>
      </c>
      <c r="G124">
        <f>'Pivot MRIP 13"'!G127</f>
        <v>0</v>
      </c>
      <c r="H124">
        <f t="shared" si="40"/>
        <v>0</v>
      </c>
      <c r="I124">
        <f t="shared" si="41"/>
        <v>0</v>
      </c>
    </row>
    <row r="125" spans="1:9" x14ac:dyDescent="0.25">
      <c r="A125">
        <f>'Pivot MRIP 13"'!A128</f>
        <v>2013</v>
      </c>
      <c r="B125" t="str">
        <f>'Pivot MRIP 13"'!B128</f>
        <v>1104320131109006</v>
      </c>
      <c r="C125">
        <f>'Pivot MRIP 13"'!C128</f>
        <v>165.23984977999999</v>
      </c>
      <c r="D125">
        <f>'Pivot MRIP 13"'!D128</f>
        <v>165.23984977999999</v>
      </c>
      <c r="E125">
        <f>'Pivot MRIP 13"'!E128</f>
        <v>0</v>
      </c>
      <c r="F125">
        <f>'Pivot MRIP 13"'!F128</f>
        <v>4</v>
      </c>
      <c r="G125">
        <f>'Pivot MRIP 13"'!G128</f>
        <v>0</v>
      </c>
      <c r="H125">
        <f t="shared" si="40"/>
        <v>0</v>
      </c>
      <c r="I125">
        <f t="shared" si="41"/>
        <v>0</v>
      </c>
    </row>
    <row r="126" spans="1:9" x14ac:dyDescent="0.25">
      <c r="A126">
        <f>'Pivot MRIP 13"'!A129</f>
        <v>2013</v>
      </c>
      <c r="B126" t="str">
        <f>'Pivot MRIP 13"'!B129</f>
        <v>1104320131109008</v>
      </c>
      <c r="C126">
        <f>'Pivot MRIP 13"'!C129</f>
        <v>165.23984977999999</v>
      </c>
      <c r="D126">
        <f>'Pivot MRIP 13"'!D129</f>
        <v>165.23984977999999</v>
      </c>
      <c r="E126">
        <f>'Pivot MRIP 13"'!E129</f>
        <v>0</v>
      </c>
      <c r="F126">
        <f>'Pivot MRIP 13"'!F129</f>
        <v>16</v>
      </c>
      <c r="G126">
        <f>'Pivot MRIP 13"'!G129</f>
        <v>0</v>
      </c>
      <c r="H126">
        <f t="shared" si="40"/>
        <v>0</v>
      </c>
      <c r="I126">
        <f t="shared" si="41"/>
        <v>0</v>
      </c>
    </row>
    <row r="127" spans="1:9" x14ac:dyDescent="0.25">
      <c r="A127">
        <f>'Pivot MRIP 13"'!A130</f>
        <v>2013</v>
      </c>
      <c r="B127" t="str">
        <f>'Pivot MRIP 13"'!B130</f>
        <v>1104320131109016</v>
      </c>
      <c r="C127">
        <f>'Pivot MRIP 13"'!C130</f>
        <v>165.23984977999999</v>
      </c>
      <c r="D127">
        <f>'Pivot MRIP 13"'!D130</f>
        <v>165.23984977999999</v>
      </c>
      <c r="E127">
        <f>'Pivot MRIP 13"'!E130</f>
        <v>0</v>
      </c>
      <c r="F127">
        <f>'Pivot MRIP 13"'!F130</f>
        <v>2</v>
      </c>
      <c r="G127">
        <f>'Pivot MRIP 13"'!G130</f>
        <v>0</v>
      </c>
      <c r="H127">
        <f t="shared" si="40"/>
        <v>0</v>
      </c>
      <c r="I127">
        <f t="shared" si="41"/>
        <v>0</v>
      </c>
    </row>
    <row r="128" spans="1:9" x14ac:dyDescent="0.25">
      <c r="A128">
        <f>'Pivot MRIP 13"'!A131</f>
        <v>2013</v>
      </c>
      <c r="B128" t="str">
        <f>'Pivot MRIP 13"'!B131</f>
        <v>1104320131109018</v>
      </c>
      <c r="C128">
        <f>'Pivot MRIP 13"'!C131</f>
        <v>165.23984977999999</v>
      </c>
      <c r="D128">
        <f>'Pivot MRIP 13"'!D131</f>
        <v>165.23984977999999</v>
      </c>
      <c r="E128">
        <f>'Pivot MRIP 13"'!E131</f>
        <v>0</v>
      </c>
      <c r="F128">
        <f>'Pivot MRIP 13"'!F131</f>
        <v>9</v>
      </c>
      <c r="G128">
        <f>'Pivot MRIP 13"'!G131</f>
        <v>0</v>
      </c>
      <c r="H128">
        <f t="shared" si="40"/>
        <v>0</v>
      </c>
      <c r="I128">
        <f t="shared" si="41"/>
        <v>0</v>
      </c>
    </row>
    <row r="129" spans="1:9" x14ac:dyDescent="0.25">
      <c r="A129">
        <f>'Pivot MRIP 13"'!A132</f>
        <v>2013</v>
      </c>
      <c r="B129" t="str">
        <f>'Pivot MRIP 13"'!B132</f>
        <v>1104420130105004</v>
      </c>
      <c r="C129">
        <f>'Pivot MRIP 13"'!C132</f>
        <v>26.234380753</v>
      </c>
      <c r="D129">
        <f>'Pivot MRIP 13"'!D132</f>
        <v>26.234380753</v>
      </c>
      <c r="E129">
        <f>'Pivot MRIP 13"'!E132</f>
        <v>0</v>
      </c>
      <c r="F129">
        <f>'Pivot MRIP 13"'!F132</f>
        <v>1</v>
      </c>
      <c r="G129">
        <f>'Pivot MRIP 13"'!G132</f>
        <v>0</v>
      </c>
      <c r="H129">
        <f t="shared" si="40"/>
        <v>0</v>
      </c>
      <c r="I129">
        <f t="shared" si="41"/>
        <v>0</v>
      </c>
    </row>
    <row r="130" spans="1:9" x14ac:dyDescent="0.25">
      <c r="A130">
        <f>'Pivot MRIP 13"'!A133</f>
        <v>2013</v>
      </c>
      <c r="B130" t="str">
        <f>'Pivot MRIP 13"'!B133</f>
        <v>1104420130427001</v>
      </c>
      <c r="C130">
        <f>'Pivot MRIP 13"'!C133</f>
        <v>516.00572895000005</v>
      </c>
      <c r="D130">
        <f>'Pivot MRIP 13"'!D133</f>
        <v>516.00572895000005</v>
      </c>
      <c r="E130">
        <f>'Pivot MRIP 13"'!E133</f>
        <v>0</v>
      </c>
      <c r="F130">
        <f>'Pivot MRIP 13"'!F133</f>
        <v>9</v>
      </c>
      <c r="G130">
        <f>'Pivot MRIP 13"'!G133</f>
        <v>0</v>
      </c>
      <c r="H130">
        <f t="shared" ref="H130:H193" si="42">G130*C130</f>
        <v>0</v>
      </c>
      <c r="I130">
        <f t="shared" ref="I130:I193" si="43">E130*H130</f>
        <v>0</v>
      </c>
    </row>
    <row r="131" spans="1:9" x14ac:dyDescent="0.25">
      <c r="A131">
        <f>'Pivot MRIP 13"'!A134</f>
        <v>2013</v>
      </c>
      <c r="B131" t="str">
        <f>'Pivot MRIP 13"'!B134</f>
        <v>1104420130427007</v>
      </c>
      <c r="C131">
        <f>'Pivot MRIP 13"'!C134</f>
        <v>516.00572895000005</v>
      </c>
      <c r="D131">
        <f>'Pivot MRIP 13"'!D134</f>
        <v>516.00572895000005</v>
      </c>
      <c r="E131">
        <f>'Pivot MRIP 13"'!E134</f>
        <v>0</v>
      </c>
      <c r="F131">
        <f>'Pivot MRIP 13"'!F134</f>
        <v>9</v>
      </c>
      <c r="G131">
        <f>'Pivot MRIP 13"'!G134</f>
        <v>0</v>
      </c>
      <c r="H131">
        <f t="shared" si="42"/>
        <v>0</v>
      </c>
      <c r="I131">
        <f t="shared" si="43"/>
        <v>0</v>
      </c>
    </row>
    <row r="132" spans="1:9" x14ac:dyDescent="0.25">
      <c r="A132">
        <f>'Pivot MRIP 13"'!A135</f>
        <v>2013</v>
      </c>
      <c r="B132" t="str">
        <f>'Pivot MRIP 13"'!B135</f>
        <v>1104420130511003</v>
      </c>
      <c r="C132">
        <f>'Pivot MRIP 13"'!C135</f>
        <v>164.31643571999999</v>
      </c>
      <c r="D132">
        <f>'Pivot MRIP 13"'!D135</f>
        <v>164.31643571999999</v>
      </c>
      <c r="E132">
        <f>'Pivot MRIP 13"'!E135</f>
        <v>0</v>
      </c>
      <c r="F132">
        <f>'Pivot MRIP 13"'!F135</f>
        <v>1</v>
      </c>
      <c r="G132">
        <f>'Pivot MRIP 13"'!G135</f>
        <v>0</v>
      </c>
      <c r="H132">
        <f t="shared" si="42"/>
        <v>0</v>
      </c>
      <c r="I132">
        <f t="shared" si="43"/>
        <v>0</v>
      </c>
    </row>
    <row r="133" spans="1:9" x14ac:dyDescent="0.25">
      <c r="A133">
        <f>'Pivot MRIP 13"'!A136</f>
        <v>2013</v>
      </c>
      <c r="B133" t="str">
        <f>'Pivot MRIP 13"'!B136</f>
        <v>1104420130511004</v>
      </c>
      <c r="C133">
        <f>'Pivot MRIP 13"'!C136</f>
        <v>164.31643571999999</v>
      </c>
      <c r="D133">
        <f>'Pivot MRIP 13"'!D136</f>
        <v>164.31643571999999</v>
      </c>
      <c r="E133">
        <f>'Pivot MRIP 13"'!E136</f>
        <v>0</v>
      </c>
      <c r="F133">
        <f>'Pivot MRIP 13"'!F136</f>
        <v>1</v>
      </c>
      <c r="G133">
        <f>'Pivot MRIP 13"'!G136</f>
        <v>0</v>
      </c>
      <c r="H133">
        <f t="shared" si="42"/>
        <v>0</v>
      </c>
      <c r="I133">
        <f t="shared" si="43"/>
        <v>0</v>
      </c>
    </row>
    <row r="134" spans="1:9" x14ac:dyDescent="0.25">
      <c r="A134">
        <f>'Pivot MRIP 13"'!A137</f>
        <v>2013</v>
      </c>
      <c r="B134" t="str">
        <f>'Pivot MRIP 13"'!B137</f>
        <v>1104420130511005</v>
      </c>
      <c r="C134">
        <f>'Pivot MRIP 13"'!C137</f>
        <v>164.31643571999999</v>
      </c>
      <c r="D134">
        <f>'Pivot MRIP 13"'!D137</f>
        <v>164.31643571999999</v>
      </c>
      <c r="E134">
        <f>'Pivot MRIP 13"'!E137</f>
        <v>0</v>
      </c>
      <c r="F134">
        <f>'Pivot MRIP 13"'!F137</f>
        <v>1</v>
      </c>
      <c r="G134">
        <f>'Pivot MRIP 13"'!G137</f>
        <v>0</v>
      </c>
      <c r="H134">
        <f t="shared" si="42"/>
        <v>0</v>
      </c>
      <c r="I134">
        <f t="shared" si="43"/>
        <v>0</v>
      </c>
    </row>
    <row r="135" spans="1:9" x14ac:dyDescent="0.25">
      <c r="A135">
        <f>'Pivot MRIP 13"'!A138</f>
        <v>2013</v>
      </c>
      <c r="B135" t="str">
        <f>'Pivot MRIP 13"'!B138</f>
        <v>1104420130511013</v>
      </c>
      <c r="C135">
        <f>'Pivot MRIP 13"'!C138</f>
        <v>197.66646198000001</v>
      </c>
      <c r="D135">
        <f>'Pivot MRIP 13"'!D138</f>
        <v>197.66646198000001</v>
      </c>
      <c r="E135">
        <f>'Pivot MRIP 13"'!E138</f>
        <v>0</v>
      </c>
      <c r="F135">
        <f>'Pivot MRIP 13"'!F138</f>
        <v>6</v>
      </c>
      <c r="G135">
        <f>'Pivot MRIP 13"'!G138</f>
        <v>0</v>
      </c>
      <c r="H135">
        <f t="shared" si="42"/>
        <v>0</v>
      </c>
      <c r="I135">
        <f t="shared" si="43"/>
        <v>0</v>
      </c>
    </row>
    <row r="136" spans="1:9" x14ac:dyDescent="0.25">
      <c r="A136">
        <f>'Pivot MRIP 13"'!A139</f>
        <v>2013</v>
      </c>
      <c r="B136" t="str">
        <f>'Pivot MRIP 13"'!B139</f>
        <v>1104420130511015</v>
      </c>
      <c r="C136">
        <f>'Pivot MRIP 13"'!C139</f>
        <v>164.31643571999999</v>
      </c>
      <c r="D136">
        <f>'Pivot MRIP 13"'!D139</f>
        <v>164.31643571999999</v>
      </c>
      <c r="E136">
        <f>'Pivot MRIP 13"'!E139</f>
        <v>0</v>
      </c>
      <c r="F136">
        <f>'Pivot MRIP 13"'!F139</f>
        <v>4</v>
      </c>
      <c r="G136">
        <f>'Pivot MRIP 13"'!G139</f>
        <v>0</v>
      </c>
      <c r="H136">
        <f t="shared" si="42"/>
        <v>0</v>
      </c>
      <c r="I136">
        <f t="shared" si="43"/>
        <v>0</v>
      </c>
    </row>
    <row r="137" spans="1:9" x14ac:dyDescent="0.25">
      <c r="A137">
        <f>'Pivot MRIP 13"'!A140</f>
        <v>2013</v>
      </c>
      <c r="B137" t="str">
        <f>'Pivot MRIP 13"'!B140</f>
        <v>1104420130531006</v>
      </c>
      <c r="C137">
        <f>'Pivot MRIP 13"'!C140</f>
        <v>3052.9510329</v>
      </c>
      <c r="D137">
        <f>'Pivot MRIP 13"'!D140</f>
        <v>3052.9510329</v>
      </c>
      <c r="E137">
        <f>'Pivot MRIP 13"'!E140</f>
        <v>0</v>
      </c>
      <c r="F137">
        <f>'Pivot MRIP 13"'!F140</f>
        <v>3</v>
      </c>
      <c r="G137">
        <f>'Pivot MRIP 13"'!G140</f>
        <v>0</v>
      </c>
      <c r="H137">
        <f t="shared" si="42"/>
        <v>0</v>
      </c>
      <c r="I137">
        <f t="shared" si="43"/>
        <v>0</v>
      </c>
    </row>
    <row r="138" spans="1:9" x14ac:dyDescent="0.25">
      <c r="A138">
        <f>'Pivot MRIP 13"'!A141</f>
        <v>2013</v>
      </c>
      <c r="B138" t="str">
        <f>'Pivot MRIP 13"'!B141</f>
        <v>1104420130531007</v>
      </c>
      <c r="C138">
        <f>'Pivot MRIP 13"'!C141</f>
        <v>3052.9510329</v>
      </c>
      <c r="D138">
        <f>'Pivot MRIP 13"'!D141</f>
        <v>3052.9510329</v>
      </c>
      <c r="E138">
        <f>'Pivot MRIP 13"'!E141</f>
        <v>0</v>
      </c>
      <c r="F138">
        <f>'Pivot MRIP 13"'!F141</f>
        <v>3</v>
      </c>
      <c r="G138">
        <f>'Pivot MRIP 13"'!G141</f>
        <v>0</v>
      </c>
      <c r="H138">
        <f t="shared" si="42"/>
        <v>0</v>
      </c>
      <c r="I138">
        <f t="shared" si="43"/>
        <v>0</v>
      </c>
    </row>
    <row r="139" spans="1:9" x14ac:dyDescent="0.25">
      <c r="A139">
        <f>'Pivot MRIP 13"'!A142</f>
        <v>2013</v>
      </c>
      <c r="B139" t="str">
        <f>'Pivot MRIP 13"'!B142</f>
        <v>1104420130601001</v>
      </c>
      <c r="C139">
        <f>'Pivot MRIP 13"'!C142</f>
        <v>571.02566839999997</v>
      </c>
      <c r="D139">
        <f>'Pivot MRIP 13"'!D142</f>
        <v>571.02566839999997</v>
      </c>
      <c r="E139">
        <f>'Pivot MRIP 13"'!E142</f>
        <v>0</v>
      </c>
      <c r="F139">
        <f>'Pivot MRIP 13"'!F142</f>
        <v>2</v>
      </c>
      <c r="G139">
        <f>'Pivot MRIP 13"'!G142</f>
        <v>0</v>
      </c>
      <c r="H139">
        <f t="shared" si="42"/>
        <v>0</v>
      </c>
      <c r="I139">
        <f t="shared" si="43"/>
        <v>0</v>
      </c>
    </row>
    <row r="140" spans="1:9" x14ac:dyDescent="0.25">
      <c r="A140">
        <f>'Pivot MRIP 13"'!A143</f>
        <v>2013</v>
      </c>
      <c r="B140" t="str">
        <f>'Pivot MRIP 13"'!B143</f>
        <v>1104420130605013</v>
      </c>
      <c r="C140">
        <f>'Pivot MRIP 13"'!C143</f>
        <v>150.51964520000001</v>
      </c>
      <c r="D140">
        <f>'Pivot MRIP 13"'!D143</f>
        <v>150.51964520000001</v>
      </c>
      <c r="E140">
        <f>'Pivot MRIP 13"'!E143</f>
        <v>0</v>
      </c>
      <c r="F140">
        <f>'Pivot MRIP 13"'!F143</f>
        <v>4</v>
      </c>
      <c r="G140">
        <f>'Pivot MRIP 13"'!G143</f>
        <v>0</v>
      </c>
      <c r="H140">
        <f t="shared" si="42"/>
        <v>0</v>
      </c>
      <c r="I140">
        <f t="shared" si="43"/>
        <v>0</v>
      </c>
    </row>
    <row r="141" spans="1:9" x14ac:dyDescent="0.25">
      <c r="A141">
        <f>'Pivot MRIP 13"'!A144</f>
        <v>2013</v>
      </c>
      <c r="B141" t="str">
        <f>'Pivot MRIP 13"'!B144</f>
        <v>1104420130608004</v>
      </c>
      <c r="C141">
        <f>'Pivot MRIP 13"'!C144</f>
        <v>438.05982792999998</v>
      </c>
      <c r="D141">
        <f>'Pivot MRIP 13"'!D144</f>
        <v>438.05982792999998</v>
      </c>
      <c r="E141">
        <f>'Pivot MRIP 13"'!E144</f>
        <v>0</v>
      </c>
      <c r="F141">
        <f>'Pivot MRIP 13"'!F144</f>
        <v>1</v>
      </c>
      <c r="G141">
        <f>'Pivot MRIP 13"'!G144</f>
        <v>0</v>
      </c>
      <c r="H141">
        <f t="shared" si="42"/>
        <v>0</v>
      </c>
      <c r="I141">
        <f t="shared" si="43"/>
        <v>0</v>
      </c>
    </row>
    <row r="142" spans="1:9" x14ac:dyDescent="0.25">
      <c r="A142">
        <f>'Pivot MRIP 13"'!A145</f>
        <v>2013</v>
      </c>
      <c r="B142" t="str">
        <f>'Pivot MRIP 13"'!B145</f>
        <v>1104420130622001</v>
      </c>
      <c r="C142">
        <f>'Pivot MRIP 13"'!C145</f>
        <v>721.31033387000002</v>
      </c>
      <c r="D142">
        <f>'Pivot MRIP 13"'!D145</f>
        <v>721.31033387000002</v>
      </c>
      <c r="E142">
        <f>'Pivot MRIP 13"'!E145</f>
        <v>0</v>
      </c>
      <c r="F142">
        <f>'Pivot MRIP 13"'!F145</f>
        <v>4</v>
      </c>
      <c r="G142">
        <f>'Pivot MRIP 13"'!G145</f>
        <v>0</v>
      </c>
      <c r="H142">
        <f t="shared" si="42"/>
        <v>0</v>
      </c>
      <c r="I142">
        <f t="shared" si="43"/>
        <v>0</v>
      </c>
    </row>
    <row r="143" spans="1:9" x14ac:dyDescent="0.25">
      <c r="A143">
        <f>'Pivot MRIP 13"'!A146</f>
        <v>2013</v>
      </c>
      <c r="B143" t="str">
        <f>'Pivot MRIP 13"'!B146</f>
        <v>1104420130623001</v>
      </c>
      <c r="C143">
        <f>'Pivot MRIP 13"'!C146</f>
        <v>138.84947516</v>
      </c>
      <c r="D143">
        <f>'Pivot MRIP 13"'!D146</f>
        <v>138.84947516</v>
      </c>
      <c r="E143">
        <f>'Pivot MRIP 13"'!E146</f>
        <v>0</v>
      </c>
      <c r="F143">
        <f>'Pivot MRIP 13"'!F146</f>
        <v>6</v>
      </c>
      <c r="G143">
        <f>'Pivot MRIP 13"'!G146</f>
        <v>0</v>
      </c>
      <c r="H143">
        <f t="shared" si="42"/>
        <v>0</v>
      </c>
      <c r="I143">
        <f t="shared" si="43"/>
        <v>0</v>
      </c>
    </row>
    <row r="144" spans="1:9" x14ac:dyDescent="0.25">
      <c r="A144">
        <f>'Pivot MRIP 13"'!A147</f>
        <v>2013</v>
      </c>
      <c r="B144" t="str">
        <f>'Pivot MRIP 13"'!B147</f>
        <v>1104420130623007</v>
      </c>
      <c r="C144">
        <f>'Pivot MRIP 13"'!C147</f>
        <v>138.84947516</v>
      </c>
      <c r="D144">
        <f>'Pivot MRIP 13"'!D147</f>
        <v>138.84947516</v>
      </c>
      <c r="E144">
        <f>'Pivot MRIP 13"'!E147</f>
        <v>0</v>
      </c>
      <c r="F144">
        <f>'Pivot MRIP 13"'!F147</f>
        <v>2</v>
      </c>
      <c r="G144">
        <f>'Pivot MRIP 13"'!G147</f>
        <v>0</v>
      </c>
      <c r="H144">
        <f t="shared" si="42"/>
        <v>0</v>
      </c>
      <c r="I144">
        <f t="shared" si="43"/>
        <v>0</v>
      </c>
    </row>
    <row r="145" spans="1:9" x14ac:dyDescent="0.25">
      <c r="A145">
        <f>'Pivot MRIP 13"'!A148</f>
        <v>2013</v>
      </c>
      <c r="B145" t="str">
        <f>'Pivot MRIP 13"'!B148</f>
        <v>1104420130623009</v>
      </c>
      <c r="C145">
        <f>'Pivot MRIP 13"'!C148</f>
        <v>138.84947516</v>
      </c>
      <c r="D145">
        <f>'Pivot MRIP 13"'!D148</f>
        <v>138.84947516</v>
      </c>
      <c r="E145">
        <f>'Pivot MRIP 13"'!E148</f>
        <v>0</v>
      </c>
      <c r="F145">
        <f>'Pivot MRIP 13"'!F148</f>
        <v>4</v>
      </c>
      <c r="G145">
        <f>'Pivot MRIP 13"'!G148</f>
        <v>0</v>
      </c>
      <c r="H145">
        <f t="shared" si="42"/>
        <v>0</v>
      </c>
      <c r="I145">
        <f t="shared" si="43"/>
        <v>0</v>
      </c>
    </row>
    <row r="146" spans="1:9" x14ac:dyDescent="0.25">
      <c r="A146">
        <f>'Pivot MRIP 13"'!A149</f>
        <v>2013</v>
      </c>
      <c r="B146" t="str">
        <f>'Pivot MRIP 13"'!B149</f>
        <v>1104420130623011</v>
      </c>
      <c r="C146">
        <f>'Pivot MRIP 13"'!C149</f>
        <v>138.84947516</v>
      </c>
      <c r="D146">
        <f>'Pivot MRIP 13"'!D149</f>
        <v>138.84947516</v>
      </c>
      <c r="E146">
        <f>'Pivot MRIP 13"'!E149</f>
        <v>0</v>
      </c>
      <c r="F146">
        <f>'Pivot MRIP 13"'!F149</f>
        <v>9</v>
      </c>
      <c r="G146">
        <f>'Pivot MRIP 13"'!G149</f>
        <v>0</v>
      </c>
      <c r="H146">
        <f t="shared" si="42"/>
        <v>0</v>
      </c>
      <c r="I146">
        <f t="shared" si="43"/>
        <v>0</v>
      </c>
    </row>
    <row r="147" spans="1:9" x14ac:dyDescent="0.25">
      <c r="A147">
        <f>'Pivot MRIP 13"'!A150</f>
        <v>2013</v>
      </c>
      <c r="B147" t="str">
        <f>'Pivot MRIP 13"'!B150</f>
        <v>1104420130625001</v>
      </c>
      <c r="C147">
        <f>'Pivot MRIP 13"'!C150</f>
        <v>256.52116697000002</v>
      </c>
      <c r="D147">
        <f>'Pivot MRIP 13"'!D150</f>
        <v>256.52116697000002</v>
      </c>
      <c r="E147">
        <f>'Pivot MRIP 13"'!E150</f>
        <v>0</v>
      </c>
      <c r="F147">
        <f>'Pivot MRIP 13"'!F150</f>
        <v>1</v>
      </c>
      <c r="G147">
        <f>'Pivot MRIP 13"'!G150</f>
        <v>0</v>
      </c>
      <c r="H147">
        <f t="shared" si="42"/>
        <v>0</v>
      </c>
      <c r="I147">
        <f t="shared" si="43"/>
        <v>0</v>
      </c>
    </row>
    <row r="148" spans="1:9" x14ac:dyDescent="0.25">
      <c r="A148">
        <f>'Pivot MRIP 13"'!A151</f>
        <v>2013</v>
      </c>
      <c r="B148" t="str">
        <f>'Pivot MRIP 13"'!B151</f>
        <v>1104420130625002</v>
      </c>
      <c r="C148">
        <f>'Pivot MRIP 13"'!C151</f>
        <v>256.52116697000002</v>
      </c>
      <c r="D148">
        <f>'Pivot MRIP 13"'!D151</f>
        <v>256.52116697000002</v>
      </c>
      <c r="E148">
        <f>'Pivot MRIP 13"'!E151</f>
        <v>0</v>
      </c>
      <c r="F148">
        <f>'Pivot MRIP 13"'!F151</f>
        <v>1</v>
      </c>
      <c r="G148">
        <f>'Pivot MRIP 13"'!G151</f>
        <v>0</v>
      </c>
      <c r="H148">
        <f t="shared" si="42"/>
        <v>0</v>
      </c>
      <c r="I148">
        <f t="shared" si="43"/>
        <v>0</v>
      </c>
    </row>
    <row r="149" spans="1:9" x14ac:dyDescent="0.25">
      <c r="A149">
        <f>'Pivot MRIP 13"'!A152</f>
        <v>2013</v>
      </c>
      <c r="B149" t="str">
        <f>'Pivot MRIP 13"'!B152</f>
        <v>1104420130629001</v>
      </c>
      <c r="C149">
        <f>'Pivot MRIP 13"'!C152</f>
        <v>157.70285326000001</v>
      </c>
      <c r="D149">
        <f>'Pivot MRIP 13"'!D152</f>
        <v>157.70285326000001</v>
      </c>
      <c r="E149">
        <f>'Pivot MRIP 13"'!E152</f>
        <v>0</v>
      </c>
      <c r="F149">
        <f>'Pivot MRIP 13"'!F152</f>
        <v>9</v>
      </c>
      <c r="G149">
        <f>'Pivot MRIP 13"'!G152</f>
        <v>0</v>
      </c>
      <c r="H149">
        <f t="shared" si="42"/>
        <v>0</v>
      </c>
      <c r="I149">
        <f t="shared" si="43"/>
        <v>0</v>
      </c>
    </row>
    <row r="150" spans="1:9" x14ac:dyDescent="0.25">
      <c r="A150">
        <f>'Pivot MRIP 13"'!A153</f>
        <v>2013</v>
      </c>
      <c r="B150" t="str">
        <f>'Pivot MRIP 13"'!B153</f>
        <v>1104420130711001</v>
      </c>
      <c r="C150">
        <f>'Pivot MRIP 13"'!C153</f>
        <v>319.13264165999999</v>
      </c>
      <c r="D150">
        <f>'Pivot MRIP 13"'!D153</f>
        <v>319.13264165999999</v>
      </c>
      <c r="E150">
        <f>'Pivot MRIP 13"'!E153</f>
        <v>0</v>
      </c>
      <c r="F150">
        <f>'Pivot MRIP 13"'!F153</f>
        <v>1</v>
      </c>
      <c r="G150">
        <f>'Pivot MRIP 13"'!G153</f>
        <v>0</v>
      </c>
      <c r="H150">
        <f t="shared" si="42"/>
        <v>0</v>
      </c>
      <c r="I150">
        <f t="shared" si="43"/>
        <v>0</v>
      </c>
    </row>
    <row r="151" spans="1:9" x14ac:dyDescent="0.25">
      <c r="A151">
        <f>'Pivot MRIP 13"'!A154</f>
        <v>2013</v>
      </c>
      <c r="B151" t="str">
        <f>'Pivot MRIP 13"'!B154</f>
        <v>1104420130711009</v>
      </c>
      <c r="C151">
        <f>'Pivot MRIP 13"'!C154</f>
        <v>319.13264165999999</v>
      </c>
      <c r="D151">
        <f>'Pivot MRIP 13"'!D154</f>
        <v>319.13264165999999</v>
      </c>
      <c r="E151">
        <f>'Pivot MRIP 13"'!E154</f>
        <v>0</v>
      </c>
      <c r="F151">
        <f>'Pivot MRIP 13"'!F154</f>
        <v>1</v>
      </c>
      <c r="G151">
        <f>'Pivot MRIP 13"'!G154</f>
        <v>0</v>
      </c>
      <c r="H151">
        <f t="shared" si="42"/>
        <v>0</v>
      </c>
      <c r="I151">
        <f t="shared" si="43"/>
        <v>0</v>
      </c>
    </row>
    <row r="152" spans="1:9" x14ac:dyDescent="0.25">
      <c r="A152">
        <f>'Pivot MRIP 13"'!A155</f>
        <v>2013</v>
      </c>
      <c r="B152" t="str">
        <f>'Pivot MRIP 13"'!B155</f>
        <v>1104420130711010</v>
      </c>
      <c r="C152">
        <f>'Pivot MRIP 13"'!C155</f>
        <v>319.13264165999999</v>
      </c>
      <c r="D152">
        <f>'Pivot MRIP 13"'!D155</f>
        <v>319.13264165999999</v>
      </c>
      <c r="E152">
        <f>'Pivot MRIP 13"'!E155</f>
        <v>0</v>
      </c>
      <c r="F152">
        <f>'Pivot MRIP 13"'!F155</f>
        <v>1</v>
      </c>
      <c r="G152">
        <f>'Pivot MRIP 13"'!G155</f>
        <v>0</v>
      </c>
      <c r="H152">
        <f t="shared" si="42"/>
        <v>0</v>
      </c>
      <c r="I152">
        <f t="shared" si="43"/>
        <v>0</v>
      </c>
    </row>
    <row r="153" spans="1:9" x14ac:dyDescent="0.25">
      <c r="A153">
        <f>'Pivot MRIP 13"'!A156</f>
        <v>2013</v>
      </c>
      <c r="B153" t="str">
        <f>'Pivot MRIP 13"'!B156</f>
        <v>1104420130712002</v>
      </c>
      <c r="C153">
        <f>'Pivot MRIP 13"'!C156</f>
        <v>282.98878503999998</v>
      </c>
      <c r="D153">
        <f>'Pivot MRIP 13"'!D156</f>
        <v>282.98878503999998</v>
      </c>
      <c r="E153">
        <f>'Pivot MRIP 13"'!E156</f>
        <v>0</v>
      </c>
      <c r="F153">
        <f>'Pivot MRIP 13"'!F156</f>
        <v>4</v>
      </c>
      <c r="G153">
        <f>'Pivot MRIP 13"'!G156</f>
        <v>0</v>
      </c>
      <c r="H153">
        <f t="shared" si="42"/>
        <v>0</v>
      </c>
      <c r="I153">
        <f t="shared" si="43"/>
        <v>0</v>
      </c>
    </row>
    <row r="154" spans="1:9" x14ac:dyDescent="0.25">
      <c r="A154">
        <f>'Pivot MRIP 13"'!A157</f>
        <v>2013</v>
      </c>
      <c r="B154" t="str">
        <f>'Pivot MRIP 13"'!B157</f>
        <v>1104420130713004</v>
      </c>
      <c r="C154">
        <f>'Pivot MRIP 13"'!C157</f>
        <v>145.79424807999999</v>
      </c>
      <c r="D154">
        <f>'Pivot MRIP 13"'!D157</f>
        <v>145.79424807999999</v>
      </c>
      <c r="E154">
        <f>'Pivot MRIP 13"'!E157</f>
        <v>0</v>
      </c>
      <c r="F154">
        <f>'Pivot MRIP 13"'!F157</f>
        <v>4</v>
      </c>
      <c r="G154">
        <f>'Pivot MRIP 13"'!G157</f>
        <v>0</v>
      </c>
      <c r="H154">
        <f t="shared" si="42"/>
        <v>0</v>
      </c>
      <c r="I154">
        <f t="shared" si="43"/>
        <v>0</v>
      </c>
    </row>
    <row r="155" spans="1:9" x14ac:dyDescent="0.25">
      <c r="A155">
        <f>'Pivot MRIP 13"'!A158</f>
        <v>2013</v>
      </c>
      <c r="B155" t="str">
        <f>'Pivot MRIP 13"'!B158</f>
        <v>1104420130716001</v>
      </c>
      <c r="C155">
        <f>'Pivot MRIP 13"'!C158</f>
        <v>160.76377818</v>
      </c>
      <c r="D155">
        <f>'Pivot MRIP 13"'!D158</f>
        <v>160.76377818</v>
      </c>
      <c r="E155">
        <f>'Pivot MRIP 13"'!E158</f>
        <v>0</v>
      </c>
      <c r="F155">
        <f>'Pivot MRIP 13"'!F158</f>
        <v>2</v>
      </c>
      <c r="G155">
        <f>'Pivot MRIP 13"'!G158</f>
        <v>0</v>
      </c>
      <c r="H155">
        <f t="shared" si="42"/>
        <v>0</v>
      </c>
      <c r="I155">
        <f t="shared" si="43"/>
        <v>0</v>
      </c>
    </row>
    <row r="156" spans="1:9" x14ac:dyDescent="0.25">
      <c r="A156">
        <f>'Pivot MRIP 13"'!A159</f>
        <v>2013</v>
      </c>
      <c r="B156" t="str">
        <f>'Pivot MRIP 13"'!B159</f>
        <v>1104420130719004</v>
      </c>
      <c r="C156">
        <f>'Pivot MRIP 13"'!C159</f>
        <v>333.14643390999998</v>
      </c>
      <c r="D156">
        <f>'Pivot MRIP 13"'!D159</f>
        <v>333.14643390999998</v>
      </c>
      <c r="E156">
        <f>'Pivot MRIP 13"'!E159</f>
        <v>0</v>
      </c>
      <c r="F156">
        <f>'Pivot MRIP 13"'!F159</f>
        <v>1</v>
      </c>
      <c r="G156">
        <f>'Pivot MRIP 13"'!G159</f>
        <v>0</v>
      </c>
      <c r="H156">
        <f t="shared" si="42"/>
        <v>0</v>
      </c>
      <c r="I156">
        <f t="shared" si="43"/>
        <v>0</v>
      </c>
    </row>
    <row r="157" spans="1:9" x14ac:dyDescent="0.25">
      <c r="A157">
        <f>'Pivot MRIP 13"'!A160</f>
        <v>2013</v>
      </c>
      <c r="B157" t="str">
        <f>'Pivot MRIP 13"'!B160</f>
        <v>1104420130719005</v>
      </c>
      <c r="C157">
        <f>'Pivot MRIP 13"'!C160</f>
        <v>333.14643390999998</v>
      </c>
      <c r="D157">
        <f>'Pivot MRIP 13"'!D160</f>
        <v>333.14643390999998</v>
      </c>
      <c r="E157">
        <f>'Pivot MRIP 13"'!E160</f>
        <v>0</v>
      </c>
      <c r="F157">
        <f>'Pivot MRIP 13"'!F160</f>
        <v>1</v>
      </c>
      <c r="G157">
        <f>'Pivot MRIP 13"'!G160</f>
        <v>0</v>
      </c>
      <c r="H157">
        <f t="shared" si="42"/>
        <v>0</v>
      </c>
      <c r="I157">
        <f t="shared" si="43"/>
        <v>0</v>
      </c>
    </row>
    <row r="158" spans="1:9" x14ac:dyDescent="0.25">
      <c r="A158">
        <f>'Pivot MRIP 13"'!A161</f>
        <v>2013</v>
      </c>
      <c r="B158" t="str">
        <f>'Pivot MRIP 13"'!B161</f>
        <v>1104420130719006</v>
      </c>
      <c r="C158">
        <f>'Pivot MRIP 13"'!C161</f>
        <v>333.14643390999998</v>
      </c>
      <c r="D158">
        <f>'Pivot MRIP 13"'!D161</f>
        <v>333.14643390999998</v>
      </c>
      <c r="E158">
        <f>'Pivot MRIP 13"'!E161</f>
        <v>0</v>
      </c>
      <c r="F158">
        <f>'Pivot MRIP 13"'!F161</f>
        <v>1</v>
      </c>
      <c r="G158">
        <f>'Pivot MRIP 13"'!G161</f>
        <v>0</v>
      </c>
      <c r="H158">
        <f t="shared" si="42"/>
        <v>0</v>
      </c>
      <c r="I158">
        <f t="shared" si="43"/>
        <v>0</v>
      </c>
    </row>
    <row r="159" spans="1:9" x14ac:dyDescent="0.25">
      <c r="A159">
        <f>'Pivot MRIP 13"'!A162</f>
        <v>2013</v>
      </c>
      <c r="B159" t="str">
        <f>'Pivot MRIP 13"'!B162</f>
        <v>1104420130719007</v>
      </c>
      <c r="C159">
        <f>'Pivot MRIP 13"'!C162</f>
        <v>333.14643390999998</v>
      </c>
      <c r="D159">
        <f>'Pivot MRIP 13"'!D162</f>
        <v>333.14643390999998</v>
      </c>
      <c r="E159">
        <f>'Pivot MRIP 13"'!E162</f>
        <v>0</v>
      </c>
      <c r="F159">
        <f>'Pivot MRIP 13"'!F162</f>
        <v>1</v>
      </c>
      <c r="G159">
        <f>'Pivot MRIP 13"'!G162</f>
        <v>0</v>
      </c>
      <c r="H159">
        <f t="shared" si="42"/>
        <v>0</v>
      </c>
      <c r="I159">
        <f t="shared" si="43"/>
        <v>0</v>
      </c>
    </row>
    <row r="160" spans="1:9" x14ac:dyDescent="0.25">
      <c r="A160">
        <f>'Pivot MRIP 13"'!A163</f>
        <v>2013</v>
      </c>
      <c r="B160" t="str">
        <f>'Pivot MRIP 13"'!B163</f>
        <v>1104420130719008</v>
      </c>
      <c r="C160">
        <f>'Pivot MRIP 13"'!C163</f>
        <v>333.14643390999998</v>
      </c>
      <c r="D160">
        <f>'Pivot MRIP 13"'!D163</f>
        <v>333.14643390999998</v>
      </c>
      <c r="E160">
        <f>'Pivot MRIP 13"'!E163</f>
        <v>0</v>
      </c>
      <c r="F160">
        <f>'Pivot MRIP 13"'!F163</f>
        <v>1</v>
      </c>
      <c r="G160">
        <f>'Pivot MRIP 13"'!G163</f>
        <v>0</v>
      </c>
      <c r="H160">
        <f t="shared" si="42"/>
        <v>0</v>
      </c>
      <c r="I160">
        <f t="shared" si="43"/>
        <v>0</v>
      </c>
    </row>
    <row r="161" spans="1:9" x14ac:dyDescent="0.25">
      <c r="A161">
        <f>'Pivot MRIP 13"'!A164</f>
        <v>2013</v>
      </c>
      <c r="B161" t="str">
        <f>'Pivot MRIP 13"'!B164</f>
        <v>1104420130720010</v>
      </c>
      <c r="C161">
        <f>'Pivot MRIP 13"'!C164</f>
        <v>131.91960069999999</v>
      </c>
      <c r="D161">
        <f>'Pivot MRIP 13"'!D164</f>
        <v>131.91960069999999</v>
      </c>
      <c r="E161">
        <f>'Pivot MRIP 13"'!E164</f>
        <v>0</v>
      </c>
      <c r="F161">
        <f>'Pivot MRIP 13"'!F164</f>
        <v>1</v>
      </c>
      <c r="G161">
        <f>'Pivot MRIP 13"'!G164</f>
        <v>0</v>
      </c>
      <c r="H161">
        <f t="shared" si="42"/>
        <v>0</v>
      </c>
      <c r="I161">
        <f t="shared" si="43"/>
        <v>0</v>
      </c>
    </row>
    <row r="162" spans="1:9" x14ac:dyDescent="0.25">
      <c r="A162">
        <f>'Pivot MRIP 13"'!A165</f>
        <v>2013</v>
      </c>
      <c r="B162" t="str">
        <f>'Pivot MRIP 13"'!B165</f>
        <v>1104420130726002</v>
      </c>
      <c r="C162">
        <f>'Pivot MRIP 13"'!C165</f>
        <v>180.89589164</v>
      </c>
      <c r="D162">
        <f>'Pivot MRIP 13"'!D165</f>
        <v>180.89589164</v>
      </c>
      <c r="E162">
        <f>'Pivot MRIP 13"'!E165</f>
        <v>0</v>
      </c>
      <c r="F162">
        <f>'Pivot MRIP 13"'!F165</f>
        <v>3</v>
      </c>
      <c r="G162">
        <f>'Pivot MRIP 13"'!G165</f>
        <v>0</v>
      </c>
      <c r="H162">
        <f t="shared" si="42"/>
        <v>0</v>
      </c>
      <c r="I162">
        <f t="shared" si="43"/>
        <v>0</v>
      </c>
    </row>
    <row r="163" spans="1:9" x14ac:dyDescent="0.25">
      <c r="A163">
        <f>'Pivot MRIP 13"'!A166</f>
        <v>2013</v>
      </c>
      <c r="B163" t="str">
        <f>'Pivot MRIP 13"'!B166</f>
        <v>1104420130726007</v>
      </c>
      <c r="C163">
        <f>'Pivot MRIP 13"'!C166</f>
        <v>116.6588343</v>
      </c>
      <c r="D163">
        <f>'Pivot MRIP 13"'!D166</f>
        <v>116.6588343</v>
      </c>
      <c r="E163">
        <f>'Pivot MRIP 13"'!E166</f>
        <v>0</v>
      </c>
      <c r="F163">
        <f>'Pivot MRIP 13"'!F166</f>
        <v>1</v>
      </c>
      <c r="G163">
        <f>'Pivot MRIP 13"'!G166</f>
        <v>0</v>
      </c>
      <c r="H163">
        <f t="shared" si="42"/>
        <v>0</v>
      </c>
      <c r="I163">
        <f t="shared" si="43"/>
        <v>0</v>
      </c>
    </row>
    <row r="164" spans="1:9" x14ac:dyDescent="0.25">
      <c r="A164">
        <f>'Pivot MRIP 13"'!A167</f>
        <v>2013</v>
      </c>
      <c r="B164" t="str">
        <f>'Pivot MRIP 13"'!B167</f>
        <v>1104420130726008</v>
      </c>
      <c r="C164">
        <f>'Pivot MRIP 13"'!C167</f>
        <v>180.89589164</v>
      </c>
      <c r="D164">
        <f>'Pivot MRIP 13"'!D167</f>
        <v>180.89589164</v>
      </c>
      <c r="E164">
        <f>'Pivot MRIP 13"'!E167</f>
        <v>0</v>
      </c>
      <c r="F164">
        <f>'Pivot MRIP 13"'!F167</f>
        <v>3</v>
      </c>
      <c r="G164">
        <f>'Pivot MRIP 13"'!G167</f>
        <v>0</v>
      </c>
      <c r="H164">
        <f t="shared" si="42"/>
        <v>0</v>
      </c>
      <c r="I164">
        <f t="shared" si="43"/>
        <v>0</v>
      </c>
    </row>
    <row r="165" spans="1:9" x14ac:dyDescent="0.25">
      <c r="A165">
        <f>'Pivot MRIP 13"'!A168</f>
        <v>2013</v>
      </c>
      <c r="B165" t="str">
        <f>'Pivot MRIP 13"'!B168</f>
        <v>1104420130726016</v>
      </c>
      <c r="C165">
        <f>'Pivot MRIP 13"'!C168</f>
        <v>127.36501052</v>
      </c>
      <c r="D165">
        <f>'Pivot MRIP 13"'!D168</f>
        <v>127.36501052</v>
      </c>
      <c r="E165">
        <f>'Pivot MRIP 13"'!E168</f>
        <v>0</v>
      </c>
      <c r="F165">
        <f>'Pivot MRIP 13"'!F168</f>
        <v>12</v>
      </c>
      <c r="G165">
        <f>'Pivot MRIP 13"'!G168</f>
        <v>0</v>
      </c>
      <c r="H165">
        <f t="shared" si="42"/>
        <v>0</v>
      </c>
      <c r="I165">
        <f t="shared" si="43"/>
        <v>0</v>
      </c>
    </row>
    <row r="166" spans="1:9" x14ac:dyDescent="0.25">
      <c r="A166">
        <f>'Pivot MRIP 13"'!A169</f>
        <v>2013</v>
      </c>
      <c r="B166" t="str">
        <f>'Pivot MRIP 13"'!B169</f>
        <v>1104420130726019</v>
      </c>
      <c r="C166">
        <f>'Pivot MRIP 13"'!C169</f>
        <v>116.6588343</v>
      </c>
      <c r="D166">
        <f>'Pivot MRIP 13"'!D169</f>
        <v>116.6588343</v>
      </c>
      <c r="E166">
        <f>'Pivot MRIP 13"'!E169</f>
        <v>0</v>
      </c>
      <c r="F166">
        <f>'Pivot MRIP 13"'!F169</f>
        <v>2</v>
      </c>
      <c r="G166">
        <f>'Pivot MRIP 13"'!G169</f>
        <v>0</v>
      </c>
      <c r="H166">
        <f t="shared" si="42"/>
        <v>0</v>
      </c>
      <c r="I166">
        <f t="shared" si="43"/>
        <v>0</v>
      </c>
    </row>
    <row r="167" spans="1:9" x14ac:dyDescent="0.25">
      <c r="A167">
        <f>'Pivot MRIP 13"'!A170</f>
        <v>2013</v>
      </c>
      <c r="B167" t="str">
        <f>'Pivot MRIP 13"'!B170</f>
        <v>1104420130726021</v>
      </c>
      <c r="C167">
        <f>'Pivot MRIP 13"'!C170</f>
        <v>148.77736297000001</v>
      </c>
      <c r="D167">
        <f>'Pivot MRIP 13"'!D170</f>
        <v>148.77736297000001</v>
      </c>
      <c r="E167">
        <f>'Pivot MRIP 13"'!E170</f>
        <v>0</v>
      </c>
      <c r="F167">
        <f>'Pivot MRIP 13"'!F170</f>
        <v>2</v>
      </c>
      <c r="G167">
        <f>'Pivot MRIP 13"'!G170</f>
        <v>0</v>
      </c>
      <c r="H167">
        <f t="shared" si="42"/>
        <v>0</v>
      </c>
      <c r="I167">
        <f t="shared" si="43"/>
        <v>0</v>
      </c>
    </row>
    <row r="168" spans="1:9" x14ac:dyDescent="0.25">
      <c r="A168">
        <f>'Pivot MRIP 13"'!A171</f>
        <v>2013</v>
      </c>
      <c r="B168" t="str">
        <f>'Pivot MRIP 13"'!B171</f>
        <v>1104420130726025</v>
      </c>
      <c r="C168">
        <f>'Pivot MRIP 13"'!C171</f>
        <v>148.77736297000001</v>
      </c>
      <c r="D168">
        <f>'Pivot MRIP 13"'!D171</f>
        <v>148.77736297000001</v>
      </c>
      <c r="E168">
        <f>'Pivot MRIP 13"'!E171</f>
        <v>0</v>
      </c>
      <c r="F168">
        <f>'Pivot MRIP 13"'!F171</f>
        <v>2</v>
      </c>
      <c r="G168">
        <f>'Pivot MRIP 13"'!G171</f>
        <v>0</v>
      </c>
      <c r="H168">
        <f t="shared" si="42"/>
        <v>0</v>
      </c>
      <c r="I168">
        <f t="shared" si="43"/>
        <v>0</v>
      </c>
    </row>
    <row r="169" spans="1:9" x14ac:dyDescent="0.25">
      <c r="A169">
        <f>'Pivot MRIP 13"'!A172</f>
        <v>2013</v>
      </c>
      <c r="B169" t="str">
        <f>'Pivot MRIP 13"'!B172</f>
        <v>1104420130726026</v>
      </c>
      <c r="C169">
        <f>'Pivot MRIP 13"'!C172</f>
        <v>116.6588343</v>
      </c>
      <c r="D169">
        <f>'Pivot MRIP 13"'!D172</f>
        <v>116.6588343</v>
      </c>
      <c r="E169">
        <f>'Pivot MRIP 13"'!E172</f>
        <v>1.9054238374759005</v>
      </c>
      <c r="F169">
        <f>'Pivot MRIP 13"'!F172</f>
        <v>25</v>
      </c>
      <c r="G169">
        <f>'Pivot MRIP 13"'!G172</f>
        <v>6.9360873928000002</v>
      </c>
      <c r="H169">
        <f t="shared" si="42"/>
        <v>809.15586984697416</v>
      </c>
      <c r="I169">
        <f t="shared" si="43"/>
        <v>1541.7848826399718</v>
      </c>
    </row>
    <row r="170" spans="1:9" x14ac:dyDescent="0.25">
      <c r="A170">
        <f>'Pivot MRIP 13"'!A173</f>
        <v>2013</v>
      </c>
      <c r="B170" t="str">
        <f>'Pivot MRIP 13"'!B173</f>
        <v>1104420130727004</v>
      </c>
      <c r="C170">
        <f>'Pivot MRIP 13"'!C173</f>
        <v>136.51498251000001</v>
      </c>
      <c r="D170">
        <f>'Pivot MRIP 13"'!D173</f>
        <v>136.51498251000001</v>
      </c>
      <c r="E170">
        <f>'Pivot MRIP 13"'!E173</f>
        <v>0</v>
      </c>
      <c r="F170">
        <f>'Pivot MRIP 13"'!F173</f>
        <v>4</v>
      </c>
      <c r="G170">
        <f>'Pivot MRIP 13"'!G173</f>
        <v>0</v>
      </c>
      <c r="H170">
        <f t="shared" si="42"/>
        <v>0</v>
      </c>
      <c r="I170">
        <f t="shared" si="43"/>
        <v>0</v>
      </c>
    </row>
    <row r="171" spans="1:9" x14ac:dyDescent="0.25">
      <c r="A171">
        <f>'Pivot MRIP 13"'!A174</f>
        <v>2013</v>
      </c>
      <c r="B171" t="str">
        <f>'Pivot MRIP 13"'!B174</f>
        <v>1104420130727007</v>
      </c>
      <c r="C171">
        <f>'Pivot MRIP 13"'!C174</f>
        <v>136.51498251000001</v>
      </c>
      <c r="D171">
        <f>'Pivot MRIP 13"'!D174</f>
        <v>136.51498251000001</v>
      </c>
      <c r="E171">
        <f>'Pivot MRIP 13"'!E174</f>
        <v>0</v>
      </c>
      <c r="F171">
        <f>'Pivot MRIP 13"'!F174</f>
        <v>4</v>
      </c>
      <c r="G171">
        <f>'Pivot MRIP 13"'!G174</f>
        <v>0</v>
      </c>
      <c r="H171">
        <f t="shared" si="42"/>
        <v>0</v>
      </c>
      <c r="I171">
        <f t="shared" si="43"/>
        <v>0</v>
      </c>
    </row>
    <row r="172" spans="1:9" x14ac:dyDescent="0.25">
      <c r="A172">
        <f>'Pivot MRIP 13"'!A175</f>
        <v>2013</v>
      </c>
      <c r="B172" t="str">
        <f>'Pivot MRIP 13"'!B175</f>
        <v>1104420130727009</v>
      </c>
      <c r="C172">
        <f>'Pivot MRIP 13"'!C175</f>
        <v>136.51498251000001</v>
      </c>
      <c r="D172">
        <f>'Pivot MRIP 13"'!D175</f>
        <v>136.51498251000001</v>
      </c>
      <c r="E172">
        <f>'Pivot MRIP 13"'!E175</f>
        <v>0</v>
      </c>
      <c r="F172">
        <f>'Pivot MRIP 13"'!F175</f>
        <v>4</v>
      </c>
      <c r="G172">
        <f>'Pivot MRIP 13"'!G175</f>
        <v>0</v>
      </c>
      <c r="H172">
        <f t="shared" si="42"/>
        <v>0</v>
      </c>
      <c r="I172">
        <f t="shared" si="43"/>
        <v>0</v>
      </c>
    </row>
    <row r="173" spans="1:9" x14ac:dyDescent="0.25">
      <c r="A173">
        <f>'Pivot MRIP 13"'!A176</f>
        <v>2013</v>
      </c>
      <c r="B173" t="str">
        <f>'Pivot MRIP 13"'!B176</f>
        <v>1104420130802001</v>
      </c>
      <c r="C173">
        <f>'Pivot MRIP 13"'!C176</f>
        <v>514.93435499999998</v>
      </c>
      <c r="D173">
        <f>'Pivot MRIP 13"'!D176</f>
        <v>514.93435499999998</v>
      </c>
      <c r="E173">
        <f>'Pivot MRIP 13"'!E176</f>
        <v>0</v>
      </c>
      <c r="F173">
        <f>'Pivot MRIP 13"'!F176</f>
        <v>1</v>
      </c>
      <c r="G173">
        <f>'Pivot MRIP 13"'!G176</f>
        <v>0</v>
      </c>
      <c r="H173">
        <f t="shared" si="42"/>
        <v>0</v>
      </c>
      <c r="I173">
        <f t="shared" si="43"/>
        <v>0</v>
      </c>
    </row>
    <row r="174" spans="1:9" x14ac:dyDescent="0.25">
      <c r="A174">
        <f>'Pivot MRIP 13"'!A177</f>
        <v>2013</v>
      </c>
      <c r="B174" t="str">
        <f>'Pivot MRIP 13"'!B177</f>
        <v>1104420130802005</v>
      </c>
      <c r="C174">
        <f>'Pivot MRIP 13"'!C177</f>
        <v>514.93435499999998</v>
      </c>
      <c r="D174">
        <f>'Pivot MRIP 13"'!D177</f>
        <v>514.93435499999998</v>
      </c>
      <c r="E174">
        <f>'Pivot MRIP 13"'!E177</f>
        <v>0</v>
      </c>
      <c r="F174">
        <f>'Pivot MRIP 13"'!F177</f>
        <v>1</v>
      </c>
      <c r="G174">
        <f>'Pivot MRIP 13"'!G177</f>
        <v>0</v>
      </c>
      <c r="H174">
        <f t="shared" si="42"/>
        <v>0</v>
      </c>
      <c r="I174">
        <f t="shared" si="43"/>
        <v>0</v>
      </c>
    </row>
    <row r="175" spans="1:9" x14ac:dyDescent="0.25">
      <c r="A175">
        <f>'Pivot MRIP 13"'!A178</f>
        <v>2013</v>
      </c>
      <c r="B175" t="str">
        <f>'Pivot MRIP 13"'!B178</f>
        <v>1104420130802006</v>
      </c>
      <c r="C175">
        <f>'Pivot MRIP 13"'!C178</f>
        <v>514.93435499999998</v>
      </c>
      <c r="D175">
        <f>'Pivot MRIP 13"'!D178</f>
        <v>514.93435499999998</v>
      </c>
      <c r="E175">
        <f>'Pivot MRIP 13"'!E178</f>
        <v>0</v>
      </c>
      <c r="F175">
        <f>'Pivot MRIP 13"'!F178</f>
        <v>1</v>
      </c>
      <c r="G175">
        <f>'Pivot MRIP 13"'!G178</f>
        <v>0</v>
      </c>
      <c r="H175">
        <f t="shared" si="42"/>
        <v>0</v>
      </c>
      <c r="I175">
        <f t="shared" si="43"/>
        <v>0</v>
      </c>
    </row>
    <row r="176" spans="1:9" x14ac:dyDescent="0.25">
      <c r="A176">
        <f>'Pivot MRIP 13"'!A179</f>
        <v>2013</v>
      </c>
      <c r="B176" t="str">
        <f>'Pivot MRIP 13"'!B179</f>
        <v>1104420130808003</v>
      </c>
      <c r="C176">
        <f>'Pivot MRIP 13"'!C179</f>
        <v>225.37346359</v>
      </c>
      <c r="D176">
        <f>'Pivot MRIP 13"'!D179</f>
        <v>225.37346359</v>
      </c>
      <c r="E176">
        <f>'Pivot MRIP 13"'!E179</f>
        <v>0</v>
      </c>
      <c r="F176">
        <f>'Pivot MRIP 13"'!F179</f>
        <v>2</v>
      </c>
      <c r="G176">
        <f>'Pivot MRIP 13"'!G179</f>
        <v>0</v>
      </c>
      <c r="H176">
        <f t="shared" si="42"/>
        <v>0</v>
      </c>
      <c r="I176">
        <f t="shared" si="43"/>
        <v>0</v>
      </c>
    </row>
    <row r="177" spans="1:9" x14ac:dyDescent="0.25">
      <c r="A177">
        <f>'Pivot MRIP 13"'!A180</f>
        <v>2013</v>
      </c>
      <c r="B177" t="str">
        <f>'Pivot MRIP 13"'!B180</f>
        <v>1104420130811001</v>
      </c>
      <c r="C177">
        <f>'Pivot MRIP 13"'!C180</f>
        <v>549.98530357000004</v>
      </c>
      <c r="D177">
        <f>'Pivot MRIP 13"'!D180</f>
        <v>549.98530357000004</v>
      </c>
      <c r="E177">
        <f>'Pivot MRIP 13"'!E180</f>
        <v>0</v>
      </c>
      <c r="F177">
        <f>'Pivot MRIP 13"'!F180</f>
        <v>1</v>
      </c>
      <c r="G177">
        <f>'Pivot MRIP 13"'!G180</f>
        <v>0</v>
      </c>
      <c r="H177">
        <f t="shared" si="42"/>
        <v>0</v>
      </c>
      <c r="I177">
        <f t="shared" si="43"/>
        <v>0</v>
      </c>
    </row>
    <row r="178" spans="1:9" x14ac:dyDescent="0.25">
      <c r="A178">
        <f>'Pivot MRIP 13"'!A181</f>
        <v>2013</v>
      </c>
      <c r="B178" t="str">
        <f>'Pivot MRIP 13"'!B181</f>
        <v>1104420130812003</v>
      </c>
      <c r="C178">
        <f>'Pivot MRIP 13"'!C181</f>
        <v>740.54577995</v>
      </c>
      <c r="D178">
        <f>'Pivot MRIP 13"'!D181</f>
        <v>740.54577995</v>
      </c>
      <c r="E178">
        <f>'Pivot MRIP 13"'!E181</f>
        <v>0</v>
      </c>
      <c r="F178">
        <f>'Pivot MRIP 13"'!F181</f>
        <v>1</v>
      </c>
      <c r="G178">
        <f>'Pivot MRIP 13"'!G181</f>
        <v>0</v>
      </c>
      <c r="H178">
        <f t="shared" si="42"/>
        <v>0</v>
      </c>
      <c r="I178">
        <f t="shared" si="43"/>
        <v>0</v>
      </c>
    </row>
    <row r="179" spans="1:9" x14ac:dyDescent="0.25">
      <c r="A179">
        <f>'Pivot MRIP 13"'!A182</f>
        <v>2013</v>
      </c>
      <c r="B179" t="str">
        <f>'Pivot MRIP 13"'!B182</f>
        <v>1104420130816001</v>
      </c>
      <c r="C179">
        <f>'Pivot MRIP 13"'!C182</f>
        <v>257.35762338000001</v>
      </c>
      <c r="D179">
        <f>'Pivot MRIP 13"'!D182</f>
        <v>257.35762338000001</v>
      </c>
      <c r="E179">
        <f>'Pivot MRIP 13"'!E182</f>
        <v>0</v>
      </c>
      <c r="F179">
        <f>'Pivot MRIP 13"'!F182</f>
        <v>2</v>
      </c>
      <c r="G179">
        <f>'Pivot MRIP 13"'!G182</f>
        <v>0</v>
      </c>
      <c r="H179">
        <f t="shared" si="42"/>
        <v>0</v>
      </c>
      <c r="I179">
        <f t="shared" si="43"/>
        <v>0</v>
      </c>
    </row>
    <row r="180" spans="1:9" x14ac:dyDescent="0.25">
      <c r="A180">
        <f>'Pivot MRIP 13"'!A183</f>
        <v>2013</v>
      </c>
      <c r="B180" t="str">
        <f>'Pivot MRIP 13"'!B183</f>
        <v>1104420130816003</v>
      </c>
      <c r="C180">
        <f>'Pivot MRIP 13"'!C183</f>
        <v>257.35762338000001</v>
      </c>
      <c r="D180">
        <f>'Pivot MRIP 13"'!D183</f>
        <v>257.35762338000001</v>
      </c>
      <c r="E180">
        <f>'Pivot MRIP 13"'!E183</f>
        <v>0</v>
      </c>
      <c r="F180">
        <f>'Pivot MRIP 13"'!F183</f>
        <v>5</v>
      </c>
      <c r="G180">
        <f>'Pivot MRIP 13"'!G183</f>
        <v>0</v>
      </c>
      <c r="H180">
        <f t="shared" si="42"/>
        <v>0</v>
      </c>
      <c r="I180">
        <f t="shared" si="43"/>
        <v>0</v>
      </c>
    </row>
    <row r="181" spans="1:9" x14ac:dyDescent="0.25">
      <c r="A181">
        <f>'Pivot MRIP 13"'!A184</f>
        <v>2013</v>
      </c>
      <c r="B181" t="str">
        <f>'Pivot MRIP 13"'!B184</f>
        <v>1104420130816009</v>
      </c>
      <c r="C181">
        <f>'Pivot MRIP 13"'!C184</f>
        <v>257.35762338000001</v>
      </c>
      <c r="D181">
        <f>'Pivot MRIP 13"'!D184</f>
        <v>257.35762338000001</v>
      </c>
      <c r="E181">
        <f>'Pivot MRIP 13"'!E184</f>
        <v>0</v>
      </c>
      <c r="F181">
        <f>'Pivot MRIP 13"'!F184</f>
        <v>3</v>
      </c>
      <c r="G181">
        <f>'Pivot MRIP 13"'!G184</f>
        <v>0</v>
      </c>
      <c r="H181">
        <f t="shared" si="42"/>
        <v>0</v>
      </c>
      <c r="I181">
        <f t="shared" si="43"/>
        <v>0</v>
      </c>
    </row>
    <row r="182" spans="1:9" x14ac:dyDescent="0.25">
      <c r="A182">
        <f>'Pivot MRIP 13"'!A185</f>
        <v>2013</v>
      </c>
      <c r="B182" t="str">
        <f>'Pivot MRIP 13"'!B185</f>
        <v>1104420130816014</v>
      </c>
      <c r="C182">
        <f>'Pivot MRIP 13"'!C185</f>
        <v>257.35762338000001</v>
      </c>
      <c r="D182">
        <f>'Pivot MRIP 13"'!D185</f>
        <v>257.35762338000001</v>
      </c>
      <c r="E182">
        <f>'Pivot MRIP 13"'!E185</f>
        <v>0</v>
      </c>
      <c r="F182">
        <f>'Pivot MRIP 13"'!F185</f>
        <v>4</v>
      </c>
      <c r="G182">
        <f>'Pivot MRIP 13"'!G185</f>
        <v>0</v>
      </c>
      <c r="H182">
        <f t="shared" si="42"/>
        <v>0</v>
      </c>
      <c r="I182">
        <f t="shared" si="43"/>
        <v>0</v>
      </c>
    </row>
    <row r="183" spans="1:9" x14ac:dyDescent="0.25">
      <c r="A183">
        <f>'Pivot MRIP 13"'!A186</f>
        <v>2013</v>
      </c>
      <c r="B183" t="str">
        <f>'Pivot MRIP 13"'!B186</f>
        <v>1104420130824004</v>
      </c>
      <c r="C183">
        <f>'Pivot MRIP 13"'!C186</f>
        <v>378.32790275999997</v>
      </c>
      <c r="D183">
        <f>'Pivot MRIP 13"'!D186</f>
        <v>378.32790275999997</v>
      </c>
      <c r="E183">
        <f>'Pivot MRIP 13"'!E186</f>
        <v>0</v>
      </c>
      <c r="F183">
        <f>'Pivot MRIP 13"'!F186</f>
        <v>4</v>
      </c>
      <c r="G183">
        <f>'Pivot MRIP 13"'!G186</f>
        <v>0</v>
      </c>
      <c r="H183">
        <f t="shared" si="42"/>
        <v>0</v>
      </c>
      <c r="I183">
        <f t="shared" si="43"/>
        <v>0</v>
      </c>
    </row>
    <row r="184" spans="1:9" x14ac:dyDescent="0.25">
      <c r="A184">
        <f>'Pivot MRIP 13"'!A187</f>
        <v>2013</v>
      </c>
      <c r="B184" t="str">
        <f>'Pivot MRIP 13"'!B187</f>
        <v>1104420130824008</v>
      </c>
      <c r="C184">
        <f>'Pivot MRIP 13"'!C187</f>
        <v>656.55954531999998</v>
      </c>
      <c r="D184">
        <f>'Pivot MRIP 13"'!D187</f>
        <v>656.55954531999998</v>
      </c>
      <c r="E184">
        <f>'Pivot MRIP 13"'!E187</f>
        <v>0</v>
      </c>
      <c r="F184">
        <f>'Pivot MRIP 13"'!F187</f>
        <v>2</v>
      </c>
      <c r="G184">
        <f>'Pivot MRIP 13"'!G187</f>
        <v>0</v>
      </c>
      <c r="H184">
        <f t="shared" si="42"/>
        <v>0</v>
      </c>
      <c r="I184">
        <f t="shared" si="43"/>
        <v>0</v>
      </c>
    </row>
    <row r="185" spans="1:9" x14ac:dyDescent="0.25">
      <c r="A185">
        <f>'Pivot MRIP 13"'!A188</f>
        <v>2013</v>
      </c>
      <c r="B185" t="str">
        <f>'Pivot MRIP 13"'!B188</f>
        <v>1104420130828003</v>
      </c>
      <c r="C185">
        <f>'Pivot MRIP 13"'!C188</f>
        <v>224.76379624</v>
      </c>
      <c r="D185">
        <f>'Pivot MRIP 13"'!D188</f>
        <v>224.76379624</v>
      </c>
      <c r="E185">
        <f>'Pivot MRIP 13"'!E188</f>
        <v>0</v>
      </c>
      <c r="F185">
        <f>'Pivot MRIP 13"'!F188</f>
        <v>6</v>
      </c>
      <c r="G185">
        <f>'Pivot MRIP 13"'!G188</f>
        <v>0</v>
      </c>
      <c r="H185">
        <f t="shared" si="42"/>
        <v>0</v>
      </c>
      <c r="I185">
        <f t="shared" si="43"/>
        <v>0</v>
      </c>
    </row>
    <row r="186" spans="1:9" x14ac:dyDescent="0.25">
      <c r="A186">
        <f>'Pivot MRIP 13"'!A189</f>
        <v>2013</v>
      </c>
      <c r="B186" t="str">
        <f>'Pivot MRIP 13"'!B189</f>
        <v>1104420130828006</v>
      </c>
      <c r="C186">
        <f>'Pivot MRIP 13"'!C189</f>
        <v>224.76379624</v>
      </c>
      <c r="D186">
        <f>'Pivot MRIP 13"'!D189</f>
        <v>224.76379624</v>
      </c>
      <c r="E186">
        <f>'Pivot MRIP 13"'!E189</f>
        <v>0</v>
      </c>
      <c r="F186">
        <f>'Pivot MRIP 13"'!F189</f>
        <v>4</v>
      </c>
      <c r="G186">
        <f>'Pivot MRIP 13"'!G189</f>
        <v>0</v>
      </c>
      <c r="H186">
        <f t="shared" si="42"/>
        <v>0</v>
      </c>
      <c r="I186">
        <f t="shared" si="43"/>
        <v>0</v>
      </c>
    </row>
    <row r="187" spans="1:9" x14ac:dyDescent="0.25">
      <c r="A187">
        <f>'Pivot MRIP 13"'!A190</f>
        <v>2013</v>
      </c>
      <c r="B187" t="str">
        <f>'Pivot MRIP 13"'!B190</f>
        <v>1104420130828013</v>
      </c>
      <c r="C187">
        <f>'Pivot MRIP 13"'!C190</f>
        <v>224.76379624</v>
      </c>
      <c r="D187">
        <f>'Pivot MRIP 13"'!D190</f>
        <v>224.76379624</v>
      </c>
      <c r="E187">
        <f>'Pivot MRIP 13"'!E190</f>
        <v>0</v>
      </c>
      <c r="F187">
        <f>'Pivot MRIP 13"'!F190</f>
        <v>4</v>
      </c>
      <c r="G187">
        <f>'Pivot MRIP 13"'!G190</f>
        <v>0</v>
      </c>
      <c r="H187">
        <f t="shared" si="42"/>
        <v>0</v>
      </c>
      <c r="I187">
        <f t="shared" si="43"/>
        <v>0</v>
      </c>
    </row>
    <row r="188" spans="1:9" x14ac:dyDescent="0.25">
      <c r="A188">
        <f>'Pivot MRIP 13"'!A191</f>
        <v>2013</v>
      </c>
      <c r="B188" t="str">
        <f>'Pivot MRIP 13"'!B191</f>
        <v>1104420130828015</v>
      </c>
      <c r="C188">
        <f>'Pivot MRIP 13"'!C191</f>
        <v>224.76379624</v>
      </c>
      <c r="D188">
        <f>'Pivot MRIP 13"'!D191</f>
        <v>224.76379624</v>
      </c>
      <c r="E188">
        <f>'Pivot MRIP 13"'!E191</f>
        <v>0</v>
      </c>
      <c r="F188">
        <f>'Pivot MRIP 13"'!F191</f>
        <v>1</v>
      </c>
      <c r="G188">
        <f>'Pivot MRIP 13"'!G191</f>
        <v>0</v>
      </c>
      <c r="H188">
        <f t="shared" si="42"/>
        <v>0</v>
      </c>
      <c r="I188">
        <f t="shared" si="43"/>
        <v>0</v>
      </c>
    </row>
    <row r="189" spans="1:9" x14ac:dyDescent="0.25">
      <c r="A189">
        <f>'Pivot MRIP 13"'!A192</f>
        <v>2013</v>
      </c>
      <c r="B189" t="str">
        <f>'Pivot MRIP 13"'!B192</f>
        <v>1104420130829002</v>
      </c>
      <c r="C189">
        <f>'Pivot MRIP 13"'!C192</f>
        <v>254.99785394</v>
      </c>
      <c r="D189">
        <f>'Pivot MRIP 13"'!D192</f>
        <v>254.99785394</v>
      </c>
      <c r="E189">
        <f>'Pivot MRIP 13"'!E192</f>
        <v>0</v>
      </c>
      <c r="F189">
        <f>'Pivot MRIP 13"'!F192</f>
        <v>1</v>
      </c>
      <c r="G189">
        <f>'Pivot MRIP 13"'!G192</f>
        <v>0</v>
      </c>
      <c r="H189">
        <f t="shared" si="42"/>
        <v>0</v>
      </c>
      <c r="I189">
        <f t="shared" si="43"/>
        <v>0</v>
      </c>
    </row>
    <row r="190" spans="1:9" x14ac:dyDescent="0.25">
      <c r="A190">
        <f>'Pivot MRIP 13"'!A193</f>
        <v>2013</v>
      </c>
      <c r="B190" t="str">
        <f>'Pivot MRIP 13"'!B193</f>
        <v>1104420130901008</v>
      </c>
      <c r="C190">
        <f>'Pivot MRIP 13"'!C193</f>
        <v>1157.5685728999999</v>
      </c>
      <c r="D190">
        <f>'Pivot MRIP 13"'!D193</f>
        <v>1157.5685728999999</v>
      </c>
      <c r="E190">
        <f>'Pivot MRIP 13"'!E193</f>
        <v>0</v>
      </c>
      <c r="F190">
        <f>'Pivot MRIP 13"'!F193</f>
        <v>1</v>
      </c>
      <c r="G190">
        <f>'Pivot MRIP 13"'!G193</f>
        <v>0</v>
      </c>
      <c r="H190">
        <f t="shared" si="42"/>
        <v>0</v>
      </c>
      <c r="I190">
        <f t="shared" si="43"/>
        <v>0</v>
      </c>
    </row>
    <row r="191" spans="1:9" x14ac:dyDescent="0.25">
      <c r="A191">
        <f>'Pivot MRIP 13"'!A194</f>
        <v>2013</v>
      </c>
      <c r="B191" t="str">
        <f>'Pivot MRIP 13"'!B194</f>
        <v>1104420130905004</v>
      </c>
      <c r="C191">
        <f>'Pivot MRIP 13"'!C194</f>
        <v>146.90805205000001</v>
      </c>
      <c r="D191">
        <f>'Pivot MRIP 13"'!D194</f>
        <v>146.90805205000001</v>
      </c>
      <c r="E191">
        <f>'Pivot MRIP 13"'!E194</f>
        <v>0</v>
      </c>
      <c r="F191">
        <f>'Pivot MRIP 13"'!F194</f>
        <v>4</v>
      </c>
      <c r="G191">
        <f>'Pivot MRIP 13"'!G194</f>
        <v>0</v>
      </c>
      <c r="H191">
        <f t="shared" si="42"/>
        <v>0</v>
      </c>
      <c r="I191">
        <f t="shared" si="43"/>
        <v>0</v>
      </c>
    </row>
    <row r="192" spans="1:9" x14ac:dyDescent="0.25">
      <c r="A192">
        <f>'Pivot MRIP 13"'!A195</f>
        <v>2013</v>
      </c>
      <c r="B192" t="str">
        <f>'Pivot MRIP 13"'!B195</f>
        <v>1104420130905013</v>
      </c>
      <c r="C192">
        <f>'Pivot MRIP 13"'!C195</f>
        <v>146.90805205000001</v>
      </c>
      <c r="D192">
        <f>'Pivot MRIP 13"'!D195</f>
        <v>146.90805205000001</v>
      </c>
      <c r="E192">
        <f>'Pivot MRIP 13"'!E195</f>
        <v>0</v>
      </c>
      <c r="F192">
        <f>'Pivot MRIP 13"'!F195</f>
        <v>1</v>
      </c>
      <c r="G192">
        <f>'Pivot MRIP 13"'!G195</f>
        <v>0</v>
      </c>
      <c r="H192">
        <f t="shared" si="42"/>
        <v>0</v>
      </c>
      <c r="I192">
        <f t="shared" si="43"/>
        <v>0</v>
      </c>
    </row>
    <row r="193" spans="1:9" x14ac:dyDescent="0.25">
      <c r="A193">
        <f>'Pivot MRIP 13"'!A196</f>
        <v>2013</v>
      </c>
      <c r="B193" t="str">
        <f>'Pivot MRIP 13"'!B196</f>
        <v>1104420130913011</v>
      </c>
      <c r="C193">
        <f>'Pivot MRIP 13"'!C196</f>
        <v>193.78142334</v>
      </c>
      <c r="D193">
        <f>'Pivot MRIP 13"'!D196</f>
        <v>193.78142334</v>
      </c>
      <c r="E193">
        <f>'Pivot MRIP 13"'!E196</f>
        <v>0</v>
      </c>
      <c r="F193">
        <f>'Pivot MRIP 13"'!F196</f>
        <v>4</v>
      </c>
      <c r="G193">
        <f>'Pivot MRIP 13"'!G196</f>
        <v>0</v>
      </c>
      <c r="H193">
        <f t="shared" si="42"/>
        <v>0</v>
      </c>
      <c r="I193">
        <f t="shared" si="43"/>
        <v>0</v>
      </c>
    </row>
    <row r="194" spans="1:9" x14ac:dyDescent="0.25">
      <c r="A194">
        <f>'Pivot MRIP 13"'!A197</f>
        <v>2013</v>
      </c>
      <c r="B194" t="str">
        <f>'Pivot MRIP 13"'!B197</f>
        <v>1104420130929001</v>
      </c>
      <c r="C194">
        <f>'Pivot MRIP 13"'!C197</f>
        <v>511.14473091999997</v>
      </c>
      <c r="D194">
        <f>'Pivot MRIP 13"'!D197</f>
        <v>511.14473091999997</v>
      </c>
      <c r="E194">
        <f>'Pivot MRIP 13"'!E197</f>
        <v>0</v>
      </c>
      <c r="F194">
        <f>'Pivot MRIP 13"'!F197</f>
        <v>1</v>
      </c>
      <c r="G194">
        <f>'Pivot MRIP 13"'!G197</f>
        <v>0</v>
      </c>
      <c r="H194">
        <f t="shared" ref="H194:H257" si="44">G194*C194</f>
        <v>0</v>
      </c>
      <c r="I194">
        <f t="shared" ref="I194:I257" si="45">E194*H194</f>
        <v>0</v>
      </c>
    </row>
    <row r="195" spans="1:9" x14ac:dyDescent="0.25">
      <c r="A195">
        <f>'Pivot MRIP 13"'!A198</f>
        <v>2013</v>
      </c>
      <c r="B195" t="str">
        <f>'Pivot MRIP 13"'!B198</f>
        <v>1104420131007001</v>
      </c>
      <c r="C195">
        <f>'Pivot MRIP 13"'!C198</f>
        <v>144.93965453999999</v>
      </c>
      <c r="D195">
        <f>'Pivot MRIP 13"'!D198</f>
        <v>144.93965453999999</v>
      </c>
      <c r="E195">
        <f>'Pivot MRIP 13"'!E198</f>
        <v>0</v>
      </c>
      <c r="F195">
        <f>'Pivot MRIP 13"'!F198</f>
        <v>1</v>
      </c>
      <c r="G195">
        <f>'Pivot MRIP 13"'!G198</f>
        <v>0</v>
      </c>
      <c r="H195">
        <f t="shared" si="44"/>
        <v>0</v>
      </c>
      <c r="I195">
        <f t="shared" si="45"/>
        <v>0</v>
      </c>
    </row>
    <row r="196" spans="1:9" x14ac:dyDescent="0.25">
      <c r="A196">
        <f>'Pivot MRIP 13"'!A199</f>
        <v>2013</v>
      </c>
      <c r="B196" t="str">
        <f>'Pivot MRIP 13"'!B199</f>
        <v>1104420131007002</v>
      </c>
      <c r="C196">
        <f>'Pivot MRIP 13"'!C199</f>
        <v>144.93965453999999</v>
      </c>
      <c r="D196">
        <f>'Pivot MRIP 13"'!D199</f>
        <v>144.93965453999999</v>
      </c>
      <c r="E196">
        <f>'Pivot MRIP 13"'!E199</f>
        <v>0</v>
      </c>
      <c r="F196">
        <f>'Pivot MRIP 13"'!F199</f>
        <v>1</v>
      </c>
      <c r="G196">
        <f>'Pivot MRIP 13"'!G199</f>
        <v>0</v>
      </c>
      <c r="H196">
        <f t="shared" si="44"/>
        <v>0</v>
      </c>
      <c r="I196">
        <f t="shared" si="45"/>
        <v>0</v>
      </c>
    </row>
    <row r="197" spans="1:9" x14ac:dyDescent="0.25">
      <c r="A197">
        <f>'Pivot MRIP 13"'!A200</f>
        <v>2013</v>
      </c>
      <c r="B197" t="str">
        <f>'Pivot MRIP 13"'!B200</f>
        <v>1104420131018001</v>
      </c>
      <c r="C197">
        <f>'Pivot MRIP 13"'!C200</f>
        <v>433.62954094999998</v>
      </c>
      <c r="D197">
        <f>'Pivot MRIP 13"'!D200</f>
        <v>433.62954094999998</v>
      </c>
      <c r="E197">
        <f>'Pivot MRIP 13"'!E200</f>
        <v>0</v>
      </c>
      <c r="F197">
        <f>'Pivot MRIP 13"'!F200</f>
        <v>4</v>
      </c>
      <c r="G197">
        <f>'Pivot MRIP 13"'!G200</f>
        <v>0</v>
      </c>
      <c r="H197">
        <f t="shared" si="44"/>
        <v>0</v>
      </c>
      <c r="I197">
        <f t="shared" si="45"/>
        <v>0</v>
      </c>
    </row>
    <row r="198" spans="1:9" x14ac:dyDescent="0.25">
      <c r="A198">
        <f>'Pivot MRIP 13"'!A201</f>
        <v>2013</v>
      </c>
      <c r="B198" t="str">
        <f>'Pivot MRIP 13"'!B201</f>
        <v>1104420131018005</v>
      </c>
      <c r="C198">
        <f>'Pivot MRIP 13"'!C201</f>
        <v>268.90717221</v>
      </c>
      <c r="D198">
        <f>'Pivot MRIP 13"'!D201</f>
        <v>268.90717221</v>
      </c>
      <c r="E198">
        <f>'Pivot MRIP 13"'!E201</f>
        <v>0</v>
      </c>
      <c r="F198">
        <f>'Pivot MRIP 13"'!F201</f>
        <v>4</v>
      </c>
      <c r="G198">
        <f>'Pivot MRIP 13"'!G201</f>
        <v>0</v>
      </c>
      <c r="H198">
        <f t="shared" si="44"/>
        <v>0</v>
      </c>
      <c r="I198">
        <f t="shared" si="45"/>
        <v>0</v>
      </c>
    </row>
    <row r="199" spans="1:9" x14ac:dyDescent="0.25">
      <c r="A199">
        <f>'Pivot MRIP 13"'!A202</f>
        <v>2013</v>
      </c>
      <c r="B199" t="str">
        <f>'Pivot MRIP 13"'!B202</f>
        <v>1104420131018009</v>
      </c>
      <c r="C199">
        <f>'Pivot MRIP 13"'!C202</f>
        <v>268.90717221</v>
      </c>
      <c r="D199">
        <f>'Pivot MRIP 13"'!D202</f>
        <v>268.90717221</v>
      </c>
      <c r="E199">
        <f>'Pivot MRIP 13"'!E202</f>
        <v>0</v>
      </c>
      <c r="F199">
        <f>'Pivot MRIP 13"'!F202</f>
        <v>4</v>
      </c>
      <c r="G199">
        <f>'Pivot MRIP 13"'!G202</f>
        <v>0</v>
      </c>
      <c r="H199">
        <f t="shared" si="44"/>
        <v>0</v>
      </c>
      <c r="I199">
        <f t="shared" si="45"/>
        <v>0</v>
      </c>
    </row>
    <row r="200" spans="1:9" x14ac:dyDescent="0.25">
      <c r="A200">
        <f>'Pivot MRIP 13"'!A203</f>
        <v>2013</v>
      </c>
      <c r="B200" t="str">
        <f>'Pivot MRIP 13"'!B203</f>
        <v>1104420131027001</v>
      </c>
      <c r="C200">
        <f>'Pivot MRIP 13"'!C203</f>
        <v>1035.1639637999999</v>
      </c>
      <c r="D200">
        <f>'Pivot MRIP 13"'!D203</f>
        <v>1035.1639637999999</v>
      </c>
      <c r="E200">
        <f>'Pivot MRIP 13"'!E203</f>
        <v>0</v>
      </c>
      <c r="F200">
        <f>'Pivot MRIP 13"'!F203</f>
        <v>5</v>
      </c>
      <c r="G200">
        <f>'Pivot MRIP 13"'!G203</f>
        <v>0</v>
      </c>
      <c r="H200">
        <f t="shared" si="44"/>
        <v>0</v>
      </c>
      <c r="I200">
        <f t="shared" si="45"/>
        <v>0</v>
      </c>
    </row>
    <row r="201" spans="1:9" x14ac:dyDescent="0.25">
      <c r="A201">
        <f>'Pivot MRIP 13"'!A204</f>
        <v>2013</v>
      </c>
      <c r="B201" t="str">
        <f>'Pivot MRIP 13"'!B204</f>
        <v>1104420131027004</v>
      </c>
      <c r="C201">
        <f>'Pivot MRIP 13"'!C204</f>
        <v>1035.1639637999999</v>
      </c>
      <c r="D201">
        <f>'Pivot MRIP 13"'!D204</f>
        <v>1035.1639637999999</v>
      </c>
      <c r="E201">
        <f>'Pivot MRIP 13"'!E204</f>
        <v>0</v>
      </c>
      <c r="F201">
        <f>'Pivot MRIP 13"'!F204</f>
        <v>1</v>
      </c>
      <c r="G201">
        <f>'Pivot MRIP 13"'!G204</f>
        <v>0</v>
      </c>
      <c r="H201">
        <f t="shared" si="44"/>
        <v>0</v>
      </c>
      <c r="I201">
        <f t="shared" si="45"/>
        <v>0</v>
      </c>
    </row>
    <row r="202" spans="1:9" x14ac:dyDescent="0.25">
      <c r="A202">
        <f>'Pivot MRIP 13"'!A205</f>
        <v>2013</v>
      </c>
      <c r="B202" t="str">
        <f>'Pivot MRIP 13"'!B205</f>
        <v>1104420131027005</v>
      </c>
      <c r="C202">
        <f>'Pivot MRIP 13"'!C205</f>
        <v>1035.1639637999999</v>
      </c>
      <c r="D202">
        <f>'Pivot MRIP 13"'!D205</f>
        <v>1035.1639637999999</v>
      </c>
      <c r="E202">
        <f>'Pivot MRIP 13"'!E205</f>
        <v>0</v>
      </c>
      <c r="F202">
        <f>'Pivot MRIP 13"'!F205</f>
        <v>2</v>
      </c>
      <c r="G202">
        <f>'Pivot MRIP 13"'!G205</f>
        <v>0</v>
      </c>
      <c r="H202">
        <f t="shared" si="44"/>
        <v>0</v>
      </c>
      <c r="I202">
        <f t="shared" si="45"/>
        <v>0</v>
      </c>
    </row>
    <row r="203" spans="1:9" x14ac:dyDescent="0.25">
      <c r="A203">
        <f>'Pivot MRIP 13"'!A206</f>
        <v>2013</v>
      </c>
      <c r="B203" t="str">
        <f>'Pivot MRIP 13"'!B206</f>
        <v>1104420131103003</v>
      </c>
      <c r="C203">
        <f>'Pivot MRIP 13"'!C206</f>
        <v>78.163267250000004</v>
      </c>
      <c r="D203">
        <f>'Pivot MRIP 13"'!D206</f>
        <v>78.163267250000004</v>
      </c>
      <c r="E203">
        <f>'Pivot MRIP 13"'!E206</f>
        <v>0</v>
      </c>
      <c r="F203">
        <f>'Pivot MRIP 13"'!F206</f>
        <v>2</v>
      </c>
      <c r="G203">
        <f>'Pivot MRIP 13"'!G206</f>
        <v>0</v>
      </c>
      <c r="H203">
        <f t="shared" si="44"/>
        <v>0</v>
      </c>
      <c r="I203">
        <f t="shared" si="45"/>
        <v>0</v>
      </c>
    </row>
    <row r="204" spans="1:9" x14ac:dyDescent="0.25">
      <c r="A204">
        <f>'Pivot MRIP 13"'!A207</f>
        <v>2013</v>
      </c>
      <c r="B204" t="str">
        <f>'Pivot MRIP 13"'!B207</f>
        <v>1104420131103007</v>
      </c>
      <c r="C204">
        <f>'Pivot MRIP 13"'!C207</f>
        <v>78.163267250000004</v>
      </c>
      <c r="D204">
        <f>'Pivot MRIP 13"'!D207</f>
        <v>78.163267250000004</v>
      </c>
      <c r="E204">
        <f>'Pivot MRIP 13"'!E207</f>
        <v>0</v>
      </c>
      <c r="F204">
        <f>'Pivot MRIP 13"'!F207</f>
        <v>2</v>
      </c>
      <c r="G204">
        <f>'Pivot MRIP 13"'!G207</f>
        <v>0</v>
      </c>
      <c r="H204">
        <f t="shared" si="44"/>
        <v>0</v>
      </c>
      <c r="I204">
        <f t="shared" si="45"/>
        <v>0</v>
      </c>
    </row>
    <row r="205" spans="1:9" x14ac:dyDescent="0.25">
      <c r="A205">
        <f>'Pivot MRIP 13"'!A208</f>
        <v>2013</v>
      </c>
      <c r="B205" t="str">
        <f>'Pivot MRIP 13"'!B208</f>
        <v>1104420131110005</v>
      </c>
      <c r="C205">
        <f>'Pivot MRIP 13"'!C208</f>
        <v>141.84974568000001</v>
      </c>
      <c r="D205">
        <f>'Pivot MRIP 13"'!D208</f>
        <v>141.84974568000001</v>
      </c>
      <c r="E205">
        <f>'Pivot MRIP 13"'!E208</f>
        <v>0</v>
      </c>
      <c r="F205">
        <f>'Pivot MRIP 13"'!F208</f>
        <v>2</v>
      </c>
      <c r="G205">
        <f>'Pivot MRIP 13"'!G208</f>
        <v>0</v>
      </c>
      <c r="H205">
        <f t="shared" si="44"/>
        <v>0</v>
      </c>
      <c r="I205">
        <f t="shared" si="45"/>
        <v>0</v>
      </c>
    </row>
    <row r="206" spans="1:9" x14ac:dyDescent="0.25">
      <c r="A206">
        <f>'Pivot MRIP 13"'!A209</f>
        <v>2013</v>
      </c>
      <c r="B206" t="str">
        <f>'Pivot MRIP 13"'!B209</f>
        <v>1104420131115008</v>
      </c>
      <c r="C206">
        <f>'Pivot MRIP 13"'!C209</f>
        <v>70.982253112999999</v>
      </c>
      <c r="D206">
        <f>'Pivot MRIP 13"'!D209</f>
        <v>70.982253112999999</v>
      </c>
      <c r="E206">
        <f>'Pivot MRIP 13"'!E209</f>
        <v>0</v>
      </c>
      <c r="F206">
        <f>'Pivot MRIP 13"'!F209</f>
        <v>16</v>
      </c>
      <c r="G206">
        <f>'Pivot MRIP 13"'!G209</f>
        <v>0</v>
      </c>
      <c r="H206">
        <f t="shared" si="44"/>
        <v>0</v>
      </c>
      <c r="I206">
        <f t="shared" si="45"/>
        <v>0</v>
      </c>
    </row>
    <row r="207" spans="1:9" x14ac:dyDescent="0.25">
      <c r="A207">
        <f>'Pivot MRIP 13"'!A210</f>
        <v>2013</v>
      </c>
      <c r="B207" t="str">
        <f>'Pivot MRIP 13"'!B210</f>
        <v>1104420131117011</v>
      </c>
      <c r="C207">
        <f>'Pivot MRIP 13"'!C210</f>
        <v>89.838910420000005</v>
      </c>
      <c r="D207">
        <f>'Pivot MRIP 13"'!D210</f>
        <v>89.838910420000005</v>
      </c>
      <c r="E207">
        <f>'Pivot MRIP 13"'!E210</f>
        <v>0</v>
      </c>
      <c r="F207">
        <f>'Pivot MRIP 13"'!F210</f>
        <v>2</v>
      </c>
      <c r="G207">
        <f>'Pivot MRIP 13"'!G210</f>
        <v>0</v>
      </c>
      <c r="H207">
        <f t="shared" si="44"/>
        <v>0</v>
      </c>
      <c r="I207">
        <f t="shared" si="45"/>
        <v>0</v>
      </c>
    </row>
    <row r="208" spans="1:9" x14ac:dyDescent="0.25">
      <c r="A208">
        <f>'Pivot MRIP 13"'!A211</f>
        <v>2013</v>
      </c>
      <c r="B208" t="str">
        <f>'Pivot MRIP 13"'!B211</f>
        <v>1104420131222003</v>
      </c>
      <c r="C208">
        <f>'Pivot MRIP 13"'!C211</f>
        <v>57.701968577999999</v>
      </c>
      <c r="D208">
        <f>'Pivot MRIP 13"'!D211</f>
        <v>57.701968577999999</v>
      </c>
      <c r="E208">
        <f>'Pivot MRIP 13"'!E211</f>
        <v>0</v>
      </c>
      <c r="F208">
        <f>'Pivot MRIP 13"'!F211</f>
        <v>4</v>
      </c>
      <c r="G208">
        <f>'Pivot MRIP 13"'!G211</f>
        <v>0</v>
      </c>
      <c r="H208">
        <f t="shared" si="44"/>
        <v>0</v>
      </c>
      <c r="I208">
        <f t="shared" si="45"/>
        <v>0</v>
      </c>
    </row>
    <row r="209" spans="1:9" x14ac:dyDescent="0.25">
      <c r="A209">
        <f>'Pivot MRIP 13"'!A212</f>
        <v>2013</v>
      </c>
      <c r="B209" t="str">
        <f>'Pivot MRIP 13"'!B212</f>
        <v>1104520130202005</v>
      </c>
      <c r="C209">
        <f>'Pivot MRIP 13"'!C212</f>
        <v>25.892902457000002</v>
      </c>
      <c r="D209">
        <f>'Pivot MRIP 13"'!D212</f>
        <v>25.892902457000002</v>
      </c>
      <c r="E209">
        <f>'Pivot MRIP 13"'!E212</f>
        <v>0</v>
      </c>
      <c r="F209">
        <f>'Pivot MRIP 13"'!F212</f>
        <v>4</v>
      </c>
      <c r="G209">
        <f>'Pivot MRIP 13"'!G212</f>
        <v>0</v>
      </c>
      <c r="H209">
        <f t="shared" si="44"/>
        <v>0</v>
      </c>
      <c r="I209">
        <f t="shared" si="45"/>
        <v>0</v>
      </c>
    </row>
    <row r="210" spans="1:9" x14ac:dyDescent="0.25">
      <c r="A210">
        <f>'Pivot MRIP 13"'!A213</f>
        <v>2013</v>
      </c>
      <c r="B210" t="str">
        <f>'Pivot MRIP 13"'!B213</f>
        <v>1104820130601002</v>
      </c>
      <c r="C210">
        <f>'Pivot MRIP 13"'!C213</f>
        <v>256.74797875000002</v>
      </c>
      <c r="D210">
        <f>'Pivot MRIP 13"'!D213</f>
        <v>256.74797875000002</v>
      </c>
      <c r="E210">
        <f>'Pivot MRIP 13"'!E213</f>
        <v>1.2125424420534272</v>
      </c>
      <c r="F210">
        <f>'Pivot MRIP 13"'!F213</f>
        <v>3</v>
      </c>
      <c r="G210">
        <f>'Pivot MRIP 13"'!G213</f>
        <v>0.60234864379999997</v>
      </c>
      <c r="H210">
        <f t="shared" si="44"/>
        <v>154.65179679845372</v>
      </c>
      <c r="I210">
        <f t="shared" si="45"/>
        <v>187.52186735794746</v>
      </c>
    </row>
    <row r="211" spans="1:9" x14ac:dyDescent="0.25">
      <c r="A211">
        <f>'Pivot MRIP 13"'!A214</f>
        <v>2013</v>
      </c>
      <c r="B211" t="str">
        <f>'Pivot MRIP 13"'!B214</f>
        <v>1104820130601010</v>
      </c>
      <c r="C211">
        <f>'Pivot MRIP 13"'!C214</f>
        <v>203.70411357</v>
      </c>
      <c r="D211">
        <f>'Pivot MRIP 13"'!D214</f>
        <v>203.70411357</v>
      </c>
      <c r="E211">
        <f>'Pivot MRIP 13"'!E214</f>
        <v>1.2786811206444126</v>
      </c>
      <c r="F211">
        <f>'Pivot MRIP 13"'!F214</f>
        <v>2</v>
      </c>
      <c r="G211">
        <f>'Pivot MRIP 13"'!G214</f>
        <v>3.7959910105999999</v>
      </c>
      <c r="H211">
        <f t="shared" si="44"/>
        <v>773.25898393396142</v>
      </c>
      <c r="I211">
        <f t="shared" si="45"/>
        <v>988.75166412503768</v>
      </c>
    </row>
    <row r="212" spans="1:9" x14ac:dyDescent="0.25">
      <c r="A212">
        <f>'Pivot MRIP 13"'!A215</f>
        <v>2013</v>
      </c>
      <c r="B212" t="str">
        <f>'Pivot MRIP 13"'!B215</f>
        <v>1104820130601011</v>
      </c>
      <c r="C212">
        <f>'Pivot MRIP 13"'!C215</f>
        <v>203.70411357</v>
      </c>
      <c r="D212">
        <f>'Pivot MRIP 13"'!D215</f>
        <v>203.70411357</v>
      </c>
      <c r="E212">
        <f>'Pivot MRIP 13"'!E215</f>
        <v>0</v>
      </c>
      <c r="F212">
        <f>'Pivot MRIP 13"'!F215</f>
        <v>2</v>
      </c>
      <c r="G212">
        <f>'Pivot MRIP 13"'!G215</f>
        <v>0</v>
      </c>
      <c r="H212">
        <f t="shared" si="44"/>
        <v>0</v>
      </c>
      <c r="I212">
        <f t="shared" si="45"/>
        <v>0</v>
      </c>
    </row>
    <row r="213" spans="1:9" x14ac:dyDescent="0.25">
      <c r="A213">
        <f>'Pivot MRIP 13"'!A216</f>
        <v>2013</v>
      </c>
      <c r="B213" t="str">
        <f>'Pivot MRIP 13"'!B216</f>
        <v>1104820130601015</v>
      </c>
      <c r="C213">
        <f>'Pivot MRIP 13"'!C216</f>
        <v>309.79184392000002</v>
      </c>
      <c r="D213">
        <f>'Pivot MRIP 13"'!D216</f>
        <v>309.79184392000002</v>
      </c>
      <c r="E213">
        <f>'Pivot MRIP 13"'!E216</f>
        <v>0</v>
      </c>
      <c r="F213">
        <f>'Pivot MRIP 13"'!F216</f>
        <v>4</v>
      </c>
      <c r="G213">
        <f>'Pivot MRIP 13"'!G216</f>
        <v>0</v>
      </c>
      <c r="H213">
        <f t="shared" si="44"/>
        <v>0</v>
      </c>
      <c r="I213">
        <f t="shared" si="45"/>
        <v>0</v>
      </c>
    </row>
    <row r="214" spans="1:9" x14ac:dyDescent="0.25">
      <c r="A214">
        <f>'Pivot MRIP 13"'!A217</f>
        <v>2013</v>
      </c>
      <c r="B214" t="str">
        <f>'Pivot MRIP 13"'!B217</f>
        <v>1104820130601016</v>
      </c>
      <c r="C214">
        <f>'Pivot MRIP 13"'!C217</f>
        <v>309.79184392000002</v>
      </c>
      <c r="D214">
        <f>'Pivot MRIP 13"'!D217</f>
        <v>309.79184392000002</v>
      </c>
      <c r="E214">
        <f>'Pivot MRIP 13"'!E217</f>
        <v>1.3889122517397035</v>
      </c>
      <c r="F214">
        <f>'Pivot MRIP 13"'!F217</f>
        <v>4</v>
      </c>
      <c r="G214">
        <f>'Pivot MRIP 13"'!G217</f>
        <v>2.9952718217999998</v>
      </c>
      <c r="H214">
        <f t="shared" si="44"/>
        <v>927.91078071703964</v>
      </c>
      <c r="I214">
        <f t="shared" si="45"/>
        <v>1288.7866518592498</v>
      </c>
    </row>
    <row r="215" spans="1:9" x14ac:dyDescent="0.25">
      <c r="A215">
        <f>'Pivot MRIP 13"'!A218</f>
        <v>2013</v>
      </c>
      <c r="B215" t="str">
        <f>'Pivot MRIP 13"'!B218</f>
        <v>1104820130601018</v>
      </c>
      <c r="C215">
        <f>'Pivot MRIP 13"'!C218</f>
        <v>150.66024838999999</v>
      </c>
      <c r="D215">
        <f>'Pivot MRIP 13"'!D218</f>
        <v>150.66024838999999</v>
      </c>
      <c r="E215">
        <f>'Pivot MRIP 13"'!E218</f>
        <v>0.99208017977825602</v>
      </c>
      <c r="F215">
        <f>'Pivot MRIP 13"'!F218</f>
        <v>1</v>
      </c>
      <c r="G215">
        <f>'Pivot MRIP 13"'!G218</f>
        <v>1.0264937064999999</v>
      </c>
      <c r="H215">
        <f t="shared" si="44"/>
        <v>154.65179679206173</v>
      </c>
      <c r="I215">
        <f t="shared" si="45"/>
        <v>153.42698236449891</v>
      </c>
    </row>
    <row r="216" spans="1:9" x14ac:dyDescent="0.25">
      <c r="A216">
        <f>'Pivot MRIP 13"'!A219</f>
        <v>2013</v>
      </c>
      <c r="B216" t="str">
        <f>'Pivot MRIP 13"'!B219</f>
        <v>1104820130601019</v>
      </c>
      <c r="C216">
        <f>'Pivot MRIP 13"'!C219</f>
        <v>203.70411357</v>
      </c>
      <c r="D216">
        <f>'Pivot MRIP 13"'!D219</f>
        <v>203.70411357</v>
      </c>
      <c r="E216">
        <f>'Pivot MRIP 13"'!E219</f>
        <v>0</v>
      </c>
      <c r="F216">
        <f>'Pivot MRIP 13"'!F219</f>
        <v>2</v>
      </c>
      <c r="G216">
        <f>'Pivot MRIP 13"'!G219</f>
        <v>0</v>
      </c>
      <c r="H216">
        <f t="shared" si="44"/>
        <v>0</v>
      </c>
      <c r="I216">
        <f t="shared" si="45"/>
        <v>0</v>
      </c>
    </row>
    <row r="217" spans="1:9" x14ac:dyDescent="0.25">
      <c r="A217">
        <f>'Pivot MRIP 13"'!A220</f>
        <v>2013</v>
      </c>
      <c r="B217" t="str">
        <f>'Pivot MRIP 13"'!B220</f>
        <v>1104820130602001</v>
      </c>
      <c r="C217">
        <f>'Pivot MRIP 13"'!C220</f>
        <v>22.71027999</v>
      </c>
      <c r="D217">
        <f>'Pivot MRIP 13"'!D220</f>
        <v>22.71027999</v>
      </c>
      <c r="E217">
        <f>'Pivot MRIP 13"'!E220</f>
        <v>1.57538658184102</v>
      </c>
      <c r="F217">
        <f>'Pivot MRIP 13"'!F220</f>
        <v>6</v>
      </c>
      <c r="G217">
        <f>'Pivot MRIP 13"'!G220</f>
        <v>4.6666666667000003</v>
      </c>
      <c r="H217">
        <f t="shared" si="44"/>
        <v>105.98130662075701</v>
      </c>
      <c r="I217">
        <f t="shared" si="45"/>
        <v>166.96152837631945</v>
      </c>
    </row>
    <row r="218" spans="1:9" x14ac:dyDescent="0.25">
      <c r="A218">
        <f>'Pivot MRIP 13"'!A221</f>
        <v>2013</v>
      </c>
      <c r="B218" t="str">
        <f>'Pivot MRIP 13"'!B221</f>
        <v>1104820130602002</v>
      </c>
      <c r="C218">
        <f>'Pivot MRIP 13"'!C221</f>
        <v>22.71027999</v>
      </c>
      <c r="D218">
        <f>'Pivot MRIP 13"'!D221</f>
        <v>22.71027999</v>
      </c>
      <c r="E218">
        <f>'Pivot MRIP 13"'!E221</f>
        <v>1.9841603596638981</v>
      </c>
      <c r="F218">
        <f>'Pivot MRIP 13"'!F221</f>
        <v>6</v>
      </c>
      <c r="G218">
        <f>'Pivot MRIP 13"'!G221</f>
        <v>4.5</v>
      </c>
      <c r="H218">
        <f t="shared" si="44"/>
        <v>102.196259955</v>
      </c>
      <c r="I218">
        <f t="shared" si="45"/>
        <v>202.77376790861803</v>
      </c>
    </row>
    <row r="219" spans="1:9" x14ac:dyDescent="0.25">
      <c r="A219">
        <f>'Pivot MRIP 13"'!A222</f>
        <v>2013</v>
      </c>
      <c r="B219" t="str">
        <f>'Pivot MRIP 13"'!B222</f>
        <v>1104820130609001</v>
      </c>
      <c r="C219">
        <f>'Pivot MRIP 13"'!C222</f>
        <v>326.97344372999999</v>
      </c>
      <c r="D219">
        <f>'Pivot MRIP 13"'!D222</f>
        <v>326.97344372999999</v>
      </c>
      <c r="E219">
        <f>'Pivot MRIP 13"'!E222</f>
        <v>0</v>
      </c>
      <c r="F219">
        <f>'Pivot MRIP 13"'!F222</f>
        <v>3</v>
      </c>
      <c r="G219">
        <f>'Pivot MRIP 13"'!G222</f>
        <v>0</v>
      </c>
      <c r="H219">
        <f t="shared" si="44"/>
        <v>0</v>
      </c>
      <c r="I219">
        <f t="shared" si="45"/>
        <v>0</v>
      </c>
    </row>
    <row r="220" spans="1:9" x14ac:dyDescent="0.25">
      <c r="A220">
        <f>'Pivot MRIP 13"'!A223</f>
        <v>2013</v>
      </c>
      <c r="B220" t="str">
        <f>'Pivot MRIP 13"'!B223</f>
        <v>1104820130609007</v>
      </c>
      <c r="C220">
        <f>'Pivot MRIP 13"'!C223</f>
        <v>326.97344372999999</v>
      </c>
      <c r="D220">
        <f>'Pivot MRIP 13"'!D223</f>
        <v>326.97344372999999</v>
      </c>
      <c r="E220">
        <f>'Pivot MRIP 13"'!E223</f>
        <v>0</v>
      </c>
      <c r="F220">
        <f>'Pivot MRIP 13"'!F223</f>
        <v>3</v>
      </c>
      <c r="G220">
        <f>'Pivot MRIP 13"'!G223</f>
        <v>0</v>
      </c>
      <c r="H220">
        <f t="shared" si="44"/>
        <v>0</v>
      </c>
      <c r="I220">
        <f t="shared" si="45"/>
        <v>0</v>
      </c>
    </row>
    <row r="221" spans="1:9" x14ac:dyDescent="0.25">
      <c r="A221">
        <f>'Pivot MRIP 13"'!A224</f>
        <v>2013</v>
      </c>
      <c r="B221" t="str">
        <f>'Pivot MRIP 13"'!B224</f>
        <v>1104820130609012</v>
      </c>
      <c r="C221">
        <f>'Pivot MRIP 13"'!C224</f>
        <v>250.52109021999999</v>
      </c>
      <c r="D221">
        <f>'Pivot MRIP 13"'!D224</f>
        <v>250.52109021999999</v>
      </c>
      <c r="E221">
        <f>'Pivot MRIP 13"'!E224</f>
        <v>1.3227735731092654</v>
      </c>
      <c r="F221">
        <f>'Pivot MRIP 13"'!F224</f>
        <v>2</v>
      </c>
      <c r="G221">
        <f>'Pivot MRIP 13"'!G224</f>
        <v>5.6860772864999998</v>
      </c>
      <c r="H221">
        <f t="shared" si="44"/>
        <v>1424.4822808891593</v>
      </c>
      <c r="I221">
        <f t="shared" si="45"/>
        <v>1884.2675165225894</v>
      </c>
    </row>
    <row r="222" spans="1:9" x14ac:dyDescent="0.25">
      <c r="A222">
        <f>'Pivot MRIP 13"'!A225</f>
        <v>2013</v>
      </c>
      <c r="B222" t="str">
        <f>'Pivot MRIP 13"'!B225</f>
        <v>1104820130614003</v>
      </c>
      <c r="C222">
        <f>'Pivot MRIP 13"'!C225</f>
        <v>180.60116732</v>
      </c>
      <c r="D222">
        <f>'Pivot MRIP 13"'!D225</f>
        <v>180.60116732</v>
      </c>
      <c r="E222">
        <f>'Pivot MRIP 13"'!E225</f>
        <v>0</v>
      </c>
      <c r="F222">
        <f>'Pivot MRIP 13"'!F225</f>
        <v>3</v>
      </c>
      <c r="G222">
        <f>'Pivot MRIP 13"'!G225</f>
        <v>0</v>
      </c>
      <c r="H222">
        <f t="shared" si="44"/>
        <v>0</v>
      </c>
      <c r="I222">
        <f t="shared" si="45"/>
        <v>0</v>
      </c>
    </row>
    <row r="223" spans="1:9" x14ac:dyDescent="0.25">
      <c r="A223">
        <f>'Pivot MRIP 13"'!A226</f>
        <v>2013</v>
      </c>
      <c r="B223" t="str">
        <f>'Pivot MRIP 13"'!B226</f>
        <v>1104820130614006</v>
      </c>
      <c r="C223">
        <f>'Pivot MRIP 13"'!C226</f>
        <v>112.42036376999999</v>
      </c>
      <c r="D223">
        <f>'Pivot MRIP 13"'!D226</f>
        <v>112.42036376999999</v>
      </c>
      <c r="E223">
        <f>'Pivot MRIP 13"'!E226</f>
        <v>0</v>
      </c>
      <c r="F223">
        <f>'Pivot MRIP 13"'!F226</f>
        <v>4</v>
      </c>
      <c r="G223">
        <f>'Pivot MRIP 13"'!G226</f>
        <v>0</v>
      </c>
      <c r="H223">
        <f t="shared" si="44"/>
        <v>0</v>
      </c>
      <c r="I223">
        <f t="shared" si="45"/>
        <v>0</v>
      </c>
    </row>
    <row r="224" spans="1:9" x14ac:dyDescent="0.25">
      <c r="A224">
        <f>'Pivot MRIP 13"'!A227</f>
        <v>2013</v>
      </c>
      <c r="B224" t="str">
        <f>'Pivot MRIP 13"'!B227</f>
        <v>1104820130620002</v>
      </c>
      <c r="C224">
        <f>'Pivot MRIP 13"'!C227</f>
        <v>496.69140666999999</v>
      </c>
      <c r="D224">
        <f>'Pivot MRIP 13"'!D227</f>
        <v>496.69140666999999</v>
      </c>
      <c r="E224">
        <f>'Pivot MRIP 13"'!E227</f>
        <v>0</v>
      </c>
      <c r="F224">
        <f>'Pivot MRIP 13"'!F227</f>
        <v>4</v>
      </c>
      <c r="G224">
        <f>'Pivot MRIP 13"'!G227</f>
        <v>0</v>
      </c>
      <c r="H224">
        <f t="shared" si="44"/>
        <v>0</v>
      </c>
      <c r="I224">
        <f t="shared" si="45"/>
        <v>0</v>
      </c>
    </row>
    <row r="225" spans="1:9" x14ac:dyDescent="0.25">
      <c r="A225">
        <f>'Pivot MRIP 13"'!A228</f>
        <v>2013</v>
      </c>
      <c r="B225" t="str">
        <f>'Pivot MRIP 13"'!B228</f>
        <v>1104820130622016</v>
      </c>
      <c r="C225">
        <f>'Pivot MRIP 13"'!C228</f>
        <v>203.92746052000001</v>
      </c>
      <c r="D225">
        <f>'Pivot MRIP 13"'!D228</f>
        <v>203.92746052000001</v>
      </c>
      <c r="E225">
        <f>'Pivot MRIP 13"'!E228</f>
        <v>0</v>
      </c>
      <c r="F225">
        <f>'Pivot MRIP 13"'!F228</f>
        <v>3</v>
      </c>
      <c r="G225">
        <f>'Pivot MRIP 13"'!G228</f>
        <v>0</v>
      </c>
      <c r="H225">
        <f t="shared" si="44"/>
        <v>0</v>
      </c>
      <c r="I225">
        <f t="shared" si="45"/>
        <v>0</v>
      </c>
    </row>
    <row r="226" spans="1:9" x14ac:dyDescent="0.25">
      <c r="A226">
        <f>'Pivot MRIP 13"'!A229</f>
        <v>2013</v>
      </c>
      <c r="B226" t="str">
        <f>'Pivot MRIP 13"'!B229</f>
        <v>1104820130622017</v>
      </c>
      <c r="C226">
        <f>'Pivot MRIP 13"'!C229</f>
        <v>168.49043474999999</v>
      </c>
      <c r="D226">
        <f>'Pivot MRIP 13"'!D229</f>
        <v>168.49043474999999</v>
      </c>
      <c r="E226">
        <f>'Pivot MRIP 13"'!E229</f>
        <v>0</v>
      </c>
      <c r="F226">
        <f>'Pivot MRIP 13"'!F229</f>
        <v>2</v>
      </c>
      <c r="G226">
        <f>'Pivot MRIP 13"'!G229</f>
        <v>0</v>
      </c>
      <c r="H226">
        <f t="shared" si="44"/>
        <v>0</v>
      </c>
      <c r="I226">
        <f t="shared" si="45"/>
        <v>0</v>
      </c>
    </row>
    <row r="227" spans="1:9" x14ac:dyDescent="0.25">
      <c r="A227">
        <f>'Pivot MRIP 13"'!A230</f>
        <v>2013</v>
      </c>
      <c r="B227" t="str">
        <f>'Pivot MRIP 13"'!B230</f>
        <v>1104820130701005</v>
      </c>
      <c r="C227">
        <f>'Pivot MRIP 13"'!C230</f>
        <v>342.83728982000002</v>
      </c>
      <c r="D227">
        <f>'Pivot MRIP 13"'!D230</f>
        <v>342.83728982000002</v>
      </c>
      <c r="E227">
        <f>'Pivot MRIP 13"'!E230</f>
        <v>0</v>
      </c>
      <c r="F227">
        <f>'Pivot MRIP 13"'!F230</f>
        <v>1</v>
      </c>
      <c r="G227">
        <f>'Pivot MRIP 13"'!G230</f>
        <v>0</v>
      </c>
      <c r="H227">
        <f t="shared" si="44"/>
        <v>0</v>
      </c>
      <c r="I227">
        <f t="shared" si="45"/>
        <v>0</v>
      </c>
    </row>
    <row r="228" spans="1:9" x14ac:dyDescent="0.25">
      <c r="A228">
        <f>'Pivot MRIP 13"'!A231</f>
        <v>2013</v>
      </c>
      <c r="B228" t="str">
        <f>'Pivot MRIP 13"'!B231</f>
        <v>1104820130703005</v>
      </c>
      <c r="C228">
        <f>'Pivot MRIP 13"'!C231</f>
        <v>100.99153751999999</v>
      </c>
      <c r="D228">
        <f>'Pivot MRIP 13"'!D231</f>
        <v>100.99153751999999</v>
      </c>
      <c r="E228">
        <f>'Pivot MRIP 13"'!E231</f>
        <v>0</v>
      </c>
      <c r="F228">
        <f>'Pivot MRIP 13"'!F231</f>
        <v>1</v>
      </c>
      <c r="G228">
        <f>'Pivot MRIP 13"'!G231</f>
        <v>0</v>
      </c>
      <c r="H228">
        <f t="shared" si="44"/>
        <v>0</v>
      </c>
      <c r="I228">
        <f t="shared" si="45"/>
        <v>0</v>
      </c>
    </row>
    <row r="229" spans="1:9" x14ac:dyDescent="0.25">
      <c r="A229">
        <f>'Pivot MRIP 13"'!A232</f>
        <v>2013</v>
      </c>
      <c r="B229" t="str">
        <f>'Pivot MRIP 13"'!B232</f>
        <v>1104820130703011</v>
      </c>
      <c r="C229">
        <f>'Pivot MRIP 13"'!C232</f>
        <v>150.34523321</v>
      </c>
      <c r="D229">
        <f>'Pivot MRIP 13"'!D232</f>
        <v>150.34523321</v>
      </c>
      <c r="E229">
        <f>'Pivot MRIP 13"'!E232</f>
        <v>0</v>
      </c>
      <c r="F229">
        <f>'Pivot MRIP 13"'!F232</f>
        <v>4</v>
      </c>
      <c r="G229">
        <f>'Pivot MRIP 13"'!G232</f>
        <v>0</v>
      </c>
      <c r="H229">
        <f t="shared" si="44"/>
        <v>0</v>
      </c>
      <c r="I229">
        <f t="shared" si="45"/>
        <v>0</v>
      </c>
    </row>
    <row r="230" spans="1:9" x14ac:dyDescent="0.25">
      <c r="A230">
        <f>'Pivot MRIP 13"'!A233</f>
        <v>2013</v>
      </c>
      <c r="B230" t="str">
        <f>'Pivot MRIP 13"'!B233</f>
        <v>1104820130707010</v>
      </c>
      <c r="C230">
        <f>'Pivot MRIP 13"'!C233</f>
        <v>133.21776539000001</v>
      </c>
      <c r="D230">
        <f>'Pivot MRIP 13"'!D233</f>
        <v>133.21776539000001</v>
      </c>
      <c r="E230">
        <f>'Pivot MRIP 13"'!E233</f>
        <v>0</v>
      </c>
      <c r="F230">
        <f>'Pivot MRIP 13"'!F233</f>
        <v>4</v>
      </c>
      <c r="G230">
        <f>'Pivot MRIP 13"'!G233</f>
        <v>0</v>
      </c>
      <c r="H230">
        <f t="shared" si="44"/>
        <v>0</v>
      </c>
      <c r="I230">
        <f t="shared" si="45"/>
        <v>0</v>
      </c>
    </row>
    <row r="231" spans="1:9" x14ac:dyDescent="0.25">
      <c r="A231">
        <f>'Pivot MRIP 13"'!A234</f>
        <v>2013</v>
      </c>
      <c r="B231" t="str">
        <f>'Pivot MRIP 13"'!B234</f>
        <v>1104820130707015</v>
      </c>
      <c r="C231">
        <f>'Pivot MRIP 13"'!C234</f>
        <v>133.21776539000001</v>
      </c>
      <c r="D231">
        <f>'Pivot MRIP 13"'!D234</f>
        <v>133.21776539000001</v>
      </c>
      <c r="E231">
        <f>'Pivot MRIP 13"'!E234</f>
        <v>0</v>
      </c>
      <c r="F231">
        <f>'Pivot MRIP 13"'!F234</f>
        <v>4</v>
      </c>
      <c r="G231">
        <f>'Pivot MRIP 13"'!G234</f>
        <v>0</v>
      </c>
      <c r="H231">
        <f t="shared" si="44"/>
        <v>0</v>
      </c>
      <c r="I231">
        <f t="shared" si="45"/>
        <v>0</v>
      </c>
    </row>
    <row r="232" spans="1:9" x14ac:dyDescent="0.25">
      <c r="A232">
        <f>'Pivot MRIP 13"'!A235</f>
        <v>2013</v>
      </c>
      <c r="B232" t="str">
        <f>'Pivot MRIP 13"'!B235</f>
        <v>1104820130709001</v>
      </c>
      <c r="C232">
        <f>'Pivot MRIP 13"'!C235</f>
        <v>141.19633383999999</v>
      </c>
      <c r="D232">
        <f>'Pivot MRIP 13"'!D235</f>
        <v>141.19633383999999</v>
      </c>
      <c r="E232">
        <f>'Pivot MRIP 13"'!E235</f>
        <v>0</v>
      </c>
      <c r="F232">
        <f>'Pivot MRIP 13"'!F235</f>
        <v>3</v>
      </c>
      <c r="G232">
        <f>'Pivot MRIP 13"'!G235</f>
        <v>0</v>
      </c>
      <c r="H232">
        <f t="shared" si="44"/>
        <v>0</v>
      </c>
      <c r="I232">
        <f t="shared" si="45"/>
        <v>0</v>
      </c>
    </row>
    <row r="233" spans="1:9" x14ac:dyDescent="0.25">
      <c r="A233">
        <f>'Pivot MRIP 13"'!A236</f>
        <v>2013</v>
      </c>
      <c r="B233" t="str">
        <f>'Pivot MRIP 13"'!B236</f>
        <v>1104820130709005</v>
      </c>
      <c r="C233">
        <f>'Pivot MRIP 13"'!C236</f>
        <v>160.08167657000001</v>
      </c>
      <c r="D233">
        <f>'Pivot MRIP 13"'!D236</f>
        <v>160.08167657000001</v>
      </c>
      <c r="E233">
        <f>'Pivot MRIP 13"'!E236</f>
        <v>0</v>
      </c>
      <c r="F233">
        <f>'Pivot MRIP 13"'!F236</f>
        <v>4</v>
      </c>
      <c r="G233">
        <f>'Pivot MRIP 13"'!G236</f>
        <v>0</v>
      </c>
      <c r="H233">
        <f t="shared" si="44"/>
        <v>0</v>
      </c>
      <c r="I233">
        <f t="shared" si="45"/>
        <v>0</v>
      </c>
    </row>
    <row r="234" spans="1:9" x14ac:dyDescent="0.25">
      <c r="A234">
        <f>'Pivot MRIP 13"'!A237</f>
        <v>2013</v>
      </c>
      <c r="B234" t="str">
        <f>'Pivot MRIP 13"'!B237</f>
        <v>1104820130714001</v>
      </c>
      <c r="C234">
        <f>'Pivot MRIP 13"'!C237</f>
        <v>447.73004162000001</v>
      </c>
      <c r="D234">
        <f>'Pivot MRIP 13"'!D237</f>
        <v>447.73004162000001</v>
      </c>
      <c r="E234">
        <f>'Pivot MRIP 13"'!E237</f>
        <v>0</v>
      </c>
      <c r="F234">
        <f>'Pivot MRIP 13"'!F237</f>
        <v>2</v>
      </c>
      <c r="G234">
        <f>'Pivot MRIP 13"'!G237</f>
        <v>0</v>
      </c>
      <c r="H234">
        <f t="shared" si="44"/>
        <v>0</v>
      </c>
      <c r="I234">
        <f t="shared" si="45"/>
        <v>0</v>
      </c>
    </row>
    <row r="235" spans="1:9" x14ac:dyDescent="0.25">
      <c r="A235">
        <f>'Pivot MRIP 13"'!A238</f>
        <v>2013</v>
      </c>
      <c r="B235" t="str">
        <f>'Pivot MRIP 13"'!B238</f>
        <v>1104820130714002</v>
      </c>
      <c r="C235">
        <f>'Pivot MRIP 13"'!C238</f>
        <v>273.91315091000001</v>
      </c>
      <c r="D235">
        <f>'Pivot MRIP 13"'!D238</f>
        <v>273.91315091000001</v>
      </c>
      <c r="E235">
        <f>'Pivot MRIP 13"'!E238</f>
        <v>0</v>
      </c>
      <c r="F235">
        <f>'Pivot MRIP 13"'!F238</f>
        <v>1</v>
      </c>
      <c r="G235">
        <f>'Pivot MRIP 13"'!G238</f>
        <v>0</v>
      </c>
      <c r="H235">
        <f t="shared" si="44"/>
        <v>0</v>
      </c>
      <c r="I235">
        <f t="shared" si="45"/>
        <v>0</v>
      </c>
    </row>
    <row r="236" spans="1:9" x14ac:dyDescent="0.25">
      <c r="A236">
        <f>'Pivot MRIP 13"'!A239</f>
        <v>2013</v>
      </c>
      <c r="B236" t="str">
        <f>'Pivot MRIP 13"'!B239</f>
        <v>1104820130714004</v>
      </c>
      <c r="C236">
        <f>'Pivot MRIP 13"'!C239</f>
        <v>273.91315091000001</v>
      </c>
      <c r="D236">
        <f>'Pivot MRIP 13"'!D239</f>
        <v>273.91315091000001</v>
      </c>
      <c r="E236">
        <f>'Pivot MRIP 13"'!E239</f>
        <v>0</v>
      </c>
      <c r="F236">
        <f>'Pivot MRIP 13"'!F239</f>
        <v>1</v>
      </c>
      <c r="G236">
        <f>'Pivot MRIP 13"'!G239</f>
        <v>0</v>
      </c>
      <c r="H236">
        <f t="shared" si="44"/>
        <v>0</v>
      </c>
      <c r="I236">
        <f t="shared" si="45"/>
        <v>0</v>
      </c>
    </row>
    <row r="237" spans="1:9" x14ac:dyDescent="0.25">
      <c r="A237">
        <f>'Pivot MRIP 13"'!A240</f>
        <v>2013</v>
      </c>
      <c r="B237" t="str">
        <f>'Pivot MRIP 13"'!B240</f>
        <v>1104820130714009</v>
      </c>
      <c r="C237">
        <f>'Pivot MRIP 13"'!C240</f>
        <v>447.73004162000001</v>
      </c>
      <c r="D237">
        <f>'Pivot MRIP 13"'!D240</f>
        <v>447.73004162000001</v>
      </c>
      <c r="E237">
        <f>'Pivot MRIP 13"'!E240</f>
        <v>0</v>
      </c>
      <c r="F237">
        <f>'Pivot MRIP 13"'!F240</f>
        <v>2</v>
      </c>
      <c r="G237">
        <f>'Pivot MRIP 13"'!G240</f>
        <v>0</v>
      </c>
      <c r="H237">
        <f t="shared" si="44"/>
        <v>0</v>
      </c>
      <c r="I237">
        <f t="shared" si="45"/>
        <v>0</v>
      </c>
    </row>
    <row r="238" spans="1:9" x14ac:dyDescent="0.25">
      <c r="A238">
        <f>'Pivot MRIP 13"'!A241</f>
        <v>2013</v>
      </c>
      <c r="B238" t="str">
        <f>'Pivot MRIP 13"'!B241</f>
        <v>1104820130726004</v>
      </c>
      <c r="C238">
        <f>'Pivot MRIP 13"'!C241</f>
        <v>209.65205187999999</v>
      </c>
      <c r="D238">
        <f>'Pivot MRIP 13"'!D241</f>
        <v>209.65205187999999</v>
      </c>
      <c r="E238">
        <f>'Pivot MRIP 13"'!E241</f>
        <v>0</v>
      </c>
      <c r="F238">
        <f>'Pivot MRIP 13"'!F241</f>
        <v>2</v>
      </c>
      <c r="G238">
        <f>'Pivot MRIP 13"'!G241</f>
        <v>0</v>
      </c>
      <c r="H238">
        <f t="shared" si="44"/>
        <v>0</v>
      </c>
      <c r="I238">
        <f t="shared" si="45"/>
        <v>0</v>
      </c>
    </row>
    <row r="239" spans="1:9" x14ac:dyDescent="0.25">
      <c r="A239">
        <f>'Pivot MRIP 13"'!A242</f>
        <v>2013</v>
      </c>
      <c r="B239" t="str">
        <f>'Pivot MRIP 13"'!B242</f>
        <v>1104820130728005</v>
      </c>
      <c r="C239">
        <f>'Pivot MRIP 13"'!C242</f>
        <v>323.40268228999997</v>
      </c>
      <c r="D239">
        <f>'Pivot MRIP 13"'!D242</f>
        <v>323.40268228999997</v>
      </c>
      <c r="E239">
        <f>'Pivot MRIP 13"'!E242</f>
        <v>0</v>
      </c>
      <c r="F239">
        <f>'Pivot MRIP 13"'!F242</f>
        <v>5</v>
      </c>
      <c r="G239">
        <f>'Pivot MRIP 13"'!G242</f>
        <v>0</v>
      </c>
      <c r="H239">
        <f t="shared" si="44"/>
        <v>0</v>
      </c>
      <c r="I239">
        <f t="shared" si="45"/>
        <v>0</v>
      </c>
    </row>
    <row r="240" spans="1:9" x14ac:dyDescent="0.25">
      <c r="A240">
        <f>'Pivot MRIP 13"'!A243</f>
        <v>2013</v>
      </c>
      <c r="B240" t="str">
        <f>'Pivot MRIP 13"'!B243</f>
        <v>1104820130731003</v>
      </c>
      <c r="C240">
        <f>'Pivot MRIP 13"'!C243</f>
        <v>168.03339983000001</v>
      </c>
      <c r="D240">
        <f>'Pivot MRIP 13"'!D243</f>
        <v>168.03339983000001</v>
      </c>
      <c r="E240">
        <f>'Pivot MRIP 13"'!E243</f>
        <v>0</v>
      </c>
      <c r="F240">
        <f>'Pivot MRIP 13"'!F243</f>
        <v>2</v>
      </c>
      <c r="G240">
        <f>'Pivot MRIP 13"'!G243</f>
        <v>0</v>
      </c>
      <c r="H240">
        <f t="shared" si="44"/>
        <v>0</v>
      </c>
      <c r="I240">
        <f t="shared" si="45"/>
        <v>0</v>
      </c>
    </row>
    <row r="241" spans="1:9" x14ac:dyDescent="0.25">
      <c r="A241">
        <f>'Pivot MRIP 13"'!A244</f>
        <v>2013</v>
      </c>
      <c r="B241" t="str">
        <f>'Pivot MRIP 13"'!B244</f>
        <v>1104820130805004</v>
      </c>
      <c r="C241">
        <f>'Pivot MRIP 13"'!C244</f>
        <v>196.40475153</v>
      </c>
      <c r="D241">
        <f>'Pivot MRIP 13"'!D244</f>
        <v>196.40475153</v>
      </c>
      <c r="E241">
        <f>'Pivot MRIP 13"'!E244</f>
        <v>0</v>
      </c>
      <c r="F241">
        <f>'Pivot MRIP 13"'!F244</f>
        <v>3</v>
      </c>
      <c r="G241">
        <f>'Pivot MRIP 13"'!G244</f>
        <v>0</v>
      </c>
      <c r="H241">
        <f t="shared" si="44"/>
        <v>0</v>
      </c>
      <c r="I241">
        <f t="shared" si="45"/>
        <v>0</v>
      </c>
    </row>
    <row r="242" spans="1:9" x14ac:dyDescent="0.25">
      <c r="A242">
        <f>'Pivot MRIP 13"'!A245</f>
        <v>2013</v>
      </c>
      <c r="B242" t="str">
        <f>'Pivot MRIP 13"'!B245</f>
        <v>1104820130807001</v>
      </c>
      <c r="C242">
        <f>'Pivot MRIP 13"'!C245</f>
        <v>65.078903917999995</v>
      </c>
      <c r="D242">
        <f>'Pivot MRIP 13"'!D245</f>
        <v>65.078903917999995</v>
      </c>
      <c r="E242">
        <f>'Pivot MRIP 13"'!E245</f>
        <v>1.3962609938444794</v>
      </c>
      <c r="F242">
        <f>'Pivot MRIP 13"'!F245</f>
        <v>4</v>
      </c>
      <c r="G242">
        <f>'Pivot MRIP 13"'!G245</f>
        <v>6.3703371155999999</v>
      </c>
      <c r="H242">
        <f t="shared" si="44"/>
        <v>414.57455707140161</v>
      </c>
      <c r="I242">
        <f t="shared" si="45"/>
        <v>578.85428307915004</v>
      </c>
    </row>
    <row r="243" spans="1:9" x14ac:dyDescent="0.25">
      <c r="A243">
        <f>'Pivot MRIP 13"'!A246</f>
        <v>2013</v>
      </c>
      <c r="B243" t="str">
        <f>'Pivot MRIP 13"'!B246</f>
        <v>1104820130808001</v>
      </c>
      <c r="C243">
        <f>'Pivot MRIP 13"'!C246</f>
        <v>540.13368533000005</v>
      </c>
      <c r="D243">
        <f>'Pivot MRIP 13"'!D246</f>
        <v>540.13368533000005</v>
      </c>
      <c r="E243">
        <f>'Pivot MRIP 13"'!E246</f>
        <v>0</v>
      </c>
      <c r="F243">
        <f>'Pivot MRIP 13"'!F246</f>
        <v>4</v>
      </c>
      <c r="G243">
        <f>'Pivot MRIP 13"'!G246</f>
        <v>0</v>
      </c>
      <c r="H243">
        <f t="shared" si="44"/>
        <v>0</v>
      </c>
      <c r="I243">
        <f t="shared" si="45"/>
        <v>0</v>
      </c>
    </row>
    <row r="244" spans="1:9" x14ac:dyDescent="0.25">
      <c r="A244">
        <f>'Pivot MRIP 13"'!A247</f>
        <v>2013</v>
      </c>
      <c r="B244" t="str">
        <f>'Pivot MRIP 13"'!B247</f>
        <v>1104820130808013</v>
      </c>
      <c r="C244">
        <f>'Pivot MRIP 13"'!C247</f>
        <v>255.38782301000001</v>
      </c>
      <c r="D244">
        <f>'Pivot MRIP 13"'!D247</f>
        <v>255.38782301000001</v>
      </c>
      <c r="E244">
        <f>'Pivot MRIP 13"'!E247</f>
        <v>1.7361403146952139</v>
      </c>
      <c r="F244">
        <f>'Pivot MRIP 13"'!F247</f>
        <v>6</v>
      </c>
      <c r="G244">
        <f>'Pivot MRIP 13"'!G247</f>
        <v>3.0913535284</v>
      </c>
      <c r="H244">
        <f t="shared" si="44"/>
        <v>789.49404777235827</v>
      </c>
      <c r="I244">
        <f t="shared" si="45"/>
        <v>1370.6724445495004</v>
      </c>
    </row>
    <row r="245" spans="1:9" x14ac:dyDescent="0.25">
      <c r="A245">
        <f>'Pivot MRIP 13"'!A248</f>
        <v>2013</v>
      </c>
      <c r="B245" t="str">
        <f>'Pivot MRIP 13"'!B248</f>
        <v>1104820130812001</v>
      </c>
      <c r="C245">
        <f>'Pivot MRIP 13"'!C248</f>
        <v>39.413192780000003</v>
      </c>
      <c r="D245">
        <f>'Pivot MRIP 13"'!D248</f>
        <v>39.413192780000003</v>
      </c>
      <c r="E245">
        <f>'Pivot MRIP 13"'!E248</f>
        <v>1.2755316597615987</v>
      </c>
      <c r="F245">
        <f>'Pivot MRIP 13"'!F248</f>
        <v>12</v>
      </c>
      <c r="G245">
        <f>'Pivot MRIP 13"'!G248</f>
        <v>21.855458770999999</v>
      </c>
      <c r="H245">
        <f t="shared" si="44"/>
        <v>861.39340983676493</v>
      </c>
      <c r="I245">
        <f t="shared" si="45"/>
        <v>1098.7345657567917</v>
      </c>
    </row>
    <row r="246" spans="1:9" x14ac:dyDescent="0.25">
      <c r="A246">
        <f>'Pivot MRIP 13"'!A249</f>
        <v>2013</v>
      </c>
      <c r="B246" t="str">
        <f>'Pivot MRIP 13"'!B249</f>
        <v>1104820130822003</v>
      </c>
      <c r="C246">
        <f>'Pivot MRIP 13"'!C249</f>
        <v>203.62656688000001</v>
      </c>
      <c r="D246">
        <f>'Pivot MRIP 13"'!D249</f>
        <v>203.62656688000001</v>
      </c>
      <c r="E246">
        <f>'Pivot MRIP 13"'!E249</f>
        <v>0</v>
      </c>
      <c r="F246">
        <f>'Pivot MRIP 13"'!F249</f>
        <v>4</v>
      </c>
      <c r="G246">
        <f>'Pivot MRIP 13"'!G249</f>
        <v>0</v>
      </c>
      <c r="H246">
        <f t="shared" si="44"/>
        <v>0</v>
      </c>
      <c r="I246">
        <f t="shared" si="45"/>
        <v>0</v>
      </c>
    </row>
    <row r="247" spans="1:9" x14ac:dyDescent="0.25">
      <c r="A247">
        <f>'Pivot MRIP 13"'!A250</f>
        <v>2013</v>
      </c>
      <c r="B247" t="str">
        <f>'Pivot MRIP 13"'!B250</f>
        <v>1104820130825005</v>
      </c>
      <c r="C247">
        <f>'Pivot MRIP 13"'!C250</f>
        <v>157.83409259999999</v>
      </c>
      <c r="D247">
        <f>'Pivot MRIP 13"'!D250</f>
        <v>157.83409259999999</v>
      </c>
      <c r="E247">
        <f>'Pivot MRIP 13"'!E250</f>
        <v>0</v>
      </c>
      <c r="F247">
        <f>'Pivot MRIP 13"'!F250</f>
        <v>6</v>
      </c>
      <c r="G247">
        <f>'Pivot MRIP 13"'!G250</f>
        <v>0</v>
      </c>
      <c r="H247">
        <f t="shared" si="44"/>
        <v>0</v>
      </c>
      <c r="I247">
        <f t="shared" si="45"/>
        <v>0</v>
      </c>
    </row>
    <row r="248" spans="1:9" x14ac:dyDescent="0.25">
      <c r="A248">
        <f>'Pivot MRIP 13"'!A251</f>
        <v>2013</v>
      </c>
      <c r="B248" t="str">
        <f>'Pivot MRIP 13"'!B251</f>
        <v>1104820130825007</v>
      </c>
      <c r="C248">
        <f>'Pivot MRIP 13"'!C251</f>
        <v>215.57192501</v>
      </c>
      <c r="D248">
        <f>'Pivot MRIP 13"'!D251</f>
        <v>215.57192501</v>
      </c>
      <c r="E248">
        <f>'Pivot MRIP 13"'!E251</f>
        <v>0</v>
      </c>
      <c r="F248">
        <f>'Pivot MRIP 13"'!F251</f>
        <v>3</v>
      </c>
      <c r="G248">
        <f>'Pivot MRIP 13"'!G251</f>
        <v>0</v>
      </c>
      <c r="H248">
        <f t="shared" si="44"/>
        <v>0</v>
      </c>
      <c r="I248">
        <f t="shared" si="45"/>
        <v>0</v>
      </c>
    </row>
    <row r="249" spans="1:9" x14ac:dyDescent="0.25">
      <c r="A249">
        <f>'Pivot MRIP 13"'!A252</f>
        <v>2013</v>
      </c>
      <c r="B249" t="str">
        <f>'Pivot MRIP 13"'!B252</f>
        <v>1104820130830007</v>
      </c>
      <c r="C249">
        <f>'Pivot MRIP 13"'!C252</f>
        <v>510.61546694999998</v>
      </c>
      <c r="D249">
        <f>'Pivot MRIP 13"'!D252</f>
        <v>510.61546694999998</v>
      </c>
      <c r="E249">
        <f>'Pivot MRIP 13"'!E252</f>
        <v>0</v>
      </c>
      <c r="F249">
        <f>'Pivot MRIP 13"'!F252</f>
        <v>3</v>
      </c>
      <c r="G249">
        <f>'Pivot MRIP 13"'!G252</f>
        <v>0</v>
      </c>
      <c r="H249">
        <f t="shared" si="44"/>
        <v>0</v>
      </c>
      <c r="I249">
        <f t="shared" si="45"/>
        <v>0</v>
      </c>
    </row>
    <row r="250" spans="1:9" x14ac:dyDescent="0.25">
      <c r="A250">
        <f>'Pivot MRIP 13"'!A253</f>
        <v>2013</v>
      </c>
      <c r="B250" t="str">
        <f>'Pivot MRIP 13"'!B253</f>
        <v>1104820130905003</v>
      </c>
      <c r="C250">
        <f>'Pivot MRIP 13"'!C253</f>
        <v>193.38874347999999</v>
      </c>
      <c r="D250">
        <f>'Pivot MRIP 13"'!D253</f>
        <v>193.38874347999999</v>
      </c>
      <c r="E250">
        <f>'Pivot MRIP 13"'!E253</f>
        <v>0</v>
      </c>
      <c r="F250">
        <f>'Pivot MRIP 13"'!F253</f>
        <v>4</v>
      </c>
      <c r="G250">
        <f>'Pivot MRIP 13"'!G253</f>
        <v>0</v>
      </c>
      <c r="H250">
        <f t="shared" si="44"/>
        <v>0</v>
      </c>
      <c r="I250">
        <f t="shared" si="45"/>
        <v>0</v>
      </c>
    </row>
    <row r="251" spans="1:9" x14ac:dyDescent="0.25">
      <c r="A251">
        <f>'Pivot MRIP 13"'!A254</f>
        <v>2013</v>
      </c>
      <c r="B251" t="str">
        <f>'Pivot MRIP 13"'!B254</f>
        <v>1104820130905007</v>
      </c>
      <c r="C251">
        <f>'Pivot MRIP 13"'!C254</f>
        <v>193.38874347999999</v>
      </c>
      <c r="D251">
        <f>'Pivot MRIP 13"'!D254</f>
        <v>193.38874347999999</v>
      </c>
      <c r="E251">
        <f>'Pivot MRIP 13"'!E254</f>
        <v>0.93696461429055045</v>
      </c>
      <c r="F251">
        <f>'Pivot MRIP 13"'!F254</f>
        <v>2</v>
      </c>
      <c r="G251">
        <f>'Pivot MRIP 13"'!G254</f>
        <v>8.0029646568999997</v>
      </c>
      <c r="H251">
        <f t="shared" si="44"/>
        <v>1547.6832791127401</v>
      </c>
      <c r="I251">
        <f t="shared" si="45"/>
        <v>1450.1244666578029</v>
      </c>
    </row>
    <row r="252" spans="1:9" x14ac:dyDescent="0.25">
      <c r="A252">
        <f>'Pivot MRIP 13"'!A255</f>
        <v>2013</v>
      </c>
      <c r="B252" t="str">
        <f>'Pivot MRIP 13"'!B255</f>
        <v>1104820130906005</v>
      </c>
      <c r="C252">
        <f>'Pivot MRIP 13"'!C255</f>
        <v>296.44385718000001</v>
      </c>
      <c r="D252">
        <f>'Pivot MRIP 13"'!D255</f>
        <v>296.44385718000001</v>
      </c>
      <c r="E252">
        <f>'Pivot MRIP 13"'!E255</f>
        <v>0</v>
      </c>
      <c r="F252">
        <f>'Pivot MRIP 13"'!F255</f>
        <v>1</v>
      </c>
      <c r="G252">
        <f>'Pivot MRIP 13"'!G255</f>
        <v>0</v>
      </c>
      <c r="H252">
        <f t="shared" si="44"/>
        <v>0</v>
      </c>
      <c r="I252">
        <f t="shared" si="45"/>
        <v>0</v>
      </c>
    </row>
    <row r="253" spans="1:9" x14ac:dyDescent="0.25">
      <c r="A253">
        <f>'Pivot MRIP 13"'!A256</f>
        <v>2013</v>
      </c>
      <c r="B253" t="str">
        <f>'Pivot MRIP 13"'!B256</f>
        <v>1104820130906006</v>
      </c>
      <c r="C253">
        <f>'Pivot MRIP 13"'!C256</f>
        <v>296.44385718000001</v>
      </c>
      <c r="D253">
        <f>'Pivot MRIP 13"'!D256</f>
        <v>296.44385718000001</v>
      </c>
      <c r="E253">
        <f>'Pivot MRIP 13"'!E256</f>
        <v>0</v>
      </c>
      <c r="F253">
        <f>'Pivot MRIP 13"'!F256</f>
        <v>2</v>
      </c>
      <c r="G253">
        <f>'Pivot MRIP 13"'!G256</f>
        <v>0</v>
      </c>
      <c r="H253">
        <f t="shared" si="44"/>
        <v>0</v>
      </c>
      <c r="I253">
        <f t="shared" si="45"/>
        <v>0</v>
      </c>
    </row>
    <row r="254" spans="1:9" x14ac:dyDescent="0.25">
      <c r="A254">
        <f>'Pivot MRIP 13"'!A257</f>
        <v>2013</v>
      </c>
      <c r="B254" t="str">
        <f>'Pivot MRIP 13"'!B257</f>
        <v>1104820130910003</v>
      </c>
      <c r="C254">
        <f>'Pivot MRIP 13"'!C257</f>
        <v>1532.2391588999999</v>
      </c>
      <c r="D254">
        <f>'Pivot MRIP 13"'!D257</f>
        <v>1532.2391588999999</v>
      </c>
      <c r="E254">
        <f>'Pivot MRIP 13"'!E257</f>
        <v>0</v>
      </c>
      <c r="F254">
        <f>'Pivot MRIP 13"'!F257</f>
        <v>3</v>
      </c>
      <c r="G254">
        <f>'Pivot MRIP 13"'!G257</f>
        <v>0</v>
      </c>
      <c r="H254">
        <f t="shared" si="44"/>
        <v>0</v>
      </c>
      <c r="I254">
        <f t="shared" si="45"/>
        <v>0</v>
      </c>
    </row>
    <row r="255" spans="1:9" x14ac:dyDescent="0.25">
      <c r="A255">
        <f>'Pivot MRIP 13"'!A258</f>
        <v>2013</v>
      </c>
      <c r="B255" t="str">
        <f>'Pivot MRIP 13"'!B258</f>
        <v>1104820130928005</v>
      </c>
      <c r="C255">
        <f>'Pivot MRIP 13"'!C258</f>
        <v>206.33267848</v>
      </c>
      <c r="D255">
        <f>'Pivot MRIP 13"'!D258</f>
        <v>206.33267848</v>
      </c>
      <c r="E255">
        <f>'Pivot MRIP 13"'!E258</f>
        <v>0</v>
      </c>
      <c r="F255">
        <f>'Pivot MRIP 13"'!F258</f>
        <v>6</v>
      </c>
      <c r="G255">
        <f>'Pivot MRIP 13"'!G258</f>
        <v>0</v>
      </c>
      <c r="H255">
        <f t="shared" si="44"/>
        <v>0</v>
      </c>
      <c r="I255">
        <f t="shared" si="45"/>
        <v>0</v>
      </c>
    </row>
    <row r="256" spans="1:9" x14ac:dyDescent="0.25">
      <c r="A256">
        <f>'Pivot MRIP 13"'!A259</f>
        <v>2013</v>
      </c>
      <c r="B256" t="str">
        <f>'Pivot MRIP 13"'!B259</f>
        <v>1104820130928008</v>
      </c>
      <c r="C256">
        <f>'Pivot MRIP 13"'!C259</f>
        <v>444.67772015000003</v>
      </c>
      <c r="D256">
        <f>'Pivot MRIP 13"'!D259</f>
        <v>444.67772015000003</v>
      </c>
      <c r="E256">
        <f>'Pivot MRIP 13"'!E259</f>
        <v>0</v>
      </c>
      <c r="F256">
        <f>'Pivot MRIP 13"'!F259</f>
        <v>5</v>
      </c>
      <c r="G256">
        <f>'Pivot MRIP 13"'!G259</f>
        <v>0</v>
      </c>
      <c r="H256">
        <f t="shared" si="44"/>
        <v>0</v>
      </c>
      <c r="I256">
        <f t="shared" si="45"/>
        <v>0</v>
      </c>
    </row>
    <row r="257" spans="1:9" x14ac:dyDescent="0.25">
      <c r="A257">
        <f>'Pivot MRIP 13"'!A260</f>
        <v>2013</v>
      </c>
      <c r="B257" t="str">
        <f>'Pivot MRIP 13"'!B260</f>
        <v>1104820130928015</v>
      </c>
      <c r="C257">
        <f>'Pivot MRIP 13"'!C260</f>
        <v>240.38197015</v>
      </c>
      <c r="D257">
        <f>'Pivot MRIP 13"'!D260</f>
        <v>240.38197015</v>
      </c>
      <c r="E257">
        <f>'Pivot MRIP 13"'!E260</f>
        <v>0</v>
      </c>
      <c r="F257">
        <f>'Pivot MRIP 13"'!F260</f>
        <v>2</v>
      </c>
      <c r="G257">
        <f>'Pivot MRIP 13"'!G260</f>
        <v>0</v>
      </c>
      <c r="H257">
        <f t="shared" si="44"/>
        <v>0</v>
      </c>
      <c r="I257">
        <f t="shared" si="45"/>
        <v>0</v>
      </c>
    </row>
    <row r="258" spans="1:9" x14ac:dyDescent="0.25">
      <c r="A258">
        <f>'Pivot MRIP 13"'!A261</f>
        <v>2013</v>
      </c>
      <c r="B258" t="str">
        <f>'Pivot MRIP 13"'!B261</f>
        <v>1104820130928017</v>
      </c>
      <c r="C258">
        <f>'Pivot MRIP 13"'!C261</f>
        <v>172.28338682</v>
      </c>
      <c r="D258">
        <f>'Pivot MRIP 13"'!D261</f>
        <v>172.28338682</v>
      </c>
      <c r="E258">
        <f>'Pivot MRIP 13"'!E261</f>
        <v>0</v>
      </c>
      <c r="F258">
        <f>'Pivot MRIP 13"'!F261</f>
        <v>4</v>
      </c>
      <c r="G258">
        <f>'Pivot MRIP 13"'!G261</f>
        <v>0</v>
      </c>
      <c r="H258">
        <f t="shared" ref="H258:H321" si="46">G258*C258</f>
        <v>0</v>
      </c>
      <c r="I258">
        <f t="shared" ref="I258:I321" si="47">E258*H258</f>
        <v>0</v>
      </c>
    </row>
    <row r="259" spans="1:9" x14ac:dyDescent="0.25">
      <c r="A259">
        <f>'Pivot MRIP 13"'!A262</f>
        <v>2013</v>
      </c>
      <c r="B259" t="str">
        <f>'Pivot MRIP 13"'!B262</f>
        <v>1104820131005004</v>
      </c>
      <c r="C259">
        <f>'Pivot MRIP 13"'!C262</f>
        <v>241.23939424</v>
      </c>
      <c r="D259">
        <f>'Pivot MRIP 13"'!D262</f>
        <v>241.23939424</v>
      </c>
      <c r="E259">
        <f>'Pivot MRIP 13"'!E262</f>
        <v>0</v>
      </c>
      <c r="F259">
        <f>'Pivot MRIP 13"'!F262</f>
        <v>1</v>
      </c>
      <c r="G259">
        <f>'Pivot MRIP 13"'!G262</f>
        <v>0</v>
      </c>
      <c r="H259">
        <f t="shared" si="46"/>
        <v>0</v>
      </c>
      <c r="I259">
        <f t="shared" si="47"/>
        <v>0</v>
      </c>
    </row>
    <row r="260" spans="1:9" x14ac:dyDescent="0.25">
      <c r="A260">
        <f>'Pivot MRIP 13"'!A263</f>
        <v>2013</v>
      </c>
      <c r="B260" t="str">
        <f>'Pivot MRIP 13"'!B263</f>
        <v>1104820131006003</v>
      </c>
      <c r="C260">
        <f>'Pivot MRIP 13"'!C263</f>
        <v>1114.1008657</v>
      </c>
      <c r="D260">
        <f>'Pivot MRIP 13"'!D263</f>
        <v>1114.1008657</v>
      </c>
      <c r="E260">
        <f>'Pivot MRIP 13"'!E263</f>
        <v>0</v>
      </c>
      <c r="F260">
        <f>'Pivot MRIP 13"'!F263</f>
        <v>2</v>
      </c>
      <c r="G260">
        <f>'Pivot MRIP 13"'!G263</f>
        <v>0</v>
      </c>
      <c r="H260">
        <f t="shared" si="46"/>
        <v>0</v>
      </c>
      <c r="I260">
        <f t="shared" si="47"/>
        <v>0</v>
      </c>
    </row>
    <row r="261" spans="1:9" x14ac:dyDescent="0.25">
      <c r="A261">
        <f>'Pivot MRIP 13"'!A264</f>
        <v>2013</v>
      </c>
      <c r="B261" t="str">
        <f>'Pivot MRIP 13"'!B264</f>
        <v>1104820131006004</v>
      </c>
      <c r="C261">
        <f>'Pivot MRIP 13"'!C264</f>
        <v>1035.1639637999999</v>
      </c>
      <c r="D261">
        <f>'Pivot MRIP 13"'!D264</f>
        <v>1035.1639637999999</v>
      </c>
      <c r="E261">
        <f>'Pivot MRIP 13"'!E264</f>
        <v>0</v>
      </c>
      <c r="F261">
        <f>'Pivot MRIP 13"'!F264</f>
        <v>4</v>
      </c>
      <c r="G261">
        <f>'Pivot MRIP 13"'!G264</f>
        <v>0</v>
      </c>
      <c r="H261">
        <f t="shared" si="46"/>
        <v>0</v>
      </c>
      <c r="I261">
        <f t="shared" si="47"/>
        <v>0</v>
      </c>
    </row>
    <row r="262" spans="1:9" x14ac:dyDescent="0.25">
      <c r="A262">
        <f>'Pivot MRIP 13"'!A265</f>
        <v>2013</v>
      </c>
      <c r="B262" t="str">
        <f>'Pivot MRIP 13"'!B265</f>
        <v>1104820131009019</v>
      </c>
      <c r="C262">
        <f>'Pivot MRIP 13"'!C265</f>
        <v>470.28145984000002</v>
      </c>
      <c r="D262">
        <f>'Pivot MRIP 13"'!D265</f>
        <v>470.28145984000002</v>
      </c>
      <c r="E262">
        <f>'Pivot MRIP 13"'!E265</f>
        <v>0</v>
      </c>
      <c r="F262">
        <f>'Pivot MRIP 13"'!F265</f>
        <v>1</v>
      </c>
      <c r="G262">
        <f>'Pivot MRIP 13"'!G265</f>
        <v>0</v>
      </c>
      <c r="H262">
        <f t="shared" si="46"/>
        <v>0</v>
      </c>
      <c r="I262">
        <f t="shared" si="47"/>
        <v>0</v>
      </c>
    </row>
    <row r="263" spans="1:9" x14ac:dyDescent="0.25">
      <c r="A263">
        <f>'Pivot MRIP 13"'!A266</f>
        <v>2013</v>
      </c>
      <c r="B263" t="str">
        <f>'Pivot MRIP 13"'!B266</f>
        <v>1104820131014001</v>
      </c>
      <c r="C263">
        <f>'Pivot MRIP 13"'!C266</f>
        <v>176.05597152999999</v>
      </c>
      <c r="D263">
        <f>'Pivot MRIP 13"'!D266</f>
        <v>176.05597152999999</v>
      </c>
      <c r="E263">
        <f>'Pivot MRIP 13"'!E266</f>
        <v>0</v>
      </c>
      <c r="F263">
        <f>'Pivot MRIP 13"'!F266</f>
        <v>2</v>
      </c>
      <c r="G263">
        <f>'Pivot MRIP 13"'!G266</f>
        <v>0</v>
      </c>
      <c r="H263">
        <f t="shared" si="46"/>
        <v>0</v>
      </c>
      <c r="I263">
        <f t="shared" si="47"/>
        <v>0</v>
      </c>
    </row>
    <row r="264" spans="1:9" x14ac:dyDescent="0.25">
      <c r="A264">
        <f>'Pivot MRIP 13"'!A267</f>
        <v>2013</v>
      </c>
      <c r="B264" t="str">
        <f>'Pivot MRIP 13"'!B267</f>
        <v>1104820131020011</v>
      </c>
      <c r="C264">
        <f>'Pivot MRIP 13"'!C267</f>
        <v>190.09557724000001</v>
      </c>
      <c r="D264">
        <f>'Pivot MRIP 13"'!D267</f>
        <v>190.09557724000001</v>
      </c>
      <c r="E264">
        <f>'Pivot MRIP 13"'!E267</f>
        <v>0</v>
      </c>
      <c r="F264">
        <f>'Pivot MRIP 13"'!F267</f>
        <v>1</v>
      </c>
      <c r="G264">
        <f>'Pivot MRIP 13"'!G267</f>
        <v>0</v>
      </c>
      <c r="H264">
        <f t="shared" si="46"/>
        <v>0</v>
      </c>
      <c r="I264">
        <f t="shared" si="47"/>
        <v>0</v>
      </c>
    </row>
    <row r="265" spans="1:9" x14ac:dyDescent="0.25">
      <c r="A265">
        <f>'Pivot MRIP 13"'!A268</f>
        <v>2013</v>
      </c>
      <c r="B265" t="str">
        <f>'Pivot MRIP 13"'!B268</f>
        <v>1104820131025002</v>
      </c>
      <c r="C265">
        <f>'Pivot MRIP 13"'!C268</f>
        <v>576.86246940000001</v>
      </c>
      <c r="D265">
        <f>'Pivot MRIP 13"'!D268</f>
        <v>576.86246940000001</v>
      </c>
      <c r="E265">
        <f>'Pivot MRIP 13"'!E268</f>
        <v>0</v>
      </c>
      <c r="F265">
        <f>'Pivot MRIP 13"'!F268</f>
        <v>3</v>
      </c>
      <c r="G265">
        <f>'Pivot MRIP 13"'!G268</f>
        <v>0</v>
      </c>
      <c r="H265">
        <f t="shared" si="46"/>
        <v>0</v>
      </c>
      <c r="I265">
        <f t="shared" si="47"/>
        <v>0</v>
      </c>
    </row>
    <row r="266" spans="1:9" x14ac:dyDescent="0.25">
      <c r="A266">
        <f>'Pivot MRIP 13"'!A269</f>
        <v>2013</v>
      </c>
      <c r="B266" t="str">
        <f>'Pivot MRIP 13"'!B269</f>
        <v>1104820131026002</v>
      </c>
      <c r="C266">
        <f>'Pivot MRIP 13"'!C269</f>
        <v>215.16693549999999</v>
      </c>
      <c r="D266">
        <f>'Pivot MRIP 13"'!D269</f>
        <v>215.16693549999999</v>
      </c>
      <c r="E266">
        <f>'Pivot MRIP 13"'!E269</f>
        <v>0</v>
      </c>
      <c r="F266">
        <f>'Pivot MRIP 13"'!F269</f>
        <v>3</v>
      </c>
      <c r="G266">
        <f>'Pivot MRIP 13"'!G269</f>
        <v>0</v>
      </c>
      <c r="H266">
        <f t="shared" si="46"/>
        <v>0</v>
      </c>
      <c r="I266">
        <f t="shared" si="47"/>
        <v>0</v>
      </c>
    </row>
    <row r="267" spans="1:9" x14ac:dyDescent="0.25">
      <c r="A267">
        <f>'Pivot MRIP 13"'!A270</f>
        <v>2013</v>
      </c>
      <c r="B267" t="str">
        <f>'Pivot MRIP 13"'!B270</f>
        <v>1104820131026008</v>
      </c>
      <c r="C267">
        <f>'Pivot MRIP 13"'!C270</f>
        <v>141.17884749000001</v>
      </c>
      <c r="D267">
        <f>'Pivot MRIP 13"'!D270</f>
        <v>141.17884749000001</v>
      </c>
      <c r="E267">
        <f>'Pivot MRIP 13"'!E270</f>
        <v>0</v>
      </c>
      <c r="F267">
        <f>'Pivot MRIP 13"'!F270</f>
        <v>2</v>
      </c>
      <c r="G267">
        <f>'Pivot MRIP 13"'!G270</f>
        <v>0</v>
      </c>
      <c r="H267">
        <f t="shared" si="46"/>
        <v>0</v>
      </c>
      <c r="I267">
        <f t="shared" si="47"/>
        <v>0</v>
      </c>
    </row>
    <row r="268" spans="1:9" x14ac:dyDescent="0.25">
      <c r="A268">
        <f>'Pivot MRIP 13"'!A271</f>
        <v>2013</v>
      </c>
      <c r="B268" t="str">
        <f>'Pivot MRIP 13"'!B271</f>
        <v>1104820131027007</v>
      </c>
      <c r="C268">
        <f>'Pivot MRIP 13"'!C271</f>
        <v>735.14188618000003</v>
      </c>
      <c r="D268">
        <f>'Pivot MRIP 13"'!D271</f>
        <v>735.14188618000003</v>
      </c>
      <c r="E268">
        <f>'Pivot MRIP 13"'!E271</f>
        <v>2.0943914908553625</v>
      </c>
      <c r="F268">
        <f>'Pivot MRIP 13"'!F271</f>
        <v>2</v>
      </c>
      <c r="G268">
        <f>'Pivot MRIP 13"'!G271</f>
        <v>1.0018396889000001</v>
      </c>
      <c r="H268">
        <f t="shared" si="46"/>
        <v>736.49431854793045</v>
      </c>
      <c r="I268">
        <f t="shared" si="47"/>
        <v>1542.5074338301042</v>
      </c>
    </row>
    <row r="269" spans="1:9" x14ac:dyDescent="0.25">
      <c r="A269">
        <f>'Pivot MRIP 13"'!A272</f>
        <v>2013</v>
      </c>
      <c r="B269" t="str">
        <f>'Pivot MRIP 13"'!B272</f>
        <v>1104820131115002</v>
      </c>
      <c r="C269">
        <f>'Pivot MRIP 13"'!C272</f>
        <v>37.942130616</v>
      </c>
      <c r="D269">
        <f>'Pivot MRIP 13"'!D272</f>
        <v>37.942130616</v>
      </c>
      <c r="E269">
        <f>'Pivot MRIP 13"'!E272</f>
        <v>0</v>
      </c>
      <c r="F269">
        <f>'Pivot MRIP 13"'!F272</f>
        <v>2</v>
      </c>
      <c r="G269">
        <f>'Pivot MRIP 13"'!G272</f>
        <v>0</v>
      </c>
      <c r="H269">
        <f t="shared" si="46"/>
        <v>0</v>
      </c>
      <c r="I269">
        <f t="shared" si="47"/>
        <v>0</v>
      </c>
    </row>
    <row r="270" spans="1:9" x14ac:dyDescent="0.25">
      <c r="A270">
        <f>'Pivot MRIP 13"'!A273</f>
        <v>2013</v>
      </c>
      <c r="B270" t="str">
        <f>'Pivot MRIP 13"'!B273</f>
        <v>1104820131115003</v>
      </c>
      <c r="C270">
        <f>'Pivot MRIP 13"'!C273</f>
        <v>37.942130616</v>
      </c>
      <c r="D270">
        <f>'Pivot MRIP 13"'!D273</f>
        <v>37.942130616</v>
      </c>
      <c r="E270">
        <f>'Pivot MRIP 13"'!E273</f>
        <v>0</v>
      </c>
      <c r="F270">
        <f>'Pivot MRIP 13"'!F273</f>
        <v>2</v>
      </c>
      <c r="G270">
        <f>'Pivot MRIP 13"'!G273</f>
        <v>0</v>
      </c>
      <c r="H270">
        <f t="shared" si="46"/>
        <v>0</v>
      </c>
      <c r="I270">
        <f t="shared" si="47"/>
        <v>0</v>
      </c>
    </row>
    <row r="271" spans="1:9" x14ac:dyDescent="0.25">
      <c r="A271">
        <f>'Pivot MRIP 13"'!A274</f>
        <v>2013</v>
      </c>
      <c r="B271" t="str">
        <f>'Pivot MRIP 13"'!B274</f>
        <v>1104820131117010</v>
      </c>
      <c r="C271">
        <f>'Pivot MRIP 13"'!C274</f>
        <v>101.21006294999999</v>
      </c>
      <c r="D271">
        <f>'Pivot MRIP 13"'!D274</f>
        <v>101.21006294999999</v>
      </c>
      <c r="E271">
        <f>'Pivot MRIP 13"'!E274</f>
        <v>0</v>
      </c>
      <c r="F271">
        <f>'Pivot MRIP 13"'!F274</f>
        <v>1</v>
      </c>
      <c r="G271">
        <f>'Pivot MRIP 13"'!G274</f>
        <v>0</v>
      </c>
      <c r="H271">
        <f t="shared" si="46"/>
        <v>0</v>
      </c>
      <c r="I271">
        <f t="shared" si="47"/>
        <v>0</v>
      </c>
    </row>
    <row r="272" spans="1:9" x14ac:dyDescent="0.25">
      <c r="A272">
        <f>'Pivot MRIP 13"'!A275</f>
        <v>2013</v>
      </c>
      <c r="B272" t="str">
        <f>'Pivot MRIP 13"'!B275</f>
        <v>1104920130505003</v>
      </c>
      <c r="C272">
        <f>'Pivot MRIP 13"'!C275</f>
        <v>149.49420183000001</v>
      </c>
      <c r="D272">
        <f>'Pivot MRIP 13"'!D275</f>
        <v>149.49420183000001</v>
      </c>
      <c r="E272">
        <f>'Pivot MRIP 13"'!E275</f>
        <v>0</v>
      </c>
      <c r="F272">
        <f>'Pivot MRIP 13"'!F275</f>
        <v>4</v>
      </c>
      <c r="G272">
        <f>'Pivot MRIP 13"'!G275</f>
        <v>0</v>
      </c>
      <c r="H272">
        <f t="shared" si="46"/>
        <v>0</v>
      </c>
      <c r="I272">
        <f t="shared" si="47"/>
        <v>0</v>
      </c>
    </row>
    <row r="273" spans="1:9" x14ac:dyDescent="0.25">
      <c r="A273">
        <f>'Pivot MRIP 13"'!A276</f>
        <v>2013</v>
      </c>
      <c r="B273" t="str">
        <f>'Pivot MRIP 13"'!B276</f>
        <v>1104920130518001</v>
      </c>
      <c r="C273">
        <f>'Pivot MRIP 13"'!C276</f>
        <v>721.31033387000002</v>
      </c>
      <c r="D273">
        <f>'Pivot MRIP 13"'!D276</f>
        <v>721.31033387000002</v>
      </c>
      <c r="E273">
        <f>'Pivot MRIP 13"'!E276</f>
        <v>0</v>
      </c>
      <c r="F273">
        <f>'Pivot MRIP 13"'!F276</f>
        <v>4</v>
      </c>
      <c r="G273">
        <f>'Pivot MRIP 13"'!G276</f>
        <v>0</v>
      </c>
      <c r="H273">
        <f t="shared" si="46"/>
        <v>0</v>
      </c>
      <c r="I273">
        <f t="shared" si="47"/>
        <v>0</v>
      </c>
    </row>
    <row r="274" spans="1:9" x14ac:dyDescent="0.25">
      <c r="A274">
        <f>'Pivot MRIP 13"'!A277</f>
        <v>2013</v>
      </c>
      <c r="B274" t="str">
        <f>'Pivot MRIP 13"'!B277</f>
        <v>1104920130518003</v>
      </c>
      <c r="C274">
        <f>'Pivot MRIP 13"'!C277</f>
        <v>721.31033387000002</v>
      </c>
      <c r="D274">
        <f>'Pivot MRIP 13"'!D277</f>
        <v>721.31033387000002</v>
      </c>
      <c r="E274">
        <f>'Pivot MRIP 13"'!E277</f>
        <v>0</v>
      </c>
      <c r="F274">
        <f>'Pivot MRIP 13"'!F277</f>
        <v>3</v>
      </c>
      <c r="G274">
        <f>'Pivot MRIP 13"'!G277</f>
        <v>0</v>
      </c>
      <c r="H274">
        <f t="shared" si="46"/>
        <v>0</v>
      </c>
      <c r="I274">
        <f t="shared" si="47"/>
        <v>0</v>
      </c>
    </row>
    <row r="275" spans="1:9" x14ac:dyDescent="0.25">
      <c r="A275">
        <f>'Pivot MRIP 13"'!A278</f>
        <v>2013</v>
      </c>
      <c r="B275" t="str">
        <f>'Pivot MRIP 13"'!B278</f>
        <v>1104920130601007</v>
      </c>
      <c r="C275">
        <f>'Pivot MRIP 13"'!C278</f>
        <v>51.242677137999998</v>
      </c>
      <c r="D275">
        <f>'Pivot MRIP 13"'!D278</f>
        <v>51.242677137999998</v>
      </c>
      <c r="E275">
        <f>'Pivot MRIP 13"'!E278</f>
        <v>1.3448197993277531</v>
      </c>
      <c r="F275">
        <f>'Pivot MRIP 13"'!F278</f>
        <v>36</v>
      </c>
      <c r="G275">
        <f>'Pivot MRIP 13"'!G278</f>
        <v>30</v>
      </c>
      <c r="H275">
        <f t="shared" si="46"/>
        <v>1537.28031414</v>
      </c>
      <c r="I275">
        <f t="shared" si="47"/>
        <v>2067.3650035722599</v>
      </c>
    </row>
    <row r="276" spans="1:9" x14ac:dyDescent="0.25">
      <c r="A276">
        <f>'Pivot MRIP 13"'!A279</f>
        <v>2013</v>
      </c>
      <c r="B276" t="str">
        <f>'Pivot MRIP 13"'!B279</f>
        <v>1104920130602017</v>
      </c>
      <c r="C276">
        <f>'Pivot MRIP 13"'!C279</f>
        <v>211.99782368000001</v>
      </c>
      <c r="D276">
        <f>'Pivot MRIP 13"'!D279</f>
        <v>211.99782368000001</v>
      </c>
      <c r="E276">
        <f>'Pivot MRIP 13"'!E279</f>
        <v>0</v>
      </c>
      <c r="F276">
        <f>'Pivot MRIP 13"'!F279</f>
        <v>9</v>
      </c>
      <c r="G276">
        <f>'Pivot MRIP 13"'!G279</f>
        <v>0</v>
      </c>
      <c r="H276">
        <f t="shared" si="46"/>
        <v>0</v>
      </c>
      <c r="I276">
        <f t="shared" si="47"/>
        <v>0</v>
      </c>
    </row>
    <row r="277" spans="1:9" x14ac:dyDescent="0.25">
      <c r="A277">
        <f>'Pivot MRIP 13"'!A280</f>
        <v>2013</v>
      </c>
      <c r="B277" t="str">
        <f>'Pivot MRIP 13"'!B280</f>
        <v>1104920130628001</v>
      </c>
      <c r="C277">
        <f>'Pivot MRIP 13"'!C280</f>
        <v>218.04441987000001</v>
      </c>
      <c r="D277">
        <f>'Pivot MRIP 13"'!D280</f>
        <v>218.04441987000001</v>
      </c>
      <c r="E277">
        <f>'Pivot MRIP 13"'!E280</f>
        <v>0</v>
      </c>
      <c r="F277">
        <f>'Pivot MRIP 13"'!F280</f>
        <v>4</v>
      </c>
      <c r="G277">
        <f>'Pivot MRIP 13"'!G280</f>
        <v>0</v>
      </c>
      <c r="H277">
        <f t="shared" si="46"/>
        <v>0</v>
      </c>
      <c r="I277">
        <f t="shared" si="47"/>
        <v>0</v>
      </c>
    </row>
    <row r="278" spans="1:9" x14ac:dyDescent="0.25">
      <c r="A278">
        <f>'Pivot MRIP 13"'!A281</f>
        <v>2013</v>
      </c>
      <c r="B278" t="str">
        <f>'Pivot MRIP 13"'!B281</f>
        <v>1104920130707023</v>
      </c>
      <c r="C278">
        <f>'Pivot MRIP 13"'!C281</f>
        <v>176.06928664</v>
      </c>
      <c r="D278">
        <f>'Pivot MRIP 13"'!D281</f>
        <v>176.06928664</v>
      </c>
      <c r="E278">
        <f>'Pivot MRIP 13"'!E281</f>
        <v>0</v>
      </c>
      <c r="F278">
        <f>'Pivot MRIP 13"'!F281</f>
        <v>4</v>
      </c>
      <c r="G278">
        <f>'Pivot MRIP 13"'!G281</f>
        <v>0</v>
      </c>
      <c r="H278">
        <f t="shared" si="46"/>
        <v>0</v>
      </c>
      <c r="I278">
        <f t="shared" si="47"/>
        <v>0</v>
      </c>
    </row>
    <row r="279" spans="1:9" x14ac:dyDescent="0.25">
      <c r="A279">
        <f>'Pivot MRIP 13"'!A282</f>
        <v>2013</v>
      </c>
      <c r="B279" t="str">
        <f>'Pivot MRIP 13"'!B282</f>
        <v>1104920130707040</v>
      </c>
      <c r="C279">
        <f>'Pivot MRIP 13"'!C282</f>
        <v>176.06928664</v>
      </c>
      <c r="D279">
        <f>'Pivot MRIP 13"'!D282</f>
        <v>176.06928664</v>
      </c>
      <c r="E279">
        <f>'Pivot MRIP 13"'!E282</f>
        <v>0</v>
      </c>
      <c r="F279">
        <f>'Pivot MRIP 13"'!F282</f>
        <v>3</v>
      </c>
      <c r="G279">
        <f>'Pivot MRIP 13"'!G282</f>
        <v>0</v>
      </c>
      <c r="H279">
        <f t="shared" si="46"/>
        <v>0</v>
      </c>
      <c r="I279">
        <f t="shared" si="47"/>
        <v>0</v>
      </c>
    </row>
    <row r="280" spans="1:9" x14ac:dyDescent="0.25">
      <c r="A280">
        <f>'Pivot MRIP 13"'!A283</f>
        <v>2013</v>
      </c>
      <c r="B280" t="str">
        <f>'Pivot MRIP 13"'!B283</f>
        <v>1104920130707049</v>
      </c>
      <c r="C280">
        <f>'Pivot MRIP 13"'!C283</f>
        <v>176.06928664</v>
      </c>
      <c r="D280">
        <f>'Pivot MRIP 13"'!D283</f>
        <v>176.06928664</v>
      </c>
      <c r="E280">
        <f>'Pivot MRIP 13"'!E283</f>
        <v>0</v>
      </c>
      <c r="F280">
        <f>'Pivot MRIP 13"'!F283</f>
        <v>25</v>
      </c>
      <c r="G280">
        <f>'Pivot MRIP 13"'!G283</f>
        <v>0</v>
      </c>
      <c r="H280">
        <f t="shared" si="46"/>
        <v>0</v>
      </c>
      <c r="I280">
        <f t="shared" si="47"/>
        <v>0</v>
      </c>
    </row>
    <row r="281" spans="1:9" x14ac:dyDescent="0.25">
      <c r="A281">
        <f>'Pivot MRIP 13"'!A284</f>
        <v>2013</v>
      </c>
      <c r="B281" t="str">
        <f>'Pivot MRIP 13"'!B284</f>
        <v>1104920130712001</v>
      </c>
      <c r="C281">
        <f>'Pivot MRIP 13"'!C284</f>
        <v>107.79387019000001</v>
      </c>
      <c r="D281">
        <f>'Pivot MRIP 13"'!D284</f>
        <v>107.79387019000001</v>
      </c>
      <c r="E281">
        <f>'Pivot MRIP 13"'!E284</f>
        <v>0</v>
      </c>
      <c r="F281">
        <f>'Pivot MRIP 13"'!F284</f>
        <v>3</v>
      </c>
      <c r="G281">
        <f>'Pivot MRIP 13"'!G284</f>
        <v>0</v>
      </c>
      <c r="H281">
        <f t="shared" si="46"/>
        <v>0</v>
      </c>
      <c r="I281">
        <f t="shared" si="47"/>
        <v>0</v>
      </c>
    </row>
    <row r="282" spans="1:9" x14ac:dyDescent="0.25">
      <c r="A282">
        <f>'Pivot MRIP 13"'!A285</f>
        <v>2013</v>
      </c>
      <c r="B282" t="str">
        <f>'Pivot MRIP 13"'!B285</f>
        <v>1104920130719001</v>
      </c>
      <c r="C282">
        <f>'Pivot MRIP 13"'!C285</f>
        <v>124.67115866</v>
      </c>
      <c r="D282">
        <f>'Pivot MRIP 13"'!D285</f>
        <v>124.67115866</v>
      </c>
      <c r="E282">
        <f>'Pivot MRIP 13"'!E285</f>
        <v>0</v>
      </c>
      <c r="F282">
        <f>'Pivot MRIP 13"'!F285</f>
        <v>3</v>
      </c>
      <c r="G282">
        <f>'Pivot MRIP 13"'!G285</f>
        <v>0</v>
      </c>
      <c r="H282">
        <f t="shared" si="46"/>
        <v>0</v>
      </c>
      <c r="I282">
        <f t="shared" si="47"/>
        <v>0</v>
      </c>
    </row>
    <row r="283" spans="1:9" x14ac:dyDescent="0.25">
      <c r="A283">
        <f>'Pivot MRIP 13"'!A286</f>
        <v>2013</v>
      </c>
      <c r="B283" t="str">
        <f>'Pivot MRIP 13"'!B286</f>
        <v>1104920130720001</v>
      </c>
      <c r="C283">
        <f>'Pivot MRIP 13"'!C286</f>
        <v>171.24759639999999</v>
      </c>
      <c r="D283">
        <f>'Pivot MRIP 13"'!D286</f>
        <v>171.24759639999999</v>
      </c>
      <c r="E283">
        <f>'Pivot MRIP 13"'!E286</f>
        <v>0</v>
      </c>
      <c r="F283">
        <f>'Pivot MRIP 13"'!F286</f>
        <v>12</v>
      </c>
      <c r="G283">
        <f>'Pivot MRIP 13"'!G286</f>
        <v>0</v>
      </c>
      <c r="H283">
        <f t="shared" si="46"/>
        <v>0</v>
      </c>
      <c r="I283">
        <f t="shared" si="47"/>
        <v>0</v>
      </c>
    </row>
    <row r="284" spans="1:9" x14ac:dyDescent="0.25">
      <c r="A284">
        <f>'Pivot MRIP 13"'!A287</f>
        <v>2013</v>
      </c>
      <c r="B284" t="str">
        <f>'Pivot MRIP 13"'!B287</f>
        <v>1104920130720005</v>
      </c>
      <c r="C284">
        <f>'Pivot MRIP 13"'!C287</f>
        <v>171.24759639999999</v>
      </c>
      <c r="D284">
        <f>'Pivot MRIP 13"'!D287</f>
        <v>171.24759639999999</v>
      </c>
      <c r="E284">
        <f>'Pivot MRIP 13"'!E287</f>
        <v>0</v>
      </c>
      <c r="F284">
        <f>'Pivot MRIP 13"'!F287</f>
        <v>2</v>
      </c>
      <c r="G284">
        <f>'Pivot MRIP 13"'!G287</f>
        <v>0</v>
      </c>
      <c r="H284">
        <f t="shared" si="46"/>
        <v>0</v>
      </c>
      <c r="I284">
        <f t="shared" si="47"/>
        <v>0</v>
      </c>
    </row>
    <row r="285" spans="1:9" x14ac:dyDescent="0.25">
      <c r="A285">
        <f>'Pivot MRIP 13"'!A288</f>
        <v>2013</v>
      </c>
      <c r="B285" t="str">
        <f>'Pivot MRIP 13"'!B288</f>
        <v>1104920130727006</v>
      </c>
      <c r="C285">
        <f>'Pivot MRIP 13"'!C288</f>
        <v>258.35621677</v>
      </c>
      <c r="D285">
        <f>'Pivot MRIP 13"'!D288</f>
        <v>258.35621677</v>
      </c>
      <c r="E285">
        <f>'Pivot MRIP 13"'!E288</f>
        <v>0</v>
      </c>
      <c r="F285">
        <f>'Pivot MRIP 13"'!F288</f>
        <v>2</v>
      </c>
      <c r="G285">
        <f>'Pivot MRIP 13"'!G288</f>
        <v>0</v>
      </c>
      <c r="H285">
        <f t="shared" si="46"/>
        <v>0</v>
      </c>
      <c r="I285">
        <f t="shared" si="47"/>
        <v>0</v>
      </c>
    </row>
    <row r="286" spans="1:9" x14ac:dyDescent="0.25">
      <c r="A286">
        <f>'Pivot MRIP 13"'!A289</f>
        <v>2013</v>
      </c>
      <c r="B286" t="str">
        <f>'Pivot MRIP 13"'!B289</f>
        <v>1104920130727012</v>
      </c>
      <c r="C286">
        <f>'Pivot MRIP 13"'!C289</f>
        <v>258.35621677</v>
      </c>
      <c r="D286">
        <f>'Pivot MRIP 13"'!D289</f>
        <v>258.35621677</v>
      </c>
      <c r="E286">
        <f>'Pivot MRIP 13"'!E289</f>
        <v>0</v>
      </c>
      <c r="F286">
        <f>'Pivot MRIP 13"'!F289</f>
        <v>2</v>
      </c>
      <c r="G286">
        <f>'Pivot MRIP 13"'!G289</f>
        <v>0</v>
      </c>
      <c r="H286">
        <f t="shared" si="46"/>
        <v>0</v>
      </c>
      <c r="I286">
        <f t="shared" si="47"/>
        <v>0</v>
      </c>
    </row>
    <row r="287" spans="1:9" x14ac:dyDescent="0.25">
      <c r="A287">
        <f>'Pivot MRIP 13"'!A290</f>
        <v>2013</v>
      </c>
      <c r="B287" t="str">
        <f>'Pivot MRIP 13"'!B290</f>
        <v>1104920130727017</v>
      </c>
      <c r="C287">
        <f>'Pivot MRIP 13"'!C290</f>
        <v>258.35621677</v>
      </c>
      <c r="D287">
        <f>'Pivot MRIP 13"'!D290</f>
        <v>258.35621677</v>
      </c>
      <c r="E287">
        <f>'Pivot MRIP 13"'!E290</f>
        <v>0</v>
      </c>
      <c r="F287">
        <f>'Pivot MRIP 13"'!F290</f>
        <v>4</v>
      </c>
      <c r="G287">
        <f>'Pivot MRIP 13"'!G290</f>
        <v>0</v>
      </c>
      <c r="H287">
        <f t="shared" si="46"/>
        <v>0</v>
      </c>
      <c r="I287">
        <f t="shared" si="47"/>
        <v>0</v>
      </c>
    </row>
    <row r="288" spans="1:9" x14ac:dyDescent="0.25">
      <c r="A288">
        <f>'Pivot MRIP 13"'!A291</f>
        <v>2013</v>
      </c>
      <c r="B288" t="str">
        <f>'Pivot MRIP 13"'!B291</f>
        <v>1104920130727021</v>
      </c>
      <c r="C288">
        <f>'Pivot MRIP 13"'!C291</f>
        <v>258.35621677</v>
      </c>
      <c r="D288">
        <f>'Pivot MRIP 13"'!D291</f>
        <v>258.35621677</v>
      </c>
      <c r="E288">
        <f>'Pivot MRIP 13"'!E291</f>
        <v>2.0943914907563368</v>
      </c>
      <c r="F288">
        <f>'Pivot MRIP 13"'!F291</f>
        <v>4</v>
      </c>
      <c r="G288">
        <f>'Pivot MRIP 13"'!G291</f>
        <v>2</v>
      </c>
      <c r="H288">
        <f t="shared" si="46"/>
        <v>516.71243354000001</v>
      </c>
      <c r="I288">
        <f t="shared" si="47"/>
        <v>1082.1981239741751</v>
      </c>
    </row>
    <row r="289" spans="1:9" x14ac:dyDescent="0.25">
      <c r="A289">
        <f>'Pivot MRIP 13"'!A292</f>
        <v>2013</v>
      </c>
      <c r="B289" t="str">
        <f>'Pivot MRIP 13"'!B292</f>
        <v>1104920130727023</v>
      </c>
      <c r="C289">
        <f>'Pivot MRIP 13"'!C292</f>
        <v>258.35621677</v>
      </c>
      <c r="D289">
        <f>'Pivot MRIP 13"'!D292</f>
        <v>258.35621677</v>
      </c>
      <c r="E289">
        <f>'Pivot MRIP 13"'!E292</f>
        <v>0</v>
      </c>
      <c r="F289">
        <f>'Pivot MRIP 13"'!F292</f>
        <v>3</v>
      </c>
      <c r="G289">
        <f>'Pivot MRIP 13"'!G292</f>
        <v>0</v>
      </c>
      <c r="H289">
        <f t="shared" si="46"/>
        <v>0</v>
      </c>
      <c r="I289">
        <f t="shared" si="47"/>
        <v>0</v>
      </c>
    </row>
    <row r="290" spans="1:9" x14ac:dyDescent="0.25">
      <c r="A290">
        <f>'Pivot MRIP 13"'!A293</f>
        <v>2013</v>
      </c>
      <c r="B290" t="str">
        <f>'Pivot MRIP 13"'!B293</f>
        <v>1104920130727026</v>
      </c>
      <c r="C290">
        <f>'Pivot MRIP 13"'!C293</f>
        <v>258.35621677</v>
      </c>
      <c r="D290">
        <f>'Pivot MRIP 13"'!D293</f>
        <v>258.35621677</v>
      </c>
      <c r="E290">
        <f>'Pivot MRIP 13"'!E293</f>
        <v>0</v>
      </c>
      <c r="F290">
        <f>'Pivot MRIP 13"'!F293</f>
        <v>4</v>
      </c>
      <c r="G290">
        <f>'Pivot MRIP 13"'!G293</f>
        <v>0</v>
      </c>
      <c r="H290">
        <f t="shared" si="46"/>
        <v>0</v>
      </c>
      <c r="I290">
        <f t="shared" si="47"/>
        <v>0</v>
      </c>
    </row>
    <row r="291" spans="1:9" x14ac:dyDescent="0.25">
      <c r="A291">
        <f>'Pivot MRIP 13"'!A294</f>
        <v>2013</v>
      </c>
      <c r="B291" t="str">
        <f>'Pivot MRIP 13"'!B294</f>
        <v>1104920130728005</v>
      </c>
      <c r="C291">
        <f>'Pivot MRIP 13"'!C294</f>
        <v>193.15034251</v>
      </c>
      <c r="D291">
        <f>'Pivot MRIP 13"'!D294</f>
        <v>193.15034251</v>
      </c>
      <c r="E291">
        <f>'Pivot MRIP 13"'!E294</f>
        <v>0</v>
      </c>
      <c r="F291">
        <f>'Pivot MRIP 13"'!F294</f>
        <v>2</v>
      </c>
      <c r="G291">
        <f>'Pivot MRIP 13"'!G294</f>
        <v>0</v>
      </c>
      <c r="H291">
        <f t="shared" si="46"/>
        <v>0</v>
      </c>
      <c r="I291">
        <f t="shared" si="47"/>
        <v>0</v>
      </c>
    </row>
    <row r="292" spans="1:9" x14ac:dyDescent="0.25">
      <c r="A292">
        <f>'Pivot MRIP 13"'!A295</f>
        <v>2013</v>
      </c>
      <c r="B292" t="str">
        <f>'Pivot MRIP 13"'!B295</f>
        <v>1104920130731001</v>
      </c>
      <c r="C292">
        <f>'Pivot MRIP 13"'!C295</f>
        <v>117.01308644</v>
      </c>
      <c r="D292">
        <f>'Pivot MRIP 13"'!D295</f>
        <v>117.01308644</v>
      </c>
      <c r="E292">
        <f>'Pivot MRIP 13"'!E295</f>
        <v>0</v>
      </c>
      <c r="F292">
        <f>'Pivot MRIP 13"'!F295</f>
        <v>3</v>
      </c>
      <c r="G292">
        <f>'Pivot MRIP 13"'!G295</f>
        <v>0</v>
      </c>
      <c r="H292">
        <f t="shared" si="46"/>
        <v>0</v>
      </c>
      <c r="I292">
        <f t="shared" si="47"/>
        <v>0</v>
      </c>
    </row>
    <row r="293" spans="1:9" x14ac:dyDescent="0.25">
      <c r="A293">
        <f>'Pivot MRIP 13"'!A296</f>
        <v>2013</v>
      </c>
      <c r="B293" t="str">
        <f>'Pivot MRIP 13"'!B296</f>
        <v>1104920130822001</v>
      </c>
      <c r="C293">
        <f>'Pivot MRIP 13"'!C296</f>
        <v>297.11065176</v>
      </c>
      <c r="D293">
        <f>'Pivot MRIP 13"'!D296</f>
        <v>297.11065176</v>
      </c>
      <c r="E293">
        <f>'Pivot MRIP 13"'!E296</f>
        <v>0</v>
      </c>
      <c r="F293">
        <f>'Pivot MRIP 13"'!F296</f>
        <v>16</v>
      </c>
      <c r="G293">
        <f>'Pivot MRIP 13"'!G296</f>
        <v>0</v>
      </c>
      <c r="H293">
        <f t="shared" si="46"/>
        <v>0</v>
      </c>
      <c r="I293">
        <f t="shared" si="47"/>
        <v>0</v>
      </c>
    </row>
    <row r="294" spans="1:9" x14ac:dyDescent="0.25">
      <c r="A294">
        <f>'Pivot MRIP 13"'!A297</f>
        <v>2013</v>
      </c>
      <c r="B294" t="str">
        <f>'Pivot MRIP 13"'!B297</f>
        <v>1104920130904001</v>
      </c>
      <c r="C294">
        <f>'Pivot MRIP 13"'!C297</f>
        <v>1261.1564175999999</v>
      </c>
      <c r="D294">
        <f>'Pivot MRIP 13"'!D297</f>
        <v>1261.1564175999999</v>
      </c>
      <c r="E294">
        <f>'Pivot MRIP 13"'!E297</f>
        <v>0</v>
      </c>
      <c r="F294">
        <f>'Pivot MRIP 13"'!F297</f>
        <v>2</v>
      </c>
      <c r="G294">
        <f>'Pivot MRIP 13"'!G297</f>
        <v>0</v>
      </c>
      <c r="H294">
        <f t="shared" si="46"/>
        <v>0</v>
      </c>
      <c r="I294">
        <f t="shared" si="47"/>
        <v>0</v>
      </c>
    </row>
    <row r="295" spans="1:9" x14ac:dyDescent="0.25">
      <c r="A295">
        <f>'Pivot MRIP 13"'!A298</f>
        <v>2013</v>
      </c>
      <c r="B295" t="str">
        <f>'Pivot MRIP 13"'!B298</f>
        <v>1104920130914002</v>
      </c>
      <c r="C295">
        <f>'Pivot MRIP 13"'!C298</f>
        <v>607.47445822999998</v>
      </c>
      <c r="D295">
        <f>'Pivot MRIP 13"'!D298</f>
        <v>607.47445822999998</v>
      </c>
      <c r="E295">
        <f>'Pivot MRIP 13"'!E298</f>
        <v>0</v>
      </c>
      <c r="F295">
        <f>'Pivot MRIP 13"'!F298</f>
        <v>2</v>
      </c>
      <c r="G295">
        <f>'Pivot MRIP 13"'!G298</f>
        <v>0</v>
      </c>
      <c r="H295">
        <f t="shared" si="46"/>
        <v>0</v>
      </c>
      <c r="I295">
        <f t="shared" si="47"/>
        <v>0</v>
      </c>
    </row>
    <row r="296" spans="1:9" x14ac:dyDescent="0.25">
      <c r="A296">
        <f>'Pivot MRIP 13"'!A299</f>
        <v>2013</v>
      </c>
      <c r="B296" t="str">
        <f>'Pivot MRIP 13"'!B299</f>
        <v>1104920131020004</v>
      </c>
      <c r="C296">
        <f>'Pivot MRIP 13"'!C299</f>
        <v>198.99105645</v>
      </c>
      <c r="D296">
        <f>'Pivot MRIP 13"'!D299</f>
        <v>198.99105645</v>
      </c>
      <c r="E296">
        <f>'Pivot MRIP 13"'!E299</f>
        <v>0</v>
      </c>
      <c r="F296">
        <f>'Pivot MRIP 13"'!F299</f>
        <v>9</v>
      </c>
      <c r="G296">
        <f>'Pivot MRIP 13"'!G299</f>
        <v>0</v>
      </c>
      <c r="H296">
        <f t="shared" si="46"/>
        <v>0</v>
      </c>
      <c r="I296">
        <f t="shared" si="47"/>
        <v>0</v>
      </c>
    </row>
    <row r="297" spans="1:9" x14ac:dyDescent="0.25">
      <c r="A297">
        <f>'Pivot MRIP 13"'!A300</f>
        <v>2013</v>
      </c>
      <c r="B297" t="str">
        <f>'Pivot MRIP 13"'!B300</f>
        <v>1104920131026022</v>
      </c>
      <c r="C297">
        <f>'Pivot MRIP 13"'!C300</f>
        <v>348.81862038000003</v>
      </c>
      <c r="D297">
        <f>'Pivot MRIP 13"'!D300</f>
        <v>348.81862038000003</v>
      </c>
      <c r="E297">
        <f>'Pivot MRIP 13"'!E300</f>
        <v>0</v>
      </c>
      <c r="F297">
        <f>'Pivot MRIP 13"'!F300</f>
        <v>2</v>
      </c>
      <c r="G297">
        <f>'Pivot MRIP 13"'!G300</f>
        <v>0</v>
      </c>
      <c r="H297">
        <f t="shared" si="46"/>
        <v>0</v>
      </c>
      <c r="I297">
        <f t="shared" si="47"/>
        <v>0</v>
      </c>
    </row>
    <row r="298" spans="1:9" x14ac:dyDescent="0.25">
      <c r="A298">
        <f>'Pivot MRIP 13"'!A301</f>
        <v>2013</v>
      </c>
      <c r="B298" t="str">
        <f>'Pivot MRIP 13"'!B301</f>
        <v>1104920131026026</v>
      </c>
      <c r="C298">
        <f>'Pivot MRIP 13"'!C301</f>
        <v>348.81862038000003</v>
      </c>
      <c r="D298">
        <f>'Pivot MRIP 13"'!D301</f>
        <v>348.81862038000003</v>
      </c>
      <c r="E298">
        <f>'Pivot MRIP 13"'!E301</f>
        <v>0</v>
      </c>
      <c r="F298">
        <f>'Pivot MRIP 13"'!F301</f>
        <v>2</v>
      </c>
      <c r="G298">
        <f>'Pivot MRIP 13"'!G301</f>
        <v>0</v>
      </c>
      <c r="H298">
        <f t="shared" si="46"/>
        <v>0</v>
      </c>
      <c r="I298">
        <f t="shared" si="47"/>
        <v>0</v>
      </c>
    </row>
    <row r="299" spans="1:9" x14ac:dyDescent="0.25">
      <c r="A299">
        <f>'Pivot MRIP 13"'!A302</f>
        <v>2013</v>
      </c>
      <c r="B299" t="str">
        <f>'Pivot MRIP 13"'!B302</f>
        <v>1104920131027004</v>
      </c>
      <c r="C299">
        <f>'Pivot MRIP 13"'!C302</f>
        <v>272.92270626999999</v>
      </c>
      <c r="D299">
        <f>'Pivot MRIP 13"'!D302</f>
        <v>272.92270626999999</v>
      </c>
      <c r="E299">
        <f>'Pivot MRIP 13"'!E302</f>
        <v>0</v>
      </c>
      <c r="F299">
        <f>'Pivot MRIP 13"'!F302</f>
        <v>1</v>
      </c>
      <c r="G299">
        <f>'Pivot MRIP 13"'!G302</f>
        <v>0</v>
      </c>
      <c r="H299">
        <f t="shared" si="46"/>
        <v>0</v>
      </c>
      <c r="I299">
        <f t="shared" si="47"/>
        <v>0</v>
      </c>
    </row>
    <row r="300" spans="1:9" x14ac:dyDescent="0.25">
      <c r="A300">
        <f>'Pivot MRIP 13"'!A303</f>
        <v>2013</v>
      </c>
      <c r="B300" t="str">
        <f>'Pivot MRIP 13"'!B303</f>
        <v>1104920131028004</v>
      </c>
      <c r="C300">
        <f>'Pivot MRIP 13"'!C303</f>
        <v>142.81092530000001</v>
      </c>
      <c r="D300">
        <f>'Pivot MRIP 13"'!D303</f>
        <v>142.81092530000001</v>
      </c>
      <c r="E300">
        <f>'Pivot MRIP 13"'!E303</f>
        <v>1.6167232560126419</v>
      </c>
      <c r="F300">
        <f>'Pivot MRIP 13"'!F303</f>
        <v>4</v>
      </c>
      <c r="G300">
        <f>'Pivot MRIP 13"'!G303</f>
        <v>3.0015054817000002</v>
      </c>
      <c r="H300">
        <f t="shared" si="46"/>
        <v>428.64777513459927</v>
      </c>
      <c r="I300">
        <f t="shared" si="47"/>
        <v>693.00482669818405</v>
      </c>
    </row>
    <row r="301" spans="1:9" x14ac:dyDescent="0.25">
      <c r="A301">
        <f>'Pivot MRIP 13"'!A304</f>
        <v>2013</v>
      </c>
      <c r="B301" t="str">
        <f>'Pivot MRIP 13"'!B304</f>
        <v>1104920131028010</v>
      </c>
      <c r="C301">
        <f>'Pivot MRIP 13"'!C304</f>
        <v>142.81092530000001</v>
      </c>
      <c r="D301">
        <f>'Pivot MRIP 13"'!D304</f>
        <v>142.81092530000001</v>
      </c>
      <c r="E301">
        <f>'Pivot MRIP 13"'!E304</f>
        <v>0</v>
      </c>
      <c r="F301">
        <f>'Pivot MRIP 13"'!F304</f>
        <v>3</v>
      </c>
      <c r="G301">
        <f>'Pivot MRIP 13"'!G304</f>
        <v>0</v>
      </c>
      <c r="H301">
        <f t="shared" si="46"/>
        <v>0</v>
      </c>
      <c r="I301">
        <f t="shared" si="47"/>
        <v>0</v>
      </c>
    </row>
    <row r="302" spans="1:9" x14ac:dyDescent="0.25">
      <c r="A302">
        <f>'Pivot MRIP 13"'!A305</f>
        <v>2013</v>
      </c>
      <c r="B302" t="str">
        <f>'Pivot MRIP 13"'!B305</f>
        <v>1104920131030001</v>
      </c>
      <c r="C302">
        <f>'Pivot MRIP 13"'!C305</f>
        <v>188.79302444999999</v>
      </c>
      <c r="D302">
        <f>'Pivot MRIP 13"'!D305</f>
        <v>188.79302444999999</v>
      </c>
      <c r="E302">
        <f>'Pivot MRIP 13"'!E305</f>
        <v>0</v>
      </c>
      <c r="F302">
        <f>'Pivot MRIP 13"'!F305</f>
        <v>2</v>
      </c>
      <c r="G302">
        <f>'Pivot MRIP 13"'!G305</f>
        <v>0</v>
      </c>
      <c r="H302">
        <f t="shared" si="46"/>
        <v>0</v>
      </c>
      <c r="I302">
        <f t="shared" si="47"/>
        <v>0</v>
      </c>
    </row>
    <row r="303" spans="1:9" x14ac:dyDescent="0.25">
      <c r="A303">
        <f>'Pivot MRIP 13"'!A306</f>
        <v>2013</v>
      </c>
      <c r="B303" t="str">
        <f>'Pivot MRIP 13"'!B306</f>
        <v>1104920131030003</v>
      </c>
      <c r="C303">
        <f>'Pivot MRIP 13"'!C306</f>
        <v>188.79302444999999</v>
      </c>
      <c r="D303">
        <f>'Pivot MRIP 13"'!D306</f>
        <v>188.79302444999999</v>
      </c>
      <c r="E303">
        <f>'Pivot MRIP 13"'!E306</f>
        <v>0</v>
      </c>
      <c r="F303">
        <f>'Pivot MRIP 13"'!F306</f>
        <v>4</v>
      </c>
      <c r="G303">
        <f>'Pivot MRIP 13"'!G306</f>
        <v>0</v>
      </c>
      <c r="H303">
        <f t="shared" si="46"/>
        <v>0</v>
      </c>
      <c r="I303">
        <f t="shared" si="47"/>
        <v>0</v>
      </c>
    </row>
    <row r="304" spans="1:9" x14ac:dyDescent="0.25">
      <c r="A304">
        <f>'Pivot MRIP 13"'!A307</f>
        <v>2013</v>
      </c>
      <c r="B304" t="str">
        <f>'Pivot MRIP 13"'!B307</f>
        <v>1104920131030005</v>
      </c>
      <c r="C304">
        <f>'Pivot MRIP 13"'!C307</f>
        <v>188.79302444999999</v>
      </c>
      <c r="D304">
        <f>'Pivot MRIP 13"'!D307</f>
        <v>188.79302444999999</v>
      </c>
      <c r="E304">
        <f>'Pivot MRIP 13"'!E307</f>
        <v>0</v>
      </c>
      <c r="F304">
        <f>'Pivot MRIP 13"'!F307</f>
        <v>9</v>
      </c>
      <c r="G304">
        <f>'Pivot MRIP 13"'!G307</f>
        <v>0</v>
      </c>
      <c r="H304">
        <f t="shared" si="46"/>
        <v>0</v>
      </c>
      <c r="I304">
        <f t="shared" si="47"/>
        <v>0</v>
      </c>
    </row>
    <row r="305" spans="1:9" x14ac:dyDescent="0.25">
      <c r="A305">
        <f>'Pivot MRIP 13"'!A308</f>
        <v>2013</v>
      </c>
      <c r="B305" t="str">
        <f>'Pivot MRIP 13"'!B308</f>
        <v>1104920131030008</v>
      </c>
      <c r="C305">
        <f>'Pivot MRIP 13"'!C308</f>
        <v>188.79302444999999</v>
      </c>
      <c r="D305">
        <f>'Pivot MRIP 13"'!D308</f>
        <v>188.79302444999999</v>
      </c>
      <c r="E305">
        <f>'Pivot MRIP 13"'!E308</f>
        <v>0</v>
      </c>
      <c r="F305">
        <f>'Pivot MRIP 13"'!F308</f>
        <v>3</v>
      </c>
      <c r="G305">
        <f>'Pivot MRIP 13"'!G308</f>
        <v>0</v>
      </c>
      <c r="H305">
        <f t="shared" si="46"/>
        <v>0</v>
      </c>
      <c r="I305">
        <f t="shared" si="47"/>
        <v>0</v>
      </c>
    </row>
    <row r="306" spans="1:9" x14ac:dyDescent="0.25">
      <c r="A306">
        <f>'Pivot MRIP 13"'!A309</f>
        <v>2013</v>
      </c>
      <c r="B306" t="str">
        <f>'Pivot MRIP 13"'!B309</f>
        <v>1104920131030011</v>
      </c>
      <c r="C306">
        <f>'Pivot MRIP 13"'!C309</f>
        <v>188.79302444999999</v>
      </c>
      <c r="D306">
        <f>'Pivot MRIP 13"'!D309</f>
        <v>188.79302444999999</v>
      </c>
      <c r="E306">
        <f>'Pivot MRIP 13"'!E309</f>
        <v>0</v>
      </c>
      <c r="F306">
        <f>'Pivot MRIP 13"'!F309</f>
        <v>3</v>
      </c>
      <c r="G306">
        <f>'Pivot MRIP 13"'!G309</f>
        <v>0</v>
      </c>
      <c r="H306">
        <f t="shared" si="46"/>
        <v>0</v>
      </c>
      <c r="I306">
        <f t="shared" si="47"/>
        <v>0</v>
      </c>
    </row>
    <row r="307" spans="1:9" x14ac:dyDescent="0.25">
      <c r="A307">
        <f>'Pivot MRIP 13"'!A310</f>
        <v>2013</v>
      </c>
      <c r="B307" t="str">
        <f>'Pivot MRIP 13"'!B310</f>
        <v>1105220130517006</v>
      </c>
      <c r="C307">
        <f>'Pivot MRIP 13"'!C310</f>
        <v>136.45233286000001</v>
      </c>
      <c r="D307">
        <f>'Pivot MRIP 13"'!D310</f>
        <v>136.45233286000001</v>
      </c>
      <c r="E307">
        <f>'Pivot MRIP 13"'!E310</f>
        <v>0</v>
      </c>
      <c r="F307">
        <f>'Pivot MRIP 13"'!F310</f>
        <v>2</v>
      </c>
      <c r="G307">
        <f>'Pivot MRIP 13"'!G310</f>
        <v>0</v>
      </c>
      <c r="H307">
        <f t="shared" si="46"/>
        <v>0</v>
      </c>
      <c r="I307">
        <f t="shared" si="47"/>
        <v>0</v>
      </c>
    </row>
    <row r="308" spans="1:9" x14ac:dyDescent="0.25">
      <c r="A308">
        <f>'Pivot MRIP 13"'!A311</f>
        <v>2013</v>
      </c>
      <c r="B308" t="str">
        <f>'Pivot MRIP 13"'!B311</f>
        <v>1105220130517010</v>
      </c>
      <c r="C308">
        <f>'Pivot MRIP 13"'!C311</f>
        <v>194.57470372</v>
      </c>
      <c r="D308">
        <f>'Pivot MRIP 13"'!D311</f>
        <v>194.57470372</v>
      </c>
      <c r="E308">
        <f>'Pivot MRIP 13"'!E311</f>
        <v>0</v>
      </c>
      <c r="F308">
        <f>'Pivot MRIP 13"'!F311</f>
        <v>4</v>
      </c>
      <c r="G308">
        <f>'Pivot MRIP 13"'!G311</f>
        <v>0</v>
      </c>
      <c r="H308">
        <f t="shared" si="46"/>
        <v>0</v>
      </c>
      <c r="I308">
        <f t="shared" si="47"/>
        <v>0</v>
      </c>
    </row>
    <row r="309" spans="1:9" x14ac:dyDescent="0.25">
      <c r="A309">
        <f>'Pivot MRIP 13"'!A312</f>
        <v>2013</v>
      </c>
      <c r="B309" t="str">
        <f>'Pivot MRIP 13"'!B312</f>
        <v>1105220130519002</v>
      </c>
      <c r="C309">
        <f>'Pivot MRIP 13"'!C312</f>
        <v>6.6615480279000003</v>
      </c>
      <c r="D309">
        <f>'Pivot MRIP 13"'!D312</f>
        <v>6.6615480279000003</v>
      </c>
      <c r="E309">
        <f>'Pivot MRIP 13"'!E312</f>
        <v>0</v>
      </c>
      <c r="F309">
        <f>'Pivot MRIP 13"'!F312</f>
        <v>6</v>
      </c>
      <c r="G309">
        <f>'Pivot MRIP 13"'!G312</f>
        <v>0</v>
      </c>
      <c r="H309">
        <f t="shared" si="46"/>
        <v>0</v>
      </c>
      <c r="I309">
        <f t="shared" si="47"/>
        <v>0</v>
      </c>
    </row>
    <row r="310" spans="1:9" x14ac:dyDescent="0.25">
      <c r="A310">
        <f>'Pivot MRIP 13"'!A313</f>
        <v>2013</v>
      </c>
      <c r="B310" t="str">
        <f>'Pivot MRIP 13"'!B313</f>
        <v>1105220130621005</v>
      </c>
      <c r="C310">
        <f>'Pivot MRIP 13"'!C313</f>
        <v>145.22716790000001</v>
      </c>
      <c r="D310">
        <f>'Pivot MRIP 13"'!D313</f>
        <v>145.22716790000001</v>
      </c>
      <c r="E310">
        <f>'Pivot MRIP 13"'!E313</f>
        <v>0</v>
      </c>
      <c r="F310">
        <f>'Pivot MRIP 13"'!F313</f>
        <v>2</v>
      </c>
      <c r="G310">
        <f>'Pivot MRIP 13"'!G313</f>
        <v>0</v>
      </c>
      <c r="H310">
        <f t="shared" si="46"/>
        <v>0</v>
      </c>
      <c r="I310">
        <f t="shared" si="47"/>
        <v>0</v>
      </c>
    </row>
    <row r="311" spans="1:9" x14ac:dyDescent="0.25">
      <c r="A311">
        <f>'Pivot MRIP 13"'!A314</f>
        <v>2013</v>
      </c>
      <c r="B311" t="str">
        <f>'Pivot MRIP 13"'!B314</f>
        <v>1105220130621007</v>
      </c>
      <c r="C311">
        <f>'Pivot MRIP 13"'!C314</f>
        <v>178.67577084999999</v>
      </c>
      <c r="D311">
        <f>'Pivot MRIP 13"'!D314</f>
        <v>178.67577084999999</v>
      </c>
      <c r="E311">
        <f>'Pivot MRIP 13"'!E314</f>
        <v>0</v>
      </c>
      <c r="F311">
        <f>'Pivot MRIP 13"'!F314</f>
        <v>3</v>
      </c>
      <c r="G311">
        <f>'Pivot MRIP 13"'!G314</f>
        <v>0</v>
      </c>
      <c r="H311">
        <f t="shared" si="46"/>
        <v>0</v>
      </c>
      <c r="I311">
        <f t="shared" si="47"/>
        <v>0</v>
      </c>
    </row>
    <row r="312" spans="1:9" x14ac:dyDescent="0.25">
      <c r="A312">
        <f>'Pivot MRIP 13"'!A315</f>
        <v>2013</v>
      </c>
      <c r="B312" t="str">
        <f>'Pivot MRIP 13"'!B315</f>
        <v>1105220130621010</v>
      </c>
      <c r="C312">
        <f>'Pivot MRIP 13"'!C315</f>
        <v>145.22716790000001</v>
      </c>
      <c r="D312">
        <f>'Pivot MRIP 13"'!D315</f>
        <v>145.22716790000001</v>
      </c>
      <c r="E312">
        <f>'Pivot MRIP 13"'!E315</f>
        <v>0</v>
      </c>
      <c r="F312">
        <f>'Pivot MRIP 13"'!F315</f>
        <v>2</v>
      </c>
      <c r="G312">
        <f>'Pivot MRIP 13"'!G315</f>
        <v>0</v>
      </c>
      <c r="H312">
        <f t="shared" si="46"/>
        <v>0</v>
      </c>
      <c r="I312">
        <f t="shared" si="47"/>
        <v>0</v>
      </c>
    </row>
    <row r="313" spans="1:9" x14ac:dyDescent="0.25">
      <c r="A313">
        <f>'Pivot MRIP 13"'!A316</f>
        <v>2013</v>
      </c>
      <c r="B313" t="str">
        <f>'Pivot MRIP 13"'!B316</f>
        <v>1105220130716006</v>
      </c>
      <c r="C313">
        <f>'Pivot MRIP 13"'!C316</f>
        <v>651.86622140999998</v>
      </c>
      <c r="D313">
        <f>'Pivot MRIP 13"'!D316</f>
        <v>651.86622140999998</v>
      </c>
      <c r="E313">
        <f>'Pivot MRIP 13"'!E316</f>
        <v>0</v>
      </c>
      <c r="F313">
        <f>'Pivot MRIP 13"'!F316</f>
        <v>3</v>
      </c>
      <c r="G313">
        <f>'Pivot MRIP 13"'!G316</f>
        <v>0</v>
      </c>
      <c r="H313">
        <f t="shared" si="46"/>
        <v>0</v>
      </c>
      <c r="I313">
        <f t="shared" si="47"/>
        <v>0</v>
      </c>
    </row>
    <row r="314" spans="1:9" x14ac:dyDescent="0.25">
      <c r="A314">
        <f>'Pivot MRIP 13"'!A317</f>
        <v>2013</v>
      </c>
      <c r="B314" t="str">
        <f>'Pivot MRIP 13"'!B317</f>
        <v>1105220130730001</v>
      </c>
      <c r="C314">
        <f>'Pivot MRIP 13"'!C317</f>
        <v>193.38207509</v>
      </c>
      <c r="D314">
        <f>'Pivot MRIP 13"'!D317</f>
        <v>193.38207509</v>
      </c>
      <c r="E314">
        <f>'Pivot MRIP 13"'!E317</f>
        <v>0</v>
      </c>
      <c r="F314">
        <f>'Pivot MRIP 13"'!F317</f>
        <v>1</v>
      </c>
      <c r="G314">
        <f>'Pivot MRIP 13"'!G317</f>
        <v>0</v>
      </c>
      <c r="H314">
        <f t="shared" si="46"/>
        <v>0</v>
      </c>
      <c r="I314">
        <f t="shared" si="47"/>
        <v>0</v>
      </c>
    </row>
    <row r="315" spans="1:9" x14ac:dyDescent="0.25">
      <c r="A315">
        <f>'Pivot MRIP 13"'!A318</f>
        <v>2013</v>
      </c>
      <c r="B315" t="str">
        <f>'Pivot MRIP 13"'!B318</f>
        <v>1105220130730008</v>
      </c>
      <c r="C315">
        <f>'Pivot MRIP 13"'!C318</f>
        <v>193.38207509</v>
      </c>
      <c r="D315">
        <f>'Pivot MRIP 13"'!D318</f>
        <v>193.38207509</v>
      </c>
      <c r="E315">
        <f>'Pivot MRIP 13"'!E318</f>
        <v>1.7794454019207977</v>
      </c>
      <c r="F315">
        <f>'Pivot MRIP 13"'!F318</f>
        <v>4</v>
      </c>
      <c r="G315">
        <f>'Pivot MRIP 13"'!G318</f>
        <v>9.9449205099999993</v>
      </c>
      <c r="H315">
        <f t="shared" si="46"/>
        <v>1923.1693648289011</v>
      </c>
      <c r="I315">
        <f t="shared" si="47"/>
        <v>3422.1748833597289</v>
      </c>
    </row>
    <row r="316" spans="1:9" x14ac:dyDescent="0.25">
      <c r="A316">
        <f>'Pivot MRIP 13"'!A319</f>
        <v>2013</v>
      </c>
      <c r="B316" t="str">
        <f>'Pivot MRIP 13"'!B319</f>
        <v>1105220130807001</v>
      </c>
      <c r="C316">
        <f>'Pivot MRIP 13"'!C319</f>
        <v>994.60615061999999</v>
      </c>
      <c r="D316">
        <f>'Pivot MRIP 13"'!D319</f>
        <v>994.60615061999999</v>
      </c>
      <c r="E316">
        <f>'Pivot MRIP 13"'!E319</f>
        <v>1.3977307422956899</v>
      </c>
      <c r="F316">
        <f>'Pivot MRIP 13"'!F319</f>
        <v>3</v>
      </c>
      <c r="G316">
        <f>'Pivot MRIP 13"'!G319</f>
        <v>2.7224978843000001</v>
      </c>
      <c r="H316">
        <f t="shared" si="46"/>
        <v>2707.8131407747173</v>
      </c>
      <c r="I316">
        <f t="shared" si="47"/>
        <v>3784.7936712530691</v>
      </c>
    </row>
    <row r="317" spans="1:9" x14ac:dyDescent="0.25">
      <c r="A317">
        <f>'Pivot MRIP 13"'!A320</f>
        <v>2013</v>
      </c>
      <c r="B317" t="str">
        <f>'Pivot MRIP 13"'!B320</f>
        <v>1105220130807003</v>
      </c>
      <c r="C317">
        <f>'Pivot MRIP 13"'!C320</f>
        <v>691.25086896000005</v>
      </c>
      <c r="D317">
        <f>'Pivot MRIP 13"'!D320</f>
        <v>691.25086896000005</v>
      </c>
      <c r="E317">
        <f>'Pivot MRIP 13"'!E320</f>
        <v>0</v>
      </c>
      <c r="F317">
        <f>'Pivot MRIP 13"'!F320</f>
        <v>2</v>
      </c>
      <c r="G317">
        <f>'Pivot MRIP 13"'!G320</f>
        <v>0</v>
      </c>
      <c r="H317">
        <f t="shared" si="46"/>
        <v>0</v>
      </c>
      <c r="I317">
        <f t="shared" si="47"/>
        <v>0</v>
      </c>
    </row>
    <row r="318" spans="1:9" x14ac:dyDescent="0.25">
      <c r="A318">
        <f>'Pivot MRIP 13"'!A321</f>
        <v>2013</v>
      </c>
      <c r="B318" t="str">
        <f>'Pivot MRIP 13"'!B321</f>
        <v>1105220130809003</v>
      </c>
      <c r="C318">
        <f>'Pivot MRIP 13"'!C321</f>
        <v>346.88336072999999</v>
      </c>
      <c r="D318">
        <f>'Pivot MRIP 13"'!D321</f>
        <v>346.88336072999999</v>
      </c>
      <c r="E318">
        <f>'Pivot MRIP 13"'!E321</f>
        <v>0</v>
      </c>
      <c r="F318">
        <f>'Pivot MRIP 13"'!F321</f>
        <v>3</v>
      </c>
      <c r="G318">
        <f>'Pivot MRIP 13"'!G321</f>
        <v>0</v>
      </c>
      <c r="H318">
        <f t="shared" si="46"/>
        <v>0</v>
      </c>
      <c r="I318">
        <f t="shared" si="47"/>
        <v>0</v>
      </c>
    </row>
    <row r="319" spans="1:9" x14ac:dyDescent="0.25">
      <c r="A319">
        <f>'Pivot MRIP 13"'!A322</f>
        <v>2013</v>
      </c>
      <c r="B319" t="str">
        <f>'Pivot MRIP 13"'!B322</f>
        <v>1105220130809005</v>
      </c>
      <c r="C319">
        <f>'Pivot MRIP 13"'!C322</f>
        <v>264.62099388000001</v>
      </c>
      <c r="D319">
        <f>'Pivot MRIP 13"'!D322</f>
        <v>264.62099388000001</v>
      </c>
      <c r="E319">
        <f>'Pivot MRIP 13"'!E322</f>
        <v>0</v>
      </c>
      <c r="F319">
        <f>'Pivot MRIP 13"'!F322</f>
        <v>2</v>
      </c>
      <c r="G319">
        <f>'Pivot MRIP 13"'!G322</f>
        <v>0</v>
      </c>
      <c r="H319">
        <f t="shared" si="46"/>
        <v>0</v>
      </c>
      <c r="I319">
        <f t="shared" si="47"/>
        <v>0</v>
      </c>
    </row>
    <row r="320" spans="1:9" x14ac:dyDescent="0.25">
      <c r="A320">
        <f>'Pivot MRIP 13"'!A323</f>
        <v>2013</v>
      </c>
      <c r="B320" t="str">
        <f>'Pivot MRIP 13"'!B323</f>
        <v>1105220130809007</v>
      </c>
      <c r="C320">
        <f>'Pivot MRIP 13"'!C323</f>
        <v>264.62099388000001</v>
      </c>
      <c r="D320">
        <f>'Pivot MRIP 13"'!D323</f>
        <v>264.62099388000001</v>
      </c>
      <c r="E320">
        <f>'Pivot MRIP 13"'!E323</f>
        <v>0</v>
      </c>
      <c r="F320">
        <f>'Pivot MRIP 13"'!F323</f>
        <v>2</v>
      </c>
      <c r="G320">
        <f>'Pivot MRIP 13"'!G323</f>
        <v>0</v>
      </c>
      <c r="H320">
        <f t="shared" si="46"/>
        <v>0</v>
      </c>
      <c r="I320">
        <f t="shared" si="47"/>
        <v>0</v>
      </c>
    </row>
    <row r="321" spans="1:9" x14ac:dyDescent="0.25">
      <c r="A321">
        <f>'Pivot MRIP 13"'!A324</f>
        <v>2013</v>
      </c>
      <c r="B321" t="str">
        <f>'Pivot MRIP 13"'!B324</f>
        <v>1105220130809008</v>
      </c>
      <c r="C321">
        <f>'Pivot MRIP 13"'!C324</f>
        <v>264.62099388000001</v>
      </c>
      <c r="D321">
        <f>'Pivot MRIP 13"'!D324</f>
        <v>264.62099388000001</v>
      </c>
      <c r="E321">
        <f>'Pivot MRIP 13"'!E324</f>
        <v>1.4605624869586422</v>
      </c>
      <c r="F321">
        <f>'Pivot MRIP 13"'!F324</f>
        <v>2</v>
      </c>
      <c r="G321">
        <f>'Pivot MRIP 13"'!G324</f>
        <v>6.1347881971999998</v>
      </c>
      <c r="H321">
        <f t="shared" si="46"/>
        <v>1623.3937499863575</v>
      </c>
      <c r="I321">
        <f t="shared" si="47"/>
        <v>2371.0680127931905</v>
      </c>
    </row>
    <row r="322" spans="1:9" x14ac:dyDescent="0.25">
      <c r="A322">
        <f>'Pivot MRIP 13"'!A325</f>
        <v>2013</v>
      </c>
      <c r="B322" t="str">
        <f>'Pivot MRIP 13"'!B325</f>
        <v>1105220130820007</v>
      </c>
      <c r="C322">
        <f>'Pivot MRIP 13"'!C325</f>
        <v>1712.4354569</v>
      </c>
      <c r="D322">
        <f>'Pivot MRIP 13"'!D325</f>
        <v>1712.4354569</v>
      </c>
      <c r="E322">
        <f>'Pivot MRIP 13"'!E325</f>
        <v>0</v>
      </c>
      <c r="F322">
        <f>'Pivot MRIP 13"'!F325</f>
        <v>1</v>
      </c>
      <c r="G322">
        <f>'Pivot MRIP 13"'!G325</f>
        <v>0</v>
      </c>
      <c r="H322">
        <f t="shared" ref="H322:H385" si="48">G322*C322</f>
        <v>0</v>
      </c>
      <c r="I322">
        <f t="shared" ref="I322:I385" si="49">E322*H322</f>
        <v>0</v>
      </c>
    </row>
    <row r="323" spans="1:9" x14ac:dyDescent="0.25">
      <c r="A323">
        <f>'Pivot MRIP 13"'!A326</f>
        <v>2013</v>
      </c>
      <c r="B323" t="str">
        <f>'Pivot MRIP 13"'!B326</f>
        <v>1105220130827001</v>
      </c>
      <c r="C323">
        <f>'Pivot MRIP 13"'!C326</f>
        <v>2339.3093156999998</v>
      </c>
      <c r="D323">
        <f>'Pivot MRIP 13"'!D326</f>
        <v>2339.3093156999998</v>
      </c>
      <c r="E323">
        <f>'Pivot MRIP 13"'!E326</f>
        <v>0</v>
      </c>
      <c r="F323">
        <f>'Pivot MRIP 13"'!F326</f>
        <v>1</v>
      </c>
      <c r="G323">
        <f>'Pivot MRIP 13"'!G326</f>
        <v>0</v>
      </c>
      <c r="H323">
        <f t="shared" si="48"/>
        <v>0</v>
      </c>
      <c r="I323">
        <f t="shared" si="49"/>
        <v>0</v>
      </c>
    </row>
    <row r="324" spans="1:9" x14ac:dyDescent="0.25">
      <c r="A324">
        <f>'Pivot MRIP 13"'!A327</f>
        <v>2013</v>
      </c>
      <c r="B324" t="str">
        <f>'Pivot MRIP 13"'!B327</f>
        <v>1105220130927001</v>
      </c>
      <c r="C324">
        <f>'Pivot MRIP 13"'!C327</f>
        <v>668.22395306999999</v>
      </c>
      <c r="D324">
        <f>'Pivot MRIP 13"'!D327</f>
        <v>668.22395306999999</v>
      </c>
      <c r="E324">
        <f>'Pivot MRIP 13"'!E327</f>
        <v>0</v>
      </c>
      <c r="F324">
        <f>'Pivot MRIP 13"'!F327</f>
        <v>9</v>
      </c>
      <c r="G324">
        <f>'Pivot MRIP 13"'!G327</f>
        <v>0</v>
      </c>
      <c r="H324">
        <f t="shared" si="48"/>
        <v>0</v>
      </c>
      <c r="I324">
        <f t="shared" si="49"/>
        <v>0</v>
      </c>
    </row>
    <row r="325" spans="1:9" x14ac:dyDescent="0.25">
      <c r="A325">
        <f>'Pivot MRIP 13"'!A328</f>
        <v>2013</v>
      </c>
      <c r="B325" t="str">
        <f>'Pivot MRIP 13"'!B328</f>
        <v>1105220131002008</v>
      </c>
      <c r="C325">
        <f>'Pivot MRIP 13"'!C328</f>
        <v>302.48486657000001</v>
      </c>
      <c r="D325">
        <f>'Pivot MRIP 13"'!D328</f>
        <v>302.48486657000001</v>
      </c>
      <c r="E325">
        <f>'Pivot MRIP 13"'!E328</f>
        <v>0</v>
      </c>
      <c r="F325">
        <f>'Pivot MRIP 13"'!F328</f>
        <v>2</v>
      </c>
      <c r="G325">
        <f>'Pivot MRIP 13"'!G328</f>
        <v>0</v>
      </c>
      <c r="H325">
        <f t="shared" si="48"/>
        <v>0</v>
      </c>
      <c r="I325">
        <f t="shared" si="49"/>
        <v>0</v>
      </c>
    </row>
    <row r="326" spans="1:9" x14ac:dyDescent="0.25">
      <c r="A326">
        <f>'Pivot MRIP 13"'!A329</f>
        <v>2013</v>
      </c>
      <c r="B326" t="str">
        <f>'Pivot MRIP 13"'!B329</f>
        <v>1105220131117002</v>
      </c>
      <c r="C326">
        <f>'Pivot MRIP 13"'!C329</f>
        <v>80.156398147999994</v>
      </c>
      <c r="D326">
        <f>'Pivot MRIP 13"'!D329</f>
        <v>80.156398147999994</v>
      </c>
      <c r="E326">
        <f>'Pivot MRIP 13"'!E329</f>
        <v>0</v>
      </c>
      <c r="F326">
        <f>'Pivot MRIP 13"'!F329</f>
        <v>2</v>
      </c>
      <c r="G326">
        <f>'Pivot MRIP 13"'!G329</f>
        <v>0</v>
      </c>
      <c r="H326">
        <f t="shared" si="48"/>
        <v>0</v>
      </c>
      <c r="I326">
        <f t="shared" si="49"/>
        <v>0</v>
      </c>
    </row>
    <row r="327" spans="1:9" x14ac:dyDescent="0.25">
      <c r="A327">
        <f>'Pivot MRIP 13"'!A330</f>
        <v>2013</v>
      </c>
      <c r="B327" t="str">
        <f>'Pivot MRIP 13"'!B330</f>
        <v>1105220131119004</v>
      </c>
      <c r="C327">
        <f>'Pivot MRIP 13"'!C330</f>
        <v>81.587639401999994</v>
      </c>
      <c r="D327">
        <f>'Pivot MRIP 13"'!D330</f>
        <v>81.587639401999994</v>
      </c>
      <c r="E327">
        <f>'Pivot MRIP 13"'!E330</f>
        <v>0</v>
      </c>
      <c r="F327">
        <f>'Pivot MRIP 13"'!F330</f>
        <v>1</v>
      </c>
      <c r="G327">
        <f>'Pivot MRIP 13"'!G330</f>
        <v>0</v>
      </c>
      <c r="H327">
        <f t="shared" si="48"/>
        <v>0</v>
      </c>
      <c r="I327">
        <f t="shared" si="49"/>
        <v>0</v>
      </c>
    </row>
    <row r="328" spans="1:9" x14ac:dyDescent="0.25">
      <c r="A328">
        <f>'Pivot MRIP 13"'!A331</f>
        <v>2013</v>
      </c>
      <c r="B328" t="str">
        <f>'Pivot MRIP 13"'!B331</f>
        <v>1105920130519003</v>
      </c>
      <c r="C328">
        <f>'Pivot MRIP 13"'!C331</f>
        <v>143.72999976</v>
      </c>
      <c r="D328">
        <f>'Pivot MRIP 13"'!D331</f>
        <v>143.72999976</v>
      </c>
      <c r="E328">
        <f>'Pivot MRIP 13"'!E331</f>
        <v>0</v>
      </c>
      <c r="F328">
        <f>'Pivot MRIP 13"'!F331</f>
        <v>4</v>
      </c>
      <c r="G328">
        <f>'Pivot MRIP 13"'!G331</f>
        <v>0</v>
      </c>
      <c r="H328">
        <f t="shared" si="48"/>
        <v>0</v>
      </c>
      <c r="I328">
        <f t="shared" si="49"/>
        <v>0</v>
      </c>
    </row>
    <row r="329" spans="1:9" x14ac:dyDescent="0.25">
      <c r="A329">
        <f>'Pivot MRIP 13"'!A332</f>
        <v>2013</v>
      </c>
      <c r="B329" t="str">
        <f>'Pivot MRIP 13"'!B332</f>
        <v>1105920130602007</v>
      </c>
      <c r="C329">
        <f>'Pivot MRIP 13"'!C332</f>
        <v>193.09534052999999</v>
      </c>
      <c r="D329">
        <f>'Pivot MRIP 13"'!D332</f>
        <v>193.09534052999999</v>
      </c>
      <c r="E329">
        <f>'Pivot MRIP 13"'!E332</f>
        <v>0</v>
      </c>
      <c r="F329">
        <f>'Pivot MRIP 13"'!F332</f>
        <v>4</v>
      </c>
      <c r="G329">
        <f>'Pivot MRIP 13"'!G332</f>
        <v>0</v>
      </c>
      <c r="H329">
        <f t="shared" si="48"/>
        <v>0</v>
      </c>
      <c r="I329">
        <f t="shared" si="49"/>
        <v>0</v>
      </c>
    </row>
    <row r="330" spans="1:9" x14ac:dyDescent="0.25">
      <c r="A330">
        <f>'Pivot MRIP 13"'!A333</f>
        <v>2013</v>
      </c>
      <c r="B330" t="str">
        <f>'Pivot MRIP 13"'!B333</f>
        <v>1105920130610012</v>
      </c>
      <c r="C330">
        <f>'Pivot MRIP 13"'!C333</f>
        <v>135.81816602000001</v>
      </c>
      <c r="D330">
        <f>'Pivot MRIP 13"'!D333</f>
        <v>135.81816602000001</v>
      </c>
      <c r="E330">
        <f>'Pivot MRIP 13"'!E333</f>
        <v>0</v>
      </c>
      <c r="F330">
        <f>'Pivot MRIP 13"'!F333</f>
        <v>3</v>
      </c>
      <c r="G330">
        <f>'Pivot MRIP 13"'!G333</f>
        <v>0</v>
      </c>
      <c r="H330">
        <f t="shared" si="48"/>
        <v>0</v>
      </c>
      <c r="I330">
        <f t="shared" si="49"/>
        <v>0</v>
      </c>
    </row>
    <row r="331" spans="1:9" x14ac:dyDescent="0.25">
      <c r="A331">
        <f>'Pivot MRIP 13"'!A334</f>
        <v>2013</v>
      </c>
      <c r="B331" t="str">
        <f>'Pivot MRIP 13"'!B334</f>
        <v>1105920130613002</v>
      </c>
      <c r="C331">
        <f>'Pivot MRIP 13"'!C334</f>
        <v>434.66165310000002</v>
      </c>
      <c r="D331">
        <f>'Pivot MRIP 13"'!D334</f>
        <v>434.66165310000002</v>
      </c>
      <c r="E331">
        <f>'Pivot MRIP 13"'!E334</f>
        <v>0</v>
      </c>
      <c r="F331">
        <f>'Pivot MRIP 13"'!F334</f>
        <v>1</v>
      </c>
      <c r="G331">
        <f>'Pivot MRIP 13"'!G334</f>
        <v>0</v>
      </c>
      <c r="H331">
        <f t="shared" si="48"/>
        <v>0</v>
      </c>
      <c r="I331">
        <f t="shared" si="49"/>
        <v>0</v>
      </c>
    </row>
    <row r="332" spans="1:9" x14ac:dyDescent="0.25">
      <c r="A332">
        <f>'Pivot MRIP 13"'!A335</f>
        <v>2013</v>
      </c>
      <c r="B332" t="str">
        <f>'Pivot MRIP 13"'!B335</f>
        <v>1105920130616001</v>
      </c>
      <c r="C332">
        <f>'Pivot MRIP 13"'!C335</f>
        <v>129.12951605000001</v>
      </c>
      <c r="D332">
        <f>'Pivot MRIP 13"'!D335</f>
        <v>129.12951605000001</v>
      </c>
      <c r="E332">
        <f>'Pivot MRIP 13"'!E335</f>
        <v>0</v>
      </c>
      <c r="F332">
        <f>'Pivot MRIP 13"'!F335</f>
        <v>3</v>
      </c>
      <c r="G332">
        <f>'Pivot MRIP 13"'!G335</f>
        <v>0</v>
      </c>
      <c r="H332">
        <f t="shared" si="48"/>
        <v>0</v>
      </c>
      <c r="I332">
        <f t="shared" si="49"/>
        <v>0</v>
      </c>
    </row>
    <row r="333" spans="1:9" x14ac:dyDescent="0.25">
      <c r="A333">
        <f>'Pivot MRIP 13"'!A336</f>
        <v>2013</v>
      </c>
      <c r="B333" t="str">
        <f>'Pivot MRIP 13"'!B336</f>
        <v>1105920130616004</v>
      </c>
      <c r="C333">
        <f>'Pivot MRIP 13"'!C336</f>
        <v>129.12951605000001</v>
      </c>
      <c r="D333">
        <f>'Pivot MRIP 13"'!D336</f>
        <v>129.12951605000001</v>
      </c>
      <c r="E333">
        <f>'Pivot MRIP 13"'!E336</f>
        <v>0</v>
      </c>
      <c r="F333">
        <f>'Pivot MRIP 13"'!F336</f>
        <v>1</v>
      </c>
      <c r="G333">
        <f>'Pivot MRIP 13"'!G336</f>
        <v>0</v>
      </c>
      <c r="H333">
        <f t="shared" si="48"/>
        <v>0</v>
      </c>
      <c r="I333">
        <f t="shared" si="49"/>
        <v>0</v>
      </c>
    </row>
    <row r="334" spans="1:9" x14ac:dyDescent="0.25">
      <c r="A334">
        <f>'Pivot MRIP 13"'!A337</f>
        <v>2013</v>
      </c>
      <c r="B334" t="str">
        <f>'Pivot MRIP 13"'!B337</f>
        <v>1105920130616010</v>
      </c>
      <c r="C334">
        <f>'Pivot MRIP 13"'!C337</f>
        <v>160.64264888</v>
      </c>
      <c r="D334">
        <f>'Pivot MRIP 13"'!D337</f>
        <v>160.64264888</v>
      </c>
      <c r="E334">
        <f>'Pivot MRIP 13"'!E337</f>
        <v>0</v>
      </c>
      <c r="F334">
        <f>'Pivot MRIP 13"'!F337</f>
        <v>2</v>
      </c>
      <c r="G334">
        <f>'Pivot MRIP 13"'!G337</f>
        <v>0</v>
      </c>
      <c r="H334">
        <f t="shared" si="48"/>
        <v>0</v>
      </c>
      <c r="I334">
        <f t="shared" si="49"/>
        <v>0</v>
      </c>
    </row>
    <row r="335" spans="1:9" x14ac:dyDescent="0.25">
      <c r="A335">
        <f>'Pivot MRIP 13"'!A338</f>
        <v>2013</v>
      </c>
      <c r="B335" t="str">
        <f>'Pivot MRIP 13"'!B338</f>
        <v>1105920130621005</v>
      </c>
      <c r="C335">
        <f>'Pivot MRIP 13"'!C338</f>
        <v>91.913119425999994</v>
      </c>
      <c r="D335">
        <f>'Pivot MRIP 13"'!D338</f>
        <v>91.913119425999994</v>
      </c>
      <c r="E335">
        <f>'Pivot MRIP 13"'!E338</f>
        <v>1.5873282877311186</v>
      </c>
      <c r="F335">
        <f>'Pivot MRIP 13"'!F338</f>
        <v>5</v>
      </c>
      <c r="G335">
        <f>'Pivot MRIP 13"'!G338</f>
        <v>1</v>
      </c>
      <c r="H335">
        <f t="shared" si="48"/>
        <v>91.913119425999994</v>
      </c>
      <c r="I335">
        <f t="shared" si="49"/>
        <v>145.89629447849839</v>
      </c>
    </row>
    <row r="336" spans="1:9" x14ac:dyDescent="0.25">
      <c r="A336">
        <f>'Pivot MRIP 13"'!A339</f>
        <v>2013</v>
      </c>
      <c r="B336" t="str">
        <f>'Pivot MRIP 13"'!B339</f>
        <v>1105920130622001</v>
      </c>
      <c r="C336">
        <f>'Pivot MRIP 13"'!C339</f>
        <v>1073.8483381999999</v>
      </c>
      <c r="D336">
        <f>'Pivot MRIP 13"'!D339</f>
        <v>1073.8483381999999</v>
      </c>
      <c r="E336">
        <f>'Pivot MRIP 13"'!E339</f>
        <v>0</v>
      </c>
      <c r="F336">
        <f>'Pivot MRIP 13"'!F339</f>
        <v>1</v>
      </c>
      <c r="G336">
        <f>'Pivot MRIP 13"'!G339</f>
        <v>0</v>
      </c>
      <c r="H336">
        <f t="shared" si="48"/>
        <v>0</v>
      </c>
      <c r="I336">
        <f t="shared" si="49"/>
        <v>0</v>
      </c>
    </row>
    <row r="337" spans="1:9" x14ac:dyDescent="0.25">
      <c r="A337">
        <f>'Pivot MRIP 13"'!A340</f>
        <v>2013</v>
      </c>
      <c r="B337" t="str">
        <f>'Pivot MRIP 13"'!B340</f>
        <v>1105920130622002</v>
      </c>
      <c r="C337">
        <f>'Pivot MRIP 13"'!C340</f>
        <v>1073.8483381999999</v>
      </c>
      <c r="D337">
        <f>'Pivot MRIP 13"'!D340</f>
        <v>1073.8483381999999</v>
      </c>
      <c r="E337">
        <f>'Pivot MRIP 13"'!E340</f>
        <v>0</v>
      </c>
      <c r="F337">
        <f>'Pivot MRIP 13"'!F340</f>
        <v>1</v>
      </c>
      <c r="G337">
        <f>'Pivot MRIP 13"'!G340</f>
        <v>0</v>
      </c>
      <c r="H337">
        <f t="shared" si="48"/>
        <v>0</v>
      </c>
      <c r="I337">
        <f t="shared" si="49"/>
        <v>0</v>
      </c>
    </row>
    <row r="338" spans="1:9" x14ac:dyDescent="0.25">
      <c r="A338">
        <f>'Pivot MRIP 13"'!A341</f>
        <v>2013</v>
      </c>
      <c r="B338" t="str">
        <f>'Pivot MRIP 13"'!B341</f>
        <v>1105920130622003</v>
      </c>
      <c r="C338">
        <f>'Pivot MRIP 13"'!C341</f>
        <v>1073.8483381999999</v>
      </c>
      <c r="D338">
        <f>'Pivot MRIP 13"'!D341</f>
        <v>1073.8483381999999</v>
      </c>
      <c r="E338">
        <f>'Pivot MRIP 13"'!E341</f>
        <v>0</v>
      </c>
      <c r="F338">
        <f>'Pivot MRIP 13"'!F341</f>
        <v>1</v>
      </c>
      <c r="G338">
        <f>'Pivot MRIP 13"'!G341</f>
        <v>0</v>
      </c>
      <c r="H338">
        <f t="shared" si="48"/>
        <v>0</v>
      </c>
      <c r="I338">
        <f t="shared" si="49"/>
        <v>0</v>
      </c>
    </row>
    <row r="339" spans="1:9" x14ac:dyDescent="0.25">
      <c r="A339">
        <f>'Pivot MRIP 13"'!A342</f>
        <v>2013</v>
      </c>
      <c r="B339" t="str">
        <f>'Pivot MRIP 13"'!B342</f>
        <v>1105920130708001</v>
      </c>
      <c r="C339">
        <f>'Pivot MRIP 13"'!C342</f>
        <v>764.89208133</v>
      </c>
      <c r="D339">
        <f>'Pivot MRIP 13"'!D342</f>
        <v>764.89208133</v>
      </c>
      <c r="E339">
        <f>'Pivot MRIP 13"'!E342</f>
        <v>0</v>
      </c>
      <c r="F339">
        <f>'Pivot MRIP 13"'!F342</f>
        <v>1</v>
      </c>
      <c r="G339">
        <f>'Pivot MRIP 13"'!G342</f>
        <v>0</v>
      </c>
      <c r="H339">
        <f t="shared" si="48"/>
        <v>0</v>
      </c>
      <c r="I339">
        <f t="shared" si="49"/>
        <v>0</v>
      </c>
    </row>
    <row r="340" spans="1:9" x14ac:dyDescent="0.25">
      <c r="A340">
        <f>'Pivot MRIP 13"'!A343</f>
        <v>2013</v>
      </c>
      <c r="B340" t="str">
        <f>'Pivot MRIP 13"'!B343</f>
        <v>1105920130708002</v>
      </c>
      <c r="C340">
        <f>'Pivot MRIP 13"'!C343</f>
        <v>764.89208133</v>
      </c>
      <c r="D340">
        <f>'Pivot MRIP 13"'!D343</f>
        <v>764.89208133</v>
      </c>
      <c r="E340">
        <f>'Pivot MRIP 13"'!E343</f>
        <v>0</v>
      </c>
      <c r="F340">
        <f>'Pivot MRIP 13"'!F343</f>
        <v>1</v>
      </c>
      <c r="G340">
        <f>'Pivot MRIP 13"'!G343</f>
        <v>0</v>
      </c>
      <c r="H340">
        <f t="shared" si="48"/>
        <v>0</v>
      </c>
      <c r="I340">
        <f t="shared" si="49"/>
        <v>0</v>
      </c>
    </row>
    <row r="341" spans="1:9" x14ac:dyDescent="0.25">
      <c r="A341">
        <f>'Pivot MRIP 13"'!A344</f>
        <v>2013</v>
      </c>
      <c r="B341" t="str">
        <f>'Pivot MRIP 13"'!B344</f>
        <v>1105920130713001</v>
      </c>
      <c r="C341">
        <f>'Pivot MRIP 13"'!C344</f>
        <v>23.401053659999999</v>
      </c>
      <c r="D341">
        <f>'Pivot MRIP 13"'!D344</f>
        <v>23.401053659999999</v>
      </c>
      <c r="E341">
        <f>'Pivot MRIP 13"'!E344</f>
        <v>1.3227735731092654</v>
      </c>
      <c r="F341">
        <f>'Pivot MRIP 13"'!F344</f>
        <v>6</v>
      </c>
      <c r="G341">
        <f>'Pivot MRIP 13"'!G344</f>
        <v>1.0669763910000001</v>
      </c>
      <c r="H341">
        <f t="shared" si="48"/>
        <v>24.968371779744142</v>
      </c>
      <c r="I341">
        <f t="shared" si="49"/>
        <v>33.027502353812707</v>
      </c>
    </row>
    <row r="342" spans="1:9" x14ac:dyDescent="0.25">
      <c r="A342">
        <f>'Pivot MRIP 13"'!A345</f>
        <v>2013</v>
      </c>
      <c r="B342" t="str">
        <f>'Pivot MRIP 13"'!B345</f>
        <v>1105920130716004</v>
      </c>
      <c r="C342">
        <f>'Pivot MRIP 13"'!C345</f>
        <v>184.94810881000001</v>
      </c>
      <c r="D342">
        <f>'Pivot MRIP 13"'!D345</f>
        <v>184.94810881000001</v>
      </c>
      <c r="E342">
        <f>'Pivot MRIP 13"'!E345</f>
        <v>0</v>
      </c>
      <c r="F342">
        <f>'Pivot MRIP 13"'!F345</f>
        <v>1</v>
      </c>
      <c r="G342">
        <f>'Pivot MRIP 13"'!G345</f>
        <v>0</v>
      </c>
      <c r="H342">
        <f t="shared" si="48"/>
        <v>0</v>
      </c>
      <c r="I342">
        <f t="shared" si="49"/>
        <v>0</v>
      </c>
    </row>
    <row r="343" spans="1:9" x14ac:dyDescent="0.25">
      <c r="A343">
        <f>'Pivot MRIP 13"'!A346</f>
        <v>2013</v>
      </c>
      <c r="B343" t="str">
        <f>'Pivot MRIP 13"'!B346</f>
        <v>1105920130720006</v>
      </c>
      <c r="C343">
        <f>'Pivot MRIP 13"'!C346</f>
        <v>209.03852370999999</v>
      </c>
      <c r="D343">
        <f>'Pivot MRIP 13"'!D346</f>
        <v>209.03852370999999</v>
      </c>
      <c r="E343">
        <f>'Pivot MRIP 13"'!E346</f>
        <v>0</v>
      </c>
      <c r="F343">
        <f>'Pivot MRIP 13"'!F346</f>
        <v>2</v>
      </c>
      <c r="G343">
        <f>'Pivot MRIP 13"'!G346</f>
        <v>0</v>
      </c>
      <c r="H343">
        <f t="shared" si="48"/>
        <v>0</v>
      </c>
      <c r="I343">
        <f t="shared" si="49"/>
        <v>0</v>
      </c>
    </row>
    <row r="344" spans="1:9" x14ac:dyDescent="0.25">
      <c r="A344">
        <f>'Pivot MRIP 13"'!A347</f>
        <v>2013</v>
      </c>
      <c r="B344" t="str">
        <f>'Pivot MRIP 13"'!B347</f>
        <v>1105920130801002</v>
      </c>
      <c r="C344">
        <f>'Pivot MRIP 13"'!C347</f>
        <v>1788.3676512</v>
      </c>
      <c r="D344">
        <f>'Pivot MRIP 13"'!D347</f>
        <v>1788.3676512</v>
      </c>
      <c r="E344">
        <f>'Pivot MRIP 13"'!E347</f>
        <v>0</v>
      </c>
      <c r="F344">
        <f>'Pivot MRIP 13"'!F347</f>
        <v>1</v>
      </c>
      <c r="G344">
        <f>'Pivot MRIP 13"'!G347</f>
        <v>0</v>
      </c>
      <c r="H344">
        <f t="shared" si="48"/>
        <v>0</v>
      </c>
      <c r="I344">
        <f t="shared" si="49"/>
        <v>0</v>
      </c>
    </row>
    <row r="345" spans="1:9" x14ac:dyDescent="0.25">
      <c r="A345">
        <f>'Pivot MRIP 13"'!A348</f>
        <v>2013</v>
      </c>
      <c r="B345" t="str">
        <f>'Pivot MRIP 13"'!B348</f>
        <v>1105920130802015</v>
      </c>
      <c r="C345">
        <f>'Pivot MRIP 13"'!C348</f>
        <v>384.55465435000002</v>
      </c>
      <c r="D345">
        <f>'Pivot MRIP 13"'!D348</f>
        <v>384.55465435000002</v>
      </c>
      <c r="E345">
        <f>'Pivot MRIP 13"'!E348</f>
        <v>0</v>
      </c>
      <c r="F345">
        <f>'Pivot MRIP 13"'!F348</f>
        <v>1</v>
      </c>
      <c r="G345">
        <f>'Pivot MRIP 13"'!G348</f>
        <v>0</v>
      </c>
      <c r="H345">
        <f t="shared" si="48"/>
        <v>0</v>
      </c>
      <c r="I345">
        <f t="shared" si="49"/>
        <v>0</v>
      </c>
    </row>
    <row r="346" spans="1:9" x14ac:dyDescent="0.25">
      <c r="A346">
        <f>'Pivot MRIP 13"'!A349</f>
        <v>2013</v>
      </c>
      <c r="B346" t="str">
        <f>'Pivot MRIP 13"'!B349</f>
        <v>1105920130816008</v>
      </c>
      <c r="C346">
        <f>'Pivot MRIP 13"'!C349</f>
        <v>277.18470081999999</v>
      </c>
      <c r="D346">
        <f>'Pivot MRIP 13"'!D349</f>
        <v>277.18470081999999</v>
      </c>
      <c r="E346">
        <f>'Pivot MRIP 13"'!E349</f>
        <v>0</v>
      </c>
      <c r="F346">
        <f>'Pivot MRIP 13"'!F349</f>
        <v>2</v>
      </c>
      <c r="G346">
        <f>'Pivot MRIP 13"'!G349</f>
        <v>0</v>
      </c>
      <c r="H346">
        <f t="shared" si="48"/>
        <v>0</v>
      </c>
      <c r="I346">
        <f t="shared" si="49"/>
        <v>0</v>
      </c>
    </row>
    <row r="347" spans="1:9" x14ac:dyDescent="0.25">
      <c r="A347">
        <f>'Pivot MRIP 13"'!A350</f>
        <v>2013</v>
      </c>
      <c r="B347" t="str">
        <f>'Pivot MRIP 13"'!B350</f>
        <v>1105920130816012</v>
      </c>
      <c r="C347">
        <f>'Pivot MRIP 13"'!C350</f>
        <v>365.72892113</v>
      </c>
      <c r="D347">
        <f>'Pivot MRIP 13"'!D350</f>
        <v>365.72892113</v>
      </c>
      <c r="E347">
        <f>'Pivot MRIP 13"'!E350</f>
        <v>0</v>
      </c>
      <c r="F347">
        <f>'Pivot MRIP 13"'!F350</f>
        <v>6</v>
      </c>
      <c r="G347">
        <f>'Pivot MRIP 13"'!G350</f>
        <v>0</v>
      </c>
      <c r="H347">
        <f t="shared" si="48"/>
        <v>0</v>
      </c>
      <c r="I347">
        <f t="shared" si="49"/>
        <v>0</v>
      </c>
    </row>
    <row r="348" spans="1:9" x14ac:dyDescent="0.25">
      <c r="A348">
        <f>'Pivot MRIP 13"'!A351</f>
        <v>2013</v>
      </c>
      <c r="B348" t="str">
        <f>'Pivot MRIP 13"'!B351</f>
        <v>1105920130816022</v>
      </c>
      <c r="C348">
        <f>'Pivot MRIP 13"'!C351</f>
        <v>277.18470081999999</v>
      </c>
      <c r="D348">
        <f>'Pivot MRIP 13"'!D351</f>
        <v>277.18470081999999</v>
      </c>
      <c r="E348">
        <f>'Pivot MRIP 13"'!E351</f>
        <v>0</v>
      </c>
      <c r="F348">
        <f>'Pivot MRIP 13"'!F351</f>
        <v>4</v>
      </c>
      <c r="G348">
        <f>'Pivot MRIP 13"'!G351</f>
        <v>0</v>
      </c>
      <c r="H348">
        <f t="shared" si="48"/>
        <v>0</v>
      </c>
      <c r="I348">
        <f t="shared" si="49"/>
        <v>0</v>
      </c>
    </row>
    <row r="349" spans="1:9" x14ac:dyDescent="0.25">
      <c r="A349">
        <f>'Pivot MRIP 13"'!A352</f>
        <v>2013</v>
      </c>
      <c r="B349" t="str">
        <f>'Pivot MRIP 13"'!B352</f>
        <v>1105920130829002</v>
      </c>
      <c r="C349">
        <f>'Pivot MRIP 13"'!C352</f>
        <v>327.88670036000002</v>
      </c>
      <c r="D349">
        <f>'Pivot MRIP 13"'!D352</f>
        <v>327.88670036000002</v>
      </c>
      <c r="E349">
        <f>'Pivot MRIP 13"'!E352</f>
        <v>0</v>
      </c>
      <c r="F349">
        <f>'Pivot MRIP 13"'!F352</f>
        <v>1</v>
      </c>
      <c r="G349">
        <f>'Pivot MRIP 13"'!G352</f>
        <v>0</v>
      </c>
      <c r="H349">
        <f t="shared" si="48"/>
        <v>0</v>
      </c>
      <c r="I349">
        <f t="shared" si="49"/>
        <v>0</v>
      </c>
    </row>
    <row r="350" spans="1:9" x14ac:dyDescent="0.25">
      <c r="A350">
        <f>'Pivot MRIP 13"'!A353</f>
        <v>2013</v>
      </c>
      <c r="B350" t="str">
        <f>'Pivot MRIP 13"'!B353</f>
        <v>1105920131002004</v>
      </c>
      <c r="C350">
        <f>'Pivot MRIP 13"'!C353</f>
        <v>1532.2391588999999</v>
      </c>
      <c r="D350">
        <f>'Pivot MRIP 13"'!D353</f>
        <v>1532.2391588999999</v>
      </c>
      <c r="E350">
        <f>'Pivot MRIP 13"'!E353</f>
        <v>0</v>
      </c>
      <c r="F350">
        <f>'Pivot MRIP 13"'!F353</f>
        <v>4</v>
      </c>
      <c r="G350">
        <f>'Pivot MRIP 13"'!G353</f>
        <v>0</v>
      </c>
      <c r="H350">
        <f t="shared" si="48"/>
        <v>0</v>
      </c>
      <c r="I350">
        <f t="shared" si="49"/>
        <v>0</v>
      </c>
    </row>
    <row r="351" spans="1:9" x14ac:dyDescent="0.25">
      <c r="A351">
        <f>'Pivot MRIP 13"'!A354</f>
        <v>2013</v>
      </c>
      <c r="B351" t="str">
        <f>'Pivot MRIP 13"'!B354</f>
        <v>1105920131002007</v>
      </c>
      <c r="C351">
        <f>'Pivot MRIP 13"'!C354</f>
        <v>1532.2391588999999</v>
      </c>
      <c r="D351">
        <f>'Pivot MRIP 13"'!D354</f>
        <v>1532.2391588999999</v>
      </c>
      <c r="E351">
        <f>'Pivot MRIP 13"'!E354</f>
        <v>0</v>
      </c>
      <c r="F351">
        <f>'Pivot MRIP 13"'!F354</f>
        <v>1</v>
      </c>
      <c r="G351">
        <f>'Pivot MRIP 13"'!G354</f>
        <v>0</v>
      </c>
      <c r="H351">
        <f t="shared" si="48"/>
        <v>0</v>
      </c>
      <c r="I351">
        <f t="shared" si="49"/>
        <v>0</v>
      </c>
    </row>
    <row r="352" spans="1:9" x14ac:dyDescent="0.25">
      <c r="A352">
        <f>'Pivot MRIP 13"'!A355</f>
        <v>2013</v>
      </c>
      <c r="B352" t="str">
        <f>'Pivot MRIP 13"'!B355</f>
        <v>1105920131002008</v>
      </c>
      <c r="C352">
        <f>'Pivot MRIP 13"'!C355</f>
        <v>1532.2391588999999</v>
      </c>
      <c r="D352">
        <f>'Pivot MRIP 13"'!D355</f>
        <v>1532.2391588999999</v>
      </c>
      <c r="E352">
        <f>'Pivot MRIP 13"'!E355</f>
        <v>0</v>
      </c>
      <c r="F352">
        <f>'Pivot MRIP 13"'!F355</f>
        <v>1</v>
      </c>
      <c r="G352">
        <f>'Pivot MRIP 13"'!G355</f>
        <v>0</v>
      </c>
      <c r="H352">
        <f t="shared" si="48"/>
        <v>0</v>
      </c>
      <c r="I352">
        <f t="shared" si="49"/>
        <v>0</v>
      </c>
    </row>
    <row r="353" spans="1:9" x14ac:dyDescent="0.25">
      <c r="A353">
        <f>'Pivot MRIP 13"'!A356</f>
        <v>2013</v>
      </c>
      <c r="B353" t="str">
        <f>'Pivot MRIP 13"'!B356</f>
        <v>1105920131002010</v>
      </c>
      <c r="C353">
        <f>'Pivot MRIP 13"'!C356</f>
        <v>1456.3418650999999</v>
      </c>
      <c r="D353">
        <f>'Pivot MRIP 13"'!D356</f>
        <v>1456.3418650999999</v>
      </c>
      <c r="E353">
        <f>'Pivot MRIP 13"'!E356</f>
        <v>0</v>
      </c>
      <c r="F353">
        <f>'Pivot MRIP 13"'!F356</f>
        <v>2</v>
      </c>
      <c r="G353">
        <f>'Pivot MRIP 13"'!G356</f>
        <v>0</v>
      </c>
      <c r="H353">
        <f t="shared" si="48"/>
        <v>0</v>
      </c>
      <c r="I353">
        <f t="shared" si="49"/>
        <v>0</v>
      </c>
    </row>
    <row r="354" spans="1:9" x14ac:dyDescent="0.25">
      <c r="A354">
        <f>'Pivot MRIP 13"'!A357</f>
        <v>2013</v>
      </c>
      <c r="B354" t="str">
        <f>'Pivot MRIP 13"'!B357</f>
        <v>1105920131017007</v>
      </c>
      <c r="C354">
        <f>'Pivot MRIP 13"'!C357</f>
        <v>619.31803515000001</v>
      </c>
      <c r="D354">
        <f>'Pivot MRIP 13"'!D357</f>
        <v>619.31803515000001</v>
      </c>
      <c r="E354">
        <f>'Pivot MRIP 13"'!E357</f>
        <v>0</v>
      </c>
      <c r="F354">
        <f>'Pivot MRIP 13"'!F357</f>
        <v>3</v>
      </c>
      <c r="G354">
        <f>'Pivot MRIP 13"'!G357</f>
        <v>0</v>
      </c>
      <c r="H354">
        <f t="shared" si="48"/>
        <v>0</v>
      </c>
      <c r="I354">
        <f t="shared" si="49"/>
        <v>0</v>
      </c>
    </row>
    <row r="355" spans="1:9" x14ac:dyDescent="0.25">
      <c r="A355">
        <f>'Pivot MRIP 13"'!A358</f>
        <v>2013</v>
      </c>
      <c r="B355" t="str">
        <f>'Pivot MRIP 13"'!B358</f>
        <v>1105920131017016</v>
      </c>
      <c r="C355">
        <f>'Pivot MRIP 13"'!C358</f>
        <v>254.66321217999999</v>
      </c>
      <c r="D355">
        <f>'Pivot MRIP 13"'!D358</f>
        <v>254.66321217999999</v>
      </c>
      <c r="E355">
        <f>'Pivot MRIP 13"'!E358</f>
        <v>1.3227735732415056</v>
      </c>
      <c r="F355">
        <f>'Pivot MRIP 13"'!F358</f>
        <v>1</v>
      </c>
      <c r="G355">
        <f>'Pivot MRIP 13"'!G358</f>
        <v>1.0002814164</v>
      </c>
      <c r="H355">
        <f t="shared" si="48"/>
        <v>254.73487858438412</v>
      </c>
      <c r="I355">
        <f t="shared" si="49"/>
        <v>336.95656557430686</v>
      </c>
    </row>
    <row r="356" spans="1:9" x14ac:dyDescent="0.25">
      <c r="A356">
        <f>'Pivot MRIP 13"'!A359</f>
        <v>2013</v>
      </c>
      <c r="B356" t="str">
        <f>'Pivot MRIP 13"'!B359</f>
        <v>1105920131017017</v>
      </c>
      <c r="C356">
        <f>'Pivot MRIP 13"'!C359</f>
        <v>254.66321217999999</v>
      </c>
      <c r="D356">
        <f>'Pivot MRIP 13"'!D359</f>
        <v>254.66321217999999</v>
      </c>
      <c r="E356">
        <f>'Pivot MRIP 13"'!E359</f>
        <v>0</v>
      </c>
      <c r="F356">
        <f>'Pivot MRIP 13"'!F359</f>
        <v>4</v>
      </c>
      <c r="G356">
        <f>'Pivot MRIP 13"'!G359</f>
        <v>0</v>
      </c>
      <c r="H356">
        <f t="shared" si="48"/>
        <v>0</v>
      </c>
      <c r="I356">
        <f t="shared" si="49"/>
        <v>0</v>
      </c>
    </row>
    <row r="357" spans="1:9" x14ac:dyDescent="0.25">
      <c r="A357">
        <f>'Pivot MRIP 13"'!A360</f>
        <v>2013</v>
      </c>
      <c r="B357" t="str">
        <f>'Pivot MRIP 13"'!B360</f>
        <v>1105920131022001</v>
      </c>
      <c r="C357">
        <f>'Pivot MRIP 13"'!C360</f>
        <v>562.63624019999997</v>
      </c>
      <c r="D357">
        <f>'Pivot MRIP 13"'!D360</f>
        <v>562.63624019999997</v>
      </c>
      <c r="E357">
        <f>'Pivot MRIP 13"'!E360</f>
        <v>0</v>
      </c>
      <c r="F357">
        <f>'Pivot MRIP 13"'!F360</f>
        <v>4</v>
      </c>
      <c r="G357">
        <f>'Pivot MRIP 13"'!G360</f>
        <v>0</v>
      </c>
      <c r="H357">
        <f t="shared" si="48"/>
        <v>0</v>
      </c>
      <c r="I357">
        <f t="shared" si="49"/>
        <v>0</v>
      </c>
    </row>
    <row r="358" spans="1:9" x14ac:dyDescent="0.25">
      <c r="A358">
        <f>'Pivot MRIP 13"'!A361</f>
        <v>2013</v>
      </c>
      <c r="B358" t="str">
        <f>'Pivot MRIP 13"'!B361</f>
        <v>1105920131022003</v>
      </c>
      <c r="C358">
        <f>'Pivot MRIP 13"'!C361</f>
        <v>317.48602045000001</v>
      </c>
      <c r="D358">
        <f>'Pivot MRIP 13"'!D361</f>
        <v>317.48602045000001</v>
      </c>
      <c r="E358">
        <f>'Pivot MRIP 13"'!E361</f>
        <v>0</v>
      </c>
      <c r="F358">
        <f>'Pivot MRIP 13"'!F361</f>
        <v>2</v>
      </c>
      <c r="G358">
        <f>'Pivot MRIP 13"'!G361</f>
        <v>0</v>
      </c>
      <c r="H358">
        <f t="shared" si="48"/>
        <v>0</v>
      </c>
      <c r="I358">
        <f t="shared" si="49"/>
        <v>0</v>
      </c>
    </row>
    <row r="359" spans="1:9" x14ac:dyDescent="0.25">
      <c r="A359">
        <f>'Pivot MRIP 13"'!A362</f>
        <v>2013</v>
      </c>
      <c r="B359" t="str">
        <f>'Pivot MRIP 13"'!B362</f>
        <v>1105920131023004</v>
      </c>
      <c r="C359">
        <f>'Pivot MRIP 13"'!C362</f>
        <v>324.71142056000002</v>
      </c>
      <c r="D359">
        <f>'Pivot MRIP 13"'!D362</f>
        <v>324.71142056000002</v>
      </c>
      <c r="E359">
        <f>'Pivot MRIP 13"'!E362</f>
        <v>0</v>
      </c>
      <c r="F359">
        <f>'Pivot MRIP 13"'!F362</f>
        <v>1</v>
      </c>
      <c r="G359">
        <f>'Pivot MRIP 13"'!G362</f>
        <v>0</v>
      </c>
      <c r="H359">
        <f t="shared" si="48"/>
        <v>0</v>
      </c>
      <c r="I359">
        <f t="shared" si="49"/>
        <v>0</v>
      </c>
    </row>
    <row r="360" spans="1:9" x14ac:dyDescent="0.25">
      <c r="A360">
        <f>'Pivot MRIP 13"'!A363</f>
        <v>2013</v>
      </c>
      <c r="B360" t="str">
        <f>'Pivot MRIP 13"'!B363</f>
        <v>1105920131028003</v>
      </c>
      <c r="C360">
        <f>'Pivot MRIP 13"'!C363</f>
        <v>252.04453122999999</v>
      </c>
      <c r="D360">
        <f>'Pivot MRIP 13"'!D363</f>
        <v>252.04453122999999</v>
      </c>
      <c r="E360">
        <f>'Pivot MRIP 13"'!E363</f>
        <v>0</v>
      </c>
      <c r="F360">
        <f>'Pivot MRIP 13"'!F363</f>
        <v>4</v>
      </c>
      <c r="G360">
        <f>'Pivot MRIP 13"'!G363</f>
        <v>0</v>
      </c>
      <c r="H360">
        <f t="shared" si="48"/>
        <v>0</v>
      </c>
      <c r="I360">
        <f t="shared" si="49"/>
        <v>0</v>
      </c>
    </row>
    <row r="361" spans="1:9" x14ac:dyDescent="0.25">
      <c r="A361">
        <f>'Pivot MRIP 13"'!A364</f>
        <v>2013</v>
      </c>
      <c r="B361" t="str">
        <f>'Pivot MRIP 13"'!B364</f>
        <v>1105920131105002</v>
      </c>
      <c r="C361">
        <f>'Pivot MRIP 13"'!C364</f>
        <v>91.069383290000005</v>
      </c>
      <c r="D361">
        <f>'Pivot MRIP 13"'!D364</f>
        <v>91.069383290000005</v>
      </c>
      <c r="E361">
        <f>'Pivot MRIP 13"'!E364</f>
        <v>0</v>
      </c>
      <c r="F361">
        <f>'Pivot MRIP 13"'!F364</f>
        <v>9</v>
      </c>
      <c r="G361">
        <f>'Pivot MRIP 13"'!G364</f>
        <v>0</v>
      </c>
      <c r="H361">
        <f t="shared" si="48"/>
        <v>0</v>
      </c>
      <c r="I361">
        <f t="shared" si="49"/>
        <v>0</v>
      </c>
    </row>
    <row r="362" spans="1:9" x14ac:dyDescent="0.25">
      <c r="A362">
        <f>'Pivot MRIP 13"'!A365</f>
        <v>2013</v>
      </c>
      <c r="B362" t="str">
        <f>'Pivot MRIP 13"'!B365</f>
        <v>1105920131105005</v>
      </c>
      <c r="C362">
        <f>'Pivot MRIP 13"'!C365</f>
        <v>91.069383290000005</v>
      </c>
      <c r="D362">
        <f>'Pivot MRIP 13"'!D365</f>
        <v>91.069383290000005</v>
      </c>
      <c r="E362">
        <f>'Pivot MRIP 13"'!E365</f>
        <v>0</v>
      </c>
      <c r="F362">
        <f>'Pivot MRIP 13"'!F365</f>
        <v>4</v>
      </c>
      <c r="G362">
        <f>'Pivot MRIP 13"'!G365</f>
        <v>0</v>
      </c>
      <c r="H362">
        <f t="shared" si="48"/>
        <v>0</v>
      </c>
      <c r="I362">
        <f t="shared" si="49"/>
        <v>0</v>
      </c>
    </row>
    <row r="363" spans="1:9" x14ac:dyDescent="0.25">
      <c r="A363">
        <f>'Pivot MRIP 13"'!A366</f>
        <v>2013</v>
      </c>
      <c r="B363" t="str">
        <f>'Pivot MRIP 13"'!B366</f>
        <v>1105920131110002</v>
      </c>
      <c r="C363">
        <f>'Pivot MRIP 13"'!C366</f>
        <v>149.25515546</v>
      </c>
      <c r="D363">
        <f>'Pivot MRIP 13"'!D366</f>
        <v>149.25515546</v>
      </c>
      <c r="E363">
        <f>'Pivot MRIP 13"'!E366</f>
        <v>0</v>
      </c>
      <c r="F363">
        <f>'Pivot MRIP 13"'!F366</f>
        <v>1</v>
      </c>
      <c r="G363">
        <f>'Pivot MRIP 13"'!G366</f>
        <v>0</v>
      </c>
      <c r="H363">
        <f t="shared" si="48"/>
        <v>0</v>
      </c>
      <c r="I363">
        <f t="shared" si="49"/>
        <v>0</v>
      </c>
    </row>
    <row r="364" spans="1:9" x14ac:dyDescent="0.25">
      <c r="A364">
        <f>'Pivot MRIP 13"'!A367</f>
        <v>2013</v>
      </c>
      <c r="B364" t="str">
        <f>'Pivot MRIP 13"'!B367</f>
        <v>1105920131116014</v>
      </c>
      <c r="C364">
        <f>'Pivot MRIP 13"'!C367</f>
        <v>181.1408261</v>
      </c>
      <c r="D364">
        <f>'Pivot MRIP 13"'!D367</f>
        <v>181.1408261</v>
      </c>
      <c r="E364">
        <f>'Pivot MRIP 13"'!E367</f>
        <v>0</v>
      </c>
      <c r="F364">
        <f>'Pivot MRIP 13"'!F367</f>
        <v>4</v>
      </c>
      <c r="G364">
        <f>'Pivot MRIP 13"'!G367</f>
        <v>0</v>
      </c>
      <c r="H364">
        <f t="shared" si="48"/>
        <v>0</v>
      </c>
      <c r="I364">
        <f t="shared" si="49"/>
        <v>0</v>
      </c>
    </row>
    <row r="365" spans="1:9" x14ac:dyDescent="0.25">
      <c r="A365">
        <f>'Pivot MRIP 13"'!A368</f>
        <v>2013</v>
      </c>
      <c r="B365" t="str">
        <f>'Pivot MRIP 13"'!B368</f>
        <v>1105920131116018</v>
      </c>
      <c r="C365">
        <f>'Pivot MRIP 13"'!C368</f>
        <v>262.68284016000001</v>
      </c>
      <c r="D365">
        <f>'Pivot MRIP 13"'!D368</f>
        <v>262.68284016000001</v>
      </c>
      <c r="E365">
        <f>'Pivot MRIP 13"'!E368</f>
        <v>0</v>
      </c>
      <c r="F365">
        <f>'Pivot MRIP 13"'!F368</f>
        <v>3</v>
      </c>
      <c r="G365">
        <f>'Pivot MRIP 13"'!G368</f>
        <v>0</v>
      </c>
      <c r="H365">
        <f t="shared" si="48"/>
        <v>0</v>
      </c>
      <c r="I365">
        <f t="shared" si="49"/>
        <v>0</v>
      </c>
    </row>
    <row r="366" spans="1:9" x14ac:dyDescent="0.25">
      <c r="A366">
        <f>'Pivot MRIP 13"'!A369</f>
        <v>2013</v>
      </c>
      <c r="B366" t="str">
        <f>'Pivot MRIP 13"'!B369</f>
        <v>1105920131116019</v>
      </c>
      <c r="C366">
        <f>'Pivot MRIP 13"'!C369</f>
        <v>262.68284016000001</v>
      </c>
      <c r="D366">
        <f>'Pivot MRIP 13"'!D369</f>
        <v>262.68284016000001</v>
      </c>
      <c r="E366">
        <f>'Pivot MRIP 13"'!E369</f>
        <v>0</v>
      </c>
      <c r="F366">
        <f>'Pivot MRIP 13"'!F369</f>
        <v>3</v>
      </c>
      <c r="G366">
        <f>'Pivot MRIP 13"'!G369</f>
        <v>0</v>
      </c>
      <c r="H366">
        <f t="shared" si="48"/>
        <v>0</v>
      </c>
      <c r="I366">
        <f t="shared" si="49"/>
        <v>0</v>
      </c>
    </row>
    <row r="367" spans="1:9" x14ac:dyDescent="0.25">
      <c r="A367">
        <f>'Pivot MRIP 13"'!A370</f>
        <v>2013</v>
      </c>
      <c r="B367" t="str">
        <f>'Pivot MRIP 13"'!B370</f>
        <v>1105920131123007</v>
      </c>
      <c r="C367">
        <f>'Pivot MRIP 13"'!C370</f>
        <v>264.99389373000002</v>
      </c>
      <c r="D367">
        <f>'Pivot MRIP 13"'!D370</f>
        <v>264.99389373000002</v>
      </c>
      <c r="E367">
        <f>'Pivot MRIP 13"'!E370</f>
        <v>1.4288438801793875</v>
      </c>
      <c r="F367">
        <f>'Pivot MRIP 13"'!F370</f>
        <v>4</v>
      </c>
      <c r="G367">
        <f>'Pivot MRIP 13"'!G370</f>
        <v>2.3492611450999998</v>
      </c>
      <c r="H367">
        <f t="shared" si="48"/>
        <v>622.53985822864752</v>
      </c>
      <c r="I367">
        <f t="shared" si="49"/>
        <v>889.51226659774647</v>
      </c>
    </row>
    <row r="368" spans="1:9" x14ac:dyDescent="0.25">
      <c r="A368">
        <f>'Pivot MRIP 13"'!A371</f>
        <v>2013</v>
      </c>
      <c r="B368" t="str">
        <f>'Pivot MRIP 13"'!B371</f>
        <v>1105920131201009</v>
      </c>
      <c r="C368">
        <f>'Pivot MRIP 13"'!C371</f>
        <v>104.499916</v>
      </c>
      <c r="D368">
        <f>'Pivot MRIP 13"'!D371</f>
        <v>104.499916</v>
      </c>
      <c r="E368">
        <f>'Pivot MRIP 13"'!E371</f>
        <v>0</v>
      </c>
      <c r="F368">
        <f>'Pivot MRIP 13"'!F371</f>
        <v>3</v>
      </c>
      <c r="G368">
        <f>'Pivot MRIP 13"'!G371</f>
        <v>0</v>
      </c>
      <c r="H368">
        <f t="shared" si="48"/>
        <v>0</v>
      </c>
      <c r="I368">
        <f t="shared" si="49"/>
        <v>0</v>
      </c>
    </row>
    <row r="369" spans="1:9" x14ac:dyDescent="0.25">
      <c r="A369">
        <f>'Pivot MRIP 13"'!A372</f>
        <v>2013</v>
      </c>
      <c r="B369" t="str">
        <f>'Pivot MRIP 13"'!B372</f>
        <v>1106220130517004</v>
      </c>
      <c r="C369">
        <f>'Pivot MRIP 13"'!C372</f>
        <v>446.26957071999999</v>
      </c>
      <c r="D369">
        <f>'Pivot MRIP 13"'!D372</f>
        <v>446.26957071999999</v>
      </c>
      <c r="E369">
        <f>'Pivot MRIP 13"'!E372</f>
        <v>0</v>
      </c>
      <c r="F369">
        <f>'Pivot MRIP 13"'!F372</f>
        <v>1</v>
      </c>
      <c r="G369">
        <f>'Pivot MRIP 13"'!G372</f>
        <v>0</v>
      </c>
      <c r="H369">
        <f t="shared" si="48"/>
        <v>0</v>
      </c>
      <c r="I369">
        <f t="shared" si="49"/>
        <v>0</v>
      </c>
    </row>
    <row r="370" spans="1:9" x14ac:dyDescent="0.25">
      <c r="A370">
        <f>'Pivot MRIP 13"'!A373</f>
        <v>2013</v>
      </c>
      <c r="B370" t="str">
        <f>'Pivot MRIP 13"'!B373</f>
        <v>1106220130518001</v>
      </c>
      <c r="C370">
        <f>'Pivot MRIP 13"'!C373</f>
        <v>141.30296731000001</v>
      </c>
      <c r="D370">
        <f>'Pivot MRIP 13"'!D373</f>
        <v>141.30296731000001</v>
      </c>
      <c r="E370">
        <f>'Pivot MRIP 13"'!E373</f>
        <v>0</v>
      </c>
      <c r="F370">
        <f>'Pivot MRIP 13"'!F373</f>
        <v>4</v>
      </c>
      <c r="G370">
        <f>'Pivot MRIP 13"'!G373</f>
        <v>0</v>
      </c>
      <c r="H370">
        <f t="shared" si="48"/>
        <v>0</v>
      </c>
      <c r="I370">
        <f t="shared" si="49"/>
        <v>0</v>
      </c>
    </row>
    <row r="371" spans="1:9" x14ac:dyDescent="0.25">
      <c r="A371">
        <f>'Pivot MRIP 13"'!A374</f>
        <v>2013</v>
      </c>
      <c r="B371" t="str">
        <f>'Pivot MRIP 13"'!B374</f>
        <v>1106220130518006</v>
      </c>
      <c r="C371">
        <f>'Pivot MRIP 13"'!C374</f>
        <v>184.98955140999999</v>
      </c>
      <c r="D371">
        <f>'Pivot MRIP 13"'!D374</f>
        <v>184.98955140999999</v>
      </c>
      <c r="E371">
        <f>'Pivot MRIP 13"'!E374</f>
        <v>0</v>
      </c>
      <c r="F371">
        <f>'Pivot MRIP 13"'!F374</f>
        <v>2</v>
      </c>
      <c r="G371">
        <f>'Pivot MRIP 13"'!G374</f>
        <v>0</v>
      </c>
      <c r="H371">
        <f t="shared" si="48"/>
        <v>0</v>
      </c>
      <c r="I371">
        <f t="shared" si="49"/>
        <v>0</v>
      </c>
    </row>
    <row r="372" spans="1:9" x14ac:dyDescent="0.25">
      <c r="A372">
        <f>'Pivot MRIP 13"'!A375</f>
        <v>2013</v>
      </c>
      <c r="B372" t="str">
        <f>'Pivot MRIP 13"'!B375</f>
        <v>1106220130518011</v>
      </c>
      <c r="C372">
        <f>'Pivot MRIP 13"'!C375</f>
        <v>184.98955140999999</v>
      </c>
      <c r="D372">
        <f>'Pivot MRIP 13"'!D375</f>
        <v>184.98955140999999</v>
      </c>
      <c r="E372">
        <f>'Pivot MRIP 13"'!E375</f>
        <v>0</v>
      </c>
      <c r="F372">
        <f>'Pivot MRIP 13"'!F375</f>
        <v>2</v>
      </c>
      <c r="G372">
        <f>'Pivot MRIP 13"'!G375</f>
        <v>0</v>
      </c>
      <c r="H372">
        <f t="shared" si="48"/>
        <v>0</v>
      </c>
      <c r="I372">
        <f t="shared" si="49"/>
        <v>0</v>
      </c>
    </row>
    <row r="373" spans="1:9" x14ac:dyDescent="0.25">
      <c r="A373">
        <f>'Pivot MRIP 13"'!A376</f>
        <v>2013</v>
      </c>
      <c r="B373" t="str">
        <f>'Pivot MRIP 13"'!B376</f>
        <v>1106220130531002</v>
      </c>
      <c r="C373">
        <f>'Pivot MRIP 13"'!C376</f>
        <v>294.48753957999998</v>
      </c>
      <c r="D373">
        <f>'Pivot MRIP 13"'!D376</f>
        <v>294.48753957999998</v>
      </c>
      <c r="E373">
        <f>'Pivot MRIP 13"'!E376</f>
        <v>0</v>
      </c>
      <c r="F373">
        <f>'Pivot MRIP 13"'!F376</f>
        <v>5</v>
      </c>
      <c r="G373">
        <f>'Pivot MRIP 13"'!G376</f>
        <v>0</v>
      </c>
      <c r="H373">
        <f t="shared" si="48"/>
        <v>0</v>
      </c>
      <c r="I373">
        <f t="shared" si="49"/>
        <v>0</v>
      </c>
    </row>
    <row r="374" spans="1:9" x14ac:dyDescent="0.25">
      <c r="A374">
        <f>'Pivot MRIP 13"'!A377</f>
        <v>2013</v>
      </c>
      <c r="B374" t="str">
        <f>'Pivot MRIP 13"'!B377</f>
        <v>1106220130531009</v>
      </c>
      <c r="C374">
        <f>'Pivot MRIP 13"'!C377</f>
        <v>164.79299302999999</v>
      </c>
      <c r="D374">
        <f>'Pivot MRIP 13"'!D377</f>
        <v>164.79299302999999</v>
      </c>
      <c r="E374">
        <f>'Pivot MRIP 13"'!E377</f>
        <v>0</v>
      </c>
      <c r="F374">
        <f>'Pivot MRIP 13"'!F377</f>
        <v>2</v>
      </c>
      <c r="G374">
        <f>'Pivot MRIP 13"'!G377</f>
        <v>0</v>
      </c>
      <c r="H374">
        <f t="shared" si="48"/>
        <v>0</v>
      </c>
      <c r="I374">
        <f t="shared" si="49"/>
        <v>0</v>
      </c>
    </row>
    <row r="375" spans="1:9" x14ac:dyDescent="0.25">
      <c r="A375">
        <f>'Pivot MRIP 13"'!A378</f>
        <v>2013</v>
      </c>
      <c r="B375" t="str">
        <f>'Pivot MRIP 13"'!B378</f>
        <v>1106220130531012</v>
      </c>
      <c r="C375">
        <f>'Pivot MRIP 13"'!C378</f>
        <v>121.56147751</v>
      </c>
      <c r="D375">
        <f>'Pivot MRIP 13"'!D378</f>
        <v>121.56147751</v>
      </c>
      <c r="E375">
        <f>'Pivot MRIP 13"'!E378</f>
        <v>0</v>
      </c>
      <c r="F375">
        <f>'Pivot MRIP 13"'!F378</f>
        <v>1</v>
      </c>
      <c r="G375">
        <f>'Pivot MRIP 13"'!G378</f>
        <v>0</v>
      </c>
      <c r="H375">
        <f t="shared" si="48"/>
        <v>0</v>
      </c>
      <c r="I375">
        <f t="shared" si="49"/>
        <v>0</v>
      </c>
    </row>
    <row r="376" spans="1:9" x14ac:dyDescent="0.25">
      <c r="A376">
        <f>'Pivot MRIP 13"'!A379</f>
        <v>2013</v>
      </c>
      <c r="B376" t="str">
        <f>'Pivot MRIP 13"'!B379</f>
        <v>1106220130611001</v>
      </c>
      <c r="C376">
        <f>'Pivot MRIP 13"'!C379</f>
        <v>11.66668295</v>
      </c>
      <c r="D376">
        <f>'Pivot MRIP 13"'!D379</f>
        <v>11.66668295</v>
      </c>
      <c r="E376">
        <f>'Pivot MRIP 13"'!E379</f>
        <v>1.7912558802572975</v>
      </c>
      <c r="F376">
        <f>'Pivot MRIP 13"'!F379</f>
        <v>12</v>
      </c>
      <c r="G376">
        <f>'Pivot MRIP 13"'!G379</f>
        <v>2.6666666666999999</v>
      </c>
      <c r="H376">
        <f t="shared" si="48"/>
        <v>31.111154533722221</v>
      </c>
      <c r="I376">
        <f t="shared" si="49"/>
        <v>55.728038500123411</v>
      </c>
    </row>
    <row r="377" spans="1:9" x14ac:dyDescent="0.25">
      <c r="A377">
        <f>'Pivot MRIP 13"'!A380</f>
        <v>2013</v>
      </c>
      <c r="B377" t="str">
        <f>'Pivot MRIP 13"'!B380</f>
        <v>1106220130615006</v>
      </c>
      <c r="C377">
        <f>'Pivot MRIP 13"'!C380</f>
        <v>639.50942253000005</v>
      </c>
      <c r="D377">
        <f>'Pivot MRIP 13"'!D380</f>
        <v>639.50942253000005</v>
      </c>
      <c r="E377">
        <f>'Pivot MRIP 13"'!E380</f>
        <v>1.3227735730654466</v>
      </c>
      <c r="F377">
        <f>'Pivot MRIP 13"'!F380</f>
        <v>4</v>
      </c>
      <c r="G377">
        <f>'Pivot MRIP 13"'!G380</f>
        <v>1.0062415787000001</v>
      </c>
      <c r="H377">
        <f t="shared" si="48"/>
        <v>643.50097092011265</v>
      </c>
      <c r="I377">
        <f t="shared" si="49"/>
        <v>851.20607857508151</v>
      </c>
    </row>
    <row r="378" spans="1:9" x14ac:dyDescent="0.25">
      <c r="A378">
        <f>'Pivot MRIP 13"'!A381</f>
        <v>2013</v>
      </c>
      <c r="B378" t="str">
        <f>'Pivot MRIP 13"'!B381</f>
        <v>1106220130623006</v>
      </c>
      <c r="C378">
        <f>'Pivot MRIP 13"'!C381</f>
        <v>246.20248257</v>
      </c>
      <c r="D378">
        <f>'Pivot MRIP 13"'!D381</f>
        <v>246.20248257</v>
      </c>
      <c r="E378">
        <f>'Pivot MRIP 13"'!E381</f>
        <v>0</v>
      </c>
      <c r="F378">
        <f>'Pivot MRIP 13"'!F381</f>
        <v>4</v>
      </c>
      <c r="G378">
        <f>'Pivot MRIP 13"'!G381</f>
        <v>0</v>
      </c>
      <c r="H378">
        <f t="shared" si="48"/>
        <v>0</v>
      </c>
      <c r="I378">
        <f t="shared" si="49"/>
        <v>0</v>
      </c>
    </row>
    <row r="379" spans="1:9" x14ac:dyDescent="0.25">
      <c r="A379">
        <f>'Pivot MRIP 13"'!A382</f>
        <v>2013</v>
      </c>
      <c r="B379" t="str">
        <f>'Pivot MRIP 13"'!B382</f>
        <v>1106220130629011</v>
      </c>
      <c r="C379">
        <f>'Pivot MRIP 13"'!C382</f>
        <v>428.95550383</v>
      </c>
      <c r="D379">
        <f>'Pivot MRIP 13"'!D382</f>
        <v>428.95550383</v>
      </c>
      <c r="E379">
        <f>'Pivot MRIP 13"'!E382</f>
        <v>0</v>
      </c>
      <c r="F379">
        <f>'Pivot MRIP 13"'!F382</f>
        <v>5</v>
      </c>
      <c r="G379">
        <f>'Pivot MRIP 13"'!G382</f>
        <v>0</v>
      </c>
      <c r="H379">
        <f t="shared" si="48"/>
        <v>0</v>
      </c>
      <c r="I379">
        <f t="shared" si="49"/>
        <v>0</v>
      </c>
    </row>
    <row r="380" spans="1:9" x14ac:dyDescent="0.25">
      <c r="A380">
        <f>'Pivot MRIP 13"'!A383</f>
        <v>2013</v>
      </c>
      <c r="B380" t="str">
        <f>'Pivot MRIP 13"'!B383</f>
        <v>1106220130717009</v>
      </c>
      <c r="C380">
        <f>'Pivot MRIP 13"'!C383</f>
        <v>197.14856046</v>
      </c>
      <c r="D380">
        <f>'Pivot MRIP 13"'!D383</f>
        <v>197.14856046</v>
      </c>
      <c r="E380">
        <f>'Pivot MRIP 13"'!E383</f>
        <v>0</v>
      </c>
      <c r="F380">
        <f>'Pivot MRIP 13"'!F383</f>
        <v>4</v>
      </c>
      <c r="G380">
        <f>'Pivot MRIP 13"'!G383</f>
        <v>0</v>
      </c>
      <c r="H380">
        <f t="shared" si="48"/>
        <v>0</v>
      </c>
      <c r="I380">
        <f t="shared" si="49"/>
        <v>0</v>
      </c>
    </row>
    <row r="381" spans="1:9" x14ac:dyDescent="0.25">
      <c r="A381">
        <f>'Pivot MRIP 13"'!A384</f>
        <v>2013</v>
      </c>
      <c r="B381" t="str">
        <f>'Pivot MRIP 13"'!B384</f>
        <v>1106220130718001</v>
      </c>
      <c r="C381">
        <f>'Pivot MRIP 13"'!C384</f>
        <v>119.56840629</v>
      </c>
      <c r="D381">
        <f>'Pivot MRIP 13"'!D384</f>
        <v>119.56840629</v>
      </c>
      <c r="E381">
        <f>'Pivot MRIP 13"'!E384</f>
        <v>0</v>
      </c>
      <c r="F381">
        <f>'Pivot MRIP 13"'!F384</f>
        <v>2</v>
      </c>
      <c r="G381">
        <f>'Pivot MRIP 13"'!G384</f>
        <v>0</v>
      </c>
      <c r="H381">
        <f t="shared" si="48"/>
        <v>0</v>
      </c>
      <c r="I381">
        <f t="shared" si="49"/>
        <v>0</v>
      </c>
    </row>
    <row r="382" spans="1:9" x14ac:dyDescent="0.25">
      <c r="A382">
        <f>'Pivot MRIP 13"'!A385</f>
        <v>2013</v>
      </c>
      <c r="B382" t="str">
        <f>'Pivot MRIP 13"'!B385</f>
        <v>1106220130718005</v>
      </c>
      <c r="C382">
        <f>'Pivot MRIP 13"'!C385</f>
        <v>154.59650696</v>
      </c>
      <c r="D382">
        <f>'Pivot MRIP 13"'!D385</f>
        <v>154.59650696</v>
      </c>
      <c r="E382">
        <f>'Pivot MRIP 13"'!E385</f>
        <v>1.5652820614959495</v>
      </c>
      <c r="F382">
        <f>'Pivot MRIP 13"'!F385</f>
        <v>4</v>
      </c>
      <c r="G382">
        <f>'Pivot MRIP 13"'!G385</f>
        <v>3.8326631699</v>
      </c>
      <c r="H382">
        <f t="shared" si="48"/>
        <v>592.51633842078104</v>
      </c>
      <c r="I382">
        <f t="shared" si="49"/>
        <v>927.45519567331178</v>
      </c>
    </row>
    <row r="383" spans="1:9" x14ac:dyDescent="0.25">
      <c r="A383">
        <f>'Pivot MRIP 13"'!A386</f>
        <v>2013</v>
      </c>
      <c r="B383" t="str">
        <f>'Pivot MRIP 13"'!B386</f>
        <v>1106220130721001</v>
      </c>
      <c r="C383">
        <f>'Pivot MRIP 13"'!C386</f>
        <v>181.37979784000001</v>
      </c>
      <c r="D383">
        <f>'Pivot MRIP 13"'!D386</f>
        <v>181.37979784000001</v>
      </c>
      <c r="E383">
        <f>'Pivot MRIP 13"'!E386</f>
        <v>0</v>
      </c>
      <c r="F383">
        <f>'Pivot MRIP 13"'!F386</f>
        <v>3</v>
      </c>
      <c r="G383">
        <f>'Pivot MRIP 13"'!G386</f>
        <v>0</v>
      </c>
      <c r="H383">
        <f t="shared" si="48"/>
        <v>0</v>
      </c>
      <c r="I383">
        <f t="shared" si="49"/>
        <v>0</v>
      </c>
    </row>
    <row r="384" spans="1:9" x14ac:dyDescent="0.25">
      <c r="A384">
        <f>'Pivot MRIP 13"'!A387</f>
        <v>2013</v>
      </c>
      <c r="B384" t="str">
        <f>'Pivot MRIP 13"'!B387</f>
        <v>1106220130802008</v>
      </c>
      <c r="C384">
        <f>'Pivot MRIP 13"'!C387</f>
        <v>313.63625531000002</v>
      </c>
      <c r="D384">
        <f>'Pivot MRIP 13"'!D387</f>
        <v>313.63625531000002</v>
      </c>
      <c r="E384">
        <f>'Pivot MRIP 13"'!E387</f>
        <v>0</v>
      </c>
      <c r="F384">
        <f>'Pivot MRIP 13"'!F387</f>
        <v>3</v>
      </c>
      <c r="G384">
        <f>'Pivot MRIP 13"'!G387</f>
        <v>0</v>
      </c>
      <c r="H384">
        <f t="shared" si="48"/>
        <v>0</v>
      </c>
      <c r="I384">
        <f t="shared" si="49"/>
        <v>0</v>
      </c>
    </row>
    <row r="385" spans="1:9" x14ac:dyDescent="0.25">
      <c r="A385">
        <f>'Pivot MRIP 13"'!A388</f>
        <v>2013</v>
      </c>
      <c r="B385" t="str">
        <f>'Pivot MRIP 13"'!B388</f>
        <v>1106220130818011</v>
      </c>
      <c r="C385">
        <f>'Pivot MRIP 13"'!C388</f>
        <v>234.58106524999999</v>
      </c>
      <c r="D385">
        <f>'Pivot MRIP 13"'!D388</f>
        <v>234.58106524999999</v>
      </c>
      <c r="E385">
        <f>'Pivot MRIP 13"'!E388</f>
        <v>0</v>
      </c>
      <c r="F385">
        <f>'Pivot MRIP 13"'!F388</f>
        <v>3</v>
      </c>
      <c r="G385">
        <f>'Pivot MRIP 13"'!G388</f>
        <v>0</v>
      </c>
      <c r="H385">
        <f t="shared" si="48"/>
        <v>0</v>
      </c>
      <c r="I385">
        <f t="shared" si="49"/>
        <v>0</v>
      </c>
    </row>
    <row r="386" spans="1:9" x14ac:dyDescent="0.25">
      <c r="A386">
        <f>'Pivot MRIP 13"'!A389</f>
        <v>2013</v>
      </c>
      <c r="B386" t="str">
        <f>'Pivot MRIP 13"'!B389</f>
        <v>1106220130914001</v>
      </c>
      <c r="C386">
        <f>'Pivot MRIP 13"'!C389</f>
        <v>1074.9028911</v>
      </c>
      <c r="D386">
        <f>'Pivot MRIP 13"'!D389</f>
        <v>1074.9028911</v>
      </c>
      <c r="E386">
        <f>'Pivot MRIP 13"'!E389</f>
        <v>0</v>
      </c>
      <c r="F386">
        <f>'Pivot MRIP 13"'!F389</f>
        <v>1</v>
      </c>
      <c r="G386">
        <f>'Pivot MRIP 13"'!G389</f>
        <v>0</v>
      </c>
      <c r="H386">
        <f t="shared" ref="H386:H449" si="50">G386*C386</f>
        <v>0</v>
      </c>
      <c r="I386">
        <f t="shared" ref="I386:I449" si="51">E386*H386</f>
        <v>0</v>
      </c>
    </row>
    <row r="387" spans="1:9" x14ac:dyDescent="0.25">
      <c r="A387">
        <f>'Pivot MRIP 13"'!A390</f>
        <v>2013</v>
      </c>
      <c r="B387" t="str">
        <f>'Pivot MRIP 13"'!B390</f>
        <v>1106220130921001</v>
      </c>
      <c r="C387">
        <f>'Pivot MRIP 13"'!C390</f>
        <v>6.9202966956000003</v>
      </c>
      <c r="D387">
        <f>'Pivot MRIP 13"'!D390</f>
        <v>6.9202966956000003</v>
      </c>
      <c r="E387">
        <f>'Pivot MRIP 13"'!E390</f>
        <v>1.4330047042017042</v>
      </c>
      <c r="F387">
        <f>'Pivot MRIP 13"'!F390</f>
        <v>6</v>
      </c>
      <c r="G387">
        <f>'Pivot MRIP 13"'!G390</f>
        <v>3</v>
      </c>
      <c r="H387">
        <f t="shared" si="50"/>
        <v>20.7608900868</v>
      </c>
      <c r="I387">
        <f t="shared" si="51"/>
        <v>29.750453157798926</v>
      </c>
    </row>
    <row r="388" spans="1:9" x14ac:dyDescent="0.25">
      <c r="A388">
        <f>'Pivot MRIP 13"'!A391</f>
        <v>2013</v>
      </c>
      <c r="B388" t="str">
        <f>'Pivot MRIP 13"'!B391</f>
        <v>1106220130921002</v>
      </c>
      <c r="C388">
        <f>'Pivot MRIP 13"'!C391</f>
        <v>3.4601483478000001</v>
      </c>
      <c r="D388">
        <f>'Pivot MRIP 13"'!D391</f>
        <v>3.4601483478000001</v>
      </c>
      <c r="E388">
        <f>'Pivot MRIP 13"'!E391</f>
        <v>0</v>
      </c>
      <c r="F388">
        <f>'Pivot MRIP 13"'!F391</f>
        <v>3</v>
      </c>
      <c r="G388">
        <f>'Pivot MRIP 13"'!G391</f>
        <v>0</v>
      </c>
      <c r="H388">
        <f t="shared" si="50"/>
        <v>0</v>
      </c>
      <c r="I388">
        <f t="shared" si="51"/>
        <v>0</v>
      </c>
    </row>
    <row r="389" spans="1:9" x14ac:dyDescent="0.25">
      <c r="A389">
        <f>'Pivot MRIP 13"'!A392</f>
        <v>2013</v>
      </c>
      <c r="B389" t="str">
        <f>'Pivot MRIP 13"'!B392</f>
        <v>1106220131005001</v>
      </c>
      <c r="C389">
        <f>'Pivot MRIP 13"'!C392</f>
        <v>504.77548435</v>
      </c>
      <c r="D389">
        <f>'Pivot MRIP 13"'!D392</f>
        <v>504.77548435</v>
      </c>
      <c r="E389">
        <f>'Pivot MRIP 13"'!E392</f>
        <v>0</v>
      </c>
      <c r="F389">
        <f>'Pivot MRIP 13"'!F392</f>
        <v>4</v>
      </c>
      <c r="G389">
        <f>'Pivot MRIP 13"'!G392</f>
        <v>0</v>
      </c>
      <c r="H389">
        <f t="shared" si="50"/>
        <v>0</v>
      </c>
      <c r="I389">
        <f t="shared" si="51"/>
        <v>0</v>
      </c>
    </row>
    <row r="390" spans="1:9" x14ac:dyDescent="0.25">
      <c r="A390">
        <f>'Pivot MRIP 13"'!A393</f>
        <v>2013</v>
      </c>
      <c r="B390" t="str">
        <f>'Pivot MRIP 13"'!B393</f>
        <v>1106220131014001</v>
      </c>
      <c r="C390">
        <f>'Pivot MRIP 13"'!C393</f>
        <v>261.95687752999999</v>
      </c>
      <c r="D390">
        <f>'Pivot MRIP 13"'!D393</f>
        <v>261.95687752999999</v>
      </c>
      <c r="E390">
        <f>'Pivot MRIP 13"'!E393</f>
        <v>0</v>
      </c>
      <c r="F390">
        <f>'Pivot MRIP 13"'!F393</f>
        <v>16</v>
      </c>
      <c r="G390">
        <f>'Pivot MRIP 13"'!G393</f>
        <v>0</v>
      </c>
      <c r="H390">
        <f t="shared" si="50"/>
        <v>0</v>
      </c>
      <c r="I390">
        <f t="shared" si="51"/>
        <v>0</v>
      </c>
    </row>
    <row r="391" spans="1:9" x14ac:dyDescent="0.25">
      <c r="A391">
        <f>'Pivot MRIP 13"'!A394</f>
        <v>2013</v>
      </c>
      <c r="B391" t="str">
        <f>'Pivot MRIP 13"'!B394</f>
        <v>1106220131026001</v>
      </c>
      <c r="C391">
        <f>'Pivot MRIP 13"'!C394</f>
        <v>308.89594577000003</v>
      </c>
      <c r="D391">
        <f>'Pivot MRIP 13"'!D394</f>
        <v>308.89594577000003</v>
      </c>
      <c r="E391">
        <f>'Pivot MRIP 13"'!E394</f>
        <v>0</v>
      </c>
      <c r="F391">
        <f>'Pivot MRIP 13"'!F394</f>
        <v>9</v>
      </c>
      <c r="G391">
        <f>'Pivot MRIP 13"'!G394</f>
        <v>0</v>
      </c>
      <c r="H391">
        <f t="shared" si="50"/>
        <v>0</v>
      </c>
      <c r="I391">
        <f t="shared" si="51"/>
        <v>0</v>
      </c>
    </row>
    <row r="392" spans="1:9" x14ac:dyDescent="0.25">
      <c r="A392">
        <f>'Pivot MRIP 13"'!A395</f>
        <v>2013</v>
      </c>
      <c r="B392" t="str">
        <f>'Pivot MRIP 13"'!B395</f>
        <v>1106220131026012</v>
      </c>
      <c r="C392">
        <f>'Pivot MRIP 13"'!C395</f>
        <v>513.60708806000002</v>
      </c>
      <c r="D392">
        <f>'Pivot MRIP 13"'!D395</f>
        <v>513.60708806000002</v>
      </c>
      <c r="E392">
        <f>'Pivot MRIP 13"'!E395</f>
        <v>0</v>
      </c>
      <c r="F392">
        <f>'Pivot MRIP 13"'!F395</f>
        <v>8</v>
      </c>
      <c r="G392">
        <f>'Pivot MRIP 13"'!G395</f>
        <v>0</v>
      </c>
      <c r="H392">
        <f t="shared" si="50"/>
        <v>0</v>
      </c>
      <c r="I392">
        <f t="shared" si="51"/>
        <v>0</v>
      </c>
    </row>
    <row r="393" spans="1:9" x14ac:dyDescent="0.25">
      <c r="A393">
        <f>'Pivot MRIP 13"'!A396</f>
        <v>2013</v>
      </c>
      <c r="B393" t="str">
        <f>'Pivot MRIP 13"'!B396</f>
        <v>1106220131026016</v>
      </c>
      <c r="C393">
        <f>'Pivot MRIP 13"'!C396</f>
        <v>308.89594577000003</v>
      </c>
      <c r="D393">
        <f>'Pivot MRIP 13"'!D396</f>
        <v>308.89594577000003</v>
      </c>
      <c r="E393">
        <f>'Pivot MRIP 13"'!E396</f>
        <v>0</v>
      </c>
      <c r="F393">
        <f>'Pivot MRIP 13"'!F396</f>
        <v>1</v>
      </c>
      <c r="G393">
        <f>'Pivot MRIP 13"'!G396</f>
        <v>0</v>
      </c>
      <c r="H393">
        <f t="shared" si="50"/>
        <v>0</v>
      </c>
      <c r="I393">
        <f t="shared" si="51"/>
        <v>0</v>
      </c>
    </row>
    <row r="394" spans="1:9" x14ac:dyDescent="0.25">
      <c r="A394">
        <f>'Pivot MRIP 13"'!A397</f>
        <v>2013</v>
      </c>
      <c r="B394" t="str">
        <f>'Pivot MRIP 13"'!B397</f>
        <v>1106220131026019</v>
      </c>
      <c r="C394">
        <f>'Pivot MRIP 13"'!C397</f>
        <v>308.89594577000003</v>
      </c>
      <c r="D394">
        <f>'Pivot MRIP 13"'!D397</f>
        <v>308.89594577000003</v>
      </c>
      <c r="E394">
        <f>'Pivot MRIP 13"'!E397</f>
        <v>0</v>
      </c>
      <c r="F394">
        <f>'Pivot MRIP 13"'!F397</f>
        <v>4</v>
      </c>
      <c r="G394">
        <f>'Pivot MRIP 13"'!G397</f>
        <v>0</v>
      </c>
      <c r="H394">
        <f t="shared" si="50"/>
        <v>0</v>
      </c>
      <c r="I394">
        <f t="shared" si="51"/>
        <v>0</v>
      </c>
    </row>
    <row r="395" spans="1:9" x14ac:dyDescent="0.25">
      <c r="A395">
        <f>'Pivot MRIP 13"'!A398</f>
        <v>2013</v>
      </c>
      <c r="B395" t="str">
        <f>'Pivot MRIP 13"'!B398</f>
        <v>1106220131108003</v>
      </c>
      <c r="C395">
        <f>'Pivot MRIP 13"'!C398</f>
        <v>106.03896557</v>
      </c>
      <c r="D395">
        <f>'Pivot MRIP 13"'!D398</f>
        <v>106.03896557</v>
      </c>
      <c r="E395">
        <f>'Pivot MRIP 13"'!E398</f>
        <v>0</v>
      </c>
      <c r="F395">
        <f>'Pivot MRIP 13"'!F398</f>
        <v>2</v>
      </c>
      <c r="G395">
        <f>'Pivot MRIP 13"'!G398</f>
        <v>0</v>
      </c>
      <c r="H395">
        <f t="shared" si="50"/>
        <v>0</v>
      </c>
      <c r="I395">
        <f t="shared" si="51"/>
        <v>0</v>
      </c>
    </row>
    <row r="396" spans="1:9" x14ac:dyDescent="0.25">
      <c r="A396">
        <f>'Pivot MRIP 13"'!A399</f>
        <v>2013</v>
      </c>
      <c r="B396" t="str">
        <f>'Pivot MRIP 13"'!B399</f>
        <v>1106220131124001</v>
      </c>
      <c r="C396">
        <f>'Pivot MRIP 13"'!C399</f>
        <v>83.519720293000006</v>
      </c>
      <c r="D396">
        <f>'Pivot MRIP 13"'!D399</f>
        <v>83.519720293000006</v>
      </c>
      <c r="E396">
        <f>'Pivot MRIP 13"'!E399</f>
        <v>0</v>
      </c>
      <c r="F396">
        <f>'Pivot MRIP 13"'!F399</f>
        <v>1</v>
      </c>
      <c r="G396">
        <f>'Pivot MRIP 13"'!G399</f>
        <v>0</v>
      </c>
      <c r="H396">
        <f t="shared" si="50"/>
        <v>0</v>
      </c>
      <c r="I396">
        <f t="shared" si="51"/>
        <v>0</v>
      </c>
    </row>
    <row r="397" spans="1:9" x14ac:dyDescent="0.25">
      <c r="A397">
        <f>'Pivot MRIP 13"'!A400</f>
        <v>2013</v>
      </c>
      <c r="B397" t="str">
        <f>'Pivot MRIP 13"'!B400</f>
        <v>1108120130330002</v>
      </c>
      <c r="C397">
        <f>'Pivot MRIP 13"'!C400</f>
        <v>160.25022637999999</v>
      </c>
      <c r="D397">
        <f>'Pivot MRIP 13"'!D400</f>
        <v>160.25022637999999</v>
      </c>
      <c r="E397">
        <f>'Pivot MRIP 13"'!E400</f>
        <v>0</v>
      </c>
      <c r="F397">
        <f>'Pivot MRIP 13"'!F400</f>
        <v>6</v>
      </c>
      <c r="G397">
        <f>'Pivot MRIP 13"'!G400</f>
        <v>0</v>
      </c>
      <c r="H397">
        <f t="shared" si="50"/>
        <v>0</v>
      </c>
      <c r="I397">
        <f t="shared" si="51"/>
        <v>0</v>
      </c>
    </row>
    <row r="398" spans="1:9" x14ac:dyDescent="0.25">
      <c r="A398">
        <f>'Pivot MRIP 13"'!A401</f>
        <v>2013</v>
      </c>
      <c r="B398" t="str">
        <f>'Pivot MRIP 13"'!B401</f>
        <v>1108120130330005</v>
      </c>
      <c r="C398">
        <f>'Pivot MRIP 13"'!C401</f>
        <v>188.52967809</v>
      </c>
      <c r="D398">
        <f>'Pivot MRIP 13"'!D401</f>
        <v>188.52967809</v>
      </c>
      <c r="E398">
        <f>'Pivot MRIP 13"'!E401</f>
        <v>0</v>
      </c>
      <c r="F398">
        <f>'Pivot MRIP 13"'!F401</f>
        <v>1</v>
      </c>
      <c r="G398">
        <f>'Pivot MRIP 13"'!G401</f>
        <v>0</v>
      </c>
      <c r="H398">
        <f t="shared" si="50"/>
        <v>0</v>
      </c>
      <c r="I398">
        <f t="shared" si="51"/>
        <v>0</v>
      </c>
    </row>
    <row r="399" spans="1:9" x14ac:dyDescent="0.25">
      <c r="A399">
        <f>'Pivot MRIP 13"'!A402</f>
        <v>2013</v>
      </c>
      <c r="B399" t="str">
        <f>'Pivot MRIP 13"'!B402</f>
        <v>1108120130330006</v>
      </c>
      <c r="C399">
        <f>'Pivot MRIP 13"'!C402</f>
        <v>188.52967809</v>
      </c>
      <c r="D399">
        <f>'Pivot MRIP 13"'!D402</f>
        <v>188.52967809</v>
      </c>
      <c r="E399">
        <f>'Pivot MRIP 13"'!E402</f>
        <v>0</v>
      </c>
      <c r="F399">
        <f>'Pivot MRIP 13"'!F402</f>
        <v>1</v>
      </c>
      <c r="G399">
        <f>'Pivot MRIP 13"'!G402</f>
        <v>0</v>
      </c>
      <c r="H399">
        <f t="shared" si="50"/>
        <v>0</v>
      </c>
      <c r="I399">
        <f t="shared" si="51"/>
        <v>0</v>
      </c>
    </row>
    <row r="400" spans="1:9" x14ac:dyDescent="0.25">
      <c r="A400">
        <f>'Pivot MRIP 13"'!A403</f>
        <v>2013</v>
      </c>
      <c r="B400" t="str">
        <f>'Pivot MRIP 13"'!B403</f>
        <v>1108120130330007</v>
      </c>
      <c r="C400">
        <f>'Pivot MRIP 13"'!C403</f>
        <v>188.52967809</v>
      </c>
      <c r="D400">
        <f>'Pivot MRIP 13"'!D403</f>
        <v>188.52967809</v>
      </c>
      <c r="E400">
        <f>'Pivot MRIP 13"'!E403</f>
        <v>0</v>
      </c>
      <c r="F400">
        <f>'Pivot MRIP 13"'!F403</f>
        <v>4</v>
      </c>
      <c r="G400">
        <f>'Pivot MRIP 13"'!G403</f>
        <v>0</v>
      </c>
      <c r="H400">
        <f t="shared" si="50"/>
        <v>0</v>
      </c>
      <c r="I400">
        <f t="shared" si="51"/>
        <v>0</v>
      </c>
    </row>
    <row r="401" spans="1:9" x14ac:dyDescent="0.25">
      <c r="A401">
        <f>'Pivot MRIP 13"'!A404</f>
        <v>2013</v>
      </c>
      <c r="B401" t="str">
        <f>'Pivot MRIP 13"'!B404</f>
        <v>1108120130615010</v>
      </c>
      <c r="C401">
        <f>'Pivot MRIP 13"'!C404</f>
        <v>127.3299519</v>
      </c>
      <c r="D401">
        <f>'Pivot MRIP 13"'!D404</f>
        <v>127.3299519</v>
      </c>
      <c r="E401">
        <f>'Pivot MRIP 13"'!E404</f>
        <v>0</v>
      </c>
      <c r="F401">
        <f>'Pivot MRIP 13"'!F404</f>
        <v>1</v>
      </c>
      <c r="G401">
        <f>'Pivot MRIP 13"'!G404</f>
        <v>0</v>
      </c>
      <c r="H401">
        <f t="shared" si="50"/>
        <v>0</v>
      </c>
      <c r="I401">
        <f t="shared" si="51"/>
        <v>0</v>
      </c>
    </row>
    <row r="402" spans="1:9" x14ac:dyDescent="0.25">
      <c r="A402">
        <f>'Pivot MRIP 13"'!A405</f>
        <v>2013</v>
      </c>
      <c r="B402" t="str">
        <f>'Pivot MRIP 13"'!B405</f>
        <v>1108120130615011</v>
      </c>
      <c r="C402">
        <f>'Pivot MRIP 13"'!C405</f>
        <v>127.3299519</v>
      </c>
      <c r="D402">
        <f>'Pivot MRIP 13"'!D405</f>
        <v>127.3299519</v>
      </c>
      <c r="E402">
        <f>'Pivot MRIP 13"'!E405</f>
        <v>0</v>
      </c>
      <c r="F402">
        <f>'Pivot MRIP 13"'!F405</f>
        <v>1</v>
      </c>
      <c r="G402">
        <f>'Pivot MRIP 13"'!G405</f>
        <v>0</v>
      </c>
      <c r="H402">
        <f t="shared" si="50"/>
        <v>0</v>
      </c>
      <c r="I402">
        <f t="shared" si="51"/>
        <v>0</v>
      </c>
    </row>
    <row r="403" spans="1:9" x14ac:dyDescent="0.25">
      <c r="A403">
        <f>'Pivot MRIP 13"'!A406</f>
        <v>2013</v>
      </c>
      <c r="B403" t="str">
        <f>'Pivot MRIP 13"'!B406</f>
        <v>1108120130615016</v>
      </c>
      <c r="C403">
        <f>'Pivot MRIP 13"'!C406</f>
        <v>127.3299519</v>
      </c>
      <c r="D403">
        <f>'Pivot MRIP 13"'!D406</f>
        <v>127.3299519</v>
      </c>
      <c r="E403">
        <f>'Pivot MRIP 13"'!E406</f>
        <v>0</v>
      </c>
      <c r="F403">
        <f>'Pivot MRIP 13"'!F406</f>
        <v>1</v>
      </c>
      <c r="G403">
        <f>'Pivot MRIP 13"'!G406</f>
        <v>0</v>
      </c>
      <c r="H403">
        <f t="shared" si="50"/>
        <v>0</v>
      </c>
      <c r="I403">
        <f t="shared" si="51"/>
        <v>0</v>
      </c>
    </row>
    <row r="404" spans="1:9" x14ac:dyDescent="0.25">
      <c r="A404">
        <f>'Pivot MRIP 13"'!A407</f>
        <v>2013</v>
      </c>
      <c r="B404" t="str">
        <f>'Pivot MRIP 13"'!B407</f>
        <v>1108120130615020</v>
      </c>
      <c r="C404">
        <f>'Pivot MRIP 13"'!C407</f>
        <v>127.3299519</v>
      </c>
      <c r="D404">
        <f>'Pivot MRIP 13"'!D407</f>
        <v>127.3299519</v>
      </c>
      <c r="E404">
        <f>'Pivot MRIP 13"'!E407</f>
        <v>0</v>
      </c>
      <c r="F404">
        <f>'Pivot MRIP 13"'!F407</f>
        <v>1</v>
      </c>
      <c r="G404">
        <f>'Pivot MRIP 13"'!G407</f>
        <v>0</v>
      </c>
      <c r="H404">
        <f t="shared" si="50"/>
        <v>0</v>
      </c>
      <c r="I404">
        <f t="shared" si="51"/>
        <v>0</v>
      </c>
    </row>
    <row r="405" spans="1:9" x14ac:dyDescent="0.25">
      <c r="A405">
        <f>'Pivot MRIP 13"'!A408</f>
        <v>2013</v>
      </c>
      <c r="B405" t="str">
        <f>'Pivot MRIP 13"'!B408</f>
        <v>1108120130616005</v>
      </c>
      <c r="C405">
        <f>'Pivot MRIP 13"'!C408</f>
        <v>605.03500692</v>
      </c>
      <c r="D405">
        <f>'Pivot MRIP 13"'!D408</f>
        <v>605.03500692</v>
      </c>
      <c r="E405">
        <f>'Pivot MRIP 13"'!E408</f>
        <v>0</v>
      </c>
      <c r="F405">
        <f>'Pivot MRIP 13"'!F408</f>
        <v>1</v>
      </c>
      <c r="G405">
        <f>'Pivot MRIP 13"'!G408</f>
        <v>0</v>
      </c>
      <c r="H405">
        <f t="shared" si="50"/>
        <v>0</v>
      </c>
      <c r="I405">
        <f t="shared" si="51"/>
        <v>0</v>
      </c>
    </row>
    <row r="406" spans="1:9" x14ac:dyDescent="0.25">
      <c r="A406">
        <f>'Pivot MRIP 13"'!A409</f>
        <v>2013</v>
      </c>
      <c r="B406" t="str">
        <f>'Pivot MRIP 13"'!B409</f>
        <v>1108120130616007</v>
      </c>
      <c r="C406">
        <f>'Pivot MRIP 13"'!C409</f>
        <v>605.03500692</v>
      </c>
      <c r="D406">
        <f>'Pivot MRIP 13"'!D409</f>
        <v>605.03500692</v>
      </c>
      <c r="E406">
        <f>'Pivot MRIP 13"'!E409</f>
        <v>0</v>
      </c>
      <c r="F406">
        <f>'Pivot MRIP 13"'!F409</f>
        <v>1</v>
      </c>
      <c r="G406">
        <f>'Pivot MRIP 13"'!G409</f>
        <v>0</v>
      </c>
      <c r="H406">
        <f t="shared" si="50"/>
        <v>0</v>
      </c>
      <c r="I406">
        <f t="shared" si="51"/>
        <v>0</v>
      </c>
    </row>
    <row r="407" spans="1:9" x14ac:dyDescent="0.25">
      <c r="A407">
        <f>'Pivot MRIP 13"'!A410</f>
        <v>2013</v>
      </c>
      <c r="B407" t="str">
        <f>'Pivot MRIP 13"'!B410</f>
        <v>1108120130616008</v>
      </c>
      <c r="C407">
        <f>'Pivot MRIP 13"'!C410</f>
        <v>605.03500692</v>
      </c>
      <c r="D407">
        <f>'Pivot MRIP 13"'!D410</f>
        <v>605.03500692</v>
      </c>
      <c r="E407">
        <f>'Pivot MRIP 13"'!E410</f>
        <v>0</v>
      </c>
      <c r="F407">
        <f>'Pivot MRIP 13"'!F410</f>
        <v>1</v>
      </c>
      <c r="G407">
        <f>'Pivot MRIP 13"'!G410</f>
        <v>0</v>
      </c>
      <c r="H407">
        <f t="shared" si="50"/>
        <v>0</v>
      </c>
      <c r="I407">
        <f t="shared" si="51"/>
        <v>0</v>
      </c>
    </row>
    <row r="408" spans="1:9" x14ac:dyDescent="0.25">
      <c r="A408">
        <f>'Pivot MRIP 13"'!A411</f>
        <v>2013</v>
      </c>
      <c r="B408" t="str">
        <f>'Pivot MRIP 13"'!B411</f>
        <v>1108120130818010</v>
      </c>
      <c r="C408">
        <f>'Pivot MRIP 13"'!C411</f>
        <v>394.18482876000002</v>
      </c>
      <c r="D408">
        <f>'Pivot MRIP 13"'!D411</f>
        <v>394.18482876000002</v>
      </c>
      <c r="E408">
        <f>'Pivot MRIP 13"'!E411</f>
        <v>0</v>
      </c>
      <c r="F408">
        <f>'Pivot MRIP 13"'!F411</f>
        <v>1</v>
      </c>
      <c r="G408">
        <f>'Pivot MRIP 13"'!G411</f>
        <v>0</v>
      </c>
      <c r="H408">
        <f t="shared" si="50"/>
        <v>0</v>
      </c>
      <c r="I408">
        <f t="shared" si="51"/>
        <v>0</v>
      </c>
    </row>
    <row r="409" spans="1:9" x14ac:dyDescent="0.25">
      <c r="A409">
        <f>'Pivot MRIP 13"'!A412</f>
        <v>2013</v>
      </c>
      <c r="B409" t="str">
        <f>'Pivot MRIP 13"'!B412</f>
        <v>1108120130818012</v>
      </c>
      <c r="C409">
        <f>'Pivot MRIP 13"'!C412</f>
        <v>394.18482876000002</v>
      </c>
      <c r="D409">
        <f>'Pivot MRIP 13"'!D412</f>
        <v>394.18482876000002</v>
      </c>
      <c r="E409">
        <f>'Pivot MRIP 13"'!E412</f>
        <v>0</v>
      </c>
      <c r="F409">
        <f>'Pivot MRIP 13"'!F412</f>
        <v>1</v>
      </c>
      <c r="G409">
        <f>'Pivot MRIP 13"'!G412</f>
        <v>0</v>
      </c>
      <c r="H409">
        <f t="shared" si="50"/>
        <v>0</v>
      </c>
      <c r="I409">
        <f t="shared" si="51"/>
        <v>0</v>
      </c>
    </row>
    <row r="410" spans="1:9" x14ac:dyDescent="0.25">
      <c r="A410">
        <f>'Pivot MRIP 13"'!A413</f>
        <v>2013</v>
      </c>
      <c r="B410" t="str">
        <f>'Pivot MRIP 13"'!B413</f>
        <v>1108120130825002</v>
      </c>
      <c r="C410">
        <f>'Pivot MRIP 13"'!C413</f>
        <v>430.01489200999998</v>
      </c>
      <c r="D410">
        <f>'Pivot MRIP 13"'!D413</f>
        <v>430.01489200999998</v>
      </c>
      <c r="E410">
        <f>'Pivot MRIP 13"'!E413</f>
        <v>0</v>
      </c>
      <c r="F410">
        <f>'Pivot MRIP 13"'!F413</f>
        <v>8</v>
      </c>
      <c r="G410">
        <f>'Pivot MRIP 13"'!G413</f>
        <v>0</v>
      </c>
      <c r="H410">
        <f t="shared" si="50"/>
        <v>0</v>
      </c>
      <c r="I410">
        <f t="shared" si="51"/>
        <v>0</v>
      </c>
    </row>
    <row r="411" spans="1:9" x14ac:dyDescent="0.25">
      <c r="A411">
        <f>'Pivot MRIP 13"'!A414</f>
        <v>2013</v>
      </c>
      <c r="B411" t="str">
        <f>'Pivot MRIP 13"'!B414</f>
        <v>1108120131015004</v>
      </c>
      <c r="C411">
        <f>'Pivot MRIP 13"'!C414</f>
        <v>227.54769722</v>
      </c>
      <c r="D411">
        <f>'Pivot MRIP 13"'!D414</f>
        <v>227.54769722</v>
      </c>
      <c r="E411">
        <f>'Pivot MRIP 13"'!E414</f>
        <v>0</v>
      </c>
      <c r="F411">
        <f>'Pivot MRIP 13"'!F414</f>
        <v>4</v>
      </c>
      <c r="G411">
        <f>'Pivot MRIP 13"'!G414</f>
        <v>0</v>
      </c>
      <c r="H411">
        <f t="shared" si="50"/>
        <v>0</v>
      </c>
      <c r="I411">
        <f t="shared" si="51"/>
        <v>0</v>
      </c>
    </row>
    <row r="412" spans="1:9" x14ac:dyDescent="0.25">
      <c r="A412">
        <f>'Pivot MRIP 13"'!A415</f>
        <v>2013</v>
      </c>
      <c r="B412" t="str">
        <f>'Pivot MRIP 13"'!B415</f>
        <v>1108120131116002</v>
      </c>
      <c r="C412">
        <f>'Pivot MRIP 13"'!C415</f>
        <v>138.20612249999999</v>
      </c>
      <c r="D412">
        <f>'Pivot MRIP 13"'!D415</f>
        <v>138.20612249999999</v>
      </c>
      <c r="E412">
        <f>'Pivot MRIP 13"'!E415</f>
        <v>0.77850549667908897</v>
      </c>
      <c r="F412">
        <f>'Pivot MRIP 13"'!F415</f>
        <v>1</v>
      </c>
      <c r="G412">
        <f>'Pivot MRIP 13"'!G415</f>
        <v>1.9714399103</v>
      </c>
      <c r="H412">
        <f t="shared" si="50"/>
        <v>272.46506574431078</v>
      </c>
      <c r="I412">
        <f t="shared" si="51"/>
        <v>212.11555133497529</v>
      </c>
    </row>
    <row r="413" spans="1:9" x14ac:dyDescent="0.25">
      <c r="A413">
        <f>'Pivot MRIP 13"'!A416</f>
        <v>2013</v>
      </c>
      <c r="B413" t="str">
        <f>'Pivot MRIP 13"'!B416</f>
        <v>1108620130414010</v>
      </c>
      <c r="C413">
        <f>'Pivot MRIP 13"'!C416</f>
        <v>1169.8915311999999</v>
      </c>
      <c r="D413">
        <f>'Pivot MRIP 13"'!D416</f>
        <v>1169.8915311999999</v>
      </c>
      <c r="E413">
        <f>'Pivot MRIP 13"'!E416</f>
        <v>0</v>
      </c>
      <c r="F413">
        <f>'Pivot MRIP 13"'!F416</f>
        <v>4</v>
      </c>
      <c r="G413">
        <f>'Pivot MRIP 13"'!G416</f>
        <v>0</v>
      </c>
      <c r="H413">
        <f t="shared" si="50"/>
        <v>0</v>
      </c>
      <c r="I413">
        <f t="shared" si="51"/>
        <v>0</v>
      </c>
    </row>
    <row r="414" spans="1:9" x14ac:dyDescent="0.25">
      <c r="A414">
        <f>'Pivot MRIP 13"'!A417</f>
        <v>2013</v>
      </c>
      <c r="B414" t="str">
        <f>'Pivot MRIP 13"'!B417</f>
        <v>1108620130502001</v>
      </c>
      <c r="C414">
        <f>'Pivot MRIP 13"'!C417</f>
        <v>3040.7059293000002</v>
      </c>
      <c r="D414">
        <f>'Pivot MRIP 13"'!D417</f>
        <v>3040.7059293000002</v>
      </c>
      <c r="E414">
        <f>'Pivot MRIP 13"'!E417</f>
        <v>0</v>
      </c>
      <c r="F414">
        <f>'Pivot MRIP 13"'!F417</f>
        <v>9</v>
      </c>
      <c r="G414">
        <f>'Pivot MRIP 13"'!G417</f>
        <v>0</v>
      </c>
      <c r="H414">
        <f t="shared" si="50"/>
        <v>0</v>
      </c>
      <c r="I414">
        <f t="shared" si="51"/>
        <v>0</v>
      </c>
    </row>
    <row r="415" spans="1:9" x14ac:dyDescent="0.25">
      <c r="A415">
        <f>'Pivot MRIP 13"'!A418</f>
        <v>2013</v>
      </c>
      <c r="B415" t="str">
        <f>'Pivot MRIP 13"'!B418</f>
        <v>1108620130522001</v>
      </c>
      <c r="C415">
        <f>'Pivot MRIP 13"'!C418</f>
        <v>139.19993585</v>
      </c>
      <c r="D415">
        <f>'Pivot MRIP 13"'!D418</f>
        <v>139.19993585</v>
      </c>
      <c r="E415">
        <f>'Pivot MRIP 13"'!E418</f>
        <v>0</v>
      </c>
      <c r="F415">
        <f>'Pivot MRIP 13"'!F418</f>
        <v>2</v>
      </c>
      <c r="G415">
        <f>'Pivot MRIP 13"'!G418</f>
        <v>0</v>
      </c>
      <c r="H415">
        <f t="shared" si="50"/>
        <v>0</v>
      </c>
      <c r="I415">
        <f t="shared" si="51"/>
        <v>0</v>
      </c>
    </row>
    <row r="416" spans="1:9" x14ac:dyDescent="0.25">
      <c r="A416">
        <f>'Pivot MRIP 13"'!A419</f>
        <v>2013</v>
      </c>
      <c r="B416" t="str">
        <f>'Pivot MRIP 13"'!B419</f>
        <v>1108620130525001</v>
      </c>
      <c r="C416">
        <f>'Pivot MRIP 13"'!C419</f>
        <v>485.85868502</v>
      </c>
      <c r="D416">
        <f>'Pivot MRIP 13"'!D419</f>
        <v>485.85868502</v>
      </c>
      <c r="E416">
        <f>'Pivot MRIP 13"'!E419</f>
        <v>0</v>
      </c>
      <c r="F416">
        <f>'Pivot MRIP 13"'!F419</f>
        <v>1</v>
      </c>
      <c r="G416">
        <f>'Pivot MRIP 13"'!G419</f>
        <v>0</v>
      </c>
      <c r="H416">
        <f t="shared" si="50"/>
        <v>0</v>
      </c>
      <c r="I416">
        <f t="shared" si="51"/>
        <v>0</v>
      </c>
    </row>
    <row r="417" spans="1:9" x14ac:dyDescent="0.25">
      <c r="A417">
        <f>'Pivot MRIP 13"'!A420</f>
        <v>2013</v>
      </c>
      <c r="B417" t="str">
        <f>'Pivot MRIP 13"'!B420</f>
        <v>1108620130528006</v>
      </c>
      <c r="C417">
        <f>'Pivot MRIP 13"'!C420</f>
        <v>372.53483559</v>
      </c>
      <c r="D417">
        <f>'Pivot MRIP 13"'!D420</f>
        <v>372.53483559</v>
      </c>
      <c r="E417">
        <f>'Pivot MRIP 13"'!E420</f>
        <v>0</v>
      </c>
      <c r="F417">
        <f>'Pivot MRIP 13"'!F420</f>
        <v>4</v>
      </c>
      <c r="G417">
        <f>'Pivot MRIP 13"'!G420</f>
        <v>0</v>
      </c>
      <c r="H417">
        <f t="shared" si="50"/>
        <v>0</v>
      </c>
      <c r="I417">
        <f t="shared" si="51"/>
        <v>0</v>
      </c>
    </row>
    <row r="418" spans="1:9" x14ac:dyDescent="0.25">
      <c r="A418">
        <f>'Pivot MRIP 13"'!A421</f>
        <v>2013</v>
      </c>
      <c r="B418" t="str">
        <f>'Pivot MRIP 13"'!B421</f>
        <v>1108620130529006</v>
      </c>
      <c r="C418">
        <f>'Pivot MRIP 13"'!C421</f>
        <v>156.65529599000001</v>
      </c>
      <c r="D418">
        <f>'Pivot MRIP 13"'!D421</f>
        <v>156.65529599000001</v>
      </c>
      <c r="E418">
        <f>'Pivot MRIP 13"'!E421</f>
        <v>0</v>
      </c>
      <c r="F418">
        <f>'Pivot MRIP 13"'!F421</f>
        <v>4</v>
      </c>
      <c r="G418">
        <f>'Pivot MRIP 13"'!G421</f>
        <v>0</v>
      </c>
      <c r="H418">
        <f t="shared" si="50"/>
        <v>0</v>
      </c>
      <c r="I418">
        <f t="shared" si="51"/>
        <v>0</v>
      </c>
    </row>
    <row r="419" spans="1:9" x14ac:dyDescent="0.25">
      <c r="A419">
        <f>'Pivot MRIP 13"'!A422</f>
        <v>2013</v>
      </c>
      <c r="B419" t="str">
        <f>'Pivot MRIP 13"'!B422</f>
        <v>1108620130529010</v>
      </c>
      <c r="C419">
        <f>'Pivot MRIP 13"'!C422</f>
        <v>156.65529599000001</v>
      </c>
      <c r="D419">
        <f>'Pivot MRIP 13"'!D422</f>
        <v>156.65529599000001</v>
      </c>
      <c r="E419">
        <f>'Pivot MRIP 13"'!E422</f>
        <v>0</v>
      </c>
      <c r="F419">
        <f>'Pivot MRIP 13"'!F422</f>
        <v>1</v>
      </c>
      <c r="G419">
        <f>'Pivot MRIP 13"'!G422</f>
        <v>0</v>
      </c>
      <c r="H419">
        <f t="shared" si="50"/>
        <v>0</v>
      </c>
      <c r="I419">
        <f t="shared" si="51"/>
        <v>0</v>
      </c>
    </row>
    <row r="420" spans="1:9" x14ac:dyDescent="0.25">
      <c r="A420">
        <f>'Pivot MRIP 13"'!A423</f>
        <v>2013</v>
      </c>
      <c r="B420" t="str">
        <f>'Pivot MRIP 13"'!B423</f>
        <v>1108620130601004</v>
      </c>
      <c r="C420">
        <f>'Pivot MRIP 13"'!C423</f>
        <v>170.32709993</v>
      </c>
      <c r="D420">
        <f>'Pivot MRIP 13"'!D423</f>
        <v>170.32709993</v>
      </c>
      <c r="E420">
        <f>'Pivot MRIP 13"'!E423</f>
        <v>1.2952157903134207</v>
      </c>
      <c r="F420">
        <f>'Pivot MRIP 13"'!F423</f>
        <v>6</v>
      </c>
      <c r="G420">
        <f>'Pivot MRIP 13"'!G423</f>
        <v>1.3333333332999999</v>
      </c>
      <c r="H420">
        <f t="shared" si="50"/>
        <v>227.10279990098908</v>
      </c>
      <c r="I420">
        <f t="shared" si="51"/>
        <v>294.14713245615025</v>
      </c>
    </row>
    <row r="421" spans="1:9" x14ac:dyDescent="0.25">
      <c r="A421">
        <f>'Pivot MRIP 13"'!A424</f>
        <v>2013</v>
      </c>
      <c r="B421" t="str">
        <f>'Pivot MRIP 13"'!B424</f>
        <v>1108620130601005</v>
      </c>
      <c r="C421">
        <f>'Pivot MRIP 13"'!C424</f>
        <v>91.340210432999996</v>
      </c>
      <c r="D421">
        <f>'Pivot MRIP 13"'!D424</f>
        <v>91.340210432999996</v>
      </c>
      <c r="E421">
        <f>'Pivot MRIP 13"'!E424</f>
        <v>2.0943914907563372</v>
      </c>
      <c r="F421">
        <f>'Pivot MRIP 13"'!F424</f>
        <v>3</v>
      </c>
      <c r="G421">
        <f>'Pivot MRIP 13"'!G424</f>
        <v>6</v>
      </c>
      <c r="H421">
        <f t="shared" si="50"/>
        <v>548.041262598</v>
      </c>
      <c r="I421">
        <f t="shared" si="51"/>
        <v>1147.8129569686105</v>
      </c>
    </row>
    <row r="422" spans="1:9" x14ac:dyDescent="0.25">
      <c r="A422">
        <f>'Pivot MRIP 13"'!A425</f>
        <v>2013</v>
      </c>
      <c r="B422" t="str">
        <f>'Pivot MRIP 13"'!B425</f>
        <v>1108620130601006</v>
      </c>
      <c r="C422">
        <f>'Pivot MRIP 13"'!C425</f>
        <v>85.163549963999998</v>
      </c>
      <c r="D422">
        <f>'Pivot MRIP 13"'!D425</f>
        <v>85.163549963999998</v>
      </c>
      <c r="E422">
        <f>'Pivot MRIP 13"'!E425</f>
        <v>1.3889122517647288</v>
      </c>
      <c r="F422">
        <f>'Pivot MRIP 13"'!F425</f>
        <v>12</v>
      </c>
      <c r="G422">
        <f>'Pivot MRIP 13"'!G425</f>
        <v>10</v>
      </c>
      <c r="H422">
        <f t="shared" si="50"/>
        <v>851.63549964000003</v>
      </c>
      <c r="I422">
        <f t="shared" si="51"/>
        <v>1182.8469794877724</v>
      </c>
    </row>
    <row r="423" spans="1:9" x14ac:dyDescent="0.25">
      <c r="A423">
        <f>'Pivot MRIP 13"'!A426</f>
        <v>2013</v>
      </c>
      <c r="B423" t="str">
        <f>'Pivot MRIP 13"'!B426</f>
        <v>1108620130601008</v>
      </c>
      <c r="C423">
        <f>'Pivot MRIP 13"'!C426</f>
        <v>170.32709993</v>
      </c>
      <c r="D423">
        <f>'Pivot MRIP 13"'!D426</f>
        <v>170.32709993</v>
      </c>
      <c r="E423">
        <f>'Pivot MRIP 13"'!E426</f>
        <v>2.2707613005042391</v>
      </c>
      <c r="F423">
        <f>'Pivot MRIP 13"'!F426</f>
        <v>6</v>
      </c>
      <c r="G423">
        <f>'Pivot MRIP 13"'!G426</f>
        <v>5</v>
      </c>
      <c r="H423">
        <f t="shared" si="50"/>
        <v>851.63549965000004</v>
      </c>
      <c r="I423">
        <f t="shared" si="51"/>
        <v>1933.8609347408114</v>
      </c>
    </row>
    <row r="424" spans="1:9" x14ac:dyDescent="0.25">
      <c r="A424">
        <f>'Pivot MRIP 13"'!A427</f>
        <v>2013</v>
      </c>
      <c r="B424" t="str">
        <f>'Pivot MRIP 13"'!B427</f>
        <v>1108620130615002</v>
      </c>
      <c r="C424">
        <f>'Pivot MRIP 13"'!C427</f>
        <v>585.91545183999995</v>
      </c>
      <c r="D424">
        <f>'Pivot MRIP 13"'!D427</f>
        <v>585.91545183999995</v>
      </c>
      <c r="E424">
        <f>'Pivot MRIP 13"'!E427</f>
        <v>1.1023113109243878</v>
      </c>
      <c r="F424">
        <f>'Pivot MRIP 13"'!F427</f>
        <v>6</v>
      </c>
      <c r="G424">
        <f>'Pivot MRIP 13"'!G427</f>
        <v>3</v>
      </c>
      <c r="H424">
        <f t="shared" si="50"/>
        <v>1757.7463555199997</v>
      </c>
      <c r="I424">
        <f t="shared" si="51"/>
        <v>1937.5836894258159</v>
      </c>
    </row>
    <row r="425" spans="1:9" x14ac:dyDescent="0.25">
      <c r="A425">
        <f>'Pivot MRIP 13"'!A428</f>
        <v>2013</v>
      </c>
      <c r="B425" t="str">
        <f>'Pivot MRIP 13"'!B428</f>
        <v>1108620130615004</v>
      </c>
      <c r="C425">
        <f>'Pivot MRIP 13"'!C428</f>
        <v>748.68180804999997</v>
      </c>
      <c r="D425">
        <f>'Pivot MRIP 13"'!D428</f>
        <v>748.68180804999997</v>
      </c>
      <c r="E425">
        <f>'Pivot MRIP 13"'!E428</f>
        <v>0</v>
      </c>
      <c r="F425">
        <f>'Pivot MRIP 13"'!F428</f>
        <v>4</v>
      </c>
      <c r="G425">
        <f>'Pivot MRIP 13"'!G428</f>
        <v>0</v>
      </c>
      <c r="H425">
        <f t="shared" si="50"/>
        <v>0</v>
      </c>
      <c r="I425">
        <f t="shared" si="51"/>
        <v>0</v>
      </c>
    </row>
    <row r="426" spans="1:9" x14ac:dyDescent="0.25">
      <c r="A426">
        <f>'Pivot MRIP 13"'!A429</f>
        <v>2013</v>
      </c>
      <c r="B426" t="str">
        <f>'Pivot MRIP 13"'!B429</f>
        <v>1108620130615008</v>
      </c>
      <c r="C426">
        <f>'Pivot MRIP 13"'!C429</f>
        <v>976.59813726000004</v>
      </c>
      <c r="D426">
        <f>'Pivot MRIP 13"'!D429</f>
        <v>976.59813726000004</v>
      </c>
      <c r="E426">
        <f>'Pivot MRIP 13"'!E429</f>
        <v>0</v>
      </c>
      <c r="F426">
        <f>'Pivot MRIP 13"'!F429</f>
        <v>3</v>
      </c>
      <c r="G426">
        <f>'Pivot MRIP 13"'!G429</f>
        <v>0</v>
      </c>
      <c r="H426">
        <f t="shared" si="50"/>
        <v>0</v>
      </c>
      <c r="I426">
        <f t="shared" si="51"/>
        <v>0</v>
      </c>
    </row>
    <row r="427" spans="1:9" x14ac:dyDescent="0.25">
      <c r="A427">
        <f>'Pivot MRIP 13"'!A430</f>
        <v>2013</v>
      </c>
      <c r="B427" t="str">
        <f>'Pivot MRIP 13"'!B430</f>
        <v>1108620130616016</v>
      </c>
      <c r="C427">
        <f>'Pivot MRIP 13"'!C430</f>
        <v>73.959979067000006</v>
      </c>
      <c r="D427">
        <f>'Pivot MRIP 13"'!D430</f>
        <v>73.959979067000006</v>
      </c>
      <c r="E427">
        <f>'Pivot MRIP 13"'!E430</f>
        <v>0</v>
      </c>
      <c r="F427">
        <f>'Pivot MRIP 13"'!F430</f>
        <v>1</v>
      </c>
      <c r="G427">
        <f>'Pivot MRIP 13"'!G430</f>
        <v>0</v>
      </c>
      <c r="H427">
        <f t="shared" si="50"/>
        <v>0</v>
      </c>
      <c r="I427">
        <f t="shared" si="51"/>
        <v>0</v>
      </c>
    </row>
    <row r="428" spans="1:9" x14ac:dyDescent="0.25">
      <c r="A428">
        <f>'Pivot MRIP 13"'!A431</f>
        <v>2013</v>
      </c>
      <c r="B428" t="str">
        <f>'Pivot MRIP 13"'!B431</f>
        <v>1108620130617008</v>
      </c>
      <c r="C428">
        <f>'Pivot MRIP 13"'!C431</f>
        <v>231.42326539999999</v>
      </c>
      <c r="D428">
        <f>'Pivot MRIP 13"'!D431</f>
        <v>231.42326539999999</v>
      </c>
      <c r="E428">
        <f>'Pivot MRIP 13"'!E431</f>
        <v>0</v>
      </c>
      <c r="F428">
        <f>'Pivot MRIP 13"'!F431</f>
        <v>4</v>
      </c>
      <c r="G428">
        <f>'Pivot MRIP 13"'!G431</f>
        <v>0</v>
      </c>
      <c r="H428">
        <f t="shared" si="50"/>
        <v>0</v>
      </c>
      <c r="I428">
        <f t="shared" si="51"/>
        <v>0</v>
      </c>
    </row>
    <row r="429" spans="1:9" x14ac:dyDescent="0.25">
      <c r="A429">
        <f>'Pivot MRIP 13"'!A432</f>
        <v>2013</v>
      </c>
      <c r="B429" t="str">
        <f>'Pivot MRIP 13"'!B432</f>
        <v>1108620130708005</v>
      </c>
      <c r="C429">
        <f>'Pivot MRIP 13"'!C432</f>
        <v>334.42102621999999</v>
      </c>
      <c r="D429">
        <f>'Pivot MRIP 13"'!D432</f>
        <v>334.42102621999999</v>
      </c>
      <c r="E429">
        <f>'Pivot MRIP 13"'!E432</f>
        <v>0</v>
      </c>
      <c r="F429">
        <f>'Pivot MRIP 13"'!F432</f>
        <v>4</v>
      </c>
      <c r="G429">
        <f>'Pivot MRIP 13"'!G432</f>
        <v>0</v>
      </c>
      <c r="H429">
        <f t="shared" si="50"/>
        <v>0</v>
      </c>
      <c r="I429">
        <f t="shared" si="51"/>
        <v>0</v>
      </c>
    </row>
    <row r="430" spans="1:9" x14ac:dyDescent="0.25">
      <c r="A430">
        <f>'Pivot MRIP 13"'!A433</f>
        <v>2013</v>
      </c>
      <c r="B430" t="str">
        <f>'Pivot MRIP 13"'!B433</f>
        <v>1108620130726013</v>
      </c>
      <c r="C430">
        <f>'Pivot MRIP 13"'!C433</f>
        <v>441.47328335999998</v>
      </c>
      <c r="D430">
        <f>'Pivot MRIP 13"'!D433</f>
        <v>441.47328335999998</v>
      </c>
      <c r="E430">
        <f>'Pivot MRIP 13"'!E433</f>
        <v>1.2125424420168269</v>
      </c>
      <c r="F430">
        <f>'Pivot MRIP 13"'!F433</f>
        <v>3</v>
      </c>
      <c r="G430">
        <f>'Pivot MRIP 13"'!G433</f>
        <v>1</v>
      </c>
      <c r="H430">
        <f t="shared" si="50"/>
        <v>441.47328335999998</v>
      </c>
      <c r="I430">
        <f t="shared" si="51"/>
        <v>535.30509309052093</v>
      </c>
    </row>
    <row r="431" spans="1:9" x14ac:dyDescent="0.25">
      <c r="A431">
        <f>'Pivot MRIP 13"'!A434</f>
        <v>2013</v>
      </c>
      <c r="B431" t="str">
        <f>'Pivot MRIP 13"'!B434</f>
        <v>1108620130726014</v>
      </c>
      <c r="C431">
        <f>'Pivot MRIP 13"'!C434</f>
        <v>322.49562410999999</v>
      </c>
      <c r="D431">
        <f>'Pivot MRIP 13"'!D434</f>
        <v>322.49562410999999</v>
      </c>
      <c r="E431">
        <f>'Pivot MRIP 13"'!E434</f>
        <v>0</v>
      </c>
      <c r="F431">
        <f>'Pivot MRIP 13"'!F434</f>
        <v>2</v>
      </c>
      <c r="G431">
        <f>'Pivot MRIP 13"'!G434</f>
        <v>0</v>
      </c>
      <c r="H431">
        <f t="shared" si="50"/>
        <v>0</v>
      </c>
      <c r="I431">
        <f t="shared" si="51"/>
        <v>0</v>
      </c>
    </row>
    <row r="432" spans="1:9" x14ac:dyDescent="0.25">
      <c r="A432">
        <f>'Pivot MRIP 13"'!A435</f>
        <v>2013</v>
      </c>
      <c r="B432" t="str">
        <f>'Pivot MRIP 13"'!B435</f>
        <v>1108620130802003</v>
      </c>
      <c r="C432">
        <f>'Pivot MRIP 13"'!C435</f>
        <v>27.761246789000001</v>
      </c>
      <c r="D432">
        <f>'Pivot MRIP 13"'!D435</f>
        <v>27.761246789000001</v>
      </c>
      <c r="E432">
        <f>'Pivot MRIP 13"'!E435</f>
        <v>1.5117412264531709</v>
      </c>
      <c r="F432">
        <f>'Pivot MRIP 13"'!F435</f>
        <v>6</v>
      </c>
      <c r="G432">
        <f>'Pivot MRIP 13"'!G435</f>
        <v>2.6626661292999998</v>
      </c>
      <c r="H432">
        <f t="shared" si="50"/>
        <v>73.918931532208688</v>
      </c>
      <c r="I432">
        <f t="shared" si="51"/>
        <v>111.74629621260912</v>
      </c>
    </row>
    <row r="433" spans="1:9" x14ac:dyDescent="0.25">
      <c r="A433">
        <f>'Pivot MRIP 13"'!A436</f>
        <v>2013</v>
      </c>
      <c r="B433" t="str">
        <f>'Pivot MRIP 13"'!B436</f>
        <v>1108620130805002</v>
      </c>
      <c r="C433">
        <f>'Pivot MRIP 13"'!C436</f>
        <v>752.16121709000004</v>
      </c>
      <c r="D433">
        <f>'Pivot MRIP 13"'!D436</f>
        <v>752.16121709000004</v>
      </c>
      <c r="E433">
        <f>'Pivot MRIP 13"'!E436</f>
        <v>0</v>
      </c>
      <c r="F433">
        <f>'Pivot MRIP 13"'!F436</f>
        <v>1</v>
      </c>
      <c r="G433">
        <f>'Pivot MRIP 13"'!G436</f>
        <v>0</v>
      </c>
      <c r="H433">
        <f t="shared" si="50"/>
        <v>0</v>
      </c>
      <c r="I433">
        <f t="shared" si="51"/>
        <v>0</v>
      </c>
    </row>
    <row r="434" spans="1:9" x14ac:dyDescent="0.25">
      <c r="A434">
        <f>'Pivot MRIP 13"'!A437</f>
        <v>2013</v>
      </c>
      <c r="B434" t="str">
        <f>'Pivot MRIP 13"'!B437</f>
        <v>1108620130805004</v>
      </c>
      <c r="C434">
        <f>'Pivot MRIP 13"'!C437</f>
        <v>752.16121709000004</v>
      </c>
      <c r="D434">
        <f>'Pivot MRIP 13"'!D437</f>
        <v>752.16121709000004</v>
      </c>
      <c r="E434">
        <f>'Pivot MRIP 13"'!E437</f>
        <v>0</v>
      </c>
      <c r="F434">
        <f>'Pivot MRIP 13"'!F437</f>
        <v>1</v>
      </c>
      <c r="G434">
        <f>'Pivot MRIP 13"'!G437</f>
        <v>0</v>
      </c>
      <c r="H434">
        <f t="shared" si="50"/>
        <v>0</v>
      </c>
      <c r="I434">
        <f t="shared" si="51"/>
        <v>0</v>
      </c>
    </row>
    <row r="435" spans="1:9" x14ac:dyDescent="0.25">
      <c r="A435">
        <f>'Pivot MRIP 13"'!A438</f>
        <v>2013</v>
      </c>
      <c r="B435" t="str">
        <f>'Pivot MRIP 13"'!B438</f>
        <v>1108620130823001</v>
      </c>
      <c r="C435">
        <f>'Pivot MRIP 13"'!C438</f>
        <v>5.8435771058999997</v>
      </c>
      <c r="D435">
        <f>'Pivot MRIP 13"'!D438</f>
        <v>5.8435771058999997</v>
      </c>
      <c r="E435">
        <f>'Pivot MRIP 13"'!E438</f>
        <v>0</v>
      </c>
      <c r="F435">
        <f>'Pivot MRIP 13"'!F438</f>
        <v>6</v>
      </c>
      <c r="G435">
        <f>'Pivot MRIP 13"'!G438</f>
        <v>0</v>
      </c>
      <c r="H435">
        <f t="shared" si="50"/>
        <v>0</v>
      </c>
      <c r="I435">
        <f t="shared" si="51"/>
        <v>0</v>
      </c>
    </row>
    <row r="436" spans="1:9" x14ac:dyDescent="0.25">
      <c r="A436">
        <f>'Pivot MRIP 13"'!A439</f>
        <v>2013</v>
      </c>
      <c r="B436" t="str">
        <f>'Pivot MRIP 13"'!B439</f>
        <v>1108620130905006</v>
      </c>
      <c r="C436">
        <f>'Pivot MRIP 13"'!C439</f>
        <v>339.67319114999998</v>
      </c>
      <c r="D436">
        <f>'Pivot MRIP 13"'!D439</f>
        <v>339.67319114999998</v>
      </c>
      <c r="E436">
        <f>'Pivot MRIP 13"'!E439</f>
        <v>1.1023113109243878</v>
      </c>
      <c r="F436">
        <f>'Pivot MRIP 13"'!F439</f>
        <v>2</v>
      </c>
      <c r="G436">
        <f>'Pivot MRIP 13"'!G439</f>
        <v>1.0002109863999999</v>
      </c>
      <c r="H436">
        <f t="shared" si="50"/>
        <v>339.74485757377721</v>
      </c>
      <c r="I436">
        <f t="shared" si="51"/>
        <v>374.50459933196981</v>
      </c>
    </row>
    <row r="437" spans="1:9" x14ac:dyDescent="0.25">
      <c r="A437">
        <f>'Pivot MRIP 13"'!A440</f>
        <v>2013</v>
      </c>
      <c r="B437" t="str">
        <f>'Pivot MRIP 13"'!B440</f>
        <v>1108620130905008</v>
      </c>
      <c r="C437">
        <f>'Pivot MRIP 13"'!C440</f>
        <v>206.00449592000001</v>
      </c>
      <c r="D437">
        <f>'Pivot MRIP 13"'!D440</f>
        <v>206.00449592000001</v>
      </c>
      <c r="E437">
        <f>'Pivot MRIP 13"'!E440</f>
        <v>0</v>
      </c>
      <c r="F437">
        <f>'Pivot MRIP 13"'!F440</f>
        <v>1</v>
      </c>
      <c r="G437">
        <f>'Pivot MRIP 13"'!G440</f>
        <v>0</v>
      </c>
      <c r="H437">
        <f t="shared" si="50"/>
        <v>0</v>
      </c>
      <c r="I437">
        <f t="shared" si="51"/>
        <v>0</v>
      </c>
    </row>
    <row r="438" spans="1:9" x14ac:dyDescent="0.25">
      <c r="A438">
        <f>'Pivot MRIP 13"'!A441</f>
        <v>2013</v>
      </c>
      <c r="B438" t="str">
        <f>'Pivot MRIP 13"'!B441</f>
        <v>1108620131005007</v>
      </c>
      <c r="C438">
        <f>'Pivot MRIP 13"'!C441</f>
        <v>477.66596048999997</v>
      </c>
      <c r="D438">
        <f>'Pivot MRIP 13"'!D441</f>
        <v>477.66596048999997</v>
      </c>
      <c r="E438">
        <f>'Pivot MRIP 13"'!E441</f>
        <v>1.337471057254924</v>
      </c>
      <c r="F438">
        <f>'Pivot MRIP 13"'!F441</f>
        <v>4</v>
      </c>
      <c r="G438">
        <f>'Pivot MRIP 13"'!G441</f>
        <v>3</v>
      </c>
      <c r="H438">
        <f t="shared" si="50"/>
        <v>1432.9978814699998</v>
      </c>
      <c r="I438">
        <f t="shared" si="51"/>
        <v>1916.5931915737469</v>
      </c>
    </row>
    <row r="439" spans="1:9" x14ac:dyDescent="0.25">
      <c r="A439">
        <f>'Pivot MRIP 13"'!A442</f>
        <v>2013</v>
      </c>
      <c r="B439" t="str">
        <f>'Pivot MRIP 13"'!B442</f>
        <v>1108620131005009</v>
      </c>
      <c r="C439">
        <f>'Pivot MRIP 13"'!C442</f>
        <v>851.14711749000003</v>
      </c>
      <c r="D439">
        <f>'Pivot MRIP 13"'!D442</f>
        <v>851.14711749000003</v>
      </c>
      <c r="E439">
        <f>'Pivot MRIP 13"'!E442</f>
        <v>0</v>
      </c>
      <c r="F439">
        <f>'Pivot MRIP 13"'!F442</f>
        <v>2</v>
      </c>
      <c r="G439">
        <f>'Pivot MRIP 13"'!G442</f>
        <v>0</v>
      </c>
      <c r="H439">
        <f t="shared" si="50"/>
        <v>0</v>
      </c>
      <c r="I439">
        <f t="shared" si="51"/>
        <v>0</v>
      </c>
    </row>
    <row r="440" spans="1:9" x14ac:dyDescent="0.25">
      <c r="A440">
        <f>'Pivot MRIP 13"'!A443</f>
        <v>2013</v>
      </c>
      <c r="B440" t="str">
        <f>'Pivot MRIP 13"'!B443</f>
        <v>1108620131006003</v>
      </c>
      <c r="C440">
        <f>'Pivot MRIP 13"'!C443</f>
        <v>240.44055957</v>
      </c>
      <c r="D440">
        <f>'Pivot MRIP 13"'!D443</f>
        <v>240.44055957</v>
      </c>
      <c r="E440">
        <f>'Pivot MRIP 13"'!E443</f>
        <v>0</v>
      </c>
      <c r="F440">
        <f>'Pivot MRIP 13"'!F443</f>
        <v>4</v>
      </c>
      <c r="G440">
        <f>'Pivot MRIP 13"'!G443</f>
        <v>0</v>
      </c>
      <c r="H440">
        <f t="shared" si="50"/>
        <v>0</v>
      </c>
      <c r="I440">
        <f t="shared" si="51"/>
        <v>0</v>
      </c>
    </row>
    <row r="441" spans="1:9" x14ac:dyDescent="0.25">
      <c r="A441">
        <f>'Pivot MRIP 13"'!A444</f>
        <v>2013</v>
      </c>
      <c r="B441" t="str">
        <f>'Pivot MRIP 13"'!B444</f>
        <v>1108620131012001</v>
      </c>
      <c r="C441">
        <f>'Pivot MRIP 13"'!C444</f>
        <v>11.313080261</v>
      </c>
      <c r="D441">
        <f>'Pivot MRIP 13"'!D444</f>
        <v>11.313080261</v>
      </c>
      <c r="E441">
        <f>'Pivot MRIP 13"'!E444</f>
        <v>1.5432358352280044</v>
      </c>
      <c r="F441">
        <f>'Pivot MRIP 13"'!F444</f>
        <v>12</v>
      </c>
      <c r="G441">
        <f>'Pivot MRIP 13"'!G444</f>
        <v>0.33333333329999998</v>
      </c>
      <c r="H441">
        <f t="shared" si="50"/>
        <v>3.7710267532895636</v>
      </c>
      <c r="I441">
        <f t="shared" si="51"/>
        <v>5.8195836212799694</v>
      </c>
    </row>
    <row r="442" spans="1:9" x14ac:dyDescent="0.25">
      <c r="A442">
        <f>'Pivot MRIP 13"'!A445</f>
        <v>2013</v>
      </c>
      <c r="B442" t="str">
        <f>'Pivot MRIP 13"'!B445</f>
        <v>1108620131012003</v>
      </c>
      <c r="C442">
        <f>'Pivot MRIP 13"'!C445</f>
        <v>11.313080261</v>
      </c>
      <c r="D442">
        <f>'Pivot MRIP 13"'!D445</f>
        <v>11.313080261</v>
      </c>
      <c r="E442">
        <f>'Pivot MRIP 13"'!E445</f>
        <v>1.4550509304020041</v>
      </c>
      <c r="F442">
        <f>'Pivot MRIP 13"'!F445</f>
        <v>12</v>
      </c>
      <c r="G442">
        <f>'Pivot MRIP 13"'!G445</f>
        <v>2.6666666666999999</v>
      </c>
      <c r="H442">
        <f t="shared" si="50"/>
        <v>30.168214029710434</v>
      </c>
      <c r="I442">
        <f t="shared" si="51"/>
        <v>43.896287892496957</v>
      </c>
    </row>
    <row r="443" spans="1:9" x14ac:dyDescent="0.25">
      <c r="A443">
        <f>'Pivot MRIP 13"'!A446</f>
        <v>2013</v>
      </c>
      <c r="B443" t="str">
        <f>'Pivot MRIP 13"'!B446</f>
        <v>1108620131012005</v>
      </c>
      <c r="C443">
        <f>'Pivot MRIP 13"'!C446</f>
        <v>7.5420535075000004</v>
      </c>
      <c r="D443">
        <f>'Pivot MRIP 13"'!D446</f>
        <v>7.5420535075000004</v>
      </c>
      <c r="E443">
        <f>'Pivot MRIP 13"'!E446</f>
        <v>1.9290447941176787</v>
      </c>
      <c r="F443">
        <f>'Pivot MRIP 13"'!F446</f>
        <v>8</v>
      </c>
      <c r="G443">
        <f>'Pivot MRIP 13"'!G446</f>
        <v>1</v>
      </c>
      <c r="H443">
        <f t="shared" si="50"/>
        <v>7.5420535075000004</v>
      </c>
      <c r="I443">
        <f t="shared" si="51"/>
        <v>14.548959055599855</v>
      </c>
    </row>
    <row r="444" spans="1:9" x14ac:dyDescent="0.25">
      <c r="A444">
        <f>'Pivot MRIP 13"'!A447</f>
        <v>2013</v>
      </c>
      <c r="B444" t="str">
        <f>'Pivot MRIP 13"'!B447</f>
        <v>1108620131013001</v>
      </c>
      <c r="C444">
        <f>'Pivot MRIP 13"'!C447</f>
        <v>316.807975</v>
      </c>
      <c r="D444">
        <f>'Pivot MRIP 13"'!D447</f>
        <v>316.807975</v>
      </c>
      <c r="E444">
        <f>'Pivot MRIP 13"'!E447</f>
        <v>0</v>
      </c>
      <c r="F444">
        <f>'Pivot MRIP 13"'!F447</f>
        <v>1</v>
      </c>
      <c r="G444">
        <f>'Pivot MRIP 13"'!G447</f>
        <v>0</v>
      </c>
      <c r="H444">
        <f t="shared" si="50"/>
        <v>0</v>
      </c>
      <c r="I444">
        <f t="shared" si="51"/>
        <v>0</v>
      </c>
    </row>
    <row r="445" spans="1:9" x14ac:dyDescent="0.25">
      <c r="A445">
        <f>'Pivot MRIP 13"'!A448</f>
        <v>2013</v>
      </c>
      <c r="B445" t="str">
        <f>'Pivot MRIP 13"'!B448</f>
        <v>1108620131016001</v>
      </c>
      <c r="C445">
        <f>'Pivot MRIP 13"'!C448</f>
        <v>1153.3832030000001</v>
      </c>
      <c r="D445">
        <f>'Pivot MRIP 13"'!D448</f>
        <v>1153.3832030000001</v>
      </c>
      <c r="E445">
        <f>'Pivot MRIP 13"'!E448</f>
        <v>0</v>
      </c>
      <c r="F445">
        <f>'Pivot MRIP 13"'!F448</f>
        <v>5</v>
      </c>
      <c r="G445">
        <f>'Pivot MRIP 13"'!G448</f>
        <v>0</v>
      </c>
      <c r="H445">
        <f t="shared" si="50"/>
        <v>0</v>
      </c>
      <c r="I445">
        <f t="shared" si="51"/>
        <v>0</v>
      </c>
    </row>
    <row r="446" spans="1:9" x14ac:dyDescent="0.25">
      <c r="A446">
        <f>'Pivot MRIP 13"'!A449</f>
        <v>2013</v>
      </c>
      <c r="B446" t="str">
        <f>'Pivot MRIP 13"'!B449</f>
        <v>1108620131019004</v>
      </c>
      <c r="C446">
        <f>'Pivot MRIP 13"'!C449</f>
        <v>501.38064808000001</v>
      </c>
      <c r="D446">
        <f>'Pivot MRIP 13"'!D449</f>
        <v>501.38064808000001</v>
      </c>
      <c r="E446">
        <f>'Pivot MRIP 13"'!E449</f>
        <v>0</v>
      </c>
      <c r="F446">
        <f>'Pivot MRIP 13"'!F449</f>
        <v>3</v>
      </c>
      <c r="G446">
        <f>'Pivot MRIP 13"'!G449</f>
        <v>0</v>
      </c>
      <c r="H446">
        <f t="shared" si="50"/>
        <v>0</v>
      </c>
      <c r="I446">
        <f t="shared" si="51"/>
        <v>0</v>
      </c>
    </row>
    <row r="447" spans="1:9" x14ac:dyDescent="0.25">
      <c r="A447">
        <f>'Pivot MRIP 13"'!A450</f>
        <v>2013</v>
      </c>
      <c r="B447" t="str">
        <f>'Pivot MRIP 13"'!B450</f>
        <v>1108620131019005</v>
      </c>
      <c r="C447">
        <f>'Pivot MRIP 13"'!C450</f>
        <v>236.58341834999999</v>
      </c>
      <c r="D447">
        <f>'Pivot MRIP 13"'!D450</f>
        <v>236.58341834999999</v>
      </c>
      <c r="E447">
        <f>'Pivot MRIP 13"'!E450</f>
        <v>0</v>
      </c>
      <c r="F447">
        <f>'Pivot MRIP 13"'!F450</f>
        <v>2</v>
      </c>
      <c r="G447">
        <f>'Pivot MRIP 13"'!G450</f>
        <v>0</v>
      </c>
      <c r="H447">
        <f t="shared" si="50"/>
        <v>0</v>
      </c>
      <c r="I447">
        <f t="shared" si="51"/>
        <v>0</v>
      </c>
    </row>
    <row r="448" spans="1:9" x14ac:dyDescent="0.25">
      <c r="A448">
        <f>'Pivot MRIP 13"'!A451</f>
        <v>2013</v>
      </c>
      <c r="B448" t="str">
        <f>'Pivot MRIP 13"'!B451</f>
        <v>1108620131021008</v>
      </c>
      <c r="C448">
        <f>'Pivot MRIP 13"'!C451</f>
        <v>253.85977093</v>
      </c>
      <c r="D448">
        <f>'Pivot MRIP 13"'!D451</f>
        <v>253.85977093</v>
      </c>
      <c r="E448">
        <f>'Pivot MRIP 13"'!E451</f>
        <v>0</v>
      </c>
      <c r="F448">
        <f>'Pivot MRIP 13"'!F451</f>
        <v>2</v>
      </c>
      <c r="G448">
        <f>'Pivot MRIP 13"'!G451</f>
        <v>0</v>
      </c>
      <c r="H448">
        <f t="shared" si="50"/>
        <v>0</v>
      </c>
      <c r="I448">
        <f t="shared" si="51"/>
        <v>0</v>
      </c>
    </row>
    <row r="449" spans="1:9" x14ac:dyDescent="0.25">
      <c r="A449">
        <f>'Pivot MRIP 13"'!A452</f>
        <v>2013</v>
      </c>
      <c r="B449" t="str">
        <f>'Pivot MRIP 13"'!B452</f>
        <v>1108620131029001</v>
      </c>
      <c r="C449">
        <f>'Pivot MRIP 13"'!C452</f>
        <v>367.80190248999997</v>
      </c>
      <c r="D449">
        <f>'Pivot MRIP 13"'!D452</f>
        <v>367.80190248999997</v>
      </c>
      <c r="E449">
        <f>'Pivot MRIP 13"'!E452</f>
        <v>0</v>
      </c>
      <c r="F449">
        <f>'Pivot MRIP 13"'!F452</f>
        <v>4</v>
      </c>
      <c r="G449">
        <f>'Pivot MRIP 13"'!G452</f>
        <v>0</v>
      </c>
      <c r="H449">
        <f t="shared" si="50"/>
        <v>0</v>
      </c>
      <c r="I449">
        <f t="shared" si="51"/>
        <v>0</v>
      </c>
    </row>
    <row r="450" spans="1:9" x14ac:dyDescent="0.25">
      <c r="A450">
        <f>'Pivot MRIP 13"'!A453</f>
        <v>2013</v>
      </c>
      <c r="B450" t="str">
        <f>'Pivot MRIP 13"'!B453</f>
        <v>1108620131029002</v>
      </c>
      <c r="C450">
        <f>'Pivot MRIP 13"'!C453</f>
        <v>127.90854191</v>
      </c>
      <c r="D450">
        <f>'Pivot MRIP 13"'!D453</f>
        <v>127.90854191</v>
      </c>
      <c r="E450">
        <f>'Pivot MRIP 13"'!E453</f>
        <v>1.2125424419176187</v>
      </c>
      <c r="F450">
        <f>'Pivot MRIP 13"'!F453</f>
        <v>3</v>
      </c>
      <c r="G450">
        <f>'Pivot MRIP 13"'!G453</f>
        <v>0.33333333329999998</v>
      </c>
      <c r="H450">
        <f t="shared" ref="H450:H513" si="52">G450*C450</f>
        <v>42.636180632403047</v>
      </c>
      <c r="I450">
        <f t="shared" ref="I450:I513" si="53">E450*H450</f>
        <v>51.698178578054673</v>
      </c>
    </row>
    <row r="451" spans="1:9" x14ac:dyDescent="0.25">
      <c r="A451">
        <f>'Pivot MRIP 13"'!A454</f>
        <v>2013</v>
      </c>
      <c r="B451" t="str">
        <f>'Pivot MRIP 13"'!B454</f>
        <v>1108620131031002</v>
      </c>
      <c r="C451">
        <f>'Pivot MRIP 13"'!C454</f>
        <v>202.15634907</v>
      </c>
      <c r="D451">
        <f>'Pivot MRIP 13"'!D454</f>
        <v>202.15634907</v>
      </c>
      <c r="E451">
        <f>'Pivot MRIP 13"'!E454</f>
        <v>0</v>
      </c>
      <c r="F451">
        <f>'Pivot MRIP 13"'!F454</f>
        <v>2</v>
      </c>
      <c r="G451">
        <f>'Pivot MRIP 13"'!G454</f>
        <v>0</v>
      </c>
      <c r="H451">
        <f t="shared" si="52"/>
        <v>0</v>
      </c>
      <c r="I451">
        <f t="shared" si="53"/>
        <v>0</v>
      </c>
    </row>
    <row r="452" spans="1:9" x14ac:dyDescent="0.25">
      <c r="A452">
        <f>'Pivot MRIP 13"'!A455</f>
        <v>2013</v>
      </c>
      <c r="B452" t="str">
        <f>'Pivot MRIP 13"'!B455</f>
        <v>1108620131115003</v>
      </c>
      <c r="C452">
        <f>'Pivot MRIP 13"'!C455</f>
        <v>96.338998085</v>
      </c>
      <c r="D452">
        <f>'Pivot MRIP 13"'!D455</f>
        <v>96.338998085</v>
      </c>
      <c r="E452">
        <f>'Pivot MRIP 13"'!E455</f>
        <v>0</v>
      </c>
      <c r="F452">
        <f>'Pivot MRIP 13"'!F455</f>
        <v>1</v>
      </c>
      <c r="G452">
        <f>'Pivot MRIP 13"'!G455</f>
        <v>0</v>
      </c>
      <c r="H452">
        <f t="shared" si="52"/>
        <v>0</v>
      </c>
      <c r="I452">
        <f t="shared" si="53"/>
        <v>0</v>
      </c>
    </row>
    <row r="453" spans="1:9" x14ac:dyDescent="0.25">
      <c r="A453">
        <f>'Pivot MRIP 13"'!A456</f>
        <v>2013</v>
      </c>
      <c r="B453" t="str">
        <f>'Pivot MRIP 13"'!B456</f>
        <v>1108620131122005</v>
      </c>
      <c r="C453">
        <f>'Pivot MRIP 13"'!C456</f>
        <v>100.93855006</v>
      </c>
      <c r="D453">
        <f>'Pivot MRIP 13"'!D456</f>
        <v>100.93855006</v>
      </c>
      <c r="E453">
        <f>'Pivot MRIP 13"'!E456</f>
        <v>0</v>
      </c>
      <c r="F453">
        <f>'Pivot MRIP 13"'!F456</f>
        <v>2</v>
      </c>
      <c r="G453">
        <f>'Pivot MRIP 13"'!G456</f>
        <v>0</v>
      </c>
      <c r="H453">
        <f t="shared" si="52"/>
        <v>0</v>
      </c>
      <c r="I453">
        <f t="shared" si="53"/>
        <v>0</v>
      </c>
    </row>
    <row r="454" spans="1:9" x14ac:dyDescent="0.25">
      <c r="A454">
        <f>'Pivot MRIP 13"'!A457</f>
        <v>2013</v>
      </c>
      <c r="B454" t="str">
        <f>'Pivot MRIP 13"'!B457</f>
        <v>1108620131122007</v>
      </c>
      <c r="C454">
        <f>'Pivot MRIP 13"'!C457</f>
        <v>59.497674013000001</v>
      </c>
      <c r="D454">
        <f>'Pivot MRIP 13"'!D457</f>
        <v>59.497674013000001</v>
      </c>
      <c r="E454">
        <f>'Pivot MRIP 13"'!E457</f>
        <v>0</v>
      </c>
      <c r="F454">
        <f>'Pivot MRIP 13"'!F457</f>
        <v>4</v>
      </c>
      <c r="G454">
        <f>'Pivot MRIP 13"'!G457</f>
        <v>0</v>
      </c>
      <c r="H454">
        <f t="shared" si="52"/>
        <v>0</v>
      </c>
      <c r="I454">
        <f t="shared" si="53"/>
        <v>0</v>
      </c>
    </row>
    <row r="455" spans="1:9" x14ac:dyDescent="0.25">
      <c r="A455">
        <f>'Pivot MRIP 13"'!A458</f>
        <v>2013</v>
      </c>
      <c r="B455" t="str">
        <f>'Pivot MRIP 13"'!B458</f>
        <v>1108620131122009</v>
      </c>
      <c r="C455">
        <f>'Pivot MRIP 13"'!C458</f>
        <v>100.93855006</v>
      </c>
      <c r="D455">
        <f>'Pivot MRIP 13"'!D458</f>
        <v>100.93855006</v>
      </c>
      <c r="E455">
        <f>'Pivot MRIP 13"'!E458</f>
        <v>0</v>
      </c>
      <c r="F455">
        <f>'Pivot MRIP 13"'!F458</f>
        <v>2</v>
      </c>
      <c r="G455">
        <f>'Pivot MRIP 13"'!G458</f>
        <v>0</v>
      </c>
      <c r="H455">
        <f t="shared" si="52"/>
        <v>0</v>
      </c>
      <c r="I455">
        <f t="shared" si="53"/>
        <v>0</v>
      </c>
    </row>
    <row r="456" spans="1:9" x14ac:dyDescent="0.25">
      <c r="A456">
        <f>'Pivot MRIP 13"'!A459</f>
        <v>2013</v>
      </c>
      <c r="B456" t="str">
        <f>'Pivot MRIP 13"'!B459</f>
        <v>1108620131122011</v>
      </c>
      <c r="C456">
        <f>'Pivot MRIP 13"'!C459</f>
        <v>59.497674013000001</v>
      </c>
      <c r="D456">
        <f>'Pivot MRIP 13"'!D459</f>
        <v>59.497674013000001</v>
      </c>
      <c r="E456">
        <f>'Pivot MRIP 13"'!E459</f>
        <v>0</v>
      </c>
      <c r="F456">
        <f>'Pivot MRIP 13"'!F459</f>
        <v>1</v>
      </c>
      <c r="G456">
        <f>'Pivot MRIP 13"'!G459</f>
        <v>0</v>
      </c>
      <c r="H456">
        <f t="shared" si="52"/>
        <v>0</v>
      </c>
      <c r="I456">
        <f t="shared" si="53"/>
        <v>0</v>
      </c>
    </row>
    <row r="457" spans="1:9" x14ac:dyDescent="0.25">
      <c r="A457">
        <f>'Pivot MRIP 13"'!A460</f>
        <v>2013</v>
      </c>
      <c r="B457" t="str">
        <f>'Pivot MRIP 13"'!B460</f>
        <v>1108620131203005</v>
      </c>
      <c r="C457">
        <f>'Pivot MRIP 13"'!C460</f>
        <v>92.099589029000001</v>
      </c>
      <c r="D457">
        <f>'Pivot MRIP 13"'!D460</f>
        <v>92.099589029000001</v>
      </c>
      <c r="E457">
        <f>'Pivot MRIP 13"'!E460</f>
        <v>0</v>
      </c>
      <c r="F457">
        <f>'Pivot MRIP 13"'!F460</f>
        <v>1</v>
      </c>
      <c r="G457">
        <f>'Pivot MRIP 13"'!G460</f>
        <v>0</v>
      </c>
      <c r="H457">
        <f t="shared" si="52"/>
        <v>0</v>
      </c>
      <c r="I457">
        <f t="shared" si="53"/>
        <v>0</v>
      </c>
    </row>
    <row r="458" spans="1:9" x14ac:dyDescent="0.25">
      <c r="A458">
        <f>'Pivot MRIP 13"'!A461</f>
        <v>2013</v>
      </c>
      <c r="B458" t="str">
        <f>'Pivot MRIP 13"'!B461</f>
        <v>1108720130108007</v>
      </c>
      <c r="C458">
        <f>'Pivot MRIP 13"'!C461</f>
        <v>83.184668662999997</v>
      </c>
      <c r="D458">
        <f>'Pivot MRIP 13"'!D461</f>
        <v>83.184668662999997</v>
      </c>
      <c r="E458">
        <f>'Pivot MRIP 13"'!E461</f>
        <v>0</v>
      </c>
      <c r="F458">
        <f>'Pivot MRIP 13"'!F461</f>
        <v>4</v>
      </c>
      <c r="G458">
        <f>'Pivot MRIP 13"'!G461</f>
        <v>0</v>
      </c>
      <c r="H458">
        <f t="shared" si="52"/>
        <v>0</v>
      </c>
      <c r="I458">
        <f t="shared" si="53"/>
        <v>0</v>
      </c>
    </row>
    <row r="459" spans="1:9" x14ac:dyDescent="0.25">
      <c r="A459">
        <f>'Pivot MRIP 13"'!A462</f>
        <v>2013</v>
      </c>
      <c r="B459" t="str">
        <f>'Pivot MRIP 13"'!B462</f>
        <v>1108720130112001</v>
      </c>
      <c r="C459">
        <f>'Pivot MRIP 13"'!C462</f>
        <v>20.459409321999999</v>
      </c>
      <c r="D459">
        <f>'Pivot MRIP 13"'!D462</f>
        <v>20.459409321999999</v>
      </c>
      <c r="E459">
        <f>'Pivot MRIP 13"'!E462</f>
        <v>0</v>
      </c>
      <c r="F459">
        <f>'Pivot MRIP 13"'!F462</f>
        <v>4</v>
      </c>
      <c r="G459">
        <f>'Pivot MRIP 13"'!G462</f>
        <v>0</v>
      </c>
      <c r="H459">
        <f t="shared" si="52"/>
        <v>0</v>
      </c>
      <c r="I459">
        <f t="shared" si="53"/>
        <v>0</v>
      </c>
    </row>
    <row r="460" spans="1:9" x14ac:dyDescent="0.25">
      <c r="A460">
        <f>'Pivot MRIP 13"'!A463</f>
        <v>2013</v>
      </c>
      <c r="B460" t="str">
        <f>'Pivot MRIP 13"'!B463</f>
        <v>1108720130112005</v>
      </c>
      <c r="C460">
        <f>'Pivot MRIP 13"'!C463</f>
        <v>20.459409321999999</v>
      </c>
      <c r="D460">
        <f>'Pivot MRIP 13"'!D463</f>
        <v>20.459409321999999</v>
      </c>
      <c r="E460">
        <f>'Pivot MRIP 13"'!E463</f>
        <v>0</v>
      </c>
      <c r="F460">
        <f>'Pivot MRIP 13"'!F463</f>
        <v>3</v>
      </c>
      <c r="G460">
        <f>'Pivot MRIP 13"'!G463</f>
        <v>0</v>
      </c>
      <c r="H460">
        <f t="shared" si="52"/>
        <v>0</v>
      </c>
      <c r="I460">
        <f t="shared" si="53"/>
        <v>0</v>
      </c>
    </row>
    <row r="461" spans="1:9" x14ac:dyDescent="0.25">
      <c r="A461">
        <f>'Pivot MRIP 13"'!A464</f>
        <v>2013</v>
      </c>
      <c r="B461" t="str">
        <f>'Pivot MRIP 13"'!B464</f>
        <v>1108720130112008</v>
      </c>
      <c r="C461">
        <f>'Pivot MRIP 13"'!C464</f>
        <v>20.459409321999999</v>
      </c>
      <c r="D461">
        <f>'Pivot MRIP 13"'!D464</f>
        <v>20.459409321999999</v>
      </c>
      <c r="E461">
        <f>'Pivot MRIP 13"'!E464</f>
        <v>0</v>
      </c>
      <c r="F461">
        <f>'Pivot MRIP 13"'!F464</f>
        <v>4</v>
      </c>
      <c r="G461">
        <f>'Pivot MRIP 13"'!G464</f>
        <v>0</v>
      </c>
      <c r="H461">
        <f t="shared" si="52"/>
        <v>0</v>
      </c>
      <c r="I461">
        <f t="shared" si="53"/>
        <v>0</v>
      </c>
    </row>
    <row r="462" spans="1:9" x14ac:dyDescent="0.25">
      <c r="A462">
        <f>'Pivot MRIP 13"'!A465</f>
        <v>2013</v>
      </c>
      <c r="B462" t="str">
        <f>'Pivot MRIP 13"'!B465</f>
        <v>1108720130112013</v>
      </c>
      <c r="C462">
        <f>'Pivot MRIP 13"'!C465</f>
        <v>20.459409321999999</v>
      </c>
      <c r="D462">
        <f>'Pivot MRIP 13"'!D465</f>
        <v>20.459409321999999</v>
      </c>
      <c r="E462">
        <f>'Pivot MRIP 13"'!E465</f>
        <v>0</v>
      </c>
      <c r="F462">
        <f>'Pivot MRIP 13"'!F465</f>
        <v>2</v>
      </c>
      <c r="G462">
        <f>'Pivot MRIP 13"'!G465</f>
        <v>0</v>
      </c>
      <c r="H462">
        <f t="shared" si="52"/>
        <v>0</v>
      </c>
      <c r="I462">
        <f t="shared" si="53"/>
        <v>0</v>
      </c>
    </row>
    <row r="463" spans="1:9" x14ac:dyDescent="0.25">
      <c r="A463">
        <f>'Pivot MRIP 13"'!A466</f>
        <v>2013</v>
      </c>
      <c r="B463" t="str">
        <f>'Pivot MRIP 13"'!B466</f>
        <v>1108720130112015</v>
      </c>
      <c r="C463">
        <f>'Pivot MRIP 13"'!C466</f>
        <v>20.459409321999999</v>
      </c>
      <c r="D463">
        <f>'Pivot MRIP 13"'!D466</f>
        <v>20.459409321999999</v>
      </c>
      <c r="E463">
        <f>'Pivot MRIP 13"'!E466</f>
        <v>0</v>
      </c>
      <c r="F463">
        <f>'Pivot MRIP 13"'!F466</f>
        <v>1</v>
      </c>
      <c r="G463">
        <f>'Pivot MRIP 13"'!G466</f>
        <v>0</v>
      </c>
      <c r="H463">
        <f t="shared" si="52"/>
        <v>0</v>
      </c>
      <c r="I463">
        <f t="shared" si="53"/>
        <v>0</v>
      </c>
    </row>
    <row r="464" spans="1:9" x14ac:dyDescent="0.25">
      <c r="A464">
        <f>'Pivot MRIP 13"'!A467</f>
        <v>2013</v>
      </c>
      <c r="B464" t="str">
        <f>'Pivot MRIP 13"'!B467</f>
        <v>1108720130113006</v>
      </c>
      <c r="C464">
        <f>'Pivot MRIP 13"'!C467</f>
        <v>27.201840172000001</v>
      </c>
      <c r="D464">
        <f>'Pivot MRIP 13"'!D467</f>
        <v>27.201840172000001</v>
      </c>
      <c r="E464">
        <f>'Pivot MRIP 13"'!E467</f>
        <v>0</v>
      </c>
      <c r="F464">
        <f>'Pivot MRIP 13"'!F467</f>
        <v>4</v>
      </c>
      <c r="G464">
        <f>'Pivot MRIP 13"'!G467</f>
        <v>0</v>
      </c>
      <c r="H464">
        <f t="shared" si="52"/>
        <v>0</v>
      </c>
      <c r="I464">
        <f t="shared" si="53"/>
        <v>0</v>
      </c>
    </row>
    <row r="465" spans="1:9" x14ac:dyDescent="0.25">
      <c r="A465">
        <f>'Pivot MRIP 13"'!A468</f>
        <v>2013</v>
      </c>
      <c r="B465" t="str">
        <f>'Pivot MRIP 13"'!B468</f>
        <v>1108720130531001</v>
      </c>
      <c r="C465">
        <f>'Pivot MRIP 13"'!C468</f>
        <v>1375.328125</v>
      </c>
      <c r="D465">
        <f>'Pivot MRIP 13"'!D468</f>
        <v>1375.328125</v>
      </c>
      <c r="E465">
        <f>'Pivot MRIP 13"'!E468</f>
        <v>0</v>
      </c>
      <c r="F465">
        <f>'Pivot MRIP 13"'!F468</f>
        <v>8</v>
      </c>
      <c r="G465">
        <f>'Pivot MRIP 13"'!G468</f>
        <v>0</v>
      </c>
      <c r="H465">
        <f t="shared" si="52"/>
        <v>0</v>
      </c>
      <c r="I465">
        <f t="shared" si="53"/>
        <v>0</v>
      </c>
    </row>
    <row r="466" spans="1:9" x14ac:dyDescent="0.25">
      <c r="A466">
        <f>'Pivot MRIP 13"'!A469</f>
        <v>2013</v>
      </c>
      <c r="B466" t="str">
        <f>'Pivot MRIP 13"'!B469</f>
        <v>1108720130531007</v>
      </c>
      <c r="C466">
        <f>'Pivot MRIP 13"'!C469</f>
        <v>1051.0785842</v>
      </c>
      <c r="D466">
        <f>'Pivot MRIP 13"'!D469</f>
        <v>1051.0785842</v>
      </c>
      <c r="E466">
        <f>'Pivot MRIP 13"'!E469</f>
        <v>0</v>
      </c>
      <c r="F466">
        <f>'Pivot MRIP 13"'!F469</f>
        <v>4</v>
      </c>
      <c r="G466">
        <f>'Pivot MRIP 13"'!G469</f>
        <v>0</v>
      </c>
      <c r="H466">
        <f t="shared" si="52"/>
        <v>0</v>
      </c>
      <c r="I466">
        <f t="shared" si="53"/>
        <v>0</v>
      </c>
    </row>
    <row r="467" spans="1:9" x14ac:dyDescent="0.25">
      <c r="A467">
        <f>'Pivot MRIP 13"'!A470</f>
        <v>2013</v>
      </c>
      <c r="B467" t="str">
        <f>'Pivot MRIP 13"'!B470</f>
        <v>1108720130531013</v>
      </c>
      <c r="C467">
        <f>'Pivot MRIP 13"'!C470</f>
        <v>846.28940060000002</v>
      </c>
      <c r="D467">
        <f>'Pivot MRIP 13"'!D470</f>
        <v>846.28940060000002</v>
      </c>
      <c r="E467">
        <f>'Pivot MRIP 13"'!E470</f>
        <v>0</v>
      </c>
      <c r="F467">
        <f>'Pivot MRIP 13"'!F470</f>
        <v>9</v>
      </c>
      <c r="G467">
        <f>'Pivot MRIP 13"'!G470</f>
        <v>0</v>
      </c>
      <c r="H467">
        <f t="shared" si="52"/>
        <v>0</v>
      </c>
      <c r="I467">
        <f t="shared" si="53"/>
        <v>0</v>
      </c>
    </row>
    <row r="468" spans="1:9" x14ac:dyDescent="0.25">
      <c r="A468">
        <f>'Pivot MRIP 13"'!A471</f>
        <v>2013</v>
      </c>
      <c r="B468" t="str">
        <f>'Pivot MRIP 13"'!B471</f>
        <v>1108720130601012</v>
      </c>
      <c r="C468">
        <f>'Pivot MRIP 13"'!C471</f>
        <v>271.62857556</v>
      </c>
      <c r="D468">
        <f>'Pivot MRIP 13"'!D471</f>
        <v>271.62857556</v>
      </c>
      <c r="E468">
        <f>'Pivot MRIP 13"'!E471</f>
        <v>0</v>
      </c>
      <c r="F468">
        <f>'Pivot MRIP 13"'!F471</f>
        <v>15</v>
      </c>
      <c r="G468">
        <f>'Pivot MRIP 13"'!G471</f>
        <v>0</v>
      </c>
      <c r="H468">
        <f t="shared" si="52"/>
        <v>0</v>
      </c>
      <c r="I468">
        <f t="shared" si="53"/>
        <v>0</v>
      </c>
    </row>
    <row r="469" spans="1:9" x14ac:dyDescent="0.25">
      <c r="A469">
        <f>'Pivot MRIP 13"'!A472</f>
        <v>2013</v>
      </c>
      <c r="B469" t="str">
        <f>'Pivot MRIP 13"'!B472</f>
        <v>1108720130601018</v>
      </c>
      <c r="C469">
        <f>'Pivot MRIP 13"'!C472</f>
        <v>202.02369862</v>
      </c>
      <c r="D469">
        <f>'Pivot MRIP 13"'!D472</f>
        <v>202.02369862</v>
      </c>
      <c r="E469">
        <f>'Pivot MRIP 13"'!E472</f>
        <v>0</v>
      </c>
      <c r="F469">
        <f>'Pivot MRIP 13"'!F472</f>
        <v>4</v>
      </c>
      <c r="G469">
        <f>'Pivot MRIP 13"'!G472</f>
        <v>0</v>
      </c>
      <c r="H469">
        <f t="shared" si="52"/>
        <v>0</v>
      </c>
      <c r="I469">
        <f t="shared" si="53"/>
        <v>0</v>
      </c>
    </row>
    <row r="470" spans="1:9" x14ac:dyDescent="0.25">
      <c r="A470">
        <f>'Pivot MRIP 13"'!A473</f>
        <v>2013</v>
      </c>
      <c r="B470" t="str">
        <f>'Pivot MRIP 13"'!B473</f>
        <v>1108720130601021</v>
      </c>
      <c r="C470">
        <f>'Pivot MRIP 13"'!C473</f>
        <v>202.02369862</v>
      </c>
      <c r="D470">
        <f>'Pivot MRIP 13"'!D473</f>
        <v>202.02369862</v>
      </c>
      <c r="E470">
        <f>'Pivot MRIP 13"'!E473</f>
        <v>0</v>
      </c>
      <c r="F470">
        <f>'Pivot MRIP 13"'!F473</f>
        <v>9</v>
      </c>
      <c r="G470">
        <f>'Pivot MRIP 13"'!G473</f>
        <v>0</v>
      </c>
      <c r="H470">
        <f t="shared" si="52"/>
        <v>0</v>
      </c>
      <c r="I470">
        <f t="shared" si="53"/>
        <v>0</v>
      </c>
    </row>
    <row r="471" spans="1:9" x14ac:dyDescent="0.25">
      <c r="A471">
        <f>'Pivot MRIP 13"'!A474</f>
        <v>2013</v>
      </c>
      <c r="B471" t="str">
        <f>'Pivot MRIP 13"'!B474</f>
        <v>1108720130601024</v>
      </c>
      <c r="C471">
        <f>'Pivot MRIP 13"'!C474</f>
        <v>619.65296026999999</v>
      </c>
      <c r="D471">
        <f>'Pivot MRIP 13"'!D474</f>
        <v>619.65296026999999</v>
      </c>
      <c r="E471">
        <f>'Pivot MRIP 13"'!E474</f>
        <v>0</v>
      </c>
      <c r="F471">
        <f>'Pivot MRIP 13"'!F474</f>
        <v>5</v>
      </c>
      <c r="G471">
        <f>'Pivot MRIP 13"'!G474</f>
        <v>0</v>
      </c>
      <c r="H471">
        <f t="shared" si="52"/>
        <v>0</v>
      </c>
      <c r="I471">
        <f t="shared" si="53"/>
        <v>0</v>
      </c>
    </row>
    <row r="472" spans="1:9" x14ac:dyDescent="0.25">
      <c r="A472">
        <f>'Pivot MRIP 13"'!A475</f>
        <v>2013</v>
      </c>
      <c r="B472" t="str">
        <f>'Pivot MRIP 13"'!B475</f>
        <v>1108720130601028</v>
      </c>
      <c r="C472">
        <f>'Pivot MRIP 13"'!C475</f>
        <v>410.83832944</v>
      </c>
      <c r="D472">
        <f>'Pivot MRIP 13"'!D475</f>
        <v>410.83832944</v>
      </c>
      <c r="E472">
        <f>'Pivot MRIP 13"'!E475</f>
        <v>1.2676580075630459</v>
      </c>
      <c r="F472">
        <f>'Pivot MRIP 13"'!F475</f>
        <v>3</v>
      </c>
      <c r="G472">
        <f>'Pivot MRIP 13"'!G475</f>
        <v>2</v>
      </c>
      <c r="H472">
        <f t="shared" si="52"/>
        <v>821.67665887999999</v>
      </c>
      <c r="I472">
        <f t="shared" si="53"/>
        <v>1041.6049962568813</v>
      </c>
    </row>
    <row r="473" spans="1:9" x14ac:dyDescent="0.25">
      <c r="A473">
        <f>'Pivot MRIP 13"'!A476</f>
        <v>2013</v>
      </c>
      <c r="B473" t="str">
        <f>'Pivot MRIP 13"'!B476</f>
        <v>1108720130609006</v>
      </c>
      <c r="C473">
        <f>'Pivot MRIP 13"'!C476</f>
        <v>55.512900233000003</v>
      </c>
      <c r="D473">
        <f>'Pivot MRIP 13"'!D476</f>
        <v>55.512900233000003</v>
      </c>
      <c r="E473">
        <f>'Pivot MRIP 13"'!E476</f>
        <v>1.9345563506792096</v>
      </c>
      <c r="F473">
        <f>'Pivot MRIP 13"'!F476</f>
        <v>12</v>
      </c>
      <c r="G473">
        <f>'Pivot MRIP 13"'!G476</f>
        <v>9.3333333333000006</v>
      </c>
      <c r="H473">
        <f t="shared" si="52"/>
        <v>518.12040217281628</v>
      </c>
      <c r="I473">
        <f t="shared" si="53"/>
        <v>1002.3331144398879</v>
      </c>
    </row>
    <row r="474" spans="1:9" x14ac:dyDescent="0.25">
      <c r="A474">
        <f>'Pivot MRIP 13"'!A477</f>
        <v>2013</v>
      </c>
      <c r="B474" t="str">
        <f>'Pivot MRIP 13"'!B477</f>
        <v>1108720130609012</v>
      </c>
      <c r="C474">
        <f>'Pivot MRIP 13"'!C477</f>
        <v>27.756450116</v>
      </c>
      <c r="D474">
        <f>'Pivot MRIP 13"'!D477</f>
        <v>27.756450116</v>
      </c>
      <c r="E474">
        <f>'Pivot MRIP 13"'!E477</f>
        <v>1.8975501851178846</v>
      </c>
      <c r="F474">
        <f>'Pivot MRIP 13"'!F477</f>
        <v>24</v>
      </c>
      <c r="G474">
        <f>'Pivot MRIP 13"'!G477</f>
        <v>12.666666666999999</v>
      </c>
      <c r="H474">
        <f t="shared" si="52"/>
        <v>351.58170147858544</v>
      </c>
      <c r="I474">
        <f t="shared" si="53"/>
        <v>667.14392272475072</v>
      </c>
    </row>
    <row r="475" spans="1:9" x14ac:dyDescent="0.25">
      <c r="A475">
        <f>'Pivot MRIP 13"'!A478</f>
        <v>2013</v>
      </c>
      <c r="B475" t="str">
        <f>'Pivot MRIP 13"'!B478</f>
        <v>1108720130611001</v>
      </c>
      <c r="C475">
        <f>'Pivot MRIP 13"'!C478</f>
        <v>194.33900593000001</v>
      </c>
      <c r="D475">
        <f>'Pivot MRIP 13"'!D478</f>
        <v>194.33900593000001</v>
      </c>
      <c r="E475">
        <f>'Pivot MRIP 13"'!E478</f>
        <v>0</v>
      </c>
      <c r="F475">
        <f>'Pivot MRIP 13"'!F478</f>
        <v>12</v>
      </c>
      <c r="G475">
        <f>'Pivot MRIP 13"'!G478</f>
        <v>0</v>
      </c>
      <c r="H475">
        <f t="shared" si="52"/>
        <v>0</v>
      </c>
      <c r="I475">
        <f t="shared" si="53"/>
        <v>0</v>
      </c>
    </row>
    <row r="476" spans="1:9" x14ac:dyDescent="0.25">
      <c r="A476">
        <f>'Pivot MRIP 13"'!A479</f>
        <v>2013</v>
      </c>
      <c r="B476" t="str">
        <f>'Pivot MRIP 13"'!B479</f>
        <v>1108720130615002</v>
      </c>
      <c r="C476">
        <f>'Pivot MRIP 13"'!C479</f>
        <v>143.98498384999999</v>
      </c>
      <c r="D476">
        <f>'Pivot MRIP 13"'!D479</f>
        <v>143.98498384999999</v>
      </c>
      <c r="E476">
        <f>'Pivot MRIP 13"'!E479</f>
        <v>0</v>
      </c>
      <c r="F476">
        <f>'Pivot MRIP 13"'!F479</f>
        <v>2</v>
      </c>
      <c r="G476">
        <f>'Pivot MRIP 13"'!G479</f>
        <v>0</v>
      </c>
      <c r="H476">
        <f t="shared" si="52"/>
        <v>0</v>
      </c>
      <c r="I476">
        <f t="shared" si="53"/>
        <v>0</v>
      </c>
    </row>
    <row r="477" spans="1:9" x14ac:dyDescent="0.25">
      <c r="A477">
        <f>'Pivot MRIP 13"'!A480</f>
        <v>2013</v>
      </c>
      <c r="B477" t="str">
        <f>'Pivot MRIP 13"'!B480</f>
        <v>1108720130615010</v>
      </c>
      <c r="C477">
        <f>'Pivot MRIP 13"'!C480</f>
        <v>143.98498384999999</v>
      </c>
      <c r="D477">
        <f>'Pivot MRIP 13"'!D480</f>
        <v>143.98498384999999</v>
      </c>
      <c r="E477">
        <f>'Pivot MRIP 13"'!E480</f>
        <v>1.2860298627629956</v>
      </c>
      <c r="F477">
        <f>'Pivot MRIP 13"'!F480</f>
        <v>4</v>
      </c>
      <c r="G477">
        <f>'Pivot MRIP 13"'!G480</f>
        <v>3.0831659306999999</v>
      </c>
      <c r="H477">
        <f t="shared" si="52"/>
        <v>443.92959673870968</v>
      </c>
      <c r="I477">
        <f t="shared" si="53"/>
        <v>570.90671837031482</v>
      </c>
    </row>
    <row r="478" spans="1:9" x14ac:dyDescent="0.25">
      <c r="A478">
        <f>'Pivot MRIP 13"'!A481</f>
        <v>2013</v>
      </c>
      <c r="B478" t="str">
        <f>'Pivot MRIP 13"'!B481</f>
        <v>1108720130707007</v>
      </c>
      <c r="C478">
        <f>'Pivot MRIP 13"'!C481</f>
        <v>881.76091805999999</v>
      </c>
      <c r="D478">
        <f>'Pivot MRIP 13"'!D481</f>
        <v>881.76091805999999</v>
      </c>
      <c r="E478">
        <f>'Pivot MRIP 13"'!E481</f>
        <v>0.77161791762749043</v>
      </c>
      <c r="F478">
        <f>'Pivot MRIP 13"'!F481</f>
        <v>1</v>
      </c>
      <c r="G478">
        <f>'Pivot MRIP 13"'!G481</f>
        <v>1.1258992806000001</v>
      </c>
      <c r="H478">
        <f t="shared" si="52"/>
        <v>992.77398330494964</v>
      </c>
      <c r="I478">
        <f t="shared" si="53"/>
        <v>766.04219367251414</v>
      </c>
    </row>
    <row r="479" spans="1:9" x14ac:dyDescent="0.25">
      <c r="A479">
        <f>'Pivot MRIP 13"'!A482</f>
        <v>2013</v>
      </c>
      <c r="B479" t="str">
        <f>'Pivot MRIP 13"'!B482</f>
        <v>1108720130710002</v>
      </c>
      <c r="C479">
        <f>'Pivot MRIP 13"'!C482</f>
        <v>117.03975898</v>
      </c>
      <c r="D479">
        <f>'Pivot MRIP 13"'!D482</f>
        <v>117.03975898</v>
      </c>
      <c r="E479">
        <f>'Pivot MRIP 13"'!E482</f>
        <v>0</v>
      </c>
      <c r="F479">
        <f>'Pivot MRIP 13"'!F482</f>
        <v>2</v>
      </c>
      <c r="G479">
        <f>'Pivot MRIP 13"'!G482</f>
        <v>0</v>
      </c>
      <c r="H479">
        <f t="shared" si="52"/>
        <v>0</v>
      </c>
      <c r="I479">
        <f t="shared" si="53"/>
        <v>0</v>
      </c>
    </row>
    <row r="480" spans="1:9" x14ac:dyDescent="0.25">
      <c r="A480">
        <f>'Pivot MRIP 13"'!A483</f>
        <v>2013</v>
      </c>
      <c r="B480" t="str">
        <f>'Pivot MRIP 13"'!B483</f>
        <v>1108720130710004</v>
      </c>
      <c r="C480">
        <f>'Pivot MRIP 13"'!C483</f>
        <v>117.03975898</v>
      </c>
      <c r="D480">
        <f>'Pivot MRIP 13"'!D483</f>
        <v>117.03975898</v>
      </c>
      <c r="E480">
        <f>'Pivot MRIP 13"'!E483</f>
        <v>0</v>
      </c>
      <c r="F480">
        <f>'Pivot MRIP 13"'!F483</f>
        <v>16</v>
      </c>
      <c r="G480">
        <f>'Pivot MRIP 13"'!G483</f>
        <v>0</v>
      </c>
      <c r="H480">
        <f t="shared" si="52"/>
        <v>0</v>
      </c>
      <c r="I480">
        <f t="shared" si="53"/>
        <v>0</v>
      </c>
    </row>
    <row r="481" spans="1:9" x14ac:dyDescent="0.25">
      <c r="A481">
        <f>'Pivot MRIP 13"'!A484</f>
        <v>2013</v>
      </c>
      <c r="B481" t="str">
        <f>'Pivot MRIP 13"'!B484</f>
        <v>1108720130710010</v>
      </c>
      <c r="C481">
        <f>'Pivot MRIP 13"'!C484</f>
        <v>117.03975898</v>
      </c>
      <c r="D481">
        <f>'Pivot MRIP 13"'!D484</f>
        <v>117.03975898</v>
      </c>
      <c r="E481">
        <f>'Pivot MRIP 13"'!E484</f>
        <v>0</v>
      </c>
      <c r="F481">
        <f>'Pivot MRIP 13"'!F484</f>
        <v>4</v>
      </c>
      <c r="G481">
        <f>'Pivot MRIP 13"'!G484</f>
        <v>0</v>
      </c>
      <c r="H481">
        <f t="shared" si="52"/>
        <v>0</v>
      </c>
      <c r="I481">
        <f t="shared" si="53"/>
        <v>0</v>
      </c>
    </row>
    <row r="482" spans="1:9" x14ac:dyDescent="0.25">
      <c r="A482">
        <f>'Pivot MRIP 13"'!A485</f>
        <v>2013</v>
      </c>
      <c r="B482" t="str">
        <f>'Pivot MRIP 13"'!B485</f>
        <v>1108720130710013</v>
      </c>
      <c r="C482">
        <f>'Pivot MRIP 13"'!C485</f>
        <v>117.03975898</v>
      </c>
      <c r="D482">
        <f>'Pivot MRIP 13"'!D485</f>
        <v>117.03975898</v>
      </c>
      <c r="E482">
        <f>'Pivot MRIP 13"'!E485</f>
        <v>0</v>
      </c>
      <c r="F482">
        <f>'Pivot MRIP 13"'!F485</f>
        <v>4</v>
      </c>
      <c r="G482">
        <f>'Pivot MRIP 13"'!G485</f>
        <v>0</v>
      </c>
      <c r="H482">
        <f t="shared" si="52"/>
        <v>0</v>
      </c>
      <c r="I482">
        <f t="shared" si="53"/>
        <v>0</v>
      </c>
    </row>
    <row r="483" spans="1:9" x14ac:dyDescent="0.25">
      <c r="A483">
        <f>'Pivot MRIP 13"'!A486</f>
        <v>2013</v>
      </c>
      <c r="B483" t="str">
        <f>'Pivot MRIP 13"'!B486</f>
        <v>1108720130710015</v>
      </c>
      <c r="C483">
        <f>'Pivot MRIP 13"'!C486</f>
        <v>117.03975898</v>
      </c>
      <c r="D483">
        <f>'Pivot MRIP 13"'!D486</f>
        <v>117.03975898</v>
      </c>
      <c r="E483">
        <f>'Pivot MRIP 13"'!E486</f>
        <v>1.2125424420390756</v>
      </c>
      <c r="F483">
        <f>'Pivot MRIP 13"'!F486</f>
        <v>4</v>
      </c>
      <c r="G483">
        <f>'Pivot MRIP 13"'!G486</f>
        <v>1.9817986876</v>
      </c>
      <c r="H483">
        <f t="shared" si="52"/>
        <v>231.94924074358431</v>
      </c>
      <c r="I483">
        <f t="shared" si="53"/>
        <v>281.24829880033519</v>
      </c>
    </row>
    <row r="484" spans="1:9" x14ac:dyDescent="0.25">
      <c r="A484">
        <f>'Pivot MRIP 13"'!A487</f>
        <v>2013</v>
      </c>
      <c r="B484" t="str">
        <f>'Pivot MRIP 13"'!B487</f>
        <v>1108720130710018</v>
      </c>
      <c r="C484">
        <f>'Pivot MRIP 13"'!C487</f>
        <v>117.03975898</v>
      </c>
      <c r="D484">
        <f>'Pivot MRIP 13"'!D487</f>
        <v>117.03975898</v>
      </c>
      <c r="E484">
        <f>'Pivot MRIP 13"'!E487</f>
        <v>0</v>
      </c>
      <c r="F484">
        <f>'Pivot MRIP 13"'!F487</f>
        <v>4</v>
      </c>
      <c r="G484">
        <f>'Pivot MRIP 13"'!G487</f>
        <v>0</v>
      </c>
      <c r="H484">
        <f t="shared" si="52"/>
        <v>0</v>
      </c>
      <c r="I484">
        <f t="shared" si="53"/>
        <v>0</v>
      </c>
    </row>
    <row r="485" spans="1:9" x14ac:dyDescent="0.25">
      <c r="A485">
        <f>'Pivot MRIP 13"'!A488</f>
        <v>2013</v>
      </c>
      <c r="B485" t="str">
        <f>'Pivot MRIP 13"'!B488</f>
        <v>1108720130710020</v>
      </c>
      <c r="C485">
        <f>'Pivot MRIP 13"'!C488</f>
        <v>117.03975898</v>
      </c>
      <c r="D485">
        <f>'Pivot MRIP 13"'!D488</f>
        <v>117.03975898</v>
      </c>
      <c r="E485">
        <f>'Pivot MRIP 13"'!E488</f>
        <v>0</v>
      </c>
      <c r="F485">
        <f>'Pivot MRIP 13"'!F488</f>
        <v>4</v>
      </c>
      <c r="G485">
        <f>'Pivot MRIP 13"'!G488</f>
        <v>0</v>
      </c>
      <c r="H485">
        <f t="shared" si="52"/>
        <v>0</v>
      </c>
      <c r="I485">
        <f t="shared" si="53"/>
        <v>0</v>
      </c>
    </row>
    <row r="486" spans="1:9" x14ac:dyDescent="0.25">
      <c r="A486">
        <f>'Pivot MRIP 13"'!A489</f>
        <v>2013</v>
      </c>
      <c r="B486" t="str">
        <f>'Pivot MRIP 13"'!B489</f>
        <v>1108720130710025</v>
      </c>
      <c r="C486">
        <f>'Pivot MRIP 13"'!C489</f>
        <v>117.03975898</v>
      </c>
      <c r="D486">
        <f>'Pivot MRIP 13"'!D489</f>
        <v>117.03975898</v>
      </c>
      <c r="E486">
        <f>'Pivot MRIP 13"'!E489</f>
        <v>0</v>
      </c>
      <c r="F486">
        <f>'Pivot MRIP 13"'!F489</f>
        <v>4</v>
      </c>
      <c r="G486">
        <f>'Pivot MRIP 13"'!G489</f>
        <v>0</v>
      </c>
      <c r="H486">
        <f t="shared" si="52"/>
        <v>0</v>
      </c>
      <c r="I486">
        <f t="shared" si="53"/>
        <v>0</v>
      </c>
    </row>
    <row r="487" spans="1:9" x14ac:dyDescent="0.25">
      <c r="A487">
        <f>'Pivot MRIP 13"'!A490</f>
        <v>2013</v>
      </c>
      <c r="B487" t="str">
        <f>'Pivot MRIP 13"'!B490</f>
        <v>1108720130710028</v>
      </c>
      <c r="C487">
        <f>'Pivot MRIP 13"'!C490</f>
        <v>117.03975898</v>
      </c>
      <c r="D487">
        <f>'Pivot MRIP 13"'!D490</f>
        <v>117.03975898</v>
      </c>
      <c r="E487">
        <f>'Pivot MRIP 13"'!E490</f>
        <v>0</v>
      </c>
      <c r="F487">
        <f>'Pivot MRIP 13"'!F490</f>
        <v>9</v>
      </c>
      <c r="G487">
        <f>'Pivot MRIP 13"'!G490</f>
        <v>0</v>
      </c>
      <c r="H487">
        <f t="shared" si="52"/>
        <v>0</v>
      </c>
      <c r="I487">
        <f t="shared" si="53"/>
        <v>0</v>
      </c>
    </row>
    <row r="488" spans="1:9" x14ac:dyDescent="0.25">
      <c r="A488">
        <f>'Pivot MRIP 13"'!A491</f>
        <v>2013</v>
      </c>
      <c r="B488" t="str">
        <f>'Pivot MRIP 13"'!B491</f>
        <v>1108720130714003</v>
      </c>
      <c r="C488">
        <f>'Pivot MRIP 13"'!C491</f>
        <v>237.25768189999999</v>
      </c>
      <c r="D488">
        <f>'Pivot MRIP 13"'!D491</f>
        <v>237.25768189999999</v>
      </c>
      <c r="E488">
        <f>'Pivot MRIP 13"'!E491</f>
        <v>0</v>
      </c>
      <c r="F488">
        <f>'Pivot MRIP 13"'!F491</f>
        <v>4</v>
      </c>
      <c r="G488">
        <f>'Pivot MRIP 13"'!G491</f>
        <v>0</v>
      </c>
      <c r="H488">
        <f t="shared" si="52"/>
        <v>0</v>
      </c>
      <c r="I488">
        <f t="shared" si="53"/>
        <v>0</v>
      </c>
    </row>
    <row r="489" spans="1:9" x14ac:dyDescent="0.25">
      <c r="A489">
        <f>'Pivot MRIP 13"'!A492</f>
        <v>2013</v>
      </c>
      <c r="B489" t="str">
        <f>'Pivot MRIP 13"'!B492</f>
        <v>1108720130728018</v>
      </c>
      <c r="C489">
        <f>'Pivot MRIP 13"'!C492</f>
        <v>307.52158218</v>
      </c>
      <c r="D489">
        <f>'Pivot MRIP 13"'!D492</f>
        <v>307.52158218</v>
      </c>
      <c r="E489">
        <f>'Pivot MRIP 13"'!E492</f>
        <v>0</v>
      </c>
      <c r="F489">
        <f>'Pivot MRIP 13"'!F492</f>
        <v>1</v>
      </c>
      <c r="G489">
        <f>'Pivot MRIP 13"'!G492</f>
        <v>0</v>
      </c>
      <c r="H489">
        <f t="shared" si="52"/>
        <v>0</v>
      </c>
      <c r="I489">
        <f t="shared" si="53"/>
        <v>0</v>
      </c>
    </row>
    <row r="490" spans="1:9" x14ac:dyDescent="0.25">
      <c r="A490">
        <f>'Pivot MRIP 13"'!A493</f>
        <v>2013</v>
      </c>
      <c r="B490" t="str">
        <f>'Pivot MRIP 13"'!B493</f>
        <v>1108720130804001</v>
      </c>
      <c r="C490">
        <f>'Pivot MRIP 13"'!C493</f>
        <v>323.57293420000002</v>
      </c>
      <c r="D490">
        <f>'Pivot MRIP 13"'!D493</f>
        <v>323.57293420000002</v>
      </c>
      <c r="E490">
        <f>'Pivot MRIP 13"'!E493</f>
        <v>0</v>
      </c>
      <c r="F490">
        <f>'Pivot MRIP 13"'!F493</f>
        <v>2</v>
      </c>
      <c r="G490">
        <f>'Pivot MRIP 13"'!G493</f>
        <v>0</v>
      </c>
      <c r="H490">
        <f t="shared" si="52"/>
        <v>0</v>
      </c>
      <c r="I490">
        <f t="shared" si="53"/>
        <v>0</v>
      </c>
    </row>
    <row r="491" spans="1:9" x14ac:dyDescent="0.25">
      <c r="A491">
        <f>'Pivot MRIP 13"'!A494</f>
        <v>2013</v>
      </c>
      <c r="B491" t="str">
        <f>'Pivot MRIP 13"'!B494</f>
        <v>1108720130804014</v>
      </c>
      <c r="C491">
        <f>'Pivot MRIP 13"'!C494</f>
        <v>323.57293420000002</v>
      </c>
      <c r="D491">
        <f>'Pivot MRIP 13"'!D494</f>
        <v>323.57293420000002</v>
      </c>
      <c r="E491">
        <f>'Pivot MRIP 13"'!E494</f>
        <v>0</v>
      </c>
      <c r="F491">
        <f>'Pivot MRIP 13"'!F494</f>
        <v>3</v>
      </c>
      <c r="G491">
        <f>'Pivot MRIP 13"'!G494</f>
        <v>0</v>
      </c>
      <c r="H491">
        <f t="shared" si="52"/>
        <v>0</v>
      </c>
      <c r="I491">
        <f t="shared" si="53"/>
        <v>0</v>
      </c>
    </row>
    <row r="492" spans="1:9" x14ac:dyDescent="0.25">
      <c r="A492">
        <f>'Pivot MRIP 13"'!A495</f>
        <v>2013</v>
      </c>
      <c r="B492" t="str">
        <f>'Pivot MRIP 13"'!B495</f>
        <v>1108720130813019</v>
      </c>
      <c r="C492">
        <f>'Pivot MRIP 13"'!C495</f>
        <v>99.181738416000002</v>
      </c>
      <c r="D492">
        <f>'Pivot MRIP 13"'!D495</f>
        <v>99.181738416000002</v>
      </c>
      <c r="E492">
        <f>'Pivot MRIP 13"'!E495</f>
        <v>0</v>
      </c>
      <c r="F492">
        <f>'Pivot MRIP 13"'!F495</f>
        <v>1</v>
      </c>
      <c r="G492">
        <f>'Pivot MRIP 13"'!G495</f>
        <v>0</v>
      </c>
      <c r="H492">
        <f t="shared" si="52"/>
        <v>0</v>
      </c>
      <c r="I492">
        <f t="shared" si="53"/>
        <v>0</v>
      </c>
    </row>
    <row r="493" spans="1:9" x14ac:dyDescent="0.25">
      <c r="A493">
        <f>'Pivot MRIP 13"'!A496</f>
        <v>2013</v>
      </c>
      <c r="B493" t="str">
        <f>'Pivot MRIP 13"'!B496</f>
        <v>1108720130814006</v>
      </c>
      <c r="C493">
        <f>'Pivot MRIP 13"'!C496</f>
        <v>271.07059118000001</v>
      </c>
      <c r="D493">
        <f>'Pivot MRIP 13"'!D496</f>
        <v>271.07059118000001</v>
      </c>
      <c r="E493">
        <f>'Pivot MRIP 13"'!E496</f>
        <v>0</v>
      </c>
      <c r="F493">
        <f>'Pivot MRIP 13"'!F496</f>
        <v>4</v>
      </c>
      <c r="G493">
        <f>'Pivot MRIP 13"'!G496</f>
        <v>0</v>
      </c>
      <c r="H493">
        <f t="shared" si="52"/>
        <v>0</v>
      </c>
      <c r="I493">
        <f t="shared" si="53"/>
        <v>0</v>
      </c>
    </row>
    <row r="494" spans="1:9" x14ac:dyDescent="0.25">
      <c r="A494">
        <f>'Pivot MRIP 13"'!A497</f>
        <v>2013</v>
      </c>
      <c r="B494" t="str">
        <f>'Pivot MRIP 13"'!B497</f>
        <v>1108720130830001</v>
      </c>
      <c r="C494">
        <f>'Pivot MRIP 13"'!C497</f>
        <v>258.92910096000003</v>
      </c>
      <c r="D494">
        <f>'Pivot MRIP 13"'!D497</f>
        <v>258.92910096000003</v>
      </c>
      <c r="E494">
        <f>'Pivot MRIP 13"'!E497</f>
        <v>0</v>
      </c>
      <c r="F494">
        <f>'Pivot MRIP 13"'!F497</f>
        <v>4</v>
      </c>
      <c r="G494">
        <f>'Pivot MRIP 13"'!G497</f>
        <v>0</v>
      </c>
      <c r="H494">
        <f t="shared" si="52"/>
        <v>0</v>
      </c>
      <c r="I494">
        <f t="shared" si="53"/>
        <v>0</v>
      </c>
    </row>
    <row r="495" spans="1:9" x14ac:dyDescent="0.25">
      <c r="A495">
        <f>'Pivot MRIP 13"'!A498</f>
        <v>2013</v>
      </c>
      <c r="B495" t="str">
        <f>'Pivot MRIP 13"'!B498</f>
        <v>1108720130830007</v>
      </c>
      <c r="C495">
        <f>'Pivot MRIP 13"'!C498</f>
        <v>258.92910096000003</v>
      </c>
      <c r="D495">
        <f>'Pivot MRIP 13"'!D498</f>
        <v>258.92910096000003</v>
      </c>
      <c r="E495">
        <f>'Pivot MRIP 13"'!E498</f>
        <v>0</v>
      </c>
      <c r="F495">
        <f>'Pivot MRIP 13"'!F498</f>
        <v>4</v>
      </c>
      <c r="G495">
        <f>'Pivot MRIP 13"'!G498</f>
        <v>0</v>
      </c>
      <c r="H495">
        <f t="shared" si="52"/>
        <v>0</v>
      </c>
      <c r="I495">
        <f t="shared" si="53"/>
        <v>0</v>
      </c>
    </row>
    <row r="496" spans="1:9" x14ac:dyDescent="0.25">
      <c r="A496">
        <f>'Pivot MRIP 13"'!A499</f>
        <v>2013</v>
      </c>
      <c r="B496" t="str">
        <f>'Pivot MRIP 13"'!B499</f>
        <v>1108720130901004</v>
      </c>
      <c r="C496">
        <f>'Pivot MRIP 13"'!C499</f>
        <v>423.91333119000001</v>
      </c>
      <c r="D496">
        <f>'Pivot MRIP 13"'!D499</f>
        <v>423.91333119000001</v>
      </c>
      <c r="E496">
        <f>'Pivot MRIP 13"'!E499</f>
        <v>0</v>
      </c>
      <c r="F496">
        <f>'Pivot MRIP 13"'!F499</f>
        <v>4</v>
      </c>
      <c r="G496">
        <f>'Pivot MRIP 13"'!G499</f>
        <v>0</v>
      </c>
      <c r="H496">
        <f t="shared" si="52"/>
        <v>0</v>
      </c>
      <c r="I496">
        <f t="shared" si="53"/>
        <v>0</v>
      </c>
    </row>
    <row r="497" spans="1:9" x14ac:dyDescent="0.25">
      <c r="A497">
        <f>'Pivot MRIP 13"'!A500</f>
        <v>2013</v>
      </c>
      <c r="B497" t="str">
        <f>'Pivot MRIP 13"'!B500</f>
        <v>1108720130901014</v>
      </c>
      <c r="C497">
        <f>'Pivot MRIP 13"'!C500</f>
        <v>423.91333119000001</v>
      </c>
      <c r="D497">
        <f>'Pivot MRIP 13"'!D500</f>
        <v>423.91333119000001</v>
      </c>
      <c r="E497">
        <f>'Pivot MRIP 13"'!E500</f>
        <v>0</v>
      </c>
      <c r="F497">
        <f>'Pivot MRIP 13"'!F500</f>
        <v>3</v>
      </c>
      <c r="G497">
        <f>'Pivot MRIP 13"'!G500</f>
        <v>0</v>
      </c>
      <c r="H497">
        <f t="shared" si="52"/>
        <v>0</v>
      </c>
      <c r="I497">
        <f t="shared" si="53"/>
        <v>0</v>
      </c>
    </row>
    <row r="498" spans="1:9" x14ac:dyDescent="0.25">
      <c r="A498">
        <f>'Pivot MRIP 13"'!A501</f>
        <v>2013</v>
      </c>
      <c r="B498" t="str">
        <f>'Pivot MRIP 13"'!B501</f>
        <v>1108720130912004</v>
      </c>
      <c r="C498">
        <f>'Pivot MRIP 13"'!C501</f>
        <v>163.80040359</v>
      </c>
      <c r="D498">
        <f>'Pivot MRIP 13"'!D501</f>
        <v>163.80040359</v>
      </c>
      <c r="E498">
        <f>'Pivot MRIP 13"'!E501</f>
        <v>0</v>
      </c>
      <c r="F498">
        <f>'Pivot MRIP 13"'!F501</f>
        <v>1</v>
      </c>
      <c r="G498">
        <f>'Pivot MRIP 13"'!G501</f>
        <v>0</v>
      </c>
      <c r="H498">
        <f t="shared" si="52"/>
        <v>0</v>
      </c>
      <c r="I498">
        <f t="shared" si="53"/>
        <v>0</v>
      </c>
    </row>
    <row r="499" spans="1:9" x14ac:dyDescent="0.25">
      <c r="A499">
        <f>'Pivot MRIP 13"'!A502</f>
        <v>2013</v>
      </c>
      <c r="B499" t="str">
        <f>'Pivot MRIP 13"'!B502</f>
        <v>1108720130915004</v>
      </c>
      <c r="C499">
        <f>'Pivot MRIP 13"'!C502</f>
        <v>26.42786877</v>
      </c>
      <c r="D499">
        <f>'Pivot MRIP 13"'!D502</f>
        <v>26.42786877</v>
      </c>
      <c r="E499">
        <f>'Pivot MRIP 13"'!E502</f>
        <v>1.8739292285714593</v>
      </c>
      <c r="F499">
        <f>'Pivot MRIP 13"'!F502</f>
        <v>12</v>
      </c>
      <c r="G499">
        <f>'Pivot MRIP 13"'!G502</f>
        <v>3.75</v>
      </c>
      <c r="H499">
        <f t="shared" si="52"/>
        <v>99.104507887500006</v>
      </c>
      <c r="I499">
        <f t="shared" si="53"/>
        <v>185.71483401357699</v>
      </c>
    </row>
    <row r="500" spans="1:9" x14ac:dyDescent="0.25">
      <c r="A500">
        <f>'Pivot MRIP 13"'!A503</f>
        <v>2013</v>
      </c>
      <c r="B500" t="str">
        <f>'Pivot MRIP 13"'!B503</f>
        <v>1108720130920005</v>
      </c>
      <c r="C500">
        <f>'Pivot MRIP 13"'!C503</f>
        <v>506.80012613999997</v>
      </c>
      <c r="D500">
        <f>'Pivot MRIP 13"'!D503</f>
        <v>506.80012613999997</v>
      </c>
      <c r="E500">
        <f>'Pivot MRIP 13"'!E503</f>
        <v>0</v>
      </c>
      <c r="F500">
        <f>'Pivot MRIP 13"'!F503</f>
        <v>2</v>
      </c>
      <c r="G500">
        <f>'Pivot MRIP 13"'!G503</f>
        <v>0</v>
      </c>
      <c r="H500">
        <f t="shared" si="52"/>
        <v>0</v>
      </c>
      <c r="I500">
        <f t="shared" si="53"/>
        <v>0</v>
      </c>
    </row>
    <row r="501" spans="1:9" x14ac:dyDescent="0.25">
      <c r="A501">
        <f>'Pivot MRIP 13"'!A504</f>
        <v>2013</v>
      </c>
      <c r="B501" t="str">
        <f>'Pivot MRIP 13"'!B504</f>
        <v>1108720130920007</v>
      </c>
      <c r="C501">
        <f>'Pivot MRIP 13"'!C504</f>
        <v>506.80012613999997</v>
      </c>
      <c r="D501">
        <f>'Pivot MRIP 13"'!D504</f>
        <v>506.80012613999997</v>
      </c>
      <c r="E501">
        <f>'Pivot MRIP 13"'!E504</f>
        <v>0</v>
      </c>
      <c r="F501">
        <f>'Pivot MRIP 13"'!F504</f>
        <v>4</v>
      </c>
      <c r="G501">
        <f>'Pivot MRIP 13"'!G504</f>
        <v>0</v>
      </c>
      <c r="H501">
        <f t="shared" si="52"/>
        <v>0</v>
      </c>
      <c r="I501">
        <f t="shared" si="53"/>
        <v>0</v>
      </c>
    </row>
    <row r="502" spans="1:9" x14ac:dyDescent="0.25">
      <c r="A502">
        <f>'Pivot MRIP 13"'!A505</f>
        <v>2013</v>
      </c>
      <c r="B502" t="str">
        <f>'Pivot MRIP 13"'!B505</f>
        <v>1108720130920015</v>
      </c>
      <c r="C502">
        <f>'Pivot MRIP 13"'!C505</f>
        <v>506.80012613999997</v>
      </c>
      <c r="D502">
        <f>'Pivot MRIP 13"'!D505</f>
        <v>506.80012613999997</v>
      </c>
      <c r="E502">
        <f>'Pivot MRIP 13"'!E505</f>
        <v>1.3227735731092654</v>
      </c>
      <c r="F502">
        <f>'Pivot MRIP 13"'!F505</f>
        <v>2</v>
      </c>
      <c r="G502">
        <f>'Pivot MRIP 13"'!G505</f>
        <v>1</v>
      </c>
      <c r="H502">
        <f t="shared" si="52"/>
        <v>506.80012613999997</v>
      </c>
      <c r="I502">
        <f t="shared" si="53"/>
        <v>670.38181370643417</v>
      </c>
    </row>
    <row r="503" spans="1:9" x14ac:dyDescent="0.25">
      <c r="A503">
        <f>'Pivot MRIP 13"'!A506</f>
        <v>2013</v>
      </c>
      <c r="B503" t="str">
        <f>'Pivot MRIP 13"'!B506</f>
        <v>1108720130924002</v>
      </c>
      <c r="C503">
        <f>'Pivot MRIP 13"'!C506</f>
        <v>1532.2391588999999</v>
      </c>
      <c r="D503">
        <f>'Pivot MRIP 13"'!D506</f>
        <v>1532.2391588999999</v>
      </c>
      <c r="E503">
        <f>'Pivot MRIP 13"'!E506</f>
        <v>0</v>
      </c>
      <c r="F503">
        <f>'Pivot MRIP 13"'!F506</f>
        <v>4</v>
      </c>
      <c r="G503">
        <f>'Pivot MRIP 13"'!G506</f>
        <v>0</v>
      </c>
      <c r="H503">
        <f t="shared" si="52"/>
        <v>0</v>
      </c>
      <c r="I503">
        <f t="shared" si="53"/>
        <v>0</v>
      </c>
    </row>
    <row r="504" spans="1:9" x14ac:dyDescent="0.25">
      <c r="A504">
        <f>'Pivot MRIP 13"'!A507</f>
        <v>2013</v>
      </c>
      <c r="B504" t="str">
        <f>'Pivot MRIP 13"'!B507</f>
        <v>1108720130925009</v>
      </c>
      <c r="C504">
        <f>'Pivot MRIP 13"'!C507</f>
        <v>193.19427704</v>
      </c>
      <c r="D504">
        <f>'Pivot MRIP 13"'!D507</f>
        <v>193.19427704</v>
      </c>
      <c r="E504">
        <f>'Pivot MRIP 13"'!E507</f>
        <v>0</v>
      </c>
      <c r="F504">
        <f>'Pivot MRIP 13"'!F507</f>
        <v>4</v>
      </c>
      <c r="G504">
        <f>'Pivot MRIP 13"'!G507</f>
        <v>0</v>
      </c>
      <c r="H504">
        <f t="shared" si="52"/>
        <v>0</v>
      </c>
      <c r="I504">
        <f t="shared" si="53"/>
        <v>0</v>
      </c>
    </row>
    <row r="505" spans="1:9" x14ac:dyDescent="0.25">
      <c r="A505">
        <f>'Pivot MRIP 13"'!A508</f>
        <v>2013</v>
      </c>
      <c r="B505" t="str">
        <f>'Pivot MRIP 13"'!B508</f>
        <v>1108720130925018</v>
      </c>
      <c r="C505">
        <f>'Pivot MRIP 13"'!C508</f>
        <v>314.05275338000001</v>
      </c>
      <c r="D505">
        <f>'Pivot MRIP 13"'!D508</f>
        <v>314.05275338000001</v>
      </c>
      <c r="E505">
        <f>'Pivot MRIP 13"'!E508</f>
        <v>0</v>
      </c>
      <c r="F505">
        <f>'Pivot MRIP 13"'!F508</f>
        <v>8</v>
      </c>
      <c r="G505">
        <f>'Pivot MRIP 13"'!G508</f>
        <v>0</v>
      </c>
      <c r="H505">
        <f t="shared" si="52"/>
        <v>0</v>
      </c>
      <c r="I505">
        <f t="shared" si="53"/>
        <v>0</v>
      </c>
    </row>
    <row r="506" spans="1:9" x14ac:dyDescent="0.25">
      <c r="A506">
        <f>'Pivot MRIP 13"'!A509</f>
        <v>2013</v>
      </c>
      <c r="B506" t="str">
        <f>'Pivot MRIP 13"'!B509</f>
        <v>1108720130925020</v>
      </c>
      <c r="C506">
        <f>'Pivot MRIP 13"'!C509</f>
        <v>193.19427704</v>
      </c>
      <c r="D506">
        <f>'Pivot MRIP 13"'!D509</f>
        <v>193.19427704</v>
      </c>
      <c r="E506">
        <f>'Pivot MRIP 13"'!E509</f>
        <v>1.4330047041686471</v>
      </c>
      <c r="F506">
        <f>'Pivot MRIP 13"'!F509</f>
        <v>6</v>
      </c>
      <c r="G506">
        <f>'Pivot MRIP 13"'!G509</f>
        <v>1.0003709551</v>
      </c>
      <c r="H506">
        <f t="shared" si="52"/>
        <v>193.2659434423588</v>
      </c>
      <c r="I506">
        <f t="shared" si="53"/>
        <v>276.95100610849187</v>
      </c>
    </row>
    <row r="507" spans="1:9" x14ac:dyDescent="0.25">
      <c r="A507">
        <f>'Pivot MRIP 13"'!A510</f>
        <v>2013</v>
      </c>
      <c r="B507" t="str">
        <f>'Pivot MRIP 13"'!B510</f>
        <v>1108720130925025</v>
      </c>
      <c r="C507">
        <f>'Pivot MRIP 13"'!C510</f>
        <v>253.62351520999999</v>
      </c>
      <c r="D507">
        <f>'Pivot MRIP 13"'!D510</f>
        <v>253.62351520999999</v>
      </c>
      <c r="E507">
        <f>'Pivot MRIP 13"'!E510</f>
        <v>0</v>
      </c>
      <c r="F507">
        <f>'Pivot MRIP 13"'!F510</f>
        <v>6</v>
      </c>
      <c r="G507">
        <f>'Pivot MRIP 13"'!G510</f>
        <v>0</v>
      </c>
      <c r="H507">
        <f t="shared" si="52"/>
        <v>0</v>
      </c>
      <c r="I507">
        <f t="shared" si="53"/>
        <v>0</v>
      </c>
    </row>
    <row r="508" spans="1:9" x14ac:dyDescent="0.25">
      <c r="A508">
        <f>'Pivot MRIP 13"'!A511</f>
        <v>2013</v>
      </c>
      <c r="B508" t="str">
        <f>'Pivot MRIP 13"'!B511</f>
        <v>1108720130925027</v>
      </c>
      <c r="C508">
        <f>'Pivot MRIP 13"'!C511</f>
        <v>193.19427704</v>
      </c>
      <c r="D508">
        <f>'Pivot MRIP 13"'!D511</f>
        <v>193.19427704</v>
      </c>
      <c r="E508">
        <f>'Pivot MRIP 13"'!E511</f>
        <v>0</v>
      </c>
      <c r="F508">
        <f>'Pivot MRIP 13"'!F511</f>
        <v>4</v>
      </c>
      <c r="G508">
        <f>'Pivot MRIP 13"'!G511</f>
        <v>0</v>
      </c>
      <c r="H508">
        <f t="shared" si="52"/>
        <v>0</v>
      </c>
      <c r="I508">
        <f t="shared" si="53"/>
        <v>0</v>
      </c>
    </row>
    <row r="509" spans="1:9" x14ac:dyDescent="0.25">
      <c r="A509">
        <f>'Pivot MRIP 13"'!A512</f>
        <v>2013</v>
      </c>
      <c r="B509" t="str">
        <f>'Pivot MRIP 13"'!B512</f>
        <v>1108720130925029</v>
      </c>
      <c r="C509">
        <f>'Pivot MRIP 13"'!C512</f>
        <v>314.05275338000001</v>
      </c>
      <c r="D509">
        <f>'Pivot MRIP 13"'!D512</f>
        <v>314.05275338000001</v>
      </c>
      <c r="E509">
        <f>'Pivot MRIP 13"'!E512</f>
        <v>0</v>
      </c>
      <c r="F509">
        <f>'Pivot MRIP 13"'!F512</f>
        <v>2</v>
      </c>
      <c r="G509">
        <f>'Pivot MRIP 13"'!G512</f>
        <v>0</v>
      </c>
      <c r="H509">
        <f t="shared" si="52"/>
        <v>0</v>
      </c>
      <c r="I509">
        <f t="shared" si="53"/>
        <v>0</v>
      </c>
    </row>
    <row r="510" spans="1:9" x14ac:dyDescent="0.25">
      <c r="A510">
        <f>'Pivot MRIP 13"'!A513</f>
        <v>2013</v>
      </c>
      <c r="B510" t="str">
        <f>'Pivot MRIP 13"'!B513</f>
        <v>1108720130925030</v>
      </c>
      <c r="C510">
        <f>'Pivot MRIP 13"'!C513</f>
        <v>314.05275338000001</v>
      </c>
      <c r="D510">
        <f>'Pivot MRIP 13"'!D513</f>
        <v>314.05275338000001</v>
      </c>
      <c r="E510">
        <f>'Pivot MRIP 13"'!E513</f>
        <v>0</v>
      </c>
      <c r="F510">
        <f>'Pivot MRIP 13"'!F513</f>
        <v>2</v>
      </c>
      <c r="G510">
        <f>'Pivot MRIP 13"'!G513</f>
        <v>0</v>
      </c>
      <c r="H510">
        <f t="shared" si="52"/>
        <v>0</v>
      </c>
      <c r="I510">
        <f t="shared" si="53"/>
        <v>0</v>
      </c>
    </row>
    <row r="511" spans="1:9" x14ac:dyDescent="0.25">
      <c r="A511">
        <f>'Pivot MRIP 13"'!A514</f>
        <v>2013</v>
      </c>
      <c r="B511" t="str">
        <f>'Pivot MRIP 13"'!B514</f>
        <v>1108720130925034</v>
      </c>
      <c r="C511">
        <f>'Pivot MRIP 13"'!C514</f>
        <v>314.05275338000001</v>
      </c>
      <c r="D511">
        <f>'Pivot MRIP 13"'!D514</f>
        <v>314.05275338000001</v>
      </c>
      <c r="E511">
        <f>'Pivot MRIP 13"'!E514</f>
        <v>0</v>
      </c>
      <c r="F511">
        <f>'Pivot MRIP 13"'!F514</f>
        <v>4</v>
      </c>
      <c r="G511">
        <f>'Pivot MRIP 13"'!G514</f>
        <v>0</v>
      </c>
      <c r="H511">
        <f t="shared" si="52"/>
        <v>0</v>
      </c>
      <c r="I511">
        <f t="shared" si="53"/>
        <v>0</v>
      </c>
    </row>
    <row r="512" spans="1:9" x14ac:dyDescent="0.25">
      <c r="A512">
        <f>'Pivot MRIP 13"'!A515</f>
        <v>2013</v>
      </c>
      <c r="B512" t="str">
        <f>'Pivot MRIP 13"'!B515</f>
        <v>1108720130925036</v>
      </c>
      <c r="C512">
        <f>'Pivot MRIP 13"'!C515</f>
        <v>193.19427704</v>
      </c>
      <c r="D512">
        <f>'Pivot MRIP 13"'!D515</f>
        <v>193.19427704</v>
      </c>
      <c r="E512">
        <f>'Pivot MRIP 13"'!E515</f>
        <v>0</v>
      </c>
      <c r="F512">
        <f>'Pivot MRIP 13"'!F515</f>
        <v>1</v>
      </c>
      <c r="G512">
        <f>'Pivot MRIP 13"'!G515</f>
        <v>0</v>
      </c>
      <c r="H512">
        <f t="shared" si="52"/>
        <v>0</v>
      </c>
      <c r="I512">
        <f t="shared" si="53"/>
        <v>0</v>
      </c>
    </row>
    <row r="513" spans="1:9" x14ac:dyDescent="0.25">
      <c r="A513">
        <f>'Pivot MRIP 13"'!A516</f>
        <v>2013</v>
      </c>
      <c r="B513" t="str">
        <f>'Pivot MRIP 13"'!B516</f>
        <v>1108720130929008</v>
      </c>
      <c r="C513">
        <f>'Pivot MRIP 13"'!C516</f>
        <v>206.14998029</v>
      </c>
      <c r="D513">
        <f>'Pivot MRIP 13"'!D516</f>
        <v>206.14998029</v>
      </c>
      <c r="E513">
        <f>'Pivot MRIP 13"'!E516</f>
        <v>0</v>
      </c>
      <c r="F513">
        <f>'Pivot MRIP 13"'!F516</f>
        <v>4</v>
      </c>
      <c r="G513">
        <f>'Pivot MRIP 13"'!G516</f>
        <v>0</v>
      </c>
      <c r="H513">
        <f t="shared" si="52"/>
        <v>0</v>
      </c>
      <c r="I513">
        <f t="shared" si="53"/>
        <v>0</v>
      </c>
    </row>
    <row r="514" spans="1:9" x14ac:dyDescent="0.25">
      <c r="A514">
        <f>'Pivot MRIP 13"'!A517</f>
        <v>2013</v>
      </c>
      <c r="B514" t="str">
        <f>'Pivot MRIP 13"'!B517</f>
        <v>1108720130929010</v>
      </c>
      <c r="C514">
        <f>'Pivot MRIP 13"'!C517</f>
        <v>206.14998029</v>
      </c>
      <c r="D514">
        <f>'Pivot MRIP 13"'!D517</f>
        <v>206.14998029</v>
      </c>
      <c r="E514">
        <f>'Pivot MRIP 13"'!E517</f>
        <v>0</v>
      </c>
      <c r="F514">
        <f>'Pivot MRIP 13"'!F517</f>
        <v>4</v>
      </c>
      <c r="G514">
        <f>'Pivot MRIP 13"'!G517</f>
        <v>0</v>
      </c>
      <c r="H514">
        <f t="shared" ref="H514:H577" si="54">G514*C514</f>
        <v>0</v>
      </c>
      <c r="I514">
        <f t="shared" ref="I514:I577" si="55">E514*H514</f>
        <v>0</v>
      </c>
    </row>
    <row r="515" spans="1:9" x14ac:dyDescent="0.25">
      <c r="A515">
        <f>'Pivot MRIP 13"'!A518</f>
        <v>2013</v>
      </c>
      <c r="B515" t="str">
        <f>'Pivot MRIP 13"'!B518</f>
        <v>1108720130930001</v>
      </c>
      <c r="C515">
        <f>'Pivot MRIP 13"'!C518</f>
        <v>182.70273270999999</v>
      </c>
      <c r="D515">
        <f>'Pivot MRIP 13"'!D518</f>
        <v>182.70273270999999</v>
      </c>
      <c r="E515">
        <f>'Pivot MRIP 13"'!E518</f>
        <v>0</v>
      </c>
      <c r="F515">
        <f>'Pivot MRIP 13"'!F518</f>
        <v>1</v>
      </c>
      <c r="G515">
        <f>'Pivot MRIP 13"'!G518</f>
        <v>0</v>
      </c>
      <c r="H515">
        <f t="shared" si="54"/>
        <v>0</v>
      </c>
      <c r="I515">
        <f t="shared" si="55"/>
        <v>0</v>
      </c>
    </row>
    <row r="516" spans="1:9" x14ac:dyDescent="0.25">
      <c r="A516">
        <f>'Pivot MRIP 13"'!A519</f>
        <v>2013</v>
      </c>
      <c r="B516" t="str">
        <f>'Pivot MRIP 13"'!B519</f>
        <v>1108720130930002</v>
      </c>
      <c r="C516">
        <f>'Pivot MRIP 13"'!C519</f>
        <v>182.70273270999999</v>
      </c>
      <c r="D516">
        <f>'Pivot MRIP 13"'!D519</f>
        <v>182.70273270999999</v>
      </c>
      <c r="E516">
        <f>'Pivot MRIP 13"'!E519</f>
        <v>0</v>
      </c>
      <c r="F516">
        <f>'Pivot MRIP 13"'!F519</f>
        <v>1</v>
      </c>
      <c r="G516">
        <f>'Pivot MRIP 13"'!G519</f>
        <v>0</v>
      </c>
      <c r="H516">
        <f t="shared" si="54"/>
        <v>0</v>
      </c>
      <c r="I516">
        <f t="shared" si="55"/>
        <v>0</v>
      </c>
    </row>
    <row r="517" spans="1:9" x14ac:dyDescent="0.25">
      <c r="A517">
        <f>'Pivot MRIP 13"'!A520</f>
        <v>2013</v>
      </c>
      <c r="B517" t="str">
        <f>'Pivot MRIP 13"'!B520</f>
        <v>1108720130930008</v>
      </c>
      <c r="C517">
        <f>'Pivot MRIP 13"'!C520</f>
        <v>219.49171003999999</v>
      </c>
      <c r="D517">
        <f>'Pivot MRIP 13"'!D520</f>
        <v>219.49171003999999</v>
      </c>
      <c r="E517">
        <f>'Pivot MRIP 13"'!E520</f>
        <v>0</v>
      </c>
      <c r="F517">
        <f>'Pivot MRIP 13"'!F520</f>
        <v>4</v>
      </c>
      <c r="G517">
        <f>'Pivot MRIP 13"'!G520</f>
        <v>0</v>
      </c>
      <c r="H517">
        <f t="shared" si="54"/>
        <v>0</v>
      </c>
      <c r="I517">
        <f t="shared" si="55"/>
        <v>0</v>
      </c>
    </row>
    <row r="518" spans="1:9" x14ac:dyDescent="0.25">
      <c r="A518">
        <f>'Pivot MRIP 13"'!A521</f>
        <v>2013</v>
      </c>
      <c r="B518" t="str">
        <f>'Pivot MRIP 13"'!B521</f>
        <v>1108720130930014</v>
      </c>
      <c r="C518">
        <f>'Pivot MRIP 13"'!C521</f>
        <v>182.70273270999999</v>
      </c>
      <c r="D518">
        <f>'Pivot MRIP 13"'!D521</f>
        <v>182.70273270999999</v>
      </c>
      <c r="E518">
        <f>'Pivot MRIP 13"'!E521</f>
        <v>0</v>
      </c>
      <c r="F518">
        <f>'Pivot MRIP 13"'!F521</f>
        <v>4</v>
      </c>
      <c r="G518">
        <f>'Pivot MRIP 13"'!G521</f>
        <v>0</v>
      </c>
      <c r="H518">
        <f t="shared" si="54"/>
        <v>0</v>
      </c>
      <c r="I518">
        <f t="shared" si="55"/>
        <v>0</v>
      </c>
    </row>
    <row r="519" spans="1:9" x14ac:dyDescent="0.25">
      <c r="A519">
        <f>'Pivot MRIP 13"'!A522</f>
        <v>2013</v>
      </c>
      <c r="B519" t="str">
        <f>'Pivot MRIP 13"'!B522</f>
        <v>1108720130930018</v>
      </c>
      <c r="C519">
        <f>'Pivot MRIP 13"'!C522</f>
        <v>293.06966471999999</v>
      </c>
      <c r="D519">
        <f>'Pivot MRIP 13"'!D522</f>
        <v>293.06966471999999</v>
      </c>
      <c r="E519">
        <f>'Pivot MRIP 13"'!E522</f>
        <v>0</v>
      </c>
      <c r="F519">
        <f>'Pivot MRIP 13"'!F522</f>
        <v>2</v>
      </c>
      <c r="G519">
        <f>'Pivot MRIP 13"'!G522</f>
        <v>0</v>
      </c>
      <c r="H519">
        <f t="shared" si="54"/>
        <v>0</v>
      </c>
      <c r="I519">
        <f t="shared" si="55"/>
        <v>0</v>
      </c>
    </row>
    <row r="520" spans="1:9" x14ac:dyDescent="0.25">
      <c r="A520">
        <f>'Pivot MRIP 13"'!A523</f>
        <v>2013</v>
      </c>
      <c r="B520" t="str">
        <f>'Pivot MRIP 13"'!B523</f>
        <v>1108720131006001</v>
      </c>
      <c r="C520">
        <f>'Pivot MRIP 13"'!C523</f>
        <v>366.77531857999998</v>
      </c>
      <c r="D520">
        <f>'Pivot MRIP 13"'!D523</f>
        <v>366.77531857999998</v>
      </c>
      <c r="E520">
        <f>'Pivot MRIP 13"'!E523</f>
        <v>0</v>
      </c>
      <c r="F520">
        <f>'Pivot MRIP 13"'!F523</f>
        <v>3</v>
      </c>
      <c r="G520">
        <f>'Pivot MRIP 13"'!G523</f>
        <v>0</v>
      </c>
      <c r="H520">
        <f t="shared" si="54"/>
        <v>0</v>
      </c>
      <c r="I520">
        <f t="shared" si="55"/>
        <v>0</v>
      </c>
    </row>
    <row r="521" spans="1:9" x14ac:dyDescent="0.25">
      <c r="A521">
        <f>'Pivot MRIP 13"'!A524</f>
        <v>2013</v>
      </c>
      <c r="B521" t="str">
        <f>'Pivot MRIP 13"'!B524</f>
        <v>1108720131006002</v>
      </c>
      <c r="C521">
        <f>'Pivot MRIP 13"'!C524</f>
        <v>191.71497518000001</v>
      </c>
      <c r="D521">
        <f>'Pivot MRIP 13"'!D524</f>
        <v>191.71497518000001</v>
      </c>
      <c r="E521">
        <f>'Pivot MRIP 13"'!E524</f>
        <v>0</v>
      </c>
      <c r="F521">
        <f>'Pivot MRIP 13"'!F524</f>
        <v>9</v>
      </c>
      <c r="G521">
        <f>'Pivot MRIP 13"'!G524</f>
        <v>0</v>
      </c>
      <c r="H521">
        <f t="shared" si="54"/>
        <v>0</v>
      </c>
      <c r="I521">
        <f t="shared" si="55"/>
        <v>0</v>
      </c>
    </row>
    <row r="522" spans="1:9" x14ac:dyDescent="0.25">
      <c r="A522">
        <f>'Pivot MRIP 13"'!A525</f>
        <v>2013</v>
      </c>
      <c r="B522" t="str">
        <f>'Pivot MRIP 13"'!B525</f>
        <v>1108720131006015</v>
      </c>
      <c r="C522">
        <f>'Pivot MRIP 13"'!C525</f>
        <v>279.24514687999999</v>
      </c>
      <c r="D522">
        <f>'Pivot MRIP 13"'!D525</f>
        <v>279.24514687999999</v>
      </c>
      <c r="E522">
        <f>'Pivot MRIP 13"'!E525</f>
        <v>0</v>
      </c>
      <c r="F522">
        <f>'Pivot MRIP 13"'!F525</f>
        <v>2</v>
      </c>
      <c r="G522">
        <f>'Pivot MRIP 13"'!G525</f>
        <v>0</v>
      </c>
      <c r="H522">
        <f t="shared" si="54"/>
        <v>0</v>
      </c>
      <c r="I522">
        <f t="shared" si="55"/>
        <v>0</v>
      </c>
    </row>
    <row r="523" spans="1:9" x14ac:dyDescent="0.25">
      <c r="A523">
        <f>'Pivot MRIP 13"'!A526</f>
        <v>2013</v>
      </c>
      <c r="B523" t="str">
        <f>'Pivot MRIP 13"'!B526</f>
        <v>1108720131006024</v>
      </c>
      <c r="C523">
        <f>'Pivot MRIP 13"'!C526</f>
        <v>454.30549029000002</v>
      </c>
      <c r="D523">
        <f>'Pivot MRIP 13"'!D526</f>
        <v>454.30549029000002</v>
      </c>
      <c r="E523">
        <f>'Pivot MRIP 13"'!E526</f>
        <v>0</v>
      </c>
      <c r="F523">
        <f>'Pivot MRIP 13"'!F526</f>
        <v>4</v>
      </c>
      <c r="G523">
        <f>'Pivot MRIP 13"'!G526</f>
        <v>0</v>
      </c>
      <c r="H523">
        <f t="shared" si="54"/>
        <v>0</v>
      </c>
      <c r="I523">
        <f t="shared" si="55"/>
        <v>0</v>
      </c>
    </row>
    <row r="524" spans="1:9" x14ac:dyDescent="0.25">
      <c r="A524">
        <f>'Pivot MRIP 13"'!A527</f>
        <v>2013</v>
      </c>
      <c r="B524" t="str">
        <f>'Pivot MRIP 13"'!B527</f>
        <v>1108720131006026</v>
      </c>
      <c r="C524">
        <f>'Pivot MRIP 13"'!C527</f>
        <v>191.71497518000001</v>
      </c>
      <c r="D524">
        <f>'Pivot MRIP 13"'!D527</f>
        <v>191.71497518000001</v>
      </c>
      <c r="E524">
        <f>'Pivot MRIP 13"'!E527</f>
        <v>1.4330047042345417</v>
      </c>
      <c r="F524">
        <f>'Pivot MRIP 13"'!F527</f>
        <v>2</v>
      </c>
      <c r="G524">
        <f>'Pivot MRIP 13"'!G527</f>
        <v>1.0070543909</v>
      </c>
      <c r="H524">
        <f t="shared" si="54"/>
        <v>193.06740755630355</v>
      </c>
      <c r="I524">
        <f t="shared" si="55"/>
        <v>276.66650326255052</v>
      </c>
    </row>
    <row r="525" spans="1:9" x14ac:dyDescent="0.25">
      <c r="A525">
        <f>'Pivot MRIP 13"'!A528</f>
        <v>2013</v>
      </c>
      <c r="B525" t="str">
        <f>'Pivot MRIP 13"'!B528</f>
        <v>1108720131006028</v>
      </c>
      <c r="C525">
        <f>'Pivot MRIP 13"'!C528</f>
        <v>191.71497518000001</v>
      </c>
      <c r="D525">
        <f>'Pivot MRIP 13"'!D528</f>
        <v>191.71497518000001</v>
      </c>
      <c r="E525">
        <f>'Pivot MRIP 13"'!E528</f>
        <v>0</v>
      </c>
      <c r="F525">
        <f>'Pivot MRIP 13"'!F528</f>
        <v>12</v>
      </c>
      <c r="G525">
        <f>'Pivot MRIP 13"'!G528</f>
        <v>0</v>
      </c>
      <c r="H525">
        <f t="shared" si="54"/>
        <v>0</v>
      </c>
      <c r="I525">
        <f t="shared" si="55"/>
        <v>0</v>
      </c>
    </row>
    <row r="526" spans="1:9" x14ac:dyDescent="0.25">
      <c r="A526">
        <f>'Pivot MRIP 13"'!A529</f>
        <v>2013</v>
      </c>
      <c r="B526" t="str">
        <f>'Pivot MRIP 13"'!B529</f>
        <v>1108720131006032</v>
      </c>
      <c r="C526">
        <f>'Pivot MRIP 13"'!C529</f>
        <v>279.24514687999999</v>
      </c>
      <c r="D526">
        <f>'Pivot MRIP 13"'!D529</f>
        <v>279.24514687999999</v>
      </c>
      <c r="E526">
        <f>'Pivot MRIP 13"'!E529</f>
        <v>0</v>
      </c>
      <c r="F526">
        <f>'Pivot MRIP 13"'!F529</f>
        <v>2</v>
      </c>
      <c r="G526">
        <f>'Pivot MRIP 13"'!G529</f>
        <v>0</v>
      </c>
      <c r="H526">
        <f t="shared" si="54"/>
        <v>0</v>
      </c>
      <c r="I526">
        <f t="shared" si="55"/>
        <v>0</v>
      </c>
    </row>
    <row r="527" spans="1:9" x14ac:dyDescent="0.25">
      <c r="A527">
        <f>'Pivot MRIP 13"'!A530</f>
        <v>2013</v>
      </c>
      <c r="B527" t="str">
        <f>'Pivot MRIP 13"'!B530</f>
        <v>1108720131006033</v>
      </c>
      <c r="C527">
        <f>'Pivot MRIP 13"'!C530</f>
        <v>191.71497518000001</v>
      </c>
      <c r="D527">
        <f>'Pivot MRIP 13"'!D530</f>
        <v>191.71497518000001</v>
      </c>
      <c r="E527">
        <f>'Pivot MRIP 13"'!E530</f>
        <v>0</v>
      </c>
      <c r="F527">
        <f>'Pivot MRIP 13"'!F530</f>
        <v>6</v>
      </c>
      <c r="G527">
        <f>'Pivot MRIP 13"'!G530</f>
        <v>0</v>
      </c>
      <c r="H527">
        <f t="shared" si="54"/>
        <v>0</v>
      </c>
      <c r="I527">
        <f t="shared" si="55"/>
        <v>0</v>
      </c>
    </row>
    <row r="528" spans="1:9" x14ac:dyDescent="0.25">
      <c r="A528">
        <f>'Pivot MRIP 13"'!A531</f>
        <v>2013</v>
      </c>
      <c r="B528" t="str">
        <f>'Pivot MRIP 13"'!B531</f>
        <v>1108720131006040</v>
      </c>
      <c r="C528">
        <f>'Pivot MRIP 13"'!C531</f>
        <v>191.71497518000001</v>
      </c>
      <c r="D528">
        <f>'Pivot MRIP 13"'!D531</f>
        <v>191.71497518000001</v>
      </c>
      <c r="E528">
        <f>'Pivot MRIP 13"'!E531</f>
        <v>0</v>
      </c>
      <c r="F528">
        <f>'Pivot MRIP 13"'!F531</f>
        <v>4</v>
      </c>
      <c r="G528">
        <f>'Pivot MRIP 13"'!G531</f>
        <v>0</v>
      </c>
      <c r="H528">
        <f t="shared" si="54"/>
        <v>0</v>
      </c>
      <c r="I528">
        <f t="shared" si="55"/>
        <v>0</v>
      </c>
    </row>
    <row r="529" spans="1:9" x14ac:dyDescent="0.25">
      <c r="A529">
        <f>'Pivot MRIP 13"'!A532</f>
        <v>2013</v>
      </c>
      <c r="B529" t="str">
        <f>'Pivot MRIP 13"'!B532</f>
        <v>1108720131006048</v>
      </c>
      <c r="C529">
        <f>'Pivot MRIP 13"'!C532</f>
        <v>191.71497518000001</v>
      </c>
      <c r="D529">
        <f>'Pivot MRIP 13"'!D532</f>
        <v>191.71497518000001</v>
      </c>
      <c r="E529">
        <f>'Pivot MRIP 13"'!E532</f>
        <v>0</v>
      </c>
      <c r="F529">
        <f>'Pivot MRIP 13"'!F532</f>
        <v>4</v>
      </c>
      <c r="G529">
        <f>'Pivot MRIP 13"'!G532</f>
        <v>0</v>
      </c>
      <c r="H529">
        <f t="shared" si="54"/>
        <v>0</v>
      </c>
      <c r="I529">
        <f t="shared" si="55"/>
        <v>0</v>
      </c>
    </row>
    <row r="530" spans="1:9" x14ac:dyDescent="0.25">
      <c r="A530">
        <f>'Pivot MRIP 13"'!A533</f>
        <v>2013</v>
      </c>
      <c r="B530" t="str">
        <f>'Pivot MRIP 13"'!B533</f>
        <v>1108720131011003</v>
      </c>
      <c r="C530">
        <f>'Pivot MRIP 13"'!C533</f>
        <v>372.98776568</v>
      </c>
      <c r="D530">
        <f>'Pivot MRIP 13"'!D533</f>
        <v>372.98776568</v>
      </c>
      <c r="E530">
        <f>'Pivot MRIP 13"'!E533</f>
        <v>0</v>
      </c>
      <c r="F530">
        <f>'Pivot MRIP 13"'!F533</f>
        <v>2</v>
      </c>
      <c r="G530">
        <f>'Pivot MRIP 13"'!G533</f>
        <v>0</v>
      </c>
      <c r="H530">
        <f t="shared" si="54"/>
        <v>0</v>
      </c>
      <c r="I530">
        <f t="shared" si="55"/>
        <v>0</v>
      </c>
    </row>
    <row r="531" spans="1:9" x14ac:dyDescent="0.25">
      <c r="A531">
        <f>'Pivot MRIP 13"'!A534</f>
        <v>2013</v>
      </c>
      <c r="B531" t="str">
        <f>'Pivot MRIP 13"'!B534</f>
        <v>1108720131011012</v>
      </c>
      <c r="C531">
        <f>'Pivot MRIP 13"'!C534</f>
        <v>283.38677827999999</v>
      </c>
      <c r="D531">
        <f>'Pivot MRIP 13"'!D534</f>
        <v>283.38677827999999</v>
      </c>
      <c r="E531">
        <f>'Pivot MRIP 13"'!E534</f>
        <v>0.30313561049444221</v>
      </c>
      <c r="F531">
        <f>'Pivot MRIP 13"'!F534</f>
        <v>4</v>
      </c>
      <c r="G531">
        <f>'Pivot MRIP 13"'!G534</f>
        <v>3.3867312852000002</v>
      </c>
      <c r="H531">
        <f t="shared" si="54"/>
        <v>959.75486781291181</v>
      </c>
      <c r="I531">
        <f t="shared" si="55"/>
        <v>290.93587777947971</v>
      </c>
    </row>
    <row r="532" spans="1:9" x14ac:dyDescent="0.25">
      <c r="A532">
        <f>'Pivot MRIP 13"'!A535</f>
        <v>2013</v>
      </c>
      <c r="B532" t="str">
        <f>'Pivot MRIP 13"'!B535</f>
        <v>1108720131014007</v>
      </c>
      <c r="C532">
        <f>'Pivot MRIP 13"'!C535</f>
        <v>424.69635929999998</v>
      </c>
      <c r="D532">
        <f>'Pivot MRIP 13"'!D535</f>
        <v>424.69635929999998</v>
      </c>
      <c r="E532">
        <f>'Pivot MRIP 13"'!E535</f>
        <v>0</v>
      </c>
      <c r="F532">
        <f>'Pivot MRIP 13"'!F535</f>
        <v>5</v>
      </c>
      <c r="G532">
        <f>'Pivot MRIP 13"'!G535</f>
        <v>0</v>
      </c>
      <c r="H532">
        <f t="shared" si="54"/>
        <v>0</v>
      </c>
      <c r="I532">
        <f t="shared" si="55"/>
        <v>0</v>
      </c>
    </row>
    <row r="533" spans="1:9" x14ac:dyDescent="0.25">
      <c r="A533">
        <f>'Pivot MRIP 13"'!A536</f>
        <v>2013</v>
      </c>
      <c r="B533" t="str">
        <f>'Pivot MRIP 13"'!B536</f>
        <v>1108720131014016</v>
      </c>
      <c r="C533">
        <f>'Pivot MRIP 13"'!C536</f>
        <v>168.28711465000001</v>
      </c>
      <c r="D533">
        <f>'Pivot MRIP 13"'!D536</f>
        <v>168.28711465000001</v>
      </c>
      <c r="E533">
        <f>'Pivot MRIP 13"'!E536</f>
        <v>0</v>
      </c>
      <c r="F533">
        <f>'Pivot MRIP 13"'!F536</f>
        <v>4</v>
      </c>
      <c r="G533">
        <f>'Pivot MRIP 13"'!G536</f>
        <v>0</v>
      </c>
      <c r="H533">
        <f t="shared" si="54"/>
        <v>0</v>
      </c>
      <c r="I533">
        <f t="shared" si="55"/>
        <v>0</v>
      </c>
    </row>
    <row r="534" spans="1:9" x14ac:dyDescent="0.25">
      <c r="A534">
        <f>'Pivot MRIP 13"'!A537</f>
        <v>2013</v>
      </c>
      <c r="B534" t="str">
        <f>'Pivot MRIP 13"'!B537</f>
        <v>1108720131022006</v>
      </c>
      <c r="C534">
        <f>'Pivot MRIP 13"'!C537</f>
        <v>140.20127761000001</v>
      </c>
      <c r="D534">
        <f>'Pivot MRIP 13"'!D537</f>
        <v>140.20127761000001</v>
      </c>
      <c r="E534">
        <f>'Pivot MRIP 13"'!E537</f>
        <v>0</v>
      </c>
      <c r="F534">
        <f>'Pivot MRIP 13"'!F537</f>
        <v>4</v>
      </c>
      <c r="G534">
        <f>'Pivot MRIP 13"'!G537</f>
        <v>0</v>
      </c>
      <c r="H534">
        <f t="shared" si="54"/>
        <v>0</v>
      </c>
      <c r="I534">
        <f t="shared" si="55"/>
        <v>0</v>
      </c>
    </row>
    <row r="535" spans="1:9" x14ac:dyDescent="0.25">
      <c r="A535">
        <f>'Pivot MRIP 13"'!A538</f>
        <v>2013</v>
      </c>
      <c r="B535" t="str">
        <f>'Pivot MRIP 13"'!B538</f>
        <v>1108720131022008</v>
      </c>
      <c r="C535">
        <f>'Pivot MRIP 13"'!C538</f>
        <v>140.20127761000001</v>
      </c>
      <c r="D535">
        <f>'Pivot MRIP 13"'!D538</f>
        <v>140.20127761000001</v>
      </c>
      <c r="E535">
        <f>'Pivot MRIP 13"'!E538</f>
        <v>0</v>
      </c>
      <c r="F535">
        <f>'Pivot MRIP 13"'!F538</f>
        <v>4</v>
      </c>
      <c r="G535">
        <f>'Pivot MRIP 13"'!G538</f>
        <v>0</v>
      </c>
      <c r="H535">
        <f t="shared" si="54"/>
        <v>0</v>
      </c>
      <c r="I535">
        <f t="shared" si="55"/>
        <v>0</v>
      </c>
    </row>
    <row r="536" spans="1:9" x14ac:dyDescent="0.25">
      <c r="A536">
        <f>'Pivot MRIP 13"'!A539</f>
        <v>2013</v>
      </c>
      <c r="B536" t="str">
        <f>'Pivot MRIP 13"'!B539</f>
        <v>1108720131022013</v>
      </c>
      <c r="C536">
        <f>'Pivot MRIP 13"'!C539</f>
        <v>275.93223144000001</v>
      </c>
      <c r="D536">
        <f>'Pivot MRIP 13"'!D539</f>
        <v>275.93223144000001</v>
      </c>
      <c r="E536">
        <f>'Pivot MRIP 13"'!E539</f>
        <v>0</v>
      </c>
      <c r="F536">
        <f>'Pivot MRIP 13"'!F539</f>
        <v>3</v>
      </c>
      <c r="G536">
        <f>'Pivot MRIP 13"'!G539</f>
        <v>0</v>
      </c>
      <c r="H536">
        <f t="shared" si="54"/>
        <v>0</v>
      </c>
      <c r="I536">
        <f t="shared" si="55"/>
        <v>0</v>
      </c>
    </row>
    <row r="537" spans="1:9" x14ac:dyDescent="0.25">
      <c r="A537">
        <f>'Pivot MRIP 13"'!A540</f>
        <v>2013</v>
      </c>
      <c r="B537" t="str">
        <f>'Pivot MRIP 13"'!B540</f>
        <v>1108720131022014</v>
      </c>
      <c r="C537">
        <f>'Pivot MRIP 13"'!C540</f>
        <v>162.82310325</v>
      </c>
      <c r="D537">
        <f>'Pivot MRIP 13"'!D540</f>
        <v>162.82310325</v>
      </c>
      <c r="E537">
        <f>'Pivot MRIP 13"'!E540</f>
        <v>0</v>
      </c>
      <c r="F537">
        <f>'Pivot MRIP 13"'!F540</f>
        <v>4</v>
      </c>
      <c r="G537">
        <f>'Pivot MRIP 13"'!G540</f>
        <v>0</v>
      </c>
      <c r="H537">
        <f t="shared" si="54"/>
        <v>0</v>
      </c>
      <c r="I537">
        <f t="shared" si="55"/>
        <v>0</v>
      </c>
    </row>
    <row r="538" spans="1:9" x14ac:dyDescent="0.25">
      <c r="A538">
        <f>'Pivot MRIP 13"'!A541</f>
        <v>2013</v>
      </c>
      <c r="B538" t="str">
        <f>'Pivot MRIP 13"'!B541</f>
        <v>1108720131022017</v>
      </c>
      <c r="C538">
        <f>'Pivot MRIP 13"'!C541</f>
        <v>208.06675453</v>
      </c>
      <c r="D538">
        <f>'Pivot MRIP 13"'!D541</f>
        <v>208.06675453</v>
      </c>
      <c r="E538">
        <f>'Pivot MRIP 13"'!E541</f>
        <v>0</v>
      </c>
      <c r="F538">
        <f>'Pivot MRIP 13"'!F541</f>
        <v>2</v>
      </c>
      <c r="G538">
        <f>'Pivot MRIP 13"'!G541</f>
        <v>0</v>
      </c>
      <c r="H538">
        <f t="shared" si="54"/>
        <v>0</v>
      </c>
      <c r="I538">
        <f t="shared" si="55"/>
        <v>0</v>
      </c>
    </row>
    <row r="539" spans="1:9" x14ac:dyDescent="0.25">
      <c r="A539">
        <f>'Pivot MRIP 13"'!A542</f>
        <v>2013</v>
      </c>
      <c r="B539" t="str">
        <f>'Pivot MRIP 13"'!B542</f>
        <v>1108720131026009</v>
      </c>
      <c r="C539">
        <f>'Pivot MRIP 13"'!C542</f>
        <v>203.90573997999999</v>
      </c>
      <c r="D539">
        <f>'Pivot MRIP 13"'!D542</f>
        <v>203.90573997999999</v>
      </c>
      <c r="E539">
        <f>'Pivot MRIP 13"'!E542</f>
        <v>0</v>
      </c>
      <c r="F539">
        <f>'Pivot MRIP 13"'!F542</f>
        <v>2</v>
      </c>
      <c r="G539">
        <f>'Pivot MRIP 13"'!G542</f>
        <v>0</v>
      </c>
      <c r="H539">
        <f t="shared" si="54"/>
        <v>0</v>
      </c>
      <c r="I539">
        <f t="shared" si="55"/>
        <v>0</v>
      </c>
    </row>
    <row r="540" spans="1:9" x14ac:dyDescent="0.25">
      <c r="A540">
        <f>'Pivot MRIP 13"'!A543</f>
        <v>2013</v>
      </c>
      <c r="B540" t="str">
        <f>'Pivot MRIP 13"'!B543</f>
        <v>1108720131026012</v>
      </c>
      <c r="C540">
        <f>'Pivot MRIP 13"'!C543</f>
        <v>203.90573997999999</v>
      </c>
      <c r="D540">
        <f>'Pivot MRIP 13"'!D543</f>
        <v>203.90573997999999</v>
      </c>
      <c r="E540">
        <f>'Pivot MRIP 13"'!E543</f>
        <v>0</v>
      </c>
      <c r="F540">
        <f>'Pivot MRIP 13"'!F543</f>
        <v>4</v>
      </c>
      <c r="G540">
        <f>'Pivot MRIP 13"'!G543</f>
        <v>0</v>
      </c>
      <c r="H540">
        <f t="shared" si="54"/>
        <v>0</v>
      </c>
      <c r="I540">
        <f t="shared" si="55"/>
        <v>0</v>
      </c>
    </row>
    <row r="541" spans="1:9" x14ac:dyDescent="0.25">
      <c r="A541">
        <f>'Pivot MRIP 13"'!A544</f>
        <v>2013</v>
      </c>
      <c r="B541" t="str">
        <f>'Pivot MRIP 13"'!B544</f>
        <v>1108720131116003</v>
      </c>
      <c r="C541">
        <f>'Pivot MRIP 13"'!C544</f>
        <v>101.80259583</v>
      </c>
      <c r="D541">
        <f>'Pivot MRIP 13"'!D544</f>
        <v>101.80259583</v>
      </c>
      <c r="E541">
        <f>'Pivot MRIP 13"'!E544</f>
        <v>0</v>
      </c>
      <c r="F541">
        <f>'Pivot MRIP 13"'!F544</f>
        <v>2</v>
      </c>
      <c r="G541">
        <f>'Pivot MRIP 13"'!G544</f>
        <v>0</v>
      </c>
      <c r="H541">
        <f t="shared" si="54"/>
        <v>0</v>
      </c>
      <c r="I541">
        <f t="shared" si="55"/>
        <v>0</v>
      </c>
    </row>
    <row r="542" spans="1:9" x14ac:dyDescent="0.25">
      <c r="A542">
        <f>'Pivot MRIP 13"'!A545</f>
        <v>2013</v>
      </c>
      <c r="B542" t="str">
        <f>'Pivot MRIP 13"'!B545</f>
        <v>1108720131116009</v>
      </c>
      <c r="C542">
        <f>'Pivot MRIP 13"'!C545</f>
        <v>227.42129262</v>
      </c>
      <c r="D542">
        <f>'Pivot MRIP 13"'!D545</f>
        <v>227.42129262</v>
      </c>
      <c r="E542">
        <f>'Pivot MRIP 13"'!E545</f>
        <v>0</v>
      </c>
      <c r="F542">
        <f>'Pivot MRIP 13"'!F545</f>
        <v>10</v>
      </c>
      <c r="G542">
        <f>'Pivot MRIP 13"'!G545</f>
        <v>0</v>
      </c>
      <c r="H542">
        <f t="shared" si="54"/>
        <v>0</v>
      </c>
      <c r="I542">
        <f t="shared" si="55"/>
        <v>0</v>
      </c>
    </row>
    <row r="543" spans="1:9" x14ac:dyDescent="0.25">
      <c r="A543">
        <f>'Pivot MRIP 13"'!A546</f>
        <v>2013</v>
      </c>
      <c r="B543" t="str">
        <f>'Pivot MRIP 13"'!B546</f>
        <v>1108720131116011</v>
      </c>
      <c r="C543">
        <f>'Pivot MRIP 13"'!C546</f>
        <v>101.80259583000002</v>
      </c>
      <c r="D543">
        <f>'Pivot MRIP 13"'!D546</f>
        <v>101.80259583000002</v>
      </c>
      <c r="E543">
        <f>'Pivot MRIP 13"'!E546</f>
        <v>0</v>
      </c>
      <c r="F543">
        <f>'Pivot MRIP 13"'!F546</f>
        <v>9</v>
      </c>
      <c r="G543">
        <f>'Pivot MRIP 13"'!G546</f>
        <v>0</v>
      </c>
      <c r="H543">
        <f t="shared" si="54"/>
        <v>0</v>
      </c>
      <c r="I543">
        <f t="shared" si="55"/>
        <v>0</v>
      </c>
    </row>
    <row r="544" spans="1:9" x14ac:dyDescent="0.25">
      <c r="A544">
        <f>'Pivot MRIP 13"'!A547</f>
        <v>2013</v>
      </c>
      <c r="B544" t="str">
        <f>'Pivot MRIP 13"'!B547</f>
        <v>1108720131116014</v>
      </c>
      <c r="C544">
        <f>'Pivot MRIP 13"'!C547</f>
        <v>101.80259583</v>
      </c>
      <c r="D544">
        <f>'Pivot MRIP 13"'!D547</f>
        <v>101.80259583</v>
      </c>
      <c r="E544">
        <f>'Pivot MRIP 13"'!E547</f>
        <v>0</v>
      </c>
      <c r="F544">
        <f>'Pivot MRIP 13"'!F547</f>
        <v>4</v>
      </c>
      <c r="G544">
        <f>'Pivot MRIP 13"'!G547</f>
        <v>0</v>
      </c>
      <c r="H544">
        <f t="shared" si="54"/>
        <v>0</v>
      </c>
      <c r="I544">
        <f t="shared" si="55"/>
        <v>0</v>
      </c>
    </row>
    <row r="545" spans="1:9" x14ac:dyDescent="0.25">
      <c r="A545">
        <f>'Pivot MRIP 13"'!A548</f>
        <v>2013</v>
      </c>
      <c r="B545" t="str">
        <f>'Pivot MRIP 13"'!B548</f>
        <v>1108720131116020</v>
      </c>
      <c r="C545">
        <f>'Pivot MRIP 13"'!C548</f>
        <v>101.80259583</v>
      </c>
      <c r="D545">
        <f>'Pivot MRIP 13"'!D548</f>
        <v>101.80259583</v>
      </c>
      <c r="E545">
        <f>'Pivot MRIP 13"'!E548</f>
        <v>0</v>
      </c>
      <c r="F545">
        <f>'Pivot MRIP 13"'!F548</f>
        <v>4</v>
      </c>
      <c r="G545">
        <f>'Pivot MRIP 13"'!G548</f>
        <v>0</v>
      </c>
      <c r="H545">
        <f t="shared" si="54"/>
        <v>0</v>
      </c>
      <c r="I545">
        <f t="shared" si="55"/>
        <v>0</v>
      </c>
    </row>
    <row r="546" spans="1:9" x14ac:dyDescent="0.25">
      <c r="A546">
        <f>'Pivot MRIP 13"'!A549</f>
        <v>2013</v>
      </c>
      <c r="B546" t="str">
        <f>'Pivot MRIP 13"'!B549</f>
        <v>1108720131116022</v>
      </c>
      <c r="C546">
        <f>'Pivot MRIP 13"'!C549</f>
        <v>129.71786177999999</v>
      </c>
      <c r="D546">
        <f>'Pivot MRIP 13"'!D549</f>
        <v>129.71786177999999</v>
      </c>
      <c r="E546">
        <f>'Pivot MRIP 13"'!E549</f>
        <v>0</v>
      </c>
      <c r="F546">
        <f>'Pivot MRIP 13"'!F549</f>
        <v>12</v>
      </c>
      <c r="G546">
        <f>'Pivot MRIP 13"'!G549</f>
        <v>0</v>
      </c>
      <c r="H546">
        <f t="shared" si="54"/>
        <v>0</v>
      </c>
      <c r="I546">
        <f t="shared" si="55"/>
        <v>0</v>
      </c>
    </row>
    <row r="547" spans="1:9" x14ac:dyDescent="0.25">
      <c r="A547">
        <f>'Pivot MRIP 13"'!A550</f>
        <v>2013</v>
      </c>
      <c r="B547" t="str">
        <f>'Pivot MRIP 13"'!B550</f>
        <v>1108720131116025</v>
      </c>
      <c r="C547">
        <f>'Pivot MRIP 13"'!C550</f>
        <v>101.80259583000002</v>
      </c>
      <c r="D547">
        <f>'Pivot MRIP 13"'!D550</f>
        <v>101.80259583000002</v>
      </c>
      <c r="E547">
        <f>'Pivot MRIP 13"'!E550</f>
        <v>0</v>
      </c>
      <c r="F547">
        <f>'Pivot MRIP 13"'!F550</f>
        <v>9</v>
      </c>
      <c r="G547">
        <f>'Pivot MRIP 13"'!G550</f>
        <v>0</v>
      </c>
      <c r="H547">
        <f t="shared" si="54"/>
        <v>0</v>
      </c>
      <c r="I547">
        <f t="shared" si="55"/>
        <v>0</v>
      </c>
    </row>
    <row r="548" spans="1:9" x14ac:dyDescent="0.25">
      <c r="A548">
        <f>'Pivot MRIP 13"'!A551</f>
        <v>2013</v>
      </c>
      <c r="B548" t="str">
        <f>'Pivot MRIP 13"'!B551</f>
        <v>1108720131117001</v>
      </c>
      <c r="C548">
        <f>'Pivot MRIP 13"'!C551</f>
        <v>25.166398906000001</v>
      </c>
      <c r="D548">
        <f>'Pivot MRIP 13"'!D551</f>
        <v>25.166398906000001</v>
      </c>
      <c r="E548">
        <f>'Pivot MRIP 13"'!E551</f>
        <v>1.6718388215562121</v>
      </c>
      <c r="F548">
        <f>'Pivot MRIP 13"'!F551</f>
        <v>8</v>
      </c>
      <c r="G548">
        <f>'Pivot MRIP 13"'!G551</f>
        <v>9.0066033031000003</v>
      </c>
      <c r="H548">
        <f t="shared" si="54"/>
        <v>226.66377151391185</v>
      </c>
      <c r="I548">
        <f t="shared" si="55"/>
        <v>378.94529265730489</v>
      </c>
    </row>
    <row r="549" spans="1:9" x14ac:dyDescent="0.25">
      <c r="A549">
        <f>'Pivot MRIP 13"'!A552</f>
        <v>2013</v>
      </c>
      <c r="B549" t="str">
        <f>'Pivot MRIP 13"'!B552</f>
        <v>1511220130219001</v>
      </c>
      <c r="C549">
        <f>'Pivot MRIP 13"'!C552</f>
        <v>329.38114158000002</v>
      </c>
      <c r="D549">
        <f>'Pivot MRIP 13"'!D552</f>
        <v>329.38114158000002</v>
      </c>
      <c r="E549">
        <f>'Pivot MRIP 13"'!E552</f>
        <v>0</v>
      </c>
      <c r="F549">
        <f>'Pivot MRIP 13"'!F552</f>
        <v>4</v>
      </c>
      <c r="G549">
        <f>'Pivot MRIP 13"'!G552</f>
        <v>0</v>
      </c>
      <c r="H549">
        <f t="shared" si="54"/>
        <v>0</v>
      </c>
      <c r="I549">
        <f t="shared" si="55"/>
        <v>0</v>
      </c>
    </row>
    <row r="550" spans="1:9" x14ac:dyDescent="0.25">
      <c r="A550">
        <f>'Pivot MRIP 13"'!A553</f>
        <v>2013</v>
      </c>
      <c r="B550" t="str">
        <f>'Pivot MRIP 13"'!B553</f>
        <v>1511220130520002</v>
      </c>
      <c r="C550">
        <f>'Pivot MRIP 13"'!C553</f>
        <v>4324.4933354000004</v>
      </c>
      <c r="D550">
        <f>'Pivot MRIP 13"'!D553</f>
        <v>4324.4933354000004</v>
      </c>
      <c r="E550">
        <f>'Pivot MRIP 13"'!E553</f>
        <v>0</v>
      </c>
      <c r="F550">
        <f>'Pivot MRIP 13"'!F553</f>
        <v>3</v>
      </c>
      <c r="G550">
        <f>'Pivot MRIP 13"'!G553</f>
        <v>0</v>
      </c>
      <c r="H550">
        <f t="shared" si="54"/>
        <v>0</v>
      </c>
      <c r="I550">
        <f t="shared" si="55"/>
        <v>0</v>
      </c>
    </row>
    <row r="551" spans="1:9" x14ac:dyDescent="0.25">
      <c r="A551">
        <f>'Pivot MRIP 13"'!A554</f>
        <v>2013</v>
      </c>
      <c r="B551" t="str">
        <f>'Pivot MRIP 13"'!B554</f>
        <v>1511220130720001</v>
      </c>
      <c r="C551">
        <f>'Pivot MRIP 13"'!C554</f>
        <v>107.64555639</v>
      </c>
      <c r="D551">
        <f>'Pivot MRIP 13"'!D554</f>
        <v>107.64555639</v>
      </c>
      <c r="E551">
        <f>'Pivot MRIP 13"'!E554</f>
        <v>1.1904962158762786</v>
      </c>
      <c r="F551">
        <f>'Pivot MRIP 13"'!F554</f>
        <v>6</v>
      </c>
      <c r="G551">
        <f>'Pivot MRIP 13"'!G554</f>
        <v>0.96173550789999995</v>
      </c>
      <c r="H551">
        <f t="shared" si="54"/>
        <v>103.52655384791473</v>
      </c>
      <c r="I551">
        <f t="shared" si="55"/>
        <v>123.24797059865428</v>
      </c>
    </row>
    <row r="552" spans="1:9" x14ac:dyDescent="0.25">
      <c r="A552">
        <f>'Pivot MRIP 13"'!A555</f>
        <v>2013</v>
      </c>
      <c r="B552" t="str">
        <f>'Pivot MRIP 13"'!B555</f>
        <v>1511220130727004</v>
      </c>
      <c r="C552">
        <f>'Pivot MRIP 13"'!C555</f>
        <v>562.77392671999996</v>
      </c>
      <c r="D552">
        <f>'Pivot MRIP 13"'!D555</f>
        <v>562.77392671999996</v>
      </c>
      <c r="E552">
        <f>'Pivot MRIP 13"'!E555</f>
        <v>0</v>
      </c>
      <c r="F552">
        <f>'Pivot MRIP 13"'!F555</f>
        <v>2</v>
      </c>
      <c r="G552">
        <f>'Pivot MRIP 13"'!G555</f>
        <v>0</v>
      </c>
      <c r="H552">
        <f t="shared" si="54"/>
        <v>0</v>
      </c>
      <c r="I552">
        <f t="shared" si="55"/>
        <v>0</v>
      </c>
    </row>
    <row r="553" spans="1:9" x14ac:dyDescent="0.25">
      <c r="A553">
        <f>'Pivot MRIP 13"'!A556</f>
        <v>2013</v>
      </c>
      <c r="B553" t="str">
        <f>'Pivot MRIP 13"'!B556</f>
        <v>1511220130727009</v>
      </c>
      <c r="C553">
        <f>'Pivot MRIP 13"'!C556</f>
        <v>562.77392671999996</v>
      </c>
      <c r="D553">
        <f>'Pivot MRIP 13"'!D556</f>
        <v>562.77392671999996</v>
      </c>
      <c r="E553">
        <f>'Pivot MRIP 13"'!E556</f>
        <v>0</v>
      </c>
      <c r="F553">
        <f>'Pivot MRIP 13"'!F556</f>
        <v>2</v>
      </c>
      <c r="G553">
        <f>'Pivot MRIP 13"'!G556</f>
        <v>0</v>
      </c>
      <c r="H553">
        <f t="shared" si="54"/>
        <v>0</v>
      </c>
      <c r="I553">
        <f t="shared" si="55"/>
        <v>0</v>
      </c>
    </row>
    <row r="554" spans="1:9" x14ac:dyDescent="0.25">
      <c r="A554">
        <f>'Pivot MRIP 13"'!A557</f>
        <v>2013</v>
      </c>
      <c r="B554" t="str">
        <f>'Pivot MRIP 13"'!B557</f>
        <v>1511220130727010</v>
      </c>
      <c r="C554">
        <f>'Pivot MRIP 13"'!C557</f>
        <v>357.01264967999998</v>
      </c>
      <c r="D554">
        <f>'Pivot MRIP 13"'!D557</f>
        <v>357.01264967999998</v>
      </c>
      <c r="E554">
        <f>'Pivot MRIP 13"'!E557</f>
        <v>0</v>
      </c>
      <c r="F554">
        <f>'Pivot MRIP 13"'!F557</f>
        <v>4</v>
      </c>
      <c r="G554">
        <f>'Pivot MRIP 13"'!G557</f>
        <v>0</v>
      </c>
      <c r="H554">
        <f t="shared" si="54"/>
        <v>0</v>
      </c>
      <c r="I554">
        <f t="shared" si="55"/>
        <v>0</v>
      </c>
    </row>
    <row r="555" spans="1:9" x14ac:dyDescent="0.25">
      <c r="A555">
        <f>'Pivot MRIP 13"'!A558</f>
        <v>2013</v>
      </c>
      <c r="B555" t="str">
        <f>'Pivot MRIP 13"'!B558</f>
        <v>1511220130823002</v>
      </c>
      <c r="C555">
        <f>'Pivot MRIP 13"'!C558</f>
        <v>3452.6902752999999</v>
      </c>
      <c r="D555">
        <f>'Pivot MRIP 13"'!D558</f>
        <v>3452.6902752999999</v>
      </c>
      <c r="E555">
        <f>'Pivot MRIP 13"'!E558</f>
        <v>0</v>
      </c>
      <c r="F555">
        <f>'Pivot MRIP 13"'!F558</f>
        <v>12</v>
      </c>
      <c r="G555">
        <f>'Pivot MRIP 13"'!G558</f>
        <v>0</v>
      </c>
      <c r="H555">
        <f t="shared" si="54"/>
        <v>0</v>
      </c>
      <c r="I555">
        <f t="shared" si="55"/>
        <v>0</v>
      </c>
    </row>
    <row r="556" spans="1:9" x14ac:dyDescent="0.25">
      <c r="A556">
        <f>'Pivot MRIP 13"'!A559</f>
        <v>2013</v>
      </c>
      <c r="B556" t="str">
        <f>'Pivot MRIP 13"'!B559</f>
        <v>1511220130902001</v>
      </c>
      <c r="C556">
        <f>'Pivot MRIP 13"'!C559</f>
        <v>41.490015765000003</v>
      </c>
      <c r="D556">
        <f>'Pivot MRIP 13"'!D559</f>
        <v>41.490015765000003</v>
      </c>
      <c r="E556">
        <f>'Pivot MRIP 13"'!E559</f>
        <v>0</v>
      </c>
      <c r="F556">
        <f>'Pivot MRIP 13"'!F559</f>
        <v>4</v>
      </c>
      <c r="G556">
        <f>'Pivot MRIP 13"'!G559</f>
        <v>0</v>
      </c>
      <c r="H556">
        <f t="shared" si="54"/>
        <v>0</v>
      </c>
      <c r="I556">
        <f t="shared" si="55"/>
        <v>0</v>
      </c>
    </row>
    <row r="557" spans="1:9" x14ac:dyDescent="0.25">
      <c r="A557">
        <f>'Pivot MRIP 13"'!A560</f>
        <v>2013</v>
      </c>
      <c r="B557" t="str">
        <f>'Pivot MRIP 13"'!B560</f>
        <v>1511220130914001</v>
      </c>
      <c r="C557">
        <f>'Pivot MRIP 13"'!C560</f>
        <v>99.926374594999984</v>
      </c>
      <c r="D557">
        <f>'Pivot MRIP 13"'!D560</f>
        <v>99.926374594999984</v>
      </c>
      <c r="E557">
        <f>'Pivot MRIP 13"'!E560</f>
        <v>0.95533646948465256</v>
      </c>
      <c r="F557">
        <f>'Pivot MRIP 13"'!F560</f>
        <v>36</v>
      </c>
      <c r="G557">
        <f>'Pivot MRIP 13"'!G560</f>
        <v>8.2865374037000006</v>
      </c>
      <c r="H557">
        <f t="shared" si="54"/>
        <v>828.04364069760481</v>
      </c>
      <c r="I557">
        <f t="shared" si="55"/>
        <v>791.06028828326794</v>
      </c>
    </row>
    <row r="558" spans="1:9" x14ac:dyDescent="0.25">
      <c r="A558">
        <f>'Pivot MRIP 13"'!A561</f>
        <v>2013</v>
      </c>
      <c r="B558" t="str">
        <f>'Pivot MRIP 13"'!B561</f>
        <v>1515620130105007</v>
      </c>
      <c r="C558">
        <f>'Pivot MRIP 13"'!C561</f>
        <v>683.43204199000002</v>
      </c>
      <c r="D558">
        <f>'Pivot MRIP 13"'!D561</f>
        <v>683.43204199000002</v>
      </c>
      <c r="E558">
        <f>'Pivot MRIP 13"'!E561</f>
        <v>0</v>
      </c>
      <c r="F558">
        <f>'Pivot MRIP 13"'!F561</f>
        <v>2</v>
      </c>
      <c r="G558">
        <f>'Pivot MRIP 13"'!G561</f>
        <v>0</v>
      </c>
      <c r="H558">
        <f t="shared" si="54"/>
        <v>0</v>
      </c>
      <c r="I558">
        <f t="shared" si="55"/>
        <v>0</v>
      </c>
    </row>
    <row r="559" spans="1:9" x14ac:dyDescent="0.25">
      <c r="A559">
        <f>'Pivot MRIP 13"'!A562</f>
        <v>2013</v>
      </c>
      <c r="B559" t="str">
        <f>'Pivot MRIP 13"'!B562</f>
        <v>1515620130107001</v>
      </c>
      <c r="C559">
        <f>'Pivot MRIP 13"'!C562</f>
        <v>552.37777655000002</v>
      </c>
      <c r="D559">
        <f>'Pivot MRIP 13"'!D562</f>
        <v>552.37777655000002</v>
      </c>
      <c r="E559">
        <f>'Pivot MRIP 13"'!E562</f>
        <v>1.2198911840896558</v>
      </c>
      <c r="F559">
        <f>'Pivot MRIP 13"'!F562</f>
        <v>3</v>
      </c>
      <c r="G559">
        <f>'Pivot MRIP 13"'!G562</f>
        <v>3</v>
      </c>
      <c r="H559">
        <f t="shared" si="54"/>
        <v>1657.1333296500002</v>
      </c>
      <c r="I559">
        <f t="shared" si="55"/>
        <v>2021.5223397011725</v>
      </c>
    </row>
    <row r="560" spans="1:9" x14ac:dyDescent="0.25">
      <c r="A560">
        <f>'Pivot MRIP 13"'!A563</f>
        <v>2013</v>
      </c>
      <c r="B560" t="str">
        <f>'Pivot MRIP 13"'!B563</f>
        <v>1515620130107007</v>
      </c>
      <c r="C560">
        <f>'Pivot MRIP 13"'!C563</f>
        <v>552.37777655000002</v>
      </c>
      <c r="D560">
        <f>'Pivot MRIP 13"'!D563</f>
        <v>552.37777655000002</v>
      </c>
      <c r="E560">
        <f>'Pivot MRIP 13"'!E563</f>
        <v>0</v>
      </c>
      <c r="F560">
        <f>'Pivot MRIP 13"'!F563</f>
        <v>4</v>
      </c>
      <c r="G560">
        <f>'Pivot MRIP 13"'!G563</f>
        <v>0</v>
      </c>
      <c r="H560">
        <f t="shared" si="54"/>
        <v>0</v>
      </c>
      <c r="I560">
        <f t="shared" si="55"/>
        <v>0</v>
      </c>
    </row>
    <row r="561" spans="1:9" x14ac:dyDescent="0.25">
      <c r="A561">
        <f>'Pivot MRIP 13"'!A564</f>
        <v>2013</v>
      </c>
      <c r="B561" t="str">
        <f>'Pivot MRIP 13"'!B564</f>
        <v>1515620130120001</v>
      </c>
      <c r="C561">
        <f>'Pivot MRIP 13"'!C564</f>
        <v>220.40313448000001</v>
      </c>
      <c r="D561">
        <f>'Pivot MRIP 13"'!D564</f>
        <v>220.40313448000001</v>
      </c>
      <c r="E561">
        <f>'Pivot MRIP 13"'!E564</f>
        <v>0</v>
      </c>
      <c r="F561">
        <f>'Pivot MRIP 13"'!F564</f>
        <v>1</v>
      </c>
      <c r="G561">
        <f>'Pivot MRIP 13"'!G564</f>
        <v>0</v>
      </c>
      <c r="H561">
        <f t="shared" si="54"/>
        <v>0</v>
      </c>
      <c r="I561">
        <f t="shared" si="55"/>
        <v>0</v>
      </c>
    </row>
    <row r="562" spans="1:9" x14ac:dyDescent="0.25">
      <c r="A562">
        <f>'Pivot MRIP 13"'!A565</f>
        <v>2013</v>
      </c>
      <c r="B562" t="str">
        <f>'Pivot MRIP 13"'!B565</f>
        <v>1515620130127008</v>
      </c>
      <c r="C562">
        <f>'Pivot MRIP 13"'!C565</f>
        <v>261.65123702</v>
      </c>
      <c r="D562">
        <f>'Pivot MRIP 13"'!D565</f>
        <v>261.65123702</v>
      </c>
      <c r="E562">
        <f>'Pivot MRIP 13"'!E565</f>
        <v>0</v>
      </c>
      <c r="F562">
        <f>'Pivot MRIP 13"'!F565</f>
        <v>6</v>
      </c>
      <c r="G562">
        <f>'Pivot MRIP 13"'!G565</f>
        <v>0</v>
      </c>
      <c r="H562">
        <f t="shared" si="54"/>
        <v>0</v>
      </c>
      <c r="I562">
        <f t="shared" si="55"/>
        <v>0</v>
      </c>
    </row>
    <row r="563" spans="1:9" x14ac:dyDescent="0.25">
      <c r="A563">
        <f>'Pivot MRIP 13"'!A566</f>
        <v>2013</v>
      </c>
      <c r="B563" t="str">
        <f>'Pivot MRIP 13"'!B566</f>
        <v>1515620130202011</v>
      </c>
      <c r="C563">
        <f>'Pivot MRIP 13"'!C566</f>
        <v>572.09853328999998</v>
      </c>
      <c r="D563">
        <f>'Pivot MRIP 13"'!D566</f>
        <v>572.09853328999998</v>
      </c>
      <c r="E563">
        <f>'Pivot MRIP 13"'!E566</f>
        <v>0</v>
      </c>
      <c r="F563">
        <f>'Pivot MRIP 13"'!F566</f>
        <v>6</v>
      </c>
      <c r="G563">
        <f>'Pivot MRIP 13"'!G566</f>
        <v>0</v>
      </c>
      <c r="H563">
        <f t="shared" si="54"/>
        <v>0</v>
      </c>
      <c r="I563">
        <f t="shared" si="55"/>
        <v>0</v>
      </c>
    </row>
    <row r="564" spans="1:9" x14ac:dyDescent="0.25">
      <c r="A564">
        <f>'Pivot MRIP 13"'!A567</f>
        <v>2013</v>
      </c>
      <c r="B564" t="str">
        <f>'Pivot MRIP 13"'!B567</f>
        <v>1515620130218001</v>
      </c>
      <c r="C564">
        <f>'Pivot MRIP 13"'!C567</f>
        <v>3432.5664615999999</v>
      </c>
      <c r="D564">
        <f>'Pivot MRIP 13"'!D567</f>
        <v>3432.5664615999999</v>
      </c>
      <c r="E564">
        <f>'Pivot MRIP 13"'!E567</f>
        <v>0</v>
      </c>
      <c r="F564">
        <f>'Pivot MRIP 13"'!F567</f>
        <v>2</v>
      </c>
      <c r="G564">
        <f>'Pivot MRIP 13"'!G567</f>
        <v>0</v>
      </c>
      <c r="H564">
        <f t="shared" si="54"/>
        <v>0</v>
      </c>
      <c r="I564">
        <f t="shared" si="55"/>
        <v>0</v>
      </c>
    </row>
    <row r="565" spans="1:9" x14ac:dyDescent="0.25">
      <c r="A565">
        <f>'Pivot MRIP 13"'!A568</f>
        <v>2013</v>
      </c>
      <c r="B565" t="str">
        <f>'Pivot MRIP 13"'!B568</f>
        <v>1515620130224005</v>
      </c>
      <c r="C565">
        <f>'Pivot MRIP 13"'!C568</f>
        <v>293.52123003999998</v>
      </c>
      <c r="D565">
        <f>'Pivot MRIP 13"'!D568</f>
        <v>293.52123003999998</v>
      </c>
      <c r="E565">
        <f>'Pivot MRIP 13"'!E568</f>
        <v>0</v>
      </c>
      <c r="F565">
        <f>'Pivot MRIP 13"'!F568</f>
        <v>15</v>
      </c>
      <c r="G565">
        <f>'Pivot MRIP 13"'!G568</f>
        <v>0</v>
      </c>
      <c r="H565">
        <f t="shared" si="54"/>
        <v>0</v>
      </c>
      <c r="I565">
        <f t="shared" si="55"/>
        <v>0</v>
      </c>
    </row>
    <row r="566" spans="1:9" x14ac:dyDescent="0.25">
      <c r="A566">
        <f>'Pivot MRIP 13"'!A569</f>
        <v>2013</v>
      </c>
      <c r="B566" t="str">
        <f>'Pivot MRIP 13"'!B569</f>
        <v>1515620130224008</v>
      </c>
      <c r="C566">
        <f>'Pivot MRIP 13"'!C569</f>
        <v>197.20492324</v>
      </c>
      <c r="D566">
        <f>'Pivot MRIP 13"'!D569</f>
        <v>197.20492324</v>
      </c>
      <c r="E566">
        <f>'Pivot MRIP 13"'!E569</f>
        <v>0</v>
      </c>
      <c r="F566">
        <f>'Pivot MRIP 13"'!F569</f>
        <v>4</v>
      </c>
      <c r="G566">
        <f>'Pivot MRIP 13"'!G569</f>
        <v>0</v>
      </c>
      <c r="H566">
        <f t="shared" si="54"/>
        <v>0</v>
      </c>
      <c r="I566">
        <f t="shared" si="55"/>
        <v>0</v>
      </c>
    </row>
    <row r="567" spans="1:9" x14ac:dyDescent="0.25">
      <c r="A567">
        <f>'Pivot MRIP 13"'!A570</f>
        <v>2013</v>
      </c>
      <c r="B567" t="str">
        <f>'Pivot MRIP 13"'!B570</f>
        <v>1515620130224012</v>
      </c>
      <c r="C567">
        <f>'Pivot MRIP 13"'!C570</f>
        <v>269.44215334</v>
      </c>
      <c r="D567">
        <f>'Pivot MRIP 13"'!D570</f>
        <v>269.44215334</v>
      </c>
      <c r="E567">
        <f>'Pivot MRIP 13"'!E570</f>
        <v>0.52910942924370619</v>
      </c>
      <c r="F567">
        <f>'Pivot MRIP 13"'!F570</f>
        <v>6</v>
      </c>
      <c r="G567">
        <f>'Pivot MRIP 13"'!G570</f>
        <v>1</v>
      </c>
      <c r="H567">
        <f t="shared" si="54"/>
        <v>269.44215334</v>
      </c>
      <c r="I567">
        <f t="shared" si="55"/>
        <v>142.56438396792257</v>
      </c>
    </row>
    <row r="568" spans="1:9" x14ac:dyDescent="0.25">
      <c r="A568">
        <f>'Pivot MRIP 13"'!A571</f>
        <v>2013</v>
      </c>
      <c r="B568" t="str">
        <f>'Pivot MRIP 13"'!B571</f>
        <v>1515620130227004</v>
      </c>
      <c r="C568">
        <f>'Pivot MRIP 13"'!C571</f>
        <v>645.79077794</v>
      </c>
      <c r="D568">
        <f>'Pivot MRIP 13"'!D571</f>
        <v>645.79077794</v>
      </c>
      <c r="E568">
        <f>'Pivot MRIP 13"'!E571</f>
        <v>0</v>
      </c>
      <c r="F568">
        <f>'Pivot MRIP 13"'!F571</f>
        <v>2</v>
      </c>
      <c r="G568">
        <f>'Pivot MRIP 13"'!G571</f>
        <v>0</v>
      </c>
      <c r="H568">
        <f t="shared" si="54"/>
        <v>0</v>
      </c>
      <c r="I568">
        <f t="shared" si="55"/>
        <v>0</v>
      </c>
    </row>
    <row r="569" spans="1:9" x14ac:dyDescent="0.25">
      <c r="A569">
        <f>'Pivot MRIP 13"'!A572</f>
        <v>2013</v>
      </c>
      <c r="B569" t="str">
        <f>'Pivot MRIP 13"'!B572</f>
        <v>1515620130407012</v>
      </c>
      <c r="C569">
        <f>'Pivot MRIP 13"'!C572</f>
        <v>916.02092798000001</v>
      </c>
      <c r="D569">
        <f>'Pivot MRIP 13"'!D572</f>
        <v>916.02092798000001</v>
      </c>
      <c r="E569">
        <f>'Pivot MRIP 13"'!E572</f>
        <v>0</v>
      </c>
      <c r="F569">
        <f>'Pivot MRIP 13"'!F572</f>
        <v>1</v>
      </c>
      <c r="G569">
        <f>'Pivot MRIP 13"'!G572</f>
        <v>0</v>
      </c>
      <c r="H569">
        <f t="shared" si="54"/>
        <v>0</v>
      </c>
      <c r="I569">
        <f t="shared" si="55"/>
        <v>0</v>
      </c>
    </row>
    <row r="570" spans="1:9" x14ac:dyDescent="0.25">
      <c r="A570">
        <f>'Pivot MRIP 13"'!A573</f>
        <v>2013</v>
      </c>
      <c r="B570" t="str">
        <f>'Pivot MRIP 13"'!B573</f>
        <v>1515620130407015</v>
      </c>
      <c r="C570">
        <f>'Pivot MRIP 13"'!C573</f>
        <v>1125.3509806</v>
      </c>
      <c r="D570">
        <f>'Pivot MRIP 13"'!D573</f>
        <v>1125.3509806</v>
      </c>
      <c r="E570">
        <f>'Pivot MRIP 13"'!E573</f>
        <v>0</v>
      </c>
      <c r="F570">
        <f>'Pivot MRIP 13"'!F573</f>
        <v>12</v>
      </c>
      <c r="G570">
        <f>'Pivot MRIP 13"'!G573</f>
        <v>0</v>
      </c>
      <c r="H570">
        <f t="shared" si="54"/>
        <v>0</v>
      </c>
      <c r="I570">
        <f t="shared" si="55"/>
        <v>0</v>
      </c>
    </row>
    <row r="571" spans="1:9" x14ac:dyDescent="0.25">
      <c r="A571">
        <f>'Pivot MRIP 13"'!A574</f>
        <v>2013</v>
      </c>
      <c r="B571" t="str">
        <f>'Pivot MRIP 13"'!B574</f>
        <v>1515620130414004</v>
      </c>
      <c r="C571">
        <f>'Pivot MRIP 13"'!C574</f>
        <v>443.06476447</v>
      </c>
      <c r="D571">
        <f>'Pivot MRIP 13"'!D574</f>
        <v>443.06476447</v>
      </c>
      <c r="E571">
        <f>'Pivot MRIP 13"'!E574</f>
        <v>0</v>
      </c>
      <c r="F571">
        <f>'Pivot MRIP 13"'!F574</f>
        <v>4</v>
      </c>
      <c r="G571">
        <f>'Pivot MRIP 13"'!G574</f>
        <v>0</v>
      </c>
      <c r="H571">
        <f t="shared" si="54"/>
        <v>0</v>
      </c>
      <c r="I571">
        <f t="shared" si="55"/>
        <v>0</v>
      </c>
    </row>
    <row r="572" spans="1:9" x14ac:dyDescent="0.25">
      <c r="A572">
        <f>'Pivot MRIP 13"'!A575</f>
        <v>2013</v>
      </c>
      <c r="B572" t="str">
        <f>'Pivot MRIP 13"'!B575</f>
        <v>1515620130507004</v>
      </c>
      <c r="C572">
        <f>'Pivot MRIP 13"'!C575</f>
        <v>611.75819442</v>
      </c>
      <c r="D572">
        <f>'Pivot MRIP 13"'!D575</f>
        <v>611.75819442</v>
      </c>
      <c r="E572">
        <f>'Pivot MRIP 13"'!E575</f>
        <v>0</v>
      </c>
      <c r="F572">
        <f>'Pivot MRIP 13"'!F575</f>
        <v>9</v>
      </c>
      <c r="G572">
        <f>'Pivot MRIP 13"'!G575</f>
        <v>0</v>
      </c>
      <c r="H572">
        <f t="shared" si="54"/>
        <v>0</v>
      </c>
      <c r="I572">
        <f t="shared" si="55"/>
        <v>0</v>
      </c>
    </row>
    <row r="573" spans="1:9" x14ac:dyDescent="0.25">
      <c r="A573">
        <f>'Pivot MRIP 13"'!A576</f>
        <v>2013</v>
      </c>
      <c r="B573" t="str">
        <f>'Pivot MRIP 13"'!B576</f>
        <v>1515620130507007</v>
      </c>
      <c r="C573">
        <f>'Pivot MRIP 13"'!C576</f>
        <v>611.75819442</v>
      </c>
      <c r="D573">
        <f>'Pivot MRIP 13"'!D576</f>
        <v>611.75819442</v>
      </c>
      <c r="E573">
        <f>'Pivot MRIP 13"'!E576</f>
        <v>0</v>
      </c>
      <c r="F573">
        <f>'Pivot MRIP 13"'!F576</f>
        <v>4</v>
      </c>
      <c r="G573">
        <f>'Pivot MRIP 13"'!G576</f>
        <v>0</v>
      </c>
      <c r="H573">
        <f t="shared" si="54"/>
        <v>0</v>
      </c>
      <c r="I573">
        <f t="shared" si="55"/>
        <v>0</v>
      </c>
    </row>
    <row r="574" spans="1:9" x14ac:dyDescent="0.25">
      <c r="A574">
        <f>'Pivot MRIP 13"'!A577</f>
        <v>2013</v>
      </c>
      <c r="B574" t="str">
        <f>'Pivot MRIP 13"'!B577</f>
        <v>1515620130507009</v>
      </c>
      <c r="C574">
        <f>'Pivot MRIP 13"'!C577</f>
        <v>611.75819442</v>
      </c>
      <c r="D574">
        <f>'Pivot MRIP 13"'!D577</f>
        <v>611.75819442</v>
      </c>
      <c r="E574">
        <f>'Pivot MRIP 13"'!E577</f>
        <v>0</v>
      </c>
      <c r="F574">
        <f>'Pivot MRIP 13"'!F577</f>
        <v>9</v>
      </c>
      <c r="G574">
        <f>'Pivot MRIP 13"'!G577</f>
        <v>0</v>
      </c>
      <c r="H574">
        <f t="shared" si="54"/>
        <v>0</v>
      </c>
      <c r="I574">
        <f t="shared" si="55"/>
        <v>0</v>
      </c>
    </row>
    <row r="575" spans="1:9" x14ac:dyDescent="0.25">
      <c r="A575">
        <f>'Pivot MRIP 13"'!A578</f>
        <v>2013</v>
      </c>
      <c r="B575" t="str">
        <f>'Pivot MRIP 13"'!B578</f>
        <v>1515620130509012</v>
      </c>
      <c r="C575">
        <f>'Pivot MRIP 13"'!C578</f>
        <v>1087.1033918000001</v>
      </c>
      <c r="D575">
        <f>'Pivot MRIP 13"'!D578</f>
        <v>1087.1033918000001</v>
      </c>
      <c r="E575">
        <f>'Pivot MRIP 13"'!E578</f>
        <v>0</v>
      </c>
      <c r="F575">
        <f>'Pivot MRIP 13"'!F578</f>
        <v>3</v>
      </c>
      <c r="G575">
        <f>'Pivot MRIP 13"'!G578</f>
        <v>0</v>
      </c>
      <c r="H575">
        <f t="shared" si="54"/>
        <v>0</v>
      </c>
      <c r="I575">
        <f t="shared" si="55"/>
        <v>0</v>
      </c>
    </row>
    <row r="576" spans="1:9" x14ac:dyDescent="0.25">
      <c r="A576">
        <f>'Pivot MRIP 13"'!A579</f>
        <v>2013</v>
      </c>
      <c r="B576" t="str">
        <f>'Pivot MRIP 13"'!B579</f>
        <v>1515620130511004</v>
      </c>
      <c r="C576">
        <f>'Pivot MRIP 13"'!C579</f>
        <v>995.25452539000003</v>
      </c>
      <c r="D576">
        <f>'Pivot MRIP 13"'!D579</f>
        <v>995.25452539000003</v>
      </c>
      <c r="E576">
        <f>'Pivot MRIP 13"'!E579</f>
        <v>1.190496215798339</v>
      </c>
      <c r="F576">
        <f>'Pivot MRIP 13"'!F579</f>
        <v>4</v>
      </c>
      <c r="G576">
        <f>'Pivot MRIP 13"'!G579</f>
        <v>1</v>
      </c>
      <c r="H576">
        <f t="shared" si="54"/>
        <v>995.25452539000003</v>
      </c>
      <c r="I576">
        <f t="shared" si="55"/>
        <v>1184.846746232967</v>
      </c>
    </row>
    <row r="577" spans="1:9" x14ac:dyDescent="0.25">
      <c r="A577">
        <f>'Pivot MRIP 13"'!A580</f>
        <v>2013</v>
      </c>
      <c r="B577" t="str">
        <f>'Pivot MRIP 13"'!B580</f>
        <v>1515620130511007</v>
      </c>
      <c r="C577">
        <f>'Pivot MRIP 13"'!C580</f>
        <v>300.12271779000002</v>
      </c>
      <c r="D577">
        <f>'Pivot MRIP 13"'!D580</f>
        <v>300.12271779000002</v>
      </c>
      <c r="E577">
        <f>'Pivot MRIP 13"'!E580</f>
        <v>0</v>
      </c>
      <c r="F577">
        <f>'Pivot MRIP 13"'!F580</f>
        <v>4</v>
      </c>
      <c r="G577">
        <f>'Pivot MRIP 13"'!G580</f>
        <v>0</v>
      </c>
      <c r="H577">
        <f t="shared" si="54"/>
        <v>0</v>
      </c>
      <c r="I577">
        <f t="shared" si="55"/>
        <v>0</v>
      </c>
    </row>
    <row r="578" spans="1:9" x14ac:dyDescent="0.25">
      <c r="A578">
        <f>'Pivot MRIP 13"'!A581</f>
        <v>2013</v>
      </c>
      <c r="B578" t="str">
        <f>'Pivot MRIP 13"'!B581</f>
        <v>1515620130511013</v>
      </c>
      <c r="C578">
        <f>'Pivot MRIP 13"'!C581</f>
        <v>415.97801906000001</v>
      </c>
      <c r="D578">
        <f>'Pivot MRIP 13"'!D581</f>
        <v>415.97801906000001</v>
      </c>
      <c r="E578">
        <f>'Pivot MRIP 13"'!E581</f>
        <v>0</v>
      </c>
      <c r="F578">
        <f>'Pivot MRIP 13"'!F581</f>
        <v>6</v>
      </c>
      <c r="G578">
        <f>'Pivot MRIP 13"'!G581</f>
        <v>0</v>
      </c>
      <c r="H578">
        <f t="shared" ref="H578:H641" si="56">G578*C578</f>
        <v>0</v>
      </c>
      <c r="I578">
        <f t="shared" ref="I578:I641" si="57">E578*H578</f>
        <v>0</v>
      </c>
    </row>
    <row r="579" spans="1:9" x14ac:dyDescent="0.25">
      <c r="A579">
        <f>'Pivot MRIP 13"'!A582</f>
        <v>2013</v>
      </c>
      <c r="B579" t="str">
        <f>'Pivot MRIP 13"'!B582</f>
        <v>1515620130511015</v>
      </c>
      <c r="C579">
        <f>'Pivot MRIP 13"'!C582</f>
        <v>300.12271779000002</v>
      </c>
      <c r="D579">
        <f>'Pivot MRIP 13"'!D582</f>
        <v>300.12271779000002</v>
      </c>
      <c r="E579">
        <f>'Pivot MRIP 13"'!E582</f>
        <v>0</v>
      </c>
      <c r="F579">
        <f>'Pivot MRIP 13"'!F582</f>
        <v>4</v>
      </c>
      <c r="G579">
        <f>'Pivot MRIP 13"'!G582</f>
        <v>0</v>
      </c>
      <c r="H579">
        <f t="shared" si="56"/>
        <v>0</v>
      </c>
      <c r="I579">
        <f t="shared" si="57"/>
        <v>0</v>
      </c>
    </row>
    <row r="580" spans="1:9" x14ac:dyDescent="0.25">
      <c r="A580">
        <f>'Pivot MRIP 13"'!A583</f>
        <v>2013</v>
      </c>
      <c r="B580" t="str">
        <f>'Pivot MRIP 13"'!B583</f>
        <v>1515620130511017</v>
      </c>
      <c r="C580">
        <f>'Pivot MRIP 13"'!C583</f>
        <v>300.12271779000002</v>
      </c>
      <c r="D580">
        <f>'Pivot MRIP 13"'!D583</f>
        <v>300.12271779000002</v>
      </c>
      <c r="E580">
        <f>'Pivot MRIP 13"'!E583</f>
        <v>0</v>
      </c>
      <c r="F580">
        <f>'Pivot MRIP 13"'!F583</f>
        <v>9</v>
      </c>
      <c r="G580">
        <f>'Pivot MRIP 13"'!G583</f>
        <v>0</v>
      </c>
      <c r="H580">
        <f t="shared" si="56"/>
        <v>0</v>
      </c>
      <c r="I580">
        <f t="shared" si="57"/>
        <v>0</v>
      </c>
    </row>
    <row r="581" spans="1:9" x14ac:dyDescent="0.25">
      <c r="A581">
        <f>'Pivot MRIP 13"'!A584</f>
        <v>2013</v>
      </c>
      <c r="B581" t="str">
        <f>'Pivot MRIP 13"'!B584</f>
        <v>1515620130530001</v>
      </c>
      <c r="C581">
        <f>'Pivot MRIP 13"'!C584</f>
        <v>1397.1788445</v>
      </c>
      <c r="D581">
        <f>'Pivot MRIP 13"'!D584</f>
        <v>1397.1788445</v>
      </c>
      <c r="E581">
        <f>'Pivot MRIP 13"'!E584</f>
        <v>0</v>
      </c>
      <c r="F581">
        <f>'Pivot MRIP 13"'!F584</f>
        <v>4</v>
      </c>
      <c r="G581">
        <f>'Pivot MRIP 13"'!G584</f>
        <v>0</v>
      </c>
      <c r="H581">
        <f t="shared" si="56"/>
        <v>0</v>
      </c>
      <c r="I581">
        <f t="shared" si="57"/>
        <v>0</v>
      </c>
    </row>
    <row r="582" spans="1:9" x14ac:dyDescent="0.25">
      <c r="A582">
        <f>'Pivot MRIP 13"'!A585</f>
        <v>2013</v>
      </c>
      <c r="B582" t="str">
        <f>'Pivot MRIP 13"'!B585</f>
        <v>1515620130617005</v>
      </c>
      <c r="C582">
        <f>'Pivot MRIP 13"'!C585</f>
        <v>259.00465688999998</v>
      </c>
      <c r="D582">
        <f>'Pivot MRIP 13"'!D585</f>
        <v>259.00465688999998</v>
      </c>
      <c r="E582">
        <f>'Pivot MRIP 13"'!E585</f>
        <v>0</v>
      </c>
      <c r="F582">
        <f>'Pivot MRIP 13"'!F585</f>
        <v>6</v>
      </c>
      <c r="G582">
        <f>'Pivot MRIP 13"'!G585</f>
        <v>0</v>
      </c>
      <c r="H582">
        <f t="shared" si="56"/>
        <v>0</v>
      </c>
      <c r="I582">
        <f t="shared" si="57"/>
        <v>0</v>
      </c>
    </row>
    <row r="583" spans="1:9" x14ac:dyDescent="0.25">
      <c r="A583">
        <f>'Pivot MRIP 13"'!A586</f>
        <v>2013</v>
      </c>
      <c r="B583" t="str">
        <f>'Pivot MRIP 13"'!B586</f>
        <v>1515620130617007</v>
      </c>
      <c r="C583">
        <f>'Pivot MRIP 13"'!C586</f>
        <v>211.48057438999999</v>
      </c>
      <c r="D583">
        <f>'Pivot MRIP 13"'!D586</f>
        <v>211.48057438999999</v>
      </c>
      <c r="E583">
        <f>'Pivot MRIP 13"'!E586</f>
        <v>1.5211896090756554</v>
      </c>
      <c r="F583">
        <f>'Pivot MRIP 13"'!F586</f>
        <v>4</v>
      </c>
      <c r="G583">
        <f>'Pivot MRIP 13"'!G586</f>
        <v>10</v>
      </c>
      <c r="H583">
        <f t="shared" si="56"/>
        <v>2114.8057438999999</v>
      </c>
      <c r="I583">
        <f t="shared" si="57"/>
        <v>3217.0205228341915</v>
      </c>
    </row>
    <row r="584" spans="1:9" x14ac:dyDescent="0.25">
      <c r="A584">
        <f>'Pivot MRIP 13"'!A587</f>
        <v>2013</v>
      </c>
      <c r="B584" t="str">
        <f>'Pivot MRIP 13"'!B587</f>
        <v>1515620130617012</v>
      </c>
      <c r="C584">
        <f>'Pivot MRIP 13"'!C587</f>
        <v>259.00465688999998</v>
      </c>
      <c r="D584">
        <f>'Pivot MRIP 13"'!D587</f>
        <v>259.00465688999998</v>
      </c>
      <c r="E584">
        <f>'Pivot MRIP 13"'!E587</f>
        <v>1.1464037633613633</v>
      </c>
      <c r="F584">
        <f>'Pivot MRIP 13"'!F587</f>
        <v>3</v>
      </c>
      <c r="G584">
        <f>'Pivot MRIP 13"'!G587</f>
        <v>1</v>
      </c>
      <c r="H584">
        <f t="shared" si="56"/>
        <v>259.00465688999998</v>
      </c>
      <c r="I584">
        <f t="shared" si="57"/>
        <v>296.9239133868146</v>
      </c>
    </row>
    <row r="585" spans="1:9" x14ac:dyDescent="0.25">
      <c r="A585">
        <f>'Pivot MRIP 13"'!A588</f>
        <v>2013</v>
      </c>
      <c r="B585" t="str">
        <f>'Pivot MRIP 13"'!B588</f>
        <v>1515620130617014</v>
      </c>
      <c r="C585">
        <f>'Pivot MRIP 13"'!C588</f>
        <v>306.52873939</v>
      </c>
      <c r="D585">
        <f>'Pivot MRIP 13"'!D588</f>
        <v>306.52873939</v>
      </c>
      <c r="E585">
        <f>'Pivot MRIP 13"'!E588</f>
        <v>0</v>
      </c>
      <c r="F585">
        <f>'Pivot MRIP 13"'!F588</f>
        <v>2</v>
      </c>
      <c r="G585">
        <f>'Pivot MRIP 13"'!G588</f>
        <v>0</v>
      </c>
      <c r="H585">
        <f t="shared" si="56"/>
        <v>0</v>
      </c>
      <c r="I585">
        <f t="shared" si="57"/>
        <v>0</v>
      </c>
    </row>
    <row r="586" spans="1:9" x14ac:dyDescent="0.25">
      <c r="A586">
        <f>'Pivot MRIP 13"'!A589</f>
        <v>2013</v>
      </c>
      <c r="B586" t="str">
        <f>'Pivot MRIP 13"'!B589</f>
        <v>1515620130617017</v>
      </c>
      <c r="C586">
        <f>'Pivot MRIP 13"'!C589</f>
        <v>306.52873939</v>
      </c>
      <c r="D586">
        <f>'Pivot MRIP 13"'!D589</f>
        <v>306.52873939</v>
      </c>
      <c r="E586">
        <f>'Pivot MRIP 13"'!E589</f>
        <v>0</v>
      </c>
      <c r="F586">
        <f>'Pivot MRIP 13"'!F589</f>
        <v>2</v>
      </c>
      <c r="G586">
        <f>'Pivot MRIP 13"'!G589</f>
        <v>0</v>
      </c>
      <c r="H586">
        <f t="shared" si="56"/>
        <v>0</v>
      </c>
      <c r="I586">
        <f t="shared" si="57"/>
        <v>0</v>
      </c>
    </row>
    <row r="587" spans="1:9" x14ac:dyDescent="0.25">
      <c r="A587">
        <f>'Pivot MRIP 13"'!A590</f>
        <v>2013</v>
      </c>
      <c r="B587" t="str">
        <f>'Pivot MRIP 13"'!B590</f>
        <v>1515620130624003</v>
      </c>
      <c r="C587">
        <f>'Pivot MRIP 13"'!C590</f>
        <v>217.77019093999999</v>
      </c>
      <c r="D587">
        <f>'Pivot MRIP 13"'!D590</f>
        <v>217.77019093999999</v>
      </c>
      <c r="E587">
        <f>'Pivot MRIP 13"'!E590</f>
        <v>0</v>
      </c>
      <c r="F587">
        <f>'Pivot MRIP 13"'!F590</f>
        <v>20</v>
      </c>
      <c r="G587">
        <f>'Pivot MRIP 13"'!G590</f>
        <v>0</v>
      </c>
      <c r="H587">
        <f t="shared" si="56"/>
        <v>0</v>
      </c>
      <c r="I587">
        <f t="shared" si="57"/>
        <v>0</v>
      </c>
    </row>
    <row r="588" spans="1:9" x14ac:dyDescent="0.25">
      <c r="A588">
        <f>'Pivot MRIP 13"'!A591</f>
        <v>2013</v>
      </c>
      <c r="B588" t="str">
        <f>'Pivot MRIP 13"'!B591</f>
        <v>1515620130707005</v>
      </c>
      <c r="C588">
        <f>'Pivot MRIP 13"'!C591</f>
        <v>229.02830979000001</v>
      </c>
      <c r="D588">
        <f>'Pivot MRIP 13"'!D591</f>
        <v>229.02830979000001</v>
      </c>
      <c r="E588">
        <f>'Pivot MRIP 13"'!E591</f>
        <v>1.1611012475070219</v>
      </c>
      <c r="F588">
        <f>'Pivot MRIP 13"'!F591</f>
        <v>3</v>
      </c>
      <c r="G588">
        <f>'Pivot MRIP 13"'!G591</f>
        <v>3</v>
      </c>
      <c r="H588">
        <f t="shared" si="56"/>
        <v>687.08492937000005</v>
      </c>
      <c r="I588">
        <f t="shared" si="57"/>
        <v>797.77516863478115</v>
      </c>
    </row>
    <row r="589" spans="1:9" x14ac:dyDescent="0.25">
      <c r="A589">
        <f>'Pivot MRIP 13"'!A592</f>
        <v>2013</v>
      </c>
      <c r="B589" t="str">
        <f>'Pivot MRIP 13"'!B592</f>
        <v>1515620130712007</v>
      </c>
      <c r="C589">
        <f>'Pivot MRIP 13"'!C592</f>
        <v>1088.615599</v>
      </c>
      <c r="D589">
        <f>'Pivot MRIP 13"'!D592</f>
        <v>1088.615599</v>
      </c>
      <c r="E589">
        <f>'Pivot MRIP 13"'!E592</f>
        <v>1.0582188584874124</v>
      </c>
      <c r="F589">
        <f>'Pivot MRIP 13"'!F592</f>
        <v>4</v>
      </c>
      <c r="G589">
        <f>'Pivot MRIP 13"'!G592</f>
        <v>1</v>
      </c>
      <c r="H589">
        <f t="shared" si="56"/>
        <v>1088.615599</v>
      </c>
      <c r="I589">
        <f t="shared" si="57"/>
        <v>1151.9935565053706</v>
      </c>
    </row>
    <row r="590" spans="1:9" x14ac:dyDescent="0.25">
      <c r="A590">
        <f>'Pivot MRIP 13"'!A593</f>
        <v>2013</v>
      </c>
      <c r="B590" t="str">
        <f>'Pivot MRIP 13"'!B593</f>
        <v>1515620130728001</v>
      </c>
      <c r="C590">
        <f>'Pivot MRIP 13"'!C593</f>
        <v>214.42892853999999</v>
      </c>
      <c r="D590">
        <f>'Pivot MRIP 13"'!D593</f>
        <v>214.42892853999999</v>
      </c>
      <c r="E590">
        <f>'Pivot MRIP 13"'!E593</f>
        <v>1.2345886682353144</v>
      </c>
      <c r="F590">
        <f>'Pivot MRIP 13"'!F593</f>
        <v>3</v>
      </c>
      <c r="G590">
        <f>'Pivot MRIP 13"'!G593</f>
        <v>2</v>
      </c>
      <c r="H590">
        <f t="shared" si="56"/>
        <v>428.85785707999997</v>
      </c>
      <c r="I590">
        <f t="shared" si="57"/>
        <v>529.46305063464797</v>
      </c>
    </row>
    <row r="591" spans="1:9" x14ac:dyDescent="0.25">
      <c r="A591">
        <f>'Pivot MRIP 13"'!A594</f>
        <v>2013</v>
      </c>
      <c r="B591" t="str">
        <f>'Pivot MRIP 13"'!B594</f>
        <v>1515620130728007</v>
      </c>
      <c r="C591">
        <f>'Pivot MRIP 13"'!C594</f>
        <v>235.48811384000001</v>
      </c>
      <c r="D591">
        <f>'Pivot MRIP 13"'!D594</f>
        <v>235.48811384000001</v>
      </c>
      <c r="E591">
        <f>'Pivot MRIP 13"'!E594</f>
        <v>1.0582188584874124</v>
      </c>
      <c r="F591">
        <f>'Pivot MRIP 13"'!F594</f>
        <v>12</v>
      </c>
      <c r="G591">
        <f>'Pivot MRIP 13"'!G594</f>
        <v>1</v>
      </c>
      <c r="H591">
        <f t="shared" si="56"/>
        <v>235.48811384000001</v>
      </c>
      <c r="I591">
        <f t="shared" si="57"/>
        <v>249.19796301511863</v>
      </c>
    </row>
    <row r="592" spans="1:9" x14ac:dyDescent="0.25">
      <c r="A592">
        <f>'Pivot MRIP 13"'!A595</f>
        <v>2013</v>
      </c>
      <c r="B592" t="str">
        <f>'Pivot MRIP 13"'!B595</f>
        <v>1515620130728010</v>
      </c>
      <c r="C592">
        <f>'Pivot MRIP 13"'!C595</f>
        <v>214.42892853999999</v>
      </c>
      <c r="D592">
        <f>'Pivot MRIP 13"'!D595</f>
        <v>214.42892853999999</v>
      </c>
      <c r="E592">
        <f>'Pivot MRIP 13"'!E595</f>
        <v>0</v>
      </c>
      <c r="F592">
        <f>'Pivot MRIP 13"'!F595</f>
        <v>2</v>
      </c>
      <c r="G592">
        <f>'Pivot MRIP 13"'!G595</f>
        <v>0</v>
      </c>
      <c r="H592">
        <f t="shared" si="56"/>
        <v>0</v>
      </c>
      <c r="I592">
        <f t="shared" si="57"/>
        <v>0</v>
      </c>
    </row>
    <row r="593" spans="1:9" x14ac:dyDescent="0.25">
      <c r="A593">
        <f>'Pivot MRIP 13"'!A596</f>
        <v>2013</v>
      </c>
      <c r="B593" t="str">
        <f>'Pivot MRIP 13"'!B596</f>
        <v>1515620130728017</v>
      </c>
      <c r="C593">
        <f>'Pivot MRIP 13"'!C596</f>
        <v>214.42892853999999</v>
      </c>
      <c r="D593">
        <f>'Pivot MRIP 13"'!D596</f>
        <v>214.42892853999999</v>
      </c>
      <c r="E593">
        <f>'Pivot MRIP 13"'!E596</f>
        <v>0</v>
      </c>
      <c r="F593">
        <f>'Pivot MRIP 13"'!F596</f>
        <v>4</v>
      </c>
      <c r="G593">
        <f>'Pivot MRIP 13"'!G596</f>
        <v>0</v>
      </c>
      <c r="H593">
        <f t="shared" si="56"/>
        <v>0</v>
      </c>
      <c r="I593">
        <f t="shared" si="57"/>
        <v>0</v>
      </c>
    </row>
    <row r="594" spans="1:9" x14ac:dyDescent="0.25">
      <c r="A594">
        <f>'Pivot MRIP 13"'!A597</f>
        <v>2013</v>
      </c>
      <c r="B594" t="str">
        <f>'Pivot MRIP 13"'!B597</f>
        <v>1515620130810008</v>
      </c>
      <c r="C594">
        <f>'Pivot MRIP 13"'!C597</f>
        <v>430.07488377999999</v>
      </c>
      <c r="D594">
        <f>'Pivot MRIP 13"'!D597</f>
        <v>430.07488377999999</v>
      </c>
      <c r="E594">
        <f>'Pivot MRIP 13"'!E597</f>
        <v>0</v>
      </c>
      <c r="F594">
        <f>'Pivot MRIP 13"'!F597</f>
        <v>3</v>
      </c>
      <c r="G594">
        <f>'Pivot MRIP 13"'!G597</f>
        <v>0</v>
      </c>
      <c r="H594">
        <f t="shared" si="56"/>
        <v>0</v>
      </c>
      <c r="I594">
        <f t="shared" si="57"/>
        <v>0</v>
      </c>
    </row>
    <row r="595" spans="1:9" x14ac:dyDescent="0.25">
      <c r="A595">
        <f>'Pivot MRIP 13"'!A598</f>
        <v>2013</v>
      </c>
      <c r="B595" t="str">
        <f>'Pivot MRIP 13"'!B598</f>
        <v>1515620130810013</v>
      </c>
      <c r="C595">
        <f>'Pivot MRIP 13"'!C598</f>
        <v>337.13371339000003</v>
      </c>
      <c r="D595">
        <f>'Pivot MRIP 13"'!D598</f>
        <v>337.13371339000003</v>
      </c>
      <c r="E595">
        <f>'Pivot MRIP 13"'!E598</f>
        <v>0</v>
      </c>
      <c r="F595">
        <f>'Pivot MRIP 13"'!F598</f>
        <v>4</v>
      </c>
      <c r="G595">
        <f>'Pivot MRIP 13"'!G598</f>
        <v>0</v>
      </c>
      <c r="H595">
        <f t="shared" si="56"/>
        <v>0</v>
      </c>
      <c r="I595">
        <f t="shared" si="57"/>
        <v>0</v>
      </c>
    </row>
    <row r="596" spans="1:9" x14ac:dyDescent="0.25">
      <c r="A596">
        <f>'Pivot MRIP 13"'!A599</f>
        <v>2013</v>
      </c>
      <c r="B596" t="str">
        <f>'Pivot MRIP 13"'!B599</f>
        <v>1515620130810015</v>
      </c>
      <c r="C596">
        <f>'Pivot MRIP 13"'!C599</f>
        <v>337.13371339000003</v>
      </c>
      <c r="D596">
        <f>'Pivot MRIP 13"'!D599</f>
        <v>337.13371339000003</v>
      </c>
      <c r="E596">
        <f>'Pivot MRIP 13"'!E599</f>
        <v>0</v>
      </c>
      <c r="F596">
        <f>'Pivot MRIP 13"'!F599</f>
        <v>12</v>
      </c>
      <c r="G596">
        <f>'Pivot MRIP 13"'!G599</f>
        <v>0</v>
      </c>
      <c r="H596">
        <f t="shared" si="56"/>
        <v>0</v>
      </c>
      <c r="I596">
        <f t="shared" si="57"/>
        <v>0</v>
      </c>
    </row>
    <row r="597" spans="1:9" x14ac:dyDescent="0.25">
      <c r="A597">
        <f>'Pivot MRIP 13"'!A600</f>
        <v>2013</v>
      </c>
      <c r="B597" t="str">
        <f>'Pivot MRIP 13"'!B600</f>
        <v>1515620130810019</v>
      </c>
      <c r="C597">
        <f>'Pivot MRIP 13"'!C600</f>
        <v>337.13371339000003</v>
      </c>
      <c r="D597">
        <f>'Pivot MRIP 13"'!D600</f>
        <v>337.13371339000003</v>
      </c>
      <c r="E597">
        <f>'Pivot MRIP 13"'!E600</f>
        <v>0</v>
      </c>
      <c r="F597">
        <f>'Pivot MRIP 13"'!F600</f>
        <v>16</v>
      </c>
      <c r="G597">
        <f>'Pivot MRIP 13"'!G600</f>
        <v>0</v>
      </c>
      <c r="H597">
        <f t="shared" si="56"/>
        <v>0</v>
      </c>
      <c r="I597">
        <f t="shared" si="57"/>
        <v>0</v>
      </c>
    </row>
    <row r="598" spans="1:9" x14ac:dyDescent="0.25">
      <c r="A598">
        <f>'Pivot MRIP 13"'!A601</f>
        <v>2013</v>
      </c>
      <c r="B598" t="str">
        <f>'Pivot MRIP 13"'!B601</f>
        <v>1515620130817008</v>
      </c>
      <c r="C598">
        <f>'Pivot MRIP 13"'!C601</f>
        <v>2579.6840849999999</v>
      </c>
      <c r="D598">
        <f>'Pivot MRIP 13"'!D601</f>
        <v>2579.6840849999999</v>
      </c>
      <c r="E598">
        <f>'Pivot MRIP 13"'!E601</f>
        <v>0</v>
      </c>
      <c r="F598">
        <f>'Pivot MRIP 13"'!F601</f>
        <v>3</v>
      </c>
      <c r="G598">
        <f>'Pivot MRIP 13"'!G601</f>
        <v>0</v>
      </c>
      <c r="H598">
        <f t="shared" si="56"/>
        <v>0</v>
      </c>
      <c r="I598">
        <f t="shared" si="57"/>
        <v>0</v>
      </c>
    </row>
    <row r="599" spans="1:9" x14ac:dyDescent="0.25">
      <c r="A599">
        <f>'Pivot MRIP 13"'!A602</f>
        <v>2013</v>
      </c>
      <c r="B599" t="str">
        <f>'Pivot MRIP 13"'!B602</f>
        <v>1515620130817010</v>
      </c>
      <c r="C599">
        <f>'Pivot MRIP 13"'!C602</f>
        <v>1500.3806572999999</v>
      </c>
      <c r="D599">
        <f>'Pivot MRIP 13"'!D602</f>
        <v>1500.3806572999999</v>
      </c>
      <c r="E599">
        <f>'Pivot MRIP 13"'!E602</f>
        <v>1.2786811206722899</v>
      </c>
      <c r="F599">
        <f>'Pivot MRIP 13"'!F602</f>
        <v>15</v>
      </c>
      <c r="G599">
        <f>'Pivot MRIP 13"'!G602</f>
        <v>1</v>
      </c>
      <c r="H599">
        <f t="shared" si="56"/>
        <v>1500.3806572999999</v>
      </c>
      <c r="I599">
        <f t="shared" si="57"/>
        <v>1918.5084203113909</v>
      </c>
    </row>
    <row r="600" spans="1:9" x14ac:dyDescent="0.25">
      <c r="A600">
        <f>'Pivot MRIP 13"'!A603</f>
        <v>2013</v>
      </c>
      <c r="B600" t="str">
        <f>'Pivot MRIP 13"'!B603</f>
        <v>1515620130818001</v>
      </c>
      <c r="C600">
        <f>'Pivot MRIP 13"'!C603</f>
        <v>383.12419311999997</v>
      </c>
      <c r="D600">
        <f>'Pivot MRIP 13"'!D603</f>
        <v>383.12419311999997</v>
      </c>
      <c r="E600">
        <f>'Pivot MRIP 13"'!E603</f>
        <v>1.0582188584874124</v>
      </c>
      <c r="F600">
        <f>'Pivot MRIP 13"'!F603</f>
        <v>2</v>
      </c>
      <c r="G600">
        <f>'Pivot MRIP 13"'!G603</f>
        <v>1</v>
      </c>
      <c r="H600">
        <f t="shared" si="56"/>
        <v>383.12419311999997</v>
      </c>
      <c r="I600">
        <f t="shared" si="57"/>
        <v>405.42924630235729</v>
      </c>
    </row>
    <row r="601" spans="1:9" x14ac:dyDescent="0.25">
      <c r="A601">
        <f>'Pivot MRIP 13"'!A604</f>
        <v>2013</v>
      </c>
      <c r="B601" t="str">
        <f>'Pivot MRIP 13"'!B604</f>
        <v>1515620130824001</v>
      </c>
      <c r="C601">
        <f>'Pivot MRIP 13"'!C604</f>
        <v>412.87157394000002</v>
      </c>
      <c r="D601">
        <f>'Pivot MRIP 13"'!D604</f>
        <v>412.87157394000002</v>
      </c>
      <c r="E601">
        <f>'Pivot MRIP 13"'!E604</f>
        <v>0</v>
      </c>
      <c r="F601">
        <f>'Pivot MRIP 13"'!F604</f>
        <v>20</v>
      </c>
      <c r="G601">
        <f>'Pivot MRIP 13"'!G604</f>
        <v>0</v>
      </c>
      <c r="H601">
        <f t="shared" si="56"/>
        <v>0</v>
      </c>
      <c r="I601">
        <f t="shared" si="57"/>
        <v>0</v>
      </c>
    </row>
    <row r="602" spans="1:9" x14ac:dyDescent="0.25">
      <c r="A602">
        <f>'Pivot MRIP 13"'!A605</f>
        <v>2013</v>
      </c>
      <c r="B602" t="str">
        <f>'Pivot MRIP 13"'!B605</f>
        <v>1515620130824007</v>
      </c>
      <c r="C602">
        <f>'Pivot MRIP 13"'!C605</f>
        <v>465.19561420000002</v>
      </c>
      <c r="D602">
        <f>'Pivot MRIP 13"'!D605</f>
        <v>465.19561420000002</v>
      </c>
      <c r="E602">
        <f>'Pivot MRIP 13"'!E605</f>
        <v>1.0141264060504369</v>
      </c>
      <c r="F602">
        <f>'Pivot MRIP 13"'!F605</f>
        <v>6</v>
      </c>
      <c r="G602">
        <f>'Pivot MRIP 13"'!G605</f>
        <v>1</v>
      </c>
      <c r="H602">
        <f t="shared" si="56"/>
        <v>465.19561420000002</v>
      </c>
      <c r="I602">
        <f t="shared" si="57"/>
        <v>471.76715633907162</v>
      </c>
    </row>
    <row r="603" spans="1:9" x14ac:dyDescent="0.25">
      <c r="A603">
        <f>'Pivot MRIP 13"'!A606</f>
        <v>2013</v>
      </c>
      <c r="B603" t="str">
        <f>'Pivot MRIP 13"'!B606</f>
        <v>1515620130824009</v>
      </c>
      <c r="C603">
        <f>'Pivot MRIP 13"'!C606</f>
        <v>430.31292069</v>
      </c>
      <c r="D603">
        <f>'Pivot MRIP 13"'!D606</f>
        <v>430.31292069</v>
      </c>
      <c r="E603">
        <f>'Pivot MRIP 13"'!E606</f>
        <v>0.94740125552229493</v>
      </c>
      <c r="F603">
        <f>'Pivot MRIP 13"'!F606</f>
        <v>12</v>
      </c>
      <c r="G603">
        <f>'Pivot MRIP 13"'!G606</f>
        <v>3</v>
      </c>
      <c r="H603">
        <f t="shared" si="56"/>
        <v>1290.9387620699999</v>
      </c>
      <c r="I603">
        <f t="shared" si="57"/>
        <v>1223.0370039875152</v>
      </c>
    </row>
    <row r="604" spans="1:9" x14ac:dyDescent="0.25">
      <c r="A604">
        <f>'Pivot MRIP 13"'!A607</f>
        <v>2013</v>
      </c>
      <c r="B604" t="str">
        <f>'Pivot MRIP 13"'!B607</f>
        <v>1515620130824015</v>
      </c>
      <c r="C604">
        <f>'Pivot MRIP 13"'!C607</f>
        <v>360.54753368000002</v>
      </c>
      <c r="D604">
        <f>'Pivot MRIP 13"'!D607</f>
        <v>360.54753368000002</v>
      </c>
      <c r="E604">
        <f>'Pivot MRIP 13"'!E607</f>
        <v>1.190496215798339</v>
      </c>
      <c r="F604">
        <f>'Pivot MRIP 13"'!F607</f>
        <v>4</v>
      </c>
      <c r="G604">
        <f>'Pivot MRIP 13"'!G607</f>
        <v>1</v>
      </c>
      <c r="H604">
        <f t="shared" si="56"/>
        <v>360.54753368000002</v>
      </c>
      <c r="I604">
        <f t="shared" si="57"/>
        <v>429.23047446146421</v>
      </c>
    </row>
    <row r="605" spans="1:9" x14ac:dyDescent="0.25">
      <c r="A605">
        <f>'Pivot MRIP 13"'!A608</f>
        <v>2013</v>
      </c>
      <c r="B605" t="str">
        <f>'Pivot MRIP 13"'!B608</f>
        <v>1515620130824018</v>
      </c>
      <c r="C605">
        <f>'Pivot MRIP 13"'!C608</f>
        <v>360.54753368000002</v>
      </c>
      <c r="D605">
        <f>'Pivot MRIP 13"'!D608</f>
        <v>360.54753368000002</v>
      </c>
      <c r="E605">
        <f>'Pivot MRIP 13"'!E608</f>
        <v>0</v>
      </c>
      <c r="F605">
        <f>'Pivot MRIP 13"'!F608</f>
        <v>9</v>
      </c>
      <c r="G605">
        <f>'Pivot MRIP 13"'!G608</f>
        <v>0</v>
      </c>
      <c r="H605">
        <f t="shared" si="56"/>
        <v>0</v>
      </c>
      <c r="I605">
        <f t="shared" si="57"/>
        <v>0</v>
      </c>
    </row>
    <row r="606" spans="1:9" x14ac:dyDescent="0.25">
      <c r="A606">
        <f>'Pivot MRIP 13"'!A609</f>
        <v>2013</v>
      </c>
      <c r="B606" t="str">
        <f>'Pivot MRIP 13"'!B609</f>
        <v>1515620130824021</v>
      </c>
      <c r="C606">
        <f>'Pivot MRIP 13"'!C609</f>
        <v>779.13985577000005</v>
      </c>
      <c r="D606">
        <f>'Pivot MRIP 13"'!D609</f>
        <v>779.13985577000005</v>
      </c>
      <c r="E606">
        <f>'Pivot MRIP 13"'!E609</f>
        <v>0</v>
      </c>
      <c r="F606">
        <f>'Pivot MRIP 13"'!F609</f>
        <v>3</v>
      </c>
      <c r="G606">
        <f>'Pivot MRIP 13"'!G609</f>
        <v>0</v>
      </c>
      <c r="H606">
        <f t="shared" si="56"/>
        <v>0</v>
      </c>
      <c r="I606">
        <f t="shared" si="57"/>
        <v>0</v>
      </c>
    </row>
    <row r="607" spans="1:9" x14ac:dyDescent="0.25">
      <c r="A607">
        <f>'Pivot MRIP 13"'!A610</f>
        <v>2013</v>
      </c>
      <c r="B607" t="str">
        <f>'Pivot MRIP 13"'!B610</f>
        <v>1515620130824022</v>
      </c>
      <c r="C607">
        <f>'Pivot MRIP 13"'!C610</f>
        <v>360.54753368000002</v>
      </c>
      <c r="D607">
        <f>'Pivot MRIP 13"'!D610</f>
        <v>360.54753368000002</v>
      </c>
      <c r="E607">
        <f>'Pivot MRIP 13"'!E610</f>
        <v>0.98290980622094681</v>
      </c>
      <c r="F607">
        <f>'Pivot MRIP 13"'!F610</f>
        <v>9</v>
      </c>
      <c r="G607">
        <f>'Pivot MRIP 13"'!G610</f>
        <v>10</v>
      </c>
      <c r="H607">
        <f t="shared" si="56"/>
        <v>3605.4753368000002</v>
      </c>
      <c r="I607">
        <f t="shared" si="57"/>
        <v>3543.8570646284911</v>
      </c>
    </row>
    <row r="608" spans="1:9" x14ac:dyDescent="0.25">
      <c r="A608">
        <f>'Pivot MRIP 13"'!A611</f>
        <v>2013</v>
      </c>
      <c r="B608" t="str">
        <f>'Pivot MRIP 13"'!B611</f>
        <v>1515620130824025</v>
      </c>
      <c r="C608">
        <f>'Pivot MRIP 13"'!C611</f>
        <v>465.19561420000002</v>
      </c>
      <c r="D608">
        <f>'Pivot MRIP 13"'!D611</f>
        <v>465.19561420000002</v>
      </c>
      <c r="E608">
        <f>'Pivot MRIP 13"'!E611</f>
        <v>0.98263179715759463</v>
      </c>
      <c r="F608">
        <f>'Pivot MRIP 13"'!F611</f>
        <v>6</v>
      </c>
      <c r="G608">
        <f>'Pivot MRIP 13"'!G611</f>
        <v>5.4253149829999998</v>
      </c>
      <c r="H608">
        <f t="shared" si="56"/>
        <v>2523.8327357451476</v>
      </c>
      <c r="I608">
        <f t="shared" si="57"/>
        <v>2479.9982968504232</v>
      </c>
    </row>
    <row r="609" spans="1:9" x14ac:dyDescent="0.25">
      <c r="A609">
        <f>'Pivot MRIP 13"'!A612</f>
        <v>2013</v>
      </c>
      <c r="B609" t="str">
        <f>'Pivot MRIP 13"'!B612</f>
        <v>1515620130824027</v>
      </c>
      <c r="C609">
        <f>'Pivot MRIP 13"'!C612</f>
        <v>360.54753368000002</v>
      </c>
      <c r="D609">
        <f>'Pivot MRIP 13"'!D612</f>
        <v>360.54753368000002</v>
      </c>
      <c r="E609">
        <f>'Pivot MRIP 13"'!E612</f>
        <v>1.2933786048179485</v>
      </c>
      <c r="F609">
        <f>'Pivot MRIP 13"'!F612</f>
        <v>9</v>
      </c>
      <c r="G609">
        <f>'Pivot MRIP 13"'!G612</f>
        <v>9</v>
      </c>
      <c r="H609">
        <f t="shared" si="56"/>
        <v>3244.9278031200001</v>
      </c>
      <c r="I609">
        <f t="shared" si="57"/>
        <v>4196.9201947343163</v>
      </c>
    </row>
    <row r="610" spans="1:9" x14ac:dyDescent="0.25">
      <c r="A610">
        <f>'Pivot MRIP 13"'!A613</f>
        <v>2013</v>
      </c>
      <c r="B610" t="str">
        <f>'Pivot MRIP 13"'!B613</f>
        <v>1515620130824030</v>
      </c>
      <c r="C610">
        <f>'Pivot MRIP 13"'!C613</f>
        <v>674.49177525000005</v>
      </c>
      <c r="D610">
        <f>'Pivot MRIP 13"'!D613</f>
        <v>674.49177525000005</v>
      </c>
      <c r="E610">
        <f>'Pivot MRIP 13"'!E613</f>
        <v>1.0229448965447974</v>
      </c>
      <c r="F610">
        <f>'Pivot MRIP 13"'!F613</f>
        <v>10</v>
      </c>
      <c r="G610">
        <f>'Pivot MRIP 13"'!G613</f>
        <v>4.8109227157000003</v>
      </c>
      <c r="H610">
        <f t="shared" si="56"/>
        <v>3244.9278031030444</v>
      </c>
      <c r="I610">
        <f t="shared" si="57"/>
        <v>3319.3823358405803</v>
      </c>
    </row>
    <row r="611" spans="1:9" x14ac:dyDescent="0.25">
      <c r="A611">
        <f>'Pivot MRIP 13"'!A614</f>
        <v>2013</v>
      </c>
      <c r="B611" t="str">
        <f>'Pivot MRIP 13"'!B614</f>
        <v>1515620130824032</v>
      </c>
      <c r="C611">
        <f>'Pivot MRIP 13"'!C614</f>
        <v>465.19561420000002</v>
      </c>
      <c r="D611">
        <f>'Pivot MRIP 13"'!D614</f>
        <v>465.19561420000002</v>
      </c>
      <c r="E611">
        <f>'Pivot MRIP 13"'!E614</f>
        <v>0</v>
      </c>
      <c r="F611">
        <f>'Pivot MRIP 13"'!F614</f>
        <v>6</v>
      </c>
      <c r="G611">
        <f>'Pivot MRIP 13"'!G614</f>
        <v>0</v>
      </c>
      <c r="H611">
        <f t="shared" si="56"/>
        <v>0</v>
      </c>
      <c r="I611">
        <f t="shared" si="57"/>
        <v>0</v>
      </c>
    </row>
    <row r="612" spans="1:9" x14ac:dyDescent="0.25">
      <c r="A612">
        <f>'Pivot MRIP 13"'!A615</f>
        <v>2013</v>
      </c>
      <c r="B612" t="str">
        <f>'Pivot MRIP 13"'!B615</f>
        <v>1515620130824034</v>
      </c>
      <c r="C612">
        <f>'Pivot MRIP 13"'!C615</f>
        <v>569.84369473000004</v>
      </c>
      <c r="D612">
        <f>'Pivot MRIP 13"'!D615</f>
        <v>569.84369473000004</v>
      </c>
      <c r="E612">
        <f>'Pivot MRIP 13"'!E615</f>
        <v>0</v>
      </c>
      <c r="F612">
        <f>'Pivot MRIP 13"'!F615</f>
        <v>4</v>
      </c>
      <c r="G612">
        <f>'Pivot MRIP 13"'!G615</f>
        <v>0</v>
      </c>
      <c r="H612">
        <f t="shared" si="56"/>
        <v>0</v>
      </c>
      <c r="I612">
        <f t="shared" si="57"/>
        <v>0</v>
      </c>
    </row>
    <row r="613" spans="1:9" x14ac:dyDescent="0.25">
      <c r="A613">
        <f>'Pivot MRIP 13"'!A616</f>
        <v>2013</v>
      </c>
      <c r="B613" t="str">
        <f>'Pivot MRIP 13"'!B616</f>
        <v>1515620130824036</v>
      </c>
      <c r="C613">
        <f>'Pivot MRIP 13"'!C616</f>
        <v>500.07830770999999</v>
      </c>
      <c r="D613">
        <f>'Pivot MRIP 13"'!D616</f>
        <v>500.07830770999999</v>
      </c>
      <c r="E613">
        <f>'Pivot MRIP 13"'!E616</f>
        <v>1.4021399874939868</v>
      </c>
      <c r="F613">
        <f>'Pivot MRIP 13"'!F616</f>
        <v>15</v>
      </c>
      <c r="G613">
        <f>'Pivot MRIP 13"'!G616</f>
        <v>8.6517858051999994</v>
      </c>
      <c r="H613">
        <f t="shared" si="56"/>
        <v>4326.5704041338149</v>
      </c>
      <c r="I613">
        <f t="shared" si="57"/>
        <v>6066.4573723440408</v>
      </c>
    </row>
    <row r="614" spans="1:9" x14ac:dyDescent="0.25">
      <c r="A614">
        <f>'Pivot MRIP 13"'!A617</f>
        <v>2013</v>
      </c>
      <c r="B614" t="str">
        <f>'Pivot MRIP 13"'!B617</f>
        <v>1515620130824039</v>
      </c>
      <c r="C614">
        <f>'Pivot MRIP 13"'!C617</f>
        <v>639.60908173999997</v>
      </c>
      <c r="D614">
        <f>'Pivot MRIP 13"'!D617</f>
        <v>639.60908173999997</v>
      </c>
      <c r="E614">
        <f>'Pivot MRIP 13"'!E617</f>
        <v>1.0582188584952343</v>
      </c>
      <c r="F614">
        <f>'Pivot MRIP 13"'!F617</f>
        <v>21</v>
      </c>
      <c r="G614">
        <f>'Pivot MRIP 13"'!G617</f>
        <v>7.8917976864000003</v>
      </c>
      <c r="H614">
        <f t="shared" si="56"/>
        <v>5047.6654714761607</v>
      </c>
      <c r="I614">
        <f t="shared" si="57"/>
        <v>5341.5347932913119</v>
      </c>
    </row>
    <row r="615" spans="1:9" x14ac:dyDescent="0.25">
      <c r="A615">
        <f>'Pivot MRIP 13"'!A618</f>
        <v>2013</v>
      </c>
      <c r="B615" t="str">
        <f>'Pivot MRIP 13"'!B618</f>
        <v>1515620130824042</v>
      </c>
      <c r="C615">
        <f>'Pivot MRIP 13"'!C618</f>
        <v>465.19561420000002</v>
      </c>
      <c r="D615">
        <f>'Pivot MRIP 13"'!D618</f>
        <v>465.19561420000002</v>
      </c>
      <c r="E615">
        <f>'Pivot MRIP 13"'!E618</f>
        <v>0.84877970943631253</v>
      </c>
      <c r="F615">
        <f>'Pivot MRIP 13"'!F618</f>
        <v>3</v>
      </c>
      <c r="G615">
        <f>'Pivot MRIP 13"'!G618</f>
        <v>3.1001799903</v>
      </c>
      <c r="H615">
        <f t="shared" si="56"/>
        <v>1442.1901347181586</v>
      </c>
      <c r="I615">
        <f t="shared" si="57"/>
        <v>1224.101723497995</v>
      </c>
    </row>
    <row r="616" spans="1:9" x14ac:dyDescent="0.25">
      <c r="A616">
        <f>'Pivot MRIP 13"'!A619</f>
        <v>2013</v>
      </c>
      <c r="B616" t="str">
        <f>'Pivot MRIP 13"'!B619</f>
        <v>1515620130830001</v>
      </c>
      <c r="C616">
        <f>'Pivot MRIP 13"'!C619</f>
        <v>1575.7919488</v>
      </c>
      <c r="D616">
        <f>'Pivot MRIP 13"'!D619</f>
        <v>1575.7919488</v>
      </c>
      <c r="E616">
        <f>'Pivot MRIP 13"'!E619</f>
        <v>0</v>
      </c>
      <c r="F616">
        <f>'Pivot MRIP 13"'!F619</f>
        <v>9</v>
      </c>
      <c r="G616">
        <f>'Pivot MRIP 13"'!G619</f>
        <v>0</v>
      </c>
      <c r="H616">
        <f t="shared" si="56"/>
        <v>0</v>
      </c>
      <c r="I616">
        <f t="shared" si="57"/>
        <v>0</v>
      </c>
    </row>
    <row r="617" spans="1:9" x14ac:dyDescent="0.25">
      <c r="A617">
        <f>'Pivot MRIP 13"'!A620</f>
        <v>2013</v>
      </c>
      <c r="B617" t="str">
        <f>'Pivot MRIP 13"'!B620</f>
        <v>1515620130906001</v>
      </c>
      <c r="C617">
        <f>'Pivot MRIP 13"'!C620</f>
        <v>531.38763830000005</v>
      </c>
      <c r="D617">
        <f>'Pivot MRIP 13"'!D620</f>
        <v>531.38763830000005</v>
      </c>
      <c r="E617">
        <f>'Pivot MRIP 13"'!E620</f>
        <v>0</v>
      </c>
      <c r="F617">
        <f>'Pivot MRIP 13"'!F620</f>
        <v>4</v>
      </c>
      <c r="G617">
        <f>'Pivot MRIP 13"'!G620</f>
        <v>0</v>
      </c>
      <c r="H617">
        <f t="shared" si="56"/>
        <v>0</v>
      </c>
      <c r="I617">
        <f t="shared" si="57"/>
        <v>0</v>
      </c>
    </row>
    <row r="618" spans="1:9" x14ac:dyDescent="0.25">
      <c r="A618">
        <f>'Pivot MRIP 13"'!A621</f>
        <v>2013</v>
      </c>
      <c r="B618" t="str">
        <f>'Pivot MRIP 13"'!B621</f>
        <v>1515620130906005</v>
      </c>
      <c r="C618">
        <f>'Pivot MRIP 13"'!C621</f>
        <v>531.38763830000005</v>
      </c>
      <c r="D618">
        <f>'Pivot MRIP 13"'!D621</f>
        <v>531.38763830000005</v>
      </c>
      <c r="E618">
        <f>'Pivot MRIP 13"'!E621</f>
        <v>0</v>
      </c>
      <c r="F618">
        <f>'Pivot MRIP 13"'!F621</f>
        <v>4</v>
      </c>
      <c r="G618">
        <f>'Pivot MRIP 13"'!G621</f>
        <v>0</v>
      </c>
      <c r="H618">
        <f t="shared" si="56"/>
        <v>0</v>
      </c>
      <c r="I618">
        <f t="shared" si="57"/>
        <v>0</v>
      </c>
    </row>
    <row r="619" spans="1:9" x14ac:dyDescent="0.25">
      <c r="A619">
        <f>'Pivot MRIP 13"'!A622</f>
        <v>2013</v>
      </c>
      <c r="B619" t="str">
        <f>'Pivot MRIP 13"'!B622</f>
        <v>1515620130906018</v>
      </c>
      <c r="C619">
        <f>'Pivot MRIP 13"'!C622</f>
        <v>531.38763830000005</v>
      </c>
      <c r="D619">
        <f>'Pivot MRIP 13"'!D622</f>
        <v>531.38763830000005</v>
      </c>
      <c r="E619">
        <f>'Pivot MRIP 13"'!E622</f>
        <v>0</v>
      </c>
      <c r="F619">
        <f>'Pivot MRIP 13"'!F622</f>
        <v>1</v>
      </c>
      <c r="G619">
        <f>'Pivot MRIP 13"'!G622</f>
        <v>0</v>
      </c>
      <c r="H619">
        <f t="shared" si="56"/>
        <v>0</v>
      </c>
      <c r="I619">
        <f t="shared" si="57"/>
        <v>0</v>
      </c>
    </row>
    <row r="620" spans="1:9" x14ac:dyDescent="0.25">
      <c r="A620">
        <f>'Pivot MRIP 13"'!A623</f>
        <v>2013</v>
      </c>
      <c r="B620" t="str">
        <f>'Pivot MRIP 13"'!B623</f>
        <v>1515620130911008</v>
      </c>
      <c r="C620">
        <f>'Pivot MRIP 13"'!C623</f>
        <v>659.32891197000004</v>
      </c>
      <c r="D620">
        <f>'Pivot MRIP 13"'!D623</f>
        <v>659.32891197000004</v>
      </c>
      <c r="E620">
        <f>'Pivot MRIP 13"'!E623</f>
        <v>0</v>
      </c>
      <c r="F620">
        <f>'Pivot MRIP 13"'!F623</f>
        <v>2</v>
      </c>
      <c r="G620">
        <f>'Pivot MRIP 13"'!G623</f>
        <v>0</v>
      </c>
      <c r="H620">
        <f t="shared" si="56"/>
        <v>0</v>
      </c>
      <c r="I620">
        <f t="shared" si="57"/>
        <v>0</v>
      </c>
    </row>
    <row r="621" spans="1:9" x14ac:dyDescent="0.25">
      <c r="A621">
        <f>'Pivot MRIP 13"'!A624</f>
        <v>2013</v>
      </c>
      <c r="B621" t="str">
        <f>'Pivot MRIP 13"'!B624</f>
        <v>1515620130915003</v>
      </c>
      <c r="C621">
        <f>'Pivot MRIP 13"'!C624</f>
        <v>830.74002922</v>
      </c>
      <c r="D621">
        <f>'Pivot MRIP 13"'!D624</f>
        <v>830.74002922</v>
      </c>
      <c r="E621">
        <f>'Pivot MRIP 13"'!E624</f>
        <v>0</v>
      </c>
      <c r="F621">
        <f>'Pivot MRIP 13"'!F624</f>
        <v>2</v>
      </c>
      <c r="G621">
        <f>'Pivot MRIP 13"'!G624</f>
        <v>0</v>
      </c>
      <c r="H621">
        <f t="shared" si="56"/>
        <v>0</v>
      </c>
      <c r="I621">
        <f t="shared" si="57"/>
        <v>0</v>
      </c>
    </row>
    <row r="622" spans="1:9" x14ac:dyDescent="0.25">
      <c r="A622">
        <f>'Pivot MRIP 13"'!A625</f>
        <v>2013</v>
      </c>
      <c r="B622" t="str">
        <f>'Pivot MRIP 13"'!B625</f>
        <v>1515620130915010</v>
      </c>
      <c r="C622">
        <f>'Pivot MRIP 13"'!C625</f>
        <v>830.74002922</v>
      </c>
      <c r="D622">
        <f>'Pivot MRIP 13"'!D625</f>
        <v>830.74002922</v>
      </c>
      <c r="E622">
        <f>'Pivot MRIP 13"'!E625</f>
        <v>0</v>
      </c>
      <c r="F622">
        <f>'Pivot MRIP 13"'!F625</f>
        <v>3</v>
      </c>
      <c r="G622">
        <f>'Pivot MRIP 13"'!G625</f>
        <v>0</v>
      </c>
      <c r="H622">
        <f t="shared" si="56"/>
        <v>0</v>
      </c>
      <c r="I622">
        <f t="shared" si="57"/>
        <v>0</v>
      </c>
    </row>
    <row r="623" spans="1:9" x14ac:dyDescent="0.25">
      <c r="A623">
        <f>'Pivot MRIP 13"'!A626</f>
        <v>2013</v>
      </c>
      <c r="B623" t="str">
        <f>'Pivot MRIP 13"'!B626</f>
        <v>1515620130915016</v>
      </c>
      <c r="C623">
        <f>'Pivot MRIP 13"'!C626</f>
        <v>830.74002922</v>
      </c>
      <c r="D623">
        <f>'Pivot MRIP 13"'!D626</f>
        <v>830.74002922</v>
      </c>
      <c r="E623">
        <f>'Pivot MRIP 13"'!E626</f>
        <v>0</v>
      </c>
      <c r="F623">
        <f>'Pivot MRIP 13"'!F626</f>
        <v>2</v>
      </c>
      <c r="G623">
        <f>'Pivot MRIP 13"'!G626</f>
        <v>0</v>
      </c>
      <c r="H623">
        <f t="shared" si="56"/>
        <v>0</v>
      </c>
      <c r="I623">
        <f t="shared" si="57"/>
        <v>0</v>
      </c>
    </row>
    <row r="624" spans="1:9" x14ac:dyDescent="0.25">
      <c r="A624">
        <f>'Pivot MRIP 13"'!A627</f>
        <v>2013</v>
      </c>
      <c r="B624" t="str">
        <f>'Pivot MRIP 13"'!B627</f>
        <v>1515620130915018</v>
      </c>
      <c r="C624">
        <f>'Pivot MRIP 13"'!C627</f>
        <v>830.74002922</v>
      </c>
      <c r="D624">
        <f>'Pivot MRIP 13"'!D627</f>
        <v>830.74002922</v>
      </c>
      <c r="E624">
        <f>'Pivot MRIP 13"'!E627</f>
        <v>0</v>
      </c>
      <c r="F624">
        <f>'Pivot MRIP 13"'!F627</f>
        <v>3</v>
      </c>
      <c r="G624">
        <f>'Pivot MRIP 13"'!G627</f>
        <v>0</v>
      </c>
      <c r="H624">
        <f t="shared" si="56"/>
        <v>0</v>
      </c>
      <c r="I624">
        <f t="shared" si="57"/>
        <v>0</v>
      </c>
    </row>
    <row r="625" spans="1:9" x14ac:dyDescent="0.25">
      <c r="A625">
        <f>'Pivot MRIP 13"'!A628</f>
        <v>2013</v>
      </c>
      <c r="B625" t="str">
        <f>'Pivot MRIP 13"'!B628</f>
        <v>1515620130928003</v>
      </c>
      <c r="C625">
        <f>'Pivot MRIP 13"'!C628</f>
        <v>1040.8604912000001</v>
      </c>
      <c r="D625">
        <f>'Pivot MRIP 13"'!D628</f>
        <v>1040.8604912000001</v>
      </c>
      <c r="E625">
        <f>'Pivot MRIP 13"'!E628</f>
        <v>0</v>
      </c>
      <c r="F625">
        <f>'Pivot MRIP 13"'!F628</f>
        <v>2</v>
      </c>
      <c r="G625">
        <f>'Pivot MRIP 13"'!G628</f>
        <v>0</v>
      </c>
      <c r="H625">
        <f t="shared" si="56"/>
        <v>0</v>
      </c>
      <c r="I625">
        <f t="shared" si="57"/>
        <v>0</v>
      </c>
    </row>
    <row r="626" spans="1:9" x14ac:dyDescent="0.25">
      <c r="A626">
        <f>'Pivot MRIP 13"'!A629</f>
        <v>2013</v>
      </c>
      <c r="B626" t="str">
        <f>'Pivot MRIP 13"'!B629</f>
        <v>1515620131012001</v>
      </c>
      <c r="C626">
        <f>'Pivot MRIP 13"'!C629</f>
        <v>30.958048460999997</v>
      </c>
      <c r="D626">
        <f>'Pivot MRIP 13"'!D629</f>
        <v>30.958048460999997</v>
      </c>
      <c r="E626">
        <f>'Pivot MRIP 13"'!E629</f>
        <v>0</v>
      </c>
      <c r="F626">
        <f>'Pivot MRIP 13"'!F629</f>
        <v>25</v>
      </c>
      <c r="G626">
        <f>'Pivot MRIP 13"'!G629</f>
        <v>0</v>
      </c>
      <c r="H626">
        <f t="shared" si="56"/>
        <v>0</v>
      </c>
      <c r="I626">
        <f t="shared" si="57"/>
        <v>0</v>
      </c>
    </row>
    <row r="627" spans="1:9" x14ac:dyDescent="0.25">
      <c r="A627">
        <f>'Pivot MRIP 13"'!A630</f>
        <v>2013</v>
      </c>
      <c r="B627" t="str">
        <f>'Pivot MRIP 13"'!B630</f>
        <v>1515620131109004</v>
      </c>
      <c r="C627">
        <f>'Pivot MRIP 13"'!C630</f>
        <v>1963.6346136</v>
      </c>
      <c r="D627">
        <f>'Pivot MRIP 13"'!D630</f>
        <v>1963.6346136</v>
      </c>
      <c r="E627">
        <f>'Pivot MRIP 13"'!E630</f>
        <v>0</v>
      </c>
      <c r="F627">
        <f>'Pivot MRIP 13"'!F630</f>
        <v>4</v>
      </c>
      <c r="G627">
        <f>'Pivot MRIP 13"'!G630</f>
        <v>0</v>
      </c>
      <c r="H627">
        <f t="shared" si="56"/>
        <v>0</v>
      </c>
      <c r="I627">
        <f t="shared" si="57"/>
        <v>0</v>
      </c>
    </row>
    <row r="628" spans="1:9" x14ac:dyDescent="0.25">
      <c r="A628">
        <f>'Pivot MRIP 13"'!A631</f>
        <v>2013</v>
      </c>
      <c r="B628" t="str">
        <f>'Pivot MRIP 13"'!B631</f>
        <v>1515620131207004</v>
      </c>
      <c r="C628">
        <f>'Pivot MRIP 13"'!C631</f>
        <v>1304.3759858000001</v>
      </c>
      <c r="D628">
        <f>'Pivot MRIP 13"'!D631</f>
        <v>1304.3759858000001</v>
      </c>
      <c r="E628">
        <f>'Pivot MRIP 13"'!E631</f>
        <v>0</v>
      </c>
      <c r="F628">
        <f>'Pivot MRIP 13"'!F631</f>
        <v>3</v>
      </c>
      <c r="G628">
        <f>'Pivot MRIP 13"'!G631</f>
        <v>0</v>
      </c>
      <c r="H628">
        <f t="shared" si="56"/>
        <v>0</v>
      </c>
      <c r="I628">
        <f t="shared" si="57"/>
        <v>0</v>
      </c>
    </row>
    <row r="629" spans="1:9" x14ac:dyDescent="0.25">
      <c r="A629">
        <f>'Pivot MRIP 13"'!A632</f>
        <v>2013</v>
      </c>
      <c r="B629" t="str">
        <f>'Pivot MRIP 13"'!B632</f>
        <v>1515620131207012</v>
      </c>
      <c r="C629">
        <f>'Pivot MRIP 13"'!C632</f>
        <v>1304.3759858000001</v>
      </c>
      <c r="D629">
        <f>'Pivot MRIP 13"'!D632</f>
        <v>1304.3759858000001</v>
      </c>
      <c r="E629">
        <f>'Pivot MRIP 13"'!E632</f>
        <v>0</v>
      </c>
      <c r="F629">
        <f>'Pivot MRIP 13"'!F632</f>
        <v>3</v>
      </c>
      <c r="G629">
        <f>'Pivot MRIP 13"'!G632</f>
        <v>0</v>
      </c>
      <c r="H629">
        <f t="shared" si="56"/>
        <v>0</v>
      </c>
      <c r="I629">
        <f t="shared" si="57"/>
        <v>0</v>
      </c>
    </row>
    <row r="630" spans="1:9" x14ac:dyDescent="0.25">
      <c r="A630">
        <f>'Pivot MRIP 13"'!A633</f>
        <v>2013</v>
      </c>
      <c r="B630" t="str">
        <f>'Pivot MRIP 13"'!B633</f>
        <v>1515620131220013</v>
      </c>
      <c r="C630">
        <f>'Pivot MRIP 13"'!C633</f>
        <v>1065.6147648000001</v>
      </c>
      <c r="D630">
        <f>'Pivot MRIP 13"'!D633</f>
        <v>1065.6147648000001</v>
      </c>
      <c r="E630">
        <f>'Pivot MRIP 13"'!E633</f>
        <v>0</v>
      </c>
      <c r="F630">
        <f>'Pivot MRIP 13"'!F633</f>
        <v>1</v>
      </c>
      <c r="G630">
        <f>'Pivot MRIP 13"'!G633</f>
        <v>0</v>
      </c>
      <c r="H630">
        <f t="shared" si="56"/>
        <v>0</v>
      </c>
      <c r="I630">
        <f t="shared" si="57"/>
        <v>0</v>
      </c>
    </row>
    <row r="631" spans="1:9" x14ac:dyDescent="0.25">
      <c r="A631">
        <f>'Pivot MRIP 13"'!A634</f>
        <v>2013</v>
      </c>
      <c r="B631" t="str">
        <f>'Pivot MRIP 13"'!B634</f>
        <v>1530420130112006</v>
      </c>
      <c r="C631">
        <f>'Pivot MRIP 13"'!C634</f>
        <v>94.698955431000002</v>
      </c>
      <c r="D631">
        <f>'Pivot MRIP 13"'!D634</f>
        <v>94.698955431000002</v>
      </c>
      <c r="E631">
        <f>'Pivot MRIP 13"'!E634</f>
        <v>0</v>
      </c>
      <c r="F631">
        <f>'Pivot MRIP 13"'!F634</f>
        <v>12</v>
      </c>
      <c r="G631">
        <f>'Pivot MRIP 13"'!G634</f>
        <v>0</v>
      </c>
      <c r="H631">
        <f t="shared" si="56"/>
        <v>0</v>
      </c>
      <c r="I631">
        <f t="shared" si="57"/>
        <v>0</v>
      </c>
    </row>
    <row r="632" spans="1:9" x14ac:dyDescent="0.25">
      <c r="A632">
        <f>'Pivot MRIP 13"'!A635</f>
        <v>2013</v>
      </c>
      <c r="B632" t="str">
        <f>'Pivot MRIP 13"'!B635</f>
        <v>1530420130518067</v>
      </c>
      <c r="C632">
        <f>'Pivot MRIP 13"'!C635</f>
        <v>117.78932408</v>
      </c>
      <c r="D632">
        <f>'Pivot MRIP 13"'!D635</f>
        <v>117.78932408</v>
      </c>
      <c r="E632">
        <f>'Pivot MRIP 13"'!E635</f>
        <v>0</v>
      </c>
      <c r="F632">
        <f>'Pivot MRIP 13"'!F635</f>
        <v>16</v>
      </c>
      <c r="G632">
        <f>'Pivot MRIP 13"'!G635</f>
        <v>0</v>
      </c>
      <c r="H632">
        <f t="shared" si="56"/>
        <v>0</v>
      </c>
      <c r="I632">
        <f t="shared" si="57"/>
        <v>0</v>
      </c>
    </row>
    <row r="633" spans="1:9" x14ac:dyDescent="0.25">
      <c r="A633">
        <f>'Pivot MRIP 13"'!A636</f>
        <v>2013</v>
      </c>
      <c r="B633" t="str">
        <f>'Pivot MRIP 13"'!B636</f>
        <v>1530420130518078</v>
      </c>
      <c r="C633">
        <f>'Pivot MRIP 13"'!C636</f>
        <v>117.78932408</v>
      </c>
      <c r="D633">
        <f>'Pivot MRIP 13"'!D636</f>
        <v>117.78932408</v>
      </c>
      <c r="E633">
        <f>'Pivot MRIP 13"'!E636</f>
        <v>0</v>
      </c>
      <c r="F633">
        <f>'Pivot MRIP 13"'!F636</f>
        <v>3</v>
      </c>
      <c r="G633">
        <f>'Pivot MRIP 13"'!G636</f>
        <v>0</v>
      </c>
      <c r="H633">
        <f t="shared" si="56"/>
        <v>0</v>
      </c>
      <c r="I633">
        <f t="shared" si="57"/>
        <v>0</v>
      </c>
    </row>
    <row r="634" spans="1:9" x14ac:dyDescent="0.25">
      <c r="A634">
        <f>'Pivot MRIP 13"'!A637</f>
        <v>2013</v>
      </c>
      <c r="B634" t="str">
        <f>'Pivot MRIP 13"'!B637</f>
        <v>1530420130518093</v>
      </c>
      <c r="C634">
        <f>'Pivot MRIP 13"'!C637</f>
        <v>117.78932408</v>
      </c>
      <c r="D634">
        <f>'Pivot MRIP 13"'!D637</f>
        <v>117.78932408</v>
      </c>
      <c r="E634">
        <f>'Pivot MRIP 13"'!E637</f>
        <v>0</v>
      </c>
      <c r="F634">
        <f>'Pivot MRIP 13"'!F637</f>
        <v>3</v>
      </c>
      <c r="G634">
        <f>'Pivot MRIP 13"'!G637</f>
        <v>0</v>
      </c>
      <c r="H634">
        <f t="shared" si="56"/>
        <v>0</v>
      </c>
      <c r="I634">
        <f t="shared" si="57"/>
        <v>0</v>
      </c>
    </row>
    <row r="635" spans="1:9" x14ac:dyDescent="0.25">
      <c r="A635">
        <f>'Pivot MRIP 13"'!A638</f>
        <v>2013</v>
      </c>
      <c r="B635" t="str">
        <f>'Pivot MRIP 13"'!B638</f>
        <v>1530420130518104</v>
      </c>
      <c r="C635">
        <f>'Pivot MRIP 13"'!C638</f>
        <v>117.78932408</v>
      </c>
      <c r="D635">
        <f>'Pivot MRIP 13"'!D638</f>
        <v>117.78932408</v>
      </c>
      <c r="E635">
        <f>'Pivot MRIP 13"'!E638</f>
        <v>0</v>
      </c>
      <c r="F635">
        <f>'Pivot MRIP 13"'!F638</f>
        <v>4</v>
      </c>
      <c r="G635">
        <f>'Pivot MRIP 13"'!G638</f>
        <v>0</v>
      </c>
      <c r="H635">
        <f t="shared" si="56"/>
        <v>0</v>
      </c>
      <c r="I635">
        <f t="shared" si="57"/>
        <v>0</v>
      </c>
    </row>
    <row r="636" spans="1:9" x14ac:dyDescent="0.25">
      <c r="A636">
        <f>'Pivot MRIP 13"'!A639</f>
        <v>2013</v>
      </c>
      <c r="B636" t="str">
        <f>'Pivot MRIP 13"'!B639</f>
        <v>1530420130518111</v>
      </c>
      <c r="C636">
        <f>'Pivot MRIP 13"'!C639</f>
        <v>117.78932408</v>
      </c>
      <c r="D636">
        <f>'Pivot MRIP 13"'!D639</f>
        <v>117.78932408</v>
      </c>
      <c r="E636">
        <f>'Pivot MRIP 13"'!E639</f>
        <v>0</v>
      </c>
      <c r="F636">
        <f>'Pivot MRIP 13"'!F639</f>
        <v>6</v>
      </c>
      <c r="G636">
        <f>'Pivot MRIP 13"'!G639</f>
        <v>0</v>
      </c>
      <c r="H636">
        <f t="shared" si="56"/>
        <v>0</v>
      </c>
      <c r="I636">
        <f t="shared" si="57"/>
        <v>0</v>
      </c>
    </row>
    <row r="637" spans="1:9" x14ac:dyDescent="0.25">
      <c r="A637">
        <f>'Pivot MRIP 13"'!A640</f>
        <v>2013</v>
      </c>
      <c r="B637" t="str">
        <f>'Pivot MRIP 13"'!B640</f>
        <v>1530420130804008</v>
      </c>
      <c r="C637">
        <f>'Pivot MRIP 13"'!C640</f>
        <v>656.39450472999999</v>
      </c>
      <c r="D637">
        <f>'Pivot MRIP 13"'!D640</f>
        <v>656.39450472999999</v>
      </c>
      <c r="E637">
        <f>'Pivot MRIP 13"'!E640</f>
        <v>0</v>
      </c>
      <c r="F637">
        <f>'Pivot MRIP 13"'!F640</f>
        <v>2</v>
      </c>
      <c r="G637">
        <f>'Pivot MRIP 13"'!G640</f>
        <v>0</v>
      </c>
      <c r="H637">
        <f t="shared" si="56"/>
        <v>0</v>
      </c>
      <c r="I637">
        <f t="shared" si="57"/>
        <v>0</v>
      </c>
    </row>
    <row r="638" spans="1:9" x14ac:dyDescent="0.25">
      <c r="A638">
        <f>'Pivot MRIP 13"'!A641</f>
        <v>2013</v>
      </c>
      <c r="B638" t="str">
        <f>'Pivot MRIP 13"'!B641</f>
        <v>1530420130804012</v>
      </c>
      <c r="C638">
        <f>'Pivot MRIP 13"'!C641</f>
        <v>656.39450472999999</v>
      </c>
      <c r="D638">
        <f>'Pivot MRIP 13"'!D641</f>
        <v>656.39450472999999</v>
      </c>
      <c r="E638">
        <f>'Pivot MRIP 13"'!E641</f>
        <v>1.4109584779832165</v>
      </c>
      <c r="F638">
        <f>'Pivot MRIP 13"'!F641</f>
        <v>9</v>
      </c>
      <c r="G638">
        <f>'Pivot MRIP 13"'!G641</f>
        <v>2</v>
      </c>
      <c r="H638">
        <f t="shared" si="56"/>
        <v>1312.78900946</v>
      </c>
      <c r="I638">
        <f t="shared" si="57"/>
        <v>1852.2907827007759</v>
      </c>
    </row>
    <row r="639" spans="1:9" x14ac:dyDescent="0.25">
      <c r="A639">
        <f>'Pivot MRIP 13"'!A642</f>
        <v>2013</v>
      </c>
      <c r="B639" t="str">
        <f>'Pivot MRIP 13"'!B642</f>
        <v>1530420130804019</v>
      </c>
      <c r="C639">
        <f>'Pivot MRIP 13"'!C642</f>
        <v>656.39450472999999</v>
      </c>
      <c r="D639">
        <f>'Pivot MRIP 13"'!D642</f>
        <v>656.39450472999999</v>
      </c>
      <c r="E639">
        <f>'Pivot MRIP 13"'!E642</f>
        <v>0.76610636109244945</v>
      </c>
      <c r="F639">
        <f>'Pivot MRIP 13"'!F642</f>
        <v>6</v>
      </c>
      <c r="G639">
        <f>'Pivot MRIP 13"'!G642</f>
        <v>8</v>
      </c>
      <c r="H639">
        <f t="shared" si="56"/>
        <v>5251.15603784</v>
      </c>
      <c r="I639">
        <f t="shared" si="57"/>
        <v>4022.944043678247</v>
      </c>
    </row>
    <row r="640" spans="1:9" x14ac:dyDescent="0.25">
      <c r="A640">
        <f>'Pivot MRIP 13"'!A643</f>
        <v>2013</v>
      </c>
      <c r="B640" t="str">
        <f>'Pivot MRIP 13"'!B643</f>
        <v>1530420130804022</v>
      </c>
      <c r="C640">
        <f>'Pivot MRIP 13"'!C643</f>
        <v>656.39450472999999</v>
      </c>
      <c r="D640">
        <f>'Pivot MRIP 13"'!D643</f>
        <v>656.39450472999999</v>
      </c>
      <c r="E640">
        <f>'Pivot MRIP 13"'!E643</f>
        <v>1.190496215798339</v>
      </c>
      <c r="F640">
        <f>'Pivot MRIP 13"'!F643</f>
        <v>15</v>
      </c>
      <c r="G640">
        <f>'Pivot MRIP 13"'!G643</f>
        <v>3</v>
      </c>
      <c r="H640">
        <f t="shared" si="56"/>
        <v>1969.1835141900001</v>
      </c>
      <c r="I640">
        <f t="shared" si="57"/>
        <v>2344.3055218556697</v>
      </c>
    </row>
    <row r="641" spans="1:9" x14ac:dyDescent="0.25">
      <c r="A641">
        <f>'Pivot MRIP 13"'!A644</f>
        <v>2013</v>
      </c>
      <c r="B641" t="str">
        <f>'Pivot MRIP 13"'!B644</f>
        <v>1530420130811001</v>
      </c>
      <c r="C641">
        <f>'Pivot MRIP 13"'!C644</f>
        <v>1507.158529</v>
      </c>
      <c r="D641">
        <f>'Pivot MRIP 13"'!D644</f>
        <v>1507.158529</v>
      </c>
      <c r="E641">
        <f>'Pivot MRIP 13"'!E644</f>
        <v>0.66138678655463268</v>
      </c>
      <c r="F641">
        <f>'Pivot MRIP 13"'!F644</f>
        <v>4</v>
      </c>
      <c r="G641">
        <f>'Pivot MRIP 13"'!G644</f>
        <v>1</v>
      </c>
      <c r="H641">
        <f t="shared" si="56"/>
        <v>1507.158529</v>
      </c>
      <c r="I641">
        <f t="shared" si="57"/>
        <v>996.81473632371717</v>
      </c>
    </row>
    <row r="642" spans="1:9" x14ac:dyDescent="0.25">
      <c r="A642">
        <f>'Pivot MRIP 13"'!A645</f>
        <v>2013</v>
      </c>
      <c r="B642" t="str">
        <f>'Pivot MRIP 13"'!B645</f>
        <v>1530420130811007</v>
      </c>
      <c r="C642">
        <f>'Pivot MRIP 13"'!C645</f>
        <v>1507.158529</v>
      </c>
      <c r="D642">
        <f>'Pivot MRIP 13"'!D645</f>
        <v>1507.158529</v>
      </c>
      <c r="E642">
        <f>'Pivot MRIP 13"'!E645</f>
        <v>0</v>
      </c>
      <c r="F642">
        <f>'Pivot MRIP 13"'!F645</f>
        <v>4</v>
      </c>
      <c r="G642">
        <f>'Pivot MRIP 13"'!G645</f>
        <v>0</v>
      </c>
      <c r="H642">
        <f t="shared" ref="H642:H705" si="58">G642*C642</f>
        <v>0</v>
      </c>
      <c r="I642">
        <f t="shared" ref="I642:I705" si="59">E642*H642</f>
        <v>0</v>
      </c>
    </row>
    <row r="643" spans="1:9" x14ac:dyDescent="0.25">
      <c r="A643">
        <f>'Pivot MRIP 13"'!A646</f>
        <v>2013</v>
      </c>
      <c r="B643" t="str">
        <f>'Pivot MRIP 13"'!B646</f>
        <v>1530420130811017</v>
      </c>
      <c r="C643">
        <f>'Pivot MRIP 13"'!C646</f>
        <v>1507.158529</v>
      </c>
      <c r="D643">
        <f>'Pivot MRIP 13"'!D646</f>
        <v>1507.158529</v>
      </c>
      <c r="E643">
        <f>'Pivot MRIP 13"'!E646</f>
        <v>0</v>
      </c>
      <c r="F643">
        <f>'Pivot MRIP 13"'!F646</f>
        <v>4</v>
      </c>
      <c r="G643">
        <f>'Pivot MRIP 13"'!G646</f>
        <v>0</v>
      </c>
      <c r="H643">
        <f t="shared" si="58"/>
        <v>0</v>
      </c>
      <c r="I643">
        <f t="shared" si="59"/>
        <v>0</v>
      </c>
    </row>
    <row r="644" spans="1:9" x14ac:dyDescent="0.25">
      <c r="A644">
        <f>'Pivot MRIP 13"'!A647</f>
        <v>2013</v>
      </c>
      <c r="B644" t="str">
        <f>'Pivot MRIP 13"'!B647</f>
        <v>1530420130908011</v>
      </c>
      <c r="C644">
        <f>'Pivot MRIP 13"'!C647</f>
        <v>10.068653126999999</v>
      </c>
      <c r="D644">
        <f>'Pivot MRIP 13"'!D647</f>
        <v>10.068653126999999</v>
      </c>
      <c r="E644">
        <f>'Pivot MRIP 13"'!E647</f>
        <v>1.1023113109046196</v>
      </c>
      <c r="F644">
        <f>'Pivot MRIP 13"'!F647</f>
        <v>20</v>
      </c>
      <c r="G644">
        <f>'Pivot MRIP 13"'!G647</f>
        <v>11.152370119</v>
      </c>
      <c r="H644">
        <f t="shared" si="58"/>
        <v>112.28934627213071</v>
      </c>
      <c r="I644">
        <f t="shared" si="59"/>
        <v>123.77781648985517</v>
      </c>
    </row>
    <row r="645" spans="1:9" x14ac:dyDescent="0.25">
      <c r="A645">
        <f>'Pivot MRIP 13"'!A648</f>
        <v>2013</v>
      </c>
      <c r="B645" t="str">
        <f>'Pivot MRIP 13"'!B648</f>
        <v>1530420131001008</v>
      </c>
      <c r="C645">
        <f>'Pivot MRIP 13"'!C648</f>
        <v>1198.1655330999999</v>
      </c>
      <c r="D645">
        <f>'Pivot MRIP 13"'!D648</f>
        <v>1198.1655330999999</v>
      </c>
      <c r="E645">
        <f>'Pivot MRIP 13"'!E648</f>
        <v>0</v>
      </c>
      <c r="F645">
        <f>'Pivot MRIP 13"'!F648</f>
        <v>2</v>
      </c>
      <c r="G645">
        <f>'Pivot MRIP 13"'!G648</f>
        <v>0</v>
      </c>
      <c r="H645">
        <f t="shared" si="58"/>
        <v>0</v>
      </c>
      <c r="I645">
        <f t="shared" si="59"/>
        <v>0</v>
      </c>
    </row>
    <row r="646" spans="1:9" x14ac:dyDescent="0.25">
      <c r="A646">
        <f>'Pivot MRIP 13"'!A649</f>
        <v>2013</v>
      </c>
      <c r="B646" t="str">
        <f>'Pivot MRIP 13"'!B649</f>
        <v>1530420131012010</v>
      </c>
      <c r="C646">
        <f>'Pivot MRIP 13"'!C649</f>
        <v>28.783951097999999</v>
      </c>
      <c r="D646">
        <f>'Pivot MRIP 13"'!D649</f>
        <v>28.783951097999999</v>
      </c>
      <c r="E646">
        <f>'Pivot MRIP 13"'!E649</f>
        <v>0</v>
      </c>
      <c r="F646">
        <f>'Pivot MRIP 13"'!F649</f>
        <v>2</v>
      </c>
      <c r="G646">
        <f>'Pivot MRIP 13"'!G649</f>
        <v>0</v>
      </c>
      <c r="H646">
        <f t="shared" si="58"/>
        <v>0</v>
      </c>
      <c r="I646">
        <f t="shared" si="59"/>
        <v>0</v>
      </c>
    </row>
    <row r="647" spans="1:9" x14ac:dyDescent="0.25">
      <c r="A647">
        <f>'Pivot MRIP 13"'!A650</f>
        <v>2013</v>
      </c>
      <c r="B647" t="str">
        <f>'Pivot MRIP 13"'!B650</f>
        <v>1530420131012012</v>
      </c>
      <c r="C647">
        <f>'Pivot MRIP 13"'!C650</f>
        <v>28.783951097999999</v>
      </c>
      <c r="D647">
        <f>'Pivot MRIP 13"'!D650</f>
        <v>28.783951097999999</v>
      </c>
      <c r="E647">
        <f>'Pivot MRIP 13"'!E650</f>
        <v>1.6755131926050697</v>
      </c>
      <c r="F647">
        <f>'Pivot MRIP 13"'!F650</f>
        <v>5</v>
      </c>
      <c r="G647">
        <f>'Pivot MRIP 13"'!G650</f>
        <v>1.040310015</v>
      </c>
      <c r="H647">
        <f t="shared" si="58"/>
        <v>29.944232598519644</v>
      </c>
      <c r="I647">
        <f t="shared" si="59"/>
        <v>50.171956761254449</v>
      </c>
    </row>
    <row r="648" spans="1:9" x14ac:dyDescent="0.25">
      <c r="A648">
        <f>'Pivot MRIP 13"'!A651</f>
        <v>2013</v>
      </c>
      <c r="B648" t="str">
        <f>'Pivot MRIP 13"'!B651</f>
        <v>1530420131110001</v>
      </c>
      <c r="C648">
        <f>'Pivot MRIP 13"'!C651</f>
        <v>6.8923189411000001</v>
      </c>
      <c r="D648">
        <f>'Pivot MRIP 13"'!D651</f>
        <v>6.8923189411000001</v>
      </c>
      <c r="E648">
        <f>'Pivot MRIP 13"'!E651</f>
        <v>1.895975454967358</v>
      </c>
      <c r="F648">
        <f>'Pivot MRIP 13"'!F651</f>
        <v>4</v>
      </c>
      <c r="G648">
        <f>'Pivot MRIP 13"'!G651</f>
        <v>0.49706648599999997</v>
      </c>
      <c r="H648">
        <f t="shared" si="58"/>
        <v>3.425940756443818</v>
      </c>
      <c r="I648">
        <f t="shared" si="59"/>
        <v>6.4954995843897825</v>
      </c>
    </row>
    <row r="649" spans="1:9" x14ac:dyDescent="0.25">
      <c r="A649">
        <f>'Pivot MRIP 13"'!A652</f>
        <v>2013</v>
      </c>
      <c r="B649" t="str">
        <f>'Pivot MRIP 13"'!B652</f>
        <v>1534520130222022</v>
      </c>
      <c r="C649">
        <f>'Pivot MRIP 13"'!C652</f>
        <v>428.57251601000002</v>
      </c>
      <c r="D649">
        <f>'Pivot MRIP 13"'!D652</f>
        <v>428.57251601000002</v>
      </c>
      <c r="E649">
        <f>'Pivot MRIP 13"'!E652</f>
        <v>0</v>
      </c>
      <c r="F649">
        <f>'Pivot MRIP 13"'!F652</f>
        <v>8</v>
      </c>
      <c r="G649">
        <f>'Pivot MRIP 13"'!G652</f>
        <v>0</v>
      </c>
      <c r="H649">
        <f t="shared" si="58"/>
        <v>0</v>
      </c>
      <c r="I649">
        <f t="shared" si="59"/>
        <v>0</v>
      </c>
    </row>
    <row r="650" spans="1:9" x14ac:dyDescent="0.25">
      <c r="A650">
        <f>'Pivot MRIP 13"'!A653</f>
        <v>2013</v>
      </c>
      <c r="B650" t="str">
        <f>'Pivot MRIP 13"'!B653</f>
        <v>1534720130901009</v>
      </c>
      <c r="C650">
        <f>'Pivot MRIP 13"'!C653</f>
        <v>2474.3809532</v>
      </c>
      <c r="D650">
        <f>'Pivot MRIP 13"'!D653</f>
        <v>2474.3809532</v>
      </c>
      <c r="E650">
        <f>'Pivot MRIP 13"'!E653</f>
        <v>0.97129090850888866</v>
      </c>
      <c r="F650">
        <f>'Pivot MRIP 13"'!F653</f>
        <v>1</v>
      </c>
      <c r="G650">
        <f>'Pivot MRIP 13"'!G653</f>
        <v>4</v>
      </c>
      <c r="H650">
        <f t="shared" si="58"/>
        <v>9897.5238128000001</v>
      </c>
      <c r="I650">
        <f t="shared" si="59"/>
        <v>9613.3748961228721</v>
      </c>
    </row>
    <row r="651" spans="1:9" x14ac:dyDescent="0.25">
      <c r="A651">
        <f>'Pivot MRIP 13"'!A654</f>
        <v>2013</v>
      </c>
      <c r="B651" t="str">
        <f>'Pivot MRIP 13"'!B654</f>
        <v>1543720130102024</v>
      </c>
      <c r="C651">
        <f>'Pivot MRIP 13"'!C654</f>
        <v>380.97520506000001</v>
      </c>
      <c r="D651">
        <f>'Pivot MRIP 13"'!D654</f>
        <v>380.97520506000001</v>
      </c>
      <c r="E651">
        <f>'Pivot MRIP 13"'!E654</f>
        <v>0</v>
      </c>
      <c r="F651">
        <f>'Pivot MRIP 13"'!F654</f>
        <v>2</v>
      </c>
      <c r="G651">
        <f>'Pivot MRIP 13"'!G654</f>
        <v>0</v>
      </c>
      <c r="H651">
        <f t="shared" si="58"/>
        <v>0</v>
      </c>
      <c r="I651">
        <f t="shared" si="59"/>
        <v>0</v>
      </c>
    </row>
    <row r="652" spans="1:9" x14ac:dyDescent="0.25">
      <c r="A652">
        <f>'Pivot MRIP 13"'!A655</f>
        <v>2013</v>
      </c>
      <c r="B652" t="str">
        <f>'Pivot MRIP 13"'!B655</f>
        <v>1543720130102026</v>
      </c>
      <c r="C652">
        <f>'Pivot MRIP 13"'!C655</f>
        <v>380.97520506000001</v>
      </c>
      <c r="D652">
        <f>'Pivot MRIP 13"'!D655</f>
        <v>380.97520506000001</v>
      </c>
      <c r="E652">
        <f>'Pivot MRIP 13"'!E655</f>
        <v>0</v>
      </c>
      <c r="F652">
        <f>'Pivot MRIP 13"'!F655</f>
        <v>4</v>
      </c>
      <c r="G652">
        <f>'Pivot MRIP 13"'!G655</f>
        <v>0</v>
      </c>
      <c r="H652">
        <f t="shared" si="58"/>
        <v>0</v>
      </c>
      <c r="I652">
        <f t="shared" si="59"/>
        <v>0</v>
      </c>
    </row>
    <row r="653" spans="1:9" x14ac:dyDescent="0.25">
      <c r="A653">
        <f>'Pivot MRIP 13"'!A656</f>
        <v>2013</v>
      </c>
      <c r="B653" t="str">
        <f>'Pivot MRIP 13"'!B656</f>
        <v>1543720130106029</v>
      </c>
      <c r="C653">
        <f>'Pivot MRIP 13"'!C656</f>
        <v>429.07211192</v>
      </c>
      <c r="D653">
        <f>'Pivot MRIP 13"'!D656</f>
        <v>429.07211192</v>
      </c>
      <c r="E653">
        <f>'Pivot MRIP 13"'!E656</f>
        <v>0</v>
      </c>
      <c r="F653">
        <f>'Pivot MRIP 13"'!F656</f>
        <v>9</v>
      </c>
      <c r="G653">
        <f>'Pivot MRIP 13"'!G656</f>
        <v>0</v>
      </c>
      <c r="H653">
        <f t="shared" si="58"/>
        <v>0</v>
      </c>
      <c r="I653">
        <f t="shared" si="59"/>
        <v>0</v>
      </c>
    </row>
    <row r="654" spans="1:9" x14ac:dyDescent="0.25">
      <c r="A654">
        <f>'Pivot MRIP 13"'!A657</f>
        <v>2013</v>
      </c>
      <c r="B654" t="str">
        <f>'Pivot MRIP 13"'!B657</f>
        <v>1544420130825027</v>
      </c>
      <c r="C654">
        <f>'Pivot MRIP 13"'!C657</f>
        <v>74.057937459000001</v>
      </c>
      <c r="D654">
        <f>'Pivot MRIP 13"'!D657</f>
        <v>74.057937459000001</v>
      </c>
      <c r="E654">
        <f>'Pivot MRIP 13"'!E657</f>
        <v>0</v>
      </c>
      <c r="F654">
        <f>'Pivot MRIP 13"'!F657</f>
        <v>1</v>
      </c>
      <c r="G654">
        <f>'Pivot MRIP 13"'!G657</f>
        <v>0</v>
      </c>
      <c r="H654">
        <f t="shared" si="58"/>
        <v>0</v>
      </c>
      <c r="I654">
        <f t="shared" si="59"/>
        <v>0</v>
      </c>
    </row>
    <row r="655" spans="1:9" x14ac:dyDescent="0.25">
      <c r="A655">
        <f>'Pivot MRIP 13"'!A658</f>
        <v>2013</v>
      </c>
      <c r="B655" t="str">
        <f>'Pivot MRIP 13"'!B658</f>
        <v>1544720130825001</v>
      </c>
      <c r="C655">
        <f>'Pivot MRIP 13"'!C658</f>
        <v>278.18471133000003</v>
      </c>
      <c r="D655">
        <f>'Pivot MRIP 13"'!D658</f>
        <v>278.18471133000003</v>
      </c>
      <c r="E655">
        <f>'Pivot MRIP 13"'!E658</f>
        <v>1.0582188584549912</v>
      </c>
      <c r="F655">
        <f>'Pivot MRIP 13"'!F658</f>
        <v>2</v>
      </c>
      <c r="G655">
        <f>'Pivot MRIP 13"'!G658</f>
        <v>1.3599822015</v>
      </c>
      <c r="H655">
        <f t="shared" si="58"/>
        <v>378.32625613821546</v>
      </c>
      <c r="I655">
        <f t="shared" si="59"/>
        <v>400.35197889413297</v>
      </c>
    </row>
    <row r="656" spans="1:9" x14ac:dyDescent="0.25">
      <c r="A656">
        <f>'Pivot MRIP 13"'!A659</f>
        <v>2013</v>
      </c>
      <c r="B656" t="str">
        <f>'Pivot MRIP 13"'!B659</f>
        <v>1549120130125004</v>
      </c>
      <c r="C656">
        <f>'Pivot MRIP 13"'!C659</f>
        <v>998.36756224999999</v>
      </c>
      <c r="D656">
        <f>'Pivot MRIP 13"'!D659</f>
        <v>998.36756224999999</v>
      </c>
      <c r="E656">
        <f>'Pivot MRIP 13"'!E659</f>
        <v>0</v>
      </c>
      <c r="F656">
        <f>'Pivot MRIP 13"'!F659</f>
        <v>1</v>
      </c>
      <c r="G656">
        <f>'Pivot MRIP 13"'!G659</f>
        <v>0</v>
      </c>
      <c r="H656">
        <f t="shared" si="58"/>
        <v>0</v>
      </c>
      <c r="I656">
        <f t="shared" si="59"/>
        <v>0</v>
      </c>
    </row>
    <row r="657" spans="1:9" x14ac:dyDescent="0.25">
      <c r="A657">
        <f>'Pivot MRIP 13"'!A660</f>
        <v>2013</v>
      </c>
      <c r="B657" t="str">
        <f>'Pivot MRIP 13"'!B660</f>
        <v>1549120130125007</v>
      </c>
      <c r="C657">
        <f>'Pivot MRIP 13"'!C660</f>
        <v>998.36756224999999</v>
      </c>
      <c r="D657">
        <f>'Pivot MRIP 13"'!D660</f>
        <v>998.36756224999999</v>
      </c>
      <c r="E657">
        <f>'Pivot MRIP 13"'!E660</f>
        <v>0</v>
      </c>
      <c r="F657">
        <f>'Pivot MRIP 13"'!F660</f>
        <v>1</v>
      </c>
      <c r="G657">
        <f>'Pivot MRIP 13"'!G660</f>
        <v>0</v>
      </c>
      <c r="H657">
        <f t="shared" si="58"/>
        <v>0</v>
      </c>
      <c r="I657">
        <f t="shared" si="59"/>
        <v>0</v>
      </c>
    </row>
    <row r="658" spans="1:9" x14ac:dyDescent="0.25">
      <c r="A658">
        <f>'Pivot MRIP 13"'!A661</f>
        <v>2013</v>
      </c>
      <c r="B658" t="str">
        <f>'Pivot MRIP 13"'!B661</f>
        <v>1549120130210018</v>
      </c>
      <c r="C658">
        <f>'Pivot MRIP 13"'!C661</f>
        <v>1090.3130659999999</v>
      </c>
      <c r="D658">
        <f>'Pivot MRIP 13"'!D661</f>
        <v>1090.3130659999999</v>
      </c>
      <c r="E658">
        <f>'Pivot MRIP 13"'!E661</f>
        <v>0</v>
      </c>
      <c r="F658">
        <f>'Pivot MRIP 13"'!F661</f>
        <v>1</v>
      </c>
      <c r="G658">
        <f>'Pivot MRIP 13"'!G661</f>
        <v>0</v>
      </c>
      <c r="H658">
        <f t="shared" si="58"/>
        <v>0</v>
      </c>
      <c r="I658">
        <f t="shared" si="59"/>
        <v>0</v>
      </c>
    </row>
    <row r="659" spans="1:9" x14ac:dyDescent="0.25">
      <c r="A659">
        <f>'Pivot MRIP 13"'!A662</f>
        <v>2013</v>
      </c>
      <c r="B659" t="str">
        <f>'Pivot MRIP 13"'!B662</f>
        <v>1549120130210021</v>
      </c>
      <c r="C659">
        <f>'Pivot MRIP 13"'!C662</f>
        <v>1090.3130659999999</v>
      </c>
      <c r="D659">
        <f>'Pivot MRIP 13"'!D662</f>
        <v>1090.3130659999999</v>
      </c>
      <c r="E659">
        <f>'Pivot MRIP 13"'!E662</f>
        <v>0</v>
      </c>
      <c r="F659">
        <f>'Pivot MRIP 13"'!F662</f>
        <v>1</v>
      </c>
      <c r="G659">
        <f>'Pivot MRIP 13"'!G662</f>
        <v>0</v>
      </c>
      <c r="H659">
        <f t="shared" si="58"/>
        <v>0</v>
      </c>
      <c r="I659">
        <f t="shared" si="59"/>
        <v>0</v>
      </c>
    </row>
    <row r="660" spans="1:9" x14ac:dyDescent="0.25">
      <c r="A660">
        <f>'Pivot MRIP 13"'!A663</f>
        <v>2013</v>
      </c>
      <c r="B660" t="str">
        <f>'Pivot MRIP 13"'!B663</f>
        <v>1549120130221006</v>
      </c>
      <c r="C660">
        <f>'Pivot MRIP 13"'!C663</f>
        <v>308.12680741999998</v>
      </c>
      <c r="D660">
        <f>'Pivot MRIP 13"'!D663</f>
        <v>308.12680741999998</v>
      </c>
      <c r="E660">
        <f>'Pivot MRIP 13"'!E663</f>
        <v>0</v>
      </c>
      <c r="F660">
        <f>'Pivot MRIP 13"'!F663</f>
        <v>2</v>
      </c>
      <c r="G660">
        <f>'Pivot MRIP 13"'!G663</f>
        <v>0</v>
      </c>
      <c r="H660">
        <f t="shared" si="58"/>
        <v>0</v>
      </c>
      <c r="I660">
        <f t="shared" si="59"/>
        <v>0</v>
      </c>
    </row>
    <row r="661" spans="1:9" x14ac:dyDescent="0.25">
      <c r="A661">
        <f>'Pivot MRIP 13"'!A664</f>
        <v>2013</v>
      </c>
      <c r="B661" t="str">
        <f>'Pivot MRIP 13"'!B664</f>
        <v>1549120130317010</v>
      </c>
      <c r="C661">
        <f>'Pivot MRIP 13"'!C664</f>
        <v>3291.6466823999999</v>
      </c>
      <c r="D661">
        <f>'Pivot MRIP 13"'!D664</f>
        <v>3291.6466823999999</v>
      </c>
      <c r="E661">
        <f>'Pivot MRIP 13"'!E664</f>
        <v>0</v>
      </c>
      <c r="F661">
        <f>'Pivot MRIP 13"'!F664</f>
        <v>3</v>
      </c>
      <c r="G661">
        <f>'Pivot MRIP 13"'!G664</f>
        <v>0</v>
      </c>
      <c r="H661">
        <f t="shared" si="58"/>
        <v>0</v>
      </c>
      <c r="I661">
        <f t="shared" si="59"/>
        <v>0</v>
      </c>
    </row>
    <row r="662" spans="1:9" x14ac:dyDescent="0.25">
      <c r="A662">
        <f>'Pivot MRIP 13"'!A665</f>
        <v>2013</v>
      </c>
      <c r="B662" t="str">
        <f>'Pivot MRIP 13"'!B665</f>
        <v>1549120130410003</v>
      </c>
      <c r="C662">
        <f>'Pivot MRIP 13"'!C665</f>
        <v>4887.1928448999997</v>
      </c>
      <c r="D662">
        <f>'Pivot MRIP 13"'!D665</f>
        <v>4887.1928448999997</v>
      </c>
      <c r="E662">
        <f>'Pivot MRIP 13"'!E665</f>
        <v>0</v>
      </c>
      <c r="F662">
        <f>'Pivot MRIP 13"'!F665</f>
        <v>1</v>
      </c>
      <c r="G662">
        <f>'Pivot MRIP 13"'!G665</f>
        <v>0</v>
      </c>
      <c r="H662">
        <f t="shared" si="58"/>
        <v>0</v>
      </c>
      <c r="I662">
        <f t="shared" si="59"/>
        <v>0</v>
      </c>
    </row>
    <row r="663" spans="1:9" x14ac:dyDescent="0.25">
      <c r="A663">
        <f>'Pivot MRIP 13"'!A666</f>
        <v>2013</v>
      </c>
      <c r="B663" t="str">
        <f>'Pivot MRIP 13"'!B666</f>
        <v>1549120130512003</v>
      </c>
      <c r="C663">
        <f>'Pivot MRIP 13"'!C666</f>
        <v>871.45286297999996</v>
      </c>
      <c r="D663">
        <f>'Pivot MRIP 13"'!D666</f>
        <v>871.45286297999996</v>
      </c>
      <c r="E663">
        <f>'Pivot MRIP 13"'!E666</f>
        <v>0</v>
      </c>
      <c r="F663">
        <f>'Pivot MRIP 13"'!F666</f>
        <v>4</v>
      </c>
      <c r="G663">
        <f>'Pivot MRIP 13"'!G666</f>
        <v>0</v>
      </c>
      <c r="H663">
        <f t="shared" si="58"/>
        <v>0</v>
      </c>
      <c r="I663">
        <f t="shared" si="59"/>
        <v>0</v>
      </c>
    </row>
    <row r="664" spans="1:9" x14ac:dyDescent="0.25">
      <c r="A664">
        <f>'Pivot MRIP 13"'!A667</f>
        <v>2013</v>
      </c>
      <c r="B664" t="str">
        <f>'Pivot MRIP 13"'!B667</f>
        <v>1549120130623009</v>
      </c>
      <c r="C664">
        <f>'Pivot MRIP 13"'!C667</f>
        <v>66.023449065999998</v>
      </c>
      <c r="D664">
        <f>'Pivot MRIP 13"'!D667</f>
        <v>66.023449065999998</v>
      </c>
      <c r="E664">
        <f>'Pivot MRIP 13"'!E667</f>
        <v>0</v>
      </c>
      <c r="F664">
        <f>'Pivot MRIP 13"'!F667</f>
        <v>1</v>
      </c>
      <c r="G664">
        <f>'Pivot MRIP 13"'!G667</f>
        <v>0</v>
      </c>
      <c r="H664">
        <f t="shared" si="58"/>
        <v>0</v>
      </c>
      <c r="I664">
        <f t="shared" si="59"/>
        <v>0</v>
      </c>
    </row>
    <row r="665" spans="1:9" x14ac:dyDescent="0.25">
      <c r="A665">
        <f>'Pivot MRIP 13"'!A668</f>
        <v>2013</v>
      </c>
      <c r="B665" t="str">
        <f>'Pivot MRIP 13"'!B668</f>
        <v>1549120130929002</v>
      </c>
      <c r="C665">
        <f>'Pivot MRIP 13"'!C668</f>
        <v>2540.0816100000002</v>
      </c>
      <c r="D665">
        <f>'Pivot MRIP 13"'!D668</f>
        <v>2540.0816100000002</v>
      </c>
      <c r="E665">
        <f>'Pivot MRIP 13"'!E668</f>
        <v>0</v>
      </c>
      <c r="F665">
        <f>'Pivot MRIP 13"'!F668</f>
        <v>2</v>
      </c>
      <c r="G665">
        <f>'Pivot MRIP 13"'!G668</f>
        <v>0</v>
      </c>
      <c r="H665">
        <f t="shared" si="58"/>
        <v>0</v>
      </c>
      <c r="I665">
        <f t="shared" si="59"/>
        <v>0</v>
      </c>
    </row>
    <row r="666" spans="1:9" x14ac:dyDescent="0.25">
      <c r="A666">
        <f>'Pivot MRIP 13"'!A669</f>
        <v>2013</v>
      </c>
      <c r="B666" t="str">
        <f>'Pivot MRIP 13"'!B669</f>
        <v>1549120130929007</v>
      </c>
      <c r="C666">
        <f>'Pivot MRIP 13"'!C669</f>
        <v>2540.0816100000002</v>
      </c>
      <c r="D666">
        <f>'Pivot MRIP 13"'!D669</f>
        <v>2540.0816100000002</v>
      </c>
      <c r="E666">
        <f>'Pivot MRIP 13"'!E669</f>
        <v>0</v>
      </c>
      <c r="F666">
        <f>'Pivot MRIP 13"'!F669</f>
        <v>4</v>
      </c>
      <c r="G666">
        <f>'Pivot MRIP 13"'!G669</f>
        <v>0</v>
      </c>
      <c r="H666">
        <f t="shared" si="58"/>
        <v>0</v>
      </c>
      <c r="I666">
        <f t="shared" si="59"/>
        <v>0</v>
      </c>
    </row>
    <row r="667" spans="1:9" x14ac:dyDescent="0.25">
      <c r="A667">
        <f>'Pivot MRIP 13"'!A670</f>
        <v>2013</v>
      </c>
      <c r="B667" t="str">
        <f>'Pivot MRIP 13"'!B670</f>
        <v>1549120131014001</v>
      </c>
      <c r="C667">
        <f>'Pivot MRIP 13"'!C670</f>
        <v>62.499226593000003</v>
      </c>
      <c r="D667">
        <f>'Pivot MRIP 13"'!D670</f>
        <v>62.499226593000003</v>
      </c>
      <c r="E667">
        <f>'Pivot MRIP 13"'!E670</f>
        <v>1.131706279204161</v>
      </c>
      <c r="F667">
        <f>'Pivot MRIP 13"'!F670</f>
        <v>49</v>
      </c>
      <c r="G667">
        <f>'Pivot MRIP 13"'!G670</f>
        <v>9.1670826036000008</v>
      </c>
      <c r="H667">
        <f t="shared" si="58"/>
        <v>572.93557283914492</v>
      </c>
      <c r="I667">
        <f t="shared" si="59"/>
        <v>648.39478536149329</v>
      </c>
    </row>
    <row r="668" spans="1:9" x14ac:dyDescent="0.25">
      <c r="A668">
        <f>'Pivot MRIP 13"'!A671</f>
        <v>2013</v>
      </c>
      <c r="B668" t="str">
        <f>'Pivot MRIP 13"'!B671</f>
        <v>1550820130202016</v>
      </c>
      <c r="C668">
        <f>'Pivot MRIP 13"'!C671</f>
        <v>199.92040574999999</v>
      </c>
      <c r="D668">
        <f>'Pivot MRIP 13"'!D671</f>
        <v>199.92040574999999</v>
      </c>
      <c r="E668">
        <f>'Pivot MRIP 13"'!E671</f>
        <v>0</v>
      </c>
      <c r="F668">
        <f>'Pivot MRIP 13"'!F671</f>
        <v>9</v>
      </c>
      <c r="G668">
        <f>'Pivot MRIP 13"'!G671</f>
        <v>0</v>
      </c>
      <c r="H668">
        <f t="shared" si="58"/>
        <v>0</v>
      </c>
      <c r="I668">
        <f t="shared" si="59"/>
        <v>0</v>
      </c>
    </row>
    <row r="669" spans="1:9" x14ac:dyDescent="0.25">
      <c r="A669">
        <f>'Pivot MRIP 13"'!A672</f>
        <v>2013</v>
      </c>
      <c r="B669" t="str">
        <f>'Pivot MRIP 13"'!B672</f>
        <v>1550820130713006</v>
      </c>
      <c r="C669">
        <f>'Pivot MRIP 13"'!C672</f>
        <v>177.58485836</v>
      </c>
      <c r="D669">
        <f>'Pivot MRIP 13"'!D672</f>
        <v>177.58485836</v>
      </c>
      <c r="E669">
        <f>'Pivot MRIP 13"'!E672</f>
        <v>0</v>
      </c>
      <c r="F669">
        <f>'Pivot MRIP 13"'!F672</f>
        <v>9</v>
      </c>
      <c r="G669">
        <f>'Pivot MRIP 13"'!G672</f>
        <v>0</v>
      </c>
      <c r="H669">
        <f t="shared" si="58"/>
        <v>0</v>
      </c>
      <c r="I669">
        <f t="shared" si="59"/>
        <v>0</v>
      </c>
    </row>
    <row r="670" spans="1:9" x14ac:dyDescent="0.25">
      <c r="A670">
        <f>'Pivot MRIP 13"'!A673</f>
        <v>2013</v>
      </c>
      <c r="B670" t="str">
        <f>'Pivot MRIP 13"'!B673</f>
        <v>1550820130713009</v>
      </c>
      <c r="C670">
        <f>'Pivot MRIP 13"'!C673</f>
        <v>177.58485836</v>
      </c>
      <c r="D670">
        <f>'Pivot MRIP 13"'!D673</f>
        <v>177.58485836</v>
      </c>
      <c r="E670">
        <f>'Pivot MRIP 13"'!E673</f>
        <v>0</v>
      </c>
      <c r="F670">
        <f>'Pivot MRIP 13"'!F673</f>
        <v>4</v>
      </c>
      <c r="G670">
        <f>'Pivot MRIP 13"'!G673</f>
        <v>0</v>
      </c>
      <c r="H670">
        <f t="shared" si="58"/>
        <v>0</v>
      </c>
      <c r="I670">
        <f t="shared" si="59"/>
        <v>0</v>
      </c>
    </row>
    <row r="671" spans="1:9" x14ac:dyDescent="0.25">
      <c r="A671">
        <f>'Pivot MRIP 13"'!A674</f>
        <v>2013</v>
      </c>
      <c r="B671" t="str">
        <f>'Pivot MRIP 13"'!B674</f>
        <v>1550820130713022</v>
      </c>
      <c r="C671">
        <f>'Pivot MRIP 13"'!C674</f>
        <v>177.58485836</v>
      </c>
      <c r="D671">
        <f>'Pivot MRIP 13"'!D674</f>
        <v>177.58485836</v>
      </c>
      <c r="E671">
        <f>'Pivot MRIP 13"'!E674</f>
        <v>0.83775659630253474</v>
      </c>
      <c r="F671">
        <f>'Pivot MRIP 13"'!F674</f>
        <v>4</v>
      </c>
      <c r="G671">
        <f>'Pivot MRIP 13"'!G674</f>
        <v>1</v>
      </c>
      <c r="H671">
        <f t="shared" si="58"/>
        <v>177.58485836</v>
      </c>
      <c r="I671">
        <f t="shared" si="59"/>
        <v>148.77288649454132</v>
      </c>
    </row>
    <row r="672" spans="1:9" x14ac:dyDescent="0.25">
      <c r="A672">
        <f>'Pivot MRIP 13"'!A675</f>
        <v>2013</v>
      </c>
      <c r="B672" t="str">
        <f>'Pivot MRIP 13"'!B675</f>
        <v>1550820130713032</v>
      </c>
      <c r="C672">
        <f>'Pivot MRIP 13"'!C675</f>
        <v>177.58485836</v>
      </c>
      <c r="D672">
        <f>'Pivot MRIP 13"'!D675</f>
        <v>177.58485836</v>
      </c>
      <c r="E672">
        <f>'Pivot MRIP 13"'!E675</f>
        <v>0</v>
      </c>
      <c r="F672">
        <f>'Pivot MRIP 13"'!F675</f>
        <v>3</v>
      </c>
      <c r="G672">
        <f>'Pivot MRIP 13"'!G675</f>
        <v>0</v>
      </c>
      <c r="H672">
        <f t="shared" si="58"/>
        <v>0</v>
      </c>
      <c r="I672">
        <f t="shared" si="59"/>
        <v>0</v>
      </c>
    </row>
    <row r="673" spans="1:9" x14ac:dyDescent="0.25">
      <c r="A673">
        <f>'Pivot MRIP 13"'!A676</f>
        <v>2013</v>
      </c>
      <c r="B673" t="str">
        <f>'Pivot MRIP 13"'!B676</f>
        <v>1550820130725002</v>
      </c>
      <c r="C673">
        <f>'Pivot MRIP 13"'!C676</f>
        <v>1547.3898991999999</v>
      </c>
      <c r="D673">
        <f>'Pivot MRIP 13"'!D676</f>
        <v>1547.3898991999999</v>
      </c>
      <c r="E673">
        <f>'Pivot MRIP 13"'!E676</f>
        <v>0</v>
      </c>
      <c r="F673">
        <f>'Pivot MRIP 13"'!F676</f>
        <v>2</v>
      </c>
      <c r="G673">
        <f>'Pivot MRIP 13"'!G676</f>
        <v>0</v>
      </c>
      <c r="H673">
        <f t="shared" si="58"/>
        <v>0</v>
      </c>
      <c r="I673">
        <f t="shared" si="59"/>
        <v>0</v>
      </c>
    </row>
    <row r="674" spans="1:9" x14ac:dyDescent="0.25">
      <c r="A674">
        <f>'Pivot MRIP 13"'!A677</f>
        <v>2013</v>
      </c>
      <c r="B674" t="str">
        <f>'Pivot MRIP 13"'!B677</f>
        <v>1550820130902001</v>
      </c>
      <c r="C674">
        <f>'Pivot MRIP 13"'!C677</f>
        <v>10.068653126999999</v>
      </c>
      <c r="D674">
        <f>'Pivot MRIP 13"'!D677</f>
        <v>10.068653126999999</v>
      </c>
      <c r="E674">
        <f>'Pivot MRIP 13"'!E677</f>
        <v>1.3329267740089294</v>
      </c>
      <c r="F674">
        <f>'Pivot MRIP 13"'!F677</f>
        <v>3</v>
      </c>
      <c r="G674">
        <f>'Pivot MRIP 13"'!G677</f>
        <v>2.2304740237999998</v>
      </c>
      <c r="H674">
        <f t="shared" si="58"/>
        <v>22.457869254426139</v>
      </c>
      <c r="I674">
        <f t="shared" si="59"/>
        <v>29.934695216416557</v>
      </c>
    </row>
    <row r="675" spans="1:9" x14ac:dyDescent="0.25">
      <c r="A675">
        <f>'Pivot MRIP 13"'!A678</f>
        <v>2013</v>
      </c>
      <c r="B675" t="str">
        <f>'Pivot MRIP 13"'!B678</f>
        <v>1550820131018005</v>
      </c>
      <c r="C675">
        <f>'Pivot MRIP 13"'!C678</f>
        <v>23.850390305999998</v>
      </c>
      <c r="D675">
        <f>'Pivot MRIP 13"'!D678</f>
        <v>23.850390305999998</v>
      </c>
      <c r="E675">
        <f>'Pivot MRIP 13"'!E678</f>
        <v>1.4770971566502429</v>
      </c>
      <c r="F675">
        <f>'Pivot MRIP 13"'!F678</f>
        <v>9</v>
      </c>
      <c r="G675">
        <f>'Pivot MRIP 13"'!G678</f>
        <v>2.0972966466999998</v>
      </c>
      <c r="H675">
        <f t="shared" si="58"/>
        <v>50.021343611259979</v>
      </c>
      <c r="I675">
        <f t="shared" si="59"/>
        <v>73.88638442001691</v>
      </c>
    </row>
    <row r="676" spans="1:9" x14ac:dyDescent="0.25">
      <c r="A676">
        <f>'Pivot MRIP 13"'!A679</f>
        <v>2013</v>
      </c>
      <c r="B676" t="str">
        <f>'Pivot MRIP 13"'!B679</f>
        <v>1550820131020005</v>
      </c>
      <c r="C676">
        <f>'Pivot MRIP 13"'!C679</f>
        <v>23.914783588999999</v>
      </c>
      <c r="D676">
        <f>'Pivot MRIP 13"'!D679</f>
        <v>23.914783588999999</v>
      </c>
      <c r="E676">
        <f>'Pivot MRIP 13"'!E679</f>
        <v>0</v>
      </c>
      <c r="F676">
        <f>'Pivot MRIP 13"'!F679</f>
        <v>25</v>
      </c>
      <c r="G676">
        <f>'Pivot MRIP 13"'!G679</f>
        <v>0</v>
      </c>
      <c r="H676">
        <f t="shared" si="58"/>
        <v>0</v>
      </c>
      <c r="I676">
        <f t="shared" si="59"/>
        <v>0</v>
      </c>
    </row>
    <row r="677" spans="1:9" x14ac:dyDescent="0.25">
      <c r="A677">
        <f>'Pivot MRIP 13"'!A680</f>
        <v>2013</v>
      </c>
      <c r="B677" t="str">
        <f>'Pivot MRIP 13"'!B680</f>
        <v>1550820131020010</v>
      </c>
      <c r="C677">
        <f>'Pivot MRIP 13"'!C680</f>
        <v>23.914783588999999</v>
      </c>
      <c r="D677">
        <f>'Pivot MRIP 13"'!D680</f>
        <v>23.914783588999999</v>
      </c>
      <c r="E677">
        <f>'Pivot MRIP 13"'!E680</f>
        <v>1.0582188584747965</v>
      </c>
      <c r="F677">
        <f>'Pivot MRIP 13"'!F680</f>
        <v>9</v>
      </c>
      <c r="G677">
        <f>'Pivot MRIP 13"'!G680</f>
        <v>4.1940693288000004</v>
      </c>
      <c r="H677">
        <f t="shared" si="58"/>
        <v>100.3002603555145</v>
      </c>
      <c r="I677">
        <f t="shared" si="59"/>
        <v>106.13962701813743</v>
      </c>
    </row>
    <row r="678" spans="1:9" x14ac:dyDescent="0.25">
      <c r="A678">
        <f>'Pivot MRIP 13"'!A681</f>
        <v>2013</v>
      </c>
      <c r="B678" t="str">
        <f>'Pivot MRIP 13"'!B681</f>
        <v>1550820131020013</v>
      </c>
      <c r="C678">
        <f>'Pivot MRIP 13"'!C681</f>
        <v>23.914783588999999</v>
      </c>
      <c r="D678">
        <f>'Pivot MRIP 13"'!D681</f>
        <v>23.914783588999999</v>
      </c>
      <c r="E678">
        <f>'Pivot MRIP 13"'!E681</f>
        <v>0</v>
      </c>
      <c r="F678">
        <f>'Pivot MRIP 13"'!F681</f>
        <v>4</v>
      </c>
      <c r="G678">
        <f>'Pivot MRIP 13"'!G681</f>
        <v>0</v>
      </c>
      <c r="H678">
        <f t="shared" si="58"/>
        <v>0</v>
      </c>
      <c r="I678">
        <f t="shared" si="59"/>
        <v>0</v>
      </c>
    </row>
    <row r="679" spans="1:9" x14ac:dyDescent="0.25">
      <c r="A679">
        <f>'Pivot MRIP 13"'!A682</f>
        <v>2013</v>
      </c>
      <c r="B679" t="str">
        <f>'Pivot MRIP 13"'!B682</f>
        <v>1550820131020017</v>
      </c>
      <c r="C679">
        <f>'Pivot MRIP 13"'!C682</f>
        <v>23.914783588999999</v>
      </c>
      <c r="D679">
        <f>'Pivot MRIP 13"'!D682</f>
        <v>23.914783588999999</v>
      </c>
      <c r="E679">
        <f>'Pivot MRIP 13"'!E682</f>
        <v>0</v>
      </c>
      <c r="F679">
        <f>'Pivot MRIP 13"'!F682</f>
        <v>4</v>
      </c>
      <c r="G679">
        <f>'Pivot MRIP 13"'!G682</f>
        <v>0</v>
      </c>
      <c r="H679">
        <f t="shared" si="58"/>
        <v>0</v>
      </c>
      <c r="I679">
        <f t="shared" si="59"/>
        <v>0</v>
      </c>
    </row>
    <row r="680" spans="1:9" x14ac:dyDescent="0.25">
      <c r="A680">
        <f>'Pivot MRIP 13"'!A683</f>
        <v>2013</v>
      </c>
      <c r="B680" t="str">
        <f>'Pivot MRIP 13"'!B683</f>
        <v>1550820131206001</v>
      </c>
      <c r="C680">
        <f>'Pivot MRIP 13"'!C683</f>
        <v>24.449648183000001</v>
      </c>
      <c r="D680">
        <f>'Pivot MRIP 13"'!D683</f>
        <v>24.449648183000001</v>
      </c>
      <c r="E680">
        <f>'Pivot MRIP 13"'!E683</f>
        <v>0</v>
      </c>
      <c r="F680">
        <f>'Pivot MRIP 13"'!F683</f>
        <v>6</v>
      </c>
      <c r="G680">
        <f>'Pivot MRIP 13"'!G683</f>
        <v>0</v>
      </c>
      <c r="H680">
        <f t="shared" si="58"/>
        <v>0</v>
      </c>
      <c r="I680">
        <f t="shared" si="59"/>
        <v>0</v>
      </c>
    </row>
    <row r="681" spans="1:9" x14ac:dyDescent="0.25">
      <c r="A681">
        <f>'Pivot MRIP 13"'!A684</f>
        <v>2013</v>
      </c>
      <c r="B681" t="str">
        <f>'Pivot MRIP 13"'!B684</f>
        <v>1554220130629003</v>
      </c>
      <c r="C681">
        <f>'Pivot MRIP 13"'!C684</f>
        <v>275.20584989999998</v>
      </c>
      <c r="D681">
        <f>'Pivot MRIP 13"'!D684</f>
        <v>275.20584989999998</v>
      </c>
      <c r="E681">
        <f>'Pivot MRIP 13"'!E684</f>
        <v>0</v>
      </c>
      <c r="F681">
        <f>'Pivot MRIP 13"'!F684</f>
        <v>3</v>
      </c>
      <c r="G681">
        <f>'Pivot MRIP 13"'!G684</f>
        <v>0</v>
      </c>
      <c r="H681">
        <f t="shared" si="58"/>
        <v>0</v>
      </c>
      <c r="I681">
        <f t="shared" si="59"/>
        <v>0</v>
      </c>
    </row>
    <row r="682" spans="1:9" x14ac:dyDescent="0.25">
      <c r="A682">
        <f>'Pivot MRIP 13"'!A685</f>
        <v>2013</v>
      </c>
      <c r="B682" t="str">
        <f>'Pivot MRIP 13"'!B685</f>
        <v>1554220130727006</v>
      </c>
      <c r="C682">
        <f>'Pivot MRIP 13"'!C685</f>
        <v>361.93271391000002</v>
      </c>
      <c r="D682">
        <f>'Pivot MRIP 13"'!D685</f>
        <v>361.93271391000002</v>
      </c>
      <c r="E682">
        <f>'Pivot MRIP 13"'!E685</f>
        <v>0.89454584840128593</v>
      </c>
      <c r="F682">
        <f>'Pivot MRIP 13"'!F685</f>
        <v>4</v>
      </c>
      <c r="G682">
        <f>'Pivot MRIP 13"'!G685</f>
        <v>2</v>
      </c>
      <c r="H682">
        <f t="shared" si="58"/>
        <v>723.86542782000004</v>
      </c>
      <c r="I682">
        <f t="shared" si="59"/>
        <v>647.53081325760172</v>
      </c>
    </row>
    <row r="683" spans="1:9" x14ac:dyDescent="0.25">
      <c r="A683">
        <f>'Pivot MRIP 13"'!A686</f>
        <v>2013</v>
      </c>
      <c r="B683" t="str">
        <f>'Pivot MRIP 13"'!B686</f>
        <v>1554220130831010</v>
      </c>
      <c r="C683">
        <f>'Pivot MRIP 13"'!C686</f>
        <v>16.098878672000001</v>
      </c>
      <c r="D683">
        <f>'Pivot MRIP 13"'!D686</f>
        <v>16.098878672000001</v>
      </c>
      <c r="E683">
        <f>'Pivot MRIP 13"'!E686</f>
        <v>0</v>
      </c>
      <c r="F683">
        <f>'Pivot MRIP 13"'!F686</f>
        <v>24</v>
      </c>
      <c r="G683">
        <f>'Pivot MRIP 13"'!G686</f>
        <v>0</v>
      </c>
      <c r="H683">
        <f t="shared" si="58"/>
        <v>0</v>
      </c>
      <c r="I683">
        <f t="shared" si="59"/>
        <v>0</v>
      </c>
    </row>
    <row r="684" spans="1:9" x14ac:dyDescent="0.25">
      <c r="A684">
        <f>'Pivot MRIP 13"'!A687</f>
        <v>2013</v>
      </c>
      <c r="B684" t="str">
        <f>'Pivot MRIP 13"'!B687</f>
        <v>1554220131006004</v>
      </c>
      <c r="C684">
        <f>'Pivot MRIP 13"'!C687</f>
        <v>268.31011913999998</v>
      </c>
      <c r="D684">
        <f>'Pivot MRIP 13"'!D687</f>
        <v>268.31011913999998</v>
      </c>
      <c r="E684">
        <f>'Pivot MRIP 13"'!E687</f>
        <v>0.97003395361346134</v>
      </c>
      <c r="F684">
        <f>'Pivot MRIP 13"'!F687</f>
        <v>4</v>
      </c>
      <c r="G684">
        <f>'Pivot MRIP 13"'!G687</f>
        <v>1</v>
      </c>
      <c r="H684">
        <f t="shared" si="58"/>
        <v>268.31011913999998</v>
      </c>
      <c r="I684">
        <f t="shared" si="59"/>
        <v>260.26992566387304</v>
      </c>
    </row>
    <row r="685" spans="1:9" x14ac:dyDescent="0.25">
      <c r="A685">
        <f>'Pivot MRIP 13"'!A688</f>
        <v>2013</v>
      </c>
      <c r="B685" t="str">
        <f>'Pivot MRIP 13"'!B688</f>
        <v>1555820130106008</v>
      </c>
      <c r="C685">
        <f>'Pivot MRIP 13"'!C688</f>
        <v>516.60639877999995</v>
      </c>
      <c r="D685">
        <f>'Pivot MRIP 13"'!D688</f>
        <v>516.60639877999995</v>
      </c>
      <c r="E685">
        <f>'Pivot MRIP 13"'!E688</f>
        <v>0</v>
      </c>
      <c r="F685">
        <f>'Pivot MRIP 13"'!F688</f>
        <v>2</v>
      </c>
      <c r="G685">
        <f>'Pivot MRIP 13"'!G688</f>
        <v>0</v>
      </c>
      <c r="H685">
        <f t="shared" si="58"/>
        <v>0</v>
      </c>
      <c r="I685">
        <f t="shared" si="59"/>
        <v>0</v>
      </c>
    </row>
    <row r="686" spans="1:9" x14ac:dyDescent="0.25">
      <c r="A686">
        <f>'Pivot MRIP 13"'!A689</f>
        <v>2013</v>
      </c>
      <c r="B686" t="str">
        <f>'Pivot MRIP 13"'!B689</f>
        <v>1555820130403002</v>
      </c>
      <c r="C686">
        <f>'Pivot MRIP 13"'!C689</f>
        <v>2464.2889307</v>
      </c>
      <c r="D686">
        <f>'Pivot MRIP 13"'!D689</f>
        <v>2464.2889307</v>
      </c>
      <c r="E686">
        <f>'Pivot MRIP 13"'!E689</f>
        <v>1.2345886682353142</v>
      </c>
      <c r="F686">
        <f>'Pivot MRIP 13"'!F689</f>
        <v>2</v>
      </c>
      <c r="G686">
        <f>'Pivot MRIP 13"'!G689</f>
        <v>5</v>
      </c>
      <c r="H686">
        <f t="shared" si="58"/>
        <v>12321.444653500001</v>
      </c>
      <c r="I686">
        <f t="shared" si="59"/>
        <v>15211.915945499699</v>
      </c>
    </row>
    <row r="687" spans="1:9" x14ac:dyDescent="0.25">
      <c r="A687">
        <f>'Pivot MRIP 13"'!A690</f>
        <v>2013</v>
      </c>
      <c r="B687" t="str">
        <f>'Pivot MRIP 13"'!B690</f>
        <v>1555820130922015</v>
      </c>
      <c r="C687">
        <f>'Pivot MRIP 13"'!C690</f>
        <v>358.94624282000001</v>
      </c>
      <c r="D687">
        <f>'Pivot MRIP 13"'!D690</f>
        <v>358.94624282000001</v>
      </c>
      <c r="E687">
        <f>'Pivot MRIP 13"'!E690</f>
        <v>0</v>
      </c>
      <c r="F687">
        <f>'Pivot MRIP 13"'!F690</f>
        <v>2</v>
      </c>
      <c r="G687">
        <f>'Pivot MRIP 13"'!G690</f>
        <v>0</v>
      </c>
      <c r="H687">
        <f t="shared" si="58"/>
        <v>0</v>
      </c>
      <c r="I687">
        <f t="shared" si="59"/>
        <v>0</v>
      </c>
    </row>
    <row r="688" spans="1:9" x14ac:dyDescent="0.25">
      <c r="A688">
        <f>'Pivot MRIP 13"'!A691</f>
        <v>2013</v>
      </c>
      <c r="B688" t="str">
        <f>'Pivot MRIP 13"'!B691</f>
        <v>1561120130413001</v>
      </c>
      <c r="C688">
        <f>'Pivot MRIP 13"'!C691</f>
        <v>1628.1197866</v>
      </c>
      <c r="D688">
        <f>'Pivot MRIP 13"'!D691</f>
        <v>1628.1197866</v>
      </c>
      <c r="E688">
        <f>'Pivot MRIP 13"'!E691</f>
        <v>0</v>
      </c>
      <c r="F688">
        <f>'Pivot MRIP 13"'!F691</f>
        <v>1</v>
      </c>
      <c r="G688">
        <f>'Pivot MRIP 13"'!G691</f>
        <v>0</v>
      </c>
      <c r="H688">
        <f t="shared" si="58"/>
        <v>0</v>
      </c>
      <c r="I688">
        <f t="shared" si="59"/>
        <v>0</v>
      </c>
    </row>
    <row r="689" spans="1:9" x14ac:dyDescent="0.25">
      <c r="A689">
        <f>'Pivot MRIP 13"'!A692</f>
        <v>2013</v>
      </c>
      <c r="B689" t="str">
        <f>'Pivot MRIP 13"'!B692</f>
        <v>1561120130428010</v>
      </c>
      <c r="C689">
        <f>'Pivot MRIP 13"'!C692</f>
        <v>1696.6803723</v>
      </c>
      <c r="D689">
        <f>'Pivot MRIP 13"'!D692</f>
        <v>1696.6803723</v>
      </c>
      <c r="E689">
        <f>'Pivot MRIP 13"'!E692</f>
        <v>0</v>
      </c>
      <c r="F689">
        <f>'Pivot MRIP 13"'!F692</f>
        <v>4</v>
      </c>
      <c r="G689">
        <f>'Pivot MRIP 13"'!G692</f>
        <v>0</v>
      </c>
      <c r="H689">
        <f t="shared" si="58"/>
        <v>0</v>
      </c>
      <c r="I689">
        <f t="shared" si="59"/>
        <v>0</v>
      </c>
    </row>
    <row r="690" spans="1:9" x14ac:dyDescent="0.25">
      <c r="A690">
        <f>'Pivot MRIP 13"'!A693</f>
        <v>2013</v>
      </c>
      <c r="B690" t="str">
        <f>'Pivot MRIP 13"'!B693</f>
        <v>1561120130616011</v>
      </c>
      <c r="C690">
        <f>'Pivot MRIP 13"'!C693</f>
        <v>165.02788806000001</v>
      </c>
      <c r="D690">
        <f>'Pivot MRIP 13"'!D693</f>
        <v>165.02788806000001</v>
      </c>
      <c r="E690">
        <f>'Pivot MRIP 13"'!E693</f>
        <v>0</v>
      </c>
      <c r="F690">
        <f>'Pivot MRIP 13"'!F693</f>
        <v>8</v>
      </c>
      <c r="G690">
        <f>'Pivot MRIP 13"'!G693</f>
        <v>0</v>
      </c>
      <c r="H690">
        <f t="shared" si="58"/>
        <v>0</v>
      </c>
      <c r="I690">
        <f t="shared" si="59"/>
        <v>0</v>
      </c>
    </row>
    <row r="691" spans="1:9" x14ac:dyDescent="0.25">
      <c r="A691">
        <f>'Pivot MRIP 13"'!A694</f>
        <v>2013</v>
      </c>
      <c r="B691" t="str">
        <f>'Pivot MRIP 13"'!B694</f>
        <v>1561120130707010</v>
      </c>
      <c r="C691">
        <f>'Pivot MRIP 13"'!C694</f>
        <v>911.35902858999998</v>
      </c>
      <c r="D691">
        <f>'Pivot MRIP 13"'!D694</f>
        <v>911.35902858999998</v>
      </c>
      <c r="E691">
        <f>'Pivot MRIP 13"'!E694</f>
        <v>0</v>
      </c>
      <c r="F691">
        <f>'Pivot MRIP 13"'!F694</f>
        <v>4</v>
      </c>
      <c r="G691">
        <f>'Pivot MRIP 13"'!G694</f>
        <v>0</v>
      </c>
      <c r="H691">
        <f t="shared" si="58"/>
        <v>0</v>
      </c>
      <c r="I691">
        <f t="shared" si="59"/>
        <v>0</v>
      </c>
    </row>
    <row r="692" spans="1:9" x14ac:dyDescent="0.25">
      <c r="A692">
        <f>'Pivot MRIP 13"'!A695</f>
        <v>2013</v>
      </c>
      <c r="B692" t="str">
        <f>'Pivot MRIP 13"'!B695</f>
        <v>1561120130831005</v>
      </c>
      <c r="C692">
        <f>'Pivot MRIP 13"'!C695</f>
        <v>1855.7730282</v>
      </c>
      <c r="D692">
        <f>'Pivot MRIP 13"'!D695</f>
        <v>1855.7730282</v>
      </c>
      <c r="E692">
        <f>'Pivot MRIP 13"'!E695</f>
        <v>0</v>
      </c>
      <c r="F692">
        <f>'Pivot MRIP 13"'!F695</f>
        <v>1</v>
      </c>
      <c r="G692">
        <f>'Pivot MRIP 13"'!G695</f>
        <v>0</v>
      </c>
      <c r="H692">
        <f t="shared" si="58"/>
        <v>0</v>
      </c>
      <c r="I692">
        <f t="shared" si="59"/>
        <v>0</v>
      </c>
    </row>
    <row r="693" spans="1:9" x14ac:dyDescent="0.25">
      <c r="A693">
        <f>'Pivot MRIP 13"'!A696</f>
        <v>2013</v>
      </c>
      <c r="B693" t="str">
        <f>'Pivot MRIP 13"'!B696</f>
        <v>1561120131130003</v>
      </c>
      <c r="C693">
        <f>'Pivot MRIP 13"'!C696</f>
        <v>510.94677783999998</v>
      </c>
      <c r="D693">
        <f>'Pivot MRIP 13"'!D696</f>
        <v>510.94677783999998</v>
      </c>
      <c r="E693">
        <f>'Pivot MRIP 13"'!E696</f>
        <v>0</v>
      </c>
      <c r="F693">
        <f>'Pivot MRIP 13"'!F696</f>
        <v>3</v>
      </c>
      <c r="G693">
        <f>'Pivot MRIP 13"'!G696</f>
        <v>0</v>
      </c>
      <c r="H693">
        <f t="shared" si="58"/>
        <v>0</v>
      </c>
      <c r="I693">
        <f t="shared" si="59"/>
        <v>0</v>
      </c>
    </row>
    <row r="694" spans="1:9" x14ac:dyDescent="0.25">
      <c r="A694">
        <f>'Pivot MRIP 13"'!A697</f>
        <v>2013</v>
      </c>
      <c r="B694" t="str">
        <f>'Pivot MRIP 13"'!B697</f>
        <v>1561120131130009</v>
      </c>
      <c r="C694">
        <f>'Pivot MRIP 13"'!C697</f>
        <v>510.94677783999998</v>
      </c>
      <c r="D694">
        <f>'Pivot MRIP 13"'!D697</f>
        <v>510.94677783999998</v>
      </c>
      <c r="E694">
        <f>'Pivot MRIP 13"'!E697</f>
        <v>0</v>
      </c>
      <c r="F694">
        <f>'Pivot MRIP 13"'!F697</f>
        <v>4</v>
      </c>
      <c r="G694">
        <f>'Pivot MRIP 13"'!G697</f>
        <v>0</v>
      </c>
      <c r="H694">
        <f t="shared" si="58"/>
        <v>0</v>
      </c>
      <c r="I694">
        <f t="shared" si="59"/>
        <v>0</v>
      </c>
    </row>
    <row r="695" spans="1:9" x14ac:dyDescent="0.25">
      <c r="A695">
        <f>'Pivot MRIP 13"'!A698</f>
        <v>2013</v>
      </c>
      <c r="B695" t="str">
        <f>'Pivot MRIP 13"'!B698</f>
        <v>1561220130504015</v>
      </c>
      <c r="C695">
        <f>'Pivot MRIP 13"'!C698</f>
        <v>584.05747968000003</v>
      </c>
      <c r="D695">
        <f>'Pivot MRIP 13"'!D698</f>
        <v>584.05747968000003</v>
      </c>
      <c r="E695">
        <f>'Pivot MRIP 13"'!E698</f>
        <v>0.8315980804527201</v>
      </c>
      <c r="F695">
        <f>'Pivot MRIP 13"'!F698</f>
        <v>4</v>
      </c>
      <c r="G695">
        <f>'Pivot MRIP 13"'!G698</f>
        <v>1</v>
      </c>
      <c r="H695">
        <f t="shared" si="58"/>
        <v>584.05747968000003</v>
      </c>
      <c r="I695">
        <f t="shared" si="59"/>
        <v>485.70107897594158</v>
      </c>
    </row>
    <row r="696" spans="1:9" x14ac:dyDescent="0.25">
      <c r="A696">
        <f>'Pivot MRIP 13"'!A699</f>
        <v>2013</v>
      </c>
      <c r="B696" t="str">
        <f>'Pivot MRIP 13"'!B699</f>
        <v>1561220130519030</v>
      </c>
      <c r="C696">
        <f>'Pivot MRIP 13"'!C699</f>
        <v>388.55451012999998</v>
      </c>
      <c r="D696">
        <f>'Pivot MRIP 13"'!D699</f>
        <v>388.55451012999998</v>
      </c>
      <c r="E696">
        <f>'Pivot MRIP 13"'!E699</f>
        <v>0</v>
      </c>
      <c r="F696">
        <f>'Pivot MRIP 13"'!F699</f>
        <v>5</v>
      </c>
      <c r="G696">
        <f>'Pivot MRIP 13"'!G699</f>
        <v>0</v>
      </c>
      <c r="H696">
        <f t="shared" si="58"/>
        <v>0</v>
      </c>
      <c r="I696">
        <f t="shared" si="59"/>
        <v>0</v>
      </c>
    </row>
    <row r="697" spans="1:9" x14ac:dyDescent="0.25">
      <c r="A697">
        <f>'Pivot MRIP 13"'!A700</f>
        <v>2013</v>
      </c>
      <c r="B697" t="str">
        <f>'Pivot MRIP 13"'!B700</f>
        <v>1561220130602006</v>
      </c>
      <c r="C697">
        <f>'Pivot MRIP 13"'!C700</f>
        <v>210.77973143</v>
      </c>
      <c r="D697">
        <f>'Pivot MRIP 13"'!D700</f>
        <v>210.77973143</v>
      </c>
      <c r="E697">
        <f>'Pivot MRIP 13"'!E700</f>
        <v>0</v>
      </c>
      <c r="F697">
        <f>'Pivot MRIP 13"'!F700</f>
        <v>3</v>
      </c>
      <c r="G697">
        <f>'Pivot MRIP 13"'!G700</f>
        <v>0</v>
      </c>
      <c r="H697">
        <f t="shared" si="58"/>
        <v>0</v>
      </c>
      <c r="I697">
        <f t="shared" si="59"/>
        <v>0</v>
      </c>
    </row>
    <row r="698" spans="1:9" x14ac:dyDescent="0.25">
      <c r="A698">
        <f>'Pivot MRIP 13"'!A701</f>
        <v>2013</v>
      </c>
      <c r="B698" t="str">
        <f>'Pivot MRIP 13"'!B701</f>
        <v>1561220130613001</v>
      </c>
      <c r="C698">
        <f>'Pivot MRIP 13"'!C701</f>
        <v>3624.3056216999998</v>
      </c>
      <c r="D698">
        <f>'Pivot MRIP 13"'!D701</f>
        <v>3624.3056216999998</v>
      </c>
      <c r="E698">
        <f>'Pivot MRIP 13"'!E701</f>
        <v>0</v>
      </c>
      <c r="F698">
        <f>'Pivot MRIP 13"'!F701</f>
        <v>2</v>
      </c>
      <c r="G698">
        <f>'Pivot MRIP 13"'!G701</f>
        <v>0</v>
      </c>
      <c r="H698">
        <f t="shared" si="58"/>
        <v>0</v>
      </c>
      <c r="I698">
        <f t="shared" si="59"/>
        <v>0</v>
      </c>
    </row>
    <row r="699" spans="1:9" x14ac:dyDescent="0.25">
      <c r="A699">
        <f>'Pivot MRIP 13"'!A702</f>
        <v>2013</v>
      </c>
      <c r="B699" t="str">
        <f>'Pivot MRIP 13"'!B702</f>
        <v>1561220130629005</v>
      </c>
      <c r="C699">
        <f>'Pivot MRIP 13"'!C702</f>
        <v>188.63825624</v>
      </c>
      <c r="D699">
        <f>'Pivot MRIP 13"'!D702</f>
        <v>188.63825624</v>
      </c>
      <c r="E699">
        <f>'Pivot MRIP 13"'!E702</f>
        <v>0</v>
      </c>
      <c r="F699">
        <f>'Pivot MRIP 13"'!F702</f>
        <v>3</v>
      </c>
      <c r="G699">
        <f>'Pivot MRIP 13"'!G702</f>
        <v>0</v>
      </c>
      <c r="H699">
        <f t="shared" si="58"/>
        <v>0</v>
      </c>
      <c r="I699">
        <f t="shared" si="59"/>
        <v>0</v>
      </c>
    </row>
    <row r="700" spans="1:9" x14ac:dyDescent="0.25">
      <c r="A700">
        <f>'Pivot MRIP 13"'!A703</f>
        <v>2013</v>
      </c>
      <c r="B700" t="str">
        <f>'Pivot MRIP 13"'!B703</f>
        <v>1561220130629012</v>
      </c>
      <c r="C700">
        <f>'Pivot MRIP 13"'!C703</f>
        <v>188.63825624</v>
      </c>
      <c r="D700">
        <f>'Pivot MRIP 13"'!D703</f>
        <v>188.63825624</v>
      </c>
      <c r="E700">
        <f>'Pivot MRIP 13"'!E703</f>
        <v>0.79366414386555928</v>
      </c>
      <c r="F700">
        <f>'Pivot MRIP 13"'!F703</f>
        <v>2</v>
      </c>
      <c r="G700">
        <f>'Pivot MRIP 13"'!G703</f>
        <v>1</v>
      </c>
      <c r="H700">
        <f t="shared" si="58"/>
        <v>188.63825624</v>
      </c>
      <c r="I700">
        <f t="shared" si="59"/>
        <v>149.7154201390116</v>
      </c>
    </row>
    <row r="701" spans="1:9" x14ac:dyDescent="0.25">
      <c r="A701">
        <f>'Pivot MRIP 13"'!A704</f>
        <v>2013</v>
      </c>
      <c r="B701" t="str">
        <f>'Pivot MRIP 13"'!B704</f>
        <v>1561220130714001</v>
      </c>
      <c r="C701">
        <f>'Pivot MRIP 13"'!C704</f>
        <v>695.57761469000002</v>
      </c>
      <c r="D701">
        <f>'Pivot MRIP 13"'!D704</f>
        <v>695.57761469000002</v>
      </c>
      <c r="E701">
        <f>'Pivot MRIP 13"'!E704</f>
        <v>0</v>
      </c>
      <c r="F701">
        <f>'Pivot MRIP 13"'!F704</f>
        <v>3</v>
      </c>
      <c r="G701">
        <f>'Pivot MRIP 13"'!G704</f>
        <v>0</v>
      </c>
      <c r="H701">
        <f t="shared" si="58"/>
        <v>0</v>
      </c>
      <c r="I701">
        <f t="shared" si="59"/>
        <v>0</v>
      </c>
    </row>
    <row r="702" spans="1:9" x14ac:dyDescent="0.25">
      <c r="A702">
        <f>'Pivot MRIP 13"'!A705</f>
        <v>2013</v>
      </c>
      <c r="B702" t="str">
        <f>'Pivot MRIP 13"'!B705</f>
        <v>1561220130914008</v>
      </c>
      <c r="C702">
        <f>'Pivot MRIP 13"'!C705</f>
        <v>142.19604620000001</v>
      </c>
      <c r="D702">
        <f>'Pivot MRIP 13"'!D705</f>
        <v>142.19604620000001</v>
      </c>
      <c r="E702">
        <f>'Pivot MRIP 13"'!E705</f>
        <v>0</v>
      </c>
      <c r="F702">
        <f>'Pivot MRIP 13"'!F705</f>
        <v>4</v>
      </c>
      <c r="G702">
        <f>'Pivot MRIP 13"'!G705</f>
        <v>0</v>
      </c>
      <c r="H702">
        <f t="shared" si="58"/>
        <v>0</v>
      </c>
      <c r="I702">
        <f t="shared" si="59"/>
        <v>0</v>
      </c>
    </row>
    <row r="703" spans="1:9" x14ac:dyDescent="0.25">
      <c r="A703">
        <f>'Pivot MRIP 13"'!A706</f>
        <v>2013</v>
      </c>
      <c r="B703" t="str">
        <f>'Pivot MRIP 13"'!B706</f>
        <v>1561220130914023</v>
      </c>
      <c r="C703">
        <f>'Pivot MRIP 13"'!C706</f>
        <v>142.19604620000001</v>
      </c>
      <c r="D703">
        <f>'Pivot MRIP 13"'!D706</f>
        <v>142.19604620000001</v>
      </c>
      <c r="E703">
        <f>'Pivot MRIP 13"'!E706</f>
        <v>0</v>
      </c>
      <c r="F703">
        <f>'Pivot MRIP 13"'!F706</f>
        <v>12</v>
      </c>
      <c r="G703">
        <f>'Pivot MRIP 13"'!G706</f>
        <v>0</v>
      </c>
      <c r="H703">
        <f t="shared" si="58"/>
        <v>0</v>
      </c>
      <c r="I703">
        <f t="shared" si="59"/>
        <v>0</v>
      </c>
    </row>
    <row r="704" spans="1:9" x14ac:dyDescent="0.25">
      <c r="A704">
        <f>'Pivot MRIP 13"'!A707</f>
        <v>2013</v>
      </c>
      <c r="B704" t="str">
        <f>'Pivot MRIP 13"'!B707</f>
        <v>1563220130824001</v>
      </c>
      <c r="C704">
        <f>'Pivot MRIP 13"'!C707</f>
        <v>120.04425999999999</v>
      </c>
      <c r="D704">
        <f>'Pivot MRIP 13"'!D707</f>
        <v>120.04425999999999</v>
      </c>
      <c r="E704">
        <f>'Pivot MRIP 13"'!E707</f>
        <v>1.1243575371428758</v>
      </c>
      <c r="F704">
        <f>'Pivot MRIP 13"'!F707</f>
        <v>10</v>
      </c>
      <c r="G704">
        <f>'Pivot MRIP 13"'!G707</f>
        <v>4</v>
      </c>
      <c r="H704">
        <f t="shared" si="58"/>
        <v>480.17703999999998</v>
      </c>
      <c r="I704">
        <f t="shared" si="59"/>
        <v>539.8906740869561</v>
      </c>
    </row>
    <row r="705" spans="1:9" x14ac:dyDescent="0.25">
      <c r="A705">
        <f>'Pivot MRIP 13"'!A708</f>
        <v>2013</v>
      </c>
      <c r="B705" t="str">
        <f>'Pivot MRIP 13"'!B708</f>
        <v>1563220131014004</v>
      </c>
      <c r="C705">
        <f>'Pivot MRIP 13"'!C708</f>
        <v>55.613411878999997</v>
      </c>
      <c r="D705">
        <f>'Pivot MRIP 13"'!D708</f>
        <v>55.613411878999997</v>
      </c>
      <c r="E705">
        <f>'Pivot MRIP 13"'!E708</f>
        <v>1.3668660255462408</v>
      </c>
      <c r="F705">
        <f>'Pivot MRIP 13"'!F708</f>
        <v>1</v>
      </c>
      <c r="G705">
        <f>'Pivot MRIP 13"'!G708</f>
        <v>1</v>
      </c>
      <c r="H705">
        <f t="shared" si="58"/>
        <v>55.613411878999997</v>
      </c>
      <c r="I705">
        <f t="shared" si="59"/>
        <v>76.016083262114819</v>
      </c>
    </row>
    <row r="706" spans="1:9" x14ac:dyDescent="0.25">
      <c r="A706">
        <f>'Pivot MRIP 13"'!A709</f>
        <v>2013</v>
      </c>
      <c r="B706" t="str">
        <f>'Pivot MRIP 13"'!B709</f>
        <v>1563220131019001</v>
      </c>
      <c r="C706">
        <f>'Pivot MRIP 13"'!C709</f>
        <v>426.8797659</v>
      </c>
      <c r="D706">
        <f>'Pivot MRIP 13"'!D709</f>
        <v>426.8797659</v>
      </c>
      <c r="E706">
        <f>'Pivot MRIP 13"'!E709</f>
        <v>0</v>
      </c>
      <c r="F706">
        <f>'Pivot MRIP 13"'!F709</f>
        <v>1</v>
      </c>
      <c r="G706">
        <f>'Pivot MRIP 13"'!G709</f>
        <v>0</v>
      </c>
      <c r="H706">
        <f t="shared" ref="H706:H769" si="60">G706*C706</f>
        <v>0</v>
      </c>
      <c r="I706">
        <f t="shared" ref="I706:I769" si="61">E706*H706</f>
        <v>0</v>
      </c>
    </row>
    <row r="707" spans="1:9" x14ac:dyDescent="0.25">
      <c r="A707">
        <f>'Pivot MRIP 13"'!A710</f>
        <v>2013</v>
      </c>
      <c r="B707" t="str">
        <f>'Pivot MRIP 13"'!B710</f>
        <v>1563220131019002</v>
      </c>
      <c r="C707">
        <f>'Pivot MRIP 13"'!C710</f>
        <v>834.97821102</v>
      </c>
      <c r="D707">
        <f>'Pivot MRIP 13"'!D710</f>
        <v>834.97821102</v>
      </c>
      <c r="E707">
        <f>'Pivot MRIP 13"'!E710</f>
        <v>0</v>
      </c>
      <c r="F707">
        <f>'Pivot MRIP 13"'!F710</f>
        <v>2</v>
      </c>
      <c r="G707">
        <f>'Pivot MRIP 13"'!G710</f>
        <v>0</v>
      </c>
      <c r="H707">
        <f t="shared" si="60"/>
        <v>0</v>
      </c>
      <c r="I707">
        <f t="shared" si="61"/>
        <v>0</v>
      </c>
    </row>
    <row r="708" spans="1:9" x14ac:dyDescent="0.25">
      <c r="A708">
        <f>'Pivot MRIP 13"'!A711</f>
        <v>2013</v>
      </c>
      <c r="B708" t="str">
        <f>'Pivot MRIP 13"'!B711</f>
        <v>1563220131019010</v>
      </c>
      <c r="C708">
        <f>'Pivot MRIP 13"'!C711</f>
        <v>426.8797659</v>
      </c>
      <c r="D708">
        <f>'Pivot MRIP 13"'!D711</f>
        <v>426.8797659</v>
      </c>
      <c r="E708">
        <f>'Pivot MRIP 13"'!E711</f>
        <v>0</v>
      </c>
      <c r="F708">
        <f>'Pivot MRIP 13"'!F711</f>
        <v>9</v>
      </c>
      <c r="G708">
        <f>'Pivot MRIP 13"'!G711</f>
        <v>0</v>
      </c>
      <c r="H708">
        <f t="shared" si="60"/>
        <v>0</v>
      </c>
      <c r="I708">
        <f t="shared" si="61"/>
        <v>0</v>
      </c>
    </row>
    <row r="709" spans="1:9" x14ac:dyDescent="0.25">
      <c r="A709">
        <f>'Pivot MRIP 13"'!A712</f>
        <v>2013</v>
      </c>
      <c r="B709" t="str">
        <f>'Pivot MRIP 13"'!B712</f>
        <v>1563220131025001</v>
      </c>
      <c r="C709">
        <f>'Pivot MRIP 13"'!C712</f>
        <v>480.37134036999998</v>
      </c>
      <c r="D709">
        <f>'Pivot MRIP 13"'!D712</f>
        <v>480.37134036999998</v>
      </c>
      <c r="E709">
        <f>'Pivot MRIP 13"'!E712</f>
        <v>0</v>
      </c>
      <c r="F709">
        <f>'Pivot MRIP 13"'!F712</f>
        <v>1</v>
      </c>
      <c r="G709">
        <f>'Pivot MRIP 13"'!G712</f>
        <v>0</v>
      </c>
      <c r="H709">
        <f t="shared" si="60"/>
        <v>0</v>
      </c>
      <c r="I709">
        <f t="shared" si="61"/>
        <v>0</v>
      </c>
    </row>
    <row r="710" spans="1:9" x14ac:dyDescent="0.25">
      <c r="A710">
        <f>'Pivot MRIP 13"'!A713</f>
        <v>2013</v>
      </c>
      <c r="B710" t="str">
        <f>'Pivot MRIP 13"'!B713</f>
        <v>1563220131209001</v>
      </c>
      <c r="C710">
        <f>'Pivot MRIP 13"'!C713</f>
        <v>996.04029055000001</v>
      </c>
      <c r="D710">
        <f>'Pivot MRIP 13"'!D713</f>
        <v>996.04029055000001</v>
      </c>
      <c r="E710">
        <f>'Pivot MRIP 13"'!E713</f>
        <v>0</v>
      </c>
      <c r="F710">
        <f>'Pivot MRIP 13"'!F713</f>
        <v>4</v>
      </c>
      <c r="G710">
        <f>'Pivot MRIP 13"'!G713</f>
        <v>0</v>
      </c>
      <c r="H710">
        <f t="shared" si="60"/>
        <v>0</v>
      </c>
      <c r="I710">
        <f t="shared" si="61"/>
        <v>0</v>
      </c>
    </row>
    <row r="711" spans="1:9" x14ac:dyDescent="0.25">
      <c r="A711">
        <f>'Pivot MRIP 13"'!A714</f>
        <v>2013</v>
      </c>
      <c r="B711" t="str">
        <f>'Pivot MRIP 13"'!B714</f>
        <v>1563220131209004</v>
      </c>
      <c r="C711">
        <f>'Pivot MRIP 13"'!C714</f>
        <v>996.04029055000001</v>
      </c>
      <c r="D711">
        <f>'Pivot MRIP 13"'!D714</f>
        <v>996.04029055000001</v>
      </c>
      <c r="E711">
        <f>'Pivot MRIP 13"'!E714</f>
        <v>0</v>
      </c>
      <c r="F711">
        <f>'Pivot MRIP 13"'!F714</f>
        <v>9</v>
      </c>
      <c r="G711">
        <f>'Pivot MRIP 13"'!G714</f>
        <v>0</v>
      </c>
      <c r="H711">
        <f t="shared" si="60"/>
        <v>0</v>
      </c>
      <c r="I711">
        <f t="shared" si="61"/>
        <v>0</v>
      </c>
    </row>
    <row r="712" spans="1:9" x14ac:dyDescent="0.25">
      <c r="A712">
        <f>'Pivot MRIP 13"'!A715</f>
        <v>2013</v>
      </c>
      <c r="B712" t="str">
        <f>'Pivot MRIP 13"'!B715</f>
        <v>1563220131209008</v>
      </c>
      <c r="C712">
        <f>'Pivot MRIP 13"'!C715</f>
        <v>996.04029055000001</v>
      </c>
      <c r="D712">
        <f>'Pivot MRIP 13"'!D715</f>
        <v>996.04029055000001</v>
      </c>
      <c r="E712">
        <f>'Pivot MRIP 13"'!E715</f>
        <v>2.0723452645378493</v>
      </c>
      <c r="F712">
        <f>'Pivot MRIP 13"'!F715</f>
        <v>4</v>
      </c>
      <c r="G712">
        <f>'Pivot MRIP 13"'!G715</f>
        <v>1</v>
      </c>
      <c r="H712">
        <f t="shared" si="60"/>
        <v>996.04029055000001</v>
      </c>
      <c r="I712">
        <f t="shared" si="61"/>
        <v>2064.1393794101959</v>
      </c>
    </row>
    <row r="713" spans="1:9" x14ac:dyDescent="0.25">
      <c r="A713">
        <f>'Pivot MRIP 13"'!A716</f>
        <v>2013</v>
      </c>
      <c r="B713" t="str">
        <f>'Pivot MRIP 13"'!B716</f>
        <v>1563220131209010</v>
      </c>
      <c r="C713">
        <f>'Pivot MRIP 13"'!C716</f>
        <v>1165.5420779999999</v>
      </c>
      <c r="D713">
        <f>'Pivot MRIP 13"'!D716</f>
        <v>1165.5420779999999</v>
      </c>
      <c r="E713">
        <f>'Pivot MRIP 13"'!E716</f>
        <v>1.4991433828571674</v>
      </c>
      <c r="F713">
        <f>'Pivot MRIP 13"'!F716</f>
        <v>3</v>
      </c>
      <c r="G713">
        <f>'Pivot MRIP 13"'!G716</f>
        <v>1</v>
      </c>
      <c r="H713">
        <f t="shared" si="60"/>
        <v>1165.5420779999999</v>
      </c>
      <c r="I713">
        <f t="shared" si="61"/>
        <v>1747.3146936752923</v>
      </c>
    </row>
    <row r="714" spans="1:9" x14ac:dyDescent="0.25">
      <c r="A714">
        <f>'Pivot MRIP 13"'!A717</f>
        <v>2013</v>
      </c>
      <c r="B714" t="str">
        <f>'Pivot MRIP 13"'!B717</f>
        <v>1563220131214001</v>
      </c>
      <c r="C714">
        <f>'Pivot MRIP 13"'!C717</f>
        <v>3051.0463147999999</v>
      </c>
      <c r="D714">
        <f>'Pivot MRIP 13"'!D717</f>
        <v>3051.0463147999999</v>
      </c>
      <c r="E714">
        <f>'Pivot MRIP 13"'!E717</f>
        <v>0</v>
      </c>
      <c r="F714">
        <f>'Pivot MRIP 13"'!F717</f>
        <v>4</v>
      </c>
      <c r="G714">
        <f>'Pivot MRIP 13"'!G717</f>
        <v>0</v>
      </c>
      <c r="H714">
        <f t="shared" si="60"/>
        <v>0</v>
      </c>
      <c r="I714">
        <f t="shared" si="61"/>
        <v>0</v>
      </c>
    </row>
    <row r="715" spans="1:9" x14ac:dyDescent="0.25">
      <c r="A715">
        <f>'Pivot MRIP 13"'!A718</f>
        <v>2013</v>
      </c>
      <c r="B715" t="str">
        <f>'Pivot MRIP 13"'!B718</f>
        <v>1563220131214003</v>
      </c>
      <c r="C715">
        <f>'Pivot MRIP 13"'!C718</f>
        <v>3051.0463147999999</v>
      </c>
      <c r="D715">
        <f>'Pivot MRIP 13"'!D718</f>
        <v>3051.0463147999999</v>
      </c>
      <c r="E715">
        <f>'Pivot MRIP 13"'!E718</f>
        <v>1.4991433828571674</v>
      </c>
      <c r="F715">
        <f>'Pivot MRIP 13"'!F718</f>
        <v>4</v>
      </c>
      <c r="G715">
        <f>'Pivot MRIP 13"'!G718</f>
        <v>1</v>
      </c>
      <c r="H715">
        <f t="shared" si="60"/>
        <v>3051.0463147999999</v>
      </c>
      <c r="I715">
        <f t="shared" si="61"/>
        <v>4573.955893623166</v>
      </c>
    </row>
    <row r="716" spans="1:9" x14ac:dyDescent="0.25">
      <c r="A716">
        <f>'Pivot MRIP 13"'!A719</f>
        <v>2013</v>
      </c>
      <c r="B716" t="str">
        <f>'Pivot MRIP 13"'!B719</f>
        <v>1563220131231002</v>
      </c>
      <c r="C716">
        <f>'Pivot MRIP 13"'!C719</f>
        <v>7462.2016645000003</v>
      </c>
      <c r="D716">
        <f>'Pivot MRIP 13"'!D719</f>
        <v>7462.2016645000003</v>
      </c>
      <c r="E716">
        <f>'Pivot MRIP 13"'!E719</f>
        <v>0</v>
      </c>
      <c r="F716">
        <f>'Pivot MRIP 13"'!F719</f>
        <v>1</v>
      </c>
      <c r="G716">
        <f>'Pivot MRIP 13"'!G719</f>
        <v>0</v>
      </c>
      <c r="H716">
        <f t="shared" si="60"/>
        <v>0</v>
      </c>
      <c r="I716">
        <f t="shared" si="61"/>
        <v>0</v>
      </c>
    </row>
    <row r="717" spans="1:9" x14ac:dyDescent="0.25">
      <c r="A717">
        <f>'Pivot MRIP 13"'!A720</f>
        <v>2013</v>
      </c>
      <c r="B717" t="str">
        <f>'Pivot MRIP 13"'!B720</f>
        <v>1605020130430001</v>
      </c>
      <c r="C717">
        <f>'Pivot MRIP 13"'!C720</f>
        <v>280.18715503999999</v>
      </c>
      <c r="D717">
        <f>'Pivot MRIP 13"'!D720</f>
        <v>280.18715503999999</v>
      </c>
      <c r="E717">
        <f>'Pivot MRIP 13"'!E720</f>
        <v>0</v>
      </c>
      <c r="F717">
        <f>'Pivot MRIP 13"'!F720</f>
        <v>9</v>
      </c>
      <c r="G717">
        <f>'Pivot MRIP 13"'!G720</f>
        <v>0</v>
      </c>
      <c r="H717">
        <f t="shared" si="60"/>
        <v>0</v>
      </c>
      <c r="I717">
        <f t="shared" si="61"/>
        <v>0</v>
      </c>
    </row>
    <row r="718" spans="1:9" x14ac:dyDescent="0.25">
      <c r="A718">
        <f>'Pivot MRIP 13"'!A721</f>
        <v>2013</v>
      </c>
      <c r="B718" t="str">
        <f>'Pivot MRIP 13"'!B721</f>
        <v>1605020131006006</v>
      </c>
      <c r="C718">
        <f>'Pivot MRIP 13"'!C721</f>
        <v>1498.1369189</v>
      </c>
      <c r="D718">
        <f>'Pivot MRIP 13"'!D721</f>
        <v>1498.1369189</v>
      </c>
      <c r="E718">
        <f>'Pivot MRIP 13"'!E721</f>
        <v>0</v>
      </c>
      <c r="F718">
        <f>'Pivot MRIP 13"'!F721</f>
        <v>10</v>
      </c>
      <c r="G718">
        <f>'Pivot MRIP 13"'!G721</f>
        <v>0</v>
      </c>
      <c r="H718">
        <f t="shared" si="60"/>
        <v>0</v>
      </c>
      <c r="I718">
        <f t="shared" si="61"/>
        <v>0</v>
      </c>
    </row>
    <row r="719" spans="1:9" x14ac:dyDescent="0.25">
      <c r="A719">
        <f>'Pivot MRIP 13"'!A722</f>
        <v>2013</v>
      </c>
      <c r="B719" t="str">
        <f>'Pivot MRIP 13"'!B722</f>
        <v>1657320130617010</v>
      </c>
      <c r="C719">
        <f>'Pivot MRIP 13"'!C722</f>
        <v>128.12939537</v>
      </c>
      <c r="D719">
        <f>'Pivot MRIP 13"'!D722</f>
        <v>128.12939537</v>
      </c>
      <c r="E719">
        <f>'Pivot MRIP 13"'!E722</f>
        <v>0</v>
      </c>
      <c r="F719">
        <f>'Pivot MRIP 13"'!F722</f>
        <v>1</v>
      </c>
      <c r="G719">
        <f>'Pivot MRIP 13"'!G722</f>
        <v>0</v>
      </c>
      <c r="H719">
        <f t="shared" si="60"/>
        <v>0</v>
      </c>
      <c r="I719">
        <f t="shared" si="61"/>
        <v>0</v>
      </c>
    </row>
    <row r="720" spans="1:9" x14ac:dyDescent="0.25">
      <c r="A720">
        <f>'Pivot MRIP 13"'!A723</f>
        <v>2013</v>
      </c>
      <c r="B720" t="str">
        <f>'Pivot MRIP 13"'!B723</f>
        <v>1657320130624003</v>
      </c>
      <c r="C720">
        <f>'Pivot MRIP 13"'!C723</f>
        <v>61.733758188000003</v>
      </c>
      <c r="D720">
        <f>'Pivot MRIP 13"'!D723</f>
        <v>61.733758188000003</v>
      </c>
      <c r="E720">
        <f>'Pivot MRIP 13"'!E723</f>
        <v>0</v>
      </c>
      <c r="F720">
        <f>'Pivot MRIP 13"'!F723</f>
        <v>4</v>
      </c>
      <c r="G720">
        <f>'Pivot MRIP 13"'!G723</f>
        <v>0</v>
      </c>
      <c r="H720">
        <f t="shared" si="60"/>
        <v>0</v>
      </c>
      <c r="I720">
        <f t="shared" si="61"/>
        <v>0</v>
      </c>
    </row>
    <row r="721" spans="1:9" x14ac:dyDescent="0.25">
      <c r="A721">
        <f>'Pivot MRIP 13"'!A724</f>
        <v>2013</v>
      </c>
      <c r="B721" t="str">
        <f>'Pivot MRIP 13"'!B724</f>
        <v>1657320130629002</v>
      </c>
      <c r="C721">
        <f>'Pivot MRIP 13"'!C724</f>
        <v>64.096987248000005</v>
      </c>
      <c r="D721">
        <f>'Pivot MRIP 13"'!D724</f>
        <v>64.096987248000005</v>
      </c>
      <c r="E721">
        <f>'Pivot MRIP 13"'!E724</f>
        <v>0</v>
      </c>
      <c r="F721">
        <f>'Pivot MRIP 13"'!F724</f>
        <v>1</v>
      </c>
      <c r="G721">
        <f>'Pivot MRIP 13"'!G724</f>
        <v>0</v>
      </c>
      <c r="H721">
        <f t="shared" si="60"/>
        <v>0</v>
      </c>
      <c r="I721">
        <f t="shared" si="61"/>
        <v>0</v>
      </c>
    </row>
    <row r="722" spans="1:9" x14ac:dyDescent="0.25">
      <c r="A722">
        <f>'Pivot MRIP 13"'!A725</f>
        <v>2013</v>
      </c>
      <c r="B722" t="str">
        <f>'Pivot MRIP 13"'!B725</f>
        <v>1657320130629005</v>
      </c>
      <c r="C722">
        <f>'Pivot MRIP 13"'!C725</f>
        <v>64.096987248000005</v>
      </c>
      <c r="D722">
        <f>'Pivot MRIP 13"'!D725</f>
        <v>64.096987248000005</v>
      </c>
      <c r="E722">
        <f>'Pivot MRIP 13"'!E725</f>
        <v>0</v>
      </c>
      <c r="F722">
        <f>'Pivot MRIP 13"'!F725</f>
        <v>1</v>
      </c>
      <c r="G722">
        <f>'Pivot MRIP 13"'!G725</f>
        <v>0</v>
      </c>
      <c r="H722">
        <f t="shared" si="60"/>
        <v>0</v>
      </c>
      <c r="I722">
        <f t="shared" si="61"/>
        <v>0</v>
      </c>
    </row>
    <row r="723" spans="1:9" x14ac:dyDescent="0.25">
      <c r="A723">
        <f>'Pivot MRIP 13"'!A726</f>
        <v>2013</v>
      </c>
      <c r="B723" t="str">
        <f>'Pivot MRIP 13"'!B726</f>
        <v>1657320130629007</v>
      </c>
      <c r="C723">
        <f>'Pivot MRIP 13"'!C726</f>
        <v>64.096987248000005</v>
      </c>
      <c r="D723">
        <f>'Pivot MRIP 13"'!D726</f>
        <v>64.096987248000005</v>
      </c>
      <c r="E723">
        <f>'Pivot MRIP 13"'!E726</f>
        <v>0</v>
      </c>
      <c r="F723">
        <f>'Pivot MRIP 13"'!F726</f>
        <v>1</v>
      </c>
      <c r="G723">
        <f>'Pivot MRIP 13"'!G726</f>
        <v>0</v>
      </c>
      <c r="H723">
        <f t="shared" si="60"/>
        <v>0</v>
      </c>
      <c r="I723">
        <f t="shared" si="61"/>
        <v>0</v>
      </c>
    </row>
    <row r="724" spans="1:9" x14ac:dyDescent="0.25">
      <c r="A724">
        <f>'Pivot MRIP 13"'!A727</f>
        <v>2013</v>
      </c>
      <c r="B724" t="str">
        <f>'Pivot MRIP 13"'!B727</f>
        <v>1657320130702001</v>
      </c>
      <c r="C724">
        <f>'Pivot MRIP 13"'!C727</f>
        <v>311.17407584</v>
      </c>
      <c r="D724">
        <f>'Pivot MRIP 13"'!D727</f>
        <v>311.17407584</v>
      </c>
      <c r="E724">
        <f>'Pivot MRIP 13"'!E727</f>
        <v>0</v>
      </c>
      <c r="F724">
        <f>'Pivot MRIP 13"'!F727</f>
        <v>1</v>
      </c>
      <c r="G724">
        <f>'Pivot MRIP 13"'!G727</f>
        <v>0</v>
      </c>
      <c r="H724">
        <f t="shared" si="60"/>
        <v>0</v>
      </c>
      <c r="I724">
        <f t="shared" si="61"/>
        <v>0</v>
      </c>
    </row>
    <row r="725" spans="1:9" x14ac:dyDescent="0.25">
      <c r="A725">
        <f>'Pivot MRIP 13"'!A728</f>
        <v>2013</v>
      </c>
      <c r="B725" t="str">
        <f>'Pivot MRIP 13"'!B728</f>
        <v>1657320130707010</v>
      </c>
      <c r="C725">
        <f>'Pivot MRIP 13"'!C728</f>
        <v>635.16350037999996</v>
      </c>
      <c r="D725">
        <f>'Pivot MRIP 13"'!D728</f>
        <v>635.16350037999996</v>
      </c>
      <c r="E725">
        <f>'Pivot MRIP 13"'!E728</f>
        <v>0</v>
      </c>
      <c r="F725">
        <f>'Pivot MRIP 13"'!F728</f>
        <v>9</v>
      </c>
      <c r="G725">
        <f>'Pivot MRIP 13"'!G728</f>
        <v>0</v>
      </c>
      <c r="H725">
        <f t="shared" si="60"/>
        <v>0</v>
      </c>
      <c r="I725">
        <f t="shared" si="61"/>
        <v>0</v>
      </c>
    </row>
    <row r="726" spans="1:9" x14ac:dyDescent="0.25">
      <c r="A726">
        <f>'Pivot MRIP 13"'!A729</f>
        <v>2013</v>
      </c>
      <c r="B726" t="str">
        <f>'Pivot MRIP 13"'!B729</f>
        <v>1657320131029001</v>
      </c>
      <c r="C726">
        <f>'Pivot MRIP 13"'!C729</f>
        <v>186.80778577999999</v>
      </c>
      <c r="D726">
        <f>'Pivot MRIP 13"'!D729</f>
        <v>186.80778577999999</v>
      </c>
      <c r="E726">
        <f>'Pivot MRIP 13"'!E729</f>
        <v>0</v>
      </c>
      <c r="F726">
        <f>'Pivot MRIP 13"'!F729</f>
        <v>9</v>
      </c>
      <c r="G726">
        <f>'Pivot MRIP 13"'!G729</f>
        <v>0</v>
      </c>
      <c r="H726">
        <f t="shared" si="60"/>
        <v>0</v>
      </c>
      <c r="I726">
        <f t="shared" si="61"/>
        <v>0</v>
      </c>
    </row>
    <row r="727" spans="1:9" x14ac:dyDescent="0.25">
      <c r="A727">
        <f>'Pivot MRIP 13"'!A730</f>
        <v>2013</v>
      </c>
      <c r="B727" t="str">
        <f>'Pivot MRIP 13"'!B730</f>
        <v>1657320131213008</v>
      </c>
      <c r="C727">
        <f>'Pivot MRIP 13"'!C730</f>
        <v>208.5465264</v>
      </c>
      <c r="D727">
        <f>'Pivot MRIP 13"'!D730</f>
        <v>208.5465264</v>
      </c>
      <c r="E727">
        <f>'Pivot MRIP 13"'!E730</f>
        <v>0</v>
      </c>
      <c r="F727">
        <f>'Pivot MRIP 13"'!F730</f>
        <v>1</v>
      </c>
      <c r="G727">
        <f>'Pivot MRIP 13"'!G730</f>
        <v>0</v>
      </c>
      <c r="H727">
        <f t="shared" si="60"/>
        <v>0</v>
      </c>
      <c r="I727">
        <f t="shared" si="61"/>
        <v>0</v>
      </c>
    </row>
    <row r="728" spans="1:9" x14ac:dyDescent="0.25">
      <c r="A728">
        <f>'Pivot MRIP 13"'!A731</f>
        <v>2013</v>
      </c>
      <c r="B728" t="str">
        <f>'Pivot MRIP 13"'!B731</f>
        <v>1657320131216001</v>
      </c>
      <c r="C728">
        <f>'Pivot MRIP 13"'!C731</f>
        <v>277.94198005999999</v>
      </c>
      <c r="D728">
        <f>'Pivot MRIP 13"'!D731</f>
        <v>277.94198005999999</v>
      </c>
      <c r="E728">
        <f>'Pivot MRIP 13"'!E731</f>
        <v>1.3227735731092654</v>
      </c>
      <c r="F728">
        <f>'Pivot MRIP 13"'!F731</f>
        <v>12</v>
      </c>
      <c r="G728">
        <f>'Pivot MRIP 13"'!G731</f>
        <v>1</v>
      </c>
      <c r="H728">
        <f t="shared" si="60"/>
        <v>277.94198005999999</v>
      </c>
      <c r="I728">
        <f t="shared" si="61"/>
        <v>367.65430608103037</v>
      </c>
    </row>
    <row r="729" spans="1:9" x14ac:dyDescent="0.25">
      <c r="A729">
        <f>'Pivot MRIP 13"'!A732</f>
        <v>2013</v>
      </c>
      <c r="B729" t="str">
        <f>'Pivot MRIP 13"'!B732</f>
        <v>1657420130518001</v>
      </c>
      <c r="C729">
        <f>'Pivot MRIP 13"'!C732</f>
        <v>45.646145996000001</v>
      </c>
      <c r="D729">
        <f>'Pivot MRIP 13"'!D732</f>
        <v>45.646145996000001</v>
      </c>
      <c r="E729">
        <f>'Pivot MRIP 13"'!E732</f>
        <v>0</v>
      </c>
      <c r="F729">
        <f>'Pivot MRIP 13"'!F732</f>
        <v>9</v>
      </c>
      <c r="G729">
        <f>'Pivot MRIP 13"'!G732</f>
        <v>0</v>
      </c>
      <c r="H729">
        <f t="shared" si="60"/>
        <v>0</v>
      </c>
      <c r="I729">
        <f t="shared" si="61"/>
        <v>0</v>
      </c>
    </row>
    <row r="730" spans="1:9" x14ac:dyDescent="0.25">
      <c r="A730">
        <f>'Pivot MRIP 13"'!A733</f>
        <v>2013</v>
      </c>
      <c r="B730" t="str">
        <f>'Pivot MRIP 13"'!B733</f>
        <v>1657420130608001</v>
      </c>
      <c r="C730">
        <f>'Pivot MRIP 13"'!C733</f>
        <v>25.358969997999999</v>
      </c>
      <c r="D730">
        <f>'Pivot MRIP 13"'!D733</f>
        <v>25.358969997999999</v>
      </c>
      <c r="E730">
        <f>'Pivot MRIP 13"'!E733</f>
        <v>1.2125424420168265</v>
      </c>
      <c r="F730">
        <f>'Pivot MRIP 13"'!F733</f>
        <v>16</v>
      </c>
      <c r="G730">
        <f>'Pivot MRIP 13"'!G733</f>
        <v>10</v>
      </c>
      <c r="H730">
        <f t="shared" si="60"/>
        <v>253.58969997999998</v>
      </c>
      <c r="I730">
        <f t="shared" si="61"/>
        <v>307.48827408406356</v>
      </c>
    </row>
    <row r="731" spans="1:9" x14ac:dyDescent="0.25">
      <c r="A731">
        <f>'Pivot MRIP 13"'!A734</f>
        <v>2013</v>
      </c>
      <c r="B731" t="str">
        <f>'Pivot MRIP 13"'!B734</f>
        <v>1657420130616017</v>
      </c>
      <c r="C731">
        <f>'Pivot MRIP 13"'!C734</f>
        <v>30.289196254</v>
      </c>
      <c r="D731">
        <f>'Pivot MRIP 13"'!D734</f>
        <v>30.289196254</v>
      </c>
      <c r="E731">
        <f>'Pivot MRIP 13"'!E734</f>
        <v>0.91859275910365656</v>
      </c>
      <c r="F731">
        <f>'Pivot MRIP 13"'!F734</f>
        <v>9</v>
      </c>
      <c r="G731">
        <f>'Pivot MRIP 13"'!G734</f>
        <v>3</v>
      </c>
      <c r="H731">
        <f t="shared" si="60"/>
        <v>90.867588761999997</v>
      </c>
      <c r="I731">
        <f t="shared" si="61"/>
        <v>83.470309073981994</v>
      </c>
    </row>
    <row r="732" spans="1:9" x14ac:dyDescent="0.25">
      <c r="A732">
        <f>'Pivot MRIP 13"'!A735</f>
        <v>2013</v>
      </c>
      <c r="B732" t="str">
        <f>'Pivot MRIP 13"'!B735</f>
        <v>1657420130628004</v>
      </c>
      <c r="C732">
        <f>'Pivot MRIP 13"'!C735</f>
        <v>497.52061758000008</v>
      </c>
      <c r="D732">
        <f>'Pivot MRIP 13"'!D735</f>
        <v>497.52061758000008</v>
      </c>
      <c r="E732">
        <f>'Pivot MRIP 13"'!E735</f>
        <v>0.81571037008404712</v>
      </c>
      <c r="F732">
        <f>'Pivot MRIP 13"'!F735</f>
        <v>9</v>
      </c>
      <c r="G732">
        <f>'Pivot MRIP 13"'!G735</f>
        <v>5</v>
      </c>
      <c r="H732">
        <f t="shared" si="60"/>
        <v>2487.6030879000004</v>
      </c>
      <c r="I732">
        <f t="shared" si="61"/>
        <v>2029.1636354531277</v>
      </c>
    </row>
    <row r="733" spans="1:9" x14ac:dyDescent="0.25">
      <c r="A733">
        <f>'Pivot MRIP 13"'!A736</f>
        <v>2013</v>
      </c>
      <c r="B733" t="str">
        <f>'Pivot MRIP 13"'!B736</f>
        <v>1657420130628008</v>
      </c>
      <c r="C733">
        <f>'Pivot MRIP 13"'!C736</f>
        <v>497.52061758000002</v>
      </c>
      <c r="D733">
        <f>'Pivot MRIP 13"'!D736</f>
        <v>497.52061758000002</v>
      </c>
      <c r="E733">
        <f>'Pivot MRIP 13"'!E736</f>
        <v>0</v>
      </c>
      <c r="F733">
        <f>'Pivot MRIP 13"'!F736</f>
        <v>4</v>
      </c>
      <c r="G733">
        <f>'Pivot MRIP 13"'!G736</f>
        <v>0</v>
      </c>
      <c r="H733">
        <f t="shared" si="60"/>
        <v>0</v>
      </c>
      <c r="I733">
        <f t="shared" si="61"/>
        <v>0</v>
      </c>
    </row>
    <row r="734" spans="1:9" x14ac:dyDescent="0.25">
      <c r="A734">
        <f>'Pivot MRIP 13"'!A737</f>
        <v>2013</v>
      </c>
      <c r="B734" t="str">
        <f>'Pivot MRIP 13"'!B737</f>
        <v>1657420130628014</v>
      </c>
      <c r="C734">
        <f>'Pivot MRIP 13"'!C737</f>
        <v>497.52061758000008</v>
      </c>
      <c r="D734">
        <f>'Pivot MRIP 13"'!D737</f>
        <v>497.52061758000008</v>
      </c>
      <c r="E734">
        <f>'Pivot MRIP 13"'!E737</f>
        <v>0</v>
      </c>
      <c r="F734">
        <f>'Pivot MRIP 13"'!F737</f>
        <v>9</v>
      </c>
      <c r="G734">
        <f>'Pivot MRIP 13"'!G737</f>
        <v>0</v>
      </c>
      <c r="H734">
        <f t="shared" si="60"/>
        <v>0</v>
      </c>
      <c r="I734">
        <f t="shared" si="61"/>
        <v>0</v>
      </c>
    </row>
    <row r="735" spans="1:9" x14ac:dyDescent="0.25">
      <c r="A735">
        <f>'Pivot MRIP 13"'!A738</f>
        <v>2013</v>
      </c>
      <c r="B735" t="str">
        <f>'Pivot MRIP 13"'!B738</f>
        <v>1657420130728005</v>
      </c>
      <c r="C735">
        <f>'Pivot MRIP 13"'!C738</f>
        <v>209.80662465</v>
      </c>
      <c r="D735">
        <f>'Pivot MRIP 13"'!D738</f>
        <v>209.80662465</v>
      </c>
      <c r="E735">
        <f>'Pivot MRIP 13"'!E738</f>
        <v>0</v>
      </c>
      <c r="F735">
        <f>'Pivot MRIP 13"'!F738</f>
        <v>9</v>
      </c>
      <c r="G735">
        <f>'Pivot MRIP 13"'!G738</f>
        <v>0</v>
      </c>
      <c r="H735">
        <f t="shared" si="60"/>
        <v>0</v>
      </c>
      <c r="I735">
        <f t="shared" si="61"/>
        <v>0</v>
      </c>
    </row>
    <row r="736" spans="1:9" x14ac:dyDescent="0.25">
      <c r="A736">
        <f>'Pivot MRIP 13"'!A739</f>
        <v>2013</v>
      </c>
      <c r="B736" t="str">
        <f>'Pivot MRIP 13"'!B739</f>
        <v>1657420130901003</v>
      </c>
      <c r="C736">
        <f>'Pivot MRIP 13"'!C739</f>
        <v>75.003140819999999</v>
      </c>
      <c r="D736">
        <f>'Pivot MRIP 13"'!D739</f>
        <v>75.003140819999999</v>
      </c>
      <c r="E736">
        <f>'Pivot MRIP 13"'!E739</f>
        <v>1.7085825319328012</v>
      </c>
      <c r="F736">
        <f>'Pivot MRIP 13"'!F739</f>
        <v>16</v>
      </c>
      <c r="G736">
        <f>'Pivot MRIP 13"'!G739</f>
        <v>2</v>
      </c>
      <c r="H736">
        <f t="shared" si="60"/>
        <v>150.00628164</v>
      </c>
      <c r="I736">
        <f t="shared" si="61"/>
        <v>256.29811249029609</v>
      </c>
    </row>
    <row r="737" spans="1:9" x14ac:dyDescent="0.25">
      <c r="A737">
        <f>'Pivot MRIP 13"'!A740</f>
        <v>2013</v>
      </c>
      <c r="B737" t="str">
        <f>'Pivot MRIP 13"'!B740</f>
        <v>1657420131004005</v>
      </c>
      <c r="C737">
        <f>'Pivot MRIP 13"'!C740</f>
        <v>762.58372356999996</v>
      </c>
      <c r="D737">
        <f>'Pivot MRIP 13"'!D740</f>
        <v>762.58372356999996</v>
      </c>
      <c r="E737">
        <f>'Pivot MRIP 13"'!E740</f>
        <v>0</v>
      </c>
      <c r="F737">
        <f>'Pivot MRIP 13"'!F740</f>
        <v>1</v>
      </c>
      <c r="G737">
        <f>'Pivot MRIP 13"'!G740</f>
        <v>0</v>
      </c>
      <c r="H737">
        <f t="shared" si="60"/>
        <v>0</v>
      </c>
      <c r="I737">
        <f t="shared" si="61"/>
        <v>0</v>
      </c>
    </row>
    <row r="738" spans="1:9" x14ac:dyDescent="0.25">
      <c r="A738">
        <f>'Pivot MRIP 13"'!A741</f>
        <v>2013</v>
      </c>
      <c r="B738" t="str">
        <f>'Pivot MRIP 13"'!B741</f>
        <v>1657420131206001</v>
      </c>
      <c r="C738">
        <f>'Pivot MRIP 13"'!C741</f>
        <v>5.8314327822000003</v>
      </c>
      <c r="D738">
        <f>'Pivot MRIP 13"'!D741</f>
        <v>5.8314327822000003</v>
      </c>
      <c r="E738">
        <f>'Pivot MRIP 13"'!E741</f>
        <v>1.3070262686792991</v>
      </c>
      <c r="F738">
        <f>'Pivot MRIP 13"'!F741</f>
        <v>9</v>
      </c>
      <c r="G738">
        <f>'Pivot MRIP 13"'!G741</f>
        <v>8</v>
      </c>
      <c r="H738">
        <f t="shared" si="60"/>
        <v>46.651462257600002</v>
      </c>
      <c r="I738">
        <f t="shared" si="61"/>
        <v>60.974686642984082</v>
      </c>
    </row>
    <row r="739" spans="1:9" x14ac:dyDescent="0.25">
      <c r="A739">
        <f>'Pivot MRIP 13"'!A742</f>
        <v>2013</v>
      </c>
      <c r="B739" t="str">
        <f>'Pivot MRIP 13"'!B742</f>
        <v>1657520130509001</v>
      </c>
      <c r="C739">
        <f>'Pivot MRIP 13"'!C742</f>
        <v>1308.8000864000001</v>
      </c>
      <c r="D739">
        <f>'Pivot MRIP 13"'!D742</f>
        <v>1308.8000864000001</v>
      </c>
      <c r="E739">
        <f>'Pivot MRIP 13"'!E742</f>
        <v>0</v>
      </c>
      <c r="F739">
        <f>'Pivot MRIP 13"'!F742</f>
        <v>1</v>
      </c>
      <c r="G739">
        <f>'Pivot MRIP 13"'!G742</f>
        <v>0</v>
      </c>
      <c r="H739">
        <f t="shared" si="60"/>
        <v>0</v>
      </c>
      <c r="I739">
        <f t="shared" si="61"/>
        <v>0</v>
      </c>
    </row>
    <row r="740" spans="1:9" x14ac:dyDescent="0.25">
      <c r="A740">
        <f>'Pivot MRIP 13"'!A743</f>
        <v>2013</v>
      </c>
      <c r="B740" t="str">
        <f>'Pivot MRIP 13"'!B743</f>
        <v>1657520130603003</v>
      </c>
      <c r="C740">
        <f>'Pivot MRIP 13"'!C743</f>
        <v>32.032383154999998</v>
      </c>
      <c r="D740">
        <f>'Pivot MRIP 13"'!D743</f>
        <v>32.032383154999998</v>
      </c>
      <c r="E740">
        <f>'Pivot MRIP 13"'!E743</f>
        <v>1.3044017179271925</v>
      </c>
      <c r="F740">
        <f>'Pivot MRIP 13"'!F743</f>
        <v>25</v>
      </c>
      <c r="G740">
        <f>'Pivot MRIP 13"'!G743</f>
        <v>18</v>
      </c>
      <c r="H740">
        <f t="shared" si="60"/>
        <v>576.58289678999995</v>
      </c>
      <c r="I740">
        <f t="shared" si="61"/>
        <v>752.09572110031309</v>
      </c>
    </row>
    <row r="741" spans="1:9" x14ac:dyDescent="0.25">
      <c r="A741">
        <f>'Pivot MRIP 13"'!A744</f>
        <v>2013</v>
      </c>
      <c r="B741" t="str">
        <f>'Pivot MRIP 13"'!B744</f>
        <v>1657720130810006</v>
      </c>
      <c r="C741">
        <f>'Pivot MRIP 13"'!C744</f>
        <v>2709.1643275000001</v>
      </c>
      <c r="D741">
        <f>'Pivot MRIP 13"'!D744</f>
        <v>2709.1643275000001</v>
      </c>
      <c r="E741">
        <f>'Pivot MRIP 13"'!E744</f>
        <v>0.84510533837536406</v>
      </c>
      <c r="F741">
        <f>'Pivot MRIP 13"'!F744</f>
        <v>4</v>
      </c>
      <c r="G741">
        <f>'Pivot MRIP 13"'!G744</f>
        <v>3</v>
      </c>
      <c r="H741">
        <f t="shared" si="60"/>
        <v>8127.4929824999999</v>
      </c>
      <c r="I741">
        <f t="shared" si="61"/>
        <v>6868.5877071190589</v>
      </c>
    </row>
    <row r="742" spans="1:9" x14ac:dyDescent="0.25">
      <c r="A742">
        <f>'Pivot MRIP 13"'!A745</f>
        <v>2013</v>
      </c>
      <c r="B742" t="str">
        <f>'Pivot MRIP 13"'!B745</f>
        <v>1657720131019003</v>
      </c>
      <c r="C742">
        <f>'Pivot MRIP 13"'!C745</f>
        <v>1337.0364749</v>
      </c>
      <c r="D742">
        <f>'Pivot MRIP 13"'!D745</f>
        <v>1337.0364749</v>
      </c>
      <c r="E742">
        <f>'Pivot MRIP 13"'!E745</f>
        <v>0</v>
      </c>
      <c r="F742">
        <f>'Pivot MRIP 13"'!F745</f>
        <v>1</v>
      </c>
      <c r="G742">
        <f>'Pivot MRIP 13"'!G745</f>
        <v>0</v>
      </c>
      <c r="H742">
        <f t="shared" si="60"/>
        <v>0</v>
      </c>
      <c r="I742">
        <f t="shared" si="61"/>
        <v>0</v>
      </c>
    </row>
    <row r="743" spans="1:9" x14ac:dyDescent="0.25">
      <c r="A743">
        <f>'Pivot MRIP 13"'!A746</f>
        <v>2013</v>
      </c>
      <c r="B743" t="str">
        <f>'Pivot MRIP 13"'!B746</f>
        <v>1657820130417001</v>
      </c>
      <c r="C743">
        <f>'Pivot MRIP 13"'!C746</f>
        <v>3121.1257566999998</v>
      </c>
      <c r="D743">
        <f>'Pivot MRIP 13"'!D746</f>
        <v>3121.1257566999998</v>
      </c>
      <c r="E743">
        <f>'Pivot MRIP 13"'!E746</f>
        <v>0</v>
      </c>
      <c r="F743">
        <f>'Pivot MRIP 13"'!F746</f>
        <v>1</v>
      </c>
      <c r="G743">
        <f>'Pivot MRIP 13"'!G746</f>
        <v>0</v>
      </c>
      <c r="H743">
        <f t="shared" si="60"/>
        <v>0</v>
      </c>
      <c r="I743">
        <f t="shared" si="61"/>
        <v>0</v>
      </c>
    </row>
    <row r="744" spans="1:9" x14ac:dyDescent="0.25">
      <c r="A744">
        <f>'Pivot MRIP 13"'!A747</f>
        <v>2013</v>
      </c>
      <c r="B744" t="str">
        <f>'Pivot MRIP 13"'!B747</f>
        <v>1657820130427006</v>
      </c>
      <c r="C744">
        <f>'Pivot MRIP 13"'!C747</f>
        <v>265.96403855</v>
      </c>
      <c r="D744">
        <f>'Pivot MRIP 13"'!D747</f>
        <v>265.96403855</v>
      </c>
      <c r="E744">
        <f>'Pivot MRIP 13"'!E747</f>
        <v>0</v>
      </c>
      <c r="F744">
        <f>'Pivot MRIP 13"'!F747</f>
        <v>1</v>
      </c>
      <c r="G744">
        <f>'Pivot MRIP 13"'!G747</f>
        <v>0</v>
      </c>
      <c r="H744">
        <f t="shared" si="60"/>
        <v>0</v>
      </c>
      <c r="I744">
        <f t="shared" si="61"/>
        <v>0</v>
      </c>
    </row>
    <row r="745" spans="1:9" x14ac:dyDescent="0.25">
      <c r="A745">
        <f>'Pivot MRIP 13"'!A748</f>
        <v>2013</v>
      </c>
      <c r="B745" t="str">
        <f>'Pivot MRIP 13"'!B748</f>
        <v>1657820130427007</v>
      </c>
      <c r="C745">
        <f>'Pivot MRIP 13"'!C748</f>
        <v>265.96403855</v>
      </c>
      <c r="D745">
        <f>'Pivot MRIP 13"'!D748</f>
        <v>265.96403855</v>
      </c>
      <c r="E745">
        <f>'Pivot MRIP 13"'!E748</f>
        <v>0</v>
      </c>
      <c r="F745">
        <f>'Pivot MRIP 13"'!F748</f>
        <v>1</v>
      </c>
      <c r="G745">
        <f>'Pivot MRIP 13"'!G748</f>
        <v>0</v>
      </c>
      <c r="H745">
        <f t="shared" si="60"/>
        <v>0</v>
      </c>
      <c r="I745">
        <f t="shared" si="61"/>
        <v>0</v>
      </c>
    </row>
    <row r="746" spans="1:9" x14ac:dyDescent="0.25">
      <c r="A746">
        <f>'Pivot MRIP 13"'!A749</f>
        <v>2013</v>
      </c>
      <c r="B746" t="str">
        <f>'Pivot MRIP 13"'!B749</f>
        <v>1657820130608008</v>
      </c>
      <c r="C746">
        <f>'Pivot MRIP 13"'!C749</f>
        <v>40.444831524000001</v>
      </c>
      <c r="D746">
        <f>'Pivot MRIP 13"'!D749</f>
        <v>40.444831524000001</v>
      </c>
      <c r="E746">
        <f>'Pivot MRIP 13"'!E749</f>
        <v>0</v>
      </c>
      <c r="F746">
        <f>'Pivot MRIP 13"'!F749</f>
        <v>1</v>
      </c>
      <c r="G746">
        <f>'Pivot MRIP 13"'!G749</f>
        <v>0</v>
      </c>
      <c r="H746">
        <f t="shared" si="60"/>
        <v>0</v>
      </c>
      <c r="I746">
        <f t="shared" si="61"/>
        <v>0</v>
      </c>
    </row>
    <row r="747" spans="1:9" x14ac:dyDescent="0.25">
      <c r="A747">
        <f>'Pivot MRIP 13"'!A750</f>
        <v>2013</v>
      </c>
      <c r="B747" t="str">
        <f>'Pivot MRIP 13"'!B750</f>
        <v>1657820130608009</v>
      </c>
      <c r="C747">
        <f>'Pivot MRIP 13"'!C750</f>
        <v>40.444831524000001</v>
      </c>
      <c r="D747">
        <f>'Pivot MRIP 13"'!D750</f>
        <v>40.444831524000001</v>
      </c>
      <c r="E747">
        <f>'Pivot MRIP 13"'!E750</f>
        <v>0</v>
      </c>
      <c r="F747">
        <f>'Pivot MRIP 13"'!F750</f>
        <v>1</v>
      </c>
      <c r="G747">
        <f>'Pivot MRIP 13"'!G750</f>
        <v>0</v>
      </c>
      <c r="H747">
        <f t="shared" si="60"/>
        <v>0</v>
      </c>
      <c r="I747">
        <f t="shared" si="61"/>
        <v>0</v>
      </c>
    </row>
    <row r="748" spans="1:9" x14ac:dyDescent="0.25">
      <c r="A748">
        <f>'Pivot MRIP 13"'!A751</f>
        <v>2013</v>
      </c>
      <c r="B748" t="str">
        <f>'Pivot MRIP 13"'!B751</f>
        <v>1657820130608012</v>
      </c>
      <c r="C748">
        <f>'Pivot MRIP 13"'!C751</f>
        <v>40.444831524000001</v>
      </c>
      <c r="D748">
        <f>'Pivot MRIP 13"'!D751</f>
        <v>40.444831524000001</v>
      </c>
      <c r="E748">
        <f>'Pivot MRIP 13"'!E751</f>
        <v>0</v>
      </c>
      <c r="F748">
        <f>'Pivot MRIP 13"'!F751</f>
        <v>1</v>
      </c>
      <c r="G748">
        <f>'Pivot MRIP 13"'!G751</f>
        <v>0</v>
      </c>
      <c r="H748">
        <f t="shared" si="60"/>
        <v>0</v>
      </c>
      <c r="I748">
        <f t="shared" si="61"/>
        <v>0</v>
      </c>
    </row>
    <row r="749" spans="1:9" x14ac:dyDescent="0.25">
      <c r="A749">
        <f>'Pivot MRIP 13"'!A752</f>
        <v>2013</v>
      </c>
      <c r="B749" t="str">
        <f>'Pivot MRIP 13"'!B752</f>
        <v>1657820130608015</v>
      </c>
      <c r="C749">
        <f>'Pivot MRIP 13"'!C752</f>
        <v>40.444831524000001</v>
      </c>
      <c r="D749">
        <f>'Pivot MRIP 13"'!D752</f>
        <v>40.444831524000001</v>
      </c>
      <c r="E749">
        <f>'Pivot MRIP 13"'!E752</f>
        <v>0</v>
      </c>
      <c r="F749">
        <f>'Pivot MRIP 13"'!F752</f>
        <v>1</v>
      </c>
      <c r="G749">
        <f>'Pivot MRIP 13"'!G752</f>
        <v>0</v>
      </c>
      <c r="H749">
        <f t="shared" si="60"/>
        <v>0</v>
      </c>
      <c r="I749">
        <f t="shared" si="61"/>
        <v>0</v>
      </c>
    </row>
    <row r="750" spans="1:9" x14ac:dyDescent="0.25">
      <c r="A750">
        <f>'Pivot MRIP 13"'!A753</f>
        <v>2013</v>
      </c>
      <c r="B750" t="str">
        <f>'Pivot MRIP 13"'!B753</f>
        <v>1657820130608017</v>
      </c>
      <c r="C750">
        <f>'Pivot MRIP 13"'!C753</f>
        <v>40.444831524000001</v>
      </c>
      <c r="D750">
        <f>'Pivot MRIP 13"'!D753</f>
        <v>40.444831524000001</v>
      </c>
      <c r="E750">
        <f>'Pivot MRIP 13"'!E753</f>
        <v>0</v>
      </c>
      <c r="F750">
        <f>'Pivot MRIP 13"'!F753</f>
        <v>1</v>
      </c>
      <c r="G750">
        <f>'Pivot MRIP 13"'!G753</f>
        <v>0</v>
      </c>
      <c r="H750">
        <f t="shared" si="60"/>
        <v>0</v>
      </c>
      <c r="I750">
        <f t="shared" si="61"/>
        <v>0</v>
      </c>
    </row>
    <row r="751" spans="1:9" x14ac:dyDescent="0.25">
      <c r="A751">
        <f>'Pivot MRIP 13"'!A754</f>
        <v>2013</v>
      </c>
      <c r="B751" t="str">
        <f>'Pivot MRIP 13"'!B754</f>
        <v>1657820130608018</v>
      </c>
      <c r="C751">
        <f>'Pivot MRIP 13"'!C754</f>
        <v>40.444831524000001</v>
      </c>
      <c r="D751">
        <f>'Pivot MRIP 13"'!D754</f>
        <v>40.444831524000001</v>
      </c>
      <c r="E751">
        <f>'Pivot MRIP 13"'!E754</f>
        <v>0</v>
      </c>
      <c r="F751">
        <f>'Pivot MRIP 13"'!F754</f>
        <v>1</v>
      </c>
      <c r="G751">
        <f>'Pivot MRIP 13"'!G754</f>
        <v>0</v>
      </c>
      <c r="H751">
        <f t="shared" si="60"/>
        <v>0</v>
      </c>
      <c r="I751">
        <f t="shared" si="61"/>
        <v>0</v>
      </c>
    </row>
    <row r="752" spans="1:9" x14ac:dyDescent="0.25">
      <c r="A752">
        <f>'Pivot MRIP 13"'!A755</f>
        <v>2013</v>
      </c>
      <c r="B752" t="str">
        <f>'Pivot MRIP 13"'!B755</f>
        <v>1657820130608019</v>
      </c>
      <c r="C752">
        <f>'Pivot MRIP 13"'!C755</f>
        <v>40.444831524000001</v>
      </c>
      <c r="D752">
        <f>'Pivot MRIP 13"'!D755</f>
        <v>40.444831524000001</v>
      </c>
      <c r="E752">
        <f>'Pivot MRIP 13"'!E755</f>
        <v>0</v>
      </c>
      <c r="F752">
        <f>'Pivot MRIP 13"'!F755</f>
        <v>1</v>
      </c>
      <c r="G752">
        <f>'Pivot MRIP 13"'!G755</f>
        <v>0</v>
      </c>
      <c r="H752">
        <f t="shared" si="60"/>
        <v>0</v>
      </c>
      <c r="I752">
        <f t="shared" si="61"/>
        <v>0</v>
      </c>
    </row>
    <row r="753" spans="1:9" x14ac:dyDescent="0.25">
      <c r="A753">
        <f>'Pivot MRIP 13"'!A756</f>
        <v>2013</v>
      </c>
      <c r="B753" t="str">
        <f>'Pivot MRIP 13"'!B756</f>
        <v>1657820130630004</v>
      </c>
      <c r="C753">
        <f>'Pivot MRIP 13"'!C756</f>
        <v>622.48431149999999</v>
      </c>
      <c r="D753">
        <f>'Pivot MRIP 13"'!D756</f>
        <v>622.48431149999999</v>
      </c>
      <c r="E753">
        <f>'Pivot MRIP 13"'!E756</f>
        <v>0</v>
      </c>
      <c r="F753">
        <f>'Pivot MRIP 13"'!F756</f>
        <v>2</v>
      </c>
      <c r="G753">
        <f>'Pivot MRIP 13"'!G756</f>
        <v>0</v>
      </c>
      <c r="H753">
        <f t="shared" si="60"/>
        <v>0</v>
      </c>
      <c r="I753">
        <f t="shared" si="61"/>
        <v>0</v>
      </c>
    </row>
    <row r="754" spans="1:9" x14ac:dyDescent="0.25">
      <c r="A754">
        <f>'Pivot MRIP 13"'!A757</f>
        <v>2013</v>
      </c>
      <c r="B754" t="str">
        <f>'Pivot MRIP 13"'!B757</f>
        <v>1657820130630005</v>
      </c>
      <c r="C754">
        <f>'Pivot MRIP 13"'!C757</f>
        <v>622.48431149999999</v>
      </c>
      <c r="D754">
        <f>'Pivot MRIP 13"'!D757</f>
        <v>622.48431149999999</v>
      </c>
      <c r="E754">
        <f>'Pivot MRIP 13"'!E757</f>
        <v>0</v>
      </c>
      <c r="F754">
        <f>'Pivot MRIP 13"'!F757</f>
        <v>2</v>
      </c>
      <c r="G754">
        <f>'Pivot MRIP 13"'!G757</f>
        <v>0</v>
      </c>
      <c r="H754">
        <f t="shared" si="60"/>
        <v>0</v>
      </c>
      <c r="I754">
        <f t="shared" si="61"/>
        <v>0</v>
      </c>
    </row>
    <row r="755" spans="1:9" x14ac:dyDescent="0.25">
      <c r="A755">
        <f>'Pivot MRIP 13"'!A758</f>
        <v>2013</v>
      </c>
      <c r="B755" t="str">
        <f>'Pivot MRIP 13"'!B758</f>
        <v>1657820130630006</v>
      </c>
      <c r="C755">
        <f>'Pivot MRIP 13"'!C758</f>
        <v>622.48431149999999</v>
      </c>
      <c r="D755">
        <f>'Pivot MRIP 13"'!D758</f>
        <v>622.48431149999999</v>
      </c>
      <c r="E755">
        <f>'Pivot MRIP 13"'!E758</f>
        <v>0</v>
      </c>
      <c r="F755">
        <f>'Pivot MRIP 13"'!F758</f>
        <v>2</v>
      </c>
      <c r="G755">
        <f>'Pivot MRIP 13"'!G758</f>
        <v>0</v>
      </c>
      <c r="H755">
        <f t="shared" si="60"/>
        <v>0</v>
      </c>
      <c r="I755">
        <f t="shared" si="61"/>
        <v>0</v>
      </c>
    </row>
    <row r="756" spans="1:9" x14ac:dyDescent="0.25">
      <c r="A756">
        <f>'Pivot MRIP 13"'!A759</f>
        <v>2013</v>
      </c>
      <c r="B756" t="str">
        <f>'Pivot MRIP 13"'!B759</f>
        <v>1657820130724021</v>
      </c>
      <c r="C756">
        <f>'Pivot MRIP 13"'!C759</f>
        <v>598.00699738000003</v>
      </c>
      <c r="D756">
        <f>'Pivot MRIP 13"'!D759</f>
        <v>598.00699738000003</v>
      </c>
      <c r="E756">
        <f>'Pivot MRIP 13"'!E759</f>
        <v>0</v>
      </c>
      <c r="F756">
        <f>'Pivot MRIP 13"'!F759</f>
        <v>1</v>
      </c>
      <c r="G756">
        <f>'Pivot MRIP 13"'!G759</f>
        <v>0</v>
      </c>
      <c r="H756">
        <f t="shared" si="60"/>
        <v>0</v>
      </c>
      <c r="I756">
        <f t="shared" si="61"/>
        <v>0</v>
      </c>
    </row>
    <row r="757" spans="1:9" x14ac:dyDescent="0.25">
      <c r="A757">
        <f>'Pivot MRIP 13"'!A760</f>
        <v>2013</v>
      </c>
      <c r="B757" t="str">
        <f>'Pivot MRIP 13"'!B760</f>
        <v>1657820130804003</v>
      </c>
      <c r="C757">
        <f>'Pivot MRIP 13"'!C760</f>
        <v>1409.3134289</v>
      </c>
      <c r="D757">
        <f>'Pivot MRIP 13"'!D760</f>
        <v>1409.3134289</v>
      </c>
      <c r="E757">
        <f>'Pivot MRIP 13"'!E760</f>
        <v>0</v>
      </c>
      <c r="F757">
        <f>'Pivot MRIP 13"'!F760</f>
        <v>4</v>
      </c>
      <c r="G757">
        <f>'Pivot MRIP 13"'!G760</f>
        <v>0</v>
      </c>
      <c r="H757">
        <f t="shared" si="60"/>
        <v>0</v>
      </c>
      <c r="I757">
        <f t="shared" si="61"/>
        <v>0</v>
      </c>
    </row>
    <row r="758" spans="1:9" x14ac:dyDescent="0.25">
      <c r="A758">
        <f>'Pivot MRIP 13"'!A761</f>
        <v>2013</v>
      </c>
      <c r="B758" t="str">
        <f>'Pivot MRIP 13"'!B761</f>
        <v>1657820130902001</v>
      </c>
      <c r="C758">
        <f>'Pivot MRIP 13"'!C761</f>
        <v>418.35982878999999</v>
      </c>
      <c r="D758">
        <f>'Pivot MRIP 13"'!D761</f>
        <v>418.35982878999999</v>
      </c>
      <c r="E758">
        <f>'Pivot MRIP 13"'!E761</f>
        <v>0.33069339327731634</v>
      </c>
      <c r="F758">
        <f>'Pivot MRIP 13"'!F761</f>
        <v>2</v>
      </c>
      <c r="G758">
        <f>'Pivot MRIP 13"'!G761</f>
        <v>1</v>
      </c>
      <c r="H758">
        <f t="shared" si="60"/>
        <v>418.35982878999999</v>
      </c>
      <c r="I758">
        <f t="shared" si="61"/>
        <v>138.34883139348219</v>
      </c>
    </row>
    <row r="759" spans="1:9" x14ac:dyDescent="0.25">
      <c r="A759">
        <f>'Pivot MRIP 13"'!A762</f>
        <v>2013</v>
      </c>
      <c r="B759" t="str">
        <f>'Pivot MRIP 13"'!B762</f>
        <v>1657820130907006</v>
      </c>
      <c r="C759">
        <f>'Pivot MRIP 13"'!C762</f>
        <v>525.79182154</v>
      </c>
      <c r="D759">
        <f>'Pivot MRIP 13"'!D762</f>
        <v>525.79182154</v>
      </c>
      <c r="E759">
        <f>'Pivot MRIP 13"'!E762</f>
        <v>0</v>
      </c>
      <c r="F759">
        <f>'Pivot MRIP 13"'!F762</f>
        <v>3</v>
      </c>
      <c r="G759">
        <f>'Pivot MRIP 13"'!G762</f>
        <v>0</v>
      </c>
      <c r="H759">
        <f t="shared" si="60"/>
        <v>0</v>
      </c>
      <c r="I759">
        <f t="shared" si="61"/>
        <v>0</v>
      </c>
    </row>
    <row r="760" spans="1:9" x14ac:dyDescent="0.25">
      <c r="A760">
        <f>'Pivot MRIP 13"'!A763</f>
        <v>2013</v>
      </c>
      <c r="B760" t="str">
        <f>'Pivot MRIP 13"'!B763</f>
        <v>1657820131110004</v>
      </c>
      <c r="C760">
        <f>'Pivot MRIP 13"'!C763</f>
        <v>379.66257660000002</v>
      </c>
      <c r="D760">
        <f>'Pivot MRIP 13"'!D763</f>
        <v>379.66257660000002</v>
      </c>
      <c r="E760">
        <f>'Pivot MRIP 13"'!E763</f>
        <v>0.33069339327731634</v>
      </c>
      <c r="F760">
        <f>'Pivot MRIP 13"'!F763</f>
        <v>6</v>
      </c>
      <c r="G760">
        <f>'Pivot MRIP 13"'!G763</f>
        <v>2</v>
      </c>
      <c r="H760">
        <f t="shared" si="60"/>
        <v>759.32515320000005</v>
      </c>
      <c r="I760">
        <f t="shared" si="61"/>
        <v>251.10381151252611</v>
      </c>
    </row>
    <row r="761" spans="1:9" x14ac:dyDescent="0.25">
      <c r="A761">
        <f>'Pivot MRIP 13"'!A764</f>
        <v>2013</v>
      </c>
      <c r="B761" t="str">
        <f>'Pivot MRIP 13"'!B764</f>
        <v>1657820131110011</v>
      </c>
      <c r="C761">
        <f>'Pivot MRIP 13"'!C764</f>
        <v>379.66257660000002</v>
      </c>
      <c r="D761">
        <f>'Pivot MRIP 13"'!D764</f>
        <v>379.66257660000002</v>
      </c>
      <c r="E761">
        <f>'Pivot MRIP 13"'!E764</f>
        <v>0</v>
      </c>
      <c r="F761">
        <f>'Pivot MRIP 13"'!F764</f>
        <v>3</v>
      </c>
      <c r="G761">
        <f>'Pivot MRIP 13"'!G764</f>
        <v>0</v>
      </c>
      <c r="H761">
        <f t="shared" si="60"/>
        <v>0</v>
      </c>
      <c r="I761">
        <f t="shared" si="61"/>
        <v>0</v>
      </c>
    </row>
    <row r="762" spans="1:9" x14ac:dyDescent="0.25">
      <c r="A762">
        <f>'Pivot MRIP 13"'!A765</f>
        <v>2013</v>
      </c>
      <c r="B762" t="str">
        <f>'Pivot MRIP 13"'!B765</f>
        <v>1657820131110015</v>
      </c>
      <c r="C762">
        <f>'Pivot MRIP 13"'!C765</f>
        <v>379.66257660000002</v>
      </c>
      <c r="D762">
        <f>'Pivot MRIP 13"'!D765</f>
        <v>379.66257660000002</v>
      </c>
      <c r="E762">
        <f>'Pivot MRIP 13"'!E765</f>
        <v>0</v>
      </c>
      <c r="F762">
        <f>'Pivot MRIP 13"'!F765</f>
        <v>4</v>
      </c>
      <c r="G762">
        <f>'Pivot MRIP 13"'!G765</f>
        <v>0</v>
      </c>
      <c r="H762">
        <f t="shared" si="60"/>
        <v>0</v>
      </c>
      <c r="I762">
        <f t="shared" si="61"/>
        <v>0</v>
      </c>
    </row>
    <row r="763" spans="1:9" x14ac:dyDescent="0.25">
      <c r="A763">
        <f>'Pivot MRIP 13"'!A766</f>
        <v>2013</v>
      </c>
      <c r="B763" t="str">
        <f>'Pivot MRIP 13"'!B766</f>
        <v>1657820131231006</v>
      </c>
      <c r="C763">
        <f>'Pivot MRIP 13"'!C766</f>
        <v>1998.0532900000001</v>
      </c>
      <c r="D763">
        <f>'Pivot MRIP 13"'!D766</f>
        <v>1998.0532900000001</v>
      </c>
      <c r="E763">
        <f>'Pivot MRIP 13"'!E766</f>
        <v>1.2848816217962395</v>
      </c>
      <c r="F763">
        <f>'Pivot MRIP 13"'!F766</f>
        <v>16</v>
      </c>
      <c r="G763">
        <f>'Pivot MRIP 13"'!G766</f>
        <v>32</v>
      </c>
      <c r="H763">
        <f t="shared" si="60"/>
        <v>63937.705280000002</v>
      </c>
      <c r="I763">
        <f t="shared" si="61"/>
        <v>82152.382454096398</v>
      </c>
    </row>
    <row r="764" spans="1:9" x14ac:dyDescent="0.25">
      <c r="A764">
        <f>'Pivot MRIP 13"'!A767</f>
        <v>2013</v>
      </c>
      <c r="B764" t="str">
        <f>'Pivot MRIP 13"'!B767</f>
        <v>1721120130616004</v>
      </c>
      <c r="C764">
        <f>'Pivot MRIP 13"'!C767</f>
        <v>366.33732082</v>
      </c>
      <c r="D764">
        <f>'Pivot MRIP 13"'!D767</f>
        <v>366.33732082</v>
      </c>
      <c r="E764">
        <f>'Pivot MRIP 13"'!E767</f>
        <v>0</v>
      </c>
      <c r="F764">
        <f>'Pivot MRIP 13"'!F767</f>
        <v>2</v>
      </c>
      <c r="G764">
        <f>'Pivot MRIP 13"'!G767</f>
        <v>0</v>
      </c>
      <c r="H764">
        <f t="shared" si="60"/>
        <v>0</v>
      </c>
      <c r="I764">
        <f t="shared" si="61"/>
        <v>0</v>
      </c>
    </row>
    <row r="765" spans="1:9" x14ac:dyDescent="0.25">
      <c r="A765">
        <f>'Pivot MRIP 13"'!A768</f>
        <v>2013</v>
      </c>
      <c r="B765" t="str">
        <f>'Pivot MRIP 13"'!B768</f>
        <v>1721120130727014</v>
      </c>
      <c r="C765">
        <f>'Pivot MRIP 13"'!C768</f>
        <v>92.471984043000006</v>
      </c>
      <c r="D765">
        <f>'Pivot MRIP 13"'!D768</f>
        <v>92.471984043000006</v>
      </c>
      <c r="E765">
        <f>'Pivot MRIP 13"'!E768</f>
        <v>0</v>
      </c>
      <c r="F765">
        <f>'Pivot MRIP 13"'!F768</f>
        <v>4</v>
      </c>
      <c r="G765">
        <f>'Pivot MRIP 13"'!G768</f>
        <v>0</v>
      </c>
      <c r="H765">
        <f t="shared" si="60"/>
        <v>0</v>
      </c>
      <c r="I765">
        <f t="shared" si="61"/>
        <v>0</v>
      </c>
    </row>
    <row r="766" spans="1:9" x14ac:dyDescent="0.25">
      <c r="A766">
        <f>'Pivot MRIP 13"'!A769</f>
        <v>2013</v>
      </c>
      <c r="B766" t="str">
        <f>'Pivot MRIP 13"'!B769</f>
        <v>1721120130823001</v>
      </c>
      <c r="C766">
        <f>'Pivot MRIP 13"'!C769</f>
        <v>805.55638317</v>
      </c>
      <c r="D766">
        <f>'Pivot MRIP 13"'!D769</f>
        <v>805.55638317</v>
      </c>
      <c r="E766">
        <f>'Pivot MRIP 13"'!E769</f>
        <v>0</v>
      </c>
      <c r="F766">
        <f>'Pivot MRIP 13"'!F769</f>
        <v>1</v>
      </c>
      <c r="G766">
        <f>'Pivot MRIP 13"'!G769</f>
        <v>0</v>
      </c>
      <c r="H766">
        <f t="shared" si="60"/>
        <v>0</v>
      </c>
      <c r="I766">
        <f t="shared" si="61"/>
        <v>0</v>
      </c>
    </row>
    <row r="767" spans="1:9" x14ac:dyDescent="0.25">
      <c r="A767">
        <f>'Pivot MRIP 13"'!A770</f>
        <v>2013</v>
      </c>
      <c r="B767" t="str">
        <f>'Pivot MRIP 13"'!B770</f>
        <v>1721120130825001</v>
      </c>
      <c r="C767">
        <f>'Pivot MRIP 13"'!C770</f>
        <v>153.23921641000001</v>
      </c>
      <c r="D767">
        <f>'Pivot MRIP 13"'!D770</f>
        <v>153.23921641000001</v>
      </c>
      <c r="E767">
        <f>'Pivot MRIP 13"'!E770</f>
        <v>0</v>
      </c>
      <c r="F767">
        <f>'Pivot MRIP 13"'!F770</f>
        <v>3</v>
      </c>
      <c r="G767">
        <f>'Pivot MRIP 13"'!G770</f>
        <v>0</v>
      </c>
      <c r="H767">
        <f t="shared" si="60"/>
        <v>0</v>
      </c>
      <c r="I767">
        <f t="shared" si="61"/>
        <v>0</v>
      </c>
    </row>
    <row r="768" spans="1:9" x14ac:dyDescent="0.25">
      <c r="A768">
        <f>'Pivot MRIP 13"'!A771</f>
        <v>2013</v>
      </c>
      <c r="B768" t="str">
        <f>'Pivot MRIP 13"'!B771</f>
        <v>1721120130912004</v>
      </c>
      <c r="C768">
        <f>'Pivot MRIP 13"'!C771</f>
        <v>923.55018586000006</v>
      </c>
      <c r="D768">
        <f>'Pivot MRIP 13"'!D771</f>
        <v>923.55018586000006</v>
      </c>
      <c r="E768">
        <f>'Pivot MRIP 13"'!E771</f>
        <v>0</v>
      </c>
      <c r="F768">
        <f>'Pivot MRIP 13"'!F771</f>
        <v>4</v>
      </c>
      <c r="G768">
        <f>'Pivot MRIP 13"'!G771</f>
        <v>0</v>
      </c>
      <c r="H768">
        <f t="shared" si="60"/>
        <v>0</v>
      </c>
      <c r="I768">
        <f t="shared" si="61"/>
        <v>0</v>
      </c>
    </row>
    <row r="769" spans="1:9" x14ac:dyDescent="0.25">
      <c r="A769">
        <f>'Pivot MRIP 13"'!A772</f>
        <v>2013</v>
      </c>
      <c r="B769" t="str">
        <f>'Pivot MRIP 13"'!B772</f>
        <v>1721120131019009</v>
      </c>
      <c r="C769">
        <f>'Pivot MRIP 13"'!C772</f>
        <v>582.65151431000004</v>
      </c>
      <c r="D769">
        <f>'Pivot MRIP 13"'!D772</f>
        <v>582.65151431000004</v>
      </c>
      <c r="E769">
        <f>'Pivot MRIP 13"'!E772</f>
        <v>0</v>
      </c>
      <c r="F769">
        <f>'Pivot MRIP 13"'!F772</f>
        <v>4</v>
      </c>
      <c r="G769">
        <f>'Pivot MRIP 13"'!G772</f>
        <v>0</v>
      </c>
      <c r="H769">
        <f t="shared" si="60"/>
        <v>0</v>
      </c>
      <c r="I769">
        <f t="shared" si="61"/>
        <v>0</v>
      </c>
    </row>
    <row r="770" spans="1:9" x14ac:dyDescent="0.25">
      <c r="A770">
        <f>'Pivot MRIP 13"'!A773</f>
        <v>2013</v>
      </c>
      <c r="B770" t="str">
        <f>'Pivot MRIP 13"'!B773</f>
        <v>1721220130608006</v>
      </c>
      <c r="C770">
        <f>'Pivot MRIP 13"'!C773</f>
        <v>8.0964821505</v>
      </c>
      <c r="D770">
        <f>'Pivot MRIP 13"'!D773</f>
        <v>8.0964821505</v>
      </c>
      <c r="E770">
        <f>'Pivot MRIP 13"'!E773</f>
        <v>0.48501697680673067</v>
      </c>
      <c r="F770">
        <f>'Pivot MRIP 13"'!F773</f>
        <v>25</v>
      </c>
      <c r="G770">
        <f>'Pivot MRIP 13"'!G773</f>
        <v>7</v>
      </c>
      <c r="H770">
        <f t="shared" ref="H770:H833" si="62">G770*C770</f>
        <v>56.675375053499998</v>
      </c>
      <c r="I770">
        <f t="shared" ref="I770:I833" si="63">E770*H770</f>
        <v>27.488519067836169</v>
      </c>
    </row>
    <row r="771" spans="1:9" x14ac:dyDescent="0.25">
      <c r="A771">
        <f>'Pivot MRIP 13"'!A774</f>
        <v>2013</v>
      </c>
      <c r="B771" t="str">
        <f>'Pivot MRIP 13"'!B774</f>
        <v>1721220130608014</v>
      </c>
      <c r="C771">
        <f>'Pivot MRIP 13"'!C774</f>
        <v>8.0964821505</v>
      </c>
      <c r="D771">
        <f>'Pivot MRIP 13"'!D774</f>
        <v>8.0964821505</v>
      </c>
      <c r="E771">
        <f>'Pivot MRIP 13"'!E774</f>
        <v>0</v>
      </c>
      <c r="F771">
        <f>'Pivot MRIP 13"'!F774</f>
        <v>3</v>
      </c>
      <c r="G771">
        <f>'Pivot MRIP 13"'!G774</f>
        <v>0</v>
      </c>
      <c r="H771">
        <f t="shared" si="62"/>
        <v>0</v>
      </c>
      <c r="I771">
        <f t="shared" si="63"/>
        <v>0</v>
      </c>
    </row>
    <row r="772" spans="1:9" x14ac:dyDescent="0.25">
      <c r="A772">
        <f>'Pivot MRIP 13"'!A775</f>
        <v>2013</v>
      </c>
      <c r="B772" t="str">
        <f>'Pivot MRIP 13"'!B775</f>
        <v>1721220130704009</v>
      </c>
      <c r="C772">
        <f>'Pivot MRIP 13"'!C775</f>
        <v>107.11432028999998</v>
      </c>
      <c r="D772">
        <f>'Pivot MRIP 13"'!D775</f>
        <v>107.11432028999998</v>
      </c>
      <c r="E772">
        <f>'Pivot MRIP 13"'!E775</f>
        <v>0</v>
      </c>
      <c r="F772">
        <f>'Pivot MRIP 13"'!F775</f>
        <v>9</v>
      </c>
      <c r="G772">
        <f>'Pivot MRIP 13"'!G775</f>
        <v>0</v>
      </c>
      <c r="H772">
        <f t="shared" si="62"/>
        <v>0</v>
      </c>
      <c r="I772">
        <f t="shared" si="63"/>
        <v>0</v>
      </c>
    </row>
    <row r="773" spans="1:9" x14ac:dyDescent="0.25">
      <c r="A773">
        <f>'Pivot MRIP 13"'!A776</f>
        <v>2013</v>
      </c>
      <c r="B773" t="str">
        <f>'Pivot MRIP 13"'!B776</f>
        <v>1721220130704021</v>
      </c>
      <c r="C773">
        <f>'Pivot MRIP 13"'!C776</f>
        <v>107.11432028999999</v>
      </c>
      <c r="D773">
        <f>'Pivot MRIP 13"'!D776</f>
        <v>107.11432028999999</v>
      </c>
      <c r="E773">
        <f>'Pivot MRIP 13"'!E776</f>
        <v>0</v>
      </c>
      <c r="F773">
        <f>'Pivot MRIP 13"'!F776</f>
        <v>2</v>
      </c>
      <c r="G773">
        <f>'Pivot MRIP 13"'!G776</f>
        <v>0</v>
      </c>
      <c r="H773">
        <f t="shared" si="62"/>
        <v>0</v>
      </c>
      <c r="I773">
        <f t="shared" si="63"/>
        <v>0</v>
      </c>
    </row>
    <row r="774" spans="1:9" x14ac:dyDescent="0.25">
      <c r="A774">
        <f>'Pivot MRIP 13"'!A777</f>
        <v>2013</v>
      </c>
      <c r="B774" t="str">
        <f>'Pivot MRIP 13"'!B777</f>
        <v>1721220130803003</v>
      </c>
      <c r="C774">
        <f>'Pivot MRIP 13"'!C777</f>
        <v>96.985512260999997</v>
      </c>
      <c r="D774">
        <f>'Pivot MRIP 13"'!D777</f>
        <v>96.985512260999997</v>
      </c>
      <c r="E774">
        <f>'Pivot MRIP 13"'!E777</f>
        <v>0</v>
      </c>
      <c r="F774">
        <f>'Pivot MRIP 13"'!F777</f>
        <v>9</v>
      </c>
      <c r="G774">
        <f>'Pivot MRIP 13"'!G777</f>
        <v>0</v>
      </c>
      <c r="H774">
        <f t="shared" si="62"/>
        <v>0</v>
      </c>
      <c r="I774">
        <f t="shared" si="63"/>
        <v>0</v>
      </c>
    </row>
    <row r="775" spans="1:9" x14ac:dyDescent="0.25">
      <c r="A775">
        <f>'Pivot MRIP 13"'!A778</f>
        <v>2013</v>
      </c>
      <c r="B775" t="str">
        <f>'Pivot MRIP 13"'!B778</f>
        <v>1721220130803013</v>
      </c>
      <c r="C775">
        <f>'Pivot MRIP 13"'!C778</f>
        <v>96.985512260999997</v>
      </c>
      <c r="D775">
        <f>'Pivot MRIP 13"'!D778</f>
        <v>96.985512260999997</v>
      </c>
      <c r="E775">
        <f>'Pivot MRIP 13"'!E778</f>
        <v>0</v>
      </c>
      <c r="F775">
        <f>'Pivot MRIP 13"'!F778</f>
        <v>2</v>
      </c>
      <c r="G775">
        <f>'Pivot MRIP 13"'!G778</f>
        <v>0</v>
      </c>
      <c r="H775">
        <f t="shared" si="62"/>
        <v>0</v>
      </c>
      <c r="I775">
        <f t="shared" si="63"/>
        <v>0</v>
      </c>
    </row>
    <row r="776" spans="1:9" x14ac:dyDescent="0.25">
      <c r="A776">
        <f>'Pivot MRIP 13"'!A779</f>
        <v>2013</v>
      </c>
      <c r="B776" t="str">
        <f>'Pivot MRIP 13"'!B779</f>
        <v>1721220130826007</v>
      </c>
      <c r="C776">
        <f>'Pivot MRIP 13"'!C779</f>
        <v>626.93875790000004</v>
      </c>
      <c r="D776">
        <f>'Pivot MRIP 13"'!D779</f>
        <v>626.93875790000004</v>
      </c>
      <c r="E776">
        <f>'Pivot MRIP 13"'!E779</f>
        <v>0</v>
      </c>
      <c r="F776">
        <f>'Pivot MRIP 13"'!F779</f>
        <v>1</v>
      </c>
      <c r="G776">
        <f>'Pivot MRIP 13"'!G779</f>
        <v>0</v>
      </c>
      <c r="H776">
        <f t="shared" si="62"/>
        <v>0</v>
      </c>
      <c r="I776">
        <f t="shared" si="63"/>
        <v>0</v>
      </c>
    </row>
    <row r="777" spans="1:9" x14ac:dyDescent="0.25">
      <c r="A777">
        <f>'Pivot MRIP 13"'!A780</f>
        <v>2013</v>
      </c>
      <c r="B777" t="str">
        <f>'Pivot MRIP 13"'!B780</f>
        <v>1721220130828004</v>
      </c>
      <c r="C777">
        <f>'Pivot MRIP 13"'!C780</f>
        <v>1696.4961831000001</v>
      </c>
      <c r="D777">
        <f>'Pivot MRIP 13"'!D780</f>
        <v>1696.4961831000001</v>
      </c>
      <c r="E777">
        <f>'Pivot MRIP 13"'!E780</f>
        <v>0</v>
      </c>
      <c r="F777">
        <f>'Pivot MRIP 13"'!F780</f>
        <v>4</v>
      </c>
      <c r="G777">
        <f>'Pivot MRIP 13"'!G780</f>
        <v>0</v>
      </c>
      <c r="H777">
        <f t="shared" si="62"/>
        <v>0</v>
      </c>
      <c r="I777">
        <f t="shared" si="63"/>
        <v>0</v>
      </c>
    </row>
    <row r="778" spans="1:9" x14ac:dyDescent="0.25">
      <c r="A778">
        <f>'Pivot MRIP 13"'!A781</f>
        <v>2013</v>
      </c>
      <c r="B778" t="str">
        <f>'Pivot MRIP 13"'!B781</f>
        <v>1721220130828008</v>
      </c>
      <c r="C778">
        <f>'Pivot MRIP 13"'!C781</f>
        <v>1696.4961831000001</v>
      </c>
      <c r="D778">
        <f>'Pivot MRIP 13"'!D781</f>
        <v>1696.4961831000001</v>
      </c>
      <c r="E778">
        <f>'Pivot MRIP 13"'!E781</f>
        <v>1.4330047042017042</v>
      </c>
      <c r="F778">
        <f>'Pivot MRIP 13"'!F781</f>
        <v>4</v>
      </c>
      <c r="G778">
        <f>'Pivot MRIP 13"'!G781</f>
        <v>1</v>
      </c>
      <c r="H778">
        <f t="shared" si="62"/>
        <v>1696.4961831000001</v>
      </c>
      <c r="I778">
        <f t="shared" si="63"/>
        <v>2431.0870110425358</v>
      </c>
    </row>
    <row r="779" spans="1:9" x14ac:dyDescent="0.25">
      <c r="A779">
        <f>'Pivot MRIP 13"'!A782</f>
        <v>2013</v>
      </c>
      <c r="B779" t="str">
        <f>'Pivot MRIP 13"'!B782</f>
        <v>1721220130902008</v>
      </c>
      <c r="C779">
        <f>'Pivot MRIP 13"'!C782</f>
        <v>387.37211064000002</v>
      </c>
      <c r="D779">
        <f>'Pivot MRIP 13"'!D782</f>
        <v>387.37211064000002</v>
      </c>
      <c r="E779">
        <f>'Pivot MRIP 13"'!E782</f>
        <v>0</v>
      </c>
      <c r="F779">
        <f>'Pivot MRIP 13"'!F782</f>
        <v>2</v>
      </c>
      <c r="G779">
        <f>'Pivot MRIP 13"'!G782</f>
        <v>0</v>
      </c>
      <c r="H779">
        <f t="shared" si="62"/>
        <v>0</v>
      </c>
      <c r="I779">
        <f t="shared" si="63"/>
        <v>0</v>
      </c>
    </row>
    <row r="780" spans="1:9" x14ac:dyDescent="0.25">
      <c r="A780">
        <f>'Pivot MRIP 13"'!A783</f>
        <v>2013</v>
      </c>
      <c r="B780" t="str">
        <f>'Pivot MRIP 13"'!B783</f>
        <v>1721220130902015</v>
      </c>
      <c r="C780">
        <f>'Pivot MRIP 13"'!C783</f>
        <v>387.37211064000002</v>
      </c>
      <c r="D780">
        <f>'Pivot MRIP 13"'!D783</f>
        <v>387.37211064000002</v>
      </c>
      <c r="E780">
        <f>'Pivot MRIP 13"'!E783</f>
        <v>0</v>
      </c>
      <c r="F780">
        <f>'Pivot MRIP 13"'!F783</f>
        <v>4</v>
      </c>
      <c r="G780">
        <f>'Pivot MRIP 13"'!G783</f>
        <v>0</v>
      </c>
      <c r="H780">
        <f t="shared" si="62"/>
        <v>0</v>
      </c>
      <c r="I780">
        <f t="shared" si="63"/>
        <v>0</v>
      </c>
    </row>
    <row r="781" spans="1:9" x14ac:dyDescent="0.25">
      <c r="A781">
        <f>'Pivot MRIP 13"'!A784</f>
        <v>2013</v>
      </c>
      <c r="B781" t="str">
        <f>'Pivot MRIP 13"'!B784</f>
        <v>1721220130914001</v>
      </c>
      <c r="C781">
        <f>'Pivot MRIP 13"'!C784</f>
        <v>494.74894131000002</v>
      </c>
      <c r="D781">
        <f>'Pivot MRIP 13"'!D784</f>
        <v>494.74894131000002</v>
      </c>
      <c r="E781">
        <f>'Pivot MRIP 13"'!E784</f>
        <v>0</v>
      </c>
      <c r="F781">
        <f>'Pivot MRIP 13"'!F784</f>
        <v>2</v>
      </c>
      <c r="G781">
        <f>'Pivot MRIP 13"'!G784</f>
        <v>0</v>
      </c>
      <c r="H781">
        <f t="shared" si="62"/>
        <v>0</v>
      </c>
      <c r="I781">
        <f t="shared" si="63"/>
        <v>0</v>
      </c>
    </row>
    <row r="782" spans="1:9" x14ac:dyDescent="0.25">
      <c r="A782">
        <f>'Pivot MRIP 13"'!A785</f>
        <v>2013</v>
      </c>
      <c r="B782" t="str">
        <f>'Pivot MRIP 13"'!B785</f>
        <v>1721220130928001</v>
      </c>
      <c r="C782">
        <f>'Pivot MRIP 13"'!C785</f>
        <v>103.70698962</v>
      </c>
      <c r="D782">
        <f>'Pivot MRIP 13"'!D785</f>
        <v>103.70698962</v>
      </c>
      <c r="E782">
        <f>'Pivot MRIP 13"'!E785</f>
        <v>0</v>
      </c>
      <c r="F782">
        <f>'Pivot MRIP 13"'!F785</f>
        <v>4</v>
      </c>
      <c r="G782">
        <f>'Pivot MRIP 13"'!G785</f>
        <v>0</v>
      </c>
      <c r="H782">
        <f t="shared" si="62"/>
        <v>0</v>
      </c>
      <c r="I782">
        <f t="shared" si="63"/>
        <v>0</v>
      </c>
    </row>
    <row r="783" spans="1:9" x14ac:dyDescent="0.25">
      <c r="A783">
        <f>'Pivot MRIP 13"'!A786</f>
        <v>2013</v>
      </c>
      <c r="B783" t="str">
        <f>'Pivot MRIP 13"'!B786</f>
        <v>1721220130928008</v>
      </c>
      <c r="C783">
        <f>'Pivot MRIP 13"'!C786</f>
        <v>103.70698962</v>
      </c>
      <c r="D783">
        <f>'Pivot MRIP 13"'!D786</f>
        <v>103.70698962</v>
      </c>
      <c r="E783">
        <f>'Pivot MRIP 13"'!E786</f>
        <v>0</v>
      </c>
      <c r="F783">
        <f>'Pivot MRIP 13"'!F786</f>
        <v>3</v>
      </c>
      <c r="G783">
        <f>'Pivot MRIP 13"'!G786</f>
        <v>0</v>
      </c>
      <c r="H783">
        <f t="shared" si="62"/>
        <v>0</v>
      </c>
      <c r="I783">
        <f t="shared" si="63"/>
        <v>0</v>
      </c>
    </row>
    <row r="784" spans="1:9" x14ac:dyDescent="0.25">
      <c r="A784">
        <f>'Pivot MRIP 13"'!A787</f>
        <v>2013</v>
      </c>
      <c r="B784" t="str">
        <f>'Pivot MRIP 13"'!B787</f>
        <v>1721220130928011</v>
      </c>
      <c r="C784">
        <f>'Pivot MRIP 13"'!C787</f>
        <v>103.70698962</v>
      </c>
      <c r="D784">
        <f>'Pivot MRIP 13"'!D787</f>
        <v>103.70698962</v>
      </c>
      <c r="E784">
        <f>'Pivot MRIP 13"'!E787</f>
        <v>0</v>
      </c>
      <c r="F784">
        <f>'Pivot MRIP 13"'!F787</f>
        <v>9</v>
      </c>
      <c r="G784">
        <f>'Pivot MRIP 13"'!G787</f>
        <v>0</v>
      </c>
      <c r="H784">
        <f t="shared" si="62"/>
        <v>0</v>
      </c>
      <c r="I784">
        <f t="shared" si="63"/>
        <v>0</v>
      </c>
    </row>
    <row r="785" spans="1:9" x14ac:dyDescent="0.25">
      <c r="A785">
        <f>'Pivot MRIP 13"'!A788</f>
        <v>2013</v>
      </c>
      <c r="B785" t="str">
        <f>'Pivot MRIP 13"'!B788</f>
        <v>1721220130928014</v>
      </c>
      <c r="C785">
        <f>'Pivot MRIP 13"'!C788</f>
        <v>103.70698962</v>
      </c>
      <c r="D785">
        <f>'Pivot MRIP 13"'!D788</f>
        <v>103.70698962</v>
      </c>
      <c r="E785">
        <f>'Pivot MRIP 13"'!E788</f>
        <v>0</v>
      </c>
      <c r="F785">
        <f>'Pivot MRIP 13"'!F788</f>
        <v>4</v>
      </c>
      <c r="G785">
        <f>'Pivot MRIP 13"'!G788</f>
        <v>0</v>
      </c>
      <c r="H785">
        <f t="shared" si="62"/>
        <v>0</v>
      </c>
      <c r="I785">
        <f t="shared" si="63"/>
        <v>0</v>
      </c>
    </row>
    <row r="786" spans="1:9" x14ac:dyDescent="0.25">
      <c r="A786">
        <f>'Pivot MRIP 13"'!A789</f>
        <v>2013</v>
      </c>
      <c r="B786" t="str">
        <f>'Pivot MRIP 13"'!B789</f>
        <v>1721220131027007</v>
      </c>
      <c r="C786">
        <f>'Pivot MRIP 13"'!C789</f>
        <v>44.376751554999998</v>
      </c>
      <c r="D786">
        <f>'Pivot MRIP 13"'!D789</f>
        <v>44.376751554999998</v>
      </c>
      <c r="E786">
        <f>'Pivot MRIP 13"'!E789</f>
        <v>0</v>
      </c>
      <c r="F786">
        <f>'Pivot MRIP 13"'!F789</f>
        <v>4</v>
      </c>
      <c r="G786">
        <f>'Pivot MRIP 13"'!G789</f>
        <v>0</v>
      </c>
      <c r="H786">
        <f t="shared" si="62"/>
        <v>0</v>
      </c>
      <c r="I786">
        <f t="shared" si="63"/>
        <v>0</v>
      </c>
    </row>
    <row r="787" spans="1:9" x14ac:dyDescent="0.25">
      <c r="A787">
        <f>'Pivot MRIP 13"'!A790</f>
        <v>2013</v>
      </c>
      <c r="B787" t="str">
        <f>'Pivot MRIP 13"'!B790</f>
        <v>1721220131027009</v>
      </c>
      <c r="C787">
        <f>'Pivot MRIP 13"'!C790</f>
        <v>44.376751554999998</v>
      </c>
      <c r="D787">
        <f>'Pivot MRIP 13"'!D790</f>
        <v>44.376751554999998</v>
      </c>
      <c r="E787">
        <f>'Pivot MRIP 13"'!E790</f>
        <v>0</v>
      </c>
      <c r="F787">
        <f>'Pivot MRIP 13"'!F790</f>
        <v>1</v>
      </c>
      <c r="G787">
        <f>'Pivot MRIP 13"'!G790</f>
        <v>0</v>
      </c>
      <c r="H787">
        <f t="shared" si="62"/>
        <v>0</v>
      </c>
      <c r="I787">
        <f t="shared" si="63"/>
        <v>0</v>
      </c>
    </row>
    <row r="788" spans="1:9" x14ac:dyDescent="0.25">
      <c r="A788">
        <f>'Pivot MRIP 13"'!A791</f>
        <v>2013</v>
      </c>
      <c r="B788" t="str">
        <f>'Pivot MRIP 13"'!B791</f>
        <v>1721220131027012</v>
      </c>
      <c r="C788">
        <f>'Pivot MRIP 13"'!C791</f>
        <v>44.376751554999998</v>
      </c>
      <c r="D788">
        <f>'Pivot MRIP 13"'!D791</f>
        <v>44.376751554999998</v>
      </c>
      <c r="E788">
        <f>'Pivot MRIP 13"'!E791</f>
        <v>0</v>
      </c>
      <c r="F788">
        <f>'Pivot MRIP 13"'!F791</f>
        <v>4</v>
      </c>
      <c r="G788">
        <f>'Pivot MRIP 13"'!G791</f>
        <v>0</v>
      </c>
      <c r="H788">
        <f t="shared" si="62"/>
        <v>0</v>
      </c>
      <c r="I788">
        <f t="shared" si="63"/>
        <v>0</v>
      </c>
    </row>
    <row r="789" spans="1:9" x14ac:dyDescent="0.25">
      <c r="A789">
        <f>'Pivot MRIP 13"'!A792</f>
        <v>2013</v>
      </c>
      <c r="B789" t="str">
        <f>'Pivot MRIP 13"'!B792</f>
        <v>1721220131228001</v>
      </c>
      <c r="C789">
        <f>'Pivot MRIP 13"'!C792</f>
        <v>568.80997301000002</v>
      </c>
      <c r="D789">
        <f>'Pivot MRIP 13"'!D792</f>
        <v>568.80997301000002</v>
      </c>
      <c r="E789">
        <f>'Pivot MRIP 13"'!E792</f>
        <v>0</v>
      </c>
      <c r="F789">
        <f>'Pivot MRIP 13"'!F792</f>
        <v>3</v>
      </c>
      <c r="G789">
        <f>'Pivot MRIP 13"'!G792</f>
        <v>0</v>
      </c>
      <c r="H789">
        <f t="shared" si="62"/>
        <v>0</v>
      </c>
      <c r="I789">
        <f t="shared" si="63"/>
        <v>0</v>
      </c>
    </row>
    <row r="790" spans="1:9" x14ac:dyDescent="0.25">
      <c r="A790">
        <f>'Pivot MRIP 13"'!A793</f>
        <v>2013</v>
      </c>
      <c r="B790" t="str">
        <f>'Pivot MRIP 13"'!B793</f>
        <v>1723220130527006</v>
      </c>
      <c r="C790">
        <f>'Pivot MRIP 13"'!C793</f>
        <v>316.55610716000001</v>
      </c>
      <c r="D790">
        <f>'Pivot MRIP 13"'!D793</f>
        <v>316.55610716000001</v>
      </c>
      <c r="E790">
        <f>'Pivot MRIP 13"'!E793</f>
        <v>0</v>
      </c>
      <c r="F790">
        <f>'Pivot MRIP 13"'!F793</f>
        <v>1</v>
      </c>
      <c r="G790">
        <f>'Pivot MRIP 13"'!G793</f>
        <v>0</v>
      </c>
      <c r="H790">
        <f t="shared" si="62"/>
        <v>0</v>
      </c>
      <c r="I790">
        <f t="shared" si="63"/>
        <v>0</v>
      </c>
    </row>
    <row r="791" spans="1:9" x14ac:dyDescent="0.25">
      <c r="A791">
        <f>'Pivot MRIP 13"'!A794</f>
        <v>2013</v>
      </c>
      <c r="B791" t="str">
        <f>'Pivot MRIP 13"'!B794</f>
        <v>1723320130817006</v>
      </c>
      <c r="C791">
        <f>'Pivot MRIP 13"'!C794</f>
        <v>345.45630818000001</v>
      </c>
      <c r="D791">
        <f>'Pivot MRIP 13"'!D794</f>
        <v>345.45630818000001</v>
      </c>
      <c r="E791">
        <f>'Pivot MRIP 13"'!E794</f>
        <v>1.1868412238724384</v>
      </c>
      <c r="F791">
        <f>'Pivot MRIP 13"'!F794</f>
        <v>1</v>
      </c>
      <c r="G791">
        <f>'Pivot MRIP 13"'!G794</f>
        <v>4</v>
      </c>
      <c r="H791">
        <f t="shared" si="62"/>
        <v>1381.82523272</v>
      </c>
      <c r="I791">
        <f t="shared" si="63"/>
        <v>1640.0071503792219</v>
      </c>
    </row>
    <row r="792" spans="1:9" x14ac:dyDescent="0.25">
      <c r="A792">
        <f>'Pivot MRIP 13"'!A795</f>
        <v>2013</v>
      </c>
      <c r="B792" t="str">
        <f>'Pivot MRIP 13"'!B795</f>
        <v>1723420130413005</v>
      </c>
      <c r="C792">
        <f>'Pivot MRIP 13"'!C795</f>
        <v>2590.1844388999998</v>
      </c>
      <c r="D792">
        <f>'Pivot MRIP 13"'!D795</f>
        <v>2590.1844388999998</v>
      </c>
      <c r="E792">
        <f>'Pivot MRIP 13"'!E795</f>
        <v>0.44092452436975516</v>
      </c>
      <c r="F792">
        <f>'Pivot MRIP 13"'!F795</f>
        <v>4</v>
      </c>
      <c r="G792">
        <f>'Pivot MRIP 13"'!G795</f>
        <v>0.25</v>
      </c>
      <c r="H792">
        <f t="shared" si="62"/>
        <v>647.54610972499995</v>
      </c>
      <c r="I792">
        <f t="shared" si="63"/>
        <v>285.51896043798087</v>
      </c>
    </row>
    <row r="793" spans="1:9" x14ac:dyDescent="0.25">
      <c r="A793">
        <f>'Pivot MRIP 13"'!A796</f>
        <v>2013</v>
      </c>
      <c r="B793" t="str">
        <f>'Pivot MRIP 13"'!B796</f>
        <v>1723420130901001</v>
      </c>
      <c r="C793">
        <f>'Pivot MRIP 13"'!C796</f>
        <v>8.4804410441000009</v>
      </c>
      <c r="D793">
        <f>'Pivot MRIP 13"'!D796</f>
        <v>8.4804410441000009</v>
      </c>
      <c r="E793">
        <f>'Pivot MRIP 13"'!E796</f>
        <v>1.3676945114438723</v>
      </c>
      <c r="F793">
        <f>'Pivot MRIP 13"'!F796</f>
        <v>16</v>
      </c>
      <c r="G793">
        <f>'Pivot MRIP 13"'!G796</f>
        <v>11</v>
      </c>
      <c r="H793">
        <f t="shared" si="62"/>
        <v>93.284851485100006</v>
      </c>
      <c r="I793">
        <f t="shared" si="63"/>
        <v>127.58517937702804</v>
      </c>
    </row>
    <row r="794" spans="1:9" x14ac:dyDescent="0.25">
      <c r="A794">
        <f>'Pivot MRIP 13"'!A797</f>
        <v>2013</v>
      </c>
      <c r="B794" t="str">
        <f>'Pivot MRIP 13"'!B797</f>
        <v>1723420130920003</v>
      </c>
      <c r="C794">
        <f>'Pivot MRIP 13"'!C797</f>
        <v>8.1349896936999997</v>
      </c>
      <c r="D794">
        <f>'Pivot MRIP 13"'!D797</f>
        <v>8.1349896936999997</v>
      </c>
      <c r="E794">
        <f>'Pivot MRIP 13"'!E797</f>
        <v>0</v>
      </c>
      <c r="F794">
        <f>'Pivot MRIP 13"'!F797</f>
        <v>5</v>
      </c>
      <c r="G794">
        <f>'Pivot MRIP 13"'!G797</f>
        <v>0</v>
      </c>
      <c r="H794">
        <f t="shared" si="62"/>
        <v>0</v>
      </c>
      <c r="I794">
        <f t="shared" si="63"/>
        <v>0</v>
      </c>
    </row>
    <row r="795" spans="1:9" x14ac:dyDescent="0.25">
      <c r="A795">
        <f>'Pivot MRIP 13"'!A798</f>
        <v>2013</v>
      </c>
      <c r="B795" t="str">
        <f>'Pivot MRIP 13"'!B798</f>
        <v>1723420131030001</v>
      </c>
      <c r="C795">
        <f>'Pivot MRIP 13"'!C798</f>
        <v>106.81348331</v>
      </c>
      <c r="D795">
        <f>'Pivot MRIP 13"'!D798</f>
        <v>106.81348331</v>
      </c>
      <c r="E795">
        <f>'Pivot MRIP 13"'!E798</f>
        <v>1.7930930657703377</v>
      </c>
      <c r="F795">
        <f>'Pivot MRIP 13"'!F798</f>
        <v>25</v>
      </c>
      <c r="G795">
        <f>'Pivot MRIP 13"'!G798</f>
        <v>15</v>
      </c>
      <c r="H795">
        <f t="shared" si="62"/>
        <v>1602.2022496499999</v>
      </c>
      <c r="I795">
        <f t="shared" si="63"/>
        <v>2872.8977438090501</v>
      </c>
    </row>
    <row r="796" spans="1:9" x14ac:dyDescent="0.25">
      <c r="A796">
        <f>'Pivot MRIP 13"'!A799</f>
        <v>2013</v>
      </c>
      <c r="B796" t="str">
        <f>'Pivot MRIP 13"'!B799</f>
        <v>1723420131122013</v>
      </c>
      <c r="C796">
        <f>'Pivot MRIP 13"'!C799</f>
        <v>366.72488978000001</v>
      </c>
      <c r="D796">
        <f>'Pivot MRIP 13"'!D799</f>
        <v>366.72488978000001</v>
      </c>
      <c r="E796">
        <f>'Pivot MRIP 13"'!E799</f>
        <v>0</v>
      </c>
      <c r="F796">
        <f>'Pivot MRIP 13"'!F799</f>
        <v>4</v>
      </c>
      <c r="G796">
        <f>'Pivot MRIP 13"'!G799</f>
        <v>0</v>
      </c>
      <c r="H796">
        <f t="shared" si="62"/>
        <v>0</v>
      </c>
      <c r="I796">
        <f t="shared" si="63"/>
        <v>0</v>
      </c>
    </row>
    <row r="797" spans="1:9" x14ac:dyDescent="0.25">
      <c r="A797">
        <f>'Pivot MRIP 13"'!A800</f>
        <v>2013</v>
      </c>
      <c r="B797" t="str">
        <f>'Pivot MRIP 13"'!B800</f>
        <v>1723420131130001</v>
      </c>
      <c r="C797">
        <f>'Pivot MRIP 13"'!C800</f>
        <v>279.55397927000001</v>
      </c>
      <c r="D797">
        <f>'Pivot MRIP 13"'!D800</f>
        <v>279.55397927000001</v>
      </c>
      <c r="E797">
        <f>'Pivot MRIP 13"'!E800</f>
        <v>0</v>
      </c>
      <c r="F797">
        <f>'Pivot MRIP 13"'!F800</f>
        <v>1</v>
      </c>
      <c r="G797">
        <f>'Pivot MRIP 13"'!G800</f>
        <v>0</v>
      </c>
      <c r="H797">
        <f t="shared" si="62"/>
        <v>0</v>
      </c>
      <c r="I797">
        <f t="shared" si="63"/>
        <v>0</v>
      </c>
    </row>
    <row r="798" spans="1:9" x14ac:dyDescent="0.25">
      <c r="A798">
        <f>'Pivot MRIP 13"'!A801</f>
        <v>2013</v>
      </c>
      <c r="B798" t="str">
        <f>'Pivot MRIP 13"'!B801</f>
        <v>1723520130427003</v>
      </c>
      <c r="C798">
        <f>'Pivot MRIP 13"'!C801</f>
        <v>500.89672113</v>
      </c>
      <c r="D798">
        <f>'Pivot MRIP 13"'!D801</f>
        <v>500.89672113</v>
      </c>
      <c r="E798">
        <f>'Pivot MRIP 13"'!E801</f>
        <v>0</v>
      </c>
      <c r="F798">
        <f>'Pivot MRIP 13"'!F801</f>
        <v>3</v>
      </c>
      <c r="G798">
        <f>'Pivot MRIP 13"'!G801</f>
        <v>0</v>
      </c>
      <c r="H798">
        <f t="shared" si="62"/>
        <v>0</v>
      </c>
      <c r="I798">
        <f t="shared" si="63"/>
        <v>0</v>
      </c>
    </row>
    <row r="799" spans="1:9" x14ac:dyDescent="0.25">
      <c r="A799">
        <f>'Pivot MRIP 13"'!A802</f>
        <v>2013</v>
      </c>
      <c r="B799" t="str">
        <f>'Pivot MRIP 13"'!B802</f>
        <v>1723520130601011</v>
      </c>
      <c r="C799">
        <f>'Pivot MRIP 13"'!C802</f>
        <v>250.57864936999999</v>
      </c>
      <c r="D799">
        <f>'Pivot MRIP 13"'!D802</f>
        <v>250.57864936999999</v>
      </c>
      <c r="E799">
        <f>'Pivot MRIP 13"'!E802</f>
        <v>1.3962609938375579</v>
      </c>
      <c r="F799">
        <f>'Pivot MRIP 13"'!F802</f>
        <v>9</v>
      </c>
      <c r="G799">
        <f>'Pivot MRIP 13"'!G802</f>
        <v>15</v>
      </c>
      <c r="H799">
        <f t="shared" si="62"/>
        <v>3758.6797405500001</v>
      </c>
      <c r="I799">
        <f t="shared" si="63"/>
        <v>5248.0979100574377</v>
      </c>
    </row>
    <row r="800" spans="1:9" x14ac:dyDescent="0.25">
      <c r="A800">
        <f>'Pivot MRIP 13"'!A803</f>
        <v>2013</v>
      </c>
      <c r="B800" t="str">
        <f>'Pivot MRIP 13"'!B803</f>
        <v>1723520130601014</v>
      </c>
      <c r="C800">
        <f>'Pivot MRIP 13"'!C803</f>
        <v>250.57864936999999</v>
      </c>
      <c r="D800">
        <f>'Pivot MRIP 13"'!D803</f>
        <v>250.57864936999999</v>
      </c>
      <c r="E800">
        <f>'Pivot MRIP 13"'!E803</f>
        <v>1.5156780525210332</v>
      </c>
      <c r="F800">
        <f>'Pivot MRIP 13"'!F803</f>
        <v>16</v>
      </c>
      <c r="G800">
        <f>'Pivot MRIP 13"'!G803</f>
        <v>16</v>
      </c>
      <c r="H800">
        <f t="shared" si="62"/>
        <v>4009.2583899199999</v>
      </c>
      <c r="I800">
        <f t="shared" si="63"/>
        <v>6076.7449484875588</v>
      </c>
    </row>
    <row r="801" spans="1:9" x14ac:dyDescent="0.25">
      <c r="A801">
        <f>'Pivot MRIP 13"'!A804</f>
        <v>2013</v>
      </c>
      <c r="B801" t="str">
        <f>'Pivot MRIP 13"'!B804</f>
        <v>1723520130601020</v>
      </c>
      <c r="C801">
        <f>'Pivot MRIP 13"'!C804</f>
        <v>596.61583184000006</v>
      </c>
      <c r="D801">
        <f>'Pivot MRIP 13"'!D804</f>
        <v>596.61583184000006</v>
      </c>
      <c r="E801">
        <f>'Pivot MRIP 13"'!E804</f>
        <v>0</v>
      </c>
      <c r="F801">
        <f>'Pivot MRIP 13"'!F804</f>
        <v>1</v>
      </c>
      <c r="G801">
        <f>'Pivot MRIP 13"'!G804</f>
        <v>0</v>
      </c>
      <c r="H801">
        <f t="shared" si="62"/>
        <v>0</v>
      </c>
      <c r="I801">
        <f t="shared" si="63"/>
        <v>0</v>
      </c>
    </row>
    <row r="802" spans="1:9" x14ac:dyDescent="0.25">
      <c r="A802">
        <f>'Pivot MRIP 13"'!A805</f>
        <v>2013</v>
      </c>
      <c r="B802" t="str">
        <f>'Pivot MRIP 13"'!B805</f>
        <v>1723520130619006</v>
      </c>
      <c r="C802">
        <f>'Pivot MRIP 13"'!C805</f>
        <v>2392.7447714</v>
      </c>
      <c r="D802">
        <f>'Pivot MRIP 13"'!D805</f>
        <v>2392.7447714</v>
      </c>
      <c r="E802">
        <f>'Pivot MRIP 13"'!E805</f>
        <v>0</v>
      </c>
      <c r="F802">
        <f>'Pivot MRIP 13"'!F805</f>
        <v>1</v>
      </c>
      <c r="G802">
        <f>'Pivot MRIP 13"'!G805</f>
        <v>0</v>
      </c>
      <c r="H802">
        <f t="shared" si="62"/>
        <v>0</v>
      </c>
      <c r="I802">
        <f t="shared" si="63"/>
        <v>0</v>
      </c>
    </row>
    <row r="803" spans="1:9" x14ac:dyDescent="0.25">
      <c r="A803">
        <f>'Pivot MRIP 13"'!A806</f>
        <v>2013</v>
      </c>
      <c r="B803" t="str">
        <f>'Pivot MRIP 13"'!B806</f>
        <v>1723520130626001</v>
      </c>
      <c r="C803">
        <f>'Pivot MRIP 13"'!C806</f>
        <v>434.47911118000002</v>
      </c>
      <c r="D803">
        <f>'Pivot MRIP 13"'!D806</f>
        <v>434.47911118000002</v>
      </c>
      <c r="E803">
        <f>'Pivot MRIP 13"'!E806</f>
        <v>0</v>
      </c>
      <c r="F803">
        <f>'Pivot MRIP 13"'!F806</f>
        <v>6</v>
      </c>
      <c r="G803">
        <f>'Pivot MRIP 13"'!G806</f>
        <v>0</v>
      </c>
      <c r="H803">
        <f t="shared" si="62"/>
        <v>0</v>
      </c>
      <c r="I803">
        <f t="shared" si="63"/>
        <v>0</v>
      </c>
    </row>
    <row r="804" spans="1:9" x14ac:dyDescent="0.25">
      <c r="A804">
        <f>'Pivot MRIP 13"'!A807</f>
        <v>2013</v>
      </c>
      <c r="B804" t="str">
        <f>'Pivot MRIP 13"'!B807</f>
        <v>1723520130626007</v>
      </c>
      <c r="C804">
        <f>'Pivot MRIP 13"'!C807</f>
        <v>277.71847933999999</v>
      </c>
      <c r="D804">
        <f>'Pivot MRIP 13"'!D807</f>
        <v>277.71847933999999</v>
      </c>
      <c r="E804">
        <f>'Pivot MRIP 13"'!E807</f>
        <v>1.4682786661512843</v>
      </c>
      <c r="F804">
        <f>'Pivot MRIP 13"'!F807</f>
        <v>36</v>
      </c>
      <c r="G804">
        <f>'Pivot MRIP 13"'!G807</f>
        <v>25</v>
      </c>
      <c r="H804">
        <f t="shared" si="62"/>
        <v>6942.9619834999994</v>
      </c>
      <c r="I804">
        <f t="shared" si="63"/>
        <v>10194.202960272454</v>
      </c>
    </row>
    <row r="805" spans="1:9" x14ac:dyDescent="0.25">
      <c r="A805">
        <f>'Pivot MRIP 13"'!A808</f>
        <v>2013</v>
      </c>
      <c r="B805" t="str">
        <f>'Pivot MRIP 13"'!B808</f>
        <v>1723720130527004</v>
      </c>
      <c r="C805">
        <f>'Pivot MRIP 13"'!C808</f>
        <v>353.32668092</v>
      </c>
      <c r="D805">
        <f>'Pivot MRIP 13"'!D808</f>
        <v>353.32668092</v>
      </c>
      <c r="E805">
        <f>'Pivot MRIP 13"'!E808</f>
        <v>0</v>
      </c>
      <c r="F805">
        <f>'Pivot MRIP 13"'!F808</f>
        <v>9</v>
      </c>
      <c r="G805">
        <f>'Pivot MRIP 13"'!G808</f>
        <v>0</v>
      </c>
      <c r="H805">
        <f t="shared" si="62"/>
        <v>0</v>
      </c>
      <c r="I805">
        <f t="shared" si="63"/>
        <v>0</v>
      </c>
    </row>
    <row r="806" spans="1:9" x14ac:dyDescent="0.25">
      <c r="A806">
        <f>'Pivot MRIP 13"'!A809</f>
        <v>2013</v>
      </c>
      <c r="B806" t="str">
        <f>'Pivot MRIP 13"'!B809</f>
        <v>1723720130616006</v>
      </c>
      <c r="C806">
        <f>'Pivot MRIP 13"'!C809</f>
        <v>55.624287242999998</v>
      </c>
      <c r="D806">
        <f>'Pivot MRIP 13"'!D809</f>
        <v>55.624287242999998</v>
      </c>
      <c r="E806">
        <f>'Pivot MRIP 13"'!E809</f>
        <v>0</v>
      </c>
      <c r="F806">
        <f>'Pivot MRIP 13"'!F809</f>
        <v>1</v>
      </c>
      <c r="G806">
        <f>'Pivot MRIP 13"'!G809</f>
        <v>0</v>
      </c>
      <c r="H806">
        <f t="shared" si="62"/>
        <v>0</v>
      </c>
      <c r="I806">
        <f t="shared" si="63"/>
        <v>0</v>
      </c>
    </row>
    <row r="807" spans="1:9" x14ac:dyDescent="0.25">
      <c r="A807">
        <f>'Pivot MRIP 13"'!A810</f>
        <v>2013</v>
      </c>
      <c r="B807" t="str">
        <f>'Pivot MRIP 13"'!B810</f>
        <v>1723720130623001</v>
      </c>
      <c r="C807">
        <f>'Pivot MRIP 13"'!C810</f>
        <v>59.515867004999997</v>
      </c>
      <c r="D807">
        <f>'Pivot MRIP 13"'!D810</f>
        <v>59.515867004999997</v>
      </c>
      <c r="E807">
        <f>'Pivot MRIP 13"'!E810</f>
        <v>0</v>
      </c>
      <c r="F807">
        <f>'Pivot MRIP 13"'!F810</f>
        <v>9</v>
      </c>
      <c r="G807">
        <f>'Pivot MRIP 13"'!G810</f>
        <v>0</v>
      </c>
      <c r="H807">
        <f t="shared" si="62"/>
        <v>0</v>
      </c>
      <c r="I807">
        <f t="shared" si="63"/>
        <v>0</v>
      </c>
    </row>
    <row r="808" spans="1:9" x14ac:dyDescent="0.25">
      <c r="A808">
        <f>'Pivot MRIP 13"'!A811</f>
        <v>2013</v>
      </c>
      <c r="B808" t="str">
        <f>'Pivot MRIP 13"'!B811</f>
        <v>1723720130623004</v>
      </c>
      <c r="C808">
        <f>'Pivot MRIP 13"'!C811</f>
        <v>59.515867004999997</v>
      </c>
      <c r="D808">
        <f>'Pivot MRIP 13"'!D811</f>
        <v>59.515867004999997</v>
      </c>
      <c r="E808">
        <f>'Pivot MRIP 13"'!E811</f>
        <v>1.1023113109243878</v>
      </c>
      <c r="F808">
        <f>'Pivot MRIP 13"'!F811</f>
        <v>4</v>
      </c>
      <c r="G808">
        <f>'Pivot MRIP 13"'!G811</f>
        <v>3</v>
      </c>
      <c r="H808">
        <f t="shared" si="62"/>
        <v>178.547601015</v>
      </c>
      <c r="I808">
        <f t="shared" si="63"/>
        <v>196.81504013724921</v>
      </c>
    </row>
    <row r="809" spans="1:9" x14ac:dyDescent="0.25">
      <c r="A809">
        <f>'Pivot MRIP 13"'!A812</f>
        <v>2013</v>
      </c>
      <c r="B809" t="str">
        <f>'Pivot MRIP 13"'!B812</f>
        <v>1723720130623006</v>
      </c>
      <c r="C809">
        <f>'Pivot MRIP 13"'!C812</f>
        <v>89.273800507000004</v>
      </c>
      <c r="D809">
        <f>'Pivot MRIP 13"'!D812</f>
        <v>89.273800507000004</v>
      </c>
      <c r="E809">
        <f>'Pivot MRIP 13"'!E812</f>
        <v>0.27557782773109696</v>
      </c>
      <c r="F809">
        <f>'Pivot MRIP 13"'!F812</f>
        <v>3</v>
      </c>
      <c r="G809">
        <f>'Pivot MRIP 13"'!G812</f>
        <v>2</v>
      </c>
      <c r="H809">
        <f t="shared" si="62"/>
        <v>178.54760101400001</v>
      </c>
      <c r="I809">
        <f t="shared" si="63"/>
        <v>49.203760034036726</v>
      </c>
    </row>
    <row r="810" spans="1:9" x14ac:dyDescent="0.25">
      <c r="A810">
        <f>'Pivot MRIP 13"'!A813</f>
        <v>2013</v>
      </c>
      <c r="B810" t="str">
        <f>'Pivot MRIP 13"'!B813</f>
        <v>1723720130707005</v>
      </c>
      <c r="C810">
        <f>'Pivot MRIP 13"'!C813</f>
        <v>182.95178048</v>
      </c>
      <c r="D810">
        <f>'Pivot MRIP 13"'!D813</f>
        <v>182.95178048</v>
      </c>
      <c r="E810">
        <f>'Pivot MRIP 13"'!E813</f>
        <v>0</v>
      </c>
      <c r="F810">
        <f>'Pivot MRIP 13"'!F813</f>
        <v>3</v>
      </c>
      <c r="G810">
        <f>'Pivot MRIP 13"'!G813</f>
        <v>0</v>
      </c>
      <c r="H810">
        <f t="shared" si="62"/>
        <v>0</v>
      </c>
      <c r="I810">
        <f t="shared" si="63"/>
        <v>0</v>
      </c>
    </row>
    <row r="811" spans="1:9" x14ac:dyDescent="0.25">
      <c r="A811">
        <f>'Pivot MRIP 13"'!A814</f>
        <v>2013</v>
      </c>
      <c r="B811" t="str">
        <f>'Pivot MRIP 13"'!B814</f>
        <v>1723720130707015</v>
      </c>
      <c r="C811">
        <f>'Pivot MRIP 13"'!C814</f>
        <v>182.95178048</v>
      </c>
      <c r="D811">
        <f>'Pivot MRIP 13"'!D814</f>
        <v>182.95178048</v>
      </c>
      <c r="E811">
        <f>'Pivot MRIP 13"'!E814</f>
        <v>0</v>
      </c>
      <c r="F811">
        <f>'Pivot MRIP 13"'!F814</f>
        <v>1</v>
      </c>
      <c r="G811">
        <f>'Pivot MRIP 13"'!G814</f>
        <v>0</v>
      </c>
      <c r="H811">
        <f t="shared" si="62"/>
        <v>0</v>
      </c>
      <c r="I811">
        <f t="shared" si="63"/>
        <v>0</v>
      </c>
    </row>
    <row r="812" spans="1:9" x14ac:dyDescent="0.25">
      <c r="A812">
        <f>'Pivot MRIP 13"'!A815</f>
        <v>2013</v>
      </c>
      <c r="B812" t="str">
        <f>'Pivot MRIP 13"'!B815</f>
        <v>1723720130721007</v>
      </c>
      <c r="C812">
        <f>'Pivot MRIP 13"'!C815</f>
        <v>387.81851433000003</v>
      </c>
      <c r="D812">
        <f>'Pivot MRIP 13"'!D815</f>
        <v>387.81851433000003</v>
      </c>
      <c r="E812">
        <f>'Pivot MRIP 13"'!E815</f>
        <v>0</v>
      </c>
      <c r="F812">
        <f>'Pivot MRIP 13"'!F815</f>
        <v>1</v>
      </c>
      <c r="G812">
        <f>'Pivot MRIP 13"'!G815</f>
        <v>0</v>
      </c>
      <c r="H812">
        <f t="shared" si="62"/>
        <v>0</v>
      </c>
      <c r="I812">
        <f t="shared" si="63"/>
        <v>0</v>
      </c>
    </row>
    <row r="813" spans="1:9" x14ac:dyDescent="0.25">
      <c r="A813">
        <f>'Pivot MRIP 13"'!A816</f>
        <v>2013</v>
      </c>
      <c r="B813" t="str">
        <f>'Pivot MRIP 13"'!B816</f>
        <v>1723720130721013</v>
      </c>
      <c r="C813">
        <f>'Pivot MRIP 13"'!C816</f>
        <v>387.81851433000003</v>
      </c>
      <c r="D813">
        <f>'Pivot MRIP 13"'!D816</f>
        <v>387.81851433000003</v>
      </c>
      <c r="E813">
        <f>'Pivot MRIP 13"'!E816</f>
        <v>0</v>
      </c>
      <c r="F813">
        <f>'Pivot MRIP 13"'!F816</f>
        <v>1</v>
      </c>
      <c r="G813">
        <f>'Pivot MRIP 13"'!G816</f>
        <v>0</v>
      </c>
      <c r="H813">
        <f t="shared" si="62"/>
        <v>0</v>
      </c>
      <c r="I813">
        <f t="shared" si="63"/>
        <v>0</v>
      </c>
    </row>
    <row r="814" spans="1:9" x14ac:dyDescent="0.25">
      <c r="A814">
        <f>'Pivot MRIP 13"'!A817</f>
        <v>2013</v>
      </c>
      <c r="B814" t="str">
        <f>'Pivot MRIP 13"'!B817</f>
        <v>1723720130723012</v>
      </c>
      <c r="C814">
        <f>'Pivot MRIP 13"'!C817</f>
        <v>216.51978313000001</v>
      </c>
      <c r="D814">
        <f>'Pivot MRIP 13"'!D817</f>
        <v>216.51978313000001</v>
      </c>
      <c r="E814">
        <f>'Pivot MRIP 13"'!E817</f>
        <v>0</v>
      </c>
      <c r="F814">
        <f>'Pivot MRIP 13"'!F817</f>
        <v>4</v>
      </c>
      <c r="G814">
        <f>'Pivot MRIP 13"'!G817</f>
        <v>0</v>
      </c>
      <c r="H814">
        <f t="shared" si="62"/>
        <v>0</v>
      </c>
      <c r="I814">
        <f t="shared" si="63"/>
        <v>0</v>
      </c>
    </row>
    <row r="815" spans="1:9" x14ac:dyDescent="0.25">
      <c r="A815">
        <f>'Pivot MRIP 13"'!A818</f>
        <v>2013</v>
      </c>
      <c r="B815" t="str">
        <f>'Pivot MRIP 13"'!B818</f>
        <v>1723720130728007</v>
      </c>
      <c r="C815">
        <f>'Pivot MRIP 13"'!C818</f>
        <v>296.81348696999999</v>
      </c>
      <c r="D815">
        <f>'Pivot MRIP 13"'!D818</f>
        <v>296.81348696999999</v>
      </c>
      <c r="E815">
        <f>'Pivot MRIP 13"'!E818</f>
        <v>1.4172573997599272</v>
      </c>
      <c r="F815">
        <f>'Pivot MRIP 13"'!F818</f>
        <v>8</v>
      </c>
      <c r="G815">
        <f>'Pivot MRIP 13"'!G818</f>
        <v>7.1059379720000004</v>
      </c>
      <c r="H815">
        <f t="shared" si="62"/>
        <v>2109.1382276618501</v>
      </c>
      <c r="I815">
        <f t="shared" si="63"/>
        <v>2989.1917602702952</v>
      </c>
    </row>
    <row r="816" spans="1:9" x14ac:dyDescent="0.25">
      <c r="A816">
        <f>'Pivot MRIP 13"'!A819</f>
        <v>2013</v>
      </c>
      <c r="B816" t="str">
        <f>'Pivot MRIP 13"'!B819</f>
        <v>1723720130803007</v>
      </c>
      <c r="C816">
        <f>'Pivot MRIP 13"'!C819</f>
        <v>1864.6462841</v>
      </c>
      <c r="D816">
        <f>'Pivot MRIP 13"'!D819</f>
        <v>1864.6462841</v>
      </c>
      <c r="E816">
        <f>'Pivot MRIP 13"'!E819</f>
        <v>0</v>
      </c>
      <c r="F816">
        <f>'Pivot MRIP 13"'!F819</f>
        <v>1</v>
      </c>
      <c r="G816">
        <f>'Pivot MRIP 13"'!G819</f>
        <v>0</v>
      </c>
      <c r="H816">
        <f t="shared" si="62"/>
        <v>0</v>
      </c>
      <c r="I816">
        <f t="shared" si="63"/>
        <v>0</v>
      </c>
    </row>
    <row r="817" spans="1:9" x14ac:dyDescent="0.25">
      <c r="A817">
        <f>'Pivot MRIP 13"'!A820</f>
        <v>2013</v>
      </c>
      <c r="B817" t="str">
        <f>'Pivot MRIP 13"'!B820</f>
        <v>1723720130811004</v>
      </c>
      <c r="C817">
        <f>'Pivot MRIP 13"'!C820</f>
        <v>2446.7782762000002</v>
      </c>
      <c r="D817">
        <f>'Pivot MRIP 13"'!D820</f>
        <v>2446.7782762000002</v>
      </c>
      <c r="E817">
        <f>'Pivot MRIP 13"'!E820</f>
        <v>0</v>
      </c>
      <c r="F817">
        <f>'Pivot MRIP 13"'!F820</f>
        <v>4</v>
      </c>
      <c r="G817">
        <f>'Pivot MRIP 13"'!G820</f>
        <v>0</v>
      </c>
      <c r="H817">
        <f t="shared" si="62"/>
        <v>0</v>
      </c>
      <c r="I817">
        <f t="shared" si="63"/>
        <v>0</v>
      </c>
    </row>
    <row r="818" spans="1:9" x14ac:dyDescent="0.25">
      <c r="A818">
        <f>'Pivot MRIP 13"'!A821</f>
        <v>2013</v>
      </c>
      <c r="B818" t="str">
        <f>'Pivot MRIP 13"'!B821</f>
        <v>1723720130907001</v>
      </c>
      <c r="C818">
        <f>'Pivot MRIP 13"'!C821</f>
        <v>660.36176046000003</v>
      </c>
      <c r="D818">
        <f>'Pivot MRIP 13"'!D821</f>
        <v>660.36176046000003</v>
      </c>
      <c r="E818">
        <f>'Pivot MRIP 13"'!E821</f>
        <v>0</v>
      </c>
      <c r="F818">
        <f>'Pivot MRIP 13"'!F821</f>
        <v>2</v>
      </c>
      <c r="G818">
        <f>'Pivot MRIP 13"'!G821</f>
        <v>0</v>
      </c>
      <c r="H818">
        <f t="shared" si="62"/>
        <v>0</v>
      </c>
      <c r="I818">
        <f t="shared" si="63"/>
        <v>0</v>
      </c>
    </row>
    <row r="819" spans="1:9" x14ac:dyDescent="0.25">
      <c r="A819">
        <f>'Pivot MRIP 13"'!A822</f>
        <v>2013</v>
      </c>
      <c r="B819" t="str">
        <f>'Pivot MRIP 13"'!B822</f>
        <v>1723720130921005</v>
      </c>
      <c r="C819">
        <f>'Pivot MRIP 13"'!C822</f>
        <v>374.49247885</v>
      </c>
      <c r="D819">
        <f>'Pivot MRIP 13"'!D822</f>
        <v>374.49247885</v>
      </c>
      <c r="E819">
        <f>'Pivot MRIP 13"'!E822</f>
        <v>0</v>
      </c>
      <c r="F819">
        <f>'Pivot MRIP 13"'!F822</f>
        <v>9</v>
      </c>
      <c r="G819">
        <f>'Pivot MRIP 13"'!G822</f>
        <v>0</v>
      </c>
      <c r="H819">
        <f t="shared" si="62"/>
        <v>0</v>
      </c>
      <c r="I819">
        <f t="shared" si="63"/>
        <v>0</v>
      </c>
    </row>
    <row r="820" spans="1:9" x14ac:dyDescent="0.25">
      <c r="A820">
        <f>'Pivot MRIP 13"'!A823</f>
        <v>2013</v>
      </c>
      <c r="B820" t="str">
        <f>'Pivot MRIP 13"'!B823</f>
        <v>1723720131005003</v>
      </c>
      <c r="C820">
        <f>'Pivot MRIP 13"'!C823</f>
        <v>253.97630111000001</v>
      </c>
      <c r="D820">
        <f>'Pivot MRIP 13"'!D823</f>
        <v>253.97630111000001</v>
      </c>
      <c r="E820">
        <f>'Pivot MRIP 13"'!E823</f>
        <v>0</v>
      </c>
      <c r="F820">
        <f>'Pivot MRIP 13"'!F823</f>
        <v>2</v>
      </c>
      <c r="G820">
        <f>'Pivot MRIP 13"'!G823</f>
        <v>0</v>
      </c>
      <c r="H820">
        <f t="shared" si="62"/>
        <v>0</v>
      </c>
      <c r="I820">
        <f t="shared" si="63"/>
        <v>0</v>
      </c>
    </row>
    <row r="821" spans="1:9" x14ac:dyDescent="0.25">
      <c r="A821">
        <f>'Pivot MRIP 13"'!A824</f>
        <v>2013</v>
      </c>
      <c r="B821" t="str">
        <f>'Pivot MRIP 13"'!B824</f>
        <v>1723720131005009</v>
      </c>
      <c r="C821">
        <f>'Pivot MRIP 13"'!C824</f>
        <v>253.97630111000001</v>
      </c>
      <c r="D821">
        <f>'Pivot MRIP 13"'!D824</f>
        <v>253.97630111000001</v>
      </c>
      <c r="E821">
        <f>'Pivot MRIP 13"'!E824</f>
        <v>1.1495532242497188</v>
      </c>
      <c r="F821">
        <f>'Pivot MRIP 13"'!F824</f>
        <v>9</v>
      </c>
      <c r="G821">
        <f>'Pivot MRIP 13"'!G824</f>
        <v>7</v>
      </c>
      <c r="H821">
        <f t="shared" si="62"/>
        <v>1777.8341077700002</v>
      </c>
      <c r="I821">
        <f t="shared" si="63"/>
        <v>2043.7149307681259</v>
      </c>
    </row>
    <row r="822" spans="1:9" x14ac:dyDescent="0.25">
      <c r="A822">
        <f>'Pivot MRIP 13"'!A825</f>
        <v>2013</v>
      </c>
      <c r="B822" t="str">
        <f>'Pivot MRIP 13"'!B825</f>
        <v>1723720131005012</v>
      </c>
      <c r="C822">
        <f>'Pivot MRIP 13"'!C825</f>
        <v>253.97630111000001</v>
      </c>
      <c r="D822">
        <f>'Pivot MRIP 13"'!D825</f>
        <v>253.97630111000001</v>
      </c>
      <c r="E822">
        <f>'Pivot MRIP 13"'!E825</f>
        <v>0</v>
      </c>
      <c r="F822">
        <f>'Pivot MRIP 13"'!F825</f>
        <v>4</v>
      </c>
      <c r="G822">
        <f>'Pivot MRIP 13"'!G825</f>
        <v>0</v>
      </c>
      <c r="H822">
        <f t="shared" si="62"/>
        <v>0</v>
      </c>
      <c r="I822">
        <f t="shared" si="63"/>
        <v>0</v>
      </c>
    </row>
    <row r="823" spans="1:9" x14ac:dyDescent="0.25">
      <c r="A823">
        <f>'Pivot MRIP 13"'!A826</f>
        <v>2013</v>
      </c>
      <c r="B823" t="str">
        <f>'Pivot MRIP 13"'!B826</f>
        <v>1723720131006002</v>
      </c>
      <c r="C823">
        <f>'Pivot MRIP 13"'!C826</f>
        <v>109.84083084</v>
      </c>
      <c r="D823">
        <f>'Pivot MRIP 13"'!D826</f>
        <v>109.84083084</v>
      </c>
      <c r="E823">
        <f>'Pivot MRIP 13"'!E826</f>
        <v>0</v>
      </c>
      <c r="F823">
        <f>'Pivot MRIP 13"'!F826</f>
        <v>1</v>
      </c>
      <c r="G823">
        <f>'Pivot MRIP 13"'!G826</f>
        <v>0</v>
      </c>
      <c r="H823">
        <f t="shared" si="62"/>
        <v>0</v>
      </c>
      <c r="I823">
        <f t="shared" si="63"/>
        <v>0</v>
      </c>
    </row>
    <row r="824" spans="1:9" x14ac:dyDescent="0.25">
      <c r="A824">
        <f>'Pivot MRIP 13"'!A827</f>
        <v>2013</v>
      </c>
      <c r="B824" t="str">
        <f>'Pivot MRIP 13"'!B827</f>
        <v>1723720131006008</v>
      </c>
      <c r="C824">
        <f>'Pivot MRIP 13"'!C827</f>
        <v>109.84083084</v>
      </c>
      <c r="D824">
        <f>'Pivot MRIP 13"'!D827</f>
        <v>109.84083084</v>
      </c>
      <c r="E824">
        <f>'Pivot MRIP 13"'!E827</f>
        <v>0</v>
      </c>
      <c r="F824">
        <f>'Pivot MRIP 13"'!F827</f>
        <v>4</v>
      </c>
      <c r="G824">
        <f>'Pivot MRIP 13"'!G827</f>
        <v>0</v>
      </c>
      <c r="H824">
        <f t="shared" si="62"/>
        <v>0</v>
      </c>
      <c r="I824">
        <f t="shared" si="63"/>
        <v>0</v>
      </c>
    </row>
    <row r="825" spans="1:9" x14ac:dyDescent="0.25">
      <c r="A825">
        <f>'Pivot MRIP 13"'!A828</f>
        <v>2013</v>
      </c>
      <c r="B825" t="str">
        <f>'Pivot MRIP 13"'!B828</f>
        <v>1723720131006014</v>
      </c>
      <c r="C825">
        <f>'Pivot MRIP 13"'!C828</f>
        <v>109.84083084</v>
      </c>
      <c r="D825">
        <f>'Pivot MRIP 13"'!D828</f>
        <v>109.84083084</v>
      </c>
      <c r="E825">
        <f>'Pivot MRIP 13"'!E828</f>
        <v>0</v>
      </c>
      <c r="F825">
        <f>'Pivot MRIP 13"'!F828</f>
        <v>4</v>
      </c>
      <c r="G825">
        <f>'Pivot MRIP 13"'!G828</f>
        <v>0</v>
      </c>
      <c r="H825">
        <f t="shared" si="62"/>
        <v>0</v>
      </c>
      <c r="I825">
        <f t="shared" si="63"/>
        <v>0</v>
      </c>
    </row>
    <row r="826" spans="1:9" x14ac:dyDescent="0.25">
      <c r="A826">
        <f>'Pivot MRIP 13"'!A829</f>
        <v>2013</v>
      </c>
      <c r="B826" t="str">
        <f>'Pivot MRIP 13"'!B829</f>
        <v>1723720131118008</v>
      </c>
      <c r="C826">
        <f>'Pivot MRIP 13"'!C829</f>
        <v>1459.9455974</v>
      </c>
      <c r="D826">
        <f>'Pivot MRIP 13"'!D829</f>
        <v>1459.9455974</v>
      </c>
      <c r="E826">
        <f>'Pivot MRIP 13"'!E829</f>
        <v>0</v>
      </c>
      <c r="F826">
        <f>'Pivot MRIP 13"'!F829</f>
        <v>2</v>
      </c>
      <c r="G826">
        <f>'Pivot MRIP 13"'!G829</f>
        <v>0</v>
      </c>
      <c r="H826">
        <f t="shared" si="62"/>
        <v>0</v>
      </c>
      <c r="I826">
        <f t="shared" si="63"/>
        <v>0</v>
      </c>
    </row>
    <row r="827" spans="1:9" x14ac:dyDescent="0.25">
      <c r="A827">
        <f>'Pivot MRIP 13"'!A830</f>
        <v>2013</v>
      </c>
      <c r="B827" t="str">
        <f>'Pivot MRIP 13"'!B830</f>
        <v>1729920130526003</v>
      </c>
      <c r="C827">
        <f>'Pivot MRIP 13"'!C830</f>
        <v>118.96521242999999</v>
      </c>
      <c r="D827">
        <f>'Pivot MRIP 13"'!D830</f>
        <v>118.96521242999999</v>
      </c>
      <c r="E827">
        <f>'Pivot MRIP 13"'!E830</f>
        <v>0</v>
      </c>
      <c r="F827">
        <f>'Pivot MRIP 13"'!F830</f>
        <v>4</v>
      </c>
      <c r="G827">
        <f>'Pivot MRIP 13"'!G830</f>
        <v>0</v>
      </c>
      <c r="H827">
        <f t="shared" si="62"/>
        <v>0</v>
      </c>
      <c r="I827">
        <f t="shared" si="63"/>
        <v>0</v>
      </c>
    </row>
    <row r="828" spans="1:9" x14ac:dyDescent="0.25">
      <c r="A828">
        <f>'Pivot MRIP 13"'!A831</f>
        <v>2013</v>
      </c>
      <c r="B828" t="str">
        <f>'Pivot MRIP 13"'!B831</f>
        <v>1729920130527001</v>
      </c>
      <c r="C828">
        <f>'Pivot MRIP 13"'!C831</f>
        <v>137.40482036</v>
      </c>
      <c r="D828">
        <f>'Pivot MRIP 13"'!D831</f>
        <v>137.40482036</v>
      </c>
      <c r="E828">
        <f>'Pivot MRIP 13"'!E831</f>
        <v>0</v>
      </c>
      <c r="F828">
        <f>'Pivot MRIP 13"'!F831</f>
        <v>4</v>
      </c>
      <c r="G828">
        <f>'Pivot MRIP 13"'!G831</f>
        <v>0</v>
      </c>
      <c r="H828">
        <f t="shared" si="62"/>
        <v>0</v>
      </c>
      <c r="I828">
        <f t="shared" si="63"/>
        <v>0</v>
      </c>
    </row>
    <row r="829" spans="1:9" x14ac:dyDescent="0.25">
      <c r="A829">
        <f>'Pivot MRIP 13"'!A832</f>
        <v>2013</v>
      </c>
      <c r="B829" t="str">
        <f>'Pivot MRIP 13"'!B832</f>
        <v>1729920130530004</v>
      </c>
      <c r="C829">
        <f>'Pivot MRIP 13"'!C832</f>
        <v>1266.7415820000001</v>
      </c>
      <c r="D829">
        <f>'Pivot MRIP 13"'!D832</f>
        <v>1266.7415820000001</v>
      </c>
      <c r="E829">
        <f>'Pivot MRIP 13"'!E832</f>
        <v>0</v>
      </c>
      <c r="F829">
        <f>'Pivot MRIP 13"'!F832</f>
        <v>12</v>
      </c>
      <c r="G829">
        <f>'Pivot MRIP 13"'!G832</f>
        <v>0</v>
      </c>
      <c r="H829">
        <f t="shared" si="62"/>
        <v>0</v>
      </c>
      <c r="I829">
        <f t="shared" si="63"/>
        <v>0</v>
      </c>
    </row>
    <row r="830" spans="1:9" x14ac:dyDescent="0.25">
      <c r="A830">
        <f>'Pivot MRIP 13"'!A833</f>
        <v>2013</v>
      </c>
      <c r="B830" t="str">
        <f>'Pivot MRIP 13"'!B833</f>
        <v>1729920130704001</v>
      </c>
      <c r="C830">
        <f>'Pivot MRIP 13"'!C833</f>
        <v>143.29733103000001</v>
      </c>
      <c r="D830">
        <f>'Pivot MRIP 13"'!D833</f>
        <v>143.29733103000001</v>
      </c>
      <c r="E830">
        <f>'Pivot MRIP 13"'!E833</f>
        <v>0</v>
      </c>
      <c r="F830">
        <f>'Pivot MRIP 13"'!F833</f>
        <v>4</v>
      </c>
      <c r="G830">
        <f>'Pivot MRIP 13"'!G833</f>
        <v>0</v>
      </c>
      <c r="H830">
        <f t="shared" si="62"/>
        <v>0</v>
      </c>
      <c r="I830">
        <f t="shared" si="63"/>
        <v>0</v>
      </c>
    </row>
    <row r="831" spans="1:9" x14ac:dyDescent="0.25">
      <c r="A831">
        <f>'Pivot MRIP 13"'!A834</f>
        <v>2013</v>
      </c>
      <c r="B831" t="str">
        <f>'Pivot MRIP 13"'!B834</f>
        <v>1729920130704014</v>
      </c>
      <c r="C831">
        <f>'Pivot MRIP 13"'!C834</f>
        <v>143.29733103000001</v>
      </c>
      <c r="D831">
        <f>'Pivot MRIP 13"'!D834</f>
        <v>143.29733103000001</v>
      </c>
      <c r="E831">
        <f>'Pivot MRIP 13"'!E834</f>
        <v>0</v>
      </c>
      <c r="F831">
        <f>'Pivot MRIP 13"'!F834</f>
        <v>4</v>
      </c>
      <c r="G831">
        <f>'Pivot MRIP 13"'!G834</f>
        <v>0</v>
      </c>
      <c r="H831">
        <f t="shared" si="62"/>
        <v>0</v>
      </c>
      <c r="I831">
        <f t="shared" si="63"/>
        <v>0</v>
      </c>
    </row>
    <row r="832" spans="1:9" x14ac:dyDescent="0.25">
      <c r="A832">
        <f>'Pivot MRIP 13"'!A835</f>
        <v>2013</v>
      </c>
      <c r="B832" t="str">
        <f>'Pivot MRIP 13"'!B835</f>
        <v>1729920130707005</v>
      </c>
      <c r="C832">
        <f>'Pivot MRIP 13"'!C835</f>
        <v>1214.5962503000001</v>
      </c>
      <c r="D832">
        <f>'Pivot MRIP 13"'!D835</f>
        <v>1214.5962503000001</v>
      </c>
      <c r="E832">
        <f>'Pivot MRIP 13"'!E835</f>
        <v>0</v>
      </c>
      <c r="F832">
        <f>'Pivot MRIP 13"'!F835</f>
        <v>4</v>
      </c>
      <c r="G832">
        <f>'Pivot MRIP 13"'!G835</f>
        <v>0</v>
      </c>
      <c r="H832">
        <f t="shared" si="62"/>
        <v>0</v>
      </c>
      <c r="I832">
        <f t="shared" si="63"/>
        <v>0</v>
      </c>
    </row>
    <row r="833" spans="1:9" x14ac:dyDescent="0.25">
      <c r="A833">
        <f>'Pivot MRIP 13"'!A836</f>
        <v>2013</v>
      </c>
      <c r="B833" t="str">
        <f>'Pivot MRIP 13"'!B836</f>
        <v>1729920130718001</v>
      </c>
      <c r="C833">
        <f>'Pivot MRIP 13"'!C836</f>
        <v>866.44805062</v>
      </c>
      <c r="D833">
        <f>'Pivot MRIP 13"'!D836</f>
        <v>866.44805062</v>
      </c>
      <c r="E833">
        <f>'Pivot MRIP 13"'!E836</f>
        <v>0</v>
      </c>
      <c r="F833">
        <f>'Pivot MRIP 13"'!F836</f>
        <v>2</v>
      </c>
      <c r="G833">
        <f>'Pivot MRIP 13"'!G836</f>
        <v>0</v>
      </c>
      <c r="H833">
        <f t="shared" si="62"/>
        <v>0</v>
      </c>
      <c r="I833">
        <f t="shared" si="63"/>
        <v>0</v>
      </c>
    </row>
    <row r="834" spans="1:9" x14ac:dyDescent="0.25">
      <c r="A834">
        <f>'Pivot MRIP 13"'!A837</f>
        <v>2013</v>
      </c>
      <c r="B834" t="str">
        <f>'Pivot MRIP 13"'!B837</f>
        <v>1729920130718003</v>
      </c>
      <c r="C834">
        <f>'Pivot MRIP 13"'!C837</f>
        <v>866.44805062</v>
      </c>
      <c r="D834">
        <f>'Pivot MRIP 13"'!D837</f>
        <v>866.44805062</v>
      </c>
      <c r="E834">
        <f>'Pivot MRIP 13"'!E837</f>
        <v>0</v>
      </c>
      <c r="F834">
        <f>'Pivot MRIP 13"'!F837</f>
        <v>1</v>
      </c>
      <c r="G834">
        <f>'Pivot MRIP 13"'!G837</f>
        <v>0</v>
      </c>
      <c r="H834">
        <f t="shared" ref="H834:H897" si="64">G834*C834</f>
        <v>0</v>
      </c>
      <c r="I834">
        <f t="shared" ref="I834:I897" si="65">E834*H834</f>
        <v>0</v>
      </c>
    </row>
    <row r="835" spans="1:9" x14ac:dyDescent="0.25">
      <c r="A835">
        <f>'Pivot MRIP 13"'!A838</f>
        <v>2013</v>
      </c>
      <c r="B835" t="str">
        <f>'Pivot MRIP 13"'!B838</f>
        <v>1729920130718009</v>
      </c>
      <c r="C835">
        <f>'Pivot MRIP 13"'!C838</f>
        <v>866.44805062</v>
      </c>
      <c r="D835">
        <f>'Pivot MRIP 13"'!D838</f>
        <v>866.44805062</v>
      </c>
      <c r="E835">
        <f>'Pivot MRIP 13"'!E838</f>
        <v>0</v>
      </c>
      <c r="F835">
        <f>'Pivot MRIP 13"'!F838</f>
        <v>2</v>
      </c>
      <c r="G835">
        <f>'Pivot MRIP 13"'!G838</f>
        <v>0</v>
      </c>
      <c r="H835">
        <f t="shared" si="64"/>
        <v>0</v>
      </c>
      <c r="I835">
        <f t="shared" si="65"/>
        <v>0</v>
      </c>
    </row>
    <row r="836" spans="1:9" x14ac:dyDescent="0.25">
      <c r="A836">
        <f>'Pivot MRIP 13"'!A839</f>
        <v>2013</v>
      </c>
      <c r="B836" t="str">
        <f>'Pivot MRIP 13"'!B839</f>
        <v>1729920130718014</v>
      </c>
      <c r="C836">
        <f>'Pivot MRIP 13"'!C839</f>
        <v>866.44805062</v>
      </c>
      <c r="D836">
        <f>'Pivot MRIP 13"'!D839</f>
        <v>866.44805062</v>
      </c>
      <c r="E836">
        <f>'Pivot MRIP 13"'!E839</f>
        <v>0</v>
      </c>
      <c r="F836">
        <f>'Pivot MRIP 13"'!F839</f>
        <v>1</v>
      </c>
      <c r="G836">
        <f>'Pivot MRIP 13"'!G839</f>
        <v>0</v>
      </c>
      <c r="H836">
        <f t="shared" si="64"/>
        <v>0</v>
      </c>
      <c r="I836">
        <f t="shared" si="65"/>
        <v>0</v>
      </c>
    </row>
    <row r="837" spans="1:9" x14ac:dyDescent="0.25">
      <c r="A837">
        <f>'Pivot MRIP 13"'!A840</f>
        <v>2013</v>
      </c>
      <c r="B837" t="str">
        <f>'Pivot MRIP 13"'!B840</f>
        <v>1729920130718020</v>
      </c>
      <c r="C837">
        <f>'Pivot MRIP 13"'!C840</f>
        <v>866.44805062</v>
      </c>
      <c r="D837">
        <f>'Pivot MRIP 13"'!D840</f>
        <v>866.44805062</v>
      </c>
      <c r="E837">
        <f>'Pivot MRIP 13"'!E840</f>
        <v>0</v>
      </c>
      <c r="F837">
        <f>'Pivot MRIP 13"'!F840</f>
        <v>6</v>
      </c>
      <c r="G837">
        <f>'Pivot MRIP 13"'!G840</f>
        <v>0</v>
      </c>
      <c r="H837">
        <f t="shared" si="64"/>
        <v>0</v>
      </c>
      <c r="I837">
        <f t="shared" si="65"/>
        <v>0</v>
      </c>
    </row>
    <row r="838" spans="1:9" x14ac:dyDescent="0.25">
      <c r="A838">
        <f>'Pivot MRIP 13"'!A841</f>
        <v>2013</v>
      </c>
      <c r="B838" t="str">
        <f>'Pivot MRIP 13"'!B841</f>
        <v>1729920130718023</v>
      </c>
      <c r="C838">
        <f>'Pivot MRIP 13"'!C841</f>
        <v>866.44805062</v>
      </c>
      <c r="D838">
        <f>'Pivot MRIP 13"'!D841</f>
        <v>866.44805062</v>
      </c>
      <c r="E838">
        <f>'Pivot MRIP 13"'!E841</f>
        <v>0</v>
      </c>
      <c r="F838">
        <f>'Pivot MRIP 13"'!F841</f>
        <v>2</v>
      </c>
      <c r="G838">
        <f>'Pivot MRIP 13"'!G841</f>
        <v>0</v>
      </c>
      <c r="H838">
        <f t="shared" si="64"/>
        <v>0</v>
      </c>
      <c r="I838">
        <f t="shared" si="65"/>
        <v>0</v>
      </c>
    </row>
    <row r="839" spans="1:9" x14ac:dyDescent="0.25">
      <c r="A839">
        <f>'Pivot MRIP 13"'!A842</f>
        <v>2013</v>
      </c>
      <c r="B839" t="str">
        <f>'Pivot MRIP 13"'!B842</f>
        <v>1729920130802002</v>
      </c>
      <c r="C839">
        <f>'Pivot MRIP 13"'!C842</f>
        <v>885.09151822000001</v>
      </c>
      <c r="D839">
        <f>'Pivot MRIP 13"'!D842</f>
        <v>885.09151822000001</v>
      </c>
      <c r="E839">
        <f>'Pivot MRIP 13"'!E842</f>
        <v>0</v>
      </c>
      <c r="F839">
        <f>'Pivot MRIP 13"'!F842</f>
        <v>1</v>
      </c>
      <c r="G839">
        <f>'Pivot MRIP 13"'!G842</f>
        <v>0</v>
      </c>
      <c r="H839">
        <f t="shared" si="64"/>
        <v>0</v>
      </c>
      <c r="I839">
        <f t="shared" si="65"/>
        <v>0</v>
      </c>
    </row>
    <row r="840" spans="1:9" x14ac:dyDescent="0.25">
      <c r="A840">
        <f>'Pivot MRIP 13"'!A843</f>
        <v>2013</v>
      </c>
      <c r="B840" t="str">
        <f>'Pivot MRIP 13"'!B843</f>
        <v>1729920130802008</v>
      </c>
      <c r="C840">
        <f>'Pivot MRIP 13"'!C843</f>
        <v>885.09151822000001</v>
      </c>
      <c r="D840">
        <f>'Pivot MRIP 13"'!D843</f>
        <v>885.09151822000001</v>
      </c>
      <c r="E840">
        <f>'Pivot MRIP 13"'!E843</f>
        <v>0</v>
      </c>
      <c r="F840">
        <f>'Pivot MRIP 13"'!F843</f>
        <v>4</v>
      </c>
      <c r="G840">
        <f>'Pivot MRIP 13"'!G843</f>
        <v>0</v>
      </c>
      <c r="H840">
        <f t="shared" si="64"/>
        <v>0</v>
      </c>
      <c r="I840">
        <f t="shared" si="65"/>
        <v>0</v>
      </c>
    </row>
    <row r="841" spans="1:9" x14ac:dyDescent="0.25">
      <c r="A841">
        <f>'Pivot MRIP 13"'!A844</f>
        <v>2013</v>
      </c>
      <c r="B841" t="str">
        <f>'Pivot MRIP 13"'!B844</f>
        <v>1729920130808003</v>
      </c>
      <c r="C841">
        <f>'Pivot MRIP 13"'!C844</f>
        <v>1741.8234170999999</v>
      </c>
      <c r="D841">
        <f>'Pivot MRIP 13"'!D844</f>
        <v>1741.8234170999999</v>
      </c>
      <c r="E841">
        <f>'Pivot MRIP 13"'!E844</f>
        <v>0</v>
      </c>
      <c r="F841">
        <f>'Pivot MRIP 13"'!F844</f>
        <v>1</v>
      </c>
      <c r="G841">
        <f>'Pivot MRIP 13"'!G844</f>
        <v>0</v>
      </c>
      <c r="H841">
        <f t="shared" si="64"/>
        <v>0</v>
      </c>
      <c r="I841">
        <f t="shared" si="65"/>
        <v>0</v>
      </c>
    </row>
    <row r="842" spans="1:9" x14ac:dyDescent="0.25">
      <c r="A842">
        <f>'Pivot MRIP 13"'!A845</f>
        <v>2013</v>
      </c>
      <c r="B842" t="str">
        <f>'Pivot MRIP 13"'!B845</f>
        <v>1729920130811004</v>
      </c>
      <c r="C842">
        <f>'Pivot MRIP 13"'!C845</f>
        <v>363.75380317000003</v>
      </c>
      <c r="D842">
        <f>'Pivot MRIP 13"'!D845</f>
        <v>363.75380317000003</v>
      </c>
      <c r="E842">
        <f>'Pivot MRIP 13"'!E845</f>
        <v>0</v>
      </c>
      <c r="F842">
        <f>'Pivot MRIP 13"'!F845</f>
        <v>1</v>
      </c>
      <c r="G842">
        <f>'Pivot MRIP 13"'!G845</f>
        <v>0</v>
      </c>
      <c r="H842">
        <f t="shared" si="64"/>
        <v>0</v>
      </c>
      <c r="I842">
        <f t="shared" si="65"/>
        <v>0</v>
      </c>
    </row>
    <row r="843" spans="1:9" x14ac:dyDescent="0.25">
      <c r="A843">
        <f>'Pivot MRIP 13"'!A846</f>
        <v>2013</v>
      </c>
      <c r="B843" t="str">
        <f>'Pivot MRIP 13"'!B846</f>
        <v>1729920130811005</v>
      </c>
      <c r="C843">
        <f>'Pivot MRIP 13"'!C846</f>
        <v>363.75380317000003</v>
      </c>
      <c r="D843">
        <f>'Pivot MRIP 13"'!D846</f>
        <v>363.75380317000003</v>
      </c>
      <c r="E843">
        <f>'Pivot MRIP 13"'!E846</f>
        <v>0</v>
      </c>
      <c r="F843">
        <f>'Pivot MRIP 13"'!F846</f>
        <v>2</v>
      </c>
      <c r="G843">
        <f>'Pivot MRIP 13"'!G846</f>
        <v>0</v>
      </c>
      <c r="H843">
        <f t="shared" si="64"/>
        <v>0</v>
      </c>
      <c r="I843">
        <f t="shared" si="65"/>
        <v>0</v>
      </c>
    </row>
    <row r="844" spans="1:9" x14ac:dyDescent="0.25">
      <c r="A844">
        <f>'Pivot MRIP 13"'!A847</f>
        <v>2013</v>
      </c>
      <c r="B844" t="str">
        <f>'Pivot MRIP 13"'!B847</f>
        <v>1729920130901005</v>
      </c>
      <c r="C844">
        <f>'Pivot MRIP 13"'!C847</f>
        <v>207.59753724999999</v>
      </c>
      <c r="D844">
        <f>'Pivot MRIP 13"'!D847</f>
        <v>207.59753724999999</v>
      </c>
      <c r="E844">
        <f>'Pivot MRIP 13"'!E847</f>
        <v>0</v>
      </c>
      <c r="F844">
        <f>'Pivot MRIP 13"'!F847</f>
        <v>4</v>
      </c>
      <c r="G844">
        <f>'Pivot MRIP 13"'!G847</f>
        <v>0</v>
      </c>
      <c r="H844">
        <f t="shared" si="64"/>
        <v>0</v>
      </c>
      <c r="I844">
        <f t="shared" si="65"/>
        <v>0</v>
      </c>
    </row>
    <row r="845" spans="1:9" x14ac:dyDescent="0.25">
      <c r="A845">
        <f>'Pivot MRIP 13"'!A848</f>
        <v>2013</v>
      </c>
      <c r="B845" t="str">
        <f>'Pivot MRIP 13"'!B848</f>
        <v>1729920130903002</v>
      </c>
      <c r="C845">
        <f>'Pivot MRIP 13"'!C848</f>
        <v>689.16155130000004</v>
      </c>
      <c r="D845">
        <f>'Pivot MRIP 13"'!D848</f>
        <v>689.16155130000004</v>
      </c>
      <c r="E845">
        <f>'Pivot MRIP 13"'!E848</f>
        <v>0</v>
      </c>
      <c r="F845">
        <f>'Pivot MRIP 13"'!F848</f>
        <v>2</v>
      </c>
      <c r="G845">
        <f>'Pivot MRIP 13"'!G848</f>
        <v>0</v>
      </c>
      <c r="H845">
        <f t="shared" si="64"/>
        <v>0</v>
      </c>
      <c r="I845">
        <f t="shared" si="65"/>
        <v>0</v>
      </c>
    </row>
    <row r="846" spans="1:9" x14ac:dyDescent="0.25">
      <c r="A846">
        <f>'Pivot MRIP 13"'!A849</f>
        <v>2013</v>
      </c>
      <c r="B846" t="str">
        <f>'Pivot MRIP 13"'!B849</f>
        <v>1729920130903005</v>
      </c>
      <c r="C846">
        <f>'Pivot MRIP 13"'!C849</f>
        <v>689.16155130000004</v>
      </c>
      <c r="D846">
        <f>'Pivot MRIP 13"'!D849</f>
        <v>689.16155130000004</v>
      </c>
      <c r="E846">
        <f>'Pivot MRIP 13"'!E849</f>
        <v>0</v>
      </c>
      <c r="F846">
        <f>'Pivot MRIP 13"'!F849</f>
        <v>2</v>
      </c>
      <c r="G846">
        <f>'Pivot MRIP 13"'!G849</f>
        <v>0</v>
      </c>
      <c r="H846">
        <f t="shared" si="64"/>
        <v>0</v>
      </c>
      <c r="I846">
        <f t="shared" si="65"/>
        <v>0</v>
      </c>
    </row>
    <row r="847" spans="1:9" x14ac:dyDescent="0.25">
      <c r="A847">
        <f>'Pivot MRIP 13"'!A850</f>
        <v>2013</v>
      </c>
      <c r="B847" t="str">
        <f>'Pivot MRIP 13"'!B850</f>
        <v>1729920130903007</v>
      </c>
      <c r="C847">
        <f>'Pivot MRIP 13"'!C850</f>
        <v>689.16155130000004</v>
      </c>
      <c r="D847">
        <f>'Pivot MRIP 13"'!D850</f>
        <v>689.16155130000004</v>
      </c>
      <c r="E847">
        <f>'Pivot MRIP 13"'!E850</f>
        <v>0</v>
      </c>
      <c r="F847">
        <f>'Pivot MRIP 13"'!F850</f>
        <v>1</v>
      </c>
      <c r="G847">
        <f>'Pivot MRIP 13"'!G850</f>
        <v>0</v>
      </c>
      <c r="H847">
        <f t="shared" si="64"/>
        <v>0</v>
      </c>
      <c r="I847">
        <f t="shared" si="65"/>
        <v>0</v>
      </c>
    </row>
    <row r="848" spans="1:9" x14ac:dyDescent="0.25">
      <c r="A848">
        <f>'Pivot MRIP 13"'!A851</f>
        <v>2013</v>
      </c>
      <c r="B848" t="str">
        <f>'Pivot MRIP 13"'!B851</f>
        <v>1729920130914002</v>
      </c>
      <c r="C848">
        <f>'Pivot MRIP 13"'!C851</f>
        <v>187.81590177000001</v>
      </c>
      <c r="D848">
        <f>'Pivot MRIP 13"'!D851</f>
        <v>187.81590177000001</v>
      </c>
      <c r="E848">
        <f>'Pivot MRIP 13"'!E851</f>
        <v>0</v>
      </c>
      <c r="F848">
        <f>'Pivot MRIP 13"'!F851</f>
        <v>4</v>
      </c>
      <c r="G848">
        <f>'Pivot MRIP 13"'!G851</f>
        <v>0</v>
      </c>
      <c r="H848">
        <f t="shared" si="64"/>
        <v>0</v>
      </c>
      <c r="I848">
        <f t="shared" si="65"/>
        <v>0</v>
      </c>
    </row>
    <row r="849" spans="1:9" x14ac:dyDescent="0.25">
      <c r="A849">
        <f>'Pivot MRIP 13"'!A852</f>
        <v>2013</v>
      </c>
      <c r="B849" t="str">
        <f>'Pivot MRIP 13"'!B852</f>
        <v>1729920130914010</v>
      </c>
      <c r="C849">
        <f>'Pivot MRIP 13"'!C852</f>
        <v>187.81590177000001</v>
      </c>
      <c r="D849">
        <f>'Pivot MRIP 13"'!D852</f>
        <v>187.81590177000001</v>
      </c>
      <c r="E849">
        <f>'Pivot MRIP 13"'!E852</f>
        <v>0</v>
      </c>
      <c r="F849">
        <f>'Pivot MRIP 13"'!F852</f>
        <v>2</v>
      </c>
      <c r="G849">
        <f>'Pivot MRIP 13"'!G852</f>
        <v>0</v>
      </c>
      <c r="H849">
        <f t="shared" si="64"/>
        <v>0</v>
      </c>
      <c r="I849">
        <f t="shared" si="65"/>
        <v>0</v>
      </c>
    </row>
    <row r="850" spans="1:9" x14ac:dyDescent="0.25">
      <c r="A850">
        <f>'Pivot MRIP 13"'!A853</f>
        <v>2013</v>
      </c>
      <c r="B850" t="str">
        <f>'Pivot MRIP 13"'!B853</f>
        <v>1729920130927005</v>
      </c>
      <c r="C850">
        <f>'Pivot MRIP 13"'!C853</f>
        <v>81.513757474000002</v>
      </c>
      <c r="D850">
        <f>'Pivot MRIP 13"'!D853</f>
        <v>81.513757474000002</v>
      </c>
      <c r="E850">
        <f>'Pivot MRIP 13"'!E853</f>
        <v>0</v>
      </c>
      <c r="F850">
        <f>'Pivot MRIP 13"'!F853</f>
        <v>2</v>
      </c>
      <c r="G850">
        <f>'Pivot MRIP 13"'!G853</f>
        <v>0</v>
      </c>
      <c r="H850">
        <f t="shared" si="64"/>
        <v>0</v>
      </c>
      <c r="I850">
        <f t="shared" si="65"/>
        <v>0</v>
      </c>
    </row>
    <row r="851" spans="1:9" x14ac:dyDescent="0.25">
      <c r="A851">
        <f>'Pivot MRIP 13"'!A854</f>
        <v>2013</v>
      </c>
      <c r="B851" t="str">
        <f>'Pivot MRIP 13"'!B854</f>
        <v>1729920131010005</v>
      </c>
      <c r="C851">
        <f>'Pivot MRIP 13"'!C854</f>
        <v>645.98320064999996</v>
      </c>
      <c r="D851">
        <f>'Pivot MRIP 13"'!D854</f>
        <v>645.98320064999996</v>
      </c>
      <c r="E851">
        <f>'Pivot MRIP 13"'!E854</f>
        <v>0</v>
      </c>
      <c r="F851">
        <f>'Pivot MRIP 13"'!F854</f>
        <v>2</v>
      </c>
      <c r="G851">
        <f>'Pivot MRIP 13"'!G854</f>
        <v>0</v>
      </c>
      <c r="H851">
        <f t="shared" si="64"/>
        <v>0</v>
      </c>
      <c r="I851">
        <f t="shared" si="65"/>
        <v>0</v>
      </c>
    </row>
    <row r="852" spans="1:9" x14ac:dyDescent="0.25">
      <c r="A852">
        <f>'Pivot MRIP 13"'!A855</f>
        <v>2013</v>
      </c>
      <c r="B852" t="str">
        <f>'Pivot MRIP 13"'!B855</f>
        <v>1729920131010007</v>
      </c>
      <c r="C852">
        <f>'Pivot MRIP 13"'!C855</f>
        <v>645.98320064999996</v>
      </c>
      <c r="D852">
        <f>'Pivot MRIP 13"'!D855</f>
        <v>645.98320064999996</v>
      </c>
      <c r="E852">
        <f>'Pivot MRIP 13"'!E855</f>
        <v>0</v>
      </c>
      <c r="F852">
        <f>'Pivot MRIP 13"'!F855</f>
        <v>1</v>
      </c>
      <c r="G852">
        <f>'Pivot MRIP 13"'!G855</f>
        <v>0</v>
      </c>
      <c r="H852">
        <f t="shared" si="64"/>
        <v>0</v>
      </c>
      <c r="I852">
        <f t="shared" si="65"/>
        <v>0</v>
      </c>
    </row>
    <row r="853" spans="1:9" x14ac:dyDescent="0.25">
      <c r="A853">
        <f>'Pivot MRIP 13"'!A856</f>
        <v>2013</v>
      </c>
      <c r="B853" t="str">
        <f>'Pivot MRIP 13"'!B856</f>
        <v>1729920131010017</v>
      </c>
      <c r="C853">
        <f>'Pivot MRIP 13"'!C856</f>
        <v>645.98320064999996</v>
      </c>
      <c r="D853">
        <f>'Pivot MRIP 13"'!D856</f>
        <v>645.98320064999996</v>
      </c>
      <c r="E853">
        <f>'Pivot MRIP 13"'!E856</f>
        <v>0</v>
      </c>
      <c r="F853">
        <f>'Pivot MRIP 13"'!F856</f>
        <v>6</v>
      </c>
      <c r="G853">
        <f>'Pivot MRIP 13"'!G856</f>
        <v>0</v>
      </c>
      <c r="H853">
        <f t="shared" si="64"/>
        <v>0</v>
      </c>
      <c r="I853">
        <f t="shared" si="65"/>
        <v>0</v>
      </c>
    </row>
    <row r="854" spans="1:9" x14ac:dyDescent="0.25">
      <c r="A854">
        <f>'Pivot MRIP 13"'!A857</f>
        <v>2013</v>
      </c>
      <c r="B854" t="str">
        <f>'Pivot MRIP 13"'!B857</f>
        <v>1729920131011001</v>
      </c>
      <c r="C854">
        <f>'Pivot MRIP 13"'!C857</f>
        <v>186.07976207999999</v>
      </c>
      <c r="D854">
        <f>'Pivot MRIP 13"'!D857</f>
        <v>186.07976207999999</v>
      </c>
      <c r="E854">
        <f>'Pivot MRIP 13"'!E857</f>
        <v>0</v>
      </c>
      <c r="F854">
        <f>'Pivot MRIP 13"'!F857</f>
        <v>9</v>
      </c>
      <c r="G854">
        <f>'Pivot MRIP 13"'!G857</f>
        <v>0</v>
      </c>
      <c r="H854">
        <f t="shared" si="64"/>
        <v>0</v>
      </c>
      <c r="I854">
        <f t="shared" si="65"/>
        <v>0</v>
      </c>
    </row>
    <row r="855" spans="1:9" x14ac:dyDescent="0.25">
      <c r="A855">
        <f>'Pivot MRIP 13"'!A858</f>
        <v>2013</v>
      </c>
      <c r="B855" t="str">
        <f>'Pivot MRIP 13"'!B858</f>
        <v>1729920131020001</v>
      </c>
      <c r="C855">
        <f>'Pivot MRIP 13"'!C858</f>
        <v>146.63839630000001</v>
      </c>
      <c r="D855">
        <f>'Pivot MRIP 13"'!D858</f>
        <v>146.63839630000001</v>
      </c>
      <c r="E855">
        <f>'Pivot MRIP 13"'!E858</f>
        <v>0</v>
      </c>
      <c r="F855">
        <f>'Pivot MRIP 13"'!F858</f>
        <v>4</v>
      </c>
      <c r="G855">
        <f>'Pivot MRIP 13"'!G858</f>
        <v>0</v>
      </c>
      <c r="H855">
        <f t="shared" si="64"/>
        <v>0</v>
      </c>
      <c r="I855">
        <f t="shared" si="65"/>
        <v>0</v>
      </c>
    </row>
    <row r="856" spans="1:9" x14ac:dyDescent="0.25">
      <c r="A856">
        <f>'Pivot MRIP 13"'!A859</f>
        <v>2013</v>
      </c>
      <c r="B856" t="str">
        <f>'Pivot MRIP 13"'!B859</f>
        <v>1729920131107001</v>
      </c>
      <c r="C856">
        <f>'Pivot MRIP 13"'!C859</f>
        <v>1633.5055635000001</v>
      </c>
      <c r="D856">
        <f>'Pivot MRIP 13"'!D859</f>
        <v>1633.5055635000001</v>
      </c>
      <c r="E856">
        <f>'Pivot MRIP 13"'!E859</f>
        <v>0</v>
      </c>
      <c r="F856">
        <f>'Pivot MRIP 13"'!F859</f>
        <v>6</v>
      </c>
      <c r="G856">
        <f>'Pivot MRIP 13"'!G859</f>
        <v>0</v>
      </c>
      <c r="H856">
        <f t="shared" si="64"/>
        <v>0</v>
      </c>
      <c r="I856">
        <f t="shared" si="65"/>
        <v>0</v>
      </c>
    </row>
    <row r="857" spans="1:9" x14ac:dyDescent="0.25">
      <c r="A857">
        <f>'Pivot MRIP 13"'!A860</f>
        <v>2013</v>
      </c>
      <c r="B857" t="str">
        <f>'Pivot MRIP 13"'!B860</f>
        <v>1729920131107013</v>
      </c>
      <c r="C857">
        <f>'Pivot MRIP 13"'!C860</f>
        <v>1113.7537933000001</v>
      </c>
      <c r="D857">
        <f>'Pivot MRIP 13"'!D860</f>
        <v>1113.7537933000001</v>
      </c>
      <c r="E857">
        <f>'Pivot MRIP 13"'!E860</f>
        <v>0</v>
      </c>
      <c r="F857">
        <f>'Pivot MRIP 13"'!F860</f>
        <v>3</v>
      </c>
      <c r="G857">
        <f>'Pivot MRIP 13"'!G860</f>
        <v>0</v>
      </c>
      <c r="H857">
        <f t="shared" si="64"/>
        <v>0</v>
      </c>
      <c r="I857">
        <f t="shared" si="65"/>
        <v>0</v>
      </c>
    </row>
    <row r="858" spans="1:9" x14ac:dyDescent="0.25">
      <c r="A858">
        <f>'Pivot MRIP 13"'!A861</f>
        <v>2013</v>
      </c>
      <c r="B858" t="str">
        <f>'Pivot MRIP 13"'!B861</f>
        <v>1729920131206001</v>
      </c>
      <c r="C858">
        <f>'Pivot MRIP 13"'!C861</f>
        <v>123.58128622</v>
      </c>
      <c r="D858">
        <f>'Pivot MRIP 13"'!D861</f>
        <v>123.58128622</v>
      </c>
      <c r="E858">
        <f>'Pivot MRIP 13"'!E861</f>
        <v>0</v>
      </c>
      <c r="F858">
        <f>'Pivot MRIP 13"'!F861</f>
        <v>2</v>
      </c>
      <c r="G858">
        <f>'Pivot MRIP 13"'!G861</f>
        <v>0</v>
      </c>
      <c r="H858">
        <f t="shared" si="64"/>
        <v>0</v>
      </c>
      <c r="I858">
        <f t="shared" si="65"/>
        <v>0</v>
      </c>
    </row>
    <row r="859" spans="1:9" x14ac:dyDescent="0.25">
      <c r="A859">
        <f>'Pivot MRIP 13"'!A862</f>
        <v>2013</v>
      </c>
      <c r="B859" t="str">
        <f>'Pivot MRIP 13"'!B862</f>
        <v>1733420130708005</v>
      </c>
      <c r="C859">
        <f>'Pivot MRIP 13"'!C862</f>
        <v>124.49887529999999</v>
      </c>
      <c r="D859">
        <f>'Pivot MRIP 13"'!D862</f>
        <v>124.49887529999999</v>
      </c>
      <c r="E859">
        <f>'Pivot MRIP 13"'!E862</f>
        <v>0.44092452436975516</v>
      </c>
      <c r="F859">
        <f>'Pivot MRIP 13"'!F862</f>
        <v>3</v>
      </c>
      <c r="G859">
        <f>'Pivot MRIP 13"'!G862</f>
        <v>2</v>
      </c>
      <c r="H859">
        <f t="shared" si="64"/>
        <v>248.99775059999999</v>
      </c>
      <c r="I859">
        <f t="shared" si="65"/>
        <v>109.78921475244391</v>
      </c>
    </row>
    <row r="860" spans="1:9" x14ac:dyDescent="0.25">
      <c r="A860">
        <f>'Pivot MRIP 13"'!A863</f>
        <v>2013</v>
      </c>
      <c r="B860" t="str">
        <f>'Pivot MRIP 13"'!B863</f>
        <v>1733420130708013</v>
      </c>
      <c r="C860">
        <f>'Pivot MRIP 13"'!C863</f>
        <v>124.49887529999999</v>
      </c>
      <c r="D860">
        <f>'Pivot MRIP 13"'!D863</f>
        <v>124.49887529999999</v>
      </c>
      <c r="E860">
        <f>'Pivot MRIP 13"'!E863</f>
        <v>0.99208017983194907</v>
      </c>
      <c r="F860">
        <f>'Pivot MRIP 13"'!F863</f>
        <v>2</v>
      </c>
      <c r="G860">
        <f>'Pivot MRIP 13"'!G863</f>
        <v>1</v>
      </c>
      <c r="H860">
        <f t="shared" si="64"/>
        <v>124.49887529999999</v>
      </c>
      <c r="I860">
        <f t="shared" si="65"/>
        <v>123.51286659649939</v>
      </c>
    </row>
    <row r="861" spans="1:9" x14ac:dyDescent="0.25">
      <c r="A861">
        <f>'Pivot MRIP 13"'!A864</f>
        <v>2014</v>
      </c>
      <c r="B861" t="str">
        <f>'Pivot MRIP 13"'!B864</f>
        <v>1103820140511001</v>
      </c>
      <c r="C861">
        <f>'Pivot MRIP 13"'!C864</f>
        <v>1150.5371402000001</v>
      </c>
      <c r="D861">
        <f>'Pivot MRIP 13"'!D864</f>
        <v>1150.5371402000001</v>
      </c>
      <c r="E861">
        <f>'Pivot MRIP 13"'!E864</f>
        <v>0</v>
      </c>
      <c r="F861">
        <f>'Pivot MRIP 13"'!F864</f>
        <v>4</v>
      </c>
      <c r="G861">
        <f>'Pivot MRIP 13"'!G864</f>
        <v>0</v>
      </c>
      <c r="H861">
        <f t="shared" si="64"/>
        <v>0</v>
      </c>
      <c r="I861">
        <f t="shared" si="65"/>
        <v>0</v>
      </c>
    </row>
    <row r="862" spans="1:9" x14ac:dyDescent="0.25">
      <c r="A862">
        <f>'Pivot MRIP 13"'!A865</f>
        <v>2014</v>
      </c>
      <c r="B862" t="str">
        <f>'Pivot MRIP 13"'!B865</f>
        <v>1103820140518001</v>
      </c>
      <c r="C862">
        <f>'Pivot MRIP 13"'!C865</f>
        <v>35.931039065999997</v>
      </c>
      <c r="D862">
        <f>'Pivot MRIP 13"'!D865</f>
        <v>35.931039065999997</v>
      </c>
      <c r="E862">
        <f>'Pivot MRIP 13"'!E865</f>
        <v>0</v>
      </c>
      <c r="F862">
        <f>'Pivot MRIP 13"'!F865</f>
        <v>1</v>
      </c>
      <c r="G862">
        <f>'Pivot MRIP 13"'!G865</f>
        <v>0</v>
      </c>
      <c r="H862">
        <f t="shared" si="64"/>
        <v>0</v>
      </c>
      <c r="I862">
        <f t="shared" si="65"/>
        <v>0</v>
      </c>
    </row>
    <row r="863" spans="1:9" x14ac:dyDescent="0.25">
      <c r="A863">
        <f>'Pivot MRIP 13"'!A866</f>
        <v>2014</v>
      </c>
      <c r="B863" t="str">
        <f>'Pivot MRIP 13"'!B866</f>
        <v>1103820140518005</v>
      </c>
      <c r="C863">
        <f>'Pivot MRIP 13"'!C866</f>
        <v>35.931039065999997</v>
      </c>
      <c r="D863">
        <f>'Pivot MRIP 13"'!D866</f>
        <v>35.931039065999997</v>
      </c>
      <c r="E863">
        <f>'Pivot MRIP 13"'!E866</f>
        <v>0</v>
      </c>
      <c r="F863">
        <f>'Pivot MRIP 13"'!F866</f>
        <v>1</v>
      </c>
      <c r="G863">
        <f>'Pivot MRIP 13"'!G866</f>
        <v>0</v>
      </c>
      <c r="H863">
        <f t="shared" si="64"/>
        <v>0</v>
      </c>
      <c r="I863">
        <f t="shared" si="65"/>
        <v>0</v>
      </c>
    </row>
    <row r="864" spans="1:9" x14ac:dyDescent="0.25">
      <c r="A864">
        <f>'Pivot MRIP 13"'!A867</f>
        <v>2014</v>
      </c>
      <c r="B864" t="str">
        <f>'Pivot MRIP 13"'!B867</f>
        <v>1103820140518020</v>
      </c>
      <c r="C864">
        <f>'Pivot MRIP 13"'!C867</f>
        <v>35.931039065999997</v>
      </c>
      <c r="D864">
        <f>'Pivot MRIP 13"'!D867</f>
        <v>35.931039065999997</v>
      </c>
      <c r="E864">
        <f>'Pivot MRIP 13"'!E867</f>
        <v>0</v>
      </c>
      <c r="F864">
        <f>'Pivot MRIP 13"'!F867</f>
        <v>1</v>
      </c>
      <c r="G864">
        <f>'Pivot MRIP 13"'!G867</f>
        <v>0</v>
      </c>
      <c r="H864">
        <f t="shared" si="64"/>
        <v>0</v>
      </c>
      <c r="I864">
        <f t="shared" si="65"/>
        <v>0</v>
      </c>
    </row>
    <row r="865" spans="1:9" x14ac:dyDescent="0.25">
      <c r="A865">
        <f>'Pivot MRIP 13"'!A868</f>
        <v>2014</v>
      </c>
      <c r="B865" t="str">
        <f>'Pivot MRIP 13"'!B868</f>
        <v>1103820140518021</v>
      </c>
      <c r="C865">
        <f>'Pivot MRIP 13"'!C868</f>
        <v>35.931039065999997</v>
      </c>
      <c r="D865">
        <f>'Pivot MRIP 13"'!D868</f>
        <v>35.931039065999997</v>
      </c>
      <c r="E865">
        <f>'Pivot MRIP 13"'!E868</f>
        <v>0</v>
      </c>
      <c r="F865">
        <f>'Pivot MRIP 13"'!F868</f>
        <v>1</v>
      </c>
      <c r="G865">
        <f>'Pivot MRIP 13"'!G868</f>
        <v>0</v>
      </c>
      <c r="H865">
        <f t="shared" si="64"/>
        <v>0</v>
      </c>
      <c r="I865">
        <f t="shared" si="65"/>
        <v>0</v>
      </c>
    </row>
    <row r="866" spans="1:9" x14ac:dyDescent="0.25">
      <c r="A866">
        <f>'Pivot MRIP 13"'!A869</f>
        <v>2014</v>
      </c>
      <c r="B866" t="str">
        <f>'Pivot MRIP 13"'!B869</f>
        <v>1103820140518033</v>
      </c>
      <c r="C866">
        <f>'Pivot MRIP 13"'!C869</f>
        <v>35.931039065999997</v>
      </c>
      <c r="D866">
        <f>'Pivot MRIP 13"'!D869</f>
        <v>35.931039065999997</v>
      </c>
      <c r="E866">
        <f>'Pivot MRIP 13"'!E869</f>
        <v>0</v>
      </c>
      <c r="F866">
        <f>'Pivot MRIP 13"'!F869</f>
        <v>1</v>
      </c>
      <c r="G866">
        <f>'Pivot MRIP 13"'!G869</f>
        <v>0</v>
      </c>
      <c r="H866">
        <f t="shared" si="64"/>
        <v>0</v>
      </c>
      <c r="I866">
        <f t="shared" si="65"/>
        <v>0</v>
      </c>
    </row>
    <row r="867" spans="1:9" x14ac:dyDescent="0.25">
      <c r="A867">
        <f>'Pivot MRIP 13"'!A870</f>
        <v>2014</v>
      </c>
      <c r="B867" t="str">
        <f>'Pivot MRIP 13"'!B870</f>
        <v>1103820140530007</v>
      </c>
      <c r="C867">
        <f>'Pivot MRIP 13"'!C870</f>
        <v>34.770475029000004</v>
      </c>
      <c r="D867">
        <f>'Pivot MRIP 13"'!D870</f>
        <v>34.770475029000004</v>
      </c>
      <c r="E867">
        <f>'Pivot MRIP 13"'!E870</f>
        <v>0</v>
      </c>
      <c r="F867">
        <f>'Pivot MRIP 13"'!F870</f>
        <v>1</v>
      </c>
      <c r="G867">
        <f>'Pivot MRIP 13"'!G870</f>
        <v>0</v>
      </c>
      <c r="H867">
        <f t="shared" si="64"/>
        <v>0</v>
      </c>
      <c r="I867">
        <f t="shared" si="65"/>
        <v>0</v>
      </c>
    </row>
    <row r="868" spans="1:9" x14ac:dyDescent="0.25">
      <c r="A868">
        <f>'Pivot MRIP 13"'!A871</f>
        <v>2014</v>
      </c>
      <c r="B868" t="str">
        <f>'Pivot MRIP 13"'!B871</f>
        <v>1103820140530008</v>
      </c>
      <c r="C868">
        <f>'Pivot MRIP 13"'!C871</f>
        <v>34.770475029000004</v>
      </c>
      <c r="D868">
        <f>'Pivot MRIP 13"'!D871</f>
        <v>34.770475029000004</v>
      </c>
      <c r="E868">
        <f>'Pivot MRIP 13"'!E871</f>
        <v>0</v>
      </c>
      <c r="F868">
        <f>'Pivot MRIP 13"'!F871</f>
        <v>1</v>
      </c>
      <c r="G868">
        <f>'Pivot MRIP 13"'!G871</f>
        <v>0</v>
      </c>
      <c r="H868">
        <f t="shared" si="64"/>
        <v>0</v>
      </c>
      <c r="I868">
        <f t="shared" si="65"/>
        <v>0</v>
      </c>
    </row>
    <row r="869" spans="1:9" x14ac:dyDescent="0.25">
      <c r="A869">
        <f>'Pivot MRIP 13"'!A872</f>
        <v>2014</v>
      </c>
      <c r="B869" t="str">
        <f>'Pivot MRIP 13"'!B872</f>
        <v>1103820140530011</v>
      </c>
      <c r="C869">
        <f>'Pivot MRIP 13"'!C872</f>
        <v>34.770475029000004</v>
      </c>
      <c r="D869">
        <f>'Pivot MRIP 13"'!D872</f>
        <v>34.770475029000004</v>
      </c>
      <c r="E869">
        <f>'Pivot MRIP 13"'!E872</f>
        <v>0</v>
      </c>
      <c r="F869">
        <f>'Pivot MRIP 13"'!F872</f>
        <v>1</v>
      </c>
      <c r="G869">
        <f>'Pivot MRIP 13"'!G872</f>
        <v>0</v>
      </c>
      <c r="H869">
        <f t="shared" si="64"/>
        <v>0</v>
      </c>
      <c r="I869">
        <f t="shared" si="65"/>
        <v>0</v>
      </c>
    </row>
    <row r="870" spans="1:9" x14ac:dyDescent="0.25">
      <c r="A870">
        <f>'Pivot MRIP 13"'!A873</f>
        <v>2014</v>
      </c>
      <c r="B870" t="str">
        <f>'Pivot MRIP 13"'!B873</f>
        <v>1103820140531024</v>
      </c>
      <c r="C870">
        <f>'Pivot MRIP 13"'!C873</f>
        <v>66.541085727999999</v>
      </c>
      <c r="D870">
        <f>'Pivot MRIP 13"'!D873</f>
        <v>66.541085727999999</v>
      </c>
      <c r="E870">
        <f>'Pivot MRIP 13"'!E873</f>
        <v>0</v>
      </c>
      <c r="F870">
        <f>'Pivot MRIP 13"'!F873</f>
        <v>1</v>
      </c>
      <c r="G870">
        <f>'Pivot MRIP 13"'!G873</f>
        <v>0</v>
      </c>
      <c r="H870">
        <f t="shared" si="64"/>
        <v>0</v>
      </c>
      <c r="I870">
        <f t="shared" si="65"/>
        <v>0</v>
      </c>
    </row>
    <row r="871" spans="1:9" x14ac:dyDescent="0.25">
      <c r="A871">
        <f>'Pivot MRIP 13"'!A874</f>
        <v>2014</v>
      </c>
      <c r="B871" t="str">
        <f>'Pivot MRIP 13"'!B874</f>
        <v>1103820140602001</v>
      </c>
      <c r="C871">
        <f>'Pivot MRIP 13"'!C874</f>
        <v>147.92094591</v>
      </c>
      <c r="D871">
        <f>'Pivot MRIP 13"'!D874</f>
        <v>147.92094591</v>
      </c>
      <c r="E871">
        <f>'Pivot MRIP 13"'!E874</f>
        <v>0</v>
      </c>
      <c r="F871">
        <f>'Pivot MRIP 13"'!F874</f>
        <v>16</v>
      </c>
      <c r="G871">
        <f>'Pivot MRIP 13"'!G874</f>
        <v>0</v>
      </c>
      <c r="H871">
        <f t="shared" si="64"/>
        <v>0</v>
      </c>
      <c r="I871">
        <f t="shared" si="65"/>
        <v>0</v>
      </c>
    </row>
    <row r="872" spans="1:9" x14ac:dyDescent="0.25">
      <c r="A872">
        <f>'Pivot MRIP 13"'!A875</f>
        <v>2014</v>
      </c>
      <c r="B872" t="str">
        <f>'Pivot MRIP 13"'!B875</f>
        <v>1103820140618001</v>
      </c>
      <c r="C872">
        <f>'Pivot MRIP 13"'!C875</f>
        <v>52.610575402999999</v>
      </c>
      <c r="D872">
        <f>'Pivot MRIP 13"'!D875</f>
        <v>52.610575402999999</v>
      </c>
      <c r="E872">
        <f>'Pivot MRIP 13"'!E875</f>
        <v>0</v>
      </c>
      <c r="F872">
        <f>'Pivot MRIP 13"'!F875</f>
        <v>4</v>
      </c>
      <c r="G872">
        <f>'Pivot MRIP 13"'!G875</f>
        <v>0</v>
      </c>
      <c r="H872">
        <f t="shared" si="64"/>
        <v>0</v>
      </c>
      <c r="I872">
        <f t="shared" si="65"/>
        <v>0</v>
      </c>
    </row>
    <row r="873" spans="1:9" x14ac:dyDescent="0.25">
      <c r="A873">
        <f>'Pivot MRIP 13"'!A876</f>
        <v>2014</v>
      </c>
      <c r="B873" t="str">
        <f>'Pivot MRIP 13"'!B876</f>
        <v>1103820140621035</v>
      </c>
      <c r="C873">
        <f>'Pivot MRIP 13"'!C876</f>
        <v>196.80209004</v>
      </c>
      <c r="D873">
        <f>'Pivot MRIP 13"'!D876</f>
        <v>196.80209004</v>
      </c>
      <c r="E873">
        <f>'Pivot MRIP 13"'!E876</f>
        <v>0</v>
      </c>
      <c r="F873">
        <f>'Pivot MRIP 13"'!F876</f>
        <v>1</v>
      </c>
      <c r="G873">
        <f>'Pivot MRIP 13"'!G876</f>
        <v>0</v>
      </c>
      <c r="H873">
        <f t="shared" si="64"/>
        <v>0</v>
      </c>
      <c r="I873">
        <f t="shared" si="65"/>
        <v>0</v>
      </c>
    </row>
    <row r="874" spans="1:9" x14ac:dyDescent="0.25">
      <c r="A874">
        <f>'Pivot MRIP 13"'!A877</f>
        <v>2014</v>
      </c>
      <c r="B874" t="str">
        <f>'Pivot MRIP 13"'!B877</f>
        <v>1103820140622011</v>
      </c>
      <c r="C874">
        <f>'Pivot MRIP 13"'!C877</f>
        <v>326.06108214</v>
      </c>
      <c r="D874">
        <f>'Pivot MRIP 13"'!D877</f>
        <v>326.06108214</v>
      </c>
      <c r="E874">
        <f>'Pivot MRIP 13"'!E877</f>
        <v>0</v>
      </c>
      <c r="F874">
        <f>'Pivot MRIP 13"'!F877</f>
        <v>1</v>
      </c>
      <c r="G874">
        <f>'Pivot MRIP 13"'!G877</f>
        <v>0</v>
      </c>
      <c r="H874">
        <f t="shared" si="64"/>
        <v>0</v>
      </c>
      <c r="I874">
        <f t="shared" si="65"/>
        <v>0</v>
      </c>
    </row>
    <row r="875" spans="1:9" x14ac:dyDescent="0.25">
      <c r="A875">
        <f>'Pivot MRIP 13"'!A878</f>
        <v>2014</v>
      </c>
      <c r="B875" t="str">
        <f>'Pivot MRIP 13"'!B878</f>
        <v>1103820140622012</v>
      </c>
      <c r="C875">
        <f>'Pivot MRIP 13"'!C878</f>
        <v>326.06108214</v>
      </c>
      <c r="D875">
        <f>'Pivot MRIP 13"'!D878</f>
        <v>326.06108214</v>
      </c>
      <c r="E875">
        <f>'Pivot MRIP 13"'!E878</f>
        <v>0</v>
      </c>
      <c r="F875">
        <f>'Pivot MRIP 13"'!F878</f>
        <v>1</v>
      </c>
      <c r="G875">
        <f>'Pivot MRIP 13"'!G878</f>
        <v>0</v>
      </c>
      <c r="H875">
        <f t="shared" si="64"/>
        <v>0</v>
      </c>
      <c r="I875">
        <f t="shared" si="65"/>
        <v>0</v>
      </c>
    </row>
    <row r="876" spans="1:9" x14ac:dyDescent="0.25">
      <c r="A876">
        <f>'Pivot MRIP 13"'!A879</f>
        <v>2014</v>
      </c>
      <c r="B876" t="str">
        <f>'Pivot MRIP 13"'!B879</f>
        <v>1103820140706023</v>
      </c>
      <c r="C876">
        <f>'Pivot MRIP 13"'!C879</f>
        <v>62.997337182000003</v>
      </c>
      <c r="D876">
        <f>'Pivot MRIP 13"'!D879</f>
        <v>62.997337182000003</v>
      </c>
      <c r="E876">
        <f>'Pivot MRIP 13"'!E879</f>
        <v>0</v>
      </c>
      <c r="F876">
        <f>'Pivot MRIP 13"'!F879</f>
        <v>1</v>
      </c>
      <c r="G876">
        <f>'Pivot MRIP 13"'!G879</f>
        <v>0</v>
      </c>
      <c r="H876">
        <f t="shared" si="64"/>
        <v>0</v>
      </c>
      <c r="I876">
        <f t="shared" si="65"/>
        <v>0</v>
      </c>
    </row>
    <row r="877" spans="1:9" x14ac:dyDescent="0.25">
      <c r="A877">
        <f>'Pivot MRIP 13"'!A880</f>
        <v>2014</v>
      </c>
      <c r="B877" t="str">
        <f>'Pivot MRIP 13"'!B880</f>
        <v>1103820140719005</v>
      </c>
      <c r="C877">
        <f>'Pivot MRIP 13"'!C880</f>
        <v>416.24586999000002</v>
      </c>
      <c r="D877">
        <f>'Pivot MRIP 13"'!D880</f>
        <v>416.24586999000002</v>
      </c>
      <c r="E877">
        <f>'Pivot MRIP 13"'!E880</f>
        <v>0</v>
      </c>
      <c r="F877">
        <f>'Pivot MRIP 13"'!F880</f>
        <v>1</v>
      </c>
      <c r="G877">
        <f>'Pivot MRIP 13"'!G880</f>
        <v>0</v>
      </c>
      <c r="H877">
        <f t="shared" si="64"/>
        <v>0</v>
      </c>
      <c r="I877">
        <f t="shared" si="65"/>
        <v>0</v>
      </c>
    </row>
    <row r="878" spans="1:9" x14ac:dyDescent="0.25">
      <c r="A878">
        <f>'Pivot MRIP 13"'!A881</f>
        <v>2014</v>
      </c>
      <c r="B878" t="str">
        <f>'Pivot MRIP 13"'!B881</f>
        <v>1103820140724002</v>
      </c>
      <c r="C878">
        <f>'Pivot MRIP 13"'!C881</f>
        <v>891.33244013000001</v>
      </c>
      <c r="D878">
        <f>'Pivot MRIP 13"'!D881</f>
        <v>891.33244013000001</v>
      </c>
      <c r="E878">
        <f>'Pivot MRIP 13"'!E881</f>
        <v>0</v>
      </c>
      <c r="F878">
        <f>'Pivot MRIP 13"'!F881</f>
        <v>1</v>
      </c>
      <c r="G878">
        <f>'Pivot MRIP 13"'!G881</f>
        <v>0</v>
      </c>
      <c r="H878">
        <f t="shared" si="64"/>
        <v>0</v>
      </c>
      <c r="I878">
        <f t="shared" si="65"/>
        <v>0</v>
      </c>
    </row>
    <row r="879" spans="1:9" x14ac:dyDescent="0.25">
      <c r="A879">
        <f>'Pivot MRIP 13"'!A882</f>
        <v>2014</v>
      </c>
      <c r="B879" t="str">
        <f>'Pivot MRIP 13"'!B882</f>
        <v>1103820140725007</v>
      </c>
      <c r="C879">
        <f>'Pivot MRIP 13"'!C882</f>
        <v>303.49399125999997</v>
      </c>
      <c r="D879">
        <f>'Pivot MRIP 13"'!D882</f>
        <v>303.49399125999997</v>
      </c>
      <c r="E879">
        <f>'Pivot MRIP 13"'!E882</f>
        <v>0</v>
      </c>
      <c r="F879">
        <f>'Pivot MRIP 13"'!F882</f>
        <v>1</v>
      </c>
      <c r="G879">
        <f>'Pivot MRIP 13"'!G882</f>
        <v>0</v>
      </c>
      <c r="H879">
        <f t="shared" si="64"/>
        <v>0</v>
      </c>
      <c r="I879">
        <f t="shared" si="65"/>
        <v>0</v>
      </c>
    </row>
    <row r="880" spans="1:9" x14ac:dyDescent="0.25">
      <c r="A880">
        <f>'Pivot MRIP 13"'!A883</f>
        <v>2014</v>
      </c>
      <c r="B880" t="str">
        <f>'Pivot MRIP 13"'!B883</f>
        <v>1103820140725024</v>
      </c>
      <c r="C880">
        <f>'Pivot MRIP 13"'!C883</f>
        <v>303.49399125999997</v>
      </c>
      <c r="D880">
        <f>'Pivot MRIP 13"'!D883</f>
        <v>303.49399125999997</v>
      </c>
      <c r="E880">
        <f>'Pivot MRIP 13"'!E883</f>
        <v>0</v>
      </c>
      <c r="F880">
        <f>'Pivot MRIP 13"'!F883</f>
        <v>1</v>
      </c>
      <c r="G880">
        <f>'Pivot MRIP 13"'!G883</f>
        <v>0</v>
      </c>
      <c r="H880">
        <f t="shared" si="64"/>
        <v>0</v>
      </c>
      <c r="I880">
        <f t="shared" si="65"/>
        <v>0</v>
      </c>
    </row>
    <row r="881" spans="1:9" x14ac:dyDescent="0.25">
      <c r="A881">
        <f>'Pivot MRIP 13"'!A884</f>
        <v>2014</v>
      </c>
      <c r="B881" t="str">
        <f>'Pivot MRIP 13"'!B884</f>
        <v>1103820140725029</v>
      </c>
      <c r="C881">
        <f>'Pivot MRIP 13"'!C884</f>
        <v>303.49399125999997</v>
      </c>
      <c r="D881">
        <f>'Pivot MRIP 13"'!D884</f>
        <v>303.49399125999997</v>
      </c>
      <c r="E881">
        <f>'Pivot MRIP 13"'!E884</f>
        <v>0</v>
      </c>
      <c r="F881">
        <f>'Pivot MRIP 13"'!F884</f>
        <v>1</v>
      </c>
      <c r="G881">
        <f>'Pivot MRIP 13"'!G884</f>
        <v>0</v>
      </c>
      <c r="H881">
        <f t="shared" si="64"/>
        <v>0</v>
      </c>
      <c r="I881">
        <f t="shared" si="65"/>
        <v>0</v>
      </c>
    </row>
    <row r="882" spans="1:9" x14ac:dyDescent="0.25">
      <c r="A882">
        <f>'Pivot MRIP 13"'!A885</f>
        <v>2014</v>
      </c>
      <c r="B882" t="str">
        <f>'Pivot MRIP 13"'!B885</f>
        <v>1103820140725030</v>
      </c>
      <c r="C882">
        <f>'Pivot MRIP 13"'!C885</f>
        <v>303.49399125999997</v>
      </c>
      <c r="D882">
        <f>'Pivot MRIP 13"'!D885</f>
        <v>303.49399125999997</v>
      </c>
      <c r="E882">
        <f>'Pivot MRIP 13"'!E885</f>
        <v>0</v>
      </c>
      <c r="F882">
        <f>'Pivot MRIP 13"'!F885</f>
        <v>1</v>
      </c>
      <c r="G882">
        <f>'Pivot MRIP 13"'!G885</f>
        <v>0</v>
      </c>
      <c r="H882">
        <f t="shared" si="64"/>
        <v>0</v>
      </c>
      <c r="I882">
        <f t="shared" si="65"/>
        <v>0</v>
      </c>
    </row>
    <row r="883" spans="1:9" x14ac:dyDescent="0.25">
      <c r="A883">
        <f>'Pivot MRIP 13"'!A886</f>
        <v>2014</v>
      </c>
      <c r="B883" t="str">
        <f>'Pivot MRIP 13"'!B886</f>
        <v>1103820140726005</v>
      </c>
      <c r="C883">
        <f>'Pivot MRIP 13"'!C886</f>
        <v>2367.9764252</v>
      </c>
      <c r="D883">
        <f>'Pivot MRIP 13"'!D886</f>
        <v>2367.9764252</v>
      </c>
      <c r="E883">
        <f>'Pivot MRIP 13"'!E886</f>
        <v>0</v>
      </c>
      <c r="F883">
        <f>'Pivot MRIP 13"'!F886</f>
        <v>4</v>
      </c>
      <c r="G883">
        <f>'Pivot MRIP 13"'!G886</f>
        <v>0</v>
      </c>
      <c r="H883">
        <f t="shared" si="64"/>
        <v>0</v>
      </c>
      <c r="I883">
        <f t="shared" si="65"/>
        <v>0</v>
      </c>
    </row>
    <row r="884" spans="1:9" x14ac:dyDescent="0.25">
      <c r="A884">
        <f>'Pivot MRIP 13"'!A887</f>
        <v>2014</v>
      </c>
      <c r="B884" t="str">
        <f>'Pivot MRIP 13"'!B887</f>
        <v>1103820140730002</v>
      </c>
      <c r="C884">
        <f>'Pivot MRIP 13"'!C887</f>
        <v>325.99850913</v>
      </c>
      <c r="D884">
        <f>'Pivot MRIP 13"'!D887</f>
        <v>325.99850913</v>
      </c>
      <c r="E884">
        <f>'Pivot MRIP 13"'!E887</f>
        <v>0</v>
      </c>
      <c r="F884">
        <f>'Pivot MRIP 13"'!F887</f>
        <v>1</v>
      </c>
      <c r="G884">
        <f>'Pivot MRIP 13"'!G887</f>
        <v>0</v>
      </c>
      <c r="H884">
        <f t="shared" si="64"/>
        <v>0</v>
      </c>
      <c r="I884">
        <f t="shared" si="65"/>
        <v>0</v>
      </c>
    </row>
    <row r="885" spans="1:9" x14ac:dyDescent="0.25">
      <c r="A885">
        <f>'Pivot MRIP 13"'!A888</f>
        <v>2014</v>
      </c>
      <c r="B885" t="str">
        <f>'Pivot MRIP 13"'!B888</f>
        <v>1103820140730003</v>
      </c>
      <c r="C885">
        <f>'Pivot MRIP 13"'!C888</f>
        <v>325.99850913</v>
      </c>
      <c r="D885">
        <f>'Pivot MRIP 13"'!D888</f>
        <v>325.99850913</v>
      </c>
      <c r="E885">
        <f>'Pivot MRIP 13"'!E888</f>
        <v>0</v>
      </c>
      <c r="F885">
        <f>'Pivot MRIP 13"'!F888</f>
        <v>2</v>
      </c>
      <c r="G885">
        <f>'Pivot MRIP 13"'!G888</f>
        <v>0</v>
      </c>
      <c r="H885">
        <f t="shared" si="64"/>
        <v>0</v>
      </c>
      <c r="I885">
        <f t="shared" si="65"/>
        <v>0</v>
      </c>
    </row>
    <row r="886" spans="1:9" x14ac:dyDescent="0.25">
      <c r="A886">
        <f>'Pivot MRIP 13"'!A889</f>
        <v>2014</v>
      </c>
      <c r="B886" t="str">
        <f>'Pivot MRIP 13"'!B889</f>
        <v>1103820140809007</v>
      </c>
      <c r="C886">
        <f>'Pivot MRIP 13"'!C889</f>
        <v>772.98274234999997</v>
      </c>
      <c r="D886">
        <f>'Pivot MRIP 13"'!D889</f>
        <v>772.98274234999997</v>
      </c>
      <c r="E886">
        <f>'Pivot MRIP 13"'!E889</f>
        <v>0</v>
      </c>
      <c r="F886">
        <f>'Pivot MRIP 13"'!F889</f>
        <v>2</v>
      </c>
      <c r="G886">
        <f>'Pivot MRIP 13"'!G889</f>
        <v>0</v>
      </c>
      <c r="H886">
        <f t="shared" si="64"/>
        <v>0</v>
      </c>
      <c r="I886">
        <f t="shared" si="65"/>
        <v>0</v>
      </c>
    </row>
    <row r="887" spans="1:9" x14ac:dyDescent="0.25">
      <c r="A887">
        <f>'Pivot MRIP 13"'!A890</f>
        <v>2014</v>
      </c>
      <c r="B887" t="str">
        <f>'Pivot MRIP 13"'!B890</f>
        <v>1103820140809009</v>
      </c>
      <c r="C887">
        <f>'Pivot MRIP 13"'!C890</f>
        <v>772.98274234999997</v>
      </c>
      <c r="D887">
        <f>'Pivot MRIP 13"'!D890</f>
        <v>772.98274234999997</v>
      </c>
      <c r="E887">
        <f>'Pivot MRIP 13"'!E890</f>
        <v>0</v>
      </c>
      <c r="F887">
        <f>'Pivot MRIP 13"'!F890</f>
        <v>16</v>
      </c>
      <c r="G887">
        <f>'Pivot MRIP 13"'!G890</f>
        <v>0</v>
      </c>
      <c r="H887">
        <f t="shared" si="64"/>
        <v>0</v>
      </c>
      <c r="I887">
        <f t="shared" si="65"/>
        <v>0</v>
      </c>
    </row>
    <row r="888" spans="1:9" x14ac:dyDescent="0.25">
      <c r="A888">
        <f>'Pivot MRIP 13"'!A891</f>
        <v>2014</v>
      </c>
      <c r="B888" t="str">
        <f>'Pivot MRIP 13"'!B891</f>
        <v>1103820140809019</v>
      </c>
      <c r="C888">
        <f>'Pivot MRIP 13"'!C891</f>
        <v>1515.7737715000001</v>
      </c>
      <c r="D888">
        <f>'Pivot MRIP 13"'!D891</f>
        <v>1515.7737715000001</v>
      </c>
      <c r="E888">
        <f>'Pivot MRIP 13"'!E891</f>
        <v>0</v>
      </c>
      <c r="F888">
        <f>'Pivot MRIP 13"'!F891</f>
        <v>4</v>
      </c>
      <c r="G888">
        <f>'Pivot MRIP 13"'!G891</f>
        <v>0</v>
      </c>
      <c r="H888">
        <f t="shared" si="64"/>
        <v>0</v>
      </c>
      <c r="I888">
        <f t="shared" si="65"/>
        <v>0</v>
      </c>
    </row>
    <row r="889" spans="1:9" x14ac:dyDescent="0.25">
      <c r="A889">
        <f>'Pivot MRIP 13"'!A892</f>
        <v>2014</v>
      </c>
      <c r="B889" t="str">
        <f>'Pivot MRIP 13"'!B892</f>
        <v>1103820140814004</v>
      </c>
      <c r="C889">
        <f>'Pivot MRIP 13"'!C892</f>
        <v>212.57029374999999</v>
      </c>
      <c r="D889">
        <f>'Pivot MRIP 13"'!D892</f>
        <v>212.57029374999999</v>
      </c>
      <c r="E889">
        <f>'Pivot MRIP 13"'!E892</f>
        <v>0</v>
      </c>
      <c r="F889">
        <f>'Pivot MRIP 13"'!F892</f>
        <v>1</v>
      </c>
      <c r="G889">
        <f>'Pivot MRIP 13"'!G892</f>
        <v>0</v>
      </c>
      <c r="H889">
        <f t="shared" si="64"/>
        <v>0</v>
      </c>
      <c r="I889">
        <f t="shared" si="65"/>
        <v>0</v>
      </c>
    </row>
    <row r="890" spans="1:9" x14ac:dyDescent="0.25">
      <c r="A890">
        <f>'Pivot MRIP 13"'!A893</f>
        <v>2014</v>
      </c>
      <c r="B890" t="str">
        <f>'Pivot MRIP 13"'!B893</f>
        <v>1103820140814011</v>
      </c>
      <c r="C890">
        <f>'Pivot MRIP 13"'!C893</f>
        <v>338.51045608999999</v>
      </c>
      <c r="D890">
        <f>'Pivot MRIP 13"'!D893</f>
        <v>338.51045608999999</v>
      </c>
      <c r="E890">
        <f>'Pivot MRIP 13"'!E893</f>
        <v>0</v>
      </c>
      <c r="F890">
        <f>'Pivot MRIP 13"'!F893</f>
        <v>2</v>
      </c>
      <c r="G890">
        <f>'Pivot MRIP 13"'!G893</f>
        <v>0</v>
      </c>
      <c r="H890">
        <f t="shared" si="64"/>
        <v>0</v>
      </c>
      <c r="I890">
        <f t="shared" si="65"/>
        <v>0</v>
      </c>
    </row>
    <row r="891" spans="1:9" x14ac:dyDescent="0.25">
      <c r="A891">
        <f>'Pivot MRIP 13"'!A894</f>
        <v>2014</v>
      </c>
      <c r="B891" t="str">
        <f>'Pivot MRIP 13"'!B894</f>
        <v>1103820140816007</v>
      </c>
      <c r="C891">
        <f>'Pivot MRIP 13"'!C894</f>
        <v>2096.0485647999999</v>
      </c>
      <c r="D891">
        <f>'Pivot MRIP 13"'!D894</f>
        <v>2096.0485647999999</v>
      </c>
      <c r="E891">
        <f>'Pivot MRIP 13"'!E894</f>
        <v>0</v>
      </c>
      <c r="F891">
        <f>'Pivot MRIP 13"'!F894</f>
        <v>3</v>
      </c>
      <c r="G891">
        <f>'Pivot MRIP 13"'!G894</f>
        <v>0</v>
      </c>
      <c r="H891">
        <f t="shared" si="64"/>
        <v>0</v>
      </c>
      <c r="I891">
        <f t="shared" si="65"/>
        <v>0</v>
      </c>
    </row>
    <row r="892" spans="1:9" x14ac:dyDescent="0.25">
      <c r="A892">
        <f>'Pivot MRIP 13"'!A895</f>
        <v>2014</v>
      </c>
      <c r="B892" t="str">
        <f>'Pivot MRIP 13"'!B895</f>
        <v>1103820140816014</v>
      </c>
      <c r="C892">
        <f>'Pivot MRIP 13"'!C895</f>
        <v>2096.0485647999999</v>
      </c>
      <c r="D892">
        <f>'Pivot MRIP 13"'!D895</f>
        <v>2096.0485647999999</v>
      </c>
      <c r="E892">
        <f>'Pivot MRIP 13"'!E895</f>
        <v>1.4746408087728635</v>
      </c>
      <c r="F892">
        <f>'Pivot MRIP 13"'!F895</f>
        <v>1</v>
      </c>
      <c r="G892">
        <f>'Pivot MRIP 13"'!G895</f>
        <v>2</v>
      </c>
      <c r="H892">
        <f t="shared" si="64"/>
        <v>4192.0971295999998</v>
      </c>
      <c r="I892">
        <f t="shared" si="65"/>
        <v>6181.837501647743</v>
      </c>
    </row>
    <row r="893" spans="1:9" x14ac:dyDescent="0.25">
      <c r="A893">
        <f>'Pivot MRIP 13"'!A896</f>
        <v>2014</v>
      </c>
      <c r="B893" t="str">
        <f>'Pivot MRIP 13"'!B896</f>
        <v>1103820140816015</v>
      </c>
      <c r="C893">
        <f>'Pivot MRIP 13"'!C896</f>
        <v>2367.9764252</v>
      </c>
      <c r="D893">
        <f>'Pivot MRIP 13"'!D896</f>
        <v>2367.9764252</v>
      </c>
      <c r="E893">
        <f>'Pivot MRIP 13"'!E896</f>
        <v>0</v>
      </c>
      <c r="F893">
        <f>'Pivot MRIP 13"'!F896</f>
        <v>2</v>
      </c>
      <c r="G893">
        <f>'Pivot MRIP 13"'!G896</f>
        <v>0</v>
      </c>
      <c r="H893">
        <f t="shared" si="64"/>
        <v>0</v>
      </c>
      <c r="I893">
        <f t="shared" si="65"/>
        <v>0</v>
      </c>
    </row>
    <row r="894" spans="1:9" x14ac:dyDescent="0.25">
      <c r="A894">
        <f>'Pivot MRIP 13"'!A897</f>
        <v>2014</v>
      </c>
      <c r="B894" t="str">
        <f>'Pivot MRIP 13"'!B897</f>
        <v>1103820140823007</v>
      </c>
      <c r="C894">
        <f>'Pivot MRIP 13"'!C897</f>
        <v>1276.9146905</v>
      </c>
      <c r="D894">
        <f>'Pivot MRIP 13"'!D897</f>
        <v>1276.9146905</v>
      </c>
      <c r="E894">
        <f>'Pivot MRIP 13"'!E897</f>
        <v>0</v>
      </c>
      <c r="F894">
        <f>'Pivot MRIP 13"'!F897</f>
        <v>4</v>
      </c>
      <c r="G894">
        <f>'Pivot MRIP 13"'!G897</f>
        <v>0</v>
      </c>
      <c r="H894">
        <f t="shared" si="64"/>
        <v>0</v>
      </c>
      <c r="I894">
        <f t="shared" si="65"/>
        <v>0</v>
      </c>
    </row>
    <row r="895" spans="1:9" x14ac:dyDescent="0.25">
      <c r="A895">
        <f>'Pivot MRIP 13"'!A898</f>
        <v>2014</v>
      </c>
      <c r="B895" t="str">
        <f>'Pivot MRIP 13"'!B898</f>
        <v>1103820140831007</v>
      </c>
      <c r="C895">
        <f>'Pivot MRIP 13"'!C898</f>
        <v>924.57993606000002</v>
      </c>
      <c r="D895">
        <f>'Pivot MRIP 13"'!D898</f>
        <v>924.57993606000002</v>
      </c>
      <c r="E895">
        <f>'Pivot MRIP 13"'!E898</f>
        <v>0</v>
      </c>
      <c r="F895">
        <f>'Pivot MRIP 13"'!F898</f>
        <v>1</v>
      </c>
      <c r="G895">
        <f>'Pivot MRIP 13"'!G898</f>
        <v>0</v>
      </c>
      <c r="H895">
        <f t="shared" si="64"/>
        <v>0</v>
      </c>
      <c r="I895">
        <f t="shared" si="65"/>
        <v>0</v>
      </c>
    </row>
    <row r="896" spans="1:9" x14ac:dyDescent="0.25">
      <c r="A896">
        <f>'Pivot MRIP 13"'!A899</f>
        <v>2014</v>
      </c>
      <c r="B896" t="str">
        <f>'Pivot MRIP 13"'!B899</f>
        <v>1103820140904003</v>
      </c>
      <c r="C896">
        <f>'Pivot MRIP 13"'!C899</f>
        <v>225.75524082000001</v>
      </c>
      <c r="D896">
        <f>'Pivot MRIP 13"'!D899</f>
        <v>225.75524082000001</v>
      </c>
      <c r="E896">
        <f>'Pivot MRIP 13"'!E899</f>
        <v>2.2046226218487757</v>
      </c>
      <c r="F896">
        <f>'Pivot MRIP 13"'!F899</f>
        <v>1</v>
      </c>
      <c r="G896">
        <f>'Pivot MRIP 13"'!G899</f>
        <v>1</v>
      </c>
      <c r="H896">
        <f t="shared" si="64"/>
        <v>225.75524082000001</v>
      </c>
      <c r="I896">
        <f t="shared" si="65"/>
        <v>497.70511091269015</v>
      </c>
    </row>
    <row r="897" spans="1:9" x14ac:dyDescent="0.25">
      <c r="A897">
        <f>'Pivot MRIP 13"'!A900</f>
        <v>2014</v>
      </c>
      <c r="B897" t="str">
        <f>'Pivot MRIP 13"'!B900</f>
        <v>1103820140906005</v>
      </c>
      <c r="C897">
        <f>'Pivot MRIP 13"'!C900</f>
        <v>185.06542981000001</v>
      </c>
      <c r="D897">
        <f>'Pivot MRIP 13"'!D900</f>
        <v>185.06542981000001</v>
      </c>
      <c r="E897">
        <f>'Pivot MRIP 13"'!E900</f>
        <v>1.2125424420168269</v>
      </c>
      <c r="F897">
        <f>'Pivot MRIP 13"'!F900</f>
        <v>1</v>
      </c>
      <c r="G897">
        <f>'Pivot MRIP 13"'!G900</f>
        <v>1</v>
      </c>
      <c r="H897">
        <f t="shared" si="64"/>
        <v>185.06542981000001</v>
      </c>
      <c r="I897">
        <f t="shared" si="65"/>
        <v>224.3996881947111</v>
      </c>
    </row>
    <row r="898" spans="1:9" x14ac:dyDescent="0.25">
      <c r="A898">
        <f>'Pivot MRIP 13"'!A901</f>
        <v>2014</v>
      </c>
      <c r="B898" t="str">
        <f>'Pivot MRIP 13"'!B901</f>
        <v>1103820140907001</v>
      </c>
      <c r="C898">
        <f>'Pivot MRIP 13"'!C901</f>
        <v>1366.6000822999999</v>
      </c>
      <c r="D898">
        <f>'Pivot MRIP 13"'!D901</f>
        <v>1366.6000822999999</v>
      </c>
      <c r="E898">
        <f>'Pivot MRIP 13"'!E901</f>
        <v>0</v>
      </c>
      <c r="F898">
        <f>'Pivot MRIP 13"'!F901</f>
        <v>2</v>
      </c>
      <c r="G898">
        <f>'Pivot MRIP 13"'!G901</f>
        <v>0</v>
      </c>
      <c r="H898">
        <f t="shared" ref="H898:H961" si="66">G898*C898</f>
        <v>0</v>
      </c>
      <c r="I898">
        <f t="shared" ref="I898:I961" si="67">E898*H898</f>
        <v>0</v>
      </c>
    </row>
    <row r="899" spans="1:9" x14ac:dyDescent="0.25">
      <c r="A899">
        <f>'Pivot MRIP 13"'!A902</f>
        <v>2014</v>
      </c>
      <c r="B899" t="str">
        <f>'Pivot MRIP 13"'!B902</f>
        <v>1103820141005001</v>
      </c>
      <c r="C899">
        <f>'Pivot MRIP 13"'!C902</f>
        <v>1715.2982870000001</v>
      </c>
      <c r="D899">
        <f>'Pivot MRIP 13"'!D902</f>
        <v>1715.2982870000001</v>
      </c>
      <c r="E899">
        <f>'Pivot MRIP 13"'!E902</f>
        <v>0</v>
      </c>
      <c r="F899">
        <f>'Pivot MRIP 13"'!F902</f>
        <v>4</v>
      </c>
      <c r="G899">
        <f>'Pivot MRIP 13"'!G902</f>
        <v>0</v>
      </c>
      <c r="H899">
        <f t="shared" si="66"/>
        <v>0</v>
      </c>
      <c r="I899">
        <f t="shared" si="67"/>
        <v>0</v>
      </c>
    </row>
    <row r="900" spans="1:9" x14ac:dyDescent="0.25">
      <c r="A900">
        <f>'Pivot MRIP 13"'!A903</f>
        <v>2014</v>
      </c>
      <c r="B900" t="str">
        <f>'Pivot MRIP 13"'!B903</f>
        <v>1103820141008004</v>
      </c>
      <c r="C900">
        <f>'Pivot MRIP 13"'!C903</f>
        <v>193.69554615999999</v>
      </c>
      <c r="D900">
        <f>'Pivot MRIP 13"'!D903</f>
        <v>193.69554615999999</v>
      </c>
      <c r="E900">
        <f>'Pivot MRIP 13"'!E903</f>
        <v>0</v>
      </c>
      <c r="F900">
        <f>'Pivot MRIP 13"'!F903</f>
        <v>2</v>
      </c>
      <c r="G900">
        <f>'Pivot MRIP 13"'!G903</f>
        <v>0</v>
      </c>
      <c r="H900">
        <f t="shared" si="66"/>
        <v>0</v>
      </c>
      <c r="I900">
        <f t="shared" si="67"/>
        <v>0</v>
      </c>
    </row>
    <row r="901" spans="1:9" x14ac:dyDescent="0.25">
      <c r="A901">
        <f>'Pivot MRIP 13"'!A904</f>
        <v>2014</v>
      </c>
      <c r="B901" t="str">
        <f>'Pivot MRIP 13"'!B904</f>
        <v>1103820141008006</v>
      </c>
      <c r="C901">
        <f>'Pivot MRIP 13"'!C904</f>
        <v>309.71534421000001</v>
      </c>
      <c r="D901">
        <f>'Pivot MRIP 13"'!D904</f>
        <v>309.71534421000001</v>
      </c>
      <c r="E901">
        <f>'Pivot MRIP 13"'!E904</f>
        <v>0</v>
      </c>
      <c r="F901">
        <f>'Pivot MRIP 13"'!F904</f>
        <v>4</v>
      </c>
      <c r="G901">
        <f>'Pivot MRIP 13"'!G904</f>
        <v>0</v>
      </c>
      <c r="H901">
        <f t="shared" si="66"/>
        <v>0</v>
      </c>
      <c r="I901">
        <f t="shared" si="67"/>
        <v>0</v>
      </c>
    </row>
    <row r="902" spans="1:9" x14ac:dyDescent="0.25">
      <c r="A902">
        <f>'Pivot MRIP 13"'!A905</f>
        <v>2014</v>
      </c>
      <c r="B902" t="str">
        <f>'Pivot MRIP 13"'!B905</f>
        <v>1103820141018045</v>
      </c>
      <c r="C902">
        <f>'Pivot MRIP 13"'!C905</f>
        <v>117.55655054</v>
      </c>
      <c r="D902">
        <f>'Pivot MRIP 13"'!D905</f>
        <v>117.55655054</v>
      </c>
      <c r="E902">
        <f>'Pivot MRIP 13"'!E905</f>
        <v>0</v>
      </c>
      <c r="F902">
        <f>'Pivot MRIP 13"'!F905</f>
        <v>1</v>
      </c>
      <c r="G902">
        <f>'Pivot MRIP 13"'!G905</f>
        <v>0</v>
      </c>
      <c r="H902">
        <f t="shared" si="66"/>
        <v>0</v>
      </c>
      <c r="I902">
        <f t="shared" si="67"/>
        <v>0</v>
      </c>
    </row>
    <row r="903" spans="1:9" x14ac:dyDescent="0.25">
      <c r="A903">
        <f>'Pivot MRIP 13"'!A906</f>
        <v>2014</v>
      </c>
      <c r="B903" t="str">
        <f>'Pivot MRIP 13"'!B906</f>
        <v>1103820141025010</v>
      </c>
      <c r="C903">
        <f>'Pivot MRIP 13"'!C906</f>
        <v>484.69375330000003</v>
      </c>
      <c r="D903">
        <f>'Pivot MRIP 13"'!D906</f>
        <v>484.69375330000003</v>
      </c>
      <c r="E903">
        <f>'Pivot MRIP 13"'!E906</f>
        <v>0</v>
      </c>
      <c r="F903">
        <f>'Pivot MRIP 13"'!F906</f>
        <v>3</v>
      </c>
      <c r="G903">
        <f>'Pivot MRIP 13"'!G906</f>
        <v>0</v>
      </c>
      <c r="H903">
        <f t="shared" si="66"/>
        <v>0</v>
      </c>
      <c r="I903">
        <f t="shared" si="67"/>
        <v>0</v>
      </c>
    </row>
    <row r="904" spans="1:9" x14ac:dyDescent="0.25">
      <c r="A904">
        <f>'Pivot MRIP 13"'!A907</f>
        <v>2014</v>
      </c>
      <c r="B904" t="str">
        <f>'Pivot MRIP 13"'!B907</f>
        <v>1103820141025013</v>
      </c>
      <c r="C904">
        <f>'Pivot MRIP 13"'!C907</f>
        <v>484.69375330000003</v>
      </c>
      <c r="D904">
        <f>'Pivot MRIP 13"'!D907</f>
        <v>484.69375330000003</v>
      </c>
      <c r="E904">
        <f>'Pivot MRIP 13"'!E907</f>
        <v>0</v>
      </c>
      <c r="F904">
        <f>'Pivot MRIP 13"'!F907</f>
        <v>4</v>
      </c>
      <c r="G904">
        <f>'Pivot MRIP 13"'!G907</f>
        <v>0</v>
      </c>
      <c r="H904">
        <f t="shared" si="66"/>
        <v>0</v>
      </c>
      <c r="I904">
        <f t="shared" si="67"/>
        <v>0</v>
      </c>
    </row>
    <row r="905" spans="1:9" x14ac:dyDescent="0.25">
      <c r="A905">
        <f>'Pivot MRIP 13"'!A908</f>
        <v>2014</v>
      </c>
      <c r="B905" t="str">
        <f>'Pivot MRIP 13"'!B908</f>
        <v>1103820141029008</v>
      </c>
      <c r="C905">
        <f>'Pivot MRIP 13"'!C908</f>
        <v>115.06520206</v>
      </c>
      <c r="D905">
        <f>'Pivot MRIP 13"'!D908</f>
        <v>115.06520206</v>
      </c>
      <c r="E905">
        <f>'Pivot MRIP 13"'!E908</f>
        <v>0</v>
      </c>
      <c r="F905">
        <f>'Pivot MRIP 13"'!F908</f>
        <v>8</v>
      </c>
      <c r="G905">
        <f>'Pivot MRIP 13"'!G908</f>
        <v>0</v>
      </c>
      <c r="H905">
        <f t="shared" si="66"/>
        <v>0</v>
      </c>
      <c r="I905">
        <f t="shared" si="67"/>
        <v>0</v>
      </c>
    </row>
    <row r="906" spans="1:9" x14ac:dyDescent="0.25">
      <c r="A906">
        <f>'Pivot MRIP 13"'!A909</f>
        <v>2014</v>
      </c>
      <c r="B906" t="str">
        <f>'Pivot MRIP 13"'!B909</f>
        <v>1103820141029018</v>
      </c>
      <c r="C906">
        <f>'Pivot MRIP 13"'!C909</f>
        <v>105.71783857</v>
      </c>
      <c r="D906">
        <f>'Pivot MRIP 13"'!D909</f>
        <v>105.71783857</v>
      </c>
      <c r="E906">
        <f>'Pivot MRIP 13"'!E909</f>
        <v>0</v>
      </c>
      <c r="F906">
        <f>'Pivot MRIP 13"'!F909</f>
        <v>2</v>
      </c>
      <c r="G906">
        <f>'Pivot MRIP 13"'!G909</f>
        <v>0</v>
      </c>
      <c r="H906">
        <f t="shared" si="66"/>
        <v>0</v>
      </c>
      <c r="I906">
        <f t="shared" si="67"/>
        <v>0</v>
      </c>
    </row>
    <row r="907" spans="1:9" x14ac:dyDescent="0.25">
      <c r="A907">
        <f>'Pivot MRIP 13"'!A910</f>
        <v>2014</v>
      </c>
      <c r="B907" t="str">
        <f>'Pivot MRIP 13"'!B910</f>
        <v>1103820141029020</v>
      </c>
      <c r="C907">
        <f>'Pivot MRIP 13"'!C910</f>
        <v>105.71783857</v>
      </c>
      <c r="D907">
        <f>'Pivot MRIP 13"'!D910</f>
        <v>105.71783857</v>
      </c>
      <c r="E907">
        <f>'Pivot MRIP 13"'!E910</f>
        <v>0</v>
      </c>
      <c r="F907">
        <f>'Pivot MRIP 13"'!F910</f>
        <v>4</v>
      </c>
      <c r="G907">
        <f>'Pivot MRIP 13"'!G910</f>
        <v>0</v>
      </c>
      <c r="H907">
        <f t="shared" si="66"/>
        <v>0</v>
      </c>
      <c r="I907">
        <f t="shared" si="67"/>
        <v>0</v>
      </c>
    </row>
    <row r="908" spans="1:9" x14ac:dyDescent="0.25">
      <c r="A908">
        <f>'Pivot MRIP 13"'!A911</f>
        <v>2014</v>
      </c>
      <c r="B908" t="str">
        <f>'Pivot MRIP 13"'!B911</f>
        <v>1103820141029022</v>
      </c>
      <c r="C908">
        <f>'Pivot MRIP 13"'!C911</f>
        <v>105.71783857</v>
      </c>
      <c r="D908">
        <f>'Pivot MRIP 13"'!D911</f>
        <v>105.71783857</v>
      </c>
      <c r="E908">
        <f>'Pivot MRIP 13"'!E911</f>
        <v>0</v>
      </c>
      <c r="F908">
        <f>'Pivot MRIP 13"'!F911</f>
        <v>2</v>
      </c>
      <c r="G908">
        <f>'Pivot MRIP 13"'!G911</f>
        <v>0</v>
      </c>
      <c r="H908">
        <f t="shared" si="66"/>
        <v>0</v>
      </c>
      <c r="I908">
        <f t="shared" si="67"/>
        <v>0</v>
      </c>
    </row>
    <row r="909" spans="1:9" x14ac:dyDescent="0.25">
      <c r="A909">
        <f>'Pivot MRIP 13"'!A912</f>
        <v>2014</v>
      </c>
      <c r="B909" t="str">
        <f>'Pivot MRIP 13"'!B912</f>
        <v>1103820141029029</v>
      </c>
      <c r="C909">
        <f>'Pivot MRIP 13"'!C912</f>
        <v>105.71783856999998</v>
      </c>
      <c r="D909">
        <f>'Pivot MRIP 13"'!D912</f>
        <v>105.71783856999998</v>
      </c>
      <c r="E909">
        <f>'Pivot MRIP 13"'!E912</f>
        <v>0</v>
      </c>
      <c r="F909">
        <f>'Pivot MRIP 13"'!F912</f>
        <v>9</v>
      </c>
      <c r="G909">
        <f>'Pivot MRIP 13"'!G912</f>
        <v>0</v>
      </c>
      <c r="H909">
        <f t="shared" si="66"/>
        <v>0</v>
      </c>
      <c r="I909">
        <f t="shared" si="67"/>
        <v>0</v>
      </c>
    </row>
    <row r="910" spans="1:9" x14ac:dyDescent="0.25">
      <c r="A910">
        <f>'Pivot MRIP 13"'!A913</f>
        <v>2014</v>
      </c>
      <c r="B910" t="str">
        <f>'Pivot MRIP 13"'!B913</f>
        <v>1103820141029034</v>
      </c>
      <c r="C910">
        <f>'Pivot MRIP 13"'!C913</f>
        <v>105.71783857</v>
      </c>
      <c r="D910">
        <f>'Pivot MRIP 13"'!D913</f>
        <v>105.71783857</v>
      </c>
      <c r="E910">
        <f>'Pivot MRIP 13"'!E913</f>
        <v>0</v>
      </c>
      <c r="F910">
        <f>'Pivot MRIP 13"'!F913</f>
        <v>4</v>
      </c>
      <c r="G910">
        <f>'Pivot MRIP 13"'!G913</f>
        <v>0</v>
      </c>
      <c r="H910">
        <f t="shared" si="66"/>
        <v>0</v>
      </c>
      <c r="I910">
        <f t="shared" si="67"/>
        <v>0</v>
      </c>
    </row>
    <row r="911" spans="1:9" x14ac:dyDescent="0.25">
      <c r="A911">
        <f>'Pivot MRIP 13"'!A914</f>
        <v>2014</v>
      </c>
      <c r="B911" t="str">
        <f>'Pivot MRIP 13"'!B914</f>
        <v>1103820141105001</v>
      </c>
      <c r="C911">
        <f>'Pivot MRIP 13"'!C914</f>
        <v>262.44363236999999</v>
      </c>
      <c r="D911">
        <f>'Pivot MRIP 13"'!D914</f>
        <v>262.44363236999999</v>
      </c>
      <c r="E911">
        <f>'Pivot MRIP 13"'!E914</f>
        <v>0</v>
      </c>
      <c r="F911">
        <f>'Pivot MRIP 13"'!F914</f>
        <v>4</v>
      </c>
      <c r="G911">
        <f>'Pivot MRIP 13"'!G914</f>
        <v>0</v>
      </c>
      <c r="H911">
        <f t="shared" si="66"/>
        <v>0</v>
      </c>
      <c r="I911">
        <f t="shared" si="67"/>
        <v>0</v>
      </c>
    </row>
    <row r="912" spans="1:9" x14ac:dyDescent="0.25">
      <c r="A912">
        <f>'Pivot MRIP 13"'!A915</f>
        <v>2014</v>
      </c>
      <c r="B912" t="str">
        <f>'Pivot MRIP 13"'!B915</f>
        <v>1103820141105003</v>
      </c>
      <c r="C912">
        <f>'Pivot MRIP 13"'!C915</f>
        <v>376.90194298</v>
      </c>
      <c r="D912">
        <f>'Pivot MRIP 13"'!D915</f>
        <v>376.90194298</v>
      </c>
      <c r="E912">
        <f>'Pivot MRIP 13"'!E915</f>
        <v>0</v>
      </c>
      <c r="F912">
        <f>'Pivot MRIP 13"'!F915</f>
        <v>3</v>
      </c>
      <c r="G912">
        <f>'Pivot MRIP 13"'!G915</f>
        <v>0</v>
      </c>
      <c r="H912">
        <f t="shared" si="66"/>
        <v>0</v>
      </c>
      <c r="I912">
        <f t="shared" si="67"/>
        <v>0</v>
      </c>
    </row>
    <row r="913" spans="1:9" x14ac:dyDescent="0.25">
      <c r="A913">
        <f>'Pivot MRIP 13"'!A916</f>
        <v>2014</v>
      </c>
      <c r="B913" t="str">
        <f>'Pivot MRIP 13"'!B916</f>
        <v>1103820141105005</v>
      </c>
      <c r="C913">
        <f>'Pivot MRIP 13"'!C916</f>
        <v>262.44363236999999</v>
      </c>
      <c r="D913">
        <f>'Pivot MRIP 13"'!D916</f>
        <v>262.44363236999999</v>
      </c>
      <c r="E913">
        <f>'Pivot MRIP 13"'!E916</f>
        <v>0</v>
      </c>
      <c r="F913">
        <f>'Pivot MRIP 13"'!F916</f>
        <v>1</v>
      </c>
      <c r="G913">
        <f>'Pivot MRIP 13"'!G916</f>
        <v>0</v>
      </c>
      <c r="H913">
        <f t="shared" si="66"/>
        <v>0</v>
      </c>
      <c r="I913">
        <f t="shared" si="67"/>
        <v>0</v>
      </c>
    </row>
    <row r="914" spans="1:9" x14ac:dyDescent="0.25">
      <c r="A914">
        <f>'Pivot MRIP 13"'!A917</f>
        <v>2014</v>
      </c>
      <c r="B914" t="str">
        <f>'Pivot MRIP 13"'!B917</f>
        <v>1103820141105006</v>
      </c>
      <c r="C914">
        <f>'Pivot MRIP 13"'!C917</f>
        <v>262.44363236999999</v>
      </c>
      <c r="D914">
        <f>'Pivot MRIP 13"'!D917</f>
        <v>262.44363236999999</v>
      </c>
      <c r="E914">
        <f>'Pivot MRIP 13"'!E917</f>
        <v>0</v>
      </c>
      <c r="F914">
        <f>'Pivot MRIP 13"'!F917</f>
        <v>6</v>
      </c>
      <c r="G914">
        <f>'Pivot MRIP 13"'!G917</f>
        <v>0</v>
      </c>
      <c r="H914">
        <f t="shared" si="66"/>
        <v>0</v>
      </c>
      <c r="I914">
        <f t="shared" si="67"/>
        <v>0</v>
      </c>
    </row>
    <row r="915" spans="1:9" x14ac:dyDescent="0.25">
      <c r="A915">
        <f>'Pivot MRIP 13"'!A918</f>
        <v>2014</v>
      </c>
      <c r="B915" t="str">
        <f>'Pivot MRIP 13"'!B918</f>
        <v>1103820141105013</v>
      </c>
      <c r="C915">
        <f>'Pivot MRIP 13"'!C918</f>
        <v>262.44363236999999</v>
      </c>
      <c r="D915">
        <f>'Pivot MRIP 13"'!D918</f>
        <v>262.44363236999999</v>
      </c>
      <c r="E915">
        <f>'Pivot MRIP 13"'!E918</f>
        <v>0</v>
      </c>
      <c r="F915">
        <f>'Pivot MRIP 13"'!F918</f>
        <v>9</v>
      </c>
      <c r="G915">
        <f>'Pivot MRIP 13"'!G918</f>
        <v>0</v>
      </c>
      <c r="H915">
        <f t="shared" si="66"/>
        <v>0</v>
      </c>
      <c r="I915">
        <f t="shared" si="67"/>
        <v>0</v>
      </c>
    </row>
    <row r="916" spans="1:9" x14ac:dyDescent="0.25">
      <c r="A916">
        <f>'Pivot MRIP 13"'!A919</f>
        <v>2014</v>
      </c>
      <c r="B916" t="str">
        <f>'Pivot MRIP 13"'!B919</f>
        <v>1103820141105016</v>
      </c>
      <c r="C916">
        <f>'Pivot MRIP 13"'!C919</f>
        <v>262.44363236999999</v>
      </c>
      <c r="D916">
        <f>'Pivot MRIP 13"'!D919</f>
        <v>262.44363236999999</v>
      </c>
      <c r="E916">
        <f>'Pivot MRIP 13"'!E919</f>
        <v>0</v>
      </c>
      <c r="F916">
        <f>'Pivot MRIP 13"'!F919</f>
        <v>4</v>
      </c>
      <c r="G916">
        <f>'Pivot MRIP 13"'!G919</f>
        <v>0</v>
      </c>
      <c r="H916">
        <f t="shared" si="66"/>
        <v>0</v>
      </c>
      <c r="I916">
        <f t="shared" si="67"/>
        <v>0</v>
      </c>
    </row>
    <row r="917" spans="1:9" x14ac:dyDescent="0.25">
      <c r="A917">
        <f>'Pivot MRIP 13"'!A920</f>
        <v>2014</v>
      </c>
      <c r="B917" t="str">
        <f>'Pivot MRIP 13"'!B920</f>
        <v>1103820141105020</v>
      </c>
      <c r="C917">
        <f>'Pivot MRIP 13"'!C920</f>
        <v>262.44363236999999</v>
      </c>
      <c r="D917">
        <f>'Pivot MRIP 13"'!D920</f>
        <v>262.44363236999999</v>
      </c>
      <c r="E917">
        <f>'Pivot MRIP 13"'!E920</f>
        <v>0</v>
      </c>
      <c r="F917">
        <f>'Pivot MRIP 13"'!F920</f>
        <v>2</v>
      </c>
      <c r="G917">
        <f>'Pivot MRIP 13"'!G920</f>
        <v>0</v>
      </c>
      <c r="H917">
        <f t="shared" si="66"/>
        <v>0</v>
      </c>
      <c r="I917">
        <f t="shared" si="67"/>
        <v>0</v>
      </c>
    </row>
    <row r="918" spans="1:9" x14ac:dyDescent="0.25">
      <c r="A918">
        <f>'Pivot MRIP 13"'!A921</f>
        <v>2014</v>
      </c>
      <c r="B918" t="str">
        <f>'Pivot MRIP 13"'!B921</f>
        <v>1103820141105022</v>
      </c>
      <c r="C918">
        <f>'Pivot MRIP 13"'!C921</f>
        <v>262.44363236999999</v>
      </c>
      <c r="D918">
        <f>'Pivot MRIP 13"'!D921</f>
        <v>262.44363236999999</v>
      </c>
      <c r="E918">
        <f>'Pivot MRIP 13"'!E921</f>
        <v>0</v>
      </c>
      <c r="F918">
        <f>'Pivot MRIP 13"'!F921</f>
        <v>2</v>
      </c>
      <c r="G918">
        <f>'Pivot MRIP 13"'!G921</f>
        <v>0</v>
      </c>
      <c r="H918">
        <f t="shared" si="66"/>
        <v>0</v>
      </c>
      <c r="I918">
        <f t="shared" si="67"/>
        <v>0</v>
      </c>
    </row>
    <row r="919" spans="1:9" x14ac:dyDescent="0.25">
      <c r="A919">
        <f>'Pivot MRIP 13"'!A922</f>
        <v>2014</v>
      </c>
      <c r="B919" t="str">
        <f>'Pivot MRIP 13"'!B922</f>
        <v>1103820141105026</v>
      </c>
      <c r="C919">
        <f>'Pivot MRIP 13"'!C922</f>
        <v>262.44363236999999</v>
      </c>
      <c r="D919">
        <f>'Pivot MRIP 13"'!D922</f>
        <v>262.44363236999999</v>
      </c>
      <c r="E919">
        <f>'Pivot MRIP 13"'!E922</f>
        <v>0</v>
      </c>
      <c r="F919">
        <f>'Pivot MRIP 13"'!F922</f>
        <v>2</v>
      </c>
      <c r="G919">
        <f>'Pivot MRIP 13"'!G922</f>
        <v>0</v>
      </c>
      <c r="H919">
        <f t="shared" si="66"/>
        <v>0</v>
      </c>
      <c r="I919">
        <f t="shared" si="67"/>
        <v>0</v>
      </c>
    </row>
    <row r="920" spans="1:9" x14ac:dyDescent="0.25">
      <c r="A920">
        <f>'Pivot MRIP 13"'!A923</f>
        <v>2014</v>
      </c>
      <c r="B920" t="str">
        <f>'Pivot MRIP 13"'!B923</f>
        <v>1103820141105028</v>
      </c>
      <c r="C920">
        <f>'Pivot MRIP 13"'!C923</f>
        <v>262.44363236999999</v>
      </c>
      <c r="D920">
        <f>'Pivot MRIP 13"'!D923</f>
        <v>262.44363236999999</v>
      </c>
      <c r="E920">
        <f>'Pivot MRIP 13"'!E923</f>
        <v>0</v>
      </c>
      <c r="F920">
        <f>'Pivot MRIP 13"'!F923</f>
        <v>4</v>
      </c>
      <c r="G920">
        <f>'Pivot MRIP 13"'!G923</f>
        <v>0</v>
      </c>
      <c r="H920">
        <f t="shared" si="66"/>
        <v>0</v>
      </c>
      <c r="I920">
        <f t="shared" si="67"/>
        <v>0</v>
      </c>
    </row>
    <row r="921" spans="1:9" x14ac:dyDescent="0.25">
      <c r="A921">
        <f>'Pivot MRIP 13"'!A924</f>
        <v>2014</v>
      </c>
      <c r="B921" t="str">
        <f>'Pivot MRIP 13"'!B924</f>
        <v>1103820141105032</v>
      </c>
      <c r="C921">
        <f>'Pivot MRIP 13"'!C924</f>
        <v>262.44363236999999</v>
      </c>
      <c r="D921">
        <f>'Pivot MRIP 13"'!D924</f>
        <v>262.44363236999999</v>
      </c>
      <c r="E921">
        <f>'Pivot MRIP 13"'!E924</f>
        <v>0</v>
      </c>
      <c r="F921">
        <f>'Pivot MRIP 13"'!F924</f>
        <v>4</v>
      </c>
      <c r="G921">
        <f>'Pivot MRIP 13"'!G924</f>
        <v>0</v>
      </c>
      <c r="H921">
        <f t="shared" si="66"/>
        <v>0</v>
      </c>
      <c r="I921">
        <f t="shared" si="67"/>
        <v>0</v>
      </c>
    </row>
    <row r="922" spans="1:9" x14ac:dyDescent="0.25">
      <c r="A922">
        <f>'Pivot MRIP 13"'!A925</f>
        <v>2014</v>
      </c>
      <c r="B922" t="str">
        <f>'Pivot MRIP 13"'!B925</f>
        <v>1103820141105041</v>
      </c>
      <c r="C922">
        <f>'Pivot MRIP 13"'!C925</f>
        <v>262.44363236999999</v>
      </c>
      <c r="D922">
        <f>'Pivot MRIP 13"'!D925</f>
        <v>262.44363236999999</v>
      </c>
      <c r="E922">
        <f>'Pivot MRIP 13"'!E925</f>
        <v>0</v>
      </c>
      <c r="F922">
        <f>'Pivot MRIP 13"'!F925</f>
        <v>4</v>
      </c>
      <c r="G922">
        <f>'Pivot MRIP 13"'!G925</f>
        <v>0</v>
      </c>
      <c r="H922">
        <f t="shared" si="66"/>
        <v>0</v>
      </c>
      <c r="I922">
        <f t="shared" si="67"/>
        <v>0</v>
      </c>
    </row>
    <row r="923" spans="1:9" x14ac:dyDescent="0.25">
      <c r="A923">
        <f>'Pivot MRIP 13"'!A926</f>
        <v>2014</v>
      </c>
      <c r="B923" t="str">
        <f>'Pivot MRIP 13"'!B926</f>
        <v>1103820141105045</v>
      </c>
      <c r="C923">
        <f>'Pivot MRIP 13"'!C926</f>
        <v>491.36025358000001</v>
      </c>
      <c r="D923">
        <f>'Pivot MRIP 13"'!D926</f>
        <v>491.36025358000001</v>
      </c>
      <c r="E923">
        <f>'Pivot MRIP 13"'!E926</f>
        <v>0</v>
      </c>
      <c r="F923">
        <f>'Pivot MRIP 13"'!F926</f>
        <v>2</v>
      </c>
      <c r="G923">
        <f>'Pivot MRIP 13"'!G926</f>
        <v>0</v>
      </c>
      <c r="H923">
        <f t="shared" si="66"/>
        <v>0</v>
      </c>
      <c r="I923">
        <f t="shared" si="67"/>
        <v>0</v>
      </c>
    </row>
    <row r="924" spans="1:9" x14ac:dyDescent="0.25">
      <c r="A924">
        <f>'Pivot MRIP 13"'!A927</f>
        <v>2014</v>
      </c>
      <c r="B924" t="str">
        <f>'Pivot MRIP 13"'!B927</f>
        <v>1103820141107002</v>
      </c>
      <c r="C924">
        <f>'Pivot MRIP 13"'!C927</f>
        <v>205.42146636000001</v>
      </c>
      <c r="D924">
        <f>'Pivot MRIP 13"'!D927</f>
        <v>205.42146636000001</v>
      </c>
      <c r="E924">
        <f>'Pivot MRIP 13"'!E927</f>
        <v>0</v>
      </c>
      <c r="F924">
        <f>'Pivot MRIP 13"'!F927</f>
        <v>4</v>
      </c>
      <c r="G924">
        <f>'Pivot MRIP 13"'!G927</f>
        <v>0</v>
      </c>
      <c r="H924">
        <f t="shared" si="66"/>
        <v>0</v>
      </c>
      <c r="I924">
        <f t="shared" si="67"/>
        <v>0</v>
      </c>
    </row>
    <row r="925" spans="1:9" x14ac:dyDescent="0.25">
      <c r="A925">
        <f>'Pivot MRIP 13"'!A928</f>
        <v>2014</v>
      </c>
      <c r="B925" t="str">
        <f>'Pivot MRIP 13"'!B928</f>
        <v>1103820141107004</v>
      </c>
      <c r="C925">
        <f>'Pivot MRIP 13"'!C928</f>
        <v>205.42146636000001</v>
      </c>
      <c r="D925">
        <f>'Pivot MRIP 13"'!D928</f>
        <v>205.42146636000001</v>
      </c>
      <c r="E925">
        <f>'Pivot MRIP 13"'!E928</f>
        <v>0</v>
      </c>
      <c r="F925">
        <f>'Pivot MRIP 13"'!F928</f>
        <v>6</v>
      </c>
      <c r="G925">
        <f>'Pivot MRIP 13"'!G928</f>
        <v>0</v>
      </c>
      <c r="H925">
        <f t="shared" si="66"/>
        <v>0</v>
      </c>
      <c r="I925">
        <f t="shared" si="67"/>
        <v>0</v>
      </c>
    </row>
    <row r="926" spans="1:9" x14ac:dyDescent="0.25">
      <c r="A926">
        <f>'Pivot MRIP 13"'!A929</f>
        <v>2014</v>
      </c>
      <c r="B926" t="str">
        <f>'Pivot MRIP 13"'!B929</f>
        <v>1103820141109018</v>
      </c>
      <c r="C926">
        <f>'Pivot MRIP 13"'!C929</f>
        <v>92.379626310000006</v>
      </c>
      <c r="D926">
        <f>'Pivot MRIP 13"'!D929</f>
        <v>92.379626310000006</v>
      </c>
      <c r="E926">
        <f>'Pivot MRIP 13"'!E929</f>
        <v>0</v>
      </c>
      <c r="F926">
        <f>'Pivot MRIP 13"'!F929</f>
        <v>4</v>
      </c>
      <c r="G926">
        <f>'Pivot MRIP 13"'!G929</f>
        <v>0</v>
      </c>
      <c r="H926">
        <f t="shared" si="66"/>
        <v>0</v>
      </c>
      <c r="I926">
        <f t="shared" si="67"/>
        <v>0</v>
      </c>
    </row>
    <row r="927" spans="1:9" x14ac:dyDescent="0.25">
      <c r="A927">
        <f>'Pivot MRIP 13"'!A930</f>
        <v>2014</v>
      </c>
      <c r="B927" t="str">
        <f>'Pivot MRIP 13"'!B930</f>
        <v>1103820141118002</v>
      </c>
      <c r="C927">
        <f>'Pivot MRIP 13"'!C930</f>
        <v>178.78244884</v>
      </c>
      <c r="D927">
        <f>'Pivot MRIP 13"'!D930</f>
        <v>178.78244884</v>
      </c>
      <c r="E927">
        <f>'Pivot MRIP 13"'!E930</f>
        <v>0</v>
      </c>
      <c r="F927">
        <f>'Pivot MRIP 13"'!F930</f>
        <v>4</v>
      </c>
      <c r="G927">
        <f>'Pivot MRIP 13"'!G930</f>
        <v>0</v>
      </c>
      <c r="H927">
        <f t="shared" si="66"/>
        <v>0</v>
      </c>
      <c r="I927">
        <f t="shared" si="67"/>
        <v>0</v>
      </c>
    </row>
    <row r="928" spans="1:9" x14ac:dyDescent="0.25">
      <c r="A928">
        <f>'Pivot MRIP 13"'!A931</f>
        <v>2014</v>
      </c>
      <c r="B928" t="str">
        <f>'Pivot MRIP 13"'!B931</f>
        <v>1103820141118004</v>
      </c>
      <c r="C928">
        <f>'Pivot MRIP 13"'!C931</f>
        <v>178.78244884</v>
      </c>
      <c r="D928">
        <f>'Pivot MRIP 13"'!D931</f>
        <v>178.78244884</v>
      </c>
      <c r="E928">
        <f>'Pivot MRIP 13"'!E931</f>
        <v>0</v>
      </c>
      <c r="F928">
        <f>'Pivot MRIP 13"'!F931</f>
        <v>3</v>
      </c>
      <c r="G928">
        <f>'Pivot MRIP 13"'!G931</f>
        <v>0</v>
      </c>
      <c r="H928">
        <f t="shared" si="66"/>
        <v>0</v>
      </c>
      <c r="I928">
        <f t="shared" si="67"/>
        <v>0</v>
      </c>
    </row>
    <row r="929" spans="1:9" x14ac:dyDescent="0.25">
      <c r="A929">
        <f>'Pivot MRIP 13"'!A932</f>
        <v>2014</v>
      </c>
      <c r="B929" t="str">
        <f>'Pivot MRIP 13"'!B932</f>
        <v>1103820141213002</v>
      </c>
      <c r="C929">
        <f>'Pivot MRIP 13"'!C932</f>
        <v>233.51349725</v>
      </c>
      <c r="D929">
        <f>'Pivot MRIP 13"'!D932</f>
        <v>233.51349725</v>
      </c>
      <c r="E929">
        <f>'Pivot MRIP 13"'!E932</f>
        <v>0</v>
      </c>
      <c r="F929">
        <f>'Pivot MRIP 13"'!F932</f>
        <v>2</v>
      </c>
      <c r="G929">
        <f>'Pivot MRIP 13"'!G932</f>
        <v>0</v>
      </c>
      <c r="H929">
        <f t="shared" si="66"/>
        <v>0</v>
      </c>
      <c r="I929">
        <f t="shared" si="67"/>
        <v>0</v>
      </c>
    </row>
    <row r="930" spans="1:9" x14ac:dyDescent="0.25">
      <c r="A930">
        <f>'Pivot MRIP 13"'!A933</f>
        <v>2014</v>
      </c>
      <c r="B930" t="str">
        <f>'Pivot MRIP 13"'!B933</f>
        <v>1103820141213007</v>
      </c>
      <c r="C930">
        <f>'Pivot MRIP 13"'!C933</f>
        <v>233.51349725</v>
      </c>
      <c r="D930">
        <f>'Pivot MRIP 13"'!D933</f>
        <v>233.51349725</v>
      </c>
      <c r="E930">
        <f>'Pivot MRIP 13"'!E933</f>
        <v>0</v>
      </c>
      <c r="F930">
        <f>'Pivot MRIP 13"'!F933</f>
        <v>4</v>
      </c>
      <c r="G930">
        <f>'Pivot MRIP 13"'!G933</f>
        <v>0</v>
      </c>
      <c r="H930">
        <f t="shared" si="66"/>
        <v>0</v>
      </c>
      <c r="I930">
        <f t="shared" si="67"/>
        <v>0</v>
      </c>
    </row>
    <row r="931" spans="1:9" x14ac:dyDescent="0.25">
      <c r="A931">
        <f>'Pivot MRIP 13"'!A934</f>
        <v>2014</v>
      </c>
      <c r="B931" t="str">
        <f>'Pivot MRIP 13"'!B934</f>
        <v>1104320140512003</v>
      </c>
      <c r="C931">
        <f>'Pivot MRIP 13"'!C934</f>
        <v>198.84976330999999</v>
      </c>
      <c r="D931">
        <f>'Pivot MRIP 13"'!D934</f>
        <v>198.84976330999999</v>
      </c>
      <c r="E931">
        <f>'Pivot MRIP 13"'!E934</f>
        <v>0</v>
      </c>
      <c r="F931">
        <f>'Pivot MRIP 13"'!F934</f>
        <v>1</v>
      </c>
      <c r="G931">
        <f>'Pivot MRIP 13"'!G934</f>
        <v>0</v>
      </c>
      <c r="H931">
        <f t="shared" si="66"/>
        <v>0</v>
      </c>
      <c r="I931">
        <f t="shared" si="67"/>
        <v>0</v>
      </c>
    </row>
    <row r="932" spans="1:9" x14ac:dyDescent="0.25">
      <c r="A932">
        <f>'Pivot MRIP 13"'!A935</f>
        <v>2014</v>
      </c>
      <c r="B932" t="str">
        <f>'Pivot MRIP 13"'!B935</f>
        <v>1104320140512004</v>
      </c>
      <c r="C932">
        <f>'Pivot MRIP 13"'!C935</f>
        <v>198.84976330999999</v>
      </c>
      <c r="D932">
        <f>'Pivot MRIP 13"'!D935</f>
        <v>198.84976330999999</v>
      </c>
      <c r="E932">
        <f>'Pivot MRIP 13"'!E935</f>
        <v>0</v>
      </c>
      <c r="F932">
        <f>'Pivot MRIP 13"'!F935</f>
        <v>1</v>
      </c>
      <c r="G932">
        <f>'Pivot MRIP 13"'!G935</f>
        <v>0</v>
      </c>
      <c r="H932">
        <f t="shared" si="66"/>
        <v>0</v>
      </c>
      <c r="I932">
        <f t="shared" si="67"/>
        <v>0</v>
      </c>
    </row>
    <row r="933" spans="1:9" x14ac:dyDescent="0.25">
      <c r="A933">
        <f>'Pivot MRIP 13"'!A936</f>
        <v>2014</v>
      </c>
      <c r="B933" t="str">
        <f>'Pivot MRIP 13"'!B936</f>
        <v>1104320140512010</v>
      </c>
      <c r="C933">
        <f>'Pivot MRIP 13"'!C936</f>
        <v>198.84976330999999</v>
      </c>
      <c r="D933">
        <f>'Pivot MRIP 13"'!D936</f>
        <v>198.84976330999999</v>
      </c>
      <c r="E933">
        <f>'Pivot MRIP 13"'!E936</f>
        <v>0</v>
      </c>
      <c r="F933">
        <f>'Pivot MRIP 13"'!F936</f>
        <v>1</v>
      </c>
      <c r="G933">
        <f>'Pivot MRIP 13"'!G936</f>
        <v>0</v>
      </c>
      <c r="H933">
        <f t="shared" si="66"/>
        <v>0</v>
      </c>
      <c r="I933">
        <f t="shared" si="67"/>
        <v>0</v>
      </c>
    </row>
    <row r="934" spans="1:9" x14ac:dyDescent="0.25">
      <c r="A934">
        <f>'Pivot MRIP 13"'!A937</f>
        <v>2014</v>
      </c>
      <c r="B934" t="str">
        <f>'Pivot MRIP 13"'!B937</f>
        <v>1104320140518004</v>
      </c>
      <c r="C934">
        <f>'Pivot MRIP 13"'!C937</f>
        <v>272.88841721</v>
      </c>
      <c r="D934">
        <f>'Pivot MRIP 13"'!D937</f>
        <v>272.88841721</v>
      </c>
      <c r="E934">
        <f>'Pivot MRIP 13"'!E937</f>
        <v>0</v>
      </c>
      <c r="F934">
        <f>'Pivot MRIP 13"'!F937</f>
        <v>2</v>
      </c>
      <c r="G934">
        <f>'Pivot MRIP 13"'!G937</f>
        <v>0</v>
      </c>
      <c r="H934">
        <f t="shared" si="66"/>
        <v>0</v>
      </c>
      <c r="I934">
        <f t="shared" si="67"/>
        <v>0</v>
      </c>
    </row>
    <row r="935" spans="1:9" x14ac:dyDescent="0.25">
      <c r="A935">
        <f>'Pivot MRIP 13"'!A938</f>
        <v>2014</v>
      </c>
      <c r="B935" t="str">
        <f>'Pivot MRIP 13"'!B938</f>
        <v>1104320140518005</v>
      </c>
      <c r="C935">
        <f>'Pivot MRIP 13"'!C938</f>
        <v>272.88841721</v>
      </c>
      <c r="D935">
        <f>'Pivot MRIP 13"'!D938</f>
        <v>272.88841721</v>
      </c>
      <c r="E935">
        <f>'Pivot MRIP 13"'!E938</f>
        <v>0</v>
      </c>
      <c r="F935">
        <f>'Pivot MRIP 13"'!F938</f>
        <v>4</v>
      </c>
      <c r="G935">
        <f>'Pivot MRIP 13"'!G938</f>
        <v>0</v>
      </c>
      <c r="H935">
        <f t="shared" si="66"/>
        <v>0</v>
      </c>
      <c r="I935">
        <f t="shared" si="67"/>
        <v>0</v>
      </c>
    </row>
    <row r="936" spans="1:9" x14ac:dyDescent="0.25">
      <c r="A936">
        <f>'Pivot MRIP 13"'!A939</f>
        <v>2014</v>
      </c>
      <c r="B936" t="str">
        <f>'Pivot MRIP 13"'!B939</f>
        <v>1104320140518020</v>
      </c>
      <c r="C936">
        <f>'Pivot MRIP 13"'!C939</f>
        <v>272.88841721</v>
      </c>
      <c r="D936">
        <f>'Pivot MRIP 13"'!D939</f>
        <v>272.88841721</v>
      </c>
      <c r="E936">
        <f>'Pivot MRIP 13"'!E939</f>
        <v>0</v>
      </c>
      <c r="F936">
        <f>'Pivot MRIP 13"'!F939</f>
        <v>8</v>
      </c>
      <c r="G936">
        <f>'Pivot MRIP 13"'!G939</f>
        <v>0</v>
      </c>
      <c r="H936">
        <f t="shared" si="66"/>
        <v>0</v>
      </c>
      <c r="I936">
        <f t="shared" si="67"/>
        <v>0</v>
      </c>
    </row>
    <row r="937" spans="1:9" x14ac:dyDescent="0.25">
      <c r="A937">
        <f>'Pivot MRIP 13"'!A940</f>
        <v>2014</v>
      </c>
      <c r="B937" t="str">
        <f>'Pivot MRIP 13"'!B940</f>
        <v>1104320140518024</v>
      </c>
      <c r="C937">
        <f>'Pivot MRIP 13"'!C940</f>
        <v>272.88841721</v>
      </c>
      <c r="D937">
        <f>'Pivot MRIP 13"'!D940</f>
        <v>272.88841721</v>
      </c>
      <c r="E937">
        <f>'Pivot MRIP 13"'!E940</f>
        <v>1.4155602479380331</v>
      </c>
      <c r="F937">
        <f>'Pivot MRIP 13"'!F940</f>
        <v>8</v>
      </c>
      <c r="G937">
        <f>'Pivot MRIP 13"'!G940</f>
        <v>5</v>
      </c>
      <c r="H937">
        <f t="shared" si="66"/>
        <v>1364.4420860499999</v>
      </c>
      <c r="I937">
        <f t="shared" si="67"/>
        <v>1931.449977626025</v>
      </c>
    </row>
    <row r="938" spans="1:9" x14ac:dyDescent="0.25">
      <c r="A938">
        <f>'Pivot MRIP 13"'!A941</f>
        <v>2014</v>
      </c>
      <c r="B938" t="str">
        <f>'Pivot MRIP 13"'!B941</f>
        <v>1104320140518030</v>
      </c>
      <c r="C938">
        <f>'Pivot MRIP 13"'!C941</f>
        <v>147.16208913</v>
      </c>
      <c r="D938">
        <f>'Pivot MRIP 13"'!D941</f>
        <v>147.16208913</v>
      </c>
      <c r="E938">
        <f>'Pivot MRIP 13"'!E941</f>
        <v>0</v>
      </c>
      <c r="F938">
        <f>'Pivot MRIP 13"'!F941</f>
        <v>2</v>
      </c>
      <c r="G938">
        <f>'Pivot MRIP 13"'!G941</f>
        <v>0</v>
      </c>
      <c r="H938">
        <f t="shared" si="66"/>
        <v>0</v>
      </c>
      <c r="I938">
        <f t="shared" si="67"/>
        <v>0</v>
      </c>
    </row>
    <row r="939" spans="1:9" x14ac:dyDescent="0.25">
      <c r="A939">
        <f>'Pivot MRIP 13"'!A942</f>
        <v>2014</v>
      </c>
      <c r="B939" t="str">
        <f>'Pivot MRIP 13"'!B942</f>
        <v>1104320140603001</v>
      </c>
      <c r="C939">
        <f>'Pivot MRIP 13"'!C942</f>
        <v>140.73855965000001</v>
      </c>
      <c r="D939">
        <f>'Pivot MRIP 13"'!D942</f>
        <v>140.73855965000001</v>
      </c>
      <c r="E939">
        <f>'Pivot MRIP 13"'!E942</f>
        <v>0</v>
      </c>
      <c r="F939">
        <f>'Pivot MRIP 13"'!F942</f>
        <v>1</v>
      </c>
      <c r="G939">
        <f>'Pivot MRIP 13"'!G942</f>
        <v>0</v>
      </c>
      <c r="H939">
        <f t="shared" si="66"/>
        <v>0</v>
      </c>
      <c r="I939">
        <f t="shared" si="67"/>
        <v>0</v>
      </c>
    </row>
    <row r="940" spans="1:9" x14ac:dyDescent="0.25">
      <c r="A940">
        <f>'Pivot MRIP 13"'!A943</f>
        <v>2014</v>
      </c>
      <c r="B940" t="str">
        <f>'Pivot MRIP 13"'!B943</f>
        <v>1104320140603004</v>
      </c>
      <c r="C940">
        <f>'Pivot MRIP 13"'!C943</f>
        <v>140.73855965000001</v>
      </c>
      <c r="D940">
        <f>'Pivot MRIP 13"'!D943</f>
        <v>140.73855965000001</v>
      </c>
      <c r="E940">
        <f>'Pivot MRIP 13"'!E943</f>
        <v>0</v>
      </c>
      <c r="F940">
        <f>'Pivot MRIP 13"'!F943</f>
        <v>1</v>
      </c>
      <c r="G940">
        <f>'Pivot MRIP 13"'!G943</f>
        <v>0</v>
      </c>
      <c r="H940">
        <f t="shared" si="66"/>
        <v>0</v>
      </c>
      <c r="I940">
        <f t="shared" si="67"/>
        <v>0</v>
      </c>
    </row>
    <row r="941" spans="1:9" x14ac:dyDescent="0.25">
      <c r="A941">
        <f>'Pivot MRIP 13"'!A944</f>
        <v>2014</v>
      </c>
      <c r="B941" t="str">
        <f>'Pivot MRIP 13"'!B944</f>
        <v>1104320140607004</v>
      </c>
      <c r="C941">
        <f>'Pivot MRIP 13"'!C944</f>
        <v>264.04579935999999</v>
      </c>
      <c r="D941">
        <f>'Pivot MRIP 13"'!D944</f>
        <v>264.04579935999999</v>
      </c>
      <c r="E941">
        <f>'Pivot MRIP 13"'!E944</f>
        <v>0</v>
      </c>
      <c r="F941">
        <f>'Pivot MRIP 13"'!F944</f>
        <v>2</v>
      </c>
      <c r="G941">
        <f>'Pivot MRIP 13"'!G944</f>
        <v>0</v>
      </c>
      <c r="H941">
        <f t="shared" si="66"/>
        <v>0</v>
      </c>
      <c r="I941">
        <f t="shared" si="67"/>
        <v>0</v>
      </c>
    </row>
    <row r="942" spans="1:9" x14ac:dyDescent="0.25">
      <c r="A942">
        <f>'Pivot MRIP 13"'!A945</f>
        <v>2014</v>
      </c>
      <c r="B942" t="str">
        <f>'Pivot MRIP 13"'!B945</f>
        <v>1104320140607012</v>
      </c>
      <c r="C942">
        <f>'Pivot MRIP 13"'!C945</f>
        <v>142.74078019999999</v>
      </c>
      <c r="D942">
        <f>'Pivot MRIP 13"'!D945</f>
        <v>142.74078019999999</v>
      </c>
      <c r="E942">
        <f>'Pivot MRIP 13"'!E945</f>
        <v>0</v>
      </c>
      <c r="F942">
        <f>'Pivot MRIP 13"'!F945</f>
        <v>6</v>
      </c>
      <c r="G942">
        <f>'Pivot MRIP 13"'!G945</f>
        <v>0</v>
      </c>
      <c r="H942">
        <f t="shared" si="66"/>
        <v>0</v>
      </c>
      <c r="I942">
        <f t="shared" si="67"/>
        <v>0</v>
      </c>
    </row>
    <row r="943" spans="1:9" x14ac:dyDescent="0.25">
      <c r="A943">
        <f>'Pivot MRIP 13"'!A946</f>
        <v>2014</v>
      </c>
      <c r="B943" t="str">
        <f>'Pivot MRIP 13"'!B946</f>
        <v>1104320140615006</v>
      </c>
      <c r="C943">
        <f>'Pivot MRIP 13"'!C946</f>
        <v>419.07204791999999</v>
      </c>
      <c r="D943">
        <f>'Pivot MRIP 13"'!D946</f>
        <v>419.07204791999999</v>
      </c>
      <c r="E943">
        <f>'Pivot MRIP 13"'!E946</f>
        <v>0</v>
      </c>
      <c r="F943">
        <f>'Pivot MRIP 13"'!F946</f>
        <v>2</v>
      </c>
      <c r="G943">
        <f>'Pivot MRIP 13"'!G946</f>
        <v>0</v>
      </c>
      <c r="H943">
        <f t="shared" si="66"/>
        <v>0</v>
      </c>
      <c r="I943">
        <f t="shared" si="67"/>
        <v>0</v>
      </c>
    </row>
    <row r="944" spans="1:9" x14ac:dyDescent="0.25">
      <c r="A944">
        <f>'Pivot MRIP 13"'!A947</f>
        <v>2014</v>
      </c>
      <c r="B944" t="str">
        <f>'Pivot MRIP 13"'!B947</f>
        <v>1104320140615009</v>
      </c>
      <c r="C944">
        <f>'Pivot MRIP 13"'!C947</f>
        <v>816.70833477999997</v>
      </c>
      <c r="D944">
        <f>'Pivot MRIP 13"'!D947</f>
        <v>816.70833477999997</v>
      </c>
      <c r="E944">
        <f>'Pivot MRIP 13"'!E947</f>
        <v>2.3148537529412145</v>
      </c>
      <c r="F944">
        <f>'Pivot MRIP 13"'!F947</f>
        <v>2</v>
      </c>
      <c r="G944">
        <f>'Pivot MRIP 13"'!G947</f>
        <v>6</v>
      </c>
      <c r="H944">
        <f t="shared" si="66"/>
        <v>4900.2500086800001</v>
      </c>
      <c r="I944">
        <f t="shared" si="67"/>
        <v>11343.362122943117</v>
      </c>
    </row>
    <row r="945" spans="1:9" x14ac:dyDescent="0.25">
      <c r="A945">
        <f>'Pivot MRIP 13"'!A948</f>
        <v>2014</v>
      </c>
      <c r="B945" t="str">
        <f>'Pivot MRIP 13"'!B948</f>
        <v>1104320140615012</v>
      </c>
      <c r="C945">
        <f>'Pivot MRIP 13"'!C948</f>
        <v>617.89019135000001</v>
      </c>
      <c r="D945">
        <f>'Pivot MRIP 13"'!D948</f>
        <v>617.89019135000001</v>
      </c>
      <c r="E945">
        <f>'Pivot MRIP 13"'!E948</f>
        <v>0</v>
      </c>
      <c r="F945">
        <f>'Pivot MRIP 13"'!F948</f>
        <v>6</v>
      </c>
      <c r="G945">
        <f>'Pivot MRIP 13"'!G948</f>
        <v>0</v>
      </c>
      <c r="H945">
        <f t="shared" si="66"/>
        <v>0</v>
      </c>
      <c r="I945">
        <f t="shared" si="67"/>
        <v>0</v>
      </c>
    </row>
    <row r="946" spans="1:9" x14ac:dyDescent="0.25">
      <c r="A946">
        <f>'Pivot MRIP 13"'!A949</f>
        <v>2014</v>
      </c>
      <c r="B946" t="str">
        <f>'Pivot MRIP 13"'!B949</f>
        <v>1104320140615014</v>
      </c>
      <c r="C946">
        <f>'Pivot MRIP 13"'!C949</f>
        <v>1192.9088606</v>
      </c>
      <c r="D946">
        <f>'Pivot MRIP 13"'!D949</f>
        <v>1192.9088606</v>
      </c>
      <c r="E946">
        <f>'Pivot MRIP 13"'!E949</f>
        <v>0</v>
      </c>
      <c r="F946">
        <f>'Pivot MRIP 13"'!F949</f>
        <v>3</v>
      </c>
      <c r="G946">
        <f>'Pivot MRIP 13"'!G949</f>
        <v>0</v>
      </c>
      <c r="H946">
        <f t="shared" si="66"/>
        <v>0</v>
      </c>
      <c r="I946">
        <f t="shared" si="67"/>
        <v>0</v>
      </c>
    </row>
    <row r="947" spans="1:9" x14ac:dyDescent="0.25">
      <c r="A947">
        <f>'Pivot MRIP 13"'!A950</f>
        <v>2014</v>
      </c>
      <c r="B947" t="str">
        <f>'Pivot MRIP 13"'!B950</f>
        <v>1104320140628003</v>
      </c>
      <c r="C947">
        <f>'Pivot MRIP 13"'!C950</f>
        <v>183.18085271000001</v>
      </c>
      <c r="D947">
        <f>'Pivot MRIP 13"'!D950</f>
        <v>183.18085271000001</v>
      </c>
      <c r="E947">
        <f>'Pivot MRIP 13"'!E950</f>
        <v>0</v>
      </c>
      <c r="F947">
        <f>'Pivot MRIP 13"'!F950</f>
        <v>4</v>
      </c>
      <c r="G947">
        <f>'Pivot MRIP 13"'!G950</f>
        <v>0</v>
      </c>
      <c r="H947">
        <f t="shared" si="66"/>
        <v>0</v>
      </c>
      <c r="I947">
        <f t="shared" si="67"/>
        <v>0</v>
      </c>
    </row>
    <row r="948" spans="1:9" x14ac:dyDescent="0.25">
      <c r="A948">
        <f>'Pivot MRIP 13"'!A951</f>
        <v>2014</v>
      </c>
      <c r="B948" t="str">
        <f>'Pivot MRIP 13"'!B951</f>
        <v>1104320140628010</v>
      </c>
      <c r="C948">
        <f>'Pivot MRIP 13"'!C951</f>
        <v>142.74457978999999</v>
      </c>
      <c r="D948">
        <f>'Pivot MRIP 13"'!D951</f>
        <v>142.74457978999999</v>
      </c>
      <c r="E948">
        <f>'Pivot MRIP 13"'!E951</f>
        <v>0</v>
      </c>
      <c r="F948">
        <f>'Pivot MRIP 13"'!F951</f>
        <v>8</v>
      </c>
      <c r="G948">
        <f>'Pivot MRIP 13"'!G951</f>
        <v>0</v>
      </c>
      <c r="H948">
        <f t="shared" si="66"/>
        <v>0</v>
      </c>
      <c r="I948">
        <f t="shared" si="67"/>
        <v>0</v>
      </c>
    </row>
    <row r="949" spans="1:9" x14ac:dyDescent="0.25">
      <c r="A949">
        <f>'Pivot MRIP 13"'!A952</f>
        <v>2014</v>
      </c>
      <c r="B949" t="str">
        <f>'Pivot MRIP 13"'!B952</f>
        <v>1104320140628018</v>
      </c>
      <c r="C949">
        <f>'Pivot MRIP 13"'!C952</f>
        <v>264.05339853999999</v>
      </c>
      <c r="D949">
        <f>'Pivot MRIP 13"'!D952</f>
        <v>264.05339853999999</v>
      </c>
      <c r="E949">
        <f>'Pivot MRIP 13"'!E952</f>
        <v>0</v>
      </c>
      <c r="F949">
        <f>'Pivot MRIP 13"'!F952</f>
        <v>8</v>
      </c>
      <c r="G949">
        <f>'Pivot MRIP 13"'!G952</f>
        <v>0</v>
      </c>
      <c r="H949">
        <f t="shared" si="66"/>
        <v>0</v>
      </c>
      <c r="I949">
        <f t="shared" si="67"/>
        <v>0</v>
      </c>
    </row>
    <row r="950" spans="1:9" x14ac:dyDescent="0.25">
      <c r="A950">
        <f>'Pivot MRIP 13"'!A953</f>
        <v>2014</v>
      </c>
      <c r="B950" t="str">
        <f>'Pivot MRIP 13"'!B953</f>
        <v>1104320140702011</v>
      </c>
      <c r="C950">
        <f>'Pivot MRIP 13"'!C953</f>
        <v>213.12174791000001</v>
      </c>
      <c r="D950">
        <f>'Pivot MRIP 13"'!D953</f>
        <v>213.12174791000001</v>
      </c>
      <c r="E950">
        <f>'Pivot MRIP 13"'!E953</f>
        <v>0</v>
      </c>
      <c r="F950">
        <f>'Pivot MRIP 13"'!F953</f>
        <v>1</v>
      </c>
      <c r="G950">
        <f>'Pivot MRIP 13"'!G953</f>
        <v>0</v>
      </c>
      <c r="H950">
        <f t="shared" si="66"/>
        <v>0</v>
      </c>
      <c r="I950">
        <f t="shared" si="67"/>
        <v>0</v>
      </c>
    </row>
    <row r="951" spans="1:9" x14ac:dyDescent="0.25">
      <c r="A951">
        <f>'Pivot MRIP 13"'!A954</f>
        <v>2014</v>
      </c>
      <c r="B951" t="str">
        <f>'Pivot MRIP 13"'!B954</f>
        <v>1104320140710002</v>
      </c>
      <c r="C951">
        <f>'Pivot MRIP 13"'!C954</f>
        <v>891.33244013000001</v>
      </c>
      <c r="D951">
        <f>'Pivot MRIP 13"'!D954</f>
        <v>891.33244013000001</v>
      </c>
      <c r="E951">
        <f>'Pivot MRIP 13"'!E954</f>
        <v>0</v>
      </c>
      <c r="F951">
        <f>'Pivot MRIP 13"'!F954</f>
        <v>8</v>
      </c>
      <c r="G951">
        <f>'Pivot MRIP 13"'!G954</f>
        <v>0</v>
      </c>
      <c r="H951">
        <f t="shared" si="66"/>
        <v>0</v>
      </c>
      <c r="I951">
        <f t="shared" si="67"/>
        <v>0</v>
      </c>
    </row>
    <row r="952" spans="1:9" x14ac:dyDescent="0.25">
      <c r="A952">
        <f>'Pivot MRIP 13"'!A955</f>
        <v>2014</v>
      </c>
      <c r="B952" t="str">
        <f>'Pivot MRIP 13"'!B955</f>
        <v>1104320140725005</v>
      </c>
      <c r="C952">
        <f>'Pivot MRIP 13"'!C955</f>
        <v>37.912822167000002</v>
      </c>
      <c r="D952">
        <f>'Pivot MRIP 13"'!D955</f>
        <v>37.912822167000002</v>
      </c>
      <c r="E952">
        <f>'Pivot MRIP 13"'!E955</f>
        <v>1.0802650847059003</v>
      </c>
      <c r="F952">
        <f>'Pivot MRIP 13"'!F955</f>
        <v>6</v>
      </c>
      <c r="G952">
        <f>'Pivot MRIP 13"'!G955</f>
        <v>5</v>
      </c>
      <c r="H952">
        <f t="shared" si="66"/>
        <v>189.56411083500001</v>
      </c>
      <c r="I952">
        <f t="shared" si="67"/>
        <v>204.77949024836997</v>
      </c>
    </row>
    <row r="953" spans="1:9" x14ac:dyDescent="0.25">
      <c r="A953">
        <f>'Pivot MRIP 13"'!A956</f>
        <v>2014</v>
      </c>
      <c r="B953" t="str">
        <f>'Pivot MRIP 13"'!B956</f>
        <v>1104320140729001</v>
      </c>
      <c r="C953">
        <f>'Pivot MRIP 13"'!C956</f>
        <v>324.63630325000003</v>
      </c>
      <c r="D953">
        <f>'Pivot MRIP 13"'!D956</f>
        <v>324.63630325000003</v>
      </c>
      <c r="E953">
        <f>'Pivot MRIP 13"'!E956</f>
        <v>0</v>
      </c>
      <c r="F953">
        <f>'Pivot MRIP 13"'!F956</f>
        <v>2</v>
      </c>
      <c r="G953">
        <f>'Pivot MRIP 13"'!G956</f>
        <v>0</v>
      </c>
      <c r="H953">
        <f t="shared" si="66"/>
        <v>0</v>
      </c>
      <c r="I953">
        <f t="shared" si="67"/>
        <v>0</v>
      </c>
    </row>
    <row r="954" spans="1:9" x14ac:dyDescent="0.25">
      <c r="A954">
        <f>'Pivot MRIP 13"'!A957</f>
        <v>2014</v>
      </c>
      <c r="B954" t="str">
        <f>'Pivot MRIP 13"'!B957</f>
        <v>1104320140729003</v>
      </c>
      <c r="C954">
        <f>'Pivot MRIP 13"'!C957</f>
        <v>324.63630325000003</v>
      </c>
      <c r="D954">
        <f>'Pivot MRIP 13"'!D957</f>
        <v>324.63630325000003</v>
      </c>
      <c r="E954">
        <f>'Pivot MRIP 13"'!E957</f>
        <v>0</v>
      </c>
      <c r="F954">
        <f>'Pivot MRIP 13"'!F957</f>
        <v>1</v>
      </c>
      <c r="G954">
        <f>'Pivot MRIP 13"'!G957</f>
        <v>0</v>
      </c>
      <c r="H954">
        <f t="shared" si="66"/>
        <v>0</v>
      </c>
      <c r="I954">
        <f t="shared" si="67"/>
        <v>0</v>
      </c>
    </row>
    <row r="955" spans="1:9" x14ac:dyDescent="0.25">
      <c r="A955">
        <f>'Pivot MRIP 13"'!A958</f>
        <v>2014</v>
      </c>
      <c r="B955" t="str">
        <f>'Pivot MRIP 13"'!B958</f>
        <v>1104320140729007</v>
      </c>
      <c r="C955">
        <f>'Pivot MRIP 13"'!C958</f>
        <v>324.63630325000003</v>
      </c>
      <c r="D955">
        <f>'Pivot MRIP 13"'!D958</f>
        <v>324.63630325000003</v>
      </c>
      <c r="E955">
        <f>'Pivot MRIP 13"'!E958</f>
        <v>0</v>
      </c>
      <c r="F955">
        <f>'Pivot MRIP 13"'!F958</f>
        <v>4</v>
      </c>
      <c r="G955">
        <f>'Pivot MRIP 13"'!G958</f>
        <v>0</v>
      </c>
      <c r="H955">
        <f t="shared" si="66"/>
        <v>0</v>
      </c>
      <c r="I955">
        <f t="shared" si="67"/>
        <v>0</v>
      </c>
    </row>
    <row r="956" spans="1:9" x14ac:dyDescent="0.25">
      <c r="A956">
        <f>'Pivot MRIP 13"'!A959</f>
        <v>2014</v>
      </c>
      <c r="B956" t="str">
        <f>'Pivot MRIP 13"'!B959</f>
        <v>1104320140729015</v>
      </c>
      <c r="C956">
        <f>'Pivot MRIP 13"'!C959</f>
        <v>324.63630325000003</v>
      </c>
      <c r="D956">
        <f>'Pivot MRIP 13"'!D959</f>
        <v>324.63630325000003</v>
      </c>
      <c r="E956">
        <f>'Pivot MRIP 13"'!E959</f>
        <v>0</v>
      </c>
      <c r="F956">
        <f>'Pivot MRIP 13"'!F959</f>
        <v>1</v>
      </c>
      <c r="G956">
        <f>'Pivot MRIP 13"'!G959</f>
        <v>0</v>
      </c>
      <c r="H956">
        <f t="shared" si="66"/>
        <v>0</v>
      </c>
      <c r="I956">
        <f t="shared" si="67"/>
        <v>0</v>
      </c>
    </row>
    <row r="957" spans="1:9" x14ac:dyDescent="0.25">
      <c r="A957">
        <f>'Pivot MRIP 13"'!A960</f>
        <v>2014</v>
      </c>
      <c r="B957" t="str">
        <f>'Pivot MRIP 13"'!B960</f>
        <v>1104320140729018</v>
      </c>
      <c r="C957">
        <f>'Pivot MRIP 13"'!C960</f>
        <v>324.63630325000003</v>
      </c>
      <c r="D957">
        <f>'Pivot MRIP 13"'!D960</f>
        <v>324.63630325000003</v>
      </c>
      <c r="E957">
        <f>'Pivot MRIP 13"'!E960</f>
        <v>0</v>
      </c>
      <c r="F957">
        <f>'Pivot MRIP 13"'!F960</f>
        <v>4</v>
      </c>
      <c r="G957">
        <f>'Pivot MRIP 13"'!G960</f>
        <v>0</v>
      </c>
      <c r="H957">
        <f t="shared" si="66"/>
        <v>0</v>
      </c>
      <c r="I957">
        <f t="shared" si="67"/>
        <v>0</v>
      </c>
    </row>
    <row r="958" spans="1:9" x14ac:dyDescent="0.25">
      <c r="A958">
        <f>'Pivot MRIP 13"'!A961</f>
        <v>2014</v>
      </c>
      <c r="B958" t="str">
        <f>'Pivot MRIP 13"'!B961</f>
        <v>1104320140729029</v>
      </c>
      <c r="C958">
        <f>'Pivot MRIP 13"'!C961</f>
        <v>562.64247508999995</v>
      </c>
      <c r="D958">
        <f>'Pivot MRIP 13"'!D961</f>
        <v>562.64247508999995</v>
      </c>
      <c r="E958">
        <f>'Pivot MRIP 13"'!E961</f>
        <v>0</v>
      </c>
      <c r="F958">
        <f>'Pivot MRIP 13"'!F961</f>
        <v>2</v>
      </c>
      <c r="G958">
        <f>'Pivot MRIP 13"'!G961</f>
        <v>0</v>
      </c>
      <c r="H958">
        <f t="shared" si="66"/>
        <v>0</v>
      </c>
      <c r="I958">
        <f t="shared" si="67"/>
        <v>0</v>
      </c>
    </row>
    <row r="959" spans="1:9" x14ac:dyDescent="0.25">
      <c r="A959">
        <f>'Pivot MRIP 13"'!A962</f>
        <v>2014</v>
      </c>
      <c r="B959" t="str">
        <f>'Pivot MRIP 13"'!B962</f>
        <v>1104420140510013</v>
      </c>
      <c r="C959">
        <f>'Pivot MRIP 13"'!C962</f>
        <v>259.24884455</v>
      </c>
      <c r="D959">
        <f>'Pivot MRIP 13"'!D962</f>
        <v>259.24884455</v>
      </c>
      <c r="E959">
        <f>'Pivot MRIP 13"'!E962</f>
        <v>0</v>
      </c>
      <c r="F959">
        <f>'Pivot MRIP 13"'!F962</f>
        <v>3</v>
      </c>
      <c r="G959">
        <f>'Pivot MRIP 13"'!G962</f>
        <v>0</v>
      </c>
      <c r="H959">
        <f t="shared" si="66"/>
        <v>0</v>
      </c>
      <c r="I959">
        <f t="shared" si="67"/>
        <v>0</v>
      </c>
    </row>
    <row r="960" spans="1:9" x14ac:dyDescent="0.25">
      <c r="A960">
        <f>'Pivot MRIP 13"'!A963</f>
        <v>2014</v>
      </c>
      <c r="B960" t="str">
        <f>'Pivot MRIP 13"'!B963</f>
        <v>1104420140514007</v>
      </c>
      <c r="C960">
        <f>'Pivot MRIP 13"'!C963</f>
        <v>569.66593771999999</v>
      </c>
      <c r="D960">
        <f>'Pivot MRIP 13"'!D963</f>
        <v>569.66593771999999</v>
      </c>
      <c r="E960">
        <f>'Pivot MRIP 13"'!E963</f>
        <v>0</v>
      </c>
      <c r="F960">
        <f>'Pivot MRIP 13"'!F963</f>
        <v>2</v>
      </c>
      <c r="G960">
        <f>'Pivot MRIP 13"'!G963</f>
        <v>0</v>
      </c>
      <c r="H960">
        <f t="shared" si="66"/>
        <v>0</v>
      </c>
      <c r="I960">
        <f t="shared" si="67"/>
        <v>0</v>
      </c>
    </row>
    <row r="961" spans="1:9" x14ac:dyDescent="0.25">
      <c r="A961">
        <f>'Pivot MRIP 13"'!A964</f>
        <v>2014</v>
      </c>
      <c r="B961" t="str">
        <f>'Pivot MRIP 13"'!B964</f>
        <v>1104420140518005</v>
      </c>
      <c r="C961">
        <f>'Pivot MRIP 13"'!C964</f>
        <v>327.77582138999998</v>
      </c>
      <c r="D961">
        <f>'Pivot MRIP 13"'!D964</f>
        <v>327.77582138999998</v>
      </c>
      <c r="E961">
        <f>'Pivot MRIP 13"'!E964</f>
        <v>0</v>
      </c>
      <c r="F961">
        <f>'Pivot MRIP 13"'!F964</f>
        <v>3</v>
      </c>
      <c r="G961">
        <f>'Pivot MRIP 13"'!G964</f>
        <v>0</v>
      </c>
      <c r="H961">
        <f t="shared" si="66"/>
        <v>0</v>
      </c>
      <c r="I961">
        <f t="shared" si="67"/>
        <v>0</v>
      </c>
    </row>
    <row r="962" spans="1:9" x14ac:dyDescent="0.25">
      <c r="A962">
        <f>'Pivot MRIP 13"'!A965</f>
        <v>2014</v>
      </c>
      <c r="B962" t="str">
        <f>'Pivot MRIP 13"'!B965</f>
        <v>1104420140518006</v>
      </c>
      <c r="C962">
        <f>'Pivot MRIP 13"'!C965</f>
        <v>123.5491145</v>
      </c>
      <c r="D962">
        <f>'Pivot MRIP 13"'!D965</f>
        <v>123.5491145</v>
      </c>
      <c r="E962">
        <f>'Pivot MRIP 13"'!E965</f>
        <v>0</v>
      </c>
      <c r="F962">
        <f>'Pivot MRIP 13"'!F965</f>
        <v>4</v>
      </c>
      <c r="G962">
        <f>'Pivot MRIP 13"'!G965</f>
        <v>0</v>
      </c>
      <c r="H962">
        <f t="shared" ref="H962:H1025" si="68">G962*C962</f>
        <v>0</v>
      </c>
      <c r="I962">
        <f t="shared" ref="I962:I1025" si="69">E962*H962</f>
        <v>0</v>
      </c>
    </row>
    <row r="963" spans="1:9" x14ac:dyDescent="0.25">
      <c r="A963">
        <f>'Pivot MRIP 13"'!A966</f>
        <v>2014</v>
      </c>
      <c r="B963" t="str">
        <f>'Pivot MRIP 13"'!B966</f>
        <v>1104420140518008</v>
      </c>
      <c r="C963">
        <f>'Pivot MRIP 13"'!C966</f>
        <v>327.77582138999998</v>
      </c>
      <c r="D963">
        <f>'Pivot MRIP 13"'!D966</f>
        <v>327.77582138999998</v>
      </c>
      <c r="E963">
        <f>'Pivot MRIP 13"'!E966</f>
        <v>0</v>
      </c>
      <c r="F963">
        <f>'Pivot MRIP 13"'!F966</f>
        <v>3</v>
      </c>
      <c r="G963">
        <f>'Pivot MRIP 13"'!G966</f>
        <v>0</v>
      </c>
      <c r="H963">
        <f t="shared" si="68"/>
        <v>0</v>
      </c>
      <c r="I963">
        <f t="shared" si="69"/>
        <v>0</v>
      </c>
    </row>
    <row r="964" spans="1:9" x14ac:dyDescent="0.25">
      <c r="A964">
        <f>'Pivot MRIP 13"'!A967</f>
        <v>2014</v>
      </c>
      <c r="B964" t="str">
        <f>'Pivot MRIP 13"'!B967</f>
        <v>1104420140518009</v>
      </c>
      <c r="C964">
        <f>'Pivot MRIP 13"'!C967</f>
        <v>225.66246794</v>
      </c>
      <c r="D964">
        <f>'Pivot MRIP 13"'!D967</f>
        <v>225.66246794</v>
      </c>
      <c r="E964">
        <f>'Pivot MRIP 13"'!E967</f>
        <v>0</v>
      </c>
      <c r="F964">
        <f>'Pivot MRIP 13"'!F967</f>
        <v>2</v>
      </c>
      <c r="G964">
        <f>'Pivot MRIP 13"'!G967</f>
        <v>0</v>
      </c>
      <c r="H964">
        <f t="shared" si="68"/>
        <v>0</v>
      </c>
      <c r="I964">
        <f t="shared" si="69"/>
        <v>0</v>
      </c>
    </row>
    <row r="965" spans="1:9" x14ac:dyDescent="0.25">
      <c r="A965">
        <f>'Pivot MRIP 13"'!A968</f>
        <v>2014</v>
      </c>
      <c r="B965" t="str">
        <f>'Pivot MRIP 13"'!B968</f>
        <v>1104420140518014</v>
      </c>
      <c r="C965">
        <f>'Pivot MRIP 13"'!C968</f>
        <v>225.66246794</v>
      </c>
      <c r="D965">
        <f>'Pivot MRIP 13"'!D968</f>
        <v>225.66246794</v>
      </c>
      <c r="E965">
        <f>'Pivot MRIP 13"'!E968</f>
        <v>0</v>
      </c>
      <c r="F965">
        <f>'Pivot MRIP 13"'!F968</f>
        <v>2</v>
      </c>
      <c r="G965">
        <f>'Pivot MRIP 13"'!G968</f>
        <v>0</v>
      </c>
      <c r="H965">
        <f t="shared" si="68"/>
        <v>0</v>
      </c>
      <c r="I965">
        <f t="shared" si="69"/>
        <v>0</v>
      </c>
    </row>
    <row r="966" spans="1:9" x14ac:dyDescent="0.25">
      <c r="A966">
        <f>'Pivot MRIP 13"'!A969</f>
        <v>2014</v>
      </c>
      <c r="B966" t="str">
        <f>'Pivot MRIP 13"'!B969</f>
        <v>1104420140518015</v>
      </c>
      <c r="C966">
        <f>'Pivot MRIP 13"'!C969</f>
        <v>123.5491145</v>
      </c>
      <c r="D966">
        <f>'Pivot MRIP 13"'!D969</f>
        <v>123.5491145</v>
      </c>
      <c r="E966">
        <f>'Pivot MRIP 13"'!E969</f>
        <v>2.0056827732794535</v>
      </c>
      <c r="F966">
        <f>'Pivot MRIP 13"'!F969</f>
        <v>1</v>
      </c>
      <c r="G966">
        <f>'Pivot MRIP 13"'!G969</f>
        <v>2</v>
      </c>
      <c r="H966">
        <f t="shared" si="68"/>
        <v>247.098229</v>
      </c>
      <c r="I966">
        <f t="shared" si="69"/>
        <v>495.60066121316152</v>
      </c>
    </row>
    <row r="967" spans="1:9" x14ac:dyDescent="0.25">
      <c r="A967">
        <f>'Pivot MRIP 13"'!A970</f>
        <v>2014</v>
      </c>
      <c r="B967" t="str">
        <f>'Pivot MRIP 13"'!B970</f>
        <v>1104420140520006</v>
      </c>
      <c r="C967">
        <f>'Pivot MRIP 13"'!C970</f>
        <v>111.58399754</v>
      </c>
      <c r="D967">
        <f>'Pivot MRIP 13"'!D970</f>
        <v>111.58399754</v>
      </c>
      <c r="E967">
        <f>'Pivot MRIP 13"'!E970</f>
        <v>0</v>
      </c>
      <c r="F967">
        <f>'Pivot MRIP 13"'!F970</f>
        <v>1</v>
      </c>
      <c r="G967">
        <f>'Pivot MRIP 13"'!G970</f>
        <v>0</v>
      </c>
      <c r="H967">
        <f t="shared" si="68"/>
        <v>0</v>
      </c>
      <c r="I967">
        <f t="shared" si="69"/>
        <v>0</v>
      </c>
    </row>
    <row r="968" spans="1:9" x14ac:dyDescent="0.25">
      <c r="A968">
        <f>'Pivot MRIP 13"'!A971</f>
        <v>2014</v>
      </c>
      <c r="B968" t="str">
        <f>'Pivot MRIP 13"'!B971</f>
        <v>1104420140523001</v>
      </c>
      <c r="C968">
        <f>'Pivot MRIP 13"'!C971</f>
        <v>117.36841708</v>
      </c>
      <c r="D968">
        <f>'Pivot MRIP 13"'!D971</f>
        <v>117.36841708</v>
      </c>
      <c r="E968">
        <f>'Pivot MRIP 13"'!E971</f>
        <v>0</v>
      </c>
      <c r="F968">
        <f>'Pivot MRIP 13"'!F971</f>
        <v>1</v>
      </c>
      <c r="G968">
        <f>'Pivot MRIP 13"'!G971</f>
        <v>0</v>
      </c>
      <c r="H968">
        <f t="shared" si="68"/>
        <v>0</v>
      </c>
      <c r="I968">
        <f t="shared" si="69"/>
        <v>0</v>
      </c>
    </row>
    <row r="969" spans="1:9" x14ac:dyDescent="0.25">
      <c r="A969">
        <f>'Pivot MRIP 13"'!A972</f>
        <v>2014</v>
      </c>
      <c r="B969" t="str">
        <f>'Pivot MRIP 13"'!B972</f>
        <v>1104420140523002</v>
      </c>
      <c r="C969">
        <f>'Pivot MRIP 13"'!C972</f>
        <v>117.36841708</v>
      </c>
      <c r="D969">
        <f>'Pivot MRIP 13"'!D972</f>
        <v>117.36841708</v>
      </c>
      <c r="E969">
        <f>'Pivot MRIP 13"'!E972</f>
        <v>0</v>
      </c>
      <c r="F969">
        <f>'Pivot MRIP 13"'!F972</f>
        <v>1</v>
      </c>
      <c r="G969">
        <f>'Pivot MRIP 13"'!G972</f>
        <v>0</v>
      </c>
      <c r="H969">
        <f t="shared" si="68"/>
        <v>0</v>
      </c>
      <c r="I969">
        <f t="shared" si="69"/>
        <v>0</v>
      </c>
    </row>
    <row r="970" spans="1:9" x14ac:dyDescent="0.25">
      <c r="A970">
        <f>'Pivot MRIP 13"'!A973</f>
        <v>2014</v>
      </c>
      <c r="B970" t="str">
        <f>'Pivot MRIP 13"'!B973</f>
        <v>1104420140523006</v>
      </c>
      <c r="C970">
        <f>'Pivot MRIP 13"'!C973</f>
        <v>117.36841708</v>
      </c>
      <c r="D970">
        <f>'Pivot MRIP 13"'!D973</f>
        <v>117.36841708</v>
      </c>
      <c r="E970">
        <f>'Pivot MRIP 13"'!E973</f>
        <v>0</v>
      </c>
      <c r="F970">
        <f>'Pivot MRIP 13"'!F973</f>
        <v>1</v>
      </c>
      <c r="G970">
        <f>'Pivot MRIP 13"'!G973</f>
        <v>0</v>
      </c>
      <c r="H970">
        <f t="shared" si="68"/>
        <v>0</v>
      </c>
      <c r="I970">
        <f t="shared" si="69"/>
        <v>0</v>
      </c>
    </row>
    <row r="971" spans="1:9" x14ac:dyDescent="0.25">
      <c r="A971">
        <f>'Pivot MRIP 13"'!A974</f>
        <v>2014</v>
      </c>
      <c r="B971" t="str">
        <f>'Pivot MRIP 13"'!B974</f>
        <v>1104420140523008</v>
      </c>
      <c r="C971">
        <f>'Pivot MRIP 13"'!C974</f>
        <v>117.36841708</v>
      </c>
      <c r="D971">
        <f>'Pivot MRIP 13"'!D974</f>
        <v>117.36841708</v>
      </c>
      <c r="E971">
        <f>'Pivot MRIP 13"'!E974</f>
        <v>0</v>
      </c>
      <c r="F971">
        <f>'Pivot MRIP 13"'!F974</f>
        <v>1</v>
      </c>
      <c r="G971">
        <f>'Pivot MRIP 13"'!G974</f>
        <v>0</v>
      </c>
      <c r="H971">
        <f t="shared" si="68"/>
        <v>0</v>
      </c>
      <c r="I971">
        <f t="shared" si="69"/>
        <v>0</v>
      </c>
    </row>
    <row r="972" spans="1:9" x14ac:dyDescent="0.25">
      <c r="A972">
        <f>'Pivot MRIP 13"'!A975</f>
        <v>2014</v>
      </c>
      <c r="B972" t="str">
        <f>'Pivot MRIP 13"'!B975</f>
        <v>1104420140523013</v>
      </c>
      <c r="C972">
        <f>'Pivot MRIP 13"'!C975</f>
        <v>117.36841708</v>
      </c>
      <c r="D972">
        <f>'Pivot MRIP 13"'!D975</f>
        <v>117.36841708</v>
      </c>
      <c r="E972">
        <f>'Pivot MRIP 13"'!E975</f>
        <v>0</v>
      </c>
      <c r="F972">
        <f>'Pivot MRIP 13"'!F975</f>
        <v>1</v>
      </c>
      <c r="G972">
        <f>'Pivot MRIP 13"'!G975</f>
        <v>0</v>
      </c>
      <c r="H972">
        <f t="shared" si="68"/>
        <v>0</v>
      </c>
      <c r="I972">
        <f t="shared" si="69"/>
        <v>0</v>
      </c>
    </row>
    <row r="973" spans="1:9" x14ac:dyDescent="0.25">
      <c r="A973">
        <f>'Pivot MRIP 13"'!A976</f>
        <v>2014</v>
      </c>
      <c r="B973" t="str">
        <f>'Pivot MRIP 13"'!B976</f>
        <v>1104420140530004</v>
      </c>
      <c r="C973">
        <f>'Pivot MRIP 13"'!C976</f>
        <v>404.86439244000002</v>
      </c>
      <c r="D973">
        <f>'Pivot MRIP 13"'!D976</f>
        <v>404.86439244000002</v>
      </c>
      <c r="E973">
        <f>'Pivot MRIP 13"'!E976</f>
        <v>0</v>
      </c>
      <c r="F973">
        <f>'Pivot MRIP 13"'!F976</f>
        <v>3</v>
      </c>
      <c r="G973">
        <f>'Pivot MRIP 13"'!G976</f>
        <v>0</v>
      </c>
      <c r="H973">
        <f t="shared" si="68"/>
        <v>0</v>
      </c>
      <c r="I973">
        <f t="shared" si="69"/>
        <v>0</v>
      </c>
    </row>
    <row r="974" spans="1:9" x14ac:dyDescent="0.25">
      <c r="A974">
        <f>'Pivot MRIP 13"'!A977</f>
        <v>2014</v>
      </c>
      <c r="B974" t="str">
        <f>'Pivot MRIP 13"'!B977</f>
        <v>1104420140531007</v>
      </c>
      <c r="C974">
        <f>'Pivot MRIP 13"'!C977</f>
        <v>81.872436094999998</v>
      </c>
      <c r="D974">
        <f>'Pivot MRIP 13"'!D977</f>
        <v>81.872436094999998</v>
      </c>
      <c r="E974">
        <f>'Pivot MRIP 13"'!E977</f>
        <v>0</v>
      </c>
      <c r="F974">
        <f>'Pivot MRIP 13"'!F977</f>
        <v>1</v>
      </c>
      <c r="G974">
        <f>'Pivot MRIP 13"'!G977</f>
        <v>0</v>
      </c>
      <c r="H974">
        <f t="shared" si="68"/>
        <v>0</v>
      </c>
      <c r="I974">
        <f t="shared" si="69"/>
        <v>0</v>
      </c>
    </row>
    <row r="975" spans="1:9" x14ac:dyDescent="0.25">
      <c r="A975">
        <f>'Pivot MRIP 13"'!A978</f>
        <v>2014</v>
      </c>
      <c r="B975" t="str">
        <f>'Pivot MRIP 13"'!B978</f>
        <v>1104420140531008</v>
      </c>
      <c r="C975">
        <f>'Pivot MRIP 13"'!C978</f>
        <v>81.872436094999998</v>
      </c>
      <c r="D975">
        <f>'Pivot MRIP 13"'!D978</f>
        <v>81.872436094999998</v>
      </c>
      <c r="E975">
        <f>'Pivot MRIP 13"'!E978</f>
        <v>0</v>
      </c>
      <c r="F975">
        <f>'Pivot MRIP 13"'!F978</f>
        <v>1</v>
      </c>
      <c r="G975">
        <f>'Pivot MRIP 13"'!G978</f>
        <v>0</v>
      </c>
      <c r="H975">
        <f t="shared" si="68"/>
        <v>0</v>
      </c>
      <c r="I975">
        <f t="shared" si="69"/>
        <v>0</v>
      </c>
    </row>
    <row r="976" spans="1:9" x14ac:dyDescent="0.25">
      <c r="A976">
        <f>'Pivot MRIP 13"'!A979</f>
        <v>2014</v>
      </c>
      <c r="B976" t="str">
        <f>'Pivot MRIP 13"'!B979</f>
        <v>1104420140531011</v>
      </c>
      <c r="C976">
        <f>'Pivot MRIP 13"'!C979</f>
        <v>81.872436094999998</v>
      </c>
      <c r="D976">
        <f>'Pivot MRIP 13"'!D979</f>
        <v>81.872436094999998</v>
      </c>
      <c r="E976">
        <f>'Pivot MRIP 13"'!E979</f>
        <v>0</v>
      </c>
      <c r="F976">
        <f>'Pivot MRIP 13"'!F979</f>
        <v>1</v>
      </c>
      <c r="G976">
        <f>'Pivot MRIP 13"'!G979</f>
        <v>0</v>
      </c>
      <c r="H976">
        <f t="shared" si="68"/>
        <v>0</v>
      </c>
      <c r="I976">
        <f t="shared" si="69"/>
        <v>0</v>
      </c>
    </row>
    <row r="977" spans="1:9" x14ac:dyDescent="0.25">
      <c r="A977">
        <f>'Pivot MRIP 13"'!A980</f>
        <v>2014</v>
      </c>
      <c r="B977" t="str">
        <f>'Pivot MRIP 13"'!B980</f>
        <v>1104420140531018</v>
      </c>
      <c r="C977">
        <f>'Pivot MRIP 13"'!C980</f>
        <v>81.872436094999998</v>
      </c>
      <c r="D977">
        <f>'Pivot MRIP 13"'!D980</f>
        <v>81.872436094999998</v>
      </c>
      <c r="E977">
        <f>'Pivot MRIP 13"'!E980</f>
        <v>0</v>
      </c>
      <c r="F977">
        <f>'Pivot MRIP 13"'!F980</f>
        <v>1</v>
      </c>
      <c r="G977">
        <f>'Pivot MRIP 13"'!G980</f>
        <v>0</v>
      </c>
      <c r="H977">
        <f t="shared" si="68"/>
        <v>0</v>
      </c>
      <c r="I977">
        <f t="shared" si="69"/>
        <v>0</v>
      </c>
    </row>
    <row r="978" spans="1:9" x14ac:dyDescent="0.25">
      <c r="A978">
        <f>'Pivot MRIP 13"'!A981</f>
        <v>2014</v>
      </c>
      <c r="B978" t="str">
        <f>'Pivot MRIP 13"'!B981</f>
        <v>1104420140607013</v>
      </c>
      <c r="C978">
        <f>'Pivot MRIP 13"'!C981</f>
        <v>63.726984393999999</v>
      </c>
      <c r="D978">
        <f>'Pivot MRIP 13"'!D981</f>
        <v>63.726984393999999</v>
      </c>
      <c r="E978">
        <f>'Pivot MRIP 13"'!E981</f>
        <v>0</v>
      </c>
      <c r="F978">
        <f>'Pivot MRIP 13"'!F981</f>
        <v>1</v>
      </c>
      <c r="G978">
        <f>'Pivot MRIP 13"'!G981</f>
        <v>0</v>
      </c>
      <c r="H978">
        <f t="shared" si="68"/>
        <v>0</v>
      </c>
      <c r="I978">
        <f t="shared" si="69"/>
        <v>0</v>
      </c>
    </row>
    <row r="979" spans="1:9" x14ac:dyDescent="0.25">
      <c r="A979">
        <f>'Pivot MRIP 13"'!A982</f>
        <v>2014</v>
      </c>
      <c r="B979" t="str">
        <f>'Pivot MRIP 13"'!B982</f>
        <v>1104420140610006</v>
      </c>
      <c r="C979">
        <f>'Pivot MRIP 13"'!C982</f>
        <v>184.43369659999999</v>
      </c>
      <c r="D979">
        <f>'Pivot MRIP 13"'!D982</f>
        <v>184.43369659999999</v>
      </c>
      <c r="E979">
        <f>'Pivot MRIP 13"'!E982</f>
        <v>0</v>
      </c>
      <c r="F979">
        <f>'Pivot MRIP 13"'!F982</f>
        <v>1</v>
      </c>
      <c r="G979">
        <f>'Pivot MRIP 13"'!G982</f>
        <v>0</v>
      </c>
      <c r="H979">
        <f t="shared" si="68"/>
        <v>0</v>
      </c>
      <c r="I979">
        <f t="shared" si="69"/>
        <v>0</v>
      </c>
    </row>
    <row r="980" spans="1:9" x14ac:dyDescent="0.25">
      <c r="A980">
        <f>'Pivot MRIP 13"'!A983</f>
        <v>2014</v>
      </c>
      <c r="B980" t="str">
        <f>'Pivot MRIP 13"'!B983</f>
        <v>1104420140610007</v>
      </c>
      <c r="C980">
        <f>'Pivot MRIP 13"'!C983</f>
        <v>184.43369659999999</v>
      </c>
      <c r="D980">
        <f>'Pivot MRIP 13"'!D983</f>
        <v>184.43369659999999</v>
      </c>
      <c r="E980">
        <f>'Pivot MRIP 13"'!E983</f>
        <v>0</v>
      </c>
      <c r="F980">
        <f>'Pivot MRIP 13"'!F983</f>
        <v>1</v>
      </c>
      <c r="G980">
        <f>'Pivot MRIP 13"'!G983</f>
        <v>0</v>
      </c>
      <c r="H980">
        <f t="shared" si="68"/>
        <v>0</v>
      </c>
      <c r="I980">
        <f t="shared" si="69"/>
        <v>0</v>
      </c>
    </row>
    <row r="981" spans="1:9" x14ac:dyDescent="0.25">
      <c r="A981">
        <f>'Pivot MRIP 13"'!A984</f>
        <v>2014</v>
      </c>
      <c r="B981" t="str">
        <f>'Pivot MRIP 13"'!B984</f>
        <v>1104420140615004</v>
      </c>
      <c r="C981">
        <f>'Pivot MRIP 13"'!C984</f>
        <v>1411.6437662000001</v>
      </c>
      <c r="D981">
        <f>'Pivot MRIP 13"'!D984</f>
        <v>1411.6437662000001</v>
      </c>
      <c r="E981">
        <f>'Pivot MRIP 13"'!E984</f>
        <v>0</v>
      </c>
      <c r="F981">
        <f>'Pivot MRIP 13"'!F984</f>
        <v>6</v>
      </c>
      <c r="G981">
        <f>'Pivot MRIP 13"'!G984</f>
        <v>0</v>
      </c>
      <c r="H981">
        <f t="shared" si="68"/>
        <v>0</v>
      </c>
      <c r="I981">
        <f t="shared" si="69"/>
        <v>0</v>
      </c>
    </row>
    <row r="982" spans="1:9" x14ac:dyDescent="0.25">
      <c r="A982">
        <f>'Pivot MRIP 13"'!A985</f>
        <v>2014</v>
      </c>
      <c r="B982" t="str">
        <f>'Pivot MRIP 13"'!B985</f>
        <v>1104420140615007</v>
      </c>
      <c r="C982">
        <f>'Pivot MRIP 13"'!C985</f>
        <v>1411.6437662000001</v>
      </c>
      <c r="D982">
        <f>'Pivot MRIP 13"'!D985</f>
        <v>1411.6437662000001</v>
      </c>
      <c r="E982">
        <f>'Pivot MRIP 13"'!E985</f>
        <v>0</v>
      </c>
      <c r="F982">
        <f>'Pivot MRIP 13"'!F985</f>
        <v>4</v>
      </c>
      <c r="G982">
        <f>'Pivot MRIP 13"'!G985</f>
        <v>0</v>
      </c>
      <c r="H982">
        <f t="shared" si="68"/>
        <v>0</v>
      </c>
      <c r="I982">
        <f t="shared" si="69"/>
        <v>0</v>
      </c>
    </row>
    <row r="983" spans="1:9" x14ac:dyDescent="0.25">
      <c r="A983">
        <f>'Pivot MRIP 13"'!A986</f>
        <v>2014</v>
      </c>
      <c r="B983" t="str">
        <f>'Pivot MRIP 13"'!B986</f>
        <v>1104420140617003</v>
      </c>
      <c r="C983">
        <f>'Pivot MRIP 13"'!C986</f>
        <v>481.08591689000002</v>
      </c>
      <c r="D983">
        <f>'Pivot MRIP 13"'!D986</f>
        <v>481.08591689000002</v>
      </c>
      <c r="E983">
        <f>'Pivot MRIP 13"'!E986</f>
        <v>0</v>
      </c>
      <c r="F983">
        <f>'Pivot MRIP 13"'!F986</f>
        <v>1</v>
      </c>
      <c r="G983">
        <f>'Pivot MRIP 13"'!G986</f>
        <v>0</v>
      </c>
      <c r="H983">
        <f t="shared" si="68"/>
        <v>0</v>
      </c>
      <c r="I983">
        <f t="shared" si="69"/>
        <v>0</v>
      </c>
    </row>
    <row r="984" spans="1:9" x14ac:dyDescent="0.25">
      <c r="A984">
        <f>'Pivot MRIP 13"'!A987</f>
        <v>2014</v>
      </c>
      <c r="B984" t="str">
        <f>'Pivot MRIP 13"'!B987</f>
        <v>1104420140617004</v>
      </c>
      <c r="C984">
        <f>'Pivot MRIP 13"'!C987</f>
        <v>481.08591689000002</v>
      </c>
      <c r="D984">
        <f>'Pivot MRIP 13"'!D987</f>
        <v>481.08591689000002</v>
      </c>
      <c r="E984">
        <f>'Pivot MRIP 13"'!E987</f>
        <v>0</v>
      </c>
      <c r="F984">
        <f>'Pivot MRIP 13"'!F987</f>
        <v>1</v>
      </c>
      <c r="G984">
        <f>'Pivot MRIP 13"'!G987</f>
        <v>0</v>
      </c>
      <c r="H984">
        <f t="shared" si="68"/>
        <v>0</v>
      </c>
      <c r="I984">
        <f t="shared" si="69"/>
        <v>0</v>
      </c>
    </row>
    <row r="985" spans="1:9" x14ac:dyDescent="0.25">
      <c r="A985">
        <f>'Pivot MRIP 13"'!A988</f>
        <v>2014</v>
      </c>
      <c r="B985" t="str">
        <f>'Pivot MRIP 13"'!B988</f>
        <v>1104420140617009</v>
      </c>
      <c r="C985">
        <f>'Pivot MRIP 13"'!C988</f>
        <v>481.08591689000002</v>
      </c>
      <c r="D985">
        <f>'Pivot MRIP 13"'!D988</f>
        <v>481.08591689000002</v>
      </c>
      <c r="E985">
        <f>'Pivot MRIP 13"'!E988</f>
        <v>0</v>
      </c>
      <c r="F985">
        <f>'Pivot MRIP 13"'!F988</f>
        <v>1</v>
      </c>
      <c r="G985">
        <f>'Pivot MRIP 13"'!G988</f>
        <v>0</v>
      </c>
      <c r="H985">
        <f t="shared" si="68"/>
        <v>0</v>
      </c>
      <c r="I985">
        <f t="shared" si="69"/>
        <v>0</v>
      </c>
    </row>
    <row r="986" spans="1:9" x14ac:dyDescent="0.25">
      <c r="A986">
        <f>'Pivot MRIP 13"'!A989</f>
        <v>2014</v>
      </c>
      <c r="B986" t="str">
        <f>'Pivot MRIP 13"'!B989</f>
        <v>1104420140617010</v>
      </c>
      <c r="C986">
        <f>'Pivot MRIP 13"'!C989</f>
        <v>481.08591689000002</v>
      </c>
      <c r="D986">
        <f>'Pivot MRIP 13"'!D989</f>
        <v>481.08591689000002</v>
      </c>
      <c r="E986">
        <f>'Pivot MRIP 13"'!E989</f>
        <v>0</v>
      </c>
      <c r="F986">
        <f>'Pivot MRIP 13"'!F989</f>
        <v>1</v>
      </c>
      <c r="G986">
        <f>'Pivot MRIP 13"'!G989</f>
        <v>0</v>
      </c>
      <c r="H986">
        <f t="shared" si="68"/>
        <v>0</v>
      </c>
      <c r="I986">
        <f t="shared" si="69"/>
        <v>0</v>
      </c>
    </row>
    <row r="987" spans="1:9" x14ac:dyDescent="0.25">
      <c r="A987">
        <f>'Pivot MRIP 13"'!A990</f>
        <v>2014</v>
      </c>
      <c r="B987" t="str">
        <f>'Pivot MRIP 13"'!B990</f>
        <v>1104420140617011</v>
      </c>
      <c r="C987">
        <f>'Pivot MRIP 13"'!C990</f>
        <v>481.08591689000002</v>
      </c>
      <c r="D987">
        <f>'Pivot MRIP 13"'!D990</f>
        <v>481.08591689000002</v>
      </c>
      <c r="E987">
        <f>'Pivot MRIP 13"'!E990</f>
        <v>0</v>
      </c>
      <c r="F987">
        <f>'Pivot MRIP 13"'!F990</f>
        <v>1</v>
      </c>
      <c r="G987">
        <f>'Pivot MRIP 13"'!G990</f>
        <v>0</v>
      </c>
      <c r="H987">
        <f t="shared" si="68"/>
        <v>0</v>
      </c>
      <c r="I987">
        <f t="shared" si="69"/>
        <v>0</v>
      </c>
    </row>
    <row r="988" spans="1:9" x14ac:dyDescent="0.25">
      <c r="A988">
        <f>'Pivot MRIP 13"'!A991</f>
        <v>2014</v>
      </c>
      <c r="B988" t="str">
        <f>'Pivot MRIP 13"'!B991</f>
        <v>1104420140622008</v>
      </c>
      <c r="C988">
        <f>'Pivot MRIP 13"'!C991</f>
        <v>519.03806625000004</v>
      </c>
      <c r="D988">
        <f>'Pivot MRIP 13"'!D991</f>
        <v>519.03806625000004</v>
      </c>
      <c r="E988">
        <f>'Pivot MRIP 13"'!E991</f>
        <v>0</v>
      </c>
      <c r="F988">
        <f>'Pivot MRIP 13"'!F991</f>
        <v>2</v>
      </c>
      <c r="G988">
        <f>'Pivot MRIP 13"'!G991</f>
        <v>0</v>
      </c>
      <c r="H988">
        <f t="shared" si="68"/>
        <v>0</v>
      </c>
      <c r="I988">
        <f t="shared" si="69"/>
        <v>0</v>
      </c>
    </row>
    <row r="989" spans="1:9" x14ac:dyDescent="0.25">
      <c r="A989">
        <f>'Pivot MRIP 13"'!A992</f>
        <v>2014</v>
      </c>
      <c r="B989" t="str">
        <f>'Pivot MRIP 13"'!B992</f>
        <v>1104420140622010</v>
      </c>
      <c r="C989">
        <f>'Pivot MRIP 13"'!C992</f>
        <v>1016.6403714000002</v>
      </c>
      <c r="D989">
        <f>'Pivot MRIP 13"'!D992</f>
        <v>1016.6403714000002</v>
      </c>
      <c r="E989">
        <f>'Pivot MRIP 13"'!E992</f>
        <v>0</v>
      </c>
      <c r="F989">
        <f>'Pivot MRIP 13"'!F992</f>
        <v>18</v>
      </c>
      <c r="G989">
        <f>'Pivot MRIP 13"'!G992</f>
        <v>0</v>
      </c>
      <c r="H989">
        <f t="shared" si="68"/>
        <v>0</v>
      </c>
      <c r="I989">
        <f t="shared" si="69"/>
        <v>0</v>
      </c>
    </row>
    <row r="990" spans="1:9" x14ac:dyDescent="0.25">
      <c r="A990">
        <f>'Pivot MRIP 13"'!A993</f>
        <v>2014</v>
      </c>
      <c r="B990" t="str">
        <f>'Pivot MRIP 13"'!B993</f>
        <v>1104420140622016</v>
      </c>
      <c r="C990">
        <f>'Pivot MRIP 13"'!C993</f>
        <v>1150.5371402000001</v>
      </c>
      <c r="D990">
        <f>'Pivot MRIP 13"'!D993</f>
        <v>1150.5371402000001</v>
      </c>
      <c r="E990">
        <f>'Pivot MRIP 13"'!E993</f>
        <v>0</v>
      </c>
      <c r="F990">
        <f>'Pivot MRIP 13"'!F993</f>
        <v>4</v>
      </c>
      <c r="G990">
        <f>'Pivot MRIP 13"'!G993</f>
        <v>0</v>
      </c>
      <c r="H990">
        <f t="shared" si="68"/>
        <v>0</v>
      </c>
      <c r="I990">
        <f t="shared" si="69"/>
        <v>0</v>
      </c>
    </row>
    <row r="991" spans="1:9" x14ac:dyDescent="0.25">
      <c r="A991">
        <f>'Pivot MRIP 13"'!A994</f>
        <v>2014</v>
      </c>
      <c r="B991" t="str">
        <f>'Pivot MRIP 13"'!B994</f>
        <v>1104420140624001</v>
      </c>
      <c r="C991">
        <f>'Pivot MRIP 13"'!C994</f>
        <v>81.536043945000003</v>
      </c>
      <c r="D991">
        <f>'Pivot MRIP 13"'!D994</f>
        <v>81.536043945000003</v>
      </c>
      <c r="E991">
        <f>'Pivot MRIP 13"'!E994</f>
        <v>0</v>
      </c>
      <c r="F991">
        <f>'Pivot MRIP 13"'!F994</f>
        <v>1</v>
      </c>
      <c r="G991">
        <f>'Pivot MRIP 13"'!G994</f>
        <v>0</v>
      </c>
      <c r="H991">
        <f t="shared" si="68"/>
        <v>0</v>
      </c>
      <c r="I991">
        <f t="shared" si="69"/>
        <v>0</v>
      </c>
    </row>
    <row r="992" spans="1:9" x14ac:dyDescent="0.25">
      <c r="A992">
        <f>'Pivot MRIP 13"'!A995</f>
        <v>2014</v>
      </c>
      <c r="B992" t="str">
        <f>'Pivot MRIP 13"'!B995</f>
        <v>1104420140629011</v>
      </c>
      <c r="C992">
        <f>'Pivot MRIP 13"'!C995</f>
        <v>475.23129649999998</v>
      </c>
      <c r="D992">
        <f>'Pivot MRIP 13"'!D995</f>
        <v>475.23129649999998</v>
      </c>
      <c r="E992">
        <f>'Pivot MRIP 13"'!E995</f>
        <v>0</v>
      </c>
      <c r="F992">
        <f>'Pivot MRIP 13"'!F995</f>
        <v>4</v>
      </c>
      <c r="G992">
        <f>'Pivot MRIP 13"'!G995</f>
        <v>0</v>
      </c>
      <c r="H992">
        <f t="shared" si="68"/>
        <v>0</v>
      </c>
      <c r="I992">
        <f t="shared" si="69"/>
        <v>0</v>
      </c>
    </row>
    <row r="993" spans="1:9" x14ac:dyDescent="0.25">
      <c r="A993">
        <f>'Pivot MRIP 13"'!A996</f>
        <v>2014</v>
      </c>
      <c r="B993" t="str">
        <f>'Pivot MRIP 13"'!B996</f>
        <v>1104420140713007</v>
      </c>
      <c r="C993">
        <f>'Pivot MRIP 13"'!C996</f>
        <v>28.280131374</v>
      </c>
      <c r="D993">
        <f>'Pivot MRIP 13"'!D996</f>
        <v>28.280131374</v>
      </c>
      <c r="E993">
        <f>'Pivot MRIP 13"'!E996</f>
        <v>0</v>
      </c>
      <c r="F993">
        <f>'Pivot MRIP 13"'!F996</f>
        <v>1</v>
      </c>
      <c r="G993">
        <f>'Pivot MRIP 13"'!G996</f>
        <v>0</v>
      </c>
      <c r="H993">
        <f t="shared" si="68"/>
        <v>0</v>
      </c>
      <c r="I993">
        <f t="shared" si="69"/>
        <v>0</v>
      </c>
    </row>
    <row r="994" spans="1:9" x14ac:dyDescent="0.25">
      <c r="A994">
        <f>'Pivot MRIP 13"'!A997</f>
        <v>2014</v>
      </c>
      <c r="B994" t="str">
        <f>'Pivot MRIP 13"'!B997</f>
        <v>1104420140718001</v>
      </c>
      <c r="C994">
        <f>'Pivot MRIP 13"'!C997</f>
        <v>527.42220686999997</v>
      </c>
      <c r="D994">
        <f>'Pivot MRIP 13"'!D997</f>
        <v>527.42220686999997</v>
      </c>
      <c r="E994">
        <f>'Pivot MRIP 13"'!E997</f>
        <v>0</v>
      </c>
      <c r="F994">
        <f>'Pivot MRIP 13"'!F997</f>
        <v>5</v>
      </c>
      <c r="G994">
        <f>'Pivot MRIP 13"'!G997</f>
        <v>0</v>
      </c>
      <c r="H994">
        <f t="shared" si="68"/>
        <v>0</v>
      </c>
      <c r="I994">
        <f t="shared" si="69"/>
        <v>0</v>
      </c>
    </row>
    <row r="995" spans="1:9" x14ac:dyDescent="0.25">
      <c r="A995">
        <f>'Pivot MRIP 13"'!A998</f>
        <v>2014</v>
      </c>
      <c r="B995" t="str">
        <f>'Pivot MRIP 13"'!B998</f>
        <v>1104420140726002</v>
      </c>
      <c r="C995">
        <f>'Pivot MRIP 13"'!C998</f>
        <v>1071.5209791</v>
      </c>
      <c r="D995">
        <f>'Pivot MRIP 13"'!D998</f>
        <v>1071.5209791</v>
      </c>
      <c r="E995">
        <f>'Pivot MRIP 13"'!E998</f>
        <v>0</v>
      </c>
      <c r="F995">
        <f>'Pivot MRIP 13"'!F998</f>
        <v>2</v>
      </c>
      <c r="G995">
        <f>'Pivot MRIP 13"'!G998</f>
        <v>0</v>
      </c>
      <c r="H995">
        <f t="shared" si="68"/>
        <v>0</v>
      </c>
      <c r="I995">
        <f t="shared" si="69"/>
        <v>0</v>
      </c>
    </row>
    <row r="996" spans="1:9" x14ac:dyDescent="0.25">
      <c r="A996">
        <f>'Pivot MRIP 13"'!A999</f>
        <v>2014</v>
      </c>
      <c r="B996" t="str">
        <f>'Pivot MRIP 13"'!B999</f>
        <v>1104420140726013</v>
      </c>
      <c r="C996">
        <f>'Pivot MRIP 13"'!C999</f>
        <v>550.85634617000005</v>
      </c>
      <c r="D996">
        <f>'Pivot MRIP 13"'!D999</f>
        <v>550.85634617000005</v>
      </c>
      <c r="E996">
        <f>'Pivot MRIP 13"'!E999</f>
        <v>0</v>
      </c>
      <c r="F996">
        <f>'Pivot MRIP 13"'!F999</f>
        <v>1</v>
      </c>
      <c r="G996">
        <f>'Pivot MRIP 13"'!G999</f>
        <v>0</v>
      </c>
      <c r="H996">
        <f t="shared" si="68"/>
        <v>0</v>
      </c>
      <c r="I996">
        <f t="shared" si="69"/>
        <v>0</v>
      </c>
    </row>
    <row r="997" spans="1:9" x14ac:dyDescent="0.25">
      <c r="A997">
        <f>'Pivot MRIP 13"'!A1000</f>
        <v>2014</v>
      </c>
      <c r="B997" t="str">
        <f>'Pivot MRIP 13"'!B1000</f>
        <v>1104420140727008</v>
      </c>
      <c r="C997">
        <f>'Pivot MRIP 13"'!C1000</f>
        <v>341.71976036000001</v>
      </c>
      <c r="D997">
        <f>'Pivot MRIP 13"'!D1000</f>
        <v>341.71976036000001</v>
      </c>
      <c r="E997">
        <f>'Pivot MRIP 13"'!E1000</f>
        <v>0</v>
      </c>
      <c r="F997">
        <f>'Pivot MRIP 13"'!F1000</f>
        <v>1</v>
      </c>
      <c r="G997">
        <f>'Pivot MRIP 13"'!G1000</f>
        <v>0</v>
      </c>
      <c r="H997">
        <f t="shared" si="68"/>
        <v>0</v>
      </c>
      <c r="I997">
        <f t="shared" si="69"/>
        <v>0</v>
      </c>
    </row>
    <row r="998" spans="1:9" x14ac:dyDescent="0.25">
      <c r="A998">
        <f>'Pivot MRIP 13"'!A1001</f>
        <v>2014</v>
      </c>
      <c r="B998" t="str">
        <f>'Pivot MRIP 13"'!B1001</f>
        <v>1104420140805003</v>
      </c>
      <c r="C998">
        <f>'Pivot MRIP 13"'!C1001</f>
        <v>334.46262503000003</v>
      </c>
      <c r="D998">
        <f>'Pivot MRIP 13"'!D1001</f>
        <v>334.46262503000003</v>
      </c>
      <c r="E998">
        <f>'Pivot MRIP 13"'!E1001</f>
        <v>0</v>
      </c>
      <c r="F998">
        <f>'Pivot MRIP 13"'!F1001</f>
        <v>2</v>
      </c>
      <c r="G998">
        <f>'Pivot MRIP 13"'!G1001</f>
        <v>0</v>
      </c>
      <c r="H998">
        <f t="shared" si="68"/>
        <v>0</v>
      </c>
      <c r="I998">
        <f t="shared" si="69"/>
        <v>0</v>
      </c>
    </row>
    <row r="999" spans="1:9" x14ac:dyDescent="0.25">
      <c r="A999">
        <f>'Pivot MRIP 13"'!A1002</f>
        <v>2014</v>
      </c>
      <c r="B999" t="str">
        <f>'Pivot MRIP 13"'!B1002</f>
        <v>1104420140809003</v>
      </c>
      <c r="C999">
        <f>'Pivot MRIP 13"'!C1002</f>
        <v>111.95045559</v>
      </c>
      <c r="D999">
        <f>'Pivot MRIP 13"'!D1002</f>
        <v>111.95045559</v>
      </c>
      <c r="E999">
        <f>'Pivot MRIP 13"'!E1002</f>
        <v>0</v>
      </c>
      <c r="F999">
        <f>'Pivot MRIP 13"'!F1002</f>
        <v>1</v>
      </c>
      <c r="G999">
        <f>'Pivot MRIP 13"'!G1002</f>
        <v>0</v>
      </c>
      <c r="H999">
        <f t="shared" si="68"/>
        <v>0</v>
      </c>
      <c r="I999">
        <f t="shared" si="69"/>
        <v>0</v>
      </c>
    </row>
    <row r="1000" spans="1:9" x14ac:dyDescent="0.25">
      <c r="A1000">
        <f>'Pivot MRIP 13"'!A1003</f>
        <v>2014</v>
      </c>
      <c r="B1000" t="str">
        <f>'Pivot MRIP 13"'!B1003</f>
        <v>1104420140814009</v>
      </c>
      <c r="C1000">
        <f>'Pivot MRIP 13"'!C1003</f>
        <v>73.681739139000001</v>
      </c>
      <c r="D1000">
        <f>'Pivot MRIP 13"'!D1003</f>
        <v>73.681739139000001</v>
      </c>
      <c r="E1000">
        <f>'Pivot MRIP 13"'!E1003</f>
        <v>0</v>
      </c>
      <c r="F1000">
        <f>'Pivot MRIP 13"'!F1003</f>
        <v>1</v>
      </c>
      <c r="G1000">
        <f>'Pivot MRIP 13"'!G1003</f>
        <v>0</v>
      </c>
      <c r="H1000">
        <f t="shared" si="68"/>
        <v>0</v>
      </c>
      <c r="I1000">
        <f t="shared" si="69"/>
        <v>0</v>
      </c>
    </row>
    <row r="1001" spans="1:9" x14ac:dyDescent="0.25">
      <c r="A1001">
        <f>'Pivot MRIP 13"'!A1004</f>
        <v>2014</v>
      </c>
      <c r="B1001" t="str">
        <f>'Pivot MRIP 13"'!B1004</f>
        <v>1104420140814010</v>
      </c>
      <c r="C1001">
        <f>'Pivot MRIP 13"'!C1004</f>
        <v>73.681739139000001</v>
      </c>
      <c r="D1001">
        <f>'Pivot MRIP 13"'!D1004</f>
        <v>73.681739139000001</v>
      </c>
      <c r="E1001">
        <f>'Pivot MRIP 13"'!E1004</f>
        <v>0</v>
      </c>
      <c r="F1001">
        <f>'Pivot MRIP 13"'!F1004</f>
        <v>1</v>
      </c>
      <c r="G1001">
        <f>'Pivot MRIP 13"'!G1004</f>
        <v>0</v>
      </c>
      <c r="H1001">
        <f t="shared" si="68"/>
        <v>0</v>
      </c>
      <c r="I1001">
        <f t="shared" si="69"/>
        <v>0</v>
      </c>
    </row>
    <row r="1002" spans="1:9" x14ac:dyDescent="0.25">
      <c r="A1002">
        <f>'Pivot MRIP 13"'!A1005</f>
        <v>2014</v>
      </c>
      <c r="B1002" t="str">
        <f>'Pivot MRIP 13"'!B1005</f>
        <v>1104420140816010</v>
      </c>
      <c r="C1002">
        <f>'Pivot MRIP 13"'!C1005</f>
        <v>380.55009789000002</v>
      </c>
      <c r="D1002">
        <f>'Pivot MRIP 13"'!D1005</f>
        <v>380.55009789000002</v>
      </c>
      <c r="E1002">
        <f>'Pivot MRIP 13"'!E1005</f>
        <v>0</v>
      </c>
      <c r="F1002">
        <f>'Pivot MRIP 13"'!F1005</f>
        <v>1</v>
      </c>
      <c r="G1002">
        <f>'Pivot MRIP 13"'!G1005</f>
        <v>0</v>
      </c>
      <c r="H1002">
        <f t="shared" si="68"/>
        <v>0</v>
      </c>
      <c r="I1002">
        <f t="shared" si="69"/>
        <v>0</v>
      </c>
    </row>
    <row r="1003" spans="1:9" x14ac:dyDescent="0.25">
      <c r="A1003">
        <f>'Pivot MRIP 13"'!A1006</f>
        <v>2014</v>
      </c>
      <c r="B1003" t="str">
        <f>'Pivot MRIP 13"'!B1006</f>
        <v>1104420140817003</v>
      </c>
      <c r="C1003">
        <f>'Pivot MRIP 13"'!C1006</f>
        <v>387.32589942999999</v>
      </c>
      <c r="D1003">
        <f>'Pivot MRIP 13"'!D1006</f>
        <v>387.32589942999999</v>
      </c>
      <c r="E1003">
        <f>'Pivot MRIP 13"'!E1006</f>
        <v>0</v>
      </c>
      <c r="F1003">
        <f>'Pivot MRIP 13"'!F1006</f>
        <v>6</v>
      </c>
      <c r="G1003">
        <f>'Pivot MRIP 13"'!G1006</f>
        <v>0</v>
      </c>
      <c r="H1003">
        <f t="shared" si="68"/>
        <v>0</v>
      </c>
      <c r="I1003">
        <f t="shared" si="69"/>
        <v>0</v>
      </c>
    </row>
    <row r="1004" spans="1:9" x14ac:dyDescent="0.25">
      <c r="A1004">
        <f>'Pivot MRIP 13"'!A1007</f>
        <v>2014</v>
      </c>
      <c r="B1004" t="str">
        <f>'Pivot MRIP 13"'!B1007</f>
        <v>1104420140817008</v>
      </c>
      <c r="C1004">
        <f>'Pivot MRIP 13"'!C1007</f>
        <v>387.32589942999999</v>
      </c>
      <c r="D1004">
        <f>'Pivot MRIP 13"'!D1007</f>
        <v>387.32589942999999</v>
      </c>
      <c r="E1004">
        <f>'Pivot MRIP 13"'!E1007</f>
        <v>0</v>
      </c>
      <c r="F1004">
        <f>'Pivot MRIP 13"'!F1007</f>
        <v>16</v>
      </c>
      <c r="G1004">
        <f>'Pivot MRIP 13"'!G1007</f>
        <v>0</v>
      </c>
      <c r="H1004">
        <f t="shared" si="68"/>
        <v>0</v>
      </c>
      <c r="I1004">
        <f t="shared" si="69"/>
        <v>0</v>
      </c>
    </row>
    <row r="1005" spans="1:9" x14ac:dyDescent="0.25">
      <c r="A1005">
        <f>'Pivot MRIP 13"'!A1008</f>
        <v>2014</v>
      </c>
      <c r="B1005" t="str">
        <f>'Pivot MRIP 13"'!B1008</f>
        <v>1104420140817012</v>
      </c>
      <c r="C1005">
        <f>'Pivot MRIP 13"'!C1008</f>
        <v>387.32589942999999</v>
      </c>
      <c r="D1005">
        <f>'Pivot MRIP 13"'!D1008</f>
        <v>387.32589942999999</v>
      </c>
      <c r="E1005">
        <f>'Pivot MRIP 13"'!E1008</f>
        <v>0</v>
      </c>
      <c r="F1005">
        <f>'Pivot MRIP 13"'!F1008</f>
        <v>6</v>
      </c>
      <c r="G1005">
        <f>'Pivot MRIP 13"'!G1008</f>
        <v>0</v>
      </c>
      <c r="H1005">
        <f t="shared" si="68"/>
        <v>0</v>
      </c>
      <c r="I1005">
        <f t="shared" si="69"/>
        <v>0</v>
      </c>
    </row>
    <row r="1006" spans="1:9" x14ac:dyDescent="0.25">
      <c r="A1006">
        <f>'Pivot MRIP 13"'!A1009</f>
        <v>2014</v>
      </c>
      <c r="B1006" t="str">
        <f>'Pivot MRIP 13"'!B1009</f>
        <v>1104420140820001</v>
      </c>
      <c r="C1006">
        <f>'Pivot MRIP 13"'!C1009</f>
        <v>6.9572870229000001</v>
      </c>
      <c r="D1006">
        <f>'Pivot MRIP 13"'!D1009</f>
        <v>6.9572870229000001</v>
      </c>
      <c r="E1006">
        <f>'Pivot MRIP 13"'!E1009</f>
        <v>0</v>
      </c>
      <c r="F1006">
        <f>'Pivot MRIP 13"'!F1009</f>
        <v>18</v>
      </c>
      <c r="G1006">
        <f>'Pivot MRIP 13"'!G1009</f>
        <v>0</v>
      </c>
      <c r="H1006">
        <f t="shared" si="68"/>
        <v>0</v>
      </c>
      <c r="I1006">
        <f t="shared" si="69"/>
        <v>0</v>
      </c>
    </row>
    <row r="1007" spans="1:9" x14ac:dyDescent="0.25">
      <c r="A1007">
        <f>'Pivot MRIP 13"'!A1010</f>
        <v>2014</v>
      </c>
      <c r="B1007" t="str">
        <f>'Pivot MRIP 13"'!B1010</f>
        <v>1104420140820010</v>
      </c>
      <c r="C1007">
        <f>'Pivot MRIP 13"'!C1010</f>
        <v>6.9572870229000001</v>
      </c>
      <c r="D1007">
        <f>'Pivot MRIP 13"'!D1010</f>
        <v>6.9572870229000001</v>
      </c>
      <c r="E1007">
        <f>'Pivot MRIP 13"'!E1010</f>
        <v>0</v>
      </c>
      <c r="F1007">
        <f>'Pivot MRIP 13"'!F1010</f>
        <v>9</v>
      </c>
      <c r="G1007">
        <f>'Pivot MRIP 13"'!G1010</f>
        <v>0</v>
      </c>
      <c r="H1007">
        <f t="shared" si="68"/>
        <v>0</v>
      </c>
      <c r="I1007">
        <f t="shared" si="69"/>
        <v>0</v>
      </c>
    </row>
    <row r="1008" spans="1:9" x14ac:dyDescent="0.25">
      <c r="A1008">
        <f>'Pivot MRIP 13"'!A1011</f>
        <v>2014</v>
      </c>
      <c r="B1008" t="str">
        <f>'Pivot MRIP 13"'!B1011</f>
        <v>1104420140828002</v>
      </c>
      <c r="C1008">
        <f>'Pivot MRIP 13"'!C1011</f>
        <v>189.76583681</v>
      </c>
      <c r="D1008">
        <f>'Pivot MRIP 13"'!D1011</f>
        <v>189.76583681</v>
      </c>
      <c r="E1008">
        <f>'Pivot MRIP 13"'!E1011</f>
        <v>0</v>
      </c>
      <c r="F1008">
        <f>'Pivot MRIP 13"'!F1011</f>
        <v>1</v>
      </c>
      <c r="G1008">
        <f>'Pivot MRIP 13"'!G1011</f>
        <v>0</v>
      </c>
      <c r="H1008">
        <f t="shared" si="68"/>
        <v>0</v>
      </c>
      <c r="I1008">
        <f t="shared" si="69"/>
        <v>0</v>
      </c>
    </row>
    <row r="1009" spans="1:9" x14ac:dyDescent="0.25">
      <c r="A1009">
        <f>'Pivot MRIP 13"'!A1012</f>
        <v>2014</v>
      </c>
      <c r="B1009" t="str">
        <f>'Pivot MRIP 13"'!B1012</f>
        <v>1104420140828005</v>
      </c>
      <c r="C1009">
        <f>'Pivot MRIP 13"'!C1012</f>
        <v>189.76583681</v>
      </c>
      <c r="D1009">
        <f>'Pivot MRIP 13"'!D1012</f>
        <v>189.76583681</v>
      </c>
      <c r="E1009">
        <f>'Pivot MRIP 13"'!E1012</f>
        <v>1.6534669663865817</v>
      </c>
      <c r="F1009">
        <f>'Pivot MRIP 13"'!F1012</f>
        <v>4</v>
      </c>
      <c r="G1009">
        <f>'Pivot MRIP 13"'!G1012</f>
        <v>1</v>
      </c>
      <c r="H1009">
        <f t="shared" si="68"/>
        <v>189.76583681</v>
      </c>
      <c r="I1009">
        <f t="shared" si="69"/>
        <v>313.77154251404181</v>
      </c>
    </row>
    <row r="1010" spans="1:9" x14ac:dyDescent="0.25">
      <c r="A1010">
        <f>'Pivot MRIP 13"'!A1013</f>
        <v>2014</v>
      </c>
      <c r="B1010" t="str">
        <f>'Pivot MRIP 13"'!B1013</f>
        <v>1104420140907001</v>
      </c>
      <c r="C1010">
        <f>'Pivot MRIP 13"'!C1013</f>
        <v>1281.6433915</v>
      </c>
      <c r="D1010">
        <f>'Pivot MRIP 13"'!D1013</f>
        <v>1281.6433915</v>
      </c>
      <c r="E1010">
        <f>'Pivot MRIP 13"'!E1013</f>
        <v>0</v>
      </c>
      <c r="F1010">
        <f>'Pivot MRIP 13"'!F1013</f>
        <v>4</v>
      </c>
      <c r="G1010">
        <f>'Pivot MRIP 13"'!G1013</f>
        <v>0</v>
      </c>
      <c r="H1010">
        <f t="shared" si="68"/>
        <v>0</v>
      </c>
      <c r="I1010">
        <f t="shared" si="69"/>
        <v>0</v>
      </c>
    </row>
    <row r="1011" spans="1:9" x14ac:dyDescent="0.25">
      <c r="A1011">
        <f>'Pivot MRIP 13"'!A1014</f>
        <v>2014</v>
      </c>
      <c r="B1011" t="str">
        <f>'Pivot MRIP 13"'!B1014</f>
        <v>1104420140918007</v>
      </c>
      <c r="C1011">
        <f>'Pivot MRIP 13"'!C1014</f>
        <v>124.34784873</v>
      </c>
      <c r="D1011">
        <f>'Pivot MRIP 13"'!D1014</f>
        <v>124.34784873</v>
      </c>
      <c r="E1011">
        <f>'Pivot MRIP 13"'!E1014</f>
        <v>0</v>
      </c>
      <c r="F1011">
        <f>'Pivot MRIP 13"'!F1014</f>
        <v>1</v>
      </c>
      <c r="G1011">
        <f>'Pivot MRIP 13"'!G1014</f>
        <v>0</v>
      </c>
      <c r="H1011">
        <f t="shared" si="68"/>
        <v>0</v>
      </c>
      <c r="I1011">
        <f t="shared" si="69"/>
        <v>0</v>
      </c>
    </row>
    <row r="1012" spans="1:9" x14ac:dyDescent="0.25">
      <c r="A1012">
        <f>'Pivot MRIP 13"'!A1015</f>
        <v>2014</v>
      </c>
      <c r="B1012" t="str">
        <f>'Pivot MRIP 13"'!B1015</f>
        <v>1104420140922001</v>
      </c>
      <c r="C1012">
        <f>'Pivot MRIP 13"'!C1015</f>
        <v>121.99296997</v>
      </c>
      <c r="D1012">
        <f>'Pivot MRIP 13"'!D1015</f>
        <v>121.99296997</v>
      </c>
      <c r="E1012">
        <f>'Pivot MRIP 13"'!E1015</f>
        <v>0</v>
      </c>
      <c r="F1012">
        <f>'Pivot MRIP 13"'!F1015</f>
        <v>1</v>
      </c>
      <c r="G1012">
        <f>'Pivot MRIP 13"'!G1015</f>
        <v>0</v>
      </c>
      <c r="H1012">
        <f t="shared" si="68"/>
        <v>0</v>
      </c>
      <c r="I1012">
        <f t="shared" si="69"/>
        <v>0</v>
      </c>
    </row>
    <row r="1013" spans="1:9" x14ac:dyDescent="0.25">
      <c r="A1013">
        <f>'Pivot MRIP 13"'!A1016</f>
        <v>2014</v>
      </c>
      <c r="B1013" t="str">
        <f>'Pivot MRIP 13"'!B1016</f>
        <v>1104420140923004</v>
      </c>
      <c r="C1013">
        <f>'Pivot MRIP 13"'!C1016</f>
        <v>136.91912303999999</v>
      </c>
      <c r="D1013">
        <f>'Pivot MRIP 13"'!D1016</f>
        <v>136.91912303999999</v>
      </c>
      <c r="E1013">
        <f>'Pivot MRIP 13"'!E1016</f>
        <v>0</v>
      </c>
      <c r="F1013">
        <f>'Pivot MRIP 13"'!F1016</f>
        <v>1</v>
      </c>
      <c r="G1013">
        <f>'Pivot MRIP 13"'!G1016</f>
        <v>0</v>
      </c>
      <c r="H1013">
        <f t="shared" si="68"/>
        <v>0</v>
      </c>
      <c r="I1013">
        <f t="shared" si="69"/>
        <v>0</v>
      </c>
    </row>
    <row r="1014" spans="1:9" x14ac:dyDescent="0.25">
      <c r="A1014">
        <f>'Pivot MRIP 13"'!A1017</f>
        <v>2014</v>
      </c>
      <c r="B1014" t="str">
        <f>'Pivot MRIP 13"'!B1017</f>
        <v>1104420140923006</v>
      </c>
      <c r="C1014">
        <f>'Pivot MRIP 13"'!C1017</f>
        <v>255.40587291</v>
      </c>
      <c r="D1014">
        <f>'Pivot MRIP 13"'!D1017</f>
        <v>255.40587291</v>
      </c>
      <c r="E1014">
        <f>'Pivot MRIP 13"'!E1017</f>
        <v>0</v>
      </c>
      <c r="F1014">
        <f>'Pivot MRIP 13"'!F1017</f>
        <v>3</v>
      </c>
      <c r="G1014">
        <f>'Pivot MRIP 13"'!G1017</f>
        <v>0</v>
      </c>
      <c r="H1014">
        <f t="shared" si="68"/>
        <v>0</v>
      </c>
      <c r="I1014">
        <f t="shared" si="69"/>
        <v>0</v>
      </c>
    </row>
    <row r="1015" spans="1:9" x14ac:dyDescent="0.25">
      <c r="A1015">
        <f>'Pivot MRIP 13"'!A1018</f>
        <v>2014</v>
      </c>
      <c r="B1015" t="str">
        <f>'Pivot MRIP 13"'!B1018</f>
        <v>1104420140923008</v>
      </c>
      <c r="C1015">
        <f>'Pivot MRIP 13"'!C1018</f>
        <v>196.16249798000001</v>
      </c>
      <c r="D1015">
        <f>'Pivot MRIP 13"'!D1018</f>
        <v>196.16249798000001</v>
      </c>
      <c r="E1015">
        <f>'Pivot MRIP 13"'!E1018</f>
        <v>0</v>
      </c>
      <c r="F1015">
        <f>'Pivot MRIP 13"'!F1018</f>
        <v>2</v>
      </c>
      <c r="G1015">
        <f>'Pivot MRIP 13"'!G1018</f>
        <v>0</v>
      </c>
      <c r="H1015">
        <f t="shared" si="68"/>
        <v>0</v>
      </c>
      <c r="I1015">
        <f t="shared" si="69"/>
        <v>0</v>
      </c>
    </row>
    <row r="1016" spans="1:9" x14ac:dyDescent="0.25">
      <c r="A1016">
        <f>'Pivot MRIP 13"'!A1019</f>
        <v>2014</v>
      </c>
      <c r="B1016" t="str">
        <f>'Pivot MRIP 13"'!B1019</f>
        <v>1104420141001002</v>
      </c>
      <c r="C1016">
        <f>'Pivot MRIP 13"'!C1019</f>
        <v>168.29079712000001</v>
      </c>
      <c r="D1016">
        <f>'Pivot MRIP 13"'!D1019</f>
        <v>168.29079712000001</v>
      </c>
      <c r="E1016">
        <f>'Pivot MRIP 13"'!E1019</f>
        <v>0</v>
      </c>
      <c r="F1016">
        <f>'Pivot MRIP 13"'!F1019</f>
        <v>4</v>
      </c>
      <c r="G1016">
        <f>'Pivot MRIP 13"'!G1019</f>
        <v>0</v>
      </c>
      <c r="H1016">
        <f t="shared" si="68"/>
        <v>0</v>
      </c>
      <c r="I1016">
        <f t="shared" si="69"/>
        <v>0</v>
      </c>
    </row>
    <row r="1017" spans="1:9" x14ac:dyDescent="0.25">
      <c r="A1017">
        <f>'Pivot MRIP 13"'!A1020</f>
        <v>2014</v>
      </c>
      <c r="B1017" t="str">
        <f>'Pivot MRIP 13"'!B1020</f>
        <v>1104420141004001</v>
      </c>
      <c r="C1017">
        <f>'Pivot MRIP 13"'!C1020</f>
        <v>140.66216231999999</v>
      </c>
      <c r="D1017">
        <f>'Pivot MRIP 13"'!D1020</f>
        <v>140.66216231999999</v>
      </c>
      <c r="E1017">
        <f>'Pivot MRIP 13"'!E1020</f>
        <v>0</v>
      </c>
      <c r="F1017">
        <f>'Pivot MRIP 13"'!F1020</f>
        <v>1</v>
      </c>
      <c r="G1017">
        <f>'Pivot MRIP 13"'!G1020</f>
        <v>0</v>
      </c>
      <c r="H1017">
        <f t="shared" si="68"/>
        <v>0</v>
      </c>
      <c r="I1017">
        <f t="shared" si="69"/>
        <v>0</v>
      </c>
    </row>
    <row r="1018" spans="1:9" x14ac:dyDescent="0.25">
      <c r="A1018">
        <f>'Pivot MRIP 13"'!A1021</f>
        <v>2014</v>
      </c>
      <c r="B1018" t="str">
        <f>'Pivot MRIP 13"'!B1021</f>
        <v>1104420141004004</v>
      </c>
      <c r="C1018">
        <f>'Pivot MRIP 13"'!C1021</f>
        <v>140.66216231999999</v>
      </c>
      <c r="D1018">
        <f>'Pivot MRIP 13"'!D1021</f>
        <v>140.66216231999999</v>
      </c>
      <c r="E1018">
        <f>'Pivot MRIP 13"'!E1021</f>
        <v>0</v>
      </c>
      <c r="F1018">
        <f>'Pivot MRIP 13"'!F1021</f>
        <v>16</v>
      </c>
      <c r="G1018">
        <f>'Pivot MRIP 13"'!G1021</f>
        <v>0</v>
      </c>
      <c r="H1018">
        <f t="shared" si="68"/>
        <v>0</v>
      </c>
      <c r="I1018">
        <f t="shared" si="69"/>
        <v>0</v>
      </c>
    </row>
    <row r="1019" spans="1:9" x14ac:dyDescent="0.25">
      <c r="A1019">
        <f>'Pivot MRIP 13"'!A1022</f>
        <v>2014</v>
      </c>
      <c r="B1019" t="str">
        <f>'Pivot MRIP 13"'!B1022</f>
        <v>1104420141007012</v>
      </c>
      <c r="C1019">
        <f>'Pivot MRIP 13"'!C1022</f>
        <v>258.34751968</v>
      </c>
      <c r="D1019">
        <f>'Pivot MRIP 13"'!D1022</f>
        <v>258.34751968</v>
      </c>
      <c r="E1019">
        <f>'Pivot MRIP 13"'!E1022</f>
        <v>0</v>
      </c>
      <c r="F1019">
        <f>'Pivot MRIP 13"'!F1022</f>
        <v>1</v>
      </c>
      <c r="G1019">
        <f>'Pivot MRIP 13"'!G1022</f>
        <v>0</v>
      </c>
      <c r="H1019">
        <f t="shared" si="68"/>
        <v>0</v>
      </c>
      <c r="I1019">
        <f t="shared" si="69"/>
        <v>0</v>
      </c>
    </row>
    <row r="1020" spans="1:9" x14ac:dyDescent="0.25">
      <c r="A1020">
        <f>'Pivot MRIP 13"'!A1023</f>
        <v>2014</v>
      </c>
      <c r="B1020" t="str">
        <f>'Pivot MRIP 13"'!B1023</f>
        <v>1104420141011003</v>
      </c>
      <c r="C1020">
        <f>'Pivot MRIP 13"'!C1023</f>
        <v>622.34625229999995</v>
      </c>
      <c r="D1020">
        <f>'Pivot MRIP 13"'!D1023</f>
        <v>622.34625229999995</v>
      </c>
      <c r="E1020">
        <f>'Pivot MRIP 13"'!E1023</f>
        <v>0</v>
      </c>
      <c r="F1020">
        <f>'Pivot MRIP 13"'!F1023</f>
        <v>1</v>
      </c>
      <c r="G1020">
        <f>'Pivot MRIP 13"'!G1023</f>
        <v>0</v>
      </c>
      <c r="H1020">
        <f t="shared" si="68"/>
        <v>0</v>
      </c>
      <c r="I1020">
        <f t="shared" si="69"/>
        <v>0</v>
      </c>
    </row>
    <row r="1021" spans="1:9" x14ac:dyDescent="0.25">
      <c r="A1021">
        <f>'Pivot MRIP 13"'!A1024</f>
        <v>2014</v>
      </c>
      <c r="B1021" t="str">
        <f>'Pivot MRIP 13"'!B1024</f>
        <v>1104420141017012</v>
      </c>
      <c r="C1021">
        <f>'Pivot MRIP 13"'!C1024</f>
        <v>1715.2982870000003</v>
      </c>
      <c r="D1021">
        <f>'Pivot MRIP 13"'!D1024</f>
        <v>1715.2982870000003</v>
      </c>
      <c r="E1021">
        <f>'Pivot MRIP 13"'!E1024</f>
        <v>0</v>
      </c>
      <c r="F1021">
        <f>'Pivot MRIP 13"'!F1024</f>
        <v>9</v>
      </c>
      <c r="G1021">
        <f>'Pivot MRIP 13"'!G1024</f>
        <v>0</v>
      </c>
      <c r="H1021">
        <f t="shared" si="68"/>
        <v>0</v>
      </c>
      <c r="I1021">
        <f t="shared" si="69"/>
        <v>0</v>
      </c>
    </row>
    <row r="1022" spans="1:9" x14ac:dyDescent="0.25">
      <c r="A1022">
        <f>'Pivot MRIP 13"'!A1025</f>
        <v>2014</v>
      </c>
      <c r="B1022" t="str">
        <f>'Pivot MRIP 13"'!B1025</f>
        <v>1104420141021006</v>
      </c>
      <c r="C1022">
        <f>'Pivot MRIP 13"'!C1025</f>
        <v>77.299460143999994</v>
      </c>
      <c r="D1022">
        <f>'Pivot MRIP 13"'!D1025</f>
        <v>77.299460143999994</v>
      </c>
      <c r="E1022">
        <f>'Pivot MRIP 13"'!E1025</f>
        <v>0</v>
      </c>
      <c r="F1022">
        <f>'Pivot MRIP 13"'!F1025</f>
        <v>1</v>
      </c>
      <c r="G1022">
        <f>'Pivot MRIP 13"'!G1025</f>
        <v>0</v>
      </c>
      <c r="H1022">
        <f t="shared" si="68"/>
        <v>0</v>
      </c>
      <c r="I1022">
        <f t="shared" si="69"/>
        <v>0</v>
      </c>
    </row>
    <row r="1023" spans="1:9" x14ac:dyDescent="0.25">
      <c r="A1023">
        <f>'Pivot MRIP 13"'!A1026</f>
        <v>2014</v>
      </c>
      <c r="B1023" t="str">
        <f>'Pivot MRIP 13"'!B1026</f>
        <v>1104420141107003</v>
      </c>
      <c r="C1023">
        <f>'Pivot MRIP 13"'!C1026</f>
        <v>326.39694530999998</v>
      </c>
      <c r="D1023">
        <f>'Pivot MRIP 13"'!D1026</f>
        <v>326.39694530999998</v>
      </c>
      <c r="E1023">
        <f>'Pivot MRIP 13"'!E1026</f>
        <v>0</v>
      </c>
      <c r="F1023">
        <f>'Pivot MRIP 13"'!F1026</f>
        <v>1</v>
      </c>
      <c r="G1023">
        <f>'Pivot MRIP 13"'!G1026</f>
        <v>0</v>
      </c>
      <c r="H1023">
        <f t="shared" si="68"/>
        <v>0</v>
      </c>
      <c r="I1023">
        <f t="shared" si="69"/>
        <v>0</v>
      </c>
    </row>
    <row r="1024" spans="1:9" x14ac:dyDescent="0.25">
      <c r="A1024">
        <f>'Pivot MRIP 13"'!A1027</f>
        <v>2014</v>
      </c>
      <c r="B1024" t="str">
        <f>'Pivot MRIP 13"'!B1027</f>
        <v>1104420141129007</v>
      </c>
      <c r="C1024">
        <f>'Pivot MRIP 13"'!C1027</f>
        <v>1159.5542751999999</v>
      </c>
      <c r="D1024">
        <f>'Pivot MRIP 13"'!D1027</f>
        <v>1159.5542751999999</v>
      </c>
      <c r="E1024">
        <f>'Pivot MRIP 13"'!E1027</f>
        <v>1.9290447941176787</v>
      </c>
      <c r="F1024">
        <f>'Pivot MRIP 13"'!F1027</f>
        <v>3</v>
      </c>
      <c r="G1024">
        <f>'Pivot MRIP 13"'!G1027</f>
        <v>2</v>
      </c>
      <c r="H1024">
        <f t="shared" si="68"/>
        <v>2319.1085503999998</v>
      </c>
      <c r="I1024">
        <f t="shared" si="69"/>
        <v>4473.6642761429157</v>
      </c>
    </row>
    <row r="1025" spans="1:9" x14ac:dyDescent="0.25">
      <c r="A1025">
        <f>'Pivot MRIP 13"'!A1028</f>
        <v>2014</v>
      </c>
      <c r="B1025" t="str">
        <f>'Pivot MRIP 13"'!B1028</f>
        <v>1104820140601001</v>
      </c>
      <c r="C1025">
        <f>'Pivot MRIP 13"'!C1028</f>
        <v>99.746625651000002</v>
      </c>
      <c r="D1025">
        <f>'Pivot MRIP 13"'!D1028</f>
        <v>99.746625651000002</v>
      </c>
      <c r="E1025">
        <f>'Pivot MRIP 13"'!E1028</f>
        <v>0</v>
      </c>
      <c r="F1025">
        <f>'Pivot MRIP 13"'!F1028</f>
        <v>1</v>
      </c>
      <c r="G1025">
        <f>'Pivot MRIP 13"'!G1028</f>
        <v>0</v>
      </c>
      <c r="H1025">
        <f t="shared" si="68"/>
        <v>0</v>
      </c>
      <c r="I1025">
        <f t="shared" si="69"/>
        <v>0</v>
      </c>
    </row>
    <row r="1026" spans="1:9" x14ac:dyDescent="0.25">
      <c r="A1026">
        <f>'Pivot MRIP 13"'!A1029</f>
        <v>2014</v>
      </c>
      <c r="B1026" t="str">
        <f>'Pivot MRIP 13"'!B1029</f>
        <v>1104820140601011</v>
      </c>
      <c r="C1026">
        <f>'Pivot MRIP 13"'!C1029</f>
        <v>99.746625651000002</v>
      </c>
      <c r="D1026">
        <f>'Pivot MRIP 13"'!D1029</f>
        <v>99.746625651000002</v>
      </c>
      <c r="E1026">
        <f>'Pivot MRIP 13"'!E1029</f>
        <v>0</v>
      </c>
      <c r="F1026">
        <f>'Pivot MRIP 13"'!F1029</f>
        <v>16</v>
      </c>
      <c r="G1026">
        <f>'Pivot MRIP 13"'!G1029</f>
        <v>0</v>
      </c>
      <c r="H1026">
        <f t="shared" ref="H1026:H1089" si="70">G1026*C1026</f>
        <v>0</v>
      </c>
      <c r="I1026">
        <f t="shared" ref="I1026:I1089" si="71">E1026*H1026</f>
        <v>0</v>
      </c>
    </row>
    <row r="1027" spans="1:9" x14ac:dyDescent="0.25">
      <c r="A1027">
        <f>'Pivot MRIP 13"'!A1030</f>
        <v>2014</v>
      </c>
      <c r="B1027" t="str">
        <f>'Pivot MRIP 13"'!B1030</f>
        <v>1104820140602003</v>
      </c>
      <c r="C1027">
        <f>'Pivot MRIP 13"'!C1030</f>
        <v>343.86661131</v>
      </c>
      <c r="D1027">
        <f>'Pivot MRIP 13"'!D1030</f>
        <v>343.86661131</v>
      </c>
      <c r="E1027">
        <f>'Pivot MRIP 13"'!E1030</f>
        <v>0</v>
      </c>
      <c r="F1027">
        <f>'Pivot MRIP 13"'!F1030</f>
        <v>1</v>
      </c>
      <c r="G1027">
        <f>'Pivot MRIP 13"'!G1030</f>
        <v>0</v>
      </c>
      <c r="H1027">
        <f t="shared" si="70"/>
        <v>0</v>
      </c>
      <c r="I1027">
        <f t="shared" si="71"/>
        <v>0</v>
      </c>
    </row>
    <row r="1028" spans="1:9" x14ac:dyDescent="0.25">
      <c r="A1028">
        <f>'Pivot MRIP 13"'!A1031</f>
        <v>2014</v>
      </c>
      <c r="B1028" t="str">
        <f>'Pivot MRIP 13"'!B1031</f>
        <v>1104820140602004</v>
      </c>
      <c r="C1028">
        <f>'Pivot MRIP 13"'!C1031</f>
        <v>494.89818788999997</v>
      </c>
      <c r="D1028">
        <f>'Pivot MRIP 13"'!D1031</f>
        <v>494.89818788999997</v>
      </c>
      <c r="E1028">
        <f>'Pivot MRIP 13"'!E1031</f>
        <v>0</v>
      </c>
      <c r="F1028">
        <f>'Pivot MRIP 13"'!F1031</f>
        <v>2</v>
      </c>
      <c r="G1028">
        <f>'Pivot MRIP 13"'!G1031</f>
        <v>0</v>
      </c>
      <c r="H1028">
        <f t="shared" si="70"/>
        <v>0</v>
      </c>
      <c r="I1028">
        <f t="shared" si="71"/>
        <v>0</v>
      </c>
    </row>
    <row r="1029" spans="1:9" x14ac:dyDescent="0.25">
      <c r="A1029">
        <f>'Pivot MRIP 13"'!A1032</f>
        <v>2014</v>
      </c>
      <c r="B1029" t="str">
        <f>'Pivot MRIP 13"'!B1032</f>
        <v>1104820140602006</v>
      </c>
      <c r="C1029">
        <f>'Pivot MRIP 13"'!C1032</f>
        <v>494.89818788999997</v>
      </c>
      <c r="D1029">
        <f>'Pivot MRIP 13"'!D1032</f>
        <v>494.89818788999997</v>
      </c>
      <c r="E1029">
        <f>'Pivot MRIP 13"'!E1032</f>
        <v>0</v>
      </c>
      <c r="F1029">
        <f>'Pivot MRIP 13"'!F1032</f>
        <v>2</v>
      </c>
      <c r="G1029">
        <f>'Pivot MRIP 13"'!G1032</f>
        <v>0</v>
      </c>
      <c r="H1029">
        <f t="shared" si="70"/>
        <v>0</v>
      </c>
      <c r="I1029">
        <f t="shared" si="71"/>
        <v>0</v>
      </c>
    </row>
    <row r="1030" spans="1:9" x14ac:dyDescent="0.25">
      <c r="A1030">
        <f>'Pivot MRIP 13"'!A1033</f>
        <v>2014</v>
      </c>
      <c r="B1030" t="str">
        <f>'Pivot MRIP 13"'!B1033</f>
        <v>1104820140608004</v>
      </c>
      <c r="C1030">
        <f>'Pivot MRIP 13"'!C1033</f>
        <v>38.719991086999997</v>
      </c>
      <c r="D1030">
        <f>'Pivot MRIP 13"'!D1033</f>
        <v>38.719991086999997</v>
      </c>
      <c r="E1030">
        <f>'Pivot MRIP 13"'!E1033</f>
        <v>0</v>
      </c>
      <c r="F1030">
        <f>'Pivot MRIP 13"'!F1033</f>
        <v>1</v>
      </c>
      <c r="G1030">
        <f>'Pivot MRIP 13"'!G1033</f>
        <v>0</v>
      </c>
      <c r="H1030">
        <f t="shared" si="70"/>
        <v>0</v>
      </c>
      <c r="I1030">
        <f t="shared" si="71"/>
        <v>0</v>
      </c>
    </row>
    <row r="1031" spans="1:9" x14ac:dyDescent="0.25">
      <c r="A1031">
        <f>'Pivot MRIP 13"'!A1034</f>
        <v>2014</v>
      </c>
      <c r="B1031" t="str">
        <f>'Pivot MRIP 13"'!B1034</f>
        <v>1104820140608005</v>
      </c>
      <c r="C1031">
        <f>'Pivot MRIP 13"'!C1034</f>
        <v>18.217030837999999</v>
      </c>
      <c r="D1031">
        <f>'Pivot MRIP 13"'!D1034</f>
        <v>18.217030837999999</v>
      </c>
      <c r="E1031">
        <f>'Pivot MRIP 13"'!E1034</f>
        <v>0</v>
      </c>
      <c r="F1031">
        <f>'Pivot MRIP 13"'!F1034</f>
        <v>2</v>
      </c>
      <c r="G1031">
        <f>'Pivot MRIP 13"'!G1034</f>
        <v>0</v>
      </c>
      <c r="H1031">
        <f t="shared" si="70"/>
        <v>0</v>
      </c>
      <c r="I1031">
        <f t="shared" si="71"/>
        <v>0</v>
      </c>
    </row>
    <row r="1032" spans="1:9" x14ac:dyDescent="0.25">
      <c r="A1032">
        <f>'Pivot MRIP 13"'!A1035</f>
        <v>2014</v>
      </c>
      <c r="B1032" t="str">
        <f>'Pivot MRIP 13"'!B1035</f>
        <v>1104820140608007</v>
      </c>
      <c r="C1032">
        <f>'Pivot MRIP 13"'!C1035</f>
        <v>18.217030837999999</v>
      </c>
      <c r="D1032">
        <f>'Pivot MRIP 13"'!D1035</f>
        <v>18.217030837999999</v>
      </c>
      <c r="E1032">
        <f>'Pivot MRIP 13"'!E1035</f>
        <v>2.4250848841808623</v>
      </c>
      <c r="F1032">
        <f>'Pivot MRIP 13"'!F1035</f>
        <v>1</v>
      </c>
      <c r="G1032">
        <f>'Pivot MRIP 13"'!G1035</f>
        <v>1.0483298933</v>
      </c>
      <c r="H1032">
        <f t="shared" si="70"/>
        <v>19.097457994643349</v>
      </c>
      <c r="I1032">
        <f t="shared" si="71"/>
        <v>46.312956709088553</v>
      </c>
    </row>
    <row r="1033" spans="1:9" x14ac:dyDescent="0.25">
      <c r="A1033">
        <f>'Pivot MRIP 13"'!A1036</f>
        <v>2014</v>
      </c>
      <c r="B1033" t="str">
        <f>'Pivot MRIP 13"'!B1036</f>
        <v>1104820140609001</v>
      </c>
      <c r="C1033">
        <f>'Pivot MRIP 13"'!C1036</f>
        <v>262.05467188</v>
      </c>
      <c r="D1033">
        <f>'Pivot MRIP 13"'!D1036</f>
        <v>262.05467188</v>
      </c>
      <c r="E1033">
        <f>'Pivot MRIP 13"'!E1036</f>
        <v>2.4250848846310529</v>
      </c>
      <c r="F1033">
        <f>'Pivot MRIP 13"'!F1036</f>
        <v>6</v>
      </c>
      <c r="G1033">
        <f>'Pivot MRIP 13"'!G1036</f>
        <v>0.18451824450000001</v>
      </c>
      <c r="H1033">
        <f t="shared" si="70"/>
        <v>48.353868018321116</v>
      </c>
      <c r="I1033">
        <f t="shared" si="71"/>
        <v>117.26223444467541</v>
      </c>
    </row>
    <row r="1034" spans="1:9" x14ac:dyDescent="0.25">
      <c r="A1034">
        <f>'Pivot MRIP 13"'!A1037</f>
        <v>2014</v>
      </c>
      <c r="B1034" t="str">
        <f>'Pivot MRIP 13"'!B1037</f>
        <v>1104820140627015</v>
      </c>
      <c r="C1034">
        <f>'Pivot MRIP 13"'!C1037</f>
        <v>24.186750241999999</v>
      </c>
      <c r="D1034">
        <f>'Pivot MRIP 13"'!D1037</f>
        <v>24.186750241999999</v>
      </c>
      <c r="E1034">
        <f>'Pivot MRIP 13"'!E1037</f>
        <v>1.6360620509337667</v>
      </c>
      <c r="F1034">
        <f>'Pivot MRIP 13"'!F1037</f>
        <v>36</v>
      </c>
      <c r="G1034">
        <f>'Pivot MRIP 13"'!G1037</f>
        <v>31.092036526000001</v>
      </c>
      <c r="H1034">
        <f t="shared" si="70"/>
        <v>752.01532196950336</v>
      </c>
      <c r="I1034">
        <f t="shared" si="71"/>
        <v>1230.3437299950426</v>
      </c>
    </row>
    <row r="1035" spans="1:9" x14ac:dyDescent="0.25">
      <c r="A1035">
        <f>'Pivot MRIP 13"'!A1038</f>
        <v>2014</v>
      </c>
      <c r="B1035" t="str">
        <f>'Pivot MRIP 13"'!B1038</f>
        <v>1104820140718001</v>
      </c>
      <c r="C1035">
        <f>'Pivot MRIP 13"'!C1038</f>
        <v>17.925624739</v>
      </c>
      <c r="D1035">
        <f>'Pivot MRIP 13"'!D1038</f>
        <v>17.925624739</v>
      </c>
      <c r="E1035">
        <f>'Pivot MRIP 13"'!E1038</f>
        <v>0</v>
      </c>
      <c r="F1035">
        <f>'Pivot MRIP 13"'!F1038</f>
        <v>4</v>
      </c>
      <c r="G1035">
        <f>'Pivot MRIP 13"'!G1038</f>
        <v>0</v>
      </c>
      <c r="H1035">
        <f t="shared" si="70"/>
        <v>0</v>
      </c>
      <c r="I1035">
        <f t="shared" si="71"/>
        <v>0</v>
      </c>
    </row>
    <row r="1036" spans="1:9" x14ac:dyDescent="0.25">
      <c r="A1036">
        <f>'Pivot MRIP 13"'!A1039</f>
        <v>2014</v>
      </c>
      <c r="B1036" t="str">
        <f>'Pivot MRIP 13"'!B1039</f>
        <v>1104820140722001</v>
      </c>
      <c r="C1036">
        <f>'Pivot MRIP 13"'!C1039</f>
        <v>60.903868744999997</v>
      </c>
      <c r="D1036">
        <f>'Pivot MRIP 13"'!D1039</f>
        <v>60.903868744999997</v>
      </c>
      <c r="E1036">
        <f>'Pivot MRIP 13"'!E1039</f>
        <v>0</v>
      </c>
      <c r="F1036">
        <f>'Pivot MRIP 13"'!F1039</f>
        <v>2</v>
      </c>
      <c r="G1036">
        <f>'Pivot MRIP 13"'!G1039</f>
        <v>0</v>
      </c>
      <c r="H1036">
        <f t="shared" si="70"/>
        <v>0</v>
      </c>
      <c r="I1036">
        <f t="shared" si="71"/>
        <v>0</v>
      </c>
    </row>
    <row r="1037" spans="1:9" x14ac:dyDescent="0.25">
      <c r="A1037">
        <f>'Pivot MRIP 13"'!A1040</f>
        <v>2014</v>
      </c>
      <c r="B1037" t="str">
        <f>'Pivot MRIP 13"'!B1040</f>
        <v>1104820140722003</v>
      </c>
      <c r="C1037">
        <f>'Pivot MRIP 13"'!C1040</f>
        <v>60.90386874499999</v>
      </c>
      <c r="D1037">
        <f>'Pivot MRIP 13"'!D1040</f>
        <v>60.90386874499999</v>
      </c>
      <c r="E1037">
        <f>'Pivot MRIP 13"'!E1040</f>
        <v>0</v>
      </c>
      <c r="F1037">
        <f>'Pivot MRIP 13"'!F1040</f>
        <v>9</v>
      </c>
      <c r="G1037">
        <f>'Pivot MRIP 13"'!G1040</f>
        <v>0</v>
      </c>
      <c r="H1037">
        <f t="shared" si="70"/>
        <v>0</v>
      </c>
      <c r="I1037">
        <f t="shared" si="71"/>
        <v>0</v>
      </c>
    </row>
    <row r="1038" spans="1:9" x14ac:dyDescent="0.25">
      <c r="A1038">
        <f>'Pivot MRIP 13"'!A1041</f>
        <v>2014</v>
      </c>
      <c r="B1038" t="str">
        <f>'Pivot MRIP 13"'!B1041</f>
        <v>1104820140723001</v>
      </c>
      <c r="C1038">
        <f>'Pivot MRIP 13"'!C1041</f>
        <v>12.515292130000001</v>
      </c>
      <c r="D1038">
        <f>'Pivot MRIP 13"'!D1041</f>
        <v>12.515292130000001</v>
      </c>
      <c r="E1038">
        <f>'Pivot MRIP 13"'!E1041</f>
        <v>1.2597843553421575</v>
      </c>
      <c r="F1038">
        <f>'Pivot MRIP 13"'!F1041</f>
        <v>25</v>
      </c>
      <c r="G1038">
        <f>'Pivot MRIP 13"'!G1041</f>
        <v>7</v>
      </c>
      <c r="H1038">
        <f t="shared" si="70"/>
        <v>87.607044909999999</v>
      </c>
      <c r="I1038">
        <f t="shared" si="71"/>
        <v>110.36598459537579</v>
      </c>
    </row>
    <row r="1039" spans="1:9" x14ac:dyDescent="0.25">
      <c r="A1039">
        <f>'Pivot MRIP 13"'!A1042</f>
        <v>2014</v>
      </c>
      <c r="B1039" t="str">
        <f>'Pivot MRIP 13"'!B1042</f>
        <v>1104820140723008</v>
      </c>
      <c r="C1039">
        <f>'Pivot MRIP 13"'!C1042</f>
        <v>18.164081464999999</v>
      </c>
      <c r="D1039">
        <f>'Pivot MRIP 13"'!D1042</f>
        <v>18.164081464999999</v>
      </c>
      <c r="E1039">
        <f>'Pivot MRIP 13"'!E1042</f>
        <v>0</v>
      </c>
      <c r="F1039">
        <f>'Pivot MRIP 13"'!F1042</f>
        <v>9</v>
      </c>
      <c r="G1039">
        <f>'Pivot MRIP 13"'!G1042</f>
        <v>0</v>
      </c>
      <c r="H1039">
        <f t="shared" si="70"/>
        <v>0</v>
      </c>
      <c r="I1039">
        <f t="shared" si="71"/>
        <v>0</v>
      </c>
    </row>
    <row r="1040" spans="1:9" x14ac:dyDescent="0.25">
      <c r="A1040">
        <f>'Pivot MRIP 13"'!A1043</f>
        <v>2014</v>
      </c>
      <c r="B1040" t="str">
        <f>'Pivot MRIP 13"'!B1043</f>
        <v>1104820140731010</v>
      </c>
      <c r="C1040">
        <f>'Pivot MRIP 13"'!C1043</f>
        <v>257.91831545999997</v>
      </c>
      <c r="D1040">
        <f>'Pivot MRIP 13"'!D1043</f>
        <v>257.91831545999997</v>
      </c>
      <c r="E1040">
        <f>'Pivot MRIP 13"'!E1043</f>
        <v>0</v>
      </c>
      <c r="F1040">
        <f>'Pivot MRIP 13"'!F1043</f>
        <v>4</v>
      </c>
      <c r="G1040">
        <f>'Pivot MRIP 13"'!G1043</f>
        <v>0</v>
      </c>
      <c r="H1040">
        <f t="shared" si="70"/>
        <v>0</v>
      </c>
      <c r="I1040">
        <f t="shared" si="71"/>
        <v>0</v>
      </c>
    </row>
    <row r="1041" spans="1:9" x14ac:dyDescent="0.25">
      <c r="A1041">
        <f>'Pivot MRIP 13"'!A1044</f>
        <v>2014</v>
      </c>
      <c r="B1041" t="str">
        <f>'Pivot MRIP 13"'!B1044</f>
        <v>1104820140807001</v>
      </c>
      <c r="C1041">
        <f>'Pivot MRIP 13"'!C1044</f>
        <v>63.427900512999997</v>
      </c>
      <c r="D1041">
        <f>'Pivot MRIP 13"'!D1044</f>
        <v>63.427900512999997</v>
      </c>
      <c r="E1041">
        <f>'Pivot MRIP 13"'!E1044</f>
        <v>0.88184904873951031</v>
      </c>
      <c r="F1041">
        <f>'Pivot MRIP 13"'!F1044</f>
        <v>12</v>
      </c>
      <c r="G1041">
        <f>'Pivot MRIP 13"'!G1044</f>
        <v>1</v>
      </c>
      <c r="H1041">
        <f t="shared" si="70"/>
        <v>63.427900512999997</v>
      </c>
      <c r="I1041">
        <f t="shared" si="71"/>
        <v>55.933833730933344</v>
      </c>
    </row>
    <row r="1042" spans="1:9" x14ac:dyDescent="0.25">
      <c r="A1042">
        <f>'Pivot MRIP 13"'!A1045</f>
        <v>2014</v>
      </c>
      <c r="B1042" t="str">
        <f>'Pivot MRIP 13"'!B1045</f>
        <v>1104820140814003</v>
      </c>
      <c r="C1042">
        <f>'Pivot MRIP 13"'!C1045</f>
        <v>142.67518401000001</v>
      </c>
      <c r="D1042">
        <f>'Pivot MRIP 13"'!D1045</f>
        <v>142.67518401000001</v>
      </c>
      <c r="E1042">
        <f>'Pivot MRIP 13"'!E1045</f>
        <v>1.6387694822485426</v>
      </c>
      <c r="F1042">
        <f>'Pivot MRIP 13"'!F1045</f>
        <v>5</v>
      </c>
      <c r="G1042">
        <f>'Pivot MRIP 13"'!G1045</f>
        <v>3.3756881155</v>
      </c>
      <c r="H1042">
        <f t="shared" si="70"/>
        <v>481.62692303933267</v>
      </c>
      <c r="I1042">
        <f t="shared" si="71"/>
        <v>789.27550330612587</v>
      </c>
    </row>
    <row r="1043" spans="1:9" x14ac:dyDescent="0.25">
      <c r="A1043">
        <f>'Pivot MRIP 13"'!A1046</f>
        <v>2014</v>
      </c>
      <c r="B1043" t="str">
        <f>'Pivot MRIP 13"'!B1046</f>
        <v>1104820140814008</v>
      </c>
      <c r="C1043">
        <f>'Pivot MRIP 13"'!C1046</f>
        <v>88.015000580999995</v>
      </c>
      <c r="D1043">
        <f>'Pivot MRIP 13"'!D1046</f>
        <v>88.015000580999995</v>
      </c>
      <c r="E1043">
        <f>'Pivot MRIP 13"'!E1046</f>
        <v>1.2125424419335489</v>
      </c>
      <c r="F1043">
        <f>'Pivot MRIP 13"'!F1046</f>
        <v>8</v>
      </c>
      <c r="G1043">
        <f>'Pivot MRIP 13"'!G1046</f>
        <v>0.52946255440000001</v>
      </c>
      <c r="H1043">
        <f t="shared" si="70"/>
        <v>46.60064703313374</v>
      </c>
      <c r="I1043">
        <f t="shared" si="71"/>
        <v>56.505262349239374</v>
      </c>
    </row>
    <row r="1044" spans="1:9" x14ac:dyDescent="0.25">
      <c r="A1044">
        <f>'Pivot MRIP 13"'!A1047</f>
        <v>2014</v>
      </c>
      <c r="B1044" t="str">
        <f>'Pivot MRIP 13"'!B1047</f>
        <v>1104820140816001</v>
      </c>
      <c r="C1044">
        <f>'Pivot MRIP 13"'!C1047</f>
        <v>401.02013445</v>
      </c>
      <c r="D1044">
        <f>'Pivot MRIP 13"'!D1047</f>
        <v>401.02013445</v>
      </c>
      <c r="E1044">
        <f>'Pivot MRIP 13"'!E1047</f>
        <v>0</v>
      </c>
      <c r="F1044">
        <f>'Pivot MRIP 13"'!F1047</f>
        <v>2</v>
      </c>
      <c r="G1044">
        <f>'Pivot MRIP 13"'!G1047</f>
        <v>0</v>
      </c>
      <c r="H1044">
        <f t="shared" si="70"/>
        <v>0</v>
      </c>
      <c r="I1044">
        <f t="shared" si="71"/>
        <v>0</v>
      </c>
    </row>
    <row r="1045" spans="1:9" x14ac:dyDescent="0.25">
      <c r="A1045">
        <f>'Pivot MRIP 13"'!A1048</f>
        <v>2014</v>
      </c>
      <c r="B1045" t="str">
        <f>'Pivot MRIP 13"'!B1048</f>
        <v>1104820140817001</v>
      </c>
      <c r="C1045">
        <f>'Pivot MRIP 13"'!C1048</f>
        <v>17.685901997999999</v>
      </c>
      <c r="D1045">
        <f>'Pivot MRIP 13"'!D1048</f>
        <v>17.685901997999999</v>
      </c>
      <c r="E1045">
        <f>'Pivot MRIP 13"'!E1048</f>
        <v>1.5707936180860849</v>
      </c>
      <c r="F1045">
        <f>'Pivot MRIP 13"'!F1048</f>
        <v>25</v>
      </c>
      <c r="G1045">
        <f>'Pivot MRIP 13"'!G1048</f>
        <v>4.9754459437999996</v>
      </c>
      <c r="H1045">
        <f t="shared" si="70"/>
        <v>87.995249358393394</v>
      </c>
      <c r="I1045">
        <f t="shared" si="71"/>
        <v>138.22237611405799</v>
      </c>
    </row>
    <row r="1046" spans="1:9" x14ac:dyDescent="0.25">
      <c r="A1046">
        <f>'Pivot MRIP 13"'!A1049</f>
        <v>2014</v>
      </c>
      <c r="B1046" t="str">
        <f>'Pivot MRIP 13"'!B1049</f>
        <v>1104820140831001</v>
      </c>
      <c r="C1046">
        <f>'Pivot MRIP 13"'!C1049</f>
        <v>58.123691844</v>
      </c>
      <c r="D1046">
        <f>'Pivot MRIP 13"'!D1049</f>
        <v>58.123691844</v>
      </c>
      <c r="E1046">
        <f>'Pivot MRIP 13"'!E1049</f>
        <v>1.4513765593664034</v>
      </c>
      <c r="F1046">
        <f>'Pivot MRIP 13"'!F1049</f>
        <v>18</v>
      </c>
      <c r="G1046">
        <f>'Pivot MRIP 13"'!G1049</f>
        <v>14.804223422</v>
      </c>
      <c r="H1046">
        <f t="shared" si="70"/>
        <v>860.4761201700552</v>
      </c>
      <c r="I1046">
        <f t="shared" si="71"/>
        <v>1248.8748707093666</v>
      </c>
    </row>
    <row r="1047" spans="1:9" x14ac:dyDescent="0.25">
      <c r="A1047">
        <f>'Pivot MRIP 13"'!A1050</f>
        <v>2014</v>
      </c>
      <c r="B1047" t="str">
        <f>'Pivot MRIP 13"'!B1050</f>
        <v>1104820140831004</v>
      </c>
      <c r="C1047">
        <f>'Pivot MRIP 13"'!C1050</f>
        <v>33.099094882999999</v>
      </c>
      <c r="D1047">
        <f>'Pivot MRIP 13"'!D1050</f>
        <v>33.099094882999999</v>
      </c>
      <c r="E1047">
        <f>'Pivot MRIP 13"'!E1050</f>
        <v>1.653466966386582</v>
      </c>
      <c r="F1047">
        <f>'Pivot MRIP 13"'!F1050</f>
        <v>16</v>
      </c>
      <c r="G1047">
        <f>'Pivot MRIP 13"'!G1050</f>
        <v>14.693938599999999</v>
      </c>
      <c r="H1047">
        <f t="shared" si="70"/>
        <v>486.35606792637617</v>
      </c>
      <c r="I1047">
        <f t="shared" si="71"/>
        <v>804.1736922179316</v>
      </c>
    </row>
    <row r="1048" spans="1:9" x14ac:dyDescent="0.25">
      <c r="A1048">
        <f>'Pivot MRIP 13"'!A1051</f>
        <v>2014</v>
      </c>
      <c r="B1048" t="str">
        <f>'Pivot MRIP 13"'!B1051</f>
        <v>1104820140831014</v>
      </c>
      <c r="C1048">
        <f>'Pivot MRIP 13"'!C1051</f>
        <v>158.22207968999999</v>
      </c>
      <c r="D1048">
        <f>'Pivot MRIP 13"'!D1051</f>
        <v>158.22207968999999</v>
      </c>
      <c r="E1048">
        <f>'Pivot MRIP 13"'!E1051</f>
        <v>1.1904962157847772</v>
      </c>
      <c r="F1048">
        <f>'Pivot MRIP 13"'!F1051</f>
        <v>6</v>
      </c>
      <c r="G1048">
        <f>'Pivot MRIP 13"'!G1051</f>
        <v>2.6009774254</v>
      </c>
      <c r="H1048">
        <f t="shared" si="70"/>
        <v>411.53205747352979</v>
      </c>
      <c r="I1048">
        <f t="shared" si="71"/>
        <v>489.92735709636065</v>
      </c>
    </row>
    <row r="1049" spans="1:9" x14ac:dyDescent="0.25">
      <c r="A1049">
        <f>'Pivot MRIP 13"'!A1052</f>
        <v>2014</v>
      </c>
      <c r="B1049" t="str">
        <f>'Pivot MRIP 13"'!B1052</f>
        <v>1104820140904007</v>
      </c>
      <c r="C1049">
        <f>'Pivot MRIP 13"'!C1052</f>
        <v>385.73348908999998</v>
      </c>
      <c r="D1049">
        <f>'Pivot MRIP 13"'!D1052</f>
        <v>385.73348908999998</v>
      </c>
      <c r="E1049">
        <f>'Pivot MRIP 13"'!E1052</f>
        <v>0</v>
      </c>
      <c r="F1049">
        <f>'Pivot MRIP 13"'!F1052</f>
        <v>1</v>
      </c>
      <c r="G1049">
        <f>'Pivot MRIP 13"'!G1052</f>
        <v>0</v>
      </c>
      <c r="H1049">
        <f t="shared" si="70"/>
        <v>0</v>
      </c>
      <c r="I1049">
        <f t="shared" si="71"/>
        <v>0</v>
      </c>
    </row>
    <row r="1050" spans="1:9" x14ac:dyDescent="0.25">
      <c r="A1050">
        <f>'Pivot MRIP 13"'!A1053</f>
        <v>2014</v>
      </c>
      <c r="B1050" t="str">
        <f>'Pivot MRIP 13"'!B1053</f>
        <v>1104820140926013</v>
      </c>
      <c r="C1050">
        <f>'Pivot MRIP 13"'!C1053</f>
        <v>184.68750219</v>
      </c>
      <c r="D1050">
        <f>'Pivot MRIP 13"'!D1053</f>
        <v>184.68750219</v>
      </c>
      <c r="E1050">
        <f>'Pivot MRIP 13"'!E1053</f>
        <v>0</v>
      </c>
      <c r="F1050">
        <f>'Pivot MRIP 13"'!F1053</f>
        <v>1</v>
      </c>
      <c r="G1050">
        <f>'Pivot MRIP 13"'!G1053</f>
        <v>0</v>
      </c>
      <c r="H1050">
        <f t="shared" si="70"/>
        <v>0</v>
      </c>
      <c r="I1050">
        <f t="shared" si="71"/>
        <v>0</v>
      </c>
    </row>
    <row r="1051" spans="1:9" x14ac:dyDescent="0.25">
      <c r="A1051">
        <f>'Pivot MRIP 13"'!A1054</f>
        <v>2014</v>
      </c>
      <c r="B1051" t="str">
        <f>'Pivot MRIP 13"'!B1054</f>
        <v>1104820140926014</v>
      </c>
      <c r="C1051">
        <f>'Pivot MRIP 13"'!C1054</f>
        <v>184.68750219</v>
      </c>
      <c r="D1051">
        <f>'Pivot MRIP 13"'!D1054</f>
        <v>184.68750219</v>
      </c>
      <c r="E1051">
        <f>'Pivot MRIP 13"'!E1054</f>
        <v>0</v>
      </c>
      <c r="F1051">
        <f>'Pivot MRIP 13"'!F1054</f>
        <v>1</v>
      </c>
      <c r="G1051">
        <f>'Pivot MRIP 13"'!G1054</f>
        <v>0</v>
      </c>
      <c r="H1051">
        <f t="shared" si="70"/>
        <v>0</v>
      </c>
      <c r="I1051">
        <f t="shared" si="71"/>
        <v>0</v>
      </c>
    </row>
    <row r="1052" spans="1:9" x14ac:dyDescent="0.25">
      <c r="A1052">
        <f>'Pivot MRIP 13"'!A1055</f>
        <v>2014</v>
      </c>
      <c r="B1052" t="str">
        <f>'Pivot MRIP 13"'!B1055</f>
        <v>1104820140928003</v>
      </c>
      <c r="C1052">
        <f>'Pivot MRIP 13"'!C1055</f>
        <v>345.39862934000001</v>
      </c>
      <c r="D1052">
        <f>'Pivot MRIP 13"'!D1055</f>
        <v>345.39862934000001</v>
      </c>
      <c r="E1052">
        <f>'Pivot MRIP 13"'!E1055</f>
        <v>0</v>
      </c>
      <c r="F1052">
        <f>'Pivot MRIP 13"'!F1055</f>
        <v>1</v>
      </c>
      <c r="G1052">
        <f>'Pivot MRIP 13"'!G1055</f>
        <v>0</v>
      </c>
      <c r="H1052">
        <f t="shared" si="70"/>
        <v>0</v>
      </c>
      <c r="I1052">
        <f t="shared" si="71"/>
        <v>0</v>
      </c>
    </row>
    <row r="1053" spans="1:9" x14ac:dyDescent="0.25">
      <c r="A1053">
        <f>'Pivot MRIP 13"'!A1056</f>
        <v>2014</v>
      </c>
      <c r="B1053" t="str">
        <f>'Pivot MRIP 13"'!B1056</f>
        <v>1104820141023006</v>
      </c>
      <c r="C1053">
        <f>'Pivot MRIP 13"'!C1056</f>
        <v>362.93390588</v>
      </c>
      <c r="D1053">
        <f>'Pivot MRIP 13"'!D1056</f>
        <v>362.93390588</v>
      </c>
      <c r="E1053">
        <f>'Pivot MRIP 13"'!E1056</f>
        <v>0</v>
      </c>
      <c r="F1053">
        <f>'Pivot MRIP 13"'!F1056</f>
        <v>1</v>
      </c>
      <c r="G1053">
        <f>'Pivot MRIP 13"'!G1056</f>
        <v>0</v>
      </c>
      <c r="H1053">
        <f t="shared" si="70"/>
        <v>0</v>
      </c>
      <c r="I1053">
        <f t="shared" si="71"/>
        <v>0</v>
      </c>
    </row>
    <row r="1054" spans="1:9" x14ac:dyDescent="0.25">
      <c r="A1054">
        <f>'Pivot MRIP 13"'!A1057</f>
        <v>2014</v>
      </c>
      <c r="B1054" t="str">
        <f>'Pivot MRIP 13"'!B1057</f>
        <v>1104820141023007</v>
      </c>
      <c r="C1054">
        <f>'Pivot MRIP 13"'!C1057</f>
        <v>648.19206365000002</v>
      </c>
      <c r="D1054">
        <f>'Pivot MRIP 13"'!D1057</f>
        <v>648.19206365000002</v>
      </c>
      <c r="E1054">
        <f>'Pivot MRIP 13"'!E1057</f>
        <v>0</v>
      </c>
      <c r="F1054">
        <f>'Pivot MRIP 13"'!F1057</f>
        <v>2</v>
      </c>
      <c r="G1054">
        <f>'Pivot MRIP 13"'!G1057</f>
        <v>0</v>
      </c>
      <c r="H1054">
        <f t="shared" si="70"/>
        <v>0</v>
      </c>
      <c r="I1054">
        <f t="shared" si="71"/>
        <v>0</v>
      </c>
    </row>
    <row r="1055" spans="1:9" x14ac:dyDescent="0.25">
      <c r="A1055">
        <f>'Pivot MRIP 13"'!A1058</f>
        <v>2014</v>
      </c>
      <c r="B1055" t="str">
        <f>'Pivot MRIP 13"'!B1058</f>
        <v>1104820141105001</v>
      </c>
      <c r="C1055">
        <f>'Pivot MRIP 13"'!C1058</f>
        <v>1072.4630413</v>
      </c>
      <c r="D1055">
        <f>'Pivot MRIP 13"'!D1058</f>
        <v>1072.4630413</v>
      </c>
      <c r="E1055">
        <f>'Pivot MRIP 13"'!E1058</f>
        <v>0</v>
      </c>
      <c r="F1055">
        <f>'Pivot MRIP 13"'!F1058</f>
        <v>3</v>
      </c>
      <c r="G1055">
        <f>'Pivot MRIP 13"'!G1058</f>
        <v>0</v>
      </c>
      <c r="H1055">
        <f t="shared" si="70"/>
        <v>0</v>
      </c>
      <c r="I1055">
        <f t="shared" si="71"/>
        <v>0</v>
      </c>
    </row>
    <row r="1056" spans="1:9" x14ac:dyDescent="0.25">
      <c r="A1056">
        <f>'Pivot MRIP 13"'!A1059</f>
        <v>2014</v>
      </c>
      <c r="B1056" t="str">
        <f>'Pivot MRIP 13"'!B1059</f>
        <v>1104820141112005</v>
      </c>
      <c r="C1056">
        <f>'Pivot MRIP 13"'!C1059</f>
        <v>49.157483360999997</v>
      </c>
      <c r="D1056">
        <f>'Pivot MRIP 13"'!D1059</f>
        <v>49.157483360999997</v>
      </c>
      <c r="E1056">
        <f>'Pivot MRIP 13"'!E1059</f>
        <v>0</v>
      </c>
      <c r="F1056">
        <f>'Pivot MRIP 13"'!F1059</f>
        <v>4</v>
      </c>
      <c r="G1056">
        <f>'Pivot MRIP 13"'!G1059</f>
        <v>0</v>
      </c>
      <c r="H1056">
        <f t="shared" si="70"/>
        <v>0</v>
      </c>
      <c r="I1056">
        <f t="shared" si="71"/>
        <v>0</v>
      </c>
    </row>
    <row r="1057" spans="1:9" x14ac:dyDescent="0.25">
      <c r="A1057">
        <f>'Pivot MRIP 13"'!A1060</f>
        <v>2014</v>
      </c>
      <c r="B1057" t="str">
        <f>'Pivot MRIP 13"'!B1060</f>
        <v>1104820141112010</v>
      </c>
      <c r="C1057">
        <f>'Pivot MRIP 13"'!C1060</f>
        <v>49.157483360999997</v>
      </c>
      <c r="D1057">
        <f>'Pivot MRIP 13"'!D1060</f>
        <v>49.157483360999997</v>
      </c>
      <c r="E1057">
        <f>'Pivot MRIP 13"'!E1060</f>
        <v>0</v>
      </c>
      <c r="F1057">
        <f>'Pivot MRIP 13"'!F1060</f>
        <v>4</v>
      </c>
      <c r="G1057">
        <f>'Pivot MRIP 13"'!G1060</f>
        <v>0</v>
      </c>
      <c r="H1057">
        <f t="shared" si="70"/>
        <v>0</v>
      </c>
      <c r="I1057">
        <f t="shared" si="71"/>
        <v>0</v>
      </c>
    </row>
    <row r="1058" spans="1:9" x14ac:dyDescent="0.25">
      <c r="A1058">
        <f>'Pivot MRIP 13"'!A1061</f>
        <v>2014</v>
      </c>
      <c r="B1058" t="str">
        <f>'Pivot MRIP 13"'!B1061</f>
        <v>1104820141130004</v>
      </c>
      <c r="C1058">
        <f>'Pivot MRIP 13"'!C1061</f>
        <v>373.60199684000003</v>
      </c>
      <c r="D1058">
        <f>'Pivot MRIP 13"'!D1061</f>
        <v>373.60199684000003</v>
      </c>
      <c r="E1058">
        <f>'Pivot MRIP 13"'!E1061</f>
        <v>0</v>
      </c>
      <c r="F1058">
        <f>'Pivot MRIP 13"'!F1061</f>
        <v>2</v>
      </c>
      <c r="G1058">
        <f>'Pivot MRIP 13"'!G1061</f>
        <v>0</v>
      </c>
      <c r="H1058">
        <f t="shared" si="70"/>
        <v>0</v>
      </c>
      <c r="I1058">
        <f t="shared" si="71"/>
        <v>0</v>
      </c>
    </row>
    <row r="1059" spans="1:9" x14ac:dyDescent="0.25">
      <c r="A1059">
        <f>'Pivot MRIP 13"'!A1062</f>
        <v>2014</v>
      </c>
      <c r="B1059" t="str">
        <f>'Pivot MRIP 13"'!B1062</f>
        <v>1104820141214002</v>
      </c>
      <c r="C1059">
        <f>'Pivot MRIP 13"'!C1062</f>
        <v>2.7823379071000001</v>
      </c>
      <c r="D1059">
        <f>'Pivot MRIP 13"'!D1062</f>
        <v>2.7823379071000001</v>
      </c>
      <c r="E1059">
        <f>'Pivot MRIP 13"'!E1062</f>
        <v>1.4605624869958047</v>
      </c>
      <c r="F1059">
        <f>'Pivot MRIP 13"'!F1062</f>
        <v>9</v>
      </c>
      <c r="G1059">
        <f>'Pivot MRIP 13"'!G1062</f>
        <v>4.7262215707999999</v>
      </c>
      <c r="H1059">
        <f t="shared" si="70"/>
        <v>13.149945433790547</v>
      </c>
      <c r="I1059">
        <f t="shared" si="71"/>
        <v>19.206317006636247</v>
      </c>
    </row>
    <row r="1060" spans="1:9" x14ac:dyDescent="0.25">
      <c r="A1060">
        <f>'Pivot MRIP 13"'!A1063</f>
        <v>2014</v>
      </c>
      <c r="B1060" t="str">
        <f>'Pivot MRIP 13"'!B1063</f>
        <v>1104820141218002</v>
      </c>
      <c r="C1060">
        <f>'Pivot MRIP 13"'!C1063</f>
        <v>439.72551878000002</v>
      </c>
      <c r="D1060">
        <f>'Pivot MRIP 13"'!D1063</f>
        <v>439.72551878000002</v>
      </c>
      <c r="E1060">
        <f>'Pivot MRIP 13"'!E1063</f>
        <v>0</v>
      </c>
      <c r="F1060">
        <f>'Pivot MRIP 13"'!F1063</f>
        <v>1</v>
      </c>
      <c r="G1060">
        <f>'Pivot MRIP 13"'!G1063</f>
        <v>0</v>
      </c>
      <c r="H1060">
        <f t="shared" si="70"/>
        <v>0</v>
      </c>
      <c r="I1060">
        <f t="shared" si="71"/>
        <v>0</v>
      </c>
    </row>
    <row r="1061" spans="1:9" x14ac:dyDescent="0.25">
      <c r="A1061">
        <f>'Pivot MRIP 13"'!A1064</f>
        <v>2014</v>
      </c>
      <c r="B1061" t="str">
        <f>'Pivot MRIP 13"'!B1064</f>
        <v>1104820141218006</v>
      </c>
      <c r="C1061">
        <f>'Pivot MRIP 13"'!C1064</f>
        <v>459.21751232000003</v>
      </c>
      <c r="D1061">
        <f>'Pivot MRIP 13"'!D1064</f>
        <v>459.21751232000003</v>
      </c>
      <c r="E1061">
        <f>'Pivot MRIP 13"'!E1064</f>
        <v>1.9915091017367275</v>
      </c>
      <c r="F1061">
        <f>'Pivot MRIP 13"'!F1064</f>
        <v>9</v>
      </c>
      <c r="G1061">
        <f>'Pivot MRIP 13"'!G1064</f>
        <v>15</v>
      </c>
      <c r="H1061">
        <f t="shared" si="70"/>
        <v>6888.2626848</v>
      </c>
      <c r="I1061">
        <f t="shared" si="71"/>
        <v>13718.037831932666</v>
      </c>
    </row>
    <row r="1062" spans="1:9" x14ac:dyDescent="0.25">
      <c r="A1062">
        <f>'Pivot MRIP 13"'!A1065</f>
        <v>2014</v>
      </c>
      <c r="B1062" t="str">
        <f>'Pivot MRIP 13"'!B1065</f>
        <v>1104820141227012</v>
      </c>
      <c r="C1062">
        <f>'Pivot MRIP 13"'!C1065</f>
        <v>735.74245023000003</v>
      </c>
      <c r="D1062">
        <f>'Pivot MRIP 13"'!D1065</f>
        <v>735.74245023000003</v>
      </c>
      <c r="E1062">
        <f>'Pivot MRIP 13"'!E1065</f>
        <v>2.2229944770203507</v>
      </c>
      <c r="F1062">
        <f>'Pivot MRIP 13"'!F1065</f>
        <v>4</v>
      </c>
      <c r="G1062">
        <f>'Pivot MRIP 13"'!G1065</f>
        <v>7</v>
      </c>
      <c r="H1062">
        <f t="shared" si="70"/>
        <v>5150.1971516100002</v>
      </c>
      <c r="I1062">
        <f t="shared" si="71"/>
        <v>11448.859823594972</v>
      </c>
    </row>
    <row r="1063" spans="1:9" x14ac:dyDescent="0.25">
      <c r="A1063">
        <f>'Pivot MRIP 13"'!A1066</f>
        <v>2014</v>
      </c>
      <c r="B1063" t="str">
        <f>'Pivot MRIP 13"'!B1066</f>
        <v>1104820141227014</v>
      </c>
      <c r="C1063">
        <f>'Pivot MRIP 13"'!C1066</f>
        <v>735.74245023000003</v>
      </c>
      <c r="D1063">
        <f>'Pivot MRIP 13"'!D1066</f>
        <v>735.74245023000003</v>
      </c>
      <c r="E1063">
        <f>'Pivot MRIP 13"'!E1066</f>
        <v>0</v>
      </c>
      <c r="F1063">
        <f>'Pivot MRIP 13"'!F1066</f>
        <v>4</v>
      </c>
      <c r="G1063">
        <f>'Pivot MRIP 13"'!G1066</f>
        <v>0</v>
      </c>
      <c r="H1063">
        <f t="shared" si="70"/>
        <v>0</v>
      </c>
      <c r="I1063">
        <f t="shared" si="71"/>
        <v>0</v>
      </c>
    </row>
    <row r="1064" spans="1:9" x14ac:dyDescent="0.25">
      <c r="A1064">
        <f>'Pivot MRIP 13"'!A1067</f>
        <v>2014</v>
      </c>
      <c r="B1064" t="str">
        <f>'Pivot MRIP 13"'!B1067</f>
        <v>1104820141228001</v>
      </c>
      <c r="C1064">
        <f>'Pivot MRIP 13"'!C1067</f>
        <v>2.7413575037000002</v>
      </c>
      <c r="D1064">
        <f>'Pivot MRIP 13"'!D1067</f>
        <v>2.7413575037000002</v>
      </c>
      <c r="E1064">
        <f>'Pivot MRIP 13"'!E1067</f>
        <v>1.0961873591682434</v>
      </c>
      <c r="F1064">
        <f>'Pivot MRIP 13"'!F1067</f>
        <v>24</v>
      </c>
      <c r="G1064">
        <f>'Pivot MRIP 13"'!G1067</f>
        <v>20.422466904</v>
      </c>
      <c r="H1064">
        <f t="shared" si="70"/>
        <v>55.985282891345314</v>
      </c>
      <c r="I1064">
        <f t="shared" si="71"/>
        <v>61.370359404950854</v>
      </c>
    </row>
    <row r="1065" spans="1:9" x14ac:dyDescent="0.25">
      <c r="A1065">
        <f>'Pivot MRIP 13"'!A1068</f>
        <v>2014</v>
      </c>
      <c r="B1065" t="str">
        <f>'Pivot MRIP 13"'!B1068</f>
        <v>1104920140405002</v>
      </c>
      <c r="C1065">
        <f>'Pivot MRIP 13"'!C1068</f>
        <v>127.36862524999999</v>
      </c>
      <c r="D1065">
        <f>'Pivot MRIP 13"'!D1068</f>
        <v>127.36862524999999</v>
      </c>
      <c r="E1065">
        <f>'Pivot MRIP 13"'!E1068</f>
        <v>0</v>
      </c>
      <c r="F1065">
        <f>'Pivot MRIP 13"'!F1068</f>
        <v>9</v>
      </c>
      <c r="G1065">
        <f>'Pivot MRIP 13"'!G1068</f>
        <v>0</v>
      </c>
      <c r="H1065">
        <f t="shared" si="70"/>
        <v>0</v>
      </c>
      <c r="I1065">
        <f t="shared" si="71"/>
        <v>0</v>
      </c>
    </row>
    <row r="1066" spans="1:9" x14ac:dyDescent="0.25">
      <c r="A1066">
        <f>'Pivot MRIP 13"'!A1069</f>
        <v>2014</v>
      </c>
      <c r="B1066" t="str">
        <f>'Pivot MRIP 13"'!B1069</f>
        <v>1104920140405005</v>
      </c>
      <c r="C1066">
        <f>'Pivot MRIP 13"'!C1069</f>
        <v>127.36862524999999</v>
      </c>
      <c r="D1066">
        <f>'Pivot MRIP 13"'!D1069</f>
        <v>127.36862524999999</v>
      </c>
      <c r="E1066">
        <f>'Pivot MRIP 13"'!E1069</f>
        <v>0</v>
      </c>
      <c r="F1066">
        <f>'Pivot MRIP 13"'!F1069</f>
        <v>4</v>
      </c>
      <c r="G1066">
        <f>'Pivot MRIP 13"'!G1069</f>
        <v>0</v>
      </c>
      <c r="H1066">
        <f t="shared" si="70"/>
        <v>0</v>
      </c>
      <c r="I1066">
        <f t="shared" si="71"/>
        <v>0</v>
      </c>
    </row>
    <row r="1067" spans="1:9" x14ac:dyDescent="0.25">
      <c r="A1067">
        <f>'Pivot MRIP 13"'!A1070</f>
        <v>2014</v>
      </c>
      <c r="B1067" t="str">
        <f>'Pivot MRIP 13"'!B1070</f>
        <v>1104920140502010</v>
      </c>
      <c r="C1067">
        <f>'Pivot MRIP 13"'!C1070</f>
        <v>7.4900510037999997</v>
      </c>
      <c r="D1067">
        <f>'Pivot MRIP 13"'!D1070</f>
        <v>7.4900510037999997</v>
      </c>
      <c r="E1067">
        <f>'Pivot MRIP 13"'!E1070</f>
        <v>0</v>
      </c>
      <c r="F1067">
        <f>'Pivot MRIP 13"'!F1070</f>
        <v>6</v>
      </c>
      <c r="G1067">
        <f>'Pivot MRIP 13"'!G1070</f>
        <v>0</v>
      </c>
      <c r="H1067">
        <f t="shared" si="70"/>
        <v>0</v>
      </c>
      <c r="I1067">
        <f t="shared" si="71"/>
        <v>0</v>
      </c>
    </row>
    <row r="1068" spans="1:9" x14ac:dyDescent="0.25">
      <c r="A1068">
        <f>'Pivot MRIP 13"'!A1071</f>
        <v>2014</v>
      </c>
      <c r="B1068" t="str">
        <f>'Pivot MRIP 13"'!B1071</f>
        <v>1104920140503001</v>
      </c>
      <c r="C1068">
        <f>'Pivot MRIP 13"'!C1071</f>
        <v>35.232548688999998</v>
      </c>
      <c r="D1068">
        <f>'Pivot MRIP 13"'!D1071</f>
        <v>35.232548688999998</v>
      </c>
      <c r="E1068">
        <f>'Pivot MRIP 13"'!E1071</f>
        <v>1.6534669663518902</v>
      </c>
      <c r="F1068">
        <f>'Pivot MRIP 13"'!F1071</f>
        <v>36</v>
      </c>
      <c r="G1068">
        <f>'Pivot MRIP 13"'!G1071</f>
        <v>31.774659878000001</v>
      </c>
      <c r="H1068">
        <f t="shared" si="70"/>
        <v>1119.5022512280498</v>
      </c>
      <c r="I1068">
        <f t="shared" si="71"/>
        <v>1851.059991162155</v>
      </c>
    </row>
    <row r="1069" spans="1:9" x14ac:dyDescent="0.25">
      <c r="A1069">
        <f>'Pivot MRIP 13"'!A1072</f>
        <v>2014</v>
      </c>
      <c r="B1069" t="str">
        <f>'Pivot MRIP 13"'!B1072</f>
        <v>1104920140509005</v>
      </c>
      <c r="C1069">
        <f>'Pivot MRIP 13"'!C1072</f>
        <v>57.636496956000002</v>
      </c>
      <c r="D1069">
        <f>'Pivot MRIP 13"'!D1072</f>
        <v>57.636496956000002</v>
      </c>
      <c r="E1069">
        <f>'Pivot MRIP 13"'!E1072</f>
        <v>0</v>
      </c>
      <c r="F1069">
        <f>'Pivot MRIP 13"'!F1072</f>
        <v>9</v>
      </c>
      <c r="G1069">
        <f>'Pivot MRIP 13"'!G1072</f>
        <v>0</v>
      </c>
      <c r="H1069">
        <f t="shared" si="70"/>
        <v>0</v>
      </c>
      <c r="I1069">
        <f t="shared" si="71"/>
        <v>0</v>
      </c>
    </row>
    <row r="1070" spans="1:9" x14ac:dyDescent="0.25">
      <c r="A1070">
        <f>'Pivot MRIP 13"'!A1073</f>
        <v>2014</v>
      </c>
      <c r="B1070" t="str">
        <f>'Pivot MRIP 13"'!B1073</f>
        <v>1104920140509014</v>
      </c>
      <c r="C1070">
        <f>'Pivot MRIP 13"'!C1073</f>
        <v>57.636496956000002</v>
      </c>
      <c r="D1070">
        <f>'Pivot MRIP 13"'!D1073</f>
        <v>57.636496956000002</v>
      </c>
      <c r="E1070">
        <f>'Pivot MRIP 13"'!E1073</f>
        <v>0</v>
      </c>
      <c r="F1070">
        <f>'Pivot MRIP 13"'!F1073</f>
        <v>9</v>
      </c>
      <c r="G1070">
        <f>'Pivot MRIP 13"'!G1073</f>
        <v>0</v>
      </c>
      <c r="H1070">
        <f t="shared" si="70"/>
        <v>0</v>
      </c>
      <c r="I1070">
        <f t="shared" si="71"/>
        <v>0</v>
      </c>
    </row>
    <row r="1071" spans="1:9" x14ac:dyDescent="0.25">
      <c r="A1071">
        <f>'Pivot MRIP 13"'!A1074</f>
        <v>2014</v>
      </c>
      <c r="B1071" t="str">
        <f>'Pivot MRIP 13"'!B1074</f>
        <v>1104920140510003</v>
      </c>
      <c r="C1071">
        <f>'Pivot MRIP 13"'!C1074</f>
        <v>317.32173190999998</v>
      </c>
      <c r="D1071">
        <f>'Pivot MRIP 13"'!D1074</f>
        <v>317.32173190999998</v>
      </c>
      <c r="E1071">
        <f>'Pivot MRIP 13"'!E1074</f>
        <v>0</v>
      </c>
      <c r="F1071">
        <f>'Pivot MRIP 13"'!F1074</f>
        <v>4</v>
      </c>
      <c r="G1071">
        <f>'Pivot MRIP 13"'!G1074</f>
        <v>0</v>
      </c>
      <c r="H1071">
        <f t="shared" si="70"/>
        <v>0</v>
      </c>
      <c r="I1071">
        <f t="shared" si="71"/>
        <v>0</v>
      </c>
    </row>
    <row r="1072" spans="1:9" x14ac:dyDescent="0.25">
      <c r="A1072">
        <f>'Pivot MRIP 13"'!A1075</f>
        <v>2014</v>
      </c>
      <c r="B1072" t="str">
        <f>'Pivot MRIP 13"'!B1075</f>
        <v>1104920140519003</v>
      </c>
      <c r="C1072">
        <f>'Pivot MRIP 13"'!C1075</f>
        <v>275.58789229000001</v>
      </c>
      <c r="D1072">
        <f>'Pivot MRIP 13"'!D1075</f>
        <v>275.58789229000001</v>
      </c>
      <c r="E1072">
        <f>'Pivot MRIP 13"'!E1075</f>
        <v>0</v>
      </c>
      <c r="F1072">
        <f>'Pivot MRIP 13"'!F1075</f>
        <v>4</v>
      </c>
      <c r="G1072">
        <f>'Pivot MRIP 13"'!G1075</f>
        <v>0</v>
      </c>
      <c r="H1072">
        <f t="shared" si="70"/>
        <v>0</v>
      </c>
      <c r="I1072">
        <f t="shared" si="71"/>
        <v>0</v>
      </c>
    </row>
    <row r="1073" spans="1:9" x14ac:dyDescent="0.25">
      <c r="A1073">
        <f>'Pivot MRIP 13"'!A1076</f>
        <v>2014</v>
      </c>
      <c r="B1073" t="str">
        <f>'Pivot MRIP 13"'!B1076</f>
        <v>1104920140531001</v>
      </c>
      <c r="C1073">
        <f>'Pivot MRIP 13"'!C1076</f>
        <v>202.44358965999999</v>
      </c>
      <c r="D1073">
        <f>'Pivot MRIP 13"'!D1076</f>
        <v>202.44358965999999</v>
      </c>
      <c r="E1073">
        <f>'Pivot MRIP 13"'!E1076</f>
        <v>0</v>
      </c>
      <c r="F1073">
        <f>'Pivot MRIP 13"'!F1076</f>
        <v>4</v>
      </c>
      <c r="G1073">
        <f>'Pivot MRIP 13"'!G1076</f>
        <v>0</v>
      </c>
      <c r="H1073">
        <f t="shared" si="70"/>
        <v>0</v>
      </c>
      <c r="I1073">
        <f t="shared" si="71"/>
        <v>0</v>
      </c>
    </row>
    <row r="1074" spans="1:9" x14ac:dyDescent="0.25">
      <c r="A1074">
        <f>'Pivot MRIP 13"'!A1077</f>
        <v>2014</v>
      </c>
      <c r="B1074" t="str">
        <f>'Pivot MRIP 13"'!B1077</f>
        <v>1104920140531010</v>
      </c>
      <c r="C1074">
        <f>'Pivot MRIP 13"'!C1077</f>
        <v>202.44358965999999</v>
      </c>
      <c r="D1074">
        <f>'Pivot MRIP 13"'!D1077</f>
        <v>202.44358965999999</v>
      </c>
      <c r="E1074">
        <f>'Pivot MRIP 13"'!E1077</f>
        <v>0</v>
      </c>
      <c r="F1074">
        <f>'Pivot MRIP 13"'!F1077</f>
        <v>2</v>
      </c>
      <c r="G1074">
        <f>'Pivot MRIP 13"'!G1077</f>
        <v>0</v>
      </c>
      <c r="H1074">
        <f t="shared" si="70"/>
        <v>0</v>
      </c>
      <c r="I1074">
        <f t="shared" si="71"/>
        <v>0</v>
      </c>
    </row>
    <row r="1075" spans="1:9" x14ac:dyDescent="0.25">
      <c r="A1075">
        <f>'Pivot MRIP 13"'!A1078</f>
        <v>2014</v>
      </c>
      <c r="B1075" t="str">
        <f>'Pivot MRIP 13"'!B1078</f>
        <v>1104920140602003</v>
      </c>
      <c r="C1075">
        <f>'Pivot MRIP 13"'!C1078</f>
        <v>282.77034213000002</v>
      </c>
      <c r="D1075">
        <f>'Pivot MRIP 13"'!D1078</f>
        <v>282.77034213000002</v>
      </c>
      <c r="E1075">
        <f>'Pivot MRIP 13"'!E1078</f>
        <v>0</v>
      </c>
      <c r="F1075">
        <f>'Pivot MRIP 13"'!F1078</f>
        <v>4</v>
      </c>
      <c r="G1075">
        <f>'Pivot MRIP 13"'!G1078</f>
        <v>0</v>
      </c>
      <c r="H1075">
        <f t="shared" si="70"/>
        <v>0</v>
      </c>
      <c r="I1075">
        <f t="shared" si="71"/>
        <v>0</v>
      </c>
    </row>
    <row r="1076" spans="1:9" x14ac:dyDescent="0.25">
      <c r="A1076">
        <f>'Pivot MRIP 13"'!A1079</f>
        <v>2014</v>
      </c>
      <c r="B1076" t="str">
        <f>'Pivot MRIP 13"'!B1079</f>
        <v>1104920140719001</v>
      </c>
      <c r="C1076">
        <f>'Pivot MRIP 13"'!C1079</f>
        <v>35.451290694999997</v>
      </c>
      <c r="D1076">
        <f>'Pivot MRIP 13"'!D1079</f>
        <v>35.451290694999997</v>
      </c>
      <c r="E1076">
        <f>'Pivot MRIP 13"'!E1079</f>
        <v>1.4991433828493055</v>
      </c>
      <c r="F1076">
        <f>'Pivot MRIP 13"'!F1079</f>
        <v>6</v>
      </c>
      <c r="G1076">
        <f>'Pivot MRIP 13"'!G1079</f>
        <v>6.7299441443000001</v>
      </c>
      <c r="H1076">
        <f t="shared" si="70"/>
        <v>238.5852062206923</v>
      </c>
      <c r="I1076">
        <f t="shared" si="71"/>
        <v>357.67343315148781</v>
      </c>
    </row>
    <row r="1077" spans="1:9" x14ac:dyDescent="0.25">
      <c r="A1077">
        <f>'Pivot MRIP 13"'!A1080</f>
        <v>2014</v>
      </c>
      <c r="B1077" t="str">
        <f>'Pivot MRIP 13"'!B1080</f>
        <v>1104920140720005</v>
      </c>
      <c r="C1077">
        <f>'Pivot MRIP 13"'!C1080</f>
        <v>348.68087477</v>
      </c>
      <c r="D1077">
        <f>'Pivot MRIP 13"'!D1080</f>
        <v>348.68087477</v>
      </c>
      <c r="E1077">
        <f>'Pivot MRIP 13"'!E1080</f>
        <v>0</v>
      </c>
      <c r="F1077">
        <f>'Pivot MRIP 13"'!F1080</f>
        <v>1</v>
      </c>
      <c r="G1077">
        <f>'Pivot MRIP 13"'!G1080</f>
        <v>0</v>
      </c>
      <c r="H1077">
        <f t="shared" si="70"/>
        <v>0</v>
      </c>
      <c r="I1077">
        <f t="shared" si="71"/>
        <v>0</v>
      </c>
    </row>
    <row r="1078" spans="1:9" x14ac:dyDescent="0.25">
      <c r="A1078">
        <f>'Pivot MRIP 13"'!A1081</f>
        <v>2014</v>
      </c>
      <c r="B1078" t="str">
        <f>'Pivot MRIP 13"'!B1081</f>
        <v>1104920140723001</v>
      </c>
      <c r="C1078">
        <f>'Pivot MRIP 13"'!C1081</f>
        <v>344.87156649000002</v>
      </c>
      <c r="D1078">
        <f>'Pivot MRIP 13"'!D1081</f>
        <v>344.87156649000002</v>
      </c>
      <c r="E1078">
        <f>'Pivot MRIP 13"'!E1081</f>
        <v>0</v>
      </c>
      <c r="F1078">
        <f>'Pivot MRIP 13"'!F1081</f>
        <v>1</v>
      </c>
      <c r="G1078">
        <f>'Pivot MRIP 13"'!G1081</f>
        <v>0</v>
      </c>
      <c r="H1078">
        <f t="shared" si="70"/>
        <v>0</v>
      </c>
      <c r="I1078">
        <f t="shared" si="71"/>
        <v>0</v>
      </c>
    </row>
    <row r="1079" spans="1:9" x14ac:dyDescent="0.25">
      <c r="A1079">
        <f>'Pivot MRIP 13"'!A1082</f>
        <v>2014</v>
      </c>
      <c r="B1079" t="str">
        <f>'Pivot MRIP 13"'!B1082</f>
        <v>1104920140812001</v>
      </c>
      <c r="C1079">
        <f>'Pivot MRIP 13"'!C1082</f>
        <v>159.65108950000001</v>
      </c>
      <c r="D1079">
        <f>'Pivot MRIP 13"'!D1082</f>
        <v>159.65108950000001</v>
      </c>
      <c r="E1079">
        <f>'Pivot MRIP 13"'!E1082</f>
        <v>0</v>
      </c>
      <c r="F1079">
        <f>'Pivot MRIP 13"'!F1082</f>
        <v>6</v>
      </c>
      <c r="G1079">
        <f>'Pivot MRIP 13"'!G1082</f>
        <v>0</v>
      </c>
      <c r="H1079">
        <f t="shared" si="70"/>
        <v>0</v>
      </c>
      <c r="I1079">
        <f t="shared" si="71"/>
        <v>0</v>
      </c>
    </row>
    <row r="1080" spans="1:9" x14ac:dyDescent="0.25">
      <c r="A1080">
        <f>'Pivot MRIP 13"'!A1083</f>
        <v>2014</v>
      </c>
      <c r="B1080" t="str">
        <f>'Pivot MRIP 13"'!B1083</f>
        <v>1104920140812004</v>
      </c>
      <c r="C1080">
        <f>'Pivot MRIP 13"'!C1083</f>
        <v>159.65108950000001</v>
      </c>
      <c r="D1080">
        <f>'Pivot MRIP 13"'!D1083</f>
        <v>159.65108950000001</v>
      </c>
      <c r="E1080">
        <f>'Pivot MRIP 13"'!E1083</f>
        <v>0</v>
      </c>
      <c r="F1080">
        <f>'Pivot MRIP 13"'!F1083</f>
        <v>4</v>
      </c>
      <c r="G1080">
        <f>'Pivot MRIP 13"'!G1083</f>
        <v>0</v>
      </c>
      <c r="H1080">
        <f t="shared" si="70"/>
        <v>0</v>
      </c>
      <c r="I1080">
        <f t="shared" si="71"/>
        <v>0</v>
      </c>
    </row>
    <row r="1081" spans="1:9" x14ac:dyDescent="0.25">
      <c r="A1081">
        <f>'Pivot MRIP 13"'!A1084</f>
        <v>2014</v>
      </c>
      <c r="B1081" t="str">
        <f>'Pivot MRIP 13"'!B1084</f>
        <v>1104920140812006</v>
      </c>
      <c r="C1081">
        <f>'Pivot MRIP 13"'!C1084</f>
        <v>159.65108950000001</v>
      </c>
      <c r="D1081">
        <f>'Pivot MRIP 13"'!D1084</f>
        <v>159.65108950000001</v>
      </c>
      <c r="E1081">
        <f>'Pivot MRIP 13"'!E1084</f>
        <v>0</v>
      </c>
      <c r="F1081">
        <f>'Pivot MRIP 13"'!F1084</f>
        <v>4</v>
      </c>
      <c r="G1081">
        <f>'Pivot MRIP 13"'!G1084</f>
        <v>0</v>
      </c>
      <c r="H1081">
        <f t="shared" si="70"/>
        <v>0</v>
      </c>
      <c r="I1081">
        <f t="shared" si="71"/>
        <v>0</v>
      </c>
    </row>
    <row r="1082" spans="1:9" x14ac:dyDescent="0.25">
      <c r="A1082">
        <f>'Pivot MRIP 13"'!A1085</f>
        <v>2014</v>
      </c>
      <c r="B1082" t="str">
        <f>'Pivot MRIP 13"'!B1085</f>
        <v>1104920140818001</v>
      </c>
      <c r="C1082">
        <f>'Pivot MRIP 13"'!C1085</f>
        <v>6.9572870229000001</v>
      </c>
      <c r="D1082">
        <f>'Pivot MRIP 13"'!D1085</f>
        <v>6.9572870229000001</v>
      </c>
      <c r="E1082">
        <f>'Pivot MRIP 13"'!E1085</f>
        <v>0</v>
      </c>
      <c r="F1082">
        <f>'Pivot MRIP 13"'!F1085</f>
        <v>9</v>
      </c>
      <c r="G1082">
        <f>'Pivot MRIP 13"'!G1085</f>
        <v>0</v>
      </c>
      <c r="H1082">
        <f t="shared" si="70"/>
        <v>0</v>
      </c>
      <c r="I1082">
        <f t="shared" si="71"/>
        <v>0</v>
      </c>
    </row>
    <row r="1083" spans="1:9" x14ac:dyDescent="0.25">
      <c r="A1083">
        <f>'Pivot MRIP 13"'!A1086</f>
        <v>2014</v>
      </c>
      <c r="B1083" t="str">
        <f>'Pivot MRIP 13"'!B1086</f>
        <v>1104920140830005</v>
      </c>
      <c r="C1083">
        <f>'Pivot MRIP 13"'!C1086</f>
        <v>11.250604501</v>
      </c>
      <c r="D1083">
        <f>'Pivot MRIP 13"'!D1086</f>
        <v>11.250604501</v>
      </c>
      <c r="E1083">
        <f>'Pivot MRIP 13"'!E1086</f>
        <v>1.5799795456450083</v>
      </c>
      <c r="F1083">
        <f>'Pivot MRIP 13"'!F1086</f>
        <v>30</v>
      </c>
      <c r="G1083">
        <f>'Pivot MRIP 13"'!G1086</f>
        <v>4.1500476285000003</v>
      </c>
      <c r="H1083">
        <f t="shared" si="70"/>
        <v>46.690544528566477</v>
      </c>
      <c r="I1083">
        <f t="shared" si="71"/>
        <v>73.770105330162494</v>
      </c>
    </row>
    <row r="1084" spans="1:9" x14ac:dyDescent="0.25">
      <c r="A1084">
        <f>'Pivot MRIP 13"'!A1087</f>
        <v>2014</v>
      </c>
      <c r="B1084" t="str">
        <f>'Pivot MRIP 13"'!B1087</f>
        <v>1104920140903001</v>
      </c>
      <c r="C1084">
        <f>'Pivot MRIP 13"'!C1087</f>
        <v>129.95864997999999</v>
      </c>
      <c r="D1084">
        <f>'Pivot MRIP 13"'!D1087</f>
        <v>129.95864997999999</v>
      </c>
      <c r="E1084">
        <f>'Pivot MRIP 13"'!E1087</f>
        <v>0</v>
      </c>
      <c r="F1084">
        <f>'Pivot MRIP 13"'!F1087</f>
        <v>1</v>
      </c>
      <c r="G1084">
        <f>'Pivot MRIP 13"'!G1087</f>
        <v>0</v>
      </c>
      <c r="H1084">
        <f t="shared" si="70"/>
        <v>0</v>
      </c>
      <c r="I1084">
        <f t="shared" si="71"/>
        <v>0</v>
      </c>
    </row>
    <row r="1085" spans="1:9" x14ac:dyDescent="0.25">
      <c r="A1085">
        <f>'Pivot MRIP 13"'!A1088</f>
        <v>2014</v>
      </c>
      <c r="B1085" t="str">
        <f>'Pivot MRIP 13"'!B1088</f>
        <v>1104920140903008</v>
      </c>
      <c r="C1085">
        <f>'Pivot MRIP 13"'!C1088</f>
        <v>129.95864997999999</v>
      </c>
      <c r="D1085">
        <f>'Pivot MRIP 13"'!D1088</f>
        <v>129.95864997999999</v>
      </c>
      <c r="E1085">
        <f>'Pivot MRIP 13"'!E1088</f>
        <v>0</v>
      </c>
      <c r="F1085">
        <f>'Pivot MRIP 13"'!F1088</f>
        <v>4</v>
      </c>
      <c r="G1085">
        <f>'Pivot MRIP 13"'!G1088</f>
        <v>0</v>
      </c>
      <c r="H1085">
        <f t="shared" si="70"/>
        <v>0</v>
      </c>
      <c r="I1085">
        <f t="shared" si="71"/>
        <v>0</v>
      </c>
    </row>
    <row r="1086" spans="1:9" x14ac:dyDescent="0.25">
      <c r="A1086">
        <f>'Pivot MRIP 13"'!A1089</f>
        <v>2014</v>
      </c>
      <c r="B1086" t="str">
        <f>'Pivot MRIP 13"'!B1089</f>
        <v>1104920141006001</v>
      </c>
      <c r="C1086">
        <f>'Pivot MRIP 13"'!C1089</f>
        <v>254.84676069</v>
      </c>
      <c r="D1086">
        <f>'Pivot MRIP 13"'!D1089</f>
        <v>254.84676069</v>
      </c>
      <c r="E1086">
        <f>'Pivot MRIP 13"'!E1089</f>
        <v>0</v>
      </c>
      <c r="F1086">
        <f>'Pivot MRIP 13"'!F1089</f>
        <v>1</v>
      </c>
      <c r="G1086">
        <f>'Pivot MRIP 13"'!G1089</f>
        <v>0</v>
      </c>
      <c r="H1086">
        <f t="shared" si="70"/>
        <v>0</v>
      </c>
      <c r="I1086">
        <f t="shared" si="71"/>
        <v>0</v>
      </c>
    </row>
    <row r="1087" spans="1:9" x14ac:dyDescent="0.25">
      <c r="A1087">
        <f>'Pivot MRIP 13"'!A1090</f>
        <v>2014</v>
      </c>
      <c r="B1087" t="str">
        <f>'Pivot MRIP 13"'!B1090</f>
        <v>1104920141006002</v>
      </c>
      <c r="C1087">
        <f>'Pivot MRIP 13"'!C1090</f>
        <v>254.84676069</v>
      </c>
      <c r="D1087">
        <f>'Pivot MRIP 13"'!D1090</f>
        <v>254.84676069</v>
      </c>
      <c r="E1087">
        <f>'Pivot MRIP 13"'!E1090</f>
        <v>0</v>
      </c>
      <c r="F1087">
        <f>'Pivot MRIP 13"'!F1090</f>
        <v>2</v>
      </c>
      <c r="G1087">
        <f>'Pivot MRIP 13"'!G1090</f>
        <v>0</v>
      </c>
      <c r="H1087">
        <f t="shared" si="70"/>
        <v>0</v>
      </c>
      <c r="I1087">
        <f t="shared" si="71"/>
        <v>0</v>
      </c>
    </row>
    <row r="1088" spans="1:9" x14ac:dyDescent="0.25">
      <c r="A1088">
        <f>'Pivot MRIP 13"'!A1091</f>
        <v>2014</v>
      </c>
      <c r="B1088" t="str">
        <f>'Pivot MRIP 13"'!B1091</f>
        <v>1104920141006010</v>
      </c>
      <c r="C1088">
        <f>'Pivot MRIP 13"'!C1091</f>
        <v>254.84676069</v>
      </c>
      <c r="D1088">
        <f>'Pivot MRIP 13"'!D1091</f>
        <v>254.84676069</v>
      </c>
      <c r="E1088">
        <f>'Pivot MRIP 13"'!E1091</f>
        <v>0</v>
      </c>
      <c r="F1088">
        <f>'Pivot MRIP 13"'!F1091</f>
        <v>2</v>
      </c>
      <c r="G1088">
        <f>'Pivot MRIP 13"'!G1091</f>
        <v>0</v>
      </c>
      <c r="H1088">
        <f t="shared" si="70"/>
        <v>0</v>
      </c>
      <c r="I1088">
        <f t="shared" si="71"/>
        <v>0</v>
      </c>
    </row>
    <row r="1089" spans="1:9" x14ac:dyDescent="0.25">
      <c r="A1089">
        <f>'Pivot MRIP 13"'!A1092</f>
        <v>2014</v>
      </c>
      <c r="B1089" t="str">
        <f>'Pivot MRIP 13"'!B1092</f>
        <v>1104920141006013</v>
      </c>
      <c r="C1089">
        <f>'Pivot MRIP 13"'!C1092</f>
        <v>254.84676069</v>
      </c>
      <c r="D1089">
        <f>'Pivot MRIP 13"'!D1092</f>
        <v>254.84676069</v>
      </c>
      <c r="E1089">
        <f>'Pivot MRIP 13"'!E1092</f>
        <v>0</v>
      </c>
      <c r="F1089">
        <f>'Pivot MRIP 13"'!F1092</f>
        <v>4</v>
      </c>
      <c r="G1089">
        <f>'Pivot MRIP 13"'!G1092</f>
        <v>0</v>
      </c>
      <c r="H1089">
        <f t="shared" si="70"/>
        <v>0</v>
      </c>
      <c r="I1089">
        <f t="shared" si="71"/>
        <v>0</v>
      </c>
    </row>
    <row r="1090" spans="1:9" x14ac:dyDescent="0.25">
      <c r="A1090">
        <f>'Pivot MRIP 13"'!A1093</f>
        <v>2014</v>
      </c>
      <c r="B1090" t="str">
        <f>'Pivot MRIP 13"'!B1093</f>
        <v>1104920141014005</v>
      </c>
      <c r="C1090">
        <f>'Pivot MRIP 13"'!C1093</f>
        <v>215.48702547000002</v>
      </c>
      <c r="D1090">
        <f>'Pivot MRIP 13"'!D1093</f>
        <v>215.48702547000002</v>
      </c>
      <c r="E1090">
        <f>'Pivot MRIP 13"'!E1093</f>
        <v>0</v>
      </c>
      <c r="F1090">
        <f>'Pivot MRIP 13"'!F1093</f>
        <v>9</v>
      </c>
      <c r="G1090">
        <f>'Pivot MRIP 13"'!G1093</f>
        <v>0</v>
      </c>
      <c r="H1090">
        <f t="shared" ref="H1090:H1153" si="72">G1090*C1090</f>
        <v>0</v>
      </c>
      <c r="I1090">
        <f t="shared" ref="I1090:I1153" si="73">E1090*H1090</f>
        <v>0</v>
      </c>
    </row>
    <row r="1091" spans="1:9" x14ac:dyDescent="0.25">
      <c r="A1091">
        <f>'Pivot MRIP 13"'!A1094</f>
        <v>2014</v>
      </c>
      <c r="B1091" t="str">
        <f>'Pivot MRIP 13"'!B1094</f>
        <v>1104920141014014</v>
      </c>
      <c r="C1091">
        <f>'Pivot MRIP 13"'!C1094</f>
        <v>215.48702546999999</v>
      </c>
      <c r="D1091">
        <f>'Pivot MRIP 13"'!D1094</f>
        <v>215.48702546999999</v>
      </c>
      <c r="E1091">
        <f>'Pivot MRIP 13"'!E1094</f>
        <v>0</v>
      </c>
      <c r="F1091">
        <f>'Pivot MRIP 13"'!F1094</f>
        <v>2</v>
      </c>
      <c r="G1091">
        <f>'Pivot MRIP 13"'!G1094</f>
        <v>0</v>
      </c>
      <c r="H1091">
        <f t="shared" si="72"/>
        <v>0</v>
      </c>
      <c r="I1091">
        <f t="shared" si="73"/>
        <v>0</v>
      </c>
    </row>
    <row r="1092" spans="1:9" x14ac:dyDescent="0.25">
      <c r="A1092">
        <f>'Pivot MRIP 13"'!A1095</f>
        <v>2014</v>
      </c>
      <c r="B1092" t="str">
        <f>'Pivot MRIP 13"'!B1095</f>
        <v>1104920141014016</v>
      </c>
      <c r="C1092">
        <f>'Pivot MRIP 13"'!C1095</f>
        <v>215.48702546999999</v>
      </c>
      <c r="D1092">
        <f>'Pivot MRIP 13"'!D1095</f>
        <v>215.48702546999999</v>
      </c>
      <c r="E1092">
        <f>'Pivot MRIP 13"'!E1095</f>
        <v>0</v>
      </c>
      <c r="F1092">
        <f>'Pivot MRIP 13"'!F1095</f>
        <v>2</v>
      </c>
      <c r="G1092">
        <f>'Pivot MRIP 13"'!G1095</f>
        <v>0</v>
      </c>
      <c r="H1092">
        <f t="shared" si="72"/>
        <v>0</v>
      </c>
      <c r="I1092">
        <f t="shared" si="73"/>
        <v>0</v>
      </c>
    </row>
    <row r="1093" spans="1:9" x14ac:dyDescent="0.25">
      <c r="A1093">
        <f>'Pivot MRIP 13"'!A1096</f>
        <v>2014</v>
      </c>
      <c r="B1093" t="str">
        <f>'Pivot MRIP 13"'!B1096</f>
        <v>1104920141025024</v>
      </c>
      <c r="C1093">
        <f>'Pivot MRIP 13"'!C1096</f>
        <v>176.28676274</v>
      </c>
      <c r="D1093">
        <f>'Pivot MRIP 13"'!D1096</f>
        <v>176.28676274</v>
      </c>
      <c r="E1093">
        <f>'Pivot MRIP 13"'!E1096</f>
        <v>0</v>
      </c>
      <c r="F1093">
        <f>'Pivot MRIP 13"'!F1096</f>
        <v>8</v>
      </c>
      <c r="G1093">
        <f>'Pivot MRIP 13"'!G1096</f>
        <v>0</v>
      </c>
      <c r="H1093">
        <f t="shared" si="72"/>
        <v>0</v>
      </c>
      <c r="I1093">
        <f t="shared" si="73"/>
        <v>0</v>
      </c>
    </row>
    <row r="1094" spans="1:9" x14ac:dyDescent="0.25">
      <c r="A1094">
        <f>'Pivot MRIP 13"'!A1097</f>
        <v>2014</v>
      </c>
      <c r="B1094" t="str">
        <f>'Pivot MRIP 13"'!B1097</f>
        <v>1104920141026007</v>
      </c>
      <c r="C1094">
        <f>'Pivot MRIP 13"'!C1097</f>
        <v>207.91429092999999</v>
      </c>
      <c r="D1094">
        <f>'Pivot MRIP 13"'!D1097</f>
        <v>207.91429092999999</v>
      </c>
      <c r="E1094">
        <f>'Pivot MRIP 13"'!E1097</f>
        <v>0</v>
      </c>
      <c r="F1094">
        <f>'Pivot MRIP 13"'!F1097</f>
        <v>3</v>
      </c>
      <c r="G1094">
        <f>'Pivot MRIP 13"'!G1097</f>
        <v>0</v>
      </c>
      <c r="H1094">
        <f t="shared" si="72"/>
        <v>0</v>
      </c>
      <c r="I1094">
        <f t="shared" si="73"/>
        <v>0</v>
      </c>
    </row>
    <row r="1095" spans="1:9" x14ac:dyDescent="0.25">
      <c r="A1095">
        <f>'Pivot MRIP 13"'!A1098</f>
        <v>2014</v>
      </c>
      <c r="B1095" t="str">
        <f>'Pivot MRIP 13"'!B1098</f>
        <v>1104920141026010</v>
      </c>
      <c r="C1095">
        <f>'Pivot MRIP 13"'!C1098</f>
        <v>207.91429092999999</v>
      </c>
      <c r="D1095">
        <f>'Pivot MRIP 13"'!D1098</f>
        <v>207.91429092999999</v>
      </c>
      <c r="E1095">
        <f>'Pivot MRIP 13"'!E1098</f>
        <v>0</v>
      </c>
      <c r="F1095">
        <f>'Pivot MRIP 13"'!F1098</f>
        <v>3</v>
      </c>
      <c r="G1095">
        <f>'Pivot MRIP 13"'!G1098</f>
        <v>0</v>
      </c>
      <c r="H1095">
        <f t="shared" si="72"/>
        <v>0</v>
      </c>
      <c r="I1095">
        <f t="shared" si="73"/>
        <v>0</v>
      </c>
    </row>
    <row r="1096" spans="1:9" x14ac:dyDescent="0.25">
      <c r="A1096">
        <f>'Pivot MRIP 13"'!A1099</f>
        <v>2014</v>
      </c>
      <c r="B1096" t="str">
        <f>'Pivot MRIP 13"'!B1099</f>
        <v>1104920141026019</v>
      </c>
      <c r="C1096">
        <f>'Pivot MRIP 13"'!C1099</f>
        <v>207.91429092999996</v>
      </c>
      <c r="D1096">
        <f>'Pivot MRIP 13"'!D1099</f>
        <v>207.91429092999996</v>
      </c>
      <c r="E1096">
        <f>'Pivot MRIP 13"'!E1099</f>
        <v>0</v>
      </c>
      <c r="F1096">
        <f>'Pivot MRIP 13"'!F1099</f>
        <v>25</v>
      </c>
      <c r="G1096">
        <f>'Pivot MRIP 13"'!G1099</f>
        <v>0</v>
      </c>
      <c r="H1096">
        <f t="shared" si="72"/>
        <v>0</v>
      </c>
      <c r="I1096">
        <f t="shared" si="73"/>
        <v>0</v>
      </c>
    </row>
    <row r="1097" spans="1:9" x14ac:dyDescent="0.25">
      <c r="A1097">
        <f>'Pivot MRIP 13"'!A1100</f>
        <v>2014</v>
      </c>
      <c r="B1097" t="str">
        <f>'Pivot MRIP 13"'!B1100</f>
        <v>1104920141026024</v>
      </c>
      <c r="C1097">
        <f>'Pivot MRIP 13"'!C1100</f>
        <v>207.91429092999999</v>
      </c>
      <c r="D1097">
        <f>'Pivot MRIP 13"'!D1100</f>
        <v>207.91429092999999</v>
      </c>
      <c r="E1097">
        <f>'Pivot MRIP 13"'!E1100</f>
        <v>0</v>
      </c>
      <c r="F1097">
        <f>'Pivot MRIP 13"'!F1100</f>
        <v>3</v>
      </c>
      <c r="G1097">
        <f>'Pivot MRIP 13"'!G1100</f>
        <v>0</v>
      </c>
      <c r="H1097">
        <f t="shared" si="72"/>
        <v>0</v>
      </c>
      <c r="I1097">
        <f t="shared" si="73"/>
        <v>0</v>
      </c>
    </row>
    <row r="1098" spans="1:9" x14ac:dyDescent="0.25">
      <c r="A1098">
        <f>'Pivot MRIP 13"'!A1101</f>
        <v>2014</v>
      </c>
      <c r="B1098" t="str">
        <f>'Pivot MRIP 13"'!B1101</f>
        <v>1104920141117001</v>
      </c>
      <c r="C1098">
        <f>'Pivot MRIP 13"'!C1101</f>
        <v>182.53573041000001</v>
      </c>
      <c r="D1098">
        <f>'Pivot MRIP 13"'!D1101</f>
        <v>182.53573041000001</v>
      </c>
      <c r="E1098">
        <f>'Pivot MRIP 13"'!E1101</f>
        <v>0</v>
      </c>
      <c r="F1098">
        <f>'Pivot MRIP 13"'!F1101</f>
        <v>4</v>
      </c>
      <c r="G1098">
        <f>'Pivot MRIP 13"'!G1101</f>
        <v>0</v>
      </c>
      <c r="H1098">
        <f t="shared" si="72"/>
        <v>0</v>
      </c>
      <c r="I1098">
        <f t="shared" si="73"/>
        <v>0</v>
      </c>
    </row>
    <row r="1099" spans="1:9" x14ac:dyDescent="0.25">
      <c r="A1099">
        <f>'Pivot MRIP 13"'!A1102</f>
        <v>2014</v>
      </c>
      <c r="B1099" t="str">
        <f>'Pivot MRIP 13"'!B1102</f>
        <v>1104920141117003</v>
      </c>
      <c r="C1099">
        <f>'Pivot MRIP 13"'!C1102</f>
        <v>182.53573041000001</v>
      </c>
      <c r="D1099">
        <f>'Pivot MRIP 13"'!D1102</f>
        <v>182.53573041000001</v>
      </c>
      <c r="E1099">
        <f>'Pivot MRIP 13"'!E1102</f>
        <v>0</v>
      </c>
      <c r="F1099">
        <f>'Pivot MRIP 13"'!F1102</f>
        <v>4</v>
      </c>
      <c r="G1099">
        <f>'Pivot MRIP 13"'!G1102</f>
        <v>0</v>
      </c>
      <c r="H1099">
        <f t="shared" si="72"/>
        <v>0</v>
      </c>
      <c r="I1099">
        <f t="shared" si="73"/>
        <v>0</v>
      </c>
    </row>
    <row r="1100" spans="1:9" x14ac:dyDescent="0.25">
      <c r="A1100">
        <f>'Pivot MRIP 13"'!A1103</f>
        <v>2014</v>
      </c>
      <c r="B1100" t="str">
        <f>'Pivot MRIP 13"'!B1103</f>
        <v>1104920141117005</v>
      </c>
      <c r="C1100">
        <f>'Pivot MRIP 13"'!C1103</f>
        <v>182.53573041000001</v>
      </c>
      <c r="D1100">
        <f>'Pivot MRIP 13"'!D1103</f>
        <v>182.53573041000001</v>
      </c>
      <c r="E1100">
        <f>'Pivot MRIP 13"'!E1103</f>
        <v>0</v>
      </c>
      <c r="F1100">
        <f>'Pivot MRIP 13"'!F1103</f>
        <v>4</v>
      </c>
      <c r="G1100">
        <f>'Pivot MRIP 13"'!G1103</f>
        <v>0</v>
      </c>
      <c r="H1100">
        <f t="shared" si="72"/>
        <v>0</v>
      </c>
      <c r="I1100">
        <f t="shared" si="73"/>
        <v>0</v>
      </c>
    </row>
    <row r="1101" spans="1:9" x14ac:dyDescent="0.25">
      <c r="A1101">
        <f>'Pivot MRIP 13"'!A1104</f>
        <v>2014</v>
      </c>
      <c r="B1101" t="str">
        <f>'Pivot MRIP 13"'!B1104</f>
        <v>1104920141215001</v>
      </c>
      <c r="C1101">
        <f>'Pivot MRIP 13"'!C1104</f>
        <v>1381.8325718000001</v>
      </c>
      <c r="D1101">
        <f>'Pivot MRIP 13"'!D1104</f>
        <v>1381.8325718000001</v>
      </c>
      <c r="E1101">
        <f>'Pivot MRIP 13"'!E1104</f>
        <v>0</v>
      </c>
      <c r="F1101">
        <f>'Pivot MRIP 13"'!F1104</f>
        <v>4</v>
      </c>
      <c r="G1101">
        <f>'Pivot MRIP 13"'!G1104</f>
        <v>0</v>
      </c>
      <c r="H1101">
        <f t="shared" si="72"/>
        <v>0</v>
      </c>
      <c r="I1101">
        <f t="shared" si="73"/>
        <v>0</v>
      </c>
    </row>
    <row r="1102" spans="1:9" x14ac:dyDescent="0.25">
      <c r="A1102">
        <f>'Pivot MRIP 13"'!A1105</f>
        <v>2014</v>
      </c>
      <c r="B1102" t="str">
        <f>'Pivot MRIP 13"'!B1105</f>
        <v>1105220140223005</v>
      </c>
      <c r="C1102">
        <f>'Pivot MRIP 13"'!C1105</f>
        <v>1291.4319831</v>
      </c>
      <c r="D1102">
        <f>'Pivot MRIP 13"'!D1105</f>
        <v>1291.4319831</v>
      </c>
      <c r="E1102">
        <f>'Pivot MRIP 13"'!E1105</f>
        <v>0</v>
      </c>
      <c r="F1102">
        <f>'Pivot MRIP 13"'!F1105</f>
        <v>2</v>
      </c>
      <c r="G1102">
        <f>'Pivot MRIP 13"'!G1105</f>
        <v>0</v>
      </c>
      <c r="H1102">
        <f t="shared" si="72"/>
        <v>0</v>
      </c>
      <c r="I1102">
        <f t="shared" si="73"/>
        <v>0</v>
      </c>
    </row>
    <row r="1103" spans="1:9" x14ac:dyDescent="0.25">
      <c r="A1103">
        <f>'Pivot MRIP 13"'!A1106</f>
        <v>2014</v>
      </c>
      <c r="B1103" t="str">
        <f>'Pivot MRIP 13"'!B1106</f>
        <v>1105220140410001</v>
      </c>
      <c r="C1103">
        <f>'Pivot MRIP 13"'!C1106</f>
        <v>815.63439717999995</v>
      </c>
      <c r="D1103">
        <f>'Pivot MRIP 13"'!D1106</f>
        <v>815.63439717999995</v>
      </c>
      <c r="E1103">
        <f>'Pivot MRIP 13"'!E1106</f>
        <v>0</v>
      </c>
      <c r="F1103">
        <f>'Pivot MRIP 13"'!F1106</f>
        <v>2</v>
      </c>
      <c r="G1103">
        <f>'Pivot MRIP 13"'!G1106</f>
        <v>0</v>
      </c>
      <c r="H1103">
        <f t="shared" si="72"/>
        <v>0</v>
      </c>
      <c r="I1103">
        <f t="shared" si="73"/>
        <v>0</v>
      </c>
    </row>
    <row r="1104" spans="1:9" x14ac:dyDescent="0.25">
      <c r="A1104">
        <f>'Pivot MRIP 13"'!A1107</f>
        <v>2014</v>
      </c>
      <c r="B1104" t="str">
        <f>'Pivot MRIP 13"'!B1107</f>
        <v>1105220140410003</v>
      </c>
      <c r="C1104">
        <f>'Pivot MRIP 13"'!C1107</f>
        <v>407.81719858999998</v>
      </c>
      <c r="D1104">
        <f>'Pivot MRIP 13"'!D1107</f>
        <v>407.81719858999998</v>
      </c>
      <c r="E1104">
        <f>'Pivot MRIP 13"'!E1107</f>
        <v>0</v>
      </c>
      <c r="F1104">
        <f>'Pivot MRIP 13"'!F1107</f>
        <v>4</v>
      </c>
      <c r="G1104">
        <f>'Pivot MRIP 13"'!G1107</f>
        <v>0</v>
      </c>
      <c r="H1104">
        <f t="shared" si="72"/>
        <v>0</v>
      </c>
      <c r="I1104">
        <f t="shared" si="73"/>
        <v>0</v>
      </c>
    </row>
    <row r="1105" spans="1:9" x14ac:dyDescent="0.25">
      <c r="A1105">
        <f>'Pivot MRIP 13"'!A1108</f>
        <v>2014</v>
      </c>
      <c r="B1105" t="str">
        <f>'Pivot MRIP 13"'!B1108</f>
        <v>1105220140504013</v>
      </c>
      <c r="C1105">
        <f>'Pivot MRIP 13"'!C1108</f>
        <v>73.725163166000002</v>
      </c>
      <c r="D1105">
        <f>'Pivot MRIP 13"'!D1108</f>
        <v>73.725163166000002</v>
      </c>
      <c r="E1105">
        <f>'Pivot MRIP 13"'!E1108</f>
        <v>0</v>
      </c>
      <c r="F1105">
        <f>'Pivot MRIP 13"'!F1108</f>
        <v>6</v>
      </c>
      <c r="G1105">
        <f>'Pivot MRIP 13"'!G1108</f>
        <v>0</v>
      </c>
      <c r="H1105">
        <f t="shared" si="72"/>
        <v>0</v>
      </c>
      <c r="I1105">
        <f t="shared" si="73"/>
        <v>0</v>
      </c>
    </row>
    <row r="1106" spans="1:9" x14ac:dyDescent="0.25">
      <c r="A1106">
        <f>'Pivot MRIP 13"'!A1109</f>
        <v>2014</v>
      </c>
      <c r="B1106" t="str">
        <f>'Pivot MRIP 13"'!B1109</f>
        <v>1105220140523001</v>
      </c>
      <c r="C1106">
        <f>'Pivot MRIP 13"'!C1109</f>
        <v>548.81275058000006</v>
      </c>
      <c r="D1106">
        <f>'Pivot MRIP 13"'!D1109</f>
        <v>548.81275058000006</v>
      </c>
      <c r="E1106">
        <f>'Pivot MRIP 13"'!E1109</f>
        <v>0</v>
      </c>
      <c r="F1106">
        <f>'Pivot MRIP 13"'!F1109</f>
        <v>3</v>
      </c>
      <c r="G1106">
        <f>'Pivot MRIP 13"'!G1109</f>
        <v>0</v>
      </c>
      <c r="H1106">
        <f t="shared" si="72"/>
        <v>0</v>
      </c>
      <c r="I1106">
        <f t="shared" si="73"/>
        <v>0</v>
      </c>
    </row>
    <row r="1107" spans="1:9" x14ac:dyDescent="0.25">
      <c r="A1107">
        <f>'Pivot MRIP 13"'!A1110</f>
        <v>2014</v>
      </c>
      <c r="B1107" t="str">
        <f>'Pivot MRIP 13"'!B1110</f>
        <v>1105220140523002</v>
      </c>
      <c r="C1107">
        <f>'Pivot MRIP 13"'!C1110</f>
        <v>373.02042074000002</v>
      </c>
      <c r="D1107">
        <f>'Pivot MRIP 13"'!D1110</f>
        <v>373.02042074000002</v>
      </c>
      <c r="E1107">
        <f>'Pivot MRIP 13"'!E1110</f>
        <v>0</v>
      </c>
      <c r="F1107">
        <f>'Pivot MRIP 13"'!F1110</f>
        <v>2</v>
      </c>
      <c r="G1107">
        <f>'Pivot MRIP 13"'!G1110</f>
        <v>0</v>
      </c>
      <c r="H1107">
        <f t="shared" si="72"/>
        <v>0</v>
      </c>
      <c r="I1107">
        <f t="shared" si="73"/>
        <v>0</v>
      </c>
    </row>
    <row r="1108" spans="1:9" x14ac:dyDescent="0.25">
      <c r="A1108">
        <f>'Pivot MRIP 13"'!A1111</f>
        <v>2014</v>
      </c>
      <c r="B1108" t="str">
        <f>'Pivot MRIP 13"'!B1111</f>
        <v>1105220140528006</v>
      </c>
      <c r="C1108">
        <f>'Pivot MRIP 13"'!C1111</f>
        <v>222.25725739999999</v>
      </c>
      <c r="D1108">
        <f>'Pivot MRIP 13"'!D1111</f>
        <v>222.25725739999999</v>
      </c>
      <c r="E1108">
        <f>'Pivot MRIP 13"'!E1111</f>
        <v>1.5466242268360908</v>
      </c>
      <c r="F1108">
        <f>'Pivot MRIP 13"'!F1111</f>
        <v>9</v>
      </c>
      <c r="G1108">
        <f>'Pivot MRIP 13"'!G1111</f>
        <v>2</v>
      </c>
      <c r="H1108">
        <f t="shared" si="72"/>
        <v>444.51451479999997</v>
      </c>
      <c r="I1108">
        <f t="shared" si="73"/>
        <v>687.49691776996997</v>
      </c>
    </row>
    <row r="1109" spans="1:9" x14ac:dyDescent="0.25">
      <c r="A1109">
        <f>'Pivot MRIP 13"'!A1112</f>
        <v>2014</v>
      </c>
      <c r="B1109" t="str">
        <f>'Pivot MRIP 13"'!B1112</f>
        <v>1105220140610001</v>
      </c>
      <c r="C1109">
        <f>'Pivot MRIP 13"'!C1112</f>
        <v>22.031533632000002</v>
      </c>
      <c r="D1109">
        <f>'Pivot MRIP 13"'!D1112</f>
        <v>22.031533632000002</v>
      </c>
      <c r="E1109">
        <f>'Pivot MRIP 13"'!E1112</f>
        <v>1.7416518712673068</v>
      </c>
      <c r="F1109">
        <f>'Pivot MRIP 13"'!F1112</f>
        <v>9</v>
      </c>
      <c r="G1109">
        <f>'Pivot MRIP 13"'!G1112</f>
        <v>13.018459724</v>
      </c>
      <c r="H1109">
        <f t="shared" si="72"/>
        <v>286.81663324614345</v>
      </c>
      <c r="I1109">
        <f t="shared" si="73"/>
        <v>499.53472600373459</v>
      </c>
    </row>
    <row r="1110" spans="1:9" x14ac:dyDescent="0.25">
      <c r="A1110">
        <f>'Pivot MRIP 13"'!A1113</f>
        <v>2014</v>
      </c>
      <c r="B1110" t="str">
        <f>'Pivot MRIP 13"'!B1113</f>
        <v>1105220140630004</v>
      </c>
      <c r="C1110">
        <f>'Pivot MRIP 13"'!C1113</f>
        <v>987.89933427999995</v>
      </c>
      <c r="D1110">
        <f>'Pivot MRIP 13"'!D1113</f>
        <v>987.89933427999995</v>
      </c>
      <c r="E1110">
        <f>'Pivot MRIP 13"'!E1113</f>
        <v>0</v>
      </c>
      <c r="F1110">
        <f>'Pivot MRIP 13"'!F1113</f>
        <v>1</v>
      </c>
      <c r="G1110">
        <f>'Pivot MRIP 13"'!G1113</f>
        <v>0</v>
      </c>
      <c r="H1110">
        <f t="shared" si="72"/>
        <v>0</v>
      </c>
      <c r="I1110">
        <f t="shared" si="73"/>
        <v>0</v>
      </c>
    </row>
    <row r="1111" spans="1:9" x14ac:dyDescent="0.25">
      <c r="A1111">
        <f>'Pivot MRIP 13"'!A1114</f>
        <v>2014</v>
      </c>
      <c r="B1111" t="str">
        <f>'Pivot MRIP 13"'!B1114</f>
        <v>1105220140711001</v>
      </c>
      <c r="C1111">
        <f>'Pivot MRIP 13"'!C1114</f>
        <v>143.42603242999999</v>
      </c>
      <c r="D1111">
        <f>'Pivot MRIP 13"'!D1114</f>
        <v>143.42603242999999</v>
      </c>
      <c r="E1111">
        <f>'Pivot MRIP 13"'!E1114</f>
        <v>1.2597843553252317</v>
      </c>
      <c r="F1111">
        <f>'Pivot MRIP 13"'!F1114</f>
        <v>18</v>
      </c>
      <c r="G1111">
        <f>'Pivot MRIP 13"'!G1114</f>
        <v>16.746578183</v>
      </c>
      <c r="H1111">
        <f t="shared" si="72"/>
        <v>2401.8952655664884</v>
      </c>
      <c r="I1111">
        <f t="shared" si="73"/>
        <v>3025.8700786904046</v>
      </c>
    </row>
    <row r="1112" spans="1:9" x14ac:dyDescent="0.25">
      <c r="A1112">
        <f>'Pivot MRIP 13"'!A1115</f>
        <v>2014</v>
      </c>
      <c r="B1112" t="str">
        <f>'Pivot MRIP 13"'!B1115</f>
        <v>1105220140815001</v>
      </c>
      <c r="C1112">
        <f>'Pivot MRIP 13"'!C1115</f>
        <v>370.85094062000002</v>
      </c>
      <c r="D1112">
        <f>'Pivot MRIP 13"'!D1115</f>
        <v>370.85094062000002</v>
      </c>
      <c r="E1112">
        <f>'Pivot MRIP 13"'!E1115</f>
        <v>0</v>
      </c>
      <c r="F1112">
        <f>'Pivot MRIP 13"'!F1115</f>
        <v>9</v>
      </c>
      <c r="G1112">
        <f>'Pivot MRIP 13"'!G1115</f>
        <v>0</v>
      </c>
      <c r="H1112">
        <f t="shared" si="72"/>
        <v>0</v>
      </c>
      <c r="I1112">
        <f t="shared" si="73"/>
        <v>0</v>
      </c>
    </row>
    <row r="1113" spans="1:9" x14ac:dyDescent="0.25">
      <c r="A1113">
        <f>'Pivot MRIP 13"'!A1116</f>
        <v>2014</v>
      </c>
      <c r="B1113" t="str">
        <f>'Pivot MRIP 13"'!B1116</f>
        <v>1105220140817001</v>
      </c>
      <c r="C1113">
        <f>'Pivot MRIP 13"'!C1116</f>
        <v>44.217336641000003</v>
      </c>
      <c r="D1113">
        <f>'Pivot MRIP 13"'!D1116</f>
        <v>44.217336641000003</v>
      </c>
      <c r="E1113">
        <f>'Pivot MRIP 13"'!E1116</f>
        <v>1.2958146511229924</v>
      </c>
      <c r="F1113">
        <f>'Pivot MRIP 13"'!F1116</f>
        <v>2</v>
      </c>
      <c r="G1113">
        <f>'Pivot MRIP 13"'!G1116</f>
        <v>1.3080191913000001</v>
      </c>
      <c r="H1113">
        <f t="shared" si="72"/>
        <v>57.837124914600686</v>
      </c>
      <c r="I1113">
        <f t="shared" si="73"/>
        <v>74.946193843170221</v>
      </c>
    </row>
    <row r="1114" spans="1:9" x14ac:dyDescent="0.25">
      <c r="A1114">
        <f>'Pivot MRIP 13"'!A1117</f>
        <v>2014</v>
      </c>
      <c r="B1114" t="str">
        <f>'Pivot MRIP 13"'!B1117</f>
        <v>1105220140817002</v>
      </c>
      <c r="C1114">
        <f>'Pivot MRIP 13"'!C1117</f>
        <v>37.204524931999998</v>
      </c>
      <c r="D1114">
        <f>'Pivot MRIP 13"'!D1117</f>
        <v>37.204524931999998</v>
      </c>
      <c r="E1114">
        <f>'Pivot MRIP 13"'!E1117</f>
        <v>0</v>
      </c>
      <c r="F1114">
        <f>'Pivot MRIP 13"'!F1117</f>
        <v>2</v>
      </c>
      <c r="G1114">
        <f>'Pivot MRIP 13"'!G1117</f>
        <v>0</v>
      </c>
      <c r="H1114">
        <f t="shared" si="72"/>
        <v>0</v>
      </c>
      <c r="I1114">
        <f t="shared" si="73"/>
        <v>0</v>
      </c>
    </row>
    <row r="1115" spans="1:9" x14ac:dyDescent="0.25">
      <c r="A1115">
        <f>'Pivot MRIP 13"'!A1118</f>
        <v>2014</v>
      </c>
      <c r="B1115" t="str">
        <f>'Pivot MRIP 13"'!B1118</f>
        <v>1105220140817006</v>
      </c>
      <c r="C1115">
        <f>'Pivot MRIP 13"'!C1118</f>
        <v>37.204524931999998</v>
      </c>
      <c r="D1115">
        <f>'Pivot MRIP 13"'!D1118</f>
        <v>37.204524931999998</v>
      </c>
      <c r="E1115">
        <f>'Pivot MRIP 13"'!E1118</f>
        <v>0</v>
      </c>
      <c r="F1115">
        <f>'Pivot MRIP 13"'!F1118</f>
        <v>4</v>
      </c>
      <c r="G1115">
        <f>'Pivot MRIP 13"'!G1118</f>
        <v>0</v>
      </c>
      <c r="H1115">
        <f t="shared" si="72"/>
        <v>0</v>
      </c>
      <c r="I1115">
        <f t="shared" si="73"/>
        <v>0</v>
      </c>
    </row>
    <row r="1116" spans="1:9" x14ac:dyDescent="0.25">
      <c r="A1116">
        <f>'Pivot MRIP 13"'!A1119</f>
        <v>2014</v>
      </c>
      <c r="B1116" t="str">
        <f>'Pivot MRIP 13"'!B1119</f>
        <v>1105220140818005</v>
      </c>
      <c r="C1116">
        <f>'Pivot MRIP 13"'!C1119</f>
        <v>406.42381064</v>
      </c>
      <c r="D1116">
        <f>'Pivot MRIP 13"'!D1119</f>
        <v>406.42381064</v>
      </c>
      <c r="E1116">
        <f>'Pivot MRIP 13"'!E1119</f>
        <v>0</v>
      </c>
      <c r="F1116">
        <f>'Pivot MRIP 13"'!F1119</f>
        <v>1</v>
      </c>
      <c r="G1116">
        <f>'Pivot MRIP 13"'!G1119</f>
        <v>0</v>
      </c>
      <c r="H1116">
        <f t="shared" si="72"/>
        <v>0</v>
      </c>
      <c r="I1116">
        <f t="shared" si="73"/>
        <v>0</v>
      </c>
    </row>
    <row r="1117" spans="1:9" x14ac:dyDescent="0.25">
      <c r="A1117">
        <f>'Pivot MRIP 13"'!A1120</f>
        <v>2014</v>
      </c>
      <c r="B1117" t="str">
        <f>'Pivot MRIP 13"'!B1120</f>
        <v>1105220141019001</v>
      </c>
      <c r="C1117">
        <f>'Pivot MRIP 13"'!C1120</f>
        <v>1378.4454152999999</v>
      </c>
      <c r="D1117">
        <f>'Pivot MRIP 13"'!D1120</f>
        <v>1378.4454152999999</v>
      </c>
      <c r="E1117">
        <f>'Pivot MRIP 13"'!E1120</f>
        <v>0</v>
      </c>
      <c r="F1117">
        <f>'Pivot MRIP 13"'!F1120</f>
        <v>1</v>
      </c>
      <c r="G1117">
        <f>'Pivot MRIP 13"'!G1120</f>
        <v>0</v>
      </c>
      <c r="H1117">
        <f t="shared" si="72"/>
        <v>0</v>
      </c>
      <c r="I1117">
        <f t="shared" si="73"/>
        <v>0</v>
      </c>
    </row>
    <row r="1118" spans="1:9" x14ac:dyDescent="0.25">
      <c r="A1118">
        <f>'Pivot MRIP 13"'!A1121</f>
        <v>2014</v>
      </c>
      <c r="B1118" t="str">
        <f>'Pivot MRIP 13"'!B1121</f>
        <v>1105220141019003</v>
      </c>
      <c r="C1118">
        <f>'Pivot MRIP 13"'!C1121</f>
        <v>1378.4454152999999</v>
      </c>
      <c r="D1118">
        <f>'Pivot MRIP 13"'!D1121</f>
        <v>1378.4454152999999</v>
      </c>
      <c r="E1118">
        <f>'Pivot MRIP 13"'!E1121</f>
        <v>0</v>
      </c>
      <c r="F1118">
        <f>'Pivot MRIP 13"'!F1121</f>
        <v>1</v>
      </c>
      <c r="G1118">
        <f>'Pivot MRIP 13"'!G1121</f>
        <v>0</v>
      </c>
      <c r="H1118">
        <f t="shared" si="72"/>
        <v>0</v>
      </c>
      <c r="I1118">
        <f t="shared" si="73"/>
        <v>0</v>
      </c>
    </row>
    <row r="1119" spans="1:9" x14ac:dyDescent="0.25">
      <c r="A1119">
        <f>'Pivot MRIP 13"'!A1122</f>
        <v>2014</v>
      </c>
      <c r="B1119" t="str">
        <f>'Pivot MRIP 13"'!B1122</f>
        <v>1105220141025008</v>
      </c>
      <c r="C1119">
        <f>'Pivot MRIP 13"'!C1122</f>
        <v>611.10805786000003</v>
      </c>
      <c r="D1119">
        <f>'Pivot MRIP 13"'!D1122</f>
        <v>611.10805786000003</v>
      </c>
      <c r="E1119">
        <f>'Pivot MRIP 13"'!E1122</f>
        <v>2.3148537529412145</v>
      </c>
      <c r="F1119">
        <f>'Pivot MRIP 13"'!F1122</f>
        <v>2</v>
      </c>
      <c r="G1119">
        <f>'Pivot MRIP 13"'!G1122</f>
        <v>3</v>
      </c>
      <c r="H1119">
        <f t="shared" si="72"/>
        <v>1833.3241735800002</v>
      </c>
      <c r="I1119">
        <f t="shared" si="73"/>
        <v>4243.8773435695139</v>
      </c>
    </row>
    <row r="1120" spans="1:9" x14ac:dyDescent="0.25">
      <c r="A1120">
        <f>'Pivot MRIP 13"'!A1123</f>
        <v>2014</v>
      </c>
      <c r="B1120" t="str">
        <f>'Pivot MRIP 13"'!B1123</f>
        <v>1105220141025014</v>
      </c>
      <c r="C1120">
        <f>'Pivot MRIP 13"'!C1123</f>
        <v>343.45077844000002</v>
      </c>
      <c r="D1120">
        <f>'Pivot MRIP 13"'!D1123</f>
        <v>343.45077844000002</v>
      </c>
      <c r="E1120">
        <f>'Pivot MRIP 13"'!E1123</f>
        <v>0</v>
      </c>
      <c r="F1120">
        <f>'Pivot MRIP 13"'!F1123</f>
        <v>1</v>
      </c>
      <c r="G1120">
        <f>'Pivot MRIP 13"'!G1123</f>
        <v>0</v>
      </c>
      <c r="H1120">
        <f t="shared" si="72"/>
        <v>0</v>
      </c>
      <c r="I1120">
        <f t="shared" si="73"/>
        <v>0</v>
      </c>
    </row>
    <row r="1121" spans="1:9" x14ac:dyDescent="0.25">
      <c r="A1121">
        <f>'Pivot MRIP 13"'!A1124</f>
        <v>2014</v>
      </c>
      <c r="B1121" t="str">
        <f>'Pivot MRIP 13"'!B1124</f>
        <v>1105920140113006</v>
      </c>
      <c r="C1121">
        <f>'Pivot MRIP 13"'!C1124</f>
        <v>132.22098839</v>
      </c>
      <c r="D1121">
        <f>'Pivot MRIP 13"'!D1124</f>
        <v>132.22098839</v>
      </c>
      <c r="E1121">
        <f>'Pivot MRIP 13"'!E1124</f>
        <v>0</v>
      </c>
      <c r="F1121">
        <f>'Pivot MRIP 13"'!F1124</f>
        <v>1</v>
      </c>
      <c r="G1121">
        <f>'Pivot MRIP 13"'!G1124</f>
        <v>0</v>
      </c>
      <c r="H1121">
        <f t="shared" si="72"/>
        <v>0</v>
      </c>
      <c r="I1121">
        <f t="shared" si="73"/>
        <v>0</v>
      </c>
    </row>
    <row r="1122" spans="1:9" x14ac:dyDescent="0.25">
      <c r="A1122">
        <f>'Pivot MRIP 13"'!A1125</f>
        <v>2014</v>
      </c>
      <c r="B1122" t="str">
        <f>'Pivot MRIP 13"'!B1125</f>
        <v>1105920140209010</v>
      </c>
      <c r="C1122">
        <f>'Pivot MRIP 13"'!C1125</f>
        <v>638.67555856000001</v>
      </c>
      <c r="D1122">
        <f>'Pivot MRIP 13"'!D1125</f>
        <v>638.67555856000001</v>
      </c>
      <c r="E1122">
        <f>'Pivot MRIP 13"'!E1125</f>
        <v>1.4330047042017042</v>
      </c>
      <c r="F1122">
        <f>'Pivot MRIP 13"'!F1125</f>
        <v>2</v>
      </c>
      <c r="G1122">
        <f>'Pivot MRIP 13"'!G1125</f>
        <v>2</v>
      </c>
      <c r="H1122">
        <f t="shared" si="72"/>
        <v>1277.35111712</v>
      </c>
      <c r="I1122">
        <f t="shared" si="73"/>
        <v>1830.4501597502622</v>
      </c>
    </row>
    <row r="1123" spans="1:9" x14ac:dyDescent="0.25">
      <c r="A1123">
        <f>'Pivot MRIP 13"'!A1126</f>
        <v>2014</v>
      </c>
      <c r="B1123" t="str">
        <f>'Pivot MRIP 13"'!B1126</f>
        <v>1105920140321002</v>
      </c>
      <c r="C1123">
        <f>'Pivot MRIP 13"'!C1126</f>
        <v>270.10872045999997</v>
      </c>
      <c r="D1123">
        <f>'Pivot MRIP 13"'!D1126</f>
        <v>270.10872045999997</v>
      </c>
      <c r="E1123">
        <f>'Pivot MRIP 13"'!E1126</f>
        <v>0</v>
      </c>
      <c r="F1123">
        <f>'Pivot MRIP 13"'!F1126</f>
        <v>1</v>
      </c>
      <c r="G1123">
        <f>'Pivot MRIP 13"'!G1126</f>
        <v>0</v>
      </c>
      <c r="H1123">
        <f t="shared" si="72"/>
        <v>0</v>
      </c>
      <c r="I1123">
        <f t="shared" si="73"/>
        <v>0</v>
      </c>
    </row>
    <row r="1124" spans="1:9" x14ac:dyDescent="0.25">
      <c r="A1124">
        <f>'Pivot MRIP 13"'!A1127</f>
        <v>2014</v>
      </c>
      <c r="B1124" t="str">
        <f>'Pivot MRIP 13"'!B1127</f>
        <v>1105920140503002</v>
      </c>
      <c r="C1124">
        <f>'Pivot MRIP 13"'!C1127</f>
        <v>139.96861731000001</v>
      </c>
      <c r="D1124">
        <f>'Pivot MRIP 13"'!D1127</f>
        <v>139.96861731000001</v>
      </c>
      <c r="E1124">
        <f>'Pivot MRIP 13"'!E1127</f>
        <v>0</v>
      </c>
      <c r="F1124">
        <f>'Pivot MRIP 13"'!F1127</f>
        <v>2</v>
      </c>
      <c r="G1124">
        <f>'Pivot MRIP 13"'!G1127</f>
        <v>0</v>
      </c>
      <c r="H1124">
        <f t="shared" si="72"/>
        <v>0</v>
      </c>
      <c r="I1124">
        <f t="shared" si="73"/>
        <v>0</v>
      </c>
    </row>
    <row r="1125" spans="1:9" x14ac:dyDescent="0.25">
      <c r="A1125">
        <f>'Pivot MRIP 13"'!A1128</f>
        <v>2014</v>
      </c>
      <c r="B1125" t="str">
        <f>'Pivot MRIP 13"'!B1128</f>
        <v>1105920140503004</v>
      </c>
      <c r="C1125">
        <f>'Pivot MRIP 13"'!C1128</f>
        <v>139.96861731000001</v>
      </c>
      <c r="D1125">
        <f>'Pivot MRIP 13"'!D1128</f>
        <v>139.96861731000001</v>
      </c>
      <c r="E1125">
        <f>'Pivot MRIP 13"'!E1128</f>
        <v>0</v>
      </c>
      <c r="F1125">
        <f>'Pivot MRIP 13"'!F1128</f>
        <v>1</v>
      </c>
      <c r="G1125">
        <f>'Pivot MRIP 13"'!G1128</f>
        <v>0</v>
      </c>
      <c r="H1125">
        <f t="shared" si="72"/>
        <v>0</v>
      </c>
      <c r="I1125">
        <f t="shared" si="73"/>
        <v>0</v>
      </c>
    </row>
    <row r="1126" spans="1:9" x14ac:dyDescent="0.25">
      <c r="A1126">
        <f>'Pivot MRIP 13"'!A1129</f>
        <v>2014</v>
      </c>
      <c r="B1126" t="str">
        <f>'Pivot MRIP 13"'!B1129</f>
        <v>1105920140503008</v>
      </c>
      <c r="C1126">
        <f>'Pivot MRIP 13"'!C1129</f>
        <v>45.758971262999999</v>
      </c>
      <c r="D1126">
        <f>'Pivot MRIP 13"'!D1129</f>
        <v>45.758971262999999</v>
      </c>
      <c r="E1126">
        <f>'Pivot MRIP 13"'!E1129</f>
        <v>1.4330047042017042</v>
      </c>
      <c r="F1126">
        <f>'Pivot MRIP 13"'!F1129</f>
        <v>16</v>
      </c>
      <c r="G1126">
        <f>'Pivot MRIP 13"'!G1129</f>
        <v>1</v>
      </c>
      <c r="H1126">
        <f t="shared" si="72"/>
        <v>45.758971262999999</v>
      </c>
      <c r="I1126">
        <f t="shared" si="73"/>
        <v>65.572821079309591</v>
      </c>
    </row>
    <row r="1127" spans="1:9" x14ac:dyDescent="0.25">
      <c r="A1127">
        <f>'Pivot MRIP 13"'!A1130</f>
        <v>2014</v>
      </c>
      <c r="B1127" t="str">
        <f>'Pivot MRIP 13"'!B1130</f>
        <v>1105920140503012</v>
      </c>
      <c r="C1127">
        <f>'Pivot MRIP 13"'!C1130</f>
        <v>139.96861731000001</v>
      </c>
      <c r="D1127">
        <f>'Pivot MRIP 13"'!D1130</f>
        <v>139.96861731000001</v>
      </c>
      <c r="E1127">
        <f>'Pivot MRIP 13"'!E1130</f>
        <v>0</v>
      </c>
      <c r="F1127">
        <f>'Pivot MRIP 13"'!F1130</f>
        <v>9</v>
      </c>
      <c r="G1127">
        <f>'Pivot MRIP 13"'!G1130</f>
        <v>0</v>
      </c>
      <c r="H1127">
        <f t="shared" si="72"/>
        <v>0</v>
      </c>
      <c r="I1127">
        <f t="shared" si="73"/>
        <v>0</v>
      </c>
    </row>
    <row r="1128" spans="1:9" x14ac:dyDescent="0.25">
      <c r="A1128">
        <f>'Pivot MRIP 13"'!A1131</f>
        <v>2014</v>
      </c>
      <c r="B1128" t="str">
        <f>'Pivot MRIP 13"'!B1131</f>
        <v>1105920140503020</v>
      </c>
      <c r="C1128">
        <f>'Pivot MRIP 13"'!C1131</f>
        <v>45.758971262999999</v>
      </c>
      <c r="D1128">
        <f>'Pivot MRIP 13"'!D1131</f>
        <v>45.758971262999999</v>
      </c>
      <c r="E1128">
        <f>'Pivot MRIP 13"'!E1131</f>
        <v>0</v>
      </c>
      <c r="F1128">
        <f>'Pivot MRIP 13"'!F1131</f>
        <v>16</v>
      </c>
      <c r="G1128">
        <f>'Pivot MRIP 13"'!G1131</f>
        <v>0</v>
      </c>
      <c r="H1128">
        <f t="shared" si="72"/>
        <v>0</v>
      </c>
      <c r="I1128">
        <f t="shared" si="73"/>
        <v>0</v>
      </c>
    </row>
    <row r="1129" spans="1:9" x14ac:dyDescent="0.25">
      <c r="A1129">
        <f>'Pivot MRIP 13"'!A1132</f>
        <v>2014</v>
      </c>
      <c r="B1129" t="str">
        <f>'Pivot MRIP 13"'!B1132</f>
        <v>1105920140508009</v>
      </c>
      <c r="C1129">
        <f>'Pivot MRIP 13"'!C1132</f>
        <v>289.07197638000002</v>
      </c>
      <c r="D1129">
        <f>'Pivot MRIP 13"'!D1132</f>
        <v>289.07197638000002</v>
      </c>
      <c r="E1129">
        <f>'Pivot MRIP 13"'!E1132</f>
        <v>0</v>
      </c>
      <c r="F1129">
        <f>'Pivot MRIP 13"'!F1132</f>
        <v>4</v>
      </c>
      <c r="G1129">
        <f>'Pivot MRIP 13"'!G1132</f>
        <v>0</v>
      </c>
      <c r="H1129">
        <f t="shared" si="72"/>
        <v>0</v>
      </c>
      <c r="I1129">
        <f t="shared" si="73"/>
        <v>0</v>
      </c>
    </row>
    <row r="1130" spans="1:9" x14ac:dyDescent="0.25">
      <c r="A1130">
        <f>'Pivot MRIP 13"'!A1133</f>
        <v>2014</v>
      </c>
      <c r="B1130" t="str">
        <f>'Pivot MRIP 13"'!B1133</f>
        <v>1105920140508011</v>
      </c>
      <c r="C1130">
        <f>'Pivot MRIP 13"'!C1133</f>
        <v>220.76066753000001</v>
      </c>
      <c r="D1130">
        <f>'Pivot MRIP 13"'!D1133</f>
        <v>220.76066753000001</v>
      </c>
      <c r="E1130">
        <f>'Pivot MRIP 13"'!E1133</f>
        <v>0</v>
      </c>
      <c r="F1130">
        <f>'Pivot MRIP 13"'!F1133</f>
        <v>3</v>
      </c>
      <c r="G1130">
        <f>'Pivot MRIP 13"'!G1133</f>
        <v>0</v>
      </c>
      <c r="H1130">
        <f t="shared" si="72"/>
        <v>0</v>
      </c>
      <c r="I1130">
        <f t="shared" si="73"/>
        <v>0</v>
      </c>
    </row>
    <row r="1131" spans="1:9" x14ac:dyDescent="0.25">
      <c r="A1131">
        <f>'Pivot MRIP 13"'!A1134</f>
        <v>2014</v>
      </c>
      <c r="B1131" t="str">
        <f>'Pivot MRIP 13"'!B1134</f>
        <v>1105920140524005</v>
      </c>
      <c r="C1131">
        <f>'Pivot MRIP 13"'!C1134</f>
        <v>1150.5371402000001</v>
      </c>
      <c r="D1131">
        <f>'Pivot MRIP 13"'!D1134</f>
        <v>1150.5371402000001</v>
      </c>
      <c r="E1131">
        <f>'Pivot MRIP 13"'!E1134</f>
        <v>0</v>
      </c>
      <c r="F1131">
        <f>'Pivot MRIP 13"'!F1134</f>
        <v>3</v>
      </c>
      <c r="G1131">
        <f>'Pivot MRIP 13"'!G1134</f>
        <v>0</v>
      </c>
      <c r="H1131">
        <f t="shared" si="72"/>
        <v>0</v>
      </c>
      <c r="I1131">
        <f t="shared" si="73"/>
        <v>0</v>
      </c>
    </row>
    <row r="1132" spans="1:9" x14ac:dyDescent="0.25">
      <c r="A1132">
        <f>'Pivot MRIP 13"'!A1135</f>
        <v>2014</v>
      </c>
      <c r="B1132" t="str">
        <f>'Pivot MRIP 13"'!B1135</f>
        <v>1105920140617015</v>
      </c>
      <c r="C1132">
        <f>'Pivot MRIP 13"'!C1135</f>
        <v>999.51795442000002</v>
      </c>
      <c r="D1132">
        <f>'Pivot MRIP 13"'!D1135</f>
        <v>999.51795442000002</v>
      </c>
      <c r="E1132">
        <f>'Pivot MRIP 13"'!E1135</f>
        <v>0</v>
      </c>
      <c r="F1132">
        <f>'Pivot MRIP 13"'!F1135</f>
        <v>2</v>
      </c>
      <c r="G1132">
        <f>'Pivot MRIP 13"'!G1135</f>
        <v>0</v>
      </c>
      <c r="H1132">
        <f t="shared" si="72"/>
        <v>0</v>
      </c>
      <c r="I1132">
        <f t="shared" si="73"/>
        <v>0</v>
      </c>
    </row>
    <row r="1133" spans="1:9" x14ac:dyDescent="0.25">
      <c r="A1133">
        <f>'Pivot MRIP 13"'!A1136</f>
        <v>2014</v>
      </c>
      <c r="B1133" t="str">
        <f>'Pivot MRIP 13"'!B1136</f>
        <v>1105920140625011</v>
      </c>
      <c r="C1133">
        <f>'Pivot MRIP 13"'!C1136</f>
        <v>687.18429744000002</v>
      </c>
      <c r="D1133">
        <f>'Pivot MRIP 13"'!D1136</f>
        <v>687.18429744000002</v>
      </c>
      <c r="E1133">
        <f>'Pivot MRIP 13"'!E1136</f>
        <v>0</v>
      </c>
      <c r="F1133">
        <f>'Pivot MRIP 13"'!F1136</f>
        <v>1</v>
      </c>
      <c r="G1133">
        <f>'Pivot MRIP 13"'!G1136</f>
        <v>0</v>
      </c>
      <c r="H1133">
        <f t="shared" si="72"/>
        <v>0</v>
      </c>
      <c r="I1133">
        <f t="shared" si="73"/>
        <v>0</v>
      </c>
    </row>
    <row r="1134" spans="1:9" x14ac:dyDescent="0.25">
      <c r="A1134">
        <f>'Pivot MRIP 13"'!A1137</f>
        <v>2014</v>
      </c>
      <c r="B1134" t="str">
        <f>'Pivot MRIP 13"'!B1137</f>
        <v>1105920140628004</v>
      </c>
      <c r="C1134">
        <f>'Pivot MRIP 13"'!C1137</f>
        <v>1048.5819616000001</v>
      </c>
      <c r="D1134">
        <f>'Pivot MRIP 13"'!D1137</f>
        <v>1048.5819616000001</v>
      </c>
      <c r="E1134">
        <f>'Pivot MRIP 13"'!E1137</f>
        <v>0</v>
      </c>
      <c r="F1134">
        <f>'Pivot MRIP 13"'!F1137</f>
        <v>9</v>
      </c>
      <c r="G1134">
        <f>'Pivot MRIP 13"'!G1137</f>
        <v>0</v>
      </c>
      <c r="H1134">
        <f t="shared" si="72"/>
        <v>0</v>
      </c>
      <c r="I1134">
        <f t="shared" si="73"/>
        <v>0</v>
      </c>
    </row>
    <row r="1135" spans="1:9" x14ac:dyDescent="0.25">
      <c r="A1135">
        <f>'Pivot MRIP 13"'!A1138</f>
        <v>2014</v>
      </c>
      <c r="B1135" t="str">
        <f>'Pivot MRIP 13"'!B1138</f>
        <v>1105920140628011</v>
      </c>
      <c r="C1135">
        <f>'Pivot MRIP 13"'!C1138</f>
        <v>913.58249106999995</v>
      </c>
      <c r="D1135">
        <f>'Pivot MRIP 13"'!D1138</f>
        <v>913.58249106999995</v>
      </c>
      <c r="E1135">
        <f>'Pivot MRIP 13"'!E1138</f>
        <v>0</v>
      </c>
      <c r="F1135">
        <f>'Pivot MRIP 13"'!F1138</f>
        <v>4</v>
      </c>
      <c r="G1135">
        <f>'Pivot MRIP 13"'!G1138</f>
        <v>0</v>
      </c>
      <c r="H1135">
        <f t="shared" si="72"/>
        <v>0</v>
      </c>
      <c r="I1135">
        <f t="shared" si="73"/>
        <v>0</v>
      </c>
    </row>
    <row r="1136" spans="1:9" x14ac:dyDescent="0.25">
      <c r="A1136">
        <f>'Pivot MRIP 13"'!A1139</f>
        <v>2014</v>
      </c>
      <c r="B1136" t="str">
        <f>'Pivot MRIP 13"'!B1139</f>
        <v>1105920140711004</v>
      </c>
      <c r="C1136">
        <f>'Pivot MRIP 13"'!C1139</f>
        <v>394.40638404999999</v>
      </c>
      <c r="D1136">
        <f>'Pivot MRIP 13"'!D1139</f>
        <v>394.40638404999999</v>
      </c>
      <c r="E1136">
        <f>'Pivot MRIP 13"'!E1139</f>
        <v>0</v>
      </c>
      <c r="F1136">
        <f>'Pivot MRIP 13"'!F1139</f>
        <v>16</v>
      </c>
      <c r="G1136">
        <f>'Pivot MRIP 13"'!G1139</f>
        <v>0</v>
      </c>
      <c r="H1136">
        <f t="shared" si="72"/>
        <v>0</v>
      </c>
      <c r="I1136">
        <f t="shared" si="73"/>
        <v>0</v>
      </c>
    </row>
    <row r="1137" spans="1:9" x14ac:dyDescent="0.25">
      <c r="A1137">
        <f>'Pivot MRIP 13"'!A1140</f>
        <v>2014</v>
      </c>
      <c r="B1137" t="str">
        <f>'Pivot MRIP 13"'!B1140</f>
        <v>1105920140712011</v>
      </c>
      <c r="C1137">
        <f>'Pivot MRIP 13"'!C1140</f>
        <v>399.37422565999998</v>
      </c>
      <c r="D1137">
        <f>'Pivot MRIP 13"'!D1140</f>
        <v>399.37422565999998</v>
      </c>
      <c r="E1137">
        <f>'Pivot MRIP 13"'!E1140</f>
        <v>0</v>
      </c>
      <c r="F1137">
        <f>'Pivot MRIP 13"'!F1140</f>
        <v>1</v>
      </c>
      <c r="G1137">
        <f>'Pivot MRIP 13"'!G1140</f>
        <v>0</v>
      </c>
      <c r="H1137">
        <f t="shared" si="72"/>
        <v>0</v>
      </c>
      <c r="I1137">
        <f t="shared" si="73"/>
        <v>0</v>
      </c>
    </row>
    <row r="1138" spans="1:9" x14ac:dyDescent="0.25">
      <c r="A1138">
        <f>'Pivot MRIP 13"'!A1141</f>
        <v>2014</v>
      </c>
      <c r="B1138" t="str">
        <f>'Pivot MRIP 13"'!B1141</f>
        <v>1105920140712012</v>
      </c>
      <c r="C1138">
        <f>'Pivot MRIP 13"'!C1141</f>
        <v>399.37422565999998</v>
      </c>
      <c r="D1138">
        <f>'Pivot MRIP 13"'!D1141</f>
        <v>399.37422565999998</v>
      </c>
      <c r="E1138">
        <f>'Pivot MRIP 13"'!E1141</f>
        <v>0</v>
      </c>
      <c r="F1138">
        <f>'Pivot MRIP 13"'!F1141</f>
        <v>1</v>
      </c>
      <c r="G1138">
        <f>'Pivot MRIP 13"'!G1141</f>
        <v>0</v>
      </c>
      <c r="H1138">
        <f t="shared" si="72"/>
        <v>0</v>
      </c>
      <c r="I1138">
        <f t="shared" si="73"/>
        <v>0</v>
      </c>
    </row>
    <row r="1139" spans="1:9" x14ac:dyDescent="0.25">
      <c r="A1139">
        <f>'Pivot MRIP 13"'!A1142</f>
        <v>2014</v>
      </c>
      <c r="B1139" t="str">
        <f>'Pivot MRIP 13"'!B1142</f>
        <v>1105920140712013</v>
      </c>
      <c r="C1139">
        <f>'Pivot MRIP 13"'!C1142</f>
        <v>399.37422565999998</v>
      </c>
      <c r="D1139">
        <f>'Pivot MRIP 13"'!D1142</f>
        <v>399.37422565999998</v>
      </c>
      <c r="E1139">
        <f>'Pivot MRIP 13"'!E1142</f>
        <v>0</v>
      </c>
      <c r="F1139">
        <f>'Pivot MRIP 13"'!F1142</f>
        <v>1</v>
      </c>
      <c r="G1139">
        <f>'Pivot MRIP 13"'!G1142</f>
        <v>0</v>
      </c>
      <c r="H1139">
        <f t="shared" si="72"/>
        <v>0</v>
      </c>
      <c r="I1139">
        <f t="shared" si="73"/>
        <v>0</v>
      </c>
    </row>
    <row r="1140" spans="1:9" x14ac:dyDescent="0.25">
      <c r="A1140">
        <f>'Pivot MRIP 13"'!A1143</f>
        <v>2014</v>
      </c>
      <c r="B1140" t="str">
        <f>'Pivot MRIP 13"'!B1143</f>
        <v>1105920140712014</v>
      </c>
      <c r="C1140">
        <f>'Pivot MRIP 13"'!C1143</f>
        <v>399.37422565999998</v>
      </c>
      <c r="D1140">
        <f>'Pivot MRIP 13"'!D1143</f>
        <v>399.37422565999998</v>
      </c>
      <c r="E1140">
        <f>'Pivot MRIP 13"'!E1143</f>
        <v>0</v>
      </c>
      <c r="F1140">
        <f>'Pivot MRIP 13"'!F1143</f>
        <v>1</v>
      </c>
      <c r="G1140">
        <f>'Pivot MRIP 13"'!G1143</f>
        <v>0</v>
      </c>
      <c r="H1140">
        <f t="shared" si="72"/>
        <v>0</v>
      </c>
      <c r="I1140">
        <f t="shared" si="73"/>
        <v>0</v>
      </c>
    </row>
    <row r="1141" spans="1:9" x14ac:dyDescent="0.25">
      <c r="A1141">
        <f>'Pivot MRIP 13"'!A1144</f>
        <v>2014</v>
      </c>
      <c r="B1141" t="str">
        <f>'Pivot MRIP 13"'!B1144</f>
        <v>1105920140713012</v>
      </c>
      <c r="C1141">
        <f>'Pivot MRIP 13"'!C1144</f>
        <v>151.13790849</v>
      </c>
      <c r="D1141">
        <f>'Pivot MRIP 13"'!D1144</f>
        <v>151.13790849</v>
      </c>
      <c r="E1141">
        <f>'Pivot MRIP 13"'!E1144</f>
        <v>0</v>
      </c>
      <c r="F1141">
        <f>'Pivot MRIP 13"'!F1144</f>
        <v>4</v>
      </c>
      <c r="G1141">
        <f>'Pivot MRIP 13"'!G1144</f>
        <v>0</v>
      </c>
      <c r="H1141">
        <f t="shared" si="72"/>
        <v>0</v>
      </c>
      <c r="I1141">
        <f t="shared" si="73"/>
        <v>0</v>
      </c>
    </row>
    <row r="1142" spans="1:9" x14ac:dyDescent="0.25">
      <c r="A1142">
        <f>'Pivot MRIP 13"'!A1145</f>
        <v>2014</v>
      </c>
      <c r="B1142" t="str">
        <f>'Pivot MRIP 13"'!B1145</f>
        <v>1105920140713014</v>
      </c>
      <c r="C1142">
        <f>'Pivot MRIP 13"'!C1145</f>
        <v>151.13790849</v>
      </c>
      <c r="D1142">
        <f>'Pivot MRIP 13"'!D1145</f>
        <v>151.13790849</v>
      </c>
      <c r="E1142">
        <f>'Pivot MRIP 13"'!E1145</f>
        <v>0</v>
      </c>
      <c r="F1142">
        <f>'Pivot MRIP 13"'!F1145</f>
        <v>1</v>
      </c>
      <c r="G1142">
        <f>'Pivot MRIP 13"'!G1145</f>
        <v>0</v>
      </c>
      <c r="H1142">
        <f t="shared" si="72"/>
        <v>0</v>
      </c>
      <c r="I1142">
        <f t="shared" si="73"/>
        <v>0</v>
      </c>
    </row>
    <row r="1143" spans="1:9" x14ac:dyDescent="0.25">
      <c r="A1143">
        <f>'Pivot MRIP 13"'!A1146</f>
        <v>2014</v>
      </c>
      <c r="B1143" t="str">
        <f>'Pivot MRIP 13"'!B1146</f>
        <v>1105920140713041</v>
      </c>
      <c r="C1143">
        <f>'Pivot MRIP 13"'!C1146</f>
        <v>151.13790849</v>
      </c>
      <c r="D1143">
        <f>'Pivot MRIP 13"'!D1146</f>
        <v>151.13790849</v>
      </c>
      <c r="E1143">
        <f>'Pivot MRIP 13"'!E1146</f>
        <v>1.9290447941176789</v>
      </c>
      <c r="F1143">
        <f>'Pivot MRIP 13"'!F1146</f>
        <v>9</v>
      </c>
      <c r="G1143">
        <f>'Pivot MRIP 13"'!G1146</f>
        <v>2.1802299424</v>
      </c>
      <c r="H1143">
        <f t="shared" si="72"/>
        <v>329.51539352160916</v>
      </c>
      <c r="I1143">
        <f t="shared" si="73"/>
        <v>635.64995445449847</v>
      </c>
    </row>
    <row r="1144" spans="1:9" x14ac:dyDescent="0.25">
      <c r="A1144">
        <f>'Pivot MRIP 13"'!A1147</f>
        <v>2014</v>
      </c>
      <c r="B1144" t="str">
        <f>'Pivot MRIP 13"'!B1147</f>
        <v>1105920140713049</v>
      </c>
      <c r="C1144">
        <f>'Pivot MRIP 13"'!C1147</f>
        <v>151.13790849</v>
      </c>
      <c r="D1144">
        <f>'Pivot MRIP 13"'!D1147</f>
        <v>151.13790849</v>
      </c>
      <c r="E1144">
        <f>'Pivot MRIP 13"'!E1147</f>
        <v>1.8959754548061258</v>
      </c>
      <c r="F1144">
        <f>'Pivot MRIP 13"'!F1147</f>
        <v>4</v>
      </c>
      <c r="G1144">
        <f>'Pivot MRIP 13"'!G1147</f>
        <v>5.4505748560000002</v>
      </c>
      <c r="H1144">
        <f t="shared" si="72"/>
        <v>823.78848380402292</v>
      </c>
      <c r="I1144">
        <f t="shared" si="73"/>
        <v>1561.8827452443811</v>
      </c>
    </row>
    <row r="1145" spans="1:9" x14ac:dyDescent="0.25">
      <c r="A1145">
        <f>'Pivot MRIP 13"'!A1148</f>
        <v>2014</v>
      </c>
      <c r="B1145" t="str">
        <f>'Pivot MRIP 13"'!B1148</f>
        <v>1105920140806010</v>
      </c>
      <c r="C1145">
        <f>'Pivot MRIP 13"'!C1148</f>
        <v>4.8108127578</v>
      </c>
      <c r="D1145">
        <f>'Pivot MRIP 13"'!D1148</f>
        <v>4.8108127578</v>
      </c>
      <c r="E1145">
        <f>'Pivot MRIP 13"'!E1148</f>
        <v>0</v>
      </c>
      <c r="F1145">
        <f>'Pivot MRIP 13"'!F1148</f>
        <v>16</v>
      </c>
      <c r="G1145">
        <f>'Pivot MRIP 13"'!G1148</f>
        <v>0</v>
      </c>
      <c r="H1145">
        <f t="shared" si="72"/>
        <v>0</v>
      </c>
      <c r="I1145">
        <f t="shared" si="73"/>
        <v>0</v>
      </c>
    </row>
    <row r="1146" spans="1:9" x14ac:dyDescent="0.25">
      <c r="A1146">
        <f>'Pivot MRIP 13"'!A1149</f>
        <v>2014</v>
      </c>
      <c r="B1146" t="str">
        <f>'Pivot MRIP 13"'!B1149</f>
        <v>1105920140809001</v>
      </c>
      <c r="C1146">
        <f>'Pivot MRIP 13"'!C1149</f>
        <v>455.49502680000001</v>
      </c>
      <c r="D1146">
        <f>'Pivot MRIP 13"'!D1149</f>
        <v>455.49502680000001</v>
      </c>
      <c r="E1146">
        <f>'Pivot MRIP 13"'!E1149</f>
        <v>0</v>
      </c>
      <c r="F1146">
        <f>'Pivot MRIP 13"'!F1149</f>
        <v>1</v>
      </c>
      <c r="G1146">
        <f>'Pivot MRIP 13"'!G1149</f>
        <v>0</v>
      </c>
      <c r="H1146">
        <f t="shared" si="72"/>
        <v>0</v>
      </c>
      <c r="I1146">
        <f t="shared" si="73"/>
        <v>0</v>
      </c>
    </row>
    <row r="1147" spans="1:9" x14ac:dyDescent="0.25">
      <c r="A1147">
        <f>'Pivot MRIP 13"'!A1150</f>
        <v>2014</v>
      </c>
      <c r="B1147" t="str">
        <f>'Pivot MRIP 13"'!B1150</f>
        <v>1105920140809002</v>
      </c>
      <c r="C1147">
        <f>'Pivot MRIP 13"'!C1150</f>
        <v>455.49502680000001</v>
      </c>
      <c r="D1147">
        <f>'Pivot MRIP 13"'!D1150</f>
        <v>455.49502680000001</v>
      </c>
      <c r="E1147">
        <f>'Pivot MRIP 13"'!E1150</f>
        <v>0</v>
      </c>
      <c r="F1147">
        <f>'Pivot MRIP 13"'!F1150</f>
        <v>1</v>
      </c>
      <c r="G1147">
        <f>'Pivot MRIP 13"'!G1150</f>
        <v>0</v>
      </c>
      <c r="H1147">
        <f t="shared" si="72"/>
        <v>0</v>
      </c>
      <c r="I1147">
        <f t="shared" si="73"/>
        <v>0</v>
      </c>
    </row>
    <row r="1148" spans="1:9" x14ac:dyDescent="0.25">
      <c r="A1148">
        <f>'Pivot MRIP 13"'!A1151</f>
        <v>2014</v>
      </c>
      <c r="B1148" t="str">
        <f>'Pivot MRIP 13"'!B1151</f>
        <v>1105920140813001</v>
      </c>
      <c r="C1148">
        <f>'Pivot MRIP 13"'!C1151</f>
        <v>6.2856555251000001</v>
      </c>
      <c r="D1148">
        <f>'Pivot MRIP 13"'!D1151</f>
        <v>6.2856555251000001</v>
      </c>
      <c r="E1148">
        <f>'Pivot MRIP 13"'!E1151</f>
        <v>0</v>
      </c>
      <c r="F1148">
        <f>'Pivot MRIP 13"'!F1151</f>
        <v>5</v>
      </c>
      <c r="G1148">
        <f>'Pivot MRIP 13"'!G1151</f>
        <v>0</v>
      </c>
      <c r="H1148">
        <f t="shared" si="72"/>
        <v>0</v>
      </c>
      <c r="I1148">
        <f t="shared" si="73"/>
        <v>0</v>
      </c>
    </row>
    <row r="1149" spans="1:9" x14ac:dyDescent="0.25">
      <c r="A1149">
        <f>'Pivot MRIP 13"'!A1152</f>
        <v>2014</v>
      </c>
      <c r="B1149" t="str">
        <f>'Pivot MRIP 13"'!B1152</f>
        <v>1105920140813006</v>
      </c>
      <c r="C1149">
        <f>'Pivot MRIP 13"'!C1152</f>
        <v>8.455440158</v>
      </c>
      <c r="D1149">
        <f>'Pivot MRIP 13"'!D1152</f>
        <v>8.455440158</v>
      </c>
      <c r="E1149">
        <f>'Pivot MRIP 13"'!E1152</f>
        <v>0</v>
      </c>
      <c r="F1149">
        <f>'Pivot MRIP 13"'!F1152</f>
        <v>12</v>
      </c>
      <c r="G1149">
        <f>'Pivot MRIP 13"'!G1152</f>
        <v>0</v>
      </c>
      <c r="H1149">
        <f t="shared" si="72"/>
        <v>0</v>
      </c>
      <c r="I1149">
        <f t="shared" si="73"/>
        <v>0</v>
      </c>
    </row>
    <row r="1150" spans="1:9" x14ac:dyDescent="0.25">
      <c r="A1150">
        <f>'Pivot MRIP 13"'!A1153</f>
        <v>2014</v>
      </c>
      <c r="B1150" t="str">
        <f>'Pivot MRIP 13"'!B1153</f>
        <v>1105920140820009</v>
      </c>
      <c r="C1150">
        <f>'Pivot MRIP 13"'!C1153</f>
        <v>237.46925342</v>
      </c>
      <c r="D1150">
        <f>'Pivot MRIP 13"'!D1153</f>
        <v>237.46925342</v>
      </c>
      <c r="E1150">
        <f>'Pivot MRIP 13"'!E1153</f>
        <v>0</v>
      </c>
      <c r="F1150">
        <f>'Pivot MRIP 13"'!F1153</f>
        <v>4</v>
      </c>
      <c r="G1150">
        <f>'Pivot MRIP 13"'!G1153</f>
        <v>0</v>
      </c>
      <c r="H1150">
        <f t="shared" si="72"/>
        <v>0</v>
      </c>
      <c r="I1150">
        <f t="shared" si="73"/>
        <v>0</v>
      </c>
    </row>
    <row r="1151" spans="1:9" x14ac:dyDescent="0.25">
      <c r="A1151">
        <f>'Pivot MRIP 13"'!A1154</f>
        <v>2014</v>
      </c>
      <c r="B1151" t="str">
        <f>'Pivot MRIP 13"'!B1154</f>
        <v>1105920140822003</v>
      </c>
      <c r="C1151">
        <f>'Pivot MRIP 13"'!C1154</f>
        <v>292.28229288</v>
      </c>
      <c r="D1151">
        <f>'Pivot MRIP 13"'!D1154</f>
        <v>292.28229288</v>
      </c>
      <c r="E1151">
        <f>'Pivot MRIP 13"'!E1154</f>
        <v>0</v>
      </c>
      <c r="F1151">
        <f>'Pivot MRIP 13"'!F1154</f>
        <v>4</v>
      </c>
      <c r="G1151">
        <f>'Pivot MRIP 13"'!G1154</f>
        <v>0</v>
      </c>
      <c r="H1151">
        <f t="shared" si="72"/>
        <v>0</v>
      </c>
      <c r="I1151">
        <f t="shared" si="73"/>
        <v>0</v>
      </c>
    </row>
    <row r="1152" spans="1:9" x14ac:dyDescent="0.25">
      <c r="A1152">
        <f>'Pivot MRIP 13"'!A1155</f>
        <v>2014</v>
      </c>
      <c r="B1152" t="str">
        <f>'Pivot MRIP 13"'!B1155</f>
        <v>1105920140823002</v>
      </c>
      <c r="C1152">
        <f>'Pivot MRIP 13"'!C1155</f>
        <v>41.955332161000001</v>
      </c>
      <c r="D1152">
        <f>'Pivot MRIP 13"'!D1155</f>
        <v>41.955332161000001</v>
      </c>
      <c r="E1152">
        <f>'Pivot MRIP 13"'!E1155</f>
        <v>0</v>
      </c>
      <c r="F1152">
        <f>'Pivot MRIP 13"'!F1155</f>
        <v>4</v>
      </c>
      <c r="G1152">
        <f>'Pivot MRIP 13"'!G1155</f>
        <v>0</v>
      </c>
      <c r="H1152">
        <f t="shared" si="72"/>
        <v>0</v>
      </c>
      <c r="I1152">
        <f t="shared" si="73"/>
        <v>0</v>
      </c>
    </row>
    <row r="1153" spans="1:9" x14ac:dyDescent="0.25">
      <c r="A1153">
        <f>'Pivot MRIP 13"'!A1156</f>
        <v>2014</v>
      </c>
      <c r="B1153" t="str">
        <f>'Pivot MRIP 13"'!B1156</f>
        <v>1105920140824001</v>
      </c>
      <c r="C1153">
        <f>'Pivot MRIP 13"'!C1156</f>
        <v>182.82825890999999</v>
      </c>
      <c r="D1153">
        <f>'Pivot MRIP 13"'!D1156</f>
        <v>182.82825890999999</v>
      </c>
      <c r="E1153">
        <f>'Pivot MRIP 13"'!E1156</f>
        <v>0</v>
      </c>
      <c r="F1153">
        <f>'Pivot MRIP 13"'!F1156</f>
        <v>4</v>
      </c>
      <c r="G1153">
        <f>'Pivot MRIP 13"'!G1156</f>
        <v>0</v>
      </c>
      <c r="H1153">
        <f t="shared" si="72"/>
        <v>0</v>
      </c>
      <c r="I1153">
        <f t="shared" si="73"/>
        <v>0</v>
      </c>
    </row>
    <row r="1154" spans="1:9" x14ac:dyDescent="0.25">
      <c r="A1154">
        <f>'Pivot MRIP 13"'!A1157</f>
        <v>2014</v>
      </c>
      <c r="B1154" t="str">
        <f>'Pivot MRIP 13"'!B1157</f>
        <v>1105920140824004</v>
      </c>
      <c r="C1154">
        <f>'Pivot MRIP 13"'!C1157</f>
        <v>106.50998607</v>
      </c>
      <c r="D1154">
        <f>'Pivot MRIP 13"'!D1157</f>
        <v>106.50998607</v>
      </c>
      <c r="E1154">
        <f>'Pivot MRIP 13"'!E1157</f>
        <v>0</v>
      </c>
      <c r="F1154">
        <f>'Pivot MRIP 13"'!F1157</f>
        <v>2</v>
      </c>
      <c r="G1154">
        <f>'Pivot MRIP 13"'!G1157</f>
        <v>0</v>
      </c>
      <c r="H1154">
        <f t="shared" ref="H1154:H1217" si="74">G1154*C1154</f>
        <v>0</v>
      </c>
      <c r="I1154">
        <f t="shared" ref="I1154:I1217" si="75">E1154*H1154</f>
        <v>0</v>
      </c>
    </row>
    <row r="1155" spans="1:9" x14ac:dyDescent="0.25">
      <c r="A1155">
        <f>'Pivot MRIP 13"'!A1158</f>
        <v>2014</v>
      </c>
      <c r="B1155" t="str">
        <f>'Pivot MRIP 13"'!B1158</f>
        <v>1105920140831001</v>
      </c>
      <c r="C1155">
        <f>'Pivot MRIP 13"'!C1158</f>
        <v>14.762549648</v>
      </c>
      <c r="D1155">
        <f>'Pivot MRIP 13"'!D1158</f>
        <v>14.762549648</v>
      </c>
      <c r="E1155">
        <f>'Pivot MRIP 13"'!E1158</f>
        <v>0</v>
      </c>
      <c r="F1155">
        <f>'Pivot MRIP 13"'!F1158</f>
        <v>16</v>
      </c>
      <c r="G1155">
        <f>'Pivot MRIP 13"'!G1158</f>
        <v>0</v>
      </c>
      <c r="H1155">
        <f t="shared" si="74"/>
        <v>0</v>
      </c>
      <c r="I1155">
        <f t="shared" si="75"/>
        <v>0</v>
      </c>
    </row>
    <row r="1156" spans="1:9" x14ac:dyDescent="0.25">
      <c r="A1156">
        <f>'Pivot MRIP 13"'!A1159</f>
        <v>2014</v>
      </c>
      <c r="B1156" t="str">
        <f>'Pivot MRIP 13"'!B1159</f>
        <v>1105920140831008</v>
      </c>
      <c r="C1156">
        <f>'Pivot MRIP 13"'!C1159</f>
        <v>37.414911494999998</v>
      </c>
      <c r="D1156">
        <f>'Pivot MRIP 13"'!D1159</f>
        <v>37.414911494999998</v>
      </c>
      <c r="E1156">
        <f>'Pivot MRIP 13"'!E1159</f>
        <v>2.3148537529412145</v>
      </c>
      <c r="F1156">
        <f>'Pivot MRIP 13"'!F1159</f>
        <v>2</v>
      </c>
      <c r="G1156">
        <f>'Pivot MRIP 13"'!G1159</f>
        <v>3</v>
      </c>
      <c r="H1156">
        <f t="shared" si="74"/>
        <v>112.244734485</v>
      </c>
      <c r="I1156">
        <f t="shared" si="75"/>
        <v>259.8301448704924</v>
      </c>
    </row>
    <row r="1157" spans="1:9" x14ac:dyDescent="0.25">
      <c r="A1157">
        <f>'Pivot MRIP 13"'!A1160</f>
        <v>2014</v>
      </c>
      <c r="B1157" t="str">
        <f>'Pivot MRIP 13"'!B1160</f>
        <v>1105920140831011</v>
      </c>
      <c r="C1157">
        <f>'Pivot MRIP 13"'!C1160</f>
        <v>48.249708902999998</v>
      </c>
      <c r="D1157">
        <f>'Pivot MRIP 13"'!D1160</f>
        <v>48.249708902999998</v>
      </c>
      <c r="E1157">
        <f>'Pivot MRIP 13"'!E1160</f>
        <v>0</v>
      </c>
      <c r="F1157">
        <f>'Pivot MRIP 13"'!F1160</f>
        <v>10</v>
      </c>
      <c r="G1157">
        <f>'Pivot MRIP 13"'!G1160</f>
        <v>0</v>
      </c>
      <c r="H1157">
        <f t="shared" si="74"/>
        <v>0</v>
      </c>
      <c r="I1157">
        <f t="shared" si="75"/>
        <v>0</v>
      </c>
    </row>
    <row r="1158" spans="1:9" x14ac:dyDescent="0.25">
      <c r="A1158">
        <f>'Pivot MRIP 13"'!A1161</f>
        <v>2014</v>
      </c>
      <c r="B1158" t="str">
        <f>'Pivot MRIP 13"'!B1161</f>
        <v>1105920140831013</v>
      </c>
      <c r="C1158">
        <f>'Pivot MRIP 13"'!C1161</f>
        <v>37.414911494999998</v>
      </c>
      <c r="D1158">
        <f>'Pivot MRIP 13"'!D1161</f>
        <v>37.414911494999998</v>
      </c>
      <c r="E1158">
        <f>'Pivot MRIP 13"'!E1161</f>
        <v>2.0117181424370081</v>
      </c>
      <c r="F1158">
        <f>'Pivot MRIP 13"'!F1161</f>
        <v>9</v>
      </c>
      <c r="G1158">
        <f>'Pivot MRIP 13"'!G1161</f>
        <v>4</v>
      </c>
      <c r="H1158">
        <f t="shared" si="74"/>
        <v>149.65964597999999</v>
      </c>
      <c r="I1158">
        <f t="shared" si="75"/>
        <v>301.07302500866581</v>
      </c>
    </row>
    <row r="1159" spans="1:9" x14ac:dyDescent="0.25">
      <c r="A1159">
        <f>'Pivot MRIP 13"'!A1162</f>
        <v>2014</v>
      </c>
      <c r="B1159" t="str">
        <f>'Pivot MRIP 13"'!B1162</f>
        <v>1105920140905002</v>
      </c>
      <c r="C1159">
        <f>'Pivot MRIP 13"'!C1162</f>
        <v>1134.5428095</v>
      </c>
      <c r="D1159">
        <f>'Pivot MRIP 13"'!D1162</f>
        <v>1134.5428095</v>
      </c>
      <c r="E1159">
        <f>'Pivot MRIP 13"'!E1162</f>
        <v>0</v>
      </c>
      <c r="F1159">
        <f>'Pivot MRIP 13"'!F1162</f>
        <v>1</v>
      </c>
      <c r="G1159">
        <f>'Pivot MRIP 13"'!G1162</f>
        <v>0</v>
      </c>
      <c r="H1159">
        <f t="shared" si="74"/>
        <v>0</v>
      </c>
      <c r="I1159">
        <f t="shared" si="75"/>
        <v>0</v>
      </c>
    </row>
    <row r="1160" spans="1:9" x14ac:dyDescent="0.25">
      <c r="A1160">
        <f>'Pivot MRIP 13"'!A1163</f>
        <v>2014</v>
      </c>
      <c r="B1160" t="str">
        <f>'Pivot MRIP 13"'!B1163</f>
        <v>1105920140913002</v>
      </c>
      <c r="C1160">
        <f>'Pivot MRIP 13"'!C1163</f>
        <v>1446.1621414000001</v>
      </c>
      <c r="D1160">
        <f>'Pivot MRIP 13"'!D1163</f>
        <v>1446.1621414000001</v>
      </c>
      <c r="E1160">
        <f>'Pivot MRIP 13"'!E1163</f>
        <v>0</v>
      </c>
      <c r="F1160">
        <f>'Pivot MRIP 13"'!F1163</f>
        <v>1</v>
      </c>
      <c r="G1160">
        <f>'Pivot MRIP 13"'!G1163</f>
        <v>0</v>
      </c>
      <c r="H1160">
        <f t="shared" si="74"/>
        <v>0</v>
      </c>
      <c r="I1160">
        <f t="shared" si="75"/>
        <v>0</v>
      </c>
    </row>
    <row r="1161" spans="1:9" x14ac:dyDescent="0.25">
      <c r="A1161">
        <f>'Pivot MRIP 13"'!A1164</f>
        <v>2014</v>
      </c>
      <c r="B1161" t="str">
        <f>'Pivot MRIP 13"'!B1164</f>
        <v>1105920140913003</v>
      </c>
      <c r="C1161">
        <f>'Pivot MRIP 13"'!C1164</f>
        <v>1446.1621414000001</v>
      </c>
      <c r="D1161">
        <f>'Pivot MRIP 13"'!D1164</f>
        <v>1446.1621414000001</v>
      </c>
      <c r="E1161">
        <f>'Pivot MRIP 13"'!E1164</f>
        <v>0</v>
      </c>
      <c r="F1161">
        <f>'Pivot MRIP 13"'!F1164</f>
        <v>1</v>
      </c>
      <c r="G1161">
        <f>'Pivot MRIP 13"'!G1164</f>
        <v>0</v>
      </c>
      <c r="H1161">
        <f t="shared" si="74"/>
        <v>0</v>
      </c>
      <c r="I1161">
        <f t="shared" si="75"/>
        <v>0</v>
      </c>
    </row>
    <row r="1162" spans="1:9" x14ac:dyDescent="0.25">
      <c r="A1162">
        <f>'Pivot MRIP 13"'!A1165</f>
        <v>2014</v>
      </c>
      <c r="B1162" t="str">
        <f>'Pivot MRIP 13"'!B1165</f>
        <v>1105920141003001</v>
      </c>
      <c r="C1162">
        <f>'Pivot MRIP 13"'!C1165</f>
        <v>41.324782310000003</v>
      </c>
      <c r="D1162">
        <f>'Pivot MRIP 13"'!D1165</f>
        <v>41.324782310000003</v>
      </c>
      <c r="E1162">
        <f>'Pivot MRIP 13"'!E1165</f>
        <v>0</v>
      </c>
      <c r="F1162">
        <f>'Pivot MRIP 13"'!F1165</f>
        <v>8</v>
      </c>
      <c r="G1162">
        <f>'Pivot MRIP 13"'!G1165</f>
        <v>0</v>
      </c>
      <c r="H1162">
        <f t="shared" si="74"/>
        <v>0</v>
      </c>
      <c r="I1162">
        <f t="shared" si="75"/>
        <v>0</v>
      </c>
    </row>
    <row r="1163" spans="1:9" x14ac:dyDescent="0.25">
      <c r="A1163">
        <f>'Pivot MRIP 13"'!A1166</f>
        <v>2014</v>
      </c>
      <c r="B1163" t="str">
        <f>'Pivot MRIP 13"'!B1166</f>
        <v>1105920141003003</v>
      </c>
      <c r="C1163">
        <f>'Pivot MRIP 13"'!C1166</f>
        <v>207.70923744999999</v>
      </c>
      <c r="D1163">
        <f>'Pivot MRIP 13"'!D1166</f>
        <v>207.70923744999999</v>
      </c>
      <c r="E1163">
        <f>'Pivot MRIP 13"'!E1166</f>
        <v>0</v>
      </c>
      <c r="F1163">
        <f>'Pivot MRIP 13"'!F1166</f>
        <v>4</v>
      </c>
      <c r="G1163">
        <f>'Pivot MRIP 13"'!G1166</f>
        <v>0</v>
      </c>
      <c r="H1163">
        <f t="shared" si="74"/>
        <v>0</v>
      </c>
      <c r="I1163">
        <f t="shared" si="75"/>
        <v>0</v>
      </c>
    </row>
    <row r="1164" spans="1:9" x14ac:dyDescent="0.25">
      <c r="A1164">
        <f>'Pivot MRIP 13"'!A1167</f>
        <v>2014</v>
      </c>
      <c r="B1164" t="str">
        <f>'Pivot MRIP 13"'!B1167</f>
        <v>1105920141003008</v>
      </c>
      <c r="C1164">
        <f>'Pivot MRIP 13"'!C1167</f>
        <v>207.70923744999999</v>
      </c>
      <c r="D1164">
        <f>'Pivot MRIP 13"'!D1167</f>
        <v>207.70923744999999</v>
      </c>
      <c r="E1164">
        <f>'Pivot MRIP 13"'!E1167</f>
        <v>0</v>
      </c>
      <c r="F1164">
        <f>'Pivot MRIP 13"'!F1167</f>
        <v>4</v>
      </c>
      <c r="G1164">
        <f>'Pivot MRIP 13"'!G1167</f>
        <v>0</v>
      </c>
      <c r="H1164">
        <f t="shared" si="74"/>
        <v>0</v>
      </c>
      <c r="I1164">
        <f t="shared" si="75"/>
        <v>0</v>
      </c>
    </row>
    <row r="1165" spans="1:9" x14ac:dyDescent="0.25">
      <c r="A1165">
        <f>'Pivot MRIP 13"'!A1168</f>
        <v>2014</v>
      </c>
      <c r="B1165" t="str">
        <f>'Pivot MRIP 13"'!B1168</f>
        <v>1105920141021001</v>
      </c>
      <c r="C1165">
        <f>'Pivot MRIP 13"'!C1168</f>
        <v>439.55497185000002</v>
      </c>
      <c r="D1165">
        <f>'Pivot MRIP 13"'!D1168</f>
        <v>439.55497185000002</v>
      </c>
      <c r="E1165">
        <f>'Pivot MRIP 13"'!E1168</f>
        <v>0</v>
      </c>
      <c r="F1165">
        <f>'Pivot MRIP 13"'!F1168</f>
        <v>4</v>
      </c>
      <c r="G1165">
        <f>'Pivot MRIP 13"'!G1168</f>
        <v>0</v>
      </c>
      <c r="H1165">
        <f t="shared" si="74"/>
        <v>0</v>
      </c>
      <c r="I1165">
        <f t="shared" si="75"/>
        <v>0</v>
      </c>
    </row>
    <row r="1166" spans="1:9" x14ac:dyDescent="0.25">
      <c r="A1166">
        <f>'Pivot MRIP 13"'!A1169</f>
        <v>2014</v>
      </c>
      <c r="B1166" t="str">
        <f>'Pivot MRIP 13"'!B1169</f>
        <v>1105920141021008</v>
      </c>
      <c r="C1166">
        <f>'Pivot MRIP 13"'!C1169</f>
        <v>439.55497185000002</v>
      </c>
      <c r="D1166">
        <f>'Pivot MRIP 13"'!D1169</f>
        <v>439.55497185000002</v>
      </c>
      <c r="E1166">
        <f>'Pivot MRIP 13"'!E1169</f>
        <v>0</v>
      </c>
      <c r="F1166">
        <f>'Pivot MRIP 13"'!F1169</f>
        <v>4</v>
      </c>
      <c r="G1166">
        <f>'Pivot MRIP 13"'!G1169</f>
        <v>0</v>
      </c>
      <c r="H1166">
        <f t="shared" si="74"/>
        <v>0</v>
      </c>
      <c r="I1166">
        <f t="shared" si="75"/>
        <v>0</v>
      </c>
    </row>
    <row r="1167" spans="1:9" x14ac:dyDescent="0.25">
      <c r="A1167">
        <f>'Pivot MRIP 13"'!A1170</f>
        <v>2014</v>
      </c>
      <c r="B1167" t="str">
        <f>'Pivot MRIP 13"'!B1170</f>
        <v>1105920141021015</v>
      </c>
      <c r="C1167">
        <f>'Pivot MRIP 13"'!C1170</f>
        <v>439.55497185000002</v>
      </c>
      <c r="D1167">
        <f>'Pivot MRIP 13"'!D1170</f>
        <v>439.55497185000002</v>
      </c>
      <c r="E1167">
        <f>'Pivot MRIP 13"'!E1170</f>
        <v>0</v>
      </c>
      <c r="F1167">
        <f>'Pivot MRIP 13"'!F1170</f>
        <v>2</v>
      </c>
      <c r="G1167">
        <f>'Pivot MRIP 13"'!G1170</f>
        <v>0</v>
      </c>
      <c r="H1167">
        <f t="shared" si="74"/>
        <v>0</v>
      </c>
      <c r="I1167">
        <f t="shared" si="75"/>
        <v>0</v>
      </c>
    </row>
    <row r="1168" spans="1:9" x14ac:dyDescent="0.25">
      <c r="A1168">
        <f>'Pivot MRIP 13"'!A1171</f>
        <v>2014</v>
      </c>
      <c r="B1168" t="str">
        <f>'Pivot MRIP 13"'!B1171</f>
        <v>1105920141021019</v>
      </c>
      <c r="C1168">
        <f>'Pivot MRIP 13"'!C1171</f>
        <v>439.55497185000002</v>
      </c>
      <c r="D1168">
        <f>'Pivot MRIP 13"'!D1171</f>
        <v>439.55497185000002</v>
      </c>
      <c r="E1168">
        <f>'Pivot MRIP 13"'!E1171</f>
        <v>0</v>
      </c>
      <c r="F1168">
        <f>'Pivot MRIP 13"'!F1171</f>
        <v>1</v>
      </c>
      <c r="G1168">
        <f>'Pivot MRIP 13"'!G1171</f>
        <v>0</v>
      </c>
      <c r="H1168">
        <f t="shared" si="74"/>
        <v>0</v>
      </c>
      <c r="I1168">
        <f t="shared" si="75"/>
        <v>0</v>
      </c>
    </row>
    <row r="1169" spans="1:9" x14ac:dyDescent="0.25">
      <c r="A1169">
        <f>'Pivot MRIP 13"'!A1172</f>
        <v>2014</v>
      </c>
      <c r="B1169" t="str">
        <f>'Pivot MRIP 13"'!B1172</f>
        <v>1105920141022008</v>
      </c>
      <c r="C1169">
        <f>'Pivot MRIP 13"'!C1172</f>
        <v>202.5298315</v>
      </c>
      <c r="D1169">
        <f>'Pivot MRIP 13"'!D1172</f>
        <v>202.5298315</v>
      </c>
      <c r="E1169">
        <f>'Pivot MRIP 13"'!E1172</f>
        <v>0</v>
      </c>
      <c r="F1169">
        <f>'Pivot MRIP 13"'!F1172</f>
        <v>2</v>
      </c>
      <c r="G1169">
        <f>'Pivot MRIP 13"'!G1172</f>
        <v>0</v>
      </c>
      <c r="H1169">
        <f t="shared" si="74"/>
        <v>0</v>
      </c>
      <c r="I1169">
        <f t="shared" si="75"/>
        <v>0</v>
      </c>
    </row>
    <row r="1170" spans="1:9" x14ac:dyDescent="0.25">
      <c r="A1170">
        <f>'Pivot MRIP 13"'!A1173</f>
        <v>2014</v>
      </c>
      <c r="B1170" t="str">
        <f>'Pivot MRIP 13"'!B1173</f>
        <v>1105920141102005</v>
      </c>
      <c r="C1170">
        <f>'Pivot MRIP 13"'!C1173</f>
        <v>583.05778587999998</v>
      </c>
      <c r="D1170">
        <f>'Pivot MRIP 13"'!D1173</f>
        <v>583.05778587999998</v>
      </c>
      <c r="E1170">
        <f>'Pivot MRIP 13"'!E1173</f>
        <v>0</v>
      </c>
      <c r="F1170">
        <f>'Pivot MRIP 13"'!F1173</f>
        <v>1</v>
      </c>
      <c r="G1170">
        <f>'Pivot MRIP 13"'!G1173</f>
        <v>0</v>
      </c>
      <c r="H1170">
        <f t="shared" si="74"/>
        <v>0</v>
      </c>
      <c r="I1170">
        <f t="shared" si="75"/>
        <v>0</v>
      </c>
    </row>
    <row r="1171" spans="1:9" x14ac:dyDescent="0.25">
      <c r="A1171">
        <f>'Pivot MRIP 13"'!A1174</f>
        <v>2014</v>
      </c>
      <c r="B1171" t="str">
        <f>'Pivot MRIP 13"'!B1174</f>
        <v>1105920141105005</v>
      </c>
      <c r="C1171">
        <f>'Pivot MRIP 13"'!C1174</f>
        <v>1506.842797</v>
      </c>
      <c r="D1171">
        <f>'Pivot MRIP 13"'!D1174</f>
        <v>1506.842797</v>
      </c>
      <c r="E1171">
        <f>'Pivot MRIP 13"'!E1174</f>
        <v>0</v>
      </c>
      <c r="F1171">
        <f>'Pivot MRIP 13"'!F1174</f>
        <v>1</v>
      </c>
      <c r="G1171">
        <f>'Pivot MRIP 13"'!G1174</f>
        <v>0</v>
      </c>
      <c r="H1171">
        <f t="shared" si="74"/>
        <v>0</v>
      </c>
      <c r="I1171">
        <f t="shared" si="75"/>
        <v>0</v>
      </c>
    </row>
    <row r="1172" spans="1:9" x14ac:dyDescent="0.25">
      <c r="A1172">
        <f>'Pivot MRIP 13"'!A1175</f>
        <v>2014</v>
      </c>
      <c r="B1172" t="str">
        <f>'Pivot MRIP 13"'!B1175</f>
        <v>1105920141105006</v>
      </c>
      <c r="C1172">
        <f>'Pivot MRIP 13"'!C1175</f>
        <v>1506.842797</v>
      </c>
      <c r="D1172">
        <f>'Pivot MRIP 13"'!D1175</f>
        <v>1506.842797</v>
      </c>
      <c r="E1172">
        <f>'Pivot MRIP 13"'!E1175</f>
        <v>0</v>
      </c>
      <c r="F1172">
        <f>'Pivot MRIP 13"'!F1175</f>
        <v>1</v>
      </c>
      <c r="G1172">
        <f>'Pivot MRIP 13"'!G1175</f>
        <v>0</v>
      </c>
      <c r="H1172">
        <f t="shared" si="74"/>
        <v>0</v>
      </c>
      <c r="I1172">
        <f t="shared" si="75"/>
        <v>0</v>
      </c>
    </row>
    <row r="1173" spans="1:9" x14ac:dyDescent="0.25">
      <c r="A1173">
        <f>'Pivot MRIP 13"'!A1176</f>
        <v>2014</v>
      </c>
      <c r="B1173" t="str">
        <f>'Pivot MRIP 13"'!B1176</f>
        <v>1105920141116003</v>
      </c>
      <c r="C1173">
        <f>'Pivot MRIP 13"'!C1176</f>
        <v>320.97269649999998</v>
      </c>
      <c r="D1173">
        <f>'Pivot MRIP 13"'!D1176</f>
        <v>320.97269649999998</v>
      </c>
      <c r="E1173">
        <f>'Pivot MRIP 13"'!E1176</f>
        <v>0</v>
      </c>
      <c r="F1173">
        <f>'Pivot MRIP 13"'!F1176</f>
        <v>1</v>
      </c>
      <c r="G1173">
        <f>'Pivot MRIP 13"'!G1176</f>
        <v>0</v>
      </c>
      <c r="H1173">
        <f t="shared" si="74"/>
        <v>0</v>
      </c>
      <c r="I1173">
        <f t="shared" si="75"/>
        <v>0</v>
      </c>
    </row>
    <row r="1174" spans="1:9" x14ac:dyDescent="0.25">
      <c r="A1174">
        <f>'Pivot MRIP 13"'!A1177</f>
        <v>2014</v>
      </c>
      <c r="B1174" t="str">
        <f>'Pivot MRIP 13"'!B1177</f>
        <v>1105920141219005</v>
      </c>
      <c r="C1174">
        <f>'Pivot MRIP 13"'!C1177</f>
        <v>82.455161132000001</v>
      </c>
      <c r="D1174">
        <f>'Pivot MRIP 13"'!D1177</f>
        <v>82.455161132000001</v>
      </c>
      <c r="E1174">
        <f>'Pivot MRIP 13"'!E1177</f>
        <v>0</v>
      </c>
      <c r="F1174">
        <f>'Pivot MRIP 13"'!F1177</f>
        <v>1</v>
      </c>
      <c r="G1174">
        <f>'Pivot MRIP 13"'!G1177</f>
        <v>0</v>
      </c>
      <c r="H1174">
        <f t="shared" si="74"/>
        <v>0</v>
      </c>
      <c r="I1174">
        <f t="shared" si="75"/>
        <v>0</v>
      </c>
    </row>
    <row r="1175" spans="1:9" x14ac:dyDescent="0.25">
      <c r="A1175">
        <f>'Pivot MRIP 13"'!A1178</f>
        <v>2014</v>
      </c>
      <c r="B1175" t="str">
        <f>'Pivot MRIP 13"'!B1178</f>
        <v>1105920141219008</v>
      </c>
      <c r="C1175">
        <f>'Pivot MRIP 13"'!C1178</f>
        <v>93.446357886000001</v>
      </c>
      <c r="D1175">
        <f>'Pivot MRIP 13"'!D1178</f>
        <v>93.446357886000001</v>
      </c>
      <c r="E1175">
        <f>'Pivot MRIP 13"'!E1178</f>
        <v>2.5904315806723117</v>
      </c>
      <c r="F1175">
        <f>'Pivot MRIP 13"'!F1178</f>
        <v>6</v>
      </c>
      <c r="G1175">
        <f>'Pivot MRIP 13"'!G1178</f>
        <v>2</v>
      </c>
      <c r="H1175">
        <f t="shared" si="74"/>
        <v>186.892715772</v>
      </c>
      <c r="I1175">
        <f t="shared" si="75"/>
        <v>484.13279313340303</v>
      </c>
    </row>
    <row r="1176" spans="1:9" x14ac:dyDescent="0.25">
      <c r="A1176">
        <f>'Pivot MRIP 13"'!A1179</f>
        <v>2014</v>
      </c>
      <c r="B1176" t="str">
        <f>'Pivot MRIP 13"'!B1179</f>
        <v>1106220140409001</v>
      </c>
      <c r="C1176">
        <f>'Pivot MRIP 13"'!C1179</f>
        <v>46.920886360999994</v>
      </c>
      <c r="D1176">
        <f>'Pivot MRIP 13"'!D1179</f>
        <v>46.920886360999994</v>
      </c>
      <c r="E1176">
        <f>'Pivot MRIP 13"'!E1179</f>
        <v>0</v>
      </c>
      <c r="F1176">
        <f>'Pivot MRIP 13"'!F1179</f>
        <v>36</v>
      </c>
      <c r="G1176">
        <f>'Pivot MRIP 13"'!G1179</f>
        <v>0</v>
      </c>
      <c r="H1176">
        <f t="shared" si="74"/>
        <v>0</v>
      </c>
      <c r="I1176">
        <f t="shared" si="75"/>
        <v>0</v>
      </c>
    </row>
    <row r="1177" spans="1:9" x14ac:dyDescent="0.25">
      <c r="A1177">
        <f>'Pivot MRIP 13"'!A1180</f>
        <v>2014</v>
      </c>
      <c r="B1177" t="str">
        <f>'Pivot MRIP 13"'!B1180</f>
        <v>1106220140412001</v>
      </c>
      <c r="C1177">
        <f>'Pivot MRIP 13"'!C1180</f>
        <v>60.134623738000009</v>
      </c>
      <c r="D1177">
        <f>'Pivot MRIP 13"'!D1180</f>
        <v>60.134623738000009</v>
      </c>
      <c r="E1177">
        <f>'Pivot MRIP 13"'!E1180</f>
        <v>1.1757987316526803</v>
      </c>
      <c r="F1177">
        <f>'Pivot MRIP 13"'!F1180</f>
        <v>36</v>
      </c>
      <c r="G1177">
        <f>'Pivot MRIP 13"'!G1180</f>
        <v>12</v>
      </c>
      <c r="H1177">
        <f t="shared" si="74"/>
        <v>721.61548485600008</v>
      </c>
      <c r="I1177">
        <f t="shared" si="75"/>
        <v>848.47457183461881</v>
      </c>
    </row>
    <row r="1178" spans="1:9" x14ac:dyDescent="0.25">
      <c r="A1178">
        <f>'Pivot MRIP 13"'!A1181</f>
        <v>2014</v>
      </c>
      <c r="B1178" t="str">
        <f>'Pivot MRIP 13"'!B1181</f>
        <v>1106220140417001</v>
      </c>
      <c r="C1178">
        <f>'Pivot MRIP 13"'!C1181</f>
        <v>631.82458113999996</v>
      </c>
      <c r="D1178">
        <f>'Pivot MRIP 13"'!D1181</f>
        <v>631.82458113999996</v>
      </c>
      <c r="E1178">
        <f>'Pivot MRIP 13"'!E1181</f>
        <v>0</v>
      </c>
      <c r="F1178">
        <f>'Pivot MRIP 13"'!F1181</f>
        <v>1</v>
      </c>
      <c r="G1178">
        <f>'Pivot MRIP 13"'!G1181</f>
        <v>0</v>
      </c>
      <c r="H1178">
        <f t="shared" si="74"/>
        <v>0</v>
      </c>
      <c r="I1178">
        <f t="shared" si="75"/>
        <v>0</v>
      </c>
    </row>
    <row r="1179" spans="1:9" x14ac:dyDescent="0.25">
      <c r="A1179">
        <f>'Pivot MRIP 13"'!A1182</f>
        <v>2014</v>
      </c>
      <c r="B1179" t="str">
        <f>'Pivot MRIP 13"'!B1182</f>
        <v>1106220140423007</v>
      </c>
      <c r="C1179">
        <f>'Pivot MRIP 13"'!C1182</f>
        <v>348.03410014000002</v>
      </c>
      <c r="D1179">
        <f>'Pivot MRIP 13"'!D1182</f>
        <v>348.03410014000002</v>
      </c>
      <c r="E1179">
        <f>'Pivot MRIP 13"'!E1182</f>
        <v>0</v>
      </c>
      <c r="F1179">
        <f>'Pivot MRIP 13"'!F1182</f>
        <v>3</v>
      </c>
      <c r="G1179">
        <f>'Pivot MRIP 13"'!G1182</f>
        <v>0</v>
      </c>
      <c r="H1179">
        <f t="shared" si="74"/>
        <v>0</v>
      </c>
      <c r="I1179">
        <f t="shared" si="75"/>
        <v>0</v>
      </c>
    </row>
    <row r="1180" spans="1:9" x14ac:dyDescent="0.25">
      <c r="A1180">
        <f>'Pivot MRIP 13"'!A1183</f>
        <v>2014</v>
      </c>
      <c r="B1180" t="str">
        <f>'Pivot MRIP 13"'!B1183</f>
        <v>1106220140426002</v>
      </c>
      <c r="C1180">
        <f>'Pivot MRIP 13"'!C1183</f>
        <v>1421.6834124</v>
      </c>
      <c r="D1180">
        <f>'Pivot MRIP 13"'!D1183</f>
        <v>1421.6834124</v>
      </c>
      <c r="E1180">
        <f>'Pivot MRIP 13"'!E1183</f>
        <v>1.4175956581162656</v>
      </c>
      <c r="F1180">
        <f>'Pivot MRIP 13"'!F1183</f>
        <v>8</v>
      </c>
      <c r="G1180">
        <f>'Pivot MRIP 13"'!G1183</f>
        <v>3</v>
      </c>
      <c r="H1180">
        <f t="shared" si="74"/>
        <v>4265.0502372000001</v>
      </c>
      <c r="I1180">
        <f t="shared" si="75"/>
        <v>6046.1166979024692</v>
      </c>
    </row>
    <row r="1181" spans="1:9" x14ac:dyDescent="0.25">
      <c r="A1181">
        <f>'Pivot MRIP 13"'!A1184</f>
        <v>2014</v>
      </c>
      <c r="B1181" t="str">
        <f>'Pivot MRIP 13"'!B1184</f>
        <v>1106220140502001</v>
      </c>
      <c r="C1181">
        <f>'Pivot MRIP 13"'!C1184</f>
        <v>2.4477591576000002</v>
      </c>
      <c r="D1181">
        <f>'Pivot MRIP 13"'!D1184</f>
        <v>2.4477591576000002</v>
      </c>
      <c r="E1181">
        <f>'Pivot MRIP 13"'!E1184</f>
        <v>1.6259091836160056</v>
      </c>
      <c r="F1181">
        <f>'Pivot MRIP 13"'!F1184</f>
        <v>36</v>
      </c>
      <c r="G1181">
        <f>'Pivot MRIP 13"'!G1184</f>
        <v>5.4387480144999998</v>
      </c>
      <c r="H1181">
        <f t="shared" si="74"/>
        <v>13.312745258371192</v>
      </c>
      <c r="I1181">
        <f t="shared" si="75"/>
        <v>21.645314774726156</v>
      </c>
    </row>
    <row r="1182" spans="1:9" x14ac:dyDescent="0.25">
      <c r="A1182">
        <f>'Pivot MRIP 13"'!A1185</f>
        <v>2014</v>
      </c>
      <c r="B1182" t="str">
        <f>'Pivot MRIP 13"'!B1185</f>
        <v>1106220140506003</v>
      </c>
      <c r="C1182">
        <f>'Pivot MRIP 13"'!C1185</f>
        <v>1275.8382537</v>
      </c>
      <c r="D1182">
        <f>'Pivot MRIP 13"'!D1185</f>
        <v>1275.8382537</v>
      </c>
      <c r="E1182">
        <f>'Pivot MRIP 13"'!E1185</f>
        <v>0</v>
      </c>
      <c r="F1182">
        <f>'Pivot MRIP 13"'!F1185</f>
        <v>4</v>
      </c>
      <c r="G1182">
        <f>'Pivot MRIP 13"'!G1185</f>
        <v>0</v>
      </c>
      <c r="H1182">
        <f t="shared" si="74"/>
        <v>0</v>
      </c>
      <c r="I1182">
        <f t="shared" si="75"/>
        <v>0</v>
      </c>
    </row>
    <row r="1183" spans="1:9" x14ac:dyDescent="0.25">
      <c r="A1183">
        <f>'Pivot MRIP 13"'!A1186</f>
        <v>2014</v>
      </c>
      <c r="B1183" t="str">
        <f>'Pivot MRIP 13"'!B1186</f>
        <v>1106220140507002</v>
      </c>
      <c r="C1183">
        <f>'Pivot MRIP 13"'!C1186</f>
        <v>454.81624715999999</v>
      </c>
      <c r="D1183">
        <f>'Pivot MRIP 13"'!D1186</f>
        <v>454.81624715999999</v>
      </c>
      <c r="E1183">
        <f>'Pivot MRIP 13"'!E1186</f>
        <v>0</v>
      </c>
      <c r="F1183">
        <f>'Pivot MRIP 13"'!F1186</f>
        <v>2</v>
      </c>
      <c r="G1183">
        <f>'Pivot MRIP 13"'!G1186</f>
        <v>0</v>
      </c>
      <c r="H1183">
        <f t="shared" si="74"/>
        <v>0</v>
      </c>
      <c r="I1183">
        <f t="shared" si="75"/>
        <v>0</v>
      </c>
    </row>
    <row r="1184" spans="1:9" x14ac:dyDescent="0.25">
      <c r="A1184">
        <f>'Pivot MRIP 13"'!A1187</f>
        <v>2014</v>
      </c>
      <c r="B1184" t="str">
        <f>'Pivot MRIP 13"'!B1187</f>
        <v>1106220140616007</v>
      </c>
      <c r="C1184">
        <f>'Pivot MRIP 13"'!C1187</f>
        <v>612.97276506000003</v>
      </c>
      <c r="D1184">
        <f>'Pivot MRIP 13"'!D1187</f>
        <v>612.97276506000003</v>
      </c>
      <c r="E1184">
        <f>'Pivot MRIP 13"'!E1187</f>
        <v>0</v>
      </c>
      <c r="F1184">
        <f>'Pivot MRIP 13"'!F1187</f>
        <v>4</v>
      </c>
      <c r="G1184">
        <f>'Pivot MRIP 13"'!G1187</f>
        <v>0</v>
      </c>
      <c r="H1184">
        <f t="shared" si="74"/>
        <v>0</v>
      </c>
      <c r="I1184">
        <f t="shared" si="75"/>
        <v>0</v>
      </c>
    </row>
    <row r="1185" spans="1:9" x14ac:dyDescent="0.25">
      <c r="A1185">
        <f>'Pivot MRIP 13"'!A1188</f>
        <v>2014</v>
      </c>
      <c r="B1185" t="str">
        <f>'Pivot MRIP 13"'!B1188</f>
        <v>1106220140616013</v>
      </c>
      <c r="C1185">
        <f>'Pivot MRIP 13"'!C1188</f>
        <v>891.07179786999995</v>
      </c>
      <c r="D1185">
        <f>'Pivot MRIP 13"'!D1188</f>
        <v>891.07179786999995</v>
      </c>
      <c r="E1185">
        <f>'Pivot MRIP 13"'!E1188</f>
        <v>0</v>
      </c>
      <c r="F1185">
        <f>'Pivot MRIP 13"'!F1188</f>
        <v>1</v>
      </c>
      <c r="G1185">
        <f>'Pivot MRIP 13"'!G1188</f>
        <v>0</v>
      </c>
      <c r="H1185">
        <f t="shared" si="74"/>
        <v>0</v>
      </c>
      <c r="I1185">
        <f t="shared" si="75"/>
        <v>0</v>
      </c>
    </row>
    <row r="1186" spans="1:9" x14ac:dyDescent="0.25">
      <c r="A1186">
        <f>'Pivot MRIP 13"'!A1189</f>
        <v>2014</v>
      </c>
      <c r="B1186" t="str">
        <f>'Pivot MRIP 13"'!B1189</f>
        <v>1106220140707005</v>
      </c>
      <c r="C1186">
        <f>'Pivot MRIP 13"'!C1189</f>
        <v>60.504265578999998</v>
      </c>
      <c r="D1186">
        <f>'Pivot MRIP 13"'!D1189</f>
        <v>60.504265578999998</v>
      </c>
      <c r="E1186">
        <f>'Pivot MRIP 13"'!E1189</f>
        <v>0</v>
      </c>
      <c r="F1186">
        <f>'Pivot MRIP 13"'!F1189</f>
        <v>24</v>
      </c>
      <c r="G1186">
        <f>'Pivot MRIP 13"'!G1189</f>
        <v>0</v>
      </c>
      <c r="H1186">
        <f t="shared" si="74"/>
        <v>0</v>
      </c>
      <c r="I1186">
        <f t="shared" si="75"/>
        <v>0</v>
      </c>
    </row>
    <row r="1187" spans="1:9" x14ac:dyDescent="0.25">
      <c r="A1187">
        <f>'Pivot MRIP 13"'!A1190</f>
        <v>2014</v>
      </c>
      <c r="B1187" t="str">
        <f>'Pivot MRIP 13"'!B1190</f>
        <v>1106220140711001</v>
      </c>
      <c r="C1187">
        <f>'Pivot MRIP 13"'!C1190</f>
        <v>65.117912713999999</v>
      </c>
      <c r="D1187">
        <f>'Pivot MRIP 13"'!D1190</f>
        <v>65.117912713999999</v>
      </c>
      <c r="E1187">
        <f>'Pivot MRIP 13"'!E1190</f>
        <v>1.2419374102900516</v>
      </c>
      <c r="F1187">
        <f>'Pivot MRIP 13"'!F1190</f>
        <v>36</v>
      </c>
      <c r="G1187">
        <f>'Pivot MRIP 13"'!G1190</f>
        <v>17.059717098</v>
      </c>
      <c r="H1187">
        <f t="shared" si="74"/>
        <v>1110.8931689130973</v>
      </c>
      <c r="I1187">
        <f t="shared" si="75"/>
        <v>1379.6597853088408</v>
      </c>
    </row>
    <row r="1188" spans="1:9" x14ac:dyDescent="0.25">
      <c r="A1188">
        <f>'Pivot MRIP 13"'!A1191</f>
        <v>2014</v>
      </c>
      <c r="B1188" t="str">
        <f>'Pivot MRIP 13"'!B1191</f>
        <v>1106220140719004</v>
      </c>
      <c r="C1188">
        <f>'Pivot MRIP 13"'!C1191</f>
        <v>199.14293243</v>
      </c>
      <c r="D1188">
        <f>'Pivot MRIP 13"'!D1191</f>
        <v>199.14293243</v>
      </c>
      <c r="E1188">
        <f>'Pivot MRIP 13"'!E1191</f>
        <v>0</v>
      </c>
      <c r="F1188">
        <f>'Pivot MRIP 13"'!F1191</f>
        <v>1</v>
      </c>
      <c r="G1188">
        <f>'Pivot MRIP 13"'!G1191</f>
        <v>0</v>
      </c>
      <c r="H1188">
        <f t="shared" si="74"/>
        <v>0</v>
      </c>
      <c r="I1188">
        <f t="shared" si="75"/>
        <v>0</v>
      </c>
    </row>
    <row r="1189" spans="1:9" x14ac:dyDescent="0.25">
      <c r="A1189">
        <f>'Pivot MRIP 13"'!A1192</f>
        <v>2014</v>
      </c>
      <c r="B1189" t="str">
        <f>'Pivot MRIP 13"'!B1192</f>
        <v>1106220140719006</v>
      </c>
      <c r="C1189">
        <f>'Pivot MRIP 13"'!C1192</f>
        <v>199.14293243</v>
      </c>
      <c r="D1189">
        <f>'Pivot MRIP 13"'!D1192</f>
        <v>199.14293243</v>
      </c>
      <c r="E1189">
        <f>'Pivot MRIP 13"'!E1192</f>
        <v>0</v>
      </c>
      <c r="F1189">
        <f>'Pivot MRIP 13"'!F1192</f>
        <v>1</v>
      </c>
      <c r="G1189">
        <f>'Pivot MRIP 13"'!G1192</f>
        <v>0</v>
      </c>
      <c r="H1189">
        <f t="shared" si="74"/>
        <v>0</v>
      </c>
      <c r="I1189">
        <f t="shared" si="75"/>
        <v>0</v>
      </c>
    </row>
    <row r="1190" spans="1:9" x14ac:dyDescent="0.25">
      <c r="A1190">
        <f>'Pivot MRIP 13"'!A1193</f>
        <v>2014</v>
      </c>
      <c r="B1190" t="str">
        <f>'Pivot MRIP 13"'!B1193</f>
        <v>1106220140719010</v>
      </c>
      <c r="C1190">
        <f>'Pivot MRIP 13"'!C1193</f>
        <v>199.14293243</v>
      </c>
      <c r="D1190">
        <f>'Pivot MRIP 13"'!D1193</f>
        <v>199.14293243</v>
      </c>
      <c r="E1190">
        <f>'Pivot MRIP 13"'!E1193</f>
        <v>0</v>
      </c>
      <c r="F1190">
        <f>'Pivot MRIP 13"'!F1193</f>
        <v>1</v>
      </c>
      <c r="G1190">
        <f>'Pivot MRIP 13"'!G1193</f>
        <v>0</v>
      </c>
      <c r="H1190">
        <f t="shared" si="74"/>
        <v>0</v>
      </c>
      <c r="I1190">
        <f t="shared" si="75"/>
        <v>0</v>
      </c>
    </row>
    <row r="1191" spans="1:9" x14ac:dyDescent="0.25">
      <c r="A1191">
        <f>'Pivot MRIP 13"'!A1194</f>
        <v>2014</v>
      </c>
      <c r="B1191" t="str">
        <f>'Pivot MRIP 13"'!B1194</f>
        <v>1106220140724001</v>
      </c>
      <c r="C1191">
        <f>'Pivot MRIP 13"'!C1194</f>
        <v>40.353660955000002</v>
      </c>
      <c r="D1191">
        <f>'Pivot MRIP 13"'!D1194</f>
        <v>40.353660955000002</v>
      </c>
      <c r="E1191">
        <f>'Pivot MRIP 13"'!E1194</f>
        <v>1.2125424420168269</v>
      </c>
      <c r="F1191">
        <f>'Pivot MRIP 13"'!F1194</f>
        <v>25</v>
      </c>
      <c r="G1191">
        <f>'Pivot MRIP 13"'!G1194</f>
        <v>1</v>
      </c>
      <c r="H1191">
        <f t="shared" si="74"/>
        <v>40.353660955000002</v>
      </c>
      <c r="I1191">
        <f t="shared" si="75"/>
        <v>48.930526598694783</v>
      </c>
    </row>
    <row r="1192" spans="1:9" x14ac:dyDescent="0.25">
      <c r="A1192">
        <f>'Pivot MRIP 13"'!A1195</f>
        <v>2014</v>
      </c>
      <c r="B1192" t="str">
        <f>'Pivot MRIP 13"'!B1195</f>
        <v>1106220140728001</v>
      </c>
      <c r="C1192">
        <f>'Pivot MRIP 13"'!C1195</f>
        <v>30.950003937999998</v>
      </c>
      <c r="D1192">
        <f>'Pivot MRIP 13"'!D1195</f>
        <v>30.950003937999998</v>
      </c>
      <c r="E1192">
        <f>'Pivot MRIP 13"'!E1195</f>
        <v>0</v>
      </c>
      <c r="F1192">
        <f>'Pivot MRIP 13"'!F1195</f>
        <v>8</v>
      </c>
      <c r="G1192">
        <f>'Pivot MRIP 13"'!G1195</f>
        <v>0</v>
      </c>
      <c r="H1192">
        <f t="shared" si="74"/>
        <v>0</v>
      </c>
      <c r="I1192">
        <f t="shared" si="75"/>
        <v>0</v>
      </c>
    </row>
    <row r="1193" spans="1:9" x14ac:dyDescent="0.25">
      <c r="A1193">
        <f>'Pivot MRIP 13"'!A1196</f>
        <v>2014</v>
      </c>
      <c r="B1193" t="str">
        <f>'Pivot MRIP 13"'!B1196</f>
        <v>1106220140816001</v>
      </c>
      <c r="C1193">
        <f>'Pivot MRIP 13"'!C1196</f>
        <v>113.7045251</v>
      </c>
      <c r="D1193">
        <f>'Pivot MRIP 13"'!D1196</f>
        <v>113.7045251</v>
      </c>
      <c r="E1193">
        <f>'Pivot MRIP 13"'!E1196</f>
        <v>0</v>
      </c>
      <c r="F1193">
        <f>'Pivot MRIP 13"'!F1196</f>
        <v>16</v>
      </c>
      <c r="G1193">
        <f>'Pivot MRIP 13"'!G1196</f>
        <v>0</v>
      </c>
      <c r="H1193">
        <f t="shared" si="74"/>
        <v>0</v>
      </c>
      <c r="I1193">
        <f t="shared" si="75"/>
        <v>0</v>
      </c>
    </row>
    <row r="1194" spans="1:9" x14ac:dyDescent="0.25">
      <c r="A1194">
        <f>'Pivot MRIP 13"'!A1197</f>
        <v>2014</v>
      </c>
      <c r="B1194" t="str">
        <f>'Pivot MRIP 13"'!B1197</f>
        <v>1106220140820001</v>
      </c>
      <c r="C1194">
        <f>'Pivot MRIP 13"'!C1197</f>
        <v>62.700376728000002</v>
      </c>
      <c r="D1194">
        <f>'Pivot MRIP 13"'!D1197</f>
        <v>62.700376728000002</v>
      </c>
      <c r="E1194">
        <f>'Pivot MRIP 13"'!E1197</f>
        <v>1.4330047042017042</v>
      </c>
      <c r="F1194">
        <f>'Pivot MRIP 13"'!F1197</f>
        <v>16</v>
      </c>
      <c r="G1194">
        <f>'Pivot MRIP 13"'!G1197</f>
        <v>1</v>
      </c>
      <c r="H1194">
        <f t="shared" si="74"/>
        <v>62.700376728000002</v>
      </c>
      <c r="I1194">
        <f t="shared" si="75"/>
        <v>89.849934806443059</v>
      </c>
    </row>
    <row r="1195" spans="1:9" x14ac:dyDescent="0.25">
      <c r="A1195">
        <f>'Pivot MRIP 13"'!A1198</f>
        <v>2014</v>
      </c>
      <c r="B1195" t="str">
        <f>'Pivot MRIP 13"'!B1198</f>
        <v>1106220140821001</v>
      </c>
      <c r="C1195">
        <f>'Pivot MRIP 13"'!C1198</f>
        <v>81.289750063</v>
      </c>
      <c r="D1195">
        <f>'Pivot MRIP 13"'!D1198</f>
        <v>81.289750063</v>
      </c>
      <c r="E1195">
        <f>'Pivot MRIP 13"'!E1198</f>
        <v>0</v>
      </c>
      <c r="F1195">
        <f>'Pivot MRIP 13"'!F1198</f>
        <v>9</v>
      </c>
      <c r="G1195">
        <f>'Pivot MRIP 13"'!G1198</f>
        <v>0</v>
      </c>
      <c r="H1195">
        <f t="shared" si="74"/>
        <v>0</v>
      </c>
      <c r="I1195">
        <f t="shared" si="75"/>
        <v>0</v>
      </c>
    </row>
    <row r="1196" spans="1:9" x14ac:dyDescent="0.25">
      <c r="A1196">
        <f>'Pivot MRIP 13"'!A1199</f>
        <v>2014</v>
      </c>
      <c r="B1196" t="str">
        <f>'Pivot MRIP 13"'!B1199</f>
        <v>1106220140827001</v>
      </c>
      <c r="C1196">
        <f>'Pivot MRIP 13"'!C1199</f>
        <v>11.787449136999999</v>
      </c>
      <c r="D1196">
        <f>'Pivot MRIP 13"'!D1199</f>
        <v>11.787449136999999</v>
      </c>
      <c r="E1196">
        <f>'Pivot MRIP 13"'!E1199</f>
        <v>0</v>
      </c>
      <c r="F1196">
        <f>'Pivot MRIP 13"'!F1199</f>
        <v>2</v>
      </c>
      <c r="G1196">
        <f>'Pivot MRIP 13"'!G1199</f>
        <v>0</v>
      </c>
      <c r="H1196">
        <f t="shared" si="74"/>
        <v>0</v>
      </c>
      <c r="I1196">
        <f t="shared" si="75"/>
        <v>0</v>
      </c>
    </row>
    <row r="1197" spans="1:9" x14ac:dyDescent="0.25">
      <c r="A1197">
        <f>'Pivot MRIP 13"'!A1200</f>
        <v>2014</v>
      </c>
      <c r="B1197" t="str">
        <f>'Pivot MRIP 13"'!B1200</f>
        <v>1106220141007001</v>
      </c>
      <c r="C1197">
        <f>'Pivot MRIP 13"'!C1200</f>
        <v>10.83169674</v>
      </c>
      <c r="D1197">
        <f>'Pivot MRIP 13"'!D1200</f>
        <v>10.83169674</v>
      </c>
      <c r="E1197">
        <f>'Pivot MRIP 13"'!E1200</f>
        <v>0</v>
      </c>
      <c r="F1197">
        <f>'Pivot MRIP 13"'!F1200</f>
        <v>30</v>
      </c>
      <c r="G1197">
        <f>'Pivot MRIP 13"'!G1200</f>
        <v>0</v>
      </c>
      <c r="H1197">
        <f t="shared" si="74"/>
        <v>0</v>
      </c>
      <c r="I1197">
        <f t="shared" si="75"/>
        <v>0</v>
      </c>
    </row>
    <row r="1198" spans="1:9" x14ac:dyDescent="0.25">
      <c r="A1198">
        <f>'Pivot MRIP 13"'!A1201</f>
        <v>2014</v>
      </c>
      <c r="B1198" t="str">
        <f>'Pivot MRIP 13"'!B1201</f>
        <v>1106420141006005</v>
      </c>
      <c r="C1198">
        <f>'Pivot MRIP 13"'!C1201</f>
        <v>182.53612387000001</v>
      </c>
      <c r="D1198">
        <f>'Pivot MRIP 13"'!D1201</f>
        <v>182.53612387000001</v>
      </c>
      <c r="E1198">
        <f>'Pivot MRIP 13"'!E1201</f>
        <v>0</v>
      </c>
      <c r="F1198">
        <f>'Pivot MRIP 13"'!F1201</f>
        <v>4</v>
      </c>
      <c r="G1198">
        <f>'Pivot MRIP 13"'!G1201</f>
        <v>0</v>
      </c>
      <c r="H1198">
        <f t="shared" si="74"/>
        <v>0</v>
      </c>
      <c r="I1198">
        <f t="shared" si="75"/>
        <v>0</v>
      </c>
    </row>
    <row r="1199" spans="1:9" x14ac:dyDescent="0.25">
      <c r="A1199">
        <f>'Pivot MRIP 13"'!A1202</f>
        <v>2014</v>
      </c>
      <c r="B1199" t="str">
        <f>'Pivot MRIP 13"'!B1202</f>
        <v>1108120140115001</v>
      </c>
      <c r="C1199">
        <f>'Pivot MRIP 13"'!C1202</f>
        <v>618.84108670000001</v>
      </c>
      <c r="D1199">
        <f>'Pivot MRIP 13"'!D1202</f>
        <v>618.84108670000001</v>
      </c>
      <c r="E1199">
        <f>'Pivot MRIP 13"'!E1202</f>
        <v>0</v>
      </c>
      <c r="F1199">
        <f>'Pivot MRIP 13"'!F1202</f>
        <v>1</v>
      </c>
      <c r="G1199">
        <f>'Pivot MRIP 13"'!G1202</f>
        <v>0</v>
      </c>
      <c r="H1199">
        <f t="shared" si="74"/>
        <v>0</v>
      </c>
      <c r="I1199">
        <f t="shared" si="75"/>
        <v>0</v>
      </c>
    </row>
    <row r="1200" spans="1:9" x14ac:dyDescent="0.25">
      <c r="A1200">
        <f>'Pivot MRIP 13"'!A1203</f>
        <v>2014</v>
      </c>
      <c r="B1200" t="str">
        <f>'Pivot MRIP 13"'!B1203</f>
        <v>1108120140401001</v>
      </c>
      <c r="C1200">
        <f>'Pivot MRIP 13"'!C1203</f>
        <v>514.81920616000002</v>
      </c>
      <c r="D1200">
        <f>'Pivot MRIP 13"'!D1203</f>
        <v>514.81920616000002</v>
      </c>
      <c r="E1200">
        <f>'Pivot MRIP 13"'!E1203</f>
        <v>0</v>
      </c>
      <c r="F1200">
        <f>'Pivot MRIP 13"'!F1203</f>
        <v>4</v>
      </c>
      <c r="G1200">
        <f>'Pivot MRIP 13"'!G1203</f>
        <v>0</v>
      </c>
      <c r="H1200">
        <f t="shared" si="74"/>
        <v>0</v>
      </c>
      <c r="I1200">
        <f t="shared" si="75"/>
        <v>0</v>
      </c>
    </row>
    <row r="1201" spans="1:9" x14ac:dyDescent="0.25">
      <c r="A1201">
        <f>'Pivot MRIP 13"'!A1204</f>
        <v>2014</v>
      </c>
      <c r="B1201" t="str">
        <f>'Pivot MRIP 13"'!B1204</f>
        <v>1108120140401005</v>
      </c>
      <c r="C1201">
        <f>'Pivot MRIP 13"'!C1204</f>
        <v>622.85837385000002</v>
      </c>
      <c r="D1201">
        <f>'Pivot MRIP 13"'!D1204</f>
        <v>622.85837385000002</v>
      </c>
      <c r="E1201">
        <f>'Pivot MRIP 13"'!E1204</f>
        <v>1.4074499260205808</v>
      </c>
      <c r="F1201">
        <f>'Pivot MRIP 13"'!F1204</f>
        <v>9</v>
      </c>
      <c r="G1201">
        <f>'Pivot MRIP 13"'!G1204</f>
        <v>2</v>
      </c>
      <c r="H1201">
        <f t="shared" si="74"/>
        <v>1245.7167477</v>
      </c>
      <c r="I1201">
        <f t="shared" si="75"/>
        <v>1753.2839443929636</v>
      </c>
    </row>
    <row r="1202" spans="1:9" x14ac:dyDescent="0.25">
      <c r="A1202">
        <f>'Pivot MRIP 13"'!A1205</f>
        <v>2014</v>
      </c>
      <c r="B1202" t="str">
        <f>'Pivot MRIP 13"'!B1205</f>
        <v>1108120140417001</v>
      </c>
      <c r="C1202">
        <f>'Pivot MRIP 13"'!C1205</f>
        <v>549.40274331000001</v>
      </c>
      <c r="D1202">
        <f>'Pivot MRIP 13"'!D1205</f>
        <v>549.40274331000001</v>
      </c>
      <c r="E1202">
        <f>'Pivot MRIP 13"'!E1205</f>
        <v>0</v>
      </c>
      <c r="F1202">
        <f>'Pivot MRIP 13"'!F1205</f>
        <v>9</v>
      </c>
      <c r="G1202">
        <f>'Pivot MRIP 13"'!G1205</f>
        <v>0</v>
      </c>
      <c r="H1202">
        <f t="shared" si="74"/>
        <v>0</v>
      </c>
      <c r="I1202">
        <f t="shared" si="75"/>
        <v>0</v>
      </c>
    </row>
    <row r="1203" spans="1:9" x14ac:dyDescent="0.25">
      <c r="A1203">
        <f>'Pivot MRIP 13"'!A1206</f>
        <v>2014</v>
      </c>
      <c r="B1203" t="str">
        <f>'Pivot MRIP 13"'!B1206</f>
        <v>1108120140615011</v>
      </c>
      <c r="C1203">
        <f>'Pivot MRIP 13"'!C1206</f>
        <v>420.76053798999999</v>
      </c>
      <c r="D1203">
        <f>'Pivot MRIP 13"'!D1206</f>
        <v>420.76053798999999</v>
      </c>
      <c r="E1203">
        <f>'Pivot MRIP 13"'!E1206</f>
        <v>0</v>
      </c>
      <c r="F1203">
        <f>'Pivot MRIP 13"'!F1206</f>
        <v>1</v>
      </c>
      <c r="G1203">
        <f>'Pivot MRIP 13"'!G1206</f>
        <v>0</v>
      </c>
      <c r="H1203">
        <f t="shared" si="74"/>
        <v>0</v>
      </c>
      <c r="I1203">
        <f t="shared" si="75"/>
        <v>0</v>
      </c>
    </row>
    <row r="1204" spans="1:9" x14ac:dyDescent="0.25">
      <c r="A1204">
        <f>'Pivot MRIP 13"'!A1207</f>
        <v>2014</v>
      </c>
      <c r="B1204" t="str">
        <f>'Pivot MRIP 13"'!B1207</f>
        <v>1108120140621001</v>
      </c>
      <c r="C1204">
        <f>'Pivot MRIP 13"'!C1207</f>
        <v>13.855922241</v>
      </c>
      <c r="D1204">
        <f>'Pivot MRIP 13"'!D1207</f>
        <v>13.855922241</v>
      </c>
      <c r="E1204">
        <f>'Pivot MRIP 13"'!E1207</f>
        <v>0</v>
      </c>
      <c r="F1204">
        <f>'Pivot MRIP 13"'!F1207</f>
        <v>6</v>
      </c>
      <c r="G1204">
        <f>'Pivot MRIP 13"'!G1207</f>
        <v>0</v>
      </c>
      <c r="H1204">
        <f t="shared" si="74"/>
        <v>0</v>
      </c>
      <c r="I1204">
        <f t="shared" si="75"/>
        <v>0</v>
      </c>
    </row>
    <row r="1205" spans="1:9" x14ac:dyDescent="0.25">
      <c r="A1205">
        <f>'Pivot MRIP 13"'!A1208</f>
        <v>2014</v>
      </c>
      <c r="B1205" t="str">
        <f>'Pivot MRIP 13"'!B1208</f>
        <v>1108120140621005</v>
      </c>
      <c r="C1205">
        <f>'Pivot MRIP 13"'!C1208</f>
        <v>13.855922241</v>
      </c>
      <c r="D1205">
        <f>'Pivot MRIP 13"'!D1208</f>
        <v>13.855922241</v>
      </c>
      <c r="E1205">
        <f>'Pivot MRIP 13"'!E1208</f>
        <v>1.5432358353172215</v>
      </c>
      <c r="F1205">
        <f>'Pivot MRIP 13"'!F1208</f>
        <v>24</v>
      </c>
      <c r="G1205">
        <f>'Pivot MRIP 13"'!G1208</f>
        <v>3.8211057747999999</v>
      </c>
      <c r="H1205">
        <f t="shared" si="74"/>
        <v>52.944944490264859</v>
      </c>
      <c r="I1205">
        <f t="shared" si="75"/>
        <v>81.706535636257811</v>
      </c>
    </row>
    <row r="1206" spans="1:9" x14ac:dyDescent="0.25">
      <c r="A1206">
        <f>'Pivot MRIP 13"'!A1209</f>
        <v>2014</v>
      </c>
      <c r="B1206" t="str">
        <f>'Pivot MRIP 13"'!B1209</f>
        <v>1108120140706001</v>
      </c>
      <c r="C1206">
        <f>'Pivot MRIP 13"'!C1209</f>
        <v>27.314194988000001</v>
      </c>
      <c r="D1206">
        <f>'Pivot MRIP 13"'!D1209</f>
        <v>27.314194988000001</v>
      </c>
      <c r="E1206">
        <f>'Pivot MRIP 13"'!E1209</f>
        <v>1.2125424419540509</v>
      </c>
      <c r="F1206">
        <f>'Pivot MRIP 13"'!F1209</f>
        <v>16</v>
      </c>
      <c r="G1206">
        <f>'Pivot MRIP 13"'!G1209</f>
        <v>1.2291682637000001</v>
      </c>
      <c r="H1206">
        <f t="shared" si="74"/>
        <v>33.573741627763205</v>
      </c>
      <c r="I1206">
        <f t="shared" si="75"/>
        <v>40.709586658862371</v>
      </c>
    </row>
    <row r="1207" spans="1:9" x14ac:dyDescent="0.25">
      <c r="A1207">
        <f>'Pivot MRIP 13"'!A1210</f>
        <v>2014</v>
      </c>
      <c r="B1207" t="str">
        <f>'Pivot MRIP 13"'!B1210</f>
        <v>1108120140711006</v>
      </c>
      <c r="C1207">
        <f>'Pivot MRIP 13"'!C1210</f>
        <v>190.24029415000001</v>
      </c>
      <c r="D1207">
        <f>'Pivot MRIP 13"'!D1210</f>
        <v>190.24029415000001</v>
      </c>
      <c r="E1207">
        <f>'Pivot MRIP 13"'!E1210</f>
        <v>0</v>
      </c>
      <c r="F1207">
        <f>'Pivot MRIP 13"'!F1210</f>
        <v>16</v>
      </c>
      <c r="G1207">
        <f>'Pivot MRIP 13"'!G1210</f>
        <v>0</v>
      </c>
      <c r="H1207">
        <f t="shared" si="74"/>
        <v>0</v>
      </c>
      <c r="I1207">
        <f t="shared" si="75"/>
        <v>0</v>
      </c>
    </row>
    <row r="1208" spans="1:9" x14ac:dyDescent="0.25">
      <c r="A1208">
        <f>'Pivot MRIP 13"'!A1211</f>
        <v>2014</v>
      </c>
      <c r="B1208" t="str">
        <f>'Pivot MRIP 13"'!B1211</f>
        <v>1108120140711013</v>
      </c>
      <c r="C1208">
        <f>'Pivot MRIP 13"'!C1211</f>
        <v>190.24029415000004</v>
      </c>
      <c r="D1208">
        <f>'Pivot MRIP 13"'!D1211</f>
        <v>190.24029415000004</v>
      </c>
      <c r="E1208">
        <f>'Pivot MRIP 13"'!E1211</f>
        <v>0</v>
      </c>
      <c r="F1208">
        <f>'Pivot MRIP 13"'!F1211</f>
        <v>9</v>
      </c>
      <c r="G1208">
        <f>'Pivot MRIP 13"'!G1211</f>
        <v>0</v>
      </c>
      <c r="H1208">
        <f t="shared" si="74"/>
        <v>0</v>
      </c>
      <c r="I1208">
        <f t="shared" si="75"/>
        <v>0</v>
      </c>
    </row>
    <row r="1209" spans="1:9" x14ac:dyDescent="0.25">
      <c r="A1209">
        <f>'Pivot MRIP 13"'!A1212</f>
        <v>2014</v>
      </c>
      <c r="B1209" t="str">
        <f>'Pivot MRIP 13"'!B1212</f>
        <v>1108120140711018</v>
      </c>
      <c r="C1209">
        <f>'Pivot MRIP 13"'!C1212</f>
        <v>190.24029415000001</v>
      </c>
      <c r="D1209">
        <f>'Pivot MRIP 13"'!D1212</f>
        <v>190.24029415000001</v>
      </c>
      <c r="E1209">
        <f>'Pivot MRIP 13"'!E1212</f>
        <v>0</v>
      </c>
      <c r="F1209">
        <f>'Pivot MRIP 13"'!F1212</f>
        <v>4</v>
      </c>
      <c r="G1209">
        <f>'Pivot MRIP 13"'!G1212</f>
        <v>0</v>
      </c>
      <c r="H1209">
        <f t="shared" si="74"/>
        <v>0</v>
      </c>
      <c r="I1209">
        <f t="shared" si="75"/>
        <v>0</v>
      </c>
    </row>
    <row r="1210" spans="1:9" x14ac:dyDescent="0.25">
      <c r="A1210">
        <f>'Pivot MRIP 13"'!A1213</f>
        <v>2014</v>
      </c>
      <c r="B1210" t="str">
        <f>'Pivot MRIP 13"'!B1213</f>
        <v>1108120140725005</v>
      </c>
      <c r="C1210">
        <f>'Pivot MRIP 13"'!C1213</f>
        <v>30.965050541</v>
      </c>
      <c r="D1210">
        <f>'Pivot MRIP 13"'!D1213</f>
        <v>30.965050541</v>
      </c>
      <c r="E1210">
        <f>'Pivot MRIP 13"'!E1213</f>
        <v>1.1390550213154105</v>
      </c>
      <c r="F1210">
        <f>'Pivot MRIP 13"'!F1213</f>
        <v>25</v>
      </c>
      <c r="G1210">
        <f>'Pivot MRIP 13"'!G1213</f>
        <v>3.4178495044999999</v>
      </c>
      <c r="H1210">
        <f t="shared" si="74"/>
        <v>105.8338826483743</v>
      </c>
      <c r="I1210">
        <f t="shared" si="75"/>
        <v>120.55061545593664</v>
      </c>
    </row>
    <row r="1211" spans="1:9" x14ac:dyDescent="0.25">
      <c r="A1211">
        <f>'Pivot MRIP 13"'!A1214</f>
        <v>2014</v>
      </c>
      <c r="B1211" t="str">
        <f>'Pivot MRIP 13"'!B1214</f>
        <v>1108120140727008</v>
      </c>
      <c r="C1211">
        <f>'Pivot MRIP 13"'!C1214</f>
        <v>687.34154625999997</v>
      </c>
      <c r="D1211">
        <f>'Pivot MRIP 13"'!D1214</f>
        <v>687.34154625999997</v>
      </c>
      <c r="E1211">
        <f>'Pivot MRIP 13"'!E1214</f>
        <v>1.4330047042773666</v>
      </c>
      <c r="F1211">
        <f>'Pivot MRIP 13"'!F1214</f>
        <v>4</v>
      </c>
      <c r="G1211">
        <f>'Pivot MRIP 13"'!G1214</f>
        <v>1.0198151681000001</v>
      </c>
      <c r="H1211">
        <f t="shared" si="74"/>
        <v>700.96133454125584</v>
      </c>
      <c r="I1211">
        <f t="shared" si="75"/>
        <v>1004.4808899141606</v>
      </c>
    </row>
    <row r="1212" spans="1:9" x14ac:dyDescent="0.25">
      <c r="A1212">
        <f>'Pivot MRIP 13"'!A1215</f>
        <v>2014</v>
      </c>
      <c r="B1212" t="str">
        <f>'Pivot MRIP 13"'!B1215</f>
        <v>1108120140824009</v>
      </c>
      <c r="C1212">
        <f>'Pivot MRIP 13"'!C1215</f>
        <v>124.67029801</v>
      </c>
      <c r="D1212">
        <f>'Pivot MRIP 13"'!D1215</f>
        <v>124.67029801</v>
      </c>
      <c r="E1212">
        <f>'Pivot MRIP 13"'!E1215</f>
        <v>0</v>
      </c>
      <c r="F1212">
        <f>'Pivot MRIP 13"'!F1215</f>
        <v>4</v>
      </c>
      <c r="G1212">
        <f>'Pivot MRIP 13"'!G1215</f>
        <v>0</v>
      </c>
      <c r="H1212">
        <f t="shared" si="74"/>
        <v>0</v>
      </c>
      <c r="I1212">
        <f t="shared" si="75"/>
        <v>0</v>
      </c>
    </row>
    <row r="1213" spans="1:9" x14ac:dyDescent="0.25">
      <c r="A1213">
        <f>'Pivot MRIP 13"'!A1216</f>
        <v>2014</v>
      </c>
      <c r="B1213" t="str">
        <f>'Pivot MRIP 13"'!B1216</f>
        <v>1108120140824011</v>
      </c>
      <c r="C1213">
        <f>'Pivot MRIP 13"'!C1216</f>
        <v>124.67029801</v>
      </c>
      <c r="D1213">
        <f>'Pivot MRIP 13"'!D1216</f>
        <v>124.67029801</v>
      </c>
      <c r="E1213">
        <f>'Pivot MRIP 13"'!E1216</f>
        <v>0</v>
      </c>
      <c r="F1213">
        <f>'Pivot MRIP 13"'!F1216</f>
        <v>6</v>
      </c>
      <c r="G1213">
        <f>'Pivot MRIP 13"'!G1216</f>
        <v>0</v>
      </c>
      <c r="H1213">
        <f t="shared" si="74"/>
        <v>0</v>
      </c>
      <c r="I1213">
        <f t="shared" si="75"/>
        <v>0</v>
      </c>
    </row>
    <row r="1214" spans="1:9" x14ac:dyDescent="0.25">
      <c r="A1214">
        <f>'Pivot MRIP 13"'!A1217</f>
        <v>2014</v>
      </c>
      <c r="B1214" t="str">
        <f>'Pivot MRIP 13"'!B1217</f>
        <v>1108120140824014</v>
      </c>
      <c r="C1214">
        <f>'Pivot MRIP 13"'!C1217</f>
        <v>124.67029801</v>
      </c>
      <c r="D1214">
        <f>'Pivot MRIP 13"'!D1217</f>
        <v>124.67029801</v>
      </c>
      <c r="E1214">
        <f>'Pivot MRIP 13"'!E1217</f>
        <v>0</v>
      </c>
      <c r="F1214">
        <f>'Pivot MRIP 13"'!F1217</f>
        <v>6</v>
      </c>
      <c r="G1214">
        <f>'Pivot MRIP 13"'!G1217</f>
        <v>0</v>
      </c>
      <c r="H1214">
        <f t="shared" si="74"/>
        <v>0</v>
      </c>
      <c r="I1214">
        <f t="shared" si="75"/>
        <v>0</v>
      </c>
    </row>
    <row r="1215" spans="1:9" x14ac:dyDescent="0.25">
      <c r="A1215">
        <f>'Pivot MRIP 13"'!A1218</f>
        <v>2014</v>
      </c>
      <c r="B1215" t="str">
        <f>'Pivot MRIP 13"'!B1218</f>
        <v>1108720140113001</v>
      </c>
      <c r="C1215">
        <f>'Pivot MRIP 13"'!C1218</f>
        <v>2129.4369081999998</v>
      </c>
      <c r="D1215">
        <f>'Pivot MRIP 13"'!D1218</f>
        <v>2129.4369081999998</v>
      </c>
      <c r="E1215">
        <f>'Pivot MRIP 13"'!E1218</f>
        <v>0</v>
      </c>
      <c r="F1215">
        <f>'Pivot MRIP 13"'!F1218</f>
        <v>1</v>
      </c>
      <c r="G1215">
        <f>'Pivot MRIP 13"'!G1218</f>
        <v>0</v>
      </c>
      <c r="H1215">
        <f t="shared" si="74"/>
        <v>0</v>
      </c>
      <c r="I1215">
        <f t="shared" si="75"/>
        <v>0</v>
      </c>
    </row>
    <row r="1216" spans="1:9" x14ac:dyDescent="0.25">
      <c r="A1216">
        <f>'Pivot MRIP 13"'!A1219</f>
        <v>2014</v>
      </c>
      <c r="B1216" t="str">
        <f>'Pivot MRIP 13"'!B1219</f>
        <v>1108720140504024</v>
      </c>
      <c r="C1216">
        <f>'Pivot MRIP 13"'!C1219</f>
        <v>103.26238651</v>
      </c>
      <c r="D1216">
        <f>'Pivot MRIP 13"'!D1219</f>
        <v>103.26238651</v>
      </c>
      <c r="E1216">
        <f>'Pivot MRIP 13"'!E1219</f>
        <v>0</v>
      </c>
      <c r="F1216">
        <f>'Pivot MRIP 13"'!F1219</f>
        <v>1</v>
      </c>
      <c r="G1216">
        <f>'Pivot MRIP 13"'!G1219</f>
        <v>0</v>
      </c>
      <c r="H1216">
        <f t="shared" si="74"/>
        <v>0</v>
      </c>
      <c r="I1216">
        <f t="shared" si="75"/>
        <v>0</v>
      </c>
    </row>
    <row r="1217" spans="1:9" x14ac:dyDescent="0.25">
      <c r="A1217">
        <f>'Pivot MRIP 13"'!A1220</f>
        <v>2014</v>
      </c>
      <c r="B1217" t="str">
        <f>'Pivot MRIP 13"'!B1220</f>
        <v>1108720140504029</v>
      </c>
      <c r="C1217">
        <f>'Pivot MRIP 13"'!C1220</f>
        <v>103.26238651</v>
      </c>
      <c r="D1217">
        <f>'Pivot MRIP 13"'!D1220</f>
        <v>103.26238651</v>
      </c>
      <c r="E1217">
        <f>'Pivot MRIP 13"'!E1220</f>
        <v>0</v>
      </c>
      <c r="F1217">
        <f>'Pivot MRIP 13"'!F1220</f>
        <v>1</v>
      </c>
      <c r="G1217">
        <f>'Pivot MRIP 13"'!G1220</f>
        <v>0</v>
      </c>
      <c r="H1217">
        <f t="shared" si="74"/>
        <v>0</v>
      </c>
      <c r="I1217">
        <f t="shared" si="75"/>
        <v>0</v>
      </c>
    </row>
    <row r="1218" spans="1:9" x14ac:dyDescent="0.25">
      <c r="A1218">
        <f>'Pivot MRIP 13"'!A1221</f>
        <v>2014</v>
      </c>
      <c r="B1218" t="str">
        <f>'Pivot MRIP 13"'!B1221</f>
        <v>1108720140506007</v>
      </c>
      <c r="C1218">
        <f>'Pivot MRIP 13"'!C1221</f>
        <v>352.28375937999999</v>
      </c>
      <c r="D1218">
        <f>'Pivot MRIP 13"'!D1221</f>
        <v>352.28375937999999</v>
      </c>
      <c r="E1218">
        <f>'Pivot MRIP 13"'!E1221</f>
        <v>0</v>
      </c>
      <c r="F1218">
        <f>'Pivot MRIP 13"'!F1221</f>
        <v>1</v>
      </c>
      <c r="G1218">
        <f>'Pivot MRIP 13"'!G1221</f>
        <v>0</v>
      </c>
      <c r="H1218">
        <f t="shared" ref="H1218:H1281" si="76">G1218*C1218</f>
        <v>0</v>
      </c>
      <c r="I1218">
        <f t="shared" ref="I1218:I1281" si="77">E1218*H1218</f>
        <v>0</v>
      </c>
    </row>
    <row r="1219" spans="1:9" x14ac:dyDescent="0.25">
      <c r="A1219">
        <f>'Pivot MRIP 13"'!A1222</f>
        <v>2014</v>
      </c>
      <c r="B1219" t="str">
        <f>'Pivot MRIP 13"'!B1222</f>
        <v>1108720140506010</v>
      </c>
      <c r="C1219">
        <f>'Pivot MRIP 13"'!C1222</f>
        <v>352.28375937999999</v>
      </c>
      <c r="D1219">
        <f>'Pivot MRIP 13"'!D1222</f>
        <v>352.28375937999999</v>
      </c>
      <c r="E1219">
        <f>'Pivot MRIP 13"'!E1222</f>
        <v>0</v>
      </c>
      <c r="F1219">
        <f>'Pivot MRIP 13"'!F1222</f>
        <v>1</v>
      </c>
      <c r="G1219">
        <f>'Pivot MRIP 13"'!G1222</f>
        <v>0</v>
      </c>
      <c r="H1219">
        <f t="shared" si="76"/>
        <v>0</v>
      </c>
      <c r="I1219">
        <f t="shared" si="77"/>
        <v>0</v>
      </c>
    </row>
    <row r="1220" spans="1:9" x14ac:dyDescent="0.25">
      <c r="A1220">
        <f>'Pivot MRIP 13"'!A1223</f>
        <v>2014</v>
      </c>
      <c r="B1220" t="str">
        <f>'Pivot MRIP 13"'!B1223</f>
        <v>1108720140512013</v>
      </c>
      <c r="C1220">
        <f>'Pivot MRIP 13"'!C1223</f>
        <v>394.35425844999997</v>
      </c>
      <c r="D1220">
        <f>'Pivot MRIP 13"'!D1223</f>
        <v>394.35425844999997</v>
      </c>
      <c r="E1220">
        <f>'Pivot MRIP 13"'!E1223</f>
        <v>0</v>
      </c>
      <c r="F1220">
        <f>'Pivot MRIP 13"'!F1223</f>
        <v>2</v>
      </c>
      <c r="G1220">
        <f>'Pivot MRIP 13"'!G1223</f>
        <v>0</v>
      </c>
      <c r="H1220">
        <f t="shared" si="76"/>
        <v>0</v>
      </c>
      <c r="I1220">
        <f t="shared" si="77"/>
        <v>0</v>
      </c>
    </row>
    <row r="1221" spans="1:9" x14ac:dyDescent="0.25">
      <c r="A1221">
        <f>'Pivot MRIP 13"'!A1224</f>
        <v>2014</v>
      </c>
      <c r="B1221" t="str">
        <f>'Pivot MRIP 13"'!B1224</f>
        <v>1108720140520001</v>
      </c>
      <c r="C1221">
        <f>'Pivot MRIP 13"'!C1224</f>
        <v>82.188528199999993</v>
      </c>
      <c r="D1221">
        <f>'Pivot MRIP 13"'!D1224</f>
        <v>82.188528199999993</v>
      </c>
      <c r="E1221">
        <f>'Pivot MRIP 13"'!E1224</f>
        <v>0</v>
      </c>
      <c r="F1221">
        <f>'Pivot MRIP 13"'!F1224</f>
        <v>16</v>
      </c>
      <c r="G1221">
        <f>'Pivot MRIP 13"'!G1224</f>
        <v>0</v>
      </c>
      <c r="H1221">
        <f t="shared" si="76"/>
        <v>0</v>
      </c>
      <c r="I1221">
        <f t="shared" si="77"/>
        <v>0</v>
      </c>
    </row>
    <row r="1222" spans="1:9" x14ac:dyDescent="0.25">
      <c r="A1222">
        <f>'Pivot MRIP 13"'!A1225</f>
        <v>2014</v>
      </c>
      <c r="B1222" t="str">
        <f>'Pivot MRIP 13"'!B1225</f>
        <v>1108720140522003</v>
      </c>
      <c r="C1222">
        <f>'Pivot MRIP 13"'!C1225</f>
        <v>123.71737777</v>
      </c>
      <c r="D1222">
        <f>'Pivot MRIP 13"'!D1225</f>
        <v>123.71737777</v>
      </c>
      <c r="E1222">
        <f>'Pivot MRIP 13"'!E1225</f>
        <v>0</v>
      </c>
      <c r="F1222">
        <f>'Pivot MRIP 13"'!F1225</f>
        <v>1</v>
      </c>
      <c r="G1222">
        <f>'Pivot MRIP 13"'!G1225</f>
        <v>0</v>
      </c>
      <c r="H1222">
        <f t="shared" si="76"/>
        <v>0</v>
      </c>
      <c r="I1222">
        <f t="shared" si="77"/>
        <v>0</v>
      </c>
    </row>
    <row r="1223" spans="1:9" x14ac:dyDescent="0.25">
      <c r="A1223">
        <f>'Pivot MRIP 13"'!A1226</f>
        <v>2014</v>
      </c>
      <c r="B1223" t="str">
        <f>'Pivot MRIP 13"'!B1226</f>
        <v>1108720140522004</v>
      </c>
      <c r="C1223">
        <f>'Pivot MRIP 13"'!C1226</f>
        <v>123.71737777</v>
      </c>
      <c r="D1223">
        <f>'Pivot MRIP 13"'!D1226</f>
        <v>123.71737777</v>
      </c>
      <c r="E1223">
        <f>'Pivot MRIP 13"'!E1226</f>
        <v>0</v>
      </c>
      <c r="F1223">
        <f>'Pivot MRIP 13"'!F1226</f>
        <v>6</v>
      </c>
      <c r="G1223">
        <f>'Pivot MRIP 13"'!G1226</f>
        <v>0</v>
      </c>
      <c r="H1223">
        <f t="shared" si="76"/>
        <v>0</v>
      </c>
      <c r="I1223">
        <f t="shared" si="77"/>
        <v>0</v>
      </c>
    </row>
    <row r="1224" spans="1:9" x14ac:dyDescent="0.25">
      <c r="A1224">
        <f>'Pivot MRIP 13"'!A1227</f>
        <v>2014</v>
      </c>
      <c r="B1224" t="str">
        <f>'Pivot MRIP 13"'!B1227</f>
        <v>1108720140522010</v>
      </c>
      <c r="C1224">
        <f>'Pivot MRIP 13"'!C1227</f>
        <v>123.71737777</v>
      </c>
      <c r="D1224">
        <f>'Pivot MRIP 13"'!D1227</f>
        <v>123.71737777</v>
      </c>
      <c r="E1224">
        <f>'Pivot MRIP 13"'!E1227</f>
        <v>0</v>
      </c>
      <c r="F1224">
        <f>'Pivot MRIP 13"'!F1227</f>
        <v>4</v>
      </c>
      <c r="G1224">
        <f>'Pivot MRIP 13"'!G1227</f>
        <v>0</v>
      </c>
      <c r="H1224">
        <f t="shared" si="76"/>
        <v>0</v>
      </c>
      <c r="I1224">
        <f t="shared" si="77"/>
        <v>0</v>
      </c>
    </row>
    <row r="1225" spans="1:9" x14ac:dyDescent="0.25">
      <c r="A1225">
        <f>'Pivot MRIP 13"'!A1228</f>
        <v>2014</v>
      </c>
      <c r="B1225" t="str">
        <f>'Pivot MRIP 13"'!B1228</f>
        <v>1108720140522017</v>
      </c>
      <c r="C1225">
        <f>'Pivot MRIP 13"'!C1228</f>
        <v>123.71737777</v>
      </c>
      <c r="D1225">
        <f>'Pivot MRIP 13"'!D1228</f>
        <v>123.71737777</v>
      </c>
      <c r="E1225">
        <f>'Pivot MRIP 13"'!E1228</f>
        <v>0</v>
      </c>
      <c r="F1225">
        <f>'Pivot MRIP 13"'!F1228</f>
        <v>4</v>
      </c>
      <c r="G1225">
        <f>'Pivot MRIP 13"'!G1228</f>
        <v>0</v>
      </c>
      <c r="H1225">
        <f t="shared" si="76"/>
        <v>0</v>
      </c>
      <c r="I1225">
        <f t="shared" si="77"/>
        <v>0</v>
      </c>
    </row>
    <row r="1226" spans="1:9" x14ac:dyDescent="0.25">
      <c r="A1226">
        <f>'Pivot MRIP 13"'!A1229</f>
        <v>2014</v>
      </c>
      <c r="B1226" t="str">
        <f>'Pivot MRIP 13"'!B1229</f>
        <v>1108720140522023</v>
      </c>
      <c r="C1226">
        <f>'Pivot MRIP 13"'!C1229</f>
        <v>123.71737777</v>
      </c>
      <c r="D1226">
        <f>'Pivot MRIP 13"'!D1229</f>
        <v>123.71737777</v>
      </c>
      <c r="E1226">
        <f>'Pivot MRIP 13"'!E1229</f>
        <v>0</v>
      </c>
      <c r="F1226">
        <f>'Pivot MRIP 13"'!F1229</f>
        <v>4</v>
      </c>
      <c r="G1226">
        <f>'Pivot MRIP 13"'!G1229</f>
        <v>0</v>
      </c>
      <c r="H1226">
        <f t="shared" si="76"/>
        <v>0</v>
      </c>
      <c r="I1226">
        <f t="shared" si="77"/>
        <v>0</v>
      </c>
    </row>
    <row r="1227" spans="1:9" x14ac:dyDescent="0.25">
      <c r="A1227">
        <f>'Pivot MRIP 13"'!A1230</f>
        <v>2014</v>
      </c>
      <c r="B1227" t="str">
        <f>'Pivot MRIP 13"'!B1230</f>
        <v>1108720140523002</v>
      </c>
      <c r="C1227">
        <f>'Pivot MRIP 13"'!C1230</f>
        <v>71.095859732999998</v>
      </c>
      <c r="D1227">
        <f>'Pivot MRIP 13"'!D1230</f>
        <v>71.095859732999998</v>
      </c>
      <c r="E1227">
        <f>'Pivot MRIP 13"'!E1230</f>
        <v>0</v>
      </c>
      <c r="F1227">
        <f>'Pivot MRIP 13"'!F1230</f>
        <v>1</v>
      </c>
      <c r="G1227">
        <f>'Pivot MRIP 13"'!G1230</f>
        <v>0</v>
      </c>
      <c r="H1227">
        <f t="shared" si="76"/>
        <v>0</v>
      </c>
      <c r="I1227">
        <f t="shared" si="77"/>
        <v>0</v>
      </c>
    </row>
    <row r="1228" spans="1:9" x14ac:dyDescent="0.25">
      <c r="A1228">
        <f>'Pivot MRIP 13"'!A1231</f>
        <v>2014</v>
      </c>
      <c r="B1228" t="str">
        <f>'Pivot MRIP 13"'!B1231</f>
        <v>1108720140523004</v>
      </c>
      <c r="C1228">
        <f>'Pivot MRIP 13"'!C1231</f>
        <v>71.095859732999998</v>
      </c>
      <c r="D1228">
        <f>'Pivot MRIP 13"'!D1231</f>
        <v>71.095859732999998</v>
      </c>
      <c r="E1228">
        <f>'Pivot MRIP 13"'!E1231</f>
        <v>0</v>
      </c>
      <c r="F1228">
        <f>'Pivot MRIP 13"'!F1231</f>
        <v>1</v>
      </c>
      <c r="G1228">
        <f>'Pivot MRIP 13"'!G1231</f>
        <v>0</v>
      </c>
      <c r="H1228">
        <f t="shared" si="76"/>
        <v>0</v>
      </c>
      <c r="I1228">
        <f t="shared" si="77"/>
        <v>0</v>
      </c>
    </row>
    <row r="1229" spans="1:9" x14ac:dyDescent="0.25">
      <c r="A1229">
        <f>'Pivot MRIP 13"'!A1232</f>
        <v>2014</v>
      </c>
      <c r="B1229" t="str">
        <f>'Pivot MRIP 13"'!B1232</f>
        <v>1108720140524004</v>
      </c>
      <c r="C1229">
        <f>'Pivot MRIP 13"'!C1232</f>
        <v>650.14729942999998</v>
      </c>
      <c r="D1229">
        <f>'Pivot MRIP 13"'!D1232</f>
        <v>650.14729942999998</v>
      </c>
      <c r="E1229">
        <f>'Pivot MRIP 13"'!E1232</f>
        <v>0</v>
      </c>
      <c r="F1229">
        <f>'Pivot MRIP 13"'!F1232</f>
        <v>1</v>
      </c>
      <c r="G1229">
        <f>'Pivot MRIP 13"'!G1232</f>
        <v>0</v>
      </c>
      <c r="H1229">
        <f t="shared" si="76"/>
        <v>0</v>
      </c>
      <c r="I1229">
        <f t="shared" si="77"/>
        <v>0</v>
      </c>
    </row>
    <row r="1230" spans="1:9" x14ac:dyDescent="0.25">
      <c r="A1230">
        <f>'Pivot MRIP 13"'!A1233</f>
        <v>2014</v>
      </c>
      <c r="B1230" t="str">
        <f>'Pivot MRIP 13"'!B1233</f>
        <v>1108720140524019</v>
      </c>
      <c r="C1230">
        <f>'Pivot MRIP 13"'!C1233</f>
        <v>650.14729942999998</v>
      </c>
      <c r="D1230">
        <f>'Pivot MRIP 13"'!D1233</f>
        <v>650.14729942999998</v>
      </c>
      <c r="E1230">
        <f>'Pivot MRIP 13"'!E1233</f>
        <v>0.11023113109243879</v>
      </c>
      <c r="F1230">
        <f>'Pivot MRIP 13"'!F1233</f>
        <v>1</v>
      </c>
      <c r="G1230">
        <f>'Pivot MRIP 13"'!G1233</f>
        <v>1</v>
      </c>
      <c r="H1230">
        <f t="shared" si="76"/>
        <v>650.14729942999998</v>
      </c>
      <c r="I1230">
        <f t="shared" si="77"/>
        <v>71.666472192863381</v>
      </c>
    </row>
    <row r="1231" spans="1:9" x14ac:dyDescent="0.25">
      <c r="A1231">
        <f>'Pivot MRIP 13"'!A1234</f>
        <v>2014</v>
      </c>
      <c r="B1231" t="str">
        <f>'Pivot MRIP 13"'!B1234</f>
        <v>1108720140527007</v>
      </c>
      <c r="C1231">
        <f>'Pivot MRIP 13"'!C1234</f>
        <v>318.15868820999998</v>
      </c>
      <c r="D1231">
        <f>'Pivot MRIP 13"'!D1234</f>
        <v>318.15868820999998</v>
      </c>
      <c r="E1231">
        <f>'Pivot MRIP 13"'!E1234</f>
        <v>0</v>
      </c>
      <c r="F1231">
        <f>'Pivot MRIP 13"'!F1234</f>
        <v>1</v>
      </c>
      <c r="G1231">
        <f>'Pivot MRIP 13"'!G1234</f>
        <v>0</v>
      </c>
      <c r="H1231">
        <f t="shared" si="76"/>
        <v>0</v>
      </c>
      <c r="I1231">
        <f t="shared" si="77"/>
        <v>0</v>
      </c>
    </row>
    <row r="1232" spans="1:9" x14ac:dyDescent="0.25">
      <c r="A1232">
        <f>'Pivot MRIP 13"'!A1235</f>
        <v>2014</v>
      </c>
      <c r="B1232" t="str">
        <f>'Pivot MRIP 13"'!B1235</f>
        <v>1108720140602004</v>
      </c>
      <c r="C1232">
        <f>'Pivot MRIP 13"'!C1235</f>
        <v>108.84897196999999</v>
      </c>
      <c r="D1232">
        <f>'Pivot MRIP 13"'!D1235</f>
        <v>108.84897196999999</v>
      </c>
      <c r="E1232">
        <f>'Pivot MRIP 13"'!E1235</f>
        <v>0</v>
      </c>
      <c r="F1232">
        <f>'Pivot MRIP 13"'!F1235</f>
        <v>4</v>
      </c>
      <c r="G1232">
        <f>'Pivot MRIP 13"'!G1235</f>
        <v>0</v>
      </c>
      <c r="H1232">
        <f t="shared" si="76"/>
        <v>0</v>
      </c>
      <c r="I1232">
        <f t="shared" si="77"/>
        <v>0</v>
      </c>
    </row>
    <row r="1233" spans="1:9" x14ac:dyDescent="0.25">
      <c r="A1233">
        <f>'Pivot MRIP 13"'!A1236</f>
        <v>2014</v>
      </c>
      <c r="B1233" t="str">
        <f>'Pivot MRIP 13"'!B1236</f>
        <v>1108720140602006</v>
      </c>
      <c r="C1233">
        <f>'Pivot MRIP 13"'!C1236</f>
        <v>108.84897196999999</v>
      </c>
      <c r="D1233">
        <f>'Pivot MRIP 13"'!D1236</f>
        <v>108.84897196999999</v>
      </c>
      <c r="E1233">
        <f>'Pivot MRIP 13"'!E1236</f>
        <v>0</v>
      </c>
      <c r="F1233">
        <f>'Pivot MRIP 13"'!F1236</f>
        <v>2</v>
      </c>
      <c r="G1233">
        <f>'Pivot MRIP 13"'!G1236</f>
        <v>0</v>
      </c>
      <c r="H1233">
        <f t="shared" si="76"/>
        <v>0</v>
      </c>
      <c r="I1233">
        <f t="shared" si="77"/>
        <v>0</v>
      </c>
    </row>
    <row r="1234" spans="1:9" x14ac:dyDescent="0.25">
      <c r="A1234">
        <f>'Pivot MRIP 13"'!A1237</f>
        <v>2014</v>
      </c>
      <c r="B1234" t="str">
        <f>'Pivot MRIP 13"'!B1237</f>
        <v>1108720140606010</v>
      </c>
      <c r="C1234">
        <f>'Pivot MRIP 13"'!C1237</f>
        <v>205.69560831000001</v>
      </c>
      <c r="D1234">
        <f>'Pivot MRIP 13"'!D1237</f>
        <v>205.69560831000001</v>
      </c>
      <c r="E1234">
        <f>'Pivot MRIP 13"'!E1237</f>
        <v>0</v>
      </c>
      <c r="F1234">
        <f>'Pivot MRIP 13"'!F1237</f>
        <v>2</v>
      </c>
      <c r="G1234">
        <f>'Pivot MRIP 13"'!G1237</f>
        <v>0</v>
      </c>
      <c r="H1234">
        <f t="shared" si="76"/>
        <v>0</v>
      </c>
      <c r="I1234">
        <f t="shared" si="77"/>
        <v>0</v>
      </c>
    </row>
    <row r="1235" spans="1:9" x14ac:dyDescent="0.25">
      <c r="A1235">
        <f>'Pivot MRIP 13"'!A1238</f>
        <v>2014</v>
      </c>
      <c r="B1235" t="str">
        <f>'Pivot MRIP 13"'!B1238</f>
        <v>1108720140606013</v>
      </c>
      <c r="C1235">
        <f>'Pivot MRIP 13"'!C1238</f>
        <v>113.56568468</v>
      </c>
      <c r="D1235">
        <f>'Pivot MRIP 13"'!D1238</f>
        <v>113.56568468</v>
      </c>
      <c r="E1235">
        <f>'Pivot MRIP 13"'!E1238</f>
        <v>0</v>
      </c>
      <c r="F1235">
        <f>'Pivot MRIP 13"'!F1238</f>
        <v>4</v>
      </c>
      <c r="G1235">
        <f>'Pivot MRIP 13"'!G1238</f>
        <v>0</v>
      </c>
      <c r="H1235">
        <f t="shared" si="76"/>
        <v>0</v>
      </c>
      <c r="I1235">
        <f t="shared" si="77"/>
        <v>0</v>
      </c>
    </row>
    <row r="1236" spans="1:9" x14ac:dyDescent="0.25">
      <c r="A1236">
        <f>'Pivot MRIP 13"'!A1239</f>
        <v>2014</v>
      </c>
      <c r="B1236" t="str">
        <f>'Pivot MRIP 13"'!B1239</f>
        <v>1108720140606015</v>
      </c>
      <c r="C1236">
        <f>'Pivot MRIP 13"'!C1239</f>
        <v>113.56568468</v>
      </c>
      <c r="D1236">
        <f>'Pivot MRIP 13"'!D1239</f>
        <v>113.56568468</v>
      </c>
      <c r="E1236">
        <f>'Pivot MRIP 13"'!E1239</f>
        <v>0</v>
      </c>
      <c r="F1236">
        <f>'Pivot MRIP 13"'!F1239</f>
        <v>4</v>
      </c>
      <c r="G1236">
        <f>'Pivot MRIP 13"'!G1239</f>
        <v>0</v>
      </c>
      <c r="H1236">
        <f t="shared" si="76"/>
        <v>0</v>
      </c>
      <c r="I1236">
        <f t="shared" si="77"/>
        <v>0</v>
      </c>
    </row>
    <row r="1237" spans="1:9" x14ac:dyDescent="0.25">
      <c r="A1237">
        <f>'Pivot MRIP 13"'!A1240</f>
        <v>2014</v>
      </c>
      <c r="B1237" t="str">
        <f>'Pivot MRIP 13"'!B1240</f>
        <v>1108720140606017</v>
      </c>
      <c r="C1237">
        <f>'Pivot MRIP 13"'!C1240</f>
        <v>113.56568468</v>
      </c>
      <c r="D1237">
        <f>'Pivot MRIP 13"'!D1240</f>
        <v>113.56568468</v>
      </c>
      <c r="E1237">
        <f>'Pivot MRIP 13"'!E1240</f>
        <v>0</v>
      </c>
      <c r="F1237">
        <f>'Pivot MRIP 13"'!F1240</f>
        <v>9</v>
      </c>
      <c r="G1237">
        <f>'Pivot MRIP 13"'!G1240</f>
        <v>0</v>
      </c>
      <c r="H1237">
        <f t="shared" si="76"/>
        <v>0</v>
      </c>
      <c r="I1237">
        <f t="shared" si="77"/>
        <v>0</v>
      </c>
    </row>
    <row r="1238" spans="1:9" x14ac:dyDescent="0.25">
      <c r="A1238">
        <f>'Pivot MRIP 13"'!A1241</f>
        <v>2014</v>
      </c>
      <c r="B1238" t="str">
        <f>'Pivot MRIP 13"'!B1241</f>
        <v>1108720140606020</v>
      </c>
      <c r="C1238">
        <f>'Pivot MRIP 13"'!C1241</f>
        <v>113.56568468</v>
      </c>
      <c r="D1238">
        <f>'Pivot MRIP 13"'!D1241</f>
        <v>113.56568468</v>
      </c>
      <c r="E1238">
        <f>'Pivot MRIP 13"'!E1241</f>
        <v>0</v>
      </c>
      <c r="F1238">
        <f>'Pivot MRIP 13"'!F1241</f>
        <v>9</v>
      </c>
      <c r="G1238">
        <f>'Pivot MRIP 13"'!G1241</f>
        <v>0</v>
      </c>
      <c r="H1238">
        <f t="shared" si="76"/>
        <v>0</v>
      </c>
      <c r="I1238">
        <f t="shared" si="77"/>
        <v>0</v>
      </c>
    </row>
    <row r="1239" spans="1:9" x14ac:dyDescent="0.25">
      <c r="A1239">
        <f>'Pivot MRIP 13"'!A1242</f>
        <v>2014</v>
      </c>
      <c r="B1239" t="str">
        <f>'Pivot MRIP 13"'!B1242</f>
        <v>1108720140606023</v>
      </c>
      <c r="C1239">
        <f>'Pivot MRIP 13"'!C1242</f>
        <v>113.56568468</v>
      </c>
      <c r="D1239">
        <f>'Pivot MRIP 13"'!D1242</f>
        <v>113.56568468</v>
      </c>
      <c r="E1239">
        <f>'Pivot MRIP 13"'!E1242</f>
        <v>0</v>
      </c>
      <c r="F1239">
        <f>'Pivot MRIP 13"'!F1242</f>
        <v>2</v>
      </c>
      <c r="G1239">
        <f>'Pivot MRIP 13"'!G1242</f>
        <v>0</v>
      </c>
      <c r="H1239">
        <f t="shared" si="76"/>
        <v>0</v>
      </c>
      <c r="I1239">
        <f t="shared" si="77"/>
        <v>0</v>
      </c>
    </row>
    <row r="1240" spans="1:9" x14ac:dyDescent="0.25">
      <c r="A1240">
        <f>'Pivot MRIP 13"'!A1243</f>
        <v>2014</v>
      </c>
      <c r="B1240" t="str">
        <f>'Pivot MRIP 13"'!B1243</f>
        <v>1108720140606029</v>
      </c>
      <c r="C1240">
        <f>'Pivot MRIP 13"'!C1243</f>
        <v>113.56568468</v>
      </c>
      <c r="D1240">
        <f>'Pivot MRIP 13"'!D1243</f>
        <v>113.56568468</v>
      </c>
      <c r="E1240">
        <f>'Pivot MRIP 13"'!E1243</f>
        <v>0</v>
      </c>
      <c r="F1240">
        <f>'Pivot MRIP 13"'!F1243</f>
        <v>4</v>
      </c>
      <c r="G1240">
        <f>'Pivot MRIP 13"'!G1243</f>
        <v>0</v>
      </c>
      <c r="H1240">
        <f t="shared" si="76"/>
        <v>0</v>
      </c>
      <c r="I1240">
        <f t="shared" si="77"/>
        <v>0</v>
      </c>
    </row>
    <row r="1241" spans="1:9" x14ac:dyDescent="0.25">
      <c r="A1241">
        <f>'Pivot MRIP 13"'!A1244</f>
        <v>2014</v>
      </c>
      <c r="B1241" t="str">
        <f>'Pivot MRIP 13"'!B1244</f>
        <v>1108720140606031</v>
      </c>
      <c r="C1241">
        <f>'Pivot MRIP 13"'!C1244</f>
        <v>113.56568468</v>
      </c>
      <c r="D1241">
        <f>'Pivot MRIP 13"'!D1244</f>
        <v>113.56568468</v>
      </c>
      <c r="E1241">
        <f>'Pivot MRIP 13"'!E1244</f>
        <v>0</v>
      </c>
      <c r="F1241">
        <f>'Pivot MRIP 13"'!F1244</f>
        <v>16</v>
      </c>
      <c r="G1241">
        <f>'Pivot MRIP 13"'!G1244</f>
        <v>0</v>
      </c>
      <c r="H1241">
        <f t="shared" si="76"/>
        <v>0</v>
      </c>
      <c r="I1241">
        <f t="shared" si="77"/>
        <v>0</v>
      </c>
    </row>
    <row r="1242" spans="1:9" x14ac:dyDescent="0.25">
      <c r="A1242">
        <f>'Pivot MRIP 13"'!A1245</f>
        <v>2014</v>
      </c>
      <c r="B1242" t="str">
        <f>'Pivot MRIP 13"'!B1245</f>
        <v>1108720140606043</v>
      </c>
      <c r="C1242">
        <f>'Pivot MRIP 13"'!C1245</f>
        <v>113.56568468</v>
      </c>
      <c r="D1242">
        <f>'Pivot MRIP 13"'!D1245</f>
        <v>113.56568468</v>
      </c>
      <c r="E1242">
        <f>'Pivot MRIP 13"'!E1245</f>
        <v>0</v>
      </c>
      <c r="F1242">
        <f>'Pivot MRIP 13"'!F1245</f>
        <v>1</v>
      </c>
      <c r="G1242">
        <f>'Pivot MRIP 13"'!G1245</f>
        <v>0</v>
      </c>
      <c r="H1242">
        <f t="shared" si="76"/>
        <v>0</v>
      </c>
      <c r="I1242">
        <f t="shared" si="77"/>
        <v>0</v>
      </c>
    </row>
    <row r="1243" spans="1:9" x14ac:dyDescent="0.25">
      <c r="A1243">
        <f>'Pivot MRIP 13"'!A1246</f>
        <v>2014</v>
      </c>
      <c r="B1243" t="str">
        <f>'Pivot MRIP 13"'!B1246</f>
        <v>1108720140609003</v>
      </c>
      <c r="C1243">
        <f>'Pivot MRIP 13"'!C1246</f>
        <v>117.95888051</v>
      </c>
      <c r="D1243">
        <f>'Pivot MRIP 13"'!D1246</f>
        <v>117.95888051</v>
      </c>
      <c r="E1243">
        <f>'Pivot MRIP 13"'!E1246</f>
        <v>0</v>
      </c>
      <c r="F1243">
        <f>'Pivot MRIP 13"'!F1246</f>
        <v>1</v>
      </c>
      <c r="G1243">
        <f>'Pivot MRIP 13"'!G1246</f>
        <v>0</v>
      </c>
      <c r="H1243">
        <f t="shared" si="76"/>
        <v>0</v>
      </c>
      <c r="I1243">
        <f t="shared" si="77"/>
        <v>0</v>
      </c>
    </row>
    <row r="1244" spans="1:9" x14ac:dyDescent="0.25">
      <c r="A1244">
        <f>'Pivot MRIP 13"'!A1247</f>
        <v>2014</v>
      </c>
      <c r="B1244" t="str">
        <f>'Pivot MRIP 13"'!B1247</f>
        <v>1108720140609005</v>
      </c>
      <c r="C1244">
        <f>'Pivot MRIP 13"'!C1247</f>
        <v>117.95888051</v>
      </c>
      <c r="D1244">
        <f>'Pivot MRIP 13"'!D1247</f>
        <v>117.95888051</v>
      </c>
      <c r="E1244">
        <f>'Pivot MRIP 13"'!E1247</f>
        <v>0</v>
      </c>
      <c r="F1244">
        <f>'Pivot MRIP 13"'!F1247</f>
        <v>1</v>
      </c>
      <c r="G1244">
        <f>'Pivot MRIP 13"'!G1247</f>
        <v>0</v>
      </c>
      <c r="H1244">
        <f t="shared" si="76"/>
        <v>0</v>
      </c>
      <c r="I1244">
        <f t="shared" si="77"/>
        <v>0</v>
      </c>
    </row>
    <row r="1245" spans="1:9" x14ac:dyDescent="0.25">
      <c r="A1245">
        <f>'Pivot MRIP 13"'!A1248</f>
        <v>2014</v>
      </c>
      <c r="B1245" t="str">
        <f>'Pivot MRIP 13"'!B1248</f>
        <v>1108720140610001</v>
      </c>
      <c r="C1245">
        <f>'Pivot MRIP 13"'!C1248</f>
        <v>125.35090341999999</v>
      </c>
      <c r="D1245">
        <f>'Pivot MRIP 13"'!D1248</f>
        <v>125.35090341999999</v>
      </c>
      <c r="E1245">
        <f>'Pivot MRIP 13"'!E1248</f>
        <v>0</v>
      </c>
      <c r="F1245">
        <f>'Pivot MRIP 13"'!F1248</f>
        <v>1</v>
      </c>
      <c r="G1245">
        <f>'Pivot MRIP 13"'!G1248</f>
        <v>0</v>
      </c>
      <c r="H1245">
        <f t="shared" si="76"/>
        <v>0</v>
      </c>
      <c r="I1245">
        <f t="shared" si="77"/>
        <v>0</v>
      </c>
    </row>
    <row r="1246" spans="1:9" x14ac:dyDescent="0.25">
      <c r="A1246">
        <f>'Pivot MRIP 13"'!A1249</f>
        <v>2014</v>
      </c>
      <c r="B1246" t="str">
        <f>'Pivot MRIP 13"'!B1249</f>
        <v>1108720140610002</v>
      </c>
      <c r="C1246">
        <f>'Pivot MRIP 13"'!C1249</f>
        <v>125.35090341999999</v>
      </c>
      <c r="D1246">
        <f>'Pivot MRIP 13"'!D1249</f>
        <v>125.35090341999999</v>
      </c>
      <c r="E1246">
        <f>'Pivot MRIP 13"'!E1249</f>
        <v>0</v>
      </c>
      <c r="F1246">
        <f>'Pivot MRIP 13"'!F1249</f>
        <v>1</v>
      </c>
      <c r="G1246">
        <f>'Pivot MRIP 13"'!G1249</f>
        <v>0</v>
      </c>
      <c r="H1246">
        <f t="shared" si="76"/>
        <v>0</v>
      </c>
      <c r="I1246">
        <f t="shared" si="77"/>
        <v>0</v>
      </c>
    </row>
    <row r="1247" spans="1:9" x14ac:dyDescent="0.25">
      <c r="A1247">
        <f>'Pivot MRIP 13"'!A1250</f>
        <v>2014</v>
      </c>
      <c r="B1247" t="str">
        <f>'Pivot MRIP 13"'!B1250</f>
        <v>1108720140610016</v>
      </c>
      <c r="C1247">
        <f>'Pivot MRIP 13"'!C1250</f>
        <v>125.35090341999999</v>
      </c>
      <c r="D1247">
        <f>'Pivot MRIP 13"'!D1250</f>
        <v>125.35090341999999</v>
      </c>
      <c r="E1247">
        <f>'Pivot MRIP 13"'!E1250</f>
        <v>0</v>
      </c>
      <c r="F1247">
        <f>'Pivot MRIP 13"'!F1250</f>
        <v>1</v>
      </c>
      <c r="G1247">
        <f>'Pivot MRIP 13"'!G1250</f>
        <v>0</v>
      </c>
      <c r="H1247">
        <f t="shared" si="76"/>
        <v>0</v>
      </c>
      <c r="I1247">
        <f t="shared" si="77"/>
        <v>0</v>
      </c>
    </row>
    <row r="1248" spans="1:9" x14ac:dyDescent="0.25">
      <c r="A1248">
        <f>'Pivot MRIP 13"'!A1251</f>
        <v>2014</v>
      </c>
      <c r="B1248" t="str">
        <f>'Pivot MRIP 13"'!B1251</f>
        <v>1108720140610017</v>
      </c>
      <c r="C1248">
        <f>'Pivot MRIP 13"'!C1251</f>
        <v>125.35090341999999</v>
      </c>
      <c r="D1248">
        <f>'Pivot MRIP 13"'!D1251</f>
        <v>125.35090341999999</v>
      </c>
      <c r="E1248">
        <f>'Pivot MRIP 13"'!E1251</f>
        <v>1.3329032961908065</v>
      </c>
      <c r="F1248">
        <f>'Pivot MRIP 13"'!F1251</f>
        <v>1</v>
      </c>
      <c r="G1248">
        <f>'Pivot MRIP 13"'!G1251</f>
        <v>1</v>
      </c>
      <c r="H1248">
        <f t="shared" si="76"/>
        <v>125.35090341999999</v>
      </c>
      <c r="I1248">
        <f t="shared" si="77"/>
        <v>167.08063234901343</v>
      </c>
    </row>
    <row r="1249" spans="1:9" x14ac:dyDescent="0.25">
      <c r="A1249">
        <f>'Pivot MRIP 13"'!A1252</f>
        <v>2014</v>
      </c>
      <c r="B1249" t="str">
        <f>'Pivot MRIP 13"'!B1252</f>
        <v>1108720140614001</v>
      </c>
      <c r="C1249">
        <f>'Pivot MRIP 13"'!C1252</f>
        <v>7.9555166350999995</v>
      </c>
      <c r="D1249">
        <f>'Pivot MRIP 13"'!D1252</f>
        <v>7.9555166350999995</v>
      </c>
      <c r="E1249">
        <f>'Pivot MRIP 13"'!E1252</f>
        <v>1.5652820615385876</v>
      </c>
      <c r="F1249">
        <f>'Pivot MRIP 13"'!F1252</f>
        <v>36</v>
      </c>
      <c r="G1249">
        <f>'Pivot MRIP 13"'!G1252</f>
        <v>28.877387746</v>
      </c>
      <c r="H1249">
        <f t="shared" si="76"/>
        <v>229.73453859153588</v>
      </c>
      <c r="I1249">
        <f t="shared" si="77"/>
        <v>359.59935217317548</v>
      </c>
    </row>
    <row r="1250" spans="1:9" x14ac:dyDescent="0.25">
      <c r="A1250">
        <f>'Pivot MRIP 13"'!A1253</f>
        <v>2014</v>
      </c>
      <c r="B1250" t="str">
        <f>'Pivot MRIP 13"'!B1253</f>
        <v>1108720140615038</v>
      </c>
      <c r="C1250">
        <f>'Pivot MRIP 13"'!C1253</f>
        <v>122.30750685</v>
      </c>
      <c r="D1250">
        <f>'Pivot MRIP 13"'!D1253</f>
        <v>122.30750685</v>
      </c>
      <c r="E1250">
        <f>'Pivot MRIP 13"'!E1253</f>
        <v>0</v>
      </c>
      <c r="F1250">
        <f>'Pivot MRIP 13"'!F1253</f>
        <v>1</v>
      </c>
      <c r="G1250">
        <f>'Pivot MRIP 13"'!G1253</f>
        <v>0</v>
      </c>
      <c r="H1250">
        <f t="shared" si="76"/>
        <v>0</v>
      </c>
      <c r="I1250">
        <f t="shared" si="77"/>
        <v>0</v>
      </c>
    </row>
    <row r="1251" spans="1:9" x14ac:dyDescent="0.25">
      <c r="A1251">
        <f>'Pivot MRIP 13"'!A1254</f>
        <v>2014</v>
      </c>
      <c r="B1251" t="str">
        <f>'Pivot MRIP 13"'!B1254</f>
        <v>1108720140615040</v>
      </c>
      <c r="C1251">
        <f>'Pivot MRIP 13"'!C1254</f>
        <v>122.30750685</v>
      </c>
      <c r="D1251">
        <f>'Pivot MRIP 13"'!D1254</f>
        <v>122.30750685</v>
      </c>
      <c r="E1251">
        <f>'Pivot MRIP 13"'!E1254</f>
        <v>0</v>
      </c>
      <c r="F1251">
        <f>'Pivot MRIP 13"'!F1254</f>
        <v>4</v>
      </c>
      <c r="G1251">
        <f>'Pivot MRIP 13"'!G1254</f>
        <v>0</v>
      </c>
      <c r="H1251">
        <f t="shared" si="76"/>
        <v>0</v>
      </c>
      <c r="I1251">
        <f t="shared" si="77"/>
        <v>0</v>
      </c>
    </row>
    <row r="1252" spans="1:9" x14ac:dyDescent="0.25">
      <c r="A1252">
        <f>'Pivot MRIP 13"'!A1255</f>
        <v>2014</v>
      </c>
      <c r="B1252" t="str">
        <f>'Pivot MRIP 13"'!B1255</f>
        <v>1108720140619002</v>
      </c>
      <c r="C1252">
        <f>'Pivot MRIP 13"'!C1255</f>
        <v>124.91203595</v>
      </c>
      <c r="D1252">
        <f>'Pivot MRIP 13"'!D1255</f>
        <v>124.91203595</v>
      </c>
      <c r="E1252">
        <f>'Pivot MRIP 13"'!E1255</f>
        <v>0</v>
      </c>
      <c r="F1252">
        <f>'Pivot MRIP 13"'!F1255</f>
        <v>1</v>
      </c>
      <c r="G1252">
        <f>'Pivot MRIP 13"'!G1255</f>
        <v>0</v>
      </c>
      <c r="H1252">
        <f t="shared" si="76"/>
        <v>0</v>
      </c>
      <c r="I1252">
        <f t="shared" si="77"/>
        <v>0</v>
      </c>
    </row>
    <row r="1253" spans="1:9" x14ac:dyDescent="0.25">
      <c r="A1253">
        <f>'Pivot MRIP 13"'!A1256</f>
        <v>2014</v>
      </c>
      <c r="B1253" t="str">
        <f>'Pivot MRIP 13"'!B1256</f>
        <v>1108720140619007</v>
      </c>
      <c r="C1253">
        <f>'Pivot MRIP 13"'!C1256</f>
        <v>124.91203595</v>
      </c>
      <c r="D1253">
        <f>'Pivot MRIP 13"'!D1256</f>
        <v>124.91203595</v>
      </c>
      <c r="E1253">
        <f>'Pivot MRIP 13"'!E1256</f>
        <v>0</v>
      </c>
      <c r="F1253">
        <f>'Pivot MRIP 13"'!F1256</f>
        <v>1</v>
      </c>
      <c r="G1253">
        <f>'Pivot MRIP 13"'!G1256</f>
        <v>0</v>
      </c>
      <c r="H1253">
        <f t="shared" si="76"/>
        <v>0</v>
      </c>
      <c r="I1253">
        <f t="shared" si="77"/>
        <v>0</v>
      </c>
    </row>
    <row r="1254" spans="1:9" x14ac:dyDescent="0.25">
      <c r="A1254">
        <f>'Pivot MRIP 13"'!A1257</f>
        <v>2014</v>
      </c>
      <c r="B1254" t="str">
        <f>'Pivot MRIP 13"'!B1257</f>
        <v>1108720140621001</v>
      </c>
      <c r="C1254">
        <f>'Pivot MRIP 13"'!C1257</f>
        <v>272.33618293000001</v>
      </c>
      <c r="D1254">
        <f>'Pivot MRIP 13"'!D1257</f>
        <v>272.33618293000001</v>
      </c>
      <c r="E1254">
        <f>'Pivot MRIP 13"'!E1257</f>
        <v>0</v>
      </c>
      <c r="F1254">
        <f>'Pivot MRIP 13"'!F1257</f>
        <v>1</v>
      </c>
      <c r="G1254">
        <f>'Pivot MRIP 13"'!G1257</f>
        <v>0</v>
      </c>
      <c r="H1254">
        <f t="shared" si="76"/>
        <v>0</v>
      </c>
      <c r="I1254">
        <f t="shared" si="77"/>
        <v>0</v>
      </c>
    </row>
    <row r="1255" spans="1:9" x14ac:dyDescent="0.25">
      <c r="A1255">
        <f>'Pivot MRIP 13"'!A1258</f>
        <v>2014</v>
      </c>
      <c r="B1255" t="str">
        <f>'Pivot MRIP 13"'!B1258</f>
        <v>1108720140629011</v>
      </c>
      <c r="C1255">
        <f>'Pivot MRIP 13"'!C1258</f>
        <v>269.89667034000001</v>
      </c>
      <c r="D1255">
        <f>'Pivot MRIP 13"'!D1258</f>
        <v>269.89667034000001</v>
      </c>
      <c r="E1255">
        <f>'Pivot MRIP 13"'!E1258</f>
        <v>0</v>
      </c>
      <c r="F1255">
        <f>'Pivot MRIP 13"'!F1258</f>
        <v>1</v>
      </c>
      <c r="G1255">
        <f>'Pivot MRIP 13"'!G1258</f>
        <v>0</v>
      </c>
      <c r="H1255">
        <f t="shared" si="76"/>
        <v>0</v>
      </c>
      <c r="I1255">
        <f t="shared" si="77"/>
        <v>0</v>
      </c>
    </row>
    <row r="1256" spans="1:9" x14ac:dyDescent="0.25">
      <c r="A1256">
        <f>'Pivot MRIP 13"'!A1259</f>
        <v>2014</v>
      </c>
      <c r="B1256" t="str">
        <f>'Pivot MRIP 13"'!B1259</f>
        <v>1108720140629014</v>
      </c>
      <c r="C1256">
        <f>'Pivot MRIP 13"'!C1259</f>
        <v>269.89667034000001</v>
      </c>
      <c r="D1256">
        <f>'Pivot MRIP 13"'!D1259</f>
        <v>269.89667034000001</v>
      </c>
      <c r="E1256">
        <f>'Pivot MRIP 13"'!E1259</f>
        <v>0</v>
      </c>
      <c r="F1256">
        <f>'Pivot MRIP 13"'!F1259</f>
        <v>4</v>
      </c>
      <c r="G1256">
        <f>'Pivot MRIP 13"'!G1259</f>
        <v>0</v>
      </c>
      <c r="H1256">
        <f t="shared" si="76"/>
        <v>0</v>
      </c>
      <c r="I1256">
        <f t="shared" si="77"/>
        <v>0</v>
      </c>
    </row>
    <row r="1257" spans="1:9" x14ac:dyDescent="0.25">
      <c r="A1257">
        <f>'Pivot MRIP 13"'!A1260</f>
        <v>2014</v>
      </c>
      <c r="B1257" t="str">
        <f>'Pivot MRIP 13"'!B1260</f>
        <v>1108720140706027</v>
      </c>
      <c r="C1257">
        <f>'Pivot MRIP 13"'!C1260</f>
        <v>476.76274831000001</v>
      </c>
      <c r="D1257">
        <f>'Pivot MRIP 13"'!D1260</f>
        <v>476.76274831000001</v>
      </c>
      <c r="E1257">
        <f>'Pivot MRIP 13"'!E1260</f>
        <v>0</v>
      </c>
      <c r="F1257">
        <f>'Pivot MRIP 13"'!F1260</f>
        <v>2</v>
      </c>
      <c r="G1257">
        <f>'Pivot MRIP 13"'!G1260</f>
        <v>0</v>
      </c>
      <c r="H1257">
        <f t="shared" si="76"/>
        <v>0</v>
      </c>
      <c r="I1257">
        <f t="shared" si="77"/>
        <v>0</v>
      </c>
    </row>
    <row r="1258" spans="1:9" x14ac:dyDescent="0.25">
      <c r="A1258">
        <f>'Pivot MRIP 13"'!A1261</f>
        <v>2014</v>
      </c>
      <c r="B1258" t="str">
        <f>'Pivot MRIP 13"'!B1261</f>
        <v>1108720140707001</v>
      </c>
      <c r="C1258">
        <f>'Pivot MRIP 13"'!C1261</f>
        <v>153.74869138</v>
      </c>
      <c r="D1258">
        <f>'Pivot MRIP 13"'!D1261</f>
        <v>153.74869138</v>
      </c>
      <c r="E1258">
        <f>'Pivot MRIP 13"'!E1261</f>
        <v>2.3148537529412145</v>
      </c>
      <c r="F1258">
        <f>'Pivot MRIP 13"'!F1261</f>
        <v>2</v>
      </c>
      <c r="G1258">
        <f>'Pivot MRIP 13"'!G1261</f>
        <v>1</v>
      </c>
      <c r="H1258">
        <f t="shared" si="76"/>
        <v>153.74869138</v>
      </c>
      <c r="I1258">
        <f t="shared" si="77"/>
        <v>355.90573525079355</v>
      </c>
    </row>
    <row r="1259" spans="1:9" x14ac:dyDescent="0.25">
      <c r="A1259">
        <f>'Pivot MRIP 13"'!A1262</f>
        <v>2014</v>
      </c>
      <c r="B1259" t="str">
        <f>'Pivot MRIP 13"'!B1262</f>
        <v>1108720140715001</v>
      </c>
      <c r="C1259">
        <f>'Pivot MRIP 13"'!C1262</f>
        <v>288.80643984</v>
      </c>
      <c r="D1259">
        <f>'Pivot MRIP 13"'!D1262</f>
        <v>288.80643984</v>
      </c>
      <c r="E1259">
        <f>'Pivot MRIP 13"'!E1262</f>
        <v>0</v>
      </c>
      <c r="F1259">
        <f>'Pivot MRIP 13"'!F1262</f>
        <v>6</v>
      </c>
      <c r="G1259">
        <f>'Pivot MRIP 13"'!G1262</f>
        <v>0</v>
      </c>
      <c r="H1259">
        <f t="shared" si="76"/>
        <v>0</v>
      </c>
      <c r="I1259">
        <f t="shared" si="77"/>
        <v>0</v>
      </c>
    </row>
    <row r="1260" spans="1:9" x14ac:dyDescent="0.25">
      <c r="A1260">
        <f>'Pivot MRIP 13"'!A1263</f>
        <v>2014</v>
      </c>
      <c r="B1260" t="str">
        <f>'Pivot MRIP 13"'!B1263</f>
        <v>1108720140717002</v>
      </c>
      <c r="C1260">
        <f>'Pivot MRIP 13"'!C1263</f>
        <v>813.17099772999995</v>
      </c>
      <c r="D1260">
        <f>'Pivot MRIP 13"'!D1263</f>
        <v>813.17099772999995</v>
      </c>
      <c r="E1260">
        <f>'Pivot MRIP 13"'!E1263</f>
        <v>0</v>
      </c>
      <c r="F1260">
        <f>'Pivot MRIP 13"'!F1263</f>
        <v>2</v>
      </c>
      <c r="G1260">
        <f>'Pivot MRIP 13"'!G1263</f>
        <v>0</v>
      </c>
      <c r="H1260">
        <f t="shared" si="76"/>
        <v>0</v>
      </c>
      <c r="I1260">
        <f t="shared" si="77"/>
        <v>0</v>
      </c>
    </row>
    <row r="1261" spans="1:9" x14ac:dyDescent="0.25">
      <c r="A1261">
        <f>'Pivot MRIP 13"'!A1264</f>
        <v>2014</v>
      </c>
      <c r="B1261" t="str">
        <f>'Pivot MRIP 13"'!B1264</f>
        <v>1108720140717012</v>
      </c>
      <c r="C1261">
        <f>'Pivot MRIP 13"'!C1264</f>
        <v>449.90056456999997</v>
      </c>
      <c r="D1261">
        <f>'Pivot MRIP 13"'!D1264</f>
        <v>449.90056456999997</v>
      </c>
      <c r="E1261">
        <f>'Pivot MRIP 13"'!E1264</f>
        <v>0</v>
      </c>
      <c r="F1261">
        <f>'Pivot MRIP 13"'!F1264</f>
        <v>4</v>
      </c>
      <c r="G1261">
        <f>'Pivot MRIP 13"'!G1264</f>
        <v>0</v>
      </c>
      <c r="H1261">
        <f t="shared" si="76"/>
        <v>0</v>
      </c>
      <c r="I1261">
        <f t="shared" si="77"/>
        <v>0</v>
      </c>
    </row>
    <row r="1262" spans="1:9" x14ac:dyDescent="0.25">
      <c r="A1262">
        <f>'Pivot MRIP 13"'!A1265</f>
        <v>2014</v>
      </c>
      <c r="B1262" t="str">
        <f>'Pivot MRIP 13"'!B1265</f>
        <v>1108720140806003</v>
      </c>
      <c r="C1262">
        <f>'Pivot MRIP 13"'!C1265</f>
        <v>545.23325262000003</v>
      </c>
      <c r="D1262">
        <f>'Pivot MRIP 13"'!D1265</f>
        <v>545.23325262000003</v>
      </c>
      <c r="E1262">
        <f>'Pivot MRIP 13"'!E1265</f>
        <v>0</v>
      </c>
      <c r="F1262">
        <f>'Pivot MRIP 13"'!F1265</f>
        <v>1</v>
      </c>
      <c r="G1262">
        <f>'Pivot MRIP 13"'!G1265</f>
        <v>0</v>
      </c>
      <c r="H1262">
        <f t="shared" si="76"/>
        <v>0</v>
      </c>
      <c r="I1262">
        <f t="shared" si="77"/>
        <v>0</v>
      </c>
    </row>
    <row r="1263" spans="1:9" x14ac:dyDescent="0.25">
      <c r="A1263">
        <f>'Pivot MRIP 13"'!A1266</f>
        <v>2014</v>
      </c>
      <c r="B1263" t="str">
        <f>'Pivot MRIP 13"'!B1266</f>
        <v>1108720140808001</v>
      </c>
      <c r="C1263">
        <f>'Pivot MRIP 13"'!C1266</f>
        <v>280.74683721999997</v>
      </c>
      <c r="D1263">
        <f>'Pivot MRIP 13"'!D1266</f>
        <v>280.74683721999997</v>
      </c>
      <c r="E1263">
        <f>'Pivot MRIP 13"'!E1266</f>
        <v>0</v>
      </c>
      <c r="F1263">
        <f>'Pivot MRIP 13"'!F1266</f>
        <v>2</v>
      </c>
      <c r="G1263">
        <f>'Pivot MRIP 13"'!G1266</f>
        <v>0</v>
      </c>
      <c r="H1263">
        <f t="shared" si="76"/>
        <v>0</v>
      </c>
      <c r="I1263">
        <f t="shared" si="77"/>
        <v>0</v>
      </c>
    </row>
    <row r="1264" spans="1:9" x14ac:dyDescent="0.25">
      <c r="A1264">
        <f>'Pivot MRIP 13"'!A1267</f>
        <v>2014</v>
      </c>
      <c r="B1264" t="str">
        <f>'Pivot MRIP 13"'!B1267</f>
        <v>1108720140808009</v>
      </c>
      <c r="C1264">
        <f>'Pivot MRIP 13"'!C1267</f>
        <v>280.74683721999997</v>
      </c>
      <c r="D1264">
        <f>'Pivot MRIP 13"'!D1267</f>
        <v>280.74683721999997</v>
      </c>
      <c r="E1264">
        <f>'Pivot MRIP 13"'!E1267</f>
        <v>0</v>
      </c>
      <c r="F1264">
        <f>'Pivot MRIP 13"'!F1267</f>
        <v>1</v>
      </c>
      <c r="G1264">
        <f>'Pivot MRIP 13"'!G1267</f>
        <v>0</v>
      </c>
      <c r="H1264">
        <f t="shared" si="76"/>
        <v>0</v>
      </c>
      <c r="I1264">
        <f t="shared" si="77"/>
        <v>0</v>
      </c>
    </row>
    <row r="1265" spans="1:9" x14ac:dyDescent="0.25">
      <c r="A1265">
        <f>'Pivot MRIP 13"'!A1268</f>
        <v>2014</v>
      </c>
      <c r="B1265" t="str">
        <f>'Pivot MRIP 13"'!B1268</f>
        <v>1108720140808015</v>
      </c>
      <c r="C1265">
        <f>'Pivot MRIP 13"'!C1268</f>
        <v>280.74683721999997</v>
      </c>
      <c r="D1265">
        <f>'Pivot MRIP 13"'!D1268</f>
        <v>280.74683721999997</v>
      </c>
      <c r="E1265">
        <f>'Pivot MRIP 13"'!E1268</f>
        <v>0</v>
      </c>
      <c r="F1265">
        <f>'Pivot MRIP 13"'!F1268</f>
        <v>4</v>
      </c>
      <c r="G1265">
        <f>'Pivot MRIP 13"'!G1268</f>
        <v>0</v>
      </c>
      <c r="H1265">
        <f t="shared" si="76"/>
        <v>0</v>
      </c>
      <c r="I1265">
        <f t="shared" si="77"/>
        <v>0</v>
      </c>
    </row>
    <row r="1266" spans="1:9" x14ac:dyDescent="0.25">
      <c r="A1266">
        <f>'Pivot MRIP 13"'!A1269</f>
        <v>2014</v>
      </c>
      <c r="B1266" t="str">
        <f>'Pivot MRIP 13"'!B1269</f>
        <v>1108720140809005</v>
      </c>
      <c r="C1266">
        <f>'Pivot MRIP 13"'!C1269</f>
        <v>42.517610783999999</v>
      </c>
      <c r="D1266">
        <f>'Pivot MRIP 13"'!D1269</f>
        <v>42.517610783999999</v>
      </c>
      <c r="E1266">
        <f>'Pivot MRIP 13"'!E1269</f>
        <v>0</v>
      </c>
      <c r="F1266">
        <f>'Pivot MRIP 13"'!F1269</f>
        <v>9</v>
      </c>
      <c r="G1266">
        <f>'Pivot MRIP 13"'!G1269</f>
        <v>0</v>
      </c>
      <c r="H1266">
        <f t="shared" si="76"/>
        <v>0</v>
      </c>
      <c r="I1266">
        <f t="shared" si="77"/>
        <v>0</v>
      </c>
    </row>
    <row r="1267" spans="1:9" x14ac:dyDescent="0.25">
      <c r="A1267">
        <f>'Pivot MRIP 13"'!A1270</f>
        <v>2014</v>
      </c>
      <c r="B1267" t="str">
        <f>'Pivot MRIP 13"'!B1270</f>
        <v>1108720140815006</v>
      </c>
      <c r="C1267">
        <f>'Pivot MRIP 13"'!C1270</f>
        <v>353.63399507000003</v>
      </c>
      <c r="D1267">
        <f>'Pivot MRIP 13"'!D1270</f>
        <v>353.63399507000003</v>
      </c>
      <c r="E1267">
        <f>'Pivot MRIP 13"'!E1270</f>
        <v>0</v>
      </c>
      <c r="F1267">
        <f>'Pivot MRIP 13"'!F1270</f>
        <v>1</v>
      </c>
      <c r="G1267">
        <f>'Pivot MRIP 13"'!G1270</f>
        <v>0</v>
      </c>
      <c r="H1267">
        <f t="shared" si="76"/>
        <v>0</v>
      </c>
      <c r="I1267">
        <f t="shared" si="77"/>
        <v>0</v>
      </c>
    </row>
    <row r="1268" spans="1:9" x14ac:dyDescent="0.25">
      <c r="A1268">
        <f>'Pivot MRIP 13"'!A1271</f>
        <v>2014</v>
      </c>
      <c r="B1268" t="str">
        <f>'Pivot MRIP 13"'!B1271</f>
        <v>1108720140816001</v>
      </c>
      <c r="C1268">
        <f>'Pivot MRIP 13"'!C1271</f>
        <v>12.251778698000001</v>
      </c>
      <c r="D1268">
        <f>'Pivot MRIP 13"'!D1271</f>
        <v>12.251778698000001</v>
      </c>
      <c r="E1268">
        <f>'Pivot MRIP 13"'!E1271</f>
        <v>0.99208017976470286</v>
      </c>
      <c r="F1268">
        <f>'Pivot MRIP 13"'!F1271</f>
        <v>10</v>
      </c>
      <c r="G1268">
        <f>'Pivot MRIP 13"'!G1271</f>
        <v>1.1474513962999999</v>
      </c>
      <c r="H1268">
        <f t="shared" si="76"/>
        <v>14.058320574178696</v>
      </c>
      <c r="I1268">
        <f t="shared" si="77"/>
        <v>13.946981202421021</v>
      </c>
    </row>
    <row r="1269" spans="1:9" x14ac:dyDescent="0.25">
      <c r="A1269">
        <f>'Pivot MRIP 13"'!A1272</f>
        <v>2014</v>
      </c>
      <c r="B1269" t="str">
        <f>'Pivot MRIP 13"'!B1272</f>
        <v>1108720140816007</v>
      </c>
      <c r="C1269">
        <f>'Pivot MRIP 13"'!C1272</f>
        <v>37.385794543999999</v>
      </c>
      <c r="D1269">
        <f>'Pivot MRIP 13"'!D1272</f>
        <v>37.385794543999999</v>
      </c>
      <c r="E1269">
        <f>'Pivot MRIP 13"'!E1272</f>
        <v>0</v>
      </c>
      <c r="F1269">
        <f>'Pivot MRIP 13"'!F1272</f>
        <v>20</v>
      </c>
      <c r="G1269">
        <f>'Pivot MRIP 13"'!G1272</f>
        <v>0</v>
      </c>
      <c r="H1269">
        <f t="shared" si="76"/>
        <v>0</v>
      </c>
      <c r="I1269">
        <f t="shared" si="77"/>
        <v>0</v>
      </c>
    </row>
    <row r="1270" spans="1:9" x14ac:dyDescent="0.25">
      <c r="A1270">
        <f>'Pivot MRIP 13"'!A1273</f>
        <v>2014</v>
      </c>
      <c r="B1270" t="str">
        <f>'Pivot MRIP 13"'!B1273</f>
        <v>1108720140818003</v>
      </c>
      <c r="C1270">
        <f>'Pivot MRIP 13"'!C1273</f>
        <v>177.61143544999996</v>
      </c>
      <c r="D1270">
        <f>'Pivot MRIP 13"'!D1273</f>
        <v>177.61143544999996</v>
      </c>
      <c r="E1270">
        <f>'Pivot MRIP 13"'!E1273</f>
        <v>0</v>
      </c>
      <c r="F1270">
        <f>'Pivot MRIP 13"'!F1273</f>
        <v>9</v>
      </c>
      <c r="G1270">
        <f>'Pivot MRIP 13"'!G1273</f>
        <v>0</v>
      </c>
      <c r="H1270">
        <f t="shared" si="76"/>
        <v>0</v>
      </c>
      <c r="I1270">
        <f t="shared" si="77"/>
        <v>0</v>
      </c>
    </row>
    <row r="1271" spans="1:9" x14ac:dyDescent="0.25">
      <c r="A1271">
        <f>'Pivot MRIP 13"'!A1274</f>
        <v>2014</v>
      </c>
      <c r="B1271" t="str">
        <f>'Pivot MRIP 13"'!B1274</f>
        <v>1108720140822005</v>
      </c>
      <c r="C1271">
        <f>'Pivot MRIP 13"'!C1274</f>
        <v>171.12273139999999</v>
      </c>
      <c r="D1271">
        <f>'Pivot MRIP 13"'!D1274</f>
        <v>171.12273139999999</v>
      </c>
      <c r="E1271">
        <f>'Pivot MRIP 13"'!E1274</f>
        <v>1.5432358352623567</v>
      </c>
      <c r="F1271">
        <f>'Pivot MRIP 13"'!F1274</f>
        <v>6</v>
      </c>
      <c r="G1271">
        <f>'Pivot MRIP 13"'!G1274</f>
        <v>0.69357437529999999</v>
      </c>
      <c r="H1271">
        <f t="shared" si="76"/>
        <v>118.68634153038468</v>
      </c>
      <c r="I1271">
        <f t="shared" si="77"/>
        <v>183.16101540587655</v>
      </c>
    </row>
    <row r="1272" spans="1:9" x14ac:dyDescent="0.25">
      <c r="A1272">
        <f>'Pivot MRIP 13"'!A1275</f>
        <v>2014</v>
      </c>
      <c r="B1272" t="str">
        <f>'Pivot MRIP 13"'!B1275</f>
        <v>1108720140829006</v>
      </c>
      <c r="C1272">
        <f>'Pivot MRIP 13"'!C1275</f>
        <v>167.18810925</v>
      </c>
      <c r="D1272">
        <f>'Pivot MRIP 13"'!D1275</f>
        <v>167.18810925</v>
      </c>
      <c r="E1272">
        <f>'Pivot MRIP 13"'!E1275</f>
        <v>0</v>
      </c>
      <c r="F1272">
        <f>'Pivot MRIP 13"'!F1275</f>
        <v>1</v>
      </c>
      <c r="G1272">
        <f>'Pivot MRIP 13"'!G1275</f>
        <v>0</v>
      </c>
      <c r="H1272">
        <f t="shared" si="76"/>
        <v>0</v>
      </c>
      <c r="I1272">
        <f t="shared" si="77"/>
        <v>0</v>
      </c>
    </row>
    <row r="1273" spans="1:9" x14ac:dyDescent="0.25">
      <c r="A1273">
        <f>'Pivot MRIP 13"'!A1276</f>
        <v>2014</v>
      </c>
      <c r="B1273" t="str">
        <f>'Pivot MRIP 13"'!B1276</f>
        <v>1108720140829009</v>
      </c>
      <c r="C1273">
        <f>'Pivot MRIP 13"'!C1276</f>
        <v>167.18810925</v>
      </c>
      <c r="D1273">
        <f>'Pivot MRIP 13"'!D1276</f>
        <v>167.18810925</v>
      </c>
      <c r="E1273">
        <f>'Pivot MRIP 13"'!E1276</f>
        <v>0</v>
      </c>
      <c r="F1273">
        <f>'Pivot MRIP 13"'!F1276</f>
        <v>1</v>
      </c>
      <c r="G1273">
        <f>'Pivot MRIP 13"'!G1276</f>
        <v>0</v>
      </c>
      <c r="H1273">
        <f t="shared" si="76"/>
        <v>0</v>
      </c>
      <c r="I1273">
        <f t="shared" si="77"/>
        <v>0</v>
      </c>
    </row>
    <row r="1274" spans="1:9" x14ac:dyDescent="0.25">
      <c r="A1274">
        <f>'Pivot MRIP 13"'!A1277</f>
        <v>2014</v>
      </c>
      <c r="B1274" t="str">
        <f>'Pivot MRIP 13"'!B1277</f>
        <v>1108720140831001</v>
      </c>
      <c r="C1274">
        <f>'Pivot MRIP 13"'!C1277</f>
        <v>75.504614818999997</v>
      </c>
      <c r="D1274">
        <f>'Pivot MRIP 13"'!D1277</f>
        <v>75.504614818999997</v>
      </c>
      <c r="E1274">
        <f>'Pivot MRIP 13"'!E1277</f>
        <v>1.2786811206635811</v>
      </c>
      <c r="F1274">
        <f>'Pivot MRIP 13"'!F1277</f>
        <v>24</v>
      </c>
      <c r="G1274">
        <f>'Pivot MRIP 13"'!G1277</f>
        <v>6.0754770728</v>
      </c>
      <c r="H1274">
        <f t="shared" si="76"/>
        <v>458.72655622342961</v>
      </c>
      <c r="I1274">
        <f t="shared" si="77"/>
        <v>586.56498698992016</v>
      </c>
    </row>
    <row r="1275" spans="1:9" x14ac:dyDescent="0.25">
      <c r="A1275">
        <f>'Pivot MRIP 13"'!A1278</f>
        <v>2014</v>
      </c>
      <c r="B1275" t="str">
        <f>'Pivot MRIP 13"'!B1278</f>
        <v>1108720140903004</v>
      </c>
      <c r="C1275">
        <f>'Pivot MRIP 13"'!C1278</f>
        <v>185.82986663</v>
      </c>
      <c r="D1275">
        <f>'Pivot MRIP 13"'!D1278</f>
        <v>185.82986663</v>
      </c>
      <c r="E1275">
        <f>'Pivot MRIP 13"'!E1278</f>
        <v>0</v>
      </c>
      <c r="F1275">
        <f>'Pivot MRIP 13"'!F1278</f>
        <v>4</v>
      </c>
      <c r="G1275">
        <f>'Pivot MRIP 13"'!G1278</f>
        <v>0</v>
      </c>
      <c r="H1275">
        <f t="shared" si="76"/>
        <v>0</v>
      </c>
      <c r="I1275">
        <f t="shared" si="77"/>
        <v>0</v>
      </c>
    </row>
    <row r="1276" spans="1:9" x14ac:dyDescent="0.25">
      <c r="A1276">
        <f>'Pivot MRIP 13"'!A1279</f>
        <v>2014</v>
      </c>
      <c r="B1276" t="str">
        <f>'Pivot MRIP 13"'!B1279</f>
        <v>1108720140904003</v>
      </c>
      <c r="C1276">
        <f>'Pivot MRIP 13"'!C1279</f>
        <v>245.64580357</v>
      </c>
      <c r="D1276">
        <f>'Pivot MRIP 13"'!D1279</f>
        <v>245.64580357</v>
      </c>
      <c r="E1276">
        <f>'Pivot MRIP 13"'!E1279</f>
        <v>0</v>
      </c>
      <c r="F1276">
        <f>'Pivot MRIP 13"'!F1279</f>
        <v>1</v>
      </c>
      <c r="G1276">
        <f>'Pivot MRIP 13"'!G1279</f>
        <v>0</v>
      </c>
      <c r="H1276">
        <f t="shared" si="76"/>
        <v>0</v>
      </c>
      <c r="I1276">
        <f t="shared" si="77"/>
        <v>0</v>
      </c>
    </row>
    <row r="1277" spans="1:9" x14ac:dyDescent="0.25">
      <c r="A1277">
        <f>'Pivot MRIP 13"'!A1280</f>
        <v>2014</v>
      </c>
      <c r="B1277" t="str">
        <f>'Pivot MRIP 13"'!B1280</f>
        <v>1108720140906022</v>
      </c>
      <c r="C1277">
        <f>'Pivot MRIP 13"'!C1280</f>
        <v>1715.2982870000001</v>
      </c>
      <c r="D1277">
        <f>'Pivot MRIP 13"'!D1280</f>
        <v>1715.2982870000001</v>
      </c>
      <c r="E1277">
        <f>'Pivot MRIP 13"'!E1280</f>
        <v>0</v>
      </c>
      <c r="F1277">
        <f>'Pivot MRIP 13"'!F1280</f>
        <v>4</v>
      </c>
      <c r="G1277">
        <f>'Pivot MRIP 13"'!G1280</f>
        <v>0</v>
      </c>
      <c r="H1277">
        <f t="shared" si="76"/>
        <v>0</v>
      </c>
      <c r="I1277">
        <f t="shared" si="77"/>
        <v>0</v>
      </c>
    </row>
    <row r="1278" spans="1:9" x14ac:dyDescent="0.25">
      <c r="A1278">
        <f>'Pivot MRIP 13"'!A1281</f>
        <v>2014</v>
      </c>
      <c r="B1278" t="str">
        <f>'Pivot MRIP 13"'!B1281</f>
        <v>1108720140906034</v>
      </c>
      <c r="C1278">
        <f>'Pivot MRIP 13"'!C1281</f>
        <v>715.25856191000003</v>
      </c>
      <c r="D1278">
        <f>'Pivot MRIP 13"'!D1281</f>
        <v>715.25856191000003</v>
      </c>
      <c r="E1278">
        <f>'Pivot MRIP 13"'!E1281</f>
        <v>0</v>
      </c>
      <c r="F1278">
        <f>'Pivot MRIP 13"'!F1281</f>
        <v>8</v>
      </c>
      <c r="G1278">
        <f>'Pivot MRIP 13"'!G1281</f>
        <v>0</v>
      </c>
      <c r="H1278">
        <f t="shared" si="76"/>
        <v>0</v>
      </c>
      <c r="I1278">
        <f t="shared" si="77"/>
        <v>0</v>
      </c>
    </row>
    <row r="1279" spans="1:9" x14ac:dyDescent="0.25">
      <c r="A1279">
        <f>'Pivot MRIP 13"'!A1282</f>
        <v>2014</v>
      </c>
      <c r="B1279" t="str">
        <f>'Pivot MRIP 13"'!B1282</f>
        <v>1108720140907001</v>
      </c>
      <c r="C1279">
        <f>'Pivot MRIP 13"'!C1282</f>
        <v>1307.4268445</v>
      </c>
      <c r="D1279">
        <f>'Pivot MRIP 13"'!D1282</f>
        <v>1307.4268445</v>
      </c>
      <c r="E1279">
        <f>'Pivot MRIP 13"'!E1282</f>
        <v>0</v>
      </c>
      <c r="F1279">
        <f>'Pivot MRIP 13"'!F1282</f>
        <v>6</v>
      </c>
      <c r="G1279">
        <f>'Pivot MRIP 13"'!G1282</f>
        <v>0</v>
      </c>
      <c r="H1279">
        <f t="shared" si="76"/>
        <v>0</v>
      </c>
      <c r="I1279">
        <f t="shared" si="77"/>
        <v>0</v>
      </c>
    </row>
    <row r="1280" spans="1:9" x14ac:dyDescent="0.25">
      <c r="A1280">
        <f>'Pivot MRIP 13"'!A1283</f>
        <v>2014</v>
      </c>
      <c r="B1280" t="str">
        <f>'Pivot MRIP 13"'!B1283</f>
        <v>1108720140926010</v>
      </c>
      <c r="C1280">
        <f>'Pivot MRIP 13"'!C1283</f>
        <v>305.39152937</v>
      </c>
      <c r="D1280">
        <f>'Pivot MRIP 13"'!D1283</f>
        <v>305.39152937</v>
      </c>
      <c r="E1280">
        <f>'Pivot MRIP 13"'!E1283</f>
        <v>0</v>
      </c>
      <c r="F1280">
        <f>'Pivot MRIP 13"'!F1283</f>
        <v>1</v>
      </c>
      <c r="G1280">
        <f>'Pivot MRIP 13"'!G1283</f>
        <v>0</v>
      </c>
      <c r="H1280">
        <f t="shared" si="76"/>
        <v>0</v>
      </c>
      <c r="I1280">
        <f t="shared" si="77"/>
        <v>0</v>
      </c>
    </row>
    <row r="1281" spans="1:9" x14ac:dyDescent="0.25">
      <c r="A1281">
        <f>'Pivot MRIP 13"'!A1284</f>
        <v>2014</v>
      </c>
      <c r="B1281" t="str">
        <f>'Pivot MRIP 13"'!B1284</f>
        <v>1108720140926012</v>
      </c>
      <c r="C1281">
        <f>'Pivot MRIP 13"'!C1284</f>
        <v>305.39152937</v>
      </c>
      <c r="D1281">
        <f>'Pivot MRIP 13"'!D1284</f>
        <v>305.39152937</v>
      </c>
      <c r="E1281">
        <f>'Pivot MRIP 13"'!E1284</f>
        <v>0</v>
      </c>
      <c r="F1281">
        <f>'Pivot MRIP 13"'!F1284</f>
        <v>1</v>
      </c>
      <c r="G1281">
        <f>'Pivot MRIP 13"'!G1284</f>
        <v>0</v>
      </c>
      <c r="H1281">
        <f t="shared" si="76"/>
        <v>0</v>
      </c>
      <c r="I1281">
        <f t="shared" si="77"/>
        <v>0</v>
      </c>
    </row>
    <row r="1282" spans="1:9" x14ac:dyDescent="0.25">
      <c r="A1282">
        <f>'Pivot MRIP 13"'!A1285</f>
        <v>2014</v>
      </c>
      <c r="B1282" t="str">
        <f>'Pivot MRIP 13"'!B1285</f>
        <v>1108720141002001</v>
      </c>
      <c r="C1282">
        <f>'Pivot MRIP 13"'!C1285</f>
        <v>731.33846249999999</v>
      </c>
      <c r="D1282">
        <f>'Pivot MRIP 13"'!D1285</f>
        <v>731.33846249999999</v>
      </c>
      <c r="E1282">
        <f>'Pivot MRIP 13"'!E1285</f>
        <v>0</v>
      </c>
      <c r="F1282">
        <f>'Pivot MRIP 13"'!F1285</f>
        <v>6</v>
      </c>
      <c r="G1282">
        <f>'Pivot MRIP 13"'!G1285</f>
        <v>0</v>
      </c>
      <c r="H1282">
        <f t="shared" ref="H1282:H1345" si="78">G1282*C1282</f>
        <v>0</v>
      </c>
      <c r="I1282">
        <f t="shared" ref="I1282:I1345" si="79">E1282*H1282</f>
        <v>0</v>
      </c>
    </row>
    <row r="1283" spans="1:9" x14ac:dyDescent="0.25">
      <c r="A1283">
        <f>'Pivot MRIP 13"'!A1286</f>
        <v>2014</v>
      </c>
      <c r="B1283" t="str">
        <f>'Pivot MRIP 13"'!B1286</f>
        <v>1108720141015001</v>
      </c>
      <c r="C1283">
        <f>'Pivot MRIP 13"'!C1286</f>
        <v>119.0367019</v>
      </c>
      <c r="D1283">
        <f>'Pivot MRIP 13"'!D1286</f>
        <v>119.0367019</v>
      </c>
      <c r="E1283">
        <f>'Pivot MRIP 13"'!E1286</f>
        <v>0</v>
      </c>
      <c r="F1283">
        <f>'Pivot MRIP 13"'!F1286</f>
        <v>3</v>
      </c>
      <c r="G1283">
        <f>'Pivot MRIP 13"'!G1286</f>
        <v>0</v>
      </c>
      <c r="H1283">
        <f t="shared" si="78"/>
        <v>0</v>
      </c>
      <c r="I1283">
        <f t="shared" si="79"/>
        <v>0</v>
      </c>
    </row>
    <row r="1284" spans="1:9" x14ac:dyDescent="0.25">
      <c r="A1284">
        <f>'Pivot MRIP 13"'!A1287</f>
        <v>2014</v>
      </c>
      <c r="B1284" t="str">
        <f>'Pivot MRIP 13"'!B1287</f>
        <v>1108720141017001</v>
      </c>
      <c r="C1284">
        <f>'Pivot MRIP 13"'!C1287</f>
        <v>320.97912057999997</v>
      </c>
      <c r="D1284">
        <f>'Pivot MRIP 13"'!D1287</f>
        <v>320.97912057999997</v>
      </c>
      <c r="E1284">
        <f>'Pivot MRIP 13"'!E1287</f>
        <v>0</v>
      </c>
      <c r="F1284">
        <f>'Pivot MRIP 13"'!F1287</f>
        <v>4</v>
      </c>
      <c r="G1284">
        <f>'Pivot MRIP 13"'!G1287</f>
        <v>0</v>
      </c>
      <c r="H1284">
        <f t="shared" si="78"/>
        <v>0</v>
      </c>
      <c r="I1284">
        <f t="shared" si="79"/>
        <v>0</v>
      </c>
    </row>
    <row r="1285" spans="1:9" x14ac:dyDescent="0.25">
      <c r="A1285">
        <f>'Pivot MRIP 13"'!A1288</f>
        <v>2014</v>
      </c>
      <c r="B1285" t="str">
        <f>'Pivot MRIP 13"'!B1288</f>
        <v>1108720141017003</v>
      </c>
      <c r="C1285">
        <f>'Pivot MRIP 13"'!C1288</f>
        <v>320.97912057999997</v>
      </c>
      <c r="D1285">
        <f>'Pivot MRIP 13"'!D1288</f>
        <v>320.97912057999997</v>
      </c>
      <c r="E1285">
        <f>'Pivot MRIP 13"'!E1288</f>
        <v>0</v>
      </c>
      <c r="F1285">
        <f>'Pivot MRIP 13"'!F1288</f>
        <v>16</v>
      </c>
      <c r="G1285">
        <f>'Pivot MRIP 13"'!G1288</f>
        <v>0</v>
      </c>
      <c r="H1285">
        <f t="shared" si="78"/>
        <v>0</v>
      </c>
      <c r="I1285">
        <f t="shared" si="79"/>
        <v>0</v>
      </c>
    </row>
    <row r="1286" spans="1:9" x14ac:dyDescent="0.25">
      <c r="A1286">
        <f>'Pivot MRIP 13"'!A1289</f>
        <v>2014</v>
      </c>
      <c r="B1286" t="str">
        <f>'Pivot MRIP 13"'!B1289</f>
        <v>1108720141017011</v>
      </c>
      <c r="C1286">
        <f>'Pivot MRIP 13"'!C1289</f>
        <v>484.43620162000002</v>
      </c>
      <c r="D1286">
        <f>'Pivot MRIP 13"'!D1289</f>
        <v>484.43620162000002</v>
      </c>
      <c r="E1286">
        <f>'Pivot MRIP 13"'!E1289</f>
        <v>0</v>
      </c>
      <c r="F1286">
        <f>'Pivot MRIP 13"'!F1289</f>
        <v>15</v>
      </c>
      <c r="G1286">
        <f>'Pivot MRIP 13"'!G1289</f>
        <v>0</v>
      </c>
      <c r="H1286">
        <f t="shared" si="78"/>
        <v>0</v>
      </c>
      <c r="I1286">
        <f t="shared" si="79"/>
        <v>0</v>
      </c>
    </row>
    <row r="1287" spans="1:9" x14ac:dyDescent="0.25">
      <c r="A1287">
        <f>'Pivot MRIP 13"'!A1290</f>
        <v>2014</v>
      </c>
      <c r="B1287" t="str">
        <f>'Pivot MRIP 13"'!B1290</f>
        <v>1108720141108001</v>
      </c>
      <c r="C1287">
        <f>'Pivot MRIP 13"'!C1290</f>
        <v>14.702369726000001</v>
      </c>
      <c r="D1287">
        <f>'Pivot MRIP 13"'!D1290</f>
        <v>14.702369726000001</v>
      </c>
      <c r="E1287">
        <f>'Pivot MRIP 13"'!E1290</f>
        <v>1.0582188583934102</v>
      </c>
      <c r="F1287">
        <f>'Pivot MRIP 13"'!F1290</f>
        <v>6</v>
      </c>
      <c r="G1287">
        <f>'Pivot MRIP 13"'!G1290</f>
        <v>1.407174777</v>
      </c>
      <c r="H1287">
        <f t="shared" si="78"/>
        <v>20.688803840555604</v>
      </c>
      <c r="I1287">
        <f t="shared" si="79"/>
        <v>21.893282381677952</v>
      </c>
    </row>
    <row r="1288" spans="1:9" x14ac:dyDescent="0.25">
      <c r="A1288">
        <f>'Pivot MRIP 13"'!A1291</f>
        <v>2014</v>
      </c>
      <c r="B1288" t="str">
        <f>'Pivot MRIP 13"'!B1291</f>
        <v>1108720141108007</v>
      </c>
      <c r="C1288">
        <f>'Pivot MRIP 13"'!C1291</f>
        <v>7.3511848629000003</v>
      </c>
      <c r="D1288">
        <f>'Pivot MRIP 13"'!D1291</f>
        <v>7.3511848629000003</v>
      </c>
      <c r="E1288">
        <f>'Pivot MRIP 13"'!E1291</f>
        <v>0.8818490487395102</v>
      </c>
      <c r="F1288">
        <f>'Pivot MRIP 13"'!F1291</f>
        <v>12</v>
      </c>
      <c r="G1288">
        <f>'Pivot MRIP 13"'!G1291</f>
        <v>0.80409987250000003</v>
      </c>
      <c r="H1288">
        <f t="shared" si="78"/>
        <v>5.9110868109818204</v>
      </c>
      <c r="I1288">
        <f t="shared" si="79"/>
        <v>5.2126862812809831</v>
      </c>
    </row>
    <row r="1289" spans="1:9" x14ac:dyDescent="0.25">
      <c r="A1289">
        <f>'Pivot MRIP 13"'!A1292</f>
        <v>2014</v>
      </c>
      <c r="B1289" t="str">
        <f>'Pivot MRIP 13"'!B1292</f>
        <v>1108720141110001</v>
      </c>
      <c r="C1289">
        <f>'Pivot MRIP 13"'!C1292</f>
        <v>133.17356100999999</v>
      </c>
      <c r="D1289">
        <f>'Pivot MRIP 13"'!D1292</f>
        <v>133.17356100999999</v>
      </c>
      <c r="E1289">
        <f>'Pivot MRIP 13"'!E1292</f>
        <v>0</v>
      </c>
      <c r="F1289">
        <f>'Pivot MRIP 13"'!F1292</f>
        <v>2</v>
      </c>
      <c r="G1289">
        <f>'Pivot MRIP 13"'!G1292</f>
        <v>0</v>
      </c>
      <c r="H1289">
        <f t="shared" si="78"/>
        <v>0</v>
      </c>
      <c r="I1289">
        <f t="shared" si="79"/>
        <v>0</v>
      </c>
    </row>
    <row r="1290" spans="1:9" x14ac:dyDescent="0.25">
      <c r="A1290">
        <f>'Pivot MRIP 13"'!A1293</f>
        <v>2014</v>
      </c>
      <c r="B1290" t="str">
        <f>'Pivot MRIP 13"'!B1293</f>
        <v>1108720141110022</v>
      </c>
      <c r="C1290">
        <f>'Pivot MRIP 13"'!C1293</f>
        <v>133.17356100999999</v>
      </c>
      <c r="D1290">
        <f>'Pivot MRIP 13"'!D1293</f>
        <v>133.17356100999999</v>
      </c>
      <c r="E1290">
        <f>'Pivot MRIP 13"'!E1293</f>
        <v>0</v>
      </c>
      <c r="F1290">
        <f>'Pivot MRIP 13"'!F1293</f>
        <v>5</v>
      </c>
      <c r="G1290">
        <f>'Pivot MRIP 13"'!G1293</f>
        <v>0</v>
      </c>
      <c r="H1290">
        <f t="shared" si="78"/>
        <v>0</v>
      </c>
      <c r="I1290">
        <f t="shared" si="79"/>
        <v>0</v>
      </c>
    </row>
    <row r="1291" spans="1:9" x14ac:dyDescent="0.25">
      <c r="A1291">
        <f>'Pivot MRIP 13"'!A1294</f>
        <v>2014</v>
      </c>
      <c r="B1291" t="str">
        <f>'Pivot MRIP 13"'!B1294</f>
        <v>1108720141110031</v>
      </c>
      <c r="C1291">
        <f>'Pivot MRIP 13"'!C1294</f>
        <v>133.17356100999999</v>
      </c>
      <c r="D1291">
        <f>'Pivot MRIP 13"'!D1294</f>
        <v>133.17356100999999</v>
      </c>
      <c r="E1291">
        <f>'Pivot MRIP 13"'!E1294</f>
        <v>0</v>
      </c>
      <c r="F1291">
        <f>'Pivot MRIP 13"'!F1294</f>
        <v>4</v>
      </c>
      <c r="G1291">
        <f>'Pivot MRIP 13"'!G1294</f>
        <v>0</v>
      </c>
      <c r="H1291">
        <f t="shared" si="78"/>
        <v>0</v>
      </c>
      <c r="I1291">
        <f t="shared" si="79"/>
        <v>0</v>
      </c>
    </row>
    <row r="1292" spans="1:9" x14ac:dyDescent="0.25">
      <c r="A1292">
        <f>'Pivot MRIP 13"'!A1295</f>
        <v>2014</v>
      </c>
      <c r="B1292" t="str">
        <f>'Pivot MRIP 13"'!B1295</f>
        <v>1108720141116010</v>
      </c>
      <c r="C1292">
        <f>'Pivot MRIP 13"'!C1295</f>
        <v>1159.5542751999999</v>
      </c>
      <c r="D1292">
        <f>'Pivot MRIP 13"'!D1295</f>
        <v>1159.5542751999999</v>
      </c>
      <c r="E1292">
        <f>'Pivot MRIP 13"'!E1295</f>
        <v>0</v>
      </c>
      <c r="F1292">
        <f>'Pivot MRIP 13"'!F1295</f>
        <v>2</v>
      </c>
      <c r="G1292">
        <f>'Pivot MRIP 13"'!G1295</f>
        <v>0</v>
      </c>
      <c r="H1292">
        <f t="shared" si="78"/>
        <v>0</v>
      </c>
      <c r="I1292">
        <f t="shared" si="79"/>
        <v>0</v>
      </c>
    </row>
    <row r="1293" spans="1:9" x14ac:dyDescent="0.25">
      <c r="A1293">
        <f>'Pivot MRIP 13"'!A1296</f>
        <v>2014</v>
      </c>
      <c r="B1293" t="str">
        <f>'Pivot MRIP 13"'!B1296</f>
        <v>1108720141126001</v>
      </c>
      <c r="C1293">
        <f>'Pivot MRIP 13"'!C1296</f>
        <v>127.12447748</v>
      </c>
      <c r="D1293">
        <f>'Pivot MRIP 13"'!D1296</f>
        <v>127.12447748</v>
      </c>
      <c r="E1293">
        <f>'Pivot MRIP 13"'!E1296</f>
        <v>0</v>
      </c>
      <c r="F1293">
        <f>'Pivot MRIP 13"'!F1296</f>
        <v>3</v>
      </c>
      <c r="G1293">
        <f>'Pivot MRIP 13"'!G1296</f>
        <v>0</v>
      </c>
      <c r="H1293">
        <f t="shared" si="78"/>
        <v>0</v>
      </c>
      <c r="I1293">
        <f t="shared" si="79"/>
        <v>0</v>
      </c>
    </row>
    <row r="1294" spans="1:9" x14ac:dyDescent="0.25">
      <c r="A1294">
        <f>'Pivot MRIP 13"'!A1297</f>
        <v>2014</v>
      </c>
      <c r="B1294" t="str">
        <f>'Pivot MRIP 13"'!B1297</f>
        <v>1108720141213002</v>
      </c>
      <c r="C1294">
        <f>'Pivot MRIP 13"'!C1297</f>
        <v>399.85603548</v>
      </c>
      <c r="D1294">
        <f>'Pivot MRIP 13"'!D1297</f>
        <v>399.85603548</v>
      </c>
      <c r="E1294">
        <f>'Pivot MRIP 13"'!E1297</f>
        <v>0</v>
      </c>
      <c r="F1294">
        <f>'Pivot MRIP 13"'!F1297</f>
        <v>4</v>
      </c>
      <c r="G1294">
        <f>'Pivot MRIP 13"'!G1297</f>
        <v>0</v>
      </c>
      <c r="H1294">
        <f t="shared" si="78"/>
        <v>0</v>
      </c>
      <c r="I1294">
        <f t="shared" si="79"/>
        <v>0</v>
      </c>
    </row>
    <row r="1295" spans="1:9" x14ac:dyDescent="0.25">
      <c r="A1295">
        <f>'Pivot MRIP 13"'!A1298</f>
        <v>2014</v>
      </c>
      <c r="B1295" t="str">
        <f>'Pivot MRIP 13"'!B1298</f>
        <v>1109920141011010</v>
      </c>
      <c r="C1295">
        <f>'Pivot MRIP 13"'!C1298</f>
        <v>206.62535315</v>
      </c>
      <c r="D1295">
        <f>'Pivot MRIP 13"'!D1298</f>
        <v>206.62535315</v>
      </c>
      <c r="E1295">
        <f>'Pivot MRIP 13"'!E1298</f>
        <v>0</v>
      </c>
      <c r="F1295">
        <f>'Pivot MRIP 13"'!F1298</f>
        <v>2</v>
      </c>
      <c r="G1295">
        <f>'Pivot MRIP 13"'!G1298</f>
        <v>0</v>
      </c>
      <c r="H1295">
        <f t="shared" si="78"/>
        <v>0</v>
      </c>
      <c r="I1295">
        <f t="shared" si="79"/>
        <v>0</v>
      </c>
    </row>
    <row r="1296" spans="1:9" x14ac:dyDescent="0.25">
      <c r="A1296">
        <f>'Pivot MRIP 13"'!A1299</f>
        <v>2014</v>
      </c>
      <c r="B1296" t="str">
        <f>'Pivot MRIP 13"'!B1299</f>
        <v>1109920141011012</v>
      </c>
      <c r="C1296">
        <f>'Pivot MRIP 13"'!C1299</f>
        <v>402.87313434999999</v>
      </c>
      <c r="D1296">
        <f>'Pivot MRIP 13"'!D1299</f>
        <v>402.87313434999999</v>
      </c>
      <c r="E1296">
        <f>'Pivot MRIP 13"'!E1299</f>
        <v>0</v>
      </c>
      <c r="F1296">
        <f>'Pivot MRIP 13"'!F1299</f>
        <v>5</v>
      </c>
      <c r="G1296">
        <f>'Pivot MRIP 13"'!G1299</f>
        <v>0</v>
      </c>
      <c r="H1296">
        <f t="shared" si="78"/>
        <v>0</v>
      </c>
      <c r="I1296">
        <f t="shared" si="79"/>
        <v>0</v>
      </c>
    </row>
    <row r="1297" spans="1:9" x14ac:dyDescent="0.25">
      <c r="A1297">
        <f>'Pivot MRIP 13"'!A1300</f>
        <v>2014</v>
      </c>
      <c r="B1297" t="str">
        <f>'Pivot MRIP 13"'!B1300</f>
        <v>1109920141011014</v>
      </c>
      <c r="C1297">
        <f>'Pivot MRIP 13"'!C1300</f>
        <v>141.20942608999999</v>
      </c>
      <c r="D1297">
        <f>'Pivot MRIP 13"'!D1300</f>
        <v>141.20942608999999</v>
      </c>
      <c r="E1297">
        <f>'Pivot MRIP 13"'!E1300</f>
        <v>0</v>
      </c>
      <c r="F1297">
        <f>'Pivot MRIP 13"'!F1300</f>
        <v>1</v>
      </c>
      <c r="G1297">
        <f>'Pivot MRIP 13"'!G1300</f>
        <v>0</v>
      </c>
      <c r="H1297">
        <f t="shared" si="78"/>
        <v>0</v>
      </c>
      <c r="I1297">
        <f t="shared" si="79"/>
        <v>0</v>
      </c>
    </row>
    <row r="1298" spans="1:9" x14ac:dyDescent="0.25">
      <c r="A1298">
        <f>'Pivot MRIP 13"'!A1301</f>
        <v>2014</v>
      </c>
      <c r="B1298" t="str">
        <f>'Pivot MRIP 13"'!B1301</f>
        <v>1109920141011016</v>
      </c>
      <c r="C1298">
        <f>'Pivot MRIP 13"'!C1301</f>
        <v>141.20942608999999</v>
      </c>
      <c r="D1298">
        <f>'Pivot MRIP 13"'!D1301</f>
        <v>141.20942608999999</v>
      </c>
      <c r="E1298">
        <f>'Pivot MRIP 13"'!E1301</f>
        <v>0</v>
      </c>
      <c r="F1298">
        <f>'Pivot MRIP 13"'!F1301</f>
        <v>1</v>
      </c>
      <c r="G1298">
        <f>'Pivot MRIP 13"'!G1301</f>
        <v>0</v>
      </c>
      <c r="H1298">
        <f t="shared" si="78"/>
        <v>0</v>
      </c>
      <c r="I1298">
        <f t="shared" si="79"/>
        <v>0</v>
      </c>
    </row>
    <row r="1299" spans="1:9" x14ac:dyDescent="0.25">
      <c r="A1299">
        <f>'Pivot MRIP 13"'!A1302</f>
        <v>2014</v>
      </c>
      <c r="B1299" t="str">
        <f>'Pivot MRIP 13"'!B1302</f>
        <v>1109920141011019</v>
      </c>
      <c r="C1299">
        <f>'Pivot MRIP 13"'!C1302</f>
        <v>206.62535315</v>
      </c>
      <c r="D1299">
        <f>'Pivot MRIP 13"'!D1302</f>
        <v>206.62535315</v>
      </c>
      <c r="E1299">
        <f>'Pivot MRIP 13"'!E1302</f>
        <v>0</v>
      </c>
      <c r="F1299">
        <f>'Pivot MRIP 13"'!F1302</f>
        <v>2</v>
      </c>
      <c r="G1299">
        <f>'Pivot MRIP 13"'!G1302</f>
        <v>0</v>
      </c>
      <c r="H1299">
        <f t="shared" si="78"/>
        <v>0</v>
      </c>
      <c r="I1299">
        <f t="shared" si="79"/>
        <v>0</v>
      </c>
    </row>
    <row r="1300" spans="1:9" x14ac:dyDescent="0.25">
      <c r="A1300">
        <f>'Pivot MRIP 13"'!A1303</f>
        <v>2014</v>
      </c>
      <c r="B1300" t="str">
        <f>'Pivot MRIP 13"'!B1303</f>
        <v>1109920141011020</v>
      </c>
      <c r="C1300">
        <f>'Pivot MRIP 13"'!C1303</f>
        <v>206.62535315</v>
      </c>
      <c r="D1300">
        <f>'Pivot MRIP 13"'!D1303</f>
        <v>206.62535315</v>
      </c>
      <c r="E1300">
        <f>'Pivot MRIP 13"'!E1303</f>
        <v>0</v>
      </c>
      <c r="F1300">
        <f>'Pivot MRIP 13"'!F1303</f>
        <v>2</v>
      </c>
      <c r="G1300">
        <f>'Pivot MRIP 13"'!G1303</f>
        <v>0</v>
      </c>
      <c r="H1300">
        <f t="shared" si="78"/>
        <v>0</v>
      </c>
      <c r="I1300">
        <f t="shared" si="79"/>
        <v>0</v>
      </c>
    </row>
    <row r="1301" spans="1:9" x14ac:dyDescent="0.25">
      <c r="A1301">
        <f>'Pivot MRIP 13"'!A1304</f>
        <v>2014</v>
      </c>
      <c r="B1301" t="str">
        <f>'Pivot MRIP 13"'!B1304</f>
        <v>1109920141011022</v>
      </c>
      <c r="C1301">
        <f>'Pivot MRIP 13"'!C1304</f>
        <v>206.62535315</v>
      </c>
      <c r="D1301">
        <f>'Pivot MRIP 13"'!D1304</f>
        <v>206.62535315</v>
      </c>
      <c r="E1301">
        <f>'Pivot MRIP 13"'!E1304</f>
        <v>0</v>
      </c>
      <c r="F1301">
        <f>'Pivot MRIP 13"'!F1304</f>
        <v>2</v>
      </c>
      <c r="G1301">
        <f>'Pivot MRIP 13"'!G1304</f>
        <v>0</v>
      </c>
      <c r="H1301">
        <f t="shared" si="78"/>
        <v>0</v>
      </c>
      <c r="I1301">
        <f t="shared" si="79"/>
        <v>0</v>
      </c>
    </row>
    <row r="1302" spans="1:9" x14ac:dyDescent="0.25">
      <c r="A1302">
        <f>'Pivot MRIP 13"'!A1305</f>
        <v>2014</v>
      </c>
      <c r="B1302" t="str">
        <f>'Pivot MRIP 13"'!B1305</f>
        <v>1511220140316001</v>
      </c>
      <c r="C1302">
        <f>'Pivot MRIP 13"'!C1305</f>
        <v>158.29264886000001</v>
      </c>
      <c r="D1302">
        <f>'Pivot MRIP 13"'!D1305</f>
        <v>158.29264886000001</v>
      </c>
      <c r="E1302">
        <f>'Pivot MRIP 13"'!E1305</f>
        <v>2.0723452646542078</v>
      </c>
      <c r="F1302">
        <f>'Pivot MRIP 13"'!F1305</f>
        <v>8</v>
      </c>
      <c r="G1302">
        <f>'Pivot MRIP 13"'!G1305</f>
        <v>0.64418936390000003</v>
      </c>
      <c r="H1302">
        <f t="shared" si="78"/>
        <v>101.97044077916948</v>
      </c>
      <c r="I1302">
        <f t="shared" si="79"/>
        <v>211.31796008341419</v>
      </c>
    </row>
    <row r="1303" spans="1:9" x14ac:dyDescent="0.25">
      <c r="A1303">
        <f>'Pivot MRIP 13"'!A1306</f>
        <v>2014</v>
      </c>
      <c r="B1303" t="str">
        <f>'Pivot MRIP 13"'!B1306</f>
        <v>1511220140520004</v>
      </c>
      <c r="C1303">
        <f>'Pivot MRIP 13"'!C1306</f>
        <v>308.95011483000002</v>
      </c>
      <c r="D1303">
        <f>'Pivot MRIP 13"'!D1306</f>
        <v>308.95011483000002</v>
      </c>
      <c r="E1303">
        <f>'Pivot MRIP 13"'!E1306</f>
        <v>0</v>
      </c>
      <c r="F1303">
        <f>'Pivot MRIP 13"'!F1306</f>
        <v>2</v>
      </c>
      <c r="G1303">
        <f>'Pivot MRIP 13"'!G1306</f>
        <v>0</v>
      </c>
      <c r="H1303">
        <f t="shared" si="78"/>
        <v>0</v>
      </c>
      <c r="I1303">
        <f t="shared" si="79"/>
        <v>0</v>
      </c>
    </row>
    <row r="1304" spans="1:9" x14ac:dyDescent="0.25">
      <c r="A1304">
        <f>'Pivot MRIP 13"'!A1307</f>
        <v>2014</v>
      </c>
      <c r="B1304" t="str">
        <f>'Pivot MRIP 13"'!B1307</f>
        <v>1511220140523003</v>
      </c>
      <c r="C1304">
        <f>'Pivot MRIP 13"'!C1307</f>
        <v>408.38699086000003</v>
      </c>
      <c r="D1304">
        <f>'Pivot MRIP 13"'!D1307</f>
        <v>408.38699086000003</v>
      </c>
      <c r="E1304">
        <f>'Pivot MRIP 13"'!E1307</f>
        <v>0</v>
      </c>
      <c r="F1304">
        <f>'Pivot MRIP 13"'!F1307</f>
        <v>1</v>
      </c>
      <c r="G1304">
        <f>'Pivot MRIP 13"'!G1307</f>
        <v>0</v>
      </c>
      <c r="H1304">
        <f t="shared" si="78"/>
        <v>0</v>
      </c>
      <c r="I1304">
        <f t="shared" si="79"/>
        <v>0</v>
      </c>
    </row>
    <row r="1305" spans="1:9" x14ac:dyDescent="0.25">
      <c r="A1305">
        <f>'Pivot MRIP 13"'!A1308</f>
        <v>2014</v>
      </c>
      <c r="B1305" t="str">
        <f>'Pivot MRIP 13"'!B1308</f>
        <v>1511220140531016</v>
      </c>
      <c r="C1305">
        <f>'Pivot MRIP 13"'!C1308</f>
        <v>206.74177940000001</v>
      </c>
      <c r="D1305">
        <f>'Pivot MRIP 13"'!D1308</f>
        <v>206.74177940000001</v>
      </c>
      <c r="E1305">
        <f>'Pivot MRIP 13"'!E1308</f>
        <v>1.01412640606791</v>
      </c>
      <c r="F1305">
        <f>'Pivot MRIP 13"'!F1308</f>
        <v>18</v>
      </c>
      <c r="G1305">
        <f>'Pivot MRIP 13"'!G1308</f>
        <v>3.5328009381999999</v>
      </c>
      <c r="H1305">
        <f t="shared" si="78"/>
        <v>730.37755222945748</v>
      </c>
      <c r="I1305">
        <f t="shared" si="79"/>
        <v>740.69516211513701</v>
      </c>
    </row>
    <row r="1306" spans="1:9" x14ac:dyDescent="0.25">
      <c r="A1306">
        <f>'Pivot MRIP 13"'!A1309</f>
        <v>2014</v>
      </c>
      <c r="B1306" t="str">
        <f>'Pivot MRIP 13"'!B1309</f>
        <v>1511220140607008</v>
      </c>
      <c r="C1306">
        <f>'Pivot MRIP 13"'!C1309</f>
        <v>648.98420081999996</v>
      </c>
      <c r="D1306">
        <f>'Pivot MRIP 13"'!D1309</f>
        <v>648.98420081999996</v>
      </c>
      <c r="E1306">
        <f>'Pivot MRIP 13"'!E1309</f>
        <v>0.61729433411321821</v>
      </c>
      <c r="F1306">
        <f>'Pivot MRIP 13"'!F1309</f>
        <v>2</v>
      </c>
      <c r="G1306">
        <f>'Pivot MRIP 13"'!G1309</f>
        <v>1.9865843443</v>
      </c>
      <c r="H1306">
        <f t="shared" si="78"/>
        <v>1289.261853047059</v>
      </c>
      <c r="I1306">
        <f t="shared" si="79"/>
        <v>795.85403707425814</v>
      </c>
    </row>
    <row r="1307" spans="1:9" x14ac:dyDescent="0.25">
      <c r="A1307">
        <f>'Pivot MRIP 13"'!A1310</f>
        <v>2014</v>
      </c>
      <c r="B1307" t="str">
        <f>'Pivot MRIP 13"'!B1310</f>
        <v>1511220140607010</v>
      </c>
      <c r="C1307">
        <f>'Pivot MRIP 13"'!C1310</f>
        <v>648.98420081999996</v>
      </c>
      <c r="D1307">
        <f>'Pivot MRIP 13"'!D1310</f>
        <v>648.98420081999996</v>
      </c>
      <c r="E1307">
        <f>'Pivot MRIP 13"'!E1310</f>
        <v>0</v>
      </c>
      <c r="F1307">
        <f>'Pivot MRIP 13"'!F1310</f>
        <v>4</v>
      </c>
      <c r="G1307">
        <f>'Pivot MRIP 13"'!G1310</f>
        <v>0</v>
      </c>
      <c r="H1307">
        <f t="shared" si="78"/>
        <v>0</v>
      </c>
      <c r="I1307">
        <f t="shared" si="79"/>
        <v>0</v>
      </c>
    </row>
    <row r="1308" spans="1:9" x14ac:dyDescent="0.25">
      <c r="A1308">
        <f>'Pivot MRIP 13"'!A1311</f>
        <v>2014</v>
      </c>
      <c r="B1308" t="str">
        <f>'Pivot MRIP 13"'!B1311</f>
        <v>1511220140607017</v>
      </c>
      <c r="C1308">
        <f>'Pivot MRIP 13"'!C1311</f>
        <v>648.98420081999996</v>
      </c>
      <c r="D1308">
        <f>'Pivot MRIP 13"'!D1311</f>
        <v>648.98420081999996</v>
      </c>
      <c r="E1308">
        <f>'Pivot MRIP 13"'!E1311</f>
        <v>0</v>
      </c>
      <c r="F1308">
        <f>'Pivot MRIP 13"'!F1311</f>
        <v>4</v>
      </c>
      <c r="G1308">
        <f>'Pivot MRIP 13"'!G1311</f>
        <v>0</v>
      </c>
      <c r="H1308">
        <f t="shared" si="78"/>
        <v>0</v>
      </c>
      <c r="I1308">
        <f t="shared" si="79"/>
        <v>0</v>
      </c>
    </row>
    <row r="1309" spans="1:9" x14ac:dyDescent="0.25">
      <c r="A1309">
        <f>'Pivot MRIP 13"'!A1312</f>
        <v>2014</v>
      </c>
      <c r="B1309" t="str">
        <f>'Pivot MRIP 13"'!B1312</f>
        <v>1511220140607021</v>
      </c>
      <c r="C1309">
        <f>'Pivot MRIP 13"'!C1312</f>
        <v>1276.0080780000001</v>
      </c>
      <c r="D1309">
        <f>'Pivot MRIP 13"'!D1312</f>
        <v>1276.0080780000001</v>
      </c>
      <c r="E1309">
        <f>'Pivot MRIP 13"'!E1312</f>
        <v>0</v>
      </c>
      <c r="F1309">
        <f>'Pivot MRIP 13"'!F1312</f>
        <v>2</v>
      </c>
      <c r="G1309">
        <f>'Pivot MRIP 13"'!G1312</f>
        <v>0</v>
      </c>
      <c r="H1309">
        <f t="shared" si="78"/>
        <v>0</v>
      </c>
      <c r="I1309">
        <f t="shared" si="79"/>
        <v>0</v>
      </c>
    </row>
    <row r="1310" spans="1:9" x14ac:dyDescent="0.25">
      <c r="A1310">
        <f>'Pivot MRIP 13"'!A1313</f>
        <v>2014</v>
      </c>
      <c r="B1310" t="str">
        <f>'Pivot MRIP 13"'!B1313</f>
        <v>1511220140607036</v>
      </c>
      <c r="C1310">
        <f>'Pivot MRIP 13"'!C1313</f>
        <v>648.98420081999996</v>
      </c>
      <c r="D1310">
        <f>'Pivot MRIP 13"'!D1313</f>
        <v>648.98420081999996</v>
      </c>
      <c r="E1310">
        <f>'Pivot MRIP 13"'!E1313</f>
        <v>0</v>
      </c>
      <c r="F1310">
        <f>'Pivot MRIP 13"'!F1313</f>
        <v>3</v>
      </c>
      <c r="G1310">
        <f>'Pivot MRIP 13"'!G1313</f>
        <v>0</v>
      </c>
      <c r="H1310">
        <f t="shared" si="78"/>
        <v>0</v>
      </c>
      <c r="I1310">
        <f t="shared" si="79"/>
        <v>0</v>
      </c>
    </row>
    <row r="1311" spans="1:9" x14ac:dyDescent="0.25">
      <c r="A1311">
        <f>'Pivot MRIP 13"'!A1314</f>
        <v>2014</v>
      </c>
      <c r="B1311" t="str">
        <f>'Pivot MRIP 13"'!B1314</f>
        <v>1511220140607039</v>
      </c>
      <c r="C1311">
        <f>'Pivot MRIP 13"'!C1314</f>
        <v>648.98420081999996</v>
      </c>
      <c r="D1311">
        <f>'Pivot MRIP 13"'!D1314</f>
        <v>648.98420081999996</v>
      </c>
      <c r="E1311">
        <f>'Pivot MRIP 13"'!E1314</f>
        <v>0</v>
      </c>
      <c r="F1311">
        <f>'Pivot MRIP 13"'!F1314</f>
        <v>2</v>
      </c>
      <c r="G1311">
        <f>'Pivot MRIP 13"'!G1314</f>
        <v>0</v>
      </c>
      <c r="H1311">
        <f t="shared" si="78"/>
        <v>0</v>
      </c>
      <c r="I1311">
        <f t="shared" si="79"/>
        <v>0</v>
      </c>
    </row>
    <row r="1312" spans="1:9" x14ac:dyDescent="0.25">
      <c r="A1312">
        <f>'Pivot MRIP 13"'!A1315</f>
        <v>2014</v>
      </c>
      <c r="B1312" t="str">
        <f>'Pivot MRIP 13"'!B1315</f>
        <v>1511220140607044</v>
      </c>
      <c r="C1312">
        <f>'Pivot MRIP 13"'!C1315</f>
        <v>648.98420081999996</v>
      </c>
      <c r="D1312">
        <f>'Pivot MRIP 13"'!D1315</f>
        <v>648.98420081999996</v>
      </c>
      <c r="E1312">
        <f>'Pivot MRIP 13"'!E1315</f>
        <v>0</v>
      </c>
      <c r="F1312">
        <f>'Pivot MRIP 13"'!F1315</f>
        <v>16</v>
      </c>
      <c r="G1312">
        <f>'Pivot MRIP 13"'!G1315</f>
        <v>0</v>
      </c>
      <c r="H1312">
        <f t="shared" si="78"/>
        <v>0</v>
      </c>
      <c r="I1312">
        <f t="shared" si="79"/>
        <v>0</v>
      </c>
    </row>
    <row r="1313" spans="1:9" x14ac:dyDescent="0.25">
      <c r="A1313">
        <f>'Pivot MRIP 13"'!A1316</f>
        <v>2014</v>
      </c>
      <c r="B1313" t="str">
        <f>'Pivot MRIP 13"'!B1316</f>
        <v>1511220140618012</v>
      </c>
      <c r="C1313">
        <f>'Pivot MRIP 13"'!C1316</f>
        <v>109.33856199</v>
      </c>
      <c r="D1313">
        <f>'Pivot MRIP 13"'!D1316</f>
        <v>109.33856199</v>
      </c>
      <c r="E1313">
        <f>'Pivot MRIP 13"'!E1316</f>
        <v>0</v>
      </c>
      <c r="F1313">
        <f>'Pivot MRIP 13"'!F1316</f>
        <v>8</v>
      </c>
      <c r="G1313">
        <f>'Pivot MRIP 13"'!G1316</f>
        <v>0</v>
      </c>
      <c r="H1313">
        <f t="shared" si="78"/>
        <v>0</v>
      </c>
      <c r="I1313">
        <f t="shared" si="79"/>
        <v>0</v>
      </c>
    </row>
    <row r="1314" spans="1:9" x14ac:dyDescent="0.25">
      <c r="A1314">
        <f>'Pivot MRIP 13"'!A1317</f>
        <v>2014</v>
      </c>
      <c r="B1314" t="str">
        <f>'Pivot MRIP 13"'!B1317</f>
        <v>1511220140628001</v>
      </c>
      <c r="C1314">
        <f>'Pivot MRIP 13"'!C1317</f>
        <v>243.24572954000001</v>
      </c>
      <c r="D1314">
        <f>'Pivot MRIP 13"'!D1317</f>
        <v>243.24572954000001</v>
      </c>
      <c r="E1314">
        <f>'Pivot MRIP 13"'!E1317</f>
        <v>1.5432358352492468</v>
      </c>
      <c r="F1314">
        <f>'Pivot MRIP 13"'!F1317</f>
        <v>5</v>
      </c>
      <c r="G1314">
        <f>'Pivot MRIP 13"'!G1317</f>
        <v>0.98210338860000002</v>
      </c>
      <c r="H1314">
        <f t="shared" si="78"/>
        <v>238.89245524371313</v>
      </c>
      <c r="I1314">
        <f t="shared" si="79"/>
        <v>368.66739770277496</v>
      </c>
    </row>
    <row r="1315" spans="1:9" x14ac:dyDescent="0.25">
      <c r="A1315">
        <f>'Pivot MRIP 13"'!A1318</f>
        <v>2014</v>
      </c>
      <c r="B1315" t="str">
        <f>'Pivot MRIP 13"'!B1318</f>
        <v>1511220140629001</v>
      </c>
      <c r="C1315">
        <f>'Pivot MRIP 13"'!C1318</f>
        <v>122.98817885</v>
      </c>
      <c r="D1315">
        <f>'Pivot MRIP 13"'!D1318</f>
        <v>122.98817885</v>
      </c>
      <c r="E1315">
        <f>'Pivot MRIP 13"'!E1318</f>
        <v>0</v>
      </c>
      <c r="F1315">
        <f>'Pivot MRIP 13"'!F1318</f>
        <v>16</v>
      </c>
      <c r="G1315">
        <f>'Pivot MRIP 13"'!G1318</f>
        <v>0</v>
      </c>
      <c r="H1315">
        <f t="shared" si="78"/>
        <v>0</v>
      </c>
      <c r="I1315">
        <f t="shared" si="79"/>
        <v>0</v>
      </c>
    </row>
    <row r="1316" spans="1:9" x14ac:dyDescent="0.25">
      <c r="A1316">
        <f>'Pivot MRIP 13"'!A1319</f>
        <v>2014</v>
      </c>
      <c r="B1316" t="str">
        <f>'Pivot MRIP 13"'!B1319</f>
        <v>1511220140629005</v>
      </c>
      <c r="C1316">
        <f>'Pivot MRIP 13"'!C1319</f>
        <v>122.98817885</v>
      </c>
      <c r="D1316">
        <f>'Pivot MRIP 13"'!D1319</f>
        <v>122.98817885</v>
      </c>
      <c r="E1316">
        <f>'Pivot MRIP 13"'!E1319</f>
        <v>0</v>
      </c>
      <c r="F1316">
        <f>'Pivot MRIP 13"'!F1319</f>
        <v>9</v>
      </c>
      <c r="G1316">
        <f>'Pivot MRIP 13"'!G1319</f>
        <v>0</v>
      </c>
      <c r="H1316">
        <f t="shared" si="78"/>
        <v>0</v>
      </c>
      <c r="I1316">
        <f t="shared" si="79"/>
        <v>0</v>
      </c>
    </row>
    <row r="1317" spans="1:9" x14ac:dyDescent="0.25">
      <c r="A1317">
        <f>'Pivot MRIP 13"'!A1320</f>
        <v>2014</v>
      </c>
      <c r="B1317" t="str">
        <f>'Pivot MRIP 13"'!B1320</f>
        <v>1511220140629008</v>
      </c>
      <c r="C1317">
        <f>'Pivot MRIP 13"'!C1320</f>
        <v>302.45967400000001</v>
      </c>
      <c r="D1317">
        <f>'Pivot MRIP 13"'!D1320</f>
        <v>302.45967400000001</v>
      </c>
      <c r="E1317">
        <f>'Pivot MRIP 13"'!E1320</f>
        <v>0</v>
      </c>
      <c r="F1317">
        <f>'Pivot MRIP 13"'!F1320</f>
        <v>9</v>
      </c>
      <c r="G1317">
        <f>'Pivot MRIP 13"'!G1320</f>
        <v>0</v>
      </c>
      <c r="H1317">
        <f t="shared" si="78"/>
        <v>0</v>
      </c>
      <c r="I1317">
        <f t="shared" si="79"/>
        <v>0</v>
      </c>
    </row>
    <row r="1318" spans="1:9" x14ac:dyDescent="0.25">
      <c r="A1318">
        <f>'Pivot MRIP 13"'!A1321</f>
        <v>2014</v>
      </c>
      <c r="B1318" t="str">
        <f>'Pivot MRIP 13"'!B1321</f>
        <v>1511220140715005</v>
      </c>
      <c r="C1318">
        <f>'Pivot MRIP 13"'!C1321</f>
        <v>294.66563643000001</v>
      </c>
      <c r="D1318">
        <f>'Pivot MRIP 13"'!D1321</f>
        <v>294.66563643000001</v>
      </c>
      <c r="E1318">
        <f>'Pivot MRIP 13"'!E1321</f>
        <v>1.1243575371428756</v>
      </c>
      <c r="F1318">
        <f>'Pivot MRIP 13"'!F1321</f>
        <v>16</v>
      </c>
      <c r="G1318">
        <f>'Pivot MRIP 13"'!G1321</f>
        <v>3</v>
      </c>
      <c r="H1318">
        <f t="shared" si="78"/>
        <v>883.99690929000008</v>
      </c>
      <c r="I1318">
        <f t="shared" si="79"/>
        <v>993.92858777121842</v>
      </c>
    </row>
    <row r="1319" spans="1:9" x14ac:dyDescent="0.25">
      <c r="A1319">
        <f>'Pivot MRIP 13"'!A1322</f>
        <v>2014</v>
      </c>
      <c r="B1319" t="str">
        <f>'Pivot MRIP 13"'!B1322</f>
        <v>1511220140718006</v>
      </c>
      <c r="C1319">
        <f>'Pivot MRIP 13"'!C1322</f>
        <v>323.39365959999998</v>
      </c>
      <c r="D1319">
        <f>'Pivot MRIP 13"'!D1322</f>
        <v>323.39365959999998</v>
      </c>
      <c r="E1319">
        <f>'Pivot MRIP 13"'!E1322</f>
        <v>2.1715532824956987</v>
      </c>
      <c r="F1319">
        <f>'Pivot MRIP 13"'!F1322</f>
        <v>8</v>
      </c>
      <c r="G1319">
        <f>'Pivot MRIP 13"'!G1322</f>
        <v>3.3488616641000002</v>
      </c>
      <c r="H1319">
        <f t="shared" si="78"/>
        <v>1083.0006290474448</v>
      </c>
      <c r="I1319">
        <f t="shared" si="79"/>
        <v>2351.7935709528851</v>
      </c>
    </row>
    <row r="1320" spans="1:9" x14ac:dyDescent="0.25">
      <c r="A1320">
        <f>'Pivot MRIP 13"'!A1323</f>
        <v>2014</v>
      </c>
      <c r="B1320" t="str">
        <f>'Pivot MRIP 13"'!B1323</f>
        <v>1511220140718013</v>
      </c>
      <c r="C1320">
        <f>'Pivot MRIP 13"'!C1323</f>
        <v>43.918667927999998</v>
      </c>
      <c r="D1320">
        <f>'Pivot MRIP 13"'!D1323</f>
        <v>43.918667927999998</v>
      </c>
      <c r="E1320">
        <f>'Pivot MRIP 13"'!E1323</f>
        <v>1.3412924031327953</v>
      </c>
      <c r="F1320">
        <f>'Pivot MRIP 13"'!F1323</f>
        <v>25</v>
      </c>
      <c r="G1320">
        <f>'Pivot MRIP 13"'!G1323</f>
        <v>25</v>
      </c>
      <c r="H1320">
        <f t="shared" si="78"/>
        <v>1097.9666981999999</v>
      </c>
      <c r="I1320">
        <f t="shared" si="79"/>
        <v>1472.6943911884584</v>
      </c>
    </row>
    <row r="1321" spans="1:9" x14ac:dyDescent="0.25">
      <c r="A1321">
        <f>'Pivot MRIP 13"'!A1324</f>
        <v>2014</v>
      </c>
      <c r="B1321" t="str">
        <f>'Pivot MRIP 13"'!B1324</f>
        <v>1511220140718027</v>
      </c>
      <c r="C1321">
        <f>'Pivot MRIP 13"'!C1324</f>
        <v>182.04571479000001</v>
      </c>
      <c r="D1321">
        <f>'Pivot MRIP 13"'!D1324</f>
        <v>182.04571479000001</v>
      </c>
      <c r="E1321">
        <f>'Pivot MRIP 13"'!E1324</f>
        <v>0</v>
      </c>
      <c r="F1321">
        <f>'Pivot MRIP 13"'!F1324</f>
        <v>4</v>
      </c>
      <c r="G1321">
        <f>'Pivot MRIP 13"'!G1324</f>
        <v>0</v>
      </c>
      <c r="H1321">
        <f t="shared" si="78"/>
        <v>0</v>
      </c>
      <c r="I1321">
        <f t="shared" si="79"/>
        <v>0</v>
      </c>
    </row>
    <row r="1322" spans="1:9" x14ac:dyDescent="0.25">
      <c r="A1322">
        <f>'Pivot MRIP 13"'!A1325</f>
        <v>2014</v>
      </c>
      <c r="B1322" t="str">
        <f>'Pivot MRIP 13"'!B1325</f>
        <v>1511220140718032</v>
      </c>
      <c r="C1322">
        <f>'Pivot MRIP 13"'!C1325</f>
        <v>182.04571479000001</v>
      </c>
      <c r="D1322">
        <f>'Pivot MRIP 13"'!D1325</f>
        <v>182.04571479000001</v>
      </c>
      <c r="E1322">
        <f>'Pivot MRIP 13"'!E1325</f>
        <v>0</v>
      </c>
      <c r="F1322">
        <f>'Pivot MRIP 13"'!F1325</f>
        <v>14</v>
      </c>
      <c r="G1322">
        <f>'Pivot MRIP 13"'!G1325</f>
        <v>0</v>
      </c>
      <c r="H1322">
        <f t="shared" si="78"/>
        <v>0</v>
      </c>
      <c r="I1322">
        <f t="shared" si="79"/>
        <v>0</v>
      </c>
    </row>
    <row r="1323" spans="1:9" x14ac:dyDescent="0.25">
      <c r="A1323">
        <f>'Pivot MRIP 13"'!A1326</f>
        <v>2014</v>
      </c>
      <c r="B1323" t="str">
        <f>'Pivot MRIP 13"'!B1326</f>
        <v>1511220140720001</v>
      </c>
      <c r="C1323">
        <f>'Pivot MRIP 13"'!C1326</f>
        <v>32.140824369000001</v>
      </c>
      <c r="D1323">
        <f>'Pivot MRIP 13"'!D1326</f>
        <v>32.140824369000001</v>
      </c>
      <c r="E1323">
        <f>'Pivot MRIP 13"'!E1326</f>
        <v>0</v>
      </c>
      <c r="F1323">
        <f>'Pivot MRIP 13"'!F1326</f>
        <v>24</v>
      </c>
      <c r="G1323">
        <f>'Pivot MRIP 13"'!G1326</f>
        <v>0</v>
      </c>
      <c r="H1323">
        <f t="shared" si="78"/>
        <v>0</v>
      </c>
      <c r="I1323">
        <f t="shared" si="79"/>
        <v>0</v>
      </c>
    </row>
    <row r="1324" spans="1:9" x14ac:dyDescent="0.25">
      <c r="A1324">
        <f>'Pivot MRIP 13"'!A1327</f>
        <v>2014</v>
      </c>
      <c r="B1324" t="str">
        <f>'Pivot MRIP 13"'!B1327</f>
        <v>1511220140720007</v>
      </c>
      <c r="C1324">
        <f>'Pivot MRIP 13"'!C1327</f>
        <v>32.140824369000001</v>
      </c>
      <c r="D1324">
        <f>'Pivot MRIP 13"'!D1327</f>
        <v>32.140824369000001</v>
      </c>
      <c r="E1324">
        <f>'Pivot MRIP 13"'!E1327</f>
        <v>0</v>
      </c>
      <c r="F1324">
        <f>'Pivot MRIP 13"'!F1327</f>
        <v>25</v>
      </c>
      <c r="G1324">
        <f>'Pivot MRIP 13"'!G1327</f>
        <v>0</v>
      </c>
      <c r="H1324">
        <f t="shared" si="78"/>
        <v>0</v>
      </c>
      <c r="I1324">
        <f t="shared" si="79"/>
        <v>0</v>
      </c>
    </row>
    <row r="1325" spans="1:9" x14ac:dyDescent="0.25">
      <c r="A1325">
        <f>'Pivot MRIP 13"'!A1328</f>
        <v>2014</v>
      </c>
      <c r="B1325" t="str">
        <f>'Pivot MRIP 13"'!B1328</f>
        <v>1511220140810003</v>
      </c>
      <c r="C1325">
        <f>'Pivot MRIP 13"'!C1328</f>
        <v>1656.9012869999999</v>
      </c>
      <c r="D1325">
        <f>'Pivot MRIP 13"'!D1328</f>
        <v>1656.9012869999999</v>
      </c>
      <c r="E1325">
        <f>'Pivot MRIP 13"'!E1328</f>
        <v>0.59524810778060633</v>
      </c>
      <c r="F1325">
        <f>'Pivot MRIP 13"'!F1328</f>
        <v>2</v>
      </c>
      <c r="G1325">
        <f>'Pivot MRIP 13"'!G1328</f>
        <v>1.0226969164999999</v>
      </c>
      <c r="H1325">
        <f t="shared" si="78"/>
        <v>1694.5078371597813</v>
      </c>
      <c r="I1325">
        <f t="shared" si="79"/>
        <v>1008.6525836887675</v>
      </c>
    </row>
    <row r="1326" spans="1:9" x14ac:dyDescent="0.25">
      <c r="A1326">
        <f>'Pivot MRIP 13"'!A1329</f>
        <v>2014</v>
      </c>
      <c r="B1326" t="str">
        <f>'Pivot MRIP 13"'!B1329</f>
        <v>1511220140810019</v>
      </c>
      <c r="C1326">
        <f>'Pivot MRIP 13"'!C1329</f>
        <v>848.79952847000004</v>
      </c>
      <c r="D1326">
        <f>'Pivot MRIP 13"'!D1329</f>
        <v>848.79952847000004</v>
      </c>
      <c r="E1326">
        <f>'Pivot MRIP 13"'!E1329</f>
        <v>0</v>
      </c>
      <c r="F1326">
        <f>'Pivot MRIP 13"'!F1329</f>
        <v>9</v>
      </c>
      <c r="G1326">
        <f>'Pivot MRIP 13"'!G1329</f>
        <v>0</v>
      </c>
      <c r="H1326">
        <f t="shared" si="78"/>
        <v>0</v>
      </c>
      <c r="I1326">
        <f t="shared" si="79"/>
        <v>0</v>
      </c>
    </row>
    <row r="1327" spans="1:9" x14ac:dyDescent="0.25">
      <c r="A1327">
        <f>'Pivot MRIP 13"'!A1330</f>
        <v>2014</v>
      </c>
      <c r="B1327" t="str">
        <f>'Pivot MRIP 13"'!B1330</f>
        <v>1511220140810033</v>
      </c>
      <c r="C1327">
        <f>'Pivot MRIP 13"'!C1330</f>
        <v>848.79952847000004</v>
      </c>
      <c r="D1327">
        <f>'Pivot MRIP 13"'!D1330</f>
        <v>848.79952847000004</v>
      </c>
      <c r="E1327">
        <f>'Pivot MRIP 13"'!E1330</f>
        <v>0</v>
      </c>
      <c r="F1327">
        <f>'Pivot MRIP 13"'!F1330</f>
        <v>2</v>
      </c>
      <c r="G1327">
        <f>'Pivot MRIP 13"'!G1330</f>
        <v>0</v>
      </c>
      <c r="H1327">
        <f t="shared" si="78"/>
        <v>0</v>
      </c>
      <c r="I1327">
        <f t="shared" si="79"/>
        <v>0</v>
      </c>
    </row>
    <row r="1328" spans="1:9" x14ac:dyDescent="0.25">
      <c r="A1328">
        <f>'Pivot MRIP 13"'!A1331</f>
        <v>2014</v>
      </c>
      <c r="B1328" t="str">
        <f>'Pivot MRIP 13"'!B1331</f>
        <v>1511220140811002</v>
      </c>
      <c r="C1328">
        <f>'Pivot MRIP 13"'!C1331</f>
        <v>105.21931149</v>
      </c>
      <c r="D1328">
        <f>'Pivot MRIP 13"'!D1331</f>
        <v>105.21931149</v>
      </c>
      <c r="E1328">
        <f>'Pivot MRIP 13"'!E1331</f>
        <v>0</v>
      </c>
      <c r="F1328">
        <f>'Pivot MRIP 13"'!F1331</f>
        <v>25</v>
      </c>
      <c r="G1328">
        <f>'Pivot MRIP 13"'!G1331</f>
        <v>0</v>
      </c>
      <c r="H1328">
        <f t="shared" si="78"/>
        <v>0</v>
      </c>
      <c r="I1328">
        <f t="shared" si="79"/>
        <v>0</v>
      </c>
    </row>
    <row r="1329" spans="1:9" x14ac:dyDescent="0.25">
      <c r="A1329">
        <f>'Pivot MRIP 13"'!A1332</f>
        <v>2014</v>
      </c>
      <c r="B1329" t="str">
        <f>'Pivot MRIP 13"'!B1332</f>
        <v>1511220140823006</v>
      </c>
      <c r="C1329">
        <f>'Pivot MRIP 13"'!C1332</f>
        <v>1641.5287224000001</v>
      </c>
      <c r="D1329">
        <f>'Pivot MRIP 13"'!D1332</f>
        <v>1641.5287224000001</v>
      </c>
      <c r="E1329">
        <f>'Pivot MRIP 13"'!E1332</f>
        <v>0</v>
      </c>
      <c r="F1329">
        <f>'Pivot MRIP 13"'!F1332</f>
        <v>1</v>
      </c>
      <c r="G1329">
        <f>'Pivot MRIP 13"'!G1332</f>
        <v>0</v>
      </c>
      <c r="H1329">
        <f t="shared" si="78"/>
        <v>0</v>
      </c>
      <c r="I1329">
        <f t="shared" si="79"/>
        <v>0</v>
      </c>
    </row>
    <row r="1330" spans="1:9" x14ac:dyDescent="0.25">
      <c r="A1330">
        <f>'Pivot MRIP 13"'!A1333</f>
        <v>2014</v>
      </c>
      <c r="B1330" t="str">
        <f>'Pivot MRIP 13"'!B1333</f>
        <v>1511220140823007</v>
      </c>
      <c r="C1330">
        <f>'Pivot MRIP 13"'!C1333</f>
        <v>1641.5287224000001</v>
      </c>
      <c r="D1330">
        <f>'Pivot MRIP 13"'!D1333</f>
        <v>1641.5287224000001</v>
      </c>
      <c r="E1330">
        <f>'Pivot MRIP 13"'!E1333</f>
        <v>0</v>
      </c>
      <c r="F1330">
        <f>'Pivot MRIP 13"'!F1333</f>
        <v>1</v>
      </c>
      <c r="G1330">
        <f>'Pivot MRIP 13"'!G1333</f>
        <v>0</v>
      </c>
      <c r="H1330">
        <f t="shared" si="78"/>
        <v>0</v>
      </c>
      <c r="I1330">
        <f t="shared" si="79"/>
        <v>0</v>
      </c>
    </row>
    <row r="1331" spans="1:9" x14ac:dyDescent="0.25">
      <c r="A1331">
        <f>'Pivot MRIP 13"'!A1334</f>
        <v>2014</v>
      </c>
      <c r="B1331" t="str">
        <f>'Pivot MRIP 13"'!B1334</f>
        <v>1511220140823008</v>
      </c>
      <c r="C1331">
        <f>'Pivot MRIP 13"'!C1334</f>
        <v>1641.5287224000001</v>
      </c>
      <c r="D1331">
        <f>'Pivot MRIP 13"'!D1334</f>
        <v>1641.5287224000001</v>
      </c>
      <c r="E1331">
        <f>'Pivot MRIP 13"'!E1334</f>
        <v>0</v>
      </c>
      <c r="F1331">
        <f>'Pivot MRIP 13"'!F1334</f>
        <v>1</v>
      </c>
      <c r="G1331">
        <f>'Pivot MRIP 13"'!G1334</f>
        <v>0</v>
      </c>
      <c r="H1331">
        <f t="shared" si="78"/>
        <v>0</v>
      </c>
      <c r="I1331">
        <f t="shared" si="79"/>
        <v>0</v>
      </c>
    </row>
    <row r="1332" spans="1:9" x14ac:dyDescent="0.25">
      <c r="A1332">
        <f>'Pivot MRIP 13"'!A1335</f>
        <v>2014</v>
      </c>
      <c r="B1332" t="str">
        <f>'Pivot MRIP 13"'!B1335</f>
        <v>1511220140823009</v>
      </c>
      <c r="C1332">
        <f>'Pivot MRIP 13"'!C1335</f>
        <v>1641.5287224000001</v>
      </c>
      <c r="D1332">
        <f>'Pivot MRIP 13"'!D1335</f>
        <v>1641.5287224000001</v>
      </c>
      <c r="E1332">
        <f>'Pivot MRIP 13"'!E1335</f>
        <v>0</v>
      </c>
      <c r="F1332">
        <f>'Pivot MRIP 13"'!F1335</f>
        <v>1</v>
      </c>
      <c r="G1332">
        <f>'Pivot MRIP 13"'!G1335</f>
        <v>0</v>
      </c>
      <c r="H1332">
        <f t="shared" si="78"/>
        <v>0</v>
      </c>
      <c r="I1332">
        <f t="shared" si="79"/>
        <v>0</v>
      </c>
    </row>
    <row r="1333" spans="1:9" x14ac:dyDescent="0.25">
      <c r="A1333">
        <f>'Pivot MRIP 13"'!A1336</f>
        <v>2014</v>
      </c>
      <c r="B1333" t="str">
        <f>'Pivot MRIP 13"'!B1336</f>
        <v>1511220140919010</v>
      </c>
      <c r="C1333">
        <f>'Pivot MRIP 13"'!C1336</f>
        <v>1034.5025376999999</v>
      </c>
      <c r="D1333">
        <f>'Pivot MRIP 13"'!D1336</f>
        <v>1034.5025376999999</v>
      </c>
      <c r="E1333">
        <f>'Pivot MRIP 13"'!E1336</f>
        <v>0</v>
      </c>
      <c r="F1333">
        <f>'Pivot MRIP 13"'!F1336</f>
        <v>4</v>
      </c>
      <c r="G1333">
        <f>'Pivot MRIP 13"'!G1336</f>
        <v>0</v>
      </c>
      <c r="H1333">
        <f t="shared" si="78"/>
        <v>0</v>
      </c>
      <c r="I1333">
        <f t="shared" si="79"/>
        <v>0</v>
      </c>
    </row>
    <row r="1334" spans="1:9" x14ac:dyDescent="0.25">
      <c r="A1334">
        <f>'Pivot MRIP 13"'!A1337</f>
        <v>2014</v>
      </c>
      <c r="B1334" t="str">
        <f>'Pivot MRIP 13"'!B1337</f>
        <v>1511220140919012</v>
      </c>
      <c r="C1334">
        <f>'Pivot MRIP 13"'!C1337</f>
        <v>1034.5025376999999</v>
      </c>
      <c r="D1334">
        <f>'Pivot MRIP 13"'!D1337</f>
        <v>1034.5025376999999</v>
      </c>
      <c r="E1334">
        <f>'Pivot MRIP 13"'!E1337</f>
        <v>0</v>
      </c>
      <c r="F1334">
        <f>'Pivot MRIP 13"'!F1337</f>
        <v>1</v>
      </c>
      <c r="G1334">
        <f>'Pivot MRIP 13"'!G1337</f>
        <v>0</v>
      </c>
      <c r="H1334">
        <f t="shared" si="78"/>
        <v>0</v>
      </c>
      <c r="I1334">
        <f t="shared" si="79"/>
        <v>0</v>
      </c>
    </row>
    <row r="1335" spans="1:9" x14ac:dyDescent="0.25">
      <c r="A1335">
        <f>'Pivot MRIP 13"'!A1338</f>
        <v>2014</v>
      </c>
      <c r="B1335" t="str">
        <f>'Pivot MRIP 13"'!B1338</f>
        <v>1511220140919013</v>
      </c>
      <c r="C1335">
        <f>'Pivot MRIP 13"'!C1338</f>
        <v>1034.5025376999999</v>
      </c>
      <c r="D1335">
        <f>'Pivot MRIP 13"'!D1338</f>
        <v>1034.5025376999999</v>
      </c>
      <c r="E1335">
        <f>'Pivot MRIP 13"'!E1338</f>
        <v>0</v>
      </c>
      <c r="F1335">
        <f>'Pivot MRIP 13"'!F1338</f>
        <v>1</v>
      </c>
      <c r="G1335">
        <f>'Pivot MRIP 13"'!G1338</f>
        <v>0</v>
      </c>
      <c r="H1335">
        <f t="shared" si="78"/>
        <v>0</v>
      </c>
      <c r="I1335">
        <f t="shared" si="79"/>
        <v>0</v>
      </c>
    </row>
    <row r="1336" spans="1:9" x14ac:dyDescent="0.25">
      <c r="A1336">
        <f>'Pivot MRIP 13"'!A1339</f>
        <v>2014</v>
      </c>
      <c r="B1336" t="str">
        <f>'Pivot MRIP 13"'!B1339</f>
        <v>1511220140919031</v>
      </c>
      <c r="C1336">
        <f>'Pivot MRIP 13"'!C1339</f>
        <v>1034.5025376999999</v>
      </c>
      <c r="D1336">
        <f>'Pivot MRIP 13"'!D1339</f>
        <v>1034.5025376999999</v>
      </c>
      <c r="E1336">
        <f>'Pivot MRIP 13"'!E1339</f>
        <v>0</v>
      </c>
      <c r="F1336">
        <f>'Pivot MRIP 13"'!F1339</f>
        <v>1</v>
      </c>
      <c r="G1336">
        <f>'Pivot MRIP 13"'!G1339</f>
        <v>0</v>
      </c>
      <c r="H1336">
        <f t="shared" si="78"/>
        <v>0</v>
      </c>
      <c r="I1336">
        <f t="shared" si="79"/>
        <v>0</v>
      </c>
    </row>
    <row r="1337" spans="1:9" x14ac:dyDescent="0.25">
      <c r="A1337">
        <f>'Pivot MRIP 13"'!A1340</f>
        <v>2014</v>
      </c>
      <c r="B1337" t="str">
        <f>'Pivot MRIP 13"'!B1340</f>
        <v>1511220141007001</v>
      </c>
      <c r="C1337">
        <f>'Pivot MRIP 13"'!C1340</f>
        <v>447.09230811999998</v>
      </c>
      <c r="D1337">
        <f>'Pivot MRIP 13"'!D1340</f>
        <v>447.09230811999998</v>
      </c>
      <c r="E1337">
        <f>'Pivot MRIP 13"'!E1340</f>
        <v>0</v>
      </c>
      <c r="F1337">
        <f>'Pivot MRIP 13"'!F1340</f>
        <v>12</v>
      </c>
      <c r="G1337">
        <f>'Pivot MRIP 13"'!G1340</f>
        <v>0</v>
      </c>
      <c r="H1337">
        <f t="shared" si="78"/>
        <v>0</v>
      </c>
      <c r="I1337">
        <f t="shared" si="79"/>
        <v>0</v>
      </c>
    </row>
    <row r="1338" spans="1:9" x14ac:dyDescent="0.25">
      <c r="A1338">
        <f>'Pivot MRIP 13"'!A1341</f>
        <v>2014</v>
      </c>
      <c r="B1338" t="str">
        <f>'Pivot MRIP 13"'!B1341</f>
        <v>1511220141128018</v>
      </c>
      <c r="C1338">
        <f>'Pivot MRIP 13"'!C1341</f>
        <v>2619.7805760000001</v>
      </c>
      <c r="D1338">
        <f>'Pivot MRIP 13"'!D1341</f>
        <v>2619.7805760000001</v>
      </c>
      <c r="E1338">
        <f>'Pivot MRIP 13"'!E1341</f>
        <v>0</v>
      </c>
      <c r="F1338">
        <f>'Pivot MRIP 13"'!F1341</f>
        <v>2</v>
      </c>
      <c r="G1338">
        <f>'Pivot MRIP 13"'!G1341</f>
        <v>0</v>
      </c>
      <c r="H1338">
        <f t="shared" si="78"/>
        <v>0</v>
      </c>
      <c r="I1338">
        <f t="shared" si="79"/>
        <v>0</v>
      </c>
    </row>
    <row r="1339" spans="1:9" x14ac:dyDescent="0.25">
      <c r="A1339">
        <f>'Pivot MRIP 13"'!A1342</f>
        <v>2014</v>
      </c>
      <c r="B1339" t="str">
        <f>'Pivot MRIP 13"'!B1342</f>
        <v>1511220141213004</v>
      </c>
      <c r="C1339">
        <f>'Pivot MRIP 13"'!C1342</f>
        <v>2388.0399084000001</v>
      </c>
      <c r="D1339">
        <f>'Pivot MRIP 13"'!D1342</f>
        <v>2388.0399084000001</v>
      </c>
      <c r="E1339">
        <f>'Pivot MRIP 13"'!E1342</f>
        <v>0</v>
      </c>
      <c r="F1339">
        <f>'Pivot MRIP 13"'!F1342</f>
        <v>1</v>
      </c>
      <c r="G1339">
        <f>'Pivot MRIP 13"'!G1342</f>
        <v>0</v>
      </c>
      <c r="H1339">
        <f t="shared" si="78"/>
        <v>0</v>
      </c>
      <c r="I1339">
        <f t="shared" si="79"/>
        <v>0</v>
      </c>
    </row>
    <row r="1340" spans="1:9" x14ac:dyDescent="0.25">
      <c r="A1340">
        <f>'Pivot MRIP 13"'!A1343</f>
        <v>2014</v>
      </c>
      <c r="B1340" t="str">
        <f>'Pivot MRIP 13"'!B1343</f>
        <v>1511220141213005</v>
      </c>
      <c r="C1340">
        <f>'Pivot MRIP 13"'!C1343</f>
        <v>2388.0399084000001</v>
      </c>
      <c r="D1340">
        <f>'Pivot MRIP 13"'!D1343</f>
        <v>2388.0399084000001</v>
      </c>
      <c r="E1340">
        <f>'Pivot MRIP 13"'!E1343</f>
        <v>0</v>
      </c>
      <c r="F1340">
        <f>'Pivot MRIP 13"'!F1343</f>
        <v>1</v>
      </c>
      <c r="G1340">
        <f>'Pivot MRIP 13"'!G1343</f>
        <v>0</v>
      </c>
      <c r="H1340">
        <f t="shared" si="78"/>
        <v>0</v>
      </c>
      <c r="I1340">
        <f t="shared" si="79"/>
        <v>0</v>
      </c>
    </row>
    <row r="1341" spans="1:9" x14ac:dyDescent="0.25">
      <c r="A1341">
        <f>'Pivot MRIP 13"'!A1344</f>
        <v>2014</v>
      </c>
      <c r="B1341" t="str">
        <f>'Pivot MRIP 13"'!B1344</f>
        <v>1511220141213006</v>
      </c>
      <c r="C1341">
        <f>'Pivot MRIP 13"'!C1344</f>
        <v>2388.0399084000001</v>
      </c>
      <c r="D1341">
        <f>'Pivot MRIP 13"'!D1344</f>
        <v>2388.0399084000001</v>
      </c>
      <c r="E1341">
        <f>'Pivot MRIP 13"'!E1344</f>
        <v>0</v>
      </c>
      <c r="F1341">
        <f>'Pivot MRIP 13"'!F1344</f>
        <v>1</v>
      </c>
      <c r="G1341">
        <f>'Pivot MRIP 13"'!G1344</f>
        <v>0</v>
      </c>
      <c r="H1341">
        <f t="shared" si="78"/>
        <v>0</v>
      </c>
      <c r="I1341">
        <f t="shared" si="79"/>
        <v>0</v>
      </c>
    </row>
    <row r="1342" spans="1:9" x14ac:dyDescent="0.25">
      <c r="A1342">
        <f>'Pivot MRIP 13"'!A1345</f>
        <v>2014</v>
      </c>
      <c r="B1342" t="str">
        <f>'Pivot MRIP 13"'!B1345</f>
        <v>1511220141213011</v>
      </c>
      <c r="C1342">
        <f>'Pivot MRIP 13"'!C1345</f>
        <v>2388.0399084000001</v>
      </c>
      <c r="D1342">
        <f>'Pivot MRIP 13"'!D1345</f>
        <v>2388.0399084000001</v>
      </c>
      <c r="E1342">
        <f>'Pivot MRIP 13"'!E1345</f>
        <v>0</v>
      </c>
      <c r="F1342">
        <f>'Pivot MRIP 13"'!F1345</f>
        <v>1</v>
      </c>
      <c r="G1342">
        <f>'Pivot MRIP 13"'!G1345</f>
        <v>0</v>
      </c>
      <c r="H1342">
        <f t="shared" si="78"/>
        <v>0</v>
      </c>
      <c r="I1342">
        <f t="shared" si="79"/>
        <v>0</v>
      </c>
    </row>
    <row r="1343" spans="1:9" x14ac:dyDescent="0.25">
      <c r="A1343">
        <f>'Pivot MRIP 13"'!A1346</f>
        <v>2014</v>
      </c>
      <c r="B1343" t="str">
        <f>'Pivot MRIP 13"'!B1346</f>
        <v>1511220141213018</v>
      </c>
      <c r="C1343">
        <f>'Pivot MRIP 13"'!C1346</f>
        <v>2388.0399084000001</v>
      </c>
      <c r="D1343">
        <f>'Pivot MRIP 13"'!D1346</f>
        <v>2388.0399084000001</v>
      </c>
      <c r="E1343">
        <f>'Pivot MRIP 13"'!E1346</f>
        <v>0</v>
      </c>
      <c r="F1343">
        <f>'Pivot MRIP 13"'!F1346</f>
        <v>1</v>
      </c>
      <c r="G1343">
        <f>'Pivot MRIP 13"'!G1346</f>
        <v>0</v>
      </c>
      <c r="H1343">
        <f t="shared" si="78"/>
        <v>0</v>
      </c>
      <c r="I1343">
        <f t="shared" si="79"/>
        <v>0</v>
      </c>
    </row>
    <row r="1344" spans="1:9" x14ac:dyDescent="0.25">
      <c r="A1344">
        <f>'Pivot MRIP 13"'!A1347</f>
        <v>2014</v>
      </c>
      <c r="B1344" t="str">
        <f>'Pivot MRIP 13"'!B1347</f>
        <v>1511220141220001</v>
      </c>
      <c r="C1344">
        <f>'Pivot MRIP 13"'!C1347</f>
        <v>194.87414497</v>
      </c>
      <c r="D1344">
        <f>'Pivot MRIP 13"'!D1347</f>
        <v>194.87414497</v>
      </c>
      <c r="E1344">
        <f>'Pivot MRIP 13"'!E1347</f>
        <v>0</v>
      </c>
      <c r="F1344">
        <f>'Pivot MRIP 13"'!F1347</f>
        <v>1</v>
      </c>
      <c r="G1344">
        <f>'Pivot MRIP 13"'!G1347</f>
        <v>0</v>
      </c>
      <c r="H1344">
        <f t="shared" si="78"/>
        <v>0</v>
      </c>
      <c r="I1344">
        <f t="shared" si="79"/>
        <v>0</v>
      </c>
    </row>
    <row r="1345" spans="1:9" x14ac:dyDescent="0.25">
      <c r="A1345">
        <f>'Pivot MRIP 13"'!A1348</f>
        <v>2014</v>
      </c>
      <c r="B1345" t="str">
        <f>'Pivot MRIP 13"'!B1348</f>
        <v>1511220141220009</v>
      </c>
      <c r="C1345">
        <f>'Pivot MRIP 13"'!C1348</f>
        <v>194.87414497</v>
      </c>
      <c r="D1345">
        <f>'Pivot MRIP 13"'!D1348</f>
        <v>194.87414497</v>
      </c>
      <c r="E1345">
        <f>'Pivot MRIP 13"'!E1348</f>
        <v>0</v>
      </c>
      <c r="F1345">
        <f>'Pivot MRIP 13"'!F1348</f>
        <v>4</v>
      </c>
      <c r="G1345">
        <f>'Pivot MRIP 13"'!G1348</f>
        <v>0</v>
      </c>
      <c r="H1345">
        <f t="shared" si="78"/>
        <v>0</v>
      </c>
      <c r="I1345">
        <f t="shared" si="79"/>
        <v>0</v>
      </c>
    </row>
    <row r="1346" spans="1:9" x14ac:dyDescent="0.25">
      <c r="A1346">
        <f>'Pivot MRIP 13"'!A1349</f>
        <v>2014</v>
      </c>
      <c r="B1346" t="str">
        <f>'Pivot MRIP 13"'!B1349</f>
        <v>1511220141220025</v>
      </c>
      <c r="C1346">
        <f>'Pivot MRIP 13"'!C1349</f>
        <v>194.87414497</v>
      </c>
      <c r="D1346">
        <f>'Pivot MRIP 13"'!D1349</f>
        <v>194.87414497</v>
      </c>
      <c r="E1346">
        <f>'Pivot MRIP 13"'!E1349</f>
        <v>0</v>
      </c>
      <c r="F1346">
        <f>'Pivot MRIP 13"'!F1349</f>
        <v>4</v>
      </c>
      <c r="G1346">
        <f>'Pivot MRIP 13"'!G1349</f>
        <v>0</v>
      </c>
      <c r="H1346">
        <f t="shared" ref="H1346:H1409" si="80">G1346*C1346</f>
        <v>0</v>
      </c>
      <c r="I1346">
        <f t="shared" ref="I1346:I1409" si="81">E1346*H1346</f>
        <v>0</v>
      </c>
    </row>
    <row r="1347" spans="1:9" x14ac:dyDescent="0.25">
      <c r="A1347">
        <f>'Pivot MRIP 13"'!A1350</f>
        <v>2014</v>
      </c>
      <c r="B1347" t="str">
        <f>'Pivot MRIP 13"'!B1350</f>
        <v>1511220141220027</v>
      </c>
      <c r="C1347">
        <f>'Pivot MRIP 13"'!C1350</f>
        <v>194.87414497</v>
      </c>
      <c r="D1347">
        <f>'Pivot MRIP 13"'!D1350</f>
        <v>194.87414497</v>
      </c>
      <c r="E1347">
        <f>'Pivot MRIP 13"'!E1350</f>
        <v>0</v>
      </c>
      <c r="F1347">
        <f>'Pivot MRIP 13"'!F1350</f>
        <v>1</v>
      </c>
      <c r="G1347">
        <f>'Pivot MRIP 13"'!G1350</f>
        <v>0</v>
      </c>
      <c r="H1347">
        <f t="shared" si="80"/>
        <v>0</v>
      </c>
      <c r="I1347">
        <f t="shared" si="81"/>
        <v>0</v>
      </c>
    </row>
    <row r="1348" spans="1:9" x14ac:dyDescent="0.25">
      <c r="A1348">
        <f>'Pivot MRIP 13"'!A1351</f>
        <v>2014</v>
      </c>
      <c r="B1348" t="str">
        <f>'Pivot MRIP 13"'!B1351</f>
        <v>1511220141220028</v>
      </c>
      <c r="C1348">
        <f>'Pivot MRIP 13"'!C1351</f>
        <v>194.87414497</v>
      </c>
      <c r="D1348">
        <f>'Pivot MRIP 13"'!D1351</f>
        <v>194.87414497</v>
      </c>
      <c r="E1348">
        <f>'Pivot MRIP 13"'!E1351</f>
        <v>0</v>
      </c>
      <c r="F1348">
        <f>'Pivot MRIP 13"'!F1351</f>
        <v>16</v>
      </c>
      <c r="G1348">
        <f>'Pivot MRIP 13"'!G1351</f>
        <v>0</v>
      </c>
      <c r="H1348">
        <f t="shared" si="80"/>
        <v>0</v>
      </c>
      <c r="I1348">
        <f t="shared" si="81"/>
        <v>0</v>
      </c>
    </row>
    <row r="1349" spans="1:9" x14ac:dyDescent="0.25">
      <c r="A1349">
        <f>'Pivot MRIP 13"'!A1352</f>
        <v>2014</v>
      </c>
      <c r="B1349" t="str">
        <f>'Pivot MRIP 13"'!B1352</f>
        <v>1511220141220040</v>
      </c>
      <c r="C1349">
        <f>'Pivot MRIP 13"'!C1352</f>
        <v>194.87414497</v>
      </c>
      <c r="D1349">
        <f>'Pivot MRIP 13"'!D1352</f>
        <v>194.87414497</v>
      </c>
      <c r="E1349">
        <f>'Pivot MRIP 13"'!E1352</f>
        <v>0</v>
      </c>
      <c r="F1349">
        <f>'Pivot MRIP 13"'!F1352</f>
        <v>4</v>
      </c>
      <c r="G1349">
        <f>'Pivot MRIP 13"'!G1352</f>
        <v>0</v>
      </c>
      <c r="H1349">
        <f t="shared" si="80"/>
        <v>0</v>
      </c>
      <c r="I1349">
        <f t="shared" si="81"/>
        <v>0</v>
      </c>
    </row>
    <row r="1350" spans="1:9" x14ac:dyDescent="0.25">
      <c r="A1350">
        <f>'Pivot MRIP 13"'!A1353</f>
        <v>2014</v>
      </c>
      <c r="B1350" t="str">
        <f>'Pivot MRIP 13"'!B1353</f>
        <v>1511220141220051</v>
      </c>
      <c r="C1350">
        <f>'Pivot MRIP 13"'!C1353</f>
        <v>194.87414497</v>
      </c>
      <c r="D1350">
        <f>'Pivot MRIP 13"'!D1353</f>
        <v>194.87414497</v>
      </c>
      <c r="E1350">
        <f>'Pivot MRIP 13"'!E1353</f>
        <v>0</v>
      </c>
      <c r="F1350">
        <f>'Pivot MRIP 13"'!F1353</f>
        <v>3</v>
      </c>
      <c r="G1350">
        <f>'Pivot MRIP 13"'!G1353</f>
        <v>0</v>
      </c>
      <c r="H1350">
        <f t="shared" si="80"/>
        <v>0</v>
      </c>
      <c r="I1350">
        <f t="shared" si="81"/>
        <v>0</v>
      </c>
    </row>
    <row r="1351" spans="1:9" x14ac:dyDescent="0.25">
      <c r="A1351">
        <f>'Pivot MRIP 13"'!A1354</f>
        <v>2014</v>
      </c>
      <c r="B1351" t="str">
        <f>'Pivot MRIP 13"'!B1354</f>
        <v>1511220141221004</v>
      </c>
      <c r="C1351">
        <f>'Pivot MRIP 13"'!C1354</f>
        <v>19.242849501999999</v>
      </c>
      <c r="D1351">
        <f>'Pivot MRIP 13"'!D1354</f>
        <v>19.242849501999999</v>
      </c>
      <c r="E1351">
        <f>'Pivot MRIP 13"'!E1354</f>
        <v>1.1023113109243878</v>
      </c>
      <c r="F1351">
        <f>'Pivot MRIP 13"'!F1354</f>
        <v>3</v>
      </c>
      <c r="G1351">
        <f>'Pivot MRIP 13"'!G1354</f>
        <v>1</v>
      </c>
      <c r="H1351">
        <f t="shared" si="80"/>
        <v>19.242849501999999</v>
      </c>
      <c r="I1351">
        <f t="shared" si="81"/>
        <v>21.211610660470321</v>
      </c>
    </row>
    <row r="1352" spans="1:9" x14ac:dyDescent="0.25">
      <c r="A1352">
        <f>'Pivot MRIP 13"'!A1355</f>
        <v>2014</v>
      </c>
      <c r="B1352" t="str">
        <f>'Pivot MRIP 13"'!B1355</f>
        <v>1515620140126001</v>
      </c>
      <c r="C1352">
        <f>'Pivot MRIP 13"'!C1355</f>
        <v>323.34393249999999</v>
      </c>
      <c r="D1352">
        <f>'Pivot MRIP 13"'!D1355</f>
        <v>323.34393249999999</v>
      </c>
      <c r="E1352">
        <f>'Pivot MRIP 13"'!E1355</f>
        <v>0</v>
      </c>
      <c r="F1352">
        <f>'Pivot MRIP 13"'!F1355</f>
        <v>4</v>
      </c>
      <c r="G1352">
        <f>'Pivot MRIP 13"'!G1355</f>
        <v>0</v>
      </c>
      <c r="H1352">
        <f t="shared" si="80"/>
        <v>0</v>
      </c>
      <c r="I1352">
        <f t="shared" si="81"/>
        <v>0</v>
      </c>
    </row>
    <row r="1353" spans="1:9" x14ac:dyDescent="0.25">
      <c r="A1353">
        <f>'Pivot MRIP 13"'!A1356</f>
        <v>2014</v>
      </c>
      <c r="B1353" t="str">
        <f>'Pivot MRIP 13"'!B1356</f>
        <v>1515620140201005</v>
      </c>
      <c r="C1353">
        <f>'Pivot MRIP 13"'!C1356</f>
        <v>1237.1040805</v>
      </c>
      <c r="D1353">
        <f>'Pivot MRIP 13"'!D1356</f>
        <v>1237.1040805</v>
      </c>
      <c r="E1353">
        <f>'Pivot MRIP 13"'!E1356</f>
        <v>0</v>
      </c>
      <c r="F1353">
        <f>'Pivot MRIP 13"'!F1356</f>
        <v>1</v>
      </c>
      <c r="G1353">
        <f>'Pivot MRIP 13"'!G1356</f>
        <v>0</v>
      </c>
      <c r="H1353">
        <f t="shared" si="80"/>
        <v>0</v>
      </c>
      <c r="I1353">
        <f t="shared" si="81"/>
        <v>0</v>
      </c>
    </row>
    <row r="1354" spans="1:9" x14ac:dyDescent="0.25">
      <c r="A1354">
        <f>'Pivot MRIP 13"'!A1357</f>
        <v>2014</v>
      </c>
      <c r="B1354" t="str">
        <f>'Pivot MRIP 13"'!B1357</f>
        <v>1515620140215004</v>
      </c>
      <c r="C1354">
        <f>'Pivot MRIP 13"'!C1357</f>
        <v>386.00378755000003</v>
      </c>
      <c r="D1354">
        <f>'Pivot MRIP 13"'!D1357</f>
        <v>386.00378755000003</v>
      </c>
      <c r="E1354">
        <f>'Pivot MRIP 13"'!E1357</f>
        <v>0</v>
      </c>
      <c r="F1354">
        <f>'Pivot MRIP 13"'!F1357</f>
        <v>2</v>
      </c>
      <c r="G1354">
        <f>'Pivot MRIP 13"'!G1357</f>
        <v>0</v>
      </c>
      <c r="H1354">
        <f t="shared" si="80"/>
        <v>0</v>
      </c>
      <c r="I1354">
        <f t="shared" si="81"/>
        <v>0</v>
      </c>
    </row>
    <row r="1355" spans="1:9" x14ac:dyDescent="0.25">
      <c r="A1355">
        <f>'Pivot MRIP 13"'!A1358</f>
        <v>2014</v>
      </c>
      <c r="B1355" t="str">
        <f>'Pivot MRIP 13"'!B1358</f>
        <v>1515620140222017</v>
      </c>
      <c r="C1355">
        <f>'Pivot MRIP 13"'!C1358</f>
        <v>1288.0802705000001</v>
      </c>
      <c r="D1355">
        <f>'Pivot MRIP 13"'!D1358</f>
        <v>1288.0802705000001</v>
      </c>
      <c r="E1355">
        <f>'Pivot MRIP 13"'!E1358</f>
        <v>0</v>
      </c>
      <c r="F1355">
        <f>'Pivot MRIP 13"'!F1358</f>
        <v>3</v>
      </c>
      <c r="G1355">
        <f>'Pivot MRIP 13"'!G1358</f>
        <v>0</v>
      </c>
      <c r="H1355">
        <f t="shared" si="80"/>
        <v>0</v>
      </c>
      <c r="I1355">
        <f t="shared" si="81"/>
        <v>0</v>
      </c>
    </row>
    <row r="1356" spans="1:9" x14ac:dyDescent="0.25">
      <c r="A1356">
        <f>'Pivot MRIP 13"'!A1359</f>
        <v>2014</v>
      </c>
      <c r="B1356" t="str">
        <f>'Pivot MRIP 13"'!B1359</f>
        <v>1515620140225003</v>
      </c>
      <c r="C1356">
        <f>'Pivot MRIP 13"'!C1359</f>
        <v>862.62433909000003</v>
      </c>
      <c r="D1356">
        <f>'Pivot MRIP 13"'!D1359</f>
        <v>862.62433909000003</v>
      </c>
      <c r="E1356">
        <f>'Pivot MRIP 13"'!E1359</f>
        <v>1.402139987516535</v>
      </c>
      <c r="F1356">
        <f>'Pivot MRIP 13"'!F1359</f>
        <v>2</v>
      </c>
      <c r="G1356">
        <f>'Pivot MRIP 13"'!G1359</f>
        <v>6.0028123801</v>
      </c>
      <c r="H1356">
        <f t="shared" si="80"/>
        <v>5178.1720620650322</v>
      </c>
      <c r="I1356">
        <f t="shared" si="81"/>
        <v>7260.5221104623342</v>
      </c>
    </row>
    <row r="1357" spans="1:9" x14ac:dyDescent="0.25">
      <c r="A1357">
        <f>'Pivot MRIP 13"'!A1360</f>
        <v>2014</v>
      </c>
      <c r="B1357" t="str">
        <f>'Pivot MRIP 13"'!B1360</f>
        <v>1515620140225012</v>
      </c>
      <c r="C1357">
        <f>'Pivot MRIP 13"'!C1360</f>
        <v>560.09716436999997</v>
      </c>
      <c r="D1357">
        <f>'Pivot MRIP 13"'!D1360</f>
        <v>560.09716436999997</v>
      </c>
      <c r="E1357">
        <f>'Pivot MRIP 13"'!E1360</f>
        <v>0</v>
      </c>
      <c r="F1357">
        <f>'Pivot MRIP 13"'!F1360</f>
        <v>4</v>
      </c>
      <c r="G1357">
        <f>'Pivot MRIP 13"'!G1360</f>
        <v>0</v>
      </c>
      <c r="H1357">
        <f t="shared" si="80"/>
        <v>0</v>
      </c>
      <c r="I1357">
        <f t="shared" si="81"/>
        <v>0</v>
      </c>
    </row>
    <row r="1358" spans="1:9" x14ac:dyDescent="0.25">
      <c r="A1358">
        <f>'Pivot MRIP 13"'!A1361</f>
        <v>2014</v>
      </c>
      <c r="B1358" t="str">
        <f>'Pivot MRIP 13"'!B1361</f>
        <v>1515620140302004</v>
      </c>
      <c r="C1358">
        <f>'Pivot MRIP 13"'!C1361</f>
        <v>4253.0891842999999</v>
      </c>
      <c r="D1358">
        <f>'Pivot MRIP 13"'!D1361</f>
        <v>4253.0891842999999</v>
      </c>
      <c r="E1358">
        <f>'Pivot MRIP 13"'!E1361</f>
        <v>0</v>
      </c>
      <c r="F1358">
        <f>'Pivot MRIP 13"'!F1361</f>
        <v>3</v>
      </c>
      <c r="G1358">
        <f>'Pivot MRIP 13"'!G1361</f>
        <v>0</v>
      </c>
      <c r="H1358">
        <f t="shared" si="80"/>
        <v>0</v>
      </c>
      <c r="I1358">
        <f t="shared" si="81"/>
        <v>0</v>
      </c>
    </row>
    <row r="1359" spans="1:9" x14ac:dyDescent="0.25">
      <c r="A1359">
        <f>'Pivot MRIP 13"'!A1362</f>
        <v>2014</v>
      </c>
      <c r="B1359" t="str">
        <f>'Pivot MRIP 13"'!B1362</f>
        <v>1515620140308001</v>
      </c>
      <c r="C1359">
        <f>'Pivot MRIP 13"'!C1362</f>
        <v>467.26297505999997</v>
      </c>
      <c r="D1359">
        <f>'Pivot MRIP 13"'!D1362</f>
        <v>467.26297505999997</v>
      </c>
      <c r="E1359">
        <f>'Pivot MRIP 13"'!E1362</f>
        <v>0.52029093875631105</v>
      </c>
      <c r="F1359">
        <f>'Pivot MRIP 13"'!F1362</f>
        <v>3</v>
      </c>
      <c r="G1359">
        <f>'Pivot MRIP 13"'!G1362</f>
        <v>5</v>
      </c>
      <c r="H1359">
        <f t="shared" si="80"/>
        <v>2336.3148753</v>
      </c>
      <c r="I1359">
        <f t="shared" si="81"/>
        <v>1215.5634597001708</v>
      </c>
    </row>
    <row r="1360" spans="1:9" x14ac:dyDescent="0.25">
      <c r="A1360">
        <f>'Pivot MRIP 13"'!A1363</f>
        <v>2014</v>
      </c>
      <c r="B1360" t="str">
        <f>'Pivot MRIP 13"'!B1363</f>
        <v>1515620140407002</v>
      </c>
      <c r="C1360">
        <f>'Pivot MRIP 13"'!C1363</f>
        <v>6161.7985583</v>
      </c>
      <c r="D1360">
        <f>'Pivot MRIP 13"'!D1363</f>
        <v>6161.7985583</v>
      </c>
      <c r="E1360">
        <f>'Pivot MRIP 13"'!E1363</f>
        <v>0</v>
      </c>
      <c r="F1360">
        <f>'Pivot MRIP 13"'!F1363</f>
        <v>4</v>
      </c>
      <c r="G1360">
        <f>'Pivot MRIP 13"'!G1363</f>
        <v>0</v>
      </c>
      <c r="H1360">
        <f t="shared" si="80"/>
        <v>0</v>
      </c>
      <c r="I1360">
        <f t="shared" si="81"/>
        <v>0</v>
      </c>
    </row>
    <row r="1361" spans="1:9" x14ac:dyDescent="0.25">
      <c r="A1361">
        <f>'Pivot MRIP 13"'!A1364</f>
        <v>2014</v>
      </c>
      <c r="B1361" t="str">
        <f>'Pivot MRIP 13"'!B1364</f>
        <v>1515620140428008</v>
      </c>
      <c r="C1361">
        <f>'Pivot MRIP 13"'!C1364</f>
        <v>1004.6631597000001</v>
      </c>
      <c r="D1361">
        <f>'Pivot MRIP 13"'!D1364</f>
        <v>1004.6631597000001</v>
      </c>
      <c r="E1361">
        <f>'Pivot MRIP 13"'!E1364</f>
        <v>0</v>
      </c>
      <c r="F1361">
        <f>'Pivot MRIP 13"'!F1364</f>
        <v>4</v>
      </c>
      <c r="G1361">
        <f>'Pivot MRIP 13"'!G1364</f>
        <v>0</v>
      </c>
      <c r="H1361">
        <f t="shared" si="80"/>
        <v>0</v>
      </c>
      <c r="I1361">
        <f t="shared" si="81"/>
        <v>0</v>
      </c>
    </row>
    <row r="1362" spans="1:9" x14ac:dyDescent="0.25">
      <c r="A1362">
        <f>'Pivot MRIP 13"'!A1365</f>
        <v>2014</v>
      </c>
      <c r="B1362" t="str">
        <f>'Pivot MRIP 13"'!B1365</f>
        <v>1515620140524008</v>
      </c>
      <c r="C1362">
        <f>'Pivot MRIP 13"'!C1365</f>
        <v>600.56351562999998</v>
      </c>
      <c r="D1362">
        <f>'Pivot MRIP 13"'!D1365</f>
        <v>600.56351562999998</v>
      </c>
      <c r="E1362">
        <f>'Pivot MRIP 13"'!E1365</f>
        <v>0</v>
      </c>
      <c r="F1362">
        <f>'Pivot MRIP 13"'!F1365</f>
        <v>6</v>
      </c>
      <c r="G1362">
        <f>'Pivot MRIP 13"'!G1365</f>
        <v>0</v>
      </c>
      <c r="H1362">
        <f t="shared" si="80"/>
        <v>0</v>
      </c>
      <c r="I1362">
        <f t="shared" si="81"/>
        <v>0</v>
      </c>
    </row>
    <row r="1363" spans="1:9" x14ac:dyDescent="0.25">
      <c r="A1363">
        <f>'Pivot MRIP 13"'!A1366</f>
        <v>2014</v>
      </c>
      <c r="B1363" t="str">
        <f>'Pivot MRIP 13"'!B1366</f>
        <v>1515620140524010</v>
      </c>
      <c r="C1363">
        <f>'Pivot MRIP 13"'!C1366</f>
        <v>407.69578496999998</v>
      </c>
      <c r="D1363">
        <f>'Pivot MRIP 13"'!D1366</f>
        <v>407.69578496999998</v>
      </c>
      <c r="E1363">
        <f>'Pivot MRIP 13"'!E1366</f>
        <v>1.455050930544983</v>
      </c>
      <c r="F1363">
        <f>'Pivot MRIP 13"'!F1366</f>
        <v>4</v>
      </c>
      <c r="G1363">
        <f>'Pivot MRIP 13"'!G1366</f>
        <v>0.98932224840000005</v>
      </c>
      <c r="H1363">
        <f t="shared" si="80"/>
        <v>403.34251064972335</v>
      </c>
      <c r="I1363">
        <f t="shared" si="81"/>
        <v>586.88389544922973</v>
      </c>
    </row>
    <row r="1364" spans="1:9" x14ac:dyDescent="0.25">
      <c r="A1364">
        <f>'Pivot MRIP 13"'!A1367</f>
        <v>2014</v>
      </c>
      <c r="B1364" t="str">
        <f>'Pivot MRIP 13"'!B1367</f>
        <v>1515620140524012</v>
      </c>
      <c r="C1364">
        <f>'Pivot MRIP 13"'!C1367</f>
        <v>407.69578496999998</v>
      </c>
      <c r="D1364">
        <f>'Pivot MRIP 13"'!D1367</f>
        <v>407.69578496999998</v>
      </c>
      <c r="E1364">
        <f>'Pivot MRIP 13"'!E1367</f>
        <v>0.92594150120211238</v>
      </c>
      <c r="F1364">
        <f>'Pivot MRIP 13"'!F1367</f>
        <v>4</v>
      </c>
      <c r="G1364">
        <f>'Pivot MRIP 13"'!G1367</f>
        <v>3.9572889937000002</v>
      </c>
      <c r="H1364">
        <f t="shared" si="80"/>
        <v>1613.3700426396629</v>
      </c>
      <c r="I1364">
        <f t="shared" si="81"/>
        <v>1493.8862792762854</v>
      </c>
    </row>
    <row r="1365" spans="1:9" x14ac:dyDescent="0.25">
      <c r="A1365">
        <f>'Pivot MRIP 13"'!A1368</f>
        <v>2014</v>
      </c>
      <c r="B1365" t="str">
        <f>'Pivot MRIP 13"'!B1368</f>
        <v>1515620140524016</v>
      </c>
      <c r="C1365">
        <f>'Pivot MRIP 13"'!C1368</f>
        <v>407.69578496999998</v>
      </c>
      <c r="D1365">
        <f>'Pivot MRIP 13"'!D1368</f>
        <v>407.69578496999998</v>
      </c>
      <c r="E1365">
        <f>'Pivot MRIP 13"'!E1368</f>
        <v>0</v>
      </c>
      <c r="F1365">
        <f>'Pivot MRIP 13"'!F1368</f>
        <v>8</v>
      </c>
      <c r="G1365">
        <f>'Pivot MRIP 13"'!G1368</f>
        <v>0</v>
      </c>
      <c r="H1365">
        <f t="shared" si="80"/>
        <v>0</v>
      </c>
      <c r="I1365">
        <f t="shared" si="81"/>
        <v>0</v>
      </c>
    </row>
    <row r="1366" spans="1:9" x14ac:dyDescent="0.25">
      <c r="A1366">
        <f>'Pivot MRIP 13"'!A1369</f>
        <v>2014</v>
      </c>
      <c r="B1366" t="str">
        <f>'Pivot MRIP 13"'!B1369</f>
        <v>1515620140524020</v>
      </c>
      <c r="C1366">
        <f>'Pivot MRIP 13"'!C1369</f>
        <v>600.56351562999998</v>
      </c>
      <c r="D1366">
        <f>'Pivot MRIP 13"'!D1369</f>
        <v>600.56351562999998</v>
      </c>
      <c r="E1366">
        <f>'Pivot MRIP 13"'!E1369</f>
        <v>0</v>
      </c>
      <c r="F1366">
        <f>'Pivot MRIP 13"'!F1369</f>
        <v>6</v>
      </c>
      <c r="G1366">
        <f>'Pivot MRIP 13"'!G1369</f>
        <v>0</v>
      </c>
      <c r="H1366">
        <f t="shared" si="80"/>
        <v>0</v>
      </c>
      <c r="I1366">
        <f t="shared" si="81"/>
        <v>0</v>
      </c>
    </row>
    <row r="1367" spans="1:9" x14ac:dyDescent="0.25">
      <c r="A1367">
        <f>'Pivot MRIP 13"'!A1370</f>
        <v>2014</v>
      </c>
      <c r="B1367" t="str">
        <f>'Pivot MRIP 13"'!B1370</f>
        <v>1515620140531001</v>
      </c>
      <c r="C1367">
        <f>'Pivot MRIP 13"'!C1370</f>
        <v>479.78410828</v>
      </c>
      <c r="D1367">
        <f>'Pivot MRIP 13"'!D1370</f>
        <v>479.78410828</v>
      </c>
      <c r="E1367">
        <f>'Pivot MRIP 13"'!E1370</f>
        <v>1.0361726322722618</v>
      </c>
      <c r="F1367">
        <f>'Pivot MRIP 13"'!F1370</f>
        <v>9</v>
      </c>
      <c r="G1367">
        <f>'Pivot MRIP 13"'!G1370</f>
        <v>1.9818531951</v>
      </c>
      <c r="H1367">
        <f t="shared" si="80"/>
        <v>950.8616679529224</v>
      </c>
      <c r="I1367">
        <f t="shared" si="81"/>
        <v>985.25683740957288</v>
      </c>
    </row>
    <row r="1368" spans="1:9" x14ac:dyDescent="0.25">
      <c r="A1368">
        <f>'Pivot MRIP 13"'!A1371</f>
        <v>2014</v>
      </c>
      <c r="B1368" t="str">
        <f>'Pivot MRIP 13"'!B1371</f>
        <v>1515620140531004</v>
      </c>
      <c r="C1368">
        <f>'Pivot MRIP 13"'!C1371</f>
        <v>479.78410828</v>
      </c>
      <c r="D1368">
        <f>'Pivot MRIP 13"'!D1371</f>
        <v>479.78410828</v>
      </c>
      <c r="E1368">
        <f>'Pivot MRIP 13"'!E1371</f>
        <v>1.4109584779832163</v>
      </c>
      <c r="F1368">
        <f>'Pivot MRIP 13"'!F1371</f>
        <v>1</v>
      </c>
      <c r="G1368">
        <f>'Pivot MRIP 13"'!G1371</f>
        <v>0.99092659750000001</v>
      </c>
      <c r="H1368">
        <f t="shared" si="80"/>
        <v>475.43083395247197</v>
      </c>
      <c r="I1368">
        <f t="shared" si="81"/>
        <v>670.81316585987111</v>
      </c>
    </row>
    <row r="1369" spans="1:9" x14ac:dyDescent="0.25">
      <c r="A1369">
        <f>'Pivot MRIP 13"'!A1372</f>
        <v>2014</v>
      </c>
      <c r="B1369" t="str">
        <f>'Pivot MRIP 13"'!B1372</f>
        <v>1515620140531007</v>
      </c>
      <c r="C1369">
        <f>'Pivot MRIP 13"'!C1372</f>
        <v>479.78410828</v>
      </c>
      <c r="D1369">
        <f>'Pivot MRIP 13"'!D1372</f>
        <v>479.78410828</v>
      </c>
      <c r="E1369">
        <f>'Pivot MRIP 13"'!E1372</f>
        <v>0</v>
      </c>
      <c r="F1369">
        <f>'Pivot MRIP 13"'!F1372</f>
        <v>4</v>
      </c>
      <c r="G1369">
        <f>'Pivot MRIP 13"'!G1372</f>
        <v>0</v>
      </c>
      <c r="H1369">
        <f t="shared" si="80"/>
        <v>0</v>
      </c>
      <c r="I1369">
        <f t="shared" si="81"/>
        <v>0</v>
      </c>
    </row>
    <row r="1370" spans="1:9" x14ac:dyDescent="0.25">
      <c r="A1370">
        <f>'Pivot MRIP 13"'!A1373</f>
        <v>2014</v>
      </c>
      <c r="B1370" t="str">
        <f>'Pivot MRIP 13"'!B1373</f>
        <v>1515620140531014</v>
      </c>
      <c r="C1370">
        <f>'Pivot MRIP 13"'!C1373</f>
        <v>937.60789291000003</v>
      </c>
      <c r="D1370">
        <f>'Pivot MRIP 13"'!D1373</f>
        <v>937.60789291000003</v>
      </c>
      <c r="E1370">
        <f>'Pivot MRIP 13"'!E1373</f>
        <v>0</v>
      </c>
      <c r="F1370">
        <f>'Pivot MRIP 13"'!F1373</f>
        <v>2</v>
      </c>
      <c r="G1370">
        <f>'Pivot MRIP 13"'!G1373</f>
        <v>0</v>
      </c>
      <c r="H1370">
        <f t="shared" si="80"/>
        <v>0</v>
      </c>
      <c r="I1370">
        <f t="shared" si="81"/>
        <v>0</v>
      </c>
    </row>
    <row r="1371" spans="1:9" x14ac:dyDescent="0.25">
      <c r="A1371">
        <f>'Pivot MRIP 13"'!A1374</f>
        <v>2014</v>
      </c>
      <c r="B1371" t="str">
        <f>'Pivot MRIP 13"'!B1374</f>
        <v>1515620140607008</v>
      </c>
      <c r="C1371">
        <f>'Pivot MRIP 13"'!C1374</f>
        <v>388.25852994000002</v>
      </c>
      <c r="D1371">
        <f>'Pivot MRIP 13"'!D1374</f>
        <v>388.25852994000002</v>
      </c>
      <c r="E1371">
        <f>'Pivot MRIP 13"'!E1374</f>
        <v>0</v>
      </c>
      <c r="F1371">
        <f>'Pivot MRIP 13"'!F1374</f>
        <v>1</v>
      </c>
      <c r="G1371">
        <f>'Pivot MRIP 13"'!G1374</f>
        <v>0</v>
      </c>
      <c r="H1371">
        <f t="shared" si="80"/>
        <v>0</v>
      </c>
      <c r="I1371">
        <f t="shared" si="81"/>
        <v>0</v>
      </c>
    </row>
    <row r="1372" spans="1:9" x14ac:dyDescent="0.25">
      <c r="A1372">
        <f>'Pivot MRIP 13"'!A1375</f>
        <v>2014</v>
      </c>
      <c r="B1372" t="str">
        <f>'Pivot MRIP 13"'!B1375</f>
        <v>1515620140614006</v>
      </c>
      <c r="C1372">
        <f>'Pivot MRIP 13"'!C1375</f>
        <v>725.45405638</v>
      </c>
      <c r="D1372">
        <f>'Pivot MRIP 13"'!D1375</f>
        <v>725.45405638</v>
      </c>
      <c r="E1372">
        <f>'Pivot MRIP 13"'!E1375</f>
        <v>0</v>
      </c>
      <c r="F1372">
        <f>'Pivot MRIP 13"'!F1375</f>
        <v>4</v>
      </c>
      <c r="G1372">
        <f>'Pivot MRIP 13"'!G1375</f>
        <v>0</v>
      </c>
      <c r="H1372">
        <f t="shared" si="80"/>
        <v>0</v>
      </c>
      <c r="I1372">
        <f t="shared" si="81"/>
        <v>0</v>
      </c>
    </row>
    <row r="1373" spans="1:9" x14ac:dyDescent="0.25">
      <c r="A1373">
        <f>'Pivot MRIP 13"'!A1376</f>
        <v>2014</v>
      </c>
      <c r="B1373" t="str">
        <f>'Pivot MRIP 13"'!B1376</f>
        <v>1515620140620001</v>
      </c>
      <c r="C1373">
        <f>'Pivot MRIP 13"'!C1376</f>
        <v>443.05491017000003</v>
      </c>
      <c r="D1373">
        <f>'Pivot MRIP 13"'!D1376</f>
        <v>443.05491017000003</v>
      </c>
      <c r="E1373">
        <f>'Pivot MRIP 13"'!E1376</f>
        <v>0.97003395360752398</v>
      </c>
      <c r="F1373">
        <f>'Pivot MRIP 13"'!F1376</f>
        <v>3</v>
      </c>
      <c r="G1373">
        <f>'Pivot MRIP 13"'!G1376</f>
        <v>2.9705232407</v>
      </c>
      <c r="H1373">
        <f t="shared" si="80"/>
        <v>1316.1049075662359</v>
      </c>
      <c r="I1373">
        <f t="shared" si="81"/>
        <v>1276.6664468487406</v>
      </c>
    </row>
    <row r="1374" spans="1:9" x14ac:dyDescent="0.25">
      <c r="A1374">
        <f>'Pivot MRIP 13"'!A1377</f>
        <v>2014</v>
      </c>
      <c r="B1374" t="str">
        <f>'Pivot MRIP 13"'!B1377</f>
        <v>1515620140620009</v>
      </c>
      <c r="C1374">
        <f>'Pivot MRIP 13"'!C1377</f>
        <v>443.05491017000003</v>
      </c>
      <c r="D1374">
        <f>'Pivot MRIP 13"'!D1377</f>
        <v>443.05491017000003</v>
      </c>
      <c r="E1374">
        <f>'Pivot MRIP 13"'!E1377</f>
        <v>0</v>
      </c>
      <c r="F1374">
        <f>'Pivot MRIP 13"'!F1377</f>
        <v>2</v>
      </c>
      <c r="G1374">
        <f>'Pivot MRIP 13"'!G1377</f>
        <v>0</v>
      </c>
      <c r="H1374">
        <f t="shared" si="80"/>
        <v>0</v>
      </c>
      <c r="I1374">
        <f t="shared" si="81"/>
        <v>0</v>
      </c>
    </row>
    <row r="1375" spans="1:9" x14ac:dyDescent="0.25">
      <c r="A1375">
        <f>'Pivot MRIP 13"'!A1378</f>
        <v>2014</v>
      </c>
      <c r="B1375" t="str">
        <f>'Pivot MRIP 13"'!B1378</f>
        <v>1515620140621007</v>
      </c>
      <c r="C1375">
        <f>'Pivot MRIP 13"'!C1378</f>
        <v>768.91360078000002</v>
      </c>
      <c r="D1375">
        <f>'Pivot MRIP 13"'!D1378</f>
        <v>768.91360078000002</v>
      </c>
      <c r="E1375">
        <f>'Pivot MRIP 13"'!E1378</f>
        <v>0</v>
      </c>
      <c r="F1375">
        <f>'Pivot MRIP 13"'!F1378</f>
        <v>6</v>
      </c>
      <c r="G1375">
        <f>'Pivot MRIP 13"'!G1378</f>
        <v>0</v>
      </c>
      <c r="H1375">
        <f t="shared" si="80"/>
        <v>0</v>
      </c>
      <c r="I1375">
        <f t="shared" si="81"/>
        <v>0</v>
      </c>
    </row>
    <row r="1376" spans="1:9" x14ac:dyDescent="0.25">
      <c r="A1376">
        <f>'Pivot MRIP 13"'!A1379</f>
        <v>2014</v>
      </c>
      <c r="B1376" t="str">
        <f>'Pivot MRIP 13"'!B1379</f>
        <v>1515620140622003</v>
      </c>
      <c r="C1376">
        <f>'Pivot MRIP 13"'!C1379</f>
        <v>1559.7118461</v>
      </c>
      <c r="D1376">
        <f>'Pivot MRIP 13"'!D1379</f>
        <v>1559.7118461</v>
      </c>
      <c r="E1376">
        <f>'Pivot MRIP 13"'!E1379</f>
        <v>0</v>
      </c>
      <c r="F1376">
        <f>'Pivot MRIP 13"'!F1379</f>
        <v>1</v>
      </c>
      <c r="G1376">
        <f>'Pivot MRIP 13"'!G1379</f>
        <v>0</v>
      </c>
      <c r="H1376">
        <f t="shared" si="80"/>
        <v>0</v>
      </c>
      <c r="I1376">
        <f t="shared" si="81"/>
        <v>0</v>
      </c>
    </row>
    <row r="1377" spans="1:9" x14ac:dyDescent="0.25">
      <c r="A1377">
        <f>'Pivot MRIP 13"'!A1380</f>
        <v>2014</v>
      </c>
      <c r="B1377" t="str">
        <f>'Pivot MRIP 13"'!B1380</f>
        <v>1515620140624001</v>
      </c>
      <c r="C1377">
        <f>'Pivot MRIP 13"'!C1380</f>
        <v>770.70824058000005</v>
      </c>
      <c r="D1377">
        <f>'Pivot MRIP 13"'!D1380</f>
        <v>770.70824058000005</v>
      </c>
      <c r="E1377">
        <f>'Pivot MRIP 13"'!E1380</f>
        <v>0</v>
      </c>
      <c r="F1377">
        <f>'Pivot MRIP 13"'!F1380</f>
        <v>1</v>
      </c>
      <c r="G1377">
        <f>'Pivot MRIP 13"'!G1380</f>
        <v>0</v>
      </c>
      <c r="H1377">
        <f t="shared" si="80"/>
        <v>0</v>
      </c>
      <c r="I1377">
        <f t="shared" si="81"/>
        <v>0</v>
      </c>
    </row>
    <row r="1378" spans="1:9" x14ac:dyDescent="0.25">
      <c r="A1378">
        <f>'Pivot MRIP 13"'!A1381</f>
        <v>2014</v>
      </c>
      <c r="B1378" t="str">
        <f>'Pivot MRIP 13"'!B1381</f>
        <v>1515620140624002</v>
      </c>
      <c r="C1378">
        <f>'Pivot MRIP 13"'!C1381</f>
        <v>770.70824058000005</v>
      </c>
      <c r="D1378">
        <f>'Pivot MRIP 13"'!D1381</f>
        <v>770.70824058000005</v>
      </c>
      <c r="E1378">
        <f>'Pivot MRIP 13"'!E1381</f>
        <v>0</v>
      </c>
      <c r="F1378">
        <f>'Pivot MRIP 13"'!F1381</f>
        <v>1</v>
      </c>
      <c r="G1378">
        <f>'Pivot MRIP 13"'!G1381</f>
        <v>0</v>
      </c>
      <c r="H1378">
        <f t="shared" si="80"/>
        <v>0</v>
      </c>
      <c r="I1378">
        <f t="shared" si="81"/>
        <v>0</v>
      </c>
    </row>
    <row r="1379" spans="1:9" x14ac:dyDescent="0.25">
      <c r="A1379">
        <f>'Pivot MRIP 13"'!A1382</f>
        <v>2014</v>
      </c>
      <c r="B1379" t="str">
        <f>'Pivot MRIP 13"'!B1382</f>
        <v>1515620140624007</v>
      </c>
      <c r="C1379">
        <f>'Pivot MRIP 13"'!C1382</f>
        <v>1406.7787529</v>
      </c>
      <c r="D1379">
        <f>'Pivot MRIP 13"'!D1382</f>
        <v>1406.7787529</v>
      </c>
      <c r="E1379">
        <f>'Pivot MRIP 13"'!E1382</f>
        <v>0</v>
      </c>
      <c r="F1379">
        <f>'Pivot MRIP 13"'!F1382</f>
        <v>2</v>
      </c>
      <c r="G1379">
        <f>'Pivot MRIP 13"'!G1382</f>
        <v>0</v>
      </c>
      <c r="H1379">
        <f t="shared" si="80"/>
        <v>0</v>
      </c>
      <c r="I1379">
        <f t="shared" si="81"/>
        <v>0</v>
      </c>
    </row>
    <row r="1380" spans="1:9" x14ac:dyDescent="0.25">
      <c r="A1380">
        <f>'Pivot MRIP 13"'!A1383</f>
        <v>2014</v>
      </c>
      <c r="B1380" t="str">
        <f>'Pivot MRIP 13"'!B1383</f>
        <v>1515620140624009</v>
      </c>
      <c r="C1380">
        <f>'Pivot MRIP 13"'!C1383</f>
        <v>770.70824058000005</v>
      </c>
      <c r="D1380">
        <f>'Pivot MRIP 13"'!D1383</f>
        <v>770.70824058000005</v>
      </c>
      <c r="E1380">
        <f>'Pivot MRIP 13"'!E1383</f>
        <v>0</v>
      </c>
      <c r="F1380">
        <f>'Pivot MRIP 13"'!F1383</f>
        <v>4</v>
      </c>
      <c r="G1380">
        <f>'Pivot MRIP 13"'!G1383</f>
        <v>0</v>
      </c>
      <c r="H1380">
        <f t="shared" si="80"/>
        <v>0</v>
      </c>
      <c r="I1380">
        <f t="shared" si="81"/>
        <v>0</v>
      </c>
    </row>
    <row r="1381" spans="1:9" x14ac:dyDescent="0.25">
      <c r="A1381">
        <f>'Pivot MRIP 13"'!A1384</f>
        <v>2014</v>
      </c>
      <c r="B1381" t="str">
        <f>'Pivot MRIP 13"'!B1384</f>
        <v>1515620140624011</v>
      </c>
      <c r="C1381">
        <f>'Pivot MRIP 13"'!C1384</f>
        <v>770.70824058000005</v>
      </c>
      <c r="D1381">
        <f>'Pivot MRIP 13"'!D1384</f>
        <v>770.70824058000005</v>
      </c>
      <c r="E1381">
        <f>'Pivot MRIP 13"'!E1384</f>
        <v>0</v>
      </c>
      <c r="F1381">
        <f>'Pivot MRIP 13"'!F1384</f>
        <v>4</v>
      </c>
      <c r="G1381">
        <f>'Pivot MRIP 13"'!G1384</f>
        <v>0</v>
      </c>
      <c r="H1381">
        <f t="shared" si="80"/>
        <v>0</v>
      </c>
      <c r="I1381">
        <f t="shared" si="81"/>
        <v>0</v>
      </c>
    </row>
    <row r="1382" spans="1:9" x14ac:dyDescent="0.25">
      <c r="A1382">
        <f>'Pivot MRIP 13"'!A1385</f>
        <v>2014</v>
      </c>
      <c r="B1382" t="str">
        <f>'Pivot MRIP 13"'!B1385</f>
        <v>1515620140704011</v>
      </c>
      <c r="C1382">
        <f>'Pivot MRIP 13"'!C1385</f>
        <v>1502.7858687999999</v>
      </c>
      <c r="D1382">
        <f>'Pivot MRIP 13"'!D1385</f>
        <v>1502.7858687999999</v>
      </c>
      <c r="E1382">
        <f>'Pivot MRIP 13"'!E1385</f>
        <v>0</v>
      </c>
      <c r="F1382">
        <f>'Pivot MRIP 13"'!F1385</f>
        <v>9</v>
      </c>
      <c r="G1382">
        <f>'Pivot MRIP 13"'!G1385</f>
        <v>0</v>
      </c>
      <c r="H1382">
        <f t="shared" si="80"/>
        <v>0</v>
      </c>
      <c r="I1382">
        <f t="shared" si="81"/>
        <v>0</v>
      </c>
    </row>
    <row r="1383" spans="1:9" x14ac:dyDescent="0.25">
      <c r="A1383">
        <f>'Pivot MRIP 13"'!A1386</f>
        <v>2014</v>
      </c>
      <c r="B1383" t="str">
        <f>'Pivot MRIP 13"'!B1386</f>
        <v>1515620140712001</v>
      </c>
      <c r="C1383">
        <f>'Pivot MRIP 13"'!C1386</f>
        <v>1388.8002028999999</v>
      </c>
      <c r="D1383">
        <f>'Pivot MRIP 13"'!D1386</f>
        <v>1388.8002028999999</v>
      </c>
      <c r="E1383">
        <f>'Pivot MRIP 13"'!E1386</f>
        <v>0</v>
      </c>
      <c r="F1383">
        <f>'Pivot MRIP 13"'!F1386</f>
        <v>20</v>
      </c>
      <c r="G1383">
        <f>'Pivot MRIP 13"'!G1386</f>
        <v>0</v>
      </c>
      <c r="H1383">
        <f t="shared" si="80"/>
        <v>0</v>
      </c>
      <c r="I1383">
        <f t="shared" si="81"/>
        <v>0</v>
      </c>
    </row>
    <row r="1384" spans="1:9" x14ac:dyDescent="0.25">
      <c r="A1384">
        <f>'Pivot MRIP 13"'!A1387</f>
        <v>2014</v>
      </c>
      <c r="B1384" t="str">
        <f>'Pivot MRIP 13"'!B1387</f>
        <v>1515620140712008</v>
      </c>
      <c r="C1384">
        <f>'Pivot MRIP 13"'!C1387</f>
        <v>1658.4206895</v>
      </c>
      <c r="D1384">
        <f>'Pivot MRIP 13"'!D1387</f>
        <v>1658.4206895</v>
      </c>
      <c r="E1384">
        <f>'Pivot MRIP 13"'!E1387</f>
        <v>0.88184904873951009</v>
      </c>
      <c r="F1384">
        <f>'Pivot MRIP 13"'!F1387</f>
        <v>6</v>
      </c>
      <c r="G1384">
        <f>'Pivot MRIP 13"'!G1387</f>
        <v>0.673914715</v>
      </c>
      <c r="H1384">
        <f t="shared" si="80"/>
        <v>1117.634106314496</v>
      </c>
      <c r="I1384">
        <f t="shared" si="81"/>
        <v>985.58457349227081</v>
      </c>
    </row>
    <row r="1385" spans="1:9" x14ac:dyDescent="0.25">
      <c r="A1385">
        <f>'Pivot MRIP 13"'!A1388</f>
        <v>2014</v>
      </c>
      <c r="B1385" t="str">
        <f>'Pivot MRIP 13"'!B1388</f>
        <v>1515620140712015</v>
      </c>
      <c r="C1385">
        <f>'Pivot MRIP 13"'!C1388</f>
        <v>1119.1797163000001</v>
      </c>
      <c r="D1385">
        <f>'Pivot MRIP 13"'!D1388</f>
        <v>1119.1797163000001</v>
      </c>
      <c r="E1385">
        <f>'Pivot MRIP 13"'!E1388</f>
        <v>0</v>
      </c>
      <c r="F1385">
        <f>'Pivot MRIP 13"'!F1388</f>
        <v>5</v>
      </c>
      <c r="G1385">
        <f>'Pivot MRIP 13"'!G1388</f>
        <v>0</v>
      </c>
      <c r="H1385">
        <f t="shared" si="80"/>
        <v>0</v>
      </c>
      <c r="I1385">
        <f t="shared" si="81"/>
        <v>0</v>
      </c>
    </row>
    <row r="1386" spans="1:9" x14ac:dyDescent="0.25">
      <c r="A1386">
        <f>'Pivot MRIP 13"'!A1389</f>
        <v>2014</v>
      </c>
      <c r="B1386" t="str">
        <f>'Pivot MRIP 13"'!B1389</f>
        <v>1515620140719002</v>
      </c>
      <c r="C1386">
        <f>'Pivot MRIP 13"'!C1389</f>
        <v>2650.4755890000001</v>
      </c>
      <c r="D1386">
        <f>'Pivot MRIP 13"'!D1389</f>
        <v>2650.4755890000001</v>
      </c>
      <c r="E1386">
        <f>'Pivot MRIP 13"'!E1389</f>
        <v>0</v>
      </c>
      <c r="F1386">
        <f>'Pivot MRIP 13"'!F1389</f>
        <v>1</v>
      </c>
      <c r="G1386">
        <f>'Pivot MRIP 13"'!G1389</f>
        <v>0</v>
      </c>
      <c r="H1386">
        <f t="shared" si="80"/>
        <v>0</v>
      </c>
      <c r="I1386">
        <f t="shared" si="81"/>
        <v>0</v>
      </c>
    </row>
    <row r="1387" spans="1:9" x14ac:dyDescent="0.25">
      <c r="A1387">
        <f>'Pivot MRIP 13"'!A1390</f>
        <v>2014</v>
      </c>
      <c r="B1387" t="str">
        <f>'Pivot MRIP 13"'!B1390</f>
        <v>1515620140803006</v>
      </c>
      <c r="C1387">
        <f>'Pivot MRIP 13"'!C1390</f>
        <v>471.98108730000001</v>
      </c>
      <c r="D1387">
        <f>'Pivot MRIP 13"'!D1390</f>
        <v>471.98108730000001</v>
      </c>
      <c r="E1387">
        <f>'Pivot MRIP 13"'!E1390</f>
        <v>0</v>
      </c>
      <c r="F1387">
        <f>'Pivot MRIP 13"'!F1390</f>
        <v>2</v>
      </c>
      <c r="G1387">
        <f>'Pivot MRIP 13"'!G1390</f>
        <v>0</v>
      </c>
      <c r="H1387">
        <f t="shared" si="80"/>
        <v>0</v>
      </c>
      <c r="I1387">
        <f t="shared" si="81"/>
        <v>0</v>
      </c>
    </row>
    <row r="1388" spans="1:9" x14ac:dyDescent="0.25">
      <c r="A1388">
        <f>'Pivot MRIP 13"'!A1391</f>
        <v>2014</v>
      </c>
      <c r="B1388" t="str">
        <f>'Pivot MRIP 13"'!B1391</f>
        <v>1515620140809007</v>
      </c>
      <c r="C1388">
        <f>'Pivot MRIP 13"'!C1391</f>
        <v>1139.5173864999999</v>
      </c>
      <c r="D1388">
        <f>'Pivot MRIP 13"'!D1391</f>
        <v>1139.5173864999999</v>
      </c>
      <c r="E1388">
        <f>'Pivot MRIP 13"'!E1391</f>
        <v>0</v>
      </c>
      <c r="F1388">
        <f>'Pivot MRIP 13"'!F1391</f>
        <v>2</v>
      </c>
      <c r="G1388">
        <f>'Pivot MRIP 13"'!G1391</f>
        <v>0</v>
      </c>
      <c r="H1388">
        <f t="shared" si="80"/>
        <v>0</v>
      </c>
      <c r="I1388">
        <f t="shared" si="81"/>
        <v>0</v>
      </c>
    </row>
    <row r="1389" spans="1:9" x14ac:dyDescent="0.25">
      <c r="A1389">
        <f>'Pivot MRIP 13"'!A1392</f>
        <v>2014</v>
      </c>
      <c r="B1389" t="str">
        <f>'Pivot MRIP 13"'!B1392</f>
        <v>1515620140809021</v>
      </c>
      <c r="C1389">
        <f>'Pivot MRIP 13"'!C1392</f>
        <v>1139.5173864999999</v>
      </c>
      <c r="D1389">
        <f>'Pivot MRIP 13"'!D1392</f>
        <v>1139.5173864999999</v>
      </c>
      <c r="E1389">
        <f>'Pivot MRIP 13"'!E1392</f>
        <v>0</v>
      </c>
      <c r="F1389">
        <f>'Pivot MRIP 13"'!F1392</f>
        <v>4</v>
      </c>
      <c r="G1389">
        <f>'Pivot MRIP 13"'!G1392</f>
        <v>0</v>
      </c>
      <c r="H1389">
        <f t="shared" si="80"/>
        <v>0</v>
      </c>
      <c r="I1389">
        <f t="shared" si="81"/>
        <v>0</v>
      </c>
    </row>
    <row r="1390" spans="1:9" x14ac:dyDescent="0.25">
      <c r="A1390">
        <f>'Pivot MRIP 13"'!A1393</f>
        <v>2014</v>
      </c>
      <c r="B1390" t="str">
        <f>'Pivot MRIP 13"'!B1393</f>
        <v>1515620140813008</v>
      </c>
      <c r="C1390">
        <f>'Pivot MRIP 13"'!C1393</f>
        <v>2617.2840956</v>
      </c>
      <c r="D1390">
        <f>'Pivot MRIP 13"'!D1393</f>
        <v>2617.2840956</v>
      </c>
      <c r="E1390">
        <f>'Pivot MRIP 13"'!E1393</f>
        <v>0</v>
      </c>
      <c r="F1390">
        <f>'Pivot MRIP 13"'!F1393</f>
        <v>2</v>
      </c>
      <c r="G1390">
        <f>'Pivot MRIP 13"'!G1393</f>
        <v>0</v>
      </c>
      <c r="H1390">
        <f t="shared" si="80"/>
        <v>0</v>
      </c>
      <c r="I1390">
        <f t="shared" si="81"/>
        <v>0</v>
      </c>
    </row>
    <row r="1391" spans="1:9" x14ac:dyDescent="0.25">
      <c r="A1391">
        <f>'Pivot MRIP 13"'!A1394</f>
        <v>2014</v>
      </c>
      <c r="B1391" t="str">
        <f>'Pivot MRIP 13"'!B1394</f>
        <v>1515620140816008</v>
      </c>
      <c r="C1391">
        <f>'Pivot MRIP 13"'!C1394</f>
        <v>572.68287117</v>
      </c>
      <c r="D1391">
        <f>'Pivot MRIP 13"'!D1394</f>
        <v>572.68287117</v>
      </c>
      <c r="E1391">
        <f>'Pivot MRIP 13"'!E1394</f>
        <v>0</v>
      </c>
      <c r="F1391">
        <f>'Pivot MRIP 13"'!F1394</f>
        <v>2</v>
      </c>
      <c r="G1391">
        <f>'Pivot MRIP 13"'!G1394</f>
        <v>0</v>
      </c>
      <c r="H1391">
        <f t="shared" si="80"/>
        <v>0</v>
      </c>
      <c r="I1391">
        <f t="shared" si="81"/>
        <v>0</v>
      </c>
    </row>
    <row r="1392" spans="1:9" x14ac:dyDescent="0.25">
      <c r="A1392">
        <f>'Pivot MRIP 13"'!A1395</f>
        <v>2014</v>
      </c>
      <c r="B1392" t="str">
        <f>'Pivot MRIP 13"'!B1395</f>
        <v>1515620140816018</v>
      </c>
      <c r="C1392">
        <f>'Pivot MRIP 13"'!C1395</f>
        <v>572.68287117</v>
      </c>
      <c r="D1392">
        <f>'Pivot MRIP 13"'!D1395</f>
        <v>572.68287117</v>
      </c>
      <c r="E1392">
        <f>'Pivot MRIP 13"'!E1395</f>
        <v>0</v>
      </c>
      <c r="F1392">
        <f>'Pivot MRIP 13"'!F1395</f>
        <v>4</v>
      </c>
      <c r="G1392">
        <f>'Pivot MRIP 13"'!G1395</f>
        <v>0</v>
      </c>
      <c r="H1392">
        <f t="shared" si="80"/>
        <v>0</v>
      </c>
      <c r="I1392">
        <f t="shared" si="81"/>
        <v>0</v>
      </c>
    </row>
    <row r="1393" spans="1:9" x14ac:dyDescent="0.25">
      <c r="A1393">
        <f>'Pivot MRIP 13"'!A1396</f>
        <v>2014</v>
      </c>
      <c r="B1393" t="str">
        <f>'Pivot MRIP 13"'!B1396</f>
        <v>1515620140816022</v>
      </c>
      <c r="C1393">
        <f>'Pivot MRIP 13"'!C1396</f>
        <v>1370.660523</v>
      </c>
      <c r="D1393">
        <f>'Pivot MRIP 13"'!D1396</f>
        <v>1370.660523</v>
      </c>
      <c r="E1393">
        <f>'Pivot MRIP 13"'!E1396</f>
        <v>0</v>
      </c>
      <c r="F1393">
        <f>'Pivot MRIP 13"'!F1396</f>
        <v>10</v>
      </c>
      <c r="G1393">
        <f>'Pivot MRIP 13"'!G1396</f>
        <v>0</v>
      </c>
      <c r="H1393">
        <f t="shared" si="80"/>
        <v>0</v>
      </c>
      <c r="I1393">
        <f t="shared" si="81"/>
        <v>0</v>
      </c>
    </row>
    <row r="1394" spans="1:9" x14ac:dyDescent="0.25">
      <c r="A1394">
        <f>'Pivot MRIP 13"'!A1397</f>
        <v>2014</v>
      </c>
      <c r="B1394" t="str">
        <f>'Pivot MRIP 13"'!B1397</f>
        <v>1515620140816024</v>
      </c>
      <c r="C1394">
        <f>'Pivot MRIP 13"'!C1397</f>
        <v>572.68287117</v>
      </c>
      <c r="D1394">
        <f>'Pivot MRIP 13"'!D1397</f>
        <v>572.68287117</v>
      </c>
      <c r="E1394">
        <f>'Pivot MRIP 13"'!E1397</f>
        <v>0</v>
      </c>
      <c r="F1394">
        <f>'Pivot MRIP 13"'!F1397</f>
        <v>2</v>
      </c>
      <c r="G1394">
        <f>'Pivot MRIP 13"'!G1397</f>
        <v>0</v>
      </c>
      <c r="H1394">
        <f t="shared" si="80"/>
        <v>0</v>
      </c>
      <c r="I1394">
        <f t="shared" si="81"/>
        <v>0</v>
      </c>
    </row>
    <row r="1395" spans="1:9" x14ac:dyDescent="0.25">
      <c r="A1395">
        <f>'Pivot MRIP 13"'!A1398</f>
        <v>2014</v>
      </c>
      <c r="B1395" t="str">
        <f>'Pivot MRIP 13"'!B1398</f>
        <v>1515620140828001</v>
      </c>
      <c r="C1395">
        <f>'Pivot MRIP 13"'!C1398</f>
        <v>667.24443480000002</v>
      </c>
      <c r="D1395">
        <f>'Pivot MRIP 13"'!D1398</f>
        <v>667.24443480000002</v>
      </c>
      <c r="E1395">
        <f>'Pivot MRIP 13"'!E1398</f>
        <v>0</v>
      </c>
      <c r="F1395">
        <f>'Pivot MRIP 13"'!F1398</f>
        <v>2</v>
      </c>
      <c r="G1395">
        <f>'Pivot MRIP 13"'!G1398</f>
        <v>0</v>
      </c>
      <c r="H1395">
        <f t="shared" si="80"/>
        <v>0</v>
      </c>
      <c r="I1395">
        <f t="shared" si="81"/>
        <v>0</v>
      </c>
    </row>
    <row r="1396" spans="1:9" x14ac:dyDescent="0.25">
      <c r="A1396">
        <f>'Pivot MRIP 13"'!A1399</f>
        <v>2014</v>
      </c>
      <c r="B1396" t="str">
        <f>'Pivot MRIP 13"'!B1399</f>
        <v>1515620141013009</v>
      </c>
      <c r="C1396">
        <f>'Pivot MRIP 13"'!C1399</f>
        <v>492.4006053</v>
      </c>
      <c r="D1396">
        <f>'Pivot MRIP 13"'!D1399</f>
        <v>492.4006053</v>
      </c>
      <c r="E1396">
        <f>'Pivot MRIP 13"'!E1399</f>
        <v>1.102311311035358</v>
      </c>
      <c r="F1396">
        <f>'Pivot MRIP 13"'!F1399</f>
        <v>3</v>
      </c>
      <c r="G1396">
        <f>'Pivot MRIP 13"'!G1399</f>
        <v>0.99334093369999998</v>
      </c>
      <c r="H1396">
        <f t="shared" si="80"/>
        <v>489.12167702314713</v>
      </c>
      <c r="I1396">
        <f t="shared" si="81"/>
        <v>539.16435705519825</v>
      </c>
    </row>
    <row r="1397" spans="1:9" x14ac:dyDescent="0.25">
      <c r="A1397">
        <f>'Pivot MRIP 13"'!A1400</f>
        <v>2014</v>
      </c>
      <c r="B1397" t="str">
        <f>'Pivot MRIP 13"'!B1400</f>
        <v>1515620141023003</v>
      </c>
      <c r="C1397">
        <f>'Pivot MRIP 13"'!C1400</f>
        <v>6624.0554155999998</v>
      </c>
      <c r="D1397">
        <f>'Pivot MRIP 13"'!D1400</f>
        <v>6624.0554155999998</v>
      </c>
      <c r="E1397">
        <f>'Pivot MRIP 13"'!E1400</f>
        <v>0</v>
      </c>
      <c r="F1397">
        <f>'Pivot MRIP 13"'!F1400</f>
        <v>4</v>
      </c>
      <c r="G1397">
        <f>'Pivot MRIP 13"'!G1400</f>
        <v>0</v>
      </c>
      <c r="H1397">
        <f t="shared" si="80"/>
        <v>0</v>
      </c>
      <c r="I1397">
        <f t="shared" si="81"/>
        <v>0</v>
      </c>
    </row>
    <row r="1398" spans="1:9" x14ac:dyDescent="0.25">
      <c r="A1398">
        <f>'Pivot MRIP 13"'!A1401</f>
        <v>2014</v>
      </c>
      <c r="B1398" t="str">
        <f>'Pivot MRIP 13"'!B1401</f>
        <v>1515620141025012</v>
      </c>
      <c r="C1398">
        <f>'Pivot MRIP 13"'!C1401</f>
        <v>1098.3928326</v>
      </c>
      <c r="D1398">
        <f>'Pivot MRIP 13"'!D1401</f>
        <v>1098.3928326</v>
      </c>
      <c r="E1398">
        <f>'Pivot MRIP 13"'!E1401</f>
        <v>0</v>
      </c>
      <c r="F1398">
        <f>'Pivot MRIP 13"'!F1401</f>
        <v>6</v>
      </c>
      <c r="G1398">
        <f>'Pivot MRIP 13"'!G1401</f>
        <v>0</v>
      </c>
      <c r="H1398">
        <f t="shared" si="80"/>
        <v>0</v>
      </c>
      <c r="I1398">
        <f t="shared" si="81"/>
        <v>0</v>
      </c>
    </row>
    <row r="1399" spans="1:9" x14ac:dyDescent="0.25">
      <c r="A1399">
        <f>'Pivot MRIP 13"'!A1402</f>
        <v>2014</v>
      </c>
      <c r="B1399" t="str">
        <f>'Pivot MRIP 13"'!B1402</f>
        <v>1515620141031004</v>
      </c>
      <c r="C1399">
        <f>'Pivot MRIP 13"'!C1402</f>
        <v>323.21504757999998</v>
      </c>
      <c r="D1399">
        <f>'Pivot MRIP 13"'!D1402</f>
        <v>323.21504757999998</v>
      </c>
      <c r="E1399">
        <f>'Pivot MRIP 13"'!E1402</f>
        <v>0</v>
      </c>
      <c r="F1399">
        <f>'Pivot MRIP 13"'!F1402</f>
        <v>1</v>
      </c>
      <c r="G1399">
        <f>'Pivot MRIP 13"'!G1402</f>
        <v>0</v>
      </c>
      <c r="H1399">
        <f t="shared" si="80"/>
        <v>0</v>
      </c>
      <c r="I1399">
        <f t="shared" si="81"/>
        <v>0</v>
      </c>
    </row>
    <row r="1400" spans="1:9" x14ac:dyDescent="0.25">
      <c r="A1400">
        <f>'Pivot MRIP 13"'!A1403</f>
        <v>2014</v>
      </c>
      <c r="B1400" t="str">
        <f>'Pivot MRIP 13"'!B1403</f>
        <v>1515620141116015</v>
      </c>
      <c r="C1400">
        <f>'Pivot MRIP 13"'!C1403</f>
        <v>684.76157626999998</v>
      </c>
      <c r="D1400">
        <f>'Pivot MRIP 13"'!D1403</f>
        <v>684.76157626999998</v>
      </c>
      <c r="E1400">
        <f>'Pivot MRIP 13"'!E1403</f>
        <v>0</v>
      </c>
      <c r="F1400">
        <f>'Pivot MRIP 13"'!F1403</f>
        <v>1</v>
      </c>
      <c r="G1400">
        <f>'Pivot MRIP 13"'!G1403</f>
        <v>0</v>
      </c>
      <c r="H1400">
        <f t="shared" si="80"/>
        <v>0</v>
      </c>
      <c r="I1400">
        <f t="shared" si="81"/>
        <v>0</v>
      </c>
    </row>
    <row r="1401" spans="1:9" x14ac:dyDescent="0.25">
      <c r="A1401">
        <f>'Pivot MRIP 13"'!A1404</f>
        <v>2014</v>
      </c>
      <c r="B1401" t="str">
        <f>'Pivot MRIP 13"'!B1404</f>
        <v>1515620141116019</v>
      </c>
      <c r="C1401">
        <f>'Pivot MRIP 13"'!C1404</f>
        <v>684.76157626999998</v>
      </c>
      <c r="D1401">
        <f>'Pivot MRIP 13"'!D1404</f>
        <v>684.76157626999998</v>
      </c>
      <c r="E1401">
        <f>'Pivot MRIP 13"'!E1404</f>
        <v>1.3845030065159805</v>
      </c>
      <c r="F1401">
        <f>'Pivot MRIP 13"'!F1404</f>
        <v>6</v>
      </c>
      <c r="G1401">
        <f>'Pivot MRIP 13"'!G1404</f>
        <v>7.8569172685000002</v>
      </c>
      <c r="H1401">
        <f t="shared" si="80"/>
        <v>5380.115053401043</v>
      </c>
      <c r="I1401">
        <f t="shared" si="81"/>
        <v>7448.7854668356285</v>
      </c>
    </row>
    <row r="1402" spans="1:9" x14ac:dyDescent="0.25">
      <c r="A1402">
        <f>'Pivot MRIP 13"'!A1405</f>
        <v>2014</v>
      </c>
      <c r="B1402" t="str">
        <f>'Pivot MRIP 13"'!B1405</f>
        <v>1515620141212001</v>
      </c>
      <c r="C1402">
        <f>'Pivot MRIP 13"'!C1405</f>
        <v>279.33760762999998</v>
      </c>
      <c r="D1402">
        <f>'Pivot MRIP 13"'!D1405</f>
        <v>279.33760762999998</v>
      </c>
      <c r="E1402">
        <f>'Pivot MRIP 13"'!E1405</f>
        <v>0</v>
      </c>
      <c r="F1402">
        <f>'Pivot MRIP 13"'!F1405</f>
        <v>2</v>
      </c>
      <c r="G1402">
        <f>'Pivot MRIP 13"'!G1405</f>
        <v>0</v>
      </c>
      <c r="H1402">
        <f t="shared" si="80"/>
        <v>0</v>
      </c>
      <c r="I1402">
        <f t="shared" si="81"/>
        <v>0</v>
      </c>
    </row>
    <row r="1403" spans="1:9" x14ac:dyDescent="0.25">
      <c r="A1403">
        <f>'Pivot MRIP 13"'!A1406</f>
        <v>2014</v>
      </c>
      <c r="B1403" t="str">
        <f>'Pivot MRIP 13"'!B1406</f>
        <v>1515620141212008</v>
      </c>
      <c r="C1403">
        <f>'Pivot MRIP 13"'!C1406</f>
        <v>335.77274060000002</v>
      </c>
      <c r="D1403">
        <f>'Pivot MRIP 13"'!D1406</f>
        <v>335.77274060000002</v>
      </c>
      <c r="E1403">
        <f>'Pivot MRIP 13"'!E1406</f>
        <v>1.5079618733401317</v>
      </c>
      <c r="F1403">
        <f>'Pivot MRIP 13"'!F1406</f>
        <v>10</v>
      </c>
      <c r="G1403">
        <f>'Pivot MRIP 13"'!G1406</f>
        <v>11.941778886</v>
      </c>
      <c r="H1403">
        <f t="shared" si="80"/>
        <v>4009.7238241914351</v>
      </c>
      <c r="I1403">
        <f t="shared" si="81"/>
        <v>6046.5106495042728</v>
      </c>
    </row>
    <row r="1404" spans="1:9" x14ac:dyDescent="0.25">
      <c r="A1404">
        <f>'Pivot MRIP 13"'!A1407</f>
        <v>2014</v>
      </c>
      <c r="B1404" t="str">
        <f>'Pivot MRIP 13"'!B1407</f>
        <v>1526320140718007</v>
      </c>
      <c r="C1404">
        <f>'Pivot MRIP 13"'!C1407</f>
        <v>33.274763354000001</v>
      </c>
      <c r="D1404">
        <f>'Pivot MRIP 13"'!D1407</f>
        <v>33.274763354000001</v>
      </c>
      <c r="E1404">
        <f>'Pivot MRIP 13"'!E1407</f>
        <v>0</v>
      </c>
      <c r="F1404">
        <f>'Pivot MRIP 13"'!F1407</f>
        <v>3</v>
      </c>
      <c r="G1404">
        <f>'Pivot MRIP 13"'!G1407</f>
        <v>0</v>
      </c>
      <c r="H1404">
        <f t="shared" si="80"/>
        <v>0</v>
      </c>
      <c r="I1404">
        <f t="shared" si="81"/>
        <v>0</v>
      </c>
    </row>
    <row r="1405" spans="1:9" x14ac:dyDescent="0.25">
      <c r="A1405">
        <f>'Pivot MRIP 13"'!A1408</f>
        <v>2014</v>
      </c>
      <c r="B1405" t="str">
        <f>'Pivot MRIP 13"'!B1408</f>
        <v>1530420140201001</v>
      </c>
      <c r="C1405">
        <f>'Pivot MRIP 13"'!C1408</f>
        <v>5.4299157683999999</v>
      </c>
      <c r="D1405">
        <f>'Pivot MRIP 13"'!D1408</f>
        <v>5.4299157683999999</v>
      </c>
      <c r="E1405">
        <f>'Pivot MRIP 13"'!E1408</f>
        <v>1.5432358352941429</v>
      </c>
      <c r="F1405">
        <f>'Pivot MRIP 13"'!F1408</f>
        <v>4</v>
      </c>
      <c r="G1405">
        <f>'Pivot MRIP 13"'!G1408</f>
        <v>1</v>
      </c>
      <c r="H1405">
        <f t="shared" si="80"/>
        <v>5.4299157683999999</v>
      </c>
      <c r="I1405">
        <f t="shared" si="81"/>
        <v>8.3796405964236111</v>
      </c>
    </row>
    <row r="1406" spans="1:9" x14ac:dyDescent="0.25">
      <c r="A1406">
        <f>'Pivot MRIP 13"'!A1409</f>
        <v>2014</v>
      </c>
      <c r="B1406" t="str">
        <f>'Pivot MRIP 13"'!B1409</f>
        <v>1530420140223005</v>
      </c>
      <c r="C1406">
        <f>'Pivot MRIP 13"'!C1409</f>
        <v>218.97123586000001</v>
      </c>
      <c r="D1406">
        <f>'Pivot MRIP 13"'!D1409</f>
        <v>218.97123586000001</v>
      </c>
      <c r="E1406">
        <f>'Pivot MRIP 13"'!E1409</f>
        <v>0</v>
      </c>
      <c r="F1406">
        <f>'Pivot MRIP 13"'!F1409</f>
        <v>6</v>
      </c>
      <c r="G1406">
        <f>'Pivot MRIP 13"'!G1409</f>
        <v>0</v>
      </c>
      <c r="H1406">
        <f t="shared" si="80"/>
        <v>0</v>
      </c>
      <c r="I1406">
        <f t="shared" si="81"/>
        <v>0</v>
      </c>
    </row>
    <row r="1407" spans="1:9" x14ac:dyDescent="0.25">
      <c r="A1407">
        <f>'Pivot MRIP 13"'!A1410</f>
        <v>2014</v>
      </c>
      <c r="B1407" t="str">
        <f>'Pivot MRIP 13"'!B1410</f>
        <v>1530420140223018</v>
      </c>
      <c r="C1407">
        <f>'Pivot MRIP 13"'!C1410</f>
        <v>218.97123586000001</v>
      </c>
      <c r="D1407">
        <f>'Pivot MRIP 13"'!D1410</f>
        <v>218.97123586000001</v>
      </c>
      <c r="E1407">
        <f>'Pivot MRIP 13"'!E1410</f>
        <v>0</v>
      </c>
      <c r="F1407">
        <f>'Pivot MRIP 13"'!F1410</f>
        <v>15</v>
      </c>
      <c r="G1407">
        <f>'Pivot MRIP 13"'!G1410</f>
        <v>0</v>
      </c>
      <c r="H1407">
        <f t="shared" si="80"/>
        <v>0</v>
      </c>
      <c r="I1407">
        <f t="shared" si="81"/>
        <v>0</v>
      </c>
    </row>
    <row r="1408" spans="1:9" x14ac:dyDescent="0.25">
      <c r="A1408">
        <f>'Pivot MRIP 13"'!A1411</f>
        <v>2014</v>
      </c>
      <c r="B1408" t="str">
        <f>'Pivot MRIP 13"'!B1411</f>
        <v>1530420140223027</v>
      </c>
      <c r="C1408">
        <f>'Pivot MRIP 13"'!C1411</f>
        <v>218.97123586000001</v>
      </c>
      <c r="D1408">
        <f>'Pivot MRIP 13"'!D1411</f>
        <v>218.97123586000001</v>
      </c>
      <c r="E1408">
        <f>'Pivot MRIP 13"'!E1411</f>
        <v>1.410958478035119</v>
      </c>
      <c r="F1408">
        <f>'Pivot MRIP 13"'!F1411</f>
        <v>4</v>
      </c>
      <c r="G1408">
        <f>'Pivot MRIP 13"'!G1411</f>
        <v>1.0194333633999999</v>
      </c>
      <c r="H1408">
        <f t="shared" si="80"/>
        <v>223.22658346061448</v>
      </c>
      <c r="I1408">
        <f t="shared" si="81"/>
        <v>314.96344045656809</v>
      </c>
    </row>
    <row r="1409" spans="1:9" x14ac:dyDescent="0.25">
      <c r="A1409">
        <f>'Pivot MRIP 13"'!A1412</f>
        <v>2014</v>
      </c>
      <c r="B1409" t="str">
        <f>'Pivot MRIP 13"'!B1412</f>
        <v>1530420140524008</v>
      </c>
      <c r="C1409">
        <f>'Pivot MRIP 13"'!C1412</f>
        <v>285.91503633000002</v>
      </c>
      <c r="D1409">
        <f>'Pivot MRIP 13"'!D1412</f>
        <v>285.91503633000002</v>
      </c>
      <c r="E1409">
        <f>'Pivot MRIP 13"'!E1412</f>
        <v>1.0141264060347659</v>
      </c>
      <c r="F1409">
        <f>'Pivot MRIP 13"'!F1412</f>
        <v>4</v>
      </c>
      <c r="G1409">
        <f>'Pivot MRIP 13"'!G1412</f>
        <v>1.9695484758999999</v>
      </c>
      <c r="H1409">
        <f t="shared" si="80"/>
        <v>563.12352404064461</v>
      </c>
      <c r="I1409">
        <f t="shared" si="81"/>
        <v>571.07843558897105</v>
      </c>
    </row>
    <row r="1410" spans="1:9" x14ac:dyDescent="0.25">
      <c r="A1410">
        <f>'Pivot MRIP 13"'!A1413</f>
        <v>2014</v>
      </c>
      <c r="B1410" t="str">
        <f>'Pivot MRIP 13"'!B1413</f>
        <v>1530420140524010</v>
      </c>
      <c r="C1410">
        <f>'Pivot MRIP 13"'!C1413</f>
        <v>285.91503633000002</v>
      </c>
      <c r="D1410">
        <f>'Pivot MRIP 13"'!D1413</f>
        <v>285.91503633000002</v>
      </c>
      <c r="E1410">
        <f>'Pivot MRIP 13"'!E1413</f>
        <v>0</v>
      </c>
      <c r="F1410">
        <f>'Pivot MRIP 13"'!F1413</f>
        <v>1</v>
      </c>
      <c r="G1410">
        <f>'Pivot MRIP 13"'!G1413</f>
        <v>0</v>
      </c>
      <c r="H1410">
        <f t="shared" ref="H1410:H1473" si="82">G1410*C1410</f>
        <v>0</v>
      </c>
      <c r="I1410">
        <f t="shared" ref="I1410:I1473" si="83">E1410*H1410</f>
        <v>0</v>
      </c>
    </row>
    <row r="1411" spans="1:9" x14ac:dyDescent="0.25">
      <c r="A1411">
        <f>'Pivot MRIP 13"'!A1414</f>
        <v>2014</v>
      </c>
      <c r="B1411" t="str">
        <f>'Pivot MRIP 13"'!B1414</f>
        <v>1530420140616004</v>
      </c>
      <c r="C1411">
        <f>'Pivot MRIP 13"'!C1414</f>
        <v>151.6908645</v>
      </c>
      <c r="D1411">
        <f>'Pivot MRIP 13"'!D1414</f>
        <v>151.6908645</v>
      </c>
      <c r="E1411">
        <f>'Pivot MRIP 13"'!E1414</f>
        <v>1.0802650847059001</v>
      </c>
      <c r="F1411">
        <f>'Pivot MRIP 13"'!F1414</f>
        <v>6</v>
      </c>
      <c r="G1411">
        <f>'Pivot MRIP 13"'!G1414</f>
        <v>2</v>
      </c>
      <c r="H1411">
        <f t="shared" si="82"/>
        <v>303.38172900000001</v>
      </c>
      <c r="I1411">
        <f t="shared" si="83"/>
        <v>327.73268917640746</v>
      </c>
    </row>
    <row r="1412" spans="1:9" x14ac:dyDescent="0.25">
      <c r="A1412">
        <f>'Pivot MRIP 13"'!A1415</f>
        <v>2014</v>
      </c>
      <c r="B1412" t="str">
        <f>'Pivot MRIP 13"'!B1415</f>
        <v>1534520140404010</v>
      </c>
      <c r="C1412">
        <f>'Pivot MRIP 13"'!C1415</f>
        <v>363.22308434000001</v>
      </c>
      <c r="D1412">
        <f>'Pivot MRIP 13"'!D1415</f>
        <v>363.22308434000001</v>
      </c>
      <c r="E1412">
        <f>'Pivot MRIP 13"'!E1415</f>
        <v>0</v>
      </c>
      <c r="F1412">
        <f>'Pivot MRIP 13"'!F1415</f>
        <v>2</v>
      </c>
      <c r="G1412">
        <f>'Pivot MRIP 13"'!G1415</f>
        <v>0</v>
      </c>
      <c r="H1412">
        <f t="shared" si="82"/>
        <v>0</v>
      </c>
      <c r="I1412">
        <f t="shared" si="83"/>
        <v>0</v>
      </c>
    </row>
    <row r="1413" spans="1:9" x14ac:dyDescent="0.25">
      <c r="A1413">
        <f>'Pivot MRIP 13"'!A1416</f>
        <v>2014</v>
      </c>
      <c r="B1413" t="str">
        <f>'Pivot MRIP 13"'!B1416</f>
        <v>1534520140530013</v>
      </c>
      <c r="C1413">
        <f>'Pivot MRIP 13"'!C1416</f>
        <v>39.264736388999999</v>
      </c>
      <c r="D1413">
        <f>'Pivot MRIP 13"'!D1416</f>
        <v>39.264736388999999</v>
      </c>
      <c r="E1413">
        <f>'Pivot MRIP 13"'!E1416</f>
        <v>1.631420740168094</v>
      </c>
      <c r="F1413">
        <f>'Pivot MRIP 13"'!F1416</f>
        <v>20</v>
      </c>
      <c r="G1413">
        <f>'Pivot MRIP 13"'!G1416</f>
        <v>1</v>
      </c>
      <c r="H1413">
        <f t="shared" si="82"/>
        <v>39.264736388999999</v>
      </c>
      <c r="I1413">
        <f t="shared" si="83"/>
        <v>64.057305302247471</v>
      </c>
    </row>
    <row r="1414" spans="1:9" x14ac:dyDescent="0.25">
      <c r="A1414">
        <f>'Pivot MRIP 13"'!A1417</f>
        <v>2014</v>
      </c>
      <c r="B1414" t="str">
        <f>'Pivot MRIP 13"'!B1417</f>
        <v>1534520140530022</v>
      </c>
      <c r="C1414">
        <f>'Pivot MRIP 13"'!C1417</f>
        <v>113.91916669</v>
      </c>
      <c r="D1414">
        <f>'Pivot MRIP 13"'!D1417</f>
        <v>113.91916669</v>
      </c>
      <c r="E1414">
        <f>'Pivot MRIP 13"'!E1417</f>
        <v>0</v>
      </c>
      <c r="F1414">
        <f>'Pivot MRIP 13"'!F1417</f>
        <v>6</v>
      </c>
      <c r="G1414">
        <f>'Pivot MRIP 13"'!G1417</f>
        <v>0</v>
      </c>
      <c r="H1414">
        <f t="shared" si="82"/>
        <v>0</v>
      </c>
      <c r="I1414">
        <f t="shared" si="83"/>
        <v>0</v>
      </c>
    </row>
    <row r="1415" spans="1:9" x14ac:dyDescent="0.25">
      <c r="A1415">
        <f>'Pivot MRIP 13"'!A1418</f>
        <v>2014</v>
      </c>
      <c r="B1415" t="str">
        <f>'Pivot MRIP 13"'!B1418</f>
        <v>1534520140530024</v>
      </c>
      <c r="C1415">
        <f>'Pivot MRIP 13"'!C1418</f>
        <v>39.264736388999999</v>
      </c>
      <c r="D1415">
        <f>'Pivot MRIP 13"'!D1418</f>
        <v>39.264736388999999</v>
      </c>
      <c r="E1415">
        <f>'Pivot MRIP 13"'!E1418</f>
        <v>1.4109584779832165</v>
      </c>
      <c r="F1415">
        <f>'Pivot MRIP 13"'!F1418</f>
        <v>8</v>
      </c>
      <c r="G1415">
        <f>'Pivot MRIP 13"'!G1418</f>
        <v>2</v>
      </c>
      <c r="H1415">
        <f t="shared" si="82"/>
        <v>78.529472777999999</v>
      </c>
      <c r="I1415">
        <f t="shared" si="83"/>
        <v>110.80182538767131</v>
      </c>
    </row>
    <row r="1416" spans="1:9" x14ac:dyDescent="0.25">
      <c r="A1416">
        <f>'Pivot MRIP 13"'!A1419</f>
        <v>2014</v>
      </c>
      <c r="B1416" t="str">
        <f>'Pivot MRIP 13"'!B1419</f>
        <v>1534520140531022</v>
      </c>
      <c r="C1416">
        <f>'Pivot MRIP 13"'!C1419</f>
        <v>35.578555289000001</v>
      </c>
      <c r="D1416">
        <f>'Pivot MRIP 13"'!D1419</f>
        <v>35.578555289000001</v>
      </c>
      <c r="E1416">
        <f>'Pivot MRIP 13"'!E1419</f>
        <v>0</v>
      </c>
      <c r="F1416">
        <f>'Pivot MRIP 13"'!F1419</f>
        <v>3</v>
      </c>
      <c r="G1416">
        <f>'Pivot MRIP 13"'!G1419</f>
        <v>0</v>
      </c>
      <c r="H1416">
        <f t="shared" si="82"/>
        <v>0</v>
      </c>
      <c r="I1416">
        <f t="shared" si="83"/>
        <v>0</v>
      </c>
    </row>
    <row r="1417" spans="1:9" x14ac:dyDescent="0.25">
      <c r="A1417">
        <f>'Pivot MRIP 13"'!A1420</f>
        <v>2014</v>
      </c>
      <c r="B1417" t="str">
        <f>'Pivot MRIP 13"'!B1420</f>
        <v>1534520140531025</v>
      </c>
      <c r="C1417">
        <f>'Pivot MRIP 13"'!C1420</f>
        <v>132.20758506999999</v>
      </c>
      <c r="D1417">
        <f>'Pivot MRIP 13"'!D1420</f>
        <v>132.20758506999999</v>
      </c>
      <c r="E1417">
        <f>'Pivot MRIP 13"'!E1420</f>
        <v>0</v>
      </c>
      <c r="F1417">
        <f>'Pivot MRIP 13"'!F1420</f>
        <v>12</v>
      </c>
      <c r="G1417">
        <f>'Pivot MRIP 13"'!G1420</f>
        <v>0</v>
      </c>
      <c r="H1417">
        <f t="shared" si="82"/>
        <v>0</v>
      </c>
      <c r="I1417">
        <f t="shared" si="83"/>
        <v>0</v>
      </c>
    </row>
    <row r="1418" spans="1:9" x14ac:dyDescent="0.25">
      <c r="A1418">
        <f>'Pivot MRIP 13"'!A1421</f>
        <v>2014</v>
      </c>
      <c r="B1418" t="str">
        <f>'Pivot MRIP 13"'!B1421</f>
        <v>1534520140531029</v>
      </c>
      <c r="C1418">
        <f>'Pivot MRIP 13"'!C1421</f>
        <v>132.20758506999999</v>
      </c>
      <c r="D1418">
        <f>'Pivot MRIP 13"'!D1421</f>
        <v>132.20758506999999</v>
      </c>
      <c r="E1418">
        <f>'Pivot MRIP 13"'!E1421</f>
        <v>0</v>
      </c>
      <c r="F1418">
        <f>'Pivot MRIP 13"'!F1421</f>
        <v>1</v>
      </c>
      <c r="G1418">
        <f>'Pivot MRIP 13"'!G1421</f>
        <v>0</v>
      </c>
      <c r="H1418">
        <f t="shared" si="82"/>
        <v>0</v>
      </c>
      <c r="I1418">
        <f t="shared" si="83"/>
        <v>0</v>
      </c>
    </row>
    <row r="1419" spans="1:9" x14ac:dyDescent="0.25">
      <c r="A1419">
        <f>'Pivot MRIP 13"'!A1422</f>
        <v>2014</v>
      </c>
      <c r="B1419" t="str">
        <f>'Pivot MRIP 13"'!B1422</f>
        <v>1534520140531047</v>
      </c>
      <c r="C1419">
        <f>'Pivot MRIP 13"'!C1422</f>
        <v>132.20758506999999</v>
      </c>
      <c r="D1419">
        <f>'Pivot MRIP 13"'!D1422</f>
        <v>132.20758506999999</v>
      </c>
      <c r="E1419">
        <f>'Pivot MRIP 13"'!E1422</f>
        <v>1.3227735731092654</v>
      </c>
      <c r="F1419">
        <f>'Pivot MRIP 13"'!F1422</f>
        <v>3</v>
      </c>
      <c r="G1419">
        <f>'Pivot MRIP 13"'!G1422</f>
        <v>0.9670724315</v>
      </c>
      <c r="H1419">
        <f t="shared" si="82"/>
        <v>127.85431075638799</v>
      </c>
      <c r="I1419">
        <f t="shared" si="83"/>
        <v>169.12230347664971</v>
      </c>
    </row>
    <row r="1420" spans="1:9" x14ac:dyDescent="0.25">
      <c r="A1420">
        <f>'Pivot MRIP 13"'!A1423</f>
        <v>2014</v>
      </c>
      <c r="B1420" t="str">
        <f>'Pivot MRIP 13"'!B1423</f>
        <v>1534520140601001</v>
      </c>
      <c r="C1420">
        <f>'Pivot MRIP 13"'!C1423</f>
        <v>407.05922276000001</v>
      </c>
      <c r="D1420">
        <f>'Pivot MRIP 13"'!D1423</f>
        <v>407.05922276000001</v>
      </c>
      <c r="E1420">
        <f>'Pivot MRIP 13"'!E1423</f>
        <v>0</v>
      </c>
      <c r="F1420">
        <f>'Pivot MRIP 13"'!F1423</f>
        <v>9</v>
      </c>
      <c r="G1420">
        <f>'Pivot MRIP 13"'!G1423</f>
        <v>0</v>
      </c>
      <c r="H1420">
        <f t="shared" si="82"/>
        <v>0</v>
      </c>
      <c r="I1420">
        <f t="shared" si="83"/>
        <v>0</v>
      </c>
    </row>
    <row r="1421" spans="1:9" x14ac:dyDescent="0.25">
      <c r="A1421">
        <f>'Pivot MRIP 13"'!A1424</f>
        <v>2014</v>
      </c>
      <c r="B1421" t="str">
        <f>'Pivot MRIP 13"'!B1424</f>
        <v>1534520140604002</v>
      </c>
      <c r="C1421">
        <f>'Pivot MRIP 13"'!C1424</f>
        <v>287.31543690000001</v>
      </c>
      <c r="D1421">
        <f>'Pivot MRIP 13"'!D1424</f>
        <v>287.31543690000001</v>
      </c>
      <c r="E1421">
        <f>'Pivot MRIP 13"'!E1424</f>
        <v>0</v>
      </c>
      <c r="F1421">
        <f>'Pivot MRIP 13"'!F1424</f>
        <v>25</v>
      </c>
      <c r="G1421">
        <f>'Pivot MRIP 13"'!G1424</f>
        <v>0</v>
      </c>
      <c r="H1421">
        <f t="shared" si="82"/>
        <v>0</v>
      </c>
      <c r="I1421">
        <f t="shared" si="83"/>
        <v>0</v>
      </c>
    </row>
    <row r="1422" spans="1:9" x14ac:dyDescent="0.25">
      <c r="A1422">
        <f>'Pivot MRIP 13"'!A1425</f>
        <v>2014</v>
      </c>
      <c r="B1422" t="str">
        <f>'Pivot MRIP 13"'!B1425</f>
        <v>1534520140622009</v>
      </c>
      <c r="C1422">
        <f>'Pivot MRIP 13"'!C1425</f>
        <v>25.222421242999999</v>
      </c>
      <c r="D1422">
        <f>'Pivot MRIP 13"'!D1425</f>
        <v>25.222421242999999</v>
      </c>
      <c r="E1422">
        <f>'Pivot MRIP 13"'!E1425</f>
        <v>1.3668660255742038</v>
      </c>
      <c r="F1422">
        <f>'Pivot MRIP 13"'!F1425</f>
        <v>5</v>
      </c>
      <c r="G1422">
        <f>'Pivot MRIP 13"'!G1425</f>
        <v>0.63072696660000005</v>
      </c>
      <c r="H1422">
        <f t="shared" si="82"/>
        <v>15.908461240904792</v>
      </c>
      <c r="I1422">
        <f t="shared" si="83"/>
        <v>21.744735189356799</v>
      </c>
    </row>
    <row r="1423" spans="1:9" x14ac:dyDescent="0.25">
      <c r="A1423">
        <f>'Pivot MRIP 13"'!A1426</f>
        <v>2014</v>
      </c>
      <c r="B1423" t="str">
        <f>'Pivot MRIP 13"'!B1426</f>
        <v>1534520140622016</v>
      </c>
      <c r="C1423">
        <f>'Pivot MRIP 13"'!C1426</f>
        <v>15.908461242</v>
      </c>
      <c r="D1423">
        <f>'Pivot MRIP 13"'!D1426</f>
        <v>15.908461242</v>
      </c>
      <c r="E1423">
        <f>'Pivot MRIP 13"'!E1426</f>
        <v>0.97003395361346134</v>
      </c>
      <c r="F1423">
        <f>'Pivot MRIP 13"'!F1426</f>
        <v>4</v>
      </c>
      <c r="G1423">
        <f>'Pivot MRIP 13"'!G1426</f>
        <v>1</v>
      </c>
      <c r="H1423">
        <f t="shared" si="82"/>
        <v>15.908461242</v>
      </c>
      <c r="I1423">
        <f t="shared" si="83"/>
        <v>15.431747554483776</v>
      </c>
    </row>
    <row r="1424" spans="1:9" x14ac:dyDescent="0.25">
      <c r="A1424">
        <f>'Pivot MRIP 13"'!A1427</f>
        <v>2014</v>
      </c>
      <c r="B1424" t="str">
        <f>'Pivot MRIP 13"'!B1427</f>
        <v>1534520140622029</v>
      </c>
      <c r="C1424">
        <f>'Pivot MRIP 13"'!C1427</f>
        <v>15.908461242</v>
      </c>
      <c r="D1424">
        <f>'Pivot MRIP 13"'!D1427</f>
        <v>15.908461242</v>
      </c>
      <c r="E1424">
        <f>'Pivot MRIP 13"'!E1427</f>
        <v>0</v>
      </c>
      <c r="F1424">
        <f>'Pivot MRIP 13"'!F1427</f>
        <v>9</v>
      </c>
      <c r="G1424">
        <f>'Pivot MRIP 13"'!G1427</f>
        <v>0</v>
      </c>
      <c r="H1424">
        <f t="shared" si="82"/>
        <v>0</v>
      </c>
      <c r="I1424">
        <f t="shared" si="83"/>
        <v>0</v>
      </c>
    </row>
    <row r="1425" spans="1:9" x14ac:dyDescent="0.25">
      <c r="A1425">
        <f>'Pivot MRIP 13"'!A1428</f>
        <v>2014</v>
      </c>
      <c r="B1425" t="str">
        <f>'Pivot MRIP 13"'!B1428</f>
        <v>1534520140713001</v>
      </c>
      <c r="C1425">
        <f>'Pivot MRIP 13"'!C1428</f>
        <v>74.427711532999993</v>
      </c>
      <c r="D1425">
        <f>'Pivot MRIP 13"'!D1428</f>
        <v>74.427711532999993</v>
      </c>
      <c r="E1425">
        <f>'Pivot MRIP 13"'!E1428</f>
        <v>0.88184904864945535</v>
      </c>
      <c r="F1425">
        <f>'Pivot MRIP 13"'!F1428</f>
        <v>15</v>
      </c>
      <c r="G1425">
        <f>'Pivot MRIP 13"'!G1428</f>
        <v>0.97923340759999999</v>
      </c>
      <c r="H1425">
        <f t="shared" si="82"/>
        <v>72.882101584329405</v>
      </c>
      <c r="I1425">
        <f t="shared" si="83"/>
        <v>64.271011945713852</v>
      </c>
    </row>
    <row r="1426" spans="1:9" x14ac:dyDescent="0.25">
      <c r="A1426">
        <f>'Pivot MRIP 13"'!A1429</f>
        <v>2014</v>
      </c>
      <c r="B1426" t="str">
        <f>'Pivot MRIP 13"'!B1429</f>
        <v>1534520140713006</v>
      </c>
      <c r="C1426">
        <f>'Pivot MRIP 13"'!C1429</f>
        <v>15.550885986999999</v>
      </c>
      <c r="D1426">
        <f>'Pivot MRIP 13"'!D1429</f>
        <v>15.550885986999999</v>
      </c>
      <c r="E1426">
        <f>'Pivot MRIP 13"'!E1429</f>
        <v>0</v>
      </c>
      <c r="F1426">
        <f>'Pivot MRIP 13"'!F1429</f>
        <v>6</v>
      </c>
      <c r="G1426">
        <f>'Pivot MRIP 13"'!G1429</f>
        <v>0</v>
      </c>
      <c r="H1426">
        <f t="shared" si="82"/>
        <v>0</v>
      </c>
      <c r="I1426">
        <f t="shared" si="83"/>
        <v>0</v>
      </c>
    </row>
    <row r="1427" spans="1:9" x14ac:dyDescent="0.25">
      <c r="A1427">
        <f>'Pivot MRIP 13"'!A1430</f>
        <v>2014</v>
      </c>
      <c r="B1427" t="str">
        <f>'Pivot MRIP 13"'!B1430</f>
        <v>1534520140713016</v>
      </c>
      <c r="C1427">
        <f>'Pivot MRIP 13"'!C1430</f>
        <v>19.996441554</v>
      </c>
      <c r="D1427">
        <f>'Pivot MRIP 13"'!D1430</f>
        <v>19.996441554</v>
      </c>
      <c r="E1427">
        <f>'Pivot MRIP 13"'!E1430</f>
        <v>0</v>
      </c>
      <c r="F1427">
        <f>'Pivot MRIP 13"'!F1430</f>
        <v>12</v>
      </c>
      <c r="G1427">
        <f>'Pivot MRIP 13"'!G1430</f>
        <v>0</v>
      </c>
      <c r="H1427">
        <f t="shared" si="82"/>
        <v>0</v>
      </c>
      <c r="I1427">
        <f t="shared" si="83"/>
        <v>0</v>
      </c>
    </row>
    <row r="1428" spans="1:9" x14ac:dyDescent="0.25">
      <c r="A1428">
        <f>'Pivot MRIP 13"'!A1431</f>
        <v>2014</v>
      </c>
      <c r="B1428" t="str">
        <f>'Pivot MRIP 13"'!B1431</f>
        <v>1534520140713020</v>
      </c>
      <c r="C1428">
        <f>'Pivot MRIP 13"'!C1431</f>
        <v>17.329108214000001</v>
      </c>
      <c r="D1428">
        <f>'Pivot MRIP 13"'!D1431</f>
        <v>17.329108214000001</v>
      </c>
      <c r="E1428">
        <f>'Pivot MRIP 13"'!E1431</f>
        <v>1.4550509303071828</v>
      </c>
      <c r="F1428">
        <f>'Pivot MRIP 13"'!F1431</f>
        <v>12</v>
      </c>
      <c r="G1428">
        <f>'Pivot MRIP 13"'!G1431</f>
        <v>0.89738524310000001</v>
      </c>
      <c r="H1428">
        <f t="shared" si="82"/>
        <v>15.550885987326598</v>
      </c>
      <c r="I1428">
        <f t="shared" si="83"/>
        <v>22.627331122960499</v>
      </c>
    </row>
    <row r="1429" spans="1:9" x14ac:dyDescent="0.25">
      <c r="A1429">
        <f>'Pivot MRIP 13"'!A1432</f>
        <v>2014</v>
      </c>
      <c r="B1429" t="str">
        <f>'Pivot MRIP 13"'!B1432</f>
        <v>1534520140713026</v>
      </c>
      <c r="C1429">
        <f>'Pivot MRIP 13"'!C1432</f>
        <v>18.514589698999998</v>
      </c>
      <c r="D1429">
        <f>'Pivot MRIP 13"'!D1432</f>
        <v>18.514589698999998</v>
      </c>
      <c r="E1429">
        <f>'Pivot MRIP 13"'!E1432</f>
        <v>0</v>
      </c>
      <c r="F1429">
        <f>'Pivot MRIP 13"'!F1432</f>
        <v>4</v>
      </c>
      <c r="G1429">
        <f>'Pivot MRIP 13"'!G1432</f>
        <v>0</v>
      </c>
      <c r="H1429">
        <f t="shared" si="82"/>
        <v>0</v>
      </c>
      <c r="I1429">
        <f t="shared" si="83"/>
        <v>0</v>
      </c>
    </row>
    <row r="1430" spans="1:9" x14ac:dyDescent="0.25">
      <c r="A1430">
        <f>'Pivot MRIP 13"'!A1433</f>
        <v>2014</v>
      </c>
      <c r="B1430" t="str">
        <f>'Pivot MRIP 13"'!B1433</f>
        <v>1534520140713030</v>
      </c>
      <c r="C1430">
        <f>'Pivot MRIP 13"'!C1433</f>
        <v>60.006441660999997</v>
      </c>
      <c r="D1430">
        <f>'Pivot MRIP 13"'!D1433</f>
        <v>60.006441660999997</v>
      </c>
      <c r="E1430">
        <f>'Pivot MRIP 13"'!E1433</f>
        <v>0</v>
      </c>
      <c r="F1430">
        <f>'Pivot MRIP 13"'!F1433</f>
        <v>6</v>
      </c>
      <c r="G1430">
        <f>'Pivot MRIP 13"'!G1433</f>
        <v>0</v>
      </c>
      <c r="H1430">
        <f t="shared" si="82"/>
        <v>0</v>
      </c>
      <c r="I1430">
        <f t="shared" si="83"/>
        <v>0</v>
      </c>
    </row>
    <row r="1431" spans="1:9" x14ac:dyDescent="0.25">
      <c r="A1431">
        <f>'Pivot MRIP 13"'!A1434</f>
        <v>2014</v>
      </c>
      <c r="B1431" t="str">
        <f>'Pivot MRIP 13"'!B1434</f>
        <v>1534520140713033</v>
      </c>
      <c r="C1431">
        <f>'Pivot MRIP 13"'!C1434</f>
        <v>19.996441554</v>
      </c>
      <c r="D1431">
        <f>'Pivot MRIP 13"'!D1434</f>
        <v>19.996441554</v>
      </c>
      <c r="E1431">
        <f>'Pivot MRIP 13"'!E1434</f>
        <v>1.0729163426400004</v>
      </c>
      <c r="F1431">
        <f>'Pivot MRIP 13"'!F1434</f>
        <v>24</v>
      </c>
      <c r="G1431">
        <f>'Pivot MRIP 13"'!G1434</f>
        <v>2.3330479993000002</v>
      </c>
      <c r="H1431">
        <f t="shared" si="82"/>
        <v>46.652657960679086</v>
      </c>
      <c r="I1431">
        <f t="shared" si="83"/>
        <v>50.054399153606703</v>
      </c>
    </row>
    <row r="1432" spans="1:9" x14ac:dyDescent="0.25">
      <c r="A1432">
        <f>'Pivot MRIP 13"'!A1435</f>
        <v>2014</v>
      </c>
      <c r="B1432" t="str">
        <f>'Pivot MRIP 13"'!B1435</f>
        <v>1534520140713037</v>
      </c>
      <c r="C1432">
        <f>'Pivot MRIP 13"'!C1435</f>
        <v>15.550885986999999</v>
      </c>
      <c r="D1432">
        <f>'Pivot MRIP 13"'!D1435</f>
        <v>15.550885986999999</v>
      </c>
      <c r="E1432">
        <f>'Pivot MRIP 13"'!E1435</f>
        <v>0</v>
      </c>
      <c r="F1432">
        <f>'Pivot MRIP 13"'!F1435</f>
        <v>6</v>
      </c>
      <c r="G1432">
        <f>'Pivot MRIP 13"'!G1435</f>
        <v>0</v>
      </c>
      <c r="H1432">
        <f t="shared" si="82"/>
        <v>0</v>
      </c>
      <c r="I1432">
        <f t="shared" si="83"/>
        <v>0</v>
      </c>
    </row>
    <row r="1433" spans="1:9" x14ac:dyDescent="0.25">
      <c r="A1433">
        <f>'Pivot MRIP 13"'!A1436</f>
        <v>2014</v>
      </c>
      <c r="B1433" t="str">
        <f>'Pivot MRIP 13"'!B1436</f>
        <v>1534520140713045</v>
      </c>
      <c r="C1433">
        <f>'Pivot MRIP 13"'!C1436</f>
        <v>141.88759465000001</v>
      </c>
      <c r="D1433">
        <f>'Pivot MRIP 13"'!D1436</f>
        <v>141.88759465000001</v>
      </c>
      <c r="E1433">
        <f>'Pivot MRIP 13"'!E1436</f>
        <v>0</v>
      </c>
      <c r="F1433">
        <f>'Pivot MRIP 13"'!F1436</f>
        <v>3</v>
      </c>
      <c r="G1433">
        <f>'Pivot MRIP 13"'!G1436</f>
        <v>0</v>
      </c>
      <c r="H1433">
        <f t="shared" si="82"/>
        <v>0</v>
      </c>
      <c r="I1433">
        <f t="shared" si="83"/>
        <v>0</v>
      </c>
    </row>
    <row r="1434" spans="1:9" x14ac:dyDescent="0.25">
      <c r="A1434">
        <f>'Pivot MRIP 13"'!A1437</f>
        <v>2014</v>
      </c>
      <c r="B1434" t="str">
        <f>'Pivot MRIP 13"'!B1437</f>
        <v>1534520140725004</v>
      </c>
      <c r="C1434">
        <f>'Pivot MRIP 13"'!C1437</f>
        <v>83.676512721999998</v>
      </c>
      <c r="D1434">
        <f>'Pivot MRIP 13"'!D1437</f>
        <v>83.676512721999998</v>
      </c>
      <c r="E1434">
        <f>'Pivot MRIP 13"'!E1437</f>
        <v>1.5432358352439697</v>
      </c>
      <c r="F1434">
        <f>'Pivot MRIP 13"'!F1437</f>
        <v>5</v>
      </c>
      <c r="G1434">
        <f>'Pivot MRIP 13"'!G1437</f>
        <v>0.87880280659999999</v>
      </c>
      <c r="H1434">
        <f t="shared" si="82"/>
        <v>73.535154226594202</v>
      </c>
      <c r="I1434">
        <f t="shared" si="83"/>
        <v>113.48208515267223</v>
      </c>
    </row>
    <row r="1435" spans="1:9" x14ac:dyDescent="0.25">
      <c r="A1435">
        <f>'Pivot MRIP 13"'!A1438</f>
        <v>2014</v>
      </c>
      <c r="B1435" t="str">
        <f>'Pivot MRIP 13"'!B1438</f>
        <v>1534520140725016</v>
      </c>
      <c r="C1435">
        <f>'Pivot MRIP 13"'!C1438</f>
        <v>20.254655621000001</v>
      </c>
      <c r="D1435">
        <f>'Pivot MRIP 13"'!D1438</f>
        <v>20.254655621000001</v>
      </c>
      <c r="E1435">
        <f>'Pivot MRIP 13"'!E1438</f>
        <v>0</v>
      </c>
      <c r="F1435">
        <f>'Pivot MRIP 13"'!F1438</f>
        <v>3</v>
      </c>
      <c r="G1435">
        <f>'Pivot MRIP 13"'!G1438</f>
        <v>0</v>
      </c>
      <c r="H1435">
        <f t="shared" si="82"/>
        <v>0</v>
      </c>
      <c r="I1435">
        <f t="shared" si="83"/>
        <v>0</v>
      </c>
    </row>
    <row r="1436" spans="1:9" x14ac:dyDescent="0.25">
      <c r="A1436">
        <f>'Pivot MRIP 13"'!A1439</f>
        <v>2014</v>
      </c>
      <c r="B1436" t="str">
        <f>'Pivot MRIP 13"'!B1439</f>
        <v>1534520140725023</v>
      </c>
      <c r="C1436">
        <f>'Pivot MRIP 13"'!C1439</f>
        <v>92.272261271999994</v>
      </c>
      <c r="D1436">
        <f>'Pivot MRIP 13"'!D1439</f>
        <v>92.272261271999994</v>
      </c>
      <c r="E1436">
        <f>'Pivot MRIP 13"'!E1439</f>
        <v>0</v>
      </c>
      <c r="F1436">
        <f>'Pivot MRIP 13"'!F1439</f>
        <v>24</v>
      </c>
      <c r="G1436">
        <f>'Pivot MRIP 13"'!G1439</f>
        <v>0</v>
      </c>
      <c r="H1436">
        <f t="shared" si="82"/>
        <v>0</v>
      </c>
      <c r="I1436">
        <f t="shared" si="83"/>
        <v>0</v>
      </c>
    </row>
    <row r="1437" spans="1:9" x14ac:dyDescent="0.25">
      <c r="A1437">
        <f>'Pivot MRIP 13"'!A1440</f>
        <v>2014</v>
      </c>
      <c r="B1437" t="str">
        <f>'Pivot MRIP 13"'!B1440</f>
        <v>1534520140725027</v>
      </c>
      <c r="C1437">
        <f>'Pivot MRIP 13"'!C1440</f>
        <v>17.988842160000001</v>
      </c>
      <c r="D1437">
        <f>'Pivot MRIP 13"'!D1440</f>
        <v>17.988842160000001</v>
      </c>
      <c r="E1437">
        <f>'Pivot MRIP 13"'!E1440</f>
        <v>1.7857443236117492</v>
      </c>
      <c r="F1437">
        <f>'Pivot MRIP 13"'!F1440</f>
        <v>15</v>
      </c>
      <c r="G1437">
        <f>'Pivot MRIP 13"'!G1440</f>
        <v>1.7480867927999999</v>
      </c>
      <c r="H1437">
        <f t="shared" si="82"/>
        <v>31.446057397659825</v>
      </c>
      <c r="I1437">
        <f t="shared" si="83"/>
        <v>56.154618497840282</v>
      </c>
    </row>
    <row r="1438" spans="1:9" x14ac:dyDescent="0.25">
      <c r="A1438">
        <f>'Pivot MRIP 13"'!A1441</f>
        <v>2014</v>
      </c>
      <c r="B1438" t="str">
        <f>'Pivot MRIP 13"'!B1441</f>
        <v>1534520140725031</v>
      </c>
      <c r="C1438">
        <f>'Pivot MRIP 13"'!C1441</f>
        <v>24.786282544999999</v>
      </c>
      <c r="D1438">
        <f>'Pivot MRIP 13"'!D1441</f>
        <v>24.786282544999999</v>
      </c>
      <c r="E1438">
        <f>'Pivot MRIP 13"'!E1441</f>
        <v>1.0582188585573793</v>
      </c>
      <c r="F1438">
        <f>'Pivot MRIP 13"'!F1441</f>
        <v>8</v>
      </c>
      <c r="G1438">
        <f>'Pivot MRIP 13"'!G1441</f>
        <v>0.75622930870000005</v>
      </c>
      <c r="H1438">
        <f t="shared" si="82"/>
        <v>18.744113314248228</v>
      </c>
      <c r="I1438">
        <f t="shared" si="83"/>
        <v>19.835374196073936</v>
      </c>
    </row>
    <row r="1439" spans="1:9" x14ac:dyDescent="0.25">
      <c r="A1439">
        <f>'Pivot MRIP 13"'!A1442</f>
        <v>2014</v>
      </c>
      <c r="B1439" t="str">
        <f>'Pivot MRIP 13"'!B1442</f>
        <v>1534520140725045</v>
      </c>
      <c r="C1439">
        <f>'Pivot MRIP 13"'!C1442</f>
        <v>20.254655621000001</v>
      </c>
      <c r="D1439">
        <f>'Pivot MRIP 13"'!D1442</f>
        <v>20.254655621000001</v>
      </c>
      <c r="E1439">
        <f>'Pivot MRIP 13"'!E1442</f>
        <v>0</v>
      </c>
      <c r="F1439">
        <f>'Pivot MRIP 13"'!F1442</f>
        <v>24</v>
      </c>
      <c r="G1439">
        <f>'Pivot MRIP 13"'!G1442</f>
        <v>0</v>
      </c>
      <c r="H1439">
        <f t="shared" si="82"/>
        <v>0</v>
      </c>
      <c r="I1439">
        <f t="shared" si="83"/>
        <v>0</v>
      </c>
    </row>
    <row r="1440" spans="1:9" x14ac:dyDescent="0.25">
      <c r="A1440">
        <f>'Pivot MRIP 13"'!A1443</f>
        <v>2014</v>
      </c>
      <c r="B1440" t="str">
        <f>'Pivot MRIP 13"'!B1443</f>
        <v>1534520140725051</v>
      </c>
      <c r="C1440">
        <f>'Pivot MRIP 13"'!C1443</f>
        <v>15.723028698</v>
      </c>
      <c r="D1440">
        <f>'Pivot MRIP 13"'!D1443</f>
        <v>15.723028698</v>
      </c>
      <c r="E1440">
        <f>'Pivot MRIP 13"'!E1443</f>
        <v>1.2786811206722899</v>
      </c>
      <c r="F1440">
        <f>'Pivot MRIP 13"'!F1443</f>
        <v>5</v>
      </c>
      <c r="G1440">
        <f>'Pivot MRIP 13"'!G1443</f>
        <v>1</v>
      </c>
      <c r="H1440">
        <f t="shared" si="82"/>
        <v>15.723028698</v>
      </c>
      <c r="I1440">
        <f t="shared" si="83"/>
        <v>20.104739955921215</v>
      </c>
    </row>
    <row r="1441" spans="1:9" x14ac:dyDescent="0.25">
      <c r="A1441">
        <f>'Pivot MRIP 13"'!A1444</f>
        <v>2014</v>
      </c>
      <c r="B1441" t="str">
        <f>'Pivot MRIP 13"'!B1444</f>
        <v>1534520141026012</v>
      </c>
      <c r="C1441">
        <f>'Pivot MRIP 13"'!C1444</f>
        <v>25.367410014000001</v>
      </c>
      <c r="D1441">
        <f>'Pivot MRIP 13"'!D1444</f>
        <v>25.367410014000001</v>
      </c>
      <c r="E1441">
        <f>'Pivot MRIP 13"'!E1444</f>
        <v>1.2566348943015837</v>
      </c>
      <c r="F1441">
        <f>'Pivot MRIP 13"'!F1444</f>
        <v>6</v>
      </c>
      <c r="G1441">
        <f>'Pivot MRIP 13"'!G1444</f>
        <v>0.84003135939999996</v>
      </c>
      <c r="H1441">
        <f t="shared" si="82"/>
        <v>21.309419918517591</v>
      </c>
      <c r="I1441">
        <f t="shared" si="83"/>
        <v>26.778160646934417</v>
      </c>
    </row>
    <row r="1442" spans="1:9" x14ac:dyDescent="0.25">
      <c r="A1442">
        <f>'Pivot MRIP 13"'!A1445</f>
        <v>2014</v>
      </c>
      <c r="B1442" t="str">
        <f>'Pivot MRIP 13"'!B1445</f>
        <v>1534520141026013</v>
      </c>
      <c r="C1442">
        <f>'Pivot MRIP 13"'!C1445</f>
        <v>19.025264465999999</v>
      </c>
      <c r="D1442">
        <f>'Pivot MRIP 13"'!D1445</f>
        <v>19.025264465999999</v>
      </c>
      <c r="E1442">
        <f>'Pivot MRIP 13"'!E1445</f>
        <v>0</v>
      </c>
      <c r="F1442">
        <f>'Pivot MRIP 13"'!F1445</f>
        <v>4</v>
      </c>
      <c r="G1442">
        <f>'Pivot MRIP 13"'!G1445</f>
        <v>0</v>
      </c>
      <c r="H1442">
        <f t="shared" si="82"/>
        <v>0</v>
      </c>
      <c r="I1442">
        <f t="shared" si="83"/>
        <v>0</v>
      </c>
    </row>
    <row r="1443" spans="1:9" x14ac:dyDescent="0.25">
      <c r="A1443">
        <f>'Pivot MRIP 13"'!A1446</f>
        <v>2014</v>
      </c>
      <c r="B1443" t="str">
        <f>'Pivot MRIP 13"'!B1446</f>
        <v>1534720140411003</v>
      </c>
      <c r="C1443">
        <f>'Pivot MRIP 13"'!C1446</f>
        <v>27.973878501000002</v>
      </c>
      <c r="D1443">
        <f>'Pivot MRIP 13"'!D1446</f>
        <v>27.973878501000002</v>
      </c>
      <c r="E1443">
        <f>'Pivot MRIP 13"'!E1446</f>
        <v>0</v>
      </c>
      <c r="F1443">
        <f>'Pivot MRIP 13"'!F1446</f>
        <v>5</v>
      </c>
      <c r="G1443">
        <f>'Pivot MRIP 13"'!G1446</f>
        <v>0</v>
      </c>
      <c r="H1443">
        <f t="shared" si="82"/>
        <v>0</v>
      </c>
      <c r="I1443">
        <f t="shared" si="83"/>
        <v>0</v>
      </c>
    </row>
    <row r="1444" spans="1:9" x14ac:dyDescent="0.25">
      <c r="A1444">
        <f>'Pivot MRIP 13"'!A1447</f>
        <v>2014</v>
      </c>
      <c r="B1444" t="str">
        <f>'Pivot MRIP 13"'!B1447</f>
        <v>1535720140711005</v>
      </c>
      <c r="C1444">
        <f>'Pivot MRIP 13"'!C1447</f>
        <v>98.608251029000002</v>
      </c>
      <c r="D1444">
        <f>'Pivot MRIP 13"'!D1447</f>
        <v>98.608251029000002</v>
      </c>
      <c r="E1444">
        <f>'Pivot MRIP 13"'!E1447</f>
        <v>1.4991433828571674</v>
      </c>
      <c r="F1444">
        <f>'Pivot MRIP 13"'!F1447</f>
        <v>25</v>
      </c>
      <c r="G1444">
        <f>'Pivot MRIP 13"'!G1447</f>
        <v>6</v>
      </c>
      <c r="H1444">
        <f t="shared" si="82"/>
        <v>591.64950617399995</v>
      </c>
      <c r="I1444">
        <f t="shared" si="83"/>
        <v>886.96744215146282</v>
      </c>
    </row>
    <row r="1445" spans="1:9" x14ac:dyDescent="0.25">
      <c r="A1445">
        <f>'Pivot MRIP 13"'!A1448</f>
        <v>2014</v>
      </c>
      <c r="B1445" t="str">
        <f>'Pivot MRIP 13"'!B1448</f>
        <v>1535720140711014</v>
      </c>
      <c r="C1445">
        <f>'Pivot MRIP 13"'!C1448</f>
        <v>1751.4431910000001</v>
      </c>
      <c r="D1445">
        <f>'Pivot MRIP 13"'!D1448</f>
        <v>1751.4431910000001</v>
      </c>
      <c r="E1445">
        <f>'Pivot MRIP 13"'!E1448</f>
        <v>1.2434071587334943</v>
      </c>
      <c r="F1445">
        <f>'Pivot MRIP 13"'!F1448</f>
        <v>6</v>
      </c>
      <c r="G1445">
        <f>'Pivot MRIP 13"'!G1448</f>
        <v>4.4154352356000004</v>
      </c>
      <c r="H1445">
        <f t="shared" si="82"/>
        <v>7733.3839786931021</v>
      </c>
      <c r="I1445">
        <f t="shared" si="83"/>
        <v>9615.7450003419162</v>
      </c>
    </row>
    <row r="1446" spans="1:9" x14ac:dyDescent="0.25">
      <c r="A1446">
        <f>'Pivot MRIP 13"'!A1449</f>
        <v>2014</v>
      </c>
      <c r="B1446" t="str">
        <f>'Pivot MRIP 13"'!B1449</f>
        <v>1535720140711015</v>
      </c>
      <c r="C1446">
        <f>'Pivot MRIP 13"'!C1449</f>
        <v>1790.3410077000001</v>
      </c>
      <c r="D1446">
        <f>'Pivot MRIP 13"'!D1449</f>
        <v>1790.3410077000001</v>
      </c>
      <c r="E1446">
        <f>'Pivot MRIP 13"'!E1449</f>
        <v>1.2125424420168269</v>
      </c>
      <c r="F1446">
        <f>'Pivot MRIP 13"'!F1449</f>
        <v>7</v>
      </c>
      <c r="G1446">
        <f>'Pivot MRIP 13"'!G1449</f>
        <v>2</v>
      </c>
      <c r="H1446">
        <f t="shared" si="82"/>
        <v>3580.6820154000002</v>
      </c>
      <c r="I1446">
        <f t="shared" si="83"/>
        <v>4341.7289150388497</v>
      </c>
    </row>
    <row r="1447" spans="1:9" x14ac:dyDescent="0.25">
      <c r="A1447">
        <f>'Pivot MRIP 13"'!A1450</f>
        <v>2014</v>
      </c>
      <c r="B1447" t="str">
        <f>'Pivot MRIP 13"'!B1450</f>
        <v>1535720140711020</v>
      </c>
      <c r="C1447">
        <f>'Pivot MRIP 13"'!C1450</f>
        <v>329.42906750999998</v>
      </c>
      <c r="D1447">
        <f>'Pivot MRIP 13"'!D1450</f>
        <v>329.42906750999998</v>
      </c>
      <c r="E1447">
        <f>'Pivot MRIP 13"'!E1450</f>
        <v>1.3668660255462408</v>
      </c>
      <c r="F1447">
        <f>'Pivot MRIP 13"'!F1450</f>
        <v>4</v>
      </c>
      <c r="G1447">
        <f>'Pivot MRIP 13"'!G1450</f>
        <v>2</v>
      </c>
      <c r="H1447">
        <f t="shared" si="82"/>
        <v>658.85813501999996</v>
      </c>
      <c r="I1447">
        <f t="shared" si="83"/>
        <v>900.57080041359586</v>
      </c>
    </row>
    <row r="1448" spans="1:9" x14ac:dyDescent="0.25">
      <c r="A1448">
        <f>'Pivot MRIP 13"'!A1451</f>
        <v>2014</v>
      </c>
      <c r="B1448" t="str">
        <f>'Pivot MRIP 13"'!B1451</f>
        <v>1535720140713004</v>
      </c>
      <c r="C1448">
        <f>'Pivot MRIP 13"'!C1451</f>
        <v>1321.27934</v>
      </c>
      <c r="D1448">
        <f>'Pivot MRIP 13"'!D1451</f>
        <v>1321.27934</v>
      </c>
      <c r="E1448">
        <f>'Pivot MRIP 13"'!E1451</f>
        <v>1.2566348945707841</v>
      </c>
      <c r="F1448">
        <f>'Pivot MRIP 13"'!F1451</f>
        <v>6</v>
      </c>
      <c r="G1448">
        <f>'Pivot MRIP 13"'!G1451</f>
        <v>0.99883021709999997</v>
      </c>
      <c r="H1448">
        <f t="shared" si="82"/>
        <v>1319.7337300219447</v>
      </c>
      <c r="I1448">
        <f t="shared" si="83"/>
        <v>1658.4234566876341</v>
      </c>
    </row>
    <row r="1449" spans="1:9" x14ac:dyDescent="0.25">
      <c r="A1449">
        <f>'Pivot MRIP 13"'!A1452</f>
        <v>2014</v>
      </c>
      <c r="B1449" t="str">
        <f>'Pivot MRIP 13"'!B1452</f>
        <v>1549120140404002</v>
      </c>
      <c r="C1449">
        <f>'Pivot MRIP 13"'!C1452</f>
        <v>2242.7305113000002</v>
      </c>
      <c r="D1449">
        <f>'Pivot MRIP 13"'!D1452</f>
        <v>2242.7305113000002</v>
      </c>
      <c r="E1449">
        <f>'Pivot MRIP 13"'!E1452</f>
        <v>0</v>
      </c>
      <c r="F1449">
        <f>'Pivot MRIP 13"'!F1452</f>
        <v>4</v>
      </c>
      <c r="G1449">
        <f>'Pivot MRIP 13"'!G1452</f>
        <v>0</v>
      </c>
      <c r="H1449">
        <f t="shared" si="82"/>
        <v>0</v>
      </c>
      <c r="I1449">
        <f t="shared" si="83"/>
        <v>0</v>
      </c>
    </row>
    <row r="1450" spans="1:9" x14ac:dyDescent="0.25">
      <c r="A1450">
        <f>'Pivot MRIP 13"'!A1453</f>
        <v>2014</v>
      </c>
      <c r="B1450" t="str">
        <f>'Pivot MRIP 13"'!B1453</f>
        <v>1549120140404005</v>
      </c>
      <c r="C1450">
        <f>'Pivot MRIP 13"'!C1453</f>
        <v>4253.0891842999999</v>
      </c>
      <c r="D1450">
        <f>'Pivot MRIP 13"'!D1453</f>
        <v>4253.0891842999999</v>
      </c>
      <c r="E1450">
        <f>'Pivot MRIP 13"'!E1453</f>
        <v>0</v>
      </c>
      <c r="F1450">
        <f>'Pivot MRIP 13"'!F1453</f>
        <v>4</v>
      </c>
      <c r="G1450">
        <f>'Pivot MRIP 13"'!G1453</f>
        <v>0</v>
      </c>
      <c r="H1450">
        <f t="shared" si="82"/>
        <v>0</v>
      </c>
      <c r="I1450">
        <f t="shared" si="83"/>
        <v>0</v>
      </c>
    </row>
    <row r="1451" spans="1:9" x14ac:dyDescent="0.25">
      <c r="A1451">
        <f>'Pivot MRIP 13"'!A1454</f>
        <v>2014</v>
      </c>
      <c r="B1451" t="str">
        <f>'Pivot MRIP 13"'!B1454</f>
        <v>1549120140504013</v>
      </c>
      <c r="C1451">
        <f>'Pivot MRIP 13"'!C1454</f>
        <v>580.43164028000001</v>
      </c>
      <c r="D1451">
        <f>'Pivot MRIP 13"'!D1454</f>
        <v>580.43164028000001</v>
      </c>
      <c r="E1451">
        <f>'Pivot MRIP 13"'!E1454</f>
        <v>0</v>
      </c>
      <c r="F1451">
        <f>'Pivot MRIP 13"'!F1454</f>
        <v>2</v>
      </c>
      <c r="G1451">
        <f>'Pivot MRIP 13"'!G1454</f>
        <v>0</v>
      </c>
      <c r="H1451">
        <f t="shared" si="82"/>
        <v>0</v>
      </c>
      <c r="I1451">
        <f t="shared" si="83"/>
        <v>0</v>
      </c>
    </row>
    <row r="1452" spans="1:9" x14ac:dyDescent="0.25">
      <c r="A1452">
        <f>'Pivot MRIP 13"'!A1455</f>
        <v>2014</v>
      </c>
      <c r="B1452" t="str">
        <f>'Pivot MRIP 13"'!B1455</f>
        <v>1549120140504040</v>
      </c>
      <c r="C1452">
        <f>'Pivot MRIP 13"'!C1455</f>
        <v>580.43164028000001</v>
      </c>
      <c r="D1452">
        <f>'Pivot MRIP 13"'!D1455</f>
        <v>580.43164028000001</v>
      </c>
      <c r="E1452">
        <f>'Pivot MRIP 13"'!E1455</f>
        <v>1.0229448965340557</v>
      </c>
      <c r="F1452">
        <f>'Pivot MRIP 13"'!F1455</f>
        <v>4</v>
      </c>
      <c r="G1452">
        <f>'Pivot MRIP 13"'!G1455</f>
        <v>7.9399994898999999</v>
      </c>
      <c r="H1452">
        <f t="shared" si="82"/>
        <v>4608.6269277450201</v>
      </c>
      <c r="I1452">
        <f t="shared" si="83"/>
        <v>4714.371395766193</v>
      </c>
    </row>
    <row r="1453" spans="1:9" x14ac:dyDescent="0.25">
      <c r="A1453">
        <f>'Pivot MRIP 13"'!A1456</f>
        <v>2014</v>
      </c>
      <c r="B1453" t="str">
        <f>'Pivot MRIP 13"'!B1456</f>
        <v>1549120140607003</v>
      </c>
      <c r="C1453">
        <f>'Pivot MRIP 13"'!C1456</f>
        <v>679.33040143999995</v>
      </c>
      <c r="D1453">
        <f>'Pivot MRIP 13"'!D1456</f>
        <v>679.33040143999995</v>
      </c>
      <c r="E1453">
        <f>'Pivot MRIP 13"'!E1456</f>
        <v>0</v>
      </c>
      <c r="F1453">
        <f>'Pivot MRIP 13"'!F1456</f>
        <v>4</v>
      </c>
      <c r="G1453">
        <f>'Pivot MRIP 13"'!G1456</f>
        <v>0</v>
      </c>
      <c r="H1453">
        <f t="shared" si="82"/>
        <v>0</v>
      </c>
      <c r="I1453">
        <f t="shared" si="83"/>
        <v>0</v>
      </c>
    </row>
    <row r="1454" spans="1:9" x14ac:dyDescent="0.25">
      <c r="A1454">
        <f>'Pivot MRIP 13"'!A1457</f>
        <v>2014</v>
      </c>
      <c r="B1454" t="str">
        <f>'Pivot MRIP 13"'!B1457</f>
        <v>1549120140615006</v>
      </c>
      <c r="C1454">
        <f>'Pivot MRIP 13"'!C1457</f>
        <v>424.04125422999999</v>
      </c>
      <c r="D1454">
        <f>'Pivot MRIP 13"'!D1457</f>
        <v>424.04125422999999</v>
      </c>
      <c r="E1454">
        <f>'Pivot MRIP 13"'!E1457</f>
        <v>1.1464037633613633</v>
      </c>
      <c r="F1454">
        <f>'Pivot MRIP 13"'!F1457</f>
        <v>9</v>
      </c>
      <c r="G1454">
        <f>'Pivot MRIP 13"'!G1457</f>
        <v>0.98973384249999996</v>
      </c>
      <c r="H1454">
        <f t="shared" si="82"/>
        <v>419.68797992757726</v>
      </c>
      <c r="I1454">
        <f t="shared" si="83"/>
        <v>481.13187962650289</v>
      </c>
    </row>
    <row r="1455" spans="1:9" x14ac:dyDescent="0.25">
      <c r="A1455">
        <f>'Pivot MRIP 13"'!A1458</f>
        <v>2014</v>
      </c>
      <c r="B1455" t="str">
        <f>'Pivot MRIP 13"'!B1458</f>
        <v>1549120140621003</v>
      </c>
      <c r="C1455">
        <f>'Pivot MRIP 13"'!C1458</f>
        <v>1350.5010569000001</v>
      </c>
      <c r="D1455">
        <f>'Pivot MRIP 13"'!D1458</f>
        <v>1350.5010569000001</v>
      </c>
      <c r="E1455">
        <f>'Pivot MRIP 13"'!E1458</f>
        <v>0</v>
      </c>
      <c r="F1455">
        <f>'Pivot MRIP 13"'!F1458</f>
        <v>1</v>
      </c>
      <c r="G1455">
        <f>'Pivot MRIP 13"'!G1458</f>
        <v>0</v>
      </c>
      <c r="H1455">
        <f t="shared" si="82"/>
        <v>0</v>
      </c>
      <c r="I1455">
        <f t="shared" si="83"/>
        <v>0</v>
      </c>
    </row>
    <row r="1456" spans="1:9" x14ac:dyDescent="0.25">
      <c r="A1456">
        <f>'Pivot MRIP 13"'!A1459</f>
        <v>2014</v>
      </c>
      <c r="B1456" t="str">
        <f>'Pivot MRIP 13"'!B1459</f>
        <v>1549120140628003</v>
      </c>
      <c r="C1456">
        <f>'Pivot MRIP 13"'!C1459</f>
        <v>1350.5010569000001</v>
      </c>
      <c r="D1456">
        <f>'Pivot MRIP 13"'!D1459</f>
        <v>1350.5010569000001</v>
      </c>
      <c r="E1456">
        <f>'Pivot MRIP 13"'!E1459</f>
        <v>0</v>
      </c>
      <c r="F1456">
        <f>'Pivot MRIP 13"'!F1459</f>
        <v>2</v>
      </c>
      <c r="G1456">
        <f>'Pivot MRIP 13"'!G1459</f>
        <v>0</v>
      </c>
      <c r="H1456">
        <f t="shared" si="82"/>
        <v>0</v>
      </c>
      <c r="I1456">
        <f t="shared" si="83"/>
        <v>0</v>
      </c>
    </row>
    <row r="1457" spans="1:9" x14ac:dyDescent="0.25">
      <c r="A1457">
        <f>'Pivot MRIP 13"'!A1460</f>
        <v>2014</v>
      </c>
      <c r="B1457" t="str">
        <f>'Pivot MRIP 13"'!B1460</f>
        <v>1549120140628007</v>
      </c>
      <c r="C1457">
        <f>'Pivot MRIP 13"'!C1460</f>
        <v>1350.5010569000001</v>
      </c>
      <c r="D1457">
        <f>'Pivot MRIP 13"'!D1460</f>
        <v>1350.5010569000001</v>
      </c>
      <c r="E1457">
        <f>'Pivot MRIP 13"'!E1460</f>
        <v>0</v>
      </c>
      <c r="F1457">
        <f>'Pivot MRIP 13"'!F1460</f>
        <v>4</v>
      </c>
      <c r="G1457">
        <f>'Pivot MRIP 13"'!G1460</f>
        <v>0</v>
      </c>
      <c r="H1457">
        <f t="shared" si="82"/>
        <v>0</v>
      </c>
      <c r="I1457">
        <f t="shared" si="83"/>
        <v>0</v>
      </c>
    </row>
    <row r="1458" spans="1:9" x14ac:dyDescent="0.25">
      <c r="A1458">
        <f>'Pivot MRIP 13"'!A1461</f>
        <v>2014</v>
      </c>
      <c r="B1458" t="str">
        <f>'Pivot MRIP 13"'!B1461</f>
        <v>1549120140628013</v>
      </c>
      <c r="C1458">
        <f>'Pivot MRIP 13"'!C1461</f>
        <v>1350.5010569000001</v>
      </c>
      <c r="D1458">
        <f>'Pivot MRIP 13"'!D1461</f>
        <v>1350.5010569000001</v>
      </c>
      <c r="E1458">
        <f>'Pivot MRIP 13"'!E1461</f>
        <v>0</v>
      </c>
      <c r="F1458">
        <f>'Pivot MRIP 13"'!F1461</f>
        <v>9</v>
      </c>
      <c r="G1458">
        <f>'Pivot MRIP 13"'!G1461</f>
        <v>0</v>
      </c>
      <c r="H1458">
        <f t="shared" si="82"/>
        <v>0</v>
      </c>
      <c r="I1458">
        <f t="shared" si="83"/>
        <v>0</v>
      </c>
    </row>
    <row r="1459" spans="1:9" x14ac:dyDescent="0.25">
      <c r="A1459">
        <f>'Pivot MRIP 13"'!A1462</f>
        <v>2014</v>
      </c>
      <c r="B1459" t="str">
        <f>'Pivot MRIP 13"'!B1462</f>
        <v>1549120140628019</v>
      </c>
      <c r="C1459">
        <f>'Pivot MRIP 13"'!C1462</f>
        <v>1350.5010569000001</v>
      </c>
      <c r="D1459">
        <f>'Pivot MRIP 13"'!D1462</f>
        <v>1350.5010569000001</v>
      </c>
      <c r="E1459">
        <f>'Pivot MRIP 13"'!E1462</f>
        <v>0</v>
      </c>
      <c r="F1459">
        <f>'Pivot MRIP 13"'!F1462</f>
        <v>4</v>
      </c>
      <c r="G1459">
        <f>'Pivot MRIP 13"'!G1462</f>
        <v>0</v>
      </c>
      <c r="H1459">
        <f t="shared" si="82"/>
        <v>0</v>
      </c>
      <c r="I1459">
        <f t="shared" si="83"/>
        <v>0</v>
      </c>
    </row>
    <row r="1460" spans="1:9" x14ac:dyDescent="0.25">
      <c r="A1460">
        <f>'Pivot MRIP 13"'!A1463</f>
        <v>2014</v>
      </c>
      <c r="B1460" t="str">
        <f>'Pivot MRIP 13"'!B1463</f>
        <v>1549120140704003</v>
      </c>
      <c r="C1460">
        <f>'Pivot MRIP 13"'!C1463</f>
        <v>1595.1616575999999</v>
      </c>
      <c r="D1460">
        <f>'Pivot MRIP 13"'!D1463</f>
        <v>1595.1616575999999</v>
      </c>
      <c r="E1460">
        <f>'Pivot MRIP 13"'!E1463</f>
        <v>0</v>
      </c>
      <c r="F1460">
        <f>'Pivot MRIP 13"'!F1463</f>
        <v>2</v>
      </c>
      <c r="G1460">
        <f>'Pivot MRIP 13"'!G1463</f>
        <v>0</v>
      </c>
      <c r="H1460">
        <f t="shared" si="82"/>
        <v>0</v>
      </c>
      <c r="I1460">
        <f t="shared" si="83"/>
        <v>0</v>
      </c>
    </row>
    <row r="1461" spans="1:9" x14ac:dyDescent="0.25">
      <c r="A1461">
        <f>'Pivot MRIP 13"'!A1464</f>
        <v>2014</v>
      </c>
      <c r="B1461" t="str">
        <f>'Pivot MRIP 13"'!B1464</f>
        <v>1549120140729008</v>
      </c>
      <c r="C1461">
        <f>'Pivot MRIP 13"'!C1464</f>
        <v>107.22771688</v>
      </c>
      <c r="D1461">
        <f>'Pivot MRIP 13"'!D1464</f>
        <v>107.22771688</v>
      </c>
      <c r="E1461">
        <f>'Pivot MRIP 13"'!E1464</f>
        <v>0</v>
      </c>
      <c r="F1461">
        <f>'Pivot MRIP 13"'!F1464</f>
        <v>20</v>
      </c>
      <c r="G1461">
        <f>'Pivot MRIP 13"'!G1464</f>
        <v>0</v>
      </c>
      <c r="H1461">
        <f t="shared" si="82"/>
        <v>0</v>
      </c>
      <c r="I1461">
        <f t="shared" si="83"/>
        <v>0</v>
      </c>
    </row>
    <row r="1462" spans="1:9" x14ac:dyDescent="0.25">
      <c r="A1462">
        <f>'Pivot MRIP 13"'!A1465</f>
        <v>2014</v>
      </c>
      <c r="B1462" t="str">
        <f>'Pivot MRIP 13"'!B1465</f>
        <v>1549120140824004</v>
      </c>
      <c r="C1462">
        <f>'Pivot MRIP 13"'!C1465</f>
        <v>837.84918534999997</v>
      </c>
      <c r="D1462">
        <f>'Pivot MRIP 13"'!D1465</f>
        <v>837.84918534999997</v>
      </c>
      <c r="E1462">
        <f>'Pivot MRIP 13"'!E1465</f>
        <v>0</v>
      </c>
      <c r="F1462">
        <f>'Pivot MRIP 13"'!F1465</f>
        <v>16</v>
      </c>
      <c r="G1462">
        <f>'Pivot MRIP 13"'!G1465</f>
        <v>0</v>
      </c>
      <c r="H1462">
        <f t="shared" si="82"/>
        <v>0</v>
      </c>
      <c r="I1462">
        <f t="shared" si="83"/>
        <v>0</v>
      </c>
    </row>
    <row r="1463" spans="1:9" x14ac:dyDescent="0.25">
      <c r="A1463">
        <f>'Pivot MRIP 13"'!A1466</f>
        <v>2014</v>
      </c>
      <c r="B1463" t="str">
        <f>'Pivot MRIP 13"'!B1466</f>
        <v>1549120140824008</v>
      </c>
      <c r="C1463">
        <f>'Pivot MRIP 13"'!C1466</f>
        <v>837.84918534999997</v>
      </c>
      <c r="D1463">
        <f>'Pivot MRIP 13"'!D1466</f>
        <v>837.84918534999997</v>
      </c>
      <c r="E1463">
        <f>'Pivot MRIP 13"'!E1466</f>
        <v>0</v>
      </c>
      <c r="F1463">
        <f>'Pivot MRIP 13"'!F1466</f>
        <v>4</v>
      </c>
      <c r="G1463">
        <f>'Pivot MRIP 13"'!G1466</f>
        <v>0</v>
      </c>
      <c r="H1463">
        <f t="shared" si="82"/>
        <v>0</v>
      </c>
      <c r="I1463">
        <f t="shared" si="83"/>
        <v>0</v>
      </c>
    </row>
    <row r="1464" spans="1:9" x14ac:dyDescent="0.25">
      <c r="A1464">
        <f>'Pivot MRIP 13"'!A1467</f>
        <v>2014</v>
      </c>
      <c r="B1464" t="str">
        <f>'Pivot MRIP 13"'!B1467</f>
        <v>1549120140824010</v>
      </c>
      <c r="C1464">
        <f>'Pivot MRIP 13"'!C1467</f>
        <v>837.84918534999997</v>
      </c>
      <c r="D1464">
        <f>'Pivot MRIP 13"'!D1467</f>
        <v>837.84918534999997</v>
      </c>
      <c r="E1464">
        <f>'Pivot MRIP 13"'!E1467</f>
        <v>0</v>
      </c>
      <c r="F1464">
        <f>'Pivot MRIP 13"'!F1467</f>
        <v>4</v>
      </c>
      <c r="G1464">
        <f>'Pivot MRIP 13"'!G1467</f>
        <v>0</v>
      </c>
      <c r="H1464">
        <f t="shared" si="82"/>
        <v>0</v>
      </c>
      <c r="I1464">
        <f t="shared" si="83"/>
        <v>0</v>
      </c>
    </row>
    <row r="1465" spans="1:9" x14ac:dyDescent="0.25">
      <c r="A1465">
        <f>'Pivot MRIP 13"'!A1468</f>
        <v>2014</v>
      </c>
      <c r="B1465" t="str">
        <f>'Pivot MRIP 13"'!B1468</f>
        <v>1549120140824012</v>
      </c>
      <c r="C1465">
        <f>'Pivot MRIP 13"'!C1468</f>
        <v>837.84918534999997</v>
      </c>
      <c r="D1465">
        <f>'Pivot MRIP 13"'!D1468</f>
        <v>837.84918534999997</v>
      </c>
      <c r="E1465">
        <f>'Pivot MRIP 13"'!E1468</f>
        <v>0</v>
      </c>
      <c r="F1465">
        <f>'Pivot MRIP 13"'!F1468</f>
        <v>8</v>
      </c>
      <c r="G1465">
        <f>'Pivot MRIP 13"'!G1468</f>
        <v>0</v>
      </c>
      <c r="H1465">
        <f t="shared" si="82"/>
        <v>0</v>
      </c>
      <c r="I1465">
        <f t="shared" si="83"/>
        <v>0</v>
      </c>
    </row>
    <row r="1466" spans="1:9" x14ac:dyDescent="0.25">
      <c r="A1466">
        <f>'Pivot MRIP 13"'!A1469</f>
        <v>2014</v>
      </c>
      <c r="B1466" t="str">
        <f>'Pivot MRIP 13"'!B1469</f>
        <v>1549120140829002</v>
      </c>
      <c r="C1466">
        <f>'Pivot MRIP 13"'!C1469</f>
        <v>416.94457274000001</v>
      </c>
      <c r="D1466">
        <f>'Pivot MRIP 13"'!D1469</f>
        <v>416.94457274000001</v>
      </c>
      <c r="E1466">
        <f>'Pivot MRIP 13"'!E1469</f>
        <v>0</v>
      </c>
      <c r="F1466">
        <f>'Pivot MRIP 13"'!F1469</f>
        <v>4</v>
      </c>
      <c r="G1466">
        <f>'Pivot MRIP 13"'!G1469</f>
        <v>0</v>
      </c>
      <c r="H1466">
        <f t="shared" si="82"/>
        <v>0</v>
      </c>
      <c r="I1466">
        <f t="shared" si="83"/>
        <v>0</v>
      </c>
    </row>
    <row r="1467" spans="1:9" x14ac:dyDescent="0.25">
      <c r="A1467">
        <f>'Pivot MRIP 13"'!A1470</f>
        <v>2014</v>
      </c>
      <c r="B1467" t="str">
        <f>'Pivot MRIP 13"'!B1470</f>
        <v>1549120140829011</v>
      </c>
      <c r="C1467">
        <f>'Pivot MRIP 13"'!C1470</f>
        <v>416.94457274000001</v>
      </c>
      <c r="D1467">
        <f>'Pivot MRIP 13"'!D1470</f>
        <v>416.94457274000001</v>
      </c>
      <c r="E1467">
        <f>'Pivot MRIP 13"'!E1470</f>
        <v>0</v>
      </c>
      <c r="F1467">
        <f>'Pivot MRIP 13"'!F1470</f>
        <v>4</v>
      </c>
      <c r="G1467">
        <f>'Pivot MRIP 13"'!G1470</f>
        <v>0</v>
      </c>
      <c r="H1467">
        <f t="shared" si="82"/>
        <v>0</v>
      </c>
      <c r="I1467">
        <f t="shared" si="83"/>
        <v>0</v>
      </c>
    </row>
    <row r="1468" spans="1:9" x14ac:dyDescent="0.25">
      <c r="A1468">
        <f>'Pivot MRIP 13"'!A1471</f>
        <v>2014</v>
      </c>
      <c r="B1468" t="str">
        <f>'Pivot MRIP 13"'!B1471</f>
        <v>1549120141012010</v>
      </c>
      <c r="C1468">
        <f>'Pivot MRIP 13"'!C1471</f>
        <v>577.83866551000006</v>
      </c>
      <c r="D1468">
        <f>'Pivot MRIP 13"'!D1471</f>
        <v>577.83866551000006</v>
      </c>
      <c r="E1468">
        <f>'Pivot MRIP 13"'!E1471</f>
        <v>0</v>
      </c>
      <c r="F1468">
        <f>'Pivot MRIP 13"'!F1471</f>
        <v>16</v>
      </c>
      <c r="G1468">
        <f>'Pivot MRIP 13"'!G1471</f>
        <v>0</v>
      </c>
      <c r="H1468">
        <f t="shared" si="82"/>
        <v>0</v>
      </c>
      <c r="I1468">
        <f t="shared" si="83"/>
        <v>0</v>
      </c>
    </row>
    <row r="1469" spans="1:9" x14ac:dyDescent="0.25">
      <c r="A1469">
        <f>'Pivot MRIP 13"'!A1472</f>
        <v>2014</v>
      </c>
      <c r="B1469" t="str">
        <f>'Pivot MRIP 13"'!B1472</f>
        <v>1550820140102033</v>
      </c>
      <c r="C1469">
        <f>'Pivot MRIP 13"'!C1472</f>
        <v>3003.6930928000002</v>
      </c>
      <c r="D1469">
        <f>'Pivot MRIP 13"'!D1472</f>
        <v>3003.6930928000002</v>
      </c>
      <c r="E1469">
        <f>'Pivot MRIP 13"'!E1472</f>
        <v>0</v>
      </c>
      <c r="F1469">
        <f>'Pivot MRIP 13"'!F1472</f>
        <v>1</v>
      </c>
      <c r="G1469">
        <f>'Pivot MRIP 13"'!G1472</f>
        <v>0</v>
      </c>
      <c r="H1469">
        <f t="shared" si="82"/>
        <v>0</v>
      </c>
      <c r="I1469">
        <f t="shared" si="83"/>
        <v>0</v>
      </c>
    </row>
    <row r="1470" spans="1:9" x14ac:dyDescent="0.25">
      <c r="A1470">
        <f>'Pivot MRIP 13"'!A1473</f>
        <v>2014</v>
      </c>
      <c r="B1470" t="str">
        <f>'Pivot MRIP 13"'!B1473</f>
        <v>1550820140216001</v>
      </c>
      <c r="C1470">
        <f>'Pivot MRIP 13"'!C1473</f>
        <v>5.4579628539999998</v>
      </c>
      <c r="D1470">
        <f>'Pivot MRIP 13"'!D1473</f>
        <v>5.4579628539999998</v>
      </c>
      <c r="E1470">
        <f>'Pivot MRIP 13"'!E1473</f>
        <v>0</v>
      </c>
      <c r="F1470">
        <f>'Pivot MRIP 13"'!F1473</f>
        <v>8</v>
      </c>
      <c r="G1470">
        <f>'Pivot MRIP 13"'!G1473</f>
        <v>0</v>
      </c>
      <c r="H1470">
        <f t="shared" si="82"/>
        <v>0</v>
      </c>
      <c r="I1470">
        <f t="shared" si="83"/>
        <v>0</v>
      </c>
    </row>
    <row r="1471" spans="1:9" x14ac:dyDescent="0.25">
      <c r="A1471">
        <f>'Pivot MRIP 13"'!A1474</f>
        <v>2014</v>
      </c>
      <c r="B1471" t="str">
        <f>'Pivot MRIP 13"'!B1474</f>
        <v>1550820140524006</v>
      </c>
      <c r="C1471">
        <f>'Pivot MRIP 13"'!C1474</f>
        <v>124.48941504</v>
      </c>
      <c r="D1471">
        <f>'Pivot MRIP 13"'!D1474</f>
        <v>124.48941504</v>
      </c>
      <c r="E1471">
        <f>'Pivot MRIP 13"'!E1474</f>
        <v>0</v>
      </c>
      <c r="F1471">
        <f>'Pivot MRIP 13"'!F1474</f>
        <v>3</v>
      </c>
      <c r="G1471">
        <f>'Pivot MRIP 13"'!G1474</f>
        <v>0</v>
      </c>
      <c r="H1471">
        <f t="shared" si="82"/>
        <v>0</v>
      </c>
      <c r="I1471">
        <f t="shared" si="83"/>
        <v>0</v>
      </c>
    </row>
    <row r="1472" spans="1:9" x14ac:dyDescent="0.25">
      <c r="A1472">
        <f>'Pivot MRIP 13"'!A1475</f>
        <v>2014</v>
      </c>
      <c r="B1472" t="str">
        <f>'Pivot MRIP 13"'!B1475</f>
        <v>1550820140524026</v>
      </c>
      <c r="C1472">
        <f>'Pivot MRIP 13"'!C1475</f>
        <v>124.48941504</v>
      </c>
      <c r="D1472">
        <f>'Pivot MRIP 13"'!D1475</f>
        <v>124.48941504</v>
      </c>
      <c r="E1472">
        <f>'Pivot MRIP 13"'!E1475</f>
        <v>0</v>
      </c>
      <c r="F1472">
        <f>'Pivot MRIP 13"'!F1475</f>
        <v>2</v>
      </c>
      <c r="G1472">
        <f>'Pivot MRIP 13"'!G1475</f>
        <v>0</v>
      </c>
      <c r="H1472">
        <f t="shared" si="82"/>
        <v>0</v>
      </c>
      <c r="I1472">
        <f t="shared" si="83"/>
        <v>0</v>
      </c>
    </row>
    <row r="1473" spans="1:9" x14ac:dyDescent="0.25">
      <c r="A1473">
        <f>'Pivot MRIP 13"'!A1476</f>
        <v>2014</v>
      </c>
      <c r="B1473" t="str">
        <f>'Pivot MRIP 13"'!B1476</f>
        <v>1550820140524037</v>
      </c>
      <c r="C1473">
        <f>'Pivot MRIP 13"'!C1476</f>
        <v>124.48941504</v>
      </c>
      <c r="D1473">
        <f>'Pivot MRIP 13"'!D1476</f>
        <v>124.48941504</v>
      </c>
      <c r="E1473">
        <f>'Pivot MRIP 13"'!E1476</f>
        <v>0</v>
      </c>
      <c r="F1473">
        <f>'Pivot MRIP 13"'!F1476</f>
        <v>4</v>
      </c>
      <c r="G1473">
        <f>'Pivot MRIP 13"'!G1476</f>
        <v>0</v>
      </c>
      <c r="H1473">
        <f t="shared" si="82"/>
        <v>0</v>
      </c>
      <c r="I1473">
        <f t="shared" si="83"/>
        <v>0</v>
      </c>
    </row>
    <row r="1474" spans="1:9" x14ac:dyDescent="0.25">
      <c r="A1474">
        <f>'Pivot MRIP 13"'!A1477</f>
        <v>2014</v>
      </c>
      <c r="B1474" t="str">
        <f>'Pivot MRIP 13"'!B1477</f>
        <v>1550820140601018</v>
      </c>
      <c r="C1474">
        <f>'Pivot MRIP 13"'!C1477</f>
        <v>113.498211</v>
      </c>
      <c r="D1474">
        <f>'Pivot MRIP 13"'!D1477</f>
        <v>113.498211</v>
      </c>
      <c r="E1474">
        <f>'Pivot MRIP 13"'!E1477</f>
        <v>0</v>
      </c>
      <c r="F1474">
        <f>'Pivot MRIP 13"'!F1477</f>
        <v>4</v>
      </c>
      <c r="G1474">
        <f>'Pivot MRIP 13"'!G1477</f>
        <v>0</v>
      </c>
      <c r="H1474">
        <f t="shared" ref="H1474:H1537" si="84">G1474*C1474</f>
        <v>0</v>
      </c>
      <c r="I1474">
        <f t="shared" ref="I1474:I1537" si="85">E1474*H1474</f>
        <v>0</v>
      </c>
    </row>
    <row r="1475" spans="1:9" x14ac:dyDescent="0.25">
      <c r="A1475">
        <f>'Pivot MRIP 13"'!A1478</f>
        <v>2014</v>
      </c>
      <c r="B1475" t="str">
        <f>'Pivot MRIP 13"'!B1478</f>
        <v>1550820140608001</v>
      </c>
      <c r="C1475">
        <f>'Pivot MRIP 13"'!C1478</f>
        <v>119.99085667999999</v>
      </c>
      <c r="D1475">
        <f>'Pivot MRIP 13"'!D1478</f>
        <v>119.99085667999999</v>
      </c>
      <c r="E1475">
        <f>'Pivot MRIP 13"'!E1478</f>
        <v>0</v>
      </c>
      <c r="F1475">
        <f>'Pivot MRIP 13"'!F1478</f>
        <v>2</v>
      </c>
      <c r="G1475">
        <f>'Pivot MRIP 13"'!G1478</f>
        <v>0</v>
      </c>
      <c r="H1475">
        <f t="shared" si="84"/>
        <v>0</v>
      </c>
      <c r="I1475">
        <f t="shared" si="85"/>
        <v>0</v>
      </c>
    </row>
    <row r="1476" spans="1:9" x14ac:dyDescent="0.25">
      <c r="A1476">
        <f>'Pivot MRIP 13"'!A1479</f>
        <v>2014</v>
      </c>
      <c r="B1476" t="str">
        <f>'Pivot MRIP 13"'!B1479</f>
        <v>1550820140608003</v>
      </c>
      <c r="C1476">
        <f>'Pivot MRIP 13"'!C1479</f>
        <v>119.99085667999999</v>
      </c>
      <c r="D1476">
        <f>'Pivot MRIP 13"'!D1479</f>
        <v>119.99085667999999</v>
      </c>
      <c r="E1476">
        <f>'Pivot MRIP 13"'!E1479</f>
        <v>0</v>
      </c>
      <c r="F1476">
        <f>'Pivot MRIP 13"'!F1479</f>
        <v>4</v>
      </c>
      <c r="G1476">
        <f>'Pivot MRIP 13"'!G1479</f>
        <v>0</v>
      </c>
      <c r="H1476">
        <f t="shared" si="84"/>
        <v>0</v>
      </c>
      <c r="I1476">
        <f t="shared" si="85"/>
        <v>0</v>
      </c>
    </row>
    <row r="1477" spans="1:9" x14ac:dyDescent="0.25">
      <c r="A1477">
        <f>'Pivot MRIP 13"'!A1480</f>
        <v>2014</v>
      </c>
      <c r="B1477" t="str">
        <f>'Pivot MRIP 13"'!B1480</f>
        <v>1550820140608031</v>
      </c>
      <c r="C1477">
        <f>'Pivot MRIP 13"'!C1480</f>
        <v>119.99085667999999</v>
      </c>
      <c r="D1477">
        <f>'Pivot MRIP 13"'!D1480</f>
        <v>119.99085667999999</v>
      </c>
      <c r="E1477">
        <f>'Pivot MRIP 13"'!E1480</f>
        <v>2.5426647572045131</v>
      </c>
      <c r="F1477">
        <f>'Pivot MRIP 13"'!F1480</f>
        <v>6</v>
      </c>
      <c r="G1477">
        <f>'Pivot MRIP 13"'!G1480</f>
        <v>2.8911598493000001</v>
      </c>
      <c r="H1477">
        <f t="shared" si="84"/>
        <v>346.91274711632667</v>
      </c>
      <c r="I1477">
        <f t="shared" si="85"/>
        <v>882.08281591768537</v>
      </c>
    </row>
    <row r="1478" spans="1:9" x14ac:dyDescent="0.25">
      <c r="A1478">
        <f>'Pivot MRIP 13"'!A1481</f>
        <v>2014</v>
      </c>
      <c r="B1478" t="str">
        <f>'Pivot MRIP 13"'!B1481</f>
        <v>1554220140712001</v>
      </c>
      <c r="C1478">
        <f>'Pivot MRIP 13"'!C1481</f>
        <v>22.307936405</v>
      </c>
      <c r="D1478">
        <f>'Pivot MRIP 13"'!D1481</f>
        <v>22.307936405</v>
      </c>
      <c r="E1478">
        <f>'Pivot MRIP 13"'!E1481</f>
        <v>0</v>
      </c>
      <c r="F1478">
        <f>'Pivot MRIP 13"'!F1481</f>
        <v>6</v>
      </c>
      <c r="G1478">
        <f>'Pivot MRIP 13"'!G1481</f>
        <v>0</v>
      </c>
      <c r="H1478">
        <f t="shared" si="84"/>
        <v>0</v>
      </c>
      <c r="I1478">
        <f t="shared" si="85"/>
        <v>0</v>
      </c>
    </row>
    <row r="1479" spans="1:9" x14ac:dyDescent="0.25">
      <c r="A1479">
        <f>'Pivot MRIP 13"'!A1482</f>
        <v>2014</v>
      </c>
      <c r="B1479" t="str">
        <f>'Pivot MRIP 13"'!B1482</f>
        <v>1554220140809017</v>
      </c>
      <c r="C1479">
        <f>'Pivot MRIP 13"'!C1482</f>
        <v>249.50197249000001</v>
      </c>
      <c r="D1479">
        <f>'Pivot MRIP 13"'!D1482</f>
        <v>249.50197249000001</v>
      </c>
      <c r="E1479">
        <f>'Pivot MRIP 13"'!E1482</f>
        <v>0</v>
      </c>
      <c r="F1479">
        <f>'Pivot MRIP 13"'!F1482</f>
        <v>4</v>
      </c>
      <c r="G1479">
        <f>'Pivot MRIP 13"'!G1482</f>
        <v>0</v>
      </c>
      <c r="H1479">
        <f t="shared" si="84"/>
        <v>0</v>
      </c>
      <c r="I1479">
        <f t="shared" si="85"/>
        <v>0</v>
      </c>
    </row>
    <row r="1480" spans="1:9" x14ac:dyDescent="0.25">
      <c r="A1480">
        <f>'Pivot MRIP 13"'!A1483</f>
        <v>2014</v>
      </c>
      <c r="B1480" t="str">
        <f>'Pivot MRIP 13"'!B1483</f>
        <v>1554220140815001</v>
      </c>
      <c r="C1480">
        <f>'Pivot MRIP 13"'!C1483</f>
        <v>12.033650002</v>
      </c>
      <c r="D1480">
        <f>'Pivot MRIP 13"'!D1483</f>
        <v>12.033650002</v>
      </c>
      <c r="E1480">
        <f>'Pivot MRIP 13"'!E1483</f>
        <v>0</v>
      </c>
      <c r="F1480">
        <f>'Pivot MRIP 13"'!F1483</f>
        <v>16</v>
      </c>
      <c r="G1480">
        <f>'Pivot MRIP 13"'!G1483</f>
        <v>0</v>
      </c>
      <c r="H1480">
        <f t="shared" si="84"/>
        <v>0</v>
      </c>
      <c r="I1480">
        <f t="shared" si="85"/>
        <v>0</v>
      </c>
    </row>
    <row r="1481" spans="1:9" x14ac:dyDescent="0.25">
      <c r="A1481">
        <f>'Pivot MRIP 13"'!A1484</f>
        <v>2014</v>
      </c>
      <c r="B1481" t="str">
        <f>'Pivot MRIP 13"'!B1484</f>
        <v>1555820140606005</v>
      </c>
      <c r="C1481">
        <f>'Pivot MRIP 13"'!C1484</f>
        <v>218.33238761999999</v>
      </c>
      <c r="D1481">
        <f>'Pivot MRIP 13"'!D1484</f>
        <v>218.33238761999999</v>
      </c>
      <c r="E1481">
        <f>'Pivot MRIP 13"'!E1484</f>
        <v>0</v>
      </c>
      <c r="F1481">
        <f>'Pivot MRIP 13"'!F1484</f>
        <v>1</v>
      </c>
      <c r="G1481">
        <f>'Pivot MRIP 13"'!G1484</f>
        <v>0</v>
      </c>
      <c r="H1481">
        <f t="shared" si="84"/>
        <v>0</v>
      </c>
      <c r="I1481">
        <f t="shared" si="85"/>
        <v>0</v>
      </c>
    </row>
    <row r="1482" spans="1:9" x14ac:dyDescent="0.25">
      <c r="A1482">
        <f>'Pivot MRIP 13"'!A1485</f>
        <v>2014</v>
      </c>
      <c r="B1482" t="str">
        <f>'Pivot MRIP 13"'!B1485</f>
        <v>1561120140209010</v>
      </c>
      <c r="C1482">
        <f>'Pivot MRIP 13"'!C1485</f>
        <v>2248.5033146000001</v>
      </c>
      <c r="D1482">
        <f>'Pivot MRIP 13"'!D1485</f>
        <v>2248.5033146000001</v>
      </c>
      <c r="E1482">
        <f>'Pivot MRIP 13"'!E1485</f>
        <v>0</v>
      </c>
      <c r="F1482">
        <f>'Pivot MRIP 13"'!F1485</f>
        <v>3</v>
      </c>
      <c r="G1482">
        <f>'Pivot MRIP 13"'!G1485</f>
        <v>0</v>
      </c>
      <c r="H1482">
        <f t="shared" si="84"/>
        <v>0</v>
      </c>
      <c r="I1482">
        <f t="shared" si="85"/>
        <v>0</v>
      </c>
    </row>
    <row r="1483" spans="1:9" x14ac:dyDescent="0.25">
      <c r="A1483">
        <f>'Pivot MRIP 13"'!A1486</f>
        <v>2014</v>
      </c>
      <c r="B1483" t="str">
        <f>'Pivot MRIP 13"'!B1486</f>
        <v>1561120140209011</v>
      </c>
      <c r="C1483">
        <f>'Pivot MRIP 13"'!C1486</f>
        <v>2248.5033146000001</v>
      </c>
      <c r="D1483">
        <f>'Pivot MRIP 13"'!D1486</f>
        <v>2248.5033146000001</v>
      </c>
      <c r="E1483">
        <f>'Pivot MRIP 13"'!E1486</f>
        <v>0</v>
      </c>
      <c r="F1483">
        <f>'Pivot MRIP 13"'!F1486</f>
        <v>3</v>
      </c>
      <c r="G1483">
        <f>'Pivot MRIP 13"'!G1486</f>
        <v>0</v>
      </c>
      <c r="H1483">
        <f t="shared" si="84"/>
        <v>0</v>
      </c>
      <c r="I1483">
        <f t="shared" si="85"/>
        <v>0</v>
      </c>
    </row>
    <row r="1484" spans="1:9" x14ac:dyDescent="0.25">
      <c r="A1484">
        <f>'Pivot MRIP 13"'!A1487</f>
        <v>2014</v>
      </c>
      <c r="B1484" t="str">
        <f>'Pivot MRIP 13"'!B1487</f>
        <v>1561220140125031</v>
      </c>
      <c r="C1484">
        <f>'Pivot MRIP 13"'!C1487</f>
        <v>347.13672337000003</v>
      </c>
      <c r="D1484">
        <f>'Pivot MRIP 13"'!D1487</f>
        <v>347.13672337000003</v>
      </c>
      <c r="E1484">
        <f>'Pivot MRIP 13"'!E1487</f>
        <v>0</v>
      </c>
      <c r="F1484">
        <f>'Pivot MRIP 13"'!F1487</f>
        <v>2</v>
      </c>
      <c r="G1484">
        <f>'Pivot MRIP 13"'!G1487</f>
        <v>0</v>
      </c>
      <c r="H1484">
        <f t="shared" si="84"/>
        <v>0</v>
      </c>
      <c r="I1484">
        <f t="shared" si="85"/>
        <v>0</v>
      </c>
    </row>
    <row r="1485" spans="1:9" x14ac:dyDescent="0.25">
      <c r="A1485">
        <f>'Pivot MRIP 13"'!A1488</f>
        <v>2014</v>
      </c>
      <c r="B1485" t="str">
        <f>'Pivot MRIP 13"'!B1488</f>
        <v>1561220140322001</v>
      </c>
      <c r="C1485">
        <f>'Pivot MRIP 13"'!C1488</f>
        <v>37.607968175000003</v>
      </c>
      <c r="D1485">
        <f>'Pivot MRIP 13"'!D1488</f>
        <v>37.607968175000003</v>
      </c>
      <c r="E1485">
        <f>'Pivot MRIP 13"'!E1488</f>
        <v>0</v>
      </c>
      <c r="F1485">
        <f>'Pivot MRIP 13"'!F1488</f>
        <v>4</v>
      </c>
      <c r="G1485">
        <f>'Pivot MRIP 13"'!G1488</f>
        <v>0</v>
      </c>
      <c r="H1485">
        <f t="shared" si="84"/>
        <v>0</v>
      </c>
      <c r="I1485">
        <f t="shared" si="85"/>
        <v>0</v>
      </c>
    </row>
    <row r="1486" spans="1:9" x14ac:dyDescent="0.25">
      <c r="A1486">
        <f>'Pivot MRIP 13"'!A1489</f>
        <v>2014</v>
      </c>
      <c r="B1486" t="str">
        <f>'Pivot MRIP 13"'!B1489</f>
        <v>1561220140322011</v>
      </c>
      <c r="C1486">
        <f>'Pivot MRIP 13"'!C1489</f>
        <v>54.210995474999997</v>
      </c>
      <c r="D1486">
        <f>'Pivot MRIP 13"'!D1489</f>
        <v>54.210995474999997</v>
      </c>
      <c r="E1486">
        <f>'Pivot MRIP 13"'!E1489</f>
        <v>1.477097156716662</v>
      </c>
      <c r="F1486">
        <f>'Pivot MRIP 13"'!F1489</f>
        <v>18</v>
      </c>
      <c r="G1486">
        <f>'Pivot MRIP 13"'!G1489</f>
        <v>1.8376007105000001</v>
      </c>
      <c r="H1486">
        <f t="shared" si="84"/>
        <v>99.618163801772283</v>
      </c>
      <c r="I1486">
        <f t="shared" si="85"/>
        <v>147.14570650893253</v>
      </c>
    </row>
    <row r="1487" spans="1:9" x14ac:dyDescent="0.25">
      <c r="A1487">
        <f>'Pivot MRIP 13"'!A1490</f>
        <v>2014</v>
      </c>
      <c r="B1487" t="str">
        <f>'Pivot MRIP 13"'!B1490</f>
        <v>1561220140423001</v>
      </c>
      <c r="C1487">
        <f>'Pivot MRIP 13"'!C1490</f>
        <v>1485.5796241999999</v>
      </c>
      <c r="D1487">
        <f>'Pivot MRIP 13"'!D1490</f>
        <v>1485.5796241999999</v>
      </c>
      <c r="E1487">
        <f>'Pivot MRIP 13"'!E1490</f>
        <v>0</v>
      </c>
      <c r="F1487">
        <f>'Pivot MRIP 13"'!F1490</f>
        <v>4</v>
      </c>
      <c r="G1487">
        <f>'Pivot MRIP 13"'!G1490</f>
        <v>0</v>
      </c>
      <c r="H1487">
        <f t="shared" si="84"/>
        <v>0</v>
      </c>
      <c r="I1487">
        <f t="shared" si="85"/>
        <v>0</v>
      </c>
    </row>
    <row r="1488" spans="1:9" x14ac:dyDescent="0.25">
      <c r="A1488">
        <f>'Pivot MRIP 13"'!A1491</f>
        <v>2014</v>
      </c>
      <c r="B1488" t="str">
        <f>'Pivot MRIP 13"'!B1491</f>
        <v>1561220140423016</v>
      </c>
      <c r="C1488">
        <f>'Pivot MRIP 13"'!C1491</f>
        <v>1485.5796241999999</v>
      </c>
      <c r="D1488">
        <f>'Pivot MRIP 13"'!D1491</f>
        <v>1485.5796241999999</v>
      </c>
      <c r="E1488">
        <f>'Pivot MRIP 13"'!E1491</f>
        <v>0</v>
      </c>
      <c r="F1488">
        <f>'Pivot MRIP 13"'!F1491</f>
        <v>1</v>
      </c>
      <c r="G1488">
        <f>'Pivot MRIP 13"'!G1491</f>
        <v>0</v>
      </c>
      <c r="H1488">
        <f t="shared" si="84"/>
        <v>0</v>
      </c>
      <c r="I1488">
        <f t="shared" si="85"/>
        <v>0</v>
      </c>
    </row>
    <row r="1489" spans="1:9" x14ac:dyDescent="0.25">
      <c r="A1489">
        <f>'Pivot MRIP 13"'!A1492</f>
        <v>2014</v>
      </c>
      <c r="B1489" t="str">
        <f>'Pivot MRIP 13"'!B1492</f>
        <v>1561220140523001</v>
      </c>
      <c r="C1489">
        <f>'Pivot MRIP 13"'!C1492</f>
        <v>71.932147764999996</v>
      </c>
      <c r="D1489">
        <f>'Pivot MRIP 13"'!D1492</f>
        <v>71.932147764999996</v>
      </c>
      <c r="E1489">
        <f>'Pivot MRIP 13"'!E1492</f>
        <v>0</v>
      </c>
      <c r="F1489">
        <f>'Pivot MRIP 13"'!F1492</f>
        <v>10</v>
      </c>
      <c r="G1489">
        <f>'Pivot MRIP 13"'!G1492</f>
        <v>0</v>
      </c>
      <c r="H1489">
        <f t="shared" si="84"/>
        <v>0</v>
      </c>
      <c r="I1489">
        <f t="shared" si="85"/>
        <v>0</v>
      </c>
    </row>
    <row r="1490" spans="1:9" x14ac:dyDescent="0.25">
      <c r="A1490">
        <f>'Pivot MRIP 13"'!A1493</f>
        <v>2014</v>
      </c>
      <c r="B1490" t="str">
        <f>'Pivot MRIP 13"'!B1493</f>
        <v>1561220140526020</v>
      </c>
      <c r="C1490">
        <f>'Pivot MRIP 13"'!C1493</f>
        <v>221.09813366</v>
      </c>
      <c r="D1490">
        <f>'Pivot MRIP 13"'!D1493</f>
        <v>221.09813366</v>
      </c>
      <c r="E1490">
        <f>'Pivot MRIP 13"'!E1493</f>
        <v>0</v>
      </c>
      <c r="F1490">
        <f>'Pivot MRIP 13"'!F1493</f>
        <v>18</v>
      </c>
      <c r="G1490">
        <f>'Pivot MRIP 13"'!G1493</f>
        <v>0</v>
      </c>
      <c r="H1490">
        <f t="shared" si="84"/>
        <v>0</v>
      </c>
      <c r="I1490">
        <f t="shared" si="85"/>
        <v>0</v>
      </c>
    </row>
    <row r="1491" spans="1:9" x14ac:dyDescent="0.25">
      <c r="A1491">
        <f>'Pivot MRIP 13"'!A1494</f>
        <v>2014</v>
      </c>
      <c r="B1491" t="str">
        <f>'Pivot MRIP 13"'!B1494</f>
        <v>1561220140713016</v>
      </c>
      <c r="C1491">
        <f>'Pivot MRIP 13"'!C1494</f>
        <v>128.08647231</v>
      </c>
      <c r="D1491">
        <f>'Pivot MRIP 13"'!D1494</f>
        <v>128.08647231</v>
      </c>
      <c r="E1491">
        <f>'Pivot MRIP 13"'!E1494</f>
        <v>0</v>
      </c>
      <c r="F1491">
        <f>'Pivot MRIP 13"'!F1494</f>
        <v>1</v>
      </c>
      <c r="G1491">
        <f>'Pivot MRIP 13"'!G1494</f>
        <v>0</v>
      </c>
      <c r="H1491">
        <f t="shared" si="84"/>
        <v>0</v>
      </c>
      <c r="I1491">
        <f t="shared" si="85"/>
        <v>0</v>
      </c>
    </row>
    <row r="1492" spans="1:9" x14ac:dyDescent="0.25">
      <c r="A1492">
        <f>'Pivot MRIP 13"'!A1495</f>
        <v>2014</v>
      </c>
      <c r="B1492" t="str">
        <f>'Pivot MRIP 13"'!B1495</f>
        <v>1561220140713020</v>
      </c>
      <c r="C1492">
        <f>'Pivot MRIP 13"'!C1495</f>
        <v>128.08647231</v>
      </c>
      <c r="D1492">
        <f>'Pivot MRIP 13"'!D1495</f>
        <v>128.08647231</v>
      </c>
      <c r="E1492">
        <f>'Pivot MRIP 13"'!E1495</f>
        <v>0</v>
      </c>
      <c r="F1492">
        <f>'Pivot MRIP 13"'!F1495</f>
        <v>9</v>
      </c>
      <c r="G1492">
        <f>'Pivot MRIP 13"'!G1495</f>
        <v>0</v>
      </c>
      <c r="H1492">
        <f t="shared" si="84"/>
        <v>0</v>
      </c>
      <c r="I1492">
        <f t="shared" si="85"/>
        <v>0</v>
      </c>
    </row>
    <row r="1493" spans="1:9" x14ac:dyDescent="0.25">
      <c r="A1493">
        <f>'Pivot MRIP 13"'!A1496</f>
        <v>2014</v>
      </c>
      <c r="B1493" t="str">
        <f>'Pivot MRIP 13"'!B1496</f>
        <v>1561220140713028</v>
      </c>
      <c r="C1493">
        <f>'Pivot MRIP 13"'!C1496</f>
        <v>171.78082348000001</v>
      </c>
      <c r="D1493">
        <f>'Pivot MRIP 13"'!D1496</f>
        <v>171.78082348000001</v>
      </c>
      <c r="E1493">
        <f>'Pivot MRIP 13"'!E1496</f>
        <v>0</v>
      </c>
      <c r="F1493">
        <f>'Pivot MRIP 13"'!F1496</f>
        <v>6</v>
      </c>
      <c r="G1493">
        <f>'Pivot MRIP 13"'!G1496</f>
        <v>0</v>
      </c>
      <c r="H1493">
        <f t="shared" si="84"/>
        <v>0</v>
      </c>
      <c r="I1493">
        <f t="shared" si="85"/>
        <v>0</v>
      </c>
    </row>
    <row r="1494" spans="1:9" x14ac:dyDescent="0.25">
      <c r="A1494">
        <f>'Pivot MRIP 13"'!A1497</f>
        <v>2014</v>
      </c>
      <c r="B1494" t="str">
        <f>'Pivot MRIP 13"'!B1497</f>
        <v>1561220140801007</v>
      </c>
      <c r="C1494">
        <f>'Pivot MRIP 13"'!C1497</f>
        <v>455.36773632000001</v>
      </c>
      <c r="D1494">
        <f>'Pivot MRIP 13"'!D1497</f>
        <v>455.36773632000001</v>
      </c>
      <c r="E1494">
        <f>'Pivot MRIP 13"'!E1497</f>
        <v>0</v>
      </c>
      <c r="F1494">
        <f>'Pivot MRIP 13"'!F1497</f>
        <v>16</v>
      </c>
      <c r="G1494">
        <f>'Pivot MRIP 13"'!G1497</f>
        <v>0</v>
      </c>
      <c r="H1494">
        <f t="shared" si="84"/>
        <v>0</v>
      </c>
      <c r="I1494">
        <f t="shared" si="85"/>
        <v>0</v>
      </c>
    </row>
    <row r="1495" spans="1:9" x14ac:dyDescent="0.25">
      <c r="A1495">
        <f>'Pivot MRIP 13"'!A1498</f>
        <v>2014</v>
      </c>
      <c r="B1495" t="str">
        <f>'Pivot MRIP 13"'!B1498</f>
        <v>1563220140109006</v>
      </c>
      <c r="C1495">
        <f>'Pivot MRIP 13"'!C1498</f>
        <v>329.77438371</v>
      </c>
      <c r="D1495">
        <f>'Pivot MRIP 13"'!D1498</f>
        <v>329.77438371</v>
      </c>
      <c r="E1495">
        <f>'Pivot MRIP 13"'!E1498</f>
        <v>0</v>
      </c>
      <c r="F1495">
        <f>'Pivot MRIP 13"'!F1498</f>
        <v>6</v>
      </c>
      <c r="G1495">
        <f>'Pivot MRIP 13"'!G1498</f>
        <v>0</v>
      </c>
      <c r="H1495">
        <f t="shared" si="84"/>
        <v>0</v>
      </c>
      <c r="I1495">
        <f t="shared" si="85"/>
        <v>0</v>
      </c>
    </row>
    <row r="1496" spans="1:9" x14ac:dyDescent="0.25">
      <c r="A1496">
        <f>'Pivot MRIP 13"'!A1499</f>
        <v>2014</v>
      </c>
      <c r="B1496" t="str">
        <f>'Pivot MRIP 13"'!B1499</f>
        <v>1563220140117004</v>
      </c>
      <c r="C1496">
        <f>'Pivot MRIP 13"'!C1499</f>
        <v>176.95425004000001</v>
      </c>
      <c r="D1496">
        <f>'Pivot MRIP 13"'!D1499</f>
        <v>176.95425004000001</v>
      </c>
      <c r="E1496">
        <f>'Pivot MRIP 13"'!E1499</f>
        <v>0</v>
      </c>
      <c r="F1496">
        <f>'Pivot MRIP 13"'!F1499</f>
        <v>4</v>
      </c>
      <c r="G1496">
        <f>'Pivot MRIP 13"'!G1499</f>
        <v>0</v>
      </c>
      <c r="H1496">
        <f t="shared" si="84"/>
        <v>0</v>
      </c>
      <c r="I1496">
        <f t="shared" si="85"/>
        <v>0</v>
      </c>
    </row>
    <row r="1497" spans="1:9" x14ac:dyDescent="0.25">
      <c r="A1497">
        <f>'Pivot MRIP 13"'!A1500</f>
        <v>2014</v>
      </c>
      <c r="B1497" t="str">
        <f>'Pivot MRIP 13"'!B1500</f>
        <v>1563220140117006</v>
      </c>
      <c r="C1497">
        <f>'Pivot MRIP 13"'!C1500</f>
        <v>176.95425004000001</v>
      </c>
      <c r="D1497">
        <f>'Pivot MRIP 13"'!D1500</f>
        <v>176.95425004000001</v>
      </c>
      <c r="E1497">
        <f>'Pivot MRIP 13"'!E1500</f>
        <v>0</v>
      </c>
      <c r="F1497">
        <f>'Pivot MRIP 13"'!F1500</f>
        <v>6</v>
      </c>
      <c r="G1497">
        <f>'Pivot MRIP 13"'!G1500</f>
        <v>0</v>
      </c>
      <c r="H1497">
        <f t="shared" si="84"/>
        <v>0</v>
      </c>
      <c r="I1497">
        <f t="shared" si="85"/>
        <v>0</v>
      </c>
    </row>
    <row r="1498" spans="1:9" x14ac:dyDescent="0.25">
      <c r="A1498">
        <f>'Pivot MRIP 13"'!A1501</f>
        <v>2014</v>
      </c>
      <c r="B1498" t="str">
        <f>'Pivot MRIP 13"'!B1501</f>
        <v>1563220140117009</v>
      </c>
      <c r="C1498">
        <f>'Pivot MRIP 13"'!C1501</f>
        <v>176.95425004000001</v>
      </c>
      <c r="D1498">
        <f>'Pivot MRIP 13"'!D1501</f>
        <v>176.95425004000001</v>
      </c>
      <c r="E1498">
        <f>'Pivot MRIP 13"'!E1501</f>
        <v>1.3315920636382559</v>
      </c>
      <c r="F1498">
        <f>'Pivot MRIP 13"'!F1501</f>
        <v>9</v>
      </c>
      <c r="G1498">
        <f>'Pivot MRIP 13"'!G1501</f>
        <v>15.264525002999999</v>
      </c>
      <c r="H1498">
        <f t="shared" si="84"/>
        <v>2701.1225741226935</v>
      </c>
      <c r="I1498">
        <f t="shared" si="85"/>
        <v>3596.7933826159151</v>
      </c>
    </row>
    <row r="1499" spans="1:9" x14ac:dyDescent="0.25">
      <c r="A1499">
        <f>'Pivot MRIP 13"'!A1502</f>
        <v>2014</v>
      </c>
      <c r="B1499" t="str">
        <f>'Pivot MRIP 13"'!B1502</f>
        <v>1563220140120010</v>
      </c>
      <c r="C1499">
        <f>'Pivot MRIP 13"'!C1502</f>
        <v>240.58707870000001</v>
      </c>
      <c r="D1499">
        <f>'Pivot MRIP 13"'!D1502</f>
        <v>240.58707870000001</v>
      </c>
      <c r="E1499">
        <f>'Pivot MRIP 13"'!E1502</f>
        <v>0</v>
      </c>
      <c r="F1499">
        <f>'Pivot MRIP 13"'!F1502</f>
        <v>4</v>
      </c>
      <c r="G1499">
        <f>'Pivot MRIP 13"'!G1502</f>
        <v>0</v>
      </c>
      <c r="H1499">
        <f t="shared" si="84"/>
        <v>0</v>
      </c>
      <c r="I1499">
        <f t="shared" si="85"/>
        <v>0</v>
      </c>
    </row>
    <row r="1500" spans="1:9" x14ac:dyDescent="0.25">
      <c r="A1500">
        <f>'Pivot MRIP 13"'!A1503</f>
        <v>2014</v>
      </c>
      <c r="B1500" t="str">
        <f>'Pivot MRIP 13"'!B1503</f>
        <v>1563220140120014</v>
      </c>
      <c r="C1500">
        <f>'Pivot MRIP 13"'!C1503</f>
        <v>240.58707870000001</v>
      </c>
      <c r="D1500">
        <f>'Pivot MRIP 13"'!D1503</f>
        <v>240.58707870000001</v>
      </c>
      <c r="E1500">
        <f>'Pivot MRIP 13"'!E1503</f>
        <v>1.2750067496030799</v>
      </c>
      <c r="F1500">
        <f>'Pivot MRIP 13"'!F1503</f>
        <v>9</v>
      </c>
      <c r="G1500">
        <f>'Pivot MRIP 13"'!G1503</f>
        <v>12.212248187</v>
      </c>
      <c r="H1500">
        <f t="shared" si="84"/>
        <v>2938.1091156697016</v>
      </c>
      <c r="I1500">
        <f t="shared" si="85"/>
        <v>3746.108953549206</v>
      </c>
    </row>
    <row r="1501" spans="1:9" x14ac:dyDescent="0.25">
      <c r="A1501">
        <f>'Pivot MRIP 13"'!A1504</f>
        <v>2014</v>
      </c>
      <c r="B1501" t="str">
        <f>'Pivot MRIP 13"'!B1504</f>
        <v>1563220140120018</v>
      </c>
      <c r="C1501">
        <f>'Pivot MRIP 13"'!C1504</f>
        <v>240.58707870000001</v>
      </c>
      <c r="D1501">
        <f>'Pivot MRIP 13"'!D1504</f>
        <v>240.58707870000001</v>
      </c>
      <c r="E1501">
        <f>'Pivot MRIP 13"'!E1504</f>
        <v>1.3183643278608022</v>
      </c>
      <c r="F1501">
        <f>'Pivot MRIP 13"'!F1504</f>
        <v>4</v>
      </c>
      <c r="G1501">
        <f>'Pivot MRIP 13"'!G1504</f>
        <v>10.176873489</v>
      </c>
      <c r="H1501">
        <f t="shared" si="84"/>
        <v>2448.4242630179865</v>
      </c>
      <c r="I1501">
        <f t="shared" si="85"/>
        <v>3227.9152078317875</v>
      </c>
    </row>
    <row r="1502" spans="1:9" x14ac:dyDescent="0.25">
      <c r="A1502">
        <f>'Pivot MRIP 13"'!A1505</f>
        <v>2014</v>
      </c>
      <c r="B1502" t="str">
        <f>'Pivot MRIP 13"'!B1505</f>
        <v>1563220140120021</v>
      </c>
      <c r="C1502">
        <f>'Pivot MRIP 13"'!C1505</f>
        <v>286.41158094999997</v>
      </c>
      <c r="D1502">
        <f>'Pivot MRIP 13"'!D1505</f>
        <v>286.41158094999997</v>
      </c>
      <c r="E1502">
        <f>'Pivot MRIP 13"'!E1505</f>
        <v>0</v>
      </c>
      <c r="F1502">
        <f>'Pivot MRIP 13"'!F1505</f>
        <v>12</v>
      </c>
      <c r="G1502">
        <f>'Pivot MRIP 13"'!G1505</f>
        <v>0</v>
      </c>
      <c r="H1502">
        <f t="shared" si="84"/>
        <v>0</v>
      </c>
      <c r="I1502">
        <f t="shared" si="85"/>
        <v>0</v>
      </c>
    </row>
    <row r="1503" spans="1:9" x14ac:dyDescent="0.25">
      <c r="A1503">
        <f>'Pivot MRIP 13"'!A1506</f>
        <v>2014</v>
      </c>
      <c r="B1503" t="str">
        <f>'Pivot MRIP 13"'!B1506</f>
        <v>1563220140126008</v>
      </c>
      <c r="C1503">
        <f>'Pivot MRIP 13"'!C1506</f>
        <v>178.10281595999999</v>
      </c>
      <c r="D1503">
        <f>'Pivot MRIP 13"'!D1506</f>
        <v>178.10281595999999</v>
      </c>
      <c r="E1503">
        <f>'Pivot MRIP 13"'!E1506</f>
        <v>0</v>
      </c>
      <c r="F1503">
        <f>'Pivot MRIP 13"'!F1506</f>
        <v>2</v>
      </c>
      <c r="G1503">
        <f>'Pivot MRIP 13"'!G1506</f>
        <v>0</v>
      </c>
      <c r="H1503">
        <f t="shared" si="84"/>
        <v>0</v>
      </c>
      <c r="I1503">
        <f t="shared" si="85"/>
        <v>0</v>
      </c>
    </row>
    <row r="1504" spans="1:9" x14ac:dyDescent="0.25">
      <c r="A1504">
        <f>'Pivot MRIP 13"'!A1507</f>
        <v>2014</v>
      </c>
      <c r="B1504" t="str">
        <f>'Pivot MRIP 13"'!B1507</f>
        <v>1563220140302017</v>
      </c>
      <c r="C1504">
        <f>'Pivot MRIP 13"'!C1507</f>
        <v>2415.2620135000002</v>
      </c>
      <c r="D1504">
        <f>'Pivot MRIP 13"'!D1507</f>
        <v>2415.2620135000002</v>
      </c>
      <c r="E1504">
        <f>'Pivot MRIP 13"'!E1507</f>
        <v>0</v>
      </c>
      <c r="F1504">
        <f>'Pivot MRIP 13"'!F1507</f>
        <v>1</v>
      </c>
      <c r="G1504">
        <f>'Pivot MRIP 13"'!G1507</f>
        <v>0</v>
      </c>
      <c r="H1504">
        <f t="shared" si="84"/>
        <v>0</v>
      </c>
      <c r="I1504">
        <f t="shared" si="85"/>
        <v>0</v>
      </c>
    </row>
    <row r="1505" spans="1:9" x14ac:dyDescent="0.25">
      <c r="A1505">
        <f>'Pivot MRIP 13"'!A1508</f>
        <v>2014</v>
      </c>
      <c r="B1505" t="str">
        <f>'Pivot MRIP 13"'!B1508</f>
        <v>1563220140309001</v>
      </c>
      <c r="C1505">
        <f>'Pivot MRIP 13"'!C1508</f>
        <v>552.86357738000004</v>
      </c>
      <c r="D1505">
        <f>'Pivot MRIP 13"'!D1508</f>
        <v>552.86357738000004</v>
      </c>
      <c r="E1505">
        <f>'Pivot MRIP 13"'!E1508</f>
        <v>1.169405338933782</v>
      </c>
      <c r="F1505">
        <f>'Pivot MRIP 13"'!F1508</f>
        <v>15</v>
      </c>
      <c r="G1505">
        <f>'Pivot MRIP 13"'!G1508</f>
        <v>20.010771694999999</v>
      </c>
      <c r="H1505">
        <f t="shared" si="84"/>
        <v>11063.226825432146</v>
      </c>
      <c r="I1505">
        <f t="shared" si="85"/>
        <v>12937.396515495788</v>
      </c>
    </row>
    <row r="1506" spans="1:9" x14ac:dyDescent="0.25">
      <c r="A1506">
        <f>'Pivot MRIP 13"'!A1509</f>
        <v>2014</v>
      </c>
      <c r="B1506" t="str">
        <f>'Pivot MRIP 13"'!B1509</f>
        <v>1563220140322015</v>
      </c>
      <c r="C1506">
        <f>'Pivot MRIP 13"'!C1509</f>
        <v>2152.4048412000002</v>
      </c>
      <c r="D1506">
        <f>'Pivot MRIP 13"'!D1509</f>
        <v>2152.4048412000002</v>
      </c>
      <c r="E1506">
        <f>'Pivot MRIP 13"'!E1509</f>
        <v>0</v>
      </c>
      <c r="F1506">
        <f>'Pivot MRIP 13"'!F1509</f>
        <v>24</v>
      </c>
      <c r="G1506">
        <f>'Pivot MRIP 13"'!G1509</f>
        <v>0</v>
      </c>
      <c r="H1506">
        <f t="shared" si="84"/>
        <v>0</v>
      </c>
      <c r="I1506">
        <f t="shared" si="85"/>
        <v>0</v>
      </c>
    </row>
    <row r="1507" spans="1:9" x14ac:dyDescent="0.25">
      <c r="A1507">
        <f>'Pivot MRIP 13"'!A1510</f>
        <v>2014</v>
      </c>
      <c r="B1507" t="str">
        <f>'Pivot MRIP 13"'!B1510</f>
        <v>1563220140424005</v>
      </c>
      <c r="C1507">
        <f>'Pivot MRIP 13"'!C1510</f>
        <v>1592.3859321</v>
      </c>
      <c r="D1507">
        <f>'Pivot MRIP 13"'!D1510</f>
        <v>1592.3859321</v>
      </c>
      <c r="E1507">
        <f>'Pivot MRIP 13"'!E1510</f>
        <v>0</v>
      </c>
      <c r="F1507">
        <f>'Pivot MRIP 13"'!F1510</f>
        <v>2</v>
      </c>
      <c r="G1507">
        <f>'Pivot MRIP 13"'!G1510</f>
        <v>0</v>
      </c>
      <c r="H1507">
        <f t="shared" si="84"/>
        <v>0</v>
      </c>
      <c r="I1507">
        <f t="shared" si="85"/>
        <v>0</v>
      </c>
    </row>
    <row r="1508" spans="1:9" x14ac:dyDescent="0.25">
      <c r="A1508">
        <f>'Pivot MRIP 13"'!A1511</f>
        <v>2014</v>
      </c>
      <c r="B1508" t="str">
        <f>'Pivot MRIP 13"'!B1511</f>
        <v>1563220140424007</v>
      </c>
      <c r="C1508">
        <f>'Pivot MRIP 13"'!C1511</f>
        <v>1592.3859321</v>
      </c>
      <c r="D1508">
        <f>'Pivot MRIP 13"'!D1511</f>
        <v>1592.3859321</v>
      </c>
      <c r="E1508">
        <f>'Pivot MRIP 13"'!E1511</f>
        <v>0</v>
      </c>
      <c r="F1508">
        <f>'Pivot MRIP 13"'!F1511</f>
        <v>4</v>
      </c>
      <c r="G1508">
        <f>'Pivot MRIP 13"'!G1511</f>
        <v>0</v>
      </c>
      <c r="H1508">
        <f t="shared" si="84"/>
        <v>0</v>
      </c>
      <c r="I1508">
        <f t="shared" si="85"/>
        <v>0</v>
      </c>
    </row>
    <row r="1509" spans="1:9" x14ac:dyDescent="0.25">
      <c r="A1509">
        <f>'Pivot MRIP 13"'!A1512</f>
        <v>2014</v>
      </c>
      <c r="B1509" t="str">
        <f>'Pivot MRIP 13"'!B1512</f>
        <v>1563220140424009</v>
      </c>
      <c r="C1509">
        <f>'Pivot MRIP 13"'!C1512</f>
        <v>2123.1812427999998</v>
      </c>
      <c r="D1509">
        <f>'Pivot MRIP 13"'!D1512</f>
        <v>2123.1812427999998</v>
      </c>
      <c r="E1509">
        <f>'Pivot MRIP 13"'!E1512</f>
        <v>0</v>
      </c>
      <c r="F1509">
        <f>'Pivot MRIP 13"'!F1512</f>
        <v>12</v>
      </c>
      <c r="G1509">
        <f>'Pivot MRIP 13"'!G1512</f>
        <v>0</v>
      </c>
      <c r="H1509">
        <f t="shared" si="84"/>
        <v>0</v>
      </c>
      <c r="I1509">
        <f t="shared" si="85"/>
        <v>0</v>
      </c>
    </row>
    <row r="1510" spans="1:9" x14ac:dyDescent="0.25">
      <c r="A1510">
        <f>'Pivot MRIP 13"'!A1513</f>
        <v>2014</v>
      </c>
      <c r="B1510" t="str">
        <f>'Pivot MRIP 13"'!B1513</f>
        <v>1563220140426002</v>
      </c>
      <c r="C1510">
        <f>'Pivot MRIP 13"'!C1513</f>
        <v>772.45035210000003</v>
      </c>
      <c r="D1510">
        <f>'Pivot MRIP 13"'!D1513</f>
        <v>772.45035210000003</v>
      </c>
      <c r="E1510">
        <f>'Pivot MRIP 13"'!E1513</f>
        <v>0</v>
      </c>
      <c r="F1510">
        <f>'Pivot MRIP 13"'!F1513</f>
        <v>2</v>
      </c>
      <c r="G1510">
        <f>'Pivot MRIP 13"'!G1513</f>
        <v>0</v>
      </c>
      <c r="H1510">
        <f t="shared" si="84"/>
        <v>0</v>
      </c>
      <c r="I1510">
        <f t="shared" si="85"/>
        <v>0</v>
      </c>
    </row>
    <row r="1511" spans="1:9" x14ac:dyDescent="0.25">
      <c r="A1511">
        <f>'Pivot MRIP 13"'!A1514</f>
        <v>2014</v>
      </c>
      <c r="B1511" t="str">
        <f>'Pivot MRIP 13"'!B1514</f>
        <v>1563220140426004</v>
      </c>
      <c r="C1511">
        <f>'Pivot MRIP 13"'!C1514</f>
        <v>772.45035210000003</v>
      </c>
      <c r="D1511">
        <f>'Pivot MRIP 13"'!D1514</f>
        <v>772.45035210000003</v>
      </c>
      <c r="E1511">
        <f>'Pivot MRIP 13"'!E1514</f>
        <v>0</v>
      </c>
      <c r="F1511">
        <f>'Pivot MRIP 13"'!F1514</f>
        <v>4</v>
      </c>
      <c r="G1511">
        <f>'Pivot MRIP 13"'!G1514</f>
        <v>0</v>
      </c>
      <c r="H1511">
        <f t="shared" si="84"/>
        <v>0</v>
      </c>
      <c r="I1511">
        <f t="shared" si="85"/>
        <v>0</v>
      </c>
    </row>
    <row r="1512" spans="1:9" x14ac:dyDescent="0.25">
      <c r="A1512">
        <f>'Pivot MRIP 13"'!A1515</f>
        <v>2014</v>
      </c>
      <c r="B1512" t="str">
        <f>'Pivot MRIP 13"'!B1515</f>
        <v>1563220140426006</v>
      </c>
      <c r="C1512">
        <f>'Pivot MRIP 13"'!C1515</f>
        <v>772.45035210000003</v>
      </c>
      <c r="D1512">
        <f>'Pivot MRIP 13"'!D1515</f>
        <v>772.45035210000003</v>
      </c>
      <c r="E1512">
        <f>'Pivot MRIP 13"'!E1515</f>
        <v>0</v>
      </c>
      <c r="F1512">
        <f>'Pivot MRIP 13"'!F1515</f>
        <v>4</v>
      </c>
      <c r="G1512">
        <f>'Pivot MRIP 13"'!G1515</f>
        <v>0</v>
      </c>
      <c r="H1512">
        <f t="shared" si="84"/>
        <v>0</v>
      </c>
      <c r="I1512">
        <f t="shared" si="85"/>
        <v>0</v>
      </c>
    </row>
    <row r="1513" spans="1:9" x14ac:dyDescent="0.25">
      <c r="A1513">
        <f>'Pivot MRIP 13"'!A1516</f>
        <v>2014</v>
      </c>
      <c r="B1513" t="str">
        <f>'Pivot MRIP 13"'!B1516</f>
        <v>1563220140426008</v>
      </c>
      <c r="C1513">
        <f>'Pivot MRIP 13"'!C1516</f>
        <v>772.45035210000003</v>
      </c>
      <c r="D1513">
        <f>'Pivot MRIP 13"'!D1516</f>
        <v>772.45035210000003</v>
      </c>
      <c r="E1513">
        <f>'Pivot MRIP 13"'!E1516</f>
        <v>0</v>
      </c>
      <c r="F1513">
        <f>'Pivot MRIP 13"'!F1516</f>
        <v>4</v>
      </c>
      <c r="G1513">
        <f>'Pivot MRIP 13"'!G1516</f>
        <v>0</v>
      </c>
      <c r="H1513">
        <f t="shared" si="84"/>
        <v>0</v>
      </c>
      <c r="I1513">
        <f t="shared" si="85"/>
        <v>0</v>
      </c>
    </row>
    <row r="1514" spans="1:9" x14ac:dyDescent="0.25">
      <c r="A1514">
        <f>'Pivot MRIP 13"'!A1517</f>
        <v>2014</v>
      </c>
      <c r="B1514" t="str">
        <f>'Pivot MRIP 13"'!B1517</f>
        <v>1563220140426012</v>
      </c>
      <c r="C1514">
        <f>'Pivot MRIP 13"'!C1517</f>
        <v>1766.9422936000001</v>
      </c>
      <c r="D1514">
        <f>'Pivot MRIP 13"'!D1517</f>
        <v>1766.9422936000001</v>
      </c>
      <c r="E1514">
        <f>'Pivot MRIP 13"'!E1517</f>
        <v>0</v>
      </c>
      <c r="F1514">
        <f>'Pivot MRIP 13"'!F1517</f>
        <v>10</v>
      </c>
      <c r="G1514">
        <f>'Pivot MRIP 13"'!G1517</f>
        <v>0</v>
      </c>
      <c r="H1514">
        <f t="shared" si="84"/>
        <v>0</v>
      </c>
      <c r="I1514">
        <f t="shared" si="85"/>
        <v>0</v>
      </c>
    </row>
    <row r="1515" spans="1:9" x14ac:dyDescent="0.25">
      <c r="A1515">
        <f>'Pivot MRIP 13"'!A1518</f>
        <v>2014</v>
      </c>
      <c r="B1515" t="str">
        <f>'Pivot MRIP 13"'!B1518</f>
        <v>1563220140426016</v>
      </c>
      <c r="C1515">
        <f>'Pivot MRIP 13"'!C1518</f>
        <v>772.45035210000003</v>
      </c>
      <c r="D1515">
        <f>'Pivot MRIP 13"'!D1518</f>
        <v>772.45035210000003</v>
      </c>
      <c r="E1515">
        <f>'Pivot MRIP 13"'!E1518</f>
        <v>0</v>
      </c>
      <c r="F1515">
        <f>'Pivot MRIP 13"'!F1518</f>
        <v>2</v>
      </c>
      <c r="G1515">
        <f>'Pivot MRIP 13"'!G1518</f>
        <v>0</v>
      </c>
      <c r="H1515">
        <f t="shared" si="84"/>
        <v>0</v>
      </c>
      <c r="I1515">
        <f t="shared" si="85"/>
        <v>0</v>
      </c>
    </row>
    <row r="1516" spans="1:9" x14ac:dyDescent="0.25">
      <c r="A1516">
        <f>'Pivot MRIP 13"'!A1519</f>
        <v>2014</v>
      </c>
      <c r="B1516" t="str">
        <f>'Pivot MRIP 13"'!B1519</f>
        <v>1563220140606010</v>
      </c>
      <c r="C1516">
        <f>'Pivot MRIP 13"'!C1519</f>
        <v>464.74755542999998</v>
      </c>
      <c r="D1516">
        <f>'Pivot MRIP 13"'!D1519</f>
        <v>464.74755542999998</v>
      </c>
      <c r="E1516">
        <f>'Pivot MRIP 13"'!E1519</f>
        <v>1.5982008609925902</v>
      </c>
      <c r="F1516">
        <f>'Pivot MRIP 13"'!F1519</f>
        <v>9</v>
      </c>
      <c r="G1516">
        <f>'Pivot MRIP 13"'!G1519</f>
        <v>16.981266069</v>
      </c>
      <c r="H1516">
        <f t="shared" si="84"/>
        <v>7892.0018936741553</v>
      </c>
      <c r="I1516">
        <f t="shared" si="85"/>
        <v>12613.004221425188</v>
      </c>
    </row>
    <row r="1517" spans="1:9" x14ac:dyDescent="0.25">
      <c r="A1517">
        <f>'Pivot MRIP 13"'!A1520</f>
        <v>2014</v>
      </c>
      <c r="B1517" t="str">
        <f>'Pivot MRIP 13"'!B1520</f>
        <v>1563220140612016</v>
      </c>
      <c r="C1517">
        <f>'Pivot MRIP 13"'!C1520</f>
        <v>1164.9351045000001</v>
      </c>
      <c r="D1517">
        <f>'Pivot MRIP 13"'!D1520</f>
        <v>1164.9351045000001</v>
      </c>
      <c r="E1517">
        <f>'Pivot MRIP 13"'!E1520</f>
        <v>0</v>
      </c>
      <c r="F1517">
        <f>'Pivot MRIP 13"'!F1520</f>
        <v>5</v>
      </c>
      <c r="G1517">
        <f>'Pivot MRIP 13"'!G1520</f>
        <v>0</v>
      </c>
      <c r="H1517">
        <f t="shared" si="84"/>
        <v>0</v>
      </c>
      <c r="I1517">
        <f t="shared" si="85"/>
        <v>0</v>
      </c>
    </row>
    <row r="1518" spans="1:9" x14ac:dyDescent="0.25">
      <c r="A1518">
        <f>'Pivot MRIP 13"'!A1521</f>
        <v>2014</v>
      </c>
      <c r="B1518" t="str">
        <f>'Pivot MRIP 13"'!B1521</f>
        <v>1563220140620008</v>
      </c>
      <c r="C1518">
        <f>'Pivot MRIP 13"'!C1521</f>
        <v>164.06742826999999</v>
      </c>
      <c r="D1518">
        <f>'Pivot MRIP 13"'!D1521</f>
        <v>164.06742826999999</v>
      </c>
      <c r="E1518">
        <f>'Pivot MRIP 13"'!E1521</f>
        <v>0</v>
      </c>
      <c r="F1518">
        <f>'Pivot MRIP 13"'!F1521</f>
        <v>9</v>
      </c>
      <c r="G1518">
        <f>'Pivot MRIP 13"'!G1521</f>
        <v>0</v>
      </c>
      <c r="H1518">
        <f t="shared" si="84"/>
        <v>0</v>
      </c>
      <c r="I1518">
        <f t="shared" si="85"/>
        <v>0</v>
      </c>
    </row>
    <row r="1519" spans="1:9" x14ac:dyDescent="0.25">
      <c r="A1519">
        <f>'Pivot MRIP 13"'!A1522</f>
        <v>2014</v>
      </c>
      <c r="B1519" t="str">
        <f>'Pivot MRIP 13"'!B1522</f>
        <v>1563220140620020</v>
      </c>
      <c r="C1519">
        <f>'Pivot MRIP 13"'!C1522</f>
        <v>164.06742826999999</v>
      </c>
      <c r="D1519">
        <f>'Pivot MRIP 13"'!D1522</f>
        <v>164.06742826999999</v>
      </c>
      <c r="E1519">
        <f>'Pivot MRIP 13"'!E1522</f>
        <v>0</v>
      </c>
      <c r="F1519">
        <f>'Pivot MRIP 13"'!F1522</f>
        <v>1</v>
      </c>
      <c r="G1519">
        <f>'Pivot MRIP 13"'!G1522</f>
        <v>0</v>
      </c>
      <c r="H1519">
        <f t="shared" si="84"/>
        <v>0</v>
      </c>
      <c r="I1519">
        <f t="shared" si="85"/>
        <v>0</v>
      </c>
    </row>
    <row r="1520" spans="1:9" x14ac:dyDescent="0.25">
      <c r="A1520">
        <f>'Pivot MRIP 13"'!A1523</f>
        <v>2014</v>
      </c>
      <c r="B1520" t="str">
        <f>'Pivot MRIP 13"'!B1523</f>
        <v>1563220140620026</v>
      </c>
      <c r="C1520">
        <f>'Pivot MRIP 13"'!C1523</f>
        <v>164.06742826999999</v>
      </c>
      <c r="D1520">
        <f>'Pivot MRIP 13"'!D1523</f>
        <v>164.06742826999999</v>
      </c>
      <c r="E1520">
        <f>'Pivot MRIP 13"'!E1523</f>
        <v>0</v>
      </c>
      <c r="F1520">
        <f>'Pivot MRIP 13"'!F1523</f>
        <v>4</v>
      </c>
      <c r="G1520">
        <f>'Pivot MRIP 13"'!G1523</f>
        <v>0</v>
      </c>
      <c r="H1520">
        <f t="shared" si="84"/>
        <v>0</v>
      </c>
      <c r="I1520">
        <f t="shared" si="85"/>
        <v>0</v>
      </c>
    </row>
    <row r="1521" spans="1:9" x14ac:dyDescent="0.25">
      <c r="A1521">
        <f>'Pivot MRIP 13"'!A1524</f>
        <v>2014</v>
      </c>
      <c r="B1521" t="str">
        <f>'Pivot MRIP 13"'!B1524</f>
        <v>1563220140706006</v>
      </c>
      <c r="C1521">
        <f>'Pivot MRIP 13"'!C1524</f>
        <v>243.10232078999999</v>
      </c>
      <c r="D1521">
        <f>'Pivot MRIP 13"'!D1524</f>
        <v>243.10232078999999</v>
      </c>
      <c r="E1521">
        <f>'Pivot MRIP 13"'!E1524</f>
        <v>0</v>
      </c>
      <c r="F1521">
        <f>'Pivot MRIP 13"'!F1524</f>
        <v>9</v>
      </c>
      <c r="G1521">
        <f>'Pivot MRIP 13"'!G1524</f>
        <v>0</v>
      </c>
      <c r="H1521">
        <f t="shared" si="84"/>
        <v>0</v>
      </c>
      <c r="I1521">
        <f t="shared" si="85"/>
        <v>0</v>
      </c>
    </row>
    <row r="1522" spans="1:9" x14ac:dyDescent="0.25">
      <c r="A1522">
        <f>'Pivot MRIP 13"'!A1525</f>
        <v>2014</v>
      </c>
      <c r="B1522" t="str">
        <f>'Pivot MRIP 13"'!B1525</f>
        <v>1563220140706028</v>
      </c>
      <c r="C1522">
        <f>'Pivot MRIP 13"'!C1525</f>
        <v>344.30459619999999</v>
      </c>
      <c r="D1522">
        <f>'Pivot MRIP 13"'!D1525</f>
        <v>344.30459619999999</v>
      </c>
      <c r="E1522">
        <f>'Pivot MRIP 13"'!E1525</f>
        <v>0</v>
      </c>
      <c r="F1522">
        <f>'Pivot MRIP 13"'!F1525</f>
        <v>24</v>
      </c>
      <c r="G1522">
        <f>'Pivot MRIP 13"'!G1525</f>
        <v>0</v>
      </c>
      <c r="H1522">
        <f t="shared" si="84"/>
        <v>0</v>
      </c>
      <c r="I1522">
        <f t="shared" si="85"/>
        <v>0</v>
      </c>
    </row>
    <row r="1523" spans="1:9" x14ac:dyDescent="0.25">
      <c r="A1523">
        <f>'Pivot MRIP 13"'!A1526</f>
        <v>2014</v>
      </c>
      <c r="B1523" t="str">
        <f>'Pivot MRIP 13"'!B1526</f>
        <v>1563220140706032</v>
      </c>
      <c r="C1523">
        <f>'Pivot MRIP 13"'!C1526</f>
        <v>546.70914702000005</v>
      </c>
      <c r="D1523">
        <f>'Pivot MRIP 13"'!D1526</f>
        <v>546.70914702000005</v>
      </c>
      <c r="E1523">
        <f>'Pivot MRIP 13"'!E1526</f>
        <v>0</v>
      </c>
      <c r="F1523">
        <f>'Pivot MRIP 13"'!F1526</f>
        <v>5</v>
      </c>
      <c r="G1523">
        <f>'Pivot MRIP 13"'!G1526</f>
        <v>0</v>
      </c>
      <c r="H1523">
        <f t="shared" si="84"/>
        <v>0</v>
      </c>
      <c r="I1523">
        <f t="shared" si="85"/>
        <v>0</v>
      </c>
    </row>
    <row r="1524" spans="1:9" x14ac:dyDescent="0.25">
      <c r="A1524">
        <f>'Pivot MRIP 13"'!A1527</f>
        <v>2014</v>
      </c>
      <c r="B1524" t="str">
        <f>'Pivot MRIP 13"'!B1527</f>
        <v>1563220140717007</v>
      </c>
      <c r="C1524">
        <f>'Pivot MRIP 13"'!C1527</f>
        <v>891.09691018000001</v>
      </c>
      <c r="D1524">
        <f>'Pivot MRIP 13"'!D1527</f>
        <v>891.09691018000001</v>
      </c>
      <c r="E1524">
        <f>'Pivot MRIP 13"'!E1527</f>
        <v>0</v>
      </c>
      <c r="F1524">
        <f>'Pivot MRIP 13"'!F1527</f>
        <v>2</v>
      </c>
      <c r="G1524">
        <f>'Pivot MRIP 13"'!G1527</f>
        <v>0</v>
      </c>
      <c r="H1524">
        <f t="shared" si="84"/>
        <v>0</v>
      </c>
      <c r="I1524">
        <f t="shared" si="85"/>
        <v>0</v>
      </c>
    </row>
    <row r="1525" spans="1:9" x14ac:dyDescent="0.25">
      <c r="A1525">
        <f>'Pivot MRIP 13"'!A1528</f>
        <v>2014</v>
      </c>
      <c r="B1525" t="str">
        <f>'Pivot MRIP 13"'!B1528</f>
        <v>1563220140724005</v>
      </c>
      <c r="C1525">
        <f>'Pivot MRIP 13"'!C1528</f>
        <v>198.30080636</v>
      </c>
      <c r="D1525">
        <f>'Pivot MRIP 13"'!D1528</f>
        <v>198.30080636</v>
      </c>
      <c r="E1525">
        <f>'Pivot MRIP 13"'!E1528</f>
        <v>0</v>
      </c>
      <c r="F1525">
        <f>'Pivot MRIP 13"'!F1528</f>
        <v>1</v>
      </c>
      <c r="G1525">
        <f>'Pivot MRIP 13"'!G1528</f>
        <v>0</v>
      </c>
      <c r="H1525">
        <f t="shared" si="84"/>
        <v>0</v>
      </c>
      <c r="I1525">
        <f t="shared" si="85"/>
        <v>0</v>
      </c>
    </row>
    <row r="1526" spans="1:9" x14ac:dyDescent="0.25">
      <c r="A1526">
        <f>'Pivot MRIP 13"'!A1529</f>
        <v>2014</v>
      </c>
      <c r="B1526" t="str">
        <f>'Pivot MRIP 13"'!B1529</f>
        <v>1563220140724007</v>
      </c>
      <c r="C1526">
        <f>'Pivot MRIP 13"'!C1529</f>
        <v>72.004360885999986</v>
      </c>
      <c r="D1526">
        <f>'Pivot MRIP 13"'!D1529</f>
        <v>72.004360885999986</v>
      </c>
      <c r="E1526">
        <f>'Pivot MRIP 13"'!E1529</f>
        <v>1.163362398896195</v>
      </c>
      <c r="F1526">
        <f>'Pivot MRIP 13"'!F1529</f>
        <v>36</v>
      </c>
      <c r="G1526">
        <f>'Pivot MRIP 13"'!G1529</f>
        <v>19</v>
      </c>
      <c r="H1526">
        <f t="shared" si="84"/>
        <v>1368.0828568339998</v>
      </c>
      <c r="I1526">
        <f t="shared" si="85"/>
        <v>1591.5761542151618</v>
      </c>
    </row>
    <row r="1527" spans="1:9" x14ac:dyDescent="0.25">
      <c r="A1527">
        <f>'Pivot MRIP 13"'!A1530</f>
        <v>2014</v>
      </c>
      <c r="B1527" t="str">
        <f>'Pivot MRIP 13"'!B1530</f>
        <v>1563220140808002</v>
      </c>
      <c r="C1527">
        <f>'Pivot MRIP 13"'!C1530</f>
        <v>272.23596657000002</v>
      </c>
      <c r="D1527">
        <f>'Pivot MRIP 13"'!D1530</f>
        <v>272.23596657000002</v>
      </c>
      <c r="E1527">
        <f>'Pivot MRIP 13"'!E1530</f>
        <v>0</v>
      </c>
      <c r="F1527">
        <f>'Pivot MRIP 13"'!F1530</f>
        <v>2</v>
      </c>
      <c r="G1527">
        <f>'Pivot MRIP 13"'!G1530</f>
        <v>0</v>
      </c>
      <c r="H1527">
        <f t="shared" si="84"/>
        <v>0</v>
      </c>
      <c r="I1527">
        <f t="shared" si="85"/>
        <v>0</v>
      </c>
    </row>
    <row r="1528" spans="1:9" x14ac:dyDescent="0.25">
      <c r="A1528">
        <f>'Pivot MRIP 13"'!A1531</f>
        <v>2014</v>
      </c>
      <c r="B1528" t="str">
        <f>'Pivot MRIP 13"'!B1531</f>
        <v>1563220140808004</v>
      </c>
      <c r="C1528">
        <f>'Pivot MRIP 13"'!C1531</f>
        <v>272.23596657000002</v>
      </c>
      <c r="D1528">
        <f>'Pivot MRIP 13"'!D1531</f>
        <v>272.23596657000002</v>
      </c>
      <c r="E1528">
        <f>'Pivot MRIP 13"'!E1531</f>
        <v>1.0582188584991927</v>
      </c>
      <c r="F1528">
        <f>'Pivot MRIP 13"'!F1531</f>
        <v>4</v>
      </c>
      <c r="G1528">
        <f>'Pivot MRIP 13"'!G1531</f>
        <v>2.9943225357999999</v>
      </c>
      <c r="H1528">
        <f t="shared" si="84"/>
        <v>815.16228975584647</v>
      </c>
      <c r="I1528">
        <f t="shared" si="85"/>
        <v>862.62010775702004</v>
      </c>
    </row>
    <row r="1529" spans="1:9" x14ac:dyDescent="0.25">
      <c r="A1529">
        <f>'Pivot MRIP 13"'!A1532</f>
        <v>2014</v>
      </c>
      <c r="B1529" t="str">
        <f>'Pivot MRIP 13"'!B1532</f>
        <v>1563220140817001</v>
      </c>
      <c r="C1529">
        <f>'Pivot MRIP 13"'!C1532</f>
        <v>977.82454935999999</v>
      </c>
      <c r="D1529">
        <f>'Pivot MRIP 13"'!D1532</f>
        <v>977.82454935999999</v>
      </c>
      <c r="E1529">
        <f>'Pivot MRIP 13"'!E1532</f>
        <v>0</v>
      </c>
      <c r="F1529">
        <f>'Pivot MRIP 13"'!F1532</f>
        <v>1</v>
      </c>
      <c r="G1529">
        <f>'Pivot MRIP 13"'!G1532</f>
        <v>0</v>
      </c>
      <c r="H1529">
        <f t="shared" si="84"/>
        <v>0</v>
      </c>
      <c r="I1529">
        <f t="shared" si="85"/>
        <v>0</v>
      </c>
    </row>
    <row r="1530" spans="1:9" x14ac:dyDescent="0.25">
      <c r="A1530">
        <f>'Pivot MRIP 13"'!A1533</f>
        <v>2014</v>
      </c>
      <c r="B1530" t="str">
        <f>'Pivot MRIP 13"'!B1533</f>
        <v>1563220140901015</v>
      </c>
      <c r="C1530">
        <f>'Pivot MRIP 13"'!C1533</f>
        <v>492.62053055000001</v>
      </c>
      <c r="D1530">
        <f>'Pivot MRIP 13"'!D1533</f>
        <v>492.62053055000001</v>
      </c>
      <c r="E1530">
        <f>'Pivot MRIP 13"'!E1533</f>
        <v>0</v>
      </c>
      <c r="F1530">
        <f>'Pivot MRIP 13"'!F1533</f>
        <v>2</v>
      </c>
      <c r="G1530">
        <f>'Pivot MRIP 13"'!G1533</f>
        <v>0</v>
      </c>
      <c r="H1530">
        <f t="shared" si="84"/>
        <v>0</v>
      </c>
      <c r="I1530">
        <f t="shared" si="85"/>
        <v>0</v>
      </c>
    </row>
    <row r="1531" spans="1:9" x14ac:dyDescent="0.25">
      <c r="A1531">
        <f>'Pivot MRIP 13"'!A1534</f>
        <v>2014</v>
      </c>
      <c r="B1531" t="str">
        <f>'Pivot MRIP 13"'!B1534</f>
        <v>1563220140901021</v>
      </c>
      <c r="C1531">
        <f>'Pivot MRIP 13"'!C1534</f>
        <v>492.62053055000001</v>
      </c>
      <c r="D1531">
        <f>'Pivot MRIP 13"'!D1534</f>
        <v>492.62053055000001</v>
      </c>
      <c r="E1531">
        <f>'Pivot MRIP 13"'!E1534</f>
        <v>0</v>
      </c>
      <c r="F1531">
        <f>'Pivot MRIP 13"'!F1534</f>
        <v>4</v>
      </c>
      <c r="G1531">
        <f>'Pivot MRIP 13"'!G1534</f>
        <v>0</v>
      </c>
      <c r="H1531">
        <f t="shared" si="84"/>
        <v>0</v>
      </c>
      <c r="I1531">
        <f t="shared" si="85"/>
        <v>0</v>
      </c>
    </row>
    <row r="1532" spans="1:9" x14ac:dyDescent="0.25">
      <c r="A1532">
        <f>'Pivot MRIP 13"'!A1535</f>
        <v>2014</v>
      </c>
      <c r="B1532" t="str">
        <f>'Pivot MRIP 13"'!B1535</f>
        <v>1563220140901026</v>
      </c>
      <c r="C1532">
        <f>'Pivot MRIP 13"'!C1535</f>
        <v>1146.0092694</v>
      </c>
      <c r="D1532">
        <f>'Pivot MRIP 13"'!D1535</f>
        <v>1146.0092694</v>
      </c>
      <c r="E1532">
        <f>'Pivot MRIP 13"'!E1535</f>
        <v>0</v>
      </c>
      <c r="F1532">
        <f>'Pivot MRIP 13"'!F1535</f>
        <v>5</v>
      </c>
      <c r="G1532">
        <f>'Pivot MRIP 13"'!G1535</f>
        <v>0</v>
      </c>
      <c r="H1532">
        <f t="shared" si="84"/>
        <v>0</v>
      </c>
      <c r="I1532">
        <f t="shared" si="85"/>
        <v>0</v>
      </c>
    </row>
    <row r="1533" spans="1:9" x14ac:dyDescent="0.25">
      <c r="A1533">
        <f>'Pivot MRIP 13"'!A1536</f>
        <v>2014</v>
      </c>
      <c r="B1533" t="str">
        <f>'Pivot MRIP 13"'!B1536</f>
        <v>1563220140901028</v>
      </c>
      <c r="C1533">
        <f>'Pivot MRIP 13"'!C1536</f>
        <v>492.62053055000001</v>
      </c>
      <c r="D1533">
        <f>'Pivot MRIP 13"'!D1536</f>
        <v>492.62053055000001</v>
      </c>
      <c r="E1533">
        <f>'Pivot MRIP 13"'!E1536</f>
        <v>0</v>
      </c>
      <c r="F1533">
        <f>'Pivot MRIP 13"'!F1536</f>
        <v>4</v>
      </c>
      <c r="G1533">
        <f>'Pivot MRIP 13"'!G1536</f>
        <v>0</v>
      </c>
      <c r="H1533">
        <f t="shared" si="84"/>
        <v>0</v>
      </c>
      <c r="I1533">
        <f t="shared" si="85"/>
        <v>0</v>
      </c>
    </row>
    <row r="1534" spans="1:9" x14ac:dyDescent="0.25">
      <c r="A1534">
        <f>'Pivot MRIP 13"'!A1537</f>
        <v>2014</v>
      </c>
      <c r="B1534" t="str">
        <f>'Pivot MRIP 13"'!B1537</f>
        <v>1563220140914023</v>
      </c>
      <c r="C1534">
        <f>'Pivot MRIP 13"'!C1537</f>
        <v>277.95588896999999</v>
      </c>
      <c r="D1534">
        <f>'Pivot MRIP 13"'!D1537</f>
        <v>277.95588896999999</v>
      </c>
      <c r="E1534">
        <f>'Pivot MRIP 13"'!E1537</f>
        <v>0</v>
      </c>
      <c r="F1534">
        <f>'Pivot MRIP 13"'!F1537</f>
        <v>3</v>
      </c>
      <c r="G1534">
        <f>'Pivot MRIP 13"'!G1537</f>
        <v>0</v>
      </c>
      <c r="H1534">
        <f t="shared" si="84"/>
        <v>0</v>
      </c>
      <c r="I1534">
        <f t="shared" si="85"/>
        <v>0</v>
      </c>
    </row>
    <row r="1535" spans="1:9" x14ac:dyDescent="0.25">
      <c r="A1535">
        <f>'Pivot MRIP 13"'!A1538</f>
        <v>2014</v>
      </c>
      <c r="B1535" t="str">
        <f>'Pivot MRIP 13"'!B1538</f>
        <v>1563220140914040</v>
      </c>
      <c r="C1535">
        <f>'Pivot MRIP 13"'!C1538</f>
        <v>277.95588896999999</v>
      </c>
      <c r="D1535">
        <f>'Pivot MRIP 13"'!D1538</f>
        <v>277.95588896999999</v>
      </c>
      <c r="E1535">
        <f>'Pivot MRIP 13"'!E1538</f>
        <v>0</v>
      </c>
      <c r="F1535">
        <f>'Pivot MRIP 13"'!F1538</f>
        <v>9</v>
      </c>
      <c r="G1535">
        <f>'Pivot MRIP 13"'!G1538</f>
        <v>0</v>
      </c>
      <c r="H1535">
        <f t="shared" si="84"/>
        <v>0</v>
      </c>
      <c r="I1535">
        <f t="shared" si="85"/>
        <v>0</v>
      </c>
    </row>
    <row r="1536" spans="1:9" x14ac:dyDescent="0.25">
      <c r="A1536">
        <f>'Pivot MRIP 13"'!A1539</f>
        <v>2014</v>
      </c>
      <c r="B1536" t="str">
        <f>'Pivot MRIP 13"'!B1539</f>
        <v>1563220140914043</v>
      </c>
      <c r="C1536">
        <f>'Pivot MRIP 13"'!C1539</f>
        <v>277.95588896999999</v>
      </c>
      <c r="D1536">
        <f>'Pivot MRIP 13"'!D1539</f>
        <v>277.95588896999999</v>
      </c>
      <c r="E1536">
        <f>'Pivot MRIP 13"'!E1539</f>
        <v>0</v>
      </c>
      <c r="F1536">
        <f>'Pivot MRIP 13"'!F1539</f>
        <v>4</v>
      </c>
      <c r="G1536">
        <f>'Pivot MRIP 13"'!G1539</f>
        <v>0</v>
      </c>
      <c r="H1536">
        <f t="shared" si="84"/>
        <v>0</v>
      </c>
      <c r="I1536">
        <f t="shared" si="85"/>
        <v>0</v>
      </c>
    </row>
    <row r="1537" spans="1:9" x14ac:dyDescent="0.25">
      <c r="A1537">
        <f>'Pivot MRIP 13"'!A1540</f>
        <v>2014</v>
      </c>
      <c r="B1537" t="str">
        <f>'Pivot MRIP 13"'!B1540</f>
        <v>1563220140920001</v>
      </c>
      <c r="C1537">
        <f>'Pivot MRIP 13"'!C1540</f>
        <v>744.40264837999996</v>
      </c>
      <c r="D1537">
        <f>'Pivot MRIP 13"'!D1540</f>
        <v>744.40264837999996</v>
      </c>
      <c r="E1537">
        <f>'Pivot MRIP 13"'!E1540</f>
        <v>0</v>
      </c>
      <c r="F1537">
        <f>'Pivot MRIP 13"'!F1540</f>
        <v>2</v>
      </c>
      <c r="G1537">
        <f>'Pivot MRIP 13"'!G1540</f>
        <v>0</v>
      </c>
      <c r="H1537">
        <f t="shared" si="84"/>
        <v>0</v>
      </c>
      <c r="I1537">
        <f t="shared" si="85"/>
        <v>0</v>
      </c>
    </row>
    <row r="1538" spans="1:9" x14ac:dyDescent="0.25">
      <c r="A1538">
        <f>'Pivot MRIP 13"'!A1541</f>
        <v>2014</v>
      </c>
      <c r="B1538" t="str">
        <f>'Pivot MRIP 13"'!B1541</f>
        <v>1563220140920003</v>
      </c>
      <c r="C1538">
        <f>'Pivot MRIP 13"'!C1541</f>
        <v>744.40264837999996</v>
      </c>
      <c r="D1538">
        <f>'Pivot MRIP 13"'!D1541</f>
        <v>744.40264837999996</v>
      </c>
      <c r="E1538">
        <f>'Pivot MRIP 13"'!E1541</f>
        <v>0</v>
      </c>
      <c r="F1538">
        <f>'Pivot MRIP 13"'!F1541</f>
        <v>2</v>
      </c>
      <c r="G1538">
        <f>'Pivot MRIP 13"'!G1541</f>
        <v>0</v>
      </c>
      <c r="H1538">
        <f t="shared" ref="H1538:H1601" si="86">G1538*C1538</f>
        <v>0</v>
      </c>
      <c r="I1538">
        <f t="shared" ref="I1538:I1601" si="87">E1538*H1538</f>
        <v>0</v>
      </c>
    </row>
    <row r="1539" spans="1:9" x14ac:dyDescent="0.25">
      <c r="A1539">
        <f>'Pivot MRIP 13"'!A1542</f>
        <v>2014</v>
      </c>
      <c r="B1539" t="str">
        <f>'Pivot MRIP 13"'!B1542</f>
        <v>1563220140922005</v>
      </c>
      <c r="C1539">
        <f>'Pivot MRIP 13"'!C1542</f>
        <v>1343.0013134999999</v>
      </c>
      <c r="D1539">
        <f>'Pivot MRIP 13"'!D1542</f>
        <v>1343.0013134999999</v>
      </c>
      <c r="E1539">
        <f>'Pivot MRIP 13"'!E1542</f>
        <v>1.1464037633613633</v>
      </c>
      <c r="F1539">
        <f>'Pivot MRIP 13"'!F1542</f>
        <v>2</v>
      </c>
      <c r="G1539">
        <f>'Pivot MRIP 13"'!G1542</f>
        <v>1</v>
      </c>
      <c r="H1539">
        <f t="shared" si="86"/>
        <v>1343.0013134999999</v>
      </c>
      <c r="I1539">
        <f t="shared" si="87"/>
        <v>1539.621759995654</v>
      </c>
    </row>
    <row r="1540" spans="1:9" x14ac:dyDescent="0.25">
      <c r="A1540">
        <f>'Pivot MRIP 13"'!A1543</f>
        <v>2014</v>
      </c>
      <c r="B1540" t="str">
        <f>'Pivot MRIP 13"'!B1543</f>
        <v>1563220140922007</v>
      </c>
      <c r="C1540">
        <f>'Pivot MRIP 13"'!C1543</f>
        <v>1343.0013134999999</v>
      </c>
      <c r="D1540">
        <f>'Pivot MRIP 13"'!D1543</f>
        <v>1343.0013134999999</v>
      </c>
      <c r="E1540">
        <f>'Pivot MRIP 13"'!E1543</f>
        <v>0</v>
      </c>
      <c r="F1540">
        <f>'Pivot MRIP 13"'!F1543</f>
        <v>2</v>
      </c>
      <c r="G1540">
        <f>'Pivot MRIP 13"'!G1543</f>
        <v>0</v>
      </c>
      <c r="H1540">
        <f t="shared" si="86"/>
        <v>0</v>
      </c>
      <c r="I1540">
        <f t="shared" si="87"/>
        <v>0</v>
      </c>
    </row>
    <row r="1541" spans="1:9" x14ac:dyDescent="0.25">
      <c r="A1541">
        <f>'Pivot MRIP 13"'!A1544</f>
        <v>2014</v>
      </c>
      <c r="B1541" t="str">
        <f>'Pivot MRIP 13"'!B1544</f>
        <v>1563220140922011</v>
      </c>
      <c r="C1541">
        <f>'Pivot MRIP 13"'!C1544</f>
        <v>1343.0013134999999</v>
      </c>
      <c r="D1541">
        <f>'Pivot MRIP 13"'!D1544</f>
        <v>1343.0013134999999</v>
      </c>
      <c r="E1541">
        <f>'Pivot MRIP 13"'!E1544</f>
        <v>0.91124401703082725</v>
      </c>
      <c r="F1541">
        <f>'Pivot MRIP 13"'!F1544</f>
        <v>2</v>
      </c>
      <c r="G1541">
        <f>'Pivot MRIP 13"'!G1544</f>
        <v>3</v>
      </c>
      <c r="H1541">
        <f t="shared" si="86"/>
        <v>4029.0039404999998</v>
      </c>
      <c r="I1541">
        <f t="shared" si="87"/>
        <v>3671.4057353742519</v>
      </c>
    </row>
    <row r="1542" spans="1:9" x14ac:dyDescent="0.25">
      <c r="A1542">
        <f>'Pivot MRIP 13"'!A1545</f>
        <v>2014</v>
      </c>
      <c r="B1542" t="str">
        <f>'Pivot MRIP 13"'!B1545</f>
        <v>1563220141021002</v>
      </c>
      <c r="C1542">
        <f>'Pivot MRIP 13"'!C1545</f>
        <v>302.95962951000001</v>
      </c>
      <c r="D1542">
        <f>'Pivot MRIP 13"'!D1545</f>
        <v>302.95962951000001</v>
      </c>
      <c r="E1542">
        <f>'Pivot MRIP 13"'!E1545</f>
        <v>0</v>
      </c>
      <c r="F1542">
        <f>'Pivot MRIP 13"'!F1545</f>
        <v>1</v>
      </c>
      <c r="G1542">
        <f>'Pivot MRIP 13"'!G1545</f>
        <v>0</v>
      </c>
      <c r="H1542">
        <f t="shared" si="86"/>
        <v>0</v>
      </c>
      <c r="I1542">
        <f t="shared" si="87"/>
        <v>0</v>
      </c>
    </row>
    <row r="1543" spans="1:9" x14ac:dyDescent="0.25">
      <c r="A1543">
        <f>'Pivot MRIP 13"'!A1546</f>
        <v>2014</v>
      </c>
      <c r="B1543" t="str">
        <f>'Pivot MRIP 13"'!B1546</f>
        <v>1563220141021012</v>
      </c>
      <c r="C1543">
        <f>'Pivot MRIP 13"'!C1546</f>
        <v>302.95962951000001</v>
      </c>
      <c r="D1543">
        <f>'Pivot MRIP 13"'!D1546</f>
        <v>302.95962951000001</v>
      </c>
      <c r="E1543">
        <f>'Pivot MRIP 13"'!E1546</f>
        <v>0</v>
      </c>
      <c r="F1543">
        <f>'Pivot MRIP 13"'!F1546</f>
        <v>1</v>
      </c>
      <c r="G1543">
        <f>'Pivot MRIP 13"'!G1546</f>
        <v>0</v>
      </c>
      <c r="H1543">
        <f t="shared" si="86"/>
        <v>0</v>
      </c>
      <c r="I1543">
        <f t="shared" si="87"/>
        <v>0</v>
      </c>
    </row>
    <row r="1544" spans="1:9" x14ac:dyDescent="0.25">
      <c r="A1544">
        <f>'Pivot MRIP 13"'!A1547</f>
        <v>2014</v>
      </c>
      <c r="B1544" t="str">
        <f>'Pivot MRIP 13"'!B1547</f>
        <v>1563220141021013</v>
      </c>
      <c r="C1544">
        <f>'Pivot MRIP 13"'!C1547</f>
        <v>302.95962951000001</v>
      </c>
      <c r="D1544">
        <f>'Pivot MRIP 13"'!D1547</f>
        <v>302.95962951000001</v>
      </c>
      <c r="E1544">
        <f>'Pivot MRIP 13"'!E1547</f>
        <v>0</v>
      </c>
      <c r="F1544">
        <f>'Pivot MRIP 13"'!F1547</f>
        <v>4</v>
      </c>
      <c r="G1544">
        <f>'Pivot MRIP 13"'!G1547</f>
        <v>0</v>
      </c>
      <c r="H1544">
        <f t="shared" si="86"/>
        <v>0</v>
      </c>
      <c r="I1544">
        <f t="shared" si="87"/>
        <v>0</v>
      </c>
    </row>
    <row r="1545" spans="1:9" x14ac:dyDescent="0.25">
      <c r="A1545">
        <f>'Pivot MRIP 13"'!A1548</f>
        <v>2014</v>
      </c>
      <c r="B1545" t="str">
        <f>'Pivot MRIP 13"'!B1548</f>
        <v>1563220141219012</v>
      </c>
      <c r="C1545">
        <f>'Pivot MRIP 13"'!C1548</f>
        <v>591.11943670000005</v>
      </c>
      <c r="D1545">
        <f>'Pivot MRIP 13"'!D1548</f>
        <v>591.11943670000005</v>
      </c>
      <c r="E1545">
        <f>'Pivot MRIP 13"'!E1548</f>
        <v>0</v>
      </c>
      <c r="F1545">
        <f>'Pivot MRIP 13"'!F1548</f>
        <v>1</v>
      </c>
      <c r="G1545">
        <f>'Pivot MRIP 13"'!G1548</f>
        <v>0</v>
      </c>
      <c r="H1545">
        <f t="shared" si="86"/>
        <v>0</v>
      </c>
      <c r="I1545">
        <f t="shared" si="87"/>
        <v>0</v>
      </c>
    </row>
    <row r="1546" spans="1:9" x14ac:dyDescent="0.25">
      <c r="A1546">
        <f>'Pivot MRIP 13"'!A1549</f>
        <v>2014</v>
      </c>
      <c r="B1546" t="str">
        <f>'Pivot MRIP 13"'!B1549</f>
        <v>1563220141219013</v>
      </c>
      <c r="C1546">
        <f>'Pivot MRIP 13"'!C1549</f>
        <v>591.11943670000005</v>
      </c>
      <c r="D1546">
        <f>'Pivot MRIP 13"'!D1549</f>
        <v>591.11943670000005</v>
      </c>
      <c r="E1546">
        <f>'Pivot MRIP 13"'!E1549</f>
        <v>0</v>
      </c>
      <c r="F1546">
        <f>'Pivot MRIP 13"'!F1549</f>
        <v>1</v>
      </c>
      <c r="G1546">
        <f>'Pivot MRIP 13"'!G1549</f>
        <v>0</v>
      </c>
      <c r="H1546">
        <f t="shared" si="86"/>
        <v>0</v>
      </c>
      <c r="I1546">
        <f t="shared" si="87"/>
        <v>0</v>
      </c>
    </row>
    <row r="1547" spans="1:9" x14ac:dyDescent="0.25">
      <c r="A1547">
        <f>'Pivot MRIP 13"'!A1550</f>
        <v>2014</v>
      </c>
      <c r="B1547" t="str">
        <f>'Pivot MRIP 13"'!B1550</f>
        <v>1563220141227010</v>
      </c>
      <c r="C1547">
        <f>'Pivot MRIP 13"'!C1550</f>
        <v>375.61461321000002</v>
      </c>
      <c r="D1547">
        <f>'Pivot MRIP 13"'!D1550</f>
        <v>375.61461321000002</v>
      </c>
      <c r="E1547">
        <f>'Pivot MRIP 13"'!E1550</f>
        <v>0</v>
      </c>
      <c r="F1547">
        <f>'Pivot MRIP 13"'!F1550</f>
        <v>4</v>
      </c>
      <c r="G1547">
        <f>'Pivot MRIP 13"'!G1550</f>
        <v>0</v>
      </c>
      <c r="H1547">
        <f t="shared" si="86"/>
        <v>0</v>
      </c>
      <c r="I1547">
        <f t="shared" si="87"/>
        <v>0</v>
      </c>
    </row>
    <row r="1548" spans="1:9" x14ac:dyDescent="0.25">
      <c r="A1548">
        <f>'Pivot MRIP 13"'!A1551</f>
        <v>2014</v>
      </c>
      <c r="B1548" t="str">
        <f>'Pivot MRIP 13"'!B1551</f>
        <v>1563220141228001</v>
      </c>
      <c r="C1548">
        <f>'Pivot MRIP 13"'!C1551</f>
        <v>511.37922587000003</v>
      </c>
      <c r="D1548">
        <f>'Pivot MRIP 13"'!D1551</f>
        <v>511.37922587000003</v>
      </c>
      <c r="E1548">
        <f>'Pivot MRIP 13"'!E1551</f>
        <v>0</v>
      </c>
      <c r="F1548">
        <f>'Pivot MRIP 13"'!F1551</f>
        <v>1</v>
      </c>
      <c r="G1548">
        <f>'Pivot MRIP 13"'!G1551</f>
        <v>0</v>
      </c>
      <c r="H1548">
        <f t="shared" si="86"/>
        <v>0</v>
      </c>
      <c r="I1548">
        <f t="shared" si="87"/>
        <v>0</v>
      </c>
    </row>
    <row r="1549" spans="1:9" x14ac:dyDescent="0.25">
      <c r="A1549">
        <f>'Pivot MRIP 13"'!A1552</f>
        <v>2014</v>
      </c>
      <c r="B1549" t="str">
        <f>'Pivot MRIP 13"'!B1552</f>
        <v>1563220141228002</v>
      </c>
      <c r="C1549">
        <f>'Pivot MRIP 13"'!C1552</f>
        <v>511.37922587000003</v>
      </c>
      <c r="D1549">
        <f>'Pivot MRIP 13"'!D1552</f>
        <v>511.37922587000003</v>
      </c>
      <c r="E1549">
        <f>'Pivot MRIP 13"'!E1552</f>
        <v>0</v>
      </c>
      <c r="F1549">
        <f>'Pivot MRIP 13"'!F1552</f>
        <v>4</v>
      </c>
      <c r="G1549">
        <f>'Pivot MRIP 13"'!G1552</f>
        <v>0</v>
      </c>
      <c r="H1549">
        <f t="shared" si="86"/>
        <v>0</v>
      </c>
      <c r="I1549">
        <f t="shared" si="87"/>
        <v>0</v>
      </c>
    </row>
    <row r="1550" spans="1:9" x14ac:dyDescent="0.25">
      <c r="A1550">
        <f>'Pivot MRIP 13"'!A1553</f>
        <v>2014</v>
      </c>
      <c r="B1550" t="str">
        <f>'Pivot MRIP 13"'!B1553</f>
        <v>1563220141228004</v>
      </c>
      <c r="C1550">
        <f>'Pivot MRIP 13"'!C1553</f>
        <v>511.37922587000003</v>
      </c>
      <c r="D1550">
        <f>'Pivot MRIP 13"'!D1553</f>
        <v>511.37922587000003</v>
      </c>
      <c r="E1550">
        <f>'Pivot MRIP 13"'!E1553</f>
        <v>0</v>
      </c>
      <c r="F1550">
        <f>'Pivot MRIP 13"'!F1553</f>
        <v>3</v>
      </c>
      <c r="G1550">
        <f>'Pivot MRIP 13"'!G1553</f>
        <v>0</v>
      </c>
      <c r="H1550">
        <f t="shared" si="86"/>
        <v>0</v>
      </c>
      <c r="I1550">
        <f t="shared" si="87"/>
        <v>0</v>
      </c>
    </row>
    <row r="1551" spans="1:9" x14ac:dyDescent="0.25">
      <c r="A1551">
        <f>'Pivot MRIP 13"'!A1554</f>
        <v>2014</v>
      </c>
      <c r="B1551" t="str">
        <f>'Pivot MRIP 13"'!B1554</f>
        <v>1563220141228010</v>
      </c>
      <c r="C1551">
        <f>'Pivot MRIP 13"'!C1554</f>
        <v>511.37922587000003</v>
      </c>
      <c r="D1551">
        <f>'Pivot MRIP 13"'!D1554</f>
        <v>511.37922587000003</v>
      </c>
      <c r="E1551">
        <f>'Pivot MRIP 13"'!E1554</f>
        <v>0</v>
      </c>
      <c r="F1551">
        <f>'Pivot MRIP 13"'!F1554</f>
        <v>1</v>
      </c>
      <c r="G1551">
        <f>'Pivot MRIP 13"'!G1554</f>
        <v>0</v>
      </c>
      <c r="H1551">
        <f t="shared" si="86"/>
        <v>0</v>
      </c>
      <c r="I1551">
        <f t="shared" si="87"/>
        <v>0</v>
      </c>
    </row>
    <row r="1552" spans="1:9" x14ac:dyDescent="0.25">
      <c r="A1552">
        <f>'Pivot MRIP 13"'!A1555</f>
        <v>2014</v>
      </c>
      <c r="B1552" t="str">
        <f>'Pivot MRIP 13"'!B1555</f>
        <v>1563220141228011</v>
      </c>
      <c r="C1552">
        <f>'Pivot MRIP 13"'!C1555</f>
        <v>511.37922587000003</v>
      </c>
      <c r="D1552">
        <f>'Pivot MRIP 13"'!D1555</f>
        <v>511.37922587000003</v>
      </c>
      <c r="E1552">
        <f>'Pivot MRIP 13"'!E1555</f>
        <v>0</v>
      </c>
      <c r="F1552">
        <f>'Pivot MRIP 13"'!F1555</f>
        <v>2</v>
      </c>
      <c r="G1552">
        <f>'Pivot MRIP 13"'!G1555</f>
        <v>0</v>
      </c>
      <c r="H1552">
        <f t="shared" si="86"/>
        <v>0</v>
      </c>
      <c r="I1552">
        <f t="shared" si="87"/>
        <v>0</v>
      </c>
    </row>
    <row r="1553" spans="1:9" x14ac:dyDescent="0.25">
      <c r="A1553">
        <f>'Pivot MRIP 13"'!A1556</f>
        <v>2014</v>
      </c>
      <c r="B1553" t="str">
        <f>'Pivot MRIP 13"'!B1556</f>
        <v>1563220141228014</v>
      </c>
      <c r="C1553">
        <f>'Pivot MRIP 13"'!C1556</f>
        <v>3.2893980704999999</v>
      </c>
      <c r="D1553">
        <f>'Pivot MRIP 13"'!D1556</f>
        <v>3.2893980704999999</v>
      </c>
      <c r="E1553">
        <f>'Pivot MRIP 13"'!E1556</f>
        <v>0</v>
      </c>
      <c r="F1553">
        <f>'Pivot MRIP 13"'!F1556</f>
        <v>2</v>
      </c>
      <c r="G1553">
        <f>'Pivot MRIP 13"'!G1556</f>
        <v>0</v>
      </c>
      <c r="H1553">
        <f t="shared" si="86"/>
        <v>0</v>
      </c>
      <c r="I1553">
        <f t="shared" si="87"/>
        <v>0</v>
      </c>
    </row>
    <row r="1554" spans="1:9" x14ac:dyDescent="0.25">
      <c r="A1554">
        <f>'Pivot MRIP 13"'!A1557</f>
        <v>2014</v>
      </c>
      <c r="B1554" t="str">
        <f>'Pivot MRIP 13"'!B1557</f>
        <v>1563220141228015</v>
      </c>
      <c r="C1554">
        <f>'Pivot MRIP 13"'!C1557</f>
        <v>511.37922587000003</v>
      </c>
      <c r="D1554">
        <f>'Pivot MRIP 13"'!D1557</f>
        <v>511.37922587000003</v>
      </c>
      <c r="E1554">
        <f>'Pivot MRIP 13"'!E1557</f>
        <v>0</v>
      </c>
      <c r="F1554">
        <f>'Pivot MRIP 13"'!F1557</f>
        <v>4</v>
      </c>
      <c r="G1554">
        <f>'Pivot MRIP 13"'!G1557</f>
        <v>0</v>
      </c>
      <c r="H1554">
        <f t="shared" si="86"/>
        <v>0</v>
      </c>
      <c r="I1554">
        <f t="shared" si="87"/>
        <v>0</v>
      </c>
    </row>
    <row r="1555" spans="1:9" x14ac:dyDescent="0.25">
      <c r="A1555">
        <f>'Pivot MRIP 13"'!A1558</f>
        <v>2014</v>
      </c>
      <c r="B1555" t="str">
        <f>'Pivot MRIP 13"'!B1558</f>
        <v>1563220141228022</v>
      </c>
      <c r="C1555">
        <f>'Pivot MRIP 13"'!C1558</f>
        <v>663.97327590999998</v>
      </c>
      <c r="D1555">
        <f>'Pivot MRIP 13"'!D1558</f>
        <v>663.97327590999998</v>
      </c>
      <c r="E1555">
        <f>'Pivot MRIP 13"'!E1558</f>
        <v>1.4739476957066331</v>
      </c>
      <c r="F1555">
        <f>'Pivot MRIP 13"'!F1558</f>
        <v>12</v>
      </c>
      <c r="G1555">
        <f>'Pivot MRIP 13"'!G1558</f>
        <v>10.524291701999999</v>
      </c>
      <c r="H1555">
        <f t="shared" si="86"/>
        <v>6987.8484380093687</v>
      </c>
      <c r="I1555">
        <f t="shared" si="87"/>
        <v>10299.723103151104</v>
      </c>
    </row>
    <row r="1556" spans="1:9" x14ac:dyDescent="0.25">
      <c r="A1556">
        <f>'Pivot MRIP 13"'!A1559</f>
        <v>2014</v>
      </c>
      <c r="B1556" t="str">
        <f>'Pivot MRIP 13"'!B1559</f>
        <v>1563220141228025</v>
      </c>
      <c r="C1556">
        <f>'Pivot MRIP 13"'!C1559</f>
        <v>511.37922587000003</v>
      </c>
      <c r="D1556">
        <f>'Pivot MRIP 13"'!D1559</f>
        <v>511.37922587000003</v>
      </c>
      <c r="E1556">
        <f>'Pivot MRIP 13"'!E1559</f>
        <v>1.4881202697304383</v>
      </c>
      <c r="F1556">
        <f>'Pivot MRIP 13"'!F1559</f>
        <v>25</v>
      </c>
      <c r="G1556">
        <f>'Pivot MRIP 13"'!G1559</f>
        <v>7.8802533035</v>
      </c>
      <c r="H1556">
        <f t="shared" si="86"/>
        <v>4029.7978340033405</v>
      </c>
      <c r="I1556">
        <f t="shared" si="87"/>
        <v>5996.823839696187</v>
      </c>
    </row>
    <row r="1557" spans="1:9" x14ac:dyDescent="0.25">
      <c r="A1557">
        <f>'Pivot MRIP 13"'!A1560</f>
        <v>2014</v>
      </c>
      <c r="B1557" t="str">
        <f>'Pivot MRIP 13"'!B1560</f>
        <v>1563620140617011</v>
      </c>
      <c r="C1557">
        <f>'Pivot MRIP 13"'!C1560</f>
        <v>523.59321313999999</v>
      </c>
      <c r="D1557">
        <f>'Pivot MRIP 13"'!D1560</f>
        <v>523.59321313999999</v>
      </c>
      <c r="E1557">
        <f>'Pivot MRIP 13"'!E1560</f>
        <v>0</v>
      </c>
      <c r="F1557">
        <f>'Pivot MRIP 13"'!F1560</f>
        <v>4</v>
      </c>
      <c r="G1557">
        <f>'Pivot MRIP 13"'!G1560</f>
        <v>0</v>
      </c>
      <c r="H1557">
        <f t="shared" si="86"/>
        <v>0</v>
      </c>
      <c r="I1557">
        <f t="shared" si="87"/>
        <v>0</v>
      </c>
    </row>
    <row r="1558" spans="1:9" x14ac:dyDescent="0.25">
      <c r="A1558">
        <f>'Pivot MRIP 13"'!A1561</f>
        <v>2014</v>
      </c>
      <c r="B1558" t="str">
        <f>'Pivot MRIP 13"'!B1561</f>
        <v>1563620140617013</v>
      </c>
      <c r="C1558">
        <f>'Pivot MRIP 13"'!C1561</f>
        <v>121.67039798</v>
      </c>
      <c r="D1558">
        <f>'Pivot MRIP 13"'!D1561</f>
        <v>121.67039798</v>
      </c>
      <c r="E1558">
        <f>'Pivot MRIP 13"'!E1561</f>
        <v>0</v>
      </c>
      <c r="F1558">
        <f>'Pivot MRIP 13"'!F1561</f>
        <v>9</v>
      </c>
      <c r="G1558">
        <f>'Pivot MRIP 13"'!G1561</f>
        <v>0</v>
      </c>
      <c r="H1558">
        <f t="shared" si="86"/>
        <v>0</v>
      </c>
      <c r="I1558">
        <f t="shared" si="87"/>
        <v>0</v>
      </c>
    </row>
    <row r="1559" spans="1:9" x14ac:dyDescent="0.25">
      <c r="A1559">
        <f>'Pivot MRIP 13"'!A1562</f>
        <v>2014</v>
      </c>
      <c r="B1559" t="str">
        <f>'Pivot MRIP 13"'!B1562</f>
        <v>1563620140921002</v>
      </c>
      <c r="C1559">
        <f>'Pivot MRIP 13"'!C1562</f>
        <v>326.24694038000001</v>
      </c>
      <c r="D1559">
        <f>'Pivot MRIP 13"'!D1562</f>
        <v>326.24694038000001</v>
      </c>
      <c r="E1559">
        <f>'Pivot MRIP 13"'!E1562</f>
        <v>0</v>
      </c>
      <c r="F1559">
        <f>'Pivot MRIP 13"'!F1562</f>
        <v>4</v>
      </c>
      <c r="G1559">
        <f>'Pivot MRIP 13"'!G1562</f>
        <v>0</v>
      </c>
      <c r="H1559">
        <f t="shared" si="86"/>
        <v>0</v>
      </c>
      <c r="I1559">
        <f t="shared" si="87"/>
        <v>0</v>
      </c>
    </row>
    <row r="1560" spans="1:9" x14ac:dyDescent="0.25">
      <c r="A1560">
        <f>'Pivot MRIP 13"'!A1563</f>
        <v>2014</v>
      </c>
      <c r="B1560" t="str">
        <f>'Pivot MRIP 13"'!B1563</f>
        <v>1563620140921009</v>
      </c>
      <c r="C1560">
        <f>'Pivot MRIP 13"'!C1563</f>
        <v>326.24694038000001</v>
      </c>
      <c r="D1560">
        <f>'Pivot MRIP 13"'!D1563</f>
        <v>326.24694038000001</v>
      </c>
      <c r="E1560">
        <f>'Pivot MRIP 13"'!E1563</f>
        <v>1.2015193289287391</v>
      </c>
      <c r="F1560">
        <f>'Pivot MRIP 13"'!F1563</f>
        <v>9</v>
      </c>
      <c r="G1560">
        <f>'Pivot MRIP 13"'!G1563</f>
        <v>1.9798991018000001</v>
      </c>
      <c r="H1560">
        <f t="shared" si="86"/>
        <v>645.93602422336016</v>
      </c>
      <c r="I1560">
        <f t="shared" si="87"/>
        <v>776.10461835574949</v>
      </c>
    </row>
    <row r="1561" spans="1:9" x14ac:dyDescent="0.25">
      <c r="A1561">
        <f>'Pivot MRIP 13"'!A1564</f>
        <v>2014</v>
      </c>
      <c r="B1561" t="str">
        <f>'Pivot MRIP 13"'!B1564</f>
        <v>1563620141018040</v>
      </c>
      <c r="C1561">
        <f>'Pivot MRIP 13"'!C1564</f>
        <v>340.86796306999997</v>
      </c>
      <c r="D1561">
        <f>'Pivot MRIP 13"'!D1564</f>
        <v>340.86796306999997</v>
      </c>
      <c r="E1561">
        <f>'Pivot MRIP 13"'!E1564</f>
        <v>0</v>
      </c>
      <c r="F1561">
        <f>'Pivot MRIP 13"'!F1564</f>
        <v>9</v>
      </c>
      <c r="G1561">
        <f>'Pivot MRIP 13"'!G1564</f>
        <v>0</v>
      </c>
      <c r="H1561">
        <f t="shared" si="86"/>
        <v>0</v>
      </c>
      <c r="I1561">
        <f t="shared" si="87"/>
        <v>0</v>
      </c>
    </row>
    <row r="1562" spans="1:9" x14ac:dyDescent="0.25">
      <c r="A1562">
        <f>'Pivot MRIP 13"'!A1565</f>
        <v>2014</v>
      </c>
      <c r="B1562" t="str">
        <f>'Pivot MRIP 13"'!B1565</f>
        <v>1563620141226008</v>
      </c>
      <c r="C1562">
        <f>'Pivot MRIP 13"'!C1565</f>
        <v>111.60429763</v>
      </c>
      <c r="D1562">
        <f>'Pivot MRIP 13"'!D1565</f>
        <v>111.60429763</v>
      </c>
      <c r="E1562">
        <f>'Pivot MRIP 13"'!E1565</f>
        <v>0</v>
      </c>
      <c r="F1562">
        <f>'Pivot MRIP 13"'!F1565</f>
        <v>3</v>
      </c>
      <c r="G1562">
        <f>'Pivot MRIP 13"'!G1565</f>
        <v>0</v>
      </c>
      <c r="H1562">
        <f t="shared" si="86"/>
        <v>0</v>
      </c>
      <c r="I1562">
        <f t="shared" si="87"/>
        <v>0</v>
      </c>
    </row>
    <row r="1563" spans="1:9" x14ac:dyDescent="0.25">
      <c r="A1563">
        <f>'Pivot MRIP 13"'!A1566</f>
        <v>2014</v>
      </c>
      <c r="B1563" t="str">
        <f>'Pivot MRIP 13"'!B1566</f>
        <v>1565120140614015</v>
      </c>
      <c r="C1563">
        <f>'Pivot MRIP 13"'!C1566</f>
        <v>102.3622605</v>
      </c>
      <c r="D1563">
        <f>'Pivot MRIP 13"'!D1566</f>
        <v>102.3622605</v>
      </c>
      <c r="E1563">
        <f>'Pivot MRIP 13"'!E1566</f>
        <v>0</v>
      </c>
      <c r="F1563">
        <f>'Pivot MRIP 13"'!F1566</f>
        <v>4</v>
      </c>
      <c r="G1563">
        <f>'Pivot MRIP 13"'!G1566</f>
        <v>0</v>
      </c>
      <c r="H1563">
        <f t="shared" si="86"/>
        <v>0</v>
      </c>
      <c r="I1563">
        <f t="shared" si="87"/>
        <v>0</v>
      </c>
    </row>
    <row r="1564" spans="1:9" x14ac:dyDescent="0.25">
      <c r="A1564">
        <f>'Pivot MRIP 13"'!A1567</f>
        <v>2014</v>
      </c>
      <c r="B1564" t="str">
        <f>'Pivot MRIP 13"'!B1567</f>
        <v>1565120140614019</v>
      </c>
      <c r="C1564">
        <f>'Pivot MRIP 13"'!C1567</f>
        <v>102.3622605</v>
      </c>
      <c r="D1564">
        <f>'Pivot MRIP 13"'!D1567</f>
        <v>102.3622605</v>
      </c>
      <c r="E1564">
        <f>'Pivot MRIP 13"'!E1567</f>
        <v>0</v>
      </c>
      <c r="F1564">
        <f>'Pivot MRIP 13"'!F1567</f>
        <v>2</v>
      </c>
      <c r="G1564">
        <f>'Pivot MRIP 13"'!G1567</f>
        <v>0</v>
      </c>
      <c r="H1564">
        <f t="shared" si="86"/>
        <v>0</v>
      </c>
      <c r="I1564">
        <f t="shared" si="87"/>
        <v>0</v>
      </c>
    </row>
    <row r="1565" spans="1:9" x14ac:dyDescent="0.25">
      <c r="A1565">
        <f>'Pivot MRIP 13"'!A1568</f>
        <v>2014</v>
      </c>
      <c r="B1565" t="str">
        <f>'Pivot MRIP 13"'!B1568</f>
        <v>1565120140614032</v>
      </c>
      <c r="C1565">
        <f>'Pivot MRIP 13"'!C1568</f>
        <v>102.3622605</v>
      </c>
      <c r="D1565">
        <f>'Pivot MRIP 13"'!D1568</f>
        <v>102.3622605</v>
      </c>
      <c r="E1565">
        <f>'Pivot MRIP 13"'!E1568</f>
        <v>0</v>
      </c>
      <c r="F1565">
        <f>'Pivot MRIP 13"'!F1568</f>
        <v>2</v>
      </c>
      <c r="G1565">
        <f>'Pivot MRIP 13"'!G1568</f>
        <v>0</v>
      </c>
      <c r="H1565">
        <f t="shared" si="86"/>
        <v>0</v>
      </c>
      <c r="I1565">
        <f t="shared" si="87"/>
        <v>0</v>
      </c>
    </row>
    <row r="1566" spans="1:9" x14ac:dyDescent="0.25">
      <c r="A1566">
        <f>'Pivot MRIP 13"'!A1569</f>
        <v>2014</v>
      </c>
      <c r="B1566" t="str">
        <f>'Pivot MRIP 13"'!B1569</f>
        <v>1565120140614038</v>
      </c>
      <c r="C1566">
        <f>'Pivot MRIP 13"'!C1569</f>
        <v>263.16613423000001</v>
      </c>
      <c r="D1566">
        <f>'Pivot MRIP 13"'!D1569</f>
        <v>263.16613423000001</v>
      </c>
      <c r="E1566">
        <f>'Pivot MRIP 13"'!E1569</f>
        <v>0</v>
      </c>
      <c r="F1566">
        <f>'Pivot MRIP 13"'!F1569</f>
        <v>3</v>
      </c>
      <c r="G1566">
        <f>'Pivot MRIP 13"'!G1569</f>
        <v>0</v>
      </c>
      <c r="H1566">
        <f t="shared" si="86"/>
        <v>0</v>
      </c>
      <c r="I1566">
        <f t="shared" si="87"/>
        <v>0</v>
      </c>
    </row>
    <row r="1567" spans="1:9" x14ac:dyDescent="0.25">
      <c r="A1567">
        <f>'Pivot MRIP 13"'!A1570</f>
        <v>2014</v>
      </c>
      <c r="B1567" t="str">
        <f>'Pivot MRIP 13"'!B1570</f>
        <v>1565120140719004</v>
      </c>
      <c r="C1567">
        <f>'Pivot MRIP 13"'!C1570</f>
        <v>1659.7287744</v>
      </c>
      <c r="D1567">
        <f>'Pivot MRIP 13"'!D1570</f>
        <v>1659.7287744</v>
      </c>
      <c r="E1567">
        <f>'Pivot MRIP 13"'!E1570</f>
        <v>0</v>
      </c>
      <c r="F1567">
        <f>'Pivot MRIP 13"'!F1570</f>
        <v>2</v>
      </c>
      <c r="G1567">
        <f>'Pivot MRIP 13"'!G1570</f>
        <v>0</v>
      </c>
      <c r="H1567">
        <f t="shared" si="86"/>
        <v>0</v>
      </c>
      <c r="I1567">
        <f t="shared" si="87"/>
        <v>0</v>
      </c>
    </row>
    <row r="1568" spans="1:9" x14ac:dyDescent="0.25">
      <c r="A1568">
        <f>'Pivot MRIP 13"'!A1571</f>
        <v>2014</v>
      </c>
      <c r="B1568" t="str">
        <f>'Pivot MRIP 13"'!B1571</f>
        <v>1565120140719016</v>
      </c>
      <c r="C1568">
        <f>'Pivot MRIP 13"'!C1571</f>
        <v>1052.5921478</v>
      </c>
      <c r="D1568">
        <f>'Pivot MRIP 13"'!D1571</f>
        <v>1052.5921478</v>
      </c>
      <c r="E1568">
        <f>'Pivot MRIP 13"'!E1571</f>
        <v>0</v>
      </c>
      <c r="F1568">
        <f>'Pivot MRIP 13"'!F1571</f>
        <v>5</v>
      </c>
      <c r="G1568">
        <f>'Pivot MRIP 13"'!G1571</f>
        <v>0</v>
      </c>
      <c r="H1568">
        <f t="shared" si="86"/>
        <v>0</v>
      </c>
      <c r="I1568">
        <f t="shared" si="87"/>
        <v>0</v>
      </c>
    </row>
    <row r="1569" spans="1:9" x14ac:dyDescent="0.25">
      <c r="A1569">
        <f>'Pivot MRIP 13"'!A1572</f>
        <v>2014</v>
      </c>
      <c r="B1569" t="str">
        <f>'Pivot MRIP 13"'!B1572</f>
        <v>1565120140719030</v>
      </c>
      <c r="C1569">
        <f>'Pivot MRIP 13"'!C1572</f>
        <v>850.21327220000001</v>
      </c>
      <c r="D1569">
        <f>'Pivot MRIP 13"'!D1572</f>
        <v>850.21327220000001</v>
      </c>
      <c r="E1569">
        <f>'Pivot MRIP 13"'!E1572</f>
        <v>0</v>
      </c>
      <c r="F1569">
        <f>'Pivot MRIP 13"'!F1572</f>
        <v>3</v>
      </c>
      <c r="G1569">
        <f>'Pivot MRIP 13"'!G1572</f>
        <v>0</v>
      </c>
      <c r="H1569">
        <f t="shared" si="86"/>
        <v>0</v>
      </c>
      <c r="I1569">
        <f t="shared" si="87"/>
        <v>0</v>
      </c>
    </row>
    <row r="1570" spans="1:9" x14ac:dyDescent="0.25">
      <c r="A1570">
        <f>'Pivot MRIP 13"'!A1573</f>
        <v>2014</v>
      </c>
      <c r="B1570" t="str">
        <f>'Pivot MRIP 13"'!B1573</f>
        <v>1565120140719037</v>
      </c>
      <c r="C1570">
        <f>'Pivot MRIP 13"'!C1573</f>
        <v>850.21327220000001</v>
      </c>
      <c r="D1570">
        <f>'Pivot MRIP 13"'!D1573</f>
        <v>850.21327220000001</v>
      </c>
      <c r="E1570">
        <f>'Pivot MRIP 13"'!E1573</f>
        <v>0</v>
      </c>
      <c r="F1570">
        <f>'Pivot MRIP 13"'!F1573</f>
        <v>5</v>
      </c>
      <c r="G1570">
        <f>'Pivot MRIP 13"'!G1573</f>
        <v>0</v>
      </c>
      <c r="H1570">
        <f t="shared" si="86"/>
        <v>0</v>
      </c>
      <c r="I1570">
        <f t="shared" si="87"/>
        <v>0</v>
      </c>
    </row>
    <row r="1571" spans="1:9" x14ac:dyDescent="0.25">
      <c r="A1571">
        <f>'Pivot MRIP 13"'!A1574</f>
        <v>2014</v>
      </c>
      <c r="B1571" t="str">
        <f>'Pivot MRIP 13"'!B1574</f>
        <v>1565120140725010</v>
      </c>
      <c r="C1571">
        <f>'Pivot MRIP 13"'!C1574</f>
        <v>98.301934927999994</v>
      </c>
      <c r="D1571">
        <f>'Pivot MRIP 13"'!D1574</f>
        <v>98.301934927999994</v>
      </c>
      <c r="E1571">
        <f>'Pivot MRIP 13"'!E1574</f>
        <v>0</v>
      </c>
      <c r="F1571">
        <f>'Pivot MRIP 13"'!F1574</f>
        <v>2</v>
      </c>
      <c r="G1571">
        <f>'Pivot MRIP 13"'!G1574</f>
        <v>0</v>
      </c>
      <c r="H1571">
        <f t="shared" si="86"/>
        <v>0</v>
      </c>
      <c r="I1571">
        <f t="shared" si="87"/>
        <v>0</v>
      </c>
    </row>
    <row r="1572" spans="1:9" x14ac:dyDescent="0.25">
      <c r="A1572">
        <f>'Pivot MRIP 13"'!A1575</f>
        <v>2014</v>
      </c>
      <c r="B1572" t="str">
        <f>'Pivot MRIP 13"'!B1575</f>
        <v>1565120140725019</v>
      </c>
      <c r="C1572">
        <f>'Pivot MRIP 13"'!C1575</f>
        <v>98.301934927999994</v>
      </c>
      <c r="D1572">
        <f>'Pivot MRIP 13"'!D1575</f>
        <v>98.301934927999994</v>
      </c>
      <c r="E1572">
        <f>'Pivot MRIP 13"'!E1575</f>
        <v>1.1684499895966498</v>
      </c>
      <c r="F1572">
        <f>'Pivot MRIP 13"'!F1575</f>
        <v>2</v>
      </c>
      <c r="G1572">
        <f>'Pivot MRIP 13"'!G1575</f>
        <v>1.9685538245</v>
      </c>
      <c r="H1572">
        <f t="shared" si="86"/>
        <v>193.51264995826452</v>
      </c>
      <c r="I1572">
        <f t="shared" si="87"/>
        <v>226.1098538305543</v>
      </c>
    </row>
    <row r="1573" spans="1:9" x14ac:dyDescent="0.25">
      <c r="A1573">
        <f>'Pivot MRIP 13"'!A1576</f>
        <v>2014</v>
      </c>
      <c r="B1573" t="str">
        <f>'Pivot MRIP 13"'!B1576</f>
        <v>1565120140725031</v>
      </c>
      <c r="C1573">
        <f>'Pivot MRIP 13"'!C1576</f>
        <v>98.301934927999994</v>
      </c>
      <c r="D1573">
        <f>'Pivot MRIP 13"'!D1576</f>
        <v>98.301934927999994</v>
      </c>
      <c r="E1573">
        <f>'Pivot MRIP 13"'!E1576</f>
        <v>0</v>
      </c>
      <c r="F1573">
        <f>'Pivot MRIP 13"'!F1576</f>
        <v>3</v>
      </c>
      <c r="G1573">
        <f>'Pivot MRIP 13"'!G1576</f>
        <v>0</v>
      </c>
      <c r="H1573">
        <f t="shared" si="86"/>
        <v>0</v>
      </c>
      <c r="I1573">
        <f t="shared" si="87"/>
        <v>0</v>
      </c>
    </row>
    <row r="1574" spans="1:9" x14ac:dyDescent="0.25">
      <c r="A1574">
        <f>'Pivot MRIP 13"'!A1577</f>
        <v>2014</v>
      </c>
      <c r="B1574" t="str">
        <f>'Pivot MRIP 13"'!B1577</f>
        <v>1565120140725046</v>
      </c>
      <c r="C1574">
        <f>'Pivot MRIP 13"'!C1577</f>
        <v>98.301934927999994</v>
      </c>
      <c r="D1574">
        <f>'Pivot MRIP 13"'!D1577</f>
        <v>98.301934927999994</v>
      </c>
      <c r="E1574">
        <f>'Pivot MRIP 13"'!E1577</f>
        <v>0</v>
      </c>
      <c r="F1574">
        <f>'Pivot MRIP 13"'!F1577</f>
        <v>4</v>
      </c>
      <c r="G1574">
        <f>'Pivot MRIP 13"'!G1577</f>
        <v>0</v>
      </c>
      <c r="H1574">
        <f t="shared" si="86"/>
        <v>0</v>
      </c>
      <c r="I1574">
        <f t="shared" si="87"/>
        <v>0</v>
      </c>
    </row>
    <row r="1575" spans="1:9" x14ac:dyDescent="0.25">
      <c r="A1575">
        <f>'Pivot MRIP 13"'!A1578</f>
        <v>2014</v>
      </c>
      <c r="B1575" t="str">
        <f>'Pivot MRIP 13"'!B1578</f>
        <v>1565120140725055</v>
      </c>
      <c r="C1575">
        <f>'Pivot MRIP 13"'!C1578</f>
        <v>117.50332324999999</v>
      </c>
      <c r="D1575">
        <f>'Pivot MRIP 13"'!D1578</f>
        <v>117.50332324999999</v>
      </c>
      <c r="E1575">
        <f>'Pivot MRIP 13"'!E1578</f>
        <v>0</v>
      </c>
      <c r="F1575">
        <f>'Pivot MRIP 13"'!F1578</f>
        <v>12</v>
      </c>
      <c r="G1575">
        <f>'Pivot MRIP 13"'!G1578</f>
        <v>0</v>
      </c>
      <c r="H1575">
        <f t="shared" si="86"/>
        <v>0</v>
      </c>
      <c r="I1575">
        <f t="shared" si="87"/>
        <v>0</v>
      </c>
    </row>
    <row r="1576" spans="1:9" x14ac:dyDescent="0.25">
      <c r="A1576">
        <f>'Pivot MRIP 13"'!A1579</f>
        <v>2014</v>
      </c>
      <c r="B1576" t="str">
        <f>'Pivot MRIP 13"'!B1579</f>
        <v>1565120140725058</v>
      </c>
      <c r="C1576">
        <f>'Pivot MRIP 13"'!C1579</f>
        <v>213.51026483000001</v>
      </c>
      <c r="D1576">
        <f>'Pivot MRIP 13"'!D1579</f>
        <v>213.51026483000001</v>
      </c>
      <c r="E1576">
        <f>'Pivot MRIP 13"'!E1579</f>
        <v>0</v>
      </c>
      <c r="F1576">
        <f>'Pivot MRIP 13"'!F1579</f>
        <v>3</v>
      </c>
      <c r="G1576">
        <f>'Pivot MRIP 13"'!G1579</f>
        <v>0</v>
      </c>
      <c r="H1576">
        <f t="shared" si="86"/>
        <v>0</v>
      </c>
      <c r="I1576">
        <f t="shared" si="87"/>
        <v>0</v>
      </c>
    </row>
    <row r="1577" spans="1:9" x14ac:dyDescent="0.25">
      <c r="A1577">
        <f>'Pivot MRIP 13"'!A1580</f>
        <v>2014</v>
      </c>
      <c r="B1577" t="str">
        <f>'Pivot MRIP 13"'!B1580</f>
        <v>1565120140725059</v>
      </c>
      <c r="C1577">
        <f>'Pivot MRIP 13"'!C1580</f>
        <v>98.301934927999994</v>
      </c>
      <c r="D1577">
        <f>'Pivot MRIP 13"'!D1580</f>
        <v>98.301934927999994</v>
      </c>
      <c r="E1577">
        <f>'Pivot MRIP 13"'!E1580</f>
        <v>0</v>
      </c>
      <c r="F1577">
        <f>'Pivot MRIP 13"'!F1580</f>
        <v>2</v>
      </c>
      <c r="G1577">
        <f>'Pivot MRIP 13"'!G1580</f>
        <v>0</v>
      </c>
      <c r="H1577">
        <f t="shared" si="86"/>
        <v>0</v>
      </c>
      <c r="I1577">
        <f t="shared" si="87"/>
        <v>0</v>
      </c>
    </row>
    <row r="1578" spans="1:9" x14ac:dyDescent="0.25">
      <c r="A1578">
        <f>'Pivot MRIP 13"'!A1581</f>
        <v>2014</v>
      </c>
      <c r="B1578" t="str">
        <f>'Pivot MRIP 13"'!B1581</f>
        <v>1565120140809014</v>
      </c>
      <c r="C1578">
        <f>'Pivot MRIP 13"'!C1581</f>
        <v>503.67768411999998</v>
      </c>
      <c r="D1578">
        <f>'Pivot MRIP 13"'!D1581</f>
        <v>503.67768411999998</v>
      </c>
      <c r="E1578">
        <f>'Pivot MRIP 13"'!E1581</f>
        <v>1.2272399261678908</v>
      </c>
      <c r="F1578">
        <f>'Pivot MRIP 13"'!F1581</f>
        <v>4</v>
      </c>
      <c r="G1578">
        <f>'Pivot MRIP 13"'!G1581</f>
        <v>2.9907940534000002</v>
      </c>
      <c r="H1578">
        <f t="shared" si="86"/>
        <v>1506.3962224963796</v>
      </c>
      <c r="I1578">
        <f t="shared" si="87"/>
        <v>1848.7095888760464</v>
      </c>
    </row>
    <row r="1579" spans="1:9" x14ac:dyDescent="0.25">
      <c r="A1579">
        <f>'Pivot MRIP 13"'!A1582</f>
        <v>2014</v>
      </c>
      <c r="B1579" t="str">
        <f>'Pivot MRIP 13"'!B1582</f>
        <v>1565220140615003</v>
      </c>
      <c r="C1579">
        <f>'Pivot MRIP 13"'!C1582</f>
        <v>97.545466464</v>
      </c>
      <c r="D1579">
        <f>'Pivot MRIP 13"'!D1582</f>
        <v>97.545466464</v>
      </c>
      <c r="E1579">
        <f>'Pivot MRIP 13"'!E1582</f>
        <v>0</v>
      </c>
      <c r="F1579">
        <f>'Pivot MRIP 13"'!F1582</f>
        <v>4</v>
      </c>
      <c r="G1579">
        <f>'Pivot MRIP 13"'!G1582</f>
        <v>0</v>
      </c>
      <c r="H1579">
        <f t="shared" si="86"/>
        <v>0</v>
      </c>
      <c r="I1579">
        <f t="shared" si="87"/>
        <v>0</v>
      </c>
    </row>
    <row r="1580" spans="1:9" x14ac:dyDescent="0.25">
      <c r="A1580">
        <f>'Pivot MRIP 13"'!A1583</f>
        <v>2014</v>
      </c>
      <c r="B1580" t="str">
        <f>'Pivot MRIP 13"'!B1583</f>
        <v>1565220140615010</v>
      </c>
      <c r="C1580">
        <f>'Pivot MRIP 13"'!C1583</f>
        <v>97.545466464</v>
      </c>
      <c r="D1580">
        <f>'Pivot MRIP 13"'!D1583</f>
        <v>97.545466464</v>
      </c>
      <c r="E1580">
        <f>'Pivot MRIP 13"'!E1583</f>
        <v>0</v>
      </c>
      <c r="F1580">
        <f>'Pivot MRIP 13"'!F1583</f>
        <v>16</v>
      </c>
      <c r="G1580">
        <f>'Pivot MRIP 13"'!G1583</f>
        <v>0</v>
      </c>
      <c r="H1580">
        <f t="shared" si="86"/>
        <v>0</v>
      </c>
      <c r="I1580">
        <f t="shared" si="87"/>
        <v>0</v>
      </c>
    </row>
    <row r="1581" spans="1:9" x14ac:dyDescent="0.25">
      <c r="A1581">
        <f>'Pivot MRIP 13"'!A1584</f>
        <v>2014</v>
      </c>
      <c r="B1581" t="str">
        <f>'Pivot MRIP 13"'!B1584</f>
        <v>1565220140629006</v>
      </c>
      <c r="C1581">
        <f>'Pivot MRIP 13"'!C1584</f>
        <v>15.905890499</v>
      </c>
      <c r="D1581">
        <f>'Pivot MRIP 13"'!D1584</f>
        <v>15.905890499</v>
      </c>
      <c r="E1581">
        <f>'Pivot MRIP 13"'!E1584</f>
        <v>0</v>
      </c>
      <c r="F1581">
        <f>'Pivot MRIP 13"'!F1584</f>
        <v>2</v>
      </c>
      <c r="G1581">
        <f>'Pivot MRIP 13"'!G1584</f>
        <v>0</v>
      </c>
      <c r="H1581">
        <f t="shared" si="86"/>
        <v>0</v>
      </c>
      <c r="I1581">
        <f t="shared" si="87"/>
        <v>0</v>
      </c>
    </row>
    <row r="1582" spans="1:9" x14ac:dyDescent="0.25">
      <c r="A1582">
        <f>'Pivot MRIP 13"'!A1585</f>
        <v>2014</v>
      </c>
      <c r="B1582" t="str">
        <f>'Pivot MRIP 13"'!B1585</f>
        <v>1565220140629008</v>
      </c>
      <c r="C1582">
        <f>'Pivot MRIP 13"'!C1585</f>
        <v>15.905890499</v>
      </c>
      <c r="D1582">
        <f>'Pivot MRIP 13"'!D1585</f>
        <v>15.905890499</v>
      </c>
      <c r="E1582">
        <f>'Pivot MRIP 13"'!E1585</f>
        <v>0</v>
      </c>
      <c r="F1582">
        <f>'Pivot MRIP 13"'!F1585</f>
        <v>6</v>
      </c>
      <c r="G1582">
        <f>'Pivot MRIP 13"'!G1585</f>
        <v>0</v>
      </c>
      <c r="H1582">
        <f t="shared" si="86"/>
        <v>0</v>
      </c>
      <c r="I1582">
        <f t="shared" si="87"/>
        <v>0</v>
      </c>
    </row>
    <row r="1583" spans="1:9" x14ac:dyDescent="0.25">
      <c r="A1583">
        <f>'Pivot MRIP 13"'!A1586</f>
        <v>2014</v>
      </c>
      <c r="B1583" t="str">
        <f>'Pivot MRIP 13"'!B1586</f>
        <v>1565220140629014</v>
      </c>
      <c r="C1583">
        <f>'Pivot MRIP 13"'!C1586</f>
        <v>15.905890499</v>
      </c>
      <c r="D1583">
        <f>'Pivot MRIP 13"'!D1586</f>
        <v>15.905890499</v>
      </c>
      <c r="E1583">
        <f>'Pivot MRIP 13"'!E1586</f>
        <v>1.1023113109243878</v>
      </c>
      <c r="F1583">
        <f>'Pivot MRIP 13"'!F1586</f>
        <v>5</v>
      </c>
      <c r="G1583">
        <f>'Pivot MRIP 13"'!G1586</f>
        <v>1</v>
      </c>
      <c r="H1583">
        <f t="shared" si="86"/>
        <v>15.905890499</v>
      </c>
      <c r="I1583">
        <f t="shared" si="87"/>
        <v>17.533243007372455</v>
      </c>
    </row>
    <row r="1584" spans="1:9" x14ac:dyDescent="0.25">
      <c r="A1584">
        <f>'Pivot MRIP 13"'!A1587</f>
        <v>2014</v>
      </c>
      <c r="B1584" t="str">
        <f>'Pivot MRIP 13"'!B1587</f>
        <v>1565220140720005</v>
      </c>
      <c r="C1584">
        <f>'Pivot MRIP 13"'!C1587</f>
        <v>371.41966101999998</v>
      </c>
      <c r="D1584">
        <f>'Pivot MRIP 13"'!D1587</f>
        <v>371.41966101999998</v>
      </c>
      <c r="E1584">
        <f>'Pivot MRIP 13"'!E1587</f>
        <v>0</v>
      </c>
      <c r="F1584">
        <f>'Pivot MRIP 13"'!F1587</f>
        <v>9</v>
      </c>
      <c r="G1584">
        <f>'Pivot MRIP 13"'!G1587</f>
        <v>0</v>
      </c>
      <c r="H1584">
        <f t="shared" si="86"/>
        <v>0</v>
      </c>
      <c r="I1584">
        <f t="shared" si="87"/>
        <v>0</v>
      </c>
    </row>
    <row r="1585" spans="1:9" x14ac:dyDescent="0.25">
      <c r="A1585">
        <f>'Pivot MRIP 13"'!A1588</f>
        <v>2014</v>
      </c>
      <c r="B1585" t="str">
        <f>'Pivot MRIP 13"'!B1588</f>
        <v>1565220140720008</v>
      </c>
      <c r="C1585">
        <f>'Pivot MRIP 13"'!C1588</f>
        <v>371.41966101999998</v>
      </c>
      <c r="D1585">
        <f>'Pivot MRIP 13"'!D1588</f>
        <v>371.41966101999998</v>
      </c>
      <c r="E1585">
        <f>'Pivot MRIP 13"'!E1588</f>
        <v>0</v>
      </c>
      <c r="F1585">
        <f>'Pivot MRIP 13"'!F1588</f>
        <v>2</v>
      </c>
      <c r="G1585">
        <f>'Pivot MRIP 13"'!G1588</f>
        <v>0</v>
      </c>
      <c r="H1585">
        <f t="shared" si="86"/>
        <v>0</v>
      </c>
      <c r="I1585">
        <f t="shared" si="87"/>
        <v>0</v>
      </c>
    </row>
    <row r="1586" spans="1:9" x14ac:dyDescent="0.25">
      <c r="A1586">
        <f>'Pivot MRIP 13"'!A1589</f>
        <v>2014</v>
      </c>
      <c r="B1586" t="str">
        <f>'Pivot MRIP 13"'!B1589</f>
        <v>1565220140720023</v>
      </c>
      <c r="C1586">
        <f>'Pivot MRIP 13"'!C1589</f>
        <v>702.14155206999999</v>
      </c>
      <c r="D1586">
        <f>'Pivot MRIP 13"'!D1589</f>
        <v>702.14155206999999</v>
      </c>
      <c r="E1586">
        <f>'Pivot MRIP 13"'!E1589</f>
        <v>0</v>
      </c>
      <c r="F1586">
        <f>'Pivot MRIP 13"'!F1589</f>
        <v>2</v>
      </c>
      <c r="G1586">
        <f>'Pivot MRIP 13"'!G1589</f>
        <v>0</v>
      </c>
      <c r="H1586">
        <f t="shared" si="86"/>
        <v>0</v>
      </c>
      <c r="I1586">
        <f t="shared" si="87"/>
        <v>0</v>
      </c>
    </row>
    <row r="1587" spans="1:9" x14ac:dyDescent="0.25">
      <c r="A1587">
        <f>'Pivot MRIP 13"'!A1590</f>
        <v>2014</v>
      </c>
      <c r="B1587" t="str">
        <f>'Pivot MRIP 13"'!B1590</f>
        <v>1565220140720028</v>
      </c>
      <c r="C1587">
        <f>'Pivot MRIP 13"'!C1590</f>
        <v>1363.5853342</v>
      </c>
      <c r="D1587">
        <f>'Pivot MRIP 13"'!D1590</f>
        <v>1363.5853342</v>
      </c>
      <c r="E1587">
        <f>'Pivot MRIP 13"'!E1590</f>
        <v>0</v>
      </c>
      <c r="F1587">
        <f>'Pivot MRIP 13"'!F1590</f>
        <v>4</v>
      </c>
      <c r="G1587">
        <f>'Pivot MRIP 13"'!G1590</f>
        <v>0</v>
      </c>
      <c r="H1587">
        <f t="shared" si="86"/>
        <v>0</v>
      </c>
      <c r="I1587">
        <f t="shared" si="87"/>
        <v>0</v>
      </c>
    </row>
    <row r="1588" spans="1:9" x14ac:dyDescent="0.25">
      <c r="A1588">
        <f>'Pivot MRIP 13"'!A1591</f>
        <v>2014</v>
      </c>
      <c r="B1588" t="str">
        <f>'Pivot MRIP 13"'!B1591</f>
        <v>1565220140720029</v>
      </c>
      <c r="C1588">
        <f>'Pivot MRIP 13"'!C1591</f>
        <v>371.41966101999998</v>
      </c>
      <c r="D1588">
        <f>'Pivot MRIP 13"'!D1591</f>
        <v>371.41966101999998</v>
      </c>
      <c r="E1588">
        <f>'Pivot MRIP 13"'!E1591</f>
        <v>0</v>
      </c>
      <c r="F1588">
        <f>'Pivot MRIP 13"'!F1591</f>
        <v>16</v>
      </c>
      <c r="G1588">
        <f>'Pivot MRIP 13"'!G1591</f>
        <v>0</v>
      </c>
      <c r="H1588">
        <f t="shared" si="86"/>
        <v>0</v>
      </c>
      <c r="I1588">
        <f t="shared" si="87"/>
        <v>0</v>
      </c>
    </row>
    <row r="1589" spans="1:9" x14ac:dyDescent="0.25">
      <c r="A1589">
        <f>'Pivot MRIP 13"'!A1592</f>
        <v>2014</v>
      </c>
      <c r="B1589" t="str">
        <f>'Pivot MRIP 13"'!B1592</f>
        <v>1565220140720034</v>
      </c>
      <c r="C1589">
        <f>'Pivot MRIP 13"'!C1592</f>
        <v>371.41966101999998</v>
      </c>
      <c r="D1589">
        <f>'Pivot MRIP 13"'!D1592</f>
        <v>371.41966101999998</v>
      </c>
      <c r="E1589">
        <f>'Pivot MRIP 13"'!E1592</f>
        <v>0</v>
      </c>
      <c r="F1589">
        <f>'Pivot MRIP 13"'!F1592</f>
        <v>3</v>
      </c>
      <c r="G1589">
        <f>'Pivot MRIP 13"'!G1592</f>
        <v>0</v>
      </c>
      <c r="H1589">
        <f t="shared" si="86"/>
        <v>0</v>
      </c>
      <c r="I1589">
        <f t="shared" si="87"/>
        <v>0</v>
      </c>
    </row>
    <row r="1590" spans="1:9" x14ac:dyDescent="0.25">
      <c r="A1590">
        <f>'Pivot MRIP 13"'!A1593</f>
        <v>2014</v>
      </c>
      <c r="B1590" t="str">
        <f>'Pivot MRIP 13"'!B1593</f>
        <v>1565220140727016</v>
      </c>
      <c r="C1590">
        <f>'Pivot MRIP 13"'!C1593</f>
        <v>180.13157627000001</v>
      </c>
      <c r="D1590">
        <f>'Pivot MRIP 13"'!D1593</f>
        <v>180.13157627000001</v>
      </c>
      <c r="E1590">
        <f>'Pivot MRIP 13"'!E1593</f>
        <v>0</v>
      </c>
      <c r="F1590">
        <f>'Pivot MRIP 13"'!F1593</f>
        <v>5</v>
      </c>
      <c r="G1590">
        <f>'Pivot MRIP 13"'!G1593</f>
        <v>0</v>
      </c>
      <c r="H1590">
        <f t="shared" si="86"/>
        <v>0</v>
      </c>
      <c r="I1590">
        <f t="shared" si="87"/>
        <v>0</v>
      </c>
    </row>
    <row r="1591" spans="1:9" x14ac:dyDescent="0.25">
      <c r="A1591">
        <f>'Pivot MRIP 13"'!A1594</f>
        <v>2014</v>
      </c>
      <c r="B1591" t="str">
        <f>'Pivot MRIP 13"'!B1594</f>
        <v>1565220140727019</v>
      </c>
      <c r="C1591">
        <f>'Pivot MRIP 13"'!C1594</f>
        <v>68.584531233999996</v>
      </c>
      <c r="D1591">
        <f>'Pivot MRIP 13"'!D1594</f>
        <v>68.584531233999996</v>
      </c>
      <c r="E1591">
        <f>'Pivot MRIP 13"'!E1594</f>
        <v>0</v>
      </c>
      <c r="F1591">
        <f>'Pivot MRIP 13"'!F1594</f>
        <v>4</v>
      </c>
      <c r="G1591">
        <f>'Pivot MRIP 13"'!G1594</f>
        <v>0</v>
      </c>
      <c r="H1591">
        <f t="shared" si="86"/>
        <v>0</v>
      </c>
      <c r="I1591">
        <f t="shared" si="87"/>
        <v>0</v>
      </c>
    </row>
    <row r="1592" spans="1:9" x14ac:dyDescent="0.25">
      <c r="A1592">
        <f>'Pivot MRIP 13"'!A1595</f>
        <v>2014</v>
      </c>
      <c r="B1592" t="str">
        <f>'Pivot MRIP 13"'!B1595</f>
        <v>1565220140727029</v>
      </c>
      <c r="C1592">
        <f>'Pivot MRIP 13"'!C1595</f>
        <v>68.584531233999996</v>
      </c>
      <c r="D1592">
        <f>'Pivot MRIP 13"'!D1595</f>
        <v>68.584531233999996</v>
      </c>
      <c r="E1592">
        <f>'Pivot MRIP 13"'!E1595</f>
        <v>0</v>
      </c>
      <c r="F1592">
        <f>'Pivot MRIP 13"'!F1595</f>
        <v>9</v>
      </c>
      <c r="G1592">
        <f>'Pivot MRIP 13"'!G1595</f>
        <v>0</v>
      </c>
      <c r="H1592">
        <f t="shared" si="86"/>
        <v>0</v>
      </c>
      <c r="I1592">
        <f t="shared" si="87"/>
        <v>0</v>
      </c>
    </row>
    <row r="1593" spans="1:9" x14ac:dyDescent="0.25">
      <c r="A1593">
        <f>'Pivot MRIP 13"'!A1596</f>
        <v>2014</v>
      </c>
      <c r="B1593" t="str">
        <f>'Pivot MRIP 13"'!B1596</f>
        <v>1565220140727035</v>
      </c>
      <c r="C1593">
        <f>'Pivot MRIP 13"'!C1596</f>
        <v>96.471292493000007</v>
      </c>
      <c r="D1593">
        <f>'Pivot MRIP 13"'!D1596</f>
        <v>96.471292493000007</v>
      </c>
      <c r="E1593">
        <f>'Pivot MRIP 13"'!E1596</f>
        <v>0</v>
      </c>
      <c r="F1593">
        <f>'Pivot MRIP 13"'!F1596</f>
        <v>4</v>
      </c>
      <c r="G1593">
        <f>'Pivot MRIP 13"'!G1596</f>
        <v>0</v>
      </c>
      <c r="H1593">
        <f t="shared" si="86"/>
        <v>0</v>
      </c>
      <c r="I1593">
        <f t="shared" si="87"/>
        <v>0</v>
      </c>
    </row>
    <row r="1594" spans="1:9" x14ac:dyDescent="0.25">
      <c r="A1594">
        <f>'Pivot MRIP 13"'!A1597</f>
        <v>2014</v>
      </c>
      <c r="B1594" t="str">
        <f>'Pivot MRIP 13"'!B1597</f>
        <v>1565220140728001</v>
      </c>
      <c r="C1594">
        <f>'Pivot MRIP 13"'!C1597</f>
        <v>36.227678028000007</v>
      </c>
      <c r="D1594">
        <f>'Pivot MRIP 13"'!D1597</f>
        <v>36.227678028000007</v>
      </c>
      <c r="E1594">
        <f>'Pivot MRIP 13"'!E1597</f>
        <v>0</v>
      </c>
      <c r="F1594">
        <f>'Pivot MRIP 13"'!F1597</f>
        <v>36</v>
      </c>
      <c r="G1594">
        <f>'Pivot MRIP 13"'!G1597</f>
        <v>0</v>
      </c>
      <c r="H1594">
        <f t="shared" si="86"/>
        <v>0</v>
      </c>
      <c r="I1594">
        <f t="shared" si="87"/>
        <v>0</v>
      </c>
    </row>
    <row r="1595" spans="1:9" x14ac:dyDescent="0.25">
      <c r="A1595">
        <f>'Pivot MRIP 13"'!A1598</f>
        <v>2014</v>
      </c>
      <c r="B1595" t="str">
        <f>'Pivot MRIP 13"'!B1598</f>
        <v>1565220140803003</v>
      </c>
      <c r="C1595">
        <f>'Pivot MRIP 13"'!C1598</f>
        <v>1419.5335994</v>
      </c>
      <c r="D1595">
        <f>'Pivot MRIP 13"'!D1598</f>
        <v>1419.5335994</v>
      </c>
      <c r="E1595">
        <f>'Pivot MRIP 13"'!E1598</f>
        <v>0</v>
      </c>
      <c r="F1595">
        <f>'Pivot MRIP 13"'!F1598</f>
        <v>3</v>
      </c>
      <c r="G1595">
        <f>'Pivot MRIP 13"'!G1598</f>
        <v>0</v>
      </c>
      <c r="H1595">
        <f t="shared" si="86"/>
        <v>0</v>
      </c>
      <c r="I1595">
        <f t="shared" si="87"/>
        <v>0</v>
      </c>
    </row>
    <row r="1596" spans="1:9" x14ac:dyDescent="0.25">
      <c r="A1596">
        <f>'Pivot MRIP 13"'!A1599</f>
        <v>2014</v>
      </c>
      <c r="B1596" t="str">
        <f>'Pivot MRIP 13"'!B1599</f>
        <v>1565220140812001</v>
      </c>
      <c r="C1596">
        <f>'Pivot MRIP 13"'!C1599</f>
        <v>187.34364993</v>
      </c>
      <c r="D1596">
        <f>'Pivot MRIP 13"'!D1599</f>
        <v>187.34364993</v>
      </c>
      <c r="E1596">
        <f>'Pivot MRIP 13"'!E1599</f>
        <v>1.2198911840896558</v>
      </c>
      <c r="F1596">
        <f>'Pivot MRIP 13"'!F1599</f>
        <v>36</v>
      </c>
      <c r="G1596">
        <f>'Pivot MRIP 13"'!G1599</f>
        <v>3</v>
      </c>
      <c r="H1596">
        <f t="shared" si="86"/>
        <v>562.03094979000002</v>
      </c>
      <c r="I1596">
        <f t="shared" si="87"/>
        <v>685.61660083435697</v>
      </c>
    </row>
    <row r="1597" spans="1:9" x14ac:dyDescent="0.25">
      <c r="A1597">
        <f>'Pivot MRIP 13"'!A1600</f>
        <v>2014</v>
      </c>
      <c r="B1597" t="str">
        <f>'Pivot MRIP 13"'!B1600</f>
        <v>1565220140815008</v>
      </c>
      <c r="C1597">
        <f>'Pivot MRIP 13"'!C1600</f>
        <v>1516.6524578999999</v>
      </c>
      <c r="D1597">
        <f>'Pivot MRIP 13"'!D1600</f>
        <v>1516.6524578999999</v>
      </c>
      <c r="E1597">
        <f>'Pivot MRIP 13"'!E1600</f>
        <v>0</v>
      </c>
      <c r="F1597">
        <f>'Pivot MRIP 13"'!F1600</f>
        <v>2</v>
      </c>
      <c r="G1597">
        <f>'Pivot MRIP 13"'!G1600</f>
        <v>0</v>
      </c>
      <c r="H1597">
        <f t="shared" si="86"/>
        <v>0</v>
      </c>
      <c r="I1597">
        <f t="shared" si="87"/>
        <v>0</v>
      </c>
    </row>
    <row r="1598" spans="1:9" x14ac:dyDescent="0.25">
      <c r="A1598">
        <f>'Pivot MRIP 13"'!A1601</f>
        <v>2014</v>
      </c>
      <c r="B1598" t="str">
        <f>'Pivot MRIP 13"'!B1601</f>
        <v>1565220140824017</v>
      </c>
      <c r="C1598">
        <f>'Pivot MRIP 13"'!C1601</f>
        <v>935.4583007</v>
      </c>
      <c r="D1598">
        <f>'Pivot MRIP 13"'!D1601</f>
        <v>935.4583007</v>
      </c>
      <c r="E1598">
        <f>'Pivot MRIP 13"'!E1601</f>
        <v>0</v>
      </c>
      <c r="F1598">
        <f>'Pivot MRIP 13"'!F1601</f>
        <v>1</v>
      </c>
      <c r="G1598">
        <f>'Pivot MRIP 13"'!G1601</f>
        <v>0</v>
      </c>
      <c r="H1598">
        <f t="shared" si="86"/>
        <v>0</v>
      </c>
      <c r="I1598">
        <f t="shared" si="87"/>
        <v>0</v>
      </c>
    </row>
    <row r="1599" spans="1:9" x14ac:dyDescent="0.25">
      <c r="A1599">
        <f>'Pivot MRIP 13"'!A1602</f>
        <v>2014</v>
      </c>
      <c r="B1599" t="str">
        <f>'Pivot MRIP 13"'!B1602</f>
        <v>1565220140824029</v>
      </c>
      <c r="C1599">
        <f>'Pivot MRIP 13"'!C1602</f>
        <v>1789.5210615000001</v>
      </c>
      <c r="D1599">
        <f>'Pivot MRIP 13"'!D1602</f>
        <v>1789.5210615000001</v>
      </c>
      <c r="E1599">
        <f>'Pivot MRIP 13"'!E1602</f>
        <v>0</v>
      </c>
      <c r="F1599">
        <f>'Pivot MRIP 13"'!F1602</f>
        <v>8</v>
      </c>
      <c r="G1599">
        <f>'Pivot MRIP 13"'!G1602</f>
        <v>0</v>
      </c>
      <c r="H1599">
        <f t="shared" si="86"/>
        <v>0</v>
      </c>
      <c r="I1599">
        <f t="shared" si="87"/>
        <v>0</v>
      </c>
    </row>
    <row r="1600" spans="1:9" x14ac:dyDescent="0.25">
      <c r="A1600">
        <f>'Pivot MRIP 13"'!A1603</f>
        <v>2014</v>
      </c>
      <c r="B1600" t="str">
        <f>'Pivot MRIP 13"'!B1603</f>
        <v>1565220140824034</v>
      </c>
      <c r="C1600">
        <f>'Pivot MRIP 13"'!C1603</f>
        <v>935.4583007</v>
      </c>
      <c r="D1600">
        <f>'Pivot MRIP 13"'!D1603</f>
        <v>935.4583007</v>
      </c>
      <c r="E1600">
        <f>'Pivot MRIP 13"'!E1603</f>
        <v>0</v>
      </c>
      <c r="F1600">
        <f>'Pivot MRIP 13"'!F1603</f>
        <v>16</v>
      </c>
      <c r="G1600">
        <f>'Pivot MRIP 13"'!G1603</f>
        <v>0</v>
      </c>
      <c r="H1600">
        <f t="shared" si="86"/>
        <v>0</v>
      </c>
      <c r="I1600">
        <f t="shared" si="87"/>
        <v>0</v>
      </c>
    </row>
    <row r="1601" spans="1:9" x14ac:dyDescent="0.25">
      <c r="A1601">
        <f>'Pivot MRIP 13"'!A1604</f>
        <v>2014</v>
      </c>
      <c r="B1601" t="str">
        <f>'Pivot MRIP 13"'!B1604</f>
        <v>1565220140914003</v>
      </c>
      <c r="C1601">
        <f>'Pivot MRIP 13"'!C1604</f>
        <v>8.0217584532000004</v>
      </c>
      <c r="D1601">
        <f>'Pivot MRIP 13"'!D1604</f>
        <v>8.0217584532000004</v>
      </c>
      <c r="E1601">
        <f>'Pivot MRIP 13"'!E1604</f>
        <v>1.4109584778597133</v>
      </c>
      <c r="F1601">
        <f>'Pivot MRIP 13"'!F1604</f>
        <v>4</v>
      </c>
      <c r="G1601">
        <f>'Pivot MRIP 13"'!G1604</f>
        <v>1.1424455525999999</v>
      </c>
      <c r="H1601">
        <f t="shared" si="86"/>
        <v>9.1644222688897958</v>
      </c>
      <c r="I1601">
        <f t="shared" si="87"/>
        <v>12.930619294976406</v>
      </c>
    </row>
    <row r="1602" spans="1:9" x14ac:dyDescent="0.25">
      <c r="A1602">
        <f>'Pivot MRIP 13"'!A1605</f>
        <v>2014</v>
      </c>
      <c r="B1602" t="str">
        <f>'Pivot MRIP 13"'!B1605</f>
        <v>1565220140914007</v>
      </c>
      <c r="C1602">
        <f>'Pivot MRIP 13"'!C1605</f>
        <v>8.0217584532000004</v>
      </c>
      <c r="D1602">
        <f>'Pivot MRIP 13"'!D1605</f>
        <v>8.0217584532000004</v>
      </c>
      <c r="E1602">
        <f>'Pivot MRIP 13"'!E1605</f>
        <v>1.9400679072500795</v>
      </c>
      <c r="F1602">
        <f>'Pivot MRIP 13"'!F1605</f>
        <v>1</v>
      </c>
      <c r="G1602">
        <f>'Pivot MRIP 13"'!G1605</f>
        <v>1.1424455525999999</v>
      </c>
      <c r="H1602">
        <f t="shared" ref="H1602:H1665" si="88">G1602*C1602</f>
        <v>9.1644222688897958</v>
      </c>
      <c r="I1602">
        <f t="shared" ref="I1602:I1665" si="89">E1602*H1602</f>
        <v>17.779601532361053</v>
      </c>
    </row>
    <row r="1603" spans="1:9" x14ac:dyDescent="0.25">
      <c r="A1603">
        <f>'Pivot MRIP 13"'!A1606</f>
        <v>2014</v>
      </c>
      <c r="B1603" t="str">
        <f>'Pivot MRIP 13"'!B1606</f>
        <v>1565220140914013</v>
      </c>
      <c r="C1603">
        <f>'Pivot MRIP 13"'!C1606</f>
        <v>8.0217584532000004</v>
      </c>
      <c r="D1603">
        <f>'Pivot MRIP 13"'!D1606</f>
        <v>8.0217584532000004</v>
      </c>
      <c r="E1603">
        <f>'Pivot MRIP 13"'!E1606</f>
        <v>0</v>
      </c>
      <c r="F1603">
        <f>'Pivot MRIP 13"'!F1606</f>
        <v>9</v>
      </c>
      <c r="G1603">
        <f>'Pivot MRIP 13"'!G1606</f>
        <v>0</v>
      </c>
      <c r="H1603">
        <f t="shared" si="88"/>
        <v>0</v>
      </c>
      <c r="I1603">
        <f t="shared" si="89"/>
        <v>0</v>
      </c>
    </row>
    <row r="1604" spans="1:9" x14ac:dyDescent="0.25">
      <c r="A1604">
        <f>'Pivot MRIP 13"'!A1607</f>
        <v>2014</v>
      </c>
      <c r="B1604" t="str">
        <f>'Pivot MRIP 13"'!B1607</f>
        <v>1565220140919016</v>
      </c>
      <c r="C1604">
        <f>'Pivot MRIP 13"'!C1607</f>
        <v>19.500285133999999</v>
      </c>
      <c r="D1604">
        <f>'Pivot MRIP 13"'!D1607</f>
        <v>19.500285133999999</v>
      </c>
      <c r="E1604">
        <f>'Pivot MRIP 13"'!E1607</f>
        <v>0</v>
      </c>
      <c r="F1604">
        <f>'Pivot MRIP 13"'!F1607</f>
        <v>2</v>
      </c>
      <c r="G1604">
        <f>'Pivot MRIP 13"'!G1607</f>
        <v>0</v>
      </c>
      <c r="H1604">
        <f t="shared" si="88"/>
        <v>0</v>
      </c>
      <c r="I1604">
        <f t="shared" si="89"/>
        <v>0</v>
      </c>
    </row>
    <row r="1605" spans="1:9" x14ac:dyDescent="0.25">
      <c r="A1605">
        <f>'Pivot MRIP 13"'!A1608</f>
        <v>2014</v>
      </c>
      <c r="B1605" t="str">
        <f>'Pivot MRIP 13"'!B1608</f>
        <v>1565220140920007</v>
      </c>
      <c r="C1605">
        <f>'Pivot MRIP 13"'!C1608</f>
        <v>1211.5594495</v>
      </c>
      <c r="D1605">
        <f>'Pivot MRIP 13"'!D1608</f>
        <v>1211.5594495</v>
      </c>
      <c r="E1605">
        <f>'Pivot MRIP 13"'!E1608</f>
        <v>0</v>
      </c>
      <c r="F1605">
        <f>'Pivot MRIP 13"'!F1608</f>
        <v>1</v>
      </c>
      <c r="G1605">
        <f>'Pivot MRIP 13"'!G1608</f>
        <v>0</v>
      </c>
      <c r="H1605">
        <f t="shared" si="88"/>
        <v>0</v>
      </c>
      <c r="I1605">
        <f t="shared" si="89"/>
        <v>0</v>
      </c>
    </row>
    <row r="1606" spans="1:9" x14ac:dyDescent="0.25">
      <c r="A1606">
        <f>'Pivot MRIP 13"'!A1609</f>
        <v>2014</v>
      </c>
      <c r="B1606" t="str">
        <f>'Pivot MRIP 13"'!B1609</f>
        <v>1565220140927022</v>
      </c>
      <c r="C1606">
        <f>'Pivot MRIP 13"'!C1609</f>
        <v>7.8058532120999997</v>
      </c>
      <c r="D1606">
        <f>'Pivot MRIP 13"'!D1609</f>
        <v>7.8058532120999997</v>
      </c>
      <c r="E1606">
        <f>'Pivot MRIP 13"'!E1609</f>
        <v>0</v>
      </c>
      <c r="F1606">
        <f>'Pivot MRIP 13"'!F1609</f>
        <v>6</v>
      </c>
      <c r="G1606">
        <f>'Pivot MRIP 13"'!G1609</f>
        <v>0</v>
      </c>
      <c r="H1606">
        <f t="shared" si="88"/>
        <v>0</v>
      </c>
      <c r="I1606">
        <f t="shared" si="89"/>
        <v>0</v>
      </c>
    </row>
    <row r="1607" spans="1:9" x14ac:dyDescent="0.25">
      <c r="A1607">
        <f>'Pivot MRIP 13"'!A1610</f>
        <v>2014</v>
      </c>
      <c r="B1607" t="str">
        <f>'Pivot MRIP 13"'!B1610</f>
        <v>1565220141007005</v>
      </c>
      <c r="C1607">
        <f>'Pivot MRIP 13"'!C1610</f>
        <v>43.937947436999998</v>
      </c>
      <c r="D1607">
        <f>'Pivot MRIP 13"'!D1610</f>
        <v>43.937947436999998</v>
      </c>
      <c r="E1607">
        <f>'Pivot MRIP 13"'!E1610</f>
        <v>1.0582188584874124</v>
      </c>
      <c r="F1607">
        <f>'Pivot MRIP 13"'!F1610</f>
        <v>4</v>
      </c>
      <c r="G1607">
        <f>'Pivot MRIP 13"'!G1610</f>
        <v>1</v>
      </c>
      <c r="H1607">
        <f t="shared" si="88"/>
        <v>43.937947436999998</v>
      </c>
      <c r="I1607">
        <f t="shared" si="89"/>
        <v>46.495964581062061</v>
      </c>
    </row>
    <row r="1608" spans="1:9" x14ac:dyDescent="0.25">
      <c r="A1608">
        <f>'Pivot MRIP 13"'!A1611</f>
        <v>2014</v>
      </c>
      <c r="B1608" t="str">
        <f>'Pivot MRIP 13"'!B1611</f>
        <v>1565220141009006</v>
      </c>
      <c r="C1608">
        <f>'Pivot MRIP 13"'!C1611</f>
        <v>205.10054713</v>
      </c>
      <c r="D1608">
        <f>'Pivot MRIP 13"'!D1611</f>
        <v>205.10054713</v>
      </c>
      <c r="E1608">
        <f>'Pivot MRIP 13"'!E1611</f>
        <v>0</v>
      </c>
      <c r="F1608">
        <f>'Pivot MRIP 13"'!F1611</f>
        <v>6</v>
      </c>
      <c r="G1608">
        <f>'Pivot MRIP 13"'!G1611</f>
        <v>0</v>
      </c>
      <c r="H1608">
        <f t="shared" si="88"/>
        <v>0</v>
      </c>
      <c r="I1608">
        <f t="shared" si="89"/>
        <v>0</v>
      </c>
    </row>
    <row r="1609" spans="1:9" x14ac:dyDescent="0.25">
      <c r="A1609">
        <f>'Pivot MRIP 13"'!A1612</f>
        <v>2014</v>
      </c>
      <c r="B1609" t="str">
        <f>'Pivot MRIP 13"'!B1612</f>
        <v>1565220141019008</v>
      </c>
      <c r="C1609">
        <f>'Pivot MRIP 13"'!C1612</f>
        <v>99.406284943000003</v>
      </c>
      <c r="D1609">
        <f>'Pivot MRIP 13"'!D1612</f>
        <v>99.406284943000003</v>
      </c>
      <c r="E1609">
        <f>'Pivot MRIP 13"'!E1612</f>
        <v>0</v>
      </c>
      <c r="F1609">
        <f>'Pivot MRIP 13"'!F1612</f>
        <v>2</v>
      </c>
      <c r="G1609">
        <f>'Pivot MRIP 13"'!G1612</f>
        <v>0</v>
      </c>
      <c r="H1609">
        <f t="shared" si="88"/>
        <v>0</v>
      </c>
      <c r="I1609">
        <f t="shared" si="89"/>
        <v>0</v>
      </c>
    </row>
    <row r="1610" spans="1:9" x14ac:dyDescent="0.25">
      <c r="A1610">
        <f>'Pivot MRIP 13"'!A1613</f>
        <v>2014</v>
      </c>
      <c r="B1610" t="str">
        <f>'Pivot MRIP 13"'!B1613</f>
        <v>1565220141019010</v>
      </c>
      <c r="C1610">
        <f>'Pivot MRIP 13"'!C1613</f>
        <v>9.7343111509</v>
      </c>
      <c r="D1610">
        <f>'Pivot MRIP 13"'!D1613</f>
        <v>9.7343111509</v>
      </c>
      <c r="E1610">
        <f>'Pivot MRIP 13"'!E1613</f>
        <v>1.2345886683694798</v>
      </c>
      <c r="F1610">
        <f>'Pivot MRIP 13"'!F1613</f>
        <v>4</v>
      </c>
      <c r="G1610">
        <f>'Pivot MRIP 13"'!G1613</f>
        <v>1.1173851747000001</v>
      </c>
      <c r="H1610">
        <f t="shared" si="88"/>
        <v>10.876974965932556</v>
      </c>
      <c r="I1610">
        <f t="shared" si="89"/>
        <v>13.428590039078841</v>
      </c>
    </row>
    <row r="1611" spans="1:9" x14ac:dyDescent="0.25">
      <c r="A1611">
        <f>'Pivot MRIP 13"'!A1614</f>
        <v>2014</v>
      </c>
      <c r="B1611" t="str">
        <f>'Pivot MRIP 13"'!B1614</f>
        <v>1565220141206019</v>
      </c>
      <c r="C1611">
        <f>'Pivot MRIP 13"'!C1614</f>
        <v>296.89058709</v>
      </c>
      <c r="D1611">
        <f>'Pivot MRIP 13"'!D1614</f>
        <v>296.89058709</v>
      </c>
      <c r="E1611">
        <f>'Pivot MRIP 13"'!E1614</f>
        <v>0</v>
      </c>
      <c r="F1611">
        <f>'Pivot MRIP 13"'!F1614</f>
        <v>9</v>
      </c>
      <c r="G1611">
        <f>'Pivot MRIP 13"'!G1614</f>
        <v>0</v>
      </c>
      <c r="H1611">
        <f t="shared" si="88"/>
        <v>0</v>
      </c>
      <c r="I1611">
        <f t="shared" si="89"/>
        <v>0</v>
      </c>
    </row>
    <row r="1612" spans="1:9" x14ac:dyDescent="0.25">
      <c r="A1612">
        <f>'Pivot MRIP 13"'!A1615</f>
        <v>2014</v>
      </c>
      <c r="B1612" t="str">
        <f>'Pivot MRIP 13"'!B1615</f>
        <v>1565220141206026</v>
      </c>
      <c r="C1612">
        <f>'Pivot MRIP 13"'!C1615</f>
        <v>783.47760980999999</v>
      </c>
      <c r="D1612">
        <f>'Pivot MRIP 13"'!D1615</f>
        <v>783.47760980999999</v>
      </c>
      <c r="E1612">
        <f>'Pivot MRIP 13"'!E1615</f>
        <v>0</v>
      </c>
      <c r="F1612">
        <f>'Pivot MRIP 13"'!F1615</f>
        <v>3</v>
      </c>
      <c r="G1612">
        <f>'Pivot MRIP 13"'!G1615</f>
        <v>0</v>
      </c>
      <c r="H1612">
        <f t="shared" si="88"/>
        <v>0</v>
      </c>
      <c r="I1612">
        <f t="shared" si="89"/>
        <v>0</v>
      </c>
    </row>
    <row r="1613" spans="1:9" x14ac:dyDescent="0.25">
      <c r="A1613">
        <f>'Pivot MRIP 13"'!A1616</f>
        <v>2014</v>
      </c>
      <c r="B1613" t="str">
        <f>'Pivot MRIP 13"'!B1616</f>
        <v>1565220141214021</v>
      </c>
      <c r="C1613">
        <f>'Pivot MRIP 13"'!C1616</f>
        <v>346.07872402999999</v>
      </c>
      <c r="D1613">
        <f>'Pivot MRIP 13"'!D1616</f>
        <v>346.07872402999999</v>
      </c>
      <c r="E1613">
        <f>'Pivot MRIP 13"'!E1616</f>
        <v>0</v>
      </c>
      <c r="F1613">
        <f>'Pivot MRIP 13"'!F1616</f>
        <v>4</v>
      </c>
      <c r="G1613">
        <f>'Pivot MRIP 13"'!G1616</f>
        <v>0</v>
      </c>
      <c r="H1613">
        <f t="shared" si="88"/>
        <v>0</v>
      </c>
      <c r="I1613">
        <f t="shared" si="89"/>
        <v>0</v>
      </c>
    </row>
    <row r="1614" spans="1:9" x14ac:dyDescent="0.25">
      <c r="A1614">
        <f>'Pivot MRIP 13"'!A1617</f>
        <v>2014</v>
      </c>
      <c r="B1614" t="str">
        <f>'Pivot MRIP 13"'!B1617</f>
        <v>1565220141214051</v>
      </c>
      <c r="C1614">
        <f>'Pivot MRIP 13"'!C1617</f>
        <v>346.07872402999999</v>
      </c>
      <c r="D1614">
        <f>'Pivot MRIP 13"'!D1617</f>
        <v>346.07872402999999</v>
      </c>
      <c r="E1614">
        <f>'Pivot MRIP 13"'!E1617</f>
        <v>1.543235835248433</v>
      </c>
      <c r="F1614">
        <f>'Pivot MRIP 13"'!F1617</f>
        <v>3</v>
      </c>
      <c r="G1614">
        <f>'Pivot MRIP 13"'!G1617</f>
        <v>0.96461153560000001</v>
      </c>
      <c r="H1614">
        <f t="shared" si="88"/>
        <v>333.83152942506689</v>
      </c>
      <c r="I1614">
        <f t="shared" si="89"/>
        <v>515.18077914455489</v>
      </c>
    </row>
    <row r="1615" spans="1:9" x14ac:dyDescent="0.25">
      <c r="A1615">
        <f>'Pivot MRIP 13"'!A1618</f>
        <v>2014</v>
      </c>
      <c r="B1615" t="str">
        <f>'Pivot MRIP 13"'!B1618</f>
        <v>1565220141219009</v>
      </c>
      <c r="C1615">
        <f>'Pivot MRIP 13"'!C1618</f>
        <v>26.926589171</v>
      </c>
      <c r="D1615">
        <f>'Pivot MRIP 13"'!D1618</f>
        <v>26.926589171</v>
      </c>
      <c r="E1615">
        <f>'Pivot MRIP 13"'!E1618</f>
        <v>1.4109584779832165</v>
      </c>
      <c r="F1615">
        <f>'Pivot MRIP 13"'!F1618</f>
        <v>5</v>
      </c>
      <c r="G1615">
        <f>'Pivot MRIP 13"'!G1618</f>
        <v>2</v>
      </c>
      <c r="H1615">
        <f t="shared" si="88"/>
        <v>53.853178342</v>
      </c>
      <c r="I1615">
        <f t="shared" si="89"/>
        <v>75.984598547987034</v>
      </c>
    </row>
    <row r="1616" spans="1:9" x14ac:dyDescent="0.25">
      <c r="A1616">
        <f>'Pivot MRIP 13"'!A1619</f>
        <v>2014</v>
      </c>
      <c r="B1616" t="str">
        <f>'Pivot MRIP 13"'!B1619</f>
        <v>1565220141222001</v>
      </c>
      <c r="C1616">
        <f>'Pivot MRIP 13"'!C1619</f>
        <v>200.94446225999999</v>
      </c>
      <c r="D1616">
        <f>'Pivot MRIP 13"'!D1619</f>
        <v>200.94446225999999</v>
      </c>
      <c r="E1616">
        <f>'Pivot MRIP 13"'!E1619</f>
        <v>0</v>
      </c>
      <c r="F1616">
        <f>'Pivot MRIP 13"'!F1619</f>
        <v>2</v>
      </c>
      <c r="G1616">
        <f>'Pivot MRIP 13"'!G1619</f>
        <v>0</v>
      </c>
      <c r="H1616">
        <f t="shared" si="88"/>
        <v>0</v>
      </c>
      <c r="I1616">
        <f t="shared" si="89"/>
        <v>0</v>
      </c>
    </row>
    <row r="1617" spans="1:9" x14ac:dyDescent="0.25">
      <c r="A1617">
        <f>'Pivot MRIP 13"'!A1620</f>
        <v>2014</v>
      </c>
      <c r="B1617" t="str">
        <f>'Pivot MRIP 13"'!B1620</f>
        <v>1565220141226024</v>
      </c>
      <c r="C1617">
        <f>'Pivot MRIP 13"'!C1620</f>
        <v>30.470629195000001</v>
      </c>
      <c r="D1617">
        <f>'Pivot MRIP 13"'!D1620</f>
        <v>30.470629195000001</v>
      </c>
      <c r="E1617">
        <f>'Pivot MRIP 13"'!E1620</f>
        <v>1.3668660255462408</v>
      </c>
      <c r="F1617">
        <f>'Pivot MRIP 13"'!F1620</f>
        <v>3</v>
      </c>
      <c r="G1617">
        <f>'Pivot MRIP 13"'!G1620</f>
        <v>1</v>
      </c>
      <c r="H1617">
        <f t="shared" si="88"/>
        <v>30.470629195000001</v>
      </c>
      <c r="I1617">
        <f t="shared" si="89"/>
        <v>41.649267823662903</v>
      </c>
    </row>
    <row r="1618" spans="1:9" x14ac:dyDescent="0.25">
      <c r="A1618">
        <f>'Pivot MRIP 13"'!A1621</f>
        <v>2014</v>
      </c>
      <c r="B1618" t="str">
        <f>'Pivot MRIP 13"'!B1621</f>
        <v>1565220141226027</v>
      </c>
      <c r="C1618">
        <f>'Pivot MRIP 13"'!C1621</f>
        <v>30.470629195000001</v>
      </c>
      <c r="D1618">
        <f>'Pivot MRIP 13"'!D1621</f>
        <v>30.470629195000001</v>
      </c>
      <c r="E1618">
        <f>'Pivot MRIP 13"'!E1621</f>
        <v>0</v>
      </c>
      <c r="F1618">
        <f>'Pivot MRIP 13"'!F1621</f>
        <v>6</v>
      </c>
      <c r="G1618">
        <f>'Pivot MRIP 13"'!G1621</f>
        <v>0</v>
      </c>
      <c r="H1618">
        <f t="shared" si="88"/>
        <v>0</v>
      </c>
      <c r="I1618">
        <f t="shared" si="89"/>
        <v>0</v>
      </c>
    </row>
    <row r="1619" spans="1:9" x14ac:dyDescent="0.25">
      <c r="A1619">
        <f>'Pivot MRIP 13"'!A1622</f>
        <v>2014</v>
      </c>
      <c r="B1619" t="str">
        <f>'Pivot MRIP 13"'!B1622</f>
        <v>1566520140817003</v>
      </c>
      <c r="C1619">
        <f>'Pivot MRIP 13"'!C1622</f>
        <v>323.14649186999998</v>
      </c>
      <c r="D1619">
        <f>'Pivot MRIP 13"'!D1622</f>
        <v>323.14649186999998</v>
      </c>
      <c r="E1619">
        <f>'Pivot MRIP 13"'!E1622</f>
        <v>1.5946770298039477</v>
      </c>
      <c r="F1619">
        <f>'Pivot MRIP 13"'!F1622</f>
        <v>9</v>
      </c>
      <c r="G1619">
        <f>'Pivot MRIP 13"'!G1622</f>
        <v>3</v>
      </c>
      <c r="H1619">
        <f t="shared" si="88"/>
        <v>969.43947560999993</v>
      </c>
      <c r="I1619">
        <f t="shared" si="89"/>
        <v>1545.9428635404513</v>
      </c>
    </row>
    <row r="1620" spans="1:9" x14ac:dyDescent="0.25">
      <c r="A1620">
        <f>'Pivot MRIP 13"'!A1623</f>
        <v>2014</v>
      </c>
      <c r="B1620" t="str">
        <f>'Pivot MRIP 13"'!B1623</f>
        <v>1566520140817029</v>
      </c>
      <c r="C1620">
        <f>'Pivot MRIP 13"'!C1623</f>
        <v>323.14649186999998</v>
      </c>
      <c r="D1620">
        <f>'Pivot MRIP 13"'!D1623</f>
        <v>323.14649186999998</v>
      </c>
      <c r="E1620">
        <f>'Pivot MRIP 13"'!E1623</f>
        <v>1.763698097523325</v>
      </c>
      <c r="F1620">
        <f>'Pivot MRIP 13"'!F1623</f>
        <v>2</v>
      </c>
      <c r="G1620">
        <f>'Pivot MRIP 13"'!G1623</f>
        <v>0.99521699910000005</v>
      </c>
      <c r="H1620">
        <f t="shared" si="88"/>
        <v>321.60088190855396</v>
      </c>
      <c r="I1620">
        <f t="shared" si="89"/>
        <v>567.20686358394016</v>
      </c>
    </row>
    <row r="1621" spans="1:9" x14ac:dyDescent="0.25">
      <c r="A1621">
        <f>'Pivot MRIP 13"'!A1624</f>
        <v>2014</v>
      </c>
      <c r="B1621" t="str">
        <f>'Pivot MRIP 13"'!B1624</f>
        <v>1566520140817031</v>
      </c>
      <c r="C1621">
        <f>'Pivot MRIP 13"'!C1624</f>
        <v>323.14649186999998</v>
      </c>
      <c r="D1621">
        <f>'Pivot MRIP 13"'!D1624</f>
        <v>323.14649186999998</v>
      </c>
      <c r="E1621">
        <f>'Pivot MRIP 13"'!E1624</f>
        <v>0</v>
      </c>
      <c r="F1621">
        <f>'Pivot MRIP 13"'!F1624</f>
        <v>9</v>
      </c>
      <c r="G1621">
        <f>'Pivot MRIP 13"'!G1624</f>
        <v>0</v>
      </c>
      <c r="H1621">
        <f t="shared" si="88"/>
        <v>0</v>
      </c>
      <c r="I1621">
        <f t="shared" si="89"/>
        <v>0</v>
      </c>
    </row>
    <row r="1622" spans="1:9" x14ac:dyDescent="0.25">
      <c r="A1622">
        <f>'Pivot MRIP 13"'!A1625</f>
        <v>2014</v>
      </c>
      <c r="B1622" t="str">
        <f>'Pivot MRIP 13"'!B1625</f>
        <v>1566520140817034</v>
      </c>
      <c r="C1622">
        <f>'Pivot MRIP 13"'!C1625</f>
        <v>1170.4926575</v>
      </c>
      <c r="D1622">
        <f>'Pivot MRIP 13"'!D1625</f>
        <v>1170.4926575</v>
      </c>
      <c r="E1622">
        <f>'Pivot MRIP 13"'!E1625</f>
        <v>0</v>
      </c>
      <c r="F1622">
        <f>'Pivot MRIP 13"'!F1625</f>
        <v>4</v>
      </c>
      <c r="G1622">
        <f>'Pivot MRIP 13"'!G1625</f>
        <v>0</v>
      </c>
      <c r="H1622">
        <f t="shared" si="88"/>
        <v>0</v>
      </c>
      <c r="I1622">
        <f t="shared" si="89"/>
        <v>0</v>
      </c>
    </row>
    <row r="1623" spans="1:9" x14ac:dyDescent="0.25">
      <c r="A1623">
        <f>'Pivot MRIP 13"'!A1626</f>
        <v>2014</v>
      </c>
      <c r="B1623" t="str">
        <f>'Pivot MRIP 13"'!B1626</f>
        <v>1566520140907010</v>
      </c>
      <c r="C1623">
        <f>'Pivot MRIP 13"'!C1626</f>
        <v>2886.3285289</v>
      </c>
      <c r="D1623">
        <f>'Pivot MRIP 13"'!D1626</f>
        <v>2886.3285289</v>
      </c>
      <c r="E1623">
        <f>'Pivot MRIP 13"'!E1626</f>
        <v>1.168449989505987</v>
      </c>
      <c r="F1623">
        <f>'Pivot MRIP 13"'!F1626</f>
        <v>4</v>
      </c>
      <c r="G1623">
        <f>'Pivot MRIP 13"'!G1626</f>
        <v>0.53724393059999997</v>
      </c>
      <c r="H1623">
        <f t="shared" si="88"/>
        <v>1550.6624838691516</v>
      </c>
      <c r="I1623">
        <f t="shared" si="89"/>
        <v>1811.8715630042379</v>
      </c>
    </row>
    <row r="1624" spans="1:9" x14ac:dyDescent="0.25">
      <c r="A1624">
        <f>'Pivot MRIP 13"'!A1627</f>
        <v>2014</v>
      </c>
      <c r="B1624" t="str">
        <f>'Pivot MRIP 13"'!B1627</f>
        <v>1566520141217005</v>
      </c>
      <c r="C1624">
        <f>'Pivot MRIP 13"'!C1627</f>
        <v>2365.8258423000002</v>
      </c>
      <c r="D1624">
        <f>'Pivot MRIP 13"'!D1627</f>
        <v>2365.8258423000002</v>
      </c>
      <c r="E1624">
        <f>'Pivot MRIP 13"'!E1627</f>
        <v>1.0141264060504369</v>
      </c>
      <c r="F1624">
        <f>'Pivot MRIP 13"'!F1627</f>
        <v>3</v>
      </c>
      <c r="G1624">
        <f>'Pivot MRIP 13"'!G1627</f>
        <v>1</v>
      </c>
      <c r="H1624">
        <f t="shared" si="88"/>
        <v>2365.8258423000002</v>
      </c>
      <c r="I1624">
        <f t="shared" si="89"/>
        <v>2399.2464587929471</v>
      </c>
    </row>
    <row r="1625" spans="1:9" x14ac:dyDescent="0.25">
      <c r="A1625">
        <f>'Pivot MRIP 13"'!A1628</f>
        <v>2014</v>
      </c>
      <c r="B1625" t="str">
        <f>'Pivot MRIP 13"'!B1628</f>
        <v>1604720140622005</v>
      </c>
      <c r="C1625">
        <f>'Pivot MRIP 13"'!C1628</f>
        <v>296.46202923999999</v>
      </c>
      <c r="D1625">
        <f>'Pivot MRIP 13"'!D1628</f>
        <v>296.46202923999999</v>
      </c>
      <c r="E1625">
        <f>'Pivot MRIP 13"'!E1628</f>
        <v>0</v>
      </c>
      <c r="F1625">
        <f>'Pivot MRIP 13"'!F1628</f>
        <v>2</v>
      </c>
      <c r="G1625">
        <f>'Pivot MRIP 13"'!G1628</f>
        <v>0</v>
      </c>
      <c r="H1625">
        <f t="shared" si="88"/>
        <v>0</v>
      </c>
      <c r="I1625">
        <f t="shared" si="89"/>
        <v>0</v>
      </c>
    </row>
    <row r="1626" spans="1:9" x14ac:dyDescent="0.25">
      <c r="A1626">
        <f>'Pivot MRIP 13"'!A1629</f>
        <v>2014</v>
      </c>
      <c r="B1626" t="str">
        <f>'Pivot MRIP 13"'!B1629</f>
        <v>1604720140901018</v>
      </c>
      <c r="C1626">
        <f>'Pivot MRIP 13"'!C1629</f>
        <v>345.74080999</v>
      </c>
      <c r="D1626">
        <f>'Pivot MRIP 13"'!D1629</f>
        <v>345.74080999</v>
      </c>
      <c r="E1626">
        <f>'Pivot MRIP 13"'!E1629</f>
        <v>1.5432358352941429</v>
      </c>
      <c r="F1626">
        <f>'Pivot MRIP 13"'!F1629</f>
        <v>1</v>
      </c>
      <c r="G1626">
        <f>'Pivot MRIP 13"'!G1629</f>
        <v>1</v>
      </c>
      <c r="H1626">
        <f t="shared" si="88"/>
        <v>345.74080999</v>
      </c>
      <c r="I1626">
        <f t="shared" si="89"/>
        <v>533.55960770019124</v>
      </c>
    </row>
    <row r="1627" spans="1:9" x14ac:dyDescent="0.25">
      <c r="A1627">
        <f>'Pivot MRIP 13"'!A1630</f>
        <v>2014</v>
      </c>
      <c r="B1627" t="str">
        <f>'Pivot MRIP 13"'!B1630</f>
        <v>1605020140412009</v>
      </c>
      <c r="C1627">
        <f>'Pivot MRIP 13"'!C1630</f>
        <v>194.05642674000001</v>
      </c>
      <c r="D1627">
        <f>'Pivot MRIP 13"'!D1630</f>
        <v>194.05642674000001</v>
      </c>
      <c r="E1627">
        <f>'Pivot MRIP 13"'!E1630</f>
        <v>1.3227735731092654</v>
      </c>
      <c r="F1627">
        <f>'Pivot MRIP 13"'!F1630</f>
        <v>4</v>
      </c>
      <c r="G1627">
        <f>'Pivot MRIP 13"'!G1630</f>
        <v>10</v>
      </c>
      <c r="H1627">
        <f t="shared" si="88"/>
        <v>1940.5642674000001</v>
      </c>
      <c r="I1627">
        <f t="shared" si="89"/>
        <v>2566.9271298368622</v>
      </c>
    </row>
    <row r="1628" spans="1:9" x14ac:dyDescent="0.25">
      <c r="A1628">
        <f>'Pivot MRIP 13"'!A1631</f>
        <v>2014</v>
      </c>
      <c r="B1628" t="str">
        <f>'Pivot MRIP 13"'!B1631</f>
        <v>1605020140524012</v>
      </c>
      <c r="C1628">
        <f>'Pivot MRIP 13"'!C1631</f>
        <v>587.33405072000005</v>
      </c>
      <c r="D1628">
        <f>'Pivot MRIP 13"'!D1631</f>
        <v>587.33405072000005</v>
      </c>
      <c r="E1628">
        <f>'Pivot MRIP 13"'!E1631</f>
        <v>0</v>
      </c>
      <c r="F1628">
        <f>'Pivot MRIP 13"'!F1631</f>
        <v>16</v>
      </c>
      <c r="G1628">
        <f>'Pivot MRIP 13"'!G1631</f>
        <v>0</v>
      </c>
      <c r="H1628">
        <f t="shared" si="88"/>
        <v>0</v>
      </c>
      <c r="I1628">
        <f t="shared" si="89"/>
        <v>0</v>
      </c>
    </row>
    <row r="1629" spans="1:9" x14ac:dyDescent="0.25">
      <c r="A1629">
        <f>'Pivot MRIP 13"'!A1632</f>
        <v>2014</v>
      </c>
      <c r="B1629" t="str">
        <f>'Pivot MRIP 13"'!B1632</f>
        <v>1605020140816010</v>
      </c>
      <c r="C1629">
        <f>'Pivot MRIP 13"'!C1632</f>
        <v>429.76370774999998</v>
      </c>
      <c r="D1629">
        <f>'Pivot MRIP 13"'!D1632</f>
        <v>429.76370774999998</v>
      </c>
      <c r="E1629">
        <f>'Pivot MRIP 13"'!E1632</f>
        <v>0</v>
      </c>
      <c r="F1629">
        <f>'Pivot MRIP 13"'!F1632</f>
        <v>35</v>
      </c>
      <c r="G1629">
        <f>'Pivot MRIP 13"'!G1632</f>
        <v>0</v>
      </c>
      <c r="H1629">
        <f t="shared" si="88"/>
        <v>0</v>
      </c>
      <c r="I1629">
        <f t="shared" si="89"/>
        <v>0</v>
      </c>
    </row>
    <row r="1630" spans="1:9" x14ac:dyDescent="0.25">
      <c r="A1630">
        <f>'Pivot MRIP 13"'!A1633</f>
        <v>2014</v>
      </c>
      <c r="B1630" t="str">
        <f>'Pivot MRIP 13"'!B1633</f>
        <v>1657320140509001</v>
      </c>
      <c r="C1630">
        <f>'Pivot MRIP 13"'!C1633</f>
        <v>99.381240843</v>
      </c>
      <c r="D1630">
        <f>'Pivot MRIP 13"'!D1633</f>
        <v>99.381240843</v>
      </c>
      <c r="E1630">
        <f>'Pivot MRIP 13"'!E1633</f>
        <v>0</v>
      </c>
      <c r="F1630">
        <f>'Pivot MRIP 13"'!F1633</f>
        <v>2</v>
      </c>
      <c r="G1630">
        <f>'Pivot MRIP 13"'!G1633</f>
        <v>0</v>
      </c>
      <c r="H1630">
        <f t="shared" si="88"/>
        <v>0</v>
      </c>
      <c r="I1630">
        <f t="shared" si="89"/>
        <v>0</v>
      </c>
    </row>
    <row r="1631" spans="1:9" x14ac:dyDescent="0.25">
      <c r="A1631">
        <f>'Pivot MRIP 13"'!A1634</f>
        <v>2014</v>
      </c>
      <c r="B1631" t="str">
        <f>'Pivot MRIP 13"'!B1634</f>
        <v>1657320140523001</v>
      </c>
      <c r="C1631">
        <f>'Pivot MRIP 13"'!C1634</f>
        <v>473.66485010000002</v>
      </c>
      <c r="D1631">
        <f>'Pivot MRIP 13"'!D1634</f>
        <v>473.66485010000002</v>
      </c>
      <c r="E1631">
        <f>'Pivot MRIP 13"'!E1634</f>
        <v>0</v>
      </c>
      <c r="F1631">
        <f>'Pivot MRIP 13"'!F1634</f>
        <v>1</v>
      </c>
      <c r="G1631">
        <f>'Pivot MRIP 13"'!G1634</f>
        <v>0</v>
      </c>
      <c r="H1631">
        <f t="shared" si="88"/>
        <v>0</v>
      </c>
      <c r="I1631">
        <f t="shared" si="89"/>
        <v>0</v>
      </c>
    </row>
    <row r="1632" spans="1:9" x14ac:dyDescent="0.25">
      <c r="A1632">
        <f>'Pivot MRIP 13"'!A1635</f>
        <v>2014</v>
      </c>
      <c r="B1632" t="str">
        <f>'Pivot MRIP 13"'!B1635</f>
        <v>1657320140523003</v>
      </c>
      <c r="C1632">
        <f>'Pivot MRIP 13"'!C1635</f>
        <v>473.66485010000002</v>
      </c>
      <c r="D1632">
        <f>'Pivot MRIP 13"'!D1635</f>
        <v>473.66485010000002</v>
      </c>
      <c r="E1632">
        <f>'Pivot MRIP 13"'!E1635</f>
        <v>0</v>
      </c>
      <c r="F1632">
        <f>'Pivot MRIP 13"'!F1635</f>
        <v>1</v>
      </c>
      <c r="G1632">
        <f>'Pivot MRIP 13"'!G1635</f>
        <v>0</v>
      </c>
      <c r="H1632">
        <f t="shared" si="88"/>
        <v>0</v>
      </c>
      <c r="I1632">
        <f t="shared" si="89"/>
        <v>0</v>
      </c>
    </row>
    <row r="1633" spans="1:9" x14ac:dyDescent="0.25">
      <c r="A1633">
        <f>'Pivot MRIP 13"'!A1636</f>
        <v>2014</v>
      </c>
      <c r="B1633" t="str">
        <f>'Pivot MRIP 13"'!B1636</f>
        <v>1657320140526004</v>
      </c>
      <c r="C1633">
        <f>'Pivot MRIP 13"'!C1636</f>
        <v>838.98407512000006</v>
      </c>
      <c r="D1633">
        <f>'Pivot MRIP 13"'!D1636</f>
        <v>838.98407512000006</v>
      </c>
      <c r="E1633">
        <f>'Pivot MRIP 13"'!E1636</f>
        <v>0</v>
      </c>
      <c r="F1633">
        <f>'Pivot MRIP 13"'!F1636</f>
        <v>4</v>
      </c>
      <c r="G1633">
        <f>'Pivot MRIP 13"'!G1636</f>
        <v>0</v>
      </c>
      <c r="H1633">
        <f t="shared" si="88"/>
        <v>0</v>
      </c>
      <c r="I1633">
        <f t="shared" si="89"/>
        <v>0</v>
      </c>
    </row>
    <row r="1634" spans="1:9" x14ac:dyDescent="0.25">
      <c r="A1634">
        <f>'Pivot MRIP 13"'!A1637</f>
        <v>2014</v>
      </c>
      <c r="B1634" t="str">
        <f>'Pivot MRIP 13"'!B1637</f>
        <v>1657320140718006</v>
      </c>
      <c r="C1634">
        <f>'Pivot MRIP 13"'!C1637</f>
        <v>572.63731460999998</v>
      </c>
      <c r="D1634">
        <f>'Pivot MRIP 13"'!D1637</f>
        <v>572.63731460999998</v>
      </c>
      <c r="E1634">
        <f>'Pivot MRIP 13"'!E1637</f>
        <v>0.88184904873951031</v>
      </c>
      <c r="F1634">
        <f>'Pivot MRIP 13"'!F1637</f>
        <v>9</v>
      </c>
      <c r="G1634">
        <f>'Pivot MRIP 13"'!G1637</f>
        <v>2</v>
      </c>
      <c r="H1634">
        <f t="shared" si="88"/>
        <v>1145.27462922</v>
      </c>
      <c r="I1634">
        <f t="shared" si="89"/>
        <v>1009.9593423231523</v>
      </c>
    </row>
    <row r="1635" spans="1:9" x14ac:dyDescent="0.25">
      <c r="A1635">
        <f>'Pivot MRIP 13"'!A1638</f>
        <v>2014</v>
      </c>
      <c r="B1635" t="str">
        <f>'Pivot MRIP 13"'!B1638</f>
        <v>1657420140308004</v>
      </c>
      <c r="C1635">
        <f>'Pivot MRIP 13"'!C1638</f>
        <v>289.58275530999998</v>
      </c>
      <c r="D1635">
        <f>'Pivot MRIP 13"'!D1638</f>
        <v>289.58275530999998</v>
      </c>
      <c r="E1635">
        <f>'Pivot MRIP 13"'!E1638</f>
        <v>0</v>
      </c>
      <c r="F1635">
        <f>'Pivot MRIP 13"'!F1638</f>
        <v>9</v>
      </c>
      <c r="G1635">
        <f>'Pivot MRIP 13"'!G1638</f>
        <v>0</v>
      </c>
      <c r="H1635">
        <f t="shared" si="88"/>
        <v>0</v>
      </c>
      <c r="I1635">
        <f t="shared" si="89"/>
        <v>0</v>
      </c>
    </row>
    <row r="1636" spans="1:9" x14ac:dyDescent="0.25">
      <c r="A1636">
        <f>'Pivot MRIP 13"'!A1639</f>
        <v>2014</v>
      </c>
      <c r="B1636" t="str">
        <f>'Pivot MRIP 13"'!B1639</f>
        <v>1657420140321007</v>
      </c>
      <c r="C1636">
        <f>'Pivot MRIP 13"'!C1639</f>
        <v>56.372072158000002</v>
      </c>
      <c r="D1636">
        <f>'Pivot MRIP 13"'!D1639</f>
        <v>56.372072158000002</v>
      </c>
      <c r="E1636">
        <f>'Pivot MRIP 13"'!E1639</f>
        <v>0</v>
      </c>
      <c r="F1636">
        <f>'Pivot MRIP 13"'!F1639</f>
        <v>6</v>
      </c>
      <c r="G1636">
        <f>'Pivot MRIP 13"'!G1639</f>
        <v>0</v>
      </c>
      <c r="H1636">
        <f t="shared" si="88"/>
        <v>0</v>
      </c>
      <c r="I1636">
        <f t="shared" si="89"/>
        <v>0</v>
      </c>
    </row>
    <row r="1637" spans="1:9" x14ac:dyDescent="0.25">
      <c r="A1637">
        <f>'Pivot MRIP 13"'!A1640</f>
        <v>2014</v>
      </c>
      <c r="B1637" t="str">
        <f>'Pivot MRIP 13"'!B1640</f>
        <v>1657420140508008</v>
      </c>
      <c r="C1637">
        <f>'Pivot MRIP 13"'!C1640</f>
        <v>170.96728807</v>
      </c>
      <c r="D1637">
        <f>'Pivot MRIP 13"'!D1640</f>
        <v>170.96728807</v>
      </c>
      <c r="E1637">
        <f>'Pivot MRIP 13"'!E1640</f>
        <v>0</v>
      </c>
      <c r="F1637">
        <f>'Pivot MRIP 13"'!F1640</f>
        <v>2</v>
      </c>
      <c r="G1637">
        <f>'Pivot MRIP 13"'!G1640</f>
        <v>0</v>
      </c>
      <c r="H1637">
        <f t="shared" si="88"/>
        <v>0</v>
      </c>
      <c r="I1637">
        <f t="shared" si="89"/>
        <v>0</v>
      </c>
    </row>
    <row r="1638" spans="1:9" x14ac:dyDescent="0.25">
      <c r="A1638">
        <f>'Pivot MRIP 13"'!A1641</f>
        <v>2014</v>
      </c>
      <c r="B1638" t="str">
        <f>'Pivot MRIP 13"'!B1641</f>
        <v>1657420140705016</v>
      </c>
      <c r="C1638">
        <f>'Pivot MRIP 13"'!C1641</f>
        <v>94.682868654000004</v>
      </c>
      <c r="D1638">
        <f>'Pivot MRIP 13"'!D1641</f>
        <v>94.682868654000004</v>
      </c>
      <c r="E1638">
        <f>'Pivot MRIP 13"'!E1641</f>
        <v>0.9820591679144548</v>
      </c>
      <c r="F1638">
        <f>'Pivot MRIP 13"'!F1641</f>
        <v>12</v>
      </c>
      <c r="G1638">
        <f>'Pivot MRIP 13"'!G1641</f>
        <v>11</v>
      </c>
      <c r="H1638">
        <f t="shared" si="88"/>
        <v>1041.511555194</v>
      </c>
      <c r="I1638">
        <f t="shared" si="89"/>
        <v>1022.8259712671095</v>
      </c>
    </row>
    <row r="1639" spans="1:9" x14ac:dyDescent="0.25">
      <c r="A1639">
        <f>'Pivot MRIP 13"'!A1642</f>
        <v>2014</v>
      </c>
      <c r="B1639" t="str">
        <f>'Pivot MRIP 13"'!B1642</f>
        <v>1657420140725011</v>
      </c>
      <c r="C1639">
        <f>'Pivot MRIP 13"'!C1642</f>
        <v>115.51440863000001</v>
      </c>
      <c r="D1639">
        <f>'Pivot MRIP 13"'!D1642</f>
        <v>115.51440863000001</v>
      </c>
      <c r="E1639">
        <f>'Pivot MRIP 13"'!E1642</f>
        <v>0</v>
      </c>
      <c r="F1639">
        <f>'Pivot MRIP 13"'!F1642</f>
        <v>1</v>
      </c>
      <c r="G1639">
        <f>'Pivot MRIP 13"'!G1642</f>
        <v>0</v>
      </c>
      <c r="H1639">
        <f t="shared" si="88"/>
        <v>0</v>
      </c>
      <c r="I1639">
        <f t="shared" si="89"/>
        <v>0</v>
      </c>
    </row>
    <row r="1640" spans="1:9" x14ac:dyDescent="0.25">
      <c r="A1640">
        <f>'Pivot MRIP 13"'!A1643</f>
        <v>2014</v>
      </c>
      <c r="B1640" t="str">
        <f>'Pivot MRIP 13"'!B1643</f>
        <v>1657420140725024</v>
      </c>
      <c r="C1640">
        <f>'Pivot MRIP 13"'!C1643</f>
        <v>115.51440863000001</v>
      </c>
      <c r="D1640">
        <f>'Pivot MRIP 13"'!D1643</f>
        <v>115.51440863000001</v>
      </c>
      <c r="E1640">
        <f>'Pivot MRIP 13"'!E1643</f>
        <v>0</v>
      </c>
      <c r="F1640">
        <f>'Pivot MRIP 13"'!F1643</f>
        <v>1</v>
      </c>
      <c r="G1640">
        <f>'Pivot MRIP 13"'!G1643</f>
        <v>0</v>
      </c>
      <c r="H1640">
        <f t="shared" si="88"/>
        <v>0</v>
      </c>
      <c r="I1640">
        <f t="shared" si="89"/>
        <v>0</v>
      </c>
    </row>
    <row r="1641" spans="1:9" x14ac:dyDescent="0.25">
      <c r="A1641">
        <f>'Pivot MRIP 13"'!A1644</f>
        <v>2014</v>
      </c>
      <c r="B1641" t="str">
        <f>'Pivot MRIP 13"'!B1644</f>
        <v>1657420140725025</v>
      </c>
      <c r="C1641">
        <f>'Pivot MRIP 13"'!C1644</f>
        <v>115.51440863000001</v>
      </c>
      <c r="D1641">
        <f>'Pivot MRIP 13"'!D1644</f>
        <v>115.51440863000001</v>
      </c>
      <c r="E1641">
        <f>'Pivot MRIP 13"'!E1644</f>
        <v>0</v>
      </c>
      <c r="F1641">
        <f>'Pivot MRIP 13"'!F1644</f>
        <v>1</v>
      </c>
      <c r="G1641">
        <f>'Pivot MRIP 13"'!G1644</f>
        <v>0</v>
      </c>
      <c r="H1641">
        <f t="shared" si="88"/>
        <v>0</v>
      </c>
      <c r="I1641">
        <f t="shared" si="89"/>
        <v>0</v>
      </c>
    </row>
    <row r="1642" spans="1:9" x14ac:dyDescent="0.25">
      <c r="A1642">
        <f>'Pivot MRIP 13"'!A1645</f>
        <v>2014</v>
      </c>
      <c r="B1642" t="str">
        <f>'Pivot MRIP 13"'!B1645</f>
        <v>1657420140830007</v>
      </c>
      <c r="C1642">
        <f>'Pivot MRIP 13"'!C1645</f>
        <v>154.75544421000001</v>
      </c>
      <c r="D1642">
        <f>'Pivot MRIP 13"'!D1645</f>
        <v>154.75544421000001</v>
      </c>
      <c r="E1642">
        <f>'Pivot MRIP 13"'!E1645</f>
        <v>0</v>
      </c>
      <c r="F1642">
        <f>'Pivot MRIP 13"'!F1645</f>
        <v>4</v>
      </c>
      <c r="G1642">
        <f>'Pivot MRIP 13"'!G1645</f>
        <v>0</v>
      </c>
      <c r="H1642">
        <f t="shared" si="88"/>
        <v>0</v>
      </c>
      <c r="I1642">
        <f t="shared" si="89"/>
        <v>0</v>
      </c>
    </row>
    <row r="1643" spans="1:9" x14ac:dyDescent="0.25">
      <c r="A1643">
        <f>'Pivot MRIP 13"'!A1646</f>
        <v>2014</v>
      </c>
      <c r="B1643" t="str">
        <f>'Pivot MRIP 13"'!B1646</f>
        <v>1657420140830014</v>
      </c>
      <c r="C1643">
        <f>'Pivot MRIP 13"'!C1646</f>
        <v>154.75544421000001</v>
      </c>
      <c r="D1643">
        <f>'Pivot MRIP 13"'!D1646</f>
        <v>154.75544421000001</v>
      </c>
      <c r="E1643">
        <f>'Pivot MRIP 13"'!E1646</f>
        <v>0</v>
      </c>
      <c r="F1643">
        <f>'Pivot MRIP 13"'!F1646</f>
        <v>3</v>
      </c>
      <c r="G1643">
        <f>'Pivot MRIP 13"'!G1646</f>
        <v>0</v>
      </c>
      <c r="H1643">
        <f t="shared" si="88"/>
        <v>0</v>
      </c>
      <c r="I1643">
        <f t="shared" si="89"/>
        <v>0</v>
      </c>
    </row>
    <row r="1644" spans="1:9" x14ac:dyDescent="0.25">
      <c r="A1644">
        <f>'Pivot MRIP 13"'!A1647</f>
        <v>2014</v>
      </c>
      <c r="B1644" t="str">
        <f>'Pivot MRIP 13"'!B1647</f>
        <v>1657420140913005</v>
      </c>
      <c r="C1644">
        <f>'Pivot MRIP 13"'!C1647</f>
        <v>170.27759800999999</v>
      </c>
      <c r="D1644">
        <f>'Pivot MRIP 13"'!D1647</f>
        <v>170.27759800999999</v>
      </c>
      <c r="E1644">
        <f>'Pivot MRIP 13"'!E1647</f>
        <v>0</v>
      </c>
      <c r="F1644">
        <f>'Pivot MRIP 13"'!F1647</f>
        <v>1</v>
      </c>
      <c r="G1644">
        <f>'Pivot MRIP 13"'!G1647</f>
        <v>0</v>
      </c>
      <c r="H1644">
        <f t="shared" si="88"/>
        <v>0</v>
      </c>
      <c r="I1644">
        <f t="shared" si="89"/>
        <v>0</v>
      </c>
    </row>
    <row r="1645" spans="1:9" x14ac:dyDescent="0.25">
      <c r="A1645">
        <f>'Pivot MRIP 13"'!A1648</f>
        <v>2014</v>
      </c>
      <c r="B1645" t="str">
        <f>'Pivot MRIP 13"'!B1648</f>
        <v>1657420140913013</v>
      </c>
      <c r="C1645">
        <f>'Pivot MRIP 13"'!C1648</f>
        <v>170.27759800999999</v>
      </c>
      <c r="D1645">
        <f>'Pivot MRIP 13"'!D1648</f>
        <v>170.27759800999999</v>
      </c>
      <c r="E1645">
        <f>'Pivot MRIP 13"'!E1648</f>
        <v>0</v>
      </c>
      <c r="F1645">
        <f>'Pivot MRIP 13"'!F1648</f>
        <v>1</v>
      </c>
      <c r="G1645">
        <f>'Pivot MRIP 13"'!G1648</f>
        <v>0</v>
      </c>
      <c r="H1645">
        <f t="shared" si="88"/>
        <v>0</v>
      </c>
      <c r="I1645">
        <f t="shared" si="89"/>
        <v>0</v>
      </c>
    </row>
    <row r="1646" spans="1:9" x14ac:dyDescent="0.25">
      <c r="A1646">
        <f>'Pivot MRIP 13"'!A1649</f>
        <v>2014</v>
      </c>
      <c r="B1646" t="str">
        <f>'Pivot MRIP 13"'!B1649</f>
        <v>1657420140913015</v>
      </c>
      <c r="C1646">
        <f>'Pivot MRIP 13"'!C1649</f>
        <v>170.27759800999999</v>
      </c>
      <c r="D1646">
        <f>'Pivot MRIP 13"'!D1649</f>
        <v>170.27759800999999</v>
      </c>
      <c r="E1646">
        <f>'Pivot MRIP 13"'!E1649</f>
        <v>0</v>
      </c>
      <c r="F1646">
        <f>'Pivot MRIP 13"'!F1649</f>
        <v>1</v>
      </c>
      <c r="G1646">
        <f>'Pivot MRIP 13"'!G1649</f>
        <v>0</v>
      </c>
      <c r="H1646">
        <f t="shared" si="88"/>
        <v>0</v>
      </c>
      <c r="I1646">
        <f t="shared" si="89"/>
        <v>0</v>
      </c>
    </row>
    <row r="1647" spans="1:9" x14ac:dyDescent="0.25">
      <c r="A1647">
        <f>'Pivot MRIP 13"'!A1650</f>
        <v>2014</v>
      </c>
      <c r="B1647" t="str">
        <f>'Pivot MRIP 13"'!B1650</f>
        <v>1657420141006003</v>
      </c>
      <c r="C1647">
        <f>'Pivot MRIP 13"'!C1650</f>
        <v>1859.8058877000001</v>
      </c>
      <c r="D1647">
        <f>'Pivot MRIP 13"'!D1650</f>
        <v>1859.8058877000001</v>
      </c>
      <c r="E1647">
        <f>'Pivot MRIP 13"'!E1650</f>
        <v>0</v>
      </c>
      <c r="F1647">
        <f>'Pivot MRIP 13"'!F1650</f>
        <v>1</v>
      </c>
      <c r="G1647">
        <f>'Pivot MRIP 13"'!G1650</f>
        <v>0</v>
      </c>
      <c r="H1647">
        <f t="shared" si="88"/>
        <v>0</v>
      </c>
      <c r="I1647">
        <f t="shared" si="89"/>
        <v>0</v>
      </c>
    </row>
    <row r="1648" spans="1:9" x14ac:dyDescent="0.25">
      <c r="A1648">
        <f>'Pivot MRIP 13"'!A1651</f>
        <v>2014</v>
      </c>
      <c r="B1648" t="str">
        <f>'Pivot MRIP 13"'!B1651</f>
        <v>1657420141006007</v>
      </c>
      <c r="C1648">
        <f>'Pivot MRIP 13"'!C1651</f>
        <v>1859.8058877000001</v>
      </c>
      <c r="D1648">
        <f>'Pivot MRIP 13"'!D1651</f>
        <v>1859.8058877000001</v>
      </c>
      <c r="E1648">
        <f>'Pivot MRIP 13"'!E1651</f>
        <v>0.99208017983194907</v>
      </c>
      <c r="F1648">
        <f>'Pivot MRIP 13"'!F1651</f>
        <v>1</v>
      </c>
      <c r="G1648">
        <f>'Pivot MRIP 13"'!G1651</f>
        <v>1</v>
      </c>
      <c r="H1648">
        <f t="shared" si="88"/>
        <v>1859.8058877000001</v>
      </c>
      <c r="I1648">
        <f t="shared" si="89"/>
        <v>1845.0765595219339</v>
      </c>
    </row>
    <row r="1649" spans="1:9" x14ac:dyDescent="0.25">
      <c r="A1649">
        <f>'Pivot MRIP 13"'!A1652</f>
        <v>2014</v>
      </c>
      <c r="B1649" t="str">
        <f>'Pivot MRIP 13"'!B1652</f>
        <v>1657420141006008</v>
      </c>
      <c r="C1649">
        <f>'Pivot MRIP 13"'!C1652</f>
        <v>1859.8058877000001</v>
      </c>
      <c r="D1649">
        <f>'Pivot MRIP 13"'!D1652</f>
        <v>1859.8058877000001</v>
      </c>
      <c r="E1649">
        <f>'Pivot MRIP 13"'!E1652</f>
        <v>0</v>
      </c>
      <c r="F1649">
        <f>'Pivot MRIP 13"'!F1652</f>
        <v>1</v>
      </c>
      <c r="G1649">
        <f>'Pivot MRIP 13"'!G1652</f>
        <v>0</v>
      </c>
      <c r="H1649">
        <f t="shared" si="88"/>
        <v>0</v>
      </c>
      <c r="I1649">
        <f t="shared" si="89"/>
        <v>0</v>
      </c>
    </row>
    <row r="1650" spans="1:9" x14ac:dyDescent="0.25">
      <c r="A1650">
        <f>'Pivot MRIP 13"'!A1653</f>
        <v>2014</v>
      </c>
      <c r="B1650" t="str">
        <f>'Pivot MRIP 13"'!B1653</f>
        <v>1657420141112005</v>
      </c>
      <c r="C1650">
        <f>'Pivot MRIP 13"'!C1653</f>
        <v>3101.9439929</v>
      </c>
      <c r="D1650">
        <f>'Pivot MRIP 13"'!D1653</f>
        <v>3101.9439929</v>
      </c>
      <c r="E1650">
        <f>'Pivot MRIP 13"'!E1653</f>
        <v>0</v>
      </c>
      <c r="F1650">
        <f>'Pivot MRIP 13"'!F1653</f>
        <v>1</v>
      </c>
      <c r="G1650">
        <f>'Pivot MRIP 13"'!G1653</f>
        <v>0</v>
      </c>
      <c r="H1650">
        <f t="shared" si="88"/>
        <v>0</v>
      </c>
      <c r="I1650">
        <f t="shared" si="89"/>
        <v>0</v>
      </c>
    </row>
    <row r="1651" spans="1:9" x14ac:dyDescent="0.25">
      <c r="A1651">
        <f>'Pivot MRIP 13"'!A1654</f>
        <v>2014</v>
      </c>
      <c r="B1651" t="str">
        <f>'Pivot MRIP 13"'!B1654</f>
        <v>1657420141112006</v>
      </c>
      <c r="C1651">
        <f>'Pivot MRIP 13"'!C1654</f>
        <v>3101.9439929</v>
      </c>
      <c r="D1651">
        <f>'Pivot MRIP 13"'!D1654</f>
        <v>3101.9439929</v>
      </c>
      <c r="E1651">
        <f>'Pivot MRIP 13"'!E1654</f>
        <v>0</v>
      </c>
      <c r="F1651">
        <f>'Pivot MRIP 13"'!F1654</f>
        <v>1</v>
      </c>
      <c r="G1651">
        <f>'Pivot MRIP 13"'!G1654</f>
        <v>0</v>
      </c>
      <c r="H1651">
        <f t="shared" si="88"/>
        <v>0</v>
      </c>
      <c r="I1651">
        <f t="shared" si="89"/>
        <v>0</v>
      </c>
    </row>
    <row r="1652" spans="1:9" x14ac:dyDescent="0.25">
      <c r="A1652">
        <f>'Pivot MRIP 13"'!A1655</f>
        <v>2014</v>
      </c>
      <c r="B1652" t="str">
        <f>'Pivot MRIP 13"'!B1655</f>
        <v>1721120140503019</v>
      </c>
      <c r="C1652">
        <f>'Pivot MRIP 13"'!C1655</f>
        <v>97.998214376999996</v>
      </c>
      <c r="D1652">
        <f>'Pivot MRIP 13"'!D1655</f>
        <v>97.998214376999996</v>
      </c>
      <c r="E1652">
        <f>'Pivot MRIP 13"'!E1655</f>
        <v>0</v>
      </c>
      <c r="F1652">
        <f>'Pivot MRIP 13"'!F1655</f>
        <v>16</v>
      </c>
      <c r="G1652">
        <f>'Pivot MRIP 13"'!G1655</f>
        <v>0</v>
      </c>
      <c r="H1652">
        <f t="shared" si="88"/>
        <v>0</v>
      </c>
      <c r="I1652">
        <f t="shared" si="89"/>
        <v>0</v>
      </c>
    </row>
    <row r="1653" spans="1:9" x14ac:dyDescent="0.25">
      <c r="A1653">
        <f>'Pivot MRIP 13"'!A1656</f>
        <v>2014</v>
      </c>
      <c r="B1653" t="str">
        <f>'Pivot MRIP 13"'!B1656</f>
        <v>1721120140719013</v>
      </c>
      <c r="C1653">
        <f>'Pivot MRIP 13"'!C1656</f>
        <v>182.39226008</v>
      </c>
      <c r="D1653">
        <f>'Pivot MRIP 13"'!D1656</f>
        <v>182.39226008</v>
      </c>
      <c r="E1653">
        <f>'Pivot MRIP 13"'!E1656</f>
        <v>0</v>
      </c>
      <c r="F1653">
        <f>'Pivot MRIP 13"'!F1656</f>
        <v>9</v>
      </c>
      <c r="G1653">
        <f>'Pivot MRIP 13"'!G1656</f>
        <v>0</v>
      </c>
      <c r="H1653">
        <f t="shared" si="88"/>
        <v>0</v>
      </c>
      <c r="I1653">
        <f t="shared" si="89"/>
        <v>0</v>
      </c>
    </row>
    <row r="1654" spans="1:9" x14ac:dyDescent="0.25">
      <c r="A1654">
        <f>'Pivot MRIP 13"'!A1657</f>
        <v>2014</v>
      </c>
      <c r="B1654" t="str">
        <f>'Pivot MRIP 13"'!B1657</f>
        <v>1721120140723001</v>
      </c>
      <c r="C1654">
        <f>'Pivot MRIP 13"'!C1657</f>
        <v>211.54099656</v>
      </c>
      <c r="D1654">
        <f>'Pivot MRIP 13"'!D1657</f>
        <v>211.54099656</v>
      </c>
      <c r="E1654">
        <f>'Pivot MRIP 13"'!E1657</f>
        <v>0</v>
      </c>
      <c r="F1654">
        <f>'Pivot MRIP 13"'!F1657</f>
        <v>4</v>
      </c>
      <c r="G1654">
        <f>'Pivot MRIP 13"'!G1657</f>
        <v>0</v>
      </c>
      <c r="H1654">
        <f t="shared" si="88"/>
        <v>0</v>
      </c>
      <c r="I1654">
        <f t="shared" si="89"/>
        <v>0</v>
      </c>
    </row>
    <row r="1655" spans="1:9" x14ac:dyDescent="0.25">
      <c r="A1655">
        <f>'Pivot MRIP 13"'!A1658</f>
        <v>2014</v>
      </c>
      <c r="B1655" t="str">
        <f>'Pivot MRIP 13"'!B1658</f>
        <v>1721120140723003</v>
      </c>
      <c r="C1655">
        <f>'Pivot MRIP 13"'!C1658</f>
        <v>211.54099656</v>
      </c>
      <c r="D1655">
        <f>'Pivot MRIP 13"'!D1658</f>
        <v>211.54099656</v>
      </c>
      <c r="E1655">
        <f>'Pivot MRIP 13"'!E1658</f>
        <v>0</v>
      </c>
      <c r="F1655">
        <f>'Pivot MRIP 13"'!F1658</f>
        <v>1</v>
      </c>
      <c r="G1655">
        <f>'Pivot MRIP 13"'!G1658</f>
        <v>0</v>
      </c>
      <c r="H1655">
        <f t="shared" si="88"/>
        <v>0</v>
      </c>
      <c r="I1655">
        <f t="shared" si="89"/>
        <v>0</v>
      </c>
    </row>
    <row r="1656" spans="1:9" x14ac:dyDescent="0.25">
      <c r="A1656">
        <f>'Pivot MRIP 13"'!A1659</f>
        <v>2014</v>
      </c>
      <c r="B1656" t="str">
        <f>'Pivot MRIP 13"'!B1659</f>
        <v>1721120140817014</v>
      </c>
      <c r="C1656">
        <f>'Pivot MRIP 13"'!C1659</f>
        <v>132.07902217</v>
      </c>
      <c r="D1656">
        <f>'Pivot MRIP 13"'!D1659</f>
        <v>132.07902217</v>
      </c>
      <c r="E1656">
        <f>'Pivot MRIP 13"'!E1659</f>
        <v>0</v>
      </c>
      <c r="F1656">
        <f>'Pivot MRIP 13"'!F1659</f>
        <v>4</v>
      </c>
      <c r="G1656">
        <f>'Pivot MRIP 13"'!G1659</f>
        <v>0</v>
      </c>
      <c r="H1656">
        <f t="shared" si="88"/>
        <v>0</v>
      </c>
      <c r="I1656">
        <f t="shared" si="89"/>
        <v>0</v>
      </c>
    </row>
    <row r="1657" spans="1:9" x14ac:dyDescent="0.25">
      <c r="A1657">
        <f>'Pivot MRIP 13"'!A1660</f>
        <v>2014</v>
      </c>
      <c r="B1657" t="str">
        <f>'Pivot MRIP 13"'!B1660</f>
        <v>1721120140822007</v>
      </c>
      <c r="C1657">
        <f>'Pivot MRIP 13"'!C1660</f>
        <v>30.764299782999998</v>
      </c>
      <c r="D1657">
        <f>'Pivot MRIP 13"'!D1660</f>
        <v>30.764299782999998</v>
      </c>
      <c r="E1657">
        <f>'Pivot MRIP 13"'!E1660</f>
        <v>0</v>
      </c>
      <c r="F1657">
        <f>'Pivot MRIP 13"'!F1660</f>
        <v>15</v>
      </c>
      <c r="G1657">
        <f>'Pivot MRIP 13"'!G1660</f>
        <v>0</v>
      </c>
      <c r="H1657">
        <f t="shared" si="88"/>
        <v>0</v>
      </c>
      <c r="I1657">
        <f t="shared" si="89"/>
        <v>0</v>
      </c>
    </row>
    <row r="1658" spans="1:9" x14ac:dyDescent="0.25">
      <c r="A1658">
        <f>'Pivot MRIP 13"'!A1661</f>
        <v>2014</v>
      </c>
      <c r="B1658" t="str">
        <f>'Pivot MRIP 13"'!B1661</f>
        <v>1721120140904003</v>
      </c>
      <c r="C1658">
        <f>'Pivot MRIP 13"'!C1661</f>
        <v>1528.4840152999998</v>
      </c>
      <c r="D1658">
        <f>'Pivot MRIP 13"'!D1661</f>
        <v>1528.4840152999998</v>
      </c>
      <c r="E1658">
        <f>'Pivot MRIP 13"'!E1661</f>
        <v>0</v>
      </c>
      <c r="F1658">
        <f>'Pivot MRIP 13"'!F1661</f>
        <v>12</v>
      </c>
      <c r="G1658">
        <f>'Pivot MRIP 13"'!G1661</f>
        <v>0</v>
      </c>
      <c r="H1658">
        <f t="shared" si="88"/>
        <v>0</v>
      </c>
      <c r="I1658">
        <f t="shared" si="89"/>
        <v>0</v>
      </c>
    </row>
    <row r="1659" spans="1:9" x14ac:dyDescent="0.25">
      <c r="A1659">
        <f>'Pivot MRIP 13"'!A1662</f>
        <v>2014</v>
      </c>
      <c r="B1659" t="str">
        <f>'Pivot MRIP 13"'!B1662</f>
        <v>1721120140906005</v>
      </c>
      <c r="C1659">
        <f>'Pivot MRIP 13"'!C1662</f>
        <v>751.58608386000003</v>
      </c>
      <c r="D1659">
        <f>'Pivot MRIP 13"'!D1662</f>
        <v>751.58608386000003</v>
      </c>
      <c r="E1659">
        <f>'Pivot MRIP 13"'!E1662</f>
        <v>0</v>
      </c>
      <c r="F1659">
        <f>'Pivot MRIP 13"'!F1662</f>
        <v>1</v>
      </c>
      <c r="G1659">
        <f>'Pivot MRIP 13"'!G1662</f>
        <v>0</v>
      </c>
      <c r="H1659">
        <f t="shared" si="88"/>
        <v>0</v>
      </c>
      <c r="I1659">
        <f t="shared" si="89"/>
        <v>0</v>
      </c>
    </row>
    <row r="1660" spans="1:9" x14ac:dyDescent="0.25">
      <c r="A1660">
        <f>'Pivot MRIP 13"'!A1663</f>
        <v>2014</v>
      </c>
      <c r="B1660" t="str">
        <f>'Pivot MRIP 13"'!B1663</f>
        <v>1721120140906012</v>
      </c>
      <c r="C1660">
        <f>'Pivot MRIP 13"'!C1663</f>
        <v>939.40970891999996</v>
      </c>
      <c r="D1660">
        <f>'Pivot MRIP 13"'!D1663</f>
        <v>939.40970891999996</v>
      </c>
      <c r="E1660">
        <f>'Pivot MRIP 13"'!E1663</f>
        <v>0</v>
      </c>
      <c r="F1660">
        <f>'Pivot MRIP 13"'!F1663</f>
        <v>1</v>
      </c>
      <c r="G1660">
        <f>'Pivot MRIP 13"'!G1663</f>
        <v>0</v>
      </c>
      <c r="H1660">
        <f t="shared" si="88"/>
        <v>0</v>
      </c>
      <c r="I1660">
        <f t="shared" si="89"/>
        <v>0</v>
      </c>
    </row>
    <row r="1661" spans="1:9" x14ac:dyDescent="0.25">
      <c r="A1661">
        <f>'Pivot MRIP 13"'!A1664</f>
        <v>2014</v>
      </c>
      <c r="B1661" t="str">
        <f>'Pivot MRIP 13"'!B1664</f>
        <v>1721120140913001</v>
      </c>
      <c r="C1661">
        <f>'Pivot MRIP 13"'!C1664</f>
        <v>383.66844717999999</v>
      </c>
      <c r="D1661">
        <f>'Pivot MRIP 13"'!D1664</f>
        <v>383.66844717999999</v>
      </c>
      <c r="E1661">
        <f>'Pivot MRIP 13"'!E1664</f>
        <v>0</v>
      </c>
      <c r="F1661">
        <f>'Pivot MRIP 13"'!F1664</f>
        <v>25</v>
      </c>
      <c r="G1661">
        <f>'Pivot MRIP 13"'!G1664</f>
        <v>0</v>
      </c>
      <c r="H1661">
        <f t="shared" si="88"/>
        <v>0</v>
      </c>
      <c r="I1661">
        <f t="shared" si="89"/>
        <v>0</v>
      </c>
    </row>
    <row r="1662" spans="1:9" x14ac:dyDescent="0.25">
      <c r="A1662">
        <f>'Pivot MRIP 13"'!A1665</f>
        <v>2014</v>
      </c>
      <c r="B1662" t="str">
        <f>'Pivot MRIP 13"'!B1665</f>
        <v>1721120141018004</v>
      </c>
      <c r="C1662">
        <f>'Pivot MRIP 13"'!C1665</f>
        <v>350.43147986000002</v>
      </c>
      <c r="D1662">
        <f>'Pivot MRIP 13"'!D1665</f>
        <v>350.43147986000002</v>
      </c>
      <c r="E1662">
        <f>'Pivot MRIP 13"'!E1665</f>
        <v>0</v>
      </c>
      <c r="F1662">
        <f>'Pivot MRIP 13"'!F1665</f>
        <v>1</v>
      </c>
      <c r="G1662">
        <f>'Pivot MRIP 13"'!G1665</f>
        <v>0</v>
      </c>
      <c r="H1662">
        <f t="shared" si="88"/>
        <v>0</v>
      </c>
      <c r="I1662">
        <f t="shared" si="89"/>
        <v>0</v>
      </c>
    </row>
    <row r="1663" spans="1:9" x14ac:dyDescent="0.25">
      <c r="A1663">
        <f>'Pivot MRIP 13"'!A1666</f>
        <v>2014</v>
      </c>
      <c r="B1663" t="str">
        <f>'Pivot MRIP 13"'!B1666</f>
        <v>1721120141021001</v>
      </c>
      <c r="C1663">
        <f>'Pivot MRIP 13"'!C1666</f>
        <v>479.22425312000001</v>
      </c>
      <c r="D1663">
        <f>'Pivot MRIP 13"'!D1666</f>
        <v>479.22425312000001</v>
      </c>
      <c r="E1663">
        <f>'Pivot MRIP 13"'!E1666</f>
        <v>1.2492861523809728</v>
      </c>
      <c r="F1663">
        <f>'Pivot MRIP 13"'!F1666</f>
        <v>4</v>
      </c>
      <c r="G1663">
        <f>'Pivot MRIP 13"'!G1666</f>
        <v>3</v>
      </c>
      <c r="H1663">
        <f t="shared" si="88"/>
        <v>1437.6727593600001</v>
      </c>
      <c r="I1663">
        <f t="shared" si="89"/>
        <v>1796.0646699237907</v>
      </c>
    </row>
    <row r="1664" spans="1:9" x14ac:dyDescent="0.25">
      <c r="A1664">
        <f>'Pivot MRIP 13"'!A1667</f>
        <v>2014</v>
      </c>
      <c r="B1664" t="str">
        <f>'Pivot MRIP 13"'!B1667</f>
        <v>1721120141021005</v>
      </c>
      <c r="C1664">
        <f>'Pivot MRIP 13"'!C1667</f>
        <v>84.604052413000005</v>
      </c>
      <c r="D1664">
        <f>'Pivot MRIP 13"'!D1667</f>
        <v>84.604052413000005</v>
      </c>
      <c r="E1664">
        <f>'Pivot MRIP 13"'!E1667</f>
        <v>0</v>
      </c>
      <c r="F1664">
        <f>'Pivot MRIP 13"'!F1667</f>
        <v>9</v>
      </c>
      <c r="G1664">
        <f>'Pivot MRIP 13"'!G1667</f>
        <v>0</v>
      </c>
      <c r="H1664">
        <f t="shared" si="88"/>
        <v>0</v>
      </c>
      <c r="I1664">
        <f t="shared" si="89"/>
        <v>0</v>
      </c>
    </row>
    <row r="1665" spans="1:9" x14ac:dyDescent="0.25">
      <c r="A1665">
        <f>'Pivot MRIP 13"'!A1668</f>
        <v>2014</v>
      </c>
      <c r="B1665" t="str">
        <f>'Pivot MRIP 13"'!B1668</f>
        <v>1721120141025001</v>
      </c>
      <c r="C1665">
        <f>'Pivot MRIP 13"'!C1668</f>
        <v>222.34394958999999</v>
      </c>
      <c r="D1665">
        <f>'Pivot MRIP 13"'!D1668</f>
        <v>222.34394958999999</v>
      </c>
      <c r="E1665">
        <f>'Pivot MRIP 13"'!E1668</f>
        <v>1.2345886682353144</v>
      </c>
      <c r="F1665">
        <f>'Pivot MRIP 13"'!F1668</f>
        <v>9</v>
      </c>
      <c r="G1665">
        <f>'Pivot MRIP 13"'!G1668</f>
        <v>14</v>
      </c>
      <c r="H1665">
        <f t="shared" si="88"/>
        <v>3112.81529426</v>
      </c>
      <c r="I1665">
        <f t="shared" si="89"/>
        <v>3843.0464886029717</v>
      </c>
    </row>
    <row r="1666" spans="1:9" x14ac:dyDescent="0.25">
      <c r="A1666">
        <f>'Pivot MRIP 13"'!A1669</f>
        <v>2014</v>
      </c>
      <c r="B1666" t="str">
        <f>'Pivot MRIP 13"'!B1669</f>
        <v>1721220140308007</v>
      </c>
      <c r="C1666">
        <f>'Pivot MRIP 13"'!C1669</f>
        <v>271.77037553999997</v>
      </c>
      <c r="D1666">
        <f>'Pivot MRIP 13"'!D1669</f>
        <v>271.77037553999997</v>
      </c>
      <c r="E1666">
        <f>'Pivot MRIP 13"'!E1669</f>
        <v>0</v>
      </c>
      <c r="F1666">
        <f>'Pivot MRIP 13"'!F1669</f>
        <v>1</v>
      </c>
      <c r="G1666">
        <f>'Pivot MRIP 13"'!G1669</f>
        <v>0</v>
      </c>
      <c r="H1666">
        <f t="shared" ref="H1666:H1729" si="90">G1666*C1666</f>
        <v>0</v>
      </c>
      <c r="I1666">
        <f t="shared" ref="I1666:I1729" si="91">E1666*H1666</f>
        <v>0</v>
      </c>
    </row>
    <row r="1667" spans="1:9" x14ac:dyDescent="0.25">
      <c r="A1667">
        <f>'Pivot MRIP 13"'!A1670</f>
        <v>2014</v>
      </c>
      <c r="B1667" t="str">
        <f>'Pivot MRIP 13"'!B1670</f>
        <v>1721220140314001</v>
      </c>
      <c r="C1667">
        <f>'Pivot MRIP 13"'!C1670</f>
        <v>88.039701333999986</v>
      </c>
      <c r="D1667">
        <f>'Pivot MRIP 13"'!D1670</f>
        <v>88.039701333999986</v>
      </c>
      <c r="E1667">
        <f>'Pivot MRIP 13"'!E1670</f>
        <v>1.3778891386554848</v>
      </c>
      <c r="F1667">
        <f>'Pivot MRIP 13"'!F1670</f>
        <v>9</v>
      </c>
      <c r="G1667">
        <f>'Pivot MRIP 13"'!G1670</f>
        <v>2</v>
      </c>
      <c r="H1667">
        <f t="shared" si="90"/>
        <v>176.07940266799997</v>
      </c>
      <c r="I1667">
        <f t="shared" si="91"/>
        <v>242.61789647718274</v>
      </c>
    </row>
    <row r="1668" spans="1:9" x14ac:dyDescent="0.25">
      <c r="A1668">
        <f>'Pivot MRIP 13"'!A1671</f>
        <v>2014</v>
      </c>
      <c r="B1668" t="str">
        <f>'Pivot MRIP 13"'!B1671</f>
        <v>1721220140426003</v>
      </c>
      <c r="C1668">
        <f>'Pivot MRIP 13"'!C1671</f>
        <v>215.48446966</v>
      </c>
      <c r="D1668">
        <f>'Pivot MRIP 13"'!D1671</f>
        <v>215.48446966</v>
      </c>
      <c r="E1668">
        <f>'Pivot MRIP 13"'!E1671</f>
        <v>0</v>
      </c>
      <c r="F1668">
        <f>'Pivot MRIP 13"'!F1671</f>
        <v>4</v>
      </c>
      <c r="G1668">
        <f>'Pivot MRIP 13"'!G1671</f>
        <v>0</v>
      </c>
      <c r="H1668">
        <f t="shared" si="90"/>
        <v>0</v>
      </c>
      <c r="I1668">
        <f t="shared" si="91"/>
        <v>0</v>
      </c>
    </row>
    <row r="1669" spans="1:9" x14ac:dyDescent="0.25">
      <c r="A1669">
        <f>'Pivot MRIP 13"'!A1672</f>
        <v>2014</v>
      </c>
      <c r="B1669" t="str">
        <f>'Pivot MRIP 13"'!B1672</f>
        <v>1721220140426010</v>
      </c>
      <c r="C1669">
        <f>'Pivot MRIP 13"'!C1672</f>
        <v>215.48446965999997</v>
      </c>
      <c r="D1669">
        <f>'Pivot MRIP 13"'!D1672</f>
        <v>215.48446965999997</v>
      </c>
      <c r="E1669">
        <f>'Pivot MRIP 13"'!E1672</f>
        <v>0</v>
      </c>
      <c r="F1669">
        <f>'Pivot MRIP 13"'!F1672</f>
        <v>15</v>
      </c>
      <c r="G1669">
        <f>'Pivot MRIP 13"'!G1672</f>
        <v>0</v>
      </c>
      <c r="H1669">
        <f t="shared" si="90"/>
        <v>0</v>
      </c>
      <c r="I1669">
        <f t="shared" si="91"/>
        <v>0</v>
      </c>
    </row>
    <row r="1670" spans="1:9" x14ac:dyDescent="0.25">
      <c r="A1670">
        <f>'Pivot MRIP 13"'!A1673</f>
        <v>2014</v>
      </c>
      <c r="B1670" t="str">
        <f>'Pivot MRIP 13"'!B1673</f>
        <v>1721220140514003</v>
      </c>
      <c r="C1670">
        <f>'Pivot MRIP 13"'!C1673</f>
        <v>315.46897724000002</v>
      </c>
      <c r="D1670">
        <f>'Pivot MRIP 13"'!D1673</f>
        <v>315.46897724000002</v>
      </c>
      <c r="E1670">
        <f>'Pivot MRIP 13"'!E1673</f>
        <v>0</v>
      </c>
      <c r="F1670">
        <f>'Pivot MRIP 13"'!F1673</f>
        <v>3</v>
      </c>
      <c r="G1670">
        <f>'Pivot MRIP 13"'!G1673</f>
        <v>0</v>
      </c>
      <c r="H1670">
        <f t="shared" si="90"/>
        <v>0</v>
      </c>
      <c r="I1670">
        <f t="shared" si="91"/>
        <v>0</v>
      </c>
    </row>
    <row r="1671" spans="1:9" x14ac:dyDescent="0.25">
      <c r="A1671">
        <f>'Pivot MRIP 13"'!A1674</f>
        <v>2014</v>
      </c>
      <c r="B1671" t="str">
        <f>'Pivot MRIP 13"'!B1674</f>
        <v>1721220140521003</v>
      </c>
      <c r="C1671">
        <f>'Pivot MRIP 13"'!C1674</f>
        <v>664.40788330999999</v>
      </c>
      <c r="D1671">
        <f>'Pivot MRIP 13"'!D1674</f>
        <v>664.40788330999999</v>
      </c>
      <c r="E1671">
        <f>'Pivot MRIP 13"'!E1674</f>
        <v>0</v>
      </c>
      <c r="F1671">
        <f>'Pivot MRIP 13"'!F1674</f>
        <v>1</v>
      </c>
      <c r="G1671">
        <f>'Pivot MRIP 13"'!G1674</f>
        <v>0</v>
      </c>
      <c r="H1671">
        <f t="shared" si="90"/>
        <v>0</v>
      </c>
      <c r="I1671">
        <f t="shared" si="91"/>
        <v>0</v>
      </c>
    </row>
    <row r="1672" spans="1:9" x14ac:dyDescent="0.25">
      <c r="A1672">
        <f>'Pivot MRIP 13"'!A1675</f>
        <v>2014</v>
      </c>
      <c r="B1672" t="str">
        <f>'Pivot MRIP 13"'!B1675</f>
        <v>1721220140606002</v>
      </c>
      <c r="C1672">
        <f>'Pivot MRIP 13"'!C1675</f>
        <v>63.147473916999999</v>
      </c>
      <c r="D1672">
        <f>'Pivot MRIP 13"'!D1675</f>
        <v>63.147473916999999</v>
      </c>
      <c r="E1672">
        <f>'Pivot MRIP 13"'!E1675</f>
        <v>0</v>
      </c>
      <c r="F1672">
        <f>'Pivot MRIP 13"'!F1675</f>
        <v>4</v>
      </c>
      <c r="G1672">
        <f>'Pivot MRIP 13"'!G1675</f>
        <v>0</v>
      </c>
      <c r="H1672">
        <f t="shared" si="90"/>
        <v>0</v>
      </c>
      <c r="I1672">
        <f t="shared" si="91"/>
        <v>0</v>
      </c>
    </row>
    <row r="1673" spans="1:9" x14ac:dyDescent="0.25">
      <c r="A1673">
        <f>'Pivot MRIP 13"'!A1676</f>
        <v>2014</v>
      </c>
      <c r="B1673" t="str">
        <f>'Pivot MRIP 13"'!B1676</f>
        <v>1721220140621005</v>
      </c>
      <c r="C1673">
        <f>'Pivot MRIP 13"'!C1676</f>
        <v>26.331532907</v>
      </c>
      <c r="D1673">
        <f>'Pivot MRIP 13"'!D1676</f>
        <v>26.331532907</v>
      </c>
      <c r="E1673">
        <f>'Pivot MRIP 13"'!E1676</f>
        <v>0</v>
      </c>
      <c r="F1673">
        <f>'Pivot MRIP 13"'!F1676</f>
        <v>1</v>
      </c>
      <c r="G1673">
        <f>'Pivot MRIP 13"'!G1676</f>
        <v>0</v>
      </c>
      <c r="H1673">
        <f t="shared" si="90"/>
        <v>0</v>
      </c>
      <c r="I1673">
        <f t="shared" si="91"/>
        <v>0</v>
      </c>
    </row>
    <row r="1674" spans="1:9" x14ac:dyDescent="0.25">
      <c r="A1674">
        <f>'Pivot MRIP 13"'!A1677</f>
        <v>2014</v>
      </c>
      <c r="B1674" t="str">
        <f>'Pivot MRIP 13"'!B1677</f>
        <v>1721220140621006</v>
      </c>
      <c r="C1674">
        <f>'Pivot MRIP 13"'!C1677</f>
        <v>26.331532907</v>
      </c>
      <c r="D1674">
        <f>'Pivot MRIP 13"'!D1677</f>
        <v>26.331532907</v>
      </c>
      <c r="E1674">
        <f>'Pivot MRIP 13"'!E1677</f>
        <v>0</v>
      </c>
      <c r="F1674">
        <f>'Pivot MRIP 13"'!F1677</f>
        <v>4</v>
      </c>
      <c r="G1674">
        <f>'Pivot MRIP 13"'!G1677</f>
        <v>0</v>
      </c>
      <c r="H1674">
        <f t="shared" si="90"/>
        <v>0</v>
      </c>
      <c r="I1674">
        <f t="shared" si="91"/>
        <v>0</v>
      </c>
    </row>
    <row r="1675" spans="1:9" x14ac:dyDescent="0.25">
      <c r="A1675">
        <f>'Pivot MRIP 13"'!A1678</f>
        <v>2014</v>
      </c>
      <c r="B1675" t="str">
        <f>'Pivot MRIP 13"'!B1678</f>
        <v>1721220140725003</v>
      </c>
      <c r="C1675">
        <f>'Pivot MRIP 13"'!C1678</f>
        <v>699.64356888999998</v>
      </c>
      <c r="D1675">
        <f>'Pivot MRIP 13"'!D1678</f>
        <v>699.64356888999998</v>
      </c>
      <c r="E1675">
        <f>'Pivot MRIP 13"'!E1678</f>
        <v>0</v>
      </c>
      <c r="F1675">
        <f>'Pivot MRIP 13"'!F1678</f>
        <v>3</v>
      </c>
      <c r="G1675">
        <f>'Pivot MRIP 13"'!G1678</f>
        <v>0</v>
      </c>
      <c r="H1675">
        <f t="shared" si="90"/>
        <v>0</v>
      </c>
      <c r="I1675">
        <f t="shared" si="91"/>
        <v>0</v>
      </c>
    </row>
    <row r="1676" spans="1:9" x14ac:dyDescent="0.25">
      <c r="A1676">
        <f>'Pivot MRIP 13"'!A1679</f>
        <v>2014</v>
      </c>
      <c r="B1676" t="str">
        <f>'Pivot MRIP 13"'!B1679</f>
        <v>1721220141012013</v>
      </c>
      <c r="C1676">
        <f>'Pivot MRIP 13"'!C1679</f>
        <v>470.71934069000002</v>
      </c>
      <c r="D1676">
        <f>'Pivot MRIP 13"'!D1679</f>
        <v>470.71934069000002</v>
      </c>
      <c r="E1676">
        <f>'Pivot MRIP 13"'!E1679</f>
        <v>0</v>
      </c>
      <c r="F1676">
        <f>'Pivot MRIP 13"'!F1679</f>
        <v>4</v>
      </c>
      <c r="G1676">
        <f>'Pivot MRIP 13"'!G1679</f>
        <v>0</v>
      </c>
      <c r="H1676">
        <f t="shared" si="90"/>
        <v>0</v>
      </c>
      <c r="I1676">
        <f t="shared" si="91"/>
        <v>0</v>
      </c>
    </row>
    <row r="1677" spans="1:9" x14ac:dyDescent="0.25">
      <c r="A1677">
        <f>'Pivot MRIP 13"'!A1680</f>
        <v>2014</v>
      </c>
      <c r="B1677" t="str">
        <f>'Pivot MRIP 13"'!B1680</f>
        <v>1721220141026005</v>
      </c>
      <c r="C1677">
        <f>'Pivot MRIP 13"'!C1680</f>
        <v>374.69272186000001</v>
      </c>
      <c r="D1677">
        <f>'Pivot MRIP 13"'!D1680</f>
        <v>374.69272186000001</v>
      </c>
      <c r="E1677">
        <f>'Pivot MRIP 13"'!E1680</f>
        <v>0</v>
      </c>
      <c r="F1677">
        <f>'Pivot MRIP 13"'!F1680</f>
        <v>4</v>
      </c>
      <c r="G1677">
        <f>'Pivot MRIP 13"'!G1680</f>
        <v>0</v>
      </c>
      <c r="H1677">
        <f t="shared" si="90"/>
        <v>0</v>
      </c>
      <c r="I1677">
        <f t="shared" si="91"/>
        <v>0</v>
      </c>
    </row>
    <row r="1678" spans="1:9" x14ac:dyDescent="0.25">
      <c r="A1678">
        <f>'Pivot MRIP 13"'!A1681</f>
        <v>2014</v>
      </c>
      <c r="B1678" t="str">
        <f>'Pivot MRIP 13"'!B1681</f>
        <v>1721220141026022</v>
      </c>
      <c r="C1678">
        <f>'Pivot MRIP 13"'!C1681</f>
        <v>374.69272186000001</v>
      </c>
      <c r="D1678">
        <f>'Pivot MRIP 13"'!D1681</f>
        <v>374.69272186000001</v>
      </c>
      <c r="E1678">
        <f>'Pivot MRIP 13"'!E1681</f>
        <v>0</v>
      </c>
      <c r="F1678">
        <f>'Pivot MRIP 13"'!F1681</f>
        <v>1</v>
      </c>
      <c r="G1678">
        <f>'Pivot MRIP 13"'!G1681</f>
        <v>0</v>
      </c>
      <c r="H1678">
        <f t="shared" si="90"/>
        <v>0</v>
      </c>
      <c r="I1678">
        <f t="shared" si="91"/>
        <v>0</v>
      </c>
    </row>
    <row r="1679" spans="1:9" x14ac:dyDescent="0.25">
      <c r="A1679">
        <f>'Pivot MRIP 13"'!A1682</f>
        <v>2014</v>
      </c>
      <c r="B1679" t="str">
        <f>'Pivot MRIP 13"'!B1682</f>
        <v>1721220141107004</v>
      </c>
      <c r="C1679">
        <f>'Pivot MRIP 13"'!C1682</f>
        <v>168.5627925</v>
      </c>
      <c r="D1679">
        <f>'Pivot MRIP 13"'!D1682</f>
        <v>168.5627925</v>
      </c>
      <c r="E1679">
        <f>'Pivot MRIP 13"'!E1682</f>
        <v>0</v>
      </c>
      <c r="F1679">
        <f>'Pivot MRIP 13"'!F1682</f>
        <v>1</v>
      </c>
      <c r="G1679">
        <f>'Pivot MRIP 13"'!G1682</f>
        <v>0</v>
      </c>
      <c r="H1679">
        <f t="shared" si="90"/>
        <v>0</v>
      </c>
      <c r="I1679">
        <f t="shared" si="91"/>
        <v>0</v>
      </c>
    </row>
    <row r="1680" spans="1:9" x14ac:dyDescent="0.25">
      <c r="A1680">
        <f>'Pivot MRIP 13"'!A1683</f>
        <v>2014</v>
      </c>
      <c r="B1680" t="str">
        <f>'Pivot MRIP 13"'!B1683</f>
        <v>1723220140315006</v>
      </c>
      <c r="C1680">
        <f>'Pivot MRIP 13"'!C1683</f>
        <v>99.516116691999997</v>
      </c>
      <c r="D1680">
        <f>'Pivot MRIP 13"'!D1683</f>
        <v>99.516116691999997</v>
      </c>
      <c r="E1680">
        <f>'Pivot MRIP 13"'!E1683</f>
        <v>0</v>
      </c>
      <c r="F1680">
        <f>'Pivot MRIP 13"'!F1683</f>
        <v>2</v>
      </c>
      <c r="G1680">
        <f>'Pivot MRIP 13"'!G1683</f>
        <v>0</v>
      </c>
      <c r="H1680">
        <f t="shared" si="90"/>
        <v>0</v>
      </c>
      <c r="I1680">
        <f t="shared" si="91"/>
        <v>0</v>
      </c>
    </row>
    <row r="1681" spans="1:9" x14ac:dyDescent="0.25">
      <c r="A1681">
        <f>'Pivot MRIP 13"'!A1684</f>
        <v>2014</v>
      </c>
      <c r="B1681" t="str">
        <f>'Pivot MRIP 13"'!B1684</f>
        <v>1723220140405003</v>
      </c>
      <c r="C1681">
        <f>'Pivot MRIP 13"'!C1684</f>
        <v>54.551831864999997</v>
      </c>
      <c r="D1681">
        <f>'Pivot MRIP 13"'!D1684</f>
        <v>54.551831864999997</v>
      </c>
      <c r="E1681">
        <f>'Pivot MRIP 13"'!E1684</f>
        <v>1.2345886682353144</v>
      </c>
      <c r="F1681">
        <f>'Pivot MRIP 13"'!F1684</f>
        <v>36</v>
      </c>
      <c r="G1681">
        <f>'Pivot MRIP 13"'!G1684</f>
        <v>30</v>
      </c>
      <c r="H1681">
        <f t="shared" si="90"/>
        <v>1636.55495595</v>
      </c>
      <c r="I1681">
        <f t="shared" si="91"/>
        <v>2020.4722035602142</v>
      </c>
    </row>
    <row r="1682" spans="1:9" x14ac:dyDescent="0.25">
      <c r="A1682">
        <f>'Pivot MRIP 13"'!A1685</f>
        <v>2014</v>
      </c>
      <c r="B1682" t="str">
        <f>'Pivot MRIP 13"'!B1685</f>
        <v>1723220140529001</v>
      </c>
      <c r="C1682">
        <f>'Pivot MRIP 13"'!C1685</f>
        <v>192.47182099</v>
      </c>
      <c r="D1682">
        <f>'Pivot MRIP 13"'!D1685</f>
        <v>192.47182099</v>
      </c>
      <c r="E1682">
        <f>'Pivot MRIP 13"'!E1685</f>
        <v>1.6634879783527785</v>
      </c>
      <c r="F1682">
        <f>'Pivot MRIP 13"'!F1685</f>
        <v>30</v>
      </c>
      <c r="G1682">
        <f>'Pivot MRIP 13"'!G1685</f>
        <v>33.333333332999999</v>
      </c>
      <c r="H1682">
        <f t="shared" si="90"/>
        <v>6415.7273662691759</v>
      </c>
      <c r="I1682">
        <f t="shared" si="91"/>
        <v>10672.485346177707</v>
      </c>
    </row>
    <row r="1683" spans="1:9" x14ac:dyDescent="0.25">
      <c r="A1683">
        <f>'Pivot MRIP 13"'!A1686</f>
        <v>2014</v>
      </c>
      <c r="B1683" t="str">
        <f>'Pivot MRIP 13"'!B1686</f>
        <v>1723220140529006</v>
      </c>
      <c r="C1683">
        <f>'Pivot MRIP 13"'!C1686</f>
        <v>195.89391581000004</v>
      </c>
      <c r="D1683">
        <f>'Pivot MRIP 13"'!D1686</f>
        <v>195.89391581000004</v>
      </c>
      <c r="E1683">
        <f>'Pivot MRIP 13"'!E1686</f>
        <v>1.2786811206722901</v>
      </c>
      <c r="F1683">
        <f>'Pivot MRIP 13"'!F1686</f>
        <v>9</v>
      </c>
      <c r="G1683">
        <f>'Pivot MRIP 13"'!G1686</f>
        <v>5</v>
      </c>
      <c r="H1683">
        <f t="shared" si="90"/>
        <v>979.46957905000022</v>
      </c>
      <c r="I1683">
        <f t="shared" si="91"/>
        <v>1252.4292590040704</v>
      </c>
    </row>
    <row r="1684" spans="1:9" x14ac:dyDescent="0.25">
      <c r="A1684">
        <f>'Pivot MRIP 13"'!A1687</f>
        <v>2014</v>
      </c>
      <c r="B1684" t="str">
        <f>'Pivot MRIP 13"'!B1687</f>
        <v>1723220140614010</v>
      </c>
      <c r="C1684">
        <f>'Pivot MRIP 13"'!C1687</f>
        <v>54.699801674</v>
      </c>
      <c r="D1684">
        <f>'Pivot MRIP 13"'!D1687</f>
        <v>54.699801674</v>
      </c>
      <c r="E1684">
        <f>'Pivot MRIP 13"'!E1687</f>
        <v>0</v>
      </c>
      <c r="F1684">
        <f>'Pivot MRIP 13"'!F1687</f>
        <v>1</v>
      </c>
      <c r="G1684">
        <f>'Pivot MRIP 13"'!G1687</f>
        <v>0</v>
      </c>
      <c r="H1684">
        <f t="shared" si="90"/>
        <v>0</v>
      </c>
      <c r="I1684">
        <f t="shared" si="91"/>
        <v>0</v>
      </c>
    </row>
    <row r="1685" spans="1:9" x14ac:dyDescent="0.25">
      <c r="A1685">
        <f>'Pivot MRIP 13"'!A1688</f>
        <v>2014</v>
      </c>
      <c r="B1685" t="str">
        <f>'Pivot MRIP 13"'!B1688</f>
        <v>1723220140614018</v>
      </c>
      <c r="C1685">
        <f>'Pivot MRIP 13"'!C1688</f>
        <v>54.699801673999993</v>
      </c>
      <c r="D1685">
        <f>'Pivot MRIP 13"'!D1688</f>
        <v>54.699801673999993</v>
      </c>
      <c r="E1685">
        <f>'Pivot MRIP 13"'!E1688</f>
        <v>0</v>
      </c>
      <c r="F1685">
        <f>'Pivot MRIP 13"'!F1688</f>
        <v>15</v>
      </c>
      <c r="G1685">
        <f>'Pivot MRIP 13"'!G1688</f>
        <v>0</v>
      </c>
      <c r="H1685">
        <f t="shared" si="90"/>
        <v>0</v>
      </c>
      <c r="I1685">
        <f t="shared" si="91"/>
        <v>0</v>
      </c>
    </row>
    <row r="1686" spans="1:9" x14ac:dyDescent="0.25">
      <c r="A1686">
        <f>'Pivot MRIP 13"'!A1689</f>
        <v>2014</v>
      </c>
      <c r="B1686" t="str">
        <f>'Pivot MRIP 13"'!B1689</f>
        <v>1723220140817008</v>
      </c>
      <c r="C1686">
        <f>'Pivot MRIP 13"'!C1689</f>
        <v>302.91272851999997</v>
      </c>
      <c r="D1686">
        <f>'Pivot MRIP 13"'!D1689</f>
        <v>302.91272851999997</v>
      </c>
      <c r="E1686">
        <f>'Pivot MRIP 13"'!E1689</f>
        <v>0</v>
      </c>
      <c r="F1686">
        <f>'Pivot MRIP 13"'!F1689</f>
        <v>2</v>
      </c>
      <c r="G1686">
        <f>'Pivot MRIP 13"'!G1689</f>
        <v>0</v>
      </c>
      <c r="H1686">
        <f t="shared" si="90"/>
        <v>0</v>
      </c>
      <c r="I1686">
        <f t="shared" si="91"/>
        <v>0</v>
      </c>
    </row>
    <row r="1687" spans="1:9" x14ac:dyDescent="0.25">
      <c r="A1687">
        <f>'Pivot MRIP 13"'!A1690</f>
        <v>2014</v>
      </c>
      <c r="B1687" t="str">
        <f>'Pivot MRIP 13"'!B1690</f>
        <v>1723220140817012</v>
      </c>
      <c r="C1687">
        <f>'Pivot MRIP 13"'!C1690</f>
        <v>302.91272851999997</v>
      </c>
      <c r="D1687">
        <f>'Pivot MRIP 13"'!D1690</f>
        <v>302.91272851999997</v>
      </c>
      <c r="E1687">
        <f>'Pivot MRIP 13"'!E1690</f>
        <v>0</v>
      </c>
      <c r="F1687">
        <f>'Pivot MRIP 13"'!F1690</f>
        <v>4</v>
      </c>
      <c r="G1687">
        <f>'Pivot MRIP 13"'!G1690</f>
        <v>0</v>
      </c>
      <c r="H1687">
        <f t="shared" si="90"/>
        <v>0</v>
      </c>
      <c r="I1687">
        <f t="shared" si="91"/>
        <v>0</v>
      </c>
    </row>
    <row r="1688" spans="1:9" x14ac:dyDescent="0.25">
      <c r="A1688">
        <f>'Pivot MRIP 13"'!A1691</f>
        <v>2014</v>
      </c>
      <c r="B1688" t="str">
        <f>'Pivot MRIP 13"'!B1691</f>
        <v>1723220141217003</v>
      </c>
      <c r="C1688">
        <f>'Pivot MRIP 13"'!C1691</f>
        <v>311.21086395999998</v>
      </c>
      <c r="D1688">
        <f>'Pivot MRIP 13"'!D1691</f>
        <v>311.21086395999998</v>
      </c>
      <c r="E1688">
        <f>'Pivot MRIP 13"'!E1691</f>
        <v>1.9841603596638981</v>
      </c>
      <c r="F1688">
        <f>'Pivot MRIP 13"'!F1691</f>
        <v>4</v>
      </c>
      <c r="G1688">
        <f>'Pivot MRIP 13"'!G1691</f>
        <v>3</v>
      </c>
      <c r="H1688">
        <f t="shared" si="90"/>
        <v>933.63259187999995</v>
      </c>
      <c r="I1688">
        <f t="shared" si="91"/>
        <v>1852.4767792985581</v>
      </c>
    </row>
    <row r="1689" spans="1:9" x14ac:dyDescent="0.25">
      <c r="A1689">
        <f>'Pivot MRIP 13"'!A1692</f>
        <v>2014</v>
      </c>
      <c r="B1689" t="str">
        <f>'Pivot MRIP 13"'!B1692</f>
        <v>1723320140511007</v>
      </c>
      <c r="C1689">
        <f>'Pivot MRIP 13"'!C1692</f>
        <v>646.82802108999999</v>
      </c>
      <c r="D1689">
        <f>'Pivot MRIP 13"'!D1692</f>
        <v>646.82802108999999</v>
      </c>
      <c r="E1689">
        <f>'Pivot MRIP 13"'!E1692</f>
        <v>0</v>
      </c>
      <c r="F1689">
        <f>'Pivot MRIP 13"'!F1692</f>
        <v>2</v>
      </c>
      <c r="G1689">
        <f>'Pivot MRIP 13"'!G1692</f>
        <v>0</v>
      </c>
      <c r="H1689">
        <f t="shared" si="90"/>
        <v>0</v>
      </c>
      <c r="I1689">
        <f t="shared" si="91"/>
        <v>0</v>
      </c>
    </row>
    <row r="1690" spans="1:9" x14ac:dyDescent="0.25">
      <c r="A1690">
        <f>'Pivot MRIP 13"'!A1693</f>
        <v>2014</v>
      </c>
      <c r="B1690" t="str">
        <f>'Pivot MRIP 13"'!B1693</f>
        <v>1723320140712011</v>
      </c>
      <c r="C1690">
        <f>'Pivot MRIP 13"'!C1693</f>
        <v>189.21938660999999</v>
      </c>
      <c r="D1690">
        <f>'Pivot MRIP 13"'!D1693</f>
        <v>189.21938660999999</v>
      </c>
      <c r="E1690">
        <f>'Pivot MRIP 13"'!E1693</f>
        <v>1.6534669663865817</v>
      </c>
      <c r="F1690">
        <f>'Pivot MRIP 13"'!F1693</f>
        <v>5</v>
      </c>
      <c r="G1690">
        <f>'Pivot MRIP 13"'!G1693</f>
        <v>0.58356762399999995</v>
      </c>
      <c r="H1690">
        <f t="shared" si="90"/>
        <v>110.4223078587351</v>
      </c>
      <c r="I1690">
        <f t="shared" si="91"/>
        <v>182.57963839658791</v>
      </c>
    </row>
    <row r="1691" spans="1:9" x14ac:dyDescent="0.25">
      <c r="A1691">
        <f>'Pivot MRIP 13"'!A1694</f>
        <v>2014</v>
      </c>
      <c r="B1691" t="str">
        <f>'Pivot MRIP 13"'!B1694</f>
        <v>1723420140504001</v>
      </c>
      <c r="C1691">
        <f>'Pivot MRIP 13"'!C1694</f>
        <v>22.065445920999998</v>
      </c>
      <c r="D1691">
        <f>'Pivot MRIP 13"'!D1694</f>
        <v>22.065445920999998</v>
      </c>
      <c r="E1691">
        <f>'Pivot MRIP 13"'!E1694</f>
        <v>1.1941705868347536</v>
      </c>
      <c r="F1691">
        <f>'Pivot MRIP 13"'!F1694</f>
        <v>16</v>
      </c>
      <c r="G1691">
        <f>'Pivot MRIP 13"'!G1694</f>
        <v>6</v>
      </c>
      <c r="H1691">
        <f t="shared" si="90"/>
        <v>132.392675526</v>
      </c>
      <c r="I1691">
        <f t="shared" si="91"/>
        <v>158.09943902550654</v>
      </c>
    </row>
    <row r="1692" spans="1:9" x14ac:dyDescent="0.25">
      <c r="A1692">
        <f>'Pivot MRIP 13"'!A1695</f>
        <v>2014</v>
      </c>
      <c r="B1692" t="str">
        <f>'Pivot MRIP 13"'!B1695</f>
        <v>1723420140504005</v>
      </c>
      <c r="C1692">
        <f>'Pivot MRIP 13"'!C1695</f>
        <v>22.065445920999998</v>
      </c>
      <c r="D1692">
        <f>'Pivot MRIP 13"'!D1695</f>
        <v>22.065445920999998</v>
      </c>
      <c r="E1692">
        <f>'Pivot MRIP 13"'!E1695</f>
        <v>1.3227735731092654</v>
      </c>
      <c r="F1692">
        <f>'Pivot MRIP 13"'!F1695</f>
        <v>6</v>
      </c>
      <c r="G1692">
        <f>'Pivot MRIP 13"'!G1695</f>
        <v>1</v>
      </c>
      <c r="H1692">
        <f t="shared" si="90"/>
        <v>22.065445920999998</v>
      </c>
      <c r="I1692">
        <f t="shared" si="91"/>
        <v>29.187588743170434</v>
      </c>
    </row>
    <row r="1693" spans="1:9" x14ac:dyDescent="0.25">
      <c r="A1693">
        <f>'Pivot MRIP 13"'!A1696</f>
        <v>2014</v>
      </c>
      <c r="B1693" t="str">
        <f>'Pivot MRIP 13"'!B1696</f>
        <v>1723420140627014</v>
      </c>
      <c r="C1693">
        <f>'Pivot MRIP 13"'!C1696</f>
        <v>5.3769120007999991</v>
      </c>
      <c r="D1693">
        <f>'Pivot MRIP 13"'!D1696</f>
        <v>5.3769120007999991</v>
      </c>
      <c r="E1693">
        <f>'Pivot MRIP 13"'!E1696</f>
        <v>1.0175181331609733</v>
      </c>
      <c r="F1693">
        <f>'Pivot MRIP 13"'!F1696</f>
        <v>49</v>
      </c>
      <c r="G1693">
        <f>'Pivot MRIP 13"'!G1696</f>
        <v>13</v>
      </c>
      <c r="H1693">
        <f t="shared" si="90"/>
        <v>69.899856010399986</v>
      </c>
      <c r="I1693">
        <f t="shared" si="91"/>
        <v>71.12437099592303</v>
      </c>
    </row>
    <row r="1694" spans="1:9" x14ac:dyDescent="0.25">
      <c r="A1694">
        <f>'Pivot MRIP 13"'!A1697</f>
        <v>2014</v>
      </c>
      <c r="B1694" t="str">
        <f>'Pivot MRIP 13"'!B1697</f>
        <v>1723420140718013</v>
      </c>
      <c r="C1694">
        <f>'Pivot MRIP 13"'!C1697</f>
        <v>147.64754016000001</v>
      </c>
      <c r="D1694">
        <f>'Pivot MRIP 13"'!D1697</f>
        <v>147.64754016000001</v>
      </c>
      <c r="E1694">
        <f>'Pivot MRIP 13"'!E1697</f>
        <v>1.3007273469170122</v>
      </c>
      <c r="F1694">
        <f>'Pivot MRIP 13"'!F1697</f>
        <v>30</v>
      </c>
      <c r="G1694">
        <f>'Pivot MRIP 13"'!G1697</f>
        <v>4.3698425372000003</v>
      </c>
      <c r="H1694">
        <f t="shared" si="90"/>
        <v>645.19650150411337</v>
      </c>
      <c r="I1694">
        <f t="shared" si="91"/>
        <v>839.2247336415835</v>
      </c>
    </row>
    <row r="1695" spans="1:9" x14ac:dyDescent="0.25">
      <c r="A1695">
        <f>'Pivot MRIP 13"'!A1698</f>
        <v>2014</v>
      </c>
      <c r="B1695" t="str">
        <f>'Pivot MRIP 13"'!B1698</f>
        <v>1723420140731012</v>
      </c>
      <c r="C1695">
        <f>'Pivot MRIP 13"'!C1698</f>
        <v>884.98833563999995</v>
      </c>
      <c r="D1695">
        <f>'Pivot MRIP 13"'!D1698</f>
        <v>884.98833563999995</v>
      </c>
      <c r="E1695">
        <f>'Pivot MRIP 13"'!E1698</f>
        <v>0</v>
      </c>
      <c r="F1695">
        <f>'Pivot MRIP 13"'!F1698</f>
        <v>1</v>
      </c>
      <c r="G1695">
        <f>'Pivot MRIP 13"'!G1698</f>
        <v>0</v>
      </c>
      <c r="H1695">
        <f t="shared" si="90"/>
        <v>0</v>
      </c>
      <c r="I1695">
        <f t="shared" si="91"/>
        <v>0</v>
      </c>
    </row>
    <row r="1696" spans="1:9" x14ac:dyDescent="0.25">
      <c r="A1696">
        <f>'Pivot MRIP 13"'!A1699</f>
        <v>2014</v>
      </c>
      <c r="B1696" t="str">
        <f>'Pivot MRIP 13"'!B1699</f>
        <v>1723420140802007</v>
      </c>
      <c r="C1696">
        <f>'Pivot MRIP 13"'!C1699</f>
        <v>272.44900164000001</v>
      </c>
      <c r="D1696">
        <f>'Pivot MRIP 13"'!D1699</f>
        <v>272.44900164000001</v>
      </c>
      <c r="E1696">
        <f>'Pivot MRIP 13"'!E1699</f>
        <v>0</v>
      </c>
      <c r="F1696">
        <f>'Pivot MRIP 13"'!F1699</f>
        <v>3</v>
      </c>
      <c r="G1696">
        <f>'Pivot MRIP 13"'!G1699</f>
        <v>0</v>
      </c>
      <c r="H1696">
        <f t="shared" si="90"/>
        <v>0</v>
      </c>
      <c r="I1696">
        <f t="shared" si="91"/>
        <v>0</v>
      </c>
    </row>
    <row r="1697" spans="1:9" x14ac:dyDescent="0.25">
      <c r="A1697">
        <f>'Pivot MRIP 13"'!A1700</f>
        <v>2014</v>
      </c>
      <c r="B1697" t="str">
        <f>'Pivot MRIP 13"'!B1700</f>
        <v>1723420140817001</v>
      </c>
      <c r="C1697">
        <f>'Pivot MRIP 13"'!C1700</f>
        <v>108.94358118000001</v>
      </c>
      <c r="D1697">
        <f>'Pivot MRIP 13"'!D1700</f>
        <v>108.94358118000001</v>
      </c>
      <c r="E1697">
        <f>'Pivot MRIP 13"'!E1700</f>
        <v>1.0435213743417537</v>
      </c>
      <c r="F1697">
        <f>'Pivot MRIP 13"'!F1700</f>
        <v>81</v>
      </c>
      <c r="G1697">
        <f>'Pivot MRIP 13"'!G1700</f>
        <v>30</v>
      </c>
      <c r="H1697">
        <f t="shared" si="90"/>
        <v>3268.3074354000005</v>
      </c>
      <c r="I1697">
        <f t="shared" si="91"/>
        <v>3410.5486667599812</v>
      </c>
    </row>
    <row r="1698" spans="1:9" x14ac:dyDescent="0.25">
      <c r="A1698">
        <f>'Pivot MRIP 13"'!A1701</f>
        <v>2014</v>
      </c>
      <c r="B1698" t="str">
        <f>'Pivot MRIP 13"'!B1701</f>
        <v>1723420140927003</v>
      </c>
      <c r="C1698">
        <f>'Pivot MRIP 13"'!C1701</f>
        <v>368.14911201000001</v>
      </c>
      <c r="D1698">
        <f>'Pivot MRIP 13"'!D1701</f>
        <v>368.14911201000001</v>
      </c>
      <c r="E1698">
        <f>'Pivot MRIP 13"'!E1701</f>
        <v>0</v>
      </c>
      <c r="F1698">
        <f>'Pivot MRIP 13"'!F1701</f>
        <v>4</v>
      </c>
      <c r="G1698">
        <f>'Pivot MRIP 13"'!G1701</f>
        <v>0</v>
      </c>
      <c r="H1698">
        <f t="shared" si="90"/>
        <v>0</v>
      </c>
      <c r="I1698">
        <f t="shared" si="91"/>
        <v>0</v>
      </c>
    </row>
    <row r="1699" spans="1:9" x14ac:dyDescent="0.25">
      <c r="A1699">
        <f>'Pivot MRIP 13"'!A1702</f>
        <v>2014</v>
      </c>
      <c r="B1699" t="str">
        <f>'Pivot MRIP 13"'!B1702</f>
        <v>1723520140322007</v>
      </c>
      <c r="C1699">
        <f>'Pivot MRIP 13"'!C1702</f>
        <v>200.50005274</v>
      </c>
      <c r="D1699">
        <f>'Pivot MRIP 13"'!D1702</f>
        <v>200.50005274</v>
      </c>
      <c r="E1699">
        <f>'Pivot MRIP 13"'!E1702</f>
        <v>1.3044017179376903</v>
      </c>
      <c r="F1699">
        <f>'Pivot MRIP 13"'!F1702</f>
        <v>16</v>
      </c>
      <c r="G1699">
        <f>'Pivot MRIP 13"'!G1702</f>
        <v>7</v>
      </c>
      <c r="H1699">
        <f t="shared" si="90"/>
        <v>1403.50036918</v>
      </c>
      <c r="I1699">
        <f t="shared" si="91"/>
        <v>1830.7282926845746</v>
      </c>
    </row>
    <row r="1700" spans="1:9" x14ac:dyDescent="0.25">
      <c r="A1700">
        <f>'Pivot MRIP 13"'!A1703</f>
        <v>2014</v>
      </c>
      <c r="B1700" t="str">
        <f>'Pivot MRIP 13"'!B1703</f>
        <v>1723520140513002</v>
      </c>
      <c r="C1700">
        <f>'Pivot MRIP 13"'!C1703</f>
        <v>817.88204269000005</v>
      </c>
      <c r="D1700">
        <f>'Pivot MRIP 13"'!D1703</f>
        <v>817.88204269000005</v>
      </c>
      <c r="E1700">
        <f>'Pivot MRIP 13"'!E1703</f>
        <v>0</v>
      </c>
      <c r="F1700">
        <f>'Pivot MRIP 13"'!F1703</f>
        <v>6</v>
      </c>
      <c r="G1700">
        <f>'Pivot MRIP 13"'!G1703</f>
        <v>0</v>
      </c>
      <c r="H1700">
        <f t="shared" si="90"/>
        <v>0</v>
      </c>
      <c r="I1700">
        <f t="shared" si="91"/>
        <v>0</v>
      </c>
    </row>
    <row r="1701" spans="1:9" x14ac:dyDescent="0.25">
      <c r="A1701">
        <f>'Pivot MRIP 13"'!A1704</f>
        <v>2014</v>
      </c>
      <c r="B1701" t="str">
        <f>'Pivot MRIP 13"'!B1704</f>
        <v>1723520140513007</v>
      </c>
      <c r="C1701">
        <f>'Pivot MRIP 13"'!C1704</f>
        <v>817.88204269000005</v>
      </c>
      <c r="D1701">
        <f>'Pivot MRIP 13"'!D1704</f>
        <v>817.88204269000005</v>
      </c>
      <c r="E1701">
        <f>'Pivot MRIP 13"'!E1704</f>
        <v>0</v>
      </c>
      <c r="F1701">
        <f>'Pivot MRIP 13"'!F1704</f>
        <v>4</v>
      </c>
      <c r="G1701">
        <f>'Pivot MRIP 13"'!G1704</f>
        <v>0</v>
      </c>
      <c r="H1701">
        <f t="shared" si="90"/>
        <v>0</v>
      </c>
      <c r="I1701">
        <f t="shared" si="91"/>
        <v>0</v>
      </c>
    </row>
    <row r="1702" spans="1:9" x14ac:dyDescent="0.25">
      <c r="A1702">
        <f>'Pivot MRIP 13"'!A1705</f>
        <v>2014</v>
      </c>
      <c r="B1702" t="str">
        <f>'Pivot MRIP 13"'!B1705</f>
        <v>1723520140901006</v>
      </c>
      <c r="C1702">
        <f>'Pivot MRIP 13"'!C1705</f>
        <v>720.30825904000005</v>
      </c>
      <c r="D1702">
        <f>'Pivot MRIP 13"'!D1705</f>
        <v>720.30825904000005</v>
      </c>
      <c r="E1702">
        <f>'Pivot MRIP 13"'!E1705</f>
        <v>0</v>
      </c>
      <c r="F1702">
        <f>'Pivot MRIP 13"'!F1705</f>
        <v>4</v>
      </c>
      <c r="G1702">
        <f>'Pivot MRIP 13"'!G1705</f>
        <v>0</v>
      </c>
      <c r="H1702">
        <f t="shared" si="90"/>
        <v>0</v>
      </c>
      <c r="I1702">
        <f t="shared" si="91"/>
        <v>0</v>
      </c>
    </row>
    <row r="1703" spans="1:9" x14ac:dyDescent="0.25">
      <c r="A1703">
        <f>'Pivot MRIP 13"'!A1706</f>
        <v>2014</v>
      </c>
      <c r="B1703" t="str">
        <f>'Pivot MRIP 13"'!B1706</f>
        <v>1723720140308009</v>
      </c>
      <c r="C1703">
        <f>'Pivot MRIP 13"'!C1706</f>
        <v>304.00996825999999</v>
      </c>
      <c r="D1703">
        <f>'Pivot MRIP 13"'!D1706</f>
        <v>304.00996825999999</v>
      </c>
      <c r="E1703">
        <f>'Pivot MRIP 13"'!E1706</f>
        <v>0</v>
      </c>
      <c r="F1703">
        <f>'Pivot MRIP 13"'!F1706</f>
        <v>6</v>
      </c>
      <c r="G1703">
        <f>'Pivot MRIP 13"'!G1706</f>
        <v>0</v>
      </c>
      <c r="H1703">
        <f t="shared" si="90"/>
        <v>0</v>
      </c>
      <c r="I1703">
        <f t="shared" si="91"/>
        <v>0</v>
      </c>
    </row>
    <row r="1704" spans="1:9" x14ac:dyDescent="0.25">
      <c r="A1704">
        <f>'Pivot MRIP 13"'!A1707</f>
        <v>2014</v>
      </c>
      <c r="B1704" t="str">
        <f>'Pivot MRIP 13"'!B1707</f>
        <v>1723720140413009</v>
      </c>
      <c r="C1704">
        <f>'Pivot MRIP 13"'!C1707</f>
        <v>878.15654288999997</v>
      </c>
      <c r="D1704">
        <f>'Pivot MRIP 13"'!D1707</f>
        <v>878.15654288999997</v>
      </c>
      <c r="E1704">
        <f>'Pivot MRIP 13"'!E1707</f>
        <v>0</v>
      </c>
      <c r="F1704">
        <f>'Pivot MRIP 13"'!F1707</f>
        <v>1</v>
      </c>
      <c r="G1704">
        <f>'Pivot MRIP 13"'!G1707</f>
        <v>0</v>
      </c>
      <c r="H1704">
        <f t="shared" si="90"/>
        <v>0</v>
      </c>
      <c r="I1704">
        <f t="shared" si="91"/>
        <v>0</v>
      </c>
    </row>
    <row r="1705" spans="1:9" x14ac:dyDescent="0.25">
      <c r="A1705">
        <f>'Pivot MRIP 13"'!A1708</f>
        <v>2014</v>
      </c>
      <c r="B1705" t="str">
        <f>'Pivot MRIP 13"'!B1708</f>
        <v>1723720140413011</v>
      </c>
      <c r="C1705">
        <f>'Pivot MRIP 13"'!C1708</f>
        <v>878.15654288999997</v>
      </c>
      <c r="D1705">
        <f>'Pivot MRIP 13"'!D1708</f>
        <v>878.15654288999997</v>
      </c>
      <c r="E1705">
        <f>'Pivot MRIP 13"'!E1708</f>
        <v>0</v>
      </c>
      <c r="F1705">
        <f>'Pivot MRIP 13"'!F1708</f>
        <v>1</v>
      </c>
      <c r="G1705">
        <f>'Pivot MRIP 13"'!G1708</f>
        <v>0</v>
      </c>
      <c r="H1705">
        <f t="shared" si="90"/>
        <v>0</v>
      </c>
      <c r="I1705">
        <f t="shared" si="91"/>
        <v>0</v>
      </c>
    </row>
    <row r="1706" spans="1:9" x14ac:dyDescent="0.25">
      <c r="A1706">
        <f>'Pivot MRIP 13"'!A1709</f>
        <v>2014</v>
      </c>
      <c r="B1706" t="str">
        <f>'Pivot MRIP 13"'!B1709</f>
        <v>1723720140426016</v>
      </c>
      <c r="C1706">
        <f>'Pivot MRIP 13"'!C1709</f>
        <v>36.486782189000003</v>
      </c>
      <c r="D1706">
        <f>'Pivot MRIP 13"'!D1709</f>
        <v>36.486782189000003</v>
      </c>
      <c r="E1706">
        <f>'Pivot MRIP 13"'!E1709</f>
        <v>0</v>
      </c>
      <c r="F1706">
        <f>'Pivot MRIP 13"'!F1709</f>
        <v>2</v>
      </c>
      <c r="G1706">
        <f>'Pivot MRIP 13"'!G1709</f>
        <v>0</v>
      </c>
      <c r="H1706">
        <f t="shared" si="90"/>
        <v>0</v>
      </c>
      <c r="I1706">
        <f t="shared" si="91"/>
        <v>0</v>
      </c>
    </row>
    <row r="1707" spans="1:9" x14ac:dyDescent="0.25">
      <c r="A1707">
        <f>'Pivot MRIP 13"'!A1710</f>
        <v>2014</v>
      </c>
      <c r="B1707" t="str">
        <f>'Pivot MRIP 13"'!B1710</f>
        <v>1723720140426018</v>
      </c>
      <c r="C1707">
        <f>'Pivot MRIP 13"'!C1710</f>
        <v>36.486782189000003</v>
      </c>
      <c r="D1707">
        <f>'Pivot MRIP 13"'!D1710</f>
        <v>36.486782189000003</v>
      </c>
      <c r="E1707">
        <f>'Pivot MRIP 13"'!E1710</f>
        <v>0</v>
      </c>
      <c r="F1707">
        <f>'Pivot MRIP 13"'!F1710</f>
        <v>2</v>
      </c>
      <c r="G1707">
        <f>'Pivot MRIP 13"'!G1710</f>
        <v>0</v>
      </c>
      <c r="H1707">
        <f t="shared" si="90"/>
        <v>0</v>
      </c>
      <c r="I1707">
        <f t="shared" si="91"/>
        <v>0</v>
      </c>
    </row>
    <row r="1708" spans="1:9" x14ac:dyDescent="0.25">
      <c r="A1708">
        <f>'Pivot MRIP 13"'!A1711</f>
        <v>2014</v>
      </c>
      <c r="B1708" t="str">
        <f>'Pivot MRIP 13"'!B1711</f>
        <v>1723720140505009</v>
      </c>
      <c r="C1708">
        <f>'Pivot MRIP 13"'!C1711</f>
        <v>570.90277286000003</v>
      </c>
      <c r="D1708">
        <f>'Pivot MRIP 13"'!D1711</f>
        <v>570.90277286000003</v>
      </c>
      <c r="E1708">
        <f>'Pivot MRIP 13"'!E1711</f>
        <v>1.1243575371428756</v>
      </c>
      <c r="F1708">
        <f>'Pivot MRIP 13"'!F1711</f>
        <v>25</v>
      </c>
      <c r="G1708">
        <f>'Pivot MRIP 13"'!G1711</f>
        <v>5</v>
      </c>
      <c r="H1708">
        <f t="shared" si="90"/>
        <v>2854.5138643</v>
      </c>
      <c r="I1708">
        <f t="shared" si="91"/>
        <v>3209.4941782045407</v>
      </c>
    </row>
    <row r="1709" spans="1:9" x14ac:dyDescent="0.25">
      <c r="A1709">
        <f>'Pivot MRIP 13"'!A1712</f>
        <v>2014</v>
      </c>
      <c r="B1709" t="str">
        <f>'Pivot MRIP 13"'!B1712</f>
        <v>1723720140506001</v>
      </c>
      <c r="C1709">
        <f>'Pivot MRIP 13"'!C1712</f>
        <v>538.48913570000002</v>
      </c>
      <c r="D1709">
        <f>'Pivot MRIP 13"'!D1712</f>
        <v>538.48913570000002</v>
      </c>
      <c r="E1709">
        <f>'Pivot MRIP 13"'!E1712</f>
        <v>0</v>
      </c>
      <c r="F1709">
        <f>'Pivot MRIP 13"'!F1712</f>
        <v>25</v>
      </c>
      <c r="G1709">
        <f>'Pivot MRIP 13"'!G1712</f>
        <v>0</v>
      </c>
      <c r="H1709">
        <f t="shared" si="90"/>
        <v>0</v>
      </c>
      <c r="I1709">
        <f t="shared" si="91"/>
        <v>0</v>
      </c>
    </row>
    <row r="1710" spans="1:9" x14ac:dyDescent="0.25">
      <c r="A1710">
        <f>'Pivot MRIP 13"'!A1713</f>
        <v>2014</v>
      </c>
      <c r="B1710" t="str">
        <f>'Pivot MRIP 13"'!B1713</f>
        <v>1723720140506006</v>
      </c>
      <c r="C1710">
        <f>'Pivot MRIP 13"'!C1713</f>
        <v>448.60146944000002</v>
      </c>
      <c r="D1710">
        <f>'Pivot MRIP 13"'!D1713</f>
        <v>448.60146944000002</v>
      </c>
      <c r="E1710">
        <f>'Pivot MRIP 13"'!E1713</f>
        <v>1.2786811206722901</v>
      </c>
      <c r="F1710">
        <f>'Pivot MRIP 13"'!F1713</f>
        <v>16</v>
      </c>
      <c r="G1710">
        <f>'Pivot MRIP 13"'!G1713</f>
        <v>20</v>
      </c>
      <c r="H1710">
        <f t="shared" si="90"/>
        <v>8972.0293887999997</v>
      </c>
      <c r="I1710">
        <f t="shared" si="91"/>
        <v>11472.364593575505</v>
      </c>
    </row>
    <row r="1711" spans="1:9" x14ac:dyDescent="0.25">
      <c r="A1711">
        <f>'Pivot MRIP 13"'!A1714</f>
        <v>2014</v>
      </c>
      <c r="B1711" t="str">
        <f>'Pivot MRIP 13"'!B1714</f>
        <v>1723720140704007</v>
      </c>
      <c r="C1711">
        <f>'Pivot MRIP 13"'!C1714</f>
        <v>245.23494005000001</v>
      </c>
      <c r="D1711">
        <f>'Pivot MRIP 13"'!D1714</f>
        <v>245.23494005000001</v>
      </c>
      <c r="E1711">
        <f>'Pivot MRIP 13"'!E1714</f>
        <v>0</v>
      </c>
      <c r="F1711">
        <f>'Pivot MRIP 13"'!F1714</f>
        <v>4</v>
      </c>
      <c r="G1711">
        <f>'Pivot MRIP 13"'!G1714</f>
        <v>0</v>
      </c>
      <c r="H1711">
        <f t="shared" si="90"/>
        <v>0</v>
      </c>
      <c r="I1711">
        <f t="shared" si="91"/>
        <v>0</v>
      </c>
    </row>
    <row r="1712" spans="1:9" x14ac:dyDescent="0.25">
      <c r="A1712">
        <f>'Pivot MRIP 13"'!A1715</f>
        <v>2014</v>
      </c>
      <c r="B1712" t="str">
        <f>'Pivot MRIP 13"'!B1715</f>
        <v>1723720140724008</v>
      </c>
      <c r="C1712">
        <f>'Pivot MRIP 13"'!C1715</f>
        <v>266.87652071999997</v>
      </c>
      <c r="D1712">
        <f>'Pivot MRIP 13"'!D1715</f>
        <v>266.87652071999997</v>
      </c>
      <c r="E1712">
        <f>'Pivot MRIP 13"'!E1715</f>
        <v>0</v>
      </c>
      <c r="F1712">
        <f>'Pivot MRIP 13"'!F1715</f>
        <v>6</v>
      </c>
      <c r="G1712">
        <f>'Pivot MRIP 13"'!G1715</f>
        <v>0</v>
      </c>
      <c r="H1712">
        <f t="shared" si="90"/>
        <v>0</v>
      </c>
      <c r="I1712">
        <f t="shared" si="91"/>
        <v>0</v>
      </c>
    </row>
    <row r="1713" spans="1:9" x14ac:dyDescent="0.25">
      <c r="A1713">
        <f>'Pivot MRIP 13"'!A1716</f>
        <v>2014</v>
      </c>
      <c r="B1713" t="str">
        <f>'Pivot MRIP 13"'!B1716</f>
        <v>1723720140724018</v>
      </c>
      <c r="C1713">
        <f>'Pivot MRIP 13"'!C1716</f>
        <v>533.75304143999995</v>
      </c>
      <c r="D1713">
        <f>'Pivot MRIP 13"'!D1716</f>
        <v>533.75304143999995</v>
      </c>
      <c r="E1713">
        <f>'Pivot MRIP 13"'!E1716</f>
        <v>0</v>
      </c>
      <c r="F1713">
        <f>'Pivot MRIP 13"'!F1716</f>
        <v>4</v>
      </c>
      <c r="G1713">
        <f>'Pivot MRIP 13"'!G1716</f>
        <v>0</v>
      </c>
      <c r="H1713">
        <f t="shared" si="90"/>
        <v>0</v>
      </c>
      <c r="I1713">
        <f t="shared" si="91"/>
        <v>0</v>
      </c>
    </row>
    <row r="1714" spans="1:9" x14ac:dyDescent="0.25">
      <c r="A1714">
        <f>'Pivot MRIP 13"'!A1717</f>
        <v>2014</v>
      </c>
      <c r="B1714" t="str">
        <f>'Pivot MRIP 13"'!B1717</f>
        <v>1723720140831001</v>
      </c>
      <c r="C1714">
        <f>'Pivot MRIP 13"'!C1717</f>
        <v>1140.2141523</v>
      </c>
      <c r="D1714">
        <f>'Pivot MRIP 13"'!D1717</f>
        <v>1140.2141523</v>
      </c>
      <c r="E1714">
        <f>'Pivot MRIP 13"'!E1717</f>
        <v>0</v>
      </c>
      <c r="F1714">
        <f>'Pivot MRIP 13"'!F1717</f>
        <v>2</v>
      </c>
      <c r="G1714">
        <f>'Pivot MRIP 13"'!G1717</f>
        <v>0</v>
      </c>
      <c r="H1714">
        <f t="shared" si="90"/>
        <v>0</v>
      </c>
      <c r="I1714">
        <f t="shared" si="91"/>
        <v>0</v>
      </c>
    </row>
    <row r="1715" spans="1:9" x14ac:dyDescent="0.25">
      <c r="A1715">
        <f>'Pivot MRIP 13"'!A1718</f>
        <v>2014</v>
      </c>
      <c r="B1715" t="str">
        <f>'Pivot MRIP 13"'!B1718</f>
        <v>1723720140831007</v>
      </c>
      <c r="C1715">
        <f>'Pivot MRIP 13"'!C1718</f>
        <v>1140.2141523</v>
      </c>
      <c r="D1715">
        <f>'Pivot MRIP 13"'!D1718</f>
        <v>1140.2141523</v>
      </c>
      <c r="E1715">
        <f>'Pivot MRIP 13"'!E1718</f>
        <v>0</v>
      </c>
      <c r="F1715">
        <f>'Pivot MRIP 13"'!F1718</f>
        <v>4</v>
      </c>
      <c r="G1715">
        <f>'Pivot MRIP 13"'!G1718</f>
        <v>0</v>
      </c>
      <c r="H1715">
        <f t="shared" si="90"/>
        <v>0</v>
      </c>
      <c r="I1715">
        <f t="shared" si="91"/>
        <v>0</v>
      </c>
    </row>
    <row r="1716" spans="1:9" x14ac:dyDescent="0.25">
      <c r="A1716">
        <f>'Pivot MRIP 13"'!A1719</f>
        <v>2014</v>
      </c>
      <c r="B1716" t="str">
        <f>'Pivot MRIP 13"'!B1719</f>
        <v>1723720141018008</v>
      </c>
      <c r="C1716">
        <f>'Pivot MRIP 13"'!C1719</f>
        <v>407.63417916999998</v>
      </c>
      <c r="D1716">
        <f>'Pivot MRIP 13"'!D1719</f>
        <v>407.63417916999998</v>
      </c>
      <c r="E1716">
        <f>'Pivot MRIP 13"'!E1719</f>
        <v>0</v>
      </c>
      <c r="F1716">
        <f>'Pivot MRIP 13"'!F1719</f>
        <v>2</v>
      </c>
      <c r="G1716">
        <f>'Pivot MRIP 13"'!G1719</f>
        <v>0</v>
      </c>
      <c r="H1716">
        <f t="shared" si="90"/>
        <v>0</v>
      </c>
      <c r="I1716">
        <f t="shared" si="91"/>
        <v>0</v>
      </c>
    </row>
    <row r="1717" spans="1:9" x14ac:dyDescent="0.25">
      <c r="A1717">
        <f>'Pivot MRIP 13"'!A1720</f>
        <v>2014</v>
      </c>
      <c r="B1717" t="str">
        <f>'Pivot MRIP 13"'!B1720</f>
        <v>1723720141206007</v>
      </c>
      <c r="C1717">
        <f>'Pivot MRIP 13"'!C1720</f>
        <v>39.096519516999997</v>
      </c>
      <c r="D1717">
        <f>'Pivot MRIP 13"'!D1720</f>
        <v>39.096519516999997</v>
      </c>
      <c r="E1717">
        <f>'Pivot MRIP 13"'!E1720</f>
        <v>1.2968368363816327</v>
      </c>
      <c r="F1717">
        <f>'Pivot MRIP 13"'!F1720</f>
        <v>9</v>
      </c>
      <c r="G1717">
        <f>'Pivot MRIP 13"'!G1720</f>
        <v>17</v>
      </c>
      <c r="H1717">
        <f t="shared" si="90"/>
        <v>664.640831789</v>
      </c>
      <c r="I1717">
        <f t="shared" si="91"/>
        <v>861.9307136273037</v>
      </c>
    </row>
    <row r="1718" spans="1:9" x14ac:dyDescent="0.25">
      <c r="A1718">
        <f>'Pivot MRIP 13"'!A1721</f>
        <v>2014</v>
      </c>
      <c r="B1718" t="str">
        <f>'Pivot MRIP 13"'!B1721</f>
        <v>1723720141214004</v>
      </c>
      <c r="C1718">
        <f>'Pivot MRIP 13"'!C1721</f>
        <v>174.65474044999999</v>
      </c>
      <c r="D1718">
        <f>'Pivot MRIP 13"'!D1721</f>
        <v>174.65474044999999</v>
      </c>
      <c r="E1718">
        <f>'Pivot MRIP 13"'!E1721</f>
        <v>0</v>
      </c>
      <c r="F1718">
        <f>'Pivot MRIP 13"'!F1721</f>
        <v>1</v>
      </c>
      <c r="G1718">
        <f>'Pivot MRIP 13"'!G1721</f>
        <v>0</v>
      </c>
      <c r="H1718">
        <f t="shared" si="90"/>
        <v>0</v>
      </c>
      <c r="I1718">
        <f t="shared" si="91"/>
        <v>0</v>
      </c>
    </row>
    <row r="1719" spans="1:9" x14ac:dyDescent="0.25">
      <c r="A1719">
        <f>'Pivot MRIP 13"'!A1722</f>
        <v>2014</v>
      </c>
      <c r="B1719" t="str">
        <f>'Pivot MRIP 13"'!B1722</f>
        <v>1723720141214005</v>
      </c>
      <c r="C1719">
        <f>'Pivot MRIP 13"'!C1722</f>
        <v>174.65474044999999</v>
      </c>
      <c r="D1719">
        <f>'Pivot MRIP 13"'!D1722</f>
        <v>174.65474044999999</v>
      </c>
      <c r="E1719">
        <f>'Pivot MRIP 13"'!E1722</f>
        <v>0</v>
      </c>
      <c r="F1719">
        <f>'Pivot MRIP 13"'!F1722</f>
        <v>1</v>
      </c>
      <c r="G1719">
        <f>'Pivot MRIP 13"'!G1722</f>
        <v>0</v>
      </c>
      <c r="H1719">
        <f t="shared" si="90"/>
        <v>0</v>
      </c>
      <c r="I1719">
        <f t="shared" si="91"/>
        <v>0</v>
      </c>
    </row>
    <row r="1720" spans="1:9" x14ac:dyDescent="0.25">
      <c r="A1720">
        <f>'Pivot MRIP 13"'!A1723</f>
        <v>2014</v>
      </c>
      <c r="B1720" t="str">
        <f>'Pivot MRIP 13"'!B1723</f>
        <v>1723720141214006</v>
      </c>
      <c r="C1720">
        <f>'Pivot MRIP 13"'!C1723</f>
        <v>174.65474044999999</v>
      </c>
      <c r="D1720">
        <f>'Pivot MRIP 13"'!D1723</f>
        <v>174.65474044999999</v>
      </c>
      <c r="E1720">
        <f>'Pivot MRIP 13"'!E1723</f>
        <v>0</v>
      </c>
      <c r="F1720">
        <f>'Pivot MRIP 13"'!F1723</f>
        <v>1</v>
      </c>
      <c r="G1720">
        <f>'Pivot MRIP 13"'!G1723</f>
        <v>0</v>
      </c>
      <c r="H1720">
        <f t="shared" si="90"/>
        <v>0</v>
      </c>
      <c r="I1720">
        <f t="shared" si="91"/>
        <v>0</v>
      </c>
    </row>
    <row r="1721" spans="1:9" x14ac:dyDescent="0.25">
      <c r="A1721">
        <f>'Pivot MRIP 13"'!A1724</f>
        <v>2014</v>
      </c>
      <c r="B1721" t="str">
        <f>'Pivot MRIP 13"'!B1724</f>
        <v>1733420140614018</v>
      </c>
      <c r="C1721">
        <f>'Pivot MRIP 13"'!C1724</f>
        <v>90.840388748999999</v>
      </c>
      <c r="D1721">
        <f>'Pivot MRIP 13"'!D1724</f>
        <v>90.840388748999999</v>
      </c>
      <c r="E1721">
        <f>'Pivot MRIP 13"'!E1724</f>
        <v>1.0141264060563138</v>
      </c>
      <c r="F1721">
        <f>'Pivot MRIP 13"'!F1724</f>
        <v>9</v>
      </c>
      <c r="G1721">
        <f>'Pivot MRIP 13"'!G1724</f>
        <v>15.005350151</v>
      </c>
      <c r="H1721">
        <f t="shared" si="90"/>
        <v>1363.0918410317058</v>
      </c>
      <c r="I1721">
        <f t="shared" si="91"/>
        <v>1382.3474298701681</v>
      </c>
    </row>
    <row r="1722" spans="1:9" x14ac:dyDescent="0.25">
      <c r="A1722">
        <f>'Pivot MRIP 13"'!A1725</f>
        <v>2014</v>
      </c>
      <c r="B1722" t="str">
        <f>'Pivot MRIP 13"'!B1725</f>
        <v>1733420140621003</v>
      </c>
      <c r="C1722">
        <f>'Pivot MRIP 13"'!C1725</f>
        <v>233.55777237000001</v>
      </c>
      <c r="D1722">
        <f>'Pivot MRIP 13"'!D1725</f>
        <v>233.55777237000001</v>
      </c>
      <c r="E1722">
        <f>'Pivot MRIP 13"'!E1725</f>
        <v>0</v>
      </c>
      <c r="F1722">
        <f>'Pivot MRIP 13"'!F1725</f>
        <v>4</v>
      </c>
      <c r="G1722">
        <f>'Pivot MRIP 13"'!G1725</f>
        <v>0</v>
      </c>
      <c r="H1722">
        <f t="shared" si="90"/>
        <v>0</v>
      </c>
      <c r="I1722">
        <f t="shared" si="91"/>
        <v>0</v>
      </c>
    </row>
    <row r="1723" spans="1:9" x14ac:dyDescent="0.25">
      <c r="A1723">
        <f>'Pivot MRIP 13"'!A1726</f>
        <v>2014</v>
      </c>
      <c r="B1723" t="str">
        <f>'Pivot MRIP 13"'!B1726</f>
        <v>1733420140725001</v>
      </c>
      <c r="C1723">
        <f>'Pivot MRIP 13"'!C1726</f>
        <v>396.26630451</v>
      </c>
      <c r="D1723">
        <f>'Pivot MRIP 13"'!D1726</f>
        <v>396.26630451</v>
      </c>
      <c r="E1723">
        <f>'Pivot MRIP 13"'!E1726</f>
        <v>0</v>
      </c>
      <c r="F1723">
        <f>'Pivot MRIP 13"'!F1726</f>
        <v>4</v>
      </c>
      <c r="G1723">
        <f>'Pivot MRIP 13"'!G1726</f>
        <v>0</v>
      </c>
      <c r="H1723">
        <f t="shared" si="90"/>
        <v>0</v>
      </c>
      <c r="I1723">
        <f t="shared" si="91"/>
        <v>0</v>
      </c>
    </row>
    <row r="1724" spans="1:9" x14ac:dyDescent="0.25">
      <c r="A1724">
        <f>'Pivot MRIP 13"'!A1727</f>
        <v>2014</v>
      </c>
      <c r="B1724" t="str">
        <f>'Pivot MRIP 13"'!B1727</f>
        <v>1733420140725003</v>
      </c>
      <c r="C1724">
        <f>'Pivot MRIP 13"'!C1727</f>
        <v>396.26630451</v>
      </c>
      <c r="D1724">
        <f>'Pivot MRIP 13"'!D1727</f>
        <v>396.26630451</v>
      </c>
      <c r="E1724">
        <f>'Pivot MRIP 13"'!E1727</f>
        <v>1.377889138655485</v>
      </c>
      <c r="F1724">
        <f>'Pivot MRIP 13"'!F1727</f>
        <v>4</v>
      </c>
      <c r="G1724">
        <f>'Pivot MRIP 13"'!G1727</f>
        <v>2</v>
      </c>
      <c r="H1724">
        <f t="shared" si="90"/>
        <v>792.53260902</v>
      </c>
      <c r="I1724">
        <f t="shared" si="91"/>
        <v>1092.022073998952</v>
      </c>
    </row>
    <row r="1725" spans="1:9" x14ac:dyDescent="0.25">
      <c r="A1725">
        <f>'Pivot MRIP 13"'!A1728</f>
        <v>2014</v>
      </c>
      <c r="B1725" t="str">
        <f>'Pivot MRIP 13"'!B1728</f>
        <v>1733420140922002</v>
      </c>
      <c r="C1725">
        <f>'Pivot MRIP 13"'!C1728</f>
        <v>6965.9955074999998</v>
      </c>
      <c r="D1725">
        <f>'Pivot MRIP 13"'!D1728</f>
        <v>6965.9955074999998</v>
      </c>
      <c r="E1725">
        <f>'Pivot MRIP 13"'!E1728</f>
        <v>0</v>
      </c>
      <c r="F1725">
        <f>'Pivot MRIP 13"'!F1728</f>
        <v>2</v>
      </c>
      <c r="G1725">
        <f>'Pivot MRIP 13"'!G1728</f>
        <v>0</v>
      </c>
      <c r="H1725">
        <f t="shared" si="90"/>
        <v>0</v>
      </c>
      <c r="I1725">
        <f t="shared" si="91"/>
        <v>0</v>
      </c>
    </row>
    <row r="1726" spans="1:9" x14ac:dyDescent="0.25">
      <c r="A1726">
        <f>'Pivot MRIP 13"'!A1729</f>
        <v>2014</v>
      </c>
      <c r="B1726" t="str">
        <f>'Pivot MRIP 13"'!B1729</f>
        <v>1733920140831001</v>
      </c>
      <c r="C1726">
        <f>'Pivot MRIP 13"'!C1729</f>
        <v>176.67406772000001</v>
      </c>
      <c r="D1726">
        <f>'Pivot MRIP 13"'!D1729</f>
        <v>176.67406772000001</v>
      </c>
      <c r="E1726">
        <f>'Pivot MRIP 13"'!E1729</f>
        <v>0</v>
      </c>
      <c r="F1726">
        <f>'Pivot MRIP 13"'!F1729</f>
        <v>36</v>
      </c>
      <c r="G1726">
        <f>'Pivot MRIP 13"'!G1729</f>
        <v>0</v>
      </c>
      <c r="H1726">
        <f t="shared" si="90"/>
        <v>0</v>
      </c>
      <c r="I1726">
        <f t="shared" si="91"/>
        <v>0</v>
      </c>
    </row>
    <row r="1727" spans="1:9" x14ac:dyDescent="0.25">
      <c r="A1727">
        <f>'Pivot MRIP 13"'!A1730</f>
        <v>2014</v>
      </c>
      <c r="B1727" t="str">
        <f>'Pivot MRIP 13"'!B1730</f>
        <v>1734020140411001</v>
      </c>
      <c r="C1727">
        <f>'Pivot MRIP 13"'!C1730</f>
        <v>54.889464777000001</v>
      </c>
      <c r="D1727">
        <f>'Pivot MRIP 13"'!D1730</f>
        <v>54.889464777000001</v>
      </c>
      <c r="E1727">
        <f>'Pivot MRIP 13"'!E1730</f>
        <v>0</v>
      </c>
      <c r="F1727">
        <f>'Pivot MRIP 13"'!F1730</f>
        <v>25</v>
      </c>
      <c r="G1727">
        <f>'Pivot MRIP 13"'!G1730</f>
        <v>0</v>
      </c>
      <c r="H1727">
        <f t="shared" si="90"/>
        <v>0</v>
      </c>
      <c r="I1727">
        <f t="shared" si="91"/>
        <v>0</v>
      </c>
    </row>
    <row r="1728" spans="1:9" x14ac:dyDescent="0.25">
      <c r="A1728">
        <f>'Pivot MRIP 13"'!A1731</f>
        <v>2014</v>
      </c>
      <c r="B1728" t="str">
        <f>'Pivot MRIP 13"'!B1731</f>
        <v>1734020140530001</v>
      </c>
      <c r="C1728">
        <f>'Pivot MRIP 13"'!C1731</f>
        <v>18.387871601000001</v>
      </c>
      <c r="D1728">
        <f>'Pivot MRIP 13"'!D1731</f>
        <v>18.387871601000001</v>
      </c>
      <c r="E1728">
        <f>'Pivot MRIP 13"'!E1731</f>
        <v>0</v>
      </c>
      <c r="F1728">
        <f>'Pivot MRIP 13"'!F1731</f>
        <v>18</v>
      </c>
      <c r="G1728">
        <f>'Pivot MRIP 13"'!G1731</f>
        <v>0</v>
      </c>
      <c r="H1728">
        <f t="shared" si="90"/>
        <v>0</v>
      </c>
      <c r="I1728">
        <f t="shared" si="91"/>
        <v>0</v>
      </c>
    </row>
    <row r="1729" spans="1:9" x14ac:dyDescent="0.25">
      <c r="A1729">
        <f>'Pivot MRIP 13"'!A1732</f>
        <v>2014</v>
      </c>
      <c r="B1729" t="str">
        <f>'Pivot MRIP 13"'!B1732</f>
        <v>1734020140711001</v>
      </c>
      <c r="C1729">
        <f>'Pivot MRIP 13"'!C1732</f>
        <v>120.12686613</v>
      </c>
      <c r="D1729">
        <f>'Pivot MRIP 13"'!D1732</f>
        <v>120.12686613</v>
      </c>
      <c r="E1729">
        <f>'Pivot MRIP 13"'!E1732</f>
        <v>0</v>
      </c>
      <c r="F1729">
        <f>'Pivot MRIP 13"'!F1732</f>
        <v>9</v>
      </c>
      <c r="G1729">
        <f>'Pivot MRIP 13"'!G1732</f>
        <v>0</v>
      </c>
      <c r="H1729">
        <f t="shared" si="90"/>
        <v>0</v>
      </c>
      <c r="I1729">
        <f t="shared" si="91"/>
        <v>0</v>
      </c>
    </row>
    <row r="1730" spans="1:9" x14ac:dyDescent="0.25">
      <c r="A1730">
        <f>'Pivot MRIP 13"'!A1733</f>
        <v>2014</v>
      </c>
      <c r="B1730" t="str">
        <f>'Pivot MRIP 13"'!B1733</f>
        <v>1741020140323001</v>
      </c>
      <c r="C1730">
        <f>'Pivot MRIP 13"'!C1733</f>
        <v>783.83148520999998</v>
      </c>
      <c r="D1730">
        <f>'Pivot MRIP 13"'!D1733</f>
        <v>783.83148520999998</v>
      </c>
      <c r="E1730">
        <f>'Pivot MRIP 13"'!E1733</f>
        <v>1.7467394619263377</v>
      </c>
      <c r="F1730">
        <f>'Pivot MRIP 13"'!F1733</f>
        <v>16</v>
      </c>
      <c r="G1730">
        <f>'Pivot MRIP 13"'!G1733</f>
        <v>13</v>
      </c>
      <c r="H1730">
        <f t="shared" ref="H1730:H1793" si="92">G1730*C1730</f>
        <v>10189.80930773</v>
      </c>
      <c r="I1730">
        <f t="shared" ref="I1730:I1793" si="93">E1730*H1730</f>
        <v>17798.942027316287</v>
      </c>
    </row>
    <row r="1731" spans="1:9" x14ac:dyDescent="0.25">
      <c r="A1731">
        <f>'Pivot MRIP 13"'!A1734</f>
        <v>2014</v>
      </c>
      <c r="B1731" t="str">
        <f>'Pivot MRIP 13"'!B1734</f>
        <v>1741020140412010</v>
      </c>
      <c r="C1731">
        <f>'Pivot MRIP 13"'!C1734</f>
        <v>138.89871231000001</v>
      </c>
      <c r="D1731">
        <f>'Pivot MRIP 13"'!D1734</f>
        <v>138.89871231000001</v>
      </c>
      <c r="E1731">
        <f>'Pivot MRIP 13"'!E1734</f>
        <v>0.95533646946780282</v>
      </c>
      <c r="F1731">
        <f>'Pivot MRIP 13"'!F1734</f>
        <v>4</v>
      </c>
      <c r="G1731">
        <f>'Pivot MRIP 13"'!G1734</f>
        <v>3</v>
      </c>
      <c r="H1731">
        <f t="shared" si="92"/>
        <v>416.69613693000002</v>
      </c>
      <c r="I1731">
        <f t="shared" si="93"/>
        <v>398.08501629557833</v>
      </c>
    </row>
    <row r="1732" spans="1:9" x14ac:dyDescent="0.25">
      <c r="A1732">
        <f>'Pivot MRIP 13"'!A1735</f>
        <v>2014</v>
      </c>
      <c r="B1732" t="str">
        <f>'Pivot MRIP 13"'!B1735</f>
        <v>1741020140412012</v>
      </c>
      <c r="C1732">
        <f>'Pivot MRIP 13"'!C1735</f>
        <v>138.89871231000001</v>
      </c>
      <c r="D1732">
        <f>'Pivot MRIP 13"'!D1735</f>
        <v>138.89871231000001</v>
      </c>
      <c r="E1732">
        <f>'Pivot MRIP 13"'!E1735</f>
        <v>1.6266280822945098</v>
      </c>
      <c r="F1732">
        <f>'Pivot MRIP 13"'!F1735</f>
        <v>6</v>
      </c>
      <c r="G1732">
        <f>'Pivot MRIP 13"'!G1735</f>
        <v>23</v>
      </c>
      <c r="H1732">
        <f t="shared" si="92"/>
        <v>3194.6703831300001</v>
      </c>
      <c r="I1732">
        <f t="shared" si="93"/>
        <v>5196.5405588738195</v>
      </c>
    </row>
    <row r="1733" spans="1:9" x14ac:dyDescent="0.25">
      <c r="A1733">
        <f>'Pivot MRIP 13"'!A1736</f>
        <v>2014</v>
      </c>
      <c r="B1733" t="str">
        <f>'Pivot MRIP 13"'!B1736</f>
        <v>1741020140412020</v>
      </c>
      <c r="C1733">
        <f>'Pivot MRIP 13"'!C1736</f>
        <v>138.89871231000001</v>
      </c>
      <c r="D1733">
        <f>'Pivot MRIP 13"'!D1736</f>
        <v>138.89871231000001</v>
      </c>
      <c r="E1733">
        <f>'Pivot MRIP 13"'!E1736</f>
        <v>0</v>
      </c>
      <c r="F1733">
        <f>'Pivot MRIP 13"'!F1736</f>
        <v>9</v>
      </c>
      <c r="G1733">
        <f>'Pivot MRIP 13"'!G1736</f>
        <v>0</v>
      </c>
      <c r="H1733">
        <f t="shared" si="92"/>
        <v>0</v>
      </c>
      <c r="I1733">
        <f t="shared" si="93"/>
        <v>0</v>
      </c>
    </row>
    <row r="1734" spans="1:9" x14ac:dyDescent="0.25">
      <c r="A1734">
        <f>'Pivot MRIP 13"'!A1737</f>
        <v>2014</v>
      </c>
      <c r="B1734" t="str">
        <f>'Pivot MRIP 13"'!B1737</f>
        <v>1741020140529005</v>
      </c>
      <c r="C1734">
        <f>'Pivot MRIP 13"'!C1737</f>
        <v>410.79900108999999</v>
      </c>
      <c r="D1734">
        <f>'Pivot MRIP 13"'!D1737</f>
        <v>410.79900108999999</v>
      </c>
      <c r="E1734">
        <f>'Pivot MRIP 13"'!E1737</f>
        <v>0</v>
      </c>
      <c r="F1734">
        <f>'Pivot MRIP 13"'!F1737</f>
        <v>9</v>
      </c>
      <c r="G1734">
        <f>'Pivot MRIP 13"'!G1737</f>
        <v>0</v>
      </c>
      <c r="H1734">
        <f t="shared" si="92"/>
        <v>0</v>
      </c>
      <c r="I1734">
        <f t="shared" si="93"/>
        <v>0</v>
      </c>
    </row>
    <row r="1735" spans="1:9" x14ac:dyDescent="0.25">
      <c r="A1735">
        <f>'Pivot MRIP 13"'!A1738</f>
        <v>2014</v>
      </c>
      <c r="B1735" t="str">
        <f>'Pivot MRIP 13"'!B1738</f>
        <v>1741020140529010</v>
      </c>
      <c r="C1735">
        <f>'Pivot MRIP 13"'!C1738</f>
        <v>410.79900108999999</v>
      </c>
      <c r="D1735">
        <f>'Pivot MRIP 13"'!D1738</f>
        <v>410.79900108999999</v>
      </c>
      <c r="E1735">
        <f>'Pivot MRIP 13"'!E1738</f>
        <v>0</v>
      </c>
      <c r="F1735">
        <f>'Pivot MRIP 13"'!F1738</f>
        <v>4</v>
      </c>
      <c r="G1735">
        <f>'Pivot MRIP 13"'!G1738</f>
        <v>0</v>
      </c>
      <c r="H1735">
        <f t="shared" si="92"/>
        <v>0</v>
      </c>
      <c r="I1735">
        <f t="shared" si="93"/>
        <v>0</v>
      </c>
    </row>
    <row r="1736" spans="1:9" x14ac:dyDescent="0.25">
      <c r="A1736">
        <f>'Pivot MRIP 13"'!A1739</f>
        <v>2014</v>
      </c>
      <c r="B1736" t="str">
        <f>'Pivot MRIP 13"'!B1739</f>
        <v>1741020140629006</v>
      </c>
      <c r="C1736">
        <f>'Pivot MRIP 13"'!C1739</f>
        <v>227.21611945999999</v>
      </c>
      <c r="D1736">
        <f>'Pivot MRIP 13"'!D1739</f>
        <v>227.21611945999999</v>
      </c>
      <c r="E1736">
        <f>'Pivot MRIP 13"'!E1739</f>
        <v>0</v>
      </c>
      <c r="F1736">
        <f>'Pivot MRIP 13"'!F1739</f>
        <v>1</v>
      </c>
      <c r="G1736">
        <f>'Pivot MRIP 13"'!G1739</f>
        <v>0</v>
      </c>
      <c r="H1736">
        <f t="shared" si="92"/>
        <v>0</v>
      </c>
      <c r="I1736">
        <f t="shared" si="93"/>
        <v>0</v>
      </c>
    </row>
    <row r="1737" spans="1:9" x14ac:dyDescent="0.25">
      <c r="A1737">
        <f>'Pivot MRIP 13"'!A1740</f>
        <v>2014</v>
      </c>
      <c r="B1737" t="str">
        <f>'Pivot MRIP 13"'!B1740</f>
        <v>1741020140629013</v>
      </c>
      <c r="C1737">
        <f>'Pivot MRIP 13"'!C1740</f>
        <v>227.21611945999999</v>
      </c>
      <c r="D1737">
        <f>'Pivot MRIP 13"'!D1740</f>
        <v>227.21611945999999</v>
      </c>
      <c r="E1737">
        <f>'Pivot MRIP 13"'!E1740</f>
        <v>0</v>
      </c>
      <c r="F1737">
        <f>'Pivot MRIP 13"'!F1740</f>
        <v>9</v>
      </c>
      <c r="G1737">
        <f>'Pivot MRIP 13"'!G1740</f>
        <v>0</v>
      </c>
      <c r="H1737">
        <f t="shared" si="92"/>
        <v>0</v>
      </c>
      <c r="I1737">
        <f t="shared" si="93"/>
        <v>0</v>
      </c>
    </row>
    <row r="1738" spans="1:9" x14ac:dyDescent="0.25">
      <c r="A1738">
        <f>'Pivot MRIP 13"'!A1741</f>
        <v>2014</v>
      </c>
      <c r="B1738" t="str">
        <f>'Pivot MRIP 13"'!B1741</f>
        <v>1741020140728014</v>
      </c>
      <c r="C1738">
        <f>'Pivot MRIP 13"'!C1741</f>
        <v>297.67358074999999</v>
      </c>
      <c r="D1738">
        <f>'Pivot MRIP 13"'!D1741</f>
        <v>297.67358074999999</v>
      </c>
      <c r="E1738">
        <f>'Pivot MRIP 13"'!E1741</f>
        <v>0</v>
      </c>
      <c r="F1738">
        <f>'Pivot MRIP 13"'!F1741</f>
        <v>1</v>
      </c>
      <c r="G1738">
        <f>'Pivot MRIP 13"'!G1741</f>
        <v>0</v>
      </c>
      <c r="H1738">
        <f t="shared" si="92"/>
        <v>0</v>
      </c>
      <c r="I1738">
        <f t="shared" si="93"/>
        <v>0</v>
      </c>
    </row>
    <row r="1739" spans="1:9" x14ac:dyDescent="0.25">
      <c r="A1739">
        <f>'Pivot MRIP 13"'!A1742</f>
        <v>2014</v>
      </c>
      <c r="B1739" t="str">
        <f>'Pivot MRIP 13"'!B1742</f>
        <v>1741020140802001</v>
      </c>
      <c r="C1739">
        <f>'Pivot MRIP 13"'!C1742</f>
        <v>83.065380442999995</v>
      </c>
      <c r="D1739">
        <f>'Pivot MRIP 13"'!D1742</f>
        <v>83.065380442999995</v>
      </c>
      <c r="E1739">
        <f>'Pivot MRIP 13"'!E1742</f>
        <v>0</v>
      </c>
      <c r="F1739">
        <f>'Pivot MRIP 13"'!F1742</f>
        <v>1</v>
      </c>
      <c r="G1739">
        <f>'Pivot MRIP 13"'!G1742</f>
        <v>0</v>
      </c>
      <c r="H1739">
        <f t="shared" si="92"/>
        <v>0</v>
      </c>
      <c r="I1739">
        <f t="shared" si="93"/>
        <v>0</v>
      </c>
    </row>
    <row r="1740" spans="1:9" x14ac:dyDescent="0.25">
      <c r="A1740">
        <f>'Pivot MRIP 13"'!A1743</f>
        <v>2014</v>
      </c>
      <c r="B1740" t="str">
        <f>'Pivot MRIP 13"'!B1743</f>
        <v>1741020140802002</v>
      </c>
      <c r="C1740">
        <f>'Pivot MRIP 13"'!C1743</f>
        <v>83.065380442999995</v>
      </c>
      <c r="D1740">
        <f>'Pivot MRIP 13"'!D1743</f>
        <v>83.065380442999995</v>
      </c>
      <c r="E1740">
        <f>'Pivot MRIP 13"'!E1743</f>
        <v>0</v>
      </c>
      <c r="F1740">
        <f>'Pivot MRIP 13"'!F1743</f>
        <v>1</v>
      </c>
      <c r="G1740">
        <f>'Pivot MRIP 13"'!G1743</f>
        <v>0</v>
      </c>
      <c r="H1740">
        <f t="shared" si="92"/>
        <v>0</v>
      </c>
      <c r="I1740">
        <f t="shared" si="93"/>
        <v>0</v>
      </c>
    </row>
    <row r="1741" spans="1:9" x14ac:dyDescent="0.25">
      <c r="A1741">
        <f>'Pivot MRIP 13"'!A1744</f>
        <v>2014</v>
      </c>
      <c r="B1741" t="str">
        <f>'Pivot MRIP 13"'!B1744</f>
        <v>1741020140802003</v>
      </c>
      <c r="C1741">
        <f>'Pivot MRIP 13"'!C1744</f>
        <v>83.065380442999995</v>
      </c>
      <c r="D1741">
        <f>'Pivot MRIP 13"'!D1744</f>
        <v>83.065380442999995</v>
      </c>
      <c r="E1741">
        <f>'Pivot MRIP 13"'!E1744</f>
        <v>0</v>
      </c>
      <c r="F1741">
        <f>'Pivot MRIP 13"'!F1744</f>
        <v>1</v>
      </c>
      <c r="G1741">
        <f>'Pivot MRIP 13"'!G1744</f>
        <v>0</v>
      </c>
      <c r="H1741">
        <f t="shared" si="92"/>
        <v>0</v>
      </c>
      <c r="I1741">
        <f t="shared" si="93"/>
        <v>0</v>
      </c>
    </row>
    <row r="1742" spans="1:9" x14ac:dyDescent="0.25">
      <c r="A1742">
        <f>'Pivot MRIP 13"'!A1745</f>
        <v>2014</v>
      </c>
      <c r="B1742" t="str">
        <f>'Pivot MRIP 13"'!B1745</f>
        <v>1741020140802011</v>
      </c>
      <c r="C1742">
        <f>'Pivot MRIP 13"'!C1745</f>
        <v>83.065380442999995</v>
      </c>
      <c r="D1742">
        <f>'Pivot MRIP 13"'!D1745</f>
        <v>83.065380442999995</v>
      </c>
      <c r="E1742">
        <f>'Pivot MRIP 13"'!E1745</f>
        <v>0</v>
      </c>
      <c r="F1742">
        <f>'Pivot MRIP 13"'!F1745</f>
        <v>1</v>
      </c>
      <c r="G1742">
        <f>'Pivot MRIP 13"'!G1745</f>
        <v>0</v>
      </c>
      <c r="H1742">
        <f t="shared" si="92"/>
        <v>0</v>
      </c>
      <c r="I1742">
        <f t="shared" si="93"/>
        <v>0</v>
      </c>
    </row>
    <row r="1743" spans="1:9" x14ac:dyDescent="0.25">
      <c r="A1743">
        <f>'Pivot MRIP 13"'!A1746</f>
        <v>2014</v>
      </c>
      <c r="B1743" t="str">
        <f>'Pivot MRIP 13"'!B1746</f>
        <v>1741020140802012</v>
      </c>
      <c r="C1743">
        <f>'Pivot MRIP 13"'!C1746</f>
        <v>83.065380442999995</v>
      </c>
      <c r="D1743">
        <f>'Pivot MRIP 13"'!D1746</f>
        <v>83.065380442999995</v>
      </c>
      <c r="E1743">
        <f>'Pivot MRIP 13"'!E1746</f>
        <v>0</v>
      </c>
      <c r="F1743">
        <f>'Pivot MRIP 13"'!F1746</f>
        <v>1</v>
      </c>
      <c r="G1743">
        <f>'Pivot MRIP 13"'!G1746</f>
        <v>0</v>
      </c>
      <c r="H1743">
        <f t="shared" si="92"/>
        <v>0</v>
      </c>
      <c r="I1743">
        <f t="shared" si="93"/>
        <v>0</v>
      </c>
    </row>
    <row r="1744" spans="1:9" x14ac:dyDescent="0.25">
      <c r="A1744">
        <f>'Pivot MRIP 13"'!A1747</f>
        <v>2014</v>
      </c>
      <c r="B1744" t="str">
        <f>'Pivot MRIP 13"'!B1747</f>
        <v>1741020140809004</v>
      </c>
      <c r="C1744">
        <f>'Pivot MRIP 13"'!C1747</f>
        <v>371.57726534</v>
      </c>
      <c r="D1744">
        <f>'Pivot MRIP 13"'!D1747</f>
        <v>371.57726534</v>
      </c>
      <c r="E1744">
        <f>'Pivot MRIP 13"'!E1747</f>
        <v>0</v>
      </c>
      <c r="F1744">
        <f>'Pivot MRIP 13"'!F1747</f>
        <v>4</v>
      </c>
      <c r="G1744">
        <f>'Pivot MRIP 13"'!G1747</f>
        <v>0</v>
      </c>
      <c r="H1744">
        <f t="shared" si="92"/>
        <v>0</v>
      </c>
      <c r="I1744">
        <f t="shared" si="93"/>
        <v>0</v>
      </c>
    </row>
    <row r="1745" spans="1:9" x14ac:dyDescent="0.25">
      <c r="A1745">
        <f>'Pivot MRIP 13"'!A1748</f>
        <v>2014</v>
      </c>
      <c r="B1745" t="str">
        <f>'Pivot MRIP 13"'!B1748</f>
        <v>1741020140823004</v>
      </c>
      <c r="C1745">
        <f>'Pivot MRIP 13"'!C1748</f>
        <v>260.76235847999999</v>
      </c>
      <c r="D1745">
        <f>'Pivot MRIP 13"'!D1748</f>
        <v>260.76235847999999</v>
      </c>
      <c r="E1745">
        <f>'Pivot MRIP 13"'!E1748</f>
        <v>0</v>
      </c>
      <c r="F1745">
        <f>'Pivot MRIP 13"'!F1748</f>
        <v>2</v>
      </c>
      <c r="G1745">
        <f>'Pivot MRIP 13"'!G1748</f>
        <v>0</v>
      </c>
      <c r="H1745">
        <f t="shared" si="92"/>
        <v>0</v>
      </c>
      <c r="I1745">
        <f t="shared" si="93"/>
        <v>0</v>
      </c>
    </row>
    <row r="1746" spans="1:9" x14ac:dyDescent="0.25">
      <c r="A1746">
        <f>'Pivot MRIP 13"'!A1749</f>
        <v>2014</v>
      </c>
      <c r="B1746" t="str">
        <f>'Pivot MRIP 13"'!B1749</f>
        <v>1741020140823006</v>
      </c>
      <c r="C1746">
        <f>'Pivot MRIP 13"'!C1749</f>
        <v>260.76235847999999</v>
      </c>
      <c r="D1746">
        <f>'Pivot MRIP 13"'!D1749</f>
        <v>260.76235847999999</v>
      </c>
      <c r="E1746">
        <f>'Pivot MRIP 13"'!E1749</f>
        <v>3.5273961949580412</v>
      </c>
      <c r="F1746">
        <f>'Pivot MRIP 13"'!F1749</f>
        <v>9</v>
      </c>
      <c r="G1746">
        <f>'Pivot MRIP 13"'!G1749</f>
        <v>1</v>
      </c>
      <c r="H1746">
        <f t="shared" si="92"/>
        <v>260.76235847999999</v>
      </c>
      <c r="I1746">
        <f t="shared" si="93"/>
        <v>919.81215109063669</v>
      </c>
    </row>
    <row r="1747" spans="1:9" x14ac:dyDescent="0.25">
      <c r="A1747">
        <f>'Pivot MRIP 13"'!A1750</f>
        <v>2014</v>
      </c>
      <c r="B1747" t="str">
        <f>'Pivot MRIP 13"'!B1750</f>
        <v>1741020140823010</v>
      </c>
      <c r="C1747">
        <f>'Pivot MRIP 13"'!C1750</f>
        <v>260.76235847999999</v>
      </c>
      <c r="D1747">
        <f>'Pivot MRIP 13"'!D1750</f>
        <v>260.76235847999999</v>
      </c>
      <c r="E1747">
        <f>'Pivot MRIP 13"'!E1750</f>
        <v>0</v>
      </c>
      <c r="F1747">
        <f>'Pivot MRIP 13"'!F1750</f>
        <v>4</v>
      </c>
      <c r="G1747">
        <f>'Pivot MRIP 13"'!G1750</f>
        <v>0</v>
      </c>
      <c r="H1747">
        <f t="shared" si="92"/>
        <v>0</v>
      </c>
      <c r="I1747">
        <f t="shared" si="93"/>
        <v>0</v>
      </c>
    </row>
    <row r="1748" spans="1:9" x14ac:dyDescent="0.25">
      <c r="A1748">
        <f>'Pivot MRIP 13"'!A1751</f>
        <v>2014</v>
      </c>
      <c r="B1748" t="str">
        <f>'Pivot MRIP 13"'!B1751</f>
        <v>1741020140823015</v>
      </c>
      <c r="C1748">
        <f>'Pivot MRIP 13"'!C1751</f>
        <v>260.76235847999999</v>
      </c>
      <c r="D1748">
        <f>'Pivot MRIP 13"'!D1751</f>
        <v>260.76235847999999</v>
      </c>
      <c r="E1748">
        <f>'Pivot MRIP 13"'!E1751</f>
        <v>0</v>
      </c>
      <c r="F1748">
        <f>'Pivot MRIP 13"'!F1751</f>
        <v>4</v>
      </c>
      <c r="G1748">
        <f>'Pivot MRIP 13"'!G1751</f>
        <v>0</v>
      </c>
      <c r="H1748">
        <f t="shared" si="92"/>
        <v>0</v>
      </c>
      <c r="I1748">
        <f t="shared" si="93"/>
        <v>0</v>
      </c>
    </row>
    <row r="1749" spans="1:9" x14ac:dyDescent="0.25">
      <c r="A1749">
        <f>'Pivot MRIP 13"'!A1752</f>
        <v>2014</v>
      </c>
      <c r="B1749" t="str">
        <f>'Pivot MRIP 13"'!B1752</f>
        <v>1741020140823020</v>
      </c>
      <c r="C1749">
        <f>'Pivot MRIP 13"'!C1752</f>
        <v>260.76235847999999</v>
      </c>
      <c r="D1749">
        <f>'Pivot MRIP 13"'!D1752</f>
        <v>260.76235847999999</v>
      </c>
      <c r="E1749">
        <f>'Pivot MRIP 13"'!E1752</f>
        <v>1.2125424420168269</v>
      </c>
      <c r="F1749">
        <f>'Pivot MRIP 13"'!F1752</f>
        <v>16</v>
      </c>
      <c r="G1749">
        <f>'Pivot MRIP 13"'!G1752</f>
        <v>2</v>
      </c>
      <c r="H1749">
        <f t="shared" si="92"/>
        <v>521.52471695999998</v>
      </c>
      <c r="I1749">
        <f t="shared" si="93"/>
        <v>632.37085387481284</v>
      </c>
    </row>
    <row r="1750" spans="1:9" x14ac:dyDescent="0.25">
      <c r="A1750">
        <f>'Pivot MRIP 13"'!A1753</f>
        <v>2014</v>
      </c>
      <c r="B1750" t="str">
        <f>'Pivot MRIP 13"'!B1753</f>
        <v>1741020140914001</v>
      </c>
      <c r="C1750">
        <f>'Pivot MRIP 13"'!C1753</f>
        <v>430.22374776999999</v>
      </c>
      <c r="D1750">
        <f>'Pivot MRIP 13"'!D1753</f>
        <v>430.22374776999999</v>
      </c>
      <c r="E1750">
        <f>'Pivot MRIP 13"'!E1753</f>
        <v>0</v>
      </c>
      <c r="F1750">
        <f>'Pivot MRIP 13"'!F1753</f>
        <v>2</v>
      </c>
      <c r="G1750">
        <f>'Pivot MRIP 13"'!G1753</f>
        <v>0</v>
      </c>
      <c r="H1750">
        <f t="shared" si="92"/>
        <v>0</v>
      </c>
      <c r="I1750">
        <f t="shared" si="93"/>
        <v>0</v>
      </c>
    </row>
    <row r="1751" spans="1:9" x14ac:dyDescent="0.25">
      <c r="A1751">
        <f>'Pivot MRIP 13"'!A1754</f>
        <v>2014</v>
      </c>
      <c r="B1751" t="str">
        <f>'Pivot MRIP 13"'!B1754</f>
        <v>1741020141001001</v>
      </c>
      <c r="C1751">
        <f>'Pivot MRIP 13"'!C1754</f>
        <v>925.56787670000006</v>
      </c>
      <c r="D1751">
        <f>'Pivot MRIP 13"'!D1754</f>
        <v>925.56787670000006</v>
      </c>
      <c r="E1751">
        <f>'Pivot MRIP 13"'!E1754</f>
        <v>0</v>
      </c>
      <c r="F1751">
        <f>'Pivot MRIP 13"'!F1754</f>
        <v>2</v>
      </c>
      <c r="G1751">
        <f>'Pivot MRIP 13"'!G1754</f>
        <v>0</v>
      </c>
      <c r="H1751">
        <f t="shared" si="92"/>
        <v>0</v>
      </c>
      <c r="I1751">
        <f t="shared" si="93"/>
        <v>0</v>
      </c>
    </row>
    <row r="1752" spans="1:9" x14ac:dyDescent="0.25">
      <c r="A1752">
        <f>'Pivot MRIP 13"'!A1755</f>
        <v>2014</v>
      </c>
      <c r="B1752" t="str">
        <f>'Pivot MRIP 13"'!B1755</f>
        <v>1741020141029003</v>
      </c>
      <c r="C1752">
        <f>'Pivot MRIP 13"'!C1755</f>
        <v>714.25067996999996</v>
      </c>
      <c r="D1752">
        <f>'Pivot MRIP 13"'!D1755</f>
        <v>714.25067996999996</v>
      </c>
      <c r="E1752">
        <f>'Pivot MRIP 13"'!E1755</f>
        <v>0</v>
      </c>
      <c r="F1752">
        <f>'Pivot MRIP 13"'!F1755</f>
        <v>1</v>
      </c>
      <c r="G1752">
        <f>'Pivot MRIP 13"'!G1755</f>
        <v>0</v>
      </c>
      <c r="H1752">
        <f t="shared" si="92"/>
        <v>0</v>
      </c>
      <c r="I1752">
        <f t="shared" si="93"/>
        <v>0</v>
      </c>
    </row>
    <row r="1753" spans="1:9" x14ac:dyDescent="0.25">
      <c r="A1753">
        <f>'Pivot MRIP 13"'!A1756</f>
        <v>2014</v>
      </c>
      <c r="B1753" t="str">
        <f>'Pivot MRIP 13"'!B1756</f>
        <v>1741720140411007</v>
      </c>
      <c r="C1753">
        <f>'Pivot MRIP 13"'!C1756</f>
        <v>535.01145317999999</v>
      </c>
      <c r="D1753">
        <f>'Pivot MRIP 13"'!D1756</f>
        <v>535.01145317999999</v>
      </c>
      <c r="E1753">
        <f>'Pivot MRIP 13"'!E1756</f>
        <v>0</v>
      </c>
      <c r="F1753">
        <f>'Pivot MRIP 13"'!F1756</f>
        <v>2</v>
      </c>
      <c r="G1753">
        <f>'Pivot MRIP 13"'!G1756</f>
        <v>0</v>
      </c>
      <c r="H1753">
        <f t="shared" si="92"/>
        <v>0</v>
      </c>
      <c r="I1753">
        <f t="shared" si="93"/>
        <v>0</v>
      </c>
    </row>
    <row r="1754" spans="1:9" x14ac:dyDescent="0.25">
      <c r="A1754">
        <f>'Pivot MRIP 13"'!A1757</f>
        <v>2014</v>
      </c>
      <c r="B1754" t="str">
        <f>'Pivot MRIP 13"'!B1757</f>
        <v>1741720140502003</v>
      </c>
      <c r="C1754">
        <f>'Pivot MRIP 13"'!C1757</f>
        <v>298.28826012000002</v>
      </c>
      <c r="D1754">
        <f>'Pivot MRIP 13"'!D1757</f>
        <v>298.28826012000002</v>
      </c>
      <c r="E1754">
        <f>'Pivot MRIP 13"'!E1757</f>
        <v>0</v>
      </c>
      <c r="F1754">
        <f>'Pivot MRIP 13"'!F1757</f>
        <v>2</v>
      </c>
      <c r="G1754">
        <f>'Pivot MRIP 13"'!G1757</f>
        <v>0</v>
      </c>
      <c r="H1754">
        <f t="shared" si="92"/>
        <v>0</v>
      </c>
      <c r="I1754">
        <f t="shared" si="93"/>
        <v>0</v>
      </c>
    </row>
    <row r="1755" spans="1:9" x14ac:dyDescent="0.25">
      <c r="A1755">
        <f>'Pivot MRIP 13"'!A1758</f>
        <v>2014</v>
      </c>
      <c r="B1755" t="str">
        <f>'Pivot MRIP 13"'!B1758</f>
        <v>1741720140503002</v>
      </c>
      <c r="C1755">
        <f>'Pivot MRIP 13"'!C1758</f>
        <v>125.57716395999999</v>
      </c>
      <c r="D1755">
        <f>'Pivot MRIP 13"'!D1758</f>
        <v>125.57716395999999</v>
      </c>
      <c r="E1755">
        <f>'Pivot MRIP 13"'!E1758</f>
        <v>0</v>
      </c>
      <c r="F1755">
        <f>'Pivot MRIP 13"'!F1758</f>
        <v>4</v>
      </c>
      <c r="G1755">
        <f>'Pivot MRIP 13"'!G1758</f>
        <v>0</v>
      </c>
      <c r="H1755">
        <f t="shared" si="92"/>
        <v>0</v>
      </c>
      <c r="I1755">
        <f t="shared" si="93"/>
        <v>0</v>
      </c>
    </row>
    <row r="1756" spans="1:9" x14ac:dyDescent="0.25">
      <c r="A1756">
        <f>'Pivot MRIP 13"'!A1759</f>
        <v>2014</v>
      </c>
      <c r="B1756" t="str">
        <f>'Pivot MRIP 13"'!B1759</f>
        <v>1741720140503009</v>
      </c>
      <c r="C1756">
        <f>'Pivot MRIP 13"'!C1759</f>
        <v>125.57716395999999</v>
      </c>
      <c r="D1756">
        <f>'Pivot MRIP 13"'!D1759</f>
        <v>125.57716395999999</v>
      </c>
      <c r="E1756">
        <f>'Pivot MRIP 13"'!E1759</f>
        <v>1.7857443236997124</v>
      </c>
      <c r="F1756">
        <f>'Pivot MRIP 13"'!F1759</f>
        <v>6</v>
      </c>
      <c r="G1756">
        <f>'Pivot MRIP 13"'!G1759</f>
        <v>5.0012900695000004</v>
      </c>
      <c r="H1756">
        <f t="shared" si="92"/>
        <v>628.04782306912136</v>
      </c>
      <c r="I1756">
        <f t="shared" si="93"/>
        <v>1121.5328350576447</v>
      </c>
    </row>
    <row r="1757" spans="1:9" x14ac:dyDescent="0.25">
      <c r="A1757">
        <f>'Pivot MRIP 13"'!A1760</f>
        <v>2014</v>
      </c>
      <c r="B1757" t="str">
        <f>'Pivot MRIP 13"'!B1760</f>
        <v>1741720140503020</v>
      </c>
      <c r="C1757">
        <f>'Pivot MRIP 13"'!C1760</f>
        <v>185.19372539</v>
      </c>
      <c r="D1757">
        <f>'Pivot MRIP 13"'!D1760</f>
        <v>185.19372539</v>
      </c>
      <c r="E1757">
        <f>'Pivot MRIP 13"'!E1760</f>
        <v>0</v>
      </c>
      <c r="F1757">
        <f>'Pivot MRIP 13"'!F1760</f>
        <v>6</v>
      </c>
      <c r="G1757">
        <f>'Pivot MRIP 13"'!G1760</f>
        <v>0</v>
      </c>
      <c r="H1757">
        <f t="shared" si="92"/>
        <v>0</v>
      </c>
      <c r="I1757">
        <f t="shared" si="93"/>
        <v>0</v>
      </c>
    </row>
    <row r="1758" spans="1:9" x14ac:dyDescent="0.25">
      <c r="A1758">
        <f>'Pivot MRIP 13"'!A1761</f>
        <v>2014</v>
      </c>
      <c r="B1758" t="str">
        <f>'Pivot MRIP 13"'!B1761</f>
        <v>1741720140522002</v>
      </c>
      <c r="C1758">
        <f>'Pivot MRIP 13"'!C1761</f>
        <v>398.26623287000001</v>
      </c>
      <c r="D1758">
        <f>'Pivot MRIP 13"'!D1761</f>
        <v>398.26623287000001</v>
      </c>
      <c r="E1758">
        <f>'Pivot MRIP 13"'!E1761</f>
        <v>1.2879637422040755</v>
      </c>
      <c r="F1758">
        <f>'Pivot MRIP 13"'!F1761</f>
        <v>24</v>
      </c>
      <c r="G1758">
        <f>'Pivot MRIP 13"'!G1761</f>
        <v>12.666666666999999</v>
      </c>
      <c r="H1758">
        <f t="shared" si="92"/>
        <v>5044.7056164860887</v>
      </c>
      <c r="I1758">
        <f t="shared" si="93"/>
        <v>6497.397924127341</v>
      </c>
    </row>
    <row r="1759" spans="1:9" x14ac:dyDescent="0.25">
      <c r="A1759">
        <f>'Pivot MRIP 13"'!A1762</f>
        <v>2014</v>
      </c>
      <c r="B1759" t="str">
        <f>'Pivot MRIP 13"'!B1762</f>
        <v>1741720140524009</v>
      </c>
      <c r="C1759">
        <f>'Pivot MRIP 13"'!C1762</f>
        <v>4079.6002767</v>
      </c>
      <c r="D1759">
        <f>'Pivot MRIP 13"'!D1762</f>
        <v>4079.6002767</v>
      </c>
      <c r="E1759">
        <f>'Pivot MRIP 13"'!E1762</f>
        <v>0</v>
      </c>
      <c r="F1759">
        <f>'Pivot MRIP 13"'!F1762</f>
        <v>1</v>
      </c>
      <c r="G1759">
        <f>'Pivot MRIP 13"'!G1762</f>
        <v>0</v>
      </c>
      <c r="H1759">
        <f t="shared" si="92"/>
        <v>0</v>
      </c>
      <c r="I1759">
        <f t="shared" si="93"/>
        <v>0</v>
      </c>
    </row>
    <row r="1760" spans="1:9" x14ac:dyDescent="0.25">
      <c r="A1760">
        <f>'Pivot MRIP 13"'!A1763</f>
        <v>2014</v>
      </c>
      <c r="B1760" t="str">
        <f>'Pivot MRIP 13"'!B1763</f>
        <v>1741720140525014</v>
      </c>
      <c r="C1760">
        <f>'Pivot MRIP 13"'!C1763</f>
        <v>150.41285872</v>
      </c>
      <c r="D1760">
        <f>'Pivot MRIP 13"'!D1763</f>
        <v>150.41285872</v>
      </c>
      <c r="E1760">
        <f>'Pivot MRIP 13"'!E1763</f>
        <v>0</v>
      </c>
      <c r="F1760">
        <f>'Pivot MRIP 13"'!F1763</f>
        <v>1</v>
      </c>
      <c r="G1760">
        <f>'Pivot MRIP 13"'!G1763</f>
        <v>0</v>
      </c>
      <c r="H1760">
        <f t="shared" si="92"/>
        <v>0</v>
      </c>
      <c r="I1760">
        <f t="shared" si="93"/>
        <v>0</v>
      </c>
    </row>
    <row r="1761" spans="1:9" x14ac:dyDescent="0.25">
      <c r="A1761">
        <f>'Pivot MRIP 13"'!A1764</f>
        <v>2014</v>
      </c>
      <c r="B1761" t="str">
        <f>'Pivot MRIP 13"'!B1764</f>
        <v>1741720140525025</v>
      </c>
      <c r="C1761">
        <f>'Pivot MRIP 13"'!C1764</f>
        <v>150.41285872</v>
      </c>
      <c r="D1761">
        <f>'Pivot MRIP 13"'!D1764</f>
        <v>150.41285872</v>
      </c>
      <c r="E1761">
        <f>'Pivot MRIP 13"'!E1764</f>
        <v>0</v>
      </c>
      <c r="F1761">
        <f>'Pivot MRIP 13"'!F1764</f>
        <v>1</v>
      </c>
      <c r="G1761">
        <f>'Pivot MRIP 13"'!G1764</f>
        <v>0</v>
      </c>
      <c r="H1761">
        <f t="shared" si="92"/>
        <v>0</v>
      </c>
      <c r="I1761">
        <f t="shared" si="93"/>
        <v>0</v>
      </c>
    </row>
    <row r="1762" spans="1:9" x14ac:dyDescent="0.25">
      <c r="A1762">
        <f>'Pivot MRIP 13"'!A1765</f>
        <v>2014</v>
      </c>
      <c r="B1762" t="str">
        <f>'Pivot MRIP 13"'!B1765</f>
        <v>1741720140525026</v>
      </c>
      <c r="C1762">
        <f>'Pivot MRIP 13"'!C1765</f>
        <v>222.44726753</v>
      </c>
      <c r="D1762">
        <f>'Pivot MRIP 13"'!D1765</f>
        <v>222.44726753</v>
      </c>
      <c r="E1762">
        <f>'Pivot MRIP 13"'!E1765</f>
        <v>0</v>
      </c>
      <c r="F1762">
        <f>'Pivot MRIP 13"'!F1765</f>
        <v>6</v>
      </c>
      <c r="G1762">
        <f>'Pivot MRIP 13"'!G1765</f>
        <v>0</v>
      </c>
      <c r="H1762">
        <f t="shared" si="92"/>
        <v>0</v>
      </c>
      <c r="I1762">
        <f t="shared" si="93"/>
        <v>0</v>
      </c>
    </row>
    <row r="1763" spans="1:9" x14ac:dyDescent="0.25">
      <c r="A1763">
        <f>'Pivot MRIP 13"'!A1766</f>
        <v>2014</v>
      </c>
      <c r="B1763" t="str">
        <f>'Pivot MRIP 13"'!B1766</f>
        <v>1741720140525028</v>
      </c>
      <c r="C1763">
        <f>'Pivot MRIP 13"'!C1766</f>
        <v>150.41285872</v>
      </c>
      <c r="D1763">
        <f>'Pivot MRIP 13"'!D1766</f>
        <v>150.41285872</v>
      </c>
      <c r="E1763">
        <f>'Pivot MRIP 13"'!E1766</f>
        <v>0</v>
      </c>
      <c r="F1763">
        <f>'Pivot MRIP 13"'!F1766</f>
        <v>4</v>
      </c>
      <c r="G1763">
        <f>'Pivot MRIP 13"'!G1766</f>
        <v>0</v>
      </c>
      <c r="H1763">
        <f t="shared" si="92"/>
        <v>0</v>
      </c>
      <c r="I1763">
        <f t="shared" si="93"/>
        <v>0</v>
      </c>
    </row>
    <row r="1764" spans="1:9" x14ac:dyDescent="0.25">
      <c r="A1764">
        <f>'Pivot MRIP 13"'!A1767</f>
        <v>2014</v>
      </c>
      <c r="B1764" t="str">
        <f>'Pivot MRIP 13"'!B1767</f>
        <v>1741720140525030</v>
      </c>
      <c r="C1764">
        <f>'Pivot MRIP 13"'!C1767</f>
        <v>150.41285872</v>
      </c>
      <c r="D1764">
        <f>'Pivot MRIP 13"'!D1767</f>
        <v>150.41285872</v>
      </c>
      <c r="E1764">
        <f>'Pivot MRIP 13"'!E1767</f>
        <v>0</v>
      </c>
      <c r="F1764">
        <f>'Pivot MRIP 13"'!F1767</f>
        <v>4</v>
      </c>
      <c r="G1764">
        <f>'Pivot MRIP 13"'!G1767</f>
        <v>0</v>
      </c>
      <c r="H1764">
        <f t="shared" si="92"/>
        <v>0</v>
      </c>
      <c r="I1764">
        <f t="shared" si="93"/>
        <v>0</v>
      </c>
    </row>
    <row r="1765" spans="1:9" x14ac:dyDescent="0.25">
      <c r="A1765">
        <f>'Pivot MRIP 13"'!A1768</f>
        <v>2014</v>
      </c>
      <c r="B1765" t="str">
        <f>'Pivot MRIP 13"'!B1768</f>
        <v>1741720140525032</v>
      </c>
      <c r="C1765">
        <f>'Pivot MRIP 13"'!C1768</f>
        <v>150.41285872</v>
      </c>
      <c r="D1765">
        <f>'Pivot MRIP 13"'!D1768</f>
        <v>150.41285872</v>
      </c>
      <c r="E1765">
        <f>'Pivot MRIP 13"'!E1768</f>
        <v>0</v>
      </c>
      <c r="F1765">
        <f>'Pivot MRIP 13"'!F1768</f>
        <v>4</v>
      </c>
      <c r="G1765">
        <f>'Pivot MRIP 13"'!G1768</f>
        <v>0</v>
      </c>
      <c r="H1765">
        <f t="shared" si="92"/>
        <v>0</v>
      </c>
      <c r="I1765">
        <f t="shared" si="93"/>
        <v>0</v>
      </c>
    </row>
    <row r="1766" spans="1:9" x14ac:dyDescent="0.25">
      <c r="A1766">
        <f>'Pivot MRIP 13"'!A1769</f>
        <v>2014</v>
      </c>
      <c r="B1766" t="str">
        <f>'Pivot MRIP 13"'!B1769</f>
        <v>1741720140525034</v>
      </c>
      <c r="C1766">
        <f>'Pivot MRIP 13"'!C1769</f>
        <v>150.41285872</v>
      </c>
      <c r="D1766">
        <f>'Pivot MRIP 13"'!D1769</f>
        <v>150.41285872</v>
      </c>
      <c r="E1766">
        <f>'Pivot MRIP 13"'!E1769</f>
        <v>0</v>
      </c>
      <c r="F1766">
        <f>'Pivot MRIP 13"'!F1769</f>
        <v>3</v>
      </c>
      <c r="G1766">
        <f>'Pivot MRIP 13"'!G1769</f>
        <v>0</v>
      </c>
      <c r="H1766">
        <f t="shared" si="92"/>
        <v>0</v>
      </c>
      <c r="I1766">
        <f t="shared" si="93"/>
        <v>0</v>
      </c>
    </row>
    <row r="1767" spans="1:9" x14ac:dyDescent="0.25">
      <c r="A1767">
        <f>'Pivot MRIP 13"'!A1770</f>
        <v>2014</v>
      </c>
      <c r="B1767" t="str">
        <f>'Pivot MRIP 13"'!B1770</f>
        <v>1741720140525037</v>
      </c>
      <c r="C1767">
        <f>'Pivot MRIP 13"'!C1770</f>
        <v>150.41285872</v>
      </c>
      <c r="D1767">
        <f>'Pivot MRIP 13"'!D1770</f>
        <v>150.41285872</v>
      </c>
      <c r="E1767">
        <f>'Pivot MRIP 13"'!E1770</f>
        <v>0</v>
      </c>
      <c r="F1767">
        <f>'Pivot MRIP 13"'!F1770</f>
        <v>4</v>
      </c>
      <c r="G1767">
        <f>'Pivot MRIP 13"'!G1770</f>
        <v>0</v>
      </c>
      <c r="H1767">
        <f t="shared" si="92"/>
        <v>0</v>
      </c>
      <c r="I1767">
        <f t="shared" si="93"/>
        <v>0</v>
      </c>
    </row>
    <row r="1768" spans="1:9" x14ac:dyDescent="0.25">
      <c r="A1768">
        <f>'Pivot MRIP 13"'!A1771</f>
        <v>2014</v>
      </c>
      <c r="B1768" t="str">
        <f>'Pivot MRIP 13"'!B1771</f>
        <v>1741720140525043</v>
      </c>
      <c r="C1768">
        <f>'Pivot MRIP 13"'!C1771</f>
        <v>150.41285872</v>
      </c>
      <c r="D1768">
        <f>'Pivot MRIP 13"'!D1771</f>
        <v>150.41285872</v>
      </c>
      <c r="E1768">
        <f>'Pivot MRIP 13"'!E1771</f>
        <v>0</v>
      </c>
      <c r="F1768">
        <f>'Pivot MRIP 13"'!F1771</f>
        <v>9</v>
      </c>
      <c r="G1768">
        <f>'Pivot MRIP 13"'!G1771</f>
        <v>0</v>
      </c>
      <c r="H1768">
        <f t="shared" si="92"/>
        <v>0</v>
      </c>
      <c r="I1768">
        <f t="shared" si="93"/>
        <v>0</v>
      </c>
    </row>
    <row r="1769" spans="1:9" x14ac:dyDescent="0.25">
      <c r="A1769">
        <f>'Pivot MRIP 13"'!A1772</f>
        <v>2014</v>
      </c>
      <c r="B1769" t="str">
        <f>'Pivot MRIP 13"'!B1772</f>
        <v>1741720140525051</v>
      </c>
      <c r="C1769">
        <f>'Pivot MRIP 13"'!C1772</f>
        <v>150.41285872</v>
      </c>
      <c r="D1769">
        <f>'Pivot MRIP 13"'!D1772</f>
        <v>150.41285872</v>
      </c>
      <c r="E1769">
        <f>'Pivot MRIP 13"'!E1772</f>
        <v>0</v>
      </c>
      <c r="F1769">
        <f>'Pivot MRIP 13"'!F1772</f>
        <v>4</v>
      </c>
      <c r="G1769">
        <f>'Pivot MRIP 13"'!G1772</f>
        <v>0</v>
      </c>
      <c r="H1769">
        <f t="shared" si="92"/>
        <v>0</v>
      </c>
      <c r="I1769">
        <f t="shared" si="93"/>
        <v>0</v>
      </c>
    </row>
    <row r="1770" spans="1:9" x14ac:dyDescent="0.25">
      <c r="A1770">
        <f>'Pivot MRIP 13"'!A1773</f>
        <v>2014</v>
      </c>
      <c r="B1770" t="str">
        <f>'Pivot MRIP 13"'!B1773</f>
        <v>1741720140606006</v>
      </c>
      <c r="C1770">
        <f>'Pivot MRIP 13"'!C1773</f>
        <v>397.95949333999999</v>
      </c>
      <c r="D1770">
        <f>'Pivot MRIP 13"'!D1773</f>
        <v>397.95949333999999</v>
      </c>
      <c r="E1770">
        <f>'Pivot MRIP 13"'!E1773</f>
        <v>0</v>
      </c>
      <c r="F1770">
        <f>'Pivot MRIP 13"'!F1773</f>
        <v>2</v>
      </c>
      <c r="G1770">
        <f>'Pivot MRIP 13"'!G1773</f>
        <v>0</v>
      </c>
      <c r="H1770">
        <f t="shared" si="92"/>
        <v>0</v>
      </c>
      <c r="I1770">
        <f t="shared" si="93"/>
        <v>0</v>
      </c>
    </row>
    <row r="1771" spans="1:9" x14ac:dyDescent="0.25">
      <c r="A1771">
        <f>'Pivot MRIP 13"'!A1774</f>
        <v>2014</v>
      </c>
      <c r="B1771" t="str">
        <f>'Pivot MRIP 13"'!B1774</f>
        <v>1741720140609001</v>
      </c>
      <c r="C1771">
        <f>'Pivot MRIP 13"'!C1774</f>
        <v>813.85289826999997</v>
      </c>
      <c r="D1771">
        <f>'Pivot MRIP 13"'!D1774</f>
        <v>813.85289826999997</v>
      </c>
      <c r="E1771">
        <f>'Pivot MRIP 13"'!E1774</f>
        <v>0.99208017983194907</v>
      </c>
      <c r="F1771">
        <f>'Pivot MRIP 13"'!F1774</f>
        <v>16</v>
      </c>
      <c r="G1771">
        <f>'Pivot MRIP 13"'!G1774</f>
        <v>2</v>
      </c>
      <c r="H1771">
        <f t="shared" si="92"/>
        <v>1627.7057965399999</v>
      </c>
      <c r="I1771">
        <f t="shared" si="93"/>
        <v>1614.8146593449089</v>
      </c>
    </row>
    <row r="1772" spans="1:9" x14ac:dyDescent="0.25">
      <c r="A1772">
        <f>'Pivot MRIP 13"'!A1775</f>
        <v>2014</v>
      </c>
      <c r="B1772" t="str">
        <f>'Pivot MRIP 13"'!B1775</f>
        <v>1741720140609005</v>
      </c>
      <c r="C1772">
        <f>'Pivot MRIP 13"'!C1775</f>
        <v>352.46561609000008</v>
      </c>
      <c r="D1772">
        <f>'Pivot MRIP 13"'!D1775</f>
        <v>352.46561609000008</v>
      </c>
      <c r="E1772">
        <f>'Pivot MRIP 13"'!E1775</f>
        <v>1.2125424420168269</v>
      </c>
      <c r="F1772">
        <f>'Pivot MRIP 13"'!F1775</f>
        <v>9</v>
      </c>
      <c r="G1772">
        <f>'Pivot MRIP 13"'!G1775</f>
        <v>1</v>
      </c>
      <c r="H1772">
        <f t="shared" si="92"/>
        <v>352.46561609000008</v>
      </c>
      <c r="I1772">
        <f t="shared" si="93"/>
        <v>427.37951886073409</v>
      </c>
    </row>
    <row r="1773" spans="1:9" x14ac:dyDescent="0.25">
      <c r="A1773">
        <f>'Pivot MRIP 13"'!A1776</f>
        <v>2014</v>
      </c>
      <c r="B1773" t="str">
        <f>'Pivot MRIP 13"'!B1776</f>
        <v>1741720140615009</v>
      </c>
      <c r="C1773">
        <f>'Pivot MRIP 13"'!C1776</f>
        <v>264.98411962</v>
      </c>
      <c r="D1773">
        <f>'Pivot MRIP 13"'!D1776</f>
        <v>264.98411962</v>
      </c>
      <c r="E1773">
        <f>'Pivot MRIP 13"'!E1776</f>
        <v>0</v>
      </c>
      <c r="F1773">
        <f>'Pivot MRIP 13"'!F1776</f>
        <v>1</v>
      </c>
      <c r="G1773">
        <f>'Pivot MRIP 13"'!G1776</f>
        <v>0</v>
      </c>
      <c r="H1773">
        <f t="shared" si="92"/>
        <v>0</v>
      </c>
      <c r="I1773">
        <f t="shared" si="93"/>
        <v>0</v>
      </c>
    </row>
    <row r="1774" spans="1:9" x14ac:dyDescent="0.25">
      <c r="A1774">
        <f>'Pivot MRIP 13"'!A1777</f>
        <v>2014</v>
      </c>
      <c r="B1774" t="str">
        <f>'Pivot MRIP 13"'!B1777</f>
        <v>1741720140615014</v>
      </c>
      <c r="C1774">
        <f>'Pivot MRIP 13"'!C1777</f>
        <v>264.98411962</v>
      </c>
      <c r="D1774">
        <f>'Pivot MRIP 13"'!D1777</f>
        <v>264.98411962</v>
      </c>
      <c r="E1774">
        <f>'Pivot MRIP 13"'!E1777</f>
        <v>0</v>
      </c>
      <c r="F1774">
        <f>'Pivot MRIP 13"'!F1777</f>
        <v>4</v>
      </c>
      <c r="G1774">
        <f>'Pivot MRIP 13"'!G1777</f>
        <v>0</v>
      </c>
      <c r="H1774">
        <f t="shared" si="92"/>
        <v>0</v>
      </c>
      <c r="I1774">
        <f t="shared" si="93"/>
        <v>0</v>
      </c>
    </row>
    <row r="1775" spans="1:9" x14ac:dyDescent="0.25">
      <c r="A1775">
        <f>'Pivot MRIP 13"'!A1778</f>
        <v>2014</v>
      </c>
      <c r="B1775" t="str">
        <f>'Pivot MRIP 13"'!B1778</f>
        <v>1741720140615016</v>
      </c>
      <c r="C1775">
        <f>'Pivot MRIP 13"'!C1778</f>
        <v>264.98411962</v>
      </c>
      <c r="D1775">
        <f>'Pivot MRIP 13"'!D1778</f>
        <v>264.98411962</v>
      </c>
      <c r="E1775">
        <f>'Pivot MRIP 13"'!E1778</f>
        <v>0</v>
      </c>
      <c r="F1775">
        <f>'Pivot MRIP 13"'!F1778</f>
        <v>2</v>
      </c>
      <c r="G1775">
        <f>'Pivot MRIP 13"'!G1778</f>
        <v>0</v>
      </c>
      <c r="H1775">
        <f t="shared" si="92"/>
        <v>0</v>
      </c>
      <c r="I1775">
        <f t="shared" si="93"/>
        <v>0</v>
      </c>
    </row>
    <row r="1776" spans="1:9" x14ac:dyDescent="0.25">
      <c r="A1776">
        <f>'Pivot MRIP 13"'!A1779</f>
        <v>2014</v>
      </c>
      <c r="B1776" t="str">
        <f>'Pivot MRIP 13"'!B1779</f>
        <v>1741720140615021</v>
      </c>
      <c r="C1776">
        <f>'Pivot MRIP 13"'!C1779</f>
        <v>264.98411962</v>
      </c>
      <c r="D1776">
        <f>'Pivot MRIP 13"'!D1779</f>
        <v>264.98411962</v>
      </c>
      <c r="E1776">
        <f>'Pivot MRIP 13"'!E1779</f>
        <v>0</v>
      </c>
      <c r="F1776">
        <f>'Pivot MRIP 13"'!F1779</f>
        <v>9</v>
      </c>
      <c r="G1776">
        <f>'Pivot MRIP 13"'!G1779</f>
        <v>0</v>
      </c>
      <c r="H1776">
        <f t="shared" si="92"/>
        <v>0</v>
      </c>
      <c r="I1776">
        <f t="shared" si="93"/>
        <v>0</v>
      </c>
    </row>
    <row r="1777" spans="1:9" x14ac:dyDescent="0.25">
      <c r="A1777">
        <f>'Pivot MRIP 13"'!A1780</f>
        <v>2014</v>
      </c>
      <c r="B1777" t="str">
        <f>'Pivot MRIP 13"'!B1780</f>
        <v>1741720140615024</v>
      </c>
      <c r="C1777">
        <f>'Pivot MRIP 13"'!C1780</f>
        <v>264.98411962</v>
      </c>
      <c r="D1777">
        <f>'Pivot MRIP 13"'!D1780</f>
        <v>264.98411962</v>
      </c>
      <c r="E1777">
        <f>'Pivot MRIP 13"'!E1780</f>
        <v>0</v>
      </c>
      <c r="F1777">
        <f>'Pivot MRIP 13"'!F1780</f>
        <v>9</v>
      </c>
      <c r="G1777">
        <f>'Pivot MRIP 13"'!G1780</f>
        <v>0</v>
      </c>
      <c r="H1777">
        <f t="shared" si="92"/>
        <v>0</v>
      </c>
      <c r="I1777">
        <f t="shared" si="93"/>
        <v>0</v>
      </c>
    </row>
    <row r="1778" spans="1:9" x14ac:dyDescent="0.25">
      <c r="A1778">
        <f>'Pivot MRIP 13"'!A1781</f>
        <v>2014</v>
      </c>
      <c r="B1778" t="str">
        <f>'Pivot MRIP 13"'!B1781</f>
        <v>1741720140616012</v>
      </c>
      <c r="C1778">
        <f>'Pivot MRIP 13"'!C1781</f>
        <v>819.71723052000004</v>
      </c>
      <c r="D1778">
        <f>'Pivot MRIP 13"'!D1781</f>
        <v>819.71723052000004</v>
      </c>
      <c r="E1778">
        <f>'Pivot MRIP 13"'!E1781</f>
        <v>0</v>
      </c>
      <c r="F1778">
        <f>'Pivot MRIP 13"'!F1781</f>
        <v>4</v>
      </c>
      <c r="G1778">
        <f>'Pivot MRIP 13"'!G1781</f>
        <v>0</v>
      </c>
      <c r="H1778">
        <f t="shared" si="92"/>
        <v>0</v>
      </c>
      <c r="I1778">
        <f t="shared" si="93"/>
        <v>0</v>
      </c>
    </row>
    <row r="1779" spans="1:9" x14ac:dyDescent="0.25">
      <c r="A1779">
        <f>'Pivot MRIP 13"'!A1782</f>
        <v>2014</v>
      </c>
      <c r="B1779" t="str">
        <f>'Pivot MRIP 13"'!B1782</f>
        <v>1741720140621003</v>
      </c>
      <c r="C1779">
        <f>'Pivot MRIP 13"'!C1782</f>
        <v>1398.0451184000001</v>
      </c>
      <c r="D1779">
        <f>'Pivot MRIP 13"'!D1782</f>
        <v>1398.0451184000001</v>
      </c>
      <c r="E1779">
        <f>'Pivot MRIP 13"'!E1782</f>
        <v>0</v>
      </c>
      <c r="F1779">
        <f>'Pivot MRIP 13"'!F1782</f>
        <v>1</v>
      </c>
      <c r="G1779">
        <f>'Pivot MRIP 13"'!G1782</f>
        <v>0</v>
      </c>
      <c r="H1779">
        <f t="shared" si="92"/>
        <v>0</v>
      </c>
      <c r="I1779">
        <f t="shared" si="93"/>
        <v>0</v>
      </c>
    </row>
    <row r="1780" spans="1:9" x14ac:dyDescent="0.25">
      <c r="A1780">
        <f>'Pivot MRIP 13"'!A1783</f>
        <v>2014</v>
      </c>
      <c r="B1780" t="str">
        <f>'Pivot MRIP 13"'!B1783</f>
        <v>1741720140626001</v>
      </c>
      <c r="C1780">
        <f>'Pivot MRIP 13"'!C1783</f>
        <v>415.17077078</v>
      </c>
      <c r="D1780">
        <f>'Pivot MRIP 13"'!D1783</f>
        <v>415.17077078</v>
      </c>
      <c r="E1780">
        <f>'Pivot MRIP 13"'!E1783</f>
        <v>0</v>
      </c>
      <c r="F1780">
        <f>'Pivot MRIP 13"'!F1783</f>
        <v>4</v>
      </c>
      <c r="G1780">
        <f>'Pivot MRIP 13"'!G1783</f>
        <v>0</v>
      </c>
      <c r="H1780">
        <f t="shared" si="92"/>
        <v>0</v>
      </c>
      <c r="I1780">
        <f t="shared" si="93"/>
        <v>0</v>
      </c>
    </row>
    <row r="1781" spans="1:9" x14ac:dyDescent="0.25">
      <c r="A1781">
        <f>'Pivot MRIP 13"'!A1784</f>
        <v>2014</v>
      </c>
      <c r="B1781" t="str">
        <f>'Pivot MRIP 13"'!B1784</f>
        <v>1741720140626003</v>
      </c>
      <c r="C1781">
        <f>'Pivot MRIP 13"'!C1784</f>
        <v>415.17077077999994</v>
      </c>
      <c r="D1781">
        <f>'Pivot MRIP 13"'!D1784</f>
        <v>415.17077077999994</v>
      </c>
      <c r="E1781">
        <f>'Pivot MRIP 13"'!E1784</f>
        <v>0</v>
      </c>
      <c r="F1781">
        <f>'Pivot MRIP 13"'!F1784</f>
        <v>9</v>
      </c>
      <c r="G1781">
        <f>'Pivot MRIP 13"'!G1784</f>
        <v>0</v>
      </c>
      <c r="H1781">
        <f t="shared" si="92"/>
        <v>0</v>
      </c>
      <c r="I1781">
        <f t="shared" si="93"/>
        <v>0</v>
      </c>
    </row>
    <row r="1782" spans="1:9" x14ac:dyDescent="0.25">
      <c r="A1782">
        <f>'Pivot MRIP 13"'!A1785</f>
        <v>2014</v>
      </c>
      <c r="B1782" t="str">
        <f>'Pivot MRIP 13"'!B1785</f>
        <v>1741720140626008</v>
      </c>
      <c r="C1782">
        <f>'Pivot MRIP 13"'!C1785</f>
        <v>415.17077078</v>
      </c>
      <c r="D1782">
        <f>'Pivot MRIP 13"'!D1785</f>
        <v>415.17077078</v>
      </c>
      <c r="E1782">
        <f>'Pivot MRIP 13"'!E1785</f>
        <v>0</v>
      </c>
      <c r="F1782">
        <f>'Pivot MRIP 13"'!F1785</f>
        <v>1</v>
      </c>
      <c r="G1782">
        <f>'Pivot MRIP 13"'!G1785</f>
        <v>0</v>
      </c>
      <c r="H1782">
        <f t="shared" si="92"/>
        <v>0</v>
      </c>
      <c r="I1782">
        <f t="shared" si="93"/>
        <v>0</v>
      </c>
    </row>
    <row r="1783" spans="1:9" x14ac:dyDescent="0.25">
      <c r="A1783">
        <f>'Pivot MRIP 13"'!A1786</f>
        <v>2014</v>
      </c>
      <c r="B1783" t="str">
        <f>'Pivot MRIP 13"'!B1786</f>
        <v>1741720140626009</v>
      </c>
      <c r="C1783">
        <f>'Pivot MRIP 13"'!C1786</f>
        <v>415.17077078</v>
      </c>
      <c r="D1783">
        <f>'Pivot MRIP 13"'!D1786</f>
        <v>415.17077078</v>
      </c>
      <c r="E1783">
        <f>'Pivot MRIP 13"'!E1786</f>
        <v>0</v>
      </c>
      <c r="F1783">
        <f>'Pivot MRIP 13"'!F1786</f>
        <v>1</v>
      </c>
      <c r="G1783">
        <f>'Pivot MRIP 13"'!G1786</f>
        <v>0</v>
      </c>
      <c r="H1783">
        <f t="shared" si="92"/>
        <v>0</v>
      </c>
      <c r="I1783">
        <f t="shared" si="93"/>
        <v>0</v>
      </c>
    </row>
    <row r="1784" spans="1:9" x14ac:dyDescent="0.25">
      <c r="A1784">
        <f>'Pivot MRIP 13"'!A1787</f>
        <v>2014</v>
      </c>
      <c r="B1784" t="str">
        <f>'Pivot MRIP 13"'!B1787</f>
        <v>1741720140626012</v>
      </c>
      <c r="C1784">
        <f>'Pivot MRIP 13"'!C1787</f>
        <v>415.17077078</v>
      </c>
      <c r="D1784">
        <f>'Pivot MRIP 13"'!D1787</f>
        <v>415.17077078</v>
      </c>
      <c r="E1784">
        <f>'Pivot MRIP 13"'!E1787</f>
        <v>0</v>
      </c>
      <c r="F1784">
        <f>'Pivot MRIP 13"'!F1787</f>
        <v>4</v>
      </c>
      <c r="G1784">
        <f>'Pivot MRIP 13"'!G1787</f>
        <v>0</v>
      </c>
      <c r="H1784">
        <f t="shared" si="92"/>
        <v>0</v>
      </c>
      <c r="I1784">
        <f t="shared" si="93"/>
        <v>0</v>
      </c>
    </row>
    <row r="1785" spans="1:9" x14ac:dyDescent="0.25">
      <c r="A1785">
        <f>'Pivot MRIP 13"'!A1788</f>
        <v>2014</v>
      </c>
      <c r="B1785" t="str">
        <f>'Pivot MRIP 13"'!B1788</f>
        <v>1741720140627001</v>
      </c>
      <c r="C1785">
        <f>'Pivot MRIP 13"'!C1788</f>
        <v>243.03526780000001</v>
      </c>
      <c r="D1785">
        <f>'Pivot MRIP 13"'!D1788</f>
        <v>243.03526780000001</v>
      </c>
      <c r="E1785">
        <f>'Pivot MRIP 13"'!E1788</f>
        <v>0</v>
      </c>
      <c r="F1785">
        <f>'Pivot MRIP 13"'!F1788</f>
        <v>2</v>
      </c>
      <c r="G1785">
        <f>'Pivot MRIP 13"'!G1788</f>
        <v>0</v>
      </c>
      <c r="H1785">
        <f t="shared" si="92"/>
        <v>0</v>
      </c>
      <c r="I1785">
        <f t="shared" si="93"/>
        <v>0</v>
      </c>
    </row>
    <row r="1786" spans="1:9" x14ac:dyDescent="0.25">
      <c r="A1786">
        <f>'Pivot MRIP 13"'!A1789</f>
        <v>2014</v>
      </c>
      <c r="B1786" t="str">
        <f>'Pivot MRIP 13"'!B1789</f>
        <v>1741720140627005</v>
      </c>
      <c r="C1786">
        <f>'Pivot MRIP 13"'!C1789</f>
        <v>716.41772121999998</v>
      </c>
      <c r="D1786">
        <f>'Pivot MRIP 13"'!D1789</f>
        <v>716.41772121999998</v>
      </c>
      <c r="E1786">
        <f>'Pivot MRIP 13"'!E1789</f>
        <v>0</v>
      </c>
      <c r="F1786">
        <f>'Pivot MRIP 13"'!F1789</f>
        <v>3</v>
      </c>
      <c r="G1786">
        <f>'Pivot MRIP 13"'!G1789</f>
        <v>0</v>
      </c>
      <c r="H1786">
        <f t="shared" si="92"/>
        <v>0</v>
      </c>
      <c r="I1786">
        <f t="shared" si="93"/>
        <v>0</v>
      </c>
    </row>
    <row r="1787" spans="1:9" x14ac:dyDescent="0.25">
      <c r="A1787">
        <f>'Pivot MRIP 13"'!A1790</f>
        <v>2014</v>
      </c>
      <c r="B1787" t="str">
        <f>'Pivot MRIP 13"'!B1790</f>
        <v>1741720140627008</v>
      </c>
      <c r="C1787">
        <f>'Pivot MRIP 13"'!C1790</f>
        <v>243.03526780000001</v>
      </c>
      <c r="D1787">
        <f>'Pivot MRIP 13"'!D1790</f>
        <v>243.03526780000001</v>
      </c>
      <c r="E1787">
        <f>'Pivot MRIP 13"'!E1790</f>
        <v>0</v>
      </c>
      <c r="F1787">
        <f>'Pivot MRIP 13"'!F1790</f>
        <v>9</v>
      </c>
      <c r="G1787">
        <f>'Pivot MRIP 13"'!G1790</f>
        <v>0</v>
      </c>
      <c r="H1787">
        <f t="shared" si="92"/>
        <v>0</v>
      </c>
      <c r="I1787">
        <f t="shared" si="93"/>
        <v>0</v>
      </c>
    </row>
    <row r="1788" spans="1:9" x14ac:dyDescent="0.25">
      <c r="A1788">
        <f>'Pivot MRIP 13"'!A1791</f>
        <v>2014</v>
      </c>
      <c r="B1788" t="str">
        <f>'Pivot MRIP 13"'!B1791</f>
        <v>1741720140627013</v>
      </c>
      <c r="C1788">
        <f>'Pivot MRIP 13"'!C1791</f>
        <v>243.03526780000001</v>
      </c>
      <c r="D1788">
        <f>'Pivot MRIP 13"'!D1791</f>
        <v>243.03526780000001</v>
      </c>
      <c r="E1788">
        <f>'Pivot MRIP 13"'!E1791</f>
        <v>0</v>
      </c>
      <c r="F1788">
        <f>'Pivot MRIP 13"'!F1791</f>
        <v>4</v>
      </c>
      <c r="G1788">
        <f>'Pivot MRIP 13"'!G1791</f>
        <v>0</v>
      </c>
      <c r="H1788">
        <f t="shared" si="92"/>
        <v>0</v>
      </c>
      <c r="I1788">
        <f t="shared" si="93"/>
        <v>0</v>
      </c>
    </row>
    <row r="1789" spans="1:9" x14ac:dyDescent="0.25">
      <c r="A1789">
        <f>'Pivot MRIP 13"'!A1792</f>
        <v>2014</v>
      </c>
      <c r="B1789" t="str">
        <f>'Pivot MRIP 13"'!B1792</f>
        <v>1741720140627018</v>
      </c>
      <c r="C1789">
        <f>'Pivot MRIP 13"'!C1792</f>
        <v>243.03526780000001</v>
      </c>
      <c r="D1789">
        <f>'Pivot MRIP 13"'!D1792</f>
        <v>243.03526780000001</v>
      </c>
      <c r="E1789">
        <f>'Pivot MRIP 13"'!E1792</f>
        <v>0</v>
      </c>
      <c r="F1789">
        <f>'Pivot MRIP 13"'!F1792</f>
        <v>4</v>
      </c>
      <c r="G1789">
        <f>'Pivot MRIP 13"'!G1792</f>
        <v>0</v>
      </c>
      <c r="H1789">
        <f t="shared" si="92"/>
        <v>0</v>
      </c>
      <c r="I1789">
        <f t="shared" si="93"/>
        <v>0</v>
      </c>
    </row>
    <row r="1790" spans="1:9" x14ac:dyDescent="0.25">
      <c r="A1790">
        <f>'Pivot MRIP 13"'!A1793</f>
        <v>2014</v>
      </c>
      <c r="B1790" t="str">
        <f>'Pivot MRIP 13"'!B1793</f>
        <v>1741720140627024</v>
      </c>
      <c r="C1790">
        <f>'Pivot MRIP 13"'!C1793</f>
        <v>243.03526780000001</v>
      </c>
      <c r="D1790">
        <f>'Pivot MRIP 13"'!D1793</f>
        <v>243.03526780000001</v>
      </c>
      <c r="E1790">
        <f>'Pivot MRIP 13"'!E1793</f>
        <v>0</v>
      </c>
      <c r="F1790">
        <f>'Pivot MRIP 13"'!F1793</f>
        <v>1</v>
      </c>
      <c r="G1790">
        <f>'Pivot MRIP 13"'!G1793</f>
        <v>0</v>
      </c>
      <c r="H1790">
        <f t="shared" si="92"/>
        <v>0</v>
      </c>
      <c r="I1790">
        <f t="shared" si="93"/>
        <v>0</v>
      </c>
    </row>
    <row r="1791" spans="1:9" x14ac:dyDescent="0.25">
      <c r="A1791">
        <f>'Pivot MRIP 13"'!A1794</f>
        <v>2014</v>
      </c>
      <c r="B1791" t="str">
        <f>'Pivot MRIP 13"'!B1794</f>
        <v>1741720140630003</v>
      </c>
      <c r="C1791">
        <f>'Pivot MRIP 13"'!C1794</f>
        <v>2910.1020048</v>
      </c>
      <c r="D1791">
        <f>'Pivot MRIP 13"'!D1794</f>
        <v>2910.1020048</v>
      </c>
      <c r="E1791">
        <f>'Pivot MRIP 13"'!E1794</f>
        <v>0</v>
      </c>
      <c r="F1791">
        <f>'Pivot MRIP 13"'!F1794</f>
        <v>1</v>
      </c>
      <c r="G1791">
        <f>'Pivot MRIP 13"'!G1794</f>
        <v>0</v>
      </c>
      <c r="H1791">
        <f t="shared" si="92"/>
        <v>0</v>
      </c>
      <c r="I1791">
        <f t="shared" si="93"/>
        <v>0</v>
      </c>
    </row>
    <row r="1792" spans="1:9" x14ac:dyDescent="0.25">
      <c r="A1792">
        <f>'Pivot MRIP 13"'!A1795</f>
        <v>2014</v>
      </c>
      <c r="B1792" t="str">
        <f>'Pivot MRIP 13"'!B1795</f>
        <v>1741720140630014</v>
      </c>
      <c r="C1792">
        <f>'Pivot MRIP 13"'!C1795</f>
        <v>2910.1020048</v>
      </c>
      <c r="D1792">
        <f>'Pivot MRIP 13"'!D1795</f>
        <v>2910.1020048</v>
      </c>
      <c r="E1792">
        <f>'Pivot MRIP 13"'!E1795</f>
        <v>1.5432358352941429</v>
      </c>
      <c r="F1792">
        <f>'Pivot MRIP 13"'!F1795</f>
        <v>1</v>
      </c>
      <c r="G1792">
        <f>'Pivot MRIP 13"'!G1795</f>
        <v>1</v>
      </c>
      <c r="H1792">
        <f t="shared" si="92"/>
        <v>2910.1020048</v>
      </c>
      <c r="I1792">
        <f t="shared" si="93"/>
        <v>4490.9736981686874</v>
      </c>
    </row>
    <row r="1793" spans="1:9" x14ac:dyDescent="0.25">
      <c r="A1793">
        <f>'Pivot MRIP 13"'!A1796</f>
        <v>2014</v>
      </c>
      <c r="B1793" t="str">
        <f>'Pivot MRIP 13"'!B1796</f>
        <v>1741720140712014</v>
      </c>
      <c r="C1793">
        <f>'Pivot MRIP 13"'!C1796</f>
        <v>221.70067624000001</v>
      </c>
      <c r="D1793">
        <f>'Pivot MRIP 13"'!D1796</f>
        <v>221.70067624000001</v>
      </c>
      <c r="E1793">
        <f>'Pivot MRIP 13"'!E1796</f>
        <v>0</v>
      </c>
      <c r="F1793">
        <f>'Pivot MRIP 13"'!F1796</f>
        <v>4</v>
      </c>
      <c r="G1793">
        <f>'Pivot MRIP 13"'!G1796</f>
        <v>0</v>
      </c>
      <c r="H1793">
        <f t="shared" si="92"/>
        <v>0</v>
      </c>
      <c r="I1793">
        <f t="shared" si="93"/>
        <v>0</v>
      </c>
    </row>
    <row r="1794" spans="1:9" x14ac:dyDescent="0.25">
      <c r="A1794">
        <f>'Pivot MRIP 13"'!A1797</f>
        <v>2014</v>
      </c>
      <c r="B1794" t="str">
        <f>'Pivot MRIP 13"'!B1797</f>
        <v>1741720140712016</v>
      </c>
      <c r="C1794">
        <f>'Pivot MRIP 13"'!C1797</f>
        <v>443.40135249000002</v>
      </c>
      <c r="D1794">
        <f>'Pivot MRIP 13"'!D1797</f>
        <v>443.40135249000002</v>
      </c>
      <c r="E1794">
        <f>'Pivot MRIP 13"'!E1797</f>
        <v>0</v>
      </c>
      <c r="F1794">
        <f>'Pivot MRIP 13"'!F1797</f>
        <v>2</v>
      </c>
      <c r="G1794">
        <f>'Pivot MRIP 13"'!G1797</f>
        <v>0</v>
      </c>
      <c r="H1794">
        <f t="shared" ref="H1794:H1857" si="94">G1794*C1794</f>
        <v>0</v>
      </c>
      <c r="I1794">
        <f t="shared" ref="I1794:I1857" si="95">E1794*H1794</f>
        <v>0</v>
      </c>
    </row>
    <row r="1795" spans="1:9" x14ac:dyDescent="0.25">
      <c r="A1795">
        <f>'Pivot MRIP 13"'!A1798</f>
        <v>2014</v>
      </c>
      <c r="B1795" t="str">
        <f>'Pivot MRIP 13"'!B1798</f>
        <v>1741720140712017</v>
      </c>
      <c r="C1795">
        <f>'Pivot MRIP 13"'!C1798</f>
        <v>221.70067624000001</v>
      </c>
      <c r="D1795">
        <f>'Pivot MRIP 13"'!D1798</f>
        <v>221.70067624000001</v>
      </c>
      <c r="E1795">
        <f>'Pivot MRIP 13"'!E1798</f>
        <v>0</v>
      </c>
      <c r="F1795">
        <f>'Pivot MRIP 13"'!F1798</f>
        <v>9</v>
      </c>
      <c r="G1795">
        <f>'Pivot MRIP 13"'!G1798</f>
        <v>0</v>
      </c>
      <c r="H1795">
        <f t="shared" si="94"/>
        <v>0</v>
      </c>
      <c r="I1795">
        <f t="shared" si="95"/>
        <v>0</v>
      </c>
    </row>
    <row r="1796" spans="1:9" x14ac:dyDescent="0.25">
      <c r="A1796">
        <f>'Pivot MRIP 13"'!A1799</f>
        <v>2014</v>
      </c>
      <c r="B1796" t="str">
        <f>'Pivot MRIP 13"'!B1799</f>
        <v>1741720140712020</v>
      </c>
      <c r="C1796">
        <f>'Pivot MRIP 13"'!C1799</f>
        <v>221.70067624000001</v>
      </c>
      <c r="D1796">
        <f>'Pivot MRIP 13"'!D1799</f>
        <v>221.70067624000001</v>
      </c>
      <c r="E1796">
        <f>'Pivot MRIP 13"'!E1799</f>
        <v>0</v>
      </c>
      <c r="F1796">
        <f>'Pivot MRIP 13"'!F1799</f>
        <v>2</v>
      </c>
      <c r="G1796">
        <f>'Pivot MRIP 13"'!G1799</f>
        <v>0</v>
      </c>
      <c r="H1796">
        <f t="shared" si="94"/>
        <v>0</v>
      </c>
      <c r="I1796">
        <f t="shared" si="95"/>
        <v>0</v>
      </c>
    </row>
    <row r="1797" spans="1:9" x14ac:dyDescent="0.25">
      <c r="A1797">
        <f>'Pivot MRIP 13"'!A1800</f>
        <v>2014</v>
      </c>
      <c r="B1797" t="str">
        <f>'Pivot MRIP 13"'!B1800</f>
        <v>1741720140712022</v>
      </c>
      <c r="C1797">
        <f>'Pivot MRIP 13"'!C1800</f>
        <v>221.70067624000001</v>
      </c>
      <c r="D1797">
        <f>'Pivot MRIP 13"'!D1800</f>
        <v>221.70067624000001</v>
      </c>
      <c r="E1797">
        <f>'Pivot MRIP 13"'!E1800</f>
        <v>0</v>
      </c>
      <c r="F1797">
        <f>'Pivot MRIP 13"'!F1800</f>
        <v>6</v>
      </c>
      <c r="G1797">
        <f>'Pivot MRIP 13"'!G1800</f>
        <v>0</v>
      </c>
      <c r="H1797">
        <f t="shared" si="94"/>
        <v>0</v>
      </c>
      <c r="I1797">
        <f t="shared" si="95"/>
        <v>0</v>
      </c>
    </row>
    <row r="1798" spans="1:9" x14ac:dyDescent="0.25">
      <c r="A1798">
        <f>'Pivot MRIP 13"'!A1801</f>
        <v>2014</v>
      </c>
      <c r="B1798" t="str">
        <f>'Pivot MRIP 13"'!B1801</f>
        <v>1741720140713001</v>
      </c>
      <c r="C1798">
        <f>'Pivot MRIP 13"'!C1801</f>
        <v>126.46260734000001</v>
      </c>
      <c r="D1798">
        <f>'Pivot MRIP 13"'!D1801</f>
        <v>126.46260734000001</v>
      </c>
      <c r="E1798">
        <f>'Pivot MRIP 13"'!E1801</f>
        <v>1.5432358352941429</v>
      </c>
      <c r="F1798">
        <f>'Pivot MRIP 13"'!F1801</f>
        <v>4</v>
      </c>
      <c r="G1798">
        <f>'Pivot MRIP 13"'!G1801</f>
        <v>1</v>
      </c>
      <c r="H1798">
        <f t="shared" si="94"/>
        <v>126.46260734000001</v>
      </c>
      <c r="I1798">
        <f t="shared" si="95"/>
        <v>195.16162747182011</v>
      </c>
    </row>
    <row r="1799" spans="1:9" x14ac:dyDescent="0.25">
      <c r="A1799">
        <f>'Pivot MRIP 13"'!A1802</f>
        <v>2014</v>
      </c>
      <c r="B1799" t="str">
        <f>'Pivot MRIP 13"'!B1802</f>
        <v>1741720140713003</v>
      </c>
      <c r="C1799">
        <f>'Pivot MRIP 13"'!C1802</f>
        <v>126.46260734000001</v>
      </c>
      <c r="D1799">
        <f>'Pivot MRIP 13"'!D1802</f>
        <v>126.46260734000001</v>
      </c>
      <c r="E1799">
        <f>'Pivot MRIP 13"'!E1802</f>
        <v>1.5211896090756554</v>
      </c>
      <c r="F1799">
        <f>'Pivot MRIP 13"'!F1802</f>
        <v>16</v>
      </c>
      <c r="G1799">
        <f>'Pivot MRIP 13"'!G1802</f>
        <v>5</v>
      </c>
      <c r="H1799">
        <f t="shared" si="94"/>
        <v>632.3130367</v>
      </c>
      <c r="I1799">
        <f t="shared" si="95"/>
        <v>961.86802111111353</v>
      </c>
    </row>
    <row r="1800" spans="1:9" x14ac:dyDescent="0.25">
      <c r="A1800">
        <f>'Pivot MRIP 13"'!A1803</f>
        <v>2014</v>
      </c>
      <c r="B1800" t="str">
        <f>'Pivot MRIP 13"'!B1803</f>
        <v>1741720140725004</v>
      </c>
      <c r="C1800">
        <f>'Pivot MRIP 13"'!C1803</f>
        <v>184.43574923</v>
      </c>
      <c r="D1800">
        <f>'Pivot MRIP 13"'!D1803</f>
        <v>184.43574923</v>
      </c>
      <c r="E1800">
        <f>'Pivot MRIP 13"'!E1803</f>
        <v>0</v>
      </c>
      <c r="F1800">
        <f>'Pivot MRIP 13"'!F1803</f>
        <v>4</v>
      </c>
      <c r="G1800">
        <f>'Pivot MRIP 13"'!G1803</f>
        <v>0</v>
      </c>
      <c r="H1800">
        <f t="shared" si="94"/>
        <v>0</v>
      </c>
      <c r="I1800">
        <f t="shared" si="95"/>
        <v>0</v>
      </c>
    </row>
    <row r="1801" spans="1:9" x14ac:dyDescent="0.25">
      <c r="A1801">
        <f>'Pivot MRIP 13"'!A1804</f>
        <v>2014</v>
      </c>
      <c r="B1801" t="str">
        <f>'Pivot MRIP 13"'!B1804</f>
        <v>1741720140727003</v>
      </c>
      <c r="C1801">
        <f>'Pivot MRIP 13"'!C1804</f>
        <v>261.33118112</v>
      </c>
      <c r="D1801">
        <f>'Pivot MRIP 13"'!D1804</f>
        <v>261.33118112</v>
      </c>
      <c r="E1801">
        <f>'Pivot MRIP 13"'!E1804</f>
        <v>0</v>
      </c>
      <c r="F1801">
        <f>'Pivot MRIP 13"'!F1804</f>
        <v>6</v>
      </c>
      <c r="G1801">
        <f>'Pivot MRIP 13"'!G1804</f>
        <v>0</v>
      </c>
      <c r="H1801">
        <f t="shared" si="94"/>
        <v>0</v>
      </c>
      <c r="I1801">
        <f t="shared" si="95"/>
        <v>0</v>
      </c>
    </row>
    <row r="1802" spans="1:9" x14ac:dyDescent="0.25">
      <c r="A1802">
        <f>'Pivot MRIP 13"'!A1805</f>
        <v>2014</v>
      </c>
      <c r="B1802" t="str">
        <f>'Pivot MRIP 13"'!B1805</f>
        <v>1741720140727015</v>
      </c>
      <c r="C1802">
        <f>'Pivot MRIP 13"'!C1805</f>
        <v>261.33118112</v>
      </c>
      <c r="D1802">
        <f>'Pivot MRIP 13"'!D1805</f>
        <v>261.33118112</v>
      </c>
      <c r="E1802">
        <f>'Pivot MRIP 13"'!E1805</f>
        <v>0</v>
      </c>
      <c r="F1802">
        <f>'Pivot MRIP 13"'!F1805</f>
        <v>6</v>
      </c>
      <c r="G1802">
        <f>'Pivot MRIP 13"'!G1805</f>
        <v>0</v>
      </c>
      <c r="H1802">
        <f t="shared" si="94"/>
        <v>0</v>
      </c>
      <c r="I1802">
        <f t="shared" si="95"/>
        <v>0</v>
      </c>
    </row>
    <row r="1803" spans="1:9" x14ac:dyDescent="0.25">
      <c r="A1803">
        <f>'Pivot MRIP 13"'!A1806</f>
        <v>2014</v>
      </c>
      <c r="B1803" t="str">
        <f>'Pivot MRIP 13"'!B1806</f>
        <v>1741720140731007</v>
      </c>
      <c r="C1803">
        <f>'Pivot MRIP 13"'!C1806</f>
        <v>2109.4374122999998</v>
      </c>
      <c r="D1803">
        <f>'Pivot MRIP 13"'!D1806</f>
        <v>2109.4374122999998</v>
      </c>
      <c r="E1803">
        <f>'Pivot MRIP 13"'!E1806</f>
        <v>0</v>
      </c>
      <c r="F1803">
        <f>'Pivot MRIP 13"'!F1806</f>
        <v>4</v>
      </c>
      <c r="G1803">
        <f>'Pivot MRIP 13"'!G1806</f>
        <v>0</v>
      </c>
      <c r="H1803">
        <f t="shared" si="94"/>
        <v>0</v>
      </c>
      <c r="I1803">
        <f t="shared" si="95"/>
        <v>0</v>
      </c>
    </row>
    <row r="1804" spans="1:9" x14ac:dyDescent="0.25">
      <c r="A1804">
        <f>'Pivot MRIP 13"'!A1807</f>
        <v>2014</v>
      </c>
      <c r="B1804" t="str">
        <f>'Pivot MRIP 13"'!B1807</f>
        <v>1741720140731009</v>
      </c>
      <c r="C1804">
        <f>'Pivot MRIP 13"'!C1807</f>
        <v>12656.624474</v>
      </c>
      <c r="D1804">
        <f>'Pivot MRIP 13"'!D1807</f>
        <v>12656.624474</v>
      </c>
      <c r="E1804">
        <f>'Pivot MRIP 13"'!E1807</f>
        <v>1.3227735731092654</v>
      </c>
      <c r="F1804">
        <f>'Pivot MRIP 13"'!F1807</f>
        <v>6</v>
      </c>
      <c r="G1804">
        <f>'Pivot MRIP 13"'!G1807</f>
        <v>3.5</v>
      </c>
      <c r="H1804">
        <f t="shared" si="94"/>
        <v>44298.185659000002</v>
      </c>
      <c r="I1804">
        <f t="shared" si="95"/>
        <v>58596.469326413047</v>
      </c>
    </row>
    <row r="1805" spans="1:9" x14ac:dyDescent="0.25">
      <c r="A1805">
        <f>'Pivot MRIP 13"'!A1808</f>
        <v>2014</v>
      </c>
      <c r="B1805" t="str">
        <f>'Pivot MRIP 13"'!B1808</f>
        <v>1741720140802003</v>
      </c>
      <c r="C1805">
        <f>'Pivot MRIP 13"'!C1808</f>
        <v>226.20902000999999</v>
      </c>
      <c r="D1805">
        <f>'Pivot MRIP 13"'!D1808</f>
        <v>226.20902000999999</v>
      </c>
      <c r="E1805">
        <f>'Pivot MRIP 13"'!E1808</f>
        <v>0</v>
      </c>
      <c r="F1805">
        <f>'Pivot MRIP 13"'!F1808</f>
        <v>4</v>
      </c>
      <c r="G1805">
        <f>'Pivot MRIP 13"'!G1808</f>
        <v>0</v>
      </c>
      <c r="H1805">
        <f t="shared" si="94"/>
        <v>0</v>
      </c>
      <c r="I1805">
        <f t="shared" si="95"/>
        <v>0</v>
      </c>
    </row>
    <row r="1806" spans="1:9" x14ac:dyDescent="0.25">
      <c r="A1806">
        <f>'Pivot MRIP 13"'!A1809</f>
        <v>2014</v>
      </c>
      <c r="B1806" t="str">
        <f>'Pivot MRIP 13"'!B1809</f>
        <v>1741720140808002</v>
      </c>
      <c r="C1806">
        <f>'Pivot MRIP 13"'!C1809</f>
        <v>2615.8714175</v>
      </c>
      <c r="D1806">
        <f>'Pivot MRIP 13"'!D1809</f>
        <v>2615.8714175</v>
      </c>
      <c r="E1806">
        <f>'Pivot MRIP 13"'!E1809</f>
        <v>0</v>
      </c>
      <c r="F1806">
        <f>'Pivot MRIP 13"'!F1809</f>
        <v>1</v>
      </c>
      <c r="G1806">
        <f>'Pivot MRIP 13"'!G1809</f>
        <v>0</v>
      </c>
      <c r="H1806">
        <f t="shared" si="94"/>
        <v>0</v>
      </c>
      <c r="I1806">
        <f t="shared" si="95"/>
        <v>0</v>
      </c>
    </row>
    <row r="1807" spans="1:9" x14ac:dyDescent="0.25">
      <c r="A1807">
        <f>'Pivot MRIP 13"'!A1810</f>
        <v>2014</v>
      </c>
      <c r="B1807" t="str">
        <f>'Pivot MRIP 13"'!B1810</f>
        <v>1741720140815002</v>
      </c>
      <c r="C1807">
        <f>'Pivot MRIP 13"'!C1810</f>
        <v>1030.6733601999999</v>
      </c>
      <c r="D1807">
        <f>'Pivot MRIP 13"'!D1810</f>
        <v>1030.6733601999999</v>
      </c>
      <c r="E1807">
        <f>'Pivot MRIP 13"'!E1810</f>
        <v>0</v>
      </c>
      <c r="F1807">
        <f>'Pivot MRIP 13"'!F1810</f>
        <v>1</v>
      </c>
      <c r="G1807">
        <f>'Pivot MRIP 13"'!G1810</f>
        <v>0</v>
      </c>
      <c r="H1807">
        <f t="shared" si="94"/>
        <v>0</v>
      </c>
      <c r="I1807">
        <f t="shared" si="95"/>
        <v>0</v>
      </c>
    </row>
    <row r="1808" spans="1:9" x14ac:dyDescent="0.25">
      <c r="A1808">
        <f>'Pivot MRIP 13"'!A1811</f>
        <v>2014</v>
      </c>
      <c r="B1808" t="str">
        <f>'Pivot MRIP 13"'!B1811</f>
        <v>1741720140816002</v>
      </c>
      <c r="C1808">
        <f>'Pivot MRIP 13"'!C1811</f>
        <v>651.68482836999999</v>
      </c>
      <c r="D1808">
        <f>'Pivot MRIP 13"'!D1811</f>
        <v>651.68482836999999</v>
      </c>
      <c r="E1808">
        <f>'Pivot MRIP 13"'!E1811</f>
        <v>0</v>
      </c>
      <c r="F1808">
        <f>'Pivot MRIP 13"'!F1811</f>
        <v>1</v>
      </c>
      <c r="G1808">
        <f>'Pivot MRIP 13"'!G1811</f>
        <v>0</v>
      </c>
      <c r="H1808">
        <f t="shared" si="94"/>
        <v>0</v>
      </c>
      <c r="I1808">
        <f t="shared" si="95"/>
        <v>0</v>
      </c>
    </row>
    <row r="1809" spans="1:9" x14ac:dyDescent="0.25">
      <c r="A1809">
        <f>'Pivot MRIP 13"'!A1812</f>
        <v>2014</v>
      </c>
      <c r="B1809" t="str">
        <f>'Pivot MRIP 13"'!B1812</f>
        <v>1741720140816003</v>
      </c>
      <c r="C1809">
        <f>'Pivot MRIP 13"'!C1812</f>
        <v>651.68482836999999</v>
      </c>
      <c r="D1809">
        <f>'Pivot MRIP 13"'!D1812</f>
        <v>651.68482836999999</v>
      </c>
      <c r="E1809">
        <f>'Pivot MRIP 13"'!E1812</f>
        <v>0</v>
      </c>
      <c r="F1809">
        <f>'Pivot MRIP 13"'!F1812</f>
        <v>2</v>
      </c>
      <c r="G1809">
        <f>'Pivot MRIP 13"'!G1812</f>
        <v>0</v>
      </c>
      <c r="H1809">
        <f t="shared" si="94"/>
        <v>0</v>
      </c>
      <c r="I1809">
        <f t="shared" si="95"/>
        <v>0</v>
      </c>
    </row>
    <row r="1810" spans="1:9" x14ac:dyDescent="0.25">
      <c r="A1810">
        <f>'Pivot MRIP 13"'!A1813</f>
        <v>2014</v>
      </c>
      <c r="B1810" t="str">
        <f>'Pivot MRIP 13"'!B1813</f>
        <v>1741720140816008</v>
      </c>
      <c r="C1810">
        <f>'Pivot MRIP 13"'!C1813</f>
        <v>651.68482836999999</v>
      </c>
      <c r="D1810">
        <f>'Pivot MRIP 13"'!D1813</f>
        <v>651.68482836999999</v>
      </c>
      <c r="E1810">
        <f>'Pivot MRIP 13"'!E1813</f>
        <v>0</v>
      </c>
      <c r="F1810">
        <f>'Pivot MRIP 13"'!F1813</f>
        <v>3</v>
      </c>
      <c r="G1810">
        <f>'Pivot MRIP 13"'!G1813</f>
        <v>0</v>
      </c>
      <c r="H1810">
        <f t="shared" si="94"/>
        <v>0</v>
      </c>
      <c r="I1810">
        <f t="shared" si="95"/>
        <v>0</v>
      </c>
    </row>
    <row r="1811" spans="1:9" x14ac:dyDescent="0.25">
      <c r="A1811">
        <f>'Pivot MRIP 13"'!A1814</f>
        <v>2014</v>
      </c>
      <c r="B1811" t="str">
        <f>'Pivot MRIP 13"'!B1814</f>
        <v>1741720140816011</v>
      </c>
      <c r="C1811">
        <f>'Pivot MRIP 13"'!C1814</f>
        <v>651.68482836999999</v>
      </c>
      <c r="D1811">
        <f>'Pivot MRIP 13"'!D1814</f>
        <v>651.68482836999999</v>
      </c>
      <c r="E1811">
        <f>'Pivot MRIP 13"'!E1814</f>
        <v>0</v>
      </c>
      <c r="F1811">
        <f>'Pivot MRIP 13"'!F1814</f>
        <v>4</v>
      </c>
      <c r="G1811">
        <f>'Pivot MRIP 13"'!G1814</f>
        <v>0</v>
      </c>
      <c r="H1811">
        <f t="shared" si="94"/>
        <v>0</v>
      </c>
      <c r="I1811">
        <f t="shared" si="95"/>
        <v>0</v>
      </c>
    </row>
    <row r="1812" spans="1:9" x14ac:dyDescent="0.25">
      <c r="A1812">
        <f>'Pivot MRIP 13"'!A1815</f>
        <v>2014</v>
      </c>
      <c r="B1812" t="str">
        <f>'Pivot MRIP 13"'!B1815</f>
        <v>1741720140816018</v>
      </c>
      <c r="C1812">
        <f>'Pivot MRIP 13"'!C1815</f>
        <v>1629.2120709000001</v>
      </c>
      <c r="D1812">
        <f>'Pivot MRIP 13"'!D1815</f>
        <v>1629.2120709000001</v>
      </c>
      <c r="E1812">
        <f>'Pivot MRIP 13"'!E1815</f>
        <v>1.4330047042017042</v>
      </c>
      <c r="F1812">
        <f>'Pivot MRIP 13"'!F1815</f>
        <v>10</v>
      </c>
      <c r="G1812">
        <f>'Pivot MRIP 13"'!G1815</f>
        <v>1</v>
      </c>
      <c r="H1812">
        <f t="shared" si="94"/>
        <v>1629.2120709000001</v>
      </c>
      <c r="I1812">
        <f t="shared" si="95"/>
        <v>2334.6685617419007</v>
      </c>
    </row>
    <row r="1813" spans="1:9" x14ac:dyDescent="0.25">
      <c r="A1813">
        <f>'Pivot MRIP 13"'!A1816</f>
        <v>2014</v>
      </c>
      <c r="B1813" t="str">
        <f>'Pivot MRIP 13"'!B1816</f>
        <v>1741720140821006</v>
      </c>
      <c r="C1813">
        <f>'Pivot MRIP 13"'!C1816</f>
        <v>264.0242475</v>
      </c>
      <c r="D1813">
        <f>'Pivot MRIP 13"'!D1816</f>
        <v>264.0242475</v>
      </c>
      <c r="E1813">
        <f>'Pivot MRIP 13"'!E1816</f>
        <v>0</v>
      </c>
      <c r="F1813">
        <f>'Pivot MRIP 13"'!F1816</f>
        <v>4</v>
      </c>
      <c r="G1813">
        <f>'Pivot MRIP 13"'!G1816</f>
        <v>0</v>
      </c>
      <c r="H1813">
        <f t="shared" si="94"/>
        <v>0</v>
      </c>
      <c r="I1813">
        <f t="shared" si="95"/>
        <v>0</v>
      </c>
    </row>
    <row r="1814" spans="1:9" x14ac:dyDescent="0.25">
      <c r="A1814">
        <f>'Pivot MRIP 13"'!A1817</f>
        <v>2014</v>
      </c>
      <c r="B1814" t="str">
        <f>'Pivot MRIP 13"'!B1817</f>
        <v>1741720140821008</v>
      </c>
      <c r="C1814">
        <f>'Pivot MRIP 13"'!C1817</f>
        <v>264.0242475</v>
      </c>
      <c r="D1814">
        <f>'Pivot MRIP 13"'!D1817</f>
        <v>264.0242475</v>
      </c>
      <c r="E1814">
        <f>'Pivot MRIP 13"'!E1817</f>
        <v>0</v>
      </c>
      <c r="F1814">
        <f>'Pivot MRIP 13"'!F1817</f>
        <v>6</v>
      </c>
      <c r="G1814">
        <f>'Pivot MRIP 13"'!G1817</f>
        <v>0</v>
      </c>
      <c r="H1814">
        <f t="shared" si="94"/>
        <v>0</v>
      </c>
      <c r="I1814">
        <f t="shared" si="95"/>
        <v>0</v>
      </c>
    </row>
    <row r="1815" spans="1:9" x14ac:dyDescent="0.25">
      <c r="A1815">
        <f>'Pivot MRIP 13"'!A1818</f>
        <v>2014</v>
      </c>
      <c r="B1815" t="str">
        <f>'Pivot MRIP 13"'!B1818</f>
        <v>1741720140821012</v>
      </c>
      <c r="C1815">
        <f>'Pivot MRIP 13"'!C1818</f>
        <v>264.0242475</v>
      </c>
      <c r="D1815">
        <f>'Pivot MRIP 13"'!D1818</f>
        <v>264.0242475</v>
      </c>
      <c r="E1815">
        <f>'Pivot MRIP 13"'!E1818</f>
        <v>0</v>
      </c>
      <c r="F1815">
        <f>'Pivot MRIP 13"'!F1818</f>
        <v>2</v>
      </c>
      <c r="G1815">
        <f>'Pivot MRIP 13"'!G1818</f>
        <v>0</v>
      </c>
      <c r="H1815">
        <f t="shared" si="94"/>
        <v>0</v>
      </c>
      <c r="I1815">
        <f t="shared" si="95"/>
        <v>0</v>
      </c>
    </row>
    <row r="1816" spans="1:9" x14ac:dyDescent="0.25">
      <c r="A1816">
        <f>'Pivot MRIP 13"'!A1819</f>
        <v>2014</v>
      </c>
      <c r="B1816" t="str">
        <f>'Pivot MRIP 13"'!B1819</f>
        <v>1741720140821020</v>
      </c>
      <c r="C1816">
        <f>'Pivot MRIP 13"'!C1819</f>
        <v>264.0242475</v>
      </c>
      <c r="D1816">
        <f>'Pivot MRIP 13"'!D1819</f>
        <v>264.0242475</v>
      </c>
      <c r="E1816">
        <f>'Pivot MRIP 13"'!E1819</f>
        <v>0</v>
      </c>
      <c r="F1816">
        <f>'Pivot MRIP 13"'!F1819</f>
        <v>6</v>
      </c>
      <c r="G1816">
        <f>'Pivot MRIP 13"'!G1819</f>
        <v>0</v>
      </c>
      <c r="H1816">
        <f t="shared" si="94"/>
        <v>0</v>
      </c>
      <c r="I1816">
        <f t="shared" si="95"/>
        <v>0</v>
      </c>
    </row>
    <row r="1817" spans="1:9" x14ac:dyDescent="0.25">
      <c r="A1817">
        <f>'Pivot MRIP 13"'!A1820</f>
        <v>2014</v>
      </c>
      <c r="B1817" t="str">
        <f>'Pivot MRIP 13"'!B1820</f>
        <v>1741720140822001</v>
      </c>
      <c r="C1817">
        <f>'Pivot MRIP 13"'!C1820</f>
        <v>477.55129348000003</v>
      </c>
      <c r="D1817">
        <f>'Pivot MRIP 13"'!D1820</f>
        <v>477.55129348000003</v>
      </c>
      <c r="E1817">
        <f>'Pivot MRIP 13"'!E1820</f>
        <v>1.2345886682353142</v>
      </c>
      <c r="F1817">
        <f>'Pivot MRIP 13"'!F1820</f>
        <v>4</v>
      </c>
      <c r="G1817">
        <f>'Pivot MRIP 13"'!G1820</f>
        <v>10</v>
      </c>
      <c r="H1817">
        <f t="shared" si="94"/>
        <v>4775.5129348</v>
      </c>
      <c r="I1817">
        <f t="shared" si="95"/>
        <v>5895.7941543152492</v>
      </c>
    </row>
    <row r="1818" spans="1:9" x14ac:dyDescent="0.25">
      <c r="A1818">
        <f>'Pivot MRIP 13"'!A1821</f>
        <v>2014</v>
      </c>
      <c r="B1818" t="str">
        <f>'Pivot MRIP 13"'!B1821</f>
        <v>1741720140823001</v>
      </c>
      <c r="C1818">
        <f>'Pivot MRIP 13"'!C1821</f>
        <v>537.13347954000005</v>
      </c>
      <c r="D1818">
        <f>'Pivot MRIP 13"'!D1821</f>
        <v>537.13347954000005</v>
      </c>
      <c r="E1818">
        <f>'Pivot MRIP 13"'!E1821</f>
        <v>0</v>
      </c>
      <c r="F1818">
        <f>'Pivot MRIP 13"'!F1821</f>
        <v>2</v>
      </c>
      <c r="G1818">
        <f>'Pivot MRIP 13"'!G1821</f>
        <v>0</v>
      </c>
      <c r="H1818">
        <f t="shared" si="94"/>
        <v>0</v>
      </c>
      <c r="I1818">
        <f t="shared" si="95"/>
        <v>0</v>
      </c>
    </row>
    <row r="1819" spans="1:9" x14ac:dyDescent="0.25">
      <c r="A1819">
        <f>'Pivot MRIP 13"'!A1822</f>
        <v>2014</v>
      </c>
      <c r="B1819" t="str">
        <f>'Pivot MRIP 13"'!B1822</f>
        <v>1741720140823003</v>
      </c>
      <c r="C1819">
        <f>'Pivot MRIP 13"'!C1822</f>
        <v>805.70021930999997</v>
      </c>
      <c r="D1819">
        <f>'Pivot MRIP 13"'!D1822</f>
        <v>805.70021930999997</v>
      </c>
      <c r="E1819">
        <f>'Pivot MRIP 13"'!E1822</f>
        <v>0</v>
      </c>
      <c r="F1819">
        <f>'Pivot MRIP 13"'!F1822</f>
        <v>3</v>
      </c>
      <c r="G1819">
        <f>'Pivot MRIP 13"'!G1822</f>
        <v>0</v>
      </c>
      <c r="H1819">
        <f t="shared" si="94"/>
        <v>0</v>
      </c>
      <c r="I1819">
        <f t="shared" si="95"/>
        <v>0</v>
      </c>
    </row>
    <row r="1820" spans="1:9" x14ac:dyDescent="0.25">
      <c r="A1820">
        <f>'Pivot MRIP 13"'!A1823</f>
        <v>2014</v>
      </c>
      <c r="B1820" t="str">
        <f>'Pivot MRIP 13"'!B1823</f>
        <v>1741720140823007</v>
      </c>
      <c r="C1820">
        <f>'Pivot MRIP 13"'!C1823</f>
        <v>537.13347954000005</v>
      </c>
      <c r="D1820">
        <f>'Pivot MRIP 13"'!D1823</f>
        <v>537.13347954000005</v>
      </c>
      <c r="E1820">
        <f>'Pivot MRIP 13"'!E1823</f>
        <v>0</v>
      </c>
      <c r="F1820">
        <f>'Pivot MRIP 13"'!F1823</f>
        <v>12</v>
      </c>
      <c r="G1820">
        <f>'Pivot MRIP 13"'!G1823</f>
        <v>0</v>
      </c>
      <c r="H1820">
        <f t="shared" si="94"/>
        <v>0</v>
      </c>
      <c r="I1820">
        <f t="shared" si="95"/>
        <v>0</v>
      </c>
    </row>
    <row r="1821" spans="1:9" x14ac:dyDescent="0.25">
      <c r="A1821">
        <f>'Pivot MRIP 13"'!A1824</f>
        <v>2014</v>
      </c>
      <c r="B1821" t="str">
        <f>'Pivot MRIP 13"'!B1824</f>
        <v>1741720140824007</v>
      </c>
      <c r="C1821">
        <f>'Pivot MRIP 13"'!C1824</f>
        <v>354.10499046000001</v>
      </c>
      <c r="D1821">
        <f>'Pivot MRIP 13"'!D1824</f>
        <v>354.10499046000001</v>
      </c>
      <c r="E1821">
        <f>'Pivot MRIP 13"'!E1824</f>
        <v>0</v>
      </c>
      <c r="F1821">
        <f>'Pivot MRIP 13"'!F1824</f>
        <v>3</v>
      </c>
      <c r="G1821">
        <f>'Pivot MRIP 13"'!G1824</f>
        <v>0</v>
      </c>
      <c r="H1821">
        <f t="shared" si="94"/>
        <v>0</v>
      </c>
      <c r="I1821">
        <f t="shared" si="95"/>
        <v>0</v>
      </c>
    </row>
    <row r="1822" spans="1:9" x14ac:dyDescent="0.25">
      <c r="A1822">
        <f>'Pivot MRIP 13"'!A1825</f>
        <v>2014</v>
      </c>
      <c r="B1822" t="str">
        <f>'Pivot MRIP 13"'!B1825</f>
        <v>1741720140824010</v>
      </c>
      <c r="C1822">
        <f>'Pivot MRIP 13"'!C1825</f>
        <v>354.10499046000001</v>
      </c>
      <c r="D1822">
        <f>'Pivot MRIP 13"'!D1825</f>
        <v>354.10499046000001</v>
      </c>
      <c r="E1822">
        <f>'Pivot MRIP 13"'!E1825</f>
        <v>0</v>
      </c>
      <c r="F1822">
        <f>'Pivot MRIP 13"'!F1825</f>
        <v>2</v>
      </c>
      <c r="G1822">
        <f>'Pivot MRIP 13"'!G1825</f>
        <v>0</v>
      </c>
      <c r="H1822">
        <f t="shared" si="94"/>
        <v>0</v>
      </c>
      <c r="I1822">
        <f t="shared" si="95"/>
        <v>0</v>
      </c>
    </row>
    <row r="1823" spans="1:9" x14ac:dyDescent="0.25">
      <c r="A1823">
        <f>'Pivot MRIP 13"'!A1826</f>
        <v>2014</v>
      </c>
      <c r="B1823" t="str">
        <f>'Pivot MRIP 13"'!B1826</f>
        <v>1741720140825007</v>
      </c>
      <c r="C1823">
        <f>'Pivot MRIP 13"'!C1826</f>
        <v>380.52032299000001</v>
      </c>
      <c r="D1823">
        <f>'Pivot MRIP 13"'!D1826</f>
        <v>380.52032299000001</v>
      </c>
      <c r="E1823">
        <f>'Pivot MRIP 13"'!E1826</f>
        <v>0</v>
      </c>
      <c r="F1823">
        <f>'Pivot MRIP 13"'!F1826</f>
        <v>2</v>
      </c>
      <c r="G1823">
        <f>'Pivot MRIP 13"'!G1826</f>
        <v>0</v>
      </c>
      <c r="H1823">
        <f t="shared" si="94"/>
        <v>0</v>
      </c>
      <c r="I1823">
        <f t="shared" si="95"/>
        <v>0</v>
      </c>
    </row>
    <row r="1824" spans="1:9" x14ac:dyDescent="0.25">
      <c r="A1824">
        <f>'Pivot MRIP 13"'!A1827</f>
        <v>2014</v>
      </c>
      <c r="B1824" t="str">
        <f>'Pivot MRIP 13"'!B1827</f>
        <v>1741720140906004</v>
      </c>
      <c r="C1824">
        <f>'Pivot MRIP 13"'!C1827</f>
        <v>2271.5783203000001</v>
      </c>
      <c r="D1824">
        <f>'Pivot MRIP 13"'!D1827</f>
        <v>2271.5783203000001</v>
      </c>
      <c r="E1824">
        <f>'Pivot MRIP 13"'!E1827</f>
        <v>0</v>
      </c>
      <c r="F1824">
        <f>'Pivot MRIP 13"'!F1827</f>
        <v>1</v>
      </c>
      <c r="G1824">
        <f>'Pivot MRIP 13"'!G1827</f>
        <v>0</v>
      </c>
      <c r="H1824">
        <f t="shared" si="94"/>
        <v>0</v>
      </c>
      <c r="I1824">
        <f t="shared" si="95"/>
        <v>0</v>
      </c>
    </row>
    <row r="1825" spans="1:9" x14ac:dyDescent="0.25">
      <c r="A1825">
        <f>'Pivot MRIP 13"'!A1828</f>
        <v>2014</v>
      </c>
      <c r="B1825" t="str">
        <f>'Pivot MRIP 13"'!B1828</f>
        <v>1741720140907013</v>
      </c>
      <c r="C1825">
        <f>'Pivot MRIP 13"'!C1828</f>
        <v>881.88397655999995</v>
      </c>
      <c r="D1825">
        <f>'Pivot MRIP 13"'!D1828</f>
        <v>881.88397655999995</v>
      </c>
      <c r="E1825">
        <f>'Pivot MRIP 13"'!E1828</f>
        <v>0</v>
      </c>
      <c r="F1825">
        <f>'Pivot MRIP 13"'!F1828</f>
        <v>1</v>
      </c>
      <c r="G1825">
        <f>'Pivot MRIP 13"'!G1828</f>
        <v>0</v>
      </c>
      <c r="H1825">
        <f t="shared" si="94"/>
        <v>0</v>
      </c>
      <c r="I1825">
        <f t="shared" si="95"/>
        <v>0</v>
      </c>
    </row>
    <row r="1826" spans="1:9" x14ac:dyDescent="0.25">
      <c r="A1826">
        <f>'Pivot MRIP 13"'!A1829</f>
        <v>2014</v>
      </c>
      <c r="B1826" t="str">
        <f>'Pivot MRIP 13"'!B1829</f>
        <v>1741720140907014</v>
      </c>
      <c r="C1826">
        <f>'Pivot MRIP 13"'!C1829</f>
        <v>881.88397655999995</v>
      </c>
      <c r="D1826">
        <f>'Pivot MRIP 13"'!D1829</f>
        <v>881.88397655999995</v>
      </c>
      <c r="E1826">
        <f>'Pivot MRIP 13"'!E1829</f>
        <v>0</v>
      </c>
      <c r="F1826">
        <f>'Pivot MRIP 13"'!F1829</f>
        <v>1</v>
      </c>
      <c r="G1826">
        <f>'Pivot MRIP 13"'!G1829</f>
        <v>0</v>
      </c>
      <c r="H1826">
        <f t="shared" si="94"/>
        <v>0</v>
      </c>
      <c r="I1826">
        <f t="shared" si="95"/>
        <v>0</v>
      </c>
    </row>
    <row r="1827" spans="1:9" x14ac:dyDescent="0.25">
      <c r="A1827">
        <f>'Pivot MRIP 13"'!A1830</f>
        <v>2014</v>
      </c>
      <c r="B1827" t="str">
        <f>'Pivot MRIP 13"'!B1830</f>
        <v>1741720140912001</v>
      </c>
      <c r="C1827">
        <f>'Pivot MRIP 13"'!C1830</f>
        <v>258.42899863999997</v>
      </c>
      <c r="D1827">
        <f>'Pivot MRIP 13"'!D1830</f>
        <v>258.42899863999997</v>
      </c>
      <c r="E1827">
        <f>'Pivot MRIP 13"'!E1830</f>
        <v>0</v>
      </c>
      <c r="F1827">
        <f>'Pivot MRIP 13"'!F1830</f>
        <v>2</v>
      </c>
      <c r="G1827">
        <f>'Pivot MRIP 13"'!G1830</f>
        <v>0</v>
      </c>
      <c r="H1827">
        <f t="shared" si="94"/>
        <v>0</v>
      </c>
      <c r="I1827">
        <f t="shared" si="95"/>
        <v>0</v>
      </c>
    </row>
    <row r="1828" spans="1:9" x14ac:dyDescent="0.25">
      <c r="A1828">
        <f>'Pivot MRIP 13"'!A1831</f>
        <v>2014</v>
      </c>
      <c r="B1828" t="str">
        <f>'Pivot MRIP 13"'!B1831</f>
        <v>1741720140912003</v>
      </c>
      <c r="C1828">
        <f>'Pivot MRIP 13"'!C1831</f>
        <v>258.42899863999997</v>
      </c>
      <c r="D1828">
        <f>'Pivot MRIP 13"'!D1831</f>
        <v>258.42899863999997</v>
      </c>
      <c r="E1828">
        <f>'Pivot MRIP 13"'!E1831</f>
        <v>0</v>
      </c>
      <c r="F1828">
        <f>'Pivot MRIP 13"'!F1831</f>
        <v>1</v>
      </c>
      <c r="G1828">
        <f>'Pivot MRIP 13"'!G1831</f>
        <v>0</v>
      </c>
      <c r="H1828">
        <f t="shared" si="94"/>
        <v>0</v>
      </c>
      <c r="I1828">
        <f t="shared" si="95"/>
        <v>0</v>
      </c>
    </row>
    <row r="1829" spans="1:9" x14ac:dyDescent="0.25">
      <c r="A1829">
        <f>'Pivot MRIP 13"'!A1832</f>
        <v>2014</v>
      </c>
      <c r="B1829" t="str">
        <f>'Pivot MRIP 13"'!B1832</f>
        <v>1741720140912006</v>
      </c>
      <c r="C1829">
        <f>'Pivot MRIP 13"'!C1832</f>
        <v>258.42899863999997</v>
      </c>
      <c r="D1829">
        <f>'Pivot MRIP 13"'!D1832</f>
        <v>258.42899863999997</v>
      </c>
      <c r="E1829">
        <f>'Pivot MRIP 13"'!E1832</f>
        <v>0</v>
      </c>
      <c r="F1829">
        <f>'Pivot MRIP 13"'!F1832</f>
        <v>2</v>
      </c>
      <c r="G1829">
        <f>'Pivot MRIP 13"'!G1832</f>
        <v>0</v>
      </c>
      <c r="H1829">
        <f t="shared" si="94"/>
        <v>0</v>
      </c>
      <c r="I1829">
        <f t="shared" si="95"/>
        <v>0</v>
      </c>
    </row>
    <row r="1830" spans="1:9" x14ac:dyDescent="0.25">
      <c r="A1830">
        <f>'Pivot MRIP 13"'!A1833</f>
        <v>2014</v>
      </c>
      <c r="B1830" t="str">
        <f>'Pivot MRIP 13"'!B1833</f>
        <v>1741720140912013</v>
      </c>
      <c r="C1830">
        <f>'Pivot MRIP 13"'!C1833</f>
        <v>258.42899863999997</v>
      </c>
      <c r="D1830">
        <f>'Pivot MRIP 13"'!D1833</f>
        <v>258.42899863999997</v>
      </c>
      <c r="E1830">
        <f>'Pivot MRIP 13"'!E1833</f>
        <v>0</v>
      </c>
      <c r="F1830">
        <f>'Pivot MRIP 13"'!F1833</f>
        <v>4</v>
      </c>
      <c r="G1830">
        <f>'Pivot MRIP 13"'!G1833</f>
        <v>0</v>
      </c>
      <c r="H1830">
        <f t="shared" si="94"/>
        <v>0</v>
      </c>
      <c r="I1830">
        <f t="shared" si="95"/>
        <v>0</v>
      </c>
    </row>
    <row r="1831" spans="1:9" x14ac:dyDescent="0.25">
      <c r="A1831">
        <f>'Pivot MRIP 13"'!A1834</f>
        <v>2014</v>
      </c>
      <c r="B1831" t="str">
        <f>'Pivot MRIP 13"'!B1834</f>
        <v>1741720140913001</v>
      </c>
      <c r="C1831">
        <f>'Pivot MRIP 13"'!C1834</f>
        <v>270.55017516999999</v>
      </c>
      <c r="D1831">
        <f>'Pivot MRIP 13"'!D1834</f>
        <v>270.55017516999999</v>
      </c>
      <c r="E1831">
        <f>'Pivot MRIP 13"'!E1834</f>
        <v>1.3778891386554848</v>
      </c>
      <c r="F1831">
        <f>'Pivot MRIP 13"'!F1834</f>
        <v>4</v>
      </c>
      <c r="G1831">
        <f>'Pivot MRIP 13"'!G1834</f>
        <v>8</v>
      </c>
      <c r="H1831">
        <f t="shared" si="94"/>
        <v>2164.4014013599999</v>
      </c>
      <c r="I1831">
        <f t="shared" si="95"/>
        <v>2982.3051826246547</v>
      </c>
    </row>
    <row r="1832" spans="1:9" x14ac:dyDescent="0.25">
      <c r="A1832">
        <f>'Pivot MRIP 13"'!A1835</f>
        <v>2014</v>
      </c>
      <c r="B1832" t="str">
        <f>'Pivot MRIP 13"'!B1835</f>
        <v>1741720140913003</v>
      </c>
      <c r="C1832">
        <f>'Pivot MRIP 13"'!C1835</f>
        <v>270.55017516999999</v>
      </c>
      <c r="D1832">
        <f>'Pivot MRIP 13"'!D1835</f>
        <v>270.55017516999999</v>
      </c>
      <c r="E1832">
        <f>'Pivot MRIP 13"'!E1835</f>
        <v>0</v>
      </c>
      <c r="F1832">
        <f>'Pivot MRIP 13"'!F1835</f>
        <v>2</v>
      </c>
      <c r="G1832">
        <f>'Pivot MRIP 13"'!G1835</f>
        <v>0</v>
      </c>
      <c r="H1832">
        <f t="shared" si="94"/>
        <v>0</v>
      </c>
      <c r="I1832">
        <f t="shared" si="95"/>
        <v>0</v>
      </c>
    </row>
    <row r="1833" spans="1:9" x14ac:dyDescent="0.25">
      <c r="A1833">
        <f>'Pivot MRIP 13"'!A1836</f>
        <v>2014</v>
      </c>
      <c r="B1833" t="str">
        <f>'Pivot MRIP 13"'!B1836</f>
        <v>1741720140914004</v>
      </c>
      <c r="C1833">
        <f>'Pivot MRIP 13"'!C1836</f>
        <v>546.31430679000005</v>
      </c>
      <c r="D1833">
        <f>'Pivot MRIP 13"'!D1836</f>
        <v>546.31430679000005</v>
      </c>
      <c r="E1833">
        <f>'Pivot MRIP 13"'!E1836</f>
        <v>0</v>
      </c>
      <c r="F1833">
        <f>'Pivot MRIP 13"'!F1836</f>
        <v>3</v>
      </c>
      <c r="G1833">
        <f>'Pivot MRIP 13"'!G1836</f>
        <v>0</v>
      </c>
      <c r="H1833">
        <f t="shared" si="94"/>
        <v>0</v>
      </c>
      <c r="I1833">
        <f t="shared" si="95"/>
        <v>0</v>
      </c>
    </row>
    <row r="1834" spans="1:9" x14ac:dyDescent="0.25">
      <c r="A1834">
        <f>'Pivot MRIP 13"'!A1837</f>
        <v>2014</v>
      </c>
      <c r="B1834" t="str">
        <f>'Pivot MRIP 13"'!B1837</f>
        <v>1741720140921008</v>
      </c>
      <c r="C1834">
        <f>'Pivot MRIP 13"'!C1837</f>
        <v>499.60709458000002</v>
      </c>
      <c r="D1834">
        <f>'Pivot MRIP 13"'!D1837</f>
        <v>499.60709458000002</v>
      </c>
      <c r="E1834">
        <f>'Pivot MRIP 13"'!E1837</f>
        <v>0</v>
      </c>
      <c r="F1834">
        <f>'Pivot MRIP 13"'!F1837</f>
        <v>2</v>
      </c>
      <c r="G1834">
        <f>'Pivot MRIP 13"'!G1837</f>
        <v>0</v>
      </c>
      <c r="H1834">
        <f t="shared" si="94"/>
        <v>0</v>
      </c>
      <c r="I1834">
        <f t="shared" si="95"/>
        <v>0</v>
      </c>
    </row>
    <row r="1835" spans="1:9" x14ac:dyDescent="0.25">
      <c r="A1835">
        <f>'Pivot MRIP 13"'!A1838</f>
        <v>2014</v>
      </c>
      <c r="B1835" t="str">
        <f>'Pivot MRIP 13"'!B1838</f>
        <v>1741720140930004</v>
      </c>
      <c r="C1835">
        <f>'Pivot MRIP 13"'!C1838</f>
        <v>833.79199505999998</v>
      </c>
      <c r="D1835">
        <f>'Pivot MRIP 13"'!D1838</f>
        <v>833.79199505999998</v>
      </c>
      <c r="E1835">
        <f>'Pivot MRIP 13"'!E1838</f>
        <v>0</v>
      </c>
      <c r="F1835">
        <f>'Pivot MRIP 13"'!F1838</f>
        <v>4</v>
      </c>
      <c r="G1835">
        <f>'Pivot MRIP 13"'!G1838</f>
        <v>0</v>
      </c>
      <c r="H1835">
        <f t="shared" si="94"/>
        <v>0</v>
      </c>
      <c r="I1835">
        <f t="shared" si="95"/>
        <v>0</v>
      </c>
    </row>
    <row r="1836" spans="1:9" x14ac:dyDescent="0.25">
      <c r="A1836">
        <f>'Pivot MRIP 13"'!A1839</f>
        <v>2014</v>
      </c>
      <c r="B1836" t="str">
        <f>'Pivot MRIP 13"'!B1839</f>
        <v>1741720140930006</v>
      </c>
      <c r="C1836">
        <f>'Pivot MRIP 13"'!C1839</f>
        <v>833.79199505999998</v>
      </c>
      <c r="D1836">
        <f>'Pivot MRIP 13"'!D1839</f>
        <v>833.79199505999998</v>
      </c>
      <c r="E1836">
        <f>'Pivot MRIP 13"'!E1839</f>
        <v>0</v>
      </c>
      <c r="F1836">
        <f>'Pivot MRIP 13"'!F1839</f>
        <v>3</v>
      </c>
      <c r="G1836">
        <f>'Pivot MRIP 13"'!G1839</f>
        <v>0</v>
      </c>
      <c r="H1836">
        <f t="shared" si="94"/>
        <v>0</v>
      </c>
      <c r="I1836">
        <f t="shared" si="95"/>
        <v>0</v>
      </c>
    </row>
    <row r="1837" spans="1:9" x14ac:dyDescent="0.25">
      <c r="A1837">
        <f>'Pivot MRIP 13"'!A1840</f>
        <v>2014</v>
      </c>
      <c r="B1837" t="str">
        <f>'Pivot MRIP 13"'!B1840</f>
        <v>1741720140930011</v>
      </c>
      <c r="C1837">
        <f>'Pivot MRIP 13"'!C1840</f>
        <v>833.79199505999998</v>
      </c>
      <c r="D1837">
        <f>'Pivot MRIP 13"'!D1840</f>
        <v>833.79199505999998</v>
      </c>
      <c r="E1837">
        <f>'Pivot MRIP 13"'!E1840</f>
        <v>0</v>
      </c>
      <c r="F1837">
        <f>'Pivot MRIP 13"'!F1840</f>
        <v>1</v>
      </c>
      <c r="G1837">
        <f>'Pivot MRIP 13"'!G1840</f>
        <v>0</v>
      </c>
      <c r="H1837">
        <f t="shared" si="94"/>
        <v>0</v>
      </c>
      <c r="I1837">
        <f t="shared" si="95"/>
        <v>0</v>
      </c>
    </row>
    <row r="1838" spans="1:9" x14ac:dyDescent="0.25">
      <c r="A1838">
        <f>'Pivot MRIP 13"'!A1841</f>
        <v>2014</v>
      </c>
      <c r="B1838" t="str">
        <f>'Pivot MRIP 13"'!B1841</f>
        <v>1741720140930012</v>
      </c>
      <c r="C1838">
        <f>'Pivot MRIP 13"'!C1841</f>
        <v>833.79199505999998</v>
      </c>
      <c r="D1838">
        <f>'Pivot MRIP 13"'!D1841</f>
        <v>833.79199505999998</v>
      </c>
      <c r="E1838">
        <f>'Pivot MRIP 13"'!E1841</f>
        <v>0</v>
      </c>
      <c r="F1838">
        <f>'Pivot MRIP 13"'!F1841</f>
        <v>4</v>
      </c>
      <c r="G1838">
        <f>'Pivot MRIP 13"'!G1841</f>
        <v>0</v>
      </c>
      <c r="H1838">
        <f t="shared" si="94"/>
        <v>0</v>
      </c>
      <c r="I1838">
        <f t="shared" si="95"/>
        <v>0</v>
      </c>
    </row>
    <row r="1839" spans="1:9" x14ac:dyDescent="0.25">
      <c r="A1839">
        <f>'Pivot MRIP 13"'!A1842</f>
        <v>2014</v>
      </c>
      <c r="B1839" t="str">
        <f>'Pivot MRIP 13"'!B1842</f>
        <v>1741720140930014</v>
      </c>
      <c r="C1839">
        <f>'Pivot MRIP 13"'!C1842</f>
        <v>833.79199505999998</v>
      </c>
      <c r="D1839">
        <f>'Pivot MRIP 13"'!D1842</f>
        <v>833.79199505999998</v>
      </c>
      <c r="E1839">
        <f>'Pivot MRIP 13"'!E1842</f>
        <v>0</v>
      </c>
      <c r="F1839">
        <f>'Pivot MRIP 13"'!F1842</f>
        <v>1</v>
      </c>
      <c r="G1839">
        <f>'Pivot MRIP 13"'!G1842</f>
        <v>0</v>
      </c>
      <c r="H1839">
        <f t="shared" si="94"/>
        <v>0</v>
      </c>
      <c r="I1839">
        <f t="shared" si="95"/>
        <v>0</v>
      </c>
    </row>
    <row r="1840" spans="1:9" x14ac:dyDescent="0.25">
      <c r="A1840">
        <f>'Pivot MRIP 13"'!A1843</f>
        <v>2014</v>
      </c>
      <c r="B1840" t="str">
        <f>'Pivot MRIP 13"'!B1843</f>
        <v>1741720140930017</v>
      </c>
      <c r="C1840">
        <f>'Pivot MRIP 13"'!C1843</f>
        <v>833.79199505999998</v>
      </c>
      <c r="D1840">
        <f>'Pivot MRIP 13"'!D1843</f>
        <v>833.79199505999998</v>
      </c>
      <c r="E1840">
        <f>'Pivot MRIP 13"'!E1843</f>
        <v>0</v>
      </c>
      <c r="F1840">
        <f>'Pivot MRIP 13"'!F1843</f>
        <v>2</v>
      </c>
      <c r="G1840">
        <f>'Pivot MRIP 13"'!G1843</f>
        <v>0</v>
      </c>
      <c r="H1840">
        <f t="shared" si="94"/>
        <v>0</v>
      </c>
      <c r="I1840">
        <f t="shared" si="95"/>
        <v>0</v>
      </c>
    </row>
    <row r="1841" spans="1:9" x14ac:dyDescent="0.25">
      <c r="A1841">
        <f>'Pivot MRIP 13"'!A1844</f>
        <v>2014</v>
      </c>
      <c r="B1841" t="str">
        <f>'Pivot MRIP 13"'!B1844</f>
        <v>1741720140930021</v>
      </c>
      <c r="C1841">
        <f>'Pivot MRIP 13"'!C1844</f>
        <v>1250.6879925999999</v>
      </c>
      <c r="D1841">
        <f>'Pivot MRIP 13"'!D1844</f>
        <v>1250.6879925999999</v>
      </c>
      <c r="E1841">
        <f>'Pivot MRIP 13"'!E1844</f>
        <v>0</v>
      </c>
      <c r="F1841">
        <f>'Pivot MRIP 13"'!F1844</f>
        <v>3</v>
      </c>
      <c r="G1841">
        <f>'Pivot MRIP 13"'!G1844</f>
        <v>0</v>
      </c>
      <c r="H1841">
        <f t="shared" si="94"/>
        <v>0</v>
      </c>
      <c r="I1841">
        <f t="shared" si="95"/>
        <v>0</v>
      </c>
    </row>
    <row r="1842" spans="1:9" x14ac:dyDescent="0.25">
      <c r="A1842">
        <f>'Pivot MRIP 13"'!A1845</f>
        <v>2014</v>
      </c>
      <c r="B1842" t="str">
        <f>'Pivot MRIP 13"'!B1845</f>
        <v>1741720141003004</v>
      </c>
      <c r="C1842">
        <f>'Pivot MRIP 13"'!C1845</f>
        <v>362.56328653000003</v>
      </c>
      <c r="D1842">
        <f>'Pivot MRIP 13"'!D1845</f>
        <v>362.56328653000003</v>
      </c>
      <c r="E1842">
        <f>'Pivot MRIP 13"'!E1845</f>
        <v>0</v>
      </c>
      <c r="F1842">
        <f>'Pivot MRIP 13"'!F1845</f>
        <v>4</v>
      </c>
      <c r="G1842">
        <f>'Pivot MRIP 13"'!G1845</f>
        <v>0</v>
      </c>
      <c r="H1842">
        <f t="shared" si="94"/>
        <v>0</v>
      </c>
      <c r="I1842">
        <f t="shared" si="95"/>
        <v>0</v>
      </c>
    </row>
    <row r="1843" spans="1:9" x14ac:dyDescent="0.25">
      <c r="A1843">
        <f>'Pivot MRIP 13"'!A1846</f>
        <v>2014</v>
      </c>
      <c r="B1843" t="str">
        <f>'Pivot MRIP 13"'!B1846</f>
        <v>1741720141003010</v>
      </c>
      <c r="C1843">
        <f>'Pivot MRIP 13"'!C1846</f>
        <v>362.56328653000003</v>
      </c>
      <c r="D1843">
        <f>'Pivot MRIP 13"'!D1846</f>
        <v>362.56328653000003</v>
      </c>
      <c r="E1843">
        <f>'Pivot MRIP 13"'!E1846</f>
        <v>0</v>
      </c>
      <c r="F1843">
        <f>'Pivot MRIP 13"'!F1846</f>
        <v>2</v>
      </c>
      <c r="G1843">
        <f>'Pivot MRIP 13"'!G1846</f>
        <v>0</v>
      </c>
      <c r="H1843">
        <f t="shared" si="94"/>
        <v>0</v>
      </c>
      <c r="I1843">
        <f t="shared" si="95"/>
        <v>0</v>
      </c>
    </row>
    <row r="1844" spans="1:9" x14ac:dyDescent="0.25">
      <c r="A1844">
        <f>'Pivot MRIP 13"'!A1847</f>
        <v>2014</v>
      </c>
      <c r="B1844" t="str">
        <f>'Pivot MRIP 13"'!B1847</f>
        <v>1741720141003012</v>
      </c>
      <c r="C1844">
        <f>'Pivot MRIP 13"'!C1847</f>
        <v>362.56328653000003</v>
      </c>
      <c r="D1844">
        <f>'Pivot MRIP 13"'!D1847</f>
        <v>362.56328653000003</v>
      </c>
      <c r="E1844">
        <f>'Pivot MRIP 13"'!E1847</f>
        <v>0</v>
      </c>
      <c r="F1844">
        <f>'Pivot MRIP 13"'!F1847</f>
        <v>4</v>
      </c>
      <c r="G1844">
        <f>'Pivot MRIP 13"'!G1847</f>
        <v>0</v>
      </c>
      <c r="H1844">
        <f t="shared" si="94"/>
        <v>0</v>
      </c>
      <c r="I1844">
        <f t="shared" si="95"/>
        <v>0</v>
      </c>
    </row>
    <row r="1845" spans="1:9" x14ac:dyDescent="0.25">
      <c r="A1845">
        <f>'Pivot MRIP 13"'!A1848</f>
        <v>2014</v>
      </c>
      <c r="B1845" t="str">
        <f>'Pivot MRIP 13"'!B1848</f>
        <v>1741720141003017</v>
      </c>
      <c r="C1845">
        <f>'Pivot MRIP 13"'!C1848</f>
        <v>362.56328653000008</v>
      </c>
      <c r="D1845">
        <f>'Pivot MRIP 13"'!D1848</f>
        <v>362.56328653000008</v>
      </c>
      <c r="E1845">
        <f>'Pivot MRIP 13"'!E1848</f>
        <v>0</v>
      </c>
      <c r="F1845">
        <f>'Pivot MRIP 13"'!F1848</f>
        <v>12</v>
      </c>
      <c r="G1845">
        <f>'Pivot MRIP 13"'!G1848</f>
        <v>0</v>
      </c>
      <c r="H1845">
        <f t="shared" si="94"/>
        <v>0</v>
      </c>
      <c r="I1845">
        <f t="shared" si="95"/>
        <v>0</v>
      </c>
    </row>
    <row r="1846" spans="1:9" x14ac:dyDescent="0.25">
      <c r="A1846">
        <f>'Pivot MRIP 13"'!A1849</f>
        <v>2014</v>
      </c>
      <c r="B1846" t="str">
        <f>'Pivot MRIP 13"'!B1849</f>
        <v>1741720141003023</v>
      </c>
      <c r="C1846">
        <f>'Pivot MRIP 13"'!C1849</f>
        <v>362.56328653000003</v>
      </c>
      <c r="D1846">
        <f>'Pivot MRIP 13"'!D1849</f>
        <v>362.56328653000003</v>
      </c>
      <c r="E1846">
        <f>'Pivot MRIP 13"'!E1849</f>
        <v>0</v>
      </c>
      <c r="F1846">
        <f>'Pivot MRIP 13"'!F1849</f>
        <v>2</v>
      </c>
      <c r="G1846">
        <f>'Pivot MRIP 13"'!G1849</f>
        <v>0</v>
      </c>
      <c r="H1846">
        <f t="shared" si="94"/>
        <v>0</v>
      </c>
      <c r="I1846">
        <f t="shared" si="95"/>
        <v>0</v>
      </c>
    </row>
    <row r="1847" spans="1:9" x14ac:dyDescent="0.25">
      <c r="A1847">
        <f>'Pivot MRIP 13"'!A1850</f>
        <v>2014</v>
      </c>
      <c r="B1847" t="str">
        <f>'Pivot MRIP 13"'!B1850</f>
        <v>1741720141003025</v>
      </c>
      <c r="C1847">
        <f>'Pivot MRIP 13"'!C1850</f>
        <v>362.56328653000003</v>
      </c>
      <c r="D1847">
        <f>'Pivot MRIP 13"'!D1850</f>
        <v>362.56328653000003</v>
      </c>
      <c r="E1847">
        <f>'Pivot MRIP 13"'!E1850</f>
        <v>0</v>
      </c>
      <c r="F1847">
        <f>'Pivot MRIP 13"'!F1850</f>
        <v>4</v>
      </c>
      <c r="G1847">
        <f>'Pivot MRIP 13"'!G1850</f>
        <v>0</v>
      </c>
      <c r="H1847">
        <f t="shared" si="94"/>
        <v>0</v>
      </c>
      <c r="I1847">
        <f t="shared" si="95"/>
        <v>0</v>
      </c>
    </row>
    <row r="1848" spans="1:9" x14ac:dyDescent="0.25">
      <c r="A1848">
        <f>'Pivot MRIP 13"'!A1851</f>
        <v>2014</v>
      </c>
      <c r="B1848" t="str">
        <f>'Pivot MRIP 13"'!B1851</f>
        <v>1741720141003035</v>
      </c>
      <c r="C1848">
        <f>'Pivot MRIP 13"'!C1851</f>
        <v>362.56328653000003</v>
      </c>
      <c r="D1848">
        <f>'Pivot MRIP 13"'!D1851</f>
        <v>362.56328653000003</v>
      </c>
      <c r="E1848">
        <f>'Pivot MRIP 13"'!E1851</f>
        <v>0</v>
      </c>
      <c r="F1848">
        <f>'Pivot MRIP 13"'!F1851</f>
        <v>1</v>
      </c>
      <c r="G1848">
        <f>'Pivot MRIP 13"'!G1851</f>
        <v>0</v>
      </c>
      <c r="H1848">
        <f t="shared" si="94"/>
        <v>0</v>
      </c>
      <c r="I1848">
        <f t="shared" si="95"/>
        <v>0</v>
      </c>
    </row>
    <row r="1849" spans="1:9" x14ac:dyDescent="0.25">
      <c r="A1849">
        <f>'Pivot MRIP 13"'!A1852</f>
        <v>2014</v>
      </c>
      <c r="B1849" t="str">
        <f>'Pivot MRIP 13"'!B1852</f>
        <v>1741720141003036</v>
      </c>
      <c r="C1849">
        <f>'Pivot MRIP 13"'!C1852</f>
        <v>362.56328653000003</v>
      </c>
      <c r="D1849">
        <f>'Pivot MRIP 13"'!D1852</f>
        <v>362.56328653000003</v>
      </c>
      <c r="E1849">
        <f>'Pivot MRIP 13"'!E1852</f>
        <v>0</v>
      </c>
      <c r="F1849">
        <f>'Pivot MRIP 13"'!F1852</f>
        <v>2</v>
      </c>
      <c r="G1849">
        <f>'Pivot MRIP 13"'!G1852</f>
        <v>0</v>
      </c>
      <c r="H1849">
        <f t="shared" si="94"/>
        <v>0</v>
      </c>
      <c r="I1849">
        <f t="shared" si="95"/>
        <v>0</v>
      </c>
    </row>
    <row r="1850" spans="1:9" x14ac:dyDescent="0.25">
      <c r="A1850">
        <f>'Pivot MRIP 13"'!A1853</f>
        <v>2014</v>
      </c>
      <c r="B1850" t="str">
        <f>'Pivot MRIP 13"'!B1853</f>
        <v>1741720141011011</v>
      </c>
      <c r="C1850">
        <f>'Pivot MRIP 13"'!C1853</f>
        <v>744.72996247000003</v>
      </c>
      <c r="D1850">
        <f>'Pivot MRIP 13"'!D1853</f>
        <v>744.72996247000003</v>
      </c>
      <c r="E1850">
        <f>'Pivot MRIP 13"'!E1853</f>
        <v>0</v>
      </c>
      <c r="F1850">
        <f>'Pivot MRIP 13"'!F1853</f>
        <v>1</v>
      </c>
      <c r="G1850">
        <f>'Pivot MRIP 13"'!G1853</f>
        <v>0</v>
      </c>
      <c r="H1850">
        <f t="shared" si="94"/>
        <v>0</v>
      </c>
      <c r="I1850">
        <f t="shared" si="95"/>
        <v>0</v>
      </c>
    </row>
    <row r="1851" spans="1:9" x14ac:dyDescent="0.25">
      <c r="A1851">
        <f>'Pivot MRIP 13"'!A1854</f>
        <v>2014</v>
      </c>
      <c r="B1851" t="str">
        <f>'Pivot MRIP 13"'!B1854</f>
        <v>1741720141011012</v>
      </c>
      <c r="C1851">
        <f>'Pivot MRIP 13"'!C1854</f>
        <v>1062.5313093</v>
      </c>
      <c r="D1851">
        <f>'Pivot MRIP 13"'!D1854</f>
        <v>1062.5313093</v>
      </c>
      <c r="E1851">
        <f>'Pivot MRIP 13"'!E1854</f>
        <v>0</v>
      </c>
      <c r="F1851">
        <f>'Pivot MRIP 13"'!F1854</f>
        <v>6</v>
      </c>
      <c r="G1851">
        <f>'Pivot MRIP 13"'!G1854</f>
        <v>0</v>
      </c>
      <c r="H1851">
        <f t="shared" si="94"/>
        <v>0</v>
      </c>
      <c r="I1851">
        <f t="shared" si="95"/>
        <v>0</v>
      </c>
    </row>
    <row r="1852" spans="1:9" x14ac:dyDescent="0.25">
      <c r="A1852">
        <f>'Pivot MRIP 13"'!A1855</f>
        <v>2014</v>
      </c>
      <c r="B1852" t="str">
        <f>'Pivot MRIP 13"'!B1855</f>
        <v>1741720141011021</v>
      </c>
      <c r="C1852">
        <f>'Pivot MRIP 13"'!C1855</f>
        <v>744.72996247000003</v>
      </c>
      <c r="D1852">
        <f>'Pivot MRIP 13"'!D1855</f>
        <v>744.72996247000003</v>
      </c>
      <c r="E1852">
        <f>'Pivot MRIP 13"'!E1855</f>
        <v>0</v>
      </c>
      <c r="F1852">
        <f>'Pivot MRIP 13"'!F1855</f>
        <v>4</v>
      </c>
      <c r="G1852">
        <f>'Pivot MRIP 13"'!G1855</f>
        <v>0</v>
      </c>
      <c r="H1852">
        <f t="shared" si="94"/>
        <v>0</v>
      </c>
      <c r="I1852">
        <f t="shared" si="95"/>
        <v>0</v>
      </c>
    </row>
    <row r="1853" spans="1:9" x14ac:dyDescent="0.25">
      <c r="A1853">
        <f>'Pivot MRIP 13"'!A1856</f>
        <v>2014</v>
      </c>
      <c r="B1853" t="str">
        <f>'Pivot MRIP 13"'!B1856</f>
        <v>1741720141024005</v>
      </c>
      <c r="C1853">
        <f>'Pivot MRIP 13"'!C1856</f>
        <v>496.76597042999998</v>
      </c>
      <c r="D1853">
        <f>'Pivot MRIP 13"'!D1856</f>
        <v>496.76597042999998</v>
      </c>
      <c r="E1853">
        <f>'Pivot MRIP 13"'!E1856</f>
        <v>0</v>
      </c>
      <c r="F1853">
        <f>'Pivot MRIP 13"'!F1856</f>
        <v>4</v>
      </c>
      <c r="G1853">
        <f>'Pivot MRIP 13"'!G1856</f>
        <v>0</v>
      </c>
      <c r="H1853">
        <f t="shared" si="94"/>
        <v>0</v>
      </c>
      <c r="I1853">
        <f t="shared" si="95"/>
        <v>0</v>
      </c>
    </row>
    <row r="1854" spans="1:9" x14ac:dyDescent="0.25">
      <c r="A1854">
        <f>'Pivot MRIP 13"'!A1857</f>
        <v>2014</v>
      </c>
      <c r="B1854" t="str">
        <f>'Pivot MRIP 13"'!B1857</f>
        <v>1741720141024007</v>
      </c>
      <c r="C1854">
        <f>'Pivot MRIP 13"'!C1857</f>
        <v>496.76597042999998</v>
      </c>
      <c r="D1854">
        <f>'Pivot MRIP 13"'!D1857</f>
        <v>496.76597042999998</v>
      </c>
      <c r="E1854">
        <f>'Pivot MRIP 13"'!E1857</f>
        <v>0</v>
      </c>
      <c r="F1854">
        <f>'Pivot MRIP 13"'!F1857</f>
        <v>4</v>
      </c>
      <c r="G1854">
        <f>'Pivot MRIP 13"'!G1857</f>
        <v>0</v>
      </c>
      <c r="H1854">
        <f t="shared" si="94"/>
        <v>0</v>
      </c>
      <c r="I1854">
        <f t="shared" si="95"/>
        <v>0</v>
      </c>
    </row>
    <row r="1855" spans="1:9" x14ac:dyDescent="0.25">
      <c r="A1855">
        <f>'Pivot MRIP 13"'!A1858</f>
        <v>2014</v>
      </c>
      <c r="B1855" t="str">
        <f>'Pivot MRIP 13"'!B1858</f>
        <v>1741720141024009</v>
      </c>
      <c r="C1855">
        <f>'Pivot MRIP 13"'!C1858</f>
        <v>496.76597042999998</v>
      </c>
      <c r="D1855">
        <f>'Pivot MRIP 13"'!D1858</f>
        <v>496.76597042999998</v>
      </c>
      <c r="E1855">
        <f>'Pivot MRIP 13"'!E1858</f>
        <v>0</v>
      </c>
      <c r="F1855">
        <f>'Pivot MRIP 13"'!F1858</f>
        <v>4</v>
      </c>
      <c r="G1855">
        <f>'Pivot MRIP 13"'!G1858</f>
        <v>0</v>
      </c>
      <c r="H1855">
        <f t="shared" si="94"/>
        <v>0</v>
      </c>
      <c r="I1855">
        <f t="shared" si="95"/>
        <v>0</v>
      </c>
    </row>
    <row r="1856" spans="1:9" x14ac:dyDescent="0.25">
      <c r="A1856">
        <f>'Pivot MRIP 13"'!A1859</f>
        <v>2014</v>
      </c>
      <c r="B1856" t="str">
        <f>'Pivot MRIP 13"'!B1859</f>
        <v>1741720141026001</v>
      </c>
      <c r="C1856">
        <f>'Pivot MRIP 13"'!C1859</f>
        <v>179.74979037</v>
      </c>
      <c r="D1856">
        <f>'Pivot MRIP 13"'!D1859</f>
        <v>179.74979037</v>
      </c>
      <c r="E1856">
        <f>'Pivot MRIP 13"'!E1859</f>
        <v>0</v>
      </c>
      <c r="F1856">
        <f>'Pivot MRIP 13"'!F1859</f>
        <v>4</v>
      </c>
      <c r="G1856">
        <f>'Pivot MRIP 13"'!G1859</f>
        <v>0</v>
      </c>
      <c r="H1856">
        <f t="shared" si="94"/>
        <v>0</v>
      </c>
      <c r="I1856">
        <f t="shared" si="95"/>
        <v>0</v>
      </c>
    </row>
    <row r="1857" spans="1:9" x14ac:dyDescent="0.25">
      <c r="A1857">
        <f>'Pivot MRIP 13"'!A1860</f>
        <v>2014</v>
      </c>
      <c r="B1857" t="str">
        <f>'Pivot MRIP 13"'!B1860</f>
        <v>1741720141026005</v>
      </c>
      <c r="C1857">
        <f>'Pivot MRIP 13"'!C1860</f>
        <v>62.435000539000001</v>
      </c>
      <c r="D1857">
        <f>'Pivot MRIP 13"'!D1860</f>
        <v>62.435000539000001</v>
      </c>
      <c r="E1857">
        <f>'Pivot MRIP 13"'!E1860</f>
        <v>0</v>
      </c>
      <c r="F1857">
        <f>'Pivot MRIP 13"'!F1860</f>
        <v>4</v>
      </c>
      <c r="G1857">
        <f>'Pivot MRIP 13"'!G1860</f>
        <v>0</v>
      </c>
      <c r="H1857">
        <f t="shared" si="94"/>
        <v>0</v>
      </c>
      <c r="I1857">
        <f t="shared" si="95"/>
        <v>0</v>
      </c>
    </row>
    <row r="1858" spans="1:9" x14ac:dyDescent="0.25">
      <c r="A1858">
        <f>'Pivot MRIP 13"'!A1861</f>
        <v>2014</v>
      </c>
      <c r="B1858" t="str">
        <f>'Pivot MRIP 13"'!B1861</f>
        <v>1741720141027018</v>
      </c>
      <c r="C1858">
        <f>'Pivot MRIP 13"'!C1861</f>
        <v>2358.0460122</v>
      </c>
      <c r="D1858">
        <f>'Pivot MRIP 13"'!D1861</f>
        <v>2358.0460122</v>
      </c>
      <c r="E1858">
        <f>'Pivot MRIP 13"'!E1861</f>
        <v>0</v>
      </c>
      <c r="F1858">
        <f>'Pivot MRIP 13"'!F1861</f>
        <v>1</v>
      </c>
      <c r="G1858">
        <f>'Pivot MRIP 13"'!G1861</f>
        <v>0</v>
      </c>
      <c r="H1858">
        <f t="shared" ref="H1858:H1894" si="96">G1858*C1858</f>
        <v>0</v>
      </c>
      <c r="I1858">
        <f t="shared" ref="I1858:I1894" si="97">E1858*H1858</f>
        <v>0</v>
      </c>
    </row>
    <row r="1859" spans="1:9" x14ac:dyDescent="0.25">
      <c r="A1859">
        <f>'Pivot MRIP 13"'!A1862</f>
        <v>2014</v>
      </c>
      <c r="B1859" t="str">
        <f>'Pivot MRIP 13"'!B1862</f>
        <v>1741720141029007</v>
      </c>
      <c r="C1859">
        <f>'Pivot MRIP 13"'!C1862</f>
        <v>857.55918980000001</v>
      </c>
      <c r="D1859">
        <f>'Pivot MRIP 13"'!D1862</f>
        <v>857.55918980000001</v>
      </c>
      <c r="E1859">
        <f>'Pivot MRIP 13"'!E1862</f>
        <v>0</v>
      </c>
      <c r="F1859">
        <f>'Pivot MRIP 13"'!F1862</f>
        <v>3</v>
      </c>
      <c r="G1859">
        <f>'Pivot MRIP 13"'!G1862</f>
        <v>0</v>
      </c>
      <c r="H1859">
        <f t="shared" si="96"/>
        <v>0</v>
      </c>
      <c r="I1859">
        <f t="shared" si="97"/>
        <v>0</v>
      </c>
    </row>
    <row r="1860" spans="1:9" x14ac:dyDescent="0.25">
      <c r="A1860">
        <f>'Pivot MRIP 13"'!A1863</f>
        <v>2014</v>
      </c>
      <c r="B1860" t="str">
        <f>'Pivot MRIP 13"'!B1863</f>
        <v>1741720141029010</v>
      </c>
      <c r="C1860">
        <f>'Pivot MRIP 13"'!C1863</f>
        <v>857.55918980000001</v>
      </c>
      <c r="D1860">
        <f>'Pivot MRIP 13"'!D1863</f>
        <v>857.55918980000001</v>
      </c>
      <c r="E1860">
        <f>'Pivot MRIP 13"'!E1863</f>
        <v>0</v>
      </c>
      <c r="F1860">
        <f>'Pivot MRIP 13"'!F1863</f>
        <v>4</v>
      </c>
      <c r="G1860">
        <f>'Pivot MRIP 13"'!G1863</f>
        <v>0</v>
      </c>
      <c r="H1860">
        <f t="shared" si="96"/>
        <v>0</v>
      </c>
      <c r="I1860">
        <f t="shared" si="97"/>
        <v>0</v>
      </c>
    </row>
    <row r="1861" spans="1:9" x14ac:dyDescent="0.25">
      <c r="A1861">
        <f>'Pivot MRIP 13"'!A1864</f>
        <v>2014</v>
      </c>
      <c r="B1861" t="str">
        <f>'Pivot MRIP 13"'!B1864</f>
        <v>1741720141108001</v>
      </c>
      <c r="C1861">
        <f>'Pivot MRIP 13"'!C1864</f>
        <v>43.522330214</v>
      </c>
      <c r="D1861">
        <f>'Pivot MRIP 13"'!D1864</f>
        <v>43.522330214</v>
      </c>
      <c r="E1861">
        <f>'Pivot MRIP 13"'!E1864</f>
        <v>0</v>
      </c>
      <c r="F1861">
        <f>'Pivot MRIP 13"'!F1864</f>
        <v>1</v>
      </c>
      <c r="G1861">
        <f>'Pivot MRIP 13"'!G1864</f>
        <v>0</v>
      </c>
      <c r="H1861">
        <f t="shared" si="96"/>
        <v>0</v>
      </c>
      <c r="I1861">
        <f t="shared" si="97"/>
        <v>0</v>
      </c>
    </row>
    <row r="1862" spans="1:9" x14ac:dyDescent="0.25">
      <c r="A1862">
        <f>'Pivot MRIP 13"'!A1865</f>
        <v>2014</v>
      </c>
      <c r="B1862" t="str">
        <f>'Pivot MRIP 13"'!B1865</f>
        <v>1741720141108005</v>
      </c>
      <c r="C1862">
        <f>'Pivot MRIP 13"'!C1865</f>
        <v>53.54805795</v>
      </c>
      <c r="D1862">
        <f>'Pivot MRIP 13"'!D1865</f>
        <v>53.54805795</v>
      </c>
      <c r="E1862">
        <f>'Pivot MRIP 13"'!E1865</f>
        <v>0</v>
      </c>
      <c r="F1862">
        <f>'Pivot MRIP 13"'!F1865</f>
        <v>1</v>
      </c>
      <c r="G1862">
        <f>'Pivot MRIP 13"'!G1865</f>
        <v>0</v>
      </c>
      <c r="H1862">
        <f t="shared" si="96"/>
        <v>0</v>
      </c>
      <c r="I1862">
        <f t="shared" si="97"/>
        <v>0</v>
      </c>
    </row>
    <row r="1863" spans="1:9" x14ac:dyDescent="0.25">
      <c r="A1863">
        <f>'Pivot MRIP 13"'!A1866</f>
        <v>2014</v>
      </c>
      <c r="B1863" t="str">
        <f>'Pivot MRIP 13"'!B1866</f>
        <v>1741720141108006</v>
      </c>
      <c r="C1863">
        <f>'Pivot MRIP 13"'!C1866</f>
        <v>53.54805795</v>
      </c>
      <c r="D1863">
        <f>'Pivot MRIP 13"'!D1866</f>
        <v>53.54805795</v>
      </c>
      <c r="E1863">
        <f>'Pivot MRIP 13"'!E1866</f>
        <v>0</v>
      </c>
      <c r="F1863">
        <f>'Pivot MRIP 13"'!F1866</f>
        <v>3</v>
      </c>
      <c r="G1863">
        <f>'Pivot MRIP 13"'!G1866</f>
        <v>0</v>
      </c>
      <c r="H1863">
        <f t="shared" si="96"/>
        <v>0</v>
      </c>
      <c r="I1863">
        <f t="shared" si="97"/>
        <v>0</v>
      </c>
    </row>
    <row r="1864" spans="1:9" x14ac:dyDescent="0.25">
      <c r="A1864">
        <f>'Pivot MRIP 13"'!A1867</f>
        <v>2014</v>
      </c>
      <c r="B1864" t="str">
        <f>'Pivot MRIP 13"'!B1867</f>
        <v>1741720141108015</v>
      </c>
      <c r="C1864">
        <f>'Pivot MRIP 13"'!C1867</f>
        <v>53.54805795</v>
      </c>
      <c r="D1864">
        <f>'Pivot MRIP 13"'!D1867</f>
        <v>53.54805795</v>
      </c>
      <c r="E1864">
        <f>'Pivot MRIP 13"'!E1867</f>
        <v>1.3227735731092654</v>
      </c>
      <c r="F1864">
        <f>'Pivot MRIP 13"'!F1867</f>
        <v>2</v>
      </c>
      <c r="G1864">
        <f>'Pivot MRIP 13"'!G1867</f>
        <v>1</v>
      </c>
      <c r="H1864">
        <f t="shared" si="96"/>
        <v>53.54805795</v>
      </c>
      <c r="I1864">
        <f t="shared" si="97"/>
        <v>70.831955947583509</v>
      </c>
    </row>
    <row r="1865" spans="1:9" x14ac:dyDescent="0.25">
      <c r="A1865">
        <f>'Pivot MRIP 13"'!A1868</f>
        <v>2014</v>
      </c>
      <c r="B1865" t="str">
        <f>'Pivot MRIP 13"'!B1868</f>
        <v>1741720141130002</v>
      </c>
      <c r="C1865">
        <f>'Pivot MRIP 13"'!C1868</f>
        <v>1292.9466287</v>
      </c>
      <c r="D1865">
        <f>'Pivot MRIP 13"'!D1868</f>
        <v>1292.9466287</v>
      </c>
      <c r="E1865">
        <f>'Pivot MRIP 13"'!E1868</f>
        <v>0.973708324649876</v>
      </c>
      <c r="F1865">
        <f>'Pivot MRIP 13"'!F1868</f>
        <v>9</v>
      </c>
      <c r="G1865">
        <f>'Pivot MRIP 13"'!G1868</f>
        <v>6</v>
      </c>
      <c r="H1865">
        <f t="shared" si="96"/>
        <v>7757.6797722000001</v>
      </c>
      <c r="I1865">
        <f t="shared" si="97"/>
        <v>7553.7173741590941</v>
      </c>
    </row>
    <row r="1866" spans="1:9" x14ac:dyDescent="0.25">
      <c r="A1866">
        <f>'Pivot MRIP 13"'!A1869</f>
        <v>2014</v>
      </c>
      <c r="B1866" t="str">
        <f>'Pivot MRIP 13"'!B1869</f>
        <v>1741720141227001</v>
      </c>
      <c r="C1866">
        <f>'Pivot MRIP 13"'!C1869</f>
        <v>785.90936439999996</v>
      </c>
      <c r="D1866">
        <f>'Pivot MRIP 13"'!D1869</f>
        <v>785.90936439999996</v>
      </c>
      <c r="E1866">
        <f>'Pivot MRIP 13"'!E1869</f>
        <v>1.3521685413549416</v>
      </c>
      <c r="F1866">
        <f>'Pivot MRIP 13"'!F1869</f>
        <v>12</v>
      </c>
      <c r="G1866">
        <f>'Pivot MRIP 13"'!G1869</f>
        <v>11.27090119</v>
      </c>
      <c r="H1866">
        <f t="shared" si="96"/>
        <v>8857.9067904481035</v>
      </c>
      <c r="I1866">
        <f t="shared" si="97"/>
        <v>11977.382904298243</v>
      </c>
    </row>
    <row r="1867" spans="1:9" x14ac:dyDescent="0.25">
      <c r="A1867">
        <f>'Pivot MRIP 13"'!A1870</f>
        <v>2014</v>
      </c>
      <c r="B1867" t="str">
        <f>'Pivot MRIP 13"'!B1870</f>
        <v>1742120140509006</v>
      </c>
      <c r="C1867">
        <f>'Pivot MRIP 13"'!C1870</f>
        <v>776.67962704000001</v>
      </c>
      <c r="D1867">
        <f>'Pivot MRIP 13"'!D1870</f>
        <v>776.67962704000001</v>
      </c>
      <c r="E1867">
        <f>'Pivot MRIP 13"'!E1870</f>
        <v>0</v>
      </c>
      <c r="F1867">
        <f>'Pivot MRIP 13"'!F1870</f>
        <v>4</v>
      </c>
      <c r="G1867">
        <f>'Pivot MRIP 13"'!G1870</f>
        <v>0</v>
      </c>
      <c r="H1867">
        <f t="shared" si="96"/>
        <v>0</v>
      </c>
      <c r="I1867">
        <f t="shared" si="97"/>
        <v>0</v>
      </c>
    </row>
    <row r="1868" spans="1:9" x14ac:dyDescent="0.25">
      <c r="A1868">
        <f>'Pivot MRIP 13"'!A1871</f>
        <v>2014</v>
      </c>
      <c r="B1868" t="str">
        <f>'Pivot MRIP 13"'!B1871</f>
        <v>1742120140509013</v>
      </c>
      <c r="C1868">
        <f>'Pivot MRIP 13"'!C1871</f>
        <v>1036.3413625999999</v>
      </c>
      <c r="D1868">
        <f>'Pivot MRIP 13"'!D1871</f>
        <v>1036.3413625999999</v>
      </c>
      <c r="E1868">
        <f>'Pivot MRIP 13"'!E1871</f>
        <v>0</v>
      </c>
      <c r="F1868">
        <f>'Pivot MRIP 13"'!F1871</f>
        <v>2</v>
      </c>
      <c r="G1868">
        <f>'Pivot MRIP 13"'!G1871</f>
        <v>0</v>
      </c>
      <c r="H1868">
        <f t="shared" si="96"/>
        <v>0</v>
      </c>
      <c r="I1868">
        <f t="shared" si="97"/>
        <v>0</v>
      </c>
    </row>
    <row r="1869" spans="1:9" x14ac:dyDescent="0.25">
      <c r="A1869">
        <f>'Pivot MRIP 13"'!A1872</f>
        <v>2014</v>
      </c>
      <c r="B1869" t="str">
        <f>'Pivot MRIP 13"'!B1872</f>
        <v>1742120140517008</v>
      </c>
      <c r="C1869">
        <f>'Pivot MRIP 13"'!C1872</f>
        <v>335.61955670999998</v>
      </c>
      <c r="D1869">
        <f>'Pivot MRIP 13"'!D1872</f>
        <v>335.61955670999998</v>
      </c>
      <c r="E1869">
        <f>'Pivot MRIP 13"'!E1872</f>
        <v>0</v>
      </c>
      <c r="F1869">
        <f>'Pivot MRIP 13"'!F1872</f>
        <v>4</v>
      </c>
      <c r="G1869">
        <f>'Pivot MRIP 13"'!G1872</f>
        <v>0</v>
      </c>
      <c r="H1869">
        <f t="shared" si="96"/>
        <v>0</v>
      </c>
      <c r="I1869">
        <f t="shared" si="97"/>
        <v>0</v>
      </c>
    </row>
    <row r="1870" spans="1:9" x14ac:dyDescent="0.25">
      <c r="A1870">
        <f>'Pivot MRIP 13"'!A1873</f>
        <v>2014</v>
      </c>
      <c r="B1870" t="str">
        <f>'Pivot MRIP 13"'!B1873</f>
        <v>1742120140517012</v>
      </c>
      <c r="C1870">
        <f>'Pivot MRIP 13"'!C1873</f>
        <v>335.61955670999998</v>
      </c>
      <c r="D1870">
        <f>'Pivot MRIP 13"'!D1873</f>
        <v>335.61955670999998</v>
      </c>
      <c r="E1870">
        <f>'Pivot MRIP 13"'!E1873</f>
        <v>0</v>
      </c>
      <c r="F1870">
        <f>'Pivot MRIP 13"'!F1873</f>
        <v>2</v>
      </c>
      <c r="G1870">
        <f>'Pivot MRIP 13"'!G1873</f>
        <v>0</v>
      </c>
      <c r="H1870">
        <f t="shared" si="96"/>
        <v>0</v>
      </c>
      <c r="I1870">
        <f t="shared" si="97"/>
        <v>0</v>
      </c>
    </row>
    <row r="1871" spans="1:9" x14ac:dyDescent="0.25">
      <c r="A1871">
        <f>'Pivot MRIP 13"'!A1874</f>
        <v>2014</v>
      </c>
      <c r="B1871" t="str">
        <f>'Pivot MRIP 13"'!B1874</f>
        <v>1742120140517018</v>
      </c>
      <c r="C1871">
        <f>'Pivot MRIP 13"'!C1874</f>
        <v>335.61955670999998</v>
      </c>
      <c r="D1871">
        <f>'Pivot MRIP 13"'!D1874</f>
        <v>335.61955670999998</v>
      </c>
      <c r="E1871">
        <f>'Pivot MRIP 13"'!E1874</f>
        <v>1.4330047042678367</v>
      </c>
      <c r="F1871">
        <f>'Pivot MRIP 13"'!F1874</f>
        <v>16</v>
      </c>
      <c r="G1871">
        <f>'Pivot MRIP 13"'!G1874</f>
        <v>1.0000965397999999</v>
      </c>
      <c r="H1871">
        <f t="shared" si="96"/>
        <v>335.65195735488084</v>
      </c>
      <c r="I1871">
        <f t="shared" si="97"/>
        <v>480.99083388625155</v>
      </c>
    </row>
    <row r="1872" spans="1:9" x14ac:dyDescent="0.25">
      <c r="A1872">
        <f>'Pivot MRIP 13"'!A1875</f>
        <v>2014</v>
      </c>
      <c r="B1872" t="str">
        <f>'Pivot MRIP 13"'!B1875</f>
        <v>1742120140525005</v>
      </c>
      <c r="C1872">
        <f>'Pivot MRIP 13"'!C1875</f>
        <v>610.87121343000001</v>
      </c>
      <c r="D1872">
        <f>'Pivot MRIP 13"'!D1875</f>
        <v>610.87121343000001</v>
      </c>
      <c r="E1872">
        <f>'Pivot MRIP 13"'!E1875</f>
        <v>0</v>
      </c>
      <c r="F1872">
        <f>'Pivot MRIP 13"'!F1875</f>
        <v>2</v>
      </c>
      <c r="G1872">
        <f>'Pivot MRIP 13"'!G1875</f>
        <v>0</v>
      </c>
      <c r="H1872">
        <f t="shared" si="96"/>
        <v>0</v>
      </c>
      <c r="I1872">
        <f t="shared" si="97"/>
        <v>0</v>
      </c>
    </row>
    <row r="1873" spans="1:9" x14ac:dyDescent="0.25">
      <c r="A1873">
        <f>'Pivot MRIP 13"'!A1876</f>
        <v>2014</v>
      </c>
      <c r="B1873" t="str">
        <f>'Pivot MRIP 13"'!B1876</f>
        <v>1742120140526009</v>
      </c>
      <c r="C1873">
        <f>'Pivot MRIP 13"'!C1876</f>
        <v>510.71774359</v>
      </c>
      <c r="D1873">
        <f>'Pivot MRIP 13"'!D1876</f>
        <v>510.71774359</v>
      </c>
      <c r="E1873">
        <f>'Pivot MRIP 13"'!E1876</f>
        <v>0</v>
      </c>
      <c r="F1873">
        <f>'Pivot MRIP 13"'!F1876</f>
        <v>8</v>
      </c>
      <c r="G1873">
        <f>'Pivot MRIP 13"'!G1876</f>
        <v>0</v>
      </c>
      <c r="H1873">
        <f t="shared" si="96"/>
        <v>0</v>
      </c>
      <c r="I1873">
        <f t="shared" si="97"/>
        <v>0</v>
      </c>
    </row>
    <row r="1874" spans="1:9" x14ac:dyDescent="0.25">
      <c r="A1874">
        <f>'Pivot MRIP 13"'!A1877</f>
        <v>2014</v>
      </c>
      <c r="B1874" t="str">
        <f>'Pivot MRIP 13"'!B1877</f>
        <v>1742120140526013</v>
      </c>
      <c r="C1874">
        <f>'Pivot MRIP 13"'!C1877</f>
        <v>384.62431795999998</v>
      </c>
      <c r="D1874">
        <f>'Pivot MRIP 13"'!D1877</f>
        <v>384.62431795999998</v>
      </c>
      <c r="E1874">
        <f>'Pivot MRIP 13"'!E1877</f>
        <v>0</v>
      </c>
      <c r="F1874">
        <f>'Pivot MRIP 13"'!F1877</f>
        <v>2</v>
      </c>
      <c r="G1874">
        <f>'Pivot MRIP 13"'!G1877</f>
        <v>0</v>
      </c>
      <c r="H1874">
        <f t="shared" si="96"/>
        <v>0</v>
      </c>
      <c r="I1874">
        <f t="shared" si="97"/>
        <v>0</v>
      </c>
    </row>
    <row r="1875" spans="1:9" x14ac:dyDescent="0.25">
      <c r="A1875">
        <f>'Pivot MRIP 13"'!A1878</f>
        <v>2014</v>
      </c>
      <c r="B1875" t="str">
        <f>'Pivot MRIP 13"'!B1878</f>
        <v>1742120140610015</v>
      </c>
      <c r="C1875">
        <f>'Pivot MRIP 13"'!C1878</f>
        <v>703.11105731999999</v>
      </c>
      <c r="D1875">
        <f>'Pivot MRIP 13"'!D1878</f>
        <v>703.11105731999999</v>
      </c>
      <c r="E1875">
        <f>'Pivot MRIP 13"'!E1878</f>
        <v>1.1023113109243878</v>
      </c>
      <c r="F1875">
        <f>'Pivot MRIP 13"'!F1878</f>
        <v>2</v>
      </c>
      <c r="G1875">
        <f>'Pivot MRIP 13"'!G1878</f>
        <v>3</v>
      </c>
      <c r="H1875">
        <f t="shared" si="96"/>
        <v>2109.3331719600001</v>
      </c>
      <c r="I1875">
        <f t="shared" si="97"/>
        <v>2325.1418139595248</v>
      </c>
    </row>
    <row r="1876" spans="1:9" x14ac:dyDescent="0.25">
      <c r="A1876">
        <f>'Pivot MRIP 13"'!A1879</f>
        <v>2014</v>
      </c>
      <c r="B1876" t="str">
        <f>'Pivot MRIP 13"'!B1879</f>
        <v>1742120140610017</v>
      </c>
      <c r="C1876">
        <f>'Pivot MRIP 13"'!C1879</f>
        <v>703.11105731999999</v>
      </c>
      <c r="D1876">
        <f>'Pivot MRIP 13"'!D1879</f>
        <v>703.11105731999999</v>
      </c>
      <c r="E1876">
        <f>'Pivot MRIP 13"'!E1879</f>
        <v>0.99208017983194907</v>
      </c>
      <c r="F1876">
        <f>'Pivot MRIP 13"'!F1879</f>
        <v>1</v>
      </c>
      <c r="G1876">
        <f>'Pivot MRIP 13"'!G1879</f>
        <v>1</v>
      </c>
      <c r="H1876">
        <f t="shared" si="96"/>
        <v>703.11105731999999</v>
      </c>
      <c r="I1876">
        <f t="shared" si="97"/>
        <v>697.5425441878574</v>
      </c>
    </row>
    <row r="1877" spans="1:9" x14ac:dyDescent="0.25">
      <c r="A1877">
        <f>'Pivot MRIP 13"'!A1880</f>
        <v>2014</v>
      </c>
      <c r="B1877" t="str">
        <f>'Pivot MRIP 13"'!B1880</f>
        <v>1742120140622003</v>
      </c>
      <c r="C1877">
        <f>'Pivot MRIP 13"'!C1880</f>
        <v>296.38713447999999</v>
      </c>
      <c r="D1877">
        <f>'Pivot MRIP 13"'!D1880</f>
        <v>296.38713447999999</v>
      </c>
      <c r="E1877">
        <f>'Pivot MRIP 13"'!E1880</f>
        <v>0</v>
      </c>
      <c r="F1877">
        <f>'Pivot MRIP 13"'!F1880</f>
        <v>9</v>
      </c>
      <c r="G1877">
        <f>'Pivot MRIP 13"'!G1880</f>
        <v>0</v>
      </c>
      <c r="H1877">
        <f t="shared" si="96"/>
        <v>0</v>
      </c>
      <c r="I1877">
        <f t="shared" si="97"/>
        <v>0</v>
      </c>
    </row>
    <row r="1878" spans="1:9" x14ac:dyDescent="0.25">
      <c r="A1878">
        <f>'Pivot MRIP 13"'!A1881</f>
        <v>2014</v>
      </c>
      <c r="B1878" t="str">
        <f>'Pivot MRIP 13"'!B1881</f>
        <v>1742120140622006</v>
      </c>
      <c r="C1878">
        <f>'Pivot MRIP 13"'!C1881</f>
        <v>296.38713447999999</v>
      </c>
      <c r="D1878">
        <f>'Pivot MRIP 13"'!D1881</f>
        <v>296.38713447999999</v>
      </c>
      <c r="E1878">
        <f>'Pivot MRIP 13"'!E1881</f>
        <v>0</v>
      </c>
      <c r="F1878">
        <f>'Pivot MRIP 13"'!F1881</f>
        <v>2</v>
      </c>
      <c r="G1878">
        <f>'Pivot MRIP 13"'!G1881</f>
        <v>0</v>
      </c>
      <c r="H1878">
        <f t="shared" si="96"/>
        <v>0</v>
      </c>
      <c r="I1878">
        <f t="shared" si="97"/>
        <v>0</v>
      </c>
    </row>
    <row r="1879" spans="1:9" x14ac:dyDescent="0.25">
      <c r="A1879">
        <f>'Pivot MRIP 13"'!A1882</f>
        <v>2014</v>
      </c>
      <c r="B1879" t="str">
        <f>'Pivot MRIP 13"'!B1882</f>
        <v>1742120140622017</v>
      </c>
      <c r="C1879">
        <f>'Pivot MRIP 13"'!C1882</f>
        <v>296.38713447999999</v>
      </c>
      <c r="D1879">
        <f>'Pivot MRIP 13"'!D1882</f>
        <v>296.38713447999999</v>
      </c>
      <c r="E1879">
        <f>'Pivot MRIP 13"'!E1882</f>
        <v>0</v>
      </c>
      <c r="F1879">
        <f>'Pivot MRIP 13"'!F1882</f>
        <v>2</v>
      </c>
      <c r="G1879">
        <f>'Pivot MRIP 13"'!G1882</f>
        <v>0</v>
      </c>
      <c r="H1879">
        <f t="shared" si="96"/>
        <v>0</v>
      </c>
      <c r="I1879">
        <f t="shared" si="97"/>
        <v>0</v>
      </c>
    </row>
    <row r="1880" spans="1:9" x14ac:dyDescent="0.25">
      <c r="A1880">
        <f>'Pivot MRIP 13"'!A1883</f>
        <v>2014</v>
      </c>
      <c r="B1880" t="str">
        <f>'Pivot MRIP 13"'!B1883</f>
        <v>1742120140712008</v>
      </c>
      <c r="C1880">
        <f>'Pivot MRIP 13"'!C1883</f>
        <v>225.29701881</v>
      </c>
      <c r="D1880">
        <f>'Pivot MRIP 13"'!D1883</f>
        <v>225.29701881</v>
      </c>
      <c r="E1880">
        <f>'Pivot MRIP 13"'!E1883</f>
        <v>0</v>
      </c>
      <c r="F1880">
        <f>'Pivot MRIP 13"'!F1883</f>
        <v>4</v>
      </c>
      <c r="G1880">
        <f>'Pivot MRIP 13"'!G1883</f>
        <v>0</v>
      </c>
      <c r="H1880">
        <f t="shared" si="96"/>
        <v>0</v>
      </c>
      <c r="I1880">
        <f t="shared" si="97"/>
        <v>0</v>
      </c>
    </row>
    <row r="1881" spans="1:9" x14ac:dyDescent="0.25">
      <c r="A1881">
        <f>'Pivot MRIP 13"'!A1884</f>
        <v>2014</v>
      </c>
      <c r="B1881" t="str">
        <f>'Pivot MRIP 13"'!B1884</f>
        <v>1742120140712015</v>
      </c>
      <c r="C1881">
        <f>'Pivot MRIP 13"'!C1884</f>
        <v>225.29701881</v>
      </c>
      <c r="D1881">
        <f>'Pivot MRIP 13"'!D1884</f>
        <v>225.29701881</v>
      </c>
      <c r="E1881">
        <f>'Pivot MRIP 13"'!E1884</f>
        <v>1.2676580075630459</v>
      </c>
      <c r="F1881">
        <f>'Pivot MRIP 13"'!F1884</f>
        <v>16</v>
      </c>
      <c r="G1881">
        <f>'Pivot MRIP 13"'!G1884</f>
        <v>2</v>
      </c>
      <c r="H1881">
        <f t="shared" si="96"/>
        <v>450.59403761999999</v>
      </c>
      <c r="I1881">
        <f t="shared" si="97"/>
        <v>571.19913994915737</v>
      </c>
    </row>
    <row r="1882" spans="1:9" x14ac:dyDescent="0.25">
      <c r="A1882">
        <f>'Pivot MRIP 13"'!A1885</f>
        <v>2014</v>
      </c>
      <c r="B1882" t="str">
        <f>'Pivot MRIP 13"'!B1885</f>
        <v>1742120140720006</v>
      </c>
      <c r="C1882">
        <f>'Pivot MRIP 13"'!C1885</f>
        <v>1089.6313161</v>
      </c>
      <c r="D1882">
        <f>'Pivot MRIP 13"'!D1885</f>
        <v>1089.6313161</v>
      </c>
      <c r="E1882">
        <f>'Pivot MRIP 13"'!E1885</f>
        <v>0</v>
      </c>
      <c r="F1882">
        <f>'Pivot MRIP 13"'!F1885</f>
        <v>6</v>
      </c>
      <c r="G1882">
        <f>'Pivot MRIP 13"'!G1885</f>
        <v>0</v>
      </c>
      <c r="H1882">
        <f t="shared" si="96"/>
        <v>0</v>
      </c>
      <c r="I1882">
        <f t="shared" si="97"/>
        <v>0</v>
      </c>
    </row>
    <row r="1883" spans="1:9" x14ac:dyDescent="0.25">
      <c r="A1883">
        <f>'Pivot MRIP 13"'!A1886</f>
        <v>2014</v>
      </c>
      <c r="B1883" t="str">
        <f>'Pivot MRIP 13"'!B1886</f>
        <v>1742120140817011</v>
      </c>
      <c r="C1883">
        <f>'Pivot MRIP 13"'!C1886</f>
        <v>497.95292475000002</v>
      </c>
      <c r="D1883">
        <f>'Pivot MRIP 13"'!D1886</f>
        <v>497.95292475000002</v>
      </c>
      <c r="E1883">
        <f>'Pivot MRIP 13"'!E1886</f>
        <v>0</v>
      </c>
      <c r="F1883">
        <f>'Pivot MRIP 13"'!F1886</f>
        <v>9</v>
      </c>
      <c r="G1883">
        <f>'Pivot MRIP 13"'!G1886</f>
        <v>0</v>
      </c>
      <c r="H1883">
        <f t="shared" si="96"/>
        <v>0</v>
      </c>
      <c r="I1883">
        <f t="shared" si="97"/>
        <v>0</v>
      </c>
    </row>
    <row r="1884" spans="1:9" x14ac:dyDescent="0.25">
      <c r="A1884">
        <f>'Pivot MRIP 13"'!A1887</f>
        <v>2014</v>
      </c>
      <c r="B1884" t="str">
        <f>'Pivot MRIP 13"'!B1887</f>
        <v>1742120140817016</v>
      </c>
      <c r="C1884">
        <f>'Pivot MRIP 13"'!C1887</f>
        <v>497.95292475000002</v>
      </c>
      <c r="D1884">
        <f>'Pivot MRIP 13"'!D1887</f>
        <v>497.95292475000002</v>
      </c>
      <c r="E1884">
        <f>'Pivot MRIP 13"'!E1887</f>
        <v>0</v>
      </c>
      <c r="F1884">
        <f>'Pivot MRIP 13"'!F1887</f>
        <v>6</v>
      </c>
      <c r="G1884">
        <f>'Pivot MRIP 13"'!G1887</f>
        <v>0</v>
      </c>
      <c r="H1884">
        <f t="shared" si="96"/>
        <v>0</v>
      </c>
      <c r="I1884">
        <f t="shared" si="97"/>
        <v>0</v>
      </c>
    </row>
    <row r="1885" spans="1:9" x14ac:dyDescent="0.25">
      <c r="A1885">
        <f>'Pivot MRIP 13"'!A1888</f>
        <v>2014</v>
      </c>
      <c r="B1885" t="str">
        <f>'Pivot MRIP 13"'!B1888</f>
        <v>1742120140830006</v>
      </c>
      <c r="C1885">
        <f>'Pivot MRIP 13"'!C1888</f>
        <v>295.20798974000002</v>
      </c>
      <c r="D1885">
        <f>'Pivot MRIP 13"'!D1888</f>
        <v>295.20798974000002</v>
      </c>
      <c r="E1885">
        <f>'Pivot MRIP 13"'!E1888</f>
        <v>0</v>
      </c>
      <c r="F1885">
        <f>'Pivot MRIP 13"'!F1888</f>
        <v>2</v>
      </c>
      <c r="G1885">
        <f>'Pivot MRIP 13"'!G1888</f>
        <v>0</v>
      </c>
      <c r="H1885">
        <f t="shared" si="96"/>
        <v>0</v>
      </c>
      <c r="I1885">
        <f t="shared" si="97"/>
        <v>0</v>
      </c>
    </row>
    <row r="1886" spans="1:9" x14ac:dyDescent="0.25">
      <c r="A1886">
        <f>'Pivot MRIP 13"'!A1889</f>
        <v>2014</v>
      </c>
      <c r="B1886" t="str">
        <f>'Pivot MRIP 13"'!B1889</f>
        <v>1742120140917001</v>
      </c>
      <c r="C1886">
        <f>'Pivot MRIP 13"'!C1889</f>
        <v>686.04735184000003</v>
      </c>
      <c r="D1886">
        <f>'Pivot MRIP 13"'!D1889</f>
        <v>686.04735184000003</v>
      </c>
      <c r="E1886">
        <f>'Pivot MRIP 13"'!E1889</f>
        <v>0</v>
      </c>
      <c r="F1886">
        <f>'Pivot MRIP 13"'!F1889</f>
        <v>2</v>
      </c>
      <c r="G1886">
        <f>'Pivot MRIP 13"'!G1889</f>
        <v>0</v>
      </c>
      <c r="H1886">
        <f t="shared" si="96"/>
        <v>0</v>
      </c>
      <c r="I1886">
        <f t="shared" si="97"/>
        <v>0</v>
      </c>
    </row>
    <row r="1887" spans="1:9" x14ac:dyDescent="0.25">
      <c r="A1887">
        <f>'Pivot MRIP 13"'!A1890</f>
        <v>2014</v>
      </c>
      <c r="B1887" t="str">
        <f>'Pivot MRIP 13"'!B1890</f>
        <v>1742120140917003</v>
      </c>
      <c r="C1887">
        <f>'Pivot MRIP 13"'!C1890</f>
        <v>121.11738029999999</v>
      </c>
      <c r="D1887">
        <f>'Pivot MRIP 13"'!D1890</f>
        <v>121.11738029999999</v>
      </c>
      <c r="E1887">
        <f>'Pivot MRIP 13"'!E1890</f>
        <v>0</v>
      </c>
      <c r="F1887">
        <f>'Pivot MRIP 13"'!F1890</f>
        <v>15</v>
      </c>
      <c r="G1887">
        <f>'Pivot MRIP 13"'!G1890</f>
        <v>0</v>
      </c>
      <c r="H1887">
        <f t="shared" si="96"/>
        <v>0</v>
      </c>
      <c r="I1887">
        <f t="shared" si="97"/>
        <v>0</v>
      </c>
    </row>
    <row r="1888" spans="1:9" x14ac:dyDescent="0.25">
      <c r="A1888">
        <f>'Pivot MRIP 13"'!A1891</f>
        <v>2014</v>
      </c>
      <c r="B1888" t="str">
        <f>'Pivot MRIP 13"'!B1891</f>
        <v>1742120140927007</v>
      </c>
      <c r="C1888">
        <f>'Pivot MRIP 13"'!C1891</f>
        <v>254.25357794999999</v>
      </c>
      <c r="D1888">
        <f>'Pivot MRIP 13"'!D1891</f>
        <v>254.25357794999999</v>
      </c>
      <c r="E1888">
        <f>'Pivot MRIP 13"'!E1891</f>
        <v>0</v>
      </c>
      <c r="F1888">
        <f>'Pivot MRIP 13"'!F1891</f>
        <v>2</v>
      </c>
      <c r="G1888">
        <f>'Pivot MRIP 13"'!G1891</f>
        <v>0</v>
      </c>
      <c r="H1888">
        <f t="shared" si="96"/>
        <v>0</v>
      </c>
      <c r="I1888">
        <f t="shared" si="97"/>
        <v>0</v>
      </c>
    </row>
    <row r="1889" spans="1:9" x14ac:dyDescent="0.25">
      <c r="A1889">
        <f>'Pivot MRIP 13"'!A1892</f>
        <v>2014</v>
      </c>
      <c r="B1889" t="str">
        <f>'Pivot MRIP 13"'!B1892</f>
        <v>1742120141005005</v>
      </c>
      <c r="C1889">
        <f>'Pivot MRIP 13"'!C1892</f>
        <v>275.44543198999997</v>
      </c>
      <c r="D1889">
        <f>'Pivot MRIP 13"'!D1892</f>
        <v>275.44543198999997</v>
      </c>
      <c r="E1889">
        <f>'Pivot MRIP 13"'!E1892</f>
        <v>0</v>
      </c>
      <c r="F1889">
        <f>'Pivot MRIP 13"'!F1892</f>
        <v>16</v>
      </c>
      <c r="G1889">
        <f>'Pivot MRIP 13"'!G1892</f>
        <v>0</v>
      </c>
      <c r="H1889">
        <f t="shared" si="96"/>
        <v>0</v>
      </c>
      <c r="I1889">
        <f t="shared" si="97"/>
        <v>0</v>
      </c>
    </row>
    <row r="1890" spans="1:9" x14ac:dyDescent="0.25">
      <c r="A1890">
        <f>'Pivot MRIP 13"'!A1893</f>
        <v>2014</v>
      </c>
      <c r="B1890" t="str">
        <f>'Pivot MRIP 13"'!B1893</f>
        <v>1742120141010007</v>
      </c>
      <c r="C1890">
        <f>'Pivot MRIP 13"'!C1893</f>
        <v>192.92215026</v>
      </c>
      <c r="D1890">
        <f>'Pivot MRIP 13"'!D1893</f>
        <v>192.92215026</v>
      </c>
      <c r="E1890">
        <f>'Pivot MRIP 13"'!E1893</f>
        <v>0</v>
      </c>
      <c r="F1890">
        <f>'Pivot MRIP 13"'!F1893</f>
        <v>2</v>
      </c>
      <c r="G1890">
        <f>'Pivot MRIP 13"'!G1893</f>
        <v>0</v>
      </c>
      <c r="H1890">
        <f t="shared" si="96"/>
        <v>0</v>
      </c>
      <c r="I1890">
        <f t="shared" si="97"/>
        <v>0</v>
      </c>
    </row>
    <row r="1891" spans="1:9" x14ac:dyDescent="0.25">
      <c r="A1891">
        <f>'Pivot MRIP 13"'!A1894</f>
        <v>2014</v>
      </c>
      <c r="B1891" t="str">
        <f>'Pivot MRIP 13"'!B1894</f>
        <v>1742120141031004</v>
      </c>
      <c r="C1891">
        <f>'Pivot MRIP 13"'!C1894</f>
        <v>416.04554416000002</v>
      </c>
      <c r="D1891">
        <f>'Pivot MRIP 13"'!D1894</f>
        <v>416.04554416000002</v>
      </c>
      <c r="E1891">
        <f>'Pivot MRIP 13"'!E1894</f>
        <v>0</v>
      </c>
      <c r="F1891">
        <f>'Pivot MRIP 13"'!F1894</f>
        <v>4</v>
      </c>
      <c r="G1891">
        <f>'Pivot MRIP 13"'!G1894</f>
        <v>0</v>
      </c>
      <c r="H1891">
        <f t="shared" si="96"/>
        <v>0</v>
      </c>
      <c r="I1891">
        <f t="shared" si="97"/>
        <v>0</v>
      </c>
    </row>
    <row r="1892" spans="1:9" x14ac:dyDescent="0.25">
      <c r="A1892">
        <f>'Pivot MRIP 13"'!A1895</f>
        <v>2014</v>
      </c>
      <c r="B1892" t="str">
        <f>'Pivot MRIP 13"'!B1895</f>
        <v>1748320141220004</v>
      </c>
      <c r="C1892">
        <f>'Pivot MRIP 13"'!C1895</f>
        <v>624.56311616000005</v>
      </c>
      <c r="D1892">
        <f>'Pivot MRIP 13"'!D1895</f>
        <v>624.56311616000005</v>
      </c>
      <c r="E1892">
        <f>'Pivot MRIP 13"'!E1895</f>
        <v>1.3227735731092654</v>
      </c>
      <c r="F1892">
        <f>'Pivot MRIP 13"'!F1895</f>
        <v>1</v>
      </c>
      <c r="G1892">
        <f>'Pivot MRIP 13"'!G1895</f>
        <v>1</v>
      </c>
      <c r="H1892">
        <f t="shared" si="96"/>
        <v>624.56311616000005</v>
      </c>
      <c r="I1892">
        <f t="shared" si="97"/>
        <v>826.15558479522042</v>
      </c>
    </row>
    <row r="1893" spans="1:9" x14ac:dyDescent="0.25">
      <c r="A1893">
        <f>'Pivot MRIP 13"'!A1896</f>
        <v>2014</v>
      </c>
      <c r="B1893" t="str">
        <f>'Pivot MRIP 13"'!B1896</f>
        <v>1748320141220007</v>
      </c>
      <c r="C1893">
        <f>'Pivot MRIP 13"'!C1896</f>
        <v>624.56311616000005</v>
      </c>
      <c r="D1893">
        <f>'Pivot MRIP 13"'!D1896</f>
        <v>624.56311616000005</v>
      </c>
      <c r="E1893">
        <f>'Pivot MRIP 13"'!E1896</f>
        <v>0</v>
      </c>
      <c r="F1893">
        <f>'Pivot MRIP 13"'!F1896</f>
        <v>1</v>
      </c>
      <c r="G1893">
        <f>'Pivot MRIP 13"'!G1896</f>
        <v>0</v>
      </c>
      <c r="H1893">
        <f t="shared" si="96"/>
        <v>0</v>
      </c>
      <c r="I1893">
        <f t="shared" si="97"/>
        <v>0</v>
      </c>
    </row>
    <row r="1894" spans="1:9" x14ac:dyDescent="0.25">
      <c r="A1894">
        <f>'Pivot MRIP 13"'!A1897</f>
        <v>2014</v>
      </c>
      <c r="B1894" t="str">
        <f>'Pivot MRIP 13"'!B1897</f>
        <v>2515620140809002</v>
      </c>
      <c r="C1894">
        <f>'Pivot MRIP 13"'!C1897</f>
        <v>1751.4431910000001</v>
      </c>
      <c r="D1894">
        <f>'Pivot MRIP 13"'!D1897</f>
        <v>1751.4431910000001</v>
      </c>
      <c r="E1894">
        <f>'Pivot MRIP 13"'!E1897</f>
        <v>0</v>
      </c>
      <c r="F1894">
        <f>'Pivot MRIP 13"'!F1897</f>
        <v>4</v>
      </c>
      <c r="G1894">
        <f>'Pivot MRIP 13"'!G1897</f>
        <v>0</v>
      </c>
      <c r="H1894">
        <f t="shared" si="96"/>
        <v>0</v>
      </c>
      <c r="I1894">
        <f t="shared" si="97"/>
        <v>0</v>
      </c>
    </row>
  </sheetData>
  <mergeCells count="6">
    <mergeCell ref="T27:U27"/>
    <mergeCell ref="S27:S28"/>
    <mergeCell ref="K1:K2"/>
    <mergeCell ref="K8:P20"/>
    <mergeCell ref="L1:M1"/>
    <mergeCell ref="N1:O1"/>
  </mergeCells>
  <pageMargins left="0.7" right="0.7" top="0.75" bottom="0.75" header="0.3" footer="0.3"/>
  <pageSetup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R1894"/>
  <sheetViews>
    <sheetView workbookViewId="0">
      <selection activeCell="Q2" sqref="Q2"/>
    </sheetView>
  </sheetViews>
  <sheetFormatPr defaultRowHeight="15" x14ac:dyDescent="0.25"/>
  <cols>
    <col min="1" max="1" width="5" bestFit="1" customWidth="1"/>
    <col min="2" max="2" width="17.28515625" bestFit="1" customWidth="1"/>
    <col min="3" max="5" width="12" bestFit="1" customWidth="1"/>
    <col min="6" max="6" width="6.85546875" bestFit="1" customWidth="1"/>
    <col min="7" max="9" width="12" bestFit="1" customWidth="1"/>
    <col min="10" max="10" width="14.28515625" bestFit="1" customWidth="1"/>
    <col min="11" max="11" width="12.5703125" bestFit="1" customWidth="1"/>
    <col min="12" max="12" width="14.28515625" bestFit="1" customWidth="1"/>
    <col min="13" max="13" width="15" bestFit="1" customWidth="1"/>
    <col min="14" max="18" width="18" bestFit="1" customWidth="1"/>
    <col min="19" max="19" width="12.5703125" bestFit="1" customWidth="1"/>
    <col min="20" max="20" width="18.5703125" bestFit="1" customWidth="1"/>
    <col min="21" max="21" width="13.28515625" bestFit="1" customWidth="1"/>
    <col min="22" max="22" width="14.28515625" bestFit="1" customWidth="1"/>
    <col min="23" max="23" width="15" bestFit="1" customWidth="1"/>
    <col min="24" max="24" width="19.7109375" bestFit="1" customWidth="1"/>
    <col min="25" max="25" width="20.7109375" bestFit="1" customWidth="1"/>
    <col min="26" max="26" width="13.42578125" bestFit="1" customWidth="1"/>
    <col min="27" max="27" width="12" bestFit="1" customWidth="1"/>
    <col min="28" max="28" width="5.140625" bestFit="1" customWidth="1"/>
    <col min="29" max="29" width="8.140625" bestFit="1" customWidth="1"/>
    <col min="30" max="30" width="5" bestFit="1" customWidth="1"/>
    <col min="31" max="31" width="17.28515625" bestFit="1" customWidth="1"/>
    <col min="32" max="33" width="12" bestFit="1" customWidth="1"/>
    <col min="34" max="34" width="6.85546875" bestFit="1" customWidth="1"/>
    <col min="35" max="35" width="12" bestFit="1" customWidth="1"/>
    <col min="36" max="36" width="12" customWidth="1"/>
    <col min="37" max="37" width="12" bestFit="1" customWidth="1"/>
    <col min="38" max="38" width="12" customWidth="1"/>
    <col min="39" max="39" width="12" bestFit="1" customWidth="1"/>
    <col min="40" max="40" width="12.28515625" bestFit="1" customWidth="1"/>
    <col min="41" max="41" width="13.28515625" bestFit="1" customWidth="1"/>
    <col min="42" max="42" width="5" bestFit="1" customWidth="1"/>
    <col min="43" max="43" width="12" bestFit="1" customWidth="1"/>
    <col min="44" max="44" width="12.7109375" bestFit="1" customWidth="1"/>
    <col min="45" max="45" width="12" bestFit="1" customWidth="1"/>
    <col min="46" max="46" width="5" bestFit="1" customWidth="1"/>
    <col min="47" max="47" width="7.7109375" bestFit="1" customWidth="1"/>
    <col min="48" max="48" width="12" bestFit="1" customWidth="1"/>
    <col min="49" max="49" width="12.7109375" bestFit="1" customWidth="1"/>
    <col min="50" max="50" width="12" bestFit="1" customWidth="1"/>
    <col min="51" max="51" width="5" bestFit="1" customWidth="1"/>
    <col min="52" max="52" width="7.7109375" bestFit="1" customWidth="1"/>
    <col min="53" max="53" width="12" bestFit="1" customWidth="1"/>
    <col min="54" max="54" width="12.7109375" bestFit="1" customWidth="1"/>
    <col min="55" max="55" width="12" bestFit="1" customWidth="1"/>
    <col min="56" max="56" width="5" bestFit="1" customWidth="1"/>
    <col min="57" max="57" width="7.7109375" bestFit="1" customWidth="1"/>
    <col min="58" max="58" width="12" bestFit="1" customWidth="1"/>
    <col min="59" max="59" width="12.7109375" bestFit="1" customWidth="1"/>
    <col min="60" max="60" width="12" bestFit="1" customWidth="1"/>
    <col min="61" max="61" width="5" bestFit="1" customWidth="1"/>
    <col min="62" max="62" width="7.7109375" bestFit="1" customWidth="1"/>
    <col min="63" max="63" width="12" bestFit="1" customWidth="1"/>
    <col min="64" max="64" width="12.7109375" bestFit="1" customWidth="1"/>
    <col min="65" max="65" width="12" bestFit="1" customWidth="1"/>
    <col min="66" max="66" width="6" bestFit="1" customWidth="1"/>
    <col min="67" max="67" width="8.7109375" bestFit="1" customWidth="1"/>
    <col min="68" max="68" width="12" bestFit="1" customWidth="1"/>
    <col min="69" max="69" width="13.7109375" bestFit="1" customWidth="1"/>
    <col min="70" max="70" width="12" bestFit="1" customWidth="1"/>
  </cols>
  <sheetData>
    <row r="1" spans="1:70" x14ac:dyDescent="0.25">
      <c r="A1" t="s">
        <v>1715</v>
      </c>
      <c r="B1" t="s">
        <v>1731</v>
      </c>
      <c r="C1" t="s">
        <v>1732</v>
      </c>
      <c r="D1" t="s">
        <v>2151</v>
      </c>
      <c r="E1" t="s">
        <v>1734</v>
      </c>
      <c r="F1" t="s">
        <v>1733</v>
      </c>
      <c r="G1" t="s">
        <v>1</v>
      </c>
      <c r="H1" t="s">
        <v>2094</v>
      </c>
      <c r="I1" t="s">
        <v>1757</v>
      </c>
      <c r="K1" s="104" t="s">
        <v>1715</v>
      </c>
      <c r="L1" s="129" t="s">
        <v>2170</v>
      </c>
      <c r="M1" s="130"/>
      <c r="N1" s="129" t="s">
        <v>2171</v>
      </c>
      <c r="O1" s="130"/>
      <c r="S1" s="1" t="s">
        <v>1713</v>
      </c>
      <c r="T1" t="s">
        <v>2095</v>
      </c>
      <c r="U1" t="s">
        <v>1789</v>
      </c>
      <c r="V1" t="s">
        <v>2123</v>
      </c>
      <c r="W1" t="s">
        <v>2152</v>
      </c>
      <c r="AD1" t="s">
        <v>1715</v>
      </c>
      <c r="AE1" t="s">
        <v>1731</v>
      </c>
      <c r="AF1" t="s">
        <v>1732</v>
      </c>
      <c r="AG1" t="s">
        <v>2151</v>
      </c>
      <c r="AH1" t="s">
        <v>1733</v>
      </c>
      <c r="AI1" t="s">
        <v>2087</v>
      </c>
      <c r="AJ1" t="s">
        <v>2186</v>
      </c>
      <c r="AK1" t="s">
        <v>1782</v>
      </c>
      <c r="AL1" t="s">
        <v>2189</v>
      </c>
      <c r="AM1" t="s">
        <v>2184</v>
      </c>
      <c r="AN1" t="s">
        <v>2159</v>
      </c>
      <c r="AO1" t="s">
        <v>2185</v>
      </c>
      <c r="AP1" t="s">
        <v>1711</v>
      </c>
      <c r="AQ1" t="s">
        <v>2096</v>
      </c>
      <c r="AR1" t="s">
        <v>2097</v>
      </c>
      <c r="AS1" t="s">
        <v>1760</v>
      </c>
      <c r="AT1" t="s">
        <v>1740</v>
      </c>
      <c r="AU1" t="s">
        <v>1741</v>
      </c>
      <c r="AV1" t="s">
        <v>2098</v>
      </c>
      <c r="AW1" t="s">
        <v>2099</v>
      </c>
      <c r="AX1" t="s">
        <v>1761</v>
      </c>
      <c r="AY1" t="s">
        <v>1742</v>
      </c>
      <c r="AZ1" t="s">
        <v>1743</v>
      </c>
      <c r="BA1" t="s">
        <v>2100</v>
      </c>
      <c r="BB1" t="s">
        <v>2101</v>
      </c>
      <c r="BC1" t="s">
        <v>1762</v>
      </c>
      <c r="BD1" t="s">
        <v>1751</v>
      </c>
      <c r="BE1" t="s">
        <v>1752</v>
      </c>
      <c r="BF1" t="s">
        <v>2102</v>
      </c>
      <c r="BG1" t="s">
        <v>2103</v>
      </c>
      <c r="BH1" t="s">
        <v>1763</v>
      </c>
      <c r="BI1" t="s">
        <v>1753</v>
      </c>
      <c r="BJ1" t="s">
        <v>1754</v>
      </c>
      <c r="BK1" t="s">
        <v>2104</v>
      </c>
      <c r="BL1" t="s">
        <v>2105</v>
      </c>
      <c r="BM1" t="s">
        <v>1764</v>
      </c>
      <c r="BN1" t="s">
        <v>1755</v>
      </c>
      <c r="BO1" t="s">
        <v>1756</v>
      </c>
      <c r="BP1" t="s">
        <v>2106</v>
      </c>
      <c r="BQ1" t="s">
        <v>2107</v>
      </c>
      <c r="BR1" t="s">
        <v>1765</v>
      </c>
    </row>
    <row r="2" spans="1:70" x14ac:dyDescent="0.25">
      <c r="A2">
        <f>'Pivot MRIP 12"'!A5</f>
        <v>2013</v>
      </c>
      <c r="B2" t="str">
        <f>'Pivot MRIP 12"'!B5</f>
        <v>1103820130608001</v>
      </c>
      <c r="C2">
        <f>'Pivot MRIP 12"'!C5</f>
        <v>159.70916518000001</v>
      </c>
      <c r="D2">
        <f>'Pivot MRIP 12"'!D5</f>
        <v>159.70916518000001</v>
      </c>
      <c r="E2">
        <f>'Pivot MRIP 12"'!E5</f>
        <v>0.94160359434525442</v>
      </c>
      <c r="F2">
        <f>'Pivot MRIP 12"'!F5</f>
        <v>6</v>
      </c>
      <c r="G2">
        <f>'Pivot MRIP 12"'!G5</f>
        <v>3.1421446135594985E-2</v>
      </c>
      <c r="H2">
        <f t="shared" ref="H2:H65" si="0">G2*C2</f>
        <v>5.018292931064213</v>
      </c>
      <c r="I2">
        <f t="shared" ref="I2:I65" si="1">E2*H2</f>
        <v>4.725242661367445</v>
      </c>
      <c r="K2" s="105"/>
      <c r="L2" s="28" t="s">
        <v>1758</v>
      </c>
      <c r="M2" s="29" t="s">
        <v>1759</v>
      </c>
      <c r="N2" s="28" t="s">
        <v>2155</v>
      </c>
      <c r="O2" s="29" t="s">
        <v>2156</v>
      </c>
      <c r="S2" s="2">
        <v>2013</v>
      </c>
      <c r="T2" s="3">
        <v>234263.73137175426</v>
      </c>
      <c r="U2" s="3">
        <v>284190.68949149799</v>
      </c>
      <c r="V2" s="3">
        <v>859</v>
      </c>
      <c r="W2" s="3">
        <v>381709.30729886203</v>
      </c>
      <c r="AD2">
        <f>'Pivot MRIP 12"'!M5</f>
        <v>2013</v>
      </c>
      <c r="AE2" t="str">
        <f>'Pivot MRIP 12"'!N5</f>
        <v>1104820130601004</v>
      </c>
      <c r="AF2">
        <f>'Pivot MRIP 12"'!O5</f>
        <v>203.70411357</v>
      </c>
      <c r="AG2">
        <f>'Pivot MRIP 12"'!P5</f>
        <v>203.70411357</v>
      </c>
      <c r="AH2">
        <f>'Pivot MRIP 12"'!Q5</f>
        <v>2</v>
      </c>
      <c r="AI2">
        <f>'Pivot MRIP 12"'!R5</f>
        <v>7.71766780574238</v>
      </c>
      <c r="AJ2">
        <f>'Pivot MRIP 12"'!S5</f>
        <v>10.244506648132948</v>
      </c>
      <c r="AK2">
        <f>'Pivot MRIP 12"'!T5</f>
        <v>1.8064342590837758E-2</v>
      </c>
      <c r="AL2">
        <f>'Pivot MRIP 12"'!U5</f>
        <v>2.426520638378021E-2</v>
      </c>
      <c r="AM2">
        <f>'Pivot MRIP 12"'!V5</f>
        <v>10.12568578454238</v>
      </c>
      <c r="AN2">
        <f>IF(AK2=0,0,AL2/AK2)</f>
        <v>1.3432654004296583</v>
      </c>
      <c r="AO2">
        <f>(AI2+AK2)/AM2</f>
        <v>0.76397118308197887</v>
      </c>
      <c r="AP2">
        <f t="shared" ref="AP2:AP18" si="2">$AH2*5</f>
        <v>10</v>
      </c>
      <c r="AQ2">
        <f t="shared" ref="AQ2:AQ18" si="3">AI2</f>
        <v>7.71766780574238</v>
      </c>
      <c r="AR2">
        <f t="shared" ref="AR2:AR18" si="4">$AF2*AQ2</f>
        <v>1572.1206791964785</v>
      </c>
      <c r="AS2">
        <f>AJ2*AF2</f>
        <v>2086.8481457198941</v>
      </c>
      <c r="AT2">
        <f t="shared" ref="AT2:AT18" si="5">$AH2*6</f>
        <v>12</v>
      </c>
      <c r="AU2">
        <f t="shared" ref="AU2:AU18" si="6">IF(($AK2+$AM2)&gt;=AT2,1,0)</f>
        <v>0</v>
      </c>
      <c r="AV2">
        <f t="shared" ref="AV2:AV18" si="7">IF(AND(AU2=1,$AM2&gt;=AT2),$AI2,IF(AND(AU2=1,$AM2&lt;AT2),AT2*$AO2,$AI2+$AK2))</f>
        <v>7.7357321483332173</v>
      </c>
      <c r="AW2">
        <f t="shared" ref="AW2:AW18" si="8">AV2*$AF2</f>
        <v>1575.8004600911697</v>
      </c>
      <c r="AX2">
        <f>(IF(AND(AU2=1,$AM2&gt;=AT2),$AJ2,IF(AND(AU2=1,$AM2&lt;AT2),$AJ2+((AT2-$AK2)*$AO2*$AN2),$AJ2+$AL2)))*$AF2</f>
        <v>2091.791068076895</v>
      </c>
      <c r="AY2">
        <f t="shared" ref="AY2:AY18" si="9">$AH2*7</f>
        <v>14</v>
      </c>
      <c r="AZ2">
        <f t="shared" ref="AZ2:AZ18" si="10">IF(($AK2+$AM2)&gt;=AY2,1,0)</f>
        <v>0</v>
      </c>
      <c r="BA2">
        <f t="shared" ref="BA2:BA18" si="11">IF(AND(AZ2=1,$AM2&gt;=AY2),$AI2,IF(AND(AZ2=1,$AM2&lt;AY2),AY2*$AO2,$AI2+$AK2))</f>
        <v>7.7357321483332173</v>
      </c>
      <c r="BB2">
        <f t="shared" ref="BB2:BB18" si="12">BA2*$AF2</f>
        <v>1575.8004600911697</v>
      </c>
      <c r="BC2">
        <f>(IF(AND(AZ2=1,$AM2&gt;=AY2),$AJ2,IF(AND(AZ2=1,$AM2&lt;AY2),$AJ2+((AY2-$AK2)*$AO2*$AN2),$AJ2+$AL2)))*$AF2</f>
        <v>2091.791068076895</v>
      </c>
      <c r="BD2">
        <f t="shared" ref="BD2:BD18" si="13">$AH2*8</f>
        <v>16</v>
      </c>
      <c r="BE2">
        <f t="shared" ref="BE2:BE18" si="14">IF(($AK2+$AM2)&gt;=BD2,1,0)</f>
        <v>0</v>
      </c>
      <c r="BF2">
        <f t="shared" ref="BF2:BF18" si="15">IF(AND(BE2=1,$AM2&gt;=BD2),$AI2,IF(AND(BE2=1,$AM2&lt;BD2),BD2*$AO2,$AI2+$AK2))</f>
        <v>7.7357321483332173</v>
      </c>
      <c r="BG2">
        <f t="shared" ref="BG2:BG18" si="16">BF2*$AF2</f>
        <v>1575.8004600911697</v>
      </c>
      <c r="BH2">
        <f>(IF(AND(BE2=1,$AM2&gt;=BD2),$AJ2,IF(AND(BE2=1,$AM2&lt;BD2),$AJ2+((BD2-$AK2)*$AO2*$AN2),$AJ2+$AL2)))*$AF2</f>
        <v>2091.791068076895</v>
      </c>
      <c r="BI2">
        <f t="shared" ref="BI2:BI18" si="17">$AH2*9</f>
        <v>18</v>
      </c>
      <c r="BJ2">
        <f t="shared" ref="BJ2:BJ18" si="18">IF(($AK2+$AM2)&gt;=BI2,1,0)</f>
        <v>0</v>
      </c>
      <c r="BK2">
        <f t="shared" ref="BK2:BK18" si="19">IF(AND(BJ2=1,$AM2&gt;=BI2),$AI2,IF(AND(BJ2=1,$AM2&lt;BI2),BI2*$AO2,$AI2+$AK2))</f>
        <v>7.7357321483332173</v>
      </c>
      <c r="BL2">
        <f t="shared" ref="BL2:BL18" si="20">BK2*$AF2</f>
        <v>1575.8004600911697</v>
      </c>
      <c r="BM2">
        <f>(IF(AND(BJ2=1,$AM2&gt;=BI2),$AJ2,IF(AND(BJ2=1,$AM2&lt;BI2),$AJ2+((BI2-$AK2)*$AO2*$AN2),$AJ2+$AL2)))*$AF2</f>
        <v>2091.791068076895</v>
      </c>
      <c r="BN2">
        <f t="shared" ref="BN2:BN18" si="21">$AH2*10</f>
        <v>20</v>
      </c>
      <c r="BO2">
        <f t="shared" ref="BO2:BO18" si="22">IF(($AK2+$AM2)&gt;=BN2,1,0)</f>
        <v>0</v>
      </c>
      <c r="BP2">
        <f t="shared" ref="BP2:BP18" si="23">IF(AND(BO2=1,$AM2&gt;=BN2),$AI2,IF(AND(BO2=1,$AM2&lt;BN2),BN2*$AO2,$AI2+$AK2))</f>
        <v>7.7357321483332173</v>
      </c>
      <c r="BQ2">
        <f t="shared" ref="BQ2:BQ18" si="24">BP2*$AF2</f>
        <v>1575.8004600911697</v>
      </c>
      <c r="BR2">
        <f>(IF(AND(BO2=1,$AM2&gt;=BN2),$AJ2,IF(AND(BO2=1,$AM2&lt;BN2),$AJ2+((BN2-$AK2)*$AO2*$AN2),$AJ2+$AL2)))*$AF2</f>
        <v>2091.791068076895</v>
      </c>
    </row>
    <row r="3" spans="1:70" x14ac:dyDescent="0.25">
      <c r="A3">
        <f>'Pivot MRIP 12"'!A6</f>
        <v>2013</v>
      </c>
      <c r="B3" t="str">
        <f>'Pivot MRIP 12"'!B6</f>
        <v>1103820130608004</v>
      </c>
      <c r="C3">
        <f>'Pivot MRIP 12"'!C6</f>
        <v>159.70916518000001</v>
      </c>
      <c r="D3">
        <f>'Pivot MRIP 12"'!D6</f>
        <v>159.70916518000001</v>
      </c>
      <c r="E3">
        <f>'Pivot MRIP 12"'!E6</f>
        <v>0.94160359434525442</v>
      </c>
      <c r="F3">
        <f>'Pivot MRIP 12"'!F6</f>
        <v>2</v>
      </c>
      <c r="G3">
        <f>'Pivot MRIP 12"'!G6</f>
        <v>6.2842892271189971E-2</v>
      </c>
      <c r="H3">
        <f t="shared" si="0"/>
        <v>10.036585862128426</v>
      </c>
      <c r="I3">
        <f t="shared" si="1"/>
        <v>9.4504853227348899</v>
      </c>
      <c r="K3" s="26">
        <v>2013</v>
      </c>
      <c r="L3" s="30">
        <f>T2</f>
        <v>234263.73137175426</v>
      </c>
      <c r="M3" s="31">
        <f t="shared" ref="M3:O4" si="25">U2</f>
        <v>284190.68949149799</v>
      </c>
      <c r="N3" s="30">
        <f t="shared" si="25"/>
        <v>859</v>
      </c>
      <c r="O3" s="31">
        <f t="shared" si="25"/>
        <v>381709.30729886203</v>
      </c>
      <c r="S3" s="2">
        <v>2014</v>
      </c>
      <c r="T3" s="3">
        <v>325478.54114254512</v>
      </c>
      <c r="U3" s="3">
        <v>433992.02923683729</v>
      </c>
      <c r="V3" s="3">
        <v>1034</v>
      </c>
      <c r="W3" s="3">
        <v>511340.55496293952</v>
      </c>
      <c r="AD3">
        <f>'Pivot MRIP 12"'!M6</f>
        <v>2013</v>
      </c>
      <c r="AE3" t="str">
        <f>'Pivot MRIP 12"'!N6</f>
        <v>1106220130827002</v>
      </c>
      <c r="AF3">
        <f>'Pivot MRIP 12"'!O6</f>
        <v>72.594841809000002</v>
      </c>
      <c r="AG3">
        <f>'Pivot MRIP 12"'!P6</f>
        <v>72.594841809000002</v>
      </c>
      <c r="AH3">
        <f>'Pivot MRIP 12"'!Q6</f>
        <v>6</v>
      </c>
      <c r="AI3">
        <f>'Pivot MRIP 12"'!R6</f>
        <v>18.434082580999998</v>
      </c>
      <c r="AJ3">
        <f>'Pivot MRIP 12"'!S6</f>
        <v>30.480146603876953</v>
      </c>
      <c r="AK3">
        <f>'Pivot MRIP 12"'!T6</f>
        <v>0</v>
      </c>
      <c r="AL3">
        <f>'Pivot MRIP 12"'!U6</f>
        <v>0</v>
      </c>
      <c r="AM3">
        <f>'Pivot MRIP 12"'!V6</f>
        <v>30</v>
      </c>
      <c r="AN3">
        <f t="shared" ref="AN3:AN18" si="26">IF(AK3=0,0,AL3/AK3)</f>
        <v>0</v>
      </c>
      <c r="AO3">
        <f t="shared" ref="AO3:AO18" si="27">(AI3+AK3)/AM3</f>
        <v>0.61446941936666666</v>
      </c>
      <c r="AP3">
        <f t="shared" si="2"/>
        <v>30</v>
      </c>
      <c r="AQ3">
        <f t="shared" si="3"/>
        <v>18.434082580999998</v>
      </c>
      <c r="AR3">
        <f t="shared" si="4"/>
        <v>1338.2193088617373</v>
      </c>
      <c r="AS3">
        <f t="shared" ref="AS3:AS18" si="28">AJ3*AF3</f>
        <v>2212.7014210235761</v>
      </c>
      <c r="AT3">
        <f t="shared" si="5"/>
        <v>36</v>
      </c>
      <c r="AU3">
        <f t="shared" si="6"/>
        <v>0</v>
      </c>
      <c r="AV3">
        <f t="shared" si="7"/>
        <v>18.434082580999998</v>
      </c>
      <c r="AW3">
        <f t="shared" si="8"/>
        <v>1338.2193088617373</v>
      </c>
      <c r="AX3">
        <f t="shared" ref="AX3:AX18" si="29">(IF(AND(AU3=1,$AM3&gt;=AT3),$AJ3,IF(AND(AU3=1,$AM3&lt;AT3),$AJ3+((AT3-$AK3)*$AO3*$AN3),$AJ3+$AL3)))*$AF3</f>
        <v>2212.7014210235761</v>
      </c>
      <c r="AY3">
        <f t="shared" si="9"/>
        <v>42</v>
      </c>
      <c r="AZ3">
        <f t="shared" si="10"/>
        <v>0</v>
      </c>
      <c r="BA3">
        <f t="shared" si="11"/>
        <v>18.434082580999998</v>
      </c>
      <c r="BB3">
        <f t="shared" si="12"/>
        <v>1338.2193088617373</v>
      </c>
      <c r="BC3">
        <f t="shared" ref="BC3:BC18" si="30">(IF(AND(AZ3=1,$AM3&gt;=AY3),$AJ3,IF(AND(AZ3=1,$AM3&lt;AY3),$AJ3+((AY3-$AK3)*$AO3*$AN3),$AJ3+$AL3)))*$AF3</f>
        <v>2212.7014210235761</v>
      </c>
      <c r="BD3">
        <f t="shared" si="13"/>
        <v>48</v>
      </c>
      <c r="BE3">
        <f t="shared" si="14"/>
        <v>0</v>
      </c>
      <c r="BF3">
        <f t="shared" si="15"/>
        <v>18.434082580999998</v>
      </c>
      <c r="BG3">
        <f t="shared" si="16"/>
        <v>1338.2193088617373</v>
      </c>
      <c r="BH3">
        <f t="shared" ref="BH3:BH18" si="31">(IF(AND(BE3=1,$AM3&gt;=BD3),$AJ3,IF(AND(BE3=1,$AM3&lt;BD3),$AJ3+((BD3-$AK3)*$AO3*$AN3),$AJ3+$AL3)))*$AF3</f>
        <v>2212.7014210235761</v>
      </c>
      <c r="BI3">
        <f t="shared" si="17"/>
        <v>54</v>
      </c>
      <c r="BJ3">
        <f t="shared" si="18"/>
        <v>0</v>
      </c>
      <c r="BK3">
        <f t="shared" si="19"/>
        <v>18.434082580999998</v>
      </c>
      <c r="BL3">
        <f t="shared" si="20"/>
        <v>1338.2193088617373</v>
      </c>
      <c r="BM3">
        <f t="shared" ref="BM3:BM18" si="32">(IF(AND(BJ3=1,$AM3&gt;=BI3),$AJ3,IF(AND(BJ3=1,$AM3&lt;BI3),$AJ3+((BI3-$AK3)*$AO3*$AN3),$AJ3+$AL3)))*$AF3</f>
        <v>2212.7014210235761</v>
      </c>
      <c r="BN3">
        <f t="shared" si="21"/>
        <v>60</v>
      </c>
      <c r="BO3">
        <f t="shared" si="22"/>
        <v>0</v>
      </c>
      <c r="BP3">
        <f t="shared" si="23"/>
        <v>18.434082580999998</v>
      </c>
      <c r="BQ3">
        <f t="shared" si="24"/>
        <v>1338.2193088617373</v>
      </c>
      <c r="BR3">
        <f t="shared" ref="BR3:BR18" si="33">(IF(AND(BO3=1,$AM3&gt;=BN3),$AJ3,IF(AND(BO3=1,$AM3&lt;BN3),$AJ3+((BN3-$AK3)*$AO3*$AN3),$AJ3+$AL3)))*$AF3</f>
        <v>2212.7014210235761</v>
      </c>
    </row>
    <row r="4" spans="1:70" x14ac:dyDescent="0.25">
      <c r="A4">
        <f>'Pivot MRIP 12"'!A7</f>
        <v>2013</v>
      </c>
      <c r="B4" t="str">
        <f>'Pivot MRIP 12"'!B7</f>
        <v>1103820130608006</v>
      </c>
      <c r="C4">
        <f>'Pivot MRIP 12"'!C7</f>
        <v>159.70916518000001</v>
      </c>
      <c r="D4">
        <f>'Pivot MRIP 12"'!D7</f>
        <v>159.70916518000001</v>
      </c>
      <c r="E4">
        <f>'Pivot MRIP 12"'!E7</f>
        <v>0.94160359434525431</v>
      </c>
      <c r="F4">
        <f>'Pivot MRIP 12"'!F7</f>
        <v>3</v>
      </c>
      <c r="G4">
        <f>'Pivot MRIP 12"'!G7</f>
        <v>6.2842892271189965E-3</v>
      </c>
      <c r="H4">
        <f t="shared" si="0"/>
        <v>1.0036585862128424</v>
      </c>
      <c r="I4">
        <f t="shared" si="1"/>
        <v>0.94504853227348873</v>
      </c>
      <c r="K4" s="26">
        <v>2014</v>
      </c>
      <c r="L4" s="30">
        <f t="shared" ref="L4" si="34">T3</f>
        <v>325478.54114254512</v>
      </c>
      <c r="M4" s="31">
        <f t="shared" si="25"/>
        <v>433992.02923683729</v>
      </c>
      <c r="N4" s="30">
        <f t="shared" si="25"/>
        <v>1034</v>
      </c>
      <c r="O4" s="31">
        <f t="shared" si="25"/>
        <v>511340.55496293952</v>
      </c>
      <c r="S4" s="2" t="s">
        <v>1714</v>
      </c>
      <c r="T4" s="3">
        <v>559742.27251429961</v>
      </c>
      <c r="U4" s="3">
        <v>718182.71872833523</v>
      </c>
      <c r="V4" s="3">
        <v>1893</v>
      </c>
      <c r="W4" s="3">
        <v>893049.86226180056</v>
      </c>
      <c r="AD4">
        <f>'Pivot MRIP 12"'!M7</f>
        <v>2013</v>
      </c>
      <c r="AE4" t="str">
        <f>'Pivot MRIP 12"'!N7</f>
        <v>1108620130609001</v>
      </c>
      <c r="AF4">
        <f>'Pivot MRIP 12"'!O7</f>
        <v>158.97195993</v>
      </c>
      <c r="AG4">
        <f>'Pivot MRIP 12"'!P7</f>
        <v>158.97195993</v>
      </c>
      <c r="AH4">
        <f>'Pivot MRIP 12"'!Q7</f>
        <v>6</v>
      </c>
      <c r="AI4">
        <f>'Pivot MRIP 12"'!R7</f>
        <v>5.081695759952547</v>
      </c>
      <c r="AJ4">
        <f>'Pivot MRIP 12"'!S7</f>
        <v>7.4072952388612654</v>
      </c>
      <c r="AK4">
        <f>'Pivot MRIP 12"'!T7</f>
        <v>1.1741822684044544E-2</v>
      </c>
      <c r="AL4">
        <f>'Pivot MRIP 12"'!U7</f>
        <v>1.5772384149457138E-2</v>
      </c>
      <c r="AM4">
        <f>'Pivot MRIP 12"'!V7</f>
        <v>30.081695759952545</v>
      </c>
      <c r="AN4">
        <f t="shared" si="26"/>
        <v>1.3432654004296583</v>
      </c>
      <c r="AO4">
        <f t="shared" si="27"/>
        <v>0.16932016144573314</v>
      </c>
      <c r="AP4">
        <f t="shared" si="2"/>
        <v>30</v>
      </c>
      <c r="AQ4">
        <f t="shared" si="3"/>
        <v>5.081695759952547</v>
      </c>
      <c r="AR4">
        <f t="shared" si="4"/>
        <v>807.84713472762724</v>
      </c>
      <c r="AS4">
        <f t="shared" si="28"/>
        <v>1177.5522419019328</v>
      </c>
      <c r="AT4">
        <f t="shared" si="5"/>
        <v>36</v>
      </c>
      <c r="AU4">
        <f t="shared" si="6"/>
        <v>0</v>
      </c>
      <c r="AV4">
        <f t="shared" si="7"/>
        <v>5.0934375826365912</v>
      </c>
      <c r="AW4">
        <f t="shared" si="8"/>
        <v>809.71375529286024</v>
      </c>
      <c r="AX4">
        <f t="shared" si="29"/>
        <v>1180.059608722941</v>
      </c>
      <c r="AY4">
        <f t="shared" si="9"/>
        <v>42</v>
      </c>
      <c r="AZ4">
        <f t="shared" si="10"/>
        <v>0</v>
      </c>
      <c r="BA4">
        <f t="shared" si="11"/>
        <v>5.0934375826365912</v>
      </c>
      <c r="BB4">
        <f t="shared" si="12"/>
        <v>809.71375529286024</v>
      </c>
      <c r="BC4">
        <f t="shared" si="30"/>
        <v>1180.059608722941</v>
      </c>
      <c r="BD4">
        <f t="shared" si="13"/>
        <v>48</v>
      </c>
      <c r="BE4">
        <f t="shared" si="14"/>
        <v>0</v>
      </c>
      <c r="BF4">
        <f t="shared" si="15"/>
        <v>5.0934375826365912</v>
      </c>
      <c r="BG4">
        <f t="shared" si="16"/>
        <v>809.71375529286024</v>
      </c>
      <c r="BH4">
        <f t="shared" si="31"/>
        <v>1180.059608722941</v>
      </c>
      <c r="BI4">
        <f t="shared" si="17"/>
        <v>54</v>
      </c>
      <c r="BJ4">
        <f t="shared" si="18"/>
        <v>0</v>
      </c>
      <c r="BK4">
        <f t="shared" si="19"/>
        <v>5.0934375826365912</v>
      </c>
      <c r="BL4">
        <f t="shared" si="20"/>
        <v>809.71375529286024</v>
      </c>
      <c r="BM4">
        <f t="shared" si="32"/>
        <v>1180.059608722941</v>
      </c>
      <c r="BN4">
        <f t="shared" si="21"/>
        <v>60</v>
      </c>
      <c r="BO4">
        <f t="shared" si="22"/>
        <v>0</v>
      </c>
      <c r="BP4">
        <f t="shared" si="23"/>
        <v>5.0934375826365912</v>
      </c>
      <c r="BQ4">
        <f t="shared" si="24"/>
        <v>809.71375529286024</v>
      </c>
      <c r="BR4">
        <f t="shared" si="33"/>
        <v>1180.059608722941</v>
      </c>
    </row>
    <row r="5" spans="1:70" ht="15.75" thickBot="1" x14ac:dyDescent="0.3">
      <c r="A5">
        <f>'Pivot MRIP 12"'!A8</f>
        <v>2013</v>
      </c>
      <c r="B5" t="str">
        <f>'Pivot MRIP 12"'!B8</f>
        <v>1103820130608009</v>
      </c>
      <c r="C5">
        <f>'Pivot MRIP 12"'!C8</f>
        <v>159.70916518000001</v>
      </c>
      <c r="D5">
        <f>'Pivot MRIP 12"'!D8</f>
        <v>159.70916518000001</v>
      </c>
      <c r="E5">
        <f>'Pivot MRIP 12"'!E8</f>
        <v>0.94160359434525442</v>
      </c>
      <c r="F5">
        <f>'Pivot MRIP 12"'!F8</f>
        <v>6</v>
      </c>
      <c r="G5">
        <f>'Pivot MRIP 12"'!G8</f>
        <v>4.3990024589832977E-2</v>
      </c>
      <c r="H5">
        <f t="shared" si="0"/>
        <v>7.025610103489897</v>
      </c>
      <c r="I5">
        <f t="shared" si="1"/>
        <v>6.6153397259144215</v>
      </c>
      <c r="K5" s="27" t="s">
        <v>1744</v>
      </c>
      <c r="L5" s="32">
        <f>AVERAGE(L3:L4)</f>
        <v>279871.13625714969</v>
      </c>
      <c r="M5" s="33">
        <f>AVERAGE(M3:M4)</f>
        <v>359091.35936416767</v>
      </c>
      <c r="N5" s="32">
        <f>AVERAGE(N3:N4)</f>
        <v>946.5</v>
      </c>
      <c r="O5" s="33">
        <f>AVERAGE(O3:O4)</f>
        <v>446524.93113090075</v>
      </c>
      <c r="AD5">
        <f>'Pivot MRIP 12"'!M8</f>
        <v>2013</v>
      </c>
      <c r="AE5" t="str">
        <f>'Pivot MRIP 12"'!N8</f>
        <v>1515620130915024</v>
      </c>
      <c r="AF5">
        <f>'Pivot MRIP 12"'!O8</f>
        <v>830.74002922</v>
      </c>
      <c r="AG5">
        <f>'Pivot MRIP 12"'!P8</f>
        <v>830.74002922</v>
      </c>
      <c r="AH5">
        <f>'Pivot MRIP 12"'!Q8</f>
        <v>2</v>
      </c>
      <c r="AI5">
        <f>'Pivot MRIP 12"'!R8</f>
        <v>10</v>
      </c>
      <c r="AJ5">
        <f>'Pivot MRIP 12"'!S8</f>
        <v>18.651107380840642</v>
      </c>
      <c r="AK5">
        <f>'Pivot MRIP 12"'!T8</f>
        <v>0</v>
      </c>
      <c r="AL5">
        <f>'Pivot MRIP 12"'!U8</f>
        <v>0</v>
      </c>
      <c r="AM5">
        <f>'Pivot MRIP 12"'!V8</f>
        <v>10</v>
      </c>
      <c r="AN5">
        <f t="shared" si="26"/>
        <v>0</v>
      </c>
      <c r="AO5">
        <f t="shared" si="27"/>
        <v>1</v>
      </c>
      <c r="AP5">
        <f t="shared" si="2"/>
        <v>10</v>
      </c>
      <c r="AQ5">
        <f t="shared" si="3"/>
        <v>10</v>
      </c>
      <c r="AR5">
        <f t="shared" si="4"/>
        <v>8307.4002922</v>
      </c>
      <c r="AS5">
        <f t="shared" si="28"/>
        <v>15494.221490544913</v>
      </c>
      <c r="AT5">
        <f t="shared" si="5"/>
        <v>12</v>
      </c>
      <c r="AU5">
        <f t="shared" si="6"/>
        <v>0</v>
      </c>
      <c r="AV5">
        <f t="shared" si="7"/>
        <v>10</v>
      </c>
      <c r="AW5">
        <f t="shared" si="8"/>
        <v>8307.4002922</v>
      </c>
      <c r="AX5">
        <f t="shared" si="29"/>
        <v>15494.221490544913</v>
      </c>
      <c r="AY5">
        <f t="shared" si="9"/>
        <v>14</v>
      </c>
      <c r="AZ5">
        <f t="shared" si="10"/>
        <v>0</v>
      </c>
      <c r="BA5">
        <f t="shared" si="11"/>
        <v>10</v>
      </c>
      <c r="BB5">
        <f t="shared" si="12"/>
        <v>8307.4002922</v>
      </c>
      <c r="BC5">
        <f t="shared" si="30"/>
        <v>15494.221490544913</v>
      </c>
      <c r="BD5">
        <f t="shared" si="13"/>
        <v>16</v>
      </c>
      <c r="BE5">
        <f t="shared" si="14"/>
        <v>0</v>
      </c>
      <c r="BF5">
        <f t="shared" si="15"/>
        <v>10</v>
      </c>
      <c r="BG5">
        <f t="shared" si="16"/>
        <v>8307.4002922</v>
      </c>
      <c r="BH5">
        <f t="shared" si="31"/>
        <v>15494.221490544913</v>
      </c>
      <c r="BI5">
        <f t="shared" si="17"/>
        <v>18</v>
      </c>
      <c r="BJ5">
        <f t="shared" si="18"/>
        <v>0</v>
      </c>
      <c r="BK5">
        <f t="shared" si="19"/>
        <v>10</v>
      </c>
      <c r="BL5">
        <f t="shared" si="20"/>
        <v>8307.4002922</v>
      </c>
      <c r="BM5">
        <f t="shared" si="32"/>
        <v>15494.221490544913</v>
      </c>
      <c r="BN5">
        <f t="shared" si="21"/>
        <v>20</v>
      </c>
      <c r="BO5">
        <f t="shared" si="22"/>
        <v>0</v>
      </c>
      <c r="BP5">
        <f t="shared" si="23"/>
        <v>10</v>
      </c>
      <c r="BQ5">
        <f t="shared" si="24"/>
        <v>8307.4002922</v>
      </c>
      <c r="BR5">
        <f t="shared" si="33"/>
        <v>15494.221490544913</v>
      </c>
    </row>
    <row r="6" spans="1:70" x14ac:dyDescent="0.25">
      <c r="A6">
        <f>'Pivot MRIP 12"'!A9</f>
        <v>2013</v>
      </c>
      <c r="B6" t="str">
        <f>'Pivot MRIP 12"'!B9</f>
        <v>1103820130608012</v>
      </c>
      <c r="C6">
        <f>'Pivot MRIP 12"'!C9</f>
        <v>190.75555617000001</v>
      </c>
      <c r="D6">
        <f>'Pivot MRIP 12"'!D9</f>
        <v>190.75555617000001</v>
      </c>
      <c r="E6">
        <f>'Pivot MRIP 12"'!E9</f>
        <v>0.94160359434525442</v>
      </c>
      <c r="F6">
        <f>'Pivot MRIP 12"'!F9</f>
        <v>6</v>
      </c>
      <c r="G6">
        <f>'Pivot MRIP 12"'!G9</f>
        <v>0.17596009835933191</v>
      </c>
      <c r="H6">
        <f t="shared" si="0"/>
        <v>33.565366426262266</v>
      </c>
      <c r="I6">
        <f t="shared" si="1"/>
        <v>31.605269672484077</v>
      </c>
      <c r="K6" s="60"/>
      <c r="L6" s="60"/>
      <c r="M6" s="60"/>
      <c r="N6" s="60"/>
      <c r="O6" s="60"/>
      <c r="AD6">
        <f>'Pivot MRIP 12"'!M9</f>
        <v>2013</v>
      </c>
      <c r="AE6" t="str">
        <f>'Pivot MRIP 12"'!N9</f>
        <v>1554220130727005</v>
      </c>
      <c r="AF6">
        <f>'Pivot MRIP 12"'!O9</f>
        <v>361.93271391000002</v>
      </c>
      <c r="AG6">
        <f>'Pivot MRIP 12"'!P9</f>
        <v>361.93271391000002</v>
      </c>
      <c r="AH6">
        <f>'Pivot MRIP 12"'!Q9</f>
        <v>1</v>
      </c>
      <c r="AI6">
        <f>'Pivot MRIP 12"'!R9</f>
        <v>6.0377057353627137</v>
      </c>
      <c r="AJ6">
        <f>'Pivot MRIP 12"'!S9</f>
        <v>4.162557404045871</v>
      </c>
      <c r="AK6">
        <f>'Pivot MRIP 12"'!T9</f>
        <v>5.4193027772513275E-3</v>
      </c>
      <c r="AL6">
        <f>'Pivot MRIP 12"'!U9</f>
        <v>7.2795619151340635E-3</v>
      </c>
      <c r="AM6">
        <f>'Pivot MRIP 12"'!V9</f>
        <v>6.0377057353627137</v>
      </c>
      <c r="AN6">
        <f t="shared" si="26"/>
        <v>1.3432654004296583</v>
      </c>
      <c r="AO6">
        <f t="shared" si="27"/>
        <v>1.0008975764992174</v>
      </c>
      <c r="AP6">
        <f t="shared" si="2"/>
        <v>5</v>
      </c>
      <c r="AQ6">
        <f t="shared" si="3"/>
        <v>6.0377057353627137</v>
      </c>
      <c r="AR6">
        <f t="shared" si="4"/>
        <v>2185.2432225897992</v>
      </c>
      <c r="AS6">
        <f t="shared" si="28"/>
        <v>1506.5656980524866</v>
      </c>
      <c r="AT6">
        <f t="shared" si="5"/>
        <v>6</v>
      </c>
      <c r="AU6">
        <f t="shared" si="6"/>
        <v>1</v>
      </c>
      <c r="AV6">
        <f t="shared" si="7"/>
        <v>6.0377057353627137</v>
      </c>
      <c r="AW6">
        <f t="shared" si="8"/>
        <v>2185.2432225897992</v>
      </c>
      <c r="AX6">
        <f t="shared" si="29"/>
        <v>1506.5656980524866</v>
      </c>
      <c r="AY6">
        <f t="shared" si="9"/>
        <v>7</v>
      </c>
      <c r="AZ6">
        <f t="shared" si="10"/>
        <v>0</v>
      </c>
      <c r="BA6">
        <f t="shared" si="11"/>
        <v>6.0431250381399648</v>
      </c>
      <c r="BB6">
        <f t="shared" si="12"/>
        <v>2187.2046455514696</v>
      </c>
      <c r="BC6">
        <f t="shared" si="30"/>
        <v>1509.200409652507</v>
      </c>
      <c r="BD6">
        <f t="shared" si="13"/>
        <v>8</v>
      </c>
      <c r="BE6">
        <f t="shared" si="14"/>
        <v>0</v>
      </c>
      <c r="BF6">
        <f t="shared" si="15"/>
        <v>6.0431250381399648</v>
      </c>
      <c r="BG6">
        <f t="shared" si="16"/>
        <v>2187.2046455514696</v>
      </c>
      <c r="BH6">
        <f t="shared" si="31"/>
        <v>1509.200409652507</v>
      </c>
      <c r="BI6">
        <f t="shared" si="17"/>
        <v>9</v>
      </c>
      <c r="BJ6">
        <f t="shared" si="18"/>
        <v>0</v>
      </c>
      <c r="BK6">
        <f t="shared" si="19"/>
        <v>6.0431250381399648</v>
      </c>
      <c r="BL6">
        <f t="shared" si="20"/>
        <v>2187.2046455514696</v>
      </c>
      <c r="BM6">
        <f t="shared" si="32"/>
        <v>1509.200409652507</v>
      </c>
      <c r="BN6">
        <f t="shared" si="21"/>
        <v>10</v>
      </c>
      <c r="BO6">
        <f t="shared" si="22"/>
        <v>0</v>
      </c>
      <c r="BP6">
        <f t="shared" si="23"/>
        <v>6.0431250381399648</v>
      </c>
      <c r="BQ6">
        <f t="shared" si="24"/>
        <v>2187.2046455514696</v>
      </c>
      <c r="BR6">
        <f t="shared" si="33"/>
        <v>1509.200409652507</v>
      </c>
    </row>
    <row r="7" spans="1:70" x14ac:dyDescent="0.25">
      <c r="A7">
        <f>'Pivot MRIP 12"'!A10</f>
        <v>2013</v>
      </c>
      <c r="B7" t="str">
        <f>'Pivot MRIP 12"'!B10</f>
        <v>1103820130621004</v>
      </c>
      <c r="C7">
        <f>'Pivot MRIP 12"'!C10</f>
        <v>136.54431944999999</v>
      </c>
      <c r="D7">
        <f>'Pivot MRIP 12"'!D10</f>
        <v>136.54431944999999</v>
      </c>
      <c r="E7">
        <f>'Pivot MRIP 12"'!E10</f>
        <v>0.94160359434525431</v>
      </c>
      <c r="F7">
        <f>'Pivot MRIP 12"'!F10</f>
        <v>4</v>
      </c>
      <c r="G7">
        <f>'Pivot MRIP 12"'!G10</f>
        <v>6.2842892271189965E-3</v>
      </c>
      <c r="H7">
        <f t="shared" si="0"/>
        <v>0.85808399574392979</v>
      </c>
      <c r="I7">
        <f t="shared" si="1"/>
        <v>0.80797497464262225</v>
      </c>
      <c r="AD7">
        <f>'Pivot MRIP 12"'!M10</f>
        <v>2013</v>
      </c>
      <c r="AE7" t="str">
        <f>'Pivot MRIP 12"'!N10</f>
        <v>1563220130828013</v>
      </c>
      <c r="AF7">
        <f>'Pivot MRIP 12"'!O10</f>
        <v>604.46897793000005</v>
      </c>
      <c r="AG7">
        <f>'Pivot MRIP 12"'!P10</f>
        <v>604.46897793000005</v>
      </c>
      <c r="AH7">
        <f>'Pivot MRIP 12"'!Q10</f>
        <v>1</v>
      </c>
      <c r="AI7">
        <f>'Pivot MRIP 12"'!R10</f>
        <v>7.0125685784542382</v>
      </c>
      <c r="AJ7">
        <f>'Pivot MRIP 12"'!S10</f>
        <v>6.6257024841946475</v>
      </c>
      <c r="AK7">
        <f>'Pivot MRIP 12"'!T10</f>
        <v>1.8064342590837759E-3</v>
      </c>
      <c r="AL7">
        <f>'Pivot MRIP 12"'!U10</f>
        <v>2.4265206383780212E-3</v>
      </c>
      <c r="AM7">
        <f>'Pivot MRIP 12"'!V10</f>
        <v>7.0125685784542382</v>
      </c>
      <c r="AN7">
        <f t="shared" si="26"/>
        <v>1.3432654004296583</v>
      </c>
      <c r="AO7">
        <f t="shared" si="27"/>
        <v>1.0002575995141971</v>
      </c>
      <c r="AP7">
        <f t="shared" si="2"/>
        <v>5</v>
      </c>
      <c r="AQ7">
        <f t="shared" si="3"/>
        <v>7.0125685784542382</v>
      </c>
      <c r="AR7">
        <f t="shared" si="4"/>
        <v>4238.8801612822672</v>
      </c>
      <c r="AS7">
        <f t="shared" si="28"/>
        <v>4005.0316086894009</v>
      </c>
      <c r="AT7">
        <f t="shared" si="5"/>
        <v>6</v>
      </c>
      <c r="AU7">
        <f t="shared" si="6"/>
        <v>1</v>
      </c>
      <c r="AV7">
        <f t="shared" si="7"/>
        <v>7.0125685784542382</v>
      </c>
      <c r="AW7">
        <f t="shared" si="8"/>
        <v>4238.8801612822672</v>
      </c>
      <c r="AX7">
        <f t="shared" si="29"/>
        <v>4005.0316086894009</v>
      </c>
      <c r="AY7">
        <f t="shared" si="9"/>
        <v>7</v>
      </c>
      <c r="AZ7">
        <f t="shared" si="10"/>
        <v>1</v>
      </c>
      <c r="BA7">
        <f t="shared" si="11"/>
        <v>7.0125685784542382</v>
      </c>
      <c r="BB7">
        <f t="shared" si="12"/>
        <v>4238.8801612822672</v>
      </c>
      <c r="BC7">
        <f t="shared" si="30"/>
        <v>4005.0316086894009</v>
      </c>
      <c r="BD7">
        <f t="shared" si="13"/>
        <v>8</v>
      </c>
      <c r="BE7">
        <f t="shared" si="14"/>
        <v>0</v>
      </c>
      <c r="BF7">
        <f t="shared" si="15"/>
        <v>7.0143750127133222</v>
      </c>
      <c r="BG7">
        <f t="shared" si="16"/>
        <v>4239.9720947525529</v>
      </c>
      <c r="BH7">
        <f t="shared" si="31"/>
        <v>4006.4983651396074</v>
      </c>
      <c r="BI7">
        <f t="shared" si="17"/>
        <v>9</v>
      </c>
      <c r="BJ7">
        <f t="shared" si="18"/>
        <v>0</v>
      </c>
      <c r="BK7">
        <f t="shared" si="19"/>
        <v>7.0143750127133222</v>
      </c>
      <c r="BL7">
        <f t="shared" si="20"/>
        <v>4239.9720947525529</v>
      </c>
      <c r="BM7">
        <f t="shared" si="32"/>
        <v>4006.4983651396074</v>
      </c>
      <c r="BN7">
        <f t="shared" si="21"/>
        <v>10</v>
      </c>
      <c r="BO7">
        <f t="shared" si="22"/>
        <v>0</v>
      </c>
      <c r="BP7">
        <f t="shared" si="23"/>
        <v>7.0143750127133222</v>
      </c>
      <c r="BQ7">
        <f t="shared" si="24"/>
        <v>4239.9720947525529</v>
      </c>
      <c r="BR7">
        <f t="shared" si="33"/>
        <v>4006.4983651396074</v>
      </c>
    </row>
    <row r="8" spans="1:70" ht="14.45" customHeight="1" x14ac:dyDescent="0.25">
      <c r="A8">
        <f>'Pivot MRIP 12"'!A11</f>
        <v>2013</v>
      </c>
      <c r="B8" t="str">
        <f>'Pivot MRIP 12"'!B11</f>
        <v>1103820130621025</v>
      </c>
      <c r="C8">
        <f>'Pivot MRIP 12"'!C11</f>
        <v>136.54431944999999</v>
      </c>
      <c r="D8">
        <f>'Pivot MRIP 12"'!D11</f>
        <v>136.54431944999999</v>
      </c>
      <c r="E8">
        <f>'Pivot MRIP 12"'!E11</f>
        <v>1.4239118112075677</v>
      </c>
      <c r="F8">
        <f>'Pivot MRIP 12"'!F11</f>
        <v>15</v>
      </c>
      <c r="G8">
        <f>'Pivot MRIP 12"'!G11</f>
        <v>1.0188528676813571</v>
      </c>
      <c r="H8">
        <f t="shared" si="0"/>
        <v>139.11857143723179</v>
      </c>
      <c r="I8">
        <f t="shared" si="1"/>
        <v>198.09257702779811</v>
      </c>
      <c r="K8" s="128" t="s">
        <v>2169</v>
      </c>
      <c r="L8" s="128"/>
      <c r="M8" s="128"/>
      <c r="N8" s="128"/>
      <c r="O8" s="128"/>
      <c r="P8" s="128"/>
      <c r="Q8" s="79"/>
      <c r="AD8">
        <f>'Pivot MRIP 12"'!M11</f>
        <v>2013</v>
      </c>
      <c r="AE8" t="str">
        <f>'Pivot MRIP 12"'!N11</f>
        <v>1723720130519003</v>
      </c>
      <c r="AF8">
        <f>'Pivot MRIP 12"'!O11</f>
        <v>616.05677699</v>
      </c>
      <c r="AG8">
        <f>'Pivot MRIP 12"'!P11</f>
        <v>616.05677699</v>
      </c>
      <c r="AH8">
        <f>'Pivot MRIP 12"'!Q11</f>
        <v>1</v>
      </c>
      <c r="AI8">
        <f>'Pivot MRIP 12"'!R11</f>
        <v>5.2827930152203546</v>
      </c>
      <c r="AJ8">
        <f>'Pivot MRIP 12"'!S11</f>
        <v>8.0926892271503714</v>
      </c>
      <c r="AK8">
        <f>'Pivot MRIP 12"'!T11</f>
        <v>4.064477082938496E-2</v>
      </c>
      <c r="AL8">
        <f>'Pivot MRIP 12"'!U11</f>
        <v>5.459671436350548E-2</v>
      </c>
      <c r="AM8">
        <f>'Pivot MRIP 12"'!V11</f>
        <v>5.2827930152203546</v>
      </c>
      <c r="AN8">
        <f t="shared" si="26"/>
        <v>1.3432654004296583</v>
      </c>
      <c r="AO8">
        <f t="shared" si="27"/>
        <v>1.0076938033938263</v>
      </c>
      <c r="AP8">
        <f t="shared" si="2"/>
        <v>5</v>
      </c>
      <c r="AQ8">
        <f t="shared" si="3"/>
        <v>5.2827930152203546</v>
      </c>
      <c r="AR8">
        <f t="shared" si="4"/>
        <v>3254.5004384619356</v>
      </c>
      <c r="AS8">
        <f t="shared" si="28"/>
        <v>4985.5560424599516</v>
      </c>
      <c r="AT8">
        <f t="shared" si="5"/>
        <v>6</v>
      </c>
      <c r="AU8">
        <f t="shared" si="6"/>
        <v>0</v>
      </c>
      <c r="AV8">
        <f t="shared" si="7"/>
        <v>5.3234377860497393</v>
      </c>
      <c r="AW8">
        <f t="shared" si="8"/>
        <v>3279.5399249805837</v>
      </c>
      <c r="AX8">
        <f t="shared" si="29"/>
        <v>5019.1907183449766</v>
      </c>
      <c r="AY8">
        <f t="shared" si="9"/>
        <v>7</v>
      </c>
      <c r="AZ8">
        <f t="shared" si="10"/>
        <v>0</v>
      </c>
      <c r="BA8">
        <f t="shared" si="11"/>
        <v>5.3234377860497393</v>
      </c>
      <c r="BB8">
        <f t="shared" si="12"/>
        <v>3279.5399249805837</v>
      </c>
      <c r="BC8">
        <f t="shared" si="30"/>
        <v>5019.1907183449766</v>
      </c>
      <c r="BD8">
        <f t="shared" si="13"/>
        <v>8</v>
      </c>
      <c r="BE8">
        <f t="shared" si="14"/>
        <v>0</v>
      </c>
      <c r="BF8">
        <f t="shared" si="15"/>
        <v>5.3234377860497393</v>
      </c>
      <c r="BG8">
        <f t="shared" si="16"/>
        <v>3279.5399249805837</v>
      </c>
      <c r="BH8">
        <f t="shared" si="31"/>
        <v>5019.1907183449766</v>
      </c>
      <c r="BI8">
        <f t="shared" si="17"/>
        <v>9</v>
      </c>
      <c r="BJ8">
        <f t="shared" si="18"/>
        <v>0</v>
      </c>
      <c r="BK8">
        <f t="shared" si="19"/>
        <v>5.3234377860497393</v>
      </c>
      <c r="BL8">
        <f t="shared" si="20"/>
        <v>3279.5399249805837</v>
      </c>
      <c r="BM8">
        <f t="shared" si="32"/>
        <v>5019.1907183449766</v>
      </c>
      <c r="BN8">
        <f t="shared" si="21"/>
        <v>10</v>
      </c>
      <c r="BO8">
        <f t="shared" si="22"/>
        <v>0</v>
      </c>
      <c r="BP8">
        <f t="shared" si="23"/>
        <v>5.3234377860497393</v>
      </c>
      <c r="BQ8">
        <f t="shared" si="24"/>
        <v>3279.5399249805837</v>
      </c>
      <c r="BR8">
        <f t="shared" si="33"/>
        <v>5019.1907183449766</v>
      </c>
    </row>
    <row r="9" spans="1:70" x14ac:dyDescent="0.25">
      <c r="A9">
        <f>'Pivot MRIP 12"'!A12</f>
        <v>2013</v>
      </c>
      <c r="B9" t="str">
        <f>'Pivot MRIP 12"'!B12</f>
        <v>1103820130702001</v>
      </c>
      <c r="C9">
        <f>'Pivot MRIP 12"'!C12</f>
        <v>107.53194018000001</v>
      </c>
      <c r="D9">
        <f>'Pivot MRIP 12"'!D12</f>
        <v>107.53194018000001</v>
      </c>
      <c r="E9">
        <f>'Pivot MRIP 12"'!E12</f>
        <v>0.94160359434525442</v>
      </c>
      <c r="F9">
        <f>'Pivot MRIP 12"'!F12</f>
        <v>4</v>
      </c>
      <c r="G9">
        <f>'Pivot MRIP 12"'!G12</f>
        <v>3.7705735362713981E-2</v>
      </c>
      <c r="H9">
        <f t="shared" si="0"/>
        <v>4.0545708794662705</v>
      </c>
      <c r="I9">
        <f t="shared" si="1"/>
        <v>3.8177985136330395</v>
      </c>
      <c r="K9" s="128"/>
      <c r="L9" s="128"/>
      <c r="M9" s="128"/>
      <c r="N9" s="128"/>
      <c r="O9" s="128"/>
      <c r="P9" s="128"/>
      <c r="Q9" s="79"/>
      <c r="AD9">
        <f>'Pivot MRIP 12"'!M12</f>
        <v>2014</v>
      </c>
      <c r="AE9" t="str">
        <f>'Pivot MRIP 12"'!N12</f>
        <v>1104820140630005</v>
      </c>
      <c r="AF9">
        <f>'Pivot MRIP 12"'!O12</f>
        <v>158.37694604999999</v>
      </c>
      <c r="AG9">
        <f>'Pivot MRIP 12"'!P12</f>
        <v>158.37694604999999</v>
      </c>
      <c r="AH9">
        <f>'Pivot MRIP 12"'!Q12</f>
        <v>3</v>
      </c>
      <c r="AI9">
        <f>'Pivot MRIP 12"'!R12</f>
        <v>5.8687792896711901</v>
      </c>
      <c r="AJ9">
        <f>'Pivot MRIP 12"'!S12</f>
        <v>9.4190990342357175</v>
      </c>
      <c r="AK9">
        <f>'Pivot MRIP 12"'!T12</f>
        <v>9.0321712954188789E-3</v>
      </c>
      <c r="AL9">
        <f>'Pivot MRIP 12"'!U12</f>
        <v>1.2132603191890105E-2</v>
      </c>
      <c r="AM9">
        <f>'Pivot MRIP 12"'!V12</f>
        <v>16.062842892271188</v>
      </c>
      <c r="AN9">
        <f t="shared" si="26"/>
        <v>1.3432654004296583</v>
      </c>
      <c r="AO9">
        <f t="shared" si="27"/>
        <v>0.36592597589277187</v>
      </c>
      <c r="AP9">
        <f t="shared" si="2"/>
        <v>15</v>
      </c>
      <c r="AQ9">
        <f t="shared" si="3"/>
        <v>5.8687792896711901</v>
      </c>
      <c r="AR9">
        <f t="shared" si="4"/>
        <v>929.47934093961135</v>
      </c>
      <c r="AS9">
        <f t="shared" si="28"/>
        <v>1491.7681395847571</v>
      </c>
      <c r="AT9">
        <f t="shared" si="5"/>
        <v>18</v>
      </c>
      <c r="AU9">
        <f t="shared" si="6"/>
        <v>0</v>
      </c>
      <c r="AV9">
        <f t="shared" si="7"/>
        <v>5.8778114609666092</v>
      </c>
      <c r="AW9">
        <f t="shared" si="8"/>
        <v>930.90982864558032</v>
      </c>
      <c r="AX9">
        <f t="shared" si="29"/>
        <v>1493.6896642259253</v>
      </c>
      <c r="AY9">
        <f t="shared" si="9"/>
        <v>21</v>
      </c>
      <c r="AZ9">
        <f t="shared" si="10"/>
        <v>0</v>
      </c>
      <c r="BA9">
        <f t="shared" si="11"/>
        <v>5.8778114609666092</v>
      </c>
      <c r="BB9">
        <f t="shared" si="12"/>
        <v>930.90982864558032</v>
      </c>
      <c r="BC9">
        <f t="shared" si="30"/>
        <v>1493.6896642259253</v>
      </c>
      <c r="BD9">
        <f t="shared" si="13"/>
        <v>24</v>
      </c>
      <c r="BE9">
        <f t="shared" si="14"/>
        <v>0</v>
      </c>
      <c r="BF9">
        <f t="shared" si="15"/>
        <v>5.8778114609666092</v>
      </c>
      <c r="BG9">
        <f t="shared" si="16"/>
        <v>930.90982864558032</v>
      </c>
      <c r="BH9">
        <f t="shared" si="31"/>
        <v>1493.6896642259253</v>
      </c>
      <c r="BI9">
        <f t="shared" si="17"/>
        <v>27</v>
      </c>
      <c r="BJ9">
        <f t="shared" si="18"/>
        <v>0</v>
      </c>
      <c r="BK9">
        <f t="shared" si="19"/>
        <v>5.8778114609666092</v>
      </c>
      <c r="BL9">
        <f t="shared" si="20"/>
        <v>930.90982864558032</v>
      </c>
      <c r="BM9">
        <f t="shared" si="32"/>
        <v>1493.6896642259253</v>
      </c>
      <c r="BN9">
        <f t="shared" si="21"/>
        <v>30</v>
      </c>
      <c r="BO9">
        <f t="shared" si="22"/>
        <v>0</v>
      </c>
      <c r="BP9">
        <f t="shared" si="23"/>
        <v>5.8778114609666092</v>
      </c>
      <c r="BQ9">
        <f t="shared" si="24"/>
        <v>930.90982864558032</v>
      </c>
      <c r="BR9">
        <f t="shared" si="33"/>
        <v>1493.6896642259253</v>
      </c>
    </row>
    <row r="10" spans="1:70" x14ac:dyDescent="0.25">
      <c r="A10">
        <f>'Pivot MRIP 12"'!A13</f>
        <v>2013</v>
      </c>
      <c r="B10" t="str">
        <f>'Pivot MRIP 12"'!B13</f>
        <v>1103820130702006</v>
      </c>
      <c r="C10">
        <f>'Pivot MRIP 12"'!C13</f>
        <v>130.52357473000001</v>
      </c>
      <c r="D10">
        <f>'Pivot MRIP 12"'!D13</f>
        <v>130.52357473000001</v>
      </c>
      <c r="E10">
        <f>'Pivot MRIP 12"'!E13</f>
        <v>0.94160359434525442</v>
      </c>
      <c r="F10">
        <f>'Pivot MRIP 12"'!F13</f>
        <v>8</v>
      </c>
      <c r="G10">
        <f>'Pivot MRIP 12"'!G13</f>
        <v>3.1421446135594985E-2</v>
      </c>
      <c r="H10">
        <f t="shared" si="0"/>
        <v>4.1012394728040018</v>
      </c>
      <c r="I10">
        <f t="shared" si="1"/>
        <v>3.8617418288628844</v>
      </c>
      <c r="K10" s="128"/>
      <c r="L10" s="128"/>
      <c r="M10" s="128"/>
      <c r="N10" s="128"/>
      <c r="O10" s="128"/>
      <c r="P10" s="128"/>
      <c r="Q10" s="79"/>
      <c r="AD10">
        <f>'Pivot MRIP 12"'!M13</f>
        <v>2014</v>
      </c>
      <c r="AE10" t="str">
        <f>'Pivot MRIP 12"'!N13</f>
        <v>1105220140223002</v>
      </c>
      <c r="AF10">
        <f>'Pivot MRIP 12"'!O13</f>
        <v>1291.4319831</v>
      </c>
      <c r="AG10">
        <f>'Pivot MRIP 12"'!P13</f>
        <v>1291.4319831</v>
      </c>
      <c r="AH10">
        <f>'Pivot MRIP 12"'!Q13</f>
        <v>2</v>
      </c>
      <c r="AI10">
        <f>'Pivot MRIP 12"'!R13</f>
        <v>10.486616729355951</v>
      </c>
      <c r="AJ10">
        <f>'Pivot MRIP 12"'!S13</f>
        <v>15.291613159671208</v>
      </c>
      <c r="AK10">
        <f>'Pivot MRIP 12"'!T13</f>
        <v>4.5160856477094398E-2</v>
      </c>
      <c r="AL10">
        <f>'Pivot MRIP 12"'!U13</f>
        <v>6.0663015959450534E-2</v>
      </c>
      <c r="AM10">
        <f>'Pivot MRIP 12"'!V13</f>
        <v>15.314214461355951</v>
      </c>
      <c r="AN10">
        <f t="shared" si="26"/>
        <v>1.3432654004296583</v>
      </c>
      <c r="AO10">
        <f t="shared" si="27"/>
        <v>0.68771255701094192</v>
      </c>
      <c r="AP10">
        <f t="shared" si="2"/>
        <v>10</v>
      </c>
      <c r="AQ10">
        <f t="shared" si="3"/>
        <v>10.486616729355951</v>
      </c>
      <c r="AR10">
        <f t="shared" si="4"/>
        <v>13542.752238801793</v>
      </c>
      <c r="AS10">
        <f t="shared" si="28"/>
        <v>19748.078307592245</v>
      </c>
      <c r="AT10">
        <f t="shared" si="5"/>
        <v>12</v>
      </c>
      <c r="AU10">
        <f t="shared" si="6"/>
        <v>1</v>
      </c>
      <c r="AV10">
        <f t="shared" si="7"/>
        <v>10.486616729355951</v>
      </c>
      <c r="AW10">
        <f t="shared" si="8"/>
        <v>13542.752238801793</v>
      </c>
      <c r="AX10">
        <f t="shared" si="29"/>
        <v>19748.078307592245</v>
      </c>
      <c r="AY10">
        <f t="shared" si="9"/>
        <v>14</v>
      </c>
      <c r="AZ10">
        <f t="shared" si="10"/>
        <v>1</v>
      </c>
      <c r="BA10">
        <f t="shared" si="11"/>
        <v>10.486616729355951</v>
      </c>
      <c r="BB10">
        <f t="shared" si="12"/>
        <v>13542.752238801793</v>
      </c>
      <c r="BC10">
        <f t="shared" si="30"/>
        <v>19748.078307592245</v>
      </c>
      <c r="BD10">
        <f t="shared" si="13"/>
        <v>16</v>
      </c>
      <c r="BE10">
        <f t="shared" si="14"/>
        <v>0</v>
      </c>
      <c r="BF10">
        <f t="shared" si="15"/>
        <v>10.531777585833046</v>
      </c>
      <c r="BG10">
        <f t="shared" si="16"/>
        <v>13601.074413240502</v>
      </c>
      <c r="BH10">
        <f t="shared" si="31"/>
        <v>19826.420466593587</v>
      </c>
      <c r="BI10">
        <f t="shared" si="17"/>
        <v>18</v>
      </c>
      <c r="BJ10">
        <f t="shared" si="18"/>
        <v>0</v>
      </c>
      <c r="BK10">
        <f t="shared" si="19"/>
        <v>10.531777585833046</v>
      </c>
      <c r="BL10">
        <f t="shared" si="20"/>
        <v>13601.074413240502</v>
      </c>
      <c r="BM10">
        <f t="shared" si="32"/>
        <v>19826.420466593587</v>
      </c>
      <c r="BN10">
        <f t="shared" si="21"/>
        <v>20</v>
      </c>
      <c r="BO10">
        <f t="shared" si="22"/>
        <v>0</v>
      </c>
      <c r="BP10">
        <f t="shared" si="23"/>
        <v>10.531777585833046</v>
      </c>
      <c r="BQ10">
        <f t="shared" si="24"/>
        <v>13601.074413240502</v>
      </c>
      <c r="BR10">
        <f t="shared" si="33"/>
        <v>19826.420466593587</v>
      </c>
    </row>
    <row r="11" spans="1:70" x14ac:dyDescent="0.25">
      <c r="A11">
        <f>'Pivot MRIP 12"'!A14</f>
        <v>2013</v>
      </c>
      <c r="B11" t="str">
        <f>'Pivot MRIP 12"'!B14</f>
        <v>1103820130702010</v>
      </c>
      <c r="C11">
        <f>'Pivot MRIP 12"'!C14</f>
        <v>107.53194018000001</v>
      </c>
      <c r="D11">
        <f>'Pivot MRIP 12"'!D14</f>
        <v>107.53194018000001</v>
      </c>
      <c r="E11">
        <f>'Pivot MRIP 12"'!E14</f>
        <v>0.94160359434525442</v>
      </c>
      <c r="F11">
        <f>'Pivot MRIP 12"'!F14</f>
        <v>4</v>
      </c>
      <c r="G11">
        <f>'Pivot MRIP 12"'!G14</f>
        <v>6.2842892271189971E-2</v>
      </c>
      <c r="H11">
        <f t="shared" si="0"/>
        <v>6.7576181324437847</v>
      </c>
      <c r="I11">
        <f t="shared" si="1"/>
        <v>6.3629975227217335</v>
      </c>
      <c r="K11" s="128"/>
      <c r="L11" s="128"/>
      <c r="M11" s="128"/>
      <c r="N11" s="128"/>
      <c r="O11" s="128"/>
      <c r="P11" s="128"/>
      <c r="Q11" s="79"/>
      <c r="AD11">
        <f>'Pivot MRIP 12"'!M14</f>
        <v>2014</v>
      </c>
      <c r="AE11" t="str">
        <f>'Pivot MRIP 12"'!N14</f>
        <v>1105220140511004</v>
      </c>
      <c r="AF11">
        <f>'Pivot MRIP 12"'!O14</f>
        <v>74.038522956999998</v>
      </c>
      <c r="AG11">
        <f>'Pivot MRIP 12"'!P14</f>
        <v>74.038522956999998</v>
      </c>
      <c r="AH11">
        <f>'Pivot MRIP 12"'!Q14</f>
        <v>1</v>
      </c>
      <c r="AI11">
        <f>'Pivot MRIP 12"'!R14</f>
        <v>4.9152717595711897</v>
      </c>
      <c r="AJ11">
        <f>'Pivot MRIP 12"'!S14</f>
        <v>7.1431572058932344</v>
      </c>
      <c r="AK11">
        <f>'Pivot MRIP 12"'!T14</f>
        <v>9.0321712954188789E-3</v>
      </c>
      <c r="AL11">
        <f>'Pivot MRIP 12"'!U14</f>
        <v>1.2132603191890105E-2</v>
      </c>
      <c r="AM11">
        <f>'Pivot MRIP 12"'!V14</f>
        <v>5.0628428922711901</v>
      </c>
      <c r="AN11">
        <f t="shared" si="26"/>
        <v>1.3432654004296583</v>
      </c>
      <c r="AO11">
        <f t="shared" si="27"/>
        <v>0.9726361326328985</v>
      </c>
      <c r="AP11">
        <f t="shared" si="2"/>
        <v>5</v>
      </c>
      <c r="AQ11">
        <f t="shared" si="3"/>
        <v>4.9152717595711897</v>
      </c>
      <c r="AR11">
        <f t="shared" si="4"/>
        <v>363.91946101090531</v>
      </c>
      <c r="AS11">
        <f t="shared" si="28"/>
        <v>528.86880877398619</v>
      </c>
      <c r="AT11">
        <f t="shared" si="5"/>
        <v>6</v>
      </c>
      <c r="AU11">
        <f t="shared" si="6"/>
        <v>0</v>
      </c>
      <c r="AV11">
        <f t="shared" si="7"/>
        <v>4.9243039308666088</v>
      </c>
      <c r="AW11">
        <f t="shared" si="8"/>
        <v>364.58818963271273</v>
      </c>
      <c r="AX11">
        <f t="shared" si="29"/>
        <v>529.76708879393721</v>
      </c>
      <c r="AY11">
        <f t="shared" si="9"/>
        <v>7</v>
      </c>
      <c r="AZ11">
        <f t="shared" si="10"/>
        <v>0</v>
      </c>
      <c r="BA11">
        <f t="shared" si="11"/>
        <v>4.9243039308666088</v>
      </c>
      <c r="BB11">
        <f t="shared" si="12"/>
        <v>364.58818963271273</v>
      </c>
      <c r="BC11">
        <f t="shared" si="30"/>
        <v>529.76708879393721</v>
      </c>
      <c r="BD11">
        <f t="shared" si="13"/>
        <v>8</v>
      </c>
      <c r="BE11">
        <f t="shared" si="14"/>
        <v>0</v>
      </c>
      <c r="BF11">
        <f t="shared" si="15"/>
        <v>4.9243039308666088</v>
      </c>
      <c r="BG11">
        <f t="shared" si="16"/>
        <v>364.58818963271273</v>
      </c>
      <c r="BH11">
        <f t="shared" si="31"/>
        <v>529.76708879393721</v>
      </c>
      <c r="BI11">
        <f t="shared" si="17"/>
        <v>9</v>
      </c>
      <c r="BJ11">
        <f t="shared" si="18"/>
        <v>0</v>
      </c>
      <c r="BK11">
        <f t="shared" si="19"/>
        <v>4.9243039308666088</v>
      </c>
      <c r="BL11">
        <f t="shared" si="20"/>
        <v>364.58818963271273</v>
      </c>
      <c r="BM11">
        <f t="shared" si="32"/>
        <v>529.76708879393721</v>
      </c>
      <c r="BN11">
        <f t="shared" si="21"/>
        <v>10</v>
      </c>
      <c r="BO11">
        <f t="shared" si="22"/>
        <v>0</v>
      </c>
      <c r="BP11">
        <f t="shared" si="23"/>
        <v>4.9243039308666088</v>
      </c>
      <c r="BQ11">
        <f t="shared" si="24"/>
        <v>364.58818963271273</v>
      </c>
      <c r="BR11">
        <f t="shared" si="33"/>
        <v>529.76708879393721</v>
      </c>
    </row>
    <row r="12" spans="1:70" x14ac:dyDescent="0.25">
      <c r="A12">
        <f>'Pivot MRIP 12"'!A15</f>
        <v>2013</v>
      </c>
      <c r="B12" t="str">
        <f>'Pivot MRIP 12"'!B15</f>
        <v>1103820130702021</v>
      </c>
      <c r="C12">
        <f>'Pivot MRIP 12"'!C15</f>
        <v>107.53194018000001</v>
      </c>
      <c r="D12">
        <f>'Pivot MRIP 12"'!D15</f>
        <v>107.53194018000001</v>
      </c>
      <c r="E12">
        <f>'Pivot MRIP 12"'!E15</f>
        <v>0.94160359434525431</v>
      </c>
      <c r="F12">
        <f>'Pivot MRIP 12"'!F15</f>
        <v>5</v>
      </c>
      <c r="G12">
        <f>'Pivot MRIP 12"'!G15</f>
        <v>6.2842892271189965E-3</v>
      </c>
      <c r="H12">
        <f t="shared" si="0"/>
        <v>0.67576181324437845</v>
      </c>
      <c r="I12">
        <f t="shared" si="1"/>
        <v>0.63629975227217328</v>
      </c>
      <c r="K12" s="128"/>
      <c r="L12" s="128"/>
      <c r="M12" s="128"/>
      <c r="N12" s="128"/>
      <c r="O12" s="128"/>
      <c r="P12" s="128"/>
      <c r="Q12" s="79"/>
      <c r="AD12">
        <f>'Pivot MRIP 12"'!M15</f>
        <v>2014</v>
      </c>
      <c r="AE12" t="str">
        <f>'Pivot MRIP 12"'!N15</f>
        <v>1105920140503027</v>
      </c>
      <c r="AF12">
        <f>'Pivot MRIP 12"'!O15</f>
        <v>495.56718610000001</v>
      </c>
      <c r="AG12">
        <f>'Pivot MRIP 12"'!P15</f>
        <v>495.56718610000001</v>
      </c>
      <c r="AH12">
        <f>'Pivot MRIP 12"'!Q15</f>
        <v>4</v>
      </c>
      <c r="AI12">
        <f>'Pivot MRIP 12"'!R15</f>
        <v>5.6548999672067852</v>
      </c>
      <c r="AJ12">
        <f>'Pivot MRIP 12"'!S15</f>
        <v>12.306351788513407</v>
      </c>
      <c r="AK12">
        <f>'Pivot MRIP 12"'!T15</f>
        <v>1.354825694312832E-2</v>
      </c>
      <c r="AL12">
        <f>'Pivot MRIP 12"'!U15</f>
        <v>1.819890478783516E-2</v>
      </c>
      <c r="AM12">
        <f>'Pivot MRIP 12"'!V15</f>
        <v>20.094264338406784</v>
      </c>
      <c r="AN12">
        <f t="shared" si="26"/>
        <v>1.3432654004296583</v>
      </c>
      <c r="AO12">
        <f t="shared" si="27"/>
        <v>0.28209284643059235</v>
      </c>
      <c r="AP12">
        <f t="shared" si="2"/>
        <v>20</v>
      </c>
      <c r="AQ12">
        <f t="shared" si="3"/>
        <v>5.6548999672067852</v>
      </c>
      <c r="AR12">
        <f t="shared" si="4"/>
        <v>2802.3828644256491</v>
      </c>
      <c r="AS12">
        <f t="shared" si="28"/>
        <v>6098.6241269902912</v>
      </c>
      <c r="AT12">
        <f t="shared" si="5"/>
        <v>24</v>
      </c>
      <c r="AU12">
        <f t="shared" si="6"/>
        <v>0</v>
      </c>
      <c r="AV12">
        <f t="shared" si="7"/>
        <v>5.6684482241499135</v>
      </c>
      <c r="AW12">
        <f t="shared" si="8"/>
        <v>2809.0969359955147</v>
      </c>
      <c r="AX12">
        <f t="shared" si="29"/>
        <v>6107.6429070261011</v>
      </c>
      <c r="AY12">
        <f t="shared" si="9"/>
        <v>28</v>
      </c>
      <c r="AZ12">
        <f t="shared" si="10"/>
        <v>0</v>
      </c>
      <c r="BA12">
        <f t="shared" si="11"/>
        <v>5.6684482241499135</v>
      </c>
      <c r="BB12">
        <f t="shared" si="12"/>
        <v>2809.0969359955147</v>
      </c>
      <c r="BC12">
        <f t="shared" si="30"/>
        <v>6107.6429070261011</v>
      </c>
      <c r="BD12">
        <f t="shared" si="13"/>
        <v>32</v>
      </c>
      <c r="BE12">
        <f t="shared" si="14"/>
        <v>0</v>
      </c>
      <c r="BF12">
        <f t="shared" si="15"/>
        <v>5.6684482241499135</v>
      </c>
      <c r="BG12">
        <f t="shared" si="16"/>
        <v>2809.0969359955147</v>
      </c>
      <c r="BH12">
        <f t="shared" si="31"/>
        <v>6107.6429070261011</v>
      </c>
      <c r="BI12">
        <f t="shared" si="17"/>
        <v>36</v>
      </c>
      <c r="BJ12">
        <f t="shared" si="18"/>
        <v>0</v>
      </c>
      <c r="BK12">
        <f t="shared" si="19"/>
        <v>5.6684482241499135</v>
      </c>
      <c r="BL12">
        <f t="shared" si="20"/>
        <v>2809.0969359955147</v>
      </c>
      <c r="BM12">
        <f t="shared" si="32"/>
        <v>6107.6429070261011</v>
      </c>
      <c r="BN12">
        <f t="shared" si="21"/>
        <v>40</v>
      </c>
      <c r="BO12">
        <f t="shared" si="22"/>
        <v>0</v>
      </c>
      <c r="BP12">
        <f t="shared" si="23"/>
        <v>5.6684482241499135</v>
      </c>
      <c r="BQ12">
        <f t="shared" si="24"/>
        <v>2809.0969359955147</v>
      </c>
      <c r="BR12">
        <f t="shared" si="33"/>
        <v>6107.6429070261011</v>
      </c>
    </row>
    <row r="13" spans="1:70" x14ac:dyDescent="0.25">
      <c r="A13">
        <f>'Pivot MRIP 12"'!A16</f>
        <v>2013</v>
      </c>
      <c r="B13" t="str">
        <f>'Pivot MRIP 12"'!B16</f>
        <v>1103820130702029</v>
      </c>
      <c r="C13">
        <f>'Pivot MRIP 12"'!C16</f>
        <v>107.53194018000001</v>
      </c>
      <c r="D13">
        <f>'Pivot MRIP 12"'!D16</f>
        <v>107.53194018000001</v>
      </c>
      <c r="E13">
        <f>'Pivot MRIP 12"'!E16</f>
        <v>0.94160359434525442</v>
      </c>
      <c r="F13">
        <f>'Pivot MRIP 12"'!F16</f>
        <v>4</v>
      </c>
      <c r="G13">
        <f>'Pivot MRIP 12"'!G16</f>
        <v>3.1421446135594985E-2</v>
      </c>
      <c r="H13">
        <f t="shared" si="0"/>
        <v>3.3788090662218924</v>
      </c>
      <c r="I13">
        <f t="shared" si="1"/>
        <v>3.1814987613608667</v>
      </c>
      <c r="K13" s="128"/>
      <c r="L13" s="128"/>
      <c r="M13" s="128"/>
      <c r="N13" s="128"/>
      <c r="O13" s="128"/>
      <c r="P13" s="128"/>
      <c r="Q13" s="79"/>
      <c r="AD13">
        <f>'Pivot MRIP 12"'!M16</f>
        <v>2014</v>
      </c>
      <c r="AE13" t="str">
        <f>'Pivot MRIP 12"'!N16</f>
        <v>1109920141011018</v>
      </c>
      <c r="AF13">
        <f>'Pivot MRIP 12"'!O16</f>
        <v>272.04128021999998</v>
      </c>
      <c r="AG13">
        <f>'Pivot MRIP 12"'!P16</f>
        <v>272.04128021999998</v>
      </c>
      <c r="AH13">
        <f>'Pivot MRIP 12"'!Q16</f>
        <v>3</v>
      </c>
      <c r="AI13">
        <f>'Pivot MRIP 12"'!R16</f>
        <v>29.521003288999999</v>
      </c>
      <c r="AJ13">
        <f>'Pivot MRIP 12"'!S16</f>
        <v>68.336805253139516</v>
      </c>
      <c r="AK13">
        <f>'Pivot MRIP 12"'!T16</f>
        <v>0</v>
      </c>
      <c r="AL13">
        <f>'Pivot MRIP 12"'!U16</f>
        <v>0</v>
      </c>
      <c r="AM13">
        <f>'Pivot MRIP 12"'!V16</f>
        <v>31</v>
      </c>
      <c r="AN13">
        <f t="shared" si="26"/>
        <v>0</v>
      </c>
      <c r="AO13">
        <f t="shared" si="27"/>
        <v>0.95229042867741931</v>
      </c>
      <c r="AP13">
        <f t="shared" si="2"/>
        <v>15</v>
      </c>
      <c r="AQ13">
        <f t="shared" si="3"/>
        <v>29.521003288999999</v>
      </c>
      <c r="AR13">
        <f t="shared" si="4"/>
        <v>8030.9315281183899</v>
      </c>
      <c r="AS13">
        <f t="shared" si="28"/>
        <v>18590.431987208893</v>
      </c>
      <c r="AT13">
        <f t="shared" si="5"/>
        <v>18</v>
      </c>
      <c r="AU13">
        <f t="shared" si="6"/>
        <v>1</v>
      </c>
      <c r="AV13">
        <f t="shared" si="7"/>
        <v>29.521003288999999</v>
      </c>
      <c r="AW13">
        <f t="shared" si="8"/>
        <v>8030.9315281183899</v>
      </c>
      <c r="AX13">
        <f t="shared" si="29"/>
        <v>18590.431987208893</v>
      </c>
      <c r="AY13">
        <f t="shared" si="9"/>
        <v>21</v>
      </c>
      <c r="AZ13">
        <f t="shared" si="10"/>
        <v>1</v>
      </c>
      <c r="BA13">
        <f t="shared" si="11"/>
        <v>29.521003288999999</v>
      </c>
      <c r="BB13">
        <f t="shared" si="12"/>
        <v>8030.9315281183899</v>
      </c>
      <c r="BC13">
        <f t="shared" si="30"/>
        <v>18590.431987208893</v>
      </c>
      <c r="BD13">
        <f t="shared" si="13"/>
        <v>24</v>
      </c>
      <c r="BE13">
        <f t="shared" si="14"/>
        <v>1</v>
      </c>
      <c r="BF13">
        <f t="shared" si="15"/>
        <v>29.521003288999999</v>
      </c>
      <c r="BG13">
        <f t="shared" si="16"/>
        <v>8030.9315281183899</v>
      </c>
      <c r="BH13">
        <f t="shared" si="31"/>
        <v>18590.431987208893</v>
      </c>
      <c r="BI13">
        <f t="shared" si="17"/>
        <v>27</v>
      </c>
      <c r="BJ13">
        <f t="shared" si="18"/>
        <v>1</v>
      </c>
      <c r="BK13">
        <f t="shared" si="19"/>
        <v>29.521003288999999</v>
      </c>
      <c r="BL13">
        <f t="shared" si="20"/>
        <v>8030.9315281183899</v>
      </c>
      <c r="BM13">
        <f t="shared" si="32"/>
        <v>18590.431987208893</v>
      </c>
      <c r="BN13">
        <f t="shared" si="21"/>
        <v>30</v>
      </c>
      <c r="BO13">
        <f t="shared" si="22"/>
        <v>1</v>
      </c>
      <c r="BP13">
        <f t="shared" si="23"/>
        <v>29.521003288999999</v>
      </c>
      <c r="BQ13">
        <f t="shared" si="24"/>
        <v>8030.9315281183899</v>
      </c>
      <c r="BR13">
        <f t="shared" si="33"/>
        <v>18590.431987208893</v>
      </c>
    </row>
    <row r="14" spans="1:70" x14ac:dyDescent="0.25">
      <c r="A14">
        <f>'Pivot MRIP 12"'!A17</f>
        <v>2013</v>
      </c>
      <c r="B14" t="str">
        <f>'Pivot MRIP 12"'!B17</f>
        <v>1103820130702031</v>
      </c>
      <c r="C14">
        <f>'Pivot MRIP 12"'!C17</f>
        <v>107.53194018000001</v>
      </c>
      <c r="D14">
        <f>'Pivot MRIP 12"'!D17</f>
        <v>107.53194018000001</v>
      </c>
      <c r="E14">
        <f>'Pivot MRIP 12"'!E17</f>
        <v>0.94160359434525442</v>
      </c>
      <c r="F14">
        <f>'Pivot MRIP 12"'!F17</f>
        <v>1</v>
      </c>
      <c r="G14">
        <f>'Pivot MRIP 12"'!G17</f>
        <v>7.5411470725427962E-2</v>
      </c>
      <c r="H14">
        <f t="shared" si="0"/>
        <v>8.109141758932541</v>
      </c>
      <c r="I14">
        <f t="shared" si="1"/>
        <v>7.6355970272660789</v>
      </c>
      <c r="K14" s="128"/>
      <c r="L14" s="128"/>
      <c r="M14" s="128"/>
      <c r="N14" s="128"/>
      <c r="O14" s="128"/>
      <c r="P14" s="128"/>
      <c r="Q14" s="79"/>
      <c r="AD14">
        <f>'Pivot MRIP 12"'!M17</f>
        <v>2014</v>
      </c>
      <c r="AE14" t="str">
        <f>'Pivot MRIP 12"'!N17</f>
        <v>1515620140621005</v>
      </c>
      <c r="AF14">
        <f>'Pivot MRIP 12"'!O17</f>
        <v>1991.8754057000001</v>
      </c>
      <c r="AG14">
        <f>'Pivot MRIP 12"'!P17</f>
        <v>1991.8754057000001</v>
      </c>
      <c r="AH14">
        <f>'Pivot MRIP 12"'!Q17</f>
        <v>4</v>
      </c>
      <c r="AI14">
        <f>'Pivot MRIP 12"'!R17</f>
        <v>5.30247444594238</v>
      </c>
      <c r="AJ14">
        <f>'Pivot MRIP 12"'!S17</f>
        <v>7.3769285755564633</v>
      </c>
      <c r="AK14">
        <f>'Pivot MRIP 12"'!T17</f>
        <v>1.8064342590837758E-2</v>
      </c>
      <c r="AL14">
        <f>'Pivot MRIP 12"'!U17</f>
        <v>2.426520638378021E-2</v>
      </c>
      <c r="AM14">
        <f>'Pivot MRIP 12"'!V17</f>
        <v>20.12568578454238</v>
      </c>
      <c r="AN14">
        <f t="shared" si="26"/>
        <v>1.3432654004296583</v>
      </c>
      <c r="AO14">
        <f t="shared" si="27"/>
        <v>0.26436558959991713</v>
      </c>
      <c r="AP14">
        <f t="shared" si="2"/>
        <v>20</v>
      </c>
      <c r="AQ14">
        <f t="shared" si="3"/>
        <v>5.30247444594238</v>
      </c>
      <c r="AR14">
        <f t="shared" si="4"/>
        <v>10561.868438225361</v>
      </c>
      <c r="AS14">
        <f t="shared" si="28"/>
        <v>14693.922599256453</v>
      </c>
      <c r="AT14">
        <f t="shared" si="5"/>
        <v>24</v>
      </c>
      <c r="AU14">
        <f t="shared" si="6"/>
        <v>0</v>
      </c>
      <c r="AV14">
        <f t="shared" si="7"/>
        <v>5.3205387885332174</v>
      </c>
      <c r="AW14">
        <f t="shared" si="8"/>
        <v>10597.850357952189</v>
      </c>
      <c r="AX14">
        <f t="shared" si="29"/>
        <v>14742.25586706654</v>
      </c>
      <c r="AY14">
        <f t="shared" si="9"/>
        <v>28</v>
      </c>
      <c r="AZ14">
        <f t="shared" si="10"/>
        <v>0</v>
      </c>
      <c r="BA14">
        <f t="shared" si="11"/>
        <v>5.3205387885332174</v>
      </c>
      <c r="BB14">
        <f t="shared" si="12"/>
        <v>10597.850357952189</v>
      </c>
      <c r="BC14">
        <f t="shared" si="30"/>
        <v>14742.25586706654</v>
      </c>
      <c r="BD14">
        <f t="shared" si="13"/>
        <v>32</v>
      </c>
      <c r="BE14">
        <f t="shared" si="14"/>
        <v>0</v>
      </c>
      <c r="BF14">
        <f t="shared" si="15"/>
        <v>5.3205387885332174</v>
      </c>
      <c r="BG14">
        <f t="shared" si="16"/>
        <v>10597.850357952189</v>
      </c>
      <c r="BH14">
        <f t="shared" si="31"/>
        <v>14742.25586706654</v>
      </c>
      <c r="BI14">
        <f t="shared" si="17"/>
        <v>36</v>
      </c>
      <c r="BJ14">
        <f t="shared" si="18"/>
        <v>0</v>
      </c>
      <c r="BK14">
        <f t="shared" si="19"/>
        <v>5.3205387885332174</v>
      </c>
      <c r="BL14">
        <f t="shared" si="20"/>
        <v>10597.850357952189</v>
      </c>
      <c r="BM14">
        <f t="shared" si="32"/>
        <v>14742.25586706654</v>
      </c>
      <c r="BN14">
        <f t="shared" si="21"/>
        <v>40</v>
      </c>
      <c r="BO14">
        <f t="shared" si="22"/>
        <v>0</v>
      </c>
      <c r="BP14">
        <f t="shared" si="23"/>
        <v>5.3205387885332174</v>
      </c>
      <c r="BQ14">
        <f t="shared" si="24"/>
        <v>10597.850357952189</v>
      </c>
      <c r="BR14">
        <f t="shared" si="33"/>
        <v>14742.25586706654</v>
      </c>
    </row>
    <row r="15" spans="1:70" x14ac:dyDescent="0.25">
      <c r="A15">
        <f>'Pivot MRIP 12"'!A18</f>
        <v>2013</v>
      </c>
      <c r="B15" t="str">
        <f>'Pivot MRIP 12"'!B18</f>
        <v>1103820130702032</v>
      </c>
      <c r="C15">
        <f>'Pivot MRIP 12"'!C18</f>
        <v>107.53194018000001</v>
      </c>
      <c r="D15">
        <f>'Pivot MRIP 12"'!D18</f>
        <v>107.53194018000001</v>
      </c>
      <c r="E15">
        <f>'Pivot MRIP 12"'!E18</f>
        <v>0.94160359434525431</v>
      </c>
      <c r="F15">
        <f>'Pivot MRIP 12"'!F18</f>
        <v>5</v>
      </c>
      <c r="G15">
        <f>'Pivot MRIP 12"'!G18</f>
        <v>6.2842892271189965E-3</v>
      </c>
      <c r="H15">
        <f t="shared" si="0"/>
        <v>0.67576181324437845</v>
      </c>
      <c r="I15">
        <f t="shared" si="1"/>
        <v>0.63629975227217328</v>
      </c>
      <c r="K15" s="128"/>
      <c r="L15" s="128"/>
      <c r="M15" s="128"/>
      <c r="N15" s="128"/>
      <c r="O15" s="128"/>
      <c r="P15" s="128"/>
      <c r="Q15" s="79"/>
      <c r="AD15">
        <f>'Pivot MRIP 12"'!M18</f>
        <v>2014</v>
      </c>
      <c r="AE15" t="str">
        <f>'Pivot MRIP 12"'!N18</f>
        <v>1563220141228017</v>
      </c>
      <c r="AF15">
        <f>'Pivot MRIP 12"'!O18</f>
        <v>96.640495524000002</v>
      </c>
      <c r="AG15">
        <f>'Pivot MRIP 12"'!P18</f>
        <v>96.640495524000002</v>
      </c>
      <c r="AH15">
        <f>'Pivot MRIP 12"'!Q18</f>
        <v>5</v>
      </c>
      <c r="AI15">
        <f>'Pivot MRIP 12"'!R18</f>
        <v>27</v>
      </c>
      <c r="AJ15">
        <f>'Pivot MRIP 12"'!S18</f>
        <v>36.111718545882944</v>
      </c>
      <c r="AK15">
        <f>'Pivot MRIP 12"'!T18</f>
        <v>0</v>
      </c>
      <c r="AL15">
        <f>'Pivot MRIP 12"'!U18</f>
        <v>0</v>
      </c>
      <c r="AM15">
        <f>'Pivot MRIP 12"'!V18</f>
        <v>27</v>
      </c>
      <c r="AN15">
        <f t="shared" si="26"/>
        <v>0</v>
      </c>
      <c r="AO15">
        <f t="shared" si="27"/>
        <v>1</v>
      </c>
      <c r="AP15">
        <f t="shared" si="2"/>
        <v>25</v>
      </c>
      <c r="AQ15">
        <f t="shared" si="3"/>
        <v>27</v>
      </c>
      <c r="AR15">
        <f t="shared" si="4"/>
        <v>2609.293379148</v>
      </c>
      <c r="AS15">
        <f t="shared" si="28"/>
        <v>3489.8543744973485</v>
      </c>
      <c r="AT15">
        <f t="shared" si="5"/>
        <v>30</v>
      </c>
      <c r="AU15">
        <f t="shared" si="6"/>
        <v>0</v>
      </c>
      <c r="AV15">
        <f t="shared" si="7"/>
        <v>27</v>
      </c>
      <c r="AW15">
        <f t="shared" si="8"/>
        <v>2609.293379148</v>
      </c>
      <c r="AX15">
        <f t="shared" si="29"/>
        <v>3489.8543744973485</v>
      </c>
      <c r="AY15">
        <f t="shared" si="9"/>
        <v>35</v>
      </c>
      <c r="AZ15">
        <f t="shared" si="10"/>
        <v>0</v>
      </c>
      <c r="BA15">
        <f t="shared" si="11"/>
        <v>27</v>
      </c>
      <c r="BB15">
        <f t="shared" si="12"/>
        <v>2609.293379148</v>
      </c>
      <c r="BC15">
        <f t="shared" si="30"/>
        <v>3489.8543744973485</v>
      </c>
      <c r="BD15">
        <f t="shared" si="13"/>
        <v>40</v>
      </c>
      <c r="BE15">
        <f t="shared" si="14"/>
        <v>0</v>
      </c>
      <c r="BF15">
        <f t="shared" si="15"/>
        <v>27</v>
      </c>
      <c r="BG15">
        <f t="shared" si="16"/>
        <v>2609.293379148</v>
      </c>
      <c r="BH15">
        <f t="shared" si="31"/>
        <v>3489.8543744973485</v>
      </c>
      <c r="BI15">
        <f t="shared" si="17"/>
        <v>45</v>
      </c>
      <c r="BJ15">
        <f t="shared" si="18"/>
        <v>0</v>
      </c>
      <c r="BK15">
        <f t="shared" si="19"/>
        <v>27</v>
      </c>
      <c r="BL15">
        <f t="shared" si="20"/>
        <v>2609.293379148</v>
      </c>
      <c r="BM15">
        <f t="shared" si="32"/>
        <v>3489.8543744973485</v>
      </c>
      <c r="BN15">
        <f t="shared" si="21"/>
        <v>50</v>
      </c>
      <c r="BO15">
        <f t="shared" si="22"/>
        <v>0</v>
      </c>
      <c r="BP15">
        <f t="shared" si="23"/>
        <v>27</v>
      </c>
      <c r="BQ15">
        <f t="shared" si="24"/>
        <v>2609.293379148</v>
      </c>
      <c r="BR15">
        <f t="shared" si="33"/>
        <v>3489.8543744973485</v>
      </c>
    </row>
    <row r="16" spans="1:70" x14ac:dyDescent="0.25">
      <c r="A16">
        <f>'Pivot MRIP 12"'!A19</f>
        <v>2013</v>
      </c>
      <c r="B16" t="str">
        <f>'Pivot MRIP 12"'!B19</f>
        <v>1103820130710024</v>
      </c>
      <c r="C16">
        <f>'Pivot MRIP 12"'!C19</f>
        <v>76.310774479000003</v>
      </c>
      <c r="D16">
        <f>'Pivot MRIP 12"'!D19</f>
        <v>76.310774479000003</v>
      </c>
      <c r="E16">
        <f>'Pivot MRIP 12"'!E19</f>
        <v>1.3227735731092654</v>
      </c>
      <c r="F16">
        <f>'Pivot MRIP 12"'!F19</f>
        <v>1</v>
      </c>
      <c r="G16">
        <f>'Pivot MRIP 12"'!G19</f>
        <v>1</v>
      </c>
      <c r="H16">
        <f t="shared" si="0"/>
        <v>76.310774479000003</v>
      </c>
      <c r="I16">
        <f t="shared" si="1"/>
        <v>100.94187582432217</v>
      </c>
      <c r="K16" s="128"/>
      <c r="L16" s="128"/>
      <c r="M16" s="128"/>
      <c r="N16" s="128"/>
      <c r="O16" s="128"/>
      <c r="P16" s="128"/>
      <c r="Q16" s="79"/>
      <c r="AD16">
        <f>'Pivot MRIP 12"'!M19</f>
        <v>2014</v>
      </c>
      <c r="AE16" t="str">
        <f>'Pivot MRIP 12"'!N19</f>
        <v>1605020140412011</v>
      </c>
      <c r="AF16">
        <f>'Pivot MRIP 12"'!O19</f>
        <v>194.05642674000001</v>
      </c>
      <c r="AG16">
        <f>'Pivot MRIP 12"'!P19</f>
        <v>194.05642674000001</v>
      </c>
      <c r="AH16">
        <f>'Pivot MRIP 12"'!Q19</f>
        <v>1</v>
      </c>
      <c r="AI16">
        <f>'Pivot MRIP 12"'!R19</f>
        <v>5.2513715690847595</v>
      </c>
      <c r="AJ16">
        <f>'Pivot MRIP 12"'!S19</f>
        <v>6.8505602385127435</v>
      </c>
      <c r="AK16">
        <f>'Pivot MRIP 12"'!T19</f>
        <v>3.6128685181675516E-2</v>
      </c>
      <c r="AL16">
        <f>'Pivot MRIP 12"'!U19</f>
        <v>4.853041276756042E-2</v>
      </c>
      <c r="AM16">
        <f>'Pivot MRIP 12"'!V19</f>
        <v>5.2513715690847595</v>
      </c>
      <c r="AN16">
        <f t="shared" si="26"/>
        <v>1.3432654004296583</v>
      </c>
      <c r="AO16">
        <f t="shared" si="27"/>
        <v>1.0068798569490622</v>
      </c>
      <c r="AP16">
        <f t="shared" si="2"/>
        <v>5</v>
      </c>
      <c r="AQ16">
        <f t="shared" si="3"/>
        <v>5.2513715690847595</v>
      </c>
      <c r="AR16">
        <f t="shared" si="4"/>
        <v>1019.0624021806155</v>
      </c>
      <c r="AS16">
        <f t="shared" si="28"/>
        <v>1329.3952410529052</v>
      </c>
      <c r="AT16">
        <f t="shared" si="5"/>
        <v>6</v>
      </c>
      <c r="AU16">
        <f t="shared" si="6"/>
        <v>0</v>
      </c>
      <c r="AV16">
        <f t="shared" si="7"/>
        <v>5.2875002542664351</v>
      </c>
      <c r="AW16">
        <f t="shared" si="8"/>
        <v>1026.0734057297859</v>
      </c>
      <c r="AX16">
        <f t="shared" si="29"/>
        <v>1338.8128795427951</v>
      </c>
      <c r="AY16">
        <f t="shared" si="9"/>
        <v>7</v>
      </c>
      <c r="AZ16">
        <f t="shared" si="10"/>
        <v>0</v>
      </c>
      <c r="BA16">
        <f t="shared" si="11"/>
        <v>5.2875002542664351</v>
      </c>
      <c r="BB16">
        <f t="shared" si="12"/>
        <v>1026.0734057297859</v>
      </c>
      <c r="BC16">
        <f t="shared" si="30"/>
        <v>1338.8128795427951</v>
      </c>
      <c r="BD16">
        <f t="shared" si="13"/>
        <v>8</v>
      </c>
      <c r="BE16">
        <f t="shared" si="14"/>
        <v>0</v>
      </c>
      <c r="BF16">
        <f t="shared" si="15"/>
        <v>5.2875002542664351</v>
      </c>
      <c r="BG16">
        <f t="shared" si="16"/>
        <v>1026.0734057297859</v>
      </c>
      <c r="BH16">
        <f t="shared" si="31"/>
        <v>1338.8128795427951</v>
      </c>
      <c r="BI16">
        <f t="shared" si="17"/>
        <v>9</v>
      </c>
      <c r="BJ16">
        <f t="shared" si="18"/>
        <v>0</v>
      </c>
      <c r="BK16">
        <f t="shared" si="19"/>
        <v>5.2875002542664351</v>
      </c>
      <c r="BL16">
        <f t="shared" si="20"/>
        <v>1026.0734057297859</v>
      </c>
      <c r="BM16">
        <f t="shared" si="32"/>
        <v>1338.8128795427951</v>
      </c>
      <c r="BN16">
        <f t="shared" si="21"/>
        <v>10</v>
      </c>
      <c r="BO16">
        <f t="shared" si="22"/>
        <v>0</v>
      </c>
      <c r="BP16">
        <f t="shared" si="23"/>
        <v>5.2875002542664351</v>
      </c>
      <c r="BQ16">
        <f t="shared" si="24"/>
        <v>1026.0734057297859</v>
      </c>
      <c r="BR16">
        <f t="shared" si="33"/>
        <v>1338.8128795427951</v>
      </c>
    </row>
    <row r="17" spans="1:70" x14ac:dyDescent="0.25">
      <c r="A17">
        <f>'Pivot MRIP 12"'!A20</f>
        <v>2013</v>
      </c>
      <c r="B17" t="str">
        <f>'Pivot MRIP 12"'!B20</f>
        <v>1103820130714016</v>
      </c>
      <c r="C17">
        <f>'Pivot MRIP 12"'!C20</f>
        <v>142.55949586</v>
      </c>
      <c r="D17">
        <f>'Pivot MRIP 12"'!D20</f>
        <v>142.55949586</v>
      </c>
      <c r="E17">
        <f>'Pivot MRIP 12"'!E20</f>
        <v>0.94160359434525454</v>
      </c>
      <c r="F17">
        <f>'Pivot MRIP 12"'!F20</f>
        <v>1</v>
      </c>
      <c r="G17">
        <f>'Pivot MRIP 12"'!G20</f>
        <v>4.6261895914014245E-3</v>
      </c>
      <c r="H17">
        <f t="shared" si="0"/>
        <v>0.65950725590296644</v>
      </c>
      <c r="I17">
        <f t="shared" si="1"/>
        <v>0.62099440265500883</v>
      </c>
      <c r="K17" s="128"/>
      <c r="L17" s="128"/>
      <c r="M17" s="128"/>
      <c r="N17" s="128"/>
      <c r="O17" s="128"/>
      <c r="P17" s="128"/>
      <c r="Q17" s="79"/>
      <c r="AD17">
        <f>'Pivot MRIP 12"'!M20</f>
        <v>2014</v>
      </c>
      <c r="AE17" t="str">
        <f>'Pivot MRIP 12"'!N20</f>
        <v>1657420140606001</v>
      </c>
      <c r="AF17">
        <f>'Pivot MRIP 12"'!O20</f>
        <v>14.95890969</v>
      </c>
      <c r="AG17">
        <f>'Pivot MRIP 12"'!P20</f>
        <v>14.95890969</v>
      </c>
      <c r="AH17">
        <f>'Pivot MRIP 12"'!Q20</f>
        <v>4</v>
      </c>
      <c r="AI17">
        <f>'Pivot MRIP 12"'!R20</f>
        <v>24.157107230677976</v>
      </c>
      <c r="AJ17">
        <f>'Pivot MRIP 12"'!S20</f>
        <v>32.666116405373451</v>
      </c>
      <c r="AK17">
        <f>'Pivot MRIP 12"'!T20</f>
        <v>2.2580428238547199E-2</v>
      </c>
      <c r="AL17">
        <f>'Pivot MRIP 12"'!U20</f>
        <v>3.0331507979725267E-2</v>
      </c>
      <c r="AM17">
        <f>'Pivot MRIP 12"'!V20</f>
        <v>24.157107230677976</v>
      </c>
      <c r="AN17">
        <f t="shared" si="26"/>
        <v>1.3432654004296583</v>
      </c>
      <c r="AO17">
        <f t="shared" si="27"/>
        <v>1.0009347322931892</v>
      </c>
      <c r="AP17">
        <f t="shared" si="2"/>
        <v>20</v>
      </c>
      <c r="AQ17">
        <f t="shared" si="3"/>
        <v>24.157107230677976</v>
      </c>
      <c r="AR17">
        <f t="shared" si="4"/>
        <v>361.36398543535785</v>
      </c>
      <c r="AS17">
        <f t="shared" si="28"/>
        <v>488.6494852310089</v>
      </c>
      <c r="AT17">
        <f t="shared" si="5"/>
        <v>24</v>
      </c>
      <c r="AU17">
        <f t="shared" si="6"/>
        <v>1</v>
      </c>
      <c r="AV17">
        <f t="shared" si="7"/>
        <v>24.157107230677976</v>
      </c>
      <c r="AW17">
        <f t="shared" si="8"/>
        <v>361.36398543535785</v>
      </c>
      <c r="AX17">
        <f t="shared" si="29"/>
        <v>488.6494852310089</v>
      </c>
      <c r="AY17">
        <f t="shared" si="9"/>
        <v>28</v>
      </c>
      <c r="AZ17">
        <f t="shared" si="10"/>
        <v>0</v>
      </c>
      <c r="BA17">
        <f t="shared" si="11"/>
        <v>24.179687658916524</v>
      </c>
      <c r="BB17">
        <f t="shared" si="12"/>
        <v>361.7017640221398</v>
      </c>
      <c r="BC17">
        <f t="shared" si="30"/>
        <v>489.1032115196391</v>
      </c>
      <c r="BD17">
        <f t="shared" si="13"/>
        <v>32</v>
      </c>
      <c r="BE17">
        <f t="shared" si="14"/>
        <v>0</v>
      </c>
      <c r="BF17">
        <f t="shared" si="15"/>
        <v>24.179687658916524</v>
      </c>
      <c r="BG17">
        <f t="shared" si="16"/>
        <v>361.7017640221398</v>
      </c>
      <c r="BH17">
        <f t="shared" si="31"/>
        <v>489.1032115196391</v>
      </c>
      <c r="BI17">
        <f t="shared" si="17"/>
        <v>36</v>
      </c>
      <c r="BJ17">
        <f t="shared" si="18"/>
        <v>0</v>
      </c>
      <c r="BK17">
        <f t="shared" si="19"/>
        <v>24.179687658916524</v>
      </c>
      <c r="BL17">
        <f t="shared" si="20"/>
        <v>361.7017640221398</v>
      </c>
      <c r="BM17">
        <f t="shared" si="32"/>
        <v>489.1032115196391</v>
      </c>
      <c r="BN17">
        <f t="shared" si="21"/>
        <v>40</v>
      </c>
      <c r="BO17">
        <f t="shared" si="22"/>
        <v>0</v>
      </c>
      <c r="BP17">
        <f t="shared" si="23"/>
        <v>24.179687658916524</v>
      </c>
      <c r="BQ17">
        <f t="shared" si="24"/>
        <v>361.7017640221398</v>
      </c>
      <c r="BR17">
        <f t="shared" si="33"/>
        <v>489.1032115196391</v>
      </c>
    </row>
    <row r="18" spans="1:70" x14ac:dyDescent="0.25">
      <c r="A18">
        <f>'Pivot MRIP 12"'!A21</f>
        <v>2013</v>
      </c>
      <c r="B18" t="str">
        <f>'Pivot MRIP 12"'!B21</f>
        <v>1103820130718010</v>
      </c>
      <c r="C18">
        <f>'Pivot MRIP 12"'!C21</f>
        <v>2455.2004256999999</v>
      </c>
      <c r="D18">
        <f>'Pivot MRIP 12"'!D21</f>
        <v>2455.2004256999999</v>
      </c>
      <c r="E18">
        <f>'Pivot MRIP 12"'!E21</f>
        <v>0.94160359434525431</v>
      </c>
      <c r="F18">
        <f>'Pivot MRIP 12"'!F21</f>
        <v>4</v>
      </c>
      <c r="G18">
        <f>'Pivot MRIP 12"'!G21</f>
        <v>2.5137156908475986E-2</v>
      </c>
      <c r="H18">
        <f t="shared" si="0"/>
        <v>61.716758342577933</v>
      </c>
      <c r="I18">
        <f t="shared" si="1"/>
        <v>58.112721486708843</v>
      </c>
      <c r="K18" s="128"/>
      <c r="L18" s="128"/>
      <c r="M18" s="128"/>
      <c r="N18" s="128"/>
      <c r="O18" s="128"/>
      <c r="P18" s="128"/>
      <c r="Q18" s="79"/>
      <c r="AD18">
        <f>'Pivot MRIP 12"'!M21</f>
        <v>2014</v>
      </c>
      <c r="AE18" t="str">
        <f>'Pivot MRIP 12"'!N21</f>
        <v>1741720140411004</v>
      </c>
      <c r="AF18">
        <f>'Pivot MRIP 12"'!O21</f>
        <v>535.01145317999999</v>
      </c>
      <c r="AG18">
        <f>'Pivot MRIP 12"'!P21</f>
        <v>535.01145317999999</v>
      </c>
      <c r="AH18">
        <f>'Pivot MRIP 12"'!Q21</f>
        <v>1</v>
      </c>
      <c r="AI18">
        <f>'Pivot MRIP 12"'!R21</f>
        <v>5.3142144613559497</v>
      </c>
      <c r="AJ18">
        <f>'Pivot MRIP 12"'!S21</f>
        <v>6.0278842830148376</v>
      </c>
      <c r="AK18">
        <f>'Pivot MRIP 12"'!T21</f>
        <v>4.5160856477094398E-2</v>
      </c>
      <c r="AL18">
        <f>'Pivot MRIP 12"'!U21</f>
        <v>6.0663015959450534E-2</v>
      </c>
      <c r="AM18">
        <f>'Pivot MRIP 12"'!V21</f>
        <v>5.3142144613559497</v>
      </c>
      <c r="AN18">
        <f t="shared" si="26"/>
        <v>1.3432654004296583</v>
      </c>
      <c r="AO18">
        <f t="shared" si="27"/>
        <v>1.0084981245686444</v>
      </c>
      <c r="AP18">
        <f t="shared" si="2"/>
        <v>5</v>
      </c>
      <c r="AQ18">
        <f t="shared" si="3"/>
        <v>5.3142144613559497</v>
      </c>
      <c r="AR18">
        <f t="shared" si="4"/>
        <v>2843.1656014802174</v>
      </c>
      <c r="AS18">
        <f t="shared" si="28"/>
        <v>3224.9871298566504</v>
      </c>
      <c r="AT18">
        <f t="shared" si="5"/>
        <v>6</v>
      </c>
      <c r="AU18">
        <f t="shared" si="6"/>
        <v>0</v>
      </c>
      <c r="AV18">
        <f t="shared" si="7"/>
        <v>5.3593753178330443</v>
      </c>
      <c r="AW18">
        <f t="shared" si="8"/>
        <v>2867.3271769308813</v>
      </c>
      <c r="AX18">
        <f t="shared" si="29"/>
        <v>3257.4425381793976</v>
      </c>
      <c r="AY18">
        <f t="shared" si="9"/>
        <v>7</v>
      </c>
      <c r="AZ18">
        <f t="shared" si="10"/>
        <v>0</v>
      </c>
      <c r="BA18">
        <f t="shared" si="11"/>
        <v>5.3593753178330443</v>
      </c>
      <c r="BB18">
        <f t="shared" si="12"/>
        <v>2867.3271769308813</v>
      </c>
      <c r="BC18">
        <f t="shared" si="30"/>
        <v>3257.4425381793976</v>
      </c>
      <c r="BD18">
        <f t="shared" si="13"/>
        <v>8</v>
      </c>
      <c r="BE18">
        <f t="shared" si="14"/>
        <v>0</v>
      </c>
      <c r="BF18">
        <f t="shared" si="15"/>
        <v>5.3593753178330443</v>
      </c>
      <c r="BG18">
        <f t="shared" si="16"/>
        <v>2867.3271769308813</v>
      </c>
      <c r="BH18">
        <f t="shared" si="31"/>
        <v>3257.4425381793976</v>
      </c>
      <c r="BI18">
        <f t="shared" si="17"/>
        <v>9</v>
      </c>
      <c r="BJ18">
        <f t="shared" si="18"/>
        <v>0</v>
      </c>
      <c r="BK18">
        <f t="shared" si="19"/>
        <v>5.3593753178330443</v>
      </c>
      <c r="BL18">
        <f t="shared" si="20"/>
        <v>2867.3271769308813</v>
      </c>
      <c r="BM18">
        <f t="shared" si="32"/>
        <v>3257.4425381793976</v>
      </c>
      <c r="BN18">
        <f t="shared" si="21"/>
        <v>10</v>
      </c>
      <c r="BO18">
        <f t="shared" si="22"/>
        <v>0</v>
      </c>
      <c r="BP18">
        <f t="shared" si="23"/>
        <v>5.3593753178330443</v>
      </c>
      <c r="BQ18">
        <f t="shared" si="24"/>
        <v>2867.3271769308813</v>
      </c>
      <c r="BR18">
        <f t="shared" si="33"/>
        <v>3257.4425381793976</v>
      </c>
    </row>
    <row r="19" spans="1:70" x14ac:dyDescent="0.25">
      <c r="A19">
        <f>'Pivot MRIP 12"'!A22</f>
        <v>2013</v>
      </c>
      <c r="B19" t="str">
        <f>'Pivot MRIP 12"'!B22</f>
        <v>1103820130831004</v>
      </c>
      <c r="C19">
        <f>'Pivot MRIP 12"'!C22</f>
        <v>592.58914858000003</v>
      </c>
      <c r="D19">
        <f>'Pivot MRIP 12"'!D22</f>
        <v>592.58914858000003</v>
      </c>
      <c r="E19">
        <f>'Pivot MRIP 12"'!E22</f>
        <v>0.94160359434525442</v>
      </c>
      <c r="F19">
        <f>'Pivot MRIP 12"'!F22</f>
        <v>1</v>
      </c>
      <c r="G19">
        <f>'Pivot MRIP 12"'!G22</f>
        <v>0.10683291686102295</v>
      </c>
      <c r="H19">
        <f t="shared" si="0"/>
        <v>63.308027242991514</v>
      </c>
      <c r="I19">
        <f t="shared" si="1"/>
        <v>59.611066002908096</v>
      </c>
      <c r="K19" s="128"/>
      <c r="L19" s="128"/>
      <c r="M19" s="128"/>
      <c r="N19" s="128"/>
      <c r="O19" s="128"/>
      <c r="P19" s="128"/>
      <c r="Q19" s="79"/>
    </row>
    <row r="20" spans="1:70" x14ac:dyDescent="0.25">
      <c r="A20">
        <f>'Pivot MRIP 12"'!A23</f>
        <v>2013</v>
      </c>
      <c r="B20" t="str">
        <f>'Pivot MRIP 12"'!B23</f>
        <v>1103820130831010</v>
      </c>
      <c r="C20">
        <f>'Pivot MRIP 12"'!C23</f>
        <v>756.75344471000005</v>
      </c>
      <c r="D20">
        <f>'Pivot MRIP 12"'!D23</f>
        <v>756.75344471000005</v>
      </c>
      <c r="E20">
        <f>'Pivot MRIP 12"'!E23</f>
        <v>0.94160359434525431</v>
      </c>
      <c r="F20">
        <f>'Pivot MRIP 12"'!F23</f>
        <v>4</v>
      </c>
      <c r="G20">
        <f>'Pivot MRIP 12"'!G23</f>
        <v>1.2568578454237993E-2</v>
      </c>
      <c r="H20">
        <f t="shared" si="0"/>
        <v>9.5113150403524891</v>
      </c>
      <c r="I20">
        <f t="shared" si="1"/>
        <v>8.9558884289459808</v>
      </c>
      <c r="K20" s="128"/>
      <c r="L20" s="128"/>
      <c r="M20" s="128"/>
      <c r="N20" s="128"/>
      <c r="O20" s="128"/>
      <c r="P20" s="128"/>
      <c r="Q20" s="79"/>
    </row>
    <row r="21" spans="1:70" x14ac:dyDescent="0.25">
      <c r="A21">
        <f>'Pivot MRIP 12"'!A24</f>
        <v>2013</v>
      </c>
      <c r="B21" t="str">
        <f>'Pivot MRIP 12"'!B24</f>
        <v>1103820130831016</v>
      </c>
      <c r="C21">
        <f>'Pivot MRIP 12"'!C24</f>
        <v>592.58914858000003</v>
      </c>
      <c r="D21">
        <f>'Pivot MRIP 12"'!D24</f>
        <v>592.58914858000003</v>
      </c>
      <c r="E21">
        <f>'Pivot MRIP 12"'!E24</f>
        <v>0.94160359434525442</v>
      </c>
      <c r="F21">
        <f>'Pivot MRIP 12"'!F24</f>
        <v>16</v>
      </c>
      <c r="G21">
        <f>'Pivot MRIP 12"'!G24</f>
        <v>0.31421446135594983</v>
      </c>
      <c r="H21">
        <f t="shared" si="0"/>
        <v>186.20008012644564</v>
      </c>
      <c r="I21">
        <f t="shared" si="1"/>
        <v>175.32666471443559</v>
      </c>
      <c r="K21" s="79"/>
      <c r="L21" s="79"/>
      <c r="M21" s="79"/>
      <c r="N21" s="79"/>
      <c r="O21" s="79"/>
      <c r="P21" s="79"/>
      <c r="Q21" s="79"/>
    </row>
    <row r="22" spans="1:70" ht="14.45" customHeight="1" x14ac:dyDescent="0.25">
      <c r="A22">
        <f>'Pivot MRIP 12"'!A25</f>
        <v>2013</v>
      </c>
      <c r="B22" t="str">
        <f>'Pivot MRIP 12"'!B25</f>
        <v>1103820130831023</v>
      </c>
      <c r="C22">
        <f>'Pivot MRIP 12"'!C25</f>
        <v>592.58914858000003</v>
      </c>
      <c r="D22">
        <f>'Pivot MRIP 12"'!D25</f>
        <v>592.58914858000003</v>
      </c>
      <c r="E22">
        <f>'Pivot MRIP 12"'!E25</f>
        <v>0.94160359434525442</v>
      </c>
      <c r="F22">
        <f>'Pivot MRIP 12"'!F25</f>
        <v>9</v>
      </c>
      <c r="G22">
        <f>'Pivot MRIP 12"'!G25</f>
        <v>6.2842892271189971E-2</v>
      </c>
      <c r="H22">
        <f t="shared" si="0"/>
        <v>37.24001602528913</v>
      </c>
      <c r="I22">
        <f t="shared" si="1"/>
        <v>35.065332942887117</v>
      </c>
      <c r="K22" s="79"/>
      <c r="L22" s="79"/>
      <c r="M22" s="79"/>
      <c r="N22" s="79"/>
      <c r="O22" s="79"/>
      <c r="P22" s="79"/>
      <c r="Q22" s="79"/>
    </row>
    <row r="23" spans="1:70" x14ac:dyDescent="0.25">
      <c r="A23">
        <f>'Pivot MRIP 12"'!A26</f>
        <v>2013</v>
      </c>
      <c r="B23" t="str">
        <f>'Pivot MRIP 12"'!B26</f>
        <v>1103820130831026</v>
      </c>
      <c r="C23">
        <f>'Pivot MRIP 12"'!C26</f>
        <v>592.58914858000003</v>
      </c>
      <c r="D23">
        <f>'Pivot MRIP 12"'!D26</f>
        <v>592.58914858000003</v>
      </c>
      <c r="E23">
        <f>'Pivot MRIP 12"'!E26</f>
        <v>0.94160359434525442</v>
      </c>
      <c r="F23">
        <f>'Pivot MRIP 12"'!F26</f>
        <v>4</v>
      </c>
      <c r="G23">
        <f>'Pivot MRIP 12"'!G26</f>
        <v>3.7705735362713981E-2</v>
      </c>
      <c r="H23">
        <f t="shared" si="0"/>
        <v>22.344009615173476</v>
      </c>
      <c r="I23">
        <f t="shared" si="1"/>
        <v>21.03919976573227</v>
      </c>
      <c r="K23" s="79"/>
      <c r="L23" s="79"/>
      <c r="M23" s="79"/>
      <c r="N23" s="79"/>
      <c r="O23" s="79"/>
      <c r="P23" s="79"/>
      <c r="Q23" s="79"/>
    </row>
    <row r="24" spans="1:70" x14ac:dyDescent="0.25">
      <c r="A24">
        <f>'Pivot MRIP 12"'!A27</f>
        <v>2013</v>
      </c>
      <c r="B24" t="str">
        <f>'Pivot MRIP 12"'!B27</f>
        <v>1103820130831028</v>
      </c>
      <c r="C24">
        <f>'Pivot MRIP 12"'!C27</f>
        <v>1085.0820369999999</v>
      </c>
      <c r="D24">
        <f>'Pivot MRIP 12"'!D27</f>
        <v>1085.0820369999999</v>
      </c>
      <c r="E24">
        <f>'Pivot MRIP 12"'!E27</f>
        <v>0.94160359434525431</v>
      </c>
      <c r="F24">
        <f>'Pivot MRIP 12"'!F27</f>
        <v>2</v>
      </c>
      <c r="G24">
        <f>'Pivot MRIP 12"'!G27</f>
        <v>1.2568578454237993E-2</v>
      </c>
      <c r="H24">
        <f t="shared" si="0"/>
        <v>13.637938711318872</v>
      </c>
      <c r="I24">
        <f t="shared" si="1"/>
        <v>12.841532110038136</v>
      </c>
      <c r="K24" t="s">
        <v>2172</v>
      </c>
    </row>
    <row r="25" spans="1:70" x14ac:dyDescent="0.25">
      <c r="A25">
        <f>'Pivot MRIP 12"'!A28</f>
        <v>2013</v>
      </c>
      <c r="B25" t="str">
        <f>'Pivot MRIP 12"'!B28</f>
        <v>1103820130921003</v>
      </c>
      <c r="C25">
        <f>'Pivot MRIP 12"'!C28</f>
        <v>210.07171786000001</v>
      </c>
      <c r="D25">
        <f>'Pivot MRIP 12"'!D28</f>
        <v>210.07171786000001</v>
      </c>
      <c r="E25">
        <f>'Pivot MRIP 12"'!E28</f>
        <v>0.94160359434525431</v>
      </c>
      <c r="F25">
        <f>'Pivot MRIP 12"'!F28</f>
        <v>9</v>
      </c>
      <c r="G25">
        <f>'Pivot MRIP 12"'!G28</f>
        <v>5.0274313816951972E-2</v>
      </c>
      <c r="H25">
        <f t="shared" si="0"/>
        <v>10.561211467759835</v>
      </c>
      <c r="I25">
        <f t="shared" si="1"/>
        <v>9.9444746786829796</v>
      </c>
      <c r="K25" s="80" t="s">
        <v>1715</v>
      </c>
      <c r="L25" s="80" t="s">
        <v>1745</v>
      </c>
      <c r="M25" s="80" t="s">
        <v>1746</v>
      </c>
      <c r="N25" s="80" t="s">
        <v>1747</v>
      </c>
      <c r="O25" s="80" t="s">
        <v>1748</v>
      </c>
      <c r="P25" s="80" t="s">
        <v>1749</v>
      </c>
      <c r="Q25" s="80" t="s">
        <v>1750</v>
      </c>
    </row>
    <row r="26" spans="1:70" ht="15.75" thickBot="1" x14ac:dyDescent="0.3">
      <c r="A26">
        <f>'Pivot MRIP 12"'!A29</f>
        <v>2013</v>
      </c>
      <c r="B26" t="str">
        <f>'Pivot MRIP 12"'!B29</f>
        <v>1103820130921007</v>
      </c>
      <c r="C26">
        <f>'Pivot MRIP 12"'!C29</f>
        <v>210.07171786000001</v>
      </c>
      <c r="D26">
        <f>'Pivot MRIP 12"'!D29</f>
        <v>210.07171786000001</v>
      </c>
      <c r="E26">
        <f>'Pivot MRIP 12"'!E29</f>
        <v>0.94160359434525442</v>
      </c>
      <c r="F26">
        <f>'Pivot MRIP 12"'!F29</f>
        <v>6</v>
      </c>
      <c r="G26">
        <f>'Pivot MRIP 12"'!G29</f>
        <v>3.1421446135594985E-2</v>
      </c>
      <c r="H26">
        <f t="shared" si="0"/>
        <v>6.6007571673498973</v>
      </c>
      <c r="I26">
        <f t="shared" si="1"/>
        <v>6.2152966741768632</v>
      </c>
      <c r="K26" s="6">
        <v>2013</v>
      </c>
      <c r="L26" s="7">
        <f t="shared" ref="L26:Q27" si="35">T55</f>
        <v>21704.211237319843</v>
      </c>
      <c r="M26" s="7">
        <f t="shared" si="35"/>
        <v>21734.797125298417</v>
      </c>
      <c r="N26" s="7">
        <f t="shared" si="35"/>
        <v>21736.758548260088</v>
      </c>
      <c r="O26" s="7">
        <f t="shared" si="35"/>
        <v>21737.850481730376</v>
      </c>
      <c r="P26" s="7">
        <f t="shared" si="35"/>
        <v>21737.850481730376</v>
      </c>
      <c r="Q26" s="7">
        <f t="shared" si="35"/>
        <v>21737.850481730376</v>
      </c>
    </row>
    <row r="27" spans="1:70" x14ac:dyDescent="0.25">
      <c r="A27">
        <f>'Pivot MRIP 12"'!A30</f>
        <v>2013</v>
      </c>
      <c r="B27" t="str">
        <f>'Pivot MRIP 12"'!B30</f>
        <v>1103820130921010</v>
      </c>
      <c r="C27">
        <f>'Pivot MRIP 12"'!C30</f>
        <v>210.07171786000001</v>
      </c>
      <c r="D27">
        <f>'Pivot MRIP 12"'!D30</f>
        <v>210.07171786000001</v>
      </c>
      <c r="E27">
        <f>'Pivot MRIP 12"'!E30</f>
        <v>0.79858165468628683</v>
      </c>
      <c r="F27">
        <f>'Pivot MRIP 12"'!F30</f>
        <v>9</v>
      </c>
      <c r="G27">
        <f>'Pivot MRIP 12"'!G30</f>
        <v>1.1885286768135699</v>
      </c>
      <c r="H27">
        <f t="shared" si="0"/>
        <v>249.67626086409939</v>
      </c>
      <c r="I27">
        <f t="shared" si="1"/>
        <v>199.38688153673749</v>
      </c>
      <c r="K27" s="6">
        <v>2014</v>
      </c>
      <c r="L27" s="7">
        <f t="shared" si="35"/>
        <v>43064.219239765909</v>
      </c>
      <c r="M27" s="7">
        <f t="shared" si="35"/>
        <v>43140.187026390209</v>
      </c>
      <c r="N27" s="7">
        <f t="shared" si="35"/>
        <v>43140.524804976987</v>
      </c>
      <c r="O27" s="7">
        <f t="shared" si="35"/>
        <v>43198.846979415699</v>
      </c>
      <c r="P27" s="7">
        <f t="shared" si="35"/>
        <v>43198.846979415699</v>
      </c>
      <c r="Q27" s="7">
        <f t="shared" si="35"/>
        <v>43198.846979415699</v>
      </c>
      <c r="S27" s="126" t="s">
        <v>1715</v>
      </c>
      <c r="T27" s="102" t="s">
        <v>2174</v>
      </c>
      <c r="U27" s="103"/>
    </row>
    <row r="28" spans="1:70" ht="15.75" thickBot="1" x14ac:dyDescent="0.3">
      <c r="A28">
        <f>'Pivot MRIP 12"'!A31</f>
        <v>2013</v>
      </c>
      <c r="B28" t="str">
        <f>'Pivot MRIP 12"'!B31</f>
        <v>1103820130921032</v>
      </c>
      <c r="C28">
        <f>'Pivot MRIP 12"'!C31</f>
        <v>315.95863222999998</v>
      </c>
      <c r="D28">
        <f>'Pivot MRIP 12"'!D31</f>
        <v>315.95863222999998</v>
      </c>
      <c r="E28">
        <f>'Pivot MRIP 12"'!E31</f>
        <v>0.94160359434525442</v>
      </c>
      <c r="F28">
        <f>'Pivot MRIP 12"'!F31</f>
        <v>8</v>
      </c>
      <c r="G28">
        <f>'Pivot MRIP 12"'!G31</f>
        <v>5.6558603044070968E-2</v>
      </c>
      <c r="H28">
        <f t="shared" si="0"/>
        <v>17.870178858644177</v>
      </c>
      <c r="I28">
        <f t="shared" si="1"/>
        <v>16.826624644891933</v>
      </c>
      <c r="K28" s="6" t="s">
        <v>1744</v>
      </c>
      <c r="L28" s="7">
        <f t="shared" ref="L28:Q28" si="36">AVERAGE(L26:L27)</f>
        <v>32384.215238542878</v>
      </c>
      <c r="M28" s="7">
        <f t="shared" si="36"/>
        <v>32437.492075844311</v>
      </c>
      <c r="N28" s="7">
        <f t="shared" si="36"/>
        <v>32438.641676618536</v>
      </c>
      <c r="O28" s="7">
        <f t="shared" si="36"/>
        <v>32468.348730573038</v>
      </c>
      <c r="P28" s="7">
        <f t="shared" si="36"/>
        <v>32468.348730573038</v>
      </c>
      <c r="Q28" s="7">
        <f t="shared" si="36"/>
        <v>32468.348730573038</v>
      </c>
      <c r="S28" s="127"/>
      <c r="T28" s="84" t="s">
        <v>2155</v>
      </c>
      <c r="U28" s="85" t="s">
        <v>2156</v>
      </c>
    </row>
    <row r="29" spans="1:70" x14ac:dyDescent="0.25">
      <c r="A29">
        <f>'Pivot MRIP 12"'!A32</f>
        <v>2013</v>
      </c>
      <c r="B29" t="str">
        <f>'Pivot MRIP 12"'!B32</f>
        <v>1103820131005009</v>
      </c>
      <c r="C29">
        <f>'Pivot MRIP 12"'!C32</f>
        <v>438.64892621000001</v>
      </c>
      <c r="D29">
        <f>'Pivot MRIP 12"'!D32</f>
        <v>438.64892621000001</v>
      </c>
      <c r="E29">
        <f>'Pivot MRIP 12"'!E32</f>
        <v>0.94160359434525431</v>
      </c>
      <c r="F29">
        <f>'Pivot MRIP 12"'!F32</f>
        <v>5</v>
      </c>
      <c r="G29">
        <f>'Pivot MRIP 12"'!G32</f>
        <v>6.2842892271189965E-3</v>
      </c>
      <c r="H29">
        <f t="shared" si="0"/>
        <v>2.7565967214688185</v>
      </c>
      <c r="I29">
        <f t="shared" si="1"/>
        <v>2.5956213810953832</v>
      </c>
      <c r="S29" s="83">
        <v>2013</v>
      </c>
      <c r="T29" s="86">
        <f>L55</f>
        <v>7</v>
      </c>
      <c r="U29" s="87">
        <f>M55</f>
        <v>2848.4694133590001</v>
      </c>
    </row>
    <row r="30" spans="1:70" x14ac:dyDescent="0.25">
      <c r="A30">
        <f>'Pivot MRIP 12"'!A33</f>
        <v>2013</v>
      </c>
      <c r="B30" t="str">
        <f>'Pivot MRIP 12"'!B33</f>
        <v>1103820131005012</v>
      </c>
      <c r="C30">
        <f>'Pivot MRIP 12"'!C33</f>
        <v>304.86327712000002</v>
      </c>
      <c r="D30">
        <f>'Pivot MRIP 12"'!D33</f>
        <v>304.86327712000002</v>
      </c>
      <c r="E30">
        <f>'Pivot MRIP 12"'!E33</f>
        <v>0.94160359434525431</v>
      </c>
      <c r="F30">
        <f>'Pivot MRIP 12"'!F33</f>
        <v>1</v>
      </c>
      <c r="G30">
        <f>'Pivot MRIP 12"'!G33</f>
        <v>1.2568578454237993E-2</v>
      </c>
      <c r="H30">
        <f t="shared" si="0"/>
        <v>3.8316980162988186</v>
      </c>
      <c r="I30">
        <f t="shared" si="1"/>
        <v>3.6079406245925485</v>
      </c>
      <c r="K30" t="s">
        <v>2173</v>
      </c>
      <c r="S30" s="81">
        <v>2014</v>
      </c>
      <c r="T30" s="86">
        <f>L56</f>
        <v>10</v>
      </c>
      <c r="U30" s="87">
        <f>M56</f>
        <v>5123.9986092610006</v>
      </c>
    </row>
    <row r="31" spans="1:70" ht="15.75" thickBot="1" x14ac:dyDescent="0.3">
      <c r="A31">
        <f>'Pivot MRIP 12"'!A34</f>
        <v>2013</v>
      </c>
      <c r="B31" t="str">
        <f>'Pivot MRIP 12"'!B34</f>
        <v>1103820131005018</v>
      </c>
      <c r="C31">
        <f>'Pivot MRIP 12"'!C34</f>
        <v>304.86327712000002</v>
      </c>
      <c r="D31">
        <f>'Pivot MRIP 12"'!D34</f>
        <v>304.86327712000002</v>
      </c>
      <c r="E31">
        <f>'Pivot MRIP 12"'!E34</f>
        <v>0.94160359434525442</v>
      </c>
      <c r="F31">
        <f>'Pivot MRIP 12"'!F34</f>
        <v>1</v>
      </c>
      <c r="G31">
        <f>'Pivot MRIP 12"'!G34</f>
        <v>3.1421446135594985E-2</v>
      </c>
      <c r="H31">
        <f t="shared" si="0"/>
        <v>9.5792450407470486</v>
      </c>
      <c r="I31">
        <f t="shared" si="1"/>
        <v>9.0198515614813743</v>
      </c>
      <c r="K31" s="80" t="s">
        <v>1715</v>
      </c>
      <c r="L31" s="80" t="s">
        <v>1745</v>
      </c>
      <c r="M31" s="80" t="s">
        <v>1746</v>
      </c>
      <c r="N31" s="80" t="s">
        <v>1747</v>
      </c>
      <c r="O31" s="80" t="s">
        <v>1748</v>
      </c>
      <c r="P31" s="80" t="s">
        <v>1749</v>
      </c>
      <c r="Q31" s="80" t="s">
        <v>1750</v>
      </c>
      <c r="S31" s="82" t="s">
        <v>1727</v>
      </c>
      <c r="T31" s="41">
        <f>AVERAGE(T29:T30)</f>
        <v>8.5</v>
      </c>
      <c r="U31" s="33">
        <f>AVERAGE(U29:U30)</f>
        <v>3986.2340113100004</v>
      </c>
    </row>
    <row r="32" spans="1:70" x14ac:dyDescent="0.25">
      <c r="A32">
        <f>'Pivot MRIP 12"'!A35</f>
        <v>2013</v>
      </c>
      <c r="B32" t="str">
        <f>'Pivot MRIP 12"'!B35</f>
        <v>1103820131005019</v>
      </c>
      <c r="C32">
        <f>'Pivot MRIP 12"'!C35</f>
        <v>304.86327712000002</v>
      </c>
      <c r="D32">
        <f>'Pivot MRIP 12"'!D35</f>
        <v>304.86327712000002</v>
      </c>
      <c r="E32">
        <f>'Pivot MRIP 12"'!E35</f>
        <v>1.2542997732092316</v>
      </c>
      <c r="F32">
        <f>'Pivot MRIP 12"'!F35</f>
        <v>4</v>
      </c>
      <c r="G32">
        <f>'Pivot MRIP 12"'!G35</f>
        <v>1.224386316049165</v>
      </c>
      <c r="H32">
        <f t="shared" si="0"/>
        <v>373.27042477163252</v>
      </c>
      <c r="I32">
        <f t="shared" si="1"/>
        <v>468.19300913677222</v>
      </c>
      <c r="K32" s="6">
        <v>2013</v>
      </c>
      <c r="L32" s="7">
        <f t="shared" ref="L32:Q33" si="37">N55</f>
        <v>31468.476648392156</v>
      </c>
      <c r="M32" s="7">
        <f t="shared" si="37"/>
        <v>31509.561613455193</v>
      </c>
      <c r="N32" s="7">
        <f t="shared" si="37"/>
        <v>31512.196325055211</v>
      </c>
      <c r="O32" s="7">
        <f t="shared" si="37"/>
        <v>31513.663081505416</v>
      </c>
      <c r="P32" s="7">
        <f t="shared" si="37"/>
        <v>31513.663081505416</v>
      </c>
      <c r="Q32" s="7">
        <f t="shared" si="37"/>
        <v>31513.663081505416</v>
      </c>
    </row>
    <row r="33" spans="1:17" x14ac:dyDescent="0.25">
      <c r="A33">
        <f>'Pivot MRIP 12"'!A36</f>
        <v>2013</v>
      </c>
      <c r="B33" t="str">
        <f>'Pivot MRIP 12"'!B36</f>
        <v>1103820131006007</v>
      </c>
      <c r="C33">
        <f>'Pivot MRIP 12"'!C36</f>
        <v>350.27639513999998</v>
      </c>
      <c r="D33">
        <f>'Pivot MRIP 12"'!D36</f>
        <v>350.27639513999998</v>
      </c>
      <c r="E33">
        <f>'Pivot MRIP 12"'!E36</f>
        <v>0.94160359434525442</v>
      </c>
      <c r="F33">
        <f>'Pivot MRIP 12"'!F36</f>
        <v>9</v>
      </c>
      <c r="G33">
        <f>'Pivot MRIP 12"'!G36</f>
        <v>9.4264338406784942E-2</v>
      </c>
      <c r="H33">
        <f t="shared" si="0"/>
        <v>33.018572647385682</v>
      </c>
      <c r="I33">
        <f t="shared" si="1"/>
        <v>31.090406684928261</v>
      </c>
      <c r="K33" s="6">
        <v>2014</v>
      </c>
      <c r="L33" s="7">
        <f t="shared" si="37"/>
        <v>69684.580200044555</v>
      </c>
      <c r="M33" s="7">
        <f t="shared" si="37"/>
        <v>69786.625099364188</v>
      </c>
      <c r="N33" s="7">
        <f t="shared" si="37"/>
        <v>69787.078825652818</v>
      </c>
      <c r="O33" s="7">
        <f t="shared" si="37"/>
        <v>69865.420984654163</v>
      </c>
      <c r="P33" s="7">
        <f t="shared" si="37"/>
        <v>69865.420984654163</v>
      </c>
      <c r="Q33" s="7">
        <f t="shared" si="37"/>
        <v>69865.420984654163</v>
      </c>
    </row>
    <row r="34" spans="1:17" x14ac:dyDescent="0.25">
      <c r="A34">
        <f>'Pivot MRIP 12"'!A37</f>
        <v>2013</v>
      </c>
      <c r="B34" t="str">
        <f>'Pivot MRIP 12"'!B37</f>
        <v>1103820131015005</v>
      </c>
      <c r="C34">
        <f>'Pivot MRIP 12"'!C37</f>
        <v>133.46866514999999</v>
      </c>
      <c r="D34">
        <f>'Pivot MRIP 12"'!D37</f>
        <v>133.46866514999999</v>
      </c>
      <c r="E34">
        <f>'Pivot MRIP 12"'!E37</f>
        <v>0.94160359434525442</v>
      </c>
      <c r="F34">
        <f>'Pivot MRIP 12"'!F37</f>
        <v>1</v>
      </c>
      <c r="G34">
        <f>'Pivot MRIP 12"'!G37</f>
        <v>1.8852867681356991E-2</v>
      </c>
      <c r="H34">
        <f t="shared" si="0"/>
        <v>2.5162670836802929</v>
      </c>
      <c r="I34">
        <f t="shared" si="1"/>
        <v>2.3693261303260149</v>
      </c>
      <c r="K34" s="6" t="s">
        <v>1744</v>
      </c>
      <c r="L34" s="7">
        <f t="shared" ref="L34:Q34" si="38">AVERAGE(L32:L33)</f>
        <v>50576.528424218355</v>
      </c>
      <c r="M34" s="7">
        <f t="shared" si="38"/>
        <v>50648.093356409692</v>
      </c>
      <c r="N34" s="7">
        <f t="shared" si="38"/>
        <v>50649.637575354012</v>
      </c>
      <c r="O34" s="7">
        <f t="shared" si="38"/>
        <v>50689.542033079793</v>
      </c>
      <c r="P34" s="7">
        <f t="shared" si="38"/>
        <v>50689.542033079793</v>
      </c>
      <c r="Q34" s="7">
        <f t="shared" si="38"/>
        <v>50689.542033079793</v>
      </c>
    </row>
    <row r="35" spans="1:17" x14ac:dyDescent="0.25">
      <c r="A35">
        <f>'Pivot MRIP 12"'!A38</f>
        <v>2013</v>
      </c>
      <c r="B35" t="str">
        <f>'Pivot MRIP 12"'!B38</f>
        <v>1103820131015008</v>
      </c>
      <c r="C35">
        <f>'Pivot MRIP 12"'!C38</f>
        <v>133.46866514999999</v>
      </c>
      <c r="D35">
        <f>'Pivot MRIP 12"'!D38</f>
        <v>133.46866514999999</v>
      </c>
      <c r="E35">
        <f>'Pivot MRIP 12"'!E38</f>
        <v>0.94160359434525431</v>
      </c>
      <c r="F35">
        <f>'Pivot MRIP 12"'!F38</f>
        <v>2</v>
      </c>
      <c r="G35">
        <f>'Pivot MRIP 12"'!G38</f>
        <v>6.2842892271189965E-3</v>
      </c>
      <c r="H35">
        <f t="shared" si="0"/>
        <v>0.83875569456009758</v>
      </c>
      <c r="I35">
        <f t="shared" si="1"/>
        <v>0.78977537677533816</v>
      </c>
    </row>
    <row r="36" spans="1:17" x14ac:dyDescent="0.25">
      <c r="A36">
        <f>'Pivot MRIP 12"'!A39</f>
        <v>2013</v>
      </c>
      <c r="B36" t="str">
        <f>'Pivot MRIP 12"'!B39</f>
        <v>1103820131015010</v>
      </c>
      <c r="C36">
        <f>'Pivot MRIP 12"'!C39</f>
        <v>164.03509738</v>
      </c>
      <c r="D36">
        <f>'Pivot MRIP 12"'!D39</f>
        <v>164.03509738</v>
      </c>
      <c r="E36">
        <f>'Pivot MRIP 12"'!E39</f>
        <v>0.94160359434525442</v>
      </c>
      <c r="F36">
        <f>'Pivot MRIP 12"'!F39</f>
        <v>6</v>
      </c>
      <c r="G36">
        <f>'Pivot MRIP 12"'!G39</f>
        <v>1.8852867681356991E-2</v>
      </c>
      <c r="H36">
        <f t="shared" si="0"/>
        <v>3.0925319860036486</v>
      </c>
      <c r="I36">
        <f t="shared" si="1"/>
        <v>2.9119392336487038</v>
      </c>
    </row>
    <row r="37" spans="1:17" x14ac:dyDescent="0.25">
      <c r="A37">
        <f>'Pivot MRIP 12"'!A40</f>
        <v>2013</v>
      </c>
      <c r="B37" t="str">
        <f>'Pivot MRIP 12"'!B40</f>
        <v>1104320130111009</v>
      </c>
      <c r="C37">
        <f>'Pivot MRIP 12"'!C40</f>
        <v>60.556832489000001</v>
      </c>
      <c r="D37">
        <f>'Pivot MRIP 12"'!D40</f>
        <v>60.556832489000001</v>
      </c>
      <c r="E37">
        <f>'Pivot MRIP 12"'!E40</f>
        <v>0.94160359434525442</v>
      </c>
      <c r="F37">
        <f>'Pivot MRIP 12"'!F40</f>
        <v>4</v>
      </c>
      <c r="G37">
        <f>'Pivot MRIP 12"'!G40</f>
        <v>0.12568578454237994</v>
      </c>
      <c r="H37">
        <f t="shared" si="0"/>
        <v>7.6111330007814475</v>
      </c>
      <c r="I37">
        <f t="shared" si="1"/>
        <v>7.1666701905755934</v>
      </c>
    </row>
    <row r="38" spans="1:17" x14ac:dyDescent="0.25">
      <c r="A38">
        <f>'Pivot MRIP 12"'!A41</f>
        <v>2013</v>
      </c>
      <c r="B38" t="str">
        <f>'Pivot MRIP 12"'!B41</f>
        <v>1104320130111014</v>
      </c>
      <c r="C38">
        <f>'Pivot MRIP 12"'!C41</f>
        <v>60.556832489000001</v>
      </c>
      <c r="D38">
        <f>'Pivot MRIP 12"'!D41</f>
        <v>60.556832489000001</v>
      </c>
      <c r="E38">
        <f>'Pivot MRIP 12"'!E41</f>
        <v>0.94160359434525442</v>
      </c>
      <c r="F38">
        <f>'Pivot MRIP 12"'!F41</f>
        <v>4</v>
      </c>
      <c r="G38">
        <f>'Pivot MRIP 12"'!G41</f>
        <v>0.31421446135594983</v>
      </c>
      <c r="H38">
        <f t="shared" si="0"/>
        <v>19.027832501953618</v>
      </c>
      <c r="I38">
        <f t="shared" si="1"/>
        <v>17.916675476438982</v>
      </c>
    </row>
    <row r="39" spans="1:17" x14ac:dyDescent="0.25">
      <c r="A39">
        <f>'Pivot MRIP 12"'!A42</f>
        <v>2013</v>
      </c>
      <c r="B39" t="str">
        <f>'Pivot MRIP 12"'!B42</f>
        <v>1104320130111018</v>
      </c>
      <c r="C39">
        <f>'Pivot MRIP 12"'!C42</f>
        <v>60.556832489000001</v>
      </c>
      <c r="D39">
        <f>'Pivot MRIP 12"'!D42</f>
        <v>60.556832489000001</v>
      </c>
      <c r="E39">
        <f>'Pivot MRIP 12"'!E42</f>
        <v>0.94160359434525431</v>
      </c>
      <c r="F39">
        <f>'Pivot MRIP 12"'!F42</f>
        <v>2</v>
      </c>
      <c r="G39">
        <f>'Pivot MRIP 12"'!G42</f>
        <v>1.2568578454237993E-2</v>
      </c>
      <c r="H39">
        <f t="shared" si="0"/>
        <v>0.76111330007814471</v>
      </c>
      <c r="I39">
        <f t="shared" si="1"/>
        <v>0.71666701905755914</v>
      </c>
    </row>
    <row r="40" spans="1:17" x14ac:dyDescent="0.25">
      <c r="A40">
        <f>'Pivot MRIP 12"'!A43</f>
        <v>2013</v>
      </c>
      <c r="B40" t="str">
        <f>'Pivot MRIP 12"'!B43</f>
        <v>1104320130111022</v>
      </c>
      <c r="C40">
        <f>'Pivot MRIP 12"'!C43</f>
        <v>64.513612585000004</v>
      </c>
      <c r="D40">
        <f>'Pivot MRIP 12"'!D43</f>
        <v>64.513612585000004</v>
      </c>
      <c r="E40">
        <f>'Pivot MRIP 12"'!E43</f>
        <v>0.94160359434525442</v>
      </c>
      <c r="F40">
        <f>'Pivot MRIP 12"'!F43</f>
        <v>12</v>
      </c>
      <c r="G40">
        <f>'Pivot MRIP 12"'!G43</f>
        <v>8.7980049179665953E-2</v>
      </c>
      <c r="H40">
        <f t="shared" si="0"/>
        <v>5.6759108079862166</v>
      </c>
      <c r="I40">
        <f t="shared" si="1"/>
        <v>5.3444580179828991</v>
      </c>
    </row>
    <row r="41" spans="1:17" x14ac:dyDescent="0.25">
      <c r="A41">
        <f>'Pivot MRIP 12"'!A44</f>
        <v>2013</v>
      </c>
      <c r="B41" t="str">
        <f>'Pivot MRIP 12"'!B44</f>
        <v>1104320130113005</v>
      </c>
      <c r="C41">
        <f>'Pivot MRIP 12"'!C44</f>
        <v>27.304371482000001</v>
      </c>
      <c r="D41">
        <f>'Pivot MRIP 12"'!D44</f>
        <v>27.304371482000001</v>
      </c>
      <c r="E41">
        <f>'Pivot MRIP 12"'!E44</f>
        <v>0.94160359434525431</v>
      </c>
      <c r="F41">
        <f>'Pivot MRIP 12"'!F44</f>
        <v>2</v>
      </c>
      <c r="G41">
        <f>'Pivot MRIP 12"'!G44</f>
        <v>6.2842892271189965E-3</v>
      </c>
      <c r="H41">
        <f t="shared" si="0"/>
        <v>0.17158856755758775</v>
      </c>
      <c r="I41">
        <f t="shared" si="1"/>
        <v>0.16156841196077812</v>
      </c>
    </row>
    <row r="42" spans="1:17" x14ac:dyDescent="0.25">
      <c r="A42">
        <f>'Pivot MRIP 12"'!A45</f>
        <v>2013</v>
      </c>
      <c r="B42" t="str">
        <f>'Pivot MRIP 12"'!B45</f>
        <v>1104320130323004</v>
      </c>
      <c r="C42">
        <f>'Pivot MRIP 12"'!C45</f>
        <v>320.50045275999997</v>
      </c>
      <c r="D42">
        <f>'Pivot MRIP 12"'!D45</f>
        <v>320.50045275999997</v>
      </c>
      <c r="E42">
        <f>'Pivot MRIP 12"'!E45</f>
        <v>0.94160359434525442</v>
      </c>
      <c r="F42">
        <f>'Pivot MRIP 12"'!F45</f>
        <v>4</v>
      </c>
      <c r="G42">
        <f>'Pivot MRIP 12"'!G45</f>
        <v>0.18852867681356988</v>
      </c>
      <c r="H42">
        <f t="shared" si="0"/>
        <v>60.42352627699286</v>
      </c>
      <c r="I42">
        <f t="shared" si="1"/>
        <v>56.895009525431405</v>
      </c>
    </row>
    <row r="43" spans="1:17" x14ac:dyDescent="0.25">
      <c r="A43">
        <f>'Pivot MRIP 12"'!A46</f>
        <v>2013</v>
      </c>
      <c r="B43" t="str">
        <f>'Pivot MRIP 12"'!B46</f>
        <v>1104320130323008</v>
      </c>
      <c r="C43">
        <f>'Pivot MRIP 12"'!C46</f>
        <v>457.85778965999998</v>
      </c>
      <c r="D43">
        <f>'Pivot MRIP 12"'!D46</f>
        <v>457.85778965999998</v>
      </c>
      <c r="E43">
        <f>'Pivot MRIP 12"'!E46</f>
        <v>0.94160359434525442</v>
      </c>
      <c r="F43">
        <f>'Pivot MRIP 12"'!F46</f>
        <v>20</v>
      </c>
      <c r="G43">
        <f>'Pivot MRIP 12"'!G46</f>
        <v>0.11311720608814194</v>
      </c>
      <c r="H43">
        <f t="shared" si="0"/>
        <v>51.791593952031363</v>
      </c>
      <c r="I43">
        <f t="shared" si="1"/>
        <v>48.767151022102674</v>
      </c>
    </row>
    <row r="44" spans="1:17" x14ac:dyDescent="0.25">
      <c r="A44">
        <f>'Pivot MRIP 12"'!A47</f>
        <v>2013</v>
      </c>
      <c r="B44" t="str">
        <f>'Pivot MRIP 12"'!B47</f>
        <v>1104320130426009</v>
      </c>
      <c r="C44">
        <f>'Pivot MRIP 12"'!C47</f>
        <v>1332.9492624</v>
      </c>
      <c r="D44">
        <f>'Pivot MRIP 12"'!D47</f>
        <v>1332.9492624</v>
      </c>
      <c r="E44">
        <f>'Pivot MRIP 12"'!E47</f>
        <v>0.94160359434525442</v>
      </c>
      <c r="F44">
        <f>'Pivot MRIP 12"'!F47</f>
        <v>1</v>
      </c>
      <c r="G44">
        <f>'Pivot MRIP 12"'!G47</f>
        <v>1.5250897026834768E-2</v>
      </c>
      <c r="H44">
        <f t="shared" si="0"/>
        <v>20.328671942857756</v>
      </c>
      <c r="I44">
        <f t="shared" si="1"/>
        <v>19.141550569660389</v>
      </c>
    </row>
    <row r="45" spans="1:17" x14ac:dyDescent="0.25">
      <c r="A45">
        <f>'Pivot MRIP 12"'!A48</f>
        <v>2013</v>
      </c>
      <c r="B45" t="str">
        <f>'Pivot MRIP 12"'!B48</f>
        <v>1104320130430001</v>
      </c>
      <c r="C45">
        <f>'Pivot MRIP 12"'!C48</f>
        <v>465.73534121</v>
      </c>
      <c r="D45">
        <f>'Pivot MRIP 12"'!D48</f>
        <v>465.73534121</v>
      </c>
      <c r="E45">
        <f>'Pivot MRIP 12"'!E48</f>
        <v>0.94160359434525431</v>
      </c>
      <c r="F45">
        <f>'Pivot MRIP 12"'!F48</f>
        <v>2</v>
      </c>
      <c r="G45">
        <f>'Pivot MRIP 12"'!G48</f>
        <v>6.2842892271189965E-3</v>
      </c>
      <c r="H45">
        <f t="shared" si="0"/>
        <v>2.9268155874545929</v>
      </c>
      <c r="I45">
        <f t="shared" si="1"/>
        <v>2.7559000771329618</v>
      </c>
    </row>
    <row r="46" spans="1:17" x14ac:dyDescent="0.25">
      <c r="A46">
        <f>'Pivot MRIP 12"'!A49</f>
        <v>2013</v>
      </c>
      <c r="B46" t="str">
        <f>'Pivot MRIP 12"'!B49</f>
        <v>1104320130502001</v>
      </c>
      <c r="C46">
        <f>'Pivot MRIP 12"'!C49</f>
        <v>1340.6806747000001</v>
      </c>
      <c r="D46">
        <f>'Pivot MRIP 12"'!D49</f>
        <v>1340.6806747000001</v>
      </c>
      <c r="E46">
        <f>'Pivot MRIP 12"'!E49</f>
        <v>0.94160359434525442</v>
      </c>
      <c r="F46">
        <f>'Pivot MRIP 12"'!F49</f>
        <v>2</v>
      </c>
      <c r="G46">
        <f>'Pivot MRIP 12"'!G49</f>
        <v>1.8852867681356991E-2</v>
      </c>
      <c r="H46">
        <f t="shared" si="0"/>
        <v>25.275675363071517</v>
      </c>
      <c r="I46">
        <f t="shared" si="1"/>
        <v>23.799666771371935</v>
      </c>
    </row>
    <row r="47" spans="1:17" x14ac:dyDescent="0.25">
      <c r="A47">
        <f>'Pivot MRIP 12"'!A50</f>
        <v>2013</v>
      </c>
      <c r="B47" t="str">
        <f>'Pivot MRIP 12"'!B50</f>
        <v>1104320130502003</v>
      </c>
      <c r="C47">
        <f>'Pivot MRIP 12"'!C50</f>
        <v>1340.6806747000001</v>
      </c>
      <c r="D47">
        <f>'Pivot MRIP 12"'!D50</f>
        <v>1340.6806747000001</v>
      </c>
      <c r="E47">
        <f>'Pivot MRIP 12"'!E50</f>
        <v>0.94160359434525442</v>
      </c>
      <c r="F47">
        <f>'Pivot MRIP 12"'!F50</f>
        <v>9</v>
      </c>
      <c r="G47">
        <f>'Pivot MRIP 12"'!G50</f>
        <v>8.7980049179665953E-2</v>
      </c>
      <c r="H47">
        <f t="shared" si="0"/>
        <v>117.95315169433374</v>
      </c>
      <c r="I47">
        <f t="shared" si="1"/>
        <v>111.06511159973569</v>
      </c>
    </row>
    <row r="48" spans="1:17" x14ac:dyDescent="0.25">
      <c r="A48">
        <f>'Pivot MRIP 12"'!A51</f>
        <v>2013</v>
      </c>
      <c r="B48" t="str">
        <f>'Pivot MRIP 12"'!B51</f>
        <v>1104320130502006</v>
      </c>
      <c r="C48">
        <f>'Pivot MRIP 12"'!C51</f>
        <v>2603.0313875000002</v>
      </c>
      <c r="D48">
        <f>'Pivot MRIP 12"'!D51</f>
        <v>2603.0313875000002</v>
      </c>
      <c r="E48">
        <f>'Pivot MRIP 12"'!E51</f>
        <v>0.94160359434525442</v>
      </c>
      <c r="F48">
        <f>'Pivot MRIP 12"'!F51</f>
        <v>2</v>
      </c>
      <c r="G48">
        <f>'Pivot MRIP 12"'!G51</f>
        <v>3.1421446135594985E-2</v>
      </c>
      <c r="H48">
        <f t="shared" si="0"/>
        <v>81.791010531594338</v>
      </c>
      <c r="I48">
        <f t="shared" si="1"/>
        <v>77.014709501679789</v>
      </c>
    </row>
    <row r="49" spans="1:25" x14ac:dyDescent="0.25">
      <c r="A49">
        <f>'Pivot MRIP 12"'!A52</f>
        <v>2013</v>
      </c>
      <c r="B49" t="str">
        <f>'Pivot MRIP 12"'!B52</f>
        <v>1104320130529001</v>
      </c>
      <c r="C49">
        <f>'Pivot MRIP 12"'!C52</f>
        <v>977.25391201000002</v>
      </c>
      <c r="D49">
        <f>'Pivot MRIP 12"'!D52</f>
        <v>977.25391201000002</v>
      </c>
      <c r="E49">
        <f>'Pivot MRIP 12"'!E52</f>
        <v>0.94160359434525442</v>
      </c>
      <c r="F49">
        <f>'Pivot MRIP 12"'!F52</f>
        <v>1</v>
      </c>
      <c r="G49">
        <f>'Pivot MRIP 12"'!G52</f>
        <v>7.5411470725427962E-2</v>
      </c>
      <c r="H49">
        <f t="shared" si="0"/>
        <v>73.696154776852069</v>
      </c>
      <c r="I49">
        <f t="shared" si="1"/>
        <v>69.3925642273081</v>
      </c>
    </row>
    <row r="50" spans="1:25" x14ac:dyDescent="0.25">
      <c r="A50">
        <f>'Pivot MRIP 12"'!A53</f>
        <v>2013</v>
      </c>
      <c r="B50" t="str">
        <f>'Pivot MRIP 12"'!B53</f>
        <v>1104320130602007</v>
      </c>
      <c r="C50">
        <f>'Pivot MRIP 12"'!C53</f>
        <v>44.410320186</v>
      </c>
      <c r="D50">
        <f>'Pivot MRIP 12"'!D53</f>
        <v>44.410320186</v>
      </c>
      <c r="E50">
        <f>'Pivot MRIP 12"'!E53</f>
        <v>1.6229014826687338</v>
      </c>
      <c r="F50">
        <f>'Pivot MRIP 12"'!F53</f>
        <v>24</v>
      </c>
      <c r="G50">
        <f>'Pivot MRIP 12"'!G53</f>
        <v>33.075145466762734</v>
      </c>
      <c r="H50">
        <f t="shared" si="0"/>
        <v>1468.8778003774594</v>
      </c>
      <c r="I50">
        <f t="shared" si="1"/>
        <v>2383.8439600917673</v>
      </c>
    </row>
    <row r="51" spans="1:25" x14ac:dyDescent="0.25">
      <c r="A51">
        <f>'Pivot MRIP 12"'!A54</f>
        <v>2013</v>
      </c>
      <c r="B51" t="str">
        <f>'Pivot MRIP 12"'!B54</f>
        <v>1104320130602011</v>
      </c>
      <c r="C51">
        <f>'Pivot MRIP 12"'!C54</f>
        <v>29.606880124</v>
      </c>
      <c r="D51">
        <f>'Pivot MRIP 12"'!D54</f>
        <v>29.606880124</v>
      </c>
      <c r="E51">
        <f>'Pivot MRIP 12"'!E54</f>
        <v>1.7199971647634666</v>
      </c>
      <c r="F51">
        <f>'Pivot MRIP 12"'!F54</f>
        <v>4</v>
      </c>
      <c r="G51">
        <f>'Pivot MRIP 12"'!G54</f>
        <v>19.075411470725427</v>
      </c>
      <c r="H51">
        <f t="shared" si="0"/>
        <v>564.76342072974228</v>
      </c>
      <c r="I51">
        <f t="shared" si="1"/>
        <v>971.39148241727355</v>
      </c>
    </row>
    <row r="52" spans="1:25" x14ac:dyDescent="0.25">
      <c r="A52">
        <f>'Pivot MRIP 12"'!A55</f>
        <v>2013</v>
      </c>
      <c r="B52" t="str">
        <f>'Pivot MRIP 12"'!B55</f>
        <v>1104320130604003</v>
      </c>
      <c r="C52">
        <f>'Pivot MRIP 12"'!C55</f>
        <v>218.55168191000001</v>
      </c>
      <c r="D52">
        <f>'Pivot MRIP 12"'!D55</f>
        <v>218.55168191000001</v>
      </c>
      <c r="E52">
        <f>'Pivot MRIP 12"'!E55</f>
        <v>0.94160359434525442</v>
      </c>
      <c r="F52">
        <f>'Pivot MRIP 12"'!F55</f>
        <v>2</v>
      </c>
      <c r="G52">
        <f>'Pivot MRIP 12"'!G55</f>
        <v>3.7705735362713981E-2</v>
      </c>
      <c r="H52">
        <f t="shared" si="0"/>
        <v>8.2406518811745055</v>
      </c>
      <c r="I52">
        <f t="shared" si="1"/>
        <v>7.7594274310618969</v>
      </c>
    </row>
    <row r="53" spans="1:25" x14ac:dyDescent="0.25">
      <c r="A53">
        <f>'Pivot MRIP 12"'!A56</f>
        <v>2013</v>
      </c>
      <c r="B53" t="str">
        <f>'Pivot MRIP 12"'!B56</f>
        <v>1104320130604014</v>
      </c>
      <c r="C53">
        <f>'Pivot MRIP 12"'!C56</f>
        <v>148.44082194999999</v>
      </c>
      <c r="D53">
        <f>'Pivot MRIP 12"'!D56</f>
        <v>148.44082194999999</v>
      </c>
      <c r="E53">
        <f>'Pivot MRIP 12"'!E56</f>
        <v>0.94160359434525431</v>
      </c>
      <c r="F53">
        <f>'Pivot MRIP 12"'!F56</f>
        <v>1</v>
      </c>
      <c r="G53">
        <f>'Pivot MRIP 12"'!G56</f>
        <v>1.2568578454237993E-2</v>
      </c>
      <c r="H53">
        <f t="shared" si="0"/>
        <v>1.865690116490148</v>
      </c>
      <c r="I53">
        <f t="shared" si="1"/>
        <v>1.7567405196215395</v>
      </c>
    </row>
    <row r="54" spans="1:25" x14ac:dyDescent="0.25">
      <c r="A54">
        <f>'Pivot MRIP 12"'!A57</f>
        <v>2013</v>
      </c>
      <c r="B54" t="str">
        <f>'Pivot MRIP 12"'!B57</f>
        <v>1104320130615015</v>
      </c>
      <c r="C54">
        <f>'Pivot MRIP 12"'!C57</f>
        <v>313.82949425999999</v>
      </c>
      <c r="D54">
        <f>'Pivot MRIP 12"'!D57</f>
        <v>313.82949425999999</v>
      </c>
      <c r="E54">
        <f>'Pivot MRIP 12"'!E57</f>
        <v>0.94160359434525431</v>
      </c>
      <c r="F54">
        <f>'Pivot MRIP 12"'!F57</f>
        <v>3</v>
      </c>
      <c r="G54">
        <f>'Pivot MRIP 12"'!G57</f>
        <v>6.2842892271189965E-3</v>
      </c>
      <c r="H54">
        <f t="shared" si="0"/>
        <v>1.9721953099303209</v>
      </c>
      <c r="I54">
        <f t="shared" si="1"/>
        <v>1.857026192581243</v>
      </c>
      <c r="K54" s="1" t="s">
        <v>1713</v>
      </c>
      <c r="L54" t="s">
        <v>2123</v>
      </c>
      <c r="M54" t="s">
        <v>2152</v>
      </c>
      <c r="N54" t="s">
        <v>1783</v>
      </c>
      <c r="O54" t="s">
        <v>1784</v>
      </c>
      <c r="P54" t="s">
        <v>1785</v>
      </c>
      <c r="Q54" t="s">
        <v>1786</v>
      </c>
      <c r="R54" t="s">
        <v>1787</v>
      </c>
      <c r="S54" t="s">
        <v>1788</v>
      </c>
      <c r="T54" t="s">
        <v>2108</v>
      </c>
      <c r="U54" t="s">
        <v>2109</v>
      </c>
      <c r="V54" t="s">
        <v>2110</v>
      </c>
      <c r="W54" t="s">
        <v>2111</v>
      </c>
      <c r="X54" t="s">
        <v>2112</v>
      </c>
      <c r="Y54" t="s">
        <v>2113</v>
      </c>
    </row>
    <row r="55" spans="1:25" x14ac:dyDescent="0.25">
      <c r="A55">
        <f>'Pivot MRIP 12"'!A58</f>
        <v>2013</v>
      </c>
      <c r="B55" t="str">
        <f>'Pivot MRIP 12"'!B58</f>
        <v>1104320130615017</v>
      </c>
      <c r="C55">
        <f>'Pivot MRIP 12"'!C58</f>
        <v>241.75845724999999</v>
      </c>
      <c r="D55">
        <f>'Pivot MRIP 12"'!D58</f>
        <v>241.75845724999999</v>
      </c>
      <c r="E55">
        <f>'Pivot MRIP 12"'!E58</f>
        <v>0.94160359434525442</v>
      </c>
      <c r="F55">
        <f>'Pivot MRIP 12"'!F58</f>
        <v>1</v>
      </c>
      <c r="G55">
        <f>'Pivot MRIP 12"'!G58</f>
        <v>3.7705735362713981E-2</v>
      </c>
      <c r="H55">
        <f t="shared" si="0"/>
        <v>9.115680410766501</v>
      </c>
      <c r="I55">
        <f t="shared" si="1"/>
        <v>8.5833574396803627</v>
      </c>
      <c r="K55" s="2">
        <v>2013</v>
      </c>
      <c r="L55" s="3">
        <v>7</v>
      </c>
      <c r="M55" s="3">
        <v>2848.4694133590001</v>
      </c>
      <c r="N55" s="3">
        <v>31468.476648392156</v>
      </c>
      <c r="O55" s="3">
        <v>31509.561613455193</v>
      </c>
      <c r="P55" s="3">
        <v>31512.196325055211</v>
      </c>
      <c r="Q55" s="3">
        <v>31513.663081505416</v>
      </c>
      <c r="R55" s="3">
        <v>31513.663081505416</v>
      </c>
      <c r="S55" s="3">
        <v>31513.663081505416</v>
      </c>
      <c r="T55" s="3">
        <v>21704.211237319843</v>
      </c>
      <c r="U55" s="3">
        <v>21734.797125298417</v>
      </c>
      <c r="V55" s="3">
        <v>21736.758548260088</v>
      </c>
      <c r="W55" s="3">
        <v>21737.850481730376</v>
      </c>
      <c r="X55" s="3">
        <v>21737.850481730376</v>
      </c>
      <c r="Y55" s="3">
        <v>21737.850481730376</v>
      </c>
    </row>
    <row r="56" spans="1:25" x14ac:dyDescent="0.25">
      <c r="A56">
        <f>'Pivot MRIP 12"'!A59</f>
        <v>2013</v>
      </c>
      <c r="B56" t="str">
        <f>'Pivot MRIP 12"'!B59</f>
        <v>1104320130615019</v>
      </c>
      <c r="C56">
        <f>'Pivot MRIP 12"'!C59</f>
        <v>241.75845724999999</v>
      </c>
      <c r="D56">
        <f>'Pivot MRIP 12"'!D59</f>
        <v>241.75845724999999</v>
      </c>
      <c r="E56">
        <f>'Pivot MRIP 12"'!E59</f>
        <v>0.94160359434525442</v>
      </c>
      <c r="F56">
        <f>'Pivot MRIP 12"'!F59</f>
        <v>4</v>
      </c>
      <c r="G56">
        <f>'Pivot MRIP 12"'!G59</f>
        <v>3.1421446135594985E-2</v>
      </c>
      <c r="H56">
        <f t="shared" si="0"/>
        <v>7.5964003423054178</v>
      </c>
      <c r="I56">
        <f t="shared" si="1"/>
        <v>7.1527978664003022</v>
      </c>
      <c r="K56" s="2">
        <v>2014</v>
      </c>
      <c r="L56" s="3">
        <v>10</v>
      </c>
      <c r="M56" s="3">
        <v>5123.9986092610006</v>
      </c>
      <c r="N56" s="3">
        <v>69684.580200044555</v>
      </c>
      <c r="O56" s="3">
        <v>69786.625099364188</v>
      </c>
      <c r="P56" s="3">
        <v>69787.078825652818</v>
      </c>
      <c r="Q56" s="3">
        <v>69865.420984654163</v>
      </c>
      <c r="R56" s="3">
        <v>69865.420984654163</v>
      </c>
      <c r="S56" s="3">
        <v>69865.420984654163</v>
      </c>
      <c r="T56" s="3">
        <v>43064.219239765909</v>
      </c>
      <c r="U56" s="3">
        <v>43140.187026390209</v>
      </c>
      <c r="V56" s="3">
        <v>43140.524804976987</v>
      </c>
      <c r="W56" s="3">
        <v>43198.846979415699</v>
      </c>
      <c r="X56" s="3">
        <v>43198.846979415699</v>
      </c>
      <c r="Y56" s="3">
        <v>43198.846979415699</v>
      </c>
    </row>
    <row r="57" spans="1:25" x14ac:dyDescent="0.25">
      <c r="A57">
        <f>'Pivot MRIP 12"'!A60</f>
        <v>2013</v>
      </c>
      <c r="B57" t="str">
        <f>'Pivot MRIP 12"'!B60</f>
        <v>1104320130615023</v>
      </c>
      <c r="C57">
        <f>'Pivot MRIP 12"'!C60</f>
        <v>241.75845724999999</v>
      </c>
      <c r="D57">
        <f>'Pivot MRIP 12"'!D60</f>
        <v>241.75845724999999</v>
      </c>
      <c r="E57">
        <f>'Pivot MRIP 12"'!E60</f>
        <v>0.94160359434525442</v>
      </c>
      <c r="F57">
        <f>'Pivot MRIP 12"'!F60</f>
        <v>9</v>
      </c>
      <c r="G57">
        <f>'Pivot MRIP 12"'!G60</f>
        <v>0.25765585831187887</v>
      </c>
      <c r="H57">
        <f t="shared" si="0"/>
        <v>62.290482806904421</v>
      </c>
      <c r="I57">
        <f t="shared" si="1"/>
        <v>58.652942504482475</v>
      </c>
      <c r="K57" s="2" t="s">
        <v>1714</v>
      </c>
      <c r="L57" s="3">
        <v>17</v>
      </c>
      <c r="M57" s="3">
        <v>7972.4680226200007</v>
      </c>
      <c r="N57" s="3">
        <v>101153.05684843668</v>
      </c>
      <c r="O57" s="3">
        <v>101296.18671281938</v>
      </c>
      <c r="P57" s="3">
        <v>101299.27515070804</v>
      </c>
      <c r="Q57" s="3">
        <v>101379.08406615959</v>
      </c>
      <c r="R57" s="3">
        <v>101379.08406615959</v>
      </c>
      <c r="S57" s="3">
        <v>101379.08406615959</v>
      </c>
      <c r="T57" s="3">
        <v>64768.430477085756</v>
      </c>
      <c r="U57" s="3">
        <v>64874.984151688623</v>
      </c>
      <c r="V57" s="3">
        <v>64877.283353237071</v>
      </c>
      <c r="W57" s="3">
        <v>64936.697461146061</v>
      </c>
      <c r="X57" s="3">
        <v>64936.697461146061</v>
      </c>
      <c r="Y57" s="3">
        <v>64936.697461146061</v>
      </c>
    </row>
    <row r="58" spans="1:25" x14ac:dyDescent="0.25">
      <c r="A58">
        <f>'Pivot MRIP 12"'!A61</f>
        <v>2013</v>
      </c>
      <c r="B58" t="str">
        <f>'Pivot MRIP 12"'!B61</f>
        <v>1104320130623001</v>
      </c>
      <c r="C58">
        <f>'Pivot MRIP 12"'!C61</f>
        <v>125.04216528000001</v>
      </c>
      <c r="D58">
        <f>'Pivot MRIP 12"'!D61</f>
        <v>125.04216528000001</v>
      </c>
      <c r="E58">
        <f>'Pivot MRIP 12"'!E61</f>
        <v>0.94160359434525442</v>
      </c>
      <c r="F58">
        <f>'Pivot MRIP 12"'!F61</f>
        <v>15</v>
      </c>
      <c r="G58">
        <f>'Pivot MRIP 12"'!G61</f>
        <v>9.4264338406784942E-2</v>
      </c>
      <c r="H58">
        <f t="shared" si="0"/>
        <v>11.787016983071055</v>
      </c>
      <c r="I58">
        <f t="shared" si="1"/>
        <v>11.098697557868263</v>
      </c>
    </row>
    <row r="59" spans="1:25" x14ac:dyDescent="0.25">
      <c r="A59">
        <f>'Pivot MRIP 12"'!A62</f>
        <v>2013</v>
      </c>
      <c r="B59" t="str">
        <f>'Pivot MRIP 12"'!B62</f>
        <v>1104320130623013</v>
      </c>
      <c r="C59">
        <f>'Pivot MRIP 12"'!C62</f>
        <v>143.32601998999999</v>
      </c>
      <c r="D59">
        <f>'Pivot MRIP 12"'!D62</f>
        <v>143.32601998999999</v>
      </c>
      <c r="E59">
        <f>'Pivot MRIP 12"'!E62</f>
        <v>0.94160359434525431</v>
      </c>
      <c r="F59">
        <f>'Pivot MRIP 12"'!F62</f>
        <v>5</v>
      </c>
      <c r="G59">
        <f>'Pivot MRIP 12"'!G62</f>
        <v>6.2842892271189965E-3</v>
      </c>
      <c r="H59">
        <f t="shared" si="0"/>
        <v>0.90070216338899889</v>
      </c>
      <c r="I59">
        <f t="shared" si="1"/>
        <v>0.84810439448162789</v>
      </c>
    </row>
    <row r="60" spans="1:25" x14ac:dyDescent="0.25">
      <c r="A60">
        <f>'Pivot MRIP 12"'!A63</f>
        <v>2013</v>
      </c>
      <c r="B60" t="str">
        <f>'Pivot MRIP 12"'!B63</f>
        <v>1104320130623016</v>
      </c>
      <c r="C60">
        <f>'Pivot MRIP 12"'!C63</f>
        <v>125.04216528000001</v>
      </c>
      <c r="D60">
        <f>'Pivot MRIP 12"'!D63</f>
        <v>125.04216528000001</v>
      </c>
      <c r="E60">
        <f>'Pivot MRIP 12"'!E63</f>
        <v>0.94160359434525431</v>
      </c>
      <c r="F60">
        <f>'Pivot MRIP 12"'!F63</f>
        <v>3</v>
      </c>
      <c r="G60">
        <f>'Pivot MRIP 12"'!G63</f>
        <v>1.2568578454237993E-2</v>
      </c>
      <c r="H60">
        <f t="shared" si="0"/>
        <v>1.571602264409474</v>
      </c>
      <c r="I60">
        <f t="shared" si="1"/>
        <v>1.4798263410491015</v>
      </c>
    </row>
    <row r="61" spans="1:25" x14ac:dyDescent="0.25">
      <c r="A61">
        <f>'Pivot MRIP 12"'!A64</f>
        <v>2013</v>
      </c>
      <c r="B61" t="str">
        <f>'Pivot MRIP 12"'!B64</f>
        <v>1104320130623023</v>
      </c>
      <c r="C61">
        <f>'Pivot MRIP 12"'!C64</f>
        <v>152.46794733999999</v>
      </c>
      <c r="D61">
        <f>'Pivot MRIP 12"'!D64</f>
        <v>152.46794733999999</v>
      </c>
      <c r="E61">
        <f>'Pivot MRIP 12"'!E64</f>
        <v>0.94160359434525442</v>
      </c>
      <c r="F61">
        <f>'Pivot MRIP 12"'!F64</f>
        <v>2</v>
      </c>
      <c r="G61">
        <f>'Pivot MRIP 12"'!G64</f>
        <v>7.5411470725427962E-2</v>
      </c>
      <c r="H61">
        <f t="shared" si="0"/>
        <v>11.497832147396501</v>
      </c>
      <c r="I61">
        <f t="shared" si="1"/>
        <v>10.82640007716696</v>
      </c>
    </row>
    <row r="62" spans="1:25" x14ac:dyDescent="0.25">
      <c r="A62">
        <f>'Pivot MRIP 12"'!A65</f>
        <v>2013</v>
      </c>
      <c r="B62" t="str">
        <f>'Pivot MRIP 12"'!B65</f>
        <v>1104320130623024</v>
      </c>
      <c r="C62">
        <f>'Pivot MRIP 12"'!C65</f>
        <v>152.46794733999999</v>
      </c>
      <c r="D62">
        <f>'Pivot MRIP 12"'!D65</f>
        <v>152.46794733999999</v>
      </c>
      <c r="E62">
        <f>'Pivot MRIP 12"'!E65</f>
        <v>0.94160359434525431</v>
      </c>
      <c r="F62">
        <f>'Pivot MRIP 12"'!F65</f>
        <v>2</v>
      </c>
      <c r="G62">
        <f>'Pivot MRIP 12"'!G65</f>
        <v>6.2842892271189965E-3</v>
      </c>
      <c r="H62">
        <f t="shared" si="0"/>
        <v>0.95815267894970846</v>
      </c>
      <c r="I62">
        <f t="shared" si="1"/>
        <v>0.90220000643057996</v>
      </c>
    </row>
    <row r="63" spans="1:25" x14ac:dyDescent="0.25">
      <c r="A63">
        <f>'Pivot MRIP 12"'!A66</f>
        <v>2013</v>
      </c>
      <c r="B63" t="str">
        <f>'Pivot MRIP 12"'!B66</f>
        <v>1104320130623025</v>
      </c>
      <c r="C63">
        <f>'Pivot MRIP 12"'!C66</f>
        <v>125.04216528000001</v>
      </c>
      <c r="D63">
        <f>'Pivot MRIP 12"'!D66</f>
        <v>125.04216528000001</v>
      </c>
      <c r="E63">
        <f>'Pivot MRIP 12"'!E66</f>
        <v>0.94160359434525431</v>
      </c>
      <c r="F63">
        <f>'Pivot MRIP 12"'!F66</f>
        <v>4</v>
      </c>
      <c r="G63">
        <f>'Pivot MRIP 12"'!G66</f>
        <v>2.5137156908475986E-2</v>
      </c>
      <c r="H63">
        <f t="shared" si="0"/>
        <v>3.1432045288189481</v>
      </c>
      <c r="I63">
        <f t="shared" si="1"/>
        <v>2.959652682098203</v>
      </c>
    </row>
    <row r="64" spans="1:25" x14ac:dyDescent="0.25">
      <c r="A64">
        <f>'Pivot MRIP 12"'!A67</f>
        <v>2013</v>
      </c>
      <c r="B64" t="str">
        <f>'Pivot MRIP 12"'!B67</f>
        <v>1104320130623027</v>
      </c>
      <c r="C64">
        <f>'Pivot MRIP 12"'!C67</f>
        <v>125.04216528000001</v>
      </c>
      <c r="D64">
        <f>'Pivot MRIP 12"'!D67</f>
        <v>125.04216528000001</v>
      </c>
      <c r="E64">
        <f>'Pivot MRIP 12"'!E67</f>
        <v>0.94160359434525431</v>
      </c>
      <c r="F64">
        <f>'Pivot MRIP 12"'!F67</f>
        <v>4</v>
      </c>
      <c r="G64">
        <f>'Pivot MRIP 12"'!G67</f>
        <v>5.0274313816951972E-2</v>
      </c>
      <c r="H64">
        <f t="shared" si="0"/>
        <v>6.2864090576378961</v>
      </c>
      <c r="I64">
        <f t="shared" si="1"/>
        <v>5.919305364196406</v>
      </c>
    </row>
    <row r="65" spans="1:9" x14ac:dyDescent="0.25">
      <c r="A65">
        <f>'Pivot MRIP 12"'!A68</f>
        <v>2013</v>
      </c>
      <c r="B65" t="str">
        <f>'Pivot MRIP 12"'!B68</f>
        <v>1104320130716003</v>
      </c>
      <c r="C65">
        <f>'Pivot MRIP 12"'!C68</f>
        <v>151.36971242000001</v>
      </c>
      <c r="D65">
        <f>'Pivot MRIP 12"'!D68</f>
        <v>151.36971242000001</v>
      </c>
      <c r="E65">
        <f>'Pivot MRIP 12"'!E68</f>
        <v>0.94160359434525442</v>
      </c>
      <c r="F65">
        <f>'Pivot MRIP 12"'!F68</f>
        <v>4</v>
      </c>
      <c r="G65">
        <f>'Pivot MRIP 12"'!G68</f>
        <v>5.6558603044070968E-2</v>
      </c>
      <c r="H65">
        <f t="shared" si="0"/>
        <v>8.5612594776579591</v>
      </c>
      <c r="I65">
        <f t="shared" si="1"/>
        <v>8.0613126962851105</v>
      </c>
    </row>
    <row r="66" spans="1:9" x14ac:dyDescent="0.25">
      <c r="A66">
        <f>'Pivot MRIP 12"'!A69</f>
        <v>2013</v>
      </c>
      <c r="B66" t="str">
        <f>'Pivot MRIP 12"'!B69</f>
        <v>1104320130716005</v>
      </c>
      <c r="C66">
        <f>'Pivot MRIP 12"'!C69</f>
        <v>218.19911920999999</v>
      </c>
      <c r="D66">
        <f>'Pivot MRIP 12"'!D69</f>
        <v>218.19911920999999</v>
      </c>
      <c r="E66">
        <f>'Pivot MRIP 12"'!E69</f>
        <v>0.94160359434525442</v>
      </c>
      <c r="F66">
        <f>'Pivot MRIP 12"'!F69</f>
        <v>2</v>
      </c>
      <c r="G66">
        <f>'Pivot MRIP 12"'!G69</f>
        <v>1.8852867681356991E-2</v>
      </c>
      <c r="H66">
        <f t="shared" ref="H66:H129" si="39">G66*C66</f>
        <v>4.1136791226547702</v>
      </c>
      <c r="I66">
        <f t="shared" ref="I66:I129" si="40">E66*H66</f>
        <v>3.8734550478747645</v>
      </c>
    </row>
    <row r="67" spans="1:9" x14ac:dyDescent="0.25">
      <c r="A67">
        <f>'Pivot MRIP 12"'!A70</f>
        <v>2013</v>
      </c>
      <c r="B67" t="str">
        <f>'Pivot MRIP 12"'!B70</f>
        <v>1104320130716006</v>
      </c>
      <c r="C67">
        <f>'Pivot MRIP 12"'!C70</f>
        <v>151.36971242000001</v>
      </c>
      <c r="D67">
        <f>'Pivot MRIP 12"'!D70</f>
        <v>151.36971242000001</v>
      </c>
      <c r="E67">
        <f>'Pivot MRIP 12"'!E70</f>
        <v>0.94160359434525442</v>
      </c>
      <c r="F67">
        <f>'Pivot MRIP 12"'!F70</f>
        <v>25</v>
      </c>
      <c r="G67">
        <f>'Pivot MRIP 12"'!G70</f>
        <v>0.10683291686102295</v>
      </c>
      <c r="H67">
        <f t="shared" si="39"/>
        <v>16.171267902242814</v>
      </c>
      <c r="I67">
        <f t="shared" si="40"/>
        <v>15.226923981871876</v>
      </c>
    </row>
    <row r="68" spans="1:9" x14ac:dyDescent="0.25">
      <c r="A68">
        <f>'Pivot MRIP 12"'!A71</f>
        <v>2013</v>
      </c>
      <c r="B68" t="str">
        <f>'Pivot MRIP 12"'!B71</f>
        <v>1104320130716013</v>
      </c>
      <c r="C68">
        <f>'Pivot MRIP 12"'!C71</f>
        <v>151.36971242000001</v>
      </c>
      <c r="D68">
        <f>'Pivot MRIP 12"'!D71</f>
        <v>151.36971242000001</v>
      </c>
      <c r="E68">
        <f>'Pivot MRIP 12"'!E71</f>
        <v>0.94160359434525442</v>
      </c>
      <c r="F68">
        <f>'Pivot MRIP 12"'!F71</f>
        <v>9</v>
      </c>
      <c r="G68">
        <f>'Pivot MRIP 12"'!G71</f>
        <v>7.5411470725427962E-2</v>
      </c>
      <c r="H68">
        <f t="shared" si="39"/>
        <v>11.415012636877281</v>
      </c>
      <c r="I68">
        <f t="shared" si="40"/>
        <v>10.748416928380149</v>
      </c>
    </row>
    <row r="69" spans="1:9" x14ac:dyDescent="0.25">
      <c r="A69">
        <f>'Pivot MRIP 12"'!A72</f>
        <v>2013</v>
      </c>
      <c r="B69" t="str">
        <f>'Pivot MRIP 12"'!B72</f>
        <v>1104320130716019</v>
      </c>
      <c r="C69">
        <f>'Pivot MRIP 12"'!C72</f>
        <v>151.36971242000001</v>
      </c>
      <c r="D69">
        <f>'Pivot MRIP 12"'!D72</f>
        <v>151.36971242000001</v>
      </c>
      <c r="E69">
        <f>'Pivot MRIP 12"'!E72</f>
        <v>1.5142427787065242</v>
      </c>
      <c r="F69">
        <f>'Pivot MRIP 12"'!F72</f>
        <v>4</v>
      </c>
      <c r="G69">
        <f>'Pivot MRIP 12"'!G72</f>
        <v>3.1297129335508558</v>
      </c>
      <c r="H69">
        <f t="shared" si="39"/>
        <v>473.74374670874766</v>
      </c>
      <c r="I69">
        <f t="shared" si="40"/>
        <v>717.36304741109382</v>
      </c>
    </row>
    <row r="70" spans="1:9" x14ac:dyDescent="0.25">
      <c r="A70">
        <f>'Pivot MRIP 12"'!A73</f>
        <v>2013</v>
      </c>
      <c r="B70" t="str">
        <f>'Pivot MRIP 12"'!B73</f>
        <v>1104320130730005</v>
      </c>
      <c r="C70">
        <f>'Pivot MRIP 12"'!C73</f>
        <v>125.37601121</v>
      </c>
      <c r="D70">
        <f>'Pivot MRIP 12"'!D73</f>
        <v>125.37601121</v>
      </c>
      <c r="E70">
        <f>'Pivot MRIP 12"'!E73</f>
        <v>0.94160359434525442</v>
      </c>
      <c r="F70">
        <f>'Pivot MRIP 12"'!F73</f>
        <v>4</v>
      </c>
      <c r="G70">
        <f>'Pivot MRIP 12"'!G73</f>
        <v>1.8852867681356991E-2</v>
      </c>
      <c r="H70">
        <f t="shared" si="39"/>
        <v>2.3636973497584606</v>
      </c>
      <c r="I70">
        <f t="shared" si="40"/>
        <v>2.2256659204769185</v>
      </c>
    </row>
    <row r="71" spans="1:9" x14ac:dyDescent="0.25">
      <c r="A71">
        <f>'Pivot MRIP 12"'!A74</f>
        <v>2013</v>
      </c>
      <c r="B71" t="str">
        <f>'Pivot MRIP 12"'!B74</f>
        <v>1104320130730007</v>
      </c>
      <c r="C71">
        <f>'Pivot MRIP 12"'!C74</f>
        <v>125.37601121</v>
      </c>
      <c r="D71">
        <f>'Pivot MRIP 12"'!D74</f>
        <v>125.37601121</v>
      </c>
      <c r="E71">
        <f>'Pivot MRIP 12"'!E74</f>
        <v>0.94160359434525431</v>
      </c>
      <c r="F71">
        <f>'Pivot MRIP 12"'!F74</f>
        <v>3</v>
      </c>
      <c r="G71">
        <f>'Pivot MRIP 12"'!G74</f>
        <v>6.2842892271189965E-3</v>
      </c>
      <c r="H71">
        <f t="shared" si="39"/>
        <v>0.78789911658615353</v>
      </c>
      <c r="I71">
        <f t="shared" si="40"/>
        <v>0.74188864015897271</v>
      </c>
    </row>
    <row r="72" spans="1:9" x14ac:dyDescent="0.25">
      <c r="A72">
        <f>'Pivot MRIP 12"'!A75</f>
        <v>2013</v>
      </c>
      <c r="B72" t="str">
        <f>'Pivot MRIP 12"'!B75</f>
        <v>1104320130730013</v>
      </c>
      <c r="C72">
        <f>'Pivot MRIP 12"'!C75</f>
        <v>125.37601121</v>
      </c>
      <c r="D72">
        <f>'Pivot MRIP 12"'!D75</f>
        <v>125.37601121</v>
      </c>
      <c r="E72">
        <f>'Pivot MRIP 12"'!E75</f>
        <v>0.94160359434525442</v>
      </c>
      <c r="F72">
        <f>'Pivot MRIP 12"'!F75</f>
        <v>2</v>
      </c>
      <c r="G72">
        <f>'Pivot MRIP 12"'!G75</f>
        <v>3.7705735362713981E-2</v>
      </c>
      <c r="H72">
        <f t="shared" si="39"/>
        <v>4.7273946995169212</v>
      </c>
      <c r="I72">
        <f t="shared" si="40"/>
        <v>4.4513318409538369</v>
      </c>
    </row>
    <row r="73" spans="1:9" x14ac:dyDescent="0.25">
      <c r="A73">
        <f>'Pivot MRIP 12"'!A76</f>
        <v>2013</v>
      </c>
      <c r="B73" t="str">
        <f>'Pivot MRIP 12"'!B76</f>
        <v>1104320130730021</v>
      </c>
      <c r="C73">
        <f>'Pivot MRIP 12"'!C76</f>
        <v>125.37601121</v>
      </c>
      <c r="D73">
        <f>'Pivot MRIP 12"'!D76</f>
        <v>125.37601121</v>
      </c>
      <c r="E73">
        <f>'Pivot MRIP 12"'!E76</f>
        <v>1.5762483971155024</v>
      </c>
      <c r="F73">
        <f>'Pivot MRIP 12"'!F76</f>
        <v>16</v>
      </c>
      <c r="G73">
        <f>'Pivot MRIP 12"'!G76</f>
        <v>1.2953615936745928</v>
      </c>
      <c r="H73">
        <f t="shared" si="39"/>
        <v>162.40726968954922</v>
      </c>
      <c r="I73">
        <f t="shared" si="40"/>
        <v>255.99419852805707</v>
      </c>
    </row>
    <row r="74" spans="1:9" x14ac:dyDescent="0.25">
      <c r="A74">
        <f>'Pivot MRIP 12"'!A77</f>
        <v>2013</v>
      </c>
      <c r="B74" t="str">
        <f>'Pivot MRIP 12"'!B77</f>
        <v>1104320130730026</v>
      </c>
      <c r="C74">
        <f>'Pivot MRIP 12"'!C77</f>
        <v>125.37601121</v>
      </c>
      <c r="D74">
        <f>'Pivot MRIP 12"'!D77</f>
        <v>125.37601121</v>
      </c>
      <c r="E74">
        <f>'Pivot MRIP 12"'!E77</f>
        <v>0.94160359434525442</v>
      </c>
      <c r="F74">
        <f>'Pivot MRIP 12"'!F77</f>
        <v>9</v>
      </c>
      <c r="G74">
        <f>'Pivot MRIP 12"'!G77</f>
        <v>0.47132169203392477</v>
      </c>
      <c r="H74">
        <f t="shared" si="39"/>
        <v>59.092433743961521</v>
      </c>
      <c r="I74">
        <f t="shared" si="40"/>
        <v>55.641648011922967</v>
      </c>
    </row>
    <row r="75" spans="1:9" x14ac:dyDescent="0.25">
      <c r="A75">
        <f>'Pivot MRIP 12"'!A78</f>
        <v>2013</v>
      </c>
      <c r="B75" t="str">
        <f>'Pivot MRIP 12"'!B78</f>
        <v>1104320130730032</v>
      </c>
      <c r="C75">
        <f>'Pivot MRIP 12"'!C78</f>
        <v>125.37601121</v>
      </c>
      <c r="D75">
        <f>'Pivot MRIP 12"'!D78</f>
        <v>125.37601121</v>
      </c>
      <c r="E75">
        <f>'Pivot MRIP 12"'!E78</f>
        <v>0.94160359434525431</v>
      </c>
      <c r="F75">
        <f>'Pivot MRIP 12"'!F78</f>
        <v>2</v>
      </c>
      <c r="G75">
        <f>'Pivot MRIP 12"'!G78</f>
        <v>2.5137156908475986E-2</v>
      </c>
      <c r="H75">
        <f t="shared" si="39"/>
        <v>3.1515964663446141</v>
      </c>
      <c r="I75">
        <f t="shared" si="40"/>
        <v>2.9675545606358908</v>
      </c>
    </row>
    <row r="76" spans="1:9" x14ac:dyDescent="0.25">
      <c r="A76">
        <f>'Pivot MRIP 12"'!A79</f>
        <v>2013</v>
      </c>
      <c r="B76" t="str">
        <f>'Pivot MRIP 12"'!B79</f>
        <v>1104320130730036</v>
      </c>
      <c r="C76">
        <f>'Pivot MRIP 12"'!C79</f>
        <v>125.37601121</v>
      </c>
      <c r="D76">
        <f>'Pivot MRIP 12"'!D79</f>
        <v>125.37601121</v>
      </c>
      <c r="E76">
        <f>'Pivot MRIP 12"'!E79</f>
        <v>0.94160359434525442</v>
      </c>
      <c r="F76">
        <f>'Pivot MRIP 12"'!F79</f>
        <v>1</v>
      </c>
      <c r="G76">
        <f>'Pivot MRIP 12"'!G79</f>
        <v>9.4264338406784942E-2</v>
      </c>
      <c r="H76">
        <f t="shared" si="39"/>
        <v>11.818486748792303</v>
      </c>
      <c r="I76">
        <f t="shared" si="40"/>
        <v>11.128329602384593</v>
      </c>
    </row>
    <row r="77" spans="1:9" x14ac:dyDescent="0.25">
      <c r="A77">
        <f>'Pivot MRIP 12"'!A80</f>
        <v>2013</v>
      </c>
      <c r="B77" t="str">
        <f>'Pivot MRIP 12"'!B80</f>
        <v>1104320130802003</v>
      </c>
      <c r="C77">
        <f>'Pivot MRIP 12"'!C80</f>
        <v>281.61950677999999</v>
      </c>
      <c r="D77">
        <f>'Pivot MRIP 12"'!D80</f>
        <v>281.61950677999999</v>
      </c>
      <c r="E77">
        <f>'Pivot MRIP 12"'!E80</f>
        <v>0.94160359434525431</v>
      </c>
      <c r="F77">
        <f>'Pivot MRIP 12"'!F80</f>
        <v>4</v>
      </c>
      <c r="G77">
        <f>'Pivot MRIP 12"'!G80</f>
        <v>1.2568578454237993E-2</v>
      </c>
      <c r="H77">
        <f t="shared" si="39"/>
        <v>3.5395568652082385</v>
      </c>
      <c r="I77">
        <f t="shared" si="40"/>
        <v>3.3328594666694982</v>
      </c>
    </row>
    <row r="78" spans="1:9" x14ac:dyDescent="0.25">
      <c r="A78">
        <f>'Pivot MRIP 12"'!A81</f>
        <v>2013</v>
      </c>
      <c r="B78" t="str">
        <f>'Pivot MRIP 12"'!B81</f>
        <v>1104320130802010</v>
      </c>
      <c r="C78">
        <f>'Pivot MRIP 12"'!C81</f>
        <v>281.61950677999999</v>
      </c>
      <c r="D78">
        <f>'Pivot MRIP 12"'!D81</f>
        <v>281.61950677999999</v>
      </c>
      <c r="E78">
        <f>'Pivot MRIP 12"'!E81</f>
        <v>0.94160359434525431</v>
      </c>
      <c r="F78">
        <f>'Pivot MRIP 12"'!F81</f>
        <v>1</v>
      </c>
      <c r="G78">
        <f>'Pivot MRIP 12"'!G81</f>
        <v>1.2568578454237993E-2</v>
      </c>
      <c r="H78">
        <f t="shared" si="39"/>
        <v>3.5395568652082385</v>
      </c>
      <c r="I78">
        <f t="shared" si="40"/>
        <v>3.3328594666694982</v>
      </c>
    </row>
    <row r="79" spans="1:9" x14ac:dyDescent="0.25">
      <c r="A79">
        <f>'Pivot MRIP 12"'!A82</f>
        <v>2013</v>
      </c>
      <c r="B79" t="str">
        <f>'Pivot MRIP 12"'!B82</f>
        <v>1104320130802015</v>
      </c>
      <c r="C79">
        <f>'Pivot MRIP 12"'!C82</f>
        <v>281.61950677999999</v>
      </c>
      <c r="D79">
        <f>'Pivot MRIP 12"'!D82</f>
        <v>281.61950677999999</v>
      </c>
      <c r="E79">
        <f>'Pivot MRIP 12"'!E82</f>
        <v>0.94160359434525442</v>
      </c>
      <c r="F79">
        <f>'Pivot MRIP 12"'!F82</f>
        <v>6</v>
      </c>
      <c r="G79">
        <f>'Pivot MRIP 12"'!G82</f>
        <v>3.1421446135594985E-2</v>
      </c>
      <c r="H79">
        <f t="shared" si="39"/>
        <v>8.8488921630205972</v>
      </c>
      <c r="I79">
        <f t="shared" si="40"/>
        <v>8.3321486666737474</v>
      </c>
    </row>
    <row r="80" spans="1:9" x14ac:dyDescent="0.25">
      <c r="A80">
        <f>'Pivot MRIP 12"'!A83</f>
        <v>2013</v>
      </c>
      <c r="B80" t="str">
        <f>'Pivot MRIP 12"'!B83</f>
        <v>1104320130803016</v>
      </c>
      <c r="C80">
        <f>'Pivot MRIP 12"'!C83</f>
        <v>380.42906857999998</v>
      </c>
      <c r="D80">
        <f>'Pivot MRIP 12"'!D83</f>
        <v>380.42906857999998</v>
      </c>
      <c r="E80">
        <f>'Pivot MRIP 12"'!E83</f>
        <v>0.94160359434525431</v>
      </c>
      <c r="F80">
        <f>'Pivot MRIP 12"'!F83</f>
        <v>1</v>
      </c>
      <c r="G80">
        <f>'Pivot MRIP 12"'!G83</f>
        <v>6.2842892271189965E-3</v>
      </c>
      <c r="H80">
        <f t="shared" si="39"/>
        <v>2.3907262973602079</v>
      </c>
      <c r="I80">
        <f t="shared" si="40"/>
        <v>2.2511164746900931</v>
      </c>
    </row>
    <row r="81" spans="1:9" x14ac:dyDescent="0.25">
      <c r="A81">
        <f>'Pivot MRIP 12"'!A84</f>
        <v>2013</v>
      </c>
      <c r="B81" t="str">
        <f>'Pivot MRIP 12"'!B84</f>
        <v>1104320130803017</v>
      </c>
      <c r="C81">
        <f>'Pivot MRIP 12"'!C84</f>
        <v>380.42906857999998</v>
      </c>
      <c r="D81">
        <f>'Pivot MRIP 12"'!D84</f>
        <v>380.42906857999998</v>
      </c>
      <c r="E81">
        <f>'Pivot MRIP 12"'!E84</f>
        <v>0.94160359434525431</v>
      </c>
      <c r="F81">
        <f>'Pivot MRIP 12"'!F84</f>
        <v>1</v>
      </c>
      <c r="G81">
        <f>'Pivot MRIP 12"'!G84</f>
        <v>6.2842892271189965E-3</v>
      </c>
      <c r="H81">
        <f t="shared" si="39"/>
        <v>2.3907262973602079</v>
      </c>
      <c r="I81">
        <f t="shared" si="40"/>
        <v>2.2511164746900931</v>
      </c>
    </row>
    <row r="82" spans="1:9" x14ac:dyDescent="0.25">
      <c r="A82">
        <f>'Pivot MRIP 12"'!A85</f>
        <v>2013</v>
      </c>
      <c r="B82" t="str">
        <f>'Pivot MRIP 12"'!B85</f>
        <v>1104320130805010</v>
      </c>
      <c r="C82">
        <f>'Pivot MRIP 12"'!C85</f>
        <v>120.85569563999999</v>
      </c>
      <c r="D82">
        <f>'Pivot MRIP 12"'!D85</f>
        <v>120.85569563999999</v>
      </c>
      <c r="E82">
        <f>'Pivot MRIP 12"'!E85</f>
        <v>0.94160359434525431</v>
      </c>
      <c r="F82">
        <f>'Pivot MRIP 12"'!F85</f>
        <v>1</v>
      </c>
      <c r="G82">
        <f>'Pivot MRIP 12"'!G85</f>
        <v>6.2842892271189965E-3</v>
      </c>
      <c r="H82">
        <f t="shared" si="39"/>
        <v>0.75949214614642424</v>
      </c>
      <c r="I82">
        <f t="shared" si="40"/>
        <v>0.71514053468846428</v>
      </c>
    </row>
    <row r="83" spans="1:9" x14ac:dyDescent="0.25">
      <c r="A83">
        <f>'Pivot MRIP 12"'!A86</f>
        <v>2013</v>
      </c>
      <c r="B83" t="str">
        <f>'Pivot MRIP 12"'!B86</f>
        <v>1104320130810001</v>
      </c>
      <c r="C83">
        <f>'Pivot MRIP 12"'!C86</f>
        <v>349.33758005999999</v>
      </c>
      <c r="D83">
        <f>'Pivot MRIP 12"'!D86</f>
        <v>349.33758005999999</v>
      </c>
      <c r="E83">
        <f>'Pivot MRIP 12"'!E86</f>
        <v>0.94160359434525431</v>
      </c>
      <c r="F83">
        <f>'Pivot MRIP 12"'!F86</f>
        <v>1</v>
      </c>
      <c r="G83">
        <f>'Pivot MRIP 12"'!G86</f>
        <v>2.5137156908475986E-2</v>
      </c>
      <c r="H83">
        <f t="shared" si="39"/>
        <v>8.7813535639955109</v>
      </c>
      <c r="I83">
        <f t="shared" si="40"/>
        <v>8.2685540790746828</v>
      </c>
    </row>
    <row r="84" spans="1:9" x14ac:dyDescent="0.25">
      <c r="A84">
        <f>'Pivot MRIP 12"'!A87</f>
        <v>2013</v>
      </c>
      <c r="B84" t="str">
        <f>'Pivot MRIP 12"'!B87</f>
        <v>1104320130810029</v>
      </c>
      <c r="C84">
        <f>'Pivot MRIP 12"'!C87</f>
        <v>349.33758005999999</v>
      </c>
      <c r="D84">
        <f>'Pivot MRIP 12"'!D87</f>
        <v>349.33758005999999</v>
      </c>
      <c r="E84">
        <f>'Pivot MRIP 12"'!E87</f>
        <v>0.94160359434525431</v>
      </c>
      <c r="F84">
        <f>'Pivot MRIP 12"'!F87</f>
        <v>1</v>
      </c>
      <c r="G84">
        <f>'Pivot MRIP 12"'!G87</f>
        <v>6.2842892271189965E-3</v>
      </c>
      <c r="H84">
        <f t="shared" si="39"/>
        <v>2.1953383909988777</v>
      </c>
      <c r="I84">
        <f t="shared" si="40"/>
        <v>2.0671385197686707</v>
      </c>
    </row>
    <row r="85" spans="1:9" x14ac:dyDescent="0.25">
      <c r="A85">
        <f>'Pivot MRIP 12"'!A88</f>
        <v>2013</v>
      </c>
      <c r="B85" t="str">
        <f>'Pivot MRIP 12"'!B88</f>
        <v>1104320130814001</v>
      </c>
      <c r="C85">
        <f>'Pivot MRIP 12"'!C88</f>
        <v>251.58774217999999</v>
      </c>
      <c r="D85">
        <f>'Pivot MRIP 12"'!D88</f>
        <v>251.58774217999999</v>
      </c>
      <c r="E85">
        <f>'Pivot MRIP 12"'!E88</f>
        <v>0.94160359434525442</v>
      </c>
      <c r="F85">
        <f>'Pivot MRIP 12"'!F88</f>
        <v>4</v>
      </c>
      <c r="G85">
        <f>'Pivot MRIP 12"'!G88</f>
        <v>8.7980049179665953E-2</v>
      </c>
      <c r="H85">
        <f t="shared" si="39"/>
        <v>22.134701929997519</v>
      </c>
      <c r="I85">
        <f t="shared" si="40"/>
        <v>20.842114897046503</v>
      </c>
    </row>
    <row r="86" spans="1:9" x14ac:dyDescent="0.25">
      <c r="A86">
        <f>'Pivot MRIP 12"'!A89</f>
        <v>2013</v>
      </c>
      <c r="B86" t="str">
        <f>'Pivot MRIP 12"'!B89</f>
        <v>1104320130814004</v>
      </c>
      <c r="C86">
        <f>'Pivot MRIP 12"'!C89</f>
        <v>251.58774217999999</v>
      </c>
      <c r="D86">
        <f>'Pivot MRIP 12"'!D89</f>
        <v>251.58774217999999</v>
      </c>
      <c r="E86">
        <f>'Pivot MRIP 12"'!E89</f>
        <v>0.88538216590999952</v>
      </c>
      <c r="F86">
        <f>'Pivot MRIP 12"'!F89</f>
        <v>4</v>
      </c>
      <c r="G86">
        <f>'Pivot MRIP 12"'!G89</f>
        <v>1.0628428922711899</v>
      </c>
      <c r="H86">
        <f t="shared" si="39"/>
        <v>267.39824355856962</v>
      </c>
      <c r="I86">
        <f t="shared" si="40"/>
        <v>236.74963604241594</v>
      </c>
    </row>
    <row r="87" spans="1:9" x14ac:dyDescent="0.25">
      <c r="A87">
        <f>'Pivot MRIP 12"'!A90</f>
        <v>2013</v>
      </c>
      <c r="B87" t="str">
        <f>'Pivot MRIP 12"'!B90</f>
        <v>1104320130916001</v>
      </c>
      <c r="C87">
        <f>'Pivot MRIP 12"'!C90</f>
        <v>8.1390619701000002</v>
      </c>
      <c r="D87">
        <f>'Pivot MRIP 12"'!D90</f>
        <v>8.1390619701000002</v>
      </c>
      <c r="E87">
        <f>'Pivot MRIP 12"'!E90</f>
        <v>1.4661772194111375</v>
      </c>
      <c r="F87">
        <f>'Pivot MRIP 12"'!F90</f>
        <v>36</v>
      </c>
      <c r="G87">
        <f>'Pivot MRIP 12"'!G90</f>
        <v>29.477605981261043</v>
      </c>
      <c r="H87">
        <f t="shared" si="39"/>
        <v>239.92006181167406</v>
      </c>
      <c r="I87">
        <f t="shared" si="40"/>
        <v>351.76532910798852</v>
      </c>
    </row>
    <row r="88" spans="1:9" x14ac:dyDescent="0.25">
      <c r="A88">
        <f>'Pivot MRIP 12"'!A91</f>
        <v>2013</v>
      </c>
      <c r="B88" t="str">
        <f>'Pivot MRIP 12"'!B91</f>
        <v>1104320130920003</v>
      </c>
      <c r="C88">
        <f>'Pivot MRIP 12"'!C91</f>
        <v>100.52205435</v>
      </c>
      <c r="D88">
        <f>'Pivot MRIP 12"'!D91</f>
        <v>100.52205435</v>
      </c>
      <c r="E88">
        <f>'Pivot MRIP 12"'!E91</f>
        <v>0.94160359434525431</v>
      </c>
      <c r="F88">
        <f>'Pivot MRIP 12"'!F91</f>
        <v>1</v>
      </c>
      <c r="G88">
        <f>'Pivot MRIP 12"'!G91</f>
        <v>1.2568578454237993E-2</v>
      </c>
      <c r="H88">
        <f t="shared" si="39"/>
        <v>1.2634193264791507</v>
      </c>
      <c r="I88">
        <f t="shared" si="40"/>
        <v>1.1896401789780287</v>
      </c>
    </row>
    <row r="89" spans="1:9" x14ac:dyDescent="0.25">
      <c r="A89">
        <f>'Pivot MRIP 12"'!A92</f>
        <v>2013</v>
      </c>
      <c r="B89" t="str">
        <f>'Pivot MRIP 12"'!B92</f>
        <v>1104320130921010</v>
      </c>
      <c r="C89">
        <f>'Pivot MRIP 12"'!C92</f>
        <v>37.267468600000001</v>
      </c>
      <c r="D89">
        <f>'Pivot MRIP 12"'!D92</f>
        <v>37.267468600000001</v>
      </c>
      <c r="E89">
        <f>'Pivot MRIP 12"'!E92</f>
        <v>1.854799928945549</v>
      </c>
      <c r="F89">
        <f>'Pivot MRIP 12"'!F92</f>
        <v>10</v>
      </c>
      <c r="G89">
        <f>'Pivot MRIP 12"'!G92</f>
        <v>1.2251371569084759</v>
      </c>
      <c r="H89">
        <f t="shared" si="39"/>
        <v>45.657760525779899</v>
      </c>
      <c r="I89">
        <f t="shared" si="40"/>
        <v>84.686010979029447</v>
      </c>
    </row>
    <row r="90" spans="1:9" x14ac:dyDescent="0.25">
      <c r="A90">
        <f>'Pivot MRIP 12"'!A93</f>
        <v>2013</v>
      </c>
      <c r="B90" t="str">
        <f>'Pivot MRIP 12"'!B93</f>
        <v>1104320130922006</v>
      </c>
      <c r="C90">
        <f>'Pivot MRIP 12"'!C93</f>
        <v>319.88036979999998</v>
      </c>
      <c r="D90">
        <f>'Pivot MRIP 12"'!D93</f>
        <v>319.88036979999998</v>
      </c>
      <c r="E90">
        <f>'Pivot MRIP 12"'!E93</f>
        <v>0.94160359434525431</v>
      </c>
      <c r="F90">
        <f>'Pivot MRIP 12"'!F93</f>
        <v>4</v>
      </c>
      <c r="G90">
        <f>'Pivot MRIP 12"'!G93</f>
        <v>1.2568578454237993E-2</v>
      </c>
      <c r="H90">
        <f t="shared" si="39"/>
        <v>4.0204415238019617</v>
      </c>
      <c r="I90">
        <f t="shared" si="40"/>
        <v>3.7856621896668385</v>
      </c>
    </row>
    <row r="91" spans="1:9" x14ac:dyDescent="0.25">
      <c r="A91">
        <f>'Pivot MRIP 12"'!A94</f>
        <v>2013</v>
      </c>
      <c r="B91" t="str">
        <f>'Pivot MRIP 12"'!B94</f>
        <v>1104320130922011</v>
      </c>
      <c r="C91">
        <f>'Pivot MRIP 12"'!C94</f>
        <v>212.03258664000001</v>
      </c>
      <c r="D91">
        <f>'Pivot MRIP 12"'!D94</f>
        <v>212.03258664000001</v>
      </c>
      <c r="E91">
        <f>'Pivot MRIP 12"'!E94</f>
        <v>0.94160359434525454</v>
      </c>
      <c r="F91">
        <f>'Pivot MRIP 12"'!F94</f>
        <v>16</v>
      </c>
      <c r="G91">
        <f>'Pivot MRIP 12"'!G94</f>
        <v>0.1948129660406889</v>
      </c>
      <c r="H91">
        <f t="shared" si="39"/>
        <v>41.306697100617747</v>
      </c>
      <c r="I91">
        <f t="shared" si="40"/>
        <v>38.894534460472372</v>
      </c>
    </row>
    <row r="92" spans="1:9" x14ac:dyDescent="0.25">
      <c r="A92">
        <f>'Pivot MRIP 12"'!A95</f>
        <v>2013</v>
      </c>
      <c r="B92" t="str">
        <f>'Pivot MRIP 12"'!B95</f>
        <v>1104320130922018</v>
      </c>
      <c r="C92">
        <f>'Pivot MRIP 12"'!C95</f>
        <v>212.03258664000001</v>
      </c>
      <c r="D92">
        <f>'Pivot MRIP 12"'!D95</f>
        <v>212.03258664000001</v>
      </c>
      <c r="E92">
        <f>'Pivot MRIP 12"'!E95</f>
        <v>0.94160359434525431</v>
      </c>
      <c r="F92">
        <f>'Pivot MRIP 12"'!F95</f>
        <v>8</v>
      </c>
      <c r="G92">
        <f>'Pivot MRIP 12"'!G95</f>
        <v>1.2568578454237993E-2</v>
      </c>
      <c r="H92">
        <f t="shared" si="39"/>
        <v>2.6649482000398548</v>
      </c>
      <c r="I92">
        <f t="shared" si="40"/>
        <v>2.5093248039014431</v>
      </c>
    </row>
    <row r="93" spans="1:9" x14ac:dyDescent="0.25">
      <c r="A93">
        <f>'Pivot MRIP 12"'!A96</f>
        <v>2013</v>
      </c>
      <c r="B93" t="str">
        <f>'Pivot MRIP 12"'!B96</f>
        <v>1104320130922024</v>
      </c>
      <c r="C93">
        <f>'Pivot MRIP 12"'!C96</f>
        <v>212.03258664000001</v>
      </c>
      <c r="D93">
        <f>'Pivot MRIP 12"'!D96</f>
        <v>212.03258664000001</v>
      </c>
      <c r="E93">
        <f>'Pivot MRIP 12"'!E96</f>
        <v>0.94160359434525431</v>
      </c>
      <c r="F93">
        <f>'Pivot MRIP 12"'!F96</f>
        <v>3</v>
      </c>
      <c r="G93">
        <f>'Pivot MRIP 12"'!G96</f>
        <v>6.2842892271189965E-3</v>
      </c>
      <c r="H93">
        <f t="shared" si="39"/>
        <v>1.3324741000199274</v>
      </c>
      <c r="I93">
        <f t="shared" si="40"/>
        <v>1.2546624019507215</v>
      </c>
    </row>
    <row r="94" spans="1:9" x14ac:dyDescent="0.25">
      <c r="A94">
        <f>'Pivot MRIP 12"'!A97</f>
        <v>2013</v>
      </c>
      <c r="B94" t="str">
        <f>'Pivot MRIP 12"'!B97</f>
        <v>1104320130927001</v>
      </c>
      <c r="C94">
        <f>'Pivot MRIP 12"'!C97</f>
        <v>213.90820026</v>
      </c>
      <c r="D94">
        <f>'Pivot MRIP 12"'!D97</f>
        <v>213.90820026</v>
      </c>
      <c r="E94">
        <f>'Pivot MRIP 12"'!E97</f>
        <v>0.94160359434525442</v>
      </c>
      <c r="F94">
        <f>'Pivot MRIP 12"'!F97</f>
        <v>2</v>
      </c>
      <c r="G94">
        <f>'Pivot MRIP 12"'!G97</f>
        <v>1.8852867681356991E-2</v>
      </c>
      <c r="H94">
        <f t="shared" si="39"/>
        <v>4.0327829954589927</v>
      </c>
      <c r="I94">
        <f t="shared" si="40"/>
        <v>3.7972829637386094</v>
      </c>
    </row>
    <row r="95" spans="1:9" x14ac:dyDescent="0.25">
      <c r="A95">
        <f>'Pivot MRIP 12"'!A98</f>
        <v>2013</v>
      </c>
      <c r="B95" t="str">
        <f>'Pivot MRIP 12"'!B98</f>
        <v>1104320130927009</v>
      </c>
      <c r="C95">
        <f>'Pivot MRIP 12"'!C98</f>
        <v>433.35499382</v>
      </c>
      <c r="D95">
        <f>'Pivot MRIP 12"'!D98</f>
        <v>433.35499382</v>
      </c>
      <c r="E95">
        <f>'Pivot MRIP 12"'!E98</f>
        <v>0.94160359434525442</v>
      </c>
      <c r="F95">
        <f>'Pivot MRIP 12"'!F98</f>
        <v>3</v>
      </c>
      <c r="G95">
        <f>'Pivot MRIP 12"'!G98</f>
        <v>1.8852867681356991E-2</v>
      </c>
      <c r="H95">
        <f t="shared" si="39"/>
        <v>8.1699843575437363</v>
      </c>
      <c r="I95">
        <f t="shared" si="40"/>
        <v>7.6928866368076863</v>
      </c>
    </row>
    <row r="96" spans="1:9" x14ac:dyDescent="0.25">
      <c r="A96">
        <f>'Pivot MRIP 12"'!A99</f>
        <v>2013</v>
      </c>
      <c r="B96" t="str">
        <f>'Pivot MRIP 12"'!B99</f>
        <v>1104320130927010</v>
      </c>
      <c r="C96">
        <f>'Pivot MRIP 12"'!C99</f>
        <v>213.90820026</v>
      </c>
      <c r="D96">
        <f>'Pivot MRIP 12"'!D99</f>
        <v>213.90820026</v>
      </c>
      <c r="E96">
        <f>'Pivot MRIP 12"'!E99</f>
        <v>0.94160359434525431</v>
      </c>
      <c r="F96">
        <f>'Pivot MRIP 12"'!F99</f>
        <v>2</v>
      </c>
      <c r="G96">
        <f>'Pivot MRIP 12"'!G99</f>
        <v>6.2842892271189965E-3</v>
      </c>
      <c r="H96">
        <f t="shared" si="39"/>
        <v>1.344260998486331</v>
      </c>
      <c r="I96">
        <f t="shared" si="40"/>
        <v>1.2657609879128697</v>
      </c>
    </row>
    <row r="97" spans="1:9" x14ac:dyDescent="0.25">
      <c r="A97">
        <f>'Pivot MRIP 12"'!A100</f>
        <v>2013</v>
      </c>
      <c r="B97" t="str">
        <f>'Pivot MRIP 12"'!B100</f>
        <v>1104320130927012</v>
      </c>
      <c r="C97">
        <f>'Pivot MRIP 12"'!C100</f>
        <v>213.90820026</v>
      </c>
      <c r="D97">
        <f>'Pivot MRIP 12"'!D100</f>
        <v>213.90820026</v>
      </c>
      <c r="E97">
        <f>'Pivot MRIP 12"'!E100</f>
        <v>0.94160359434525431</v>
      </c>
      <c r="F97">
        <f>'Pivot MRIP 12"'!F100</f>
        <v>1</v>
      </c>
      <c r="G97">
        <f>'Pivot MRIP 12"'!G100</f>
        <v>2.5137156908475986E-2</v>
      </c>
      <c r="H97">
        <f t="shared" si="39"/>
        <v>5.3770439939453238</v>
      </c>
      <c r="I97">
        <f t="shared" si="40"/>
        <v>5.0630439516514789</v>
      </c>
    </row>
    <row r="98" spans="1:9" x14ac:dyDescent="0.25">
      <c r="A98">
        <f>'Pivot MRIP 12"'!A101</f>
        <v>2013</v>
      </c>
      <c r="B98" t="str">
        <f>'Pivot MRIP 12"'!B101</f>
        <v>1104320130927013</v>
      </c>
      <c r="C98">
        <f>'Pivot MRIP 12"'!C101</f>
        <v>213.90820025999997</v>
      </c>
      <c r="D98">
        <f>'Pivot MRIP 12"'!D101</f>
        <v>213.90820025999997</v>
      </c>
      <c r="E98">
        <f>'Pivot MRIP 12"'!E101</f>
        <v>0.94160359434525442</v>
      </c>
      <c r="F98">
        <f>'Pivot MRIP 12"'!F101</f>
        <v>9</v>
      </c>
      <c r="G98">
        <f>'Pivot MRIP 12"'!G101</f>
        <v>0.18852867681356988</v>
      </c>
      <c r="H98">
        <f t="shared" si="39"/>
        <v>40.327829954589923</v>
      </c>
      <c r="I98">
        <f t="shared" si="40"/>
        <v>37.972829637386091</v>
      </c>
    </row>
    <row r="99" spans="1:9" x14ac:dyDescent="0.25">
      <c r="A99">
        <f>'Pivot MRIP 12"'!A102</f>
        <v>2013</v>
      </c>
      <c r="B99" t="str">
        <f>'Pivot MRIP 12"'!B102</f>
        <v>1104320131001004</v>
      </c>
      <c r="C99">
        <f>'Pivot MRIP 12"'!C102</f>
        <v>649.80872824000005</v>
      </c>
      <c r="D99">
        <f>'Pivot MRIP 12"'!D102</f>
        <v>649.80872824000005</v>
      </c>
      <c r="E99">
        <f>'Pivot MRIP 12"'!E102</f>
        <v>0.94160359434525442</v>
      </c>
      <c r="F99">
        <f>'Pivot MRIP 12"'!F102</f>
        <v>6</v>
      </c>
      <c r="G99">
        <f>'Pivot MRIP 12"'!G102</f>
        <v>1.8852867681356991E-2</v>
      </c>
      <c r="H99">
        <f t="shared" si="39"/>
        <v>12.250757971699585</v>
      </c>
      <c r="I99">
        <f t="shared" si="40"/>
        <v>11.535357739606107</v>
      </c>
    </row>
    <row r="100" spans="1:9" x14ac:dyDescent="0.25">
      <c r="A100">
        <f>'Pivot MRIP 12"'!A103</f>
        <v>2013</v>
      </c>
      <c r="B100" t="str">
        <f>'Pivot MRIP 12"'!B103</f>
        <v>1104320131001007</v>
      </c>
      <c r="C100">
        <f>'Pivot MRIP 12"'!C103</f>
        <v>649.80872824000005</v>
      </c>
      <c r="D100">
        <f>'Pivot MRIP 12"'!D103</f>
        <v>649.80872824000005</v>
      </c>
      <c r="E100">
        <f>'Pivot MRIP 12"'!E103</f>
        <v>0.94160359434525442</v>
      </c>
      <c r="F100">
        <f>'Pivot MRIP 12"'!F103</f>
        <v>9</v>
      </c>
      <c r="G100">
        <f>'Pivot MRIP 12"'!G103</f>
        <v>7.5411470725427962E-2</v>
      </c>
      <c r="H100">
        <f t="shared" si="39"/>
        <v>49.00303188679834</v>
      </c>
      <c r="I100">
        <f t="shared" si="40"/>
        <v>46.141430958424429</v>
      </c>
    </row>
    <row r="101" spans="1:9" x14ac:dyDescent="0.25">
      <c r="A101">
        <f>'Pivot MRIP 12"'!A104</f>
        <v>2013</v>
      </c>
      <c r="B101" t="str">
        <f>'Pivot MRIP 12"'!B104</f>
        <v>1104320131001011</v>
      </c>
      <c r="C101">
        <f>'Pivot MRIP 12"'!C104</f>
        <v>649.80872824000005</v>
      </c>
      <c r="D101">
        <f>'Pivot MRIP 12"'!D104</f>
        <v>649.80872824000005</v>
      </c>
      <c r="E101">
        <f>'Pivot MRIP 12"'!E104</f>
        <v>0.94160359434525431</v>
      </c>
      <c r="F101">
        <f>'Pivot MRIP 12"'!F104</f>
        <v>1</v>
      </c>
      <c r="G101">
        <f>'Pivot MRIP 12"'!G104</f>
        <v>1.2568578454237993E-2</v>
      </c>
      <c r="H101">
        <f t="shared" si="39"/>
        <v>8.1671719811330554</v>
      </c>
      <c r="I101">
        <f t="shared" si="40"/>
        <v>7.6902384930707361</v>
      </c>
    </row>
    <row r="102" spans="1:9" x14ac:dyDescent="0.25">
      <c r="A102">
        <f>'Pivot MRIP 12"'!A105</f>
        <v>2013</v>
      </c>
      <c r="B102" t="str">
        <f>'Pivot MRIP 12"'!B105</f>
        <v>1104320131003009</v>
      </c>
      <c r="C102">
        <f>'Pivot MRIP 12"'!C105</f>
        <v>381.10016682000003</v>
      </c>
      <c r="D102">
        <f>'Pivot MRIP 12"'!D105</f>
        <v>381.10016682000003</v>
      </c>
      <c r="E102">
        <f>'Pivot MRIP 12"'!E105</f>
        <v>1.6446309123843352</v>
      </c>
      <c r="F102">
        <f>'Pivot MRIP 12"'!F105</f>
        <v>3</v>
      </c>
      <c r="G102">
        <f>'Pivot MRIP 12"'!G105</f>
        <v>2.025137156908476</v>
      </c>
      <c r="H102">
        <f t="shared" si="39"/>
        <v>771.78010833120072</v>
      </c>
      <c r="I102">
        <f t="shared" si="40"/>
        <v>1269.2934237248237</v>
      </c>
    </row>
    <row r="103" spans="1:9" x14ac:dyDescent="0.25">
      <c r="A103">
        <f>'Pivot MRIP 12"'!A106</f>
        <v>2013</v>
      </c>
      <c r="B103" t="str">
        <f>'Pivot MRIP 12"'!B106</f>
        <v>1104320131003010</v>
      </c>
      <c r="C103">
        <f>'Pivot MRIP 12"'!C106</f>
        <v>175.25725607000001</v>
      </c>
      <c r="D103">
        <f>'Pivot MRIP 12"'!D106</f>
        <v>175.25725607000001</v>
      </c>
      <c r="E103">
        <f>'Pivot MRIP 12"'!E106</f>
        <v>0.94160359434525431</v>
      </c>
      <c r="F103">
        <f>'Pivot MRIP 12"'!F106</f>
        <v>2</v>
      </c>
      <c r="G103">
        <f>'Pivot MRIP 12"'!G106</f>
        <v>6.2842892271189965E-3</v>
      </c>
      <c r="H103">
        <f t="shared" si="39"/>
        <v>1.1013672862951365</v>
      </c>
      <c r="I103">
        <f t="shared" si="40"/>
        <v>1.0370513954697793</v>
      </c>
    </row>
    <row r="104" spans="1:9" x14ac:dyDescent="0.25">
      <c r="A104">
        <f>'Pivot MRIP 12"'!A107</f>
        <v>2013</v>
      </c>
      <c r="B104" t="str">
        <f>'Pivot MRIP 12"'!B107</f>
        <v>1104320131003020</v>
      </c>
      <c r="C104">
        <f>'Pivot MRIP 12"'!C107</f>
        <v>175.25725607000001</v>
      </c>
      <c r="D104">
        <f>'Pivot MRIP 12"'!D107</f>
        <v>175.25725607000001</v>
      </c>
      <c r="E104">
        <f>'Pivot MRIP 12"'!E107</f>
        <v>0.94160359434525431</v>
      </c>
      <c r="F104">
        <f>'Pivot MRIP 12"'!F107</f>
        <v>2</v>
      </c>
      <c r="G104">
        <f>'Pivot MRIP 12"'!G107</f>
        <v>6.2842892271189965E-3</v>
      </c>
      <c r="H104">
        <f t="shared" si="39"/>
        <v>1.1013672862951365</v>
      </c>
      <c r="I104">
        <f t="shared" si="40"/>
        <v>1.0370513954697793</v>
      </c>
    </row>
    <row r="105" spans="1:9" x14ac:dyDescent="0.25">
      <c r="A105">
        <f>'Pivot MRIP 12"'!A108</f>
        <v>2013</v>
      </c>
      <c r="B105" t="str">
        <f>'Pivot MRIP 12"'!B108</f>
        <v>1104320131003026</v>
      </c>
      <c r="C105">
        <f>'Pivot MRIP 12"'!C108</f>
        <v>175.25725607000001</v>
      </c>
      <c r="D105">
        <f>'Pivot MRIP 12"'!D108</f>
        <v>175.25725607000001</v>
      </c>
      <c r="E105">
        <f>'Pivot MRIP 12"'!E108</f>
        <v>0.55359302938173449</v>
      </c>
      <c r="F105">
        <f>'Pivot MRIP 12"'!F108</f>
        <v>1</v>
      </c>
      <c r="G105">
        <f>'Pivot MRIP 12"'!G108</f>
        <v>1.0066932104271191</v>
      </c>
      <c r="H105">
        <f t="shared" si="39"/>
        <v>176.43028976375601</v>
      </c>
      <c r="I105">
        <f t="shared" si="40"/>
        <v>97.670578585014908</v>
      </c>
    </row>
    <row r="106" spans="1:9" x14ac:dyDescent="0.25">
      <c r="A106">
        <f>'Pivot MRIP 12"'!A109</f>
        <v>2013</v>
      </c>
      <c r="B106" t="str">
        <f>'Pivot MRIP 12"'!B109</f>
        <v>1104320131012001</v>
      </c>
      <c r="C106">
        <f>'Pivot MRIP 12"'!C109</f>
        <v>986.10597221</v>
      </c>
      <c r="D106">
        <f>'Pivot MRIP 12"'!D109</f>
        <v>986.10597221</v>
      </c>
      <c r="E106">
        <f>'Pivot MRIP 12"'!E109</f>
        <v>0.94160359434525442</v>
      </c>
      <c r="F106">
        <f>'Pivot MRIP 12"'!F109</f>
        <v>15</v>
      </c>
      <c r="G106">
        <f>'Pivot MRIP 12"'!G109</f>
        <v>0.18852867681356988</v>
      </c>
      <c r="H106">
        <f t="shared" si="39"/>
        <v>185.90925413871022</v>
      </c>
      <c r="I106">
        <f t="shared" si="40"/>
        <v>175.05282191905491</v>
      </c>
    </row>
    <row r="107" spans="1:9" x14ac:dyDescent="0.25">
      <c r="A107">
        <f>'Pivot MRIP 12"'!A110</f>
        <v>2013</v>
      </c>
      <c r="B107" t="str">
        <f>'Pivot MRIP 12"'!B110</f>
        <v>1104320131017001</v>
      </c>
      <c r="C107">
        <f>'Pivot MRIP 12"'!C110</f>
        <v>221.90111347999999</v>
      </c>
      <c r="D107">
        <f>'Pivot MRIP 12"'!D110</f>
        <v>221.90111347999999</v>
      </c>
      <c r="E107">
        <f>'Pivot MRIP 12"'!E110</f>
        <v>0.94160359434525442</v>
      </c>
      <c r="F107">
        <f>'Pivot MRIP 12"'!F110</f>
        <v>3</v>
      </c>
      <c r="G107">
        <f>'Pivot MRIP 12"'!G110</f>
        <v>1.8852867681356991E-2</v>
      </c>
      <c r="H107">
        <f t="shared" si="39"/>
        <v>4.1834723307842223</v>
      </c>
      <c r="I107">
        <f t="shared" si="40"/>
        <v>3.9391725835103428</v>
      </c>
    </row>
    <row r="108" spans="1:9" x14ac:dyDescent="0.25">
      <c r="A108">
        <f>'Pivot MRIP 12"'!A111</f>
        <v>2013</v>
      </c>
      <c r="B108" t="str">
        <f>'Pivot MRIP 12"'!B111</f>
        <v>1104320131017004</v>
      </c>
      <c r="C108">
        <f>'Pivot MRIP 12"'!C111</f>
        <v>122.19090496</v>
      </c>
      <c r="D108">
        <f>'Pivot MRIP 12"'!D111</f>
        <v>122.19090496</v>
      </c>
      <c r="E108">
        <f>'Pivot MRIP 12"'!E111</f>
        <v>0.94160359434525431</v>
      </c>
      <c r="F108">
        <f>'Pivot MRIP 12"'!F111</f>
        <v>3</v>
      </c>
      <c r="G108">
        <f>'Pivot MRIP 12"'!G111</f>
        <v>1.2568578454237993E-2</v>
      </c>
      <c r="H108">
        <f t="shared" si="39"/>
        <v>1.5357659753840982</v>
      </c>
      <c r="I108">
        <f t="shared" si="40"/>
        <v>1.4460827624948123</v>
      </c>
    </row>
    <row r="109" spans="1:9" x14ac:dyDescent="0.25">
      <c r="A109">
        <f>'Pivot MRIP 12"'!A112</f>
        <v>2013</v>
      </c>
      <c r="B109" t="str">
        <f>'Pivot MRIP 12"'!B112</f>
        <v>1104320131017022</v>
      </c>
      <c r="C109">
        <f>'Pivot MRIP 12"'!C112</f>
        <v>122.19090496</v>
      </c>
      <c r="D109">
        <f>'Pivot MRIP 12"'!D112</f>
        <v>122.19090496</v>
      </c>
      <c r="E109">
        <f>'Pivot MRIP 12"'!E112</f>
        <v>1.3067214447007587</v>
      </c>
      <c r="F109">
        <f>'Pivot MRIP 12"'!F112</f>
        <v>6</v>
      </c>
      <c r="G109">
        <f>'Pivot MRIP 12"'!G112</f>
        <v>1.0445765363898329</v>
      </c>
      <c r="H109">
        <f t="shared" si="39"/>
        <v>127.63775228145606</v>
      </c>
      <c r="I109">
        <f t="shared" si="40"/>
        <v>166.78698805958183</v>
      </c>
    </row>
    <row r="110" spans="1:9" x14ac:dyDescent="0.25">
      <c r="A110">
        <f>'Pivot MRIP 12"'!A113</f>
        <v>2013</v>
      </c>
      <c r="B110" t="str">
        <f>'Pivot MRIP 12"'!B113</f>
        <v>1104320131017027</v>
      </c>
      <c r="C110">
        <f>'Pivot MRIP 12"'!C113</f>
        <v>122.19090496</v>
      </c>
      <c r="D110">
        <f>'Pivot MRIP 12"'!D113</f>
        <v>122.19090496</v>
      </c>
      <c r="E110">
        <f>'Pivot MRIP 12"'!E113</f>
        <v>0.94160359434525442</v>
      </c>
      <c r="F110">
        <f>'Pivot MRIP 12"'!F113</f>
        <v>2</v>
      </c>
      <c r="G110">
        <f>'Pivot MRIP 12"'!G113</f>
        <v>3.1421446135594985E-2</v>
      </c>
      <c r="H110">
        <f t="shared" si="39"/>
        <v>3.8394149384602461</v>
      </c>
      <c r="I110">
        <f t="shared" si="40"/>
        <v>3.6152069062370313</v>
      </c>
    </row>
    <row r="111" spans="1:9" x14ac:dyDescent="0.25">
      <c r="A111">
        <f>'Pivot MRIP 12"'!A114</f>
        <v>2013</v>
      </c>
      <c r="B111" t="str">
        <f>'Pivot MRIP 12"'!B114</f>
        <v>1104320131019004</v>
      </c>
      <c r="C111">
        <f>'Pivot MRIP 12"'!C114</f>
        <v>208.10576287999999</v>
      </c>
      <c r="D111">
        <f>'Pivot MRIP 12"'!D114</f>
        <v>208.10576287999999</v>
      </c>
      <c r="E111">
        <f>'Pivot MRIP 12"'!E114</f>
        <v>0.94160359434525431</v>
      </c>
      <c r="F111">
        <f>'Pivot MRIP 12"'!F114</f>
        <v>3</v>
      </c>
      <c r="G111">
        <f>'Pivot MRIP 12"'!G114</f>
        <v>6.2842892271189965E-3</v>
      </c>
      <c r="H111">
        <f t="shared" si="39"/>
        <v>1.3077968037681642</v>
      </c>
      <c r="I111">
        <f t="shared" si="40"/>
        <v>1.2314261711013386</v>
      </c>
    </row>
    <row r="112" spans="1:9" x14ac:dyDescent="0.25">
      <c r="A112">
        <f>'Pivot MRIP 12"'!A115</f>
        <v>2013</v>
      </c>
      <c r="B112" t="str">
        <f>'Pivot MRIP 12"'!B115</f>
        <v>1104320131019007</v>
      </c>
      <c r="C112">
        <f>'Pivot MRIP 12"'!C115</f>
        <v>312.02672228</v>
      </c>
      <c r="D112">
        <f>'Pivot MRIP 12"'!D115</f>
        <v>312.02672228</v>
      </c>
      <c r="E112">
        <f>'Pivot MRIP 12"'!E115</f>
        <v>0.94160359434525442</v>
      </c>
      <c r="F112">
        <f>'Pivot MRIP 12"'!F115</f>
        <v>2</v>
      </c>
      <c r="G112">
        <f>'Pivot MRIP 12"'!G115</f>
        <v>3.1421446135594985E-2</v>
      </c>
      <c r="H112">
        <f t="shared" si="39"/>
        <v>9.8043308469872752</v>
      </c>
      <c r="I112">
        <f t="shared" si="40"/>
        <v>9.2317931656732704</v>
      </c>
    </row>
    <row r="113" spans="1:9" x14ac:dyDescent="0.25">
      <c r="A113">
        <f>'Pivot MRIP 12"'!A116</f>
        <v>2013</v>
      </c>
      <c r="B113" t="str">
        <f>'Pivot MRIP 12"'!B116</f>
        <v>1104320131019023</v>
      </c>
      <c r="C113">
        <f>'Pivot MRIP 12"'!C116</f>
        <v>208.10576287999999</v>
      </c>
      <c r="D113">
        <f>'Pivot MRIP 12"'!D116</f>
        <v>208.10576287999999</v>
      </c>
      <c r="E113">
        <f>'Pivot MRIP 12"'!E116</f>
        <v>0.94160359434525442</v>
      </c>
      <c r="F113">
        <f>'Pivot MRIP 12"'!F116</f>
        <v>4</v>
      </c>
      <c r="G113">
        <f>'Pivot MRIP 12"'!G116</f>
        <v>3.7705735362713981E-2</v>
      </c>
      <c r="H113">
        <f t="shared" si="39"/>
        <v>7.8467808226089861</v>
      </c>
      <c r="I113">
        <f t="shared" si="40"/>
        <v>7.3885570266080336</v>
      </c>
    </row>
    <row r="114" spans="1:9" x14ac:dyDescent="0.25">
      <c r="A114">
        <f>'Pivot MRIP 12"'!A117</f>
        <v>2013</v>
      </c>
      <c r="B114" t="str">
        <f>'Pivot MRIP 12"'!B117</f>
        <v>1104320131019025</v>
      </c>
      <c r="C114">
        <f>'Pivot MRIP 12"'!C117</f>
        <v>260.06624257999999</v>
      </c>
      <c r="D114">
        <f>'Pivot MRIP 12"'!D117</f>
        <v>260.06624257999999</v>
      </c>
      <c r="E114">
        <f>'Pivot MRIP 12"'!E117</f>
        <v>0.94160359434525442</v>
      </c>
      <c r="F114">
        <f>'Pivot MRIP 12"'!F117</f>
        <v>6</v>
      </c>
      <c r="G114">
        <f>'Pivot MRIP 12"'!G117</f>
        <v>9.4264338406784942E-2</v>
      </c>
      <c r="H114">
        <f t="shared" si="39"/>
        <v>24.514972298742144</v>
      </c>
      <c r="I114">
        <f t="shared" si="40"/>
        <v>23.083386031769948</v>
      </c>
    </row>
    <row r="115" spans="1:9" x14ac:dyDescent="0.25">
      <c r="A115">
        <f>'Pivot MRIP 12"'!A118</f>
        <v>2013</v>
      </c>
      <c r="B115" t="str">
        <f>'Pivot MRIP 12"'!B118</f>
        <v>1104320131020017</v>
      </c>
      <c r="C115">
        <f>'Pivot MRIP 12"'!C118</f>
        <v>202.12191677999999</v>
      </c>
      <c r="D115">
        <f>'Pivot MRIP 12"'!D118</f>
        <v>202.12191677999999</v>
      </c>
      <c r="E115">
        <f>'Pivot MRIP 12"'!E118</f>
        <v>0.44092452439074076</v>
      </c>
      <c r="F115">
        <f>'Pivot MRIP 12"'!F118</f>
        <v>1</v>
      </c>
      <c r="G115">
        <f>'Pivot MRIP 12"'!G118</f>
        <v>2.1010802469000001</v>
      </c>
      <c r="H115">
        <f t="shared" si="39"/>
        <v>424.67436681202366</v>
      </c>
      <c r="I115">
        <f t="shared" si="40"/>
        <v>187.2493432075305</v>
      </c>
    </row>
    <row r="116" spans="1:9" x14ac:dyDescent="0.25">
      <c r="A116">
        <f>'Pivot MRIP 12"'!A119</f>
        <v>2013</v>
      </c>
      <c r="B116" t="str">
        <f>'Pivot MRIP 12"'!B119</f>
        <v>1104320131022001</v>
      </c>
      <c r="C116">
        <f>'Pivot MRIP 12"'!C119</f>
        <v>118.00445825000001</v>
      </c>
      <c r="D116">
        <f>'Pivot MRIP 12"'!D119</f>
        <v>118.00445825000001</v>
      </c>
      <c r="E116">
        <f>'Pivot MRIP 12"'!E119</f>
        <v>0.94160359434525442</v>
      </c>
      <c r="F116">
        <f>'Pivot MRIP 12"'!F119</f>
        <v>9</v>
      </c>
      <c r="G116">
        <f>'Pivot MRIP 12"'!G119</f>
        <v>0.37705735362713977</v>
      </c>
      <c r="H116">
        <f t="shared" si="39"/>
        <v>44.494448743949306</v>
      </c>
      <c r="I116">
        <f t="shared" si="40"/>
        <v>41.896132865713355</v>
      </c>
    </row>
    <row r="117" spans="1:9" x14ac:dyDescent="0.25">
      <c r="A117">
        <f>'Pivot MRIP 12"'!A120</f>
        <v>2013</v>
      </c>
      <c r="B117" t="str">
        <f>'Pivot MRIP 12"'!B120</f>
        <v>1104320131022004</v>
      </c>
      <c r="C117">
        <f>'Pivot MRIP 12"'!C120</f>
        <v>118.00445825</v>
      </c>
      <c r="D117">
        <f>'Pivot MRIP 12"'!D120</f>
        <v>118.00445825</v>
      </c>
      <c r="E117">
        <f>'Pivot MRIP 12"'!E120</f>
        <v>0.94160359434525431</v>
      </c>
      <c r="F117">
        <f>'Pivot MRIP 12"'!F120</f>
        <v>4</v>
      </c>
      <c r="G117">
        <f>'Pivot MRIP 12"'!G120</f>
        <v>0.13825436299661792</v>
      </c>
      <c r="H117">
        <f t="shared" si="39"/>
        <v>16.314631206114743</v>
      </c>
      <c r="I117">
        <f t="shared" si="40"/>
        <v>15.361915384094894</v>
      </c>
    </row>
    <row r="118" spans="1:9" x14ac:dyDescent="0.25">
      <c r="A118">
        <f>'Pivot MRIP 12"'!A121</f>
        <v>2013</v>
      </c>
      <c r="B118" t="str">
        <f>'Pivot MRIP 12"'!B121</f>
        <v>1104320131022006</v>
      </c>
      <c r="C118">
        <f>'Pivot MRIP 12"'!C121</f>
        <v>209.34177335000001</v>
      </c>
      <c r="D118">
        <f>'Pivot MRIP 12"'!D121</f>
        <v>209.34177335000001</v>
      </c>
      <c r="E118">
        <f>'Pivot MRIP 12"'!E121</f>
        <v>0.94160359434525442</v>
      </c>
      <c r="F118">
        <f>'Pivot MRIP 12"'!F121</f>
        <v>3</v>
      </c>
      <c r="G118">
        <f>'Pivot MRIP 12"'!G121</f>
        <v>5.6558603044070968E-2</v>
      </c>
      <c r="H118">
        <f t="shared" si="39"/>
        <v>11.840078259444525</v>
      </c>
      <c r="I118">
        <f t="shared" si="40"/>
        <v>11.148660246422068</v>
      </c>
    </row>
    <row r="119" spans="1:9" x14ac:dyDescent="0.25">
      <c r="A119">
        <f>'Pivot MRIP 12"'!A122</f>
        <v>2013</v>
      </c>
      <c r="B119" t="str">
        <f>'Pivot MRIP 12"'!B122</f>
        <v>1104320131022009</v>
      </c>
      <c r="C119">
        <f>'Pivot MRIP 12"'!C122</f>
        <v>163.67311580000001</v>
      </c>
      <c r="D119">
        <f>'Pivot MRIP 12"'!D122</f>
        <v>163.67311580000001</v>
      </c>
      <c r="E119">
        <f>'Pivot MRIP 12"'!E122</f>
        <v>0.94160359434525431</v>
      </c>
      <c r="F119">
        <f>'Pivot MRIP 12"'!F122</f>
        <v>2</v>
      </c>
      <c r="G119">
        <f>'Pivot MRIP 12"'!G122</f>
        <v>1.2568578454237993E-2</v>
      </c>
      <c r="H119">
        <f t="shared" si="39"/>
        <v>2.0571383967818799</v>
      </c>
      <c r="I119">
        <f t="shared" si="40"/>
        <v>1.937008908475452</v>
      </c>
    </row>
    <row r="120" spans="1:9" x14ac:dyDescent="0.25">
      <c r="A120">
        <f>'Pivot MRIP 12"'!A123</f>
        <v>2013</v>
      </c>
      <c r="B120" t="str">
        <f>'Pivot MRIP 12"'!B123</f>
        <v>1104320131022012</v>
      </c>
      <c r="C120">
        <f>'Pivot MRIP 12"'!C123</f>
        <v>118.00445825</v>
      </c>
      <c r="D120">
        <f>'Pivot MRIP 12"'!D123</f>
        <v>118.00445825</v>
      </c>
      <c r="E120">
        <f>'Pivot MRIP 12"'!E123</f>
        <v>0.94160359434525431</v>
      </c>
      <c r="F120">
        <f>'Pivot MRIP 12"'!F123</f>
        <v>4</v>
      </c>
      <c r="G120">
        <f>'Pivot MRIP 12"'!G123</f>
        <v>2.5137156908475986E-2</v>
      </c>
      <c r="H120">
        <f t="shared" si="39"/>
        <v>2.9662965829299535</v>
      </c>
      <c r="I120">
        <f t="shared" si="40"/>
        <v>2.7930755243808898</v>
      </c>
    </row>
    <row r="121" spans="1:9" x14ac:dyDescent="0.25">
      <c r="A121">
        <f>'Pivot MRIP 12"'!A124</f>
        <v>2013</v>
      </c>
      <c r="B121" t="str">
        <f>'Pivot MRIP 12"'!B124</f>
        <v>1104320131030001</v>
      </c>
      <c r="C121">
        <f>'Pivot MRIP 12"'!C124</f>
        <v>457.30262902999999</v>
      </c>
      <c r="D121">
        <f>'Pivot MRIP 12"'!D124</f>
        <v>457.30262902999999</v>
      </c>
      <c r="E121">
        <f>'Pivot MRIP 12"'!E124</f>
        <v>0.94160359434525442</v>
      </c>
      <c r="F121">
        <f>'Pivot MRIP 12"'!F124</f>
        <v>1</v>
      </c>
      <c r="G121">
        <f>'Pivot MRIP 12"'!G124</f>
        <v>5.5225571996655939E-3</v>
      </c>
      <c r="H121">
        <f t="shared" si="39"/>
        <v>2.5254799263756307</v>
      </c>
      <c r="I121">
        <f t="shared" si="40"/>
        <v>2.3780009761220824</v>
      </c>
    </row>
    <row r="122" spans="1:9" x14ac:dyDescent="0.25">
      <c r="A122">
        <f>'Pivot MRIP 12"'!A125</f>
        <v>2013</v>
      </c>
      <c r="B122" t="str">
        <f>'Pivot MRIP 12"'!B125</f>
        <v>1104320131030010</v>
      </c>
      <c r="C122">
        <f>'Pivot MRIP 12"'!C125</f>
        <v>457.30262902999999</v>
      </c>
      <c r="D122">
        <f>'Pivot MRIP 12"'!D125</f>
        <v>457.30262902999999</v>
      </c>
      <c r="E122">
        <f>'Pivot MRIP 12"'!E125</f>
        <v>0.94160359434525442</v>
      </c>
      <c r="F122">
        <f>'Pivot MRIP 12"'!F125</f>
        <v>1</v>
      </c>
      <c r="G122">
        <f>'Pivot MRIP 12"'!G125</f>
        <v>3.7705735362713981E-2</v>
      </c>
      <c r="H122">
        <f t="shared" si="39"/>
        <v>17.242931910878543</v>
      </c>
      <c r="I122">
        <f t="shared" si="40"/>
        <v>16.236006664333722</v>
      </c>
    </row>
    <row r="123" spans="1:9" x14ac:dyDescent="0.25">
      <c r="A123">
        <f>'Pivot MRIP 12"'!A126</f>
        <v>2013</v>
      </c>
      <c r="B123" t="str">
        <f>'Pivot MRIP 12"'!B126</f>
        <v>1104320131030012</v>
      </c>
      <c r="C123">
        <f>'Pivot MRIP 12"'!C126</f>
        <v>457.30262902999999</v>
      </c>
      <c r="D123">
        <f>'Pivot MRIP 12"'!D126</f>
        <v>457.30262902999999</v>
      </c>
      <c r="E123">
        <f>'Pivot MRIP 12"'!E126</f>
        <v>0.94160359434525442</v>
      </c>
      <c r="F123">
        <f>'Pivot MRIP 12"'!F126</f>
        <v>1</v>
      </c>
      <c r="G123">
        <f>'Pivot MRIP 12"'!G126</f>
        <v>8.8360915195906369E-3</v>
      </c>
      <c r="H123">
        <f t="shared" si="39"/>
        <v>4.0407678822584856</v>
      </c>
      <c r="I123">
        <f t="shared" si="40"/>
        <v>3.8048015618494517</v>
      </c>
    </row>
    <row r="124" spans="1:9" x14ac:dyDescent="0.25">
      <c r="A124">
        <f>'Pivot MRIP 12"'!A127</f>
        <v>2013</v>
      </c>
      <c r="B124" t="str">
        <f>'Pivot MRIP 12"'!B127</f>
        <v>1104320131109001</v>
      </c>
      <c r="C124">
        <f>'Pivot MRIP 12"'!C127</f>
        <v>165.23984977999999</v>
      </c>
      <c r="D124">
        <f>'Pivot MRIP 12"'!D127</f>
        <v>165.23984977999999</v>
      </c>
      <c r="E124">
        <f>'Pivot MRIP 12"'!E127</f>
        <v>0.94160359434525431</v>
      </c>
      <c r="F124">
        <f>'Pivot MRIP 12"'!F127</f>
        <v>1</v>
      </c>
      <c r="G124">
        <f>'Pivot MRIP 12"'!G127</f>
        <v>1.2568578454237993E-2</v>
      </c>
      <c r="H124">
        <f t="shared" si="39"/>
        <v>2.0768300157264306</v>
      </c>
      <c r="I124">
        <f t="shared" si="40"/>
        <v>1.9555506076521181</v>
      </c>
    </row>
    <row r="125" spans="1:9" x14ac:dyDescent="0.25">
      <c r="A125">
        <f>'Pivot MRIP 12"'!A128</f>
        <v>2013</v>
      </c>
      <c r="B125" t="str">
        <f>'Pivot MRIP 12"'!B128</f>
        <v>1104320131109006</v>
      </c>
      <c r="C125">
        <f>'Pivot MRIP 12"'!C128</f>
        <v>165.23984977999999</v>
      </c>
      <c r="D125">
        <f>'Pivot MRIP 12"'!D128</f>
        <v>165.23984977999999</v>
      </c>
      <c r="E125">
        <f>'Pivot MRIP 12"'!E128</f>
        <v>0.94160359434525442</v>
      </c>
      <c r="F125">
        <f>'Pivot MRIP 12"'!F128</f>
        <v>4</v>
      </c>
      <c r="G125">
        <f>'Pivot MRIP 12"'!G128</f>
        <v>0.12568578454237994</v>
      </c>
      <c r="H125">
        <f t="shared" si="39"/>
        <v>20.768300157264306</v>
      </c>
      <c r="I125">
        <f t="shared" si="40"/>
        <v>19.555506076521183</v>
      </c>
    </row>
    <row r="126" spans="1:9" x14ac:dyDescent="0.25">
      <c r="A126">
        <f>'Pivot MRIP 12"'!A129</f>
        <v>2013</v>
      </c>
      <c r="B126" t="str">
        <f>'Pivot MRIP 12"'!B129</f>
        <v>1104320131109008</v>
      </c>
      <c r="C126">
        <f>'Pivot MRIP 12"'!C129</f>
        <v>165.23984977999999</v>
      </c>
      <c r="D126">
        <f>'Pivot MRIP 12"'!D129</f>
        <v>165.23984977999999</v>
      </c>
      <c r="E126">
        <f>'Pivot MRIP 12"'!E129</f>
        <v>0.94160359434525442</v>
      </c>
      <c r="F126">
        <f>'Pivot MRIP 12"'!F129</f>
        <v>16</v>
      </c>
      <c r="G126">
        <f>'Pivot MRIP 12"'!G129</f>
        <v>9.4264338406784942E-2</v>
      </c>
      <c r="H126">
        <f t="shared" si="39"/>
        <v>15.576225117948226</v>
      </c>
      <c r="I126">
        <f t="shared" si="40"/>
        <v>14.666629557390884</v>
      </c>
    </row>
    <row r="127" spans="1:9" x14ac:dyDescent="0.25">
      <c r="A127">
        <f>'Pivot MRIP 12"'!A130</f>
        <v>2013</v>
      </c>
      <c r="B127" t="str">
        <f>'Pivot MRIP 12"'!B130</f>
        <v>1104320131109016</v>
      </c>
      <c r="C127">
        <f>'Pivot MRIP 12"'!C130</f>
        <v>165.23984977999999</v>
      </c>
      <c r="D127">
        <f>'Pivot MRIP 12"'!D130</f>
        <v>165.23984977999999</v>
      </c>
      <c r="E127">
        <f>'Pivot MRIP 12"'!E130</f>
        <v>0.94160359434525431</v>
      </c>
      <c r="F127">
        <f>'Pivot MRIP 12"'!F130</f>
        <v>2</v>
      </c>
      <c r="G127">
        <f>'Pivot MRIP 12"'!G130</f>
        <v>1.2568578454237993E-2</v>
      </c>
      <c r="H127">
        <f t="shared" si="39"/>
        <v>2.0768300157264306</v>
      </c>
      <c r="I127">
        <f t="shared" si="40"/>
        <v>1.9555506076521181</v>
      </c>
    </row>
    <row r="128" spans="1:9" x14ac:dyDescent="0.25">
      <c r="A128">
        <f>'Pivot MRIP 12"'!A131</f>
        <v>2013</v>
      </c>
      <c r="B128" t="str">
        <f>'Pivot MRIP 12"'!B131</f>
        <v>1104320131109018</v>
      </c>
      <c r="C128">
        <f>'Pivot MRIP 12"'!C131</f>
        <v>165.23984977999999</v>
      </c>
      <c r="D128">
        <f>'Pivot MRIP 12"'!D131</f>
        <v>165.23984977999999</v>
      </c>
      <c r="E128">
        <f>'Pivot MRIP 12"'!E131</f>
        <v>0.94160359434525442</v>
      </c>
      <c r="F128">
        <f>'Pivot MRIP 12"'!F131</f>
        <v>9</v>
      </c>
      <c r="G128">
        <f>'Pivot MRIP 12"'!G131</f>
        <v>0.75411470725427954</v>
      </c>
      <c r="H128">
        <f t="shared" si="39"/>
        <v>124.60980094358581</v>
      </c>
      <c r="I128">
        <f t="shared" si="40"/>
        <v>117.33303645912707</v>
      </c>
    </row>
    <row r="129" spans="1:9" x14ac:dyDescent="0.25">
      <c r="A129">
        <f>'Pivot MRIP 12"'!A132</f>
        <v>2013</v>
      </c>
      <c r="B129" t="str">
        <f>'Pivot MRIP 12"'!B132</f>
        <v>1104420130105004</v>
      </c>
      <c r="C129">
        <f>'Pivot MRIP 12"'!C132</f>
        <v>26.234380753</v>
      </c>
      <c r="D129">
        <f>'Pivot MRIP 12"'!D132</f>
        <v>26.234380753</v>
      </c>
      <c r="E129">
        <f>'Pivot MRIP 12"'!E132</f>
        <v>0.94160359434525431</v>
      </c>
      <c r="F129">
        <f>'Pivot MRIP 12"'!F132</f>
        <v>1</v>
      </c>
      <c r="G129">
        <f>'Pivot MRIP 12"'!G132</f>
        <v>2.5137156908475986E-2</v>
      </c>
      <c r="H129">
        <f t="shared" si="39"/>
        <v>0.65945774538486335</v>
      </c>
      <c r="I129">
        <f t="shared" si="40"/>
        <v>0.62094778337320489</v>
      </c>
    </row>
    <row r="130" spans="1:9" x14ac:dyDescent="0.25">
      <c r="A130">
        <f>'Pivot MRIP 12"'!A133</f>
        <v>2013</v>
      </c>
      <c r="B130" t="str">
        <f>'Pivot MRIP 12"'!B133</f>
        <v>1104420130427001</v>
      </c>
      <c r="C130">
        <f>'Pivot MRIP 12"'!C133</f>
        <v>516.00572895000005</v>
      </c>
      <c r="D130">
        <f>'Pivot MRIP 12"'!D133</f>
        <v>516.00572895000005</v>
      </c>
      <c r="E130">
        <f>'Pivot MRIP 12"'!E133</f>
        <v>0.94160359434525431</v>
      </c>
      <c r="F130">
        <f>'Pivot MRIP 12"'!F133</f>
        <v>9</v>
      </c>
      <c r="G130">
        <f>'Pivot MRIP 12"'!G133</f>
        <v>0.10054862763390394</v>
      </c>
      <c r="H130">
        <f t="shared" ref="H130:H193" si="41">G130*C130</f>
        <v>51.883667897154723</v>
      </c>
      <c r="I130">
        <f t="shared" ref="I130:I193" si="42">E130*H130</f>
        <v>48.853848179776371</v>
      </c>
    </row>
    <row r="131" spans="1:9" x14ac:dyDescent="0.25">
      <c r="A131">
        <f>'Pivot MRIP 12"'!A134</f>
        <v>2013</v>
      </c>
      <c r="B131" t="str">
        <f>'Pivot MRIP 12"'!B134</f>
        <v>1104420130427007</v>
      </c>
      <c r="C131">
        <f>'Pivot MRIP 12"'!C134</f>
        <v>516.00572895000005</v>
      </c>
      <c r="D131">
        <f>'Pivot MRIP 12"'!D134</f>
        <v>516.00572895000005</v>
      </c>
      <c r="E131">
        <f>'Pivot MRIP 12"'!E134</f>
        <v>0.94160359434525442</v>
      </c>
      <c r="F131">
        <f>'Pivot MRIP 12"'!F134</f>
        <v>9</v>
      </c>
      <c r="G131">
        <f>'Pivot MRIP 12"'!G134</f>
        <v>0.1633915199050939</v>
      </c>
      <c r="H131">
        <f t="shared" si="41"/>
        <v>84.310960332876419</v>
      </c>
      <c r="I131">
        <f t="shared" si="42"/>
        <v>79.3875032921366</v>
      </c>
    </row>
    <row r="132" spans="1:9" x14ac:dyDescent="0.25">
      <c r="A132">
        <f>'Pivot MRIP 12"'!A135</f>
        <v>2013</v>
      </c>
      <c r="B132" t="str">
        <f>'Pivot MRIP 12"'!B135</f>
        <v>1104420130511003</v>
      </c>
      <c r="C132">
        <f>'Pivot MRIP 12"'!C135</f>
        <v>164.31643571999999</v>
      </c>
      <c r="D132">
        <f>'Pivot MRIP 12"'!D135</f>
        <v>164.31643571999999</v>
      </c>
      <c r="E132">
        <f>'Pivot MRIP 12"'!E135</f>
        <v>0.94160359434525431</v>
      </c>
      <c r="F132">
        <f>'Pivot MRIP 12"'!F135</f>
        <v>1</v>
      </c>
      <c r="G132">
        <f>'Pivot MRIP 12"'!G135</f>
        <v>1.2568578454237993E-2</v>
      </c>
      <c r="H132">
        <f t="shared" si="41"/>
        <v>2.0652240136675739</v>
      </c>
      <c r="I132">
        <f t="shared" si="42"/>
        <v>1.9446223543975203</v>
      </c>
    </row>
    <row r="133" spans="1:9" x14ac:dyDescent="0.25">
      <c r="A133">
        <f>'Pivot MRIP 12"'!A136</f>
        <v>2013</v>
      </c>
      <c r="B133" t="str">
        <f>'Pivot MRIP 12"'!B136</f>
        <v>1104420130511004</v>
      </c>
      <c r="C133">
        <f>'Pivot MRIP 12"'!C136</f>
        <v>164.31643571999999</v>
      </c>
      <c r="D133">
        <f>'Pivot MRIP 12"'!D136</f>
        <v>164.31643571999999</v>
      </c>
      <c r="E133">
        <f>'Pivot MRIP 12"'!E136</f>
        <v>0.94160359434525442</v>
      </c>
      <c r="F133">
        <f>'Pivot MRIP 12"'!F136</f>
        <v>1</v>
      </c>
      <c r="G133">
        <f>'Pivot MRIP 12"'!G136</f>
        <v>1.8852867681356991E-2</v>
      </c>
      <c r="H133">
        <f t="shared" si="41"/>
        <v>3.0978360205013611</v>
      </c>
      <c r="I133">
        <f t="shared" si="42"/>
        <v>2.916933531596281</v>
      </c>
    </row>
    <row r="134" spans="1:9" x14ac:dyDescent="0.25">
      <c r="A134">
        <f>'Pivot MRIP 12"'!A137</f>
        <v>2013</v>
      </c>
      <c r="B134" t="str">
        <f>'Pivot MRIP 12"'!B137</f>
        <v>1104420130511005</v>
      </c>
      <c r="C134">
        <f>'Pivot MRIP 12"'!C137</f>
        <v>164.31643571999999</v>
      </c>
      <c r="D134">
        <f>'Pivot MRIP 12"'!D137</f>
        <v>164.31643571999999</v>
      </c>
      <c r="E134">
        <f>'Pivot MRIP 12"'!E137</f>
        <v>0.94160359434525442</v>
      </c>
      <c r="F134">
        <f>'Pivot MRIP 12"'!F137</f>
        <v>1</v>
      </c>
      <c r="G134">
        <f>'Pivot MRIP 12"'!G137</f>
        <v>1.8852867681356991E-2</v>
      </c>
      <c r="H134">
        <f t="shared" si="41"/>
        <v>3.0978360205013611</v>
      </c>
      <c r="I134">
        <f t="shared" si="42"/>
        <v>2.916933531596281</v>
      </c>
    </row>
    <row r="135" spans="1:9" x14ac:dyDescent="0.25">
      <c r="A135">
        <f>'Pivot MRIP 12"'!A138</f>
        <v>2013</v>
      </c>
      <c r="B135" t="str">
        <f>'Pivot MRIP 12"'!B138</f>
        <v>1104420130511013</v>
      </c>
      <c r="C135">
        <f>'Pivot MRIP 12"'!C138</f>
        <v>197.66646198000001</v>
      </c>
      <c r="D135">
        <f>'Pivot MRIP 12"'!D138</f>
        <v>197.66646198000001</v>
      </c>
      <c r="E135">
        <f>'Pivot MRIP 12"'!E138</f>
        <v>0.94160359434525442</v>
      </c>
      <c r="F135">
        <f>'Pivot MRIP 12"'!F138</f>
        <v>6</v>
      </c>
      <c r="G135">
        <f>'Pivot MRIP 12"'!G138</f>
        <v>0.18852867681356988</v>
      </c>
      <c r="H135">
        <f t="shared" si="41"/>
        <v>37.265796527509224</v>
      </c>
      <c r="I135">
        <f t="shared" si="42"/>
        <v>35.089607956441583</v>
      </c>
    </row>
    <row r="136" spans="1:9" x14ac:dyDescent="0.25">
      <c r="A136">
        <f>'Pivot MRIP 12"'!A139</f>
        <v>2013</v>
      </c>
      <c r="B136" t="str">
        <f>'Pivot MRIP 12"'!B139</f>
        <v>1104420130511015</v>
      </c>
      <c r="C136">
        <f>'Pivot MRIP 12"'!C139</f>
        <v>164.31643571999999</v>
      </c>
      <c r="D136">
        <f>'Pivot MRIP 12"'!D139</f>
        <v>164.31643571999999</v>
      </c>
      <c r="E136">
        <f>'Pivot MRIP 12"'!E139</f>
        <v>0.94160359434525442</v>
      </c>
      <c r="F136">
        <f>'Pivot MRIP 12"'!F139</f>
        <v>4</v>
      </c>
      <c r="G136">
        <f>'Pivot MRIP 12"'!G139</f>
        <v>0.15082294145085592</v>
      </c>
      <c r="H136">
        <f t="shared" si="41"/>
        <v>24.782688164010889</v>
      </c>
      <c r="I136">
        <f t="shared" si="42"/>
        <v>23.335468252770248</v>
      </c>
    </row>
    <row r="137" spans="1:9" x14ac:dyDescent="0.25">
      <c r="A137">
        <f>'Pivot MRIP 12"'!A140</f>
        <v>2013</v>
      </c>
      <c r="B137" t="str">
        <f>'Pivot MRIP 12"'!B140</f>
        <v>1104420130531006</v>
      </c>
      <c r="C137">
        <f>'Pivot MRIP 12"'!C140</f>
        <v>3052.9510329</v>
      </c>
      <c r="D137">
        <f>'Pivot MRIP 12"'!D140</f>
        <v>3052.9510329</v>
      </c>
      <c r="E137">
        <f>'Pivot MRIP 12"'!E140</f>
        <v>0.94160359434525431</v>
      </c>
      <c r="F137">
        <f>'Pivot MRIP 12"'!F140</f>
        <v>3</v>
      </c>
      <c r="G137">
        <f>'Pivot MRIP 12"'!G140</f>
        <v>2.5137156908475986E-2</v>
      </c>
      <c r="H137">
        <f t="shared" si="41"/>
        <v>76.742509147901131</v>
      </c>
      <c r="I137">
        <f t="shared" si="42"/>
        <v>72.261022452737265</v>
      </c>
    </row>
    <row r="138" spans="1:9" x14ac:dyDescent="0.25">
      <c r="A138">
        <f>'Pivot MRIP 12"'!A141</f>
        <v>2013</v>
      </c>
      <c r="B138" t="str">
        <f>'Pivot MRIP 12"'!B141</f>
        <v>1104420130531007</v>
      </c>
      <c r="C138">
        <f>'Pivot MRIP 12"'!C141</f>
        <v>3052.9510329</v>
      </c>
      <c r="D138">
        <f>'Pivot MRIP 12"'!D141</f>
        <v>3052.9510329</v>
      </c>
      <c r="E138">
        <f>'Pivot MRIP 12"'!E141</f>
        <v>0.94160359434525431</v>
      </c>
      <c r="F138">
        <f>'Pivot MRIP 12"'!F141</f>
        <v>3</v>
      </c>
      <c r="G138">
        <f>'Pivot MRIP 12"'!G141</f>
        <v>6.2842892271189965E-3</v>
      </c>
      <c r="H138">
        <f t="shared" si="41"/>
        <v>19.185627286975283</v>
      </c>
      <c r="I138">
        <f t="shared" si="42"/>
        <v>18.065255613184316</v>
      </c>
    </row>
    <row r="139" spans="1:9" x14ac:dyDescent="0.25">
      <c r="A139">
        <f>'Pivot MRIP 12"'!A142</f>
        <v>2013</v>
      </c>
      <c r="B139" t="str">
        <f>'Pivot MRIP 12"'!B142</f>
        <v>1104420130601001</v>
      </c>
      <c r="C139">
        <f>'Pivot MRIP 12"'!C142</f>
        <v>571.02566839999997</v>
      </c>
      <c r="D139">
        <f>'Pivot MRIP 12"'!D142</f>
        <v>571.02566839999997</v>
      </c>
      <c r="E139">
        <f>'Pivot MRIP 12"'!E142</f>
        <v>0.94160359434525431</v>
      </c>
      <c r="F139">
        <f>'Pivot MRIP 12"'!F142</f>
        <v>2</v>
      </c>
      <c r="G139">
        <f>'Pivot MRIP 12"'!G142</f>
        <v>6.2842892271189965E-3</v>
      </c>
      <c r="H139">
        <f t="shared" si="41"/>
        <v>3.5884904563345441</v>
      </c>
      <c r="I139">
        <f t="shared" si="42"/>
        <v>3.3789355119582485</v>
      </c>
    </row>
    <row r="140" spans="1:9" x14ac:dyDescent="0.25">
      <c r="A140">
        <f>'Pivot MRIP 12"'!A143</f>
        <v>2013</v>
      </c>
      <c r="B140" t="str">
        <f>'Pivot MRIP 12"'!B143</f>
        <v>1104420130605013</v>
      </c>
      <c r="C140">
        <f>'Pivot MRIP 12"'!C143</f>
        <v>150.51964520000001</v>
      </c>
      <c r="D140">
        <f>'Pivot MRIP 12"'!D143</f>
        <v>150.51964520000001</v>
      </c>
      <c r="E140">
        <f>'Pivot MRIP 12"'!E143</f>
        <v>0.94160359434525442</v>
      </c>
      <c r="F140">
        <f>'Pivot MRIP 12"'!F143</f>
        <v>4</v>
      </c>
      <c r="G140">
        <f>'Pivot MRIP 12"'!G143</f>
        <v>3.7705735362713981E-2</v>
      </c>
      <c r="H140">
        <f t="shared" si="41"/>
        <v>5.6754539088008018</v>
      </c>
      <c r="I140">
        <f t="shared" si="42"/>
        <v>5.3440278000676589</v>
      </c>
    </row>
    <row r="141" spans="1:9" x14ac:dyDescent="0.25">
      <c r="A141">
        <f>'Pivot MRIP 12"'!A144</f>
        <v>2013</v>
      </c>
      <c r="B141" t="str">
        <f>'Pivot MRIP 12"'!B144</f>
        <v>1104420130608004</v>
      </c>
      <c r="C141">
        <f>'Pivot MRIP 12"'!C144</f>
        <v>438.05982792999998</v>
      </c>
      <c r="D141">
        <f>'Pivot MRIP 12"'!D144</f>
        <v>438.05982792999998</v>
      </c>
      <c r="E141">
        <f>'Pivot MRIP 12"'!E144</f>
        <v>0.94160359434525442</v>
      </c>
      <c r="F141">
        <f>'Pivot MRIP 12"'!F144</f>
        <v>1</v>
      </c>
      <c r="G141">
        <f>'Pivot MRIP 12"'!G144</f>
        <v>0.12568578454237994</v>
      </c>
      <c r="H141">
        <f t="shared" si="41"/>
        <v>55.057893149882005</v>
      </c>
      <c r="I141">
        <f t="shared" si="42"/>
        <v>51.842710087005855</v>
      </c>
    </row>
    <row r="142" spans="1:9" x14ac:dyDescent="0.25">
      <c r="A142">
        <f>'Pivot MRIP 12"'!A145</f>
        <v>2013</v>
      </c>
      <c r="B142" t="str">
        <f>'Pivot MRIP 12"'!B145</f>
        <v>1104420130622001</v>
      </c>
      <c r="C142">
        <f>'Pivot MRIP 12"'!C145</f>
        <v>721.31033387000002</v>
      </c>
      <c r="D142">
        <f>'Pivot MRIP 12"'!D145</f>
        <v>721.31033387000002</v>
      </c>
      <c r="E142">
        <f>'Pivot MRIP 12"'!E145</f>
        <v>0.94160359434525442</v>
      </c>
      <c r="F142">
        <f>'Pivot MRIP 12"'!F145</f>
        <v>4</v>
      </c>
      <c r="G142">
        <f>'Pivot MRIP 12"'!G145</f>
        <v>5.6558603044070968E-2</v>
      </c>
      <c r="H142">
        <f t="shared" si="41"/>
        <v>40.796304844939627</v>
      </c>
      <c r="I142">
        <f t="shared" si="42"/>
        <v>38.413947277999867</v>
      </c>
    </row>
    <row r="143" spans="1:9" x14ac:dyDescent="0.25">
      <c r="A143">
        <f>'Pivot MRIP 12"'!A146</f>
        <v>2013</v>
      </c>
      <c r="B143" t="str">
        <f>'Pivot MRIP 12"'!B146</f>
        <v>1104420130623001</v>
      </c>
      <c r="C143">
        <f>'Pivot MRIP 12"'!C146</f>
        <v>138.84947516</v>
      </c>
      <c r="D143">
        <f>'Pivot MRIP 12"'!D146</f>
        <v>138.84947516</v>
      </c>
      <c r="E143">
        <f>'Pivot MRIP 12"'!E146</f>
        <v>0.94160359434525431</v>
      </c>
      <c r="F143">
        <f>'Pivot MRIP 12"'!F146</f>
        <v>6</v>
      </c>
      <c r="G143">
        <f>'Pivot MRIP 12"'!G146</f>
        <v>1.2568578454237993E-2</v>
      </c>
      <c r="H143">
        <f t="shared" si="41"/>
        <v>1.7451405218782294</v>
      </c>
      <c r="I143">
        <f t="shared" si="42"/>
        <v>1.6432305880380937</v>
      </c>
    </row>
    <row r="144" spans="1:9" x14ac:dyDescent="0.25">
      <c r="A144">
        <f>'Pivot MRIP 12"'!A147</f>
        <v>2013</v>
      </c>
      <c r="B144" t="str">
        <f>'Pivot MRIP 12"'!B147</f>
        <v>1104420130623007</v>
      </c>
      <c r="C144">
        <f>'Pivot MRIP 12"'!C147</f>
        <v>138.84947516</v>
      </c>
      <c r="D144">
        <f>'Pivot MRIP 12"'!D147</f>
        <v>138.84947516</v>
      </c>
      <c r="E144">
        <f>'Pivot MRIP 12"'!E147</f>
        <v>0.94160359434525431</v>
      </c>
      <c r="F144">
        <f>'Pivot MRIP 12"'!F147</f>
        <v>2</v>
      </c>
      <c r="G144">
        <f>'Pivot MRIP 12"'!G147</f>
        <v>6.2842892271189965E-3</v>
      </c>
      <c r="H144">
        <f t="shared" si="41"/>
        <v>0.87257026093911472</v>
      </c>
      <c r="I144">
        <f t="shared" si="42"/>
        <v>0.82161529401904687</v>
      </c>
    </row>
    <row r="145" spans="1:9" x14ac:dyDescent="0.25">
      <c r="A145">
        <f>'Pivot MRIP 12"'!A148</f>
        <v>2013</v>
      </c>
      <c r="B145" t="str">
        <f>'Pivot MRIP 12"'!B148</f>
        <v>1104420130623009</v>
      </c>
      <c r="C145">
        <f>'Pivot MRIP 12"'!C148</f>
        <v>138.84947516</v>
      </c>
      <c r="D145">
        <f>'Pivot MRIP 12"'!D148</f>
        <v>138.84947516</v>
      </c>
      <c r="E145">
        <f>'Pivot MRIP 12"'!E148</f>
        <v>0.94160359434525442</v>
      </c>
      <c r="F145">
        <f>'Pivot MRIP 12"'!F148</f>
        <v>4</v>
      </c>
      <c r="G145">
        <f>'Pivot MRIP 12"'!G148</f>
        <v>1.8852867681356991E-2</v>
      </c>
      <c r="H145">
        <f t="shared" si="41"/>
        <v>2.617710782817344</v>
      </c>
      <c r="I145">
        <f t="shared" si="42"/>
        <v>2.4648458820571406</v>
      </c>
    </row>
    <row r="146" spans="1:9" x14ac:dyDescent="0.25">
      <c r="A146">
        <f>'Pivot MRIP 12"'!A149</f>
        <v>2013</v>
      </c>
      <c r="B146" t="str">
        <f>'Pivot MRIP 12"'!B149</f>
        <v>1104420130623011</v>
      </c>
      <c r="C146">
        <f>'Pivot MRIP 12"'!C149</f>
        <v>138.84947516</v>
      </c>
      <c r="D146">
        <f>'Pivot MRIP 12"'!D149</f>
        <v>138.84947516</v>
      </c>
      <c r="E146">
        <f>'Pivot MRIP 12"'!E149</f>
        <v>0.94160359434525442</v>
      </c>
      <c r="F146">
        <f>'Pivot MRIP 12"'!F149</f>
        <v>9</v>
      </c>
      <c r="G146">
        <f>'Pivot MRIP 12"'!G149</f>
        <v>3.1421446135594985E-2</v>
      </c>
      <c r="H146">
        <f t="shared" si="41"/>
        <v>4.3628513046955737</v>
      </c>
      <c r="I146">
        <f t="shared" si="42"/>
        <v>4.1080764700952352</v>
      </c>
    </row>
    <row r="147" spans="1:9" x14ac:dyDescent="0.25">
      <c r="A147">
        <f>'Pivot MRIP 12"'!A150</f>
        <v>2013</v>
      </c>
      <c r="B147" t="str">
        <f>'Pivot MRIP 12"'!B150</f>
        <v>1104420130625001</v>
      </c>
      <c r="C147">
        <f>'Pivot MRIP 12"'!C150</f>
        <v>256.52116697000002</v>
      </c>
      <c r="D147">
        <f>'Pivot MRIP 12"'!D150</f>
        <v>256.52116697000002</v>
      </c>
      <c r="E147">
        <f>'Pivot MRIP 12"'!E150</f>
        <v>0.94160359434525431</v>
      </c>
      <c r="F147">
        <f>'Pivot MRIP 12"'!F150</f>
        <v>1</v>
      </c>
      <c r="G147">
        <f>'Pivot MRIP 12"'!G150</f>
        <v>1.2568578454237993E-2</v>
      </c>
      <c r="H147">
        <f t="shared" si="41"/>
        <v>3.2241064122351291</v>
      </c>
      <c r="I147">
        <f t="shared" si="42"/>
        <v>3.0358301863121797</v>
      </c>
    </row>
    <row r="148" spans="1:9" x14ac:dyDescent="0.25">
      <c r="A148">
        <f>'Pivot MRIP 12"'!A151</f>
        <v>2013</v>
      </c>
      <c r="B148" t="str">
        <f>'Pivot MRIP 12"'!B151</f>
        <v>1104420130625002</v>
      </c>
      <c r="C148">
        <f>'Pivot MRIP 12"'!C151</f>
        <v>256.52116697000002</v>
      </c>
      <c r="D148">
        <f>'Pivot MRIP 12"'!D151</f>
        <v>256.52116697000002</v>
      </c>
      <c r="E148">
        <f>'Pivot MRIP 12"'!E151</f>
        <v>0.94160359434525431</v>
      </c>
      <c r="F148">
        <f>'Pivot MRIP 12"'!F151</f>
        <v>1</v>
      </c>
      <c r="G148">
        <f>'Pivot MRIP 12"'!G151</f>
        <v>6.2842892271189965E-3</v>
      </c>
      <c r="H148">
        <f t="shared" si="41"/>
        <v>1.6120532061175645</v>
      </c>
      <c r="I148">
        <f t="shared" si="42"/>
        <v>1.5179150931560899</v>
      </c>
    </row>
    <row r="149" spans="1:9" x14ac:dyDescent="0.25">
      <c r="A149">
        <f>'Pivot MRIP 12"'!A152</f>
        <v>2013</v>
      </c>
      <c r="B149" t="str">
        <f>'Pivot MRIP 12"'!B152</f>
        <v>1104420130629001</v>
      </c>
      <c r="C149">
        <f>'Pivot MRIP 12"'!C152</f>
        <v>157.70285326000001</v>
      </c>
      <c r="D149">
        <f>'Pivot MRIP 12"'!D152</f>
        <v>157.70285326000001</v>
      </c>
      <c r="E149">
        <f>'Pivot MRIP 12"'!E152</f>
        <v>0.94160359434525431</v>
      </c>
      <c r="F149">
        <f>'Pivot MRIP 12"'!F152</f>
        <v>9</v>
      </c>
      <c r="G149">
        <f>'Pivot MRIP 12"'!G152</f>
        <v>5.0274313816951972E-2</v>
      </c>
      <c r="H149">
        <f t="shared" si="41"/>
        <v>7.9284027346219679</v>
      </c>
      <c r="I149">
        <f t="shared" si="42"/>
        <v>7.4654125123367887</v>
      </c>
    </row>
    <row r="150" spans="1:9" x14ac:dyDescent="0.25">
      <c r="A150">
        <f>'Pivot MRIP 12"'!A153</f>
        <v>2013</v>
      </c>
      <c r="B150" t="str">
        <f>'Pivot MRIP 12"'!B153</f>
        <v>1104420130711001</v>
      </c>
      <c r="C150">
        <f>'Pivot MRIP 12"'!C153</f>
        <v>319.13264165999999</v>
      </c>
      <c r="D150">
        <f>'Pivot MRIP 12"'!D153</f>
        <v>319.13264165999999</v>
      </c>
      <c r="E150">
        <f>'Pivot MRIP 12"'!E153</f>
        <v>0.94160359434525431</v>
      </c>
      <c r="F150">
        <f>'Pivot MRIP 12"'!F153</f>
        <v>1</v>
      </c>
      <c r="G150">
        <f>'Pivot MRIP 12"'!G153</f>
        <v>6.2842892271189965E-3</v>
      </c>
      <c r="H150">
        <f t="shared" si="41"/>
        <v>2.005521822005965</v>
      </c>
      <c r="I150">
        <f t="shared" si="42"/>
        <v>1.88840655613866</v>
      </c>
    </row>
    <row r="151" spans="1:9" x14ac:dyDescent="0.25">
      <c r="A151">
        <f>'Pivot MRIP 12"'!A154</f>
        <v>2013</v>
      </c>
      <c r="B151" t="str">
        <f>'Pivot MRIP 12"'!B154</f>
        <v>1104420130711009</v>
      </c>
      <c r="C151">
        <f>'Pivot MRIP 12"'!C154</f>
        <v>319.13264165999999</v>
      </c>
      <c r="D151">
        <f>'Pivot MRIP 12"'!D154</f>
        <v>319.13264165999999</v>
      </c>
      <c r="E151">
        <f>'Pivot MRIP 12"'!E154</f>
        <v>0.94160359434525442</v>
      </c>
      <c r="F151">
        <f>'Pivot MRIP 12"'!F154</f>
        <v>1</v>
      </c>
      <c r="G151">
        <f>'Pivot MRIP 12"'!G154</f>
        <v>8.0958317847953862E-3</v>
      </c>
      <c r="H151">
        <f t="shared" si="41"/>
        <v>2.5836441839167441</v>
      </c>
      <c r="I151">
        <f t="shared" si="42"/>
        <v>2.4327686500852179</v>
      </c>
    </row>
    <row r="152" spans="1:9" x14ac:dyDescent="0.25">
      <c r="A152">
        <f>'Pivot MRIP 12"'!A155</f>
        <v>2013</v>
      </c>
      <c r="B152" t="str">
        <f>'Pivot MRIP 12"'!B155</f>
        <v>1104420130711010</v>
      </c>
      <c r="C152">
        <f>'Pivot MRIP 12"'!C155</f>
        <v>319.13264165999999</v>
      </c>
      <c r="D152">
        <f>'Pivot MRIP 12"'!D155</f>
        <v>319.13264165999999</v>
      </c>
      <c r="E152">
        <f>'Pivot MRIP 12"'!E155</f>
        <v>0.94160359434525442</v>
      </c>
      <c r="F152">
        <f>'Pivot MRIP 12"'!F155</f>
        <v>1</v>
      </c>
      <c r="G152">
        <f>'Pivot MRIP 12"'!G155</f>
        <v>4.0479158927119079E-3</v>
      </c>
      <c r="H152">
        <f t="shared" si="41"/>
        <v>1.2918220920586483</v>
      </c>
      <c r="I152">
        <f t="shared" si="42"/>
        <v>1.2163843251370294</v>
      </c>
    </row>
    <row r="153" spans="1:9" x14ac:dyDescent="0.25">
      <c r="A153">
        <f>'Pivot MRIP 12"'!A156</f>
        <v>2013</v>
      </c>
      <c r="B153" t="str">
        <f>'Pivot MRIP 12"'!B156</f>
        <v>1104420130712002</v>
      </c>
      <c r="C153">
        <f>'Pivot MRIP 12"'!C156</f>
        <v>282.98878503999998</v>
      </c>
      <c r="D153">
        <f>'Pivot MRIP 12"'!D156</f>
        <v>282.98878503999998</v>
      </c>
      <c r="E153">
        <f>'Pivot MRIP 12"'!E156</f>
        <v>0.94160359434525431</v>
      </c>
      <c r="F153">
        <f>'Pivot MRIP 12"'!F156</f>
        <v>4</v>
      </c>
      <c r="G153">
        <f>'Pivot MRIP 12"'!G156</f>
        <v>2.5137156908475986E-2</v>
      </c>
      <c r="H153">
        <f t="shared" si="41"/>
        <v>7.1135334928894611</v>
      </c>
      <c r="I153">
        <f t="shared" si="42"/>
        <v>6.6981287054000678</v>
      </c>
    </row>
    <row r="154" spans="1:9" x14ac:dyDescent="0.25">
      <c r="A154">
        <f>'Pivot MRIP 12"'!A157</f>
        <v>2013</v>
      </c>
      <c r="B154" t="str">
        <f>'Pivot MRIP 12"'!B157</f>
        <v>1104420130713004</v>
      </c>
      <c r="C154">
        <f>'Pivot MRIP 12"'!C157</f>
        <v>145.79424807999999</v>
      </c>
      <c r="D154">
        <f>'Pivot MRIP 12"'!D157</f>
        <v>145.79424807999999</v>
      </c>
      <c r="E154">
        <f>'Pivot MRIP 12"'!E157</f>
        <v>0.94160359434525431</v>
      </c>
      <c r="F154">
        <f>'Pivot MRIP 12"'!F157</f>
        <v>4</v>
      </c>
      <c r="G154">
        <f>'Pivot MRIP 12"'!G157</f>
        <v>2.5137156908475986E-2</v>
      </c>
      <c r="H154">
        <f t="shared" si="41"/>
        <v>3.6648528903402333</v>
      </c>
      <c r="I154">
        <f t="shared" si="42"/>
        <v>3.4508386542909579</v>
      </c>
    </row>
    <row r="155" spans="1:9" x14ac:dyDescent="0.25">
      <c r="A155">
        <f>'Pivot MRIP 12"'!A158</f>
        <v>2013</v>
      </c>
      <c r="B155" t="str">
        <f>'Pivot MRIP 12"'!B158</f>
        <v>1104420130716001</v>
      </c>
      <c r="C155">
        <f>'Pivot MRIP 12"'!C158</f>
        <v>160.76377818</v>
      </c>
      <c r="D155">
        <f>'Pivot MRIP 12"'!D158</f>
        <v>160.76377818</v>
      </c>
      <c r="E155">
        <f>'Pivot MRIP 12"'!E158</f>
        <v>0.94160359434525431</v>
      </c>
      <c r="F155">
        <f>'Pivot MRIP 12"'!F158</f>
        <v>2</v>
      </c>
      <c r="G155">
        <f>'Pivot MRIP 12"'!G158</f>
        <v>1.2568578454237993E-2</v>
      </c>
      <c r="H155">
        <f t="shared" si="41"/>
        <v>2.0205721586550442</v>
      </c>
      <c r="I155">
        <f t="shared" si="42"/>
        <v>1.9025780072235392</v>
      </c>
    </row>
    <row r="156" spans="1:9" x14ac:dyDescent="0.25">
      <c r="A156">
        <f>'Pivot MRIP 12"'!A159</f>
        <v>2013</v>
      </c>
      <c r="B156" t="str">
        <f>'Pivot MRIP 12"'!B159</f>
        <v>1104420130719004</v>
      </c>
      <c r="C156">
        <f>'Pivot MRIP 12"'!C159</f>
        <v>333.14643390999998</v>
      </c>
      <c r="D156">
        <f>'Pivot MRIP 12"'!D159</f>
        <v>333.14643390999998</v>
      </c>
      <c r="E156">
        <f>'Pivot MRIP 12"'!E159</f>
        <v>0.94160359434525431</v>
      </c>
      <c r="F156">
        <f>'Pivot MRIP 12"'!F159</f>
        <v>1</v>
      </c>
      <c r="G156">
        <f>'Pivot MRIP 12"'!G159</f>
        <v>6.2842892271189965E-3</v>
      </c>
      <c r="H156">
        <f t="shared" si="41"/>
        <v>2.0935885456737235</v>
      </c>
      <c r="I156">
        <f t="shared" si="42"/>
        <v>1.9713304996864318</v>
      </c>
    </row>
    <row r="157" spans="1:9" x14ac:dyDescent="0.25">
      <c r="A157">
        <f>'Pivot MRIP 12"'!A160</f>
        <v>2013</v>
      </c>
      <c r="B157" t="str">
        <f>'Pivot MRIP 12"'!B160</f>
        <v>1104420130719005</v>
      </c>
      <c r="C157">
        <f>'Pivot MRIP 12"'!C160</f>
        <v>333.14643390999998</v>
      </c>
      <c r="D157">
        <f>'Pivot MRIP 12"'!D160</f>
        <v>333.14643390999998</v>
      </c>
      <c r="E157">
        <f>'Pivot MRIP 12"'!E160</f>
        <v>0.94160359434525431</v>
      </c>
      <c r="F157">
        <f>'Pivot MRIP 12"'!F160</f>
        <v>1</v>
      </c>
      <c r="G157">
        <f>'Pivot MRIP 12"'!G160</f>
        <v>6.2842892271189965E-3</v>
      </c>
      <c r="H157">
        <f t="shared" si="41"/>
        <v>2.0935885456737235</v>
      </c>
      <c r="I157">
        <f t="shared" si="42"/>
        <v>1.9713304996864318</v>
      </c>
    </row>
    <row r="158" spans="1:9" x14ac:dyDescent="0.25">
      <c r="A158">
        <f>'Pivot MRIP 12"'!A161</f>
        <v>2013</v>
      </c>
      <c r="B158" t="str">
        <f>'Pivot MRIP 12"'!B161</f>
        <v>1104420130719006</v>
      </c>
      <c r="C158">
        <f>'Pivot MRIP 12"'!C161</f>
        <v>333.14643390999998</v>
      </c>
      <c r="D158">
        <f>'Pivot MRIP 12"'!D161</f>
        <v>333.14643390999998</v>
      </c>
      <c r="E158">
        <f>'Pivot MRIP 12"'!E161</f>
        <v>0.94160359434525431</v>
      </c>
      <c r="F158">
        <f>'Pivot MRIP 12"'!F161</f>
        <v>1</v>
      </c>
      <c r="G158">
        <f>'Pivot MRIP 12"'!G161</f>
        <v>1.2568578454237993E-2</v>
      </c>
      <c r="H158">
        <f t="shared" si="41"/>
        <v>4.1871770913474471</v>
      </c>
      <c r="I158">
        <f t="shared" si="42"/>
        <v>3.9426609993728636</v>
      </c>
    </row>
    <row r="159" spans="1:9" x14ac:dyDescent="0.25">
      <c r="A159">
        <f>'Pivot MRIP 12"'!A162</f>
        <v>2013</v>
      </c>
      <c r="B159" t="str">
        <f>'Pivot MRIP 12"'!B162</f>
        <v>1104420130719007</v>
      </c>
      <c r="C159">
        <f>'Pivot MRIP 12"'!C162</f>
        <v>333.14643390999998</v>
      </c>
      <c r="D159">
        <f>'Pivot MRIP 12"'!D162</f>
        <v>333.14643390999998</v>
      </c>
      <c r="E159">
        <f>'Pivot MRIP 12"'!E162</f>
        <v>0.94160359434525431</v>
      </c>
      <c r="F159">
        <f>'Pivot MRIP 12"'!F162</f>
        <v>1</v>
      </c>
      <c r="G159">
        <f>'Pivot MRIP 12"'!G162</f>
        <v>6.2842892271189965E-3</v>
      </c>
      <c r="H159">
        <f t="shared" si="41"/>
        <v>2.0935885456737235</v>
      </c>
      <c r="I159">
        <f t="shared" si="42"/>
        <v>1.9713304996864318</v>
      </c>
    </row>
    <row r="160" spans="1:9" x14ac:dyDescent="0.25">
      <c r="A160">
        <f>'Pivot MRIP 12"'!A163</f>
        <v>2013</v>
      </c>
      <c r="B160" t="str">
        <f>'Pivot MRIP 12"'!B163</f>
        <v>1104420130719008</v>
      </c>
      <c r="C160">
        <f>'Pivot MRIP 12"'!C163</f>
        <v>333.14643390999998</v>
      </c>
      <c r="D160">
        <f>'Pivot MRIP 12"'!D163</f>
        <v>333.14643390999998</v>
      </c>
      <c r="E160">
        <f>'Pivot MRIP 12"'!E163</f>
        <v>0.94160359434525431</v>
      </c>
      <c r="F160">
        <f>'Pivot MRIP 12"'!F163</f>
        <v>1</v>
      </c>
      <c r="G160">
        <f>'Pivot MRIP 12"'!G163</f>
        <v>6.2842892271189965E-3</v>
      </c>
      <c r="H160">
        <f t="shared" si="41"/>
        <v>2.0935885456737235</v>
      </c>
      <c r="I160">
        <f t="shared" si="42"/>
        <v>1.9713304996864318</v>
      </c>
    </row>
    <row r="161" spans="1:9" x14ac:dyDescent="0.25">
      <c r="A161">
        <f>'Pivot MRIP 12"'!A164</f>
        <v>2013</v>
      </c>
      <c r="B161" t="str">
        <f>'Pivot MRIP 12"'!B164</f>
        <v>1104420130720010</v>
      </c>
      <c r="C161">
        <f>'Pivot MRIP 12"'!C164</f>
        <v>131.91960069999999</v>
      </c>
      <c r="D161">
        <f>'Pivot MRIP 12"'!D164</f>
        <v>131.91960069999999</v>
      </c>
      <c r="E161">
        <f>'Pivot MRIP 12"'!E164</f>
        <v>0.94160359434525442</v>
      </c>
      <c r="F161">
        <f>'Pivot MRIP 12"'!F164</f>
        <v>1</v>
      </c>
      <c r="G161">
        <f>'Pivot MRIP 12"'!G164</f>
        <v>6.2842892271189971E-2</v>
      </c>
      <c r="H161">
        <f t="shared" si="41"/>
        <v>8.2902092552484969</v>
      </c>
      <c r="I161">
        <f t="shared" si="42"/>
        <v>7.8060908326162792</v>
      </c>
    </row>
    <row r="162" spans="1:9" x14ac:dyDescent="0.25">
      <c r="A162">
        <f>'Pivot MRIP 12"'!A165</f>
        <v>2013</v>
      </c>
      <c r="B162" t="str">
        <f>'Pivot MRIP 12"'!B165</f>
        <v>1104420130726002</v>
      </c>
      <c r="C162">
        <f>'Pivot MRIP 12"'!C165</f>
        <v>180.89589164</v>
      </c>
      <c r="D162">
        <f>'Pivot MRIP 12"'!D165</f>
        <v>180.89589164</v>
      </c>
      <c r="E162">
        <f>'Pivot MRIP 12"'!E165</f>
        <v>0.94160359434525442</v>
      </c>
      <c r="F162">
        <f>'Pivot MRIP 12"'!F165</f>
        <v>3</v>
      </c>
      <c r="G162">
        <f>'Pivot MRIP 12"'!G165</f>
        <v>7.5411470725427962E-2</v>
      </c>
      <c r="H162">
        <f t="shared" si="41"/>
        <v>13.641625236760049</v>
      </c>
      <c r="I162">
        <f t="shared" si="42"/>
        <v>12.845003355644195</v>
      </c>
    </row>
    <row r="163" spans="1:9" x14ac:dyDescent="0.25">
      <c r="A163">
        <f>'Pivot MRIP 12"'!A166</f>
        <v>2013</v>
      </c>
      <c r="B163" t="str">
        <f>'Pivot MRIP 12"'!B166</f>
        <v>1104420130726007</v>
      </c>
      <c r="C163">
        <f>'Pivot MRIP 12"'!C166</f>
        <v>116.6588343</v>
      </c>
      <c r="D163">
        <f>'Pivot MRIP 12"'!D166</f>
        <v>116.6588343</v>
      </c>
      <c r="E163">
        <f>'Pivot MRIP 12"'!E166</f>
        <v>0.94160359434525442</v>
      </c>
      <c r="F163">
        <f>'Pivot MRIP 12"'!F166</f>
        <v>1</v>
      </c>
      <c r="G163">
        <f>'Pivot MRIP 12"'!G166</f>
        <v>0.12568578454237994</v>
      </c>
      <c r="H163">
        <f t="shared" si="41"/>
        <v>14.662357112795002</v>
      </c>
      <c r="I163">
        <f t="shared" si="42"/>
        <v>13.806128158981481</v>
      </c>
    </row>
    <row r="164" spans="1:9" x14ac:dyDescent="0.25">
      <c r="A164">
        <f>'Pivot MRIP 12"'!A167</f>
        <v>2013</v>
      </c>
      <c r="B164" t="str">
        <f>'Pivot MRIP 12"'!B167</f>
        <v>1104420130726008</v>
      </c>
      <c r="C164">
        <f>'Pivot MRIP 12"'!C167</f>
        <v>180.89589164</v>
      </c>
      <c r="D164">
        <f>'Pivot MRIP 12"'!D167</f>
        <v>180.89589164</v>
      </c>
      <c r="E164">
        <f>'Pivot MRIP 12"'!E167</f>
        <v>0.94160359434525442</v>
      </c>
      <c r="F164">
        <f>'Pivot MRIP 12"'!F167</f>
        <v>3</v>
      </c>
      <c r="G164">
        <f>'Pivot MRIP 12"'!G167</f>
        <v>7.5411470725427962E-2</v>
      </c>
      <c r="H164">
        <f t="shared" si="41"/>
        <v>13.641625236760049</v>
      </c>
      <c r="I164">
        <f t="shared" si="42"/>
        <v>12.845003355644195</v>
      </c>
    </row>
    <row r="165" spans="1:9" x14ac:dyDescent="0.25">
      <c r="A165">
        <f>'Pivot MRIP 12"'!A168</f>
        <v>2013</v>
      </c>
      <c r="B165" t="str">
        <f>'Pivot MRIP 12"'!B168</f>
        <v>1104420130726016</v>
      </c>
      <c r="C165">
        <f>'Pivot MRIP 12"'!C168</f>
        <v>127.36501052</v>
      </c>
      <c r="D165">
        <f>'Pivot MRIP 12"'!D168</f>
        <v>127.36501052</v>
      </c>
      <c r="E165">
        <f>'Pivot MRIP 12"'!E168</f>
        <v>0.94160359434525442</v>
      </c>
      <c r="F165">
        <f>'Pivot MRIP 12"'!F168</f>
        <v>12</v>
      </c>
      <c r="G165">
        <f>'Pivot MRIP 12"'!G168</f>
        <v>4.3990024589832977E-2</v>
      </c>
      <c r="H165">
        <f t="shared" si="41"/>
        <v>5.6027899446591354</v>
      </c>
      <c r="I165">
        <f t="shared" si="42"/>
        <v>5.2756071502524913</v>
      </c>
    </row>
    <row r="166" spans="1:9" x14ac:dyDescent="0.25">
      <c r="A166">
        <f>'Pivot MRIP 12"'!A169</f>
        <v>2013</v>
      </c>
      <c r="B166" t="str">
        <f>'Pivot MRIP 12"'!B169</f>
        <v>1104420130726019</v>
      </c>
      <c r="C166">
        <f>'Pivot MRIP 12"'!C169</f>
        <v>116.6588343</v>
      </c>
      <c r="D166">
        <f>'Pivot MRIP 12"'!D169</f>
        <v>116.6588343</v>
      </c>
      <c r="E166">
        <f>'Pivot MRIP 12"'!E169</f>
        <v>0.94160359434525442</v>
      </c>
      <c r="F166">
        <f>'Pivot MRIP 12"'!F169</f>
        <v>2</v>
      </c>
      <c r="G166">
        <f>'Pivot MRIP 12"'!G169</f>
        <v>1.8852867681356991E-2</v>
      </c>
      <c r="H166">
        <f t="shared" si="41"/>
        <v>2.1993535669192501</v>
      </c>
      <c r="I166">
        <f t="shared" si="42"/>
        <v>2.070919223847222</v>
      </c>
    </row>
    <row r="167" spans="1:9" x14ac:dyDescent="0.25">
      <c r="A167">
        <f>'Pivot MRIP 12"'!A170</f>
        <v>2013</v>
      </c>
      <c r="B167" t="str">
        <f>'Pivot MRIP 12"'!B170</f>
        <v>1104420130726021</v>
      </c>
      <c r="C167">
        <f>'Pivot MRIP 12"'!C170</f>
        <v>148.77736297000001</v>
      </c>
      <c r="D167">
        <f>'Pivot MRIP 12"'!D170</f>
        <v>148.77736297000001</v>
      </c>
      <c r="E167">
        <f>'Pivot MRIP 12"'!E170</f>
        <v>0.94160359434525442</v>
      </c>
      <c r="F167">
        <f>'Pivot MRIP 12"'!F170</f>
        <v>2</v>
      </c>
      <c r="G167">
        <f>'Pivot MRIP 12"'!G170</f>
        <v>7.5411470725427962E-2</v>
      </c>
      <c r="H167">
        <f t="shared" si="41"/>
        <v>11.219519752218526</v>
      </c>
      <c r="I167">
        <f t="shared" si="42"/>
        <v>10.564340125516543</v>
      </c>
    </row>
    <row r="168" spans="1:9" x14ac:dyDescent="0.25">
      <c r="A168">
        <f>'Pivot MRIP 12"'!A171</f>
        <v>2013</v>
      </c>
      <c r="B168" t="str">
        <f>'Pivot MRIP 12"'!B171</f>
        <v>1104420130726025</v>
      </c>
      <c r="C168">
        <f>'Pivot MRIP 12"'!C171</f>
        <v>148.77736297000001</v>
      </c>
      <c r="D168">
        <f>'Pivot MRIP 12"'!D171</f>
        <v>148.77736297000001</v>
      </c>
      <c r="E168">
        <f>'Pivot MRIP 12"'!E171</f>
        <v>0.94160359434525442</v>
      </c>
      <c r="F168">
        <f>'Pivot MRIP 12"'!F171</f>
        <v>2</v>
      </c>
      <c r="G168">
        <f>'Pivot MRIP 12"'!G171</f>
        <v>3.7705735362713981E-2</v>
      </c>
      <c r="H168">
        <f t="shared" si="41"/>
        <v>5.6097598761092629</v>
      </c>
      <c r="I168">
        <f t="shared" si="42"/>
        <v>5.2821700627582713</v>
      </c>
    </row>
    <row r="169" spans="1:9" x14ac:dyDescent="0.25">
      <c r="A169">
        <f>'Pivot MRIP 12"'!A172</f>
        <v>2013</v>
      </c>
      <c r="B169" t="str">
        <f>'Pivot MRIP 12"'!B172</f>
        <v>1104420130726026</v>
      </c>
      <c r="C169">
        <f>'Pivot MRIP 12"'!C172</f>
        <v>116.6588343</v>
      </c>
      <c r="D169">
        <f>'Pivot MRIP 12"'!D172</f>
        <v>116.6588343</v>
      </c>
      <c r="E169">
        <f>'Pivot MRIP 12"'!E172</f>
        <v>1.8253536133114723</v>
      </c>
      <c r="F169">
        <f>'Pivot MRIP 12"'!F172</f>
        <v>25</v>
      </c>
      <c r="G169">
        <f>'Pivot MRIP 12"'!G172</f>
        <v>7.5645163155118995</v>
      </c>
      <c r="H169">
        <f t="shared" si="41"/>
        <v>882.46765541094919</v>
      </c>
      <c r="I169">
        <f t="shared" si="42"/>
        <v>1610.8155234348794</v>
      </c>
    </row>
    <row r="170" spans="1:9" x14ac:dyDescent="0.25">
      <c r="A170">
        <f>'Pivot MRIP 12"'!A173</f>
        <v>2013</v>
      </c>
      <c r="B170" t="str">
        <f>'Pivot MRIP 12"'!B173</f>
        <v>1104420130727004</v>
      </c>
      <c r="C170">
        <f>'Pivot MRIP 12"'!C173</f>
        <v>136.51498251000001</v>
      </c>
      <c r="D170">
        <f>'Pivot MRIP 12"'!D173</f>
        <v>136.51498251000001</v>
      </c>
      <c r="E170">
        <f>'Pivot MRIP 12"'!E173</f>
        <v>0.94160359434525442</v>
      </c>
      <c r="F170">
        <f>'Pivot MRIP 12"'!F173</f>
        <v>4</v>
      </c>
      <c r="G170">
        <f>'Pivot MRIP 12"'!G173</f>
        <v>7.5411470725427962E-2</v>
      </c>
      <c r="H170">
        <f t="shared" si="41"/>
        <v>10.294795607135176</v>
      </c>
      <c r="I170">
        <f t="shared" si="42"/>
        <v>9.6936165467282187</v>
      </c>
    </row>
    <row r="171" spans="1:9" x14ac:dyDescent="0.25">
      <c r="A171">
        <f>'Pivot MRIP 12"'!A174</f>
        <v>2013</v>
      </c>
      <c r="B171" t="str">
        <f>'Pivot MRIP 12"'!B174</f>
        <v>1104420130727007</v>
      </c>
      <c r="C171">
        <f>'Pivot MRIP 12"'!C174</f>
        <v>136.51498251000001</v>
      </c>
      <c r="D171">
        <f>'Pivot MRIP 12"'!D174</f>
        <v>136.51498251000001</v>
      </c>
      <c r="E171">
        <f>'Pivot MRIP 12"'!E174</f>
        <v>0.94160359434525442</v>
      </c>
      <c r="F171">
        <f>'Pivot MRIP 12"'!F174</f>
        <v>4</v>
      </c>
      <c r="G171">
        <f>'Pivot MRIP 12"'!G174</f>
        <v>3.7705735362713981E-2</v>
      </c>
      <c r="H171">
        <f t="shared" si="41"/>
        <v>5.1473978035675882</v>
      </c>
      <c r="I171">
        <f t="shared" si="42"/>
        <v>4.8468082733641094</v>
      </c>
    </row>
    <row r="172" spans="1:9" x14ac:dyDescent="0.25">
      <c r="A172">
        <f>'Pivot MRIP 12"'!A175</f>
        <v>2013</v>
      </c>
      <c r="B172" t="str">
        <f>'Pivot MRIP 12"'!B175</f>
        <v>1104420130727009</v>
      </c>
      <c r="C172">
        <f>'Pivot MRIP 12"'!C175</f>
        <v>136.51498251000001</v>
      </c>
      <c r="D172">
        <f>'Pivot MRIP 12"'!D175</f>
        <v>136.51498251000001</v>
      </c>
      <c r="E172">
        <f>'Pivot MRIP 12"'!E175</f>
        <v>0.94160359434525431</v>
      </c>
      <c r="F172">
        <f>'Pivot MRIP 12"'!F175</f>
        <v>4</v>
      </c>
      <c r="G172">
        <f>'Pivot MRIP 12"'!G175</f>
        <v>5.0274313816951972E-2</v>
      </c>
      <c r="H172">
        <f t="shared" si="41"/>
        <v>6.8631970714234507</v>
      </c>
      <c r="I172">
        <f t="shared" si="42"/>
        <v>6.4624110311521443</v>
      </c>
    </row>
    <row r="173" spans="1:9" x14ac:dyDescent="0.25">
      <c r="A173">
        <f>'Pivot MRIP 12"'!A176</f>
        <v>2013</v>
      </c>
      <c r="B173" t="str">
        <f>'Pivot MRIP 12"'!B176</f>
        <v>1104420130802001</v>
      </c>
      <c r="C173">
        <f>'Pivot MRIP 12"'!C176</f>
        <v>514.93435499999998</v>
      </c>
      <c r="D173">
        <f>'Pivot MRIP 12"'!D176</f>
        <v>514.93435499999998</v>
      </c>
      <c r="E173">
        <f>'Pivot MRIP 12"'!E176</f>
        <v>0.94160359434525431</v>
      </c>
      <c r="F173">
        <f>'Pivot MRIP 12"'!F176</f>
        <v>1</v>
      </c>
      <c r="G173">
        <f>'Pivot MRIP 12"'!G176</f>
        <v>6.2842892271189965E-3</v>
      </c>
      <c r="H173">
        <f t="shared" si="41"/>
        <v>3.2359964197999691</v>
      </c>
      <c r="I173">
        <f t="shared" si="42"/>
        <v>3.0470258601720253</v>
      </c>
    </row>
    <row r="174" spans="1:9" x14ac:dyDescent="0.25">
      <c r="A174">
        <f>'Pivot MRIP 12"'!A177</f>
        <v>2013</v>
      </c>
      <c r="B174" t="str">
        <f>'Pivot MRIP 12"'!B177</f>
        <v>1104420130802005</v>
      </c>
      <c r="C174">
        <f>'Pivot MRIP 12"'!C177</f>
        <v>514.93435499999998</v>
      </c>
      <c r="D174">
        <f>'Pivot MRIP 12"'!D177</f>
        <v>514.93435499999998</v>
      </c>
      <c r="E174">
        <f>'Pivot MRIP 12"'!E177</f>
        <v>0.94160359434525431</v>
      </c>
      <c r="F174">
        <f>'Pivot MRIP 12"'!F177</f>
        <v>1</v>
      </c>
      <c r="G174">
        <f>'Pivot MRIP 12"'!G177</f>
        <v>6.2842892271189965E-3</v>
      </c>
      <c r="H174">
        <f t="shared" si="41"/>
        <v>3.2359964197999691</v>
      </c>
      <c r="I174">
        <f t="shared" si="42"/>
        <v>3.0470258601720253</v>
      </c>
    </row>
    <row r="175" spans="1:9" x14ac:dyDescent="0.25">
      <c r="A175">
        <f>'Pivot MRIP 12"'!A178</f>
        <v>2013</v>
      </c>
      <c r="B175" t="str">
        <f>'Pivot MRIP 12"'!B178</f>
        <v>1104420130802006</v>
      </c>
      <c r="C175">
        <f>'Pivot MRIP 12"'!C178</f>
        <v>514.93435499999998</v>
      </c>
      <c r="D175">
        <f>'Pivot MRIP 12"'!D178</f>
        <v>514.93435499999998</v>
      </c>
      <c r="E175">
        <f>'Pivot MRIP 12"'!E178</f>
        <v>0.94160359434525431</v>
      </c>
      <c r="F175">
        <f>'Pivot MRIP 12"'!F178</f>
        <v>1</v>
      </c>
      <c r="G175">
        <f>'Pivot MRIP 12"'!G178</f>
        <v>6.2842892271189965E-3</v>
      </c>
      <c r="H175">
        <f t="shared" si="41"/>
        <v>3.2359964197999691</v>
      </c>
      <c r="I175">
        <f t="shared" si="42"/>
        <v>3.0470258601720253</v>
      </c>
    </row>
    <row r="176" spans="1:9" x14ac:dyDescent="0.25">
      <c r="A176">
        <f>'Pivot MRIP 12"'!A179</f>
        <v>2013</v>
      </c>
      <c r="B176" t="str">
        <f>'Pivot MRIP 12"'!B179</f>
        <v>1104420130808003</v>
      </c>
      <c r="C176">
        <f>'Pivot MRIP 12"'!C179</f>
        <v>225.37346359</v>
      </c>
      <c r="D176">
        <f>'Pivot MRIP 12"'!D179</f>
        <v>225.37346359</v>
      </c>
      <c r="E176">
        <f>'Pivot MRIP 12"'!E179</f>
        <v>0.94160359434525442</v>
      </c>
      <c r="F176">
        <f>'Pivot MRIP 12"'!F179</f>
        <v>2</v>
      </c>
      <c r="G176">
        <f>'Pivot MRIP 12"'!G179</f>
        <v>0.12568578454237994</v>
      </c>
      <c r="H176">
        <f t="shared" si="41"/>
        <v>28.326240586342649</v>
      </c>
      <c r="I176">
        <f t="shared" si="42"/>
        <v>26.672089950388667</v>
      </c>
    </row>
    <row r="177" spans="1:9" x14ac:dyDescent="0.25">
      <c r="A177">
        <f>'Pivot MRIP 12"'!A180</f>
        <v>2013</v>
      </c>
      <c r="B177" t="str">
        <f>'Pivot MRIP 12"'!B180</f>
        <v>1104420130811001</v>
      </c>
      <c r="C177">
        <f>'Pivot MRIP 12"'!C180</f>
        <v>549.98530357000004</v>
      </c>
      <c r="D177">
        <f>'Pivot MRIP 12"'!D180</f>
        <v>549.98530357000004</v>
      </c>
      <c r="E177">
        <f>'Pivot MRIP 12"'!E180</f>
        <v>0.94160359434525431</v>
      </c>
      <c r="F177">
        <f>'Pivot MRIP 12"'!F180</f>
        <v>1</v>
      </c>
      <c r="G177">
        <f>'Pivot MRIP 12"'!G180</f>
        <v>1.2568578454237993E-2</v>
      </c>
      <c r="H177">
        <f t="shared" si="41"/>
        <v>6.9125334365974442</v>
      </c>
      <c r="I177">
        <f t="shared" si="42"/>
        <v>6.5088663299319069</v>
      </c>
    </row>
    <row r="178" spans="1:9" x14ac:dyDescent="0.25">
      <c r="A178">
        <f>'Pivot MRIP 12"'!A181</f>
        <v>2013</v>
      </c>
      <c r="B178" t="str">
        <f>'Pivot MRIP 12"'!B181</f>
        <v>1104420130812003</v>
      </c>
      <c r="C178">
        <f>'Pivot MRIP 12"'!C181</f>
        <v>740.54577995</v>
      </c>
      <c r="D178">
        <f>'Pivot MRIP 12"'!D181</f>
        <v>740.54577995</v>
      </c>
      <c r="E178">
        <f>'Pivot MRIP 12"'!E181</f>
        <v>0.94160359434525431</v>
      </c>
      <c r="F178">
        <f>'Pivot MRIP 12"'!F181</f>
        <v>1</v>
      </c>
      <c r="G178">
        <f>'Pivot MRIP 12"'!G181</f>
        <v>6.2842892271189965E-3</v>
      </c>
      <c r="H178">
        <f t="shared" si="41"/>
        <v>4.6538038671282198</v>
      </c>
      <c r="I178">
        <f t="shared" si="42"/>
        <v>4.3820384486657762</v>
      </c>
    </row>
    <row r="179" spans="1:9" x14ac:dyDescent="0.25">
      <c r="A179">
        <f>'Pivot MRIP 12"'!A182</f>
        <v>2013</v>
      </c>
      <c r="B179" t="str">
        <f>'Pivot MRIP 12"'!B182</f>
        <v>1104420130816001</v>
      </c>
      <c r="C179">
        <f>'Pivot MRIP 12"'!C182</f>
        <v>257.35762338000001</v>
      </c>
      <c r="D179">
        <f>'Pivot MRIP 12"'!D182</f>
        <v>257.35762338000001</v>
      </c>
      <c r="E179">
        <f>'Pivot MRIP 12"'!E182</f>
        <v>0.94160359434525431</v>
      </c>
      <c r="F179">
        <f>'Pivot MRIP 12"'!F182</f>
        <v>2</v>
      </c>
      <c r="G179">
        <f>'Pivot MRIP 12"'!G182</f>
        <v>6.2842892271189965E-3</v>
      </c>
      <c r="H179">
        <f t="shared" si="41"/>
        <v>1.6173097401238821</v>
      </c>
      <c r="I179">
        <f t="shared" si="42"/>
        <v>1.5228646644702366</v>
      </c>
    </row>
    <row r="180" spans="1:9" x14ac:dyDescent="0.25">
      <c r="A180">
        <f>'Pivot MRIP 12"'!A183</f>
        <v>2013</v>
      </c>
      <c r="B180" t="str">
        <f>'Pivot MRIP 12"'!B183</f>
        <v>1104420130816003</v>
      </c>
      <c r="C180">
        <f>'Pivot MRIP 12"'!C183</f>
        <v>257.35762338000001</v>
      </c>
      <c r="D180">
        <f>'Pivot MRIP 12"'!D183</f>
        <v>257.35762338000001</v>
      </c>
      <c r="E180">
        <f>'Pivot MRIP 12"'!E183</f>
        <v>0.94160359434525431</v>
      </c>
      <c r="F180">
        <f>'Pivot MRIP 12"'!F183</f>
        <v>5</v>
      </c>
      <c r="G180">
        <f>'Pivot MRIP 12"'!G183</f>
        <v>6.2842892271189965E-3</v>
      </c>
      <c r="H180">
        <f t="shared" si="41"/>
        <v>1.6173097401238821</v>
      </c>
      <c r="I180">
        <f t="shared" si="42"/>
        <v>1.5228646644702366</v>
      </c>
    </row>
    <row r="181" spans="1:9" x14ac:dyDescent="0.25">
      <c r="A181">
        <f>'Pivot MRIP 12"'!A184</f>
        <v>2013</v>
      </c>
      <c r="B181" t="str">
        <f>'Pivot MRIP 12"'!B184</f>
        <v>1104420130816009</v>
      </c>
      <c r="C181">
        <f>'Pivot MRIP 12"'!C184</f>
        <v>257.35762338000001</v>
      </c>
      <c r="D181">
        <f>'Pivot MRIP 12"'!D184</f>
        <v>257.35762338000001</v>
      </c>
      <c r="E181">
        <f>'Pivot MRIP 12"'!E184</f>
        <v>0.94160359434525431</v>
      </c>
      <c r="F181">
        <f>'Pivot MRIP 12"'!F184</f>
        <v>3</v>
      </c>
      <c r="G181">
        <f>'Pivot MRIP 12"'!G184</f>
        <v>6.2842892271189965E-3</v>
      </c>
      <c r="H181">
        <f t="shared" si="41"/>
        <v>1.6173097401238821</v>
      </c>
      <c r="I181">
        <f t="shared" si="42"/>
        <v>1.5228646644702366</v>
      </c>
    </row>
    <row r="182" spans="1:9" x14ac:dyDescent="0.25">
      <c r="A182">
        <f>'Pivot MRIP 12"'!A185</f>
        <v>2013</v>
      </c>
      <c r="B182" t="str">
        <f>'Pivot MRIP 12"'!B185</f>
        <v>1104420130816014</v>
      </c>
      <c r="C182">
        <f>'Pivot MRIP 12"'!C185</f>
        <v>257.35762338000001</v>
      </c>
      <c r="D182">
        <f>'Pivot MRIP 12"'!D185</f>
        <v>257.35762338000001</v>
      </c>
      <c r="E182">
        <f>'Pivot MRIP 12"'!E185</f>
        <v>0.94160359434525442</v>
      </c>
      <c r="F182">
        <f>'Pivot MRIP 12"'!F185</f>
        <v>4</v>
      </c>
      <c r="G182">
        <f>'Pivot MRIP 12"'!G185</f>
        <v>0.18852867681356988</v>
      </c>
      <c r="H182">
        <f t="shared" si="41"/>
        <v>48.519292203716461</v>
      </c>
      <c r="I182">
        <f t="shared" si="42"/>
        <v>45.685939934107097</v>
      </c>
    </row>
    <row r="183" spans="1:9" x14ac:dyDescent="0.25">
      <c r="A183">
        <f>'Pivot MRIP 12"'!A186</f>
        <v>2013</v>
      </c>
      <c r="B183" t="str">
        <f>'Pivot MRIP 12"'!B186</f>
        <v>1104420130824004</v>
      </c>
      <c r="C183">
        <f>'Pivot MRIP 12"'!C186</f>
        <v>378.32790275999997</v>
      </c>
      <c r="D183">
        <f>'Pivot MRIP 12"'!D186</f>
        <v>378.32790275999997</v>
      </c>
      <c r="E183">
        <f>'Pivot MRIP 12"'!E186</f>
        <v>0.94160359434525442</v>
      </c>
      <c r="F183">
        <f>'Pivot MRIP 12"'!F186</f>
        <v>4</v>
      </c>
      <c r="G183">
        <f>'Pivot MRIP 12"'!G186</f>
        <v>0.12568578454237994</v>
      </c>
      <c r="H183">
        <f t="shared" si="41"/>
        <v>47.550439272663823</v>
      </c>
      <c r="I183">
        <f t="shared" si="42"/>
        <v>44.773664531836005</v>
      </c>
    </row>
    <row r="184" spans="1:9" x14ac:dyDescent="0.25">
      <c r="A184">
        <f>'Pivot MRIP 12"'!A187</f>
        <v>2013</v>
      </c>
      <c r="B184" t="str">
        <f>'Pivot MRIP 12"'!B187</f>
        <v>1104420130824008</v>
      </c>
      <c r="C184">
        <f>'Pivot MRIP 12"'!C187</f>
        <v>656.55954531999998</v>
      </c>
      <c r="D184">
        <f>'Pivot MRIP 12"'!D187</f>
        <v>656.55954531999998</v>
      </c>
      <c r="E184">
        <f>'Pivot MRIP 12"'!E187</f>
        <v>0.94160359434525442</v>
      </c>
      <c r="F184">
        <f>'Pivot MRIP 12"'!F187</f>
        <v>2</v>
      </c>
      <c r="G184">
        <f>'Pivot MRIP 12"'!G187</f>
        <v>3.1421446135594985E-2</v>
      </c>
      <c r="H184">
        <f t="shared" si="41"/>
        <v>20.630050388083113</v>
      </c>
      <c r="I184">
        <f t="shared" si="42"/>
        <v>19.42532959694277</v>
      </c>
    </row>
    <row r="185" spans="1:9" x14ac:dyDescent="0.25">
      <c r="A185">
        <f>'Pivot MRIP 12"'!A188</f>
        <v>2013</v>
      </c>
      <c r="B185" t="str">
        <f>'Pivot MRIP 12"'!B188</f>
        <v>1104420130828003</v>
      </c>
      <c r="C185">
        <f>'Pivot MRIP 12"'!C188</f>
        <v>224.76379624</v>
      </c>
      <c r="D185">
        <f>'Pivot MRIP 12"'!D188</f>
        <v>224.76379624</v>
      </c>
      <c r="E185">
        <f>'Pivot MRIP 12"'!E188</f>
        <v>0.94160359434525442</v>
      </c>
      <c r="F185">
        <f>'Pivot MRIP 12"'!F188</f>
        <v>6</v>
      </c>
      <c r="G185">
        <f>'Pivot MRIP 12"'!G188</f>
        <v>8.7980049179665953E-2</v>
      </c>
      <c r="H185">
        <f t="shared" si="41"/>
        <v>19.774729847003616</v>
      </c>
      <c r="I185">
        <f t="shared" si="42"/>
        <v>18.619956701144989</v>
      </c>
    </row>
    <row r="186" spans="1:9" x14ac:dyDescent="0.25">
      <c r="A186">
        <f>'Pivot MRIP 12"'!A189</f>
        <v>2013</v>
      </c>
      <c r="B186" t="str">
        <f>'Pivot MRIP 12"'!B189</f>
        <v>1104420130828006</v>
      </c>
      <c r="C186">
        <f>'Pivot MRIP 12"'!C189</f>
        <v>224.76379624</v>
      </c>
      <c r="D186">
        <f>'Pivot MRIP 12"'!D189</f>
        <v>224.76379624</v>
      </c>
      <c r="E186">
        <f>'Pivot MRIP 12"'!E189</f>
        <v>0.94160359434525442</v>
      </c>
      <c r="F186">
        <f>'Pivot MRIP 12"'!F189</f>
        <v>4</v>
      </c>
      <c r="G186">
        <f>'Pivot MRIP 12"'!G189</f>
        <v>0.18852867681356988</v>
      </c>
      <c r="H186">
        <f t="shared" si="41"/>
        <v>42.374421100722031</v>
      </c>
      <c r="I186">
        <f t="shared" si="42"/>
        <v>39.899907216739258</v>
      </c>
    </row>
    <row r="187" spans="1:9" x14ac:dyDescent="0.25">
      <c r="A187">
        <f>'Pivot MRIP 12"'!A190</f>
        <v>2013</v>
      </c>
      <c r="B187" t="str">
        <f>'Pivot MRIP 12"'!B190</f>
        <v>1104420130828013</v>
      </c>
      <c r="C187">
        <f>'Pivot MRIP 12"'!C190</f>
        <v>224.76379624</v>
      </c>
      <c r="D187">
        <f>'Pivot MRIP 12"'!D190</f>
        <v>224.76379624</v>
      </c>
      <c r="E187">
        <f>'Pivot MRIP 12"'!E190</f>
        <v>0.94160359434525442</v>
      </c>
      <c r="F187">
        <f>'Pivot MRIP 12"'!F190</f>
        <v>4</v>
      </c>
      <c r="G187">
        <f>'Pivot MRIP 12"'!G190</f>
        <v>0.18852867681356988</v>
      </c>
      <c r="H187">
        <f t="shared" si="41"/>
        <v>42.374421100722031</v>
      </c>
      <c r="I187">
        <f t="shared" si="42"/>
        <v>39.899907216739258</v>
      </c>
    </row>
    <row r="188" spans="1:9" x14ac:dyDescent="0.25">
      <c r="A188">
        <f>'Pivot MRIP 12"'!A191</f>
        <v>2013</v>
      </c>
      <c r="B188" t="str">
        <f>'Pivot MRIP 12"'!B191</f>
        <v>1104420130828015</v>
      </c>
      <c r="C188">
        <f>'Pivot MRIP 12"'!C191</f>
        <v>224.76379624</v>
      </c>
      <c r="D188">
        <f>'Pivot MRIP 12"'!D191</f>
        <v>224.76379624</v>
      </c>
      <c r="E188">
        <f>'Pivot MRIP 12"'!E191</f>
        <v>0.94160359434525442</v>
      </c>
      <c r="F188">
        <f>'Pivot MRIP 12"'!F191</f>
        <v>1</v>
      </c>
      <c r="G188">
        <f>'Pivot MRIP 12"'!G191</f>
        <v>4.3990024589832977E-2</v>
      </c>
      <c r="H188">
        <f t="shared" si="41"/>
        <v>9.8873649235018082</v>
      </c>
      <c r="I188">
        <f t="shared" si="42"/>
        <v>9.3099783505724947</v>
      </c>
    </row>
    <row r="189" spans="1:9" x14ac:dyDescent="0.25">
      <c r="A189">
        <f>'Pivot MRIP 12"'!A192</f>
        <v>2013</v>
      </c>
      <c r="B189" t="str">
        <f>'Pivot MRIP 12"'!B192</f>
        <v>1104420130829002</v>
      </c>
      <c r="C189">
        <f>'Pivot MRIP 12"'!C192</f>
        <v>254.99785394</v>
      </c>
      <c r="D189">
        <f>'Pivot MRIP 12"'!D192</f>
        <v>254.99785394</v>
      </c>
      <c r="E189">
        <f>'Pivot MRIP 12"'!E192</f>
        <v>0.94160359434525431</v>
      </c>
      <c r="F189">
        <f>'Pivot MRIP 12"'!F192</f>
        <v>1</v>
      </c>
      <c r="G189">
        <f>'Pivot MRIP 12"'!G192</f>
        <v>6.2842892271189965E-3</v>
      </c>
      <c r="H189">
        <f t="shared" si="41"/>
        <v>1.6024802664536053</v>
      </c>
      <c r="I189">
        <f t="shared" si="42"/>
        <v>1.5089011787600557</v>
      </c>
    </row>
    <row r="190" spans="1:9" x14ac:dyDescent="0.25">
      <c r="A190">
        <f>'Pivot MRIP 12"'!A193</f>
        <v>2013</v>
      </c>
      <c r="B190" t="str">
        <f>'Pivot MRIP 12"'!B193</f>
        <v>1104420130901008</v>
      </c>
      <c r="C190">
        <f>'Pivot MRIP 12"'!C193</f>
        <v>1157.5685728999999</v>
      </c>
      <c r="D190">
        <f>'Pivot MRIP 12"'!D193</f>
        <v>1157.5685728999999</v>
      </c>
      <c r="E190">
        <f>'Pivot MRIP 12"'!E193</f>
        <v>0.94160359434525431</v>
      </c>
      <c r="F190">
        <f>'Pivot MRIP 12"'!F193</f>
        <v>1</v>
      </c>
      <c r="G190">
        <f>'Pivot MRIP 12"'!G193</f>
        <v>6.2842892271189965E-3</v>
      </c>
      <c r="H190">
        <f t="shared" si="41"/>
        <v>7.2744957123269804</v>
      </c>
      <c r="I190">
        <f t="shared" si="42"/>
        <v>6.849691309776226</v>
      </c>
    </row>
    <row r="191" spans="1:9" x14ac:dyDescent="0.25">
      <c r="A191">
        <f>'Pivot MRIP 12"'!A194</f>
        <v>2013</v>
      </c>
      <c r="B191" t="str">
        <f>'Pivot MRIP 12"'!B194</f>
        <v>1104420130905004</v>
      </c>
      <c r="C191">
        <f>'Pivot MRIP 12"'!C194</f>
        <v>146.90805205000001</v>
      </c>
      <c r="D191">
        <f>'Pivot MRIP 12"'!D194</f>
        <v>146.90805205000001</v>
      </c>
      <c r="E191">
        <f>'Pivot MRIP 12"'!E194</f>
        <v>0.94160359434525442</v>
      </c>
      <c r="F191">
        <f>'Pivot MRIP 12"'!F194</f>
        <v>4</v>
      </c>
      <c r="G191">
        <f>'Pivot MRIP 12"'!G194</f>
        <v>8.7980049179665953E-2</v>
      </c>
      <c r="H191">
        <f t="shared" si="41"/>
        <v>12.924977644247926</v>
      </c>
      <c r="I191">
        <f t="shared" si="42"/>
        <v>12.170205406655906</v>
      </c>
    </row>
    <row r="192" spans="1:9" x14ac:dyDescent="0.25">
      <c r="A192">
        <f>'Pivot MRIP 12"'!A195</f>
        <v>2013</v>
      </c>
      <c r="B192" t="str">
        <f>'Pivot MRIP 12"'!B195</f>
        <v>1104420130905013</v>
      </c>
      <c r="C192">
        <f>'Pivot MRIP 12"'!C195</f>
        <v>146.90805205000001</v>
      </c>
      <c r="D192">
        <f>'Pivot MRIP 12"'!D195</f>
        <v>146.90805205000001</v>
      </c>
      <c r="E192">
        <f>'Pivot MRIP 12"'!E195</f>
        <v>0.94160359434525431</v>
      </c>
      <c r="F192">
        <f>'Pivot MRIP 12"'!F195</f>
        <v>1</v>
      </c>
      <c r="G192">
        <f>'Pivot MRIP 12"'!G195</f>
        <v>6.2842892271189965E-3</v>
      </c>
      <c r="H192">
        <f t="shared" si="41"/>
        <v>0.92321268887485186</v>
      </c>
      <c r="I192">
        <f t="shared" si="42"/>
        <v>0.86930038618970751</v>
      </c>
    </row>
    <row r="193" spans="1:9" x14ac:dyDescent="0.25">
      <c r="A193">
        <f>'Pivot MRIP 12"'!A196</f>
        <v>2013</v>
      </c>
      <c r="B193" t="str">
        <f>'Pivot MRIP 12"'!B196</f>
        <v>1104420130913011</v>
      </c>
      <c r="C193">
        <f>'Pivot MRIP 12"'!C196</f>
        <v>193.78142334</v>
      </c>
      <c r="D193">
        <f>'Pivot MRIP 12"'!D196</f>
        <v>193.78142334</v>
      </c>
      <c r="E193">
        <f>'Pivot MRIP 12"'!E196</f>
        <v>0.94160359434525442</v>
      </c>
      <c r="F193">
        <f>'Pivot MRIP 12"'!F196</f>
        <v>4</v>
      </c>
      <c r="G193">
        <f>'Pivot MRIP 12"'!G196</f>
        <v>3.7705735362713981E-2</v>
      </c>
      <c r="H193">
        <f t="shared" si="41"/>
        <v>7.3066710666680867</v>
      </c>
      <c r="I193">
        <f t="shared" si="42"/>
        <v>6.8799877390731448</v>
      </c>
    </row>
    <row r="194" spans="1:9" x14ac:dyDescent="0.25">
      <c r="A194">
        <f>'Pivot MRIP 12"'!A197</f>
        <v>2013</v>
      </c>
      <c r="B194" t="str">
        <f>'Pivot MRIP 12"'!B197</f>
        <v>1104420130929001</v>
      </c>
      <c r="C194">
        <f>'Pivot MRIP 12"'!C197</f>
        <v>511.14473091999997</v>
      </c>
      <c r="D194">
        <f>'Pivot MRIP 12"'!D197</f>
        <v>511.14473091999997</v>
      </c>
      <c r="E194">
        <f>'Pivot MRIP 12"'!E197</f>
        <v>0.94160359434525431</v>
      </c>
      <c r="F194">
        <f>'Pivot MRIP 12"'!F197</f>
        <v>1</v>
      </c>
      <c r="G194">
        <f>'Pivot MRIP 12"'!G197</f>
        <v>6.2842892271189965E-3</v>
      </c>
      <c r="H194">
        <f t="shared" ref="H194:H257" si="43">G194*C194</f>
        <v>3.212181326019194</v>
      </c>
      <c r="I194">
        <f t="shared" ref="I194:I257" si="44">E194*H194</f>
        <v>3.0246014822683782</v>
      </c>
    </row>
    <row r="195" spans="1:9" x14ac:dyDescent="0.25">
      <c r="A195">
        <f>'Pivot MRIP 12"'!A198</f>
        <v>2013</v>
      </c>
      <c r="B195" t="str">
        <f>'Pivot MRIP 12"'!B198</f>
        <v>1104420131007001</v>
      </c>
      <c r="C195">
        <f>'Pivot MRIP 12"'!C198</f>
        <v>144.93965453999999</v>
      </c>
      <c r="D195">
        <f>'Pivot MRIP 12"'!D198</f>
        <v>144.93965453999999</v>
      </c>
      <c r="E195">
        <f>'Pivot MRIP 12"'!E198</f>
        <v>0.94160359434525442</v>
      </c>
      <c r="F195">
        <f>'Pivot MRIP 12"'!F198</f>
        <v>1</v>
      </c>
      <c r="G195">
        <f>'Pivot MRIP 12"'!G198</f>
        <v>6.2842892271189971E-2</v>
      </c>
      <c r="H195">
        <f t="shared" si="43"/>
        <v>9.1084270960807103</v>
      </c>
      <c r="I195">
        <f t="shared" si="44"/>
        <v>8.5765276925013048</v>
      </c>
    </row>
    <row r="196" spans="1:9" x14ac:dyDescent="0.25">
      <c r="A196">
        <f>'Pivot MRIP 12"'!A199</f>
        <v>2013</v>
      </c>
      <c r="B196" t="str">
        <f>'Pivot MRIP 12"'!B199</f>
        <v>1104420131007002</v>
      </c>
      <c r="C196">
        <f>'Pivot MRIP 12"'!C199</f>
        <v>144.93965453999999</v>
      </c>
      <c r="D196">
        <f>'Pivot MRIP 12"'!D199</f>
        <v>144.93965453999999</v>
      </c>
      <c r="E196">
        <f>'Pivot MRIP 12"'!E199</f>
        <v>0.94160359434525442</v>
      </c>
      <c r="F196">
        <f>'Pivot MRIP 12"'!F199</f>
        <v>1</v>
      </c>
      <c r="G196">
        <f>'Pivot MRIP 12"'!G199</f>
        <v>1.8852867681356991E-2</v>
      </c>
      <c r="H196">
        <f t="shared" si="43"/>
        <v>2.7325281288242129</v>
      </c>
      <c r="I196">
        <f t="shared" si="44"/>
        <v>2.5729583077503912</v>
      </c>
    </row>
    <row r="197" spans="1:9" x14ac:dyDescent="0.25">
      <c r="A197">
        <f>'Pivot MRIP 12"'!A200</f>
        <v>2013</v>
      </c>
      <c r="B197" t="str">
        <f>'Pivot MRIP 12"'!B200</f>
        <v>1104420131018001</v>
      </c>
      <c r="C197">
        <f>'Pivot MRIP 12"'!C200</f>
        <v>433.62954094999998</v>
      </c>
      <c r="D197">
        <f>'Pivot MRIP 12"'!D200</f>
        <v>433.62954094999998</v>
      </c>
      <c r="E197">
        <f>'Pivot MRIP 12"'!E200</f>
        <v>0.94160359434525431</v>
      </c>
      <c r="F197">
        <f>'Pivot MRIP 12"'!F200</f>
        <v>4</v>
      </c>
      <c r="G197">
        <f>'Pivot MRIP 12"'!G200</f>
        <v>6.2842892271189965E-3</v>
      </c>
      <c r="H197">
        <f t="shared" si="43"/>
        <v>2.7250534527526407</v>
      </c>
      <c r="I197">
        <f t="shared" si="44"/>
        <v>2.5659201258948321</v>
      </c>
    </row>
    <row r="198" spans="1:9" x14ac:dyDescent="0.25">
      <c r="A198">
        <f>'Pivot MRIP 12"'!A201</f>
        <v>2013</v>
      </c>
      <c r="B198" t="str">
        <f>'Pivot MRIP 12"'!B201</f>
        <v>1104420131018005</v>
      </c>
      <c r="C198">
        <f>'Pivot MRIP 12"'!C201</f>
        <v>268.90717221</v>
      </c>
      <c r="D198">
        <f>'Pivot MRIP 12"'!D201</f>
        <v>268.90717221</v>
      </c>
      <c r="E198">
        <f>'Pivot MRIP 12"'!E201</f>
        <v>0.94160359434525442</v>
      </c>
      <c r="F198">
        <f>'Pivot MRIP 12"'!F201</f>
        <v>4</v>
      </c>
      <c r="G198">
        <f>'Pivot MRIP 12"'!G201</f>
        <v>3.1421446135594985E-2</v>
      </c>
      <c r="H198">
        <f t="shared" si="43"/>
        <v>8.4494522270716796</v>
      </c>
      <c r="I198">
        <f t="shared" si="44"/>
        <v>7.9560345872592082</v>
      </c>
    </row>
    <row r="199" spans="1:9" x14ac:dyDescent="0.25">
      <c r="A199">
        <f>'Pivot MRIP 12"'!A202</f>
        <v>2013</v>
      </c>
      <c r="B199" t="str">
        <f>'Pivot MRIP 12"'!B202</f>
        <v>1104420131018009</v>
      </c>
      <c r="C199">
        <f>'Pivot MRIP 12"'!C202</f>
        <v>268.90717221</v>
      </c>
      <c r="D199">
        <f>'Pivot MRIP 12"'!D202</f>
        <v>268.90717221</v>
      </c>
      <c r="E199">
        <f>'Pivot MRIP 12"'!E202</f>
        <v>0.94160359434525442</v>
      </c>
      <c r="F199">
        <f>'Pivot MRIP 12"'!F202</f>
        <v>4</v>
      </c>
      <c r="G199">
        <f>'Pivot MRIP 12"'!G202</f>
        <v>7.5411470725427962E-2</v>
      </c>
      <c r="H199">
        <f t="shared" si="43"/>
        <v>20.278685344972029</v>
      </c>
      <c r="I199">
        <f t="shared" si="44"/>
        <v>19.094483009422099</v>
      </c>
    </row>
    <row r="200" spans="1:9" x14ac:dyDescent="0.25">
      <c r="A200">
        <f>'Pivot MRIP 12"'!A203</f>
        <v>2013</v>
      </c>
      <c r="B200" t="str">
        <f>'Pivot MRIP 12"'!B203</f>
        <v>1104420131027001</v>
      </c>
      <c r="C200">
        <f>'Pivot MRIP 12"'!C203</f>
        <v>1035.1639637999999</v>
      </c>
      <c r="D200">
        <f>'Pivot MRIP 12"'!D203</f>
        <v>1035.1639637999999</v>
      </c>
      <c r="E200">
        <f>'Pivot MRIP 12"'!E203</f>
        <v>0.94160359434525442</v>
      </c>
      <c r="F200">
        <f>'Pivot MRIP 12"'!F203</f>
        <v>5</v>
      </c>
      <c r="G200">
        <f>'Pivot MRIP 12"'!G203</f>
        <v>3.1421446135594985E-2</v>
      </c>
      <c r="H200">
        <f t="shared" si="43"/>
        <v>32.526348730050692</v>
      </c>
      <c r="I200">
        <f t="shared" si="44"/>
        <v>30.626926875142935</v>
      </c>
    </row>
    <row r="201" spans="1:9" x14ac:dyDescent="0.25">
      <c r="A201">
        <f>'Pivot MRIP 12"'!A204</f>
        <v>2013</v>
      </c>
      <c r="B201" t="str">
        <f>'Pivot MRIP 12"'!B204</f>
        <v>1104420131027004</v>
      </c>
      <c r="C201">
        <f>'Pivot MRIP 12"'!C204</f>
        <v>1035.1639637999999</v>
      </c>
      <c r="D201">
        <f>'Pivot MRIP 12"'!D204</f>
        <v>1035.1639637999999</v>
      </c>
      <c r="E201">
        <f>'Pivot MRIP 12"'!E204</f>
        <v>0.94160359434525431</v>
      </c>
      <c r="F201">
        <f>'Pivot MRIP 12"'!F204</f>
        <v>1</v>
      </c>
      <c r="G201">
        <f>'Pivot MRIP 12"'!G204</f>
        <v>6.2842892271189965E-3</v>
      </c>
      <c r="H201">
        <f t="shared" si="43"/>
        <v>6.5052697460101383</v>
      </c>
      <c r="I201">
        <f t="shared" si="44"/>
        <v>6.1253853750285856</v>
      </c>
    </row>
    <row r="202" spans="1:9" x14ac:dyDescent="0.25">
      <c r="A202">
        <f>'Pivot MRIP 12"'!A205</f>
        <v>2013</v>
      </c>
      <c r="B202" t="str">
        <f>'Pivot MRIP 12"'!B205</f>
        <v>1104420131027005</v>
      </c>
      <c r="C202">
        <f>'Pivot MRIP 12"'!C205</f>
        <v>1035.1639637999999</v>
      </c>
      <c r="D202">
        <f>'Pivot MRIP 12"'!D205</f>
        <v>1035.1639637999999</v>
      </c>
      <c r="E202">
        <f>'Pivot MRIP 12"'!E205</f>
        <v>0.94160359434525442</v>
      </c>
      <c r="F202">
        <f>'Pivot MRIP 12"'!F205</f>
        <v>2</v>
      </c>
      <c r="G202">
        <f>'Pivot MRIP 12"'!G205</f>
        <v>6.2842892271189971E-2</v>
      </c>
      <c r="H202">
        <f t="shared" si="43"/>
        <v>65.052697460101385</v>
      </c>
      <c r="I202">
        <f t="shared" si="44"/>
        <v>61.25385375028587</v>
      </c>
    </row>
    <row r="203" spans="1:9" x14ac:dyDescent="0.25">
      <c r="A203">
        <f>'Pivot MRIP 12"'!A206</f>
        <v>2013</v>
      </c>
      <c r="B203" t="str">
        <f>'Pivot MRIP 12"'!B206</f>
        <v>1104420131103003</v>
      </c>
      <c r="C203">
        <f>'Pivot MRIP 12"'!C206</f>
        <v>78.163267250000004</v>
      </c>
      <c r="D203">
        <f>'Pivot MRIP 12"'!D206</f>
        <v>78.163267250000004</v>
      </c>
      <c r="E203">
        <f>'Pivot MRIP 12"'!E206</f>
        <v>0.94160359434525431</v>
      </c>
      <c r="F203">
        <f>'Pivot MRIP 12"'!F206</f>
        <v>2</v>
      </c>
      <c r="G203">
        <f>'Pivot MRIP 12"'!G206</f>
        <v>1.2568578454237993E-2</v>
      </c>
      <c r="H203">
        <f t="shared" si="43"/>
        <v>0.98240115667119621</v>
      </c>
      <c r="I203">
        <f t="shared" si="44"/>
        <v>0.92503246021053365</v>
      </c>
    </row>
    <row r="204" spans="1:9" x14ac:dyDescent="0.25">
      <c r="A204">
        <f>'Pivot MRIP 12"'!A207</f>
        <v>2013</v>
      </c>
      <c r="B204" t="str">
        <f>'Pivot MRIP 12"'!B207</f>
        <v>1104420131103007</v>
      </c>
      <c r="C204">
        <f>'Pivot MRIP 12"'!C207</f>
        <v>78.163267250000004</v>
      </c>
      <c r="D204">
        <f>'Pivot MRIP 12"'!D207</f>
        <v>78.163267250000004</v>
      </c>
      <c r="E204">
        <f>'Pivot MRIP 12"'!E207</f>
        <v>0.94160359434525431</v>
      </c>
      <c r="F204">
        <f>'Pivot MRIP 12"'!F207</f>
        <v>2</v>
      </c>
      <c r="G204">
        <f>'Pivot MRIP 12"'!G207</f>
        <v>6.2842892271189965E-3</v>
      </c>
      <c r="H204">
        <f t="shared" si="43"/>
        <v>0.4912005783355981</v>
      </c>
      <c r="I204">
        <f t="shared" si="44"/>
        <v>0.46251623010526682</v>
      </c>
    </row>
    <row r="205" spans="1:9" x14ac:dyDescent="0.25">
      <c r="A205">
        <f>'Pivot MRIP 12"'!A208</f>
        <v>2013</v>
      </c>
      <c r="B205" t="str">
        <f>'Pivot MRIP 12"'!B208</f>
        <v>1104420131110005</v>
      </c>
      <c r="C205">
        <f>'Pivot MRIP 12"'!C208</f>
        <v>141.84974568000001</v>
      </c>
      <c r="D205">
        <f>'Pivot MRIP 12"'!D208</f>
        <v>141.84974568000001</v>
      </c>
      <c r="E205">
        <f>'Pivot MRIP 12"'!E208</f>
        <v>0.94160359434525431</v>
      </c>
      <c r="F205">
        <f>'Pivot MRIP 12"'!F208</f>
        <v>2</v>
      </c>
      <c r="G205">
        <f>'Pivot MRIP 12"'!G208</f>
        <v>6.2842892271189965E-3</v>
      </c>
      <c r="H205">
        <f t="shared" si="43"/>
        <v>0.8914248286463935</v>
      </c>
      <c r="I205">
        <f t="shared" si="44"/>
        <v>0.83936882274204649</v>
      </c>
    </row>
    <row r="206" spans="1:9" x14ac:dyDescent="0.25">
      <c r="A206">
        <f>'Pivot MRIP 12"'!A209</f>
        <v>2013</v>
      </c>
      <c r="B206" t="str">
        <f>'Pivot MRIP 12"'!B209</f>
        <v>1104420131115008</v>
      </c>
      <c r="C206">
        <f>'Pivot MRIP 12"'!C209</f>
        <v>70.982253112999999</v>
      </c>
      <c r="D206">
        <f>'Pivot MRIP 12"'!D209</f>
        <v>70.982253112999999</v>
      </c>
      <c r="E206">
        <f>'Pivot MRIP 12"'!E209</f>
        <v>0.94160359434525442</v>
      </c>
      <c r="F206">
        <f>'Pivot MRIP 12"'!F209</f>
        <v>16</v>
      </c>
      <c r="G206">
        <f>'Pivot MRIP 12"'!G209</f>
        <v>0.56558603044070965</v>
      </c>
      <c r="H206">
        <f t="shared" si="43"/>
        <v>40.146570769919371</v>
      </c>
      <c r="I206">
        <f t="shared" si="44"/>
        <v>37.802155337592211</v>
      </c>
    </row>
    <row r="207" spans="1:9" x14ac:dyDescent="0.25">
      <c r="A207">
        <f>'Pivot MRIP 12"'!A210</f>
        <v>2013</v>
      </c>
      <c r="B207" t="str">
        <f>'Pivot MRIP 12"'!B210</f>
        <v>1104420131117011</v>
      </c>
      <c r="C207">
        <f>'Pivot MRIP 12"'!C210</f>
        <v>89.838910420000005</v>
      </c>
      <c r="D207">
        <f>'Pivot MRIP 12"'!D210</f>
        <v>89.838910420000005</v>
      </c>
      <c r="E207">
        <f>'Pivot MRIP 12"'!E210</f>
        <v>0.94160359434525431</v>
      </c>
      <c r="F207">
        <f>'Pivot MRIP 12"'!F210</f>
        <v>2</v>
      </c>
      <c r="G207">
        <f>'Pivot MRIP 12"'!G210</f>
        <v>6.2842892271189965E-3</v>
      </c>
      <c r="H207">
        <f t="shared" si="43"/>
        <v>0.56457369692851456</v>
      </c>
      <c r="I207">
        <f t="shared" si="44"/>
        <v>0.53160462230067762</v>
      </c>
    </row>
    <row r="208" spans="1:9" x14ac:dyDescent="0.25">
      <c r="A208">
        <f>'Pivot MRIP 12"'!A211</f>
        <v>2013</v>
      </c>
      <c r="B208" t="str">
        <f>'Pivot MRIP 12"'!B211</f>
        <v>1104420131222003</v>
      </c>
      <c r="C208">
        <f>'Pivot MRIP 12"'!C211</f>
        <v>57.701968577999999</v>
      </c>
      <c r="D208">
        <f>'Pivot MRIP 12"'!D211</f>
        <v>57.701968577999999</v>
      </c>
      <c r="E208">
        <f>'Pivot MRIP 12"'!E211</f>
        <v>0.94160359434525431</v>
      </c>
      <c r="F208">
        <f>'Pivot MRIP 12"'!F211</f>
        <v>4</v>
      </c>
      <c r="G208">
        <f>'Pivot MRIP 12"'!G211</f>
        <v>2.5137156908475986E-2</v>
      </c>
      <c r="H208">
        <f t="shared" si="43"/>
        <v>1.4504634380731369</v>
      </c>
      <c r="I208">
        <f t="shared" si="44"/>
        <v>1.3657615867560409</v>
      </c>
    </row>
    <row r="209" spans="1:9" x14ac:dyDescent="0.25">
      <c r="A209">
        <f>'Pivot MRIP 12"'!A212</f>
        <v>2013</v>
      </c>
      <c r="B209" t="str">
        <f>'Pivot MRIP 12"'!B212</f>
        <v>1104520130202005</v>
      </c>
      <c r="C209">
        <f>'Pivot MRIP 12"'!C212</f>
        <v>25.892902457000002</v>
      </c>
      <c r="D209">
        <f>'Pivot MRIP 12"'!D212</f>
        <v>25.892902457000002</v>
      </c>
      <c r="E209">
        <f>'Pivot MRIP 12"'!E212</f>
        <v>0.94160359434525442</v>
      </c>
      <c r="F209">
        <f>'Pivot MRIP 12"'!F212</f>
        <v>4</v>
      </c>
      <c r="G209">
        <f>'Pivot MRIP 12"'!G212</f>
        <v>0.69127181498308965</v>
      </c>
      <c r="H209">
        <f t="shared" si="43"/>
        <v>17.899033676630491</v>
      </c>
      <c r="I209">
        <f t="shared" si="44"/>
        <v>16.853794445222025</v>
      </c>
    </row>
    <row r="210" spans="1:9" x14ac:dyDescent="0.25">
      <c r="A210">
        <f>'Pivot MRIP 12"'!A213</f>
        <v>2013</v>
      </c>
      <c r="B210" t="str">
        <f>'Pivot MRIP 12"'!B213</f>
        <v>1104820130601002</v>
      </c>
      <c r="C210">
        <f>'Pivot MRIP 12"'!C213</f>
        <v>256.74797875000002</v>
      </c>
      <c r="D210">
        <f>'Pivot MRIP 12"'!D213</f>
        <v>256.74797875000002</v>
      </c>
      <c r="E210">
        <f>'Pivot MRIP 12"'!E213</f>
        <v>1.1657683331493418</v>
      </c>
      <c r="F210">
        <f>'Pivot MRIP 12"'!F213</f>
        <v>3</v>
      </c>
      <c r="G210">
        <f>'Pivot MRIP 12"'!G213</f>
        <v>0.72803442834237986</v>
      </c>
      <c r="H210">
        <f t="shared" si="43"/>
        <v>186.92136793731774</v>
      </c>
      <c r="I210">
        <f t="shared" si="44"/>
        <v>217.90701153028172</v>
      </c>
    </row>
    <row r="211" spans="1:9" x14ac:dyDescent="0.25">
      <c r="A211">
        <f>'Pivot MRIP 12"'!A214</f>
        <v>2013</v>
      </c>
      <c r="B211" t="str">
        <f>'Pivot MRIP 12"'!B214</f>
        <v>1104820130601010</v>
      </c>
      <c r="C211">
        <f>'Pivot MRIP 12"'!C214</f>
        <v>203.70411357</v>
      </c>
      <c r="D211">
        <f>'Pivot MRIP 12"'!D214</f>
        <v>203.70411357</v>
      </c>
      <c r="E211">
        <f>'Pivot MRIP 12"'!E214</f>
        <v>1.2678781260179837</v>
      </c>
      <c r="F211">
        <f>'Pivot MRIP 12"'!F214</f>
        <v>2</v>
      </c>
      <c r="G211">
        <f>'Pivot MRIP 12"'!G214</f>
        <v>3.9216767951423797</v>
      </c>
      <c r="H211">
        <f t="shared" si="43"/>
        <v>798.86169526251695</v>
      </c>
      <c r="I211">
        <f t="shared" si="44"/>
        <v>1012.8592691369895</v>
      </c>
    </row>
    <row r="212" spans="1:9" x14ac:dyDescent="0.25">
      <c r="A212">
        <f>'Pivot MRIP 12"'!A215</f>
        <v>2013</v>
      </c>
      <c r="B212" t="str">
        <f>'Pivot MRIP 12"'!B215</f>
        <v>1104820130601011</v>
      </c>
      <c r="C212">
        <f>'Pivot MRIP 12"'!C215</f>
        <v>203.70411357</v>
      </c>
      <c r="D212">
        <f>'Pivot MRIP 12"'!D215</f>
        <v>203.70411357</v>
      </c>
      <c r="E212">
        <f>'Pivot MRIP 12"'!E215</f>
        <v>0.94160359434525442</v>
      </c>
      <c r="F212">
        <f>'Pivot MRIP 12"'!F215</f>
        <v>2</v>
      </c>
      <c r="G212">
        <f>'Pivot MRIP 12"'!G215</f>
        <v>7.5411470725427962E-2</v>
      </c>
      <c r="H212">
        <f t="shared" si="43"/>
        <v>15.361626797133308</v>
      </c>
      <c r="I212">
        <f t="shared" si="44"/>
        <v>14.464563007171101</v>
      </c>
    </row>
    <row r="213" spans="1:9" x14ac:dyDescent="0.25">
      <c r="A213">
        <f>'Pivot MRIP 12"'!A216</f>
        <v>2013</v>
      </c>
      <c r="B213" t="str">
        <f>'Pivot MRIP 12"'!B216</f>
        <v>1104820130601015</v>
      </c>
      <c r="C213">
        <f>'Pivot MRIP 12"'!C216</f>
        <v>309.79184392000002</v>
      </c>
      <c r="D213">
        <f>'Pivot MRIP 12"'!D216</f>
        <v>309.79184392000002</v>
      </c>
      <c r="E213">
        <f>'Pivot MRIP 12"'!E216</f>
        <v>0.94160359434525431</v>
      </c>
      <c r="F213">
        <f>'Pivot MRIP 12"'!F216</f>
        <v>4</v>
      </c>
      <c r="G213">
        <f>'Pivot MRIP 12"'!G216</f>
        <v>1.2568578454237993E-2</v>
      </c>
      <c r="H213">
        <f t="shared" si="43"/>
        <v>3.8936430947915714</v>
      </c>
      <c r="I213">
        <f t="shared" si="44"/>
        <v>3.6662683331533232</v>
      </c>
    </row>
    <row r="214" spans="1:9" x14ac:dyDescent="0.25">
      <c r="A214">
        <f>'Pivot MRIP 12"'!A217</f>
        <v>2013</v>
      </c>
      <c r="B214" t="str">
        <f>'Pivot MRIP 12"'!B217</f>
        <v>1104820130601016</v>
      </c>
      <c r="C214">
        <f>'Pivot MRIP 12"'!C217</f>
        <v>309.79184392000002</v>
      </c>
      <c r="D214">
        <f>'Pivot MRIP 12"'!D217</f>
        <v>309.79184392000002</v>
      </c>
      <c r="E214">
        <f>'Pivot MRIP 12"'!E217</f>
        <v>1.3889122517397035</v>
      </c>
      <c r="F214">
        <f>'Pivot MRIP 12"'!F217</f>
        <v>4</v>
      </c>
      <c r="G214">
        <f>'Pivot MRIP 12"'!G217</f>
        <v>2.9952718217999998</v>
      </c>
      <c r="H214">
        <f t="shared" si="43"/>
        <v>927.91078071703964</v>
      </c>
      <c r="I214">
        <f t="shared" si="44"/>
        <v>1288.7866518592498</v>
      </c>
    </row>
    <row r="215" spans="1:9" x14ac:dyDescent="0.25">
      <c r="A215">
        <f>'Pivot MRIP 12"'!A218</f>
        <v>2013</v>
      </c>
      <c r="B215" t="str">
        <f>'Pivot MRIP 12"'!B218</f>
        <v>1104820130601018</v>
      </c>
      <c r="C215">
        <f>'Pivot MRIP 12"'!C218</f>
        <v>150.66024838999999</v>
      </c>
      <c r="D215">
        <f>'Pivot MRIP 12"'!D218</f>
        <v>150.66024838999999</v>
      </c>
      <c r="E215">
        <f>'Pivot MRIP 12"'!E218</f>
        <v>0.99146961106326836</v>
      </c>
      <c r="F215">
        <f>'Pivot MRIP 12"'!F218</f>
        <v>1</v>
      </c>
      <c r="G215">
        <f>'Pivot MRIP 12"'!G218</f>
        <v>1.0390622849542379</v>
      </c>
      <c r="H215">
        <f t="shared" si="43"/>
        <v>156.54538194388644</v>
      </c>
      <c r="I215">
        <f t="shared" si="44"/>
        <v>155.20998894965589</v>
      </c>
    </row>
    <row r="216" spans="1:9" x14ac:dyDescent="0.25">
      <c r="A216">
        <f>'Pivot MRIP 12"'!A219</f>
        <v>2013</v>
      </c>
      <c r="B216" t="str">
        <f>'Pivot MRIP 12"'!B219</f>
        <v>1104820130601019</v>
      </c>
      <c r="C216">
        <f>'Pivot MRIP 12"'!C219</f>
        <v>203.70411357</v>
      </c>
      <c r="D216">
        <f>'Pivot MRIP 12"'!D219</f>
        <v>203.70411357</v>
      </c>
      <c r="E216">
        <f>'Pivot MRIP 12"'!E219</f>
        <v>0.94160359434525442</v>
      </c>
      <c r="F216">
        <f>'Pivot MRIP 12"'!F219</f>
        <v>2</v>
      </c>
      <c r="G216">
        <f>'Pivot MRIP 12"'!G219</f>
        <v>3.1421446135594985E-2</v>
      </c>
      <c r="H216">
        <f t="shared" si="43"/>
        <v>6.4006778321388786</v>
      </c>
      <c r="I216">
        <f t="shared" si="44"/>
        <v>6.0269012529879591</v>
      </c>
    </row>
    <row r="217" spans="1:9" x14ac:dyDescent="0.25">
      <c r="A217">
        <f>'Pivot MRIP 12"'!A220</f>
        <v>2013</v>
      </c>
      <c r="B217" t="str">
        <f>'Pivot MRIP 12"'!B220</f>
        <v>1104820130602001</v>
      </c>
      <c r="C217">
        <f>'Pivot MRIP 12"'!C220</f>
        <v>22.71027999</v>
      </c>
      <c r="D217">
        <f>'Pivot MRIP 12"'!D220</f>
        <v>22.71027999</v>
      </c>
      <c r="E217">
        <f>'Pivot MRIP 12"'!E220</f>
        <v>1.5669652528406461</v>
      </c>
      <c r="F217">
        <f>'Pivot MRIP 12"'!F220</f>
        <v>6</v>
      </c>
      <c r="G217">
        <f>'Pivot MRIP 12"'!G220</f>
        <v>4.7295095589711904</v>
      </c>
      <c r="H217">
        <f t="shared" si="43"/>
        <v>107.40848629961715</v>
      </c>
      <c r="I217">
        <f t="shared" si="44"/>
        <v>168.30536589171066</v>
      </c>
    </row>
    <row r="218" spans="1:9" x14ac:dyDescent="0.25">
      <c r="A218">
        <f>'Pivot MRIP 12"'!A221</f>
        <v>2013</v>
      </c>
      <c r="B218" t="str">
        <f>'Pivot MRIP 12"'!B221</f>
        <v>1104820130602002</v>
      </c>
      <c r="C218">
        <f>'Pivot MRIP 12"'!C221</f>
        <v>22.71027999</v>
      </c>
      <c r="D218">
        <f>'Pivot MRIP 12"'!D221</f>
        <v>22.71027999</v>
      </c>
      <c r="E218">
        <f>'Pivot MRIP 12"'!E221</f>
        <v>1.9698014864709383</v>
      </c>
      <c r="F218">
        <f>'Pivot MRIP 12"'!F221</f>
        <v>6</v>
      </c>
      <c r="G218">
        <f>'Pivot MRIP 12"'!G221</f>
        <v>4.5628428922711901</v>
      </c>
      <c r="H218">
        <f t="shared" si="43"/>
        <v>103.62343963386013</v>
      </c>
      <c r="I218">
        <f t="shared" si="44"/>
        <v>204.11760542400924</v>
      </c>
    </row>
    <row r="219" spans="1:9" x14ac:dyDescent="0.25">
      <c r="A219">
        <f>'Pivot MRIP 12"'!A222</f>
        <v>2013</v>
      </c>
      <c r="B219" t="str">
        <f>'Pivot MRIP 12"'!B222</f>
        <v>1104820130609001</v>
      </c>
      <c r="C219">
        <f>'Pivot MRIP 12"'!C222</f>
        <v>326.97344372999999</v>
      </c>
      <c r="D219">
        <f>'Pivot MRIP 12"'!D222</f>
        <v>326.97344372999999</v>
      </c>
      <c r="E219">
        <f>'Pivot MRIP 12"'!E222</f>
        <v>0.94160359434525431</v>
      </c>
      <c r="F219">
        <f>'Pivot MRIP 12"'!F222</f>
        <v>3</v>
      </c>
      <c r="G219">
        <f>'Pivot MRIP 12"'!G222</f>
        <v>1.2568578454237993E-2</v>
      </c>
      <c r="H219">
        <f t="shared" si="43"/>
        <v>4.1095913799728763</v>
      </c>
      <c r="I219">
        <f t="shared" si="44"/>
        <v>3.8696060146727342</v>
      </c>
    </row>
    <row r="220" spans="1:9" x14ac:dyDescent="0.25">
      <c r="A220">
        <f>'Pivot MRIP 12"'!A223</f>
        <v>2013</v>
      </c>
      <c r="B220" t="str">
        <f>'Pivot MRIP 12"'!B223</f>
        <v>1104820130609007</v>
      </c>
      <c r="C220">
        <f>'Pivot MRIP 12"'!C223</f>
        <v>326.97344372999999</v>
      </c>
      <c r="D220">
        <f>'Pivot MRIP 12"'!D223</f>
        <v>326.97344372999999</v>
      </c>
      <c r="E220">
        <f>'Pivot MRIP 12"'!E223</f>
        <v>0.94160359434525431</v>
      </c>
      <c r="F220">
        <f>'Pivot MRIP 12"'!F223</f>
        <v>3</v>
      </c>
      <c r="G220">
        <f>'Pivot MRIP 12"'!G223</f>
        <v>1.2568578454237993E-2</v>
      </c>
      <c r="H220">
        <f t="shared" si="43"/>
        <v>4.1095913799728763</v>
      </c>
      <c r="I220">
        <f t="shared" si="44"/>
        <v>3.8696060146727342</v>
      </c>
    </row>
    <row r="221" spans="1:9" x14ac:dyDescent="0.25">
      <c r="A221">
        <f>'Pivot MRIP 12"'!A224</f>
        <v>2013</v>
      </c>
      <c r="B221" t="str">
        <f>'Pivot MRIP 12"'!B224</f>
        <v>1104820130609012</v>
      </c>
      <c r="C221">
        <f>'Pivot MRIP 12"'!C224</f>
        <v>250.52109021999999</v>
      </c>
      <c r="D221">
        <f>'Pivot MRIP 12"'!D224</f>
        <v>250.52109021999999</v>
      </c>
      <c r="E221">
        <f>'Pivot MRIP 12"'!E224</f>
        <v>1.2935966950200102</v>
      </c>
      <c r="F221">
        <f>'Pivot MRIP 12"'!F224</f>
        <v>2</v>
      </c>
      <c r="G221">
        <f>'Pivot MRIP 12"'!G224</f>
        <v>6.1573989785339247</v>
      </c>
      <c r="H221">
        <f t="shared" si="43"/>
        <v>1542.5583050218331</v>
      </c>
      <c r="I221">
        <f t="shared" si="44"/>
        <v>1995.4483252519121</v>
      </c>
    </row>
    <row r="222" spans="1:9" x14ac:dyDescent="0.25">
      <c r="A222">
        <f>'Pivot MRIP 12"'!A225</f>
        <v>2013</v>
      </c>
      <c r="B222" t="str">
        <f>'Pivot MRIP 12"'!B225</f>
        <v>1104820130614003</v>
      </c>
      <c r="C222">
        <f>'Pivot MRIP 12"'!C225</f>
        <v>180.60116732</v>
      </c>
      <c r="D222">
        <f>'Pivot MRIP 12"'!D225</f>
        <v>180.60116732</v>
      </c>
      <c r="E222">
        <f>'Pivot MRIP 12"'!E225</f>
        <v>0.94160359434525442</v>
      </c>
      <c r="F222">
        <f>'Pivot MRIP 12"'!F225</f>
        <v>3</v>
      </c>
      <c r="G222">
        <f>'Pivot MRIP 12"'!G225</f>
        <v>6.2842892271189971E-2</v>
      </c>
      <c r="H222">
        <f t="shared" si="43"/>
        <v>11.349499701941914</v>
      </c>
      <c r="I222">
        <f t="shared" si="44"/>
        <v>10.6867297133689</v>
      </c>
    </row>
    <row r="223" spans="1:9" x14ac:dyDescent="0.25">
      <c r="A223">
        <f>'Pivot MRIP 12"'!A226</f>
        <v>2013</v>
      </c>
      <c r="B223" t="str">
        <f>'Pivot MRIP 12"'!B226</f>
        <v>1104820130614006</v>
      </c>
      <c r="C223">
        <f>'Pivot MRIP 12"'!C226</f>
        <v>112.42036376999999</v>
      </c>
      <c r="D223">
        <f>'Pivot MRIP 12"'!D226</f>
        <v>112.42036376999999</v>
      </c>
      <c r="E223">
        <f>'Pivot MRIP 12"'!E226</f>
        <v>0.94160359434525431</v>
      </c>
      <c r="F223">
        <f>'Pivot MRIP 12"'!F226</f>
        <v>4</v>
      </c>
      <c r="G223">
        <f>'Pivot MRIP 12"'!G226</f>
        <v>1.2568578454237993E-2</v>
      </c>
      <c r="H223">
        <f t="shared" si="43"/>
        <v>1.4129641618972195</v>
      </c>
      <c r="I223">
        <f t="shared" si="44"/>
        <v>1.3304521335234518</v>
      </c>
    </row>
    <row r="224" spans="1:9" x14ac:dyDescent="0.25">
      <c r="A224">
        <f>'Pivot MRIP 12"'!A227</f>
        <v>2013</v>
      </c>
      <c r="B224" t="str">
        <f>'Pivot MRIP 12"'!B227</f>
        <v>1104820130620002</v>
      </c>
      <c r="C224">
        <f>'Pivot MRIP 12"'!C227</f>
        <v>496.69140666999999</v>
      </c>
      <c r="D224">
        <f>'Pivot MRIP 12"'!D227</f>
        <v>496.69140666999999</v>
      </c>
      <c r="E224">
        <f>'Pivot MRIP 12"'!E227</f>
        <v>0.94160359434525442</v>
      </c>
      <c r="F224">
        <f>'Pivot MRIP 12"'!F227</f>
        <v>4</v>
      </c>
      <c r="G224">
        <f>'Pivot MRIP 12"'!G227</f>
        <v>1.8852867681356991E-2</v>
      </c>
      <c r="H224">
        <f t="shared" si="43"/>
        <v>9.3640573684165851</v>
      </c>
      <c r="I224">
        <f t="shared" si="44"/>
        <v>8.8172300757562212</v>
      </c>
    </row>
    <row r="225" spans="1:9" x14ac:dyDescent="0.25">
      <c r="A225">
        <f>'Pivot MRIP 12"'!A228</f>
        <v>2013</v>
      </c>
      <c r="B225" t="str">
        <f>'Pivot MRIP 12"'!B228</f>
        <v>1104820130622016</v>
      </c>
      <c r="C225">
        <f>'Pivot MRIP 12"'!C228</f>
        <v>203.92746052000001</v>
      </c>
      <c r="D225">
        <f>'Pivot MRIP 12"'!D228</f>
        <v>203.92746052000001</v>
      </c>
      <c r="E225">
        <f>'Pivot MRIP 12"'!E228</f>
        <v>0.94160359434525431</v>
      </c>
      <c r="F225">
        <f>'Pivot MRIP 12"'!F228</f>
        <v>3</v>
      </c>
      <c r="G225">
        <f>'Pivot MRIP 12"'!G228</f>
        <v>1.2568578454237993E-2</v>
      </c>
      <c r="H225">
        <f t="shared" si="43"/>
        <v>2.5630782865191413</v>
      </c>
      <c r="I225">
        <f t="shared" si="44"/>
        <v>2.4134037271746989</v>
      </c>
    </row>
    <row r="226" spans="1:9" x14ac:dyDescent="0.25">
      <c r="A226">
        <f>'Pivot MRIP 12"'!A229</f>
        <v>2013</v>
      </c>
      <c r="B226" t="str">
        <f>'Pivot MRIP 12"'!B229</f>
        <v>1104820130622017</v>
      </c>
      <c r="C226">
        <f>'Pivot MRIP 12"'!C229</f>
        <v>168.49043474999999</v>
      </c>
      <c r="D226">
        <f>'Pivot MRIP 12"'!D229</f>
        <v>168.49043474999999</v>
      </c>
      <c r="E226">
        <f>'Pivot MRIP 12"'!E229</f>
        <v>0.94160359434525431</v>
      </c>
      <c r="F226">
        <f>'Pivot MRIP 12"'!F229</f>
        <v>2</v>
      </c>
      <c r="G226">
        <f>'Pivot MRIP 12"'!G229</f>
        <v>6.2842892271189965E-3</v>
      </c>
      <c r="H226">
        <f t="shared" si="43"/>
        <v>1.0588426239720212</v>
      </c>
      <c r="I226">
        <f t="shared" si="44"/>
        <v>0.99701002057801569</v>
      </c>
    </row>
    <row r="227" spans="1:9" x14ac:dyDescent="0.25">
      <c r="A227">
        <f>'Pivot MRIP 12"'!A230</f>
        <v>2013</v>
      </c>
      <c r="B227" t="str">
        <f>'Pivot MRIP 12"'!B230</f>
        <v>1104820130701005</v>
      </c>
      <c r="C227">
        <f>'Pivot MRIP 12"'!C230</f>
        <v>342.83728982000002</v>
      </c>
      <c r="D227">
        <f>'Pivot MRIP 12"'!D230</f>
        <v>342.83728982000002</v>
      </c>
      <c r="E227">
        <f>'Pivot MRIP 12"'!E230</f>
        <v>0.94160359434525442</v>
      </c>
      <c r="F227">
        <f>'Pivot MRIP 12"'!F230</f>
        <v>1</v>
      </c>
      <c r="G227">
        <f>'Pivot MRIP 12"'!G230</f>
        <v>1.8194082993478626E-2</v>
      </c>
      <c r="H227">
        <f t="shared" si="43"/>
        <v>6.2376101042443652</v>
      </c>
      <c r="I227">
        <f t="shared" si="44"/>
        <v>5.8733560942807719</v>
      </c>
    </row>
    <row r="228" spans="1:9" x14ac:dyDescent="0.25">
      <c r="A228">
        <f>'Pivot MRIP 12"'!A231</f>
        <v>2013</v>
      </c>
      <c r="B228" t="str">
        <f>'Pivot MRIP 12"'!B231</f>
        <v>1104820130703005</v>
      </c>
      <c r="C228">
        <f>'Pivot MRIP 12"'!C231</f>
        <v>100.99153751999999</v>
      </c>
      <c r="D228">
        <f>'Pivot MRIP 12"'!D231</f>
        <v>100.99153751999999</v>
      </c>
      <c r="E228">
        <f>'Pivot MRIP 12"'!E231</f>
        <v>0.94160359434525431</v>
      </c>
      <c r="F228">
        <f>'Pivot MRIP 12"'!F231</f>
        <v>1</v>
      </c>
      <c r="G228">
        <f>'Pivot MRIP 12"'!G231</f>
        <v>1.2568578454237993E-2</v>
      </c>
      <c r="H228">
        <f t="shared" si="43"/>
        <v>1.2693200625342398</v>
      </c>
      <c r="I228">
        <f t="shared" si="44"/>
        <v>1.1951963332567832</v>
      </c>
    </row>
    <row r="229" spans="1:9" x14ac:dyDescent="0.25">
      <c r="A229">
        <f>'Pivot MRIP 12"'!A232</f>
        <v>2013</v>
      </c>
      <c r="B229" t="str">
        <f>'Pivot MRIP 12"'!B232</f>
        <v>1104820130703011</v>
      </c>
      <c r="C229">
        <f>'Pivot MRIP 12"'!C232</f>
        <v>150.34523321</v>
      </c>
      <c r="D229">
        <f>'Pivot MRIP 12"'!D232</f>
        <v>150.34523321</v>
      </c>
      <c r="E229">
        <f>'Pivot MRIP 12"'!E232</f>
        <v>0.94160359434525431</v>
      </c>
      <c r="F229">
        <f>'Pivot MRIP 12"'!F232</f>
        <v>4</v>
      </c>
      <c r="G229">
        <f>'Pivot MRIP 12"'!G232</f>
        <v>6.2842892271189965E-3</v>
      </c>
      <c r="H229">
        <f t="shared" si="43"/>
        <v>0.94481292941029626</v>
      </c>
      <c r="I229">
        <f t="shared" si="44"/>
        <v>0.88963925031660396</v>
      </c>
    </row>
    <row r="230" spans="1:9" x14ac:dyDescent="0.25">
      <c r="A230">
        <f>'Pivot MRIP 12"'!A233</f>
        <v>2013</v>
      </c>
      <c r="B230" t="str">
        <f>'Pivot MRIP 12"'!B233</f>
        <v>1104820130707010</v>
      </c>
      <c r="C230">
        <f>'Pivot MRIP 12"'!C233</f>
        <v>133.21776539000001</v>
      </c>
      <c r="D230">
        <f>'Pivot MRIP 12"'!D233</f>
        <v>133.21776539000001</v>
      </c>
      <c r="E230">
        <f>'Pivot MRIP 12"'!E233</f>
        <v>0.94160359434525431</v>
      </c>
      <c r="F230">
        <f>'Pivot MRIP 12"'!F233</f>
        <v>4</v>
      </c>
      <c r="G230">
        <f>'Pivot MRIP 12"'!G233</f>
        <v>6.2842892271189965E-3</v>
      </c>
      <c r="H230">
        <f t="shared" si="43"/>
        <v>0.83717896790124302</v>
      </c>
      <c r="I230">
        <f t="shared" si="44"/>
        <v>0.7882907252860607</v>
      </c>
    </row>
    <row r="231" spans="1:9" x14ac:dyDescent="0.25">
      <c r="A231">
        <f>'Pivot MRIP 12"'!A234</f>
        <v>2013</v>
      </c>
      <c r="B231" t="str">
        <f>'Pivot MRIP 12"'!B234</f>
        <v>1104820130707015</v>
      </c>
      <c r="C231">
        <f>'Pivot MRIP 12"'!C234</f>
        <v>133.21776539000001</v>
      </c>
      <c r="D231">
        <f>'Pivot MRIP 12"'!D234</f>
        <v>133.21776539000001</v>
      </c>
      <c r="E231">
        <f>'Pivot MRIP 12"'!E234</f>
        <v>0.94160359434525442</v>
      </c>
      <c r="F231">
        <f>'Pivot MRIP 12"'!F234</f>
        <v>4</v>
      </c>
      <c r="G231">
        <f>'Pivot MRIP 12"'!G234</f>
        <v>6.2842892271189971E-2</v>
      </c>
      <c r="H231">
        <f t="shared" si="43"/>
        <v>8.37178967901243</v>
      </c>
      <c r="I231">
        <f t="shared" si="44"/>
        <v>7.8829072528606074</v>
      </c>
    </row>
    <row r="232" spans="1:9" x14ac:dyDescent="0.25">
      <c r="A232">
        <f>'Pivot MRIP 12"'!A235</f>
        <v>2013</v>
      </c>
      <c r="B232" t="str">
        <f>'Pivot MRIP 12"'!B235</f>
        <v>1104820130709001</v>
      </c>
      <c r="C232">
        <f>'Pivot MRIP 12"'!C235</f>
        <v>141.19633383999999</v>
      </c>
      <c r="D232">
        <f>'Pivot MRIP 12"'!D235</f>
        <v>141.19633383999999</v>
      </c>
      <c r="E232">
        <f>'Pivot MRIP 12"'!E235</f>
        <v>0.94160359434525431</v>
      </c>
      <c r="F232">
        <f>'Pivot MRIP 12"'!F235</f>
        <v>3</v>
      </c>
      <c r="G232">
        <f>'Pivot MRIP 12"'!G235</f>
        <v>1.2568578454237993E-2</v>
      </c>
      <c r="H232">
        <f t="shared" si="43"/>
        <v>1.7746371993188188</v>
      </c>
      <c r="I232">
        <f t="shared" si="44"/>
        <v>1.6710047655373952</v>
      </c>
    </row>
    <row r="233" spans="1:9" x14ac:dyDescent="0.25">
      <c r="A233">
        <f>'Pivot MRIP 12"'!A236</f>
        <v>2013</v>
      </c>
      <c r="B233" t="str">
        <f>'Pivot MRIP 12"'!B236</f>
        <v>1104820130709005</v>
      </c>
      <c r="C233">
        <f>'Pivot MRIP 12"'!C236</f>
        <v>160.08167657000001</v>
      </c>
      <c r="D233">
        <f>'Pivot MRIP 12"'!D236</f>
        <v>160.08167657000001</v>
      </c>
      <c r="E233">
        <f>'Pivot MRIP 12"'!E236</f>
        <v>0.94160359434525442</v>
      </c>
      <c r="F233">
        <f>'Pivot MRIP 12"'!F236</f>
        <v>4</v>
      </c>
      <c r="G233">
        <f>'Pivot MRIP 12"'!G236</f>
        <v>1.8852867681356991E-2</v>
      </c>
      <c r="H233">
        <f t="shared" si="43"/>
        <v>3.017998666583996</v>
      </c>
      <c r="I233">
        <f t="shared" si="44"/>
        <v>2.8417583921846759</v>
      </c>
    </row>
    <row r="234" spans="1:9" x14ac:dyDescent="0.25">
      <c r="A234">
        <f>'Pivot MRIP 12"'!A237</f>
        <v>2013</v>
      </c>
      <c r="B234" t="str">
        <f>'Pivot MRIP 12"'!B237</f>
        <v>1104820130714001</v>
      </c>
      <c r="C234">
        <f>'Pivot MRIP 12"'!C237</f>
        <v>447.73004162000001</v>
      </c>
      <c r="D234">
        <f>'Pivot MRIP 12"'!D237</f>
        <v>447.73004162000001</v>
      </c>
      <c r="E234">
        <f>'Pivot MRIP 12"'!E237</f>
        <v>0.94160359434525431</v>
      </c>
      <c r="F234">
        <f>'Pivot MRIP 12"'!F237</f>
        <v>2</v>
      </c>
      <c r="G234">
        <f>'Pivot MRIP 12"'!G237</f>
        <v>1.2568578454237993E-2</v>
      </c>
      <c r="H234">
        <f t="shared" si="43"/>
        <v>5.6273301544202123</v>
      </c>
      <c r="I234">
        <f t="shared" si="44"/>
        <v>5.2987142999695065</v>
      </c>
    </row>
    <row r="235" spans="1:9" x14ac:dyDescent="0.25">
      <c r="A235">
        <f>'Pivot MRIP 12"'!A238</f>
        <v>2013</v>
      </c>
      <c r="B235" t="str">
        <f>'Pivot MRIP 12"'!B238</f>
        <v>1104820130714002</v>
      </c>
      <c r="C235">
        <f>'Pivot MRIP 12"'!C238</f>
        <v>273.91315091000001</v>
      </c>
      <c r="D235">
        <f>'Pivot MRIP 12"'!D238</f>
        <v>273.91315091000001</v>
      </c>
      <c r="E235">
        <f>'Pivot MRIP 12"'!E238</f>
        <v>0.94160359434525442</v>
      </c>
      <c r="F235">
        <f>'Pivot MRIP 12"'!F238</f>
        <v>1</v>
      </c>
      <c r="G235">
        <f>'Pivot MRIP 12"'!G238</f>
        <v>0.12568578454237994</v>
      </c>
      <c r="H235">
        <f t="shared" si="43"/>
        <v>34.42698926859866</v>
      </c>
      <c r="I235">
        <f t="shared" si="44"/>
        <v>32.416576837797997</v>
      </c>
    </row>
    <row r="236" spans="1:9" x14ac:dyDescent="0.25">
      <c r="A236">
        <f>'Pivot MRIP 12"'!A239</f>
        <v>2013</v>
      </c>
      <c r="B236" t="str">
        <f>'Pivot MRIP 12"'!B239</f>
        <v>1104820130714004</v>
      </c>
      <c r="C236">
        <f>'Pivot MRIP 12"'!C239</f>
        <v>273.91315091000001</v>
      </c>
      <c r="D236">
        <f>'Pivot MRIP 12"'!D239</f>
        <v>273.91315091000001</v>
      </c>
      <c r="E236">
        <f>'Pivot MRIP 12"'!E239</f>
        <v>0.94160359434525442</v>
      </c>
      <c r="F236">
        <f>'Pivot MRIP 12"'!F239</f>
        <v>1</v>
      </c>
      <c r="G236">
        <f>'Pivot MRIP 12"'!G239</f>
        <v>3.1421446135594985E-2</v>
      </c>
      <c r="H236">
        <f t="shared" si="43"/>
        <v>8.6067473171496651</v>
      </c>
      <c r="I236">
        <f t="shared" si="44"/>
        <v>8.1041442094494993</v>
      </c>
    </row>
    <row r="237" spans="1:9" x14ac:dyDescent="0.25">
      <c r="A237">
        <f>'Pivot MRIP 12"'!A240</f>
        <v>2013</v>
      </c>
      <c r="B237" t="str">
        <f>'Pivot MRIP 12"'!B240</f>
        <v>1104820130714009</v>
      </c>
      <c r="C237">
        <f>'Pivot MRIP 12"'!C240</f>
        <v>447.73004162000001</v>
      </c>
      <c r="D237">
        <f>'Pivot MRIP 12"'!D240</f>
        <v>447.73004162000001</v>
      </c>
      <c r="E237">
        <f>'Pivot MRIP 12"'!E240</f>
        <v>0.94160359434525442</v>
      </c>
      <c r="F237">
        <f>'Pivot MRIP 12"'!F240</f>
        <v>2</v>
      </c>
      <c r="G237">
        <f>'Pivot MRIP 12"'!G240</f>
        <v>1.8852867681356991E-2</v>
      </c>
      <c r="H237">
        <f t="shared" si="43"/>
        <v>8.4409952316303176</v>
      </c>
      <c r="I237">
        <f t="shared" si="44"/>
        <v>7.9480714499542602</v>
      </c>
    </row>
    <row r="238" spans="1:9" x14ac:dyDescent="0.25">
      <c r="A238">
        <f>'Pivot MRIP 12"'!A241</f>
        <v>2013</v>
      </c>
      <c r="B238" t="str">
        <f>'Pivot MRIP 12"'!B241</f>
        <v>1104820130726004</v>
      </c>
      <c r="C238">
        <f>'Pivot MRIP 12"'!C241</f>
        <v>209.65205187999999</v>
      </c>
      <c r="D238">
        <f>'Pivot MRIP 12"'!D241</f>
        <v>209.65205187999999</v>
      </c>
      <c r="E238">
        <f>'Pivot MRIP 12"'!E241</f>
        <v>0.94160359434525431</v>
      </c>
      <c r="F238">
        <f>'Pivot MRIP 12"'!F241</f>
        <v>2</v>
      </c>
      <c r="G238">
        <f>'Pivot MRIP 12"'!G241</f>
        <v>1.2568578454237993E-2</v>
      </c>
      <c r="H238">
        <f t="shared" si="43"/>
        <v>2.6350282621457537</v>
      </c>
      <c r="I238">
        <f t="shared" si="44"/>
        <v>2.4811520828377707</v>
      </c>
    </row>
    <row r="239" spans="1:9" x14ac:dyDescent="0.25">
      <c r="A239">
        <f>'Pivot MRIP 12"'!A242</f>
        <v>2013</v>
      </c>
      <c r="B239" t="str">
        <f>'Pivot MRIP 12"'!B242</f>
        <v>1104820130728005</v>
      </c>
      <c r="C239">
        <f>'Pivot MRIP 12"'!C242</f>
        <v>323.40268228999997</v>
      </c>
      <c r="D239">
        <f>'Pivot MRIP 12"'!D242</f>
        <v>323.40268228999997</v>
      </c>
      <c r="E239">
        <f>'Pivot MRIP 12"'!E242</f>
        <v>0.94160359434525431</v>
      </c>
      <c r="F239">
        <f>'Pivot MRIP 12"'!F242</f>
        <v>5</v>
      </c>
      <c r="G239">
        <f>'Pivot MRIP 12"'!G242</f>
        <v>1.2568578454237993E-2</v>
      </c>
      <c r="H239">
        <f t="shared" si="43"/>
        <v>4.0647119846728685</v>
      </c>
      <c r="I239">
        <f t="shared" si="44"/>
        <v>3.8273474147462054</v>
      </c>
    </row>
    <row r="240" spans="1:9" x14ac:dyDescent="0.25">
      <c r="A240">
        <f>'Pivot MRIP 12"'!A243</f>
        <v>2013</v>
      </c>
      <c r="B240" t="str">
        <f>'Pivot MRIP 12"'!B243</f>
        <v>1104820130731003</v>
      </c>
      <c r="C240">
        <f>'Pivot MRIP 12"'!C243</f>
        <v>168.03339983000001</v>
      </c>
      <c r="D240">
        <f>'Pivot MRIP 12"'!D243</f>
        <v>168.03339983000001</v>
      </c>
      <c r="E240">
        <f>'Pivot MRIP 12"'!E243</f>
        <v>0.94160359434525431</v>
      </c>
      <c r="F240">
        <f>'Pivot MRIP 12"'!F243</f>
        <v>2</v>
      </c>
      <c r="G240">
        <f>'Pivot MRIP 12"'!G243</f>
        <v>1.2568578454237993E-2</v>
      </c>
      <c r="H240">
        <f t="shared" si="43"/>
        <v>2.1119409686956963</v>
      </c>
      <c r="I240">
        <f t="shared" si="44"/>
        <v>1.9886112071688657</v>
      </c>
    </row>
    <row r="241" spans="1:9" x14ac:dyDescent="0.25">
      <c r="A241">
        <f>'Pivot MRIP 12"'!A244</f>
        <v>2013</v>
      </c>
      <c r="B241" t="str">
        <f>'Pivot MRIP 12"'!B244</f>
        <v>1104820130805004</v>
      </c>
      <c r="C241">
        <f>'Pivot MRIP 12"'!C244</f>
        <v>196.40475153</v>
      </c>
      <c r="D241">
        <f>'Pivot MRIP 12"'!D244</f>
        <v>196.40475153</v>
      </c>
      <c r="E241">
        <f>'Pivot MRIP 12"'!E244</f>
        <v>0.94160359434525431</v>
      </c>
      <c r="F241">
        <f>'Pivot MRIP 12"'!F244</f>
        <v>3</v>
      </c>
      <c r="G241">
        <f>'Pivot MRIP 12"'!G244</f>
        <v>6.2842892271189965E-3</v>
      </c>
      <c r="H241">
        <f t="shared" si="43"/>
        <v>1.2342642641949622</v>
      </c>
      <c r="I241">
        <f t="shared" si="44"/>
        <v>1.1621876675378768</v>
      </c>
    </row>
    <row r="242" spans="1:9" x14ac:dyDescent="0.25">
      <c r="A242">
        <f>'Pivot MRIP 12"'!A245</f>
        <v>2013</v>
      </c>
      <c r="B242" t="str">
        <f>'Pivot MRIP 12"'!B245</f>
        <v>1104820130807001</v>
      </c>
      <c r="C242">
        <f>'Pivot MRIP 12"'!C245</f>
        <v>65.078903917999995</v>
      </c>
      <c r="D242">
        <f>'Pivot MRIP 12"'!D245</f>
        <v>65.078903917999995</v>
      </c>
      <c r="E242">
        <f>'Pivot MRIP 12"'!E245</f>
        <v>1.3940294206211616</v>
      </c>
      <c r="F242">
        <f>'Pivot MRIP 12"'!F245</f>
        <v>4</v>
      </c>
      <c r="G242">
        <f>'Pivot MRIP 12"'!G245</f>
        <v>6.401758561735595</v>
      </c>
      <c r="H242">
        <f t="shared" si="43"/>
        <v>416.61943034542463</v>
      </c>
      <c r="I242">
        <f t="shared" si="44"/>
        <v>580.77974310395075</v>
      </c>
    </row>
    <row r="243" spans="1:9" x14ac:dyDescent="0.25">
      <c r="A243">
        <f>'Pivot MRIP 12"'!A246</f>
        <v>2013</v>
      </c>
      <c r="B243" t="str">
        <f>'Pivot MRIP 12"'!B246</f>
        <v>1104820130808001</v>
      </c>
      <c r="C243">
        <f>'Pivot MRIP 12"'!C246</f>
        <v>540.13368533000005</v>
      </c>
      <c r="D243">
        <f>'Pivot MRIP 12"'!D246</f>
        <v>540.13368533000005</v>
      </c>
      <c r="E243">
        <f>'Pivot MRIP 12"'!E246</f>
        <v>0.94160359434525431</v>
      </c>
      <c r="F243">
        <f>'Pivot MRIP 12"'!F246</f>
        <v>4</v>
      </c>
      <c r="G243">
        <f>'Pivot MRIP 12"'!G246</f>
        <v>6.2842892271189965E-3</v>
      </c>
      <c r="H243">
        <f t="shared" si="43"/>
        <v>3.3943562999234014</v>
      </c>
      <c r="I243">
        <f t="shared" si="44"/>
        <v>3.1961380924963327</v>
      </c>
    </row>
    <row r="244" spans="1:9" x14ac:dyDescent="0.25">
      <c r="A244">
        <f>'Pivot MRIP 12"'!A247</f>
        <v>2013</v>
      </c>
      <c r="B244" t="str">
        <f>'Pivot MRIP 12"'!B247</f>
        <v>1104820130808013</v>
      </c>
      <c r="C244">
        <f>'Pivot MRIP 12"'!C247</f>
        <v>255.38782301000001</v>
      </c>
      <c r="D244">
        <f>'Pivot MRIP 12"'!D247</f>
        <v>255.38782301000001</v>
      </c>
      <c r="E244">
        <f>'Pivot MRIP 12"'!E247</f>
        <v>1.705098738472268</v>
      </c>
      <c r="F244">
        <f>'Pivot MRIP 12"'!F247</f>
        <v>6</v>
      </c>
      <c r="G244">
        <f>'Pivot MRIP 12"'!G247</f>
        <v>3.2170393129423798</v>
      </c>
      <c r="H244">
        <f t="shared" si="43"/>
        <v>821.59266666994051</v>
      </c>
      <c r="I244">
        <f t="shared" si="44"/>
        <v>1400.8966194769821</v>
      </c>
    </row>
    <row r="245" spans="1:9" x14ac:dyDescent="0.25">
      <c r="A245">
        <f>'Pivot MRIP 12"'!A248</f>
        <v>2013</v>
      </c>
      <c r="B245" t="str">
        <f>'Pivot MRIP 12"'!B248</f>
        <v>1104820130812001</v>
      </c>
      <c r="C245">
        <f>'Pivot MRIP 12"'!C248</f>
        <v>39.413192780000003</v>
      </c>
      <c r="D245">
        <f>'Pivot MRIP 12"'!D248</f>
        <v>39.413192780000003</v>
      </c>
      <c r="E245">
        <f>'Pivot MRIP 12"'!E248</f>
        <v>1.2746697352489096</v>
      </c>
      <c r="F245">
        <f>'Pivot MRIP 12"'!F248</f>
        <v>12</v>
      </c>
      <c r="G245">
        <f>'Pivot MRIP 12"'!G248</f>
        <v>21.912017374044069</v>
      </c>
      <c r="H245">
        <f t="shared" si="43"/>
        <v>863.62256496190832</v>
      </c>
      <c r="I245">
        <f t="shared" si="44"/>
        <v>1100.8335462349798</v>
      </c>
    </row>
    <row r="246" spans="1:9" x14ac:dyDescent="0.25">
      <c r="A246">
        <f>'Pivot MRIP 12"'!A249</f>
        <v>2013</v>
      </c>
      <c r="B246" t="str">
        <f>'Pivot MRIP 12"'!B249</f>
        <v>1104820130822003</v>
      </c>
      <c r="C246">
        <f>'Pivot MRIP 12"'!C249</f>
        <v>203.62656688000001</v>
      </c>
      <c r="D246">
        <f>'Pivot MRIP 12"'!D249</f>
        <v>203.62656688000001</v>
      </c>
      <c r="E246">
        <f>'Pivot MRIP 12"'!E249</f>
        <v>0.94160359434525442</v>
      </c>
      <c r="F246">
        <f>'Pivot MRIP 12"'!F249</f>
        <v>4</v>
      </c>
      <c r="G246">
        <f>'Pivot MRIP 12"'!G249</f>
        <v>0.15082294145085592</v>
      </c>
      <c r="H246">
        <f t="shared" si="43"/>
        <v>30.711557774381038</v>
      </c>
      <c r="I246">
        <f t="shared" si="44"/>
        <v>28.918113188299127</v>
      </c>
    </row>
    <row r="247" spans="1:9" x14ac:dyDescent="0.25">
      <c r="A247">
        <f>'Pivot MRIP 12"'!A250</f>
        <v>2013</v>
      </c>
      <c r="B247" t="str">
        <f>'Pivot MRIP 12"'!B250</f>
        <v>1104820130825005</v>
      </c>
      <c r="C247">
        <f>'Pivot MRIP 12"'!C250</f>
        <v>157.83409259999999</v>
      </c>
      <c r="D247">
        <f>'Pivot MRIP 12"'!D250</f>
        <v>157.83409259999999</v>
      </c>
      <c r="E247">
        <f>'Pivot MRIP 12"'!E250</f>
        <v>0.94160359434525442</v>
      </c>
      <c r="F247">
        <f>'Pivot MRIP 12"'!F250</f>
        <v>6</v>
      </c>
      <c r="G247">
        <f>'Pivot MRIP 12"'!G250</f>
        <v>0.18852867681356988</v>
      </c>
      <c r="H247">
        <f t="shared" si="43"/>
        <v>29.75625263394846</v>
      </c>
      <c r="I247">
        <f t="shared" si="44"/>
        <v>28.018594434371312</v>
      </c>
    </row>
    <row r="248" spans="1:9" x14ac:dyDescent="0.25">
      <c r="A248">
        <f>'Pivot MRIP 12"'!A251</f>
        <v>2013</v>
      </c>
      <c r="B248" t="str">
        <f>'Pivot MRIP 12"'!B251</f>
        <v>1104820130825007</v>
      </c>
      <c r="C248">
        <f>'Pivot MRIP 12"'!C251</f>
        <v>215.57192501</v>
      </c>
      <c r="D248">
        <f>'Pivot MRIP 12"'!D251</f>
        <v>215.57192501</v>
      </c>
      <c r="E248">
        <f>'Pivot MRIP 12"'!E251</f>
        <v>0.94160359434525431</v>
      </c>
      <c r="F248">
        <f>'Pivot MRIP 12"'!F251</f>
        <v>3</v>
      </c>
      <c r="G248">
        <f>'Pivot MRIP 12"'!G251</f>
        <v>6.2842892271189965E-3</v>
      </c>
      <c r="H248">
        <f t="shared" si="43"/>
        <v>1.3547163260096471</v>
      </c>
      <c r="I248">
        <f t="shared" si="44"/>
        <v>1.275605761888881</v>
      </c>
    </row>
    <row r="249" spans="1:9" x14ac:dyDescent="0.25">
      <c r="A249">
        <f>'Pivot MRIP 12"'!A252</f>
        <v>2013</v>
      </c>
      <c r="B249" t="str">
        <f>'Pivot MRIP 12"'!B252</f>
        <v>1104820130830007</v>
      </c>
      <c r="C249">
        <f>'Pivot MRIP 12"'!C252</f>
        <v>510.61546694999998</v>
      </c>
      <c r="D249">
        <f>'Pivot MRIP 12"'!D252</f>
        <v>510.61546694999998</v>
      </c>
      <c r="E249">
        <f>'Pivot MRIP 12"'!E252</f>
        <v>0.94160359434525431</v>
      </c>
      <c r="F249">
        <f>'Pivot MRIP 12"'!F252</f>
        <v>3</v>
      </c>
      <c r="G249">
        <f>'Pivot MRIP 12"'!G252</f>
        <v>2.5137156908475986E-2</v>
      </c>
      <c r="H249">
        <f t="shared" si="43"/>
        <v>12.835421112616883</v>
      </c>
      <c r="I249">
        <f t="shared" si="44"/>
        <v>12.085878654575021</v>
      </c>
    </row>
    <row r="250" spans="1:9" x14ac:dyDescent="0.25">
      <c r="A250">
        <f>'Pivot MRIP 12"'!A253</f>
        <v>2013</v>
      </c>
      <c r="B250" t="str">
        <f>'Pivot MRIP 12"'!B253</f>
        <v>1104820130905003</v>
      </c>
      <c r="C250">
        <f>'Pivot MRIP 12"'!C253</f>
        <v>193.38874347999999</v>
      </c>
      <c r="D250">
        <f>'Pivot MRIP 12"'!D253</f>
        <v>193.38874347999999</v>
      </c>
      <c r="E250">
        <f>'Pivot MRIP 12"'!E253</f>
        <v>0.94160359434525431</v>
      </c>
      <c r="F250">
        <f>'Pivot MRIP 12"'!F253</f>
        <v>4</v>
      </c>
      <c r="G250">
        <f>'Pivot MRIP 12"'!G253</f>
        <v>1.2568578454237993E-2</v>
      </c>
      <c r="H250">
        <f t="shared" si="43"/>
        <v>2.4306215945948861</v>
      </c>
      <c r="I250">
        <f t="shared" si="44"/>
        <v>2.2886820299637383</v>
      </c>
    </row>
    <row r="251" spans="1:9" x14ac:dyDescent="0.25">
      <c r="A251">
        <f>'Pivot MRIP 12"'!A254</f>
        <v>2013</v>
      </c>
      <c r="B251" t="str">
        <f>'Pivot MRIP 12"'!B254</f>
        <v>1104820130905007</v>
      </c>
      <c r="C251">
        <f>'Pivot MRIP 12"'!C254</f>
        <v>193.38874347999999</v>
      </c>
      <c r="D251">
        <f>'Pivot MRIP 12"'!D254</f>
        <v>193.38874347999999</v>
      </c>
      <c r="E251">
        <f>'Pivot MRIP 12"'!E254</f>
        <v>0.93696461429055045</v>
      </c>
      <c r="F251">
        <f>'Pivot MRIP 12"'!F254</f>
        <v>2</v>
      </c>
      <c r="G251">
        <f>'Pivot MRIP 12"'!G254</f>
        <v>8.0029646568999997</v>
      </c>
      <c r="H251">
        <f t="shared" si="43"/>
        <v>1547.6832791127401</v>
      </c>
      <c r="I251">
        <f t="shared" si="44"/>
        <v>1450.1244666578029</v>
      </c>
    </row>
    <row r="252" spans="1:9" x14ac:dyDescent="0.25">
      <c r="A252">
        <f>'Pivot MRIP 12"'!A255</f>
        <v>2013</v>
      </c>
      <c r="B252" t="str">
        <f>'Pivot MRIP 12"'!B255</f>
        <v>1104820130906005</v>
      </c>
      <c r="C252">
        <f>'Pivot MRIP 12"'!C255</f>
        <v>296.44385718000001</v>
      </c>
      <c r="D252">
        <f>'Pivot MRIP 12"'!D255</f>
        <v>296.44385718000001</v>
      </c>
      <c r="E252">
        <f>'Pivot MRIP 12"'!E255</f>
        <v>0.94160359434525442</v>
      </c>
      <c r="F252">
        <f>'Pivot MRIP 12"'!F255</f>
        <v>1</v>
      </c>
      <c r="G252">
        <f>'Pivot MRIP 12"'!G255</f>
        <v>3.7705735362713981E-2</v>
      </c>
      <c r="H252">
        <f t="shared" si="43"/>
        <v>11.177633628731259</v>
      </c>
      <c r="I252">
        <f t="shared" si="44"/>
        <v>10.524900001087742</v>
      </c>
    </row>
    <row r="253" spans="1:9" x14ac:dyDescent="0.25">
      <c r="A253">
        <f>'Pivot MRIP 12"'!A256</f>
        <v>2013</v>
      </c>
      <c r="B253" t="str">
        <f>'Pivot MRIP 12"'!B256</f>
        <v>1104820130906006</v>
      </c>
      <c r="C253">
        <f>'Pivot MRIP 12"'!C256</f>
        <v>296.44385718000001</v>
      </c>
      <c r="D253">
        <f>'Pivot MRIP 12"'!D256</f>
        <v>296.44385718000001</v>
      </c>
      <c r="E253">
        <f>'Pivot MRIP 12"'!E256</f>
        <v>0.94160359434525431</v>
      </c>
      <c r="F253">
        <f>'Pivot MRIP 12"'!F256</f>
        <v>2</v>
      </c>
      <c r="G253">
        <f>'Pivot MRIP 12"'!G256</f>
        <v>6.2842892271189965E-3</v>
      </c>
      <c r="H253">
        <f t="shared" si="43"/>
        <v>1.8629389381218764</v>
      </c>
      <c r="I253">
        <f t="shared" si="44"/>
        <v>1.7541500001812902</v>
      </c>
    </row>
    <row r="254" spans="1:9" x14ac:dyDescent="0.25">
      <c r="A254">
        <f>'Pivot MRIP 12"'!A257</f>
        <v>2013</v>
      </c>
      <c r="B254" t="str">
        <f>'Pivot MRIP 12"'!B257</f>
        <v>1104820130910003</v>
      </c>
      <c r="C254">
        <f>'Pivot MRIP 12"'!C257</f>
        <v>1532.2391588999999</v>
      </c>
      <c r="D254">
        <f>'Pivot MRIP 12"'!D257</f>
        <v>1532.2391588999999</v>
      </c>
      <c r="E254">
        <f>'Pivot MRIP 12"'!E257</f>
        <v>0.94160359434525442</v>
      </c>
      <c r="F254">
        <f>'Pivot MRIP 12"'!F257</f>
        <v>3</v>
      </c>
      <c r="G254">
        <f>'Pivot MRIP 12"'!G257</f>
        <v>9.4264338406784942E-2</v>
      </c>
      <c r="H254">
        <f t="shared" si="43"/>
        <v>144.43551059467711</v>
      </c>
      <c r="I254">
        <f t="shared" si="44"/>
        <v>136.00099592704004</v>
      </c>
    </row>
    <row r="255" spans="1:9" x14ac:dyDescent="0.25">
      <c r="A255">
        <f>'Pivot MRIP 12"'!A258</f>
        <v>2013</v>
      </c>
      <c r="B255" t="str">
        <f>'Pivot MRIP 12"'!B258</f>
        <v>1104820130928005</v>
      </c>
      <c r="C255">
        <f>'Pivot MRIP 12"'!C258</f>
        <v>206.33267848</v>
      </c>
      <c r="D255">
        <f>'Pivot MRIP 12"'!D258</f>
        <v>206.33267848</v>
      </c>
      <c r="E255">
        <f>'Pivot MRIP 12"'!E258</f>
        <v>0.94160359434525442</v>
      </c>
      <c r="F255">
        <f>'Pivot MRIP 12"'!F258</f>
        <v>6</v>
      </c>
      <c r="G255">
        <f>'Pivot MRIP 12"'!G258</f>
        <v>0.12568578454237994</v>
      </c>
      <c r="H255">
        <f t="shared" si="43"/>
        <v>25.933084571489434</v>
      </c>
      <c r="I255">
        <f t="shared" si="44"/>
        <v>24.418685644973912</v>
      </c>
    </row>
    <row r="256" spans="1:9" x14ac:dyDescent="0.25">
      <c r="A256">
        <f>'Pivot MRIP 12"'!A259</f>
        <v>2013</v>
      </c>
      <c r="B256" t="str">
        <f>'Pivot MRIP 12"'!B259</f>
        <v>1104820130928008</v>
      </c>
      <c r="C256">
        <f>'Pivot MRIP 12"'!C259</f>
        <v>444.67772015000003</v>
      </c>
      <c r="D256">
        <f>'Pivot MRIP 12"'!D259</f>
        <v>444.67772015000003</v>
      </c>
      <c r="E256">
        <f>'Pivot MRIP 12"'!E259</f>
        <v>0.94160359434525431</v>
      </c>
      <c r="F256">
        <f>'Pivot MRIP 12"'!F259</f>
        <v>5</v>
      </c>
      <c r="G256">
        <f>'Pivot MRIP 12"'!G259</f>
        <v>1.2568578454237993E-2</v>
      </c>
      <c r="H256">
        <f t="shared" si="43"/>
        <v>5.5889668125569623</v>
      </c>
      <c r="I256">
        <f t="shared" si="44"/>
        <v>5.262591239379975</v>
      </c>
    </row>
    <row r="257" spans="1:9" x14ac:dyDescent="0.25">
      <c r="A257">
        <f>'Pivot MRIP 12"'!A260</f>
        <v>2013</v>
      </c>
      <c r="B257" t="str">
        <f>'Pivot MRIP 12"'!B260</f>
        <v>1104820130928015</v>
      </c>
      <c r="C257">
        <f>'Pivot MRIP 12"'!C260</f>
        <v>240.38197015</v>
      </c>
      <c r="D257">
        <f>'Pivot MRIP 12"'!D260</f>
        <v>240.38197015</v>
      </c>
      <c r="E257">
        <f>'Pivot MRIP 12"'!E260</f>
        <v>0.94160359434525431</v>
      </c>
      <c r="F257">
        <f>'Pivot MRIP 12"'!F260</f>
        <v>2</v>
      </c>
      <c r="G257">
        <f>'Pivot MRIP 12"'!G260</f>
        <v>2.5137156908475986E-2</v>
      </c>
      <c r="H257">
        <f t="shared" si="43"/>
        <v>6.0425193016291407</v>
      </c>
      <c r="I257">
        <f t="shared" si="44"/>
        <v>5.6896578933145747</v>
      </c>
    </row>
    <row r="258" spans="1:9" x14ac:dyDescent="0.25">
      <c r="A258">
        <f>'Pivot MRIP 12"'!A261</f>
        <v>2013</v>
      </c>
      <c r="B258" t="str">
        <f>'Pivot MRIP 12"'!B261</f>
        <v>1104820130928017</v>
      </c>
      <c r="C258">
        <f>'Pivot MRIP 12"'!C261</f>
        <v>172.28338682</v>
      </c>
      <c r="D258">
        <f>'Pivot MRIP 12"'!D261</f>
        <v>172.28338682</v>
      </c>
      <c r="E258">
        <f>'Pivot MRIP 12"'!E261</f>
        <v>0.94160359434525442</v>
      </c>
      <c r="F258">
        <f>'Pivot MRIP 12"'!F261</f>
        <v>4</v>
      </c>
      <c r="G258">
        <f>'Pivot MRIP 12"'!G261</f>
        <v>1.8852867681356991E-2</v>
      </c>
      <c r="H258">
        <f t="shared" ref="H258:H321" si="45">G258*C258</f>
        <v>3.2480358954135031</v>
      </c>
      <c r="I258">
        <f t="shared" ref="I258:I321" si="46">E258*H258</f>
        <v>3.0583622736837612</v>
      </c>
    </row>
    <row r="259" spans="1:9" x14ac:dyDescent="0.25">
      <c r="A259">
        <f>'Pivot MRIP 12"'!A262</f>
        <v>2013</v>
      </c>
      <c r="B259" t="str">
        <f>'Pivot MRIP 12"'!B262</f>
        <v>1104820131005004</v>
      </c>
      <c r="C259">
        <f>'Pivot MRIP 12"'!C262</f>
        <v>241.23939424</v>
      </c>
      <c r="D259">
        <f>'Pivot MRIP 12"'!D262</f>
        <v>241.23939424</v>
      </c>
      <c r="E259">
        <f>'Pivot MRIP 12"'!E262</f>
        <v>0.94160359434525431</v>
      </c>
      <c r="F259">
        <f>'Pivot MRIP 12"'!F262</f>
        <v>1</v>
      </c>
      <c r="G259">
        <f>'Pivot MRIP 12"'!G262</f>
        <v>1.2568578454237993E-2</v>
      </c>
      <c r="H259">
        <f t="shared" si="45"/>
        <v>3.0320362527582891</v>
      </c>
      <c r="I259">
        <f t="shared" si="46"/>
        <v>2.8549762337823212</v>
      </c>
    </row>
    <row r="260" spans="1:9" x14ac:dyDescent="0.25">
      <c r="A260">
        <f>'Pivot MRIP 12"'!A263</f>
        <v>2013</v>
      </c>
      <c r="B260" t="str">
        <f>'Pivot MRIP 12"'!B263</f>
        <v>1104820131006003</v>
      </c>
      <c r="C260">
        <f>'Pivot MRIP 12"'!C263</f>
        <v>1114.1008657</v>
      </c>
      <c r="D260">
        <f>'Pivot MRIP 12"'!D263</f>
        <v>1114.1008657</v>
      </c>
      <c r="E260">
        <f>'Pivot MRIP 12"'!E263</f>
        <v>0.94160359434525431</v>
      </c>
      <c r="F260">
        <f>'Pivot MRIP 12"'!F263</f>
        <v>2</v>
      </c>
      <c r="G260">
        <f>'Pivot MRIP 12"'!G263</f>
        <v>6.2842892271189965E-3</v>
      </c>
      <c r="H260">
        <f t="shared" si="45"/>
        <v>7.0013320682424576</v>
      </c>
      <c r="I260">
        <f t="shared" si="46"/>
        <v>6.5924794406617915</v>
      </c>
    </row>
    <row r="261" spans="1:9" x14ac:dyDescent="0.25">
      <c r="A261">
        <f>'Pivot MRIP 12"'!A264</f>
        <v>2013</v>
      </c>
      <c r="B261" t="str">
        <f>'Pivot MRIP 12"'!B264</f>
        <v>1104820131006004</v>
      </c>
      <c r="C261">
        <f>'Pivot MRIP 12"'!C264</f>
        <v>1035.1639637999999</v>
      </c>
      <c r="D261">
        <f>'Pivot MRIP 12"'!D264</f>
        <v>1035.1639637999999</v>
      </c>
      <c r="E261">
        <f>'Pivot MRIP 12"'!E264</f>
        <v>0.94160359434525431</v>
      </c>
      <c r="F261">
        <f>'Pivot MRIP 12"'!F264</f>
        <v>4</v>
      </c>
      <c r="G261">
        <f>'Pivot MRIP 12"'!G264</f>
        <v>1.2568578454237993E-2</v>
      </c>
      <c r="H261">
        <f t="shared" si="45"/>
        <v>13.010539492020277</v>
      </c>
      <c r="I261">
        <f t="shared" si="46"/>
        <v>12.250770750057171</v>
      </c>
    </row>
    <row r="262" spans="1:9" x14ac:dyDescent="0.25">
      <c r="A262">
        <f>'Pivot MRIP 12"'!A265</f>
        <v>2013</v>
      </c>
      <c r="B262" t="str">
        <f>'Pivot MRIP 12"'!B265</f>
        <v>1104820131009019</v>
      </c>
      <c r="C262">
        <f>'Pivot MRIP 12"'!C265</f>
        <v>470.28145984000002</v>
      </c>
      <c r="D262">
        <f>'Pivot MRIP 12"'!D265</f>
        <v>470.28145984000002</v>
      </c>
      <c r="E262">
        <f>'Pivot MRIP 12"'!E265</f>
        <v>0.94160359434525431</v>
      </c>
      <c r="F262">
        <f>'Pivot MRIP 12"'!F265</f>
        <v>1</v>
      </c>
      <c r="G262">
        <f>'Pivot MRIP 12"'!G265</f>
        <v>6.2842892271189965E-3</v>
      </c>
      <c r="H262">
        <f t="shared" si="45"/>
        <v>2.9553847117863072</v>
      </c>
      <c r="I262">
        <f t="shared" si="46"/>
        <v>2.7828008672910003</v>
      </c>
    </row>
    <row r="263" spans="1:9" x14ac:dyDescent="0.25">
      <c r="A263">
        <f>'Pivot MRIP 12"'!A266</f>
        <v>2013</v>
      </c>
      <c r="B263" t="str">
        <f>'Pivot MRIP 12"'!B266</f>
        <v>1104820131014001</v>
      </c>
      <c r="C263">
        <f>'Pivot MRIP 12"'!C266</f>
        <v>176.05597152999999</v>
      </c>
      <c r="D263">
        <f>'Pivot MRIP 12"'!D266</f>
        <v>176.05597152999999</v>
      </c>
      <c r="E263">
        <f>'Pivot MRIP 12"'!E266</f>
        <v>0.94160359434525431</v>
      </c>
      <c r="F263">
        <f>'Pivot MRIP 12"'!F266</f>
        <v>2</v>
      </c>
      <c r="G263">
        <f>'Pivot MRIP 12"'!G266</f>
        <v>1.2568578454237993E-2</v>
      </c>
      <c r="H263">
        <f t="shared" si="45"/>
        <v>2.2127732905118953</v>
      </c>
      <c r="I263">
        <f t="shared" si="46"/>
        <v>2.083555283817176</v>
      </c>
    </row>
    <row r="264" spans="1:9" x14ac:dyDescent="0.25">
      <c r="A264">
        <f>'Pivot MRIP 12"'!A267</f>
        <v>2013</v>
      </c>
      <c r="B264" t="str">
        <f>'Pivot MRIP 12"'!B267</f>
        <v>1104820131020011</v>
      </c>
      <c r="C264">
        <f>'Pivot MRIP 12"'!C267</f>
        <v>190.09557724000001</v>
      </c>
      <c r="D264">
        <f>'Pivot MRIP 12"'!D267</f>
        <v>190.09557724000001</v>
      </c>
      <c r="E264">
        <f>'Pivot MRIP 12"'!E267</f>
        <v>0.94160359434525431</v>
      </c>
      <c r="F264">
        <f>'Pivot MRIP 12"'!F267</f>
        <v>1</v>
      </c>
      <c r="G264">
        <f>'Pivot MRIP 12"'!G267</f>
        <v>1.2622987885039705E-2</v>
      </c>
      <c r="H264">
        <f t="shared" si="45"/>
        <v>2.3995741685001497</v>
      </c>
      <c r="I264">
        <f t="shared" si="46"/>
        <v>2.2594476619577657</v>
      </c>
    </row>
    <row r="265" spans="1:9" x14ac:dyDescent="0.25">
      <c r="A265">
        <f>'Pivot MRIP 12"'!A268</f>
        <v>2013</v>
      </c>
      <c r="B265" t="str">
        <f>'Pivot MRIP 12"'!B268</f>
        <v>1104820131025002</v>
      </c>
      <c r="C265">
        <f>'Pivot MRIP 12"'!C268</f>
        <v>576.86246940000001</v>
      </c>
      <c r="D265">
        <f>'Pivot MRIP 12"'!D268</f>
        <v>576.86246940000001</v>
      </c>
      <c r="E265">
        <f>'Pivot MRIP 12"'!E268</f>
        <v>0.94160359434525431</v>
      </c>
      <c r="F265">
        <f>'Pivot MRIP 12"'!F268</f>
        <v>3</v>
      </c>
      <c r="G265">
        <f>'Pivot MRIP 12"'!G268</f>
        <v>1.2568578454237993E-2</v>
      </c>
      <c r="H265">
        <f t="shared" si="45"/>
        <v>7.2503412039593638</v>
      </c>
      <c r="I265">
        <f t="shared" si="46"/>
        <v>6.8269473378776357</v>
      </c>
    </row>
    <row r="266" spans="1:9" x14ac:dyDescent="0.25">
      <c r="A266">
        <f>'Pivot MRIP 12"'!A269</f>
        <v>2013</v>
      </c>
      <c r="B266" t="str">
        <f>'Pivot MRIP 12"'!B269</f>
        <v>1104820131026002</v>
      </c>
      <c r="C266">
        <f>'Pivot MRIP 12"'!C269</f>
        <v>215.16693549999999</v>
      </c>
      <c r="D266">
        <f>'Pivot MRIP 12"'!D269</f>
        <v>215.16693549999999</v>
      </c>
      <c r="E266">
        <f>'Pivot MRIP 12"'!E269</f>
        <v>0.94160359434525431</v>
      </c>
      <c r="F266">
        <f>'Pivot MRIP 12"'!F269</f>
        <v>3</v>
      </c>
      <c r="G266">
        <f>'Pivot MRIP 12"'!G269</f>
        <v>6.2842892271189965E-3</v>
      </c>
      <c r="H266">
        <f t="shared" si="45"/>
        <v>1.3521712547948579</v>
      </c>
      <c r="I266">
        <f t="shared" si="46"/>
        <v>1.273209313685171</v>
      </c>
    </row>
    <row r="267" spans="1:9" x14ac:dyDescent="0.25">
      <c r="A267">
        <f>'Pivot MRIP 12"'!A270</f>
        <v>2013</v>
      </c>
      <c r="B267" t="str">
        <f>'Pivot MRIP 12"'!B270</f>
        <v>1104820131026008</v>
      </c>
      <c r="C267">
        <f>'Pivot MRIP 12"'!C270</f>
        <v>141.17884749000001</v>
      </c>
      <c r="D267">
        <f>'Pivot MRIP 12"'!D270</f>
        <v>141.17884749000001</v>
      </c>
      <c r="E267">
        <f>'Pivot MRIP 12"'!E270</f>
        <v>0.94160359434525431</v>
      </c>
      <c r="F267">
        <f>'Pivot MRIP 12"'!F270</f>
        <v>2</v>
      </c>
      <c r="G267">
        <f>'Pivot MRIP 12"'!G270</f>
        <v>6.2842892271189965E-3</v>
      </c>
      <c r="H267">
        <f t="shared" si="45"/>
        <v>0.88720871037848281</v>
      </c>
      <c r="I267">
        <f t="shared" si="46"/>
        <v>0.83539891062679716</v>
      </c>
    </row>
    <row r="268" spans="1:9" x14ac:dyDescent="0.25">
      <c r="A268">
        <f>'Pivot MRIP 12"'!A271</f>
        <v>2013</v>
      </c>
      <c r="B268" t="str">
        <f>'Pivot MRIP 12"'!B271</f>
        <v>1104820131027007</v>
      </c>
      <c r="C268">
        <f>'Pivot MRIP 12"'!C271</f>
        <v>735.14188618000003</v>
      </c>
      <c r="D268">
        <f>'Pivot MRIP 12"'!D271</f>
        <v>735.14188618000003</v>
      </c>
      <c r="E268">
        <f>'Pivot MRIP 12"'!E271</f>
        <v>2.0943914908553625</v>
      </c>
      <c r="F268">
        <f>'Pivot MRIP 12"'!F271</f>
        <v>2</v>
      </c>
      <c r="G268">
        <f>'Pivot MRIP 12"'!G271</f>
        <v>1.0018396889000001</v>
      </c>
      <c r="H268">
        <f t="shared" si="45"/>
        <v>736.49431854793045</v>
      </c>
      <c r="I268">
        <f t="shared" si="46"/>
        <v>1542.5074338301042</v>
      </c>
    </row>
    <row r="269" spans="1:9" x14ac:dyDescent="0.25">
      <c r="A269">
        <f>'Pivot MRIP 12"'!A272</f>
        <v>2013</v>
      </c>
      <c r="B269" t="str">
        <f>'Pivot MRIP 12"'!B272</f>
        <v>1104820131115002</v>
      </c>
      <c r="C269">
        <f>'Pivot MRIP 12"'!C272</f>
        <v>37.942130616</v>
      </c>
      <c r="D269">
        <f>'Pivot MRIP 12"'!D272</f>
        <v>37.942130616</v>
      </c>
      <c r="E269">
        <f>'Pivot MRIP 12"'!E272</f>
        <v>0.94160359434525431</v>
      </c>
      <c r="F269">
        <f>'Pivot MRIP 12"'!F272</f>
        <v>2</v>
      </c>
      <c r="G269">
        <f>'Pivot MRIP 12"'!G272</f>
        <v>6.2842892271189965E-3</v>
      </c>
      <c r="H269">
        <f t="shared" si="45"/>
        <v>0.23843932268407067</v>
      </c>
      <c r="I269">
        <f t="shared" si="46"/>
        <v>0.22451532327256887</v>
      </c>
    </row>
    <row r="270" spans="1:9" x14ac:dyDescent="0.25">
      <c r="A270">
        <f>'Pivot MRIP 12"'!A273</f>
        <v>2013</v>
      </c>
      <c r="B270" t="str">
        <f>'Pivot MRIP 12"'!B273</f>
        <v>1104820131115003</v>
      </c>
      <c r="C270">
        <f>'Pivot MRIP 12"'!C273</f>
        <v>37.942130616</v>
      </c>
      <c r="D270">
        <f>'Pivot MRIP 12"'!D273</f>
        <v>37.942130616</v>
      </c>
      <c r="E270">
        <f>'Pivot MRIP 12"'!E273</f>
        <v>0.94160359434525442</v>
      </c>
      <c r="F270">
        <f>'Pivot MRIP 12"'!F273</f>
        <v>2</v>
      </c>
      <c r="G270">
        <f>'Pivot MRIP 12"'!G273</f>
        <v>1.8852867681356991E-2</v>
      </c>
      <c r="H270">
        <f t="shared" si="45"/>
        <v>0.71531796805221204</v>
      </c>
      <c r="I270">
        <f t="shared" si="46"/>
        <v>0.67354596981770676</v>
      </c>
    </row>
    <row r="271" spans="1:9" x14ac:dyDescent="0.25">
      <c r="A271">
        <f>'Pivot MRIP 12"'!A274</f>
        <v>2013</v>
      </c>
      <c r="B271" t="str">
        <f>'Pivot MRIP 12"'!B274</f>
        <v>1104820131117010</v>
      </c>
      <c r="C271">
        <f>'Pivot MRIP 12"'!C274</f>
        <v>101.21006294999999</v>
      </c>
      <c r="D271">
        <f>'Pivot MRIP 12"'!D274</f>
        <v>101.21006294999999</v>
      </c>
      <c r="E271">
        <f>'Pivot MRIP 12"'!E274</f>
        <v>0.94160359434525442</v>
      </c>
      <c r="F271">
        <f>'Pivot MRIP 12"'!F274</f>
        <v>1</v>
      </c>
      <c r="G271">
        <f>'Pivot MRIP 12"'!G274</f>
        <v>1.8852867681356991E-2</v>
      </c>
      <c r="H271">
        <f t="shared" si="45"/>
        <v>1.9080999248181614</v>
      </c>
      <c r="I271">
        <f t="shared" si="46"/>
        <v>1.7966737475786905</v>
      </c>
    </row>
    <row r="272" spans="1:9" x14ac:dyDescent="0.25">
      <c r="A272">
        <f>'Pivot MRIP 12"'!A275</f>
        <v>2013</v>
      </c>
      <c r="B272" t="str">
        <f>'Pivot MRIP 12"'!B275</f>
        <v>1104920130505003</v>
      </c>
      <c r="C272">
        <f>'Pivot MRIP 12"'!C275</f>
        <v>149.49420183000001</v>
      </c>
      <c r="D272">
        <f>'Pivot MRIP 12"'!D275</f>
        <v>149.49420183000001</v>
      </c>
      <c r="E272">
        <f>'Pivot MRIP 12"'!E275</f>
        <v>0.94160359434525431</v>
      </c>
      <c r="F272">
        <f>'Pivot MRIP 12"'!F275</f>
        <v>4</v>
      </c>
      <c r="G272">
        <f>'Pivot MRIP 12"'!G275</f>
        <v>6.9127181498308959E-2</v>
      </c>
      <c r="H272">
        <f t="shared" si="45"/>
        <v>10.334112822847242</v>
      </c>
      <c r="I272">
        <f t="shared" si="46"/>
        <v>9.730637778362345</v>
      </c>
    </row>
    <row r="273" spans="1:9" x14ac:dyDescent="0.25">
      <c r="A273">
        <f>'Pivot MRIP 12"'!A276</f>
        <v>2013</v>
      </c>
      <c r="B273" t="str">
        <f>'Pivot MRIP 12"'!B276</f>
        <v>1104920130518001</v>
      </c>
      <c r="C273">
        <f>'Pivot MRIP 12"'!C276</f>
        <v>721.31033387000002</v>
      </c>
      <c r="D273">
        <f>'Pivot MRIP 12"'!D276</f>
        <v>721.31033387000002</v>
      </c>
      <c r="E273">
        <f>'Pivot MRIP 12"'!E276</f>
        <v>0.94160359434525431</v>
      </c>
      <c r="F273">
        <f>'Pivot MRIP 12"'!F276</f>
        <v>4</v>
      </c>
      <c r="G273">
        <f>'Pivot MRIP 12"'!G276</f>
        <v>1.2568578454237993E-2</v>
      </c>
      <c r="H273">
        <f t="shared" si="45"/>
        <v>9.065845521097696</v>
      </c>
      <c r="I273">
        <f t="shared" si="46"/>
        <v>8.5364327284444155</v>
      </c>
    </row>
    <row r="274" spans="1:9" x14ac:dyDescent="0.25">
      <c r="A274">
        <f>'Pivot MRIP 12"'!A277</f>
        <v>2013</v>
      </c>
      <c r="B274" t="str">
        <f>'Pivot MRIP 12"'!B277</f>
        <v>1104920130518003</v>
      </c>
      <c r="C274">
        <f>'Pivot MRIP 12"'!C277</f>
        <v>721.31033387000002</v>
      </c>
      <c r="D274">
        <f>'Pivot MRIP 12"'!D277</f>
        <v>721.31033387000002</v>
      </c>
      <c r="E274">
        <f>'Pivot MRIP 12"'!E277</f>
        <v>0.94160359434525431</v>
      </c>
      <c r="F274">
        <f>'Pivot MRIP 12"'!F277</f>
        <v>3</v>
      </c>
      <c r="G274">
        <f>'Pivot MRIP 12"'!G277</f>
        <v>2.5137156908475986E-2</v>
      </c>
      <c r="H274">
        <f t="shared" si="45"/>
        <v>18.131691042195392</v>
      </c>
      <c r="I274">
        <f t="shared" si="46"/>
        <v>17.072865456888831</v>
      </c>
    </row>
    <row r="275" spans="1:9" x14ac:dyDescent="0.25">
      <c r="A275">
        <f>'Pivot MRIP 12"'!A278</f>
        <v>2013</v>
      </c>
      <c r="B275" t="str">
        <f>'Pivot MRIP 12"'!B278</f>
        <v>1104920130601007</v>
      </c>
      <c r="C275">
        <f>'Pivot MRIP 12"'!C278</f>
        <v>51.242677137999998</v>
      </c>
      <c r="D275">
        <f>'Pivot MRIP 12"'!D278</f>
        <v>51.242677137999998</v>
      </c>
      <c r="E275">
        <f>'Pivot MRIP 12"'!E278</f>
        <v>1.3436407576810088</v>
      </c>
      <c r="F275">
        <f>'Pivot MRIP 12"'!F278</f>
        <v>36</v>
      </c>
      <c r="G275">
        <f>'Pivot MRIP 12"'!G278</f>
        <v>30.087980049179667</v>
      </c>
      <c r="H275">
        <f t="shared" si="45"/>
        <v>1541.788647394699</v>
      </c>
      <c r="I275">
        <f t="shared" si="46"/>
        <v>2071.610066369391</v>
      </c>
    </row>
    <row r="276" spans="1:9" x14ac:dyDescent="0.25">
      <c r="A276">
        <f>'Pivot MRIP 12"'!A279</f>
        <v>2013</v>
      </c>
      <c r="B276" t="str">
        <f>'Pivot MRIP 12"'!B279</f>
        <v>1104920130602017</v>
      </c>
      <c r="C276">
        <f>'Pivot MRIP 12"'!C279</f>
        <v>211.99782368000001</v>
      </c>
      <c r="D276">
        <f>'Pivot MRIP 12"'!D279</f>
        <v>211.99782368000001</v>
      </c>
      <c r="E276">
        <f>'Pivot MRIP 12"'!E279</f>
        <v>0.94160359434525442</v>
      </c>
      <c r="F276">
        <f>'Pivot MRIP 12"'!F279</f>
        <v>9</v>
      </c>
      <c r="G276">
        <f>'Pivot MRIP 12"'!G279</f>
        <v>7.5411470725427962E-2</v>
      </c>
      <c r="H276">
        <f t="shared" si="45"/>
        <v>15.987067674298759</v>
      </c>
      <c r="I276">
        <f t="shared" si="46"/>
        <v>15.053480385160539</v>
      </c>
    </row>
    <row r="277" spans="1:9" x14ac:dyDescent="0.25">
      <c r="A277">
        <f>'Pivot MRIP 12"'!A280</f>
        <v>2013</v>
      </c>
      <c r="B277" t="str">
        <f>'Pivot MRIP 12"'!B280</f>
        <v>1104920130628001</v>
      </c>
      <c r="C277">
        <f>'Pivot MRIP 12"'!C280</f>
        <v>218.04441987000001</v>
      </c>
      <c r="D277">
        <f>'Pivot MRIP 12"'!D280</f>
        <v>218.04441987000001</v>
      </c>
      <c r="E277">
        <f>'Pivot MRIP 12"'!E280</f>
        <v>0.94160359434525442</v>
      </c>
      <c r="F277">
        <f>'Pivot MRIP 12"'!F280</f>
        <v>4</v>
      </c>
      <c r="G277">
        <f>'Pivot MRIP 12"'!G280</f>
        <v>3.7705735362713981E-2</v>
      </c>
      <c r="H277">
        <f t="shared" si="45"/>
        <v>8.2215251929347151</v>
      </c>
      <c r="I277">
        <f t="shared" si="46"/>
        <v>7.7414176726673887</v>
      </c>
    </row>
    <row r="278" spans="1:9" x14ac:dyDescent="0.25">
      <c r="A278">
        <f>'Pivot MRIP 12"'!A281</f>
        <v>2013</v>
      </c>
      <c r="B278" t="str">
        <f>'Pivot MRIP 12"'!B281</f>
        <v>1104920130707023</v>
      </c>
      <c r="C278">
        <f>'Pivot MRIP 12"'!C281</f>
        <v>176.06928664</v>
      </c>
      <c r="D278">
        <f>'Pivot MRIP 12"'!D281</f>
        <v>176.06928664</v>
      </c>
      <c r="E278">
        <f>'Pivot MRIP 12"'!E281</f>
        <v>0.94160359434525431</v>
      </c>
      <c r="F278">
        <f>'Pivot MRIP 12"'!F281</f>
        <v>4</v>
      </c>
      <c r="G278">
        <f>'Pivot MRIP 12"'!G281</f>
        <v>6.2842892271189965E-3</v>
      </c>
      <c r="H278">
        <f t="shared" si="45"/>
        <v>1.1064703212582787</v>
      </c>
      <c r="I278">
        <f t="shared" si="46"/>
        <v>1.0418564315331436</v>
      </c>
    </row>
    <row r="279" spans="1:9" x14ac:dyDescent="0.25">
      <c r="A279">
        <f>'Pivot MRIP 12"'!A282</f>
        <v>2013</v>
      </c>
      <c r="B279" t="str">
        <f>'Pivot MRIP 12"'!B282</f>
        <v>1104920130707040</v>
      </c>
      <c r="C279">
        <f>'Pivot MRIP 12"'!C282</f>
        <v>176.06928664</v>
      </c>
      <c r="D279">
        <f>'Pivot MRIP 12"'!D282</f>
        <v>176.06928664</v>
      </c>
      <c r="E279">
        <f>'Pivot MRIP 12"'!E282</f>
        <v>0.94160359434525431</v>
      </c>
      <c r="F279">
        <f>'Pivot MRIP 12"'!F282</f>
        <v>3</v>
      </c>
      <c r="G279">
        <f>'Pivot MRIP 12"'!G282</f>
        <v>6.2842892271189965E-3</v>
      </c>
      <c r="H279">
        <f t="shared" si="45"/>
        <v>1.1064703212582787</v>
      </c>
      <c r="I279">
        <f t="shared" si="46"/>
        <v>1.0418564315331436</v>
      </c>
    </row>
    <row r="280" spans="1:9" x14ac:dyDescent="0.25">
      <c r="A280">
        <f>'Pivot MRIP 12"'!A283</f>
        <v>2013</v>
      </c>
      <c r="B280" t="str">
        <f>'Pivot MRIP 12"'!B283</f>
        <v>1104920130707049</v>
      </c>
      <c r="C280">
        <f>'Pivot MRIP 12"'!C283</f>
        <v>176.06928664</v>
      </c>
      <c r="D280">
        <f>'Pivot MRIP 12"'!D283</f>
        <v>176.06928664</v>
      </c>
      <c r="E280">
        <f>'Pivot MRIP 12"'!E283</f>
        <v>0.94160359434525442</v>
      </c>
      <c r="F280">
        <f>'Pivot MRIP 12"'!F283</f>
        <v>25</v>
      </c>
      <c r="G280">
        <f>'Pivot MRIP 12"'!G283</f>
        <v>0.18852867681356988</v>
      </c>
      <c r="H280">
        <f t="shared" si="45"/>
        <v>33.194109637748355</v>
      </c>
      <c r="I280">
        <f t="shared" si="46"/>
        <v>31.255692945994301</v>
      </c>
    </row>
    <row r="281" spans="1:9" x14ac:dyDescent="0.25">
      <c r="A281">
        <f>'Pivot MRIP 12"'!A284</f>
        <v>2013</v>
      </c>
      <c r="B281" t="str">
        <f>'Pivot MRIP 12"'!B284</f>
        <v>1104920130712001</v>
      </c>
      <c r="C281">
        <f>'Pivot MRIP 12"'!C284</f>
        <v>107.79387019000001</v>
      </c>
      <c r="D281">
        <f>'Pivot MRIP 12"'!D284</f>
        <v>107.79387019000001</v>
      </c>
      <c r="E281">
        <f>'Pivot MRIP 12"'!E284</f>
        <v>0.94160359434525442</v>
      </c>
      <c r="F281">
        <f>'Pivot MRIP 12"'!F284</f>
        <v>3</v>
      </c>
      <c r="G281">
        <f>'Pivot MRIP 12"'!G284</f>
        <v>0.12568578454237994</v>
      </c>
      <c r="H281">
        <f t="shared" si="45"/>
        <v>13.548157143689613</v>
      </c>
      <c r="I281">
        <f t="shared" si="46"/>
        <v>12.756993463252476</v>
      </c>
    </row>
    <row r="282" spans="1:9" x14ac:dyDescent="0.25">
      <c r="A282">
        <f>'Pivot MRIP 12"'!A285</f>
        <v>2013</v>
      </c>
      <c r="B282" t="str">
        <f>'Pivot MRIP 12"'!B285</f>
        <v>1104920130719001</v>
      </c>
      <c r="C282">
        <f>'Pivot MRIP 12"'!C285</f>
        <v>124.67115866</v>
      </c>
      <c r="D282">
        <f>'Pivot MRIP 12"'!D285</f>
        <v>124.67115866</v>
      </c>
      <c r="E282">
        <f>'Pivot MRIP 12"'!E285</f>
        <v>0.94160359434525442</v>
      </c>
      <c r="F282">
        <f>'Pivot MRIP 12"'!F285</f>
        <v>3</v>
      </c>
      <c r="G282">
        <f>'Pivot MRIP 12"'!G285</f>
        <v>1.8852867681356991E-2</v>
      </c>
      <c r="H282">
        <f t="shared" si="45"/>
        <v>2.3504088578984437</v>
      </c>
      <c r="I282">
        <f t="shared" si="46"/>
        <v>2.213153428778099</v>
      </c>
    </row>
    <row r="283" spans="1:9" x14ac:dyDescent="0.25">
      <c r="A283">
        <f>'Pivot MRIP 12"'!A286</f>
        <v>2013</v>
      </c>
      <c r="B283" t="str">
        <f>'Pivot MRIP 12"'!B286</f>
        <v>1104920130720001</v>
      </c>
      <c r="C283">
        <f>'Pivot MRIP 12"'!C286</f>
        <v>171.24759639999999</v>
      </c>
      <c r="D283">
        <f>'Pivot MRIP 12"'!D286</f>
        <v>171.24759639999999</v>
      </c>
      <c r="E283">
        <f>'Pivot MRIP 12"'!E286</f>
        <v>0.94160359434525442</v>
      </c>
      <c r="F283">
        <f>'Pivot MRIP 12"'!F286</f>
        <v>12</v>
      </c>
      <c r="G283">
        <f>'Pivot MRIP 12"'!G286</f>
        <v>6.2842892271189971E-2</v>
      </c>
      <c r="H283">
        <f t="shared" si="45"/>
        <v>10.76169425226542</v>
      </c>
      <c r="I283">
        <f t="shared" si="46"/>
        <v>10.133249989177784</v>
      </c>
    </row>
    <row r="284" spans="1:9" x14ac:dyDescent="0.25">
      <c r="A284">
        <f>'Pivot MRIP 12"'!A287</f>
        <v>2013</v>
      </c>
      <c r="B284" t="str">
        <f>'Pivot MRIP 12"'!B287</f>
        <v>1104920130720005</v>
      </c>
      <c r="C284">
        <f>'Pivot MRIP 12"'!C287</f>
        <v>171.24759639999999</v>
      </c>
      <c r="D284">
        <f>'Pivot MRIP 12"'!D287</f>
        <v>171.24759639999999</v>
      </c>
      <c r="E284">
        <f>'Pivot MRIP 12"'!E287</f>
        <v>0.94160359434525431</v>
      </c>
      <c r="F284">
        <f>'Pivot MRIP 12"'!F287</f>
        <v>2</v>
      </c>
      <c r="G284">
        <f>'Pivot MRIP 12"'!G287</f>
        <v>6.2842892271189965E-3</v>
      </c>
      <c r="H284">
        <f t="shared" si="45"/>
        <v>1.0761694252265419</v>
      </c>
      <c r="I284">
        <f t="shared" si="46"/>
        <v>1.0133249989177782</v>
      </c>
    </row>
    <row r="285" spans="1:9" x14ac:dyDescent="0.25">
      <c r="A285">
        <f>'Pivot MRIP 12"'!A288</f>
        <v>2013</v>
      </c>
      <c r="B285" t="str">
        <f>'Pivot MRIP 12"'!B288</f>
        <v>1104920130727006</v>
      </c>
      <c r="C285">
        <f>'Pivot MRIP 12"'!C288</f>
        <v>258.35621677</v>
      </c>
      <c r="D285">
        <f>'Pivot MRIP 12"'!D288</f>
        <v>258.35621677</v>
      </c>
      <c r="E285">
        <f>'Pivot MRIP 12"'!E288</f>
        <v>0.94160359434525442</v>
      </c>
      <c r="F285">
        <f>'Pivot MRIP 12"'!F288</f>
        <v>2</v>
      </c>
      <c r="G285">
        <f>'Pivot MRIP 12"'!G288</f>
        <v>1.8852867681356991E-2</v>
      </c>
      <c r="H285">
        <f t="shared" si="45"/>
        <v>4.870755569420794</v>
      </c>
      <c r="I285">
        <f t="shared" si="46"/>
        <v>4.5863209513437857</v>
      </c>
    </row>
    <row r="286" spans="1:9" x14ac:dyDescent="0.25">
      <c r="A286">
        <f>'Pivot MRIP 12"'!A289</f>
        <v>2013</v>
      </c>
      <c r="B286" t="str">
        <f>'Pivot MRIP 12"'!B289</f>
        <v>1104920130727012</v>
      </c>
      <c r="C286">
        <f>'Pivot MRIP 12"'!C289</f>
        <v>258.35621677</v>
      </c>
      <c r="D286">
        <f>'Pivot MRIP 12"'!D289</f>
        <v>258.35621677</v>
      </c>
      <c r="E286">
        <f>'Pivot MRIP 12"'!E289</f>
        <v>0.94160359434525431</v>
      </c>
      <c r="F286">
        <f>'Pivot MRIP 12"'!F289</f>
        <v>2</v>
      </c>
      <c r="G286">
        <f>'Pivot MRIP 12"'!G289</f>
        <v>5.0274313816951972E-2</v>
      </c>
      <c r="H286">
        <f t="shared" si="45"/>
        <v>12.988681518455451</v>
      </c>
      <c r="I286">
        <f t="shared" si="46"/>
        <v>12.230189203583429</v>
      </c>
    </row>
    <row r="287" spans="1:9" x14ac:dyDescent="0.25">
      <c r="A287">
        <f>'Pivot MRIP 12"'!A290</f>
        <v>2013</v>
      </c>
      <c r="B287" t="str">
        <f>'Pivot MRIP 12"'!B290</f>
        <v>1104920130727017</v>
      </c>
      <c r="C287">
        <f>'Pivot MRIP 12"'!C290</f>
        <v>258.35621677</v>
      </c>
      <c r="D287">
        <f>'Pivot MRIP 12"'!D290</f>
        <v>258.35621677</v>
      </c>
      <c r="E287">
        <f>'Pivot MRIP 12"'!E290</f>
        <v>0.94160359434525442</v>
      </c>
      <c r="F287">
        <f>'Pivot MRIP 12"'!F290</f>
        <v>4</v>
      </c>
      <c r="G287">
        <f>'Pivot MRIP 12"'!G290</f>
        <v>3.1421446135594985E-2</v>
      </c>
      <c r="H287">
        <f t="shared" si="45"/>
        <v>8.1179259490346567</v>
      </c>
      <c r="I287">
        <f t="shared" si="46"/>
        <v>7.6438682522396437</v>
      </c>
    </row>
    <row r="288" spans="1:9" x14ac:dyDescent="0.25">
      <c r="A288">
        <f>'Pivot MRIP 12"'!A291</f>
        <v>2013</v>
      </c>
      <c r="B288" t="str">
        <f>'Pivot MRIP 12"'!B291</f>
        <v>1104920130727021</v>
      </c>
      <c r="C288">
        <f>'Pivot MRIP 12"'!C291</f>
        <v>258.35621677</v>
      </c>
      <c r="D288">
        <f>'Pivot MRIP 12"'!D291</f>
        <v>258.35621677</v>
      </c>
      <c r="E288">
        <f>'Pivot MRIP 12"'!E291</f>
        <v>2.073060287434342</v>
      </c>
      <c r="F288">
        <f>'Pivot MRIP 12"'!F291</f>
        <v>4</v>
      </c>
      <c r="G288">
        <f>'Pivot MRIP 12"'!G291</f>
        <v>2.0377057353627142</v>
      </c>
      <c r="H288">
        <f t="shared" si="45"/>
        <v>526.45394467884159</v>
      </c>
      <c r="I288">
        <f t="shared" si="46"/>
        <v>1091.3707658768626</v>
      </c>
    </row>
    <row r="289" spans="1:9" x14ac:dyDescent="0.25">
      <c r="A289">
        <f>'Pivot MRIP 12"'!A292</f>
        <v>2013</v>
      </c>
      <c r="B289" t="str">
        <f>'Pivot MRIP 12"'!B292</f>
        <v>1104920130727023</v>
      </c>
      <c r="C289">
        <f>'Pivot MRIP 12"'!C292</f>
        <v>258.35621677</v>
      </c>
      <c r="D289">
        <f>'Pivot MRIP 12"'!D292</f>
        <v>258.35621677</v>
      </c>
      <c r="E289">
        <f>'Pivot MRIP 12"'!E292</f>
        <v>0.94160359434525431</v>
      </c>
      <c r="F289">
        <f>'Pivot MRIP 12"'!F292</f>
        <v>3</v>
      </c>
      <c r="G289">
        <f>'Pivot MRIP 12"'!G292</f>
        <v>1.2568578454237993E-2</v>
      </c>
      <c r="H289">
        <f t="shared" si="45"/>
        <v>3.2471703796138627</v>
      </c>
      <c r="I289">
        <f t="shared" si="46"/>
        <v>3.0575473008958571</v>
      </c>
    </row>
    <row r="290" spans="1:9" x14ac:dyDescent="0.25">
      <c r="A290">
        <f>'Pivot MRIP 12"'!A293</f>
        <v>2013</v>
      </c>
      <c r="B290" t="str">
        <f>'Pivot MRIP 12"'!B293</f>
        <v>1104920130727026</v>
      </c>
      <c r="C290">
        <f>'Pivot MRIP 12"'!C293</f>
        <v>258.35621677</v>
      </c>
      <c r="D290">
        <f>'Pivot MRIP 12"'!D293</f>
        <v>258.35621677</v>
      </c>
      <c r="E290">
        <f>'Pivot MRIP 12"'!E293</f>
        <v>0.94160359434525431</v>
      </c>
      <c r="F290">
        <f>'Pivot MRIP 12"'!F293</f>
        <v>4</v>
      </c>
      <c r="G290">
        <f>'Pivot MRIP 12"'!G293</f>
        <v>1.2568578454237993E-2</v>
      </c>
      <c r="H290">
        <f t="shared" si="45"/>
        <v>3.2471703796138627</v>
      </c>
      <c r="I290">
        <f t="shared" si="46"/>
        <v>3.0575473008958571</v>
      </c>
    </row>
    <row r="291" spans="1:9" x14ac:dyDescent="0.25">
      <c r="A291">
        <f>'Pivot MRIP 12"'!A294</f>
        <v>2013</v>
      </c>
      <c r="B291" t="str">
        <f>'Pivot MRIP 12"'!B294</f>
        <v>1104920130728005</v>
      </c>
      <c r="C291">
        <f>'Pivot MRIP 12"'!C294</f>
        <v>193.15034251</v>
      </c>
      <c r="D291">
        <f>'Pivot MRIP 12"'!D294</f>
        <v>193.15034251</v>
      </c>
      <c r="E291">
        <f>'Pivot MRIP 12"'!E294</f>
        <v>0.94160359434525431</v>
      </c>
      <c r="F291">
        <f>'Pivot MRIP 12"'!F294</f>
        <v>2</v>
      </c>
      <c r="G291">
        <f>'Pivot MRIP 12"'!G294</f>
        <v>6.2842892271189965E-3</v>
      </c>
      <c r="H291">
        <f t="shared" si="45"/>
        <v>1.2138126166499374</v>
      </c>
      <c r="I291">
        <f t="shared" si="46"/>
        <v>1.1429303226991994</v>
      </c>
    </row>
    <row r="292" spans="1:9" x14ac:dyDescent="0.25">
      <c r="A292">
        <f>'Pivot MRIP 12"'!A295</f>
        <v>2013</v>
      </c>
      <c r="B292" t="str">
        <f>'Pivot MRIP 12"'!B295</f>
        <v>1104920130731001</v>
      </c>
      <c r="C292">
        <f>'Pivot MRIP 12"'!C295</f>
        <v>117.01308644</v>
      </c>
      <c r="D292">
        <f>'Pivot MRIP 12"'!D295</f>
        <v>117.01308644</v>
      </c>
      <c r="E292">
        <f>'Pivot MRIP 12"'!E295</f>
        <v>0.94160359434525431</v>
      </c>
      <c r="F292">
        <f>'Pivot MRIP 12"'!F295</f>
        <v>3</v>
      </c>
      <c r="G292">
        <f>'Pivot MRIP 12"'!G295</f>
        <v>6.2842892271189965E-3</v>
      </c>
      <c r="H292">
        <f t="shared" si="45"/>
        <v>0.73534407854683592</v>
      </c>
      <c r="I292">
        <f t="shared" si="46"/>
        <v>0.69240262744019976</v>
      </c>
    </row>
    <row r="293" spans="1:9" x14ac:dyDescent="0.25">
      <c r="A293">
        <f>'Pivot MRIP 12"'!A296</f>
        <v>2013</v>
      </c>
      <c r="B293" t="str">
        <f>'Pivot MRIP 12"'!B296</f>
        <v>1104920130822001</v>
      </c>
      <c r="C293">
        <f>'Pivot MRIP 12"'!C296</f>
        <v>297.11065176</v>
      </c>
      <c r="D293">
        <f>'Pivot MRIP 12"'!D296</f>
        <v>297.11065176</v>
      </c>
      <c r="E293">
        <f>'Pivot MRIP 12"'!E296</f>
        <v>0.94160359434525442</v>
      </c>
      <c r="F293">
        <f>'Pivot MRIP 12"'!F296</f>
        <v>16</v>
      </c>
      <c r="G293">
        <f>'Pivot MRIP 12"'!G296</f>
        <v>0.15710723067797491</v>
      </c>
      <c r="H293">
        <f t="shared" si="45"/>
        <v>46.678231702941794</v>
      </c>
      <c r="I293">
        <f t="shared" si="46"/>
        <v>43.952390749170597</v>
      </c>
    </row>
    <row r="294" spans="1:9" x14ac:dyDescent="0.25">
      <c r="A294">
        <f>'Pivot MRIP 12"'!A297</f>
        <v>2013</v>
      </c>
      <c r="B294" t="str">
        <f>'Pivot MRIP 12"'!B297</f>
        <v>1104920130904001</v>
      </c>
      <c r="C294">
        <f>'Pivot MRIP 12"'!C297</f>
        <v>1261.1564175999999</v>
      </c>
      <c r="D294">
        <f>'Pivot MRIP 12"'!D297</f>
        <v>1261.1564175999999</v>
      </c>
      <c r="E294">
        <f>'Pivot MRIP 12"'!E297</f>
        <v>0.94160359434525431</v>
      </c>
      <c r="F294">
        <f>'Pivot MRIP 12"'!F297</f>
        <v>2</v>
      </c>
      <c r="G294">
        <f>'Pivot MRIP 12"'!G297</f>
        <v>5.0274313816951972E-2</v>
      </c>
      <c r="H294">
        <f t="shared" si="45"/>
        <v>63.403773510685326</v>
      </c>
      <c r="I294">
        <f t="shared" si="46"/>
        <v>59.701221032713725</v>
      </c>
    </row>
    <row r="295" spans="1:9" x14ac:dyDescent="0.25">
      <c r="A295">
        <f>'Pivot MRIP 12"'!A298</f>
        <v>2013</v>
      </c>
      <c r="B295" t="str">
        <f>'Pivot MRIP 12"'!B298</f>
        <v>1104920130914002</v>
      </c>
      <c r="C295">
        <f>'Pivot MRIP 12"'!C298</f>
        <v>607.47445822999998</v>
      </c>
      <c r="D295">
        <f>'Pivot MRIP 12"'!D298</f>
        <v>607.47445822999998</v>
      </c>
      <c r="E295">
        <f>'Pivot MRIP 12"'!E298</f>
        <v>0.94160359434525431</v>
      </c>
      <c r="F295">
        <f>'Pivot MRIP 12"'!F298</f>
        <v>2</v>
      </c>
      <c r="G295">
        <f>'Pivot MRIP 12"'!G298</f>
        <v>1.2568578454237993E-2</v>
      </c>
      <c r="H295">
        <f t="shared" si="45"/>
        <v>7.6350903872094751</v>
      </c>
      <c r="I295">
        <f t="shared" si="46"/>
        <v>7.1892285517473411</v>
      </c>
    </row>
    <row r="296" spans="1:9" x14ac:dyDescent="0.25">
      <c r="A296">
        <f>'Pivot MRIP 12"'!A299</f>
        <v>2013</v>
      </c>
      <c r="B296" t="str">
        <f>'Pivot MRIP 12"'!B299</f>
        <v>1104920131020004</v>
      </c>
      <c r="C296">
        <f>'Pivot MRIP 12"'!C299</f>
        <v>198.99105645</v>
      </c>
      <c r="D296">
        <f>'Pivot MRIP 12"'!D299</f>
        <v>198.99105645</v>
      </c>
      <c r="E296">
        <f>'Pivot MRIP 12"'!E299</f>
        <v>0.94160359434525442</v>
      </c>
      <c r="F296">
        <f>'Pivot MRIP 12"'!F299</f>
        <v>9</v>
      </c>
      <c r="G296">
        <f>'Pivot MRIP 12"'!G299</f>
        <v>8.1695759952546951E-2</v>
      </c>
      <c r="H296">
        <f t="shared" si="45"/>
        <v>16.256725580442918</v>
      </c>
      <c r="I296">
        <f t="shared" si="46"/>
        <v>15.307391238829494</v>
      </c>
    </row>
    <row r="297" spans="1:9" x14ac:dyDescent="0.25">
      <c r="A297">
        <f>'Pivot MRIP 12"'!A300</f>
        <v>2013</v>
      </c>
      <c r="B297" t="str">
        <f>'Pivot MRIP 12"'!B300</f>
        <v>1104920131026022</v>
      </c>
      <c r="C297">
        <f>'Pivot MRIP 12"'!C300</f>
        <v>348.81862038000003</v>
      </c>
      <c r="D297">
        <f>'Pivot MRIP 12"'!D300</f>
        <v>348.81862038000003</v>
      </c>
      <c r="E297">
        <f>'Pivot MRIP 12"'!E300</f>
        <v>0.94160359434525431</v>
      </c>
      <c r="F297">
        <f>'Pivot MRIP 12"'!F300</f>
        <v>2</v>
      </c>
      <c r="G297">
        <f>'Pivot MRIP 12"'!G300</f>
        <v>6.2842892271189965E-3</v>
      </c>
      <c r="H297">
        <f t="shared" si="45"/>
        <v>2.192077098272545</v>
      </c>
      <c r="I297">
        <f t="shared" si="46"/>
        <v>2.0640676748153437</v>
      </c>
    </row>
    <row r="298" spans="1:9" x14ac:dyDescent="0.25">
      <c r="A298">
        <f>'Pivot MRIP 12"'!A301</f>
        <v>2013</v>
      </c>
      <c r="B298" t="str">
        <f>'Pivot MRIP 12"'!B301</f>
        <v>1104920131026026</v>
      </c>
      <c r="C298">
        <f>'Pivot MRIP 12"'!C301</f>
        <v>348.81862038000003</v>
      </c>
      <c r="D298">
        <f>'Pivot MRIP 12"'!D301</f>
        <v>348.81862038000003</v>
      </c>
      <c r="E298">
        <f>'Pivot MRIP 12"'!E301</f>
        <v>0.94160359434525431</v>
      </c>
      <c r="F298">
        <f>'Pivot MRIP 12"'!F301</f>
        <v>2</v>
      </c>
      <c r="G298">
        <f>'Pivot MRIP 12"'!G301</f>
        <v>6.2842892271189965E-3</v>
      </c>
      <c r="H298">
        <f t="shared" si="45"/>
        <v>2.192077098272545</v>
      </c>
      <c r="I298">
        <f t="shared" si="46"/>
        <v>2.0640676748153437</v>
      </c>
    </row>
    <row r="299" spans="1:9" x14ac:dyDescent="0.25">
      <c r="A299">
        <f>'Pivot MRIP 12"'!A302</f>
        <v>2013</v>
      </c>
      <c r="B299" t="str">
        <f>'Pivot MRIP 12"'!B302</f>
        <v>1104920131027004</v>
      </c>
      <c r="C299">
        <f>'Pivot MRIP 12"'!C302</f>
        <v>272.92270626999999</v>
      </c>
      <c r="D299">
        <f>'Pivot MRIP 12"'!D302</f>
        <v>272.92270626999999</v>
      </c>
      <c r="E299">
        <f>'Pivot MRIP 12"'!E302</f>
        <v>0.94160359434525431</v>
      </c>
      <c r="F299">
        <f>'Pivot MRIP 12"'!F302</f>
        <v>1</v>
      </c>
      <c r="G299">
        <f>'Pivot MRIP 12"'!G302</f>
        <v>6.2842892271189965E-3</v>
      </c>
      <c r="H299">
        <f t="shared" si="45"/>
        <v>1.7151252228487233</v>
      </c>
      <c r="I299">
        <f t="shared" si="46"/>
        <v>1.6149680745865631</v>
      </c>
    </row>
    <row r="300" spans="1:9" x14ac:dyDescent="0.25">
      <c r="A300">
        <f>'Pivot MRIP 12"'!A303</f>
        <v>2013</v>
      </c>
      <c r="B300" t="str">
        <f>'Pivot MRIP 12"'!B303</f>
        <v>1104920131028004</v>
      </c>
      <c r="C300">
        <f>'Pivot MRIP 12"'!C303</f>
        <v>142.81092530000001</v>
      </c>
      <c r="D300">
        <f>'Pivot MRIP 12"'!D303</f>
        <v>142.81092530000001</v>
      </c>
      <c r="E300">
        <f>'Pivot MRIP 12"'!E303</f>
        <v>1.6042369823789457</v>
      </c>
      <c r="F300">
        <f>'Pivot MRIP 12"'!F303</f>
        <v>4</v>
      </c>
      <c r="G300">
        <f>'Pivot MRIP 12"'!G303</f>
        <v>3.0580640847440712</v>
      </c>
      <c r="H300">
        <f t="shared" si="45"/>
        <v>436.72496156899842</v>
      </c>
      <c r="I300">
        <f t="shared" si="46"/>
        <v>700.61033447701107</v>
      </c>
    </row>
    <row r="301" spans="1:9" x14ac:dyDescent="0.25">
      <c r="A301">
        <f>'Pivot MRIP 12"'!A304</f>
        <v>2013</v>
      </c>
      <c r="B301" t="str">
        <f>'Pivot MRIP 12"'!B304</f>
        <v>1104920131028010</v>
      </c>
      <c r="C301">
        <f>'Pivot MRIP 12"'!C304</f>
        <v>142.81092530000001</v>
      </c>
      <c r="D301">
        <f>'Pivot MRIP 12"'!D304</f>
        <v>142.81092530000001</v>
      </c>
      <c r="E301">
        <f>'Pivot MRIP 12"'!E304</f>
        <v>0.94160359434525431</v>
      </c>
      <c r="F301">
        <f>'Pivot MRIP 12"'!F304</f>
        <v>3</v>
      </c>
      <c r="G301">
        <f>'Pivot MRIP 12"'!G304</f>
        <v>6.2842892271189965E-3</v>
      </c>
      <c r="H301">
        <f t="shared" si="45"/>
        <v>0.89746515937768578</v>
      </c>
      <c r="I301">
        <f t="shared" si="46"/>
        <v>0.84505641986966551</v>
      </c>
    </row>
    <row r="302" spans="1:9" x14ac:dyDescent="0.25">
      <c r="A302">
        <f>'Pivot MRIP 12"'!A305</f>
        <v>2013</v>
      </c>
      <c r="B302" t="str">
        <f>'Pivot MRIP 12"'!B305</f>
        <v>1104920131030001</v>
      </c>
      <c r="C302">
        <f>'Pivot MRIP 12"'!C305</f>
        <v>188.79302444999999</v>
      </c>
      <c r="D302">
        <f>'Pivot MRIP 12"'!D305</f>
        <v>188.79302444999999</v>
      </c>
      <c r="E302">
        <f>'Pivot MRIP 12"'!E305</f>
        <v>0.94160359434525431</v>
      </c>
      <c r="F302">
        <f>'Pivot MRIP 12"'!F305</f>
        <v>2</v>
      </c>
      <c r="G302">
        <f>'Pivot MRIP 12"'!G305</f>
        <v>1.2568578454237993E-2</v>
      </c>
      <c r="H302">
        <f t="shared" si="45"/>
        <v>2.3728599394126966</v>
      </c>
      <c r="I302">
        <f t="shared" si="46"/>
        <v>2.2342934478288576</v>
      </c>
    </row>
    <row r="303" spans="1:9" x14ac:dyDescent="0.25">
      <c r="A303">
        <f>'Pivot MRIP 12"'!A306</f>
        <v>2013</v>
      </c>
      <c r="B303" t="str">
        <f>'Pivot MRIP 12"'!B306</f>
        <v>1104920131030003</v>
      </c>
      <c r="C303">
        <f>'Pivot MRIP 12"'!C306</f>
        <v>188.79302444999999</v>
      </c>
      <c r="D303">
        <f>'Pivot MRIP 12"'!D306</f>
        <v>188.79302444999999</v>
      </c>
      <c r="E303">
        <f>'Pivot MRIP 12"'!E306</f>
        <v>0.94160359434525431</v>
      </c>
      <c r="F303">
        <f>'Pivot MRIP 12"'!F306</f>
        <v>4</v>
      </c>
      <c r="G303">
        <f>'Pivot MRIP 12"'!G306</f>
        <v>2.5137156908475986E-2</v>
      </c>
      <c r="H303">
        <f t="shared" si="45"/>
        <v>4.7457198788253931</v>
      </c>
      <c r="I303">
        <f t="shared" si="46"/>
        <v>4.4685868956577153</v>
      </c>
    </row>
    <row r="304" spans="1:9" x14ac:dyDescent="0.25">
      <c r="A304">
        <f>'Pivot MRIP 12"'!A307</f>
        <v>2013</v>
      </c>
      <c r="B304" t="str">
        <f>'Pivot MRIP 12"'!B307</f>
        <v>1104920131030005</v>
      </c>
      <c r="C304">
        <f>'Pivot MRIP 12"'!C307</f>
        <v>188.79302444999999</v>
      </c>
      <c r="D304">
        <f>'Pivot MRIP 12"'!D307</f>
        <v>188.79302444999999</v>
      </c>
      <c r="E304">
        <f>'Pivot MRIP 12"'!E307</f>
        <v>0.94160359434525431</v>
      </c>
      <c r="F304">
        <f>'Pivot MRIP 12"'!F307</f>
        <v>9</v>
      </c>
      <c r="G304">
        <f>'Pivot MRIP 12"'!G307</f>
        <v>0.13825436299661792</v>
      </c>
      <c r="H304">
        <f t="shared" si="45"/>
        <v>26.101459333539662</v>
      </c>
      <c r="I304">
        <f t="shared" si="46"/>
        <v>24.57722792611743</v>
      </c>
    </row>
    <row r="305" spans="1:9" x14ac:dyDescent="0.25">
      <c r="A305">
        <f>'Pivot MRIP 12"'!A308</f>
        <v>2013</v>
      </c>
      <c r="B305" t="str">
        <f>'Pivot MRIP 12"'!B308</f>
        <v>1104920131030008</v>
      </c>
      <c r="C305">
        <f>'Pivot MRIP 12"'!C308</f>
        <v>188.79302444999999</v>
      </c>
      <c r="D305">
        <f>'Pivot MRIP 12"'!D308</f>
        <v>188.79302444999999</v>
      </c>
      <c r="E305">
        <f>'Pivot MRIP 12"'!E308</f>
        <v>0.94160359434525431</v>
      </c>
      <c r="F305">
        <f>'Pivot MRIP 12"'!F308</f>
        <v>3</v>
      </c>
      <c r="G305">
        <f>'Pivot MRIP 12"'!G308</f>
        <v>5.0274313816951972E-2</v>
      </c>
      <c r="H305">
        <f t="shared" si="45"/>
        <v>9.4914397576507863</v>
      </c>
      <c r="I305">
        <f t="shared" si="46"/>
        <v>8.9371737913154305</v>
      </c>
    </row>
    <row r="306" spans="1:9" x14ac:dyDescent="0.25">
      <c r="A306">
        <f>'Pivot MRIP 12"'!A309</f>
        <v>2013</v>
      </c>
      <c r="B306" t="str">
        <f>'Pivot MRIP 12"'!B309</f>
        <v>1104920131030011</v>
      </c>
      <c r="C306">
        <f>'Pivot MRIP 12"'!C309</f>
        <v>188.79302444999999</v>
      </c>
      <c r="D306">
        <f>'Pivot MRIP 12"'!D309</f>
        <v>188.79302444999999</v>
      </c>
      <c r="E306">
        <f>'Pivot MRIP 12"'!E309</f>
        <v>0.94160359434525442</v>
      </c>
      <c r="F306">
        <f>'Pivot MRIP 12"'!F309</f>
        <v>3</v>
      </c>
      <c r="G306">
        <f>'Pivot MRIP 12"'!G309</f>
        <v>1.8852867681356991E-2</v>
      </c>
      <c r="H306">
        <f t="shared" si="45"/>
        <v>3.5592899091190451</v>
      </c>
      <c r="I306">
        <f t="shared" si="46"/>
        <v>3.3514401717432869</v>
      </c>
    </row>
    <row r="307" spans="1:9" x14ac:dyDescent="0.25">
      <c r="A307">
        <f>'Pivot MRIP 12"'!A310</f>
        <v>2013</v>
      </c>
      <c r="B307" t="str">
        <f>'Pivot MRIP 12"'!B310</f>
        <v>1105220130517006</v>
      </c>
      <c r="C307">
        <f>'Pivot MRIP 12"'!C310</f>
        <v>136.45233286000001</v>
      </c>
      <c r="D307">
        <f>'Pivot MRIP 12"'!D310</f>
        <v>136.45233286000001</v>
      </c>
      <c r="E307">
        <f>'Pivot MRIP 12"'!E310</f>
        <v>0.94160359434525431</v>
      </c>
      <c r="F307">
        <f>'Pivot MRIP 12"'!F310</f>
        <v>2</v>
      </c>
      <c r="G307">
        <f>'Pivot MRIP 12"'!G310</f>
        <v>6.2842892271189965E-3</v>
      </c>
      <c r="H307">
        <f t="shared" si="45"/>
        <v>0.85750592540735349</v>
      </c>
      <c r="I307">
        <f t="shared" si="46"/>
        <v>0.80743066153591758</v>
      </c>
    </row>
    <row r="308" spans="1:9" x14ac:dyDescent="0.25">
      <c r="A308">
        <f>'Pivot MRIP 12"'!A311</f>
        <v>2013</v>
      </c>
      <c r="B308" t="str">
        <f>'Pivot MRIP 12"'!B311</f>
        <v>1105220130517010</v>
      </c>
      <c r="C308">
        <f>'Pivot MRIP 12"'!C311</f>
        <v>194.57470372</v>
      </c>
      <c r="D308">
        <f>'Pivot MRIP 12"'!D311</f>
        <v>194.57470372</v>
      </c>
      <c r="E308">
        <f>'Pivot MRIP 12"'!E311</f>
        <v>0.94160359434525442</v>
      </c>
      <c r="F308">
        <f>'Pivot MRIP 12"'!F311</f>
        <v>4</v>
      </c>
      <c r="G308">
        <f>'Pivot MRIP 12"'!G311</f>
        <v>0.31421446135594983</v>
      </c>
      <c r="H308">
        <f t="shared" si="45"/>
        <v>61.138185722873331</v>
      </c>
      <c r="I308">
        <f t="shared" si="46"/>
        <v>57.567935428405242</v>
      </c>
    </row>
    <row r="309" spans="1:9" x14ac:dyDescent="0.25">
      <c r="A309">
        <f>'Pivot MRIP 12"'!A312</f>
        <v>2013</v>
      </c>
      <c r="B309" t="str">
        <f>'Pivot MRIP 12"'!B312</f>
        <v>1105220130519002</v>
      </c>
      <c r="C309">
        <f>'Pivot MRIP 12"'!C312</f>
        <v>6.6615480279000003</v>
      </c>
      <c r="D309">
        <f>'Pivot MRIP 12"'!D312</f>
        <v>6.6615480279000003</v>
      </c>
      <c r="E309">
        <f>'Pivot MRIP 12"'!E312</f>
        <v>0.94160359434525442</v>
      </c>
      <c r="F309">
        <f>'Pivot MRIP 12"'!F312</f>
        <v>6</v>
      </c>
      <c r="G309">
        <f>'Pivot MRIP 12"'!G312</f>
        <v>0.18852867681356988</v>
      </c>
      <c r="H309">
        <f t="shared" si="45"/>
        <v>1.2558928352300329</v>
      </c>
      <c r="I309">
        <f t="shared" si="46"/>
        <v>1.1825532077650514</v>
      </c>
    </row>
    <row r="310" spans="1:9" x14ac:dyDescent="0.25">
      <c r="A310">
        <f>'Pivot MRIP 12"'!A313</f>
        <v>2013</v>
      </c>
      <c r="B310" t="str">
        <f>'Pivot MRIP 12"'!B313</f>
        <v>1105220130621005</v>
      </c>
      <c r="C310">
        <f>'Pivot MRIP 12"'!C313</f>
        <v>145.22716790000001</v>
      </c>
      <c r="D310">
        <f>'Pivot MRIP 12"'!D313</f>
        <v>145.22716790000001</v>
      </c>
      <c r="E310">
        <f>'Pivot MRIP 12"'!E313</f>
        <v>0.94160359434525442</v>
      </c>
      <c r="F310">
        <f>'Pivot MRIP 12"'!F313</f>
        <v>2</v>
      </c>
      <c r="G310">
        <f>'Pivot MRIP 12"'!G313</f>
        <v>3.7705735362713981E-2</v>
      </c>
      <c r="H310">
        <f t="shared" si="45"/>
        <v>5.4758971603138313</v>
      </c>
      <c r="I310">
        <f t="shared" si="46"/>
        <v>5.1561244484164757</v>
      </c>
    </row>
    <row r="311" spans="1:9" x14ac:dyDescent="0.25">
      <c r="A311">
        <f>'Pivot MRIP 12"'!A314</f>
        <v>2013</v>
      </c>
      <c r="B311" t="str">
        <f>'Pivot MRIP 12"'!B314</f>
        <v>1105220130621007</v>
      </c>
      <c r="C311">
        <f>'Pivot MRIP 12"'!C314</f>
        <v>178.67577084999999</v>
      </c>
      <c r="D311">
        <f>'Pivot MRIP 12"'!D314</f>
        <v>178.67577084999999</v>
      </c>
      <c r="E311">
        <f>'Pivot MRIP 12"'!E314</f>
        <v>0.94160359434525431</v>
      </c>
      <c r="F311">
        <f>'Pivot MRIP 12"'!F314</f>
        <v>3</v>
      </c>
      <c r="G311">
        <f>'Pivot MRIP 12"'!G314</f>
        <v>6.2842892271189965E-3</v>
      </c>
      <c r="H311">
        <f t="shared" si="45"/>
        <v>1.1228502218998373</v>
      </c>
      <c r="I311">
        <f t="shared" si="46"/>
        <v>1.0572798048522531</v>
      </c>
    </row>
    <row r="312" spans="1:9" x14ac:dyDescent="0.25">
      <c r="A312">
        <f>'Pivot MRIP 12"'!A315</f>
        <v>2013</v>
      </c>
      <c r="B312" t="str">
        <f>'Pivot MRIP 12"'!B315</f>
        <v>1105220130621010</v>
      </c>
      <c r="C312">
        <f>'Pivot MRIP 12"'!C315</f>
        <v>145.22716790000001</v>
      </c>
      <c r="D312">
        <f>'Pivot MRIP 12"'!D315</f>
        <v>145.22716790000001</v>
      </c>
      <c r="E312">
        <f>'Pivot MRIP 12"'!E315</f>
        <v>0.94160359434525442</v>
      </c>
      <c r="F312">
        <f>'Pivot MRIP 12"'!F315</f>
        <v>2</v>
      </c>
      <c r="G312">
        <f>'Pivot MRIP 12"'!G315</f>
        <v>3.7705735362713981E-2</v>
      </c>
      <c r="H312">
        <f t="shared" si="45"/>
        <v>5.4758971603138313</v>
      </c>
      <c r="I312">
        <f t="shared" si="46"/>
        <v>5.1561244484164757</v>
      </c>
    </row>
    <row r="313" spans="1:9" x14ac:dyDescent="0.25">
      <c r="A313">
        <f>'Pivot MRIP 12"'!A316</f>
        <v>2013</v>
      </c>
      <c r="B313" t="str">
        <f>'Pivot MRIP 12"'!B316</f>
        <v>1105220130716006</v>
      </c>
      <c r="C313">
        <f>'Pivot MRIP 12"'!C316</f>
        <v>651.86622140999998</v>
      </c>
      <c r="D313">
        <f>'Pivot MRIP 12"'!D316</f>
        <v>651.86622140999998</v>
      </c>
      <c r="E313">
        <f>'Pivot MRIP 12"'!E316</f>
        <v>0.94160359434525431</v>
      </c>
      <c r="F313">
        <f>'Pivot MRIP 12"'!F316</f>
        <v>3</v>
      </c>
      <c r="G313">
        <f>'Pivot MRIP 12"'!G316</f>
        <v>1.2568578454237993E-2</v>
      </c>
      <c r="H313">
        <f t="shared" si="45"/>
        <v>8.1930317454592583</v>
      </c>
      <c r="I313">
        <f t="shared" si="46"/>
        <v>7.7145881401092105</v>
      </c>
    </row>
    <row r="314" spans="1:9" x14ac:dyDescent="0.25">
      <c r="A314">
        <f>'Pivot MRIP 12"'!A317</f>
        <v>2013</v>
      </c>
      <c r="B314" t="str">
        <f>'Pivot MRIP 12"'!B317</f>
        <v>1105220130730001</v>
      </c>
      <c r="C314">
        <f>'Pivot MRIP 12"'!C317</f>
        <v>193.38207509</v>
      </c>
      <c r="D314">
        <f>'Pivot MRIP 12"'!D317</f>
        <v>193.38207509</v>
      </c>
      <c r="E314">
        <f>'Pivot MRIP 12"'!E317</f>
        <v>0.94160359434525442</v>
      </c>
      <c r="F314">
        <f>'Pivot MRIP 12"'!F317</f>
        <v>1</v>
      </c>
      <c r="G314">
        <f>'Pivot MRIP 12"'!G317</f>
        <v>0.12568578454237994</v>
      </c>
      <c r="H314">
        <f t="shared" si="45"/>
        <v>24.305377824120079</v>
      </c>
      <c r="I314">
        <f t="shared" si="46"/>
        <v>22.886031121110907</v>
      </c>
    </row>
    <row r="315" spans="1:9" x14ac:dyDescent="0.25">
      <c r="A315">
        <f>'Pivot MRIP 12"'!A318</f>
        <v>2013</v>
      </c>
      <c r="B315" t="str">
        <f>'Pivot MRIP 12"'!B318</f>
        <v>1105220130730008</v>
      </c>
      <c r="C315">
        <f>'Pivot MRIP 12"'!C318</f>
        <v>193.38207509</v>
      </c>
      <c r="D315">
        <f>'Pivot MRIP 12"'!D318</f>
        <v>193.38207509</v>
      </c>
      <c r="E315">
        <f>'Pivot MRIP 12"'!E318</f>
        <v>1.7664152450539361</v>
      </c>
      <c r="F315">
        <f>'Pivot MRIP 12"'!F318</f>
        <v>4</v>
      </c>
      <c r="G315">
        <f>'Pivot MRIP 12"'!G318</f>
        <v>10.102027740677974</v>
      </c>
      <c r="H315">
        <f t="shared" si="45"/>
        <v>1953.551087109051</v>
      </c>
      <c r="I315">
        <f t="shared" si="46"/>
        <v>3450.7824222611175</v>
      </c>
    </row>
    <row r="316" spans="1:9" x14ac:dyDescent="0.25">
      <c r="A316">
        <f>'Pivot MRIP 12"'!A319</f>
        <v>2013</v>
      </c>
      <c r="B316" t="str">
        <f>'Pivot MRIP 12"'!B319</f>
        <v>1105220130807001</v>
      </c>
      <c r="C316">
        <f>'Pivot MRIP 12"'!C319</f>
        <v>994.60615061999999</v>
      </c>
      <c r="D316">
        <f>'Pivot MRIP 12"'!D319</f>
        <v>994.60615061999999</v>
      </c>
      <c r="E316">
        <f>'Pivot MRIP 12"'!E319</f>
        <v>1.3854368418507184</v>
      </c>
      <c r="F316">
        <f>'Pivot MRIP 12"'!F319</f>
        <v>3</v>
      </c>
      <c r="G316">
        <f>'Pivot MRIP 12"'!G319</f>
        <v>2.7979093550254279</v>
      </c>
      <c r="H316">
        <f t="shared" si="45"/>
        <v>2782.817853385528</v>
      </c>
      <c r="I316">
        <f t="shared" si="46"/>
        <v>3855.4183782402415</v>
      </c>
    </row>
    <row r="317" spans="1:9" x14ac:dyDescent="0.25">
      <c r="A317">
        <f>'Pivot MRIP 12"'!A320</f>
        <v>2013</v>
      </c>
      <c r="B317" t="str">
        <f>'Pivot MRIP 12"'!B320</f>
        <v>1105220130807003</v>
      </c>
      <c r="C317">
        <f>'Pivot MRIP 12"'!C320</f>
        <v>691.25086896000005</v>
      </c>
      <c r="D317">
        <f>'Pivot MRIP 12"'!D320</f>
        <v>691.25086896000005</v>
      </c>
      <c r="E317">
        <f>'Pivot MRIP 12"'!E320</f>
        <v>0.94160359434525442</v>
      </c>
      <c r="F317">
        <f>'Pivot MRIP 12"'!F320</f>
        <v>2</v>
      </c>
      <c r="G317">
        <f>'Pivot MRIP 12"'!G320</f>
        <v>7.5411470725427962E-2</v>
      </c>
      <c r="H317">
        <f t="shared" si="45"/>
        <v>52.128244668503683</v>
      </c>
      <c r="I317">
        <f t="shared" si="46"/>
        <v>49.084142546771915</v>
      </c>
    </row>
    <row r="318" spans="1:9" x14ac:dyDescent="0.25">
      <c r="A318">
        <f>'Pivot MRIP 12"'!A321</f>
        <v>2013</v>
      </c>
      <c r="B318" t="str">
        <f>'Pivot MRIP 12"'!B321</f>
        <v>1105220130809003</v>
      </c>
      <c r="C318">
        <f>'Pivot MRIP 12"'!C321</f>
        <v>346.88336072999999</v>
      </c>
      <c r="D318">
        <f>'Pivot MRIP 12"'!D321</f>
        <v>346.88336072999999</v>
      </c>
      <c r="E318">
        <f>'Pivot MRIP 12"'!E321</f>
        <v>0.94160359434525442</v>
      </c>
      <c r="F318">
        <f>'Pivot MRIP 12"'!F321</f>
        <v>3</v>
      </c>
      <c r="G318">
        <f>'Pivot MRIP 12"'!G321</f>
        <v>3.7705735362713981E-2</v>
      </c>
      <c r="H318">
        <f t="shared" si="45"/>
        <v>13.079492201414231</v>
      </c>
      <c r="I318">
        <f t="shared" si="46"/>
        <v>12.315696869062364</v>
      </c>
    </row>
    <row r="319" spans="1:9" x14ac:dyDescent="0.25">
      <c r="A319">
        <f>'Pivot MRIP 12"'!A322</f>
        <v>2013</v>
      </c>
      <c r="B319" t="str">
        <f>'Pivot MRIP 12"'!B322</f>
        <v>1105220130809005</v>
      </c>
      <c r="C319">
        <f>'Pivot MRIP 12"'!C322</f>
        <v>264.62099388000001</v>
      </c>
      <c r="D319">
        <f>'Pivot MRIP 12"'!D322</f>
        <v>264.62099388000001</v>
      </c>
      <c r="E319">
        <f>'Pivot MRIP 12"'!E322</f>
        <v>0.94160359434525442</v>
      </c>
      <c r="F319">
        <f>'Pivot MRIP 12"'!F322</f>
        <v>2</v>
      </c>
      <c r="G319">
        <f>'Pivot MRIP 12"'!G322</f>
        <v>7.5411470725427962E-2</v>
      </c>
      <c r="H319">
        <f t="shared" si="45"/>
        <v>19.955458333315274</v>
      </c>
      <c r="I319">
        <f t="shared" si="46"/>
        <v>18.790131293456621</v>
      </c>
    </row>
    <row r="320" spans="1:9" x14ac:dyDescent="0.25">
      <c r="A320">
        <f>'Pivot MRIP 12"'!A323</f>
        <v>2013</v>
      </c>
      <c r="B320" t="str">
        <f>'Pivot MRIP 12"'!B323</f>
        <v>1105220130809007</v>
      </c>
      <c r="C320">
        <f>'Pivot MRIP 12"'!C323</f>
        <v>264.62099388000001</v>
      </c>
      <c r="D320">
        <f>'Pivot MRIP 12"'!D323</f>
        <v>264.62099388000001</v>
      </c>
      <c r="E320">
        <f>'Pivot MRIP 12"'!E323</f>
        <v>0.94160359434525442</v>
      </c>
      <c r="F320">
        <f>'Pivot MRIP 12"'!F323</f>
        <v>2</v>
      </c>
      <c r="G320">
        <f>'Pivot MRIP 12"'!G323</f>
        <v>4.3990024589832977E-2</v>
      </c>
      <c r="H320">
        <f t="shared" si="45"/>
        <v>11.640684027767243</v>
      </c>
      <c r="I320">
        <f t="shared" si="46"/>
        <v>10.960909921183029</v>
      </c>
    </row>
    <row r="321" spans="1:9" x14ac:dyDescent="0.25">
      <c r="A321">
        <f>'Pivot MRIP 12"'!A324</f>
        <v>2013</v>
      </c>
      <c r="B321" t="str">
        <f>'Pivot MRIP 12"'!B324</f>
        <v>1105220130809008</v>
      </c>
      <c r="C321">
        <f>'Pivot MRIP 12"'!C324</f>
        <v>264.62099388000001</v>
      </c>
      <c r="D321">
        <f>'Pivot MRIP 12"'!D324</f>
        <v>264.62099388000001</v>
      </c>
      <c r="E321">
        <f>'Pivot MRIP 12"'!E324</f>
        <v>1.4605624869586422</v>
      </c>
      <c r="F321">
        <f>'Pivot MRIP 12"'!F324</f>
        <v>2</v>
      </c>
      <c r="G321">
        <f>'Pivot MRIP 12"'!G324</f>
        <v>6.1347881971999998</v>
      </c>
      <c r="H321">
        <f t="shared" si="45"/>
        <v>1623.3937499863575</v>
      </c>
      <c r="I321">
        <f t="shared" si="46"/>
        <v>2371.0680127931905</v>
      </c>
    </row>
    <row r="322" spans="1:9" x14ac:dyDescent="0.25">
      <c r="A322">
        <f>'Pivot MRIP 12"'!A325</f>
        <v>2013</v>
      </c>
      <c r="B322" t="str">
        <f>'Pivot MRIP 12"'!B325</f>
        <v>1105220130820007</v>
      </c>
      <c r="C322">
        <f>'Pivot MRIP 12"'!C325</f>
        <v>1712.4354569</v>
      </c>
      <c r="D322">
        <f>'Pivot MRIP 12"'!D325</f>
        <v>1712.4354569</v>
      </c>
      <c r="E322">
        <f>'Pivot MRIP 12"'!E325</f>
        <v>0.94160359434525442</v>
      </c>
      <c r="F322">
        <f>'Pivot MRIP 12"'!F325</f>
        <v>1</v>
      </c>
      <c r="G322">
        <f>'Pivot MRIP 12"'!G325</f>
        <v>3.7705735362713981E-2</v>
      </c>
      <c r="H322">
        <f t="shared" ref="H322:H385" si="47">G322*C322</f>
        <v>64.568638163599601</v>
      </c>
      <c r="I322">
        <f t="shared" ref="I322:I385" si="48">E322*H322</f>
        <v>60.798061776823552</v>
      </c>
    </row>
    <row r="323" spans="1:9" x14ac:dyDescent="0.25">
      <c r="A323">
        <f>'Pivot MRIP 12"'!A326</f>
        <v>2013</v>
      </c>
      <c r="B323" t="str">
        <f>'Pivot MRIP 12"'!B326</f>
        <v>1105220130827001</v>
      </c>
      <c r="C323">
        <f>'Pivot MRIP 12"'!C326</f>
        <v>2339.3093156999998</v>
      </c>
      <c r="D323">
        <f>'Pivot MRIP 12"'!D326</f>
        <v>2339.3093156999998</v>
      </c>
      <c r="E323">
        <f>'Pivot MRIP 12"'!E326</f>
        <v>0.94160359434525431</v>
      </c>
      <c r="F323">
        <f>'Pivot MRIP 12"'!F326</f>
        <v>1</v>
      </c>
      <c r="G323">
        <f>'Pivot MRIP 12"'!G326</f>
        <v>6.2842892271189965E-3</v>
      </c>
      <c r="H323">
        <f t="shared" si="47"/>
        <v>14.70089633155262</v>
      </c>
      <c r="I323">
        <f t="shared" si="48"/>
        <v>13.842416825886911</v>
      </c>
    </row>
    <row r="324" spans="1:9" x14ac:dyDescent="0.25">
      <c r="A324">
        <f>'Pivot MRIP 12"'!A327</f>
        <v>2013</v>
      </c>
      <c r="B324" t="str">
        <f>'Pivot MRIP 12"'!B327</f>
        <v>1105220130927001</v>
      </c>
      <c r="C324">
        <f>'Pivot MRIP 12"'!C327</f>
        <v>668.22395306999999</v>
      </c>
      <c r="D324">
        <f>'Pivot MRIP 12"'!D327</f>
        <v>668.22395306999999</v>
      </c>
      <c r="E324">
        <f>'Pivot MRIP 12"'!E327</f>
        <v>0.94160359434525431</v>
      </c>
      <c r="F324">
        <f>'Pivot MRIP 12"'!F327</f>
        <v>9</v>
      </c>
      <c r="G324">
        <f>'Pivot MRIP 12"'!G327</f>
        <v>2.5137156908475986E-2</v>
      </c>
      <c r="H324">
        <f t="shared" si="47"/>
        <v>16.797250358322682</v>
      </c>
      <c r="I324">
        <f t="shared" si="48"/>
        <v>15.816351312513747</v>
      </c>
    </row>
    <row r="325" spans="1:9" x14ac:dyDescent="0.25">
      <c r="A325">
        <f>'Pivot MRIP 12"'!A328</f>
        <v>2013</v>
      </c>
      <c r="B325" t="str">
        <f>'Pivot MRIP 12"'!B328</f>
        <v>1105220131002008</v>
      </c>
      <c r="C325">
        <f>'Pivot MRIP 12"'!C328</f>
        <v>302.48486657000001</v>
      </c>
      <c r="D325">
        <f>'Pivot MRIP 12"'!D328</f>
        <v>302.48486657000001</v>
      </c>
      <c r="E325">
        <f>'Pivot MRIP 12"'!E328</f>
        <v>0.94160359434525442</v>
      </c>
      <c r="F325">
        <f>'Pivot MRIP 12"'!F328</f>
        <v>2</v>
      </c>
      <c r="G325">
        <f>'Pivot MRIP 12"'!G328</f>
        <v>9.4264338406784942E-2</v>
      </c>
      <c r="H325">
        <f t="shared" si="47"/>
        <v>28.513535825285672</v>
      </c>
      <c r="I325">
        <f t="shared" si="48"/>
        <v>26.848447820581168</v>
      </c>
    </row>
    <row r="326" spans="1:9" x14ac:dyDescent="0.25">
      <c r="A326">
        <f>'Pivot MRIP 12"'!A329</f>
        <v>2013</v>
      </c>
      <c r="B326" t="str">
        <f>'Pivot MRIP 12"'!B329</f>
        <v>1105220131117002</v>
      </c>
      <c r="C326">
        <f>'Pivot MRIP 12"'!C329</f>
        <v>80.156398147999994</v>
      </c>
      <c r="D326">
        <f>'Pivot MRIP 12"'!D329</f>
        <v>80.156398147999994</v>
      </c>
      <c r="E326">
        <f>'Pivot MRIP 12"'!E329</f>
        <v>0.94160359434525442</v>
      </c>
      <c r="F326">
        <f>'Pivot MRIP 12"'!F329</f>
        <v>2</v>
      </c>
      <c r="G326">
        <f>'Pivot MRIP 12"'!G329</f>
        <v>0.15710723067797491</v>
      </c>
      <c r="H326">
        <f t="shared" si="47"/>
        <v>12.593149734153435</v>
      </c>
      <c r="I326">
        <f t="shared" si="48"/>
        <v>11.85775505380686</v>
      </c>
    </row>
    <row r="327" spans="1:9" x14ac:dyDescent="0.25">
      <c r="A327">
        <f>'Pivot MRIP 12"'!A330</f>
        <v>2013</v>
      </c>
      <c r="B327" t="str">
        <f>'Pivot MRIP 12"'!B330</f>
        <v>1105220131119004</v>
      </c>
      <c r="C327">
        <f>'Pivot MRIP 12"'!C330</f>
        <v>81.587639401999994</v>
      </c>
      <c r="D327">
        <f>'Pivot MRIP 12"'!D330</f>
        <v>81.587639401999994</v>
      </c>
      <c r="E327">
        <f>'Pivot MRIP 12"'!E330</f>
        <v>0.94160359434525431</v>
      </c>
      <c r="F327">
        <f>'Pivot MRIP 12"'!F330</f>
        <v>1</v>
      </c>
      <c r="G327">
        <f>'Pivot MRIP 12"'!G330</f>
        <v>6.2842892271189965E-3</v>
      </c>
      <c r="H327">
        <f t="shared" si="47"/>
        <v>0.51272032336005791</v>
      </c>
      <c r="I327">
        <f t="shared" si="48"/>
        <v>0.48277929936969161</v>
      </c>
    </row>
    <row r="328" spans="1:9" x14ac:dyDescent="0.25">
      <c r="A328">
        <f>'Pivot MRIP 12"'!A331</f>
        <v>2013</v>
      </c>
      <c r="B328" t="str">
        <f>'Pivot MRIP 12"'!B331</f>
        <v>1105920130519003</v>
      </c>
      <c r="C328">
        <f>'Pivot MRIP 12"'!C331</f>
        <v>143.72999976</v>
      </c>
      <c r="D328">
        <f>'Pivot MRIP 12"'!D331</f>
        <v>143.72999976</v>
      </c>
      <c r="E328">
        <f>'Pivot MRIP 12"'!E331</f>
        <v>0.94160359434525442</v>
      </c>
      <c r="F328">
        <f>'Pivot MRIP 12"'!F331</f>
        <v>4</v>
      </c>
      <c r="G328">
        <f>'Pivot MRIP 12"'!G331</f>
        <v>9.4264338406784942E-2</v>
      </c>
      <c r="H328">
        <f t="shared" si="47"/>
        <v>13.548613336583758</v>
      </c>
      <c r="I328">
        <f t="shared" si="48"/>
        <v>12.757423016121317</v>
      </c>
    </row>
    <row r="329" spans="1:9" x14ac:dyDescent="0.25">
      <c r="A329">
        <f>'Pivot MRIP 12"'!A332</f>
        <v>2013</v>
      </c>
      <c r="B329" t="str">
        <f>'Pivot MRIP 12"'!B332</f>
        <v>1105920130602007</v>
      </c>
      <c r="C329">
        <f>'Pivot MRIP 12"'!C332</f>
        <v>193.09534052999999</v>
      </c>
      <c r="D329">
        <f>'Pivot MRIP 12"'!D332</f>
        <v>193.09534052999999</v>
      </c>
      <c r="E329">
        <f>'Pivot MRIP 12"'!E332</f>
        <v>0.94160359434525442</v>
      </c>
      <c r="F329">
        <f>'Pivot MRIP 12"'!F332</f>
        <v>4</v>
      </c>
      <c r="G329">
        <f>'Pivot MRIP 12"'!G332</f>
        <v>7.5411470725427962E-2</v>
      </c>
      <c r="H329">
        <f t="shared" si="47"/>
        <v>14.561603619594637</v>
      </c>
      <c r="I329">
        <f t="shared" si="48"/>
        <v>13.711258307641177</v>
      </c>
    </row>
    <row r="330" spans="1:9" x14ac:dyDescent="0.25">
      <c r="A330">
        <f>'Pivot MRIP 12"'!A333</f>
        <v>2013</v>
      </c>
      <c r="B330" t="str">
        <f>'Pivot MRIP 12"'!B333</f>
        <v>1105920130610012</v>
      </c>
      <c r="C330">
        <f>'Pivot MRIP 12"'!C333</f>
        <v>135.81816602000001</v>
      </c>
      <c r="D330">
        <f>'Pivot MRIP 12"'!D333</f>
        <v>135.81816602000001</v>
      </c>
      <c r="E330">
        <f>'Pivot MRIP 12"'!E333</f>
        <v>0.94160359434525431</v>
      </c>
      <c r="F330">
        <f>'Pivot MRIP 12"'!F333</f>
        <v>3</v>
      </c>
      <c r="G330">
        <f>'Pivot MRIP 12"'!G333</f>
        <v>6.2842892271189965E-3</v>
      </c>
      <c r="H330">
        <f t="shared" si="47"/>
        <v>0.85352063756654539</v>
      </c>
      <c r="I330">
        <f t="shared" si="48"/>
        <v>0.80367810018051222</v>
      </c>
    </row>
    <row r="331" spans="1:9" x14ac:dyDescent="0.25">
      <c r="A331">
        <f>'Pivot MRIP 12"'!A334</f>
        <v>2013</v>
      </c>
      <c r="B331" t="str">
        <f>'Pivot MRIP 12"'!B334</f>
        <v>1105920130613002</v>
      </c>
      <c r="C331">
        <f>'Pivot MRIP 12"'!C334</f>
        <v>434.66165310000002</v>
      </c>
      <c r="D331">
        <f>'Pivot MRIP 12"'!D334</f>
        <v>434.66165310000002</v>
      </c>
      <c r="E331">
        <f>'Pivot MRIP 12"'!E334</f>
        <v>0.94160359434525431</v>
      </c>
      <c r="F331">
        <f>'Pivot MRIP 12"'!F334</f>
        <v>1</v>
      </c>
      <c r="G331">
        <f>'Pivot MRIP 12"'!G334</f>
        <v>6.2842892271189965E-3</v>
      </c>
      <c r="H331">
        <f t="shared" si="47"/>
        <v>2.7315395440180645</v>
      </c>
      <c r="I331">
        <f t="shared" si="48"/>
        <v>2.5720274527436064</v>
      </c>
    </row>
    <row r="332" spans="1:9" x14ac:dyDescent="0.25">
      <c r="A332">
        <f>'Pivot MRIP 12"'!A335</f>
        <v>2013</v>
      </c>
      <c r="B332" t="str">
        <f>'Pivot MRIP 12"'!B335</f>
        <v>1105920130616001</v>
      </c>
      <c r="C332">
        <f>'Pivot MRIP 12"'!C335</f>
        <v>129.12951605000001</v>
      </c>
      <c r="D332">
        <f>'Pivot MRIP 12"'!D335</f>
        <v>129.12951605000001</v>
      </c>
      <c r="E332">
        <f>'Pivot MRIP 12"'!E335</f>
        <v>0.94160359434525431</v>
      </c>
      <c r="F332">
        <f>'Pivot MRIP 12"'!F335</f>
        <v>3</v>
      </c>
      <c r="G332">
        <f>'Pivot MRIP 12"'!G335</f>
        <v>1.2568578454237993E-2</v>
      </c>
      <c r="H332">
        <f t="shared" si="47"/>
        <v>1.6229744532322092</v>
      </c>
      <c r="I332">
        <f t="shared" si="48"/>
        <v>1.528198578693972</v>
      </c>
    </row>
    <row r="333" spans="1:9" x14ac:dyDescent="0.25">
      <c r="A333">
        <f>'Pivot MRIP 12"'!A336</f>
        <v>2013</v>
      </c>
      <c r="B333" t="str">
        <f>'Pivot MRIP 12"'!B336</f>
        <v>1105920130616004</v>
      </c>
      <c r="C333">
        <f>'Pivot MRIP 12"'!C336</f>
        <v>129.12951605000001</v>
      </c>
      <c r="D333">
        <f>'Pivot MRIP 12"'!D336</f>
        <v>129.12951605000001</v>
      </c>
      <c r="E333">
        <f>'Pivot MRIP 12"'!E336</f>
        <v>0.94160359434525431</v>
      </c>
      <c r="F333">
        <f>'Pivot MRIP 12"'!F336</f>
        <v>1</v>
      </c>
      <c r="G333">
        <f>'Pivot MRIP 12"'!G336</f>
        <v>6.2842892271189965E-3</v>
      </c>
      <c r="H333">
        <f t="shared" si="47"/>
        <v>0.81148722661610462</v>
      </c>
      <c r="I333">
        <f t="shared" si="48"/>
        <v>0.76409928934698601</v>
      </c>
    </row>
    <row r="334" spans="1:9" x14ac:dyDescent="0.25">
      <c r="A334">
        <f>'Pivot MRIP 12"'!A337</f>
        <v>2013</v>
      </c>
      <c r="B334" t="str">
        <f>'Pivot MRIP 12"'!B337</f>
        <v>1105920130616010</v>
      </c>
      <c r="C334">
        <f>'Pivot MRIP 12"'!C337</f>
        <v>160.64264888</v>
      </c>
      <c r="D334">
        <f>'Pivot MRIP 12"'!D337</f>
        <v>160.64264888</v>
      </c>
      <c r="E334">
        <f>'Pivot MRIP 12"'!E337</f>
        <v>0.94160359434525431</v>
      </c>
      <c r="F334">
        <f>'Pivot MRIP 12"'!F337</f>
        <v>2</v>
      </c>
      <c r="G334">
        <f>'Pivot MRIP 12"'!G337</f>
        <v>6.2842892271189965E-3</v>
      </c>
      <c r="H334">
        <f t="shared" si="47"/>
        <v>1.0095248677724435</v>
      </c>
      <c r="I334">
        <f t="shared" si="48"/>
        <v>0.95057224407545038</v>
      </c>
    </row>
    <row r="335" spans="1:9" x14ac:dyDescent="0.25">
      <c r="A335">
        <f>'Pivot MRIP 12"'!A338</f>
        <v>2013</v>
      </c>
      <c r="B335" t="str">
        <f>'Pivot MRIP 12"'!B338</f>
        <v>1105920130621005</v>
      </c>
      <c r="C335">
        <f>'Pivot MRIP 12"'!C338</f>
        <v>91.913119425999994</v>
      </c>
      <c r="D335">
        <f>'Pivot MRIP 12"'!D338</f>
        <v>91.913119425999994</v>
      </c>
      <c r="E335">
        <f>'Pivot MRIP 12"'!E338</f>
        <v>1.5873282877311186</v>
      </c>
      <c r="F335">
        <f>'Pivot MRIP 12"'!F338</f>
        <v>5</v>
      </c>
      <c r="G335">
        <f>'Pivot MRIP 12"'!G338</f>
        <v>1</v>
      </c>
      <c r="H335">
        <f t="shared" si="47"/>
        <v>91.913119425999994</v>
      </c>
      <c r="I335">
        <f t="shared" si="48"/>
        <v>145.89629447849839</v>
      </c>
    </row>
    <row r="336" spans="1:9" x14ac:dyDescent="0.25">
      <c r="A336">
        <f>'Pivot MRIP 12"'!A339</f>
        <v>2013</v>
      </c>
      <c r="B336" t="str">
        <f>'Pivot MRIP 12"'!B339</f>
        <v>1105920130622001</v>
      </c>
      <c r="C336">
        <f>'Pivot MRIP 12"'!C339</f>
        <v>1073.8483381999999</v>
      </c>
      <c r="D336">
        <f>'Pivot MRIP 12"'!D339</f>
        <v>1073.8483381999999</v>
      </c>
      <c r="E336">
        <f>'Pivot MRIP 12"'!E339</f>
        <v>0.94160359434525431</v>
      </c>
      <c r="F336">
        <f>'Pivot MRIP 12"'!F339</f>
        <v>1</v>
      </c>
      <c r="G336">
        <f>'Pivot MRIP 12"'!G339</f>
        <v>6.2842892271189965E-3</v>
      </c>
      <c r="H336">
        <f t="shared" si="47"/>
        <v>6.7483735433098966</v>
      </c>
      <c r="I336">
        <f t="shared" si="48"/>
        <v>6.3542927843650183</v>
      </c>
    </row>
    <row r="337" spans="1:9" x14ac:dyDescent="0.25">
      <c r="A337">
        <f>'Pivot MRIP 12"'!A340</f>
        <v>2013</v>
      </c>
      <c r="B337" t="str">
        <f>'Pivot MRIP 12"'!B340</f>
        <v>1105920130622002</v>
      </c>
      <c r="C337">
        <f>'Pivot MRIP 12"'!C340</f>
        <v>1073.8483381999999</v>
      </c>
      <c r="D337">
        <f>'Pivot MRIP 12"'!D340</f>
        <v>1073.8483381999999</v>
      </c>
      <c r="E337">
        <f>'Pivot MRIP 12"'!E340</f>
        <v>0.94160359434525431</v>
      </c>
      <c r="F337">
        <f>'Pivot MRIP 12"'!F340</f>
        <v>1</v>
      </c>
      <c r="G337">
        <f>'Pivot MRIP 12"'!G340</f>
        <v>1.2568578454237993E-2</v>
      </c>
      <c r="H337">
        <f t="shared" si="47"/>
        <v>13.496747086619793</v>
      </c>
      <c r="I337">
        <f t="shared" si="48"/>
        <v>12.708585568730037</v>
      </c>
    </row>
    <row r="338" spans="1:9" x14ac:dyDescent="0.25">
      <c r="A338">
        <f>'Pivot MRIP 12"'!A341</f>
        <v>2013</v>
      </c>
      <c r="B338" t="str">
        <f>'Pivot MRIP 12"'!B341</f>
        <v>1105920130622003</v>
      </c>
      <c r="C338">
        <f>'Pivot MRIP 12"'!C341</f>
        <v>1073.8483381999999</v>
      </c>
      <c r="D338">
        <f>'Pivot MRIP 12"'!D341</f>
        <v>1073.8483381999999</v>
      </c>
      <c r="E338">
        <f>'Pivot MRIP 12"'!E341</f>
        <v>0.94160359434525431</v>
      </c>
      <c r="F338">
        <f>'Pivot MRIP 12"'!F341</f>
        <v>1</v>
      </c>
      <c r="G338">
        <f>'Pivot MRIP 12"'!G341</f>
        <v>1.2568578454237993E-2</v>
      </c>
      <c r="H338">
        <f t="shared" si="47"/>
        <v>13.496747086619793</v>
      </c>
      <c r="I338">
        <f t="shared" si="48"/>
        <v>12.708585568730037</v>
      </c>
    </row>
    <row r="339" spans="1:9" x14ac:dyDescent="0.25">
      <c r="A339">
        <f>'Pivot MRIP 12"'!A342</f>
        <v>2013</v>
      </c>
      <c r="B339" t="str">
        <f>'Pivot MRIP 12"'!B342</f>
        <v>1105920130708001</v>
      </c>
      <c r="C339">
        <f>'Pivot MRIP 12"'!C342</f>
        <v>764.89208133</v>
      </c>
      <c r="D339">
        <f>'Pivot MRIP 12"'!D342</f>
        <v>764.89208133</v>
      </c>
      <c r="E339">
        <f>'Pivot MRIP 12"'!E342</f>
        <v>0.94160359434525431</v>
      </c>
      <c r="F339">
        <f>'Pivot MRIP 12"'!F342</f>
        <v>1</v>
      </c>
      <c r="G339">
        <f>'Pivot MRIP 12"'!G342</f>
        <v>6.2842892271189965E-3</v>
      </c>
      <c r="H339">
        <f t="shared" si="47"/>
        <v>4.8068030666107466</v>
      </c>
      <c r="I339">
        <f t="shared" si="48"/>
        <v>4.52610304483047</v>
      </c>
    </row>
    <row r="340" spans="1:9" x14ac:dyDescent="0.25">
      <c r="A340">
        <f>'Pivot MRIP 12"'!A343</f>
        <v>2013</v>
      </c>
      <c r="B340" t="str">
        <f>'Pivot MRIP 12"'!B343</f>
        <v>1105920130708002</v>
      </c>
      <c r="C340">
        <f>'Pivot MRIP 12"'!C343</f>
        <v>764.89208133</v>
      </c>
      <c r="D340">
        <f>'Pivot MRIP 12"'!D343</f>
        <v>764.89208133</v>
      </c>
      <c r="E340">
        <f>'Pivot MRIP 12"'!E343</f>
        <v>0.94160359434525431</v>
      </c>
      <c r="F340">
        <f>'Pivot MRIP 12"'!F343</f>
        <v>1</v>
      </c>
      <c r="G340">
        <f>'Pivot MRIP 12"'!G343</f>
        <v>6.2842892271189965E-3</v>
      </c>
      <c r="H340">
        <f t="shared" si="47"/>
        <v>4.8068030666107466</v>
      </c>
      <c r="I340">
        <f t="shared" si="48"/>
        <v>4.52610304483047</v>
      </c>
    </row>
    <row r="341" spans="1:9" x14ac:dyDescent="0.25">
      <c r="A341">
        <f>'Pivot MRIP 12"'!A344</f>
        <v>2013</v>
      </c>
      <c r="B341" t="str">
        <f>'Pivot MRIP 12"'!B344</f>
        <v>1105920130713001</v>
      </c>
      <c r="C341">
        <f>'Pivot MRIP 12"'!C344</f>
        <v>23.401053659999999</v>
      </c>
      <c r="D341">
        <f>'Pivot MRIP 12"'!D344</f>
        <v>23.401053659999999</v>
      </c>
      <c r="E341">
        <f>'Pivot MRIP 12"'!E344</f>
        <v>1.3227735731092654</v>
      </c>
      <c r="F341">
        <f>'Pivot MRIP 12"'!F344</f>
        <v>6</v>
      </c>
      <c r="G341">
        <f>'Pivot MRIP 12"'!G344</f>
        <v>1.0669763910000001</v>
      </c>
      <c r="H341">
        <f t="shared" si="47"/>
        <v>24.968371779744142</v>
      </c>
      <c r="I341">
        <f t="shared" si="48"/>
        <v>33.027502353812707</v>
      </c>
    </row>
    <row r="342" spans="1:9" x14ac:dyDescent="0.25">
      <c r="A342">
        <f>'Pivot MRIP 12"'!A345</f>
        <v>2013</v>
      </c>
      <c r="B342" t="str">
        <f>'Pivot MRIP 12"'!B345</f>
        <v>1105920130716004</v>
      </c>
      <c r="C342">
        <f>'Pivot MRIP 12"'!C345</f>
        <v>184.94810881000001</v>
      </c>
      <c r="D342">
        <f>'Pivot MRIP 12"'!D345</f>
        <v>184.94810881000001</v>
      </c>
      <c r="E342">
        <f>'Pivot MRIP 12"'!E345</f>
        <v>0.94160359434525431</v>
      </c>
      <c r="F342">
        <f>'Pivot MRIP 12"'!F345</f>
        <v>1</v>
      </c>
      <c r="G342">
        <f>'Pivot MRIP 12"'!G345</f>
        <v>6.2842892271189965E-3</v>
      </c>
      <c r="H342">
        <f t="shared" si="47"/>
        <v>1.1622674077707151</v>
      </c>
      <c r="I342">
        <f t="shared" si="48"/>
        <v>1.0943951687472466</v>
      </c>
    </row>
    <row r="343" spans="1:9" x14ac:dyDescent="0.25">
      <c r="A343">
        <f>'Pivot MRIP 12"'!A346</f>
        <v>2013</v>
      </c>
      <c r="B343" t="str">
        <f>'Pivot MRIP 12"'!B346</f>
        <v>1105920130720006</v>
      </c>
      <c r="C343">
        <f>'Pivot MRIP 12"'!C346</f>
        <v>209.03852370999999</v>
      </c>
      <c r="D343">
        <f>'Pivot MRIP 12"'!D346</f>
        <v>209.03852370999999</v>
      </c>
      <c r="E343">
        <f>'Pivot MRIP 12"'!E346</f>
        <v>0.94160359434525431</v>
      </c>
      <c r="F343">
        <f>'Pivot MRIP 12"'!F346</f>
        <v>2</v>
      </c>
      <c r="G343">
        <f>'Pivot MRIP 12"'!G346</f>
        <v>6.2842892271189965E-3</v>
      </c>
      <c r="H343">
        <f t="shared" si="47"/>
        <v>1.3136585426036118</v>
      </c>
      <c r="I343">
        <f t="shared" si="48"/>
        <v>1.2369456054579093</v>
      </c>
    </row>
    <row r="344" spans="1:9" x14ac:dyDescent="0.25">
      <c r="A344">
        <f>'Pivot MRIP 12"'!A347</f>
        <v>2013</v>
      </c>
      <c r="B344" t="str">
        <f>'Pivot MRIP 12"'!B347</f>
        <v>1105920130801002</v>
      </c>
      <c r="C344">
        <f>'Pivot MRIP 12"'!C347</f>
        <v>1788.3676512</v>
      </c>
      <c r="D344">
        <f>'Pivot MRIP 12"'!D347</f>
        <v>1788.3676512</v>
      </c>
      <c r="E344">
        <f>'Pivot MRIP 12"'!E347</f>
        <v>0.94160359434525431</v>
      </c>
      <c r="F344">
        <f>'Pivot MRIP 12"'!F347</f>
        <v>1</v>
      </c>
      <c r="G344">
        <f>'Pivot MRIP 12"'!G347</f>
        <v>6.2842892271189965E-3</v>
      </c>
      <c r="H344">
        <f t="shared" si="47"/>
        <v>11.238619564564264</v>
      </c>
      <c r="I344">
        <f t="shared" si="48"/>
        <v>10.582324577472608</v>
      </c>
    </row>
    <row r="345" spans="1:9" x14ac:dyDescent="0.25">
      <c r="A345">
        <f>'Pivot MRIP 12"'!A348</f>
        <v>2013</v>
      </c>
      <c r="B345" t="str">
        <f>'Pivot MRIP 12"'!B348</f>
        <v>1105920130802015</v>
      </c>
      <c r="C345">
        <f>'Pivot MRIP 12"'!C348</f>
        <v>384.55465435000002</v>
      </c>
      <c r="D345">
        <f>'Pivot MRIP 12"'!D348</f>
        <v>384.55465435000002</v>
      </c>
      <c r="E345">
        <f>'Pivot MRIP 12"'!E348</f>
        <v>0.94160359434525431</v>
      </c>
      <c r="F345">
        <f>'Pivot MRIP 12"'!F348</f>
        <v>1</v>
      </c>
      <c r="G345">
        <f>'Pivot MRIP 12"'!G348</f>
        <v>6.2842892271189965E-3</v>
      </c>
      <c r="H345">
        <f t="shared" si="47"/>
        <v>2.4166526715701746</v>
      </c>
      <c r="I345">
        <f t="shared" si="48"/>
        <v>2.2755288418345376</v>
      </c>
    </row>
    <row r="346" spans="1:9" x14ac:dyDescent="0.25">
      <c r="A346">
        <f>'Pivot MRIP 12"'!A349</f>
        <v>2013</v>
      </c>
      <c r="B346" t="str">
        <f>'Pivot MRIP 12"'!B349</f>
        <v>1105920130816008</v>
      </c>
      <c r="C346">
        <f>'Pivot MRIP 12"'!C349</f>
        <v>277.18470081999999</v>
      </c>
      <c r="D346">
        <f>'Pivot MRIP 12"'!D349</f>
        <v>277.18470081999999</v>
      </c>
      <c r="E346">
        <f>'Pivot MRIP 12"'!E349</f>
        <v>0.94160359434525431</v>
      </c>
      <c r="F346">
        <f>'Pivot MRIP 12"'!F349</f>
        <v>2</v>
      </c>
      <c r="G346">
        <f>'Pivot MRIP 12"'!G349</f>
        <v>6.2842892271189965E-3</v>
      </c>
      <c r="H346">
        <f t="shared" si="47"/>
        <v>1.741908829285328</v>
      </c>
      <c r="I346">
        <f t="shared" si="48"/>
        <v>1.6401876146767989</v>
      </c>
    </row>
    <row r="347" spans="1:9" x14ac:dyDescent="0.25">
      <c r="A347">
        <f>'Pivot MRIP 12"'!A350</f>
        <v>2013</v>
      </c>
      <c r="B347" t="str">
        <f>'Pivot MRIP 12"'!B350</f>
        <v>1105920130816012</v>
      </c>
      <c r="C347">
        <f>'Pivot MRIP 12"'!C350</f>
        <v>365.72892113</v>
      </c>
      <c r="D347">
        <f>'Pivot MRIP 12"'!D350</f>
        <v>365.72892113</v>
      </c>
      <c r="E347">
        <f>'Pivot MRIP 12"'!E350</f>
        <v>0.94160359434525442</v>
      </c>
      <c r="F347">
        <f>'Pivot MRIP 12"'!F350</f>
        <v>6</v>
      </c>
      <c r="G347">
        <f>'Pivot MRIP 12"'!G350</f>
        <v>0.18852867681356988</v>
      </c>
      <c r="H347">
        <f t="shared" si="47"/>
        <v>68.950389573093361</v>
      </c>
      <c r="I347">
        <f t="shared" si="48"/>
        <v>64.923934653530267</v>
      </c>
    </row>
    <row r="348" spans="1:9" x14ac:dyDescent="0.25">
      <c r="A348">
        <f>'Pivot MRIP 12"'!A351</f>
        <v>2013</v>
      </c>
      <c r="B348" t="str">
        <f>'Pivot MRIP 12"'!B351</f>
        <v>1105920130816022</v>
      </c>
      <c r="C348">
        <f>'Pivot MRIP 12"'!C351</f>
        <v>277.18470081999999</v>
      </c>
      <c r="D348">
        <f>'Pivot MRIP 12"'!D351</f>
        <v>277.18470081999999</v>
      </c>
      <c r="E348">
        <f>'Pivot MRIP 12"'!E351</f>
        <v>0.94160359434525442</v>
      </c>
      <c r="F348">
        <f>'Pivot MRIP 12"'!F351</f>
        <v>4</v>
      </c>
      <c r="G348">
        <f>'Pivot MRIP 12"'!G351</f>
        <v>3.1421446135594985E-2</v>
      </c>
      <c r="H348">
        <f t="shared" si="47"/>
        <v>8.7095441464266408</v>
      </c>
      <c r="I348">
        <f t="shared" si="48"/>
        <v>8.2009380733839965</v>
      </c>
    </row>
    <row r="349" spans="1:9" x14ac:dyDescent="0.25">
      <c r="A349">
        <f>'Pivot MRIP 12"'!A352</f>
        <v>2013</v>
      </c>
      <c r="B349" t="str">
        <f>'Pivot MRIP 12"'!B352</f>
        <v>1105920130829002</v>
      </c>
      <c r="C349">
        <f>'Pivot MRIP 12"'!C352</f>
        <v>327.88670036000002</v>
      </c>
      <c r="D349">
        <f>'Pivot MRIP 12"'!D352</f>
        <v>327.88670036000002</v>
      </c>
      <c r="E349">
        <f>'Pivot MRIP 12"'!E352</f>
        <v>0.94160359434525431</v>
      </c>
      <c r="F349">
        <f>'Pivot MRIP 12"'!F352</f>
        <v>1</v>
      </c>
      <c r="G349">
        <f>'Pivot MRIP 12"'!G352</f>
        <v>6.2842892271189965E-3</v>
      </c>
      <c r="H349">
        <f t="shared" si="47"/>
        <v>2.0605348587879426</v>
      </c>
      <c r="I349">
        <f t="shared" si="48"/>
        <v>1.9402070293084177</v>
      </c>
    </row>
    <row r="350" spans="1:9" x14ac:dyDescent="0.25">
      <c r="A350">
        <f>'Pivot MRIP 12"'!A353</f>
        <v>2013</v>
      </c>
      <c r="B350" t="str">
        <f>'Pivot MRIP 12"'!B353</f>
        <v>1105920131002004</v>
      </c>
      <c r="C350">
        <f>'Pivot MRIP 12"'!C353</f>
        <v>1532.2391588999999</v>
      </c>
      <c r="D350">
        <f>'Pivot MRIP 12"'!D353</f>
        <v>1532.2391588999999</v>
      </c>
      <c r="E350">
        <f>'Pivot MRIP 12"'!E353</f>
        <v>0.94160359434525442</v>
      </c>
      <c r="F350">
        <f>'Pivot MRIP 12"'!F353</f>
        <v>4</v>
      </c>
      <c r="G350">
        <f>'Pivot MRIP 12"'!G353</f>
        <v>0.15710723067797491</v>
      </c>
      <c r="H350">
        <f t="shared" si="47"/>
        <v>240.72585099112854</v>
      </c>
      <c r="I350">
        <f t="shared" si="48"/>
        <v>226.66832654506675</v>
      </c>
    </row>
    <row r="351" spans="1:9" x14ac:dyDescent="0.25">
      <c r="A351">
        <f>'Pivot MRIP 12"'!A354</f>
        <v>2013</v>
      </c>
      <c r="B351" t="str">
        <f>'Pivot MRIP 12"'!B354</f>
        <v>1105920131002007</v>
      </c>
      <c r="C351">
        <f>'Pivot MRIP 12"'!C354</f>
        <v>1532.2391588999999</v>
      </c>
      <c r="D351">
        <f>'Pivot MRIP 12"'!D354</f>
        <v>1532.2391588999999</v>
      </c>
      <c r="E351">
        <f>'Pivot MRIP 12"'!E354</f>
        <v>0.94160359434525442</v>
      </c>
      <c r="F351">
        <f>'Pivot MRIP 12"'!F354</f>
        <v>1</v>
      </c>
      <c r="G351">
        <f>'Pivot MRIP 12"'!G354</f>
        <v>3.7705735362713981E-2</v>
      </c>
      <c r="H351">
        <f t="shared" si="47"/>
        <v>57.774204237870855</v>
      </c>
      <c r="I351">
        <f t="shared" si="48"/>
        <v>54.400398370816028</v>
      </c>
    </row>
    <row r="352" spans="1:9" x14ac:dyDescent="0.25">
      <c r="A352">
        <f>'Pivot MRIP 12"'!A355</f>
        <v>2013</v>
      </c>
      <c r="B352" t="str">
        <f>'Pivot MRIP 12"'!B355</f>
        <v>1105920131002008</v>
      </c>
      <c r="C352">
        <f>'Pivot MRIP 12"'!C355</f>
        <v>1532.2391588999999</v>
      </c>
      <c r="D352">
        <f>'Pivot MRIP 12"'!D355</f>
        <v>1532.2391588999999</v>
      </c>
      <c r="E352">
        <f>'Pivot MRIP 12"'!E355</f>
        <v>0.94160359434525431</v>
      </c>
      <c r="F352">
        <f>'Pivot MRIP 12"'!F355</f>
        <v>1</v>
      </c>
      <c r="G352">
        <f>'Pivot MRIP 12"'!G355</f>
        <v>5.0274313816951972E-2</v>
      </c>
      <c r="H352">
        <f t="shared" si="47"/>
        <v>77.03227231716113</v>
      </c>
      <c r="I352">
        <f t="shared" si="48"/>
        <v>72.533864494421351</v>
      </c>
    </row>
    <row r="353" spans="1:9" x14ac:dyDescent="0.25">
      <c r="A353">
        <f>'Pivot MRIP 12"'!A356</f>
        <v>2013</v>
      </c>
      <c r="B353" t="str">
        <f>'Pivot MRIP 12"'!B356</f>
        <v>1105920131002010</v>
      </c>
      <c r="C353">
        <f>'Pivot MRIP 12"'!C356</f>
        <v>1456.3418650999999</v>
      </c>
      <c r="D353">
        <f>'Pivot MRIP 12"'!D356</f>
        <v>1456.3418650999999</v>
      </c>
      <c r="E353">
        <f>'Pivot MRIP 12"'!E356</f>
        <v>0.94160359434525431</v>
      </c>
      <c r="F353">
        <f>'Pivot MRIP 12"'!F356</f>
        <v>2</v>
      </c>
      <c r="G353">
        <f>'Pivot MRIP 12"'!G356</f>
        <v>6.2842892271189965E-3</v>
      </c>
      <c r="H353">
        <f t="shared" si="47"/>
        <v>9.1520734938503168</v>
      </c>
      <c r="I353">
        <f t="shared" si="48"/>
        <v>8.6176252975213874</v>
      </c>
    </row>
    <row r="354" spans="1:9" x14ac:dyDescent="0.25">
      <c r="A354">
        <f>'Pivot MRIP 12"'!A357</f>
        <v>2013</v>
      </c>
      <c r="B354" t="str">
        <f>'Pivot MRIP 12"'!B357</f>
        <v>1105920131017007</v>
      </c>
      <c r="C354">
        <f>'Pivot MRIP 12"'!C357</f>
        <v>619.31803515000001</v>
      </c>
      <c r="D354">
        <f>'Pivot MRIP 12"'!D357</f>
        <v>619.31803515000001</v>
      </c>
      <c r="E354">
        <f>'Pivot MRIP 12"'!E357</f>
        <v>0.94160359434525431</v>
      </c>
      <c r="F354">
        <f>'Pivot MRIP 12"'!F357</f>
        <v>3</v>
      </c>
      <c r="G354">
        <f>'Pivot MRIP 12"'!G357</f>
        <v>2.5137156908475986E-2</v>
      </c>
      <c r="H354">
        <f t="shared" si="47"/>
        <v>15.567894625814597</v>
      </c>
      <c r="I354">
        <f t="shared" si="48"/>
        <v>14.658785536055193</v>
      </c>
    </row>
    <row r="355" spans="1:9" x14ac:dyDescent="0.25">
      <c r="A355">
        <f>'Pivot MRIP 12"'!A358</f>
        <v>2013</v>
      </c>
      <c r="B355" t="str">
        <f>'Pivot MRIP 12"'!B358</f>
        <v>1105920131017016</v>
      </c>
      <c r="C355">
        <f>'Pivot MRIP 12"'!C358</f>
        <v>254.66321217999999</v>
      </c>
      <c r="D355">
        <f>'Pivot MRIP 12"'!D358</f>
        <v>254.66321217999999</v>
      </c>
      <c r="E355">
        <f>'Pivot MRIP 12"'!E358</f>
        <v>1.2802255773483024</v>
      </c>
      <c r="F355">
        <f>'Pivot MRIP 12"'!F358</f>
        <v>1</v>
      </c>
      <c r="G355">
        <f>'Pivot MRIP 12"'!G358</f>
        <v>1.12596720094238</v>
      </c>
      <c r="H355">
        <f t="shared" si="47"/>
        <v>286.74242420131003</v>
      </c>
      <c r="I355">
        <f t="shared" si="48"/>
        <v>367.094985573374</v>
      </c>
    </row>
    <row r="356" spans="1:9" x14ac:dyDescent="0.25">
      <c r="A356">
        <f>'Pivot MRIP 12"'!A359</f>
        <v>2013</v>
      </c>
      <c r="B356" t="str">
        <f>'Pivot MRIP 12"'!B359</f>
        <v>1105920131017017</v>
      </c>
      <c r="C356">
        <f>'Pivot MRIP 12"'!C359</f>
        <v>254.66321217999999</v>
      </c>
      <c r="D356">
        <f>'Pivot MRIP 12"'!D359</f>
        <v>254.66321217999999</v>
      </c>
      <c r="E356">
        <f>'Pivot MRIP 12"'!E359</f>
        <v>0.94160359434525431</v>
      </c>
      <c r="F356">
        <f>'Pivot MRIP 12"'!F359</f>
        <v>4</v>
      </c>
      <c r="G356">
        <f>'Pivot MRIP 12"'!G359</f>
        <v>2.5137156908475986E-2</v>
      </c>
      <c r="H356">
        <f t="shared" si="47"/>
        <v>6.4015091233851722</v>
      </c>
      <c r="I356">
        <f t="shared" si="48"/>
        <v>6.0276839998134166</v>
      </c>
    </row>
    <row r="357" spans="1:9" x14ac:dyDescent="0.25">
      <c r="A357">
        <f>'Pivot MRIP 12"'!A360</f>
        <v>2013</v>
      </c>
      <c r="B357" t="str">
        <f>'Pivot MRIP 12"'!B360</f>
        <v>1105920131022001</v>
      </c>
      <c r="C357">
        <f>'Pivot MRIP 12"'!C360</f>
        <v>562.63624019999997</v>
      </c>
      <c r="D357">
        <f>'Pivot MRIP 12"'!D360</f>
        <v>562.63624019999997</v>
      </c>
      <c r="E357">
        <f>'Pivot MRIP 12"'!E360</f>
        <v>0.94160359434525431</v>
      </c>
      <c r="F357">
        <f>'Pivot MRIP 12"'!F360</f>
        <v>4</v>
      </c>
      <c r="G357">
        <f>'Pivot MRIP 12"'!G360</f>
        <v>6.2842892271189965E-3</v>
      </c>
      <c r="H357">
        <f t="shared" si="47"/>
        <v>3.5357688630755959</v>
      </c>
      <c r="I357">
        <f t="shared" si="48"/>
        <v>3.3292926702460144</v>
      </c>
    </row>
    <row r="358" spans="1:9" x14ac:dyDescent="0.25">
      <c r="A358">
        <f>'Pivot MRIP 12"'!A361</f>
        <v>2013</v>
      </c>
      <c r="B358" t="str">
        <f>'Pivot MRIP 12"'!B361</f>
        <v>1105920131022003</v>
      </c>
      <c r="C358">
        <f>'Pivot MRIP 12"'!C361</f>
        <v>317.48602045000001</v>
      </c>
      <c r="D358">
        <f>'Pivot MRIP 12"'!D361</f>
        <v>317.48602045000001</v>
      </c>
      <c r="E358">
        <f>'Pivot MRIP 12"'!E361</f>
        <v>0.94160359434525431</v>
      </c>
      <c r="F358">
        <f>'Pivot MRIP 12"'!F361</f>
        <v>2</v>
      </c>
      <c r="G358">
        <f>'Pivot MRIP 12"'!G361</f>
        <v>5.0274313816951972E-2</v>
      </c>
      <c r="H358">
        <f t="shared" si="47"/>
        <v>15.961391824598532</v>
      </c>
      <c r="I358">
        <f t="shared" si="48"/>
        <v>15.029303912794935</v>
      </c>
    </row>
    <row r="359" spans="1:9" x14ac:dyDescent="0.25">
      <c r="A359">
        <f>'Pivot MRIP 12"'!A362</f>
        <v>2013</v>
      </c>
      <c r="B359" t="str">
        <f>'Pivot MRIP 12"'!B362</f>
        <v>1105920131023004</v>
      </c>
      <c r="C359">
        <f>'Pivot MRIP 12"'!C362</f>
        <v>324.71142056000002</v>
      </c>
      <c r="D359">
        <f>'Pivot MRIP 12"'!D362</f>
        <v>324.71142056000002</v>
      </c>
      <c r="E359">
        <f>'Pivot MRIP 12"'!E362</f>
        <v>0.94160359434525442</v>
      </c>
      <c r="F359">
        <f>'Pivot MRIP 12"'!F362</f>
        <v>1</v>
      </c>
      <c r="G359">
        <f>'Pivot MRIP 12"'!G362</f>
        <v>1.8852867681356991E-2</v>
      </c>
      <c r="H359">
        <f t="shared" si="47"/>
        <v>6.1217414464431421</v>
      </c>
      <c r="I359">
        <f t="shared" si="48"/>
        <v>5.7642537496231796</v>
      </c>
    </row>
    <row r="360" spans="1:9" x14ac:dyDescent="0.25">
      <c r="A360">
        <f>'Pivot MRIP 12"'!A363</f>
        <v>2013</v>
      </c>
      <c r="B360" t="str">
        <f>'Pivot MRIP 12"'!B363</f>
        <v>1105920131028003</v>
      </c>
      <c r="C360">
        <f>'Pivot MRIP 12"'!C363</f>
        <v>252.04453122999999</v>
      </c>
      <c r="D360">
        <f>'Pivot MRIP 12"'!D363</f>
        <v>252.04453122999999</v>
      </c>
      <c r="E360">
        <f>'Pivot MRIP 12"'!E363</f>
        <v>0.94160359434525431</v>
      </c>
      <c r="F360">
        <f>'Pivot MRIP 12"'!F363</f>
        <v>4</v>
      </c>
      <c r="G360">
        <f>'Pivot MRIP 12"'!G363</f>
        <v>2.5137156908475986E-2</v>
      </c>
      <c r="H360">
        <f t="shared" si="47"/>
        <v>6.335682929451786</v>
      </c>
      <c r="I360">
        <f t="shared" si="48"/>
        <v>5.9657018190036721</v>
      </c>
    </row>
    <row r="361" spans="1:9" x14ac:dyDescent="0.25">
      <c r="A361">
        <f>'Pivot MRIP 12"'!A364</f>
        <v>2013</v>
      </c>
      <c r="B361" t="str">
        <f>'Pivot MRIP 12"'!B364</f>
        <v>1105920131105002</v>
      </c>
      <c r="C361">
        <f>'Pivot MRIP 12"'!C364</f>
        <v>91.069383290000005</v>
      </c>
      <c r="D361">
        <f>'Pivot MRIP 12"'!D364</f>
        <v>91.069383290000005</v>
      </c>
      <c r="E361">
        <f>'Pivot MRIP 12"'!E364</f>
        <v>0.94160359434525431</v>
      </c>
      <c r="F361">
        <f>'Pivot MRIP 12"'!F364</f>
        <v>9</v>
      </c>
      <c r="G361">
        <f>'Pivot MRIP 12"'!G364</f>
        <v>5.0274313816951972E-2</v>
      </c>
      <c r="H361">
        <f t="shared" si="47"/>
        <v>4.5784507546377426</v>
      </c>
      <c r="I361">
        <f t="shared" si="48"/>
        <v>4.3110856870996406</v>
      </c>
    </row>
    <row r="362" spans="1:9" x14ac:dyDescent="0.25">
      <c r="A362">
        <f>'Pivot MRIP 12"'!A365</f>
        <v>2013</v>
      </c>
      <c r="B362" t="str">
        <f>'Pivot MRIP 12"'!B365</f>
        <v>1105920131105005</v>
      </c>
      <c r="C362">
        <f>'Pivot MRIP 12"'!C365</f>
        <v>91.069383290000005</v>
      </c>
      <c r="D362">
        <f>'Pivot MRIP 12"'!D365</f>
        <v>91.069383290000005</v>
      </c>
      <c r="E362">
        <f>'Pivot MRIP 12"'!E365</f>
        <v>0.94160359434525431</v>
      </c>
      <c r="F362">
        <f>'Pivot MRIP 12"'!F365</f>
        <v>4</v>
      </c>
      <c r="G362">
        <f>'Pivot MRIP 12"'!G365</f>
        <v>5.0274313816951972E-2</v>
      </c>
      <c r="H362">
        <f t="shared" si="47"/>
        <v>4.5784507546377426</v>
      </c>
      <c r="I362">
        <f t="shared" si="48"/>
        <v>4.3110856870996406</v>
      </c>
    </row>
    <row r="363" spans="1:9" x14ac:dyDescent="0.25">
      <c r="A363">
        <f>'Pivot MRIP 12"'!A366</f>
        <v>2013</v>
      </c>
      <c r="B363" t="str">
        <f>'Pivot MRIP 12"'!B366</f>
        <v>1105920131110002</v>
      </c>
      <c r="C363">
        <f>'Pivot MRIP 12"'!C366</f>
        <v>149.25515546</v>
      </c>
      <c r="D363">
        <f>'Pivot MRIP 12"'!D366</f>
        <v>149.25515546</v>
      </c>
      <c r="E363">
        <f>'Pivot MRIP 12"'!E366</f>
        <v>0.94160359434525431</v>
      </c>
      <c r="F363">
        <f>'Pivot MRIP 12"'!F366</f>
        <v>1</v>
      </c>
      <c r="G363">
        <f>'Pivot MRIP 12"'!G366</f>
        <v>1.2568578454237993E-2</v>
      </c>
      <c r="H363">
        <f t="shared" si="47"/>
        <v>1.8759251310984981</v>
      </c>
      <c r="I363">
        <f t="shared" si="48"/>
        <v>1.7663778461649382</v>
      </c>
    </row>
    <row r="364" spans="1:9" x14ac:dyDescent="0.25">
      <c r="A364">
        <f>'Pivot MRIP 12"'!A367</f>
        <v>2013</v>
      </c>
      <c r="B364" t="str">
        <f>'Pivot MRIP 12"'!B367</f>
        <v>1105920131116014</v>
      </c>
      <c r="C364">
        <f>'Pivot MRIP 12"'!C367</f>
        <v>181.1408261</v>
      </c>
      <c r="D364">
        <f>'Pivot MRIP 12"'!D367</f>
        <v>181.1408261</v>
      </c>
      <c r="E364">
        <f>'Pivot MRIP 12"'!E367</f>
        <v>0.94160359434525431</v>
      </c>
      <c r="F364">
        <f>'Pivot MRIP 12"'!F367</f>
        <v>4</v>
      </c>
      <c r="G364">
        <f>'Pivot MRIP 12"'!G367</f>
        <v>6.2842892271189965E-3</v>
      </c>
      <c r="H364">
        <f t="shared" si="47"/>
        <v>1.1383413420516655</v>
      </c>
      <c r="I364">
        <f t="shared" si="48"/>
        <v>1.0718662992676489</v>
      </c>
    </row>
    <row r="365" spans="1:9" x14ac:dyDescent="0.25">
      <c r="A365">
        <f>'Pivot MRIP 12"'!A368</f>
        <v>2013</v>
      </c>
      <c r="B365" t="str">
        <f>'Pivot MRIP 12"'!B368</f>
        <v>1105920131116018</v>
      </c>
      <c r="C365">
        <f>'Pivot MRIP 12"'!C368</f>
        <v>262.68284016000001</v>
      </c>
      <c r="D365">
        <f>'Pivot MRIP 12"'!D368</f>
        <v>262.68284016000001</v>
      </c>
      <c r="E365">
        <f>'Pivot MRIP 12"'!E368</f>
        <v>0.94160359434525442</v>
      </c>
      <c r="F365">
        <f>'Pivot MRIP 12"'!F368</f>
        <v>3</v>
      </c>
      <c r="G365">
        <f>'Pivot MRIP 12"'!G368</f>
        <v>3.1421446135594985E-2</v>
      </c>
      <c r="H365">
        <f t="shared" si="47"/>
        <v>8.2538747128325483</v>
      </c>
      <c r="I365">
        <f t="shared" si="48"/>
        <v>7.7718780968785319</v>
      </c>
    </row>
    <row r="366" spans="1:9" x14ac:dyDescent="0.25">
      <c r="A366">
        <f>'Pivot MRIP 12"'!A369</f>
        <v>2013</v>
      </c>
      <c r="B366" t="str">
        <f>'Pivot MRIP 12"'!B369</f>
        <v>1105920131116019</v>
      </c>
      <c r="C366">
        <f>'Pivot MRIP 12"'!C369</f>
        <v>262.68284016000001</v>
      </c>
      <c r="D366">
        <f>'Pivot MRIP 12"'!D369</f>
        <v>262.68284016000001</v>
      </c>
      <c r="E366">
        <f>'Pivot MRIP 12"'!E369</f>
        <v>0.94160359434525442</v>
      </c>
      <c r="F366">
        <f>'Pivot MRIP 12"'!F369</f>
        <v>3</v>
      </c>
      <c r="G366">
        <f>'Pivot MRIP 12"'!G369</f>
        <v>1.8852867681356991E-2</v>
      </c>
      <c r="H366">
        <f t="shared" si="47"/>
        <v>4.9523248276995284</v>
      </c>
      <c r="I366">
        <f t="shared" si="48"/>
        <v>4.6631268581271188</v>
      </c>
    </row>
    <row r="367" spans="1:9" x14ac:dyDescent="0.25">
      <c r="A367">
        <f>'Pivot MRIP 12"'!A370</f>
        <v>2013</v>
      </c>
      <c r="B367" t="str">
        <f>'Pivot MRIP 12"'!B370</f>
        <v>1105920131123007</v>
      </c>
      <c r="C367">
        <f>'Pivot MRIP 12"'!C370</f>
        <v>264.99389373000002</v>
      </c>
      <c r="D367">
        <f>'Pivot MRIP 12"'!D370</f>
        <v>264.99389373000002</v>
      </c>
      <c r="E367">
        <f>'Pivot MRIP 12"'!E370</f>
        <v>1.3983020920201013</v>
      </c>
      <c r="F367">
        <f>'Pivot MRIP 12"'!F370</f>
        <v>4</v>
      </c>
      <c r="G367">
        <f>'Pivot MRIP 12"'!G370</f>
        <v>2.5063683757779747</v>
      </c>
      <c r="H367">
        <f t="shared" si="47"/>
        <v>664.17231501914137</v>
      </c>
      <c r="I367">
        <f t="shared" si="48"/>
        <v>928.71353755309906</v>
      </c>
    </row>
    <row r="368" spans="1:9" x14ac:dyDescent="0.25">
      <c r="A368">
        <f>'Pivot MRIP 12"'!A371</f>
        <v>2013</v>
      </c>
      <c r="B368" t="str">
        <f>'Pivot MRIP 12"'!B371</f>
        <v>1105920131201009</v>
      </c>
      <c r="C368">
        <f>'Pivot MRIP 12"'!C371</f>
        <v>104.499916</v>
      </c>
      <c r="D368">
        <f>'Pivot MRIP 12"'!D371</f>
        <v>104.499916</v>
      </c>
      <c r="E368">
        <f>'Pivot MRIP 12"'!E371</f>
        <v>0.94160359434525431</v>
      </c>
      <c r="F368">
        <f>'Pivot MRIP 12"'!F371</f>
        <v>3</v>
      </c>
      <c r="G368">
        <f>'Pivot MRIP 12"'!G371</f>
        <v>6.2842892271189965E-3</v>
      </c>
      <c r="H368">
        <f t="shared" si="47"/>
        <v>0.65670769635364001</v>
      </c>
      <c r="I368">
        <f t="shared" si="48"/>
        <v>0.61835832732077933</v>
      </c>
    </row>
    <row r="369" spans="1:9" x14ac:dyDescent="0.25">
      <c r="A369">
        <f>'Pivot MRIP 12"'!A372</f>
        <v>2013</v>
      </c>
      <c r="B369" t="str">
        <f>'Pivot MRIP 12"'!B372</f>
        <v>1106220130517004</v>
      </c>
      <c r="C369">
        <f>'Pivot MRIP 12"'!C372</f>
        <v>446.26957071999999</v>
      </c>
      <c r="D369">
        <f>'Pivot MRIP 12"'!D372</f>
        <v>446.26957071999999</v>
      </c>
      <c r="E369">
        <f>'Pivot MRIP 12"'!E372</f>
        <v>0.94160359434525431</v>
      </c>
      <c r="F369">
        <f>'Pivot MRIP 12"'!F372</f>
        <v>1</v>
      </c>
      <c r="G369">
        <f>'Pivot MRIP 12"'!G372</f>
        <v>6.2842892271189965E-3</v>
      </c>
      <c r="H369">
        <f t="shared" si="47"/>
        <v>2.8044870556667152</v>
      </c>
      <c r="I369">
        <f t="shared" si="48"/>
        <v>2.6407150919105185</v>
      </c>
    </row>
    <row r="370" spans="1:9" x14ac:dyDescent="0.25">
      <c r="A370">
        <f>'Pivot MRIP 12"'!A373</f>
        <v>2013</v>
      </c>
      <c r="B370" t="str">
        <f>'Pivot MRIP 12"'!B373</f>
        <v>1106220130518001</v>
      </c>
      <c r="C370">
        <f>'Pivot MRIP 12"'!C373</f>
        <v>141.30296731000001</v>
      </c>
      <c r="D370">
        <f>'Pivot MRIP 12"'!D373</f>
        <v>141.30296731000001</v>
      </c>
      <c r="E370">
        <f>'Pivot MRIP 12"'!E373</f>
        <v>0.94160359434525442</v>
      </c>
      <c r="F370">
        <f>'Pivot MRIP 12"'!F373</f>
        <v>4</v>
      </c>
      <c r="G370">
        <f>'Pivot MRIP 12"'!G373</f>
        <v>0.16967580913221292</v>
      </c>
      <c r="H370">
        <f t="shared" si="47"/>
        <v>23.975695311106882</v>
      </c>
      <c r="I370">
        <f t="shared" si="48"/>
        <v>22.575600881864904</v>
      </c>
    </row>
    <row r="371" spans="1:9" x14ac:dyDescent="0.25">
      <c r="A371">
        <f>'Pivot MRIP 12"'!A374</f>
        <v>2013</v>
      </c>
      <c r="B371" t="str">
        <f>'Pivot MRIP 12"'!B374</f>
        <v>1106220130518006</v>
      </c>
      <c r="C371">
        <f>'Pivot MRIP 12"'!C374</f>
        <v>184.98955140999999</v>
      </c>
      <c r="D371">
        <f>'Pivot MRIP 12"'!D374</f>
        <v>184.98955140999999</v>
      </c>
      <c r="E371">
        <f>'Pivot MRIP 12"'!E374</f>
        <v>0.94160359434525431</v>
      </c>
      <c r="F371">
        <f>'Pivot MRIP 12"'!F374</f>
        <v>2</v>
      </c>
      <c r="G371">
        <f>'Pivot MRIP 12"'!G374</f>
        <v>6.2842892271189965E-3</v>
      </c>
      <c r="H371">
        <f t="shared" si="47"/>
        <v>1.1625278450554388</v>
      </c>
      <c r="I371">
        <f t="shared" si="48"/>
        <v>1.094640397430644</v>
      </c>
    </row>
    <row r="372" spans="1:9" x14ac:dyDescent="0.25">
      <c r="A372">
        <f>'Pivot MRIP 12"'!A375</f>
        <v>2013</v>
      </c>
      <c r="B372" t="str">
        <f>'Pivot MRIP 12"'!B375</f>
        <v>1106220130518011</v>
      </c>
      <c r="C372">
        <f>'Pivot MRIP 12"'!C375</f>
        <v>184.98955140999999</v>
      </c>
      <c r="D372">
        <f>'Pivot MRIP 12"'!D375</f>
        <v>184.98955140999999</v>
      </c>
      <c r="E372">
        <f>'Pivot MRIP 12"'!E375</f>
        <v>0.94160359434525442</v>
      </c>
      <c r="F372">
        <f>'Pivot MRIP 12"'!F375</f>
        <v>2</v>
      </c>
      <c r="G372">
        <f>'Pivot MRIP 12"'!G375</f>
        <v>7.5411470725427962E-2</v>
      </c>
      <c r="H372">
        <f t="shared" si="47"/>
        <v>13.950334140665266</v>
      </c>
      <c r="I372">
        <f t="shared" si="48"/>
        <v>13.13568476916773</v>
      </c>
    </row>
    <row r="373" spans="1:9" x14ac:dyDescent="0.25">
      <c r="A373">
        <f>'Pivot MRIP 12"'!A376</f>
        <v>2013</v>
      </c>
      <c r="B373" t="str">
        <f>'Pivot MRIP 12"'!B376</f>
        <v>1106220130531002</v>
      </c>
      <c r="C373">
        <f>'Pivot MRIP 12"'!C376</f>
        <v>294.48753957999998</v>
      </c>
      <c r="D373">
        <f>'Pivot MRIP 12"'!D376</f>
        <v>294.48753957999998</v>
      </c>
      <c r="E373">
        <f>'Pivot MRIP 12"'!E376</f>
        <v>0.94160359434525442</v>
      </c>
      <c r="F373">
        <f>'Pivot MRIP 12"'!F376</f>
        <v>5</v>
      </c>
      <c r="G373">
        <f>'Pivot MRIP 12"'!G376</f>
        <v>6.2842892271189971E-2</v>
      </c>
      <c r="H373">
        <f t="shared" si="47"/>
        <v>18.506448725033732</v>
      </c>
      <c r="I373">
        <f t="shared" si="48"/>
        <v>17.425738638057911</v>
      </c>
    </row>
    <row r="374" spans="1:9" x14ac:dyDescent="0.25">
      <c r="A374">
        <f>'Pivot MRIP 12"'!A377</f>
        <v>2013</v>
      </c>
      <c r="B374" t="str">
        <f>'Pivot MRIP 12"'!B377</f>
        <v>1106220130531009</v>
      </c>
      <c r="C374">
        <f>'Pivot MRIP 12"'!C377</f>
        <v>164.79299302999999</v>
      </c>
      <c r="D374">
        <f>'Pivot MRIP 12"'!D377</f>
        <v>164.79299302999999</v>
      </c>
      <c r="E374">
        <f>'Pivot MRIP 12"'!E377</f>
        <v>0.94160359434525442</v>
      </c>
      <c r="F374">
        <f>'Pivot MRIP 12"'!F377</f>
        <v>2</v>
      </c>
      <c r="G374">
        <f>'Pivot MRIP 12"'!G377</f>
        <v>3.7705735362713981E-2</v>
      </c>
      <c r="H374">
        <f t="shared" si="47"/>
        <v>6.213640984818749</v>
      </c>
      <c r="I374">
        <f t="shared" si="48"/>
        <v>5.8507866852763204</v>
      </c>
    </row>
    <row r="375" spans="1:9" x14ac:dyDescent="0.25">
      <c r="A375">
        <f>'Pivot MRIP 12"'!A378</f>
        <v>2013</v>
      </c>
      <c r="B375" t="str">
        <f>'Pivot MRIP 12"'!B378</f>
        <v>1106220130531012</v>
      </c>
      <c r="C375">
        <f>'Pivot MRIP 12"'!C378</f>
        <v>121.56147751</v>
      </c>
      <c r="D375">
        <f>'Pivot MRIP 12"'!D378</f>
        <v>121.56147751</v>
      </c>
      <c r="E375">
        <f>'Pivot MRIP 12"'!E378</f>
        <v>0.94160359434525442</v>
      </c>
      <c r="F375">
        <f>'Pivot MRIP 12"'!F378</f>
        <v>1</v>
      </c>
      <c r="G375">
        <f>'Pivot MRIP 12"'!G378</f>
        <v>0.12568578454237994</v>
      </c>
      <c r="H375">
        <f t="shared" si="47"/>
        <v>15.278549670975226</v>
      </c>
      <c r="I375">
        <f t="shared" si="48"/>
        <v>14.386337286572777</v>
      </c>
    </row>
    <row r="376" spans="1:9" x14ac:dyDescent="0.25">
      <c r="A376">
        <f>'Pivot MRIP 12"'!A379</f>
        <v>2013</v>
      </c>
      <c r="B376" t="str">
        <f>'Pivot MRIP 12"'!B379</f>
        <v>1106220130611001</v>
      </c>
      <c r="C376">
        <f>'Pivot MRIP 12"'!C379</f>
        <v>11.66668295</v>
      </c>
      <c r="D376">
        <f>'Pivot MRIP 12"'!D379</f>
        <v>11.66668295</v>
      </c>
      <c r="E376">
        <f>'Pivot MRIP 12"'!E379</f>
        <v>1.7641190247508425</v>
      </c>
      <c r="F376">
        <f>'Pivot MRIP 12"'!F379</f>
        <v>12</v>
      </c>
      <c r="G376">
        <f>'Pivot MRIP 12"'!G379</f>
        <v>2.7546467158796659</v>
      </c>
      <c r="H376">
        <f t="shared" si="47"/>
        <v>32.137589873426791</v>
      </c>
      <c r="I376">
        <f t="shared" si="48"/>
        <v>56.694533705352221</v>
      </c>
    </row>
    <row r="377" spans="1:9" x14ac:dyDescent="0.25">
      <c r="A377">
        <f>'Pivot MRIP 12"'!A380</f>
        <v>2013</v>
      </c>
      <c r="B377" t="str">
        <f>'Pivot MRIP 12"'!B380</f>
        <v>1106220130615006</v>
      </c>
      <c r="C377">
        <f>'Pivot MRIP 12"'!C380</f>
        <v>639.50942253000005</v>
      </c>
      <c r="D377">
        <f>'Pivot MRIP 12"'!D380</f>
        <v>639.50942253000005</v>
      </c>
      <c r="E377">
        <f>'Pivot MRIP 12"'!E380</f>
        <v>1.2881454041168705</v>
      </c>
      <c r="F377">
        <f>'Pivot MRIP 12"'!F380</f>
        <v>4</v>
      </c>
      <c r="G377">
        <f>'Pivot MRIP 12"'!G380</f>
        <v>1.1067902063339041</v>
      </c>
      <c r="H377">
        <f t="shared" si="47"/>
        <v>707.80276571445461</v>
      </c>
      <c r="I377">
        <f t="shared" si="48"/>
        <v>911.75287967628469</v>
      </c>
    </row>
    <row r="378" spans="1:9" x14ac:dyDescent="0.25">
      <c r="A378">
        <f>'Pivot MRIP 12"'!A381</f>
        <v>2013</v>
      </c>
      <c r="B378" t="str">
        <f>'Pivot MRIP 12"'!B381</f>
        <v>1106220130623006</v>
      </c>
      <c r="C378">
        <f>'Pivot MRIP 12"'!C381</f>
        <v>246.20248257</v>
      </c>
      <c r="D378">
        <f>'Pivot MRIP 12"'!D381</f>
        <v>246.20248257</v>
      </c>
      <c r="E378">
        <f>'Pivot MRIP 12"'!E381</f>
        <v>0.94160359434525442</v>
      </c>
      <c r="F378">
        <f>'Pivot MRIP 12"'!F381</f>
        <v>4</v>
      </c>
      <c r="G378">
        <f>'Pivot MRIP 12"'!G381</f>
        <v>0.12568578454237994</v>
      </c>
      <c r="H378">
        <f t="shared" si="47"/>
        <v>30.944152178092072</v>
      </c>
      <c r="I378">
        <f t="shared" si="48"/>
        <v>29.137124914858028</v>
      </c>
    </row>
    <row r="379" spans="1:9" x14ac:dyDescent="0.25">
      <c r="A379">
        <f>'Pivot MRIP 12"'!A382</f>
        <v>2013</v>
      </c>
      <c r="B379" t="str">
        <f>'Pivot MRIP 12"'!B382</f>
        <v>1106220130629011</v>
      </c>
      <c r="C379">
        <f>'Pivot MRIP 12"'!C382</f>
        <v>428.95550383</v>
      </c>
      <c r="D379">
        <f>'Pivot MRIP 12"'!D382</f>
        <v>428.95550383</v>
      </c>
      <c r="E379">
        <f>'Pivot MRIP 12"'!E382</f>
        <v>0.94160359434525442</v>
      </c>
      <c r="F379">
        <f>'Pivot MRIP 12"'!F382</f>
        <v>5</v>
      </c>
      <c r="G379">
        <f>'Pivot MRIP 12"'!G382</f>
        <v>3.7705735362713981E-2</v>
      </c>
      <c r="H379">
        <f t="shared" si="47"/>
        <v>16.174082709793623</v>
      </c>
      <c r="I379">
        <f t="shared" si="48"/>
        <v>15.229574414779108</v>
      </c>
    </row>
    <row r="380" spans="1:9" x14ac:dyDescent="0.25">
      <c r="A380">
        <f>'Pivot MRIP 12"'!A383</f>
        <v>2013</v>
      </c>
      <c r="B380" t="str">
        <f>'Pivot MRIP 12"'!B383</f>
        <v>1106220130717009</v>
      </c>
      <c r="C380">
        <f>'Pivot MRIP 12"'!C383</f>
        <v>197.14856046</v>
      </c>
      <c r="D380">
        <f>'Pivot MRIP 12"'!D383</f>
        <v>197.14856046</v>
      </c>
      <c r="E380">
        <f>'Pivot MRIP 12"'!E383</f>
        <v>0.94160359434525442</v>
      </c>
      <c r="F380">
        <f>'Pivot MRIP 12"'!F383</f>
        <v>4</v>
      </c>
      <c r="G380">
        <f>'Pivot MRIP 12"'!G383</f>
        <v>6.2842892271189971E-2</v>
      </c>
      <c r="H380">
        <f t="shared" si="47"/>
        <v>12.389385746407962</v>
      </c>
      <c r="I380">
        <f t="shared" si="48"/>
        <v>11.6658901505476</v>
      </c>
    </row>
    <row r="381" spans="1:9" x14ac:dyDescent="0.25">
      <c r="A381">
        <f>'Pivot MRIP 12"'!A384</f>
        <v>2013</v>
      </c>
      <c r="B381" t="str">
        <f>'Pivot MRIP 12"'!B384</f>
        <v>1106220130718001</v>
      </c>
      <c r="C381">
        <f>'Pivot MRIP 12"'!C384</f>
        <v>119.56840629</v>
      </c>
      <c r="D381">
        <f>'Pivot MRIP 12"'!D384</f>
        <v>119.56840629</v>
      </c>
      <c r="E381">
        <f>'Pivot MRIP 12"'!E384</f>
        <v>0.94160359434525431</v>
      </c>
      <c r="F381">
        <f>'Pivot MRIP 12"'!F384</f>
        <v>2</v>
      </c>
      <c r="G381">
        <f>'Pivot MRIP 12"'!G384</f>
        <v>6.2842892271189965E-3</v>
      </c>
      <c r="H381">
        <f t="shared" si="47"/>
        <v>0.75140244755203422</v>
      </c>
      <c r="I381">
        <f t="shared" si="48"/>
        <v>0.70752324541481681</v>
      </c>
    </row>
    <row r="382" spans="1:9" x14ac:dyDescent="0.25">
      <c r="A382">
        <f>'Pivot MRIP 12"'!A385</f>
        <v>2013</v>
      </c>
      <c r="B382" t="str">
        <f>'Pivot MRIP 12"'!B385</f>
        <v>1106220130718005</v>
      </c>
      <c r="C382">
        <f>'Pivot MRIP 12"'!C385</f>
        <v>154.59650696</v>
      </c>
      <c r="D382">
        <f>'Pivot MRIP 12"'!D385</f>
        <v>154.59650696</v>
      </c>
      <c r="E382">
        <f>'Pivot MRIP 12"'!E385</f>
        <v>1.5632434973059086</v>
      </c>
      <c r="F382">
        <f>'Pivot MRIP 12"'!F385</f>
        <v>4</v>
      </c>
      <c r="G382">
        <f>'Pivot MRIP 12"'!G385</f>
        <v>3.8452317483542382</v>
      </c>
      <c r="H382">
        <f t="shared" si="47"/>
        <v>594.45939674725901</v>
      </c>
      <c r="I382">
        <f t="shared" si="48"/>
        <v>929.28478637754586</v>
      </c>
    </row>
    <row r="383" spans="1:9" x14ac:dyDescent="0.25">
      <c r="A383">
        <f>'Pivot MRIP 12"'!A386</f>
        <v>2013</v>
      </c>
      <c r="B383" t="str">
        <f>'Pivot MRIP 12"'!B386</f>
        <v>1106220130721001</v>
      </c>
      <c r="C383">
        <f>'Pivot MRIP 12"'!C386</f>
        <v>181.37979784000001</v>
      </c>
      <c r="D383">
        <f>'Pivot MRIP 12"'!D386</f>
        <v>181.37979784000001</v>
      </c>
      <c r="E383">
        <f>'Pivot MRIP 12"'!E386</f>
        <v>0.94160359434525431</v>
      </c>
      <c r="F383">
        <f>'Pivot MRIP 12"'!F386</f>
        <v>3</v>
      </c>
      <c r="G383">
        <f>'Pivot MRIP 12"'!G386</f>
        <v>5.0274313816951972E-2</v>
      </c>
      <c r="H383">
        <f t="shared" si="47"/>
        <v>9.1187448766634684</v>
      </c>
      <c r="I383">
        <f t="shared" si="48"/>
        <v>8.586242951783694</v>
      </c>
    </row>
    <row r="384" spans="1:9" x14ac:dyDescent="0.25">
      <c r="A384">
        <f>'Pivot MRIP 12"'!A387</f>
        <v>2013</v>
      </c>
      <c r="B384" t="str">
        <f>'Pivot MRIP 12"'!B387</f>
        <v>1106220130802008</v>
      </c>
      <c r="C384">
        <f>'Pivot MRIP 12"'!C387</f>
        <v>313.63625531000002</v>
      </c>
      <c r="D384">
        <f>'Pivot MRIP 12"'!D387</f>
        <v>313.63625531000002</v>
      </c>
      <c r="E384">
        <f>'Pivot MRIP 12"'!E387</f>
        <v>0.94160359434525431</v>
      </c>
      <c r="F384">
        <f>'Pivot MRIP 12"'!F387</f>
        <v>3</v>
      </c>
      <c r="G384">
        <f>'Pivot MRIP 12"'!G387</f>
        <v>6.2842892271189965E-3</v>
      </c>
      <c r="H384">
        <f t="shared" si="47"/>
        <v>1.9709809404785763</v>
      </c>
      <c r="I384">
        <f t="shared" si="48"/>
        <v>1.8558827379406171</v>
      </c>
    </row>
    <row r="385" spans="1:9" x14ac:dyDescent="0.25">
      <c r="A385">
        <f>'Pivot MRIP 12"'!A388</f>
        <v>2013</v>
      </c>
      <c r="B385" t="str">
        <f>'Pivot MRIP 12"'!B388</f>
        <v>1106220130818011</v>
      </c>
      <c r="C385">
        <f>'Pivot MRIP 12"'!C388</f>
        <v>234.58106524999999</v>
      </c>
      <c r="D385">
        <f>'Pivot MRIP 12"'!D388</f>
        <v>234.58106524999999</v>
      </c>
      <c r="E385">
        <f>'Pivot MRIP 12"'!E388</f>
        <v>0.94160359434525431</v>
      </c>
      <c r="F385">
        <f>'Pivot MRIP 12"'!F388</f>
        <v>3</v>
      </c>
      <c r="G385">
        <f>'Pivot MRIP 12"'!G388</f>
        <v>1.2568578454237993E-2</v>
      </c>
      <c r="H385">
        <f t="shared" si="47"/>
        <v>2.9483505224733468</v>
      </c>
      <c r="I385">
        <f t="shared" si="48"/>
        <v>2.7761774493506119</v>
      </c>
    </row>
    <row r="386" spans="1:9" x14ac:dyDescent="0.25">
      <c r="A386">
        <f>'Pivot MRIP 12"'!A389</f>
        <v>2013</v>
      </c>
      <c r="B386" t="str">
        <f>'Pivot MRIP 12"'!B389</f>
        <v>1106220130914001</v>
      </c>
      <c r="C386">
        <f>'Pivot MRIP 12"'!C389</f>
        <v>1074.9028911</v>
      </c>
      <c r="D386">
        <f>'Pivot MRIP 12"'!D389</f>
        <v>1074.9028911</v>
      </c>
      <c r="E386">
        <f>'Pivot MRIP 12"'!E389</f>
        <v>0.94160359434525431</v>
      </c>
      <c r="F386">
        <f>'Pivot MRIP 12"'!F389</f>
        <v>1</v>
      </c>
      <c r="G386">
        <f>'Pivot MRIP 12"'!G389</f>
        <v>1.2568578454237993E-2</v>
      </c>
      <c r="H386">
        <f t="shared" ref="H386:H449" si="49">G386*C386</f>
        <v>13.510001317477588</v>
      </c>
      <c r="I386">
        <f t="shared" ref="I386:I449" si="50">E386*H386</f>
        <v>12.721065800146018</v>
      </c>
    </row>
    <row r="387" spans="1:9" x14ac:dyDescent="0.25">
      <c r="A387">
        <f>'Pivot MRIP 12"'!A390</f>
        <v>2013</v>
      </c>
      <c r="B387" t="str">
        <f>'Pivot MRIP 12"'!B390</f>
        <v>1106220130921001</v>
      </c>
      <c r="C387">
        <f>'Pivot MRIP 12"'!C390</f>
        <v>6.9202966956000003</v>
      </c>
      <c r="D387">
        <f>'Pivot MRIP 12"'!D390</f>
        <v>6.9202966956000003</v>
      </c>
      <c r="E387">
        <f>'Pivot MRIP 12"'!E390</f>
        <v>1.4289214424642152</v>
      </c>
      <c r="F387">
        <f>'Pivot MRIP 12"'!F390</f>
        <v>6</v>
      </c>
      <c r="G387">
        <f>'Pivot MRIP 12"'!G390</f>
        <v>3.025137156908476</v>
      </c>
      <c r="H387">
        <f t="shared" si="49"/>
        <v>20.934846670690504</v>
      </c>
      <c r="I387">
        <f t="shared" si="50"/>
        <v>29.914251302450246</v>
      </c>
    </row>
    <row r="388" spans="1:9" x14ac:dyDescent="0.25">
      <c r="A388">
        <f>'Pivot MRIP 12"'!A391</f>
        <v>2013</v>
      </c>
      <c r="B388" t="str">
        <f>'Pivot MRIP 12"'!B391</f>
        <v>1106220130921002</v>
      </c>
      <c r="C388">
        <f>'Pivot MRIP 12"'!C391</f>
        <v>3.4601483478000001</v>
      </c>
      <c r="D388">
        <f>'Pivot MRIP 12"'!D391</f>
        <v>3.4601483478000001</v>
      </c>
      <c r="E388">
        <f>'Pivot MRIP 12"'!E391</f>
        <v>0.94160359434525442</v>
      </c>
      <c r="F388">
        <f>'Pivot MRIP 12"'!F391</f>
        <v>3</v>
      </c>
      <c r="G388">
        <f>'Pivot MRIP 12"'!G391</f>
        <v>3.1421446135594985E-2</v>
      </c>
      <c r="H388">
        <f t="shared" si="49"/>
        <v>0.10872286493156569</v>
      </c>
      <c r="I388">
        <f t="shared" si="50"/>
        <v>0.10237384040707587</v>
      </c>
    </row>
    <row r="389" spans="1:9" x14ac:dyDescent="0.25">
      <c r="A389">
        <f>'Pivot MRIP 12"'!A392</f>
        <v>2013</v>
      </c>
      <c r="B389" t="str">
        <f>'Pivot MRIP 12"'!B392</f>
        <v>1106220131005001</v>
      </c>
      <c r="C389">
        <f>'Pivot MRIP 12"'!C392</f>
        <v>504.77548435</v>
      </c>
      <c r="D389">
        <f>'Pivot MRIP 12"'!D392</f>
        <v>504.77548435</v>
      </c>
      <c r="E389">
        <f>'Pivot MRIP 12"'!E392</f>
        <v>0.94160359434525431</v>
      </c>
      <c r="F389">
        <f>'Pivot MRIP 12"'!F392</f>
        <v>4</v>
      </c>
      <c r="G389">
        <f>'Pivot MRIP 12"'!G392</f>
        <v>2.5137156908475986E-2</v>
      </c>
      <c r="H389">
        <f t="shared" si="49"/>
        <v>12.688620553657914</v>
      </c>
      <c r="I389">
        <f t="shared" si="50"/>
        <v>11.947650720607363</v>
      </c>
    </row>
    <row r="390" spans="1:9" x14ac:dyDescent="0.25">
      <c r="A390">
        <f>'Pivot MRIP 12"'!A393</f>
        <v>2013</v>
      </c>
      <c r="B390" t="str">
        <f>'Pivot MRIP 12"'!B393</f>
        <v>1106220131014001</v>
      </c>
      <c r="C390">
        <f>'Pivot MRIP 12"'!C393</f>
        <v>261.95687752999999</v>
      </c>
      <c r="D390">
        <f>'Pivot MRIP 12"'!D393</f>
        <v>261.95687752999999</v>
      </c>
      <c r="E390">
        <f>'Pivot MRIP 12"'!E393</f>
        <v>0.94160359434525431</v>
      </c>
      <c r="F390">
        <f>'Pivot MRIP 12"'!F393</f>
        <v>16</v>
      </c>
      <c r="G390">
        <f>'Pivot MRIP 12"'!G393</f>
        <v>6.9127181498308959E-2</v>
      </c>
      <c r="H390">
        <f t="shared" si="49"/>
        <v>18.108340617746602</v>
      </c>
      <c r="I390">
        <f t="shared" si="50"/>
        <v>17.050878613298362</v>
      </c>
    </row>
    <row r="391" spans="1:9" x14ac:dyDescent="0.25">
      <c r="A391">
        <f>'Pivot MRIP 12"'!A394</f>
        <v>2013</v>
      </c>
      <c r="B391" t="str">
        <f>'Pivot MRIP 12"'!B394</f>
        <v>1106220131026001</v>
      </c>
      <c r="C391">
        <f>'Pivot MRIP 12"'!C394</f>
        <v>308.89594577000003</v>
      </c>
      <c r="D391">
        <f>'Pivot MRIP 12"'!D394</f>
        <v>308.89594577000003</v>
      </c>
      <c r="E391">
        <f>'Pivot MRIP 12"'!E394</f>
        <v>0.94160359434525442</v>
      </c>
      <c r="F391">
        <f>'Pivot MRIP 12"'!F394</f>
        <v>9</v>
      </c>
      <c r="G391">
        <f>'Pivot MRIP 12"'!G394</f>
        <v>0.11940149531526094</v>
      </c>
      <c r="H391">
        <f t="shared" si="49"/>
        <v>36.882637821759758</v>
      </c>
      <c r="I391">
        <f t="shared" si="50"/>
        <v>34.728824341903213</v>
      </c>
    </row>
    <row r="392" spans="1:9" x14ac:dyDescent="0.25">
      <c r="A392">
        <f>'Pivot MRIP 12"'!A395</f>
        <v>2013</v>
      </c>
      <c r="B392" t="str">
        <f>'Pivot MRIP 12"'!B395</f>
        <v>1106220131026012</v>
      </c>
      <c r="C392">
        <f>'Pivot MRIP 12"'!C395</f>
        <v>513.60708806000002</v>
      </c>
      <c r="D392">
        <f>'Pivot MRIP 12"'!D395</f>
        <v>513.60708806000002</v>
      </c>
      <c r="E392">
        <f>'Pivot MRIP 12"'!E395</f>
        <v>0.94160359434525442</v>
      </c>
      <c r="F392">
        <f>'Pivot MRIP 12"'!F395</f>
        <v>8</v>
      </c>
      <c r="G392">
        <f>'Pivot MRIP 12"'!G395</f>
        <v>0.10683291686102295</v>
      </c>
      <c r="H392">
        <f t="shared" si="49"/>
        <v>54.870143337946075</v>
      </c>
      <c r="I392">
        <f t="shared" si="50"/>
        <v>51.665924189249338</v>
      </c>
    </row>
    <row r="393" spans="1:9" x14ac:dyDescent="0.25">
      <c r="A393">
        <f>'Pivot MRIP 12"'!A396</f>
        <v>2013</v>
      </c>
      <c r="B393" t="str">
        <f>'Pivot MRIP 12"'!B396</f>
        <v>1106220131026016</v>
      </c>
      <c r="C393">
        <f>'Pivot MRIP 12"'!C396</f>
        <v>308.89594577000003</v>
      </c>
      <c r="D393">
        <f>'Pivot MRIP 12"'!D396</f>
        <v>308.89594577000003</v>
      </c>
      <c r="E393">
        <f>'Pivot MRIP 12"'!E396</f>
        <v>0.94160359434525431</v>
      </c>
      <c r="F393">
        <f>'Pivot MRIP 12"'!F396</f>
        <v>1</v>
      </c>
      <c r="G393">
        <f>'Pivot MRIP 12"'!G396</f>
        <v>6.2842892271189965E-3</v>
      </c>
      <c r="H393">
        <f t="shared" si="49"/>
        <v>1.9411914643031449</v>
      </c>
      <c r="I393">
        <f t="shared" si="50"/>
        <v>1.8278328601001688</v>
      </c>
    </row>
    <row r="394" spans="1:9" x14ac:dyDescent="0.25">
      <c r="A394">
        <f>'Pivot MRIP 12"'!A397</f>
        <v>2013</v>
      </c>
      <c r="B394" t="str">
        <f>'Pivot MRIP 12"'!B397</f>
        <v>1106220131026019</v>
      </c>
      <c r="C394">
        <f>'Pivot MRIP 12"'!C397</f>
        <v>308.89594577000003</v>
      </c>
      <c r="D394">
        <f>'Pivot MRIP 12"'!D397</f>
        <v>308.89594577000003</v>
      </c>
      <c r="E394">
        <f>'Pivot MRIP 12"'!E397</f>
        <v>0.94160359434525442</v>
      </c>
      <c r="F394">
        <f>'Pivot MRIP 12"'!F397</f>
        <v>4</v>
      </c>
      <c r="G394">
        <f>'Pivot MRIP 12"'!G397</f>
        <v>4.3990024589832977E-2</v>
      </c>
      <c r="H394">
        <f t="shared" si="49"/>
        <v>13.588340250122014</v>
      </c>
      <c r="I394">
        <f t="shared" si="50"/>
        <v>12.794830020701182</v>
      </c>
    </row>
    <row r="395" spans="1:9" x14ac:dyDescent="0.25">
      <c r="A395">
        <f>'Pivot MRIP 12"'!A398</f>
        <v>2013</v>
      </c>
      <c r="B395" t="str">
        <f>'Pivot MRIP 12"'!B398</f>
        <v>1106220131108003</v>
      </c>
      <c r="C395">
        <f>'Pivot MRIP 12"'!C398</f>
        <v>106.03896557</v>
      </c>
      <c r="D395">
        <f>'Pivot MRIP 12"'!D398</f>
        <v>106.03896557</v>
      </c>
      <c r="E395">
        <f>'Pivot MRIP 12"'!E398</f>
        <v>0.94160359434525442</v>
      </c>
      <c r="F395">
        <f>'Pivot MRIP 12"'!F398</f>
        <v>2</v>
      </c>
      <c r="G395">
        <f>'Pivot MRIP 12"'!G398</f>
        <v>1.8852867681356991E-2</v>
      </c>
      <c r="H395">
        <f t="shared" si="49"/>
        <v>1.9991385869591798</v>
      </c>
      <c r="I395">
        <f t="shared" si="50"/>
        <v>1.8823960790750567</v>
      </c>
    </row>
    <row r="396" spans="1:9" x14ac:dyDescent="0.25">
      <c r="A396">
        <f>'Pivot MRIP 12"'!A399</f>
        <v>2013</v>
      </c>
      <c r="B396" t="str">
        <f>'Pivot MRIP 12"'!B399</f>
        <v>1106220131124001</v>
      </c>
      <c r="C396">
        <f>'Pivot MRIP 12"'!C399</f>
        <v>83.519720293000006</v>
      </c>
      <c r="D396">
        <f>'Pivot MRIP 12"'!D399</f>
        <v>83.519720293000006</v>
      </c>
      <c r="E396">
        <f>'Pivot MRIP 12"'!E399</f>
        <v>0.94160359434525431</v>
      </c>
      <c r="F396">
        <f>'Pivot MRIP 12"'!F399</f>
        <v>1</v>
      </c>
      <c r="G396">
        <f>'Pivot MRIP 12"'!G399</f>
        <v>6.2842892271189965E-3</v>
      </c>
      <c r="H396">
        <f t="shared" si="49"/>
        <v>0.52486207848929178</v>
      </c>
      <c r="I396">
        <f t="shared" si="50"/>
        <v>0.49421201964103811</v>
      </c>
    </row>
    <row r="397" spans="1:9" x14ac:dyDescent="0.25">
      <c r="A397">
        <f>'Pivot MRIP 12"'!A400</f>
        <v>2013</v>
      </c>
      <c r="B397" t="str">
        <f>'Pivot MRIP 12"'!B400</f>
        <v>1108120130330002</v>
      </c>
      <c r="C397">
        <f>'Pivot MRIP 12"'!C400</f>
        <v>160.25022637999999</v>
      </c>
      <c r="D397">
        <f>'Pivot MRIP 12"'!D400</f>
        <v>160.25022637999999</v>
      </c>
      <c r="E397">
        <f>'Pivot MRIP 12"'!E400</f>
        <v>0.94160359434525442</v>
      </c>
      <c r="F397">
        <f>'Pivot MRIP 12"'!F400</f>
        <v>6</v>
      </c>
      <c r="G397">
        <f>'Pivot MRIP 12"'!G400</f>
        <v>9.4264338406784942E-2</v>
      </c>
      <c r="H397">
        <f t="shared" si="49"/>
        <v>15.105881569248215</v>
      </c>
      <c r="I397">
        <f t="shared" si="50"/>
        <v>14.223752381357851</v>
      </c>
    </row>
    <row r="398" spans="1:9" x14ac:dyDescent="0.25">
      <c r="A398">
        <f>'Pivot MRIP 12"'!A401</f>
        <v>2013</v>
      </c>
      <c r="B398" t="str">
        <f>'Pivot MRIP 12"'!B401</f>
        <v>1108120130330005</v>
      </c>
      <c r="C398">
        <f>'Pivot MRIP 12"'!C401</f>
        <v>188.52967809</v>
      </c>
      <c r="D398">
        <f>'Pivot MRIP 12"'!D401</f>
        <v>188.52967809</v>
      </c>
      <c r="E398">
        <f>'Pivot MRIP 12"'!E401</f>
        <v>0.94160359434525442</v>
      </c>
      <c r="F398">
        <f>'Pivot MRIP 12"'!F401</f>
        <v>1</v>
      </c>
      <c r="G398">
        <f>'Pivot MRIP 12"'!G401</f>
        <v>3.7705735362713981E-2</v>
      </c>
      <c r="H398">
        <f t="shared" si="49"/>
        <v>7.1086501500791961</v>
      </c>
      <c r="I398">
        <f t="shared" si="50"/>
        <v>6.6935305322575029</v>
      </c>
    </row>
    <row r="399" spans="1:9" x14ac:dyDescent="0.25">
      <c r="A399">
        <f>'Pivot MRIP 12"'!A402</f>
        <v>2013</v>
      </c>
      <c r="B399" t="str">
        <f>'Pivot MRIP 12"'!B402</f>
        <v>1108120130330006</v>
      </c>
      <c r="C399">
        <f>'Pivot MRIP 12"'!C402</f>
        <v>188.52967809</v>
      </c>
      <c r="D399">
        <f>'Pivot MRIP 12"'!D402</f>
        <v>188.52967809</v>
      </c>
      <c r="E399">
        <f>'Pivot MRIP 12"'!E402</f>
        <v>0.94160359434525442</v>
      </c>
      <c r="F399">
        <f>'Pivot MRIP 12"'!F402</f>
        <v>1</v>
      </c>
      <c r="G399">
        <f>'Pivot MRIP 12"'!G402</f>
        <v>3.7705735362713981E-2</v>
      </c>
      <c r="H399">
        <f t="shared" si="49"/>
        <v>7.1086501500791961</v>
      </c>
      <c r="I399">
        <f t="shared" si="50"/>
        <v>6.6935305322575029</v>
      </c>
    </row>
    <row r="400" spans="1:9" x14ac:dyDescent="0.25">
      <c r="A400">
        <f>'Pivot MRIP 12"'!A403</f>
        <v>2013</v>
      </c>
      <c r="B400" t="str">
        <f>'Pivot MRIP 12"'!B403</f>
        <v>1108120130330007</v>
      </c>
      <c r="C400">
        <f>'Pivot MRIP 12"'!C403</f>
        <v>188.52967809</v>
      </c>
      <c r="D400">
        <f>'Pivot MRIP 12"'!D403</f>
        <v>188.52967809</v>
      </c>
      <c r="E400">
        <f>'Pivot MRIP 12"'!E403</f>
        <v>0.94160359434525442</v>
      </c>
      <c r="F400">
        <f>'Pivot MRIP 12"'!F403</f>
        <v>4</v>
      </c>
      <c r="G400">
        <f>'Pivot MRIP 12"'!G403</f>
        <v>0.1633915199050939</v>
      </c>
      <c r="H400">
        <f t="shared" si="49"/>
        <v>30.804150650343182</v>
      </c>
      <c r="I400">
        <f t="shared" si="50"/>
        <v>29.005298973115845</v>
      </c>
    </row>
    <row r="401" spans="1:9" x14ac:dyDescent="0.25">
      <c r="A401">
        <f>'Pivot MRIP 12"'!A404</f>
        <v>2013</v>
      </c>
      <c r="B401" t="str">
        <f>'Pivot MRIP 12"'!B404</f>
        <v>1108120130615010</v>
      </c>
      <c r="C401">
        <f>'Pivot MRIP 12"'!C404</f>
        <v>127.3299519</v>
      </c>
      <c r="D401">
        <f>'Pivot MRIP 12"'!D404</f>
        <v>127.3299519</v>
      </c>
      <c r="E401">
        <f>'Pivot MRIP 12"'!E404</f>
        <v>0.94160359434525431</v>
      </c>
      <c r="F401">
        <f>'Pivot MRIP 12"'!F404</f>
        <v>1</v>
      </c>
      <c r="G401">
        <f>'Pivot MRIP 12"'!G404</f>
        <v>1.2568578454237993E-2</v>
      </c>
      <c r="H401">
        <f t="shared" si="49"/>
        <v>1.6003564900295</v>
      </c>
      <c r="I401">
        <f t="shared" si="50"/>
        <v>1.5069014232455322</v>
      </c>
    </row>
    <row r="402" spans="1:9" x14ac:dyDescent="0.25">
      <c r="A402">
        <f>'Pivot MRIP 12"'!A405</f>
        <v>2013</v>
      </c>
      <c r="B402" t="str">
        <f>'Pivot MRIP 12"'!B405</f>
        <v>1108120130615011</v>
      </c>
      <c r="C402">
        <f>'Pivot MRIP 12"'!C405</f>
        <v>127.3299519</v>
      </c>
      <c r="D402">
        <f>'Pivot MRIP 12"'!D405</f>
        <v>127.3299519</v>
      </c>
      <c r="E402">
        <f>'Pivot MRIP 12"'!E405</f>
        <v>0.94160359434525431</v>
      </c>
      <c r="F402">
        <f>'Pivot MRIP 12"'!F405</f>
        <v>1</v>
      </c>
      <c r="G402">
        <f>'Pivot MRIP 12"'!G405</f>
        <v>1.2568578454237993E-2</v>
      </c>
      <c r="H402">
        <f t="shared" si="49"/>
        <v>1.6003564900295</v>
      </c>
      <c r="I402">
        <f t="shared" si="50"/>
        <v>1.5069014232455322</v>
      </c>
    </row>
    <row r="403" spans="1:9" x14ac:dyDescent="0.25">
      <c r="A403">
        <f>'Pivot MRIP 12"'!A406</f>
        <v>2013</v>
      </c>
      <c r="B403" t="str">
        <f>'Pivot MRIP 12"'!B406</f>
        <v>1108120130615016</v>
      </c>
      <c r="C403">
        <f>'Pivot MRIP 12"'!C406</f>
        <v>127.3299519</v>
      </c>
      <c r="D403">
        <f>'Pivot MRIP 12"'!D406</f>
        <v>127.3299519</v>
      </c>
      <c r="E403">
        <f>'Pivot MRIP 12"'!E406</f>
        <v>0.94160359434525431</v>
      </c>
      <c r="F403">
        <f>'Pivot MRIP 12"'!F406</f>
        <v>1</v>
      </c>
      <c r="G403">
        <f>'Pivot MRIP 12"'!G406</f>
        <v>6.2842892271189965E-3</v>
      </c>
      <c r="H403">
        <f t="shared" si="49"/>
        <v>0.80017824501474999</v>
      </c>
      <c r="I403">
        <f t="shared" si="50"/>
        <v>0.75345071162276611</v>
      </c>
    </row>
    <row r="404" spans="1:9" x14ac:dyDescent="0.25">
      <c r="A404">
        <f>'Pivot MRIP 12"'!A407</f>
        <v>2013</v>
      </c>
      <c r="B404" t="str">
        <f>'Pivot MRIP 12"'!B407</f>
        <v>1108120130615020</v>
      </c>
      <c r="C404">
        <f>'Pivot MRIP 12"'!C407</f>
        <v>127.3299519</v>
      </c>
      <c r="D404">
        <f>'Pivot MRIP 12"'!D407</f>
        <v>127.3299519</v>
      </c>
      <c r="E404">
        <f>'Pivot MRIP 12"'!E407</f>
        <v>0.94160359434525431</v>
      </c>
      <c r="F404">
        <f>'Pivot MRIP 12"'!F407</f>
        <v>1</v>
      </c>
      <c r="G404">
        <f>'Pivot MRIP 12"'!G407</f>
        <v>1.2568578454237993E-2</v>
      </c>
      <c r="H404">
        <f t="shared" si="49"/>
        <v>1.6003564900295</v>
      </c>
      <c r="I404">
        <f t="shared" si="50"/>
        <v>1.5069014232455322</v>
      </c>
    </row>
    <row r="405" spans="1:9" x14ac:dyDescent="0.25">
      <c r="A405">
        <f>'Pivot MRIP 12"'!A408</f>
        <v>2013</v>
      </c>
      <c r="B405" t="str">
        <f>'Pivot MRIP 12"'!B408</f>
        <v>1108120130616005</v>
      </c>
      <c r="C405">
        <f>'Pivot MRIP 12"'!C408</f>
        <v>605.03500692</v>
      </c>
      <c r="D405">
        <f>'Pivot MRIP 12"'!D408</f>
        <v>605.03500692</v>
      </c>
      <c r="E405">
        <f>'Pivot MRIP 12"'!E408</f>
        <v>0.94160359434525431</v>
      </c>
      <c r="F405">
        <f>'Pivot MRIP 12"'!F408</f>
        <v>1</v>
      </c>
      <c r="G405">
        <f>'Pivot MRIP 12"'!G408</f>
        <v>1.2568578454237993E-2</v>
      </c>
      <c r="H405">
        <f t="shared" si="49"/>
        <v>7.6044299520344474</v>
      </c>
      <c r="I405">
        <f t="shared" si="50"/>
        <v>7.1603585757823458</v>
      </c>
    </row>
    <row r="406" spans="1:9" x14ac:dyDescent="0.25">
      <c r="A406">
        <f>'Pivot MRIP 12"'!A409</f>
        <v>2013</v>
      </c>
      <c r="B406" t="str">
        <f>'Pivot MRIP 12"'!B409</f>
        <v>1108120130616007</v>
      </c>
      <c r="C406">
        <f>'Pivot MRIP 12"'!C409</f>
        <v>605.03500692</v>
      </c>
      <c r="D406">
        <f>'Pivot MRIP 12"'!D409</f>
        <v>605.03500692</v>
      </c>
      <c r="E406">
        <f>'Pivot MRIP 12"'!E409</f>
        <v>0.94160359434525431</v>
      </c>
      <c r="F406">
        <f>'Pivot MRIP 12"'!F409</f>
        <v>1</v>
      </c>
      <c r="G406">
        <f>'Pivot MRIP 12"'!G409</f>
        <v>6.2842892271189965E-3</v>
      </c>
      <c r="H406">
        <f t="shared" si="49"/>
        <v>3.8022149760172237</v>
      </c>
      <c r="I406">
        <f t="shared" si="50"/>
        <v>3.5801792878911729</v>
      </c>
    </row>
    <row r="407" spans="1:9" x14ac:dyDescent="0.25">
      <c r="A407">
        <f>'Pivot MRIP 12"'!A410</f>
        <v>2013</v>
      </c>
      <c r="B407" t="str">
        <f>'Pivot MRIP 12"'!B410</f>
        <v>1108120130616008</v>
      </c>
      <c r="C407">
        <f>'Pivot MRIP 12"'!C410</f>
        <v>605.03500692</v>
      </c>
      <c r="D407">
        <f>'Pivot MRIP 12"'!D410</f>
        <v>605.03500692</v>
      </c>
      <c r="E407">
        <f>'Pivot MRIP 12"'!E410</f>
        <v>0.94160359434525431</v>
      </c>
      <c r="F407">
        <f>'Pivot MRIP 12"'!F410</f>
        <v>1</v>
      </c>
      <c r="G407">
        <f>'Pivot MRIP 12"'!G410</f>
        <v>1.2568578454237993E-2</v>
      </c>
      <c r="H407">
        <f t="shared" si="49"/>
        <v>7.6044299520344474</v>
      </c>
      <c r="I407">
        <f t="shared" si="50"/>
        <v>7.1603585757823458</v>
      </c>
    </row>
    <row r="408" spans="1:9" x14ac:dyDescent="0.25">
      <c r="A408">
        <f>'Pivot MRIP 12"'!A411</f>
        <v>2013</v>
      </c>
      <c r="B408" t="str">
        <f>'Pivot MRIP 12"'!B411</f>
        <v>1108120130818010</v>
      </c>
      <c r="C408">
        <f>'Pivot MRIP 12"'!C411</f>
        <v>394.18482876000002</v>
      </c>
      <c r="D408">
        <f>'Pivot MRIP 12"'!D411</f>
        <v>394.18482876000002</v>
      </c>
      <c r="E408">
        <f>'Pivot MRIP 12"'!E411</f>
        <v>0.94160359434525431</v>
      </c>
      <c r="F408">
        <f>'Pivot MRIP 12"'!F411</f>
        <v>1</v>
      </c>
      <c r="G408">
        <f>'Pivot MRIP 12"'!G411</f>
        <v>6.2842892271189965E-3</v>
      </c>
      <c r="H408">
        <f t="shared" si="49"/>
        <v>2.4771714728702143</v>
      </c>
      <c r="I408">
        <f t="shared" si="50"/>
        <v>2.3325135626641216</v>
      </c>
    </row>
    <row r="409" spans="1:9" x14ac:dyDescent="0.25">
      <c r="A409">
        <f>'Pivot MRIP 12"'!A412</f>
        <v>2013</v>
      </c>
      <c r="B409" t="str">
        <f>'Pivot MRIP 12"'!B412</f>
        <v>1108120130818012</v>
      </c>
      <c r="C409">
        <f>'Pivot MRIP 12"'!C412</f>
        <v>394.18482876000002</v>
      </c>
      <c r="D409">
        <f>'Pivot MRIP 12"'!D412</f>
        <v>394.18482876000002</v>
      </c>
      <c r="E409">
        <f>'Pivot MRIP 12"'!E412</f>
        <v>0.94160359434525431</v>
      </c>
      <c r="F409">
        <f>'Pivot MRIP 12"'!F412</f>
        <v>1</v>
      </c>
      <c r="G409">
        <f>'Pivot MRIP 12"'!G412</f>
        <v>1.2568578454237993E-2</v>
      </c>
      <c r="H409">
        <f t="shared" si="49"/>
        <v>4.9543429457404287</v>
      </c>
      <c r="I409">
        <f t="shared" si="50"/>
        <v>4.6650271253282432</v>
      </c>
    </row>
    <row r="410" spans="1:9" x14ac:dyDescent="0.25">
      <c r="A410">
        <f>'Pivot MRIP 12"'!A413</f>
        <v>2013</v>
      </c>
      <c r="B410" t="str">
        <f>'Pivot MRIP 12"'!B413</f>
        <v>1108120130825002</v>
      </c>
      <c r="C410">
        <f>'Pivot MRIP 12"'!C413</f>
        <v>430.01489200999998</v>
      </c>
      <c r="D410">
        <f>'Pivot MRIP 12"'!D413</f>
        <v>430.01489200999998</v>
      </c>
      <c r="E410">
        <f>'Pivot MRIP 12"'!E413</f>
        <v>0.94160359434525442</v>
      </c>
      <c r="F410">
        <f>'Pivot MRIP 12"'!F413</f>
        <v>8</v>
      </c>
      <c r="G410">
        <f>'Pivot MRIP 12"'!G413</f>
        <v>7.5411470725427962E-2</v>
      </c>
      <c r="H410">
        <f t="shared" si="49"/>
        <v>32.428055440310182</v>
      </c>
      <c r="I410">
        <f t="shared" si="50"/>
        <v>30.534373560223248</v>
      </c>
    </row>
    <row r="411" spans="1:9" x14ac:dyDescent="0.25">
      <c r="A411">
        <f>'Pivot MRIP 12"'!A414</f>
        <v>2013</v>
      </c>
      <c r="B411" t="str">
        <f>'Pivot MRIP 12"'!B414</f>
        <v>1108120131015004</v>
      </c>
      <c r="C411">
        <f>'Pivot MRIP 12"'!C414</f>
        <v>227.54769722</v>
      </c>
      <c r="D411">
        <f>'Pivot MRIP 12"'!D414</f>
        <v>227.54769722</v>
      </c>
      <c r="E411">
        <f>'Pivot MRIP 12"'!E414</f>
        <v>0.94160359434525442</v>
      </c>
      <c r="F411">
        <f>'Pivot MRIP 12"'!F414</f>
        <v>4</v>
      </c>
      <c r="G411">
        <f>'Pivot MRIP 12"'!G414</f>
        <v>1.8852867681356991E-2</v>
      </c>
      <c r="H411">
        <f t="shared" si="49"/>
        <v>4.2899266268861442</v>
      </c>
      <c r="I411">
        <f t="shared" si="50"/>
        <v>4.0394103313534062</v>
      </c>
    </row>
    <row r="412" spans="1:9" x14ac:dyDescent="0.25">
      <c r="A412">
        <f>'Pivot MRIP 12"'!A415</f>
        <v>2013</v>
      </c>
      <c r="B412" t="str">
        <f>'Pivot MRIP 12"'!B415</f>
        <v>1108120131116002</v>
      </c>
      <c r="C412">
        <f>'Pivot MRIP 12"'!C415</f>
        <v>138.20612249999999</v>
      </c>
      <c r="D412">
        <f>'Pivot MRIP 12"'!D415</f>
        <v>138.20612249999999</v>
      </c>
      <c r="E412">
        <f>'Pivot MRIP 12"'!E415</f>
        <v>0.792741198405151</v>
      </c>
      <c r="F412">
        <f>'Pivot MRIP 12"'!F415</f>
        <v>1</v>
      </c>
      <c r="G412">
        <f>'Pivot MRIP 12"'!G415</f>
        <v>2.1599685871135699</v>
      </c>
      <c r="H412">
        <f t="shared" si="49"/>
        <v>298.52088314676996</v>
      </c>
      <c r="I412">
        <f t="shared" si="50"/>
        <v>236.64980265473446</v>
      </c>
    </row>
    <row r="413" spans="1:9" x14ac:dyDescent="0.25">
      <c r="A413">
        <f>'Pivot MRIP 12"'!A416</f>
        <v>2013</v>
      </c>
      <c r="B413" t="str">
        <f>'Pivot MRIP 12"'!B416</f>
        <v>1108620130414010</v>
      </c>
      <c r="C413">
        <f>'Pivot MRIP 12"'!C416</f>
        <v>1169.8915311999999</v>
      </c>
      <c r="D413">
        <f>'Pivot MRIP 12"'!D416</f>
        <v>1169.8915311999999</v>
      </c>
      <c r="E413">
        <f>'Pivot MRIP 12"'!E416</f>
        <v>0.94160359434525442</v>
      </c>
      <c r="F413">
        <f>'Pivot MRIP 12"'!F416</f>
        <v>4</v>
      </c>
      <c r="G413">
        <f>'Pivot MRIP 12"'!G416</f>
        <v>0.15710723067797491</v>
      </c>
      <c r="H413">
        <f t="shared" si="49"/>
        <v>183.79841866044768</v>
      </c>
      <c r="I413">
        <f t="shared" si="50"/>
        <v>173.06525164565141</v>
      </c>
    </row>
    <row r="414" spans="1:9" x14ac:dyDescent="0.25">
      <c r="A414">
        <f>'Pivot MRIP 12"'!A417</f>
        <v>2013</v>
      </c>
      <c r="B414" t="str">
        <f>'Pivot MRIP 12"'!B417</f>
        <v>1108620130502001</v>
      </c>
      <c r="C414">
        <f>'Pivot MRIP 12"'!C417</f>
        <v>3040.7059293000002</v>
      </c>
      <c r="D414">
        <f>'Pivot MRIP 12"'!D417</f>
        <v>3040.7059293000002</v>
      </c>
      <c r="E414">
        <f>'Pivot MRIP 12"'!E417</f>
        <v>0.94160359434525442</v>
      </c>
      <c r="F414">
        <f>'Pivot MRIP 12"'!F417</f>
        <v>9</v>
      </c>
      <c r="G414">
        <f>'Pivot MRIP 12"'!G417</f>
        <v>3.7705735362713981E-2</v>
      </c>
      <c r="H414">
        <f t="shared" si="49"/>
        <v>114.6520530860211</v>
      </c>
      <c r="I414">
        <f t="shared" si="50"/>
        <v>107.95678528486039</v>
      </c>
    </row>
    <row r="415" spans="1:9" x14ac:dyDescent="0.25">
      <c r="A415">
        <f>'Pivot MRIP 12"'!A418</f>
        <v>2013</v>
      </c>
      <c r="B415" t="str">
        <f>'Pivot MRIP 12"'!B418</f>
        <v>1108620130522001</v>
      </c>
      <c r="C415">
        <f>'Pivot MRIP 12"'!C418</f>
        <v>139.19993585</v>
      </c>
      <c r="D415">
        <f>'Pivot MRIP 12"'!D418</f>
        <v>139.19993585</v>
      </c>
      <c r="E415">
        <f>'Pivot MRIP 12"'!E418</f>
        <v>0.94160359434525431</v>
      </c>
      <c r="F415">
        <f>'Pivot MRIP 12"'!F418</f>
        <v>2</v>
      </c>
      <c r="G415">
        <f>'Pivot MRIP 12"'!G418</f>
        <v>1.2568578454237993E-2</v>
      </c>
      <c r="H415">
        <f t="shared" si="49"/>
        <v>1.7495453145556208</v>
      </c>
      <c r="I415">
        <f t="shared" si="50"/>
        <v>1.647378156655471</v>
      </c>
    </row>
    <row r="416" spans="1:9" x14ac:dyDescent="0.25">
      <c r="A416">
        <f>'Pivot MRIP 12"'!A419</f>
        <v>2013</v>
      </c>
      <c r="B416" t="str">
        <f>'Pivot MRIP 12"'!B419</f>
        <v>1108620130525001</v>
      </c>
      <c r="C416">
        <f>'Pivot MRIP 12"'!C419</f>
        <v>485.85868502</v>
      </c>
      <c r="D416">
        <f>'Pivot MRIP 12"'!D419</f>
        <v>485.85868502</v>
      </c>
      <c r="E416">
        <f>'Pivot MRIP 12"'!E419</f>
        <v>0.94160359434525442</v>
      </c>
      <c r="F416">
        <f>'Pivot MRIP 12"'!F419</f>
        <v>1</v>
      </c>
      <c r="G416">
        <f>'Pivot MRIP 12"'!G419</f>
        <v>1.8852867681356991E-2</v>
      </c>
      <c r="H416">
        <f t="shared" si="49"/>
        <v>9.1598295005201642</v>
      </c>
      <c r="I416">
        <f t="shared" si="50"/>
        <v>8.6249283812794832</v>
      </c>
    </row>
    <row r="417" spans="1:9" x14ac:dyDescent="0.25">
      <c r="A417">
        <f>'Pivot MRIP 12"'!A420</f>
        <v>2013</v>
      </c>
      <c r="B417" t="str">
        <f>'Pivot MRIP 12"'!B420</f>
        <v>1108620130528006</v>
      </c>
      <c r="C417">
        <f>'Pivot MRIP 12"'!C420</f>
        <v>372.53483559</v>
      </c>
      <c r="D417">
        <f>'Pivot MRIP 12"'!D420</f>
        <v>372.53483559</v>
      </c>
      <c r="E417">
        <f>'Pivot MRIP 12"'!E420</f>
        <v>0.94160359434525431</v>
      </c>
      <c r="F417">
        <f>'Pivot MRIP 12"'!F420</f>
        <v>4</v>
      </c>
      <c r="G417">
        <f>'Pivot MRIP 12"'!G420</f>
        <v>6.2842892271189965E-3</v>
      </c>
      <c r="H417">
        <f t="shared" si="49"/>
        <v>2.3411166540247836</v>
      </c>
      <c r="I417">
        <f t="shared" si="50"/>
        <v>2.2044038562112713</v>
      </c>
    </row>
    <row r="418" spans="1:9" x14ac:dyDescent="0.25">
      <c r="A418">
        <f>'Pivot MRIP 12"'!A421</f>
        <v>2013</v>
      </c>
      <c r="B418" t="str">
        <f>'Pivot MRIP 12"'!B421</f>
        <v>1108620130529006</v>
      </c>
      <c r="C418">
        <f>'Pivot MRIP 12"'!C421</f>
        <v>156.65529599000001</v>
      </c>
      <c r="D418">
        <f>'Pivot MRIP 12"'!D421</f>
        <v>156.65529599000001</v>
      </c>
      <c r="E418">
        <f>'Pivot MRIP 12"'!E421</f>
        <v>0.94160359434525442</v>
      </c>
      <c r="F418">
        <f>'Pivot MRIP 12"'!F421</f>
        <v>4</v>
      </c>
      <c r="G418">
        <f>'Pivot MRIP 12"'!G421</f>
        <v>0.15710723067797491</v>
      </c>
      <c r="H418">
        <f t="shared" si="49"/>
        <v>24.611679724027372</v>
      </c>
      <c r="I418">
        <f t="shared" si="50"/>
        <v>23.174446091018392</v>
      </c>
    </row>
    <row r="419" spans="1:9" x14ac:dyDescent="0.25">
      <c r="A419">
        <f>'Pivot MRIP 12"'!A422</f>
        <v>2013</v>
      </c>
      <c r="B419" t="str">
        <f>'Pivot MRIP 12"'!B422</f>
        <v>1108620130529010</v>
      </c>
      <c r="C419">
        <f>'Pivot MRIP 12"'!C422</f>
        <v>156.65529599000001</v>
      </c>
      <c r="D419">
        <f>'Pivot MRIP 12"'!D422</f>
        <v>156.65529599000001</v>
      </c>
      <c r="E419">
        <f>'Pivot MRIP 12"'!E422</f>
        <v>0.94160359434525431</v>
      </c>
      <c r="F419">
        <f>'Pivot MRIP 12"'!F422</f>
        <v>1</v>
      </c>
      <c r="G419">
        <f>'Pivot MRIP 12"'!G422</f>
        <v>2.5137156908475986E-2</v>
      </c>
      <c r="H419">
        <f t="shared" si="49"/>
        <v>3.9378687558443795</v>
      </c>
      <c r="I419">
        <f t="shared" si="50"/>
        <v>3.7079113745629422</v>
      </c>
    </row>
    <row r="420" spans="1:9" x14ac:dyDescent="0.25">
      <c r="A420">
        <f>'Pivot MRIP 12"'!A423</f>
        <v>2013</v>
      </c>
      <c r="B420" t="str">
        <f>'Pivot MRIP 12"'!B423</f>
        <v>1108620130601004</v>
      </c>
      <c r="C420">
        <f>'Pivot MRIP 12"'!C423</f>
        <v>170.32709993</v>
      </c>
      <c r="D420">
        <f>'Pivot MRIP 12"'!D423</f>
        <v>170.32709993</v>
      </c>
      <c r="E420">
        <f>'Pivot MRIP 12"'!E423</f>
        <v>1.2808263177937711</v>
      </c>
      <c r="F420">
        <f>'Pivot MRIP 12"'!F423</f>
        <v>6</v>
      </c>
      <c r="G420">
        <f>'Pivot MRIP 12"'!G423</f>
        <v>1.3898919363440709</v>
      </c>
      <c r="H420">
        <f t="shared" si="49"/>
        <v>236.73626273357777</v>
      </c>
      <c r="I420">
        <f t="shared" si="50"/>
        <v>303.2180356853072</v>
      </c>
    </row>
    <row r="421" spans="1:9" x14ac:dyDescent="0.25">
      <c r="A421">
        <f>'Pivot MRIP 12"'!A424</f>
        <v>2013</v>
      </c>
      <c r="B421" t="str">
        <f>'Pivot MRIP 12"'!B424</f>
        <v>1108620130601005</v>
      </c>
      <c r="C421">
        <f>'Pivot MRIP 12"'!C424</f>
        <v>91.340210432999996</v>
      </c>
      <c r="D421">
        <f>'Pivot MRIP 12"'!D424</f>
        <v>91.340210432999996</v>
      </c>
      <c r="E421">
        <f>'Pivot MRIP 12"'!E424</f>
        <v>2.0907806103853606</v>
      </c>
      <c r="F421">
        <f>'Pivot MRIP 12"'!F424</f>
        <v>3</v>
      </c>
      <c r="G421">
        <f>'Pivot MRIP 12"'!G424</f>
        <v>6.0188528676813569</v>
      </c>
      <c r="H421">
        <f t="shared" si="49"/>
        <v>549.76328749928064</v>
      </c>
      <c r="I421">
        <f t="shared" si="50"/>
        <v>1149.4344218052083</v>
      </c>
    </row>
    <row r="422" spans="1:9" x14ac:dyDescent="0.25">
      <c r="A422">
        <f>'Pivot MRIP 12"'!A425</f>
        <v>2013</v>
      </c>
      <c r="B422" t="str">
        <f>'Pivot MRIP 12"'!B425</f>
        <v>1108620130601006</v>
      </c>
      <c r="C422">
        <f>'Pivot MRIP 12"'!C425</f>
        <v>85.163549963999998</v>
      </c>
      <c r="D422">
        <f>'Pivot MRIP 12"'!D425</f>
        <v>85.163549963999998</v>
      </c>
      <c r="E422">
        <f>'Pivot MRIP 12"'!E425</f>
        <v>1.3814491369315756</v>
      </c>
      <c r="F422">
        <f>'Pivot MRIP 12"'!F425</f>
        <v>12</v>
      </c>
      <c r="G422">
        <f>'Pivot MRIP 12"'!G425</f>
        <v>10.169675809132213</v>
      </c>
      <c r="H422">
        <f t="shared" si="49"/>
        <v>866.08569388871342</v>
      </c>
      <c r="I422">
        <f t="shared" si="50"/>
        <v>1196.4533343313478</v>
      </c>
    </row>
    <row r="423" spans="1:9" x14ac:dyDescent="0.25">
      <c r="A423">
        <f>'Pivot MRIP 12"'!A426</f>
        <v>2013</v>
      </c>
      <c r="B423" t="str">
        <f>'Pivot MRIP 12"'!B426</f>
        <v>1108620130601008</v>
      </c>
      <c r="C423">
        <f>'Pivot MRIP 12"'!C426</f>
        <v>170.32709993</v>
      </c>
      <c r="D423">
        <f>'Pivot MRIP 12"'!D426</f>
        <v>170.32709993</v>
      </c>
      <c r="E423">
        <f>'Pivot MRIP 12"'!E426</f>
        <v>2.2510124115667356</v>
      </c>
      <c r="F423">
        <f>'Pivot MRIP 12"'!F426</f>
        <v>6</v>
      </c>
      <c r="G423">
        <f>'Pivot MRIP 12"'!G426</f>
        <v>5.0754114707254283</v>
      </c>
      <c r="H423">
        <f t="shared" si="49"/>
        <v>864.48011676011834</v>
      </c>
      <c r="I423">
        <f t="shared" si="50"/>
        <v>1945.9554723796871</v>
      </c>
    </row>
    <row r="424" spans="1:9" x14ac:dyDescent="0.25">
      <c r="A424">
        <f>'Pivot MRIP 12"'!A427</f>
        <v>2013</v>
      </c>
      <c r="B424" t="str">
        <f>'Pivot MRIP 12"'!B427</f>
        <v>1108620130615002</v>
      </c>
      <c r="C424">
        <f>'Pivot MRIP 12"'!C427</f>
        <v>585.91545183999995</v>
      </c>
      <c r="D424">
        <f>'Pivot MRIP 12"'!D427</f>
        <v>585.91545183999995</v>
      </c>
      <c r="E424">
        <f>'Pivot MRIP 12"'!E427</f>
        <v>1.0986916266183366</v>
      </c>
      <c r="F424">
        <f>'Pivot MRIP 12"'!F427</f>
        <v>6</v>
      </c>
      <c r="G424">
        <f>'Pivot MRIP 12"'!G427</f>
        <v>3.0691271814983088</v>
      </c>
      <c r="H424">
        <f t="shared" si="49"/>
        <v>1798.2490393020071</v>
      </c>
      <c r="I424">
        <f t="shared" si="50"/>
        <v>1975.7211620555834</v>
      </c>
    </row>
    <row r="425" spans="1:9" x14ac:dyDescent="0.25">
      <c r="A425">
        <f>'Pivot MRIP 12"'!A428</f>
        <v>2013</v>
      </c>
      <c r="B425" t="str">
        <f>'Pivot MRIP 12"'!B428</f>
        <v>1108620130615004</v>
      </c>
      <c r="C425">
        <f>'Pivot MRIP 12"'!C428</f>
        <v>748.68180804999997</v>
      </c>
      <c r="D425">
        <f>'Pivot MRIP 12"'!D428</f>
        <v>748.68180804999997</v>
      </c>
      <c r="E425">
        <f>'Pivot MRIP 12"'!E428</f>
        <v>0.94160359434525431</v>
      </c>
      <c r="F425">
        <f>'Pivot MRIP 12"'!F428</f>
        <v>4</v>
      </c>
      <c r="G425">
        <f>'Pivot MRIP 12"'!G428</f>
        <v>6.2842892271189965E-3</v>
      </c>
      <c r="H425">
        <f t="shared" si="49"/>
        <v>4.7049330208685873</v>
      </c>
      <c r="I425">
        <f t="shared" si="50"/>
        <v>4.4301818436035374</v>
      </c>
    </row>
    <row r="426" spans="1:9" x14ac:dyDescent="0.25">
      <c r="A426">
        <f>'Pivot MRIP 12"'!A429</f>
        <v>2013</v>
      </c>
      <c r="B426" t="str">
        <f>'Pivot MRIP 12"'!B429</f>
        <v>1108620130615008</v>
      </c>
      <c r="C426">
        <f>'Pivot MRIP 12"'!C429</f>
        <v>976.59813726000004</v>
      </c>
      <c r="D426">
        <f>'Pivot MRIP 12"'!D429</f>
        <v>976.59813726000004</v>
      </c>
      <c r="E426">
        <f>'Pivot MRIP 12"'!E429</f>
        <v>0.94160359434525431</v>
      </c>
      <c r="F426">
        <f>'Pivot MRIP 12"'!F429</f>
        <v>3</v>
      </c>
      <c r="G426">
        <f>'Pivot MRIP 12"'!G429</f>
        <v>6.2842892271189965E-3</v>
      </c>
      <c r="H426">
        <f t="shared" si="49"/>
        <v>6.1372251532074973</v>
      </c>
      <c r="I426">
        <f t="shared" si="50"/>
        <v>5.7788332635662831</v>
      </c>
    </row>
    <row r="427" spans="1:9" x14ac:dyDescent="0.25">
      <c r="A427">
        <f>'Pivot MRIP 12"'!A430</f>
        <v>2013</v>
      </c>
      <c r="B427" t="str">
        <f>'Pivot MRIP 12"'!B430</f>
        <v>1108620130616016</v>
      </c>
      <c r="C427">
        <f>'Pivot MRIP 12"'!C430</f>
        <v>73.959979067000006</v>
      </c>
      <c r="D427">
        <f>'Pivot MRIP 12"'!D430</f>
        <v>73.959979067000006</v>
      </c>
      <c r="E427">
        <f>'Pivot MRIP 12"'!E430</f>
        <v>0.94160359434525431</v>
      </c>
      <c r="F427">
        <f>'Pivot MRIP 12"'!F430</f>
        <v>1</v>
      </c>
      <c r="G427">
        <f>'Pivot MRIP 12"'!G430</f>
        <v>6.2842892271189965E-3</v>
      </c>
      <c r="H427">
        <f t="shared" si="49"/>
        <v>0.46478589968869466</v>
      </c>
      <c r="I427">
        <f t="shared" si="50"/>
        <v>0.43764407374786773</v>
      </c>
    </row>
    <row r="428" spans="1:9" x14ac:dyDescent="0.25">
      <c r="A428">
        <f>'Pivot MRIP 12"'!A431</f>
        <v>2013</v>
      </c>
      <c r="B428" t="str">
        <f>'Pivot MRIP 12"'!B431</f>
        <v>1108620130617008</v>
      </c>
      <c r="C428">
        <f>'Pivot MRIP 12"'!C431</f>
        <v>231.42326539999999</v>
      </c>
      <c r="D428">
        <f>'Pivot MRIP 12"'!D431</f>
        <v>231.42326539999999</v>
      </c>
      <c r="E428">
        <f>'Pivot MRIP 12"'!E431</f>
        <v>0.94160359434525431</v>
      </c>
      <c r="F428">
        <f>'Pivot MRIP 12"'!F431</f>
        <v>4</v>
      </c>
      <c r="G428">
        <f>'Pivot MRIP 12"'!G431</f>
        <v>1.2568578454237993E-2</v>
      </c>
      <c r="H428">
        <f t="shared" si="49"/>
        <v>2.9086614673158406</v>
      </c>
      <c r="I428">
        <f t="shared" si="50"/>
        <v>2.738806092358137</v>
      </c>
    </row>
    <row r="429" spans="1:9" x14ac:dyDescent="0.25">
      <c r="A429">
        <f>'Pivot MRIP 12"'!A432</f>
        <v>2013</v>
      </c>
      <c r="B429" t="str">
        <f>'Pivot MRIP 12"'!B432</f>
        <v>1108620130708005</v>
      </c>
      <c r="C429">
        <f>'Pivot MRIP 12"'!C432</f>
        <v>334.42102621999999</v>
      </c>
      <c r="D429">
        <f>'Pivot MRIP 12"'!D432</f>
        <v>334.42102621999999</v>
      </c>
      <c r="E429">
        <f>'Pivot MRIP 12"'!E432</f>
        <v>0.94160359434525431</v>
      </c>
      <c r="F429">
        <f>'Pivot MRIP 12"'!F432</f>
        <v>4</v>
      </c>
      <c r="G429">
        <f>'Pivot MRIP 12"'!G432</f>
        <v>1.2568578454237993E-2</v>
      </c>
      <c r="H429">
        <f t="shared" si="49"/>
        <v>4.2031969047928506</v>
      </c>
      <c r="I429">
        <f t="shared" si="50"/>
        <v>3.9577453132937959</v>
      </c>
    </row>
    <row r="430" spans="1:9" x14ac:dyDescent="0.25">
      <c r="A430">
        <f>'Pivot MRIP 12"'!A433</f>
        <v>2013</v>
      </c>
      <c r="B430" t="str">
        <f>'Pivot MRIP 12"'!B433</f>
        <v>1108620130726013</v>
      </c>
      <c r="C430">
        <f>'Pivot MRIP 12"'!C433</f>
        <v>441.47328335999998</v>
      </c>
      <c r="D430">
        <f>'Pivot MRIP 12"'!D433</f>
        <v>441.47328335999998</v>
      </c>
      <c r="E430">
        <f>'Pivot MRIP 12"'!E433</f>
        <v>1.2075289857986429</v>
      </c>
      <c r="F430">
        <f>'Pivot MRIP 12"'!F433</f>
        <v>3</v>
      </c>
      <c r="G430">
        <f>'Pivot MRIP 12"'!G433</f>
        <v>1.0188528676813571</v>
      </c>
      <c r="H430">
        <f t="shared" si="49"/>
        <v>449.7963207560403</v>
      </c>
      <c r="I430">
        <f t="shared" si="50"/>
        <v>543.14209501850246</v>
      </c>
    </row>
    <row r="431" spans="1:9" x14ac:dyDescent="0.25">
      <c r="A431">
        <f>'Pivot MRIP 12"'!A434</f>
        <v>2013</v>
      </c>
      <c r="B431" t="str">
        <f>'Pivot MRIP 12"'!B434</f>
        <v>1108620130726014</v>
      </c>
      <c r="C431">
        <f>'Pivot MRIP 12"'!C434</f>
        <v>322.49562410999999</v>
      </c>
      <c r="D431">
        <f>'Pivot MRIP 12"'!D434</f>
        <v>322.49562410999999</v>
      </c>
      <c r="E431">
        <f>'Pivot MRIP 12"'!E434</f>
        <v>0.94160359434525431</v>
      </c>
      <c r="F431">
        <f>'Pivot MRIP 12"'!F434</f>
        <v>2</v>
      </c>
      <c r="G431">
        <f>'Pivot MRIP 12"'!G434</f>
        <v>6.2842892271189965E-3</v>
      </c>
      <c r="H431">
        <f t="shared" si="49"/>
        <v>2.0266557763874902</v>
      </c>
      <c r="I431">
        <f t="shared" si="50"/>
        <v>1.9083063635470328</v>
      </c>
    </row>
    <row r="432" spans="1:9" x14ac:dyDescent="0.25">
      <c r="A432">
        <f>'Pivot MRIP 12"'!A435</f>
        <v>2013</v>
      </c>
      <c r="B432" t="str">
        <f>'Pivot MRIP 12"'!B435</f>
        <v>1108620130802003</v>
      </c>
      <c r="C432">
        <f>'Pivot MRIP 12"'!C435</f>
        <v>27.761246789000001</v>
      </c>
      <c r="D432">
        <f>'Pivot MRIP 12"'!D435</f>
        <v>27.761246789000001</v>
      </c>
      <c r="E432">
        <f>'Pivot MRIP 12"'!E435</f>
        <v>1.5064091252569036</v>
      </c>
      <c r="F432">
        <f>'Pivot MRIP 12"'!F435</f>
        <v>6</v>
      </c>
      <c r="G432">
        <f>'Pivot MRIP 12"'!G435</f>
        <v>2.6878032862084758</v>
      </c>
      <c r="H432">
        <f t="shared" si="49"/>
        <v>74.616770348718703</v>
      </c>
      <c r="I432">
        <f t="shared" si="50"/>
        <v>112.40338375050861</v>
      </c>
    </row>
    <row r="433" spans="1:9" x14ac:dyDescent="0.25">
      <c r="A433">
        <f>'Pivot MRIP 12"'!A436</f>
        <v>2013</v>
      </c>
      <c r="B433" t="str">
        <f>'Pivot MRIP 12"'!B436</f>
        <v>1108620130805002</v>
      </c>
      <c r="C433">
        <f>'Pivot MRIP 12"'!C436</f>
        <v>752.16121709000004</v>
      </c>
      <c r="D433">
        <f>'Pivot MRIP 12"'!D436</f>
        <v>752.16121709000004</v>
      </c>
      <c r="E433">
        <f>'Pivot MRIP 12"'!E436</f>
        <v>0.94160359434525442</v>
      </c>
      <c r="F433">
        <f>'Pivot MRIP 12"'!F436</f>
        <v>1</v>
      </c>
      <c r="G433">
        <f>'Pivot MRIP 12"'!G436</f>
        <v>1.4150953439791218E-2</v>
      </c>
      <c r="H433">
        <f t="shared" si="49"/>
        <v>10.643798362257286</v>
      </c>
      <c r="I433">
        <f t="shared" si="50"/>
        <v>10.022238795387592</v>
      </c>
    </row>
    <row r="434" spans="1:9" x14ac:dyDescent="0.25">
      <c r="A434">
        <f>'Pivot MRIP 12"'!A437</f>
        <v>2013</v>
      </c>
      <c r="B434" t="str">
        <f>'Pivot MRIP 12"'!B437</f>
        <v>1108620130805004</v>
      </c>
      <c r="C434">
        <f>'Pivot MRIP 12"'!C437</f>
        <v>752.16121709000004</v>
      </c>
      <c r="D434">
        <f>'Pivot MRIP 12"'!D437</f>
        <v>752.16121709000004</v>
      </c>
      <c r="E434">
        <f>'Pivot MRIP 12"'!E437</f>
        <v>0.94160359434525431</v>
      </c>
      <c r="F434">
        <f>'Pivot MRIP 12"'!F437</f>
        <v>1</v>
      </c>
      <c r="G434">
        <f>'Pivot MRIP 12"'!G437</f>
        <v>5.3972211898635908E-3</v>
      </c>
      <c r="H434">
        <f t="shared" si="49"/>
        <v>4.0595804590717366</v>
      </c>
      <c r="I434">
        <f t="shared" si="50"/>
        <v>3.8225155517957048</v>
      </c>
    </row>
    <row r="435" spans="1:9" x14ac:dyDescent="0.25">
      <c r="A435">
        <f>'Pivot MRIP 12"'!A438</f>
        <v>2013</v>
      </c>
      <c r="B435" t="str">
        <f>'Pivot MRIP 12"'!B438</f>
        <v>1108620130823001</v>
      </c>
      <c r="C435">
        <f>'Pivot MRIP 12"'!C438</f>
        <v>5.8435771058999997</v>
      </c>
      <c r="D435">
        <f>'Pivot MRIP 12"'!D438</f>
        <v>5.8435771058999997</v>
      </c>
      <c r="E435">
        <f>'Pivot MRIP 12"'!E438</f>
        <v>0.94160359434525442</v>
      </c>
      <c r="F435">
        <f>'Pivot MRIP 12"'!F438</f>
        <v>6</v>
      </c>
      <c r="G435">
        <f>'Pivot MRIP 12"'!G438</f>
        <v>1.8852867681356991E-2</v>
      </c>
      <c r="H435">
        <f t="shared" si="49"/>
        <v>0.11016818596333972</v>
      </c>
      <c r="I435">
        <f t="shared" si="50"/>
        <v>0.10373475988557708</v>
      </c>
    </row>
    <row r="436" spans="1:9" x14ac:dyDescent="0.25">
      <c r="A436">
        <f>'Pivot MRIP 12"'!A439</f>
        <v>2013</v>
      </c>
      <c r="B436" t="str">
        <f>'Pivot MRIP 12"'!B439</f>
        <v>1108620130905006</v>
      </c>
      <c r="C436">
        <f>'Pivot MRIP 12"'!C439</f>
        <v>339.67319114999998</v>
      </c>
      <c r="D436">
        <f>'Pivot MRIP 12"'!D439</f>
        <v>339.67319114999998</v>
      </c>
      <c r="E436">
        <f>'Pivot MRIP 12"'!E439</f>
        <v>1.1023113109243878</v>
      </c>
      <c r="F436">
        <f>'Pivot MRIP 12"'!F439</f>
        <v>2</v>
      </c>
      <c r="G436">
        <f>'Pivot MRIP 12"'!G439</f>
        <v>1.0002109863999999</v>
      </c>
      <c r="H436">
        <f t="shared" si="49"/>
        <v>339.74485757377721</v>
      </c>
      <c r="I436">
        <f t="shared" si="50"/>
        <v>374.50459933196981</v>
      </c>
    </row>
    <row r="437" spans="1:9" x14ac:dyDescent="0.25">
      <c r="A437">
        <f>'Pivot MRIP 12"'!A440</f>
        <v>2013</v>
      </c>
      <c r="B437" t="str">
        <f>'Pivot MRIP 12"'!B440</f>
        <v>1108620130905008</v>
      </c>
      <c r="C437">
        <f>'Pivot MRIP 12"'!C440</f>
        <v>206.00449592000001</v>
      </c>
      <c r="D437">
        <f>'Pivot MRIP 12"'!D440</f>
        <v>206.00449592000001</v>
      </c>
      <c r="E437">
        <f>'Pivot MRIP 12"'!E440</f>
        <v>0.94160359434525431</v>
      </c>
      <c r="F437">
        <f>'Pivot MRIP 12"'!F440</f>
        <v>1</v>
      </c>
      <c r="G437">
        <f>'Pivot MRIP 12"'!G440</f>
        <v>6.2842892271189965E-3</v>
      </c>
      <c r="H437">
        <f t="shared" si="49"/>
        <v>1.2945918344481353</v>
      </c>
      <c r="I437">
        <f t="shared" si="50"/>
        <v>1.2189923245263807</v>
      </c>
    </row>
    <row r="438" spans="1:9" x14ac:dyDescent="0.25">
      <c r="A438">
        <f>'Pivot MRIP 12"'!A441</f>
        <v>2013</v>
      </c>
      <c r="B438" t="str">
        <f>'Pivot MRIP 12"'!B441</f>
        <v>1108620131005007</v>
      </c>
      <c r="C438">
        <f>'Pivot MRIP 12"'!C441</f>
        <v>477.66596048999997</v>
      </c>
      <c r="D438">
        <f>'Pivot MRIP 12"'!D441</f>
        <v>477.66596048999997</v>
      </c>
      <c r="E438">
        <f>'Pivot MRIP 12"'!E441</f>
        <v>1.3215529784458964</v>
      </c>
      <c r="F438">
        <f>'Pivot MRIP 12"'!F441</f>
        <v>4</v>
      </c>
      <c r="G438">
        <f>'Pivot MRIP 12"'!G441</f>
        <v>3.1256857845423798</v>
      </c>
      <c r="H438">
        <f t="shared" si="49"/>
        <v>1493.033702463375</v>
      </c>
      <c r="I438">
        <f t="shared" si="50"/>
        <v>1973.1231364105774</v>
      </c>
    </row>
    <row r="439" spans="1:9" x14ac:dyDescent="0.25">
      <c r="A439">
        <f>'Pivot MRIP 12"'!A442</f>
        <v>2013</v>
      </c>
      <c r="B439" t="str">
        <f>'Pivot MRIP 12"'!B442</f>
        <v>1108620131005009</v>
      </c>
      <c r="C439">
        <f>'Pivot MRIP 12"'!C442</f>
        <v>851.14711749000003</v>
      </c>
      <c r="D439">
        <f>'Pivot MRIP 12"'!D442</f>
        <v>851.14711749000003</v>
      </c>
      <c r="E439">
        <f>'Pivot MRIP 12"'!E442</f>
        <v>0.94160359434525442</v>
      </c>
      <c r="F439">
        <f>'Pivot MRIP 12"'!F442</f>
        <v>2</v>
      </c>
      <c r="G439">
        <f>'Pivot MRIP 12"'!G442</f>
        <v>3.7705735362713981E-2</v>
      </c>
      <c r="H439">
        <f t="shared" si="49"/>
        <v>32.093127966814762</v>
      </c>
      <c r="I439">
        <f t="shared" si="50"/>
        <v>30.219004647334987</v>
      </c>
    </row>
    <row r="440" spans="1:9" x14ac:dyDescent="0.25">
      <c r="A440">
        <f>'Pivot MRIP 12"'!A443</f>
        <v>2013</v>
      </c>
      <c r="B440" t="str">
        <f>'Pivot MRIP 12"'!B443</f>
        <v>1108620131006003</v>
      </c>
      <c r="C440">
        <f>'Pivot MRIP 12"'!C443</f>
        <v>240.44055957</v>
      </c>
      <c r="D440">
        <f>'Pivot MRIP 12"'!D443</f>
        <v>240.44055957</v>
      </c>
      <c r="E440">
        <f>'Pivot MRIP 12"'!E443</f>
        <v>0.94160359434525442</v>
      </c>
      <c r="F440">
        <f>'Pivot MRIP 12"'!F443</f>
        <v>4</v>
      </c>
      <c r="G440">
        <f>'Pivot MRIP 12"'!G443</f>
        <v>3.1421446135594985E-2</v>
      </c>
      <c r="H440">
        <f t="shared" si="49"/>
        <v>7.5549900913410726</v>
      </c>
      <c r="I440">
        <f t="shared" si="50"/>
        <v>7.1138058252495355</v>
      </c>
    </row>
    <row r="441" spans="1:9" x14ac:dyDescent="0.25">
      <c r="A441">
        <f>'Pivot MRIP 12"'!A444</f>
        <v>2013</v>
      </c>
      <c r="B441" t="str">
        <f>'Pivot MRIP 12"'!B444</f>
        <v>1108620131012001</v>
      </c>
      <c r="C441">
        <f>'Pivot MRIP 12"'!C444</f>
        <v>11.313080261</v>
      </c>
      <c r="D441">
        <f>'Pivot MRIP 12"'!D444</f>
        <v>11.313080261</v>
      </c>
      <c r="E441">
        <f>'Pivot MRIP 12"'!E444</f>
        <v>1.1501209062075264</v>
      </c>
      <c r="F441">
        <f>'Pivot MRIP 12"'!F444</f>
        <v>12</v>
      </c>
      <c r="G441">
        <f>'Pivot MRIP 12"'!G444</f>
        <v>0.96176225601189969</v>
      </c>
      <c r="H441">
        <f t="shared" si="49"/>
        <v>10.880493594263051</v>
      </c>
      <c r="I441">
        <f t="shared" si="50"/>
        <v>12.513883152619005</v>
      </c>
    </row>
    <row r="442" spans="1:9" x14ac:dyDescent="0.25">
      <c r="A442">
        <f>'Pivot MRIP 12"'!A445</f>
        <v>2013</v>
      </c>
      <c r="B442" t="str">
        <f>'Pivot MRIP 12"'!B445</f>
        <v>1108620131012003</v>
      </c>
      <c r="C442">
        <f>'Pivot MRIP 12"'!C445</f>
        <v>11.313080261</v>
      </c>
      <c r="D442">
        <f>'Pivot MRIP 12"'!D445</f>
        <v>11.313080261</v>
      </c>
      <c r="E442">
        <f>'Pivot MRIP 12"'!E445</f>
        <v>1.4180023168284746</v>
      </c>
      <c r="F442">
        <f>'Pivot MRIP 12"'!F445</f>
        <v>12</v>
      </c>
      <c r="G442">
        <f>'Pivot MRIP 12"'!G445</f>
        <v>2.8740482111949266</v>
      </c>
      <c r="H442">
        <f t="shared" si="49"/>
        <v>32.514338087231685</v>
      </c>
      <c r="I442">
        <f t="shared" si="50"/>
        <v>46.105406737838841</v>
      </c>
    </row>
    <row r="443" spans="1:9" x14ac:dyDescent="0.25">
      <c r="A443">
        <f>'Pivot MRIP 12"'!A446</f>
        <v>2013</v>
      </c>
      <c r="B443" t="str">
        <f>'Pivot MRIP 12"'!B446</f>
        <v>1108620131012005</v>
      </c>
      <c r="C443">
        <f>'Pivot MRIP 12"'!C446</f>
        <v>7.5420535075000004</v>
      </c>
      <c r="D443">
        <f>'Pivot MRIP 12"'!D446</f>
        <v>7.5420535075000004</v>
      </c>
      <c r="E443">
        <f>'Pivot MRIP 12"'!E446</f>
        <v>1.849194869127317</v>
      </c>
      <c r="F443">
        <f>'Pivot MRIP 12"'!F446</f>
        <v>8</v>
      </c>
      <c r="G443">
        <f>'Pivot MRIP 12"'!G446</f>
        <v>1.0879800491796661</v>
      </c>
      <c r="H443">
        <f t="shared" si="49"/>
        <v>8.205603746005524</v>
      </c>
      <c r="I443">
        <f t="shared" si="50"/>
        <v>15.173760345205308</v>
      </c>
    </row>
    <row r="444" spans="1:9" x14ac:dyDescent="0.25">
      <c r="A444">
        <f>'Pivot MRIP 12"'!A447</f>
        <v>2013</v>
      </c>
      <c r="B444" t="str">
        <f>'Pivot MRIP 12"'!B447</f>
        <v>1108620131013001</v>
      </c>
      <c r="C444">
        <f>'Pivot MRIP 12"'!C447</f>
        <v>316.807975</v>
      </c>
      <c r="D444">
        <f>'Pivot MRIP 12"'!D447</f>
        <v>316.807975</v>
      </c>
      <c r="E444">
        <f>'Pivot MRIP 12"'!E447</f>
        <v>0.94160359434525442</v>
      </c>
      <c r="F444">
        <f>'Pivot MRIP 12"'!F447</f>
        <v>1</v>
      </c>
      <c r="G444">
        <f>'Pivot MRIP 12"'!G447</f>
        <v>0.11311720608814194</v>
      </c>
      <c r="H444">
        <f t="shared" si="49"/>
        <v>35.836432998441921</v>
      </c>
      <c r="I444">
        <f t="shared" si="50"/>
        <v>33.743714119845798</v>
      </c>
    </row>
    <row r="445" spans="1:9" x14ac:dyDescent="0.25">
      <c r="A445">
        <f>'Pivot MRIP 12"'!A448</f>
        <v>2013</v>
      </c>
      <c r="B445" t="str">
        <f>'Pivot MRIP 12"'!B448</f>
        <v>1108620131016001</v>
      </c>
      <c r="C445">
        <f>'Pivot MRIP 12"'!C448</f>
        <v>1153.3832030000001</v>
      </c>
      <c r="D445">
        <f>'Pivot MRIP 12"'!D448</f>
        <v>1153.3832030000001</v>
      </c>
      <c r="E445">
        <f>'Pivot MRIP 12"'!E448</f>
        <v>0.94160359434525431</v>
      </c>
      <c r="F445">
        <f>'Pivot MRIP 12"'!F448</f>
        <v>5</v>
      </c>
      <c r="G445">
        <f>'Pivot MRIP 12"'!G448</f>
        <v>1.2568578454237993E-2</v>
      </c>
      <c r="H445">
        <f t="shared" si="49"/>
        <v>14.496387274705807</v>
      </c>
      <c r="I445">
        <f t="shared" si="50"/>
        <v>13.649850362883793</v>
      </c>
    </row>
    <row r="446" spans="1:9" x14ac:dyDescent="0.25">
      <c r="A446">
        <f>'Pivot MRIP 12"'!A449</f>
        <v>2013</v>
      </c>
      <c r="B446" t="str">
        <f>'Pivot MRIP 12"'!B449</f>
        <v>1108620131019004</v>
      </c>
      <c r="C446">
        <f>'Pivot MRIP 12"'!C449</f>
        <v>501.38064808000001</v>
      </c>
      <c r="D446">
        <f>'Pivot MRIP 12"'!D449</f>
        <v>501.38064808000001</v>
      </c>
      <c r="E446">
        <f>'Pivot MRIP 12"'!E449</f>
        <v>0.94160359434525442</v>
      </c>
      <c r="F446">
        <f>'Pivot MRIP 12"'!F449</f>
        <v>3</v>
      </c>
      <c r="G446">
        <f>'Pivot MRIP 12"'!G449</f>
        <v>3.1421446135594985E-2</v>
      </c>
      <c r="H446">
        <f t="shared" si="49"/>
        <v>15.754105027075425</v>
      </c>
      <c r="I446">
        <f t="shared" si="50"/>
        <v>14.834121919186863</v>
      </c>
    </row>
    <row r="447" spans="1:9" x14ac:dyDescent="0.25">
      <c r="A447">
        <f>'Pivot MRIP 12"'!A450</f>
        <v>2013</v>
      </c>
      <c r="B447" t="str">
        <f>'Pivot MRIP 12"'!B450</f>
        <v>1108620131019005</v>
      </c>
      <c r="C447">
        <f>'Pivot MRIP 12"'!C450</f>
        <v>236.58341834999999</v>
      </c>
      <c r="D447">
        <f>'Pivot MRIP 12"'!D450</f>
        <v>236.58341834999999</v>
      </c>
      <c r="E447">
        <f>'Pivot MRIP 12"'!E450</f>
        <v>0.94160359434525431</v>
      </c>
      <c r="F447">
        <f>'Pivot MRIP 12"'!F450</f>
        <v>2</v>
      </c>
      <c r="G447">
        <f>'Pivot MRIP 12"'!G450</f>
        <v>6.2842892271189965E-3</v>
      </c>
      <c r="H447">
        <f t="shared" si="49"/>
        <v>1.4867586272518916</v>
      </c>
      <c r="I447">
        <f t="shared" si="50"/>
        <v>1.3999372673441972</v>
      </c>
    </row>
    <row r="448" spans="1:9" x14ac:dyDescent="0.25">
      <c r="A448">
        <f>'Pivot MRIP 12"'!A451</f>
        <v>2013</v>
      </c>
      <c r="B448" t="str">
        <f>'Pivot MRIP 12"'!B451</f>
        <v>1108620131021008</v>
      </c>
      <c r="C448">
        <f>'Pivot MRIP 12"'!C451</f>
        <v>253.85977093</v>
      </c>
      <c r="D448">
        <f>'Pivot MRIP 12"'!D451</f>
        <v>253.85977093</v>
      </c>
      <c r="E448">
        <f>'Pivot MRIP 12"'!E451</f>
        <v>0.94160359434525431</v>
      </c>
      <c r="F448">
        <f>'Pivot MRIP 12"'!F451</f>
        <v>2</v>
      </c>
      <c r="G448">
        <f>'Pivot MRIP 12"'!G451</f>
        <v>5.0274313816951972E-2</v>
      </c>
      <c r="H448">
        <f t="shared" si="49"/>
        <v>12.762625789234361</v>
      </c>
      <c r="I448">
        <f t="shared" si="50"/>
        <v>12.017334316426513</v>
      </c>
    </row>
    <row r="449" spans="1:9" x14ac:dyDescent="0.25">
      <c r="A449">
        <f>'Pivot MRIP 12"'!A452</f>
        <v>2013</v>
      </c>
      <c r="B449" t="str">
        <f>'Pivot MRIP 12"'!B452</f>
        <v>1108620131029001</v>
      </c>
      <c r="C449">
        <f>'Pivot MRIP 12"'!C452</f>
        <v>367.80190248999997</v>
      </c>
      <c r="D449">
        <f>'Pivot MRIP 12"'!D452</f>
        <v>367.80190248999997</v>
      </c>
      <c r="E449">
        <f>'Pivot MRIP 12"'!E452</f>
        <v>0.94160359434525442</v>
      </c>
      <c r="F449">
        <f>'Pivot MRIP 12"'!F452</f>
        <v>4</v>
      </c>
      <c r="G449">
        <f>'Pivot MRIP 12"'!G452</f>
        <v>7.5411470725427962E-2</v>
      </c>
      <c r="H449">
        <f t="shared" si="49"/>
        <v>27.736482402381341</v>
      </c>
      <c r="I449">
        <f t="shared" si="50"/>
        <v>26.116771524576169</v>
      </c>
    </row>
    <row r="450" spans="1:9" x14ac:dyDescent="0.25">
      <c r="A450">
        <f>'Pivot MRIP 12"'!A453</f>
        <v>2013</v>
      </c>
      <c r="B450" t="str">
        <f>'Pivot MRIP 12"'!B453</f>
        <v>1108620131029002</v>
      </c>
      <c r="C450">
        <f>'Pivot MRIP 12"'!C453</f>
        <v>127.90854191</v>
      </c>
      <c r="D450">
        <f>'Pivot MRIP 12"'!D453</f>
        <v>127.90854191</v>
      </c>
      <c r="E450">
        <f>'Pivot MRIP 12"'!E453</f>
        <v>1.1850090920661807</v>
      </c>
      <c r="F450">
        <f>'Pivot MRIP 12"'!F453</f>
        <v>3</v>
      </c>
      <c r="G450">
        <f>'Pivot MRIP 12"'!G453</f>
        <v>0.37103906866271397</v>
      </c>
      <c r="H450">
        <f t="shared" ref="H450:H513" si="51">G450*C450</f>
        <v>47.459066264292119</v>
      </c>
      <c r="I450">
        <f t="shared" ref="I450:I513" si="52">E450*H450</f>
        <v>56.239425024157505</v>
      </c>
    </row>
    <row r="451" spans="1:9" x14ac:dyDescent="0.25">
      <c r="A451">
        <f>'Pivot MRIP 12"'!A454</f>
        <v>2013</v>
      </c>
      <c r="B451" t="str">
        <f>'Pivot MRIP 12"'!B454</f>
        <v>1108620131031002</v>
      </c>
      <c r="C451">
        <f>'Pivot MRIP 12"'!C454</f>
        <v>202.15634907</v>
      </c>
      <c r="D451">
        <f>'Pivot MRIP 12"'!D454</f>
        <v>202.15634907</v>
      </c>
      <c r="E451">
        <f>'Pivot MRIP 12"'!E454</f>
        <v>0.94160359434525431</v>
      </c>
      <c r="F451">
        <f>'Pivot MRIP 12"'!F454</f>
        <v>2</v>
      </c>
      <c r="G451">
        <f>'Pivot MRIP 12"'!G454</f>
        <v>6.2842892271189965E-3</v>
      </c>
      <c r="H451">
        <f t="shared" si="51"/>
        <v>1.2704089666543084</v>
      </c>
      <c r="I451">
        <f t="shared" si="52"/>
        <v>1.1962216492901372</v>
      </c>
    </row>
    <row r="452" spans="1:9" x14ac:dyDescent="0.25">
      <c r="A452">
        <f>'Pivot MRIP 12"'!A455</f>
        <v>2013</v>
      </c>
      <c r="B452" t="str">
        <f>'Pivot MRIP 12"'!B455</f>
        <v>1108620131115003</v>
      </c>
      <c r="C452">
        <f>'Pivot MRIP 12"'!C455</f>
        <v>96.338998085</v>
      </c>
      <c r="D452">
        <f>'Pivot MRIP 12"'!D455</f>
        <v>96.338998085</v>
      </c>
      <c r="E452">
        <f>'Pivot MRIP 12"'!E455</f>
        <v>0.94160359434525442</v>
      </c>
      <c r="F452">
        <f>'Pivot MRIP 12"'!F455</f>
        <v>1</v>
      </c>
      <c r="G452">
        <f>'Pivot MRIP 12"'!G455</f>
        <v>3.1421446135594985E-2</v>
      </c>
      <c r="H452">
        <f t="shared" si="51"/>
        <v>3.027110639085016</v>
      </c>
      <c r="I452">
        <f t="shared" si="52"/>
        <v>2.8503382582432111</v>
      </c>
    </row>
    <row r="453" spans="1:9" x14ac:dyDescent="0.25">
      <c r="A453">
        <f>'Pivot MRIP 12"'!A456</f>
        <v>2013</v>
      </c>
      <c r="B453" t="str">
        <f>'Pivot MRIP 12"'!B456</f>
        <v>1108620131122005</v>
      </c>
      <c r="C453">
        <f>'Pivot MRIP 12"'!C456</f>
        <v>100.93855006</v>
      </c>
      <c r="D453">
        <f>'Pivot MRIP 12"'!D456</f>
        <v>100.93855006</v>
      </c>
      <c r="E453">
        <f>'Pivot MRIP 12"'!E456</f>
        <v>0.94160359434525431</v>
      </c>
      <c r="F453">
        <f>'Pivot MRIP 12"'!F456</f>
        <v>2</v>
      </c>
      <c r="G453">
        <f>'Pivot MRIP 12"'!G456</f>
        <v>6.2842892271189965E-3</v>
      </c>
      <c r="H453">
        <f t="shared" si="51"/>
        <v>0.6343270427430695</v>
      </c>
      <c r="I453">
        <f t="shared" si="52"/>
        <v>0.59728462343726996</v>
      </c>
    </row>
    <row r="454" spans="1:9" x14ac:dyDescent="0.25">
      <c r="A454">
        <f>'Pivot MRIP 12"'!A457</f>
        <v>2013</v>
      </c>
      <c r="B454" t="str">
        <f>'Pivot MRIP 12"'!B457</f>
        <v>1108620131122007</v>
      </c>
      <c r="C454">
        <f>'Pivot MRIP 12"'!C457</f>
        <v>59.497674013000001</v>
      </c>
      <c r="D454">
        <f>'Pivot MRIP 12"'!D457</f>
        <v>59.497674013000001</v>
      </c>
      <c r="E454">
        <f>'Pivot MRIP 12"'!E457</f>
        <v>0.94160359434525442</v>
      </c>
      <c r="F454">
        <f>'Pivot MRIP 12"'!F457</f>
        <v>4</v>
      </c>
      <c r="G454">
        <f>'Pivot MRIP 12"'!G457</f>
        <v>1.8852867681356991E-2</v>
      </c>
      <c r="H454">
        <f t="shared" si="51"/>
        <v>1.1217017755156014</v>
      </c>
      <c r="I454">
        <f t="shared" si="52"/>
        <v>1.0561984236089439</v>
      </c>
    </row>
    <row r="455" spans="1:9" x14ac:dyDescent="0.25">
      <c r="A455">
        <f>'Pivot MRIP 12"'!A458</f>
        <v>2013</v>
      </c>
      <c r="B455" t="str">
        <f>'Pivot MRIP 12"'!B458</f>
        <v>1108620131122009</v>
      </c>
      <c r="C455">
        <f>'Pivot MRIP 12"'!C458</f>
        <v>100.93855006</v>
      </c>
      <c r="D455">
        <f>'Pivot MRIP 12"'!D458</f>
        <v>100.93855006</v>
      </c>
      <c r="E455">
        <f>'Pivot MRIP 12"'!E458</f>
        <v>0.94160359434525431</v>
      </c>
      <c r="F455">
        <f>'Pivot MRIP 12"'!F458</f>
        <v>2</v>
      </c>
      <c r="G455">
        <f>'Pivot MRIP 12"'!G458</f>
        <v>6.2842892271189965E-3</v>
      </c>
      <c r="H455">
        <f t="shared" si="51"/>
        <v>0.6343270427430695</v>
      </c>
      <c r="I455">
        <f t="shared" si="52"/>
        <v>0.59728462343726996</v>
      </c>
    </row>
    <row r="456" spans="1:9" x14ac:dyDescent="0.25">
      <c r="A456">
        <f>'Pivot MRIP 12"'!A459</f>
        <v>2013</v>
      </c>
      <c r="B456" t="str">
        <f>'Pivot MRIP 12"'!B459</f>
        <v>1108620131122011</v>
      </c>
      <c r="C456">
        <f>'Pivot MRIP 12"'!C459</f>
        <v>59.497674013000001</v>
      </c>
      <c r="D456">
        <f>'Pivot MRIP 12"'!D459</f>
        <v>59.497674013000001</v>
      </c>
      <c r="E456">
        <f>'Pivot MRIP 12"'!E459</f>
        <v>0.94160359434525431</v>
      </c>
      <c r="F456">
        <f>'Pivot MRIP 12"'!F459</f>
        <v>1</v>
      </c>
      <c r="G456">
        <f>'Pivot MRIP 12"'!G459</f>
        <v>1.2568578454237993E-2</v>
      </c>
      <c r="H456">
        <f t="shared" si="51"/>
        <v>0.7478011836770676</v>
      </c>
      <c r="I456">
        <f t="shared" si="52"/>
        <v>0.7041322824059626</v>
      </c>
    </row>
    <row r="457" spans="1:9" x14ac:dyDescent="0.25">
      <c r="A457">
        <f>'Pivot MRIP 12"'!A460</f>
        <v>2013</v>
      </c>
      <c r="B457" t="str">
        <f>'Pivot MRIP 12"'!B460</f>
        <v>1108620131203005</v>
      </c>
      <c r="C457">
        <f>'Pivot MRIP 12"'!C460</f>
        <v>92.099589029000001</v>
      </c>
      <c r="D457">
        <f>'Pivot MRIP 12"'!D460</f>
        <v>92.099589029000001</v>
      </c>
      <c r="E457">
        <f>'Pivot MRIP 12"'!E460</f>
        <v>0.94160359434525442</v>
      </c>
      <c r="F457">
        <f>'Pivot MRIP 12"'!F460</f>
        <v>1</v>
      </c>
      <c r="G457">
        <f>'Pivot MRIP 12"'!G460</f>
        <v>0.18852867681356988</v>
      </c>
      <c r="H457">
        <f t="shared" si="51"/>
        <v>17.363413654710946</v>
      </c>
      <c r="I457">
        <f t="shared" si="52"/>
        <v>16.349452707379296</v>
      </c>
    </row>
    <row r="458" spans="1:9" x14ac:dyDescent="0.25">
      <c r="A458">
        <f>'Pivot MRIP 12"'!A461</f>
        <v>2013</v>
      </c>
      <c r="B458" t="str">
        <f>'Pivot MRIP 12"'!B461</f>
        <v>1108720130108007</v>
      </c>
      <c r="C458">
        <f>'Pivot MRIP 12"'!C461</f>
        <v>83.184668662999997</v>
      </c>
      <c r="D458">
        <f>'Pivot MRIP 12"'!D461</f>
        <v>83.184668662999997</v>
      </c>
      <c r="E458">
        <f>'Pivot MRIP 12"'!E461</f>
        <v>0.94160359434525442</v>
      </c>
      <c r="F458">
        <f>'Pivot MRIP 12"'!F461</f>
        <v>4</v>
      </c>
      <c r="G458">
        <f>'Pivot MRIP 12"'!G461</f>
        <v>0.12568578454237994</v>
      </c>
      <c r="H458">
        <f t="shared" si="51"/>
        <v>10.455130342807083</v>
      </c>
      <c r="I458">
        <f t="shared" si="52"/>
        <v>9.8445883101352809</v>
      </c>
    </row>
    <row r="459" spans="1:9" x14ac:dyDescent="0.25">
      <c r="A459">
        <f>'Pivot MRIP 12"'!A462</f>
        <v>2013</v>
      </c>
      <c r="B459" t="str">
        <f>'Pivot MRIP 12"'!B462</f>
        <v>1108720130112001</v>
      </c>
      <c r="C459">
        <f>'Pivot MRIP 12"'!C462</f>
        <v>20.459409321999999</v>
      </c>
      <c r="D459">
        <f>'Pivot MRIP 12"'!D462</f>
        <v>20.459409321999999</v>
      </c>
      <c r="E459">
        <f>'Pivot MRIP 12"'!E462</f>
        <v>0.94160359434525431</v>
      </c>
      <c r="F459">
        <f>'Pivot MRIP 12"'!F462</f>
        <v>4</v>
      </c>
      <c r="G459">
        <f>'Pivot MRIP 12"'!G462</f>
        <v>1.2568578454237993E-2</v>
      </c>
      <c r="H459">
        <f t="shared" si="51"/>
        <v>0.25714569119092512</v>
      </c>
      <c r="I459">
        <f t="shared" si="52"/>
        <v>0.24212930709576988</v>
      </c>
    </row>
    <row r="460" spans="1:9" x14ac:dyDescent="0.25">
      <c r="A460">
        <f>'Pivot MRIP 12"'!A463</f>
        <v>2013</v>
      </c>
      <c r="B460" t="str">
        <f>'Pivot MRIP 12"'!B463</f>
        <v>1108720130112005</v>
      </c>
      <c r="C460">
        <f>'Pivot MRIP 12"'!C463</f>
        <v>20.459409321999999</v>
      </c>
      <c r="D460">
        <f>'Pivot MRIP 12"'!D463</f>
        <v>20.459409321999999</v>
      </c>
      <c r="E460">
        <f>'Pivot MRIP 12"'!E463</f>
        <v>0.94160359434525442</v>
      </c>
      <c r="F460">
        <f>'Pivot MRIP 12"'!F463</f>
        <v>3</v>
      </c>
      <c r="G460">
        <f>'Pivot MRIP 12"'!G463</f>
        <v>1.8852867681356991E-2</v>
      </c>
      <c r="H460">
        <f t="shared" si="51"/>
        <v>0.38571853678638773</v>
      </c>
      <c r="I460">
        <f t="shared" si="52"/>
        <v>0.36319396064365495</v>
      </c>
    </row>
    <row r="461" spans="1:9" x14ac:dyDescent="0.25">
      <c r="A461">
        <f>'Pivot MRIP 12"'!A464</f>
        <v>2013</v>
      </c>
      <c r="B461" t="str">
        <f>'Pivot MRIP 12"'!B464</f>
        <v>1108720130112008</v>
      </c>
      <c r="C461">
        <f>'Pivot MRIP 12"'!C464</f>
        <v>20.459409321999999</v>
      </c>
      <c r="D461">
        <f>'Pivot MRIP 12"'!D464</f>
        <v>20.459409321999999</v>
      </c>
      <c r="E461">
        <f>'Pivot MRIP 12"'!E464</f>
        <v>0.94160359434525431</v>
      </c>
      <c r="F461">
        <f>'Pivot MRIP 12"'!F464</f>
        <v>4</v>
      </c>
      <c r="G461">
        <f>'Pivot MRIP 12"'!G464</f>
        <v>2.5137156908475986E-2</v>
      </c>
      <c r="H461">
        <f t="shared" si="51"/>
        <v>0.51429138238185024</v>
      </c>
      <c r="I461">
        <f t="shared" si="52"/>
        <v>0.48425861419153976</v>
      </c>
    </row>
    <row r="462" spans="1:9" x14ac:dyDescent="0.25">
      <c r="A462">
        <f>'Pivot MRIP 12"'!A465</f>
        <v>2013</v>
      </c>
      <c r="B462" t="str">
        <f>'Pivot MRIP 12"'!B465</f>
        <v>1108720130112013</v>
      </c>
      <c r="C462">
        <f>'Pivot MRIP 12"'!C465</f>
        <v>20.459409321999999</v>
      </c>
      <c r="D462">
        <f>'Pivot MRIP 12"'!D465</f>
        <v>20.459409321999999</v>
      </c>
      <c r="E462">
        <f>'Pivot MRIP 12"'!E465</f>
        <v>0.94160359434525431</v>
      </c>
      <c r="F462">
        <f>'Pivot MRIP 12"'!F465</f>
        <v>2</v>
      </c>
      <c r="G462">
        <f>'Pivot MRIP 12"'!G465</f>
        <v>6.2842892271189965E-3</v>
      </c>
      <c r="H462">
        <f t="shared" si="51"/>
        <v>0.12857284559546256</v>
      </c>
      <c r="I462">
        <f t="shared" si="52"/>
        <v>0.12106465354788494</v>
      </c>
    </row>
    <row r="463" spans="1:9" x14ac:dyDescent="0.25">
      <c r="A463">
        <f>'Pivot MRIP 12"'!A466</f>
        <v>2013</v>
      </c>
      <c r="B463" t="str">
        <f>'Pivot MRIP 12"'!B466</f>
        <v>1108720130112015</v>
      </c>
      <c r="C463">
        <f>'Pivot MRIP 12"'!C466</f>
        <v>20.459409321999999</v>
      </c>
      <c r="D463">
        <f>'Pivot MRIP 12"'!D466</f>
        <v>20.459409321999999</v>
      </c>
      <c r="E463">
        <f>'Pivot MRIP 12"'!E466</f>
        <v>0.94160359434525442</v>
      </c>
      <c r="F463">
        <f>'Pivot MRIP 12"'!F466</f>
        <v>1</v>
      </c>
      <c r="G463">
        <f>'Pivot MRIP 12"'!G466</f>
        <v>0.15710723067797491</v>
      </c>
      <c r="H463">
        <f t="shared" si="51"/>
        <v>3.2143211398865641</v>
      </c>
      <c r="I463">
        <f t="shared" si="52"/>
        <v>3.0266163386971243</v>
      </c>
    </row>
    <row r="464" spans="1:9" x14ac:dyDescent="0.25">
      <c r="A464">
        <f>'Pivot MRIP 12"'!A467</f>
        <v>2013</v>
      </c>
      <c r="B464" t="str">
        <f>'Pivot MRIP 12"'!B467</f>
        <v>1108720130113006</v>
      </c>
      <c r="C464">
        <f>'Pivot MRIP 12"'!C467</f>
        <v>27.201840172000001</v>
      </c>
      <c r="D464">
        <f>'Pivot MRIP 12"'!D467</f>
        <v>27.201840172000001</v>
      </c>
      <c r="E464">
        <f>'Pivot MRIP 12"'!E467</f>
        <v>0.94160359434525442</v>
      </c>
      <c r="F464">
        <f>'Pivot MRIP 12"'!F467</f>
        <v>4</v>
      </c>
      <c r="G464">
        <f>'Pivot MRIP 12"'!G467</f>
        <v>3.7705735362713981E-2</v>
      </c>
      <c r="H464">
        <f t="shared" si="51"/>
        <v>1.0256653869042742</v>
      </c>
      <c r="I464">
        <f t="shared" si="52"/>
        <v>0.9657702149045807</v>
      </c>
    </row>
    <row r="465" spans="1:9" x14ac:dyDescent="0.25">
      <c r="A465">
        <f>'Pivot MRIP 12"'!A468</f>
        <v>2013</v>
      </c>
      <c r="B465" t="str">
        <f>'Pivot MRIP 12"'!B468</f>
        <v>1108720130531001</v>
      </c>
      <c r="C465">
        <f>'Pivot MRIP 12"'!C468</f>
        <v>1375.328125</v>
      </c>
      <c r="D465">
        <f>'Pivot MRIP 12"'!D468</f>
        <v>1375.328125</v>
      </c>
      <c r="E465">
        <f>'Pivot MRIP 12"'!E468</f>
        <v>0.94160359434525431</v>
      </c>
      <c r="F465">
        <f>'Pivot MRIP 12"'!F468</f>
        <v>8</v>
      </c>
      <c r="G465">
        <f>'Pivot MRIP 12"'!G468</f>
        <v>1.2568578454237993E-2</v>
      </c>
      <c r="H465">
        <f t="shared" si="51"/>
        <v>17.285919439382539</v>
      </c>
      <c r="I465">
        <f t="shared" si="52"/>
        <v>16.276483875685102</v>
      </c>
    </row>
    <row r="466" spans="1:9" x14ac:dyDescent="0.25">
      <c r="A466">
        <f>'Pivot MRIP 12"'!A469</f>
        <v>2013</v>
      </c>
      <c r="B466" t="str">
        <f>'Pivot MRIP 12"'!B469</f>
        <v>1108720130531007</v>
      </c>
      <c r="C466">
        <f>'Pivot MRIP 12"'!C469</f>
        <v>1051.0785842</v>
      </c>
      <c r="D466">
        <f>'Pivot MRIP 12"'!D469</f>
        <v>1051.0785842</v>
      </c>
      <c r="E466">
        <f>'Pivot MRIP 12"'!E469</f>
        <v>0.94160359434525442</v>
      </c>
      <c r="F466">
        <f>'Pivot MRIP 12"'!F469</f>
        <v>4</v>
      </c>
      <c r="G466">
        <f>'Pivot MRIP 12"'!G469</f>
        <v>7.5411470725427962E-2</v>
      </c>
      <c r="H466">
        <f t="shared" si="51"/>
        <v>79.263381882522566</v>
      </c>
      <c r="I466">
        <f t="shared" si="52"/>
        <v>74.634685280543763</v>
      </c>
    </row>
    <row r="467" spans="1:9" x14ac:dyDescent="0.25">
      <c r="A467">
        <f>'Pivot MRIP 12"'!A470</f>
        <v>2013</v>
      </c>
      <c r="B467" t="str">
        <f>'Pivot MRIP 12"'!B470</f>
        <v>1108720130531013</v>
      </c>
      <c r="C467">
        <f>'Pivot MRIP 12"'!C470</f>
        <v>846.28940060000002</v>
      </c>
      <c r="D467">
        <f>'Pivot MRIP 12"'!D470</f>
        <v>846.28940060000002</v>
      </c>
      <c r="E467">
        <f>'Pivot MRIP 12"'!E470</f>
        <v>0.94160359434525442</v>
      </c>
      <c r="F467">
        <f>'Pivot MRIP 12"'!F470</f>
        <v>9</v>
      </c>
      <c r="G467">
        <f>'Pivot MRIP 12"'!G470</f>
        <v>6.2842892271189971E-2</v>
      </c>
      <c r="H467">
        <f t="shared" si="51"/>
        <v>53.183273632155732</v>
      </c>
      <c r="I467">
        <f t="shared" si="52"/>
        <v>50.077561611085031</v>
      </c>
    </row>
    <row r="468" spans="1:9" x14ac:dyDescent="0.25">
      <c r="A468">
        <f>'Pivot MRIP 12"'!A471</f>
        <v>2013</v>
      </c>
      <c r="B468" t="str">
        <f>'Pivot MRIP 12"'!B471</f>
        <v>1108720130601012</v>
      </c>
      <c r="C468">
        <f>'Pivot MRIP 12"'!C471</f>
        <v>271.62857556</v>
      </c>
      <c r="D468">
        <f>'Pivot MRIP 12"'!D471</f>
        <v>271.62857556</v>
      </c>
      <c r="E468">
        <f>'Pivot MRIP 12"'!E471</f>
        <v>0.94160359434525442</v>
      </c>
      <c r="F468">
        <f>'Pivot MRIP 12"'!F471</f>
        <v>15</v>
      </c>
      <c r="G468">
        <f>'Pivot MRIP 12"'!G471</f>
        <v>7.5411470725427962E-2</v>
      </c>
      <c r="H468">
        <f t="shared" si="51"/>
        <v>20.483910374032636</v>
      </c>
      <c r="I468">
        <f t="shared" si="52"/>
        <v>19.287723634435174</v>
      </c>
    </row>
    <row r="469" spans="1:9" x14ac:dyDescent="0.25">
      <c r="A469">
        <f>'Pivot MRIP 12"'!A472</f>
        <v>2013</v>
      </c>
      <c r="B469" t="str">
        <f>'Pivot MRIP 12"'!B472</f>
        <v>1108720130601018</v>
      </c>
      <c r="C469">
        <f>'Pivot MRIP 12"'!C472</f>
        <v>202.02369862</v>
      </c>
      <c r="D469">
        <f>'Pivot MRIP 12"'!D472</f>
        <v>202.02369862</v>
      </c>
      <c r="E469">
        <f>'Pivot MRIP 12"'!E472</f>
        <v>0.94160359434525442</v>
      </c>
      <c r="F469">
        <f>'Pivot MRIP 12"'!F472</f>
        <v>4</v>
      </c>
      <c r="G469">
        <f>'Pivot MRIP 12"'!G472</f>
        <v>6.2842892271189971E-2</v>
      </c>
      <c r="H469">
        <f t="shared" si="51"/>
        <v>12.69575352860401</v>
      </c>
      <c r="I469">
        <f t="shared" si="52"/>
        <v>11.954367155454984</v>
      </c>
    </row>
    <row r="470" spans="1:9" x14ac:dyDescent="0.25">
      <c r="A470">
        <f>'Pivot MRIP 12"'!A473</f>
        <v>2013</v>
      </c>
      <c r="B470" t="str">
        <f>'Pivot MRIP 12"'!B473</f>
        <v>1108720130601021</v>
      </c>
      <c r="C470">
        <f>'Pivot MRIP 12"'!C473</f>
        <v>202.02369862</v>
      </c>
      <c r="D470">
        <f>'Pivot MRIP 12"'!D473</f>
        <v>202.02369862</v>
      </c>
      <c r="E470">
        <f>'Pivot MRIP 12"'!E473</f>
        <v>0.94160359434525442</v>
      </c>
      <c r="F470">
        <f>'Pivot MRIP 12"'!F473</f>
        <v>9</v>
      </c>
      <c r="G470">
        <f>'Pivot MRIP 12"'!G473</f>
        <v>8.7980049179665953E-2</v>
      </c>
      <c r="H470">
        <f t="shared" si="51"/>
        <v>17.774054940045612</v>
      </c>
      <c r="I470">
        <f t="shared" si="52"/>
        <v>16.736114017636975</v>
      </c>
    </row>
    <row r="471" spans="1:9" x14ac:dyDescent="0.25">
      <c r="A471">
        <f>'Pivot MRIP 12"'!A474</f>
        <v>2013</v>
      </c>
      <c r="B471" t="str">
        <f>'Pivot MRIP 12"'!B474</f>
        <v>1108720130601024</v>
      </c>
      <c r="C471">
        <f>'Pivot MRIP 12"'!C474</f>
        <v>619.65296026999999</v>
      </c>
      <c r="D471">
        <f>'Pivot MRIP 12"'!D474</f>
        <v>619.65296026999999</v>
      </c>
      <c r="E471">
        <f>'Pivot MRIP 12"'!E474</f>
        <v>0.94160359434525431</v>
      </c>
      <c r="F471">
        <f>'Pivot MRIP 12"'!F474</f>
        <v>5</v>
      </c>
      <c r="G471">
        <f>'Pivot MRIP 12"'!G474</f>
        <v>2.5137156908475986E-2</v>
      </c>
      <c r="H471">
        <f t="shared" si="51"/>
        <v>15.576313691108625</v>
      </c>
      <c r="I471">
        <f t="shared" si="52"/>
        <v>14.666712958197078</v>
      </c>
    </row>
    <row r="472" spans="1:9" x14ac:dyDescent="0.25">
      <c r="A472">
        <f>'Pivot MRIP 12"'!A475</f>
        <v>2013</v>
      </c>
      <c r="B472" t="str">
        <f>'Pivot MRIP 12"'!B475</f>
        <v>1108720130601028</v>
      </c>
      <c r="C472">
        <f>'Pivot MRIP 12"'!C475</f>
        <v>410.83832944</v>
      </c>
      <c r="D472">
        <f>'Pivot MRIP 12"'!D475</f>
        <v>410.83832944</v>
      </c>
      <c r="E472">
        <f>'Pivot MRIP 12"'!E475</f>
        <v>1.2483793328751944</v>
      </c>
      <c r="F472">
        <f>'Pivot MRIP 12"'!F475</f>
        <v>3</v>
      </c>
      <c r="G472">
        <f>'Pivot MRIP 12"'!G475</f>
        <v>2.1256857845423798</v>
      </c>
      <c r="H472">
        <f t="shared" si="51"/>
        <v>873.31319663574709</v>
      </c>
      <c r="I472">
        <f t="shared" si="52"/>
        <v>1090.2261458072373</v>
      </c>
    </row>
    <row r="473" spans="1:9" x14ac:dyDescent="0.25">
      <c r="A473">
        <f>'Pivot MRIP 12"'!A476</f>
        <v>2013</v>
      </c>
      <c r="B473" t="str">
        <f>'Pivot MRIP 12"'!B476</f>
        <v>1108720130609006</v>
      </c>
      <c r="C473">
        <f>'Pivot MRIP 12"'!C476</f>
        <v>55.512900233000003</v>
      </c>
      <c r="D473">
        <f>'Pivot MRIP 12"'!D476</f>
        <v>55.512900233000003</v>
      </c>
      <c r="E473">
        <f>'Pivot MRIP 12"'!E476</f>
        <v>1.9181187515298292</v>
      </c>
      <c r="F473">
        <f>'Pivot MRIP 12"'!F476</f>
        <v>12</v>
      </c>
      <c r="G473">
        <f>'Pivot MRIP 12"'!G476</f>
        <v>9.490440563977975</v>
      </c>
      <c r="H473">
        <f t="shared" si="51"/>
        <v>526.84188019532564</v>
      </c>
      <c r="I473">
        <f t="shared" si="52"/>
        <v>1010.5452894938859</v>
      </c>
    </row>
    <row r="474" spans="1:9" x14ac:dyDescent="0.25">
      <c r="A474">
        <f>'Pivot MRIP 12"'!A477</f>
        <v>2013</v>
      </c>
      <c r="B474" t="str">
        <f>'Pivot MRIP 12"'!B477</f>
        <v>1108720130609012</v>
      </c>
      <c r="C474">
        <f>'Pivot MRIP 12"'!C477</f>
        <v>27.756450116</v>
      </c>
      <c r="D474">
        <f>'Pivot MRIP 12"'!D477</f>
        <v>27.756450116</v>
      </c>
      <c r="E474">
        <f>'Pivot MRIP 12"'!E477</f>
        <v>1.8900215960265818</v>
      </c>
      <c r="F474">
        <f>'Pivot MRIP 12"'!F477</f>
        <v>24</v>
      </c>
      <c r="G474">
        <f>'Pivot MRIP 12"'!G477</f>
        <v>12.767215294633903</v>
      </c>
      <c r="H474">
        <f t="shared" si="51"/>
        <v>354.37257444573817</v>
      </c>
      <c r="I474">
        <f t="shared" si="52"/>
        <v>669.77181874198277</v>
      </c>
    </row>
    <row r="475" spans="1:9" x14ac:dyDescent="0.25">
      <c r="A475">
        <f>'Pivot MRIP 12"'!A478</f>
        <v>2013</v>
      </c>
      <c r="B475" t="str">
        <f>'Pivot MRIP 12"'!B478</f>
        <v>1108720130611001</v>
      </c>
      <c r="C475">
        <f>'Pivot MRIP 12"'!C478</f>
        <v>194.33900593000001</v>
      </c>
      <c r="D475">
        <f>'Pivot MRIP 12"'!D478</f>
        <v>194.33900593000001</v>
      </c>
      <c r="E475">
        <f>'Pivot MRIP 12"'!E478</f>
        <v>0.94160359434525431</v>
      </c>
      <c r="F475">
        <f>'Pivot MRIP 12"'!F478</f>
        <v>12</v>
      </c>
      <c r="G475">
        <f>'Pivot MRIP 12"'!G478</f>
        <v>5.0274313816951972E-2</v>
      </c>
      <c r="H475">
        <f t="shared" si="51"/>
        <v>9.7702601709993111</v>
      </c>
      <c r="I475">
        <f t="shared" si="52"/>
        <v>9.1997120947012299</v>
      </c>
    </row>
    <row r="476" spans="1:9" x14ac:dyDescent="0.25">
      <c r="A476">
        <f>'Pivot MRIP 12"'!A479</f>
        <v>2013</v>
      </c>
      <c r="B476" t="str">
        <f>'Pivot MRIP 12"'!B479</f>
        <v>1108720130615002</v>
      </c>
      <c r="C476">
        <f>'Pivot MRIP 12"'!C479</f>
        <v>143.98498384999999</v>
      </c>
      <c r="D476">
        <f>'Pivot MRIP 12"'!D479</f>
        <v>143.98498384999999</v>
      </c>
      <c r="E476">
        <f>'Pivot MRIP 12"'!E479</f>
        <v>0.94160359434525431</v>
      </c>
      <c r="F476">
        <f>'Pivot MRIP 12"'!F479</f>
        <v>2</v>
      </c>
      <c r="G476">
        <f>'Pivot MRIP 12"'!G479</f>
        <v>6.2842892271189965E-3</v>
      </c>
      <c r="H476">
        <f t="shared" si="51"/>
        <v>0.90484328287545768</v>
      </c>
      <c r="I476">
        <f t="shared" si="52"/>
        <v>0.85200368747469069</v>
      </c>
    </row>
    <row r="477" spans="1:9" x14ac:dyDescent="0.25">
      <c r="A477">
        <f>'Pivot MRIP 12"'!A480</f>
        <v>2013</v>
      </c>
      <c r="B477" t="str">
        <f>'Pivot MRIP 12"'!B480</f>
        <v>1108720130615010</v>
      </c>
      <c r="C477">
        <f>'Pivot MRIP 12"'!C480</f>
        <v>143.98498384999999</v>
      </c>
      <c r="D477">
        <f>'Pivot MRIP 12"'!D480</f>
        <v>143.98498384999999</v>
      </c>
      <c r="E477">
        <f>'Pivot MRIP 12"'!E480</f>
        <v>1.2541748150736705</v>
      </c>
      <c r="F477">
        <f>'Pivot MRIP 12"'!F480</f>
        <v>4</v>
      </c>
      <c r="G477">
        <f>'Pivot MRIP 12"'!G480</f>
        <v>3.3973803920559495</v>
      </c>
      <c r="H477">
        <f t="shared" si="51"/>
        <v>489.17176088248254</v>
      </c>
      <c r="I477">
        <f t="shared" si="52"/>
        <v>613.50690274404928</v>
      </c>
    </row>
    <row r="478" spans="1:9" x14ac:dyDescent="0.25">
      <c r="A478">
        <f>'Pivot MRIP 12"'!A481</f>
        <v>2013</v>
      </c>
      <c r="B478" t="str">
        <f>'Pivot MRIP 12"'!B481</f>
        <v>1108720130707007</v>
      </c>
      <c r="C478">
        <f>'Pivot MRIP 12"'!C481</f>
        <v>881.76091805999999</v>
      </c>
      <c r="D478">
        <f>'Pivot MRIP 12"'!D481</f>
        <v>881.76091805999999</v>
      </c>
      <c r="E478">
        <f>'Pivot MRIP 12"'!E481</f>
        <v>0.77161791762749043</v>
      </c>
      <c r="F478">
        <f>'Pivot MRIP 12"'!F481</f>
        <v>1</v>
      </c>
      <c r="G478">
        <f>'Pivot MRIP 12"'!G481</f>
        <v>1.1258992806000001</v>
      </c>
      <c r="H478">
        <f t="shared" si="51"/>
        <v>992.77398330494964</v>
      </c>
      <c r="I478">
        <f t="shared" si="52"/>
        <v>766.04219367251414</v>
      </c>
    </row>
    <row r="479" spans="1:9" x14ac:dyDescent="0.25">
      <c r="A479">
        <f>'Pivot MRIP 12"'!A482</f>
        <v>2013</v>
      </c>
      <c r="B479" t="str">
        <f>'Pivot MRIP 12"'!B482</f>
        <v>1108720130710002</v>
      </c>
      <c r="C479">
        <f>'Pivot MRIP 12"'!C482</f>
        <v>117.03975898</v>
      </c>
      <c r="D479">
        <f>'Pivot MRIP 12"'!D482</f>
        <v>117.03975898</v>
      </c>
      <c r="E479">
        <f>'Pivot MRIP 12"'!E482</f>
        <v>0.94160359434525431</v>
      </c>
      <c r="F479">
        <f>'Pivot MRIP 12"'!F482</f>
        <v>2</v>
      </c>
      <c r="G479">
        <f>'Pivot MRIP 12"'!G482</f>
        <v>1.2568578454237993E-2</v>
      </c>
      <c r="H479">
        <f t="shared" si="51"/>
        <v>1.4710233930052357</v>
      </c>
      <c r="I479">
        <f t="shared" si="52"/>
        <v>1.3851209142196814</v>
      </c>
    </row>
    <row r="480" spans="1:9" x14ac:dyDescent="0.25">
      <c r="A480">
        <f>'Pivot MRIP 12"'!A483</f>
        <v>2013</v>
      </c>
      <c r="B480" t="str">
        <f>'Pivot MRIP 12"'!B483</f>
        <v>1108720130710004</v>
      </c>
      <c r="C480">
        <f>'Pivot MRIP 12"'!C483</f>
        <v>117.03975898</v>
      </c>
      <c r="D480">
        <f>'Pivot MRIP 12"'!D483</f>
        <v>117.03975898</v>
      </c>
      <c r="E480">
        <f>'Pivot MRIP 12"'!E483</f>
        <v>0.94160359434525442</v>
      </c>
      <c r="F480">
        <f>'Pivot MRIP 12"'!F483</f>
        <v>16</v>
      </c>
      <c r="G480">
        <f>'Pivot MRIP 12"'!G483</f>
        <v>6.2842892271189971E-2</v>
      </c>
      <c r="H480">
        <f t="shared" si="51"/>
        <v>7.3551169650261787</v>
      </c>
      <c r="I480">
        <f t="shared" si="52"/>
        <v>6.9256045710984084</v>
      </c>
    </row>
    <row r="481" spans="1:9" x14ac:dyDescent="0.25">
      <c r="A481">
        <f>'Pivot MRIP 12"'!A484</f>
        <v>2013</v>
      </c>
      <c r="B481" t="str">
        <f>'Pivot MRIP 12"'!B484</f>
        <v>1108720130710010</v>
      </c>
      <c r="C481">
        <f>'Pivot MRIP 12"'!C484</f>
        <v>117.03975898</v>
      </c>
      <c r="D481">
        <f>'Pivot MRIP 12"'!D484</f>
        <v>117.03975898</v>
      </c>
      <c r="E481">
        <f>'Pivot MRIP 12"'!E484</f>
        <v>0.94160359434525442</v>
      </c>
      <c r="F481">
        <f>'Pivot MRIP 12"'!F484</f>
        <v>4</v>
      </c>
      <c r="G481">
        <f>'Pivot MRIP 12"'!G484</f>
        <v>3.1421446135594985E-2</v>
      </c>
      <c r="H481">
        <f t="shared" si="51"/>
        <v>3.6775584825130894</v>
      </c>
      <c r="I481">
        <f t="shared" si="52"/>
        <v>3.4628022855492042</v>
      </c>
    </row>
    <row r="482" spans="1:9" x14ac:dyDescent="0.25">
      <c r="A482">
        <f>'Pivot MRIP 12"'!A485</f>
        <v>2013</v>
      </c>
      <c r="B482" t="str">
        <f>'Pivot MRIP 12"'!B485</f>
        <v>1108720130710013</v>
      </c>
      <c r="C482">
        <f>'Pivot MRIP 12"'!C485</f>
        <v>117.03975898</v>
      </c>
      <c r="D482">
        <f>'Pivot MRIP 12"'!D485</f>
        <v>117.03975898</v>
      </c>
      <c r="E482">
        <f>'Pivot MRIP 12"'!E485</f>
        <v>0.94160359434525442</v>
      </c>
      <c r="F482">
        <f>'Pivot MRIP 12"'!F485</f>
        <v>4</v>
      </c>
      <c r="G482">
        <f>'Pivot MRIP 12"'!G485</f>
        <v>0.25137156908475988</v>
      </c>
      <c r="H482">
        <f t="shared" si="51"/>
        <v>29.420467860104715</v>
      </c>
      <c r="I482">
        <f t="shared" si="52"/>
        <v>27.702418284393634</v>
      </c>
    </row>
    <row r="483" spans="1:9" x14ac:dyDescent="0.25">
      <c r="A483">
        <f>'Pivot MRIP 12"'!A486</f>
        <v>2013</v>
      </c>
      <c r="B483" t="str">
        <f>'Pivot MRIP 12"'!B486</f>
        <v>1108720130710015</v>
      </c>
      <c r="C483">
        <f>'Pivot MRIP 12"'!C486</f>
        <v>117.03975898</v>
      </c>
      <c r="D483">
        <f>'Pivot MRIP 12"'!D486</f>
        <v>117.03975898</v>
      </c>
      <c r="E483">
        <f>'Pivot MRIP 12"'!E486</f>
        <v>1.1473121887445414</v>
      </c>
      <c r="F483">
        <f>'Pivot MRIP 12"'!F486</f>
        <v>4</v>
      </c>
      <c r="G483">
        <f>'Pivot MRIP 12"'!G486</f>
        <v>2.6102276103118998</v>
      </c>
      <c r="H483">
        <f t="shared" si="51"/>
        <v>305.5004103938461</v>
      </c>
      <c r="I483">
        <f t="shared" si="52"/>
        <v>350.50434451131923</v>
      </c>
    </row>
    <row r="484" spans="1:9" x14ac:dyDescent="0.25">
      <c r="A484">
        <f>'Pivot MRIP 12"'!A487</f>
        <v>2013</v>
      </c>
      <c r="B484" t="str">
        <f>'Pivot MRIP 12"'!B487</f>
        <v>1108720130710018</v>
      </c>
      <c r="C484">
        <f>'Pivot MRIP 12"'!C487</f>
        <v>117.03975898</v>
      </c>
      <c r="D484">
        <f>'Pivot MRIP 12"'!D487</f>
        <v>117.03975898</v>
      </c>
      <c r="E484">
        <f>'Pivot MRIP 12"'!E487</f>
        <v>0.94160359434525442</v>
      </c>
      <c r="F484">
        <f>'Pivot MRIP 12"'!F487</f>
        <v>4</v>
      </c>
      <c r="G484">
        <f>'Pivot MRIP 12"'!G487</f>
        <v>4.3990024589832977E-2</v>
      </c>
      <c r="H484">
        <f t="shared" si="51"/>
        <v>5.1485818755183255</v>
      </c>
      <c r="I484">
        <f t="shared" si="52"/>
        <v>4.8479231997688865</v>
      </c>
    </row>
    <row r="485" spans="1:9" x14ac:dyDescent="0.25">
      <c r="A485">
        <f>'Pivot MRIP 12"'!A488</f>
        <v>2013</v>
      </c>
      <c r="B485" t="str">
        <f>'Pivot MRIP 12"'!B488</f>
        <v>1108720130710020</v>
      </c>
      <c r="C485">
        <f>'Pivot MRIP 12"'!C488</f>
        <v>117.03975898</v>
      </c>
      <c r="D485">
        <f>'Pivot MRIP 12"'!D488</f>
        <v>117.03975898</v>
      </c>
      <c r="E485">
        <f>'Pivot MRIP 12"'!E488</f>
        <v>0.94160359434525431</v>
      </c>
      <c r="F485">
        <f>'Pivot MRIP 12"'!F488</f>
        <v>4</v>
      </c>
      <c r="G485">
        <f>'Pivot MRIP 12"'!G488</f>
        <v>2.5137156908475986E-2</v>
      </c>
      <c r="H485">
        <f t="shared" si="51"/>
        <v>2.9420467860104713</v>
      </c>
      <c r="I485">
        <f t="shared" si="52"/>
        <v>2.7702418284393628</v>
      </c>
    </row>
    <row r="486" spans="1:9" x14ac:dyDescent="0.25">
      <c r="A486">
        <f>'Pivot MRIP 12"'!A489</f>
        <v>2013</v>
      </c>
      <c r="B486" t="str">
        <f>'Pivot MRIP 12"'!B489</f>
        <v>1108720130710025</v>
      </c>
      <c r="C486">
        <f>'Pivot MRIP 12"'!C489</f>
        <v>117.03975898</v>
      </c>
      <c r="D486">
        <f>'Pivot MRIP 12"'!D489</f>
        <v>117.03975898</v>
      </c>
      <c r="E486">
        <f>'Pivot MRIP 12"'!E489</f>
        <v>0.94160359434525442</v>
      </c>
      <c r="F486">
        <f>'Pivot MRIP 12"'!F489</f>
        <v>4</v>
      </c>
      <c r="G486">
        <f>'Pivot MRIP 12"'!G489</f>
        <v>6.2842892271189971E-2</v>
      </c>
      <c r="H486">
        <f t="shared" si="51"/>
        <v>7.3551169650261787</v>
      </c>
      <c r="I486">
        <f t="shared" si="52"/>
        <v>6.9256045710984084</v>
      </c>
    </row>
    <row r="487" spans="1:9" x14ac:dyDescent="0.25">
      <c r="A487">
        <f>'Pivot MRIP 12"'!A490</f>
        <v>2013</v>
      </c>
      <c r="B487" t="str">
        <f>'Pivot MRIP 12"'!B490</f>
        <v>1108720130710028</v>
      </c>
      <c r="C487">
        <f>'Pivot MRIP 12"'!C490</f>
        <v>117.03975898</v>
      </c>
      <c r="D487">
        <f>'Pivot MRIP 12"'!D490</f>
        <v>117.03975898</v>
      </c>
      <c r="E487">
        <f>'Pivot MRIP 12"'!E490</f>
        <v>0.94160359434525442</v>
      </c>
      <c r="F487">
        <f>'Pivot MRIP 12"'!F490</f>
        <v>9</v>
      </c>
      <c r="G487">
        <f>'Pivot MRIP 12"'!G490</f>
        <v>7.5411470725427962E-2</v>
      </c>
      <c r="H487">
        <f t="shared" si="51"/>
        <v>8.8261403580314148</v>
      </c>
      <c r="I487">
        <f t="shared" si="52"/>
        <v>8.3107254853180912</v>
      </c>
    </row>
    <row r="488" spans="1:9" x14ac:dyDescent="0.25">
      <c r="A488">
        <f>'Pivot MRIP 12"'!A491</f>
        <v>2013</v>
      </c>
      <c r="B488" t="str">
        <f>'Pivot MRIP 12"'!B491</f>
        <v>1108720130714003</v>
      </c>
      <c r="C488">
        <f>'Pivot MRIP 12"'!C491</f>
        <v>237.25768189999999</v>
      </c>
      <c r="D488">
        <f>'Pivot MRIP 12"'!D491</f>
        <v>237.25768189999999</v>
      </c>
      <c r="E488">
        <f>'Pivot MRIP 12"'!E491</f>
        <v>0.94160359434525431</v>
      </c>
      <c r="F488">
        <f>'Pivot MRIP 12"'!F491</f>
        <v>4</v>
      </c>
      <c r="G488">
        <f>'Pivot MRIP 12"'!G491</f>
        <v>1.2568578454237993E-2</v>
      </c>
      <c r="H488">
        <f t="shared" si="51"/>
        <v>2.9819917888307912</v>
      </c>
      <c r="I488">
        <f t="shared" si="52"/>
        <v>2.8078541866711078</v>
      </c>
    </row>
    <row r="489" spans="1:9" x14ac:dyDescent="0.25">
      <c r="A489">
        <f>'Pivot MRIP 12"'!A492</f>
        <v>2013</v>
      </c>
      <c r="B489" t="str">
        <f>'Pivot MRIP 12"'!B492</f>
        <v>1108720130728018</v>
      </c>
      <c r="C489">
        <f>'Pivot MRIP 12"'!C492</f>
        <v>307.52158218</v>
      </c>
      <c r="D489">
        <f>'Pivot MRIP 12"'!D492</f>
        <v>307.52158218</v>
      </c>
      <c r="E489">
        <f>'Pivot MRIP 12"'!E492</f>
        <v>0.94160359434525431</v>
      </c>
      <c r="F489">
        <f>'Pivot MRIP 12"'!F492</f>
        <v>1</v>
      </c>
      <c r="G489">
        <f>'Pivot MRIP 12"'!G492</f>
        <v>6.2842892271189965E-3</v>
      </c>
      <c r="H489">
        <f t="shared" si="51"/>
        <v>1.9325545660003631</v>
      </c>
      <c r="I489">
        <f t="shared" si="52"/>
        <v>1.819700325614275</v>
      </c>
    </row>
    <row r="490" spans="1:9" x14ac:dyDescent="0.25">
      <c r="A490">
        <f>'Pivot MRIP 12"'!A493</f>
        <v>2013</v>
      </c>
      <c r="B490" t="str">
        <f>'Pivot MRIP 12"'!B493</f>
        <v>1108720130804001</v>
      </c>
      <c r="C490">
        <f>'Pivot MRIP 12"'!C493</f>
        <v>323.57293420000002</v>
      </c>
      <c r="D490">
        <f>'Pivot MRIP 12"'!D493</f>
        <v>323.57293420000002</v>
      </c>
      <c r="E490">
        <f>'Pivot MRIP 12"'!E493</f>
        <v>0.94160359434525431</v>
      </c>
      <c r="F490">
        <f>'Pivot MRIP 12"'!F493</f>
        <v>2</v>
      </c>
      <c r="G490">
        <f>'Pivot MRIP 12"'!G493</f>
        <v>1.2568578454237993E-2</v>
      </c>
      <c r="H490">
        <f t="shared" si="51"/>
        <v>4.0668518091606884</v>
      </c>
      <c r="I490">
        <f t="shared" si="52"/>
        <v>3.8293622811752046</v>
      </c>
    </row>
    <row r="491" spans="1:9" x14ac:dyDescent="0.25">
      <c r="A491">
        <f>'Pivot MRIP 12"'!A494</f>
        <v>2013</v>
      </c>
      <c r="B491" t="str">
        <f>'Pivot MRIP 12"'!B494</f>
        <v>1108720130804014</v>
      </c>
      <c r="C491">
        <f>'Pivot MRIP 12"'!C494</f>
        <v>323.57293420000002</v>
      </c>
      <c r="D491">
        <f>'Pivot MRIP 12"'!D494</f>
        <v>323.57293420000002</v>
      </c>
      <c r="E491">
        <f>'Pivot MRIP 12"'!E494</f>
        <v>0.94160359434525431</v>
      </c>
      <c r="F491">
        <f>'Pivot MRIP 12"'!F494</f>
        <v>3</v>
      </c>
      <c r="G491">
        <f>'Pivot MRIP 12"'!G494</f>
        <v>6.2842892271189965E-3</v>
      </c>
      <c r="H491">
        <f t="shared" si="51"/>
        <v>2.0334259045803442</v>
      </c>
      <c r="I491">
        <f t="shared" si="52"/>
        <v>1.9146811405876023</v>
      </c>
    </row>
    <row r="492" spans="1:9" x14ac:dyDescent="0.25">
      <c r="A492">
        <f>'Pivot MRIP 12"'!A495</f>
        <v>2013</v>
      </c>
      <c r="B492" t="str">
        <f>'Pivot MRIP 12"'!B495</f>
        <v>1108720130813019</v>
      </c>
      <c r="C492">
        <f>'Pivot MRIP 12"'!C495</f>
        <v>99.181738416000002</v>
      </c>
      <c r="D492">
        <f>'Pivot MRIP 12"'!D495</f>
        <v>99.181738416000002</v>
      </c>
      <c r="E492">
        <f>'Pivot MRIP 12"'!E495</f>
        <v>0.94160359434525431</v>
      </c>
      <c r="F492">
        <f>'Pivot MRIP 12"'!F495</f>
        <v>1</v>
      </c>
      <c r="G492">
        <f>'Pivot MRIP 12"'!G495</f>
        <v>6.2842892271189965E-3</v>
      </c>
      <c r="H492">
        <f t="shared" si="51"/>
        <v>0.62328673025460313</v>
      </c>
      <c r="I492">
        <f t="shared" si="52"/>
        <v>0.58688902551543531</v>
      </c>
    </row>
    <row r="493" spans="1:9" x14ac:dyDescent="0.25">
      <c r="A493">
        <f>'Pivot MRIP 12"'!A496</f>
        <v>2013</v>
      </c>
      <c r="B493" t="str">
        <f>'Pivot MRIP 12"'!B496</f>
        <v>1108720130814006</v>
      </c>
      <c r="C493">
        <f>'Pivot MRIP 12"'!C496</f>
        <v>271.07059118000001</v>
      </c>
      <c r="D493">
        <f>'Pivot MRIP 12"'!D496</f>
        <v>271.07059118000001</v>
      </c>
      <c r="E493">
        <f>'Pivot MRIP 12"'!E496</f>
        <v>0.94160359434525442</v>
      </c>
      <c r="F493">
        <f>'Pivot MRIP 12"'!F496</f>
        <v>4</v>
      </c>
      <c r="G493">
        <f>'Pivot MRIP 12"'!G496</f>
        <v>3.7705735362713981E-2</v>
      </c>
      <c r="H493">
        <f t="shared" si="51"/>
        <v>10.220915975647511</v>
      </c>
      <c r="I493">
        <f t="shared" si="52"/>
        <v>9.6240512201705286</v>
      </c>
    </row>
    <row r="494" spans="1:9" x14ac:dyDescent="0.25">
      <c r="A494">
        <f>'Pivot MRIP 12"'!A497</f>
        <v>2013</v>
      </c>
      <c r="B494" t="str">
        <f>'Pivot MRIP 12"'!B497</f>
        <v>1108720130830001</v>
      </c>
      <c r="C494">
        <f>'Pivot MRIP 12"'!C497</f>
        <v>258.92910096000003</v>
      </c>
      <c r="D494">
        <f>'Pivot MRIP 12"'!D497</f>
        <v>258.92910096000003</v>
      </c>
      <c r="E494">
        <f>'Pivot MRIP 12"'!E497</f>
        <v>0.94160359434525431</v>
      </c>
      <c r="F494">
        <f>'Pivot MRIP 12"'!F497</f>
        <v>4</v>
      </c>
      <c r="G494">
        <f>'Pivot MRIP 12"'!G497</f>
        <v>1.2568578454237993E-2</v>
      </c>
      <c r="H494">
        <f t="shared" si="51"/>
        <v>3.2543707195010705</v>
      </c>
      <c r="I494">
        <f t="shared" si="52"/>
        <v>3.0643271668141594</v>
      </c>
    </row>
    <row r="495" spans="1:9" x14ac:dyDescent="0.25">
      <c r="A495">
        <f>'Pivot MRIP 12"'!A498</f>
        <v>2013</v>
      </c>
      <c r="B495" t="str">
        <f>'Pivot MRIP 12"'!B498</f>
        <v>1108720130830007</v>
      </c>
      <c r="C495">
        <f>'Pivot MRIP 12"'!C498</f>
        <v>258.92910096000003</v>
      </c>
      <c r="D495">
        <f>'Pivot MRIP 12"'!D498</f>
        <v>258.92910096000003</v>
      </c>
      <c r="E495">
        <f>'Pivot MRIP 12"'!E498</f>
        <v>0.94160359434525442</v>
      </c>
      <c r="F495">
        <f>'Pivot MRIP 12"'!F498</f>
        <v>4</v>
      </c>
      <c r="G495">
        <f>'Pivot MRIP 12"'!G498</f>
        <v>3.7705735362713981E-2</v>
      </c>
      <c r="H495">
        <f t="shared" si="51"/>
        <v>9.7631121585032119</v>
      </c>
      <c r="I495">
        <f t="shared" si="52"/>
        <v>9.19298150044248</v>
      </c>
    </row>
    <row r="496" spans="1:9" x14ac:dyDescent="0.25">
      <c r="A496">
        <f>'Pivot MRIP 12"'!A499</f>
        <v>2013</v>
      </c>
      <c r="B496" t="str">
        <f>'Pivot MRIP 12"'!B499</f>
        <v>1108720130901004</v>
      </c>
      <c r="C496">
        <f>'Pivot MRIP 12"'!C499</f>
        <v>423.91333119000001</v>
      </c>
      <c r="D496">
        <f>'Pivot MRIP 12"'!D499</f>
        <v>423.91333119000001</v>
      </c>
      <c r="E496">
        <f>'Pivot MRIP 12"'!E499</f>
        <v>0.94160359434525431</v>
      </c>
      <c r="F496">
        <f>'Pivot MRIP 12"'!F499</f>
        <v>4</v>
      </c>
      <c r="G496">
        <f>'Pivot MRIP 12"'!G499</f>
        <v>1.2568578454237993E-2</v>
      </c>
      <c r="H496">
        <f t="shared" si="51"/>
        <v>5.3279879608588887</v>
      </c>
      <c r="I496">
        <f t="shared" si="52"/>
        <v>5.0168526145729722</v>
      </c>
    </row>
    <row r="497" spans="1:9" x14ac:dyDescent="0.25">
      <c r="A497">
        <f>'Pivot MRIP 12"'!A500</f>
        <v>2013</v>
      </c>
      <c r="B497" t="str">
        <f>'Pivot MRIP 12"'!B500</f>
        <v>1108720130901014</v>
      </c>
      <c r="C497">
        <f>'Pivot MRIP 12"'!C500</f>
        <v>423.91333119000001</v>
      </c>
      <c r="D497">
        <f>'Pivot MRIP 12"'!D500</f>
        <v>423.91333119000001</v>
      </c>
      <c r="E497">
        <f>'Pivot MRIP 12"'!E500</f>
        <v>0.94160359434525431</v>
      </c>
      <c r="F497">
        <f>'Pivot MRIP 12"'!F500</f>
        <v>3</v>
      </c>
      <c r="G497">
        <f>'Pivot MRIP 12"'!G500</f>
        <v>2.5137156908475986E-2</v>
      </c>
      <c r="H497">
        <f t="shared" si="51"/>
        <v>10.655975921717777</v>
      </c>
      <c r="I497">
        <f t="shared" si="52"/>
        <v>10.033705229145944</v>
      </c>
    </row>
    <row r="498" spans="1:9" x14ac:dyDescent="0.25">
      <c r="A498">
        <f>'Pivot MRIP 12"'!A501</f>
        <v>2013</v>
      </c>
      <c r="B498" t="str">
        <f>'Pivot MRIP 12"'!B501</f>
        <v>1108720130912004</v>
      </c>
      <c r="C498">
        <f>'Pivot MRIP 12"'!C501</f>
        <v>163.80040359</v>
      </c>
      <c r="D498">
        <f>'Pivot MRIP 12"'!D501</f>
        <v>163.80040359</v>
      </c>
      <c r="E498">
        <f>'Pivot MRIP 12"'!E501</f>
        <v>0.94160359434525431</v>
      </c>
      <c r="F498">
        <f>'Pivot MRIP 12"'!F501</f>
        <v>1</v>
      </c>
      <c r="G498">
        <f>'Pivot MRIP 12"'!G501</f>
        <v>1.2568578454237993E-2</v>
      </c>
      <c r="H498">
        <f t="shared" si="51"/>
        <v>2.0587382233567615</v>
      </c>
      <c r="I498">
        <f t="shared" si="52"/>
        <v>1.9385153109286897</v>
      </c>
    </row>
    <row r="499" spans="1:9" x14ac:dyDescent="0.25">
      <c r="A499">
        <f>'Pivot MRIP 12"'!A502</f>
        <v>2013</v>
      </c>
      <c r="B499" t="str">
        <f>'Pivot MRIP 12"'!B502</f>
        <v>1108720130915004</v>
      </c>
      <c r="C499">
        <f>'Pivot MRIP 12"'!C502</f>
        <v>26.42786877</v>
      </c>
      <c r="D499">
        <f>'Pivot MRIP 12"'!D502</f>
        <v>26.42786877</v>
      </c>
      <c r="E499">
        <f>'Pivot MRIP 12"'!E502</f>
        <v>1.8585627314330351</v>
      </c>
      <c r="F499">
        <f>'Pivot MRIP 12"'!F502</f>
        <v>12</v>
      </c>
      <c r="G499">
        <f>'Pivot MRIP 12"'!G502</f>
        <v>3.8128428922711901</v>
      </c>
      <c r="H499">
        <f t="shared" si="51"/>
        <v>100.76531159757026</v>
      </c>
      <c r="I499">
        <f t="shared" si="52"/>
        <v>187.27865275648108</v>
      </c>
    </row>
    <row r="500" spans="1:9" x14ac:dyDescent="0.25">
      <c r="A500">
        <f>'Pivot MRIP 12"'!A503</f>
        <v>2013</v>
      </c>
      <c r="B500" t="str">
        <f>'Pivot MRIP 12"'!B503</f>
        <v>1108720130920005</v>
      </c>
      <c r="C500">
        <f>'Pivot MRIP 12"'!C503</f>
        <v>506.80012613999997</v>
      </c>
      <c r="D500">
        <f>'Pivot MRIP 12"'!D503</f>
        <v>506.80012613999997</v>
      </c>
      <c r="E500">
        <f>'Pivot MRIP 12"'!E503</f>
        <v>0.94160359434525431</v>
      </c>
      <c r="F500">
        <f>'Pivot MRIP 12"'!F503</f>
        <v>2</v>
      </c>
      <c r="G500">
        <f>'Pivot MRIP 12"'!G503</f>
        <v>6.2842892271189965E-3</v>
      </c>
      <c r="H500">
        <f t="shared" si="51"/>
        <v>3.1848785730041502</v>
      </c>
      <c r="I500">
        <f t="shared" si="52"/>
        <v>2.9988931118938922</v>
      </c>
    </row>
    <row r="501" spans="1:9" x14ac:dyDescent="0.25">
      <c r="A501">
        <f>'Pivot MRIP 12"'!A504</f>
        <v>2013</v>
      </c>
      <c r="B501" t="str">
        <f>'Pivot MRIP 12"'!B504</f>
        <v>1108720130920007</v>
      </c>
      <c r="C501">
        <f>'Pivot MRIP 12"'!C504</f>
        <v>506.80012613999997</v>
      </c>
      <c r="D501">
        <f>'Pivot MRIP 12"'!D504</f>
        <v>506.80012613999997</v>
      </c>
      <c r="E501">
        <f>'Pivot MRIP 12"'!E504</f>
        <v>0.94160359434525431</v>
      </c>
      <c r="F501">
        <f>'Pivot MRIP 12"'!F504</f>
        <v>4</v>
      </c>
      <c r="G501">
        <f>'Pivot MRIP 12"'!G504</f>
        <v>1.2568578454237993E-2</v>
      </c>
      <c r="H501">
        <f t="shared" si="51"/>
        <v>6.3697571460083005</v>
      </c>
      <c r="I501">
        <f t="shared" si="52"/>
        <v>5.9977862237877844</v>
      </c>
    </row>
    <row r="502" spans="1:9" x14ac:dyDescent="0.25">
      <c r="A502">
        <f>'Pivot MRIP 12"'!A505</f>
        <v>2013</v>
      </c>
      <c r="B502" t="str">
        <f>'Pivot MRIP 12"'!B505</f>
        <v>1108720130920015</v>
      </c>
      <c r="C502">
        <f>'Pivot MRIP 12"'!C505</f>
        <v>506.80012613999997</v>
      </c>
      <c r="D502">
        <f>'Pivot MRIP 12"'!D505</f>
        <v>506.80012613999997</v>
      </c>
      <c r="E502">
        <f>'Pivot MRIP 12"'!E505</f>
        <v>1.3203931499854107</v>
      </c>
      <c r="F502">
        <f>'Pivot MRIP 12"'!F505</f>
        <v>2</v>
      </c>
      <c r="G502">
        <f>'Pivot MRIP 12"'!G505</f>
        <v>1.0062842892271191</v>
      </c>
      <c r="H502">
        <f t="shared" si="51"/>
        <v>509.98500471300417</v>
      </c>
      <c r="I502">
        <f t="shared" si="52"/>
        <v>673.38070681832812</v>
      </c>
    </row>
    <row r="503" spans="1:9" x14ac:dyDescent="0.25">
      <c r="A503">
        <f>'Pivot MRIP 12"'!A506</f>
        <v>2013</v>
      </c>
      <c r="B503" t="str">
        <f>'Pivot MRIP 12"'!B506</f>
        <v>1108720130924002</v>
      </c>
      <c r="C503">
        <f>'Pivot MRIP 12"'!C506</f>
        <v>1532.2391588999999</v>
      </c>
      <c r="D503">
        <f>'Pivot MRIP 12"'!D506</f>
        <v>1532.2391588999999</v>
      </c>
      <c r="E503">
        <f>'Pivot MRIP 12"'!E506</f>
        <v>0.94160359434525442</v>
      </c>
      <c r="F503">
        <f>'Pivot MRIP 12"'!F506</f>
        <v>4</v>
      </c>
      <c r="G503">
        <f>'Pivot MRIP 12"'!G506</f>
        <v>0.18852867681356988</v>
      </c>
      <c r="H503">
        <f t="shared" si="51"/>
        <v>288.87102118935422</v>
      </c>
      <c r="I503">
        <f t="shared" si="52"/>
        <v>272.00199185408007</v>
      </c>
    </row>
    <row r="504" spans="1:9" x14ac:dyDescent="0.25">
      <c r="A504">
        <f>'Pivot MRIP 12"'!A507</f>
        <v>2013</v>
      </c>
      <c r="B504" t="str">
        <f>'Pivot MRIP 12"'!B507</f>
        <v>1108720130925009</v>
      </c>
      <c r="C504">
        <f>'Pivot MRIP 12"'!C507</f>
        <v>193.19427704</v>
      </c>
      <c r="D504">
        <f>'Pivot MRIP 12"'!D507</f>
        <v>193.19427704</v>
      </c>
      <c r="E504">
        <f>'Pivot MRIP 12"'!E507</f>
        <v>0.94160359434525442</v>
      </c>
      <c r="F504">
        <f>'Pivot MRIP 12"'!F507</f>
        <v>4</v>
      </c>
      <c r="G504">
        <f>'Pivot MRIP 12"'!G507</f>
        <v>7.5411470725427962E-2</v>
      </c>
      <c r="H504">
        <f t="shared" si="51"/>
        <v>14.569064567322179</v>
      </c>
      <c r="I504">
        <f t="shared" si="52"/>
        <v>13.718283562838653</v>
      </c>
    </row>
    <row r="505" spans="1:9" x14ac:dyDescent="0.25">
      <c r="A505">
        <f>'Pivot MRIP 12"'!A508</f>
        <v>2013</v>
      </c>
      <c r="B505" t="str">
        <f>'Pivot MRIP 12"'!B508</f>
        <v>1108720130925018</v>
      </c>
      <c r="C505">
        <f>'Pivot MRIP 12"'!C508</f>
        <v>314.05275338000001</v>
      </c>
      <c r="D505">
        <f>'Pivot MRIP 12"'!D508</f>
        <v>314.05275338000001</v>
      </c>
      <c r="E505">
        <f>'Pivot MRIP 12"'!E508</f>
        <v>0.94160359434525442</v>
      </c>
      <c r="F505">
        <f>'Pivot MRIP 12"'!F508</f>
        <v>8</v>
      </c>
      <c r="G505">
        <f>'Pivot MRIP 12"'!G508</f>
        <v>0.15082294145085592</v>
      </c>
      <c r="H505">
        <f t="shared" si="51"/>
        <v>47.366360035511839</v>
      </c>
      <c r="I505">
        <f t="shared" si="52"/>
        <v>44.600334860489362</v>
      </c>
    </row>
    <row r="506" spans="1:9" x14ac:dyDescent="0.25">
      <c r="A506">
        <f>'Pivot MRIP 12"'!A509</f>
        <v>2013</v>
      </c>
      <c r="B506" t="str">
        <f>'Pivot MRIP 12"'!B509</f>
        <v>1108720130925020</v>
      </c>
      <c r="C506">
        <f>'Pivot MRIP 12"'!C509</f>
        <v>193.19427704</v>
      </c>
      <c r="D506">
        <f>'Pivot MRIP 12"'!D509</f>
        <v>193.19427704</v>
      </c>
      <c r="E506">
        <f>'Pivot MRIP 12"'!E509</f>
        <v>1.4299370136975944</v>
      </c>
      <c r="F506">
        <f>'Pivot MRIP 12"'!F509</f>
        <v>6</v>
      </c>
      <c r="G506">
        <f>'Pivot MRIP 12"'!G509</f>
        <v>1.0066552443271191</v>
      </c>
      <c r="H506">
        <f t="shared" si="51"/>
        <v>194.48003215630234</v>
      </c>
      <c r="I506">
        <f t="shared" si="52"/>
        <v>278.09419640539511</v>
      </c>
    </row>
    <row r="507" spans="1:9" x14ac:dyDescent="0.25">
      <c r="A507">
        <f>'Pivot MRIP 12"'!A510</f>
        <v>2013</v>
      </c>
      <c r="B507" t="str">
        <f>'Pivot MRIP 12"'!B510</f>
        <v>1108720130925025</v>
      </c>
      <c r="C507">
        <f>'Pivot MRIP 12"'!C510</f>
        <v>253.62351520999999</v>
      </c>
      <c r="D507">
        <f>'Pivot MRIP 12"'!D510</f>
        <v>253.62351520999999</v>
      </c>
      <c r="E507">
        <f>'Pivot MRIP 12"'!E510</f>
        <v>0.94160359434525442</v>
      </c>
      <c r="F507">
        <f>'Pivot MRIP 12"'!F510</f>
        <v>6</v>
      </c>
      <c r="G507">
        <f>'Pivot MRIP 12"'!G510</f>
        <v>0.42104737821697275</v>
      </c>
      <c r="H507">
        <f t="shared" si="51"/>
        <v>106.787516133343</v>
      </c>
      <c r="I507">
        <f t="shared" si="52"/>
        <v>100.55150902235762</v>
      </c>
    </row>
    <row r="508" spans="1:9" x14ac:dyDescent="0.25">
      <c r="A508">
        <f>'Pivot MRIP 12"'!A511</f>
        <v>2013</v>
      </c>
      <c r="B508" t="str">
        <f>'Pivot MRIP 12"'!B511</f>
        <v>1108720130925027</v>
      </c>
      <c r="C508">
        <f>'Pivot MRIP 12"'!C511</f>
        <v>193.19427704</v>
      </c>
      <c r="D508">
        <f>'Pivot MRIP 12"'!D511</f>
        <v>193.19427704</v>
      </c>
      <c r="E508">
        <f>'Pivot MRIP 12"'!E511</f>
        <v>0.94160359434525431</v>
      </c>
      <c r="F508">
        <f>'Pivot MRIP 12"'!F511</f>
        <v>4</v>
      </c>
      <c r="G508">
        <f>'Pivot MRIP 12"'!G511</f>
        <v>2.5137156908475986E-2</v>
      </c>
      <c r="H508">
        <f t="shared" si="51"/>
        <v>4.8563548557740592</v>
      </c>
      <c r="I508">
        <f t="shared" si="52"/>
        <v>4.5727611876128833</v>
      </c>
    </row>
    <row r="509" spans="1:9" x14ac:dyDescent="0.25">
      <c r="A509">
        <f>'Pivot MRIP 12"'!A512</f>
        <v>2013</v>
      </c>
      <c r="B509" t="str">
        <f>'Pivot MRIP 12"'!B512</f>
        <v>1108720130925029</v>
      </c>
      <c r="C509">
        <f>'Pivot MRIP 12"'!C512</f>
        <v>314.05275338000001</v>
      </c>
      <c r="D509">
        <f>'Pivot MRIP 12"'!D512</f>
        <v>314.05275338000001</v>
      </c>
      <c r="E509">
        <f>'Pivot MRIP 12"'!E512</f>
        <v>0.94160359434525442</v>
      </c>
      <c r="F509">
        <f>'Pivot MRIP 12"'!F512</f>
        <v>2</v>
      </c>
      <c r="G509">
        <f>'Pivot MRIP 12"'!G512</f>
        <v>1.8852867681356991E-2</v>
      </c>
      <c r="H509">
        <f t="shared" si="51"/>
        <v>5.9207950044389799</v>
      </c>
      <c r="I509">
        <f t="shared" si="52"/>
        <v>5.5750418575611702</v>
      </c>
    </row>
    <row r="510" spans="1:9" x14ac:dyDescent="0.25">
      <c r="A510">
        <f>'Pivot MRIP 12"'!A513</f>
        <v>2013</v>
      </c>
      <c r="B510" t="str">
        <f>'Pivot MRIP 12"'!B513</f>
        <v>1108720130925030</v>
      </c>
      <c r="C510">
        <f>'Pivot MRIP 12"'!C513</f>
        <v>314.05275338000001</v>
      </c>
      <c r="D510">
        <f>'Pivot MRIP 12"'!D513</f>
        <v>314.05275338000001</v>
      </c>
      <c r="E510">
        <f>'Pivot MRIP 12"'!E513</f>
        <v>0.94160359434525431</v>
      </c>
      <c r="F510">
        <f>'Pivot MRIP 12"'!F513</f>
        <v>2</v>
      </c>
      <c r="G510">
        <f>'Pivot MRIP 12"'!G513</f>
        <v>6.2842892271189965E-3</v>
      </c>
      <c r="H510">
        <f t="shared" si="51"/>
        <v>1.9735983348129931</v>
      </c>
      <c r="I510">
        <f t="shared" si="52"/>
        <v>1.8583472858537229</v>
      </c>
    </row>
    <row r="511" spans="1:9" x14ac:dyDescent="0.25">
      <c r="A511">
        <f>'Pivot MRIP 12"'!A514</f>
        <v>2013</v>
      </c>
      <c r="B511" t="str">
        <f>'Pivot MRIP 12"'!B514</f>
        <v>1108720130925034</v>
      </c>
      <c r="C511">
        <f>'Pivot MRIP 12"'!C514</f>
        <v>314.05275338000001</v>
      </c>
      <c r="D511">
        <f>'Pivot MRIP 12"'!D514</f>
        <v>314.05275338000001</v>
      </c>
      <c r="E511">
        <f>'Pivot MRIP 12"'!E514</f>
        <v>0.94160359434525431</v>
      </c>
      <c r="F511">
        <f>'Pivot MRIP 12"'!F514</f>
        <v>4</v>
      </c>
      <c r="G511">
        <f>'Pivot MRIP 12"'!G514</f>
        <v>1.2568578454237993E-2</v>
      </c>
      <c r="H511">
        <f t="shared" si="51"/>
        <v>3.9471966696259861</v>
      </c>
      <c r="I511">
        <f t="shared" si="52"/>
        <v>3.7166945717074458</v>
      </c>
    </row>
    <row r="512" spans="1:9" x14ac:dyDescent="0.25">
      <c r="A512">
        <f>'Pivot MRIP 12"'!A515</f>
        <v>2013</v>
      </c>
      <c r="B512" t="str">
        <f>'Pivot MRIP 12"'!B515</f>
        <v>1108720130925036</v>
      </c>
      <c r="C512">
        <f>'Pivot MRIP 12"'!C515</f>
        <v>193.19427704</v>
      </c>
      <c r="D512">
        <f>'Pivot MRIP 12"'!D515</f>
        <v>193.19427704</v>
      </c>
      <c r="E512">
        <f>'Pivot MRIP 12"'!E515</f>
        <v>0.94160359434525442</v>
      </c>
      <c r="F512">
        <f>'Pivot MRIP 12"'!F515</f>
        <v>1</v>
      </c>
      <c r="G512">
        <f>'Pivot MRIP 12"'!G515</f>
        <v>3.1421446135594985E-2</v>
      </c>
      <c r="H512">
        <f t="shared" si="51"/>
        <v>6.0704435697175754</v>
      </c>
      <c r="I512">
        <f t="shared" si="52"/>
        <v>5.7159514845161059</v>
      </c>
    </row>
    <row r="513" spans="1:9" x14ac:dyDescent="0.25">
      <c r="A513">
        <f>'Pivot MRIP 12"'!A516</f>
        <v>2013</v>
      </c>
      <c r="B513" t="str">
        <f>'Pivot MRIP 12"'!B516</f>
        <v>1108720130929008</v>
      </c>
      <c r="C513">
        <f>'Pivot MRIP 12"'!C516</f>
        <v>206.14998029</v>
      </c>
      <c r="D513">
        <f>'Pivot MRIP 12"'!D516</f>
        <v>206.14998029</v>
      </c>
      <c r="E513">
        <f>'Pivot MRIP 12"'!E516</f>
        <v>0.94160359434525431</v>
      </c>
      <c r="F513">
        <f>'Pivot MRIP 12"'!F516</f>
        <v>4</v>
      </c>
      <c r="G513">
        <f>'Pivot MRIP 12"'!G516</f>
        <v>2.5137156908475986E-2</v>
      </c>
      <c r="H513">
        <f t="shared" si="51"/>
        <v>5.1820244012289622</v>
      </c>
      <c r="I513">
        <f t="shared" si="52"/>
        <v>4.8794128021820056</v>
      </c>
    </row>
    <row r="514" spans="1:9" x14ac:dyDescent="0.25">
      <c r="A514">
        <f>'Pivot MRIP 12"'!A517</f>
        <v>2013</v>
      </c>
      <c r="B514" t="str">
        <f>'Pivot MRIP 12"'!B517</f>
        <v>1108720130929010</v>
      </c>
      <c r="C514">
        <f>'Pivot MRIP 12"'!C517</f>
        <v>206.14998029</v>
      </c>
      <c r="D514">
        <f>'Pivot MRIP 12"'!D517</f>
        <v>206.14998029</v>
      </c>
      <c r="E514">
        <f>'Pivot MRIP 12"'!E517</f>
        <v>0.94160359434525442</v>
      </c>
      <c r="F514">
        <f>'Pivot MRIP 12"'!F517</f>
        <v>4</v>
      </c>
      <c r="G514">
        <f>'Pivot MRIP 12"'!G517</f>
        <v>1.8852867681356991E-2</v>
      </c>
      <c r="H514">
        <f t="shared" ref="H514:H577" si="53">G514*C514</f>
        <v>3.8865183009217215</v>
      </c>
      <c r="I514">
        <f t="shared" ref="I514:I577" si="54">E514*H514</f>
        <v>3.659559601636504</v>
      </c>
    </row>
    <row r="515" spans="1:9" x14ac:dyDescent="0.25">
      <c r="A515">
        <f>'Pivot MRIP 12"'!A518</f>
        <v>2013</v>
      </c>
      <c r="B515" t="str">
        <f>'Pivot MRIP 12"'!B518</f>
        <v>1108720130930001</v>
      </c>
      <c r="C515">
        <f>'Pivot MRIP 12"'!C518</f>
        <v>182.70273270999999</v>
      </c>
      <c r="D515">
        <f>'Pivot MRIP 12"'!D518</f>
        <v>182.70273270999999</v>
      </c>
      <c r="E515">
        <f>'Pivot MRIP 12"'!E518</f>
        <v>0.94160359434525431</v>
      </c>
      <c r="F515">
        <f>'Pivot MRIP 12"'!F518</f>
        <v>1</v>
      </c>
      <c r="G515">
        <f>'Pivot MRIP 12"'!G518</f>
        <v>2.5137156908475986E-2</v>
      </c>
      <c r="H515">
        <f t="shared" si="53"/>
        <v>4.5926272597386175</v>
      </c>
      <c r="I515">
        <f t="shared" si="54"/>
        <v>4.3244343352578785</v>
      </c>
    </row>
    <row r="516" spans="1:9" x14ac:dyDescent="0.25">
      <c r="A516">
        <f>'Pivot MRIP 12"'!A519</f>
        <v>2013</v>
      </c>
      <c r="B516" t="str">
        <f>'Pivot MRIP 12"'!B519</f>
        <v>1108720130930002</v>
      </c>
      <c r="C516">
        <f>'Pivot MRIP 12"'!C519</f>
        <v>182.70273270999999</v>
      </c>
      <c r="D516">
        <f>'Pivot MRIP 12"'!D519</f>
        <v>182.70273270999999</v>
      </c>
      <c r="E516">
        <f>'Pivot MRIP 12"'!E519</f>
        <v>0.94160359434525431</v>
      </c>
      <c r="F516">
        <f>'Pivot MRIP 12"'!F519</f>
        <v>1</v>
      </c>
      <c r="G516">
        <f>'Pivot MRIP 12"'!G519</f>
        <v>1.2568578454237993E-2</v>
      </c>
      <c r="H516">
        <f t="shared" si="53"/>
        <v>2.2963136298693088</v>
      </c>
      <c r="I516">
        <f t="shared" si="54"/>
        <v>2.1622171676289392</v>
      </c>
    </row>
    <row r="517" spans="1:9" x14ac:dyDescent="0.25">
      <c r="A517">
        <f>'Pivot MRIP 12"'!A520</f>
        <v>2013</v>
      </c>
      <c r="B517" t="str">
        <f>'Pivot MRIP 12"'!B520</f>
        <v>1108720130930008</v>
      </c>
      <c r="C517">
        <f>'Pivot MRIP 12"'!C520</f>
        <v>219.49171003999999</v>
      </c>
      <c r="D517">
        <f>'Pivot MRIP 12"'!D520</f>
        <v>219.49171003999999</v>
      </c>
      <c r="E517">
        <f>'Pivot MRIP 12"'!E520</f>
        <v>0.94160359434525431</v>
      </c>
      <c r="F517">
        <f>'Pivot MRIP 12"'!F520</f>
        <v>4</v>
      </c>
      <c r="G517">
        <f>'Pivot MRIP 12"'!G520</f>
        <v>1.2568578454237993E-2</v>
      </c>
      <c r="H517">
        <f t="shared" si="53"/>
        <v>2.7586987776925969</v>
      </c>
      <c r="I517">
        <f t="shared" si="54"/>
        <v>2.597600684791209</v>
      </c>
    </row>
    <row r="518" spans="1:9" x14ac:dyDescent="0.25">
      <c r="A518">
        <f>'Pivot MRIP 12"'!A521</f>
        <v>2013</v>
      </c>
      <c r="B518" t="str">
        <f>'Pivot MRIP 12"'!B521</f>
        <v>1108720130930014</v>
      </c>
      <c r="C518">
        <f>'Pivot MRIP 12"'!C521</f>
        <v>182.70273270999999</v>
      </c>
      <c r="D518">
        <f>'Pivot MRIP 12"'!D521</f>
        <v>182.70273270999999</v>
      </c>
      <c r="E518">
        <f>'Pivot MRIP 12"'!E521</f>
        <v>0.94160359434525442</v>
      </c>
      <c r="F518">
        <f>'Pivot MRIP 12"'!F521</f>
        <v>4</v>
      </c>
      <c r="G518">
        <f>'Pivot MRIP 12"'!G521</f>
        <v>0.18852867681356988</v>
      </c>
      <c r="H518">
        <f t="shared" si="53"/>
        <v>34.44470444803963</v>
      </c>
      <c r="I518">
        <f t="shared" si="54"/>
        <v>32.433257514434089</v>
      </c>
    </row>
    <row r="519" spans="1:9" x14ac:dyDescent="0.25">
      <c r="A519">
        <f>'Pivot MRIP 12"'!A522</f>
        <v>2013</v>
      </c>
      <c r="B519" t="str">
        <f>'Pivot MRIP 12"'!B522</f>
        <v>1108720130930018</v>
      </c>
      <c r="C519">
        <f>'Pivot MRIP 12"'!C522</f>
        <v>293.06966471999999</v>
      </c>
      <c r="D519">
        <f>'Pivot MRIP 12"'!D522</f>
        <v>293.06966471999999</v>
      </c>
      <c r="E519">
        <f>'Pivot MRIP 12"'!E522</f>
        <v>0.94160359434525431</v>
      </c>
      <c r="F519">
        <f>'Pivot MRIP 12"'!F522</f>
        <v>2</v>
      </c>
      <c r="G519">
        <f>'Pivot MRIP 12"'!G522</f>
        <v>6.2842892271189965E-3</v>
      </c>
      <c r="H519">
        <f t="shared" si="53"/>
        <v>1.8417345367952722</v>
      </c>
      <c r="I519">
        <f t="shared" si="54"/>
        <v>1.7341838596762205</v>
      </c>
    </row>
    <row r="520" spans="1:9" x14ac:dyDescent="0.25">
      <c r="A520">
        <f>'Pivot MRIP 12"'!A523</f>
        <v>2013</v>
      </c>
      <c r="B520" t="str">
        <f>'Pivot MRIP 12"'!B523</f>
        <v>1108720131006001</v>
      </c>
      <c r="C520">
        <f>'Pivot MRIP 12"'!C523</f>
        <v>366.77531857999998</v>
      </c>
      <c r="D520">
        <f>'Pivot MRIP 12"'!D523</f>
        <v>366.77531857999998</v>
      </c>
      <c r="E520">
        <f>'Pivot MRIP 12"'!E523</f>
        <v>0.94160359434525431</v>
      </c>
      <c r="F520">
        <f>'Pivot MRIP 12"'!F523</f>
        <v>3</v>
      </c>
      <c r="G520">
        <f>'Pivot MRIP 12"'!G523</f>
        <v>6.2842892271189965E-3</v>
      </c>
      <c r="H520">
        <f t="shared" si="53"/>
        <v>2.3049221833254316</v>
      </c>
      <c r="I520">
        <f t="shared" si="54"/>
        <v>2.1703230125053374</v>
      </c>
    </row>
    <row r="521" spans="1:9" x14ac:dyDescent="0.25">
      <c r="A521">
        <f>'Pivot MRIP 12"'!A524</f>
        <v>2013</v>
      </c>
      <c r="B521" t="str">
        <f>'Pivot MRIP 12"'!B524</f>
        <v>1108720131006002</v>
      </c>
      <c r="C521">
        <f>'Pivot MRIP 12"'!C524</f>
        <v>191.71497518000001</v>
      </c>
      <c r="D521">
        <f>'Pivot MRIP 12"'!D524</f>
        <v>191.71497518000001</v>
      </c>
      <c r="E521">
        <f>'Pivot MRIP 12"'!E524</f>
        <v>0.94160359434525442</v>
      </c>
      <c r="F521">
        <f>'Pivot MRIP 12"'!F524</f>
        <v>9</v>
      </c>
      <c r="G521">
        <f>'Pivot MRIP 12"'!G524</f>
        <v>3.7705735362713981E-2</v>
      </c>
      <c r="H521">
        <f t="shared" si="53"/>
        <v>7.2287541192063598</v>
      </c>
      <c r="I521">
        <f t="shared" si="54"/>
        <v>6.8066208612827719</v>
      </c>
    </row>
    <row r="522" spans="1:9" x14ac:dyDescent="0.25">
      <c r="A522">
        <f>'Pivot MRIP 12"'!A525</f>
        <v>2013</v>
      </c>
      <c r="B522" t="str">
        <f>'Pivot MRIP 12"'!B525</f>
        <v>1108720131006015</v>
      </c>
      <c r="C522">
        <f>'Pivot MRIP 12"'!C525</f>
        <v>279.24514687999999</v>
      </c>
      <c r="D522">
        <f>'Pivot MRIP 12"'!D525</f>
        <v>279.24514687999999</v>
      </c>
      <c r="E522">
        <f>'Pivot MRIP 12"'!E525</f>
        <v>0.94160359434525442</v>
      </c>
      <c r="F522">
        <f>'Pivot MRIP 12"'!F525</f>
        <v>2</v>
      </c>
      <c r="G522">
        <f>'Pivot MRIP 12"'!G525</f>
        <v>9.4264338406784942E-2</v>
      </c>
      <c r="H522">
        <f t="shared" si="53"/>
        <v>26.322859023948684</v>
      </c>
      <c r="I522">
        <f t="shared" si="54"/>
        <v>24.785698670393497</v>
      </c>
    </row>
    <row r="523" spans="1:9" x14ac:dyDescent="0.25">
      <c r="A523">
        <f>'Pivot MRIP 12"'!A526</f>
        <v>2013</v>
      </c>
      <c r="B523" t="str">
        <f>'Pivot MRIP 12"'!B526</f>
        <v>1108720131006024</v>
      </c>
      <c r="C523">
        <f>'Pivot MRIP 12"'!C526</f>
        <v>454.30549029000002</v>
      </c>
      <c r="D523">
        <f>'Pivot MRIP 12"'!D526</f>
        <v>454.30549029000002</v>
      </c>
      <c r="E523">
        <f>'Pivot MRIP 12"'!E526</f>
        <v>0.94160359434525442</v>
      </c>
      <c r="F523">
        <f>'Pivot MRIP 12"'!F526</f>
        <v>4</v>
      </c>
      <c r="G523">
        <f>'Pivot MRIP 12"'!G526</f>
        <v>3.7705735362713981E-2</v>
      </c>
      <c r="H523">
        <f t="shared" si="53"/>
        <v>17.129922590702765</v>
      </c>
      <c r="I523">
        <f t="shared" si="54"/>
        <v>16.129596682261695</v>
      </c>
    </row>
    <row r="524" spans="1:9" x14ac:dyDescent="0.25">
      <c r="A524">
        <f>'Pivot MRIP 12"'!A527</f>
        <v>2013</v>
      </c>
      <c r="B524" t="str">
        <f>'Pivot MRIP 12"'!B527</f>
        <v>1108720131006026</v>
      </c>
      <c r="C524">
        <f>'Pivot MRIP 12"'!C527</f>
        <v>191.71497518000001</v>
      </c>
      <c r="D524">
        <f>'Pivot MRIP 12"'!D527</f>
        <v>191.71497518000001</v>
      </c>
      <c r="E524">
        <f>'Pivot MRIP 12"'!E527</f>
        <v>1.4330047042345417</v>
      </c>
      <c r="F524">
        <f>'Pivot MRIP 12"'!F527</f>
        <v>2</v>
      </c>
      <c r="G524">
        <f>'Pivot MRIP 12"'!G527</f>
        <v>1.0070543909</v>
      </c>
      <c r="H524">
        <f t="shared" si="53"/>
        <v>193.06740755630355</v>
      </c>
      <c r="I524">
        <f t="shared" si="54"/>
        <v>276.66650326255052</v>
      </c>
    </row>
    <row r="525" spans="1:9" x14ac:dyDescent="0.25">
      <c r="A525">
        <f>'Pivot MRIP 12"'!A528</f>
        <v>2013</v>
      </c>
      <c r="B525" t="str">
        <f>'Pivot MRIP 12"'!B528</f>
        <v>1108720131006028</v>
      </c>
      <c r="C525">
        <f>'Pivot MRIP 12"'!C528</f>
        <v>191.71497518000001</v>
      </c>
      <c r="D525">
        <f>'Pivot MRIP 12"'!D528</f>
        <v>191.71497518000001</v>
      </c>
      <c r="E525">
        <f>'Pivot MRIP 12"'!E528</f>
        <v>0.94160359434525442</v>
      </c>
      <c r="F525">
        <f>'Pivot MRIP 12"'!F528</f>
        <v>12</v>
      </c>
      <c r="G525">
        <f>'Pivot MRIP 12"'!G528</f>
        <v>1.8852867681356991E-2</v>
      </c>
      <c r="H525">
        <f t="shared" si="53"/>
        <v>3.6143770596031799</v>
      </c>
      <c r="I525">
        <f t="shared" si="54"/>
        <v>3.4033104306413859</v>
      </c>
    </row>
    <row r="526" spans="1:9" x14ac:dyDescent="0.25">
      <c r="A526">
        <f>'Pivot MRIP 12"'!A529</f>
        <v>2013</v>
      </c>
      <c r="B526" t="str">
        <f>'Pivot MRIP 12"'!B529</f>
        <v>1108720131006032</v>
      </c>
      <c r="C526">
        <f>'Pivot MRIP 12"'!C529</f>
        <v>279.24514687999999</v>
      </c>
      <c r="D526">
        <f>'Pivot MRIP 12"'!D529</f>
        <v>279.24514687999999</v>
      </c>
      <c r="E526">
        <f>'Pivot MRIP 12"'!E529</f>
        <v>0.94160359434525442</v>
      </c>
      <c r="F526">
        <f>'Pivot MRIP 12"'!F529</f>
        <v>2</v>
      </c>
      <c r="G526">
        <f>'Pivot MRIP 12"'!G529</f>
        <v>1.8852867681356991E-2</v>
      </c>
      <c r="H526">
        <f t="shared" si="53"/>
        <v>5.2645718047897381</v>
      </c>
      <c r="I526">
        <f t="shared" si="54"/>
        <v>4.9571397340787007</v>
      </c>
    </row>
    <row r="527" spans="1:9" x14ac:dyDescent="0.25">
      <c r="A527">
        <f>'Pivot MRIP 12"'!A530</f>
        <v>2013</v>
      </c>
      <c r="B527" t="str">
        <f>'Pivot MRIP 12"'!B530</f>
        <v>1108720131006033</v>
      </c>
      <c r="C527">
        <f>'Pivot MRIP 12"'!C530</f>
        <v>191.71497518000001</v>
      </c>
      <c r="D527">
        <f>'Pivot MRIP 12"'!D530</f>
        <v>191.71497518000001</v>
      </c>
      <c r="E527">
        <f>'Pivot MRIP 12"'!E530</f>
        <v>0.94160359434525431</v>
      </c>
      <c r="F527">
        <f>'Pivot MRIP 12"'!F530</f>
        <v>6</v>
      </c>
      <c r="G527">
        <f>'Pivot MRIP 12"'!G530</f>
        <v>1.2568578454237993E-2</v>
      </c>
      <c r="H527">
        <f t="shared" si="53"/>
        <v>2.4095847064021196</v>
      </c>
      <c r="I527">
        <f t="shared" si="54"/>
        <v>2.2688736204275903</v>
      </c>
    </row>
    <row r="528" spans="1:9" x14ac:dyDescent="0.25">
      <c r="A528">
        <f>'Pivot MRIP 12"'!A531</f>
        <v>2013</v>
      </c>
      <c r="B528" t="str">
        <f>'Pivot MRIP 12"'!B531</f>
        <v>1108720131006040</v>
      </c>
      <c r="C528">
        <f>'Pivot MRIP 12"'!C531</f>
        <v>191.71497518000001</v>
      </c>
      <c r="D528">
        <f>'Pivot MRIP 12"'!D531</f>
        <v>191.71497518000001</v>
      </c>
      <c r="E528">
        <f>'Pivot MRIP 12"'!E531</f>
        <v>0.94160359434525431</v>
      </c>
      <c r="F528">
        <f>'Pivot MRIP 12"'!F531</f>
        <v>4</v>
      </c>
      <c r="G528">
        <f>'Pivot MRIP 12"'!G531</f>
        <v>6.2842892271189965E-3</v>
      </c>
      <c r="H528">
        <f t="shared" si="53"/>
        <v>1.2047923532010598</v>
      </c>
      <c r="I528">
        <f t="shared" si="54"/>
        <v>1.1344368102137952</v>
      </c>
    </row>
    <row r="529" spans="1:9" x14ac:dyDescent="0.25">
      <c r="A529">
        <f>'Pivot MRIP 12"'!A532</f>
        <v>2013</v>
      </c>
      <c r="B529" t="str">
        <f>'Pivot MRIP 12"'!B532</f>
        <v>1108720131006048</v>
      </c>
      <c r="C529">
        <f>'Pivot MRIP 12"'!C532</f>
        <v>191.71497518000001</v>
      </c>
      <c r="D529">
        <f>'Pivot MRIP 12"'!D532</f>
        <v>191.71497518000001</v>
      </c>
      <c r="E529">
        <f>'Pivot MRIP 12"'!E532</f>
        <v>0.94160359434525442</v>
      </c>
      <c r="F529">
        <f>'Pivot MRIP 12"'!F532</f>
        <v>4</v>
      </c>
      <c r="G529">
        <f>'Pivot MRIP 12"'!G532</f>
        <v>0.15710723067797491</v>
      </c>
      <c r="H529">
        <f t="shared" si="53"/>
        <v>30.119808830026496</v>
      </c>
      <c r="I529">
        <f t="shared" si="54"/>
        <v>28.36092025534488</v>
      </c>
    </row>
    <row r="530" spans="1:9" x14ac:dyDescent="0.25">
      <c r="A530">
        <f>'Pivot MRIP 12"'!A533</f>
        <v>2013</v>
      </c>
      <c r="B530" t="str">
        <f>'Pivot MRIP 12"'!B533</f>
        <v>1108720131011003</v>
      </c>
      <c r="C530">
        <f>'Pivot MRIP 12"'!C533</f>
        <v>372.98776568</v>
      </c>
      <c r="D530">
        <f>'Pivot MRIP 12"'!D533</f>
        <v>372.98776568</v>
      </c>
      <c r="E530">
        <f>'Pivot MRIP 12"'!E533</f>
        <v>0.94160359434525442</v>
      </c>
      <c r="F530">
        <f>'Pivot MRIP 12"'!F533</f>
        <v>2</v>
      </c>
      <c r="G530">
        <f>'Pivot MRIP 12"'!G533</f>
        <v>6.2842892271189971E-2</v>
      </c>
      <c r="H530">
        <f t="shared" si="53"/>
        <v>23.439629977100086</v>
      </c>
      <c r="I530">
        <f t="shared" si="54"/>
        <v>22.070839836560214</v>
      </c>
    </row>
    <row r="531" spans="1:9" x14ac:dyDescent="0.25">
      <c r="A531">
        <f>'Pivot MRIP 12"'!A534</f>
        <v>2013</v>
      </c>
      <c r="B531" t="str">
        <f>'Pivot MRIP 12"'!B534</f>
        <v>1108720131011012</v>
      </c>
      <c r="C531">
        <f>'Pivot MRIP 12"'!C534</f>
        <v>283.38677827999999</v>
      </c>
      <c r="D531">
        <f>'Pivot MRIP 12"'!D534</f>
        <v>283.38677827999999</v>
      </c>
      <c r="E531">
        <f>'Pivot MRIP 12"'!E534</f>
        <v>0.30313561049444221</v>
      </c>
      <c r="F531">
        <f>'Pivot MRIP 12"'!F534</f>
        <v>4</v>
      </c>
      <c r="G531">
        <f>'Pivot MRIP 12"'!G534</f>
        <v>3.3867312852000002</v>
      </c>
      <c r="H531">
        <f t="shared" si="53"/>
        <v>959.75486781291181</v>
      </c>
      <c r="I531">
        <f t="shared" si="54"/>
        <v>290.93587777947971</v>
      </c>
    </row>
    <row r="532" spans="1:9" x14ac:dyDescent="0.25">
      <c r="A532">
        <f>'Pivot MRIP 12"'!A535</f>
        <v>2013</v>
      </c>
      <c r="B532" t="str">
        <f>'Pivot MRIP 12"'!B535</f>
        <v>1108720131014007</v>
      </c>
      <c r="C532">
        <f>'Pivot MRIP 12"'!C535</f>
        <v>424.69635929999998</v>
      </c>
      <c r="D532">
        <f>'Pivot MRIP 12"'!D535</f>
        <v>424.69635929999998</v>
      </c>
      <c r="E532">
        <f>'Pivot MRIP 12"'!E535</f>
        <v>0.94160359434525431</v>
      </c>
      <c r="F532">
        <f>'Pivot MRIP 12"'!F535</f>
        <v>5</v>
      </c>
      <c r="G532">
        <f>'Pivot MRIP 12"'!G535</f>
        <v>1.2568578454237993E-2</v>
      </c>
      <c r="H532">
        <f t="shared" si="53"/>
        <v>5.3378295110912974</v>
      </c>
      <c r="I532">
        <f t="shared" si="54"/>
        <v>5.0261194536457374</v>
      </c>
    </row>
    <row r="533" spans="1:9" x14ac:dyDescent="0.25">
      <c r="A533">
        <f>'Pivot MRIP 12"'!A536</f>
        <v>2013</v>
      </c>
      <c r="B533" t="str">
        <f>'Pivot MRIP 12"'!B536</f>
        <v>1108720131014016</v>
      </c>
      <c r="C533">
        <f>'Pivot MRIP 12"'!C536</f>
        <v>168.28711465000001</v>
      </c>
      <c r="D533">
        <f>'Pivot MRIP 12"'!D536</f>
        <v>168.28711465000001</v>
      </c>
      <c r="E533">
        <f>'Pivot MRIP 12"'!E536</f>
        <v>0.94160359434525442</v>
      </c>
      <c r="F533">
        <f>'Pivot MRIP 12"'!F536</f>
        <v>4</v>
      </c>
      <c r="G533">
        <f>'Pivot MRIP 12"'!G536</f>
        <v>3.7705735362713981E-2</v>
      </c>
      <c r="H533">
        <f t="shared" si="53"/>
        <v>6.3453894099476074</v>
      </c>
      <c r="I533">
        <f t="shared" si="54"/>
        <v>5.9748414759269801</v>
      </c>
    </row>
    <row r="534" spans="1:9" x14ac:dyDescent="0.25">
      <c r="A534">
        <f>'Pivot MRIP 12"'!A537</f>
        <v>2013</v>
      </c>
      <c r="B534" t="str">
        <f>'Pivot MRIP 12"'!B537</f>
        <v>1108720131022006</v>
      </c>
      <c r="C534">
        <f>'Pivot MRIP 12"'!C537</f>
        <v>140.20127761000001</v>
      </c>
      <c r="D534">
        <f>'Pivot MRIP 12"'!D537</f>
        <v>140.20127761000001</v>
      </c>
      <c r="E534">
        <f>'Pivot MRIP 12"'!E537</f>
        <v>0.94160359434525442</v>
      </c>
      <c r="F534">
        <f>'Pivot MRIP 12"'!F537</f>
        <v>4</v>
      </c>
      <c r="G534">
        <f>'Pivot MRIP 12"'!G537</f>
        <v>3.7705735362713981E-2</v>
      </c>
      <c r="H534">
        <f t="shared" si="53"/>
        <v>5.286392271077057</v>
      </c>
      <c r="I534">
        <f t="shared" si="54"/>
        <v>4.9776859635651292</v>
      </c>
    </row>
    <row r="535" spans="1:9" x14ac:dyDescent="0.25">
      <c r="A535">
        <f>'Pivot MRIP 12"'!A538</f>
        <v>2013</v>
      </c>
      <c r="B535" t="str">
        <f>'Pivot MRIP 12"'!B538</f>
        <v>1108720131022008</v>
      </c>
      <c r="C535">
        <f>'Pivot MRIP 12"'!C538</f>
        <v>140.20127761000001</v>
      </c>
      <c r="D535">
        <f>'Pivot MRIP 12"'!D538</f>
        <v>140.20127761000001</v>
      </c>
      <c r="E535">
        <f>'Pivot MRIP 12"'!E538</f>
        <v>0.94160359434525442</v>
      </c>
      <c r="F535">
        <f>'Pivot MRIP 12"'!F538</f>
        <v>4</v>
      </c>
      <c r="G535">
        <f>'Pivot MRIP 12"'!G538</f>
        <v>3.7705735362713981E-2</v>
      </c>
      <c r="H535">
        <f t="shared" si="53"/>
        <v>5.286392271077057</v>
      </c>
      <c r="I535">
        <f t="shared" si="54"/>
        <v>4.9776859635651292</v>
      </c>
    </row>
    <row r="536" spans="1:9" x14ac:dyDescent="0.25">
      <c r="A536">
        <f>'Pivot MRIP 12"'!A539</f>
        <v>2013</v>
      </c>
      <c r="B536" t="str">
        <f>'Pivot MRIP 12"'!B539</f>
        <v>1108720131022013</v>
      </c>
      <c r="C536">
        <f>'Pivot MRIP 12"'!C539</f>
        <v>275.93223144000001</v>
      </c>
      <c r="D536">
        <f>'Pivot MRIP 12"'!D539</f>
        <v>275.93223144000001</v>
      </c>
      <c r="E536">
        <f>'Pivot MRIP 12"'!E539</f>
        <v>0.94160359434525442</v>
      </c>
      <c r="F536">
        <f>'Pivot MRIP 12"'!F539</f>
        <v>3</v>
      </c>
      <c r="G536">
        <f>'Pivot MRIP 12"'!G539</f>
        <v>1.8852867681356991E-2</v>
      </c>
      <c r="H536">
        <f t="shared" si="53"/>
        <v>5.2021138483598932</v>
      </c>
      <c r="I536">
        <f t="shared" si="54"/>
        <v>4.8983290978088991</v>
      </c>
    </row>
    <row r="537" spans="1:9" x14ac:dyDescent="0.25">
      <c r="A537">
        <f>'Pivot MRIP 12"'!A540</f>
        <v>2013</v>
      </c>
      <c r="B537" t="str">
        <f>'Pivot MRIP 12"'!B540</f>
        <v>1108720131022014</v>
      </c>
      <c r="C537">
        <f>'Pivot MRIP 12"'!C540</f>
        <v>162.82310325</v>
      </c>
      <c r="D537">
        <f>'Pivot MRIP 12"'!D540</f>
        <v>162.82310325</v>
      </c>
      <c r="E537">
        <f>'Pivot MRIP 12"'!E540</f>
        <v>0.94160359434525431</v>
      </c>
      <c r="F537">
        <f>'Pivot MRIP 12"'!F540</f>
        <v>4</v>
      </c>
      <c r="G537">
        <f>'Pivot MRIP 12"'!G540</f>
        <v>6.2842892271189965E-3</v>
      </c>
      <c r="H537">
        <f t="shared" si="53"/>
        <v>1.0232274736800591</v>
      </c>
      <c r="I537">
        <f t="shared" si="54"/>
        <v>0.96347466704995777</v>
      </c>
    </row>
    <row r="538" spans="1:9" x14ac:dyDescent="0.25">
      <c r="A538">
        <f>'Pivot MRIP 12"'!A541</f>
        <v>2013</v>
      </c>
      <c r="B538" t="str">
        <f>'Pivot MRIP 12"'!B541</f>
        <v>1108720131022017</v>
      </c>
      <c r="C538">
        <f>'Pivot MRIP 12"'!C541</f>
        <v>208.06675453</v>
      </c>
      <c r="D538">
        <f>'Pivot MRIP 12"'!D541</f>
        <v>208.06675453</v>
      </c>
      <c r="E538">
        <f>'Pivot MRIP 12"'!E541</f>
        <v>0.94160359434525431</v>
      </c>
      <c r="F538">
        <f>'Pivot MRIP 12"'!F541</f>
        <v>2</v>
      </c>
      <c r="G538">
        <f>'Pivot MRIP 12"'!G541</f>
        <v>1.2568578454237993E-2</v>
      </c>
      <c r="H538">
        <f t="shared" si="53"/>
        <v>2.6151033280289835</v>
      </c>
      <c r="I538">
        <f t="shared" si="54"/>
        <v>2.4623906932563275</v>
      </c>
    </row>
    <row r="539" spans="1:9" x14ac:dyDescent="0.25">
      <c r="A539">
        <f>'Pivot MRIP 12"'!A542</f>
        <v>2013</v>
      </c>
      <c r="B539" t="str">
        <f>'Pivot MRIP 12"'!B542</f>
        <v>1108720131026009</v>
      </c>
      <c r="C539">
        <f>'Pivot MRIP 12"'!C542</f>
        <v>203.90573997999999</v>
      </c>
      <c r="D539">
        <f>'Pivot MRIP 12"'!D542</f>
        <v>203.90573997999999</v>
      </c>
      <c r="E539">
        <f>'Pivot MRIP 12"'!E542</f>
        <v>0.94160359434525431</v>
      </c>
      <c r="F539">
        <f>'Pivot MRIP 12"'!F542</f>
        <v>2</v>
      </c>
      <c r="G539">
        <f>'Pivot MRIP 12"'!G542</f>
        <v>6.2842892271189965E-3</v>
      </c>
      <c r="H539">
        <f t="shared" si="53"/>
        <v>1.2814026451040412</v>
      </c>
      <c r="I539">
        <f t="shared" si="54"/>
        <v>1.2065733364334814</v>
      </c>
    </row>
    <row r="540" spans="1:9" x14ac:dyDescent="0.25">
      <c r="A540">
        <f>'Pivot MRIP 12"'!A543</f>
        <v>2013</v>
      </c>
      <c r="B540" t="str">
        <f>'Pivot MRIP 12"'!B543</f>
        <v>1108720131026012</v>
      </c>
      <c r="C540">
        <f>'Pivot MRIP 12"'!C543</f>
        <v>203.90573997999999</v>
      </c>
      <c r="D540">
        <f>'Pivot MRIP 12"'!D543</f>
        <v>203.90573997999999</v>
      </c>
      <c r="E540">
        <f>'Pivot MRIP 12"'!E543</f>
        <v>0.94160359434525431</v>
      </c>
      <c r="F540">
        <f>'Pivot MRIP 12"'!F543</f>
        <v>4</v>
      </c>
      <c r="G540">
        <f>'Pivot MRIP 12"'!G543</f>
        <v>1.2568578454237993E-2</v>
      </c>
      <c r="H540">
        <f t="shared" si="53"/>
        <v>2.5628052902080825</v>
      </c>
      <c r="I540">
        <f t="shared" si="54"/>
        <v>2.4131466728669628</v>
      </c>
    </row>
    <row r="541" spans="1:9" x14ac:dyDescent="0.25">
      <c r="A541">
        <f>'Pivot MRIP 12"'!A544</f>
        <v>2013</v>
      </c>
      <c r="B541" t="str">
        <f>'Pivot MRIP 12"'!B544</f>
        <v>1108720131116003</v>
      </c>
      <c r="C541">
        <f>'Pivot MRIP 12"'!C544</f>
        <v>101.80259583</v>
      </c>
      <c r="D541">
        <f>'Pivot MRIP 12"'!D544</f>
        <v>101.80259583</v>
      </c>
      <c r="E541">
        <f>'Pivot MRIP 12"'!E544</f>
        <v>0.94160359434525431</v>
      </c>
      <c r="F541">
        <f>'Pivot MRIP 12"'!F544</f>
        <v>2</v>
      </c>
      <c r="G541">
        <f>'Pivot MRIP 12"'!G544</f>
        <v>1.2568578454237993E-2</v>
      </c>
      <c r="H541">
        <f t="shared" si="53"/>
        <v>1.2795139125344366</v>
      </c>
      <c r="I541">
        <f t="shared" si="54"/>
        <v>1.2047948990571848</v>
      </c>
    </row>
    <row r="542" spans="1:9" x14ac:dyDescent="0.25">
      <c r="A542">
        <f>'Pivot MRIP 12"'!A545</f>
        <v>2013</v>
      </c>
      <c r="B542" t="str">
        <f>'Pivot MRIP 12"'!B545</f>
        <v>1108720131116009</v>
      </c>
      <c r="C542">
        <f>'Pivot MRIP 12"'!C545</f>
        <v>227.42129262</v>
      </c>
      <c r="D542">
        <f>'Pivot MRIP 12"'!D545</f>
        <v>227.42129262</v>
      </c>
      <c r="E542">
        <f>'Pivot MRIP 12"'!E545</f>
        <v>0.94160359434525442</v>
      </c>
      <c r="F542">
        <f>'Pivot MRIP 12"'!F545</f>
        <v>10</v>
      </c>
      <c r="G542">
        <f>'Pivot MRIP 12"'!G545</f>
        <v>0.15082294145085592</v>
      </c>
      <c r="H542">
        <f t="shared" si="53"/>
        <v>34.300348301504236</v>
      </c>
      <c r="I542">
        <f t="shared" si="54"/>
        <v>32.297331247990535</v>
      </c>
    </row>
    <row r="543" spans="1:9" x14ac:dyDescent="0.25">
      <c r="A543">
        <f>'Pivot MRIP 12"'!A546</f>
        <v>2013</v>
      </c>
      <c r="B543" t="str">
        <f>'Pivot MRIP 12"'!B546</f>
        <v>1108720131116011</v>
      </c>
      <c r="C543">
        <f>'Pivot MRIP 12"'!C546</f>
        <v>101.80259583000002</v>
      </c>
      <c r="D543">
        <f>'Pivot MRIP 12"'!D546</f>
        <v>101.80259583000002</v>
      </c>
      <c r="E543">
        <f>'Pivot MRIP 12"'!E546</f>
        <v>0.94160359434525442</v>
      </c>
      <c r="F543">
        <f>'Pivot MRIP 12"'!F546</f>
        <v>9</v>
      </c>
      <c r="G543">
        <f>'Pivot MRIP 12"'!G546</f>
        <v>0.18852867681356988</v>
      </c>
      <c r="H543">
        <f t="shared" si="53"/>
        <v>19.192708688016552</v>
      </c>
      <c r="I543">
        <f t="shared" si="54"/>
        <v>18.071923485857777</v>
      </c>
    </row>
    <row r="544" spans="1:9" x14ac:dyDescent="0.25">
      <c r="A544">
        <f>'Pivot MRIP 12"'!A547</f>
        <v>2013</v>
      </c>
      <c r="B544" t="str">
        <f>'Pivot MRIP 12"'!B547</f>
        <v>1108720131116014</v>
      </c>
      <c r="C544">
        <f>'Pivot MRIP 12"'!C547</f>
        <v>101.80259583</v>
      </c>
      <c r="D544">
        <f>'Pivot MRIP 12"'!D547</f>
        <v>101.80259583</v>
      </c>
      <c r="E544">
        <f>'Pivot MRIP 12"'!E547</f>
        <v>0.94160359434525442</v>
      </c>
      <c r="F544">
        <f>'Pivot MRIP 12"'!F547</f>
        <v>4</v>
      </c>
      <c r="G544">
        <f>'Pivot MRIP 12"'!G547</f>
        <v>3.7705735362713981E-2</v>
      </c>
      <c r="H544">
        <f t="shared" si="53"/>
        <v>3.8385417376033097</v>
      </c>
      <c r="I544">
        <f t="shared" si="54"/>
        <v>3.614384697171555</v>
      </c>
    </row>
    <row r="545" spans="1:9" x14ac:dyDescent="0.25">
      <c r="A545">
        <f>'Pivot MRIP 12"'!A548</f>
        <v>2013</v>
      </c>
      <c r="B545" t="str">
        <f>'Pivot MRIP 12"'!B548</f>
        <v>1108720131116020</v>
      </c>
      <c r="C545">
        <f>'Pivot MRIP 12"'!C548</f>
        <v>101.80259583</v>
      </c>
      <c r="D545">
        <f>'Pivot MRIP 12"'!D548</f>
        <v>101.80259583</v>
      </c>
      <c r="E545">
        <f>'Pivot MRIP 12"'!E548</f>
        <v>0.94160359434525442</v>
      </c>
      <c r="F545">
        <f>'Pivot MRIP 12"'!F548</f>
        <v>4</v>
      </c>
      <c r="G545">
        <f>'Pivot MRIP 12"'!G548</f>
        <v>3.7705735362713981E-2</v>
      </c>
      <c r="H545">
        <f t="shared" si="53"/>
        <v>3.8385417376033097</v>
      </c>
      <c r="I545">
        <f t="shared" si="54"/>
        <v>3.614384697171555</v>
      </c>
    </row>
    <row r="546" spans="1:9" x14ac:dyDescent="0.25">
      <c r="A546">
        <f>'Pivot MRIP 12"'!A549</f>
        <v>2013</v>
      </c>
      <c r="B546" t="str">
        <f>'Pivot MRIP 12"'!B549</f>
        <v>1108720131116022</v>
      </c>
      <c r="C546">
        <f>'Pivot MRIP 12"'!C549</f>
        <v>129.71786177999999</v>
      </c>
      <c r="D546">
        <f>'Pivot MRIP 12"'!D549</f>
        <v>129.71786177999999</v>
      </c>
      <c r="E546">
        <f>'Pivot MRIP 12"'!E549</f>
        <v>0.94160359434525442</v>
      </c>
      <c r="F546">
        <f>'Pivot MRIP 12"'!F549</f>
        <v>12</v>
      </c>
      <c r="G546">
        <f>'Pivot MRIP 12"'!G549</f>
        <v>0.22623441217628387</v>
      </c>
      <c r="H546">
        <f t="shared" si="53"/>
        <v>29.34664420856274</v>
      </c>
      <c r="I546">
        <f t="shared" si="54"/>
        <v>27.63290566875402</v>
      </c>
    </row>
    <row r="547" spans="1:9" x14ac:dyDescent="0.25">
      <c r="A547">
        <f>'Pivot MRIP 12"'!A550</f>
        <v>2013</v>
      </c>
      <c r="B547" t="str">
        <f>'Pivot MRIP 12"'!B550</f>
        <v>1108720131116025</v>
      </c>
      <c r="C547">
        <f>'Pivot MRIP 12"'!C550</f>
        <v>101.80259583000002</v>
      </c>
      <c r="D547">
        <f>'Pivot MRIP 12"'!D550</f>
        <v>101.80259583000002</v>
      </c>
      <c r="E547">
        <f>'Pivot MRIP 12"'!E550</f>
        <v>0.94160359434525442</v>
      </c>
      <c r="F547">
        <f>'Pivot MRIP 12"'!F550</f>
        <v>9</v>
      </c>
      <c r="G547">
        <f>'Pivot MRIP 12"'!G550</f>
        <v>1.8852867681356991E-2</v>
      </c>
      <c r="H547">
        <f t="shared" si="53"/>
        <v>1.9192708688016553</v>
      </c>
      <c r="I547">
        <f t="shared" si="54"/>
        <v>1.8071923485857779</v>
      </c>
    </row>
    <row r="548" spans="1:9" x14ac:dyDescent="0.25">
      <c r="A548">
        <f>'Pivot MRIP 12"'!A551</f>
        <v>2013</v>
      </c>
      <c r="B548" t="str">
        <f>'Pivot MRIP 12"'!B551</f>
        <v>1108720131117001</v>
      </c>
      <c r="C548">
        <f>'Pivot MRIP 12"'!C551</f>
        <v>25.166398906000001</v>
      </c>
      <c r="D548">
        <f>'Pivot MRIP 12"'!D551</f>
        <v>25.166398906000001</v>
      </c>
      <c r="E548">
        <f>'Pivot MRIP 12"'!E551</f>
        <v>1.6687944700073374</v>
      </c>
      <c r="F548">
        <f>'Pivot MRIP 12"'!F551</f>
        <v>8</v>
      </c>
      <c r="G548">
        <f>'Pivot MRIP 12"'!G551</f>
        <v>9.0443090384627141</v>
      </c>
      <c r="H548">
        <f t="shared" si="53"/>
        <v>227.61268909109398</v>
      </c>
      <c r="I548">
        <f t="shared" si="54"/>
        <v>379.83879685871705</v>
      </c>
    </row>
    <row r="549" spans="1:9" x14ac:dyDescent="0.25">
      <c r="A549">
        <f>'Pivot MRIP 12"'!A552</f>
        <v>2013</v>
      </c>
      <c r="B549" t="str">
        <f>'Pivot MRIP 12"'!B552</f>
        <v>1511220130219001</v>
      </c>
      <c r="C549">
        <f>'Pivot MRIP 12"'!C552</f>
        <v>329.38114158000002</v>
      </c>
      <c r="D549">
        <f>'Pivot MRIP 12"'!D552</f>
        <v>329.38114158000002</v>
      </c>
      <c r="E549">
        <f>'Pivot MRIP 12"'!E552</f>
        <v>0.94160359434525431</v>
      </c>
      <c r="F549">
        <f>'Pivot MRIP 12"'!F552</f>
        <v>4</v>
      </c>
      <c r="G549">
        <f>'Pivot MRIP 12"'!G552</f>
        <v>6.2842892271189965E-3</v>
      </c>
      <c r="H549">
        <f t="shared" si="53"/>
        <v>2.0699263596473512</v>
      </c>
      <c r="I549">
        <f t="shared" si="54"/>
        <v>1.9490501002739333</v>
      </c>
    </row>
    <row r="550" spans="1:9" x14ac:dyDescent="0.25">
      <c r="A550">
        <f>'Pivot MRIP 12"'!A553</f>
        <v>2013</v>
      </c>
      <c r="B550" t="str">
        <f>'Pivot MRIP 12"'!B553</f>
        <v>1511220130520002</v>
      </c>
      <c r="C550">
        <f>'Pivot MRIP 12"'!C553</f>
        <v>4324.4933354000004</v>
      </c>
      <c r="D550">
        <f>'Pivot MRIP 12"'!D553</f>
        <v>4324.4933354000004</v>
      </c>
      <c r="E550">
        <f>'Pivot MRIP 12"'!E553</f>
        <v>0.94160359434525431</v>
      </c>
      <c r="F550">
        <f>'Pivot MRIP 12"'!F553</f>
        <v>3</v>
      </c>
      <c r="G550">
        <f>'Pivot MRIP 12"'!G553</f>
        <v>6.2842892271189965E-3</v>
      </c>
      <c r="H550">
        <f t="shared" si="53"/>
        <v>27.176366880402121</v>
      </c>
      <c r="I550">
        <f t="shared" si="54"/>
        <v>25.589364735831964</v>
      </c>
    </row>
    <row r="551" spans="1:9" x14ac:dyDescent="0.25">
      <c r="A551">
        <f>'Pivot MRIP 12"'!A554</f>
        <v>2013</v>
      </c>
      <c r="B551" t="str">
        <f>'Pivot MRIP 12"'!B554</f>
        <v>1511220130720001</v>
      </c>
      <c r="C551">
        <f>'Pivot MRIP 12"'!C554</f>
        <v>107.64555639</v>
      </c>
      <c r="D551">
        <f>'Pivot MRIP 12"'!D554</f>
        <v>107.64555639</v>
      </c>
      <c r="E551">
        <f>'Pivot MRIP 12"'!E554</f>
        <v>1.187285486819297</v>
      </c>
      <c r="F551">
        <f>'Pivot MRIP 12"'!F554</f>
        <v>6</v>
      </c>
      <c r="G551">
        <f>'Pivot MRIP 12"'!G554</f>
        <v>0.97430408635423793</v>
      </c>
      <c r="H551">
        <f t="shared" si="53"/>
        <v>104.87950546865254</v>
      </c>
      <c r="I551">
        <f t="shared" si="54"/>
        <v>124.52191470771625</v>
      </c>
    </row>
    <row r="552" spans="1:9" x14ac:dyDescent="0.25">
      <c r="A552">
        <f>'Pivot MRIP 12"'!A555</f>
        <v>2013</v>
      </c>
      <c r="B552" t="str">
        <f>'Pivot MRIP 12"'!B555</f>
        <v>1511220130727004</v>
      </c>
      <c r="C552">
        <f>'Pivot MRIP 12"'!C555</f>
        <v>562.77392671999996</v>
      </c>
      <c r="D552">
        <f>'Pivot MRIP 12"'!D555</f>
        <v>562.77392671999996</v>
      </c>
      <c r="E552">
        <f>'Pivot MRIP 12"'!E555</f>
        <v>0.94160359434525442</v>
      </c>
      <c r="F552">
        <f>'Pivot MRIP 12"'!F555</f>
        <v>2</v>
      </c>
      <c r="G552">
        <f>'Pivot MRIP 12"'!G555</f>
        <v>6.2842892271189971E-2</v>
      </c>
      <c r="H552">
        <f t="shared" si="53"/>
        <v>35.36634124989952</v>
      </c>
      <c r="I552">
        <f t="shared" si="54"/>
        <v>33.301074039746226</v>
      </c>
    </row>
    <row r="553" spans="1:9" x14ac:dyDescent="0.25">
      <c r="A553">
        <f>'Pivot MRIP 12"'!A556</f>
        <v>2013</v>
      </c>
      <c r="B553" t="str">
        <f>'Pivot MRIP 12"'!B556</f>
        <v>1511220130727009</v>
      </c>
      <c r="C553">
        <f>'Pivot MRIP 12"'!C556</f>
        <v>562.77392671999996</v>
      </c>
      <c r="D553">
        <f>'Pivot MRIP 12"'!D556</f>
        <v>562.77392671999996</v>
      </c>
      <c r="E553">
        <f>'Pivot MRIP 12"'!E556</f>
        <v>0.94160359434525431</v>
      </c>
      <c r="F553">
        <f>'Pivot MRIP 12"'!F556</f>
        <v>2</v>
      </c>
      <c r="G553">
        <f>'Pivot MRIP 12"'!G556</f>
        <v>6.2842892271189965E-3</v>
      </c>
      <c r="H553">
        <f t="shared" si="53"/>
        <v>3.5366341249899516</v>
      </c>
      <c r="I553">
        <f t="shared" si="54"/>
        <v>3.3301074039746217</v>
      </c>
    </row>
    <row r="554" spans="1:9" x14ac:dyDescent="0.25">
      <c r="A554">
        <f>'Pivot MRIP 12"'!A557</f>
        <v>2013</v>
      </c>
      <c r="B554" t="str">
        <f>'Pivot MRIP 12"'!B557</f>
        <v>1511220130727010</v>
      </c>
      <c r="C554">
        <f>'Pivot MRIP 12"'!C557</f>
        <v>357.01264967999998</v>
      </c>
      <c r="D554">
        <f>'Pivot MRIP 12"'!D557</f>
        <v>357.01264967999998</v>
      </c>
      <c r="E554">
        <f>'Pivot MRIP 12"'!E557</f>
        <v>0.94160359434525431</v>
      </c>
      <c r="F554">
        <f>'Pivot MRIP 12"'!F557</f>
        <v>4</v>
      </c>
      <c r="G554">
        <f>'Pivot MRIP 12"'!G557</f>
        <v>1.2568578454237993E-2</v>
      </c>
      <c r="H554">
        <f t="shared" si="53"/>
        <v>4.487141496658464</v>
      </c>
      <c r="I554">
        <f t="shared" si="54"/>
        <v>4.2251085615893533</v>
      </c>
    </row>
    <row r="555" spans="1:9" x14ac:dyDescent="0.25">
      <c r="A555">
        <f>'Pivot MRIP 12"'!A558</f>
        <v>2013</v>
      </c>
      <c r="B555" t="str">
        <f>'Pivot MRIP 12"'!B558</f>
        <v>1511220130823002</v>
      </c>
      <c r="C555">
        <f>'Pivot MRIP 12"'!C558</f>
        <v>3452.6902752999999</v>
      </c>
      <c r="D555">
        <f>'Pivot MRIP 12"'!D558</f>
        <v>3452.6902752999999</v>
      </c>
      <c r="E555">
        <f>'Pivot MRIP 12"'!E558</f>
        <v>0.94160359434525442</v>
      </c>
      <c r="F555">
        <f>'Pivot MRIP 12"'!F558</f>
        <v>12</v>
      </c>
      <c r="G555">
        <f>'Pivot MRIP 12"'!G558</f>
        <v>1.8852867681356991E-2</v>
      </c>
      <c r="H555">
        <f t="shared" si="53"/>
        <v>65.093112904938934</v>
      </c>
      <c r="I555">
        <f t="shared" si="54"/>
        <v>61.291909078411969</v>
      </c>
    </row>
    <row r="556" spans="1:9" x14ac:dyDescent="0.25">
      <c r="A556">
        <f>'Pivot MRIP 12"'!A559</f>
        <v>2013</v>
      </c>
      <c r="B556" t="str">
        <f>'Pivot MRIP 12"'!B559</f>
        <v>1511220130902001</v>
      </c>
      <c r="C556">
        <f>'Pivot MRIP 12"'!C559</f>
        <v>41.490015765000003</v>
      </c>
      <c r="D556">
        <f>'Pivot MRIP 12"'!D559</f>
        <v>41.490015765000003</v>
      </c>
      <c r="E556">
        <f>'Pivot MRIP 12"'!E559</f>
        <v>0.94160359434525442</v>
      </c>
      <c r="F556">
        <f>'Pivot MRIP 12"'!F559</f>
        <v>4</v>
      </c>
      <c r="G556">
        <f>'Pivot MRIP 12"'!G559</f>
        <v>1.8852867681356991E-2</v>
      </c>
      <c r="H556">
        <f t="shared" si="53"/>
        <v>0.78220577731496055</v>
      </c>
      <c r="I556">
        <f t="shared" si="54"/>
        <v>0.73652777143739057</v>
      </c>
    </row>
    <row r="557" spans="1:9" x14ac:dyDescent="0.25">
      <c r="A557">
        <f>'Pivot MRIP 12"'!A560</f>
        <v>2013</v>
      </c>
      <c r="B557" t="str">
        <f>'Pivot MRIP 12"'!B560</f>
        <v>1511220130914001</v>
      </c>
      <c r="C557">
        <f>'Pivot MRIP 12"'!C560</f>
        <v>99.926374594999984</v>
      </c>
      <c r="D557">
        <f>'Pivot MRIP 12"'!D560</f>
        <v>99.926374594999984</v>
      </c>
      <c r="E557">
        <f>'Pivot MRIP 12"'!E560</f>
        <v>0.95451403124442047</v>
      </c>
      <c r="F557">
        <f>'Pivot MRIP 12"'!F560</f>
        <v>36</v>
      </c>
      <c r="G557">
        <f>'Pivot MRIP 12"'!G560</f>
        <v>8.8144176987779961</v>
      </c>
      <c r="H557">
        <f t="shared" si="53"/>
        <v>880.79280480488774</v>
      </c>
      <c r="I557">
        <f t="shared" si="54"/>
        <v>840.7290908053933</v>
      </c>
    </row>
    <row r="558" spans="1:9" x14ac:dyDescent="0.25">
      <c r="A558">
        <f>'Pivot MRIP 12"'!A561</f>
        <v>2013</v>
      </c>
      <c r="B558" t="str">
        <f>'Pivot MRIP 12"'!B561</f>
        <v>1515620130105007</v>
      </c>
      <c r="C558">
        <f>'Pivot MRIP 12"'!C561</f>
        <v>683.43204199000002</v>
      </c>
      <c r="D558">
        <f>'Pivot MRIP 12"'!D561</f>
        <v>683.43204199000002</v>
      </c>
      <c r="E558">
        <f>'Pivot MRIP 12"'!E561</f>
        <v>0.94160359434525431</v>
      </c>
      <c r="F558">
        <f>'Pivot MRIP 12"'!F561</f>
        <v>2</v>
      </c>
      <c r="G558">
        <f>'Pivot MRIP 12"'!G561</f>
        <v>1.2568578454237993E-2</v>
      </c>
      <c r="H558">
        <f t="shared" si="53"/>
        <v>8.5897692378913888</v>
      </c>
      <c r="I558">
        <f t="shared" si="54"/>
        <v>8.088157588994827</v>
      </c>
    </row>
    <row r="559" spans="1:9" x14ac:dyDescent="0.25">
      <c r="A559">
        <f>'Pivot MRIP 12"'!A562</f>
        <v>2013</v>
      </c>
      <c r="B559" t="str">
        <f>'Pivot MRIP 12"'!B562</f>
        <v>1515620130107001</v>
      </c>
      <c r="C559">
        <f>'Pivot MRIP 12"'!C562</f>
        <v>552.37777655000002</v>
      </c>
      <c r="D559">
        <f>'Pivot MRIP 12"'!D562</f>
        <v>552.37777655000002</v>
      </c>
      <c r="E559">
        <f>'Pivot MRIP 12"'!E562</f>
        <v>1.2198911840896558</v>
      </c>
      <c r="F559">
        <f>'Pivot MRIP 12"'!F562</f>
        <v>3</v>
      </c>
      <c r="G559">
        <f>'Pivot MRIP 12"'!G562</f>
        <v>3</v>
      </c>
      <c r="H559">
        <f t="shared" si="53"/>
        <v>1657.1333296500002</v>
      </c>
      <c r="I559">
        <f t="shared" si="54"/>
        <v>2021.5223397011725</v>
      </c>
    </row>
    <row r="560" spans="1:9" x14ac:dyDescent="0.25">
      <c r="A560">
        <f>'Pivot MRIP 12"'!A563</f>
        <v>2013</v>
      </c>
      <c r="B560" t="str">
        <f>'Pivot MRIP 12"'!B563</f>
        <v>1515620130107007</v>
      </c>
      <c r="C560">
        <f>'Pivot MRIP 12"'!C563</f>
        <v>552.37777655000002</v>
      </c>
      <c r="D560">
        <f>'Pivot MRIP 12"'!D563</f>
        <v>552.37777655000002</v>
      </c>
      <c r="E560">
        <f>'Pivot MRIP 12"'!E563</f>
        <v>0.94160359434525442</v>
      </c>
      <c r="F560">
        <f>'Pivot MRIP 12"'!F563</f>
        <v>4</v>
      </c>
      <c r="G560">
        <f>'Pivot MRIP 12"'!G563</f>
        <v>8.1695759952546951E-2</v>
      </c>
      <c r="H560">
        <f t="shared" si="53"/>
        <v>45.126922236150421</v>
      </c>
      <c r="I560">
        <f t="shared" si="54"/>
        <v>42.491672179298021</v>
      </c>
    </row>
    <row r="561" spans="1:9" x14ac:dyDescent="0.25">
      <c r="A561">
        <f>'Pivot MRIP 12"'!A564</f>
        <v>2013</v>
      </c>
      <c r="B561" t="str">
        <f>'Pivot MRIP 12"'!B564</f>
        <v>1515620130120001</v>
      </c>
      <c r="C561">
        <f>'Pivot MRIP 12"'!C564</f>
        <v>220.40313448000001</v>
      </c>
      <c r="D561">
        <f>'Pivot MRIP 12"'!D564</f>
        <v>220.40313448000001</v>
      </c>
      <c r="E561">
        <f>'Pivot MRIP 12"'!E564</f>
        <v>0.94160359434525431</v>
      </c>
      <c r="F561">
        <f>'Pivot MRIP 12"'!F564</f>
        <v>1</v>
      </c>
      <c r="G561">
        <f>'Pivot MRIP 12"'!G564</f>
        <v>1.2568578454237993E-2</v>
      </c>
      <c r="H561">
        <f t="shared" si="53"/>
        <v>2.7701540872718469</v>
      </c>
      <c r="I561">
        <f t="shared" si="54"/>
        <v>2.6083870454653684</v>
      </c>
    </row>
    <row r="562" spans="1:9" x14ac:dyDescent="0.25">
      <c r="A562">
        <f>'Pivot MRIP 12"'!A565</f>
        <v>2013</v>
      </c>
      <c r="B562" t="str">
        <f>'Pivot MRIP 12"'!B565</f>
        <v>1515620130127008</v>
      </c>
      <c r="C562">
        <f>'Pivot MRIP 12"'!C565</f>
        <v>261.65123702</v>
      </c>
      <c r="D562">
        <f>'Pivot MRIP 12"'!D565</f>
        <v>261.65123702</v>
      </c>
      <c r="E562">
        <f>'Pivot MRIP 12"'!E565</f>
        <v>0.94160359434525442</v>
      </c>
      <c r="F562">
        <f>'Pivot MRIP 12"'!F565</f>
        <v>6</v>
      </c>
      <c r="G562">
        <f>'Pivot MRIP 12"'!G565</f>
        <v>3.1421446135594985E-2</v>
      </c>
      <c r="H562">
        <f t="shared" si="53"/>
        <v>8.2214602503357259</v>
      </c>
      <c r="I562">
        <f t="shared" si="54"/>
        <v>7.7413565224827545</v>
      </c>
    </row>
    <row r="563" spans="1:9" x14ac:dyDescent="0.25">
      <c r="A563">
        <f>'Pivot MRIP 12"'!A566</f>
        <v>2013</v>
      </c>
      <c r="B563" t="str">
        <f>'Pivot MRIP 12"'!B566</f>
        <v>1515620130202011</v>
      </c>
      <c r="C563">
        <f>'Pivot MRIP 12"'!C566</f>
        <v>572.09853328999998</v>
      </c>
      <c r="D563">
        <f>'Pivot MRIP 12"'!D566</f>
        <v>572.09853328999998</v>
      </c>
      <c r="E563">
        <f>'Pivot MRIP 12"'!E566</f>
        <v>0.94160359434525442</v>
      </c>
      <c r="F563">
        <f>'Pivot MRIP 12"'!F566</f>
        <v>6</v>
      </c>
      <c r="G563">
        <f>'Pivot MRIP 12"'!G566</f>
        <v>8.7980049179665953E-2</v>
      </c>
      <c r="H563">
        <f t="shared" si="53"/>
        <v>50.333257094468955</v>
      </c>
      <c r="I563">
        <f t="shared" si="54"/>
        <v>47.393975795255749</v>
      </c>
    </row>
    <row r="564" spans="1:9" x14ac:dyDescent="0.25">
      <c r="A564">
        <f>'Pivot MRIP 12"'!A567</f>
        <v>2013</v>
      </c>
      <c r="B564" t="str">
        <f>'Pivot MRIP 12"'!B567</f>
        <v>1515620130218001</v>
      </c>
      <c r="C564">
        <f>'Pivot MRIP 12"'!C567</f>
        <v>3432.5664615999999</v>
      </c>
      <c r="D564">
        <f>'Pivot MRIP 12"'!D567</f>
        <v>3432.5664615999999</v>
      </c>
      <c r="E564">
        <f>'Pivot MRIP 12"'!E567</f>
        <v>0.94160359434525442</v>
      </c>
      <c r="F564">
        <f>'Pivot MRIP 12"'!F567</f>
        <v>2</v>
      </c>
      <c r="G564">
        <f>'Pivot MRIP 12"'!G567</f>
        <v>1.8852867681356991E-2</v>
      </c>
      <c r="H564">
        <f t="shared" si="53"/>
        <v>64.713721308008559</v>
      </c>
      <c r="I564">
        <f t="shared" si="54"/>
        <v>60.934672587077941</v>
      </c>
    </row>
    <row r="565" spans="1:9" x14ac:dyDescent="0.25">
      <c r="A565">
        <f>'Pivot MRIP 12"'!A568</f>
        <v>2013</v>
      </c>
      <c r="B565" t="str">
        <f>'Pivot MRIP 12"'!B568</f>
        <v>1515620130224005</v>
      </c>
      <c r="C565">
        <f>'Pivot MRIP 12"'!C568</f>
        <v>293.52123003999998</v>
      </c>
      <c r="D565">
        <f>'Pivot MRIP 12"'!D568</f>
        <v>293.52123003999998</v>
      </c>
      <c r="E565">
        <f>'Pivot MRIP 12"'!E568</f>
        <v>0.94160359434525442</v>
      </c>
      <c r="F565">
        <f>'Pivot MRIP 12"'!F568</f>
        <v>15</v>
      </c>
      <c r="G565">
        <f>'Pivot MRIP 12"'!G568</f>
        <v>3.7705735362713981E-2</v>
      </c>
      <c r="H565">
        <f t="shared" si="53"/>
        <v>11.067433823226532</v>
      </c>
      <c r="I565">
        <f t="shared" si="54"/>
        <v>10.421135468128343</v>
      </c>
    </row>
    <row r="566" spans="1:9" x14ac:dyDescent="0.25">
      <c r="A566">
        <f>'Pivot MRIP 12"'!A569</f>
        <v>2013</v>
      </c>
      <c r="B566" t="str">
        <f>'Pivot MRIP 12"'!B569</f>
        <v>1515620130224008</v>
      </c>
      <c r="C566">
        <f>'Pivot MRIP 12"'!C569</f>
        <v>197.20492324</v>
      </c>
      <c r="D566">
        <f>'Pivot MRIP 12"'!D569</f>
        <v>197.20492324</v>
      </c>
      <c r="E566">
        <f>'Pivot MRIP 12"'!E569</f>
        <v>0.94160359434525431</v>
      </c>
      <c r="F566">
        <f>'Pivot MRIP 12"'!F569</f>
        <v>4</v>
      </c>
      <c r="G566">
        <f>'Pivot MRIP 12"'!G569</f>
        <v>6.2842892271189965E-3</v>
      </c>
      <c r="H566">
        <f t="shared" si="53"/>
        <v>1.2392927746519606</v>
      </c>
      <c r="I566">
        <f t="shared" si="54"/>
        <v>1.1669225310583895</v>
      </c>
    </row>
    <row r="567" spans="1:9" x14ac:dyDescent="0.25">
      <c r="A567">
        <f>'Pivot MRIP 12"'!A570</f>
        <v>2013</v>
      </c>
      <c r="B567" t="str">
        <f>'Pivot MRIP 12"'!B570</f>
        <v>1515620130224012</v>
      </c>
      <c r="C567">
        <f>'Pivot MRIP 12"'!C570</f>
        <v>269.44215334</v>
      </c>
      <c r="D567">
        <f>'Pivot MRIP 12"'!D570</f>
        <v>269.44215334</v>
      </c>
      <c r="E567">
        <f>'Pivot MRIP 12"'!E570</f>
        <v>0.5416757407534647</v>
      </c>
      <c r="F567">
        <f>'Pivot MRIP 12"'!F570</f>
        <v>6</v>
      </c>
      <c r="G567">
        <f>'Pivot MRIP 12"'!G570</f>
        <v>1.0314214461355951</v>
      </c>
      <c r="H567">
        <f t="shared" si="53"/>
        <v>277.90841544783154</v>
      </c>
      <c r="I567">
        <f t="shared" si="54"/>
        <v>150.53624679932577</v>
      </c>
    </row>
    <row r="568" spans="1:9" x14ac:dyDescent="0.25">
      <c r="A568">
        <f>'Pivot MRIP 12"'!A571</f>
        <v>2013</v>
      </c>
      <c r="B568" t="str">
        <f>'Pivot MRIP 12"'!B571</f>
        <v>1515620130227004</v>
      </c>
      <c r="C568">
        <f>'Pivot MRIP 12"'!C571</f>
        <v>645.79077794</v>
      </c>
      <c r="D568">
        <f>'Pivot MRIP 12"'!D571</f>
        <v>645.79077794</v>
      </c>
      <c r="E568">
        <f>'Pivot MRIP 12"'!E571</f>
        <v>0.94160359434525431</v>
      </c>
      <c r="F568">
        <f>'Pivot MRIP 12"'!F571</f>
        <v>2</v>
      </c>
      <c r="G568">
        <f>'Pivot MRIP 12"'!G571</f>
        <v>6.2842892271189965E-3</v>
      </c>
      <c r="H568">
        <f t="shared" si="53"/>
        <v>4.0583360287811381</v>
      </c>
      <c r="I568">
        <f t="shared" si="54"/>
        <v>3.8213437917611652</v>
      </c>
    </row>
    <row r="569" spans="1:9" x14ac:dyDescent="0.25">
      <c r="A569">
        <f>'Pivot MRIP 12"'!A572</f>
        <v>2013</v>
      </c>
      <c r="B569" t="str">
        <f>'Pivot MRIP 12"'!B572</f>
        <v>1515620130407012</v>
      </c>
      <c r="C569">
        <f>'Pivot MRIP 12"'!C572</f>
        <v>916.02092798000001</v>
      </c>
      <c r="D569">
        <f>'Pivot MRIP 12"'!D572</f>
        <v>916.02092798000001</v>
      </c>
      <c r="E569">
        <f>'Pivot MRIP 12"'!E572</f>
        <v>0.94160359434525442</v>
      </c>
      <c r="F569">
        <f>'Pivot MRIP 12"'!F572</f>
        <v>1</v>
      </c>
      <c r="G569">
        <f>'Pivot MRIP 12"'!G572</f>
        <v>0.12568578454237994</v>
      </c>
      <c r="H569">
        <f t="shared" si="53"/>
        <v>115.13080899040521</v>
      </c>
      <c r="I569">
        <f t="shared" si="54"/>
        <v>108.40758356524248</v>
      </c>
    </row>
    <row r="570" spans="1:9" x14ac:dyDescent="0.25">
      <c r="A570">
        <f>'Pivot MRIP 12"'!A573</f>
        <v>2013</v>
      </c>
      <c r="B570" t="str">
        <f>'Pivot MRIP 12"'!B573</f>
        <v>1515620130407015</v>
      </c>
      <c r="C570">
        <f>'Pivot MRIP 12"'!C573</f>
        <v>1125.3509806</v>
      </c>
      <c r="D570">
        <f>'Pivot MRIP 12"'!D573</f>
        <v>1125.3509806</v>
      </c>
      <c r="E570">
        <f>'Pivot MRIP 12"'!E573</f>
        <v>0.94160359434525442</v>
      </c>
      <c r="F570">
        <f>'Pivot MRIP 12"'!F573</f>
        <v>12</v>
      </c>
      <c r="G570">
        <f>'Pivot MRIP 12"'!G573</f>
        <v>5.6558603044070968E-2</v>
      </c>
      <c r="H570">
        <f t="shared" si="53"/>
        <v>63.648279397011407</v>
      </c>
      <c r="I570">
        <f t="shared" si="54"/>
        <v>59.931448654116942</v>
      </c>
    </row>
    <row r="571" spans="1:9" x14ac:dyDescent="0.25">
      <c r="A571">
        <f>'Pivot MRIP 12"'!A574</f>
        <v>2013</v>
      </c>
      <c r="B571" t="str">
        <f>'Pivot MRIP 12"'!B574</f>
        <v>1515620130414004</v>
      </c>
      <c r="C571">
        <f>'Pivot MRIP 12"'!C574</f>
        <v>443.06476447</v>
      </c>
      <c r="D571">
        <f>'Pivot MRIP 12"'!D574</f>
        <v>443.06476447</v>
      </c>
      <c r="E571">
        <f>'Pivot MRIP 12"'!E574</f>
        <v>0.94160359434525442</v>
      </c>
      <c r="F571">
        <f>'Pivot MRIP 12"'!F574</f>
        <v>4</v>
      </c>
      <c r="G571">
        <f>'Pivot MRIP 12"'!G574</f>
        <v>0.15082294145085592</v>
      </c>
      <c r="H571">
        <f t="shared" si="53"/>
        <v>66.824331030596085</v>
      </c>
      <c r="I571">
        <f t="shared" si="54"/>
        <v>62.922030288126393</v>
      </c>
    </row>
    <row r="572" spans="1:9" x14ac:dyDescent="0.25">
      <c r="A572">
        <f>'Pivot MRIP 12"'!A575</f>
        <v>2013</v>
      </c>
      <c r="B572" t="str">
        <f>'Pivot MRIP 12"'!B575</f>
        <v>1515620130507004</v>
      </c>
      <c r="C572">
        <f>'Pivot MRIP 12"'!C575</f>
        <v>611.75819442</v>
      </c>
      <c r="D572">
        <f>'Pivot MRIP 12"'!D575</f>
        <v>611.75819442</v>
      </c>
      <c r="E572">
        <f>'Pivot MRIP 12"'!E575</f>
        <v>0.94160359434525442</v>
      </c>
      <c r="F572">
        <f>'Pivot MRIP 12"'!F575</f>
        <v>9</v>
      </c>
      <c r="G572">
        <f>'Pivot MRIP 12"'!G575</f>
        <v>0.37705735362713977</v>
      </c>
      <c r="H572">
        <f t="shared" si="53"/>
        <v>230.66792584772247</v>
      </c>
      <c r="I572">
        <f t="shared" si="54"/>
        <v>217.1977480783801</v>
      </c>
    </row>
    <row r="573" spans="1:9" x14ac:dyDescent="0.25">
      <c r="A573">
        <f>'Pivot MRIP 12"'!A576</f>
        <v>2013</v>
      </c>
      <c r="B573" t="str">
        <f>'Pivot MRIP 12"'!B576</f>
        <v>1515620130507007</v>
      </c>
      <c r="C573">
        <f>'Pivot MRIP 12"'!C576</f>
        <v>611.75819442</v>
      </c>
      <c r="D573">
        <f>'Pivot MRIP 12"'!D576</f>
        <v>611.75819442</v>
      </c>
      <c r="E573">
        <f>'Pivot MRIP 12"'!E576</f>
        <v>0.94160359434525442</v>
      </c>
      <c r="F573">
        <f>'Pivot MRIP 12"'!F576</f>
        <v>4</v>
      </c>
      <c r="G573">
        <f>'Pivot MRIP 12"'!G576</f>
        <v>3.7705735362713981E-2</v>
      </c>
      <c r="H573">
        <f t="shared" si="53"/>
        <v>23.066792584772248</v>
      </c>
      <c r="I573">
        <f t="shared" si="54"/>
        <v>21.719774807838011</v>
      </c>
    </row>
    <row r="574" spans="1:9" x14ac:dyDescent="0.25">
      <c r="A574">
        <f>'Pivot MRIP 12"'!A577</f>
        <v>2013</v>
      </c>
      <c r="B574" t="str">
        <f>'Pivot MRIP 12"'!B577</f>
        <v>1515620130507009</v>
      </c>
      <c r="C574">
        <f>'Pivot MRIP 12"'!C577</f>
        <v>611.75819442</v>
      </c>
      <c r="D574">
        <f>'Pivot MRIP 12"'!D577</f>
        <v>611.75819442</v>
      </c>
      <c r="E574">
        <f>'Pivot MRIP 12"'!E577</f>
        <v>0.94160359434525442</v>
      </c>
      <c r="F574">
        <f>'Pivot MRIP 12"'!F577</f>
        <v>9</v>
      </c>
      <c r="G574">
        <f>'Pivot MRIP 12"'!G577</f>
        <v>7.5411470725427962E-2</v>
      </c>
      <c r="H574">
        <f t="shared" si="53"/>
        <v>46.133585169544496</v>
      </c>
      <c r="I574">
        <f t="shared" si="54"/>
        <v>43.439549615676022</v>
      </c>
    </row>
    <row r="575" spans="1:9" x14ac:dyDescent="0.25">
      <c r="A575">
        <f>'Pivot MRIP 12"'!A578</f>
        <v>2013</v>
      </c>
      <c r="B575" t="str">
        <f>'Pivot MRIP 12"'!B578</f>
        <v>1515620130509012</v>
      </c>
      <c r="C575">
        <f>'Pivot MRIP 12"'!C578</f>
        <v>1087.1033918000001</v>
      </c>
      <c r="D575">
        <f>'Pivot MRIP 12"'!D578</f>
        <v>1087.1033918000001</v>
      </c>
      <c r="E575">
        <f>'Pivot MRIP 12"'!E578</f>
        <v>0.94160359434525442</v>
      </c>
      <c r="F575">
        <f>'Pivot MRIP 12"'!F578</f>
        <v>3</v>
      </c>
      <c r="G575">
        <f>'Pivot MRIP 12"'!G578</f>
        <v>1.8852867681356991E-2</v>
      </c>
      <c r="H575">
        <f t="shared" si="53"/>
        <v>20.495016401559788</v>
      </c>
      <c r="I575">
        <f t="shared" si="54"/>
        <v>19.298181109873639</v>
      </c>
    </row>
    <row r="576" spans="1:9" x14ac:dyDescent="0.25">
      <c r="A576">
        <f>'Pivot MRIP 12"'!A579</f>
        <v>2013</v>
      </c>
      <c r="B576" t="str">
        <f>'Pivot MRIP 12"'!B579</f>
        <v>1515620130511004</v>
      </c>
      <c r="C576">
        <f>'Pivot MRIP 12"'!C579</f>
        <v>995.25452539000003</v>
      </c>
      <c r="D576">
        <f>'Pivot MRIP 12"'!D579</f>
        <v>995.25452539000003</v>
      </c>
      <c r="E576">
        <f>'Pivot MRIP 12"'!E579</f>
        <v>1.1874068186888718</v>
      </c>
      <c r="F576">
        <f>'Pivot MRIP 12"'!F579</f>
        <v>4</v>
      </c>
      <c r="G576">
        <f>'Pivot MRIP 12"'!G579</f>
        <v>1.012568578454238</v>
      </c>
      <c r="H576">
        <f t="shared" si="53"/>
        <v>1007.7634599742996</v>
      </c>
      <c r="I576">
        <f t="shared" si="54"/>
        <v>1196.6252039989733</v>
      </c>
    </row>
    <row r="577" spans="1:9" x14ac:dyDescent="0.25">
      <c r="A577">
        <f>'Pivot MRIP 12"'!A580</f>
        <v>2013</v>
      </c>
      <c r="B577" t="str">
        <f>'Pivot MRIP 12"'!B580</f>
        <v>1515620130511007</v>
      </c>
      <c r="C577">
        <f>'Pivot MRIP 12"'!C580</f>
        <v>300.12271779000002</v>
      </c>
      <c r="D577">
        <f>'Pivot MRIP 12"'!D580</f>
        <v>300.12271779000002</v>
      </c>
      <c r="E577">
        <f>'Pivot MRIP 12"'!E580</f>
        <v>0.94160359434525431</v>
      </c>
      <c r="F577">
        <f>'Pivot MRIP 12"'!F580</f>
        <v>4</v>
      </c>
      <c r="G577">
        <f>'Pivot MRIP 12"'!G580</f>
        <v>6.2842892271189965E-3</v>
      </c>
      <c r="H577">
        <f t="shared" si="53"/>
        <v>1.886057962221372</v>
      </c>
      <c r="I577">
        <f t="shared" si="54"/>
        <v>1.7759189563711297</v>
      </c>
    </row>
    <row r="578" spans="1:9" x14ac:dyDescent="0.25">
      <c r="A578">
        <f>'Pivot MRIP 12"'!A581</f>
        <v>2013</v>
      </c>
      <c r="B578" t="str">
        <f>'Pivot MRIP 12"'!B581</f>
        <v>1515620130511013</v>
      </c>
      <c r="C578">
        <f>'Pivot MRIP 12"'!C581</f>
        <v>415.97801906000001</v>
      </c>
      <c r="D578">
        <f>'Pivot MRIP 12"'!D581</f>
        <v>415.97801906000001</v>
      </c>
      <c r="E578">
        <f>'Pivot MRIP 12"'!E581</f>
        <v>0.94160359434525442</v>
      </c>
      <c r="F578">
        <f>'Pivot MRIP 12"'!F581</f>
        <v>6</v>
      </c>
      <c r="G578">
        <f>'Pivot MRIP 12"'!G581</f>
        <v>3.7705735362713981E-2</v>
      </c>
      <c r="H578">
        <f t="shared" ref="H578:H641" si="55">G578*C578</f>
        <v>15.684757103382353</v>
      </c>
      <c r="I578">
        <f t="shared" ref="I578:I641" si="56">E578*H578</f>
        <v>14.768823664977084</v>
      </c>
    </row>
    <row r="579" spans="1:9" x14ac:dyDescent="0.25">
      <c r="A579">
        <f>'Pivot MRIP 12"'!A582</f>
        <v>2013</v>
      </c>
      <c r="B579" t="str">
        <f>'Pivot MRIP 12"'!B582</f>
        <v>1515620130511015</v>
      </c>
      <c r="C579">
        <f>'Pivot MRIP 12"'!C582</f>
        <v>300.12271779000002</v>
      </c>
      <c r="D579">
        <f>'Pivot MRIP 12"'!D582</f>
        <v>300.12271779000002</v>
      </c>
      <c r="E579">
        <f>'Pivot MRIP 12"'!E582</f>
        <v>0.94160359434525442</v>
      </c>
      <c r="F579">
        <f>'Pivot MRIP 12"'!F582</f>
        <v>4</v>
      </c>
      <c r="G579">
        <f>'Pivot MRIP 12"'!G582</f>
        <v>3.7705735362713981E-2</v>
      </c>
      <c r="H579">
        <f t="shared" si="55"/>
        <v>11.316347773328232</v>
      </c>
      <c r="I579">
        <f t="shared" si="56"/>
        <v>10.65551373822678</v>
      </c>
    </row>
    <row r="580" spans="1:9" x14ac:dyDescent="0.25">
      <c r="A580">
        <f>'Pivot MRIP 12"'!A583</f>
        <v>2013</v>
      </c>
      <c r="B580" t="str">
        <f>'Pivot MRIP 12"'!B583</f>
        <v>1515620130511017</v>
      </c>
      <c r="C580">
        <f>'Pivot MRIP 12"'!C583</f>
        <v>300.12271779000002</v>
      </c>
      <c r="D580">
        <f>'Pivot MRIP 12"'!D583</f>
        <v>300.12271779000002</v>
      </c>
      <c r="E580">
        <f>'Pivot MRIP 12"'!E583</f>
        <v>0.94160359434525442</v>
      </c>
      <c r="F580">
        <f>'Pivot MRIP 12"'!F583</f>
        <v>9</v>
      </c>
      <c r="G580">
        <f>'Pivot MRIP 12"'!G583</f>
        <v>5.6558603044070968E-2</v>
      </c>
      <c r="H580">
        <f t="shared" si="55"/>
        <v>16.974521659992348</v>
      </c>
      <c r="I580">
        <f t="shared" si="56"/>
        <v>15.98327060734017</v>
      </c>
    </row>
    <row r="581" spans="1:9" x14ac:dyDescent="0.25">
      <c r="A581">
        <f>'Pivot MRIP 12"'!A584</f>
        <v>2013</v>
      </c>
      <c r="B581" t="str">
        <f>'Pivot MRIP 12"'!B584</f>
        <v>1515620130530001</v>
      </c>
      <c r="C581">
        <f>'Pivot MRIP 12"'!C584</f>
        <v>1397.1788445</v>
      </c>
      <c r="D581">
        <f>'Pivot MRIP 12"'!D584</f>
        <v>1397.1788445</v>
      </c>
      <c r="E581">
        <f>'Pivot MRIP 12"'!E584</f>
        <v>0.94160359434525431</v>
      </c>
      <c r="F581">
        <f>'Pivot MRIP 12"'!F584</f>
        <v>4</v>
      </c>
      <c r="G581">
        <f>'Pivot MRIP 12"'!G584</f>
        <v>6.2842892271189965E-3</v>
      </c>
      <c r="H581">
        <f t="shared" si="55"/>
        <v>8.7802759608499166</v>
      </c>
      <c r="I581">
        <f t="shared" si="56"/>
        <v>8.2675394040795123</v>
      </c>
    </row>
    <row r="582" spans="1:9" x14ac:dyDescent="0.25">
      <c r="A582">
        <f>'Pivot MRIP 12"'!A585</f>
        <v>2013</v>
      </c>
      <c r="B582" t="str">
        <f>'Pivot MRIP 12"'!B585</f>
        <v>1515620130617005</v>
      </c>
      <c r="C582">
        <f>'Pivot MRIP 12"'!C585</f>
        <v>259.00465688999998</v>
      </c>
      <c r="D582">
        <f>'Pivot MRIP 12"'!D585</f>
        <v>259.00465688999998</v>
      </c>
      <c r="E582">
        <f>'Pivot MRIP 12"'!E585</f>
        <v>0.94160359434525431</v>
      </c>
      <c r="F582">
        <f>'Pivot MRIP 12"'!F585</f>
        <v>6</v>
      </c>
      <c r="G582">
        <f>'Pivot MRIP 12"'!G585</f>
        <v>1.2568578454237993E-2</v>
      </c>
      <c r="H582">
        <f t="shared" si="55"/>
        <v>3.2553203501349577</v>
      </c>
      <c r="I582">
        <f t="shared" si="56"/>
        <v>3.065221342432328</v>
      </c>
    </row>
    <row r="583" spans="1:9" x14ac:dyDescent="0.25">
      <c r="A583">
        <f>'Pivot MRIP 12"'!A586</f>
        <v>2013</v>
      </c>
      <c r="B583" t="str">
        <f>'Pivot MRIP 12"'!B586</f>
        <v>1515620130617007</v>
      </c>
      <c r="C583">
        <f>'Pivot MRIP 12"'!C586</f>
        <v>211.48057438999999</v>
      </c>
      <c r="D583">
        <f>'Pivot MRIP 12"'!D586</f>
        <v>211.48057438999999</v>
      </c>
      <c r="E583">
        <f>'Pivot MRIP 12"'!E586</f>
        <v>1.5104649413711377</v>
      </c>
      <c r="F583">
        <f>'Pivot MRIP 12"'!F586</f>
        <v>4</v>
      </c>
      <c r="G583">
        <f>'Pivot MRIP 12"'!G586</f>
        <v>10.18852867681357</v>
      </c>
      <c r="H583">
        <f t="shared" si="55"/>
        <v>2154.6758967615206</v>
      </c>
      <c r="I583">
        <f t="shared" si="56"/>
        <v>3254.5624020756936</v>
      </c>
    </row>
    <row r="584" spans="1:9" x14ac:dyDescent="0.25">
      <c r="A584">
        <f>'Pivot MRIP 12"'!A587</f>
        <v>2013</v>
      </c>
      <c r="B584" t="str">
        <f>'Pivot MRIP 12"'!B587</f>
        <v>1515620130617012</v>
      </c>
      <c r="C584">
        <f>'Pivot MRIP 12"'!C587</f>
        <v>259.00465688999998</v>
      </c>
      <c r="D584">
        <f>'Pivot MRIP 12"'!D587</f>
        <v>259.00465688999998</v>
      </c>
      <c r="E584">
        <f>'Pivot MRIP 12"'!E587</f>
        <v>1.1401646866935173</v>
      </c>
      <c r="F584">
        <f>'Pivot MRIP 12"'!F587</f>
        <v>3</v>
      </c>
      <c r="G584">
        <f>'Pivot MRIP 12"'!G587</f>
        <v>1.0314214461355951</v>
      </c>
      <c r="H584">
        <f t="shared" si="55"/>
        <v>267.14295776533737</v>
      </c>
      <c r="I584">
        <f t="shared" si="56"/>
        <v>304.58696674289541</v>
      </c>
    </row>
    <row r="585" spans="1:9" x14ac:dyDescent="0.25">
      <c r="A585">
        <f>'Pivot MRIP 12"'!A588</f>
        <v>2013</v>
      </c>
      <c r="B585" t="str">
        <f>'Pivot MRIP 12"'!B588</f>
        <v>1515620130617014</v>
      </c>
      <c r="C585">
        <f>'Pivot MRIP 12"'!C588</f>
        <v>306.52873939</v>
      </c>
      <c r="D585">
        <f>'Pivot MRIP 12"'!D588</f>
        <v>306.52873939</v>
      </c>
      <c r="E585">
        <f>'Pivot MRIP 12"'!E588</f>
        <v>0.94160359434525442</v>
      </c>
      <c r="F585">
        <f>'Pivot MRIP 12"'!F588</f>
        <v>2</v>
      </c>
      <c r="G585">
        <f>'Pivot MRIP 12"'!G588</f>
        <v>3.7705735362713981E-2</v>
      </c>
      <c r="H585">
        <f t="shared" si="55"/>
        <v>11.55789152850566</v>
      </c>
      <c r="I585">
        <f t="shared" si="56"/>
        <v>10.882952206293496</v>
      </c>
    </row>
    <row r="586" spans="1:9" x14ac:dyDescent="0.25">
      <c r="A586">
        <f>'Pivot MRIP 12"'!A589</f>
        <v>2013</v>
      </c>
      <c r="B586" t="str">
        <f>'Pivot MRIP 12"'!B589</f>
        <v>1515620130617017</v>
      </c>
      <c r="C586">
        <f>'Pivot MRIP 12"'!C589</f>
        <v>306.52873939</v>
      </c>
      <c r="D586">
        <f>'Pivot MRIP 12"'!D589</f>
        <v>306.52873939</v>
      </c>
      <c r="E586">
        <f>'Pivot MRIP 12"'!E589</f>
        <v>0.94160359434525442</v>
      </c>
      <c r="F586">
        <f>'Pivot MRIP 12"'!F589</f>
        <v>2</v>
      </c>
      <c r="G586">
        <f>'Pivot MRIP 12"'!G589</f>
        <v>3.1421446135594985E-2</v>
      </c>
      <c r="H586">
        <f t="shared" si="55"/>
        <v>9.6315762737547175</v>
      </c>
      <c r="I586">
        <f t="shared" si="56"/>
        <v>9.0691268385779136</v>
      </c>
    </row>
    <row r="587" spans="1:9" x14ac:dyDescent="0.25">
      <c r="A587">
        <f>'Pivot MRIP 12"'!A590</f>
        <v>2013</v>
      </c>
      <c r="B587" t="str">
        <f>'Pivot MRIP 12"'!B590</f>
        <v>1515620130624003</v>
      </c>
      <c r="C587">
        <f>'Pivot MRIP 12"'!C590</f>
        <v>217.77019093999999</v>
      </c>
      <c r="D587">
        <f>'Pivot MRIP 12"'!D590</f>
        <v>217.77019093999999</v>
      </c>
      <c r="E587">
        <f>'Pivot MRIP 12"'!E590</f>
        <v>0.94160359434525431</v>
      </c>
      <c r="F587">
        <f>'Pivot MRIP 12"'!F590</f>
        <v>20</v>
      </c>
      <c r="G587">
        <f>'Pivot MRIP 12"'!G590</f>
        <v>5.0274313816951972E-2</v>
      </c>
      <c r="H587">
        <f t="shared" si="55"/>
        <v>10.94824691929511</v>
      </c>
      <c r="I587">
        <f t="shared" si="56"/>
        <v>10.308908650987634</v>
      </c>
    </row>
    <row r="588" spans="1:9" x14ac:dyDescent="0.25">
      <c r="A588">
        <f>'Pivot MRIP 12"'!A591</f>
        <v>2013</v>
      </c>
      <c r="B588" t="str">
        <f>'Pivot MRIP 12"'!B591</f>
        <v>1515620130707005</v>
      </c>
      <c r="C588">
        <f>'Pivot MRIP 12"'!C591</f>
        <v>229.02830979000001</v>
      </c>
      <c r="D588">
        <f>'Pivot MRIP 12"'!D591</f>
        <v>229.02830979000001</v>
      </c>
      <c r="E588">
        <f>'Pivot MRIP 12"'!E591</f>
        <v>1.1611012475070219</v>
      </c>
      <c r="F588">
        <f>'Pivot MRIP 12"'!F591</f>
        <v>3</v>
      </c>
      <c r="G588">
        <f>'Pivot MRIP 12"'!G591</f>
        <v>3</v>
      </c>
      <c r="H588">
        <f t="shared" si="55"/>
        <v>687.08492937000005</v>
      </c>
      <c r="I588">
        <f t="shared" si="56"/>
        <v>797.77516863478115</v>
      </c>
    </row>
    <row r="589" spans="1:9" x14ac:dyDescent="0.25">
      <c r="A589">
        <f>'Pivot MRIP 12"'!A592</f>
        <v>2013</v>
      </c>
      <c r="B589" t="str">
        <f>'Pivot MRIP 12"'!B592</f>
        <v>1515620130712007</v>
      </c>
      <c r="C589">
        <f>'Pivot MRIP 12"'!C592</f>
        <v>1088.615599</v>
      </c>
      <c r="D589">
        <f>'Pivot MRIP 12"'!D592</f>
        <v>1088.615599</v>
      </c>
      <c r="E589">
        <f>'Pivot MRIP 12"'!E592</f>
        <v>1.0429356585072183</v>
      </c>
      <c r="F589">
        <f>'Pivot MRIP 12"'!F592</f>
        <v>4</v>
      </c>
      <c r="G589">
        <f>'Pivot MRIP 12"'!G592</f>
        <v>1.150822941450856</v>
      </c>
      <c r="H589">
        <f t="shared" si="55"/>
        <v>1252.8038057504655</v>
      </c>
      <c r="I589">
        <f t="shared" si="56"/>
        <v>1306.593762130711</v>
      </c>
    </row>
    <row r="590" spans="1:9" x14ac:dyDescent="0.25">
      <c r="A590">
        <f>'Pivot MRIP 12"'!A593</f>
        <v>2013</v>
      </c>
      <c r="B590" t="str">
        <f>'Pivot MRIP 12"'!B593</f>
        <v>1515620130728001</v>
      </c>
      <c r="C590">
        <f>'Pivot MRIP 12"'!C593</f>
        <v>214.42892853999999</v>
      </c>
      <c r="D590">
        <f>'Pivot MRIP 12"'!D593</f>
        <v>214.42892853999999</v>
      </c>
      <c r="E590">
        <f>'Pivot MRIP 12"'!E593</f>
        <v>1.2336709503657979</v>
      </c>
      <c r="F590">
        <f>'Pivot MRIP 12"'!F593</f>
        <v>3</v>
      </c>
      <c r="G590">
        <f>'Pivot MRIP 12"'!G593</f>
        <v>2.0062842892271191</v>
      </c>
      <c r="H590">
        <f t="shared" si="55"/>
        <v>430.20539048560659</v>
      </c>
      <c r="I590">
        <f t="shared" si="56"/>
        <v>530.73189293286748</v>
      </c>
    </row>
    <row r="591" spans="1:9" x14ac:dyDescent="0.25">
      <c r="A591">
        <f>'Pivot MRIP 12"'!A594</f>
        <v>2013</v>
      </c>
      <c r="B591" t="str">
        <f>'Pivot MRIP 12"'!B594</f>
        <v>1515620130728007</v>
      </c>
      <c r="C591">
        <f>'Pivot MRIP 12"'!C594</f>
        <v>235.48811384000001</v>
      </c>
      <c r="D591">
        <f>'Pivot MRIP 12"'!D594</f>
        <v>235.48811384000001</v>
      </c>
      <c r="E591">
        <f>'Pivot MRIP 12"'!E594</f>
        <v>1.0519763307047667</v>
      </c>
      <c r="F591">
        <f>'Pivot MRIP 12"'!F594</f>
        <v>12</v>
      </c>
      <c r="G591">
        <f>'Pivot MRIP 12"'!G594</f>
        <v>1.056558603044071</v>
      </c>
      <c r="H591">
        <f t="shared" si="55"/>
        <v>248.80699259227359</v>
      </c>
      <c r="I591">
        <f t="shared" si="56"/>
        <v>261.73906712090803</v>
      </c>
    </row>
    <row r="592" spans="1:9" x14ac:dyDescent="0.25">
      <c r="A592">
        <f>'Pivot MRIP 12"'!A595</f>
        <v>2013</v>
      </c>
      <c r="B592" t="str">
        <f>'Pivot MRIP 12"'!B595</f>
        <v>1515620130728010</v>
      </c>
      <c r="C592">
        <f>'Pivot MRIP 12"'!C595</f>
        <v>214.42892853999999</v>
      </c>
      <c r="D592">
        <f>'Pivot MRIP 12"'!D595</f>
        <v>214.42892853999999</v>
      </c>
      <c r="E592">
        <f>'Pivot MRIP 12"'!E595</f>
        <v>0.94160359434525442</v>
      </c>
      <c r="F592">
        <f>'Pivot MRIP 12"'!F595</f>
        <v>2</v>
      </c>
      <c r="G592">
        <f>'Pivot MRIP 12"'!G595</f>
        <v>1.8852867681356991E-2</v>
      </c>
      <c r="H592">
        <f t="shared" si="55"/>
        <v>4.042600216819773</v>
      </c>
      <c r="I592">
        <f t="shared" si="56"/>
        <v>3.8065268946584032</v>
      </c>
    </row>
    <row r="593" spans="1:9" x14ac:dyDescent="0.25">
      <c r="A593">
        <f>'Pivot MRIP 12"'!A596</f>
        <v>2013</v>
      </c>
      <c r="B593" t="str">
        <f>'Pivot MRIP 12"'!B596</f>
        <v>1515620130728017</v>
      </c>
      <c r="C593">
        <f>'Pivot MRIP 12"'!C596</f>
        <v>214.42892853999999</v>
      </c>
      <c r="D593">
        <f>'Pivot MRIP 12"'!D596</f>
        <v>214.42892853999999</v>
      </c>
      <c r="E593">
        <f>'Pivot MRIP 12"'!E596</f>
        <v>0.94160359434525431</v>
      </c>
      <c r="F593">
        <f>'Pivot MRIP 12"'!F596</f>
        <v>4</v>
      </c>
      <c r="G593">
        <f>'Pivot MRIP 12"'!G596</f>
        <v>1.2568578454237993E-2</v>
      </c>
      <c r="H593">
        <f t="shared" si="55"/>
        <v>2.6950668112131821</v>
      </c>
      <c r="I593">
        <f t="shared" si="56"/>
        <v>2.5376845964389352</v>
      </c>
    </row>
    <row r="594" spans="1:9" x14ac:dyDescent="0.25">
      <c r="A594">
        <f>'Pivot MRIP 12"'!A597</f>
        <v>2013</v>
      </c>
      <c r="B594" t="str">
        <f>'Pivot MRIP 12"'!B597</f>
        <v>1515620130810008</v>
      </c>
      <c r="C594">
        <f>'Pivot MRIP 12"'!C597</f>
        <v>430.07488377999999</v>
      </c>
      <c r="D594">
        <f>'Pivot MRIP 12"'!D597</f>
        <v>430.07488377999999</v>
      </c>
      <c r="E594">
        <f>'Pivot MRIP 12"'!E597</f>
        <v>0.94160359434525431</v>
      </c>
      <c r="F594">
        <f>'Pivot MRIP 12"'!F597</f>
        <v>3</v>
      </c>
      <c r="G594">
        <f>'Pivot MRIP 12"'!G597</f>
        <v>6.2842892271189965E-3</v>
      </c>
      <c r="H594">
        <f t="shared" si="55"/>
        <v>2.7027149589931083</v>
      </c>
      <c r="I594">
        <f t="shared" si="56"/>
        <v>2.5448861198785973</v>
      </c>
    </row>
    <row r="595" spans="1:9" x14ac:dyDescent="0.25">
      <c r="A595">
        <f>'Pivot MRIP 12"'!A598</f>
        <v>2013</v>
      </c>
      <c r="B595" t="str">
        <f>'Pivot MRIP 12"'!B598</f>
        <v>1515620130810013</v>
      </c>
      <c r="C595">
        <f>'Pivot MRIP 12"'!C598</f>
        <v>337.13371339000003</v>
      </c>
      <c r="D595">
        <f>'Pivot MRIP 12"'!D598</f>
        <v>337.13371339000003</v>
      </c>
      <c r="E595">
        <f>'Pivot MRIP 12"'!E598</f>
        <v>0.94160359434525442</v>
      </c>
      <c r="F595">
        <f>'Pivot MRIP 12"'!F598</f>
        <v>4</v>
      </c>
      <c r="G595">
        <f>'Pivot MRIP 12"'!G598</f>
        <v>7.5411470725427962E-2</v>
      </c>
      <c r="H595">
        <f t="shared" si="55"/>
        <v>25.423749157864808</v>
      </c>
      <c r="I595">
        <f t="shared" si="56"/>
        <v>23.939093588777638</v>
      </c>
    </row>
    <row r="596" spans="1:9" x14ac:dyDescent="0.25">
      <c r="A596">
        <f>'Pivot MRIP 12"'!A599</f>
        <v>2013</v>
      </c>
      <c r="B596" t="str">
        <f>'Pivot MRIP 12"'!B599</f>
        <v>1515620130810015</v>
      </c>
      <c r="C596">
        <f>'Pivot MRIP 12"'!C599</f>
        <v>337.13371339000003</v>
      </c>
      <c r="D596">
        <f>'Pivot MRIP 12"'!D599</f>
        <v>337.13371339000003</v>
      </c>
      <c r="E596">
        <f>'Pivot MRIP 12"'!E599</f>
        <v>0.94160359434525442</v>
      </c>
      <c r="F596">
        <f>'Pivot MRIP 12"'!F599</f>
        <v>12</v>
      </c>
      <c r="G596">
        <f>'Pivot MRIP 12"'!G599</f>
        <v>3.1421446135594985E-2</v>
      </c>
      <c r="H596">
        <f t="shared" si="55"/>
        <v>10.593228815777003</v>
      </c>
      <c r="I596">
        <f t="shared" si="56"/>
        <v>9.9746223286573485</v>
      </c>
    </row>
    <row r="597" spans="1:9" x14ac:dyDescent="0.25">
      <c r="A597">
        <f>'Pivot MRIP 12"'!A600</f>
        <v>2013</v>
      </c>
      <c r="B597" t="str">
        <f>'Pivot MRIP 12"'!B600</f>
        <v>1515620130810019</v>
      </c>
      <c r="C597">
        <f>'Pivot MRIP 12"'!C600</f>
        <v>337.13371339000003</v>
      </c>
      <c r="D597">
        <f>'Pivot MRIP 12"'!D600</f>
        <v>337.13371339000003</v>
      </c>
      <c r="E597">
        <f>'Pivot MRIP 12"'!E600</f>
        <v>0.94160359434525431</v>
      </c>
      <c r="F597">
        <f>'Pivot MRIP 12"'!F600</f>
        <v>16</v>
      </c>
      <c r="G597">
        <f>'Pivot MRIP 12"'!G600</f>
        <v>0.10054862763390394</v>
      </c>
      <c r="H597">
        <f t="shared" si="55"/>
        <v>33.898332210486409</v>
      </c>
      <c r="I597">
        <f t="shared" si="56"/>
        <v>31.918791451703513</v>
      </c>
    </row>
    <row r="598" spans="1:9" x14ac:dyDescent="0.25">
      <c r="A598">
        <f>'Pivot MRIP 12"'!A601</f>
        <v>2013</v>
      </c>
      <c r="B598" t="str">
        <f>'Pivot MRIP 12"'!B601</f>
        <v>1515620130817008</v>
      </c>
      <c r="C598">
        <f>'Pivot MRIP 12"'!C601</f>
        <v>2579.6840849999999</v>
      </c>
      <c r="D598">
        <f>'Pivot MRIP 12"'!D601</f>
        <v>2579.6840849999999</v>
      </c>
      <c r="E598">
        <f>'Pivot MRIP 12"'!E601</f>
        <v>0.94160359434525431</v>
      </c>
      <c r="F598">
        <f>'Pivot MRIP 12"'!F601</f>
        <v>3</v>
      </c>
      <c r="G598">
        <f>'Pivot MRIP 12"'!G601</f>
        <v>6.2842892271189965E-3</v>
      </c>
      <c r="H598">
        <f t="shared" si="55"/>
        <v>16.211480904735826</v>
      </c>
      <c r="I598">
        <f t="shared" si="56"/>
        <v>15.264788689558708</v>
      </c>
    </row>
    <row r="599" spans="1:9" x14ac:dyDescent="0.25">
      <c r="A599">
        <f>'Pivot MRIP 12"'!A602</f>
        <v>2013</v>
      </c>
      <c r="B599" t="str">
        <f>'Pivot MRIP 12"'!B602</f>
        <v>1515620130817010</v>
      </c>
      <c r="C599">
        <f>'Pivot MRIP 12"'!C602</f>
        <v>1500.3806572999999</v>
      </c>
      <c r="D599">
        <f>'Pivot MRIP 12"'!D602</f>
        <v>1500.3806572999999</v>
      </c>
      <c r="E599">
        <f>'Pivot MRIP 12"'!E602</f>
        <v>1.2313405578350116</v>
      </c>
      <c r="F599">
        <f>'Pivot MRIP 12"'!F602</f>
        <v>15</v>
      </c>
      <c r="G599">
        <f>'Pivot MRIP 12"'!G602</f>
        <v>1.1633915199050939</v>
      </c>
      <c r="H599">
        <f t="shared" si="55"/>
        <v>1745.5301333324508</v>
      </c>
      <c r="I599">
        <f t="shared" si="56"/>
        <v>2149.3420480954023</v>
      </c>
    </row>
    <row r="600" spans="1:9" x14ac:dyDescent="0.25">
      <c r="A600">
        <f>'Pivot MRIP 12"'!A603</f>
        <v>2013</v>
      </c>
      <c r="B600" t="str">
        <f>'Pivot MRIP 12"'!B603</f>
        <v>1515620130818001</v>
      </c>
      <c r="C600">
        <f>'Pivot MRIP 12"'!C603</f>
        <v>383.12419311999997</v>
      </c>
      <c r="D600">
        <f>'Pivot MRIP 12"'!D603</f>
        <v>383.12419311999997</v>
      </c>
      <c r="E600">
        <f>'Pivot MRIP 12"'!E603</f>
        <v>1.0582188584874124</v>
      </c>
      <c r="F600">
        <f>'Pivot MRIP 12"'!F603</f>
        <v>2</v>
      </c>
      <c r="G600">
        <f>'Pivot MRIP 12"'!G603</f>
        <v>1</v>
      </c>
      <c r="H600">
        <f t="shared" si="55"/>
        <v>383.12419311999997</v>
      </c>
      <c r="I600">
        <f t="shared" si="56"/>
        <v>405.42924630235729</v>
      </c>
    </row>
    <row r="601" spans="1:9" x14ac:dyDescent="0.25">
      <c r="A601">
        <f>'Pivot MRIP 12"'!A604</f>
        <v>2013</v>
      </c>
      <c r="B601" t="str">
        <f>'Pivot MRIP 12"'!B604</f>
        <v>1515620130824001</v>
      </c>
      <c r="C601">
        <f>'Pivot MRIP 12"'!C604</f>
        <v>412.87157394000002</v>
      </c>
      <c r="D601">
        <f>'Pivot MRIP 12"'!D604</f>
        <v>412.87157394000002</v>
      </c>
      <c r="E601">
        <f>'Pivot MRIP 12"'!E604</f>
        <v>0.94160359434525442</v>
      </c>
      <c r="F601">
        <f>'Pivot MRIP 12"'!F604</f>
        <v>20</v>
      </c>
      <c r="G601">
        <f>'Pivot MRIP 12"'!G604</f>
        <v>0.12568578454237994</v>
      </c>
      <c r="H601">
        <f t="shared" si="55"/>
        <v>51.892087685896129</v>
      </c>
      <c r="I601">
        <f t="shared" si="56"/>
        <v>48.861776283118914</v>
      </c>
    </row>
    <row r="602" spans="1:9" x14ac:dyDescent="0.25">
      <c r="A602">
        <f>'Pivot MRIP 12"'!A605</f>
        <v>2013</v>
      </c>
      <c r="B602" t="str">
        <f>'Pivot MRIP 12"'!B605</f>
        <v>1515620130824007</v>
      </c>
      <c r="C602">
        <f>'Pivot MRIP 12"'!C605</f>
        <v>465.19561420000002</v>
      </c>
      <c r="D602">
        <f>'Pivot MRIP 12"'!D605</f>
        <v>465.19561420000002</v>
      </c>
      <c r="E602">
        <f>'Pivot MRIP 12"'!E605</f>
        <v>1.0060290429926892</v>
      </c>
      <c r="F602">
        <f>'Pivot MRIP 12"'!F605</f>
        <v>6</v>
      </c>
      <c r="G602">
        <f>'Pivot MRIP 12"'!G605</f>
        <v>1.12568578454238</v>
      </c>
      <c r="H602">
        <f t="shared" si="55"/>
        <v>523.66408993640141</v>
      </c>
      <c r="I602">
        <f t="shared" si="56"/>
        <v>526.82128324835548</v>
      </c>
    </row>
    <row r="603" spans="1:9" x14ac:dyDescent="0.25">
      <c r="A603">
        <f>'Pivot MRIP 12"'!A606</f>
        <v>2013</v>
      </c>
      <c r="B603" t="str">
        <f>'Pivot MRIP 12"'!B606</f>
        <v>1515620130824009</v>
      </c>
      <c r="C603">
        <f>'Pivot MRIP 12"'!C606</f>
        <v>430.31292069</v>
      </c>
      <c r="D603">
        <f>'Pivot MRIP 12"'!D606</f>
        <v>430.31292069</v>
      </c>
      <c r="E603">
        <f>'Pivot MRIP 12"'!E606</f>
        <v>0.94724755951441475</v>
      </c>
      <c r="F603">
        <f>'Pivot MRIP 12"'!F606</f>
        <v>12</v>
      </c>
      <c r="G603">
        <f>'Pivot MRIP 12"'!G606</f>
        <v>3.081695759952547</v>
      </c>
      <c r="H603">
        <f t="shared" si="55"/>
        <v>1326.0935031431695</v>
      </c>
      <c r="I603">
        <f t="shared" si="56"/>
        <v>1256.1388345402881</v>
      </c>
    </row>
    <row r="604" spans="1:9" x14ac:dyDescent="0.25">
      <c r="A604">
        <f>'Pivot MRIP 12"'!A607</f>
        <v>2013</v>
      </c>
      <c r="B604" t="str">
        <f>'Pivot MRIP 12"'!B607</f>
        <v>1515620130824015</v>
      </c>
      <c r="C604">
        <f>'Pivot MRIP 12"'!C607</f>
        <v>360.54753368000002</v>
      </c>
      <c r="D604">
        <f>'Pivot MRIP 12"'!D607</f>
        <v>360.54753368000002</v>
      </c>
      <c r="E604">
        <f>'Pivot MRIP 12"'!E607</f>
        <v>1.1730430277420285</v>
      </c>
      <c r="F604">
        <f>'Pivot MRIP 12"'!F607</f>
        <v>4</v>
      </c>
      <c r="G604">
        <f>'Pivot MRIP 12"'!G607</f>
        <v>1.0754114707254279</v>
      </c>
      <c r="H604">
        <f t="shared" si="55"/>
        <v>387.73695346123458</v>
      </c>
      <c r="I604">
        <f t="shared" si="56"/>
        <v>454.83212985563659</v>
      </c>
    </row>
    <row r="605" spans="1:9" x14ac:dyDescent="0.25">
      <c r="A605">
        <f>'Pivot MRIP 12"'!A608</f>
        <v>2013</v>
      </c>
      <c r="B605" t="str">
        <f>'Pivot MRIP 12"'!B608</f>
        <v>1515620130824018</v>
      </c>
      <c r="C605">
        <f>'Pivot MRIP 12"'!C608</f>
        <v>360.54753368000002</v>
      </c>
      <c r="D605">
        <f>'Pivot MRIP 12"'!D608</f>
        <v>360.54753368000002</v>
      </c>
      <c r="E605">
        <f>'Pivot MRIP 12"'!E608</f>
        <v>0.94160359434525442</v>
      </c>
      <c r="F605">
        <f>'Pivot MRIP 12"'!F608</f>
        <v>9</v>
      </c>
      <c r="G605">
        <f>'Pivot MRIP 12"'!G608</f>
        <v>0.37705735362713977</v>
      </c>
      <c r="H605">
        <f t="shared" si="55"/>
        <v>135.94709890617284</v>
      </c>
      <c r="I605">
        <f t="shared" si="56"/>
        <v>128.00827697086214</v>
      </c>
    </row>
    <row r="606" spans="1:9" x14ac:dyDescent="0.25">
      <c r="A606">
        <f>'Pivot MRIP 12"'!A609</f>
        <v>2013</v>
      </c>
      <c r="B606" t="str">
        <f>'Pivot MRIP 12"'!B609</f>
        <v>1515620130824021</v>
      </c>
      <c r="C606">
        <f>'Pivot MRIP 12"'!C609</f>
        <v>779.13985577000005</v>
      </c>
      <c r="D606">
        <f>'Pivot MRIP 12"'!D609</f>
        <v>779.13985577000005</v>
      </c>
      <c r="E606">
        <f>'Pivot MRIP 12"'!E609</f>
        <v>0.94160359434525431</v>
      </c>
      <c r="F606">
        <f>'Pivot MRIP 12"'!F609</f>
        <v>3</v>
      </c>
      <c r="G606">
        <f>'Pivot MRIP 12"'!G609</f>
        <v>1.2568578454237993E-2</v>
      </c>
      <c r="H606">
        <f t="shared" si="55"/>
        <v>9.7926804040689195</v>
      </c>
      <c r="I606">
        <f t="shared" si="56"/>
        <v>9.2208230667456323</v>
      </c>
    </row>
    <row r="607" spans="1:9" x14ac:dyDescent="0.25">
      <c r="A607">
        <f>'Pivot MRIP 12"'!A610</f>
        <v>2013</v>
      </c>
      <c r="B607" t="str">
        <f>'Pivot MRIP 12"'!B610</f>
        <v>1515620130824022</v>
      </c>
      <c r="C607">
        <f>'Pivot MRIP 12"'!C610</f>
        <v>360.54753368000002</v>
      </c>
      <c r="D607">
        <f>'Pivot MRIP 12"'!D610</f>
        <v>360.54753368000002</v>
      </c>
      <c r="E607">
        <f>'Pivot MRIP 12"'!E610</f>
        <v>0.98237178806764747</v>
      </c>
      <c r="F607">
        <f>'Pivot MRIP 12"'!F610</f>
        <v>9</v>
      </c>
      <c r="G607">
        <f>'Pivot MRIP 12"'!G610</f>
        <v>10.1319700737695</v>
      </c>
      <c r="H607">
        <f t="shared" si="55"/>
        <v>3653.0568214171608</v>
      </c>
      <c r="I607">
        <f t="shared" si="56"/>
        <v>3588.6599615682931</v>
      </c>
    </row>
    <row r="608" spans="1:9" x14ac:dyDescent="0.25">
      <c r="A608">
        <f>'Pivot MRIP 12"'!A611</f>
        <v>2013</v>
      </c>
      <c r="B608" t="str">
        <f>'Pivot MRIP 12"'!B611</f>
        <v>1515620130824025</v>
      </c>
      <c r="C608">
        <f>'Pivot MRIP 12"'!C611</f>
        <v>465.19561420000002</v>
      </c>
      <c r="D608">
        <f>'Pivot MRIP 12"'!D611</f>
        <v>465.19561420000002</v>
      </c>
      <c r="E608">
        <f>'Pivot MRIP 12"'!E611</f>
        <v>0.9817028364035294</v>
      </c>
      <c r="F608">
        <f>'Pivot MRIP 12"'!F611</f>
        <v>6</v>
      </c>
      <c r="G608">
        <f>'Pivot MRIP 12"'!G611</f>
        <v>5.55100076754238</v>
      </c>
      <c r="H608">
        <f t="shared" si="55"/>
        <v>2582.3012114815492</v>
      </c>
      <c r="I608">
        <f t="shared" si="56"/>
        <v>2535.0524237597069</v>
      </c>
    </row>
    <row r="609" spans="1:9" x14ac:dyDescent="0.25">
      <c r="A609">
        <f>'Pivot MRIP 12"'!A612</f>
        <v>2013</v>
      </c>
      <c r="B609" t="str">
        <f>'Pivot MRIP 12"'!B612</f>
        <v>1515620130824027</v>
      </c>
      <c r="C609">
        <f>'Pivot MRIP 12"'!C612</f>
        <v>360.54753368000002</v>
      </c>
      <c r="D609">
        <f>'Pivot MRIP 12"'!D612</f>
        <v>360.54753368000002</v>
      </c>
      <c r="E609">
        <f>'Pivot MRIP 12"'!E612</f>
        <v>1.2904555559854225</v>
      </c>
      <c r="F609">
        <f>'Pivot MRIP 12"'!F612</f>
        <v>9</v>
      </c>
      <c r="G609">
        <f>'Pivot MRIP 12"'!G612</f>
        <v>9.0754114707254274</v>
      </c>
      <c r="H609">
        <f t="shared" si="55"/>
        <v>3272.1172229012345</v>
      </c>
      <c r="I609">
        <f t="shared" si="56"/>
        <v>4222.5218501284889</v>
      </c>
    </row>
    <row r="610" spans="1:9" x14ac:dyDescent="0.25">
      <c r="A610">
        <f>'Pivot MRIP 12"'!A613</f>
        <v>2013</v>
      </c>
      <c r="B610" t="str">
        <f>'Pivot MRIP 12"'!B613</f>
        <v>1515620130824030</v>
      </c>
      <c r="C610">
        <f>'Pivot MRIP 12"'!C613</f>
        <v>674.49177525000005</v>
      </c>
      <c r="D610">
        <f>'Pivot MRIP 12"'!D613</f>
        <v>674.49177525000005</v>
      </c>
      <c r="E610">
        <f>'Pivot MRIP 12"'!E613</f>
        <v>1.0206726420382208</v>
      </c>
      <c r="F610">
        <f>'Pivot MRIP 12"'!F613</f>
        <v>10</v>
      </c>
      <c r="G610">
        <f>'Pivot MRIP 12"'!G613</f>
        <v>4.9491770786966178</v>
      </c>
      <c r="H610">
        <f t="shared" si="55"/>
        <v>3338.1792338366909</v>
      </c>
      <c r="I610">
        <f t="shared" si="56"/>
        <v>3407.1882181972192</v>
      </c>
    </row>
    <row r="611" spans="1:9" x14ac:dyDescent="0.25">
      <c r="A611">
        <f>'Pivot MRIP 12"'!A614</f>
        <v>2013</v>
      </c>
      <c r="B611" t="str">
        <f>'Pivot MRIP 12"'!B614</f>
        <v>1515620130824032</v>
      </c>
      <c r="C611">
        <f>'Pivot MRIP 12"'!C614</f>
        <v>465.19561420000002</v>
      </c>
      <c r="D611">
        <f>'Pivot MRIP 12"'!D614</f>
        <v>465.19561420000002</v>
      </c>
      <c r="E611">
        <f>'Pivot MRIP 12"'!E614</f>
        <v>0.94160359434525431</v>
      </c>
      <c r="F611">
        <f>'Pivot MRIP 12"'!F614</f>
        <v>6</v>
      </c>
      <c r="G611">
        <f>'Pivot MRIP 12"'!G614</f>
        <v>0.10054862763390394</v>
      </c>
      <c r="H611">
        <f t="shared" si="55"/>
        <v>46.774780589121043</v>
      </c>
      <c r="I611">
        <f t="shared" si="56"/>
        <v>44.043301527427005</v>
      </c>
    </row>
    <row r="612" spans="1:9" x14ac:dyDescent="0.25">
      <c r="A612">
        <f>'Pivot MRIP 12"'!A615</f>
        <v>2013</v>
      </c>
      <c r="B612" t="str">
        <f>'Pivot MRIP 12"'!B615</f>
        <v>1515620130824034</v>
      </c>
      <c r="C612">
        <f>'Pivot MRIP 12"'!C615</f>
        <v>569.84369473000004</v>
      </c>
      <c r="D612">
        <f>'Pivot MRIP 12"'!D615</f>
        <v>569.84369473000004</v>
      </c>
      <c r="E612">
        <f>'Pivot MRIP 12"'!E615</f>
        <v>0.94160359434525431</v>
      </c>
      <c r="F612">
        <f>'Pivot MRIP 12"'!F615</f>
        <v>4</v>
      </c>
      <c r="G612">
        <f>'Pivot MRIP 12"'!G615</f>
        <v>6.2842892271189965E-3</v>
      </c>
      <c r="H612">
        <f t="shared" si="55"/>
        <v>3.5810625919334251</v>
      </c>
      <c r="I612">
        <f t="shared" si="56"/>
        <v>3.371941408139846</v>
      </c>
    </row>
    <row r="613" spans="1:9" x14ac:dyDescent="0.25">
      <c r="A613">
        <f>'Pivot MRIP 12"'!A616</f>
        <v>2013</v>
      </c>
      <c r="B613" t="str">
        <f>'Pivot MRIP 12"'!B616</f>
        <v>1515620130824036</v>
      </c>
      <c r="C613">
        <f>'Pivot MRIP 12"'!C616</f>
        <v>500.07830770999999</v>
      </c>
      <c r="D613">
        <f>'Pivot MRIP 12"'!D616</f>
        <v>500.07830770999999</v>
      </c>
      <c r="E613">
        <f>'Pivot MRIP 12"'!E616</f>
        <v>1.3968492501870513</v>
      </c>
      <c r="F613">
        <f>'Pivot MRIP 12"'!F616</f>
        <v>15</v>
      </c>
      <c r="G613">
        <f>'Pivot MRIP 12"'!G616</f>
        <v>8.7523344328339032</v>
      </c>
      <c r="H613">
        <f t="shared" si="55"/>
        <v>4376.8525916835406</v>
      </c>
      <c r="I613">
        <f t="shared" si="56"/>
        <v>6113.8032608724061</v>
      </c>
    </row>
    <row r="614" spans="1:9" x14ac:dyDescent="0.25">
      <c r="A614">
        <f>'Pivot MRIP 12"'!A617</f>
        <v>2013</v>
      </c>
      <c r="B614" t="str">
        <f>'Pivot MRIP 12"'!B617</f>
        <v>1515620130824039</v>
      </c>
      <c r="C614">
        <f>'Pivot MRIP 12"'!C617</f>
        <v>639.60908173999997</v>
      </c>
      <c r="D614">
        <f>'Pivot MRIP 12"'!D617</f>
        <v>639.60908173999997</v>
      </c>
      <c r="E614">
        <f>'Pivot MRIP 12"'!E617</f>
        <v>1.0554980127696767</v>
      </c>
      <c r="F614">
        <f>'Pivot MRIP 12"'!F617</f>
        <v>21</v>
      </c>
      <c r="G614">
        <f>'Pivot MRIP 12"'!G617</f>
        <v>8.0803263632135707</v>
      </c>
      <c r="H614">
        <f t="shared" si="55"/>
        <v>5168.2501253345454</v>
      </c>
      <c r="I614">
        <f t="shared" si="56"/>
        <v>5455.0777367872452</v>
      </c>
    </row>
    <row r="615" spans="1:9" x14ac:dyDescent="0.25">
      <c r="A615">
        <f>'Pivot MRIP 12"'!A618</f>
        <v>2013</v>
      </c>
      <c r="B615" t="str">
        <f>'Pivot MRIP 12"'!B618</f>
        <v>1515620130824042</v>
      </c>
      <c r="C615">
        <f>'Pivot MRIP 12"'!C618</f>
        <v>465.19561420000002</v>
      </c>
      <c r="D615">
        <f>'Pivot MRIP 12"'!D618</f>
        <v>465.19561420000002</v>
      </c>
      <c r="E615">
        <f>'Pivot MRIP 12"'!E618</f>
        <v>0.84877970943631253</v>
      </c>
      <c r="F615">
        <f>'Pivot MRIP 12"'!F618</f>
        <v>3</v>
      </c>
      <c r="G615">
        <f>'Pivot MRIP 12"'!G618</f>
        <v>3.1001799903</v>
      </c>
      <c r="H615">
        <f t="shared" si="55"/>
        <v>1442.1901347181586</v>
      </c>
      <c r="I615">
        <f t="shared" si="56"/>
        <v>1224.101723497995</v>
      </c>
    </row>
    <row r="616" spans="1:9" x14ac:dyDescent="0.25">
      <c r="A616">
        <f>'Pivot MRIP 12"'!A619</f>
        <v>2013</v>
      </c>
      <c r="B616" t="str">
        <f>'Pivot MRIP 12"'!B619</f>
        <v>1515620130830001</v>
      </c>
      <c r="C616">
        <f>'Pivot MRIP 12"'!C619</f>
        <v>1575.7919488</v>
      </c>
      <c r="D616">
        <f>'Pivot MRIP 12"'!D619</f>
        <v>1575.7919488</v>
      </c>
      <c r="E616">
        <f>'Pivot MRIP 12"'!E619</f>
        <v>0.94160359434525442</v>
      </c>
      <c r="F616">
        <f>'Pivot MRIP 12"'!F619</f>
        <v>9</v>
      </c>
      <c r="G616">
        <f>'Pivot MRIP 12"'!G619</f>
        <v>3.7705735362713981E-2</v>
      </c>
      <c r="H616">
        <f t="shared" si="55"/>
        <v>59.416394208148141</v>
      </c>
      <c r="I616">
        <f t="shared" si="56"/>
        <v>55.946690349426845</v>
      </c>
    </row>
    <row r="617" spans="1:9" x14ac:dyDescent="0.25">
      <c r="A617">
        <f>'Pivot MRIP 12"'!A620</f>
        <v>2013</v>
      </c>
      <c r="B617" t="str">
        <f>'Pivot MRIP 12"'!B620</f>
        <v>1515620130906001</v>
      </c>
      <c r="C617">
        <f>'Pivot MRIP 12"'!C620</f>
        <v>531.38763830000005</v>
      </c>
      <c r="D617">
        <f>'Pivot MRIP 12"'!D620</f>
        <v>531.38763830000005</v>
      </c>
      <c r="E617">
        <f>'Pivot MRIP 12"'!E620</f>
        <v>0.94160359434525442</v>
      </c>
      <c r="F617">
        <f>'Pivot MRIP 12"'!F620</f>
        <v>4</v>
      </c>
      <c r="G617">
        <f>'Pivot MRIP 12"'!G620</f>
        <v>7.5411470725427962E-2</v>
      </c>
      <c r="H617">
        <f t="shared" si="55"/>
        <v>40.072723329514758</v>
      </c>
      <c r="I617">
        <f t="shared" si="56"/>
        <v>37.73262032227403</v>
      </c>
    </row>
    <row r="618" spans="1:9" x14ac:dyDescent="0.25">
      <c r="A618">
        <f>'Pivot MRIP 12"'!A621</f>
        <v>2013</v>
      </c>
      <c r="B618" t="str">
        <f>'Pivot MRIP 12"'!B621</f>
        <v>1515620130906005</v>
      </c>
      <c r="C618">
        <f>'Pivot MRIP 12"'!C621</f>
        <v>531.38763830000005</v>
      </c>
      <c r="D618">
        <f>'Pivot MRIP 12"'!D621</f>
        <v>531.38763830000005</v>
      </c>
      <c r="E618">
        <f>'Pivot MRIP 12"'!E621</f>
        <v>0.94160359434525431</v>
      </c>
      <c r="F618">
        <f>'Pivot MRIP 12"'!F621</f>
        <v>4</v>
      </c>
      <c r="G618">
        <f>'Pivot MRIP 12"'!G621</f>
        <v>2.5137156908475986E-2</v>
      </c>
      <c r="H618">
        <f t="shared" si="55"/>
        <v>13.357574443171584</v>
      </c>
      <c r="I618">
        <f t="shared" si="56"/>
        <v>12.577540107424673</v>
      </c>
    </row>
    <row r="619" spans="1:9" x14ac:dyDescent="0.25">
      <c r="A619">
        <f>'Pivot MRIP 12"'!A622</f>
        <v>2013</v>
      </c>
      <c r="B619" t="str">
        <f>'Pivot MRIP 12"'!B622</f>
        <v>1515620130906018</v>
      </c>
      <c r="C619">
        <f>'Pivot MRIP 12"'!C622</f>
        <v>531.38763830000005</v>
      </c>
      <c r="D619">
        <f>'Pivot MRIP 12"'!D622</f>
        <v>531.38763830000005</v>
      </c>
      <c r="E619">
        <f>'Pivot MRIP 12"'!E622</f>
        <v>0.94160359434525442</v>
      </c>
      <c r="F619">
        <f>'Pivot MRIP 12"'!F622</f>
        <v>1</v>
      </c>
      <c r="G619">
        <f>'Pivot MRIP 12"'!G622</f>
        <v>1.8852867681356991E-2</v>
      </c>
      <c r="H619">
        <f t="shared" si="55"/>
        <v>10.01818083237869</v>
      </c>
      <c r="I619">
        <f t="shared" si="56"/>
        <v>9.4331550805685076</v>
      </c>
    </row>
    <row r="620" spans="1:9" x14ac:dyDescent="0.25">
      <c r="A620">
        <f>'Pivot MRIP 12"'!A623</f>
        <v>2013</v>
      </c>
      <c r="B620" t="str">
        <f>'Pivot MRIP 12"'!B623</f>
        <v>1515620130911008</v>
      </c>
      <c r="C620">
        <f>'Pivot MRIP 12"'!C623</f>
        <v>659.32891197000004</v>
      </c>
      <c r="D620">
        <f>'Pivot MRIP 12"'!D623</f>
        <v>659.32891197000004</v>
      </c>
      <c r="E620">
        <f>'Pivot MRIP 12"'!E623</f>
        <v>0.94160359434525431</v>
      </c>
      <c r="F620">
        <f>'Pivot MRIP 12"'!F623</f>
        <v>2</v>
      </c>
      <c r="G620">
        <f>'Pivot MRIP 12"'!G623</f>
        <v>1.2568578454237993E-2</v>
      </c>
      <c r="H620">
        <f t="shared" si="55"/>
        <v>8.2868271572423211</v>
      </c>
      <c r="I620">
        <f t="shared" si="56"/>
        <v>7.8029062369772353</v>
      </c>
    </row>
    <row r="621" spans="1:9" x14ac:dyDescent="0.25">
      <c r="A621">
        <f>'Pivot MRIP 12"'!A624</f>
        <v>2013</v>
      </c>
      <c r="B621" t="str">
        <f>'Pivot MRIP 12"'!B624</f>
        <v>1515620130915003</v>
      </c>
      <c r="C621">
        <f>'Pivot MRIP 12"'!C624</f>
        <v>830.74002922</v>
      </c>
      <c r="D621">
        <f>'Pivot MRIP 12"'!D624</f>
        <v>830.74002922</v>
      </c>
      <c r="E621">
        <f>'Pivot MRIP 12"'!E624</f>
        <v>0.94160359434525431</v>
      </c>
      <c r="F621">
        <f>'Pivot MRIP 12"'!F624</f>
        <v>2</v>
      </c>
      <c r="G621">
        <f>'Pivot MRIP 12"'!G624</f>
        <v>1.2568578454237993E-2</v>
      </c>
      <c r="H621">
        <f t="shared" si="55"/>
        <v>10.441221232327532</v>
      </c>
      <c r="I621">
        <f t="shared" si="56"/>
        <v>9.8314914417135899</v>
      </c>
    </row>
    <row r="622" spans="1:9" x14ac:dyDescent="0.25">
      <c r="A622">
        <f>'Pivot MRIP 12"'!A625</f>
        <v>2013</v>
      </c>
      <c r="B622" t="str">
        <f>'Pivot MRIP 12"'!B625</f>
        <v>1515620130915010</v>
      </c>
      <c r="C622">
        <f>'Pivot MRIP 12"'!C625</f>
        <v>830.74002922</v>
      </c>
      <c r="D622">
        <f>'Pivot MRIP 12"'!D625</f>
        <v>830.74002922</v>
      </c>
      <c r="E622">
        <f>'Pivot MRIP 12"'!E625</f>
        <v>0.94160359434525431</v>
      </c>
      <c r="F622">
        <f>'Pivot MRIP 12"'!F625</f>
        <v>3</v>
      </c>
      <c r="G622">
        <f>'Pivot MRIP 12"'!G625</f>
        <v>6.2842892271189965E-3</v>
      </c>
      <c r="H622">
        <f t="shared" si="55"/>
        <v>5.220610616163766</v>
      </c>
      <c r="I622">
        <f t="shared" si="56"/>
        <v>4.915745720856795</v>
      </c>
    </row>
    <row r="623" spans="1:9" x14ac:dyDescent="0.25">
      <c r="A623">
        <f>'Pivot MRIP 12"'!A626</f>
        <v>2013</v>
      </c>
      <c r="B623" t="str">
        <f>'Pivot MRIP 12"'!B626</f>
        <v>1515620130915016</v>
      </c>
      <c r="C623">
        <f>'Pivot MRIP 12"'!C626</f>
        <v>830.74002922</v>
      </c>
      <c r="D623">
        <f>'Pivot MRIP 12"'!D626</f>
        <v>830.74002922</v>
      </c>
      <c r="E623">
        <f>'Pivot MRIP 12"'!E626</f>
        <v>0.94160359434525442</v>
      </c>
      <c r="F623">
        <f>'Pivot MRIP 12"'!F626</f>
        <v>2</v>
      </c>
      <c r="G623">
        <f>'Pivot MRIP 12"'!G626</f>
        <v>4.3990024589832977E-2</v>
      </c>
      <c r="H623">
        <f t="shared" si="55"/>
        <v>36.544274313146367</v>
      </c>
      <c r="I623">
        <f t="shared" si="56"/>
        <v>34.410220045997576</v>
      </c>
    </row>
    <row r="624" spans="1:9" x14ac:dyDescent="0.25">
      <c r="A624">
        <f>'Pivot MRIP 12"'!A627</f>
        <v>2013</v>
      </c>
      <c r="B624" t="str">
        <f>'Pivot MRIP 12"'!B627</f>
        <v>1515620130915018</v>
      </c>
      <c r="C624">
        <f>'Pivot MRIP 12"'!C627</f>
        <v>830.74002922</v>
      </c>
      <c r="D624">
        <f>'Pivot MRIP 12"'!D627</f>
        <v>830.74002922</v>
      </c>
      <c r="E624">
        <f>'Pivot MRIP 12"'!E627</f>
        <v>0.94160359434525431</v>
      </c>
      <c r="F624">
        <f>'Pivot MRIP 12"'!F627</f>
        <v>3</v>
      </c>
      <c r="G624">
        <f>'Pivot MRIP 12"'!G627</f>
        <v>1.2568578454237993E-2</v>
      </c>
      <c r="H624">
        <f t="shared" si="55"/>
        <v>10.441221232327532</v>
      </c>
      <c r="I624">
        <f t="shared" si="56"/>
        <v>9.8314914417135899</v>
      </c>
    </row>
    <row r="625" spans="1:9" x14ac:dyDescent="0.25">
      <c r="A625">
        <f>'Pivot MRIP 12"'!A628</f>
        <v>2013</v>
      </c>
      <c r="B625" t="str">
        <f>'Pivot MRIP 12"'!B628</f>
        <v>1515620130928003</v>
      </c>
      <c r="C625">
        <f>'Pivot MRIP 12"'!C628</f>
        <v>1040.8604912000001</v>
      </c>
      <c r="D625">
        <f>'Pivot MRIP 12"'!D628</f>
        <v>1040.8604912000001</v>
      </c>
      <c r="E625">
        <f>'Pivot MRIP 12"'!E628</f>
        <v>0.94160359434525431</v>
      </c>
      <c r="F625">
        <f>'Pivot MRIP 12"'!F628</f>
        <v>2</v>
      </c>
      <c r="G625">
        <f>'Pivot MRIP 12"'!G628</f>
        <v>1.2568578454237993E-2</v>
      </c>
      <c r="H625">
        <f t="shared" si="55"/>
        <v>13.082136743563895</v>
      </c>
      <c r="I625">
        <f t="shared" si="56"/>
        <v>12.318186979455884</v>
      </c>
    </row>
    <row r="626" spans="1:9" x14ac:dyDescent="0.25">
      <c r="A626">
        <f>'Pivot MRIP 12"'!A629</f>
        <v>2013</v>
      </c>
      <c r="B626" t="str">
        <f>'Pivot MRIP 12"'!B629</f>
        <v>1515620131012001</v>
      </c>
      <c r="C626">
        <f>'Pivot MRIP 12"'!C629</f>
        <v>30.958048460999997</v>
      </c>
      <c r="D626">
        <f>'Pivot MRIP 12"'!D629</f>
        <v>30.958048460999997</v>
      </c>
      <c r="E626">
        <f>'Pivot MRIP 12"'!E629</f>
        <v>0.94160359434525442</v>
      </c>
      <c r="F626">
        <f>'Pivot MRIP 12"'!F629</f>
        <v>25</v>
      </c>
      <c r="G626">
        <f>'Pivot MRIP 12"'!G629</f>
        <v>0.11940149531526094</v>
      </c>
      <c r="H626">
        <f t="shared" si="55"/>
        <v>3.6964372782857122</v>
      </c>
      <c r="I626">
        <f t="shared" si="56"/>
        <v>3.4805786275056163</v>
      </c>
    </row>
    <row r="627" spans="1:9" x14ac:dyDescent="0.25">
      <c r="A627">
        <f>'Pivot MRIP 12"'!A630</f>
        <v>2013</v>
      </c>
      <c r="B627" t="str">
        <f>'Pivot MRIP 12"'!B630</f>
        <v>1515620131109004</v>
      </c>
      <c r="C627">
        <f>'Pivot MRIP 12"'!C630</f>
        <v>1963.6346136</v>
      </c>
      <c r="D627">
        <f>'Pivot MRIP 12"'!D630</f>
        <v>1963.6346136</v>
      </c>
      <c r="E627">
        <f>'Pivot MRIP 12"'!E630</f>
        <v>0.94160359434525442</v>
      </c>
      <c r="F627">
        <f>'Pivot MRIP 12"'!F630</f>
        <v>4</v>
      </c>
      <c r="G627">
        <f>'Pivot MRIP 12"'!G630</f>
        <v>7.5411470725427962E-2</v>
      </c>
      <c r="H627">
        <f t="shared" si="55"/>
        <v>148.08057417893343</v>
      </c>
      <c r="I627">
        <f t="shared" si="56"/>
        <v>139.4332008995928</v>
      </c>
    </row>
    <row r="628" spans="1:9" x14ac:dyDescent="0.25">
      <c r="A628">
        <f>'Pivot MRIP 12"'!A631</f>
        <v>2013</v>
      </c>
      <c r="B628" t="str">
        <f>'Pivot MRIP 12"'!B631</f>
        <v>1515620131207004</v>
      </c>
      <c r="C628">
        <f>'Pivot MRIP 12"'!C631</f>
        <v>1304.3759858000001</v>
      </c>
      <c r="D628">
        <f>'Pivot MRIP 12"'!D631</f>
        <v>1304.3759858000001</v>
      </c>
      <c r="E628">
        <f>'Pivot MRIP 12"'!E631</f>
        <v>0.94160359434525431</v>
      </c>
      <c r="F628">
        <f>'Pivot MRIP 12"'!F631</f>
        <v>3</v>
      </c>
      <c r="G628">
        <f>'Pivot MRIP 12"'!G631</f>
        <v>6.2842892271189965E-3</v>
      </c>
      <c r="H628">
        <f t="shared" si="55"/>
        <v>8.1970759556756612</v>
      </c>
      <c r="I628">
        <f t="shared" si="56"/>
        <v>7.7183961829852628</v>
      </c>
    </row>
    <row r="629" spans="1:9" x14ac:dyDescent="0.25">
      <c r="A629">
        <f>'Pivot MRIP 12"'!A632</f>
        <v>2013</v>
      </c>
      <c r="B629" t="str">
        <f>'Pivot MRIP 12"'!B632</f>
        <v>1515620131207012</v>
      </c>
      <c r="C629">
        <f>'Pivot MRIP 12"'!C632</f>
        <v>1304.3759858000001</v>
      </c>
      <c r="D629">
        <f>'Pivot MRIP 12"'!D632</f>
        <v>1304.3759858000001</v>
      </c>
      <c r="E629">
        <f>'Pivot MRIP 12"'!E632</f>
        <v>0.94160359434525431</v>
      </c>
      <c r="F629">
        <f>'Pivot MRIP 12"'!F632</f>
        <v>3</v>
      </c>
      <c r="G629">
        <f>'Pivot MRIP 12"'!G632</f>
        <v>6.2842892271189965E-3</v>
      </c>
      <c r="H629">
        <f t="shared" si="55"/>
        <v>8.1970759556756612</v>
      </c>
      <c r="I629">
        <f t="shared" si="56"/>
        <v>7.7183961829852628</v>
      </c>
    </row>
    <row r="630" spans="1:9" x14ac:dyDescent="0.25">
      <c r="A630">
        <f>'Pivot MRIP 12"'!A633</f>
        <v>2013</v>
      </c>
      <c r="B630" t="str">
        <f>'Pivot MRIP 12"'!B633</f>
        <v>1515620131220013</v>
      </c>
      <c r="C630">
        <f>'Pivot MRIP 12"'!C633</f>
        <v>1065.6147648000001</v>
      </c>
      <c r="D630">
        <f>'Pivot MRIP 12"'!D633</f>
        <v>1065.6147648000001</v>
      </c>
      <c r="E630">
        <f>'Pivot MRIP 12"'!E633</f>
        <v>0.94160359434525442</v>
      </c>
      <c r="F630">
        <f>'Pivot MRIP 12"'!F633</f>
        <v>1</v>
      </c>
      <c r="G630">
        <f>'Pivot MRIP 12"'!G633</f>
        <v>1.8852867681356991E-2</v>
      </c>
      <c r="H630">
        <f t="shared" si="55"/>
        <v>20.089894160074753</v>
      </c>
      <c r="I630">
        <f t="shared" si="56"/>
        <v>18.916716551142123</v>
      </c>
    </row>
    <row r="631" spans="1:9" x14ac:dyDescent="0.25">
      <c r="A631">
        <f>'Pivot MRIP 12"'!A634</f>
        <v>2013</v>
      </c>
      <c r="B631" t="str">
        <f>'Pivot MRIP 12"'!B634</f>
        <v>1530420130112006</v>
      </c>
      <c r="C631">
        <f>'Pivot MRIP 12"'!C634</f>
        <v>94.698955431000002</v>
      </c>
      <c r="D631">
        <f>'Pivot MRIP 12"'!D634</f>
        <v>94.698955431000002</v>
      </c>
      <c r="E631">
        <f>'Pivot MRIP 12"'!E634</f>
        <v>0.94160359434525442</v>
      </c>
      <c r="F631">
        <f>'Pivot MRIP 12"'!F634</f>
        <v>12</v>
      </c>
      <c r="G631">
        <f>'Pivot MRIP 12"'!G634</f>
        <v>3.1421446135594985E-2</v>
      </c>
      <c r="H631">
        <f t="shared" si="55"/>
        <v>2.9755781271722768</v>
      </c>
      <c r="I631">
        <f t="shared" si="56"/>
        <v>2.8018150598005365</v>
      </c>
    </row>
    <row r="632" spans="1:9" x14ac:dyDescent="0.25">
      <c r="A632">
        <f>'Pivot MRIP 12"'!A635</f>
        <v>2013</v>
      </c>
      <c r="B632" t="str">
        <f>'Pivot MRIP 12"'!B635</f>
        <v>1530420130518067</v>
      </c>
      <c r="C632">
        <f>'Pivot MRIP 12"'!C635</f>
        <v>117.78932408</v>
      </c>
      <c r="D632">
        <f>'Pivot MRIP 12"'!D635</f>
        <v>117.78932408</v>
      </c>
      <c r="E632">
        <f>'Pivot MRIP 12"'!E635</f>
        <v>0.94160359434525431</v>
      </c>
      <c r="F632">
        <f>'Pivot MRIP 12"'!F635</f>
        <v>16</v>
      </c>
      <c r="G632">
        <f>'Pivot MRIP 12"'!G635</f>
        <v>0.10054862763390394</v>
      </c>
      <c r="H632">
        <f t="shared" si="55"/>
        <v>11.843554886169155</v>
      </c>
      <c r="I632">
        <f t="shared" si="56"/>
        <v>11.151933850642175</v>
      </c>
    </row>
    <row r="633" spans="1:9" x14ac:dyDescent="0.25">
      <c r="A633">
        <f>'Pivot MRIP 12"'!A636</f>
        <v>2013</v>
      </c>
      <c r="B633" t="str">
        <f>'Pivot MRIP 12"'!B636</f>
        <v>1530420130518078</v>
      </c>
      <c r="C633">
        <f>'Pivot MRIP 12"'!C636</f>
        <v>117.78932408</v>
      </c>
      <c r="D633">
        <f>'Pivot MRIP 12"'!D636</f>
        <v>117.78932408</v>
      </c>
      <c r="E633">
        <f>'Pivot MRIP 12"'!E636</f>
        <v>0.94160359434525431</v>
      </c>
      <c r="F633">
        <f>'Pivot MRIP 12"'!F636</f>
        <v>3</v>
      </c>
      <c r="G633">
        <f>'Pivot MRIP 12"'!G636</f>
        <v>6.2842892271189965E-3</v>
      </c>
      <c r="H633">
        <f t="shared" si="55"/>
        <v>0.74022218038557219</v>
      </c>
      <c r="I633">
        <f t="shared" si="56"/>
        <v>0.69699586566513594</v>
      </c>
    </row>
    <row r="634" spans="1:9" x14ac:dyDescent="0.25">
      <c r="A634">
        <f>'Pivot MRIP 12"'!A637</f>
        <v>2013</v>
      </c>
      <c r="B634" t="str">
        <f>'Pivot MRIP 12"'!B637</f>
        <v>1530420130518093</v>
      </c>
      <c r="C634">
        <f>'Pivot MRIP 12"'!C637</f>
        <v>117.78932408</v>
      </c>
      <c r="D634">
        <f>'Pivot MRIP 12"'!D637</f>
        <v>117.78932408</v>
      </c>
      <c r="E634">
        <f>'Pivot MRIP 12"'!E637</f>
        <v>0.94160359434525431</v>
      </c>
      <c r="F634">
        <f>'Pivot MRIP 12"'!F637</f>
        <v>3</v>
      </c>
      <c r="G634">
        <f>'Pivot MRIP 12"'!G637</f>
        <v>6.2842892271189965E-3</v>
      </c>
      <c r="H634">
        <f t="shared" si="55"/>
        <v>0.74022218038557219</v>
      </c>
      <c r="I634">
        <f t="shared" si="56"/>
        <v>0.69699586566513594</v>
      </c>
    </row>
    <row r="635" spans="1:9" x14ac:dyDescent="0.25">
      <c r="A635">
        <f>'Pivot MRIP 12"'!A638</f>
        <v>2013</v>
      </c>
      <c r="B635" t="str">
        <f>'Pivot MRIP 12"'!B638</f>
        <v>1530420130518104</v>
      </c>
      <c r="C635">
        <f>'Pivot MRIP 12"'!C638</f>
        <v>117.78932408</v>
      </c>
      <c r="D635">
        <f>'Pivot MRIP 12"'!D638</f>
        <v>117.78932408</v>
      </c>
      <c r="E635">
        <f>'Pivot MRIP 12"'!E638</f>
        <v>0.94160359434525431</v>
      </c>
      <c r="F635">
        <f>'Pivot MRIP 12"'!F638</f>
        <v>4</v>
      </c>
      <c r="G635">
        <f>'Pivot MRIP 12"'!G638</f>
        <v>6.2842892271189965E-3</v>
      </c>
      <c r="H635">
        <f t="shared" si="55"/>
        <v>0.74022218038557219</v>
      </c>
      <c r="I635">
        <f t="shared" si="56"/>
        <v>0.69699586566513594</v>
      </c>
    </row>
    <row r="636" spans="1:9" x14ac:dyDescent="0.25">
      <c r="A636">
        <f>'Pivot MRIP 12"'!A639</f>
        <v>2013</v>
      </c>
      <c r="B636" t="str">
        <f>'Pivot MRIP 12"'!B639</f>
        <v>1530420130518111</v>
      </c>
      <c r="C636">
        <f>'Pivot MRIP 12"'!C639</f>
        <v>117.78932408</v>
      </c>
      <c r="D636">
        <f>'Pivot MRIP 12"'!D639</f>
        <v>117.78932408</v>
      </c>
      <c r="E636">
        <f>'Pivot MRIP 12"'!E639</f>
        <v>0.94160359434525442</v>
      </c>
      <c r="F636">
        <f>'Pivot MRIP 12"'!F639</f>
        <v>6</v>
      </c>
      <c r="G636">
        <f>'Pivot MRIP 12"'!G639</f>
        <v>1.8852867681356991E-2</v>
      </c>
      <c r="H636">
        <f t="shared" si="55"/>
        <v>2.2206665411567168</v>
      </c>
      <c r="I636">
        <f t="shared" si="56"/>
        <v>2.0909875969954084</v>
      </c>
    </row>
    <row r="637" spans="1:9" x14ac:dyDescent="0.25">
      <c r="A637">
        <f>'Pivot MRIP 12"'!A640</f>
        <v>2013</v>
      </c>
      <c r="B637" t="str">
        <f>'Pivot MRIP 12"'!B640</f>
        <v>1530420130804008</v>
      </c>
      <c r="C637">
        <f>'Pivot MRIP 12"'!C640</f>
        <v>656.39450472999999</v>
      </c>
      <c r="D637">
        <f>'Pivot MRIP 12"'!D640</f>
        <v>656.39450472999999</v>
      </c>
      <c r="E637">
        <f>'Pivot MRIP 12"'!E640</f>
        <v>0.94160359434525431</v>
      </c>
      <c r="F637">
        <f>'Pivot MRIP 12"'!F640</f>
        <v>2</v>
      </c>
      <c r="G637">
        <f>'Pivot MRIP 12"'!G640</f>
        <v>6.2842892271189965E-3</v>
      </c>
      <c r="H637">
        <f t="shared" si="55"/>
        <v>4.1249729148148484</v>
      </c>
      <c r="I637">
        <f t="shared" si="56"/>
        <v>3.8840893231664819</v>
      </c>
    </row>
    <row r="638" spans="1:9" x14ac:dyDescent="0.25">
      <c r="A638">
        <f>'Pivot MRIP 12"'!A641</f>
        <v>2013</v>
      </c>
      <c r="B638" t="str">
        <f>'Pivot MRIP 12"'!B641</f>
        <v>1530420130804012</v>
      </c>
      <c r="C638">
        <f>'Pivot MRIP 12"'!C641</f>
        <v>656.39450472999999</v>
      </c>
      <c r="D638">
        <f>'Pivot MRIP 12"'!D641</f>
        <v>656.39450472999999</v>
      </c>
      <c r="E638">
        <f>'Pivot MRIP 12"'!E641</f>
        <v>1.3966599492392544</v>
      </c>
      <c r="F638">
        <f>'Pivot MRIP 12"'!F641</f>
        <v>9</v>
      </c>
      <c r="G638">
        <f>'Pivot MRIP 12"'!G641</f>
        <v>2.0628428922711901</v>
      </c>
      <c r="H638">
        <f t="shared" si="55"/>
        <v>1354.0387386081486</v>
      </c>
      <c r="I638">
        <f t="shared" si="56"/>
        <v>1891.1316759324409</v>
      </c>
    </row>
    <row r="639" spans="1:9" x14ac:dyDescent="0.25">
      <c r="A639">
        <f>'Pivot MRIP 12"'!A642</f>
        <v>2013</v>
      </c>
      <c r="B639" t="str">
        <f>'Pivot MRIP 12"'!B642</f>
        <v>1530420130804019</v>
      </c>
      <c r="C639">
        <f>'Pivot MRIP 12"'!C642</f>
        <v>656.39450472999999</v>
      </c>
      <c r="D639">
        <f>'Pivot MRIP 12"'!D642</f>
        <v>656.39450472999999</v>
      </c>
      <c r="E639">
        <f>'Pivot MRIP 12"'!E642</f>
        <v>0.76665607150898496</v>
      </c>
      <c r="F639">
        <f>'Pivot MRIP 12"'!F642</f>
        <v>6</v>
      </c>
      <c r="G639">
        <f>'Pivot MRIP 12"'!G642</f>
        <v>8.0251371569084764</v>
      </c>
      <c r="H639">
        <f t="shared" si="55"/>
        <v>5267.6559294992594</v>
      </c>
      <c r="I639">
        <f t="shared" si="56"/>
        <v>4038.4804009709128</v>
      </c>
    </row>
    <row r="640" spans="1:9" x14ac:dyDescent="0.25">
      <c r="A640">
        <f>'Pivot MRIP 12"'!A643</f>
        <v>2013</v>
      </c>
      <c r="B640" t="str">
        <f>'Pivot MRIP 12"'!B643</f>
        <v>1530420130804022</v>
      </c>
      <c r="C640">
        <f>'Pivot MRIP 12"'!C643</f>
        <v>656.39450472999999</v>
      </c>
      <c r="D640">
        <f>'Pivot MRIP 12"'!D643</f>
        <v>656.39450472999999</v>
      </c>
      <c r="E640">
        <f>'Pivot MRIP 12"'!E643</f>
        <v>1.1899759345909653</v>
      </c>
      <c r="F640">
        <f>'Pivot MRIP 12"'!F643</f>
        <v>15</v>
      </c>
      <c r="G640">
        <f>'Pivot MRIP 12"'!G643</f>
        <v>3.0062842892271191</v>
      </c>
      <c r="H640">
        <f t="shared" si="55"/>
        <v>1973.308487104815</v>
      </c>
      <c r="I640">
        <f t="shared" si="56"/>
        <v>2348.189611178836</v>
      </c>
    </row>
    <row r="641" spans="1:9" x14ac:dyDescent="0.25">
      <c r="A641">
        <f>'Pivot MRIP 12"'!A644</f>
        <v>2013</v>
      </c>
      <c r="B641" t="str">
        <f>'Pivot MRIP 12"'!B644</f>
        <v>1530420130811001</v>
      </c>
      <c r="C641">
        <f>'Pivot MRIP 12"'!C644</f>
        <v>1507.158529</v>
      </c>
      <c r="D641">
        <f>'Pivot MRIP 12"'!D644</f>
        <v>1507.158529</v>
      </c>
      <c r="E641">
        <f>'Pivot MRIP 12"'!E644</f>
        <v>0.66138678655463268</v>
      </c>
      <c r="F641">
        <f>'Pivot MRIP 12"'!F644</f>
        <v>4</v>
      </c>
      <c r="G641">
        <f>'Pivot MRIP 12"'!G644</f>
        <v>1</v>
      </c>
      <c r="H641">
        <f t="shared" si="55"/>
        <v>1507.158529</v>
      </c>
      <c r="I641">
        <f t="shared" si="56"/>
        <v>996.81473632371717</v>
      </c>
    </row>
    <row r="642" spans="1:9" x14ac:dyDescent="0.25">
      <c r="A642">
        <f>'Pivot MRIP 12"'!A645</f>
        <v>2013</v>
      </c>
      <c r="B642" t="str">
        <f>'Pivot MRIP 12"'!B645</f>
        <v>1530420130811007</v>
      </c>
      <c r="C642">
        <f>'Pivot MRIP 12"'!C645</f>
        <v>1507.158529</v>
      </c>
      <c r="D642">
        <f>'Pivot MRIP 12"'!D645</f>
        <v>1507.158529</v>
      </c>
      <c r="E642">
        <f>'Pivot MRIP 12"'!E645</f>
        <v>0.94160359434525431</v>
      </c>
      <c r="F642">
        <f>'Pivot MRIP 12"'!F645</f>
        <v>4</v>
      </c>
      <c r="G642">
        <f>'Pivot MRIP 12"'!G645</f>
        <v>6.2842892271189965E-3</v>
      </c>
      <c r="H642">
        <f t="shared" ref="H642:H705" si="57">G642*C642</f>
        <v>9.4714201073552147</v>
      </c>
      <c r="I642">
        <f t="shared" ref="I642:I705" si="58">E642*H642</f>
        <v>8.9183232166395854</v>
      </c>
    </row>
    <row r="643" spans="1:9" x14ac:dyDescent="0.25">
      <c r="A643">
        <f>'Pivot MRIP 12"'!A646</f>
        <v>2013</v>
      </c>
      <c r="B643" t="str">
        <f>'Pivot MRIP 12"'!B646</f>
        <v>1530420130811017</v>
      </c>
      <c r="C643">
        <f>'Pivot MRIP 12"'!C646</f>
        <v>1507.158529</v>
      </c>
      <c r="D643">
        <f>'Pivot MRIP 12"'!D646</f>
        <v>1507.158529</v>
      </c>
      <c r="E643">
        <f>'Pivot MRIP 12"'!E646</f>
        <v>0.94160359434525431</v>
      </c>
      <c r="F643">
        <f>'Pivot MRIP 12"'!F646</f>
        <v>4</v>
      </c>
      <c r="G643">
        <f>'Pivot MRIP 12"'!G646</f>
        <v>5.0274313816951972E-2</v>
      </c>
      <c r="H643">
        <f t="shared" si="57"/>
        <v>75.771360858841717</v>
      </c>
      <c r="I643">
        <f t="shared" si="58"/>
        <v>71.346585733116683</v>
      </c>
    </row>
    <row r="644" spans="1:9" x14ac:dyDescent="0.25">
      <c r="A644">
        <f>'Pivot MRIP 12"'!A647</f>
        <v>2013</v>
      </c>
      <c r="B644" t="str">
        <f>'Pivot MRIP 12"'!B647</f>
        <v>1530420130908011</v>
      </c>
      <c r="C644">
        <f>'Pivot MRIP 12"'!C647</f>
        <v>10.068653126999999</v>
      </c>
      <c r="D644">
        <f>'Pivot MRIP 12"'!D647</f>
        <v>10.068653126999999</v>
      </c>
      <c r="E644">
        <f>'Pivot MRIP 12"'!E647</f>
        <v>1.1012319164431388</v>
      </c>
      <c r="F644">
        <f>'Pivot MRIP 12"'!F647</f>
        <v>20</v>
      </c>
      <c r="G644">
        <f>'Pivot MRIP 12"'!G647</f>
        <v>11.227781589725428</v>
      </c>
      <c r="H644">
        <f t="shared" si="57"/>
        <v>113.04863821266196</v>
      </c>
      <c r="I644">
        <f t="shared" si="58"/>
        <v>124.49276851021678</v>
      </c>
    </row>
    <row r="645" spans="1:9" x14ac:dyDescent="0.25">
      <c r="A645">
        <f>'Pivot MRIP 12"'!A648</f>
        <v>2013</v>
      </c>
      <c r="B645" t="str">
        <f>'Pivot MRIP 12"'!B648</f>
        <v>1530420131001008</v>
      </c>
      <c r="C645">
        <f>'Pivot MRIP 12"'!C648</f>
        <v>1198.1655330999999</v>
      </c>
      <c r="D645">
        <f>'Pivot MRIP 12"'!D648</f>
        <v>1198.1655330999999</v>
      </c>
      <c r="E645">
        <f>'Pivot MRIP 12"'!E648</f>
        <v>0.94160359434525431</v>
      </c>
      <c r="F645">
        <f>'Pivot MRIP 12"'!F648</f>
        <v>2</v>
      </c>
      <c r="G645">
        <f>'Pivot MRIP 12"'!G648</f>
        <v>6.2842892271189965E-3</v>
      </c>
      <c r="H645">
        <f t="shared" si="57"/>
        <v>7.5296187519656188</v>
      </c>
      <c r="I645">
        <f t="shared" si="58"/>
        <v>7.0899160809002542</v>
      </c>
    </row>
    <row r="646" spans="1:9" x14ac:dyDescent="0.25">
      <c r="A646">
        <f>'Pivot MRIP 12"'!A649</f>
        <v>2013</v>
      </c>
      <c r="B646" t="str">
        <f>'Pivot MRIP 12"'!B649</f>
        <v>1530420131012010</v>
      </c>
      <c r="C646">
        <f>'Pivot MRIP 12"'!C649</f>
        <v>28.783951097999999</v>
      </c>
      <c r="D646">
        <f>'Pivot MRIP 12"'!D649</f>
        <v>28.783951097999999</v>
      </c>
      <c r="E646">
        <f>'Pivot MRIP 12"'!E649</f>
        <v>0.94160359434525431</v>
      </c>
      <c r="F646">
        <f>'Pivot MRIP 12"'!F649</f>
        <v>2</v>
      </c>
      <c r="G646">
        <f>'Pivot MRIP 12"'!G649</f>
        <v>6.2842892271189965E-3</v>
      </c>
      <c r="H646">
        <f t="shared" si="57"/>
        <v>0.18088667379908141</v>
      </c>
      <c r="I646">
        <f t="shared" si="58"/>
        <v>0.17032354221837259</v>
      </c>
    </row>
    <row r="647" spans="1:9" x14ac:dyDescent="0.25">
      <c r="A647">
        <f>'Pivot MRIP 12"'!A650</f>
        <v>2013</v>
      </c>
      <c r="B647" t="str">
        <f>'Pivot MRIP 12"'!B650</f>
        <v>1530420131012012</v>
      </c>
      <c r="C647">
        <f>'Pivot MRIP 12"'!C650</f>
        <v>28.783951097999999</v>
      </c>
      <c r="D647">
        <f>'Pivot MRIP 12"'!D650</f>
        <v>28.783951097999999</v>
      </c>
      <c r="E647">
        <f>'Pivot MRIP 12"'!E650</f>
        <v>1.6755131926050697</v>
      </c>
      <c r="F647">
        <f>'Pivot MRIP 12"'!F650</f>
        <v>5</v>
      </c>
      <c r="G647">
        <f>'Pivot MRIP 12"'!G650</f>
        <v>1.040310015</v>
      </c>
      <c r="H647">
        <f t="shared" si="57"/>
        <v>29.944232598519644</v>
      </c>
      <c r="I647">
        <f t="shared" si="58"/>
        <v>50.171956761254449</v>
      </c>
    </row>
    <row r="648" spans="1:9" x14ac:dyDescent="0.25">
      <c r="A648">
        <f>'Pivot MRIP 12"'!A651</f>
        <v>2013</v>
      </c>
      <c r="B648" t="str">
        <f>'Pivot MRIP 12"'!B651</f>
        <v>1530420131110001</v>
      </c>
      <c r="C648">
        <f>'Pivot MRIP 12"'!C651</f>
        <v>6.8923189411000001</v>
      </c>
      <c r="D648">
        <f>'Pivot MRIP 12"'!D651</f>
        <v>6.8923189411000001</v>
      </c>
      <c r="E648">
        <f>'Pivot MRIP 12"'!E651</f>
        <v>1.895975454967358</v>
      </c>
      <c r="F648">
        <f>'Pivot MRIP 12"'!F651</f>
        <v>4</v>
      </c>
      <c r="G648">
        <f>'Pivot MRIP 12"'!G651</f>
        <v>0.49706648599999997</v>
      </c>
      <c r="H648">
        <f t="shared" si="57"/>
        <v>3.425940756443818</v>
      </c>
      <c r="I648">
        <f t="shared" si="58"/>
        <v>6.4954995843897825</v>
      </c>
    </row>
    <row r="649" spans="1:9" x14ac:dyDescent="0.25">
      <c r="A649">
        <f>'Pivot MRIP 12"'!A652</f>
        <v>2013</v>
      </c>
      <c r="B649" t="str">
        <f>'Pivot MRIP 12"'!B652</f>
        <v>1534520130222022</v>
      </c>
      <c r="C649">
        <f>'Pivot MRIP 12"'!C652</f>
        <v>428.57251601000002</v>
      </c>
      <c r="D649">
        <f>'Pivot MRIP 12"'!D652</f>
        <v>428.57251601000002</v>
      </c>
      <c r="E649">
        <f>'Pivot MRIP 12"'!E652</f>
        <v>0.94160359434525431</v>
      </c>
      <c r="F649">
        <f>'Pivot MRIP 12"'!F652</f>
        <v>8</v>
      </c>
      <c r="G649">
        <f>'Pivot MRIP 12"'!G652</f>
        <v>1.2568578454237993E-2</v>
      </c>
      <c r="H649">
        <f t="shared" si="57"/>
        <v>5.3865472908018539</v>
      </c>
      <c r="I649">
        <f t="shared" si="58"/>
        <v>5.0719922901297174</v>
      </c>
    </row>
    <row r="650" spans="1:9" x14ac:dyDescent="0.25">
      <c r="A650">
        <f>'Pivot MRIP 12"'!A653</f>
        <v>2013</v>
      </c>
      <c r="B650" t="str">
        <f>'Pivot MRIP 12"'!B653</f>
        <v>1534720130901009</v>
      </c>
      <c r="C650">
        <f>'Pivot MRIP 12"'!C653</f>
        <v>2474.3809532</v>
      </c>
      <c r="D650">
        <f>'Pivot MRIP 12"'!D653</f>
        <v>2474.3809532</v>
      </c>
      <c r="E650">
        <f>'Pivot MRIP 12"'!E653</f>
        <v>0.9708317136211525</v>
      </c>
      <c r="F650">
        <f>'Pivot MRIP 12"'!F653</f>
        <v>1</v>
      </c>
      <c r="G650">
        <f>'Pivot MRIP 12"'!G653</f>
        <v>4.0628428922711901</v>
      </c>
      <c r="H650">
        <f t="shared" si="57"/>
        <v>10053.021068479833</v>
      </c>
      <c r="I650">
        <f t="shared" si="58"/>
        <v>9759.7916709818255</v>
      </c>
    </row>
    <row r="651" spans="1:9" x14ac:dyDescent="0.25">
      <c r="A651">
        <f>'Pivot MRIP 12"'!A654</f>
        <v>2013</v>
      </c>
      <c r="B651" t="str">
        <f>'Pivot MRIP 12"'!B654</f>
        <v>1543720130102024</v>
      </c>
      <c r="C651">
        <f>'Pivot MRIP 12"'!C654</f>
        <v>380.97520506000001</v>
      </c>
      <c r="D651">
        <f>'Pivot MRIP 12"'!D654</f>
        <v>380.97520506000001</v>
      </c>
      <c r="E651">
        <f>'Pivot MRIP 12"'!E654</f>
        <v>0.94160359434525431</v>
      </c>
      <c r="F651">
        <f>'Pivot MRIP 12"'!F654</f>
        <v>2</v>
      </c>
      <c r="G651">
        <f>'Pivot MRIP 12"'!G654</f>
        <v>6.2842892271189965E-3</v>
      </c>
      <c r="H651">
        <f t="shared" si="57"/>
        <v>2.3941583769580088</v>
      </c>
      <c r="I651">
        <f t="shared" si="58"/>
        <v>2.2543481331754616</v>
      </c>
    </row>
    <row r="652" spans="1:9" x14ac:dyDescent="0.25">
      <c r="A652">
        <f>'Pivot MRIP 12"'!A655</f>
        <v>2013</v>
      </c>
      <c r="B652" t="str">
        <f>'Pivot MRIP 12"'!B655</f>
        <v>1543720130102026</v>
      </c>
      <c r="C652">
        <f>'Pivot MRIP 12"'!C655</f>
        <v>380.97520506000001</v>
      </c>
      <c r="D652">
        <f>'Pivot MRIP 12"'!D655</f>
        <v>380.97520506000001</v>
      </c>
      <c r="E652">
        <f>'Pivot MRIP 12"'!E655</f>
        <v>0.94160359434525431</v>
      </c>
      <c r="F652">
        <f>'Pivot MRIP 12"'!F655</f>
        <v>4</v>
      </c>
      <c r="G652">
        <f>'Pivot MRIP 12"'!G655</f>
        <v>2.5137156908475986E-2</v>
      </c>
      <c r="H652">
        <f t="shared" si="57"/>
        <v>9.5766335078320353</v>
      </c>
      <c r="I652">
        <f t="shared" si="58"/>
        <v>9.0173925327018463</v>
      </c>
    </row>
    <row r="653" spans="1:9" x14ac:dyDescent="0.25">
      <c r="A653">
        <f>'Pivot MRIP 12"'!A656</f>
        <v>2013</v>
      </c>
      <c r="B653" t="str">
        <f>'Pivot MRIP 12"'!B656</f>
        <v>1543720130106029</v>
      </c>
      <c r="C653">
        <f>'Pivot MRIP 12"'!C656</f>
        <v>429.07211192</v>
      </c>
      <c r="D653">
        <f>'Pivot MRIP 12"'!D656</f>
        <v>429.07211192</v>
      </c>
      <c r="E653">
        <f>'Pivot MRIP 12"'!E656</f>
        <v>0.94160359434525442</v>
      </c>
      <c r="F653">
        <f>'Pivot MRIP 12"'!F656</f>
        <v>9</v>
      </c>
      <c r="G653">
        <f>'Pivot MRIP 12"'!G656</f>
        <v>3.1421446135594985E-2</v>
      </c>
      <c r="H653">
        <f t="shared" si="57"/>
        <v>13.482066252980262</v>
      </c>
      <c r="I653">
        <f t="shared" si="58"/>
        <v>12.694762043007071</v>
      </c>
    </row>
    <row r="654" spans="1:9" x14ac:dyDescent="0.25">
      <c r="A654">
        <f>'Pivot MRIP 12"'!A657</f>
        <v>2013</v>
      </c>
      <c r="B654" t="str">
        <f>'Pivot MRIP 12"'!B657</f>
        <v>1544420130825027</v>
      </c>
      <c r="C654">
        <f>'Pivot MRIP 12"'!C657</f>
        <v>74.057937459000001</v>
      </c>
      <c r="D654">
        <f>'Pivot MRIP 12"'!D657</f>
        <v>74.057937459000001</v>
      </c>
      <c r="E654">
        <f>'Pivot MRIP 12"'!E657</f>
        <v>0.94160359434525431</v>
      </c>
      <c r="F654">
        <f>'Pivot MRIP 12"'!F657</f>
        <v>1</v>
      </c>
      <c r="G654">
        <f>'Pivot MRIP 12"'!G657</f>
        <v>6.2842892271189965E-3</v>
      </c>
      <c r="H654">
        <f t="shared" si="57"/>
        <v>0.46540149855624613</v>
      </c>
      <c r="I654">
        <f t="shared" si="58"/>
        <v>0.43822372385422903</v>
      </c>
    </row>
    <row r="655" spans="1:9" x14ac:dyDescent="0.25">
      <c r="A655">
        <f>'Pivot MRIP 12"'!A658</f>
        <v>2013</v>
      </c>
      <c r="B655" t="str">
        <f>'Pivot MRIP 12"'!B658</f>
        <v>1544720130825001</v>
      </c>
      <c r="C655">
        <f>'Pivot MRIP 12"'!C658</f>
        <v>278.18471133000003</v>
      </c>
      <c r="D655">
        <f>'Pivot MRIP 12"'!D658</f>
        <v>278.18471133000003</v>
      </c>
      <c r="E655">
        <f>'Pivot MRIP 12"'!E658</f>
        <v>1.0582188584549912</v>
      </c>
      <c r="F655">
        <f>'Pivot MRIP 12"'!F658</f>
        <v>2</v>
      </c>
      <c r="G655">
        <f>'Pivot MRIP 12"'!G658</f>
        <v>1.3599822015</v>
      </c>
      <c r="H655">
        <f t="shared" si="57"/>
        <v>378.32625613821546</v>
      </c>
      <c r="I655">
        <f t="shared" si="58"/>
        <v>400.35197889413297</v>
      </c>
    </row>
    <row r="656" spans="1:9" x14ac:dyDescent="0.25">
      <c r="A656">
        <f>'Pivot MRIP 12"'!A659</f>
        <v>2013</v>
      </c>
      <c r="B656" t="str">
        <f>'Pivot MRIP 12"'!B659</f>
        <v>1549120130125004</v>
      </c>
      <c r="C656">
        <f>'Pivot MRIP 12"'!C659</f>
        <v>998.36756224999999</v>
      </c>
      <c r="D656">
        <f>'Pivot MRIP 12"'!D659</f>
        <v>998.36756224999999</v>
      </c>
      <c r="E656">
        <f>'Pivot MRIP 12"'!E659</f>
        <v>0.94160359434525431</v>
      </c>
      <c r="F656">
        <f>'Pivot MRIP 12"'!F659</f>
        <v>1</v>
      </c>
      <c r="G656">
        <f>'Pivot MRIP 12"'!G659</f>
        <v>1.2568578454237993E-2</v>
      </c>
      <c r="H656">
        <f t="shared" si="57"/>
        <v>12.548061032305458</v>
      </c>
      <c r="I656">
        <f t="shared" si="58"/>
        <v>11.815299370082442</v>
      </c>
    </row>
    <row r="657" spans="1:9" x14ac:dyDescent="0.25">
      <c r="A657">
        <f>'Pivot MRIP 12"'!A660</f>
        <v>2013</v>
      </c>
      <c r="B657" t="str">
        <f>'Pivot MRIP 12"'!B660</f>
        <v>1549120130125007</v>
      </c>
      <c r="C657">
        <f>'Pivot MRIP 12"'!C660</f>
        <v>998.36756224999999</v>
      </c>
      <c r="D657">
        <f>'Pivot MRIP 12"'!D660</f>
        <v>998.36756224999999</v>
      </c>
      <c r="E657">
        <f>'Pivot MRIP 12"'!E660</f>
        <v>0.94160359434525442</v>
      </c>
      <c r="F657">
        <f>'Pivot MRIP 12"'!F660</f>
        <v>1</v>
      </c>
      <c r="G657">
        <f>'Pivot MRIP 12"'!G660</f>
        <v>0.31421446135594983</v>
      </c>
      <c r="H657">
        <f t="shared" si="57"/>
        <v>313.70152580763647</v>
      </c>
      <c r="I657">
        <f t="shared" si="58"/>
        <v>295.38248425206109</v>
      </c>
    </row>
    <row r="658" spans="1:9" x14ac:dyDescent="0.25">
      <c r="A658">
        <f>'Pivot MRIP 12"'!A661</f>
        <v>2013</v>
      </c>
      <c r="B658" t="str">
        <f>'Pivot MRIP 12"'!B661</f>
        <v>1549120130210018</v>
      </c>
      <c r="C658">
        <f>'Pivot MRIP 12"'!C661</f>
        <v>1090.3130659999999</v>
      </c>
      <c r="D658">
        <f>'Pivot MRIP 12"'!D661</f>
        <v>1090.3130659999999</v>
      </c>
      <c r="E658">
        <f>'Pivot MRIP 12"'!E661</f>
        <v>0.94160359434525431</v>
      </c>
      <c r="F658">
        <f>'Pivot MRIP 12"'!F661</f>
        <v>1</v>
      </c>
      <c r="G658">
        <f>'Pivot MRIP 12"'!G661</f>
        <v>6.2842892271189965E-3</v>
      </c>
      <c r="H658">
        <f t="shared" si="57"/>
        <v>6.8518426548508833</v>
      </c>
      <c r="I658">
        <f t="shared" si="58"/>
        <v>6.451719671695721</v>
      </c>
    </row>
    <row r="659" spans="1:9" x14ac:dyDescent="0.25">
      <c r="A659">
        <f>'Pivot MRIP 12"'!A662</f>
        <v>2013</v>
      </c>
      <c r="B659" t="str">
        <f>'Pivot MRIP 12"'!B662</f>
        <v>1549120130210021</v>
      </c>
      <c r="C659">
        <f>'Pivot MRIP 12"'!C662</f>
        <v>1090.3130659999999</v>
      </c>
      <c r="D659">
        <f>'Pivot MRIP 12"'!D662</f>
        <v>1090.3130659999999</v>
      </c>
      <c r="E659">
        <f>'Pivot MRIP 12"'!E662</f>
        <v>0.94160359434525431</v>
      </c>
      <c r="F659">
        <f>'Pivot MRIP 12"'!F662</f>
        <v>1</v>
      </c>
      <c r="G659">
        <f>'Pivot MRIP 12"'!G662</f>
        <v>6.2842892271189965E-3</v>
      </c>
      <c r="H659">
        <f t="shared" si="57"/>
        <v>6.8518426548508833</v>
      </c>
      <c r="I659">
        <f t="shared" si="58"/>
        <v>6.451719671695721</v>
      </c>
    </row>
    <row r="660" spans="1:9" x14ac:dyDescent="0.25">
      <c r="A660">
        <f>'Pivot MRIP 12"'!A663</f>
        <v>2013</v>
      </c>
      <c r="B660" t="str">
        <f>'Pivot MRIP 12"'!B663</f>
        <v>1549120130221006</v>
      </c>
      <c r="C660">
        <f>'Pivot MRIP 12"'!C663</f>
        <v>308.12680741999998</v>
      </c>
      <c r="D660">
        <f>'Pivot MRIP 12"'!D663</f>
        <v>308.12680741999998</v>
      </c>
      <c r="E660">
        <f>'Pivot MRIP 12"'!E663</f>
        <v>0.94160359434525442</v>
      </c>
      <c r="F660">
        <f>'Pivot MRIP 12"'!F663</f>
        <v>2</v>
      </c>
      <c r="G660">
        <f>'Pivot MRIP 12"'!G663</f>
        <v>1.8852867681356991E-2</v>
      </c>
      <c r="H660">
        <f t="shared" si="57"/>
        <v>5.8090739293682265</v>
      </c>
      <c r="I660">
        <f t="shared" si="58"/>
        <v>5.4698448917104328</v>
      </c>
    </row>
    <row r="661" spans="1:9" x14ac:dyDescent="0.25">
      <c r="A661">
        <f>'Pivot MRIP 12"'!A664</f>
        <v>2013</v>
      </c>
      <c r="B661" t="str">
        <f>'Pivot MRIP 12"'!B664</f>
        <v>1549120130317010</v>
      </c>
      <c r="C661">
        <f>'Pivot MRIP 12"'!C664</f>
        <v>3291.6466823999999</v>
      </c>
      <c r="D661">
        <f>'Pivot MRIP 12"'!D664</f>
        <v>3291.6466823999999</v>
      </c>
      <c r="E661">
        <f>'Pivot MRIP 12"'!E664</f>
        <v>0.94160359434525431</v>
      </c>
      <c r="F661">
        <f>'Pivot MRIP 12"'!F664</f>
        <v>3</v>
      </c>
      <c r="G661">
        <f>'Pivot MRIP 12"'!G664</f>
        <v>6.2842892271189965E-3</v>
      </c>
      <c r="H661">
        <f t="shared" si="57"/>
        <v>20.685659785688305</v>
      </c>
      <c r="I661">
        <f t="shared" si="58"/>
        <v>19.477691605607191</v>
      </c>
    </row>
    <row r="662" spans="1:9" x14ac:dyDescent="0.25">
      <c r="A662">
        <f>'Pivot MRIP 12"'!A665</f>
        <v>2013</v>
      </c>
      <c r="B662" t="str">
        <f>'Pivot MRIP 12"'!B665</f>
        <v>1549120130410003</v>
      </c>
      <c r="C662">
        <f>'Pivot MRIP 12"'!C665</f>
        <v>4887.1928448999997</v>
      </c>
      <c r="D662">
        <f>'Pivot MRIP 12"'!D665</f>
        <v>4887.1928448999997</v>
      </c>
      <c r="E662">
        <f>'Pivot MRIP 12"'!E665</f>
        <v>0.94160359434525442</v>
      </c>
      <c r="F662">
        <f>'Pivot MRIP 12"'!F665</f>
        <v>1</v>
      </c>
      <c r="G662">
        <f>'Pivot MRIP 12"'!G665</f>
        <v>1.8852867681356991E-2</v>
      </c>
      <c r="H662">
        <f t="shared" si="57"/>
        <v>92.137600038174327</v>
      </c>
      <c r="I662">
        <f t="shared" si="58"/>
        <v>86.757095370290401</v>
      </c>
    </row>
    <row r="663" spans="1:9" x14ac:dyDescent="0.25">
      <c r="A663">
        <f>'Pivot MRIP 12"'!A666</f>
        <v>2013</v>
      </c>
      <c r="B663" t="str">
        <f>'Pivot MRIP 12"'!B666</f>
        <v>1549120130512003</v>
      </c>
      <c r="C663">
        <f>'Pivot MRIP 12"'!C666</f>
        <v>871.45286297999996</v>
      </c>
      <c r="D663">
        <f>'Pivot MRIP 12"'!D666</f>
        <v>871.45286297999996</v>
      </c>
      <c r="E663">
        <f>'Pivot MRIP 12"'!E666</f>
        <v>0.94160359434525442</v>
      </c>
      <c r="F663">
        <f>'Pivot MRIP 12"'!F666</f>
        <v>4</v>
      </c>
      <c r="G663">
        <f>'Pivot MRIP 12"'!G666</f>
        <v>0.12568578454237994</v>
      </c>
      <c r="H663">
        <f t="shared" si="57"/>
        <v>109.52923677534443</v>
      </c>
      <c r="I663">
        <f t="shared" si="58"/>
        <v>103.13312303355674</v>
      </c>
    </row>
    <row r="664" spans="1:9" x14ac:dyDescent="0.25">
      <c r="A664">
        <f>'Pivot MRIP 12"'!A667</f>
        <v>2013</v>
      </c>
      <c r="B664" t="str">
        <f>'Pivot MRIP 12"'!B667</f>
        <v>1549120130623009</v>
      </c>
      <c r="C664">
        <f>'Pivot MRIP 12"'!C667</f>
        <v>66.023449065999998</v>
      </c>
      <c r="D664">
        <f>'Pivot MRIP 12"'!D667</f>
        <v>66.023449065999998</v>
      </c>
      <c r="E664">
        <f>'Pivot MRIP 12"'!E667</f>
        <v>0.94160359434525431</v>
      </c>
      <c r="F664">
        <f>'Pivot MRIP 12"'!F667</f>
        <v>1</v>
      </c>
      <c r="G664">
        <f>'Pivot MRIP 12"'!G667</f>
        <v>6.2842892271189965E-3</v>
      </c>
      <c r="H664">
        <f t="shared" si="57"/>
        <v>0.41491044970270358</v>
      </c>
      <c r="I664">
        <f t="shared" si="58"/>
        <v>0.39068117077147152</v>
      </c>
    </row>
    <row r="665" spans="1:9" x14ac:dyDescent="0.25">
      <c r="A665">
        <f>'Pivot MRIP 12"'!A668</f>
        <v>2013</v>
      </c>
      <c r="B665" t="str">
        <f>'Pivot MRIP 12"'!B668</f>
        <v>1549120130929002</v>
      </c>
      <c r="C665">
        <f>'Pivot MRIP 12"'!C668</f>
        <v>2540.0816100000002</v>
      </c>
      <c r="D665">
        <f>'Pivot MRIP 12"'!D668</f>
        <v>2540.0816100000002</v>
      </c>
      <c r="E665">
        <f>'Pivot MRIP 12"'!E668</f>
        <v>0.94160359434525431</v>
      </c>
      <c r="F665">
        <f>'Pivot MRIP 12"'!F668</f>
        <v>2</v>
      </c>
      <c r="G665">
        <f>'Pivot MRIP 12"'!G668</f>
        <v>1.2568578454237993E-2</v>
      </c>
      <c r="H665">
        <f t="shared" si="57"/>
        <v>31.925214995452155</v>
      </c>
      <c r="I665">
        <f t="shared" si="58"/>
        <v>30.060897189962763</v>
      </c>
    </row>
    <row r="666" spans="1:9" x14ac:dyDescent="0.25">
      <c r="A666">
        <f>'Pivot MRIP 12"'!A669</f>
        <v>2013</v>
      </c>
      <c r="B666" t="str">
        <f>'Pivot MRIP 12"'!B669</f>
        <v>1549120130929007</v>
      </c>
      <c r="C666">
        <f>'Pivot MRIP 12"'!C669</f>
        <v>2540.0816100000002</v>
      </c>
      <c r="D666">
        <f>'Pivot MRIP 12"'!D669</f>
        <v>2540.0816100000002</v>
      </c>
      <c r="E666">
        <f>'Pivot MRIP 12"'!E669</f>
        <v>0.94160359434525442</v>
      </c>
      <c r="F666">
        <f>'Pivot MRIP 12"'!F669</f>
        <v>4</v>
      </c>
      <c r="G666">
        <f>'Pivot MRIP 12"'!G669</f>
        <v>4.3990024589832977E-2</v>
      </c>
      <c r="H666">
        <f t="shared" si="57"/>
        <v>111.73825248408255</v>
      </c>
      <c r="I666">
        <f t="shared" si="58"/>
        <v>105.21314016486969</v>
      </c>
    </row>
    <row r="667" spans="1:9" x14ac:dyDescent="0.25">
      <c r="A667">
        <f>'Pivot MRIP 12"'!A670</f>
        <v>2013</v>
      </c>
      <c r="B667" t="str">
        <f>'Pivot MRIP 12"'!B670</f>
        <v>1549120131014001</v>
      </c>
      <c r="C667">
        <f>'Pivot MRIP 12"'!C670</f>
        <v>62.499226593000003</v>
      </c>
      <c r="D667">
        <f>'Pivot MRIP 12"'!D670</f>
        <v>62.499226593000003</v>
      </c>
      <c r="E667">
        <f>'Pivot MRIP 12"'!E670</f>
        <v>1.1254061904804311</v>
      </c>
      <c r="F667">
        <f>'Pivot MRIP 12"'!F670</f>
        <v>49</v>
      </c>
      <c r="G667">
        <f>'Pivot MRIP 12"'!G670</f>
        <v>9.4812970649559514</v>
      </c>
      <c r="H667">
        <f t="shared" si="57"/>
        <v>592.57373365822787</v>
      </c>
      <c r="I667">
        <f t="shared" si="58"/>
        <v>666.88614817507187</v>
      </c>
    </row>
    <row r="668" spans="1:9" x14ac:dyDescent="0.25">
      <c r="A668">
        <f>'Pivot MRIP 12"'!A671</f>
        <v>2013</v>
      </c>
      <c r="B668" t="str">
        <f>'Pivot MRIP 12"'!B671</f>
        <v>1550820130202016</v>
      </c>
      <c r="C668">
        <f>'Pivot MRIP 12"'!C671</f>
        <v>199.92040574999999</v>
      </c>
      <c r="D668">
        <f>'Pivot MRIP 12"'!D671</f>
        <v>199.92040574999999</v>
      </c>
      <c r="E668">
        <f>'Pivot MRIP 12"'!E671</f>
        <v>0.94160359434525442</v>
      </c>
      <c r="F668">
        <f>'Pivot MRIP 12"'!F671</f>
        <v>9</v>
      </c>
      <c r="G668">
        <f>'Pivot MRIP 12"'!G671</f>
        <v>0.18852867681356988</v>
      </c>
      <c r="H668">
        <f t="shared" si="57"/>
        <v>37.690729564079504</v>
      </c>
      <c r="I668">
        <f t="shared" si="58"/>
        <v>35.489726431032203</v>
      </c>
    </row>
    <row r="669" spans="1:9" x14ac:dyDescent="0.25">
      <c r="A669">
        <f>'Pivot MRIP 12"'!A672</f>
        <v>2013</v>
      </c>
      <c r="B669" t="str">
        <f>'Pivot MRIP 12"'!B672</f>
        <v>1550820130713006</v>
      </c>
      <c r="C669">
        <f>'Pivot MRIP 12"'!C672</f>
        <v>177.58485836</v>
      </c>
      <c r="D669">
        <f>'Pivot MRIP 12"'!D672</f>
        <v>177.58485836</v>
      </c>
      <c r="E669">
        <f>'Pivot MRIP 12"'!E672</f>
        <v>0.94160359434525442</v>
      </c>
      <c r="F669">
        <f>'Pivot MRIP 12"'!F672</f>
        <v>9</v>
      </c>
      <c r="G669">
        <f>'Pivot MRIP 12"'!G672</f>
        <v>6.2842892271189971E-2</v>
      </c>
      <c r="H669">
        <f t="shared" si="57"/>
        <v>11.159946122912009</v>
      </c>
      <c r="I669">
        <f t="shared" si="58"/>
        <v>10.508245382033333</v>
      </c>
    </row>
    <row r="670" spans="1:9" x14ac:dyDescent="0.25">
      <c r="A670">
        <f>'Pivot MRIP 12"'!A673</f>
        <v>2013</v>
      </c>
      <c r="B670" t="str">
        <f>'Pivot MRIP 12"'!B673</f>
        <v>1550820130713009</v>
      </c>
      <c r="C670">
        <f>'Pivot MRIP 12"'!C673</f>
        <v>177.58485836</v>
      </c>
      <c r="D670">
        <f>'Pivot MRIP 12"'!D673</f>
        <v>177.58485836</v>
      </c>
      <c r="E670">
        <f>'Pivot MRIP 12"'!E673</f>
        <v>0.94160359434525431</v>
      </c>
      <c r="F670">
        <f>'Pivot MRIP 12"'!F673</f>
        <v>4</v>
      </c>
      <c r="G670">
        <f>'Pivot MRIP 12"'!G673</f>
        <v>6.2842892271189965E-3</v>
      </c>
      <c r="H670">
        <f t="shared" si="57"/>
        <v>1.1159946122912008</v>
      </c>
      <c r="I670">
        <f t="shared" si="58"/>
        <v>1.0508245382033332</v>
      </c>
    </row>
    <row r="671" spans="1:9" x14ac:dyDescent="0.25">
      <c r="A671">
        <f>'Pivot MRIP 12"'!A674</f>
        <v>2013</v>
      </c>
      <c r="B671" t="str">
        <f>'Pivot MRIP 12"'!B674</f>
        <v>1550820130713022</v>
      </c>
      <c r="C671">
        <f>'Pivot MRIP 12"'!C674</f>
        <v>177.58485836</v>
      </c>
      <c r="D671">
        <f>'Pivot MRIP 12"'!D674</f>
        <v>177.58485836</v>
      </c>
      <c r="E671">
        <f>'Pivot MRIP 12"'!E674</f>
        <v>0.84152994677461479</v>
      </c>
      <c r="F671">
        <f>'Pivot MRIP 12"'!F674</f>
        <v>4</v>
      </c>
      <c r="G671">
        <f>'Pivot MRIP 12"'!G674</f>
        <v>1.0377057353627139</v>
      </c>
      <c r="H671">
        <f t="shared" si="57"/>
        <v>184.28082603374719</v>
      </c>
      <c r="I671">
        <f t="shared" si="58"/>
        <v>155.07783372376133</v>
      </c>
    </row>
    <row r="672" spans="1:9" x14ac:dyDescent="0.25">
      <c r="A672">
        <f>'Pivot MRIP 12"'!A675</f>
        <v>2013</v>
      </c>
      <c r="B672" t="str">
        <f>'Pivot MRIP 12"'!B675</f>
        <v>1550820130713032</v>
      </c>
      <c r="C672">
        <f>'Pivot MRIP 12"'!C675</f>
        <v>177.58485836</v>
      </c>
      <c r="D672">
        <f>'Pivot MRIP 12"'!D675</f>
        <v>177.58485836</v>
      </c>
      <c r="E672">
        <f>'Pivot MRIP 12"'!E675</f>
        <v>0.94160359434525431</v>
      </c>
      <c r="F672">
        <f>'Pivot MRIP 12"'!F675</f>
        <v>3</v>
      </c>
      <c r="G672">
        <f>'Pivot MRIP 12"'!G675</f>
        <v>6.2842892271189965E-3</v>
      </c>
      <c r="H672">
        <f t="shared" si="57"/>
        <v>1.1159946122912008</v>
      </c>
      <c r="I672">
        <f t="shared" si="58"/>
        <v>1.0508245382033332</v>
      </c>
    </row>
    <row r="673" spans="1:9" x14ac:dyDescent="0.25">
      <c r="A673">
        <f>'Pivot MRIP 12"'!A676</f>
        <v>2013</v>
      </c>
      <c r="B673" t="str">
        <f>'Pivot MRIP 12"'!B676</f>
        <v>1550820130725002</v>
      </c>
      <c r="C673">
        <f>'Pivot MRIP 12"'!C676</f>
        <v>1547.3898991999999</v>
      </c>
      <c r="D673">
        <f>'Pivot MRIP 12"'!D676</f>
        <v>1547.3898991999999</v>
      </c>
      <c r="E673">
        <f>'Pivot MRIP 12"'!E676</f>
        <v>0.94160359434525442</v>
      </c>
      <c r="F673">
        <f>'Pivot MRIP 12"'!F676</f>
        <v>2</v>
      </c>
      <c r="G673">
        <f>'Pivot MRIP 12"'!G676</f>
        <v>8.1695759952546951E-2</v>
      </c>
      <c r="H673">
        <f t="shared" si="57"/>
        <v>126.41519375803902</v>
      </c>
      <c r="I673">
        <f t="shared" si="58"/>
        <v>119.03300082242131</v>
      </c>
    </row>
    <row r="674" spans="1:9" x14ac:dyDescent="0.25">
      <c r="A674">
        <f>'Pivot MRIP 12"'!A677</f>
        <v>2013</v>
      </c>
      <c r="B674" t="str">
        <f>'Pivot MRIP 12"'!B677</f>
        <v>1550820130902001</v>
      </c>
      <c r="C674">
        <f>'Pivot MRIP 12"'!C677</f>
        <v>10.068653126999999</v>
      </c>
      <c r="D674">
        <f>'Pivot MRIP 12"'!D677</f>
        <v>10.068653126999999</v>
      </c>
      <c r="E674">
        <f>'Pivot MRIP 12"'!E677</f>
        <v>1.3329267740089294</v>
      </c>
      <c r="F674">
        <f>'Pivot MRIP 12"'!F677</f>
        <v>3</v>
      </c>
      <c r="G674">
        <f>'Pivot MRIP 12"'!G677</f>
        <v>2.2304740237999998</v>
      </c>
      <c r="H674">
        <f t="shared" si="57"/>
        <v>22.457869254426139</v>
      </c>
      <c r="I674">
        <f t="shared" si="58"/>
        <v>29.934695216416557</v>
      </c>
    </row>
    <row r="675" spans="1:9" x14ac:dyDescent="0.25">
      <c r="A675">
        <f>'Pivot MRIP 12"'!A678</f>
        <v>2013</v>
      </c>
      <c r="B675" t="str">
        <f>'Pivot MRIP 12"'!B678</f>
        <v>1550820131018005</v>
      </c>
      <c r="C675">
        <f>'Pivot MRIP 12"'!C678</f>
        <v>23.850390305999998</v>
      </c>
      <c r="D675">
        <f>'Pivot MRIP 12"'!D678</f>
        <v>23.850390305999998</v>
      </c>
      <c r="E675">
        <f>'Pivot MRIP 12"'!E678</f>
        <v>1.4691928774596099</v>
      </c>
      <c r="F675">
        <f>'Pivot MRIP 12"'!F678</f>
        <v>9</v>
      </c>
      <c r="G675">
        <f>'Pivot MRIP 12"'!G678</f>
        <v>2.1287180928355949</v>
      </c>
      <c r="H675">
        <f t="shared" si="57"/>
        <v>50.770757365572877</v>
      </c>
      <c r="I675">
        <f t="shared" si="58"/>
        <v>74.592035104729703</v>
      </c>
    </row>
    <row r="676" spans="1:9" x14ac:dyDescent="0.25">
      <c r="A676">
        <f>'Pivot MRIP 12"'!A679</f>
        <v>2013</v>
      </c>
      <c r="B676" t="str">
        <f>'Pivot MRIP 12"'!B679</f>
        <v>1550820131020005</v>
      </c>
      <c r="C676">
        <f>'Pivot MRIP 12"'!C679</f>
        <v>23.914783588999999</v>
      </c>
      <c r="D676">
        <f>'Pivot MRIP 12"'!D679</f>
        <v>23.914783588999999</v>
      </c>
      <c r="E676">
        <f>'Pivot MRIP 12"'!E679</f>
        <v>0.94160359434525442</v>
      </c>
      <c r="F676">
        <f>'Pivot MRIP 12"'!F679</f>
        <v>25</v>
      </c>
      <c r="G676">
        <f>'Pivot MRIP 12"'!G679</f>
        <v>6.2842892271189971E-2</v>
      </c>
      <c r="H676">
        <f t="shared" si="57"/>
        <v>1.5028741687723488</v>
      </c>
      <c r="I676">
        <f t="shared" si="58"/>
        <v>1.4151117191646803</v>
      </c>
    </row>
    <row r="677" spans="1:9" x14ac:dyDescent="0.25">
      <c r="A677">
        <f>'Pivot MRIP 12"'!A680</f>
        <v>2013</v>
      </c>
      <c r="B677" t="str">
        <f>'Pivot MRIP 12"'!B680</f>
        <v>1550820131020010</v>
      </c>
      <c r="C677">
        <f>'Pivot MRIP 12"'!C680</f>
        <v>23.914783588999999</v>
      </c>
      <c r="D677">
        <f>'Pivot MRIP 12"'!D680</f>
        <v>23.914783588999999</v>
      </c>
      <c r="E677">
        <f>'Pivot MRIP 12"'!E680</f>
        <v>1.0548258696184449</v>
      </c>
      <c r="F677">
        <f>'Pivot MRIP 12"'!F680</f>
        <v>9</v>
      </c>
      <c r="G677">
        <f>'Pivot MRIP 12"'!G680</f>
        <v>4.3197551133423806</v>
      </c>
      <c r="H677">
        <f t="shared" si="57"/>
        <v>103.3060086930592</v>
      </c>
      <c r="I677">
        <f t="shared" si="58"/>
        <v>108.9698504564668</v>
      </c>
    </row>
    <row r="678" spans="1:9" x14ac:dyDescent="0.25">
      <c r="A678">
        <f>'Pivot MRIP 12"'!A681</f>
        <v>2013</v>
      </c>
      <c r="B678" t="str">
        <f>'Pivot MRIP 12"'!B681</f>
        <v>1550820131020013</v>
      </c>
      <c r="C678">
        <f>'Pivot MRIP 12"'!C681</f>
        <v>23.914783588999999</v>
      </c>
      <c r="D678">
        <f>'Pivot MRIP 12"'!D681</f>
        <v>23.914783588999999</v>
      </c>
      <c r="E678">
        <f>'Pivot MRIP 12"'!E681</f>
        <v>0.94160359434525431</v>
      </c>
      <c r="F678">
        <f>'Pivot MRIP 12"'!F681</f>
        <v>4</v>
      </c>
      <c r="G678">
        <f>'Pivot MRIP 12"'!G681</f>
        <v>6.2842892271189965E-3</v>
      </c>
      <c r="H678">
        <f t="shared" si="57"/>
        <v>0.15028741687723488</v>
      </c>
      <c r="I678">
        <f t="shared" si="58"/>
        <v>0.141511171916468</v>
      </c>
    </row>
    <row r="679" spans="1:9" x14ac:dyDescent="0.25">
      <c r="A679">
        <f>'Pivot MRIP 12"'!A682</f>
        <v>2013</v>
      </c>
      <c r="B679" t="str">
        <f>'Pivot MRIP 12"'!B682</f>
        <v>1550820131020017</v>
      </c>
      <c r="C679">
        <f>'Pivot MRIP 12"'!C682</f>
        <v>23.914783588999999</v>
      </c>
      <c r="D679">
        <f>'Pivot MRIP 12"'!D682</f>
        <v>23.914783588999999</v>
      </c>
      <c r="E679">
        <f>'Pivot MRIP 12"'!E682</f>
        <v>0.94160359434525431</v>
      </c>
      <c r="F679">
        <f>'Pivot MRIP 12"'!F682</f>
        <v>4</v>
      </c>
      <c r="G679">
        <f>'Pivot MRIP 12"'!G682</f>
        <v>6.2842892271189965E-3</v>
      </c>
      <c r="H679">
        <f t="shared" si="57"/>
        <v>0.15028741687723488</v>
      </c>
      <c r="I679">
        <f t="shared" si="58"/>
        <v>0.141511171916468</v>
      </c>
    </row>
    <row r="680" spans="1:9" x14ac:dyDescent="0.25">
      <c r="A680">
        <f>'Pivot MRIP 12"'!A683</f>
        <v>2013</v>
      </c>
      <c r="B680" t="str">
        <f>'Pivot MRIP 12"'!B683</f>
        <v>1550820131206001</v>
      </c>
      <c r="C680">
        <f>'Pivot MRIP 12"'!C683</f>
        <v>24.449648183000001</v>
      </c>
      <c r="D680">
        <f>'Pivot MRIP 12"'!D683</f>
        <v>24.449648183000001</v>
      </c>
      <c r="E680">
        <f>'Pivot MRIP 12"'!E683</f>
        <v>0.94160359434525431</v>
      </c>
      <c r="F680">
        <f>'Pivot MRIP 12"'!F683</f>
        <v>6</v>
      </c>
      <c r="G680">
        <f>'Pivot MRIP 12"'!G683</f>
        <v>6.2842892271189965E-3</v>
      </c>
      <c r="H680">
        <f t="shared" si="57"/>
        <v>0.15364866068327646</v>
      </c>
      <c r="I680">
        <f t="shared" si="58"/>
        <v>0.14467613116570746</v>
      </c>
    </row>
    <row r="681" spans="1:9" x14ac:dyDescent="0.25">
      <c r="A681">
        <f>'Pivot MRIP 12"'!A684</f>
        <v>2013</v>
      </c>
      <c r="B681" t="str">
        <f>'Pivot MRIP 12"'!B684</f>
        <v>1554220130629003</v>
      </c>
      <c r="C681">
        <f>'Pivot MRIP 12"'!C684</f>
        <v>275.20584989999998</v>
      </c>
      <c r="D681">
        <f>'Pivot MRIP 12"'!D684</f>
        <v>275.20584989999998</v>
      </c>
      <c r="E681">
        <f>'Pivot MRIP 12"'!E684</f>
        <v>0.94160359434525431</v>
      </c>
      <c r="F681">
        <f>'Pivot MRIP 12"'!F684</f>
        <v>3</v>
      </c>
      <c r="G681">
        <f>'Pivot MRIP 12"'!G684</f>
        <v>6.2842892271189965E-3</v>
      </c>
      <c r="H681">
        <f t="shared" si="57"/>
        <v>1.7294731577666975</v>
      </c>
      <c r="I681">
        <f t="shared" si="58"/>
        <v>1.6284781416767595</v>
      </c>
    </row>
    <row r="682" spans="1:9" x14ac:dyDescent="0.25">
      <c r="A682">
        <f>'Pivot MRIP 12"'!A685</f>
        <v>2013</v>
      </c>
      <c r="B682" t="str">
        <f>'Pivot MRIP 12"'!B685</f>
        <v>1554220130727006</v>
      </c>
      <c r="C682">
        <f>'Pivot MRIP 12"'!C685</f>
        <v>361.93271391000002</v>
      </c>
      <c r="D682">
        <f>'Pivot MRIP 12"'!D685</f>
        <v>361.93271391000002</v>
      </c>
      <c r="E682">
        <f>'Pivot MRIP 12"'!E685</f>
        <v>0.89569974077127867</v>
      </c>
      <c r="F682">
        <f>'Pivot MRIP 12"'!F685</f>
        <v>4</v>
      </c>
      <c r="G682">
        <f>'Pivot MRIP 12"'!G685</f>
        <v>2.0502743138169519</v>
      </c>
      <c r="H682">
        <f t="shared" si="57"/>
        <v>742.06134665973241</v>
      </c>
      <c r="I682">
        <f t="shared" si="58"/>
        <v>664.66415583950823</v>
      </c>
    </row>
    <row r="683" spans="1:9" x14ac:dyDescent="0.25">
      <c r="A683">
        <f>'Pivot MRIP 12"'!A686</f>
        <v>2013</v>
      </c>
      <c r="B683" t="str">
        <f>'Pivot MRIP 12"'!B686</f>
        <v>1554220130831010</v>
      </c>
      <c r="C683">
        <f>'Pivot MRIP 12"'!C686</f>
        <v>16.098878672000001</v>
      </c>
      <c r="D683">
        <f>'Pivot MRIP 12"'!D686</f>
        <v>16.098878672000001</v>
      </c>
      <c r="E683">
        <f>'Pivot MRIP 12"'!E686</f>
        <v>0.94160359434525442</v>
      </c>
      <c r="F683">
        <f>'Pivot MRIP 12"'!F686</f>
        <v>24</v>
      </c>
      <c r="G683">
        <f>'Pivot MRIP 12"'!G686</f>
        <v>6.2842892271189971E-2</v>
      </c>
      <c r="H683">
        <f t="shared" si="57"/>
        <v>1.0117000980714539</v>
      </c>
      <c r="I683">
        <f t="shared" si="58"/>
        <v>0.95262044874352736</v>
      </c>
    </row>
    <row r="684" spans="1:9" x14ac:dyDescent="0.25">
      <c r="A684">
        <f>'Pivot MRIP 12"'!A687</f>
        <v>2013</v>
      </c>
      <c r="B684" t="str">
        <f>'Pivot MRIP 12"'!B687</f>
        <v>1554220131006004</v>
      </c>
      <c r="C684">
        <f>'Pivot MRIP 12"'!C687</f>
        <v>268.31011913999998</v>
      </c>
      <c r="D684">
        <f>'Pivot MRIP 12"'!D687</f>
        <v>268.31011913999998</v>
      </c>
      <c r="E684">
        <f>'Pivot MRIP 12"'!E687</f>
        <v>0.97003395361346134</v>
      </c>
      <c r="F684">
        <f>'Pivot MRIP 12"'!F687</f>
        <v>4</v>
      </c>
      <c r="G684">
        <f>'Pivot MRIP 12"'!G687</f>
        <v>1</v>
      </c>
      <c r="H684">
        <f t="shared" si="57"/>
        <v>268.31011913999998</v>
      </c>
      <c r="I684">
        <f t="shared" si="58"/>
        <v>260.26992566387304</v>
      </c>
    </row>
    <row r="685" spans="1:9" x14ac:dyDescent="0.25">
      <c r="A685">
        <f>'Pivot MRIP 12"'!A688</f>
        <v>2013</v>
      </c>
      <c r="B685" t="str">
        <f>'Pivot MRIP 12"'!B688</f>
        <v>1555820130106008</v>
      </c>
      <c r="C685">
        <f>'Pivot MRIP 12"'!C688</f>
        <v>516.60639877999995</v>
      </c>
      <c r="D685">
        <f>'Pivot MRIP 12"'!D688</f>
        <v>516.60639877999995</v>
      </c>
      <c r="E685">
        <f>'Pivot MRIP 12"'!E688</f>
        <v>0.94160359434525431</v>
      </c>
      <c r="F685">
        <f>'Pivot MRIP 12"'!F688</f>
        <v>2</v>
      </c>
      <c r="G685">
        <f>'Pivot MRIP 12"'!G688</f>
        <v>6.2842892271189965E-3</v>
      </c>
      <c r="H685">
        <f t="shared" si="57"/>
        <v>3.246504026513894</v>
      </c>
      <c r="I685">
        <f t="shared" si="58"/>
        <v>3.0569198604218233</v>
      </c>
    </row>
    <row r="686" spans="1:9" x14ac:dyDescent="0.25">
      <c r="A686">
        <f>'Pivot MRIP 12"'!A689</f>
        <v>2013</v>
      </c>
      <c r="B686" t="str">
        <f>'Pivot MRIP 12"'!B689</f>
        <v>1555820130403002</v>
      </c>
      <c r="C686">
        <f>'Pivot MRIP 12"'!C689</f>
        <v>2464.2889307</v>
      </c>
      <c r="D686">
        <f>'Pivot MRIP 12"'!D689</f>
        <v>2464.2889307</v>
      </c>
      <c r="E686">
        <f>'Pivot MRIP 12"'!E689</f>
        <v>1.2345886682353142</v>
      </c>
      <c r="F686">
        <f>'Pivot MRIP 12"'!F689</f>
        <v>2</v>
      </c>
      <c r="G686">
        <f>'Pivot MRIP 12"'!G689</f>
        <v>5</v>
      </c>
      <c r="H686">
        <f t="shared" si="57"/>
        <v>12321.444653500001</v>
      </c>
      <c r="I686">
        <f t="shared" si="58"/>
        <v>15211.915945499699</v>
      </c>
    </row>
    <row r="687" spans="1:9" x14ac:dyDescent="0.25">
      <c r="A687">
        <f>'Pivot MRIP 12"'!A690</f>
        <v>2013</v>
      </c>
      <c r="B687" t="str">
        <f>'Pivot MRIP 12"'!B690</f>
        <v>1555820130922015</v>
      </c>
      <c r="C687">
        <f>'Pivot MRIP 12"'!C690</f>
        <v>358.94624282000001</v>
      </c>
      <c r="D687">
        <f>'Pivot MRIP 12"'!D690</f>
        <v>358.94624282000001</v>
      </c>
      <c r="E687">
        <f>'Pivot MRIP 12"'!E690</f>
        <v>0.94160359434525442</v>
      </c>
      <c r="F687">
        <f>'Pivot MRIP 12"'!F690</f>
        <v>2</v>
      </c>
      <c r="G687">
        <f>'Pivot MRIP 12"'!G690</f>
        <v>1.8852867681356991E-2</v>
      </c>
      <c r="H687">
        <f t="shared" si="57"/>
        <v>6.7671660206056972</v>
      </c>
      <c r="I687">
        <f t="shared" si="58"/>
        <v>6.3719878485333963</v>
      </c>
    </row>
    <row r="688" spans="1:9" x14ac:dyDescent="0.25">
      <c r="A688">
        <f>'Pivot MRIP 12"'!A691</f>
        <v>2013</v>
      </c>
      <c r="B688" t="str">
        <f>'Pivot MRIP 12"'!B691</f>
        <v>1561120130413001</v>
      </c>
      <c r="C688">
        <f>'Pivot MRIP 12"'!C691</f>
        <v>1628.1197866</v>
      </c>
      <c r="D688">
        <f>'Pivot MRIP 12"'!D691</f>
        <v>1628.1197866</v>
      </c>
      <c r="E688">
        <f>'Pivot MRIP 12"'!E691</f>
        <v>0.94160359434525431</v>
      </c>
      <c r="F688">
        <f>'Pivot MRIP 12"'!F691</f>
        <v>1</v>
      </c>
      <c r="G688">
        <f>'Pivot MRIP 12"'!G691</f>
        <v>6.2842892271189965E-3</v>
      </c>
      <c r="H688">
        <f t="shared" si="57"/>
        <v>10.23157563538966</v>
      </c>
      <c r="I688">
        <f t="shared" si="58"/>
        <v>9.6340883940982334</v>
      </c>
    </row>
    <row r="689" spans="1:9" x14ac:dyDescent="0.25">
      <c r="A689">
        <f>'Pivot MRIP 12"'!A692</f>
        <v>2013</v>
      </c>
      <c r="B689" t="str">
        <f>'Pivot MRIP 12"'!B692</f>
        <v>1561120130428010</v>
      </c>
      <c r="C689">
        <f>'Pivot MRIP 12"'!C692</f>
        <v>1696.6803723</v>
      </c>
      <c r="D689">
        <f>'Pivot MRIP 12"'!D692</f>
        <v>1696.6803723</v>
      </c>
      <c r="E689">
        <f>'Pivot MRIP 12"'!E692</f>
        <v>0.94160359434525442</v>
      </c>
      <c r="F689">
        <f>'Pivot MRIP 12"'!F692</f>
        <v>4</v>
      </c>
      <c r="G689">
        <f>'Pivot MRIP 12"'!G692</f>
        <v>7.5411470725427962E-2</v>
      </c>
      <c r="H689">
        <f t="shared" si="57"/>
        <v>127.94916222610966</v>
      </c>
      <c r="I689">
        <f t="shared" si="58"/>
        <v>120.47739104556891</v>
      </c>
    </row>
    <row r="690" spans="1:9" x14ac:dyDescent="0.25">
      <c r="A690">
        <f>'Pivot MRIP 12"'!A693</f>
        <v>2013</v>
      </c>
      <c r="B690" t="str">
        <f>'Pivot MRIP 12"'!B693</f>
        <v>1561120130616011</v>
      </c>
      <c r="C690">
        <f>'Pivot MRIP 12"'!C693</f>
        <v>165.02788806000001</v>
      </c>
      <c r="D690">
        <f>'Pivot MRIP 12"'!D693</f>
        <v>165.02788806000001</v>
      </c>
      <c r="E690">
        <f>'Pivot MRIP 12"'!E693</f>
        <v>0.94160359434525442</v>
      </c>
      <c r="F690">
        <f>'Pivot MRIP 12"'!F693</f>
        <v>8</v>
      </c>
      <c r="G690">
        <f>'Pivot MRIP 12"'!G693</f>
        <v>1.8852867681356991E-2</v>
      </c>
      <c r="H690">
        <f t="shared" si="57"/>
        <v>3.1112489373289733</v>
      </c>
      <c r="I690">
        <f t="shared" si="58"/>
        <v>2.9295631822918144</v>
      </c>
    </row>
    <row r="691" spans="1:9" x14ac:dyDescent="0.25">
      <c r="A691">
        <f>'Pivot MRIP 12"'!A694</f>
        <v>2013</v>
      </c>
      <c r="B691" t="str">
        <f>'Pivot MRIP 12"'!B694</f>
        <v>1561120130707010</v>
      </c>
      <c r="C691">
        <f>'Pivot MRIP 12"'!C694</f>
        <v>911.35902858999998</v>
      </c>
      <c r="D691">
        <f>'Pivot MRIP 12"'!D694</f>
        <v>911.35902858999998</v>
      </c>
      <c r="E691">
        <f>'Pivot MRIP 12"'!E694</f>
        <v>0.94160359434525431</v>
      </c>
      <c r="F691">
        <f>'Pivot MRIP 12"'!F694</f>
        <v>4</v>
      </c>
      <c r="G691">
        <f>'Pivot MRIP 12"'!G694</f>
        <v>1.2568578454237993E-2</v>
      </c>
      <c r="H691">
        <f t="shared" si="57"/>
        <v>11.454487450811541</v>
      </c>
      <c r="I691">
        <f t="shared" si="58"/>
        <v>10.785586555066757</v>
      </c>
    </row>
    <row r="692" spans="1:9" x14ac:dyDescent="0.25">
      <c r="A692">
        <f>'Pivot MRIP 12"'!A695</f>
        <v>2013</v>
      </c>
      <c r="B692" t="str">
        <f>'Pivot MRIP 12"'!B695</f>
        <v>1561120130831005</v>
      </c>
      <c r="C692">
        <f>'Pivot MRIP 12"'!C695</f>
        <v>1855.7730282</v>
      </c>
      <c r="D692">
        <f>'Pivot MRIP 12"'!D695</f>
        <v>1855.7730282</v>
      </c>
      <c r="E692">
        <f>'Pivot MRIP 12"'!E695</f>
        <v>0.94160359434525431</v>
      </c>
      <c r="F692">
        <f>'Pivot MRIP 12"'!F695</f>
        <v>1</v>
      </c>
      <c r="G692">
        <f>'Pivot MRIP 12"'!G695</f>
        <v>6.2842892271189965E-3</v>
      </c>
      <c r="H692">
        <f t="shared" si="57"/>
        <v>11.662214449095258</v>
      </c>
      <c r="I692">
        <f t="shared" si="58"/>
        <v>10.981183043293255</v>
      </c>
    </row>
    <row r="693" spans="1:9" x14ac:dyDescent="0.25">
      <c r="A693">
        <f>'Pivot MRIP 12"'!A696</f>
        <v>2013</v>
      </c>
      <c r="B693" t="str">
        <f>'Pivot MRIP 12"'!B696</f>
        <v>1561120131130003</v>
      </c>
      <c r="C693">
        <f>'Pivot MRIP 12"'!C696</f>
        <v>510.94677783999998</v>
      </c>
      <c r="D693">
        <f>'Pivot MRIP 12"'!D696</f>
        <v>510.94677783999998</v>
      </c>
      <c r="E693">
        <f>'Pivot MRIP 12"'!E696</f>
        <v>0.94160359434525431</v>
      </c>
      <c r="F693">
        <f>'Pivot MRIP 12"'!F696</f>
        <v>3</v>
      </c>
      <c r="G693">
        <f>'Pivot MRIP 12"'!G696</f>
        <v>6.2842892271189965E-3</v>
      </c>
      <c r="H693">
        <f t="shared" si="57"/>
        <v>3.210937331611075</v>
      </c>
      <c r="I693">
        <f t="shared" si="58"/>
        <v>3.0234301326623481</v>
      </c>
    </row>
    <row r="694" spans="1:9" x14ac:dyDescent="0.25">
      <c r="A694">
        <f>'Pivot MRIP 12"'!A697</f>
        <v>2013</v>
      </c>
      <c r="B694" t="str">
        <f>'Pivot MRIP 12"'!B697</f>
        <v>1561120131130009</v>
      </c>
      <c r="C694">
        <f>'Pivot MRIP 12"'!C697</f>
        <v>510.94677783999998</v>
      </c>
      <c r="D694">
        <f>'Pivot MRIP 12"'!D697</f>
        <v>510.94677783999998</v>
      </c>
      <c r="E694">
        <f>'Pivot MRIP 12"'!E697</f>
        <v>0.94160359434525431</v>
      </c>
      <c r="F694">
        <f>'Pivot MRIP 12"'!F697</f>
        <v>4</v>
      </c>
      <c r="G694">
        <f>'Pivot MRIP 12"'!G697</f>
        <v>1.2568578454237993E-2</v>
      </c>
      <c r="H694">
        <f t="shared" si="57"/>
        <v>6.4218746632221499</v>
      </c>
      <c r="I694">
        <f t="shared" si="58"/>
        <v>6.0468602653246961</v>
      </c>
    </row>
    <row r="695" spans="1:9" x14ac:dyDescent="0.25">
      <c r="A695">
        <f>'Pivot MRIP 12"'!A698</f>
        <v>2013</v>
      </c>
      <c r="B695" t="str">
        <f>'Pivot MRIP 12"'!B698</f>
        <v>1561220130504015</v>
      </c>
      <c r="C695">
        <f>'Pivot MRIP 12"'!C698</f>
        <v>584.05747968000003</v>
      </c>
      <c r="D695">
        <f>'Pivot MRIP 12"'!D698</f>
        <v>584.05747968000003</v>
      </c>
      <c r="E695">
        <f>'Pivot MRIP 12"'!E698</f>
        <v>0.83429550083679171</v>
      </c>
      <c r="F695">
        <f>'Pivot MRIP 12"'!F698</f>
        <v>4</v>
      </c>
      <c r="G695">
        <f>'Pivot MRIP 12"'!G698</f>
        <v>1.025137156908476</v>
      </c>
      <c r="H695">
        <f t="shared" si="57"/>
        <v>598.73902419028525</v>
      </c>
      <c r="I695">
        <f t="shared" si="58"/>
        <v>499.525274057366</v>
      </c>
    </row>
    <row r="696" spans="1:9" x14ac:dyDescent="0.25">
      <c r="A696">
        <f>'Pivot MRIP 12"'!A699</f>
        <v>2013</v>
      </c>
      <c r="B696" t="str">
        <f>'Pivot MRIP 12"'!B699</f>
        <v>1561220130519030</v>
      </c>
      <c r="C696">
        <f>'Pivot MRIP 12"'!C699</f>
        <v>388.55451012999998</v>
      </c>
      <c r="D696">
        <f>'Pivot MRIP 12"'!D699</f>
        <v>388.55451012999998</v>
      </c>
      <c r="E696">
        <f>'Pivot MRIP 12"'!E699</f>
        <v>0.94160359434525442</v>
      </c>
      <c r="F696">
        <f>'Pivot MRIP 12"'!F699</f>
        <v>5</v>
      </c>
      <c r="G696">
        <f>'Pivot MRIP 12"'!G699</f>
        <v>6.2842892271189971E-2</v>
      </c>
      <c r="H696">
        <f t="shared" si="57"/>
        <v>24.417889221584581</v>
      </c>
      <c r="I696">
        <f t="shared" si="58"/>
        <v>22.991972257368289</v>
      </c>
    </row>
    <row r="697" spans="1:9" x14ac:dyDescent="0.25">
      <c r="A697">
        <f>'Pivot MRIP 12"'!A700</f>
        <v>2013</v>
      </c>
      <c r="B697" t="str">
        <f>'Pivot MRIP 12"'!B700</f>
        <v>1561220130602006</v>
      </c>
      <c r="C697">
        <f>'Pivot MRIP 12"'!C700</f>
        <v>210.77973143</v>
      </c>
      <c r="D697">
        <f>'Pivot MRIP 12"'!D700</f>
        <v>210.77973143</v>
      </c>
      <c r="E697">
        <f>'Pivot MRIP 12"'!E700</f>
        <v>0.94160359434525431</v>
      </c>
      <c r="F697">
        <f>'Pivot MRIP 12"'!F700</f>
        <v>3</v>
      </c>
      <c r="G697">
        <f>'Pivot MRIP 12"'!G700</f>
        <v>6.2842892271189965E-3</v>
      </c>
      <c r="H697">
        <f t="shared" si="57"/>
        <v>1.3246007955205843</v>
      </c>
      <c r="I697">
        <f t="shared" si="58"/>
        <v>1.2472488701347655</v>
      </c>
    </row>
    <row r="698" spans="1:9" x14ac:dyDescent="0.25">
      <c r="A698">
        <f>'Pivot MRIP 12"'!A701</f>
        <v>2013</v>
      </c>
      <c r="B698" t="str">
        <f>'Pivot MRIP 12"'!B701</f>
        <v>1561220130613001</v>
      </c>
      <c r="C698">
        <f>'Pivot MRIP 12"'!C701</f>
        <v>3624.3056216999998</v>
      </c>
      <c r="D698">
        <f>'Pivot MRIP 12"'!D701</f>
        <v>3624.3056216999998</v>
      </c>
      <c r="E698">
        <f>'Pivot MRIP 12"'!E701</f>
        <v>0.94160359434525431</v>
      </c>
      <c r="F698">
        <f>'Pivot MRIP 12"'!F701</f>
        <v>2</v>
      </c>
      <c r="G698">
        <f>'Pivot MRIP 12"'!G701</f>
        <v>1.2568578454237993E-2</v>
      </c>
      <c r="H698">
        <f t="shared" si="57"/>
        <v>45.55236954847225</v>
      </c>
      <c r="I698">
        <f t="shared" si="58"/>
        <v>42.89227489778478</v>
      </c>
    </row>
    <row r="699" spans="1:9" x14ac:dyDescent="0.25">
      <c r="A699">
        <f>'Pivot MRIP 12"'!A702</f>
        <v>2013</v>
      </c>
      <c r="B699" t="str">
        <f>'Pivot MRIP 12"'!B702</f>
        <v>1561220130629005</v>
      </c>
      <c r="C699">
        <f>'Pivot MRIP 12"'!C702</f>
        <v>188.63825624</v>
      </c>
      <c r="D699">
        <f>'Pivot MRIP 12"'!D702</f>
        <v>188.63825624</v>
      </c>
      <c r="E699">
        <f>'Pivot MRIP 12"'!E702</f>
        <v>0.94160359434525442</v>
      </c>
      <c r="F699">
        <f>'Pivot MRIP 12"'!F702</f>
        <v>3</v>
      </c>
      <c r="G699">
        <f>'Pivot MRIP 12"'!G702</f>
        <v>3.7705735362713981E-2</v>
      </c>
      <c r="H699">
        <f t="shared" si="57"/>
        <v>7.1127441690692699</v>
      </c>
      <c r="I699">
        <f t="shared" si="58"/>
        <v>6.6973854752538742</v>
      </c>
    </row>
    <row r="700" spans="1:9" x14ac:dyDescent="0.25">
      <c r="A700">
        <f>'Pivot MRIP 12"'!A703</f>
        <v>2013</v>
      </c>
      <c r="B700" t="str">
        <f>'Pivot MRIP 12"'!B703</f>
        <v>1561220130629012</v>
      </c>
      <c r="C700">
        <f>'Pivot MRIP 12"'!C703</f>
        <v>188.63825624</v>
      </c>
      <c r="D700">
        <f>'Pivot MRIP 12"'!D703</f>
        <v>188.63825624</v>
      </c>
      <c r="E700">
        <f>'Pivot MRIP 12"'!E703</f>
        <v>0.79366414386555928</v>
      </c>
      <c r="F700">
        <f>'Pivot MRIP 12"'!F703</f>
        <v>2</v>
      </c>
      <c r="G700">
        <f>'Pivot MRIP 12"'!G703</f>
        <v>1</v>
      </c>
      <c r="H700">
        <f t="shared" si="57"/>
        <v>188.63825624</v>
      </c>
      <c r="I700">
        <f t="shared" si="58"/>
        <v>149.7154201390116</v>
      </c>
    </row>
    <row r="701" spans="1:9" x14ac:dyDescent="0.25">
      <c r="A701">
        <f>'Pivot MRIP 12"'!A704</f>
        <v>2013</v>
      </c>
      <c r="B701" t="str">
        <f>'Pivot MRIP 12"'!B704</f>
        <v>1561220130714001</v>
      </c>
      <c r="C701">
        <f>'Pivot MRIP 12"'!C704</f>
        <v>695.57761469000002</v>
      </c>
      <c r="D701">
        <f>'Pivot MRIP 12"'!D704</f>
        <v>695.57761469000002</v>
      </c>
      <c r="E701">
        <f>'Pivot MRIP 12"'!E704</f>
        <v>0.94160359434525431</v>
      </c>
      <c r="F701">
        <f>'Pivot MRIP 12"'!F704</f>
        <v>3</v>
      </c>
      <c r="G701">
        <f>'Pivot MRIP 12"'!G704</f>
        <v>6.2842892271189965E-3</v>
      </c>
      <c r="H701">
        <f t="shared" si="57"/>
        <v>4.3712109106214951</v>
      </c>
      <c r="I701">
        <f t="shared" si="58"/>
        <v>4.1159479050823924</v>
      </c>
    </row>
    <row r="702" spans="1:9" x14ac:dyDescent="0.25">
      <c r="A702">
        <f>'Pivot MRIP 12"'!A705</f>
        <v>2013</v>
      </c>
      <c r="B702" t="str">
        <f>'Pivot MRIP 12"'!B705</f>
        <v>1561220130914008</v>
      </c>
      <c r="C702">
        <f>'Pivot MRIP 12"'!C705</f>
        <v>142.19604620000001</v>
      </c>
      <c r="D702">
        <f>'Pivot MRIP 12"'!D705</f>
        <v>142.19604620000001</v>
      </c>
      <c r="E702">
        <f>'Pivot MRIP 12"'!E705</f>
        <v>0.94160359434525442</v>
      </c>
      <c r="F702">
        <f>'Pivot MRIP 12"'!F705</f>
        <v>4</v>
      </c>
      <c r="G702">
        <f>'Pivot MRIP 12"'!G705</f>
        <v>6.2842892271189971E-2</v>
      </c>
      <c r="H702">
        <f t="shared" si="57"/>
        <v>8.936010812735752</v>
      </c>
      <c r="I702">
        <f t="shared" si="58"/>
        <v>8.4141799003800415</v>
      </c>
    </row>
    <row r="703" spans="1:9" x14ac:dyDescent="0.25">
      <c r="A703">
        <f>'Pivot MRIP 12"'!A706</f>
        <v>2013</v>
      </c>
      <c r="B703" t="str">
        <f>'Pivot MRIP 12"'!B706</f>
        <v>1561220130914023</v>
      </c>
      <c r="C703">
        <f>'Pivot MRIP 12"'!C706</f>
        <v>142.19604620000001</v>
      </c>
      <c r="D703">
        <f>'Pivot MRIP 12"'!D706</f>
        <v>142.19604620000001</v>
      </c>
      <c r="E703">
        <f>'Pivot MRIP 12"'!E706</f>
        <v>0.94160359434525431</v>
      </c>
      <c r="F703">
        <f>'Pivot MRIP 12"'!F706</f>
        <v>12</v>
      </c>
      <c r="G703">
        <f>'Pivot MRIP 12"'!G706</f>
        <v>2.5137156908475986E-2</v>
      </c>
      <c r="H703">
        <f t="shared" si="57"/>
        <v>3.5744043250943007</v>
      </c>
      <c r="I703">
        <f t="shared" si="58"/>
        <v>3.3656719601520164</v>
      </c>
    </row>
    <row r="704" spans="1:9" x14ac:dyDescent="0.25">
      <c r="A704">
        <f>'Pivot MRIP 12"'!A707</f>
        <v>2013</v>
      </c>
      <c r="B704" t="str">
        <f>'Pivot MRIP 12"'!B707</f>
        <v>1563220130824001</v>
      </c>
      <c r="C704">
        <f>'Pivot MRIP 12"'!C707</f>
        <v>120.04425999999999</v>
      </c>
      <c r="D704">
        <f>'Pivot MRIP 12"'!D707</f>
        <v>120.04425999999999</v>
      </c>
      <c r="E704">
        <f>'Pivot MRIP 12"'!E707</f>
        <v>1.1148321278331352</v>
      </c>
      <c r="F704">
        <f>'Pivot MRIP 12"'!F707</f>
        <v>10</v>
      </c>
      <c r="G704">
        <f>'Pivot MRIP 12"'!G707</f>
        <v>4.2199501229491645</v>
      </c>
      <c r="H704">
        <f t="shared" si="57"/>
        <v>506.58078974634145</v>
      </c>
      <c r="I704">
        <f t="shared" si="58"/>
        <v>564.75253975230396</v>
      </c>
    </row>
    <row r="705" spans="1:9" x14ac:dyDescent="0.25">
      <c r="A705">
        <f>'Pivot MRIP 12"'!A708</f>
        <v>2013</v>
      </c>
      <c r="B705" t="str">
        <f>'Pivot MRIP 12"'!B708</f>
        <v>1563220131014004</v>
      </c>
      <c r="C705">
        <f>'Pivot MRIP 12"'!C708</f>
        <v>55.613411878999997</v>
      </c>
      <c r="D705">
        <f>'Pivot MRIP 12"'!D708</f>
        <v>55.613411878999997</v>
      </c>
      <c r="E705">
        <f>'Pivot MRIP 12"'!E708</f>
        <v>1.3668660255462408</v>
      </c>
      <c r="F705">
        <f>'Pivot MRIP 12"'!F708</f>
        <v>1</v>
      </c>
      <c r="G705">
        <f>'Pivot MRIP 12"'!G708</f>
        <v>1</v>
      </c>
      <c r="H705">
        <f t="shared" si="57"/>
        <v>55.613411878999997</v>
      </c>
      <c r="I705">
        <f t="shared" si="58"/>
        <v>76.016083262114819</v>
      </c>
    </row>
    <row r="706" spans="1:9" x14ac:dyDescent="0.25">
      <c r="A706">
        <f>'Pivot MRIP 12"'!A709</f>
        <v>2013</v>
      </c>
      <c r="B706" t="str">
        <f>'Pivot MRIP 12"'!B709</f>
        <v>1563220131019001</v>
      </c>
      <c r="C706">
        <f>'Pivot MRIP 12"'!C709</f>
        <v>426.8797659</v>
      </c>
      <c r="D706">
        <f>'Pivot MRIP 12"'!D709</f>
        <v>426.8797659</v>
      </c>
      <c r="E706">
        <f>'Pivot MRIP 12"'!E709</f>
        <v>0.94160359434525431</v>
      </c>
      <c r="F706">
        <f>'Pivot MRIP 12"'!F709</f>
        <v>1</v>
      </c>
      <c r="G706">
        <f>'Pivot MRIP 12"'!G709</f>
        <v>1.2568578454237993E-2</v>
      </c>
      <c r="H706">
        <f t="shared" ref="H706:H769" si="59">G706*C706</f>
        <v>5.365271828240898</v>
      </c>
      <c r="I706">
        <f t="shared" ref="I706:I769" si="60">E706*H706</f>
        <v>5.0519592381109639</v>
      </c>
    </row>
    <row r="707" spans="1:9" x14ac:dyDescent="0.25">
      <c r="A707">
        <f>'Pivot MRIP 12"'!A710</f>
        <v>2013</v>
      </c>
      <c r="B707" t="str">
        <f>'Pivot MRIP 12"'!B710</f>
        <v>1563220131019002</v>
      </c>
      <c r="C707">
        <f>'Pivot MRIP 12"'!C710</f>
        <v>834.97821102</v>
      </c>
      <c r="D707">
        <f>'Pivot MRIP 12"'!D710</f>
        <v>834.97821102</v>
      </c>
      <c r="E707">
        <f>'Pivot MRIP 12"'!E710</f>
        <v>0.94160359434525442</v>
      </c>
      <c r="F707">
        <f>'Pivot MRIP 12"'!F710</f>
        <v>2</v>
      </c>
      <c r="G707">
        <f>'Pivot MRIP 12"'!G710</f>
        <v>1.8852867681356991E-2</v>
      </c>
      <c r="H707">
        <f t="shared" si="59"/>
        <v>15.741733729176236</v>
      </c>
      <c r="I707">
        <f t="shared" si="60"/>
        <v>14.82247306061827</v>
      </c>
    </row>
    <row r="708" spans="1:9" x14ac:dyDescent="0.25">
      <c r="A708">
        <f>'Pivot MRIP 12"'!A711</f>
        <v>2013</v>
      </c>
      <c r="B708" t="str">
        <f>'Pivot MRIP 12"'!B711</f>
        <v>1563220131019010</v>
      </c>
      <c r="C708">
        <f>'Pivot MRIP 12"'!C711</f>
        <v>426.8797659</v>
      </c>
      <c r="D708">
        <f>'Pivot MRIP 12"'!D711</f>
        <v>426.8797659</v>
      </c>
      <c r="E708">
        <f>'Pivot MRIP 12"'!E711</f>
        <v>0.94160359434525431</v>
      </c>
      <c r="F708">
        <f>'Pivot MRIP 12"'!F711</f>
        <v>9</v>
      </c>
      <c r="G708">
        <f>'Pivot MRIP 12"'!G711</f>
        <v>5.0274313816951972E-2</v>
      </c>
      <c r="H708">
        <f t="shared" si="59"/>
        <v>21.461087312963592</v>
      </c>
      <c r="I708">
        <f t="shared" si="60"/>
        <v>20.207836952443856</v>
      </c>
    </row>
    <row r="709" spans="1:9" x14ac:dyDescent="0.25">
      <c r="A709">
        <f>'Pivot MRIP 12"'!A712</f>
        <v>2013</v>
      </c>
      <c r="B709" t="str">
        <f>'Pivot MRIP 12"'!B712</f>
        <v>1563220131025001</v>
      </c>
      <c r="C709">
        <f>'Pivot MRIP 12"'!C712</f>
        <v>480.37134036999998</v>
      </c>
      <c r="D709">
        <f>'Pivot MRIP 12"'!D712</f>
        <v>480.37134036999998</v>
      </c>
      <c r="E709">
        <f>'Pivot MRIP 12"'!E712</f>
        <v>0.94160359434525431</v>
      </c>
      <c r="F709">
        <f>'Pivot MRIP 12"'!F712</f>
        <v>1</v>
      </c>
      <c r="G709">
        <f>'Pivot MRIP 12"'!G712</f>
        <v>6.2842892271189965E-3</v>
      </c>
      <c r="H709">
        <f t="shared" si="59"/>
        <v>3.0187924393039038</v>
      </c>
      <c r="I709">
        <f t="shared" si="60"/>
        <v>2.8425058114308337</v>
      </c>
    </row>
    <row r="710" spans="1:9" x14ac:dyDescent="0.25">
      <c r="A710">
        <f>'Pivot MRIP 12"'!A713</f>
        <v>2013</v>
      </c>
      <c r="B710" t="str">
        <f>'Pivot MRIP 12"'!B713</f>
        <v>1563220131209001</v>
      </c>
      <c r="C710">
        <f>'Pivot MRIP 12"'!C713</f>
        <v>996.04029055000001</v>
      </c>
      <c r="D710">
        <f>'Pivot MRIP 12"'!D713</f>
        <v>996.04029055000001</v>
      </c>
      <c r="E710">
        <f>'Pivot MRIP 12"'!E713</f>
        <v>0.94160359434525431</v>
      </c>
      <c r="F710">
        <f>'Pivot MRIP 12"'!F713</f>
        <v>4</v>
      </c>
      <c r="G710">
        <f>'Pivot MRIP 12"'!G713</f>
        <v>1.2568578454237993E-2</v>
      </c>
      <c r="H710">
        <f t="shared" si="59"/>
        <v>12.51881053535968</v>
      </c>
      <c r="I710">
        <f t="shared" si="60"/>
        <v>11.787756997021912</v>
      </c>
    </row>
    <row r="711" spans="1:9" x14ac:dyDescent="0.25">
      <c r="A711">
        <f>'Pivot MRIP 12"'!A714</f>
        <v>2013</v>
      </c>
      <c r="B711" t="str">
        <f>'Pivot MRIP 12"'!B714</f>
        <v>1563220131209004</v>
      </c>
      <c r="C711">
        <f>'Pivot MRIP 12"'!C714</f>
        <v>996.04029055000001</v>
      </c>
      <c r="D711">
        <f>'Pivot MRIP 12"'!D714</f>
        <v>996.04029055000001</v>
      </c>
      <c r="E711">
        <f>'Pivot MRIP 12"'!E714</f>
        <v>0.94160359434525442</v>
      </c>
      <c r="F711">
        <f>'Pivot MRIP 12"'!F714</f>
        <v>9</v>
      </c>
      <c r="G711">
        <f>'Pivot MRIP 12"'!G714</f>
        <v>8.7980049179665953E-2</v>
      </c>
      <c r="H711">
        <f t="shared" si="59"/>
        <v>87.631673747517766</v>
      </c>
      <c r="I711">
        <f t="shared" si="60"/>
        <v>82.514298979153395</v>
      </c>
    </row>
    <row r="712" spans="1:9" x14ac:dyDescent="0.25">
      <c r="A712">
        <f>'Pivot MRIP 12"'!A715</f>
        <v>2013</v>
      </c>
      <c r="B712" t="str">
        <f>'Pivot MRIP 12"'!B715</f>
        <v>1563220131209008</v>
      </c>
      <c r="C712">
        <f>'Pivot MRIP 12"'!C715</f>
        <v>996.04029055000001</v>
      </c>
      <c r="D712">
        <f>'Pivot MRIP 12"'!D715</f>
        <v>996.04029055000001</v>
      </c>
      <c r="E712">
        <f>'Pivot MRIP 12"'!E715</f>
        <v>2.0118155702212666</v>
      </c>
      <c r="F712">
        <f>'Pivot MRIP 12"'!F715</f>
        <v>4</v>
      </c>
      <c r="G712">
        <f>'Pivot MRIP 12"'!G715</f>
        <v>1.056558603044071</v>
      </c>
      <c r="H712">
        <f t="shared" si="59"/>
        <v>1052.3749379591186</v>
      </c>
      <c r="I712">
        <f t="shared" si="60"/>
        <v>2117.1842858967943</v>
      </c>
    </row>
    <row r="713" spans="1:9" x14ac:dyDescent="0.25">
      <c r="A713">
        <f>'Pivot MRIP 12"'!A716</f>
        <v>2013</v>
      </c>
      <c r="B713" t="str">
        <f>'Pivot MRIP 12"'!B716</f>
        <v>1563220131209010</v>
      </c>
      <c r="C713">
        <f>'Pivot MRIP 12"'!C716</f>
        <v>1165.5420779999999</v>
      </c>
      <c r="D713">
        <f>'Pivot MRIP 12"'!D716</f>
        <v>1165.5420779999999</v>
      </c>
      <c r="E713">
        <f>'Pivot MRIP 12"'!E716</f>
        <v>1.4788847999049728</v>
      </c>
      <c r="F713">
        <f>'Pivot MRIP 12"'!F716</f>
        <v>3</v>
      </c>
      <c r="G713">
        <f>'Pivot MRIP 12"'!G716</f>
        <v>1.0377057353627139</v>
      </c>
      <c r="H713">
        <f t="shared" si="59"/>
        <v>1209.4896991471755</v>
      </c>
      <c r="I713">
        <f t="shared" si="60"/>
        <v>1788.6959317103965</v>
      </c>
    </row>
    <row r="714" spans="1:9" x14ac:dyDescent="0.25">
      <c r="A714">
        <f>'Pivot MRIP 12"'!A717</f>
        <v>2013</v>
      </c>
      <c r="B714" t="str">
        <f>'Pivot MRIP 12"'!B717</f>
        <v>1563220131214001</v>
      </c>
      <c r="C714">
        <f>'Pivot MRIP 12"'!C717</f>
        <v>3051.0463147999999</v>
      </c>
      <c r="D714">
        <f>'Pivot MRIP 12"'!D717</f>
        <v>3051.0463147999999</v>
      </c>
      <c r="E714">
        <f>'Pivot MRIP 12"'!E717</f>
        <v>0.94160359434525442</v>
      </c>
      <c r="F714">
        <f>'Pivot MRIP 12"'!F717</f>
        <v>4</v>
      </c>
      <c r="G714">
        <f>'Pivot MRIP 12"'!G717</f>
        <v>3.7705735362713981E-2</v>
      </c>
      <c r="H714">
        <f t="shared" si="59"/>
        <v>115.04194492523253</v>
      </c>
      <c r="I714">
        <f t="shared" si="60"/>
        <v>108.32390884206775</v>
      </c>
    </row>
    <row r="715" spans="1:9" x14ac:dyDescent="0.25">
      <c r="A715">
        <f>'Pivot MRIP 12"'!A718</f>
        <v>2013</v>
      </c>
      <c r="B715" t="str">
        <f>'Pivot MRIP 12"'!B718</f>
        <v>1563220131214003</v>
      </c>
      <c r="C715">
        <f>'Pivot MRIP 12"'!C718</f>
        <v>3051.0463147999999</v>
      </c>
      <c r="D715">
        <f>'Pivot MRIP 12"'!D718</f>
        <v>3051.0463147999999</v>
      </c>
      <c r="E715">
        <f>'Pivot MRIP 12"'!E718</f>
        <v>1.4482052787347766</v>
      </c>
      <c r="F715">
        <f>'Pivot MRIP 12"'!F718</f>
        <v>4</v>
      </c>
      <c r="G715">
        <f>'Pivot MRIP 12"'!G718</f>
        <v>1.100548627633904</v>
      </c>
      <c r="H715">
        <f t="shared" si="59"/>
        <v>3357.8248346006203</v>
      </c>
      <c r="I715">
        <f t="shared" si="60"/>
        <v>4862.8196505353462</v>
      </c>
    </row>
    <row r="716" spans="1:9" x14ac:dyDescent="0.25">
      <c r="A716">
        <f>'Pivot MRIP 12"'!A719</f>
        <v>2013</v>
      </c>
      <c r="B716" t="str">
        <f>'Pivot MRIP 12"'!B719</f>
        <v>1563220131231002</v>
      </c>
      <c r="C716">
        <f>'Pivot MRIP 12"'!C719</f>
        <v>7462.2016645000003</v>
      </c>
      <c r="D716">
        <f>'Pivot MRIP 12"'!D719</f>
        <v>7462.2016645000003</v>
      </c>
      <c r="E716">
        <f>'Pivot MRIP 12"'!E719</f>
        <v>0.94160359434525431</v>
      </c>
      <c r="F716">
        <f>'Pivot MRIP 12"'!F719</f>
        <v>1</v>
      </c>
      <c r="G716">
        <f>'Pivot MRIP 12"'!G719</f>
        <v>6.2842892271189965E-3</v>
      </c>
      <c r="H716">
        <f t="shared" si="59"/>
        <v>46.8946335308068</v>
      </c>
      <c r="I716">
        <f t="shared" si="60"/>
        <v>44.156155488111168</v>
      </c>
    </row>
    <row r="717" spans="1:9" x14ac:dyDescent="0.25">
      <c r="A717">
        <f>'Pivot MRIP 12"'!A720</f>
        <v>2013</v>
      </c>
      <c r="B717" t="str">
        <f>'Pivot MRIP 12"'!B720</f>
        <v>1605020130430001</v>
      </c>
      <c r="C717">
        <f>'Pivot MRIP 12"'!C720</f>
        <v>280.18715503999999</v>
      </c>
      <c r="D717">
        <f>'Pivot MRIP 12"'!D720</f>
        <v>280.18715503999999</v>
      </c>
      <c r="E717">
        <f>'Pivot MRIP 12"'!E720</f>
        <v>0.94160359434525442</v>
      </c>
      <c r="F717">
        <f>'Pivot MRIP 12"'!F720</f>
        <v>9</v>
      </c>
      <c r="G717">
        <f>'Pivot MRIP 12"'!G720</f>
        <v>0.47132169203392477</v>
      </c>
      <c r="H717">
        <f t="shared" si="59"/>
        <v>132.05828399962442</v>
      </c>
      <c r="I717">
        <f t="shared" si="60"/>
        <v>124.34655487711275</v>
      </c>
    </row>
    <row r="718" spans="1:9" x14ac:dyDescent="0.25">
      <c r="A718">
        <f>'Pivot MRIP 12"'!A721</f>
        <v>2013</v>
      </c>
      <c r="B718" t="str">
        <f>'Pivot MRIP 12"'!B721</f>
        <v>1605020131006006</v>
      </c>
      <c r="C718">
        <f>'Pivot MRIP 12"'!C721</f>
        <v>1498.1369189</v>
      </c>
      <c r="D718">
        <f>'Pivot MRIP 12"'!D721</f>
        <v>1498.1369189</v>
      </c>
      <c r="E718">
        <f>'Pivot MRIP 12"'!E721</f>
        <v>0.94160359434525431</v>
      </c>
      <c r="F718">
        <f>'Pivot MRIP 12"'!F721</f>
        <v>10</v>
      </c>
      <c r="G718">
        <f>'Pivot MRIP 12"'!G721</f>
        <v>1.2568578454237993E-2</v>
      </c>
      <c r="H718">
        <f t="shared" si="59"/>
        <v>18.829451400385032</v>
      </c>
      <c r="I718">
        <f t="shared" si="60"/>
        <v>17.729879118151828</v>
      </c>
    </row>
    <row r="719" spans="1:9" x14ac:dyDescent="0.25">
      <c r="A719">
        <f>'Pivot MRIP 12"'!A722</f>
        <v>2013</v>
      </c>
      <c r="B719" t="str">
        <f>'Pivot MRIP 12"'!B722</f>
        <v>1657320130617010</v>
      </c>
      <c r="C719">
        <f>'Pivot MRIP 12"'!C722</f>
        <v>128.12939537</v>
      </c>
      <c r="D719">
        <f>'Pivot MRIP 12"'!D722</f>
        <v>128.12939537</v>
      </c>
      <c r="E719">
        <f>'Pivot MRIP 12"'!E722</f>
        <v>0.94160359434525431</v>
      </c>
      <c r="F719">
        <f>'Pivot MRIP 12"'!F722</f>
        <v>1</v>
      </c>
      <c r="G719">
        <f>'Pivot MRIP 12"'!G722</f>
        <v>6.2842892271189965E-3</v>
      </c>
      <c r="H719">
        <f t="shared" si="59"/>
        <v>0.80520217900096158</v>
      </c>
      <c r="I719">
        <f t="shared" si="60"/>
        <v>0.75818126592193624</v>
      </c>
    </row>
    <row r="720" spans="1:9" x14ac:dyDescent="0.25">
      <c r="A720">
        <f>'Pivot MRIP 12"'!A723</f>
        <v>2013</v>
      </c>
      <c r="B720" t="str">
        <f>'Pivot MRIP 12"'!B723</f>
        <v>1657320130624003</v>
      </c>
      <c r="C720">
        <f>'Pivot MRIP 12"'!C723</f>
        <v>61.733758188000003</v>
      </c>
      <c r="D720">
        <f>'Pivot MRIP 12"'!D723</f>
        <v>61.733758188000003</v>
      </c>
      <c r="E720">
        <f>'Pivot MRIP 12"'!E723</f>
        <v>0.94160359434525442</v>
      </c>
      <c r="F720">
        <f>'Pivot MRIP 12"'!F723</f>
        <v>4</v>
      </c>
      <c r="G720">
        <f>'Pivot MRIP 12"'!G723</f>
        <v>1.8852867681356991E-2</v>
      </c>
      <c r="H720">
        <f t="shared" si="59"/>
        <v>1.1638583745912527</v>
      </c>
      <c r="I720">
        <f t="shared" si="60"/>
        <v>1.0958932288239491</v>
      </c>
    </row>
    <row r="721" spans="1:9" x14ac:dyDescent="0.25">
      <c r="A721">
        <f>'Pivot MRIP 12"'!A724</f>
        <v>2013</v>
      </c>
      <c r="B721" t="str">
        <f>'Pivot MRIP 12"'!B724</f>
        <v>1657320130629002</v>
      </c>
      <c r="C721">
        <f>'Pivot MRIP 12"'!C724</f>
        <v>64.096987248000005</v>
      </c>
      <c r="D721">
        <f>'Pivot MRIP 12"'!D724</f>
        <v>64.096987248000005</v>
      </c>
      <c r="E721">
        <f>'Pivot MRIP 12"'!E724</f>
        <v>0.94160359434525431</v>
      </c>
      <c r="F721">
        <f>'Pivot MRIP 12"'!F724</f>
        <v>1</v>
      </c>
      <c r="G721">
        <f>'Pivot MRIP 12"'!G724</f>
        <v>6.2842892271189965E-3</v>
      </c>
      <c r="H721">
        <f t="shared" si="59"/>
        <v>0.40280400645339015</v>
      </c>
      <c r="I721">
        <f t="shared" si="60"/>
        <v>0.3792817002931812</v>
      </c>
    </row>
    <row r="722" spans="1:9" x14ac:dyDescent="0.25">
      <c r="A722">
        <f>'Pivot MRIP 12"'!A725</f>
        <v>2013</v>
      </c>
      <c r="B722" t="str">
        <f>'Pivot MRIP 12"'!B725</f>
        <v>1657320130629005</v>
      </c>
      <c r="C722">
        <f>'Pivot MRIP 12"'!C725</f>
        <v>64.096987248000005</v>
      </c>
      <c r="D722">
        <f>'Pivot MRIP 12"'!D725</f>
        <v>64.096987248000005</v>
      </c>
      <c r="E722">
        <f>'Pivot MRIP 12"'!E725</f>
        <v>0.94160359434525431</v>
      </c>
      <c r="F722">
        <f>'Pivot MRIP 12"'!F725</f>
        <v>1</v>
      </c>
      <c r="G722">
        <f>'Pivot MRIP 12"'!G725</f>
        <v>6.2842892271189965E-3</v>
      </c>
      <c r="H722">
        <f t="shared" si="59"/>
        <v>0.40280400645339015</v>
      </c>
      <c r="I722">
        <f t="shared" si="60"/>
        <v>0.3792817002931812</v>
      </c>
    </row>
    <row r="723" spans="1:9" x14ac:dyDescent="0.25">
      <c r="A723">
        <f>'Pivot MRIP 12"'!A726</f>
        <v>2013</v>
      </c>
      <c r="B723" t="str">
        <f>'Pivot MRIP 12"'!B726</f>
        <v>1657320130629007</v>
      </c>
      <c r="C723">
        <f>'Pivot MRIP 12"'!C726</f>
        <v>64.096987248000005</v>
      </c>
      <c r="D723">
        <f>'Pivot MRIP 12"'!D726</f>
        <v>64.096987248000005</v>
      </c>
      <c r="E723">
        <f>'Pivot MRIP 12"'!E726</f>
        <v>0.94160359434525431</v>
      </c>
      <c r="F723">
        <f>'Pivot MRIP 12"'!F726</f>
        <v>1</v>
      </c>
      <c r="G723">
        <f>'Pivot MRIP 12"'!G726</f>
        <v>1.2568578454237993E-2</v>
      </c>
      <c r="H723">
        <f t="shared" si="59"/>
        <v>0.8056080129067803</v>
      </c>
      <c r="I723">
        <f t="shared" si="60"/>
        <v>0.7585634005863624</v>
      </c>
    </row>
    <row r="724" spans="1:9" x14ac:dyDescent="0.25">
      <c r="A724">
        <f>'Pivot MRIP 12"'!A727</f>
        <v>2013</v>
      </c>
      <c r="B724" t="str">
        <f>'Pivot MRIP 12"'!B727</f>
        <v>1657320130702001</v>
      </c>
      <c r="C724">
        <f>'Pivot MRIP 12"'!C727</f>
        <v>311.17407584</v>
      </c>
      <c r="D724">
        <f>'Pivot MRIP 12"'!D727</f>
        <v>311.17407584</v>
      </c>
      <c r="E724">
        <f>'Pivot MRIP 12"'!E727</f>
        <v>0.94160359434525431</v>
      </c>
      <c r="F724">
        <f>'Pivot MRIP 12"'!F727</f>
        <v>1</v>
      </c>
      <c r="G724">
        <f>'Pivot MRIP 12"'!G727</f>
        <v>6.2842892271189965E-3</v>
      </c>
      <c r="H724">
        <f t="shared" si="59"/>
        <v>1.9555078925600216</v>
      </c>
      <c r="I724">
        <f t="shared" si="60"/>
        <v>1.8413132604050297</v>
      </c>
    </row>
    <row r="725" spans="1:9" x14ac:dyDescent="0.25">
      <c r="A725">
        <f>'Pivot MRIP 12"'!A728</f>
        <v>2013</v>
      </c>
      <c r="B725" t="str">
        <f>'Pivot MRIP 12"'!B728</f>
        <v>1657320130707010</v>
      </c>
      <c r="C725">
        <f>'Pivot MRIP 12"'!C728</f>
        <v>635.16350037999996</v>
      </c>
      <c r="D725">
        <f>'Pivot MRIP 12"'!D728</f>
        <v>635.16350037999996</v>
      </c>
      <c r="E725">
        <f>'Pivot MRIP 12"'!E728</f>
        <v>0.94160359434525442</v>
      </c>
      <c r="F725">
        <f>'Pivot MRIP 12"'!F728</f>
        <v>9</v>
      </c>
      <c r="G725">
        <f>'Pivot MRIP 12"'!G728</f>
        <v>3.1421446135594985E-2</v>
      </c>
      <c r="H725">
        <f t="shared" si="59"/>
        <v>19.957755714486133</v>
      </c>
      <c r="I725">
        <f t="shared" si="60"/>
        <v>18.792294515824683</v>
      </c>
    </row>
    <row r="726" spans="1:9" x14ac:dyDescent="0.25">
      <c r="A726">
        <f>'Pivot MRIP 12"'!A729</f>
        <v>2013</v>
      </c>
      <c r="B726" t="str">
        <f>'Pivot MRIP 12"'!B729</f>
        <v>1657320131029001</v>
      </c>
      <c r="C726">
        <f>'Pivot MRIP 12"'!C729</f>
        <v>186.80778577999999</v>
      </c>
      <c r="D726">
        <f>'Pivot MRIP 12"'!D729</f>
        <v>186.80778577999999</v>
      </c>
      <c r="E726">
        <f>'Pivot MRIP 12"'!E729</f>
        <v>0.94160359434525442</v>
      </c>
      <c r="F726">
        <f>'Pivot MRIP 12"'!F729</f>
        <v>9</v>
      </c>
      <c r="G726">
        <f>'Pivot MRIP 12"'!G729</f>
        <v>0.12568578454237994</v>
      </c>
      <c r="H726">
        <f t="shared" si="59"/>
        <v>23.479083114384146</v>
      </c>
      <c r="I726">
        <f t="shared" si="60"/>
        <v>22.107989052435084</v>
      </c>
    </row>
    <row r="727" spans="1:9" x14ac:dyDescent="0.25">
      <c r="A727">
        <f>'Pivot MRIP 12"'!A730</f>
        <v>2013</v>
      </c>
      <c r="B727" t="str">
        <f>'Pivot MRIP 12"'!B730</f>
        <v>1657320131213008</v>
      </c>
      <c r="C727">
        <f>'Pivot MRIP 12"'!C730</f>
        <v>208.5465264</v>
      </c>
      <c r="D727">
        <f>'Pivot MRIP 12"'!D730</f>
        <v>208.5465264</v>
      </c>
      <c r="E727">
        <f>'Pivot MRIP 12"'!E730</f>
        <v>0.94160359434525431</v>
      </c>
      <c r="F727">
        <f>'Pivot MRIP 12"'!F730</f>
        <v>1</v>
      </c>
      <c r="G727">
        <f>'Pivot MRIP 12"'!G730</f>
        <v>6.2842892271189965E-3</v>
      </c>
      <c r="H727">
        <f t="shared" si="59"/>
        <v>1.3105666892086074</v>
      </c>
      <c r="I727">
        <f t="shared" si="60"/>
        <v>1.2340343051879845</v>
      </c>
    </row>
    <row r="728" spans="1:9" x14ac:dyDescent="0.25">
      <c r="A728">
        <f>'Pivot MRIP 12"'!A731</f>
        <v>2013</v>
      </c>
      <c r="B728" t="str">
        <f>'Pivot MRIP 12"'!B731</f>
        <v>1657320131216001</v>
      </c>
      <c r="C728">
        <f>'Pivot MRIP 12"'!C731</f>
        <v>277.94198005999999</v>
      </c>
      <c r="D728">
        <f>'Pivot MRIP 12"'!D731</f>
        <v>277.94198005999999</v>
      </c>
      <c r="E728">
        <f>'Pivot MRIP 12"'!E731</f>
        <v>1.3180422740304325</v>
      </c>
      <c r="F728">
        <f>'Pivot MRIP 12"'!F731</f>
        <v>12</v>
      </c>
      <c r="G728">
        <f>'Pivot MRIP 12"'!G731</f>
        <v>1.012568578454238</v>
      </c>
      <c r="H728">
        <f t="shared" si="59"/>
        <v>281.43531564211037</v>
      </c>
      <c r="I728">
        <f t="shared" si="60"/>
        <v>370.94364342139971</v>
      </c>
    </row>
    <row r="729" spans="1:9" x14ac:dyDescent="0.25">
      <c r="A729">
        <f>'Pivot MRIP 12"'!A732</f>
        <v>2013</v>
      </c>
      <c r="B729" t="str">
        <f>'Pivot MRIP 12"'!B732</f>
        <v>1657420130518001</v>
      </c>
      <c r="C729">
        <f>'Pivot MRIP 12"'!C732</f>
        <v>45.646145996000001</v>
      </c>
      <c r="D729">
        <f>'Pivot MRIP 12"'!D732</f>
        <v>45.646145996000001</v>
      </c>
      <c r="E729">
        <f>'Pivot MRIP 12"'!E732</f>
        <v>0.94160359434525442</v>
      </c>
      <c r="F729">
        <f>'Pivot MRIP 12"'!F732</f>
        <v>9</v>
      </c>
      <c r="G729">
        <f>'Pivot MRIP 12"'!G732</f>
        <v>0.56558603044070965</v>
      </c>
      <c r="H729">
        <f t="shared" si="59"/>
        <v>25.816822518794734</v>
      </c>
      <c r="I729">
        <f t="shared" si="60"/>
        <v>24.309212878270625</v>
      </c>
    </row>
    <row r="730" spans="1:9" x14ac:dyDescent="0.25">
      <c r="A730">
        <f>'Pivot MRIP 12"'!A733</f>
        <v>2013</v>
      </c>
      <c r="B730" t="str">
        <f>'Pivot MRIP 12"'!B733</f>
        <v>1657420130608001</v>
      </c>
      <c r="C730">
        <f>'Pivot MRIP 12"'!C733</f>
        <v>25.358969997999999</v>
      </c>
      <c r="D730">
        <f>'Pivot MRIP 12"'!D733</f>
        <v>25.358969997999999</v>
      </c>
      <c r="E730">
        <f>'Pivot MRIP 12"'!E733</f>
        <v>1.2023818451145718</v>
      </c>
      <c r="F730">
        <f>'Pivot MRIP 12"'!F733</f>
        <v>16</v>
      </c>
      <c r="G730">
        <f>'Pivot MRIP 12"'!G733</f>
        <v>10.389625932081378</v>
      </c>
      <c r="H730">
        <f t="shared" si="59"/>
        <v>263.47021230209447</v>
      </c>
      <c r="I730">
        <f t="shared" si="60"/>
        <v>316.79180000052031</v>
      </c>
    </row>
    <row r="731" spans="1:9" x14ac:dyDescent="0.25">
      <c r="A731">
        <f>'Pivot MRIP 12"'!A734</f>
        <v>2013</v>
      </c>
      <c r="B731" t="str">
        <f>'Pivot MRIP 12"'!B734</f>
        <v>1657420130616017</v>
      </c>
      <c r="C731">
        <f>'Pivot MRIP 12"'!C734</f>
        <v>30.289196254</v>
      </c>
      <c r="D731">
        <f>'Pivot MRIP 12"'!D734</f>
        <v>30.289196254</v>
      </c>
      <c r="E731">
        <f>'Pivot MRIP 12"'!E734</f>
        <v>0.92116197950248335</v>
      </c>
      <c r="F731">
        <f>'Pivot MRIP 12"'!F734</f>
        <v>9</v>
      </c>
      <c r="G731">
        <f>'Pivot MRIP 12"'!G734</f>
        <v>3.3770573536271398</v>
      </c>
      <c r="H731">
        <f t="shared" si="59"/>
        <v>102.28835294502632</v>
      </c>
      <c r="I731">
        <f t="shared" si="60"/>
        <v>94.224141678889112</v>
      </c>
    </row>
    <row r="732" spans="1:9" x14ac:dyDescent="0.25">
      <c r="A732">
        <f>'Pivot MRIP 12"'!A735</f>
        <v>2013</v>
      </c>
      <c r="B732" t="str">
        <f>'Pivot MRIP 12"'!B735</f>
        <v>1657420130628004</v>
      </c>
      <c r="C732">
        <f>'Pivot MRIP 12"'!C735</f>
        <v>497.52061758000008</v>
      </c>
      <c r="D732">
        <f>'Pivot MRIP 12"'!D735</f>
        <v>497.52061758000008</v>
      </c>
      <c r="E732">
        <f>'Pivot MRIP 12"'!E735</f>
        <v>0.81879736942910197</v>
      </c>
      <c r="F732">
        <f>'Pivot MRIP 12"'!F735</f>
        <v>9</v>
      </c>
      <c r="G732">
        <f>'Pivot MRIP 12"'!G735</f>
        <v>5.1256857845423802</v>
      </c>
      <c r="H732">
        <f t="shared" si="59"/>
        <v>2550.1343570465524</v>
      </c>
      <c r="I732">
        <f t="shared" si="60"/>
        <v>2088.0433032404912</v>
      </c>
    </row>
    <row r="733" spans="1:9" x14ac:dyDescent="0.25">
      <c r="A733">
        <f>'Pivot MRIP 12"'!A736</f>
        <v>2013</v>
      </c>
      <c r="B733" t="str">
        <f>'Pivot MRIP 12"'!B736</f>
        <v>1657420130628008</v>
      </c>
      <c r="C733">
        <f>'Pivot MRIP 12"'!C736</f>
        <v>497.52061758000002</v>
      </c>
      <c r="D733">
        <f>'Pivot MRIP 12"'!D736</f>
        <v>497.52061758000002</v>
      </c>
      <c r="E733">
        <f>'Pivot MRIP 12"'!E736</f>
        <v>0.94160359434525442</v>
      </c>
      <c r="F733">
        <f>'Pivot MRIP 12"'!F736</f>
        <v>4</v>
      </c>
      <c r="G733">
        <f>'Pivot MRIP 12"'!G736</f>
        <v>6.2842892271189971E-2</v>
      </c>
      <c r="H733">
        <f t="shared" si="59"/>
        <v>31.265634573275843</v>
      </c>
      <c r="I733">
        <f t="shared" si="60"/>
        <v>29.43983389368179</v>
      </c>
    </row>
    <row r="734" spans="1:9" x14ac:dyDescent="0.25">
      <c r="A734">
        <f>'Pivot MRIP 12"'!A737</f>
        <v>2013</v>
      </c>
      <c r="B734" t="str">
        <f>'Pivot MRIP 12"'!B737</f>
        <v>1657420130628014</v>
      </c>
      <c r="C734">
        <f>'Pivot MRIP 12"'!C737</f>
        <v>497.52061758000008</v>
      </c>
      <c r="D734">
        <f>'Pivot MRIP 12"'!D737</f>
        <v>497.52061758000008</v>
      </c>
      <c r="E734">
        <f>'Pivot MRIP 12"'!E737</f>
        <v>0.94160359434525442</v>
      </c>
      <c r="F734">
        <f>'Pivot MRIP 12"'!F737</f>
        <v>9</v>
      </c>
      <c r="G734">
        <f>'Pivot MRIP 12"'!G737</f>
        <v>6.2842892271189971E-2</v>
      </c>
      <c r="H734">
        <f t="shared" si="59"/>
        <v>31.265634573275847</v>
      </c>
      <c r="I734">
        <f t="shared" si="60"/>
        <v>29.439833893681794</v>
      </c>
    </row>
    <row r="735" spans="1:9" x14ac:dyDescent="0.25">
      <c r="A735">
        <f>'Pivot MRIP 12"'!A738</f>
        <v>2013</v>
      </c>
      <c r="B735" t="str">
        <f>'Pivot MRIP 12"'!B738</f>
        <v>1657420130728005</v>
      </c>
      <c r="C735">
        <f>'Pivot MRIP 12"'!C738</f>
        <v>209.80662465</v>
      </c>
      <c r="D735">
        <f>'Pivot MRIP 12"'!D738</f>
        <v>209.80662465</v>
      </c>
      <c r="E735">
        <f>'Pivot MRIP 12"'!E738</f>
        <v>0.94160359434525442</v>
      </c>
      <c r="F735">
        <f>'Pivot MRIP 12"'!F738</f>
        <v>9</v>
      </c>
      <c r="G735">
        <f>'Pivot MRIP 12"'!G738</f>
        <v>1.8852867681356991E-2</v>
      </c>
      <c r="H735">
        <f t="shared" si="59"/>
        <v>3.955456533198582</v>
      </c>
      <c r="I735">
        <f t="shared" si="60"/>
        <v>3.7244720889362042</v>
      </c>
    </row>
    <row r="736" spans="1:9" x14ac:dyDescent="0.25">
      <c r="A736">
        <f>'Pivot MRIP 12"'!A739</f>
        <v>2013</v>
      </c>
      <c r="B736" t="str">
        <f>'Pivot MRIP 12"'!B739</f>
        <v>1657420130901003</v>
      </c>
      <c r="C736">
        <f>'Pivot MRIP 12"'!C739</f>
        <v>75.003140819999999</v>
      </c>
      <c r="D736">
        <f>'Pivot MRIP 12"'!D739</f>
        <v>75.003140819999999</v>
      </c>
      <c r="E736">
        <f>'Pivot MRIP 12"'!E739</f>
        <v>1.6229473122099545</v>
      </c>
      <c r="F736">
        <f>'Pivot MRIP 12"'!F739</f>
        <v>16</v>
      </c>
      <c r="G736">
        <f>'Pivot MRIP 12"'!G739</f>
        <v>2.25137156908476</v>
      </c>
      <c r="H736">
        <f t="shared" si="59"/>
        <v>168.85993883420861</v>
      </c>
      <c r="I736">
        <f t="shared" si="60"/>
        <v>274.05078387091618</v>
      </c>
    </row>
    <row r="737" spans="1:9" x14ac:dyDescent="0.25">
      <c r="A737">
        <f>'Pivot MRIP 12"'!A740</f>
        <v>2013</v>
      </c>
      <c r="B737" t="str">
        <f>'Pivot MRIP 12"'!B740</f>
        <v>1657420131004005</v>
      </c>
      <c r="C737">
        <f>'Pivot MRIP 12"'!C740</f>
        <v>762.58372356999996</v>
      </c>
      <c r="D737">
        <f>'Pivot MRIP 12"'!D740</f>
        <v>762.58372356999996</v>
      </c>
      <c r="E737">
        <f>'Pivot MRIP 12"'!E740</f>
        <v>0.94160359434525431</v>
      </c>
      <c r="F737">
        <f>'Pivot MRIP 12"'!F740</f>
        <v>1</v>
      </c>
      <c r="G737">
        <f>'Pivot MRIP 12"'!G740</f>
        <v>6.2842892271189965E-3</v>
      </c>
      <c r="H737">
        <f t="shared" si="59"/>
        <v>4.7922966788072419</v>
      </c>
      <c r="I737">
        <f t="shared" si="60"/>
        <v>4.5124437779337239</v>
      </c>
    </row>
    <row r="738" spans="1:9" x14ac:dyDescent="0.25">
      <c r="A738">
        <f>'Pivot MRIP 12"'!A741</f>
        <v>2013</v>
      </c>
      <c r="B738" t="str">
        <f>'Pivot MRIP 12"'!B741</f>
        <v>1657420131206001</v>
      </c>
      <c r="C738">
        <f>'Pivot MRIP 12"'!C741</f>
        <v>5.8314327822000003</v>
      </c>
      <c r="D738">
        <f>'Pivot MRIP 12"'!D741</f>
        <v>5.8314327822000003</v>
      </c>
      <c r="E738">
        <f>'Pivot MRIP 12"'!E741</f>
        <v>1.3005412235348679</v>
      </c>
      <c r="F738">
        <f>'Pivot MRIP 12"'!F741</f>
        <v>9</v>
      </c>
      <c r="G738">
        <f>'Pivot MRIP 12"'!G741</f>
        <v>8.1445386522237371</v>
      </c>
      <c r="H738">
        <f t="shared" si="59"/>
        <v>47.494329692472505</v>
      </c>
      <c r="I738">
        <f t="shared" si="60"/>
        <v>61.768333649216601</v>
      </c>
    </row>
    <row r="739" spans="1:9" x14ac:dyDescent="0.25">
      <c r="A739">
        <f>'Pivot MRIP 12"'!A742</f>
        <v>2013</v>
      </c>
      <c r="B739" t="str">
        <f>'Pivot MRIP 12"'!B742</f>
        <v>1657520130509001</v>
      </c>
      <c r="C739">
        <f>'Pivot MRIP 12"'!C742</f>
        <v>1308.8000864000001</v>
      </c>
      <c r="D739">
        <f>'Pivot MRIP 12"'!D742</f>
        <v>1308.8000864000001</v>
      </c>
      <c r="E739">
        <f>'Pivot MRIP 12"'!E742</f>
        <v>0.94160359434525442</v>
      </c>
      <c r="F739">
        <f>'Pivot MRIP 12"'!F742</f>
        <v>1</v>
      </c>
      <c r="G739">
        <f>'Pivot MRIP 12"'!G742</f>
        <v>0.15710723067797491</v>
      </c>
      <c r="H739">
        <f t="shared" si="59"/>
        <v>205.62195708539829</v>
      </c>
      <c r="I739">
        <f t="shared" si="60"/>
        <v>193.6143738679167</v>
      </c>
    </row>
    <row r="740" spans="1:9" x14ac:dyDescent="0.25">
      <c r="A740">
        <f>'Pivot MRIP 12"'!A743</f>
        <v>2013</v>
      </c>
      <c r="B740" t="str">
        <f>'Pivot MRIP 12"'!B743</f>
        <v>1657520130603003</v>
      </c>
      <c r="C740">
        <f>'Pivot MRIP 12"'!C743</f>
        <v>32.032383154999998</v>
      </c>
      <c r="D740">
        <f>'Pivot MRIP 12"'!D743</f>
        <v>32.032383154999998</v>
      </c>
      <c r="E740">
        <f>'Pivot MRIP 12"'!E743</f>
        <v>1.3036433304560491</v>
      </c>
      <c r="F740">
        <f>'Pivot MRIP 12"'!F743</f>
        <v>25</v>
      </c>
      <c r="G740">
        <f>'Pivot MRIP 12"'!G743</f>
        <v>18.037705735362714</v>
      </c>
      <c r="H740">
        <f t="shared" si="59"/>
        <v>577.79070135227948</v>
      </c>
      <c r="I740">
        <f t="shared" si="60"/>
        <v>753.23299421742206</v>
      </c>
    </row>
    <row r="741" spans="1:9" x14ac:dyDescent="0.25">
      <c r="A741">
        <f>'Pivot MRIP 12"'!A744</f>
        <v>2013</v>
      </c>
      <c r="B741" t="str">
        <f>'Pivot MRIP 12"'!B744</f>
        <v>1657720130810006</v>
      </c>
      <c r="C741">
        <f>'Pivot MRIP 12"'!C744</f>
        <v>2709.1643275000001</v>
      </c>
      <c r="D741">
        <f>'Pivot MRIP 12"'!D744</f>
        <v>2709.1643275000001</v>
      </c>
      <c r="E741">
        <f>'Pivot MRIP 12"'!E744</f>
        <v>0.84510533837536406</v>
      </c>
      <c r="F741">
        <f>'Pivot MRIP 12"'!F744</f>
        <v>4</v>
      </c>
      <c r="G741">
        <f>'Pivot MRIP 12"'!G744</f>
        <v>3</v>
      </c>
      <c r="H741">
        <f t="shared" si="59"/>
        <v>8127.4929824999999</v>
      </c>
      <c r="I741">
        <f t="shared" si="60"/>
        <v>6868.5877071190589</v>
      </c>
    </row>
    <row r="742" spans="1:9" x14ac:dyDescent="0.25">
      <c r="A742">
        <f>'Pivot MRIP 12"'!A745</f>
        <v>2013</v>
      </c>
      <c r="B742" t="str">
        <f>'Pivot MRIP 12"'!B745</f>
        <v>1657720131019003</v>
      </c>
      <c r="C742">
        <f>'Pivot MRIP 12"'!C745</f>
        <v>1337.0364749</v>
      </c>
      <c r="D742">
        <f>'Pivot MRIP 12"'!D745</f>
        <v>1337.0364749</v>
      </c>
      <c r="E742">
        <f>'Pivot MRIP 12"'!E745</f>
        <v>0.94160359434525442</v>
      </c>
      <c r="F742">
        <f>'Pivot MRIP 12"'!F745</f>
        <v>1</v>
      </c>
      <c r="G742">
        <f>'Pivot MRIP 12"'!G745</f>
        <v>1.8852867681356991E-2</v>
      </c>
      <c r="H742">
        <f t="shared" si="59"/>
        <v>25.206971746437688</v>
      </c>
      <c r="I742">
        <f t="shared" si="60"/>
        <v>23.734975199005003</v>
      </c>
    </row>
    <row r="743" spans="1:9" x14ac:dyDescent="0.25">
      <c r="A743">
        <f>'Pivot MRIP 12"'!A746</f>
        <v>2013</v>
      </c>
      <c r="B743" t="str">
        <f>'Pivot MRIP 12"'!B746</f>
        <v>1657820130417001</v>
      </c>
      <c r="C743">
        <f>'Pivot MRIP 12"'!C746</f>
        <v>3121.1257566999998</v>
      </c>
      <c r="D743">
        <f>'Pivot MRIP 12"'!D746</f>
        <v>3121.1257566999998</v>
      </c>
      <c r="E743">
        <f>'Pivot MRIP 12"'!E746</f>
        <v>0.94160359434525431</v>
      </c>
      <c r="F743">
        <f>'Pivot MRIP 12"'!F746</f>
        <v>1</v>
      </c>
      <c r="G743">
        <f>'Pivot MRIP 12"'!G746</f>
        <v>6.2842892271189965E-3</v>
      </c>
      <c r="H743">
        <f t="shared" si="59"/>
        <v>19.614056969313435</v>
      </c>
      <c r="I743">
        <f t="shared" si="60"/>
        <v>18.468666541998115</v>
      </c>
    </row>
    <row r="744" spans="1:9" x14ac:dyDescent="0.25">
      <c r="A744">
        <f>'Pivot MRIP 12"'!A747</f>
        <v>2013</v>
      </c>
      <c r="B744" t="str">
        <f>'Pivot MRIP 12"'!B747</f>
        <v>1657820130427006</v>
      </c>
      <c r="C744">
        <f>'Pivot MRIP 12"'!C747</f>
        <v>265.96403855</v>
      </c>
      <c r="D744">
        <f>'Pivot MRIP 12"'!D747</f>
        <v>265.96403855</v>
      </c>
      <c r="E744">
        <f>'Pivot MRIP 12"'!E747</f>
        <v>0.94160359434525431</v>
      </c>
      <c r="F744">
        <f>'Pivot MRIP 12"'!F747</f>
        <v>1</v>
      </c>
      <c r="G744">
        <f>'Pivot MRIP 12"'!G747</f>
        <v>6.2842892271189965E-3</v>
      </c>
      <c r="H744">
        <f t="shared" si="59"/>
        <v>1.6713949422608265</v>
      </c>
      <c r="I744">
        <f t="shared" si="60"/>
        <v>1.5737914852032731</v>
      </c>
    </row>
    <row r="745" spans="1:9" x14ac:dyDescent="0.25">
      <c r="A745">
        <f>'Pivot MRIP 12"'!A748</f>
        <v>2013</v>
      </c>
      <c r="B745" t="str">
        <f>'Pivot MRIP 12"'!B748</f>
        <v>1657820130427007</v>
      </c>
      <c r="C745">
        <f>'Pivot MRIP 12"'!C748</f>
        <v>265.96403855</v>
      </c>
      <c r="D745">
        <f>'Pivot MRIP 12"'!D748</f>
        <v>265.96403855</v>
      </c>
      <c r="E745">
        <f>'Pivot MRIP 12"'!E748</f>
        <v>0.94160359434525442</v>
      </c>
      <c r="F745">
        <f>'Pivot MRIP 12"'!F748</f>
        <v>1</v>
      </c>
      <c r="G745">
        <f>'Pivot MRIP 12"'!G748</f>
        <v>3.1421446135594985E-2</v>
      </c>
      <c r="H745">
        <f t="shared" si="59"/>
        <v>8.3569747113041331</v>
      </c>
      <c r="I745">
        <f t="shared" si="60"/>
        <v>7.8689574260163662</v>
      </c>
    </row>
    <row r="746" spans="1:9" x14ac:dyDescent="0.25">
      <c r="A746">
        <f>'Pivot MRIP 12"'!A749</f>
        <v>2013</v>
      </c>
      <c r="B746" t="str">
        <f>'Pivot MRIP 12"'!B749</f>
        <v>1657820130608008</v>
      </c>
      <c r="C746">
        <f>'Pivot MRIP 12"'!C749</f>
        <v>40.444831524000001</v>
      </c>
      <c r="D746">
        <f>'Pivot MRIP 12"'!D749</f>
        <v>40.444831524000001</v>
      </c>
      <c r="E746">
        <f>'Pivot MRIP 12"'!E749</f>
        <v>0.94160359434525431</v>
      </c>
      <c r="F746">
        <f>'Pivot MRIP 12"'!F749</f>
        <v>1</v>
      </c>
      <c r="G746">
        <f>'Pivot MRIP 12"'!G749</f>
        <v>6.2842892271189965E-3</v>
      </c>
      <c r="H746">
        <f t="shared" si="59"/>
        <v>0.25416701903891598</v>
      </c>
      <c r="I746">
        <f t="shared" si="60"/>
        <v>0.23932457869106197</v>
      </c>
    </row>
    <row r="747" spans="1:9" x14ac:dyDescent="0.25">
      <c r="A747">
        <f>'Pivot MRIP 12"'!A750</f>
        <v>2013</v>
      </c>
      <c r="B747" t="str">
        <f>'Pivot MRIP 12"'!B750</f>
        <v>1657820130608009</v>
      </c>
      <c r="C747">
        <f>'Pivot MRIP 12"'!C750</f>
        <v>40.444831524000001</v>
      </c>
      <c r="D747">
        <f>'Pivot MRIP 12"'!D750</f>
        <v>40.444831524000001</v>
      </c>
      <c r="E747">
        <f>'Pivot MRIP 12"'!E750</f>
        <v>0.94160359434525431</v>
      </c>
      <c r="F747">
        <f>'Pivot MRIP 12"'!F750</f>
        <v>1</v>
      </c>
      <c r="G747">
        <f>'Pivot MRIP 12"'!G750</f>
        <v>1.2568578454237993E-2</v>
      </c>
      <c r="H747">
        <f t="shared" si="59"/>
        <v>0.50833403807783195</v>
      </c>
      <c r="I747">
        <f t="shared" si="60"/>
        <v>0.47864915738212394</v>
      </c>
    </row>
    <row r="748" spans="1:9" x14ac:dyDescent="0.25">
      <c r="A748">
        <f>'Pivot MRIP 12"'!A751</f>
        <v>2013</v>
      </c>
      <c r="B748" t="str">
        <f>'Pivot MRIP 12"'!B751</f>
        <v>1657820130608012</v>
      </c>
      <c r="C748">
        <f>'Pivot MRIP 12"'!C751</f>
        <v>40.444831524000001</v>
      </c>
      <c r="D748">
        <f>'Pivot MRIP 12"'!D751</f>
        <v>40.444831524000001</v>
      </c>
      <c r="E748">
        <f>'Pivot MRIP 12"'!E751</f>
        <v>0.94160359434525431</v>
      </c>
      <c r="F748">
        <f>'Pivot MRIP 12"'!F751</f>
        <v>1</v>
      </c>
      <c r="G748">
        <f>'Pivot MRIP 12"'!G751</f>
        <v>6.2842892271189965E-3</v>
      </c>
      <c r="H748">
        <f t="shared" si="59"/>
        <v>0.25416701903891598</v>
      </c>
      <c r="I748">
        <f t="shared" si="60"/>
        <v>0.23932457869106197</v>
      </c>
    </row>
    <row r="749" spans="1:9" x14ac:dyDescent="0.25">
      <c r="A749">
        <f>'Pivot MRIP 12"'!A752</f>
        <v>2013</v>
      </c>
      <c r="B749" t="str">
        <f>'Pivot MRIP 12"'!B752</f>
        <v>1657820130608015</v>
      </c>
      <c r="C749">
        <f>'Pivot MRIP 12"'!C752</f>
        <v>40.444831524000001</v>
      </c>
      <c r="D749">
        <f>'Pivot MRIP 12"'!D752</f>
        <v>40.444831524000001</v>
      </c>
      <c r="E749">
        <f>'Pivot MRIP 12"'!E752</f>
        <v>0.94160359434525431</v>
      </c>
      <c r="F749">
        <f>'Pivot MRIP 12"'!F752</f>
        <v>1</v>
      </c>
      <c r="G749">
        <f>'Pivot MRIP 12"'!G752</f>
        <v>1.2568578454237993E-2</v>
      </c>
      <c r="H749">
        <f t="shared" si="59"/>
        <v>0.50833403807783195</v>
      </c>
      <c r="I749">
        <f t="shared" si="60"/>
        <v>0.47864915738212394</v>
      </c>
    </row>
    <row r="750" spans="1:9" x14ac:dyDescent="0.25">
      <c r="A750">
        <f>'Pivot MRIP 12"'!A753</f>
        <v>2013</v>
      </c>
      <c r="B750" t="str">
        <f>'Pivot MRIP 12"'!B753</f>
        <v>1657820130608017</v>
      </c>
      <c r="C750">
        <f>'Pivot MRIP 12"'!C753</f>
        <v>40.444831524000001</v>
      </c>
      <c r="D750">
        <f>'Pivot MRIP 12"'!D753</f>
        <v>40.444831524000001</v>
      </c>
      <c r="E750">
        <f>'Pivot MRIP 12"'!E753</f>
        <v>0.94160359434525431</v>
      </c>
      <c r="F750">
        <f>'Pivot MRIP 12"'!F753</f>
        <v>1</v>
      </c>
      <c r="G750">
        <f>'Pivot MRIP 12"'!G753</f>
        <v>6.2842892271189965E-3</v>
      </c>
      <c r="H750">
        <f t="shared" si="59"/>
        <v>0.25416701903891598</v>
      </c>
      <c r="I750">
        <f t="shared" si="60"/>
        <v>0.23932457869106197</v>
      </c>
    </row>
    <row r="751" spans="1:9" x14ac:dyDescent="0.25">
      <c r="A751">
        <f>'Pivot MRIP 12"'!A754</f>
        <v>2013</v>
      </c>
      <c r="B751" t="str">
        <f>'Pivot MRIP 12"'!B754</f>
        <v>1657820130608018</v>
      </c>
      <c r="C751">
        <f>'Pivot MRIP 12"'!C754</f>
        <v>40.444831524000001</v>
      </c>
      <c r="D751">
        <f>'Pivot MRIP 12"'!D754</f>
        <v>40.444831524000001</v>
      </c>
      <c r="E751">
        <f>'Pivot MRIP 12"'!E754</f>
        <v>0.94160359434525442</v>
      </c>
      <c r="F751">
        <f>'Pivot MRIP 12"'!F754</f>
        <v>1</v>
      </c>
      <c r="G751">
        <f>'Pivot MRIP 12"'!G754</f>
        <v>1.8852867681356991E-2</v>
      </c>
      <c r="H751">
        <f t="shared" si="59"/>
        <v>0.76250105711674798</v>
      </c>
      <c r="I751">
        <f t="shared" si="60"/>
        <v>0.71797373607318604</v>
      </c>
    </row>
    <row r="752" spans="1:9" x14ac:dyDescent="0.25">
      <c r="A752">
        <f>'Pivot MRIP 12"'!A755</f>
        <v>2013</v>
      </c>
      <c r="B752" t="str">
        <f>'Pivot MRIP 12"'!B755</f>
        <v>1657820130608019</v>
      </c>
      <c r="C752">
        <f>'Pivot MRIP 12"'!C755</f>
        <v>40.444831524000001</v>
      </c>
      <c r="D752">
        <f>'Pivot MRIP 12"'!D755</f>
        <v>40.444831524000001</v>
      </c>
      <c r="E752">
        <f>'Pivot MRIP 12"'!E755</f>
        <v>0.94160359434525431</v>
      </c>
      <c r="F752">
        <f>'Pivot MRIP 12"'!F755</f>
        <v>1</v>
      </c>
      <c r="G752">
        <f>'Pivot MRIP 12"'!G755</f>
        <v>2.5137156908475986E-2</v>
      </c>
      <c r="H752">
        <f t="shared" si="59"/>
        <v>1.0166680761556639</v>
      </c>
      <c r="I752">
        <f t="shared" si="60"/>
        <v>0.95729831476424787</v>
      </c>
    </row>
    <row r="753" spans="1:9" x14ac:dyDescent="0.25">
      <c r="A753">
        <f>'Pivot MRIP 12"'!A756</f>
        <v>2013</v>
      </c>
      <c r="B753" t="str">
        <f>'Pivot MRIP 12"'!B756</f>
        <v>1657820130630004</v>
      </c>
      <c r="C753">
        <f>'Pivot MRIP 12"'!C756</f>
        <v>622.48431149999999</v>
      </c>
      <c r="D753">
        <f>'Pivot MRIP 12"'!D756</f>
        <v>622.48431149999999</v>
      </c>
      <c r="E753">
        <f>'Pivot MRIP 12"'!E756</f>
        <v>0.94160359434525442</v>
      </c>
      <c r="F753">
        <f>'Pivot MRIP 12"'!F756</f>
        <v>2</v>
      </c>
      <c r="G753">
        <f>'Pivot MRIP 12"'!G756</f>
        <v>0.12568578454237994</v>
      </c>
      <c r="H753">
        <f t="shared" si="59"/>
        <v>78.237429056200725</v>
      </c>
      <c r="I753">
        <f t="shared" si="60"/>
        <v>73.668644411650448</v>
      </c>
    </row>
    <row r="754" spans="1:9" x14ac:dyDescent="0.25">
      <c r="A754">
        <f>'Pivot MRIP 12"'!A757</f>
        <v>2013</v>
      </c>
      <c r="B754" t="str">
        <f>'Pivot MRIP 12"'!B757</f>
        <v>1657820130630005</v>
      </c>
      <c r="C754">
        <f>'Pivot MRIP 12"'!C757</f>
        <v>622.48431149999999</v>
      </c>
      <c r="D754">
        <f>'Pivot MRIP 12"'!D757</f>
        <v>622.48431149999999</v>
      </c>
      <c r="E754">
        <f>'Pivot MRIP 12"'!E757</f>
        <v>0.94160359434525442</v>
      </c>
      <c r="F754">
        <f>'Pivot MRIP 12"'!F757</f>
        <v>2</v>
      </c>
      <c r="G754">
        <f>'Pivot MRIP 12"'!G757</f>
        <v>0.12568578454237994</v>
      </c>
      <c r="H754">
        <f t="shared" si="59"/>
        <v>78.237429056200725</v>
      </c>
      <c r="I754">
        <f t="shared" si="60"/>
        <v>73.668644411650448</v>
      </c>
    </row>
    <row r="755" spans="1:9" x14ac:dyDescent="0.25">
      <c r="A755">
        <f>'Pivot MRIP 12"'!A758</f>
        <v>2013</v>
      </c>
      <c r="B755" t="str">
        <f>'Pivot MRIP 12"'!B758</f>
        <v>1657820130630006</v>
      </c>
      <c r="C755">
        <f>'Pivot MRIP 12"'!C758</f>
        <v>622.48431149999999</v>
      </c>
      <c r="D755">
        <f>'Pivot MRIP 12"'!D758</f>
        <v>622.48431149999999</v>
      </c>
      <c r="E755">
        <f>'Pivot MRIP 12"'!E758</f>
        <v>0.94160359434525442</v>
      </c>
      <c r="F755">
        <f>'Pivot MRIP 12"'!F758</f>
        <v>2</v>
      </c>
      <c r="G755">
        <f>'Pivot MRIP 12"'!G758</f>
        <v>0.11940149531526094</v>
      </c>
      <c r="H755">
        <f t="shared" si="59"/>
        <v>74.325557603390678</v>
      </c>
      <c r="I755">
        <f t="shared" si="60"/>
        <v>69.985212191067916</v>
      </c>
    </row>
    <row r="756" spans="1:9" x14ac:dyDescent="0.25">
      <c r="A756">
        <f>'Pivot MRIP 12"'!A759</f>
        <v>2013</v>
      </c>
      <c r="B756" t="str">
        <f>'Pivot MRIP 12"'!B759</f>
        <v>1657820130724021</v>
      </c>
      <c r="C756">
        <f>'Pivot MRIP 12"'!C759</f>
        <v>598.00699738000003</v>
      </c>
      <c r="D756">
        <f>'Pivot MRIP 12"'!D759</f>
        <v>598.00699738000003</v>
      </c>
      <c r="E756">
        <f>'Pivot MRIP 12"'!E759</f>
        <v>0.94160359434525431</v>
      </c>
      <c r="F756">
        <f>'Pivot MRIP 12"'!F759</f>
        <v>1</v>
      </c>
      <c r="G756">
        <f>'Pivot MRIP 12"'!G759</f>
        <v>1.2568578454237993E-2</v>
      </c>
      <c r="H756">
        <f t="shared" si="59"/>
        <v>7.5160978627538242</v>
      </c>
      <c r="I756">
        <f t="shared" si="60"/>
        <v>7.0771847630196847</v>
      </c>
    </row>
    <row r="757" spans="1:9" x14ac:dyDescent="0.25">
      <c r="A757">
        <f>'Pivot MRIP 12"'!A760</f>
        <v>2013</v>
      </c>
      <c r="B757" t="str">
        <f>'Pivot MRIP 12"'!B760</f>
        <v>1657820130804003</v>
      </c>
      <c r="C757">
        <f>'Pivot MRIP 12"'!C760</f>
        <v>1409.3134289</v>
      </c>
      <c r="D757">
        <f>'Pivot MRIP 12"'!D760</f>
        <v>1409.3134289</v>
      </c>
      <c r="E757">
        <f>'Pivot MRIP 12"'!E760</f>
        <v>0.94160359434525442</v>
      </c>
      <c r="F757">
        <f>'Pivot MRIP 12"'!F760</f>
        <v>4</v>
      </c>
      <c r="G757">
        <f>'Pivot MRIP 12"'!G760</f>
        <v>0.25137156908475988</v>
      </c>
      <c r="H757">
        <f t="shared" si="59"/>
        <v>354.26132795481618</v>
      </c>
      <c r="I757">
        <f t="shared" si="60"/>
        <v>333.57373973977786</v>
      </c>
    </row>
    <row r="758" spans="1:9" x14ac:dyDescent="0.25">
      <c r="A758">
        <f>'Pivot MRIP 12"'!A761</f>
        <v>2013</v>
      </c>
      <c r="B758" t="str">
        <f>'Pivot MRIP 12"'!B761</f>
        <v>1657820130902001</v>
      </c>
      <c r="C758">
        <f>'Pivot MRIP 12"'!C761</f>
        <v>418.35982878999999</v>
      </c>
      <c r="D758">
        <f>'Pivot MRIP 12"'!D761</f>
        <v>418.35982878999999</v>
      </c>
      <c r="E758">
        <f>'Pivot MRIP 12"'!E761</f>
        <v>0.33069339327731634</v>
      </c>
      <c r="F758">
        <f>'Pivot MRIP 12"'!F761</f>
        <v>2</v>
      </c>
      <c r="G758">
        <f>'Pivot MRIP 12"'!G761</f>
        <v>1</v>
      </c>
      <c r="H758">
        <f t="shared" si="59"/>
        <v>418.35982878999999</v>
      </c>
      <c r="I758">
        <f t="shared" si="60"/>
        <v>138.34883139348219</v>
      </c>
    </row>
    <row r="759" spans="1:9" x14ac:dyDescent="0.25">
      <c r="A759">
        <f>'Pivot MRIP 12"'!A762</f>
        <v>2013</v>
      </c>
      <c r="B759" t="str">
        <f>'Pivot MRIP 12"'!B762</f>
        <v>1657820130907006</v>
      </c>
      <c r="C759">
        <f>'Pivot MRIP 12"'!C762</f>
        <v>525.79182154</v>
      </c>
      <c r="D759">
        <f>'Pivot MRIP 12"'!D762</f>
        <v>525.79182154</v>
      </c>
      <c r="E759">
        <f>'Pivot MRIP 12"'!E762</f>
        <v>0.94160359434525431</v>
      </c>
      <c r="F759">
        <f>'Pivot MRIP 12"'!F762</f>
        <v>3</v>
      </c>
      <c r="G759">
        <f>'Pivot MRIP 12"'!G762</f>
        <v>6.2842892271189965E-3</v>
      </c>
      <c r="H759">
        <f t="shared" si="59"/>
        <v>3.304227879811096</v>
      </c>
      <c r="I759">
        <f t="shared" si="60"/>
        <v>3.1112728481659269</v>
      </c>
    </row>
    <row r="760" spans="1:9" x14ac:dyDescent="0.25">
      <c r="A760">
        <f>'Pivot MRIP 12"'!A763</f>
        <v>2013</v>
      </c>
      <c r="B760" t="str">
        <f>'Pivot MRIP 12"'!B763</f>
        <v>1657820131110004</v>
      </c>
      <c r="C760">
        <f>'Pivot MRIP 12"'!C763</f>
        <v>379.66257660000002</v>
      </c>
      <c r="D760">
        <f>'Pivot MRIP 12"'!D763</f>
        <v>379.66257660000002</v>
      </c>
      <c r="E760">
        <f>'Pivot MRIP 12"'!E763</f>
        <v>0.33069339327731634</v>
      </c>
      <c r="F760">
        <f>'Pivot MRIP 12"'!F763</f>
        <v>6</v>
      </c>
      <c r="G760">
        <f>'Pivot MRIP 12"'!G763</f>
        <v>2</v>
      </c>
      <c r="H760">
        <f t="shared" si="59"/>
        <v>759.32515320000005</v>
      </c>
      <c r="I760">
        <f t="shared" si="60"/>
        <v>251.10381151252611</v>
      </c>
    </row>
    <row r="761" spans="1:9" x14ac:dyDescent="0.25">
      <c r="A761">
        <f>'Pivot MRIP 12"'!A764</f>
        <v>2013</v>
      </c>
      <c r="B761" t="str">
        <f>'Pivot MRIP 12"'!B764</f>
        <v>1657820131110011</v>
      </c>
      <c r="C761">
        <f>'Pivot MRIP 12"'!C764</f>
        <v>379.66257660000002</v>
      </c>
      <c r="D761">
        <f>'Pivot MRIP 12"'!D764</f>
        <v>379.66257660000002</v>
      </c>
      <c r="E761">
        <f>'Pivot MRIP 12"'!E764</f>
        <v>0.94160359434525431</v>
      </c>
      <c r="F761">
        <f>'Pivot MRIP 12"'!F764</f>
        <v>3</v>
      </c>
      <c r="G761">
        <f>'Pivot MRIP 12"'!G764</f>
        <v>6.2842892271189965E-3</v>
      </c>
      <c r="H761">
        <f t="shared" si="59"/>
        <v>2.3859094400676208</v>
      </c>
      <c r="I761">
        <f t="shared" si="60"/>
        <v>2.246580904549945</v>
      </c>
    </row>
    <row r="762" spans="1:9" x14ac:dyDescent="0.25">
      <c r="A762">
        <f>'Pivot MRIP 12"'!A765</f>
        <v>2013</v>
      </c>
      <c r="B762" t="str">
        <f>'Pivot MRIP 12"'!B765</f>
        <v>1657820131110015</v>
      </c>
      <c r="C762">
        <f>'Pivot MRIP 12"'!C765</f>
        <v>379.66257660000002</v>
      </c>
      <c r="D762">
        <f>'Pivot MRIP 12"'!D765</f>
        <v>379.66257660000002</v>
      </c>
      <c r="E762">
        <f>'Pivot MRIP 12"'!E765</f>
        <v>0.94160359434525431</v>
      </c>
      <c r="F762">
        <f>'Pivot MRIP 12"'!F765</f>
        <v>4</v>
      </c>
      <c r="G762">
        <f>'Pivot MRIP 12"'!G765</f>
        <v>2.5137156908475986E-2</v>
      </c>
      <c r="H762">
        <f t="shared" si="59"/>
        <v>9.5436377602704834</v>
      </c>
      <c r="I762">
        <f t="shared" si="60"/>
        <v>8.9863236181997799</v>
      </c>
    </row>
    <row r="763" spans="1:9" x14ac:dyDescent="0.25">
      <c r="A763">
        <f>'Pivot MRIP 12"'!A766</f>
        <v>2013</v>
      </c>
      <c r="B763" t="str">
        <f>'Pivot MRIP 12"'!B766</f>
        <v>1657820131231006</v>
      </c>
      <c r="C763">
        <f>'Pivot MRIP 12"'!C766</f>
        <v>1998.0532900000001</v>
      </c>
      <c r="D763">
        <f>'Pivot MRIP 12"'!D766</f>
        <v>1998.0532900000001</v>
      </c>
      <c r="E763">
        <f>'Pivot MRIP 12"'!E766</f>
        <v>1.2824052853391774</v>
      </c>
      <c r="F763">
        <f>'Pivot MRIP 12"'!F766</f>
        <v>16</v>
      </c>
      <c r="G763">
        <f>'Pivot MRIP 12"'!G766</f>
        <v>32.2325187014034</v>
      </c>
      <c r="H763">
        <f t="shared" si="59"/>
        <v>64402.29003632559</v>
      </c>
      <c r="I763">
        <f t="shared" si="60"/>
        <v>82589.837130530577</v>
      </c>
    </row>
    <row r="764" spans="1:9" x14ac:dyDescent="0.25">
      <c r="A764">
        <f>'Pivot MRIP 12"'!A767</f>
        <v>2013</v>
      </c>
      <c r="B764" t="str">
        <f>'Pivot MRIP 12"'!B767</f>
        <v>1721120130616004</v>
      </c>
      <c r="C764">
        <f>'Pivot MRIP 12"'!C767</f>
        <v>366.33732082</v>
      </c>
      <c r="D764">
        <f>'Pivot MRIP 12"'!D767</f>
        <v>366.33732082</v>
      </c>
      <c r="E764">
        <f>'Pivot MRIP 12"'!E767</f>
        <v>0.94160359434525431</v>
      </c>
      <c r="F764">
        <f>'Pivot MRIP 12"'!F767</f>
        <v>2</v>
      </c>
      <c r="G764">
        <f>'Pivot MRIP 12"'!G767</f>
        <v>6.2842892271189965E-3</v>
      </c>
      <c r="H764">
        <f t="shared" si="59"/>
        <v>2.3021696787207615</v>
      </c>
      <c r="I764">
        <f t="shared" si="60"/>
        <v>2.1677312442761285</v>
      </c>
    </row>
    <row r="765" spans="1:9" x14ac:dyDescent="0.25">
      <c r="A765">
        <f>'Pivot MRIP 12"'!A768</f>
        <v>2013</v>
      </c>
      <c r="B765" t="str">
        <f>'Pivot MRIP 12"'!B768</f>
        <v>1721120130727014</v>
      </c>
      <c r="C765">
        <f>'Pivot MRIP 12"'!C768</f>
        <v>92.471984043000006</v>
      </c>
      <c r="D765">
        <f>'Pivot MRIP 12"'!D768</f>
        <v>92.471984043000006</v>
      </c>
      <c r="E765">
        <f>'Pivot MRIP 12"'!E768</f>
        <v>0.94160359434525431</v>
      </c>
      <c r="F765">
        <f>'Pivot MRIP 12"'!F768</f>
        <v>4</v>
      </c>
      <c r="G765">
        <f>'Pivot MRIP 12"'!G768</f>
        <v>6.2842892271189965E-3</v>
      </c>
      <c r="H765">
        <f t="shared" si="59"/>
        <v>0.58112069313174464</v>
      </c>
      <c r="I765">
        <f t="shared" si="60"/>
        <v>0.5471853334012563</v>
      </c>
    </row>
    <row r="766" spans="1:9" x14ac:dyDescent="0.25">
      <c r="A766">
        <f>'Pivot MRIP 12"'!A769</f>
        <v>2013</v>
      </c>
      <c r="B766" t="str">
        <f>'Pivot MRIP 12"'!B769</f>
        <v>1721120130823001</v>
      </c>
      <c r="C766">
        <f>'Pivot MRIP 12"'!C769</f>
        <v>805.55638317</v>
      </c>
      <c r="D766">
        <f>'Pivot MRIP 12"'!D769</f>
        <v>805.55638317</v>
      </c>
      <c r="E766">
        <f>'Pivot MRIP 12"'!E769</f>
        <v>0.94160359434525431</v>
      </c>
      <c r="F766">
        <f>'Pivot MRIP 12"'!F769</f>
        <v>1</v>
      </c>
      <c r="G766">
        <f>'Pivot MRIP 12"'!G769</f>
        <v>6.2842892271189965E-3</v>
      </c>
      <c r="H766">
        <f t="shared" si="59"/>
        <v>5.0623493005921736</v>
      </c>
      <c r="I766">
        <f t="shared" si="60"/>
        <v>4.7667262972687752</v>
      </c>
    </row>
    <row r="767" spans="1:9" x14ac:dyDescent="0.25">
      <c r="A767">
        <f>'Pivot MRIP 12"'!A770</f>
        <v>2013</v>
      </c>
      <c r="B767" t="str">
        <f>'Pivot MRIP 12"'!B770</f>
        <v>1721120130825001</v>
      </c>
      <c r="C767">
        <f>'Pivot MRIP 12"'!C770</f>
        <v>153.23921641000001</v>
      </c>
      <c r="D767">
        <f>'Pivot MRIP 12"'!D770</f>
        <v>153.23921641000001</v>
      </c>
      <c r="E767">
        <f>'Pivot MRIP 12"'!E770</f>
        <v>0.94160359434525431</v>
      </c>
      <c r="F767">
        <f>'Pivot MRIP 12"'!F770</f>
        <v>3</v>
      </c>
      <c r="G767">
        <f>'Pivot MRIP 12"'!G770</f>
        <v>6.2842892271189965E-3</v>
      </c>
      <c r="H767">
        <f t="shared" si="59"/>
        <v>0.96299955685751959</v>
      </c>
      <c r="I767">
        <f t="shared" si="60"/>
        <v>0.9067638440899275</v>
      </c>
    </row>
    <row r="768" spans="1:9" x14ac:dyDescent="0.25">
      <c r="A768">
        <f>'Pivot MRIP 12"'!A771</f>
        <v>2013</v>
      </c>
      <c r="B768" t="str">
        <f>'Pivot MRIP 12"'!B771</f>
        <v>1721120130912004</v>
      </c>
      <c r="C768">
        <f>'Pivot MRIP 12"'!C771</f>
        <v>923.55018586000006</v>
      </c>
      <c r="D768">
        <f>'Pivot MRIP 12"'!D771</f>
        <v>923.55018586000006</v>
      </c>
      <c r="E768">
        <f>'Pivot MRIP 12"'!E771</f>
        <v>0.94160359434525442</v>
      </c>
      <c r="F768">
        <f>'Pivot MRIP 12"'!F771</f>
        <v>4</v>
      </c>
      <c r="G768">
        <f>'Pivot MRIP 12"'!G771</f>
        <v>0.15710723067797491</v>
      </c>
      <c r="H768">
        <f t="shared" si="59"/>
        <v>145.09641209259362</v>
      </c>
      <c r="I768">
        <f t="shared" si="60"/>
        <v>136.62330315298641</v>
      </c>
    </row>
    <row r="769" spans="1:9" x14ac:dyDescent="0.25">
      <c r="A769">
        <f>'Pivot MRIP 12"'!A772</f>
        <v>2013</v>
      </c>
      <c r="B769" t="str">
        <f>'Pivot MRIP 12"'!B772</f>
        <v>1721120131019009</v>
      </c>
      <c r="C769">
        <f>'Pivot MRIP 12"'!C772</f>
        <v>582.65151431000004</v>
      </c>
      <c r="D769">
        <f>'Pivot MRIP 12"'!D772</f>
        <v>582.65151431000004</v>
      </c>
      <c r="E769">
        <f>'Pivot MRIP 12"'!E772</f>
        <v>0.94160359434525431</v>
      </c>
      <c r="F769">
        <f>'Pivot MRIP 12"'!F772</f>
        <v>4</v>
      </c>
      <c r="G769">
        <f>'Pivot MRIP 12"'!G772</f>
        <v>2.5137156908475986E-2</v>
      </c>
      <c r="H769">
        <f t="shared" si="59"/>
        <v>14.646202538171613</v>
      </c>
      <c r="I769">
        <f t="shared" si="60"/>
        <v>13.790916953450978</v>
      </c>
    </row>
    <row r="770" spans="1:9" x14ac:dyDescent="0.25">
      <c r="A770">
        <f>'Pivot MRIP 12"'!A773</f>
        <v>2013</v>
      </c>
      <c r="B770" t="str">
        <f>'Pivot MRIP 12"'!B773</f>
        <v>1721220130608006</v>
      </c>
      <c r="C770">
        <f>'Pivot MRIP 12"'!C773</f>
        <v>8.0964821505</v>
      </c>
      <c r="D770">
        <f>'Pivot MRIP 12"'!D773</f>
        <v>8.0964821505</v>
      </c>
      <c r="E770">
        <f>'Pivot MRIP 12"'!E773</f>
        <v>0.50463167621843019</v>
      </c>
      <c r="F770">
        <f>'Pivot MRIP 12"'!F773</f>
        <v>25</v>
      </c>
      <c r="G770">
        <f>'Pivot MRIP 12"'!G773</f>
        <v>7.3142144613559497</v>
      </c>
      <c r="H770">
        <f t="shared" ref="H770:H833" si="61">G770*C770</f>
        <v>59.21940683129742</v>
      </c>
      <c r="I770">
        <f t="shared" ref="I770:I833" si="62">E770*H770</f>
        <v>29.883988533938773</v>
      </c>
    </row>
    <row r="771" spans="1:9" x14ac:dyDescent="0.25">
      <c r="A771">
        <f>'Pivot MRIP 12"'!A774</f>
        <v>2013</v>
      </c>
      <c r="B771" t="str">
        <f>'Pivot MRIP 12"'!B774</f>
        <v>1721220130608014</v>
      </c>
      <c r="C771">
        <f>'Pivot MRIP 12"'!C774</f>
        <v>8.0964821505</v>
      </c>
      <c r="D771">
        <f>'Pivot MRIP 12"'!D774</f>
        <v>8.0964821505</v>
      </c>
      <c r="E771">
        <f>'Pivot MRIP 12"'!E774</f>
        <v>0.94160359434525431</v>
      </c>
      <c r="F771">
        <f>'Pivot MRIP 12"'!F774</f>
        <v>3</v>
      </c>
      <c r="G771">
        <f>'Pivot MRIP 12"'!G774</f>
        <v>6.2842892271189965E-3</v>
      </c>
      <c r="H771">
        <f t="shared" si="61"/>
        <v>5.0880635555948399E-2</v>
      </c>
      <c r="I771">
        <f t="shared" si="62"/>
        <v>4.7909389322051958E-2</v>
      </c>
    </row>
    <row r="772" spans="1:9" x14ac:dyDescent="0.25">
      <c r="A772">
        <f>'Pivot MRIP 12"'!A775</f>
        <v>2013</v>
      </c>
      <c r="B772" t="str">
        <f>'Pivot MRIP 12"'!B775</f>
        <v>1721220130704009</v>
      </c>
      <c r="C772">
        <f>'Pivot MRIP 12"'!C775</f>
        <v>107.11432028999998</v>
      </c>
      <c r="D772">
        <f>'Pivot MRIP 12"'!D775</f>
        <v>107.11432028999998</v>
      </c>
      <c r="E772">
        <f>'Pivot MRIP 12"'!E775</f>
        <v>0.94160359434525442</v>
      </c>
      <c r="F772">
        <f>'Pivot MRIP 12"'!F775</f>
        <v>9</v>
      </c>
      <c r="G772">
        <f>'Pivot MRIP 12"'!G775</f>
        <v>1.8852867681356991E-2</v>
      </c>
      <c r="H772">
        <f t="shared" si="61"/>
        <v>2.019412107205862</v>
      </c>
      <c r="I772">
        <f t="shared" si="62"/>
        <v>1.9014856986093638</v>
      </c>
    </row>
    <row r="773" spans="1:9" x14ac:dyDescent="0.25">
      <c r="A773">
        <f>'Pivot MRIP 12"'!A776</f>
        <v>2013</v>
      </c>
      <c r="B773" t="str">
        <f>'Pivot MRIP 12"'!B776</f>
        <v>1721220130704021</v>
      </c>
      <c r="C773">
        <f>'Pivot MRIP 12"'!C776</f>
        <v>107.11432028999999</v>
      </c>
      <c r="D773">
        <f>'Pivot MRIP 12"'!D776</f>
        <v>107.11432028999999</v>
      </c>
      <c r="E773">
        <f>'Pivot MRIP 12"'!E776</f>
        <v>0.94160359434525431</v>
      </c>
      <c r="F773">
        <f>'Pivot MRIP 12"'!F776</f>
        <v>2</v>
      </c>
      <c r="G773">
        <f>'Pivot MRIP 12"'!G776</f>
        <v>6.2842892271189965E-3</v>
      </c>
      <c r="H773">
        <f t="shared" si="61"/>
        <v>0.67313736906862076</v>
      </c>
      <c r="I773">
        <f t="shared" si="62"/>
        <v>0.63382856620312134</v>
      </c>
    </row>
    <row r="774" spans="1:9" x14ac:dyDescent="0.25">
      <c r="A774">
        <f>'Pivot MRIP 12"'!A777</f>
        <v>2013</v>
      </c>
      <c r="B774" t="str">
        <f>'Pivot MRIP 12"'!B777</f>
        <v>1721220130803003</v>
      </c>
      <c r="C774">
        <f>'Pivot MRIP 12"'!C777</f>
        <v>96.985512260999997</v>
      </c>
      <c r="D774">
        <f>'Pivot MRIP 12"'!D777</f>
        <v>96.985512260999997</v>
      </c>
      <c r="E774">
        <f>'Pivot MRIP 12"'!E777</f>
        <v>0.94160359434525442</v>
      </c>
      <c r="F774">
        <f>'Pivot MRIP 12"'!F777</f>
        <v>9</v>
      </c>
      <c r="G774">
        <f>'Pivot MRIP 12"'!G777</f>
        <v>0.18852867681356988</v>
      </c>
      <c r="H774">
        <f t="shared" si="61"/>
        <v>18.284550296652586</v>
      </c>
      <c r="I774">
        <f t="shared" si="62"/>
        <v>17.216798280314663</v>
      </c>
    </row>
    <row r="775" spans="1:9" x14ac:dyDescent="0.25">
      <c r="A775">
        <f>'Pivot MRIP 12"'!A778</f>
        <v>2013</v>
      </c>
      <c r="B775" t="str">
        <f>'Pivot MRIP 12"'!B778</f>
        <v>1721220130803013</v>
      </c>
      <c r="C775">
        <f>'Pivot MRIP 12"'!C778</f>
        <v>96.985512260999997</v>
      </c>
      <c r="D775">
        <f>'Pivot MRIP 12"'!D778</f>
        <v>96.985512260999997</v>
      </c>
      <c r="E775">
        <f>'Pivot MRIP 12"'!E778</f>
        <v>0.94160359434525431</v>
      </c>
      <c r="F775">
        <f>'Pivot MRIP 12"'!F778</f>
        <v>2</v>
      </c>
      <c r="G775">
        <f>'Pivot MRIP 12"'!G778</f>
        <v>1.2568578454237993E-2</v>
      </c>
      <c r="H775">
        <f t="shared" si="61"/>
        <v>1.2189700197768392</v>
      </c>
      <c r="I775">
        <f t="shared" si="62"/>
        <v>1.1477865520209776</v>
      </c>
    </row>
    <row r="776" spans="1:9" x14ac:dyDescent="0.25">
      <c r="A776">
        <f>'Pivot MRIP 12"'!A779</f>
        <v>2013</v>
      </c>
      <c r="B776" t="str">
        <f>'Pivot MRIP 12"'!B779</f>
        <v>1721220130826007</v>
      </c>
      <c r="C776">
        <f>'Pivot MRIP 12"'!C779</f>
        <v>626.93875790000004</v>
      </c>
      <c r="D776">
        <f>'Pivot MRIP 12"'!D779</f>
        <v>626.93875790000004</v>
      </c>
      <c r="E776">
        <f>'Pivot MRIP 12"'!E779</f>
        <v>0.94160359434525431</v>
      </c>
      <c r="F776">
        <f>'Pivot MRIP 12"'!F779</f>
        <v>1</v>
      </c>
      <c r="G776">
        <f>'Pivot MRIP 12"'!G779</f>
        <v>1.2568578454237993E-2</v>
      </c>
      <c r="H776">
        <f t="shared" si="61"/>
        <v>7.8797289646686703</v>
      </c>
      <c r="I776">
        <f t="shared" si="62"/>
        <v>7.4195811155984295</v>
      </c>
    </row>
    <row r="777" spans="1:9" x14ac:dyDescent="0.25">
      <c r="A777">
        <f>'Pivot MRIP 12"'!A780</f>
        <v>2013</v>
      </c>
      <c r="B777" t="str">
        <f>'Pivot MRIP 12"'!B780</f>
        <v>1721220130828004</v>
      </c>
      <c r="C777">
        <f>'Pivot MRIP 12"'!C780</f>
        <v>1696.4961831000001</v>
      </c>
      <c r="D777">
        <f>'Pivot MRIP 12"'!D780</f>
        <v>1696.4961831000001</v>
      </c>
      <c r="E777">
        <f>'Pivot MRIP 12"'!E780</f>
        <v>0.94160359434525442</v>
      </c>
      <c r="F777">
        <f>'Pivot MRIP 12"'!F780</f>
        <v>4</v>
      </c>
      <c r="G777">
        <f>'Pivot MRIP 12"'!G780</f>
        <v>3.7705735362713981E-2</v>
      </c>
      <c r="H777">
        <f t="shared" si="61"/>
        <v>63.967636123822963</v>
      </c>
      <c r="I777">
        <f t="shared" si="62"/>
        <v>60.232156095961038</v>
      </c>
    </row>
    <row r="778" spans="1:9" x14ac:dyDescent="0.25">
      <c r="A778">
        <f>'Pivot MRIP 12"'!A781</f>
        <v>2013</v>
      </c>
      <c r="B778" t="str">
        <f>'Pivot MRIP 12"'!B781</f>
        <v>1721220130828008</v>
      </c>
      <c r="C778">
        <f>'Pivot MRIP 12"'!C781</f>
        <v>1696.4961831000001</v>
      </c>
      <c r="D778">
        <f>'Pivot MRIP 12"'!D781</f>
        <v>1696.4961831000001</v>
      </c>
      <c r="E778">
        <f>'Pivot MRIP 12"'!E781</f>
        <v>1.3805891700417161</v>
      </c>
      <c r="F778">
        <f>'Pivot MRIP 12"'!F781</f>
        <v>4</v>
      </c>
      <c r="G778">
        <f>'Pivot MRIP 12"'!G781</f>
        <v>1.1194014953152609</v>
      </c>
      <c r="H778">
        <f t="shared" si="61"/>
        <v>1899.0603641587727</v>
      </c>
      <c r="I778">
        <f t="shared" si="62"/>
        <v>2621.8221720130791</v>
      </c>
    </row>
    <row r="779" spans="1:9" x14ac:dyDescent="0.25">
      <c r="A779">
        <f>'Pivot MRIP 12"'!A782</f>
        <v>2013</v>
      </c>
      <c r="B779" t="str">
        <f>'Pivot MRIP 12"'!B782</f>
        <v>1721220130902008</v>
      </c>
      <c r="C779">
        <f>'Pivot MRIP 12"'!C782</f>
        <v>387.37211064000002</v>
      </c>
      <c r="D779">
        <f>'Pivot MRIP 12"'!D782</f>
        <v>387.37211064000002</v>
      </c>
      <c r="E779">
        <f>'Pivot MRIP 12"'!E782</f>
        <v>0.94160359434525431</v>
      </c>
      <c r="F779">
        <f>'Pivot MRIP 12"'!F782</f>
        <v>2</v>
      </c>
      <c r="G779">
        <f>'Pivot MRIP 12"'!G782</f>
        <v>6.2842892271189965E-3</v>
      </c>
      <c r="H779">
        <f t="shared" si="61"/>
        <v>2.4343583817812999</v>
      </c>
      <c r="I779">
        <f t="shared" si="62"/>
        <v>2.292200602209769</v>
      </c>
    </row>
    <row r="780" spans="1:9" x14ac:dyDescent="0.25">
      <c r="A780">
        <f>'Pivot MRIP 12"'!A783</f>
        <v>2013</v>
      </c>
      <c r="B780" t="str">
        <f>'Pivot MRIP 12"'!B783</f>
        <v>1721220130902015</v>
      </c>
      <c r="C780">
        <f>'Pivot MRIP 12"'!C783</f>
        <v>387.37211064000002</v>
      </c>
      <c r="D780">
        <f>'Pivot MRIP 12"'!D783</f>
        <v>387.37211064000002</v>
      </c>
      <c r="E780">
        <f>'Pivot MRIP 12"'!E783</f>
        <v>0.94160359434525442</v>
      </c>
      <c r="F780">
        <f>'Pivot MRIP 12"'!F783</f>
        <v>4</v>
      </c>
      <c r="G780">
        <f>'Pivot MRIP 12"'!G783</f>
        <v>1.8852867681356991E-2</v>
      </c>
      <c r="H780">
        <f t="shared" si="61"/>
        <v>7.3030751453439011</v>
      </c>
      <c r="I780">
        <f t="shared" si="62"/>
        <v>6.8766018066293091</v>
      </c>
    </row>
    <row r="781" spans="1:9" x14ac:dyDescent="0.25">
      <c r="A781">
        <f>'Pivot MRIP 12"'!A784</f>
        <v>2013</v>
      </c>
      <c r="B781" t="str">
        <f>'Pivot MRIP 12"'!B784</f>
        <v>1721220130914001</v>
      </c>
      <c r="C781">
        <f>'Pivot MRIP 12"'!C784</f>
        <v>494.74894131000002</v>
      </c>
      <c r="D781">
        <f>'Pivot MRIP 12"'!D784</f>
        <v>494.74894131000002</v>
      </c>
      <c r="E781">
        <f>'Pivot MRIP 12"'!E784</f>
        <v>0.94160359434525431</v>
      </c>
      <c r="F781">
        <f>'Pivot MRIP 12"'!F784</f>
        <v>2</v>
      </c>
      <c r="G781">
        <f>'Pivot MRIP 12"'!G784</f>
        <v>6.2842892271189965E-3</v>
      </c>
      <c r="H781">
        <f t="shared" si="61"/>
        <v>3.1091454420029616</v>
      </c>
      <c r="I781">
        <f t="shared" si="62"/>
        <v>2.9275825235321529</v>
      </c>
    </row>
    <row r="782" spans="1:9" x14ac:dyDescent="0.25">
      <c r="A782">
        <f>'Pivot MRIP 12"'!A785</f>
        <v>2013</v>
      </c>
      <c r="B782" t="str">
        <f>'Pivot MRIP 12"'!B785</f>
        <v>1721220130928001</v>
      </c>
      <c r="C782">
        <f>'Pivot MRIP 12"'!C785</f>
        <v>103.70698962</v>
      </c>
      <c r="D782">
        <f>'Pivot MRIP 12"'!D785</f>
        <v>103.70698962</v>
      </c>
      <c r="E782">
        <f>'Pivot MRIP 12"'!E785</f>
        <v>0.94160359434525442</v>
      </c>
      <c r="F782">
        <f>'Pivot MRIP 12"'!F785</f>
        <v>4</v>
      </c>
      <c r="G782">
        <f>'Pivot MRIP 12"'!G785</f>
        <v>0.25137156908475988</v>
      </c>
      <c r="H782">
        <f t="shared" si="61"/>
        <v>26.068988705836308</v>
      </c>
      <c r="I782">
        <f t="shared" si="62"/>
        <v>24.54665346636131</v>
      </c>
    </row>
    <row r="783" spans="1:9" x14ac:dyDescent="0.25">
      <c r="A783">
        <f>'Pivot MRIP 12"'!A786</f>
        <v>2013</v>
      </c>
      <c r="B783" t="str">
        <f>'Pivot MRIP 12"'!B786</f>
        <v>1721220130928008</v>
      </c>
      <c r="C783">
        <f>'Pivot MRIP 12"'!C786</f>
        <v>103.70698962</v>
      </c>
      <c r="D783">
        <f>'Pivot MRIP 12"'!D786</f>
        <v>103.70698962</v>
      </c>
      <c r="E783">
        <f>'Pivot MRIP 12"'!E786</f>
        <v>0.94160359434525431</v>
      </c>
      <c r="F783">
        <f>'Pivot MRIP 12"'!F786</f>
        <v>3</v>
      </c>
      <c r="G783">
        <f>'Pivot MRIP 12"'!G786</f>
        <v>6.2842892271189965E-3</v>
      </c>
      <c r="H783">
        <f t="shared" si="61"/>
        <v>0.65172471764590756</v>
      </c>
      <c r="I783">
        <f t="shared" si="62"/>
        <v>0.61366633665903259</v>
      </c>
    </row>
    <row r="784" spans="1:9" x14ac:dyDescent="0.25">
      <c r="A784">
        <f>'Pivot MRIP 12"'!A787</f>
        <v>2013</v>
      </c>
      <c r="B784" t="str">
        <f>'Pivot MRIP 12"'!B787</f>
        <v>1721220130928011</v>
      </c>
      <c r="C784">
        <f>'Pivot MRIP 12"'!C787</f>
        <v>103.70698962</v>
      </c>
      <c r="D784">
        <f>'Pivot MRIP 12"'!D787</f>
        <v>103.70698962</v>
      </c>
      <c r="E784">
        <f>'Pivot MRIP 12"'!E787</f>
        <v>0.94160359434525442</v>
      </c>
      <c r="F784">
        <f>'Pivot MRIP 12"'!F787</f>
        <v>9</v>
      </c>
      <c r="G784">
        <f>'Pivot MRIP 12"'!G787</f>
        <v>0.21366583372204589</v>
      </c>
      <c r="H784">
        <f t="shared" si="61"/>
        <v>22.158640399960859</v>
      </c>
      <c r="I784">
        <f t="shared" si="62"/>
        <v>20.864655446407109</v>
      </c>
    </row>
    <row r="785" spans="1:9" x14ac:dyDescent="0.25">
      <c r="A785">
        <f>'Pivot MRIP 12"'!A788</f>
        <v>2013</v>
      </c>
      <c r="B785" t="str">
        <f>'Pivot MRIP 12"'!B788</f>
        <v>1721220130928014</v>
      </c>
      <c r="C785">
        <f>'Pivot MRIP 12"'!C788</f>
        <v>103.70698962</v>
      </c>
      <c r="D785">
        <f>'Pivot MRIP 12"'!D788</f>
        <v>103.70698962</v>
      </c>
      <c r="E785">
        <f>'Pivot MRIP 12"'!E788</f>
        <v>0.94160359434525442</v>
      </c>
      <c r="F785">
        <f>'Pivot MRIP 12"'!F788</f>
        <v>4</v>
      </c>
      <c r="G785">
        <f>'Pivot MRIP 12"'!G788</f>
        <v>0.15710723067797491</v>
      </c>
      <c r="H785">
        <f t="shared" si="61"/>
        <v>16.293117941147692</v>
      </c>
      <c r="I785">
        <f t="shared" si="62"/>
        <v>15.341658416475818</v>
      </c>
    </row>
    <row r="786" spans="1:9" x14ac:dyDescent="0.25">
      <c r="A786">
        <f>'Pivot MRIP 12"'!A789</f>
        <v>2013</v>
      </c>
      <c r="B786" t="str">
        <f>'Pivot MRIP 12"'!B789</f>
        <v>1721220131027007</v>
      </c>
      <c r="C786">
        <f>'Pivot MRIP 12"'!C789</f>
        <v>44.376751554999998</v>
      </c>
      <c r="D786">
        <f>'Pivot MRIP 12"'!D789</f>
        <v>44.376751554999998</v>
      </c>
      <c r="E786">
        <f>'Pivot MRIP 12"'!E789</f>
        <v>0.94160359434525431</v>
      </c>
      <c r="F786">
        <f>'Pivot MRIP 12"'!F789</f>
        <v>4</v>
      </c>
      <c r="G786">
        <f>'Pivot MRIP 12"'!G789</f>
        <v>1.2568578454237993E-2</v>
      </c>
      <c r="H786">
        <f t="shared" si="61"/>
        <v>0.55775268346324536</v>
      </c>
      <c r="I786">
        <f t="shared" si="62"/>
        <v>0.52518193150470271</v>
      </c>
    </row>
    <row r="787" spans="1:9" x14ac:dyDescent="0.25">
      <c r="A787">
        <f>'Pivot MRIP 12"'!A790</f>
        <v>2013</v>
      </c>
      <c r="B787" t="str">
        <f>'Pivot MRIP 12"'!B790</f>
        <v>1721220131027009</v>
      </c>
      <c r="C787">
        <f>'Pivot MRIP 12"'!C790</f>
        <v>44.376751554999998</v>
      </c>
      <c r="D787">
        <f>'Pivot MRIP 12"'!D790</f>
        <v>44.376751554999998</v>
      </c>
      <c r="E787">
        <f>'Pivot MRIP 12"'!E790</f>
        <v>0.94160359434525442</v>
      </c>
      <c r="F787">
        <f>'Pivot MRIP 12"'!F790</f>
        <v>1</v>
      </c>
      <c r="G787">
        <f>'Pivot MRIP 12"'!G790</f>
        <v>0.47132169203392477</v>
      </c>
      <c r="H787">
        <f t="shared" si="61"/>
        <v>20.915725629871702</v>
      </c>
      <c r="I787">
        <f t="shared" si="62"/>
        <v>19.694322431426354</v>
      </c>
    </row>
    <row r="788" spans="1:9" x14ac:dyDescent="0.25">
      <c r="A788">
        <f>'Pivot MRIP 12"'!A791</f>
        <v>2013</v>
      </c>
      <c r="B788" t="str">
        <f>'Pivot MRIP 12"'!B791</f>
        <v>1721220131027012</v>
      </c>
      <c r="C788">
        <f>'Pivot MRIP 12"'!C791</f>
        <v>44.376751554999998</v>
      </c>
      <c r="D788">
        <f>'Pivot MRIP 12"'!D791</f>
        <v>44.376751554999998</v>
      </c>
      <c r="E788">
        <f>'Pivot MRIP 12"'!E791</f>
        <v>0.94160359434525442</v>
      </c>
      <c r="F788">
        <f>'Pivot MRIP 12"'!F791</f>
        <v>4</v>
      </c>
      <c r="G788">
        <f>'Pivot MRIP 12"'!G791</f>
        <v>0.18852867681356988</v>
      </c>
      <c r="H788">
        <f t="shared" si="61"/>
        <v>8.3662902519486799</v>
      </c>
      <c r="I788">
        <f t="shared" si="62"/>
        <v>7.8777289725705408</v>
      </c>
    </row>
    <row r="789" spans="1:9" x14ac:dyDescent="0.25">
      <c r="A789">
        <f>'Pivot MRIP 12"'!A792</f>
        <v>2013</v>
      </c>
      <c r="B789" t="str">
        <f>'Pivot MRIP 12"'!B792</f>
        <v>1721220131228001</v>
      </c>
      <c r="C789">
        <f>'Pivot MRIP 12"'!C792</f>
        <v>568.80997301000002</v>
      </c>
      <c r="D789">
        <f>'Pivot MRIP 12"'!D792</f>
        <v>568.80997301000002</v>
      </c>
      <c r="E789">
        <f>'Pivot MRIP 12"'!E792</f>
        <v>0.94160359434525431</v>
      </c>
      <c r="F789">
        <f>'Pivot MRIP 12"'!F792</f>
        <v>3</v>
      </c>
      <c r="G789">
        <f>'Pivot MRIP 12"'!G792</f>
        <v>6.2842892271189965E-3</v>
      </c>
      <c r="H789">
        <f t="shared" si="61"/>
        <v>3.5745663856645904</v>
      </c>
      <c r="I789">
        <f t="shared" si="62"/>
        <v>3.3658245569675027</v>
      </c>
    </row>
    <row r="790" spans="1:9" x14ac:dyDescent="0.25">
      <c r="A790">
        <f>'Pivot MRIP 12"'!A793</f>
        <v>2013</v>
      </c>
      <c r="B790" t="str">
        <f>'Pivot MRIP 12"'!B793</f>
        <v>1723220130527006</v>
      </c>
      <c r="C790">
        <f>'Pivot MRIP 12"'!C793</f>
        <v>316.55610716000001</v>
      </c>
      <c r="D790">
        <f>'Pivot MRIP 12"'!D793</f>
        <v>316.55610716000001</v>
      </c>
      <c r="E790">
        <f>'Pivot MRIP 12"'!E793</f>
        <v>0.94160359434525442</v>
      </c>
      <c r="F790">
        <f>'Pivot MRIP 12"'!F793</f>
        <v>1</v>
      </c>
      <c r="G790">
        <f>'Pivot MRIP 12"'!G793</f>
        <v>3.1421446135594985E-2</v>
      </c>
      <c r="H790">
        <f t="shared" si="61"/>
        <v>9.9466506700215742</v>
      </c>
      <c r="I790">
        <f t="shared" si="62"/>
        <v>9.365802022588948</v>
      </c>
    </row>
    <row r="791" spans="1:9" x14ac:dyDescent="0.25">
      <c r="A791">
        <f>'Pivot MRIP 12"'!A794</f>
        <v>2013</v>
      </c>
      <c r="B791" t="str">
        <f>'Pivot MRIP 12"'!B794</f>
        <v>1723320130817006</v>
      </c>
      <c r="C791">
        <f>'Pivot MRIP 12"'!C794</f>
        <v>345.45630818000001</v>
      </c>
      <c r="D791">
        <f>'Pivot MRIP 12"'!D794</f>
        <v>345.45630818000001</v>
      </c>
      <c r="E791">
        <f>'Pivot MRIP 12"'!E794</f>
        <v>1.1740590711941579</v>
      </c>
      <c r="F791">
        <f>'Pivot MRIP 12"'!F794</f>
        <v>1</v>
      </c>
      <c r="G791">
        <f>'Pivot MRIP 12"'!G794</f>
        <v>4.2199501229491645</v>
      </c>
      <c r="H791">
        <f t="shared" si="61"/>
        <v>1457.8083901777554</v>
      </c>
      <c r="I791">
        <f t="shared" si="62"/>
        <v>1711.553164551146</v>
      </c>
    </row>
    <row r="792" spans="1:9" x14ac:dyDescent="0.25">
      <c r="A792">
        <f>'Pivot MRIP 12"'!A795</f>
        <v>2013</v>
      </c>
      <c r="B792" t="str">
        <f>'Pivot MRIP 12"'!B795</f>
        <v>1723420130413005</v>
      </c>
      <c r="C792">
        <f>'Pivot MRIP 12"'!C795</f>
        <v>2590.1844388999998</v>
      </c>
      <c r="D792">
        <f>'Pivot MRIP 12"'!D795</f>
        <v>2590.1844388999998</v>
      </c>
      <c r="E792">
        <f>'Pivot MRIP 12"'!E795</f>
        <v>0.44092452436975516</v>
      </c>
      <c r="F792">
        <f>'Pivot MRIP 12"'!F795</f>
        <v>4</v>
      </c>
      <c r="G792">
        <f>'Pivot MRIP 12"'!G795</f>
        <v>0.25</v>
      </c>
      <c r="H792">
        <f t="shared" si="61"/>
        <v>647.54610972499995</v>
      </c>
      <c r="I792">
        <f t="shared" si="62"/>
        <v>285.51896043798087</v>
      </c>
    </row>
    <row r="793" spans="1:9" x14ac:dyDescent="0.25">
      <c r="A793">
        <f>'Pivot MRIP 12"'!A796</f>
        <v>2013</v>
      </c>
      <c r="B793" t="str">
        <f>'Pivot MRIP 12"'!B796</f>
        <v>1723420130901001</v>
      </c>
      <c r="C793">
        <f>'Pivot MRIP 12"'!C796</f>
        <v>8.4804410441000009</v>
      </c>
      <c r="D793">
        <f>'Pivot MRIP 12"'!D796</f>
        <v>8.4804410441000009</v>
      </c>
      <c r="E793">
        <f>'Pivot MRIP 12"'!E796</f>
        <v>1.3657559687550285</v>
      </c>
      <c r="F793">
        <f>'Pivot MRIP 12"'!F796</f>
        <v>16</v>
      </c>
      <c r="G793">
        <f>'Pivot MRIP 12"'!G796</f>
        <v>11.050274313816953</v>
      </c>
      <c r="H793">
        <f t="shared" si="61"/>
        <v>93.711199839457265</v>
      </c>
      <c r="I793">
        <f t="shared" si="62"/>
        <v>127.98663051993402</v>
      </c>
    </row>
    <row r="794" spans="1:9" x14ac:dyDescent="0.25">
      <c r="A794">
        <f>'Pivot MRIP 12"'!A797</f>
        <v>2013</v>
      </c>
      <c r="B794" t="str">
        <f>'Pivot MRIP 12"'!B797</f>
        <v>1723420130920003</v>
      </c>
      <c r="C794">
        <f>'Pivot MRIP 12"'!C797</f>
        <v>8.1349896936999997</v>
      </c>
      <c r="D794">
        <f>'Pivot MRIP 12"'!D797</f>
        <v>8.1349896936999997</v>
      </c>
      <c r="E794">
        <f>'Pivot MRIP 12"'!E797</f>
        <v>0.94160359434525442</v>
      </c>
      <c r="F794">
        <f>'Pivot MRIP 12"'!F797</f>
        <v>5</v>
      </c>
      <c r="G794">
        <f>'Pivot MRIP 12"'!G797</f>
        <v>7.5411470725427962E-2</v>
      </c>
      <c r="H794">
        <f t="shared" si="61"/>
        <v>0.61347153713811575</v>
      </c>
      <c r="I794">
        <f t="shared" si="62"/>
        <v>0.57764700439775807</v>
      </c>
    </row>
    <row r="795" spans="1:9" x14ac:dyDescent="0.25">
      <c r="A795">
        <f>'Pivot MRIP 12"'!A798</f>
        <v>2013</v>
      </c>
      <c r="B795" t="str">
        <f>'Pivot MRIP 12"'!B798</f>
        <v>1723420131030001</v>
      </c>
      <c r="C795">
        <f>'Pivot MRIP 12"'!C798</f>
        <v>106.81348331</v>
      </c>
      <c r="D795">
        <f>'Pivot MRIP 12"'!D798</f>
        <v>106.81348331</v>
      </c>
      <c r="E795">
        <f>'Pivot MRIP 12"'!E798</f>
        <v>1.7877754769243548</v>
      </c>
      <c r="F795">
        <f>'Pivot MRIP 12"'!F798</f>
        <v>25</v>
      </c>
      <c r="G795">
        <f>'Pivot MRIP 12"'!G798</f>
        <v>15.094264338406784</v>
      </c>
      <c r="H795">
        <f t="shared" si="61"/>
        <v>1612.2709519871412</v>
      </c>
      <c r="I795">
        <f t="shared" si="62"/>
        <v>2882.3784701200948</v>
      </c>
    </row>
    <row r="796" spans="1:9" x14ac:dyDescent="0.25">
      <c r="A796">
        <f>'Pivot MRIP 12"'!A799</f>
        <v>2013</v>
      </c>
      <c r="B796" t="str">
        <f>'Pivot MRIP 12"'!B799</f>
        <v>1723420131122013</v>
      </c>
      <c r="C796">
        <f>'Pivot MRIP 12"'!C799</f>
        <v>366.72488978000001</v>
      </c>
      <c r="D796">
        <f>'Pivot MRIP 12"'!D799</f>
        <v>366.72488978000001</v>
      </c>
      <c r="E796">
        <f>'Pivot MRIP 12"'!E799</f>
        <v>0.94160359434525431</v>
      </c>
      <c r="F796">
        <f>'Pivot MRIP 12"'!F799</f>
        <v>4</v>
      </c>
      <c r="G796">
        <f>'Pivot MRIP 12"'!G799</f>
        <v>1.2568578454237993E-2</v>
      </c>
      <c r="H796">
        <f t="shared" si="61"/>
        <v>4.6092105483217107</v>
      </c>
      <c r="I796">
        <f t="shared" si="62"/>
        <v>4.3400492193937836</v>
      </c>
    </row>
    <row r="797" spans="1:9" x14ac:dyDescent="0.25">
      <c r="A797">
        <f>'Pivot MRIP 12"'!A800</f>
        <v>2013</v>
      </c>
      <c r="B797" t="str">
        <f>'Pivot MRIP 12"'!B800</f>
        <v>1723420131130001</v>
      </c>
      <c r="C797">
        <f>'Pivot MRIP 12"'!C800</f>
        <v>279.55397927000001</v>
      </c>
      <c r="D797">
        <f>'Pivot MRIP 12"'!D800</f>
        <v>279.55397927000001</v>
      </c>
      <c r="E797">
        <f>'Pivot MRIP 12"'!E800</f>
        <v>0.94160359434525442</v>
      </c>
      <c r="F797">
        <f>'Pivot MRIP 12"'!F800</f>
        <v>1</v>
      </c>
      <c r="G797">
        <f>'Pivot MRIP 12"'!G800</f>
        <v>1.8852867681356991E-2</v>
      </c>
      <c r="H797">
        <f t="shared" si="61"/>
        <v>5.270394180974125</v>
      </c>
      <c r="I797">
        <f t="shared" si="62"/>
        <v>4.9626221044215493</v>
      </c>
    </row>
    <row r="798" spans="1:9" x14ac:dyDescent="0.25">
      <c r="A798">
        <f>'Pivot MRIP 12"'!A801</f>
        <v>2013</v>
      </c>
      <c r="B798" t="str">
        <f>'Pivot MRIP 12"'!B801</f>
        <v>1723520130427003</v>
      </c>
      <c r="C798">
        <f>'Pivot MRIP 12"'!C801</f>
        <v>500.89672113</v>
      </c>
      <c r="D798">
        <f>'Pivot MRIP 12"'!D801</f>
        <v>500.89672113</v>
      </c>
      <c r="E798">
        <f>'Pivot MRIP 12"'!E801</f>
        <v>0.94160359434525442</v>
      </c>
      <c r="F798">
        <f>'Pivot MRIP 12"'!F801</f>
        <v>3</v>
      </c>
      <c r="G798">
        <f>'Pivot MRIP 12"'!G801</f>
        <v>3.7705735362713981E-2</v>
      </c>
      <c r="H798">
        <f t="shared" si="61"/>
        <v>18.886679210978926</v>
      </c>
      <c r="I798">
        <f t="shared" si="62"/>
        <v>17.783765030303549</v>
      </c>
    </row>
    <row r="799" spans="1:9" x14ac:dyDescent="0.25">
      <c r="A799">
        <f>'Pivot MRIP 12"'!A802</f>
        <v>2013</v>
      </c>
      <c r="B799" t="str">
        <f>'Pivot MRIP 12"'!B802</f>
        <v>1723520130601011</v>
      </c>
      <c r="C799">
        <f>'Pivot MRIP 12"'!C802</f>
        <v>250.57864936999999</v>
      </c>
      <c r="D799">
        <f>'Pivot MRIP 12"'!D802</f>
        <v>250.57864936999999</v>
      </c>
      <c r="E799">
        <f>'Pivot MRIP 12"'!E802</f>
        <v>1.390060876253417</v>
      </c>
      <c r="F799">
        <f>'Pivot MRIP 12"'!F802</f>
        <v>9</v>
      </c>
      <c r="G799">
        <f>'Pivot MRIP 12"'!G802</f>
        <v>15.207381544494927</v>
      </c>
      <c r="H799">
        <f t="shared" si="61"/>
        <v>3810.6451278738032</v>
      </c>
      <c r="I799">
        <f t="shared" si="62"/>
        <v>5297.0287055430736</v>
      </c>
    </row>
    <row r="800" spans="1:9" x14ac:dyDescent="0.25">
      <c r="A800">
        <f>'Pivot MRIP 12"'!A803</f>
        <v>2013</v>
      </c>
      <c r="B800" t="str">
        <f>'Pivot MRIP 12"'!B803</f>
        <v>1723520130601014</v>
      </c>
      <c r="C800">
        <f>'Pivot MRIP 12"'!C803</f>
        <v>250.57864936999999</v>
      </c>
      <c r="D800">
        <f>'Pivot MRIP 12"'!D803</f>
        <v>250.57864936999999</v>
      </c>
      <c r="E800">
        <f>'Pivot MRIP 12"'!E803</f>
        <v>1.5050553707359142</v>
      </c>
      <c r="F800">
        <f>'Pivot MRIP 12"'!F803</f>
        <v>16</v>
      </c>
      <c r="G800">
        <f>'Pivot MRIP 12"'!G803</f>
        <v>16.301645882901713</v>
      </c>
      <c r="H800">
        <f t="shared" si="61"/>
        <v>4084.8444078455323</v>
      </c>
      <c r="I800">
        <f t="shared" si="62"/>
        <v>6147.9170146484839</v>
      </c>
    </row>
    <row r="801" spans="1:9" x14ac:dyDescent="0.25">
      <c r="A801">
        <f>'Pivot MRIP 12"'!A804</f>
        <v>2013</v>
      </c>
      <c r="B801" t="str">
        <f>'Pivot MRIP 12"'!B804</f>
        <v>1723520130601020</v>
      </c>
      <c r="C801">
        <f>'Pivot MRIP 12"'!C804</f>
        <v>596.61583184000006</v>
      </c>
      <c r="D801">
        <f>'Pivot MRIP 12"'!D804</f>
        <v>596.61583184000006</v>
      </c>
      <c r="E801">
        <f>'Pivot MRIP 12"'!E804</f>
        <v>0.94160359434525442</v>
      </c>
      <c r="F801">
        <f>'Pivot MRIP 12"'!F804</f>
        <v>1</v>
      </c>
      <c r="G801">
        <f>'Pivot MRIP 12"'!G804</f>
        <v>1.8852867681356991E-2</v>
      </c>
      <c r="H801">
        <f t="shared" si="61"/>
        <v>11.247919334282255</v>
      </c>
      <c r="I801">
        <f t="shared" si="62"/>
        <v>10.591081274065653</v>
      </c>
    </row>
    <row r="802" spans="1:9" x14ac:dyDescent="0.25">
      <c r="A802">
        <f>'Pivot MRIP 12"'!A805</f>
        <v>2013</v>
      </c>
      <c r="B802" t="str">
        <f>'Pivot MRIP 12"'!B805</f>
        <v>1723520130619006</v>
      </c>
      <c r="C802">
        <f>'Pivot MRIP 12"'!C805</f>
        <v>2392.7447714</v>
      </c>
      <c r="D802">
        <f>'Pivot MRIP 12"'!D805</f>
        <v>2392.7447714</v>
      </c>
      <c r="E802">
        <f>'Pivot MRIP 12"'!E805</f>
        <v>0.94160359434525431</v>
      </c>
      <c r="F802">
        <f>'Pivot MRIP 12"'!F805</f>
        <v>1</v>
      </c>
      <c r="G802">
        <f>'Pivot MRIP 12"'!G805</f>
        <v>6.2842892271189965E-3</v>
      </c>
      <c r="H802">
        <f t="shared" si="61"/>
        <v>15.036700190154326</v>
      </c>
      <c r="I802">
        <f t="shared" si="62"/>
        <v>14.158610946141282</v>
      </c>
    </row>
    <row r="803" spans="1:9" x14ac:dyDescent="0.25">
      <c r="A803">
        <f>'Pivot MRIP 12"'!A806</f>
        <v>2013</v>
      </c>
      <c r="B803" t="str">
        <f>'Pivot MRIP 12"'!B806</f>
        <v>1723520130626001</v>
      </c>
      <c r="C803">
        <f>'Pivot MRIP 12"'!C806</f>
        <v>434.47911118000002</v>
      </c>
      <c r="D803">
        <f>'Pivot MRIP 12"'!D806</f>
        <v>434.47911118000002</v>
      </c>
      <c r="E803">
        <f>'Pivot MRIP 12"'!E806</f>
        <v>0.94160359434525431</v>
      </c>
      <c r="F803">
        <f>'Pivot MRIP 12"'!F806</f>
        <v>6</v>
      </c>
      <c r="G803">
        <f>'Pivot MRIP 12"'!G806</f>
        <v>6.2842892271189965E-3</v>
      </c>
      <c r="H803">
        <f t="shared" si="61"/>
        <v>2.7303923977967108</v>
      </c>
      <c r="I803">
        <f t="shared" si="62"/>
        <v>2.5709472957383404</v>
      </c>
    </row>
    <row r="804" spans="1:9" x14ac:dyDescent="0.25">
      <c r="A804">
        <f>'Pivot MRIP 12"'!A807</f>
        <v>2013</v>
      </c>
      <c r="B804" t="str">
        <f>'Pivot MRIP 12"'!B807</f>
        <v>1723520130626007</v>
      </c>
      <c r="C804">
        <f>'Pivot MRIP 12"'!C807</f>
        <v>277.71847933999999</v>
      </c>
      <c r="D804">
        <f>'Pivot MRIP 12"'!D807</f>
        <v>277.71847933999999</v>
      </c>
      <c r="E804">
        <f>'Pivot MRIP 12"'!E807</f>
        <v>1.4661688933146546</v>
      </c>
      <c r="F804">
        <f>'Pivot MRIP 12"'!F807</f>
        <v>36</v>
      </c>
      <c r="G804">
        <f>'Pivot MRIP 12"'!G807</f>
        <v>25.100548627633906</v>
      </c>
      <c r="H804">
        <f t="shared" si="61"/>
        <v>6970.8861954662116</v>
      </c>
      <c r="I804">
        <f t="shared" si="62"/>
        <v>10220.496498629098</v>
      </c>
    </row>
    <row r="805" spans="1:9" x14ac:dyDescent="0.25">
      <c r="A805">
        <f>'Pivot MRIP 12"'!A808</f>
        <v>2013</v>
      </c>
      <c r="B805" t="str">
        <f>'Pivot MRIP 12"'!B808</f>
        <v>1723720130527004</v>
      </c>
      <c r="C805">
        <f>'Pivot MRIP 12"'!C808</f>
        <v>353.32668092</v>
      </c>
      <c r="D805">
        <f>'Pivot MRIP 12"'!D808</f>
        <v>353.32668092</v>
      </c>
      <c r="E805">
        <f>'Pivot MRIP 12"'!E808</f>
        <v>0.94160359434525431</v>
      </c>
      <c r="F805">
        <f>'Pivot MRIP 12"'!F808</f>
        <v>9</v>
      </c>
      <c r="G805">
        <f>'Pivot MRIP 12"'!G808</f>
        <v>0.10054862763390394</v>
      </c>
      <c r="H805">
        <f t="shared" si="61"/>
        <v>35.526512872948274</v>
      </c>
      <c r="I805">
        <f t="shared" si="62"/>
        <v>33.451892215721045</v>
      </c>
    </row>
    <row r="806" spans="1:9" x14ac:dyDescent="0.25">
      <c r="A806">
        <f>'Pivot MRIP 12"'!A809</f>
        <v>2013</v>
      </c>
      <c r="B806" t="str">
        <f>'Pivot MRIP 12"'!B809</f>
        <v>1723720130616006</v>
      </c>
      <c r="C806">
        <f>'Pivot MRIP 12"'!C809</f>
        <v>55.624287242999998</v>
      </c>
      <c r="D806">
        <f>'Pivot MRIP 12"'!D809</f>
        <v>55.624287242999998</v>
      </c>
      <c r="E806">
        <f>'Pivot MRIP 12"'!E809</f>
        <v>0.94160359434525442</v>
      </c>
      <c r="F806">
        <f>'Pivot MRIP 12"'!F809</f>
        <v>1</v>
      </c>
      <c r="G806">
        <f>'Pivot MRIP 12"'!G809</f>
        <v>1.8852867681356991E-2</v>
      </c>
      <c r="H806">
        <f t="shared" si="61"/>
        <v>1.0486773272620726</v>
      </c>
      <c r="I806">
        <f t="shared" si="62"/>
        <v>0.98743834065834224</v>
      </c>
    </row>
    <row r="807" spans="1:9" x14ac:dyDescent="0.25">
      <c r="A807">
        <f>'Pivot MRIP 12"'!A810</f>
        <v>2013</v>
      </c>
      <c r="B807" t="str">
        <f>'Pivot MRIP 12"'!B810</f>
        <v>1723720130623001</v>
      </c>
      <c r="C807">
        <f>'Pivot MRIP 12"'!C810</f>
        <v>59.515867004999997</v>
      </c>
      <c r="D807">
        <f>'Pivot MRIP 12"'!D810</f>
        <v>59.515867004999997</v>
      </c>
      <c r="E807">
        <f>'Pivot MRIP 12"'!E810</f>
        <v>0.94160359434525442</v>
      </c>
      <c r="F807">
        <f>'Pivot MRIP 12"'!F810</f>
        <v>9</v>
      </c>
      <c r="G807">
        <f>'Pivot MRIP 12"'!G810</f>
        <v>8.7980049179665953E-2</v>
      </c>
      <c r="H807">
        <f t="shared" si="61"/>
        <v>5.2362089060703578</v>
      </c>
      <c r="I807">
        <f t="shared" si="62"/>
        <v>4.9304331266984818</v>
      </c>
    </row>
    <row r="808" spans="1:9" x14ac:dyDescent="0.25">
      <c r="A808">
        <f>'Pivot MRIP 12"'!A811</f>
        <v>2013</v>
      </c>
      <c r="B808" t="str">
        <f>'Pivot MRIP 12"'!B811</f>
        <v>1723720130623004</v>
      </c>
      <c r="C808">
        <f>'Pivot MRIP 12"'!C811</f>
        <v>59.515867004999997</v>
      </c>
      <c r="D808">
        <f>'Pivot MRIP 12"'!D811</f>
        <v>59.515867004999997</v>
      </c>
      <c r="E808">
        <f>'Pivot MRIP 12"'!E811</f>
        <v>1.0934075008195392</v>
      </c>
      <c r="F808">
        <f>'Pivot MRIP 12"'!F811</f>
        <v>4</v>
      </c>
      <c r="G808">
        <f>'Pivot MRIP 12"'!G811</f>
        <v>3.1759600983593321</v>
      </c>
      <c r="H808">
        <f t="shared" si="61"/>
        <v>189.02001882714072</v>
      </c>
      <c r="I808">
        <f t="shared" si="62"/>
        <v>206.67590639064619</v>
      </c>
    </row>
    <row r="809" spans="1:9" x14ac:dyDescent="0.25">
      <c r="A809">
        <f>'Pivot MRIP 12"'!A812</f>
        <v>2013</v>
      </c>
      <c r="B809" t="str">
        <f>'Pivot MRIP 12"'!B812</f>
        <v>1723720130623006</v>
      </c>
      <c r="C809">
        <f>'Pivot MRIP 12"'!C812</f>
        <v>89.273800507000004</v>
      </c>
      <c r="D809">
        <f>'Pivot MRIP 12"'!D812</f>
        <v>89.273800507000004</v>
      </c>
      <c r="E809">
        <f>'Pivot MRIP 12"'!E812</f>
        <v>0.27557782773109696</v>
      </c>
      <c r="F809">
        <f>'Pivot MRIP 12"'!F812</f>
        <v>3</v>
      </c>
      <c r="G809">
        <f>'Pivot MRIP 12"'!G812</f>
        <v>2</v>
      </c>
      <c r="H809">
        <f t="shared" si="61"/>
        <v>178.54760101400001</v>
      </c>
      <c r="I809">
        <f t="shared" si="62"/>
        <v>49.203760034036726</v>
      </c>
    </row>
    <row r="810" spans="1:9" x14ac:dyDescent="0.25">
      <c r="A810">
        <f>'Pivot MRIP 12"'!A813</f>
        <v>2013</v>
      </c>
      <c r="B810" t="str">
        <f>'Pivot MRIP 12"'!B813</f>
        <v>1723720130707005</v>
      </c>
      <c r="C810">
        <f>'Pivot MRIP 12"'!C813</f>
        <v>182.95178048</v>
      </c>
      <c r="D810">
        <f>'Pivot MRIP 12"'!D813</f>
        <v>182.95178048</v>
      </c>
      <c r="E810">
        <f>'Pivot MRIP 12"'!E813</f>
        <v>0.94160359434525431</v>
      </c>
      <c r="F810">
        <f>'Pivot MRIP 12"'!F813</f>
        <v>3</v>
      </c>
      <c r="G810">
        <f>'Pivot MRIP 12"'!G813</f>
        <v>6.2842892271189965E-3</v>
      </c>
      <c r="H810">
        <f t="shared" si="61"/>
        <v>1.1497219031527035</v>
      </c>
      <c r="I810">
        <f t="shared" si="62"/>
        <v>1.082582276506052</v>
      </c>
    </row>
    <row r="811" spans="1:9" x14ac:dyDescent="0.25">
      <c r="A811">
        <f>'Pivot MRIP 12"'!A814</f>
        <v>2013</v>
      </c>
      <c r="B811" t="str">
        <f>'Pivot MRIP 12"'!B814</f>
        <v>1723720130707015</v>
      </c>
      <c r="C811">
        <f>'Pivot MRIP 12"'!C814</f>
        <v>182.95178048</v>
      </c>
      <c r="D811">
        <f>'Pivot MRIP 12"'!D814</f>
        <v>182.95178048</v>
      </c>
      <c r="E811">
        <f>'Pivot MRIP 12"'!E814</f>
        <v>0.94160359434525442</v>
      </c>
      <c r="F811">
        <f>'Pivot MRIP 12"'!F814</f>
        <v>1</v>
      </c>
      <c r="G811">
        <f>'Pivot MRIP 12"'!G814</f>
        <v>0.28279301522035483</v>
      </c>
      <c r="H811">
        <f t="shared" si="61"/>
        <v>51.737485641871658</v>
      </c>
      <c r="I811">
        <f t="shared" si="62"/>
        <v>48.716202442772342</v>
      </c>
    </row>
    <row r="812" spans="1:9" x14ac:dyDescent="0.25">
      <c r="A812">
        <f>'Pivot MRIP 12"'!A815</f>
        <v>2013</v>
      </c>
      <c r="B812" t="str">
        <f>'Pivot MRIP 12"'!B815</f>
        <v>1723720130721007</v>
      </c>
      <c r="C812">
        <f>'Pivot MRIP 12"'!C815</f>
        <v>387.81851433000003</v>
      </c>
      <c r="D812">
        <f>'Pivot MRIP 12"'!D815</f>
        <v>387.81851433000003</v>
      </c>
      <c r="E812">
        <f>'Pivot MRIP 12"'!E815</f>
        <v>0.94160359434525431</v>
      </c>
      <c r="F812">
        <f>'Pivot MRIP 12"'!F815</f>
        <v>1</v>
      </c>
      <c r="G812">
        <f>'Pivot MRIP 12"'!G815</f>
        <v>6.2842892271189965E-3</v>
      </c>
      <c r="H812">
        <f t="shared" si="61"/>
        <v>2.4371637116813134</v>
      </c>
      <c r="I812">
        <f t="shared" si="62"/>
        <v>2.2948421109269459</v>
      </c>
    </row>
    <row r="813" spans="1:9" x14ac:dyDescent="0.25">
      <c r="A813">
        <f>'Pivot MRIP 12"'!A816</f>
        <v>2013</v>
      </c>
      <c r="B813" t="str">
        <f>'Pivot MRIP 12"'!B816</f>
        <v>1723720130721013</v>
      </c>
      <c r="C813">
        <f>'Pivot MRIP 12"'!C816</f>
        <v>387.81851433000003</v>
      </c>
      <c r="D813">
        <f>'Pivot MRIP 12"'!D816</f>
        <v>387.81851433000003</v>
      </c>
      <c r="E813">
        <f>'Pivot MRIP 12"'!E816</f>
        <v>0.94160359434525431</v>
      </c>
      <c r="F813">
        <f>'Pivot MRIP 12"'!F816</f>
        <v>1</v>
      </c>
      <c r="G813">
        <f>'Pivot MRIP 12"'!G816</f>
        <v>6.2842892271189965E-3</v>
      </c>
      <c r="H813">
        <f t="shared" si="61"/>
        <v>2.4371637116813134</v>
      </c>
      <c r="I813">
        <f t="shared" si="62"/>
        <v>2.2948421109269459</v>
      </c>
    </row>
    <row r="814" spans="1:9" x14ac:dyDescent="0.25">
      <c r="A814">
        <f>'Pivot MRIP 12"'!A817</f>
        <v>2013</v>
      </c>
      <c r="B814" t="str">
        <f>'Pivot MRIP 12"'!B817</f>
        <v>1723720130723012</v>
      </c>
      <c r="C814">
        <f>'Pivot MRIP 12"'!C817</f>
        <v>216.51978313000001</v>
      </c>
      <c r="D814">
        <f>'Pivot MRIP 12"'!D817</f>
        <v>216.51978313000001</v>
      </c>
      <c r="E814">
        <f>'Pivot MRIP 12"'!E817</f>
        <v>0.94160359434525442</v>
      </c>
      <c r="F814">
        <f>'Pivot MRIP 12"'!F817</f>
        <v>4</v>
      </c>
      <c r="G814">
        <f>'Pivot MRIP 12"'!G817</f>
        <v>3.1421446135594985E-2</v>
      </c>
      <c r="H814">
        <f t="shared" si="61"/>
        <v>6.8033647029100033</v>
      </c>
      <c r="I814">
        <f t="shared" si="62"/>
        <v>6.4060726579016931</v>
      </c>
    </row>
    <row r="815" spans="1:9" x14ac:dyDescent="0.25">
      <c r="A815">
        <f>'Pivot MRIP 12"'!A818</f>
        <v>2013</v>
      </c>
      <c r="B815" t="str">
        <f>'Pivot MRIP 12"'!B818</f>
        <v>1723720130728007</v>
      </c>
      <c r="C815">
        <f>'Pivot MRIP 12"'!C818</f>
        <v>296.81348696999999</v>
      </c>
      <c r="D815">
        <f>'Pivot MRIP 12"'!D818</f>
        <v>296.81348696999999</v>
      </c>
      <c r="E815">
        <f>'Pivot MRIP 12"'!E818</f>
        <v>1.4151633857765411</v>
      </c>
      <c r="F815">
        <f>'Pivot MRIP 12"'!F818</f>
        <v>8</v>
      </c>
      <c r="G815">
        <f>'Pivot MRIP 12"'!G818</f>
        <v>7.1373594181355955</v>
      </c>
      <c r="H815">
        <f t="shared" si="61"/>
        <v>2118.4645366549962</v>
      </c>
      <c r="I815">
        <f t="shared" si="62"/>
        <v>2997.973446340216</v>
      </c>
    </row>
    <row r="816" spans="1:9" x14ac:dyDescent="0.25">
      <c r="A816">
        <f>'Pivot MRIP 12"'!A819</f>
        <v>2013</v>
      </c>
      <c r="B816" t="str">
        <f>'Pivot MRIP 12"'!B819</f>
        <v>1723720130803007</v>
      </c>
      <c r="C816">
        <f>'Pivot MRIP 12"'!C819</f>
        <v>1864.6462841</v>
      </c>
      <c r="D816">
        <f>'Pivot MRIP 12"'!D819</f>
        <v>1864.6462841</v>
      </c>
      <c r="E816">
        <f>'Pivot MRIP 12"'!E819</f>
        <v>0.94160359434525431</v>
      </c>
      <c r="F816">
        <f>'Pivot MRIP 12"'!F819</f>
        <v>1</v>
      </c>
      <c r="G816">
        <f>'Pivot MRIP 12"'!G819</f>
        <v>6.2842892271189965E-3</v>
      </c>
      <c r="H816">
        <f t="shared" si="61"/>
        <v>11.717976555557097</v>
      </c>
      <c r="I816">
        <f t="shared" si="62"/>
        <v>11.033688843165985</v>
      </c>
    </row>
    <row r="817" spans="1:9" x14ac:dyDescent="0.25">
      <c r="A817">
        <f>'Pivot MRIP 12"'!A820</f>
        <v>2013</v>
      </c>
      <c r="B817" t="str">
        <f>'Pivot MRIP 12"'!B820</f>
        <v>1723720130811004</v>
      </c>
      <c r="C817">
        <f>'Pivot MRIP 12"'!C820</f>
        <v>2446.7782762000002</v>
      </c>
      <c r="D817">
        <f>'Pivot MRIP 12"'!D820</f>
        <v>2446.7782762000002</v>
      </c>
      <c r="E817">
        <f>'Pivot MRIP 12"'!E820</f>
        <v>0.94160359434525431</v>
      </c>
      <c r="F817">
        <f>'Pivot MRIP 12"'!F820</f>
        <v>4</v>
      </c>
      <c r="G817">
        <f>'Pivot MRIP 12"'!G820</f>
        <v>6.2842892271189965E-3</v>
      </c>
      <c r="H817">
        <f t="shared" si="61"/>
        <v>15.376262362272449</v>
      </c>
      <c r="I817">
        <f t="shared" si="62"/>
        <v>14.478343907911389</v>
      </c>
    </row>
    <row r="818" spans="1:9" x14ac:dyDescent="0.25">
      <c r="A818">
        <f>'Pivot MRIP 12"'!A821</f>
        <v>2013</v>
      </c>
      <c r="B818" t="str">
        <f>'Pivot MRIP 12"'!B821</f>
        <v>1723720130907001</v>
      </c>
      <c r="C818">
        <f>'Pivot MRIP 12"'!C821</f>
        <v>660.36176046000003</v>
      </c>
      <c r="D818">
        <f>'Pivot MRIP 12"'!D821</f>
        <v>660.36176046000003</v>
      </c>
      <c r="E818">
        <f>'Pivot MRIP 12"'!E821</f>
        <v>0.94160359434525431</v>
      </c>
      <c r="F818">
        <f>'Pivot MRIP 12"'!F821</f>
        <v>2</v>
      </c>
      <c r="G818">
        <f>'Pivot MRIP 12"'!G821</f>
        <v>6.2842892271189965E-3</v>
      </c>
      <c r="H818">
        <f t="shared" si="61"/>
        <v>4.1499042972601137</v>
      </c>
      <c r="I818">
        <f t="shared" si="62"/>
        <v>3.9075648024889396</v>
      </c>
    </row>
    <row r="819" spans="1:9" x14ac:dyDescent="0.25">
      <c r="A819">
        <f>'Pivot MRIP 12"'!A822</f>
        <v>2013</v>
      </c>
      <c r="B819" t="str">
        <f>'Pivot MRIP 12"'!B822</f>
        <v>1723720130921005</v>
      </c>
      <c r="C819">
        <f>'Pivot MRIP 12"'!C822</f>
        <v>374.49247885</v>
      </c>
      <c r="D819">
        <f>'Pivot MRIP 12"'!D822</f>
        <v>374.49247885</v>
      </c>
      <c r="E819">
        <f>'Pivot MRIP 12"'!E822</f>
        <v>0.94160359434525442</v>
      </c>
      <c r="F819">
        <f>'Pivot MRIP 12"'!F822</f>
        <v>9</v>
      </c>
      <c r="G819">
        <f>'Pivot MRIP 12"'!G822</f>
        <v>0.11311720608814194</v>
      </c>
      <c r="H819">
        <f t="shared" si="61"/>
        <v>42.361542908534588</v>
      </c>
      <c r="I819">
        <f t="shared" si="62"/>
        <v>39.887781064686891</v>
      </c>
    </row>
    <row r="820" spans="1:9" x14ac:dyDescent="0.25">
      <c r="A820">
        <f>'Pivot MRIP 12"'!A823</f>
        <v>2013</v>
      </c>
      <c r="B820" t="str">
        <f>'Pivot MRIP 12"'!B823</f>
        <v>1723720131005003</v>
      </c>
      <c r="C820">
        <f>'Pivot MRIP 12"'!C823</f>
        <v>253.97630111000001</v>
      </c>
      <c r="D820">
        <f>'Pivot MRIP 12"'!D823</f>
        <v>253.97630111000001</v>
      </c>
      <c r="E820">
        <f>'Pivot MRIP 12"'!E823</f>
        <v>0.94160359434525431</v>
      </c>
      <c r="F820">
        <f>'Pivot MRIP 12"'!F823</f>
        <v>2</v>
      </c>
      <c r="G820">
        <f>'Pivot MRIP 12"'!G823</f>
        <v>6.2842892271189965E-3</v>
      </c>
      <c r="H820">
        <f t="shared" si="61"/>
        <v>1.5960605330091036</v>
      </c>
      <c r="I820">
        <f t="shared" si="62"/>
        <v>1.5028563346739743</v>
      </c>
    </row>
    <row r="821" spans="1:9" x14ac:dyDescent="0.25">
      <c r="A821">
        <f>'Pivot MRIP 12"'!A824</f>
        <v>2013</v>
      </c>
      <c r="B821" t="str">
        <f>'Pivot MRIP 12"'!B824</f>
        <v>1723720131005009</v>
      </c>
      <c r="C821">
        <f>'Pivot MRIP 12"'!C824</f>
        <v>253.97630111000001</v>
      </c>
      <c r="D821">
        <f>'Pivot MRIP 12"'!D824</f>
        <v>253.97630111000001</v>
      </c>
      <c r="E821">
        <f>'Pivot MRIP 12"'!E824</f>
        <v>1.1478864995425997</v>
      </c>
      <c r="F821">
        <f>'Pivot MRIP 12"'!F824</f>
        <v>9</v>
      </c>
      <c r="G821">
        <f>'Pivot MRIP 12"'!G824</f>
        <v>7.0565586030440706</v>
      </c>
      <c r="H821">
        <f t="shared" si="61"/>
        <v>1792.1986525670818</v>
      </c>
      <c r="I821">
        <f t="shared" si="62"/>
        <v>2057.2406377801913</v>
      </c>
    </row>
    <row r="822" spans="1:9" x14ac:dyDescent="0.25">
      <c r="A822">
        <f>'Pivot MRIP 12"'!A825</f>
        <v>2013</v>
      </c>
      <c r="B822" t="str">
        <f>'Pivot MRIP 12"'!B825</f>
        <v>1723720131005012</v>
      </c>
      <c r="C822">
        <f>'Pivot MRIP 12"'!C825</f>
        <v>253.97630111000001</v>
      </c>
      <c r="D822">
        <f>'Pivot MRIP 12"'!D825</f>
        <v>253.97630111000001</v>
      </c>
      <c r="E822">
        <f>'Pivot MRIP 12"'!E825</f>
        <v>0.94160359434525442</v>
      </c>
      <c r="F822">
        <f>'Pivot MRIP 12"'!F825</f>
        <v>4</v>
      </c>
      <c r="G822">
        <f>'Pivot MRIP 12"'!G825</f>
        <v>9.4264338406784942E-2</v>
      </c>
      <c r="H822">
        <f t="shared" si="61"/>
        <v>23.940907995136552</v>
      </c>
      <c r="I822">
        <f t="shared" si="62"/>
        <v>22.542845020109617</v>
      </c>
    </row>
    <row r="823" spans="1:9" x14ac:dyDescent="0.25">
      <c r="A823">
        <f>'Pivot MRIP 12"'!A826</f>
        <v>2013</v>
      </c>
      <c r="B823" t="str">
        <f>'Pivot MRIP 12"'!B826</f>
        <v>1723720131006002</v>
      </c>
      <c r="C823">
        <f>'Pivot MRIP 12"'!C826</f>
        <v>109.84083084</v>
      </c>
      <c r="D823">
        <f>'Pivot MRIP 12"'!D826</f>
        <v>109.84083084</v>
      </c>
      <c r="E823">
        <f>'Pivot MRIP 12"'!E826</f>
        <v>0.94160359434525431</v>
      </c>
      <c r="F823">
        <f>'Pivot MRIP 12"'!F826</f>
        <v>1</v>
      </c>
      <c r="G823">
        <f>'Pivot MRIP 12"'!G826</f>
        <v>6.2842892271189965E-3</v>
      </c>
      <c r="H823">
        <f t="shared" si="61"/>
        <v>0.69027154994561202</v>
      </c>
      <c r="I823">
        <f t="shared" si="62"/>
        <v>0.64996217250305799</v>
      </c>
    </row>
    <row r="824" spans="1:9" x14ac:dyDescent="0.25">
      <c r="A824">
        <f>'Pivot MRIP 12"'!A827</f>
        <v>2013</v>
      </c>
      <c r="B824" t="str">
        <f>'Pivot MRIP 12"'!B827</f>
        <v>1723720131006008</v>
      </c>
      <c r="C824">
        <f>'Pivot MRIP 12"'!C827</f>
        <v>109.84083084</v>
      </c>
      <c r="D824">
        <f>'Pivot MRIP 12"'!D827</f>
        <v>109.84083084</v>
      </c>
      <c r="E824">
        <f>'Pivot MRIP 12"'!E827</f>
        <v>0.94160359434525431</v>
      </c>
      <c r="F824">
        <f>'Pivot MRIP 12"'!F827</f>
        <v>4</v>
      </c>
      <c r="G824">
        <f>'Pivot MRIP 12"'!G827</f>
        <v>2.5137156908475986E-2</v>
      </c>
      <c r="H824">
        <f t="shared" si="61"/>
        <v>2.7610861997824481</v>
      </c>
      <c r="I824">
        <f t="shared" si="62"/>
        <v>2.599848690012232</v>
      </c>
    </row>
    <row r="825" spans="1:9" x14ac:dyDescent="0.25">
      <c r="A825">
        <f>'Pivot MRIP 12"'!A828</f>
        <v>2013</v>
      </c>
      <c r="B825" t="str">
        <f>'Pivot MRIP 12"'!B828</f>
        <v>1723720131006014</v>
      </c>
      <c r="C825">
        <f>'Pivot MRIP 12"'!C828</f>
        <v>109.84083084</v>
      </c>
      <c r="D825">
        <f>'Pivot MRIP 12"'!D828</f>
        <v>109.84083084</v>
      </c>
      <c r="E825">
        <f>'Pivot MRIP 12"'!E828</f>
        <v>0.94160359434525442</v>
      </c>
      <c r="F825">
        <f>'Pivot MRIP 12"'!F828</f>
        <v>4</v>
      </c>
      <c r="G825">
        <f>'Pivot MRIP 12"'!G828</f>
        <v>5.6558603044070968E-2</v>
      </c>
      <c r="H825">
        <f t="shared" si="61"/>
        <v>6.2124439495105079</v>
      </c>
      <c r="I825">
        <f t="shared" si="62"/>
        <v>5.8496595525275223</v>
      </c>
    </row>
    <row r="826" spans="1:9" x14ac:dyDescent="0.25">
      <c r="A826">
        <f>'Pivot MRIP 12"'!A829</f>
        <v>2013</v>
      </c>
      <c r="B826" t="str">
        <f>'Pivot MRIP 12"'!B829</f>
        <v>1723720131118008</v>
      </c>
      <c r="C826">
        <f>'Pivot MRIP 12"'!C829</f>
        <v>1459.9455974</v>
      </c>
      <c r="D826">
        <f>'Pivot MRIP 12"'!D829</f>
        <v>1459.9455974</v>
      </c>
      <c r="E826">
        <f>'Pivot MRIP 12"'!E829</f>
        <v>0.94160359434525431</v>
      </c>
      <c r="F826">
        <f>'Pivot MRIP 12"'!F829</f>
        <v>2</v>
      </c>
      <c r="G826">
        <f>'Pivot MRIP 12"'!G829</f>
        <v>6.2842892271189965E-3</v>
      </c>
      <c r="H826">
        <f t="shared" si="61"/>
        <v>9.174720389920628</v>
      </c>
      <c r="I826">
        <f t="shared" si="62"/>
        <v>8.6389496962619567</v>
      </c>
    </row>
    <row r="827" spans="1:9" x14ac:dyDescent="0.25">
      <c r="A827">
        <f>'Pivot MRIP 12"'!A830</f>
        <v>2013</v>
      </c>
      <c r="B827" t="str">
        <f>'Pivot MRIP 12"'!B830</f>
        <v>1729920130526003</v>
      </c>
      <c r="C827">
        <f>'Pivot MRIP 12"'!C830</f>
        <v>118.96521242999999</v>
      </c>
      <c r="D827">
        <f>'Pivot MRIP 12"'!D830</f>
        <v>118.96521242999999</v>
      </c>
      <c r="E827">
        <f>'Pivot MRIP 12"'!E830</f>
        <v>0.94160359434525442</v>
      </c>
      <c r="F827">
        <f>'Pivot MRIP 12"'!F830</f>
        <v>4</v>
      </c>
      <c r="G827">
        <f>'Pivot MRIP 12"'!G830</f>
        <v>0.11311720608814194</v>
      </c>
      <c r="H827">
        <f t="shared" si="61"/>
        <v>13.457012451763894</v>
      </c>
      <c r="I827">
        <f t="shared" si="62"/>
        <v>12.671171293729728</v>
      </c>
    </row>
    <row r="828" spans="1:9" x14ac:dyDescent="0.25">
      <c r="A828">
        <f>'Pivot MRIP 12"'!A831</f>
        <v>2013</v>
      </c>
      <c r="B828" t="str">
        <f>'Pivot MRIP 12"'!B831</f>
        <v>1729920130527001</v>
      </c>
      <c r="C828">
        <f>'Pivot MRIP 12"'!C831</f>
        <v>137.40482036</v>
      </c>
      <c r="D828">
        <f>'Pivot MRIP 12"'!D831</f>
        <v>137.40482036</v>
      </c>
      <c r="E828">
        <f>'Pivot MRIP 12"'!E831</f>
        <v>0.94160359434525442</v>
      </c>
      <c r="F828">
        <f>'Pivot MRIP 12"'!F831</f>
        <v>4</v>
      </c>
      <c r="G828">
        <f>'Pivot MRIP 12"'!G831</f>
        <v>6.2842892271189971E-2</v>
      </c>
      <c r="H828">
        <f t="shared" si="61"/>
        <v>8.6349163234256903</v>
      </c>
      <c r="I828">
        <f t="shared" si="62"/>
        <v>8.1306682470081402</v>
      </c>
    </row>
    <row r="829" spans="1:9" x14ac:dyDescent="0.25">
      <c r="A829">
        <f>'Pivot MRIP 12"'!A832</f>
        <v>2013</v>
      </c>
      <c r="B829" t="str">
        <f>'Pivot MRIP 12"'!B832</f>
        <v>1729920130530004</v>
      </c>
      <c r="C829">
        <f>'Pivot MRIP 12"'!C832</f>
        <v>1266.7415820000001</v>
      </c>
      <c r="D829">
        <f>'Pivot MRIP 12"'!D832</f>
        <v>1266.7415820000001</v>
      </c>
      <c r="E829">
        <f>'Pivot MRIP 12"'!E832</f>
        <v>0.94160359434525442</v>
      </c>
      <c r="F829">
        <f>'Pivot MRIP 12"'!F832</f>
        <v>12</v>
      </c>
      <c r="G829">
        <f>'Pivot MRIP 12"'!G832</f>
        <v>0.30793017212883084</v>
      </c>
      <c r="H829">
        <f t="shared" si="61"/>
        <v>390.06795338800754</v>
      </c>
      <c r="I829">
        <f t="shared" si="62"/>
        <v>367.28938694904508</v>
      </c>
    </row>
    <row r="830" spans="1:9" x14ac:dyDescent="0.25">
      <c r="A830">
        <f>'Pivot MRIP 12"'!A833</f>
        <v>2013</v>
      </c>
      <c r="B830" t="str">
        <f>'Pivot MRIP 12"'!B833</f>
        <v>1729920130704001</v>
      </c>
      <c r="C830">
        <f>'Pivot MRIP 12"'!C833</f>
        <v>143.29733103000001</v>
      </c>
      <c r="D830">
        <f>'Pivot MRIP 12"'!D833</f>
        <v>143.29733103000001</v>
      </c>
      <c r="E830">
        <f>'Pivot MRIP 12"'!E833</f>
        <v>0.94160359434525442</v>
      </c>
      <c r="F830">
        <f>'Pivot MRIP 12"'!F833</f>
        <v>4</v>
      </c>
      <c r="G830">
        <f>'Pivot MRIP 12"'!G833</f>
        <v>6.2842892271189971E-2</v>
      </c>
      <c r="H830">
        <f t="shared" si="61"/>
        <v>9.005218736667338</v>
      </c>
      <c r="I830">
        <f t="shared" si="62"/>
        <v>8.4793463303111967</v>
      </c>
    </row>
    <row r="831" spans="1:9" x14ac:dyDescent="0.25">
      <c r="A831">
        <f>'Pivot MRIP 12"'!A834</f>
        <v>2013</v>
      </c>
      <c r="B831" t="str">
        <f>'Pivot MRIP 12"'!B834</f>
        <v>1729920130704014</v>
      </c>
      <c r="C831">
        <f>'Pivot MRIP 12"'!C834</f>
        <v>143.29733103000001</v>
      </c>
      <c r="D831">
        <f>'Pivot MRIP 12"'!D834</f>
        <v>143.29733103000001</v>
      </c>
      <c r="E831">
        <f>'Pivot MRIP 12"'!E834</f>
        <v>0.94160359434525431</v>
      </c>
      <c r="F831">
        <f>'Pivot MRIP 12"'!F834</f>
        <v>4</v>
      </c>
      <c r="G831">
        <f>'Pivot MRIP 12"'!G834</f>
        <v>2.5137156908475986E-2</v>
      </c>
      <c r="H831">
        <f t="shared" si="61"/>
        <v>3.602087494666935</v>
      </c>
      <c r="I831">
        <f t="shared" si="62"/>
        <v>3.391738532124478</v>
      </c>
    </row>
    <row r="832" spans="1:9" x14ac:dyDescent="0.25">
      <c r="A832">
        <f>'Pivot MRIP 12"'!A835</f>
        <v>2013</v>
      </c>
      <c r="B832" t="str">
        <f>'Pivot MRIP 12"'!B835</f>
        <v>1729920130707005</v>
      </c>
      <c r="C832">
        <f>'Pivot MRIP 12"'!C835</f>
        <v>1214.5962503000001</v>
      </c>
      <c r="D832">
        <f>'Pivot MRIP 12"'!D835</f>
        <v>1214.5962503000001</v>
      </c>
      <c r="E832">
        <f>'Pivot MRIP 12"'!E835</f>
        <v>0.94160359434525442</v>
      </c>
      <c r="F832">
        <f>'Pivot MRIP 12"'!F835</f>
        <v>4</v>
      </c>
      <c r="G832">
        <f>'Pivot MRIP 12"'!G835</f>
        <v>0.12568578454237994</v>
      </c>
      <c r="H832">
        <f t="shared" si="61"/>
        <v>152.65748262118839</v>
      </c>
      <c r="I832">
        <f t="shared" si="62"/>
        <v>143.74283433980921</v>
      </c>
    </row>
    <row r="833" spans="1:9" x14ac:dyDescent="0.25">
      <c r="A833">
        <f>'Pivot MRIP 12"'!A836</f>
        <v>2013</v>
      </c>
      <c r="B833" t="str">
        <f>'Pivot MRIP 12"'!B836</f>
        <v>1729920130718001</v>
      </c>
      <c r="C833">
        <f>'Pivot MRIP 12"'!C836</f>
        <v>866.44805062</v>
      </c>
      <c r="D833">
        <f>'Pivot MRIP 12"'!D836</f>
        <v>866.44805062</v>
      </c>
      <c r="E833">
        <f>'Pivot MRIP 12"'!E836</f>
        <v>0.94160359434525431</v>
      </c>
      <c r="F833">
        <f>'Pivot MRIP 12"'!F836</f>
        <v>2</v>
      </c>
      <c r="G833">
        <f>'Pivot MRIP 12"'!G836</f>
        <v>6.2842892271189965E-3</v>
      </c>
      <c r="H833">
        <f t="shared" si="61"/>
        <v>5.4450101503695212</v>
      </c>
      <c r="I833">
        <f t="shared" si="62"/>
        <v>5.1270411288343345</v>
      </c>
    </row>
    <row r="834" spans="1:9" x14ac:dyDescent="0.25">
      <c r="A834">
        <f>'Pivot MRIP 12"'!A837</f>
        <v>2013</v>
      </c>
      <c r="B834" t="str">
        <f>'Pivot MRIP 12"'!B837</f>
        <v>1729920130718003</v>
      </c>
      <c r="C834">
        <f>'Pivot MRIP 12"'!C837</f>
        <v>866.44805062</v>
      </c>
      <c r="D834">
        <f>'Pivot MRIP 12"'!D837</f>
        <v>866.44805062</v>
      </c>
      <c r="E834">
        <f>'Pivot MRIP 12"'!E837</f>
        <v>0.94160359434525431</v>
      </c>
      <c r="F834">
        <f>'Pivot MRIP 12"'!F837</f>
        <v>1</v>
      </c>
      <c r="G834">
        <f>'Pivot MRIP 12"'!G837</f>
        <v>1.2568578454237993E-2</v>
      </c>
      <c r="H834">
        <f t="shared" ref="H834:H897" si="63">G834*C834</f>
        <v>10.890020300739042</v>
      </c>
      <c r="I834">
        <f t="shared" ref="I834:I897" si="64">E834*H834</f>
        <v>10.254082257668669</v>
      </c>
    </row>
    <row r="835" spans="1:9" x14ac:dyDescent="0.25">
      <c r="A835">
        <f>'Pivot MRIP 12"'!A838</f>
        <v>2013</v>
      </c>
      <c r="B835" t="str">
        <f>'Pivot MRIP 12"'!B838</f>
        <v>1729920130718009</v>
      </c>
      <c r="C835">
        <f>'Pivot MRIP 12"'!C838</f>
        <v>866.44805062</v>
      </c>
      <c r="D835">
        <f>'Pivot MRIP 12"'!D838</f>
        <v>866.44805062</v>
      </c>
      <c r="E835">
        <f>'Pivot MRIP 12"'!E838</f>
        <v>0.94160359434525442</v>
      </c>
      <c r="F835">
        <f>'Pivot MRIP 12"'!F838</f>
        <v>2</v>
      </c>
      <c r="G835">
        <f>'Pivot MRIP 12"'!G838</f>
        <v>6.2842892271189971E-2</v>
      </c>
      <c r="H835">
        <f t="shared" si="63"/>
        <v>54.450101503695215</v>
      </c>
      <c r="I835">
        <f t="shared" si="64"/>
        <v>51.270411288343361</v>
      </c>
    </row>
    <row r="836" spans="1:9" x14ac:dyDescent="0.25">
      <c r="A836">
        <f>'Pivot MRIP 12"'!A839</f>
        <v>2013</v>
      </c>
      <c r="B836" t="str">
        <f>'Pivot MRIP 12"'!B839</f>
        <v>1729920130718014</v>
      </c>
      <c r="C836">
        <f>'Pivot MRIP 12"'!C839</f>
        <v>866.44805062</v>
      </c>
      <c r="D836">
        <f>'Pivot MRIP 12"'!D839</f>
        <v>866.44805062</v>
      </c>
      <c r="E836">
        <f>'Pivot MRIP 12"'!E839</f>
        <v>0.94160359434525442</v>
      </c>
      <c r="F836">
        <f>'Pivot MRIP 12"'!F839</f>
        <v>1</v>
      </c>
      <c r="G836">
        <f>'Pivot MRIP 12"'!G839</f>
        <v>0.12568578454237994</v>
      </c>
      <c r="H836">
        <f t="shared" si="63"/>
        <v>108.90020300739043</v>
      </c>
      <c r="I836">
        <f t="shared" si="64"/>
        <v>102.54082257668672</v>
      </c>
    </row>
    <row r="837" spans="1:9" x14ac:dyDescent="0.25">
      <c r="A837">
        <f>'Pivot MRIP 12"'!A840</f>
        <v>2013</v>
      </c>
      <c r="B837" t="str">
        <f>'Pivot MRIP 12"'!B840</f>
        <v>1729920130718020</v>
      </c>
      <c r="C837">
        <f>'Pivot MRIP 12"'!C840</f>
        <v>866.44805062</v>
      </c>
      <c r="D837">
        <f>'Pivot MRIP 12"'!D840</f>
        <v>866.44805062</v>
      </c>
      <c r="E837">
        <f>'Pivot MRIP 12"'!E840</f>
        <v>0.94160359434525442</v>
      </c>
      <c r="F837">
        <f>'Pivot MRIP 12"'!F840</f>
        <v>6</v>
      </c>
      <c r="G837">
        <f>'Pivot MRIP 12"'!G840</f>
        <v>3.1421446135594985E-2</v>
      </c>
      <c r="H837">
        <f t="shared" si="63"/>
        <v>27.225050751847608</v>
      </c>
      <c r="I837">
        <f t="shared" si="64"/>
        <v>25.63520564417168</v>
      </c>
    </row>
    <row r="838" spans="1:9" x14ac:dyDescent="0.25">
      <c r="A838">
        <f>'Pivot MRIP 12"'!A841</f>
        <v>2013</v>
      </c>
      <c r="B838" t="str">
        <f>'Pivot MRIP 12"'!B841</f>
        <v>1729920130718023</v>
      </c>
      <c r="C838">
        <f>'Pivot MRIP 12"'!C841</f>
        <v>866.44805062</v>
      </c>
      <c r="D838">
        <f>'Pivot MRIP 12"'!D841</f>
        <v>866.44805062</v>
      </c>
      <c r="E838">
        <f>'Pivot MRIP 12"'!E841</f>
        <v>0.94160359434525431</v>
      </c>
      <c r="F838">
        <f>'Pivot MRIP 12"'!F841</f>
        <v>2</v>
      </c>
      <c r="G838">
        <f>'Pivot MRIP 12"'!G841</f>
        <v>1.2568578454237993E-2</v>
      </c>
      <c r="H838">
        <f t="shared" si="63"/>
        <v>10.890020300739042</v>
      </c>
      <c r="I838">
        <f t="shared" si="64"/>
        <v>10.254082257668669</v>
      </c>
    </row>
    <row r="839" spans="1:9" x14ac:dyDescent="0.25">
      <c r="A839">
        <f>'Pivot MRIP 12"'!A842</f>
        <v>2013</v>
      </c>
      <c r="B839" t="str">
        <f>'Pivot MRIP 12"'!B842</f>
        <v>1729920130802002</v>
      </c>
      <c r="C839">
        <f>'Pivot MRIP 12"'!C842</f>
        <v>885.09151822000001</v>
      </c>
      <c r="D839">
        <f>'Pivot MRIP 12"'!D842</f>
        <v>885.09151822000001</v>
      </c>
      <c r="E839">
        <f>'Pivot MRIP 12"'!E842</f>
        <v>0.94160359434525431</v>
      </c>
      <c r="F839">
        <f>'Pivot MRIP 12"'!F842</f>
        <v>1</v>
      </c>
      <c r="G839">
        <f>'Pivot MRIP 12"'!G842</f>
        <v>6.2842892271189965E-3</v>
      </c>
      <c r="H839">
        <f t="shared" si="63"/>
        <v>5.5621710929643431</v>
      </c>
      <c r="I839">
        <f t="shared" si="64"/>
        <v>5.2373602934984973</v>
      </c>
    </row>
    <row r="840" spans="1:9" x14ac:dyDescent="0.25">
      <c r="A840">
        <f>'Pivot MRIP 12"'!A843</f>
        <v>2013</v>
      </c>
      <c r="B840" t="str">
        <f>'Pivot MRIP 12"'!B843</f>
        <v>1729920130802008</v>
      </c>
      <c r="C840">
        <f>'Pivot MRIP 12"'!C843</f>
        <v>885.09151822000001</v>
      </c>
      <c r="D840">
        <f>'Pivot MRIP 12"'!D843</f>
        <v>885.09151822000001</v>
      </c>
      <c r="E840">
        <f>'Pivot MRIP 12"'!E843</f>
        <v>0.94160359434525442</v>
      </c>
      <c r="F840">
        <f>'Pivot MRIP 12"'!F843</f>
        <v>4</v>
      </c>
      <c r="G840">
        <f>'Pivot MRIP 12"'!G843</f>
        <v>4.3990024589832977E-2</v>
      </c>
      <c r="H840">
        <f t="shared" si="63"/>
        <v>38.935197650750403</v>
      </c>
      <c r="I840">
        <f t="shared" si="64"/>
        <v>36.661522054489488</v>
      </c>
    </row>
    <row r="841" spans="1:9" x14ac:dyDescent="0.25">
      <c r="A841">
        <f>'Pivot MRIP 12"'!A844</f>
        <v>2013</v>
      </c>
      <c r="B841" t="str">
        <f>'Pivot MRIP 12"'!B844</f>
        <v>1729920130808003</v>
      </c>
      <c r="C841">
        <f>'Pivot MRIP 12"'!C844</f>
        <v>1741.8234170999999</v>
      </c>
      <c r="D841">
        <f>'Pivot MRIP 12"'!D844</f>
        <v>1741.8234170999999</v>
      </c>
      <c r="E841">
        <f>'Pivot MRIP 12"'!E844</f>
        <v>0.94160359434525431</v>
      </c>
      <c r="F841">
        <f>'Pivot MRIP 12"'!F844</f>
        <v>1</v>
      </c>
      <c r="G841">
        <f>'Pivot MRIP 12"'!G844</f>
        <v>6.2842892271189965E-3</v>
      </c>
      <c r="H841">
        <f t="shared" si="63"/>
        <v>10.946122135625128</v>
      </c>
      <c r="I841">
        <f t="shared" si="64"/>
        <v>10.306907947046772</v>
      </c>
    </row>
    <row r="842" spans="1:9" x14ac:dyDescent="0.25">
      <c r="A842">
        <f>'Pivot MRIP 12"'!A845</f>
        <v>2013</v>
      </c>
      <c r="B842" t="str">
        <f>'Pivot MRIP 12"'!B845</f>
        <v>1729920130811004</v>
      </c>
      <c r="C842">
        <f>'Pivot MRIP 12"'!C845</f>
        <v>363.75380317000003</v>
      </c>
      <c r="D842">
        <f>'Pivot MRIP 12"'!D845</f>
        <v>363.75380317000003</v>
      </c>
      <c r="E842">
        <f>'Pivot MRIP 12"'!E845</f>
        <v>0.94160359434525442</v>
      </c>
      <c r="F842">
        <f>'Pivot MRIP 12"'!F845</f>
        <v>1</v>
      </c>
      <c r="G842">
        <f>'Pivot MRIP 12"'!G845</f>
        <v>6.2842892271189971E-2</v>
      </c>
      <c r="H842">
        <f t="shared" si="63"/>
        <v>22.859341065847953</v>
      </c>
      <c r="I842">
        <f t="shared" si="64"/>
        <v>21.524437711966513</v>
      </c>
    </row>
    <row r="843" spans="1:9" x14ac:dyDescent="0.25">
      <c r="A843">
        <f>'Pivot MRIP 12"'!A846</f>
        <v>2013</v>
      </c>
      <c r="B843" t="str">
        <f>'Pivot MRIP 12"'!B846</f>
        <v>1729920130811005</v>
      </c>
      <c r="C843">
        <f>'Pivot MRIP 12"'!C846</f>
        <v>363.75380317000003</v>
      </c>
      <c r="D843">
        <f>'Pivot MRIP 12"'!D846</f>
        <v>363.75380317000003</v>
      </c>
      <c r="E843">
        <f>'Pivot MRIP 12"'!E846</f>
        <v>0.94160359434525431</v>
      </c>
      <c r="F843">
        <f>'Pivot MRIP 12"'!F846</f>
        <v>2</v>
      </c>
      <c r="G843">
        <f>'Pivot MRIP 12"'!G846</f>
        <v>6.2842892271189965E-3</v>
      </c>
      <c r="H843">
        <f t="shared" si="63"/>
        <v>2.2859341065847949</v>
      </c>
      <c r="I843">
        <f t="shared" si="64"/>
        <v>2.1524437711966504</v>
      </c>
    </row>
    <row r="844" spans="1:9" x14ac:dyDescent="0.25">
      <c r="A844">
        <f>'Pivot MRIP 12"'!A847</f>
        <v>2013</v>
      </c>
      <c r="B844" t="str">
        <f>'Pivot MRIP 12"'!B847</f>
        <v>1729920130901005</v>
      </c>
      <c r="C844">
        <f>'Pivot MRIP 12"'!C847</f>
        <v>207.59753724999999</v>
      </c>
      <c r="D844">
        <f>'Pivot MRIP 12"'!D847</f>
        <v>207.59753724999999</v>
      </c>
      <c r="E844">
        <f>'Pivot MRIP 12"'!E847</f>
        <v>0.94160359434525442</v>
      </c>
      <c r="F844">
        <f>'Pivot MRIP 12"'!F847</f>
        <v>4</v>
      </c>
      <c r="G844">
        <f>'Pivot MRIP 12"'!G847</f>
        <v>1.8852867681356991E-2</v>
      </c>
      <c r="H844">
        <f t="shared" si="63"/>
        <v>3.9138089007498289</v>
      </c>
      <c r="I844">
        <f t="shared" si="64"/>
        <v>3.6852565285264882</v>
      </c>
    </row>
    <row r="845" spans="1:9" x14ac:dyDescent="0.25">
      <c r="A845">
        <f>'Pivot MRIP 12"'!A848</f>
        <v>2013</v>
      </c>
      <c r="B845" t="str">
        <f>'Pivot MRIP 12"'!B848</f>
        <v>1729920130903002</v>
      </c>
      <c r="C845">
        <f>'Pivot MRIP 12"'!C848</f>
        <v>689.16155130000004</v>
      </c>
      <c r="D845">
        <f>'Pivot MRIP 12"'!D848</f>
        <v>689.16155130000004</v>
      </c>
      <c r="E845">
        <f>'Pivot MRIP 12"'!E848</f>
        <v>0.94160359434525442</v>
      </c>
      <c r="F845">
        <f>'Pivot MRIP 12"'!F848</f>
        <v>2</v>
      </c>
      <c r="G845">
        <f>'Pivot MRIP 12"'!G848</f>
        <v>0.18852867681356988</v>
      </c>
      <c r="H845">
        <f t="shared" si="63"/>
        <v>129.92671537737618</v>
      </c>
      <c r="I845">
        <f t="shared" si="64"/>
        <v>122.33946220081026</v>
      </c>
    </row>
    <row r="846" spans="1:9" x14ac:dyDescent="0.25">
      <c r="A846">
        <f>'Pivot MRIP 12"'!A849</f>
        <v>2013</v>
      </c>
      <c r="B846" t="str">
        <f>'Pivot MRIP 12"'!B849</f>
        <v>1729920130903005</v>
      </c>
      <c r="C846">
        <f>'Pivot MRIP 12"'!C849</f>
        <v>689.16155130000004</v>
      </c>
      <c r="D846">
        <f>'Pivot MRIP 12"'!D849</f>
        <v>689.16155130000004</v>
      </c>
      <c r="E846">
        <f>'Pivot MRIP 12"'!E849</f>
        <v>0.94160359434525431</v>
      </c>
      <c r="F846">
        <f>'Pivot MRIP 12"'!F849</f>
        <v>2</v>
      </c>
      <c r="G846">
        <f>'Pivot MRIP 12"'!G849</f>
        <v>6.2842892271189965E-3</v>
      </c>
      <c r="H846">
        <f t="shared" si="63"/>
        <v>4.3308905125792059</v>
      </c>
      <c r="I846">
        <f t="shared" si="64"/>
        <v>4.0779820733603414</v>
      </c>
    </row>
    <row r="847" spans="1:9" x14ac:dyDescent="0.25">
      <c r="A847">
        <f>'Pivot MRIP 12"'!A850</f>
        <v>2013</v>
      </c>
      <c r="B847" t="str">
        <f>'Pivot MRIP 12"'!B850</f>
        <v>1729920130903007</v>
      </c>
      <c r="C847">
        <f>'Pivot MRIP 12"'!C850</f>
        <v>689.16155130000004</v>
      </c>
      <c r="D847">
        <f>'Pivot MRIP 12"'!D850</f>
        <v>689.16155130000004</v>
      </c>
      <c r="E847">
        <f>'Pivot MRIP 12"'!E850</f>
        <v>0.94160359434525442</v>
      </c>
      <c r="F847">
        <f>'Pivot MRIP 12"'!F850</f>
        <v>1</v>
      </c>
      <c r="G847">
        <f>'Pivot MRIP 12"'!G850</f>
        <v>3.1421446135594985E-2</v>
      </c>
      <c r="H847">
        <f t="shared" si="63"/>
        <v>21.654452562896033</v>
      </c>
      <c r="I847">
        <f t="shared" si="64"/>
        <v>20.389910366801711</v>
      </c>
    </row>
    <row r="848" spans="1:9" x14ac:dyDescent="0.25">
      <c r="A848">
        <f>'Pivot MRIP 12"'!A851</f>
        <v>2013</v>
      </c>
      <c r="B848" t="str">
        <f>'Pivot MRIP 12"'!B851</f>
        <v>1729920130914002</v>
      </c>
      <c r="C848">
        <f>'Pivot MRIP 12"'!C851</f>
        <v>187.81590177000001</v>
      </c>
      <c r="D848">
        <f>'Pivot MRIP 12"'!D851</f>
        <v>187.81590177000001</v>
      </c>
      <c r="E848">
        <f>'Pivot MRIP 12"'!E851</f>
        <v>0.94160359434525442</v>
      </c>
      <c r="F848">
        <f>'Pivot MRIP 12"'!F851</f>
        <v>4</v>
      </c>
      <c r="G848">
        <f>'Pivot MRIP 12"'!G851</f>
        <v>5.6558603044070968E-2</v>
      </c>
      <c r="H848">
        <f t="shared" si="63"/>
        <v>10.622605033573656</v>
      </c>
      <c r="I848">
        <f t="shared" si="64"/>
        <v>10.002283080922947</v>
      </c>
    </row>
    <row r="849" spans="1:9" x14ac:dyDescent="0.25">
      <c r="A849">
        <f>'Pivot MRIP 12"'!A852</f>
        <v>2013</v>
      </c>
      <c r="B849" t="str">
        <f>'Pivot MRIP 12"'!B852</f>
        <v>1729920130914010</v>
      </c>
      <c r="C849">
        <f>'Pivot MRIP 12"'!C852</f>
        <v>187.81590177000001</v>
      </c>
      <c r="D849">
        <f>'Pivot MRIP 12"'!D852</f>
        <v>187.81590177000001</v>
      </c>
      <c r="E849">
        <f>'Pivot MRIP 12"'!E852</f>
        <v>0.94160359434525442</v>
      </c>
      <c r="F849">
        <f>'Pivot MRIP 12"'!F852</f>
        <v>2</v>
      </c>
      <c r="G849">
        <f>'Pivot MRIP 12"'!G852</f>
        <v>1.8852867681356991E-2</v>
      </c>
      <c r="H849">
        <f t="shared" si="63"/>
        <v>3.5408683445245526</v>
      </c>
      <c r="I849">
        <f t="shared" si="64"/>
        <v>3.3340943603076494</v>
      </c>
    </row>
    <row r="850" spans="1:9" x14ac:dyDescent="0.25">
      <c r="A850">
        <f>'Pivot MRIP 12"'!A853</f>
        <v>2013</v>
      </c>
      <c r="B850" t="str">
        <f>'Pivot MRIP 12"'!B853</f>
        <v>1729920130927005</v>
      </c>
      <c r="C850">
        <f>'Pivot MRIP 12"'!C853</f>
        <v>81.513757474000002</v>
      </c>
      <c r="D850">
        <f>'Pivot MRIP 12"'!D853</f>
        <v>81.513757474000002</v>
      </c>
      <c r="E850">
        <f>'Pivot MRIP 12"'!E853</f>
        <v>0.94160359434525431</v>
      </c>
      <c r="F850">
        <f>'Pivot MRIP 12"'!F853</f>
        <v>2</v>
      </c>
      <c r="G850">
        <f>'Pivot MRIP 12"'!G853</f>
        <v>6.2842892271189965E-3</v>
      </c>
      <c r="H850">
        <f t="shared" si="63"/>
        <v>0.51225602795584879</v>
      </c>
      <c r="I850">
        <f t="shared" si="64"/>
        <v>0.48234211714825032</v>
      </c>
    </row>
    <row r="851" spans="1:9" x14ac:dyDescent="0.25">
      <c r="A851">
        <f>'Pivot MRIP 12"'!A854</f>
        <v>2013</v>
      </c>
      <c r="B851" t="str">
        <f>'Pivot MRIP 12"'!B854</f>
        <v>1729920131010005</v>
      </c>
      <c r="C851">
        <f>'Pivot MRIP 12"'!C854</f>
        <v>645.98320064999996</v>
      </c>
      <c r="D851">
        <f>'Pivot MRIP 12"'!D854</f>
        <v>645.98320064999996</v>
      </c>
      <c r="E851">
        <f>'Pivot MRIP 12"'!E854</f>
        <v>0.94160359434525431</v>
      </c>
      <c r="F851">
        <f>'Pivot MRIP 12"'!F854</f>
        <v>2</v>
      </c>
      <c r="G851">
        <f>'Pivot MRIP 12"'!G854</f>
        <v>6.2842892271189965E-3</v>
      </c>
      <c r="H851">
        <f t="shared" si="63"/>
        <v>4.0595452687446443</v>
      </c>
      <c r="I851">
        <f t="shared" si="64"/>
        <v>3.8224824164572286</v>
      </c>
    </row>
    <row r="852" spans="1:9" x14ac:dyDescent="0.25">
      <c r="A852">
        <f>'Pivot MRIP 12"'!A855</f>
        <v>2013</v>
      </c>
      <c r="B852" t="str">
        <f>'Pivot MRIP 12"'!B855</f>
        <v>1729920131010007</v>
      </c>
      <c r="C852">
        <f>'Pivot MRIP 12"'!C855</f>
        <v>645.98320064999996</v>
      </c>
      <c r="D852">
        <f>'Pivot MRIP 12"'!D855</f>
        <v>645.98320064999996</v>
      </c>
      <c r="E852">
        <f>'Pivot MRIP 12"'!E855</f>
        <v>0.94160359434525431</v>
      </c>
      <c r="F852">
        <f>'Pivot MRIP 12"'!F855</f>
        <v>1</v>
      </c>
      <c r="G852">
        <f>'Pivot MRIP 12"'!G855</f>
        <v>1.2568578454237993E-2</v>
      </c>
      <c r="H852">
        <f t="shared" si="63"/>
        <v>8.1190905374892886</v>
      </c>
      <c r="I852">
        <f t="shared" si="64"/>
        <v>7.6449648329144573</v>
      </c>
    </row>
    <row r="853" spans="1:9" x14ac:dyDescent="0.25">
      <c r="A853">
        <f>'Pivot MRIP 12"'!A856</f>
        <v>2013</v>
      </c>
      <c r="B853" t="str">
        <f>'Pivot MRIP 12"'!B856</f>
        <v>1729920131010017</v>
      </c>
      <c r="C853">
        <f>'Pivot MRIP 12"'!C856</f>
        <v>645.98320064999996</v>
      </c>
      <c r="D853">
        <f>'Pivot MRIP 12"'!D856</f>
        <v>645.98320064999996</v>
      </c>
      <c r="E853">
        <f>'Pivot MRIP 12"'!E856</f>
        <v>0.94160359434525431</v>
      </c>
      <c r="F853">
        <f>'Pivot MRIP 12"'!F856</f>
        <v>6</v>
      </c>
      <c r="G853">
        <f>'Pivot MRIP 12"'!G856</f>
        <v>5.0274313816951972E-2</v>
      </c>
      <c r="H853">
        <f t="shared" si="63"/>
        <v>32.476362149957154</v>
      </c>
      <c r="I853">
        <f t="shared" si="64"/>
        <v>30.579859331657829</v>
      </c>
    </row>
    <row r="854" spans="1:9" x14ac:dyDescent="0.25">
      <c r="A854">
        <f>'Pivot MRIP 12"'!A857</f>
        <v>2013</v>
      </c>
      <c r="B854" t="str">
        <f>'Pivot MRIP 12"'!B857</f>
        <v>1729920131011001</v>
      </c>
      <c r="C854">
        <f>'Pivot MRIP 12"'!C857</f>
        <v>186.07976207999999</v>
      </c>
      <c r="D854">
        <f>'Pivot MRIP 12"'!D857</f>
        <v>186.07976207999999</v>
      </c>
      <c r="E854">
        <f>'Pivot MRIP 12"'!E857</f>
        <v>0.94160359434525431</v>
      </c>
      <c r="F854">
        <f>'Pivot MRIP 12"'!F857</f>
        <v>9</v>
      </c>
      <c r="G854">
        <f>'Pivot MRIP 12"'!G857</f>
        <v>6.9127181498308959E-2</v>
      </c>
      <c r="H854">
        <f t="shared" si="63"/>
        <v>12.863169486466308</v>
      </c>
      <c r="I854">
        <f t="shared" si="64"/>
        <v>12.112006623128876</v>
      </c>
    </row>
    <row r="855" spans="1:9" x14ac:dyDescent="0.25">
      <c r="A855">
        <f>'Pivot MRIP 12"'!A858</f>
        <v>2013</v>
      </c>
      <c r="B855" t="str">
        <f>'Pivot MRIP 12"'!B858</f>
        <v>1729920131020001</v>
      </c>
      <c r="C855">
        <f>'Pivot MRIP 12"'!C858</f>
        <v>146.63839630000001</v>
      </c>
      <c r="D855">
        <f>'Pivot MRIP 12"'!D858</f>
        <v>146.63839630000001</v>
      </c>
      <c r="E855">
        <f>'Pivot MRIP 12"'!E858</f>
        <v>0.94160359434525442</v>
      </c>
      <c r="F855">
        <f>'Pivot MRIP 12"'!F858</f>
        <v>4</v>
      </c>
      <c r="G855">
        <f>'Pivot MRIP 12"'!G858</f>
        <v>1.8852867681356991E-2</v>
      </c>
      <c r="H855">
        <f t="shared" si="63"/>
        <v>2.7645542824502889</v>
      </c>
      <c r="I855">
        <f t="shared" si="64"/>
        <v>2.6031142491177577</v>
      </c>
    </row>
    <row r="856" spans="1:9" x14ac:dyDescent="0.25">
      <c r="A856">
        <f>'Pivot MRIP 12"'!A859</f>
        <v>2013</v>
      </c>
      <c r="B856" t="str">
        <f>'Pivot MRIP 12"'!B859</f>
        <v>1729920131107001</v>
      </c>
      <c r="C856">
        <f>'Pivot MRIP 12"'!C859</f>
        <v>1633.5055635000001</v>
      </c>
      <c r="D856">
        <f>'Pivot MRIP 12"'!D859</f>
        <v>1633.5055635000001</v>
      </c>
      <c r="E856">
        <f>'Pivot MRIP 12"'!E859</f>
        <v>0.94160359434525442</v>
      </c>
      <c r="F856">
        <f>'Pivot MRIP 12"'!F859</f>
        <v>6</v>
      </c>
      <c r="G856">
        <f>'Pivot MRIP 12"'!G859</f>
        <v>3.1421446135594985E-2</v>
      </c>
      <c r="H856">
        <f t="shared" si="63"/>
        <v>51.327107075709989</v>
      </c>
      <c r="I856">
        <f t="shared" si="64"/>
        <v>48.329788509832269</v>
      </c>
    </row>
    <row r="857" spans="1:9" x14ac:dyDescent="0.25">
      <c r="A857">
        <f>'Pivot MRIP 12"'!A860</f>
        <v>2013</v>
      </c>
      <c r="B857" t="str">
        <f>'Pivot MRIP 12"'!B860</f>
        <v>1729920131107013</v>
      </c>
      <c r="C857">
        <f>'Pivot MRIP 12"'!C860</f>
        <v>1113.7537933000001</v>
      </c>
      <c r="D857">
        <f>'Pivot MRIP 12"'!D860</f>
        <v>1113.7537933000001</v>
      </c>
      <c r="E857">
        <f>'Pivot MRIP 12"'!E860</f>
        <v>0.94160359434525431</v>
      </c>
      <c r="F857">
        <f>'Pivot MRIP 12"'!F860</f>
        <v>3</v>
      </c>
      <c r="G857">
        <f>'Pivot MRIP 12"'!G860</f>
        <v>1.2568578454237993E-2</v>
      </c>
      <c r="H857">
        <f t="shared" si="63"/>
        <v>13.998301929796217</v>
      </c>
      <c r="I857">
        <f t="shared" si="64"/>
        <v>13.180851411826227</v>
      </c>
    </row>
    <row r="858" spans="1:9" x14ac:dyDescent="0.25">
      <c r="A858">
        <f>'Pivot MRIP 12"'!A861</f>
        <v>2013</v>
      </c>
      <c r="B858" t="str">
        <f>'Pivot MRIP 12"'!B861</f>
        <v>1729920131206001</v>
      </c>
      <c r="C858">
        <f>'Pivot MRIP 12"'!C861</f>
        <v>123.58128622</v>
      </c>
      <c r="D858">
        <f>'Pivot MRIP 12"'!D861</f>
        <v>123.58128622</v>
      </c>
      <c r="E858">
        <f>'Pivot MRIP 12"'!E861</f>
        <v>0.94160359434525431</v>
      </c>
      <c r="F858">
        <f>'Pivot MRIP 12"'!F861</f>
        <v>2</v>
      </c>
      <c r="G858">
        <f>'Pivot MRIP 12"'!G861</f>
        <v>6.2842892271189965E-3</v>
      </c>
      <c r="H858">
        <f t="shared" si="63"/>
        <v>0.77662054566585526</v>
      </c>
      <c r="I858">
        <f t="shared" si="64"/>
        <v>0.73126869724134202</v>
      </c>
    </row>
    <row r="859" spans="1:9" x14ac:dyDescent="0.25">
      <c r="A859">
        <f>'Pivot MRIP 12"'!A862</f>
        <v>2013</v>
      </c>
      <c r="B859" t="str">
        <f>'Pivot MRIP 12"'!B862</f>
        <v>1733420130708005</v>
      </c>
      <c r="C859">
        <f>'Pivot MRIP 12"'!C862</f>
        <v>124.49887529999999</v>
      </c>
      <c r="D859">
        <f>'Pivot MRIP 12"'!D862</f>
        <v>124.49887529999999</v>
      </c>
      <c r="E859">
        <f>'Pivot MRIP 12"'!E862</f>
        <v>0.44092452436975516</v>
      </c>
      <c r="F859">
        <f>'Pivot MRIP 12"'!F862</f>
        <v>3</v>
      </c>
      <c r="G859">
        <f>'Pivot MRIP 12"'!G862</f>
        <v>2</v>
      </c>
      <c r="H859">
        <f t="shared" si="63"/>
        <v>248.99775059999999</v>
      </c>
      <c r="I859">
        <f t="shared" si="64"/>
        <v>109.78921475244391</v>
      </c>
    </row>
    <row r="860" spans="1:9" x14ac:dyDescent="0.25">
      <c r="A860">
        <f>'Pivot MRIP 12"'!A863</f>
        <v>2013</v>
      </c>
      <c r="B860" t="str">
        <f>'Pivot MRIP 12"'!B863</f>
        <v>1733420130708013</v>
      </c>
      <c r="C860">
        <f>'Pivot MRIP 12"'!C863</f>
        <v>124.49887529999999</v>
      </c>
      <c r="D860">
        <f>'Pivot MRIP 12"'!D863</f>
        <v>124.49887529999999</v>
      </c>
      <c r="E860">
        <f>'Pivot MRIP 12"'!E863</f>
        <v>0.99114616038971781</v>
      </c>
      <c r="F860">
        <f>'Pivot MRIP 12"'!F863</f>
        <v>2</v>
      </c>
      <c r="G860">
        <f>'Pivot MRIP 12"'!G863</f>
        <v>1.0188528676813571</v>
      </c>
      <c r="H860">
        <f t="shared" si="63"/>
        <v>126.84603612250866</v>
      </c>
      <c r="I860">
        <f t="shared" si="64"/>
        <v>125.72296166347991</v>
      </c>
    </row>
    <row r="861" spans="1:9" x14ac:dyDescent="0.25">
      <c r="A861">
        <f>'Pivot MRIP 12"'!A864</f>
        <v>2014</v>
      </c>
      <c r="B861" t="str">
        <f>'Pivot MRIP 12"'!B864</f>
        <v>1103820140511001</v>
      </c>
      <c r="C861">
        <f>'Pivot MRIP 12"'!C864</f>
        <v>1150.5371402000001</v>
      </c>
      <c r="D861">
        <f>'Pivot MRIP 12"'!D864</f>
        <v>1150.5371402000001</v>
      </c>
      <c r="E861">
        <f>'Pivot MRIP 12"'!E864</f>
        <v>0.94160359434525431</v>
      </c>
      <c r="F861">
        <f>'Pivot MRIP 12"'!F864</f>
        <v>4</v>
      </c>
      <c r="G861">
        <f>'Pivot MRIP 12"'!G864</f>
        <v>2.5137156908475986E-2</v>
      </c>
      <c r="H861">
        <f t="shared" si="63"/>
        <v>28.921232622236637</v>
      </c>
      <c r="I861">
        <f t="shared" si="64"/>
        <v>27.232336589993242</v>
      </c>
    </row>
    <row r="862" spans="1:9" x14ac:dyDescent="0.25">
      <c r="A862">
        <f>'Pivot MRIP 12"'!A865</f>
        <v>2014</v>
      </c>
      <c r="B862" t="str">
        <f>'Pivot MRIP 12"'!B865</f>
        <v>1103820140518001</v>
      </c>
      <c r="C862">
        <f>'Pivot MRIP 12"'!C865</f>
        <v>35.931039065999997</v>
      </c>
      <c r="D862">
        <f>'Pivot MRIP 12"'!D865</f>
        <v>35.931039065999997</v>
      </c>
      <c r="E862">
        <f>'Pivot MRIP 12"'!E865</f>
        <v>0.94160359434525431</v>
      </c>
      <c r="F862">
        <f>'Pivot MRIP 12"'!F865</f>
        <v>1</v>
      </c>
      <c r="G862">
        <f>'Pivot MRIP 12"'!G865</f>
        <v>2.5137156908475986E-2</v>
      </c>
      <c r="H862">
        <f t="shared" si="63"/>
        <v>0.90320416688662242</v>
      </c>
      <c r="I862">
        <f t="shared" si="64"/>
        <v>0.85046028996805456</v>
      </c>
    </row>
    <row r="863" spans="1:9" x14ac:dyDescent="0.25">
      <c r="A863">
        <f>'Pivot MRIP 12"'!A866</f>
        <v>2014</v>
      </c>
      <c r="B863" t="str">
        <f>'Pivot MRIP 12"'!B866</f>
        <v>1103820140518005</v>
      </c>
      <c r="C863">
        <f>'Pivot MRIP 12"'!C866</f>
        <v>35.931039065999997</v>
      </c>
      <c r="D863">
        <f>'Pivot MRIP 12"'!D866</f>
        <v>35.931039065999997</v>
      </c>
      <c r="E863">
        <f>'Pivot MRIP 12"'!E866</f>
        <v>0.94160359434525431</v>
      </c>
      <c r="F863">
        <f>'Pivot MRIP 12"'!F866</f>
        <v>1</v>
      </c>
      <c r="G863">
        <f>'Pivot MRIP 12"'!G866</f>
        <v>6.2842892271189965E-3</v>
      </c>
      <c r="H863">
        <f t="shared" si="63"/>
        <v>0.2258010417216556</v>
      </c>
      <c r="I863">
        <f t="shared" si="64"/>
        <v>0.21261507249201364</v>
      </c>
    </row>
    <row r="864" spans="1:9" x14ac:dyDescent="0.25">
      <c r="A864">
        <f>'Pivot MRIP 12"'!A867</f>
        <v>2014</v>
      </c>
      <c r="B864" t="str">
        <f>'Pivot MRIP 12"'!B867</f>
        <v>1103820140518020</v>
      </c>
      <c r="C864">
        <f>'Pivot MRIP 12"'!C867</f>
        <v>35.931039065999997</v>
      </c>
      <c r="D864">
        <f>'Pivot MRIP 12"'!D867</f>
        <v>35.931039065999997</v>
      </c>
      <c r="E864">
        <f>'Pivot MRIP 12"'!E867</f>
        <v>0.94160359434525431</v>
      </c>
      <c r="F864">
        <f>'Pivot MRIP 12"'!F867</f>
        <v>1</v>
      </c>
      <c r="G864">
        <f>'Pivot MRIP 12"'!G867</f>
        <v>1.2568578454237993E-2</v>
      </c>
      <c r="H864">
        <f t="shared" si="63"/>
        <v>0.45160208344331121</v>
      </c>
      <c r="I864">
        <f t="shared" si="64"/>
        <v>0.42523014498402728</v>
      </c>
    </row>
    <row r="865" spans="1:9" x14ac:dyDescent="0.25">
      <c r="A865">
        <f>'Pivot MRIP 12"'!A868</f>
        <v>2014</v>
      </c>
      <c r="B865" t="str">
        <f>'Pivot MRIP 12"'!B868</f>
        <v>1103820140518021</v>
      </c>
      <c r="C865">
        <f>'Pivot MRIP 12"'!C868</f>
        <v>35.931039065999997</v>
      </c>
      <c r="D865">
        <f>'Pivot MRIP 12"'!D868</f>
        <v>35.931039065999997</v>
      </c>
      <c r="E865">
        <f>'Pivot MRIP 12"'!E868</f>
        <v>0.94160359434525442</v>
      </c>
      <c r="F865">
        <f>'Pivot MRIP 12"'!F868</f>
        <v>1</v>
      </c>
      <c r="G865">
        <f>'Pivot MRIP 12"'!G868</f>
        <v>1.8852867681356991E-2</v>
      </c>
      <c r="H865">
        <f t="shared" si="63"/>
        <v>0.67740312516496681</v>
      </c>
      <c r="I865">
        <f t="shared" si="64"/>
        <v>0.63784521747604106</v>
      </c>
    </row>
    <row r="866" spans="1:9" x14ac:dyDescent="0.25">
      <c r="A866">
        <f>'Pivot MRIP 12"'!A869</f>
        <v>2014</v>
      </c>
      <c r="B866" t="str">
        <f>'Pivot MRIP 12"'!B869</f>
        <v>1103820140518033</v>
      </c>
      <c r="C866">
        <f>'Pivot MRIP 12"'!C869</f>
        <v>35.931039065999997</v>
      </c>
      <c r="D866">
        <f>'Pivot MRIP 12"'!D869</f>
        <v>35.931039065999997</v>
      </c>
      <c r="E866">
        <f>'Pivot MRIP 12"'!E869</f>
        <v>0.94160359434525442</v>
      </c>
      <c r="F866">
        <f>'Pivot MRIP 12"'!F869</f>
        <v>1</v>
      </c>
      <c r="G866">
        <f>'Pivot MRIP 12"'!G869</f>
        <v>1.198344910377226E-2</v>
      </c>
      <c r="H866">
        <f t="shared" si="63"/>
        <v>0.43057777789306373</v>
      </c>
      <c r="I866">
        <f t="shared" si="64"/>
        <v>0.40543358330930146</v>
      </c>
    </row>
    <row r="867" spans="1:9" x14ac:dyDescent="0.25">
      <c r="A867">
        <f>'Pivot MRIP 12"'!A870</f>
        <v>2014</v>
      </c>
      <c r="B867" t="str">
        <f>'Pivot MRIP 12"'!B870</f>
        <v>1103820140530007</v>
      </c>
      <c r="C867">
        <f>'Pivot MRIP 12"'!C870</f>
        <v>34.770475029000004</v>
      </c>
      <c r="D867">
        <f>'Pivot MRIP 12"'!D870</f>
        <v>34.770475029000004</v>
      </c>
      <c r="E867">
        <f>'Pivot MRIP 12"'!E870</f>
        <v>0.94160359434525431</v>
      </c>
      <c r="F867">
        <f>'Pivot MRIP 12"'!F870</f>
        <v>1</v>
      </c>
      <c r="G867">
        <f>'Pivot MRIP 12"'!G870</f>
        <v>2.5137156908475986E-2</v>
      </c>
      <c r="H867">
        <f t="shared" si="63"/>
        <v>0.87403088658621919</v>
      </c>
      <c r="I867">
        <f t="shared" si="64"/>
        <v>0.82299062437835335</v>
      </c>
    </row>
    <row r="868" spans="1:9" x14ac:dyDescent="0.25">
      <c r="A868">
        <f>'Pivot MRIP 12"'!A871</f>
        <v>2014</v>
      </c>
      <c r="B868" t="str">
        <f>'Pivot MRIP 12"'!B871</f>
        <v>1103820140530008</v>
      </c>
      <c r="C868">
        <f>'Pivot MRIP 12"'!C871</f>
        <v>34.770475029000004</v>
      </c>
      <c r="D868">
        <f>'Pivot MRIP 12"'!D871</f>
        <v>34.770475029000004</v>
      </c>
      <c r="E868">
        <f>'Pivot MRIP 12"'!E871</f>
        <v>0.94160359434525431</v>
      </c>
      <c r="F868">
        <f>'Pivot MRIP 12"'!F871</f>
        <v>1</v>
      </c>
      <c r="G868">
        <f>'Pivot MRIP 12"'!G871</f>
        <v>6.2842892271189965E-3</v>
      </c>
      <c r="H868">
        <f t="shared" si="63"/>
        <v>0.2185077216465548</v>
      </c>
      <c r="I868">
        <f t="shared" si="64"/>
        <v>0.20574765609458834</v>
      </c>
    </row>
    <row r="869" spans="1:9" x14ac:dyDescent="0.25">
      <c r="A869">
        <f>'Pivot MRIP 12"'!A872</f>
        <v>2014</v>
      </c>
      <c r="B869" t="str">
        <f>'Pivot MRIP 12"'!B872</f>
        <v>1103820140530011</v>
      </c>
      <c r="C869">
        <f>'Pivot MRIP 12"'!C872</f>
        <v>34.770475029000004</v>
      </c>
      <c r="D869">
        <f>'Pivot MRIP 12"'!D872</f>
        <v>34.770475029000004</v>
      </c>
      <c r="E869">
        <f>'Pivot MRIP 12"'!E872</f>
        <v>0.94160359434525442</v>
      </c>
      <c r="F869">
        <f>'Pivot MRIP 12"'!F872</f>
        <v>1</v>
      </c>
      <c r="G869">
        <f>'Pivot MRIP 12"'!G872</f>
        <v>3.7705735362713981E-2</v>
      </c>
      <c r="H869">
        <f t="shared" si="63"/>
        <v>1.3110463298793289</v>
      </c>
      <c r="I869">
        <f t="shared" si="64"/>
        <v>1.2344859365675303</v>
      </c>
    </row>
    <row r="870" spans="1:9" x14ac:dyDescent="0.25">
      <c r="A870">
        <f>'Pivot MRIP 12"'!A873</f>
        <v>2014</v>
      </c>
      <c r="B870" t="str">
        <f>'Pivot MRIP 12"'!B873</f>
        <v>1103820140531024</v>
      </c>
      <c r="C870">
        <f>'Pivot MRIP 12"'!C873</f>
        <v>66.541085727999999</v>
      </c>
      <c r="D870">
        <f>'Pivot MRIP 12"'!D873</f>
        <v>66.541085727999999</v>
      </c>
      <c r="E870">
        <f>'Pivot MRIP 12"'!E873</f>
        <v>0.94160359434525431</v>
      </c>
      <c r="F870">
        <f>'Pivot MRIP 12"'!F873</f>
        <v>1</v>
      </c>
      <c r="G870">
        <f>'Pivot MRIP 12"'!G873</f>
        <v>6.2842892271189965E-3</v>
      </c>
      <c r="H870">
        <f t="shared" si="63"/>
        <v>0.418163428201272</v>
      </c>
      <c r="I870">
        <f t="shared" si="64"/>
        <v>0.39374418701805142</v>
      </c>
    </row>
    <row r="871" spans="1:9" x14ac:dyDescent="0.25">
      <c r="A871">
        <f>'Pivot MRIP 12"'!A874</f>
        <v>2014</v>
      </c>
      <c r="B871" t="str">
        <f>'Pivot MRIP 12"'!B874</f>
        <v>1103820140602001</v>
      </c>
      <c r="C871">
        <f>'Pivot MRIP 12"'!C874</f>
        <v>147.92094591</v>
      </c>
      <c r="D871">
        <f>'Pivot MRIP 12"'!D874</f>
        <v>147.92094591</v>
      </c>
      <c r="E871">
        <f>'Pivot MRIP 12"'!E874</f>
        <v>0.94160359434525442</v>
      </c>
      <c r="F871">
        <f>'Pivot MRIP 12"'!F874</f>
        <v>16</v>
      </c>
      <c r="G871">
        <f>'Pivot MRIP 12"'!G874</f>
        <v>0.25137156908475988</v>
      </c>
      <c r="H871">
        <f t="shared" si="63"/>
        <v>37.183120273898595</v>
      </c>
      <c r="I871">
        <f t="shared" si="64"/>
        <v>35.011759698874819</v>
      </c>
    </row>
    <row r="872" spans="1:9" x14ac:dyDescent="0.25">
      <c r="A872">
        <f>'Pivot MRIP 12"'!A875</f>
        <v>2014</v>
      </c>
      <c r="B872" t="str">
        <f>'Pivot MRIP 12"'!B875</f>
        <v>1103820140618001</v>
      </c>
      <c r="C872">
        <f>'Pivot MRIP 12"'!C875</f>
        <v>52.610575402999999</v>
      </c>
      <c r="D872">
        <f>'Pivot MRIP 12"'!D875</f>
        <v>52.610575402999999</v>
      </c>
      <c r="E872">
        <f>'Pivot MRIP 12"'!E875</f>
        <v>0.94160359434525442</v>
      </c>
      <c r="F872">
        <f>'Pivot MRIP 12"'!F875</f>
        <v>4</v>
      </c>
      <c r="G872">
        <f>'Pivot MRIP 12"'!G875</f>
        <v>3.7705735362713981E-2</v>
      </c>
      <c r="H872">
        <f t="shared" si="63"/>
        <v>1.9837204334256273</v>
      </c>
      <c r="I872">
        <f t="shared" si="64"/>
        <v>1.8678782902896967</v>
      </c>
    </row>
    <row r="873" spans="1:9" x14ac:dyDescent="0.25">
      <c r="A873">
        <f>'Pivot MRIP 12"'!A876</f>
        <v>2014</v>
      </c>
      <c r="B873" t="str">
        <f>'Pivot MRIP 12"'!B876</f>
        <v>1103820140621035</v>
      </c>
      <c r="C873">
        <f>'Pivot MRIP 12"'!C876</f>
        <v>196.80209004</v>
      </c>
      <c r="D873">
        <f>'Pivot MRIP 12"'!D876</f>
        <v>196.80209004</v>
      </c>
      <c r="E873">
        <f>'Pivot MRIP 12"'!E876</f>
        <v>0.94160359434525431</v>
      </c>
      <c r="F873">
        <f>'Pivot MRIP 12"'!F876</f>
        <v>1</v>
      </c>
      <c r="G873">
        <f>'Pivot MRIP 12"'!G876</f>
        <v>1.2568578454237993E-2</v>
      </c>
      <c r="H873">
        <f t="shared" si="63"/>
        <v>2.4735225086257495</v>
      </c>
      <c r="I873">
        <f t="shared" si="64"/>
        <v>2.3290776848158963</v>
      </c>
    </row>
    <row r="874" spans="1:9" x14ac:dyDescent="0.25">
      <c r="A874">
        <f>'Pivot MRIP 12"'!A877</f>
        <v>2014</v>
      </c>
      <c r="B874" t="str">
        <f>'Pivot MRIP 12"'!B877</f>
        <v>1103820140622011</v>
      </c>
      <c r="C874">
        <f>'Pivot MRIP 12"'!C877</f>
        <v>326.06108214</v>
      </c>
      <c r="D874">
        <f>'Pivot MRIP 12"'!D877</f>
        <v>326.06108214</v>
      </c>
      <c r="E874">
        <f>'Pivot MRIP 12"'!E877</f>
        <v>0.94160359434525442</v>
      </c>
      <c r="F874">
        <f>'Pivot MRIP 12"'!F877</f>
        <v>1</v>
      </c>
      <c r="G874">
        <f>'Pivot MRIP 12"'!G877</f>
        <v>7.5411470725427962E-2</v>
      </c>
      <c r="H874">
        <f t="shared" si="63"/>
        <v>24.588745750501971</v>
      </c>
      <c r="I874">
        <f t="shared" si="64"/>
        <v>23.152851379114257</v>
      </c>
    </row>
    <row r="875" spans="1:9" x14ac:dyDescent="0.25">
      <c r="A875">
        <f>'Pivot MRIP 12"'!A878</f>
        <v>2014</v>
      </c>
      <c r="B875" t="str">
        <f>'Pivot MRIP 12"'!B878</f>
        <v>1103820140622012</v>
      </c>
      <c r="C875">
        <f>'Pivot MRIP 12"'!C878</f>
        <v>326.06108214</v>
      </c>
      <c r="D875">
        <f>'Pivot MRIP 12"'!D878</f>
        <v>326.06108214</v>
      </c>
      <c r="E875">
        <f>'Pivot MRIP 12"'!E878</f>
        <v>0.94160359434525431</v>
      </c>
      <c r="F875">
        <f>'Pivot MRIP 12"'!F878</f>
        <v>1</v>
      </c>
      <c r="G875">
        <f>'Pivot MRIP 12"'!G878</f>
        <v>5.0274313816951972E-2</v>
      </c>
      <c r="H875">
        <f t="shared" si="63"/>
        <v>16.392497167001313</v>
      </c>
      <c r="I875">
        <f t="shared" si="64"/>
        <v>15.435234252742834</v>
      </c>
    </row>
    <row r="876" spans="1:9" x14ac:dyDescent="0.25">
      <c r="A876">
        <f>'Pivot MRIP 12"'!A879</f>
        <v>2014</v>
      </c>
      <c r="B876" t="str">
        <f>'Pivot MRIP 12"'!B879</f>
        <v>1103820140706023</v>
      </c>
      <c r="C876">
        <f>'Pivot MRIP 12"'!C879</f>
        <v>62.997337182000003</v>
      </c>
      <c r="D876">
        <f>'Pivot MRIP 12"'!D879</f>
        <v>62.997337182000003</v>
      </c>
      <c r="E876">
        <f>'Pivot MRIP 12"'!E879</f>
        <v>0.94160359434525431</v>
      </c>
      <c r="F876">
        <f>'Pivot MRIP 12"'!F879</f>
        <v>1</v>
      </c>
      <c r="G876">
        <f>'Pivot MRIP 12"'!G879</f>
        <v>6.2842892271189965E-3</v>
      </c>
      <c r="H876">
        <f t="shared" si="63"/>
        <v>0.39589348739002561</v>
      </c>
      <c r="I876">
        <f t="shared" si="64"/>
        <v>0.37277473070432571</v>
      </c>
    </row>
    <row r="877" spans="1:9" x14ac:dyDescent="0.25">
      <c r="A877">
        <f>'Pivot MRIP 12"'!A880</f>
        <v>2014</v>
      </c>
      <c r="B877" t="str">
        <f>'Pivot MRIP 12"'!B880</f>
        <v>1103820140719005</v>
      </c>
      <c r="C877">
        <f>'Pivot MRIP 12"'!C880</f>
        <v>416.24586999000002</v>
      </c>
      <c r="D877">
        <f>'Pivot MRIP 12"'!D880</f>
        <v>416.24586999000002</v>
      </c>
      <c r="E877">
        <f>'Pivot MRIP 12"'!E880</f>
        <v>0.94160359434525431</v>
      </c>
      <c r="F877">
        <f>'Pivot MRIP 12"'!F880</f>
        <v>1</v>
      </c>
      <c r="G877">
        <f>'Pivot MRIP 12"'!G880</f>
        <v>6.2842892271189965E-3</v>
      </c>
      <c r="H877">
        <f t="shared" si="63"/>
        <v>2.6158094366109315</v>
      </c>
      <c r="I877">
        <f t="shared" si="64"/>
        <v>2.4630555676350876</v>
      </c>
    </row>
    <row r="878" spans="1:9" x14ac:dyDescent="0.25">
      <c r="A878">
        <f>'Pivot MRIP 12"'!A881</f>
        <v>2014</v>
      </c>
      <c r="B878" t="str">
        <f>'Pivot MRIP 12"'!B881</f>
        <v>1103820140724002</v>
      </c>
      <c r="C878">
        <f>'Pivot MRIP 12"'!C881</f>
        <v>891.33244013000001</v>
      </c>
      <c r="D878">
        <f>'Pivot MRIP 12"'!D881</f>
        <v>891.33244013000001</v>
      </c>
      <c r="E878">
        <f>'Pivot MRIP 12"'!E881</f>
        <v>0.94160359434525442</v>
      </c>
      <c r="F878">
        <f>'Pivot MRIP 12"'!F881</f>
        <v>1</v>
      </c>
      <c r="G878">
        <f>'Pivot MRIP 12"'!G881</f>
        <v>3.7705735362713981E-2</v>
      </c>
      <c r="H878">
        <f t="shared" si="63"/>
        <v>33.608345107743887</v>
      </c>
      <c r="I878">
        <f t="shared" si="64"/>
        <v>31.645738553447391</v>
      </c>
    </row>
    <row r="879" spans="1:9" x14ac:dyDescent="0.25">
      <c r="A879">
        <f>'Pivot MRIP 12"'!A882</f>
        <v>2014</v>
      </c>
      <c r="B879" t="str">
        <f>'Pivot MRIP 12"'!B882</f>
        <v>1103820140725007</v>
      </c>
      <c r="C879">
        <f>'Pivot MRIP 12"'!C882</f>
        <v>303.49399125999997</v>
      </c>
      <c r="D879">
        <f>'Pivot MRIP 12"'!D882</f>
        <v>303.49399125999997</v>
      </c>
      <c r="E879">
        <f>'Pivot MRIP 12"'!E882</f>
        <v>0.94160359434525431</v>
      </c>
      <c r="F879">
        <f>'Pivot MRIP 12"'!F882</f>
        <v>1</v>
      </c>
      <c r="G879">
        <f>'Pivot MRIP 12"'!G882</f>
        <v>6.2842892271189965E-3</v>
      </c>
      <c r="H879">
        <f t="shared" si="63"/>
        <v>1.9072440197705647</v>
      </c>
      <c r="I879">
        <f t="shared" si="64"/>
        <v>1.795867824309455</v>
      </c>
    </row>
    <row r="880" spans="1:9" x14ac:dyDescent="0.25">
      <c r="A880">
        <f>'Pivot MRIP 12"'!A883</f>
        <v>2014</v>
      </c>
      <c r="B880" t="str">
        <f>'Pivot MRIP 12"'!B883</f>
        <v>1103820140725024</v>
      </c>
      <c r="C880">
        <f>'Pivot MRIP 12"'!C883</f>
        <v>303.49399125999997</v>
      </c>
      <c r="D880">
        <f>'Pivot MRIP 12"'!D883</f>
        <v>303.49399125999997</v>
      </c>
      <c r="E880">
        <f>'Pivot MRIP 12"'!E883</f>
        <v>0.94160359434525431</v>
      </c>
      <c r="F880">
        <f>'Pivot MRIP 12"'!F883</f>
        <v>1</v>
      </c>
      <c r="G880">
        <f>'Pivot MRIP 12"'!G883</f>
        <v>6.2842892271189965E-3</v>
      </c>
      <c r="H880">
        <f t="shared" si="63"/>
        <v>1.9072440197705647</v>
      </c>
      <c r="I880">
        <f t="shared" si="64"/>
        <v>1.795867824309455</v>
      </c>
    </row>
    <row r="881" spans="1:9" x14ac:dyDescent="0.25">
      <c r="A881">
        <f>'Pivot MRIP 12"'!A884</f>
        <v>2014</v>
      </c>
      <c r="B881" t="str">
        <f>'Pivot MRIP 12"'!B884</f>
        <v>1103820140725029</v>
      </c>
      <c r="C881">
        <f>'Pivot MRIP 12"'!C884</f>
        <v>303.49399125999997</v>
      </c>
      <c r="D881">
        <f>'Pivot MRIP 12"'!D884</f>
        <v>303.49399125999997</v>
      </c>
      <c r="E881">
        <f>'Pivot MRIP 12"'!E884</f>
        <v>0.94160359434525431</v>
      </c>
      <c r="F881">
        <f>'Pivot MRIP 12"'!F884</f>
        <v>1</v>
      </c>
      <c r="G881">
        <f>'Pivot MRIP 12"'!G884</f>
        <v>6.2842892271189965E-3</v>
      </c>
      <c r="H881">
        <f t="shared" si="63"/>
        <v>1.9072440197705647</v>
      </c>
      <c r="I881">
        <f t="shared" si="64"/>
        <v>1.795867824309455</v>
      </c>
    </row>
    <row r="882" spans="1:9" x14ac:dyDescent="0.25">
      <c r="A882">
        <f>'Pivot MRIP 12"'!A885</f>
        <v>2014</v>
      </c>
      <c r="B882" t="str">
        <f>'Pivot MRIP 12"'!B885</f>
        <v>1103820140725030</v>
      </c>
      <c r="C882">
        <f>'Pivot MRIP 12"'!C885</f>
        <v>303.49399125999997</v>
      </c>
      <c r="D882">
        <f>'Pivot MRIP 12"'!D885</f>
        <v>303.49399125999997</v>
      </c>
      <c r="E882">
        <f>'Pivot MRIP 12"'!E885</f>
        <v>0.94160359434525431</v>
      </c>
      <c r="F882">
        <f>'Pivot MRIP 12"'!F885</f>
        <v>1</v>
      </c>
      <c r="G882">
        <f>'Pivot MRIP 12"'!G885</f>
        <v>6.2842892271189965E-3</v>
      </c>
      <c r="H882">
        <f t="shared" si="63"/>
        <v>1.9072440197705647</v>
      </c>
      <c r="I882">
        <f t="shared" si="64"/>
        <v>1.795867824309455</v>
      </c>
    </row>
    <row r="883" spans="1:9" x14ac:dyDescent="0.25">
      <c r="A883">
        <f>'Pivot MRIP 12"'!A886</f>
        <v>2014</v>
      </c>
      <c r="B883" t="str">
        <f>'Pivot MRIP 12"'!B886</f>
        <v>1103820140726005</v>
      </c>
      <c r="C883">
        <f>'Pivot MRIP 12"'!C886</f>
        <v>2367.9764252</v>
      </c>
      <c r="D883">
        <f>'Pivot MRIP 12"'!D886</f>
        <v>2367.9764252</v>
      </c>
      <c r="E883">
        <f>'Pivot MRIP 12"'!E886</f>
        <v>0.94160359434525442</v>
      </c>
      <c r="F883">
        <f>'Pivot MRIP 12"'!F886</f>
        <v>4</v>
      </c>
      <c r="G883">
        <f>'Pivot MRIP 12"'!G886</f>
        <v>3.7705735362713981E-2</v>
      </c>
      <c r="H883">
        <f t="shared" si="63"/>
        <v>89.286292433736676</v>
      </c>
      <c r="I883">
        <f t="shared" si="64"/>
        <v>84.072293881367955</v>
      </c>
    </row>
    <row r="884" spans="1:9" x14ac:dyDescent="0.25">
      <c r="A884">
        <f>'Pivot MRIP 12"'!A887</f>
        <v>2014</v>
      </c>
      <c r="B884" t="str">
        <f>'Pivot MRIP 12"'!B887</f>
        <v>1103820140730002</v>
      </c>
      <c r="C884">
        <f>'Pivot MRIP 12"'!C887</f>
        <v>325.99850913</v>
      </c>
      <c r="D884">
        <f>'Pivot MRIP 12"'!D887</f>
        <v>325.99850913</v>
      </c>
      <c r="E884">
        <f>'Pivot MRIP 12"'!E887</f>
        <v>0.94160359434525431</v>
      </c>
      <c r="F884">
        <f>'Pivot MRIP 12"'!F887</f>
        <v>1</v>
      </c>
      <c r="G884">
        <f>'Pivot MRIP 12"'!G887</f>
        <v>1.2568578454237993E-2</v>
      </c>
      <c r="H884">
        <f t="shared" si="63"/>
        <v>4.0973378379650258</v>
      </c>
      <c r="I884">
        <f t="shared" si="64"/>
        <v>3.8580680354746817</v>
      </c>
    </row>
    <row r="885" spans="1:9" x14ac:dyDescent="0.25">
      <c r="A885">
        <f>'Pivot MRIP 12"'!A888</f>
        <v>2014</v>
      </c>
      <c r="B885" t="str">
        <f>'Pivot MRIP 12"'!B888</f>
        <v>1103820140730003</v>
      </c>
      <c r="C885">
        <f>'Pivot MRIP 12"'!C888</f>
        <v>325.99850913</v>
      </c>
      <c r="D885">
        <f>'Pivot MRIP 12"'!D888</f>
        <v>325.99850913</v>
      </c>
      <c r="E885">
        <f>'Pivot MRIP 12"'!E888</f>
        <v>0.94160359434525442</v>
      </c>
      <c r="F885">
        <f>'Pivot MRIP 12"'!F888</f>
        <v>2</v>
      </c>
      <c r="G885">
        <f>'Pivot MRIP 12"'!G888</f>
        <v>3.7705735362713981E-2</v>
      </c>
      <c r="H885">
        <f t="shared" si="63"/>
        <v>12.292013513895078</v>
      </c>
      <c r="I885">
        <f t="shared" si="64"/>
        <v>11.574204106424046</v>
      </c>
    </row>
    <row r="886" spans="1:9" x14ac:dyDescent="0.25">
      <c r="A886">
        <f>'Pivot MRIP 12"'!A889</f>
        <v>2014</v>
      </c>
      <c r="B886" t="str">
        <f>'Pivot MRIP 12"'!B889</f>
        <v>1103820140809007</v>
      </c>
      <c r="C886">
        <f>'Pivot MRIP 12"'!C889</f>
        <v>772.98274234999997</v>
      </c>
      <c r="D886">
        <f>'Pivot MRIP 12"'!D889</f>
        <v>772.98274234999997</v>
      </c>
      <c r="E886">
        <f>'Pivot MRIP 12"'!E889</f>
        <v>0.94160359434525431</v>
      </c>
      <c r="F886">
        <f>'Pivot MRIP 12"'!F889</f>
        <v>2</v>
      </c>
      <c r="G886">
        <f>'Pivot MRIP 12"'!G889</f>
        <v>6.2842892271189965E-3</v>
      </c>
      <c r="H886">
        <f t="shared" si="63"/>
        <v>4.8576471204990037</v>
      </c>
      <c r="I886">
        <f t="shared" si="64"/>
        <v>4.5739779887227368</v>
      </c>
    </row>
    <row r="887" spans="1:9" x14ac:dyDescent="0.25">
      <c r="A887">
        <f>'Pivot MRIP 12"'!A890</f>
        <v>2014</v>
      </c>
      <c r="B887" t="str">
        <f>'Pivot MRIP 12"'!B890</f>
        <v>1103820140809009</v>
      </c>
      <c r="C887">
        <f>'Pivot MRIP 12"'!C890</f>
        <v>772.98274234999997</v>
      </c>
      <c r="D887">
        <f>'Pivot MRIP 12"'!D890</f>
        <v>772.98274234999997</v>
      </c>
      <c r="E887">
        <f>'Pivot MRIP 12"'!E890</f>
        <v>0.94160359434525431</v>
      </c>
      <c r="F887">
        <f>'Pivot MRIP 12"'!F890</f>
        <v>16</v>
      </c>
      <c r="G887">
        <f>'Pivot MRIP 12"'!G890</f>
        <v>0.20109725526780789</v>
      </c>
      <c r="H887">
        <f t="shared" si="63"/>
        <v>155.44470785596812</v>
      </c>
      <c r="I887">
        <f t="shared" si="64"/>
        <v>146.36729563912758</v>
      </c>
    </row>
    <row r="888" spans="1:9" x14ac:dyDescent="0.25">
      <c r="A888">
        <f>'Pivot MRIP 12"'!A891</f>
        <v>2014</v>
      </c>
      <c r="B888" t="str">
        <f>'Pivot MRIP 12"'!B891</f>
        <v>1103820140809019</v>
      </c>
      <c r="C888">
        <f>'Pivot MRIP 12"'!C891</f>
        <v>1515.7737715000001</v>
      </c>
      <c r="D888">
        <f>'Pivot MRIP 12"'!D891</f>
        <v>1515.7737715000001</v>
      </c>
      <c r="E888">
        <f>'Pivot MRIP 12"'!E891</f>
        <v>0.94160359434525431</v>
      </c>
      <c r="F888">
        <f>'Pivot MRIP 12"'!F891</f>
        <v>4</v>
      </c>
      <c r="G888">
        <f>'Pivot MRIP 12"'!G891</f>
        <v>6.2842892271189965E-3</v>
      </c>
      <c r="H888">
        <f t="shared" si="63"/>
        <v>9.5255607829869824</v>
      </c>
      <c r="I888">
        <f t="shared" si="64"/>
        <v>8.9693022714147368</v>
      </c>
    </row>
    <row r="889" spans="1:9" x14ac:dyDescent="0.25">
      <c r="A889">
        <f>'Pivot MRIP 12"'!A892</f>
        <v>2014</v>
      </c>
      <c r="B889" t="str">
        <f>'Pivot MRIP 12"'!B892</f>
        <v>1103820140814004</v>
      </c>
      <c r="C889">
        <f>'Pivot MRIP 12"'!C892</f>
        <v>212.57029374999999</v>
      </c>
      <c r="D889">
        <f>'Pivot MRIP 12"'!D892</f>
        <v>212.57029374999999</v>
      </c>
      <c r="E889">
        <f>'Pivot MRIP 12"'!E892</f>
        <v>0.94160359434525442</v>
      </c>
      <c r="F889">
        <f>'Pivot MRIP 12"'!F892</f>
        <v>1</v>
      </c>
      <c r="G889">
        <f>'Pivot MRIP 12"'!G892</f>
        <v>3.7705735362713981E-2</v>
      </c>
      <c r="H889">
        <f t="shared" si="63"/>
        <v>8.015119242111874</v>
      </c>
      <c r="I889">
        <f t="shared" si="64"/>
        <v>7.5470650874783525</v>
      </c>
    </row>
    <row r="890" spans="1:9" x14ac:dyDescent="0.25">
      <c r="A890">
        <f>'Pivot MRIP 12"'!A893</f>
        <v>2014</v>
      </c>
      <c r="B890" t="str">
        <f>'Pivot MRIP 12"'!B893</f>
        <v>1103820140814011</v>
      </c>
      <c r="C890">
        <f>'Pivot MRIP 12"'!C893</f>
        <v>338.51045608999999</v>
      </c>
      <c r="D890">
        <f>'Pivot MRIP 12"'!D893</f>
        <v>338.51045608999999</v>
      </c>
      <c r="E890">
        <f>'Pivot MRIP 12"'!E893</f>
        <v>0.94160359434525431</v>
      </c>
      <c r="F890">
        <f>'Pivot MRIP 12"'!F893</f>
        <v>2</v>
      </c>
      <c r="G890">
        <f>'Pivot MRIP 12"'!G893</f>
        <v>6.2842892271189965E-3</v>
      </c>
      <c r="H890">
        <f t="shared" si="63"/>
        <v>2.1272976124735252</v>
      </c>
      <c r="I890">
        <f t="shared" si="64"/>
        <v>2.0030710781471495</v>
      </c>
    </row>
    <row r="891" spans="1:9" x14ac:dyDescent="0.25">
      <c r="A891">
        <f>'Pivot MRIP 12"'!A894</f>
        <v>2014</v>
      </c>
      <c r="B891" t="str">
        <f>'Pivot MRIP 12"'!B894</f>
        <v>1103820140816007</v>
      </c>
      <c r="C891">
        <f>'Pivot MRIP 12"'!C894</f>
        <v>2096.0485647999999</v>
      </c>
      <c r="D891">
        <f>'Pivot MRIP 12"'!D894</f>
        <v>2096.0485647999999</v>
      </c>
      <c r="E891">
        <f>'Pivot MRIP 12"'!E894</f>
        <v>0.94160359434525431</v>
      </c>
      <c r="F891">
        <f>'Pivot MRIP 12"'!F894</f>
        <v>3</v>
      </c>
      <c r="G891">
        <f>'Pivot MRIP 12"'!G894</f>
        <v>6.2842892271189965E-3</v>
      </c>
      <c r="H891">
        <f t="shared" si="63"/>
        <v>13.172175415290873</v>
      </c>
      <c r="I891">
        <f t="shared" si="64"/>
        <v>12.402967716384079</v>
      </c>
    </row>
    <row r="892" spans="1:9" x14ac:dyDescent="0.25">
      <c r="A892">
        <f>'Pivot MRIP 12"'!A895</f>
        <v>2014</v>
      </c>
      <c r="B892" t="str">
        <f>'Pivot MRIP 12"'!B895</f>
        <v>1103820140816014</v>
      </c>
      <c r="C892">
        <f>'Pivot MRIP 12"'!C895</f>
        <v>2096.0485647999999</v>
      </c>
      <c r="D892">
        <f>'Pivot MRIP 12"'!D895</f>
        <v>2096.0485647999999</v>
      </c>
      <c r="E892">
        <f>'Pivot MRIP 12"'!E895</f>
        <v>1.464777480718723</v>
      </c>
      <c r="F892">
        <f>'Pivot MRIP 12"'!F895</f>
        <v>1</v>
      </c>
      <c r="G892">
        <f>'Pivot MRIP 12"'!G895</f>
        <v>2.0377057353627142</v>
      </c>
      <c r="H892">
        <f t="shared" si="63"/>
        <v>4271.1301820917452</v>
      </c>
      <c r="I892">
        <f t="shared" si="64"/>
        <v>6256.2553079460477</v>
      </c>
    </row>
    <row r="893" spans="1:9" x14ac:dyDescent="0.25">
      <c r="A893">
        <f>'Pivot MRIP 12"'!A896</f>
        <v>2014</v>
      </c>
      <c r="B893" t="str">
        <f>'Pivot MRIP 12"'!B896</f>
        <v>1103820140816015</v>
      </c>
      <c r="C893">
        <f>'Pivot MRIP 12"'!C896</f>
        <v>2367.9764252</v>
      </c>
      <c r="D893">
        <f>'Pivot MRIP 12"'!D896</f>
        <v>2367.9764252</v>
      </c>
      <c r="E893">
        <f>'Pivot MRIP 12"'!E896</f>
        <v>0.94160359434525442</v>
      </c>
      <c r="F893">
        <f>'Pivot MRIP 12"'!F896</f>
        <v>2</v>
      </c>
      <c r="G893">
        <f>'Pivot MRIP 12"'!G896</f>
        <v>6.2842892271189971E-2</v>
      </c>
      <c r="H893">
        <f t="shared" si="63"/>
        <v>148.81048738956113</v>
      </c>
      <c r="I893">
        <f t="shared" si="64"/>
        <v>140.12048980227991</v>
      </c>
    </row>
    <row r="894" spans="1:9" x14ac:dyDescent="0.25">
      <c r="A894">
        <f>'Pivot MRIP 12"'!A897</f>
        <v>2014</v>
      </c>
      <c r="B894" t="str">
        <f>'Pivot MRIP 12"'!B897</f>
        <v>1103820140823007</v>
      </c>
      <c r="C894">
        <f>'Pivot MRIP 12"'!C897</f>
        <v>1276.9146905</v>
      </c>
      <c r="D894">
        <f>'Pivot MRIP 12"'!D897</f>
        <v>1276.9146905</v>
      </c>
      <c r="E894">
        <f>'Pivot MRIP 12"'!E897</f>
        <v>0.94160359434525431</v>
      </c>
      <c r="F894">
        <f>'Pivot MRIP 12"'!F897</f>
        <v>4</v>
      </c>
      <c r="G894">
        <f>'Pivot MRIP 12"'!G897</f>
        <v>5.0274313816951972E-2</v>
      </c>
      <c r="H894">
        <f t="shared" si="63"/>
        <v>64.196009867673098</v>
      </c>
      <c r="I894">
        <f t="shared" si="64"/>
        <v>60.447193634024401</v>
      </c>
    </row>
    <row r="895" spans="1:9" x14ac:dyDescent="0.25">
      <c r="A895">
        <f>'Pivot MRIP 12"'!A898</f>
        <v>2014</v>
      </c>
      <c r="B895" t="str">
        <f>'Pivot MRIP 12"'!B898</f>
        <v>1103820140831007</v>
      </c>
      <c r="C895">
        <f>'Pivot MRIP 12"'!C898</f>
        <v>924.57993606000002</v>
      </c>
      <c r="D895">
        <f>'Pivot MRIP 12"'!D898</f>
        <v>924.57993606000002</v>
      </c>
      <c r="E895">
        <f>'Pivot MRIP 12"'!E898</f>
        <v>0.94160359434525431</v>
      </c>
      <c r="F895">
        <f>'Pivot MRIP 12"'!F898</f>
        <v>1</v>
      </c>
      <c r="G895">
        <f>'Pivot MRIP 12"'!G898</f>
        <v>2.5137156908475986E-2</v>
      </c>
      <c r="H895">
        <f t="shared" si="63"/>
        <v>23.241310927168914</v>
      </c>
      <c r="I895">
        <f t="shared" si="64"/>
        <v>21.884101906317884</v>
      </c>
    </row>
    <row r="896" spans="1:9" x14ac:dyDescent="0.25">
      <c r="A896">
        <f>'Pivot MRIP 12"'!A899</f>
        <v>2014</v>
      </c>
      <c r="B896" t="str">
        <f>'Pivot MRIP 12"'!B899</f>
        <v>1103820140904003</v>
      </c>
      <c r="C896">
        <f>'Pivot MRIP 12"'!C899</f>
        <v>225.75524082000001</v>
      </c>
      <c r="D896">
        <f>'Pivot MRIP 12"'!D899</f>
        <v>225.75524082000001</v>
      </c>
      <c r="E896">
        <f>'Pivot MRIP 12"'!E899</f>
        <v>2.1967350129959304</v>
      </c>
      <c r="F896">
        <f>'Pivot MRIP 12"'!F899</f>
        <v>1</v>
      </c>
      <c r="G896">
        <f>'Pivot MRIP 12"'!G899</f>
        <v>1.0062842892271191</v>
      </c>
      <c r="H896">
        <f t="shared" si="63"/>
        <v>227.1739520478508</v>
      </c>
      <c r="I896">
        <f t="shared" si="64"/>
        <v>499.04097450417242</v>
      </c>
    </row>
    <row r="897" spans="1:9" x14ac:dyDescent="0.25">
      <c r="A897">
        <f>'Pivot MRIP 12"'!A900</f>
        <v>2014</v>
      </c>
      <c r="B897" t="str">
        <f>'Pivot MRIP 12"'!B900</f>
        <v>1103820140906005</v>
      </c>
      <c r="C897">
        <f>'Pivot MRIP 12"'!C900</f>
        <v>185.06542981000001</v>
      </c>
      <c r="D897">
        <f>'Pivot MRIP 12"'!D900</f>
        <v>185.06542981000001</v>
      </c>
      <c r="E897">
        <f>'Pivot MRIP 12"'!E900</f>
        <v>1.2125424420168269</v>
      </c>
      <c r="F897">
        <f>'Pivot MRIP 12"'!F900</f>
        <v>1</v>
      </c>
      <c r="G897">
        <f>'Pivot MRIP 12"'!G900</f>
        <v>1</v>
      </c>
      <c r="H897">
        <f t="shared" si="63"/>
        <v>185.06542981000001</v>
      </c>
      <c r="I897">
        <f t="shared" si="64"/>
        <v>224.3996881947111</v>
      </c>
    </row>
    <row r="898" spans="1:9" x14ac:dyDescent="0.25">
      <c r="A898">
        <f>'Pivot MRIP 12"'!A901</f>
        <v>2014</v>
      </c>
      <c r="B898" t="str">
        <f>'Pivot MRIP 12"'!B901</f>
        <v>1103820140907001</v>
      </c>
      <c r="C898">
        <f>'Pivot MRIP 12"'!C901</f>
        <v>1366.6000822999999</v>
      </c>
      <c r="D898">
        <f>'Pivot MRIP 12"'!D901</f>
        <v>1366.6000822999999</v>
      </c>
      <c r="E898">
        <f>'Pivot MRIP 12"'!E901</f>
        <v>0.94160359434525431</v>
      </c>
      <c r="F898">
        <f>'Pivot MRIP 12"'!F901</f>
        <v>2</v>
      </c>
      <c r="G898">
        <f>'Pivot MRIP 12"'!G901</f>
        <v>2.5137156908475986E-2</v>
      </c>
      <c r="H898">
        <f t="shared" ref="H898:H961" si="65">G898*C898</f>
        <v>34.352440699911298</v>
      </c>
      <c r="I898">
        <f t="shared" ref="I898:I961" si="66">E898*H898</f>
        <v>32.346381637568683</v>
      </c>
    </row>
    <row r="899" spans="1:9" x14ac:dyDescent="0.25">
      <c r="A899">
        <f>'Pivot MRIP 12"'!A902</f>
        <v>2014</v>
      </c>
      <c r="B899" t="str">
        <f>'Pivot MRIP 12"'!B902</f>
        <v>1103820141005001</v>
      </c>
      <c r="C899">
        <f>'Pivot MRIP 12"'!C902</f>
        <v>1715.2982870000001</v>
      </c>
      <c r="D899">
        <f>'Pivot MRIP 12"'!D902</f>
        <v>1715.2982870000001</v>
      </c>
      <c r="E899">
        <f>'Pivot MRIP 12"'!E902</f>
        <v>0.94160359434525431</v>
      </c>
      <c r="F899">
        <f>'Pivot MRIP 12"'!F902</f>
        <v>4</v>
      </c>
      <c r="G899">
        <f>'Pivot MRIP 12"'!G902</f>
        <v>1.2568578454237993E-2</v>
      </c>
      <c r="H899">
        <f t="shared" si="65"/>
        <v>21.558861092579537</v>
      </c>
      <c r="I899">
        <f t="shared" si="66"/>
        <v>20.299901094762948</v>
      </c>
    </row>
    <row r="900" spans="1:9" x14ac:dyDescent="0.25">
      <c r="A900">
        <f>'Pivot MRIP 12"'!A903</f>
        <v>2014</v>
      </c>
      <c r="B900" t="str">
        <f>'Pivot MRIP 12"'!B903</f>
        <v>1103820141008004</v>
      </c>
      <c r="C900">
        <f>'Pivot MRIP 12"'!C903</f>
        <v>193.69554615999999</v>
      </c>
      <c r="D900">
        <f>'Pivot MRIP 12"'!D903</f>
        <v>193.69554615999999</v>
      </c>
      <c r="E900">
        <f>'Pivot MRIP 12"'!E903</f>
        <v>0.94160359434525442</v>
      </c>
      <c r="F900">
        <f>'Pivot MRIP 12"'!F903</f>
        <v>2</v>
      </c>
      <c r="G900">
        <f>'Pivot MRIP 12"'!G903</f>
        <v>1.8852867681356991E-2</v>
      </c>
      <c r="H900">
        <f t="shared" si="65"/>
        <v>3.651716502222655</v>
      </c>
      <c r="I900">
        <f t="shared" si="66"/>
        <v>3.4384693840227323</v>
      </c>
    </row>
    <row r="901" spans="1:9" x14ac:dyDescent="0.25">
      <c r="A901">
        <f>'Pivot MRIP 12"'!A904</f>
        <v>2014</v>
      </c>
      <c r="B901" t="str">
        <f>'Pivot MRIP 12"'!B904</f>
        <v>1103820141008006</v>
      </c>
      <c r="C901">
        <f>'Pivot MRIP 12"'!C904</f>
        <v>309.71534421000001</v>
      </c>
      <c r="D901">
        <f>'Pivot MRIP 12"'!D904</f>
        <v>309.71534421000001</v>
      </c>
      <c r="E901">
        <f>'Pivot MRIP 12"'!E904</f>
        <v>0.94160359434525431</v>
      </c>
      <c r="F901">
        <f>'Pivot MRIP 12"'!F904</f>
        <v>4</v>
      </c>
      <c r="G901">
        <f>'Pivot MRIP 12"'!G904</f>
        <v>6.2842892271189965E-3</v>
      </c>
      <c r="H901">
        <f t="shared" si="65"/>
        <v>1.9463408010923549</v>
      </c>
      <c r="I901">
        <f t="shared" si="66"/>
        <v>1.832681494129383</v>
      </c>
    </row>
    <row r="902" spans="1:9" x14ac:dyDescent="0.25">
      <c r="A902">
        <f>'Pivot MRIP 12"'!A905</f>
        <v>2014</v>
      </c>
      <c r="B902" t="str">
        <f>'Pivot MRIP 12"'!B905</f>
        <v>1103820141018045</v>
      </c>
      <c r="C902">
        <f>'Pivot MRIP 12"'!C905</f>
        <v>117.55655054</v>
      </c>
      <c r="D902">
        <f>'Pivot MRIP 12"'!D905</f>
        <v>117.55655054</v>
      </c>
      <c r="E902">
        <f>'Pivot MRIP 12"'!E905</f>
        <v>0.94160359434525431</v>
      </c>
      <c r="F902">
        <f>'Pivot MRIP 12"'!F905</f>
        <v>1</v>
      </c>
      <c r="G902">
        <f>'Pivot MRIP 12"'!G905</f>
        <v>6.2842892271189965E-3</v>
      </c>
      <c r="H902">
        <f t="shared" si="65"/>
        <v>0.73875936413579191</v>
      </c>
      <c r="I902">
        <f t="shared" si="66"/>
        <v>0.69561847262647625</v>
      </c>
    </row>
    <row r="903" spans="1:9" x14ac:dyDescent="0.25">
      <c r="A903">
        <f>'Pivot MRIP 12"'!A906</f>
        <v>2014</v>
      </c>
      <c r="B903" t="str">
        <f>'Pivot MRIP 12"'!B906</f>
        <v>1103820141025010</v>
      </c>
      <c r="C903">
        <f>'Pivot MRIP 12"'!C906</f>
        <v>484.69375330000003</v>
      </c>
      <c r="D903">
        <f>'Pivot MRIP 12"'!D906</f>
        <v>484.69375330000003</v>
      </c>
      <c r="E903">
        <f>'Pivot MRIP 12"'!E906</f>
        <v>0.94160359434525431</v>
      </c>
      <c r="F903">
        <f>'Pivot MRIP 12"'!F906</f>
        <v>3</v>
      </c>
      <c r="G903">
        <f>'Pivot MRIP 12"'!G906</f>
        <v>2.5137156908475986E-2</v>
      </c>
      <c r="H903">
        <f t="shared" si="65"/>
        <v>12.18382292926025</v>
      </c>
      <c r="I903">
        <f t="shared" si="66"/>
        <v>11.472331463057577</v>
      </c>
    </row>
    <row r="904" spans="1:9" x14ac:dyDescent="0.25">
      <c r="A904">
        <f>'Pivot MRIP 12"'!A907</f>
        <v>2014</v>
      </c>
      <c r="B904" t="str">
        <f>'Pivot MRIP 12"'!B907</f>
        <v>1103820141025013</v>
      </c>
      <c r="C904">
        <f>'Pivot MRIP 12"'!C907</f>
        <v>484.69375330000003</v>
      </c>
      <c r="D904">
        <f>'Pivot MRIP 12"'!D907</f>
        <v>484.69375330000003</v>
      </c>
      <c r="E904">
        <f>'Pivot MRIP 12"'!E907</f>
        <v>0.94160359434525442</v>
      </c>
      <c r="F904">
        <f>'Pivot MRIP 12"'!F907</f>
        <v>4</v>
      </c>
      <c r="G904">
        <f>'Pivot MRIP 12"'!G907</f>
        <v>1.8852867681356991E-2</v>
      </c>
      <c r="H904">
        <f t="shared" si="65"/>
        <v>9.137867196945189</v>
      </c>
      <c r="I904">
        <f t="shared" si="66"/>
        <v>8.6042485972931857</v>
      </c>
    </row>
    <row r="905" spans="1:9" x14ac:dyDescent="0.25">
      <c r="A905">
        <f>'Pivot MRIP 12"'!A908</f>
        <v>2014</v>
      </c>
      <c r="B905" t="str">
        <f>'Pivot MRIP 12"'!B908</f>
        <v>1103820141029008</v>
      </c>
      <c r="C905">
        <f>'Pivot MRIP 12"'!C908</f>
        <v>115.06520206</v>
      </c>
      <c r="D905">
        <f>'Pivot MRIP 12"'!D908</f>
        <v>115.06520206</v>
      </c>
      <c r="E905">
        <f>'Pivot MRIP 12"'!E908</f>
        <v>0.94160359434525431</v>
      </c>
      <c r="F905">
        <f>'Pivot MRIP 12"'!F908</f>
        <v>8</v>
      </c>
      <c r="G905">
        <f>'Pivot MRIP 12"'!G908</f>
        <v>1.2568578454237993E-2</v>
      </c>
      <c r="H905">
        <f t="shared" si="65"/>
        <v>1.4462060194438573</v>
      </c>
      <c r="I905">
        <f t="shared" si="66"/>
        <v>1.3617527860720788</v>
      </c>
    </row>
    <row r="906" spans="1:9" x14ac:dyDescent="0.25">
      <c r="A906">
        <f>'Pivot MRIP 12"'!A909</f>
        <v>2014</v>
      </c>
      <c r="B906" t="str">
        <f>'Pivot MRIP 12"'!B909</f>
        <v>1103820141029018</v>
      </c>
      <c r="C906">
        <f>'Pivot MRIP 12"'!C909</f>
        <v>105.71783857</v>
      </c>
      <c r="D906">
        <f>'Pivot MRIP 12"'!D909</f>
        <v>105.71783857</v>
      </c>
      <c r="E906">
        <f>'Pivot MRIP 12"'!E909</f>
        <v>0.94160359434525442</v>
      </c>
      <c r="F906">
        <f>'Pivot MRIP 12"'!F909</f>
        <v>2</v>
      </c>
      <c r="G906">
        <f>'Pivot MRIP 12"'!G909</f>
        <v>7.5411470725427962E-2</v>
      </c>
      <c r="H906">
        <f t="shared" si="65"/>
        <v>7.972337688477074</v>
      </c>
      <c r="I906">
        <f t="shared" si="66"/>
        <v>7.5067818228041503</v>
      </c>
    </row>
    <row r="907" spans="1:9" x14ac:dyDescent="0.25">
      <c r="A907">
        <f>'Pivot MRIP 12"'!A910</f>
        <v>2014</v>
      </c>
      <c r="B907" t="str">
        <f>'Pivot MRIP 12"'!B910</f>
        <v>1103820141029020</v>
      </c>
      <c r="C907">
        <f>'Pivot MRIP 12"'!C910</f>
        <v>105.71783857</v>
      </c>
      <c r="D907">
        <f>'Pivot MRIP 12"'!D910</f>
        <v>105.71783857</v>
      </c>
      <c r="E907">
        <f>'Pivot MRIP 12"'!E910</f>
        <v>0.94160359434525442</v>
      </c>
      <c r="F907">
        <f>'Pivot MRIP 12"'!F910</f>
        <v>4</v>
      </c>
      <c r="G907">
        <f>'Pivot MRIP 12"'!G910</f>
        <v>9.4264338406784942E-2</v>
      </c>
      <c r="H907">
        <f t="shared" si="65"/>
        <v>9.9654221105963412</v>
      </c>
      <c r="I907">
        <f t="shared" si="66"/>
        <v>9.3834772785051861</v>
      </c>
    </row>
    <row r="908" spans="1:9" x14ac:dyDescent="0.25">
      <c r="A908">
        <f>'Pivot MRIP 12"'!A911</f>
        <v>2014</v>
      </c>
      <c r="B908" t="str">
        <f>'Pivot MRIP 12"'!B911</f>
        <v>1103820141029022</v>
      </c>
      <c r="C908">
        <f>'Pivot MRIP 12"'!C911</f>
        <v>105.71783857</v>
      </c>
      <c r="D908">
        <f>'Pivot MRIP 12"'!D911</f>
        <v>105.71783857</v>
      </c>
      <c r="E908">
        <f>'Pivot MRIP 12"'!E911</f>
        <v>0.94160359434525431</v>
      </c>
      <c r="F908">
        <f>'Pivot MRIP 12"'!F911</f>
        <v>2</v>
      </c>
      <c r="G908">
        <f>'Pivot MRIP 12"'!G911</f>
        <v>1.2568578454237993E-2</v>
      </c>
      <c r="H908">
        <f t="shared" si="65"/>
        <v>1.3287229480795122</v>
      </c>
      <c r="I908">
        <f t="shared" si="66"/>
        <v>1.2511303038006913</v>
      </c>
    </row>
    <row r="909" spans="1:9" x14ac:dyDescent="0.25">
      <c r="A909">
        <f>'Pivot MRIP 12"'!A912</f>
        <v>2014</v>
      </c>
      <c r="B909" t="str">
        <f>'Pivot MRIP 12"'!B912</f>
        <v>1103820141029029</v>
      </c>
      <c r="C909">
        <f>'Pivot MRIP 12"'!C912</f>
        <v>105.71783856999998</v>
      </c>
      <c r="D909">
        <f>'Pivot MRIP 12"'!D912</f>
        <v>105.71783856999998</v>
      </c>
      <c r="E909">
        <f>'Pivot MRIP 12"'!E912</f>
        <v>0.94160359434525442</v>
      </c>
      <c r="F909">
        <f>'Pivot MRIP 12"'!F912</f>
        <v>9</v>
      </c>
      <c r="G909">
        <f>'Pivot MRIP 12"'!G912</f>
        <v>4.3990024589832977E-2</v>
      </c>
      <c r="H909">
        <f t="shared" si="65"/>
        <v>4.6505303182782924</v>
      </c>
      <c r="I909">
        <f t="shared" si="66"/>
        <v>4.3789560633024198</v>
      </c>
    </row>
    <row r="910" spans="1:9" x14ac:dyDescent="0.25">
      <c r="A910">
        <f>'Pivot MRIP 12"'!A913</f>
        <v>2014</v>
      </c>
      <c r="B910" t="str">
        <f>'Pivot MRIP 12"'!B913</f>
        <v>1103820141029034</v>
      </c>
      <c r="C910">
        <f>'Pivot MRIP 12"'!C913</f>
        <v>105.71783857</v>
      </c>
      <c r="D910">
        <f>'Pivot MRIP 12"'!D913</f>
        <v>105.71783857</v>
      </c>
      <c r="E910">
        <f>'Pivot MRIP 12"'!E913</f>
        <v>0.94160359434525442</v>
      </c>
      <c r="F910">
        <f>'Pivot MRIP 12"'!F913</f>
        <v>4</v>
      </c>
      <c r="G910">
        <f>'Pivot MRIP 12"'!G913</f>
        <v>3.7705735362713981E-2</v>
      </c>
      <c r="H910">
        <f t="shared" si="65"/>
        <v>3.986168844238537</v>
      </c>
      <c r="I910">
        <f t="shared" si="66"/>
        <v>3.7533909114020751</v>
      </c>
    </row>
    <row r="911" spans="1:9" x14ac:dyDescent="0.25">
      <c r="A911">
        <f>'Pivot MRIP 12"'!A914</f>
        <v>2014</v>
      </c>
      <c r="B911" t="str">
        <f>'Pivot MRIP 12"'!B914</f>
        <v>1103820141105001</v>
      </c>
      <c r="C911">
        <f>'Pivot MRIP 12"'!C914</f>
        <v>262.44363236999999</v>
      </c>
      <c r="D911">
        <f>'Pivot MRIP 12"'!D914</f>
        <v>262.44363236999999</v>
      </c>
      <c r="E911">
        <f>'Pivot MRIP 12"'!E914</f>
        <v>0.94160359434525442</v>
      </c>
      <c r="F911">
        <f>'Pivot MRIP 12"'!F914</f>
        <v>4</v>
      </c>
      <c r="G911">
        <f>'Pivot MRIP 12"'!G914</f>
        <v>0.15082294145085592</v>
      </c>
      <c r="H911">
        <f t="shared" si="65"/>
        <v>39.582520599090465</v>
      </c>
      <c r="I911">
        <f t="shared" si="66"/>
        <v>37.271043669348657</v>
      </c>
    </row>
    <row r="912" spans="1:9" x14ac:dyDescent="0.25">
      <c r="A912">
        <f>'Pivot MRIP 12"'!A915</f>
        <v>2014</v>
      </c>
      <c r="B912" t="str">
        <f>'Pivot MRIP 12"'!B915</f>
        <v>1103820141105003</v>
      </c>
      <c r="C912">
        <f>'Pivot MRIP 12"'!C915</f>
        <v>376.90194298</v>
      </c>
      <c r="D912">
        <f>'Pivot MRIP 12"'!D915</f>
        <v>376.90194298</v>
      </c>
      <c r="E912">
        <f>'Pivot MRIP 12"'!E915</f>
        <v>0.94160359434525431</v>
      </c>
      <c r="F912">
        <f>'Pivot MRIP 12"'!F915</f>
        <v>3</v>
      </c>
      <c r="G912">
        <f>'Pivot MRIP 12"'!G915</f>
        <v>6.2842892271189965E-3</v>
      </c>
      <c r="H912">
        <f t="shared" si="65"/>
        <v>2.3685608199494324</v>
      </c>
      <c r="I912">
        <f t="shared" si="66"/>
        <v>2.2302453814897283</v>
      </c>
    </row>
    <row r="913" spans="1:9" x14ac:dyDescent="0.25">
      <c r="A913">
        <f>'Pivot MRIP 12"'!A916</f>
        <v>2014</v>
      </c>
      <c r="B913" t="str">
        <f>'Pivot MRIP 12"'!B916</f>
        <v>1103820141105005</v>
      </c>
      <c r="C913">
        <f>'Pivot MRIP 12"'!C916</f>
        <v>262.44363236999999</v>
      </c>
      <c r="D913">
        <f>'Pivot MRIP 12"'!D916</f>
        <v>262.44363236999999</v>
      </c>
      <c r="E913">
        <f>'Pivot MRIP 12"'!E916</f>
        <v>0.94160359434525431</v>
      </c>
      <c r="F913">
        <f>'Pivot MRIP 12"'!F916</f>
        <v>1</v>
      </c>
      <c r="G913">
        <f>'Pivot MRIP 12"'!G916</f>
        <v>6.2842892271189965E-3</v>
      </c>
      <c r="H913">
        <f t="shared" si="65"/>
        <v>1.6492716916287693</v>
      </c>
      <c r="I913">
        <f t="shared" si="66"/>
        <v>1.5529601528895272</v>
      </c>
    </row>
    <row r="914" spans="1:9" x14ac:dyDescent="0.25">
      <c r="A914">
        <f>'Pivot MRIP 12"'!A917</f>
        <v>2014</v>
      </c>
      <c r="B914" t="str">
        <f>'Pivot MRIP 12"'!B917</f>
        <v>1103820141105006</v>
      </c>
      <c r="C914">
        <f>'Pivot MRIP 12"'!C917</f>
        <v>262.44363236999999</v>
      </c>
      <c r="D914">
        <f>'Pivot MRIP 12"'!D917</f>
        <v>262.44363236999999</v>
      </c>
      <c r="E914">
        <f>'Pivot MRIP 12"'!E917</f>
        <v>0.94160359434525431</v>
      </c>
      <c r="F914">
        <f>'Pivot MRIP 12"'!F917</f>
        <v>6</v>
      </c>
      <c r="G914">
        <f>'Pivot MRIP 12"'!G917</f>
        <v>5.0274313816951972E-2</v>
      </c>
      <c r="H914">
        <f t="shared" si="65"/>
        <v>13.194173533030154</v>
      </c>
      <c r="I914">
        <f t="shared" si="66"/>
        <v>12.423681223116217</v>
      </c>
    </row>
    <row r="915" spans="1:9" x14ac:dyDescent="0.25">
      <c r="A915">
        <f>'Pivot MRIP 12"'!A918</f>
        <v>2014</v>
      </c>
      <c r="B915" t="str">
        <f>'Pivot MRIP 12"'!B918</f>
        <v>1103820141105013</v>
      </c>
      <c r="C915">
        <f>'Pivot MRIP 12"'!C918</f>
        <v>262.44363236999999</v>
      </c>
      <c r="D915">
        <f>'Pivot MRIP 12"'!D918</f>
        <v>262.44363236999999</v>
      </c>
      <c r="E915">
        <f>'Pivot MRIP 12"'!E918</f>
        <v>0.94160359434525442</v>
      </c>
      <c r="F915">
        <f>'Pivot MRIP 12"'!F918</f>
        <v>9</v>
      </c>
      <c r="G915">
        <f>'Pivot MRIP 12"'!G918</f>
        <v>8.7980049179665953E-2</v>
      </c>
      <c r="H915">
        <f t="shared" si="65"/>
        <v>23.089803682802771</v>
      </c>
      <c r="I915">
        <f t="shared" si="66"/>
        <v>21.741442140453383</v>
      </c>
    </row>
    <row r="916" spans="1:9" x14ac:dyDescent="0.25">
      <c r="A916">
        <f>'Pivot MRIP 12"'!A919</f>
        <v>2014</v>
      </c>
      <c r="B916" t="str">
        <f>'Pivot MRIP 12"'!B919</f>
        <v>1103820141105016</v>
      </c>
      <c r="C916">
        <f>'Pivot MRIP 12"'!C919</f>
        <v>262.44363236999999</v>
      </c>
      <c r="D916">
        <f>'Pivot MRIP 12"'!D919</f>
        <v>262.44363236999999</v>
      </c>
      <c r="E916">
        <f>'Pivot MRIP 12"'!E919</f>
        <v>0.94160359434525442</v>
      </c>
      <c r="F916">
        <f>'Pivot MRIP 12"'!F919</f>
        <v>4</v>
      </c>
      <c r="G916">
        <f>'Pivot MRIP 12"'!G919</f>
        <v>3.7705735362713981E-2</v>
      </c>
      <c r="H916">
        <f t="shared" si="65"/>
        <v>9.8956301497726162</v>
      </c>
      <c r="I916">
        <f t="shared" si="66"/>
        <v>9.3177609173371643</v>
      </c>
    </row>
    <row r="917" spans="1:9" x14ac:dyDescent="0.25">
      <c r="A917">
        <f>'Pivot MRIP 12"'!A920</f>
        <v>2014</v>
      </c>
      <c r="B917" t="str">
        <f>'Pivot MRIP 12"'!B920</f>
        <v>1103820141105020</v>
      </c>
      <c r="C917">
        <f>'Pivot MRIP 12"'!C920</f>
        <v>262.44363236999999</v>
      </c>
      <c r="D917">
        <f>'Pivot MRIP 12"'!D920</f>
        <v>262.44363236999999</v>
      </c>
      <c r="E917">
        <f>'Pivot MRIP 12"'!E920</f>
        <v>0.94160359434525442</v>
      </c>
      <c r="F917">
        <f>'Pivot MRIP 12"'!F920</f>
        <v>2</v>
      </c>
      <c r="G917">
        <f>'Pivot MRIP 12"'!G920</f>
        <v>7.5411470725427962E-2</v>
      </c>
      <c r="H917">
        <f t="shared" si="65"/>
        <v>19.791260299545232</v>
      </c>
      <c r="I917">
        <f t="shared" si="66"/>
        <v>18.635521834674329</v>
      </c>
    </row>
    <row r="918" spans="1:9" x14ac:dyDescent="0.25">
      <c r="A918">
        <f>'Pivot MRIP 12"'!A921</f>
        <v>2014</v>
      </c>
      <c r="B918" t="str">
        <f>'Pivot MRIP 12"'!B921</f>
        <v>1103820141105022</v>
      </c>
      <c r="C918">
        <f>'Pivot MRIP 12"'!C921</f>
        <v>262.44363236999999</v>
      </c>
      <c r="D918">
        <f>'Pivot MRIP 12"'!D921</f>
        <v>262.44363236999999</v>
      </c>
      <c r="E918">
        <f>'Pivot MRIP 12"'!E921</f>
        <v>0.94160359434525431</v>
      </c>
      <c r="F918">
        <f>'Pivot MRIP 12"'!F921</f>
        <v>2</v>
      </c>
      <c r="G918">
        <f>'Pivot MRIP 12"'!G921</f>
        <v>1.2568578454237993E-2</v>
      </c>
      <c r="H918">
        <f t="shared" si="65"/>
        <v>3.2985433832575386</v>
      </c>
      <c r="I918">
        <f t="shared" si="66"/>
        <v>3.1059203057790543</v>
      </c>
    </row>
    <row r="919" spans="1:9" x14ac:dyDescent="0.25">
      <c r="A919">
        <f>'Pivot MRIP 12"'!A922</f>
        <v>2014</v>
      </c>
      <c r="B919" t="str">
        <f>'Pivot MRIP 12"'!B922</f>
        <v>1103820141105026</v>
      </c>
      <c r="C919">
        <f>'Pivot MRIP 12"'!C922</f>
        <v>262.44363236999999</v>
      </c>
      <c r="D919">
        <f>'Pivot MRIP 12"'!D922</f>
        <v>262.44363236999999</v>
      </c>
      <c r="E919">
        <f>'Pivot MRIP 12"'!E922</f>
        <v>0.94160359434525431</v>
      </c>
      <c r="F919">
        <f>'Pivot MRIP 12"'!F922</f>
        <v>2</v>
      </c>
      <c r="G919">
        <f>'Pivot MRIP 12"'!G922</f>
        <v>1.2568578454237993E-2</v>
      </c>
      <c r="H919">
        <f t="shared" si="65"/>
        <v>3.2985433832575386</v>
      </c>
      <c r="I919">
        <f t="shared" si="66"/>
        <v>3.1059203057790543</v>
      </c>
    </row>
    <row r="920" spans="1:9" x14ac:dyDescent="0.25">
      <c r="A920">
        <f>'Pivot MRIP 12"'!A923</f>
        <v>2014</v>
      </c>
      <c r="B920" t="str">
        <f>'Pivot MRIP 12"'!B923</f>
        <v>1103820141105028</v>
      </c>
      <c r="C920">
        <f>'Pivot MRIP 12"'!C923</f>
        <v>262.44363236999999</v>
      </c>
      <c r="D920">
        <f>'Pivot MRIP 12"'!D923</f>
        <v>262.44363236999999</v>
      </c>
      <c r="E920">
        <f>'Pivot MRIP 12"'!E923</f>
        <v>0.94160359434525442</v>
      </c>
      <c r="F920">
        <f>'Pivot MRIP 12"'!F923</f>
        <v>4</v>
      </c>
      <c r="G920">
        <f>'Pivot MRIP 12"'!G923</f>
        <v>9.4264338406784942E-2</v>
      </c>
      <c r="H920">
        <f t="shared" si="65"/>
        <v>24.739075374431536</v>
      </c>
      <c r="I920">
        <f t="shared" si="66"/>
        <v>23.294402293342905</v>
      </c>
    </row>
    <row r="921" spans="1:9" x14ac:dyDescent="0.25">
      <c r="A921">
        <f>'Pivot MRIP 12"'!A924</f>
        <v>2014</v>
      </c>
      <c r="B921" t="str">
        <f>'Pivot MRIP 12"'!B924</f>
        <v>1103820141105032</v>
      </c>
      <c r="C921">
        <f>'Pivot MRIP 12"'!C924</f>
        <v>262.44363236999999</v>
      </c>
      <c r="D921">
        <f>'Pivot MRIP 12"'!D924</f>
        <v>262.44363236999999</v>
      </c>
      <c r="E921">
        <f>'Pivot MRIP 12"'!E924</f>
        <v>0.94160359434525431</v>
      </c>
      <c r="F921">
        <f>'Pivot MRIP 12"'!F924</f>
        <v>4</v>
      </c>
      <c r="G921">
        <f>'Pivot MRIP 12"'!G924</f>
        <v>2.5137156908475986E-2</v>
      </c>
      <c r="H921">
        <f t="shared" si="65"/>
        <v>6.5970867665150772</v>
      </c>
      <c r="I921">
        <f t="shared" si="66"/>
        <v>6.2118406115581086</v>
      </c>
    </row>
    <row r="922" spans="1:9" x14ac:dyDescent="0.25">
      <c r="A922">
        <f>'Pivot MRIP 12"'!A925</f>
        <v>2014</v>
      </c>
      <c r="B922" t="str">
        <f>'Pivot MRIP 12"'!B925</f>
        <v>1103820141105041</v>
      </c>
      <c r="C922">
        <f>'Pivot MRIP 12"'!C925</f>
        <v>262.44363236999999</v>
      </c>
      <c r="D922">
        <f>'Pivot MRIP 12"'!D925</f>
        <v>262.44363236999999</v>
      </c>
      <c r="E922">
        <f>'Pivot MRIP 12"'!E925</f>
        <v>0.94160359434525431</v>
      </c>
      <c r="F922">
        <f>'Pivot MRIP 12"'!F925</f>
        <v>4</v>
      </c>
      <c r="G922">
        <f>'Pivot MRIP 12"'!G925</f>
        <v>0.10054862763390394</v>
      </c>
      <c r="H922">
        <f t="shared" si="65"/>
        <v>26.388347066060309</v>
      </c>
      <c r="I922">
        <f t="shared" si="66"/>
        <v>24.847362446232435</v>
      </c>
    </row>
    <row r="923" spans="1:9" x14ac:dyDescent="0.25">
      <c r="A923">
        <f>'Pivot MRIP 12"'!A926</f>
        <v>2014</v>
      </c>
      <c r="B923" t="str">
        <f>'Pivot MRIP 12"'!B926</f>
        <v>1103820141105045</v>
      </c>
      <c r="C923">
        <f>'Pivot MRIP 12"'!C926</f>
        <v>491.36025358000001</v>
      </c>
      <c r="D923">
        <f>'Pivot MRIP 12"'!D926</f>
        <v>491.36025358000001</v>
      </c>
      <c r="E923">
        <f>'Pivot MRIP 12"'!E926</f>
        <v>0.94160359434525442</v>
      </c>
      <c r="F923">
        <f>'Pivot MRIP 12"'!F926</f>
        <v>2</v>
      </c>
      <c r="G923">
        <f>'Pivot MRIP 12"'!G926</f>
        <v>7.5411470725427962E-2</v>
      </c>
      <c r="H923">
        <f t="shared" si="65"/>
        <v>37.054199378487027</v>
      </c>
      <c r="I923">
        <f t="shared" si="66"/>
        <v>34.89036732036908</v>
      </c>
    </row>
    <row r="924" spans="1:9" x14ac:dyDescent="0.25">
      <c r="A924">
        <f>'Pivot MRIP 12"'!A927</f>
        <v>2014</v>
      </c>
      <c r="B924" t="str">
        <f>'Pivot MRIP 12"'!B927</f>
        <v>1103820141107002</v>
      </c>
      <c r="C924">
        <f>'Pivot MRIP 12"'!C927</f>
        <v>205.42146636000001</v>
      </c>
      <c r="D924">
        <f>'Pivot MRIP 12"'!D927</f>
        <v>205.42146636000001</v>
      </c>
      <c r="E924">
        <f>'Pivot MRIP 12"'!E927</f>
        <v>0.94160359434525442</v>
      </c>
      <c r="F924">
        <f>'Pivot MRIP 12"'!F927</f>
        <v>4</v>
      </c>
      <c r="G924">
        <f>'Pivot MRIP 12"'!G927</f>
        <v>0.12568578454237994</v>
      </c>
      <c r="H924">
        <f t="shared" si="65"/>
        <v>25.818558161302711</v>
      </c>
      <c r="I924">
        <f t="shared" si="66"/>
        <v>24.310847165494636</v>
      </c>
    </row>
    <row r="925" spans="1:9" x14ac:dyDescent="0.25">
      <c r="A925">
        <f>'Pivot MRIP 12"'!A928</f>
        <v>2014</v>
      </c>
      <c r="B925" t="str">
        <f>'Pivot MRIP 12"'!B928</f>
        <v>1103820141107004</v>
      </c>
      <c r="C925">
        <f>'Pivot MRIP 12"'!C928</f>
        <v>205.42146636000001</v>
      </c>
      <c r="D925">
        <f>'Pivot MRIP 12"'!D928</f>
        <v>205.42146636000001</v>
      </c>
      <c r="E925">
        <f>'Pivot MRIP 12"'!E928</f>
        <v>0.94160359434525442</v>
      </c>
      <c r="F925">
        <f>'Pivot MRIP 12"'!F928</f>
        <v>6</v>
      </c>
      <c r="G925">
        <f>'Pivot MRIP 12"'!G928</f>
        <v>1.8852867681356991E-2</v>
      </c>
      <c r="H925">
        <f t="shared" si="65"/>
        <v>3.8727837241954064</v>
      </c>
      <c r="I925">
        <f t="shared" si="66"/>
        <v>3.6466270748241953</v>
      </c>
    </row>
    <row r="926" spans="1:9" x14ac:dyDescent="0.25">
      <c r="A926">
        <f>'Pivot MRIP 12"'!A929</f>
        <v>2014</v>
      </c>
      <c r="B926" t="str">
        <f>'Pivot MRIP 12"'!B929</f>
        <v>1103820141109018</v>
      </c>
      <c r="C926">
        <f>'Pivot MRIP 12"'!C929</f>
        <v>92.379626310000006</v>
      </c>
      <c r="D926">
        <f>'Pivot MRIP 12"'!D929</f>
        <v>92.379626310000006</v>
      </c>
      <c r="E926">
        <f>'Pivot MRIP 12"'!E929</f>
        <v>0.94160359434525442</v>
      </c>
      <c r="F926">
        <f>'Pivot MRIP 12"'!F929</f>
        <v>4</v>
      </c>
      <c r="G926">
        <f>'Pivot MRIP 12"'!G929</f>
        <v>1.8852867681356991E-2</v>
      </c>
      <c r="H926">
        <f t="shared" si="65"/>
        <v>1.7416208712756351</v>
      </c>
      <c r="I926">
        <f t="shared" si="66"/>
        <v>1.6399164723798518</v>
      </c>
    </row>
    <row r="927" spans="1:9" x14ac:dyDescent="0.25">
      <c r="A927">
        <f>'Pivot MRIP 12"'!A930</f>
        <v>2014</v>
      </c>
      <c r="B927" t="str">
        <f>'Pivot MRIP 12"'!B930</f>
        <v>1103820141118002</v>
      </c>
      <c r="C927">
        <f>'Pivot MRIP 12"'!C930</f>
        <v>178.78244884</v>
      </c>
      <c r="D927">
        <f>'Pivot MRIP 12"'!D930</f>
        <v>178.78244884</v>
      </c>
      <c r="E927">
        <f>'Pivot MRIP 12"'!E930</f>
        <v>0.94160359434525431</v>
      </c>
      <c r="F927">
        <f>'Pivot MRIP 12"'!F930</f>
        <v>4</v>
      </c>
      <c r="G927">
        <f>'Pivot MRIP 12"'!G930</f>
        <v>5.0274313816951972E-2</v>
      </c>
      <c r="H927">
        <f t="shared" si="65"/>
        <v>8.9881649379453208</v>
      </c>
      <c r="I927">
        <f t="shared" si="66"/>
        <v>8.4632884121373042</v>
      </c>
    </row>
    <row r="928" spans="1:9" x14ac:dyDescent="0.25">
      <c r="A928">
        <f>'Pivot MRIP 12"'!A931</f>
        <v>2014</v>
      </c>
      <c r="B928" t="str">
        <f>'Pivot MRIP 12"'!B931</f>
        <v>1103820141118004</v>
      </c>
      <c r="C928">
        <f>'Pivot MRIP 12"'!C931</f>
        <v>178.78244884</v>
      </c>
      <c r="D928">
        <f>'Pivot MRIP 12"'!D931</f>
        <v>178.78244884</v>
      </c>
      <c r="E928">
        <f>'Pivot MRIP 12"'!E931</f>
        <v>0.94160359434525431</v>
      </c>
      <c r="F928">
        <f>'Pivot MRIP 12"'!F931</f>
        <v>3</v>
      </c>
      <c r="G928">
        <f>'Pivot MRIP 12"'!G931</f>
        <v>6.2842892271189965E-3</v>
      </c>
      <c r="H928">
        <f t="shared" si="65"/>
        <v>1.1235206172431651</v>
      </c>
      <c r="I928">
        <f t="shared" si="66"/>
        <v>1.057911051517163</v>
      </c>
    </row>
    <row r="929" spans="1:9" x14ac:dyDescent="0.25">
      <c r="A929">
        <f>'Pivot MRIP 12"'!A932</f>
        <v>2014</v>
      </c>
      <c r="B929" t="str">
        <f>'Pivot MRIP 12"'!B932</f>
        <v>1103820141213002</v>
      </c>
      <c r="C929">
        <f>'Pivot MRIP 12"'!C932</f>
        <v>233.51349725</v>
      </c>
      <c r="D929">
        <f>'Pivot MRIP 12"'!D932</f>
        <v>233.51349725</v>
      </c>
      <c r="E929">
        <f>'Pivot MRIP 12"'!E932</f>
        <v>0.94160359434525442</v>
      </c>
      <c r="F929">
        <f>'Pivot MRIP 12"'!F932</f>
        <v>2</v>
      </c>
      <c r="G929">
        <f>'Pivot MRIP 12"'!G932</f>
        <v>3.7705735362713981E-2</v>
      </c>
      <c r="H929">
        <f t="shared" si="65"/>
        <v>8.8047981309303385</v>
      </c>
      <c r="I929">
        <f t="shared" si="66"/>
        <v>8.2906295675683843</v>
      </c>
    </row>
    <row r="930" spans="1:9" x14ac:dyDescent="0.25">
      <c r="A930">
        <f>'Pivot MRIP 12"'!A933</f>
        <v>2014</v>
      </c>
      <c r="B930" t="str">
        <f>'Pivot MRIP 12"'!B933</f>
        <v>1103820141213007</v>
      </c>
      <c r="C930">
        <f>'Pivot MRIP 12"'!C933</f>
        <v>233.51349725</v>
      </c>
      <c r="D930">
        <f>'Pivot MRIP 12"'!D933</f>
        <v>233.51349725</v>
      </c>
      <c r="E930">
        <f>'Pivot MRIP 12"'!E933</f>
        <v>0.94160359434525431</v>
      </c>
      <c r="F930">
        <f>'Pivot MRIP 12"'!F933</f>
        <v>4</v>
      </c>
      <c r="G930">
        <f>'Pivot MRIP 12"'!G933</f>
        <v>5.0274313816951972E-2</v>
      </c>
      <c r="H930">
        <f t="shared" si="65"/>
        <v>11.739730841240451</v>
      </c>
      <c r="I930">
        <f t="shared" si="66"/>
        <v>11.054172756757845</v>
      </c>
    </row>
    <row r="931" spans="1:9" x14ac:dyDescent="0.25">
      <c r="A931">
        <f>'Pivot MRIP 12"'!A934</f>
        <v>2014</v>
      </c>
      <c r="B931" t="str">
        <f>'Pivot MRIP 12"'!B934</f>
        <v>1104320140512003</v>
      </c>
      <c r="C931">
        <f>'Pivot MRIP 12"'!C934</f>
        <v>198.84976330999999</v>
      </c>
      <c r="D931">
        <f>'Pivot MRIP 12"'!D934</f>
        <v>198.84976330999999</v>
      </c>
      <c r="E931">
        <f>'Pivot MRIP 12"'!E934</f>
        <v>0.94160359434525431</v>
      </c>
      <c r="F931">
        <f>'Pivot MRIP 12"'!F934</f>
        <v>1</v>
      </c>
      <c r="G931">
        <f>'Pivot MRIP 12"'!G934</f>
        <v>6.2842892271189965E-3</v>
      </c>
      <c r="H931">
        <f t="shared" si="65"/>
        <v>1.2496294253841953</v>
      </c>
      <c r="I931">
        <f t="shared" si="66"/>
        <v>1.1766555585413532</v>
      </c>
    </row>
    <row r="932" spans="1:9" x14ac:dyDescent="0.25">
      <c r="A932">
        <f>'Pivot MRIP 12"'!A935</f>
        <v>2014</v>
      </c>
      <c r="B932" t="str">
        <f>'Pivot MRIP 12"'!B935</f>
        <v>1104320140512004</v>
      </c>
      <c r="C932">
        <f>'Pivot MRIP 12"'!C935</f>
        <v>198.84976330999999</v>
      </c>
      <c r="D932">
        <f>'Pivot MRIP 12"'!D935</f>
        <v>198.84976330999999</v>
      </c>
      <c r="E932">
        <f>'Pivot MRIP 12"'!E935</f>
        <v>0.94160359434525431</v>
      </c>
      <c r="F932">
        <f>'Pivot MRIP 12"'!F935</f>
        <v>1</v>
      </c>
      <c r="G932">
        <f>'Pivot MRIP 12"'!G935</f>
        <v>6.2842892271189965E-3</v>
      </c>
      <c r="H932">
        <f t="shared" si="65"/>
        <v>1.2496294253841953</v>
      </c>
      <c r="I932">
        <f t="shared" si="66"/>
        <v>1.1766555585413532</v>
      </c>
    </row>
    <row r="933" spans="1:9" x14ac:dyDescent="0.25">
      <c r="A933">
        <f>'Pivot MRIP 12"'!A936</f>
        <v>2014</v>
      </c>
      <c r="B933" t="str">
        <f>'Pivot MRIP 12"'!B936</f>
        <v>1104320140512010</v>
      </c>
      <c r="C933">
        <f>'Pivot MRIP 12"'!C936</f>
        <v>198.84976330999999</v>
      </c>
      <c r="D933">
        <f>'Pivot MRIP 12"'!D936</f>
        <v>198.84976330999999</v>
      </c>
      <c r="E933">
        <f>'Pivot MRIP 12"'!E936</f>
        <v>0.94160359434525442</v>
      </c>
      <c r="F933">
        <f>'Pivot MRIP 12"'!F936</f>
        <v>1</v>
      </c>
      <c r="G933">
        <f>'Pivot MRIP 12"'!G936</f>
        <v>1.8852867681356991E-2</v>
      </c>
      <c r="H933">
        <f t="shared" si="65"/>
        <v>3.7488882761525857</v>
      </c>
      <c r="I933">
        <f t="shared" si="66"/>
        <v>3.5299666756240593</v>
      </c>
    </row>
    <row r="934" spans="1:9" x14ac:dyDescent="0.25">
      <c r="A934">
        <f>'Pivot MRIP 12"'!A937</f>
        <v>2014</v>
      </c>
      <c r="B934" t="str">
        <f>'Pivot MRIP 12"'!B937</f>
        <v>1104320140518004</v>
      </c>
      <c r="C934">
        <f>'Pivot MRIP 12"'!C937</f>
        <v>272.88841721</v>
      </c>
      <c r="D934">
        <f>'Pivot MRIP 12"'!D937</f>
        <v>272.88841721</v>
      </c>
      <c r="E934">
        <f>'Pivot MRIP 12"'!E937</f>
        <v>0.94160359434525442</v>
      </c>
      <c r="F934">
        <f>'Pivot MRIP 12"'!F937</f>
        <v>2</v>
      </c>
      <c r="G934">
        <f>'Pivot MRIP 12"'!G937</f>
        <v>1.8852867681356991E-2</v>
      </c>
      <c r="H934">
        <f t="shared" si="65"/>
        <v>5.1447292214350719</v>
      </c>
      <c r="I934">
        <f t="shared" si="66"/>
        <v>4.8442955268363264</v>
      </c>
    </row>
    <row r="935" spans="1:9" x14ac:dyDescent="0.25">
      <c r="A935">
        <f>'Pivot MRIP 12"'!A938</f>
        <v>2014</v>
      </c>
      <c r="B935" t="str">
        <f>'Pivot MRIP 12"'!B938</f>
        <v>1104320140518005</v>
      </c>
      <c r="C935">
        <f>'Pivot MRIP 12"'!C938</f>
        <v>272.88841721</v>
      </c>
      <c r="D935">
        <f>'Pivot MRIP 12"'!D938</f>
        <v>272.88841721</v>
      </c>
      <c r="E935">
        <f>'Pivot MRIP 12"'!E938</f>
        <v>0.94160359434525442</v>
      </c>
      <c r="F935">
        <f>'Pivot MRIP 12"'!F938</f>
        <v>4</v>
      </c>
      <c r="G935">
        <f>'Pivot MRIP 12"'!G938</f>
        <v>0.15710723067797491</v>
      </c>
      <c r="H935">
        <f t="shared" si="65"/>
        <v>42.87274351195893</v>
      </c>
      <c r="I935">
        <f t="shared" si="66"/>
        <v>40.369129390302717</v>
      </c>
    </row>
    <row r="936" spans="1:9" x14ac:dyDescent="0.25">
      <c r="A936">
        <f>'Pivot MRIP 12"'!A939</f>
        <v>2014</v>
      </c>
      <c r="B936" t="str">
        <f>'Pivot MRIP 12"'!B939</f>
        <v>1104320140518020</v>
      </c>
      <c r="C936">
        <f>'Pivot MRIP 12"'!C939</f>
        <v>272.88841721</v>
      </c>
      <c r="D936">
        <f>'Pivot MRIP 12"'!D939</f>
        <v>272.88841721</v>
      </c>
      <c r="E936">
        <f>'Pivot MRIP 12"'!E939</f>
        <v>0.94160359434525442</v>
      </c>
      <c r="F936">
        <f>'Pivot MRIP 12"'!F939</f>
        <v>8</v>
      </c>
      <c r="G936">
        <f>'Pivot MRIP 12"'!G939</f>
        <v>3.7705735362713981E-2</v>
      </c>
      <c r="H936">
        <f t="shared" si="65"/>
        <v>10.289458442870144</v>
      </c>
      <c r="I936">
        <f t="shared" si="66"/>
        <v>9.6885910536726527</v>
      </c>
    </row>
    <row r="937" spans="1:9" x14ac:dyDescent="0.25">
      <c r="A937">
        <f>'Pivot MRIP 12"'!A940</f>
        <v>2014</v>
      </c>
      <c r="B937" t="str">
        <f>'Pivot MRIP 12"'!B940</f>
        <v>1104320140518024</v>
      </c>
      <c r="C937">
        <f>'Pivot MRIP 12"'!C940</f>
        <v>272.88841721</v>
      </c>
      <c r="D937">
        <f>'Pivot MRIP 12"'!D940</f>
        <v>272.88841721</v>
      </c>
      <c r="E937">
        <f>'Pivot MRIP 12"'!E940</f>
        <v>1.3823248126832617</v>
      </c>
      <c r="F937">
        <f>'Pivot MRIP 12"'!F940</f>
        <v>8</v>
      </c>
      <c r="G937">
        <f>'Pivot MRIP 12"'!G940</f>
        <v>5.3770573536271398</v>
      </c>
      <c r="H937">
        <f t="shared" si="65"/>
        <v>1467.3366704787015</v>
      </c>
      <c r="I937">
        <f t="shared" si="66"/>
        <v>2028.3358881627519</v>
      </c>
    </row>
    <row r="938" spans="1:9" x14ac:dyDescent="0.25">
      <c r="A938">
        <f>'Pivot MRIP 12"'!A941</f>
        <v>2014</v>
      </c>
      <c r="B938" t="str">
        <f>'Pivot MRIP 12"'!B941</f>
        <v>1104320140518030</v>
      </c>
      <c r="C938">
        <f>'Pivot MRIP 12"'!C941</f>
        <v>147.16208913</v>
      </c>
      <c r="D938">
        <f>'Pivot MRIP 12"'!D941</f>
        <v>147.16208913</v>
      </c>
      <c r="E938">
        <f>'Pivot MRIP 12"'!E941</f>
        <v>0.94160359434525442</v>
      </c>
      <c r="F938">
        <f>'Pivot MRIP 12"'!F941</f>
        <v>2</v>
      </c>
      <c r="G938">
        <f>'Pivot MRIP 12"'!G941</f>
        <v>1.8852867681356991E-2</v>
      </c>
      <c r="H938">
        <f t="shared" si="65"/>
        <v>2.7744273940799538</v>
      </c>
      <c r="I938">
        <f t="shared" si="66"/>
        <v>2.612410806515622</v>
      </c>
    </row>
    <row r="939" spans="1:9" x14ac:dyDescent="0.25">
      <c r="A939">
        <f>'Pivot MRIP 12"'!A942</f>
        <v>2014</v>
      </c>
      <c r="B939" t="str">
        <f>'Pivot MRIP 12"'!B942</f>
        <v>1104320140603001</v>
      </c>
      <c r="C939">
        <f>'Pivot MRIP 12"'!C942</f>
        <v>140.73855965000001</v>
      </c>
      <c r="D939">
        <f>'Pivot MRIP 12"'!D942</f>
        <v>140.73855965000001</v>
      </c>
      <c r="E939">
        <f>'Pivot MRIP 12"'!E942</f>
        <v>0.94160359434525442</v>
      </c>
      <c r="F939">
        <f>'Pivot MRIP 12"'!F942</f>
        <v>1</v>
      </c>
      <c r="G939">
        <f>'Pivot MRIP 12"'!G942</f>
        <v>1.8852867681356991E-2</v>
      </c>
      <c r="H939">
        <f t="shared" si="65"/>
        <v>2.6533254427462181</v>
      </c>
      <c r="I939">
        <f t="shared" si="66"/>
        <v>2.4983807738575523</v>
      </c>
    </row>
    <row r="940" spans="1:9" x14ac:dyDescent="0.25">
      <c r="A940">
        <f>'Pivot MRIP 12"'!A943</f>
        <v>2014</v>
      </c>
      <c r="B940" t="str">
        <f>'Pivot MRIP 12"'!B943</f>
        <v>1104320140603004</v>
      </c>
      <c r="C940">
        <f>'Pivot MRIP 12"'!C943</f>
        <v>140.73855965000001</v>
      </c>
      <c r="D940">
        <f>'Pivot MRIP 12"'!D943</f>
        <v>140.73855965000001</v>
      </c>
      <c r="E940">
        <f>'Pivot MRIP 12"'!E943</f>
        <v>0.94160359434525431</v>
      </c>
      <c r="F940">
        <f>'Pivot MRIP 12"'!F943</f>
        <v>1</v>
      </c>
      <c r="G940">
        <f>'Pivot MRIP 12"'!G943</f>
        <v>6.2842892271189965E-3</v>
      </c>
      <c r="H940">
        <f t="shared" si="65"/>
        <v>0.88444181424873936</v>
      </c>
      <c r="I940">
        <f t="shared" si="66"/>
        <v>0.83279359128585073</v>
      </c>
    </row>
    <row r="941" spans="1:9" x14ac:dyDescent="0.25">
      <c r="A941">
        <f>'Pivot MRIP 12"'!A944</f>
        <v>2014</v>
      </c>
      <c r="B941" t="str">
        <f>'Pivot MRIP 12"'!B944</f>
        <v>1104320140607004</v>
      </c>
      <c r="C941">
        <f>'Pivot MRIP 12"'!C944</f>
        <v>264.04579935999999</v>
      </c>
      <c r="D941">
        <f>'Pivot MRIP 12"'!D944</f>
        <v>264.04579935999999</v>
      </c>
      <c r="E941">
        <f>'Pivot MRIP 12"'!E944</f>
        <v>0.94160359434525431</v>
      </c>
      <c r="F941">
        <f>'Pivot MRIP 12"'!F944</f>
        <v>2</v>
      </c>
      <c r="G941">
        <f>'Pivot MRIP 12"'!G944</f>
        <v>1.2568578454237993E-2</v>
      </c>
      <c r="H941">
        <f t="shared" si="65"/>
        <v>3.3186803447681439</v>
      </c>
      <c r="I941">
        <f t="shared" si="66"/>
        <v>3.1248813411166321</v>
      </c>
    </row>
    <row r="942" spans="1:9" x14ac:dyDescent="0.25">
      <c r="A942">
        <f>'Pivot MRIP 12"'!A945</f>
        <v>2014</v>
      </c>
      <c r="B942" t="str">
        <f>'Pivot MRIP 12"'!B945</f>
        <v>1104320140607012</v>
      </c>
      <c r="C942">
        <f>'Pivot MRIP 12"'!C945</f>
        <v>142.74078019999999</v>
      </c>
      <c r="D942">
        <f>'Pivot MRIP 12"'!D945</f>
        <v>142.74078019999999</v>
      </c>
      <c r="E942">
        <f>'Pivot MRIP 12"'!E945</f>
        <v>0.94160359434525431</v>
      </c>
      <c r="F942">
        <f>'Pivot MRIP 12"'!F945</f>
        <v>6</v>
      </c>
      <c r="G942">
        <f>'Pivot MRIP 12"'!G945</f>
        <v>2.5137156908475986E-2</v>
      </c>
      <c r="H942">
        <f t="shared" si="65"/>
        <v>3.5880973891256818</v>
      </c>
      <c r="I942">
        <f t="shared" si="66"/>
        <v>3.3785653984615647</v>
      </c>
    </row>
    <row r="943" spans="1:9" x14ac:dyDescent="0.25">
      <c r="A943">
        <f>'Pivot MRIP 12"'!A946</f>
        <v>2014</v>
      </c>
      <c r="B943" t="str">
        <f>'Pivot MRIP 12"'!B946</f>
        <v>1104320140615006</v>
      </c>
      <c r="C943">
        <f>'Pivot MRIP 12"'!C946</f>
        <v>419.07204791999999</v>
      </c>
      <c r="D943">
        <f>'Pivot MRIP 12"'!D946</f>
        <v>419.07204791999999</v>
      </c>
      <c r="E943">
        <f>'Pivot MRIP 12"'!E946</f>
        <v>0.94160359434525431</v>
      </c>
      <c r="F943">
        <f>'Pivot MRIP 12"'!F946</f>
        <v>2</v>
      </c>
      <c r="G943">
        <f>'Pivot MRIP 12"'!G946</f>
        <v>6.2842892271189965E-3</v>
      </c>
      <c r="H943">
        <f t="shared" si="65"/>
        <v>2.6335699561303518</v>
      </c>
      <c r="I943">
        <f t="shared" si="66"/>
        <v>2.4797789366520129</v>
      </c>
    </row>
    <row r="944" spans="1:9" x14ac:dyDescent="0.25">
      <c r="A944">
        <f>'Pivot MRIP 12"'!A947</f>
        <v>2014</v>
      </c>
      <c r="B944" t="str">
        <f>'Pivot MRIP 12"'!B947</f>
        <v>1104320140615009</v>
      </c>
      <c r="C944">
        <f>'Pivot MRIP 12"'!C947</f>
        <v>816.70833477999997</v>
      </c>
      <c r="D944">
        <f>'Pivot MRIP 12"'!D947</f>
        <v>816.70833477999997</v>
      </c>
      <c r="E944">
        <f>'Pivot MRIP 12"'!E947</f>
        <v>2.286677638522872</v>
      </c>
      <c r="F944">
        <f>'Pivot MRIP 12"'!F947</f>
        <v>2</v>
      </c>
      <c r="G944">
        <f>'Pivot MRIP 12"'!G947</f>
        <v>6.1256857845423802</v>
      </c>
      <c r="H944">
        <f t="shared" si="65"/>
        <v>5002.8986364791253</v>
      </c>
      <c r="I944">
        <f t="shared" si="66"/>
        <v>11440.016439833382</v>
      </c>
    </row>
    <row r="945" spans="1:9" x14ac:dyDescent="0.25">
      <c r="A945">
        <f>'Pivot MRIP 12"'!A948</f>
        <v>2014</v>
      </c>
      <c r="B945" t="str">
        <f>'Pivot MRIP 12"'!B948</f>
        <v>1104320140615012</v>
      </c>
      <c r="C945">
        <f>'Pivot MRIP 12"'!C948</f>
        <v>617.89019135000001</v>
      </c>
      <c r="D945">
        <f>'Pivot MRIP 12"'!D948</f>
        <v>617.89019135000001</v>
      </c>
      <c r="E945">
        <f>'Pivot MRIP 12"'!E948</f>
        <v>0.94160359434525442</v>
      </c>
      <c r="F945">
        <f>'Pivot MRIP 12"'!F948</f>
        <v>6</v>
      </c>
      <c r="G945">
        <f>'Pivot MRIP 12"'!G948</f>
        <v>0.12568578454237994</v>
      </c>
      <c r="H945">
        <f t="shared" si="65"/>
        <v>77.660013460866011</v>
      </c>
      <c r="I945">
        <f t="shared" si="66"/>
        <v>73.124947811652277</v>
      </c>
    </row>
    <row r="946" spans="1:9" x14ac:dyDescent="0.25">
      <c r="A946">
        <f>'Pivot MRIP 12"'!A949</f>
        <v>2014</v>
      </c>
      <c r="B946" t="str">
        <f>'Pivot MRIP 12"'!B949</f>
        <v>1104320140615014</v>
      </c>
      <c r="C946">
        <f>'Pivot MRIP 12"'!C949</f>
        <v>1192.9088606</v>
      </c>
      <c r="D946">
        <f>'Pivot MRIP 12"'!D949</f>
        <v>1192.9088606</v>
      </c>
      <c r="E946">
        <f>'Pivot MRIP 12"'!E949</f>
        <v>0.94160359434525442</v>
      </c>
      <c r="F946">
        <f>'Pivot MRIP 12"'!F949</f>
        <v>3</v>
      </c>
      <c r="G946">
        <f>'Pivot MRIP 12"'!G949</f>
        <v>0.18852867681356988</v>
      </c>
      <c r="H946">
        <f t="shared" si="65"/>
        <v>224.89752904810129</v>
      </c>
      <c r="I946">
        <f t="shared" si="66"/>
        <v>211.76432171105844</v>
      </c>
    </row>
    <row r="947" spans="1:9" x14ac:dyDescent="0.25">
      <c r="A947">
        <f>'Pivot MRIP 12"'!A950</f>
        <v>2014</v>
      </c>
      <c r="B947" t="str">
        <f>'Pivot MRIP 12"'!B950</f>
        <v>1104320140628003</v>
      </c>
      <c r="C947">
        <f>'Pivot MRIP 12"'!C950</f>
        <v>183.18085271000001</v>
      </c>
      <c r="D947">
        <f>'Pivot MRIP 12"'!D950</f>
        <v>183.18085271000001</v>
      </c>
      <c r="E947">
        <f>'Pivot MRIP 12"'!E950</f>
        <v>0.94160359434525431</v>
      </c>
      <c r="F947">
        <f>'Pivot MRIP 12"'!F950</f>
        <v>4</v>
      </c>
      <c r="G947">
        <f>'Pivot MRIP 12"'!G950</f>
        <v>6.2842892271189965E-3</v>
      </c>
      <c r="H947">
        <f t="shared" si="65"/>
        <v>1.1511614592999246</v>
      </c>
      <c r="I947">
        <f t="shared" si="66"/>
        <v>1.0839377677485371</v>
      </c>
    </row>
    <row r="948" spans="1:9" x14ac:dyDescent="0.25">
      <c r="A948">
        <f>'Pivot MRIP 12"'!A951</f>
        <v>2014</v>
      </c>
      <c r="B948" t="str">
        <f>'Pivot MRIP 12"'!B951</f>
        <v>1104320140628010</v>
      </c>
      <c r="C948">
        <f>'Pivot MRIP 12"'!C951</f>
        <v>142.74457978999999</v>
      </c>
      <c r="D948">
        <f>'Pivot MRIP 12"'!D951</f>
        <v>142.74457978999999</v>
      </c>
      <c r="E948">
        <f>'Pivot MRIP 12"'!E951</f>
        <v>0.94160359434525442</v>
      </c>
      <c r="F948">
        <f>'Pivot MRIP 12"'!F951</f>
        <v>8</v>
      </c>
      <c r="G948">
        <f>'Pivot MRIP 12"'!G951</f>
        <v>3.7705735362713981E-2</v>
      </c>
      <c r="H948">
        <f t="shared" si="65"/>
        <v>5.3822893500235498</v>
      </c>
      <c r="I948">
        <f t="shared" si="66"/>
        <v>5.0679829977883575</v>
      </c>
    </row>
    <row r="949" spans="1:9" x14ac:dyDescent="0.25">
      <c r="A949">
        <f>'Pivot MRIP 12"'!A952</f>
        <v>2014</v>
      </c>
      <c r="B949" t="str">
        <f>'Pivot MRIP 12"'!B952</f>
        <v>1104320140628018</v>
      </c>
      <c r="C949">
        <f>'Pivot MRIP 12"'!C952</f>
        <v>264.05339853999999</v>
      </c>
      <c r="D949">
        <f>'Pivot MRIP 12"'!D952</f>
        <v>264.05339853999999</v>
      </c>
      <c r="E949">
        <f>'Pivot MRIP 12"'!E952</f>
        <v>0.94160359434525442</v>
      </c>
      <c r="F949">
        <f>'Pivot MRIP 12"'!F952</f>
        <v>8</v>
      </c>
      <c r="G949">
        <f>'Pivot MRIP 12"'!G952</f>
        <v>0.11940149531526094</v>
      </c>
      <c r="H949">
        <f t="shared" si="65"/>
        <v>31.528370628752537</v>
      </c>
      <c r="I949">
        <f t="shared" si="66"/>
        <v>29.687227107882737</v>
      </c>
    </row>
    <row r="950" spans="1:9" x14ac:dyDescent="0.25">
      <c r="A950">
        <f>'Pivot MRIP 12"'!A953</f>
        <v>2014</v>
      </c>
      <c r="B950" t="str">
        <f>'Pivot MRIP 12"'!B953</f>
        <v>1104320140702011</v>
      </c>
      <c r="C950">
        <f>'Pivot MRIP 12"'!C953</f>
        <v>213.12174791000001</v>
      </c>
      <c r="D950">
        <f>'Pivot MRIP 12"'!D953</f>
        <v>213.12174791000001</v>
      </c>
      <c r="E950">
        <f>'Pivot MRIP 12"'!E953</f>
        <v>0.94160359434525442</v>
      </c>
      <c r="F950">
        <f>'Pivot MRIP 12"'!F953</f>
        <v>1</v>
      </c>
      <c r="G950">
        <f>'Pivot MRIP 12"'!G953</f>
        <v>3.7705735362713981E-2</v>
      </c>
      <c r="H950">
        <f t="shared" si="65"/>
        <v>8.035912226733501</v>
      </c>
      <c r="I950">
        <f t="shared" si="66"/>
        <v>7.566643836535242</v>
      </c>
    </row>
    <row r="951" spans="1:9" x14ac:dyDescent="0.25">
      <c r="A951">
        <f>'Pivot MRIP 12"'!A954</f>
        <v>2014</v>
      </c>
      <c r="B951" t="str">
        <f>'Pivot MRIP 12"'!B954</f>
        <v>1104320140710002</v>
      </c>
      <c r="C951">
        <f>'Pivot MRIP 12"'!C954</f>
        <v>891.33244013000001</v>
      </c>
      <c r="D951">
        <f>'Pivot MRIP 12"'!D954</f>
        <v>891.33244013000001</v>
      </c>
      <c r="E951">
        <f>'Pivot MRIP 12"'!E954</f>
        <v>0.94160359434525431</v>
      </c>
      <c r="F951">
        <f>'Pivot MRIP 12"'!F954</f>
        <v>8</v>
      </c>
      <c r="G951">
        <f>'Pivot MRIP 12"'!G954</f>
        <v>1.2568578454237993E-2</v>
      </c>
      <c r="H951">
        <f t="shared" si="65"/>
        <v>11.202781702581294</v>
      </c>
      <c r="I951">
        <f t="shared" si="66"/>
        <v>10.548579517815794</v>
      </c>
    </row>
    <row r="952" spans="1:9" x14ac:dyDescent="0.25">
      <c r="A952">
        <f>'Pivot MRIP 12"'!A955</f>
        <v>2014</v>
      </c>
      <c r="B952" t="str">
        <f>'Pivot MRIP 12"'!B955</f>
        <v>1104320140725005</v>
      </c>
      <c r="C952">
        <f>'Pivot MRIP 12"'!C955</f>
        <v>37.912822167000002</v>
      </c>
      <c r="D952">
        <f>'Pivot MRIP 12"'!D955</f>
        <v>37.912822167000002</v>
      </c>
      <c r="E952">
        <f>'Pivot MRIP 12"'!E955</f>
        <v>1.0792272445192779</v>
      </c>
      <c r="F952">
        <f>'Pivot MRIP 12"'!F955</f>
        <v>6</v>
      </c>
      <c r="G952">
        <f>'Pivot MRIP 12"'!G955</f>
        <v>5.0377057353627137</v>
      </c>
      <c r="H952">
        <f t="shared" si="65"/>
        <v>190.99364167448255</v>
      </c>
      <c r="I952">
        <f t="shared" si="66"/>
        <v>206.12554162505413</v>
      </c>
    </row>
    <row r="953" spans="1:9" x14ac:dyDescent="0.25">
      <c r="A953">
        <f>'Pivot MRIP 12"'!A956</f>
        <v>2014</v>
      </c>
      <c r="B953" t="str">
        <f>'Pivot MRIP 12"'!B956</f>
        <v>1104320140729001</v>
      </c>
      <c r="C953">
        <f>'Pivot MRIP 12"'!C956</f>
        <v>324.63630325000003</v>
      </c>
      <c r="D953">
        <f>'Pivot MRIP 12"'!D956</f>
        <v>324.63630325000003</v>
      </c>
      <c r="E953">
        <f>'Pivot MRIP 12"'!E956</f>
        <v>0.94160359434525431</v>
      </c>
      <c r="F953">
        <f>'Pivot MRIP 12"'!F956</f>
        <v>2</v>
      </c>
      <c r="G953">
        <f>'Pivot MRIP 12"'!G956</f>
        <v>1.2568578454237993E-2</v>
      </c>
      <c r="H953">
        <f t="shared" si="65"/>
        <v>4.0802168464914219</v>
      </c>
      <c r="I953">
        <f t="shared" si="66"/>
        <v>3.8419468483643815</v>
      </c>
    </row>
    <row r="954" spans="1:9" x14ac:dyDescent="0.25">
      <c r="A954">
        <f>'Pivot MRIP 12"'!A957</f>
        <v>2014</v>
      </c>
      <c r="B954" t="str">
        <f>'Pivot MRIP 12"'!B957</f>
        <v>1104320140729003</v>
      </c>
      <c r="C954">
        <f>'Pivot MRIP 12"'!C957</f>
        <v>324.63630325000003</v>
      </c>
      <c r="D954">
        <f>'Pivot MRIP 12"'!D957</f>
        <v>324.63630325000003</v>
      </c>
      <c r="E954">
        <f>'Pivot MRIP 12"'!E957</f>
        <v>0.94160359434525442</v>
      </c>
      <c r="F954">
        <f>'Pivot MRIP 12"'!F957</f>
        <v>1</v>
      </c>
      <c r="G954">
        <f>'Pivot MRIP 12"'!G957</f>
        <v>6.2842892271189971E-2</v>
      </c>
      <c r="H954">
        <f t="shared" si="65"/>
        <v>20.401084232457109</v>
      </c>
      <c r="I954">
        <f t="shared" si="66"/>
        <v>19.209734241821909</v>
      </c>
    </row>
    <row r="955" spans="1:9" x14ac:dyDescent="0.25">
      <c r="A955">
        <f>'Pivot MRIP 12"'!A958</f>
        <v>2014</v>
      </c>
      <c r="B955" t="str">
        <f>'Pivot MRIP 12"'!B958</f>
        <v>1104320140729007</v>
      </c>
      <c r="C955">
        <f>'Pivot MRIP 12"'!C958</f>
        <v>324.63630325000003</v>
      </c>
      <c r="D955">
        <f>'Pivot MRIP 12"'!D958</f>
        <v>324.63630325000003</v>
      </c>
      <c r="E955">
        <f>'Pivot MRIP 12"'!E958</f>
        <v>0.94160359434525431</v>
      </c>
      <c r="F955">
        <f>'Pivot MRIP 12"'!F958</f>
        <v>4</v>
      </c>
      <c r="G955">
        <f>'Pivot MRIP 12"'!G958</f>
        <v>2.5137156908475986E-2</v>
      </c>
      <c r="H955">
        <f t="shared" si="65"/>
        <v>8.1604336929828438</v>
      </c>
      <c r="I955">
        <f t="shared" si="66"/>
        <v>7.683893696728763</v>
      </c>
    </row>
    <row r="956" spans="1:9" x14ac:dyDescent="0.25">
      <c r="A956">
        <f>'Pivot MRIP 12"'!A959</f>
        <v>2014</v>
      </c>
      <c r="B956" t="str">
        <f>'Pivot MRIP 12"'!B959</f>
        <v>1104320140729015</v>
      </c>
      <c r="C956">
        <f>'Pivot MRIP 12"'!C959</f>
        <v>324.63630325000003</v>
      </c>
      <c r="D956">
        <f>'Pivot MRIP 12"'!D959</f>
        <v>324.63630325000003</v>
      </c>
      <c r="E956">
        <f>'Pivot MRIP 12"'!E959</f>
        <v>0.94160359434525442</v>
      </c>
      <c r="F956">
        <f>'Pivot MRIP 12"'!F959</f>
        <v>1</v>
      </c>
      <c r="G956">
        <f>'Pivot MRIP 12"'!G959</f>
        <v>3.7705735362713981E-2</v>
      </c>
      <c r="H956">
        <f t="shared" si="65"/>
        <v>12.240650539474265</v>
      </c>
      <c r="I956">
        <f t="shared" si="66"/>
        <v>11.525840545093146</v>
      </c>
    </row>
    <row r="957" spans="1:9" x14ac:dyDescent="0.25">
      <c r="A957">
        <f>'Pivot MRIP 12"'!A960</f>
        <v>2014</v>
      </c>
      <c r="B957" t="str">
        <f>'Pivot MRIP 12"'!B960</f>
        <v>1104320140729018</v>
      </c>
      <c r="C957">
        <f>'Pivot MRIP 12"'!C960</f>
        <v>324.63630325000003</v>
      </c>
      <c r="D957">
        <f>'Pivot MRIP 12"'!D960</f>
        <v>324.63630325000003</v>
      </c>
      <c r="E957">
        <f>'Pivot MRIP 12"'!E960</f>
        <v>0.94160359434525442</v>
      </c>
      <c r="F957">
        <f>'Pivot MRIP 12"'!F960</f>
        <v>4</v>
      </c>
      <c r="G957">
        <f>'Pivot MRIP 12"'!G960</f>
        <v>6.2842892271189971E-2</v>
      </c>
      <c r="H957">
        <f t="shared" si="65"/>
        <v>20.401084232457109</v>
      </c>
      <c r="I957">
        <f t="shared" si="66"/>
        <v>19.209734241821909</v>
      </c>
    </row>
    <row r="958" spans="1:9" x14ac:dyDescent="0.25">
      <c r="A958">
        <f>'Pivot MRIP 12"'!A961</f>
        <v>2014</v>
      </c>
      <c r="B958" t="str">
        <f>'Pivot MRIP 12"'!B961</f>
        <v>1104320140729029</v>
      </c>
      <c r="C958">
        <f>'Pivot MRIP 12"'!C961</f>
        <v>562.64247508999995</v>
      </c>
      <c r="D958">
        <f>'Pivot MRIP 12"'!D961</f>
        <v>562.64247508999995</v>
      </c>
      <c r="E958">
        <f>'Pivot MRIP 12"'!E961</f>
        <v>0.94160359434525431</v>
      </c>
      <c r="F958">
        <f>'Pivot MRIP 12"'!F961</f>
        <v>2</v>
      </c>
      <c r="G958">
        <f>'Pivot MRIP 12"'!G961</f>
        <v>1.2568578454237993E-2</v>
      </c>
      <c r="H958">
        <f t="shared" si="65"/>
        <v>7.0716160898553104</v>
      </c>
      <c r="I958">
        <f t="shared" si="66"/>
        <v>6.6586591280374936</v>
      </c>
    </row>
    <row r="959" spans="1:9" x14ac:dyDescent="0.25">
      <c r="A959">
        <f>'Pivot MRIP 12"'!A962</f>
        <v>2014</v>
      </c>
      <c r="B959" t="str">
        <f>'Pivot MRIP 12"'!B962</f>
        <v>1104420140510013</v>
      </c>
      <c r="C959">
        <f>'Pivot MRIP 12"'!C962</f>
        <v>259.24884455</v>
      </c>
      <c r="D959">
        <f>'Pivot MRIP 12"'!D962</f>
        <v>259.24884455</v>
      </c>
      <c r="E959">
        <f>'Pivot MRIP 12"'!E962</f>
        <v>0.94160359434525431</v>
      </c>
      <c r="F959">
        <f>'Pivot MRIP 12"'!F962</f>
        <v>3</v>
      </c>
      <c r="G959">
        <f>'Pivot MRIP 12"'!G962</f>
        <v>1.2568578454237993E-2</v>
      </c>
      <c r="H959">
        <f t="shared" si="65"/>
        <v>3.2583894418972248</v>
      </c>
      <c r="I959">
        <f t="shared" si="66"/>
        <v>3.068111210267054</v>
      </c>
    </row>
    <row r="960" spans="1:9" x14ac:dyDescent="0.25">
      <c r="A960">
        <f>'Pivot MRIP 12"'!A963</f>
        <v>2014</v>
      </c>
      <c r="B960" t="str">
        <f>'Pivot MRIP 12"'!B963</f>
        <v>1104420140514007</v>
      </c>
      <c r="C960">
        <f>'Pivot MRIP 12"'!C963</f>
        <v>569.66593771999999</v>
      </c>
      <c r="D960">
        <f>'Pivot MRIP 12"'!D963</f>
        <v>569.66593771999999</v>
      </c>
      <c r="E960">
        <f>'Pivot MRIP 12"'!E963</f>
        <v>0.94160359434525442</v>
      </c>
      <c r="F960">
        <f>'Pivot MRIP 12"'!F963</f>
        <v>2</v>
      </c>
      <c r="G960">
        <f>'Pivot MRIP 12"'!G963</f>
        <v>6.2842892271189971E-2</v>
      </c>
      <c r="H960">
        <f t="shared" si="65"/>
        <v>35.799455154704376</v>
      </c>
      <c r="I960">
        <f t="shared" si="66"/>
        <v>33.708895649271383</v>
      </c>
    </row>
    <row r="961" spans="1:9" x14ac:dyDescent="0.25">
      <c r="A961">
        <f>'Pivot MRIP 12"'!A964</f>
        <v>2014</v>
      </c>
      <c r="B961" t="str">
        <f>'Pivot MRIP 12"'!B964</f>
        <v>1104420140518005</v>
      </c>
      <c r="C961">
        <f>'Pivot MRIP 12"'!C964</f>
        <v>327.77582138999998</v>
      </c>
      <c r="D961">
        <f>'Pivot MRIP 12"'!D964</f>
        <v>327.77582138999998</v>
      </c>
      <c r="E961">
        <f>'Pivot MRIP 12"'!E964</f>
        <v>0.94160359434525442</v>
      </c>
      <c r="F961">
        <f>'Pivot MRIP 12"'!F964</f>
        <v>3</v>
      </c>
      <c r="G961">
        <f>'Pivot MRIP 12"'!G964</f>
        <v>1.8852867681356991E-2</v>
      </c>
      <c r="H961">
        <f t="shared" si="65"/>
        <v>6.179514189813772</v>
      </c>
      <c r="I961">
        <f t="shared" si="66"/>
        <v>5.8186527724361508</v>
      </c>
    </row>
    <row r="962" spans="1:9" x14ac:dyDescent="0.25">
      <c r="A962">
        <f>'Pivot MRIP 12"'!A965</f>
        <v>2014</v>
      </c>
      <c r="B962" t="str">
        <f>'Pivot MRIP 12"'!B965</f>
        <v>1104420140518006</v>
      </c>
      <c r="C962">
        <f>'Pivot MRIP 12"'!C965</f>
        <v>123.5491145</v>
      </c>
      <c r="D962">
        <f>'Pivot MRIP 12"'!D965</f>
        <v>123.5491145</v>
      </c>
      <c r="E962">
        <f>'Pivot MRIP 12"'!E965</f>
        <v>0.94160359434525442</v>
      </c>
      <c r="F962">
        <f>'Pivot MRIP 12"'!F965</f>
        <v>4</v>
      </c>
      <c r="G962">
        <f>'Pivot MRIP 12"'!G965</f>
        <v>0.18852867681356988</v>
      </c>
      <c r="H962">
        <f t="shared" ref="H962:H1025" si="67">G962*C962</f>
        <v>23.29255107817324</v>
      </c>
      <c r="I962">
        <f t="shared" ref="I962:I1025" si="68">E962*H962</f>
        <v>21.932349816678354</v>
      </c>
    </row>
    <row r="963" spans="1:9" x14ac:dyDescent="0.25">
      <c r="A963">
        <f>'Pivot MRIP 12"'!A966</f>
        <v>2014</v>
      </c>
      <c r="B963" t="str">
        <f>'Pivot MRIP 12"'!B966</f>
        <v>1104420140518008</v>
      </c>
      <c r="C963">
        <f>'Pivot MRIP 12"'!C966</f>
        <v>327.77582138999998</v>
      </c>
      <c r="D963">
        <f>'Pivot MRIP 12"'!D966</f>
        <v>327.77582138999998</v>
      </c>
      <c r="E963">
        <f>'Pivot MRIP 12"'!E966</f>
        <v>0.94160359434525442</v>
      </c>
      <c r="F963">
        <f>'Pivot MRIP 12"'!F966</f>
        <v>3</v>
      </c>
      <c r="G963">
        <f>'Pivot MRIP 12"'!G966</f>
        <v>6.2842892271189971E-2</v>
      </c>
      <c r="H963">
        <f t="shared" si="67"/>
        <v>20.598380632712573</v>
      </c>
      <c r="I963">
        <f t="shared" si="68"/>
        <v>19.395509241453833</v>
      </c>
    </row>
    <row r="964" spans="1:9" x14ac:dyDescent="0.25">
      <c r="A964">
        <f>'Pivot MRIP 12"'!A967</f>
        <v>2014</v>
      </c>
      <c r="B964" t="str">
        <f>'Pivot MRIP 12"'!B967</f>
        <v>1104420140518009</v>
      </c>
      <c r="C964">
        <f>'Pivot MRIP 12"'!C967</f>
        <v>225.66246794</v>
      </c>
      <c r="D964">
        <f>'Pivot MRIP 12"'!D967</f>
        <v>225.66246794</v>
      </c>
      <c r="E964">
        <f>'Pivot MRIP 12"'!E967</f>
        <v>0.94160359434525442</v>
      </c>
      <c r="F964">
        <f>'Pivot MRIP 12"'!F967</f>
        <v>2</v>
      </c>
      <c r="G964">
        <f>'Pivot MRIP 12"'!G967</f>
        <v>6.2842892271189971E-2</v>
      </c>
      <c r="H964">
        <f t="shared" si="67"/>
        <v>14.18128216240428</v>
      </c>
      <c r="I964">
        <f t="shared" si="68"/>
        <v>13.353146256544111</v>
      </c>
    </row>
    <row r="965" spans="1:9" x14ac:dyDescent="0.25">
      <c r="A965">
        <f>'Pivot MRIP 12"'!A968</f>
        <v>2014</v>
      </c>
      <c r="B965" t="str">
        <f>'Pivot MRIP 12"'!B968</f>
        <v>1104420140518014</v>
      </c>
      <c r="C965">
        <f>'Pivot MRIP 12"'!C968</f>
        <v>225.66246794</v>
      </c>
      <c r="D965">
        <f>'Pivot MRIP 12"'!D968</f>
        <v>225.66246794</v>
      </c>
      <c r="E965">
        <f>'Pivot MRIP 12"'!E968</f>
        <v>0.94160359434525442</v>
      </c>
      <c r="F965">
        <f>'Pivot MRIP 12"'!F968</f>
        <v>2</v>
      </c>
      <c r="G965">
        <f>'Pivot MRIP 12"'!G968</f>
        <v>1.8852867681356991E-2</v>
      </c>
      <c r="H965">
        <f t="shared" si="67"/>
        <v>4.2543846487212837</v>
      </c>
      <c r="I965">
        <f t="shared" si="68"/>
        <v>4.0059438769632338</v>
      </c>
    </row>
    <row r="966" spans="1:9" x14ac:dyDescent="0.25">
      <c r="A966">
        <f>'Pivot MRIP 12"'!A969</f>
        <v>2014</v>
      </c>
      <c r="B966" t="str">
        <f>'Pivot MRIP 12"'!B969</f>
        <v>1104420140518015</v>
      </c>
      <c r="C966">
        <f>'Pivot MRIP 12"'!C969</f>
        <v>123.5491145</v>
      </c>
      <c r="D966">
        <f>'Pivot MRIP 12"'!D969</f>
        <v>123.5491145</v>
      </c>
      <c r="E966">
        <f>'Pivot MRIP 12"'!E969</f>
        <v>2.0056827732794535</v>
      </c>
      <c r="F966">
        <f>'Pivot MRIP 12"'!F969</f>
        <v>1</v>
      </c>
      <c r="G966">
        <f>'Pivot MRIP 12"'!G969</f>
        <v>2</v>
      </c>
      <c r="H966">
        <f t="shared" si="67"/>
        <v>247.098229</v>
      </c>
      <c r="I966">
        <f t="shared" si="68"/>
        <v>495.60066121316152</v>
      </c>
    </row>
    <row r="967" spans="1:9" x14ac:dyDescent="0.25">
      <c r="A967">
        <f>'Pivot MRIP 12"'!A970</f>
        <v>2014</v>
      </c>
      <c r="B967" t="str">
        <f>'Pivot MRIP 12"'!B970</f>
        <v>1104420140520006</v>
      </c>
      <c r="C967">
        <f>'Pivot MRIP 12"'!C970</f>
        <v>111.58399754</v>
      </c>
      <c r="D967">
        <f>'Pivot MRIP 12"'!D970</f>
        <v>111.58399754</v>
      </c>
      <c r="E967">
        <f>'Pivot MRIP 12"'!E970</f>
        <v>0.94160359434525442</v>
      </c>
      <c r="F967">
        <f>'Pivot MRIP 12"'!F970</f>
        <v>1</v>
      </c>
      <c r="G967">
        <f>'Pivot MRIP 12"'!G970</f>
        <v>1.198344910377226E-2</v>
      </c>
      <c r="H967">
        <f t="shared" si="67"/>
        <v>1.337161155316039</v>
      </c>
      <c r="I967">
        <f t="shared" si="68"/>
        <v>1.2590757500644354</v>
      </c>
    </row>
    <row r="968" spans="1:9" x14ac:dyDescent="0.25">
      <c r="A968">
        <f>'Pivot MRIP 12"'!A971</f>
        <v>2014</v>
      </c>
      <c r="B968" t="str">
        <f>'Pivot MRIP 12"'!B971</f>
        <v>1104420140523001</v>
      </c>
      <c r="C968">
        <f>'Pivot MRIP 12"'!C971</f>
        <v>117.36841708</v>
      </c>
      <c r="D968">
        <f>'Pivot MRIP 12"'!D971</f>
        <v>117.36841708</v>
      </c>
      <c r="E968">
        <f>'Pivot MRIP 12"'!E971</f>
        <v>0.94160359434525431</v>
      </c>
      <c r="F968">
        <f>'Pivot MRIP 12"'!F971</f>
        <v>1</v>
      </c>
      <c r="G968">
        <f>'Pivot MRIP 12"'!G971</f>
        <v>6.2842892271189965E-3</v>
      </c>
      <c r="H968">
        <f t="shared" si="67"/>
        <v>0.73757707905985326</v>
      </c>
      <c r="I968">
        <f t="shared" si="68"/>
        <v>0.69450522874943166</v>
      </c>
    </row>
    <row r="969" spans="1:9" x14ac:dyDescent="0.25">
      <c r="A969">
        <f>'Pivot MRIP 12"'!A972</f>
        <v>2014</v>
      </c>
      <c r="B969" t="str">
        <f>'Pivot MRIP 12"'!B972</f>
        <v>1104420140523002</v>
      </c>
      <c r="C969">
        <f>'Pivot MRIP 12"'!C972</f>
        <v>117.36841708</v>
      </c>
      <c r="D969">
        <f>'Pivot MRIP 12"'!D972</f>
        <v>117.36841708</v>
      </c>
      <c r="E969">
        <f>'Pivot MRIP 12"'!E972</f>
        <v>0.94160359434525431</v>
      </c>
      <c r="F969">
        <f>'Pivot MRIP 12"'!F972</f>
        <v>1</v>
      </c>
      <c r="G969">
        <f>'Pivot MRIP 12"'!G972</f>
        <v>5.0274313816951972E-2</v>
      </c>
      <c r="H969">
        <f t="shared" si="67"/>
        <v>5.9006166324788261</v>
      </c>
      <c r="I969">
        <f t="shared" si="68"/>
        <v>5.5560418299954533</v>
      </c>
    </row>
    <row r="970" spans="1:9" x14ac:dyDescent="0.25">
      <c r="A970">
        <f>'Pivot MRIP 12"'!A973</f>
        <v>2014</v>
      </c>
      <c r="B970" t="str">
        <f>'Pivot MRIP 12"'!B973</f>
        <v>1104420140523006</v>
      </c>
      <c r="C970">
        <f>'Pivot MRIP 12"'!C973</f>
        <v>117.36841708</v>
      </c>
      <c r="D970">
        <f>'Pivot MRIP 12"'!D973</f>
        <v>117.36841708</v>
      </c>
      <c r="E970">
        <f>'Pivot MRIP 12"'!E973</f>
        <v>0.94160359434525431</v>
      </c>
      <c r="F970">
        <f>'Pivot MRIP 12"'!F973</f>
        <v>1</v>
      </c>
      <c r="G970">
        <f>'Pivot MRIP 12"'!G973</f>
        <v>1.2568578454237993E-2</v>
      </c>
      <c r="H970">
        <f t="shared" si="67"/>
        <v>1.4751541581197065</v>
      </c>
      <c r="I970">
        <f t="shared" si="68"/>
        <v>1.3890104574988633</v>
      </c>
    </row>
    <row r="971" spans="1:9" x14ac:dyDescent="0.25">
      <c r="A971">
        <f>'Pivot MRIP 12"'!A974</f>
        <v>2014</v>
      </c>
      <c r="B971" t="str">
        <f>'Pivot MRIP 12"'!B974</f>
        <v>1104420140523008</v>
      </c>
      <c r="C971">
        <f>'Pivot MRIP 12"'!C974</f>
        <v>117.36841708</v>
      </c>
      <c r="D971">
        <f>'Pivot MRIP 12"'!D974</f>
        <v>117.36841708</v>
      </c>
      <c r="E971">
        <f>'Pivot MRIP 12"'!E974</f>
        <v>0.94160359434525431</v>
      </c>
      <c r="F971">
        <f>'Pivot MRIP 12"'!F974</f>
        <v>1</v>
      </c>
      <c r="G971">
        <f>'Pivot MRIP 12"'!G974</f>
        <v>6.2842892271189965E-3</v>
      </c>
      <c r="H971">
        <f t="shared" si="67"/>
        <v>0.73757707905985326</v>
      </c>
      <c r="I971">
        <f t="shared" si="68"/>
        <v>0.69450522874943166</v>
      </c>
    </row>
    <row r="972" spans="1:9" x14ac:dyDescent="0.25">
      <c r="A972">
        <f>'Pivot MRIP 12"'!A975</f>
        <v>2014</v>
      </c>
      <c r="B972" t="str">
        <f>'Pivot MRIP 12"'!B975</f>
        <v>1104420140523013</v>
      </c>
      <c r="C972">
        <f>'Pivot MRIP 12"'!C975</f>
        <v>117.36841708</v>
      </c>
      <c r="D972">
        <f>'Pivot MRIP 12"'!D975</f>
        <v>117.36841708</v>
      </c>
      <c r="E972">
        <f>'Pivot MRIP 12"'!E975</f>
        <v>0.94160359434525431</v>
      </c>
      <c r="F972">
        <f>'Pivot MRIP 12"'!F975</f>
        <v>1</v>
      </c>
      <c r="G972">
        <f>'Pivot MRIP 12"'!G975</f>
        <v>1.2568578454237993E-2</v>
      </c>
      <c r="H972">
        <f t="shared" si="67"/>
        <v>1.4751541581197065</v>
      </c>
      <c r="I972">
        <f t="shared" si="68"/>
        <v>1.3890104574988633</v>
      </c>
    </row>
    <row r="973" spans="1:9" x14ac:dyDescent="0.25">
      <c r="A973">
        <f>'Pivot MRIP 12"'!A976</f>
        <v>2014</v>
      </c>
      <c r="B973" t="str">
        <f>'Pivot MRIP 12"'!B976</f>
        <v>1104420140530004</v>
      </c>
      <c r="C973">
        <f>'Pivot MRIP 12"'!C976</f>
        <v>404.86439244000002</v>
      </c>
      <c r="D973">
        <f>'Pivot MRIP 12"'!D976</f>
        <v>404.86439244000002</v>
      </c>
      <c r="E973">
        <f>'Pivot MRIP 12"'!E976</f>
        <v>0.94160359434525431</v>
      </c>
      <c r="F973">
        <f>'Pivot MRIP 12"'!F976</f>
        <v>3</v>
      </c>
      <c r="G973">
        <f>'Pivot MRIP 12"'!G976</f>
        <v>6.2842892271189965E-3</v>
      </c>
      <c r="H973">
        <f t="shared" si="67"/>
        <v>2.5442849398547698</v>
      </c>
      <c r="I973">
        <f t="shared" si="68"/>
        <v>2.3957078444057505</v>
      </c>
    </row>
    <row r="974" spans="1:9" x14ac:dyDescent="0.25">
      <c r="A974">
        <f>'Pivot MRIP 12"'!A977</f>
        <v>2014</v>
      </c>
      <c r="B974" t="str">
        <f>'Pivot MRIP 12"'!B977</f>
        <v>1104420140531007</v>
      </c>
      <c r="C974">
        <f>'Pivot MRIP 12"'!C977</f>
        <v>81.872436094999998</v>
      </c>
      <c r="D974">
        <f>'Pivot MRIP 12"'!D977</f>
        <v>81.872436094999998</v>
      </c>
      <c r="E974">
        <f>'Pivot MRIP 12"'!E977</f>
        <v>0.94160359434525431</v>
      </c>
      <c r="F974">
        <f>'Pivot MRIP 12"'!F977</f>
        <v>1</v>
      </c>
      <c r="G974">
        <f>'Pivot MRIP 12"'!G977</f>
        <v>6.2842892271189965E-3</v>
      </c>
      <c r="H974">
        <f t="shared" si="67"/>
        <v>0.51451006814979694</v>
      </c>
      <c r="I974">
        <f t="shared" si="68"/>
        <v>0.48446452949667057</v>
      </c>
    </row>
    <row r="975" spans="1:9" x14ac:dyDescent="0.25">
      <c r="A975">
        <f>'Pivot MRIP 12"'!A978</f>
        <v>2014</v>
      </c>
      <c r="B975" t="str">
        <f>'Pivot MRIP 12"'!B978</f>
        <v>1104420140531008</v>
      </c>
      <c r="C975">
        <f>'Pivot MRIP 12"'!C978</f>
        <v>81.872436094999998</v>
      </c>
      <c r="D975">
        <f>'Pivot MRIP 12"'!D978</f>
        <v>81.872436094999998</v>
      </c>
      <c r="E975">
        <f>'Pivot MRIP 12"'!E978</f>
        <v>0.94160359434525431</v>
      </c>
      <c r="F975">
        <f>'Pivot MRIP 12"'!F978</f>
        <v>1</v>
      </c>
      <c r="G975">
        <f>'Pivot MRIP 12"'!G978</f>
        <v>6.2842892271189965E-3</v>
      </c>
      <c r="H975">
        <f t="shared" si="67"/>
        <v>0.51451006814979694</v>
      </c>
      <c r="I975">
        <f t="shared" si="68"/>
        <v>0.48446452949667057</v>
      </c>
    </row>
    <row r="976" spans="1:9" x14ac:dyDescent="0.25">
      <c r="A976">
        <f>'Pivot MRIP 12"'!A979</f>
        <v>2014</v>
      </c>
      <c r="B976" t="str">
        <f>'Pivot MRIP 12"'!B979</f>
        <v>1104420140531011</v>
      </c>
      <c r="C976">
        <f>'Pivot MRIP 12"'!C979</f>
        <v>81.872436094999998</v>
      </c>
      <c r="D976">
        <f>'Pivot MRIP 12"'!D979</f>
        <v>81.872436094999998</v>
      </c>
      <c r="E976">
        <f>'Pivot MRIP 12"'!E979</f>
        <v>0.94160359434525431</v>
      </c>
      <c r="F976">
        <f>'Pivot MRIP 12"'!F979</f>
        <v>1</v>
      </c>
      <c r="G976">
        <f>'Pivot MRIP 12"'!G979</f>
        <v>1.2568578454237993E-2</v>
      </c>
      <c r="H976">
        <f t="shared" si="67"/>
        <v>1.0290201362995939</v>
      </c>
      <c r="I976">
        <f t="shared" si="68"/>
        <v>0.96892905899334114</v>
      </c>
    </row>
    <row r="977" spans="1:9" x14ac:dyDescent="0.25">
      <c r="A977">
        <f>'Pivot MRIP 12"'!A980</f>
        <v>2014</v>
      </c>
      <c r="B977" t="str">
        <f>'Pivot MRIP 12"'!B980</f>
        <v>1104420140531018</v>
      </c>
      <c r="C977">
        <f>'Pivot MRIP 12"'!C980</f>
        <v>81.872436094999998</v>
      </c>
      <c r="D977">
        <f>'Pivot MRIP 12"'!D980</f>
        <v>81.872436094999998</v>
      </c>
      <c r="E977">
        <f>'Pivot MRIP 12"'!E980</f>
        <v>0.94160359434525431</v>
      </c>
      <c r="F977">
        <f>'Pivot MRIP 12"'!F980</f>
        <v>1</v>
      </c>
      <c r="G977">
        <f>'Pivot MRIP 12"'!G980</f>
        <v>2.3966898206916089E-2</v>
      </c>
      <c r="H977">
        <f t="shared" si="67"/>
        <v>1.9622283418411075</v>
      </c>
      <c r="I977">
        <f t="shared" si="68"/>
        <v>1.8476412596037153</v>
      </c>
    </row>
    <row r="978" spans="1:9" x14ac:dyDescent="0.25">
      <c r="A978">
        <f>'Pivot MRIP 12"'!A981</f>
        <v>2014</v>
      </c>
      <c r="B978" t="str">
        <f>'Pivot MRIP 12"'!B981</f>
        <v>1104420140607013</v>
      </c>
      <c r="C978">
        <f>'Pivot MRIP 12"'!C981</f>
        <v>63.726984393999999</v>
      </c>
      <c r="D978">
        <f>'Pivot MRIP 12"'!D981</f>
        <v>63.726984393999999</v>
      </c>
      <c r="E978">
        <f>'Pivot MRIP 12"'!E981</f>
        <v>0.94160359434525431</v>
      </c>
      <c r="F978">
        <f>'Pivot MRIP 12"'!F981</f>
        <v>1</v>
      </c>
      <c r="G978">
        <f>'Pivot MRIP 12"'!G981</f>
        <v>6.2842892271189965E-3</v>
      </c>
      <c r="H978">
        <f t="shared" si="67"/>
        <v>0.40047880150399462</v>
      </c>
      <c r="I978">
        <f t="shared" si="68"/>
        <v>0.37709227895524094</v>
      </c>
    </row>
    <row r="979" spans="1:9" x14ac:dyDescent="0.25">
      <c r="A979">
        <f>'Pivot MRIP 12"'!A982</f>
        <v>2014</v>
      </c>
      <c r="B979" t="str">
        <f>'Pivot MRIP 12"'!B982</f>
        <v>1104420140610006</v>
      </c>
      <c r="C979">
        <f>'Pivot MRIP 12"'!C982</f>
        <v>184.43369659999999</v>
      </c>
      <c r="D979">
        <f>'Pivot MRIP 12"'!D982</f>
        <v>184.43369659999999</v>
      </c>
      <c r="E979">
        <f>'Pivot MRIP 12"'!E982</f>
        <v>0.94160359434525431</v>
      </c>
      <c r="F979">
        <f>'Pivot MRIP 12"'!F982</f>
        <v>1</v>
      </c>
      <c r="G979">
        <f>'Pivot MRIP 12"'!G982</f>
        <v>1.2568578454237993E-2</v>
      </c>
      <c r="H979">
        <f t="shared" si="67"/>
        <v>2.3180693853222269</v>
      </c>
      <c r="I979">
        <f t="shared" si="68"/>
        <v>2.1827024651611033</v>
      </c>
    </row>
    <row r="980" spans="1:9" x14ac:dyDescent="0.25">
      <c r="A980">
        <f>'Pivot MRIP 12"'!A983</f>
        <v>2014</v>
      </c>
      <c r="B980" t="str">
        <f>'Pivot MRIP 12"'!B983</f>
        <v>1104420140610007</v>
      </c>
      <c r="C980">
        <f>'Pivot MRIP 12"'!C983</f>
        <v>184.43369659999999</v>
      </c>
      <c r="D980">
        <f>'Pivot MRIP 12"'!D983</f>
        <v>184.43369659999999</v>
      </c>
      <c r="E980">
        <f>'Pivot MRIP 12"'!E983</f>
        <v>0.94160359434525431</v>
      </c>
      <c r="F980">
        <f>'Pivot MRIP 12"'!F983</f>
        <v>1</v>
      </c>
      <c r="G980">
        <f>'Pivot MRIP 12"'!G983</f>
        <v>6.2842892271189965E-3</v>
      </c>
      <c r="H980">
        <f t="shared" si="67"/>
        <v>1.1590346926611135</v>
      </c>
      <c r="I980">
        <f t="shared" si="68"/>
        <v>1.0913512325805517</v>
      </c>
    </row>
    <row r="981" spans="1:9" x14ac:dyDescent="0.25">
      <c r="A981">
        <f>'Pivot MRIP 12"'!A984</f>
        <v>2014</v>
      </c>
      <c r="B981" t="str">
        <f>'Pivot MRIP 12"'!B984</f>
        <v>1104420140615004</v>
      </c>
      <c r="C981">
        <f>'Pivot MRIP 12"'!C984</f>
        <v>1411.6437662000001</v>
      </c>
      <c r="D981">
        <f>'Pivot MRIP 12"'!D984</f>
        <v>1411.6437662000001</v>
      </c>
      <c r="E981">
        <f>'Pivot MRIP 12"'!E984</f>
        <v>0.94160359434525442</v>
      </c>
      <c r="F981">
        <f>'Pivot MRIP 12"'!F984</f>
        <v>6</v>
      </c>
      <c r="G981">
        <f>'Pivot MRIP 12"'!G984</f>
        <v>1.8852867681356991E-2</v>
      </c>
      <c r="H981">
        <f t="shared" si="67"/>
        <v>26.613533137381044</v>
      </c>
      <c r="I981">
        <f t="shared" si="68"/>
        <v>25.059398460384525</v>
      </c>
    </row>
    <row r="982" spans="1:9" x14ac:dyDescent="0.25">
      <c r="A982">
        <f>'Pivot MRIP 12"'!A985</f>
        <v>2014</v>
      </c>
      <c r="B982" t="str">
        <f>'Pivot MRIP 12"'!B985</f>
        <v>1104420140615007</v>
      </c>
      <c r="C982">
        <f>'Pivot MRIP 12"'!C985</f>
        <v>1411.6437662000001</v>
      </c>
      <c r="D982">
        <f>'Pivot MRIP 12"'!D985</f>
        <v>1411.6437662000001</v>
      </c>
      <c r="E982">
        <f>'Pivot MRIP 12"'!E985</f>
        <v>0.94160359434525442</v>
      </c>
      <c r="F982">
        <f>'Pivot MRIP 12"'!F985</f>
        <v>4</v>
      </c>
      <c r="G982">
        <f>'Pivot MRIP 12"'!G985</f>
        <v>3.1421446135594985E-2</v>
      </c>
      <c r="H982">
        <f t="shared" si="67"/>
        <v>44.355888562301743</v>
      </c>
      <c r="I982">
        <f t="shared" si="68"/>
        <v>41.765664100640883</v>
      </c>
    </row>
    <row r="983" spans="1:9" x14ac:dyDescent="0.25">
      <c r="A983">
        <f>'Pivot MRIP 12"'!A986</f>
        <v>2014</v>
      </c>
      <c r="B983" t="str">
        <f>'Pivot MRIP 12"'!B986</f>
        <v>1104420140617003</v>
      </c>
      <c r="C983">
        <f>'Pivot MRIP 12"'!C986</f>
        <v>481.08591689000002</v>
      </c>
      <c r="D983">
        <f>'Pivot MRIP 12"'!D986</f>
        <v>481.08591689000002</v>
      </c>
      <c r="E983">
        <f>'Pivot MRIP 12"'!E986</f>
        <v>0.94160359434525431</v>
      </c>
      <c r="F983">
        <f>'Pivot MRIP 12"'!F986</f>
        <v>1</v>
      </c>
      <c r="G983">
        <f>'Pivot MRIP 12"'!G986</f>
        <v>1.2568578454237993E-2</v>
      </c>
      <c r="H983">
        <f t="shared" si="67"/>
        <v>6.0465660896609839</v>
      </c>
      <c r="I983">
        <f t="shared" si="68"/>
        <v>5.6934683634709113</v>
      </c>
    </row>
    <row r="984" spans="1:9" x14ac:dyDescent="0.25">
      <c r="A984">
        <f>'Pivot MRIP 12"'!A987</f>
        <v>2014</v>
      </c>
      <c r="B984" t="str">
        <f>'Pivot MRIP 12"'!B987</f>
        <v>1104420140617004</v>
      </c>
      <c r="C984">
        <f>'Pivot MRIP 12"'!C987</f>
        <v>481.08591689000002</v>
      </c>
      <c r="D984">
        <f>'Pivot MRIP 12"'!D987</f>
        <v>481.08591689000002</v>
      </c>
      <c r="E984">
        <f>'Pivot MRIP 12"'!E987</f>
        <v>0.94160359434525431</v>
      </c>
      <c r="F984">
        <f>'Pivot MRIP 12"'!F987</f>
        <v>1</v>
      </c>
      <c r="G984">
        <f>'Pivot MRIP 12"'!G987</f>
        <v>1.2568578454237993E-2</v>
      </c>
      <c r="H984">
        <f t="shared" si="67"/>
        <v>6.0465660896609839</v>
      </c>
      <c r="I984">
        <f t="shared" si="68"/>
        <v>5.6934683634709113</v>
      </c>
    </row>
    <row r="985" spans="1:9" x14ac:dyDescent="0.25">
      <c r="A985">
        <f>'Pivot MRIP 12"'!A988</f>
        <v>2014</v>
      </c>
      <c r="B985" t="str">
        <f>'Pivot MRIP 12"'!B988</f>
        <v>1104420140617009</v>
      </c>
      <c r="C985">
        <f>'Pivot MRIP 12"'!C988</f>
        <v>481.08591689000002</v>
      </c>
      <c r="D985">
        <f>'Pivot MRIP 12"'!D988</f>
        <v>481.08591689000002</v>
      </c>
      <c r="E985">
        <f>'Pivot MRIP 12"'!E988</f>
        <v>0.94160359434525442</v>
      </c>
      <c r="F985">
        <f>'Pivot MRIP 12"'!F988</f>
        <v>1</v>
      </c>
      <c r="G985">
        <f>'Pivot MRIP 12"'!G988</f>
        <v>1.8852867681356991E-2</v>
      </c>
      <c r="H985">
        <f t="shared" si="67"/>
        <v>9.0698491344914771</v>
      </c>
      <c r="I985">
        <f t="shared" si="68"/>
        <v>8.5402025452063697</v>
      </c>
    </row>
    <row r="986" spans="1:9" x14ac:dyDescent="0.25">
      <c r="A986">
        <f>'Pivot MRIP 12"'!A989</f>
        <v>2014</v>
      </c>
      <c r="B986" t="str">
        <f>'Pivot MRIP 12"'!B989</f>
        <v>1104420140617010</v>
      </c>
      <c r="C986">
        <f>'Pivot MRIP 12"'!C989</f>
        <v>481.08591689000002</v>
      </c>
      <c r="D986">
        <f>'Pivot MRIP 12"'!D989</f>
        <v>481.08591689000002</v>
      </c>
      <c r="E986">
        <f>'Pivot MRIP 12"'!E989</f>
        <v>0.94160359434525431</v>
      </c>
      <c r="F986">
        <f>'Pivot MRIP 12"'!F989</f>
        <v>1</v>
      </c>
      <c r="G986">
        <f>'Pivot MRIP 12"'!G989</f>
        <v>1.2568578454237993E-2</v>
      </c>
      <c r="H986">
        <f t="shared" si="67"/>
        <v>6.0465660896609839</v>
      </c>
      <c r="I986">
        <f t="shared" si="68"/>
        <v>5.6934683634709113</v>
      </c>
    </row>
    <row r="987" spans="1:9" x14ac:dyDescent="0.25">
      <c r="A987">
        <f>'Pivot MRIP 12"'!A990</f>
        <v>2014</v>
      </c>
      <c r="B987" t="str">
        <f>'Pivot MRIP 12"'!B990</f>
        <v>1104420140617011</v>
      </c>
      <c r="C987">
        <f>'Pivot MRIP 12"'!C990</f>
        <v>481.08591689000002</v>
      </c>
      <c r="D987">
        <f>'Pivot MRIP 12"'!D990</f>
        <v>481.08591689000002</v>
      </c>
      <c r="E987">
        <f>'Pivot MRIP 12"'!E990</f>
        <v>0.94160359434525442</v>
      </c>
      <c r="F987">
        <f>'Pivot MRIP 12"'!F990</f>
        <v>1</v>
      </c>
      <c r="G987">
        <f>'Pivot MRIP 12"'!G990</f>
        <v>1.8852867681356991E-2</v>
      </c>
      <c r="H987">
        <f t="shared" si="67"/>
        <v>9.0698491344914771</v>
      </c>
      <c r="I987">
        <f t="shared" si="68"/>
        <v>8.5402025452063697</v>
      </c>
    </row>
    <row r="988" spans="1:9" x14ac:dyDescent="0.25">
      <c r="A988">
        <f>'Pivot MRIP 12"'!A991</f>
        <v>2014</v>
      </c>
      <c r="B988" t="str">
        <f>'Pivot MRIP 12"'!B991</f>
        <v>1104420140622008</v>
      </c>
      <c r="C988">
        <f>'Pivot MRIP 12"'!C991</f>
        <v>519.03806625000004</v>
      </c>
      <c r="D988">
        <f>'Pivot MRIP 12"'!D991</f>
        <v>519.03806625000004</v>
      </c>
      <c r="E988">
        <f>'Pivot MRIP 12"'!E991</f>
        <v>0.94160359434525431</v>
      </c>
      <c r="F988">
        <f>'Pivot MRIP 12"'!F991</f>
        <v>2</v>
      </c>
      <c r="G988">
        <f>'Pivot MRIP 12"'!G991</f>
        <v>6.2842892271189965E-3</v>
      </c>
      <c r="H988">
        <f t="shared" si="67"/>
        <v>3.2617853281995512</v>
      </c>
      <c r="I988">
        <f t="shared" si="68"/>
        <v>3.0713087890153123</v>
      </c>
    </row>
    <row r="989" spans="1:9" x14ac:dyDescent="0.25">
      <c r="A989">
        <f>'Pivot MRIP 12"'!A992</f>
        <v>2014</v>
      </c>
      <c r="B989" t="str">
        <f>'Pivot MRIP 12"'!B992</f>
        <v>1104420140622010</v>
      </c>
      <c r="C989">
        <f>'Pivot MRIP 12"'!C992</f>
        <v>1016.6403714000002</v>
      </c>
      <c r="D989">
        <f>'Pivot MRIP 12"'!D992</f>
        <v>1016.6403714000002</v>
      </c>
      <c r="E989">
        <f>'Pivot MRIP 12"'!E992</f>
        <v>0.94160359434525442</v>
      </c>
      <c r="F989">
        <f>'Pivot MRIP 12"'!F992</f>
        <v>18</v>
      </c>
      <c r="G989">
        <f>'Pivot MRIP 12"'!G992</f>
        <v>8.1695759952546951E-2</v>
      </c>
      <c r="H989">
        <f t="shared" si="67"/>
        <v>83.055207739962597</v>
      </c>
      <c r="I989">
        <f t="shared" si="68"/>
        <v>78.205082137040577</v>
      </c>
    </row>
    <row r="990" spans="1:9" x14ac:dyDescent="0.25">
      <c r="A990">
        <f>'Pivot MRIP 12"'!A993</f>
        <v>2014</v>
      </c>
      <c r="B990" t="str">
        <f>'Pivot MRIP 12"'!B993</f>
        <v>1104420140622016</v>
      </c>
      <c r="C990">
        <f>'Pivot MRIP 12"'!C993</f>
        <v>1150.5371402000001</v>
      </c>
      <c r="D990">
        <f>'Pivot MRIP 12"'!D993</f>
        <v>1150.5371402000001</v>
      </c>
      <c r="E990">
        <f>'Pivot MRIP 12"'!E993</f>
        <v>0.94160359434525442</v>
      </c>
      <c r="F990">
        <f>'Pivot MRIP 12"'!F993</f>
        <v>4</v>
      </c>
      <c r="G990">
        <f>'Pivot MRIP 12"'!G993</f>
        <v>0.18852867681356988</v>
      </c>
      <c r="H990">
        <f t="shared" si="67"/>
        <v>216.90924466677475</v>
      </c>
      <c r="I990">
        <f t="shared" si="68"/>
        <v>204.24252442494932</v>
      </c>
    </row>
    <row r="991" spans="1:9" x14ac:dyDescent="0.25">
      <c r="A991">
        <f>'Pivot MRIP 12"'!A994</f>
        <v>2014</v>
      </c>
      <c r="B991" t="str">
        <f>'Pivot MRIP 12"'!B994</f>
        <v>1104420140624001</v>
      </c>
      <c r="C991">
        <f>'Pivot MRIP 12"'!C994</f>
        <v>81.536043945000003</v>
      </c>
      <c r="D991">
        <f>'Pivot MRIP 12"'!D994</f>
        <v>81.536043945000003</v>
      </c>
      <c r="E991">
        <f>'Pivot MRIP 12"'!E994</f>
        <v>0.94160359434525431</v>
      </c>
      <c r="F991">
        <f>'Pivot MRIP 12"'!F994</f>
        <v>1</v>
      </c>
      <c r="G991">
        <f>'Pivot MRIP 12"'!G994</f>
        <v>1.2568578454237993E-2</v>
      </c>
      <c r="H991">
        <f t="shared" si="67"/>
        <v>1.0247921651709293</v>
      </c>
      <c r="I991">
        <f t="shared" si="68"/>
        <v>0.96494798618180255</v>
      </c>
    </row>
    <row r="992" spans="1:9" x14ac:dyDescent="0.25">
      <c r="A992">
        <f>'Pivot MRIP 12"'!A995</f>
        <v>2014</v>
      </c>
      <c r="B992" t="str">
        <f>'Pivot MRIP 12"'!B995</f>
        <v>1104420140629011</v>
      </c>
      <c r="C992">
        <f>'Pivot MRIP 12"'!C995</f>
        <v>475.23129649999998</v>
      </c>
      <c r="D992">
        <f>'Pivot MRIP 12"'!D995</f>
        <v>475.23129649999998</v>
      </c>
      <c r="E992">
        <f>'Pivot MRIP 12"'!E995</f>
        <v>0.94160359434525431</v>
      </c>
      <c r="F992">
        <f>'Pivot MRIP 12"'!F995</f>
        <v>4</v>
      </c>
      <c r="G992">
        <f>'Pivot MRIP 12"'!G995</f>
        <v>1.2568578454237993E-2</v>
      </c>
      <c r="H992">
        <f t="shared" si="67"/>
        <v>5.9729818339694871</v>
      </c>
      <c r="I992">
        <f t="shared" si="68"/>
        <v>5.624181163824578</v>
      </c>
    </row>
    <row r="993" spans="1:9" x14ac:dyDescent="0.25">
      <c r="A993">
        <f>'Pivot MRIP 12"'!A996</f>
        <v>2014</v>
      </c>
      <c r="B993" t="str">
        <f>'Pivot MRIP 12"'!B996</f>
        <v>1104420140713007</v>
      </c>
      <c r="C993">
        <f>'Pivot MRIP 12"'!C996</f>
        <v>28.280131374</v>
      </c>
      <c r="D993">
        <f>'Pivot MRIP 12"'!D996</f>
        <v>28.280131374</v>
      </c>
      <c r="E993">
        <f>'Pivot MRIP 12"'!E996</f>
        <v>0.94160359434525431</v>
      </c>
      <c r="F993">
        <f>'Pivot MRIP 12"'!F996</f>
        <v>1</v>
      </c>
      <c r="G993">
        <f>'Pivot MRIP 12"'!G996</f>
        <v>6.2842892271189965E-3</v>
      </c>
      <c r="H993">
        <f t="shared" si="67"/>
        <v>0.17772052493513815</v>
      </c>
      <c r="I993">
        <f t="shared" si="68"/>
        <v>0.16734228506785148</v>
      </c>
    </row>
    <row r="994" spans="1:9" x14ac:dyDescent="0.25">
      <c r="A994">
        <f>'Pivot MRIP 12"'!A997</f>
        <v>2014</v>
      </c>
      <c r="B994" t="str">
        <f>'Pivot MRIP 12"'!B997</f>
        <v>1104420140718001</v>
      </c>
      <c r="C994">
        <f>'Pivot MRIP 12"'!C997</f>
        <v>527.42220686999997</v>
      </c>
      <c r="D994">
        <f>'Pivot MRIP 12"'!D997</f>
        <v>527.42220686999997</v>
      </c>
      <c r="E994">
        <f>'Pivot MRIP 12"'!E997</f>
        <v>0.94160359434525431</v>
      </c>
      <c r="F994">
        <f>'Pivot MRIP 12"'!F997</f>
        <v>5</v>
      </c>
      <c r="G994">
        <f>'Pivot MRIP 12"'!G997</f>
        <v>6.2842892271189965E-3</v>
      </c>
      <c r="H994">
        <f t="shared" si="67"/>
        <v>3.3144736927764678</v>
      </c>
      <c r="I994">
        <f t="shared" si="68"/>
        <v>3.1209203424811101</v>
      </c>
    </row>
    <row r="995" spans="1:9" x14ac:dyDescent="0.25">
      <c r="A995">
        <f>'Pivot MRIP 12"'!A998</f>
        <v>2014</v>
      </c>
      <c r="B995" t="str">
        <f>'Pivot MRIP 12"'!B998</f>
        <v>1104420140726002</v>
      </c>
      <c r="C995">
        <f>'Pivot MRIP 12"'!C998</f>
        <v>1071.5209791</v>
      </c>
      <c r="D995">
        <f>'Pivot MRIP 12"'!D998</f>
        <v>1071.5209791</v>
      </c>
      <c r="E995">
        <f>'Pivot MRIP 12"'!E998</f>
        <v>0.94160359434525431</v>
      </c>
      <c r="F995">
        <f>'Pivot MRIP 12"'!F998</f>
        <v>2</v>
      </c>
      <c r="G995">
        <f>'Pivot MRIP 12"'!G998</f>
        <v>6.2842892271189965E-3</v>
      </c>
      <c r="H995">
        <f t="shared" si="67"/>
        <v>6.7337477455901293</v>
      </c>
      <c r="I995">
        <f t="shared" si="68"/>
        <v>6.3405210806619188</v>
      </c>
    </row>
    <row r="996" spans="1:9" x14ac:dyDescent="0.25">
      <c r="A996">
        <f>'Pivot MRIP 12"'!A999</f>
        <v>2014</v>
      </c>
      <c r="B996" t="str">
        <f>'Pivot MRIP 12"'!B999</f>
        <v>1104420140726013</v>
      </c>
      <c r="C996">
        <f>'Pivot MRIP 12"'!C999</f>
        <v>550.85634617000005</v>
      </c>
      <c r="D996">
        <f>'Pivot MRIP 12"'!D999</f>
        <v>550.85634617000005</v>
      </c>
      <c r="E996">
        <f>'Pivot MRIP 12"'!E999</f>
        <v>0.94160359434525442</v>
      </c>
      <c r="F996">
        <f>'Pivot MRIP 12"'!F999</f>
        <v>1</v>
      </c>
      <c r="G996">
        <f>'Pivot MRIP 12"'!G999</f>
        <v>9.4264338406784942E-2</v>
      </c>
      <c r="H996">
        <f t="shared" si="67"/>
        <v>51.926109028893954</v>
      </c>
      <c r="I996">
        <f t="shared" si="68"/>
        <v>48.893810901970113</v>
      </c>
    </row>
    <row r="997" spans="1:9" x14ac:dyDescent="0.25">
      <c r="A997">
        <f>'Pivot MRIP 12"'!A1000</f>
        <v>2014</v>
      </c>
      <c r="B997" t="str">
        <f>'Pivot MRIP 12"'!B1000</f>
        <v>1104420140727008</v>
      </c>
      <c r="C997">
        <f>'Pivot MRIP 12"'!C1000</f>
        <v>341.71976036000001</v>
      </c>
      <c r="D997">
        <f>'Pivot MRIP 12"'!D1000</f>
        <v>341.71976036000001</v>
      </c>
      <c r="E997">
        <f>'Pivot MRIP 12"'!E1000</f>
        <v>0.94160359434525442</v>
      </c>
      <c r="F997">
        <f>'Pivot MRIP 12"'!F1000</f>
        <v>1</v>
      </c>
      <c r="G997">
        <f>'Pivot MRIP 12"'!G1000</f>
        <v>3.7705735362713981E-2</v>
      </c>
      <c r="H997">
        <f t="shared" si="67"/>
        <v>12.8847948523442</v>
      </c>
      <c r="I997">
        <f t="shared" si="68"/>
        <v>12.13236914536853</v>
      </c>
    </row>
    <row r="998" spans="1:9" x14ac:dyDescent="0.25">
      <c r="A998">
        <f>'Pivot MRIP 12"'!A1001</f>
        <v>2014</v>
      </c>
      <c r="B998" t="str">
        <f>'Pivot MRIP 12"'!B1001</f>
        <v>1104420140805003</v>
      </c>
      <c r="C998">
        <f>'Pivot MRIP 12"'!C1001</f>
        <v>334.46262503000003</v>
      </c>
      <c r="D998">
        <f>'Pivot MRIP 12"'!D1001</f>
        <v>334.46262503000003</v>
      </c>
      <c r="E998">
        <f>'Pivot MRIP 12"'!E1001</f>
        <v>0.94160359434525431</v>
      </c>
      <c r="F998">
        <f>'Pivot MRIP 12"'!F1001</f>
        <v>2</v>
      </c>
      <c r="G998">
        <f>'Pivot MRIP 12"'!G1001</f>
        <v>1.2568578454237993E-2</v>
      </c>
      <c r="H998">
        <f t="shared" si="67"/>
        <v>4.2037197426999393</v>
      </c>
      <c r="I998">
        <f t="shared" si="68"/>
        <v>3.9582376193463706</v>
      </c>
    </row>
    <row r="999" spans="1:9" x14ac:dyDescent="0.25">
      <c r="A999">
        <f>'Pivot MRIP 12"'!A1002</f>
        <v>2014</v>
      </c>
      <c r="B999" t="str">
        <f>'Pivot MRIP 12"'!B1002</f>
        <v>1104420140809003</v>
      </c>
      <c r="C999">
        <f>'Pivot MRIP 12"'!C1002</f>
        <v>111.95045559</v>
      </c>
      <c r="D999">
        <f>'Pivot MRIP 12"'!D1002</f>
        <v>111.95045559</v>
      </c>
      <c r="E999">
        <f>'Pivot MRIP 12"'!E1002</f>
        <v>0.94160359434525431</v>
      </c>
      <c r="F999">
        <f>'Pivot MRIP 12"'!F1002</f>
        <v>1</v>
      </c>
      <c r="G999">
        <f>'Pivot MRIP 12"'!G1002</f>
        <v>6.2842892271189965E-3</v>
      </c>
      <c r="H999">
        <f t="shared" si="67"/>
        <v>0.70352904203530064</v>
      </c>
      <c r="I999">
        <f t="shared" si="68"/>
        <v>0.66244547470671256</v>
      </c>
    </row>
    <row r="1000" spans="1:9" x14ac:dyDescent="0.25">
      <c r="A1000">
        <f>'Pivot MRIP 12"'!A1003</f>
        <v>2014</v>
      </c>
      <c r="B1000" t="str">
        <f>'Pivot MRIP 12"'!B1003</f>
        <v>1104420140814009</v>
      </c>
      <c r="C1000">
        <f>'Pivot MRIP 12"'!C1003</f>
        <v>73.681739139000001</v>
      </c>
      <c r="D1000">
        <f>'Pivot MRIP 12"'!D1003</f>
        <v>73.681739139000001</v>
      </c>
      <c r="E1000">
        <f>'Pivot MRIP 12"'!E1003</f>
        <v>0.94160359434525442</v>
      </c>
      <c r="F1000">
        <f>'Pivot MRIP 12"'!F1003</f>
        <v>1</v>
      </c>
      <c r="G1000">
        <f>'Pivot MRIP 12"'!G1003</f>
        <v>4.3990024589832977E-2</v>
      </c>
      <c r="H1000">
        <f t="shared" si="67"/>
        <v>3.241261516546269</v>
      </c>
      <c r="I1000">
        <f t="shared" si="68"/>
        <v>3.0519834941929171</v>
      </c>
    </row>
    <row r="1001" spans="1:9" x14ac:dyDescent="0.25">
      <c r="A1001">
        <f>'Pivot MRIP 12"'!A1004</f>
        <v>2014</v>
      </c>
      <c r="B1001" t="str">
        <f>'Pivot MRIP 12"'!B1004</f>
        <v>1104420140814010</v>
      </c>
      <c r="C1001">
        <f>'Pivot MRIP 12"'!C1004</f>
        <v>73.681739139000001</v>
      </c>
      <c r="D1001">
        <f>'Pivot MRIP 12"'!D1004</f>
        <v>73.681739139000001</v>
      </c>
      <c r="E1001">
        <f>'Pivot MRIP 12"'!E1004</f>
        <v>0.94160359434525442</v>
      </c>
      <c r="F1001">
        <f>'Pivot MRIP 12"'!F1004</f>
        <v>1</v>
      </c>
      <c r="G1001">
        <f>'Pivot MRIP 12"'!G1004</f>
        <v>3.7705735362713981E-2</v>
      </c>
      <c r="H1001">
        <f t="shared" si="67"/>
        <v>2.7782241570396593</v>
      </c>
      <c r="I1001">
        <f t="shared" si="68"/>
        <v>2.6159858521653576</v>
      </c>
    </row>
    <row r="1002" spans="1:9" x14ac:dyDescent="0.25">
      <c r="A1002">
        <f>'Pivot MRIP 12"'!A1005</f>
        <v>2014</v>
      </c>
      <c r="B1002" t="str">
        <f>'Pivot MRIP 12"'!B1005</f>
        <v>1104420140816010</v>
      </c>
      <c r="C1002">
        <f>'Pivot MRIP 12"'!C1005</f>
        <v>380.55009789000002</v>
      </c>
      <c r="D1002">
        <f>'Pivot MRIP 12"'!D1005</f>
        <v>380.55009789000002</v>
      </c>
      <c r="E1002">
        <f>'Pivot MRIP 12"'!E1005</f>
        <v>0.94160359434525442</v>
      </c>
      <c r="F1002">
        <f>'Pivot MRIP 12"'!F1005</f>
        <v>1</v>
      </c>
      <c r="G1002">
        <f>'Pivot MRIP 12"'!G1005</f>
        <v>1.8852867681356991E-2</v>
      </c>
      <c r="H1002">
        <f t="shared" si="67"/>
        <v>7.1744606416476202</v>
      </c>
      <c r="I1002">
        <f t="shared" si="68"/>
        <v>6.75549792766396</v>
      </c>
    </row>
    <row r="1003" spans="1:9" x14ac:dyDescent="0.25">
      <c r="A1003">
        <f>'Pivot MRIP 12"'!A1006</f>
        <v>2014</v>
      </c>
      <c r="B1003" t="str">
        <f>'Pivot MRIP 12"'!B1006</f>
        <v>1104420140817003</v>
      </c>
      <c r="C1003">
        <f>'Pivot MRIP 12"'!C1006</f>
        <v>387.32589942999999</v>
      </c>
      <c r="D1003">
        <f>'Pivot MRIP 12"'!D1006</f>
        <v>387.32589942999999</v>
      </c>
      <c r="E1003">
        <f>'Pivot MRIP 12"'!E1006</f>
        <v>0.94160359434525431</v>
      </c>
      <c r="F1003">
        <f>'Pivot MRIP 12"'!F1006</f>
        <v>6</v>
      </c>
      <c r="G1003">
        <f>'Pivot MRIP 12"'!G1006</f>
        <v>2.5137156908475986E-2</v>
      </c>
      <c r="H1003">
        <f t="shared" si="67"/>
        <v>9.736271908688499</v>
      </c>
      <c r="I1003">
        <f t="shared" si="68"/>
        <v>9.1677086247438204</v>
      </c>
    </row>
    <row r="1004" spans="1:9" x14ac:dyDescent="0.25">
      <c r="A1004">
        <f>'Pivot MRIP 12"'!A1007</f>
        <v>2014</v>
      </c>
      <c r="B1004" t="str">
        <f>'Pivot MRIP 12"'!B1007</f>
        <v>1104420140817008</v>
      </c>
      <c r="C1004">
        <f>'Pivot MRIP 12"'!C1007</f>
        <v>387.32589942999999</v>
      </c>
      <c r="D1004">
        <f>'Pivot MRIP 12"'!D1007</f>
        <v>387.32589942999999</v>
      </c>
      <c r="E1004">
        <f>'Pivot MRIP 12"'!E1007</f>
        <v>0.94160359434525442</v>
      </c>
      <c r="F1004">
        <f>'Pivot MRIP 12"'!F1007</f>
        <v>16</v>
      </c>
      <c r="G1004">
        <f>'Pivot MRIP 12"'!G1007</f>
        <v>5.6558603044070968E-2</v>
      </c>
      <c r="H1004">
        <f t="shared" si="67"/>
        <v>21.906611794549121</v>
      </c>
      <c r="I1004">
        <f t="shared" si="68"/>
        <v>20.627344405673597</v>
      </c>
    </row>
    <row r="1005" spans="1:9" x14ac:dyDescent="0.25">
      <c r="A1005">
        <f>'Pivot MRIP 12"'!A1008</f>
        <v>2014</v>
      </c>
      <c r="B1005" t="str">
        <f>'Pivot MRIP 12"'!B1008</f>
        <v>1104420140817012</v>
      </c>
      <c r="C1005">
        <f>'Pivot MRIP 12"'!C1008</f>
        <v>387.32589942999999</v>
      </c>
      <c r="D1005">
        <f>'Pivot MRIP 12"'!D1008</f>
        <v>387.32589942999999</v>
      </c>
      <c r="E1005">
        <f>'Pivot MRIP 12"'!E1008</f>
        <v>0.94160359434525442</v>
      </c>
      <c r="F1005">
        <f>'Pivot MRIP 12"'!F1008</f>
        <v>6</v>
      </c>
      <c r="G1005">
        <f>'Pivot MRIP 12"'!G1008</f>
        <v>1.8852867681356991E-2</v>
      </c>
      <c r="H1005">
        <f t="shared" si="67"/>
        <v>7.3022039315163747</v>
      </c>
      <c r="I1005">
        <f t="shared" si="68"/>
        <v>6.8757814685578662</v>
      </c>
    </row>
    <row r="1006" spans="1:9" x14ac:dyDescent="0.25">
      <c r="A1006">
        <f>'Pivot MRIP 12"'!A1009</f>
        <v>2014</v>
      </c>
      <c r="B1006" t="str">
        <f>'Pivot MRIP 12"'!B1009</f>
        <v>1104420140820001</v>
      </c>
      <c r="C1006">
        <f>'Pivot MRIP 12"'!C1009</f>
        <v>6.9572870229000001</v>
      </c>
      <c r="D1006">
        <f>'Pivot MRIP 12"'!D1009</f>
        <v>6.9572870229000001</v>
      </c>
      <c r="E1006">
        <f>'Pivot MRIP 12"'!E1009</f>
        <v>0.94160359434525431</v>
      </c>
      <c r="F1006">
        <f>'Pivot MRIP 12"'!F1009</f>
        <v>18</v>
      </c>
      <c r="G1006">
        <f>'Pivot MRIP 12"'!G1009</f>
        <v>2.5137156908475986E-2</v>
      </c>
      <c r="H1006">
        <f t="shared" si="67"/>
        <v>0.17488641555194107</v>
      </c>
      <c r="I1006">
        <f t="shared" si="68"/>
        <v>0.16467367748586548</v>
      </c>
    </row>
    <row r="1007" spans="1:9" x14ac:dyDescent="0.25">
      <c r="A1007">
        <f>'Pivot MRIP 12"'!A1010</f>
        <v>2014</v>
      </c>
      <c r="B1007" t="str">
        <f>'Pivot MRIP 12"'!B1010</f>
        <v>1104420140820010</v>
      </c>
      <c r="C1007">
        <f>'Pivot MRIP 12"'!C1010</f>
        <v>6.9572870229000001</v>
      </c>
      <c r="D1007">
        <f>'Pivot MRIP 12"'!D1010</f>
        <v>6.9572870229000001</v>
      </c>
      <c r="E1007">
        <f>'Pivot MRIP 12"'!E1010</f>
        <v>0.94160359434525431</v>
      </c>
      <c r="F1007">
        <f>'Pivot MRIP 12"'!F1010</f>
        <v>9</v>
      </c>
      <c r="G1007">
        <f>'Pivot MRIP 12"'!G1010</f>
        <v>6.9127181498308959E-2</v>
      </c>
      <c r="H1007">
        <f t="shared" si="67"/>
        <v>0.4809376427678379</v>
      </c>
      <c r="I1007">
        <f t="shared" si="68"/>
        <v>0.45285261308613006</v>
      </c>
    </row>
    <row r="1008" spans="1:9" x14ac:dyDescent="0.25">
      <c r="A1008">
        <f>'Pivot MRIP 12"'!A1011</f>
        <v>2014</v>
      </c>
      <c r="B1008" t="str">
        <f>'Pivot MRIP 12"'!B1011</f>
        <v>1104420140828002</v>
      </c>
      <c r="C1008">
        <f>'Pivot MRIP 12"'!C1011</f>
        <v>189.76583681</v>
      </c>
      <c r="D1008">
        <f>'Pivot MRIP 12"'!D1011</f>
        <v>189.76583681</v>
      </c>
      <c r="E1008">
        <f>'Pivot MRIP 12"'!E1011</f>
        <v>0.94160359434525431</v>
      </c>
      <c r="F1008">
        <f>'Pivot MRIP 12"'!F1011</f>
        <v>1</v>
      </c>
      <c r="G1008">
        <f>'Pivot MRIP 12"'!G1011</f>
        <v>1.2568578454237993E-2</v>
      </c>
      <c r="H1008">
        <f t="shared" si="67"/>
        <v>2.3850868078806089</v>
      </c>
      <c r="I1008">
        <f t="shared" si="68"/>
        <v>2.2458063111258304</v>
      </c>
    </row>
    <row r="1009" spans="1:9" x14ac:dyDescent="0.25">
      <c r="A1009">
        <f>'Pivot MRIP 12"'!A1012</f>
        <v>2014</v>
      </c>
      <c r="B1009" t="str">
        <f>'Pivot MRIP 12"'!B1012</f>
        <v>1104420140828005</v>
      </c>
      <c r="C1009">
        <f>'Pivot MRIP 12"'!C1012</f>
        <v>189.76583681</v>
      </c>
      <c r="D1009">
        <f>'Pivot MRIP 12"'!D1012</f>
        <v>189.76583681</v>
      </c>
      <c r="E1009">
        <f>'Pivot MRIP 12"'!E1012</f>
        <v>1.6193916375986812</v>
      </c>
      <c r="F1009">
        <f>'Pivot MRIP 12"'!F1012</f>
        <v>4</v>
      </c>
      <c r="G1009">
        <f>'Pivot MRIP 12"'!G1012</f>
        <v>1.0502743138169519</v>
      </c>
      <c r="H1009">
        <f t="shared" si="67"/>
        <v>199.30618404152241</v>
      </c>
      <c r="I1009">
        <f t="shared" si="68"/>
        <v>322.75476775854514</v>
      </c>
    </row>
    <row r="1010" spans="1:9" x14ac:dyDescent="0.25">
      <c r="A1010">
        <f>'Pivot MRIP 12"'!A1013</f>
        <v>2014</v>
      </c>
      <c r="B1010" t="str">
        <f>'Pivot MRIP 12"'!B1013</f>
        <v>1104420140907001</v>
      </c>
      <c r="C1010">
        <f>'Pivot MRIP 12"'!C1013</f>
        <v>1281.6433915</v>
      </c>
      <c r="D1010">
        <f>'Pivot MRIP 12"'!D1013</f>
        <v>1281.6433915</v>
      </c>
      <c r="E1010">
        <f>'Pivot MRIP 12"'!E1013</f>
        <v>0.94160359434525442</v>
      </c>
      <c r="F1010">
        <f>'Pivot MRIP 12"'!F1013</f>
        <v>4</v>
      </c>
      <c r="G1010">
        <f>'Pivot MRIP 12"'!G1013</f>
        <v>3.7705735362713981E-2</v>
      </c>
      <c r="H1010">
        <f t="shared" si="67"/>
        <v>48.325306549270231</v>
      </c>
      <c r="I1010">
        <f t="shared" si="68"/>
        <v>45.503282344629113</v>
      </c>
    </row>
    <row r="1011" spans="1:9" x14ac:dyDescent="0.25">
      <c r="A1011">
        <f>'Pivot MRIP 12"'!A1014</f>
        <v>2014</v>
      </c>
      <c r="B1011" t="str">
        <f>'Pivot MRIP 12"'!B1014</f>
        <v>1104420140918007</v>
      </c>
      <c r="C1011">
        <f>'Pivot MRIP 12"'!C1014</f>
        <v>124.34784873</v>
      </c>
      <c r="D1011">
        <f>'Pivot MRIP 12"'!D1014</f>
        <v>124.34784873</v>
      </c>
      <c r="E1011">
        <f>'Pivot MRIP 12"'!E1014</f>
        <v>0.94160359434525431</v>
      </c>
      <c r="F1011">
        <f>'Pivot MRIP 12"'!F1014</f>
        <v>1</v>
      </c>
      <c r="G1011">
        <f>'Pivot MRIP 12"'!G1014</f>
        <v>6.2842892271189965E-3</v>
      </c>
      <c r="H1011">
        <f t="shared" si="67"/>
        <v>0.78143784618936152</v>
      </c>
      <c r="I1011">
        <f t="shared" si="68"/>
        <v>0.73580468472931682</v>
      </c>
    </row>
    <row r="1012" spans="1:9" x14ac:dyDescent="0.25">
      <c r="A1012">
        <f>'Pivot MRIP 12"'!A1015</f>
        <v>2014</v>
      </c>
      <c r="B1012" t="str">
        <f>'Pivot MRIP 12"'!B1015</f>
        <v>1104420140922001</v>
      </c>
      <c r="C1012">
        <f>'Pivot MRIP 12"'!C1015</f>
        <v>121.99296997</v>
      </c>
      <c r="D1012">
        <f>'Pivot MRIP 12"'!D1015</f>
        <v>121.99296997</v>
      </c>
      <c r="E1012">
        <f>'Pivot MRIP 12"'!E1015</f>
        <v>0.94160359434525431</v>
      </c>
      <c r="F1012">
        <f>'Pivot MRIP 12"'!F1015</f>
        <v>1</v>
      </c>
      <c r="G1012">
        <f>'Pivot MRIP 12"'!G1015</f>
        <v>1.2568578454237993E-2</v>
      </c>
      <c r="H1012">
        <f t="shared" si="67"/>
        <v>1.5332782139334447</v>
      </c>
      <c r="I1012">
        <f t="shared" si="68"/>
        <v>1.4437402773710033</v>
      </c>
    </row>
    <row r="1013" spans="1:9" x14ac:dyDescent="0.25">
      <c r="A1013">
        <f>'Pivot MRIP 12"'!A1016</f>
        <v>2014</v>
      </c>
      <c r="B1013" t="str">
        <f>'Pivot MRIP 12"'!B1016</f>
        <v>1104420140923004</v>
      </c>
      <c r="C1013">
        <f>'Pivot MRIP 12"'!C1016</f>
        <v>136.91912303999999</v>
      </c>
      <c r="D1013">
        <f>'Pivot MRIP 12"'!D1016</f>
        <v>136.91912303999999</v>
      </c>
      <c r="E1013">
        <f>'Pivot MRIP 12"'!E1016</f>
        <v>0.94160359434525442</v>
      </c>
      <c r="F1013">
        <f>'Pivot MRIP 12"'!F1016</f>
        <v>1</v>
      </c>
      <c r="G1013">
        <f>'Pivot MRIP 12"'!G1016</f>
        <v>3.7705735362713981E-2</v>
      </c>
      <c r="H1013">
        <f t="shared" si="67"/>
        <v>5.1626362194411142</v>
      </c>
      <c r="I1013">
        <f t="shared" si="68"/>
        <v>4.8611568205227487</v>
      </c>
    </row>
    <row r="1014" spans="1:9" x14ac:dyDescent="0.25">
      <c r="A1014">
        <f>'Pivot MRIP 12"'!A1017</f>
        <v>2014</v>
      </c>
      <c r="B1014" t="str">
        <f>'Pivot MRIP 12"'!B1017</f>
        <v>1104420140923006</v>
      </c>
      <c r="C1014">
        <f>'Pivot MRIP 12"'!C1017</f>
        <v>255.40587291</v>
      </c>
      <c r="D1014">
        <f>'Pivot MRIP 12"'!D1017</f>
        <v>255.40587291</v>
      </c>
      <c r="E1014">
        <f>'Pivot MRIP 12"'!E1017</f>
        <v>0.94160359434525431</v>
      </c>
      <c r="F1014">
        <f>'Pivot MRIP 12"'!F1017</f>
        <v>3</v>
      </c>
      <c r="G1014">
        <f>'Pivot MRIP 12"'!G1017</f>
        <v>1.2568578454237993E-2</v>
      </c>
      <c r="H1014">
        <f t="shared" si="67"/>
        <v>3.210088751342473</v>
      </c>
      <c r="I1014">
        <f t="shared" si="68"/>
        <v>3.022631106431342</v>
      </c>
    </row>
    <row r="1015" spans="1:9" x14ac:dyDescent="0.25">
      <c r="A1015">
        <f>'Pivot MRIP 12"'!A1018</f>
        <v>2014</v>
      </c>
      <c r="B1015" t="str">
        <f>'Pivot MRIP 12"'!B1018</f>
        <v>1104420140923008</v>
      </c>
      <c r="C1015">
        <f>'Pivot MRIP 12"'!C1018</f>
        <v>196.16249798000001</v>
      </c>
      <c r="D1015">
        <f>'Pivot MRIP 12"'!D1018</f>
        <v>196.16249798000001</v>
      </c>
      <c r="E1015">
        <f>'Pivot MRIP 12"'!E1018</f>
        <v>0.94160359434525431</v>
      </c>
      <c r="F1015">
        <f>'Pivot MRIP 12"'!F1018</f>
        <v>2</v>
      </c>
      <c r="G1015">
        <f>'Pivot MRIP 12"'!G1018</f>
        <v>2.5137156908475986E-2</v>
      </c>
      <c r="H1015">
        <f t="shared" si="67"/>
        <v>4.930967491281864</v>
      </c>
      <c r="I1015">
        <f t="shared" si="68"/>
        <v>4.6430167133906046</v>
      </c>
    </row>
    <row r="1016" spans="1:9" x14ac:dyDescent="0.25">
      <c r="A1016">
        <f>'Pivot MRIP 12"'!A1019</f>
        <v>2014</v>
      </c>
      <c r="B1016" t="str">
        <f>'Pivot MRIP 12"'!B1019</f>
        <v>1104420141001002</v>
      </c>
      <c r="C1016">
        <f>'Pivot MRIP 12"'!C1019</f>
        <v>168.29079712000001</v>
      </c>
      <c r="D1016">
        <f>'Pivot MRIP 12"'!D1019</f>
        <v>168.29079712000001</v>
      </c>
      <c r="E1016">
        <f>'Pivot MRIP 12"'!E1019</f>
        <v>0.94160359434525431</v>
      </c>
      <c r="F1016">
        <f>'Pivot MRIP 12"'!F1019</f>
        <v>4</v>
      </c>
      <c r="G1016">
        <f>'Pivot MRIP 12"'!G1019</f>
        <v>2.5137156908475986E-2</v>
      </c>
      <c r="H1016">
        <f t="shared" si="67"/>
        <v>4.2303521734579386</v>
      </c>
      <c r="I1016">
        <f t="shared" si="68"/>
        <v>3.9833148118742536</v>
      </c>
    </row>
    <row r="1017" spans="1:9" x14ac:dyDescent="0.25">
      <c r="A1017">
        <f>'Pivot MRIP 12"'!A1020</f>
        <v>2014</v>
      </c>
      <c r="B1017" t="str">
        <f>'Pivot MRIP 12"'!B1020</f>
        <v>1104420141004001</v>
      </c>
      <c r="C1017">
        <f>'Pivot MRIP 12"'!C1020</f>
        <v>140.66216231999999</v>
      </c>
      <c r="D1017">
        <f>'Pivot MRIP 12"'!D1020</f>
        <v>140.66216231999999</v>
      </c>
      <c r="E1017">
        <f>'Pivot MRIP 12"'!E1020</f>
        <v>0.94160359434525431</v>
      </c>
      <c r="F1017">
        <f>'Pivot MRIP 12"'!F1020</f>
        <v>1</v>
      </c>
      <c r="G1017">
        <f>'Pivot MRIP 12"'!G1020</f>
        <v>6.2842892271189965E-3</v>
      </c>
      <c r="H1017">
        <f t="shared" si="67"/>
        <v>0.88396171133083956</v>
      </c>
      <c r="I1017">
        <f t="shared" si="68"/>
        <v>0.83234152465270062</v>
      </c>
    </row>
    <row r="1018" spans="1:9" x14ac:dyDescent="0.25">
      <c r="A1018">
        <f>'Pivot MRIP 12"'!A1021</f>
        <v>2014</v>
      </c>
      <c r="B1018" t="str">
        <f>'Pivot MRIP 12"'!B1021</f>
        <v>1104420141004004</v>
      </c>
      <c r="C1018">
        <f>'Pivot MRIP 12"'!C1021</f>
        <v>140.66216231999999</v>
      </c>
      <c r="D1018">
        <f>'Pivot MRIP 12"'!D1021</f>
        <v>140.66216231999999</v>
      </c>
      <c r="E1018">
        <f>'Pivot MRIP 12"'!E1021</f>
        <v>0.94160359434525431</v>
      </c>
      <c r="F1018">
        <f>'Pivot MRIP 12"'!F1021</f>
        <v>16</v>
      </c>
      <c r="G1018">
        <f>'Pivot MRIP 12"'!G1021</f>
        <v>2.5137156908475986E-2</v>
      </c>
      <c r="H1018">
        <f t="shared" si="67"/>
        <v>3.5358468453233582</v>
      </c>
      <c r="I1018">
        <f t="shared" si="68"/>
        <v>3.3293660986108025</v>
      </c>
    </row>
    <row r="1019" spans="1:9" x14ac:dyDescent="0.25">
      <c r="A1019">
        <f>'Pivot MRIP 12"'!A1022</f>
        <v>2014</v>
      </c>
      <c r="B1019" t="str">
        <f>'Pivot MRIP 12"'!B1022</f>
        <v>1104420141007012</v>
      </c>
      <c r="C1019">
        <f>'Pivot MRIP 12"'!C1022</f>
        <v>258.34751968</v>
      </c>
      <c r="D1019">
        <f>'Pivot MRIP 12"'!D1022</f>
        <v>258.34751968</v>
      </c>
      <c r="E1019">
        <f>'Pivot MRIP 12"'!E1022</f>
        <v>0.94160359434525442</v>
      </c>
      <c r="F1019">
        <f>'Pivot MRIP 12"'!F1022</f>
        <v>1</v>
      </c>
      <c r="G1019">
        <f>'Pivot MRIP 12"'!G1022</f>
        <v>6.2842892271189971E-2</v>
      </c>
      <c r="H1019">
        <f t="shared" si="67"/>
        <v>16.23530534777937</v>
      </c>
      <c r="I1019">
        <f t="shared" si="68"/>
        <v>15.287221870761785</v>
      </c>
    </row>
    <row r="1020" spans="1:9" x14ac:dyDescent="0.25">
      <c r="A1020">
        <f>'Pivot MRIP 12"'!A1023</f>
        <v>2014</v>
      </c>
      <c r="B1020" t="str">
        <f>'Pivot MRIP 12"'!B1023</f>
        <v>1104420141011003</v>
      </c>
      <c r="C1020">
        <f>'Pivot MRIP 12"'!C1023</f>
        <v>622.34625229999995</v>
      </c>
      <c r="D1020">
        <f>'Pivot MRIP 12"'!D1023</f>
        <v>622.34625229999995</v>
      </c>
      <c r="E1020">
        <f>'Pivot MRIP 12"'!E1023</f>
        <v>0.94160359434525431</v>
      </c>
      <c r="F1020">
        <f>'Pivot MRIP 12"'!F1023</f>
        <v>1</v>
      </c>
      <c r="G1020">
        <f>'Pivot MRIP 12"'!G1023</f>
        <v>1.2568578454237993E-2</v>
      </c>
      <c r="H1020">
        <f t="shared" si="67"/>
        <v>7.8220076977335413</v>
      </c>
      <c r="I1020">
        <f t="shared" si="68"/>
        <v>7.3652305631821502</v>
      </c>
    </row>
    <row r="1021" spans="1:9" x14ac:dyDescent="0.25">
      <c r="A1021">
        <f>'Pivot MRIP 12"'!A1024</f>
        <v>2014</v>
      </c>
      <c r="B1021" t="str">
        <f>'Pivot MRIP 12"'!B1024</f>
        <v>1104420141017012</v>
      </c>
      <c r="C1021">
        <f>'Pivot MRIP 12"'!C1024</f>
        <v>1715.2982870000003</v>
      </c>
      <c r="D1021">
        <f>'Pivot MRIP 12"'!D1024</f>
        <v>1715.2982870000003</v>
      </c>
      <c r="E1021">
        <f>'Pivot MRIP 12"'!E1024</f>
        <v>0.94160359434525442</v>
      </c>
      <c r="F1021">
        <f>'Pivot MRIP 12"'!F1024</f>
        <v>9</v>
      </c>
      <c r="G1021">
        <f>'Pivot MRIP 12"'!G1024</f>
        <v>1.8852867681356991E-2</v>
      </c>
      <c r="H1021">
        <f t="shared" si="67"/>
        <v>32.338291638869315</v>
      </c>
      <c r="I1021">
        <f t="shared" si="68"/>
        <v>30.449851642144434</v>
      </c>
    </row>
    <row r="1022" spans="1:9" x14ac:dyDescent="0.25">
      <c r="A1022">
        <f>'Pivot MRIP 12"'!A1025</f>
        <v>2014</v>
      </c>
      <c r="B1022" t="str">
        <f>'Pivot MRIP 12"'!B1025</f>
        <v>1104420141021006</v>
      </c>
      <c r="C1022">
        <f>'Pivot MRIP 12"'!C1025</f>
        <v>77.299460143999994</v>
      </c>
      <c r="D1022">
        <f>'Pivot MRIP 12"'!D1025</f>
        <v>77.299460143999994</v>
      </c>
      <c r="E1022">
        <f>'Pivot MRIP 12"'!E1025</f>
        <v>0.94160359434525442</v>
      </c>
      <c r="F1022">
        <f>'Pivot MRIP 12"'!F1025</f>
        <v>1</v>
      </c>
      <c r="G1022">
        <f>'Pivot MRIP 12"'!G1025</f>
        <v>1.8852867681356991E-2</v>
      </c>
      <c r="H1022">
        <f t="shared" si="67"/>
        <v>1.4573164939351602</v>
      </c>
      <c r="I1022">
        <f t="shared" si="68"/>
        <v>1.3722144487879711</v>
      </c>
    </row>
    <row r="1023" spans="1:9" x14ac:dyDescent="0.25">
      <c r="A1023">
        <f>'Pivot MRIP 12"'!A1026</f>
        <v>2014</v>
      </c>
      <c r="B1023" t="str">
        <f>'Pivot MRIP 12"'!B1026</f>
        <v>1104420141107003</v>
      </c>
      <c r="C1023">
        <f>'Pivot MRIP 12"'!C1026</f>
        <v>326.39694530999998</v>
      </c>
      <c r="D1023">
        <f>'Pivot MRIP 12"'!D1026</f>
        <v>326.39694530999998</v>
      </c>
      <c r="E1023">
        <f>'Pivot MRIP 12"'!E1026</f>
        <v>0.94160359434525431</v>
      </c>
      <c r="F1023">
        <f>'Pivot MRIP 12"'!F1026</f>
        <v>1</v>
      </c>
      <c r="G1023">
        <f>'Pivot MRIP 12"'!G1026</f>
        <v>6.2842892271189965E-3</v>
      </c>
      <c r="H1023">
        <f t="shared" si="67"/>
        <v>2.0511728071761812</v>
      </c>
      <c r="I1023">
        <f t="shared" si="68"/>
        <v>1.9313916878603374</v>
      </c>
    </row>
    <row r="1024" spans="1:9" x14ac:dyDescent="0.25">
      <c r="A1024">
        <f>'Pivot MRIP 12"'!A1027</f>
        <v>2014</v>
      </c>
      <c r="B1024" t="str">
        <f>'Pivot MRIP 12"'!B1027</f>
        <v>1104420141129007</v>
      </c>
      <c r="C1024">
        <f>'Pivot MRIP 12"'!C1027</f>
        <v>1159.5542751999999</v>
      </c>
      <c r="D1024">
        <f>'Pivot MRIP 12"'!D1027</f>
        <v>1159.5542751999999</v>
      </c>
      <c r="E1024">
        <f>'Pivot MRIP 12"'!E1027</f>
        <v>1.9167881110125873</v>
      </c>
      <c r="F1024">
        <f>'Pivot MRIP 12"'!F1027</f>
        <v>3</v>
      </c>
      <c r="G1024">
        <f>'Pivot MRIP 12"'!G1027</f>
        <v>2.025137156908476</v>
      </c>
      <c r="H1024">
        <f t="shared" si="67"/>
        <v>2348.2564481595964</v>
      </c>
      <c r="I1024">
        <f t="shared" si="68"/>
        <v>4501.1100414409602</v>
      </c>
    </row>
    <row r="1025" spans="1:9" x14ac:dyDescent="0.25">
      <c r="A1025">
        <f>'Pivot MRIP 12"'!A1028</f>
        <v>2014</v>
      </c>
      <c r="B1025" t="str">
        <f>'Pivot MRIP 12"'!B1028</f>
        <v>1104820140601001</v>
      </c>
      <c r="C1025">
        <f>'Pivot MRIP 12"'!C1028</f>
        <v>99.746625651000002</v>
      </c>
      <c r="D1025">
        <f>'Pivot MRIP 12"'!D1028</f>
        <v>99.746625651000002</v>
      </c>
      <c r="E1025">
        <f>'Pivot MRIP 12"'!E1028</f>
        <v>0.94160359434525442</v>
      </c>
      <c r="F1025">
        <f>'Pivot MRIP 12"'!F1028</f>
        <v>1</v>
      </c>
      <c r="G1025">
        <f>'Pivot MRIP 12"'!G1028</f>
        <v>3.1421446135594985E-2</v>
      </c>
      <c r="H1025">
        <f t="shared" si="67"/>
        <v>3.1341832251002537</v>
      </c>
      <c r="I1025">
        <f t="shared" si="68"/>
        <v>2.9511581900910007</v>
      </c>
    </row>
    <row r="1026" spans="1:9" x14ac:dyDescent="0.25">
      <c r="A1026">
        <f>'Pivot MRIP 12"'!A1029</f>
        <v>2014</v>
      </c>
      <c r="B1026" t="str">
        <f>'Pivot MRIP 12"'!B1029</f>
        <v>1104820140601011</v>
      </c>
      <c r="C1026">
        <f>'Pivot MRIP 12"'!C1029</f>
        <v>99.746625651000002</v>
      </c>
      <c r="D1026">
        <f>'Pivot MRIP 12"'!D1029</f>
        <v>99.746625651000002</v>
      </c>
      <c r="E1026">
        <f>'Pivot MRIP 12"'!E1029</f>
        <v>0.94160359434525442</v>
      </c>
      <c r="F1026">
        <f>'Pivot MRIP 12"'!F1029</f>
        <v>16</v>
      </c>
      <c r="G1026">
        <f>'Pivot MRIP 12"'!G1029</f>
        <v>0.12568578454237994</v>
      </c>
      <c r="H1026">
        <f t="shared" ref="H1026:H1089" si="69">G1026*C1026</f>
        <v>12.536732900401015</v>
      </c>
      <c r="I1026">
        <f t="shared" ref="I1026:I1089" si="70">E1026*H1026</f>
        <v>11.804632760364003</v>
      </c>
    </row>
    <row r="1027" spans="1:9" x14ac:dyDescent="0.25">
      <c r="A1027">
        <f>'Pivot MRIP 12"'!A1030</f>
        <v>2014</v>
      </c>
      <c r="B1027" t="str">
        <f>'Pivot MRIP 12"'!B1030</f>
        <v>1104820140602003</v>
      </c>
      <c r="C1027">
        <f>'Pivot MRIP 12"'!C1030</f>
        <v>343.86661131</v>
      </c>
      <c r="D1027">
        <f>'Pivot MRIP 12"'!D1030</f>
        <v>343.86661131</v>
      </c>
      <c r="E1027">
        <f>'Pivot MRIP 12"'!E1030</f>
        <v>0.94160359434525431</v>
      </c>
      <c r="F1027">
        <f>'Pivot MRIP 12"'!F1030</f>
        <v>1</v>
      </c>
      <c r="G1027">
        <f>'Pivot MRIP 12"'!G1030</f>
        <v>6.2842892271189965E-3</v>
      </c>
      <c r="H1027">
        <f t="shared" si="69"/>
        <v>2.1609572410213485</v>
      </c>
      <c r="I1027">
        <f t="shared" si="70"/>
        <v>2.0347651053721059</v>
      </c>
    </row>
    <row r="1028" spans="1:9" x14ac:dyDescent="0.25">
      <c r="A1028">
        <f>'Pivot MRIP 12"'!A1031</f>
        <v>2014</v>
      </c>
      <c r="B1028" t="str">
        <f>'Pivot MRIP 12"'!B1031</f>
        <v>1104820140602004</v>
      </c>
      <c r="C1028">
        <f>'Pivot MRIP 12"'!C1031</f>
        <v>494.89818788999997</v>
      </c>
      <c r="D1028">
        <f>'Pivot MRIP 12"'!D1031</f>
        <v>494.89818788999997</v>
      </c>
      <c r="E1028">
        <f>'Pivot MRIP 12"'!E1031</f>
        <v>0.94160359434525431</v>
      </c>
      <c r="F1028">
        <f>'Pivot MRIP 12"'!F1031</f>
        <v>2</v>
      </c>
      <c r="G1028">
        <f>'Pivot MRIP 12"'!G1031</f>
        <v>6.2842892271189965E-3</v>
      </c>
      <c r="H1028">
        <f t="shared" si="69"/>
        <v>3.11008335067784</v>
      </c>
      <c r="I1028">
        <f t="shared" si="70"/>
        <v>2.9284656617115861</v>
      </c>
    </row>
    <row r="1029" spans="1:9" x14ac:dyDescent="0.25">
      <c r="A1029">
        <f>'Pivot MRIP 12"'!A1032</f>
        <v>2014</v>
      </c>
      <c r="B1029" t="str">
        <f>'Pivot MRIP 12"'!B1032</f>
        <v>1104820140602006</v>
      </c>
      <c r="C1029">
        <f>'Pivot MRIP 12"'!C1032</f>
        <v>494.89818788999997</v>
      </c>
      <c r="D1029">
        <f>'Pivot MRIP 12"'!D1032</f>
        <v>494.89818788999997</v>
      </c>
      <c r="E1029">
        <f>'Pivot MRIP 12"'!E1032</f>
        <v>0.94160359434525431</v>
      </c>
      <c r="F1029">
        <f>'Pivot MRIP 12"'!F1032</f>
        <v>2</v>
      </c>
      <c r="G1029">
        <f>'Pivot MRIP 12"'!G1032</f>
        <v>6.2842892271189965E-3</v>
      </c>
      <c r="H1029">
        <f t="shared" si="69"/>
        <v>3.11008335067784</v>
      </c>
      <c r="I1029">
        <f t="shared" si="70"/>
        <v>2.9284656617115861</v>
      </c>
    </row>
    <row r="1030" spans="1:9" x14ac:dyDescent="0.25">
      <c r="A1030">
        <f>'Pivot MRIP 12"'!A1033</f>
        <v>2014</v>
      </c>
      <c r="B1030" t="str">
        <f>'Pivot MRIP 12"'!B1033</f>
        <v>1104820140608004</v>
      </c>
      <c r="C1030">
        <f>'Pivot MRIP 12"'!C1033</f>
        <v>38.719991086999997</v>
      </c>
      <c r="D1030">
        <f>'Pivot MRIP 12"'!D1033</f>
        <v>38.719991086999997</v>
      </c>
      <c r="E1030">
        <f>'Pivot MRIP 12"'!E1033</f>
        <v>0.94160359434525442</v>
      </c>
      <c r="F1030">
        <f>'Pivot MRIP 12"'!F1033</f>
        <v>1</v>
      </c>
      <c r="G1030">
        <f>'Pivot MRIP 12"'!G1033</f>
        <v>3.1421446135594985E-2</v>
      </c>
      <c r="H1030">
        <f t="shared" si="69"/>
        <v>1.2166381143108884</v>
      </c>
      <c r="I1030">
        <f t="shared" si="70"/>
        <v>1.145590821452565</v>
      </c>
    </row>
    <row r="1031" spans="1:9" x14ac:dyDescent="0.25">
      <c r="A1031">
        <f>'Pivot MRIP 12"'!A1034</f>
        <v>2014</v>
      </c>
      <c r="B1031" t="str">
        <f>'Pivot MRIP 12"'!B1034</f>
        <v>1104820140608005</v>
      </c>
      <c r="C1031">
        <f>'Pivot MRIP 12"'!C1034</f>
        <v>18.217030837999999</v>
      </c>
      <c r="D1031">
        <f>'Pivot MRIP 12"'!D1034</f>
        <v>18.217030837999999</v>
      </c>
      <c r="E1031">
        <f>'Pivot MRIP 12"'!E1034</f>
        <v>0.94160359434525431</v>
      </c>
      <c r="F1031">
        <f>'Pivot MRIP 12"'!F1034</f>
        <v>2</v>
      </c>
      <c r="G1031">
        <f>'Pivot MRIP 12"'!G1034</f>
        <v>1.2568578454237993E-2</v>
      </c>
      <c r="H1031">
        <f t="shared" si="69"/>
        <v>0.22896218129067589</v>
      </c>
      <c r="I1031">
        <f t="shared" si="70"/>
        <v>0.21559161287243014</v>
      </c>
    </row>
    <row r="1032" spans="1:9" x14ac:dyDescent="0.25">
      <c r="A1032">
        <f>'Pivot MRIP 12"'!A1035</f>
        <v>2014</v>
      </c>
      <c r="B1032" t="str">
        <f>'Pivot MRIP 12"'!B1035</f>
        <v>1104820140608007</v>
      </c>
      <c r="C1032">
        <f>'Pivot MRIP 12"'!C1035</f>
        <v>18.217030837999999</v>
      </c>
      <c r="D1032">
        <f>'Pivot MRIP 12"'!D1035</f>
        <v>18.217030837999999</v>
      </c>
      <c r="E1032">
        <f>'Pivot MRIP 12"'!E1035</f>
        <v>2.4250848841808623</v>
      </c>
      <c r="F1032">
        <f>'Pivot MRIP 12"'!F1035</f>
        <v>1</v>
      </c>
      <c r="G1032">
        <f>'Pivot MRIP 12"'!G1035</f>
        <v>1.0483298933</v>
      </c>
      <c r="H1032">
        <f t="shared" si="69"/>
        <v>19.097457994643349</v>
      </c>
      <c r="I1032">
        <f t="shared" si="70"/>
        <v>46.312956709088553</v>
      </c>
    </row>
    <row r="1033" spans="1:9" x14ac:dyDescent="0.25">
      <c r="A1033">
        <f>'Pivot MRIP 12"'!A1036</f>
        <v>2014</v>
      </c>
      <c r="B1033" t="str">
        <f>'Pivot MRIP 12"'!B1036</f>
        <v>1104820140609001</v>
      </c>
      <c r="C1033">
        <f>'Pivot MRIP 12"'!C1036</f>
        <v>262.05467188</v>
      </c>
      <c r="D1033">
        <f>'Pivot MRIP 12"'!D1036</f>
        <v>262.05467188</v>
      </c>
      <c r="E1033">
        <f>'Pivot MRIP 12"'!E1036</f>
        <v>2.4250848846310529</v>
      </c>
      <c r="F1033">
        <f>'Pivot MRIP 12"'!F1036</f>
        <v>6</v>
      </c>
      <c r="G1033">
        <f>'Pivot MRIP 12"'!G1036</f>
        <v>0.18451824450000001</v>
      </c>
      <c r="H1033">
        <f t="shared" si="69"/>
        <v>48.353868018321116</v>
      </c>
      <c r="I1033">
        <f t="shared" si="70"/>
        <v>117.26223444467541</v>
      </c>
    </row>
    <row r="1034" spans="1:9" x14ac:dyDescent="0.25">
      <c r="A1034">
        <f>'Pivot MRIP 12"'!A1037</f>
        <v>2014</v>
      </c>
      <c r="B1034" t="str">
        <f>'Pivot MRIP 12"'!B1037</f>
        <v>1104820140627015</v>
      </c>
      <c r="C1034">
        <f>'Pivot MRIP 12"'!C1037</f>
        <v>24.186750241999999</v>
      </c>
      <c r="D1034">
        <f>'Pivot MRIP 12"'!D1037</f>
        <v>24.186750241999999</v>
      </c>
      <c r="E1034">
        <f>'Pivot MRIP 12"'!E1037</f>
        <v>1.6156271138140299</v>
      </c>
      <c r="F1034">
        <f>'Pivot MRIP 12"'!F1037</f>
        <v>36</v>
      </c>
      <c r="G1034">
        <f>'Pivot MRIP 12"'!G1037</f>
        <v>32.034679910067851</v>
      </c>
      <c r="H1034">
        <f t="shared" si="69"/>
        <v>774.81480206722608</v>
      </c>
      <c r="I1034">
        <f t="shared" si="70"/>
        <v>1251.8118024042612</v>
      </c>
    </row>
    <row r="1035" spans="1:9" x14ac:dyDescent="0.25">
      <c r="A1035">
        <f>'Pivot MRIP 12"'!A1038</f>
        <v>2014</v>
      </c>
      <c r="B1035" t="str">
        <f>'Pivot MRIP 12"'!B1038</f>
        <v>1104820140718001</v>
      </c>
      <c r="C1035">
        <f>'Pivot MRIP 12"'!C1038</f>
        <v>17.925624739</v>
      </c>
      <c r="D1035">
        <f>'Pivot MRIP 12"'!D1038</f>
        <v>17.925624739</v>
      </c>
      <c r="E1035">
        <f>'Pivot MRIP 12"'!E1038</f>
        <v>0.94160359434525442</v>
      </c>
      <c r="F1035">
        <f>'Pivot MRIP 12"'!F1038</f>
        <v>4</v>
      </c>
      <c r="G1035">
        <f>'Pivot MRIP 12"'!G1038</f>
        <v>1.8852867681356991E-2</v>
      </c>
      <c r="H1035">
        <f t="shared" si="69"/>
        <v>0.33794943131002642</v>
      </c>
      <c r="I1035">
        <f t="shared" si="70"/>
        <v>0.31821439922845551</v>
      </c>
    </row>
    <row r="1036" spans="1:9" x14ac:dyDescent="0.25">
      <c r="A1036">
        <f>'Pivot MRIP 12"'!A1039</f>
        <v>2014</v>
      </c>
      <c r="B1036" t="str">
        <f>'Pivot MRIP 12"'!B1039</f>
        <v>1104820140722001</v>
      </c>
      <c r="C1036">
        <f>'Pivot MRIP 12"'!C1039</f>
        <v>60.903868744999997</v>
      </c>
      <c r="D1036">
        <f>'Pivot MRIP 12"'!D1039</f>
        <v>60.903868744999997</v>
      </c>
      <c r="E1036">
        <f>'Pivot MRIP 12"'!E1039</f>
        <v>0.94160359434525431</v>
      </c>
      <c r="F1036">
        <f>'Pivot MRIP 12"'!F1039</f>
        <v>2</v>
      </c>
      <c r="G1036">
        <f>'Pivot MRIP 12"'!G1039</f>
        <v>1.2568578454237993E-2</v>
      </c>
      <c r="H1036">
        <f t="shared" si="69"/>
        <v>0.76547505248814574</v>
      </c>
      <c r="I1036">
        <f t="shared" si="70"/>
        <v>0.72077406080446027</v>
      </c>
    </row>
    <row r="1037" spans="1:9" x14ac:dyDescent="0.25">
      <c r="A1037">
        <f>'Pivot MRIP 12"'!A1040</f>
        <v>2014</v>
      </c>
      <c r="B1037" t="str">
        <f>'Pivot MRIP 12"'!B1040</f>
        <v>1104820140722003</v>
      </c>
      <c r="C1037">
        <f>'Pivot MRIP 12"'!C1040</f>
        <v>60.90386874499999</v>
      </c>
      <c r="D1037">
        <f>'Pivot MRIP 12"'!D1040</f>
        <v>60.90386874499999</v>
      </c>
      <c r="E1037">
        <f>'Pivot MRIP 12"'!E1040</f>
        <v>0.94160359434525442</v>
      </c>
      <c r="F1037">
        <f>'Pivot MRIP 12"'!F1040</f>
        <v>9</v>
      </c>
      <c r="G1037">
        <f>'Pivot MRIP 12"'!G1040</f>
        <v>3.7705735362713981E-2</v>
      </c>
      <c r="H1037">
        <f t="shared" si="69"/>
        <v>2.2964251574644368</v>
      </c>
      <c r="I1037">
        <f t="shared" si="70"/>
        <v>2.1623221824133805</v>
      </c>
    </row>
    <row r="1038" spans="1:9" x14ac:dyDescent="0.25">
      <c r="A1038">
        <f>'Pivot MRIP 12"'!A1041</f>
        <v>2014</v>
      </c>
      <c r="B1038" t="str">
        <f>'Pivot MRIP 12"'!B1041</f>
        <v>1104820140723001</v>
      </c>
      <c r="C1038">
        <f>'Pivot MRIP 12"'!C1041</f>
        <v>12.515292130000001</v>
      </c>
      <c r="D1038">
        <f>'Pivot MRIP 12"'!D1041</f>
        <v>12.515292130000001</v>
      </c>
      <c r="E1038">
        <f>'Pivot MRIP 12"'!E1041</f>
        <v>1.2575154621449771</v>
      </c>
      <c r="F1038">
        <f>'Pivot MRIP 12"'!F1041</f>
        <v>25</v>
      </c>
      <c r="G1038">
        <f>'Pivot MRIP 12"'!G1041</f>
        <v>7.0502743138169519</v>
      </c>
      <c r="H1038">
        <f t="shared" si="69"/>
        <v>88.236242634054449</v>
      </c>
      <c r="I1038">
        <f t="shared" si="70"/>
        <v>110.95843943389931</v>
      </c>
    </row>
    <row r="1039" spans="1:9" x14ac:dyDescent="0.25">
      <c r="A1039">
        <f>'Pivot MRIP 12"'!A1042</f>
        <v>2014</v>
      </c>
      <c r="B1039" t="str">
        <f>'Pivot MRIP 12"'!B1042</f>
        <v>1104820140723008</v>
      </c>
      <c r="C1039">
        <f>'Pivot MRIP 12"'!C1042</f>
        <v>18.164081464999999</v>
      </c>
      <c r="D1039">
        <f>'Pivot MRIP 12"'!D1042</f>
        <v>18.164081464999999</v>
      </c>
      <c r="E1039">
        <f>'Pivot MRIP 12"'!E1042</f>
        <v>0.94160359434525442</v>
      </c>
      <c r="F1039">
        <f>'Pivot MRIP 12"'!F1042</f>
        <v>9</v>
      </c>
      <c r="G1039">
        <f>'Pivot MRIP 12"'!G1042</f>
        <v>0.37705735362713977</v>
      </c>
      <c r="H1039">
        <f t="shared" si="69"/>
        <v>6.8489004882606794</v>
      </c>
      <c r="I1039">
        <f t="shared" si="70"/>
        <v>6.448949317059224</v>
      </c>
    </row>
    <row r="1040" spans="1:9" x14ac:dyDescent="0.25">
      <c r="A1040">
        <f>'Pivot MRIP 12"'!A1043</f>
        <v>2014</v>
      </c>
      <c r="B1040" t="str">
        <f>'Pivot MRIP 12"'!B1043</f>
        <v>1104820140731010</v>
      </c>
      <c r="C1040">
        <f>'Pivot MRIP 12"'!C1043</f>
        <v>257.91831545999997</v>
      </c>
      <c r="D1040">
        <f>'Pivot MRIP 12"'!D1043</f>
        <v>257.91831545999997</v>
      </c>
      <c r="E1040">
        <f>'Pivot MRIP 12"'!E1043</f>
        <v>0.94160359434525431</v>
      </c>
      <c r="F1040">
        <f>'Pivot MRIP 12"'!F1043</f>
        <v>4</v>
      </c>
      <c r="G1040">
        <f>'Pivot MRIP 12"'!G1043</f>
        <v>2.5137156908475986E-2</v>
      </c>
      <c r="H1040">
        <f t="shared" si="69"/>
        <v>6.483333165287827</v>
      </c>
      <c r="I1040">
        <f t="shared" si="70"/>
        <v>6.1047298117728124</v>
      </c>
    </row>
    <row r="1041" spans="1:9" x14ac:dyDescent="0.25">
      <c r="A1041">
        <f>'Pivot MRIP 12"'!A1044</f>
        <v>2014</v>
      </c>
      <c r="B1041" t="str">
        <f>'Pivot MRIP 12"'!B1044</f>
        <v>1104820140807001</v>
      </c>
      <c r="C1041">
        <f>'Pivot MRIP 12"'!C1044</f>
        <v>63.427900512999997</v>
      </c>
      <c r="D1041">
        <f>'Pivot MRIP 12"'!D1044</f>
        <v>63.427900512999997</v>
      </c>
      <c r="E1041">
        <f>'Pivot MRIP 12"'!E1044</f>
        <v>0.89385235316159217</v>
      </c>
      <c r="F1041">
        <f>'Pivot MRIP 12"'!F1044</f>
        <v>12</v>
      </c>
      <c r="G1041">
        <f>'Pivot MRIP 12"'!G1044</f>
        <v>1.25137156908476</v>
      </c>
      <c r="H1041">
        <f t="shared" si="69"/>
        <v>79.371871388704861</v>
      </c>
      <c r="I1041">
        <f t="shared" si="70"/>
        <v>70.946734015633098</v>
      </c>
    </row>
    <row r="1042" spans="1:9" x14ac:dyDescent="0.25">
      <c r="A1042">
        <f>'Pivot MRIP 12"'!A1045</f>
        <v>2014</v>
      </c>
      <c r="B1042" t="str">
        <f>'Pivot MRIP 12"'!B1045</f>
        <v>1104820140814003</v>
      </c>
      <c r="C1042">
        <f>'Pivot MRIP 12"'!C1045</f>
        <v>142.67518401000001</v>
      </c>
      <c r="D1042">
        <f>'Pivot MRIP 12"'!D1045</f>
        <v>142.67518401000001</v>
      </c>
      <c r="E1042">
        <f>'Pivot MRIP 12"'!E1045</f>
        <v>1.6323399970799437</v>
      </c>
      <c r="F1042">
        <f>'Pivot MRIP 12"'!F1045</f>
        <v>5</v>
      </c>
      <c r="G1042">
        <f>'Pivot MRIP 12"'!G1045</f>
        <v>3.4071095616355951</v>
      </c>
      <c r="H1042">
        <f t="shared" si="69"/>
        <v>486.10998364858898</v>
      </c>
      <c r="I1042">
        <f t="shared" si="70"/>
        <v>793.49676928946917</v>
      </c>
    </row>
    <row r="1043" spans="1:9" x14ac:dyDescent="0.25">
      <c r="A1043">
        <f>'Pivot MRIP 12"'!A1046</f>
        <v>2014</v>
      </c>
      <c r="B1043" t="str">
        <f>'Pivot MRIP 12"'!B1046</f>
        <v>1104820140814008</v>
      </c>
      <c r="C1043">
        <f>'Pivot MRIP 12"'!C1046</f>
        <v>88.015000580999995</v>
      </c>
      <c r="D1043">
        <f>'Pivot MRIP 12"'!D1046</f>
        <v>88.015000580999995</v>
      </c>
      <c r="E1043">
        <f>'Pivot MRIP 12"'!E1046</f>
        <v>1.1837961575514577</v>
      </c>
      <c r="F1043">
        <f>'Pivot MRIP 12"'!F1046</f>
        <v>8</v>
      </c>
      <c r="G1043">
        <f>'Pivot MRIP 12"'!G1046</f>
        <v>0.59230544667119001</v>
      </c>
      <c r="H1043">
        <f t="shared" si="69"/>
        <v>52.131764232894248</v>
      </c>
      <c r="I1043">
        <f t="shared" si="70"/>
        <v>61.713382185278725</v>
      </c>
    </row>
    <row r="1044" spans="1:9" x14ac:dyDescent="0.25">
      <c r="A1044">
        <f>'Pivot MRIP 12"'!A1047</f>
        <v>2014</v>
      </c>
      <c r="B1044" t="str">
        <f>'Pivot MRIP 12"'!B1047</f>
        <v>1104820140816001</v>
      </c>
      <c r="C1044">
        <f>'Pivot MRIP 12"'!C1047</f>
        <v>401.02013445</v>
      </c>
      <c r="D1044">
        <f>'Pivot MRIP 12"'!D1047</f>
        <v>401.02013445</v>
      </c>
      <c r="E1044">
        <f>'Pivot MRIP 12"'!E1047</f>
        <v>0.94160359434525431</v>
      </c>
      <c r="F1044">
        <f>'Pivot MRIP 12"'!F1047</f>
        <v>2</v>
      </c>
      <c r="G1044">
        <f>'Pivot MRIP 12"'!G1047</f>
        <v>6.2842892271189965E-3</v>
      </c>
      <c r="H1044">
        <f t="shared" si="69"/>
        <v>2.5201265107819464</v>
      </c>
      <c r="I1044">
        <f t="shared" si="70"/>
        <v>2.3729601807570448</v>
      </c>
    </row>
    <row r="1045" spans="1:9" x14ac:dyDescent="0.25">
      <c r="A1045">
        <f>'Pivot MRIP 12"'!A1048</f>
        <v>2014</v>
      </c>
      <c r="B1045" t="str">
        <f>'Pivot MRIP 12"'!B1048</f>
        <v>1104820140817001</v>
      </c>
      <c r="C1045">
        <f>'Pivot MRIP 12"'!C1048</f>
        <v>17.685901997999999</v>
      </c>
      <c r="D1045">
        <f>'Pivot MRIP 12"'!D1048</f>
        <v>17.685901997999999</v>
      </c>
      <c r="E1045">
        <f>'Pivot MRIP 12"'!E1048</f>
        <v>1.5390974413201197</v>
      </c>
      <c r="F1045">
        <f>'Pivot MRIP 12"'!F1048</f>
        <v>25</v>
      </c>
      <c r="G1045">
        <f>'Pivot MRIP 12"'!G1048</f>
        <v>5.2393860913389974</v>
      </c>
      <c r="H1045">
        <f t="shared" si="69"/>
        <v>92.66326894110577</v>
      </c>
      <c r="I1045">
        <f t="shared" si="70"/>
        <v>142.61780013161402</v>
      </c>
    </row>
    <row r="1046" spans="1:9" x14ac:dyDescent="0.25">
      <c r="A1046">
        <f>'Pivot MRIP 12"'!A1049</f>
        <v>2014</v>
      </c>
      <c r="B1046" t="str">
        <f>'Pivot MRIP 12"'!B1049</f>
        <v>1104820140831001</v>
      </c>
      <c r="C1046">
        <f>'Pivot MRIP 12"'!C1049</f>
        <v>58.123691844</v>
      </c>
      <c r="D1046">
        <f>'Pivot MRIP 12"'!D1049</f>
        <v>58.123691844</v>
      </c>
      <c r="E1046">
        <f>'Pivot MRIP 12"'!E1049</f>
        <v>1.444334174154176</v>
      </c>
      <c r="F1046">
        <f>'Pivot MRIP 12"'!F1049</f>
        <v>18</v>
      </c>
      <c r="G1046">
        <f>'Pivot MRIP 12"'!G1049</f>
        <v>15.011604966494927</v>
      </c>
      <c r="H1046">
        <f t="shared" si="69"/>
        <v>872.52990115641103</v>
      </c>
      <c r="I1046">
        <f t="shared" si="70"/>
        <v>1260.2247542115697</v>
      </c>
    </row>
    <row r="1047" spans="1:9" x14ac:dyDescent="0.25">
      <c r="A1047">
        <f>'Pivot MRIP 12"'!A1050</f>
        <v>2014</v>
      </c>
      <c r="B1047" t="str">
        <f>'Pivot MRIP 12"'!B1050</f>
        <v>1104820140831004</v>
      </c>
      <c r="C1047">
        <f>'Pivot MRIP 12"'!C1050</f>
        <v>33.099094882999999</v>
      </c>
      <c r="D1047">
        <f>'Pivot MRIP 12"'!D1050</f>
        <v>33.099094882999999</v>
      </c>
      <c r="E1047">
        <f>'Pivot MRIP 12"'!E1050</f>
        <v>1.6474296267023643</v>
      </c>
      <c r="F1047">
        <f>'Pivot MRIP 12"'!F1050</f>
        <v>16</v>
      </c>
      <c r="G1047">
        <f>'Pivot MRIP 12"'!G1050</f>
        <v>14.819624384542379</v>
      </c>
      <c r="H1047">
        <f t="shared" si="69"/>
        <v>490.51615363438867</v>
      </c>
      <c r="I1047">
        <f t="shared" si="70"/>
        <v>808.09084387338044</v>
      </c>
    </row>
    <row r="1048" spans="1:9" x14ac:dyDescent="0.25">
      <c r="A1048">
        <f>'Pivot MRIP 12"'!A1051</f>
        <v>2014</v>
      </c>
      <c r="B1048" t="str">
        <f>'Pivot MRIP 12"'!B1051</f>
        <v>1104820140831014</v>
      </c>
      <c r="C1048">
        <f>'Pivot MRIP 12"'!C1051</f>
        <v>158.22207968999999</v>
      </c>
      <c r="D1048">
        <f>'Pivot MRIP 12"'!D1051</f>
        <v>158.22207968999999</v>
      </c>
      <c r="E1048">
        <f>'Pivot MRIP 12"'!E1051</f>
        <v>1.1875253263110452</v>
      </c>
      <c r="F1048">
        <f>'Pivot MRIP 12"'!F1051</f>
        <v>6</v>
      </c>
      <c r="G1048">
        <f>'Pivot MRIP 12"'!G1051</f>
        <v>2.632398871535595</v>
      </c>
      <c r="H1048">
        <f t="shared" si="69"/>
        <v>416.50362402797094</v>
      </c>
      <c r="I1048">
        <f t="shared" si="70"/>
        <v>494.60860203354912</v>
      </c>
    </row>
    <row r="1049" spans="1:9" x14ac:dyDescent="0.25">
      <c r="A1049">
        <f>'Pivot MRIP 12"'!A1052</f>
        <v>2014</v>
      </c>
      <c r="B1049" t="str">
        <f>'Pivot MRIP 12"'!B1052</f>
        <v>1104820140904007</v>
      </c>
      <c r="C1049">
        <f>'Pivot MRIP 12"'!C1052</f>
        <v>385.73348908999998</v>
      </c>
      <c r="D1049">
        <f>'Pivot MRIP 12"'!D1052</f>
        <v>385.73348908999998</v>
      </c>
      <c r="E1049">
        <f>'Pivot MRIP 12"'!E1052</f>
        <v>0.94160359434525442</v>
      </c>
      <c r="F1049">
        <f>'Pivot MRIP 12"'!F1052</f>
        <v>1</v>
      </c>
      <c r="G1049">
        <f>'Pivot MRIP 12"'!G1052</f>
        <v>1.8852867681356991E-2</v>
      </c>
      <c r="H1049">
        <f t="shared" si="69"/>
        <v>7.27218243008193</v>
      </c>
      <c r="I1049">
        <f t="shared" si="70"/>
        <v>6.8475131148995523</v>
      </c>
    </row>
    <row r="1050" spans="1:9" x14ac:dyDescent="0.25">
      <c r="A1050">
        <f>'Pivot MRIP 12"'!A1053</f>
        <v>2014</v>
      </c>
      <c r="B1050" t="str">
        <f>'Pivot MRIP 12"'!B1053</f>
        <v>1104820140926013</v>
      </c>
      <c r="C1050">
        <f>'Pivot MRIP 12"'!C1053</f>
        <v>184.68750219</v>
      </c>
      <c r="D1050">
        <f>'Pivot MRIP 12"'!D1053</f>
        <v>184.68750219</v>
      </c>
      <c r="E1050">
        <f>'Pivot MRIP 12"'!E1053</f>
        <v>0.94160359434525431</v>
      </c>
      <c r="F1050">
        <f>'Pivot MRIP 12"'!F1053</f>
        <v>1</v>
      </c>
      <c r="G1050">
        <f>'Pivot MRIP 12"'!G1053</f>
        <v>6.2842892271189965E-3</v>
      </c>
      <c r="H1050">
        <f t="shared" si="69"/>
        <v>1.1606296803961331</v>
      </c>
      <c r="I1050">
        <f t="shared" si="70"/>
        <v>1.0928530787647828</v>
      </c>
    </row>
    <row r="1051" spans="1:9" x14ac:dyDescent="0.25">
      <c r="A1051">
        <f>'Pivot MRIP 12"'!A1054</f>
        <v>2014</v>
      </c>
      <c r="B1051" t="str">
        <f>'Pivot MRIP 12"'!B1054</f>
        <v>1104820140926014</v>
      </c>
      <c r="C1051">
        <f>'Pivot MRIP 12"'!C1054</f>
        <v>184.68750219</v>
      </c>
      <c r="D1051">
        <f>'Pivot MRIP 12"'!D1054</f>
        <v>184.68750219</v>
      </c>
      <c r="E1051">
        <f>'Pivot MRIP 12"'!E1054</f>
        <v>0.94160359434525431</v>
      </c>
      <c r="F1051">
        <f>'Pivot MRIP 12"'!F1054</f>
        <v>1</v>
      </c>
      <c r="G1051">
        <f>'Pivot MRIP 12"'!G1054</f>
        <v>1.2568578454237993E-2</v>
      </c>
      <c r="H1051">
        <f t="shared" si="69"/>
        <v>2.3212593607922662</v>
      </c>
      <c r="I1051">
        <f t="shared" si="70"/>
        <v>2.1857061575295655</v>
      </c>
    </row>
    <row r="1052" spans="1:9" x14ac:dyDescent="0.25">
      <c r="A1052">
        <f>'Pivot MRIP 12"'!A1055</f>
        <v>2014</v>
      </c>
      <c r="B1052" t="str">
        <f>'Pivot MRIP 12"'!B1055</f>
        <v>1104820140928003</v>
      </c>
      <c r="C1052">
        <f>'Pivot MRIP 12"'!C1055</f>
        <v>345.39862934000001</v>
      </c>
      <c r="D1052">
        <f>'Pivot MRIP 12"'!D1055</f>
        <v>345.39862934000001</v>
      </c>
      <c r="E1052">
        <f>'Pivot MRIP 12"'!E1055</f>
        <v>0.94160359434525431</v>
      </c>
      <c r="F1052">
        <f>'Pivot MRIP 12"'!F1055</f>
        <v>1</v>
      </c>
      <c r="G1052">
        <f>'Pivot MRIP 12"'!G1055</f>
        <v>6.2842892271189965E-3</v>
      </c>
      <c r="H1052">
        <f t="shared" si="69"/>
        <v>2.1705848854230294</v>
      </c>
      <c r="I1052">
        <f t="shared" si="70"/>
        <v>2.0438305299458066</v>
      </c>
    </row>
    <row r="1053" spans="1:9" x14ac:dyDescent="0.25">
      <c r="A1053">
        <f>'Pivot MRIP 12"'!A1056</f>
        <v>2014</v>
      </c>
      <c r="B1053" t="str">
        <f>'Pivot MRIP 12"'!B1056</f>
        <v>1104820141023006</v>
      </c>
      <c r="C1053">
        <f>'Pivot MRIP 12"'!C1056</f>
        <v>362.93390588</v>
      </c>
      <c r="D1053">
        <f>'Pivot MRIP 12"'!D1056</f>
        <v>362.93390588</v>
      </c>
      <c r="E1053">
        <f>'Pivot MRIP 12"'!E1056</f>
        <v>0.94160359434525431</v>
      </c>
      <c r="F1053">
        <f>'Pivot MRIP 12"'!F1056</f>
        <v>1</v>
      </c>
      <c r="G1053">
        <f>'Pivot MRIP 12"'!G1056</f>
        <v>6.2842892271189965E-3</v>
      </c>
      <c r="H1053">
        <f t="shared" si="69"/>
        <v>2.2807816348779038</v>
      </c>
      <c r="I1053">
        <f t="shared" si="70"/>
        <v>2.1475921853176798</v>
      </c>
    </row>
    <row r="1054" spans="1:9" x14ac:dyDescent="0.25">
      <c r="A1054">
        <f>'Pivot MRIP 12"'!A1057</f>
        <v>2014</v>
      </c>
      <c r="B1054" t="str">
        <f>'Pivot MRIP 12"'!B1057</f>
        <v>1104820141023007</v>
      </c>
      <c r="C1054">
        <f>'Pivot MRIP 12"'!C1057</f>
        <v>648.19206365000002</v>
      </c>
      <c r="D1054">
        <f>'Pivot MRIP 12"'!D1057</f>
        <v>648.19206365000002</v>
      </c>
      <c r="E1054">
        <f>'Pivot MRIP 12"'!E1057</f>
        <v>0.94160359434525431</v>
      </c>
      <c r="F1054">
        <f>'Pivot MRIP 12"'!F1057</f>
        <v>2</v>
      </c>
      <c r="G1054">
        <f>'Pivot MRIP 12"'!G1057</f>
        <v>1.2568578454237993E-2</v>
      </c>
      <c r="H1054">
        <f t="shared" si="69"/>
        <v>8.1468528053994529</v>
      </c>
      <c r="I1054">
        <f t="shared" si="70"/>
        <v>7.6711058841658435</v>
      </c>
    </row>
    <row r="1055" spans="1:9" x14ac:dyDescent="0.25">
      <c r="A1055">
        <f>'Pivot MRIP 12"'!A1058</f>
        <v>2014</v>
      </c>
      <c r="B1055" t="str">
        <f>'Pivot MRIP 12"'!B1058</f>
        <v>1104820141105001</v>
      </c>
      <c r="C1055">
        <f>'Pivot MRIP 12"'!C1058</f>
        <v>1072.4630413</v>
      </c>
      <c r="D1055">
        <f>'Pivot MRIP 12"'!D1058</f>
        <v>1072.4630413</v>
      </c>
      <c r="E1055">
        <f>'Pivot MRIP 12"'!E1058</f>
        <v>0.94160359434525431</v>
      </c>
      <c r="F1055">
        <f>'Pivot MRIP 12"'!F1058</f>
        <v>3</v>
      </c>
      <c r="G1055">
        <f>'Pivot MRIP 12"'!G1058</f>
        <v>6.2842892271189965E-3</v>
      </c>
      <c r="H1055">
        <f t="shared" si="69"/>
        <v>6.7396679369248655</v>
      </c>
      <c r="I1055">
        <f t="shared" si="70"/>
        <v>6.3460955541019182</v>
      </c>
    </row>
    <row r="1056" spans="1:9" x14ac:dyDescent="0.25">
      <c r="A1056">
        <f>'Pivot MRIP 12"'!A1059</f>
        <v>2014</v>
      </c>
      <c r="B1056" t="str">
        <f>'Pivot MRIP 12"'!B1059</f>
        <v>1104820141112005</v>
      </c>
      <c r="C1056">
        <f>'Pivot MRIP 12"'!C1059</f>
        <v>49.157483360999997</v>
      </c>
      <c r="D1056">
        <f>'Pivot MRIP 12"'!D1059</f>
        <v>49.157483360999997</v>
      </c>
      <c r="E1056">
        <f>'Pivot MRIP 12"'!E1059</f>
        <v>0.94160359434525442</v>
      </c>
      <c r="F1056">
        <f>'Pivot MRIP 12"'!F1059</f>
        <v>4</v>
      </c>
      <c r="G1056">
        <f>'Pivot MRIP 12"'!G1059</f>
        <v>3.1421446135594985E-2</v>
      </c>
      <c r="H1056">
        <f t="shared" si="69"/>
        <v>1.5445992155890682</v>
      </c>
      <c r="I1056">
        <f t="shared" si="70"/>
        <v>1.4544001732215273</v>
      </c>
    </row>
    <row r="1057" spans="1:9" x14ac:dyDescent="0.25">
      <c r="A1057">
        <f>'Pivot MRIP 12"'!A1060</f>
        <v>2014</v>
      </c>
      <c r="B1057" t="str">
        <f>'Pivot MRIP 12"'!B1060</f>
        <v>1104820141112010</v>
      </c>
      <c r="C1057">
        <f>'Pivot MRIP 12"'!C1060</f>
        <v>49.157483360999997</v>
      </c>
      <c r="D1057">
        <f>'Pivot MRIP 12"'!D1060</f>
        <v>49.157483360999997</v>
      </c>
      <c r="E1057">
        <f>'Pivot MRIP 12"'!E1060</f>
        <v>0.94160359434525442</v>
      </c>
      <c r="F1057">
        <f>'Pivot MRIP 12"'!F1060</f>
        <v>4</v>
      </c>
      <c r="G1057">
        <f>'Pivot MRIP 12"'!G1060</f>
        <v>0.30793017212883084</v>
      </c>
      <c r="H1057">
        <f t="shared" si="69"/>
        <v>15.137072312772867</v>
      </c>
      <c r="I1057">
        <f t="shared" si="70"/>
        <v>14.253121697570965</v>
      </c>
    </row>
    <row r="1058" spans="1:9" x14ac:dyDescent="0.25">
      <c r="A1058">
        <f>'Pivot MRIP 12"'!A1061</f>
        <v>2014</v>
      </c>
      <c r="B1058" t="str">
        <f>'Pivot MRIP 12"'!B1061</f>
        <v>1104820141130004</v>
      </c>
      <c r="C1058">
        <f>'Pivot MRIP 12"'!C1061</f>
        <v>373.60199684000003</v>
      </c>
      <c r="D1058">
        <f>'Pivot MRIP 12"'!D1061</f>
        <v>373.60199684000003</v>
      </c>
      <c r="E1058">
        <f>'Pivot MRIP 12"'!E1061</f>
        <v>0.94160359434525442</v>
      </c>
      <c r="F1058">
        <f>'Pivot MRIP 12"'!F1061</f>
        <v>2</v>
      </c>
      <c r="G1058">
        <f>'Pivot MRIP 12"'!G1061</f>
        <v>3.7705735362713981E-2</v>
      </c>
      <c r="H1058">
        <f t="shared" si="69"/>
        <v>14.086938023830546</v>
      </c>
      <c r="I1058">
        <f t="shared" si="70"/>
        <v>13.264311476557678</v>
      </c>
    </row>
    <row r="1059" spans="1:9" x14ac:dyDescent="0.25">
      <c r="A1059">
        <f>'Pivot MRIP 12"'!A1062</f>
        <v>2014</v>
      </c>
      <c r="B1059" t="str">
        <f>'Pivot MRIP 12"'!B1062</f>
        <v>1104820141214002</v>
      </c>
      <c r="C1059">
        <f>'Pivot MRIP 12"'!C1062</f>
        <v>2.7823379071000001</v>
      </c>
      <c r="D1059">
        <f>'Pivot MRIP 12"'!D1062</f>
        <v>2.7823379071000001</v>
      </c>
      <c r="E1059">
        <f>'Pivot MRIP 12"'!E1062</f>
        <v>1.4490910888614839</v>
      </c>
      <c r="F1059">
        <f>'Pivot MRIP 12"'!F1062</f>
        <v>9</v>
      </c>
      <c r="G1059">
        <f>'Pivot MRIP 12"'!G1062</f>
        <v>4.8330544876610233</v>
      </c>
      <c r="H1059">
        <f t="shared" si="69"/>
        <v>13.447190708099034</v>
      </c>
      <c r="I1059">
        <f t="shared" si="70"/>
        <v>19.486204225327256</v>
      </c>
    </row>
    <row r="1060" spans="1:9" x14ac:dyDescent="0.25">
      <c r="A1060">
        <f>'Pivot MRIP 12"'!A1063</f>
        <v>2014</v>
      </c>
      <c r="B1060" t="str">
        <f>'Pivot MRIP 12"'!B1063</f>
        <v>1104820141218002</v>
      </c>
      <c r="C1060">
        <f>'Pivot MRIP 12"'!C1063</f>
        <v>439.72551878000002</v>
      </c>
      <c r="D1060">
        <f>'Pivot MRIP 12"'!D1063</f>
        <v>439.72551878000002</v>
      </c>
      <c r="E1060">
        <f>'Pivot MRIP 12"'!E1063</f>
        <v>0.94160359434525431</v>
      </c>
      <c r="F1060">
        <f>'Pivot MRIP 12"'!F1063</f>
        <v>1</v>
      </c>
      <c r="G1060">
        <f>'Pivot MRIP 12"'!G1063</f>
        <v>6.2842892271189965E-3</v>
      </c>
      <c r="H1060">
        <f t="shared" si="69"/>
        <v>2.7633623405584662</v>
      </c>
      <c r="I1060">
        <f t="shared" si="70"/>
        <v>2.6019919123481663</v>
      </c>
    </row>
    <row r="1061" spans="1:9" x14ac:dyDescent="0.25">
      <c r="A1061">
        <f>'Pivot MRIP 12"'!A1064</f>
        <v>2014</v>
      </c>
      <c r="B1061" t="str">
        <f>'Pivot MRIP 12"'!B1064</f>
        <v>1104820141218006</v>
      </c>
      <c r="C1061">
        <f>'Pivot MRIP 12"'!C1064</f>
        <v>459.21751232000003</v>
      </c>
      <c r="D1061">
        <f>'Pivot MRIP 12"'!D1064</f>
        <v>459.21751232000003</v>
      </c>
      <c r="E1061">
        <f>'Pivot MRIP 12"'!E1064</f>
        <v>1.9472698197519236</v>
      </c>
      <c r="F1061">
        <f>'Pivot MRIP 12"'!F1064</f>
        <v>9</v>
      </c>
      <c r="G1061">
        <f>'Pivot MRIP 12"'!G1064</f>
        <v>15.659850368847495</v>
      </c>
      <c r="H1061">
        <f t="shared" si="69"/>
        <v>7191.2775296855816</v>
      </c>
      <c r="I1061">
        <f t="shared" si="70"/>
        <v>14003.3576990169</v>
      </c>
    </row>
    <row r="1062" spans="1:9" x14ac:dyDescent="0.25">
      <c r="A1062">
        <f>'Pivot MRIP 12"'!A1065</f>
        <v>2014</v>
      </c>
      <c r="B1062" t="str">
        <f>'Pivot MRIP 12"'!B1065</f>
        <v>1104820141227012</v>
      </c>
      <c r="C1062">
        <f>'Pivot MRIP 12"'!C1065</f>
        <v>735.74245023000003</v>
      </c>
      <c r="D1062">
        <f>'Pivot MRIP 12"'!D1065</f>
        <v>735.74245023000003</v>
      </c>
      <c r="E1062">
        <f>'Pivot MRIP 12"'!E1065</f>
        <v>2.1679466590880971</v>
      </c>
      <c r="F1062">
        <f>'Pivot MRIP 12"'!F1065</f>
        <v>4</v>
      </c>
      <c r="G1062">
        <f>'Pivot MRIP 12"'!G1065</f>
        <v>7.3142144613559497</v>
      </c>
      <c r="H1062">
        <f t="shared" si="69"/>
        <v>5381.3780693057261</v>
      </c>
      <c r="I1062">
        <f t="shared" si="70"/>
        <v>11666.540606641303</v>
      </c>
    </row>
    <row r="1063" spans="1:9" x14ac:dyDescent="0.25">
      <c r="A1063">
        <f>'Pivot MRIP 12"'!A1066</f>
        <v>2014</v>
      </c>
      <c r="B1063" t="str">
        <f>'Pivot MRIP 12"'!B1066</f>
        <v>1104820141227014</v>
      </c>
      <c r="C1063">
        <f>'Pivot MRIP 12"'!C1066</f>
        <v>735.74245023000003</v>
      </c>
      <c r="D1063">
        <f>'Pivot MRIP 12"'!D1066</f>
        <v>735.74245023000003</v>
      </c>
      <c r="E1063">
        <f>'Pivot MRIP 12"'!E1066</f>
        <v>0.94160359434525442</v>
      </c>
      <c r="F1063">
        <f>'Pivot MRIP 12"'!F1066</f>
        <v>4</v>
      </c>
      <c r="G1063">
        <f>'Pivot MRIP 12"'!G1066</f>
        <v>6.2842892271189971E-2</v>
      </c>
      <c r="H1063">
        <f t="shared" si="69"/>
        <v>46.236183539145237</v>
      </c>
      <c r="I1063">
        <f t="shared" si="70"/>
        <v>43.536156609266044</v>
      </c>
    </row>
    <row r="1064" spans="1:9" x14ac:dyDescent="0.25">
      <c r="A1064">
        <f>'Pivot MRIP 12"'!A1067</f>
        <v>2014</v>
      </c>
      <c r="B1064" t="str">
        <f>'Pivot MRIP 12"'!B1067</f>
        <v>1104820141228001</v>
      </c>
      <c r="C1064">
        <f>'Pivot MRIP 12"'!C1067</f>
        <v>2.7413575037000002</v>
      </c>
      <c r="D1064">
        <f>'Pivot MRIP 12"'!D1067</f>
        <v>2.7413575037000002</v>
      </c>
      <c r="E1064">
        <f>'Pivot MRIP 12"'!E1067</f>
        <v>1.0920216360213695</v>
      </c>
      <c r="F1064">
        <f>'Pivot MRIP 12"'!F1067</f>
        <v>24</v>
      </c>
      <c r="G1064">
        <f>'Pivot MRIP 12"'!G1067</f>
        <v>20.988052934440709</v>
      </c>
      <c r="H1064">
        <f t="shared" si="69"/>
        <v>57.535756399881848</v>
      </c>
      <c r="I1064">
        <f t="shared" si="70"/>
        <v>62.830290833525957</v>
      </c>
    </row>
    <row r="1065" spans="1:9" x14ac:dyDescent="0.25">
      <c r="A1065">
        <f>'Pivot MRIP 12"'!A1068</f>
        <v>2014</v>
      </c>
      <c r="B1065" t="str">
        <f>'Pivot MRIP 12"'!B1068</f>
        <v>1104920140405002</v>
      </c>
      <c r="C1065">
        <f>'Pivot MRIP 12"'!C1068</f>
        <v>127.36862524999999</v>
      </c>
      <c r="D1065">
        <f>'Pivot MRIP 12"'!D1068</f>
        <v>127.36862524999999</v>
      </c>
      <c r="E1065">
        <f>'Pivot MRIP 12"'!E1068</f>
        <v>0.94160359434525442</v>
      </c>
      <c r="F1065">
        <f>'Pivot MRIP 12"'!F1068</f>
        <v>9</v>
      </c>
      <c r="G1065">
        <f>'Pivot MRIP 12"'!G1068</f>
        <v>4.3990024589832977E-2</v>
      </c>
      <c r="H1065">
        <f t="shared" si="69"/>
        <v>5.6029489567207209</v>
      </c>
      <c r="I1065">
        <f t="shared" si="70"/>
        <v>5.2757568765812239</v>
      </c>
    </row>
    <row r="1066" spans="1:9" x14ac:dyDescent="0.25">
      <c r="A1066">
        <f>'Pivot MRIP 12"'!A1069</f>
        <v>2014</v>
      </c>
      <c r="B1066" t="str">
        <f>'Pivot MRIP 12"'!B1069</f>
        <v>1104920140405005</v>
      </c>
      <c r="C1066">
        <f>'Pivot MRIP 12"'!C1069</f>
        <v>127.36862524999999</v>
      </c>
      <c r="D1066">
        <f>'Pivot MRIP 12"'!D1069</f>
        <v>127.36862524999999</v>
      </c>
      <c r="E1066">
        <f>'Pivot MRIP 12"'!E1069</f>
        <v>0.94160359434525442</v>
      </c>
      <c r="F1066">
        <f>'Pivot MRIP 12"'!F1069</f>
        <v>4</v>
      </c>
      <c r="G1066">
        <f>'Pivot MRIP 12"'!G1069</f>
        <v>7.5411470725427962E-2</v>
      </c>
      <c r="H1066">
        <f t="shared" si="69"/>
        <v>9.6050553543783792</v>
      </c>
      <c r="I1066">
        <f t="shared" si="70"/>
        <v>9.0441546455678132</v>
      </c>
    </row>
    <row r="1067" spans="1:9" x14ac:dyDescent="0.25">
      <c r="A1067">
        <f>'Pivot MRIP 12"'!A1070</f>
        <v>2014</v>
      </c>
      <c r="B1067" t="str">
        <f>'Pivot MRIP 12"'!B1070</f>
        <v>1104920140502010</v>
      </c>
      <c r="C1067">
        <f>'Pivot MRIP 12"'!C1070</f>
        <v>7.4900510037999997</v>
      </c>
      <c r="D1067">
        <f>'Pivot MRIP 12"'!D1070</f>
        <v>7.4900510037999997</v>
      </c>
      <c r="E1067">
        <f>'Pivot MRIP 12"'!E1070</f>
        <v>0.94160359434525431</v>
      </c>
      <c r="F1067">
        <f>'Pivot MRIP 12"'!F1070</f>
        <v>6</v>
      </c>
      <c r="G1067">
        <f>'Pivot MRIP 12"'!G1070</f>
        <v>1.2568578454237993E-2</v>
      </c>
      <c r="H1067">
        <f t="shared" si="69"/>
        <v>9.4139293667504328E-2</v>
      </c>
      <c r="I1067">
        <f t="shared" si="70"/>
        <v>8.8641897286445517E-2</v>
      </c>
    </row>
    <row r="1068" spans="1:9" x14ac:dyDescent="0.25">
      <c r="A1068">
        <f>'Pivot MRIP 12"'!A1071</f>
        <v>2014</v>
      </c>
      <c r="B1068" t="str">
        <f>'Pivot MRIP 12"'!B1071</f>
        <v>1104920140503001</v>
      </c>
      <c r="C1068">
        <f>'Pivot MRIP 12"'!C1071</f>
        <v>35.232548688999998</v>
      </c>
      <c r="D1068">
        <f>'Pivot MRIP 12"'!D1071</f>
        <v>35.232548688999998</v>
      </c>
      <c r="E1068">
        <f>'Pivot MRIP 12"'!E1071</f>
        <v>1.65192163795151</v>
      </c>
      <c r="F1068">
        <f>'Pivot MRIP 12"'!F1071</f>
        <v>36</v>
      </c>
      <c r="G1068">
        <f>'Pivot MRIP 12"'!G1071</f>
        <v>31.843787059498311</v>
      </c>
      <c r="H1068">
        <f t="shared" si="69"/>
        <v>1121.9377780159223</v>
      </c>
      <c r="I1068">
        <f t="shared" si="70"/>
        <v>1853.3532919397401</v>
      </c>
    </row>
    <row r="1069" spans="1:9" x14ac:dyDescent="0.25">
      <c r="A1069">
        <f>'Pivot MRIP 12"'!A1072</f>
        <v>2014</v>
      </c>
      <c r="B1069" t="str">
        <f>'Pivot MRIP 12"'!B1072</f>
        <v>1104920140509005</v>
      </c>
      <c r="C1069">
        <f>'Pivot MRIP 12"'!C1072</f>
        <v>57.636496956000002</v>
      </c>
      <c r="D1069">
        <f>'Pivot MRIP 12"'!D1072</f>
        <v>57.636496956000002</v>
      </c>
      <c r="E1069">
        <f>'Pivot MRIP 12"'!E1072</f>
        <v>0.94160359434525442</v>
      </c>
      <c r="F1069">
        <f>'Pivot MRIP 12"'!F1072</f>
        <v>9</v>
      </c>
      <c r="G1069">
        <f>'Pivot MRIP 12"'!G1072</f>
        <v>6.2842892271189971E-2</v>
      </c>
      <c r="H1069">
        <f t="shared" si="69"/>
        <v>3.6220441690946767</v>
      </c>
      <c r="I1069">
        <f t="shared" si="70"/>
        <v>3.4105298084968183</v>
      </c>
    </row>
    <row r="1070" spans="1:9" x14ac:dyDescent="0.25">
      <c r="A1070">
        <f>'Pivot MRIP 12"'!A1073</f>
        <v>2014</v>
      </c>
      <c r="B1070" t="str">
        <f>'Pivot MRIP 12"'!B1073</f>
        <v>1104920140509014</v>
      </c>
      <c r="C1070">
        <f>'Pivot MRIP 12"'!C1073</f>
        <v>57.636496956000002</v>
      </c>
      <c r="D1070">
        <f>'Pivot MRIP 12"'!D1073</f>
        <v>57.636496956000002</v>
      </c>
      <c r="E1070">
        <f>'Pivot MRIP 12"'!E1073</f>
        <v>0.94160359434525442</v>
      </c>
      <c r="F1070">
        <f>'Pivot MRIP 12"'!F1073</f>
        <v>9</v>
      </c>
      <c r="G1070">
        <f>'Pivot MRIP 12"'!G1073</f>
        <v>0.10683291686102295</v>
      </c>
      <c r="H1070">
        <f t="shared" si="69"/>
        <v>6.1574750874609503</v>
      </c>
      <c r="I1070">
        <f t="shared" si="70"/>
        <v>5.7979006744445902</v>
      </c>
    </row>
    <row r="1071" spans="1:9" x14ac:dyDescent="0.25">
      <c r="A1071">
        <f>'Pivot MRIP 12"'!A1074</f>
        <v>2014</v>
      </c>
      <c r="B1071" t="str">
        <f>'Pivot MRIP 12"'!B1074</f>
        <v>1104920140510003</v>
      </c>
      <c r="C1071">
        <f>'Pivot MRIP 12"'!C1074</f>
        <v>317.32173190999998</v>
      </c>
      <c r="D1071">
        <f>'Pivot MRIP 12"'!D1074</f>
        <v>317.32173190999998</v>
      </c>
      <c r="E1071">
        <f>'Pivot MRIP 12"'!E1074</f>
        <v>0.94160359434525442</v>
      </c>
      <c r="F1071">
        <f>'Pivot MRIP 12"'!F1074</f>
        <v>4</v>
      </c>
      <c r="G1071">
        <f>'Pivot MRIP 12"'!G1074</f>
        <v>0.11311720608814194</v>
      </c>
      <c r="H1071">
        <f t="shared" si="69"/>
        <v>35.894547744709591</v>
      </c>
      <c r="I1071">
        <f t="shared" si="70"/>
        <v>33.798435173815896</v>
      </c>
    </row>
    <row r="1072" spans="1:9" x14ac:dyDescent="0.25">
      <c r="A1072">
        <f>'Pivot MRIP 12"'!A1075</f>
        <v>2014</v>
      </c>
      <c r="B1072" t="str">
        <f>'Pivot MRIP 12"'!B1075</f>
        <v>1104920140519003</v>
      </c>
      <c r="C1072">
        <f>'Pivot MRIP 12"'!C1075</f>
        <v>275.58789229000001</v>
      </c>
      <c r="D1072">
        <f>'Pivot MRIP 12"'!D1075</f>
        <v>275.58789229000001</v>
      </c>
      <c r="E1072">
        <f>'Pivot MRIP 12"'!E1075</f>
        <v>0.94160359434525431</v>
      </c>
      <c r="F1072">
        <f>'Pivot MRIP 12"'!F1075</f>
        <v>4</v>
      </c>
      <c r="G1072">
        <f>'Pivot MRIP 12"'!G1075</f>
        <v>6.2842892271189965E-3</v>
      </c>
      <c r="H1072">
        <f t="shared" si="69"/>
        <v>1.7318740226424774</v>
      </c>
      <c r="I1072">
        <f t="shared" si="70"/>
        <v>1.6307388046733311</v>
      </c>
    </row>
    <row r="1073" spans="1:9" x14ac:dyDescent="0.25">
      <c r="A1073">
        <f>'Pivot MRIP 12"'!A1076</f>
        <v>2014</v>
      </c>
      <c r="B1073" t="str">
        <f>'Pivot MRIP 12"'!B1076</f>
        <v>1104920140531001</v>
      </c>
      <c r="C1073">
        <f>'Pivot MRIP 12"'!C1076</f>
        <v>202.44358965999999</v>
      </c>
      <c r="D1073">
        <f>'Pivot MRIP 12"'!D1076</f>
        <v>202.44358965999999</v>
      </c>
      <c r="E1073">
        <f>'Pivot MRIP 12"'!E1076</f>
        <v>0.94160359434525442</v>
      </c>
      <c r="F1073">
        <f>'Pivot MRIP 12"'!F1076</f>
        <v>4</v>
      </c>
      <c r="G1073">
        <f>'Pivot MRIP 12"'!G1076</f>
        <v>0.18852867681356988</v>
      </c>
      <c r="H1073">
        <f t="shared" si="69"/>
        <v>38.166422087989098</v>
      </c>
      <c r="I1073">
        <f t="shared" si="70"/>
        <v>35.937640221348644</v>
      </c>
    </row>
    <row r="1074" spans="1:9" x14ac:dyDescent="0.25">
      <c r="A1074">
        <f>'Pivot MRIP 12"'!A1077</f>
        <v>2014</v>
      </c>
      <c r="B1074" t="str">
        <f>'Pivot MRIP 12"'!B1077</f>
        <v>1104920140531010</v>
      </c>
      <c r="C1074">
        <f>'Pivot MRIP 12"'!C1077</f>
        <v>202.44358965999999</v>
      </c>
      <c r="D1074">
        <f>'Pivot MRIP 12"'!D1077</f>
        <v>202.44358965999999</v>
      </c>
      <c r="E1074">
        <f>'Pivot MRIP 12"'!E1077</f>
        <v>0.94160359434525431</v>
      </c>
      <c r="F1074">
        <f>'Pivot MRIP 12"'!F1077</f>
        <v>2</v>
      </c>
      <c r="G1074">
        <f>'Pivot MRIP 12"'!G1077</f>
        <v>6.2842892271189965E-3</v>
      </c>
      <c r="H1074">
        <f t="shared" si="69"/>
        <v>1.2722140695996367</v>
      </c>
      <c r="I1074">
        <f t="shared" si="70"/>
        <v>1.1979213407116214</v>
      </c>
    </row>
    <row r="1075" spans="1:9" x14ac:dyDescent="0.25">
      <c r="A1075">
        <f>'Pivot MRIP 12"'!A1078</f>
        <v>2014</v>
      </c>
      <c r="B1075" t="str">
        <f>'Pivot MRIP 12"'!B1078</f>
        <v>1104920140602003</v>
      </c>
      <c r="C1075">
        <f>'Pivot MRIP 12"'!C1078</f>
        <v>282.77034213000002</v>
      </c>
      <c r="D1075">
        <f>'Pivot MRIP 12"'!D1078</f>
        <v>282.77034213000002</v>
      </c>
      <c r="E1075">
        <f>'Pivot MRIP 12"'!E1078</f>
        <v>0.94160359434525442</v>
      </c>
      <c r="F1075">
        <f>'Pivot MRIP 12"'!F1078</f>
        <v>4</v>
      </c>
      <c r="G1075">
        <f>'Pivot MRIP 12"'!G1078</f>
        <v>3.7705735362713981E-2</v>
      </c>
      <c r="H1075">
        <f t="shared" si="69"/>
        <v>10.662063688777872</v>
      </c>
      <c r="I1075">
        <f t="shared" si="70"/>
        <v>10.039437492491267</v>
      </c>
    </row>
    <row r="1076" spans="1:9" x14ac:dyDescent="0.25">
      <c r="A1076">
        <f>'Pivot MRIP 12"'!A1079</f>
        <v>2014</v>
      </c>
      <c r="B1076" t="str">
        <f>'Pivot MRIP 12"'!B1079</f>
        <v>1104920140719001</v>
      </c>
      <c r="C1076">
        <f>'Pivot MRIP 12"'!C1079</f>
        <v>35.451290694999997</v>
      </c>
      <c r="D1076">
        <f>'Pivot MRIP 12"'!D1079</f>
        <v>35.451290694999997</v>
      </c>
      <c r="E1076">
        <f>'Pivot MRIP 12"'!E1079</f>
        <v>1.4991433828493055</v>
      </c>
      <c r="F1076">
        <f>'Pivot MRIP 12"'!F1079</f>
        <v>6</v>
      </c>
      <c r="G1076">
        <f>'Pivot MRIP 12"'!G1079</f>
        <v>6.7299441443000001</v>
      </c>
      <c r="H1076">
        <f t="shared" si="69"/>
        <v>238.5852062206923</v>
      </c>
      <c r="I1076">
        <f t="shared" si="70"/>
        <v>357.67343315148781</v>
      </c>
    </row>
    <row r="1077" spans="1:9" x14ac:dyDescent="0.25">
      <c r="A1077">
        <f>'Pivot MRIP 12"'!A1080</f>
        <v>2014</v>
      </c>
      <c r="B1077" t="str">
        <f>'Pivot MRIP 12"'!B1080</f>
        <v>1104920140720005</v>
      </c>
      <c r="C1077">
        <f>'Pivot MRIP 12"'!C1080</f>
        <v>348.68087477</v>
      </c>
      <c r="D1077">
        <f>'Pivot MRIP 12"'!D1080</f>
        <v>348.68087477</v>
      </c>
      <c r="E1077">
        <f>'Pivot MRIP 12"'!E1080</f>
        <v>0.94160359434525431</v>
      </c>
      <c r="F1077">
        <f>'Pivot MRIP 12"'!F1080</f>
        <v>1</v>
      </c>
      <c r="G1077">
        <f>'Pivot MRIP 12"'!G1080</f>
        <v>1.2568578454237993E-2</v>
      </c>
      <c r="H1077">
        <f t="shared" si="69"/>
        <v>4.3824229300390778</v>
      </c>
      <c r="I1077">
        <f t="shared" si="70"/>
        <v>4.1265051828658565</v>
      </c>
    </row>
    <row r="1078" spans="1:9" x14ac:dyDescent="0.25">
      <c r="A1078">
        <f>'Pivot MRIP 12"'!A1081</f>
        <v>2014</v>
      </c>
      <c r="B1078" t="str">
        <f>'Pivot MRIP 12"'!B1081</f>
        <v>1104920140723001</v>
      </c>
      <c r="C1078">
        <f>'Pivot MRIP 12"'!C1081</f>
        <v>344.87156649000002</v>
      </c>
      <c r="D1078">
        <f>'Pivot MRIP 12"'!D1081</f>
        <v>344.87156649000002</v>
      </c>
      <c r="E1078">
        <f>'Pivot MRIP 12"'!E1081</f>
        <v>0.94160359434525431</v>
      </c>
      <c r="F1078">
        <f>'Pivot MRIP 12"'!F1081</f>
        <v>1</v>
      </c>
      <c r="G1078">
        <f>'Pivot MRIP 12"'!G1081</f>
        <v>6.2842892271189965E-3</v>
      </c>
      <c r="H1078">
        <f t="shared" si="69"/>
        <v>2.16727267003276</v>
      </c>
      <c r="I1078">
        <f t="shared" si="70"/>
        <v>2.040711736029083</v>
      </c>
    </row>
    <row r="1079" spans="1:9" x14ac:dyDescent="0.25">
      <c r="A1079">
        <f>'Pivot MRIP 12"'!A1082</f>
        <v>2014</v>
      </c>
      <c r="B1079" t="str">
        <f>'Pivot MRIP 12"'!B1082</f>
        <v>1104920140812001</v>
      </c>
      <c r="C1079">
        <f>'Pivot MRIP 12"'!C1082</f>
        <v>159.65108950000001</v>
      </c>
      <c r="D1079">
        <f>'Pivot MRIP 12"'!D1082</f>
        <v>159.65108950000001</v>
      </c>
      <c r="E1079">
        <f>'Pivot MRIP 12"'!E1082</f>
        <v>0.94160359434525431</v>
      </c>
      <c r="F1079">
        <f>'Pivot MRIP 12"'!F1082</f>
        <v>6</v>
      </c>
      <c r="G1079">
        <f>'Pivot MRIP 12"'!G1082</f>
        <v>5.0274313816951972E-2</v>
      </c>
      <c r="H1079">
        <f t="shared" si="69"/>
        <v>8.0263489747412873</v>
      </c>
      <c r="I1079">
        <f t="shared" si="70"/>
        <v>7.5576390440857431</v>
      </c>
    </row>
    <row r="1080" spans="1:9" x14ac:dyDescent="0.25">
      <c r="A1080">
        <f>'Pivot MRIP 12"'!A1083</f>
        <v>2014</v>
      </c>
      <c r="B1080" t="str">
        <f>'Pivot MRIP 12"'!B1083</f>
        <v>1104920140812004</v>
      </c>
      <c r="C1080">
        <f>'Pivot MRIP 12"'!C1083</f>
        <v>159.65108950000001</v>
      </c>
      <c r="D1080">
        <f>'Pivot MRIP 12"'!D1083</f>
        <v>159.65108950000001</v>
      </c>
      <c r="E1080">
        <f>'Pivot MRIP 12"'!E1083</f>
        <v>0.94160359434525442</v>
      </c>
      <c r="F1080">
        <f>'Pivot MRIP 12"'!F1083</f>
        <v>4</v>
      </c>
      <c r="G1080">
        <f>'Pivot MRIP 12"'!G1083</f>
        <v>6.2842892271189971E-2</v>
      </c>
      <c r="H1080">
        <f t="shared" si="69"/>
        <v>10.03293621842661</v>
      </c>
      <c r="I1080">
        <f t="shared" si="70"/>
        <v>9.4470488051071797</v>
      </c>
    </row>
    <row r="1081" spans="1:9" x14ac:dyDescent="0.25">
      <c r="A1081">
        <f>'Pivot MRIP 12"'!A1084</f>
        <v>2014</v>
      </c>
      <c r="B1081" t="str">
        <f>'Pivot MRIP 12"'!B1084</f>
        <v>1104920140812006</v>
      </c>
      <c r="C1081">
        <f>'Pivot MRIP 12"'!C1084</f>
        <v>159.65108950000001</v>
      </c>
      <c r="D1081">
        <f>'Pivot MRIP 12"'!D1084</f>
        <v>159.65108950000001</v>
      </c>
      <c r="E1081">
        <f>'Pivot MRIP 12"'!E1084</f>
        <v>0.94160359434525442</v>
      </c>
      <c r="F1081">
        <f>'Pivot MRIP 12"'!F1084</f>
        <v>4</v>
      </c>
      <c r="G1081">
        <f>'Pivot MRIP 12"'!G1084</f>
        <v>8.7980049179665953E-2</v>
      </c>
      <c r="H1081">
        <f t="shared" si="69"/>
        <v>14.046110705797252</v>
      </c>
      <c r="I1081">
        <f t="shared" si="70"/>
        <v>13.225868327150051</v>
      </c>
    </row>
    <row r="1082" spans="1:9" x14ac:dyDescent="0.25">
      <c r="A1082">
        <f>'Pivot MRIP 12"'!A1085</f>
        <v>2014</v>
      </c>
      <c r="B1082" t="str">
        <f>'Pivot MRIP 12"'!B1085</f>
        <v>1104920140818001</v>
      </c>
      <c r="C1082">
        <f>'Pivot MRIP 12"'!C1085</f>
        <v>6.9572870229000001</v>
      </c>
      <c r="D1082">
        <f>'Pivot MRIP 12"'!D1085</f>
        <v>6.9572870229000001</v>
      </c>
      <c r="E1082">
        <f>'Pivot MRIP 12"'!E1085</f>
        <v>0.94160359434525442</v>
      </c>
      <c r="F1082">
        <f>'Pivot MRIP 12"'!F1085</f>
        <v>9</v>
      </c>
      <c r="G1082">
        <f>'Pivot MRIP 12"'!G1085</f>
        <v>0.12568578454237994</v>
      </c>
      <c r="H1082">
        <f t="shared" si="69"/>
        <v>0.87443207775970544</v>
      </c>
      <c r="I1082">
        <f t="shared" si="70"/>
        <v>0.82336838742932761</v>
      </c>
    </row>
    <row r="1083" spans="1:9" x14ac:dyDescent="0.25">
      <c r="A1083">
        <f>'Pivot MRIP 12"'!A1086</f>
        <v>2014</v>
      </c>
      <c r="B1083" t="str">
        <f>'Pivot MRIP 12"'!B1086</f>
        <v>1104920140830005</v>
      </c>
      <c r="C1083">
        <f>'Pivot MRIP 12"'!C1086</f>
        <v>11.250604501</v>
      </c>
      <c r="D1083">
        <f>'Pivot MRIP 12"'!D1086</f>
        <v>11.250604501</v>
      </c>
      <c r="E1083">
        <f>'Pivot MRIP 12"'!E1086</f>
        <v>1.5487219639904353</v>
      </c>
      <c r="F1083">
        <f>'Pivot MRIP 12"'!F1086</f>
        <v>30</v>
      </c>
      <c r="G1083">
        <f>'Pivot MRIP 12"'!G1086</f>
        <v>4.3637134622220461</v>
      </c>
      <c r="H1083">
        <f t="shared" si="69"/>
        <v>49.094414319149642</v>
      </c>
      <c r="I1083">
        <f t="shared" si="70"/>
        <v>76.033597765313587</v>
      </c>
    </row>
    <row r="1084" spans="1:9" x14ac:dyDescent="0.25">
      <c r="A1084">
        <f>'Pivot MRIP 12"'!A1087</f>
        <v>2014</v>
      </c>
      <c r="B1084" t="str">
        <f>'Pivot MRIP 12"'!B1087</f>
        <v>1104920140903001</v>
      </c>
      <c r="C1084">
        <f>'Pivot MRIP 12"'!C1087</f>
        <v>129.95864997999999</v>
      </c>
      <c r="D1084">
        <f>'Pivot MRIP 12"'!D1087</f>
        <v>129.95864997999999</v>
      </c>
      <c r="E1084">
        <f>'Pivot MRIP 12"'!E1087</f>
        <v>0.94160359434525442</v>
      </c>
      <c r="F1084">
        <f>'Pivot MRIP 12"'!F1087</f>
        <v>1</v>
      </c>
      <c r="G1084">
        <f>'Pivot MRIP 12"'!G1087</f>
        <v>3.1421446135594985E-2</v>
      </c>
      <c r="H1084">
        <f t="shared" si="69"/>
        <v>4.0834887202012116</v>
      </c>
      <c r="I1084">
        <f t="shared" si="70"/>
        <v>3.8450276564097638</v>
      </c>
    </row>
    <row r="1085" spans="1:9" x14ac:dyDescent="0.25">
      <c r="A1085">
        <f>'Pivot MRIP 12"'!A1088</f>
        <v>2014</v>
      </c>
      <c r="B1085" t="str">
        <f>'Pivot MRIP 12"'!B1088</f>
        <v>1104920140903008</v>
      </c>
      <c r="C1085">
        <f>'Pivot MRIP 12"'!C1088</f>
        <v>129.95864997999999</v>
      </c>
      <c r="D1085">
        <f>'Pivot MRIP 12"'!D1088</f>
        <v>129.95864997999999</v>
      </c>
      <c r="E1085">
        <f>'Pivot MRIP 12"'!E1088</f>
        <v>0.94160359434525442</v>
      </c>
      <c r="F1085">
        <f>'Pivot MRIP 12"'!F1088</f>
        <v>4</v>
      </c>
      <c r="G1085">
        <f>'Pivot MRIP 12"'!G1088</f>
        <v>7.5411470725427962E-2</v>
      </c>
      <c r="H1085">
        <f t="shared" si="69"/>
        <v>9.8003729284829078</v>
      </c>
      <c r="I1085">
        <f t="shared" si="70"/>
        <v>9.2280663753834329</v>
      </c>
    </row>
    <row r="1086" spans="1:9" x14ac:dyDescent="0.25">
      <c r="A1086">
        <f>'Pivot MRIP 12"'!A1089</f>
        <v>2014</v>
      </c>
      <c r="B1086" t="str">
        <f>'Pivot MRIP 12"'!B1089</f>
        <v>1104920141006001</v>
      </c>
      <c r="C1086">
        <f>'Pivot MRIP 12"'!C1089</f>
        <v>254.84676069</v>
      </c>
      <c r="D1086">
        <f>'Pivot MRIP 12"'!D1089</f>
        <v>254.84676069</v>
      </c>
      <c r="E1086">
        <f>'Pivot MRIP 12"'!E1089</f>
        <v>0.94160359434525431</v>
      </c>
      <c r="F1086">
        <f>'Pivot MRIP 12"'!F1089</f>
        <v>1</v>
      </c>
      <c r="G1086">
        <f>'Pivot MRIP 12"'!G1089</f>
        <v>2.5137156908475986E-2</v>
      </c>
      <c r="H1086">
        <f t="shared" si="69"/>
        <v>6.4061230110813598</v>
      </c>
      <c r="I1086">
        <f t="shared" si="70"/>
        <v>6.0320284530520523</v>
      </c>
    </row>
    <row r="1087" spans="1:9" x14ac:dyDescent="0.25">
      <c r="A1087">
        <f>'Pivot MRIP 12"'!A1090</f>
        <v>2014</v>
      </c>
      <c r="B1087" t="str">
        <f>'Pivot MRIP 12"'!B1090</f>
        <v>1104920141006002</v>
      </c>
      <c r="C1087">
        <f>'Pivot MRIP 12"'!C1090</f>
        <v>254.84676069</v>
      </c>
      <c r="D1087">
        <f>'Pivot MRIP 12"'!D1090</f>
        <v>254.84676069</v>
      </c>
      <c r="E1087">
        <f>'Pivot MRIP 12"'!E1090</f>
        <v>0.94160359434525431</v>
      </c>
      <c r="F1087">
        <f>'Pivot MRIP 12"'!F1090</f>
        <v>2</v>
      </c>
      <c r="G1087">
        <f>'Pivot MRIP 12"'!G1090</f>
        <v>6.2842892271189965E-3</v>
      </c>
      <c r="H1087">
        <f t="shared" si="69"/>
        <v>1.60153075277034</v>
      </c>
      <c r="I1087">
        <f t="shared" si="70"/>
        <v>1.5080071132630131</v>
      </c>
    </row>
    <row r="1088" spans="1:9" x14ac:dyDescent="0.25">
      <c r="A1088">
        <f>'Pivot MRIP 12"'!A1091</f>
        <v>2014</v>
      </c>
      <c r="B1088" t="str">
        <f>'Pivot MRIP 12"'!B1091</f>
        <v>1104920141006010</v>
      </c>
      <c r="C1088">
        <f>'Pivot MRIP 12"'!C1091</f>
        <v>254.84676069</v>
      </c>
      <c r="D1088">
        <f>'Pivot MRIP 12"'!D1091</f>
        <v>254.84676069</v>
      </c>
      <c r="E1088">
        <f>'Pivot MRIP 12"'!E1091</f>
        <v>0.94160359434525442</v>
      </c>
      <c r="F1088">
        <f>'Pivot MRIP 12"'!F1091</f>
        <v>2</v>
      </c>
      <c r="G1088">
        <f>'Pivot MRIP 12"'!G1091</f>
        <v>3.7705735362713981E-2</v>
      </c>
      <c r="H1088">
        <f t="shared" si="69"/>
        <v>9.6091845166220402</v>
      </c>
      <c r="I1088">
        <f t="shared" si="70"/>
        <v>9.0480426795780797</v>
      </c>
    </row>
    <row r="1089" spans="1:9" x14ac:dyDescent="0.25">
      <c r="A1089">
        <f>'Pivot MRIP 12"'!A1092</f>
        <v>2014</v>
      </c>
      <c r="B1089" t="str">
        <f>'Pivot MRIP 12"'!B1092</f>
        <v>1104920141006013</v>
      </c>
      <c r="C1089">
        <f>'Pivot MRIP 12"'!C1092</f>
        <v>254.84676069</v>
      </c>
      <c r="D1089">
        <f>'Pivot MRIP 12"'!D1092</f>
        <v>254.84676069</v>
      </c>
      <c r="E1089">
        <f>'Pivot MRIP 12"'!E1092</f>
        <v>0.94160359434525442</v>
      </c>
      <c r="F1089">
        <f>'Pivot MRIP 12"'!F1092</f>
        <v>4</v>
      </c>
      <c r="G1089">
        <f>'Pivot MRIP 12"'!G1092</f>
        <v>3.1421446135594985E-2</v>
      </c>
      <c r="H1089">
        <f t="shared" si="69"/>
        <v>8.0076537638516996</v>
      </c>
      <c r="I1089">
        <f t="shared" si="70"/>
        <v>7.5400355663150656</v>
      </c>
    </row>
    <row r="1090" spans="1:9" x14ac:dyDescent="0.25">
      <c r="A1090">
        <f>'Pivot MRIP 12"'!A1093</f>
        <v>2014</v>
      </c>
      <c r="B1090" t="str">
        <f>'Pivot MRIP 12"'!B1093</f>
        <v>1104920141014005</v>
      </c>
      <c r="C1090">
        <f>'Pivot MRIP 12"'!C1093</f>
        <v>215.48702547000002</v>
      </c>
      <c r="D1090">
        <f>'Pivot MRIP 12"'!D1093</f>
        <v>215.48702547000002</v>
      </c>
      <c r="E1090">
        <f>'Pivot MRIP 12"'!E1093</f>
        <v>0.94160359434525442</v>
      </c>
      <c r="F1090">
        <f>'Pivot MRIP 12"'!F1093</f>
        <v>9</v>
      </c>
      <c r="G1090">
        <f>'Pivot MRIP 12"'!G1093</f>
        <v>3.7705735362713981E-2</v>
      </c>
      <c r="H1090">
        <f t="shared" ref="H1090:H1153" si="71">G1090*C1090</f>
        <v>8.1250967564702279</v>
      </c>
      <c r="I1090">
        <f t="shared" ref="I1090:I1153" si="72">E1090*H1090</f>
        <v>7.6506203102953352</v>
      </c>
    </row>
    <row r="1091" spans="1:9" x14ac:dyDescent="0.25">
      <c r="A1091">
        <f>'Pivot MRIP 12"'!A1094</f>
        <v>2014</v>
      </c>
      <c r="B1091" t="str">
        <f>'Pivot MRIP 12"'!B1094</f>
        <v>1104920141014014</v>
      </c>
      <c r="C1091">
        <f>'Pivot MRIP 12"'!C1094</f>
        <v>215.48702546999999</v>
      </c>
      <c r="D1091">
        <f>'Pivot MRIP 12"'!D1094</f>
        <v>215.48702546999999</v>
      </c>
      <c r="E1091">
        <f>'Pivot MRIP 12"'!E1094</f>
        <v>0.94160359434525431</v>
      </c>
      <c r="F1091">
        <f>'Pivot MRIP 12"'!F1094</f>
        <v>2</v>
      </c>
      <c r="G1091">
        <f>'Pivot MRIP 12"'!G1094</f>
        <v>2.5137156908475986E-2</v>
      </c>
      <c r="H1091">
        <f t="shared" si="71"/>
        <v>5.4167311709801513</v>
      </c>
      <c r="I1091">
        <f t="shared" si="72"/>
        <v>5.1004135401968886</v>
      </c>
    </row>
    <row r="1092" spans="1:9" x14ac:dyDescent="0.25">
      <c r="A1092">
        <f>'Pivot MRIP 12"'!A1095</f>
        <v>2014</v>
      </c>
      <c r="B1092" t="str">
        <f>'Pivot MRIP 12"'!B1095</f>
        <v>1104920141014016</v>
      </c>
      <c r="C1092">
        <f>'Pivot MRIP 12"'!C1095</f>
        <v>215.48702546999999</v>
      </c>
      <c r="D1092">
        <f>'Pivot MRIP 12"'!D1095</f>
        <v>215.48702546999999</v>
      </c>
      <c r="E1092">
        <f>'Pivot MRIP 12"'!E1095</f>
        <v>0.94160359434525431</v>
      </c>
      <c r="F1092">
        <f>'Pivot MRIP 12"'!F1095</f>
        <v>2</v>
      </c>
      <c r="G1092">
        <f>'Pivot MRIP 12"'!G1095</f>
        <v>6.2842892271189965E-3</v>
      </c>
      <c r="H1092">
        <f t="shared" si="71"/>
        <v>1.3541827927450378</v>
      </c>
      <c r="I1092">
        <f t="shared" si="72"/>
        <v>1.2751033850492222</v>
      </c>
    </row>
    <row r="1093" spans="1:9" x14ac:dyDescent="0.25">
      <c r="A1093">
        <f>'Pivot MRIP 12"'!A1096</f>
        <v>2014</v>
      </c>
      <c r="B1093" t="str">
        <f>'Pivot MRIP 12"'!B1096</f>
        <v>1104920141025024</v>
      </c>
      <c r="C1093">
        <f>'Pivot MRIP 12"'!C1096</f>
        <v>176.28676274</v>
      </c>
      <c r="D1093">
        <f>'Pivot MRIP 12"'!D1096</f>
        <v>176.28676274</v>
      </c>
      <c r="E1093">
        <f>'Pivot MRIP 12"'!E1096</f>
        <v>0.94160359434525442</v>
      </c>
      <c r="F1093">
        <f>'Pivot MRIP 12"'!F1096</f>
        <v>8</v>
      </c>
      <c r="G1093">
        <f>'Pivot MRIP 12"'!G1096</f>
        <v>0.15710723067797491</v>
      </c>
      <c r="H1093">
        <f t="shared" si="71"/>
        <v>27.695925099266614</v>
      </c>
      <c r="I1093">
        <f t="shared" si="72"/>
        <v>26.078582622186392</v>
      </c>
    </row>
    <row r="1094" spans="1:9" x14ac:dyDescent="0.25">
      <c r="A1094">
        <f>'Pivot MRIP 12"'!A1097</f>
        <v>2014</v>
      </c>
      <c r="B1094" t="str">
        <f>'Pivot MRIP 12"'!B1097</f>
        <v>1104920141026007</v>
      </c>
      <c r="C1094">
        <f>'Pivot MRIP 12"'!C1097</f>
        <v>207.91429092999999</v>
      </c>
      <c r="D1094">
        <f>'Pivot MRIP 12"'!D1097</f>
        <v>207.91429092999999</v>
      </c>
      <c r="E1094">
        <f>'Pivot MRIP 12"'!E1097</f>
        <v>0.94160359434525442</v>
      </c>
      <c r="F1094">
        <f>'Pivot MRIP 12"'!F1097</f>
        <v>3</v>
      </c>
      <c r="G1094">
        <f>'Pivot MRIP 12"'!G1097</f>
        <v>3.7705735362713981E-2</v>
      </c>
      <c r="H1094">
        <f t="shared" si="71"/>
        <v>7.8395612319329038</v>
      </c>
      <c r="I1094">
        <f t="shared" si="72"/>
        <v>7.3817590340777333</v>
      </c>
    </row>
    <row r="1095" spans="1:9" x14ac:dyDescent="0.25">
      <c r="A1095">
        <f>'Pivot MRIP 12"'!A1098</f>
        <v>2014</v>
      </c>
      <c r="B1095" t="str">
        <f>'Pivot MRIP 12"'!B1098</f>
        <v>1104920141026010</v>
      </c>
      <c r="C1095">
        <f>'Pivot MRIP 12"'!C1098</f>
        <v>207.91429092999999</v>
      </c>
      <c r="D1095">
        <f>'Pivot MRIP 12"'!D1098</f>
        <v>207.91429092999999</v>
      </c>
      <c r="E1095">
        <f>'Pivot MRIP 12"'!E1098</f>
        <v>0.94160359434525442</v>
      </c>
      <c r="F1095">
        <f>'Pivot MRIP 12"'!F1098</f>
        <v>3</v>
      </c>
      <c r="G1095">
        <f>'Pivot MRIP 12"'!G1098</f>
        <v>3.1421446135594985E-2</v>
      </c>
      <c r="H1095">
        <f t="shared" si="71"/>
        <v>6.5329676932774197</v>
      </c>
      <c r="I1095">
        <f t="shared" si="72"/>
        <v>6.1514658617314444</v>
      </c>
    </row>
    <row r="1096" spans="1:9" x14ac:dyDescent="0.25">
      <c r="A1096">
        <f>'Pivot MRIP 12"'!A1099</f>
        <v>2014</v>
      </c>
      <c r="B1096" t="str">
        <f>'Pivot MRIP 12"'!B1099</f>
        <v>1104920141026019</v>
      </c>
      <c r="C1096">
        <f>'Pivot MRIP 12"'!C1099</f>
        <v>207.91429092999996</v>
      </c>
      <c r="D1096">
        <f>'Pivot MRIP 12"'!D1099</f>
        <v>207.91429092999996</v>
      </c>
      <c r="E1096">
        <f>'Pivot MRIP 12"'!E1099</f>
        <v>0.94160359434525431</v>
      </c>
      <c r="F1096">
        <f>'Pivot MRIP 12"'!F1099</f>
        <v>25</v>
      </c>
      <c r="G1096">
        <f>'Pivot MRIP 12"'!G1099</f>
        <v>0.13825436299661792</v>
      </c>
      <c r="H1096">
        <f t="shared" si="71"/>
        <v>28.74505785042064</v>
      </c>
      <c r="I1096">
        <f t="shared" si="72"/>
        <v>27.066449791618343</v>
      </c>
    </row>
    <row r="1097" spans="1:9" x14ac:dyDescent="0.25">
      <c r="A1097">
        <f>'Pivot MRIP 12"'!A1100</f>
        <v>2014</v>
      </c>
      <c r="B1097" t="str">
        <f>'Pivot MRIP 12"'!B1100</f>
        <v>1104920141026024</v>
      </c>
      <c r="C1097">
        <f>'Pivot MRIP 12"'!C1100</f>
        <v>207.91429092999999</v>
      </c>
      <c r="D1097">
        <f>'Pivot MRIP 12"'!D1100</f>
        <v>207.91429092999999</v>
      </c>
      <c r="E1097">
        <f>'Pivot MRIP 12"'!E1100</f>
        <v>0.94160359434525431</v>
      </c>
      <c r="F1097">
        <f>'Pivot MRIP 12"'!F1100</f>
        <v>3</v>
      </c>
      <c r="G1097">
        <f>'Pivot MRIP 12"'!G1100</f>
        <v>1.2568578454237993E-2</v>
      </c>
      <c r="H1097">
        <f t="shared" si="71"/>
        <v>2.6131870773109678</v>
      </c>
      <c r="I1097">
        <f t="shared" si="72"/>
        <v>2.4605863446925773</v>
      </c>
    </row>
    <row r="1098" spans="1:9" x14ac:dyDescent="0.25">
      <c r="A1098">
        <f>'Pivot MRIP 12"'!A1101</f>
        <v>2014</v>
      </c>
      <c r="B1098" t="str">
        <f>'Pivot MRIP 12"'!B1101</f>
        <v>1104920141117001</v>
      </c>
      <c r="C1098">
        <f>'Pivot MRIP 12"'!C1101</f>
        <v>182.53573041000001</v>
      </c>
      <c r="D1098">
        <f>'Pivot MRIP 12"'!D1101</f>
        <v>182.53573041000001</v>
      </c>
      <c r="E1098">
        <f>'Pivot MRIP 12"'!E1101</f>
        <v>0.94160359434525442</v>
      </c>
      <c r="F1098">
        <f>'Pivot MRIP 12"'!F1101</f>
        <v>4</v>
      </c>
      <c r="G1098">
        <f>'Pivot MRIP 12"'!G1101</f>
        <v>0.18852867681356988</v>
      </c>
      <c r="H1098">
        <f t="shared" si="71"/>
        <v>34.413219725395813</v>
      </c>
      <c r="I1098">
        <f t="shared" si="72"/>
        <v>32.403611386425709</v>
      </c>
    </row>
    <row r="1099" spans="1:9" x14ac:dyDescent="0.25">
      <c r="A1099">
        <f>'Pivot MRIP 12"'!A1102</f>
        <v>2014</v>
      </c>
      <c r="B1099" t="str">
        <f>'Pivot MRIP 12"'!B1102</f>
        <v>1104920141117003</v>
      </c>
      <c r="C1099">
        <f>'Pivot MRIP 12"'!C1102</f>
        <v>182.53573041000001</v>
      </c>
      <c r="D1099">
        <f>'Pivot MRIP 12"'!D1102</f>
        <v>182.53573041000001</v>
      </c>
      <c r="E1099">
        <f>'Pivot MRIP 12"'!E1102</f>
        <v>0.94160359434525442</v>
      </c>
      <c r="F1099">
        <f>'Pivot MRIP 12"'!F1102</f>
        <v>4</v>
      </c>
      <c r="G1099">
        <f>'Pivot MRIP 12"'!G1102</f>
        <v>0.31421446135594983</v>
      </c>
      <c r="H1099">
        <f t="shared" si="71"/>
        <v>57.355366208993026</v>
      </c>
      <c r="I1099">
        <f t="shared" si="72"/>
        <v>54.006018977376179</v>
      </c>
    </row>
    <row r="1100" spans="1:9" x14ac:dyDescent="0.25">
      <c r="A1100">
        <f>'Pivot MRIP 12"'!A1103</f>
        <v>2014</v>
      </c>
      <c r="B1100" t="str">
        <f>'Pivot MRIP 12"'!B1103</f>
        <v>1104920141117005</v>
      </c>
      <c r="C1100">
        <f>'Pivot MRIP 12"'!C1103</f>
        <v>182.53573041000001</v>
      </c>
      <c r="D1100">
        <f>'Pivot MRIP 12"'!D1103</f>
        <v>182.53573041000001</v>
      </c>
      <c r="E1100">
        <f>'Pivot MRIP 12"'!E1103</f>
        <v>0.94160359434525442</v>
      </c>
      <c r="F1100">
        <f>'Pivot MRIP 12"'!F1103</f>
        <v>4</v>
      </c>
      <c r="G1100">
        <f>'Pivot MRIP 12"'!G1103</f>
        <v>4.3990024589832977E-2</v>
      </c>
      <c r="H1100">
        <f t="shared" si="71"/>
        <v>8.0297512692590232</v>
      </c>
      <c r="I1100">
        <f t="shared" si="72"/>
        <v>7.5608426568326648</v>
      </c>
    </row>
    <row r="1101" spans="1:9" x14ac:dyDescent="0.25">
      <c r="A1101">
        <f>'Pivot MRIP 12"'!A1104</f>
        <v>2014</v>
      </c>
      <c r="B1101" t="str">
        <f>'Pivot MRIP 12"'!B1104</f>
        <v>1104920141215001</v>
      </c>
      <c r="C1101">
        <f>'Pivot MRIP 12"'!C1104</f>
        <v>1381.8325718000001</v>
      </c>
      <c r="D1101">
        <f>'Pivot MRIP 12"'!D1104</f>
        <v>1381.8325718000001</v>
      </c>
      <c r="E1101">
        <f>'Pivot MRIP 12"'!E1104</f>
        <v>0.94160359434525442</v>
      </c>
      <c r="F1101">
        <f>'Pivot MRIP 12"'!F1104</f>
        <v>4</v>
      </c>
      <c r="G1101">
        <f>'Pivot MRIP 12"'!G1104</f>
        <v>6.2842892271189971E-2</v>
      </c>
      <c r="H1101">
        <f t="shared" si="71"/>
        <v>86.838355446448787</v>
      </c>
      <c r="I1101">
        <f t="shared" si="72"/>
        <v>81.767307615406978</v>
      </c>
    </row>
    <row r="1102" spans="1:9" x14ac:dyDescent="0.25">
      <c r="A1102">
        <f>'Pivot MRIP 12"'!A1105</f>
        <v>2014</v>
      </c>
      <c r="B1102" t="str">
        <f>'Pivot MRIP 12"'!B1105</f>
        <v>1105220140223005</v>
      </c>
      <c r="C1102">
        <f>'Pivot MRIP 12"'!C1105</f>
        <v>1291.4319831</v>
      </c>
      <c r="D1102">
        <f>'Pivot MRIP 12"'!D1105</f>
        <v>1291.4319831</v>
      </c>
      <c r="E1102">
        <f>'Pivot MRIP 12"'!E1105</f>
        <v>0.94160359434525442</v>
      </c>
      <c r="F1102">
        <f>'Pivot MRIP 12"'!F1105</f>
        <v>2</v>
      </c>
      <c r="G1102">
        <f>'Pivot MRIP 12"'!G1105</f>
        <v>7.5411470725427962E-2</v>
      </c>
      <c r="H1102">
        <f t="shared" si="71"/>
        <v>97.388785187427032</v>
      </c>
      <c r="I1102">
        <f t="shared" si="72"/>
        <v>91.701630181399167</v>
      </c>
    </row>
    <row r="1103" spans="1:9" x14ac:dyDescent="0.25">
      <c r="A1103">
        <f>'Pivot MRIP 12"'!A1106</f>
        <v>2014</v>
      </c>
      <c r="B1103" t="str">
        <f>'Pivot MRIP 12"'!B1106</f>
        <v>1105220140410001</v>
      </c>
      <c r="C1103">
        <f>'Pivot MRIP 12"'!C1106</f>
        <v>815.63439717999995</v>
      </c>
      <c r="D1103">
        <f>'Pivot MRIP 12"'!D1106</f>
        <v>815.63439717999995</v>
      </c>
      <c r="E1103">
        <f>'Pivot MRIP 12"'!E1106</f>
        <v>0.94160359434525442</v>
      </c>
      <c r="F1103">
        <f>'Pivot MRIP 12"'!F1106</f>
        <v>2</v>
      </c>
      <c r="G1103">
        <f>'Pivot MRIP 12"'!G1106</f>
        <v>3.7705735362713981E-2</v>
      </c>
      <c r="H1103">
        <f t="shared" si="71"/>
        <v>30.754094732795824</v>
      </c>
      <c r="I1103">
        <f t="shared" si="72"/>
        <v>28.958166141235004</v>
      </c>
    </row>
    <row r="1104" spans="1:9" x14ac:dyDescent="0.25">
      <c r="A1104">
        <f>'Pivot MRIP 12"'!A1107</f>
        <v>2014</v>
      </c>
      <c r="B1104" t="str">
        <f>'Pivot MRIP 12"'!B1107</f>
        <v>1105220140410003</v>
      </c>
      <c r="C1104">
        <f>'Pivot MRIP 12"'!C1107</f>
        <v>407.81719858999998</v>
      </c>
      <c r="D1104">
        <f>'Pivot MRIP 12"'!D1107</f>
        <v>407.81719858999998</v>
      </c>
      <c r="E1104">
        <f>'Pivot MRIP 12"'!E1107</f>
        <v>0.94160359434525442</v>
      </c>
      <c r="F1104">
        <f>'Pivot MRIP 12"'!F1107</f>
        <v>4</v>
      </c>
      <c r="G1104">
        <f>'Pivot MRIP 12"'!G1107</f>
        <v>8.7980049179665953E-2</v>
      </c>
      <c r="H1104">
        <f t="shared" si="71"/>
        <v>35.879777188261798</v>
      </c>
      <c r="I1104">
        <f t="shared" si="72"/>
        <v>33.784527164774175</v>
      </c>
    </row>
    <row r="1105" spans="1:9" x14ac:dyDescent="0.25">
      <c r="A1105">
        <f>'Pivot MRIP 12"'!A1108</f>
        <v>2014</v>
      </c>
      <c r="B1105" t="str">
        <f>'Pivot MRIP 12"'!B1108</f>
        <v>1105220140504013</v>
      </c>
      <c r="C1105">
        <f>'Pivot MRIP 12"'!C1108</f>
        <v>73.725163166000002</v>
      </c>
      <c r="D1105">
        <f>'Pivot MRIP 12"'!D1108</f>
        <v>73.725163166000002</v>
      </c>
      <c r="E1105">
        <f>'Pivot MRIP 12"'!E1108</f>
        <v>0.94160359434525442</v>
      </c>
      <c r="F1105">
        <f>'Pivot MRIP 12"'!F1108</f>
        <v>6</v>
      </c>
      <c r="G1105">
        <f>'Pivot MRIP 12"'!G1108</f>
        <v>0.12568578454237994</v>
      </c>
      <c r="H1105">
        <f t="shared" si="71"/>
        <v>9.2662049730336822</v>
      </c>
      <c r="I1105">
        <f t="shared" si="72"/>
        <v>8.7250919085483858</v>
      </c>
    </row>
    <row r="1106" spans="1:9" x14ac:dyDescent="0.25">
      <c r="A1106">
        <f>'Pivot MRIP 12"'!A1109</f>
        <v>2014</v>
      </c>
      <c r="B1106" t="str">
        <f>'Pivot MRIP 12"'!B1109</f>
        <v>1105220140523001</v>
      </c>
      <c r="C1106">
        <f>'Pivot MRIP 12"'!C1109</f>
        <v>548.81275058000006</v>
      </c>
      <c r="D1106">
        <f>'Pivot MRIP 12"'!D1109</f>
        <v>548.81275058000006</v>
      </c>
      <c r="E1106">
        <f>'Pivot MRIP 12"'!E1109</f>
        <v>0.94160359434525442</v>
      </c>
      <c r="F1106">
        <f>'Pivot MRIP 12"'!F1109</f>
        <v>3</v>
      </c>
      <c r="G1106">
        <f>'Pivot MRIP 12"'!G1109</f>
        <v>6.2842892271189971E-2</v>
      </c>
      <c r="H1106">
        <f t="shared" si="71"/>
        <v>34.488980561754396</v>
      </c>
      <c r="I1106">
        <f t="shared" si="72"/>
        <v>32.474948062251549</v>
      </c>
    </row>
    <row r="1107" spans="1:9" x14ac:dyDescent="0.25">
      <c r="A1107">
        <f>'Pivot MRIP 12"'!A1110</f>
        <v>2014</v>
      </c>
      <c r="B1107" t="str">
        <f>'Pivot MRIP 12"'!B1110</f>
        <v>1105220140523002</v>
      </c>
      <c r="C1107">
        <f>'Pivot MRIP 12"'!C1110</f>
        <v>373.02042074000002</v>
      </c>
      <c r="D1107">
        <f>'Pivot MRIP 12"'!D1110</f>
        <v>373.02042074000002</v>
      </c>
      <c r="E1107">
        <f>'Pivot MRIP 12"'!E1110</f>
        <v>0.94160359434525442</v>
      </c>
      <c r="F1107">
        <f>'Pivot MRIP 12"'!F1110</f>
        <v>2</v>
      </c>
      <c r="G1107">
        <f>'Pivot MRIP 12"'!G1110</f>
        <v>0.12568578454237994</v>
      </c>
      <c r="H1107">
        <f t="shared" si="71"/>
        <v>46.883364231035557</v>
      </c>
      <c r="I1107">
        <f t="shared" si="72"/>
        <v>44.145544274940818</v>
      </c>
    </row>
    <row r="1108" spans="1:9" x14ac:dyDescent="0.25">
      <c r="A1108">
        <f>'Pivot MRIP 12"'!A1111</f>
        <v>2014</v>
      </c>
      <c r="B1108" t="str">
        <f>'Pivot MRIP 12"'!B1111</f>
        <v>1105220140528006</v>
      </c>
      <c r="C1108">
        <f>'Pivot MRIP 12"'!C1111</f>
        <v>222.25725739999999</v>
      </c>
      <c r="D1108">
        <f>'Pivot MRIP 12"'!D1111</f>
        <v>222.25725739999999</v>
      </c>
      <c r="E1108">
        <f>'Pivot MRIP 12"'!E1111</f>
        <v>1.4506536865255195</v>
      </c>
      <c r="F1108">
        <f>'Pivot MRIP 12"'!F1111</f>
        <v>9</v>
      </c>
      <c r="G1108">
        <f>'Pivot MRIP 12"'!G1111</f>
        <v>2.3770573536271398</v>
      </c>
      <c r="H1108">
        <f t="shared" si="71"/>
        <v>528.31824809966997</v>
      </c>
      <c r="I1108">
        <f t="shared" si="72"/>
        <v>766.40681426449032</v>
      </c>
    </row>
    <row r="1109" spans="1:9" x14ac:dyDescent="0.25">
      <c r="A1109">
        <f>'Pivot MRIP 12"'!A1112</f>
        <v>2014</v>
      </c>
      <c r="B1109" t="str">
        <f>'Pivot MRIP 12"'!B1112</f>
        <v>1105220140610001</v>
      </c>
      <c r="C1109">
        <f>'Pivot MRIP 12"'!C1112</f>
        <v>22.031533632000002</v>
      </c>
      <c r="D1109">
        <f>'Pivot MRIP 12"'!D1112</f>
        <v>22.031533632000002</v>
      </c>
      <c r="E1109">
        <f>'Pivot MRIP 12"'!E1112</f>
        <v>1.7324892131716889</v>
      </c>
      <c r="F1109">
        <f>'Pivot MRIP 12"'!F1112</f>
        <v>9</v>
      </c>
      <c r="G1109">
        <f>'Pivot MRIP 12"'!G1112</f>
        <v>13.169282665450856</v>
      </c>
      <c r="H1109">
        <f t="shared" si="71"/>
        <v>290.13949395319514</v>
      </c>
      <c r="I1109">
        <f t="shared" si="72"/>
        <v>502.66354358900304</v>
      </c>
    </row>
    <row r="1110" spans="1:9" x14ac:dyDescent="0.25">
      <c r="A1110">
        <f>'Pivot MRIP 12"'!A1113</f>
        <v>2014</v>
      </c>
      <c r="B1110" t="str">
        <f>'Pivot MRIP 12"'!B1113</f>
        <v>1105220140630004</v>
      </c>
      <c r="C1110">
        <f>'Pivot MRIP 12"'!C1113</f>
        <v>987.89933427999995</v>
      </c>
      <c r="D1110">
        <f>'Pivot MRIP 12"'!D1113</f>
        <v>987.89933427999995</v>
      </c>
      <c r="E1110">
        <f>'Pivot MRIP 12"'!E1113</f>
        <v>0.94160359434525431</v>
      </c>
      <c r="F1110">
        <f>'Pivot MRIP 12"'!F1113</f>
        <v>1</v>
      </c>
      <c r="G1110">
        <f>'Pivot MRIP 12"'!G1113</f>
        <v>6.2842892271189965E-3</v>
      </c>
      <c r="H1110">
        <f t="shared" si="71"/>
        <v>6.2082451438938318</v>
      </c>
      <c r="I1110">
        <f t="shared" si="72"/>
        <v>5.8457059420669024</v>
      </c>
    </row>
    <row r="1111" spans="1:9" x14ac:dyDescent="0.25">
      <c r="A1111">
        <f>'Pivot MRIP 12"'!A1114</f>
        <v>2014</v>
      </c>
      <c r="B1111" t="str">
        <f>'Pivot MRIP 12"'!B1114</f>
        <v>1105220140711001</v>
      </c>
      <c r="C1111">
        <f>'Pivot MRIP 12"'!C1114</f>
        <v>143.42603242999999</v>
      </c>
      <c r="D1111">
        <f>'Pivot MRIP 12"'!D1114</f>
        <v>143.42603242999999</v>
      </c>
      <c r="E1111">
        <f>'Pivot MRIP 12"'!E1114</f>
        <v>1.2557759013488576</v>
      </c>
      <c r="F1111">
        <f>'Pivot MRIP 12"'!F1114</f>
        <v>18</v>
      </c>
      <c r="G1111">
        <f>'Pivot MRIP 12"'!G1114</f>
        <v>16.960244016722047</v>
      </c>
      <c r="H1111">
        <f t="shared" si="71"/>
        <v>2432.5405083630899</v>
      </c>
      <c r="I1111">
        <f t="shared" si="72"/>
        <v>3054.7257494572677</v>
      </c>
    </row>
    <row r="1112" spans="1:9" x14ac:dyDescent="0.25">
      <c r="A1112">
        <f>'Pivot MRIP 12"'!A1115</f>
        <v>2014</v>
      </c>
      <c r="B1112" t="str">
        <f>'Pivot MRIP 12"'!B1115</f>
        <v>1105220140815001</v>
      </c>
      <c r="C1112">
        <f>'Pivot MRIP 12"'!C1115</f>
        <v>370.85094062000002</v>
      </c>
      <c r="D1112">
        <f>'Pivot MRIP 12"'!D1115</f>
        <v>370.85094062000002</v>
      </c>
      <c r="E1112">
        <f>'Pivot MRIP 12"'!E1115</f>
        <v>0.94160359434525442</v>
      </c>
      <c r="F1112">
        <f>'Pivot MRIP 12"'!F1115</f>
        <v>9</v>
      </c>
      <c r="G1112">
        <f>'Pivot MRIP 12"'!G1115</f>
        <v>0.11940149531526094</v>
      </c>
      <c r="H1112">
        <f t="shared" si="71"/>
        <v>44.280156849099043</v>
      </c>
      <c r="I1112">
        <f t="shared" si="72"/>
        <v>41.694354847283293</v>
      </c>
    </row>
    <row r="1113" spans="1:9" x14ac:dyDescent="0.25">
      <c r="A1113">
        <f>'Pivot MRIP 12"'!A1116</f>
        <v>2014</v>
      </c>
      <c r="B1113" t="str">
        <f>'Pivot MRIP 12"'!B1116</f>
        <v>1105220140817001</v>
      </c>
      <c r="C1113">
        <f>'Pivot MRIP 12"'!C1116</f>
        <v>44.217336641000003</v>
      </c>
      <c r="D1113">
        <f>'Pivot MRIP 12"'!D1116</f>
        <v>44.217336641000003</v>
      </c>
      <c r="E1113">
        <f>'Pivot MRIP 12"'!E1116</f>
        <v>1.2647627294830204</v>
      </c>
      <c r="F1113">
        <f>'Pivot MRIP 12"'!F1116</f>
        <v>2</v>
      </c>
      <c r="G1113">
        <f>'Pivot MRIP 12"'!G1116</f>
        <v>1.4337049758423801</v>
      </c>
      <c r="H1113">
        <f t="shared" si="71"/>
        <v>63.3946155606993</v>
      </c>
      <c r="I1113">
        <f t="shared" si="72"/>
        <v>80.179147011076807</v>
      </c>
    </row>
    <row r="1114" spans="1:9" x14ac:dyDescent="0.25">
      <c r="A1114">
        <f>'Pivot MRIP 12"'!A1117</f>
        <v>2014</v>
      </c>
      <c r="B1114" t="str">
        <f>'Pivot MRIP 12"'!B1117</f>
        <v>1105220140817002</v>
      </c>
      <c r="C1114">
        <f>'Pivot MRIP 12"'!C1117</f>
        <v>37.204524931999998</v>
      </c>
      <c r="D1114">
        <f>'Pivot MRIP 12"'!D1117</f>
        <v>37.204524931999998</v>
      </c>
      <c r="E1114">
        <f>'Pivot MRIP 12"'!E1117</f>
        <v>0.94160359434525442</v>
      </c>
      <c r="F1114">
        <f>'Pivot MRIP 12"'!F1117</f>
        <v>2</v>
      </c>
      <c r="G1114">
        <f>'Pivot MRIP 12"'!G1117</f>
        <v>0.18852867681356988</v>
      </c>
      <c r="H1114">
        <f t="shared" si="71"/>
        <v>7.0141198569074303</v>
      </c>
      <c r="I1114">
        <f t="shared" si="72"/>
        <v>6.6045204684324581</v>
      </c>
    </row>
    <row r="1115" spans="1:9" x14ac:dyDescent="0.25">
      <c r="A1115">
        <f>'Pivot MRIP 12"'!A1118</f>
        <v>2014</v>
      </c>
      <c r="B1115" t="str">
        <f>'Pivot MRIP 12"'!B1118</f>
        <v>1105220140817006</v>
      </c>
      <c r="C1115">
        <f>'Pivot MRIP 12"'!C1118</f>
        <v>37.204524931999998</v>
      </c>
      <c r="D1115">
        <f>'Pivot MRIP 12"'!D1118</f>
        <v>37.204524931999998</v>
      </c>
      <c r="E1115">
        <f>'Pivot MRIP 12"'!E1118</f>
        <v>0.94160359434525442</v>
      </c>
      <c r="F1115">
        <f>'Pivot MRIP 12"'!F1118</f>
        <v>4</v>
      </c>
      <c r="G1115">
        <f>'Pivot MRIP 12"'!G1118</f>
        <v>0.25137156908475988</v>
      </c>
      <c r="H1115">
        <f t="shared" si="71"/>
        <v>9.3521598092099083</v>
      </c>
      <c r="I1115">
        <f t="shared" si="72"/>
        <v>8.8060272912432787</v>
      </c>
    </row>
    <row r="1116" spans="1:9" x14ac:dyDescent="0.25">
      <c r="A1116">
        <f>'Pivot MRIP 12"'!A1119</f>
        <v>2014</v>
      </c>
      <c r="B1116" t="str">
        <f>'Pivot MRIP 12"'!B1119</f>
        <v>1105220140818005</v>
      </c>
      <c r="C1116">
        <f>'Pivot MRIP 12"'!C1119</f>
        <v>406.42381064</v>
      </c>
      <c r="D1116">
        <f>'Pivot MRIP 12"'!D1119</f>
        <v>406.42381064</v>
      </c>
      <c r="E1116">
        <f>'Pivot MRIP 12"'!E1119</f>
        <v>0.94160359434525431</v>
      </c>
      <c r="F1116">
        <f>'Pivot MRIP 12"'!F1119</f>
        <v>1</v>
      </c>
      <c r="G1116">
        <f>'Pivot MRIP 12"'!G1119</f>
        <v>1.2568578454237993E-2</v>
      </c>
      <c r="H1116">
        <f t="shared" si="71"/>
        <v>5.1081695496992063</v>
      </c>
      <c r="I1116">
        <f t="shared" si="72"/>
        <v>4.8098708085217519</v>
      </c>
    </row>
    <row r="1117" spans="1:9" x14ac:dyDescent="0.25">
      <c r="A1117">
        <f>'Pivot MRIP 12"'!A1120</f>
        <v>2014</v>
      </c>
      <c r="B1117" t="str">
        <f>'Pivot MRIP 12"'!B1120</f>
        <v>1105220141019001</v>
      </c>
      <c r="C1117">
        <f>'Pivot MRIP 12"'!C1120</f>
        <v>1378.4454152999999</v>
      </c>
      <c r="D1117">
        <f>'Pivot MRIP 12"'!D1120</f>
        <v>1378.4454152999999</v>
      </c>
      <c r="E1117">
        <f>'Pivot MRIP 12"'!E1120</f>
        <v>0.94160359434525431</v>
      </c>
      <c r="F1117">
        <f>'Pivot MRIP 12"'!F1120</f>
        <v>1</v>
      </c>
      <c r="G1117">
        <f>'Pivot MRIP 12"'!G1120</f>
        <v>6.2842892271189965E-3</v>
      </c>
      <c r="H1117">
        <f t="shared" si="71"/>
        <v>8.6625496735413599</v>
      </c>
      <c r="I1117">
        <f t="shared" si="72"/>
        <v>8.156687908800853</v>
      </c>
    </row>
    <row r="1118" spans="1:9" x14ac:dyDescent="0.25">
      <c r="A1118">
        <f>'Pivot MRIP 12"'!A1121</f>
        <v>2014</v>
      </c>
      <c r="B1118" t="str">
        <f>'Pivot MRIP 12"'!B1121</f>
        <v>1105220141019003</v>
      </c>
      <c r="C1118">
        <f>'Pivot MRIP 12"'!C1121</f>
        <v>1378.4454152999999</v>
      </c>
      <c r="D1118">
        <f>'Pivot MRIP 12"'!D1121</f>
        <v>1378.4454152999999</v>
      </c>
      <c r="E1118">
        <f>'Pivot MRIP 12"'!E1121</f>
        <v>0.94160359434525431</v>
      </c>
      <c r="F1118">
        <f>'Pivot MRIP 12"'!F1121</f>
        <v>1</v>
      </c>
      <c r="G1118">
        <f>'Pivot MRIP 12"'!G1121</f>
        <v>6.2842892271189965E-3</v>
      </c>
      <c r="H1118">
        <f t="shared" si="71"/>
        <v>8.6625496735413599</v>
      </c>
      <c r="I1118">
        <f t="shared" si="72"/>
        <v>8.156687908800853</v>
      </c>
    </row>
    <row r="1119" spans="1:9" x14ac:dyDescent="0.25">
      <c r="A1119">
        <f>'Pivot MRIP 12"'!A1122</f>
        <v>2014</v>
      </c>
      <c r="B1119" t="str">
        <f>'Pivot MRIP 12"'!B1122</f>
        <v>1105220141025008</v>
      </c>
      <c r="C1119">
        <f>'Pivot MRIP 12"'!C1122</f>
        <v>611.10805786000003</v>
      </c>
      <c r="D1119">
        <f>'Pivot MRIP 12"'!D1122</f>
        <v>611.10805786000003</v>
      </c>
      <c r="E1119">
        <f>'Pivot MRIP 12"'!E1122</f>
        <v>2.2811805956679794</v>
      </c>
      <c r="F1119">
        <f>'Pivot MRIP 12"'!F1122</f>
        <v>2</v>
      </c>
      <c r="G1119">
        <f>'Pivot MRIP 12"'!G1122</f>
        <v>3.0754114707254279</v>
      </c>
      <c r="H1119">
        <f t="shared" si="71"/>
        <v>1879.4087309953825</v>
      </c>
      <c r="I1119">
        <f t="shared" si="72"/>
        <v>4287.270728475648</v>
      </c>
    </row>
    <row r="1120" spans="1:9" x14ac:dyDescent="0.25">
      <c r="A1120">
        <f>'Pivot MRIP 12"'!A1123</f>
        <v>2014</v>
      </c>
      <c r="B1120" t="str">
        <f>'Pivot MRIP 12"'!B1123</f>
        <v>1105220141025014</v>
      </c>
      <c r="C1120">
        <f>'Pivot MRIP 12"'!C1123</f>
        <v>343.45077844000002</v>
      </c>
      <c r="D1120">
        <f>'Pivot MRIP 12"'!D1123</f>
        <v>343.45077844000002</v>
      </c>
      <c r="E1120">
        <f>'Pivot MRIP 12"'!E1123</f>
        <v>0.94160359434525442</v>
      </c>
      <c r="F1120">
        <f>'Pivot MRIP 12"'!F1123</f>
        <v>1</v>
      </c>
      <c r="G1120">
        <f>'Pivot MRIP 12"'!G1123</f>
        <v>3.7705735362713981E-2</v>
      </c>
      <c r="H1120">
        <f t="shared" si="71"/>
        <v>12.950064161976753</v>
      </c>
      <c r="I1120">
        <f t="shared" si="72"/>
        <v>12.193826961918976</v>
      </c>
    </row>
    <row r="1121" spans="1:9" x14ac:dyDescent="0.25">
      <c r="A1121">
        <f>'Pivot MRIP 12"'!A1124</f>
        <v>2014</v>
      </c>
      <c r="B1121" t="str">
        <f>'Pivot MRIP 12"'!B1124</f>
        <v>1105920140113006</v>
      </c>
      <c r="C1121">
        <f>'Pivot MRIP 12"'!C1124</f>
        <v>132.22098839</v>
      </c>
      <c r="D1121">
        <f>'Pivot MRIP 12"'!D1124</f>
        <v>132.22098839</v>
      </c>
      <c r="E1121">
        <f>'Pivot MRIP 12"'!E1124</f>
        <v>0.94160359434525442</v>
      </c>
      <c r="F1121">
        <f>'Pivot MRIP 12"'!F1124</f>
        <v>1</v>
      </c>
      <c r="G1121">
        <f>'Pivot MRIP 12"'!G1124</f>
        <v>0.15710723067797491</v>
      </c>
      <c r="H1121">
        <f t="shared" si="71"/>
        <v>20.772873323457574</v>
      </c>
      <c r="I1121">
        <f t="shared" si="72"/>
        <v>19.559812186246301</v>
      </c>
    </row>
    <row r="1122" spans="1:9" x14ac:dyDescent="0.25">
      <c r="A1122">
        <f>'Pivot MRIP 12"'!A1125</f>
        <v>2014</v>
      </c>
      <c r="B1122" t="str">
        <f>'Pivot MRIP 12"'!B1125</f>
        <v>1105920140209010</v>
      </c>
      <c r="C1122">
        <f>'Pivot MRIP 12"'!C1125</f>
        <v>638.67555856000001</v>
      </c>
      <c r="D1122">
        <f>'Pivot MRIP 12"'!D1125</f>
        <v>638.67555856000001</v>
      </c>
      <c r="E1122">
        <f>'Pivot MRIP 12"'!E1125</f>
        <v>1.4284158011415047</v>
      </c>
      <c r="F1122">
        <f>'Pivot MRIP 12"'!F1125</f>
        <v>2</v>
      </c>
      <c r="G1122">
        <f>'Pivot MRIP 12"'!G1125</f>
        <v>2.0188528676813569</v>
      </c>
      <c r="H1122">
        <f t="shared" si="71"/>
        <v>1289.3919829168483</v>
      </c>
      <c r="I1122">
        <f t="shared" si="72"/>
        <v>1841.7878822636033</v>
      </c>
    </row>
    <row r="1123" spans="1:9" x14ac:dyDescent="0.25">
      <c r="A1123">
        <f>'Pivot MRIP 12"'!A1126</f>
        <v>2014</v>
      </c>
      <c r="B1123" t="str">
        <f>'Pivot MRIP 12"'!B1126</f>
        <v>1105920140321002</v>
      </c>
      <c r="C1123">
        <f>'Pivot MRIP 12"'!C1126</f>
        <v>270.10872045999997</v>
      </c>
      <c r="D1123">
        <f>'Pivot MRIP 12"'!D1126</f>
        <v>270.10872045999997</v>
      </c>
      <c r="E1123">
        <f>'Pivot MRIP 12"'!E1126</f>
        <v>0.94160359434525431</v>
      </c>
      <c r="F1123">
        <f>'Pivot MRIP 12"'!F1126</f>
        <v>1</v>
      </c>
      <c r="G1123">
        <f>'Pivot MRIP 12"'!G1126</f>
        <v>6.2842892271189965E-3</v>
      </c>
      <c r="H1123">
        <f t="shared" si="71"/>
        <v>1.6974413221376743</v>
      </c>
      <c r="I1123">
        <f t="shared" si="72"/>
        <v>1.5983168501149949</v>
      </c>
    </row>
    <row r="1124" spans="1:9" x14ac:dyDescent="0.25">
      <c r="A1124">
        <f>'Pivot MRIP 12"'!A1127</f>
        <v>2014</v>
      </c>
      <c r="B1124" t="str">
        <f>'Pivot MRIP 12"'!B1127</f>
        <v>1105920140503002</v>
      </c>
      <c r="C1124">
        <f>'Pivot MRIP 12"'!C1127</f>
        <v>139.96861731000001</v>
      </c>
      <c r="D1124">
        <f>'Pivot MRIP 12"'!D1127</f>
        <v>139.96861731000001</v>
      </c>
      <c r="E1124">
        <f>'Pivot MRIP 12"'!E1127</f>
        <v>0.94160359434525431</v>
      </c>
      <c r="F1124">
        <f>'Pivot MRIP 12"'!F1127</f>
        <v>2</v>
      </c>
      <c r="G1124">
        <f>'Pivot MRIP 12"'!G1127</f>
        <v>6.2842892271189965E-3</v>
      </c>
      <c r="H1124">
        <f t="shared" si="71"/>
        <v>0.87960327389597459</v>
      </c>
      <c r="I1124">
        <f t="shared" si="72"/>
        <v>0.82823760429830284</v>
      </c>
    </row>
    <row r="1125" spans="1:9" x14ac:dyDescent="0.25">
      <c r="A1125">
        <f>'Pivot MRIP 12"'!A1128</f>
        <v>2014</v>
      </c>
      <c r="B1125" t="str">
        <f>'Pivot MRIP 12"'!B1128</f>
        <v>1105920140503004</v>
      </c>
      <c r="C1125">
        <f>'Pivot MRIP 12"'!C1128</f>
        <v>139.96861731000001</v>
      </c>
      <c r="D1125">
        <f>'Pivot MRIP 12"'!D1128</f>
        <v>139.96861731000001</v>
      </c>
      <c r="E1125">
        <f>'Pivot MRIP 12"'!E1128</f>
        <v>0.94160359434525442</v>
      </c>
      <c r="F1125">
        <f>'Pivot MRIP 12"'!F1128</f>
        <v>1</v>
      </c>
      <c r="G1125">
        <f>'Pivot MRIP 12"'!G1128</f>
        <v>6.2842892271189971E-2</v>
      </c>
      <c r="H1125">
        <f t="shared" si="71"/>
        <v>8.796032738959747</v>
      </c>
      <c r="I1125">
        <f t="shared" si="72"/>
        <v>8.2823760429830315</v>
      </c>
    </row>
    <row r="1126" spans="1:9" x14ac:dyDescent="0.25">
      <c r="A1126">
        <f>'Pivot MRIP 12"'!A1129</f>
        <v>2014</v>
      </c>
      <c r="B1126" t="str">
        <f>'Pivot MRIP 12"'!B1129</f>
        <v>1105920140503008</v>
      </c>
      <c r="C1126">
        <f>'Pivot MRIP 12"'!C1129</f>
        <v>45.758971262999999</v>
      </c>
      <c r="D1126">
        <f>'Pivot MRIP 12"'!D1129</f>
        <v>45.758971262999999</v>
      </c>
      <c r="E1126">
        <f>'Pivot MRIP 12"'!E1129</f>
        <v>1.3906734329657058</v>
      </c>
      <c r="F1126">
        <f>'Pivot MRIP 12"'!F1129</f>
        <v>16</v>
      </c>
      <c r="G1126">
        <f>'Pivot MRIP 12"'!G1129</f>
        <v>1.0942643384067849</v>
      </c>
      <c r="H1126">
        <f t="shared" si="71"/>
        <v>50.07241041528178</v>
      </c>
      <c r="I1126">
        <f t="shared" si="72"/>
        <v>69.634370889087677</v>
      </c>
    </row>
    <row r="1127" spans="1:9" x14ac:dyDescent="0.25">
      <c r="A1127">
        <f>'Pivot MRIP 12"'!A1130</f>
        <v>2014</v>
      </c>
      <c r="B1127" t="str">
        <f>'Pivot MRIP 12"'!B1130</f>
        <v>1105920140503012</v>
      </c>
      <c r="C1127">
        <f>'Pivot MRIP 12"'!C1130</f>
        <v>139.96861731000001</v>
      </c>
      <c r="D1127">
        <f>'Pivot MRIP 12"'!D1130</f>
        <v>139.96861731000001</v>
      </c>
      <c r="E1127">
        <f>'Pivot MRIP 12"'!E1130</f>
        <v>0.94160359434525431</v>
      </c>
      <c r="F1127">
        <f>'Pivot MRIP 12"'!F1130</f>
        <v>9</v>
      </c>
      <c r="G1127">
        <f>'Pivot MRIP 12"'!G1130</f>
        <v>2.5137156908475986E-2</v>
      </c>
      <c r="H1127">
        <f t="shared" si="71"/>
        <v>3.5184130955838984</v>
      </c>
      <c r="I1127">
        <f t="shared" si="72"/>
        <v>3.3129504171932114</v>
      </c>
    </row>
    <row r="1128" spans="1:9" x14ac:dyDescent="0.25">
      <c r="A1128">
        <f>'Pivot MRIP 12"'!A1131</f>
        <v>2014</v>
      </c>
      <c r="B1128" t="str">
        <f>'Pivot MRIP 12"'!B1131</f>
        <v>1105920140503020</v>
      </c>
      <c r="C1128">
        <f>'Pivot MRIP 12"'!C1131</f>
        <v>45.758971262999999</v>
      </c>
      <c r="D1128">
        <f>'Pivot MRIP 12"'!D1131</f>
        <v>45.758971262999999</v>
      </c>
      <c r="E1128">
        <f>'Pivot MRIP 12"'!E1131</f>
        <v>0.94160359434525442</v>
      </c>
      <c r="F1128">
        <f>'Pivot MRIP 12"'!F1131</f>
        <v>16</v>
      </c>
      <c r="G1128">
        <f>'Pivot MRIP 12"'!G1131</f>
        <v>0.21995012294916488</v>
      </c>
      <c r="H1128">
        <f t="shared" si="71"/>
        <v>10.064691355324152</v>
      </c>
      <c r="I1128">
        <f t="shared" si="72"/>
        <v>9.4769495561488313</v>
      </c>
    </row>
    <row r="1129" spans="1:9" x14ac:dyDescent="0.25">
      <c r="A1129">
        <f>'Pivot MRIP 12"'!A1132</f>
        <v>2014</v>
      </c>
      <c r="B1129" t="str">
        <f>'Pivot MRIP 12"'!B1132</f>
        <v>1105920140508009</v>
      </c>
      <c r="C1129">
        <f>'Pivot MRIP 12"'!C1132</f>
        <v>289.07197638000002</v>
      </c>
      <c r="D1129">
        <f>'Pivot MRIP 12"'!D1132</f>
        <v>289.07197638000002</v>
      </c>
      <c r="E1129">
        <f>'Pivot MRIP 12"'!E1132</f>
        <v>0.94160359434525431</v>
      </c>
      <c r="F1129">
        <f>'Pivot MRIP 12"'!F1132</f>
        <v>4</v>
      </c>
      <c r="G1129">
        <f>'Pivot MRIP 12"'!G1132</f>
        <v>2.5137156908475986E-2</v>
      </c>
      <c r="H1129">
        <f t="shared" si="71"/>
        <v>7.2664476281073247</v>
      </c>
      <c r="I1129">
        <f t="shared" si="72"/>
        <v>6.8421132047474051</v>
      </c>
    </row>
    <row r="1130" spans="1:9" x14ac:dyDescent="0.25">
      <c r="A1130">
        <f>'Pivot MRIP 12"'!A1133</f>
        <v>2014</v>
      </c>
      <c r="B1130" t="str">
        <f>'Pivot MRIP 12"'!B1133</f>
        <v>1105920140508011</v>
      </c>
      <c r="C1130">
        <f>'Pivot MRIP 12"'!C1133</f>
        <v>220.76066753000001</v>
      </c>
      <c r="D1130">
        <f>'Pivot MRIP 12"'!D1133</f>
        <v>220.76066753000001</v>
      </c>
      <c r="E1130">
        <f>'Pivot MRIP 12"'!E1133</f>
        <v>0.94160359434525431</v>
      </c>
      <c r="F1130">
        <f>'Pivot MRIP 12"'!F1133</f>
        <v>3</v>
      </c>
      <c r="G1130">
        <f>'Pivot MRIP 12"'!G1133</f>
        <v>6.2842892271189965E-3</v>
      </c>
      <c r="H1130">
        <f t="shared" si="71"/>
        <v>1.3873238847303775</v>
      </c>
      <c r="I1130">
        <f t="shared" si="72"/>
        <v>1.3063091563831448</v>
      </c>
    </row>
    <row r="1131" spans="1:9" x14ac:dyDescent="0.25">
      <c r="A1131">
        <f>'Pivot MRIP 12"'!A1134</f>
        <v>2014</v>
      </c>
      <c r="B1131" t="str">
        <f>'Pivot MRIP 12"'!B1134</f>
        <v>1105920140524005</v>
      </c>
      <c r="C1131">
        <f>'Pivot MRIP 12"'!C1134</f>
        <v>1150.5371402000001</v>
      </c>
      <c r="D1131">
        <f>'Pivot MRIP 12"'!D1134</f>
        <v>1150.5371402000001</v>
      </c>
      <c r="E1131">
        <f>'Pivot MRIP 12"'!E1134</f>
        <v>0.94160359434525431</v>
      </c>
      <c r="F1131">
        <f>'Pivot MRIP 12"'!F1134</f>
        <v>3</v>
      </c>
      <c r="G1131">
        <f>'Pivot MRIP 12"'!G1134</f>
        <v>6.2842892271189965E-3</v>
      </c>
      <c r="H1131">
        <f t="shared" si="71"/>
        <v>7.2303081555591593</v>
      </c>
      <c r="I1131">
        <f t="shared" si="72"/>
        <v>6.8080841474983105</v>
      </c>
    </row>
    <row r="1132" spans="1:9" x14ac:dyDescent="0.25">
      <c r="A1132">
        <f>'Pivot MRIP 12"'!A1135</f>
        <v>2014</v>
      </c>
      <c r="B1132" t="str">
        <f>'Pivot MRIP 12"'!B1135</f>
        <v>1105920140617015</v>
      </c>
      <c r="C1132">
        <f>'Pivot MRIP 12"'!C1135</f>
        <v>999.51795442000002</v>
      </c>
      <c r="D1132">
        <f>'Pivot MRIP 12"'!D1135</f>
        <v>999.51795442000002</v>
      </c>
      <c r="E1132">
        <f>'Pivot MRIP 12"'!E1135</f>
        <v>0.94160359434525431</v>
      </c>
      <c r="F1132">
        <f>'Pivot MRIP 12"'!F1135</f>
        <v>2</v>
      </c>
      <c r="G1132">
        <f>'Pivot MRIP 12"'!G1135</f>
        <v>6.2842892271189965E-3</v>
      </c>
      <c r="H1132">
        <f t="shared" si="71"/>
        <v>6.2812599132736224</v>
      </c>
      <c r="I1132">
        <f t="shared" si="72"/>
        <v>5.9144569113552032</v>
      </c>
    </row>
    <row r="1133" spans="1:9" x14ac:dyDescent="0.25">
      <c r="A1133">
        <f>'Pivot MRIP 12"'!A1136</f>
        <v>2014</v>
      </c>
      <c r="B1133" t="str">
        <f>'Pivot MRIP 12"'!B1136</f>
        <v>1105920140625011</v>
      </c>
      <c r="C1133">
        <f>'Pivot MRIP 12"'!C1136</f>
        <v>687.18429744000002</v>
      </c>
      <c r="D1133">
        <f>'Pivot MRIP 12"'!D1136</f>
        <v>687.18429744000002</v>
      </c>
      <c r="E1133">
        <f>'Pivot MRIP 12"'!E1136</f>
        <v>0.94160359434525431</v>
      </c>
      <c r="F1133">
        <f>'Pivot MRIP 12"'!F1136</f>
        <v>1</v>
      </c>
      <c r="G1133">
        <f>'Pivot MRIP 12"'!G1136</f>
        <v>6.2842892271189965E-3</v>
      </c>
      <c r="H1133">
        <f t="shared" si="71"/>
        <v>4.3184648774475285</v>
      </c>
      <c r="I1133">
        <f t="shared" si="72"/>
        <v>4.066282050658331</v>
      </c>
    </row>
    <row r="1134" spans="1:9" x14ac:dyDescent="0.25">
      <c r="A1134">
        <f>'Pivot MRIP 12"'!A1137</f>
        <v>2014</v>
      </c>
      <c r="B1134" t="str">
        <f>'Pivot MRIP 12"'!B1137</f>
        <v>1105920140628004</v>
      </c>
      <c r="C1134">
        <f>'Pivot MRIP 12"'!C1137</f>
        <v>1048.5819616000001</v>
      </c>
      <c r="D1134">
        <f>'Pivot MRIP 12"'!D1137</f>
        <v>1048.5819616000001</v>
      </c>
      <c r="E1134">
        <f>'Pivot MRIP 12"'!E1137</f>
        <v>0.94160359434525442</v>
      </c>
      <c r="F1134">
        <f>'Pivot MRIP 12"'!F1137</f>
        <v>9</v>
      </c>
      <c r="G1134">
        <f>'Pivot MRIP 12"'!G1137</f>
        <v>3.7705735362713981E-2</v>
      </c>
      <c r="H1134">
        <f t="shared" si="71"/>
        <v>39.537553950205115</v>
      </c>
      <c r="I1134">
        <f t="shared" si="72"/>
        <v>37.228702911132551</v>
      </c>
    </row>
    <row r="1135" spans="1:9" x14ac:dyDescent="0.25">
      <c r="A1135">
        <f>'Pivot MRIP 12"'!A1138</f>
        <v>2014</v>
      </c>
      <c r="B1135" t="str">
        <f>'Pivot MRIP 12"'!B1138</f>
        <v>1105920140628011</v>
      </c>
      <c r="C1135">
        <f>'Pivot MRIP 12"'!C1138</f>
        <v>913.58249106999995</v>
      </c>
      <c r="D1135">
        <f>'Pivot MRIP 12"'!D1138</f>
        <v>913.58249106999995</v>
      </c>
      <c r="E1135">
        <f>'Pivot MRIP 12"'!E1138</f>
        <v>0.94160359434525442</v>
      </c>
      <c r="F1135">
        <f>'Pivot MRIP 12"'!F1138</f>
        <v>4</v>
      </c>
      <c r="G1135">
        <f>'Pivot MRIP 12"'!G1138</f>
        <v>3.7705735362713981E-2</v>
      </c>
      <c r="H1135">
        <f t="shared" si="71"/>
        <v>34.447299640294425</v>
      </c>
      <c r="I1135">
        <f t="shared" si="72"/>
        <v>32.435701156789221</v>
      </c>
    </row>
    <row r="1136" spans="1:9" x14ac:dyDescent="0.25">
      <c r="A1136">
        <f>'Pivot MRIP 12"'!A1139</f>
        <v>2014</v>
      </c>
      <c r="B1136" t="str">
        <f>'Pivot MRIP 12"'!B1139</f>
        <v>1105920140711004</v>
      </c>
      <c r="C1136">
        <f>'Pivot MRIP 12"'!C1139</f>
        <v>394.40638404999999</v>
      </c>
      <c r="D1136">
        <f>'Pivot MRIP 12"'!D1139</f>
        <v>394.40638404999999</v>
      </c>
      <c r="E1136">
        <f>'Pivot MRIP 12"'!E1139</f>
        <v>0.94160359434525442</v>
      </c>
      <c r="F1136">
        <f>'Pivot MRIP 12"'!F1139</f>
        <v>16</v>
      </c>
      <c r="G1136">
        <f>'Pivot MRIP 12"'!G1139</f>
        <v>7.5411470725427962E-2</v>
      </c>
      <c r="H1136">
        <f t="shared" si="71"/>
        <v>29.742765484708471</v>
      </c>
      <c r="I1136">
        <f t="shared" si="72"/>
        <v>28.005894886169468</v>
      </c>
    </row>
    <row r="1137" spans="1:9" x14ac:dyDescent="0.25">
      <c r="A1137">
        <f>'Pivot MRIP 12"'!A1140</f>
        <v>2014</v>
      </c>
      <c r="B1137" t="str">
        <f>'Pivot MRIP 12"'!B1140</f>
        <v>1105920140712011</v>
      </c>
      <c r="C1137">
        <f>'Pivot MRIP 12"'!C1140</f>
        <v>399.37422565999998</v>
      </c>
      <c r="D1137">
        <f>'Pivot MRIP 12"'!D1140</f>
        <v>399.37422565999998</v>
      </c>
      <c r="E1137">
        <f>'Pivot MRIP 12"'!E1140</f>
        <v>0.94160359434525431</v>
      </c>
      <c r="F1137">
        <f>'Pivot MRIP 12"'!F1140</f>
        <v>1</v>
      </c>
      <c r="G1137">
        <f>'Pivot MRIP 12"'!G1140</f>
        <v>6.2842892271189965E-3</v>
      </c>
      <c r="H1137">
        <f t="shared" si="71"/>
        <v>2.5097831439041292</v>
      </c>
      <c r="I1137">
        <f t="shared" si="72"/>
        <v>2.3632208293272607</v>
      </c>
    </row>
    <row r="1138" spans="1:9" x14ac:dyDescent="0.25">
      <c r="A1138">
        <f>'Pivot MRIP 12"'!A1141</f>
        <v>2014</v>
      </c>
      <c r="B1138" t="str">
        <f>'Pivot MRIP 12"'!B1141</f>
        <v>1105920140712012</v>
      </c>
      <c r="C1138">
        <f>'Pivot MRIP 12"'!C1141</f>
        <v>399.37422565999998</v>
      </c>
      <c r="D1138">
        <f>'Pivot MRIP 12"'!D1141</f>
        <v>399.37422565999998</v>
      </c>
      <c r="E1138">
        <f>'Pivot MRIP 12"'!E1141</f>
        <v>0.94160359434525431</v>
      </c>
      <c r="F1138">
        <f>'Pivot MRIP 12"'!F1141</f>
        <v>1</v>
      </c>
      <c r="G1138">
        <f>'Pivot MRIP 12"'!G1141</f>
        <v>6.2842892271189965E-3</v>
      </c>
      <c r="H1138">
        <f t="shared" si="71"/>
        <v>2.5097831439041292</v>
      </c>
      <c r="I1138">
        <f t="shared" si="72"/>
        <v>2.3632208293272607</v>
      </c>
    </row>
    <row r="1139" spans="1:9" x14ac:dyDescent="0.25">
      <c r="A1139">
        <f>'Pivot MRIP 12"'!A1142</f>
        <v>2014</v>
      </c>
      <c r="B1139" t="str">
        <f>'Pivot MRIP 12"'!B1142</f>
        <v>1105920140712013</v>
      </c>
      <c r="C1139">
        <f>'Pivot MRIP 12"'!C1142</f>
        <v>399.37422565999998</v>
      </c>
      <c r="D1139">
        <f>'Pivot MRIP 12"'!D1142</f>
        <v>399.37422565999998</v>
      </c>
      <c r="E1139">
        <f>'Pivot MRIP 12"'!E1142</f>
        <v>0.94160359434525431</v>
      </c>
      <c r="F1139">
        <f>'Pivot MRIP 12"'!F1142</f>
        <v>1</v>
      </c>
      <c r="G1139">
        <f>'Pivot MRIP 12"'!G1142</f>
        <v>6.2842892271189965E-3</v>
      </c>
      <c r="H1139">
        <f t="shared" si="71"/>
        <v>2.5097831439041292</v>
      </c>
      <c r="I1139">
        <f t="shared" si="72"/>
        <v>2.3632208293272607</v>
      </c>
    </row>
    <row r="1140" spans="1:9" x14ac:dyDescent="0.25">
      <c r="A1140">
        <f>'Pivot MRIP 12"'!A1143</f>
        <v>2014</v>
      </c>
      <c r="B1140" t="str">
        <f>'Pivot MRIP 12"'!B1143</f>
        <v>1105920140712014</v>
      </c>
      <c r="C1140">
        <f>'Pivot MRIP 12"'!C1143</f>
        <v>399.37422565999998</v>
      </c>
      <c r="D1140">
        <f>'Pivot MRIP 12"'!D1143</f>
        <v>399.37422565999998</v>
      </c>
      <c r="E1140">
        <f>'Pivot MRIP 12"'!E1143</f>
        <v>0.94160359434525431</v>
      </c>
      <c r="F1140">
        <f>'Pivot MRIP 12"'!F1143</f>
        <v>1</v>
      </c>
      <c r="G1140">
        <f>'Pivot MRIP 12"'!G1143</f>
        <v>6.2842892271189965E-3</v>
      </c>
      <c r="H1140">
        <f t="shared" si="71"/>
        <v>2.5097831439041292</v>
      </c>
      <c r="I1140">
        <f t="shared" si="72"/>
        <v>2.3632208293272607</v>
      </c>
    </row>
    <row r="1141" spans="1:9" x14ac:dyDescent="0.25">
      <c r="A1141">
        <f>'Pivot MRIP 12"'!A1144</f>
        <v>2014</v>
      </c>
      <c r="B1141" t="str">
        <f>'Pivot MRIP 12"'!B1144</f>
        <v>1105920140713012</v>
      </c>
      <c r="C1141">
        <f>'Pivot MRIP 12"'!C1144</f>
        <v>151.13790849</v>
      </c>
      <c r="D1141">
        <f>'Pivot MRIP 12"'!D1144</f>
        <v>151.13790849</v>
      </c>
      <c r="E1141">
        <f>'Pivot MRIP 12"'!E1144</f>
        <v>0.94160359434525431</v>
      </c>
      <c r="F1141">
        <f>'Pivot MRIP 12"'!F1144</f>
        <v>4</v>
      </c>
      <c r="G1141">
        <f>'Pivot MRIP 12"'!G1144</f>
        <v>5.0274313816951972E-2</v>
      </c>
      <c r="H1141">
        <f t="shared" si="71"/>
        <v>7.5983546410640299</v>
      </c>
      <c r="I1141">
        <f t="shared" si="72"/>
        <v>7.1546380411358355</v>
      </c>
    </row>
    <row r="1142" spans="1:9" x14ac:dyDescent="0.25">
      <c r="A1142">
        <f>'Pivot MRIP 12"'!A1145</f>
        <v>2014</v>
      </c>
      <c r="B1142" t="str">
        <f>'Pivot MRIP 12"'!B1145</f>
        <v>1105920140713014</v>
      </c>
      <c r="C1142">
        <f>'Pivot MRIP 12"'!C1145</f>
        <v>151.13790849</v>
      </c>
      <c r="D1142">
        <f>'Pivot MRIP 12"'!D1145</f>
        <v>151.13790849</v>
      </c>
      <c r="E1142">
        <f>'Pivot MRIP 12"'!E1145</f>
        <v>0.94160359434525431</v>
      </c>
      <c r="F1142">
        <f>'Pivot MRIP 12"'!F1145</f>
        <v>1</v>
      </c>
      <c r="G1142">
        <f>'Pivot MRIP 12"'!G1145</f>
        <v>1.2568578454237993E-2</v>
      </c>
      <c r="H1142">
        <f t="shared" si="71"/>
        <v>1.8995886602660075</v>
      </c>
      <c r="I1142">
        <f t="shared" si="72"/>
        <v>1.7886595102839589</v>
      </c>
    </row>
    <row r="1143" spans="1:9" x14ac:dyDescent="0.25">
      <c r="A1143">
        <f>'Pivot MRIP 12"'!A1146</f>
        <v>2014</v>
      </c>
      <c r="B1143" t="str">
        <f>'Pivot MRIP 12"'!B1146</f>
        <v>1105920140713041</v>
      </c>
      <c r="C1143">
        <f>'Pivot MRIP 12"'!C1146</f>
        <v>151.13790849</v>
      </c>
      <c r="D1143">
        <f>'Pivot MRIP 12"'!D1146</f>
        <v>151.13790849</v>
      </c>
      <c r="E1143">
        <f>'Pivot MRIP 12"'!E1146</f>
        <v>1.9150159871223502</v>
      </c>
      <c r="F1143">
        <f>'Pivot MRIP 12"'!F1146</f>
        <v>9</v>
      </c>
      <c r="G1143">
        <f>'Pivot MRIP 12"'!G1146</f>
        <v>2.2116513885355951</v>
      </c>
      <c r="H1143">
        <f t="shared" si="71"/>
        <v>334.26436517227421</v>
      </c>
      <c r="I1143">
        <f t="shared" si="72"/>
        <v>640.12160323020839</v>
      </c>
    </row>
    <row r="1144" spans="1:9" x14ac:dyDescent="0.25">
      <c r="A1144">
        <f>'Pivot MRIP 12"'!A1147</f>
        <v>2014</v>
      </c>
      <c r="B1144" t="str">
        <f>'Pivot MRIP 12"'!B1147</f>
        <v>1105920140713049</v>
      </c>
      <c r="C1144">
        <f>'Pivot MRIP 12"'!C1147</f>
        <v>151.13790849</v>
      </c>
      <c r="D1144">
        <f>'Pivot MRIP 12"'!D1147</f>
        <v>151.13790849</v>
      </c>
      <c r="E1144">
        <f>'Pivot MRIP 12"'!E1147</f>
        <v>1.8829514295261056</v>
      </c>
      <c r="F1144">
        <f>'Pivot MRIP 12"'!F1147</f>
        <v>4</v>
      </c>
      <c r="G1144">
        <f>'Pivot MRIP 12"'!G1147</f>
        <v>5.5259863267254286</v>
      </c>
      <c r="H1144">
        <f t="shared" si="71"/>
        <v>835.18601576561912</v>
      </c>
      <c r="I1144">
        <f t="shared" si="72"/>
        <v>1572.6147023060851</v>
      </c>
    </row>
    <row r="1145" spans="1:9" x14ac:dyDescent="0.25">
      <c r="A1145">
        <f>'Pivot MRIP 12"'!A1148</f>
        <v>2014</v>
      </c>
      <c r="B1145" t="str">
        <f>'Pivot MRIP 12"'!B1148</f>
        <v>1105920140806010</v>
      </c>
      <c r="C1145">
        <f>'Pivot MRIP 12"'!C1148</f>
        <v>4.8108127578</v>
      </c>
      <c r="D1145">
        <f>'Pivot MRIP 12"'!D1148</f>
        <v>4.8108127578</v>
      </c>
      <c r="E1145">
        <f>'Pivot MRIP 12"'!E1148</f>
        <v>0.94160359434525442</v>
      </c>
      <c r="F1145">
        <f>'Pivot MRIP 12"'!F1148</f>
        <v>16</v>
      </c>
      <c r="G1145">
        <f>'Pivot MRIP 12"'!G1148</f>
        <v>9.4264338406784942E-2</v>
      </c>
      <c r="H1145">
        <f t="shared" si="71"/>
        <v>0.45348808181293754</v>
      </c>
      <c r="I1145">
        <f t="shared" si="72"/>
        <v>0.4270060078277968</v>
      </c>
    </row>
    <row r="1146" spans="1:9" x14ac:dyDescent="0.25">
      <c r="A1146">
        <f>'Pivot MRIP 12"'!A1149</f>
        <v>2014</v>
      </c>
      <c r="B1146" t="str">
        <f>'Pivot MRIP 12"'!B1149</f>
        <v>1105920140809001</v>
      </c>
      <c r="C1146">
        <f>'Pivot MRIP 12"'!C1149</f>
        <v>455.49502680000001</v>
      </c>
      <c r="D1146">
        <f>'Pivot MRIP 12"'!D1149</f>
        <v>455.49502680000001</v>
      </c>
      <c r="E1146">
        <f>'Pivot MRIP 12"'!E1149</f>
        <v>0.94160359434525431</v>
      </c>
      <c r="F1146">
        <f>'Pivot MRIP 12"'!F1149</f>
        <v>1</v>
      </c>
      <c r="G1146">
        <f>'Pivot MRIP 12"'!G1149</f>
        <v>6.2842892271189965E-3</v>
      </c>
      <c r="H1146">
        <f t="shared" si="71"/>
        <v>2.8624624899255187</v>
      </c>
      <c r="I1146">
        <f t="shared" si="72"/>
        <v>2.6953049691923345</v>
      </c>
    </row>
    <row r="1147" spans="1:9" x14ac:dyDescent="0.25">
      <c r="A1147">
        <f>'Pivot MRIP 12"'!A1150</f>
        <v>2014</v>
      </c>
      <c r="B1147" t="str">
        <f>'Pivot MRIP 12"'!B1150</f>
        <v>1105920140809002</v>
      </c>
      <c r="C1147">
        <f>'Pivot MRIP 12"'!C1150</f>
        <v>455.49502680000001</v>
      </c>
      <c r="D1147">
        <f>'Pivot MRIP 12"'!D1150</f>
        <v>455.49502680000001</v>
      </c>
      <c r="E1147">
        <f>'Pivot MRIP 12"'!E1150</f>
        <v>0.94160359434525431</v>
      </c>
      <c r="F1147">
        <f>'Pivot MRIP 12"'!F1150</f>
        <v>1</v>
      </c>
      <c r="G1147">
        <f>'Pivot MRIP 12"'!G1150</f>
        <v>6.2842892271189965E-3</v>
      </c>
      <c r="H1147">
        <f t="shared" si="71"/>
        <v>2.8624624899255187</v>
      </c>
      <c r="I1147">
        <f t="shared" si="72"/>
        <v>2.6953049691923345</v>
      </c>
    </row>
    <row r="1148" spans="1:9" x14ac:dyDescent="0.25">
      <c r="A1148">
        <f>'Pivot MRIP 12"'!A1151</f>
        <v>2014</v>
      </c>
      <c r="B1148" t="str">
        <f>'Pivot MRIP 12"'!B1151</f>
        <v>1105920140813001</v>
      </c>
      <c r="C1148">
        <f>'Pivot MRIP 12"'!C1151</f>
        <v>6.2856555251000001</v>
      </c>
      <c r="D1148">
        <f>'Pivot MRIP 12"'!D1151</f>
        <v>6.2856555251000001</v>
      </c>
      <c r="E1148">
        <f>'Pivot MRIP 12"'!E1151</f>
        <v>0.94160359434525431</v>
      </c>
      <c r="F1148">
        <f>'Pivot MRIP 12"'!F1151</f>
        <v>5</v>
      </c>
      <c r="G1148">
        <f>'Pivot MRIP 12"'!G1151</f>
        <v>6.2842892271189965E-3</v>
      </c>
      <c r="H1148">
        <f t="shared" si="71"/>
        <v>3.9500877301766928E-2</v>
      </c>
      <c r="I1148">
        <f t="shared" si="72"/>
        <v>3.7194168047134608E-2</v>
      </c>
    </row>
    <row r="1149" spans="1:9" x14ac:dyDescent="0.25">
      <c r="A1149">
        <f>'Pivot MRIP 12"'!A1152</f>
        <v>2014</v>
      </c>
      <c r="B1149" t="str">
        <f>'Pivot MRIP 12"'!B1152</f>
        <v>1105920140813006</v>
      </c>
      <c r="C1149">
        <f>'Pivot MRIP 12"'!C1152</f>
        <v>8.455440158</v>
      </c>
      <c r="D1149">
        <f>'Pivot MRIP 12"'!D1152</f>
        <v>8.455440158</v>
      </c>
      <c r="E1149">
        <f>'Pivot MRIP 12"'!E1152</f>
        <v>0.94160359434525431</v>
      </c>
      <c r="F1149">
        <f>'Pivot MRIP 12"'!F1152</f>
        <v>12</v>
      </c>
      <c r="G1149">
        <f>'Pivot MRIP 12"'!G1152</f>
        <v>5.0274313816951972E-2</v>
      </c>
      <c r="H1149">
        <f t="shared" si="71"/>
        <v>0.42509145196374998</v>
      </c>
      <c r="I1149">
        <f t="shared" si="72"/>
        <v>0.40026763909451002</v>
      </c>
    </row>
    <row r="1150" spans="1:9" x14ac:dyDescent="0.25">
      <c r="A1150">
        <f>'Pivot MRIP 12"'!A1153</f>
        <v>2014</v>
      </c>
      <c r="B1150" t="str">
        <f>'Pivot MRIP 12"'!B1153</f>
        <v>1105920140820009</v>
      </c>
      <c r="C1150">
        <f>'Pivot MRIP 12"'!C1153</f>
        <v>237.46925342</v>
      </c>
      <c r="D1150">
        <f>'Pivot MRIP 12"'!D1153</f>
        <v>237.46925342</v>
      </c>
      <c r="E1150">
        <f>'Pivot MRIP 12"'!E1153</f>
        <v>0.94160359434525442</v>
      </c>
      <c r="F1150">
        <f>'Pivot MRIP 12"'!F1153</f>
        <v>4</v>
      </c>
      <c r="G1150">
        <f>'Pivot MRIP 12"'!G1153</f>
        <v>6.2842892271189971E-2</v>
      </c>
      <c r="H1150">
        <f t="shared" si="71"/>
        <v>14.923254710392971</v>
      </c>
      <c r="I1150">
        <f t="shared" si="72"/>
        <v>14.051790274635771</v>
      </c>
    </row>
    <row r="1151" spans="1:9" x14ac:dyDescent="0.25">
      <c r="A1151">
        <f>'Pivot MRIP 12"'!A1154</f>
        <v>2014</v>
      </c>
      <c r="B1151" t="str">
        <f>'Pivot MRIP 12"'!B1154</f>
        <v>1105920140822003</v>
      </c>
      <c r="C1151">
        <f>'Pivot MRIP 12"'!C1154</f>
        <v>292.28229288</v>
      </c>
      <c r="D1151">
        <f>'Pivot MRIP 12"'!D1154</f>
        <v>292.28229288</v>
      </c>
      <c r="E1151">
        <f>'Pivot MRIP 12"'!E1154</f>
        <v>0.94160359434525442</v>
      </c>
      <c r="F1151">
        <f>'Pivot MRIP 12"'!F1154</f>
        <v>4</v>
      </c>
      <c r="G1151">
        <f>'Pivot MRIP 12"'!G1154</f>
        <v>9.4264338406784942E-2</v>
      </c>
      <c r="H1151">
        <f t="shared" si="71"/>
        <v>27.55179696635135</v>
      </c>
      <c r="I1151">
        <f t="shared" si="72"/>
        <v>25.942871054187108</v>
      </c>
    </row>
    <row r="1152" spans="1:9" x14ac:dyDescent="0.25">
      <c r="A1152">
        <f>'Pivot MRIP 12"'!A1155</f>
        <v>2014</v>
      </c>
      <c r="B1152" t="str">
        <f>'Pivot MRIP 12"'!B1155</f>
        <v>1105920140823002</v>
      </c>
      <c r="C1152">
        <f>'Pivot MRIP 12"'!C1155</f>
        <v>41.955332161000001</v>
      </c>
      <c r="D1152">
        <f>'Pivot MRIP 12"'!D1155</f>
        <v>41.955332161000001</v>
      </c>
      <c r="E1152">
        <f>'Pivot MRIP 12"'!E1155</f>
        <v>0.94160359434525442</v>
      </c>
      <c r="F1152">
        <f>'Pivot MRIP 12"'!F1155</f>
        <v>4</v>
      </c>
      <c r="G1152">
        <f>'Pivot MRIP 12"'!G1155</f>
        <v>3.1421446135594985E-2</v>
      </c>
      <c r="H1152">
        <f t="shared" si="71"/>
        <v>1.3182972095978576</v>
      </c>
      <c r="I1152">
        <f t="shared" si="72"/>
        <v>1.2413133909726619</v>
      </c>
    </row>
    <row r="1153" spans="1:9" x14ac:dyDescent="0.25">
      <c r="A1153">
        <f>'Pivot MRIP 12"'!A1156</f>
        <v>2014</v>
      </c>
      <c r="B1153" t="str">
        <f>'Pivot MRIP 12"'!B1156</f>
        <v>1105920140824001</v>
      </c>
      <c r="C1153">
        <f>'Pivot MRIP 12"'!C1156</f>
        <v>182.82825890999999</v>
      </c>
      <c r="D1153">
        <f>'Pivot MRIP 12"'!D1156</f>
        <v>182.82825890999999</v>
      </c>
      <c r="E1153">
        <f>'Pivot MRIP 12"'!E1156</f>
        <v>0.94160359434525431</v>
      </c>
      <c r="F1153">
        <f>'Pivot MRIP 12"'!F1156</f>
        <v>4</v>
      </c>
      <c r="G1153">
        <f>'Pivot MRIP 12"'!G1156</f>
        <v>6.2842892271189965E-3</v>
      </c>
      <c r="H1153">
        <f t="shared" si="71"/>
        <v>1.1489456578810355</v>
      </c>
      <c r="I1153">
        <f t="shared" si="72"/>
        <v>1.0818513611681559</v>
      </c>
    </row>
    <row r="1154" spans="1:9" x14ac:dyDescent="0.25">
      <c r="A1154">
        <f>'Pivot MRIP 12"'!A1157</f>
        <v>2014</v>
      </c>
      <c r="B1154" t="str">
        <f>'Pivot MRIP 12"'!B1157</f>
        <v>1105920140824004</v>
      </c>
      <c r="C1154">
        <f>'Pivot MRIP 12"'!C1157</f>
        <v>106.50998607</v>
      </c>
      <c r="D1154">
        <f>'Pivot MRIP 12"'!D1157</f>
        <v>106.50998607</v>
      </c>
      <c r="E1154">
        <f>'Pivot MRIP 12"'!E1157</f>
        <v>0.94160359434525431</v>
      </c>
      <c r="F1154">
        <f>'Pivot MRIP 12"'!F1157</f>
        <v>2</v>
      </c>
      <c r="G1154">
        <f>'Pivot MRIP 12"'!G1157</f>
        <v>1.2568578454237993E-2</v>
      </c>
      <c r="H1154">
        <f t="shared" ref="H1154:H1217" si="73">G1154*C1154</f>
        <v>1.3386791160805906</v>
      </c>
      <c r="I1154">
        <f t="shared" ref="I1154:I1217" si="74">E1154*H1154</f>
        <v>1.260505067376412</v>
      </c>
    </row>
    <row r="1155" spans="1:9" x14ac:dyDescent="0.25">
      <c r="A1155">
        <f>'Pivot MRIP 12"'!A1158</f>
        <v>2014</v>
      </c>
      <c r="B1155" t="str">
        <f>'Pivot MRIP 12"'!B1158</f>
        <v>1105920140831001</v>
      </c>
      <c r="C1155">
        <f>'Pivot MRIP 12"'!C1158</f>
        <v>14.762549648</v>
      </c>
      <c r="D1155">
        <f>'Pivot MRIP 12"'!D1158</f>
        <v>14.762549648</v>
      </c>
      <c r="E1155">
        <f>'Pivot MRIP 12"'!E1158</f>
        <v>0.94160359434525442</v>
      </c>
      <c r="F1155">
        <f>'Pivot MRIP 12"'!F1158</f>
        <v>16</v>
      </c>
      <c r="G1155">
        <f>'Pivot MRIP 12"'!G1158</f>
        <v>9.4264338406784942E-2</v>
      </c>
      <c r="H1155">
        <f t="shared" si="73"/>
        <v>1.3915819757660359</v>
      </c>
      <c r="I1155">
        <f t="shared" si="74"/>
        <v>1.3103185902073702</v>
      </c>
    </row>
    <row r="1156" spans="1:9" x14ac:dyDescent="0.25">
      <c r="A1156">
        <f>'Pivot MRIP 12"'!A1159</f>
        <v>2014</v>
      </c>
      <c r="B1156" t="str">
        <f>'Pivot MRIP 12"'!B1159</f>
        <v>1105920140831008</v>
      </c>
      <c r="C1156">
        <f>'Pivot MRIP 12"'!C1159</f>
        <v>37.414911494999998</v>
      </c>
      <c r="D1156">
        <f>'Pivot MRIP 12"'!D1159</f>
        <v>37.414911494999998</v>
      </c>
      <c r="E1156">
        <f>'Pivot MRIP 12"'!E1159</f>
        <v>2.3034428307513286</v>
      </c>
      <c r="F1156">
        <f>'Pivot MRIP 12"'!F1159</f>
        <v>2</v>
      </c>
      <c r="G1156">
        <f>'Pivot MRIP 12"'!G1159</f>
        <v>3.025137156908476</v>
      </c>
      <c r="H1156">
        <f t="shared" si="73"/>
        <v>113.18523898596655</v>
      </c>
      <c r="I1156">
        <f t="shared" si="74"/>
        <v>260.71572728910041</v>
      </c>
    </row>
    <row r="1157" spans="1:9" x14ac:dyDescent="0.25">
      <c r="A1157">
        <f>'Pivot MRIP 12"'!A1160</f>
        <v>2014</v>
      </c>
      <c r="B1157" t="str">
        <f>'Pivot MRIP 12"'!B1160</f>
        <v>1105920140831011</v>
      </c>
      <c r="C1157">
        <f>'Pivot MRIP 12"'!C1160</f>
        <v>48.249708902999998</v>
      </c>
      <c r="D1157">
        <f>'Pivot MRIP 12"'!D1160</f>
        <v>48.249708902999998</v>
      </c>
      <c r="E1157">
        <f>'Pivot MRIP 12"'!E1160</f>
        <v>0.94160359434525431</v>
      </c>
      <c r="F1157">
        <f>'Pivot MRIP 12"'!F1160</f>
        <v>10</v>
      </c>
      <c r="G1157">
        <f>'Pivot MRIP 12"'!G1160</f>
        <v>2.5137156908475986E-2</v>
      </c>
      <c r="H1157">
        <f t="shared" si="73"/>
        <v>1.2128605034830018</v>
      </c>
      <c r="I1157">
        <f t="shared" si="74"/>
        <v>1.1420338095189893</v>
      </c>
    </row>
    <row r="1158" spans="1:9" x14ac:dyDescent="0.25">
      <c r="A1158">
        <f>'Pivot MRIP 12"'!A1161</f>
        <v>2014</v>
      </c>
      <c r="B1158" t="str">
        <f>'Pivot MRIP 12"'!B1161</f>
        <v>1105920140831013</v>
      </c>
      <c r="C1158">
        <f>'Pivot MRIP 12"'!C1161</f>
        <v>37.414911494999998</v>
      </c>
      <c r="D1158">
        <f>'Pivot MRIP 12"'!D1161</f>
        <v>37.414911494999998</v>
      </c>
      <c r="E1158">
        <f>'Pivot MRIP 12"'!E1161</f>
        <v>2.0050352304623793</v>
      </c>
      <c r="F1158">
        <f>'Pivot MRIP 12"'!F1161</f>
        <v>9</v>
      </c>
      <c r="G1158">
        <f>'Pivot MRIP 12"'!G1161</f>
        <v>4.0251371569084764</v>
      </c>
      <c r="H1158">
        <f t="shared" si="73"/>
        <v>150.60015048096656</v>
      </c>
      <c r="I1158">
        <f t="shared" si="74"/>
        <v>301.95860742727382</v>
      </c>
    </row>
    <row r="1159" spans="1:9" x14ac:dyDescent="0.25">
      <c r="A1159">
        <f>'Pivot MRIP 12"'!A1162</f>
        <v>2014</v>
      </c>
      <c r="B1159" t="str">
        <f>'Pivot MRIP 12"'!B1162</f>
        <v>1105920140905002</v>
      </c>
      <c r="C1159">
        <f>'Pivot MRIP 12"'!C1162</f>
        <v>1134.5428095</v>
      </c>
      <c r="D1159">
        <f>'Pivot MRIP 12"'!D1162</f>
        <v>1134.5428095</v>
      </c>
      <c r="E1159">
        <f>'Pivot MRIP 12"'!E1162</f>
        <v>0.94160359434525431</v>
      </c>
      <c r="F1159">
        <f>'Pivot MRIP 12"'!F1162</f>
        <v>1</v>
      </c>
      <c r="G1159">
        <f>'Pivot MRIP 12"'!G1162</f>
        <v>6.2842892271189965E-3</v>
      </c>
      <c r="H1159">
        <f t="shared" si="73"/>
        <v>7.1297951554461694</v>
      </c>
      <c r="I1159">
        <f t="shared" si="74"/>
        <v>6.7134407453134939</v>
      </c>
    </row>
    <row r="1160" spans="1:9" x14ac:dyDescent="0.25">
      <c r="A1160">
        <f>'Pivot MRIP 12"'!A1163</f>
        <v>2014</v>
      </c>
      <c r="B1160" t="str">
        <f>'Pivot MRIP 12"'!B1163</f>
        <v>1105920140913002</v>
      </c>
      <c r="C1160">
        <f>'Pivot MRIP 12"'!C1163</f>
        <v>1446.1621414000001</v>
      </c>
      <c r="D1160">
        <f>'Pivot MRIP 12"'!D1163</f>
        <v>1446.1621414000001</v>
      </c>
      <c r="E1160">
        <f>'Pivot MRIP 12"'!E1163</f>
        <v>0.94160359434525431</v>
      </c>
      <c r="F1160">
        <f>'Pivot MRIP 12"'!F1163</f>
        <v>1</v>
      </c>
      <c r="G1160">
        <f>'Pivot MRIP 12"'!G1163</f>
        <v>6.2842892271189965E-3</v>
      </c>
      <c r="H1160">
        <f t="shared" si="73"/>
        <v>9.0881011658673589</v>
      </c>
      <c r="I1160">
        <f t="shared" si="74"/>
        <v>8.557388723554002</v>
      </c>
    </row>
    <row r="1161" spans="1:9" x14ac:dyDescent="0.25">
      <c r="A1161">
        <f>'Pivot MRIP 12"'!A1164</f>
        <v>2014</v>
      </c>
      <c r="B1161" t="str">
        <f>'Pivot MRIP 12"'!B1164</f>
        <v>1105920140913003</v>
      </c>
      <c r="C1161">
        <f>'Pivot MRIP 12"'!C1164</f>
        <v>1446.1621414000001</v>
      </c>
      <c r="D1161">
        <f>'Pivot MRIP 12"'!D1164</f>
        <v>1446.1621414000001</v>
      </c>
      <c r="E1161">
        <f>'Pivot MRIP 12"'!E1164</f>
        <v>0.94160359434525431</v>
      </c>
      <c r="F1161">
        <f>'Pivot MRIP 12"'!F1164</f>
        <v>1</v>
      </c>
      <c r="G1161">
        <f>'Pivot MRIP 12"'!G1164</f>
        <v>6.2842892271189965E-3</v>
      </c>
      <c r="H1161">
        <f t="shared" si="73"/>
        <v>9.0881011658673589</v>
      </c>
      <c r="I1161">
        <f t="shared" si="74"/>
        <v>8.557388723554002</v>
      </c>
    </row>
    <row r="1162" spans="1:9" x14ac:dyDescent="0.25">
      <c r="A1162">
        <f>'Pivot MRIP 12"'!A1165</f>
        <v>2014</v>
      </c>
      <c r="B1162" t="str">
        <f>'Pivot MRIP 12"'!B1165</f>
        <v>1105920141003001</v>
      </c>
      <c r="C1162">
        <f>'Pivot MRIP 12"'!C1165</f>
        <v>41.324782310000003</v>
      </c>
      <c r="D1162">
        <f>'Pivot MRIP 12"'!D1165</f>
        <v>41.324782310000003</v>
      </c>
      <c r="E1162">
        <f>'Pivot MRIP 12"'!E1165</f>
        <v>0.94160359434525431</v>
      </c>
      <c r="F1162">
        <f>'Pivot MRIP 12"'!F1165</f>
        <v>8</v>
      </c>
      <c r="G1162">
        <f>'Pivot MRIP 12"'!G1165</f>
        <v>1.2568578454237993E-2</v>
      </c>
      <c r="H1162">
        <f t="shared" si="73"/>
        <v>0.51939376856754138</v>
      </c>
      <c r="I1162">
        <f t="shared" si="74"/>
        <v>0.48906303936372414</v>
      </c>
    </row>
    <row r="1163" spans="1:9" x14ac:dyDescent="0.25">
      <c r="A1163">
        <f>'Pivot MRIP 12"'!A1166</f>
        <v>2014</v>
      </c>
      <c r="B1163" t="str">
        <f>'Pivot MRIP 12"'!B1166</f>
        <v>1105920141003003</v>
      </c>
      <c r="C1163">
        <f>'Pivot MRIP 12"'!C1166</f>
        <v>207.70923744999999</v>
      </c>
      <c r="D1163">
        <f>'Pivot MRIP 12"'!D1166</f>
        <v>207.70923744999999</v>
      </c>
      <c r="E1163">
        <f>'Pivot MRIP 12"'!E1166</f>
        <v>0.94160359434525442</v>
      </c>
      <c r="F1163">
        <f>'Pivot MRIP 12"'!F1166</f>
        <v>4</v>
      </c>
      <c r="G1163">
        <f>'Pivot MRIP 12"'!G1166</f>
        <v>0.15082294145085592</v>
      </c>
      <c r="H1163">
        <f t="shared" si="73"/>
        <v>31.32731815872328</v>
      </c>
      <c r="I1163">
        <f t="shared" si="74"/>
        <v>29.497915379451197</v>
      </c>
    </row>
    <row r="1164" spans="1:9" x14ac:dyDescent="0.25">
      <c r="A1164">
        <f>'Pivot MRIP 12"'!A1167</f>
        <v>2014</v>
      </c>
      <c r="B1164" t="str">
        <f>'Pivot MRIP 12"'!B1167</f>
        <v>1105920141003008</v>
      </c>
      <c r="C1164">
        <f>'Pivot MRIP 12"'!C1167</f>
        <v>207.70923744999999</v>
      </c>
      <c r="D1164">
        <f>'Pivot MRIP 12"'!D1167</f>
        <v>207.70923744999999</v>
      </c>
      <c r="E1164">
        <f>'Pivot MRIP 12"'!E1167</f>
        <v>0.94160359434525442</v>
      </c>
      <c r="F1164">
        <f>'Pivot MRIP 12"'!F1167</f>
        <v>4</v>
      </c>
      <c r="G1164">
        <f>'Pivot MRIP 12"'!G1167</f>
        <v>1.8852867681356991E-2</v>
      </c>
      <c r="H1164">
        <f t="shared" si="73"/>
        <v>3.91591476984041</v>
      </c>
      <c r="I1164">
        <f t="shared" si="74"/>
        <v>3.6872394224313996</v>
      </c>
    </row>
    <row r="1165" spans="1:9" x14ac:dyDescent="0.25">
      <c r="A1165">
        <f>'Pivot MRIP 12"'!A1168</f>
        <v>2014</v>
      </c>
      <c r="B1165" t="str">
        <f>'Pivot MRIP 12"'!B1168</f>
        <v>1105920141021001</v>
      </c>
      <c r="C1165">
        <f>'Pivot MRIP 12"'!C1168</f>
        <v>439.55497185000002</v>
      </c>
      <c r="D1165">
        <f>'Pivot MRIP 12"'!D1168</f>
        <v>439.55497185000002</v>
      </c>
      <c r="E1165">
        <f>'Pivot MRIP 12"'!E1168</f>
        <v>0.94160359434525431</v>
      </c>
      <c r="F1165">
        <f>'Pivot MRIP 12"'!F1168</f>
        <v>4</v>
      </c>
      <c r="G1165">
        <f>'Pivot MRIP 12"'!G1168</f>
        <v>1.2568578454237993E-2</v>
      </c>
      <c r="H1165">
        <f t="shared" si="73"/>
        <v>5.5245811486470977</v>
      </c>
      <c r="I1165">
        <f t="shared" si="74"/>
        <v>5.201965466818141</v>
      </c>
    </row>
    <row r="1166" spans="1:9" x14ac:dyDescent="0.25">
      <c r="A1166">
        <f>'Pivot MRIP 12"'!A1169</f>
        <v>2014</v>
      </c>
      <c r="B1166" t="str">
        <f>'Pivot MRIP 12"'!B1169</f>
        <v>1105920141021008</v>
      </c>
      <c r="C1166">
        <f>'Pivot MRIP 12"'!C1169</f>
        <v>439.55497185000002</v>
      </c>
      <c r="D1166">
        <f>'Pivot MRIP 12"'!D1169</f>
        <v>439.55497185000002</v>
      </c>
      <c r="E1166">
        <f>'Pivot MRIP 12"'!E1169</f>
        <v>0.94160359434525431</v>
      </c>
      <c r="F1166">
        <f>'Pivot MRIP 12"'!F1169</f>
        <v>4</v>
      </c>
      <c r="G1166">
        <f>'Pivot MRIP 12"'!G1169</f>
        <v>1.2568578454237993E-2</v>
      </c>
      <c r="H1166">
        <f t="shared" si="73"/>
        <v>5.5245811486470977</v>
      </c>
      <c r="I1166">
        <f t="shared" si="74"/>
        <v>5.201965466818141</v>
      </c>
    </row>
    <row r="1167" spans="1:9" x14ac:dyDescent="0.25">
      <c r="A1167">
        <f>'Pivot MRIP 12"'!A1170</f>
        <v>2014</v>
      </c>
      <c r="B1167" t="str">
        <f>'Pivot MRIP 12"'!B1170</f>
        <v>1105920141021015</v>
      </c>
      <c r="C1167">
        <f>'Pivot MRIP 12"'!C1170</f>
        <v>439.55497185000002</v>
      </c>
      <c r="D1167">
        <f>'Pivot MRIP 12"'!D1170</f>
        <v>439.55497185000002</v>
      </c>
      <c r="E1167">
        <f>'Pivot MRIP 12"'!E1170</f>
        <v>0.94160359434525431</v>
      </c>
      <c r="F1167">
        <f>'Pivot MRIP 12"'!F1170</f>
        <v>2</v>
      </c>
      <c r="G1167">
        <f>'Pivot MRIP 12"'!G1170</f>
        <v>6.2842892271189965E-3</v>
      </c>
      <c r="H1167">
        <f t="shared" si="73"/>
        <v>2.7622905743235489</v>
      </c>
      <c r="I1167">
        <f t="shared" si="74"/>
        <v>2.6009827334090705</v>
      </c>
    </row>
    <row r="1168" spans="1:9" x14ac:dyDescent="0.25">
      <c r="A1168">
        <f>'Pivot MRIP 12"'!A1171</f>
        <v>2014</v>
      </c>
      <c r="B1168" t="str">
        <f>'Pivot MRIP 12"'!B1171</f>
        <v>1105920141021019</v>
      </c>
      <c r="C1168">
        <f>'Pivot MRIP 12"'!C1171</f>
        <v>439.55497185000002</v>
      </c>
      <c r="D1168">
        <f>'Pivot MRIP 12"'!D1171</f>
        <v>439.55497185000002</v>
      </c>
      <c r="E1168">
        <f>'Pivot MRIP 12"'!E1171</f>
        <v>0.94160359434525431</v>
      </c>
      <c r="F1168">
        <f>'Pivot MRIP 12"'!F1171</f>
        <v>1</v>
      </c>
      <c r="G1168">
        <f>'Pivot MRIP 12"'!G1171</f>
        <v>1.2568578454237993E-2</v>
      </c>
      <c r="H1168">
        <f t="shared" si="73"/>
        <v>5.5245811486470977</v>
      </c>
      <c r="I1168">
        <f t="shared" si="74"/>
        <v>5.201965466818141</v>
      </c>
    </row>
    <row r="1169" spans="1:9" x14ac:dyDescent="0.25">
      <c r="A1169">
        <f>'Pivot MRIP 12"'!A1172</f>
        <v>2014</v>
      </c>
      <c r="B1169" t="str">
        <f>'Pivot MRIP 12"'!B1172</f>
        <v>1105920141022008</v>
      </c>
      <c r="C1169">
        <f>'Pivot MRIP 12"'!C1172</f>
        <v>202.5298315</v>
      </c>
      <c r="D1169">
        <f>'Pivot MRIP 12"'!D1172</f>
        <v>202.5298315</v>
      </c>
      <c r="E1169">
        <f>'Pivot MRIP 12"'!E1172</f>
        <v>0.94160359434525431</v>
      </c>
      <c r="F1169">
        <f>'Pivot MRIP 12"'!F1172</f>
        <v>2</v>
      </c>
      <c r="G1169">
        <f>'Pivot MRIP 12"'!G1172</f>
        <v>6.2842892271189965E-3</v>
      </c>
      <c r="H1169">
        <f t="shared" si="73"/>
        <v>1.2727560382656755</v>
      </c>
      <c r="I1169">
        <f t="shared" si="74"/>
        <v>1.198431660355586</v>
      </c>
    </row>
    <row r="1170" spans="1:9" x14ac:dyDescent="0.25">
      <c r="A1170">
        <f>'Pivot MRIP 12"'!A1173</f>
        <v>2014</v>
      </c>
      <c r="B1170" t="str">
        <f>'Pivot MRIP 12"'!B1173</f>
        <v>1105920141102005</v>
      </c>
      <c r="C1170">
        <f>'Pivot MRIP 12"'!C1173</f>
        <v>583.05778587999998</v>
      </c>
      <c r="D1170">
        <f>'Pivot MRIP 12"'!D1173</f>
        <v>583.05778587999998</v>
      </c>
      <c r="E1170">
        <f>'Pivot MRIP 12"'!E1173</f>
        <v>0.94160359434525431</v>
      </c>
      <c r="F1170">
        <f>'Pivot MRIP 12"'!F1173</f>
        <v>1</v>
      </c>
      <c r="G1170">
        <f>'Pivot MRIP 12"'!G1173</f>
        <v>6.2842892271189965E-3</v>
      </c>
      <c r="H1170">
        <f t="shared" si="73"/>
        <v>3.6641037625935384</v>
      </c>
      <c r="I1170">
        <f t="shared" si="74"/>
        <v>3.450133272912046</v>
      </c>
    </row>
    <row r="1171" spans="1:9" x14ac:dyDescent="0.25">
      <c r="A1171">
        <f>'Pivot MRIP 12"'!A1174</f>
        <v>2014</v>
      </c>
      <c r="B1171" t="str">
        <f>'Pivot MRIP 12"'!B1174</f>
        <v>1105920141105005</v>
      </c>
      <c r="C1171">
        <f>'Pivot MRIP 12"'!C1174</f>
        <v>1506.842797</v>
      </c>
      <c r="D1171">
        <f>'Pivot MRIP 12"'!D1174</f>
        <v>1506.842797</v>
      </c>
      <c r="E1171">
        <f>'Pivot MRIP 12"'!E1174</f>
        <v>0.94160359434525442</v>
      </c>
      <c r="F1171">
        <f>'Pivot MRIP 12"'!F1174</f>
        <v>1</v>
      </c>
      <c r="G1171">
        <f>'Pivot MRIP 12"'!G1174</f>
        <v>3.6071763623912864E-3</v>
      </c>
      <c r="H1171">
        <f t="shared" si="73"/>
        <v>5.4354477191779713</v>
      </c>
      <c r="I1171">
        <f t="shared" si="74"/>
        <v>5.1180371092536925</v>
      </c>
    </row>
    <row r="1172" spans="1:9" x14ac:dyDescent="0.25">
      <c r="A1172">
        <f>'Pivot MRIP 12"'!A1175</f>
        <v>2014</v>
      </c>
      <c r="B1172" t="str">
        <f>'Pivot MRIP 12"'!B1175</f>
        <v>1105920141105006</v>
      </c>
      <c r="C1172">
        <f>'Pivot MRIP 12"'!C1175</f>
        <v>1506.842797</v>
      </c>
      <c r="D1172">
        <f>'Pivot MRIP 12"'!D1175</f>
        <v>1506.842797</v>
      </c>
      <c r="E1172">
        <f>'Pivot MRIP 12"'!E1175</f>
        <v>0.94160359434525442</v>
      </c>
      <c r="F1172">
        <f>'Pivot MRIP 12"'!F1175</f>
        <v>1</v>
      </c>
      <c r="G1172">
        <f>'Pivot MRIP 12"'!G1175</f>
        <v>7.2143527247825728E-3</v>
      </c>
      <c r="H1172">
        <f t="shared" si="73"/>
        <v>10.870895438355943</v>
      </c>
      <c r="I1172">
        <f t="shared" si="74"/>
        <v>10.236074218507385</v>
      </c>
    </row>
    <row r="1173" spans="1:9" x14ac:dyDescent="0.25">
      <c r="A1173">
        <f>'Pivot MRIP 12"'!A1176</f>
        <v>2014</v>
      </c>
      <c r="B1173" t="str">
        <f>'Pivot MRIP 12"'!B1176</f>
        <v>1105920141116003</v>
      </c>
      <c r="C1173">
        <f>'Pivot MRIP 12"'!C1176</f>
        <v>320.97269649999998</v>
      </c>
      <c r="D1173">
        <f>'Pivot MRIP 12"'!D1176</f>
        <v>320.97269649999998</v>
      </c>
      <c r="E1173">
        <f>'Pivot MRIP 12"'!E1176</f>
        <v>0.94160359434525442</v>
      </c>
      <c r="F1173">
        <f>'Pivot MRIP 12"'!F1176</f>
        <v>1</v>
      </c>
      <c r="G1173">
        <f>'Pivot MRIP 12"'!G1176</f>
        <v>3.7705735362713981E-2</v>
      </c>
      <c r="H1173">
        <f t="shared" si="73"/>
        <v>12.102511552885712</v>
      </c>
      <c r="I1173">
        <f t="shared" si="74"/>
        <v>11.395768378802153</v>
      </c>
    </row>
    <row r="1174" spans="1:9" x14ac:dyDescent="0.25">
      <c r="A1174">
        <f>'Pivot MRIP 12"'!A1177</f>
        <v>2014</v>
      </c>
      <c r="B1174" t="str">
        <f>'Pivot MRIP 12"'!B1177</f>
        <v>1105920141219005</v>
      </c>
      <c r="C1174">
        <f>'Pivot MRIP 12"'!C1177</f>
        <v>82.455161132000001</v>
      </c>
      <c r="D1174">
        <f>'Pivot MRIP 12"'!D1177</f>
        <v>82.455161132000001</v>
      </c>
      <c r="E1174">
        <f>'Pivot MRIP 12"'!E1177</f>
        <v>0.94160359434525431</v>
      </c>
      <c r="F1174">
        <f>'Pivot MRIP 12"'!F1177</f>
        <v>1</v>
      </c>
      <c r="G1174">
        <f>'Pivot MRIP 12"'!G1177</f>
        <v>6.2842892271189965E-3</v>
      </c>
      <c r="H1174">
        <f t="shared" si="73"/>
        <v>0.51817208082218857</v>
      </c>
      <c r="I1174">
        <f t="shared" si="74"/>
        <v>0.4879126937915324</v>
      </c>
    </row>
    <row r="1175" spans="1:9" x14ac:dyDescent="0.25">
      <c r="A1175">
        <f>'Pivot MRIP 12"'!A1178</f>
        <v>2014</v>
      </c>
      <c r="B1175" t="str">
        <f>'Pivot MRIP 12"'!B1178</f>
        <v>1105920141219008</v>
      </c>
      <c r="C1175">
        <f>'Pivot MRIP 12"'!C1178</f>
        <v>93.446357886000001</v>
      </c>
      <c r="D1175">
        <f>'Pivot MRIP 12"'!D1178</f>
        <v>93.446357886000001</v>
      </c>
      <c r="E1175">
        <f>'Pivot MRIP 12"'!E1178</f>
        <v>2.5115058233494238</v>
      </c>
      <c r="F1175">
        <f>'Pivot MRIP 12"'!F1178</f>
        <v>6</v>
      </c>
      <c r="G1175">
        <f>'Pivot MRIP 12"'!G1178</f>
        <v>2.1005486276339038</v>
      </c>
      <c r="H1175">
        <f t="shared" si="73"/>
        <v>196.28861881482393</v>
      </c>
      <c r="I1175">
        <f t="shared" si="74"/>
        <v>492.98000921064562</v>
      </c>
    </row>
    <row r="1176" spans="1:9" x14ac:dyDescent="0.25">
      <c r="A1176">
        <f>'Pivot MRIP 12"'!A1179</f>
        <v>2014</v>
      </c>
      <c r="B1176" t="str">
        <f>'Pivot MRIP 12"'!B1179</f>
        <v>1106220140409001</v>
      </c>
      <c r="C1176">
        <f>'Pivot MRIP 12"'!C1179</f>
        <v>46.920886360999994</v>
      </c>
      <c r="D1176">
        <f>'Pivot MRIP 12"'!D1179</f>
        <v>46.920886360999994</v>
      </c>
      <c r="E1176">
        <f>'Pivot MRIP 12"'!E1179</f>
        <v>0.94160359434525442</v>
      </c>
      <c r="F1176">
        <f>'Pivot MRIP 12"'!F1179</f>
        <v>36</v>
      </c>
      <c r="G1176">
        <f>'Pivot MRIP 12"'!G1179</f>
        <v>0.56558603044070965</v>
      </c>
      <c r="H1176">
        <f t="shared" si="73"/>
        <v>26.537797861677621</v>
      </c>
      <c r="I1176">
        <f t="shared" si="74"/>
        <v>24.988085852563454</v>
      </c>
    </row>
    <row r="1177" spans="1:9" x14ac:dyDescent="0.25">
      <c r="A1177">
        <f>'Pivot MRIP 12"'!A1180</f>
        <v>2014</v>
      </c>
      <c r="B1177" t="str">
        <f>'Pivot MRIP 12"'!B1180</f>
        <v>1106220140412001</v>
      </c>
      <c r="C1177">
        <f>'Pivot MRIP 12"'!C1180</f>
        <v>60.134623738000009</v>
      </c>
      <c r="D1177">
        <f>'Pivot MRIP 12"'!D1180</f>
        <v>60.134623738000009</v>
      </c>
      <c r="E1177">
        <f>'Pivot MRIP 12"'!E1180</f>
        <v>1.1619514359787193</v>
      </c>
      <c r="F1177">
        <f>'Pivot MRIP 12"'!F1180</f>
        <v>36</v>
      </c>
      <c r="G1177">
        <f>'Pivot MRIP 12"'!G1180</f>
        <v>12.75411470725428</v>
      </c>
      <c r="H1177">
        <f t="shared" si="73"/>
        <v>766.96388903202819</v>
      </c>
      <c r="I1177">
        <f t="shared" si="74"/>
        <v>891.17479220458824</v>
      </c>
    </row>
    <row r="1178" spans="1:9" x14ac:dyDescent="0.25">
      <c r="A1178">
        <f>'Pivot MRIP 12"'!A1181</f>
        <v>2014</v>
      </c>
      <c r="B1178" t="str">
        <f>'Pivot MRIP 12"'!B1181</f>
        <v>1106220140417001</v>
      </c>
      <c r="C1178">
        <f>'Pivot MRIP 12"'!C1181</f>
        <v>631.82458113999996</v>
      </c>
      <c r="D1178">
        <f>'Pivot MRIP 12"'!D1181</f>
        <v>631.82458113999996</v>
      </c>
      <c r="E1178">
        <f>'Pivot MRIP 12"'!E1181</f>
        <v>0.94160359434525431</v>
      </c>
      <c r="F1178">
        <f>'Pivot MRIP 12"'!F1181</f>
        <v>1</v>
      </c>
      <c r="G1178">
        <f>'Pivot MRIP 12"'!G1181</f>
        <v>6.2842892271189965E-3</v>
      </c>
      <c r="H1178">
        <f t="shared" si="73"/>
        <v>3.9705684086870741</v>
      </c>
      <c r="I1178">
        <f t="shared" si="74"/>
        <v>3.7387014852134657</v>
      </c>
    </row>
    <row r="1179" spans="1:9" x14ac:dyDescent="0.25">
      <c r="A1179">
        <f>'Pivot MRIP 12"'!A1182</f>
        <v>2014</v>
      </c>
      <c r="B1179" t="str">
        <f>'Pivot MRIP 12"'!B1182</f>
        <v>1106220140423007</v>
      </c>
      <c r="C1179">
        <f>'Pivot MRIP 12"'!C1182</f>
        <v>348.03410014000002</v>
      </c>
      <c r="D1179">
        <f>'Pivot MRIP 12"'!D1182</f>
        <v>348.03410014000002</v>
      </c>
      <c r="E1179">
        <f>'Pivot MRIP 12"'!E1182</f>
        <v>0.94160359434525431</v>
      </c>
      <c r="F1179">
        <f>'Pivot MRIP 12"'!F1182</f>
        <v>3</v>
      </c>
      <c r="G1179">
        <f>'Pivot MRIP 12"'!G1182</f>
        <v>6.2842892271189965E-3</v>
      </c>
      <c r="H1179">
        <f t="shared" si="73"/>
        <v>2.1871469461798561</v>
      </c>
      <c r="I1179">
        <f t="shared" si="74"/>
        <v>2.0594254258841991</v>
      </c>
    </row>
    <row r="1180" spans="1:9" x14ac:dyDescent="0.25">
      <c r="A1180">
        <f>'Pivot MRIP 12"'!A1183</f>
        <v>2014</v>
      </c>
      <c r="B1180" t="str">
        <f>'Pivot MRIP 12"'!B1183</f>
        <v>1106220140426002</v>
      </c>
      <c r="C1180">
        <f>'Pivot MRIP 12"'!C1183</f>
        <v>1421.6834124</v>
      </c>
      <c r="D1180">
        <f>'Pivot MRIP 12"'!D1183</f>
        <v>1421.6834124</v>
      </c>
      <c r="E1180">
        <f>'Pivot MRIP 12"'!E1183</f>
        <v>1.3791043225340736</v>
      </c>
      <c r="F1180">
        <f>'Pivot MRIP 12"'!F1183</f>
        <v>8</v>
      </c>
      <c r="G1180">
        <f>'Pivot MRIP 12"'!G1183</f>
        <v>3.2639401475389977</v>
      </c>
      <c r="H1180">
        <f t="shared" si="73"/>
        <v>4640.289566822602</v>
      </c>
      <c r="I1180">
        <f t="shared" si="74"/>
        <v>6399.4433994148139</v>
      </c>
    </row>
    <row r="1181" spans="1:9" x14ac:dyDescent="0.25">
      <c r="A1181">
        <f>'Pivot MRIP 12"'!A1184</f>
        <v>2014</v>
      </c>
      <c r="B1181" t="str">
        <f>'Pivot MRIP 12"'!B1184</f>
        <v>1106220140502001</v>
      </c>
      <c r="C1181">
        <f>'Pivot MRIP 12"'!C1184</f>
        <v>2.4477591576000002</v>
      </c>
      <c r="D1181">
        <f>'Pivot MRIP 12"'!D1184</f>
        <v>2.4477591576000002</v>
      </c>
      <c r="E1181">
        <f>'Pivot MRIP 12"'!E1184</f>
        <v>1.5550298555987865</v>
      </c>
      <c r="F1181">
        <f>'Pivot MRIP 12"'!F1184</f>
        <v>36</v>
      </c>
      <c r="G1181">
        <f>'Pivot MRIP 12"'!G1184</f>
        <v>6.0671769372118991</v>
      </c>
      <c r="H1181">
        <f t="shared" si="73"/>
        <v>14.850987908839947</v>
      </c>
      <c r="I1181">
        <f t="shared" si="74"/>
        <v>23.093729583382707</v>
      </c>
    </row>
    <row r="1182" spans="1:9" x14ac:dyDescent="0.25">
      <c r="A1182">
        <f>'Pivot MRIP 12"'!A1185</f>
        <v>2014</v>
      </c>
      <c r="B1182" t="str">
        <f>'Pivot MRIP 12"'!B1185</f>
        <v>1106220140506003</v>
      </c>
      <c r="C1182">
        <f>'Pivot MRIP 12"'!C1185</f>
        <v>1275.8382537</v>
      </c>
      <c r="D1182">
        <f>'Pivot MRIP 12"'!D1185</f>
        <v>1275.8382537</v>
      </c>
      <c r="E1182">
        <f>'Pivot MRIP 12"'!E1185</f>
        <v>0.94160359434525442</v>
      </c>
      <c r="F1182">
        <f>'Pivot MRIP 12"'!F1185</f>
        <v>4</v>
      </c>
      <c r="G1182">
        <f>'Pivot MRIP 12"'!G1185</f>
        <v>0.62842892271189965</v>
      </c>
      <c r="H1182">
        <f t="shared" si="73"/>
        <v>801.77365932732232</v>
      </c>
      <c r="I1182">
        <f t="shared" si="74"/>
        <v>754.95295947395425</v>
      </c>
    </row>
    <row r="1183" spans="1:9" x14ac:dyDescent="0.25">
      <c r="A1183">
        <f>'Pivot MRIP 12"'!A1186</f>
        <v>2014</v>
      </c>
      <c r="B1183" t="str">
        <f>'Pivot MRIP 12"'!B1186</f>
        <v>1106220140507002</v>
      </c>
      <c r="C1183">
        <f>'Pivot MRIP 12"'!C1186</f>
        <v>454.81624715999999</v>
      </c>
      <c r="D1183">
        <f>'Pivot MRIP 12"'!D1186</f>
        <v>454.81624715999999</v>
      </c>
      <c r="E1183">
        <f>'Pivot MRIP 12"'!E1186</f>
        <v>0.94160359434525442</v>
      </c>
      <c r="F1183">
        <f>'Pivot MRIP 12"'!F1186</f>
        <v>2</v>
      </c>
      <c r="G1183">
        <f>'Pivot MRIP 12"'!G1186</f>
        <v>6.2842892271189971E-2</v>
      </c>
      <c r="H1183">
        <f t="shared" si="73"/>
        <v>28.58196842346279</v>
      </c>
      <c r="I1183">
        <f t="shared" si="74"/>
        <v>26.912884200995126</v>
      </c>
    </row>
    <row r="1184" spans="1:9" x14ac:dyDescent="0.25">
      <c r="A1184">
        <f>'Pivot MRIP 12"'!A1187</f>
        <v>2014</v>
      </c>
      <c r="B1184" t="str">
        <f>'Pivot MRIP 12"'!B1187</f>
        <v>1106220140616007</v>
      </c>
      <c r="C1184">
        <f>'Pivot MRIP 12"'!C1187</f>
        <v>612.97276506000003</v>
      </c>
      <c r="D1184">
        <f>'Pivot MRIP 12"'!D1187</f>
        <v>612.97276506000003</v>
      </c>
      <c r="E1184">
        <f>'Pivot MRIP 12"'!E1187</f>
        <v>0.94160359434525442</v>
      </c>
      <c r="F1184">
        <f>'Pivot MRIP 12"'!F1187</f>
        <v>4</v>
      </c>
      <c r="G1184">
        <f>'Pivot MRIP 12"'!G1187</f>
        <v>5.6558603044070968E-2</v>
      </c>
      <c r="H1184">
        <f t="shared" si="73"/>
        <v>34.668883295855117</v>
      </c>
      <c r="I1184">
        <f t="shared" si="74"/>
        <v>32.644345123313329</v>
      </c>
    </row>
    <row r="1185" spans="1:9" x14ac:dyDescent="0.25">
      <c r="A1185">
        <f>'Pivot MRIP 12"'!A1188</f>
        <v>2014</v>
      </c>
      <c r="B1185" t="str">
        <f>'Pivot MRIP 12"'!B1188</f>
        <v>1106220140616013</v>
      </c>
      <c r="C1185">
        <f>'Pivot MRIP 12"'!C1188</f>
        <v>891.07179786999995</v>
      </c>
      <c r="D1185">
        <f>'Pivot MRIP 12"'!D1188</f>
        <v>891.07179786999995</v>
      </c>
      <c r="E1185">
        <f>'Pivot MRIP 12"'!E1188</f>
        <v>0.94160359434525431</v>
      </c>
      <c r="F1185">
        <f>'Pivot MRIP 12"'!F1188</f>
        <v>1</v>
      </c>
      <c r="G1185">
        <f>'Pivot MRIP 12"'!G1188</f>
        <v>6.2842892271189965E-3</v>
      </c>
      <c r="H1185">
        <f t="shared" si="73"/>
        <v>5.5997528999439972</v>
      </c>
      <c r="I1185">
        <f t="shared" si="74"/>
        <v>5.2727474580325291</v>
      </c>
    </row>
    <row r="1186" spans="1:9" x14ac:dyDescent="0.25">
      <c r="A1186">
        <f>'Pivot MRIP 12"'!A1189</f>
        <v>2014</v>
      </c>
      <c r="B1186" t="str">
        <f>'Pivot MRIP 12"'!B1189</f>
        <v>1106220140707005</v>
      </c>
      <c r="C1186">
        <f>'Pivot MRIP 12"'!C1189</f>
        <v>60.504265578999998</v>
      </c>
      <c r="D1186">
        <f>'Pivot MRIP 12"'!D1189</f>
        <v>60.504265578999998</v>
      </c>
      <c r="E1186">
        <f>'Pivot MRIP 12"'!E1189</f>
        <v>0.94160359434525442</v>
      </c>
      <c r="F1186">
        <f>'Pivot MRIP 12"'!F1189</f>
        <v>24</v>
      </c>
      <c r="G1186">
        <f>'Pivot MRIP 12"'!G1189</f>
        <v>0.25137156908475988</v>
      </c>
      <c r="H1186">
        <f t="shared" si="73"/>
        <v>15.209052174914257</v>
      </c>
      <c r="I1186">
        <f t="shared" si="74"/>
        <v>14.320898194483775</v>
      </c>
    </row>
    <row r="1187" spans="1:9" x14ac:dyDescent="0.25">
      <c r="A1187">
        <f>'Pivot MRIP 12"'!A1190</f>
        <v>2014</v>
      </c>
      <c r="B1187" t="str">
        <f>'Pivot MRIP 12"'!B1190</f>
        <v>1106220140711001</v>
      </c>
      <c r="C1187">
        <f>'Pivot MRIP 12"'!C1190</f>
        <v>65.117912713999999</v>
      </c>
      <c r="D1187">
        <f>'Pivot MRIP 12"'!D1190</f>
        <v>65.117912713999999</v>
      </c>
      <c r="E1187">
        <f>'Pivot MRIP 12"'!E1190</f>
        <v>1.2292233490950328</v>
      </c>
      <c r="F1187">
        <f>'Pivot MRIP 12"'!F1190</f>
        <v>36</v>
      </c>
      <c r="G1187">
        <f>'Pivot MRIP 12"'!G1190</f>
        <v>17.813831805254281</v>
      </c>
      <c r="H1187">
        <f t="shared" si="73"/>
        <v>1159.9995445964253</v>
      </c>
      <c r="I1187">
        <f t="shared" si="74"/>
        <v>1425.8985251575307</v>
      </c>
    </row>
    <row r="1188" spans="1:9" x14ac:dyDescent="0.25">
      <c r="A1188">
        <f>'Pivot MRIP 12"'!A1191</f>
        <v>2014</v>
      </c>
      <c r="B1188" t="str">
        <f>'Pivot MRIP 12"'!B1191</f>
        <v>1106220140719004</v>
      </c>
      <c r="C1188">
        <f>'Pivot MRIP 12"'!C1191</f>
        <v>199.14293243</v>
      </c>
      <c r="D1188">
        <f>'Pivot MRIP 12"'!D1191</f>
        <v>199.14293243</v>
      </c>
      <c r="E1188">
        <f>'Pivot MRIP 12"'!E1191</f>
        <v>0.94160359434525431</v>
      </c>
      <c r="F1188">
        <f>'Pivot MRIP 12"'!F1191</f>
        <v>1</v>
      </c>
      <c r="G1188">
        <f>'Pivot MRIP 12"'!G1191</f>
        <v>2.5137156908475986E-2</v>
      </c>
      <c r="H1188">
        <f t="shared" si="73"/>
        <v>5.0058871397069407</v>
      </c>
      <c r="I1188">
        <f t="shared" si="74"/>
        <v>4.7135613236347398</v>
      </c>
    </row>
    <row r="1189" spans="1:9" x14ac:dyDescent="0.25">
      <c r="A1189">
        <f>'Pivot MRIP 12"'!A1192</f>
        <v>2014</v>
      </c>
      <c r="B1189" t="str">
        <f>'Pivot MRIP 12"'!B1192</f>
        <v>1106220140719006</v>
      </c>
      <c r="C1189">
        <f>'Pivot MRIP 12"'!C1192</f>
        <v>199.14293243</v>
      </c>
      <c r="D1189">
        <f>'Pivot MRIP 12"'!D1192</f>
        <v>199.14293243</v>
      </c>
      <c r="E1189">
        <f>'Pivot MRIP 12"'!E1192</f>
        <v>0.94160359434525442</v>
      </c>
      <c r="F1189">
        <f>'Pivot MRIP 12"'!F1192</f>
        <v>1</v>
      </c>
      <c r="G1189">
        <f>'Pivot MRIP 12"'!G1192</f>
        <v>1.8852867681356991E-2</v>
      </c>
      <c r="H1189">
        <f t="shared" si="73"/>
        <v>3.7544153547802059</v>
      </c>
      <c r="I1189">
        <f t="shared" si="74"/>
        <v>3.5351709927260555</v>
      </c>
    </row>
    <row r="1190" spans="1:9" x14ac:dyDescent="0.25">
      <c r="A1190">
        <f>'Pivot MRIP 12"'!A1193</f>
        <v>2014</v>
      </c>
      <c r="B1190" t="str">
        <f>'Pivot MRIP 12"'!B1193</f>
        <v>1106220140719010</v>
      </c>
      <c r="C1190">
        <f>'Pivot MRIP 12"'!C1193</f>
        <v>199.14293243</v>
      </c>
      <c r="D1190">
        <f>'Pivot MRIP 12"'!D1193</f>
        <v>199.14293243</v>
      </c>
      <c r="E1190">
        <f>'Pivot MRIP 12"'!E1193</f>
        <v>0.94160359434525442</v>
      </c>
      <c r="F1190">
        <f>'Pivot MRIP 12"'!F1193</f>
        <v>1</v>
      </c>
      <c r="G1190">
        <f>'Pivot MRIP 12"'!G1193</f>
        <v>1.8852867681356991E-2</v>
      </c>
      <c r="H1190">
        <f t="shared" si="73"/>
        <v>3.7544153547802059</v>
      </c>
      <c r="I1190">
        <f t="shared" si="74"/>
        <v>3.5351709927260555</v>
      </c>
    </row>
    <row r="1191" spans="1:9" x14ac:dyDescent="0.25">
      <c r="A1191">
        <f>'Pivot MRIP 12"'!A1194</f>
        <v>2014</v>
      </c>
      <c r="B1191" t="str">
        <f>'Pivot MRIP 12"'!B1194</f>
        <v>1106220140724001</v>
      </c>
      <c r="C1191">
        <f>'Pivot MRIP 12"'!C1194</f>
        <v>40.353660955000002</v>
      </c>
      <c r="D1191">
        <f>'Pivot MRIP 12"'!D1194</f>
        <v>40.353660955000002</v>
      </c>
      <c r="E1191">
        <f>'Pivot MRIP 12"'!E1194</f>
        <v>1.1877888521962139</v>
      </c>
      <c r="F1191">
        <f>'Pivot MRIP 12"'!F1194</f>
        <v>25</v>
      </c>
      <c r="G1191">
        <f>'Pivot MRIP 12"'!G1194</f>
        <v>1.100548627633904</v>
      </c>
      <c r="H1191">
        <f t="shared" si="73"/>
        <v>44.411166184029113</v>
      </c>
      <c r="I1191">
        <f t="shared" si="74"/>
        <v>52.751088106423246</v>
      </c>
    </row>
    <row r="1192" spans="1:9" x14ac:dyDescent="0.25">
      <c r="A1192">
        <f>'Pivot MRIP 12"'!A1195</f>
        <v>2014</v>
      </c>
      <c r="B1192" t="str">
        <f>'Pivot MRIP 12"'!B1195</f>
        <v>1106220140728001</v>
      </c>
      <c r="C1192">
        <f>'Pivot MRIP 12"'!C1195</f>
        <v>30.950003937999998</v>
      </c>
      <c r="D1192">
        <f>'Pivot MRIP 12"'!D1195</f>
        <v>30.950003937999998</v>
      </c>
      <c r="E1192">
        <f>'Pivot MRIP 12"'!E1195</f>
        <v>0.94160359434525442</v>
      </c>
      <c r="F1192">
        <f>'Pivot MRIP 12"'!F1195</f>
        <v>8</v>
      </c>
      <c r="G1192">
        <f>'Pivot MRIP 12"'!G1195</f>
        <v>0.11311720608814194</v>
      </c>
      <c r="H1192">
        <f t="shared" si="73"/>
        <v>3.5009779738835505</v>
      </c>
      <c r="I1192">
        <f t="shared" si="74"/>
        <v>3.2965334439323173</v>
      </c>
    </row>
    <row r="1193" spans="1:9" x14ac:dyDescent="0.25">
      <c r="A1193">
        <f>'Pivot MRIP 12"'!A1196</f>
        <v>2014</v>
      </c>
      <c r="B1193" t="str">
        <f>'Pivot MRIP 12"'!B1196</f>
        <v>1106220140816001</v>
      </c>
      <c r="C1193">
        <f>'Pivot MRIP 12"'!C1196</f>
        <v>113.7045251</v>
      </c>
      <c r="D1193">
        <f>'Pivot MRIP 12"'!D1196</f>
        <v>113.7045251</v>
      </c>
      <c r="E1193">
        <f>'Pivot MRIP 12"'!E1196</f>
        <v>0.94160359434525431</v>
      </c>
      <c r="F1193">
        <f>'Pivot MRIP 12"'!F1196</f>
        <v>16</v>
      </c>
      <c r="G1193">
        <f>'Pivot MRIP 12"'!G1196</f>
        <v>0.27022443676611685</v>
      </c>
      <c r="H1193">
        <f t="shared" si="73"/>
        <v>30.725741252906296</v>
      </c>
      <c r="I1193">
        <f t="shared" si="74"/>
        <v>28.931468402658826</v>
      </c>
    </row>
    <row r="1194" spans="1:9" x14ac:dyDescent="0.25">
      <c r="A1194">
        <f>'Pivot MRIP 12"'!A1197</f>
        <v>2014</v>
      </c>
      <c r="B1194" t="str">
        <f>'Pivot MRIP 12"'!B1197</f>
        <v>1106220140820001</v>
      </c>
      <c r="C1194">
        <f>'Pivot MRIP 12"'!C1197</f>
        <v>62.700376728000002</v>
      </c>
      <c r="D1194">
        <f>'Pivot MRIP 12"'!D1197</f>
        <v>62.700376728000002</v>
      </c>
      <c r="E1194">
        <f>'Pivot MRIP 12"'!E1197</f>
        <v>1.2493047899025382</v>
      </c>
      <c r="F1194">
        <f>'Pivot MRIP 12"'!F1197</f>
        <v>16</v>
      </c>
      <c r="G1194">
        <f>'Pivot MRIP 12"'!G1197</f>
        <v>1.5970074765763047</v>
      </c>
      <c r="H1194">
        <f t="shared" si="73"/>
        <v>100.13297041876694</v>
      </c>
      <c r="I1194">
        <f t="shared" si="74"/>
        <v>125.09659957133472</v>
      </c>
    </row>
    <row r="1195" spans="1:9" x14ac:dyDescent="0.25">
      <c r="A1195">
        <f>'Pivot MRIP 12"'!A1198</f>
        <v>2014</v>
      </c>
      <c r="B1195" t="str">
        <f>'Pivot MRIP 12"'!B1198</f>
        <v>1106220140821001</v>
      </c>
      <c r="C1195">
        <f>'Pivot MRIP 12"'!C1198</f>
        <v>81.289750063</v>
      </c>
      <c r="D1195">
        <f>'Pivot MRIP 12"'!D1198</f>
        <v>81.289750063</v>
      </c>
      <c r="E1195">
        <f>'Pivot MRIP 12"'!E1198</f>
        <v>0.94160359434525442</v>
      </c>
      <c r="F1195">
        <f>'Pivot MRIP 12"'!F1198</f>
        <v>9</v>
      </c>
      <c r="G1195">
        <f>'Pivot MRIP 12"'!G1198</f>
        <v>3.7705735362713981E-2</v>
      </c>
      <c r="H1195">
        <f t="shared" si="73"/>
        <v>3.0650898035766403</v>
      </c>
      <c r="I1195">
        <f t="shared" si="74"/>
        <v>2.8860995760387542</v>
      </c>
    </row>
    <row r="1196" spans="1:9" x14ac:dyDescent="0.25">
      <c r="A1196">
        <f>'Pivot MRIP 12"'!A1199</f>
        <v>2014</v>
      </c>
      <c r="B1196" t="str">
        <f>'Pivot MRIP 12"'!B1199</f>
        <v>1106220140827001</v>
      </c>
      <c r="C1196">
        <f>'Pivot MRIP 12"'!C1199</f>
        <v>11.787449136999999</v>
      </c>
      <c r="D1196">
        <f>'Pivot MRIP 12"'!D1199</f>
        <v>11.787449136999999</v>
      </c>
      <c r="E1196">
        <f>'Pivot MRIP 12"'!E1199</f>
        <v>0.94160359434525431</v>
      </c>
      <c r="F1196">
        <f>'Pivot MRIP 12"'!F1199</f>
        <v>2</v>
      </c>
      <c r="G1196">
        <f>'Pivot MRIP 12"'!G1199</f>
        <v>1.2568578454237993E-2</v>
      </c>
      <c r="H1196">
        <f t="shared" si="73"/>
        <v>0.14815147925372441</v>
      </c>
      <c r="I1196">
        <f t="shared" si="74"/>
        <v>0.13949996537287326</v>
      </c>
    </row>
    <row r="1197" spans="1:9" x14ac:dyDescent="0.25">
      <c r="A1197">
        <f>'Pivot MRIP 12"'!A1200</f>
        <v>2014</v>
      </c>
      <c r="B1197" t="str">
        <f>'Pivot MRIP 12"'!B1200</f>
        <v>1106220141007001</v>
      </c>
      <c r="C1197">
        <f>'Pivot MRIP 12"'!C1200</f>
        <v>10.83169674</v>
      </c>
      <c r="D1197">
        <f>'Pivot MRIP 12"'!D1200</f>
        <v>10.83169674</v>
      </c>
      <c r="E1197">
        <f>'Pivot MRIP 12"'!E1200</f>
        <v>0.94160359434525442</v>
      </c>
      <c r="F1197">
        <f>'Pivot MRIP 12"'!F1200</f>
        <v>30</v>
      </c>
      <c r="G1197">
        <f>'Pivot MRIP 12"'!G1200</f>
        <v>6.2842892271189971E-2</v>
      </c>
      <c r="H1197">
        <f t="shared" si="73"/>
        <v>0.68069515134601954</v>
      </c>
      <c r="I1197">
        <f t="shared" si="74"/>
        <v>0.640945001160799</v>
      </c>
    </row>
    <row r="1198" spans="1:9" x14ac:dyDescent="0.25">
      <c r="A1198">
        <f>'Pivot MRIP 12"'!A1201</f>
        <v>2014</v>
      </c>
      <c r="B1198" t="str">
        <f>'Pivot MRIP 12"'!B1201</f>
        <v>1106420141006005</v>
      </c>
      <c r="C1198">
        <f>'Pivot MRIP 12"'!C1201</f>
        <v>182.53612387000001</v>
      </c>
      <c r="D1198">
        <f>'Pivot MRIP 12"'!D1201</f>
        <v>182.53612387000001</v>
      </c>
      <c r="E1198">
        <f>'Pivot MRIP 12"'!E1201</f>
        <v>0.94160359434525442</v>
      </c>
      <c r="F1198">
        <f>'Pivot MRIP 12"'!F1201</f>
        <v>4</v>
      </c>
      <c r="G1198">
        <f>'Pivot MRIP 12"'!G1201</f>
        <v>3.7705735362713981E-2</v>
      </c>
      <c r="H1198">
        <f t="shared" si="73"/>
        <v>6.882658780777799</v>
      </c>
      <c r="I1198">
        <f t="shared" si="74"/>
        <v>6.4807362466323024</v>
      </c>
    </row>
    <row r="1199" spans="1:9" x14ac:dyDescent="0.25">
      <c r="A1199">
        <f>'Pivot MRIP 12"'!A1202</f>
        <v>2014</v>
      </c>
      <c r="B1199" t="str">
        <f>'Pivot MRIP 12"'!B1202</f>
        <v>1108120140115001</v>
      </c>
      <c r="C1199">
        <f>'Pivot MRIP 12"'!C1202</f>
        <v>618.84108670000001</v>
      </c>
      <c r="D1199">
        <f>'Pivot MRIP 12"'!D1202</f>
        <v>618.84108670000001</v>
      </c>
      <c r="E1199">
        <f>'Pivot MRIP 12"'!E1202</f>
        <v>0.94160359434525442</v>
      </c>
      <c r="F1199">
        <f>'Pivot MRIP 12"'!F1202</f>
        <v>1</v>
      </c>
      <c r="G1199">
        <f>'Pivot MRIP 12"'!G1202</f>
        <v>7.5411470725427962E-2</v>
      </c>
      <c r="H1199">
        <f t="shared" si="73"/>
        <v>46.667716493369078</v>
      </c>
      <c r="I1199">
        <f t="shared" si="74"/>
        <v>43.942489590041639</v>
      </c>
    </row>
    <row r="1200" spans="1:9" x14ac:dyDescent="0.25">
      <c r="A1200">
        <f>'Pivot MRIP 12"'!A1203</f>
        <v>2014</v>
      </c>
      <c r="B1200" t="str">
        <f>'Pivot MRIP 12"'!B1203</f>
        <v>1108120140401001</v>
      </c>
      <c r="C1200">
        <f>'Pivot MRIP 12"'!C1203</f>
        <v>514.81920616000002</v>
      </c>
      <c r="D1200">
        <f>'Pivot MRIP 12"'!D1203</f>
        <v>514.81920616000002</v>
      </c>
      <c r="E1200">
        <f>'Pivot MRIP 12"'!E1203</f>
        <v>0.94160359434525442</v>
      </c>
      <c r="F1200">
        <f>'Pivot MRIP 12"'!F1203</f>
        <v>4</v>
      </c>
      <c r="G1200">
        <f>'Pivot MRIP 12"'!G1203</f>
        <v>3.7705735362713981E-2</v>
      </c>
      <c r="H1200">
        <f t="shared" si="73"/>
        <v>19.411636747111451</v>
      </c>
      <c r="I1200">
        <f t="shared" si="74"/>
        <v>18.278066933204567</v>
      </c>
    </row>
    <row r="1201" spans="1:9" x14ac:dyDescent="0.25">
      <c r="A1201">
        <f>'Pivot MRIP 12"'!A1204</f>
        <v>2014</v>
      </c>
      <c r="B1201" t="str">
        <f>'Pivot MRIP 12"'!B1204</f>
        <v>1108120140401005</v>
      </c>
      <c r="C1201">
        <f>'Pivot MRIP 12"'!C1204</f>
        <v>622.85837385000002</v>
      </c>
      <c r="D1201">
        <f>'Pivot MRIP 12"'!D1204</f>
        <v>622.85837385000002</v>
      </c>
      <c r="E1201">
        <f>'Pivot MRIP 12"'!E1204</f>
        <v>1.3735212339045191</v>
      </c>
      <c r="F1201">
        <f>'Pivot MRIP 12"'!F1204</f>
        <v>9</v>
      </c>
      <c r="G1201">
        <f>'Pivot MRIP 12"'!G1204</f>
        <v>2.1571072306779748</v>
      </c>
      <c r="H1201">
        <f t="shared" si="73"/>
        <v>1343.5723019201603</v>
      </c>
      <c r="I1201">
        <f t="shared" si="74"/>
        <v>1845.4250859733136</v>
      </c>
    </row>
    <row r="1202" spans="1:9" x14ac:dyDescent="0.25">
      <c r="A1202">
        <f>'Pivot MRIP 12"'!A1205</f>
        <v>2014</v>
      </c>
      <c r="B1202" t="str">
        <f>'Pivot MRIP 12"'!B1205</f>
        <v>1108120140417001</v>
      </c>
      <c r="C1202">
        <f>'Pivot MRIP 12"'!C1205</f>
        <v>549.40274331000001</v>
      </c>
      <c r="D1202">
        <f>'Pivot MRIP 12"'!D1205</f>
        <v>549.40274331000001</v>
      </c>
      <c r="E1202">
        <f>'Pivot MRIP 12"'!E1205</f>
        <v>0.94160359434525442</v>
      </c>
      <c r="F1202">
        <f>'Pivot MRIP 12"'!F1205</f>
        <v>9</v>
      </c>
      <c r="G1202">
        <f>'Pivot MRIP 12"'!G1205</f>
        <v>0.37705735362713977</v>
      </c>
      <c r="H1202">
        <f t="shared" si="73"/>
        <v>207.15634446795937</v>
      </c>
      <c r="I1202">
        <f t="shared" si="74"/>
        <v>195.05915854245421</v>
      </c>
    </row>
    <row r="1203" spans="1:9" x14ac:dyDescent="0.25">
      <c r="A1203">
        <f>'Pivot MRIP 12"'!A1206</f>
        <v>2014</v>
      </c>
      <c r="B1203" t="str">
        <f>'Pivot MRIP 12"'!B1206</f>
        <v>1108120140615011</v>
      </c>
      <c r="C1203">
        <f>'Pivot MRIP 12"'!C1206</f>
        <v>420.76053798999999</v>
      </c>
      <c r="D1203">
        <f>'Pivot MRIP 12"'!D1206</f>
        <v>420.76053798999999</v>
      </c>
      <c r="E1203">
        <f>'Pivot MRIP 12"'!E1206</f>
        <v>0.94160359434525442</v>
      </c>
      <c r="F1203">
        <f>'Pivot MRIP 12"'!F1206</f>
        <v>1</v>
      </c>
      <c r="G1203">
        <f>'Pivot MRIP 12"'!G1206</f>
        <v>3.7705735362713981E-2</v>
      </c>
      <c r="H1203">
        <f t="shared" si="73"/>
        <v>15.865085496524102</v>
      </c>
      <c r="I1203">
        <f t="shared" si="74"/>
        <v>14.93862152812186</v>
      </c>
    </row>
    <row r="1204" spans="1:9" x14ac:dyDescent="0.25">
      <c r="A1204">
        <f>'Pivot MRIP 12"'!A1207</f>
        <v>2014</v>
      </c>
      <c r="B1204" t="str">
        <f>'Pivot MRIP 12"'!B1207</f>
        <v>1108120140621001</v>
      </c>
      <c r="C1204">
        <f>'Pivot MRIP 12"'!C1207</f>
        <v>13.855922241</v>
      </c>
      <c r="D1204">
        <f>'Pivot MRIP 12"'!D1207</f>
        <v>13.855922241</v>
      </c>
      <c r="E1204">
        <f>'Pivot MRIP 12"'!E1207</f>
        <v>0.94160359434525442</v>
      </c>
      <c r="F1204">
        <f>'Pivot MRIP 12"'!F1207</f>
        <v>6</v>
      </c>
      <c r="G1204">
        <f>'Pivot MRIP 12"'!G1207</f>
        <v>7.5411470725427962E-2</v>
      </c>
      <c r="H1204">
        <f t="shared" si="73"/>
        <v>1.0448954744509777</v>
      </c>
      <c r="I1204">
        <f t="shared" si="74"/>
        <v>0.98387733445813064</v>
      </c>
    </row>
    <row r="1205" spans="1:9" x14ac:dyDescent="0.25">
      <c r="A1205">
        <f>'Pivot MRIP 12"'!A1208</f>
        <v>2014</v>
      </c>
      <c r="B1205" t="str">
        <f>'Pivot MRIP 12"'!B1208</f>
        <v>1108120140621005</v>
      </c>
      <c r="C1205">
        <f>'Pivot MRIP 12"'!C1208</f>
        <v>13.855922241</v>
      </c>
      <c r="D1205">
        <f>'Pivot MRIP 12"'!D1208</f>
        <v>13.855922241</v>
      </c>
      <c r="E1205">
        <f>'Pivot MRIP 12"'!E1208</f>
        <v>1.521307718753907</v>
      </c>
      <c r="F1205">
        <f>'Pivot MRIP 12"'!F1208</f>
        <v>24</v>
      </c>
      <c r="G1205">
        <f>'Pivot MRIP 12"'!G1208</f>
        <v>3.965644427023737</v>
      </c>
      <c r="H1205">
        <f t="shared" si="73"/>
        <v>54.947660816295901</v>
      </c>
      <c r="I1205">
        <f t="shared" si="74"/>
        <v>83.592300527302555</v>
      </c>
    </row>
    <row r="1206" spans="1:9" x14ac:dyDescent="0.25">
      <c r="A1206">
        <f>'Pivot MRIP 12"'!A1209</f>
        <v>2014</v>
      </c>
      <c r="B1206" t="str">
        <f>'Pivot MRIP 12"'!B1209</f>
        <v>1108120140706001</v>
      </c>
      <c r="C1206">
        <f>'Pivot MRIP 12"'!C1209</f>
        <v>27.314194988000001</v>
      </c>
      <c r="D1206">
        <f>'Pivot MRIP 12"'!D1209</f>
        <v>27.314194988000001</v>
      </c>
      <c r="E1206">
        <f>'Pivot MRIP 12"'!E1209</f>
        <v>1.1786135657304317</v>
      </c>
      <c r="F1206">
        <f>'Pivot MRIP 12"'!F1209</f>
        <v>16</v>
      </c>
      <c r="G1206">
        <f>'Pivot MRIP 12"'!G1209</f>
        <v>1.405128362059332</v>
      </c>
      <c r="H1206">
        <f t="shared" si="73"/>
        <v>38.37995006445766</v>
      </c>
      <c r="I1206">
        <f t="shared" si="74"/>
        <v>45.235129798026357</v>
      </c>
    </row>
    <row r="1207" spans="1:9" x14ac:dyDescent="0.25">
      <c r="A1207">
        <f>'Pivot MRIP 12"'!A1210</f>
        <v>2014</v>
      </c>
      <c r="B1207" t="str">
        <f>'Pivot MRIP 12"'!B1210</f>
        <v>1108120140711006</v>
      </c>
      <c r="C1207">
        <f>'Pivot MRIP 12"'!C1210</f>
        <v>190.24029415000001</v>
      </c>
      <c r="D1207">
        <f>'Pivot MRIP 12"'!D1210</f>
        <v>190.24029415000001</v>
      </c>
      <c r="E1207">
        <f>'Pivot MRIP 12"'!E1210</f>
        <v>0.94160359434525442</v>
      </c>
      <c r="F1207">
        <f>'Pivot MRIP 12"'!F1210</f>
        <v>16</v>
      </c>
      <c r="G1207">
        <f>'Pivot MRIP 12"'!G1210</f>
        <v>7.5411470725427962E-2</v>
      </c>
      <c r="H1207">
        <f t="shared" si="73"/>
        <v>14.34630037308953</v>
      </c>
      <c r="I1207">
        <f t="shared" si="74"/>
        <v>13.508527996857767</v>
      </c>
    </row>
    <row r="1208" spans="1:9" x14ac:dyDescent="0.25">
      <c r="A1208">
        <f>'Pivot MRIP 12"'!A1211</f>
        <v>2014</v>
      </c>
      <c r="B1208" t="str">
        <f>'Pivot MRIP 12"'!B1211</f>
        <v>1108120140711013</v>
      </c>
      <c r="C1208">
        <f>'Pivot MRIP 12"'!C1211</f>
        <v>190.24029415000004</v>
      </c>
      <c r="D1208">
        <f>'Pivot MRIP 12"'!D1211</f>
        <v>190.24029415000004</v>
      </c>
      <c r="E1208">
        <f>'Pivot MRIP 12"'!E1211</f>
        <v>0.94160359434525442</v>
      </c>
      <c r="F1208">
        <f>'Pivot MRIP 12"'!F1211</f>
        <v>9</v>
      </c>
      <c r="G1208">
        <f>'Pivot MRIP 12"'!G1211</f>
        <v>0.37705735362713977</v>
      </c>
      <c r="H1208">
        <f t="shared" si="73"/>
        <v>71.731501865447655</v>
      </c>
      <c r="I1208">
        <f t="shared" si="74"/>
        <v>67.54263998428884</v>
      </c>
    </row>
    <row r="1209" spans="1:9" x14ac:dyDescent="0.25">
      <c r="A1209">
        <f>'Pivot MRIP 12"'!A1212</f>
        <v>2014</v>
      </c>
      <c r="B1209" t="str">
        <f>'Pivot MRIP 12"'!B1212</f>
        <v>1108120140711018</v>
      </c>
      <c r="C1209">
        <f>'Pivot MRIP 12"'!C1212</f>
        <v>190.24029415000001</v>
      </c>
      <c r="D1209">
        <f>'Pivot MRIP 12"'!D1212</f>
        <v>190.24029415000001</v>
      </c>
      <c r="E1209">
        <f>'Pivot MRIP 12"'!E1212</f>
        <v>0.94160359434525442</v>
      </c>
      <c r="F1209">
        <f>'Pivot MRIP 12"'!F1212</f>
        <v>4</v>
      </c>
      <c r="G1209">
        <f>'Pivot MRIP 12"'!G1212</f>
        <v>7.5411470725427962E-2</v>
      </c>
      <c r="H1209">
        <f t="shared" si="73"/>
        <v>14.34630037308953</v>
      </c>
      <c r="I1209">
        <f t="shared" si="74"/>
        <v>13.508527996857767</v>
      </c>
    </row>
    <row r="1210" spans="1:9" x14ac:dyDescent="0.25">
      <c r="A1210">
        <f>'Pivot MRIP 12"'!A1213</f>
        <v>2014</v>
      </c>
      <c r="B1210" t="str">
        <f>'Pivot MRIP 12"'!B1213</f>
        <v>1108120140725005</v>
      </c>
      <c r="C1210">
        <f>'Pivot MRIP 12"'!C1213</f>
        <v>30.965050541</v>
      </c>
      <c r="D1210">
        <f>'Pivot MRIP 12"'!D1213</f>
        <v>30.965050541</v>
      </c>
      <c r="E1210">
        <f>'Pivot MRIP 12"'!E1213</f>
        <v>1.1239663214221089</v>
      </c>
      <c r="F1210">
        <f>'Pivot MRIP 12"'!F1213</f>
        <v>25</v>
      </c>
      <c r="G1210">
        <f>'Pivot MRIP 12"'!G1213</f>
        <v>3.700642519720355</v>
      </c>
      <c r="H1210">
        <f t="shared" si="73"/>
        <v>114.59058265731439</v>
      </c>
      <c r="I1210">
        <f t="shared" si="74"/>
        <v>128.79595565895775</v>
      </c>
    </row>
    <row r="1211" spans="1:9" x14ac:dyDescent="0.25">
      <c r="A1211">
        <f>'Pivot MRIP 12"'!A1214</f>
        <v>2014</v>
      </c>
      <c r="B1211" t="str">
        <f>'Pivot MRIP 12"'!B1214</f>
        <v>1108120140727008</v>
      </c>
      <c r="C1211">
        <f>'Pivot MRIP 12"'!C1214</f>
        <v>687.34154625999997</v>
      </c>
      <c r="D1211">
        <f>'Pivot MRIP 12"'!D1214</f>
        <v>687.34154625999997</v>
      </c>
      <c r="E1211">
        <f>'Pivot MRIP 12"'!E1214</f>
        <v>1.4330047042773666</v>
      </c>
      <c r="F1211">
        <f>'Pivot MRIP 12"'!F1214</f>
        <v>4</v>
      </c>
      <c r="G1211">
        <f>'Pivot MRIP 12"'!G1214</f>
        <v>1.0198151681000001</v>
      </c>
      <c r="H1211">
        <f t="shared" si="73"/>
        <v>700.96133454125584</v>
      </c>
      <c r="I1211">
        <f t="shared" si="74"/>
        <v>1004.4808899141606</v>
      </c>
    </row>
    <row r="1212" spans="1:9" x14ac:dyDescent="0.25">
      <c r="A1212">
        <f>'Pivot MRIP 12"'!A1215</f>
        <v>2014</v>
      </c>
      <c r="B1212" t="str">
        <f>'Pivot MRIP 12"'!B1215</f>
        <v>1108120140824009</v>
      </c>
      <c r="C1212">
        <f>'Pivot MRIP 12"'!C1215</f>
        <v>124.67029801</v>
      </c>
      <c r="D1212">
        <f>'Pivot MRIP 12"'!D1215</f>
        <v>124.67029801</v>
      </c>
      <c r="E1212">
        <f>'Pivot MRIP 12"'!E1215</f>
        <v>0.94160359434525442</v>
      </c>
      <c r="F1212">
        <f>'Pivot MRIP 12"'!F1215</f>
        <v>4</v>
      </c>
      <c r="G1212">
        <f>'Pivot MRIP 12"'!G1215</f>
        <v>1.8852867681356991E-2</v>
      </c>
      <c r="H1212">
        <f t="shared" si="73"/>
        <v>2.3503926321778739</v>
      </c>
      <c r="I1212">
        <f t="shared" si="74"/>
        <v>2.2131381505812895</v>
      </c>
    </row>
    <row r="1213" spans="1:9" x14ac:dyDescent="0.25">
      <c r="A1213">
        <f>'Pivot MRIP 12"'!A1216</f>
        <v>2014</v>
      </c>
      <c r="B1213" t="str">
        <f>'Pivot MRIP 12"'!B1216</f>
        <v>1108120140824011</v>
      </c>
      <c r="C1213">
        <f>'Pivot MRIP 12"'!C1216</f>
        <v>124.67029801</v>
      </c>
      <c r="D1213">
        <f>'Pivot MRIP 12"'!D1216</f>
        <v>124.67029801</v>
      </c>
      <c r="E1213">
        <f>'Pivot MRIP 12"'!E1216</f>
        <v>0.94160359434525431</v>
      </c>
      <c r="F1213">
        <f>'Pivot MRIP 12"'!F1216</f>
        <v>6</v>
      </c>
      <c r="G1213">
        <f>'Pivot MRIP 12"'!G1216</f>
        <v>2.5137156908475986E-2</v>
      </c>
      <c r="H1213">
        <f t="shared" si="73"/>
        <v>3.1338568429038314</v>
      </c>
      <c r="I1213">
        <f t="shared" si="74"/>
        <v>2.9508508674417184</v>
      </c>
    </row>
    <row r="1214" spans="1:9" x14ac:dyDescent="0.25">
      <c r="A1214">
        <f>'Pivot MRIP 12"'!A1217</f>
        <v>2014</v>
      </c>
      <c r="B1214" t="str">
        <f>'Pivot MRIP 12"'!B1217</f>
        <v>1108120140824014</v>
      </c>
      <c r="C1214">
        <f>'Pivot MRIP 12"'!C1217</f>
        <v>124.67029801</v>
      </c>
      <c r="D1214">
        <f>'Pivot MRIP 12"'!D1217</f>
        <v>124.67029801</v>
      </c>
      <c r="E1214">
        <f>'Pivot MRIP 12"'!E1217</f>
        <v>0.94160359434525442</v>
      </c>
      <c r="F1214">
        <f>'Pivot MRIP 12"'!F1217</f>
        <v>6</v>
      </c>
      <c r="G1214">
        <f>'Pivot MRIP 12"'!G1217</f>
        <v>5.6558603044070968E-2</v>
      </c>
      <c r="H1214">
        <f t="shared" si="73"/>
        <v>7.0511778965336207</v>
      </c>
      <c r="I1214">
        <f t="shared" si="74"/>
        <v>6.6394144517438676</v>
      </c>
    </row>
    <row r="1215" spans="1:9" x14ac:dyDescent="0.25">
      <c r="A1215">
        <f>'Pivot MRIP 12"'!A1218</f>
        <v>2014</v>
      </c>
      <c r="B1215" t="str">
        <f>'Pivot MRIP 12"'!B1218</f>
        <v>1108720140113001</v>
      </c>
      <c r="C1215">
        <f>'Pivot MRIP 12"'!C1218</f>
        <v>2129.4369081999998</v>
      </c>
      <c r="D1215">
        <f>'Pivot MRIP 12"'!D1218</f>
        <v>2129.4369081999998</v>
      </c>
      <c r="E1215">
        <f>'Pivot MRIP 12"'!E1218</f>
        <v>0.94160359434525431</v>
      </c>
      <c r="F1215">
        <f>'Pivot MRIP 12"'!F1218</f>
        <v>1</v>
      </c>
      <c r="G1215">
        <f>'Pivot MRIP 12"'!G1218</f>
        <v>1.2568578454237993E-2</v>
      </c>
      <c r="H1215">
        <f t="shared" si="73"/>
        <v>26.763994844061685</v>
      </c>
      <c r="I1215">
        <f t="shared" si="74"/>
        <v>25.201073744206337</v>
      </c>
    </row>
    <row r="1216" spans="1:9" x14ac:dyDescent="0.25">
      <c r="A1216">
        <f>'Pivot MRIP 12"'!A1219</f>
        <v>2014</v>
      </c>
      <c r="B1216" t="str">
        <f>'Pivot MRIP 12"'!B1219</f>
        <v>1108720140504024</v>
      </c>
      <c r="C1216">
        <f>'Pivot MRIP 12"'!C1219</f>
        <v>103.26238651</v>
      </c>
      <c r="D1216">
        <f>'Pivot MRIP 12"'!D1219</f>
        <v>103.26238651</v>
      </c>
      <c r="E1216">
        <f>'Pivot MRIP 12"'!E1219</f>
        <v>0.94160359434525431</v>
      </c>
      <c r="F1216">
        <f>'Pivot MRIP 12"'!F1219</f>
        <v>1</v>
      </c>
      <c r="G1216">
        <f>'Pivot MRIP 12"'!G1219</f>
        <v>1.2568578454237993E-2</v>
      </c>
      <c r="H1216">
        <f t="shared" si="73"/>
        <v>1.297861406222782</v>
      </c>
      <c r="I1216">
        <f t="shared" si="74"/>
        <v>1.2220709650613577</v>
      </c>
    </row>
    <row r="1217" spans="1:9" x14ac:dyDescent="0.25">
      <c r="A1217">
        <f>'Pivot MRIP 12"'!A1220</f>
        <v>2014</v>
      </c>
      <c r="B1217" t="str">
        <f>'Pivot MRIP 12"'!B1220</f>
        <v>1108720140504029</v>
      </c>
      <c r="C1217">
        <f>'Pivot MRIP 12"'!C1220</f>
        <v>103.26238651</v>
      </c>
      <c r="D1217">
        <f>'Pivot MRIP 12"'!D1220</f>
        <v>103.26238651</v>
      </c>
      <c r="E1217">
        <f>'Pivot MRIP 12"'!E1220</f>
        <v>0.94160359434525431</v>
      </c>
      <c r="F1217">
        <f>'Pivot MRIP 12"'!F1220</f>
        <v>1</v>
      </c>
      <c r="G1217">
        <f>'Pivot MRIP 12"'!G1220</f>
        <v>6.2842892271189965E-3</v>
      </c>
      <c r="H1217">
        <f t="shared" si="73"/>
        <v>0.64893070311139101</v>
      </c>
      <c r="I1217">
        <f t="shared" si="74"/>
        <v>0.61103548253067885</v>
      </c>
    </row>
    <row r="1218" spans="1:9" x14ac:dyDescent="0.25">
      <c r="A1218">
        <f>'Pivot MRIP 12"'!A1221</f>
        <v>2014</v>
      </c>
      <c r="B1218" t="str">
        <f>'Pivot MRIP 12"'!B1221</f>
        <v>1108720140506007</v>
      </c>
      <c r="C1218">
        <f>'Pivot MRIP 12"'!C1221</f>
        <v>352.28375937999999</v>
      </c>
      <c r="D1218">
        <f>'Pivot MRIP 12"'!D1221</f>
        <v>352.28375937999999</v>
      </c>
      <c r="E1218">
        <f>'Pivot MRIP 12"'!E1221</f>
        <v>0.94160359434525431</v>
      </c>
      <c r="F1218">
        <f>'Pivot MRIP 12"'!F1221</f>
        <v>1</v>
      </c>
      <c r="G1218">
        <f>'Pivot MRIP 12"'!G1221</f>
        <v>6.2842892271189965E-3</v>
      </c>
      <c r="H1218">
        <f t="shared" ref="H1218:H1281" si="75">G1218*C1218</f>
        <v>2.2138530339607145</v>
      </c>
      <c r="I1218">
        <f t="shared" ref="I1218:I1281" si="76">E1218*H1218</f>
        <v>2.0845719741295552</v>
      </c>
    </row>
    <row r="1219" spans="1:9" x14ac:dyDescent="0.25">
      <c r="A1219">
        <f>'Pivot MRIP 12"'!A1222</f>
        <v>2014</v>
      </c>
      <c r="B1219" t="str">
        <f>'Pivot MRIP 12"'!B1222</f>
        <v>1108720140506010</v>
      </c>
      <c r="C1219">
        <f>'Pivot MRIP 12"'!C1222</f>
        <v>352.28375937999999</v>
      </c>
      <c r="D1219">
        <f>'Pivot MRIP 12"'!D1222</f>
        <v>352.28375937999999</v>
      </c>
      <c r="E1219">
        <f>'Pivot MRIP 12"'!E1222</f>
        <v>0.94160359434525442</v>
      </c>
      <c r="F1219">
        <f>'Pivot MRIP 12"'!F1222</f>
        <v>1</v>
      </c>
      <c r="G1219">
        <f>'Pivot MRIP 12"'!G1222</f>
        <v>1.8852867681356991E-2</v>
      </c>
      <c r="H1219">
        <f t="shared" si="75"/>
        <v>6.6415591018821445</v>
      </c>
      <c r="I1219">
        <f t="shared" si="76"/>
        <v>6.2537159223886674</v>
      </c>
    </row>
    <row r="1220" spans="1:9" x14ac:dyDescent="0.25">
      <c r="A1220">
        <f>'Pivot MRIP 12"'!A1223</f>
        <v>2014</v>
      </c>
      <c r="B1220" t="str">
        <f>'Pivot MRIP 12"'!B1223</f>
        <v>1108720140512013</v>
      </c>
      <c r="C1220">
        <f>'Pivot MRIP 12"'!C1223</f>
        <v>394.35425844999997</v>
      </c>
      <c r="D1220">
        <f>'Pivot MRIP 12"'!D1223</f>
        <v>394.35425844999997</v>
      </c>
      <c r="E1220">
        <f>'Pivot MRIP 12"'!E1223</f>
        <v>0.94160359434525431</v>
      </c>
      <c r="F1220">
        <f>'Pivot MRIP 12"'!F1223</f>
        <v>2</v>
      </c>
      <c r="G1220">
        <f>'Pivot MRIP 12"'!G1223</f>
        <v>6.2842892271189965E-3</v>
      </c>
      <c r="H1220">
        <f t="shared" si="75"/>
        <v>2.4782362180458355</v>
      </c>
      <c r="I1220">
        <f t="shared" si="76"/>
        <v>2.3335161305485479</v>
      </c>
    </row>
    <row r="1221" spans="1:9" x14ac:dyDescent="0.25">
      <c r="A1221">
        <f>'Pivot MRIP 12"'!A1224</f>
        <v>2014</v>
      </c>
      <c r="B1221" t="str">
        <f>'Pivot MRIP 12"'!B1224</f>
        <v>1108720140520001</v>
      </c>
      <c r="C1221">
        <f>'Pivot MRIP 12"'!C1224</f>
        <v>82.188528199999993</v>
      </c>
      <c r="D1221">
        <f>'Pivot MRIP 12"'!D1224</f>
        <v>82.188528199999993</v>
      </c>
      <c r="E1221">
        <f>'Pivot MRIP 12"'!E1224</f>
        <v>0.94160359434525442</v>
      </c>
      <c r="F1221">
        <f>'Pivot MRIP 12"'!F1224</f>
        <v>16</v>
      </c>
      <c r="G1221">
        <f>'Pivot MRIP 12"'!G1224</f>
        <v>0.3267830398101878</v>
      </c>
      <c r="H1221">
        <f t="shared" si="75"/>
        <v>26.85781708272134</v>
      </c>
      <c r="I1221">
        <f t="shared" si="76"/>
        <v>25.289417101357788</v>
      </c>
    </row>
    <row r="1222" spans="1:9" x14ac:dyDescent="0.25">
      <c r="A1222">
        <f>'Pivot MRIP 12"'!A1225</f>
        <v>2014</v>
      </c>
      <c r="B1222" t="str">
        <f>'Pivot MRIP 12"'!B1225</f>
        <v>1108720140522003</v>
      </c>
      <c r="C1222">
        <f>'Pivot MRIP 12"'!C1225</f>
        <v>123.71737777</v>
      </c>
      <c r="D1222">
        <f>'Pivot MRIP 12"'!D1225</f>
        <v>123.71737777</v>
      </c>
      <c r="E1222">
        <f>'Pivot MRIP 12"'!E1225</f>
        <v>0.94160359434525442</v>
      </c>
      <c r="F1222">
        <f>'Pivot MRIP 12"'!F1225</f>
        <v>1</v>
      </c>
      <c r="G1222">
        <f>'Pivot MRIP 12"'!G1225</f>
        <v>0.15710723067797491</v>
      </c>
      <c r="H1222">
        <f t="shared" si="75"/>
        <v>19.436894608185554</v>
      </c>
      <c r="I1222">
        <f t="shared" si="76"/>
        <v>18.301849825977413</v>
      </c>
    </row>
    <row r="1223" spans="1:9" x14ac:dyDescent="0.25">
      <c r="A1223">
        <f>'Pivot MRIP 12"'!A1226</f>
        <v>2014</v>
      </c>
      <c r="B1223" t="str">
        <f>'Pivot MRIP 12"'!B1226</f>
        <v>1108720140522004</v>
      </c>
      <c r="C1223">
        <f>'Pivot MRIP 12"'!C1226</f>
        <v>123.71737777</v>
      </c>
      <c r="D1223">
        <f>'Pivot MRIP 12"'!D1226</f>
        <v>123.71737777</v>
      </c>
      <c r="E1223">
        <f>'Pivot MRIP 12"'!E1226</f>
        <v>0.94160359434525442</v>
      </c>
      <c r="F1223">
        <f>'Pivot MRIP 12"'!F1226</f>
        <v>6</v>
      </c>
      <c r="G1223">
        <f>'Pivot MRIP 12"'!G1226</f>
        <v>1.8852867681356991E-2</v>
      </c>
      <c r="H1223">
        <f t="shared" si="75"/>
        <v>2.3324273529822666</v>
      </c>
      <c r="I1223">
        <f t="shared" si="76"/>
        <v>2.1962219791172899</v>
      </c>
    </row>
    <row r="1224" spans="1:9" x14ac:dyDescent="0.25">
      <c r="A1224">
        <f>'Pivot MRIP 12"'!A1227</f>
        <v>2014</v>
      </c>
      <c r="B1224" t="str">
        <f>'Pivot MRIP 12"'!B1227</f>
        <v>1108720140522010</v>
      </c>
      <c r="C1224">
        <f>'Pivot MRIP 12"'!C1227</f>
        <v>123.71737777</v>
      </c>
      <c r="D1224">
        <f>'Pivot MRIP 12"'!D1227</f>
        <v>123.71737777</v>
      </c>
      <c r="E1224">
        <f>'Pivot MRIP 12"'!E1227</f>
        <v>0.94160359434525431</v>
      </c>
      <c r="F1224">
        <f>'Pivot MRIP 12"'!F1227</f>
        <v>4</v>
      </c>
      <c r="G1224">
        <f>'Pivot MRIP 12"'!G1227</f>
        <v>6.2842892271189965E-3</v>
      </c>
      <c r="H1224">
        <f t="shared" si="75"/>
        <v>0.77747578432742226</v>
      </c>
      <c r="I1224">
        <f t="shared" si="76"/>
        <v>0.73207399303909659</v>
      </c>
    </row>
    <row r="1225" spans="1:9" x14ac:dyDescent="0.25">
      <c r="A1225">
        <f>'Pivot MRIP 12"'!A1228</f>
        <v>2014</v>
      </c>
      <c r="B1225" t="str">
        <f>'Pivot MRIP 12"'!B1228</f>
        <v>1108720140522017</v>
      </c>
      <c r="C1225">
        <f>'Pivot MRIP 12"'!C1228</f>
        <v>123.71737777</v>
      </c>
      <c r="D1225">
        <f>'Pivot MRIP 12"'!D1228</f>
        <v>123.71737777</v>
      </c>
      <c r="E1225">
        <f>'Pivot MRIP 12"'!E1228</f>
        <v>0.94160359434525442</v>
      </c>
      <c r="F1225">
        <f>'Pivot MRIP 12"'!F1228</f>
        <v>4</v>
      </c>
      <c r="G1225">
        <f>'Pivot MRIP 12"'!G1228</f>
        <v>9.4264338406784942E-2</v>
      </c>
      <c r="H1225">
        <f t="shared" si="75"/>
        <v>11.662136764911333</v>
      </c>
      <c r="I1225">
        <f t="shared" si="76"/>
        <v>10.981109895586448</v>
      </c>
    </row>
    <row r="1226" spans="1:9" x14ac:dyDescent="0.25">
      <c r="A1226">
        <f>'Pivot MRIP 12"'!A1229</f>
        <v>2014</v>
      </c>
      <c r="B1226" t="str">
        <f>'Pivot MRIP 12"'!B1229</f>
        <v>1108720140522023</v>
      </c>
      <c r="C1226">
        <f>'Pivot MRIP 12"'!C1229</f>
        <v>123.71737777</v>
      </c>
      <c r="D1226">
        <f>'Pivot MRIP 12"'!D1229</f>
        <v>123.71737777</v>
      </c>
      <c r="E1226">
        <f>'Pivot MRIP 12"'!E1229</f>
        <v>0.94160359434525442</v>
      </c>
      <c r="F1226">
        <f>'Pivot MRIP 12"'!F1229</f>
        <v>4</v>
      </c>
      <c r="G1226">
        <f>'Pivot MRIP 12"'!G1229</f>
        <v>1.8852867681356991E-2</v>
      </c>
      <c r="H1226">
        <f t="shared" si="75"/>
        <v>2.3324273529822666</v>
      </c>
      <c r="I1226">
        <f t="shared" si="76"/>
        <v>2.1962219791172899</v>
      </c>
    </row>
    <row r="1227" spans="1:9" x14ac:dyDescent="0.25">
      <c r="A1227">
        <f>'Pivot MRIP 12"'!A1230</f>
        <v>2014</v>
      </c>
      <c r="B1227" t="str">
        <f>'Pivot MRIP 12"'!B1230</f>
        <v>1108720140523002</v>
      </c>
      <c r="C1227">
        <f>'Pivot MRIP 12"'!C1230</f>
        <v>71.095859732999998</v>
      </c>
      <c r="D1227">
        <f>'Pivot MRIP 12"'!D1230</f>
        <v>71.095859732999998</v>
      </c>
      <c r="E1227">
        <f>'Pivot MRIP 12"'!E1230</f>
        <v>0.94160359434525431</v>
      </c>
      <c r="F1227">
        <f>'Pivot MRIP 12"'!F1230</f>
        <v>1</v>
      </c>
      <c r="G1227">
        <f>'Pivot MRIP 12"'!G1230</f>
        <v>6.2842892271189965E-3</v>
      </c>
      <c r="H1227">
        <f t="shared" si="75"/>
        <v>0.44678694541285513</v>
      </c>
      <c r="I1227">
        <f t="shared" si="76"/>
        <v>0.42069619370728134</v>
      </c>
    </row>
    <row r="1228" spans="1:9" x14ac:dyDescent="0.25">
      <c r="A1228">
        <f>'Pivot MRIP 12"'!A1231</f>
        <v>2014</v>
      </c>
      <c r="B1228" t="str">
        <f>'Pivot MRIP 12"'!B1231</f>
        <v>1108720140523004</v>
      </c>
      <c r="C1228">
        <f>'Pivot MRIP 12"'!C1231</f>
        <v>71.095859732999998</v>
      </c>
      <c r="D1228">
        <f>'Pivot MRIP 12"'!D1231</f>
        <v>71.095859732999998</v>
      </c>
      <c r="E1228">
        <f>'Pivot MRIP 12"'!E1231</f>
        <v>0.94160359434525442</v>
      </c>
      <c r="F1228">
        <f>'Pivot MRIP 12"'!F1231</f>
        <v>1</v>
      </c>
      <c r="G1228">
        <f>'Pivot MRIP 12"'!G1231</f>
        <v>1.8852867681356991E-2</v>
      </c>
      <c r="H1228">
        <f t="shared" si="75"/>
        <v>1.3403608362385655</v>
      </c>
      <c r="I1228">
        <f t="shared" si="76"/>
        <v>1.2620885811218443</v>
      </c>
    </row>
    <row r="1229" spans="1:9" x14ac:dyDescent="0.25">
      <c r="A1229">
        <f>'Pivot MRIP 12"'!A1232</f>
        <v>2014</v>
      </c>
      <c r="B1229" t="str">
        <f>'Pivot MRIP 12"'!B1232</f>
        <v>1108720140524004</v>
      </c>
      <c r="C1229">
        <f>'Pivot MRIP 12"'!C1232</f>
        <v>650.14729942999998</v>
      </c>
      <c r="D1229">
        <f>'Pivot MRIP 12"'!D1232</f>
        <v>650.14729942999998</v>
      </c>
      <c r="E1229">
        <f>'Pivot MRIP 12"'!E1232</f>
        <v>0.94160359434525431</v>
      </c>
      <c r="F1229">
        <f>'Pivot MRIP 12"'!F1232</f>
        <v>1</v>
      </c>
      <c r="G1229">
        <f>'Pivot MRIP 12"'!G1232</f>
        <v>6.2842892271189965E-3</v>
      </c>
      <c r="H1229">
        <f t="shared" si="75"/>
        <v>4.0857136698484577</v>
      </c>
      <c r="I1229">
        <f t="shared" si="76"/>
        <v>3.8471226769948474</v>
      </c>
    </row>
    <row r="1230" spans="1:9" x14ac:dyDescent="0.25">
      <c r="A1230">
        <f>'Pivot MRIP 12"'!A1233</f>
        <v>2014</v>
      </c>
      <c r="B1230" t="str">
        <f>'Pivot MRIP 12"'!B1233</f>
        <v>1108720140524019</v>
      </c>
      <c r="C1230">
        <f>'Pivot MRIP 12"'!C1233</f>
        <v>650.14729942999998</v>
      </c>
      <c r="D1230">
        <f>'Pivot MRIP 12"'!D1233</f>
        <v>650.14729942999998</v>
      </c>
      <c r="E1230">
        <f>'Pivot MRIP 12"'!E1233</f>
        <v>0.11023113109243879</v>
      </c>
      <c r="F1230">
        <f>'Pivot MRIP 12"'!F1233</f>
        <v>1</v>
      </c>
      <c r="G1230">
        <f>'Pivot MRIP 12"'!G1233</f>
        <v>1</v>
      </c>
      <c r="H1230">
        <f t="shared" si="75"/>
        <v>650.14729942999998</v>
      </c>
      <c r="I1230">
        <f t="shared" si="76"/>
        <v>71.666472192863381</v>
      </c>
    </row>
    <row r="1231" spans="1:9" x14ac:dyDescent="0.25">
      <c r="A1231">
        <f>'Pivot MRIP 12"'!A1234</f>
        <v>2014</v>
      </c>
      <c r="B1231" t="str">
        <f>'Pivot MRIP 12"'!B1234</f>
        <v>1108720140527007</v>
      </c>
      <c r="C1231">
        <f>'Pivot MRIP 12"'!C1234</f>
        <v>318.15868820999998</v>
      </c>
      <c r="D1231">
        <f>'Pivot MRIP 12"'!D1234</f>
        <v>318.15868820999998</v>
      </c>
      <c r="E1231">
        <f>'Pivot MRIP 12"'!E1234</f>
        <v>0.94160359434525442</v>
      </c>
      <c r="F1231">
        <f>'Pivot MRIP 12"'!F1234</f>
        <v>1</v>
      </c>
      <c r="G1231">
        <f>'Pivot MRIP 12"'!G1234</f>
        <v>1.7975173655029958E-2</v>
      </c>
      <c r="H1231">
        <f t="shared" si="75"/>
        <v>5.7189576704312817</v>
      </c>
      <c r="I1231">
        <f t="shared" si="76"/>
        <v>5.3849910983864575</v>
      </c>
    </row>
    <row r="1232" spans="1:9" x14ac:dyDescent="0.25">
      <c r="A1232">
        <f>'Pivot MRIP 12"'!A1235</f>
        <v>2014</v>
      </c>
      <c r="B1232" t="str">
        <f>'Pivot MRIP 12"'!B1235</f>
        <v>1108720140602004</v>
      </c>
      <c r="C1232">
        <f>'Pivot MRIP 12"'!C1235</f>
        <v>108.84897196999999</v>
      </c>
      <c r="D1232">
        <f>'Pivot MRIP 12"'!D1235</f>
        <v>108.84897196999999</v>
      </c>
      <c r="E1232">
        <f>'Pivot MRIP 12"'!E1235</f>
        <v>0.94160359434525431</v>
      </c>
      <c r="F1232">
        <f>'Pivot MRIP 12"'!F1235</f>
        <v>4</v>
      </c>
      <c r="G1232">
        <f>'Pivot MRIP 12"'!G1235</f>
        <v>0.10054862763390394</v>
      </c>
      <c r="H1232">
        <f t="shared" si="75"/>
        <v>10.944614750944778</v>
      </c>
      <c r="I1232">
        <f t="shared" si="76"/>
        <v>10.305488588213693</v>
      </c>
    </row>
    <row r="1233" spans="1:9" x14ac:dyDescent="0.25">
      <c r="A1233">
        <f>'Pivot MRIP 12"'!A1236</f>
        <v>2014</v>
      </c>
      <c r="B1233" t="str">
        <f>'Pivot MRIP 12"'!B1236</f>
        <v>1108720140602006</v>
      </c>
      <c r="C1233">
        <f>'Pivot MRIP 12"'!C1236</f>
        <v>108.84897196999999</v>
      </c>
      <c r="D1233">
        <f>'Pivot MRIP 12"'!D1236</f>
        <v>108.84897196999999</v>
      </c>
      <c r="E1233">
        <f>'Pivot MRIP 12"'!E1236</f>
        <v>0.94160359434525431</v>
      </c>
      <c r="F1233">
        <f>'Pivot MRIP 12"'!F1236</f>
        <v>2</v>
      </c>
      <c r="G1233">
        <f>'Pivot MRIP 12"'!G1236</f>
        <v>6.2842892271189965E-3</v>
      </c>
      <c r="H1233">
        <f t="shared" si="75"/>
        <v>0.68403842193404862</v>
      </c>
      <c r="I1233">
        <f t="shared" si="76"/>
        <v>0.64409303676335583</v>
      </c>
    </row>
    <row r="1234" spans="1:9" x14ac:dyDescent="0.25">
      <c r="A1234">
        <f>'Pivot MRIP 12"'!A1237</f>
        <v>2014</v>
      </c>
      <c r="B1234" t="str">
        <f>'Pivot MRIP 12"'!B1237</f>
        <v>1108720140606010</v>
      </c>
      <c r="C1234">
        <f>'Pivot MRIP 12"'!C1237</f>
        <v>205.69560831000001</v>
      </c>
      <c r="D1234">
        <f>'Pivot MRIP 12"'!D1237</f>
        <v>205.69560831000001</v>
      </c>
      <c r="E1234">
        <f>'Pivot MRIP 12"'!E1237</f>
        <v>0.94160359434525431</v>
      </c>
      <c r="F1234">
        <f>'Pivot MRIP 12"'!F1237</f>
        <v>2</v>
      </c>
      <c r="G1234">
        <f>'Pivot MRIP 12"'!G1237</f>
        <v>0.10054862763390394</v>
      </c>
      <c r="H1234">
        <f t="shared" si="75"/>
        <v>20.682411125891548</v>
      </c>
      <c r="I1234">
        <f t="shared" si="76"/>
        <v>19.474632655865761</v>
      </c>
    </row>
    <row r="1235" spans="1:9" x14ac:dyDescent="0.25">
      <c r="A1235">
        <f>'Pivot MRIP 12"'!A1238</f>
        <v>2014</v>
      </c>
      <c r="B1235" t="str">
        <f>'Pivot MRIP 12"'!B1238</f>
        <v>1108720140606013</v>
      </c>
      <c r="C1235">
        <f>'Pivot MRIP 12"'!C1238</f>
        <v>113.56568468</v>
      </c>
      <c r="D1235">
        <f>'Pivot MRIP 12"'!D1238</f>
        <v>113.56568468</v>
      </c>
      <c r="E1235">
        <f>'Pivot MRIP 12"'!E1238</f>
        <v>0.94160359434525442</v>
      </c>
      <c r="F1235">
        <f>'Pivot MRIP 12"'!F1238</f>
        <v>4</v>
      </c>
      <c r="G1235">
        <f>'Pivot MRIP 12"'!G1238</f>
        <v>5.6558603044070968E-2</v>
      </c>
      <c r="H1235">
        <f t="shared" si="75"/>
        <v>6.4231164792442517</v>
      </c>
      <c r="I1235">
        <f t="shared" si="76"/>
        <v>6.0480295637546231</v>
      </c>
    </row>
    <row r="1236" spans="1:9" x14ac:dyDescent="0.25">
      <c r="A1236">
        <f>'Pivot MRIP 12"'!A1239</f>
        <v>2014</v>
      </c>
      <c r="B1236" t="str">
        <f>'Pivot MRIP 12"'!B1239</f>
        <v>1108720140606015</v>
      </c>
      <c r="C1236">
        <f>'Pivot MRIP 12"'!C1239</f>
        <v>113.56568468</v>
      </c>
      <c r="D1236">
        <f>'Pivot MRIP 12"'!D1239</f>
        <v>113.56568468</v>
      </c>
      <c r="E1236">
        <f>'Pivot MRIP 12"'!E1239</f>
        <v>0.94160359434525431</v>
      </c>
      <c r="F1236">
        <f>'Pivot MRIP 12"'!F1239</f>
        <v>4</v>
      </c>
      <c r="G1236">
        <f>'Pivot MRIP 12"'!G1239</f>
        <v>1.2568578454237993E-2</v>
      </c>
      <c r="H1236">
        <f t="shared" si="75"/>
        <v>1.4273592176098338</v>
      </c>
      <c r="I1236">
        <f t="shared" si="76"/>
        <v>1.3440065697232495</v>
      </c>
    </row>
    <row r="1237" spans="1:9" x14ac:dyDescent="0.25">
      <c r="A1237">
        <f>'Pivot MRIP 12"'!A1240</f>
        <v>2014</v>
      </c>
      <c r="B1237" t="str">
        <f>'Pivot MRIP 12"'!B1240</f>
        <v>1108720140606017</v>
      </c>
      <c r="C1237">
        <f>'Pivot MRIP 12"'!C1240</f>
        <v>113.56568468</v>
      </c>
      <c r="D1237">
        <f>'Pivot MRIP 12"'!D1240</f>
        <v>113.56568468</v>
      </c>
      <c r="E1237">
        <f>'Pivot MRIP 12"'!E1240</f>
        <v>0.94160359434525442</v>
      </c>
      <c r="F1237">
        <f>'Pivot MRIP 12"'!F1240</f>
        <v>9</v>
      </c>
      <c r="G1237">
        <f>'Pivot MRIP 12"'!G1240</f>
        <v>1.8852867681356991E-2</v>
      </c>
      <c r="H1237">
        <f t="shared" si="75"/>
        <v>2.1410388264147509</v>
      </c>
      <c r="I1237">
        <f t="shared" si="76"/>
        <v>2.0160098545848748</v>
      </c>
    </row>
    <row r="1238" spans="1:9" x14ac:dyDescent="0.25">
      <c r="A1238">
        <f>'Pivot MRIP 12"'!A1241</f>
        <v>2014</v>
      </c>
      <c r="B1238" t="str">
        <f>'Pivot MRIP 12"'!B1241</f>
        <v>1108720140606020</v>
      </c>
      <c r="C1238">
        <f>'Pivot MRIP 12"'!C1241</f>
        <v>113.56568468</v>
      </c>
      <c r="D1238">
        <f>'Pivot MRIP 12"'!D1241</f>
        <v>113.56568468</v>
      </c>
      <c r="E1238">
        <f>'Pivot MRIP 12"'!E1241</f>
        <v>0.94160359434525442</v>
      </c>
      <c r="F1238">
        <f>'Pivot MRIP 12"'!F1241</f>
        <v>9</v>
      </c>
      <c r="G1238">
        <f>'Pivot MRIP 12"'!G1241</f>
        <v>6.2842892271189971E-2</v>
      </c>
      <c r="H1238">
        <f t="shared" si="75"/>
        <v>7.1367960880491692</v>
      </c>
      <c r="I1238">
        <f t="shared" si="76"/>
        <v>6.7200328486162482</v>
      </c>
    </row>
    <row r="1239" spans="1:9" x14ac:dyDescent="0.25">
      <c r="A1239">
        <f>'Pivot MRIP 12"'!A1242</f>
        <v>2014</v>
      </c>
      <c r="B1239" t="str">
        <f>'Pivot MRIP 12"'!B1242</f>
        <v>1108720140606023</v>
      </c>
      <c r="C1239">
        <f>'Pivot MRIP 12"'!C1242</f>
        <v>113.56568468</v>
      </c>
      <c r="D1239">
        <f>'Pivot MRIP 12"'!D1242</f>
        <v>113.56568468</v>
      </c>
      <c r="E1239">
        <f>'Pivot MRIP 12"'!E1242</f>
        <v>0.94160359434525431</v>
      </c>
      <c r="F1239">
        <f>'Pivot MRIP 12"'!F1242</f>
        <v>2</v>
      </c>
      <c r="G1239">
        <f>'Pivot MRIP 12"'!G1242</f>
        <v>1.2568578454237993E-2</v>
      </c>
      <c r="H1239">
        <f t="shared" si="75"/>
        <v>1.4273592176098338</v>
      </c>
      <c r="I1239">
        <f t="shared" si="76"/>
        <v>1.3440065697232495</v>
      </c>
    </row>
    <row r="1240" spans="1:9" x14ac:dyDescent="0.25">
      <c r="A1240">
        <f>'Pivot MRIP 12"'!A1243</f>
        <v>2014</v>
      </c>
      <c r="B1240" t="str">
        <f>'Pivot MRIP 12"'!B1243</f>
        <v>1108720140606029</v>
      </c>
      <c r="C1240">
        <f>'Pivot MRIP 12"'!C1243</f>
        <v>113.56568468</v>
      </c>
      <c r="D1240">
        <f>'Pivot MRIP 12"'!D1243</f>
        <v>113.56568468</v>
      </c>
      <c r="E1240">
        <f>'Pivot MRIP 12"'!E1243</f>
        <v>0.94160359434525442</v>
      </c>
      <c r="F1240">
        <f>'Pivot MRIP 12"'!F1243</f>
        <v>4</v>
      </c>
      <c r="G1240">
        <f>'Pivot MRIP 12"'!G1243</f>
        <v>6.2842892271189971E-2</v>
      </c>
      <c r="H1240">
        <f t="shared" si="75"/>
        <v>7.1367960880491692</v>
      </c>
      <c r="I1240">
        <f t="shared" si="76"/>
        <v>6.7200328486162482</v>
      </c>
    </row>
    <row r="1241" spans="1:9" x14ac:dyDescent="0.25">
      <c r="A1241">
        <f>'Pivot MRIP 12"'!A1244</f>
        <v>2014</v>
      </c>
      <c r="B1241" t="str">
        <f>'Pivot MRIP 12"'!B1244</f>
        <v>1108720140606031</v>
      </c>
      <c r="C1241">
        <f>'Pivot MRIP 12"'!C1244</f>
        <v>113.56568468</v>
      </c>
      <c r="D1241">
        <f>'Pivot MRIP 12"'!D1244</f>
        <v>113.56568468</v>
      </c>
      <c r="E1241">
        <f>'Pivot MRIP 12"'!E1244</f>
        <v>0.94160359434525431</v>
      </c>
      <c r="F1241">
        <f>'Pivot MRIP 12"'!F1244</f>
        <v>16</v>
      </c>
      <c r="G1241">
        <f>'Pivot MRIP 12"'!G1244</f>
        <v>2.5137156908475986E-2</v>
      </c>
      <c r="H1241">
        <f t="shared" si="75"/>
        <v>2.8547184352196675</v>
      </c>
      <c r="I1241">
        <f t="shared" si="76"/>
        <v>2.688013139446499</v>
      </c>
    </row>
    <row r="1242" spans="1:9" x14ac:dyDescent="0.25">
      <c r="A1242">
        <f>'Pivot MRIP 12"'!A1245</f>
        <v>2014</v>
      </c>
      <c r="B1242" t="str">
        <f>'Pivot MRIP 12"'!B1245</f>
        <v>1108720140606043</v>
      </c>
      <c r="C1242">
        <f>'Pivot MRIP 12"'!C1245</f>
        <v>113.56568468</v>
      </c>
      <c r="D1242">
        <f>'Pivot MRIP 12"'!D1245</f>
        <v>113.56568468</v>
      </c>
      <c r="E1242">
        <f>'Pivot MRIP 12"'!E1245</f>
        <v>0.94160359434525431</v>
      </c>
      <c r="F1242">
        <f>'Pivot MRIP 12"'!F1245</f>
        <v>1</v>
      </c>
      <c r="G1242">
        <f>'Pivot MRIP 12"'!G1245</f>
        <v>2.5137156908475986E-2</v>
      </c>
      <c r="H1242">
        <f t="shared" si="75"/>
        <v>2.8547184352196675</v>
      </c>
      <c r="I1242">
        <f t="shared" si="76"/>
        <v>2.688013139446499</v>
      </c>
    </row>
    <row r="1243" spans="1:9" x14ac:dyDescent="0.25">
      <c r="A1243">
        <f>'Pivot MRIP 12"'!A1246</f>
        <v>2014</v>
      </c>
      <c r="B1243" t="str">
        <f>'Pivot MRIP 12"'!B1246</f>
        <v>1108720140609003</v>
      </c>
      <c r="C1243">
        <f>'Pivot MRIP 12"'!C1246</f>
        <v>117.95888051</v>
      </c>
      <c r="D1243">
        <f>'Pivot MRIP 12"'!D1246</f>
        <v>117.95888051</v>
      </c>
      <c r="E1243">
        <f>'Pivot MRIP 12"'!E1246</f>
        <v>0.94160359434525431</v>
      </c>
      <c r="F1243">
        <f>'Pivot MRIP 12"'!F1246</f>
        <v>1</v>
      </c>
      <c r="G1243">
        <f>'Pivot MRIP 12"'!G1246</f>
        <v>6.2842892271189965E-3</v>
      </c>
      <c r="H1243">
        <f t="shared" si="75"/>
        <v>0.74128772203200999</v>
      </c>
      <c r="I1243">
        <f t="shared" si="76"/>
        <v>0.69799918350934642</v>
      </c>
    </row>
    <row r="1244" spans="1:9" x14ac:dyDescent="0.25">
      <c r="A1244">
        <f>'Pivot MRIP 12"'!A1247</f>
        <v>2014</v>
      </c>
      <c r="B1244" t="str">
        <f>'Pivot MRIP 12"'!B1247</f>
        <v>1108720140609005</v>
      </c>
      <c r="C1244">
        <f>'Pivot MRIP 12"'!C1247</f>
        <v>117.95888051</v>
      </c>
      <c r="D1244">
        <f>'Pivot MRIP 12"'!D1247</f>
        <v>117.95888051</v>
      </c>
      <c r="E1244">
        <f>'Pivot MRIP 12"'!E1247</f>
        <v>0.94160359434525431</v>
      </c>
      <c r="F1244">
        <f>'Pivot MRIP 12"'!F1247</f>
        <v>1</v>
      </c>
      <c r="G1244">
        <f>'Pivot MRIP 12"'!G1247</f>
        <v>6.2842892271189965E-3</v>
      </c>
      <c r="H1244">
        <f t="shared" si="75"/>
        <v>0.74128772203200999</v>
      </c>
      <c r="I1244">
        <f t="shared" si="76"/>
        <v>0.69799918350934642</v>
      </c>
    </row>
    <row r="1245" spans="1:9" x14ac:dyDescent="0.25">
      <c r="A1245">
        <f>'Pivot MRIP 12"'!A1248</f>
        <v>2014</v>
      </c>
      <c r="B1245" t="str">
        <f>'Pivot MRIP 12"'!B1248</f>
        <v>1108720140610001</v>
      </c>
      <c r="C1245">
        <f>'Pivot MRIP 12"'!C1248</f>
        <v>125.35090341999999</v>
      </c>
      <c r="D1245">
        <f>'Pivot MRIP 12"'!D1248</f>
        <v>125.35090341999999</v>
      </c>
      <c r="E1245">
        <f>'Pivot MRIP 12"'!E1248</f>
        <v>0.94160359434525431</v>
      </c>
      <c r="F1245">
        <f>'Pivot MRIP 12"'!F1248</f>
        <v>1</v>
      </c>
      <c r="G1245">
        <f>'Pivot MRIP 12"'!G1248</f>
        <v>1.2568578454237993E-2</v>
      </c>
      <c r="H1245">
        <f t="shared" si="75"/>
        <v>1.5754826639438795</v>
      </c>
      <c r="I1245">
        <f t="shared" si="76"/>
        <v>1.4834801391981933</v>
      </c>
    </row>
    <row r="1246" spans="1:9" x14ac:dyDescent="0.25">
      <c r="A1246">
        <f>'Pivot MRIP 12"'!A1249</f>
        <v>2014</v>
      </c>
      <c r="B1246" t="str">
        <f>'Pivot MRIP 12"'!B1249</f>
        <v>1108720140610002</v>
      </c>
      <c r="C1246">
        <f>'Pivot MRIP 12"'!C1249</f>
        <v>125.35090341999999</v>
      </c>
      <c r="D1246">
        <f>'Pivot MRIP 12"'!D1249</f>
        <v>125.35090341999999</v>
      </c>
      <c r="E1246">
        <f>'Pivot MRIP 12"'!E1249</f>
        <v>0.94160359434525431</v>
      </c>
      <c r="F1246">
        <f>'Pivot MRIP 12"'!F1249</f>
        <v>1</v>
      </c>
      <c r="G1246">
        <f>'Pivot MRIP 12"'!G1249</f>
        <v>6.2842892271189965E-3</v>
      </c>
      <c r="H1246">
        <f t="shared" si="75"/>
        <v>0.78774133197193974</v>
      </c>
      <c r="I1246">
        <f t="shared" si="76"/>
        <v>0.74174006959909666</v>
      </c>
    </row>
    <row r="1247" spans="1:9" x14ac:dyDescent="0.25">
      <c r="A1247">
        <f>'Pivot MRIP 12"'!A1250</f>
        <v>2014</v>
      </c>
      <c r="B1247" t="str">
        <f>'Pivot MRIP 12"'!B1250</f>
        <v>1108720140610016</v>
      </c>
      <c r="C1247">
        <f>'Pivot MRIP 12"'!C1250</f>
        <v>125.35090341999999</v>
      </c>
      <c r="D1247">
        <f>'Pivot MRIP 12"'!D1250</f>
        <v>125.35090341999999</v>
      </c>
      <c r="E1247">
        <f>'Pivot MRIP 12"'!E1250</f>
        <v>0.94160359434525442</v>
      </c>
      <c r="F1247">
        <f>'Pivot MRIP 12"'!F1250</f>
        <v>1</v>
      </c>
      <c r="G1247">
        <f>'Pivot MRIP 12"'!G1250</f>
        <v>1.8852867681356991E-2</v>
      </c>
      <c r="H1247">
        <f t="shared" si="75"/>
        <v>2.3632239959158192</v>
      </c>
      <c r="I1247">
        <f t="shared" si="76"/>
        <v>2.2252202087972903</v>
      </c>
    </row>
    <row r="1248" spans="1:9" x14ac:dyDescent="0.25">
      <c r="A1248">
        <f>'Pivot MRIP 12"'!A1251</f>
        <v>2014</v>
      </c>
      <c r="B1248" t="str">
        <f>'Pivot MRIP 12"'!B1251</f>
        <v>1108720140610017</v>
      </c>
      <c r="C1248">
        <f>'Pivot MRIP 12"'!C1251</f>
        <v>125.35090341999999</v>
      </c>
      <c r="D1248">
        <f>'Pivot MRIP 12"'!D1251</f>
        <v>125.35090341999999</v>
      </c>
      <c r="E1248">
        <f>'Pivot MRIP 12"'!E1251</f>
        <v>1.3280462612141992</v>
      </c>
      <c r="F1248">
        <f>'Pivot MRIP 12"'!F1251</f>
        <v>1</v>
      </c>
      <c r="G1248">
        <f>'Pivot MRIP 12"'!G1251</f>
        <v>1.012568578454238</v>
      </c>
      <c r="H1248">
        <f t="shared" si="75"/>
        <v>126.92638608394387</v>
      </c>
      <c r="I1248">
        <f t="shared" si="76"/>
        <v>168.56411248821161</v>
      </c>
    </row>
    <row r="1249" spans="1:9" x14ac:dyDescent="0.25">
      <c r="A1249">
        <f>'Pivot MRIP 12"'!A1252</f>
        <v>2014</v>
      </c>
      <c r="B1249" t="str">
        <f>'Pivot MRIP 12"'!B1252</f>
        <v>1108720140614001</v>
      </c>
      <c r="C1249">
        <f>'Pivot MRIP 12"'!C1252</f>
        <v>7.9555166350999995</v>
      </c>
      <c r="D1249">
        <f>'Pivot MRIP 12"'!D1252</f>
        <v>7.9555166350999995</v>
      </c>
      <c r="E1249">
        <f>'Pivot MRIP 12"'!E1252</f>
        <v>1.5617730726180858</v>
      </c>
      <c r="F1249">
        <f>'Pivot MRIP 12"'!F1252</f>
        <v>36</v>
      </c>
      <c r="G1249">
        <f>'Pivot MRIP 12"'!G1252</f>
        <v>29.040779265905094</v>
      </c>
      <c r="H1249">
        <f t="shared" si="75"/>
        <v>231.03440254617513</v>
      </c>
      <c r="I1249">
        <f t="shared" si="76"/>
        <v>360.82330874502367</v>
      </c>
    </row>
    <row r="1250" spans="1:9" x14ac:dyDescent="0.25">
      <c r="A1250">
        <f>'Pivot MRIP 12"'!A1253</f>
        <v>2014</v>
      </c>
      <c r="B1250" t="str">
        <f>'Pivot MRIP 12"'!B1253</f>
        <v>1108720140615038</v>
      </c>
      <c r="C1250">
        <f>'Pivot MRIP 12"'!C1253</f>
        <v>122.30750685</v>
      </c>
      <c r="D1250">
        <f>'Pivot MRIP 12"'!D1253</f>
        <v>122.30750685</v>
      </c>
      <c r="E1250">
        <f>'Pivot MRIP 12"'!E1253</f>
        <v>0.94160359434525431</v>
      </c>
      <c r="F1250">
        <f>'Pivot MRIP 12"'!F1253</f>
        <v>1</v>
      </c>
      <c r="G1250">
        <f>'Pivot MRIP 12"'!G1253</f>
        <v>1.2568578454237993E-2</v>
      </c>
      <c r="H1250">
        <f t="shared" si="75"/>
        <v>1.5372314953864756</v>
      </c>
      <c r="I1250">
        <f t="shared" si="76"/>
        <v>1.4474627013966357</v>
      </c>
    </row>
    <row r="1251" spans="1:9" x14ac:dyDescent="0.25">
      <c r="A1251">
        <f>'Pivot MRIP 12"'!A1254</f>
        <v>2014</v>
      </c>
      <c r="B1251" t="str">
        <f>'Pivot MRIP 12"'!B1254</f>
        <v>1108720140615040</v>
      </c>
      <c r="C1251">
        <f>'Pivot MRIP 12"'!C1254</f>
        <v>122.30750685</v>
      </c>
      <c r="D1251">
        <f>'Pivot MRIP 12"'!D1254</f>
        <v>122.30750685</v>
      </c>
      <c r="E1251">
        <f>'Pivot MRIP 12"'!E1254</f>
        <v>0.94160359434525431</v>
      </c>
      <c r="F1251">
        <f>'Pivot MRIP 12"'!F1254</f>
        <v>4</v>
      </c>
      <c r="G1251">
        <f>'Pivot MRIP 12"'!G1254</f>
        <v>1.2568578454237993E-2</v>
      </c>
      <c r="H1251">
        <f t="shared" si="75"/>
        <v>1.5372314953864756</v>
      </c>
      <c r="I1251">
        <f t="shared" si="76"/>
        <v>1.4474627013966357</v>
      </c>
    </row>
    <row r="1252" spans="1:9" x14ac:dyDescent="0.25">
      <c r="A1252">
        <f>'Pivot MRIP 12"'!A1255</f>
        <v>2014</v>
      </c>
      <c r="B1252" t="str">
        <f>'Pivot MRIP 12"'!B1255</f>
        <v>1108720140619002</v>
      </c>
      <c r="C1252">
        <f>'Pivot MRIP 12"'!C1255</f>
        <v>124.91203595</v>
      </c>
      <c r="D1252">
        <f>'Pivot MRIP 12"'!D1255</f>
        <v>124.91203595</v>
      </c>
      <c r="E1252">
        <f>'Pivot MRIP 12"'!E1255</f>
        <v>0.94160359434525442</v>
      </c>
      <c r="F1252">
        <f>'Pivot MRIP 12"'!F1255</f>
        <v>1</v>
      </c>
      <c r="G1252">
        <f>'Pivot MRIP 12"'!G1255</f>
        <v>6.2842892271189971E-2</v>
      </c>
      <c r="H1252">
        <f t="shared" si="75"/>
        <v>7.8498336185808588</v>
      </c>
      <c r="I1252">
        <f t="shared" si="76"/>
        <v>7.391431550267952</v>
      </c>
    </row>
    <row r="1253" spans="1:9" x14ac:dyDescent="0.25">
      <c r="A1253">
        <f>'Pivot MRIP 12"'!A1256</f>
        <v>2014</v>
      </c>
      <c r="B1253" t="str">
        <f>'Pivot MRIP 12"'!B1256</f>
        <v>1108720140619007</v>
      </c>
      <c r="C1253">
        <f>'Pivot MRIP 12"'!C1256</f>
        <v>124.91203595</v>
      </c>
      <c r="D1253">
        <f>'Pivot MRIP 12"'!D1256</f>
        <v>124.91203595</v>
      </c>
      <c r="E1253">
        <f>'Pivot MRIP 12"'!E1256</f>
        <v>0.94160359434525442</v>
      </c>
      <c r="F1253">
        <f>'Pivot MRIP 12"'!F1256</f>
        <v>1</v>
      </c>
      <c r="G1253">
        <f>'Pivot MRIP 12"'!G1256</f>
        <v>0.11311720608814194</v>
      </c>
      <c r="H1253">
        <f t="shared" si="75"/>
        <v>14.129700513445545</v>
      </c>
      <c r="I1253">
        <f t="shared" si="76"/>
        <v>13.304576790482312</v>
      </c>
    </row>
    <row r="1254" spans="1:9" x14ac:dyDescent="0.25">
      <c r="A1254">
        <f>'Pivot MRIP 12"'!A1257</f>
        <v>2014</v>
      </c>
      <c r="B1254" t="str">
        <f>'Pivot MRIP 12"'!B1257</f>
        <v>1108720140621001</v>
      </c>
      <c r="C1254">
        <f>'Pivot MRIP 12"'!C1257</f>
        <v>272.33618293000001</v>
      </c>
      <c r="D1254">
        <f>'Pivot MRIP 12"'!D1257</f>
        <v>272.33618293000001</v>
      </c>
      <c r="E1254">
        <f>'Pivot MRIP 12"'!E1257</f>
        <v>0.94160359434525431</v>
      </c>
      <c r="F1254">
        <f>'Pivot MRIP 12"'!F1257</f>
        <v>1</v>
      </c>
      <c r="G1254">
        <f>'Pivot MRIP 12"'!G1257</f>
        <v>1.2568578454237993E-2</v>
      </c>
      <c r="H1254">
        <f t="shared" si="75"/>
        <v>3.4228786810834149</v>
      </c>
      <c r="I1254">
        <f t="shared" si="76"/>
        <v>3.2229948691158867</v>
      </c>
    </row>
    <row r="1255" spans="1:9" x14ac:dyDescent="0.25">
      <c r="A1255">
        <f>'Pivot MRIP 12"'!A1258</f>
        <v>2014</v>
      </c>
      <c r="B1255" t="str">
        <f>'Pivot MRIP 12"'!B1258</f>
        <v>1108720140629011</v>
      </c>
      <c r="C1255">
        <f>'Pivot MRIP 12"'!C1258</f>
        <v>269.89667034000001</v>
      </c>
      <c r="D1255">
        <f>'Pivot MRIP 12"'!D1258</f>
        <v>269.89667034000001</v>
      </c>
      <c r="E1255">
        <f>'Pivot MRIP 12"'!E1258</f>
        <v>0.94160359434525431</v>
      </c>
      <c r="F1255">
        <f>'Pivot MRIP 12"'!F1258</f>
        <v>1</v>
      </c>
      <c r="G1255">
        <f>'Pivot MRIP 12"'!G1258</f>
        <v>1.2568578454237993E-2</v>
      </c>
      <c r="H1255">
        <f t="shared" si="75"/>
        <v>3.3922174757058987</v>
      </c>
      <c r="I1255">
        <f t="shared" si="76"/>
        <v>3.1941241679254597</v>
      </c>
    </row>
    <row r="1256" spans="1:9" x14ac:dyDescent="0.25">
      <c r="A1256">
        <f>'Pivot MRIP 12"'!A1259</f>
        <v>2014</v>
      </c>
      <c r="B1256" t="str">
        <f>'Pivot MRIP 12"'!B1259</f>
        <v>1108720140629014</v>
      </c>
      <c r="C1256">
        <f>'Pivot MRIP 12"'!C1259</f>
        <v>269.89667034000001</v>
      </c>
      <c r="D1256">
        <f>'Pivot MRIP 12"'!D1259</f>
        <v>269.89667034000001</v>
      </c>
      <c r="E1256">
        <f>'Pivot MRIP 12"'!E1259</f>
        <v>0.94160359434525442</v>
      </c>
      <c r="F1256">
        <f>'Pivot MRIP 12"'!F1259</f>
        <v>4</v>
      </c>
      <c r="G1256">
        <f>'Pivot MRIP 12"'!G1259</f>
        <v>0.25137156908475988</v>
      </c>
      <c r="H1256">
        <f t="shared" si="75"/>
        <v>67.84434951411798</v>
      </c>
      <c r="I1256">
        <f t="shared" si="76"/>
        <v>63.882483358509205</v>
      </c>
    </row>
    <row r="1257" spans="1:9" x14ac:dyDescent="0.25">
      <c r="A1257">
        <f>'Pivot MRIP 12"'!A1260</f>
        <v>2014</v>
      </c>
      <c r="B1257" t="str">
        <f>'Pivot MRIP 12"'!B1260</f>
        <v>1108720140706027</v>
      </c>
      <c r="C1257">
        <f>'Pivot MRIP 12"'!C1260</f>
        <v>476.76274831000001</v>
      </c>
      <c r="D1257">
        <f>'Pivot MRIP 12"'!D1260</f>
        <v>476.76274831000001</v>
      </c>
      <c r="E1257">
        <f>'Pivot MRIP 12"'!E1260</f>
        <v>0.94160359434525431</v>
      </c>
      <c r="F1257">
        <f>'Pivot MRIP 12"'!F1260</f>
        <v>2</v>
      </c>
      <c r="G1257">
        <f>'Pivot MRIP 12"'!G1260</f>
        <v>6.2842892271189965E-3</v>
      </c>
      <c r="H1257">
        <f t="shared" si="75"/>
        <v>2.9961150030961785</v>
      </c>
      <c r="I1257">
        <f t="shared" si="76"/>
        <v>2.8211526559871043</v>
      </c>
    </row>
    <row r="1258" spans="1:9" x14ac:dyDescent="0.25">
      <c r="A1258">
        <f>'Pivot MRIP 12"'!A1261</f>
        <v>2014</v>
      </c>
      <c r="B1258" t="str">
        <f>'Pivot MRIP 12"'!B1261</f>
        <v>1108720140707001</v>
      </c>
      <c r="C1258">
        <f>'Pivot MRIP 12"'!C1261</f>
        <v>153.74869138</v>
      </c>
      <c r="D1258">
        <f>'Pivot MRIP 12"'!D1261</f>
        <v>153.74869138</v>
      </c>
      <c r="E1258">
        <f>'Pivot MRIP 12"'!E1261</f>
        <v>2.3148537529412145</v>
      </c>
      <c r="F1258">
        <f>'Pivot MRIP 12"'!F1261</f>
        <v>2</v>
      </c>
      <c r="G1258">
        <f>'Pivot MRIP 12"'!G1261</f>
        <v>1</v>
      </c>
      <c r="H1258">
        <f t="shared" si="75"/>
        <v>153.74869138</v>
      </c>
      <c r="I1258">
        <f t="shared" si="76"/>
        <v>355.90573525079355</v>
      </c>
    </row>
    <row r="1259" spans="1:9" x14ac:dyDescent="0.25">
      <c r="A1259">
        <f>'Pivot MRIP 12"'!A1262</f>
        <v>2014</v>
      </c>
      <c r="B1259" t="str">
        <f>'Pivot MRIP 12"'!B1262</f>
        <v>1108720140715001</v>
      </c>
      <c r="C1259">
        <f>'Pivot MRIP 12"'!C1262</f>
        <v>288.80643984</v>
      </c>
      <c r="D1259">
        <f>'Pivot MRIP 12"'!D1262</f>
        <v>288.80643984</v>
      </c>
      <c r="E1259">
        <f>'Pivot MRIP 12"'!E1262</f>
        <v>0.94160359434525431</v>
      </c>
      <c r="F1259">
        <f>'Pivot MRIP 12"'!F1262</f>
        <v>6</v>
      </c>
      <c r="G1259">
        <f>'Pivot MRIP 12"'!G1262</f>
        <v>1.2568578454237993E-2</v>
      </c>
      <c r="H1259">
        <f t="shared" si="75"/>
        <v>3.6298863972182049</v>
      </c>
      <c r="I1259">
        <f t="shared" si="76"/>
        <v>3.4179140786856075</v>
      </c>
    </row>
    <row r="1260" spans="1:9" x14ac:dyDescent="0.25">
      <c r="A1260">
        <f>'Pivot MRIP 12"'!A1263</f>
        <v>2014</v>
      </c>
      <c r="B1260" t="str">
        <f>'Pivot MRIP 12"'!B1263</f>
        <v>1108720140717002</v>
      </c>
      <c r="C1260">
        <f>'Pivot MRIP 12"'!C1263</f>
        <v>813.17099772999995</v>
      </c>
      <c r="D1260">
        <f>'Pivot MRIP 12"'!D1263</f>
        <v>813.17099772999995</v>
      </c>
      <c r="E1260">
        <f>'Pivot MRIP 12"'!E1263</f>
        <v>0.94160359434525431</v>
      </c>
      <c r="F1260">
        <f>'Pivot MRIP 12"'!F1263</f>
        <v>2</v>
      </c>
      <c r="G1260">
        <f>'Pivot MRIP 12"'!G1263</f>
        <v>6.2842892271189965E-3</v>
      </c>
      <c r="H1260">
        <f t="shared" si="75"/>
        <v>5.1102017408402451</v>
      </c>
      <c r="I1260">
        <f t="shared" si="76"/>
        <v>4.8117843270045508</v>
      </c>
    </row>
    <row r="1261" spans="1:9" x14ac:dyDescent="0.25">
      <c r="A1261">
        <f>'Pivot MRIP 12"'!A1264</f>
        <v>2014</v>
      </c>
      <c r="B1261" t="str">
        <f>'Pivot MRIP 12"'!B1264</f>
        <v>1108720140717012</v>
      </c>
      <c r="C1261">
        <f>'Pivot MRIP 12"'!C1264</f>
        <v>449.90056456999997</v>
      </c>
      <c r="D1261">
        <f>'Pivot MRIP 12"'!D1264</f>
        <v>449.90056456999997</v>
      </c>
      <c r="E1261">
        <f>'Pivot MRIP 12"'!E1264</f>
        <v>0.94160359434525442</v>
      </c>
      <c r="F1261">
        <f>'Pivot MRIP 12"'!F1264</f>
        <v>4</v>
      </c>
      <c r="G1261">
        <f>'Pivot MRIP 12"'!G1264</f>
        <v>3.1421446135594985E-2</v>
      </c>
      <c r="H1261">
        <f t="shared" si="75"/>
        <v>14.136526356010028</v>
      </c>
      <c r="I1261">
        <f t="shared" si="76"/>
        <v>13.311004028375464</v>
      </c>
    </row>
    <row r="1262" spans="1:9" x14ac:dyDescent="0.25">
      <c r="A1262">
        <f>'Pivot MRIP 12"'!A1265</f>
        <v>2014</v>
      </c>
      <c r="B1262" t="str">
        <f>'Pivot MRIP 12"'!B1265</f>
        <v>1108720140806003</v>
      </c>
      <c r="C1262">
        <f>'Pivot MRIP 12"'!C1265</f>
        <v>545.23325262000003</v>
      </c>
      <c r="D1262">
        <f>'Pivot MRIP 12"'!D1265</f>
        <v>545.23325262000003</v>
      </c>
      <c r="E1262">
        <f>'Pivot MRIP 12"'!E1265</f>
        <v>0.94160359434525442</v>
      </c>
      <c r="F1262">
        <f>'Pivot MRIP 12"'!F1265</f>
        <v>1</v>
      </c>
      <c r="G1262">
        <f>'Pivot MRIP 12"'!G1265</f>
        <v>3.7705735362713981E-2</v>
      </c>
      <c r="H1262">
        <f t="shared" si="75"/>
        <v>20.558420734241501</v>
      </c>
      <c r="I1262">
        <f t="shared" si="76"/>
        <v>19.357882857423803</v>
      </c>
    </row>
    <row r="1263" spans="1:9" x14ac:dyDescent="0.25">
      <c r="A1263">
        <f>'Pivot MRIP 12"'!A1266</f>
        <v>2014</v>
      </c>
      <c r="B1263" t="str">
        <f>'Pivot MRIP 12"'!B1266</f>
        <v>1108720140808001</v>
      </c>
      <c r="C1263">
        <f>'Pivot MRIP 12"'!C1266</f>
        <v>280.74683721999997</v>
      </c>
      <c r="D1263">
        <f>'Pivot MRIP 12"'!D1266</f>
        <v>280.74683721999997</v>
      </c>
      <c r="E1263">
        <f>'Pivot MRIP 12"'!E1266</f>
        <v>0.94160359434525431</v>
      </c>
      <c r="F1263">
        <f>'Pivot MRIP 12"'!F1266</f>
        <v>2</v>
      </c>
      <c r="G1263">
        <f>'Pivot MRIP 12"'!G1266</f>
        <v>6.2842892271189965E-3</v>
      </c>
      <c r="H1263">
        <f t="shared" si="75"/>
        <v>1.7642943246893763</v>
      </c>
      <c r="I1263">
        <f t="shared" si="76"/>
        <v>1.6612658776104499</v>
      </c>
    </row>
    <row r="1264" spans="1:9" x14ac:dyDescent="0.25">
      <c r="A1264">
        <f>'Pivot MRIP 12"'!A1267</f>
        <v>2014</v>
      </c>
      <c r="B1264" t="str">
        <f>'Pivot MRIP 12"'!B1267</f>
        <v>1108720140808009</v>
      </c>
      <c r="C1264">
        <f>'Pivot MRIP 12"'!C1267</f>
        <v>280.74683721999997</v>
      </c>
      <c r="D1264">
        <f>'Pivot MRIP 12"'!D1267</f>
        <v>280.74683721999997</v>
      </c>
      <c r="E1264">
        <f>'Pivot MRIP 12"'!E1267</f>
        <v>0.94160359434525431</v>
      </c>
      <c r="F1264">
        <f>'Pivot MRIP 12"'!F1267</f>
        <v>1</v>
      </c>
      <c r="G1264">
        <f>'Pivot MRIP 12"'!G1267</f>
        <v>6.2842892271189965E-3</v>
      </c>
      <c r="H1264">
        <f t="shared" si="75"/>
        <v>1.7642943246893763</v>
      </c>
      <c r="I1264">
        <f t="shared" si="76"/>
        <v>1.6612658776104499</v>
      </c>
    </row>
    <row r="1265" spans="1:9" x14ac:dyDescent="0.25">
      <c r="A1265">
        <f>'Pivot MRIP 12"'!A1268</f>
        <v>2014</v>
      </c>
      <c r="B1265" t="str">
        <f>'Pivot MRIP 12"'!B1268</f>
        <v>1108720140808015</v>
      </c>
      <c r="C1265">
        <f>'Pivot MRIP 12"'!C1268</f>
        <v>280.74683721999997</v>
      </c>
      <c r="D1265">
        <f>'Pivot MRIP 12"'!D1268</f>
        <v>280.74683721999997</v>
      </c>
      <c r="E1265">
        <f>'Pivot MRIP 12"'!E1268</f>
        <v>0.94160359434525431</v>
      </c>
      <c r="F1265">
        <f>'Pivot MRIP 12"'!F1268</f>
        <v>4</v>
      </c>
      <c r="G1265">
        <f>'Pivot MRIP 12"'!G1268</f>
        <v>2.5137156908475986E-2</v>
      </c>
      <c r="H1265">
        <f t="shared" si="75"/>
        <v>7.0571772987575052</v>
      </c>
      <c r="I1265">
        <f t="shared" si="76"/>
        <v>6.6450635104417994</v>
      </c>
    </row>
    <row r="1266" spans="1:9" x14ac:dyDescent="0.25">
      <c r="A1266">
        <f>'Pivot MRIP 12"'!A1269</f>
        <v>2014</v>
      </c>
      <c r="B1266" t="str">
        <f>'Pivot MRIP 12"'!B1269</f>
        <v>1108720140809005</v>
      </c>
      <c r="C1266">
        <f>'Pivot MRIP 12"'!C1269</f>
        <v>42.517610783999999</v>
      </c>
      <c r="D1266">
        <f>'Pivot MRIP 12"'!D1269</f>
        <v>42.517610783999999</v>
      </c>
      <c r="E1266">
        <f>'Pivot MRIP 12"'!E1269</f>
        <v>0.94160359434525442</v>
      </c>
      <c r="F1266">
        <f>'Pivot MRIP 12"'!F1269</f>
        <v>9</v>
      </c>
      <c r="G1266">
        <f>'Pivot MRIP 12"'!G1269</f>
        <v>9.4264338406784942E-2</v>
      </c>
      <c r="H1266">
        <f t="shared" si="75"/>
        <v>4.0078944511909445</v>
      </c>
      <c r="I1266">
        <f t="shared" si="76"/>
        <v>3.7738478209977941</v>
      </c>
    </row>
    <row r="1267" spans="1:9" x14ac:dyDescent="0.25">
      <c r="A1267">
        <f>'Pivot MRIP 12"'!A1270</f>
        <v>2014</v>
      </c>
      <c r="B1267" t="str">
        <f>'Pivot MRIP 12"'!B1270</f>
        <v>1108720140815006</v>
      </c>
      <c r="C1267">
        <f>'Pivot MRIP 12"'!C1270</f>
        <v>353.63399507000003</v>
      </c>
      <c r="D1267">
        <f>'Pivot MRIP 12"'!D1270</f>
        <v>353.63399507000003</v>
      </c>
      <c r="E1267">
        <f>'Pivot MRIP 12"'!E1270</f>
        <v>0.94160359434525431</v>
      </c>
      <c r="F1267">
        <f>'Pivot MRIP 12"'!F1270</f>
        <v>1</v>
      </c>
      <c r="G1267">
        <f>'Pivot MRIP 12"'!G1270</f>
        <v>5.0274313816951972E-2</v>
      </c>
      <c r="H1267">
        <f t="shared" si="75"/>
        <v>17.778706444491629</v>
      </c>
      <c r="I1267">
        <f t="shared" si="76"/>
        <v>16.740493890942453</v>
      </c>
    </row>
    <row r="1268" spans="1:9" x14ac:dyDescent="0.25">
      <c r="A1268">
        <f>'Pivot MRIP 12"'!A1271</f>
        <v>2014</v>
      </c>
      <c r="B1268" t="str">
        <f>'Pivot MRIP 12"'!B1271</f>
        <v>1108720140816001</v>
      </c>
      <c r="C1268">
        <f>'Pivot MRIP 12"'!C1271</f>
        <v>12.251778698000001</v>
      </c>
      <c r="D1268">
        <f>'Pivot MRIP 12"'!D1271</f>
        <v>12.251778698000001</v>
      </c>
      <c r="E1268">
        <f>'Pivot MRIP 12"'!E1271</f>
        <v>0.99099809701332264</v>
      </c>
      <c r="F1268">
        <f>'Pivot MRIP 12"'!F1271</f>
        <v>10</v>
      </c>
      <c r="G1268">
        <f>'Pivot MRIP 12"'!G1271</f>
        <v>1.1725885532084759</v>
      </c>
      <c r="H1268">
        <f t="shared" si="75"/>
        <v>14.366295457718245</v>
      </c>
      <c r="I1268">
        <f t="shared" si="76"/>
        <v>14.236971459729922</v>
      </c>
    </row>
    <row r="1269" spans="1:9" x14ac:dyDescent="0.25">
      <c r="A1269">
        <f>'Pivot MRIP 12"'!A1272</f>
        <v>2014</v>
      </c>
      <c r="B1269" t="str">
        <f>'Pivot MRIP 12"'!B1272</f>
        <v>1108720140816007</v>
      </c>
      <c r="C1269">
        <f>'Pivot MRIP 12"'!C1272</f>
        <v>37.385794543999999</v>
      </c>
      <c r="D1269">
        <f>'Pivot MRIP 12"'!D1272</f>
        <v>37.385794543999999</v>
      </c>
      <c r="E1269">
        <f>'Pivot MRIP 12"'!E1272</f>
        <v>0.94160359434525442</v>
      </c>
      <c r="F1269">
        <f>'Pivot MRIP 12"'!F1272</f>
        <v>20</v>
      </c>
      <c r="G1269">
        <f>'Pivot MRIP 12"'!G1272</f>
        <v>7.5411470725427962E-2</v>
      </c>
      <c r="H1269">
        <f t="shared" si="75"/>
        <v>2.8193177508017202</v>
      </c>
      <c r="I1269">
        <f t="shared" si="76"/>
        <v>2.6546797277562781</v>
      </c>
    </row>
    <row r="1270" spans="1:9" x14ac:dyDescent="0.25">
      <c r="A1270">
        <f>'Pivot MRIP 12"'!A1273</f>
        <v>2014</v>
      </c>
      <c r="B1270" t="str">
        <f>'Pivot MRIP 12"'!B1273</f>
        <v>1108720140818003</v>
      </c>
      <c r="C1270">
        <f>'Pivot MRIP 12"'!C1273</f>
        <v>177.61143544999996</v>
      </c>
      <c r="D1270">
        <f>'Pivot MRIP 12"'!D1273</f>
        <v>177.61143544999996</v>
      </c>
      <c r="E1270">
        <f>'Pivot MRIP 12"'!E1273</f>
        <v>0.94160359434525431</v>
      </c>
      <c r="F1270">
        <f>'Pivot MRIP 12"'!F1273</f>
        <v>9</v>
      </c>
      <c r="G1270">
        <f>'Pivot MRIP 12"'!G1273</f>
        <v>2.5137156908475986E-2</v>
      </c>
      <c r="H1270">
        <f t="shared" si="75"/>
        <v>4.4646465216463032</v>
      </c>
      <c r="I1270">
        <f t="shared" si="76"/>
        <v>4.2039272122631965</v>
      </c>
    </row>
    <row r="1271" spans="1:9" x14ac:dyDescent="0.25">
      <c r="A1271">
        <f>'Pivot MRIP 12"'!A1274</f>
        <v>2014</v>
      </c>
      <c r="B1271" t="str">
        <f>'Pivot MRIP 12"'!B1274</f>
        <v>1108720140822005</v>
      </c>
      <c r="C1271">
        <f>'Pivot MRIP 12"'!C1274</f>
        <v>171.12273139999999</v>
      </c>
      <c r="D1271">
        <f>'Pivot MRIP 12"'!D1274</f>
        <v>171.12273139999999</v>
      </c>
      <c r="E1271">
        <f>'Pivot MRIP 12"'!E1274</f>
        <v>1.5432358352623567</v>
      </c>
      <c r="F1271">
        <f>'Pivot MRIP 12"'!F1274</f>
        <v>6</v>
      </c>
      <c r="G1271">
        <f>'Pivot MRIP 12"'!G1274</f>
        <v>0.69357437529999999</v>
      </c>
      <c r="H1271">
        <f t="shared" si="75"/>
        <v>118.68634153038468</v>
      </c>
      <c r="I1271">
        <f t="shared" si="76"/>
        <v>183.16101540587655</v>
      </c>
    </row>
    <row r="1272" spans="1:9" x14ac:dyDescent="0.25">
      <c r="A1272">
        <f>'Pivot MRIP 12"'!A1275</f>
        <v>2014</v>
      </c>
      <c r="B1272" t="str">
        <f>'Pivot MRIP 12"'!B1275</f>
        <v>1108720140829006</v>
      </c>
      <c r="C1272">
        <f>'Pivot MRIP 12"'!C1275</f>
        <v>167.18810925</v>
      </c>
      <c r="D1272">
        <f>'Pivot MRIP 12"'!D1275</f>
        <v>167.18810925</v>
      </c>
      <c r="E1272">
        <f>'Pivot MRIP 12"'!E1275</f>
        <v>0.94160359434525431</v>
      </c>
      <c r="F1272">
        <f>'Pivot MRIP 12"'!F1275</f>
        <v>1</v>
      </c>
      <c r="G1272">
        <f>'Pivot MRIP 12"'!G1275</f>
        <v>1.2568578454237993E-2</v>
      </c>
      <c r="H1272">
        <f t="shared" si="75"/>
        <v>2.1013168677243375</v>
      </c>
      <c r="I1272">
        <f t="shared" si="76"/>
        <v>1.9786075155075475</v>
      </c>
    </row>
    <row r="1273" spans="1:9" x14ac:dyDescent="0.25">
      <c r="A1273">
        <f>'Pivot MRIP 12"'!A1276</f>
        <v>2014</v>
      </c>
      <c r="B1273" t="str">
        <f>'Pivot MRIP 12"'!B1276</f>
        <v>1108720140829009</v>
      </c>
      <c r="C1273">
        <f>'Pivot MRIP 12"'!C1276</f>
        <v>167.18810925</v>
      </c>
      <c r="D1273">
        <f>'Pivot MRIP 12"'!D1276</f>
        <v>167.18810925</v>
      </c>
      <c r="E1273">
        <f>'Pivot MRIP 12"'!E1276</f>
        <v>0.94160359434525431</v>
      </c>
      <c r="F1273">
        <f>'Pivot MRIP 12"'!F1276</f>
        <v>1</v>
      </c>
      <c r="G1273">
        <f>'Pivot MRIP 12"'!G1276</f>
        <v>1.2568578454237993E-2</v>
      </c>
      <c r="H1273">
        <f t="shared" si="75"/>
        <v>2.1013168677243375</v>
      </c>
      <c r="I1273">
        <f t="shared" si="76"/>
        <v>1.9786075155075475</v>
      </c>
    </row>
    <row r="1274" spans="1:9" x14ac:dyDescent="0.25">
      <c r="A1274">
        <f>'Pivot MRIP 12"'!A1277</f>
        <v>2014</v>
      </c>
      <c r="B1274" t="str">
        <f>'Pivot MRIP 12"'!B1277</f>
        <v>1108720140831001</v>
      </c>
      <c r="C1274">
        <f>'Pivot MRIP 12"'!C1277</f>
        <v>75.504614818999997</v>
      </c>
      <c r="D1274">
        <f>'Pivot MRIP 12"'!D1277</f>
        <v>75.504614818999997</v>
      </c>
      <c r="E1274">
        <f>'Pivot MRIP 12"'!E1277</f>
        <v>1.2735310847232615</v>
      </c>
      <c r="F1274">
        <f>'Pivot MRIP 12"'!F1277</f>
        <v>24</v>
      </c>
      <c r="G1274">
        <f>'Pivot MRIP 12"'!G1277</f>
        <v>6.1697414112067852</v>
      </c>
      <c r="H1274">
        <f t="shared" si="75"/>
        <v>465.84394878600176</v>
      </c>
      <c r="I1274">
        <f t="shared" si="76"/>
        <v>593.26674940920429</v>
      </c>
    </row>
    <row r="1275" spans="1:9" x14ac:dyDescent="0.25">
      <c r="A1275">
        <f>'Pivot MRIP 12"'!A1278</f>
        <v>2014</v>
      </c>
      <c r="B1275" t="str">
        <f>'Pivot MRIP 12"'!B1278</f>
        <v>1108720140903004</v>
      </c>
      <c r="C1275">
        <f>'Pivot MRIP 12"'!C1278</f>
        <v>185.82986663</v>
      </c>
      <c r="D1275">
        <f>'Pivot MRIP 12"'!D1278</f>
        <v>185.82986663</v>
      </c>
      <c r="E1275">
        <f>'Pivot MRIP 12"'!E1278</f>
        <v>0.94160359434525442</v>
      </c>
      <c r="F1275">
        <f>'Pivot MRIP 12"'!F1278</f>
        <v>4</v>
      </c>
      <c r="G1275">
        <f>'Pivot MRIP 12"'!G1278</f>
        <v>3.7705735362713981E-2</v>
      </c>
      <c r="H1275">
        <f t="shared" si="75"/>
        <v>7.0068517736392133</v>
      </c>
      <c r="I1275">
        <f t="shared" si="76"/>
        <v>6.597676815103104</v>
      </c>
    </row>
    <row r="1276" spans="1:9" x14ac:dyDescent="0.25">
      <c r="A1276">
        <f>'Pivot MRIP 12"'!A1279</f>
        <v>2014</v>
      </c>
      <c r="B1276" t="str">
        <f>'Pivot MRIP 12"'!B1279</f>
        <v>1108720140904003</v>
      </c>
      <c r="C1276">
        <f>'Pivot MRIP 12"'!C1279</f>
        <v>245.64580357</v>
      </c>
      <c r="D1276">
        <f>'Pivot MRIP 12"'!D1279</f>
        <v>245.64580357</v>
      </c>
      <c r="E1276">
        <f>'Pivot MRIP 12"'!E1279</f>
        <v>0.94160359434525431</v>
      </c>
      <c r="F1276">
        <f>'Pivot MRIP 12"'!F1279</f>
        <v>1</v>
      </c>
      <c r="G1276">
        <f>'Pivot MRIP 12"'!G1279</f>
        <v>6.2842892271189965E-3</v>
      </c>
      <c r="H1276">
        <f t="shared" si="75"/>
        <v>1.5437092770619401</v>
      </c>
      <c r="I1276">
        <f t="shared" si="76"/>
        <v>1.4535622039056368</v>
      </c>
    </row>
    <row r="1277" spans="1:9" x14ac:dyDescent="0.25">
      <c r="A1277">
        <f>'Pivot MRIP 12"'!A1280</f>
        <v>2014</v>
      </c>
      <c r="B1277" t="str">
        <f>'Pivot MRIP 12"'!B1280</f>
        <v>1108720140906022</v>
      </c>
      <c r="C1277">
        <f>'Pivot MRIP 12"'!C1280</f>
        <v>1715.2982870000001</v>
      </c>
      <c r="D1277">
        <f>'Pivot MRIP 12"'!D1280</f>
        <v>1715.2982870000001</v>
      </c>
      <c r="E1277">
        <f>'Pivot MRIP 12"'!E1280</f>
        <v>0.94160359434525431</v>
      </c>
      <c r="F1277">
        <f>'Pivot MRIP 12"'!F1280</f>
        <v>4</v>
      </c>
      <c r="G1277">
        <f>'Pivot MRIP 12"'!G1280</f>
        <v>6.2842892271189965E-3</v>
      </c>
      <c r="H1277">
        <f t="shared" si="75"/>
        <v>10.779430546289769</v>
      </c>
      <c r="I1277">
        <f t="shared" si="76"/>
        <v>10.149950547381474</v>
      </c>
    </row>
    <row r="1278" spans="1:9" x14ac:dyDescent="0.25">
      <c r="A1278">
        <f>'Pivot MRIP 12"'!A1281</f>
        <v>2014</v>
      </c>
      <c r="B1278" t="str">
        <f>'Pivot MRIP 12"'!B1281</f>
        <v>1108720140906034</v>
      </c>
      <c r="C1278">
        <f>'Pivot MRIP 12"'!C1281</f>
        <v>715.25856191000003</v>
      </c>
      <c r="D1278">
        <f>'Pivot MRIP 12"'!D1281</f>
        <v>715.25856191000003</v>
      </c>
      <c r="E1278">
        <f>'Pivot MRIP 12"'!E1281</f>
        <v>0.94160359434525431</v>
      </c>
      <c r="F1278">
        <f>'Pivot MRIP 12"'!F1281</f>
        <v>8</v>
      </c>
      <c r="G1278">
        <f>'Pivot MRIP 12"'!G1281</f>
        <v>1.2568578454237993E-2</v>
      </c>
      <c r="H1278">
        <f t="shared" si="75"/>
        <v>8.9897833504312779</v>
      </c>
      <c r="I1278">
        <f t="shared" si="76"/>
        <v>8.4648123151512138</v>
      </c>
    </row>
    <row r="1279" spans="1:9" x14ac:dyDescent="0.25">
      <c r="A1279">
        <f>'Pivot MRIP 12"'!A1282</f>
        <v>2014</v>
      </c>
      <c r="B1279" t="str">
        <f>'Pivot MRIP 12"'!B1282</f>
        <v>1108720140907001</v>
      </c>
      <c r="C1279">
        <f>'Pivot MRIP 12"'!C1282</f>
        <v>1307.4268445</v>
      </c>
      <c r="D1279">
        <f>'Pivot MRIP 12"'!D1282</f>
        <v>1307.4268445</v>
      </c>
      <c r="E1279">
        <f>'Pivot MRIP 12"'!E1282</f>
        <v>0.94160359434525431</v>
      </c>
      <c r="F1279">
        <f>'Pivot MRIP 12"'!F1282</f>
        <v>6</v>
      </c>
      <c r="G1279">
        <f>'Pivot MRIP 12"'!G1282</f>
        <v>1.2568578454237993E-2</v>
      </c>
      <c r="H1279">
        <f t="shared" si="75"/>
        <v>16.432496868275067</v>
      </c>
      <c r="I1279">
        <f t="shared" si="76"/>
        <v>15.472898115234937</v>
      </c>
    </row>
    <row r="1280" spans="1:9" x14ac:dyDescent="0.25">
      <c r="A1280">
        <f>'Pivot MRIP 12"'!A1283</f>
        <v>2014</v>
      </c>
      <c r="B1280" t="str">
        <f>'Pivot MRIP 12"'!B1283</f>
        <v>1108720140926010</v>
      </c>
      <c r="C1280">
        <f>'Pivot MRIP 12"'!C1283</f>
        <v>305.39152937</v>
      </c>
      <c r="D1280">
        <f>'Pivot MRIP 12"'!D1283</f>
        <v>305.39152937</v>
      </c>
      <c r="E1280">
        <f>'Pivot MRIP 12"'!E1283</f>
        <v>0.94160359434525431</v>
      </c>
      <c r="F1280">
        <f>'Pivot MRIP 12"'!F1283</f>
        <v>1</v>
      </c>
      <c r="G1280">
        <f>'Pivot MRIP 12"'!G1283</f>
        <v>6.2842892271189965E-3</v>
      </c>
      <c r="H1280">
        <f t="shared" si="75"/>
        <v>1.9191686980732856</v>
      </c>
      <c r="I1280">
        <f t="shared" si="76"/>
        <v>1.8070961442607079</v>
      </c>
    </row>
    <row r="1281" spans="1:9" x14ac:dyDescent="0.25">
      <c r="A1281">
        <f>'Pivot MRIP 12"'!A1284</f>
        <v>2014</v>
      </c>
      <c r="B1281" t="str">
        <f>'Pivot MRIP 12"'!B1284</f>
        <v>1108720140926012</v>
      </c>
      <c r="C1281">
        <f>'Pivot MRIP 12"'!C1284</f>
        <v>305.39152937</v>
      </c>
      <c r="D1281">
        <f>'Pivot MRIP 12"'!D1284</f>
        <v>305.39152937</v>
      </c>
      <c r="E1281">
        <f>'Pivot MRIP 12"'!E1284</f>
        <v>0.94160359434525442</v>
      </c>
      <c r="F1281">
        <f>'Pivot MRIP 12"'!F1284</f>
        <v>1</v>
      </c>
      <c r="G1281">
        <f>'Pivot MRIP 12"'!G1284</f>
        <v>3.7705735362713981E-2</v>
      </c>
      <c r="H1281">
        <f t="shared" si="75"/>
        <v>11.515012188439714</v>
      </c>
      <c r="I1281">
        <f t="shared" si="76"/>
        <v>10.842576865564249</v>
      </c>
    </row>
    <row r="1282" spans="1:9" x14ac:dyDescent="0.25">
      <c r="A1282">
        <f>'Pivot MRIP 12"'!A1285</f>
        <v>2014</v>
      </c>
      <c r="B1282" t="str">
        <f>'Pivot MRIP 12"'!B1285</f>
        <v>1108720141002001</v>
      </c>
      <c r="C1282">
        <f>'Pivot MRIP 12"'!C1285</f>
        <v>731.33846249999999</v>
      </c>
      <c r="D1282">
        <f>'Pivot MRIP 12"'!D1285</f>
        <v>731.33846249999999</v>
      </c>
      <c r="E1282">
        <f>'Pivot MRIP 12"'!E1285</f>
        <v>0.94160359434525431</v>
      </c>
      <c r="F1282">
        <f>'Pivot MRIP 12"'!F1285</f>
        <v>6</v>
      </c>
      <c r="G1282">
        <f>'Pivot MRIP 12"'!G1285</f>
        <v>5.0274313816951972E-2</v>
      </c>
      <c r="H1282">
        <f t="shared" ref="H1282:H1345" si="77">G1282*C1282</f>
        <v>36.767539370132162</v>
      </c>
      <c r="I1282">
        <f t="shared" ref="I1282:I1345" si="78">E1282*H1282</f>
        <v>34.620447226147093</v>
      </c>
    </row>
    <row r="1283" spans="1:9" x14ac:dyDescent="0.25">
      <c r="A1283">
        <f>'Pivot MRIP 12"'!A1286</f>
        <v>2014</v>
      </c>
      <c r="B1283" t="str">
        <f>'Pivot MRIP 12"'!B1286</f>
        <v>1108720141015001</v>
      </c>
      <c r="C1283">
        <f>'Pivot MRIP 12"'!C1286</f>
        <v>119.0367019</v>
      </c>
      <c r="D1283">
        <f>'Pivot MRIP 12"'!D1286</f>
        <v>119.0367019</v>
      </c>
      <c r="E1283">
        <f>'Pivot MRIP 12"'!E1286</f>
        <v>0.94160359434525431</v>
      </c>
      <c r="F1283">
        <f>'Pivot MRIP 12"'!F1286</f>
        <v>3</v>
      </c>
      <c r="G1283">
        <f>'Pivot MRIP 12"'!G1286</f>
        <v>6.2842892271189965E-3</v>
      </c>
      <c r="H1283">
        <f t="shared" si="77"/>
        <v>0.74806106338194533</v>
      </c>
      <c r="I1283">
        <f t="shared" si="78"/>
        <v>0.70437698607017285</v>
      </c>
    </row>
    <row r="1284" spans="1:9" x14ac:dyDescent="0.25">
      <c r="A1284">
        <f>'Pivot MRIP 12"'!A1287</f>
        <v>2014</v>
      </c>
      <c r="B1284" t="str">
        <f>'Pivot MRIP 12"'!B1287</f>
        <v>1108720141017001</v>
      </c>
      <c r="C1284">
        <f>'Pivot MRIP 12"'!C1287</f>
        <v>320.97912057999997</v>
      </c>
      <c r="D1284">
        <f>'Pivot MRIP 12"'!D1287</f>
        <v>320.97912057999997</v>
      </c>
      <c r="E1284">
        <f>'Pivot MRIP 12"'!E1287</f>
        <v>0.94160359434525442</v>
      </c>
      <c r="F1284">
        <f>'Pivot MRIP 12"'!F1287</f>
        <v>4</v>
      </c>
      <c r="G1284">
        <f>'Pivot MRIP 12"'!G1287</f>
        <v>0.12568578454237994</v>
      </c>
      <c r="H1284">
        <f t="shared" si="77"/>
        <v>40.342512591820466</v>
      </c>
      <c r="I1284">
        <f t="shared" si="78"/>
        <v>37.986654861376834</v>
      </c>
    </row>
    <row r="1285" spans="1:9" x14ac:dyDescent="0.25">
      <c r="A1285">
        <f>'Pivot MRIP 12"'!A1288</f>
        <v>2014</v>
      </c>
      <c r="B1285" t="str">
        <f>'Pivot MRIP 12"'!B1288</f>
        <v>1108720141017003</v>
      </c>
      <c r="C1285">
        <f>'Pivot MRIP 12"'!C1288</f>
        <v>320.97912057999997</v>
      </c>
      <c r="D1285">
        <f>'Pivot MRIP 12"'!D1288</f>
        <v>320.97912057999997</v>
      </c>
      <c r="E1285">
        <f>'Pivot MRIP 12"'!E1288</f>
        <v>0.94160359434525442</v>
      </c>
      <c r="F1285">
        <f>'Pivot MRIP 12"'!F1288</f>
        <v>16</v>
      </c>
      <c r="G1285">
        <f>'Pivot MRIP 12"'!G1288</f>
        <v>6.2842892271189971E-2</v>
      </c>
      <c r="H1285">
        <f t="shared" si="77"/>
        <v>20.171256295910233</v>
      </c>
      <c r="I1285">
        <f t="shared" si="78"/>
        <v>18.993327430688417</v>
      </c>
    </row>
    <row r="1286" spans="1:9" x14ac:dyDescent="0.25">
      <c r="A1286">
        <f>'Pivot MRIP 12"'!A1289</f>
        <v>2014</v>
      </c>
      <c r="B1286" t="str">
        <f>'Pivot MRIP 12"'!B1289</f>
        <v>1108720141017011</v>
      </c>
      <c r="C1286">
        <f>'Pivot MRIP 12"'!C1289</f>
        <v>484.43620162000002</v>
      </c>
      <c r="D1286">
        <f>'Pivot MRIP 12"'!D1289</f>
        <v>484.43620162000002</v>
      </c>
      <c r="E1286">
        <f>'Pivot MRIP 12"'!E1289</f>
        <v>0.94160359434525442</v>
      </c>
      <c r="F1286">
        <f>'Pivot MRIP 12"'!F1289</f>
        <v>15</v>
      </c>
      <c r="G1286">
        <f>'Pivot MRIP 12"'!G1289</f>
        <v>0.18852867681356988</v>
      </c>
      <c r="H1286">
        <f t="shared" si="77"/>
        <v>91.330116092010357</v>
      </c>
      <c r="I1286">
        <f t="shared" si="78"/>
        <v>85.996765584206315</v>
      </c>
    </row>
    <row r="1287" spans="1:9" x14ac:dyDescent="0.25">
      <c r="A1287">
        <f>'Pivot MRIP 12"'!A1290</f>
        <v>2014</v>
      </c>
      <c r="B1287" t="str">
        <f>'Pivot MRIP 12"'!B1290</f>
        <v>1108720141108001</v>
      </c>
      <c r="C1287">
        <f>'Pivot MRIP 12"'!C1290</f>
        <v>14.702369726000001</v>
      </c>
      <c r="D1287">
        <f>'Pivot MRIP 12"'!D1290</f>
        <v>14.702369726000001</v>
      </c>
      <c r="E1287">
        <f>'Pivot MRIP 12"'!E1290</f>
        <v>1.0561722537949951</v>
      </c>
      <c r="F1287">
        <f>'Pivot MRIP 12"'!F1290</f>
        <v>6</v>
      </c>
      <c r="G1287">
        <f>'Pivot MRIP 12"'!G1290</f>
        <v>1.432311933908476</v>
      </c>
      <c r="H1287">
        <f t="shared" si="77"/>
        <v>21.05837961528449</v>
      </c>
      <c r="I1287">
        <f t="shared" si="78"/>
        <v>22.241276259545604</v>
      </c>
    </row>
    <row r="1288" spans="1:9" x14ac:dyDescent="0.25">
      <c r="A1288">
        <f>'Pivot MRIP 12"'!A1291</f>
        <v>2014</v>
      </c>
      <c r="B1288" t="str">
        <f>'Pivot MRIP 12"'!B1291</f>
        <v>1108720141108007</v>
      </c>
      <c r="C1288">
        <f>'Pivot MRIP 12"'!C1291</f>
        <v>7.3511848629000003</v>
      </c>
      <c r="D1288">
        <f>'Pivot MRIP 12"'!D1291</f>
        <v>7.3511848629000003</v>
      </c>
      <c r="E1288">
        <f>'Pivot MRIP 12"'!E1291</f>
        <v>0.88494848895165157</v>
      </c>
      <c r="F1288">
        <f>'Pivot MRIP 12"'!F1291</f>
        <v>12</v>
      </c>
      <c r="G1288">
        <f>'Pivot MRIP 12"'!G1291</f>
        <v>0.84808989708983296</v>
      </c>
      <c r="H1288">
        <f t="shared" si="77"/>
        <v>6.2344656138651988</v>
      </c>
      <c r="I1288">
        <f t="shared" si="78"/>
        <v>5.5171809244110381</v>
      </c>
    </row>
    <row r="1289" spans="1:9" x14ac:dyDescent="0.25">
      <c r="A1289">
        <f>'Pivot MRIP 12"'!A1292</f>
        <v>2014</v>
      </c>
      <c r="B1289" t="str">
        <f>'Pivot MRIP 12"'!B1292</f>
        <v>1108720141110001</v>
      </c>
      <c r="C1289">
        <f>'Pivot MRIP 12"'!C1292</f>
        <v>133.17356100999999</v>
      </c>
      <c r="D1289">
        <f>'Pivot MRIP 12"'!D1292</f>
        <v>133.17356100999999</v>
      </c>
      <c r="E1289">
        <f>'Pivot MRIP 12"'!E1292</f>
        <v>0.94160359434525431</v>
      </c>
      <c r="F1289">
        <f>'Pivot MRIP 12"'!F1292</f>
        <v>2</v>
      </c>
      <c r="G1289">
        <f>'Pivot MRIP 12"'!G1292</f>
        <v>6.2842892271189965E-3</v>
      </c>
      <c r="H1289">
        <f t="shared" si="77"/>
        <v>0.83690117479221737</v>
      </c>
      <c r="I1289">
        <f t="shared" si="78"/>
        <v>0.78802915429611786</v>
      </c>
    </row>
    <row r="1290" spans="1:9" x14ac:dyDescent="0.25">
      <c r="A1290">
        <f>'Pivot MRIP 12"'!A1293</f>
        <v>2014</v>
      </c>
      <c r="B1290" t="str">
        <f>'Pivot MRIP 12"'!B1293</f>
        <v>1108720141110022</v>
      </c>
      <c r="C1290">
        <f>'Pivot MRIP 12"'!C1293</f>
        <v>133.17356100999999</v>
      </c>
      <c r="D1290">
        <f>'Pivot MRIP 12"'!D1293</f>
        <v>133.17356100999999</v>
      </c>
      <c r="E1290">
        <f>'Pivot MRIP 12"'!E1293</f>
        <v>0.94160359434525431</v>
      </c>
      <c r="F1290">
        <f>'Pivot MRIP 12"'!F1293</f>
        <v>5</v>
      </c>
      <c r="G1290">
        <f>'Pivot MRIP 12"'!G1293</f>
        <v>1.2568578454237993E-2</v>
      </c>
      <c r="H1290">
        <f t="shared" si="77"/>
        <v>1.6738023495844347</v>
      </c>
      <c r="I1290">
        <f t="shared" si="78"/>
        <v>1.5760583085922357</v>
      </c>
    </row>
    <row r="1291" spans="1:9" x14ac:dyDescent="0.25">
      <c r="A1291">
        <f>'Pivot MRIP 12"'!A1294</f>
        <v>2014</v>
      </c>
      <c r="B1291" t="str">
        <f>'Pivot MRIP 12"'!B1294</f>
        <v>1108720141110031</v>
      </c>
      <c r="C1291">
        <f>'Pivot MRIP 12"'!C1294</f>
        <v>133.17356100999999</v>
      </c>
      <c r="D1291">
        <f>'Pivot MRIP 12"'!D1294</f>
        <v>133.17356100999999</v>
      </c>
      <c r="E1291">
        <f>'Pivot MRIP 12"'!E1294</f>
        <v>0.94160359434525442</v>
      </c>
      <c r="F1291">
        <f>'Pivot MRIP 12"'!F1294</f>
        <v>4</v>
      </c>
      <c r="G1291">
        <f>'Pivot MRIP 12"'!G1294</f>
        <v>4.3990024589832977E-2</v>
      </c>
      <c r="H1291">
        <f t="shared" si="77"/>
        <v>5.8583082235455217</v>
      </c>
      <c r="I1291">
        <f t="shared" si="78"/>
        <v>5.5162040800728258</v>
      </c>
    </row>
    <row r="1292" spans="1:9" x14ac:dyDescent="0.25">
      <c r="A1292">
        <f>'Pivot MRIP 12"'!A1295</f>
        <v>2014</v>
      </c>
      <c r="B1292" t="str">
        <f>'Pivot MRIP 12"'!B1295</f>
        <v>1108720141116010</v>
      </c>
      <c r="C1292">
        <f>'Pivot MRIP 12"'!C1295</f>
        <v>1159.5542751999999</v>
      </c>
      <c r="D1292">
        <f>'Pivot MRIP 12"'!D1295</f>
        <v>1159.5542751999999</v>
      </c>
      <c r="E1292">
        <f>'Pivot MRIP 12"'!E1295</f>
        <v>0.94160359434525431</v>
      </c>
      <c r="F1292">
        <f>'Pivot MRIP 12"'!F1295</f>
        <v>2</v>
      </c>
      <c r="G1292">
        <f>'Pivot MRIP 12"'!G1295</f>
        <v>6.2842892271189965E-3</v>
      </c>
      <c r="H1292">
        <f t="shared" si="77"/>
        <v>7.2869744398991356</v>
      </c>
      <c r="I1292">
        <f t="shared" si="78"/>
        <v>6.8614413245110226</v>
      </c>
    </row>
    <row r="1293" spans="1:9" x14ac:dyDescent="0.25">
      <c r="A1293">
        <f>'Pivot MRIP 12"'!A1296</f>
        <v>2014</v>
      </c>
      <c r="B1293" t="str">
        <f>'Pivot MRIP 12"'!B1296</f>
        <v>1108720141126001</v>
      </c>
      <c r="C1293">
        <f>'Pivot MRIP 12"'!C1296</f>
        <v>127.12447748</v>
      </c>
      <c r="D1293">
        <f>'Pivot MRIP 12"'!D1296</f>
        <v>127.12447748</v>
      </c>
      <c r="E1293">
        <f>'Pivot MRIP 12"'!E1296</f>
        <v>0.94160359434525442</v>
      </c>
      <c r="F1293">
        <f>'Pivot MRIP 12"'!F1296</f>
        <v>3</v>
      </c>
      <c r="G1293">
        <f>'Pivot MRIP 12"'!G1296</f>
        <v>1.8852867681356991E-2</v>
      </c>
      <c r="H1293">
        <f t="shared" si="77"/>
        <v>2.3966609529920864</v>
      </c>
      <c r="I1293">
        <f t="shared" si="78"/>
        <v>2.2567045677642712</v>
      </c>
    </row>
    <row r="1294" spans="1:9" x14ac:dyDescent="0.25">
      <c r="A1294">
        <f>'Pivot MRIP 12"'!A1297</f>
        <v>2014</v>
      </c>
      <c r="B1294" t="str">
        <f>'Pivot MRIP 12"'!B1297</f>
        <v>1108720141213002</v>
      </c>
      <c r="C1294">
        <f>'Pivot MRIP 12"'!C1297</f>
        <v>399.85603548</v>
      </c>
      <c r="D1294">
        <f>'Pivot MRIP 12"'!D1297</f>
        <v>399.85603548</v>
      </c>
      <c r="E1294">
        <f>'Pivot MRIP 12"'!E1297</f>
        <v>0.94160359434525442</v>
      </c>
      <c r="F1294">
        <f>'Pivot MRIP 12"'!F1297</f>
        <v>4</v>
      </c>
      <c r="G1294">
        <f>'Pivot MRIP 12"'!G1297</f>
        <v>6.2842892271189971E-2</v>
      </c>
      <c r="H1294">
        <f t="shared" si="77"/>
        <v>25.128109761654756</v>
      </c>
      <c r="I1294">
        <f t="shared" si="78"/>
        <v>23.660718470676191</v>
      </c>
    </row>
    <row r="1295" spans="1:9" x14ac:dyDescent="0.25">
      <c r="A1295">
        <f>'Pivot MRIP 12"'!A1298</f>
        <v>2014</v>
      </c>
      <c r="B1295" t="str">
        <f>'Pivot MRIP 12"'!B1298</f>
        <v>1109920141011010</v>
      </c>
      <c r="C1295">
        <f>'Pivot MRIP 12"'!C1298</f>
        <v>206.62535315</v>
      </c>
      <c r="D1295">
        <f>'Pivot MRIP 12"'!D1298</f>
        <v>206.62535315</v>
      </c>
      <c r="E1295">
        <f>'Pivot MRIP 12"'!E1298</f>
        <v>0.94160359434525431</v>
      </c>
      <c r="F1295">
        <f>'Pivot MRIP 12"'!F1298</f>
        <v>2</v>
      </c>
      <c r="G1295">
        <f>'Pivot MRIP 12"'!G1298</f>
        <v>1.2568578454237993E-2</v>
      </c>
      <c r="H1295">
        <f t="shared" si="77"/>
        <v>2.5969869617004062</v>
      </c>
      <c r="I1295">
        <f t="shared" si="78"/>
        <v>2.4453322576048637</v>
      </c>
    </row>
    <row r="1296" spans="1:9" x14ac:dyDescent="0.25">
      <c r="A1296">
        <f>'Pivot MRIP 12"'!A1299</f>
        <v>2014</v>
      </c>
      <c r="B1296" t="str">
        <f>'Pivot MRIP 12"'!B1299</f>
        <v>1109920141011012</v>
      </c>
      <c r="C1296">
        <f>'Pivot MRIP 12"'!C1299</f>
        <v>402.87313434999999</v>
      </c>
      <c r="D1296">
        <f>'Pivot MRIP 12"'!D1299</f>
        <v>402.87313434999999</v>
      </c>
      <c r="E1296">
        <f>'Pivot MRIP 12"'!E1299</f>
        <v>0.94160359434525442</v>
      </c>
      <c r="F1296">
        <f>'Pivot MRIP 12"'!F1299</f>
        <v>5</v>
      </c>
      <c r="G1296">
        <f>'Pivot MRIP 12"'!G1299</f>
        <v>6.2842892271189971E-2</v>
      </c>
      <c r="H1296">
        <f t="shared" si="77"/>
        <v>25.317712980913694</v>
      </c>
      <c r="I1296">
        <f t="shared" si="78"/>
        <v>23.83924954342984</v>
      </c>
    </row>
    <row r="1297" spans="1:9" x14ac:dyDescent="0.25">
      <c r="A1297">
        <f>'Pivot MRIP 12"'!A1300</f>
        <v>2014</v>
      </c>
      <c r="B1297" t="str">
        <f>'Pivot MRIP 12"'!B1300</f>
        <v>1109920141011014</v>
      </c>
      <c r="C1297">
        <f>'Pivot MRIP 12"'!C1300</f>
        <v>141.20942608999999</v>
      </c>
      <c r="D1297">
        <f>'Pivot MRIP 12"'!D1300</f>
        <v>141.20942608999999</v>
      </c>
      <c r="E1297">
        <f>'Pivot MRIP 12"'!E1300</f>
        <v>0.94160359434525431</v>
      </c>
      <c r="F1297">
        <f>'Pivot MRIP 12"'!F1300</f>
        <v>1</v>
      </c>
      <c r="G1297">
        <f>'Pivot MRIP 12"'!G1300</f>
        <v>6.2842892271189965E-3</v>
      </c>
      <c r="H1297">
        <f t="shared" si="77"/>
        <v>0.88740087514504318</v>
      </c>
      <c r="I1297">
        <f t="shared" si="78"/>
        <v>0.83557985366169696</v>
      </c>
    </row>
    <row r="1298" spans="1:9" x14ac:dyDescent="0.25">
      <c r="A1298">
        <f>'Pivot MRIP 12"'!A1301</f>
        <v>2014</v>
      </c>
      <c r="B1298" t="str">
        <f>'Pivot MRIP 12"'!B1301</f>
        <v>1109920141011016</v>
      </c>
      <c r="C1298">
        <f>'Pivot MRIP 12"'!C1301</f>
        <v>141.20942608999999</v>
      </c>
      <c r="D1298">
        <f>'Pivot MRIP 12"'!D1301</f>
        <v>141.20942608999999</v>
      </c>
      <c r="E1298">
        <f>'Pivot MRIP 12"'!E1301</f>
        <v>0.94160359434525442</v>
      </c>
      <c r="F1298">
        <f>'Pivot MRIP 12"'!F1301</f>
        <v>1</v>
      </c>
      <c r="G1298">
        <f>'Pivot MRIP 12"'!G1301</f>
        <v>6.2842892271189971E-2</v>
      </c>
      <c r="H1298">
        <f t="shared" si="77"/>
        <v>8.8740087514504324</v>
      </c>
      <c r="I1298">
        <f t="shared" si="78"/>
        <v>8.3557985366169714</v>
      </c>
    </row>
    <row r="1299" spans="1:9" x14ac:dyDescent="0.25">
      <c r="A1299">
        <f>'Pivot MRIP 12"'!A1302</f>
        <v>2014</v>
      </c>
      <c r="B1299" t="str">
        <f>'Pivot MRIP 12"'!B1302</f>
        <v>1109920141011019</v>
      </c>
      <c r="C1299">
        <f>'Pivot MRIP 12"'!C1302</f>
        <v>206.62535315</v>
      </c>
      <c r="D1299">
        <f>'Pivot MRIP 12"'!D1302</f>
        <v>206.62535315</v>
      </c>
      <c r="E1299">
        <f>'Pivot MRIP 12"'!E1302</f>
        <v>0.94160359434525442</v>
      </c>
      <c r="F1299">
        <f>'Pivot MRIP 12"'!F1302</f>
        <v>2</v>
      </c>
      <c r="G1299">
        <f>'Pivot MRIP 12"'!G1302</f>
        <v>4.3990024589832977E-2</v>
      </c>
      <c r="H1299">
        <f t="shared" si="77"/>
        <v>9.089454365951422</v>
      </c>
      <c r="I1299">
        <f t="shared" si="78"/>
        <v>8.5586629016170246</v>
      </c>
    </row>
    <row r="1300" spans="1:9" x14ac:dyDescent="0.25">
      <c r="A1300">
        <f>'Pivot MRIP 12"'!A1303</f>
        <v>2014</v>
      </c>
      <c r="B1300" t="str">
        <f>'Pivot MRIP 12"'!B1303</f>
        <v>1109920141011020</v>
      </c>
      <c r="C1300">
        <f>'Pivot MRIP 12"'!C1303</f>
        <v>206.62535315</v>
      </c>
      <c r="D1300">
        <f>'Pivot MRIP 12"'!D1303</f>
        <v>206.62535315</v>
      </c>
      <c r="E1300">
        <f>'Pivot MRIP 12"'!E1303</f>
        <v>0.94160359434525442</v>
      </c>
      <c r="F1300">
        <f>'Pivot MRIP 12"'!F1303</f>
        <v>2</v>
      </c>
      <c r="G1300">
        <f>'Pivot MRIP 12"'!G1303</f>
        <v>1.8852867681356991E-2</v>
      </c>
      <c r="H1300">
        <f t="shared" si="77"/>
        <v>3.8954804425506095</v>
      </c>
      <c r="I1300">
        <f t="shared" si="78"/>
        <v>3.6679983864072963</v>
      </c>
    </row>
    <row r="1301" spans="1:9" x14ac:dyDescent="0.25">
      <c r="A1301">
        <f>'Pivot MRIP 12"'!A1304</f>
        <v>2014</v>
      </c>
      <c r="B1301" t="str">
        <f>'Pivot MRIP 12"'!B1304</f>
        <v>1109920141011022</v>
      </c>
      <c r="C1301">
        <f>'Pivot MRIP 12"'!C1304</f>
        <v>206.62535315</v>
      </c>
      <c r="D1301">
        <f>'Pivot MRIP 12"'!D1304</f>
        <v>206.62535315</v>
      </c>
      <c r="E1301">
        <f>'Pivot MRIP 12"'!E1304</f>
        <v>0.94160359434525442</v>
      </c>
      <c r="F1301">
        <f>'Pivot MRIP 12"'!F1304</f>
        <v>2</v>
      </c>
      <c r="G1301">
        <f>'Pivot MRIP 12"'!G1304</f>
        <v>1.8852867681356991E-2</v>
      </c>
      <c r="H1301">
        <f t="shared" si="77"/>
        <v>3.8954804425506095</v>
      </c>
      <c r="I1301">
        <f t="shared" si="78"/>
        <v>3.6679983864072963</v>
      </c>
    </row>
    <row r="1302" spans="1:9" x14ac:dyDescent="0.25">
      <c r="A1302">
        <f>'Pivot MRIP 12"'!A1305</f>
        <v>2014</v>
      </c>
      <c r="B1302" t="str">
        <f>'Pivot MRIP 12"'!B1305</f>
        <v>1511220140316001</v>
      </c>
      <c r="C1302">
        <f>'Pivot MRIP 12"'!C1305</f>
        <v>158.29264886000001</v>
      </c>
      <c r="D1302">
        <f>'Pivot MRIP 12"'!D1305</f>
        <v>158.29264886000001</v>
      </c>
      <c r="E1302">
        <f>'Pivot MRIP 12"'!E1305</f>
        <v>2.0614210594028255</v>
      </c>
      <c r="F1302">
        <f>'Pivot MRIP 12"'!F1305</f>
        <v>8</v>
      </c>
      <c r="G1302">
        <f>'Pivot MRIP 12"'!G1305</f>
        <v>0.65047365312711902</v>
      </c>
      <c r="H1302">
        <f t="shared" si="77"/>
        <v>102.96519756713251</v>
      </c>
      <c r="I1302">
        <f t="shared" si="78"/>
        <v>212.25462665045953</v>
      </c>
    </row>
    <row r="1303" spans="1:9" x14ac:dyDescent="0.25">
      <c r="A1303">
        <f>'Pivot MRIP 12"'!A1306</f>
        <v>2014</v>
      </c>
      <c r="B1303" t="str">
        <f>'Pivot MRIP 12"'!B1306</f>
        <v>1511220140520004</v>
      </c>
      <c r="C1303">
        <f>'Pivot MRIP 12"'!C1306</f>
        <v>308.95011483000002</v>
      </c>
      <c r="D1303">
        <f>'Pivot MRIP 12"'!D1306</f>
        <v>308.95011483000002</v>
      </c>
      <c r="E1303">
        <f>'Pivot MRIP 12"'!E1306</f>
        <v>0.94160359434525431</v>
      </c>
      <c r="F1303">
        <f>'Pivot MRIP 12"'!F1306</f>
        <v>2</v>
      </c>
      <c r="G1303">
        <f>'Pivot MRIP 12"'!G1306</f>
        <v>6.2842892271189965E-3</v>
      </c>
      <c r="H1303">
        <f t="shared" si="77"/>
        <v>1.941531878343346</v>
      </c>
      <c r="I1303">
        <f t="shared" si="78"/>
        <v>1.8281533951839877</v>
      </c>
    </row>
    <row r="1304" spans="1:9" x14ac:dyDescent="0.25">
      <c r="A1304">
        <f>'Pivot MRIP 12"'!A1307</f>
        <v>2014</v>
      </c>
      <c r="B1304" t="str">
        <f>'Pivot MRIP 12"'!B1307</f>
        <v>1511220140523003</v>
      </c>
      <c r="C1304">
        <f>'Pivot MRIP 12"'!C1307</f>
        <v>408.38699086000003</v>
      </c>
      <c r="D1304">
        <f>'Pivot MRIP 12"'!D1307</f>
        <v>408.38699086000003</v>
      </c>
      <c r="E1304">
        <f>'Pivot MRIP 12"'!E1307</f>
        <v>0.94160359434525431</v>
      </c>
      <c r="F1304">
        <f>'Pivot MRIP 12"'!F1307</f>
        <v>1</v>
      </c>
      <c r="G1304">
        <f>'Pivot MRIP 12"'!G1307</f>
        <v>2.5137156908475986E-2</v>
      </c>
      <c r="H1304">
        <f t="shared" si="77"/>
        <v>10.265687868628168</v>
      </c>
      <c r="I1304">
        <f t="shared" si="78"/>
        <v>9.666208595526756</v>
      </c>
    </row>
    <row r="1305" spans="1:9" x14ac:dyDescent="0.25">
      <c r="A1305">
        <f>'Pivot MRIP 12"'!A1308</f>
        <v>2014</v>
      </c>
      <c r="B1305" t="str">
        <f>'Pivot MRIP 12"'!B1308</f>
        <v>1511220140531016</v>
      </c>
      <c r="C1305">
        <f>'Pivot MRIP 12"'!C1308</f>
        <v>206.74177940000001</v>
      </c>
      <c r="D1305">
        <f>'Pivot MRIP 12"'!D1308</f>
        <v>206.74177940000001</v>
      </c>
      <c r="E1305">
        <f>'Pivot MRIP 12"'!E1308</f>
        <v>0.99885124147157855</v>
      </c>
      <c r="F1305">
        <f>'Pivot MRIP 12"'!F1308</f>
        <v>18</v>
      </c>
      <c r="G1305">
        <f>'Pivot MRIP 12"'!G1308</f>
        <v>4.4754443222678493</v>
      </c>
      <c r="H1305">
        <f t="shared" si="77"/>
        <v>925.26132279128228</v>
      </c>
      <c r="I1305">
        <f t="shared" si="78"/>
        <v>924.19842095570732</v>
      </c>
    </row>
    <row r="1306" spans="1:9" x14ac:dyDescent="0.25">
      <c r="A1306">
        <f>'Pivot MRIP 12"'!A1309</f>
        <v>2014</v>
      </c>
      <c r="B1306" t="str">
        <f>'Pivot MRIP 12"'!B1309</f>
        <v>1511220140607008</v>
      </c>
      <c r="C1306">
        <f>'Pivot MRIP 12"'!C1309</f>
        <v>648.98420081999996</v>
      </c>
      <c r="D1306">
        <f>'Pivot MRIP 12"'!D1309</f>
        <v>648.98420081999996</v>
      </c>
      <c r="E1306">
        <f>'Pivot MRIP 12"'!E1309</f>
        <v>0.61729433411321821</v>
      </c>
      <c r="F1306">
        <f>'Pivot MRIP 12"'!F1309</f>
        <v>2</v>
      </c>
      <c r="G1306">
        <f>'Pivot MRIP 12"'!G1309</f>
        <v>1.9865843443</v>
      </c>
      <c r="H1306">
        <f t="shared" si="77"/>
        <v>1289.261853047059</v>
      </c>
      <c r="I1306">
        <f t="shared" si="78"/>
        <v>795.85403707425814</v>
      </c>
    </row>
    <row r="1307" spans="1:9" x14ac:dyDescent="0.25">
      <c r="A1307">
        <f>'Pivot MRIP 12"'!A1310</f>
        <v>2014</v>
      </c>
      <c r="B1307" t="str">
        <f>'Pivot MRIP 12"'!B1310</f>
        <v>1511220140607010</v>
      </c>
      <c r="C1307">
        <f>'Pivot MRIP 12"'!C1310</f>
        <v>648.98420081999996</v>
      </c>
      <c r="D1307">
        <f>'Pivot MRIP 12"'!D1310</f>
        <v>648.98420081999996</v>
      </c>
      <c r="E1307">
        <f>'Pivot MRIP 12"'!E1310</f>
        <v>0.94160359434525442</v>
      </c>
      <c r="F1307">
        <f>'Pivot MRIP 12"'!F1310</f>
        <v>4</v>
      </c>
      <c r="G1307">
        <f>'Pivot MRIP 12"'!G1310</f>
        <v>7.5411470725427962E-2</v>
      </c>
      <c r="H1307">
        <f t="shared" si="77"/>
        <v>48.940853061402692</v>
      </c>
      <c r="I1307">
        <f t="shared" si="78"/>
        <v>46.082883152939722</v>
      </c>
    </row>
    <row r="1308" spans="1:9" x14ac:dyDescent="0.25">
      <c r="A1308">
        <f>'Pivot MRIP 12"'!A1311</f>
        <v>2014</v>
      </c>
      <c r="B1308" t="str">
        <f>'Pivot MRIP 12"'!B1311</f>
        <v>1511220140607017</v>
      </c>
      <c r="C1308">
        <f>'Pivot MRIP 12"'!C1311</f>
        <v>648.98420081999996</v>
      </c>
      <c r="D1308">
        <f>'Pivot MRIP 12"'!D1311</f>
        <v>648.98420081999996</v>
      </c>
      <c r="E1308">
        <f>'Pivot MRIP 12"'!E1311</f>
        <v>0.94160359434525431</v>
      </c>
      <c r="F1308">
        <f>'Pivot MRIP 12"'!F1311</f>
        <v>4</v>
      </c>
      <c r="G1308">
        <f>'Pivot MRIP 12"'!G1311</f>
        <v>1.2568578454237993E-2</v>
      </c>
      <c r="H1308">
        <f t="shared" si="77"/>
        <v>8.1568088435671147</v>
      </c>
      <c r="I1308">
        <f t="shared" si="78"/>
        <v>7.6804805254899522</v>
      </c>
    </row>
    <row r="1309" spans="1:9" x14ac:dyDescent="0.25">
      <c r="A1309">
        <f>'Pivot MRIP 12"'!A1312</f>
        <v>2014</v>
      </c>
      <c r="B1309" t="str">
        <f>'Pivot MRIP 12"'!B1312</f>
        <v>1511220140607021</v>
      </c>
      <c r="C1309">
        <f>'Pivot MRIP 12"'!C1312</f>
        <v>1276.0080780000001</v>
      </c>
      <c r="D1309">
        <f>'Pivot MRIP 12"'!D1312</f>
        <v>1276.0080780000001</v>
      </c>
      <c r="E1309">
        <f>'Pivot MRIP 12"'!E1312</f>
        <v>0.94160359434525431</v>
      </c>
      <c r="F1309">
        <f>'Pivot MRIP 12"'!F1312</f>
        <v>2</v>
      </c>
      <c r="G1309">
        <f>'Pivot MRIP 12"'!G1312</f>
        <v>2.5137156908475986E-2</v>
      </c>
      <c r="H1309">
        <f t="shared" si="77"/>
        <v>32.075215273168865</v>
      </c>
      <c r="I1309">
        <f t="shared" si="78"/>
        <v>30.2021379906136</v>
      </c>
    </row>
    <row r="1310" spans="1:9" x14ac:dyDescent="0.25">
      <c r="A1310">
        <f>'Pivot MRIP 12"'!A1313</f>
        <v>2014</v>
      </c>
      <c r="B1310" t="str">
        <f>'Pivot MRIP 12"'!B1313</f>
        <v>1511220140607036</v>
      </c>
      <c r="C1310">
        <f>'Pivot MRIP 12"'!C1313</f>
        <v>648.98420081999996</v>
      </c>
      <c r="D1310">
        <f>'Pivot MRIP 12"'!D1313</f>
        <v>648.98420081999996</v>
      </c>
      <c r="E1310">
        <f>'Pivot MRIP 12"'!E1313</f>
        <v>0.94160359434525431</v>
      </c>
      <c r="F1310">
        <f>'Pivot MRIP 12"'!F1313</f>
        <v>3</v>
      </c>
      <c r="G1310">
        <f>'Pivot MRIP 12"'!G1313</f>
        <v>1.2568578454237993E-2</v>
      </c>
      <c r="H1310">
        <f t="shared" si="77"/>
        <v>8.1568088435671147</v>
      </c>
      <c r="I1310">
        <f t="shared" si="78"/>
        <v>7.6804805254899522</v>
      </c>
    </row>
    <row r="1311" spans="1:9" x14ac:dyDescent="0.25">
      <c r="A1311">
        <f>'Pivot MRIP 12"'!A1314</f>
        <v>2014</v>
      </c>
      <c r="B1311" t="str">
        <f>'Pivot MRIP 12"'!B1314</f>
        <v>1511220140607039</v>
      </c>
      <c r="C1311">
        <f>'Pivot MRIP 12"'!C1314</f>
        <v>648.98420081999996</v>
      </c>
      <c r="D1311">
        <f>'Pivot MRIP 12"'!D1314</f>
        <v>648.98420081999996</v>
      </c>
      <c r="E1311">
        <f>'Pivot MRIP 12"'!E1314</f>
        <v>0.94160359434525442</v>
      </c>
      <c r="F1311">
        <f>'Pivot MRIP 12"'!F1314</f>
        <v>2</v>
      </c>
      <c r="G1311">
        <f>'Pivot MRIP 12"'!G1314</f>
        <v>1.8852867681356991E-2</v>
      </c>
      <c r="H1311">
        <f t="shared" si="77"/>
        <v>12.235213265350673</v>
      </c>
      <c r="I1311">
        <f t="shared" si="78"/>
        <v>11.520720788234931</v>
      </c>
    </row>
    <row r="1312" spans="1:9" x14ac:dyDescent="0.25">
      <c r="A1312">
        <f>'Pivot MRIP 12"'!A1315</f>
        <v>2014</v>
      </c>
      <c r="B1312" t="str">
        <f>'Pivot MRIP 12"'!B1315</f>
        <v>1511220140607044</v>
      </c>
      <c r="C1312">
        <f>'Pivot MRIP 12"'!C1315</f>
        <v>648.98420081999996</v>
      </c>
      <c r="D1312">
        <f>'Pivot MRIP 12"'!D1315</f>
        <v>648.98420081999996</v>
      </c>
      <c r="E1312">
        <f>'Pivot MRIP 12"'!E1315</f>
        <v>0.94160359434525431</v>
      </c>
      <c r="F1312">
        <f>'Pivot MRIP 12"'!F1315</f>
        <v>16</v>
      </c>
      <c r="G1312">
        <f>'Pivot MRIP 12"'!G1315</f>
        <v>2.5137156908475986E-2</v>
      </c>
      <c r="H1312">
        <f t="shared" si="77"/>
        <v>16.313617687134229</v>
      </c>
      <c r="I1312">
        <f t="shared" si="78"/>
        <v>15.360961050979904</v>
      </c>
    </row>
    <row r="1313" spans="1:9" x14ac:dyDescent="0.25">
      <c r="A1313">
        <f>'Pivot MRIP 12"'!A1316</f>
        <v>2014</v>
      </c>
      <c r="B1313" t="str">
        <f>'Pivot MRIP 12"'!B1316</f>
        <v>1511220140618012</v>
      </c>
      <c r="C1313">
        <f>'Pivot MRIP 12"'!C1316</f>
        <v>109.33856199</v>
      </c>
      <c r="D1313">
        <f>'Pivot MRIP 12"'!D1316</f>
        <v>109.33856199</v>
      </c>
      <c r="E1313">
        <f>'Pivot MRIP 12"'!E1316</f>
        <v>0.94160359434525431</v>
      </c>
      <c r="F1313">
        <f>'Pivot MRIP 12"'!F1316</f>
        <v>8</v>
      </c>
      <c r="G1313">
        <f>'Pivot MRIP 12"'!G1316</f>
        <v>1.2568578454237993E-2</v>
      </c>
      <c r="H1313">
        <f t="shared" si="77"/>
        <v>1.3742302944448792</v>
      </c>
      <c r="I1313">
        <f t="shared" si="78"/>
        <v>1.2939801847074355</v>
      </c>
    </row>
    <row r="1314" spans="1:9" x14ac:dyDescent="0.25">
      <c r="A1314">
        <f>'Pivot MRIP 12"'!A1317</f>
        <v>2014</v>
      </c>
      <c r="B1314" t="str">
        <f>'Pivot MRIP 12"'!B1317</f>
        <v>1511220140628001</v>
      </c>
      <c r="C1314">
        <f>'Pivot MRIP 12"'!C1317</f>
        <v>243.24572954000001</v>
      </c>
      <c r="D1314">
        <f>'Pivot MRIP 12"'!D1317</f>
        <v>243.24572954000001</v>
      </c>
      <c r="E1314">
        <f>'Pivot MRIP 12"'!E1317</f>
        <v>1.5432358352492468</v>
      </c>
      <c r="F1314">
        <f>'Pivot MRIP 12"'!F1317</f>
        <v>5</v>
      </c>
      <c r="G1314">
        <f>'Pivot MRIP 12"'!G1317</f>
        <v>0.98210338860000002</v>
      </c>
      <c r="H1314">
        <f t="shared" si="77"/>
        <v>238.89245524371313</v>
      </c>
      <c r="I1314">
        <f t="shared" si="78"/>
        <v>368.66739770277496</v>
      </c>
    </row>
    <row r="1315" spans="1:9" x14ac:dyDescent="0.25">
      <c r="A1315">
        <f>'Pivot MRIP 12"'!A1318</f>
        <v>2014</v>
      </c>
      <c r="B1315" t="str">
        <f>'Pivot MRIP 12"'!B1318</f>
        <v>1511220140629001</v>
      </c>
      <c r="C1315">
        <f>'Pivot MRIP 12"'!C1318</f>
        <v>122.98817885</v>
      </c>
      <c r="D1315">
        <f>'Pivot MRIP 12"'!D1318</f>
        <v>122.98817885</v>
      </c>
      <c r="E1315">
        <f>'Pivot MRIP 12"'!E1318</f>
        <v>0.94160359434525442</v>
      </c>
      <c r="F1315">
        <f>'Pivot MRIP 12"'!F1318</f>
        <v>16</v>
      </c>
      <c r="G1315">
        <f>'Pivot MRIP 12"'!G1318</f>
        <v>3.7705735362713981E-2</v>
      </c>
      <c r="H1315">
        <f t="shared" si="77"/>
        <v>4.6373597244602367</v>
      </c>
      <c r="I1315">
        <f t="shared" si="78"/>
        <v>4.3665545848236773</v>
      </c>
    </row>
    <row r="1316" spans="1:9" x14ac:dyDescent="0.25">
      <c r="A1316">
        <f>'Pivot MRIP 12"'!A1319</f>
        <v>2014</v>
      </c>
      <c r="B1316" t="str">
        <f>'Pivot MRIP 12"'!B1319</f>
        <v>1511220140629005</v>
      </c>
      <c r="C1316">
        <f>'Pivot MRIP 12"'!C1319</f>
        <v>122.98817885</v>
      </c>
      <c r="D1316">
        <f>'Pivot MRIP 12"'!D1319</f>
        <v>122.98817885</v>
      </c>
      <c r="E1316">
        <f>'Pivot MRIP 12"'!E1319</f>
        <v>0.94160359434525442</v>
      </c>
      <c r="F1316">
        <f>'Pivot MRIP 12"'!F1319</f>
        <v>9</v>
      </c>
      <c r="G1316">
        <f>'Pivot MRIP 12"'!G1319</f>
        <v>7.5411470725427962E-2</v>
      </c>
      <c r="H1316">
        <f t="shared" si="77"/>
        <v>9.2747194489204734</v>
      </c>
      <c r="I1316">
        <f t="shared" si="78"/>
        <v>8.7331091696473546</v>
      </c>
    </row>
    <row r="1317" spans="1:9" x14ac:dyDescent="0.25">
      <c r="A1317">
        <f>'Pivot MRIP 12"'!A1320</f>
        <v>2014</v>
      </c>
      <c r="B1317" t="str">
        <f>'Pivot MRIP 12"'!B1320</f>
        <v>1511220140629008</v>
      </c>
      <c r="C1317">
        <f>'Pivot MRIP 12"'!C1320</f>
        <v>302.45967400000001</v>
      </c>
      <c r="D1317">
        <f>'Pivot MRIP 12"'!D1320</f>
        <v>302.45967400000001</v>
      </c>
      <c r="E1317">
        <f>'Pivot MRIP 12"'!E1320</f>
        <v>0.94160359434525431</v>
      </c>
      <c r="F1317">
        <f>'Pivot MRIP 12"'!F1320</f>
        <v>9</v>
      </c>
      <c r="G1317">
        <f>'Pivot MRIP 12"'!G1320</f>
        <v>5.0274313816951972E-2</v>
      </c>
      <c r="H1317">
        <f t="shared" si="77"/>
        <v>15.205952567648989</v>
      </c>
      <c r="I1317">
        <f t="shared" si="78"/>
        <v>14.317979593141738</v>
      </c>
    </row>
    <row r="1318" spans="1:9" x14ac:dyDescent="0.25">
      <c r="A1318">
        <f>'Pivot MRIP 12"'!A1321</f>
        <v>2014</v>
      </c>
      <c r="B1318" t="str">
        <f>'Pivot MRIP 12"'!B1321</f>
        <v>1511220140715005</v>
      </c>
      <c r="C1318">
        <f>'Pivot MRIP 12"'!C1321</f>
        <v>294.66563643000001</v>
      </c>
      <c r="D1318">
        <f>'Pivot MRIP 12"'!D1321</f>
        <v>294.66563643000001</v>
      </c>
      <c r="E1318">
        <f>'Pivot MRIP 12"'!E1321</f>
        <v>1.1224632465364002</v>
      </c>
      <c r="F1318">
        <f>'Pivot MRIP 12"'!F1321</f>
        <v>16</v>
      </c>
      <c r="G1318">
        <f>'Pivot MRIP 12"'!G1321</f>
        <v>3.0314214461355951</v>
      </c>
      <c r="H1318">
        <f t="shared" si="77"/>
        <v>893.25572971309612</v>
      </c>
      <c r="I1318">
        <f t="shared" si="78"/>
        <v>1002.6467263610031</v>
      </c>
    </row>
    <row r="1319" spans="1:9" x14ac:dyDescent="0.25">
      <c r="A1319">
        <f>'Pivot MRIP 12"'!A1322</f>
        <v>2014</v>
      </c>
      <c r="B1319" t="str">
        <f>'Pivot MRIP 12"'!B1322</f>
        <v>1511220140718006</v>
      </c>
      <c r="C1319">
        <f>'Pivot MRIP 12"'!C1322</f>
        <v>323.39365959999998</v>
      </c>
      <c r="D1319">
        <f>'Pivot MRIP 12"'!D1322</f>
        <v>323.39365959999998</v>
      </c>
      <c r="E1319">
        <f>'Pivot MRIP 12"'!E1322</f>
        <v>2.1601202762606033</v>
      </c>
      <c r="F1319">
        <f>'Pivot MRIP 12"'!F1322</f>
        <v>8</v>
      </c>
      <c r="G1319">
        <f>'Pivot MRIP 12"'!G1322</f>
        <v>3.3802831102355952</v>
      </c>
      <c r="H1319">
        <f t="shared" si="77"/>
        <v>1093.1621255031594</v>
      </c>
      <c r="I1319">
        <f t="shared" si="78"/>
        <v>2361.3616725395127</v>
      </c>
    </row>
    <row r="1320" spans="1:9" x14ac:dyDescent="0.25">
      <c r="A1320">
        <f>'Pivot MRIP 12"'!A1323</f>
        <v>2014</v>
      </c>
      <c r="B1320" t="str">
        <f>'Pivot MRIP 12"'!B1323</f>
        <v>1511220140718013</v>
      </c>
      <c r="C1320">
        <f>'Pivot MRIP 12"'!C1323</f>
        <v>43.918667927999998</v>
      </c>
      <c r="D1320">
        <f>'Pivot MRIP 12"'!D1323</f>
        <v>43.918667927999998</v>
      </c>
      <c r="E1320">
        <f>'Pivot MRIP 12"'!E1323</f>
        <v>1.3412924031327953</v>
      </c>
      <c r="F1320">
        <f>'Pivot MRIP 12"'!F1323</f>
        <v>25</v>
      </c>
      <c r="G1320">
        <f>'Pivot MRIP 12"'!G1323</f>
        <v>25</v>
      </c>
      <c r="H1320">
        <f t="shared" si="77"/>
        <v>1097.9666981999999</v>
      </c>
      <c r="I1320">
        <f t="shared" si="78"/>
        <v>1472.6943911884584</v>
      </c>
    </row>
    <row r="1321" spans="1:9" x14ac:dyDescent="0.25">
      <c r="A1321">
        <f>'Pivot MRIP 12"'!A1324</f>
        <v>2014</v>
      </c>
      <c r="B1321" t="str">
        <f>'Pivot MRIP 12"'!B1324</f>
        <v>1511220140718027</v>
      </c>
      <c r="C1321">
        <f>'Pivot MRIP 12"'!C1324</f>
        <v>182.04571479000001</v>
      </c>
      <c r="D1321">
        <f>'Pivot MRIP 12"'!D1324</f>
        <v>182.04571479000001</v>
      </c>
      <c r="E1321">
        <f>'Pivot MRIP 12"'!E1324</f>
        <v>0.94160359434525442</v>
      </c>
      <c r="F1321">
        <f>'Pivot MRIP 12"'!F1324</f>
        <v>4</v>
      </c>
      <c r="G1321">
        <f>'Pivot MRIP 12"'!G1324</f>
        <v>7.5411470725427962E-2</v>
      </c>
      <c r="H1321">
        <f t="shared" si="77"/>
        <v>13.728335091575694</v>
      </c>
      <c r="I1321">
        <f t="shared" si="78"/>
        <v>12.926649666603762</v>
      </c>
    </row>
    <row r="1322" spans="1:9" x14ac:dyDescent="0.25">
      <c r="A1322">
        <f>'Pivot MRIP 12"'!A1325</f>
        <v>2014</v>
      </c>
      <c r="B1322" t="str">
        <f>'Pivot MRIP 12"'!B1325</f>
        <v>1511220140718032</v>
      </c>
      <c r="C1322">
        <f>'Pivot MRIP 12"'!C1325</f>
        <v>182.04571479000001</v>
      </c>
      <c r="D1322">
        <f>'Pivot MRIP 12"'!D1325</f>
        <v>182.04571479000001</v>
      </c>
      <c r="E1322">
        <f>'Pivot MRIP 12"'!E1325</f>
        <v>0.94160359434525431</v>
      </c>
      <c r="F1322">
        <f>'Pivot MRIP 12"'!F1325</f>
        <v>14</v>
      </c>
      <c r="G1322">
        <f>'Pivot MRIP 12"'!G1325</f>
        <v>1.2568578454237993E-2</v>
      </c>
      <c r="H1322">
        <f t="shared" si="77"/>
        <v>2.288055848595949</v>
      </c>
      <c r="I1322">
        <f t="shared" si="78"/>
        <v>2.1544416111006268</v>
      </c>
    </row>
    <row r="1323" spans="1:9" x14ac:dyDescent="0.25">
      <c r="A1323">
        <f>'Pivot MRIP 12"'!A1326</f>
        <v>2014</v>
      </c>
      <c r="B1323" t="str">
        <f>'Pivot MRIP 12"'!B1326</f>
        <v>1511220140720001</v>
      </c>
      <c r="C1323">
        <f>'Pivot MRIP 12"'!C1326</f>
        <v>32.140824369000001</v>
      </c>
      <c r="D1323">
        <f>'Pivot MRIP 12"'!D1326</f>
        <v>32.140824369000001</v>
      </c>
      <c r="E1323">
        <f>'Pivot MRIP 12"'!E1326</f>
        <v>0.94160359434525431</v>
      </c>
      <c r="F1323">
        <f>'Pivot MRIP 12"'!F1326</f>
        <v>24</v>
      </c>
      <c r="G1323">
        <f>'Pivot MRIP 12"'!G1326</f>
        <v>2.5137156908475986E-2</v>
      </c>
      <c r="H1323">
        <f t="shared" si="77"/>
        <v>0.80792894533132165</v>
      </c>
      <c r="I1323">
        <f t="shared" si="78"/>
        <v>0.76074879889954294</v>
      </c>
    </row>
    <row r="1324" spans="1:9" x14ac:dyDescent="0.25">
      <c r="A1324">
        <f>'Pivot MRIP 12"'!A1327</f>
        <v>2014</v>
      </c>
      <c r="B1324" t="str">
        <f>'Pivot MRIP 12"'!B1327</f>
        <v>1511220140720007</v>
      </c>
      <c r="C1324">
        <f>'Pivot MRIP 12"'!C1327</f>
        <v>32.140824369000001</v>
      </c>
      <c r="D1324">
        <f>'Pivot MRIP 12"'!D1327</f>
        <v>32.140824369000001</v>
      </c>
      <c r="E1324">
        <f>'Pivot MRIP 12"'!E1327</f>
        <v>0.94160359434525442</v>
      </c>
      <c r="F1324">
        <f>'Pivot MRIP 12"'!F1327</f>
        <v>25</v>
      </c>
      <c r="G1324">
        <f>'Pivot MRIP 12"'!G1327</f>
        <v>6.2842892271189971E-2</v>
      </c>
      <c r="H1324">
        <f t="shared" si="77"/>
        <v>2.0198223633283043</v>
      </c>
      <c r="I1324">
        <f t="shared" si="78"/>
        <v>1.9018719972488578</v>
      </c>
    </row>
    <row r="1325" spans="1:9" x14ac:dyDescent="0.25">
      <c r="A1325">
        <f>'Pivot MRIP 12"'!A1328</f>
        <v>2014</v>
      </c>
      <c r="B1325" t="str">
        <f>'Pivot MRIP 12"'!B1328</f>
        <v>1511220140810003</v>
      </c>
      <c r="C1325">
        <f>'Pivot MRIP 12"'!C1328</f>
        <v>1656.9012869999999</v>
      </c>
      <c r="D1325">
        <f>'Pivot MRIP 12"'!D1328</f>
        <v>1656.9012869999999</v>
      </c>
      <c r="E1325">
        <f>'Pivot MRIP 12"'!E1328</f>
        <v>0.59524810778060633</v>
      </c>
      <c r="F1325">
        <f>'Pivot MRIP 12"'!F1328</f>
        <v>2</v>
      </c>
      <c r="G1325">
        <f>'Pivot MRIP 12"'!G1328</f>
        <v>1.0226969164999999</v>
      </c>
      <c r="H1325">
        <f t="shared" si="77"/>
        <v>1694.5078371597813</v>
      </c>
      <c r="I1325">
        <f t="shared" si="78"/>
        <v>1008.6525836887675</v>
      </c>
    </row>
    <row r="1326" spans="1:9" x14ac:dyDescent="0.25">
      <c r="A1326">
        <f>'Pivot MRIP 12"'!A1329</f>
        <v>2014</v>
      </c>
      <c r="B1326" t="str">
        <f>'Pivot MRIP 12"'!B1329</f>
        <v>1511220140810019</v>
      </c>
      <c r="C1326">
        <f>'Pivot MRIP 12"'!C1329</f>
        <v>848.79952847000004</v>
      </c>
      <c r="D1326">
        <f>'Pivot MRIP 12"'!D1329</f>
        <v>848.79952847000004</v>
      </c>
      <c r="E1326">
        <f>'Pivot MRIP 12"'!E1329</f>
        <v>0.94160359434525431</v>
      </c>
      <c r="F1326">
        <f>'Pivot MRIP 12"'!F1329</f>
        <v>9</v>
      </c>
      <c r="G1326">
        <f>'Pivot MRIP 12"'!G1329</f>
        <v>5.0274313816951972E-2</v>
      </c>
      <c r="H1326">
        <f t="shared" si="77"/>
        <v>42.672813861981645</v>
      </c>
      <c r="I1326">
        <f t="shared" si="78"/>
        <v>40.180874913267907</v>
      </c>
    </row>
    <row r="1327" spans="1:9" x14ac:dyDescent="0.25">
      <c r="A1327">
        <f>'Pivot MRIP 12"'!A1330</f>
        <v>2014</v>
      </c>
      <c r="B1327" t="str">
        <f>'Pivot MRIP 12"'!B1330</f>
        <v>1511220140810033</v>
      </c>
      <c r="C1327">
        <f>'Pivot MRIP 12"'!C1330</f>
        <v>848.79952847000004</v>
      </c>
      <c r="D1327">
        <f>'Pivot MRIP 12"'!D1330</f>
        <v>848.79952847000004</v>
      </c>
      <c r="E1327">
        <f>'Pivot MRIP 12"'!E1330</f>
        <v>0.94160359434525431</v>
      </c>
      <c r="F1327">
        <f>'Pivot MRIP 12"'!F1330</f>
        <v>2</v>
      </c>
      <c r="G1327">
        <f>'Pivot MRIP 12"'!G1330</f>
        <v>6.2842892271189965E-3</v>
      </c>
      <c r="H1327">
        <f t="shared" si="77"/>
        <v>5.3341017327477056</v>
      </c>
      <c r="I1327">
        <f t="shared" si="78"/>
        <v>5.0226093641584884</v>
      </c>
    </row>
    <row r="1328" spans="1:9" x14ac:dyDescent="0.25">
      <c r="A1328">
        <f>'Pivot MRIP 12"'!A1331</f>
        <v>2014</v>
      </c>
      <c r="B1328" t="str">
        <f>'Pivot MRIP 12"'!B1331</f>
        <v>1511220140811002</v>
      </c>
      <c r="C1328">
        <f>'Pivot MRIP 12"'!C1331</f>
        <v>105.21931149</v>
      </c>
      <c r="D1328">
        <f>'Pivot MRIP 12"'!D1331</f>
        <v>105.21931149</v>
      </c>
      <c r="E1328">
        <f>'Pivot MRIP 12"'!E1331</f>
        <v>0.94160359434525442</v>
      </c>
      <c r="F1328">
        <f>'Pivot MRIP 12"'!F1331</f>
        <v>25</v>
      </c>
      <c r="G1328">
        <f>'Pivot MRIP 12"'!G1331</f>
        <v>0.12568578454237994</v>
      </c>
      <c r="H1328">
        <f t="shared" si="77"/>
        <v>13.224571713629702</v>
      </c>
      <c r="I1328">
        <f t="shared" si="78"/>
        <v>12.452304259230308</v>
      </c>
    </row>
    <row r="1329" spans="1:9" x14ac:dyDescent="0.25">
      <c r="A1329">
        <f>'Pivot MRIP 12"'!A1332</f>
        <v>2014</v>
      </c>
      <c r="B1329" t="str">
        <f>'Pivot MRIP 12"'!B1332</f>
        <v>1511220140823006</v>
      </c>
      <c r="C1329">
        <f>'Pivot MRIP 12"'!C1332</f>
        <v>1641.5287224000001</v>
      </c>
      <c r="D1329">
        <f>'Pivot MRIP 12"'!D1332</f>
        <v>1641.5287224000001</v>
      </c>
      <c r="E1329">
        <f>'Pivot MRIP 12"'!E1332</f>
        <v>0.94160359434525431</v>
      </c>
      <c r="F1329">
        <f>'Pivot MRIP 12"'!F1332</f>
        <v>1</v>
      </c>
      <c r="G1329">
        <f>'Pivot MRIP 12"'!G1332</f>
        <v>2.5137156908475986E-2</v>
      </c>
      <c r="H1329">
        <f t="shared" si="77"/>
        <v>41.26336506473892</v>
      </c>
      <c r="I1329">
        <f t="shared" si="78"/>
        <v>38.853732859738564</v>
      </c>
    </row>
    <row r="1330" spans="1:9" x14ac:dyDescent="0.25">
      <c r="A1330">
        <f>'Pivot MRIP 12"'!A1333</f>
        <v>2014</v>
      </c>
      <c r="B1330" t="str">
        <f>'Pivot MRIP 12"'!B1333</f>
        <v>1511220140823007</v>
      </c>
      <c r="C1330">
        <f>'Pivot MRIP 12"'!C1333</f>
        <v>1641.5287224000001</v>
      </c>
      <c r="D1330">
        <f>'Pivot MRIP 12"'!D1333</f>
        <v>1641.5287224000001</v>
      </c>
      <c r="E1330">
        <f>'Pivot MRIP 12"'!E1333</f>
        <v>0.94160359434525442</v>
      </c>
      <c r="F1330">
        <f>'Pivot MRIP 12"'!F1333</f>
        <v>1</v>
      </c>
      <c r="G1330">
        <f>'Pivot MRIP 12"'!G1333</f>
        <v>1.8852867681356991E-2</v>
      </c>
      <c r="H1330">
        <f t="shared" si="77"/>
        <v>30.947523798554194</v>
      </c>
      <c r="I1330">
        <f t="shared" si="78"/>
        <v>29.140299644803932</v>
      </c>
    </row>
    <row r="1331" spans="1:9" x14ac:dyDescent="0.25">
      <c r="A1331">
        <f>'Pivot MRIP 12"'!A1334</f>
        <v>2014</v>
      </c>
      <c r="B1331" t="str">
        <f>'Pivot MRIP 12"'!B1334</f>
        <v>1511220140823008</v>
      </c>
      <c r="C1331">
        <f>'Pivot MRIP 12"'!C1334</f>
        <v>1641.5287224000001</v>
      </c>
      <c r="D1331">
        <f>'Pivot MRIP 12"'!D1334</f>
        <v>1641.5287224000001</v>
      </c>
      <c r="E1331">
        <f>'Pivot MRIP 12"'!E1334</f>
        <v>0.94160359434525431</v>
      </c>
      <c r="F1331">
        <f>'Pivot MRIP 12"'!F1334</f>
        <v>1</v>
      </c>
      <c r="G1331">
        <f>'Pivot MRIP 12"'!G1334</f>
        <v>2.5137156908475986E-2</v>
      </c>
      <c r="H1331">
        <f t="shared" si="77"/>
        <v>41.26336506473892</v>
      </c>
      <c r="I1331">
        <f t="shared" si="78"/>
        <v>38.853732859738564</v>
      </c>
    </row>
    <row r="1332" spans="1:9" x14ac:dyDescent="0.25">
      <c r="A1332">
        <f>'Pivot MRIP 12"'!A1335</f>
        <v>2014</v>
      </c>
      <c r="B1332" t="str">
        <f>'Pivot MRIP 12"'!B1335</f>
        <v>1511220140823009</v>
      </c>
      <c r="C1332">
        <f>'Pivot MRIP 12"'!C1335</f>
        <v>1641.5287224000001</v>
      </c>
      <c r="D1332">
        <f>'Pivot MRIP 12"'!D1335</f>
        <v>1641.5287224000001</v>
      </c>
      <c r="E1332">
        <f>'Pivot MRIP 12"'!E1335</f>
        <v>0.94160359434525442</v>
      </c>
      <c r="F1332">
        <f>'Pivot MRIP 12"'!F1335</f>
        <v>1</v>
      </c>
      <c r="G1332">
        <f>'Pivot MRIP 12"'!G1335</f>
        <v>1.8852867681356991E-2</v>
      </c>
      <c r="H1332">
        <f t="shared" si="77"/>
        <v>30.947523798554194</v>
      </c>
      <c r="I1332">
        <f t="shared" si="78"/>
        <v>29.140299644803932</v>
      </c>
    </row>
    <row r="1333" spans="1:9" x14ac:dyDescent="0.25">
      <c r="A1333">
        <f>'Pivot MRIP 12"'!A1336</f>
        <v>2014</v>
      </c>
      <c r="B1333" t="str">
        <f>'Pivot MRIP 12"'!B1336</f>
        <v>1511220140919010</v>
      </c>
      <c r="C1333">
        <f>'Pivot MRIP 12"'!C1336</f>
        <v>1034.5025376999999</v>
      </c>
      <c r="D1333">
        <f>'Pivot MRIP 12"'!D1336</f>
        <v>1034.5025376999999</v>
      </c>
      <c r="E1333">
        <f>'Pivot MRIP 12"'!E1336</f>
        <v>0.94160359434525431</v>
      </c>
      <c r="F1333">
        <f>'Pivot MRIP 12"'!F1336</f>
        <v>4</v>
      </c>
      <c r="G1333">
        <f>'Pivot MRIP 12"'!G1336</f>
        <v>1.2568578454237993E-2</v>
      </c>
      <c r="H1333">
        <f t="shared" si="77"/>
        <v>13.002226306190746</v>
      </c>
      <c r="I1333">
        <f t="shared" si="78"/>
        <v>12.242943024399626</v>
      </c>
    </row>
    <row r="1334" spans="1:9" x14ac:dyDescent="0.25">
      <c r="A1334">
        <f>'Pivot MRIP 12"'!A1337</f>
        <v>2014</v>
      </c>
      <c r="B1334" t="str">
        <f>'Pivot MRIP 12"'!B1337</f>
        <v>1511220140919012</v>
      </c>
      <c r="C1334">
        <f>'Pivot MRIP 12"'!C1337</f>
        <v>1034.5025376999999</v>
      </c>
      <c r="D1334">
        <f>'Pivot MRIP 12"'!D1337</f>
        <v>1034.5025376999999</v>
      </c>
      <c r="E1334">
        <f>'Pivot MRIP 12"'!E1337</f>
        <v>0.94160359434525431</v>
      </c>
      <c r="F1334">
        <f>'Pivot MRIP 12"'!F1337</f>
        <v>1</v>
      </c>
      <c r="G1334">
        <f>'Pivot MRIP 12"'!G1337</f>
        <v>1.2568578454237993E-2</v>
      </c>
      <c r="H1334">
        <f t="shared" si="77"/>
        <v>13.002226306190746</v>
      </c>
      <c r="I1334">
        <f t="shared" si="78"/>
        <v>12.242943024399626</v>
      </c>
    </row>
    <row r="1335" spans="1:9" x14ac:dyDescent="0.25">
      <c r="A1335">
        <f>'Pivot MRIP 12"'!A1338</f>
        <v>2014</v>
      </c>
      <c r="B1335" t="str">
        <f>'Pivot MRIP 12"'!B1338</f>
        <v>1511220140919013</v>
      </c>
      <c r="C1335">
        <f>'Pivot MRIP 12"'!C1338</f>
        <v>1034.5025376999999</v>
      </c>
      <c r="D1335">
        <f>'Pivot MRIP 12"'!D1338</f>
        <v>1034.5025376999999</v>
      </c>
      <c r="E1335">
        <f>'Pivot MRIP 12"'!E1338</f>
        <v>0.94160359434525431</v>
      </c>
      <c r="F1335">
        <f>'Pivot MRIP 12"'!F1338</f>
        <v>1</v>
      </c>
      <c r="G1335">
        <f>'Pivot MRIP 12"'!G1338</f>
        <v>6.2842892271189965E-3</v>
      </c>
      <c r="H1335">
        <f t="shared" si="77"/>
        <v>6.501113153095373</v>
      </c>
      <c r="I1335">
        <f t="shared" si="78"/>
        <v>6.1214715121998129</v>
      </c>
    </row>
    <row r="1336" spans="1:9" x14ac:dyDescent="0.25">
      <c r="A1336">
        <f>'Pivot MRIP 12"'!A1339</f>
        <v>2014</v>
      </c>
      <c r="B1336" t="str">
        <f>'Pivot MRIP 12"'!B1339</f>
        <v>1511220140919031</v>
      </c>
      <c r="C1336">
        <f>'Pivot MRIP 12"'!C1339</f>
        <v>1034.5025376999999</v>
      </c>
      <c r="D1336">
        <f>'Pivot MRIP 12"'!D1339</f>
        <v>1034.5025376999999</v>
      </c>
      <c r="E1336">
        <f>'Pivot MRIP 12"'!E1339</f>
        <v>0.94160359434525431</v>
      </c>
      <c r="F1336">
        <f>'Pivot MRIP 12"'!F1339</f>
        <v>1</v>
      </c>
      <c r="G1336">
        <f>'Pivot MRIP 12"'!G1339</f>
        <v>6.2842892271189965E-3</v>
      </c>
      <c r="H1336">
        <f t="shared" si="77"/>
        <v>6.501113153095373</v>
      </c>
      <c r="I1336">
        <f t="shared" si="78"/>
        <v>6.1214715121998129</v>
      </c>
    </row>
    <row r="1337" spans="1:9" x14ac:dyDescent="0.25">
      <c r="A1337">
        <f>'Pivot MRIP 12"'!A1340</f>
        <v>2014</v>
      </c>
      <c r="B1337" t="str">
        <f>'Pivot MRIP 12"'!B1340</f>
        <v>1511220141007001</v>
      </c>
      <c r="C1337">
        <f>'Pivot MRIP 12"'!C1340</f>
        <v>447.09230811999998</v>
      </c>
      <c r="D1337">
        <f>'Pivot MRIP 12"'!D1340</f>
        <v>447.09230811999998</v>
      </c>
      <c r="E1337">
        <f>'Pivot MRIP 12"'!E1340</f>
        <v>0.94160359434525431</v>
      </c>
      <c r="F1337">
        <f>'Pivot MRIP 12"'!F1340</f>
        <v>12</v>
      </c>
      <c r="G1337">
        <f>'Pivot MRIP 12"'!G1340</f>
        <v>1.2568578454237993E-2</v>
      </c>
      <c r="H1337">
        <f t="shared" si="77"/>
        <v>5.619314750892566</v>
      </c>
      <c r="I1337">
        <f t="shared" si="78"/>
        <v>5.2911669671977473</v>
      </c>
    </row>
    <row r="1338" spans="1:9" x14ac:dyDescent="0.25">
      <c r="A1338">
        <f>'Pivot MRIP 12"'!A1341</f>
        <v>2014</v>
      </c>
      <c r="B1338" t="str">
        <f>'Pivot MRIP 12"'!B1341</f>
        <v>1511220141128018</v>
      </c>
      <c r="C1338">
        <f>'Pivot MRIP 12"'!C1341</f>
        <v>2619.7805760000001</v>
      </c>
      <c r="D1338">
        <f>'Pivot MRIP 12"'!D1341</f>
        <v>2619.7805760000001</v>
      </c>
      <c r="E1338">
        <f>'Pivot MRIP 12"'!E1341</f>
        <v>0.94160359434525431</v>
      </c>
      <c r="F1338">
        <f>'Pivot MRIP 12"'!F1341</f>
        <v>2</v>
      </c>
      <c r="G1338">
        <f>'Pivot MRIP 12"'!G1341</f>
        <v>6.2842892271189965E-3</v>
      </c>
      <c r="H1338">
        <f t="shared" si="77"/>
        <v>16.463458851172401</v>
      </c>
      <c r="I1338">
        <f t="shared" si="78"/>
        <v>15.502052029619124</v>
      </c>
    </row>
    <row r="1339" spans="1:9" x14ac:dyDescent="0.25">
      <c r="A1339">
        <f>'Pivot MRIP 12"'!A1342</f>
        <v>2014</v>
      </c>
      <c r="B1339" t="str">
        <f>'Pivot MRIP 12"'!B1342</f>
        <v>1511220141213004</v>
      </c>
      <c r="C1339">
        <f>'Pivot MRIP 12"'!C1342</f>
        <v>2388.0399084000001</v>
      </c>
      <c r="D1339">
        <f>'Pivot MRIP 12"'!D1342</f>
        <v>2388.0399084000001</v>
      </c>
      <c r="E1339">
        <f>'Pivot MRIP 12"'!E1342</f>
        <v>0.94160359434525431</v>
      </c>
      <c r="F1339">
        <f>'Pivot MRIP 12"'!F1342</f>
        <v>1</v>
      </c>
      <c r="G1339">
        <f>'Pivot MRIP 12"'!G1342</f>
        <v>6.2842892271189965E-3</v>
      </c>
      <c r="H1339">
        <f t="shared" si="77"/>
        <v>15.007133470288355</v>
      </c>
      <c r="I1339">
        <f t="shared" si="78"/>
        <v>14.130770816442485</v>
      </c>
    </row>
    <row r="1340" spans="1:9" x14ac:dyDescent="0.25">
      <c r="A1340">
        <f>'Pivot MRIP 12"'!A1343</f>
        <v>2014</v>
      </c>
      <c r="B1340" t="str">
        <f>'Pivot MRIP 12"'!B1343</f>
        <v>1511220141213005</v>
      </c>
      <c r="C1340">
        <f>'Pivot MRIP 12"'!C1343</f>
        <v>2388.0399084000001</v>
      </c>
      <c r="D1340">
        <f>'Pivot MRIP 12"'!D1343</f>
        <v>2388.0399084000001</v>
      </c>
      <c r="E1340">
        <f>'Pivot MRIP 12"'!E1343</f>
        <v>0.94160359434525431</v>
      </c>
      <c r="F1340">
        <f>'Pivot MRIP 12"'!F1343</f>
        <v>1</v>
      </c>
      <c r="G1340">
        <f>'Pivot MRIP 12"'!G1343</f>
        <v>6.2842892271189965E-3</v>
      </c>
      <c r="H1340">
        <f t="shared" si="77"/>
        <v>15.007133470288355</v>
      </c>
      <c r="I1340">
        <f t="shared" si="78"/>
        <v>14.130770816442485</v>
      </c>
    </row>
    <row r="1341" spans="1:9" x14ac:dyDescent="0.25">
      <c r="A1341">
        <f>'Pivot MRIP 12"'!A1344</f>
        <v>2014</v>
      </c>
      <c r="B1341" t="str">
        <f>'Pivot MRIP 12"'!B1344</f>
        <v>1511220141213006</v>
      </c>
      <c r="C1341">
        <f>'Pivot MRIP 12"'!C1344</f>
        <v>2388.0399084000001</v>
      </c>
      <c r="D1341">
        <f>'Pivot MRIP 12"'!D1344</f>
        <v>2388.0399084000001</v>
      </c>
      <c r="E1341">
        <f>'Pivot MRIP 12"'!E1344</f>
        <v>0.94160359434525442</v>
      </c>
      <c r="F1341">
        <f>'Pivot MRIP 12"'!F1344</f>
        <v>1</v>
      </c>
      <c r="G1341">
        <f>'Pivot MRIP 12"'!G1344</f>
        <v>1.8852867681356991E-2</v>
      </c>
      <c r="H1341">
        <f t="shared" si="77"/>
        <v>45.02140041086507</v>
      </c>
      <c r="I1341">
        <f t="shared" si="78"/>
        <v>42.392312449327463</v>
      </c>
    </row>
    <row r="1342" spans="1:9" x14ac:dyDescent="0.25">
      <c r="A1342">
        <f>'Pivot MRIP 12"'!A1345</f>
        <v>2014</v>
      </c>
      <c r="B1342" t="str">
        <f>'Pivot MRIP 12"'!B1345</f>
        <v>1511220141213011</v>
      </c>
      <c r="C1342">
        <f>'Pivot MRIP 12"'!C1345</f>
        <v>2388.0399084000001</v>
      </c>
      <c r="D1342">
        <f>'Pivot MRIP 12"'!D1345</f>
        <v>2388.0399084000001</v>
      </c>
      <c r="E1342">
        <f>'Pivot MRIP 12"'!E1345</f>
        <v>0.94160359434525431</v>
      </c>
      <c r="F1342">
        <f>'Pivot MRIP 12"'!F1345</f>
        <v>1</v>
      </c>
      <c r="G1342">
        <f>'Pivot MRIP 12"'!G1345</f>
        <v>1.2568578454237993E-2</v>
      </c>
      <c r="H1342">
        <f t="shared" si="77"/>
        <v>30.014266940576711</v>
      </c>
      <c r="I1342">
        <f t="shared" si="78"/>
        <v>28.26154163288497</v>
      </c>
    </row>
    <row r="1343" spans="1:9" x14ac:dyDescent="0.25">
      <c r="A1343">
        <f>'Pivot MRIP 12"'!A1346</f>
        <v>2014</v>
      </c>
      <c r="B1343" t="str">
        <f>'Pivot MRIP 12"'!B1346</f>
        <v>1511220141213018</v>
      </c>
      <c r="C1343">
        <f>'Pivot MRIP 12"'!C1346</f>
        <v>2388.0399084000001</v>
      </c>
      <c r="D1343">
        <f>'Pivot MRIP 12"'!D1346</f>
        <v>2388.0399084000001</v>
      </c>
      <c r="E1343">
        <f>'Pivot MRIP 12"'!E1346</f>
        <v>0.94160359434525431</v>
      </c>
      <c r="F1343">
        <f>'Pivot MRIP 12"'!F1346</f>
        <v>1</v>
      </c>
      <c r="G1343">
        <f>'Pivot MRIP 12"'!G1346</f>
        <v>6.2842892271189965E-3</v>
      </c>
      <c r="H1343">
        <f t="shared" si="77"/>
        <v>15.007133470288355</v>
      </c>
      <c r="I1343">
        <f t="shared" si="78"/>
        <v>14.130770816442485</v>
      </c>
    </row>
    <row r="1344" spans="1:9" x14ac:dyDescent="0.25">
      <c r="A1344">
        <f>'Pivot MRIP 12"'!A1347</f>
        <v>2014</v>
      </c>
      <c r="B1344" t="str">
        <f>'Pivot MRIP 12"'!B1347</f>
        <v>1511220141220001</v>
      </c>
      <c r="C1344">
        <f>'Pivot MRIP 12"'!C1347</f>
        <v>194.87414497</v>
      </c>
      <c r="D1344">
        <f>'Pivot MRIP 12"'!D1347</f>
        <v>194.87414497</v>
      </c>
      <c r="E1344">
        <f>'Pivot MRIP 12"'!E1347</f>
        <v>0.94160359434525431</v>
      </c>
      <c r="F1344">
        <f>'Pivot MRIP 12"'!F1347</f>
        <v>1</v>
      </c>
      <c r="G1344">
        <f>'Pivot MRIP 12"'!G1347</f>
        <v>6.2842892271189965E-3</v>
      </c>
      <c r="H1344">
        <f t="shared" si="77"/>
        <v>1.2246454898789967</v>
      </c>
      <c r="I1344">
        <f t="shared" si="78"/>
        <v>1.153130595068768</v>
      </c>
    </row>
    <row r="1345" spans="1:9" x14ac:dyDescent="0.25">
      <c r="A1345">
        <f>'Pivot MRIP 12"'!A1348</f>
        <v>2014</v>
      </c>
      <c r="B1345" t="str">
        <f>'Pivot MRIP 12"'!B1348</f>
        <v>1511220141220009</v>
      </c>
      <c r="C1345">
        <f>'Pivot MRIP 12"'!C1348</f>
        <v>194.87414497</v>
      </c>
      <c r="D1345">
        <f>'Pivot MRIP 12"'!D1348</f>
        <v>194.87414497</v>
      </c>
      <c r="E1345">
        <f>'Pivot MRIP 12"'!E1348</f>
        <v>0.94160359434525442</v>
      </c>
      <c r="F1345">
        <f>'Pivot MRIP 12"'!F1348</f>
        <v>4</v>
      </c>
      <c r="G1345">
        <f>'Pivot MRIP 12"'!G1348</f>
        <v>9.4264338406784942E-2</v>
      </c>
      <c r="H1345">
        <f t="shared" si="77"/>
        <v>18.369682348184948</v>
      </c>
      <c r="I1345">
        <f t="shared" si="78"/>
        <v>17.296958926031522</v>
      </c>
    </row>
    <row r="1346" spans="1:9" x14ac:dyDescent="0.25">
      <c r="A1346">
        <f>'Pivot MRIP 12"'!A1349</f>
        <v>2014</v>
      </c>
      <c r="B1346" t="str">
        <f>'Pivot MRIP 12"'!B1349</f>
        <v>1511220141220025</v>
      </c>
      <c r="C1346">
        <f>'Pivot MRIP 12"'!C1349</f>
        <v>194.87414497</v>
      </c>
      <c r="D1346">
        <f>'Pivot MRIP 12"'!D1349</f>
        <v>194.87414497</v>
      </c>
      <c r="E1346">
        <f>'Pivot MRIP 12"'!E1349</f>
        <v>0.94160359434525431</v>
      </c>
      <c r="F1346">
        <f>'Pivot MRIP 12"'!F1349</f>
        <v>4</v>
      </c>
      <c r="G1346">
        <f>'Pivot MRIP 12"'!G1349</f>
        <v>2.5137156908475986E-2</v>
      </c>
      <c r="H1346">
        <f t="shared" ref="H1346:H1409" si="79">G1346*C1346</f>
        <v>4.8985819595159867</v>
      </c>
      <c r="I1346">
        <f t="shared" ref="I1346:I1409" si="80">E1346*H1346</f>
        <v>4.6125223802750721</v>
      </c>
    </row>
    <row r="1347" spans="1:9" x14ac:dyDescent="0.25">
      <c r="A1347">
        <f>'Pivot MRIP 12"'!A1350</f>
        <v>2014</v>
      </c>
      <c r="B1347" t="str">
        <f>'Pivot MRIP 12"'!B1350</f>
        <v>1511220141220027</v>
      </c>
      <c r="C1347">
        <f>'Pivot MRIP 12"'!C1350</f>
        <v>194.87414497</v>
      </c>
      <c r="D1347">
        <f>'Pivot MRIP 12"'!D1350</f>
        <v>194.87414497</v>
      </c>
      <c r="E1347">
        <f>'Pivot MRIP 12"'!E1350</f>
        <v>0.94160359434525442</v>
      </c>
      <c r="F1347">
        <f>'Pivot MRIP 12"'!F1350</f>
        <v>1</v>
      </c>
      <c r="G1347">
        <f>'Pivot MRIP 12"'!G1350</f>
        <v>1.8852867681356991E-2</v>
      </c>
      <c r="H1347">
        <f t="shared" si="79"/>
        <v>3.6739364696369901</v>
      </c>
      <c r="I1347">
        <f t="shared" si="80"/>
        <v>3.4593917852063045</v>
      </c>
    </row>
    <row r="1348" spans="1:9" x14ac:dyDescent="0.25">
      <c r="A1348">
        <f>'Pivot MRIP 12"'!A1351</f>
        <v>2014</v>
      </c>
      <c r="B1348" t="str">
        <f>'Pivot MRIP 12"'!B1351</f>
        <v>1511220141220028</v>
      </c>
      <c r="C1348">
        <f>'Pivot MRIP 12"'!C1351</f>
        <v>194.87414497</v>
      </c>
      <c r="D1348">
        <f>'Pivot MRIP 12"'!D1351</f>
        <v>194.87414497</v>
      </c>
      <c r="E1348">
        <f>'Pivot MRIP 12"'!E1351</f>
        <v>0.94160359434525442</v>
      </c>
      <c r="F1348">
        <f>'Pivot MRIP 12"'!F1351</f>
        <v>16</v>
      </c>
      <c r="G1348">
        <f>'Pivot MRIP 12"'!G1351</f>
        <v>3.7705735362713981E-2</v>
      </c>
      <c r="H1348">
        <f t="shared" si="79"/>
        <v>7.3478729392739801</v>
      </c>
      <c r="I1348">
        <f t="shared" si="80"/>
        <v>6.9187835704126091</v>
      </c>
    </row>
    <row r="1349" spans="1:9" x14ac:dyDescent="0.25">
      <c r="A1349">
        <f>'Pivot MRIP 12"'!A1352</f>
        <v>2014</v>
      </c>
      <c r="B1349" t="str">
        <f>'Pivot MRIP 12"'!B1352</f>
        <v>1511220141220040</v>
      </c>
      <c r="C1349">
        <f>'Pivot MRIP 12"'!C1352</f>
        <v>194.87414497</v>
      </c>
      <c r="D1349">
        <f>'Pivot MRIP 12"'!D1352</f>
        <v>194.87414497</v>
      </c>
      <c r="E1349">
        <f>'Pivot MRIP 12"'!E1352</f>
        <v>0.94160359434525442</v>
      </c>
      <c r="F1349">
        <f>'Pivot MRIP 12"'!F1352</f>
        <v>4</v>
      </c>
      <c r="G1349">
        <f>'Pivot MRIP 12"'!G1352</f>
        <v>3.1421446135594985E-2</v>
      </c>
      <c r="H1349">
        <f t="shared" si="79"/>
        <v>6.1232274493949834</v>
      </c>
      <c r="I1349">
        <f t="shared" si="80"/>
        <v>5.7656529753438406</v>
      </c>
    </row>
    <row r="1350" spans="1:9" x14ac:dyDescent="0.25">
      <c r="A1350">
        <f>'Pivot MRIP 12"'!A1353</f>
        <v>2014</v>
      </c>
      <c r="B1350" t="str">
        <f>'Pivot MRIP 12"'!B1353</f>
        <v>1511220141220051</v>
      </c>
      <c r="C1350">
        <f>'Pivot MRIP 12"'!C1353</f>
        <v>194.87414497</v>
      </c>
      <c r="D1350">
        <f>'Pivot MRIP 12"'!D1353</f>
        <v>194.87414497</v>
      </c>
      <c r="E1350">
        <f>'Pivot MRIP 12"'!E1353</f>
        <v>0.94160359434525431</v>
      </c>
      <c r="F1350">
        <f>'Pivot MRIP 12"'!F1353</f>
        <v>3</v>
      </c>
      <c r="G1350">
        <f>'Pivot MRIP 12"'!G1353</f>
        <v>1.2568578454237993E-2</v>
      </c>
      <c r="H1350">
        <f t="shared" si="79"/>
        <v>2.4492909797579934</v>
      </c>
      <c r="I1350">
        <f t="shared" si="80"/>
        <v>2.3062611901375361</v>
      </c>
    </row>
    <row r="1351" spans="1:9" x14ac:dyDescent="0.25">
      <c r="A1351">
        <f>'Pivot MRIP 12"'!A1354</f>
        <v>2014</v>
      </c>
      <c r="B1351" t="str">
        <f>'Pivot MRIP 12"'!B1354</f>
        <v>1511220141221004</v>
      </c>
      <c r="C1351">
        <f>'Pivot MRIP 12"'!C1354</f>
        <v>19.242849501999999</v>
      </c>
      <c r="D1351">
        <f>'Pivot MRIP 12"'!D1354</f>
        <v>19.242849501999999</v>
      </c>
      <c r="E1351">
        <f>'Pivot MRIP 12"'!E1354</f>
        <v>1.1023113109243878</v>
      </c>
      <c r="F1351">
        <f>'Pivot MRIP 12"'!F1354</f>
        <v>3</v>
      </c>
      <c r="G1351">
        <f>'Pivot MRIP 12"'!G1354</f>
        <v>1</v>
      </c>
      <c r="H1351">
        <f t="shared" si="79"/>
        <v>19.242849501999999</v>
      </c>
      <c r="I1351">
        <f t="shared" si="80"/>
        <v>21.211610660470321</v>
      </c>
    </row>
    <row r="1352" spans="1:9" x14ac:dyDescent="0.25">
      <c r="A1352">
        <f>'Pivot MRIP 12"'!A1355</f>
        <v>2014</v>
      </c>
      <c r="B1352" t="str">
        <f>'Pivot MRIP 12"'!B1355</f>
        <v>1515620140126001</v>
      </c>
      <c r="C1352">
        <f>'Pivot MRIP 12"'!C1355</f>
        <v>323.34393249999999</v>
      </c>
      <c r="D1352">
        <f>'Pivot MRIP 12"'!D1355</f>
        <v>323.34393249999999</v>
      </c>
      <c r="E1352">
        <f>'Pivot MRIP 12"'!E1355</f>
        <v>0.94160359434525431</v>
      </c>
      <c r="F1352">
        <f>'Pivot MRIP 12"'!F1355</f>
        <v>4</v>
      </c>
      <c r="G1352">
        <f>'Pivot MRIP 12"'!G1355</f>
        <v>5.0274313816951972E-2</v>
      </c>
      <c r="H1352">
        <f t="shared" si="79"/>
        <v>16.255894333312337</v>
      </c>
      <c r="I1352">
        <f t="shared" si="80"/>
        <v>15.306608533543548</v>
      </c>
    </row>
    <row r="1353" spans="1:9" x14ac:dyDescent="0.25">
      <c r="A1353">
        <f>'Pivot MRIP 12"'!A1356</f>
        <v>2014</v>
      </c>
      <c r="B1353" t="str">
        <f>'Pivot MRIP 12"'!B1356</f>
        <v>1515620140201005</v>
      </c>
      <c r="C1353">
        <f>'Pivot MRIP 12"'!C1356</f>
        <v>1237.1040805</v>
      </c>
      <c r="D1353">
        <f>'Pivot MRIP 12"'!D1356</f>
        <v>1237.1040805</v>
      </c>
      <c r="E1353">
        <f>'Pivot MRIP 12"'!E1356</f>
        <v>0.94160359434525431</v>
      </c>
      <c r="F1353">
        <f>'Pivot MRIP 12"'!F1356</f>
        <v>1</v>
      </c>
      <c r="G1353">
        <f>'Pivot MRIP 12"'!G1356</f>
        <v>6.2842892271189965E-3</v>
      </c>
      <c r="H1353">
        <f t="shared" si="79"/>
        <v>7.7743198459111023</v>
      </c>
      <c r="I1353">
        <f t="shared" si="80"/>
        <v>7.3203275104995376</v>
      </c>
    </row>
    <row r="1354" spans="1:9" x14ac:dyDescent="0.25">
      <c r="A1354">
        <f>'Pivot MRIP 12"'!A1357</f>
        <v>2014</v>
      </c>
      <c r="B1354" t="str">
        <f>'Pivot MRIP 12"'!B1357</f>
        <v>1515620140215004</v>
      </c>
      <c r="C1354">
        <f>'Pivot MRIP 12"'!C1357</f>
        <v>386.00378755000003</v>
      </c>
      <c r="D1354">
        <f>'Pivot MRIP 12"'!D1357</f>
        <v>386.00378755000003</v>
      </c>
      <c r="E1354">
        <f>'Pivot MRIP 12"'!E1357</f>
        <v>0.94160359434525431</v>
      </c>
      <c r="F1354">
        <f>'Pivot MRIP 12"'!F1357</f>
        <v>2</v>
      </c>
      <c r="G1354">
        <f>'Pivot MRIP 12"'!G1357</f>
        <v>1.2568578454237993E-2</v>
      </c>
      <c r="H1354">
        <f t="shared" si="79"/>
        <v>4.8515188874551898</v>
      </c>
      <c r="I1354">
        <f t="shared" si="80"/>
        <v>4.5682076224616956</v>
      </c>
    </row>
    <row r="1355" spans="1:9" x14ac:dyDescent="0.25">
      <c r="A1355">
        <f>'Pivot MRIP 12"'!A1358</f>
        <v>2014</v>
      </c>
      <c r="B1355" t="str">
        <f>'Pivot MRIP 12"'!B1358</f>
        <v>1515620140222017</v>
      </c>
      <c r="C1355">
        <f>'Pivot MRIP 12"'!C1358</f>
        <v>1288.0802705000001</v>
      </c>
      <c r="D1355">
        <f>'Pivot MRIP 12"'!D1358</f>
        <v>1288.0802705000001</v>
      </c>
      <c r="E1355">
        <f>'Pivot MRIP 12"'!E1358</f>
        <v>0.94160359434525431</v>
      </c>
      <c r="F1355">
        <f>'Pivot MRIP 12"'!F1358</f>
        <v>3</v>
      </c>
      <c r="G1355">
        <f>'Pivot MRIP 12"'!G1358</f>
        <v>6.2842892271189965E-3</v>
      </c>
      <c r="H1355">
        <f t="shared" si="79"/>
        <v>8.0946689675676744</v>
      </c>
      <c r="I1355">
        <f t="shared" si="80"/>
        <v>7.6219693948967109</v>
      </c>
    </row>
    <row r="1356" spans="1:9" x14ac:dyDescent="0.25">
      <c r="A1356">
        <f>'Pivot MRIP 12"'!A1359</f>
        <v>2014</v>
      </c>
      <c r="B1356" t="str">
        <f>'Pivot MRIP 12"'!B1359</f>
        <v>1515620140225003</v>
      </c>
      <c r="C1356">
        <f>'Pivot MRIP 12"'!C1359</f>
        <v>862.62433909000003</v>
      </c>
      <c r="D1356">
        <f>'Pivot MRIP 12"'!D1359</f>
        <v>862.62433909000003</v>
      </c>
      <c r="E1356">
        <f>'Pivot MRIP 12"'!E1359</f>
        <v>1.3997418836497943</v>
      </c>
      <c r="F1356">
        <f>'Pivot MRIP 12"'!F1359</f>
        <v>2</v>
      </c>
      <c r="G1356">
        <f>'Pivot MRIP 12"'!G1359</f>
        <v>6.034233826235595</v>
      </c>
      <c r="H1356">
        <f t="shared" si="79"/>
        <v>5205.2769662710025</v>
      </c>
      <c r="I1356">
        <f t="shared" si="80"/>
        <v>7286.0441856870602</v>
      </c>
    </row>
    <row r="1357" spans="1:9" x14ac:dyDescent="0.25">
      <c r="A1357">
        <f>'Pivot MRIP 12"'!A1360</f>
        <v>2014</v>
      </c>
      <c r="B1357" t="str">
        <f>'Pivot MRIP 12"'!B1360</f>
        <v>1515620140225012</v>
      </c>
      <c r="C1357">
        <f>'Pivot MRIP 12"'!C1360</f>
        <v>560.09716436999997</v>
      </c>
      <c r="D1357">
        <f>'Pivot MRIP 12"'!D1360</f>
        <v>560.09716436999997</v>
      </c>
      <c r="E1357">
        <f>'Pivot MRIP 12"'!E1360</f>
        <v>0.94160359434525442</v>
      </c>
      <c r="F1357">
        <f>'Pivot MRIP 12"'!F1360</f>
        <v>4</v>
      </c>
      <c r="G1357">
        <f>'Pivot MRIP 12"'!G1360</f>
        <v>0.12568578454237994</v>
      </c>
      <c r="H1357">
        <f t="shared" si="79"/>
        <v>70.396251523805773</v>
      </c>
      <c r="I1357">
        <f t="shared" si="80"/>
        <v>66.285363463248103</v>
      </c>
    </row>
    <row r="1358" spans="1:9" x14ac:dyDescent="0.25">
      <c r="A1358">
        <f>'Pivot MRIP 12"'!A1361</f>
        <v>2014</v>
      </c>
      <c r="B1358" t="str">
        <f>'Pivot MRIP 12"'!B1361</f>
        <v>1515620140302004</v>
      </c>
      <c r="C1358">
        <f>'Pivot MRIP 12"'!C1361</f>
        <v>4253.0891842999999</v>
      </c>
      <c r="D1358">
        <f>'Pivot MRIP 12"'!D1361</f>
        <v>4253.0891842999999</v>
      </c>
      <c r="E1358">
        <f>'Pivot MRIP 12"'!E1361</f>
        <v>0.94160359434525442</v>
      </c>
      <c r="F1358">
        <f>'Pivot MRIP 12"'!F1361</f>
        <v>3</v>
      </c>
      <c r="G1358">
        <f>'Pivot MRIP 12"'!G1361</f>
        <v>1.8852867681356991E-2</v>
      </c>
      <c r="H1358">
        <f t="shared" si="79"/>
        <v>80.18292762861843</v>
      </c>
      <c r="I1358">
        <f t="shared" si="80"/>
        <v>75.500532860232525</v>
      </c>
    </row>
    <row r="1359" spans="1:9" x14ac:dyDescent="0.25">
      <c r="A1359">
        <f>'Pivot MRIP 12"'!A1362</f>
        <v>2014</v>
      </c>
      <c r="B1359" t="str">
        <f>'Pivot MRIP 12"'!B1362</f>
        <v>1515620140308001</v>
      </c>
      <c r="C1359">
        <f>'Pivot MRIP 12"'!C1362</f>
        <v>467.26297505999997</v>
      </c>
      <c r="D1359">
        <f>'Pivot MRIP 12"'!D1362</f>
        <v>467.26297505999997</v>
      </c>
      <c r="E1359">
        <f>'Pivot MRIP 12"'!E1362</f>
        <v>0.52029093875631105</v>
      </c>
      <c r="F1359">
        <f>'Pivot MRIP 12"'!F1362</f>
        <v>3</v>
      </c>
      <c r="G1359">
        <f>'Pivot MRIP 12"'!G1362</f>
        <v>5</v>
      </c>
      <c r="H1359">
        <f t="shared" si="79"/>
        <v>2336.3148753</v>
      </c>
      <c r="I1359">
        <f t="shared" si="80"/>
        <v>1215.5634597001708</v>
      </c>
    </row>
    <row r="1360" spans="1:9" x14ac:dyDescent="0.25">
      <c r="A1360">
        <f>'Pivot MRIP 12"'!A1363</f>
        <v>2014</v>
      </c>
      <c r="B1360" t="str">
        <f>'Pivot MRIP 12"'!B1363</f>
        <v>1515620140407002</v>
      </c>
      <c r="C1360">
        <f>'Pivot MRIP 12"'!C1363</f>
        <v>6161.7985583</v>
      </c>
      <c r="D1360">
        <f>'Pivot MRIP 12"'!D1363</f>
        <v>6161.7985583</v>
      </c>
      <c r="E1360">
        <f>'Pivot MRIP 12"'!E1363</f>
        <v>0.94160359434525431</v>
      </c>
      <c r="F1360">
        <f>'Pivot MRIP 12"'!F1363</f>
        <v>4</v>
      </c>
      <c r="G1360">
        <f>'Pivot MRIP 12"'!G1363</f>
        <v>2.5137156908475986E-2</v>
      </c>
      <c r="H1360">
        <f t="shared" si="79"/>
        <v>154.89009719840823</v>
      </c>
      <c r="I1360">
        <f t="shared" si="80"/>
        <v>145.845072250507</v>
      </c>
    </row>
    <row r="1361" spans="1:9" x14ac:dyDescent="0.25">
      <c r="A1361">
        <f>'Pivot MRIP 12"'!A1364</f>
        <v>2014</v>
      </c>
      <c r="B1361" t="str">
        <f>'Pivot MRIP 12"'!B1364</f>
        <v>1515620140428008</v>
      </c>
      <c r="C1361">
        <f>'Pivot MRIP 12"'!C1364</f>
        <v>1004.6631597000001</v>
      </c>
      <c r="D1361">
        <f>'Pivot MRIP 12"'!D1364</f>
        <v>1004.6631597000001</v>
      </c>
      <c r="E1361">
        <f>'Pivot MRIP 12"'!E1364</f>
        <v>0.94160359434525442</v>
      </c>
      <c r="F1361">
        <f>'Pivot MRIP 12"'!F1364</f>
        <v>4</v>
      </c>
      <c r="G1361">
        <f>'Pivot MRIP 12"'!G1364</f>
        <v>7.5411470725427962E-2</v>
      </c>
      <c r="H1361">
        <f t="shared" si="79"/>
        <v>75.763126456632506</v>
      </c>
      <c r="I1361">
        <f t="shared" si="80"/>
        <v>71.338832190399202</v>
      </c>
    </row>
    <row r="1362" spans="1:9" x14ac:dyDescent="0.25">
      <c r="A1362">
        <f>'Pivot MRIP 12"'!A1365</f>
        <v>2014</v>
      </c>
      <c r="B1362" t="str">
        <f>'Pivot MRIP 12"'!B1365</f>
        <v>1515620140524008</v>
      </c>
      <c r="C1362">
        <f>'Pivot MRIP 12"'!C1365</f>
        <v>600.56351562999998</v>
      </c>
      <c r="D1362">
        <f>'Pivot MRIP 12"'!D1365</f>
        <v>600.56351562999998</v>
      </c>
      <c r="E1362">
        <f>'Pivot MRIP 12"'!E1365</f>
        <v>0.94160359434525442</v>
      </c>
      <c r="F1362">
        <f>'Pivot MRIP 12"'!F1365</f>
        <v>6</v>
      </c>
      <c r="G1362">
        <f>'Pivot MRIP 12"'!G1365</f>
        <v>1.8852867681356991E-2</v>
      </c>
      <c r="H1362">
        <f t="shared" si="79"/>
        <v>11.322344494422961</v>
      </c>
      <c r="I1362">
        <f t="shared" si="80"/>
        <v>10.661160272363862</v>
      </c>
    </row>
    <row r="1363" spans="1:9" x14ac:dyDescent="0.25">
      <c r="A1363">
        <f>'Pivot MRIP 12"'!A1366</f>
        <v>2014</v>
      </c>
      <c r="B1363" t="str">
        <f>'Pivot MRIP 12"'!B1366</f>
        <v>1515620140524010</v>
      </c>
      <c r="C1363">
        <f>'Pivot MRIP 12"'!C1366</f>
        <v>407.69578496999998</v>
      </c>
      <c r="D1363">
        <f>'Pivot MRIP 12"'!D1366</f>
        <v>407.69578496999998</v>
      </c>
      <c r="E1363">
        <f>'Pivot MRIP 12"'!E1366</f>
        <v>1.3133632959175681</v>
      </c>
      <c r="F1363">
        <f>'Pivot MRIP 12"'!F1366</f>
        <v>4</v>
      </c>
      <c r="G1363">
        <f>'Pivot MRIP 12"'!G1366</f>
        <v>1.3663796020271399</v>
      </c>
      <c r="H1363">
        <f t="shared" si="79"/>
        <v>557.06720441545099</v>
      </c>
      <c r="I1363">
        <f t="shared" si="80"/>
        <v>731.6316196386623</v>
      </c>
    </row>
    <row r="1364" spans="1:9" x14ac:dyDescent="0.25">
      <c r="A1364">
        <f>'Pivot MRIP 12"'!A1367</f>
        <v>2014</v>
      </c>
      <c r="B1364" t="str">
        <f>'Pivot MRIP 12"'!B1367</f>
        <v>1515620140524012</v>
      </c>
      <c r="C1364">
        <f>'Pivot MRIP 12"'!C1367</f>
        <v>407.69578496999998</v>
      </c>
      <c r="D1364">
        <f>'Pivot MRIP 12"'!D1367</f>
        <v>407.69578496999998</v>
      </c>
      <c r="E1364">
        <f>'Pivot MRIP 12"'!E1367</f>
        <v>0.92687695438723183</v>
      </c>
      <c r="F1364">
        <f>'Pivot MRIP 12"'!F1367</f>
        <v>4</v>
      </c>
      <c r="G1364">
        <f>'Pivot MRIP 12"'!G1367</f>
        <v>4.2086605627847602</v>
      </c>
      <c r="H1364">
        <f t="shared" si="79"/>
        <v>1715.8531718168147</v>
      </c>
      <c r="I1364">
        <f t="shared" si="80"/>
        <v>1590.3847620692409</v>
      </c>
    </row>
    <row r="1365" spans="1:9" x14ac:dyDescent="0.25">
      <c r="A1365">
        <f>'Pivot MRIP 12"'!A1368</f>
        <v>2014</v>
      </c>
      <c r="B1365" t="str">
        <f>'Pivot MRIP 12"'!B1368</f>
        <v>1515620140524016</v>
      </c>
      <c r="C1365">
        <f>'Pivot MRIP 12"'!C1368</f>
        <v>407.69578496999998</v>
      </c>
      <c r="D1365">
        <f>'Pivot MRIP 12"'!D1368</f>
        <v>407.69578496999998</v>
      </c>
      <c r="E1365">
        <f>'Pivot MRIP 12"'!E1368</f>
        <v>0.94160359434525431</v>
      </c>
      <c r="F1365">
        <f>'Pivot MRIP 12"'!F1368</f>
        <v>8</v>
      </c>
      <c r="G1365">
        <f>'Pivot MRIP 12"'!G1368</f>
        <v>1.2568578454237993E-2</v>
      </c>
      <c r="H1365">
        <f t="shared" si="79"/>
        <v>5.1241564588575876</v>
      </c>
      <c r="I1365">
        <f t="shared" si="80"/>
        <v>4.8249241396477549</v>
      </c>
    </row>
    <row r="1366" spans="1:9" x14ac:dyDescent="0.25">
      <c r="A1366">
        <f>'Pivot MRIP 12"'!A1369</f>
        <v>2014</v>
      </c>
      <c r="B1366" t="str">
        <f>'Pivot MRIP 12"'!B1369</f>
        <v>1515620140524020</v>
      </c>
      <c r="C1366">
        <f>'Pivot MRIP 12"'!C1369</f>
        <v>600.56351562999998</v>
      </c>
      <c r="D1366">
        <f>'Pivot MRIP 12"'!D1369</f>
        <v>600.56351562999998</v>
      </c>
      <c r="E1366">
        <f>'Pivot MRIP 12"'!E1369</f>
        <v>0.94160359434525431</v>
      </c>
      <c r="F1366">
        <f>'Pivot MRIP 12"'!F1369</f>
        <v>6</v>
      </c>
      <c r="G1366">
        <f>'Pivot MRIP 12"'!G1369</f>
        <v>2.5137156908475986E-2</v>
      </c>
      <c r="H1366">
        <f t="shared" si="79"/>
        <v>15.09645932589728</v>
      </c>
      <c r="I1366">
        <f t="shared" si="80"/>
        <v>14.214880363151813</v>
      </c>
    </row>
    <row r="1367" spans="1:9" x14ac:dyDescent="0.25">
      <c r="A1367">
        <f>'Pivot MRIP 12"'!A1370</f>
        <v>2014</v>
      </c>
      <c r="B1367" t="str">
        <f>'Pivot MRIP 12"'!B1370</f>
        <v>1515620140531001</v>
      </c>
      <c r="C1367">
        <f>'Pivot MRIP 12"'!C1370</f>
        <v>479.78410828</v>
      </c>
      <c r="D1367">
        <f>'Pivot MRIP 12"'!D1370</f>
        <v>479.78410828</v>
      </c>
      <c r="E1367">
        <f>'Pivot MRIP 12"'!E1370</f>
        <v>1.0302685043844972</v>
      </c>
      <c r="F1367">
        <f>'Pivot MRIP 12"'!F1370</f>
        <v>9</v>
      </c>
      <c r="G1367">
        <f>'Pivot MRIP 12"'!G1370</f>
        <v>2.1138232688694991</v>
      </c>
      <c r="H1367">
        <f t="shared" si="79"/>
        <v>1014.1788121160673</v>
      </c>
      <c r="I1367">
        <f t="shared" si="80"/>
        <v>1044.8764879372668</v>
      </c>
    </row>
    <row r="1368" spans="1:9" x14ac:dyDescent="0.25">
      <c r="A1368">
        <f>'Pivot MRIP 12"'!A1371</f>
        <v>2014</v>
      </c>
      <c r="B1368" t="str">
        <f>'Pivot MRIP 12"'!B1371</f>
        <v>1515620140531004</v>
      </c>
      <c r="C1368">
        <f>'Pivot MRIP 12"'!C1371</f>
        <v>479.78410828</v>
      </c>
      <c r="D1368">
        <f>'Pivot MRIP 12"'!D1371</f>
        <v>479.78410828</v>
      </c>
      <c r="E1368">
        <f>'Pivot MRIP 12"'!E1371</f>
        <v>1.3937537193262546</v>
      </c>
      <c r="F1368">
        <f>'Pivot MRIP 12"'!F1371</f>
        <v>1</v>
      </c>
      <c r="G1368">
        <f>'Pivot MRIP 12"'!G1371</f>
        <v>1.028632332862714</v>
      </c>
      <c r="H1368">
        <f t="shared" si="79"/>
        <v>493.52144657051338</v>
      </c>
      <c r="I1368">
        <f t="shared" si="80"/>
        <v>687.8473517249264</v>
      </c>
    </row>
    <row r="1369" spans="1:9" x14ac:dyDescent="0.25">
      <c r="A1369">
        <f>'Pivot MRIP 12"'!A1372</f>
        <v>2014</v>
      </c>
      <c r="B1369" t="str">
        <f>'Pivot MRIP 12"'!B1372</f>
        <v>1515620140531007</v>
      </c>
      <c r="C1369">
        <f>'Pivot MRIP 12"'!C1372</f>
        <v>479.78410828</v>
      </c>
      <c r="D1369">
        <f>'Pivot MRIP 12"'!D1372</f>
        <v>479.78410828</v>
      </c>
      <c r="E1369">
        <f>'Pivot MRIP 12"'!E1372</f>
        <v>0.94160359434525431</v>
      </c>
      <c r="F1369">
        <f>'Pivot MRIP 12"'!F1372</f>
        <v>4</v>
      </c>
      <c r="G1369">
        <f>'Pivot MRIP 12"'!G1372</f>
        <v>1.2568578454237993E-2</v>
      </c>
      <c r="H1369">
        <f t="shared" si="79"/>
        <v>6.0302042060137966</v>
      </c>
      <c r="I1369">
        <f t="shared" si="80"/>
        <v>5.6780619550184612</v>
      </c>
    </row>
    <row r="1370" spans="1:9" x14ac:dyDescent="0.25">
      <c r="A1370">
        <f>'Pivot MRIP 12"'!A1373</f>
        <v>2014</v>
      </c>
      <c r="B1370" t="str">
        <f>'Pivot MRIP 12"'!B1373</f>
        <v>1515620140531014</v>
      </c>
      <c r="C1370">
        <f>'Pivot MRIP 12"'!C1373</f>
        <v>937.60789291000003</v>
      </c>
      <c r="D1370">
        <f>'Pivot MRIP 12"'!D1373</f>
        <v>937.60789291000003</v>
      </c>
      <c r="E1370">
        <f>'Pivot MRIP 12"'!E1373</f>
        <v>0.94160359434525431</v>
      </c>
      <c r="F1370">
        <f>'Pivot MRIP 12"'!F1373</f>
        <v>2</v>
      </c>
      <c r="G1370">
        <f>'Pivot MRIP 12"'!G1373</f>
        <v>1.2568578454237993E-2</v>
      </c>
      <c r="H1370">
        <f t="shared" si="79"/>
        <v>11.78439836135211</v>
      </c>
      <c r="I1370">
        <f t="shared" si="80"/>
        <v>11.096231854245472</v>
      </c>
    </row>
    <row r="1371" spans="1:9" x14ac:dyDescent="0.25">
      <c r="A1371">
        <f>'Pivot MRIP 12"'!A1374</f>
        <v>2014</v>
      </c>
      <c r="B1371" t="str">
        <f>'Pivot MRIP 12"'!B1374</f>
        <v>1515620140607008</v>
      </c>
      <c r="C1371">
        <f>'Pivot MRIP 12"'!C1374</f>
        <v>388.25852994000002</v>
      </c>
      <c r="D1371">
        <f>'Pivot MRIP 12"'!D1374</f>
        <v>388.25852994000002</v>
      </c>
      <c r="E1371">
        <f>'Pivot MRIP 12"'!E1374</f>
        <v>0.94160359434525431</v>
      </c>
      <c r="F1371">
        <f>'Pivot MRIP 12"'!F1374</f>
        <v>1</v>
      </c>
      <c r="G1371">
        <f>'Pivot MRIP 12"'!G1374</f>
        <v>6.2842892271189965E-3</v>
      </c>
      <c r="H1371">
        <f t="shared" si="79"/>
        <v>2.4399288970390005</v>
      </c>
      <c r="I1371">
        <f t="shared" si="80"/>
        <v>2.2974458193987748</v>
      </c>
    </row>
    <row r="1372" spans="1:9" x14ac:dyDescent="0.25">
      <c r="A1372">
        <f>'Pivot MRIP 12"'!A1375</f>
        <v>2014</v>
      </c>
      <c r="B1372" t="str">
        <f>'Pivot MRIP 12"'!B1375</f>
        <v>1515620140614006</v>
      </c>
      <c r="C1372">
        <f>'Pivot MRIP 12"'!C1375</f>
        <v>725.45405638</v>
      </c>
      <c r="D1372">
        <f>'Pivot MRIP 12"'!D1375</f>
        <v>725.45405638</v>
      </c>
      <c r="E1372">
        <f>'Pivot MRIP 12"'!E1375</f>
        <v>0.94160359434525442</v>
      </c>
      <c r="F1372">
        <f>'Pivot MRIP 12"'!F1375</f>
        <v>4</v>
      </c>
      <c r="G1372">
        <f>'Pivot MRIP 12"'!G1375</f>
        <v>7.5411470725427962E-2</v>
      </c>
      <c r="H1372">
        <f t="shared" si="79"/>
        <v>54.707557335343338</v>
      </c>
      <c r="I1372">
        <f t="shared" si="80"/>
        <v>51.512832624808375</v>
      </c>
    </row>
    <row r="1373" spans="1:9" x14ac:dyDescent="0.25">
      <c r="A1373">
        <f>'Pivot MRIP 12"'!A1376</f>
        <v>2014</v>
      </c>
      <c r="B1373" t="str">
        <f>'Pivot MRIP 12"'!B1376</f>
        <v>1515620140620001</v>
      </c>
      <c r="C1373">
        <f>'Pivot MRIP 12"'!C1376</f>
        <v>443.05491017000003</v>
      </c>
      <c r="D1373">
        <f>'Pivot MRIP 12"'!D1376</f>
        <v>443.05491017000003</v>
      </c>
      <c r="E1373">
        <f>'Pivot MRIP 12"'!E1376</f>
        <v>0.97003395360752398</v>
      </c>
      <c r="F1373">
        <f>'Pivot MRIP 12"'!F1376</f>
        <v>3</v>
      </c>
      <c r="G1373">
        <f>'Pivot MRIP 12"'!G1376</f>
        <v>2.9705232407</v>
      </c>
      <c r="H1373">
        <f t="shared" si="79"/>
        <v>1316.1049075662359</v>
      </c>
      <c r="I1373">
        <f t="shared" si="80"/>
        <v>1276.6664468487406</v>
      </c>
    </row>
    <row r="1374" spans="1:9" x14ac:dyDescent="0.25">
      <c r="A1374">
        <f>'Pivot MRIP 12"'!A1377</f>
        <v>2014</v>
      </c>
      <c r="B1374" t="str">
        <f>'Pivot MRIP 12"'!B1377</f>
        <v>1515620140620009</v>
      </c>
      <c r="C1374">
        <f>'Pivot MRIP 12"'!C1377</f>
        <v>443.05491017000003</v>
      </c>
      <c r="D1374">
        <f>'Pivot MRIP 12"'!D1377</f>
        <v>443.05491017000003</v>
      </c>
      <c r="E1374">
        <f>'Pivot MRIP 12"'!E1377</f>
        <v>0.94160359434525431</v>
      </c>
      <c r="F1374">
        <f>'Pivot MRIP 12"'!F1377</f>
        <v>2</v>
      </c>
      <c r="G1374">
        <f>'Pivot MRIP 12"'!G1377</f>
        <v>6.2842892271189965E-3</v>
      </c>
      <c r="H1374">
        <f t="shared" si="79"/>
        <v>2.7842851990035058</v>
      </c>
      <c r="I1374">
        <f t="shared" si="80"/>
        <v>2.6216929510639928</v>
      </c>
    </row>
    <row r="1375" spans="1:9" x14ac:dyDescent="0.25">
      <c r="A1375">
        <f>'Pivot MRIP 12"'!A1378</f>
        <v>2014</v>
      </c>
      <c r="B1375" t="str">
        <f>'Pivot MRIP 12"'!B1378</f>
        <v>1515620140621007</v>
      </c>
      <c r="C1375">
        <f>'Pivot MRIP 12"'!C1378</f>
        <v>768.91360078000002</v>
      </c>
      <c r="D1375">
        <f>'Pivot MRIP 12"'!D1378</f>
        <v>768.91360078000002</v>
      </c>
      <c r="E1375">
        <f>'Pivot MRIP 12"'!E1378</f>
        <v>0.94160359434525442</v>
      </c>
      <c r="F1375">
        <f>'Pivot MRIP 12"'!F1378</f>
        <v>6</v>
      </c>
      <c r="G1375">
        <f>'Pivot MRIP 12"'!G1378</f>
        <v>1.8852867681356991E-2</v>
      </c>
      <c r="H1375">
        <f t="shared" si="79"/>
        <v>14.496226373901093</v>
      </c>
      <c r="I1375">
        <f t="shared" si="80"/>
        <v>13.649698858107744</v>
      </c>
    </row>
    <row r="1376" spans="1:9" x14ac:dyDescent="0.25">
      <c r="A1376">
        <f>'Pivot MRIP 12"'!A1379</f>
        <v>2014</v>
      </c>
      <c r="B1376" t="str">
        <f>'Pivot MRIP 12"'!B1379</f>
        <v>1515620140622003</v>
      </c>
      <c r="C1376">
        <f>'Pivot MRIP 12"'!C1379</f>
        <v>1559.7118461</v>
      </c>
      <c r="D1376">
        <f>'Pivot MRIP 12"'!D1379</f>
        <v>1559.7118461</v>
      </c>
      <c r="E1376">
        <f>'Pivot MRIP 12"'!E1379</f>
        <v>0.94160359434525442</v>
      </c>
      <c r="F1376">
        <f>'Pivot MRIP 12"'!F1379</f>
        <v>1</v>
      </c>
      <c r="G1376">
        <f>'Pivot MRIP 12"'!G1379</f>
        <v>9.4264338406784942E-2</v>
      </c>
      <c r="H1376">
        <f t="shared" si="79"/>
        <v>147.02520527784168</v>
      </c>
      <c r="I1376">
        <f t="shared" si="80"/>
        <v>138.43946174896459</v>
      </c>
    </row>
    <row r="1377" spans="1:9" x14ac:dyDescent="0.25">
      <c r="A1377">
        <f>'Pivot MRIP 12"'!A1380</f>
        <v>2014</v>
      </c>
      <c r="B1377" t="str">
        <f>'Pivot MRIP 12"'!B1380</f>
        <v>1515620140624001</v>
      </c>
      <c r="C1377">
        <f>'Pivot MRIP 12"'!C1380</f>
        <v>770.70824058000005</v>
      </c>
      <c r="D1377">
        <f>'Pivot MRIP 12"'!D1380</f>
        <v>770.70824058000005</v>
      </c>
      <c r="E1377">
        <f>'Pivot MRIP 12"'!E1380</f>
        <v>0.94160359434525442</v>
      </c>
      <c r="F1377">
        <f>'Pivot MRIP 12"'!F1380</f>
        <v>1</v>
      </c>
      <c r="G1377">
        <f>'Pivot MRIP 12"'!G1380</f>
        <v>3.7705735362713981E-2</v>
      </c>
      <c r="H1377">
        <f t="shared" si="79"/>
        <v>29.060120961172384</v>
      </c>
      <c r="I1377">
        <f t="shared" si="80"/>
        <v>27.363114349147786</v>
      </c>
    </row>
    <row r="1378" spans="1:9" x14ac:dyDescent="0.25">
      <c r="A1378">
        <f>'Pivot MRIP 12"'!A1381</f>
        <v>2014</v>
      </c>
      <c r="B1378" t="str">
        <f>'Pivot MRIP 12"'!B1381</f>
        <v>1515620140624002</v>
      </c>
      <c r="C1378">
        <f>'Pivot MRIP 12"'!C1381</f>
        <v>770.70824058000005</v>
      </c>
      <c r="D1378">
        <f>'Pivot MRIP 12"'!D1381</f>
        <v>770.70824058000005</v>
      </c>
      <c r="E1378">
        <f>'Pivot MRIP 12"'!E1381</f>
        <v>0.94160359434525431</v>
      </c>
      <c r="F1378">
        <f>'Pivot MRIP 12"'!F1381</f>
        <v>1</v>
      </c>
      <c r="G1378">
        <f>'Pivot MRIP 12"'!G1381</f>
        <v>2.5137156908475986E-2</v>
      </c>
      <c r="H1378">
        <f t="shared" si="79"/>
        <v>19.373413974114921</v>
      </c>
      <c r="I1378">
        <f t="shared" si="80"/>
        <v>18.242076232765189</v>
      </c>
    </row>
    <row r="1379" spans="1:9" x14ac:dyDescent="0.25">
      <c r="A1379">
        <f>'Pivot MRIP 12"'!A1382</f>
        <v>2014</v>
      </c>
      <c r="B1379" t="str">
        <f>'Pivot MRIP 12"'!B1382</f>
        <v>1515620140624007</v>
      </c>
      <c r="C1379">
        <f>'Pivot MRIP 12"'!C1382</f>
        <v>1406.7787529</v>
      </c>
      <c r="D1379">
        <f>'Pivot MRIP 12"'!D1382</f>
        <v>1406.7787529</v>
      </c>
      <c r="E1379">
        <f>'Pivot MRIP 12"'!E1382</f>
        <v>0.94160359434525431</v>
      </c>
      <c r="F1379">
        <f>'Pivot MRIP 12"'!F1382</f>
        <v>2</v>
      </c>
      <c r="G1379">
        <f>'Pivot MRIP 12"'!G1382</f>
        <v>6.2842892271189965E-3</v>
      </c>
      <c r="H1379">
        <f t="shared" si="79"/>
        <v>8.840604561789366</v>
      </c>
      <c r="I1379">
        <f t="shared" si="80"/>
        <v>8.3243450315659189</v>
      </c>
    </row>
    <row r="1380" spans="1:9" x14ac:dyDescent="0.25">
      <c r="A1380">
        <f>'Pivot MRIP 12"'!A1383</f>
        <v>2014</v>
      </c>
      <c r="B1380" t="str">
        <f>'Pivot MRIP 12"'!B1383</f>
        <v>1515620140624009</v>
      </c>
      <c r="C1380">
        <f>'Pivot MRIP 12"'!C1383</f>
        <v>770.70824058000005</v>
      </c>
      <c r="D1380">
        <f>'Pivot MRIP 12"'!D1383</f>
        <v>770.70824058000005</v>
      </c>
      <c r="E1380">
        <f>'Pivot MRIP 12"'!E1383</f>
        <v>0.94160359434525442</v>
      </c>
      <c r="F1380">
        <f>'Pivot MRIP 12"'!F1383</f>
        <v>4</v>
      </c>
      <c r="G1380">
        <f>'Pivot MRIP 12"'!G1383</f>
        <v>6.2842892271189971E-2</v>
      </c>
      <c r="H1380">
        <f t="shared" si="79"/>
        <v>48.433534935287305</v>
      </c>
      <c r="I1380">
        <f t="shared" si="80"/>
        <v>45.605190581912979</v>
      </c>
    </row>
    <row r="1381" spans="1:9" x14ac:dyDescent="0.25">
      <c r="A1381">
        <f>'Pivot MRIP 12"'!A1384</f>
        <v>2014</v>
      </c>
      <c r="B1381" t="str">
        <f>'Pivot MRIP 12"'!B1384</f>
        <v>1515620140624011</v>
      </c>
      <c r="C1381">
        <f>'Pivot MRIP 12"'!C1384</f>
        <v>770.70824058000005</v>
      </c>
      <c r="D1381">
        <f>'Pivot MRIP 12"'!D1384</f>
        <v>770.70824058000005</v>
      </c>
      <c r="E1381">
        <f>'Pivot MRIP 12"'!E1384</f>
        <v>0.94160359434525442</v>
      </c>
      <c r="F1381">
        <f>'Pivot MRIP 12"'!F1384</f>
        <v>4</v>
      </c>
      <c r="G1381">
        <f>'Pivot MRIP 12"'!G1384</f>
        <v>5.6558603044070968E-2</v>
      </c>
      <c r="H1381">
        <f t="shared" si="79"/>
        <v>43.590181441758574</v>
      </c>
      <c r="I1381">
        <f t="shared" si="80"/>
        <v>41.044671523721675</v>
      </c>
    </row>
    <row r="1382" spans="1:9" x14ac:dyDescent="0.25">
      <c r="A1382">
        <f>'Pivot MRIP 12"'!A1385</f>
        <v>2014</v>
      </c>
      <c r="B1382" t="str">
        <f>'Pivot MRIP 12"'!B1385</f>
        <v>1515620140704011</v>
      </c>
      <c r="C1382">
        <f>'Pivot MRIP 12"'!C1385</f>
        <v>1502.7858687999999</v>
      </c>
      <c r="D1382">
        <f>'Pivot MRIP 12"'!D1385</f>
        <v>1502.7858687999999</v>
      </c>
      <c r="E1382">
        <f>'Pivot MRIP 12"'!E1385</f>
        <v>0.94160359434525431</v>
      </c>
      <c r="F1382">
        <f>'Pivot MRIP 12"'!F1385</f>
        <v>9</v>
      </c>
      <c r="G1382">
        <f>'Pivot MRIP 12"'!G1385</f>
        <v>2.5137156908475986E-2</v>
      </c>
      <c r="H1382">
        <f t="shared" si="79"/>
        <v>37.775764183866002</v>
      </c>
      <c r="I1382">
        <f t="shared" si="80"/>
        <v>35.569795334666949</v>
      </c>
    </row>
    <row r="1383" spans="1:9" x14ac:dyDescent="0.25">
      <c r="A1383">
        <f>'Pivot MRIP 12"'!A1386</f>
        <v>2014</v>
      </c>
      <c r="B1383" t="str">
        <f>'Pivot MRIP 12"'!B1386</f>
        <v>1515620140712001</v>
      </c>
      <c r="C1383">
        <f>'Pivot MRIP 12"'!C1386</f>
        <v>1388.8002028999999</v>
      </c>
      <c r="D1383">
        <f>'Pivot MRIP 12"'!D1386</f>
        <v>1388.8002028999999</v>
      </c>
      <c r="E1383">
        <f>'Pivot MRIP 12"'!E1386</f>
        <v>0.94160359434525442</v>
      </c>
      <c r="F1383">
        <f>'Pivot MRIP 12"'!F1386</f>
        <v>20</v>
      </c>
      <c r="G1383">
        <f>'Pivot MRIP 12"'!G1386</f>
        <v>7.5411470725427962E-2</v>
      </c>
      <c r="H1383">
        <f t="shared" si="79"/>
        <v>104.73146584446175</v>
      </c>
      <c r="I1383">
        <f t="shared" si="80"/>
        <v>98.615524680192436</v>
      </c>
    </row>
    <row r="1384" spans="1:9" x14ac:dyDescent="0.25">
      <c r="A1384">
        <f>'Pivot MRIP 12"'!A1387</f>
        <v>2014</v>
      </c>
      <c r="B1384" t="str">
        <f>'Pivot MRIP 12"'!B1387</f>
        <v>1515620140712008</v>
      </c>
      <c r="C1384">
        <f>'Pivot MRIP 12"'!C1387</f>
        <v>1658.4206895</v>
      </c>
      <c r="D1384">
        <f>'Pivot MRIP 12"'!D1387</f>
        <v>1658.4206895</v>
      </c>
      <c r="E1384">
        <f>'Pivot MRIP 12"'!E1387</f>
        <v>0.88184904873951009</v>
      </c>
      <c r="F1384">
        <f>'Pivot MRIP 12"'!F1387</f>
        <v>6</v>
      </c>
      <c r="G1384">
        <f>'Pivot MRIP 12"'!G1387</f>
        <v>0.673914715</v>
      </c>
      <c r="H1384">
        <f t="shared" si="79"/>
        <v>1117.634106314496</v>
      </c>
      <c r="I1384">
        <f t="shared" si="80"/>
        <v>985.58457349227081</v>
      </c>
    </row>
    <row r="1385" spans="1:9" x14ac:dyDescent="0.25">
      <c r="A1385">
        <f>'Pivot MRIP 12"'!A1388</f>
        <v>2014</v>
      </c>
      <c r="B1385" t="str">
        <f>'Pivot MRIP 12"'!B1388</f>
        <v>1515620140712015</v>
      </c>
      <c r="C1385">
        <f>'Pivot MRIP 12"'!C1388</f>
        <v>1119.1797163000001</v>
      </c>
      <c r="D1385">
        <f>'Pivot MRIP 12"'!D1388</f>
        <v>1119.1797163000001</v>
      </c>
      <c r="E1385">
        <f>'Pivot MRIP 12"'!E1388</f>
        <v>0.94160359434525442</v>
      </c>
      <c r="F1385">
        <f>'Pivot MRIP 12"'!F1388</f>
        <v>5</v>
      </c>
      <c r="G1385">
        <f>'Pivot MRIP 12"'!G1388</f>
        <v>1.8852867681356991E-2</v>
      </c>
      <c r="H1385">
        <f t="shared" si="79"/>
        <v>21.099747103062558</v>
      </c>
      <c r="I1385">
        <f t="shared" si="80"/>
        <v>19.867597712019574</v>
      </c>
    </row>
    <row r="1386" spans="1:9" x14ac:dyDescent="0.25">
      <c r="A1386">
        <f>'Pivot MRIP 12"'!A1389</f>
        <v>2014</v>
      </c>
      <c r="B1386" t="str">
        <f>'Pivot MRIP 12"'!B1389</f>
        <v>1515620140719002</v>
      </c>
      <c r="C1386">
        <f>'Pivot MRIP 12"'!C1389</f>
        <v>2650.4755890000001</v>
      </c>
      <c r="D1386">
        <f>'Pivot MRIP 12"'!D1389</f>
        <v>2650.4755890000001</v>
      </c>
      <c r="E1386">
        <f>'Pivot MRIP 12"'!E1389</f>
        <v>0.94160359434525431</v>
      </c>
      <c r="F1386">
        <f>'Pivot MRIP 12"'!F1389</f>
        <v>1</v>
      </c>
      <c r="G1386">
        <f>'Pivot MRIP 12"'!G1389</f>
        <v>6.2842892271189965E-3</v>
      </c>
      <c r="H1386">
        <f t="shared" si="79"/>
        <v>16.65635519069458</v>
      </c>
      <c r="I1386">
        <f t="shared" si="80"/>
        <v>15.683683916249251</v>
      </c>
    </row>
    <row r="1387" spans="1:9" x14ac:dyDescent="0.25">
      <c r="A1387">
        <f>'Pivot MRIP 12"'!A1390</f>
        <v>2014</v>
      </c>
      <c r="B1387" t="str">
        <f>'Pivot MRIP 12"'!B1390</f>
        <v>1515620140803006</v>
      </c>
      <c r="C1387">
        <f>'Pivot MRIP 12"'!C1390</f>
        <v>471.98108730000001</v>
      </c>
      <c r="D1387">
        <f>'Pivot MRIP 12"'!D1390</f>
        <v>471.98108730000001</v>
      </c>
      <c r="E1387">
        <f>'Pivot MRIP 12"'!E1390</f>
        <v>0.94160359434525431</v>
      </c>
      <c r="F1387">
        <f>'Pivot MRIP 12"'!F1390</f>
        <v>2</v>
      </c>
      <c r="G1387">
        <f>'Pivot MRIP 12"'!G1390</f>
        <v>6.2842892271189965E-3</v>
      </c>
      <c r="H1387">
        <f t="shared" si="79"/>
        <v>2.9660656623233006</v>
      </c>
      <c r="I1387">
        <f t="shared" si="80"/>
        <v>2.7928580887076571</v>
      </c>
    </row>
    <row r="1388" spans="1:9" x14ac:dyDescent="0.25">
      <c r="A1388">
        <f>'Pivot MRIP 12"'!A1391</f>
        <v>2014</v>
      </c>
      <c r="B1388" t="str">
        <f>'Pivot MRIP 12"'!B1391</f>
        <v>1515620140809007</v>
      </c>
      <c r="C1388">
        <f>'Pivot MRIP 12"'!C1391</f>
        <v>1139.5173864999999</v>
      </c>
      <c r="D1388">
        <f>'Pivot MRIP 12"'!D1391</f>
        <v>1139.5173864999999</v>
      </c>
      <c r="E1388">
        <f>'Pivot MRIP 12"'!E1391</f>
        <v>0.94160359434525431</v>
      </c>
      <c r="F1388">
        <f>'Pivot MRIP 12"'!F1391</f>
        <v>2</v>
      </c>
      <c r="G1388">
        <f>'Pivot MRIP 12"'!G1391</f>
        <v>6.2842892271189965E-3</v>
      </c>
      <c r="H1388">
        <f t="shared" si="79"/>
        <v>7.1610568360967433</v>
      </c>
      <c r="I1388">
        <f t="shared" si="80"/>
        <v>6.7428768561793477</v>
      </c>
    </row>
    <row r="1389" spans="1:9" x14ac:dyDescent="0.25">
      <c r="A1389">
        <f>'Pivot MRIP 12"'!A1392</f>
        <v>2014</v>
      </c>
      <c r="B1389" t="str">
        <f>'Pivot MRIP 12"'!B1392</f>
        <v>1515620140809021</v>
      </c>
      <c r="C1389">
        <f>'Pivot MRIP 12"'!C1392</f>
        <v>1139.5173864999999</v>
      </c>
      <c r="D1389">
        <f>'Pivot MRIP 12"'!D1392</f>
        <v>1139.5173864999999</v>
      </c>
      <c r="E1389">
        <f>'Pivot MRIP 12"'!E1392</f>
        <v>0.94160359434525442</v>
      </c>
      <c r="F1389">
        <f>'Pivot MRIP 12"'!F1392</f>
        <v>4</v>
      </c>
      <c r="G1389">
        <f>'Pivot MRIP 12"'!G1392</f>
        <v>7.5411470725427962E-2</v>
      </c>
      <c r="H1389">
        <f t="shared" si="79"/>
        <v>85.93268203316093</v>
      </c>
      <c r="I1389">
        <f t="shared" si="80"/>
        <v>80.914522274152191</v>
      </c>
    </row>
    <row r="1390" spans="1:9" x14ac:dyDescent="0.25">
      <c r="A1390">
        <f>'Pivot MRIP 12"'!A1393</f>
        <v>2014</v>
      </c>
      <c r="B1390" t="str">
        <f>'Pivot MRIP 12"'!B1393</f>
        <v>1515620140813008</v>
      </c>
      <c r="C1390">
        <f>'Pivot MRIP 12"'!C1393</f>
        <v>2617.2840956</v>
      </c>
      <c r="D1390">
        <f>'Pivot MRIP 12"'!D1393</f>
        <v>2617.2840956</v>
      </c>
      <c r="E1390">
        <f>'Pivot MRIP 12"'!E1393</f>
        <v>0.94160359434525431</v>
      </c>
      <c r="F1390">
        <f>'Pivot MRIP 12"'!F1393</f>
        <v>2</v>
      </c>
      <c r="G1390">
        <f>'Pivot MRIP 12"'!G1393</f>
        <v>6.2842892271189965E-3</v>
      </c>
      <c r="H1390">
        <f t="shared" si="79"/>
        <v>16.447770246288965</v>
      </c>
      <c r="I1390">
        <f t="shared" si="80"/>
        <v>15.487279582870618</v>
      </c>
    </row>
    <row r="1391" spans="1:9" x14ac:dyDescent="0.25">
      <c r="A1391">
        <f>'Pivot MRIP 12"'!A1394</f>
        <v>2014</v>
      </c>
      <c r="B1391" t="str">
        <f>'Pivot MRIP 12"'!B1394</f>
        <v>1515620140816008</v>
      </c>
      <c r="C1391">
        <f>'Pivot MRIP 12"'!C1394</f>
        <v>572.68287117</v>
      </c>
      <c r="D1391">
        <f>'Pivot MRIP 12"'!D1394</f>
        <v>572.68287117</v>
      </c>
      <c r="E1391">
        <f>'Pivot MRIP 12"'!E1394</f>
        <v>0.94160359434525442</v>
      </c>
      <c r="F1391">
        <f>'Pivot MRIP 12"'!F1394</f>
        <v>2</v>
      </c>
      <c r="G1391">
        <f>'Pivot MRIP 12"'!G1394</f>
        <v>1.8852867681356991E-2</v>
      </c>
      <c r="H1391">
        <f t="shared" si="79"/>
        <v>10.796714393547623</v>
      </c>
      <c r="I1391">
        <f t="shared" si="80"/>
        <v>10.166225080083585</v>
      </c>
    </row>
    <row r="1392" spans="1:9" x14ac:dyDescent="0.25">
      <c r="A1392">
        <f>'Pivot MRIP 12"'!A1395</f>
        <v>2014</v>
      </c>
      <c r="B1392" t="str">
        <f>'Pivot MRIP 12"'!B1395</f>
        <v>1515620140816018</v>
      </c>
      <c r="C1392">
        <f>'Pivot MRIP 12"'!C1395</f>
        <v>572.68287117</v>
      </c>
      <c r="D1392">
        <f>'Pivot MRIP 12"'!D1395</f>
        <v>572.68287117</v>
      </c>
      <c r="E1392">
        <f>'Pivot MRIP 12"'!E1395</f>
        <v>0.94160359434525431</v>
      </c>
      <c r="F1392">
        <f>'Pivot MRIP 12"'!F1395</f>
        <v>4</v>
      </c>
      <c r="G1392">
        <f>'Pivot MRIP 12"'!G1395</f>
        <v>6.2842892271189965E-3</v>
      </c>
      <c r="H1392">
        <f t="shared" si="79"/>
        <v>3.5989047978492072</v>
      </c>
      <c r="I1392">
        <f t="shared" si="80"/>
        <v>3.3887416933611942</v>
      </c>
    </row>
    <row r="1393" spans="1:9" x14ac:dyDescent="0.25">
      <c r="A1393">
        <f>'Pivot MRIP 12"'!A1396</f>
        <v>2014</v>
      </c>
      <c r="B1393" t="str">
        <f>'Pivot MRIP 12"'!B1396</f>
        <v>1515620140816022</v>
      </c>
      <c r="C1393">
        <f>'Pivot MRIP 12"'!C1396</f>
        <v>1370.660523</v>
      </c>
      <c r="D1393">
        <f>'Pivot MRIP 12"'!D1396</f>
        <v>1370.660523</v>
      </c>
      <c r="E1393">
        <f>'Pivot MRIP 12"'!E1396</f>
        <v>0.94160359434525431</v>
      </c>
      <c r="F1393">
        <f>'Pivot MRIP 12"'!F1396</f>
        <v>10</v>
      </c>
      <c r="G1393">
        <f>'Pivot MRIP 12"'!G1396</f>
        <v>5.0274313816951972E-2</v>
      </c>
      <c r="H1393">
        <f t="shared" si="79"/>
        <v>68.90901726980951</v>
      </c>
      <c r="I1393">
        <f t="shared" si="80"/>
        <v>64.884978344051845</v>
      </c>
    </row>
    <row r="1394" spans="1:9" x14ac:dyDescent="0.25">
      <c r="A1394">
        <f>'Pivot MRIP 12"'!A1397</f>
        <v>2014</v>
      </c>
      <c r="B1394" t="str">
        <f>'Pivot MRIP 12"'!B1397</f>
        <v>1515620140816024</v>
      </c>
      <c r="C1394">
        <f>'Pivot MRIP 12"'!C1397</f>
        <v>572.68287117</v>
      </c>
      <c r="D1394">
        <f>'Pivot MRIP 12"'!D1397</f>
        <v>572.68287117</v>
      </c>
      <c r="E1394">
        <f>'Pivot MRIP 12"'!E1397</f>
        <v>0.94160359434525442</v>
      </c>
      <c r="F1394">
        <f>'Pivot MRIP 12"'!F1397</f>
        <v>2</v>
      </c>
      <c r="G1394">
        <f>'Pivot MRIP 12"'!G1397</f>
        <v>5.6558603044070968E-2</v>
      </c>
      <c r="H1394">
        <f t="shared" si="79"/>
        <v>32.390143180642866</v>
      </c>
      <c r="I1394">
        <f t="shared" si="80"/>
        <v>30.498675240250755</v>
      </c>
    </row>
    <row r="1395" spans="1:9" x14ac:dyDescent="0.25">
      <c r="A1395">
        <f>'Pivot MRIP 12"'!A1398</f>
        <v>2014</v>
      </c>
      <c r="B1395" t="str">
        <f>'Pivot MRIP 12"'!B1398</f>
        <v>1515620140828001</v>
      </c>
      <c r="C1395">
        <f>'Pivot MRIP 12"'!C1398</f>
        <v>667.24443480000002</v>
      </c>
      <c r="D1395">
        <f>'Pivot MRIP 12"'!D1398</f>
        <v>667.24443480000002</v>
      </c>
      <c r="E1395">
        <f>'Pivot MRIP 12"'!E1398</f>
        <v>0.94160359434525431</v>
      </c>
      <c r="F1395">
        <f>'Pivot MRIP 12"'!F1398</f>
        <v>2</v>
      </c>
      <c r="G1395">
        <f>'Pivot MRIP 12"'!G1398</f>
        <v>1.2568578454237993E-2</v>
      </c>
      <c r="H1395">
        <f t="shared" si="79"/>
        <v>8.3863140269374874</v>
      </c>
      <c r="I1395">
        <f t="shared" si="80"/>
        <v>7.8965834310723624</v>
      </c>
    </row>
    <row r="1396" spans="1:9" x14ac:dyDescent="0.25">
      <c r="A1396">
        <f>'Pivot MRIP 12"'!A1399</f>
        <v>2014</v>
      </c>
      <c r="B1396" t="str">
        <f>'Pivot MRIP 12"'!B1399</f>
        <v>1515620141013009</v>
      </c>
      <c r="C1396">
        <f>'Pivot MRIP 12"'!C1399</f>
        <v>492.4006053</v>
      </c>
      <c r="D1396">
        <f>'Pivot MRIP 12"'!D1399</f>
        <v>492.4006053</v>
      </c>
      <c r="E1396">
        <f>'Pivot MRIP 12"'!E1399</f>
        <v>1.102311311035358</v>
      </c>
      <c r="F1396">
        <f>'Pivot MRIP 12"'!F1399</f>
        <v>3</v>
      </c>
      <c r="G1396">
        <f>'Pivot MRIP 12"'!G1399</f>
        <v>0.99334093369999998</v>
      </c>
      <c r="H1396">
        <f t="shared" si="79"/>
        <v>489.12167702314713</v>
      </c>
      <c r="I1396">
        <f t="shared" si="80"/>
        <v>539.16435705519825</v>
      </c>
    </row>
    <row r="1397" spans="1:9" x14ac:dyDescent="0.25">
      <c r="A1397">
        <f>'Pivot MRIP 12"'!A1400</f>
        <v>2014</v>
      </c>
      <c r="B1397" t="str">
        <f>'Pivot MRIP 12"'!B1400</f>
        <v>1515620141023003</v>
      </c>
      <c r="C1397">
        <f>'Pivot MRIP 12"'!C1400</f>
        <v>6624.0554155999998</v>
      </c>
      <c r="D1397">
        <f>'Pivot MRIP 12"'!D1400</f>
        <v>6624.0554155999998</v>
      </c>
      <c r="E1397">
        <f>'Pivot MRIP 12"'!E1400</f>
        <v>0.94160359434525442</v>
      </c>
      <c r="F1397">
        <f>'Pivot MRIP 12"'!F1400</f>
        <v>4</v>
      </c>
      <c r="G1397">
        <f>'Pivot MRIP 12"'!G1400</f>
        <v>6.2842892271189971E-2</v>
      </c>
      <c r="H1397">
        <f t="shared" si="79"/>
        <v>416.2748008809433</v>
      </c>
      <c r="I1397">
        <f t="shared" si="80"/>
        <v>391.96584874485131</v>
      </c>
    </row>
    <row r="1398" spans="1:9" x14ac:dyDescent="0.25">
      <c r="A1398">
        <f>'Pivot MRIP 12"'!A1401</f>
        <v>2014</v>
      </c>
      <c r="B1398" t="str">
        <f>'Pivot MRIP 12"'!B1401</f>
        <v>1515620141025012</v>
      </c>
      <c r="C1398">
        <f>'Pivot MRIP 12"'!C1401</f>
        <v>1098.3928326</v>
      </c>
      <c r="D1398">
        <f>'Pivot MRIP 12"'!D1401</f>
        <v>1098.3928326</v>
      </c>
      <c r="E1398">
        <f>'Pivot MRIP 12"'!E1401</f>
        <v>0.94160359434525431</v>
      </c>
      <c r="F1398">
        <f>'Pivot MRIP 12"'!F1401</f>
        <v>6</v>
      </c>
      <c r="G1398">
        <f>'Pivot MRIP 12"'!G1401</f>
        <v>1.2568578454237993E-2</v>
      </c>
      <c r="H1398">
        <f t="shared" si="79"/>
        <v>13.805236490105798</v>
      </c>
      <c r="I1398">
        <f t="shared" si="80"/>
        <v>12.999060299869882</v>
      </c>
    </row>
    <row r="1399" spans="1:9" x14ac:dyDescent="0.25">
      <c r="A1399">
        <f>'Pivot MRIP 12"'!A1402</f>
        <v>2014</v>
      </c>
      <c r="B1399" t="str">
        <f>'Pivot MRIP 12"'!B1402</f>
        <v>1515620141031004</v>
      </c>
      <c r="C1399">
        <f>'Pivot MRIP 12"'!C1402</f>
        <v>323.21504757999998</v>
      </c>
      <c r="D1399">
        <f>'Pivot MRIP 12"'!D1402</f>
        <v>323.21504757999998</v>
      </c>
      <c r="E1399">
        <f>'Pivot MRIP 12"'!E1402</f>
        <v>0.94160359434525431</v>
      </c>
      <c r="F1399">
        <f>'Pivot MRIP 12"'!F1402</f>
        <v>1</v>
      </c>
      <c r="G1399">
        <f>'Pivot MRIP 12"'!G1402</f>
        <v>1.2568578454237993E-2</v>
      </c>
      <c r="H1399">
        <f t="shared" si="79"/>
        <v>4.0623536830994951</v>
      </c>
      <c r="I1399">
        <f t="shared" si="80"/>
        <v>3.8251268295081666</v>
      </c>
    </row>
    <row r="1400" spans="1:9" x14ac:dyDescent="0.25">
      <c r="A1400">
        <f>'Pivot MRIP 12"'!A1403</f>
        <v>2014</v>
      </c>
      <c r="B1400" t="str">
        <f>'Pivot MRIP 12"'!B1403</f>
        <v>1515620141116015</v>
      </c>
      <c r="C1400">
        <f>'Pivot MRIP 12"'!C1403</f>
        <v>684.76157626999998</v>
      </c>
      <c r="D1400">
        <f>'Pivot MRIP 12"'!D1403</f>
        <v>684.76157626999998</v>
      </c>
      <c r="E1400">
        <f>'Pivot MRIP 12"'!E1403</f>
        <v>0.94160359434525431</v>
      </c>
      <c r="F1400">
        <f>'Pivot MRIP 12"'!F1403</f>
        <v>1</v>
      </c>
      <c r="G1400">
        <f>'Pivot MRIP 12"'!G1403</f>
        <v>5.0274313816951972E-2</v>
      </c>
      <c r="H1400">
        <f t="shared" si="79"/>
        <v>34.425918375188672</v>
      </c>
      <c r="I1400">
        <f t="shared" si="80"/>
        <v>32.415568480713993</v>
      </c>
    </row>
    <row r="1401" spans="1:9" x14ac:dyDescent="0.25">
      <c r="A1401">
        <f>'Pivot MRIP 12"'!A1404</f>
        <v>2014</v>
      </c>
      <c r="B1401" t="str">
        <f>'Pivot MRIP 12"'!B1404</f>
        <v>1515620141116019</v>
      </c>
      <c r="C1401">
        <f>'Pivot MRIP 12"'!C1404</f>
        <v>684.76157626999998</v>
      </c>
      <c r="D1401">
        <f>'Pivot MRIP 12"'!D1404</f>
        <v>684.76157626999998</v>
      </c>
      <c r="E1401">
        <f>'Pivot MRIP 12"'!E1404</f>
        <v>1.3823876619302493</v>
      </c>
      <c r="F1401">
        <f>'Pivot MRIP 12"'!F1404</f>
        <v>6</v>
      </c>
      <c r="G1401">
        <f>'Pivot MRIP 12"'!G1404</f>
        <v>7.8946230038627139</v>
      </c>
      <c r="H1401">
        <f t="shared" si="79"/>
        <v>5405.934492182434</v>
      </c>
      <c r="I1401">
        <f t="shared" si="80"/>
        <v>7473.0971431961643</v>
      </c>
    </row>
    <row r="1402" spans="1:9" x14ac:dyDescent="0.25">
      <c r="A1402">
        <f>'Pivot MRIP 12"'!A1405</f>
        <v>2014</v>
      </c>
      <c r="B1402" t="str">
        <f>'Pivot MRIP 12"'!B1405</f>
        <v>1515620141212001</v>
      </c>
      <c r="C1402">
        <f>'Pivot MRIP 12"'!C1405</f>
        <v>279.33760762999998</v>
      </c>
      <c r="D1402">
        <f>'Pivot MRIP 12"'!D1405</f>
        <v>279.33760762999998</v>
      </c>
      <c r="E1402">
        <f>'Pivot MRIP 12"'!E1405</f>
        <v>0.94160359434525431</v>
      </c>
      <c r="F1402">
        <f>'Pivot MRIP 12"'!F1405</f>
        <v>2</v>
      </c>
      <c r="G1402">
        <f>'Pivot MRIP 12"'!G1405</f>
        <v>6.2842892271189965E-3</v>
      </c>
      <c r="H1402">
        <f t="shared" si="79"/>
        <v>1.7554383183584021</v>
      </c>
      <c r="I1402">
        <f t="shared" si="80"/>
        <v>1.6529270302176602</v>
      </c>
    </row>
    <row r="1403" spans="1:9" x14ac:dyDescent="0.25">
      <c r="A1403">
        <f>'Pivot MRIP 12"'!A1406</f>
        <v>2014</v>
      </c>
      <c r="B1403" t="str">
        <f>'Pivot MRIP 12"'!B1406</f>
        <v>1515620141212008</v>
      </c>
      <c r="C1403">
        <f>'Pivot MRIP 12"'!C1406</f>
        <v>335.77274060000002</v>
      </c>
      <c r="D1403">
        <f>'Pivot MRIP 12"'!D1406</f>
        <v>335.77274060000002</v>
      </c>
      <c r="E1403">
        <f>'Pivot MRIP 12"'!E1406</f>
        <v>1.499159559269494</v>
      </c>
      <c r="F1403">
        <f>'Pivot MRIP 12"'!F1406</f>
        <v>10</v>
      </c>
      <c r="G1403">
        <f>'Pivot MRIP 12"'!G1406</f>
        <v>12.13030756281357</v>
      </c>
      <c r="H1403">
        <f t="shared" si="79"/>
        <v>4073.0266146868194</v>
      </c>
      <c r="I1403">
        <f t="shared" si="80"/>
        <v>6106.1167845668115</v>
      </c>
    </row>
    <row r="1404" spans="1:9" x14ac:dyDescent="0.25">
      <c r="A1404">
        <f>'Pivot MRIP 12"'!A1407</f>
        <v>2014</v>
      </c>
      <c r="B1404" t="str">
        <f>'Pivot MRIP 12"'!B1407</f>
        <v>1526320140718007</v>
      </c>
      <c r="C1404">
        <f>'Pivot MRIP 12"'!C1407</f>
        <v>33.274763354000001</v>
      </c>
      <c r="D1404">
        <f>'Pivot MRIP 12"'!D1407</f>
        <v>33.274763354000001</v>
      </c>
      <c r="E1404">
        <f>'Pivot MRIP 12"'!E1407</f>
        <v>0.94160359434525431</v>
      </c>
      <c r="F1404">
        <f>'Pivot MRIP 12"'!F1407</f>
        <v>3</v>
      </c>
      <c r="G1404">
        <f>'Pivot MRIP 12"'!G1407</f>
        <v>1.2568578454237993E-2</v>
      </c>
      <c r="H1404">
        <f t="shared" si="79"/>
        <v>0.41821647376095233</v>
      </c>
      <c r="I1404">
        <f t="shared" si="80"/>
        <v>0.39379413490771048</v>
      </c>
    </row>
    <row r="1405" spans="1:9" x14ac:dyDescent="0.25">
      <c r="A1405">
        <f>'Pivot MRIP 12"'!A1408</f>
        <v>2014</v>
      </c>
      <c r="B1405" t="str">
        <f>'Pivot MRIP 12"'!B1408</f>
        <v>1530420140201001</v>
      </c>
      <c r="C1405">
        <f>'Pivot MRIP 12"'!C1408</f>
        <v>5.4299157683999999</v>
      </c>
      <c r="D1405">
        <f>'Pivot MRIP 12"'!D1408</f>
        <v>5.4299157683999999</v>
      </c>
      <c r="E1405">
        <f>'Pivot MRIP 12"'!E1408</f>
        <v>1.5432358352941429</v>
      </c>
      <c r="F1405">
        <f>'Pivot MRIP 12"'!F1408</f>
        <v>4</v>
      </c>
      <c r="G1405">
        <f>'Pivot MRIP 12"'!G1408</f>
        <v>1</v>
      </c>
      <c r="H1405">
        <f t="shared" si="79"/>
        <v>5.4299157683999999</v>
      </c>
      <c r="I1405">
        <f t="shared" si="80"/>
        <v>8.3796405964236111</v>
      </c>
    </row>
    <row r="1406" spans="1:9" x14ac:dyDescent="0.25">
      <c r="A1406">
        <f>'Pivot MRIP 12"'!A1409</f>
        <v>2014</v>
      </c>
      <c r="B1406" t="str">
        <f>'Pivot MRIP 12"'!B1409</f>
        <v>1530420140223005</v>
      </c>
      <c r="C1406">
        <f>'Pivot MRIP 12"'!C1409</f>
        <v>218.97123586000001</v>
      </c>
      <c r="D1406">
        <f>'Pivot MRIP 12"'!D1409</f>
        <v>218.97123586000001</v>
      </c>
      <c r="E1406">
        <f>'Pivot MRIP 12"'!E1409</f>
        <v>0.94160359434525431</v>
      </c>
      <c r="F1406">
        <f>'Pivot MRIP 12"'!F1409</f>
        <v>6</v>
      </c>
      <c r="G1406">
        <f>'Pivot MRIP 12"'!G1409</f>
        <v>1.2568578454237993E-2</v>
      </c>
      <c r="H1406">
        <f t="shared" si="79"/>
        <v>2.7521571571278618</v>
      </c>
      <c r="I1406">
        <f t="shared" si="80"/>
        <v>2.5914410713546117</v>
      </c>
    </row>
    <row r="1407" spans="1:9" x14ac:dyDescent="0.25">
      <c r="A1407">
        <f>'Pivot MRIP 12"'!A1410</f>
        <v>2014</v>
      </c>
      <c r="B1407" t="str">
        <f>'Pivot MRIP 12"'!B1410</f>
        <v>1530420140223018</v>
      </c>
      <c r="C1407">
        <f>'Pivot MRIP 12"'!C1410</f>
        <v>218.97123586000001</v>
      </c>
      <c r="D1407">
        <f>'Pivot MRIP 12"'!D1410</f>
        <v>218.97123586000001</v>
      </c>
      <c r="E1407">
        <f>'Pivot MRIP 12"'!E1410</f>
        <v>0.94160359434525431</v>
      </c>
      <c r="F1407">
        <f>'Pivot MRIP 12"'!F1410</f>
        <v>15</v>
      </c>
      <c r="G1407">
        <f>'Pivot MRIP 12"'!G1410</f>
        <v>2.5137156908475986E-2</v>
      </c>
      <c r="H1407">
        <f t="shared" si="79"/>
        <v>5.5043143142557236</v>
      </c>
      <c r="I1407">
        <f t="shared" si="80"/>
        <v>5.1828821427092233</v>
      </c>
    </row>
    <row r="1408" spans="1:9" x14ac:dyDescent="0.25">
      <c r="A1408">
        <f>'Pivot MRIP 12"'!A1411</f>
        <v>2014</v>
      </c>
      <c r="B1408" t="str">
        <f>'Pivot MRIP 12"'!B1411</f>
        <v>1530420140223027</v>
      </c>
      <c r="C1408">
        <f>'Pivot MRIP 12"'!C1411</f>
        <v>218.97123586000001</v>
      </c>
      <c r="D1408">
        <f>'Pivot MRIP 12"'!D1411</f>
        <v>218.97123586000001</v>
      </c>
      <c r="E1408">
        <f>'Pivot MRIP 12"'!E1411</f>
        <v>1.3969243706945842</v>
      </c>
      <c r="F1408">
        <f>'Pivot MRIP 12"'!F1411</f>
        <v>4</v>
      </c>
      <c r="G1408">
        <f>'Pivot MRIP 12"'!G1411</f>
        <v>1.050854809535595</v>
      </c>
      <c r="H1408">
        <f t="shared" si="79"/>
        <v>230.10697635343413</v>
      </c>
      <c r="I1408">
        <f t="shared" si="80"/>
        <v>321.44204313495453</v>
      </c>
    </row>
    <row r="1409" spans="1:9" x14ac:dyDescent="0.25">
      <c r="A1409">
        <f>'Pivot MRIP 12"'!A1412</f>
        <v>2014</v>
      </c>
      <c r="B1409" t="str">
        <f>'Pivot MRIP 12"'!B1412</f>
        <v>1530420140524008</v>
      </c>
      <c r="C1409">
        <f>'Pivot MRIP 12"'!C1412</f>
        <v>285.91503633000002</v>
      </c>
      <c r="D1409">
        <f>'Pivot MRIP 12"'!D1412</f>
        <v>285.91503633000002</v>
      </c>
      <c r="E1409">
        <f>'Pivot MRIP 12"'!E1412</f>
        <v>0.99658374671585537</v>
      </c>
      <c r="F1409">
        <f>'Pivot MRIP 12"'!F1412</f>
        <v>4</v>
      </c>
      <c r="G1409">
        <f>'Pivot MRIP 12"'!G1412</f>
        <v>2.5979773986118997</v>
      </c>
      <c r="H1409">
        <f t="shared" si="79"/>
        <v>742.8008023086403</v>
      </c>
      <c r="I1409">
        <f t="shared" si="80"/>
        <v>740.26320662828812</v>
      </c>
    </row>
    <row r="1410" spans="1:9" x14ac:dyDescent="0.25">
      <c r="A1410">
        <f>'Pivot MRIP 12"'!A1413</f>
        <v>2014</v>
      </c>
      <c r="B1410" t="str">
        <f>'Pivot MRIP 12"'!B1413</f>
        <v>1530420140524010</v>
      </c>
      <c r="C1410">
        <f>'Pivot MRIP 12"'!C1413</f>
        <v>285.91503633000002</v>
      </c>
      <c r="D1410">
        <f>'Pivot MRIP 12"'!D1413</f>
        <v>285.91503633000002</v>
      </c>
      <c r="E1410">
        <f>'Pivot MRIP 12"'!E1413</f>
        <v>0.94160359434525442</v>
      </c>
      <c r="F1410">
        <f>'Pivot MRIP 12"'!F1413</f>
        <v>1</v>
      </c>
      <c r="G1410">
        <f>'Pivot MRIP 12"'!G1413</f>
        <v>7.5411470725427962E-2</v>
      </c>
      <c r="H1410">
        <f t="shared" ref="H1410:H1473" si="81">G1410*C1410</f>
        <v>21.561273392159467</v>
      </c>
      <c r="I1410">
        <f t="shared" ref="I1410:I1473" si="82">E1410*H1410</f>
        <v>20.302172524718053</v>
      </c>
    </row>
    <row r="1411" spans="1:9" x14ac:dyDescent="0.25">
      <c r="A1411">
        <f>'Pivot MRIP 12"'!A1414</f>
        <v>2014</v>
      </c>
      <c r="B1411" t="str">
        <f>'Pivot MRIP 12"'!B1414</f>
        <v>1530420140616004</v>
      </c>
      <c r="C1411">
        <f>'Pivot MRIP 12"'!C1414</f>
        <v>151.6908645</v>
      </c>
      <c r="D1411">
        <f>'Pivot MRIP 12"'!D1414</f>
        <v>151.6908645</v>
      </c>
      <c r="E1411">
        <f>'Pivot MRIP 12"'!E1414</f>
        <v>1.0781203084169932</v>
      </c>
      <c r="F1411">
        <f>'Pivot MRIP 12"'!F1414</f>
        <v>6</v>
      </c>
      <c r="G1411">
        <f>'Pivot MRIP 12"'!G1414</f>
        <v>2.0314214461355951</v>
      </c>
      <c r="H1411">
        <f t="shared" si="81"/>
        <v>308.14807532814859</v>
      </c>
      <c r="I1411">
        <f t="shared" si="82"/>
        <v>332.22069801088645</v>
      </c>
    </row>
    <row r="1412" spans="1:9" x14ac:dyDescent="0.25">
      <c r="A1412">
        <f>'Pivot MRIP 12"'!A1415</f>
        <v>2014</v>
      </c>
      <c r="B1412" t="str">
        <f>'Pivot MRIP 12"'!B1415</f>
        <v>1534520140404010</v>
      </c>
      <c r="C1412">
        <f>'Pivot MRIP 12"'!C1415</f>
        <v>363.22308434000001</v>
      </c>
      <c r="D1412">
        <f>'Pivot MRIP 12"'!D1415</f>
        <v>363.22308434000001</v>
      </c>
      <c r="E1412">
        <f>'Pivot MRIP 12"'!E1415</f>
        <v>0.94160359434525442</v>
      </c>
      <c r="F1412">
        <f>'Pivot MRIP 12"'!F1415</f>
        <v>2</v>
      </c>
      <c r="G1412">
        <f>'Pivot MRIP 12"'!G1415</f>
        <v>0.11311720608814194</v>
      </c>
      <c r="H1412">
        <f t="shared" si="81"/>
        <v>41.086780487258345</v>
      </c>
      <c r="I1412">
        <f t="shared" si="82"/>
        <v>38.687460186876919</v>
      </c>
    </row>
    <row r="1413" spans="1:9" x14ac:dyDescent="0.25">
      <c r="A1413">
        <f>'Pivot MRIP 12"'!A1416</f>
        <v>2014</v>
      </c>
      <c r="B1413" t="str">
        <f>'Pivot MRIP 12"'!B1416</f>
        <v>1534520140530013</v>
      </c>
      <c r="C1413">
        <f>'Pivot MRIP 12"'!C1416</f>
        <v>39.264736388999999</v>
      </c>
      <c r="D1413">
        <f>'Pivot MRIP 12"'!D1416</f>
        <v>39.264736388999999</v>
      </c>
      <c r="E1413">
        <f>'Pivot MRIP 12"'!E1416</f>
        <v>1.5313543102591087</v>
      </c>
      <c r="F1413">
        <f>'Pivot MRIP 12"'!F1416</f>
        <v>20</v>
      </c>
      <c r="G1413">
        <f>'Pivot MRIP 12"'!G1416</f>
        <v>1.169675809132213</v>
      </c>
      <c r="H1413">
        <f t="shared" si="81"/>
        <v>45.927012306166624</v>
      </c>
      <c r="I1413">
        <f t="shared" si="82"/>
        <v>70.330528252371394</v>
      </c>
    </row>
    <row r="1414" spans="1:9" x14ac:dyDescent="0.25">
      <c r="A1414">
        <f>'Pivot MRIP 12"'!A1417</f>
        <v>2014</v>
      </c>
      <c r="B1414" t="str">
        <f>'Pivot MRIP 12"'!B1417</f>
        <v>1534520140530022</v>
      </c>
      <c r="C1414">
        <f>'Pivot MRIP 12"'!C1417</f>
        <v>113.91916669</v>
      </c>
      <c r="D1414">
        <f>'Pivot MRIP 12"'!D1417</f>
        <v>113.91916669</v>
      </c>
      <c r="E1414">
        <f>'Pivot MRIP 12"'!E1417</f>
        <v>0.94160359434525431</v>
      </c>
      <c r="F1414">
        <f>'Pivot MRIP 12"'!F1417</f>
        <v>6</v>
      </c>
      <c r="G1414">
        <f>'Pivot MRIP 12"'!G1417</f>
        <v>1.2568578454237993E-2</v>
      </c>
      <c r="H1414">
        <f t="shared" si="81"/>
        <v>1.4318019839846805</v>
      </c>
      <c r="I1414">
        <f t="shared" si="82"/>
        <v>1.3481898945106414</v>
      </c>
    </row>
    <row r="1415" spans="1:9" x14ac:dyDescent="0.25">
      <c r="A1415">
        <f>'Pivot MRIP 12"'!A1418</f>
        <v>2014</v>
      </c>
      <c r="B1415" t="str">
        <f>'Pivot MRIP 12"'!B1418</f>
        <v>1534520140530024</v>
      </c>
      <c r="C1415">
        <f>'Pivot MRIP 12"'!C1418</f>
        <v>39.264736388999999</v>
      </c>
      <c r="D1415">
        <f>'Pivot MRIP 12"'!D1418</f>
        <v>39.264736388999999</v>
      </c>
      <c r="E1415">
        <f>'Pivot MRIP 12"'!E1418</f>
        <v>1.4080273362864628</v>
      </c>
      <c r="F1415">
        <f>'Pivot MRIP 12"'!F1418</f>
        <v>8</v>
      </c>
      <c r="G1415">
        <f>'Pivot MRIP 12"'!G1418</f>
        <v>2.0125685784542382</v>
      </c>
      <c r="H1415">
        <f t="shared" si="81"/>
        <v>79.022974697790133</v>
      </c>
      <c r="I1415">
        <f t="shared" si="82"/>
        <v>111.26650856916199</v>
      </c>
    </row>
    <row r="1416" spans="1:9" x14ac:dyDescent="0.25">
      <c r="A1416">
        <f>'Pivot MRIP 12"'!A1419</f>
        <v>2014</v>
      </c>
      <c r="B1416" t="str">
        <f>'Pivot MRIP 12"'!B1419</f>
        <v>1534520140531022</v>
      </c>
      <c r="C1416">
        <f>'Pivot MRIP 12"'!C1419</f>
        <v>35.578555289000001</v>
      </c>
      <c r="D1416">
        <f>'Pivot MRIP 12"'!D1419</f>
        <v>35.578555289000001</v>
      </c>
      <c r="E1416">
        <f>'Pivot MRIP 12"'!E1419</f>
        <v>0.94160359434525442</v>
      </c>
      <c r="F1416">
        <f>'Pivot MRIP 12"'!F1419</f>
        <v>3</v>
      </c>
      <c r="G1416">
        <f>'Pivot MRIP 12"'!G1419</f>
        <v>7.5411470725427962E-2</v>
      </c>
      <c r="H1416">
        <f t="shared" si="81"/>
        <v>2.6830311806294436</v>
      </c>
      <c r="I1416">
        <f t="shared" si="82"/>
        <v>2.5263518034210755</v>
      </c>
    </row>
    <row r="1417" spans="1:9" x14ac:dyDescent="0.25">
      <c r="A1417">
        <f>'Pivot MRIP 12"'!A1420</f>
        <v>2014</v>
      </c>
      <c r="B1417" t="str">
        <f>'Pivot MRIP 12"'!B1420</f>
        <v>1534520140531025</v>
      </c>
      <c r="C1417">
        <f>'Pivot MRIP 12"'!C1420</f>
        <v>132.20758506999999</v>
      </c>
      <c r="D1417">
        <f>'Pivot MRIP 12"'!D1420</f>
        <v>132.20758506999999</v>
      </c>
      <c r="E1417">
        <f>'Pivot MRIP 12"'!E1420</f>
        <v>0.94160359434525442</v>
      </c>
      <c r="F1417">
        <f>'Pivot MRIP 12"'!F1420</f>
        <v>12</v>
      </c>
      <c r="G1417">
        <f>'Pivot MRIP 12"'!G1420</f>
        <v>3.1421446135594985E-2</v>
      </c>
      <c r="H1417">
        <f t="shared" si="81"/>
        <v>4.154153512994097</v>
      </c>
      <c r="I1417">
        <f t="shared" si="82"/>
        <v>3.9115658792972074</v>
      </c>
    </row>
    <row r="1418" spans="1:9" x14ac:dyDescent="0.25">
      <c r="A1418">
        <f>'Pivot MRIP 12"'!A1421</f>
        <v>2014</v>
      </c>
      <c r="B1418" t="str">
        <f>'Pivot MRIP 12"'!B1421</f>
        <v>1534520140531029</v>
      </c>
      <c r="C1418">
        <f>'Pivot MRIP 12"'!C1421</f>
        <v>132.20758506999999</v>
      </c>
      <c r="D1418">
        <f>'Pivot MRIP 12"'!D1421</f>
        <v>132.20758506999999</v>
      </c>
      <c r="E1418">
        <f>'Pivot MRIP 12"'!E1421</f>
        <v>0.94160359434525442</v>
      </c>
      <c r="F1418">
        <f>'Pivot MRIP 12"'!F1421</f>
        <v>1</v>
      </c>
      <c r="G1418">
        <f>'Pivot MRIP 12"'!G1421</f>
        <v>9.4264338406784942E-2</v>
      </c>
      <c r="H1418">
        <f t="shared" si="81"/>
        <v>12.462460538982288</v>
      </c>
      <c r="I1418">
        <f t="shared" si="82"/>
        <v>11.734697637891619</v>
      </c>
    </row>
    <row r="1419" spans="1:9" x14ac:dyDescent="0.25">
      <c r="A1419">
        <f>'Pivot MRIP 12"'!A1422</f>
        <v>2014</v>
      </c>
      <c r="B1419" t="str">
        <f>'Pivot MRIP 12"'!B1422</f>
        <v>1534520140531047</v>
      </c>
      <c r="C1419">
        <f>'Pivot MRIP 12"'!C1422</f>
        <v>132.20758506999999</v>
      </c>
      <c r="D1419">
        <f>'Pivot MRIP 12"'!D1422</f>
        <v>132.20758506999999</v>
      </c>
      <c r="E1419">
        <f>'Pivot MRIP 12"'!E1422</f>
        <v>1.3227735731092654</v>
      </c>
      <c r="F1419">
        <f>'Pivot MRIP 12"'!F1422</f>
        <v>3</v>
      </c>
      <c r="G1419">
        <f>'Pivot MRIP 12"'!G1422</f>
        <v>0.9670724315</v>
      </c>
      <c r="H1419">
        <f t="shared" si="81"/>
        <v>127.85431075638799</v>
      </c>
      <c r="I1419">
        <f t="shared" si="82"/>
        <v>169.12230347664971</v>
      </c>
    </row>
    <row r="1420" spans="1:9" x14ac:dyDescent="0.25">
      <c r="A1420">
        <f>'Pivot MRIP 12"'!A1423</f>
        <v>2014</v>
      </c>
      <c r="B1420" t="str">
        <f>'Pivot MRIP 12"'!B1423</f>
        <v>1534520140601001</v>
      </c>
      <c r="C1420">
        <f>'Pivot MRIP 12"'!C1423</f>
        <v>407.05922276000001</v>
      </c>
      <c r="D1420">
        <f>'Pivot MRIP 12"'!D1423</f>
        <v>407.05922276000001</v>
      </c>
      <c r="E1420">
        <f>'Pivot MRIP 12"'!E1423</f>
        <v>0.94160359434525442</v>
      </c>
      <c r="F1420">
        <f>'Pivot MRIP 12"'!F1423</f>
        <v>9</v>
      </c>
      <c r="G1420">
        <f>'Pivot MRIP 12"'!G1423</f>
        <v>8.1695759952546951E-2</v>
      </c>
      <c r="H1420">
        <f t="shared" si="81"/>
        <v>33.255012549071296</v>
      </c>
      <c r="I1420">
        <f t="shared" si="82"/>
        <v>31.313039346202075</v>
      </c>
    </row>
    <row r="1421" spans="1:9" x14ac:dyDescent="0.25">
      <c r="A1421">
        <f>'Pivot MRIP 12"'!A1424</f>
        <v>2014</v>
      </c>
      <c r="B1421" t="str">
        <f>'Pivot MRIP 12"'!B1424</f>
        <v>1534520140604002</v>
      </c>
      <c r="C1421">
        <f>'Pivot MRIP 12"'!C1424</f>
        <v>287.31543690000001</v>
      </c>
      <c r="D1421">
        <f>'Pivot MRIP 12"'!D1424</f>
        <v>287.31543690000001</v>
      </c>
      <c r="E1421">
        <f>'Pivot MRIP 12"'!E1424</f>
        <v>0.94160359434525442</v>
      </c>
      <c r="F1421">
        <f>'Pivot MRIP 12"'!F1424</f>
        <v>25</v>
      </c>
      <c r="G1421">
        <f>'Pivot MRIP 12"'!G1424</f>
        <v>6.2842892271189971E-2</v>
      </c>
      <c r="H1421">
        <f t="shared" si="81"/>
        <v>18.055733048956579</v>
      </c>
      <c r="I1421">
        <f t="shared" si="82"/>
        <v>17.001343137435914</v>
      </c>
    </row>
    <row r="1422" spans="1:9" x14ac:dyDescent="0.25">
      <c r="A1422">
        <f>'Pivot MRIP 12"'!A1425</f>
        <v>2014</v>
      </c>
      <c r="B1422" t="str">
        <f>'Pivot MRIP 12"'!B1425</f>
        <v>1534520140622009</v>
      </c>
      <c r="C1422">
        <f>'Pivot MRIP 12"'!C1425</f>
        <v>25.222421242999999</v>
      </c>
      <c r="D1422">
        <f>'Pivot MRIP 12"'!D1425</f>
        <v>25.222421242999999</v>
      </c>
      <c r="E1422">
        <f>'Pivot MRIP 12"'!E1425</f>
        <v>1.3585573340689792</v>
      </c>
      <c r="F1422">
        <f>'Pivot MRIP 12"'!F1425</f>
        <v>5</v>
      </c>
      <c r="G1422">
        <f>'Pivot MRIP 12"'!G1425</f>
        <v>0.64329554505423803</v>
      </c>
      <c r="H1422">
        <f t="shared" si="81"/>
        <v>16.225471221103277</v>
      </c>
      <c r="I1422">
        <f t="shared" si="82"/>
        <v>22.04323292615501</v>
      </c>
    </row>
    <row r="1423" spans="1:9" x14ac:dyDescent="0.25">
      <c r="A1423">
        <f>'Pivot MRIP 12"'!A1426</f>
        <v>2014</v>
      </c>
      <c r="B1423" t="str">
        <f>'Pivot MRIP 12"'!B1426</f>
        <v>1534520140622016</v>
      </c>
      <c r="C1423">
        <f>'Pivot MRIP 12"'!C1426</f>
        <v>15.908461242</v>
      </c>
      <c r="D1423">
        <f>'Pivot MRIP 12"'!D1426</f>
        <v>15.908461242</v>
      </c>
      <c r="E1423">
        <f>'Pivot MRIP 12"'!E1426</f>
        <v>0.97003395361346134</v>
      </c>
      <c r="F1423">
        <f>'Pivot MRIP 12"'!F1426</f>
        <v>4</v>
      </c>
      <c r="G1423">
        <f>'Pivot MRIP 12"'!G1426</f>
        <v>1</v>
      </c>
      <c r="H1423">
        <f t="shared" si="81"/>
        <v>15.908461242</v>
      </c>
      <c r="I1423">
        <f t="shared" si="82"/>
        <v>15.431747554483776</v>
      </c>
    </row>
    <row r="1424" spans="1:9" x14ac:dyDescent="0.25">
      <c r="A1424">
        <f>'Pivot MRIP 12"'!A1427</f>
        <v>2014</v>
      </c>
      <c r="B1424" t="str">
        <f>'Pivot MRIP 12"'!B1427</f>
        <v>1534520140622029</v>
      </c>
      <c r="C1424">
        <f>'Pivot MRIP 12"'!C1427</f>
        <v>15.908461242</v>
      </c>
      <c r="D1424">
        <f>'Pivot MRIP 12"'!D1427</f>
        <v>15.908461242</v>
      </c>
      <c r="E1424">
        <f>'Pivot MRIP 12"'!E1427</f>
        <v>0.94160359434525442</v>
      </c>
      <c r="F1424">
        <f>'Pivot MRIP 12"'!F1427</f>
        <v>9</v>
      </c>
      <c r="G1424">
        <f>'Pivot MRIP 12"'!G1427</f>
        <v>0.12568578454237994</v>
      </c>
      <c r="H1424">
        <f t="shared" si="81"/>
        <v>1.9994674320628139</v>
      </c>
      <c r="I1424">
        <f t="shared" si="82"/>
        <v>1.8827057208066214</v>
      </c>
    </row>
    <row r="1425" spans="1:9" x14ac:dyDescent="0.25">
      <c r="A1425">
        <f>'Pivot MRIP 12"'!A1428</f>
        <v>2014</v>
      </c>
      <c r="B1425" t="str">
        <f>'Pivot MRIP 12"'!B1428</f>
        <v>1534520140713001</v>
      </c>
      <c r="C1425">
        <f>'Pivot MRIP 12"'!C1428</f>
        <v>74.427711532999993</v>
      </c>
      <c r="D1425">
        <f>'Pivot MRIP 12"'!D1428</f>
        <v>74.427711532999993</v>
      </c>
      <c r="E1425">
        <f>'Pivot MRIP 12"'!E1428</f>
        <v>0.8829777532226597</v>
      </c>
      <c r="F1425">
        <f>'Pivot MRIP 12"'!F1428</f>
        <v>15</v>
      </c>
      <c r="G1425">
        <f>'Pivot MRIP 12"'!G1428</f>
        <v>0.99808627528135696</v>
      </c>
      <c r="H1425">
        <f t="shared" si="81"/>
        <v>74.285277381687251</v>
      </c>
      <c r="I1425">
        <f t="shared" si="82"/>
        <v>65.592247320004276</v>
      </c>
    </row>
    <row r="1426" spans="1:9" x14ac:dyDescent="0.25">
      <c r="A1426">
        <f>'Pivot MRIP 12"'!A1429</f>
        <v>2014</v>
      </c>
      <c r="B1426" t="str">
        <f>'Pivot MRIP 12"'!B1429</f>
        <v>1534520140713006</v>
      </c>
      <c r="C1426">
        <f>'Pivot MRIP 12"'!C1429</f>
        <v>15.550885986999999</v>
      </c>
      <c r="D1426">
        <f>'Pivot MRIP 12"'!D1429</f>
        <v>15.550885986999999</v>
      </c>
      <c r="E1426">
        <f>'Pivot MRIP 12"'!E1429</f>
        <v>0.94160359434525431</v>
      </c>
      <c r="F1426">
        <f>'Pivot MRIP 12"'!F1429</f>
        <v>6</v>
      </c>
      <c r="G1426">
        <f>'Pivot MRIP 12"'!G1429</f>
        <v>6.2842892271189965E-3</v>
      </c>
      <c r="H1426">
        <f t="shared" si="81"/>
        <v>9.7726265280259864E-2</v>
      </c>
      <c r="I1426">
        <f t="shared" si="82"/>
        <v>9.2019402649830523E-2</v>
      </c>
    </row>
    <row r="1427" spans="1:9" x14ac:dyDescent="0.25">
      <c r="A1427">
        <f>'Pivot MRIP 12"'!A1430</f>
        <v>2014</v>
      </c>
      <c r="B1427" t="str">
        <f>'Pivot MRIP 12"'!B1430</f>
        <v>1534520140713016</v>
      </c>
      <c r="C1427">
        <f>'Pivot MRIP 12"'!C1430</f>
        <v>19.996441554</v>
      </c>
      <c r="D1427">
        <f>'Pivot MRIP 12"'!D1430</f>
        <v>19.996441554</v>
      </c>
      <c r="E1427">
        <f>'Pivot MRIP 12"'!E1430</f>
        <v>0.94160359434525442</v>
      </c>
      <c r="F1427">
        <f>'Pivot MRIP 12"'!F1430</f>
        <v>12</v>
      </c>
      <c r="G1427">
        <f>'Pivot MRIP 12"'!G1430</f>
        <v>3.7705735362713981E-2</v>
      </c>
      <c r="H1427">
        <f t="shared" si="81"/>
        <v>0.75398053343110116</v>
      </c>
      <c r="I1427">
        <f t="shared" si="82"/>
        <v>0.70995078034507708</v>
      </c>
    </row>
    <row r="1428" spans="1:9" x14ac:dyDescent="0.25">
      <c r="A1428">
        <f>'Pivot MRIP 12"'!A1431</f>
        <v>2014</v>
      </c>
      <c r="B1428" t="str">
        <f>'Pivot MRIP 12"'!B1431</f>
        <v>1534520140713020</v>
      </c>
      <c r="C1428">
        <f>'Pivot MRIP 12"'!C1431</f>
        <v>17.329108214000001</v>
      </c>
      <c r="D1428">
        <f>'Pivot MRIP 12"'!D1431</f>
        <v>17.329108214000001</v>
      </c>
      <c r="E1428">
        <f>'Pivot MRIP 12"'!E1431</f>
        <v>1.3659098436268875</v>
      </c>
      <c r="F1428">
        <f>'Pivot MRIP 12"'!F1431</f>
        <v>12</v>
      </c>
      <c r="G1428">
        <f>'Pivot MRIP 12"'!G1431</f>
        <v>1.0859139199135699</v>
      </c>
      <c r="H1428">
        <f t="shared" si="81"/>
        <v>18.817919829271183</v>
      </c>
      <c r="I1428">
        <f t="shared" si="82"/>
        <v>25.703581931383106</v>
      </c>
    </row>
    <row r="1429" spans="1:9" x14ac:dyDescent="0.25">
      <c r="A1429">
        <f>'Pivot MRIP 12"'!A1432</f>
        <v>2014</v>
      </c>
      <c r="B1429" t="str">
        <f>'Pivot MRIP 12"'!B1432</f>
        <v>1534520140713026</v>
      </c>
      <c r="C1429">
        <f>'Pivot MRIP 12"'!C1432</f>
        <v>18.514589698999998</v>
      </c>
      <c r="D1429">
        <f>'Pivot MRIP 12"'!D1432</f>
        <v>18.514589698999998</v>
      </c>
      <c r="E1429">
        <f>'Pivot MRIP 12"'!E1432</f>
        <v>0.94160359434525431</v>
      </c>
      <c r="F1429">
        <f>'Pivot MRIP 12"'!F1432</f>
        <v>4</v>
      </c>
      <c r="G1429">
        <f>'Pivot MRIP 12"'!G1432</f>
        <v>6.2842892271189965E-3</v>
      </c>
      <c r="H1429">
        <f t="shared" si="81"/>
        <v>0.11635103658995403</v>
      </c>
      <c r="I1429">
        <f t="shared" si="82"/>
        <v>0.10955655425889692</v>
      </c>
    </row>
    <row r="1430" spans="1:9" x14ac:dyDescent="0.25">
      <c r="A1430">
        <f>'Pivot MRIP 12"'!A1433</f>
        <v>2014</v>
      </c>
      <c r="B1430" t="str">
        <f>'Pivot MRIP 12"'!B1433</f>
        <v>1534520140713030</v>
      </c>
      <c r="C1430">
        <f>'Pivot MRIP 12"'!C1433</f>
        <v>60.006441660999997</v>
      </c>
      <c r="D1430">
        <f>'Pivot MRIP 12"'!D1433</f>
        <v>60.006441660999997</v>
      </c>
      <c r="E1430">
        <f>'Pivot MRIP 12"'!E1433</f>
        <v>0.94160359434525431</v>
      </c>
      <c r="F1430">
        <f>'Pivot MRIP 12"'!F1433</f>
        <v>6</v>
      </c>
      <c r="G1430">
        <f>'Pivot MRIP 12"'!G1433</f>
        <v>1.2568578454237993E-2</v>
      </c>
      <c r="H1430">
        <f t="shared" si="81"/>
        <v>0.75419566977593366</v>
      </c>
      <c r="I1430">
        <f t="shared" si="82"/>
        <v>0.71015335350064557</v>
      </c>
    </row>
    <row r="1431" spans="1:9" x14ac:dyDescent="0.25">
      <c r="A1431">
        <f>'Pivot MRIP 12"'!A1434</f>
        <v>2014</v>
      </c>
      <c r="B1431" t="str">
        <f>'Pivot MRIP 12"'!B1434</f>
        <v>1534520140713033</v>
      </c>
      <c r="C1431">
        <f>'Pivot MRIP 12"'!C1434</f>
        <v>19.996441554</v>
      </c>
      <c r="D1431">
        <f>'Pivot MRIP 12"'!D1434</f>
        <v>19.996441554</v>
      </c>
      <c r="E1431">
        <f>'Pivot MRIP 12"'!E1434</f>
        <v>1.0559727977868767</v>
      </c>
      <c r="F1431">
        <f>'Pivot MRIP 12"'!F1434</f>
        <v>24</v>
      </c>
      <c r="G1431">
        <f>'Pivot MRIP 12"'!G1434</f>
        <v>2.6786839067915449</v>
      </c>
      <c r="H1431">
        <f t="shared" si="81"/>
        <v>53.564146183797511</v>
      </c>
      <c r="I1431">
        <f t="shared" si="82"/>
        <v>56.562281306769911</v>
      </c>
    </row>
    <row r="1432" spans="1:9" x14ac:dyDescent="0.25">
      <c r="A1432">
        <f>'Pivot MRIP 12"'!A1435</f>
        <v>2014</v>
      </c>
      <c r="B1432" t="str">
        <f>'Pivot MRIP 12"'!B1435</f>
        <v>1534520140713037</v>
      </c>
      <c r="C1432">
        <f>'Pivot MRIP 12"'!C1435</f>
        <v>15.550885986999999</v>
      </c>
      <c r="D1432">
        <f>'Pivot MRIP 12"'!D1435</f>
        <v>15.550885986999999</v>
      </c>
      <c r="E1432">
        <f>'Pivot MRIP 12"'!E1435</f>
        <v>0.94160359434525431</v>
      </c>
      <c r="F1432">
        <f>'Pivot MRIP 12"'!F1435</f>
        <v>6</v>
      </c>
      <c r="G1432">
        <f>'Pivot MRIP 12"'!G1435</f>
        <v>6.2842892271189965E-3</v>
      </c>
      <c r="H1432">
        <f t="shared" si="81"/>
        <v>9.7726265280259864E-2</v>
      </c>
      <c r="I1432">
        <f t="shared" si="82"/>
        <v>9.2019402649830523E-2</v>
      </c>
    </row>
    <row r="1433" spans="1:9" x14ac:dyDescent="0.25">
      <c r="A1433">
        <f>'Pivot MRIP 12"'!A1436</f>
        <v>2014</v>
      </c>
      <c r="B1433" t="str">
        <f>'Pivot MRIP 12"'!B1436</f>
        <v>1534520140713045</v>
      </c>
      <c r="C1433">
        <f>'Pivot MRIP 12"'!C1436</f>
        <v>141.88759465000001</v>
      </c>
      <c r="D1433">
        <f>'Pivot MRIP 12"'!D1436</f>
        <v>141.88759465000001</v>
      </c>
      <c r="E1433">
        <f>'Pivot MRIP 12"'!E1436</f>
        <v>0.94160359434525431</v>
      </c>
      <c r="F1433">
        <f>'Pivot MRIP 12"'!F1436</f>
        <v>3</v>
      </c>
      <c r="G1433">
        <f>'Pivot MRIP 12"'!G1436</f>
        <v>1.2568578454237993E-2</v>
      </c>
      <c r="H1433">
        <f t="shared" si="81"/>
        <v>1.7833253650416441</v>
      </c>
      <c r="I1433">
        <f t="shared" si="82"/>
        <v>1.6791855736102748</v>
      </c>
    </row>
    <row r="1434" spans="1:9" x14ac:dyDescent="0.25">
      <c r="A1434">
        <f>'Pivot MRIP 12"'!A1437</f>
        <v>2014</v>
      </c>
      <c r="B1434" t="str">
        <f>'Pivot MRIP 12"'!B1437</f>
        <v>1534520140725004</v>
      </c>
      <c r="C1434">
        <f>'Pivot MRIP 12"'!C1437</f>
        <v>83.676512721999998</v>
      </c>
      <c r="D1434">
        <f>'Pivot MRIP 12"'!D1437</f>
        <v>83.676512721999998</v>
      </c>
      <c r="E1434">
        <f>'Pivot MRIP 12"'!E1437</f>
        <v>1.5432358352439697</v>
      </c>
      <c r="F1434">
        <f>'Pivot MRIP 12"'!F1437</f>
        <v>5</v>
      </c>
      <c r="G1434">
        <f>'Pivot MRIP 12"'!G1437</f>
        <v>0.87880280659999999</v>
      </c>
      <c r="H1434">
        <f t="shared" si="81"/>
        <v>73.535154226594202</v>
      </c>
      <c r="I1434">
        <f t="shared" si="82"/>
        <v>113.48208515267223</v>
      </c>
    </row>
    <row r="1435" spans="1:9" x14ac:dyDescent="0.25">
      <c r="A1435">
        <f>'Pivot MRIP 12"'!A1438</f>
        <v>2014</v>
      </c>
      <c r="B1435" t="str">
        <f>'Pivot MRIP 12"'!B1438</f>
        <v>1534520140725016</v>
      </c>
      <c r="C1435">
        <f>'Pivot MRIP 12"'!C1438</f>
        <v>20.254655621000001</v>
      </c>
      <c r="D1435">
        <f>'Pivot MRIP 12"'!D1438</f>
        <v>20.254655621000001</v>
      </c>
      <c r="E1435">
        <f>'Pivot MRIP 12"'!E1438</f>
        <v>0.94160359434525431</v>
      </c>
      <c r="F1435">
        <f>'Pivot MRIP 12"'!F1438</f>
        <v>3</v>
      </c>
      <c r="G1435">
        <f>'Pivot MRIP 12"'!G1438</f>
        <v>6.2842892271189965E-3</v>
      </c>
      <c r="H1435">
        <f t="shared" si="81"/>
        <v>0.12728611411805554</v>
      </c>
      <c r="I1435">
        <f t="shared" si="82"/>
        <v>0.11985306256380132</v>
      </c>
    </row>
    <row r="1436" spans="1:9" x14ac:dyDescent="0.25">
      <c r="A1436">
        <f>'Pivot MRIP 12"'!A1439</f>
        <v>2014</v>
      </c>
      <c r="B1436" t="str">
        <f>'Pivot MRIP 12"'!B1439</f>
        <v>1534520140725023</v>
      </c>
      <c r="C1436">
        <f>'Pivot MRIP 12"'!C1439</f>
        <v>92.272261271999994</v>
      </c>
      <c r="D1436">
        <f>'Pivot MRIP 12"'!D1439</f>
        <v>92.272261271999994</v>
      </c>
      <c r="E1436">
        <f>'Pivot MRIP 12"'!E1439</f>
        <v>0.94160359434525431</v>
      </c>
      <c r="F1436">
        <f>'Pivot MRIP 12"'!F1439</f>
        <v>24</v>
      </c>
      <c r="G1436">
        <f>'Pivot MRIP 12"'!G1439</f>
        <v>0.20109725526780789</v>
      </c>
      <c r="H1436">
        <f t="shared" si="81"/>
        <v>18.555698479153246</v>
      </c>
      <c r="I1436">
        <f t="shared" si="82"/>
        <v>17.472112383557466</v>
      </c>
    </row>
    <row r="1437" spans="1:9" x14ac:dyDescent="0.25">
      <c r="A1437">
        <f>'Pivot MRIP 12"'!A1440</f>
        <v>2014</v>
      </c>
      <c r="B1437" t="str">
        <f>'Pivot MRIP 12"'!B1440</f>
        <v>1534520140725027</v>
      </c>
      <c r="C1437">
        <f>'Pivot MRIP 12"'!C1440</f>
        <v>17.988842160000001</v>
      </c>
      <c r="D1437">
        <f>'Pivot MRIP 12"'!D1440</f>
        <v>17.988842160000001</v>
      </c>
      <c r="E1437">
        <f>'Pivot MRIP 12"'!E1440</f>
        <v>1.7797183578518259</v>
      </c>
      <c r="F1437">
        <f>'Pivot MRIP 12"'!F1440</f>
        <v>15</v>
      </c>
      <c r="G1437">
        <f>'Pivot MRIP 12"'!G1440</f>
        <v>1.7606553712542379</v>
      </c>
      <c r="H1437">
        <f t="shared" si="81"/>
        <v>31.672151571648687</v>
      </c>
      <c r="I1437">
        <f t="shared" si="82"/>
        <v>56.36750958472873</v>
      </c>
    </row>
    <row r="1438" spans="1:9" x14ac:dyDescent="0.25">
      <c r="A1438">
        <f>'Pivot MRIP 12"'!A1441</f>
        <v>2014</v>
      </c>
      <c r="B1438" t="str">
        <f>'Pivot MRIP 12"'!B1441</f>
        <v>1534520140725031</v>
      </c>
      <c r="C1438">
        <f>'Pivot MRIP 12"'!C1441</f>
        <v>24.786282544999999</v>
      </c>
      <c r="D1438">
        <f>'Pivot MRIP 12"'!D1441</f>
        <v>24.786282544999999</v>
      </c>
      <c r="E1438">
        <f>'Pivot MRIP 12"'!E1441</f>
        <v>1.0544672563022954</v>
      </c>
      <c r="F1438">
        <f>'Pivot MRIP 12"'!F1441</f>
        <v>8</v>
      </c>
      <c r="G1438">
        <f>'Pivot MRIP 12"'!G1441</f>
        <v>0.781366465608476</v>
      </c>
      <c r="H1438">
        <f t="shared" si="81"/>
        <v>19.367169987759709</v>
      </c>
      <c r="I1438">
        <f t="shared" si="82"/>
        <v>20.422046599333139</v>
      </c>
    </row>
    <row r="1439" spans="1:9" x14ac:dyDescent="0.25">
      <c r="A1439">
        <f>'Pivot MRIP 12"'!A1442</f>
        <v>2014</v>
      </c>
      <c r="B1439" t="str">
        <f>'Pivot MRIP 12"'!B1442</f>
        <v>1534520140725045</v>
      </c>
      <c r="C1439">
        <f>'Pivot MRIP 12"'!C1442</f>
        <v>20.254655621000001</v>
      </c>
      <c r="D1439">
        <f>'Pivot MRIP 12"'!D1442</f>
        <v>20.254655621000001</v>
      </c>
      <c r="E1439">
        <f>'Pivot MRIP 12"'!E1442</f>
        <v>0.94160359434525454</v>
      </c>
      <c r="F1439">
        <f>'Pivot MRIP 12"'!F1442</f>
        <v>24</v>
      </c>
      <c r="G1439">
        <f>'Pivot MRIP 12"'!G1442</f>
        <v>0.1948129660406889</v>
      </c>
      <c r="H1439">
        <f t="shared" si="81"/>
        <v>3.9458695376597217</v>
      </c>
      <c r="I1439">
        <f t="shared" si="82"/>
        <v>3.7154449394778415</v>
      </c>
    </row>
    <row r="1440" spans="1:9" x14ac:dyDescent="0.25">
      <c r="A1440">
        <f>'Pivot MRIP 12"'!A1443</f>
        <v>2014</v>
      </c>
      <c r="B1440" t="str">
        <f>'Pivot MRIP 12"'!B1443</f>
        <v>1534520140725051</v>
      </c>
      <c r="C1440">
        <f>'Pivot MRIP 12"'!C1443</f>
        <v>15.723028698</v>
      </c>
      <c r="D1440">
        <f>'Pivot MRIP 12"'!D1443</f>
        <v>15.723028698</v>
      </c>
      <c r="E1440">
        <f>'Pivot MRIP 12"'!E1443</f>
        <v>1.2765760568348847</v>
      </c>
      <c r="F1440">
        <f>'Pivot MRIP 12"'!F1443</f>
        <v>5</v>
      </c>
      <c r="G1440">
        <f>'Pivot MRIP 12"'!G1443</f>
        <v>1.0062842892271191</v>
      </c>
      <c r="H1440">
        <f t="shared" si="81"/>
        <v>15.821836757864526</v>
      </c>
      <c r="I1440">
        <f t="shared" si="82"/>
        <v>20.197777980239934</v>
      </c>
    </row>
    <row r="1441" spans="1:9" x14ac:dyDescent="0.25">
      <c r="A1441">
        <f>'Pivot MRIP 12"'!A1444</f>
        <v>2014</v>
      </c>
      <c r="B1441" t="str">
        <f>'Pivot MRIP 12"'!B1444</f>
        <v>1534520141026012</v>
      </c>
      <c r="C1441">
        <f>'Pivot MRIP 12"'!C1444</f>
        <v>25.367410014000001</v>
      </c>
      <c r="D1441">
        <f>'Pivot MRIP 12"'!D1444</f>
        <v>25.367410014000001</v>
      </c>
      <c r="E1441">
        <f>'Pivot MRIP 12"'!E1444</f>
        <v>1.2542956396656424</v>
      </c>
      <c r="F1441">
        <f>'Pivot MRIP 12"'!F1444</f>
        <v>6</v>
      </c>
      <c r="G1441">
        <f>'Pivot MRIP 12"'!G1444</f>
        <v>0.84631564862711894</v>
      </c>
      <c r="H1441">
        <f t="shared" si="81"/>
        <v>21.468836059988483</v>
      </c>
      <c r="I1441">
        <f t="shared" si="82"/>
        <v>26.928267458740063</v>
      </c>
    </row>
    <row r="1442" spans="1:9" x14ac:dyDescent="0.25">
      <c r="A1442">
        <f>'Pivot MRIP 12"'!A1445</f>
        <v>2014</v>
      </c>
      <c r="B1442" t="str">
        <f>'Pivot MRIP 12"'!B1445</f>
        <v>1534520141026013</v>
      </c>
      <c r="C1442">
        <f>'Pivot MRIP 12"'!C1445</f>
        <v>19.025264465999999</v>
      </c>
      <c r="D1442">
        <f>'Pivot MRIP 12"'!D1445</f>
        <v>19.025264465999999</v>
      </c>
      <c r="E1442">
        <f>'Pivot MRIP 12"'!E1445</f>
        <v>0.94160359434525442</v>
      </c>
      <c r="F1442">
        <f>'Pivot MRIP 12"'!F1445</f>
        <v>4</v>
      </c>
      <c r="G1442">
        <f>'Pivot MRIP 12"'!G1445</f>
        <v>3.1421446135594985E-2</v>
      </c>
      <c r="H1442">
        <f t="shared" si="81"/>
        <v>0.59780132263386832</v>
      </c>
      <c r="I1442">
        <f t="shared" si="82"/>
        <v>0.56289187409639752</v>
      </c>
    </row>
    <row r="1443" spans="1:9" x14ac:dyDescent="0.25">
      <c r="A1443">
        <f>'Pivot MRIP 12"'!A1446</f>
        <v>2014</v>
      </c>
      <c r="B1443" t="str">
        <f>'Pivot MRIP 12"'!B1446</f>
        <v>1534720140411003</v>
      </c>
      <c r="C1443">
        <f>'Pivot MRIP 12"'!C1446</f>
        <v>27.973878501000002</v>
      </c>
      <c r="D1443">
        <f>'Pivot MRIP 12"'!D1446</f>
        <v>27.973878501000002</v>
      </c>
      <c r="E1443">
        <f>'Pivot MRIP 12"'!E1446</f>
        <v>0.94160359434525442</v>
      </c>
      <c r="F1443">
        <f>'Pivot MRIP 12"'!F1446</f>
        <v>5</v>
      </c>
      <c r="G1443">
        <f>'Pivot MRIP 12"'!G1446</f>
        <v>1.8852867681356991E-2</v>
      </c>
      <c r="H1443">
        <f t="shared" si="81"/>
        <v>0.52738782991371003</v>
      </c>
      <c r="I1443">
        <f t="shared" si="82"/>
        <v>0.49659027626069308</v>
      </c>
    </row>
    <row r="1444" spans="1:9" x14ac:dyDescent="0.25">
      <c r="A1444">
        <f>'Pivot MRIP 12"'!A1447</f>
        <v>2014</v>
      </c>
      <c r="B1444" t="str">
        <f>'Pivot MRIP 12"'!B1447</f>
        <v>1535720140711005</v>
      </c>
      <c r="C1444">
        <f>'Pivot MRIP 12"'!C1447</f>
        <v>98.608251029000002</v>
      </c>
      <c r="D1444">
        <f>'Pivot MRIP 12"'!D1447</f>
        <v>98.608251029000002</v>
      </c>
      <c r="E1444">
        <f>'Pivot MRIP 12"'!E1447</f>
        <v>1.4933643426463414</v>
      </c>
      <c r="F1444">
        <f>'Pivot MRIP 12"'!F1447</f>
        <v>25</v>
      </c>
      <c r="G1444">
        <f>'Pivot MRIP 12"'!G1447</f>
        <v>6.0628428922711901</v>
      </c>
      <c r="H1444">
        <f t="shared" si="81"/>
        <v>597.84633387046597</v>
      </c>
      <c r="I1444">
        <f t="shared" si="82"/>
        <v>892.80239738399359</v>
      </c>
    </row>
    <row r="1445" spans="1:9" x14ac:dyDescent="0.25">
      <c r="A1445">
        <f>'Pivot MRIP 12"'!A1448</f>
        <v>2014</v>
      </c>
      <c r="B1445" t="str">
        <f>'Pivot MRIP 12"'!B1448</f>
        <v>1535720140711014</v>
      </c>
      <c r="C1445">
        <f>'Pivot MRIP 12"'!C1448</f>
        <v>1751.4431910000001</v>
      </c>
      <c r="D1445">
        <f>'Pivot MRIP 12"'!D1448</f>
        <v>1751.4431910000001</v>
      </c>
      <c r="E1445">
        <f>'Pivot MRIP 12"'!E1448</f>
        <v>1.2421240074062356</v>
      </c>
      <c r="F1445">
        <f>'Pivot MRIP 12"'!F1448</f>
        <v>6</v>
      </c>
      <c r="G1445">
        <f>'Pivot MRIP 12"'!G1448</f>
        <v>4.4342881032813573</v>
      </c>
      <c r="H1445">
        <f t="shared" si="81"/>
        <v>7766.4037054244382</v>
      </c>
      <c r="I1445">
        <f t="shared" si="82"/>
        <v>9646.8364937164406</v>
      </c>
    </row>
    <row r="1446" spans="1:9" x14ac:dyDescent="0.25">
      <c r="A1446">
        <f>'Pivot MRIP 12"'!A1449</f>
        <v>2014</v>
      </c>
      <c r="B1446" t="str">
        <f>'Pivot MRIP 12"'!B1449</f>
        <v>1535720140711015</v>
      </c>
      <c r="C1446">
        <f>'Pivot MRIP 12"'!C1449</f>
        <v>1790.3410077000001</v>
      </c>
      <c r="D1446">
        <f>'Pivot MRIP 12"'!D1449</f>
        <v>1790.3410077000001</v>
      </c>
      <c r="E1446">
        <f>'Pivot MRIP 12"'!E1449</f>
        <v>1.2125424420168269</v>
      </c>
      <c r="F1446">
        <f>'Pivot MRIP 12"'!F1449</f>
        <v>7</v>
      </c>
      <c r="G1446">
        <f>'Pivot MRIP 12"'!G1449</f>
        <v>2</v>
      </c>
      <c r="H1446">
        <f t="shared" si="81"/>
        <v>3580.6820154000002</v>
      </c>
      <c r="I1446">
        <f t="shared" si="82"/>
        <v>4341.7289150388497</v>
      </c>
    </row>
    <row r="1447" spans="1:9" x14ac:dyDescent="0.25">
      <c r="A1447">
        <f>'Pivot MRIP 12"'!A1450</f>
        <v>2014</v>
      </c>
      <c r="B1447" t="str">
        <f>'Pivot MRIP 12"'!B1450</f>
        <v>1535720140711020</v>
      </c>
      <c r="C1447">
        <f>'Pivot MRIP 12"'!C1450</f>
        <v>329.42906750999998</v>
      </c>
      <c r="D1447">
        <f>'Pivot MRIP 12"'!D1450</f>
        <v>329.42906750999998</v>
      </c>
      <c r="E1447">
        <f>'Pivot MRIP 12"'!E1450</f>
        <v>1.3668660255462408</v>
      </c>
      <c r="F1447">
        <f>'Pivot MRIP 12"'!F1450</f>
        <v>4</v>
      </c>
      <c r="G1447">
        <f>'Pivot MRIP 12"'!G1450</f>
        <v>2</v>
      </c>
      <c r="H1447">
        <f t="shared" si="81"/>
        <v>658.85813501999996</v>
      </c>
      <c r="I1447">
        <f t="shared" si="82"/>
        <v>900.57080041359586</v>
      </c>
    </row>
    <row r="1448" spans="1:9" x14ac:dyDescent="0.25">
      <c r="A1448">
        <f>'Pivot MRIP 12"'!A1451</f>
        <v>2014</v>
      </c>
      <c r="B1448" t="str">
        <f>'Pivot MRIP 12"'!B1451</f>
        <v>1535720140713004</v>
      </c>
      <c r="C1448">
        <f>'Pivot MRIP 12"'!C1451</f>
        <v>1321.27934</v>
      </c>
      <c r="D1448">
        <f>'Pivot MRIP 12"'!D1451</f>
        <v>1321.27934</v>
      </c>
      <c r="E1448">
        <f>'Pivot MRIP 12"'!E1451</f>
        <v>1.2451751021641113</v>
      </c>
      <c r="F1448">
        <f>'Pivot MRIP 12"'!F1451</f>
        <v>6</v>
      </c>
      <c r="G1448">
        <f>'Pivot MRIP 12"'!G1451</f>
        <v>1.036535952462714</v>
      </c>
      <c r="H1448">
        <f t="shared" si="81"/>
        <v>1369.5535391562062</v>
      </c>
      <c r="I1448">
        <f t="shared" si="82"/>
        <v>1705.3339680380493</v>
      </c>
    </row>
    <row r="1449" spans="1:9" x14ac:dyDescent="0.25">
      <c r="A1449">
        <f>'Pivot MRIP 12"'!A1452</f>
        <v>2014</v>
      </c>
      <c r="B1449" t="str">
        <f>'Pivot MRIP 12"'!B1452</f>
        <v>1549120140404002</v>
      </c>
      <c r="C1449">
        <f>'Pivot MRIP 12"'!C1452</f>
        <v>2242.7305113000002</v>
      </c>
      <c r="D1449">
        <f>'Pivot MRIP 12"'!D1452</f>
        <v>2242.7305113000002</v>
      </c>
      <c r="E1449">
        <f>'Pivot MRIP 12"'!E1452</f>
        <v>0.94160359434525431</v>
      </c>
      <c r="F1449">
        <f>'Pivot MRIP 12"'!F1452</f>
        <v>4</v>
      </c>
      <c r="G1449">
        <f>'Pivot MRIP 12"'!G1452</f>
        <v>2.5137156908475986E-2</v>
      </c>
      <c r="H1449">
        <f t="shared" si="81"/>
        <v>56.37586876597468</v>
      </c>
      <c r="I1449">
        <f t="shared" si="82"/>
        <v>53.083720664378113</v>
      </c>
    </row>
    <row r="1450" spans="1:9" x14ac:dyDescent="0.25">
      <c r="A1450">
        <f>'Pivot MRIP 12"'!A1453</f>
        <v>2014</v>
      </c>
      <c r="B1450" t="str">
        <f>'Pivot MRIP 12"'!B1453</f>
        <v>1549120140404005</v>
      </c>
      <c r="C1450">
        <f>'Pivot MRIP 12"'!C1453</f>
        <v>4253.0891842999999</v>
      </c>
      <c r="D1450">
        <f>'Pivot MRIP 12"'!D1453</f>
        <v>4253.0891842999999</v>
      </c>
      <c r="E1450">
        <f>'Pivot MRIP 12"'!E1453</f>
        <v>0.94160359434525442</v>
      </c>
      <c r="F1450">
        <f>'Pivot MRIP 12"'!F1453</f>
        <v>4</v>
      </c>
      <c r="G1450">
        <f>'Pivot MRIP 12"'!G1453</f>
        <v>3.1421446135594985E-2</v>
      </c>
      <c r="H1450">
        <f t="shared" si="81"/>
        <v>133.63821271436407</v>
      </c>
      <c r="I1450">
        <f t="shared" si="82"/>
        <v>125.83422143372088</v>
      </c>
    </row>
    <row r="1451" spans="1:9" x14ac:dyDescent="0.25">
      <c r="A1451">
        <f>'Pivot MRIP 12"'!A1454</f>
        <v>2014</v>
      </c>
      <c r="B1451" t="str">
        <f>'Pivot MRIP 12"'!B1454</f>
        <v>1549120140504013</v>
      </c>
      <c r="C1451">
        <f>'Pivot MRIP 12"'!C1454</f>
        <v>580.43164028000001</v>
      </c>
      <c r="D1451">
        <f>'Pivot MRIP 12"'!D1454</f>
        <v>580.43164028000001</v>
      </c>
      <c r="E1451">
        <f>'Pivot MRIP 12"'!E1454</f>
        <v>0.94160359434525431</v>
      </c>
      <c r="F1451">
        <f>'Pivot MRIP 12"'!F1454</f>
        <v>2</v>
      </c>
      <c r="G1451">
        <f>'Pivot MRIP 12"'!G1454</f>
        <v>6.2842892271189965E-3</v>
      </c>
      <c r="H1451">
        <f t="shared" si="81"/>
        <v>3.6476003040906129</v>
      </c>
      <c r="I1451">
        <f t="shared" si="82"/>
        <v>3.4345935570665636</v>
      </c>
    </row>
    <row r="1452" spans="1:9" x14ac:dyDescent="0.25">
      <c r="A1452">
        <f>'Pivot MRIP 12"'!A1455</f>
        <v>2014</v>
      </c>
      <c r="B1452" t="str">
        <f>'Pivot MRIP 12"'!B1455</f>
        <v>1549120140504040</v>
      </c>
      <c r="C1452">
        <f>'Pivot MRIP 12"'!C1455</f>
        <v>580.43164028000001</v>
      </c>
      <c r="D1452">
        <f>'Pivot MRIP 12"'!D1455</f>
        <v>580.43164028000001</v>
      </c>
      <c r="E1452">
        <f>'Pivot MRIP 12"'!E1455</f>
        <v>1.0224331020382758</v>
      </c>
      <c r="F1452">
        <f>'Pivot MRIP 12"'!F1455</f>
        <v>4</v>
      </c>
      <c r="G1452">
        <f>'Pivot MRIP 12"'!G1455</f>
        <v>7.9902738037169518</v>
      </c>
      <c r="H1452">
        <f t="shared" si="81"/>
        <v>4637.8077301777448</v>
      </c>
      <c r="I1452">
        <f t="shared" si="82"/>
        <v>4741.8481442227267</v>
      </c>
    </row>
    <row r="1453" spans="1:9" x14ac:dyDescent="0.25">
      <c r="A1453">
        <f>'Pivot MRIP 12"'!A1456</f>
        <v>2014</v>
      </c>
      <c r="B1453" t="str">
        <f>'Pivot MRIP 12"'!B1456</f>
        <v>1549120140607003</v>
      </c>
      <c r="C1453">
        <f>'Pivot MRIP 12"'!C1456</f>
        <v>679.33040143999995</v>
      </c>
      <c r="D1453">
        <f>'Pivot MRIP 12"'!D1456</f>
        <v>679.33040143999995</v>
      </c>
      <c r="E1453">
        <f>'Pivot MRIP 12"'!E1456</f>
        <v>0.94160359434525442</v>
      </c>
      <c r="F1453">
        <f>'Pivot MRIP 12"'!F1456</f>
        <v>4</v>
      </c>
      <c r="G1453">
        <f>'Pivot MRIP 12"'!G1456</f>
        <v>1.8852867681356991E-2</v>
      </c>
      <c r="H1453">
        <f t="shared" si="81"/>
        <v>12.807326170271445</v>
      </c>
      <c r="I1453">
        <f t="shared" si="82"/>
        <v>12.059424355879635</v>
      </c>
    </row>
    <row r="1454" spans="1:9" x14ac:dyDescent="0.25">
      <c r="A1454">
        <f>'Pivot MRIP 12"'!A1457</f>
        <v>2014</v>
      </c>
      <c r="B1454" t="str">
        <f>'Pivot MRIP 12"'!B1457</f>
        <v>1549120140615006</v>
      </c>
      <c r="C1454">
        <f>'Pivot MRIP 12"'!C1457</f>
        <v>424.04125422999999</v>
      </c>
      <c r="D1454">
        <f>'Pivot MRIP 12"'!D1457</f>
        <v>424.04125422999999</v>
      </c>
      <c r="E1454">
        <f>'Pivot MRIP 12"'!E1457</f>
        <v>1.1319040685699051</v>
      </c>
      <c r="F1454">
        <f>'Pivot MRIP 12"'!F1457</f>
        <v>9</v>
      </c>
      <c r="G1454">
        <f>'Pivot MRIP 12"'!G1457</f>
        <v>1.0651453132254278</v>
      </c>
      <c r="H1454">
        <f t="shared" si="81"/>
        <v>451.66555455731663</v>
      </c>
      <c r="I1454">
        <f t="shared" si="82"/>
        <v>511.24207883630913</v>
      </c>
    </row>
    <row r="1455" spans="1:9" x14ac:dyDescent="0.25">
      <c r="A1455">
        <f>'Pivot MRIP 12"'!A1458</f>
        <v>2014</v>
      </c>
      <c r="B1455" t="str">
        <f>'Pivot MRIP 12"'!B1458</f>
        <v>1549120140621003</v>
      </c>
      <c r="C1455">
        <f>'Pivot MRIP 12"'!C1458</f>
        <v>1350.5010569000001</v>
      </c>
      <c r="D1455">
        <f>'Pivot MRIP 12"'!D1458</f>
        <v>1350.5010569000001</v>
      </c>
      <c r="E1455">
        <f>'Pivot MRIP 12"'!E1458</f>
        <v>0.94160359434525442</v>
      </c>
      <c r="F1455">
        <f>'Pivot MRIP 12"'!F1458</f>
        <v>1</v>
      </c>
      <c r="G1455">
        <f>'Pivot MRIP 12"'!G1458</f>
        <v>3.7705735362713981E-2</v>
      </c>
      <c r="H1455">
        <f t="shared" si="81"/>
        <v>50.92163545853694</v>
      </c>
      <c r="I1455">
        <f t="shared" si="82"/>
        <v>47.947994977697142</v>
      </c>
    </row>
    <row r="1456" spans="1:9" x14ac:dyDescent="0.25">
      <c r="A1456">
        <f>'Pivot MRIP 12"'!A1459</f>
        <v>2014</v>
      </c>
      <c r="B1456" t="str">
        <f>'Pivot MRIP 12"'!B1459</f>
        <v>1549120140628003</v>
      </c>
      <c r="C1456">
        <f>'Pivot MRIP 12"'!C1459</f>
        <v>1350.5010569000001</v>
      </c>
      <c r="D1456">
        <f>'Pivot MRIP 12"'!D1459</f>
        <v>1350.5010569000001</v>
      </c>
      <c r="E1456">
        <f>'Pivot MRIP 12"'!E1459</f>
        <v>0.94160359434525431</v>
      </c>
      <c r="F1456">
        <f>'Pivot MRIP 12"'!F1459</f>
        <v>2</v>
      </c>
      <c r="G1456">
        <f>'Pivot MRIP 12"'!G1459</f>
        <v>1.2568578454237993E-2</v>
      </c>
      <c r="H1456">
        <f t="shared" si="81"/>
        <v>16.973878486178979</v>
      </c>
      <c r="I1456">
        <f t="shared" si="82"/>
        <v>15.982664992565711</v>
      </c>
    </row>
    <row r="1457" spans="1:9" x14ac:dyDescent="0.25">
      <c r="A1457">
        <f>'Pivot MRIP 12"'!A1460</f>
        <v>2014</v>
      </c>
      <c r="B1457" t="str">
        <f>'Pivot MRIP 12"'!B1460</f>
        <v>1549120140628007</v>
      </c>
      <c r="C1457">
        <f>'Pivot MRIP 12"'!C1460</f>
        <v>1350.5010569000001</v>
      </c>
      <c r="D1457">
        <f>'Pivot MRIP 12"'!D1460</f>
        <v>1350.5010569000001</v>
      </c>
      <c r="E1457">
        <f>'Pivot MRIP 12"'!E1460</f>
        <v>0.94160359434525442</v>
      </c>
      <c r="F1457">
        <f>'Pivot MRIP 12"'!F1460</f>
        <v>4</v>
      </c>
      <c r="G1457">
        <f>'Pivot MRIP 12"'!G1460</f>
        <v>5.6558603044070968E-2</v>
      </c>
      <c r="H1457">
        <f t="shared" si="81"/>
        <v>76.38245318780541</v>
      </c>
      <c r="I1457">
        <f t="shared" si="82"/>
        <v>71.921992466545717</v>
      </c>
    </row>
    <row r="1458" spans="1:9" x14ac:dyDescent="0.25">
      <c r="A1458">
        <f>'Pivot MRIP 12"'!A1461</f>
        <v>2014</v>
      </c>
      <c r="B1458" t="str">
        <f>'Pivot MRIP 12"'!B1461</f>
        <v>1549120140628013</v>
      </c>
      <c r="C1458">
        <f>'Pivot MRIP 12"'!C1461</f>
        <v>1350.5010569000001</v>
      </c>
      <c r="D1458">
        <f>'Pivot MRIP 12"'!D1461</f>
        <v>1350.5010569000001</v>
      </c>
      <c r="E1458">
        <f>'Pivot MRIP 12"'!E1461</f>
        <v>0.94160359434525442</v>
      </c>
      <c r="F1458">
        <f>'Pivot MRIP 12"'!F1461</f>
        <v>9</v>
      </c>
      <c r="G1458">
        <f>'Pivot MRIP 12"'!G1461</f>
        <v>0.18852867681356988</v>
      </c>
      <c r="H1458">
        <f t="shared" si="81"/>
        <v>254.60817729268467</v>
      </c>
      <c r="I1458">
        <f t="shared" si="82"/>
        <v>239.73997488848568</v>
      </c>
    </row>
    <row r="1459" spans="1:9" x14ac:dyDescent="0.25">
      <c r="A1459">
        <f>'Pivot MRIP 12"'!A1462</f>
        <v>2014</v>
      </c>
      <c r="B1459" t="str">
        <f>'Pivot MRIP 12"'!B1462</f>
        <v>1549120140628019</v>
      </c>
      <c r="C1459">
        <f>'Pivot MRIP 12"'!C1462</f>
        <v>1350.5010569000001</v>
      </c>
      <c r="D1459">
        <f>'Pivot MRIP 12"'!D1462</f>
        <v>1350.5010569000001</v>
      </c>
      <c r="E1459">
        <f>'Pivot MRIP 12"'!E1462</f>
        <v>0.94160359434525442</v>
      </c>
      <c r="F1459">
        <f>'Pivot MRIP 12"'!F1462</f>
        <v>4</v>
      </c>
      <c r="G1459">
        <f>'Pivot MRIP 12"'!G1462</f>
        <v>8.7980049179665953E-2</v>
      </c>
      <c r="H1459">
        <f t="shared" si="81"/>
        <v>118.81714940325286</v>
      </c>
      <c r="I1459">
        <f t="shared" si="82"/>
        <v>111.87865494795999</v>
      </c>
    </row>
    <row r="1460" spans="1:9" x14ac:dyDescent="0.25">
      <c r="A1460">
        <f>'Pivot MRIP 12"'!A1463</f>
        <v>2014</v>
      </c>
      <c r="B1460" t="str">
        <f>'Pivot MRIP 12"'!B1463</f>
        <v>1549120140704003</v>
      </c>
      <c r="C1460">
        <f>'Pivot MRIP 12"'!C1463</f>
        <v>1595.1616575999999</v>
      </c>
      <c r="D1460">
        <f>'Pivot MRIP 12"'!D1463</f>
        <v>1595.1616575999999</v>
      </c>
      <c r="E1460">
        <f>'Pivot MRIP 12"'!E1463</f>
        <v>0.94160359434525431</v>
      </c>
      <c r="F1460">
        <f>'Pivot MRIP 12"'!F1463</f>
        <v>2</v>
      </c>
      <c r="G1460">
        <f>'Pivot MRIP 12"'!G1463</f>
        <v>6.2842892271189965E-3</v>
      </c>
      <c r="H1460">
        <f t="shared" si="81"/>
        <v>10.02445722036896</v>
      </c>
      <c r="I1460">
        <f t="shared" si="82"/>
        <v>9.4390649500596506</v>
      </c>
    </row>
    <row r="1461" spans="1:9" x14ac:dyDescent="0.25">
      <c r="A1461">
        <f>'Pivot MRIP 12"'!A1464</f>
        <v>2014</v>
      </c>
      <c r="B1461" t="str">
        <f>'Pivot MRIP 12"'!B1464</f>
        <v>1549120140729008</v>
      </c>
      <c r="C1461">
        <f>'Pivot MRIP 12"'!C1464</f>
        <v>107.22771688</v>
      </c>
      <c r="D1461">
        <f>'Pivot MRIP 12"'!D1464</f>
        <v>107.22771688</v>
      </c>
      <c r="E1461">
        <f>'Pivot MRIP 12"'!E1464</f>
        <v>0.94160359434525431</v>
      </c>
      <c r="F1461">
        <f>'Pivot MRIP 12"'!F1464</f>
        <v>20</v>
      </c>
      <c r="G1461">
        <f>'Pivot MRIP 12"'!G1464</f>
        <v>2.5137156908475986E-2</v>
      </c>
      <c r="H1461">
        <f t="shared" si="81"/>
        <v>2.695399944150199</v>
      </c>
      <c r="I1461">
        <f t="shared" si="82"/>
        <v>2.5379982756098252</v>
      </c>
    </row>
    <row r="1462" spans="1:9" x14ac:dyDescent="0.25">
      <c r="A1462">
        <f>'Pivot MRIP 12"'!A1465</f>
        <v>2014</v>
      </c>
      <c r="B1462" t="str">
        <f>'Pivot MRIP 12"'!B1465</f>
        <v>1549120140824004</v>
      </c>
      <c r="C1462">
        <f>'Pivot MRIP 12"'!C1465</f>
        <v>837.84918534999997</v>
      </c>
      <c r="D1462">
        <f>'Pivot MRIP 12"'!D1465</f>
        <v>837.84918534999997</v>
      </c>
      <c r="E1462">
        <f>'Pivot MRIP 12"'!E1465</f>
        <v>0.94160359434525442</v>
      </c>
      <c r="F1462">
        <f>'Pivot MRIP 12"'!F1465</f>
        <v>16</v>
      </c>
      <c r="G1462">
        <f>'Pivot MRIP 12"'!G1465</f>
        <v>7.5411470725427962E-2</v>
      </c>
      <c r="H1462">
        <f t="shared" si="81"/>
        <v>63.18343931334519</v>
      </c>
      <c r="I1462">
        <f t="shared" si="82"/>
        <v>59.493753560541087</v>
      </c>
    </row>
    <row r="1463" spans="1:9" x14ac:dyDescent="0.25">
      <c r="A1463">
        <f>'Pivot MRIP 12"'!A1466</f>
        <v>2014</v>
      </c>
      <c r="B1463" t="str">
        <f>'Pivot MRIP 12"'!B1466</f>
        <v>1549120140824008</v>
      </c>
      <c r="C1463">
        <f>'Pivot MRIP 12"'!C1466</f>
        <v>837.84918534999997</v>
      </c>
      <c r="D1463">
        <f>'Pivot MRIP 12"'!D1466</f>
        <v>837.84918534999997</v>
      </c>
      <c r="E1463">
        <f>'Pivot MRIP 12"'!E1466</f>
        <v>0.94160359434525442</v>
      </c>
      <c r="F1463">
        <f>'Pivot MRIP 12"'!F1466</f>
        <v>4</v>
      </c>
      <c r="G1463">
        <f>'Pivot MRIP 12"'!G1466</f>
        <v>7.5411470725427962E-2</v>
      </c>
      <c r="H1463">
        <f t="shared" si="81"/>
        <v>63.18343931334519</v>
      </c>
      <c r="I1463">
        <f t="shared" si="82"/>
        <v>59.493753560541087</v>
      </c>
    </row>
    <row r="1464" spans="1:9" x14ac:dyDescent="0.25">
      <c r="A1464">
        <f>'Pivot MRIP 12"'!A1467</f>
        <v>2014</v>
      </c>
      <c r="B1464" t="str">
        <f>'Pivot MRIP 12"'!B1467</f>
        <v>1549120140824010</v>
      </c>
      <c r="C1464">
        <f>'Pivot MRIP 12"'!C1467</f>
        <v>837.84918534999997</v>
      </c>
      <c r="D1464">
        <f>'Pivot MRIP 12"'!D1467</f>
        <v>837.84918534999997</v>
      </c>
      <c r="E1464">
        <f>'Pivot MRIP 12"'!E1467</f>
        <v>0.94160359434525442</v>
      </c>
      <c r="F1464">
        <f>'Pivot MRIP 12"'!F1467</f>
        <v>4</v>
      </c>
      <c r="G1464">
        <f>'Pivot MRIP 12"'!G1467</f>
        <v>0.12568578454237994</v>
      </c>
      <c r="H1464">
        <f t="shared" si="81"/>
        <v>105.30573218890865</v>
      </c>
      <c r="I1464">
        <f t="shared" si="82"/>
        <v>99.156255934235148</v>
      </c>
    </row>
    <row r="1465" spans="1:9" x14ac:dyDescent="0.25">
      <c r="A1465">
        <f>'Pivot MRIP 12"'!A1468</f>
        <v>2014</v>
      </c>
      <c r="B1465" t="str">
        <f>'Pivot MRIP 12"'!B1468</f>
        <v>1549120140824012</v>
      </c>
      <c r="C1465">
        <f>'Pivot MRIP 12"'!C1468</f>
        <v>837.84918534999997</v>
      </c>
      <c r="D1465">
        <f>'Pivot MRIP 12"'!D1468</f>
        <v>837.84918534999997</v>
      </c>
      <c r="E1465">
        <f>'Pivot MRIP 12"'!E1468</f>
        <v>0.94160359434525442</v>
      </c>
      <c r="F1465">
        <f>'Pivot MRIP 12"'!F1468</f>
        <v>8</v>
      </c>
      <c r="G1465">
        <f>'Pivot MRIP 12"'!G1468</f>
        <v>1.8852867681356991E-2</v>
      </c>
      <c r="H1465">
        <f t="shared" si="81"/>
        <v>15.795859828336297</v>
      </c>
      <c r="I1465">
        <f t="shared" si="82"/>
        <v>14.873438390135272</v>
      </c>
    </row>
    <row r="1466" spans="1:9" x14ac:dyDescent="0.25">
      <c r="A1466">
        <f>'Pivot MRIP 12"'!A1469</f>
        <v>2014</v>
      </c>
      <c r="B1466" t="str">
        <f>'Pivot MRIP 12"'!B1469</f>
        <v>1549120140829002</v>
      </c>
      <c r="C1466">
        <f>'Pivot MRIP 12"'!C1469</f>
        <v>416.94457274000001</v>
      </c>
      <c r="D1466">
        <f>'Pivot MRIP 12"'!D1469</f>
        <v>416.94457274000001</v>
      </c>
      <c r="E1466">
        <f>'Pivot MRIP 12"'!E1469</f>
        <v>0.94160359434525442</v>
      </c>
      <c r="F1466">
        <f>'Pivot MRIP 12"'!F1469</f>
        <v>4</v>
      </c>
      <c r="G1466">
        <f>'Pivot MRIP 12"'!G1469</f>
        <v>3.1421446135594985E-2</v>
      </c>
      <c r="H1466">
        <f t="shared" si="81"/>
        <v>13.101001433878576</v>
      </c>
      <c r="I1466">
        <f t="shared" si="82"/>
        <v>12.335950039662398</v>
      </c>
    </row>
    <row r="1467" spans="1:9" x14ac:dyDescent="0.25">
      <c r="A1467">
        <f>'Pivot MRIP 12"'!A1470</f>
        <v>2014</v>
      </c>
      <c r="B1467" t="str">
        <f>'Pivot MRIP 12"'!B1470</f>
        <v>1549120140829011</v>
      </c>
      <c r="C1467">
        <f>'Pivot MRIP 12"'!C1470</f>
        <v>416.94457274000001</v>
      </c>
      <c r="D1467">
        <f>'Pivot MRIP 12"'!D1470</f>
        <v>416.94457274000001</v>
      </c>
      <c r="E1467">
        <f>'Pivot MRIP 12"'!E1470</f>
        <v>0.94160359434525442</v>
      </c>
      <c r="F1467">
        <f>'Pivot MRIP 12"'!F1470</f>
        <v>4</v>
      </c>
      <c r="G1467">
        <f>'Pivot MRIP 12"'!G1470</f>
        <v>3.1421446135594985E-2</v>
      </c>
      <c r="H1467">
        <f t="shared" si="81"/>
        <v>13.101001433878576</v>
      </c>
      <c r="I1467">
        <f t="shared" si="82"/>
        <v>12.335950039662398</v>
      </c>
    </row>
    <row r="1468" spans="1:9" x14ac:dyDescent="0.25">
      <c r="A1468">
        <f>'Pivot MRIP 12"'!A1471</f>
        <v>2014</v>
      </c>
      <c r="B1468" t="str">
        <f>'Pivot MRIP 12"'!B1471</f>
        <v>1549120141012010</v>
      </c>
      <c r="C1468">
        <f>'Pivot MRIP 12"'!C1471</f>
        <v>577.83866551000006</v>
      </c>
      <c r="D1468">
        <f>'Pivot MRIP 12"'!D1471</f>
        <v>577.83866551000006</v>
      </c>
      <c r="E1468">
        <f>'Pivot MRIP 12"'!E1471</f>
        <v>0.94160359434525442</v>
      </c>
      <c r="F1468">
        <f>'Pivot MRIP 12"'!F1471</f>
        <v>16</v>
      </c>
      <c r="G1468">
        <f>'Pivot MRIP 12"'!G1471</f>
        <v>0.25137156908475988</v>
      </c>
      <c r="H1468">
        <f t="shared" si="81"/>
        <v>145.25221202709244</v>
      </c>
      <c r="I1468">
        <f t="shared" si="82"/>
        <v>136.77000493130924</v>
      </c>
    </row>
    <row r="1469" spans="1:9" x14ac:dyDescent="0.25">
      <c r="A1469">
        <f>'Pivot MRIP 12"'!A1472</f>
        <v>2014</v>
      </c>
      <c r="B1469" t="str">
        <f>'Pivot MRIP 12"'!B1472</f>
        <v>1550820140102033</v>
      </c>
      <c r="C1469">
        <f>'Pivot MRIP 12"'!C1472</f>
        <v>3003.6930928000002</v>
      </c>
      <c r="D1469">
        <f>'Pivot MRIP 12"'!D1472</f>
        <v>3003.6930928000002</v>
      </c>
      <c r="E1469">
        <f>'Pivot MRIP 12"'!E1472</f>
        <v>0.94160359434525431</v>
      </c>
      <c r="F1469">
        <f>'Pivot MRIP 12"'!F1472</f>
        <v>1</v>
      </c>
      <c r="G1469">
        <f>'Pivot MRIP 12"'!G1472</f>
        <v>6.2842892271189965E-3</v>
      </c>
      <c r="H1469">
        <f t="shared" si="81"/>
        <v>18.876076144654782</v>
      </c>
      <c r="I1469">
        <f t="shared" si="82"/>
        <v>17.773781144941655</v>
      </c>
    </row>
    <row r="1470" spans="1:9" x14ac:dyDescent="0.25">
      <c r="A1470">
        <f>'Pivot MRIP 12"'!A1473</f>
        <v>2014</v>
      </c>
      <c r="B1470" t="str">
        <f>'Pivot MRIP 12"'!B1473</f>
        <v>1550820140216001</v>
      </c>
      <c r="C1470">
        <f>'Pivot MRIP 12"'!C1473</f>
        <v>5.4579628539999998</v>
      </c>
      <c r="D1470">
        <f>'Pivot MRIP 12"'!D1473</f>
        <v>5.4579628539999998</v>
      </c>
      <c r="E1470">
        <f>'Pivot MRIP 12"'!E1473</f>
        <v>0.94160359434525431</v>
      </c>
      <c r="F1470">
        <f>'Pivot MRIP 12"'!F1473</f>
        <v>8</v>
      </c>
      <c r="G1470">
        <f>'Pivot MRIP 12"'!G1473</f>
        <v>1.2568578454237993E-2</v>
      </c>
      <c r="H1470">
        <f t="shared" si="81"/>
        <v>6.8598834330815706E-2</v>
      </c>
      <c r="I1470">
        <f t="shared" si="82"/>
        <v>6.4592908973790691E-2</v>
      </c>
    </row>
    <row r="1471" spans="1:9" x14ac:dyDescent="0.25">
      <c r="A1471">
        <f>'Pivot MRIP 12"'!A1474</f>
        <v>2014</v>
      </c>
      <c r="B1471" t="str">
        <f>'Pivot MRIP 12"'!B1474</f>
        <v>1550820140524006</v>
      </c>
      <c r="C1471">
        <f>'Pivot MRIP 12"'!C1474</f>
        <v>124.48941504</v>
      </c>
      <c r="D1471">
        <f>'Pivot MRIP 12"'!D1474</f>
        <v>124.48941504</v>
      </c>
      <c r="E1471">
        <f>'Pivot MRIP 12"'!E1474</f>
        <v>0.94160359434525431</v>
      </c>
      <c r="F1471">
        <f>'Pivot MRIP 12"'!F1474</f>
        <v>3</v>
      </c>
      <c r="G1471">
        <f>'Pivot MRIP 12"'!G1474</f>
        <v>6.2842892271189965E-3</v>
      </c>
      <c r="H1471">
        <f t="shared" si="81"/>
        <v>0.78232748982621758</v>
      </c>
      <c r="I1471">
        <f t="shared" si="82"/>
        <v>0.73664237637546681</v>
      </c>
    </row>
    <row r="1472" spans="1:9" x14ac:dyDescent="0.25">
      <c r="A1472">
        <f>'Pivot MRIP 12"'!A1475</f>
        <v>2014</v>
      </c>
      <c r="B1472" t="str">
        <f>'Pivot MRIP 12"'!B1475</f>
        <v>1550820140524026</v>
      </c>
      <c r="C1472">
        <f>'Pivot MRIP 12"'!C1475</f>
        <v>124.48941504</v>
      </c>
      <c r="D1472">
        <f>'Pivot MRIP 12"'!D1475</f>
        <v>124.48941504</v>
      </c>
      <c r="E1472">
        <f>'Pivot MRIP 12"'!E1475</f>
        <v>0.94160359434525431</v>
      </c>
      <c r="F1472">
        <f>'Pivot MRIP 12"'!F1475</f>
        <v>2</v>
      </c>
      <c r="G1472">
        <f>'Pivot MRIP 12"'!G1475</f>
        <v>6.2842892271189965E-3</v>
      </c>
      <c r="H1472">
        <f t="shared" si="81"/>
        <v>0.78232748982621758</v>
      </c>
      <c r="I1472">
        <f t="shared" si="82"/>
        <v>0.73664237637546681</v>
      </c>
    </row>
    <row r="1473" spans="1:9" x14ac:dyDescent="0.25">
      <c r="A1473">
        <f>'Pivot MRIP 12"'!A1476</f>
        <v>2014</v>
      </c>
      <c r="B1473" t="str">
        <f>'Pivot MRIP 12"'!B1476</f>
        <v>1550820140524037</v>
      </c>
      <c r="C1473">
        <f>'Pivot MRIP 12"'!C1476</f>
        <v>124.48941504</v>
      </c>
      <c r="D1473">
        <f>'Pivot MRIP 12"'!D1476</f>
        <v>124.48941504</v>
      </c>
      <c r="E1473">
        <f>'Pivot MRIP 12"'!E1476</f>
        <v>0.94160359434525442</v>
      </c>
      <c r="F1473">
        <f>'Pivot MRIP 12"'!F1476</f>
        <v>4</v>
      </c>
      <c r="G1473">
        <f>'Pivot MRIP 12"'!G1476</f>
        <v>3.1421446135594985E-2</v>
      </c>
      <c r="H1473">
        <f t="shared" si="81"/>
        <v>3.9116374491310881</v>
      </c>
      <c r="I1473">
        <f t="shared" si="82"/>
        <v>3.6832118818773347</v>
      </c>
    </row>
    <row r="1474" spans="1:9" x14ac:dyDescent="0.25">
      <c r="A1474">
        <f>'Pivot MRIP 12"'!A1477</f>
        <v>2014</v>
      </c>
      <c r="B1474" t="str">
        <f>'Pivot MRIP 12"'!B1477</f>
        <v>1550820140601018</v>
      </c>
      <c r="C1474">
        <f>'Pivot MRIP 12"'!C1477</f>
        <v>113.498211</v>
      </c>
      <c r="D1474">
        <f>'Pivot MRIP 12"'!D1477</f>
        <v>113.498211</v>
      </c>
      <c r="E1474">
        <f>'Pivot MRIP 12"'!E1477</f>
        <v>0.94160359434525442</v>
      </c>
      <c r="F1474">
        <f>'Pivot MRIP 12"'!F1477</f>
        <v>4</v>
      </c>
      <c r="G1474">
        <f>'Pivot MRIP 12"'!G1477</f>
        <v>0.62842892271189965</v>
      </c>
      <c r="H1474">
        <f t="shared" ref="H1474:H1537" si="83">G1474*C1474</f>
        <v>71.325558468457871</v>
      </c>
      <c r="I1474">
        <f t="shared" ref="I1474:I1537" si="84">E1474*H1474</f>
        <v>67.160402222582533</v>
      </c>
    </row>
    <row r="1475" spans="1:9" x14ac:dyDescent="0.25">
      <c r="A1475">
        <f>'Pivot MRIP 12"'!A1478</f>
        <v>2014</v>
      </c>
      <c r="B1475" t="str">
        <f>'Pivot MRIP 12"'!B1478</f>
        <v>1550820140608001</v>
      </c>
      <c r="C1475">
        <f>'Pivot MRIP 12"'!C1478</f>
        <v>119.99085667999999</v>
      </c>
      <c r="D1475">
        <f>'Pivot MRIP 12"'!D1478</f>
        <v>119.99085667999999</v>
      </c>
      <c r="E1475">
        <f>'Pivot MRIP 12"'!E1478</f>
        <v>0.94160359434525431</v>
      </c>
      <c r="F1475">
        <f>'Pivot MRIP 12"'!F1478</f>
        <v>2</v>
      </c>
      <c r="G1475">
        <f>'Pivot MRIP 12"'!G1478</f>
        <v>6.2842892271189965E-3</v>
      </c>
      <c r="H1475">
        <f t="shared" si="83"/>
        <v>0.75405724798690343</v>
      </c>
      <c r="I1475">
        <f t="shared" si="84"/>
        <v>0.71002301504655907</v>
      </c>
    </row>
    <row r="1476" spans="1:9" x14ac:dyDescent="0.25">
      <c r="A1476">
        <f>'Pivot MRIP 12"'!A1479</f>
        <v>2014</v>
      </c>
      <c r="B1476" t="str">
        <f>'Pivot MRIP 12"'!B1479</f>
        <v>1550820140608003</v>
      </c>
      <c r="C1476">
        <f>'Pivot MRIP 12"'!C1479</f>
        <v>119.99085667999999</v>
      </c>
      <c r="D1476">
        <f>'Pivot MRIP 12"'!D1479</f>
        <v>119.99085667999999</v>
      </c>
      <c r="E1476">
        <f>'Pivot MRIP 12"'!E1479</f>
        <v>0.94160359434525442</v>
      </c>
      <c r="F1476">
        <f>'Pivot MRIP 12"'!F1479</f>
        <v>4</v>
      </c>
      <c r="G1476">
        <f>'Pivot MRIP 12"'!G1479</f>
        <v>8.7980049179665953E-2</v>
      </c>
      <c r="H1476">
        <f t="shared" si="83"/>
        <v>10.556801471816648</v>
      </c>
      <c r="I1476">
        <f t="shared" si="84"/>
        <v>9.9403222106518285</v>
      </c>
    </row>
    <row r="1477" spans="1:9" x14ac:dyDescent="0.25">
      <c r="A1477">
        <f>'Pivot MRIP 12"'!A1480</f>
        <v>2014</v>
      </c>
      <c r="B1477" t="str">
        <f>'Pivot MRIP 12"'!B1480</f>
        <v>1550820140608031</v>
      </c>
      <c r="C1477">
        <f>'Pivot MRIP 12"'!C1480</f>
        <v>119.99085667999999</v>
      </c>
      <c r="D1477">
        <f>'Pivot MRIP 12"'!D1480</f>
        <v>119.99085667999999</v>
      </c>
      <c r="E1477">
        <f>'Pivot MRIP 12"'!E1480</f>
        <v>2.5220529582805815</v>
      </c>
      <c r="F1477">
        <f>'Pivot MRIP 12"'!F1480</f>
        <v>6</v>
      </c>
      <c r="G1477">
        <f>'Pivot MRIP 12"'!G1480</f>
        <v>2.9288655846627143</v>
      </c>
      <c r="H1477">
        <f t="shared" si="83"/>
        <v>351.43709060424811</v>
      </c>
      <c r="I1477">
        <f t="shared" si="84"/>
        <v>886.34295400796475</v>
      </c>
    </row>
    <row r="1478" spans="1:9" x14ac:dyDescent="0.25">
      <c r="A1478">
        <f>'Pivot MRIP 12"'!A1481</f>
        <v>2014</v>
      </c>
      <c r="B1478" t="str">
        <f>'Pivot MRIP 12"'!B1481</f>
        <v>1554220140712001</v>
      </c>
      <c r="C1478">
        <f>'Pivot MRIP 12"'!C1481</f>
        <v>22.307936405</v>
      </c>
      <c r="D1478">
        <f>'Pivot MRIP 12"'!D1481</f>
        <v>22.307936405</v>
      </c>
      <c r="E1478">
        <f>'Pivot MRIP 12"'!E1481</f>
        <v>0.94160359434525431</v>
      </c>
      <c r="F1478">
        <f>'Pivot MRIP 12"'!F1481</f>
        <v>6</v>
      </c>
      <c r="G1478">
        <f>'Pivot MRIP 12"'!G1481</f>
        <v>6.2842892271189965E-3</v>
      </c>
      <c r="H1478">
        <f t="shared" si="83"/>
        <v>0.14018952442919716</v>
      </c>
      <c r="I1478">
        <f t="shared" si="84"/>
        <v>0.13200296009208387</v>
      </c>
    </row>
    <row r="1479" spans="1:9" x14ac:dyDescent="0.25">
      <c r="A1479">
        <f>'Pivot MRIP 12"'!A1482</f>
        <v>2014</v>
      </c>
      <c r="B1479" t="str">
        <f>'Pivot MRIP 12"'!B1482</f>
        <v>1554220140809017</v>
      </c>
      <c r="C1479">
        <f>'Pivot MRIP 12"'!C1482</f>
        <v>249.50197249000001</v>
      </c>
      <c r="D1479">
        <f>'Pivot MRIP 12"'!D1482</f>
        <v>249.50197249000001</v>
      </c>
      <c r="E1479">
        <f>'Pivot MRIP 12"'!E1482</f>
        <v>0.94160359434525442</v>
      </c>
      <c r="F1479">
        <f>'Pivot MRIP 12"'!F1482</f>
        <v>4</v>
      </c>
      <c r="G1479">
        <f>'Pivot MRIP 12"'!G1482</f>
        <v>3.1421446135594985E-2</v>
      </c>
      <c r="H1479">
        <f t="shared" si="83"/>
        <v>7.8397127893192371</v>
      </c>
      <c r="I1479">
        <f t="shared" si="84"/>
        <v>7.3819017410574537</v>
      </c>
    </row>
    <row r="1480" spans="1:9" x14ac:dyDescent="0.25">
      <c r="A1480">
        <f>'Pivot MRIP 12"'!A1483</f>
        <v>2014</v>
      </c>
      <c r="B1480" t="str">
        <f>'Pivot MRIP 12"'!B1483</f>
        <v>1554220140815001</v>
      </c>
      <c r="C1480">
        <f>'Pivot MRIP 12"'!C1483</f>
        <v>12.033650002</v>
      </c>
      <c r="D1480">
        <f>'Pivot MRIP 12"'!D1483</f>
        <v>12.033650002</v>
      </c>
      <c r="E1480">
        <f>'Pivot MRIP 12"'!E1483</f>
        <v>0.94160359434525431</v>
      </c>
      <c r="F1480">
        <f>'Pivot MRIP 12"'!F1483</f>
        <v>16</v>
      </c>
      <c r="G1480">
        <f>'Pivot MRIP 12"'!G1483</f>
        <v>5.0274313816951972E-2</v>
      </c>
      <c r="H1480">
        <f t="shared" si="83"/>
        <v>0.6049834965639127</v>
      </c>
      <c r="I1480">
        <f t="shared" si="84"/>
        <v>0.56965463488414003</v>
      </c>
    </row>
    <row r="1481" spans="1:9" x14ac:dyDescent="0.25">
      <c r="A1481">
        <f>'Pivot MRIP 12"'!A1484</f>
        <v>2014</v>
      </c>
      <c r="B1481" t="str">
        <f>'Pivot MRIP 12"'!B1484</f>
        <v>1555820140606005</v>
      </c>
      <c r="C1481">
        <f>'Pivot MRIP 12"'!C1484</f>
        <v>218.33238761999999</v>
      </c>
      <c r="D1481">
        <f>'Pivot MRIP 12"'!D1484</f>
        <v>218.33238761999999</v>
      </c>
      <c r="E1481">
        <f>'Pivot MRIP 12"'!E1484</f>
        <v>0.94160359434525431</v>
      </c>
      <c r="F1481">
        <f>'Pivot MRIP 12"'!F1484</f>
        <v>1</v>
      </c>
      <c r="G1481">
        <f>'Pivot MRIP 12"'!G1484</f>
        <v>2.5137156908475986E-2</v>
      </c>
      <c r="H1481">
        <f t="shared" si="83"/>
        <v>5.4882554858061399</v>
      </c>
      <c r="I1481">
        <f t="shared" si="84"/>
        <v>5.1677610921201209</v>
      </c>
    </row>
    <row r="1482" spans="1:9" x14ac:dyDescent="0.25">
      <c r="A1482">
        <f>'Pivot MRIP 12"'!A1485</f>
        <v>2014</v>
      </c>
      <c r="B1482" t="str">
        <f>'Pivot MRIP 12"'!B1485</f>
        <v>1561120140209010</v>
      </c>
      <c r="C1482">
        <f>'Pivot MRIP 12"'!C1485</f>
        <v>2248.5033146000001</v>
      </c>
      <c r="D1482">
        <f>'Pivot MRIP 12"'!D1485</f>
        <v>2248.5033146000001</v>
      </c>
      <c r="E1482">
        <f>'Pivot MRIP 12"'!E1485</f>
        <v>0.94160359434525431</v>
      </c>
      <c r="F1482">
        <f>'Pivot MRIP 12"'!F1485</f>
        <v>3</v>
      </c>
      <c r="G1482">
        <f>'Pivot MRIP 12"'!G1485</f>
        <v>6.2842892271189965E-3</v>
      </c>
      <c r="H1482">
        <f t="shared" si="83"/>
        <v>14.130245157082136</v>
      </c>
      <c r="I1482">
        <f t="shared" si="84"/>
        <v>13.305089628888162</v>
      </c>
    </row>
    <row r="1483" spans="1:9" x14ac:dyDescent="0.25">
      <c r="A1483">
        <f>'Pivot MRIP 12"'!A1486</f>
        <v>2014</v>
      </c>
      <c r="B1483" t="str">
        <f>'Pivot MRIP 12"'!B1486</f>
        <v>1561120140209011</v>
      </c>
      <c r="C1483">
        <f>'Pivot MRIP 12"'!C1486</f>
        <v>2248.5033146000001</v>
      </c>
      <c r="D1483">
        <f>'Pivot MRIP 12"'!D1486</f>
        <v>2248.5033146000001</v>
      </c>
      <c r="E1483">
        <f>'Pivot MRIP 12"'!E1486</f>
        <v>0.94160359434525431</v>
      </c>
      <c r="F1483">
        <f>'Pivot MRIP 12"'!F1486</f>
        <v>3</v>
      </c>
      <c r="G1483">
        <f>'Pivot MRIP 12"'!G1486</f>
        <v>6.2842892271189965E-3</v>
      </c>
      <c r="H1483">
        <f t="shared" si="83"/>
        <v>14.130245157082136</v>
      </c>
      <c r="I1483">
        <f t="shared" si="84"/>
        <v>13.305089628888162</v>
      </c>
    </row>
    <row r="1484" spans="1:9" x14ac:dyDescent="0.25">
      <c r="A1484">
        <f>'Pivot MRIP 12"'!A1487</f>
        <v>2014</v>
      </c>
      <c r="B1484" t="str">
        <f>'Pivot MRIP 12"'!B1487</f>
        <v>1561220140125031</v>
      </c>
      <c r="C1484">
        <f>'Pivot MRIP 12"'!C1487</f>
        <v>347.13672337000003</v>
      </c>
      <c r="D1484">
        <f>'Pivot MRIP 12"'!D1487</f>
        <v>347.13672337000003</v>
      </c>
      <c r="E1484">
        <f>'Pivot MRIP 12"'!E1487</f>
        <v>0.94160359434525431</v>
      </c>
      <c r="F1484">
        <f>'Pivot MRIP 12"'!F1487</f>
        <v>2</v>
      </c>
      <c r="G1484">
        <f>'Pivot MRIP 12"'!G1487</f>
        <v>6.2842892271189965E-3</v>
      </c>
      <c r="H1484">
        <f t="shared" si="83"/>
        <v>2.1815075710114784</v>
      </c>
      <c r="I1484">
        <f t="shared" si="84"/>
        <v>2.054115369955793</v>
      </c>
    </row>
    <row r="1485" spans="1:9" x14ac:dyDescent="0.25">
      <c r="A1485">
        <f>'Pivot MRIP 12"'!A1488</f>
        <v>2014</v>
      </c>
      <c r="B1485" t="str">
        <f>'Pivot MRIP 12"'!B1488</f>
        <v>1561220140322001</v>
      </c>
      <c r="C1485">
        <f>'Pivot MRIP 12"'!C1488</f>
        <v>37.607968175000003</v>
      </c>
      <c r="D1485">
        <f>'Pivot MRIP 12"'!D1488</f>
        <v>37.607968175000003</v>
      </c>
      <c r="E1485">
        <f>'Pivot MRIP 12"'!E1488</f>
        <v>0.94160359434525431</v>
      </c>
      <c r="F1485">
        <f>'Pivot MRIP 12"'!F1488</f>
        <v>4</v>
      </c>
      <c r="G1485">
        <f>'Pivot MRIP 12"'!G1488</f>
        <v>2.5137156908475986E-2</v>
      </c>
      <c r="H1485">
        <f t="shared" si="83"/>
        <v>0.94535739702394639</v>
      </c>
      <c r="I1485">
        <f t="shared" si="84"/>
        <v>0.89015192297862156</v>
      </c>
    </row>
    <row r="1486" spans="1:9" x14ac:dyDescent="0.25">
      <c r="A1486">
        <f>'Pivot MRIP 12"'!A1489</f>
        <v>2014</v>
      </c>
      <c r="B1486" t="str">
        <f>'Pivot MRIP 12"'!B1489</f>
        <v>1561220140322011</v>
      </c>
      <c r="C1486">
        <f>'Pivot MRIP 12"'!C1489</f>
        <v>54.210995474999997</v>
      </c>
      <c r="D1486">
        <f>'Pivot MRIP 12"'!D1489</f>
        <v>54.210995474999997</v>
      </c>
      <c r="E1486">
        <f>'Pivot MRIP 12"'!E1489</f>
        <v>1.455987851977913</v>
      </c>
      <c r="F1486">
        <f>'Pivot MRIP 12"'!F1489</f>
        <v>18</v>
      </c>
      <c r="G1486">
        <f>'Pivot MRIP 12"'!G1489</f>
        <v>1.9130121812254279</v>
      </c>
      <c r="H1486">
        <f t="shared" si="83"/>
        <v>103.70629470003155</v>
      </c>
      <c r="I1486">
        <f t="shared" si="84"/>
        <v>150.99510525688737</v>
      </c>
    </row>
    <row r="1487" spans="1:9" x14ac:dyDescent="0.25">
      <c r="A1487">
        <f>'Pivot MRIP 12"'!A1490</f>
        <v>2014</v>
      </c>
      <c r="B1487" t="str">
        <f>'Pivot MRIP 12"'!B1490</f>
        <v>1561220140423001</v>
      </c>
      <c r="C1487">
        <f>'Pivot MRIP 12"'!C1490</f>
        <v>1485.5796241999999</v>
      </c>
      <c r="D1487">
        <f>'Pivot MRIP 12"'!D1490</f>
        <v>1485.5796241999999</v>
      </c>
      <c r="E1487">
        <f>'Pivot MRIP 12"'!E1490</f>
        <v>0.94160359434525431</v>
      </c>
      <c r="F1487">
        <f>'Pivot MRIP 12"'!F1490</f>
        <v>4</v>
      </c>
      <c r="G1487">
        <f>'Pivot MRIP 12"'!G1490</f>
        <v>6.9127181498308959E-2</v>
      </c>
      <c r="H1487">
        <f t="shared" si="83"/>
        <v>102.69393231226302</v>
      </c>
      <c r="I1487">
        <f t="shared" si="84"/>
        <v>96.696975782675111</v>
      </c>
    </row>
    <row r="1488" spans="1:9" x14ac:dyDescent="0.25">
      <c r="A1488">
        <f>'Pivot MRIP 12"'!A1491</f>
        <v>2014</v>
      </c>
      <c r="B1488" t="str">
        <f>'Pivot MRIP 12"'!B1491</f>
        <v>1561220140423016</v>
      </c>
      <c r="C1488">
        <f>'Pivot MRIP 12"'!C1491</f>
        <v>1485.5796241999999</v>
      </c>
      <c r="D1488">
        <f>'Pivot MRIP 12"'!D1491</f>
        <v>1485.5796241999999</v>
      </c>
      <c r="E1488">
        <f>'Pivot MRIP 12"'!E1491</f>
        <v>0.94160359434525431</v>
      </c>
      <c r="F1488">
        <f>'Pivot MRIP 12"'!F1491</f>
        <v>1</v>
      </c>
      <c r="G1488">
        <f>'Pivot MRIP 12"'!G1491</f>
        <v>1.2568578454237993E-2</v>
      </c>
      <c r="H1488">
        <f t="shared" si="83"/>
        <v>18.671624056775094</v>
      </c>
      <c r="I1488">
        <f t="shared" si="84"/>
        <v>17.581268324122746</v>
      </c>
    </row>
    <row r="1489" spans="1:9" x14ac:dyDescent="0.25">
      <c r="A1489">
        <f>'Pivot MRIP 12"'!A1492</f>
        <v>2014</v>
      </c>
      <c r="B1489" t="str">
        <f>'Pivot MRIP 12"'!B1492</f>
        <v>1561220140523001</v>
      </c>
      <c r="C1489">
        <f>'Pivot MRIP 12"'!C1492</f>
        <v>71.932147764999996</v>
      </c>
      <c r="D1489">
        <f>'Pivot MRIP 12"'!D1492</f>
        <v>71.932147764999996</v>
      </c>
      <c r="E1489">
        <f>'Pivot MRIP 12"'!E1492</f>
        <v>0.94160359434525442</v>
      </c>
      <c r="F1489">
        <f>'Pivot MRIP 12"'!F1492</f>
        <v>10</v>
      </c>
      <c r="G1489">
        <f>'Pivot MRIP 12"'!G1492</f>
        <v>3.7705735362713981E-2</v>
      </c>
      <c r="H1489">
        <f t="shared" si="83"/>
        <v>2.712254527698728</v>
      </c>
      <c r="I1489">
        <f t="shared" si="84"/>
        <v>2.5538686120603127</v>
      </c>
    </row>
    <row r="1490" spans="1:9" x14ac:dyDescent="0.25">
      <c r="A1490">
        <f>'Pivot MRIP 12"'!A1493</f>
        <v>2014</v>
      </c>
      <c r="B1490" t="str">
        <f>'Pivot MRIP 12"'!B1493</f>
        <v>1561220140526020</v>
      </c>
      <c r="C1490">
        <f>'Pivot MRIP 12"'!C1493</f>
        <v>221.09813366</v>
      </c>
      <c r="D1490">
        <f>'Pivot MRIP 12"'!D1493</f>
        <v>221.09813366</v>
      </c>
      <c r="E1490">
        <f>'Pivot MRIP 12"'!E1493</f>
        <v>0.94160359434525442</v>
      </c>
      <c r="F1490">
        <f>'Pivot MRIP 12"'!F1493</f>
        <v>18</v>
      </c>
      <c r="G1490">
        <f>'Pivot MRIP 12"'!G1493</f>
        <v>1.8852867681356991E-2</v>
      </c>
      <c r="H1490">
        <f t="shared" si="83"/>
        <v>4.168333858486962</v>
      </c>
      <c r="I1490">
        <f t="shared" si="84"/>
        <v>3.9249181435823464</v>
      </c>
    </row>
    <row r="1491" spans="1:9" x14ac:dyDescent="0.25">
      <c r="A1491">
        <f>'Pivot MRIP 12"'!A1494</f>
        <v>2014</v>
      </c>
      <c r="B1491" t="str">
        <f>'Pivot MRIP 12"'!B1494</f>
        <v>1561220140713016</v>
      </c>
      <c r="C1491">
        <f>'Pivot MRIP 12"'!C1494</f>
        <v>128.08647231</v>
      </c>
      <c r="D1491">
        <f>'Pivot MRIP 12"'!D1494</f>
        <v>128.08647231</v>
      </c>
      <c r="E1491">
        <f>'Pivot MRIP 12"'!E1494</f>
        <v>0.94160359434525442</v>
      </c>
      <c r="F1491">
        <f>'Pivot MRIP 12"'!F1494</f>
        <v>1</v>
      </c>
      <c r="G1491">
        <f>'Pivot MRIP 12"'!G1494</f>
        <v>1.8852867681356991E-2</v>
      </c>
      <c r="H1491">
        <f t="shared" si="83"/>
        <v>2.4147973142322261</v>
      </c>
      <c r="I1491">
        <f t="shared" si="84"/>
        <v>2.2737818306963309</v>
      </c>
    </row>
    <row r="1492" spans="1:9" x14ac:dyDescent="0.25">
      <c r="A1492">
        <f>'Pivot MRIP 12"'!A1495</f>
        <v>2014</v>
      </c>
      <c r="B1492" t="str">
        <f>'Pivot MRIP 12"'!B1495</f>
        <v>1561220140713020</v>
      </c>
      <c r="C1492">
        <f>'Pivot MRIP 12"'!C1495</f>
        <v>128.08647231</v>
      </c>
      <c r="D1492">
        <f>'Pivot MRIP 12"'!D1495</f>
        <v>128.08647231</v>
      </c>
      <c r="E1492">
        <f>'Pivot MRIP 12"'!E1495</f>
        <v>0.94160359434525442</v>
      </c>
      <c r="F1492">
        <f>'Pivot MRIP 12"'!F1495</f>
        <v>9</v>
      </c>
      <c r="G1492">
        <f>'Pivot MRIP 12"'!G1495</f>
        <v>8.7980049179665953E-2</v>
      </c>
      <c r="H1492">
        <f t="shared" si="83"/>
        <v>11.269054133083722</v>
      </c>
      <c r="I1492">
        <f t="shared" si="84"/>
        <v>10.610981876582878</v>
      </c>
    </row>
    <row r="1493" spans="1:9" x14ac:dyDescent="0.25">
      <c r="A1493">
        <f>'Pivot MRIP 12"'!A1496</f>
        <v>2014</v>
      </c>
      <c r="B1493" t="str">
        <f>'Pivot MRIP 12"'!B1496</f>
        <v>1561220140713028</v>
      </c>
      <c r="C1493">
        <f>'Pivot MRIP 12"'!C1496</f>
        <v>171.78082348000001</v>
      </c>
      <c r="D1493">
        <f>'Pivot MRIP 12"'!D1496</f>
        <v>171.78082348000001</v>
      </c>
      <c r="E1493">
        <f>'Pivot MRIP 12"'!E1496</f>
        <v>0.94160359434525442</v>
      </c>
      <c r="F1493">
        <f>'Pivot MRIP 12"'!F1496</f>
        <v>6</v>
      </c>
      <c r="G1493">
        <f>'Pivot MRIP 12"'!G1496</f>
        <v>0.12568578454237994</v>
      </c>
      <c r="H1493">
        <f t="shared" si="83"/>
        <v>21.590407568419881</v>
      </c>
      <c r="I1493">
        <f t="shared" si="84"/>
        <v>20.329605369803144</v>
      </c>
    </row>
    <row r="1494" spans="1:9" x14ac:dyDescent="0.25">
      <c r="A1494">
        <f>'Pivot MRIP 12"'!A1497</f>
        <v>2014</v>
      </c>
      <c r="B1494" t="str">
        <f>'Pivot MRIP 12"'!B1497</f>
        <v>1561220140801007</v>
      </c>
      <c r="C1494">
        <f>'Pivot MRIP 12"'!C1497</f>
        <v>455.36773632000001</v>
      </c>
      <c r="D1494">
        <f>'Pivot MRIP 12"'!D1497</f>
        <v>455.36773632000001</v>
      </c>
      <c r="E1494">
        <f>'Pivot MRIP 12"'!E1497</f>
        <v>0.94160359434525431</v>
      </c>
      <c r="F1494">
        <f>'Pivot MRIP 12"'!F1497</f>
        <v>16</v>
      </c>
      <c r="G1494">
        <f>'Pivot MRIP 12"'!G1497</f>
        <v>2.5137156908475986E-2</v>
      </c>
      <c r="H1494">
        <f t="shared" si="83"/>
        <v>11.44665023893336</v>
      </c>
      <c r="I1494">
        <f t="shared" si="84"/>
        <v>10.778207008192616</v>
      </c>
    </row>
    <row r="1495" spans="1:9" x14ac:dyDescent="0.25">
      <c r="A1495">
        <f>'Pivot MRIP 12"'!A1498</f>
        <v>2014</v>
      </c>
      <c r="B1495" t="str">
        <f>'Pivot MRIP 12"'!B1498</f>
        <v>1563220140109006</v>
      </c>
      <c r="C1495">
        <f>'Pivot MRIP 12"'!C1498</f>
        <v>329.77438371</v>
      </c>
      <c r="D1495">
        <f>'Pivot MRIP 12"'!D1498</f>
        <v>329.77438371</v>
      </c>
      <c r="E1495">
        <f>'Pivot MRIP 12"'!E1498</f>
        <v>0.94160359434525431</v>
      </c>
      <c r="F1495">
        <f>'Pivot MRIP 12"'!F1498</f>
        <v>6</v>
      </c>
      <c r="G1495">
        <f>'Pivot MRIP 12"'!G1498</f>
        <v>2.5137156908475986E-2</v>
      </c>
      <c r="H1495">
        <f t="shared" si="83"/>
        <v>8.2895904277142378</v>
      </c>
      <c r="I1495">
        <f t="shared" si="84"/>
        <v>7.8055081423857402</v>
      </c>
    </row>
    <row r="1496" spans="1:9" x14ac:dyDescent="0.25">
      <c r="A1496">
        <f>'Pivot MRIP 12"'!A1499</f>
        <v>2014</v>
      </c>
      <c r="B1496" t="str">
        <f>'Pivot MRIP 12"'!B1499</f>
        <v>1563220140117004</v>
      </c>
      <c r="C1496">
        <f>'Pivot MRIP 12"'!C1499</f>
        <v>176.95425004000001</v>
      </c>
      <c r="D1496">
        <f>'Pivot MRIP 12"'!D1499</f>
        <v>176.95425004000001</v>
      </c>
      <c r="E1496">
        <f>'Pivot MRIP 12"'!E1499</f>
        <v>0.94160359434525442</v>
      </c>
      <c r="F1496">
        <f>'Pivot MRIP 12"'!F1499</f>
        <v>4</v>
      </c>
      <c r="G1496">
        <f>'Pivot MRIP 12"'!G1499</f>
        <v>1.8852867681356991E-2</v>
      </c>
      <c r="H1496">
        <f t="shared" si="83"/>
        <v>3.3360950616578799</v>
      </c>
      <c r="I1496">
        <f t="shared" si="84"/>
        <v>3.1412791011345131</v>
      </c>
    </row>
    <row r="1497" spans="1:9" x14ac:dyDescent="0.25">
      <c r="A1497">
        <f>'Pivot MRIP 12"'!A1500</f>
        <v>2014</v>
      </c>
      <c r="B1497" t="str">
        <f>'Pivot MRIP 12"'!B1500</f>
        <v>1563220140117006</v>
      </c>
      <c r="C1497">
        <f>'Pivot MRIP 12"'!C1500</f>
        <v>176.95425004000001</v>
      </c>
      <c r="D1497">
        <f>'Pivot MRIP 12"'!D1500</f>
        <v>176.95425004000001</v>
      </c>
      <c r="E1497">
        <f>'Pivot MRIP 12"'!E1500</f>
        <v>0.94160359434525442</v>
      </c>
      <c r="F1497">
        <f>'Pivot MRIP 12"'!F1500</f>
        <v>6</v>
      </c>
      <c r="G1497">
        <f>'Pivot MRIP 12"'!G1500</f>
        <v>1.8852867681356991E-2</v>
      </c>
      <c r="H1497">
        <f t="shared" si="83"/>
        <v>3.3360950616578799</v>
      </c>
      <c r="I1497">
        <f t="shared" si="84"/>
        <v>3.1412791011345131</v>
      </c>
    </row>
    <row r="1498" spans="1:9" x14ac:dyDescent="0.25">
      <c r="A1498">
        <f>'Pivot MRIP 12"'!A1501</f>
        <v>2014</v>
      </c>
      <c r="B1498" t="str">
        <f>'Pivot MRIP 12"'!B1501</f>
        <v>1563220140117009</v>
      </c>
      <c r="C1498">
        <f>'Pivot MRIP 12"'!C1501</f>
        <v>176.95425004000001</v>
      </c>
      <c r="D1498">
        <f>'Pivot MRIP 12"'!D1501</f>
        <v>176.95425004000001</v>
      </c>
      <c r="E1498">
        <f>'Pivot MRIP 12"'!E1501</f>
        <v>1.3268341684279128</v>
      </c>
      <c r="F1498">
        <f>'Pivot MRIP 12"'!F1501</f>
        <v>9</v>
      </c>
      <c r="G1498">
        <f>'Pivot MRIP 12"'!G1501</f>
        <v>15.45305367981357</v>
      </c>
      <c r="H1498">
        <f t="shared" si="83"/>
        <v>2734.4835247392725</v>
      </c>
      <c r="I1498">
        <f t="shared" si="84"/>
        <v>3628.2061736272608</v>
      </c>
    </row>
    <row r="1499" spans="1:9" x14ac:dyDescent="0.25">
      <c r="A1499">
        <f>'Pivot MRIP 12"'!A1502</f>
        <v>2014</v>
      </c>
      <c r="B1499" t="str">
        <f>'Pivot MRIP 12"'!B1502</f>
        <v>1563220140120010</v>
      </c>
      <c r="C1499">
        <f>'Pivot MRIP 12"'!C1502</f>
        <v>240.58707870000001</v>
      </c>
      <c r="D1499">
        <f>'Pivot MRIP 12"'!D1502</f>
        <v>240.58707870000001</v>
      </c>
      <c r="E1499">
        <f>'Pivot MRIP 12"'!E1502</f>
        <v>0.94160359434525442</v>
      </c>
      <c r="F1499">
        <f>'Pivot MRIP 12"'!F1502</f>
        <v>4</v>
      </c>
      <c r="G1499">
        <f>'Pivot MRIP 12"'!G1502</f>
        <v>1.8852867681356991E-2</v>
      </c>
      <c r="H1499">
        <f t="shared" si="83"/>
        <v>4.5357563605753208</v>
      </c>
      <c r="I1499">
        <f t="shared" si="84"/>
        <v>4.2708844921920717</v>
      </c>
    </row>
    <row r="1500" spans="1:9" x14ac:dyDescent="0.25">
      <c r="A1500">
        <f>'Pivot MRIP 12"'!A1503</f>
        <v>2014</v>
      </c>
      <c r="B1500" t="str">
        <f>'Pivot MRIP 12"'!B1503</f>
        <v>1563220140120014</v>
      </c>
      <c r="C1500">
        <f>'Pivot MRIP 12"'!C1503</f>
        <v>240.58707870000001</v>
      </c>
      <c r="D1500">
        <f>'Pivot MRIP 12"'!D1503</f>
        <v>240.58707870000001</v>
      </c>
      <c r="E1500">
        <f>'Pivot MRIP 12"'!E1503</f>
        <v>1.2568385087685181</v>
      </c>
      <c r="F1500">
        <f>'Pivot MRIP 12"'!F1503</f>
        <v>9</v>
      </c>
      <c r="G1500">
        <f>'Pivot MRIP 12"'!G1503</f>
        <v>12.916088580437329</v>
      </c>
      <c r="H1500">
        <f t="shared" si="83"/>
        <v>3107.444019797847</v>
      </c>
      <c r="I1500">
        <f t="shared" si="84"/>
        <v>3905.5553079243755</v>
      </c>
    </row>
    <row r="1501" spans="1:9" x14ac:dyDescent="0.25">
      <c r="A1501">
        <f>'Pivot MRIP 12"'!A1504</f>
        <v>2014</v>
      </c>
      <c r="B1501" t="str">
        <f>'Pivot MRIP 12"'!B1504</f>
        <v>1563220140120018</v>
      </c>
      <c r="C1501">
        <f>'Pivot MRIP 12"'!C1504</f>
        <v>240.58707870000001</v>
      </c>
      <c r="D1501">
        <f>'Pivot MRIP 12"'!D1504</f>
        <v>240.58707870000001</v>
      </c>
      <c r="E1501">
        <f>'Pivot MRIP 12"'!E1504</f>
        <v>1.3115117039655844</v>
      </c>
      <c r="F1501">
        <f>'Pivot MRIP 12"'!F1504</f>
        <v>4</v>
      </c>
      <c r="G1501">
        <f>'Pivot MRIP 12"'!G1504</f>
        <v>10.36540216581357</v>
      </c>
      <c r="H1501">
        <f t="shared" si="83"/>
        <v>2493.78182662374</v>
      </c>
      <c r="I1501">
        <f t="shared" si="84"/>
        <v>3270.6240527537088</v>
      </c>
    </row>
    <row r="1502" spans="1:9" x14ac:dyDescent="0.25">
      <c r="A1502">
        <f>'Pivot MRIP 12"'!A1505</f>
        <v>2014</v>
      </c>
      <c r="B1502" t="str">
        <f>'Pivot MRIP 12"'!B1505</f>
        <v>1563220140120021</v>
      </c>
      <c r="C1502">
        <f>'Pivot MRIP 12"'!C1505</f>
        <v>286.41158094999997</v>
      </c>
      <c r="D1502">
        <f>'Pivot MRIP 12"'!D1505</f>
        <v>286.41158094999997</v>
      </c>
      <c r="E1502">
        <f>'Pivot MRIP 12"'!E1505</f>
        <v>0.94160359434525442</v>
      </c>
      <c r="F1502">
        <f>'Pivot MRIP 12"'!F1505</f>
        <v>12</v>
      </c>
      <c r="G1502">
        <f>'Pivot MRIP 12"'!G1505</f>
        <v>4.3990024589832977E-2</v>
      </c>
      <c r="H1502">
        <f t="shared" si="83"/>
        <v>12.599252488803437</v>
      </c>
      <c r="I1502">
        <f t="shared" si="84"/>
        <v>11.863501429520708</v>
      </c>
    </row>
    <row r="1503" spans="1:9" x14ac:dyDescent="0.25">
      <c r="A1503">
        <f>'Pivot MRIP 12"'!A1506</f>
        <v>2014</v>
      </c>
      <c r="B1503" t="str">
        <f>'Pivot MRIP 12"'!B1506</f>
        <v>1563220140126008</v>
      </c>
      <c r="C1503">
        <f>'Pivot MRIP 12"'!C1506</f>
        <v>178.10281595999999</v>
      </c>
      <c r="D1503">
        <f>'Pivot MRIP 12"'!D1506</f>
        <v>178.10281595999999</v>
      </c>
      <c r="E1503">
        <f>'Pivot MRIP 12"'!E1506</f>
        <v>0.94160359434525431</v>
      </c>
      <c r="F1503">
        <f>'Pivot MRIP 12"'!F1506</f>
        <v>2</v>
      </c>
      <c r="G1503">
        <f>'Pivot MRIP 12"'!G1506</f>
        <v>6.2842892271189965E-3</v>
      </c>
      <c r="H1503">
        <f t="shared" si="83"/>
        <v>1.1192496076569851</v>
      </c>
      <c r="I1503">
        <f t="shared" si="84"/>
        <v>1.0538894535393328</v>
      </c>
    </row>
    <row r="1504" spans="1:9" x14ac:dyDescent="0.25">
      <c r="A1504">
        <f>'Pivot MRIP 12"'!A1507</f>
        <v>2014</v>
      </c>
      <c r="B1504" t="str">
        <f>'Pivot MRIP 12"'!B1507</f>
        <v>1563220140302017</v>
      </c>
      <c r="C1504">
        <f>'Pivot MRIP 12"'!C1507</f>
        <v>2415.2620135000002</v>
      </c>
      <c r="D1504">
        <f>'Pivot MRIP 12"'!D1507</f>
        <v>2415.2620135000002</v>
      </c>
      <c r="E1504">
        <f>'Pivot MRIP 12"'!E1507</f>
        <v>0.94160359434525431</v>
      </c>
      <c r="F1504">
        <f>'Pivot MRIP 12"'!F1507</f>
        <v>1</v>
      </c>
      <c r="G1504">
        <f>'Pivot MRIP 12"'!G1507</f>
        <v>6.2842892271189965E-3</v>
      </c>
      <c r="H1504">
        <f t="shared" si="83"/>
        <v>15.178205052107788</v>
      </c>
      <c r="I1504">
        <f t="shared" si="84"/>
        <v>14.291852432773991</v>
      </c>
    </row>
    <row r="1505" spans="1:9" x14ac:dyDescent="0.25">
      <c r="A1505">
        <f>'Pivot MRIP 12"'!A1508</f>
        <v>2014</v>
      </c>
      <c r="B1505" t="str">
        <f>'Pivot MRIP 12"'!B1508</f>
        <v>1563220140309001</v>
      </c>
      <c r="C1505">
        <f>'Pivot MRIP 12"'!C1508</f>
        <v>552.86357738000004</v>
      </c>
      <c r="D1505">
        <f>'Pivot MRIP 12"'!D1508</f>
        <v>552.86357738000004</v>
      </c>
      <c r="E1505">
        <f>'Pivot MRIP 12"'!E1508</f>
        <v>1.1658836340764605</v>
      </c>
      <c r="F1505">
        <f>'Pivot MRIP 12"'!F1508</f>
        <v>15</v>
      </c>
      <c r="G1505">
        <f>'Pivot MRIP 12"'!G1508</f>
        <v>20.324986156355948</v>
      </c>
      <c r="H1505">
        <f t="shared" si="83"/>
        <v>11236.944556601926</v>
      </c>
      <c r="I1505">
        <f t="shared" si="84"/>
        <v>13100.969755566754</v>
      </c>
    </row>
    <row r="1506" spans="1:9" x14ac:dyDescent="0.25">
      <c r="A1506">
        <f>'Pivot MRIP 12"'!A1509</f>
        <v>2014</v>
      </c>
      <c r="B1506" t="str">
        <f>'Pivot MRIP 12"'!B1509</f>
        <v>1563220140322015</v>
      </c>
      <c r="C1506">
        <f>'Pivot MRIP 12"'!C1509</f>
        <v>2152.4048412000002</v>
      </c>
      <c r="D1506">
        <f>'Pivot MRIP 12"'!D1509</f>
        <v>2152.4048412000002</v>
      </c>
      <c r="E1506">
        <f>'Pivot MRIP 12"'!E1509</f>
        <v>0.94160359434525442</v>
      </c>
      <c r="F1506">
        <f>'Pivot MRIP 12"'!F1509</f>
        <v>24</v>
      </c>
      <c r="G1506">
        <f>'Pivot MRIP 12"'!G1509</f>
        <v>0.13197007376949893</v>
      </c>
      <c r="H1506">
        <f t="shared" si="83"/>
        <v>284.05302567499064</v>
      </c>
      <c r="I1506">
        <f t="shared" si="84"/>
        <v>267.46534996021603</v>
      </c>
    </row>
    <row r="1507" spans="1:9" x14ac:dyDescent="0.25">
      <c r="A1507">
        <f>'Pivot MRIP 12"'!A1510</f>
        <v>2014</v>
      </c>
      <c r="B1507" t="str">
        <f>'Pivot MRIP 12"'!B1510</f>
        <v>1563220140424005</v>
      </c>
      <c r="C1507">
        <f>'Pivot MRIP 12"'!C1510</f>
        <v>1592.3859321</v>
      </c>
      <c r="D1507">
        <f>'Pivot MRIP 12"'!D1510</f>
        <v>1592.3859321</v>
      </c>
      <c r="E1507">
        <f>'Pivot MRIP 12"'!E1510</f>
        <v>0.94160359434525431</v>
      </c>
      <c r="F1507">
        <f>'Pivot MRIP 12"'!F1510</f>
        <v>2</v>
      </c>
      <c r="G1507">
        <f>'Pivot MRIP 12"'!G1510</f>
        <v>1.2568578454237993E-2</v>
      </c>
      <c r="H1507">
        <f t="shared" si="83"/>
        <v>20.014027517023745</v>
      </c>
      <c r="I1507">
        <f t="shared" si="84"/>
        <v>18.845280247354385</v>
      </c>
    </row>
    <row r="1508" spans="1:9" x14ac:dyDescent="0.25">
      <c r="A1508">
        <f>'Pivot MRIP 12"'!A1511</f>
        <v>2014</v>
      </c>
      <c r="B1508" t="str">
        <f>'Pivot MRIP 12"'!B1511</f>
        <v>1563220140424007</v>
      </c>
      <c r="C1508">
        <f>'Pivot MRIP 12"'!C1511</f>
        <v>1592.3859321</v>
      </c>
      <c r="D1508">
        <f>'Pivot MRIP 12"'!D1511</f>
        <v>1592.3859321</v>
      </c>
      <c r="E1508">
        <f>'Pivot MRIP 12"'!E1511</f>
        <v>0.94160359434525442</v>
      </c>
      <c r="F1508">
        <f>'Pivot MRIP 12"'!F1511</f>
        <v>4</v>
      </c>
      <c r="G1508">
        <f>'Pivot MRIP 12"'!G1511</f>
        <v>3.1421446135594985E-2</v>
      </c>
      <c r="H1508">
        <f t="shared" si="83"/>
        <v>50.035068792559365</v>
      </c>
      <c r="I1508">
        <f t="shared" si="84"/>
        <v>47.113200618385967</v>
      </c>
    </row>
    <row r="1509" spans="1:9" x14ac:dyDescent="0.25">
      <c r="A1509">
        <f>'Pivot MRIP 12"'!A1512</f>
        <v>2014</v>
      </c>
      <c r="B1509" t="str">
        <f>'Pivot MRIP 12"'!B1512</f>
        <v>1563220140424009</v>
      </c>
      <c r="C1509">
        <f>'Pivot MRIP 12"'!C1512</f>
        <v>2123.1812427999998</v>
      </c>
      <c r="D1509">
        <f>'Pivot MRIP 12"'!D1512</f>
        <v>2123.1812427999998</v>
      </c>
      <c r="E1509">
        <f>'Pivot MRIP 12"'!E1512</f>
        <v>0.94160359434525442</v>
      </c>
      <c r="F1509">
        <f>'Pivot MRIP 12"'!F1512</f>
        <v>12</v>
      </c>
      <c r="G1509">
        <f>'Pivot MRIP 12"'!G1512</f>
        <v>3.7705735362713981E-2</v>
      </c>
      <c r="H1509">
        <f t="shared" si="83"/>
        <v>80.056110068094966</v>
      </c>
      <c r="I1509">
        <f t="shared" si="84"/>
        <v>75.381120989417525</v>
      </c>
    </row>
    <row r="1510" spans="1:9" x14ac:dyDescent="0.25">
      <c r="A1510">
        <f>'Pivot MRIP 12"'!A1513</f>
        <v>2014</v>
      </c>
      <c r="B1510" t="str">
        <f>'Pivot MRIP 12"'!B1513</f>
        <v>1563220140426002</v>
      </c>
      <c r="C1510">
        <f>'Pivot MRIP 12"'!C1513</f>
        <v>772.45035210000003</v>
      </c>
      <c r="D1510">
        <f>'Pivot MRIP 12"'!D1513</f>
        <v>772.45035210000003</v>
      </c>
      <c r="E1510">
        <f>'Pivot MRIP 12"'!E1513</f>
        <v>0.94160359434525431</v>
      </c>
      <c r="F1510">
        <f>'Pivot MRIP 12"'!F1513</f>
        <v>2</v>
      </c>
      <c r="G1510">
        <f>'Pivot MRIP 12"'!G1513</f>
        <v>2.5137156908475986E-2</v>
      </c>
      <c r="H1510">
        <f t="shared" si="83"/>
        <v>19.417205704745225</v>
      </c>
      <c r="I1510">
        <f t="shared" si="84"/>
        <v>18.28331068372928</v>
      </c>
    </row>
    <row r="1511" spans="1:9" x14ac:dyDescent="0.25">
      <c r="A1511">
        <f>'Pivot MRIP 12"'!A1514</f>
        <v>2014</v>
      </c>
      <c r="B1511" t="str">
        <f>'Pivot MRIP 12"'!B1514</f>
        <v>1563220140426004</v>
      </c>
      <c r="C1511">
        <f>'Pivot MRIP 12"'!C1514</f>
        <v>772.45035210000003</v>
      </c>
      <c r="D1511">
        <f>'Pivot MRIP 12"'!D1514</f>
        <v>772.45035210000003</v>
      </c>
      <c r="E1511">
        <f>'Pivot MRIP 12"'!E1514</f>
        <v>0.94160359434525442</v>
      </c>
      <c r="F1511">
        <f>'Pivot MRIP 12"'!F1514</f>
        <v>4</v>
      </c>
      <c r="G1511">
        <f>'Pivot MRIP 12"'!G1514</f>
        <v>5.6558603044070968E-2</v>
      </c>
      <c r="H1511">
        <f t="shared" si="83"/>
        <v>43.688712835676753</v>
      </c>
      <c r="I1511">
        <f t="shared" si="84"/>
        <v>41.137449038390884</v>
      </c>
    </row>
    <row r="1512" spans="1:9" x14ac:dyDescent="0.25">
      <c r="A1512">
        <f>'Pivot MRIP 12"'!A1515</f>
        <v>2014</v>
      </c>
      <c r="B1512" t="str">
        <f>'Pivot MRIP 12"'!B1515</f>
        <v>1563220140426006</v>
      </c>
      <c r="C1512">
        <f>'Pivot MRIP 12"'!C1515</f>
        <v>772.45035210000003</v>
      </c>
      <c r="D1512">
        <f>'Pivot MRIP 12"'!D1515</f>
        <v>772.45035210000003</v>
      </c>
      <c r="E1512">
        <f>'Pivot MRIP 12"'!E1515</f>
        <v>0.94160359434525442</v>
      </c>
      <c r="F1512">
        <f>'Pivot MRIP 12"'!F1515</f>
        <v>4</v>
      </c>
      <c r="G1512">
        <f>'Pivot MRIP 12"'!G1515</f>
        <v>7.5411470725427962E-2</v>
      </c>
      <c r="H1512">
        <f t="shared" si="83"/>
        <v>58.251617114235671</v>
      </c>
      <c r="I1512">
        <f t="shared" si="84"/>
        <v>54.849932051187842</v>
      </c>
    </row>
    <row r="1513" spans="1:9" x14ac:dyDescent="0.25">
      <c r="A1513">
        <f>'Pivot MRIP 12"'!A1516</f>
        <v>2014</v>
      </c>
      <c r="B1513" t="str">
        <f>'Pivot MRIP 12"'!B1516</f>
        <v>1563220140426008</v>
      </c>
      <c r="C1513">
        <f>'Pivot MRIP 12"'!C1516</f>
        <v>772.45035210000003</v>
      </c>
      <c r="D1513">
        <f>'Pivot MRIP 12"'!D1516</f>
        <v>772.45035210000003</v>
      </c>
      <c r="E1513">
        <f>'Pivot MRIP 12"'!E1516</f>
        <v>0.94160359434525442</v>
      </c>
      <c r="F1513">
        <f>'Pivot MRIP 12"'!F1516</f>
        <v>4</v>
      </c>
      <c r="G1513">
        <f>'Pivot MRIP 12"'!G1516</f>
        <v>3.1421446135594985E-2</v>
      </c>
      <c r="H1513">
        <f t="shared" si="83"/>
        <v>24.271507130931532</v>
      </c>
      <c r="I1513">
        <f t="shared" si="84"/>
        <v>22.854138354661604</v>
      </c>
    </row>
    <row r="1514" spans="1:9" x14ac:dyDescent="0.25">
      <c r="A1514">
        <f>'Pivot MRIP 12"'!A1517</f>
        <v>2014</v>
      </c>
      <c r="B1514" t="str">
        <f>'Pivot MRIP 12"'!B1517</f>
        <v>1563220140426012</v>
      </c>
      <c r="C1514">
        <f>'Pivot MRIP 12"'!C1517</f>
        <v>1766.9422936000001</v>
      </c>
      <c r="D1514">
        <f>'Pivot MRIP 12"'!D1517</f>
        <v>1766.9422936000001</v>
      </c>
      <c r="E1514">
        <f>'Pivot MRIP 12"'!E1517</f>
        <v>0.94160359434525442</v>
      </c>
      <c r="F1514">
        <f>'Pivot MRIP 12"'!F1517</f>
        <v>10</v>
      </c>
      <c r="G1514">
        <f>'Pivot MRIP 12"'!G1517</f>
        <v>0.25137156908475988</v>
      </c>
      <c r="H1514">
        <f t="shared" si="83"/>
        <v>444.15905682445651</v>
      </c>
      <c r="I1514">
        <f t="shared" si="84"/>
        <v>418.22176436690637</v>
      </c>
    </row>
    <row r="1515" spans="1:9" x14ac:dyDescent="0.25">
      <c r="A1515">
        <f>'Pivot MRIP 12"'!A1518</f>
        <v>2014</v>
      </c>
      <c r="B1515" t="str">
        <f>'Pivot MRIP 12"'!B1518</f>
        <v>1563220140426016</v>
      </c>
      <c r="C1515">
        <f>'Pivot MRIP 12"'!C1518</f>
        <v>772.45035210000003</v>
      </c>
      <c r="D1515">
        <f>'Pivot MRIP 12"'!D1518</f>
        <v>772.45035210000003</v>
      </c>
      <c r="E1515">
        <f>'Pivot MRIP 12"'!E1518</f>
        <v>0.94160359434525431</v>
      </c>
      <c r="F1515">
        <f>'Pivot MRIP 12"'!F1518</f>
        <v>2</v>
      </c>
      <c r="G1515">
        <f>'Pivot MRIP 12"'!G1518</f>
        <v>1.2568578454237993E-2</v>
      </c>
      <c r="H1515">
        <f t="shared" si="83"/>
        <v>9.7086028523726124</v>
      </c>
      <c r="I1515">
        <f t="shared" si="84"/>
        <v>9.1416553418646398</v>
      </c>
    </row>
    <row r="1516" spans="1:9" x14ac:dyDescent="0.25">
      <c r="A1516">
        <f>'Pivot MRIP 12"'!A1519</f>
        <v>2014</v>
      </c>
      <c r="B1516" t="str">
        <f>'Pivot MRIP 12"'!B1519</f>
        <v>1563220140606010</v>
      </c>
      <c r="C1516">
        <f>'Pivot MRIP 12"'!C1519</f>
        <v>464.74755542999998</v>
      </c>
      <c r="D1516">
        <f>'Pivot MRIP 12"'!D1519</f>
        <v>464.74755542999998</v>
      </c>
      <c r="E1516">
        <f>'Pivot MRIP 12"'!E1519</f>
        <v>1.5909912574001761</v>
      </c>
      <c r="F1516">
        <f>'Pivot MRIP 12"'!F1519</f>
        <v>9</v>
      </c>
      <c r="G1516">
        <f>'Pivot MRIP 12"'!G1519</f>
        <v>17.169794745813569</v>
      </c>
      <c r="H1516">
        <f t="shared" si="83"/>
        <v>7979.6201353517135</v>
      </c>
      <c r="I1516">
        <f t="shared" si="84"/>
        <v>12695.505872718986</v>
      </c>
    </row>
    <row r="1517" spans="1:9" x14ac:dyDescent="0.25">
      <c r="A1517">
        <f>'Pivot MRIP 12"'!A1520</f>
        <v>2014</v>
      </c>
      <c r="B1517" t="str">
        <f>'Pivot MRIP 12"'!B1520</f>
        <v>1563220140612016</v>
      </c>
      <c r="C1517">
        <f>'Pivot MRIP 12"'!C1520</f>
        <v>1164.9351045000001</v>
      </c>
      <c r="D1517">
        <f>'Pivot MRIP 12"'!D1520</f>
        <v>1164.9351045000001</v>
      </c>
      <c r="E1517">
        <f>'Pivot MRIP 12"'!E1520</f>
        <v>0.94160359434525431</v>
      </c>
      <c r="F1517">
        <f>'Pivot MRIP 12"'!F1520</f>
        <v>5</v>
      </c>
      <c r="G1517">
        <f>'Pivot MRIP 12"'!G1520</f>
        <v>1.2568578454237993E-2</v>
      </c>
      <c r="H1517">
        <f t="shared" si="83"/>
        <v>14.641578255004186</v>
      </c>
      <c r="I1517">
        <f t="shared" si="84"/>
        <v>13.786562711799258</v>
      </c>
    </row>
    <row r="1518" spans="1:9" x14ac:dyDescent="0.25">
      <c r="A1518">
        <f>'Pivot MRIP 12"'!A1521</f>
        <v>2014</v>
      </c>
      <c r="B1518" t="str">
        <f>'Pivot MRIP 12"'!B1521</f>
        <v>1563220140620008</v>
      </c>
      <c r="C1518">
        <f>'Pivot MRIP 12"'!C1521</f>
        <v>164.06742826999999</v>
      </c>
      <c r="D1518">
        <f>'Pivot MRIP 12"'!D1521</f>
        <v>164.06742826999999</v>
      </c>
      <c r="E1518">
        <f>'Pivot MRIP 12"'!E1521</f>
        <v>0.94160359434525442</v>
      </c>
      <c r="F1518">
        <f>'Pivot MRIP 12"'!F1521</f>
        <v>9</v>
      </c>
      <c r="G1518">
        <f>'Pivot MRIP 12"'!G1521</f>
        <v>0.28279301522035483</v>
      </c>
      <c r="H1518">
        <f t="shared" si="83"/>
        <v>46.39712273992258</v>
      </c>
      <c r="I1518">
        <f t="shared" si="84"/>
        <v>43.687697539189038</v>
      </c>
    </row>
    <row r="1519" spans="1:9" x14ac:dyDescent="0.25">
      <c r="A1519">
        <f>'Pivot MRIP 12"'!A1522</f>
        <v>2014</v>
      </c>
      <c r="B1519" t="str">
        <f>'Pivot MRIP 12"'!B1522</f>
        <v>1563220140620020</v>
      </c>
      <c r="C1519">
        <f>'Pivot MRIP 12"'!C1522</f>
        <v>164.06742826999999</v>
      </c>
      <c r="D1519">
        <f>'Pivot MRIP 12"'!D1522</f>
        <v>164.06742826999999</v>
      </c>
      <c r="E1519">
        <f>'Pivot MRIP 12"'!E1522</f>
        <v>0.94160359434525431</v>
      </c>
      <c r="F1519">
        <f>'Pivot MRIP 12"'!F1522</f>
        <v>1</v>
      </c>
      <c r="G1519">
        <f>'Pivot MRIP 12"'!G1522</f>
        <v>6.2842892271189965E-3</v>
      </c>
      <c r="H1519">
        <f t="shared" si="83"/>
        <v>1.0310471719982797</v>
      </c>
      <c r="I1519">
        <f t="shared" si="84"/>
        <v>0.9708377230930898</v>
      </c>
    </row>
    <row r="1520" spans="1:9" x14ac:dyDescent="0.25">
      <c r="A1520">
        <f>'Pivot MRIP 12"'!A1523</f>
        <v>2014</v>
      </c>
      <c r="B1520" t="str">
        <f>'Pivot MRIP 12"'!B1523</f>
        <v>1563220140620026</v>
      </c>
      <c r="C1520">
        <f>'Pivot MRIP 12"'!C1523</f>
        <v>164.06742826999999</v>
      </c>
      <c r="D1520">
        <f>'Pivot MRIP 12"'!D1523</f>
        <v>164.06742826999999</v>
      </c>
      <c r="E1520">
        <f>'Pivot MRIP 12"'!E1523</f>
        <v>0.94160359434525442</v>
      </c>
      <c r="F1520">
        <f>'Pivot MRIP 12"'!F1523</f>
        <v>4</v>
      </c>
      <c r="G1520">
        <f>'Pivot MRIP 12"'!G1523</f>
        <v>0.37705735362713977</v>
      </c>
      <c r="H1520">
        <f t="shared" si="83"/>
        <v>61.862830319896773</v>
      </c>
      <c r="I1520">
        <f t="shared" si="84"/>
        <v>58.250263385585384</v>
      </c>
    </row>
    <row r="1521" spans="1:9" x14ac:dyDescent="0.25">
      <c r="A1521">
        <f>'Pivot MRIP 12"'!A1524</f>
        <v>2014</v>
      </c>
      <c r="B1521" t="str">
        <f>'Pivot MRIP 12"'!B1524</f>
        <v>1563220140706006</v>
      </c>
      <c r="C1521">
        <f>'Pivot MRIP 12"'!C1524</f>
        <v>243.10232078999999</v>
      </c>
      <c r="D1521">
        <f>'Pivot MRIP 12"'!D1524</f>
        <v>243.10232078999999</v>
      </c>
      <c r="E1521">
        <f>'Pivot MRIP 12"'!E1524</f>
        <v>0.94160359434525442</v>
      </c>
      <c r="F1521">
        <f>'Pivot MRIP 12"'!F1524</f>
        <v>9</v>
      </c>
      <c r="G1521">
        <f>'Pivot MRIP 12"'!G1524</f>
        <v>0.28279301522035483</v>
      </c>
      <c r="H1521">
        <f t="shared" si="83"/>
        <v>68.747638303270051</v>
      </c>
      <c r="I1521">
        <f t="shared" si="84"/>
        <v>64.733023329106572</v>
      </c>
    </row>
    <row r="1522" spans="1:9" x14ac:dyDescent="0.25">
      <c r="A1522">
        <f>'Pivot MRIP 12"'!A1525</f>
        <v>2014</v>
      </c>
      <c r="B1522" t="str">
        <f>'Pivot MRIP 12"'!B1525</f>
        <v>1563220140706028</v>
      </c>
      <c r="C1522">
        <f>'Pivot MRIP 12"'!C1525</f>
        <v>344.30459619999999</v>
      </c>
      <c r="D1522">
        <f>'Pivot MRIP 12"'!D1525</f>
        <v>344.30459619999999</v>
      </c>
      <c r="E1522">
        <f>'Pivot MRIP 12"'!E1525</f>
        <v>0.94160359434525442</v>
      </c>
      <c r="F1522">
        <f>'Pivot MRIP 12"'!F1525</f>
        <v>24</v>
      </c>
      <c r="G1522">
        <f>'Pivot MRIP 12"'!G1525</f>
        <v>0.11311720608814194</v>
      </c>
      <c r="H1522">
        <f t="shared" si="83"/>
        <v>38.946773965449893</v>
      </c>
      <c r="I1522">
        <f t="shared" si="84"/>
        <v>36.672422354019794</v>
      </c>
    </row>
    <row r="1523" spans="1:9" x14ac:dyDescent="0.25">
      <c r="A1523">
        <f>'Pivot MRIP 12"'!A1526</f>
        <v>2014</v>
      </c>
      <c r="B1523" t="str">
        <f>'Pivot MRIP 12"'!B1526</f>
        <v>1563220140706032</v>
      </c>
      <c r="C1523">
        <f>'Pivot MRIP 12"'!C1526</f>
        <v>546.70914702000005</v>
      </c>
      <c r="D1523">
        <f>'Pivot MRIP 12"'!D1526</f>
        <v>546.70914702000005</v>
      </c>
      <c r="E1523">
        <f>'Pivot MRIP 12"'!E1526</f>
        <v>0.94160359434525431</v>
      </c>
      <c r="F1523">
        <f>'Pivot MRIP 12"'!F1526</f>
        <v>5</v>
      </c>
      <c r="G1523">
        <f>'Pivot MRIP 12"'!G1526</f>
        <v>6.2842892271189965E-3</v>
      </c>
      <c r="H1523">
        <f t="shared" si="83"/>
        <v>3.4356784029852019</v>
      </c>
      <c r="I1523">
        <f t="shared" si="84"/>
        <v>3.2350471332652293</v>
      </c>
    </row>
    <row r="1524" spans="1:9" x14ac:dyDescent="0.25">
      <c r="A1524">
        <f>'Pivot MRIP 12"'!A1527</f>
        <v>2014</v>
      </c>
      <c r="B1524" t="str">
        <f>'Pivot MRIP 12"'!B1527</f>
        <v>1563220140717007</v>
      </c>
      <c r="C1524">
        <f>'Pivot MRIP 12"'!C1527</f>
        <v>891.09691018000001</v>
      </c>
      <c r="D1524">
        <f>'Pivot MRIP 12"'!D1527</f>
        <v>891.09691018000001</v>
      </c>
      <c r="E1524">
        <f>'Pivot MRIP 12"'!E1527</f>
        <v>0.94160359434525431</v>
      </c>
      <c r="F1524">
        <f>'Pivot MRIP 12"'!F1527</f>
        <v>2</v>
      </c>
      <c r="G1524">
        <f>'Pivot MRIP 12"'!G1527</f>
        <v>6.2842892271189965E-3</v>
      </c>
      <c r="H1524">
        <f t="shared" si="83"/>
        <v>5.5999107129631982</v>
      </c>
      <c r="I1524">
        <f t="shared" si="84"/>
        <v>5.2728960553386433</v>
      </c>
    </row>
    <row r="1525" spans="1:9" x14ac:dyDescent="0.25">
      <c r="A1525">
        <f>'Pivot MRIP 12"'!A1528</f>
        <v>2014</v>
      </c>
      <c r="B1525" t="str">
        <f>'Pivot MRIP 12"'!B1528</f>
        <v>1563220140724005</v>
      </c>
      <c r="C1525">
        <f>'Pivot MRIP 12"'!C1528</f>
        <v>198.30080636</v>
      </c>
      <c r="D1525">
        <f>'Pivot MRIP 12"'!D1528</f>
        <v>198.30080636</v>
      </c>
      <c r="E1525">
        <f>'Pivot MRIP 12"'!E1528</f>
        <v>0.94160359434525442</v>
      </c>
      <c r="F1525">
        <f>'Pivot MRIP 12"'!F1528</f>
        <v>1</v>
      </c>
      <c r="G1525">
        <f>'Pivot MRIP 12"'!G1528</f>
        <v>6.2842892271189971E-2</v>
      </c>
      <c r="H1525">
        <f t="shared" si="83"/>
        <v>12.461796211371583</v>
      </c>
      <c r="I1525">
        <f t="shared" si="84"/>
        <v>11.734072104625557</v>
      </c>
    </row>
    <row r="1526" spans="1:9" x14ac:dyDescent="0.25">
      <c r="A1526">
        <f>'Pivot MRIP 12"'!A1529</f>
        <v>2014</v>
      </c>
      <c r="B1526" t="str">
        <f>'Pivot MRIP 12"'!B1529</f>
        <v>1563220140724007</v>
      </c>
      <c r="C1526">
        <f>'Pivot MRIP 12"'!C1529</f>
        <v>72.004360885999986</v>
      </c>
      <c r="D1526">
        <f>'Pivot MRIP 12"'!D1529</f>
        <v>72.004360885999986</v>
      </c>
      <c r="E1526">
        <f>'Pivot MRIP 12"'!E1529</f>
        <v>1.161183602663409</v>
      </c>
      <c r="F1526">
        <f>'Pivot MRIP 12"'!F1529</f>
        <v>36</v>
      </c>
      <c r="G1526">
        <f>'Pivot MRIP 12"'!G1529</f>
        <v>19.188528676813569</v>
      </c>
      <c r="H1526">
        <f t="shared" si="83"/>
        <v>1381.6577437166441</v>
      </c>
      <c r="I1526">
        <f t="shared" si="84"/>
        <v>1604.3583164966899</v>
      </c>
    </row>
    <row r="1527" spans="1:9" x14ac:dyDescent="0.25">
      <c r="A1527">
        <f>'Pivot MRIP 12"'!A1530</f>
        <v>2014</v>
      </c>
      <c r="B1527" t="str">
        <f>'Pivot MRIP 12"'!B1530</f>
        <v>1563220140808002</v>
      </c>
      <c r="C1527">
        <f>'Pivot MRIP 12"'!C1530</f>
        <v>272.23596657000002</v>
      </c>
      <c r="D1527">
        <f>'Pivot MRIP 12"'!D1530</f>
        <v>272.23596657000002</v>
      </c>
      <c r="E1527">
        <f>'Pivot MRIP 12"'!E1530</f>
        <v>0.94160359434525431</v>
      </c>
      <c r="F1527">
        <f>'Pivot MRIP 12"'!F1530</f>
        <v>2</v>
      </c>
      <c r="G1527">
        <f>'Pivot MRIP 12"'!G1530</f>
        <v>6.2842892271189965E-3</v>
      </c>
      <c r="H1527">
        <f t="shared" si="83"/>
        <v>1.7108095519501785</v>
      </c>
      <c r="I1527">
        <f t="shared" si="84"/>
        <v>1.6109044233564822</v>
      </c>
    </row>
    <row r="1528" spans="1:9" x14ac:dyDescent="0.25">
      <c r="A1528">
        <f>'Pivot MRIP 12"'!A1531</f>
        <v>2014</v>
      </c>
      <c r="B1528" t="str">
        <f>'Pivot MRIP 12"'!B1531</f>
        <v>1563220140808004</v>
      </c>
      <c r="C1528">
        <f>'Pivot MRIP 12"'!C1531</f>
        <v>272.23596657000002</v>
      </c>
      <c r="D1528">
        <f>'Pivot MRIP 12"'!D1531</f>
        <v>272.23596657000002</v>
      </c>
      <c r="E1528">
        <f>'Pivot MRIP 12"'!E1531</f>
        <v>1.0491872735801173</v>
      </c>
      <c r="F1528">
        <f>'Pivot MRIP 12"'!F1531</f>
        <v>4</v>
      </c>
      <c r="G1528">
        <f>'Pivot MRIP 12"'!G1531</f>
        <v>3.2456941048847598</v>
      </c>
      <c r="H1528">
        <f t="shared" si="83"/>
        <v>883.59467183385357</v>
      </c>
      <c r="I1528">
        <f t="shared" si="84"/>
        <v>927.0562846912793</v>
      </c>
    </row>
    <row r="1529" spans="1:9" x14ac:dyDescent="0.25">
      <c r="A1529">
        <f>'Pivot MRIP 12"'!A1532</f>
        <v>2014</v>
      </c>
      <c r="B1529" t="str">
        <f>'Pivot MRIP 12"'!B1532</f>
        <v>1563220140817001</v>
      </c>
      <c r="C1529">
        <f>'Pivot MRIP 12"'!C1532</f>
        <v>977.82454935999999</v>
      </c>
      <c r="D1529">
        <f>'Pivot MRIP 12"'!D1532</f>
        <v>977.82454935999999</v>
      </c>
      <c r="E1529">
        <f>'Pivot MRIP 12"'!E1532</f>
        <v>0.94160359434525431</v>
      </c>
      <c r="F1529">
        <f>'Pivot MRIP 12"'!F1532</f>
        <v>1</v>
      </c>
      <c r="G1529">
        <f>'Pivot MRIP 12"'!G1532</f>
        <v>6.2842892271189965E-3</v>
      </c>
      <c r="H1529">
        <f t="shared" si="83"/>
        <v>6.1449322815555352</v>
      </c>
      <c r="I1529">
        <f t="shared" si="84"/>
        <v>5.7860903233208765</v>
      </c>
    </row>
    <row r="1530" spans="1:9" x14ac:dyDescent="0.25">
      <c r="A1530">
        <f>'Pivot MRIP 12"'!A1533</f>
        <v>2014</v>
      </c>
      <c r="B1530" t="str">
        <f>'Pivot MRIP 12"'!B1533</f>
        <v>1563220140901015</v>
      </c>
      <c r="C1530">
        <f>'Pivot MRIP 12"'!C1533</f>
        <v>492.62053055000001</v>
      </c>
      <c r="D1530">
        <f>'Pivot MRIP 12"'!D1533</f>
        <v>492.62053055000001</v>
      </c>
      <c r="E1530">
        <f>'Pivot MRIP 12"'!E1533</f>
        <v>0.94160359434525431</v>
      </c>
      <c r="F1530">
        <f>'Pivot MRIP 12"'!F1533</f>
        <v>2</v>
      </c>
      <c r="G1530">
        <f>'Pivot MRIP 12"'!G1533</f>
        <v>6.2842892271189965E-3</v>
      </c>
      <c r="H1530">
        <f t="shared" si="83"/>
        <v>3.0957698931930095</v>
      </c>
      <c r="I1530">
        <f t="shared" si="84"/>
        <v>2.9149880586963617</v>
      </c>
    </row>
    <row r="1531" spans="1:9" x14ac:dyDescent="0.25">
      <c r="A1531">
        <f>'Pivot MRIP 12"'!A1534</f>
        <v>2014</v>
      </c>
      <c r="B1531" t="str">
        <f>'Pivot MRIP 12"'!B1534</f>
        <v>1563220140901021</v>
      </c>
      <c r="C1531">
        <f>'Pivot MRIP 12"'!C1534</f>
        <v>492.62053055000001</v>
      </c>
      <c r="D1531">
        <f>'Pivot MRIP 12"'!D1534</f>
        <v>492.62053055000001</v>
      </c>
      <c r="E1531">
        <f>'Pivot MRIP 12"'!E1534</f>
        <v>0.94160359434525442</v>
      </c>
      <c r="F1531">
        <f>'Pivot MRIP 12"'!F1534</f>
        <v>4</v>
      </c>
      <c r="G1531">
        <f>'Pivot MRIP 12"'!G1534</f>
        <v>0.12568578454237994</v>
      </c>
      <c r="H1531">
        <f t="shared" si="83"/>
        <v>61.9153978638602</v>
      </c>
      <c r="I1531">
        <f t="shared" si="84"/>
        <v>58.299761173927251</v>
      </c>
    </row>
    <row r="1532" spans="1:9" x14ac:dyDescent="0.25">
      <c r="A1532">
        <f>'Pivot MRIP 12"'!A1535</f>
        <v>2014</v>
      </c>
      <c r="B1532" t="str">
        <f>'Pivot MRIP 12"'!B1535</f>
        <v>1563220140901026</v>
      </c>
      <c r="C1532">
        <f>'Pivot MRIP 12"'!C1535</f>
        <v>1146.0092694</v>
      </c>
      <c r="D1532">
        <f>'Pivot MRIP 12"'!D1535</f>
        <v>1146.0092694</v>
      </c>
      <c r="E1532">
        <f>'Pivot MRIP 12"'!E1535</f>
        <v>0.94160359434525442</v>
      </c>
      <c r="F1532">
        <f>'Pivot MRIP 12"'!F1535</f>
        <v>5</v>
      </c>
      <c r="G1532">
        <f>'Pivot MRIP 12"'!G1535</f>
        <v>1.8852867681356991E-2</v>
      </c>
      <c r="H1532">
        <f t="shared" si="83"/>
        <v>21.605561117606797</v>
      </c>
      <c r="I1532">
        <f t="shared" si="84"/>
        <v>20.343874006184631</v>
      </c>
    </row>
    <row r="1533" spans="1:9" x14ac:dyDescent="0.25">
      <c r="A1533">
        <f>'Pivot MRIP 12"'!A1536</f>
        <v>2014</v>
      </c>
      <c r="B1533" t="str">
        <f>'Pivot MRIP 12"'!B1536</f>
        <v>1563220140901028</v>
      </c>
      <c r="C1533">
        <f>'Pivot MRIP 12"'!C1536</f>
        <v>492.62053055000001</v>
      </c>
      <c r="D1533">
        <f>'Pivot MRIP 12"'!D1536</f>
        <v>492.62053055000001</v>
      </c>
      <c r="E1533">
        <f>'Pivot MRIP 12"'!E1536</f>
        <v>0.94160359434525442</v>
      </c>
      <c r="F1533">
        <f>'Pivot MRIP 12"'!F1536</f>
        <v>4</v>
      </c>
      <c r="G1533">
        <f>'Pivot MRIP 12"'!G1536</f>
        <v>0.15710723067797491</v>
      </c>
      <c r="H1533">
        <f t="shared" si="83"/>
        <v>77.394247329825234</v>
      </c>
      <c r="I1533">
        <f t="shared" si="84"/>
        <v>72.874701467409054</v>
      </c>
    </row>
    <row r="1534" spans="1:9" x14ac:dyDescent="0.25">
      <c r="A1534">
        <f>'Pivot MRIP 12"'!A1537</f>
        <v>2014</v>
      </c>
      <c r="B1534" t="str">
        <f>'Pivot MRIP 12"'!B1537</f>
        <v>1563220140914023</v>
      </c>
      <c r="C1534">
        <f>'Pivot MRIP 12"'!C1537</f>
        <v>277.95588896999999</v>
      </c>
      <c r="D1534">
        <f>'Pivot MRIP 12"'!D1537</f>
        <v>277.95588896999999</v>
      </c>
      <c r="E1534">
        <f>'Pivot MRIP 12"'!E1537</f>
        <v>0.94160359434525431</v>
      </c>
      <c r="F1534">
        <f>'Pivot MRIP 12"'!F1537</f>
        <v>3</v>
      </c>
      <c r="G1534">
        <f>'Pivot MRIP 12"'!G1537</f>
        <v>6.2842892271189965E-3</v>
      </c>
      <c r="H1534">
        <f t="shared" si="83"/>
        <v>1.7467551986684549</v>
      </c>
      <c r="I1534">
        <f t="shared" si="84"/>
        <v>1.6447509735074759</v>
      </c>
    </row>
    <row r="1535" spans="1:9" x14ac:dyDescent="0.25">
      <c r="A1535">
        <f>'Pivot MRIP 12"'!A1538</f>
        <v>2014</v>
      </c>
      <c r="B1535" t="str">
        <f>'Pivot MRIP 12"'!B1538</f>
        <v>1563220140914040</v>
      </c>
      <c r="C1535">
        <f>'Pivot MRIP 12"'!C1538</f>
        <v>277.95588896999999</v>
      </c>
      <c r="D1535">
        <f>'Pivot MRIP 12"'!D1538</f>
        <v>277.95588896999999</v>
      </c>
      <c r="E1535">
        <f>'Pivot MRIP 12"'!E1538</f>
        <v>0.94160359434525442</v>
      </c>
      <c r="F1535">
        <f>'Pivot MRIP 12"'!F1538</f>
        <v>9</v>
      </c>
      <c r="G1535">
        <f>'Pivot MRIP 12"'!G1538</f>
        <v>9.4264338406784942E-2</v>
      </c>
      <c r="H1535">
        <f t="shared" si="83"/>
        <v>26.201327980026822</v>
      </c>
      <c r="I1535">
        <f t="shared" si="84"/>
        <v>24.67126460261214</v>
      </c>
    </row>
    <row r="1536" spans="1:9" x14ac:dyDescent="0.25">
      <c r="A1536">
        <f>'Pivot MRIP 12"'!A1539</f>
        <v>2014</v>
      </c>
      <c r="B1536" t="str">
        <f>'Pivot MRIP 12"'!B1539</f>
        <v>1563220140914043</v>
      </c>
      <c r="C1536">
        <f>'Pivot MRIP 12"'!C1539</f>
        <v>277.95588896999999</v>
      </c>
      <c r="D1536">
        <f>'Pivot MRIP 12"'!D1539</f>
        <v>277.95588896999999</v>
      </c>
      <c r="E1536">
        <f>'Pivot MRIP 12"'!E1539</f>
        <v>0.94160359434525442</v>
      </c>
      <c r="F1536">
        <f>'Pivot MRIP 12"'!F1539</f>
        <v>4</v>
      </c>
      <c r="G1536">
        <f>'Pivot MRIP 12"'!G1539</f>
        <v>0.62842892271189965</v>
      </c>
      <c r="H1536">
        <f t="shared" si="83"/>
        <v>174.67551986684549</v>
      </c>
      <c r="I1536">
        <f t="shared" si="84"/>
        <v>164.4750973507476</v>
      </c>
    </row>
    <row r="1537" spans="1:9" x14ac:dyDescent="0.25">
      <c r="A1537">
        <f>'Pivot MRIP 12"'!A1540</f>
        <v>2014</v>
      </c>
      <c r="B1537" t="str">
        <f>'Pivot MRIP 12"'!B1540</f>
        <v>1563220140920001</v>
      </c>
      <c r="C1537">
        <f>'Pivot MRIP 12"'!C1540</f>
        <v>744.40264837999996</v>
      </c>
      <c r="D1537">
        <f>'Pivot MRIP 12"'!D1540</f>
        <v>744.40264837999996</v>
      </c>
      <c r="E1537">
        <f>'Pivot MRIP 12"'!E1540</f>
        <v>0.94160359434525431</v>
      </c>
      <c r="F1537">
        <f>'Pivot MRIP 12"'!F1540</f>
        <v>2</v>
      </c>
      <c r="G1537">
        <f>'Pivot MRIP 12"'!G1540</f>
        <v>6.2842892271189965E-3</v>
      </c>
      <c r="H1537">
        <f t="shared" si="83"/>
        <v>4.6780415438532845</v>
      </c>
      <c r="I1537">
        <f t="shared" si="84"/>
        <v>4.4048607321886752</v>
      </c>
    </row>
    <row r="1538" spans="1:9" x14ac:dyDescent="0.25">
      <c r="A1538">
        <f>'Pivot MRIP 12"'!A1541</f>
        <v>2014</v>
      </c>
      <c r="B1538" t="str">
        <f>'Pivot MRIP 12"'!B1541</f>
        <v>1563220140920003</v>
      </c>
      <c r="C1538">
        <f>'Pivot MRIP 12"'!C1541</f>
        <v>744.40264837999996</v>
      </c>
      <c r="D1538">
        <f>'Pivot MRIP 12"'!D1541</f>
        <v>744.40264837999996</v>
      </c>
      <c r="E1538">
        <f>'Pivot MRIP 12"'!E1541</f>
        <v>0.94160359434525431</v>
      </c>
      <c r="F1538">
        <f>'Pivot MRIP 12"'!F1541</f>
        <v>2</v>
      </c>
      <c r="G1538">
        <f>'Pivot MRIP 12"'!G1541</f>
        <v>6.2842892271189965E-3</v>
      </c>
      <c r="H1538">
        <f t="shared" ref="H1538:H1601" si="85">G1538*C1538</f>
        <v>4.6780415438532845</v>
      </c>
      <c r="I1538">
        <f t="shared" ref="I1538:I1601" si="86">E1538*H1538</f>
        <v>4.4048607321886752</v>
      </c>
    </row>
    <row r="1539" spans="1:9" x14ac:dyDescent="0.25">
      <c r="A1539">
        <f>'Pivot MRIP 12"'!A1542</f>
        <v>2014</v>
      </c>
      <c r="B1539" t="str">
        <f>'Pivot MRIP 12"'!B1542</f>
        <v>1563220140922005</v>
      </c>
      <c r="C1539">
        <f>'Pivot MRIP 12"'!C1542</f>
        <v>1343.0013134999999</v>
      </c>
      <c r="D1539">
        <f>'Pivot MRIP 12"'!D1542</f>
        <v>1343.0013134999999</v>
      </c>
      <c r="E1539">
        <f>'Pivot MRIP 12"'!E1542</f>
        <v>1.1464037633613633</v>
      </c>
      <c r="F1539">
        <f>'Pivot MRIP 12"'!F1542</f>
        <v>2</v>
      </c>
      <c r="G1539">
        <f>'Pivot MRIP 12"'!G1542</f>
        <v>1</v>
      </c>
      <c r="H1539">
        <f t="shared" si="85"/>
        <v>1343.0013134999999</v>
      </c>
      <c r="I1539">
        <f t="shared" si="86"/>
        <v>1539.621759995654</v>
      </c>
    </row>
    <row r="1540" spans="1:9" x14ac:dyDescent="0.25">
      <c r="A1540">
        <f>'Pivot MRIP 12"'!A1543</f>
        <v>2014</v>
      </c>
      <c r="B1540" t="str">
        <f>'Pivot MRIP 12"'!B1543</f>
        <v>1563220140922007</v>
      </c>
      <c r="C1540">
        <f>'Pivot MRIP 12"'!C1543</f>
        <v>1343.0013134999999</v>
      </c>
      <c r="D1540">
        <f>'Pivot MRIP 12"'!D1543</f>
        <v>1343.0013134999999</v>
      </c>
      <c r="E1540">
        <f>'Pivot MRIP 12"'!E1543</f>
        <v>0.94160359434525431</v>
      </c>
      <c r="F1540">
        <f>'Pivot MRIP 12"'!F1543</f>
        <v>2</v>
      </c>
      <c r="G1540">
        <f>'Pivot MRIP 12"'!G1543</f>
        <v>6.2842892271189965E-3</v>
      </c>
      <c r="H1540">
        <f t="shared" si="85"/>
        <v>8.439808686434711</v>
      </c>
      <c r="I1540">
        <f t="shared" si="86"/>
        <v>7.9469541947332232</v>
      </c>
    </row>
    <row r="1541" spans="1:9" x14ac:dyDescent="0.25">
      <c r="A1541">
        <f>'Pivot MRIP 12"'!A1544</f>
        <v>2014</v>
      </c>
      <c r="B1541" t="str">
        <f>'Pivot MRIP 12"'!B1544</f>
        <v>1563220140922011</v>
      </c>
      <c r="C1541">
        <f>'Pivot MRIP 12"'!C1544</f>
        <v>1343.0013134999999</v>
      </c>
      <c r="D1541">
        <f>'Pivot MRIP 12"'!D1544</f>
        <v>1343.0013134999999</v>
      </c>
      <c r="E1541">
        <f>'Pivot MRIP 12"'!E1544</f>
        <v>0.91174440052431882</v>
      </c>
      <c r="F1541">
        <f>'Pivot MRIP 12"'!F1544</f>
        <v>2</v>
      </c>
      <c r="G1541">
        <f>'Pivot MRIP 12"'!G1544</f>
        <v>3.0502743138169519</v>
      </c>
      <c r="H1541">
        <f t="shared" si="85"/>
        <v>4096.5224099914776</v>
      </c>
      <c r="I1541">
        <f t="shared" si="86"/>
        <v>3734.9813689321177</v>
      </c>
    </row>
    <row r="1542" spans="1:9" x14ac:dyDescent="0.25">
      <c r="A1542">
        <f>'Pivot MRIP 12"'!A1545</f>
        <v>2014</v>
      </c>
      <c r="B1542" t="str">
        <f>'Pivot MRIP 12"'!B1545</f>
        <v>1563220141021002</v>
      </c>
      <c r="C1542">
        <f>'Pivot MRIP 12"'!C1545</f>
        <v>302.95962951000001</v>
      </c>
      <c r="D1542">
        <f>'Pivot MRIP 12"'!D1545</f>
        <v>302.95962951000001</v>
      </c>
      <c r="E1542">
        <f>'Pivot MRIP 12"'!E1545</f>
        <v>0.94160359434525442</v>
      </c>
      <c r="F1542">
        <f>'Pivot MRIP 12"'!F1545</f>
        <v>1</v>
      </c>
      <c r="G1542">
        <f>'Pivot MRIP 12"'!G1545</f>
        <v>1.8852867681356991E-2</v>
      </c>
      <c r="H1542">
        <f t="shared" si="85"/>
        <v>5.7116578079449667</v>
      </c>
      <c r="I1542">
        <f t="shared" si="86"/>
        <v>5.3781175216311174</v>
      </c>
    </row>
    <row r="1543" spans="1:9" x14ac:dyDescent="0.25">
      <c r="A1543">
        <f>'Pivot MRIP 12"'!A1546</f>
        <v>2014</v>
      </c>
      <c r="B1543" t="str">
        <f>'Pivot MRIP 12"'!B1546</f>
        <v>1563220141021012</v>
      </c>
      <c r="C1543">
        <f>'Pivot MRIP 12"'!C1546</f>
        <v>302.95962951000001</v>
      </c>
      <c r="D1543">
        <f>'Pivot MRIP 12"'!D1546</f>
        <v>302.95962951000001</v>
      </c>
      <c r="E1543">
        <f>'Pivot MRIP 12"'!E1546</f>
        <v>0.94160359434525431</v>
      </c>
      <c r="F1543">
        <f>'Pivot MRIP 12"'!F1546</f>
        <v>1</v>
      </c>
      <c r="G1543">
        <f>'Pivot MRIP 12"'!G1546</f>
        <v>6.2842892271189965E-3</v>
      </c>
      <c r="H1543">
        <f t="shared" si="85"/>
        <v>1.9038859359816556</v>
      </c>
      <c r="I1543">
        <f t="shared" si="86"/>
        <v>1.7927058405437055</v>
      </c>
    </row>
    <row r="1544" spans="1:9" x14ac:dyDescent="0.25">
      <c r="A1544">
        <f>'Pivot MRIP 12"'!A1547</f>
        <v>2014</v>
      </c>
      <c r="B1544" t="str">
        <f>'Pivot MRIP 12"'!B1547</f>
        <v>1563220141021013</v>
      </c>
      <c r="C1544">
        <f>'Pivot MRIP 12"'!C1547</f>
        <v>302.95962951000001</v>
      </c>
      <c r="D1544">
        <f>'Pivot MRIP 12"'!D1547</f>
        <v>302.95962951000001</v>
      </c>
      <c r="E1544">
        <f>'Pivot MRIP 12"'!E1547</f>
        <v>0.94160359434525431</v>
      </c>
      <c r="F1544">
        <f>'Pivot MRIP 12"'!F1547</f>
        <v>4</v>
      </c>
      <c r="G1544">
        <f>'Pivot MRIP 12"'!G1547</f>
        <v>1.2568578454237993E-2</v>
      </c>
      <c r="H1544">
        <f t="shared" si="85"/>
        <v>3.8077718719633111</v>
      </c>
      <c r="I1544">
        <f t="shared" si="86"/>
        <v>3.585411681087411</v>
      </c>
    </row>
    <row r="1545" spans="1:9" x14ac:dyDescent="0.25">
      <c r="A1545">
        <f>'Pivot MRIP 12"'!A1548</f>
        <v>2014</v>
      </c>
      <c r="B1545" t="str">
        <f>'Pivot MRIP 12"'!B1548</f>
        <v>1563220141219012</v>
      </c>
      <c r="C1545">
        <f>'Pivot MRIP 12"'!C1548</f>
        <v>591.11943670000005</v>
      </c>
      <c r="D1545">
        <f>'Pivot MRIP 12"'!D1548</f>
        <v>591.11943670000005</v>
      </c>
      <c r="E1545">
        <f>'Pivot MRIP 12"'!E1548</f>
        <v>0.94160359434525431</v>
      </c>
      <c r="F1545">
        <f>'Pivot MRIP 12"'!F1548</f>
        <v>1</v>
      </c>
      <c r="G1545">
        <f>'Pivot MRIP 12"'!G1548</f>
        <v>6.2842892271189965E-3</v>
      </c>
      <c r="H1545">
        <f t="shared" si="85"/>
        <v>3.7147655079944597</v>
      </c>
      <c r="I1545">
        <f t="shared" si="86"/>
        <v>3.4978365544773578</v>
      </c>
    </row>
    <row r="1546" spans="1:9" x14ac:dyDescent="0.25">
      <c r="A1546">
        <f>'Pivot MRIP 12"'!A1549</f>
        <v>2014</v>
      </c>
      <c r="B1546" t="str">
        <f>'Pivot MRIP 12"'!B1549</f>
        <v>1563220141219013</v>
      </c>
      <c r="C1546">
        <f>'Pivot MRIP 12"'!C1549</f>
        <v>591.11943670000005</v>
      </c>
      <c r="D1546">
        <f>'Pivot MRIP 12"'!D1549</f>
        <v>591.11943670000005</v>
      </c>
      <c r="E1546">
        <f>'Pivot MRIP 12"'!E1549</f>
        <v>0.94160359434525442</v>
      </c>
      <c r="F1546">
        <f>'Pivot MRIP 12"'!F1549</f>
        <v>1</v>
      </c>
      <c r="G1546">
        <f>'Pivot MRIP 12"'!G1549</f>
        <v>1.8852867681356991E-2</v>
      </c>
      <c r="H1546">
        <f t="shared" si="85"/>
        <v>11.14429652398338</v>
      </c>
      <c r="I1546">
        <f t="shared" si="86"/>
        <v>10.493509663432075</v>
      </c>
    </row>
    <row r="1547" spans="1:9" x14ac:dyDescent="0.25">
      <c r="A1547">
        <f>'Pivot MRIP 12"'!A1550</f>
        <v>2014</v>
      </c>
      <c r="B1547" t="str">
        <f>'Pivot MRIP 12"'!B1550</f>
        <v>1563220141227010</v>
      </c>
      <c r="C1547">
        <f>'Pivot MRIP 12"'!C1550</f>
        <v>375.61461321000002</v>
      </c>
      <c r="D1547">
        <f>'Pivot MRIP 12"'!D1550</f>
        <v>375.61461321000002</v>
      </c>
      <c r="E1547">
        <f>'Pivot MRIP 12"'!E1550</f>
        <v>0.94160359434525442</v>
      </c>
      <c r="F1547">
        <f>'Pivot MRIP 12"'!F1550</f>
        <v>4</v>
      </c>
      <c r="G1547">
        <f>'Pivot MRIP 12"'!G1550</f>
        <v>3.7705735362713981E-2</v>
      </c>
      <c r="H1547">
        <f t="shared" si="85"/>
        <v>14.162825204064431</v>
      </c>
      <c r="I1547">
        <f t="shared" si="86"/>
        <v>13.335767118230629</v>
      </c>
    </row>
    <row r="1548" spans="1:9" x14ac:dyDescent="0.25">
      <c r="A1548">
        <f>'Pivot MRIP 12"'!A1551</f>
        <v>2014</v>
      </c>
      <c r="B1548" t="str">
        <f>'Pivot MRIP 12"'!B1551</f>
        <v>1563220141228001</v>
      </c>
      <c r="C1548">
        <f>'Pivot MRIP 12"'!C1551</f>
        <v>511.37922587000003</v>
      </c>
      <c r="D1548">
        <f>'Pivot MRIP 12"'!D1551</f>
        <v>511.37922587000003</v>
      </c>
      <c r="E1548">
        <f>'Pivot MRIP 12"'!E1551</f>
        <v>0.94160359434525442</v>
      </c>
      <c r="F1548">
        <f>'Pivot MRIP 12"'!F1551</f>
        <v>1</v>
      </c>
      <c r="G1548">
        <f>'Pivot MRIP 12"'!G1551</f>
        <v>3.7705735362713981E-2</v>
      </c>
      <c r="H1548">
        <f t="shared" si="85"/>
        <v>19.281929760643759</v>
      </c>
      <c r="I1548">
        <f t="shared" si="86"/>
        <v>18.155934368534894</v>
      </c>
    </row>
    <row r="1549" spans="1:9" x14ac:dyDescent="0.25">
      <c r="A1549">
        <f>'Pivot MRIP 12"'!A1552</f>
        <v>2014</v>
      </c>
      <c r="B1549" t="str">
        <f>'Pivot MRIP 12"'!B1552</f>
        <v>1563220141228002</v>
      </c>
      <c r="C1549">
        <f>'Pivot MRIP 12"'!C1552</f>
        <v>511.37922587000003</v>
      </c>
      <c r="D1549">
        <f>'Pivot MRIP 12"'!D1552</f>
        <v>511.37922587000003</v>
      </c>
      <c r="E1549">
        <f>'Pivot MRIP 12"'!E1552</f>
        <v>0.94160359434525431</v>
      </c>
      <c r="F1549">
        <f>'Pivot MRIP 12"'!F1552</f>
        <v>4</v>
      </c>
      <c r="G1549">
        <f>'Pivot MRIP 12"'!G1552</f>
        <v>1.2568578454237993E-2</v>
      </c>
      <c r="H1549">
        <f t="shared" si="85"/>
        <v>6.4273099202145865</v>
      </c>
      <c r="I1549">
        <f t="shared" si="86"/>
        <v>6.0519781228449645</v>
      </c>
    </row>
    <row r="1550" spans="1:9" x14ac:dyDescent="0.25">
      <c r="A1550">
        <f>'Pivot MRIP 12"'!A1553</f>
        <v>2014</v>
      </c>
      <c r="B1550" t="str">
        <f>'Pivot MRIP 12"'!B1553</f>
        <v>1563220141228004</v>
      </c>
      <c r="C1550">
        <f>'Pivot MRIP 12"'!C1553</f>
        <v>511.37922587000003</v>
      </c>
      <c r="D1550">
        <f>'Pivot MRIP 12"'!D1553</f>
        <v>511.37922587000003</v>
      </c>
      <c r="E1550">
        <f>'Pivot MRIP 12"'!E1553</f>
        <v>0.94160359434525431</v>
      </c>
      <c r="F1550">
        <f>'Pivot MRIP 12"'!F1553</f>
        <v>3</v>
      </c>
      <c r="G1550">
        <f>'Pivot MRIP 12"'!G1553</f>
        <v>6.2842892271189965E-3</v>
      </c>
      <c r="H1550">
        <f t="shared" si="85"/>
        <v>3.2136549601072932</v>
      </c>
      <c r="I1550">
        <f t="shared" si="86"/>
        <v>3.0259890614224823</v>
      </c>
    </row>
    <row r="1551" spans="1:9" x14ac:dyDescent="0.25">
      <c r="A1551">
        <f>'Pivot MRIP 12"'!A1554</f>
        <v>2014</v>
      </c>
      <c r="B1551" t="str">
        <f>'Pivot MRIP 12"'!B1554</f>
        <v>1563220141228010</v>
      </c>
      <c r="C1551">
        <f>'Pivot MRIP 12"'!C1554</f>
        <v>511.37922587000003</v>
      </c>
      <c r="D1551">
        <f>'Pivot MRIP 12"'!D1554</f>
        <v>511.37922587000003</v>
      </c>
      <c r="E1551">
        <f>'Pivot MRIP 12"'!E1554</f>
        <v>0.94160359434525431</v>
      </c>
      <c r="F1551">
        <f>'Pivot MRIP 12"'!F1554</f>
        <v>1</v>
      </c>
      <c r="G1551">
        <f>'Pivot MRIP 12"'!G1554</f>
        <v>6.2842892271189965E-3</v>
      </c>
      <c r="H1551">
        <f t="shared" si="85"/>
        <v>3.2136549601072932</v>
      </c>
      <c r="I1551">
        <f t="shared" si="86"/>
        <v>3.0259890614224823</v>
      </c>
    </row>
    <row r="1552" spans="1:9" x14ac:dyDescent="0.25">
      <c r="A1552">
        <f>'Pivot MRIP 12"'!A1555</f>
        <v>2014</v>
      </c>
      <c r="B1552" t="str">
        <f>'Pivot MRIP 12"'!B1555</f>
        <v>1563220141228011</v>
      </c>
      <c r="C1552">
        <f>'Pivot MRIP 12"'!C1555</f>
        <v>511.37922587000003</v>
      </c>
      <c r="D1552">
        <f>'Pivot MRIP 12"'!D1555</f>
        <v>511.37922587000003</v>
      </c>
      <c r="E1552">
        <f>'Pivot MRIP 12"'!E1555</f>
        <v>0.94160359434525442</v>
      </c>
      <c r="F1552">
        <f>'Pivot MRIP 12"'!F1555</f>
        <v>2</v>
      </c>
      <c r="G1552">
        <f>'Pivot MRIP 12"'!G1555</f>
        <v>3.1421446135594985E-2</v>
      </c>
      <c r="H1552">
        <f t="shared" si="85"/>
        <v>16.068274800536468</v>
      </c>
      <c r="I1552">
        <f t="shared" si="86"/>
        <v>15.129945307112415</v>
      </c>
    </row>
    <row r="1553" spans="1:9" x14ac:dyDescent="0.25">
      <c r="A1553">
        <f>'Pivot MRIP 12"'!A1556</f>
        <v>2014</v>
      </c>
      <c r="B1553" t="str">
        <f>'Pivot MRIP 12"'!B1556</f>
        <v>1563220141228014</v>
      </c>
      <c r="C1553">
        <f>'Pivot MRIP 12"'!C1556</f>
        <v>3.2893980704999999</v>
      </c>
      <c r="D1553">
        <f>'Pivot MRIP 12"'!D1556</f>
        <v>3.2893980704999999</v>
      </c>
      <c r="E1553">
        <f>'Pivot MRIP 12"'!E1556</f>
        <v>0.94160359434525442</v>
      </c>
      <c r="F1553">
        <f>'Pivot MRIP 12"'!F1556</f>
        <v>2</v>
      </c>
      <c r="G1553">
        <f>'Pivot MRIP 12"'!G1556</f>
        <v>0.31421446135594983</v>
      </c>
      <c r="H1553">
        <f t="shared" si="85"/>
        <v>1.0335764429074581</v>
      </c>
      <c r="I1553">
        <f t="shared" si="86"/>
        <v>0.97321929367224524</v>
      </c>
    </row>
    <row r="1554" spans="1:9" x14ac:dyDescent="0.25">
      <c r="A1554">
        <f>'Pivot MRIP 12"'!A1557</f>
        <v>2014</v>
      </c>
      <c r="B1554" t="str">
        <f>'Pivot MRIP 12"'!B1557</f>
        <v>1563220141228015</v>
      </c>
      <c r="C1554">
        <f>'Pivot MRIP 12"'!C1557</f>
        <v>511.37922587000003</v>
      </c>
      <c r="D1554">
        <f>'Pivot MRIP 12"'!D1557</f>
        <v>511.37922587000003</v>
      </c>
      <c r="E1554">
        <f>'Pivot MRIP 12"'!E1557</f>
        <v>0.94160359434525442</v>
      </c>
      <c r="F1554">
        <f>'Pivot MRIP 12"'!F1557</f>
        <v>4</v>
      </c>
      <c r="G1554">
        <f>'Pivot MRIP 12"'!G1557</f>
        <v>4.3990024589832977E-2</v>
      </c>
      <c r="H1554">
        <f t="shared" si="85"/>
        <v>22.495584720751054</v>
      </c>
      <c r="I1554">
        <f t="shared" si="86"/>
        <v>21.181923429957379</v>
      </c>
    </row>
    <row r="1555" spans="1:9" x14ac:dyDescent="0.25">
      <c r="A1555">
        <f>'Pivot MRIP 12"'!A1558</f>
        <v>2014</v>
      </c>
      <c r="B1555" t="str">
        <f>'Pivot MRIP 12"'!B1558</f>
        <v>1563220141228022</v>
      </c>
      <c r="C1555">
        <f>'Pivot MRIP 12"'!C1558</f>
        <v>663.97327590999998</v>
      </c>
      <c r="D1555">
        <f>'Pivot MRIP 12"'!D1558</f>
        <v>663.97327590999998</v>
      </c>
      <c r="E1555">
        <f>'Pivot MRIP 12"'!E1558</f>
        <v>1.4585147372763643</v>
      </c>
      <c r="F1555">
        <f>'Pivot MRIP 12"'!F1558</f>
        <v>12</v>
      </c>
      <c r="G1555">
        <f>'Pivot MRIP 12"'!G1558</f>
        <v>10.83850616335595</v>
      </c>
      <c r="H1555">
        <f t="shared" si="85"/>
        <v>7196.4784432541755</v>
      </c>
      <c r="I1555">
        <f t="shared" si="86"/>
        <v>10496.169865977883</v>
      </c>
    </row>
    <row r="1556" spans="1:9" x14ac:dyDescent="0.25">
      <c r="A1556">
        <f>'Pivot MRIP 12"'!A1559</f>
        <v>2014</v>
      </c>
      <c r="B1556" t="str">
        <f>'Pivot MRIP 12"'!B1559</f>
        <v>1563220141228025</v>
      </c>
      <c r="C1556">
        <f>'Pivot MRIP 12"'!C1559</f>
        <v>511.37922587000003</v>
      </c>
      <c r="D1556">
        <f>'Pivot MRIP 12"'!D1559</f>
        <v>511.37922587000003</v>
      </c>
      <c r="E1556">
        <f>'Pivot MRIP 12"'!E1559</f>
        <v>1.4837964282825751</v>
      </c>
      <c r="F1556">
        <f>'Pivot MRIP 12"'!F1559</f>
        <v>25</v>
      </c>
      <c r="G1556">
        <f>'Pivot MRIP 12"'!G1559</f>
        <v>7.9430961957711901</v>
      </c>
      <c r="H1556">
        <f t="shared" si="85"/>
        <v>4061.9343836044136</v>
      </c>
      <c r="I1556">
        <f t="shared" si="86"/>
        <v>6027.0837303104117</v>
      </c>
    </row>
    <row r="1557" spans="1:9" x14ac:dyDescent="0.25">
      <c r="A1557">
        <f>'Pivot MRIP 12"'!A1560</f>
        <v>2014</v>
      </c>
      <c r="B1557" t="str">
        <f>'Pivot MRIP 12"'!B1560</f>
        <v>1563620140617011</v>
      </c>
      <c r="C1557">
        <f>'Pivot MRIP 12"'!C1560</f>
        <v>523.59321313999999</v>
      </c>
      <c r="D1557">
        <f>'Pivot MRIP 12"'!D1560</f>
        <v>523.59321313999999</v>
      </c>
      <c r="E1557">
        <f>'Pivot MRIP 12"'!E1560</f>
        <v>0.94160359434525431</v>
      </c>
      <c r="F1557">
        <f>'Pivot MRIP 12"'!F1560</f>
        <v>4</v>
      </c>
      <c r="G1557">
        <f>'Pivot MRIP 12"'!G1560</f>
        <v>5.0274313816951972E-2</v>
      </c>
      <c r="H1557">
        <f t="shared" si="85"/>
        <v>26.32328950982658</v>
      </c>
      <c r="I1557">
        <f t="shared" si="86"/>
        <v>24.786104017443435</v>
      </c>
    </row>
    <row r="1558" spans="1:9" x14ac:dyDescent="0.25">
      <c r="A1558">
        <f>'Pivot MRIP 12"'!A1561</f>
        <v>2014</v>
      </c>
      <c r="B1558" t="str">
        <f>'Pivot MRIP 12"'!B1561</f>
        <v>1563620140617013</v>
      </c>
      <c r="C1558">
        <f>'Pivot MRIP 12"'!C1561</f>
        <v>121.67039798</v>
      </c>
      <c r="D1558">
        <f>'Pivot MRIP 12"'!D1561</f>
        <v>121.67039798</v>
      </c>
      <c r="E1558">
        <f>'Pivot MRIP 12"'!E1561</f>
        <v>0.94160359434525442</v>
      </c>
      <c r="F1558">
        <f>'Pivot MRIP 12"'!F1561</f>
        <v>9</v>
      </c>
      <c r="G1558">
        <f>'Pivot MRIP 12"'!G1561</f>
        <v>0.94264338406784953</v>
      </c>
      <c r="H1558">
        <f t="shared" si="85"/>
        <v>114.69179569274925</v>
      </c>
      <c r="I1558">
        <f t="shared" si="86"/>
        <v>107.99420706620427</v>
      </c>
    </row>
    <row r="1559" spans="1:9" x14ac:dyDescent="0.25">
      <c r="A1559">
        <f>'Pivot MRIP 12"'!A1562</f>
        <v>2014</v>
      </c>
      <c r="B1559" t="str">
        <f>'Pivot MRIP 12"'!B1562</f>
        <v>1563620140921002</v>
      </c>
      <c r="C1559">
        <f>'Pivot MRIP 12"'!C1562</f>
        <v>326.24694038000001</v>
      </c>
      <c r="D1559">
        <f>'Pivot MRIP 12"'!D1562</f>
        <v>326.24694038000001</v>
      </c>
      <c r="E1559">
        <f>'Pivot MRIP 12"'!E1562</f>
        <v>0.94160359434525431</v>
      </c>
      <c r="F1559">
        <f>'Pivot MRIP 12"'!F1562</f>
        <v>4</v>
      </c>
      <c r="G1559">
        <f>'Pivot MRIP 12"'!G1562</f>
        <v>1.2568578454237993E-2</v>
      </c>
      <c r="H1559">
        <f t="shared" si="85"/>
        <v>4.1004602656211349</v>
      </c>
      <c r="I1559">
        <f t="shared" si="86"/>
        <v>3.8610081245787566</v>
      </c>
    </row>
    <row r="1560" spans="1:9" x14ac:dyDescent="0.25">
      <c r="A1560">
        <f>'Pivot MRIP 12"'!A1563</f>
        <v>2014</v>
      </c>
      <c r="B1560" t="str">
        <f>'Pivot MRIP 12"'!B1563</f>
        <v>1563620140921009</v>
      </c>
      <c r="C1560">
        <f>'Pivot MRIP 12"'!C1563</f>
        <v>326.24694038000001</v>
      </c>
      <c r="D1560">
        <f>'Pivot MRIP 12"'!D1563</f>
        <v>326.24694038000001</v>
      </c>
      <c r="E1560">
        <f>'Pivot MRIP 12"'!E1563</f>
        <v>1.1974588482349029</v>
      </c>
      <c r="F1560">
        <f>'Pivot MRIP 12"'!F1563</f>
        <v>9</v>
      </c>
      <c r="G1560">
        <f>'Pivot MRIP 12"'!G1563</f>
        <v>2.0113205479355951</v>
      </c>
      <c r="H1560">
        <f t="shared" si="85"/>
        <v>656.18717488741311</v>
      </c>
      <c r="I1560">
        <f t="shared" si="86"/>
        <v>785.7571386671965</v>
      </c>
    </row>
    <row r="1561" spans="1:9" x14ac:dyDescent="0.25">
      <c r="A1561">
        <f>'Pivot MRIP 12"'!A1564</f>
        <v>2014</v>
      </c>
      <c r="B1561" t="str">
        <f>'Pivot MRIP 12"'!B1564</f>
        <v>1563620141018040</v>
      </c>
      <c r="C1561">
        <f>'Pivot MRIP 12"'!C1564</f>
        <v>340.86796306999997</v>
      </c>
      <c r="D1561">
        <f>'Pivot MRIP 12"'!D1564</f>
        <v>340.86796306999997</v>
      </c>
      <c r="E1561">
        <f>'Pivot MRIP 12"'!E1564</f>
        <v>0.94160359434525442</v>
      </c>
      <c r="F1561">
        <f>'Pivot MRIP 12"'!F1564</f>
        <v>9</v>
      </c>
      <c r="G1561">
        <f>'Pivot MRIP 12"'!G1564</f>
        <v>1.8852867681356991E-2</v>
      </c>
      <c r="H1561">
        <f t="shared" si="85"/>
        <v>6.4263386045723907</v>
      </c>
      <c r="I1561">
        <f t="shared" si="86"/>
        <v>6.05106352854503</v>
      </c>
    </row>
    <row r="1562" spans="1:9" x14ac:dyDescent="0.25">
      <c r="A1562">
        <f>'Pivot MRIP 12"'!A1565</f>
        <v>2014</v>
      </c>
      <c r="B1562" t="str">
        <f>'Pivot MRIP 12"'!B1565</f>
        <v>1563620141226008</v>
      </c>
      <c r="C1562">
        <f>'Pivot MRIP 12"'!C1565</f>
        <v>111.60429763</v>
      </c>
      <c r="D1562">
        <f>'Pivot MRIP 12"'!D1565</f>
        <v>111.60429763</v>
      </c>
      <c r="E1562">
        <f>'Pivot MRIP 12"'!E1565</f>
        <v>0.94160359434525431</v>
      </c>
      <c r="F1562">
        <f>'Pivot MRIP 12"'!F1565</f>
        <v>3</v>
      </c>
      <c r="G1562">
        <f>'Pivot MRIP 12"'!G1565</f>
        <v>1.2568578454237993E-2</v>
      </c>
      <c r="H1562">
        <f t="shared" si="85"/>
        <v>1.4027073705927824</v>
      </c>
      <c r="I1562">
        <f t="shared" si="86"/>
        <v>1.3207943019647446</v>
      </c>
    </row>
    <row r="1563" spans="1:9" x14ac:dyDescent="0.25">
      <c r="A1563">
        <f>'Pivot MRIP 12"'!A1566</f>
        <v>2014</v>
      </c>
      <c r="B1563" t="str">
        <f>'Pivot MRIP 12"'!B1566</f>
        <v>1565120140614015</v>
      </c>
      <c r="C1563">
        <f>'Pivot MRIP 12"'!C1566</f>
        <v>102.3622605</v>
      </c>
      <c r="D1563">
        <f>'Pivot MRIP 12"'!D1566</f>
        <v>102.3622605</v>
      </c>
      <c r="E1563">
        <f>'Pivot MRIP 12"'!E1566</f>
        <v>0.94160359434525431</v>
      </c>
      <c r="F1563">
        <f>'Pivot MRIP 12"'!F1566</f>
        <v>4</v>
      </c>
      <c r="G1563">
        <f>'Pivot MRIP 12"'!G1566</f>
        <v>6.9127181498308959E-2</v>
      </c>
      <c r="H1563">
        <f t="shared" si="85"/>
        <v>7.0760145601606821</v>
      </c>
      <c r="I1563">
        <f t="shared" si="86"/>
        <v>6.6628007434866516</v>
      </c>
    </row>
    <row r="1564" spans="1:9" x14ac:dyDescent="0.25">
      <c r="A1564">
        <f>'Pivot MRIP 12"'!A1567</f>
        <v>2014</v>
      </c>
      <c r="B1564" t="str">
        <f>'Pivot MRIP 12"'!B1567</f>
        <v>1565120140614019</v>
      </c>
      <c r="C1564">
        <f>'Pivot MRIP 12"'!C1567</f>
        <v>102.3622605</v>
      </c>
      <c r="D1564">
        <f>'Pivot MRIP 12"'!D1567</f>
        <v>102.3622605</v>
      </c>
      <c r="E1564">
        <f>'Pivot MRIP 12"'!E1567</f>
        <v>0.94160359434525431</v>
      </c>
      <c r="F1564">
        <f>'Pivot MRIP 12"'!F1567</f>
        <v>2</v>
      </c>
      <c r="G1564">
        <f>'Pivot MRIP 12"'!G1567</f>
        <v>6.2842892271189965E-3</v>
      </c>
      <c r="H1564">
        <f t="shared" si="85"/>
        <v>0.64327405092369838</v>
      </c>
      <c r="I1564">
        <f t="shared" si="86"/>
        <v>0.60570915849878659</v>
      </c>
    </row>
    <row r="1565" spans="1:9" x14ac:dyDescent="0.25">
      <c r="A1565">
        <f>'Pivot MRIP 12"'!A1568</f>
        <v>2014</v>
      </c>
      <c r="B1565" t="str">
        <f>'Pivot MRIP 12"'!B1568</f>
        <v>1565120140614032</v>
      </c>
      <c r="C1565">
        <f>'Pivot MRIP 12"'!C1568</f>
        <v>102.3622605</v>
      </c>
      <c r="D1565">
        <f>'Pivot MRIP 12"'!D1568</f>
        <v>102.3622605</v>
      </c>
      <c r="E1565">
        <f>'Pivot MRIP 12"'!E1568</f>
        <v>0.94160359434525431</v>
      </c>
      <c r="F1565">
        <f>'Pivot MRIP 12"'!F1568</f>
        <v>2</v>
      </c>
      <c r="G1565">
        <f>'Pivot MRIP 12"'!G1568</f>
        <v>2.5137156908475986E-2</v>
      </c>
      <c r="H1565">
        <f t="shared" si="85"/>
        <v>2.5730962036947935</v>
      </c>
      <c r="I1565">
        <f t="shared" si="86"/>
        <v>2.4228366339951464</v>
      </c>
    </row>
    <row r="1566" spans="1:9" x14ac:dyDescent="0.25">
      <c r="A1566">
        <f>'Pivot MRIP 12"'!A1569</f>
        <v>2014</v>
      </c>
      <c r="B1566" t="str">
        <f>'Pivot MRIP 12"'!B1569</f>
        <v>1565120140614038</v>
      </c>
      <c r="C1566">
        <f>'Pivot MRIP 12"'!C1569</f>
        <v>263.16613423000001</v>
      </c>
      <c r="D1566">
        <f>'Pivot MRIP 12"'!D1569</f>
        <v>263.16613423000001</v>
      </c>
      <c r="E1566">
        <f>'Pivot MRIP 12"'!E1569</f>
        <v>0.94160359434525442</v>
      </c>
      <c r="F1566">
        <f>'Pivot MRIP 12"'!F1569</f>
        <v>3</v>
      </c>
      <c r="G1566">
        <f>'Pivot MRIP 12"'!G1569</f>
        <v>0.15082294145085592</v>
      </c>
      <c r="H1566">
        <f t="shared" si="85"/>
        <v>39.69149045481938</v>
      </c>
      <c r="I1566">
        <f t="shared" si="86"/>
        <v>37.373650077178283</v>
      </c>
    </row>
    <row r="1567" spans="1:9" x14ac:dyDescent="0.25">
      <c r="A1567">
        <f>'Pivot MRIP 12"'!A1570</f>
        <v>2014</v>
      </c>
      <c r="B1567" t="str">
        <f>'Pivot MRIP 12"'!B1570</f>
        <v>1565120140719004</v>
      </c>
      <c r="C1567">
        <f>'Pivot MRIP 12"'!C1570</f>
        <v>1659.7287744</v>
      </c>
      <c r="D1567">
        <f>'Pivot MRIP 12"'!D1570</f>
        <v>1659.7287744</v>
      </c>
      <c r="E1567">
        <f>'Pivot MRIP 12"'!E1570</f>
        <v>0.94160359434525431</v>
      </c>
      <c r="F1567">
        <f>'Pivot MRIP 12"'!F1570</f>
        <v>2</v>
      </c>
      <c r="G1567">
        <f>'Pivot MRIP 12"'!G1570</f>
        <v>6.2842892271189965E-3</v>
      </c>
      <c r="H1567">
        <f t="shared" si="85"/>
        <v>10.430215656901336</v>
      </c>
      <c r="I1567">
        <f t="shared" si="86"/>
        <v>9.8211285523344447</v>
      </c>
    </row>
    <row r="1568" spans="1:9" x14ac:dyDescent="0.25">
      <c r="A1568">
        <f>'Pivot MRIP 12"'!A1571</f>
        <v>2014</v>
      </c>
      <c r="B1568" t="str">
        <f>'Pivot MRIP 12"'!B1571</f>
        <v>1565120140719016</v>
      </c>
      <c r="C1568">
        <f>'Pivot MRIP 12"'!C1571</f>
        <v>1052.5921478</v>
      </c>
      <c r="D1568">
        <f>'Pivot MRIP 12"'!D1571</f>
        <v>1052.5921478</v>
      </c>
      <c r="E1568">
        <f>'Pivot MRIP 12"'!E1571</f>
        <v>0.94160359434525442</v>
      </c>
      <c r="F1568">
        <f>'Pivot MRIP 12"'!F1571</f>
        <v>5</v>
      </c>
      <c r="G1568">
        <f>'Pivot MRIP 12"'!G1571</f>
        <v>3.1421446135594985E-2</v>
      </c>
      <c r="H1568">
        <f t="shared" si="85"/>
        <v>33.073967474847933</v>
      </c>
      <c r="I1568">
        <f t="shared" si="86"/>
        <v>31.142566653574853</v>
      </c>
    </row>
    <row r="1569" spans="1:9" x14ac:dyDescent="0.25">
      <c r="A1569">
        <f>'Pivot MRIP 12"'!A1572</f>
        <v>2014</v>
      </c>
      <c r="B1569" t="str">
        <f>'Pivot MRIP 12"'!B1572</f>
        <v>1565120140719030</v>
      </c>
      <c r="C1569">
        <f>'Pivot MRIP 12"'!C1572</f>
        <v>850.21327220000001</v>
      </c>
      <c r="D1569">
        <f>'Pivot MRIP 12"'!D1572</f>
        <v>850.21327220000001</v>
      </c>
      <c r="E1569">
        <f>'Pivot MRIP 12"'!E1572</f>
        <v>0.94160359434525442</v>
      </c>
      <c r="F1569">
        <f>'Pivot MRIP 12"'!F1572</f>
        <v>3</v>
      </c>
      <c r="G1569">
        <f>'Pivot MRIP 12"'!G1572</f>
        <v>1.8852867681356991E-2</v>
      </c>
      <c r="H1569">
        <f t="shared" si="85"/>
        <v>16.028958321720154</v>
      </c>
      <c r="I1569">
        <f t="shared" si="86"/>
        <v>15.092924769341973</v>
      </c>
    </row>
    <row r="1570" spans="1:9" x14ac:dyDescent="0.25">
      <c r="A1570">
        <f>'Pivot MRIP 12"'!A1573</f>
        <v>2014</v>
      </c>
      <c r="B1570" t="str">
        <f>'Pivot MRIP 12"'!B1573</f>
        <v>1565120140719037</v>
      </c>
      <c r="C1570">
        <f>'Pivot MRIP 12"'!C1573</f>
        <v>850.21327220000001</v>
      </c>
      <c r="D1570">
        <f>'Pivot MRIP 12"'!D1573</f>
        <v>850.21327220000001</v>
      </c>
      <c r="E1570">
        <f>'Pivot MRIP 12"'!E1573</f>
        <v>0.94160359434525442</v>
      </c>
      <c r="F1570">
        <f>'Pivot MRIP 12"'!F1573</f>
        <v>5</v>
      </c>
      <c r="G1570">
        <f>'Pivot MRIP 12"'!G1573</f>
        <v>1.8852867681356991E-2</v>
      </c>
      <c r="H1570">
        <f t="shared" si="85"/>
        <v>16.028958321720154</v>
      </c>
      <c r="I1570">
        <f t="shared" si="86"/>
        <v>15.092924769341973</v>
      </c>
    </row>
    <row r="1571" spans="1:9" x14ac:dyDescent="0.25">
      <c r="A1571">
        <f>'Pivot MRIP 12"'!A1574</f>
        <v>2014</v>
      </c>
      <c r="B1571" t="str">
        <f>'Pivot MRIP 12"'!B1574</f>
        <v>1565120140725010</v>
      </c>
      <c r="C1571">
        <f>'Pivot MRIP 12"'!C1574</f>
        <v>98.301934927999994</v>
      </c>
      <c r="D1571">
        <f>'Pivot MRIP 12"'!D1574</f>
        <v>98.301934927999994</v>
      </c>
      <c r="E1571">
        <f>'Pivot MRIP 12"'!E1574</f>
        <v>0.94160359434525431</v>
      </c>
      <c r="F1571">
        <f>'Pivot MRIP 12"'!F1574</f>
        <v>2</v>
      </c>
      <c r="G1571">
        <f>'Pivot MRIP 12"'!G1574</f>
        <v>6.2842892271189965E-3</v>
      </c>
      <c r="H1571">
        <f t="shared" si="85"/>
        <v>0.61775779067298298</v>
      </c>
      <c r="I1571">
        <f t="shared" si="86"/>
        <v>0.58168295613246401</v>
      </c>
    </row>
    <row r="1572" spans="1:9" x14ac:dyDescent="0.25">
      <c r="A1572">
        <f>'Pivot MRIP 12"'!A1575</f>
        <v>2014</v>
      </c>
      <c r="B1572" t="str">
        <f>'Pivot MRIP 12"'!B1575</f>
        <v>1565120140725019</v>
      </c>
      <c r="C1572">
        <f>'Pivot MRIP 12"'!C1575</f>
        <v>98.301934927999994</v>
      </c>
      <c r="D1572">
        <f>'Pivot MRIP 12"'!D1575</f>
        <v>98.301934927999994</v>
      </c>
      <c r="E1572">
        <f>'Pivot MRIP 12"'!E1575</f>
        <v>1.1648860246346329</v>
      </c>
      <c r="F1572">
        <f>'Pivot MRIP 12"'!F1575</f>
        <v>2</v>
      </c>
      <c r="G1572">
        <f>'Pivot MRIP 12"'!G1575</f>
        <v>1.9999752706355951</v>
      </c>
      <c r="H1572">
        <f t="shared" si="85"/>
        <v>196.60143891162946</v>
      </c>
      <c r="I1572">
        <f t="shared" si="86"/>
        <v>229.01826861121666</v>
      </c>
    </row>
    <row r="1573" spans="1:9" x14ac:dyDescent="0.25">
      <c r="A1573">
        <f>'Pivot MRIP 12"'!A1576</f>
        <v>2014</v>
      </c>
      <c r="B1573" t="str">
        <f>'Pivot MRIP 12"'!B1576</f>
        <v>1565120140725031</v>
      </c>
      <c r="C1573">
        <f>'Pivot MRIP 12"'!C1576</f>
        <v>98.301934927999994</v>
      </c>
      <c r="D1573">
        <f>'Pivot MRIP 12"'!D1576</f>
        <v>98.301934927999994</v>
      </c>
      <c r="E1573">
        <f>'Pivot MRIP 12"'!E1576</f>
        <v>0.94160359434525431</v>
      </c>
      <c r="F1573">
        <f>'Pivot MRIP 12"'!F1576</f>
        <v>3</v>
      </c>
      <c r="G1573">
        <f>'Pivot MRIP 12"'!G1576</f>
        <v>1.2568578454237993E-2</v>
      </c>
      <c r="H1573">
        <f t="shared" si="85"/>
        <v>1.235515581345966</v>
      </c>
      <c r="I1573">
        <f t="shared" si="86"/>
        <v>1.163365912264928</v>
      </c>
    </row>
    <row r="1574" spans="1:9" x14ac:dyDescent="0.25">
      <c r="A1574">
        <f>'Pivot MRIP 12"'!A1577</f>
        <v>2014</v>
      </c>
      <c r="B1574" t="str">
        <f>'Pivot MRIP 12"'!B1577</f>
        <v>1565120140725046</v>
      </c>
      <c r="C1574">
        <f>'Pivot MRIP 12"'!C1577</f>
        <v>98.301934927999994</v>
      </c>
      <c r="D1574">
        <f>'Pivot MRIP 12"'!D1577</f>
        <v>98.301934927999994</v>
      </c>
      <c r="E1574">
        <f>'Pivot MRIP 12"'!E1577</f>
        <v>0.94160359434525431</v>
      </c>
      <c r="F1574">
        <f>'Pivot MRIP 12"'!F1577</f>
        <v>4</v>
      </c>
      <c r="G1574">
        <f>'Pivot MRIP 12"'!G1577</f>
        <v>6.2842892271189965E-3</v>
      </c>
      <c r="H1574">
        <f t="shared" si="85"/>
        <v>0.61775779067298298</v>
      </c>
      <c r="I1574">
        <f t="shared" si="86"/>
        <v>0.58168295613246401</v>
      </c>
    </row>
    <row r="1575" spans="1:9" x14ac:dyDescent="0.25">
      <c r="A1575">
        <f>'Pivot MRIP 12"'!A1578</f>
        <v>2014</v>
      </c>
      <c r="B1575" t="str">
        <f>'Pivot MRIP 12"'!B1578</f>
        <v>1565120140725055</v>
      </c>
      <c r="C1575">
        <f>'Pivot MRIP 12"'!C1578</f>
        <v>117.50332324999999</v>
      </c>
      <c r="D1575">
        <f>'Pivot MRIP 12"'!D1578</f>
        <v>117.50332324999999</v>
      </c>
      <c r="E1575">
        <f>'Pivot MRIP 12"'!E1578</f>
        <v>0.94160359434525442</v>
      </c>
      <c r="F1575">
        <f>'Pivot MRIP 12"'!F1578</f>
        <v>12</v>
      </c>
      <c r="G1575">
        <f>'Pivot MRIP 12"'!G1578</f>
        <v>0.22623441217628387</v>
      </c>
      <c r="H1575">
        <f t="shared" si="85"/>
        <v>26.583295264223619</v>
      </c>
      <c r="I1575">
        <f t="shared" si="86"/>
        <v>25.030926370334139</v>
      </c>
    </row>
    <row r="1576" spans="1:9" x14ac:dyDescent="0.25">
      <c r="A1576">
        <f>'Pivot MRIP 12"'!A1579</f>
        <v>2014</v>
      </c>
      <c r="B1576" t="str">
        <f>'Pivot MRIP 12"'!B1579</f>
        <v>1565120140725058</v>
      </c>
      <c r="C1576">
        <f>'Pivot MRIP 12"'!C1579</f>
        <v>213.51026483000001</v>
      </c>
      <c r="D1576">
        <f>'Pivot MRIP 12"'!D1579</f>
        <v>213.51026483000001</v>
      </c>
      <c r="E1576">
        <f>'Pivot MRIP 12"'!E1579</f>
        <v>0.94160359434525442</v>
      </c>
      <c r="F1576">
        <f>'Pivot MRIP 12"'!F1579</f>
        <v>3</v>
      </c>
      <c r="G1576">
        <f>'Pivot MRIP 12"'!G1579</f>
        <v>7.5411470725427962E-2</v>
      </c>
      <c r="H1576">
        <f t="shared" si="85"/>
        <v>16.101123085805916</v>
      </c>
      <c r="I1576">
        <f t="shared" si="86"/>
        <v>15.160875370590205</v>
      </c>
    </row>
    <row r="1577" spans="1:9" x14ac:dyDescent="0.25">
      <c r="A1577">
        <f>'Pivot MRIP 12"'!A1580</f>
        <v>2014</v>
      </c>
      <c r="B1577" t="str">
        <f>'Pivot MRIP 12"'!B1580</f>
        <v>1565120140725059</v>
      </c>
      <c r="C1577">
        <f>'Pivot MRIP 12"'!C1580</f>
        <v>98.301934927999994</v>
      </c>
      <c r="D1577">
        <f>'Pivot MRIP 12"'!D1580</f>
        <v>98.301934927999994</v>
      </c>
      <c r="E1577">
        <f>'Pivot MRIP 12"'!E1580</f>
        <v>0.94160359434525442</v>
      </c>
      <c r="F1577">
        <f>'Pivot MRIP 12"'!F1580</f>
        <v>2</v>
      </c>
      <c r="G1577">
        <f>'Pivot MRIP 12"'!G1580</f>
        <v>1.8852867681356991E-2</v>
      </c>
      <c r="H1577">
        <f t="shared" si="85"/>
        <v>1.8532733720189489</v>
      </c>
      <c r="I1577">
        <f t="shared" si="86"/>
        <v>1.7450488683973921</v>
      </c>
    </row>
    <row r="1578" spans="1:9" x14ac:dyDescent="0.25">
      <c r="A1578">
        <f>'Pivot MRIP 12"'!A1581</f>
        <v>2014</v>
      </c>
      <c r="B1578" t="str">
        <f>'Pivot MRIP 12"'!B1581</f>
        <v>1565120140809014</v>
      </c>
      <c r="C1578">
        <f>'Pivot MRIP 12"'!C1581</f>
        <v>503.67768411999998</v>
      </c>
      <c r="D1578">
        <f>'Pivot MRIP 12"'!D1581</f>
        <v>503.67768411999998</v>
      </c>
      <c r="E1578">
        <f>'Pivot MRIP 12"'!E1581</f>
        <v>1.2103021553726667</v>
      </c>
      <c r="F1578">
        <f>'Pivot MRIP 12"'!F1581</f>
        <v>4</v>
      </c>
      <c r="G1578">
        <f>'Pivot MRIP 12"'!G1581</f>
        <v>3.17932273021357</v>
      </c>
      <c r="H1578">
        <f t="shared" si="85"/>
        <v>1601.3539098240465</v>
      </c>
      <c r="I1578">
        <f t="shared" si="86"/>
        <v>1938.1220885744904</v>
      </c>
    </row>
    <row r="1579" spans="1:9" x14ac:dyDescent="0.25">
      <c r="A1579">
        <f>'Pivot MRIP 12"'!A1582</f>
        <v>2014</v>
      </c>
      <c r="B1579" t="str">
        <f>'Pivot MRIP 12"'!B1582</f>
        <v>1565220140615003</v>
      </c>
      <c r="C1579">
        <f>'Pivot MRIP 12"'!C1582</f>
        <v>97.545466464</v>
      </c>
      <c r="D1579">
        <f>'Pivot MRIP 12"'!D1582</f>
        <v>97.545466464</v>
      </c>
      <c r="E1579">
        <f>'Pivot MRIP 12"'!E1582</f>
        <v>0.94160359434525442</v>
      </c>
      <c r="F1579">
        <f>'Pivot MRIP 12"'!F1582</f>
        <v>4</v>
      </c>
      <c r="G1579">
        <f>'Pivot MRIP 12"'!G1582</f>
        <v>0.15082294145085592</v>
      </c>
      <c r="H1579">
        <f t="shared" si="85"/>
        <v>14.712094177296303</v>
      </c>
      <c r="I1579">
        <f t="shared" si="86"/>
        <v>13.852960757688088</v>
      </c>
    </row>
    <row r="1580" spans="1:9" x14ac:dyDescent="0.25">
      <c r="A1580">
        <f>'Pivot MRIP 12"'!A1583</f>
        <v>2014</v>
      </c>
      <c r="B1580" t="str">
        <f>'Pivot MRIP 12"'!B1583</f>
        <v>1565220140615010</v>
      </c>
      <c r="C1580">
        <f>'Pivot MRIP 12"'!C1583</f>
        <v>97.545466464</v>
      </c>
      <c r="D1580">
        <f>'Pivot MRIP 12"'!D1583</f>
        <v>97.545466464</v>
      </c>
      <c r="E1580">
        <f>'Pivot MRIP 12"'!E1583</f>
        <v>0.94160359434525442</v>
      </c>
      <c r="F1580">
        <f>'Pivot MRIP 12"'!F1583</f>
        <v>16</v>
      </c>
      <c r="G1580">
        <f>'Pivot MRIP 12"'!G1583</f>
        <v>0.37705735362713977</v>
      </c>
      <c r="H1580">
        <f t="shared" si="85"/>
        <v>36.780235443240748</v>
      </c>
      <c r="I1580">
        <f t="shared" si="86"/>
        <v>34.632401894220209</v>
      </c>
    </row>
    <row r="1581" spans="1:9" x14ac:dyDescent="0.25">
      <c r="A1581">
        <f>'Pivot MRIP 12"'!A1584</f>
        <v>2014</v>
      </c>
      <c r="B1581" t="str">
        <f>'Pivot MRIP 12"'!B1584</f>
        <v>1565220140629006</v>
      </c>
      <c r="C1581">
        <f>'Pivot MRIP 12"'!C1584</f>
        <v>15.905890499</v>
      </c>
      <c r="D1581">
        <f>'Pivot MRIP 12"'!D1584</f>
        <v>15.905890499</v>
      </c>
      <c r="E1581">
        <f>'Pivot MRIP 12"'!E1584</f>
        <v>0.94160359434525442</v>
      </c>
      <c r="F1581">
        <f>'Pivot MRIP 12"'!F1584</f>
        <v>2</v>
      </c>
      <c r="G1581">
        <f>'Pivot MRIP 12"'!G1584</f>
        <v>1.8852867681356991E-2</v>
      </c>
      <c r="H1581">
        <f t="shared" si="85"/>
        <v>0.29987164893180029</v>
      </c>
      <c r="I1581">
        <f t="shared" si="86"/>
        <v>0.28236022247642145</v>
      </c>
    </row>
    <row r="1582" spans="1:9" x14ac:dyDescent="0.25">
      <c r="A1582">
        <f>'Pivot MRIP 12"'!A1585</f>
        <v>2014</v>
      </c>
      <c r="B1582" t="str">
        <f>'Pivot MRIP 12"'!B1585</f>
        <v>1565220140629008</v>
      </c>
      <c r="C1582">
        <f>'Pivot MRIP 12"'!C1585</f>
        <v>15.905890499</v>
      </c>
      <c r="D1582">
        <f>'Pivot MRIP 12"'!D1585</f>
        <v>15.905890499</v>
      </c>
      <c r="E1582">
        <f>'Pivot MRIP 12"'!E1585</f>
        <v>0.94160359434525442</v>
      </c>
      <c r="F1582">
        <f>'Pivot MRIP 12"'!F1585</f>
        <v>6</v>
      </c>
      <c r="G1582">
        <f>'Pivot MRIP 12"'!G1585</f>
        <v>4.3990024589832977E-2</v>
      </c>
      <c r="H1582">
        <f t="shared" si="85"/>
        <v>0.69970051417420076</v>
      </c>
      <c r="I1582">
        <f t="shared" si="86"/>
        <v>0.65884051911165009</v>
      </c>
    </row>
    <row r="1583" spans="1:9" x14ac:dyDescent="0.25">
      <c r="A1583">
        <f>'Pivot MRIP 12"'!A1586</f>
        <v>2014</v>
      </c>
      <c r="B1583" t="str">
        <f>'Pivot MRIP 12"'!B1586</f>
        <v>1565220140629014</v>
      </c>
      <c r="C1583">
        <f>'Pivot MRIP 12"'!C1586</f>
        <v>15.905890499</v>
      </c>
      <c r="D1583">
        <f>'Pivot MRIP 12"'!D1586</f>
        <v>15.905890499</v>
      </c>
      <c r="E1583">
        <f>'Pivot MRIP 12"'!E1586</f>
        <v>1.0993375730941801</v>
      </c>
      <c r="F1583">
        <f>'Pivot MRIP 12"'!F1586</f>
        <v>5</v>
      </c>
      <c r="G1583">
        <f>'Pivot MRIP 12"'!G1586</f>
        <v>1.0188528676813571</v>
      </c>
      <c r="H1583">
        <f t="shared" si="85"/>
        <v>16.2057621479318</v>
      </c>
      <c r="I1583">
        <f t="shared" si="86"/>
        <v>17.815603229848872</v>
      </c>
    </row>
    <row r="1584" spans="1:9" x14ac:dyDescent="0.25">
      <c r="A1584">
        <f>'Pivot MRIP 12"'!A1587</f>
        <v>2014</v>
      </c>
      <c r="B1584" t="str">
        <f>'Pivot MRIP 12"'!B1587</f>
        <v>1565220140720005</v>
      </c>
      <c r="C1584">
        <f>'Pivot MRIP 12"'!C1587</f>
        <v>371.41966101999998</v>
      </c>
      <c r="D1584">
        <f>'Pivot MRIP 12"'!D1587</f>
        <v>371.41966101999998</v>
      </c>
      <c r="E1584">
        <f>'Pivot MRIP 12"'!E1587</f>
        <v>0.94160359434525442</v>
      </c>
      <c r="F1584">
        <f>'Pivot MRIP 12"'!F1587</f>
        <v>9</v>
      </c>
      <c r="G1584">
        <f>'Pivot MRIP 12"'!G1587</f>
        <v>3.7705735362713981E-2</v>
      </c>
      <c r="H1584">
        <f t="shared" si="85"/>
        <v>14.004651446929053</v>
      </c>
      <c r="I1584">
        <f t="shared" si="86"/>
        <v>13.186830139980865</v>
      </c>
    </row>
    <row r="1585" spans="1:9" x14ac:dyDescent="0.25">
      <c r="A1585">
        <f>'Pivot MRIP 12"'!A1588</f>
        <v>2014</v>
      </c>
      <c r="B1585" t="str">
        <f>'Pivot MRIP 12"'!B1588</f>
        <v>1565220140720008</v>
      </c>
      <c r="C1585">
        <f>'Pivot MRIP 12"'!C1588</f>
        <v>371.41966101999998</v>
      </c>
      <c r="D1585">
        <f>'Pivot MRIP 12"'!D1588</f>
        <v>371.41966101999998</v>
      </c>
      <c r="E1585">
        <f>'Pivot MRIP 12"'!E1588</f>
        <v>0.94160359434525431</v>
      </c>
      <c r="F1585">
        <f>'Pivot MRIP 12"'!F1588</f>
        <v>2</v>
      </c>
      <c r="G1585">
        <f>'Pivot MRIP 12"'!G1588</f>
        <v>1.2568578454237993E-2</v>
      </c>
      <c r="H1585">
        <f t="shared" si="85"/>
        <v>4.6682171489763507</v>
      </c>
      <c r="I1585">
        <f t="shared" si="86"/>
        <v>4.3956100466602877</v>
      </c>
    </row>
    <row r="1586" spans="1:9" x14ac:dyDescent="0.25">
      <c r="A1586">
        <f>'Pivot MRIP 12"'!A1589</f>
        <v>2014</v>
      </c>
      <c r="B1586" t="str">
        <f>'Pivot MRIP 12"'!B1589</f>
        <v>1565220140720023</v>
      </c>
      <c r="C1586">
        <f>'Pivot MRIP 12"'!C1589</f>
        <v>702.14155206999999</v>
      </c>
      <c r="D1586">
        <f>'Pivot MRIP 12"'!D1589</f>
        <v>702.14155206999999</v>
      </c>
      <c r="E1586">
        <f>'Pivot MRIP 12"'!E1589</f>
        <v>0.94160359434525442</v>
      </c>
      <c r="F1586">
        <f>'Pivot MRIP 12"'!F1589</f>
        <v>2</v>
      </c>
      <c r="G1586">
        <f>'Pivot MRIP 12"'!G1589</f>
        <v>3.7705735362713981E-2</v>
      </c>
      <c r="H1586">
        <f t="shared" si="85"/>
        <v>26.474763549516677</v>
      </c>
      <c r="I1586">
        <f t="shared" si="86"/>
        <v>24.92873251766563</v>
      </c>
    </row>
    <row r="1587" spans="1:9" x14ac:dyDescent="0.25">
      <c r="A1587">
        <f>'Pivot MRIP 12"'!A1590</f>
        <v>2014</v>
      </c>
      <c r="B1587" t="str">
        <f>'Pivot MRIP 12"'!B1590</f>
        <v>1565220140720028</v>
      </c>
      <c r="C1587">
        <f>'Pivot MRIP 12"'!C1590</f>
        <v>1363.5853342</v>
      </c>
      <c r="D1587">
        <f>'Pivot MRIP 12"'!D1590</f>
        <v>1363.5853342</v>
      </c>
      <c r="E1587">
        <f>'Pivot MRIP 12"'!E1590</f>
        <v>0.94160359434525442</v>
      </c>
      <c r="F1587">
        <f>'Pivot MRIP 12"'!F1590</f>
        <v>4</v>
      </c>
      <c r="G1587">
        <f>'Pivot MRIP 12"'!G1590</f>
        <v>1.8852867681356991E-2</v>
      </c>
      <c r="H1587">
        <f t="shared" si="85"/>
        <v>25.707493877911553</v>
      </c>
      <c r="I1587">
        <f t="shared" si="86"/>
        <v>24.20626863705014</v>
      </c>
    </row>
    <row r="1588" spans="1:9" x14ac:dyDescent="0.25">
      <c r="A1588">
        <f>'Pivot MRIP 12"'!A1591</f>
        <v>2014</v>
      </c>
      <c r="B1588" t="str">
        <f>'Pivot MRIP 12"'!B1591</f>
        <v>1565220140720029</v>
      </c>
      <c r="C1588">
        <f>'Pivot MRIP 12"'!C1591</f>
        <v>371.41966101999998</v>
      </c>
      <c r="D1588">
        <f>'Pivot MRIP 12"'!D1591</f>
        <v>371.41966101999998</v>
      </c>
      <c r="E1588">
        <f>'Pivot MRIP 12"'!E1591</f>
        <v>0.94160359434525442</v>
      </c>
      <c r="F1588">
        <f>'Pivot MRIP 12"'!F1591</f>
        <v>16</v>
      </c>
      <c r="G1588">
        <f>'Pivot MRIP 12"'!G1591</f>
        <v>0.17596009835933191</v>
      </c>
      <c r="H1588">
        <f t="shared" si="85"/>
        <v>65.355040085668918</v>
      </c>
      <c r="I1588">
        <f t="shared" si="86"/>
        <v>61.538540653244041</v>
      </c>
    </row>
    <row r="1589" spans="1:9" x14ac:dyDescent="0.25">
      <c r="A1589">
        <f>'Pivot MRIP 12"'!A1592</f>
        <v>2014</v>
      </c>
      <c r="B1589" t="str">
        <f>'Pivot MRIP 12"'!B1592</f>
        <v>1565220140720034</v>
      </c>
      <c r="C1589">
        <f>'Pivot MRIP 12"'!C1592</f>
        <v>371.41966101999998</v>
      </c>
      <c r="D1589">
        <f>'Pivot MRIP 12"'!D1592</f>
        <v>371.41966101999998</v>
      </c>
      <c r="E1589">
        <f>'Pivot MRIP 12"'!E1592</f>
        <v>0.94160359434525431</v>
      </c>
      <c r="F1589">
        <f>'Pivot MRIP 12"'!F1592</f>
        <v>3</v>
      </c>
      <c r="G1589">
        <f>'Pivot MRIP 12"'!G1592</f>
        <v>2.5137156908475986E-2</v>
      </c>
      <c r="H1589">
        <f t="shared" si="85"/>
        <v>9.3364342979527013</v>
      </c>
      <c r="I1589">
        <f t="shared" si="86"/>
        <v>8.7912200933205753</v>
      </c>
    </row>
    <row r="1590" spans="1:9" x14ac:dyDescent="0.25">
      <c r="A1590">
        <f>'Pivot MRIP 12"'!A1593</f>
        <v>2014</v>
      </c>
      <c r="B1590" t="str">
        <f>'Pivot MRIP 12"'!B1593</f>
        <v>1565220140727016</v>
      </c>
      <c r="C1590">
        <f>'Pivot MRIP 12"'!C1593</f>
        <v>180.13157627000001</v>
      </c>
      <c r="D1590">
        <f>'Pivot MRIP 12"'!D1593</f>
        <v>180.13157627000001</v>
      </c>
      <c r="E1590">
        <f>'Pivot MRIP 12"'!E1593</f>
        <v>0.94160359434525442</v>
      </c>
      <c r="F1590">
        <f>'Pivot MRIP 12"'!F1593</f>
        <v>5</v>
      </c>
      <c r="G1590">
        <f>'Pivot MRIP 12"'!G1593</f>
        <v>9.4264338406784942E-2</v>
      </c>
      <c r="H1590">
        <f t="shared" si="85"/>
        <v>16.979983863262873</v>
      </c>
      <c r="I1590">
        <f t="shared" si="86"/>
        <v>15.988413837572741</v>
      </c>
    </row>
    <row r="1591" spans="1:9" x14ac:dyDescent="0.25">
      <c r="A1591">
        <f>'Pivot MRIP 12"'!A1594</f>
        <v>2014</v>
      </c>
      <c r="B1591" t="str">
        <f>'Pivot MRIP 12"'!B1594</f>
        <v>1565220140727019</v>
      </c>
      <c r="C1591">
        <f>'Pivot MRIP 12"'!C1594</f>
        <v>68.584531233999996</v>
      </c>
      <c r="D1591">
        <f>'Pivot MRIP 12"'!D1594</f>
        <v>68.584531233999996</v>
      </c>
      <c r="E1591">
        <f>'Pivot MRIP 12"'!E1594</f>
        <v>0.94160359434525442</v>
      </c>
      <c r="F1591">
        <f>'Pivot MRIP 12"'!F1594</f>
        <v>4</v>
      </c>
      <c r="G1591">
        <f>'Pivot MRIP 12"'!G1594</f>
        <v>7.5411470725427962E-2</v>
      </c>
      <c r="H1591">
        <f t="shared" si="85"/>
        <v>5.1720603693699907</v>
      </c>
      <c r="I1591">
        <f t="shared" si="86"/>
        <v>4.870030633969427</v>
      </c>
    </row>
    <row r="1592" spans="1:9" x14ac:dyDescent="0.25">
      <c r="A1592">
        <f>'Pivot MRIP 12"'!A1595</f>
        <v>2014</v>
      </c>
      <c r="B1592" t="str">
        <f>'Pivot MRIP 12"'!B1595</f>
        <v>1565220140727029</v>
      </c>
      <c r="C1592">
        <f>'Pivot MRIP 12"'!C1595</f>
        <v>68.584531233999996</v>
      </c>
      <c r="D1592">
        <f>'Pivot MRIP 12"'!D1595</f>
        <v>68.584531233999996</v>
      </c>
      <c r="E1592">
        <f>'Pivot MRIP 12"'!E1595</f>
        <v>0.94160359434525442</v>
      </c>
      <c r="F1592">
        <f>'Pivot MRIP 12"'!F1595</f>
        <v>9</v>
      </c>
      <c r="G1592">
        <f>'Pivot MRIP 12"'!G1595</f>
        <v>0.34563590749154482</v>
      </c>
      <c r="H1592">
        <f t="shared" si="85"/>
        <v>23.705276692945791</v>
      </c>
      <c r="I1592">
        <f t="shared" si="86"/>
        <v>22.320973739026542</v>
      </c>
    </row>
    <row r="1593" spans="1:9" x14ac:dyDescent="0.25">
      <c r="A1593">
        <f>'Pivot MRIP 12"'!A1596</f>
        <v>2014</v>
      </c>
      <c r="B1593" t="str">
        <f>'Pivot MRIP 12"'!B1596</f>
        <v>1565220140727035</v>
      </c>
      <c r="C1593">
        <f>'Pivot MRIP 12"'!C1596</f>
        <v>96.471292493000007</v>
      </c>
      <c r="D1593">
        <f>'Pivot MRIP 12"'!D1596</f>
        <v>96.471292493000007</v>
      </c>
      <c r="E1593">
        <f>'Pivot MRIP 12"'!E1596</f>
        <v>0.94160359434525442</v>
      </c>
      <c r="F1593">
        <f>'Pivot MRIP 12"'!F1596</f>
        <v>4</v>
      </c>
      <c r="G1593">
        <f>'Pivot MRIP 12"'!G1596</f>
        <v>9.4264338406784942E-2</v>
      </c>
      <c r="H1593">
        <f t="shared" si="85"/>
        <v>9.093802562100084</v>
      </c>
      <c r="I1593">
        <f t="shared" si="86"/>
        <v>8.5627571787395222</v>
      </c>
    </row>
    <row r="1594" spans="1:9" x14ac:dyDescent="0.25">
      <c r="A1594">
        <f>'Pivot MRIP 12"'!A1597</f>
        <v>2014</v>
      </c>
      <c r="B1594" t="str">
        <f>'Pivot MRIP 12"'!B1597</f>
        <v>1565220140728001</v>
      </c>
      <c r="C1594">
        <f>'Pivot MRIP 12"'!C1597</f>
        <v>36.227678028000007</v>
      </c>
      <c r="D1594">
        <f>'Pivot MRIP 12"'!D1597</f>
        <v>36.227678028000007</v>
      </c>
      <c r="E1594">
        <f>'Pivot MRIP 12"'!E1597</f>
        <v>0.94160359434525442</v>
      </c>
      <c r="F1594">
        <f>'Pivot MRIP 12"'!F1597</f>
        <v>36</v>
      </c>
      <c r="G1594">
        <f>'Pivot MRIP 12"'!G1597</f>
        <v>8.7980049179665953E-2</v>
      </c>
      <c r="H1594">
        <f t="shared" si="85"/>
        <v>3.1873128945685445</v>
      </c>
      <c r="I1594">
        <f t="shared" si="86"/>
        <v>3.0011852778287182</v>
      </c>
    </row>
    <row r="1595" spans="1:9" x14ac:dyDescent="0.25">
      <c r="A1595">
        <f>'Pivot MRIP 12"'!A1598</f>
        <v>2014</v>
      </c>
      <c r="B1595" t="str">
        <f>'Pivot MRIP 12"'!B1598</f>
        <v>1565220140803003</v>
      </c>
      <c r="C1595">
        <f>'Pivot MRIP 12"'!C1598</f>
        <v>1419.5335994</v>
      </c>
      <c r="D1595">
        <f>'Pivot MRIP 12"'!D1598</f>
        <v>1419.5335994</v>
      </c>
      <c r="E1595">
        <f>'Pivot MRIP 12"'!E1598</f>
        <v>0.94160359434525431</v>
      </c>
      <c r="F1595">
        <f>'Pivot MRIP 12"'!F1598</f>
        <v>3</v>
      </c>
      <c r="G1595">
        <f>'Pivot MRIP 12"'!G1598</f>
        <v>2.5137156908475986E-2</v>
      </c>
      <c r="H1595">
        <f t="shared" si="85"/>
        <v>35.68303882497149</v>
      </c>
      <c r="I1595">
        <f t="shared" si="86"/>
        <v>33.599277614754413</v>
      </c>
    </row>
    <row r="1596" spans="1:9" x14ac:dyDescent="0.25">
      <c r="A1596">
        <f>'Pivot MRIP 12"'!A1599</f>
        <v>2014</v>
      </c>
      <c r="B1596" t="str">
        <f>'Pivot MRIP 12"'!B1599</f>
        <v>1565220140812001</v>
      </c>
      <c r="C1596">
        <f>'Pivot MRIP 12"'!C1599</f>
        <v>187.34364993</v>
      </c>
      <c r="D1596">
        <f>'Pivot MRIP 12"'!D1599</f>
        <v>187.34364993</v>
      </c>
      <c r="E1596">
        <f>'Pivot MRIP 12"'!E1599</f>
        <v>1.2164369198758849</v>
      </c>
      <c r="F1596">
        <f>'Pivot MRIP 12"'!F1599</f>
        <v>36</v>
      </c>
      <c r="G1596">
        <f>'Pivot MRIP 12"'!G1599</f>
        <v>3.0377057353627142</v>
      </c>
      <c r="H1596">
        <f t="shared" si="85"/>
        <v>569.09487987614557</v>
      </c>
      <c r="I1596">
        <f t="shared" si="86"/>
        <v>692.26802279367519</v>
      </c>
    </row>
    <row r="1597" spans="1:9" x14ac:dyDescent="0.25">
      <c r="A1597">
        <f>'Pivot MRIP 12"'!A1600</f>
        <v>2014</v>
      </c>
      <c r="B1597" t="str">
        <f>'Pivot MRIP 12"'!B1600</f>
        <v>1565220140815008</v>
      </c>
      <c r="C1597">
        <f>'Pivot MRIP 12"'!C1600</f>
        <v>1516.6524578999999</v>
      </c>
      <c r="D1597">
        <f>'Pivot MRIP 12"'!D1600</f>
        <v>1516.6524578999999</v>
      </c>
      <c r="E1597">
        <f>'Pivot MRIP 12"'!E1600</f>
        <v>0.94160359434525442</v>
      </c>
      <c r="F1597">
        <f>'Pivot MRIP 12"'!F1600</f>
        <v>2</v>
      </c>
      <c r="G1597">
        <f>'Pivot MRIP 12"'!G1600</f>
        <v>3.7705735362713981E-2</v>
      </c>
      <c r="H1597">
        <f t="shared" si="85"/>
        <v>57.186496214787105</v>
      </c>
      <c r="I1597">
        <f t="shared" si="86"/>
        <v>53.847010383854823</v>
      </c>
    </row>
    <row r="1598" spans="1:9" x14ac:dyDescent="0.25">
      <c r="A1598">
        <f>'Pivot MRIP 12"'!A1601</f>
        <v>2014</v>
      </c>
      <c r="B1598" t="str">
        <f>'Pivot MRIP 12"'!B1601</f>
        <v>1565220140824017</v>
      </c>
      <c r="C1598">
        <f>'Pivot MRIP 12"'!C1601</f>
        <v>935.4583007</v>
      </c>
      <c r="D1598">
        <f>'Pivot MRIP 12"'!D1601</f>
        <v>935.4583007</v>
      </c>
      <c r="E1598">
        <f>'Pivot MRIP 12"'!E1601</f>
        <v>0.94160359434525431</v>
      </c>
      <c r="F1598">
        <f>'Pivot MRIP 12"'!F1601</f>
        <v>1</v>
      </c>
      <c r="G1598">
        <f>'Pivot MRIP 12"'!G1601</f>
        <v>2.5137156908475986E-2</v>
      </c>
      <c r="H1598">
        <f t="shared" si="85"/>
        <v>23.51476208603221</v>
      </c>
      <c r="I1598">
        <f t="shared" si="86"/>
        <v>22.141584500381438</v>
      </c>
    </row>
    <row r="1599" spans="1:9" x14ac:dyDescent="0.25">
      <c r="A1599">
        <f>'Pivot MRIP 12"'!A1602</f>
        <v>2014</v>
      </c>
      <c r="B1599" t="str">
        <f>'Pivot MRIP 12"'!B1602</f>
        <v>1565220140824029</v>
      </c>
      <c r="C1599">
        <f>'Pivot MRIP 12"'!C1602</f>
        <v>1789.5210615000001</v>
      </c>
      <c r="D1599">
        <f>'Pivot MRIP 12"'!D1602</f>
        <v>1789.5210615000001</v>
      </c>
      <c r="E1599">
        <f>'Pivot MRIP 12"'!E1602</f>
        <v>0.94160359434525442</v>
      </c>
      <c r="F1599">
        <f>'Pivot MRIP 12"'!F1602</f>
        <v>8</v>
      </c>
      <c r="G1599">
        <f>'Pivot MRIP 12"'!G1602</f>
        <v>5.6558603044070968E-2</v>
      </c>
      <c r="H1599">
        <f t="shared" si="85"/>
        <v>101.21281135638301</v>
      </c>
      <c r="I1599">
        <f t="shared" si="86"/>
        <v>95.302346966958439</v>
      </c>
    </row>
    <row r="1600" spans="1:9" x14ac:dyDescent="0.25">
      <c r="A1600">
        <f>'Pivot MRIP 12"'!A1603</f>
        <v>2014</v>
      </c>
      <c r="B1600" t="str">
        <f>'Pivot MRIP 12"'!B1603</f>
        <v>1565220140824034</v>
      </c>
      <c r="C1600">
        <f>'Pivot MRIP 12"'!C1603</f>
        <v>935.4583007</v>
      </c>
      <c r="D1600">
        <f>'Pivot MRIP 12"'!D1603</f>
        <v>935.4583007</v>
      </c>
      <c r="E1600">
        <f>'Pivot MRIP 12"'!E1603</f>
        <v>0.94160359434525442</v>
      </c>
      <c r="F1600">
        <f>'Pivot MRIP 12"'!F1603</f>
        <v>16</v>
      </c>
      <c r="G1600">
        <f>'Pivot MRIP 12"'!G1603</f>
        <v>0.12568578454237994</v>
      </c>
      <c r="H1600">
        <f t="shared" si="85"/>
        <v>117.57381043016106</v>
      </c>
      <c r="I1600">
        <f t="shared" si="86"/>
        <v>110.70792250190722</v>
      </c>
    </row>
    <row r="1601" spans="1:9" x14ac:dyDescent="0.25">
      <c r="A1601">
        <f>'Pivot MRIP 12"'!A1604</f>
        <v>2014</v>
      </c>
      <c r="B1601" t="str">
        <f>'Pivot MRIP 12"'!B1604</f>
        <v>1565220140914003</v>
      </c>
      <c r="C1601">
        <f>'Pivot MRIP 12"'!C1604</f>
        <v>8.0217584532000004</v>
      </c>
      <c r="D1601">
        <f>'Pivot MRIP 12"'!D1604</f>
        <v>8.0217584532000004</v>
      </c>
      <c r="E1601">
        <f>'Pivot MRIP 12"'!E1604</f>
        <v>1.4109584778597133</v>
      </c>
      <c r="F1601">
        <f>'Pivot MRIP 12"'!F1604</f>
        <v>4</v>
      </c>
      <c r="G1601">
        <f>'Pivot MRIP 12"'!G1604</f>
        <v>1.1424455525999999</v>
      </c>
      <c r="H1601">
        <f t="shared" si="85"/>
        <v>9.1644222688897958</v>
      </c>
      <c r="I1601">
        <f t="shared" si="86"/>
        <v>12.930619294976406</v>
      </c>
    </row>
    <row r="1602" spans="1:9" x14ac:dyDescent="0.25">
      <c r="A1602">
        <f>'Pivot MRIP 12"'!A1605</f>
        <v>2014</v>
      </c>
      <c r="B1602" t="str">
        <f>'Pivot MRIP 12"'!B1605</f>
        <v>1565220140914007</v>
      </c>
      <c r="C1602">
        <f>'Pivot MRIP 12"'!C1605</f>
        <v>8.0217584532000004</v>
      </c>
      <c r="D1602">
        <f>'Pivot MRIP 12"'!D1605</f>
        <v>8.0217584532000004</v>
      </c>
      <c r="E1602">
        <f>'Pivot MRIP 12"'!E1605</f>
        <v>1.841109095312037</v>
      </c>
      <c r="F1602">
        <f>'Pivot MRIP 12"'!F1605</f>
        <v>1</v>
      </c>
      <c r="G1602">
        <f>'Pivot MRIP 12"'!G1605</f>
        <v>1.2681313371423799</v>
      </c>
      <c r="H1602">
        <f t="shared" ref="H1602:H1665" si="87">G1602*C1602</f>
        <v>10.172643273489706</v>
      </c>
      <c r="I1602">
        <f t="shared" ref="I1602:I1665" si="88">E1602*H1602</f>
        <v>18.728946054186711</v>
      </c>
    </row>
    <row r="1603" spans="1:9" x14ac:dyDescent="0.25">
      <c r="A1603">
        <f>'Pivot MRIP 12"'!A1606</f>
        <v>2014</v>
      </c>
      <c r="B1603" t="str">
        <f>'Pivot MRIP 12"'!B1606</f>
        <v>1565220140914013</v>
      </c>
      <c r="C1603">
        <f>'Pivot MRIP 12"'!C1606</f>
        <v>8.0217584532000004</v>
      </c>
      <c r="D1603">
        <f>'Pivot MRIP 12"'!D1606</f>
        <v>8.0217584532000004</v>
      </c>
      <c r="E1603">
        <f>'Pivot MRIP 12"'!E1606</f>
        <v>0.94160359434525442</v>
      </c>
      <c r="F1603">
        <f>'Pivot MRIP 12"'!F1606</f>
        <v>9</v>
      </c>
      <c r="G1603">
        <f>'Pivot MRIP 12"'!G1606</f>
        <v>3.7705735362713981E-2</v>
      </c>
      <c r="H1603">
        <f t="shared" si="87"/>
        <v>0.30246630137997305</v>
      </c>
      <c r="I1603">
        <f t="shared" si="88"/>
        <v>0.28480335654769762</v>
      </c>
    </row>
    <row r="1604" spans="1:9" x14ac:dyDescent="0.25">
      <c r="A1604">
        <f>'Pivot MRIP 12"'!A1607</f>
        <v>2014</v>
      </c>
      <c r="B1604" t="str">
        <f>'Pivot MRIP 12"'!B1607</f>
        <v>1565220140919016</v>
      </c>
      <c r="C1604">
        <f>'Pivot MRIP 12"'!C1607</f>
        <v>19.500285133999999</v>
      </c>
      <c r="D1604">
        <f>'Pivot MRIP 12"'!D1607</f>
        <v>19.500285133999999</v>
      </c>
      <c r="E1604">
        <f>'Pivot MRIP 12"'!E1607</f>
        <v>0.94160359434525431</v>
      </c>
      <c r="F1604">
        <f>'Pivot MRIP 12"'!F1607</f>
        <v>2</v>
      </c>
      <c r="G1604">
        <f>'Pivot MRIP 12"'!G1607</f>
        <v>1.2568578454237993E-2</v>
      </c>
      <c r="H1604">
        <f t="shared" si="87"/>
        <v>0.24509086358668983</v>
      </c>
      <c r="I1604">
        <f t="shared" si="88"/>
        <v>0.23077843809440954</v>
      </c>
    </row>
    <row r="1605" spans="1:9" x14ac:dyDescent="0.25">
      <c r="A1605">
        <f>'Pivot MRIP 12"'!A1608</f>
        <v>2014</v>
      </c>
      <c r="B1605" t="str">
        <f>'Pivot MRIP 12"'!B1608</f>
        <v>1565220140920007</v>
      </c>
      <c r="C1605">
        <f>'Pivot MRIP 12"'!C1608</f>
        <v>1211.5594495</v>
      </c>
      <c r="D1605">
        <f>'Pivot MRIP 12"'!D1608</f>
        <v>1211.5594495</v>
      </c>
      <c r="E1605">
        <f>'Pivot MRIP 12"'!E1608</f>
        <v>0.94160359434525431</v>
      </c>
      <c r="F1605">
        <f>'Pivot MRIP 12"'!F1608</f>
        <v>1</v>
      </c>
      <c r="G1605">
        <f>'Pivot MRIP 12"'!G1608</f>
        <v>5.0274313816951972E-2</v>
      </c>
      <c r="H1605">
        <f t="shared" si="87"/>
        <v>60.910319972056577</v>
      </c>
      <c r="I1605">
        <f t="shared" si="88"/>
        <v>57.353376218408002</v>
      </c>
    </row>
    <row r="1606" spans="1:9" x14ac:dyDescent="0.25">
      <c r="A1606">
        <f>'Pivot MRIP 12"'!A1609</f>
        <v>2014</v>
      </c>
      <c r="B1606" t="str">
        <f>'Pivot MRIP 12"'!B1609</f>
        <v>1565220140927022</v>
      </c>
      <c r="C1606">
        <f>'Pivot MRIP 12"'!C1609</f>
        <v>7.8058532120999997</v>
      </c>
      <c r="D1606">
        <f>'Pivot MRIP 12"'!D1609</f>
        <v>7.8058532120999997</v>
      </c>
      <c r="E1606">
        <f>'Pivot MRIP 12"'!E1609</f>
        <v>0.94160359434525431</v>
      </c>
      <c r="F1606">
        <f>'Pivot MRIP 12"'!F1609</f>
        <v>6</v>
      </c>
      <c r="G1606">
        <f>'Pivot MRIP 12"'!G1609</f>
        <v>6.2842892271189965E-3</v>
      </c>
      <c r="H1606">
        <f t="shared" si="87"/>
        <v>4.9054239249272241E-2</v>
      </c>
      <c r="I1606">
        <f t="shared" si="88"/>
        <v>4.6189647994986795E-2</v>
      </c>
    </row>
    <row r="1607" spans="1:9" x14ac:dyDescent="0.25">
      <c r="A1607">
        <f>'Pivot MRIP 12"'!A1610</f>
        <v>2014</v>
      </c>
      <c r="B1607" t="str">
        <f>'Pivot MRIP 12"'!B1610</f>
        <v>1565220141007005</v>
      </c>
      <c r="C1607">
        <f>'Pivot MRIP 12"'!C1610</f>
        <v>43.937947436999998</v>
      </c>
      <c r="D1607">
        <f>'Pivot MRIP 12"'!D1610</f>
        <v>43.937947436999998</v>
      </c>
      <c r="E1607">
        <f>'Pivot MRIP 12"'!E1610</f>
        <v>1.0526367431217392</v>
      </c>
      <c r="F1607">
        <f>'Pivot MRIP 12"'!F1610</f>
        <v>4</v>
      </c>
      <c r="G1607">
        <f>'Pivot MRIP 12"'!G1610</f>
        <v>1.0502743138169519</v>
      </c>
      <c r="H1607">
        <f t="shared" si="87"/>
        <v>46.146897594920475</v>
      </c>
      <c r="I1607">
        <f t="shared" si="88"/>
        <v>48.575919989489506</v>
      </c>
    </row>
    <row r="1608" spans="1:9" x14ac:dyDescent="0.25">
      <c r="A1608">
        <f>'Pivot MRIP 12"'!A1611</f>
        <v>2014</v>
      </c>
      <c r="B1608" t="str">
        <f>'Pivot MRIP 12"'!B1611</f>
        <v>1565220141009006</v>
      </c>
      <c r="C1608">
        <f>'Pivot MRIP 12"'!C1611</f>
        <v>205.10054713</v>
      </c>
      <c r="D1608">
        <f>'Pivot MRIP 12"'!D1611</f>
        <v>205.10054713</v>
      </c>
      <c r="E1608">
        <f>'Pivot MRIP 12"'!E1611</f>
        <v>0.94160359434525442</v>
      </c>
      <c r="F1608">
        <f>'Pivot MRIP 12"'!F1611</f>
        <v>6</v>
      </c>
      <c r="G1608">
        <f>'Pivot MRIP 12"'!G1611</f>
        <v>3.1421446135594985E-2</v>
      </c>
      <c r="H1608">
        <f t="shared" si="87"/>
        <v>6.4445557940263551</v>
      </c>
      <c r="I1608">
        <f t="shared" si="88"/>
        <v>6.0682168996137511</v>
      </c>
    </row>
    <row r="1609" spans="1:9" x14ac:dyDescent="0.25">
      <c r="A1609">
        <f>'Pivot MRIP 12"'!A1612</f>
        <v>2014</v>
      </c>
      <c r="B1609" t="str">
        <f>'Pivot MRIP 12"'!B1612</f>
        <v>1565220141019008</v>
      </c>
      <c r="C1609">
        <f>'Pivot MRIP 12"'!C1612</f>
        <v>99.406284943000003</v>
      </c>
      <c r="D1609">
        <f>'Pivot MRIP 12"'!D1612</f>
        <v>99.406284943000003</v>
      </c>
      <c r="E1609">
        <f>'Pivot MRIP 12"'!E1612</f>
        <v>0.94160359434525431</v>
      </c>
      <c r="F1609">
        <f>'Pivot MRIP 12"'!F1612</f>
        <v>2</v>
      </c>
      <c r="G1609">
        <f>'Pivot MRIP 12"'!G1612</f>
        <v>1.2568578454237993E-2</v>
      </c>
      <c r="H1609">
        <f t="shared" si="87"/>
        <v>1.2493956911504325</v>
      </c>
      <c r="I1609">
        <f t="shared" si="88"/>
        <v>1.1764354735467204</v>
      </c>
    </row>
    <row r="1610" spans="1:9" x14ac:dyDescent="0.25">
      <c r="A1610">
        <f>'Pivot MRIP 12"'!A1613</f>
        <v>2014</v>
      </c>
      <c r="B1610" t="str">
        <f>'Pivot MRIP 12"'!B1613</f>
        <v>1565220141019010</v>
      </c>
      <c r="C1610">
        <f>'Pivot MRIP 12"'!C1613</f>
        <v>9.7343111509</v>
      </c>
      <c r="D1610">
        <f>'Pivot MRIP 12"'!D1613</f>
        <v>9.7343111509</v>
      </c>
      <c r="E1610">
        <f>'Pivot MRIP 12"'!E1613</f>
        <v>1.2345886683694798</v>
      </c>
      <c r="F1610">
        <f>'Pivot MRIP 12"'!F1613</f>
        <v>4</v>
      </c>
      <c r="G1610">
        <f>'Pivot MRIP 12"'!G1613</f>
        <v>1.1173851747000001</v>
      </c>
      <c r="H1610">
        <f t="shared" si="87"/>
        <v>10.876974965932556</v>
      </c>
      <c r="I1610">
        <f t="shared" si="88"/>
        <v>13.428590039078841</v>
      </c>
    </row>
    <row r="1611" spans="1:9" x14ac:dyDescent="0.25">
      <c r="A1611">
        <f>'Pivot MRIP 12"'!A1614</f>
        <v>2014</v>
      </c>
      <c r="B1611" t="str">
        <f>'Pivot MRIP 12"'!B1614</f>
        <v>1565220141206019</v>
      </c>
      <c r="C1611">
        <f>'Pivot MRIP 12"'!C1614</f>
        <v>296.89058709</v>
      </c>
      <c r="D1611">
        <f>'Pivot MRIP 12"'!D1614</f>
        <v>296.89058709</v>
      </c>
      <c r="E1611">
        <f>'Pivot MRIP 12"'!E1614</f>
        <v>0.94160359434525431</v>
      </c>
      <c r="F1611">
        <f>'Pivot MRIP 12"'!F1614</f>
        <v>9</v>
      </c>
      <c r="G1611">
        <f>'Pivot MRIP 12"'!G1614</f>
        <v>2.5137156908475986E-2</v>
      </c>
      <c r="H1611">
        <f t="shared" si="87"/>
        <v>7.4629852723308847</v>
      </c>
      <c r="I1611">
        <f t="shared" si="88"/>
        <v>7.0271737569724575</v>
      </c>
    </row>
    <row r="1612" spans="1:9" x14ac:dyDescent="0.25">
      <c r="A1612">
        <f>'Pivot MRIP 12"'!A1615</f>
        <v>2014</v>
      </c>
      <c r="B1612" t="str">
        <f>'Pivot MRIP 12"'!B1615</f>
        <v>1565220141206026</v>
      </c>
      <c r="C1612">
        <f>'Pivot MRIP 12"'!C1615</f>
        <v>783.47760980999999</v>
      </c>
      <c r="D1612">
        <f>'Pivot MRIP 12"'!D1615</f>
        <v>783.47760980999999</v>
      </c>
      <c r="E1612">
        <f>'Pivot MRIP 12"'!E1615</f>
        <v>0.94160359434525442</v>
      </c>
      <c r="F1612">
        <f>'Pivot MRIP 12"'!F1615</f>
        <v>3</v>
      </c>
      <c r="G1612">
        <f>'Pivot MRIP 12"'!G1615</f>
        <v>3.1421446135594985E-2</v>
      </c>
      <c r="H1612">
        <f t="shared" si="87"/>
        <v>24.617999515089618</v>
      </c>
      <c r="I1612">
        <f t="shared" si="88"/>
        <v>23.180396828998116</v>
      </c>
    </row>
    <row r="1613" spans="1:9" x14ac:dyDescent="0.25">
      <c r="A1613">
        <f>'Pivot MRIP 12"'!A1616</f>
        <v>2014</v>
      </c>
      <c r="B1613" t="str">
        <f>'Pivot MRIP 12"'!B1616</f>
        <v>1565220141214021</v>
      </c>
      <c r="C1613">
        <f>'Pivot MRIP 12"'!C1616</f>
        <v>346.07872402999999</v>
      </c>
      <c r="D1613">
        <f>'Pivot MRIP 12"'!D1616</f>
        <v>346.07872402999999</v>
      </c>
      <c r="E1613">
        <f>'Pivot MRIP 12"'!E1616</f>
        <v>0.94160359434525442</v>
      </c>
      <c r="F1613">
        <f>'Pivot MRIP 12"'!F1616</f>
        <v>4</v>
      </c>
      <c r="G1613">
        <f>'Pivot MRIP 12"'!G1616</f>
        <v>6.2842892271189971E-2</v>
      </c>
      <c r="H1613">
        <f t="shared" si="87"/>
        <v>21.748587971568174</v>
      </c>
      <c r="I1613">
        <f t="shared" si="88"/>
        <v>20.478548605962558</v>
      </c>
    </row>
    <row r="1614" spans="1:9" x14ac:dyDescent="0.25">
      <c r="A1614">
        <f>'Pivot MRIP 12"'!A1617</f>
        <v>2014</v>
      </c>
      <c r="B1614" t="str">
        <f>'Pivot MRIP 12"'!B1617</f>
        <v>1565220141214051</v>
      </c>
      <c r="C1614">
        <f>'Pivot MRIP 12"'!C1617</f>
        <v>346.07872402999999</v>
      </c>
      <c r="D1614">
        <f>'Pivot MRIP 12"'!D1617</f>
        <v>346.07872402999999</v>
      </c>
      <c r="E1614">
        <f>'Pivot MRIP 12"'!E1617</f>
        <v>1.543235835248433</v>
      </c>
      <c r="F1614">
        <f>'Pivot MRIP 12"'!F1617</f>
        <v>3</v>
      </c>
      <c r="G1614">
        <f>'Pivot MRIP 12"'!G1617</f>
        <v>0.96461153560000001</v>
      </c>
      <c r="H1614">
        <f t="shared" si="87"/>
        <v>333.83152942506689</v>
      </c>
      <c r="I1614">
        <f t="shared" si="88"/>
        <v>515.18077914455489</v>
      </c>
    </row>
    <row r="1615" spans="1:9" x14ac:dyDescent="0.25">
      <c r="A1615">
        <f>'Pivot MRIP 12"'!A1618</f>
        <v>2014</v>
      </c>
      <c r="B1615" t="str">
        <f>'Pivot MRIP 12"'!B1618</f>
        <v>1565220141219009</v>
      </c>
      <c r="C1615">
        <f>'Pivot MRIP 12"'!C1618</f>
        <v>26.926589171</v>
      </c>
      <c r="D1615">
        <f>'Pivot MRIP 12"'!D1618</f>
        <v>26.926589171</v>
      </c>
      <c r="E1615">
        <f>'Pivot MRIP 12"'!E1618</f>
        <v>1.4109584779832165</v>
      </c>
      <c r="F1615">
        <f>'Pivot MRIP 12"'!F1618</f>
        <v>5</v>
      </c>
      <c r="G1615">
        <f>'Pivot MRIP 12"'!G1618</f>
        <v>2</v>
      </c>
      <c r="H1615">
        <f t="shared" si="87"/>
        <v>53.853178342</v>
      </c>
      <c r="I1615">
        <f t="shared" si="88"/>
        <v>75.984598547987034</v>
      </c>
    </row>
    <row r="1616" spans="1:9" x14ac:dyDescent="0.25">
      <c r="A1616">
        <f>'Pivot MRIP 12"'!A1619</f>
        <v>2014</v>
      </c>
      <c r="B1616" t="str">
        <f>'Pivot MRIP 12"'!B1619</f>
        <v>1565220141222001</v>
      </c>
      <c r="C1616">
        <f>'Pivot MRIP 12"'!C1619</f>
        <v>200.94446225999999</v>
      </c>
      <c r="D1616">
        <f>'Pivot MRIP 12"'!D1619</f>
        <v>200.94446225999999</v>
      </c>
      <c r="E1616">
        <f>'Pivot MRIP 12"'!E1619</f>
        <v>0.94160359434525431</v>
      </c>
      <c r="F1616">
        <f>'Pivot MRIP 12"'!F1619</f>
        <v>2</v>
      </c>
      <c r="G1616">
        <f>'Pivot MRIP 12"'!G1619</f>
        <v>6.2842892271189965E-3</v>
      </c>
      <c r="H1616">
        <f t="shared" si="87"/>
        <v>1.2627931194297377</v>
      </c>
      <c r="I1616">
        <f t="shared" si="88"/>
        <v>1.1890505401694971</v>
      </c>
    </row>
    <row r="1617" spans="1:9" x14ac:dyDescent="0.25">
      <c r="A1617">
        <f>'Pivot MRIP 12"'!A1620</f>
        <v>2014</v>
      </c>
      <c r="B1617" t="str">
        <f>'Pivot MRIP 12"'!B1620</f>
        <v>1565220141226024</v>
      </c>
      <c r="C1617">
        <f>'Pivot MRIP 12"'!C1620</f>
        <v>30.470629195000001</v>
      </c>
      <c r="D1617">
        <f>'Pivot MRIP 12"'!D1620</f>
        <v>30.470629195000001</v>
      </c>
      <c r="E1617">
        <f>'Pivot MRIP 12"'!E1620</f>
        <v>1.3668660255462408</v>
      </c>
      <c r="F1617">
        <f>'Pivot MRIP 12"'!F1620</f>
        <v>3</v>
      </c>
      <c r="G1617">
        <f>'Pivot MRIP 12"'!G1620</f>
        <v>1</v>
      </c>
      <c r="H1617">
        <f t="shared" si="87"/>
        <v>30.470629195000001</v>
      </c>
      <c r="I1617">
        <f t="shared" si="88"/>
        <v>41.649267823662903</v>
      </c>
    </row>
    <row r="1618" spans="1:9" x14ac:dyDescent="0.25">
      <c r="A1618">
        <f>'Pivot MRIP 12"'!A1621</f>
        <v>2014</v>
      </c>
      <c r="B1618" t="str">
        <f>'Pivot MRIP 12"'!B1621</f>
        <v>1565220141226027</v>
      </c>
      <c r="C1618">
        <f>'Pivot MRIP 12"'!C1621</f>
        <v>30.470629195000001</v>
      </c>
      <c r="D1618">
        <f>'Pivot MRIP 12"'!D1621</f>
        <v>30.470629195000001</v>
      </c>
      <c r="E1618">
        <f>'Pivot MRIP 12"'!E1621</f>
        <v>0.94160359434525431</v>
      </c>
      <c r="F1618">
        <f>'Pivot MRIP 12"'!F1621</f>
        <v>6</v>
      </c>
      <c r="G1618">
        <f>'Pivot MRIP 12"'!G1621</f>
        <v>1.2568578454237993E-2</v>
      </c>
      <c r="H1618">
        <f t="shared" si="87"/>
        <v>0.38297249358735219</v>
      </c>
      <c r="I1618">
        <f t="shared" si="88"/>
        <v>0.36060827649721566</v>
      </c>
    </row>
    <row r="1619" spans="1:9" x14ac:dyDescent="0.25">
      <c r="A1619">
        <f>'Pivot MRIP 12"'!A1622</f>
        <v>2014</v>
      </c>
      <c r="B1619" t="str">
        <f>'Pivot MRIP 12"'!B1622</f>
        <v>1566520140817003</v>
      </c>
      <c r="C1619">
        <f>'Pivot MRIP 12"'!C1622</f>
        <v>323.14649186999998</v>
      </c>
      <c r="D1619">
        <f>'Pivot MRIP 12"'!D1622</f>
        <v>323.14649186999998</v>
      </c>
      <c r="E1619">
        <f>'Pivot MRIP 12"'!E1622</f>
        <v>1.5060054217161223</v>
      </c>
      <c r="F1619">
        <f>'Pivot MRIP 12"'!F1622</f>
        <v>9</v>
      </c>
      <c r="G1619">
        <f>'Pivot MRIP 12"'!G1622</f>
        <v>3.4713216920339249</v>
      </c>
      <c r="H1619">
        <f t="shared" si="87"/>
        <v>1121.7454269329953</v>
      </c>
      <c r="I1619">
        <f t="shared" si="88"/>
        <v>1689.3546947463572</v>
      </c>
    </row>
    <row r="1620" spans="1:9" x14ac:dyDescent="0.25">
      <c r="A1620">
        <f>'Pivot MRIP 12"'!A1623</f>
        <v>2014</v>
      </c>
      <c r="B1620" t="str">
        <f>'Pivot MRIP 12"'!B1623</f>
        <v>1566520140817029</v>
      </c>
      <c r="C1620">
        <f>'Pivot MRIP 12"'!C1623</f>
        <v>323.14649186999998</v>
      </c>
      <c r="D1620">
        <f>'Pivot MRIP 12"'!D1623</f>
        <v>323.14649186999998</v>
      </c>
      <c r="E1620">
        <f>'Pivot MRIP 12"'!E1623</f>
        <v>1.7534453617329724</v>
      </c>
      <c r="F1620">
        <f>'Pivot MRIP 12"'!F1623</f>
        <v>2</v>
      </c>
      <c r="G1620">
        <f>'Pivot MRIP 12"'!G1623</f>
        <v>1.0077855775542381</v>
      </c>
      <c r="H1620">
        <f t="shared" si="87"/>
        <v>325.66237394383387</v>
      </c>
      <c r="I1620">
        <f t="shared" si="88"/>
        <v>571.03117908276431</v>
      </c>
    </row>
    <row r="1621" spans="1:9" x14ac:dyDescent="0.25">
      <c r="A1621">
        <f>'Pivot MRIP 12"'!A1624</f>
        <v>2014</v>
      </c>
      <c r="B1621" t="str">
        <f>'Pivot MRIP 12"'!B1624</f>
        <v>1566520140817031</v>
      </c>
      <c r="C1621">
        <f>'Pivot MRIP 12"'!C1624</f>
        <v>323.14649186999998</v>
      </c>
      <c r="D1621">
        <f>'Pivot MRIP 12"'!D1624</f>
        <v>323.14649186999998</v>
      </c>
      <c r="E1621">
        <f>'Pivot MRIP 12"'!E1624</f>
        <v>0.94160359434525442</v>
      </c>
      <c r="F1621">
        <f>'Pivot MRIP 12"'!F1624</f>
        <v>9</v>
      </c>
      <c r="G1621">
        <f>'Pivot MRIP 12"'!G1624</f>
        <v>0.21995012294916488</v>
      </c>
      <c r="H1621">
        <f t="shared" si="87"/>
        <v>71.076110617397802</v>
      </c>
      <c r="I1621">
        <f t="shared" si="88"/>
        <v>66.925521229422671</v>
      </c>
    </row>
    <row r="1622" spans="1:9" x14ac:dyDescent="0.25">
      <c r="A1622">
        <f>'Pivot MRIP 12"'!A1625</f>
        <v>2014</v>
      </c>
      <c r="B1622" t="str">
        <f>'Pivot MRIP 12"'!B1625</f>
        <v>1566520140817034</v>
      </c>
      <c r="C1622">
        <f>'Pivot MRIP 12"'!C1625</f>
        <v>1170.4926575</v>
      </c>
      <c r="D1622">
        <f>'Pivot MRIP 12"'!D1625</f>
        <v>1170.4926575</v>
      </c>
      <c r="E1622">
        <f>'Pivot MRIP 12"'!E1625</f>
        <v>0.94160359434525431</v>
      </c>
      <c r="F1622">
        <f>'Pivot MRIP 12"'!F1625</f>
        <v>4</v>
      </c>
      <c r="G1622">
        <f>'Pivot MRIP 12"'!G1625</f>
        <v>5.0274313816951972E-2</v>
      </c>
      <c r="H1622">
        <f t="shared" si="87"/>
        <v>58.845715183593079</v>
      </c>
      <c r="I1622">
        <f t="shared" si="88"/>
        <v>55.409336928688347</v>
      </c>
    </row>
    <row r="1623" spans="1:9" x14ac:dyDescent="0.25">
      <c r="A1623">
        <f>'Pivot MRIP 12"'!A1626</f>
        <v>2014</v>
      </c>
      <c r="B1623" t="str">
        <f>'Pivot MRIP 12"'!B1626</f>
        <v>1566520140907010</v>
      </c>
      <c r="C1623">
        <f>'Pivot MRIP 12"'!C1626</f>
        <v>2886.3285289</v>
      </c>
      <c r="D1623">
        <f>'Pivot MRIP 12"'!D1626</f>
        <v>2886.3285289</v>
      </c>
      <c r="E1623">
        <f>'Pivot MRIP 12"'!E1626</f>
        <v>1.168449989505987</v>
      </c>
      <c r="F1623">
        <f>'Pivot MRIP 12"'!F1626</f>
        <v>4</v>
      </c>
      <c r="G1623">
        <f>'Pivot MRIP 12"'!G1626</f>
        <v>0.53724393059999997</v>
      </c>
      <c r="H1623">
        <f t="shared" si="87"/>
        <v>1550.6624838691516</v>
      </c>
      <c r="I1623">
        <f t="shared" si="88"/>
        <v>1811.8715630042379</v>
      </c>
    </row>
    <row r="1624" spans="1:9" x14ac:dyDescent="0.25">
      <c r="A1624">
        <f>'Pivot MRIP 12"'!A1627</f>
        <v>2014</v>
      </c>
      <c r="B1624" t="str">
        <f>'Pivot MRIP 12"'!B1627</f>
        <v>1566520141217005</v>
      </c>
      <c r="C1624">
        <f>'Pivot MRIP 12"'!C1627</f>
        <v>2365.8258423000002</v>
      </c>
      <c r="D1624">
        <f>'Pivot MRIP 12"'!D1627</f>
        <v>2365.8258423000002</v>
      </c>
      <c r="E1624">
        <f>'Pivot MRIP 12"'!E1627</f>
        <v>1.0136734979317288</v>
      </c>
      <c r="F1624">
        <f>'Pivot MRIP 12"'!F1627</f>
        <v>3</v>
      </c>
      <c r="G1624">
        <f>'Pivot MRIP 12"'!G1627</f>
        <v>1.0062842892271191</v>
      </c>
      <c r="H1624">
        <f t="shared" si="87"/>
        <v>2380.6933761540063</v>
      </c>
      <c r="I1624">
        <f t="shared" si="88"/>
        <v>2413.2457821089283</v>
      </c>
    </row>
    <row r="1625" spans="1:9" x14ac:dyDescent="0.25">
      <c r="A1625">
        <f>'Pivot MRIP 12"'!A1628</f>
        <v>2014</v>
      </c>
      <c r="B1625" t="str">
        <f>'Pivot MRIP 12"'!B1628</f>
        <v>1604720140622005</v>
      </c>
      <c r="C1625">
        <f>'Pivot MRIP 12"'!C1628</f>
        <v>296.46202923999999</v>
      </c>
      <c r="D1625">
        <f>'Pivot MRIP 12"'!D1628</f>
        <v>296.46202923999999</v>
      </c>
      <c r="E1625">
        <f>'Pivot MRIP 12"'!E1628</f>
        <v>0.94160359434525431</v>
      </c>
      <c r="F1625">
        <f>'Pivot MRIP 12"'!F1628</f>
        <v>2</v>
      </c>
      <c r="G1625">
        <f>'Pivot MRIP 12"'!G1628</f>
        <v>6.2842892271189965E-3</v>
      </c>
      <c r="H1625">
        <f t="shared" si="87"/>
        <v>1.8630531366027689</v>
      </c>
      <c r="I1625">
        <f t="shared" si="88"/>
        <v>1.7542575298813674</v>
      </c>
    </row>
    <row r="1626" spans="1:9" x14ac:dyDescent="0.25">
      <c r="A1626">
        <f>'Pivot MRIP 12"'!A1629</f>
        <v>2014</v>
      </c>
      <c r="B1626" t="str">
        <f>'Pivot MRIP 12"'!B1629</f>
        <v>1604720140901018</v>
      </c>
      <c r="C1626">
        <f>'Pivot MRIP 12"'!C1629</f>
        <v>345.74080999</v>
      </c>
      <c r="D1626">
        <f>'Pivot MRIP 12"'!D1629</f>
        <v>345.74080999</v>
      </c>
      <c r="E1626">
        <f>'Pivot MRIP 12"'!E1629</f>
        <v>1.5432358352941429</v>
      </c>
      <c r="F1626">
        <f>'Pivot MRIP 12"'!F1629</f>
        <v>1</v>
      </c>
      <c r="G1626">
        <f>'Pivot MRIP 12"'!G1629</f>
        <v>1</v>
      </c>
      <c r="H1626">
        <f t="shared" si="87"/>
        <v>345.74080999</v>
      </c>
      <c r="I1626">
        <f t="shared" si="88"/>
        <v>533.55960770019124</v>
      </c>
    </row>
    <row r="1627" spans="1:9" x14ac:dyDescent="0.25">
      <c r="A1627">
        <f>'Pivot MRIP 12"'!A1630</f>
        <v>2014</v>
      </c>
      <c r="B1627" t="str">
        <f>'Pivot MRIP 12"'!B1630</f>
        <v>1605020140412009</v>
      </c>
      <c r="C1627">
        <f>'Pivot MRIP 12"'!C1630</f>
        <v>194.05642674000001</v>
      </c>
      <c r="D1627">
        <f>'Pivot MRIP 12"'!D1630</f>
        <v>194.05642674000001</v>
      </c>
      <c r="E1627">
        <f>'Pivot MRIP 12"'!E1630</f>
        <v>1.3171100739307708</v>
      </c>
      <c r="F1627">
        <f>'Pivot MRIP 12"'!F1630</f>
        <v>4</v>
      </c>
      <c r="G1627">
        <f>'Pivot MRIP 12"'!G1630</f>
        <v>10.150822941450857</v>
      </c>
      <c r="H1627">
        <f t="shared" si="87"/>
        <v>1969.8324284883695</v>
      </c>
      <c r="I1627">
        <f t="shared" si="88"/>
        <v>2594.4861355175462</v>
      </c>
    </row>
    <row r="1628" spans="1:9" x14ac:dyDescent="0.25">
      <c r="A1628">
        <f>'Pivot MRIP 12"'!A1631</f>
        <v>2014</v>
      </c>
      <c r="B1628" t="str">
        <f>'Pivot MRIP 12"'!B1631</f>
        <v>1605020140524012</v>
      </c>
      <c r="C1628">
        <f>'Pivot MRIP 12"'!C1631</f>
        <v>587.33405072000005</v>
      </c>
      <c r="D1628">
        <f>'Pivot MRIP 12"'!D1631</f>
        <v>587.33405072000005</v>
      </c>
      <c r="E1628">
        <f>'Pivot MRIP 12"'!E1631</f>
        <v>0.94160359434525442</v>
      </c>
      <c r="F1628">
        <f>'Pivot MRIP 12"'!F1631</f>
        <v>16</v>
      </c>
      <c r="G1628">
        <f>'Pivot MRIP 12"'!G1631</f>
        <v>7.5411470725427962E-2</v>
      </c>
      <c r="H1628">
        <f t="shared" si="87"/>
        <v>44.291724571918309</v>
      </c>
      <c r="I1628">
        <f t="shared" si="88"/>
        <v>41.705247056668306</v>
      </c>
    </row>
    <row r="1629" spans="1:9" x14ac:dyDescent="0.25">
      <c r="A1629">
        <f>'Pivot MRIP 12"'!A1632</f>
        <v>2014</v>
      </c>
      <c r="B1629" t="str">
        <f>'Pivot MRIP 12"'!B1632</f>
        <v>1605020140816010</v>
      </c>
      <c r="C1629">
        <f>'Pivot MRIP 12"'!C1632</f>
        <v>429.76370774999998</v>
      </c>
      <c r="D1629">
        <f>'Pivot MRIP 12"'!D1632</f>
        <v>429.76370774999998</v>
      </c>
      <c r="E1629">
        <f>'Pivot MRIP 12"'!E1632</f>
        <v>0.94160359434525442</v>
      </c>
      <c r="F1629">
        <f>'Pivot MRIP 12"'!F1632</f>
        <v>35</v>
      </c>
      <c r="G1629">
        <f>'Pivot MRIP 12"'!G1632</f>
        <v>0.23880299063052188</v>
      </c>
      <c r="H1629">
        <f t="shared" si="87"/>
        <v>102.62885867516158</v>
      </c>
      <c r="I1629">
        <f t="shared" si="88"/>
        <v>96.635702212083288</v>
      </c>
    </row>
    <row r="1630" spans="1:9" x14ac:dyDescent="0.25">
      <c r="A1630">
        <f>'Pivot MRIP 12"'!A1633</f>
        <v>2014</v>
      </c>
      <c r="B1630" t="str">
        <f>'Pivot MRIP 12"'!B1633</f>
        <v>1657320140509001</v>
      </c>
      <c r="C1630">
        <f>'Pivot MRIP 12"'!C1633</f>
        <v>99.381240843</v>
      </c>
      <c r="D1630">
        <f>'Pivot MRIP 12"'!D1633</f>
        <v>99.381240843</v>
      </c>
      <c r="E1630">
        <f>'Pivot MRIP 12"'!E1633</f>
        <v>0.94160359434525431</v>
      </c>
      <c r="F1630">
        <f>'Pivot MRIP 12"'!F1633</f>
        <v>2</v>
      </c>
      <c r="G1630">
        <f>'Pivot MRIP 12"'!G1633</f>
        <v>6.2842892271189965E-3</v>
      </c>
      <c r="H1630">
        <f t="shared" si="87"/>
        <v>0.62454046120738338</v>
      </c>
      <c r="I1630">
        <f t="shared" si="88"/>
        <v>0.58806954308691506</v>
      </c>
    </row>
    <row r="1631" spans="1:9" x14ac:dyDescent="0.25">
      <c r="A1631">
        <f>'Pivot MRIP 12"'!A1634</f>
        <v>2014</v>
      </c>
      <c r="B1631" t="str">
        <f>'Pivot MRIP 12"'!B1634</f>
        <v>1657320140523001</v>
      </c>
      <c r="C1631">
        <f>'Pivot MRIP 12"'!C1634</f>
        <v>473.66485010000002</v>
      </c>
      <c r="D1631">
        <f>'Pivot MRIP 12"'!D1634</f>
        <v>473.66485010000002</v>
      </c>
      <c r="E1631">
        <f>'Pivot MRIP 12"'!E1634</f>
        <v>0.94160359434525442</v>
      </c>
      <c r="F1631">
        <f>'Pivot MRIP 12"'!F1634</f>
        <v>1</v>
      </c>
      <c r="G1631">
        <f>'Pivot MRIP 12"'!G1634</f>
        <v>6.2842892271189971E-2</v>
      </c>
      <c r="H1631">
        <f t="shared" si="87"/>
        <v>29.766469147483647</v>
      </c>
      <c r="I1631">
        <f t="shared" si="88"/>
        <v>28.028214340237724</v>
      </c>
    </row>
    <row r="1632" spans="1:9" x14ac:dyDescent="0.25">
      <c r="A1632">
        <f>'Pivot MRIP 12"'!A1635</f>
        <v>2014</v>
      </c>
      <c r="B1632" t="str">
        <f>'Pivot MRIP 12"'!B1635</f>
        <v>1657320140523003</v>
      </c>
      <c r="C1632">
        <f>'Pivot MRIP 12"'!C1635</f>
        <v>473.66485010000002</v>
      </c>
      <c r="D1632">
        <f>'Pivot MRIP 12"'!D1635</f>
        <v>473.66485010000002</v>
      </c>
      <c r="E1632">
        <f>'Pivot MRIP 12"'!E1635</f>
        <v>0.94160359434525431</v>
      </c>
      <c r="F1632">
        <f>'Pivot MRIP 12"'!F1635</f>
        <v>1</v>
      </c>
      <c r="G1632">
        <f>'Pivot MRIP 12"'!G1635</f>
        <v>1.2568578454237993E-2</v>
      </c>
      <c r="H1632">
        <f t="shared" si="87"/>
        <v>5.9532938294967286</v>
      </c>
      <c r="I1632">
        <f t="shared" si="88"/>
        <v>5.6056428680475436</v>
      </c>
    </row>
    <row r="1633" spans="1:9" x14ac:dyDescent="0.25">
      <c r="A1633">
        <f>'Pivot MRIP 12"'!A1636</f>
        <v>2014</v>
      </c>
      <c r="B1633" t="str">
        <f>'Pivot MRIP 12"'!B1636</f>
        <v>1657320140526004</v>
      </c>
      <c r="C1633">
        <f>'Pivot MRIP 12"'!C1636</f>
        <v>838.98407512000006</v>
      </c>
      <c r="D1633">
        <f>'Pivot MRIP 12"'!D1636</f>
        <v>838.98407512000006</v>
      </c>
      <c r="E1633">
        <f>'Pivot MRIP 12"'!E1636</f>
        <v>0.94160359434525442</v>
      </c>
      <c r="F1633">
        <f>'Pivot MRIP 12"'!F1636</f>
        <v>4</v>
      </c>
      <c r="G1633">
        <f>'Pivot MRIP 12"'!G1636</f>
        <v>0.18852867681356988</v>
      </c>
      <c r="H1633">
        <f t="shared" si="87"/>
        <v>158.17255755003032</v>
      </c>
      <c r="I1633">
        <f t="shared" si="88"/>
        <v>148.93584871589016</v>
      </c>
    </row>
    <row r="1634" spans="1:9" x14ac:dyDescent="0.25">
      <c r="A1634">
        <f>'Pivot MRIP 12"'!A1637</f>
        <v>2014</v>
      </c>
      <c r="B1634" t="str">
        <f>'Pivot MRIP 12"'!B1637</f>
        <v>1657320140718006</v>
      </c>
      <c r="C1634">
        <f>'Pivot MRIP 12"'!C1637</f>
        <v>572.63731460999998</v>
      </c>
      <c r="D1634">
        <f>'Pivot MRIP 12"'!D1637</f>
        <v>572.63731460999998</v>
      </c>
      <c r="E1634">
        <f>'Pivot MRIP 12"'!E1637</f>
        <v>0.88240706094520338</v>
      </c>
      <c r="F1634">
        <f>'Pivot MRIP 12"'!F1637</f>
        <v>9</v>
      </c>
      <c r="G1634">
        <f>'Pivot MRIP 12"'!G1637</f>
        <v>2.0188528676813569</v>
      </c>
      <c r="H1634">
        <f t="shared" si="87"/>
        <v>1156.0704847417499</v>
      </c>
      <c r="I1634">
        <f t="shared" si="88"/>
        <v>1020.124758686464</v>
      </c>
    </row>
    <row r="1635" spans="1:9" x14ac:dyDescent="0.25">
      <c r="A1635">
        <f>'Pivot MRIP 12"'!A1638</f>
        <v>2014</v>
      </c>
      <c r="B1635" t="str">
        <f>'Pivot MRIP 12"'!B1638</f>
        <v>1657420140308004</v>
      </c>
      <c r="C1635">
        <f>'Pivot MRIP 12"'!C1638</f>
        <v>289.58275530999998</v>
      </c>
      <c r="D1635">
        <f>'Pivot MRIP 12"'!D1638</f>
        <v>289.58275530999998</v>
      </c>
      <c r="E1635">
        <f>'Pivot MRIP 12"'!E1638</f>
        <v>0.94160359434525442</v>
      </c>
      <c r="F1635">
        <f>'Pivot MRIP 12"'!F1638</f>
        <v>9</v>
      </c>
      <c r="G1635">
        <f>'Pivot MRIP 12"'!G1638</f>
        <v>0.62842892271189965</v>
      </c>
      <c r="H1635">
        <f t="shared" si="87"/>
        <v>181.98217895540694</v>
      </c>
      <c r="I1635">
        <f t="shared" si="88"/>
        <v>171.35507381119248</v>
      </c>
    </row>
    <row r="1636" spans="1:9" x14ac:dyDescent="0.25">
      <c r="A1636">
        <f>'Pivot MRIP 12"'!A1639</f>
        <v>2014</v>
      </c>
      <c r="B1636" t="str">
        <f>'Pivot MRIP 12"'!B1639</f>
        <v>1657420140321007</v>
      </c>
      <c r="C1636">
        <f>'Pivot MRIP 12"'!C1639</f>
        <v>56.372072158000002</v>
      </c>
      <c r="D1636">
        <f>'Pivot MRIP 12"'!D1639</f>
        <v>56.372072158000002</v>
      </c>
      <c r="E1636">
        <f>'Pivot MRIP 12"'!E1639</f>
        <v>0.94160359434525431</v>
      </c>
      <c r="F1636">
        <f>'Pivot MRIP 12"'!F1639</f>
        <v>6</v>
      </c>
      <c r="G1636">
        <f>'Pivot MRIP 12"'!G1639</f>
        <v>1.2568578454237993E-2</v>
      </c>
      <c r="H1636">
        <f t="shared" si="87"/>
        <v>0.70851681154578827</v>
      </c>
      <c r="I1636">
        <f t="shared" si="88"/>
        <v>0.66714197640555339</v>
      </c>
    </row>
    <row r="1637" spans="1:9" x14ac:dyDescent="0.25">
      <c r="A1637">
        <f>'Pivot MRIP 12"'!A1640</f>
        <v>2014</v>
      </c>
      <c r="B1637" t="str">
        <f>'Pivot MRIP 12"'!B1640</f>
        <v>1657420140508008</v>
      </c>
      <c r="C1637">
        <f>'Pivot MRIP 12"'!C1640</f>
        <v>170.96728807</v>
      </c>
      <c r="D1637">
        <f>'Pivot MRIP 12"'!D1640</f>
        <v>170.96728807</v>
      </c>
      <c r="E1637">
        <f>'Pivot MRIP 12"'!E1640</f>
        <v>0.94160359434525431</v>
      </c>
      <c r="F1637">
        <f>'Pivot MRIP 12"'!F1640</f>
        <v>2</v>
      </c>
      <c r="G1637">
        <f>'Pivot MRIP 12"'!G1640</f>
        <v>6.2842892271189965E-3</v>
      </c>
      <c r="H1637">
        <f t="shared" si="87"/>
        <v>1.0744078866080511</v>
      </c>
      <c r="I1637">
        <f t="shared" si="88"/>
        <v>1.0116663278230293</v>
      </c>
    </row>
    <row r="1638" spans="1:9" x14ac:dyDescent="0.25">
      <c r="A1638">
        <f>'Pivot MRIP 12"'!A1641</f>
        <v>2014</v>
      </c>
      <c r="B1638" t="str">
        <f>'Pivot MRIP 12"'!B1641</f>
        <v>1657420140705016</v>
      </c>
      <c r="C1638">
        <f>'Pivot MRIP 12"'!C1641</f>
        <v>94.682868654000004</v>
      </c>
      <c r="D1638">
        <f>'Pivot MRIP 12"'!D1641</f>
        <v>94.682868654000004</v>
      </c>
      <c r="E1638">
        <f>'Pivot MRIP 12"'!E1641</f>
        <v>0.9816021452552115</v>
      </c>
      <c r="F1638">
        <f>'Pivot MRIP 12"'!F1641</f>
        <v>12</v>
      </c>
      <c r="G1638">
        <f>'Pivot MRIP 12"'!G1641</f>
        <v>11.12568578454238</v>
      </c>
      <c r="H1638">
        <f t="shared" si="87"/>
        <v>1053.4118458235012</v>
      </c>
      <c r="I1638">
        <f t="shared" si="88"/>
        <v>1034.0313276976008</v>
      </c>
    </row>
    <row r="1639" spans="1:9" x14ac:dyDescent="0.25">
      <c r="A1639">
        <f>'Pivot MRIP 12"'!A1642</f>
        <v>2014</v>
      </c>
      <c r="B1639" t="str">
        <f>'Pivot MRIP 12"'!B1642</f>
        <v>1657420140725011</v>
      </c>
      <c r="C1639">
        <f>'Pivot MRIP 12"'!C1642</f>
        <v>115.51440863000001</v>
      </c>
      <c r="D1639">
        <f>'Pivot MRIP 12"'!D1642</f>
        <v>115.51440863000001</v>
      </c>
      <c r="E1639">
        <f>'Pivot MRIP 12"'!E1642</f>
        <v>0.94160359434525431</v>
      </c>
      <c r="F1639">
        <f>'Pivot MRIP 12"'!F1642</f>
        <v>1</v>
      </c>
      <c r="G1639">
        <f>'Pivot MRIP 12"'!G1642</f>
        <v>1.2568578454237993E-2</v>
      </c>
      <c r="H1639">
        <f t="shared" si="87"/>
        <v>1.4518519074610614</v>
      </c>
      <c r="I1639">
        <f t="shared" si="88"/>
        <v>1.367068974522349</v>
      </c>
    </row>
    <row r="1640" spans="1:9" x14ac:dyDescent="0.25">
      <c r="A1640">
        <f>'Pivot MRIP 12"'!A1643</f>
        <v>2014</v>
      </c>
      <c r="B1640" t="str">
        <f>'Pivot MRIP 12"'!B1643</f>
        <v>1657420140725024</v>
      </c>
      <c r="C1640">
        <f>'Pivot MRIP 12"'!C1643</f>
        <v>115.51440863000001</v>
      </c>
      <c r="D1640">
        <f>'Pivot MRIP 12"'!D1643</f>
        <v>115.51440863000001</v>
      </c>
      <c r="E1640">
        <f>'Pivot MRIP 12"'!E1643</f>
        <v>0.94160359434525431</v>
      </c>
      <c r="F1640">
        <f>'Pivot MRIP 12"'!F1643</f>
        <v>1</v>
      </c>
      <c r="G1640">
        <f>'Pivot MRIP 12"'!G1643</f>
        <v>1.2568578454237993E-2</v>
      </c>
      <c r="H1640">
        <f t="shared" si="87"/>
        <v>1.4518519074610614</v>
      </c>
      <c r="I1640">
        <f t="shared" si="88"/>
        <v>1.367068974522349</v>
      </c>
    </row>
    <row r="1641" spans="1:9" x14ac:dyDescent="0.25">
      <c r="A1641">
        <f>'Pivot MRIP 12"'!A1644</f>
        <v>2014</v>
      </c>
      <c r="B1641" t="str">
        <f>'Pivot MRIP 12"'!B1644</f>
        <v>1657420140725025</v>
      </c>
      <c r="C1641">
        <f>'Pivot MRIP 12"'!C1644</f>
        <v>115.51440863000001</v>
      </c>
      <c r="D1641">
        <f>'Pivot MRIP 12"'!D1644</f>
        <v>115.51440863000001</v>
      </c>
      <c r="E1641">
        <f>'Pivot MRIP 12"'!E1644</f>
        <v>0.94160359434525431</v>
      </c>
      <c r="F1641">
        <f>'Pivot MRIP 12"'!F1644</f>
        <v>1</v>
      </c>
      <c r="G1641">
        <f>'Pivot MRIP 12"'!G1644</f>
        <v>6.2842892271189965E-3</v>
      </c>
      <c r="H1641">
        <f t="shared" si="87"/>
        <v>0.7259259537305307</v>
      </c>
      <c r="I1641">
        <f t="shared" si="88"/>
        <v>0.68353448726117449</v>
      </c>
    </row>
    <row r="1642" spans="1:9" x14ac:dyDescent="0.25">
      <c r="A1642">
        <f>'Pivot MRIP 12"'!A1645</f>
        <v>2014</v>
      </c>
      <c r="B1642" t="str">
        <f>'Pivot MRIP 12"'!B1645</f>
        <v>1657420140830007</v>
      </c>
      <c r="C1642">
        <f>'Pivot MRIP 12"'!C1645</f>
        <v>154.75544421000001</v>
      </c>
      <c r="D1642">
        <f>'Pivot MRIP 12"'!D1645</f>
        <v>154.75544421000001</v>
      </c>
      <c r="E1642">
        <f>'Pivot MRIP 12"'!E1645</f>
        <v>0.94160359434525442</v>
      </c>
      <c r="F1642">
        <f>'Pivot MRIP 12"'!F1645</f>
        <v>4</v>
      </c>
      <c r="G1642">
        <f>'Pivot MRIP 12"'!G1645</f>
        <v>0.18852867681356988</v>
      </c>
      <c r="H1642">
        <f t="shared" si="87"/>
        <v>29.175839126607535</v>
      </c>
      <c r="I1642">
        <f t="shared" si="88"/>
        <v>27.472074989652562</v>
      </c>
    </row>
    <row r="1643" spans="1:9" x14ac:dyDescent="0.25">
      <c r="A1643">
        <f>'Pivot MRIP 12"'!A1646</f>
        <v>2014</v>
      </c>
      <c r="B1643" t="str">
        <f>'Pivot MRIP 12"'!B1646</f>
        <v>1657420140830014</v>
      </c>
      <c r="C1643">
        <f>'Pivot MRIP 12"'!C1646</f>
        <v>154.75544421000001</v>
      </c>
      <c r="D1643">
        <f>'Pivot MRIP 12"'!D1646</f>
        <v>154.75544421000001</v>
      </c>
      <c r="E1643">
        <f>'Pivot MRIP 12"'!E1646</f>
        <v>0.94160359434525431</v>
      </c>
      <c r="F1643">
        <f>'Pivot MRIP 12"'!F1646</f>
        <v>3</v>
      </c>
      <c r="G1643">
        <f>'Pivot MRIP 12"'!G1646</f>
        <v>6.2842892271189965E-3</v>
      </c>
      <c r="H1643">
        <f t="shared" si="87"/>
        <v>0.97252797088691789</v>
      </c>
      <c r="I1643">
        <f t="shared" si="88"/>
        <v>0.91573583298841876</v>
      </c>
    </row>
    <row r="1644" spans="1:9" x14ac:dyDescent="0.25">
      <c r="A1644">
        <f>'Pivot MRIP 12"'!A1647</f>
        <v>2014</v>
      </c>
      <c r="B1644" t="str">
        <f>'Pivot MRIP 12"'!B1647</f>
        <v>1657420140913005</v>
      </c>
      <c r="C1644">
        <f>'Pivot MRIP 12"'!C1647</f>
        <v>170.27759800999999</v>
      </c>
      <c r="D1644">
        <f>'Pivot MRIP 12"'!D1647</f>
        <v>170.27759800999999</v>
      </c>
      <c r="E1644">
        <f>'Pivot MRIP 12"'!E1647</f>
        <v>0.94160359434525431</v>
      </c>
      <c r="F1644">
        <f>'Pivot MRIP 12"'!F1647</f>
        <v>1</v>
      </c>
      <c r="G1644">
        <f>'Pivot MRIP 12"'!G1647</f>
        <v>6.2842892271189965E-3</v>
      </c>
      <c r="H1644">
        <f t="shared" si="87"/>
        <v>1.0700736747939421</v>
      </c>
      <c r="I1644">
        <f t="shared" si="88"/>
        <v>1.0075852184002108</v>
      </c>
    </row>
    <row r="1645" spans="1:9" x14ac:dyDescent="0.25">
      <c r="A1645">
        <f>'Pivot MRIP 12"'!A1648</f>
        <v>2014</v>
      </c>
      <c r="B1645" t="str">
        <f>'Pivot MRIP 12"'!B1648</f>
        <v>1657420140913013</v>
      </c>
      <c r="C1645">
        <f>'Pivot MRIP 12"'!C1648</f>
        <v>170.27759800999999</v>
      </c>
      <c r="D1645">
        <f>'Pivot MRIP 12"'!D1648</f>
        <v>170.27759800999999</v>
      </c>
      <c r="E1645">
        <f>'Pivot MRIP 12"'!E1648</f>
        <v>0.94160359434525442</v>
      </c>
      <c r="F1645">
        <f>'Pivot MRIP 12"'!F1648</f>
        <v>1</v>
      </c>
      <c r="G1645">
        <f>'Pivot MRIP 12"'!G1648</f>
        <v>1.8852867681356991E-2</v>
      </c>
      <c r="H1645">
        <f t="shared" si="87"/>
        <v>3.2102210243818261</v>
      </c>
      <c r="I1645">
        <f t="shared" si="88"/>
        <v>3.0227556552006321</v>
      </c>
    </row>
    <row r="1646" spans="1:9" x14ac:dyDescent="0.25">
      <c r="A1646">
        <f>'Pivot MRIP 12"'!A1649</f>
        <v>2014</v>
      </c>
      <c r="B1646" t="str">
        <f>'Pivot MRIP 12"'!B1649</f>
        <v>1657420140913015</v>
      </c>
      <c r="C1646">
        <f>'Pivot MRIP 12"'!C1649</f>
        <v>170.27759800999999</v>
      </c>
      <c r="D1646">
        <f>'Pivot MRIP 12"'!D1649</f>
        <v>170.27759800999999</v>
      </c>
      <c r="E1646">
        <f>'Pivot MRIP 12"'!E1649</f>
        <v>0.94160359434525442</v>
      </c>
      <c r="F1646">
        <f>'Pivot MRIP 12"'!F1649</f>
        <v>1</v>
      </c>
      <c r="G1646">
        <f>'Pivot MRIP 12"'!G1649</f>
        <v>3.1421446135594985E-2</v>
      </c>
      <c r="H1646">
        <f t="shared" si="87"/>
        <v>5.3503683739697108</v>
      </c>
      <c r="I1646">
        <f t="shared" si="88"/>
        <v>5.0379260920010545</v>
      </c>
    </row>
    <row r="1647" spans="1:9" x14ac:dyDescent="0.25">
      <c r="A1647">
        <f>'Pivot MRIP 12"'!A1650</f>
        <v>2014</v>
      </c>
      <c r="B1647" t="str">
        <f>'Pivot MRIP 12"'!B1650</f>
        <v>1657420141006003</v>
      </c>
      <c r="C1647">
        <f>'Pivot MRIP 12"'!C1650</f>
        <v>1859.8058877000001</v>
      </c>
      <c r="D1647">
        <f>'Pivot MRIP 12"'!D1650</f>
        <v>1859.8058877000001</v>
      </c>
      <c r="E1647">
        <f>'Pivot MRIP 12"'!E1650</f>
        <v>0.94160359434525442</v>
      </c>
      <c r="F1647">
        <f>'Pivot MRIP 12"'!F1650</f>
        <v>1</v>
      </c>
      <c r="G1647">
        <f>'Pivot MRIP 12"'!G1650</f>
        <v>4.3990024589832977E-2</v>
      </c>
      <c r="H1647">
        <f t="shared" si="87"/>
        <v>81.812906732239156</v>
      </c>
      <c r="I1647">
        <f t="shared" si="88"/>
        <v>77.035327042909458</v>
      </c>
    </row>
    <row r="1648" spans="1:9" x14ac:dyDescent="0.25">
      <c r="A1648">
        <f>'Pivot MRIP 12"'!A1651</f>
        <v>2014</v>
      </c>
      <c r="B1648" t="str">
        <f>'Pivot MRIP 12"'!B1651</f>
        <v>1657420141006007</v>
      </c>
      <c r="C1648">
        <f>'Pivot MRIP 12"'!C1651</f>
        <v>1859.8058877000001</v>
      </c>
      <c r="D1648">
        <f>'Pivot MRIP 12"'!D1651</f>
        <v>1859.8058877000001</v>
      </c>
      <c r="E1648">
        <f>'Pivot MRIP 12"'!E1651</f>
        <v>0.99208017983194907</v>
      </c>
      <c r="F1648">
        <f>'Pivot MRIP 12"'!F1651</f>
        <v>1</v>
      </c>
      <c r="G1648">
        <f>'Pivot MRIP 12"'!G1651</f>
        <v>1</v>
      </c>
      <c r="H1648">
        <f t="shared" si="87"/>
        <v>1859.8058877000001</v>
      </c>
      <c r="I1648">
        <f t="shared" si="88"/>
        <v>1845.0765595219339</v>
      </c>
    </row>
    <row r="1649" spans="1:9" x14ac:dyDescent="0.25">
      <c r="A1649">
        <f>'Pivot MRIP 12"'!A1652</f>
        <v>2014</v>
      </c>
      <c r="B1649" t="str">
        <f>'Pivot MRIP 12"'!B1652</f>
        <v>1657420141006008</v>
      </c>
      <c r="C1649">
        <f>'Pivot MRIP 12"'!C1652</f>
        <v>1859.8058877000001</v>
      </c>
      <c r="D1649">
        <f>'Pivot MRIP 12"'!D1652</f>
        <v>1859.8058877000001</v>
      </c>
      <c r="E1649">
        <f>'Pivot MRIP 12"'!E1652</f>
        <v>0.94160359434525431</v>
      </c>
      <c r="F1649">
        <f>'Pivot MRIP 12"'!F1652</f>
        <v>1</v>
      </c>
      <c r="G1649">
        <f>'Pivot MRIP 12"'!G1652</f>
        <v>6.2842892271189965E-3</v>
      </c>
      <c r="H1649">
        <f t="shared" si="87"/>
        <v>11.687558104605593</v>
      </c>
      <c r="I1649">
        <f t="shared" si="88"/>
        <v>11.005046720415635</v>
      </c>
    </row>
    <row r="1650" spans="1:9" x14ac:dyDescent="0.25">
      <c r="A1650">
        <f>'Pivot MRIP 12"'!A1653</f>
        <v>2014</v>
      </c>
      <c r="B1650" t="str">
        <f>'Pivot MRIP 12"'!B1653</f>
        <v>1657420141112005</v>
      </c>
      <c r="C1650">
        <f>'Pivot MRIP 12"'!C1653</f>
        <v>3101.9439929</v>
      </c>
      <c r="D1650">
        <f>'Pivot MRIP 12"'!D1653</f>
        <v>3101.9439929</v>
      </c>
      <c r="E1650">
        <f>'Pivot MRIP 12"'!E1653</f>
        <v>0.94160359434525442</v>
      </c>
      <c r="F1650">
        <f>'Pivot MRIP 12"'!F1653</f>
        <v>1</v>
      </c>
      <c r="G1650">
        <f>'Pivot MRIP 12"'!G1653</f>
        <v>0.12568578454237994</v>
      </c>
      <c r="H1650">
        <f t="shared" si="87"/>
        <v>389.87026435415913</v>
      </c>
      <c r="I1650">
        <f t="shared" si="88"/>
        <v>367.10324224421078</v>
      </c>
    </row>
    <row r="1651" spans="1:9" x14ac:dyDescent="0.25">
      <c r="A1651">
        <f>'Pivot MRIP 12"'!A1654</f>
        <v>2014</v>
      </c>
      <c r="B1651" t="str">
        <f>'Pivot MRIP 12"'!B1654</f>
        <v>1657420141112006</v>
      </c>
      <c r="C1651">
        <f>'Pivot MRIP 12"'!C1654</f>
        <v>3101.9439929</v>
      </c>
      <c r="D1651">
        <f>'Pivot MRIP 12"'!D1654</f>
        <v>3101.9439929</v>
      </c>
      <c r="E1651">
        <f>'Pivot MRIP 12"'!E1654</f>
        <v>0.94160359434525442</v>
      </c>
      <c r="F1651">
        <f>'Pivot MRIP 12"'!F1654</f>
        <v>1</v>
      </c>
      <c r="G1651">
        <f>'Pivot MRIP 12"'!G1654</f>
        <v>0.12568578454237994</v>
      </c>
      <c r="H1651">
        <f t="shared" si="87"/>
        <v>389.87026435415913</v>
      </c>
      <c r="I1651">
        <f t="shared" si="88"/>
        <v>367.10324224421078</v>
      </c>
    </row>
    <row r="1652" spans="1:9" x14ac:dyDescent="0.25">
      <c r="A1652">
        <f>'Pivot MRIP 12"'!A1655</f>
        <v>2014</v>
      </c>
      <c r="B1652" t="str">
        <f>'Pivot MRIP 12"'!B1655</f>
        <v>1721120140503019</v>
      </c>
      <c r="C1652">
        <f>'Pivot MRIP 12"'!C1655</f>
        <v>97.998214376999996</v>
      </c>
      <c r="D1652">
        <f>'Pivot MRIP 12"'!D1655</f>
        <v>97.998214376999996</v>
      </c>
      <c r="E1652">
        <f>'Pivot MRIP 12"'!E1655</f>
        <v>0.94160359434525431</v>
      </c>
      <c r="F1652">
        <f>'Pivot MRIP 12"'!F1655</f>
        <v>16</v>
      </c>
      <c r="G1652">
        <f>'Pivot MRIP 12"'!G1655</f>
        <v>0.10054862763390394</v>
      </c>
      <c r="H1652">
        <f t="shared" si="87"/>
        <v>9.8535859661804643</v>
      </c>
      <c r="I1652">
        <f t="shared" si="88"/>
        <v>9.2781719629454802</v>
      </c>
    </row>
    <row r="1653" spans="1:9" x14ac:dyDescent="0.25">
      <c r="A1653">
        <f>'Pivot MRIP 12"'!A1656</f>
        <v>2014</v>
      </c>
      <c r="B1653" t="str">
        <f>'Pivot MRIP 12"'!B1656</f>
        <v>1721120140719013</v>
      </c>
      <c r="C1653">
        <f>'Pivot MRIP 12"'!C1656</f>
        <v>182.39226008</v>
      </c>
      <c r="D1653">
        <f>'Pivot MRIP 12"'!D1656</f>
        <v>182.39226008</v>
      </c>
      <c r="E1653">
        <f>'Pivot MRIP 12"'!E1656</f>
        <v>0.94160359434525431</v>
      </c>
      <c r="F1653">
        <f>'Pivot MRIP 12"'!F1656</f>
        <v>9</v>
      </c>
      <c r="G1653">
        <f>'Pivot MRIP 12"'!G1656</f>
        <v>0.40219451053561578</v>
      </c>
      <c r="H1653">
        <f t="shared" si="87"/>
        <v>73.357165768360332</v>
      </c>
      <c r="I1653">
        <f t="shared" si="88"/>
        <v>69.073370958468743</v>
      </c>
    </row>
    <row r="1654" spans="1:9" x14ac:dyDescent="0.25">
      <c r="A1654">
        <f>'Pivot MRIP 12"'!A1657</f>
        <v>2014</v>
      </c>
      <c r="B1654" t="str">
        <f>'Pivot MRIP 12"'!B1657</f>
        <v>1721120140723001</v>
      </c>
      <c r="C1654">
        <f>'Pivot MRIP 12"'!C1657</f>
        <v>211.54099656</v>
      </c>
      <c r="D1654">
        <f>'Pivot MRIP 12"'!D1657</f>
        <v>211.54099656</v>
      </c>
      <c r="E1654">
        <f>'Pivot MRIP 12"'!E1657</f>
        <v>0.94160359434525431</v>
      </c>
      <c r="F1654">
        <f>'Pivot MRIP 12"'!F1657</f>
        <v>4</v>
      </c>
      <c r="G1654">
        <f>'Pivot MRIP 12"'!G1657</f>
        <v>2.5137156908475986E-2</v>
      </c>
      <c r="H1654">
        <f t="shared" si="87"/>
        <v>5.3175392231040988</v>
      </c>
      <c r="I1654">
        <f t="shared" si="88"/>
        <v>5.0070140455466907</v>
      </c>
    </row>
    <row r="1655" spans="1:9" x14ac:dyDescent="0.25">
      <c r="A1655">
        <f>'Pivot MRIP 12"'!A1658</f>
        <v>2014</v>
      </c>
      <c r="B1655" t="str">
        <f>'Pivot MRIP 12"'!B1658</f>
        <v>1721120140723003</v>
      </c>
      <c r="C1655">
        <f>'Pivot MRIP 12"'!C1658</f>
        <v>211.54099656</v>
      </c>
      <c r="D1655">
        <f>'Pivot MRIP 12"'!D1658</f>
        <v>211.54099656</v>
      </c>
      <c r="E1655">
        <f>'Pivot MRIP 12"'!E1658</f>
        <v>0.94160359434525442</v>
      </c>
      <c r="F1655">
        <f>'Pivot MRIP 12"'!F1658</f>
        <v>1</v>
      </c>
      <c r="G1655">
        <f>'Pivot MRIP 12"'!G1658</f>
        <v>0.12568578454237994</v>
      </c>
      <c r="H1655">
        <f t="shared" si="87"/>
        <v>26.587696115520497</v>
      </c>
      <c r="I1655">
        <f t="shared" si="88"/>
        <v>25.03507022773346</v>
      </c>
    </row>
    <row r="1656" spans="1:9" x14ac:dyDescent="0.25">
      <c r="A1656">
        <f>'Pivot MRIP 12"'!A1659</f>
        <v>2014</v>
      </c>
      <c r="B1656" t="str">
        <f>'Pivot MRIP 12"'!B1659</f>
        <v>1721120140817014</v>
      </c>
      <c r="C1656">
        <f>'Pivot MRIP 12"'!C1659</f>
        <v>132.07902217</v>
      </c>
      <c r="D1656">
        <f>'Pivot MRIP 12"'!D1659</f>
        <v>132.07902217</v>
      </c>
      <c r="E1656">
        <f>'Pivot MRIP 12"'!E1659</f>
        <v>0.94160359434525442</v>
      </c>
      <c r="F1656">
        <f>'Pivot MRIP 12"'!F1659</f>
        <v>4</v>
      </c>
      <c r="G1656">
        <f>'Pivot MRIP 12"'!G1659</f>
        <v>0.21366583372204589</v>
      </c>
      <c r="H1656">
        <f t="shared" si="87"/>
        <v>28.220774389145635</v>
      </c>
      <c r="I1656">
        <f t="shared" si="88"/>
        <v>26.572782600026031</v>
      </c>
    </row>
    <row r="1657" spans="1:9" x14ac:dyDescent="0.25">
      <c r="A1657">
        <f>'Pivot MRIP 12"'!A1660</f>
        <v>2014</v>
      </c>
      <c r="B1657" t="str">
        <f>'Pivot MRIP 12"'!B1660</f>
        <v>1721120140822007</v>
      </c>
      <c r="C1657">
        <f>'Pivot MRIP 12"'!C1660</f>
        <v>30.764299782999998</v>
      </c>
      <c r="D1657">
        <f>'Pivot MRIP 12"'!D1660</f>
        <v>30.764299782999998</v>
      </c>
      <c r="E1657">
        <f>'Pivot MRIP 12"'!E1660</f>
        <v>0.94160359434525442</v>
      </c>
      <c r="F1657">
        <f>'Pivot MRIP 12"'!F1660</f>
        <v>15</v>
      </c>
      <c r="G1657">
        <f>'Pivot MRIP 12"'!G1660</f>
        <v>4.3990024589832977E-2</v>
      </c>
      <c r="H1657">
        <f t="shared" si="87"/>
        <v>1.3533223039431632</v>
      </c>
      <c r="I1657">
        <f t="shared" si="88"/>
        <v>1.2742931457004834</v>
      </c>
    </row>
    <row r="1658" spans="1:9" x14ac:dyDescent="0.25">
      <c r="A1658">
        <f>'Pivot MRIP 12"'!A1661</f>
        <v>2014</v>
      </c>
      <c r="B1658" t="str">
        <f>'Pivot MRIP 12"'!B1661</f>
        <v>1721120140904003</v>
      </c>
      <c r="C1658">
        <f>'Pivot MRIP 12"'!C1661</f>
        <v>1528.4840152999998</v>
      </c>
      <c r="D1658">
        <f>'Pivot MRIP 12"'!D1661</f>
        <v>1528.4840152999998</v>
      </c>
      <c r="E1658">
        <f>'Pivot MRIP 12"'!E1661</f>
        <v>0.94160359434525442</v>
      </c>
      <c r="F1658">
        <f>'Pivot MRIP 12"'!F1661</f>
        <v>12</v>
      </c>
      <c r="G1658">
        <f>'Pivot MRIP 12"'!G1661</f>
        <v>3.1421446135594985E-2</v>
      </c>
      <c r="H1658">
        <f t="shared" si="87"/>
        <v>48.027178155866885</v>
      </c>
      <c r="I1658">
        <f t="shared" si="88"/>
        <v>45.222563577824147</v>
      </c>
    </row>
    <row r="1659" spans="1:9" x14ac:dyDescent="0.25">
      <c r="A1659">
        <f>'Pivot MRIP 12"'!A1662</f>
        <v>2014</v>
      </c>
      <c r="B1659" t="str">
        <f>'Pivot MRIP 12"'!B1662</f>
        <v>1721120140906005</v>
      </c>
      <c r="C1659">
        <f>'Pivot MRIP 12"'!C1662</f>
        <v>751.58608386000003</v>
      </c>
      <c r="D1659">
        <f>'Pivot MRIP 12"'!D1662</f>
        <v>751.58608386000003</v>
      </c>
      <c r="E1659">
        <f>'Pivot MRIP 12"'!E1662</f>
        <v>0.94160359434525442</v>
      </c>
      <c r="F1659">
        <f>'Pivot MRIP 12"'!F1662</f>
        <v>1</v>
      </c>
      <c r="G1659">
        <f>'Pivot MRIP 12"'!G1662</f>
        <v>1.8852867681356991E-2</v>
      </c>
      <c r="H1659">
        <f t="shared" si="87"/>
        <v>14.16955299016186</v>
      </c>
      <c r="I1659">
        <f t="shared" si="88"/>
        <v>13.342102025801955</v>
      </c>
    </row>
    <row r="1660" spans="1:9" x14ac:dyDescent="0.25">
      <c r="A1660">
        <f>'Pivot MRIP 12"'!A1663</f>
        <v>2014</v>
      </c>
      <c r="B1660" t="str">
        <f>'Pivot MRIP 12"'!B1663</f>
        <v>1721120140906012</v>
      </c>
      <c r="C1660">
        <f>'Pivot MRIP 12"'!C1663</f>
        <v>939.40970891999996</v>
      </c>
      <c r="D1660">
        <f>'Pivot MRIP 12"'!D1663</f>
        <v>939.40970891999996</v>
      </c>
      <c r="E1660">
        <f>'Pivot MRIP 12"'!E1663</f>
        <v>0.94160359434525431</v>
      </c>
      <c r="F1660">
        <f>'Pivot MRIP 12"'!F1663</f>
        <v>1</v>
      </c>
      <c r="G1660">
        <f>'Pivot MRIP 12"'!G1663</f>
        <v>6.2842892271189965E-3</v>
      </c>
      <c r="H1660">
        <f t="shared" si="87"/>
        <v>5.9035223136169481</v>
      </c>
      <c r="I1660">
        <f t="shared" si="88"/>
        <v>5.5587778297991299</v>
      </c>
    </row>
    <row r="1661" spans="1:9" x14ac:dyDescent="0.25">
      <c r="A1661">
        <f>'Pivot MRIP 12"'!A1664</f>
        <v>2014</v>
      </c>
      <c r="B1661" t="str">
        <f>'Pivot MRIP 12"'!B1664</f>
        <v>1721120140913001</v>
      </c>
      <c r="C1661">
        <f>'Pivot MRIP 12"'!C1664</f>
        <v>383.66844717999999</v>
      </c>
      <c r="D1661">
        <f>'Pivot MRIP 12"'!D1664</f>
        <v>383.66844717999999</v>
      </c>
      <c r="E1661">
        <f>'Pivot MRIP 12"'!E1664</f>
        <v>0.94160359434525442</v>
      </c>
      <c r="F1661">
        <f>'Pivot MRIP 12"'!F1664</f>
        <v>25</v>
      </c>
      <c r="G1661">
        <f>'Pivot MRIP 12"'!G1664</f>
        <v>0.17596009835933191</v>
      </c>
      <c r="H1661">
        <f t="shared" si="87"/>
        <v>67.510337703164936</v>
      </c>
      <c r="I1661">
        <f t="shared" si="88"/>
        <v>63.567976636762054</v>
      </c>
    </row>
    <row r="1662" spans="1:9" x14ac:dyDescent="0.25">
      <c r="A1662">
        <f>'Pivot MRIP 12"'!A1665</f>
        <v>2014</v>
      </c>
      <c r="B1662" t="str">
        <f>'Pivot MRIP 12"'!B1665</f>
        <v>1721120141018004</v>
      </c>
      <c r="C1662">
        <f>'Pivot MRIP 12"'!C1665</f>
        <v>350.43147986000002</v>
      </c>
      <c r="D1662">
        <f>'Pivot MRIP 12"'!D1665</f>
        <v>350.43147986000002</v>
      </c>
      <c r="E1662">
        <f>'Pivot MRIP 12"'!E1665</f>
        <v>0.94160359434525431</v>
      </c>
      <c r="F1662">
        <f>'Pivot MRIP 12"'!F1665</f>
        <v>1</v>
      </c>
      <c r="G1662">
        <f>'Pivot MRIP 12"'!G1665</f>
        <v>6.2842892271189965E-3</v>
      </c>
      <c r="H1662">
        <f t="shared" si="87"/>
        <v>2.2022127737275659</v>
      </c>
      <c r="I1662">
        <f t="shared" si="88"/>
        <v>2.0736114632549083</v>
      </c>
    </row>
    <row r="1663" spans="1:9" x14ac:dyDescent="0.25">
      <c r="A1663">
        <f>'Pivot MRIP 12"'!A1666</f>
        <v>2014</v>
      </c>
      <c r="B1663" t="str">
        <f>'Pivot MRIP 12"'!B1666</f>
        <v>1721120141021001</v>
      </c>
      <c r="C1663">
        <f>'Pivot MRIP 12"'!C1666</f>
        <v>479.22425312000001</v>
      </c>
      <c r="D1663">
        <f>'Pivot MRIP 12"'!D1666</f>
        <v>479.22425312000001</v>
      </c>
      <c r="E1663">
        <f>'Pivot MRIP 12"'!E1666</f>
        <v>1.2254984536359714</v>
      </c>
      <c r="F1663">
        <f>'Pivot MRIP 12"'!F1666</f>
        <v>4</v>
      </c>
      <c r="G1663">
        <f>'Pivot MRIP 12"'!G1666</f>
        <v>3.25137156908476</v>
      </c>
      <c r="H1663">
        <f t="shared" si="87"/>
        <v>1558.1361118102466</v>
      </c>
      <c r="I1663">
        <f t="shared" si="88"/>
        <v>1909.4933955778222</v>
      </c>
    </row>
    <row r="1664" spans="1:9" x14ac:dyDescent="0.25">
      <c r="A1664">
        <f>'Pivot MRIP 12"'!A1667</f>
        <v>2014</v>
      </c>
      <c r="B1664" t="str">
        <f>'Pivot MRIP 12"'!B1667</f>
        <v>1721120141021005</v>
      </c>
      <c r="C1664">
        <f>'Pivot MRIP 12"'!C1667</f>
        <v>84.604052413000005</v>
      </c>
      <c r="D1664">
        <f>'Pivot MRIP 12"'!D1667</f>
        <v>84.604052413000005</v>
      </c>
      <c r="E1664">
        <f>'Pivot MRIP 12"'!E1667</f>
        <v>0.94160359434525442</v>
      </c>
      <c r="F1664">
        <f>'Pivot MRIP 12"'!F1667</f>
        <v>9</v>
      </c>
      <c r="G1664">
        <f>'Pivot MRIP 12"'!G1667</f>
        <v>0.1633915199050939</v>
      </c>
      <c r="H1664">
        <f t="shared" si="87"/>
        <v>13.823584713890298</v>
      </c>
      <c r="I1664">
        <f t="shared" si="88"/>
        <v>13.016337053335221</v>
      </c>
    </row>
    <row r="1665" spans="1:9" x14ac:dyDescent="0.25">
      <c r="A1665">
        <f>'Pivot MRIP 12"'!A1668</f>
        <v>2014</v>
      </c>
      <c r="B1665" t="str">
        <f>'Pivot MRIP 12"'!B1668</f>
        <v>1721120141025001</v>
      </c>
      <c r="C1665">
        <f>'Pivot MRIP 12"'!C1668</f>
        <v>222.34394958999999</v>
      </c>
      <c r="D1665">
        <f>'Pivot MRIP 12"'!D1668</f>
        <v>222.34394958999999</v>
      </c>
      <c r="E1665">
        <f>'Pivot MRIP 12"'!E1668</f>
        <v>1.2234551792824351</v>
      </c>
      <c r="F1665">
        <f>'Pivot MRIP 12"'!F1668</f>
        <v>9</v>
      </c>
      <c r="G1665">
        <f>'Pivot MRIP 12"'!G1668</f>
        <v>14.553017451986472</v>
      </c>
      <c r="H1665">
        <f t="shared" si="87"/>
        <v>3235.7753787268703</v>
      </c>
      <c r="I1665">
        <f t="shared" si="88"/>
        <v>3958.8261460979725</v>
      </c>
    </row>
    <row r="1666" spans="1:9" x14ac:dyDescent="0.25">
      <c r="A1666">
        <f>'Pivot MRIP 12"'!A1669</f>
        <v>2014</v>
      </c>
      <c r="B1666" t="str">
        <f>'Pivot MRIP 12"'!B1669</f>
        <v>1721220140308007</v>
      </c>
      <c r="C1666">
        <f>'Pivot MRIP 12"'!C1669</f>
        <v>271.77037553999997</v>
      </c>
      <c r="D1666">
        <f>'Pivot MRIP 12"'!D1669</f>
        <v>271.77037553999997</v>
      </c>
      <c r="E1666">
        <f>'Pivot MRIP 12"'!E1669</f>
        <v>0.94160359434525431</v>
      </c>
      <c r="F1666">
        <f>'Pivot MRIP 12"'!F1669</f>
        <v>1</v>
      </c>
      <c r="G1666">
        <f>'Pivot MRIP 12"'!G1669</f>
        <v>6.2842892271189965E-3</v>
      </c>
      <c r="H1666">
        <f t="shared" ref="H1666:H1729" si="89">G1666*C1666</f>
        <v>1.707883643256106</v>
      </c>
      <c r="I1666">
        <f t="shared" ref="I1666:I1729" si="90">E1666*H1666</f>
        <v>1.6081493772134174</v>
      </c>
    </row>
    <row r="1667" spans="1:9" x14ac:dyDescent="0.25">
      <c r="A1667">
        <f>'Pivot MRIP 12"'!A1670</f>
        <v>2014</v>
      </c>
      <c r="B1667" t="str">
        <f>'Pivot MRIP 12"'!B1670</f>
        <v>1721220140314001</v>
      </c>
      <c r="C1667">
        <f>'Pivot MRIP 12"'!C1670</f>
        <v>88.039701333999986</v>
      </c>
      <c r="D1667">
        <f>'Pivot MRIP 12"'!D1670</f>
        <v>88.039701333999986</v>
      </c>
      <c r="E1667">
        <f>'Pivot MRIP 12"'!E1670</f>
        <v>1.2973965324474594</v>
      </c>
      <c r="F1667">
        <f>'Pivot MRIP 12"'!F1670</f>
        <v>9</v>
      </c>
      <c r="G1667">
        <f>'Pivot MRIP 12"'!G1670</f>
        <v>2.4524688243525676</v>
      </c>
      <c r="H1667">
        <f t="shared" si="89"/>
        <v>215.91462282694613</v>
      </c>
      <c r="I1667">
        <f t="shared" si="90"/>
        <v>280.12688296038101</v>
      </c>
    </row>
    <row r="1668" spans="1:9" x14ac:dyDescent="0.25">
      <c r="A1668">
        <f>'Pivot MRIP 12"'!A1671</f>
        <v>2014</v>
      </c>
      <c r="B1668" t="str">
        <f>'Pivot MRIP 12"'!B1671</f>
        <v>1721220140426003</v>
      </c>
      <c r="C1668">
        <f>'Pivot MRIP 12"'!C1671</f>
        <v>215.48446966</v>
      </c>
      <c r="D1668">
        <f>'Pivot MRIP 12"'!D1671</f>
        <v>215.48446966</v>
      </c>
      <c r="E1668">
        <f>'Pivot MRIP 12"'!E1671</f>
        <v>0.94160359434525442</v>
      </c>
      <c r="F1668">
        <f>'Pivot MRIP 12"'!F1671</f>
        <v>4</v>
      </c>
      <c r="G1668">
        <f>'Pivot MRIP 12"'!G1671</f>
        <v>7.5411470725427962E-2</v>
      </c>
      <c r="H1668">
        <f t="shared" si="89"/>
        <v>16.250000775549459</v>
      </c>
      <c r="I1668">
        <f t="shared" si="90"/>
        <v>15.301059138370542</v>
      </c>
    </row>
    <row r="1669" spans="1:9" x14ac:dyDescent="0.25">
      <c r="A1669">
        <f>'Pivot MRIP 12"'!A1672</f>
        <v>2014</v>
      </c>
      <c r="B1669" t="str">
        <f>'Pivot MRIP 12"'!B1672</f>
        <v>1721220140426010</v>
      </c>
      <c r="C1669">
        <f>'Pivot MRIP 12"'!C1672</f>
        <v>215.48446965999997</v>
      </c>
      <c r="D1669">
        <f>'Pivot MRIP 12"'!D1672</f>
        <v>215.48446965999997</v>
      </c>
      <c r="E1669">
        <f>'Pivot MRIP 12"'!E1672</f>
        <v>0.94160359434525442</v>
      </c>
      <c r="F1669">
        <f>'Pivot MRIP 12"'!F1672</f>
        <v>15</v>
      </c>
      <c r="G1669">
        <f>'Pivot MRIP 12"'!G1672</f>
        <v>3.7705735362713981E-2</v>
      </c>
      <c r="H1669">
        <f t="shared" si="89"/>
        <v>8.1250003877747297</v>
      </c>
      <c r="I1669">
        <f t="shared" si="90"/>
        <v>7.6505295691852711</v>
      </c>
    </row>
    <row r="1670" spans="1:9" x14ac:dyDescent="0.25">
      <c r="A1670">
        <f>'Pivot MRIP 12"'!A1673</f>
        <v>2014</v>
      </c>
      <c r="B1670" t="str">
        <f>'Pivot MRIP 12"'!B1673</f>
        <v>1721220140514003</v>
      </c>
      <c r="C1670">
        <f>'Pivot MRIP 12"'!C1673</f>
        <v>315.46897724000002</v>
      </c>
      <c r="D1670">
        <f>'Pivot MRIP 12"'!D1673</f>
        <v>315.46897724000002</v>
      </c>
      <c r="E1670">
        <f>'Pivot MRIP 12"'!E1673</f>
        <v>0.94160359434525431</v>
      </c>
      <c r="F1670">
        <f>'Pivot MRIP 12"'!F1673</f>
        <v>3</v>
      </c>
      <c r="G1670">
        <f>'Pivot MRIP 12"'!G1673</f>
        <v>6.2842892271189965E-3</v>
      </c>
      <c r="H1670">
        <f t="shared" si="89"/>
        <v>1.98249829515958</v>
      </c>
      <c r="I1670">
        <f t="shared" si="90"/>
        <v>1.8667275205055993</v>
      </c>
    </row>
    <row r="1671" spans="1:9" x14ac:dyDescent="0.25">
      <c r="A1671">
        <f>'Pivot MRIP 12"'!A1674</f>
        <v>2014</v>
      </c>
      <c r="B1671" t="str">
        <f>'Pivot MRIP 12"'!B1674</f>
        <v>1721220140521003</v>
      </c>
      <c r="C1671">
        <f>'Pivot MRIP 12"'!C1674</f>
        <v>664.40788330999999</v>
      </c>
      <c r="D1671">
        <f>'Pivot MRIP 12"'!D1674</f>
        <v>664.40788330999999</v>
      </c>
      <c r="E1671">
        <f>'Pivot MRIP 12"'!E1674</f>
        <v>0.94160359434525431</v>
      </c>
      <c r="F1671">
        <f>'Pivot MRIP 12"'!F1674</f>
        <v>1</v>
      </c>
      <c r="G1671">
        <f>'Pivot MRIP 12"'!G1674</f>
        <v>6.2842892271189965E-3</v>
      </c>
      <c r="H1671">
        <f t="shared" si="89"/>
        <v>4.175331303497968</v>
      </c>
      <c r="I1671">
        <f t="shared" si="90"/>
        <v>3.9315069629559427</v>
      </c>
    </row>
    <row r="1672" spans="1:9" x14ac:dyDescent="0.25">
      <c r="A1672">
        <f>'Pivot MRIP 12"'!A1675</f>
        <v>2014</v>
      </c>
      <c r="B1672" t="str">
        <f>'Pivot MRIP 12"'!B1675</f>
        <v>1721220140606002</v>
      </c>
      <c r="C1672">
        <f>'Pivot MRIP 12"'!C1675</f>
        <v>63.147473916999999</v>
      </c>
      <c r="D1672">
        <f>'Pivot MRIP 12"'!D1675</f>
        <v>63.147473916999999</v>
      </c>
      <c r="E1672">
        <f>'Pivot MRIP 12"'!E1675</f>
        <v>0.94160359434525442</v>
      </c>
      <c r="F1672">
        <f>'Pivot MRIP 12"'!F1675</f>
        <v>4</v>
      </c>
      <c r="G1672">
        <f>'Pivot MRIP 12"'!G1675</f>
        <v>6.2842892271189971E-2</v>
      </c>
      <c r="H1672">
        <f t="shared" si="89"/>
        <v>3.9683699005638093</v>
      </c>
      <c r="I1672">
        <f t="shared" si="90"/>
        <v>3.7366313620624028</v>
      </c>
    </row>
    <row r="1673" spans="1:9" x14ac:dyDescent="0.25">
      <c r="A1673">
        <f>'Pivot MRIP 12"'!A1676</f>
        <v>2014</v>
      </c>
      <c r="B1673" t="str">
        <f>'Pivot MRIP 12"'!B1676</f>
        <v>1721220140621005</v>
      </c>
      <c r="C1673">
        <f>'Pivot MRIP 12"'!C1676</f>
        <v>26.331532907</v>
      </c>
      <c r="D1673">
        <f>'Pivot MRIP 12"'!D1676</f>
        <v>26.331532907</v>
      </c>
      <c r="E1673">
        <f>'Pivot MRIP 12"'!E1676</f>
        <v>0.94160359434525431</v>
      </c>
      <c r="F1673">
        <f>'Pivot MRIP 12"'!F1676</f>
        <v>1</v>
      </c>
      <c r="G1673">
        <f>'Pivot MRIP 12"'!G1676</f>
        <v>6.2842892271189965E-3</v>
      </c>
      <c r="H1673">
        <f t="shared" si="89"/>
        <v>0.16547496858098945</v>
      </c>
      <c r="I1673">
        <f t="shared" si="90"/>
        <v>0.1558118251900277</v>
      </c>
    </row>
    <row r="1674" spans="1:9" x14ac:dyDescent="0.25">
      <c r="A1674">
        <f>'Pivot MRIP 12"'!A1677</f>
        <v>2014</v>
      </c>
      <c r="B1674" t="str">
        <f>'Pivot MRIP 12"'!B1677</f>
        <v>1721220140621006</v>
      </c>
      <c r="C1674">
        <f>'Pivot MRIP 12"'!C1677</f>
        <v>26.331532907</v>
      </c>
      <c r="D1674">
        <f>'Pivot MRIP 12"'!D1677</f>
        <v>26.331532907</v>
      </c>
      <c r="E1674">
        <f>'Pivot MRIP 12"'!E1677</f>
        <v>0.94160359434525442</v>
      </c>
      <c r="F1674">
        <f>'Pivot MRIP 12"'!F1677</f>
        <v>4</v>
      </c>
      <c r="G1674">
        <f>'Pivot MRIP 12"'!G1677</f>
        <v>1.8852867681356991E-2</v>
      </c>
      <c r="H1674">
        <f t="shared" si="89"/>
        <v>0.49642490574296838</v>
      </c>
      <c r="I1674">
        <f t="shared" si="90"/>
        <v>0.46743547557008314</v>
      </c>
    </row>
    <row r="1675" spans="1:9" x14ac:dyDescent="0.25">
      <c r="A1675">
        <f>'Pivot MRIP 12"'!A1678</f>
        <v>2014</v>
      </c>
      <c r="B1675" t="str">
        <f>'Pivot MRIP 12"'!B1678</f>
        <v>1721220140725003</v>
      </c>
      <c r="C1675">
        <f>'Pivot MRIP 12"'!C1678</f>
        <v>699.64356888999998</v>
      </c>
      <c r="D1675">
        <f>'Pivot MRIP 12"'!D1678</f>
        <v>699.64356888999998</v>
      </c>
      <c r="E1675">
        <f>'Pivot MRIP 12"'!E1678</f>
        <v>0.94160359434525431</v>
      </c>
      <c r="F1675">
        <f>'Pivot MRIP 12"'!F1678</f>
        <v>3</v>
      </c>
      <c r="G1675">
        <f>'Pivot MRIP 12"'!G1678</f>
        <v>6.2842892271189965E-3</v>
      </c>
      <c r="H1675">
        <f t="shared" si="89"/>
        <v>4.3967625427985144</v>
      </c>
      <c r="I1675">
        <f t="shared" si="90"/>
        <v>4.1400074137816611</v>
      </c>
    </row>
    <row r="1676" spans="1:9" x14ac:dyDescent="0.25">
      <c r="A1676">
        <f>'Pivot MRIP 12"'!A1679</f>
        <v>2014</v>
      </c>
      <c r="B1676" t="str">
        <f>'Pivot MRIP 12"'!B1679</f>
        <v>1721220141012013</v>
      </c>
      <c r="C1676">
        <f>'Pivot MRIP 12"'!C1679</f>
        <v>470.71934069000002</v>
      </c>
      <c r="D1676">
        <f>'Pivot MRIP 12"'!D1679</f>
        <v>470.71934069000002</v>
      </c>
      <c r="E1676">
        <f>'Pivot MRIP 12"'!E1679</f>
        <v>0.94160359434525442</v>
      </c>
      <c r="F1676">
        <f>'Pivot MRIP 12"'!F1679</f>
        <v>4</v>
      </c>
      <c r="G1676">
        <f>'Pivot MRIP 12"'!G1679</f>
        <v>0.28279301522035483</v>
      </c>
      <c r="H1676">
        <f t="shared" si="89"/>
        <v>133.11614167626257</v>
      </c>
      <c r="I1676">
        <f t="shared" si="90"/>
        <v>125.34263746774096</v>
      </c>
    </row>
    <row r="1677" spans="1:9" x14ac:dyDescent="0.25">
      <c r="A1677">
        <f>'Pivot MRIP 12"'!A1680</f>
        <v>2014</v>
      </c>
      <c r="B1677" t="str">
        <f>'Pivot MRIP 12"'!B1680</f>
        <v>1721220141026005</v>
      </c>
      <c r="C1677">
        <f>'Pivot MRIP 12"'!C1680</f>
        <v>374.69272186000001</v>
      </c>
      <c r="D1677">
        <f>'Pivot MRIP 12"'!D1680</f>
        <v>374.69272186000001</v>
      </c>
      <c r="E1677">
        <f>'Pivot MRIP 12"'!E1680</f>
        <v>0.94160359434525431</v>
      </c>
      <c r="F1677">
        <f>'Pivot MRIP 12"'!F1680</f>
        <v>4</v>
      </c>
      <c r="G1677">
        <f>'Pivot MRIP 12"'!G1680</f>
        <v>1.2568578454237993E-2</v>
      </c>
      <c r="H1677">
        <f t="shared" si="89"/>
        <v>4.7093548709293849</v>
      </c>
      <c r="I1677">
        <f t="shared" si="90"/>
        <v>4.4343454735144396</v>
      </c>
    </row>
    <row r="1678" spans="1:9" x14ac:dyDescent="0.25">
      <c r="A1678">
        <f>'Pivot MRIP 12"'!A1681</f>
        <v>2014</v>
      </c>
      <c r="B1678" t="str">
        <f>'Pivot MRIP 12"'!B1681</f>
        <v>1721220141026022</v>
      </c>
      <c r="C1678">
        <f>'Pivot MRIP 12"'!C1681</f>
        <v>374.69272186000001</v>
      </c>
      <c r="D1678">
        <f>'Pivot MRIP 12"'!D1681</f>
        <v>374.69272186000001</v>
      </c>
      <c r="E1678">
        <f>'Pivot MRIP 12"'!E1681</f>
        <v>0.94160359434525442</v>
      </c>
      <c r="F1678">
        <f>'Pivot MRIP 12"'!F1681</f>
        <v>1</v>
      </c>
      <c r="G1678">
        <f>'Pivot MRIP 12"'!G1681</f>
        <v>0.18852867681356988</v>
      </c>
      <c r="H1678">
        <f t="shared" si="89"/>
        <v>70.64032306394077</v>
      </c>
      <c r="I1678">
        <f t="shared" si="90"/>
        <v>66.515182102716608</v>
      </c>
    </row>
    <row r="1679" spans="1:9" x14ac:dyDescent="0.25">
      <c r="A1679">
        <f>'Pivot MRIP 12"'!A1682</f>
        <v>2014</v>
      </c>
      <c r="B1679" t="str">
        <f>'Pivot MRIP 12"'!B1682</f>
        <v>1721220141107004</v>
      </c>
      <c r="C1679">
        <f>'Pivot MRIP 12"'!C1682</f>
        <v>168.5627925</v>
      </c>
      <c r="D1679">
        <f>'Pivot MRIP 12"'!D1682</f>
        <v>168.5627925</v>
      </c>
      <c r="E1679">
        <f>'Pivot MRIP 12"'!E1682</f>
        <v>0.94160359434525431</v>
      </c>
      <c r="F1679">
        <f>'Pivot MRIP 12"'!F1682</f>
        <v>1</v>
      </c>
      <c r="G1679">
        <f>'Pivot MRIP 12"'!G1682</f>
        <v>2.5137156908475986E-2</v>
      </c>
      <c r="H1679">
        <f t="shared" si="89"/>
        <v>4.2371893640033793</v>
      </c>
      <c r="I1679">
        <f t="shared" si="90"/>
        <v>3.9897527350670643</v>
      </c>
    </row>
    <row r="1680" spans="1:9" x14ac:dyDescent="0.25">
      <c r="A1680">
        <f>'Pivot MRIP 12"'!A1683</f>
        <v>2014</v>
      </c>
      <c r="B1680" t="str">
        <f>'Pivot MRIP 12"'!B1683</f>
        <v>1723220140315006</v>
      </c>
      <c r="C1680">
        <f>'Pivot MRIP 12"'!C1683</f>
        <v>99.516116691999997</v>
      </c>
      <c r="D1680">
        <f>'Pivot MRIP 12"'!D1683</f>
        <v>99.516116691999997</v>
      </c>
      <c r="E1680">
        <f>'Pivot MRIP 12"'!E1683</f>
        <v>0.94160359434525431</v>
      </c>
      <c r="F1680">
        <f>'Pivot MRIP 12"'!F1683</f>
        <v>2</v>
      </c>
      <c r="G1680">
        <f>'Pivot MRIP 12"'!G1683</f>
        <v>2.5137156908475986E-2</v>
      </c>
      <c r="H1680">
        <f t="shared" si="89"/>
        <v>2.5015522402090102</v>
      </c>
      <c r="I1680">
        <f t="shared" si="90"/>
        <v>2.3554705808232272</v>
      </c>
    </row>
    <row r="1681" spans="1:9" x14ac:dyDescent="0.25">
      <c r="A1681">
        <f>'Pivot MRIP 12"'!A1684</f>
        <v>2014</v>
      </c>
      <c r="B1681" t="str">
        <f>'Pivot MRIP 12"'!B1684</f>
        <v>1723220140405003</v>
      </c>
      <c r="C1681">
        <f>'Pivot MRIP 12"'!C1684</f>
        <v>54.551831864999997</v>
      </c>
      <c r="D1681">
        <f>'Pivot MRIP 12"'!D1684</f>
        <v>54.551831864999997</v>
      </c>
      <c r="E1681">
        <f>'Pivot MRIP 12"'!E1684</f>
        <v>1.2315518042157947</v>
      </c>
      <c r="F1681">
        <f>'Pivot MRIP 12"'!F1684</f>
        <v>36</v>
      </c>
      <c r="G1681">
        <f>'Pivot MRIP 12"'!G1684</f>
        <v>30.314214461355949</v>
      </c>
      <c r="H1681">
        <f t="shared" si="89"/>
        <v>1653.6959304154411</v>
      </c>
      <c r="I1681">
        <f t="shared" si="90"/>
        <v>2036.6122067274539</v>
      </c>
    </row>
    <row r="1682" spans="1:9" x14ac:dyDescent="0.25">
      <c r="A1682">
        <f>'Pivot MRIP 12"'!A1685</f>
        <v>2014</v>
      </c>
      <c r="B1682" t="str">
        <f>'Pivot MRIP 12"'!B1685</f>
        <v>1723220140529001</v>
      </c>
      <c r="C1682">
        <f>'Pivot MRIP 12"'!C1685</f>
        <v>192.47182099</v>
      </c>
      <c r="D1682">
        <f>'Pivot MRIP 12"'!D1685</f>
        <v>192.47182099</v>
      </c>
      <c r="E1682">
        <f>'Pivot MRIP 12"'!E1685</f>
        <v>1.6538203026519287</v>
      </c>
      <c r="F1682">
        <f>'Pivot MRIP 12"'!F1685</f>
        <v>30</v>
      </c>
      <c r="G1682">
        <f>'Pivot MRIP 12"'!G1685</f>
        <v>33.785802157352563</v>
      </c>
      <c r="H1682">
        <f t="shared" si="89"/>
        <v>6502.8148648335182</v>
      </c>
      <c r="I1682">
        <f t="shared" si="90"/>
        <v>10754.48724784843</v>
      </c>
    </row>
    <row r="1683" spans="1:9" x14ac:dyDescent="0.25">
      <c r="A1683">
        <f>'Pivot MRIP 12"'!A1686</f>
        <v>2014</v>
      </c>
      <c r="B1683" t="str">
        <f>'Pivot MRIP 12"'!B1686</f>
        <v>1723220140529006</v>
      </c>
      <c r="C1683">
        <f>'Pivot MRIP 12"'!C1686</f>
        <v>195.89391581000004</v>
      </c>
      <c r="D1683">
        <f>'Pivot MRIP 12"'!D1686</f>
        <v>195.89391581000004</v>
      </c>
      <c r="E1683">
        <f>'Pivot MRIP 12"'!E1686</f>
        <v>1.2507090080447638</v>
      </c>
      <c r="F1683">
        <f>'Pivot MRIP 12"'!F1686</f>
        <v>9</v>
      </c>
      <c r="G1683">
        <f>'Pivot MRIP 12"'!G1686</f>
        <v>5.4524688243525681</v>
      </c>
      <c r="H1683">
        <f t="shared" si="89"/>
        <v>1068.1054688343718</v>
      </c>
      <c r="I1683">
        <f t="shared" si="90"/>
        <v>1335.8891314130244</v>
      </c>
    </row>
    <row r="1684" spans="1:9" x14ac:dyDescent="0.25">
      <c r="A1684">
        <f>'Pivot MRIP 12"'!A1687</f>
        <v>2014</v>
      </c>
      <c r="B1684" t="str">
        <f>'Pivot MRIP 12"'!B1687</f>
        <v>1723220140614010</v>
      </c>
      <c r="C1684">
        <f>'Pivot MRIP 12"'!C1687</f>
        <v>54.699801674</v>
      </c>
      <c r="D1684">
        <f>'Pivot MRIP 12"'!D1687</f>
        <v>54.699801674</v>
      </c>
      <c r="E1684">
        <f>'Pivot MRIP 12"'!E1687</f>
        <v>0.94160359434525431</v>
      </c>
      <c r="F1684">
        <f>'Pivot MRIP 12"'!F1687</f>
        <v>1</v>
      </c>
      <c r="G1684">
        <f>'Pivot MRIP 12"'!G1687</f>
        <v>1.2568578454237993E-2</v>
      </c>
      <c r="H1684">
        <f t="shared" si="89"/>
        <v>0.68749874877092765</v>
      </c>
      <c r="I1684">
        <f t="shared" si="90"/>
        <v>0.64735129295057048</v>
      </c>
    </row>
    <row r="1685" spans="1:9" x14ac:dyDescent="0.25">
      <c r="A1685">
        <f>'Pivot MRIP 12"'!A1688</f>
        <v>2014</v>
      </c>
      <c r="B1685" t="str">
        <f>'Pivot MRIP 12"'!B1688</f>
        <v>1723220140614018</v>
      </c>
      <c r="C1685">
        <f>'Pivot MRIP 12"'!C1688</f>
        <v>54.699801673999993</v>
      </c>
      <c r="D1685">
        <f>'Pivot MRIP 12"'!D1688</f>
        <v>54.699801673999993</v>
      </c>
      <c r="E1685">
        <f>'Pivot MRIP 12"'!E1688</f>
        <v>0.94160359434525442</v>
      </c>
      <c r="F1685">
        <f>'Pivot MRIP 12"'!F1688</f>
        <v>15</v>
      </c>
      <c r="G1685">
        <f>'Pivot MRIP 12"'!G1688</f>
        <v>6.2842892271189971E-2</v>
      </c>
      <c r="H1685">
        <f t="shared" si="89"/>
        <v>3.4374937438546382</v>
      </c>
      <c r="I1685">
        <f t="shared" si="90"/>
        <v>3.2367564647528528</v>
      </c>
    </row>
    <row r="1686" spans="1:9" x14ac:dyDescent="0.25">
      <c r="A1686">
        <f>'Pivot MRIP 12"'!A1689</f>
        <v>2014</v>
      </c>
      <c r="B1686" t="str">
        <f>'Pivot MRIP 12"'!B1689</f>
        <v>1723220140817008</v>
      </c>
      <c r="C1686">
        <f>'Pivot MRIP 12"'!C1689</f>
        <v>302.91272851999997</v>
      </c>
      <c r="D1686">
        <f>'Pivot MRIP 12"'!D1689</f>
        <v>302.91272851999997</v>
      </c>
      <c r="E1686">
        <f>'Pivot MRIP 12"'!E1689</f>
        <v>0.94160359434525431</v>
      </c>
      <c r="F1686">
        <f>'Pivot MRIP 12"'!F1689</f>
        <v>2</v>
      </c>
      <c r="G1686">
        <f>'Pivot MRIP 12"'!G1689</f>
        <v>6.2842892271189965E-3</v>
      </c>
      <c r="H1686">
        <f t="shared" si="89"/>
        <v>1.9035911965954571</v>
      </c>
      <c r="I1686">
        <f t="shared" si="90"/>
        <v>1.7924283128782661</v>
      </c>
    </row>
    <row r="1687" spans="1:9" x14ac:dyDescent="0.25">
      <c r="A1687">
        <f>'Pivot MRIP 12"'!A1690</f>
        <v>2014</v>
      </c>
      <c r="B1687" t="str">
        <f>'Pivot MRIP 12"'!B1690</f>
        <v>1723220140817012</v>
      </c>
      <c r="C1687">
        <f>'Pivot MRIP 12"'!C1690</f>
        <v>302.91272851999997</v>
      </c>
      <c r="D1687">
        <f>'Pivot MRIP 12"'!D1690</f>
        <v>302.91272851999997</v>
      </c>
      <c r="E1687">
        <f>'Pivot MRIP 12"'!E1690</f>
        <v>0.94160359434525442</v>
      </c>
      <c r="F1687">
        <f>'Pivot MRIP 12"'!F1690</f>
        <v>4</v>
      </c>
      <c r="G1687">
        <f>'Pivot MRIP 12"'!G1690</f>
        <v>0.12568578454237994</v>
      </c>
      <c r="H1687">
        <f t="shared" si="89"/>
        <v>38.071823931909144</v>
      </c>
      <c r="I1687">
        <f t="shared" si="90"/>
        <v>35.848566257565324</v>
      </c>
    </row>
    <row r="1688" spans="1:9" x14ac:dyDescent="0.25">
      <c r="A1688">
        <f>'Pivot MRIP 12"'!A1691</f>
        <v>2014</v>
      </c>
      <c r="B1688" t="str">
        <f>'Pivot MRIP 12"'!B1691</f>
        <v>1723220141217003</v>
      </c>
      <c r="C1688">
        <f>'Pivot MRIP 12"'!C1691</f>
        <v>311.21086395999998</v>
      </c>
      <c r="D1688">
        <f>'Pivot MRIP 12"'!D1691</f>
        <v>311.21086395999998</v>
      </c>
      <c r="E1688">
        <f>'Pivot MRIP 12"'!E1691</f>
        <v>1.8035938282943047</v>
      </c>
      <c r="F1688">
        <f>'Pivot MRIP 12"'!F1691</f>
        <v>4</v>
      </c>
      <c r="G1688">
        <f>'Pivot MRIP 12"'!G1691</f>
        <v>3.6284289227118998</v>
      </c>
      <c r="H1688">
        <f t="shared" si="89"/>
        <v>1129.2064998546223</v>
      </c>
      <c r="I1688">
        <f t="shared" si="90"/>
        <v>2036.6298740076104</v>
      </c>
    </row>
    <row r="1689" spans="1:9" x14ac:dyDescent="0.25">
      <c r="A1689">
        <f>'Pivot MRIP 12"'!A1692</f>
        <v>2014</v>
      </c>
      <c r="B1689" t="str">
        <f>'Pivot MRIP 12"'!B1692</f>
        <v>1723320140511007</v>
      </c>
      <c r="C1689">
        <f>'Pivot MRIP 12"'!C1692</f>
        <v>646.82802108999999</v>
      </c>
      <c r="D1689">
        <f>'Pivot MRIP 12"'!D1692</f>
        <v>646.82802108999999</v>
      </c>
      <c r="E1689">
        <f>'Pivot MRIP 12"'!E1692</f>
        <v>0.94160359434525442</v>
      </c>
      <c r="F1689">
        <f>'Pivot MRIP 12"'!F1692</f>
        <v>2</v>
      </c>
      <c r="G1689">
        <f>'Pivot MRIP 12"'!G1692</f>
        <v>9.4264338406784942E-2</v>
      </c>
      <c r="H1689">
        <f t="shared" si="89"/>
        <v>60.972815471018784</v>
      </c>
      <c r="I1689">
        <f t="shared" si="90"/>
        <v>57.412222204861223</v>
      </c>
    </row>
    <row r="1690" spans="1:9" x14ac:dyDescent="0.25">
      <c r="A1690">
        <f>'Pivot MRIP 12"'!A1693</f>
        <v>2014</v>
      </c>
      <c r="B1690" t="str">
        <f>'Pivot MRIP 12"'!B1693</f>
        <v>1723320140712011</v>
      </c>
      <c r="C1690">
        <f>'Pivot MRIP 12"'!C1693</f>
        <v>189.21938660999999</v>
      </c>
      <c r="D1690">
        <f>'Pivot MRIP 12"'!D1693</f>
        <v>189.21938660999999</v>
      </c>
      <c r="E1690">
        <f>'Pivot MRIP 12"'!E1693</f>
        <v>1.6035673479036165</v>
      </c>
      <c r="F1690">
        <f>'Pivot MRIP 12"'!F1693</f>
        <v>5</v>
      </c>
      <c r="G1690">
        <f>'Pivot MRIP 12"'!G1693</f>
        <v>0.62755764858983287</v>
      </c>
      <c r="H1690">
        <f t="shared" si="89"/>
        <v>118.7460733285821</v>
      </c>
      <c r="I1690">
        <f t="shared" si="90"/>
        <v>190.41732588148278</v>
      </c>
    </row>
    <row r="1691" spans="1:9" x14ac:dyDescent="0.25">
      <c r="A1691">
        <f>'Pivot MRIP 12"'!A1694</f>
        <v>2014</v>
      </c>
      <c r="B1691" t="str">
        <f>'Pivot MRIP 12"'!B1694</f>
        <v>1723420140504001</v>
      </c>
      <c r="C1691">
        <f>'Pivot MRIP 12"'!C1694</f>
        <v>22.065445920999998</v>
      </c>
      <c r="D1691">
        <f>'Pivot MRIP 12"'!D1694</f>
        <v>22.065445920999998</v>
      </c>
      <c r="E1691">
        <f>'Pivot MRIP 12"'!E1694</f>
        <v>1.1820807622306704</v>
      </c>
      <c r="F1691">
        <f>'Pivot MRIP 12"'!F1694</f>
        <v>16</v>
      </c>
      <c r="G1691">
        <f>'Pivot MRIP 12"'!G1694</f>
        <v>6.3016458829017115</v>
      </c>
      <c r="H1691">
        <f t="shared" si="89"/>
        <v>139.04862644246001</v>
      </c>
      <c r="I1691">
        <f t="shared" si="90"/>
        <v>164.36670633223088</v>
      </c>
    </row>
    <row r="1692" spans="1:9" x14ac:dyDescent="0.25">
      <c r="A1692">
        <f>'Pivot MRIP 12"'!A1695</f>
        <v>2014</v>
      </c>
      <c r="B1692" t="str">
        <f>'Pivot MRIP 12"'!B1695</f>
        <v>1723420140504005</v>
      </c>
      <c r="C1692">
        <f>'Pivot MRIP 12"'!C1695</f>
        <v>22.065445920999998</v>
      </c>
      <c r="D1692">
        <f>'Pivot MRIP 12"'!D1695</f>
        <v>22.065445920999998</v>
      </c>
      <c r="E1692">
        <f>'Pivot MRIP 12"'!E1695</f>
        <v>1.3227735731092654</v>
      </c>
      <c r="F1692">
        <f>'Pivot MRIP 12"'!F1695</f>
        <v>6</v>
      </c>
      <c r="G1692">
        <f>'Pivot MRIP 12"'!G1695</f>
        <v>1</v>
      </c>
      <c r="H1692">
        <f t="shared" si="89"/>
        <v>22.065445920999998</v>
      </c>
      <c r="I1692">
        <f t="shared" si="90"/>
        <v>29.187588743170434</v>
      </c>
    </row>
    <row r="1693" spans="1:9" x14ac:dyDescent="0.25">
      <c r="A1693">
        <f>'Pivot MRIP 12"'!A1696</f>
        <v>2014</v>
      </c>
      <c r="B1693" t="str">
        <f>'Pivot MRIP 12"'!B1696</f>
        <v>1723420140627014</v>
      </c>
      <c r="C1693">
        <f>'Pivot MRIP 12"'!C1696</f>
        <v>5.3769120007999991</v>
      </c>
      <c r="D1693">
        <f>'Pivot MRIP 12"'!D1696</f>
        <v>5.3769120007999991</v>
      </c>
      <c r="E1693">
        <f>'Pivot MRIP 12"'!E1696</f>
        <v>1.0122900728436246</v>
      </c>
      <c r="F1693">
        <f>'Pivot MRIP 12"'!F1696</f>
        <v>49</v>
      </c>
      <c r="G1693">
        <f>'Pivot MRIP 12"'!G1696</f>
        <v>13.961496251749207</v>
      </c>
      <c r="H1693">
        <f t="shared" si="89"/>
        <v>75.069736745154515</v>
      </c>
      <c r="I1693">
        <f t="shared" si="90"/>
        <v>75.992349278104186</v>
      </c>
    </row>
    <row r="1694" spans="1:9" x14ac:dyDescent="0.25">
      <c r="A1694">
        <f>'Pivot MRIP 12"'!A1697</f>
        <v>2014</v>
      </c>
      <c r="B1694" t="str">
        <f>'Pivot MRIP 12"'!B1697</f>
        <v>1723420140718013</v>
      </c>
      <c r="C1694">
        <f>'Pivot MRIP 12"'!C1697</f>
        <v>147.64754016000001</v>
      </c>
      <c r="D1694">
        <f>'Pivot MRIP 12"'!D1697</f>
        <v>147.64754016000001</v>
      </c>
      <c r="E1694">
        <f>'Pivot MRIP 12"'!E1697</f>
        <v>1.2961386218733792</v>
      </c>
      <c r="F1694">
        <f>'Pivot MRIP 12"'!F1697</f>
        <v>30</v>
      </c>
      <c r="G1694">
        <f>'Pivot MRIP 12"'!G1697</f>
        <v>4.4264011402440708</v>
      </c>
      <c r="H1694">
        <f t="shared" si="89"/>
        <v>653.54724011845622</v>
      </c>
      <c r="I1694">
        <f t="shared" si="90"/>
        <v>847.08781913628627</v>
      </c>
    </row>
    <row r="1695" spans="1:9" x14ac:dyDescent="0.25">
      <c r="A1695">
        <f>'Pivot MRIP 12"'!A1698</f>
        <v>2014</v>
      </c>
      <c r="B1695" t="str">
        <f>'Pivot MRIP 12"'!B1698</f>
        <v>1723420140731012</v>
      </c>
      <c r="C1695">
        <f>'Pivot MRIP 12"'!C1698</f>
        <v>884.98833563999995</v>
      </c>
      <c r="D1695">
        <f>'Pivot MRIP 12"'!D1698</f>
        <v>884.98833563999995</v>
      </c>
      <c r="E1695">
        <f>'Pivot MRIP 12"'!E1698</f>
        <v>0.94160359434525431</v>
      </c>
      <c r="F1695">
        <f>'Pivot MRIP 12"'!F1698</f>
        <v>1</v>
      </c>
      <c r="G1695">
        <f>'Pivot MRIP 12"'!G1698</f>
        <v>6.2842892271189965E-3</v>
      </c>
      <c r="H1695">
        <f t="shared" si="89"/>
        <v>5.5615226637884225</v>
      </c>
      <c r="I1695">
        <f t="shared" si="90"/>
        <v>5.236749730255772</v>
      </c>
    </row>
    <row r="1696" spans="1:9" x14ac:dyDescent="0.25">
      <c r="A1696">
        <f>'Pivot MRIP 12"'!A1699</f>
        <v>2014</v>
      </c>
      <c r="B1696" t="str">
        <f>'Pivot MRIP 12"'!B1699</f>
        <v>1723420140802007</v>
      </c>
      <c r="C1696">
        <f>'Pivot MRIP 12"'!C1699</f>
        <v>272.44900164000001</v>
      </c>
      <c r="D1696">
        <f>'Pivot MRIP 12"'!D1699</f>
        <v>272.44900164000001</v>
      </c>
      <c r="E1696">
        <f>'Pivot MRIP 12"'!E1699</f>
        <v>0.94160359434525431</v>
      </c>
      <c r="F1696">
        <f>'Pivot MRIP 12"'!F1699</f>
        <v>3</v>
      </c>
      <c r="G1696">
        <f>'Pivot MRIP 12"'!G1699</f>
        <v>6.2842892271189965E-3</v>
      </c>
      <c r="H1696">
        <f t="shared" si="89"/>
        <v>1.7121483259455779</v>
      </c>
      <c r="I1696">
        <f t="shared" si="90"/>
        <v>1.6121650177625662</v>
      </c>
    </row>
    <row r="1697" spans="1:9" x14ac:dyDescent="0.25">
      <c r="A1697">
        <f>'Pivot MRIP 12"'!A1700</f>
        <v>2014</v>
      </c>
      <c r="B1697" t="str">
        <f>'Pivot MRIP 12"'!B1700</f>
        <v>1723420140817001</v>
      </c>
      <c r="C1697">
        <f>'Pivot MRIP 12"'!C1700</f>
        <v>108.94358118000001</v>
      </c>
      <c r="D1697">
        <f>'Pivot MRIP 12"'!D1700</f>
        <v>108.94358118000001</v>
      </c>
      <c r="E1697">
        <f>'Pivot MRIP 12"'!E1700</f>
        <v>1.0351896483984104</v>
      </c>
      <c r="F1697">
        <f>'Pivot MRIP 12"'!F1700</f>
        <v>81</v>
      </c>
      <c r="G1697">
        <f>'Pivot MRIP 12"'!G1700</f>
        <v>32.67082292152557</v>
      </c>
      <c r="H1697">
        <f t="shared" si="89"/>
        <v>3559.2764491686262</v>
      </c>
      <c r="I1697">
        <f t="shared" si="90"/>
        <v>3684.5261359676128</v>
      </c>
    </row>
    <row r="1698" spans="1:9" x14ac:dyDescent="0.25">
      <c r="A1698">
        <f>'Pivot MRIP 12"'!A1701</f>
        <v>2014</v>
      </c>
      <c r="B1698" t="str">
        <f>'Pivot MRIP 12"'!B1701</f>
        <v>1723420140927003</v>
      </c>
      <c r="C1698">
        <f>'Pivot MRIP 12"'!C1701</f>
        <v>368.14911201000001</v>
      </c>
      <c r="D1698">
        <f>'Pivot MRIP 12"'!D1701</f>
        <v>368.14911201000001</v>
      </c>
      <c r="E1698">
        <f>'Pivot MRIP 12"'!E1701</f>
        <v>0.94160359434525442</v>
      </c>
      <c r="F1698">
        <f>'Pivot MRIP 12"'!F1701</f>
        <v>4</v>
      </c>
      <c r="G1698">
        <f>'Pivot MRIP 12"'!G1701</f>
        <v>1.8852867681356991E-2</v>
      </c>
      <c r="H1698">
        <f t="shared" si="89"/>
        <v>6.9406664957336037</v>
      </c>
      <c r="I1698">
        <f t="shared" si="90"/>
        <v>6.5353565195344432</v>
      </c>
    </row>
    <row r="1699" spans="1:9" x14ac:dyDescent="0.25">
      <c r="A1699">
        <f>'Pivot MRIP 12"'!A1702</f>
        <v>2014</v>
      </c>
      <c r="B1699" t="str">
        <f>'Pivot MRIP 12"'!B1702</f>
        <v>1723520140322007</v>
      </c>
      <c r="C1699">
        <f>'Pivot MRIP 12"'!C1702</f>
        <v>200.50005274</v>
      </c>
      <c r="D1699">
        <f>'Pivot MRIP 12"'!D1702</f>
        <v>200.50005274</v>
      </c>
      <c r="E1699">
        <f>'Pivot MRIP 12"'!E1702</f>
        <v>1.2795252882025461</v>
      </c>
      <c r="F1699">
        <f>'Pivot MRIP 12"'!F1702</f>
        <v>16</v>
      </c>
      <c r="G1699">
        <f>'Pivot MRIP 12"'!G1702</f>
        <v>7.5153117166237582</v>
      </c>
      <c r="H1699">
        <f t="shared" si="89"/>
        <v>1506.8203955406034</v>
      </c>
      <c r="I1699">
        <f t="shared" si="90"/>
        <v>1928.014800873565</v>
      </c>
    </row>
    <row r="1700" spans="1:9" x14ac:dyDescent="0.25">
      <c r="A1700">
        <f>'Pivot MRIP 12"'!A1703</f>
        <v>2014</v>
      </c>
      <c r="B1700" t="str">
        <f>'Pivot MRIP 12"'!B1703</f>
        <v>1723520140513002</v>
      </c>
      <c r="C1700">
        <f>'Pivot MRIP 12"'!C1703</f>
        <v>817.88204269000005</v>
      </c>
      <c r="D1700">
        <f>'Pivot MRIP 12"'!D1703</f>
        <v>817.88204269000005</v>
      </c>
      <c r="E1700">
        <f>'Pivot MRIP 12"'!E1703</f>
        <v>0.94160359434525431</v>
      </c>
      <c r="F1700">
        <f>'Pivot MRIP 12"'!F1703</f>
        <v>6</v>
      </c>
      <c r="G1700">
        <f>'Pivot MRIP 12"'!G1703</f>
        <v>2.5137156908475986E-2</v>
      </c>
      <c r="H1700">
        <f t="shared" si="89"/>
        <v>20.559229239723386</v>
      </c>
      <c r="I1700">
        <f t="shared" si="90"/>
        <v>19.358644149091592</v>
      </c>
    </row>
    <row r="1701" spans="1:9" x14ac:dyDescent="0.25">
      <c r="A1701">
        <f>'Pivot MRIP 12"'!A1704</f>
        <v>2014</v>
      </c>
      <c r="B1701" t="str">
        <f>'Pivot MRIP 12"'!B1704</f>
        <v>1723520140513007</v>
      </c>
      <c r="C1701">
        <f>'Pivot MRIP 12"'!C1704</f>
        <v>817.88204269000005</v>
      </c>
      <c r="D1701">
        <f>'Pivot MRIP 12"'!D1704</f>
        <v>817.88204269000005</v>
      </c>
      <c r="E1701">
        <f>'Pivot MRIP 12"'!E1704</f>
        <v>0.94160359434525442</v>
      </c>
      <c r="F1701">
        <f>'Pivot MRIP 12"'!F1704</f>
        <v>4</v>
      </c>
      <c r="G1701">
        <f>'Pivot MRIP 12"'!G1704</f>
        <v>0.21995012294916488</v>
      </c>
      <c r="H1701">
        <f t="shared" si="89"/>
        <v>179.89325584757964</v>
      </c>
      <c r="I1701">
        <f t="shared" si="90"/>
        <v>169.38813630455144</v>
      </c>
    </row>
    <row r="1702" spans="1:9" x14ac:dyDescent="0.25">
      <c r="A1702">
        <f>'Pivot MRIP 12"'!A1705</f>
        <v>2014</v>
      </c>
      <c r="B1702" t="str">
        <f>'Pivot MRIP 12"'!B1705</f>
        <v>1723520140901006</v>
      </c>
      <c r="C1702">
        <f>'Pivot MRIP 12"'!C1705</f>
        <v>720.30825904000005</v>
      </c>
      <c r="D1702">
        <f>'Pivot MRIP 12"'!D1705</f>
        <v>720.30825904000005</v>
      </c>
      <c r="E1702">
        <f>'Pivot MRIP 12"'!E1705</f>
        <v>0.94160359434525431</v>
      </c>
      <c r="F1702">
        <f>'Pivot MRIP 12"'!F1705</f>
        <v>4</v>
      </c>
      <c r="G1702">
        <f>'Pivot MRIP 12"'!G1705</f>
        <v>5.0274313816951972E-2</v>
      </c>
      <c r="H1702">
        <f t="shared" si="89"/>
        <v>36.213003459919292</v>
      </c>
      <c r="I1702">
        <f t="shared" si="90"/>
        <v>34.098294219897134</v>
      </c>
    </row>
    <row r="1703" spans="1:9" x14ac:dyDescent="0.25">
      <c r="A1703">
        <f>'Pivot MRIP 12"'!A1706</f>
        <v>2014</v>
      </c>
      <c r="B1703" t="str">
        <f>'Pivot MRIP 12"'!B1706</f>
        <v>1723720140308009</v>
      </c>
      <c r="C1703">
        <f>'Pivot MRIP 12"'!C1706</f>
        <v>304.00996825999999</v>
      </c>
      <c r="D1703">
        <f>'Pivot MRIP 12"'!D1706</f>
        <v>304.00996825999999</v>
      </c>
      <c r="E1703">
        <f>'Pivot MRIP 12"'!E1706</f>
        <v>0.94160359434525442</v>
      </c>
      <c r="F1703">
        <f>'Pivot MRIP 12"'!F1706</f>
        <v>6</v>
      </c>
      <c r="G1703">
        <f>'Pivot MRIP 12"'!G1706</f>
        <v>0.12568578454237994</v>
      </c>
      <c r="H1703">
        <f t="shared" si="89"/>
        <v>38.209731369462126</v>
      </c>
      <c r="I1703">
        <f t="shared" si="90"/>
        <v>35.978420396452158</v>
      </c>
    </row>
    <row r="1704" spans="1:9" x14ac:dyDescent="0.25">
      <c r="A1704">
        <f>'Pivot MRIP 12"'!A1707</f>
        <v>2014</v>
      </c>
      <c r="B1704" t="str">
        <f>'Pivot MRIP 12"'!B1707</f>
        <v>1723720140413009</v>
      </c>
      <c r="C1704">
        <f>'Pivot MRIP 12"'!C1707</f>
        <v>878.15654288999997</v>
      </c>
      <c r="D1704">
        <f>'Pivot MRIP 12"'!D1707</f>
        <v>878.15654288999997</v>
      </c>
      <c r="E1704">
        <f>'Pivot MRIP 12"'!E1707</f>
        <v>0.94160359434525431</v>
      </c>
      <c r="F1704">
        <f>'Pivot MRIP 12"'!F1707</f>
        <v>1</v>
      </c>
      <c r="G1704">
        <f>'Pivot MRIP 12"'!G1707</f>
        <v>6.2842892271189965E-3</v>
      </c>
      <c r="H1704">
        <f t="shared" si="89"/>
        <v>5.518589702207688</v>
      </c>
      <c r="I1704">
        <f t="shared" si="90"/>
        <v>5.1963238993154652</v>
      </c>
    </row>
    <row r="1705" spans="1:9" x14ac:dyDescent="0.25">
      <c r="A1705">
        <f>'Pivot MRIP 12"'!A1708</f>
        <v>2014</v>
      </c>
      <c r="B1705" t="str">
        <f>'Pivot MRIP 12"'!B1708</f>
        <v>1723720140413011</v>
      </c>
      <c r="C1705">
        <f>'Pivot MRIP 12"'!C1708</f>
        <v>878.15654288999997</v>
      </c>
      <c r="D1705">
        <f>'Pivot MRIP 12"'!D1708</f>
        <v>878.15654288999997</v>
      </c>
      <c r="E1705">
        <f>'Pivot MRIP 12"'!E1708</f>
        <v>0.94160359434525431</v>
      </c>
      <c r="F1705">
        <f>'Pivot MRIP 12"'!F1708</f>
        <v>1</v>
      </c>
      <c r="G1705">
        <f>'Pivot MRIP 12"'!G1708</f>
        <v>6.2842892271189965E-3</v>
      </c>
      <c r="H1705">
        <f t="shared" si="89"/>
        <v>5.518589702207688</v>
      </c>
      <c r="I1705">
        <f t="shared" si="90"/>
        <v>5.1963238993154652</v>
      </c>
    </row>
    <row r="1706" spans="1:9" x14ac:dyDescent="0.25">
      <c r="A1706">
        <f>'Pivot MRIP 12"'!A1709</f>
        <v>2014</v>
      </c>
      <c r="B1706" t="str">
        <f>'Pivot MRIP 12"'!B1709</f>
        <v>1723720140426016</v>
      </c>
      <c r="C1706">
        <f>'Pivot MRIP 12"'!C1709</f>
        <v>36.486782189000003</v>
      </c>
      <c r="D1706">
        <f>'Pivot MRIP 12"'!D1709</f>
        <v>36.486782189000003</v>
      </c>
      <c r="E1706">
        <f>'Pivot MRIP 12"'!E1709</f>
        <v>0.94160359434525442</v>
      </c>
      <c r="F1706">
        <f>'Pivot MRIP 12"'!F1709</f>
        <v>2</v>
      </c>
      <c r="G1706">
        <f>'Pivot MRIP 12"'!G1709</f>
        <v>3.1421446135594985E-2</v>
      </c>
      <c r="H1706">
        <f t="shared" si="89"/>
        <v>1.14646746121285</v>
      </c>
      <c r="I1706">
        <f t="shared" si="90"/>
        <v>1.0795178822778981</v>
      </c>
    </row>
    <row r="1707" spans="1:9" x14ac:dyDescent="0.25">
      <c r="A1707">
        <f>'Pivot MRIP 12"'!A1710</f>
        <v>2014</v>
      </c>
      <c r="B1707" t="str">
        <f>'Pivot MRIP 12"'!B1710</f>
        <v>1723720140426018</v>
      </c>
      <c r="C1707">
        <f>'Pivot MRIP 12"'!C1710</f>
        <v>36.486782189000003</v>
      </c>
      <c r="D1707">
        <f>'Pivot MRIP 12"'!D1710</f>
        <v>36.486782189000003</v>
      </c>
      <c r="E1707">
        <f>'Pivot MRIP 12"'!E1710</f>
        <v>0.94160359434525431</v>
      </c>
      <c r="F1707">
        <f>'Pivot MRIP 12"'!F1710</f>
        <v>2</v>
      </c>
      <c r="G1707">
        <f>'Pivot MRIP 12"'!G1710</f>
        <v>1.2568578454237993E-2</v>
      </c>
      <c r="H1707">
        <f t="shared" si="89"/>
        <v>0.45858698448514001</v>
      </c>
      <c r="I1707">
        <f t="shared" si="90"/>
        <v>0.43180715291115923</v>
      </c>
    </row>
    <row r="1708" spans="1:9" x14ac:dyDescent="0.25">
      <c r="A1708">
        <f>'Pivot MRIP 12"'!A1711</f>
        <v>2014</v>
      </c>
      <c r="B1708" t="str">
        <f>'Pivot MRIP 12"'!B1711</f>
        <v>1723720140505009</v>
      </c>
      <c r="C1708">
        <f>'Pivot MRIP 12"'!C1711</f>
        <v>570.90277286000003</v>
      </c>
      <c r="D1708">
        <f>'Pivot MRIP 12"'!D1711</f>
        <v>570.90277286000003</v>
      </c>
      <c r="E1708">
        <f>'Pivot MRIP 12"'!E1711</f>
        <v>1.0978468383029174</v>
      </c>
      <c r="F1708">
        <f>'Pivot MRIP 12"'!F1711</f>
        <v>25</v>
      </c>
      <c r="G1708">
        <f>'Pivot MRIP 12"'!G1711</f>
        <v>5.8483790456610647</v>
      </c>
      <c r="H1708">
        <f t="shared" si="89"/>
        <v>3338.8558139042225</v>
      </c>
      <c r="I1708">
        <f t="shared" si="90"/>
        <v>3665.5522988440648</v>
      </c>
    </row>
    <row r="1709" spans="1:9" x14ac:dyDescent="0.25">
      <c r="A1709">
        <f>'Pivot MRIP 12"'!A1712</f>
        <v>2014</v>
      </c>
      <c r="B1709" t="str">
        <f>'Pivot MRIP 12"'!B1712</f>
        <v>1723720140506001</v>
      </c>
      <c r="C1709">
        <f>'Pivot MRIP 12"'!C1712</f>
        <v>538.48913570000002</v>
      </c>
      <c r="D1709">
        <f>'Pivot MRIP 12"'!D1712</f>
        <v>538.48913570000002</v>
      </c>
      <c r="E1709">
        <f>'Pivot MRIP 12"'!E1712</f>
        <v>0.94160359434525431</v>
      </c>
      <c r="F1709">
        <f>'Pivot MRIP 12"'!F1712</f>
        <v>25</v>
      </c>
      <c r="G1709">
        <f>'Pivot MRIP 12"'!G1712</f>
        <v>0.81695759952546954</v>
      </c>
      <c r="H1709">
        <f t="shared" si="89"/>
        <v>439.92279167201684</v>
      </c>
      <c r="I1709">
        <f t="shared" si="90"/>
        <v>414.23288187276955</v>
      </c>
    </row>
    <row r="1710" spans="1:9" x14ac:dyDescent="0.25">
      <c r="A1710">
        <f>'Pivot MRIP 12"'!A1713</f>
        <v>2014</v>
      </c>
      <c r="B1710" t="str">
        <f>'Pivot MRIP 12"'!B1713</f>
        <v>1723720140506006</v>
      </c>
      <c r="C1710">
        <f>'Pivot MRIP 12"'!C1713</f>
        <v>448.60146944000002</v>
      </c>
      <c r="D1710">
        <f>'Pivot MRIP 12"'!D1713</f>
        <v>448.60146944000002</v>
      </c>
      <c r="E1710">
        <f>'Pivot MRIP 12"'!E1713</f>
        <v>1.2664331821948536</v>
      </c>
      <c r="F1710">
        <f>'Pivot MRIP 12"'!F1713</f>
        <v>16</v>
      </c>
      <c r="G1710">
        <f>'Pivot MRIP 12"'!G1713</f>
        <v>20.754114707254281</v>
      </c>
      <c r="H1710">
        <f t="shared" si="89"/>
        <v>9310.3263546005855</v>
      </c>
      <c r="I1710">
        <f t="shared" si="90"/>
        <v>11790.906232529431</v>
      </c>
    </row>
    <row r="1711" spans="1:9" x14ac:dyDescent="0.25">
      <c r="A1711">
        <f>'Pivot MRIP 12"'!A1714</f>
        <v>2014</v>
      </c>
      <c r="B1711" t="str">
        <f>'Pivot MRIP 12"'!B1714</f>
        <v>1723720140704007</v>
      </c>
      <c r="C1711">
        <f>'Pivot MRIP 12"'!C1714</f>
        <v>245.23494005000001</v>
      </c>
      <c r="D1711">
        <f>'Pivot MRIP 12"'!D1714</f>
        <v>245.23494005000001</v>
      </c>
      <c r="E1711">
        <f>'Pivot MRIP 12"'!E1714</f>
        <v>0.94160359434525431</v>
      </c>
      <c r="F1711">
        <f>'Pivot MRIP 12"'!F1714</f>
        <v>4</v>
      </c>
      <c r="G1711">
        <f>'Pivot MRIP 12"'!G1714</f>
        <v>5.0274313816951972E-2</v>
      </c>
      <c r="H1711">
        <f t="shared" si="89"/>
        <v>12.329018334955103</v>
      </c>
      <c r="I1711">
        <f t="shared" si="90"/>
        <v>11.609047978942268</v>
      </c>
    </row>
    <row r="1712" spans="1:9" x14ac:dyDescent="0.25">
      <c r="A1712">
        <f>'Pivot MRIP 12"'!A1715</f>
        <v>2014</v>
      </c>
      <c r="B1712" t="str">
        <f>'Pivot MRIP 12"'!B1715</f>
        <v>1723720140724008</v>
      </c>
      <c r="C1712">
        <f>'Pivot MRIP 12"'!C1715</f>
        <v>266.87652071999997</v>
      </c>
      <c r="D1712">
        <f>'Pivot MRIP 12"'!D1715</f>
        <v>266.87652071999997</v>
      </c>
      <c r="E1712">
        <f>'Pivot MRIP 12"'!E1715</f>
        <v>0.94160359434525431</v>
      </c>
      <c r="F1712">
        <f>'Pivot MRIP 12"'!F1715</f>
        <v>6</v>
      </c>
      <c r="G1712">
        <f>'Pivot MRIP 12"'!G1715</f>
        <v>1.2568578454237993E-2</v>
      </c>
      <c r="H1712">
        <f t="shared" si="89"/>
        <v>3.3542584882633908</v>
      </c>
      <c r="I1712">
        <f t="shared" si="90"/>
        <v>3.1583818489118878</v>
      </c>
    </row>
    <row r="1713" spans="1:9" x14ac:dyDescent="0.25">
      <c r="A1713">
        <f>'Pivot MRIP 12"'!A1716</f>
        <v>2014</v>
      </c>
      <c r="B1713" t="str">
        <f>'Pivot MRIP 12"'!B1716</f>
        <v>1723720140724018</v>
      </c>
      <c r="C1713">
        <f>'Pivot MRIP 12"'!C1716</f>
        <v>533.75304143999995</v>
      </c>
      <c r="D1713">
        <f>'Pivot MRIP 12"'!D1716</f>
        <v>533.75304143999995</v>
      </c>
      <c r="E1713">
        <f>'Pivot MRIP 12"'!E1716</f>
        <v>0.94160359434525431</v>
      </c>
      <c r="F1713">
        <f>'Pivot MRIP 12"'!F1716</f>
        <v>4</v>
      </c>
      <c r="G1713">
        <f>'Pivot MRIP 12"'!G1716</f>
        <v>2.5137156908475986E-2</v>
      </c>
      <c r="H1713">
        <f t="shared" si="89"/>
        <v>13.417033953053563</v>
      </c>
      <c r="I1713">
        <f t="shared" si="90"/>
        <v>12.633527395647551</v>
      </c>
    </row>
    <row r="1714" spans="1:9" x14ac:dyDescent="0.25">
      <c r="A1714">
        <f>'Pivot MRIP 12"'!A1717</f>
        <v>2014</v>
      </c>
      <c r="B1714" t="str">
        <f>'Pivot MRIP 12"'!B1717</f>
        <v>1723720140831001</v>
      </c>
      <c r="C1714">
        <f>'Pivot MRIP 12"'!C1717</f>
        <v>1140.2141523</v>
      </c>
      <c r="D1714">
        <f>'Pivot MRIP 12"'!D1717</f>
        <v>1140.2141523</v>
      </c>
      <c r="E1714">
        <f>'Pivot MRIP 12"'!E1717</f>
        <v>0.94160359434525442</v>
      </c>
      <c r="F1714">
        <f>'Pivot MRIP 12"'!F1717</f>
        <v>2</v>
      </c>
      <c r="G1714">
        <f>'Pivot MRIP 12"'!G1717</f>
        <v>1.8852867681356991E-2</v>
      </c>
      <c r="H1714">
        <f t="shared" si="89"/>
        <v>21.496306541722529</v>
      </c>
      <c r="I1714">
        <f t="shared" si="90"/>
        <v>20.24099950483334</v>
      </c>
    </row>
    <row r="1715" spans="1:9" x14ac:dyDescent="0.25">
      <c r="A1715">
        <f>'Pivot MRIP 12"'!A1718</f>
        <v>2014</v>
      </c>
      <c r="B1715" t="str">
        <f>'Pivot MRIP 12"'!B1718</f>
        <v>1723720140831007</v>
      </c>
      <c r="C1715">
        <f>'Pivot MRIP 12"'!C1718</f>
        <v>1140.2141523</v>
      </c>
      <c r="D1715">
        <f>'Pivot MRIP 12"'!D1718</f>
        <v>1140.2141523</v>
      </c>
      <c r="E1715">
        <f>'Pivot MRIP 12"'!E1718</f>
        <v>0.94160359434525442</v>
      </c>
      <c r="F1715">
        <f>'Pivot MRIP 12"'!F1718</f>
        <v>4</v>
      </c>
      <c r="G1715">
        <f>'Pivot MRIP 12"'!G1718</f>
        <v>4.3990024589832977E-2</v>
      </c>
      <c r="H1715">
        <f t="shared" si="89"/>
        <v>50.158048597352561</v>
      </c>
      <c r="I1715">
        <f t="shared" si="90"/>
        <v>47.22899884461112</v>
      </c>
    </row>
    <row r="1716" spans="1:9" x14ac:dyDescent="0.25">
      <c r="A1716">
        <f>'Pivot MRIP 12"'!A1719</f>
        <v>2014</v>
      </c>
      <c r="B1716" t="str">
        <f>'Pivot MRIP 12"'!B1719</f>
        <v>1723720141018008</v>
      </c>
      <c r="C1716">
        <f>'Pivot MRIP 12"'!C1719</f>
        <v>407.63417916999998</v>
      </c>
      <c r="D1716">
        <f>'Pivot MRIP 12"'!D1719</f>
        <v>407.63417916999998</v>
      </c>
      <c r="E1716">
        <f>'Pivot MRIP 12"'!E1719</f>
        <v>0.94160359434525431</v>
      </c>
      <c r="F1716">
        <f>'Pivot MRIP 12"'!F1719</f>
        <v>2</v>
      </c>
      <c r="G1716">
        <f>'Pivot MRIP 12"'!G1719</f>
        <v>6.2842892271189965E-3</v>
      </c>
      <c r="H1716">
        <f t="shared" si="89"/>
        <v>2.5616910807635258</v>
      </c>
      <c r="I1716">
        <f t="shared" si="90"/>
        <v>2.4120975292491149</v>
      </c>
    </row>
    <row r="1717" spans="1:9" x14ac:dyDescent="0.25">
      <c r="A1717">
        <f>'Pivot MRIP 12"'!A1720</f>
        <v>2014</v>
      </c>
      <c r="B1717" t="str">
        <f>'Pivot MRIP 12"'!B1720</f>
        <v>1723720141206007</v>
      </c>
      <c r="C1717">
        <f>'Pivot MRIP 12"'!C1720</f>
        <v>39.096519516999997</v>
      </c>
      <c r="D1717">
        <f>'Pivot MRIP 12"'!D1720</f>
        <v>39.096519516999997</v>
      </c>
      <c r="E1717">
        <f>'Pivot MRIP 12"'!E1720</f>
        <v>1.291660695047933</v>
      </c>
      <c r="F1717">
        <f>'Pivot MRIP 12"'!F1720</f>
        <v>9</v>
      </c>
      <c r="G1717">
        <f>'Pivot MRIP 12"'!G1720</f>
        <v>17.25137156908476</v>
      </c>
      <c r="H1717">
        <f t="shared" si="89"/>
        <v>674.46858524574122</v>
      </c>
      <c r="I1717">
        <f t="shared" si="90"/>
        <v>871.18456160651021</v>
      </c>
    </row>
    <row r="1718" spans="1:9" x14ac:dyDescent="0.25">
      <c r="A1718">
        <f>'Pivot MRIP 12"'!A1721</f>
        <v>2014</v>
      </c>
      <c r="B1718" t="str">
        <f>'Pivot MRIP 12"'!B1721</f>
        <v>1723720141214004</v>
      </c>
      <c r="C1718">
        <f>'Pivot MRIP 12"'!C1721</f>
        <v>174.65474044999999</v>
      </c>
      <c r="D1718">
        <f>'Pivot MRIP 12"'!D1721</f>
        <v>174.65474044999999</v>
      </c>
      <c r="E1718">
        <f>'Pivot MRIP 12"'!E1721</f>
        <v>0.94160359434525431</v>
      </c>
      <c r="F1718">
        <f>'Pivot MRIP 12"'!F1721</f>
        <v>1</v>
      </c>
      <c r="G1718">
        <f>'Pivot MRIP 12"'!G1721</f>
        <v>6.2842892271189965E-3</v>
      </c>
      <c r="H1718">
        <f t="shared" si="89"/>
        <v>1.0975809038751994</v>
      </c>
      <c r="I1718">
        <f t="shared" si="90"/>
        <v>1.0334861241736009</v>
      </c>
    </row>
    <row r="1719" spans="1:9" x14ac:dyDescent="0.25">
      <c r="A1719">
        <f>'Pivot MRIP 12"'!A1722</f>
        <v>2014</v>
      </c>
      <c r="B1719" t="str">
        <f>'Pivot MRIP 12"'!B1722</f>
        <v>1723720141214005</v>
      </c>
      <c r="C1719">
        <f>'Pivot MRIP 12"'!C1722</f>
        <v>174.65474044999999</v>
      </c>
      <c r="D1719">
        <f>'Pivot MRIP 12"'!D1722</f>
        <v>174.65474044999999</v>
      </c>
      <c r="E1719">
        <f>'Pivot MRIP 12"'!E1722</f>
        <v>0.94160359434525431</v>
      </c>
      <c r="F1719">
        <f>'Pivot MRIP 12"'!F1722</f>
        <v>1</v>
      </c>
      <c r="G1719">
        <f>'Pivot MRIP 12"'!G1722</f>
        <v>6.2842892271189965E-3</v>
      </c>
      <c r="H1719">
        <f t="shared" si="89"/>
        <v>1.0975809038751994</v>
      </c>
      <c r="I1719">
        <f t="shared" si="90"/>
        <v>1.0334861241736009</v>
      </c>
    </row>
    <row r="1720" spans="1:9" x14ac:dyDescent="0.25">
      <c r="A1720">
        <f>'Pivot MRIP 12"'!A1723</f>
        <v>2014</v>
      </c>
      <c r="B1720" t="str">
        <f>'Pivot MRIP 12"'!B1723</f>
        <v>1723720141214006</v>
      </c>
      <c r="C1720">
        <f>'Pivot MRIP 12"'!C1723</f>
        <v>174.65474044999999</v>
      </c>
      <c r="D1720">
        <f>'Pivot MRIP 12"'!D1723</f>
        <v>174.65474044999999</v>
      </c>
      <c r="E1720">
        <f>'Pivot MRIP 12"'!E1723</f>
        <v>0.94160359434525431</v>
      </c>
      <c r="F1720">
        <f>'Pivot MRIP 12"'!F1723</f>
        <v>1</v>
      </c>
      <c r="G1720">
        <f>'Pivot MRIP 12"'!G1723</f>
        <v>6.2842892271189965E-3</v>
      </c>
      <c r="H1720">
        <f t="shared" si="89"/>
        <v>1.0975809038751994</v>
      </c>
      <c r="I1720">
        <f t="shared" si="90"/>
        <v>1.0334861241736009</v>
      </c>
    </row>
    <row r="1721" spans="1:9" x14ac:dyDescent="0.25">
      <c r="A1721">
        <f>'Pivot MRIP 12"'!A1724</f>
        <v>2014</v>
      </c>
      <c r="B1721" t="str">
        <f>'Pivot MRIP 12"'!B1724</f>
        <v>1733420140614018</v>
      </c>
      <c r="C1721">
        <f>'Pivot MRIP 12"'!C1724</f>
        <v>90.840388748999999</v>
      </c>
      <c r="D1721">
        <f>'Pivot MRIP 12"'!D1724</f>
        <v>90.840388748999999</v>
      </c>
      <c r="E1721">
        <f>'Pivot MRIP 12"'!E1724</f>
        <v>1.0126389149431896</v>
      </c>
      <c r="F1721">
        <f>'Pivot MRIP 12"'!F1724</f>
        <v>9</v>
      </c>
      <c r="G1721">
        <f>'Pivot MRIP 12"'!G1724</f>
        <v>15.319564612355951</v>
      </c>
      <c r="H1721">
        <f t="shared" si="89"/>
        <v>1391.6352048518381</v>
      </c>
      <c r="I1721">
        <f t="shared" si="90"/>
        <v>1409.2239638379087</v>
      </c>
    </row>
    <row r="1722" spans="1:9" x14ac:dyDescent="0.25">
      <c r="A1722">
        <f>'Pivot MRIP 12"'!A1725</f>
        <v>2014</v>
      </c>
      <c r="B1722" t="str">
        <f>'Pivot MRIP 12"'!B1725</f>
        <v>1733420140621003</v>
      </c>
      <c r="C1722">
        <f>'Pivot MRIP 12"'!C1725</f>
        <v>233.55777237000001</v>
      </c>
      <c r="D1722">
        <f>'Pivot MRIP 12"'!D1725</f>
        <v>233.55777237000001</v>
      </c>
      <c r="E1722">
        <f>'Pivot MRIP 12"'!E1725</f>
        <v>0.94160359434525442</v>
      </c>
      <c r="F1722">
        <f>'Pivot MRIP 12"'!F1725</f>
        <v>4</v>
      </c>
      <c r="G1722">
        <f>'Pivot MRIP 12"'!G1725</f>
        <v>3.7705735362713981E-2</v>
      </c>
      <c r="H1722">
        <f t="shared" si="89"/>
        <v>8.8064675568882116</v>
      </c>
      <c r="I1722">
        <f t="shared" si="90"/>
        <v>8.2922015050508122</v>
      </c>
    </row>
    <row r="1723" spans="1:9" x14ac:dyDescent="0.25">
      <c r="A1723">
        <f>'Pivot MRIP 12"'!A1726</f>
        <v>2014</v>
      </c>
      <c r="B1723" t="str">
        <f>'Pivot MRIP 12"'!B1726</f>
        <v>1733420140725001</v>
      </c>
      <c r="C1723">
        <f>'Pivot MRIP 12"'!C1726</f>
        <v>396.26630451</v>
      </c>
      <c r="D1723">
        <f>'Pivot MRIP 12"'!D1726</f>
        <v>396.26630451</v>
      </c>
      <c r="E1723">
        <f>'Pivot MRIP 12"'!E1726</f>
        <v>0.94160359434525442</v>
      </c>
      <c r="F1723">
        <f>'Pivot MRIP 12"'!F1726</f>
        <v>4</v>
      </c>
      <c r="G1723">
        <f>'Pivot MRIP 12"'!G1726</f>
        <v>0.23251870140340286</v>
      </c>
      <c r="H1723">
        <f t="shared" si="89"/>
        <v>92.139326534590609</v>
      </c>
      <c r="I1723">
        <f t="shared" si="90"/>
        <v>86.758721045521597</v>
      </c>
    </row>
    <row r="1724" spans="1:9" x14ac:dyDescent="0.25">
      <c r="A1724">
        <f>'Pivot MRIP 12"'!A1727</f>
        <v>2014</v>
      </c>
      <c r="B1724" t="str">
        <f>'Pivot MRIP 12"'!B1727</f>
        <v>1733420140725003</v>
      </c>
      <c r="C1724">
        <f>'Pivot MRIP 12"'!C1727</f>
        <v>396.26630451</v>
      </c>
      <c r="D1724">
        <f>'Pivot MRIP 12"'!D1727</f>
        <v>396.26630451</v>
      </c>
      <c r="E1724">
        <f>'Pivot MRIP 12"'!E1727</f>
        <v>1.3645980414210375</v>
      </c>
      <c r="F1724">
        <f>'Pivot MRIP 12"'!F1727</f>
        <v>4</v>
      </c>
      <c r="G1724">
        <f>'Pivot MRIP 12"'!G1727</f>
        <v>2.0628428922711901</v>
      </c>
      <c r="H1724">
        <f t="shared" si="89"/>
        <v>817.43512970502456</v>
      </c>
      <c r="I1724">
        <f t="shared" si="90"/>
        <v>1115.4703769842283</v>
      </c>
    </row>
    <row r="1725" spans="1:9" x14ac:dyDescent="0.25">
      <c r="A1725">
        <f>'Pivot MRIP 12"'!A1728</f>
        <v>2014</v>
      </c>
      <c r="B1725" t="str">
        <f>'Pivot MRIP 12"'!B1728</f>
        <v>1733420140922002</v>
      </c>
      <c r="C1725">
        <f>'Pivot MRIP 12"'!C1728</f>
        <v>6965.9955074999998</v>
      </c>
      <c r="D1725">
        <f>'Pivot MRIP 12"'!D1728</f>
        <v>6965.9955074999998</v>
      </c>
      <c r="E1725">
        <f>'Pivot MRIP 12"'!E1728</f>
        <v>0.94160359434525431</v>
      </c>
      <c r="F1725">
        <f>'Pivot MRIP 12"'!F1728</f>
        <v>2</v>
      </c>
      <c r="G1725">
        <f>'Pivot MRIP 12"'!G1728</f>
        <v>6.2842892271189965E-3</v>
      </c>
      <c r="H1725">
        <f t="shared" si="89"/>
        <v>43.776330523941574</v>
      </c>
      <c r="I1725">
        <f t="shared" si="90"/>
        <v>41.219950168589257</v>
      </c>
    </row>
    <row r="1726" spans="1:9" x14ac:dyDescent="0.25">
      <c r="A1726">
        <f>'Pivot MRIP 12"'!A1729</f>
        <v>2014</v>
      </c>
      <c r="B1726" t="str">
        <f>'Pivot MRIP 12"'!B1729</f>
        <v>1733920140831001</v>
      </c>
      <c r="C1726">
        <f>'Pivot MRIP 12"'!C1729</f>
        <v>176.67406772000001</v>
      </c>
      <c r="D1726">
        <f>'Pivot MRIP 12"'!D1729</f>
        <v>176.67406772000001</v>
      </c>
      <c r="E1726">
        <f>'Pivot MRIP 12"'!E1729</f>
        <v>0.94160359434525442</v>
      </c>
      <c r="F1726">
        <f>'Pivot MRIP 12"'!F1729</f>
        <v>36</v>
      </c>
      <c r="G1726">
        <f>'Pivot MRIP 12"'!G1729</f>
        <v>0.31421446135594983</v>
      </c>
      <c r="H1726">
        <f t="shared" si="89"/>
        <v>55.513547024204406</v>
      </c>
      <c r="I1726">
        <f t="shared" si="90"/>
        <v>52.271755412845174</v>
      </c>
    </row>
    <row r="1727" spans="1:9" x14ac:dyDescent="0.25">
      <c r="A1727">
        <f>'Pivot MRIP 12"'!A1730</f>
        <v>2014</v>
      </c>
      <c r="B1727" t="str">
        <f>'Pivot MRIP 12"'!B1730</f>
        <v>1734020140411001</v>
      </c>
      <c r="C1727">
        <f>'Pivot MRIP 12"'!C1730</f>
        <v>54.889464777000001</v>
      </c>
      <c r="D1727">
        <f>'Pivot MRIP 12"'!D1730</f>
        <v>54.889464777000001</v>
      </c>
      <c r="E1727">
        <f>'Pivot MRIP 12"'!E1730</f>
        <v>0.94160359434525442</v>
      </c>
      <c r="F1727">
        <f>'Pivot MRIP 12"'!F1730</f>
        <v>25</v>
      </c>
      <c r="G1727">
        <f>'Pivot MRIP 12"'!G1730</f>
        <v>0.87980049179665953</v>
      </c>
      <c r="H1727">
        <f t="shared" si="89"/>
        <v>48.291778105260022</v>
      </c>
      <c r="I1727">
        <f t="shared" si="90"/>
        <v>45.471711841236299</v>
      </c>
    </row>
    <row r="1728" spans="1:9" x14ac:dyDescent="0.25">
      <c r="A1728">
        <f>'Pivot MRIP 12"'!A1731</f>
        <v>2014</v>
      </c>
      <c r="B1728" t="str">
        <f>'Pivot MRIP 12"'!B1731</f>
        <v>1734020140530001</v>
      </c>
      <c r="C1728">
        <f>'Pivot MRIP 12"'!C1731</f>
        <v>18.387871601000001</v>
      </c>
      <c r="D1728">
        <f>'Pivot MRIP 12"'!D1731</f>
        <v>18.387871601000001</v>
      </c>
      <c r="E1728">
        <f>'Pivot MRIP 12"'!E1731</f>
        <v>0.94160359434525442</v>
      </c>
      <c r="F1728">
        <f>'Pivot MRIP 12"'!F1731</f>
        <v>18</v>
      </c>
      <c r="G1728">
        <f>'Pivot MRIP 12"'!G1731</f>
        <v>3.1421446135594985E-2</v>
      </c>
      <c r="H1728">
        <f t="shared" si="89"/>
        <v>0.57777351705905822</v>
      </c>
      <c r="I1728">
        <f t="shared" si="90"/>
        <v>0.54403362038030834</v>
      </c>
    </row>
    <row r="1729" spans="1:9" x14ac:dyDescent="0.25">
      <c r="A1729">
        <f>'Pivot MRIP 12"'!A1732</f>
        <v>2014</v>
      </c>
      <c r="B1729" t="str">
        <f>'Pivot MRIP 12"'!B1732</f>
        <v>1734020140711001</v>
      </c>
      <c r="C1729">
        <f>'Pivot MRIP 12"'!C1732</f>
        <v>120.12686613</v>
      </c>
      <c r="D1729">
        <f>'Pivot MRIP 12"'!D1732</f>
        <v>120.12686613</v>
      </c>
      <c r="E1729">
        <f>'Pivot MRIP 12"'!E1732</f>
        <v>0.94160359434525431</v>
      </c>
      <c r="F1729">
        <f>'Pivot MRIP 12"'!F1732</f>
        <v>9</v>
      </c>
      <c r="G1729">
        <f>'Pivot MRIP 12"'!G1732</f>
        <v>2.5137156908475986E-2</v>
      </c>
      <c r="H1729">
        <f t="shared" si="89"/>
        <v>3.0196478828332993</v>
      </c>
      <c r="I1729">
        <f t="shared" si="90"/>
        <v>2.8433113001328718</v>
      </c>
    </row>
    <row r="1730" spans="1:9" x14ac:dyDescent="0.25">
      <c r="A1730">
        <f>'Pivot MRIP 12"'!A1733</f>
        <v>2014</v>
      </c>
      <c r="B1730" t="str">
        <f>'Pivot MRIP 12"'!B1733</f>
        <v>1741020140323001</v>
      </c>
      <c r="C1730">
        <f>'Pivot MRIP 12"'!C1733</f>
        <v>783.83148520999998</v>
      </c>
      <c r="D1730">
        <f>'Pivot MRIP 12"'!D1733</f>
        <v>783.83148520999998</v>
      </c>
      <c r="E1730">
        <f>'Pivot MRIP 12"'!E1733</f>
        <v>1.731466456765691</v>
      </c>
      <c r="F1730">
        <f>'Pivot MRIP 12"'!F1733</f>
        <v>16</v>
      </c>
      <c r="G1730">
        <f>'Pivot MRIP 12"'!G1733</f>
        <v>13.25137156908476</v>
      </c>
      <c r="H1730">
        <f t="shared" ref="H1730:H1793" si="91">G1730*C1730</f>
        <v>10386.842258065275</v>
      </c>
      <c r="I1730">
        <f t="shared" ref="I1730:I1793" si="92">E1730*H1730</f>
        <v>17984.468961556431</v>
      </c>
    </row>
    <row r="1731" spans="1:9" x14ac:dyDescent="0.25">
      <c r="A1731">
        <f>'Pivot MRIP 12"'!A1734</f>
        <v>2014</v>
      </c>
      <c r="B1731" t="str">
        <f>'Pivot MRIP 12"'!B1734</f>
        <v>1741020140412010</v>
      </c>
      <c r="C1731">
        <f>'Pivot MRIP 12"'!C1734</f>
        <v>138.89871231000001</v>
      </c>
      <c r="D1731">
        <f>'Pivot MRIP 12"'!D1734</f>
        <v>138.89871231000001</v>
      </c>
      <c r="E1731">
        <f>'Pivot MRIP 12"'!E1734</f>
        <v>0.95336541179589818</v>
      </c>
      <c r="F1731">
        <f>'Pivot MRIP 12"'!F1734</f>
        <v>4</v>
      </c>
      <c r="G1731">
        <f>'Pivot MRIP 12"'!G1734</f>
        <v>3.50274313816952</v>
      </c>
      <c r="H1731">
        <f t="shared" si="91"/>
        <v>486.52651144443479</v>
      </c>
      <c r="I1731">
        <f t="shared" si="92"/>
        <v>463.83754793284533</v>
      </c>
    </row>
    <row r="1732" spans="1:9" x14ac:dyDescent="0.25">
      <c r="A1732">
        <f>'Pivot MRIP 12"'!A1735</f>
        <v>2014</v>
      </c>
      <c r="B1732" t="str">
        <f>'Pivot MRIP 12"'!B1735</f>
        <v>1741020140412012</v>
      </c>
      <c r="C1732">
        <f>'Pivot MRIP 12"'!C1735</f>
        <v>138.89871231000001</v>
      </c>
      <c r="D1732">
        <f>'Pivot MRIP 12"'!D1735</f>
        <v>138.89871231000001</v>
      </c>
      <c r="E1732">
        <f>'Pivot MRIP 12"'!E1735</f>
        <v>1.591133855982388</v>
      </c>
      <c r="F1732">
        <f>'Pivot MRIP 12"'!F1735</f>
        <v>6</v>
      </c>
      <c r="G1732">
        <f>'Pivot MRIP 12"'!G1735</f>
        <v>24.256857845423799</v>
      </c>
      <c r="H1732">
        <f t="shared" si="91"/>
        <v>3369.2463194160869</v>
      </c>
      <c r="I1732">
        <f t="shared" si="92"/>
        <v>5360.921887966987</v>
      </c>
    </row>
    <row r="1733" spans="1:9" x14ac:dyDescent="0.25">
      <c r="A1733">
        <f>'Pivot MRIP 12"'!A1736</f>
        <v>2014</v>
      </c>
      <c r="B1733" t="str">
        <f>'Pivot MRIP 12"'!B1736</f>
        <v>1741020140412020</v>
      </c>
      <c r="C1733">
        <f>'Pivot MRIP 12"'!C1736</f>
        <v>138.89871231000001</v>
      </c>
      <c r="D1733">
        <f>'Pivot MRIP 12"'!D1736</f>
        <v>138.89871231000001</v>
      </c>
      <c r="E1733">
        <f>'Pivot MRIP 12"'!E1736</f>
        <v>0.94160359434525442</v>
      </c>
      <c r="F1733">
        <f>'Pivot MRIP 12"'!F1736</f>
        <v>9</v>
      </c>
      <c r="G1733">
        <f>'Pivot MRIP 12"'!G1736</f>
        <v>9.4264338406784942E-2</v>
      </c>
      <c r="H1733">
        <f t="shared" si="91"/>
        <v>13.093195221456506</v>
      </c>
      <c r="I1733">
        <f t="shared" si="92"/>
        <v>12.328599681987555</v>
      </c>
    </row>
    <row r="1734" spans="1:9" x14ac:dyDescent="0.25">
      <c r="A1734">
        <f>'Pivot MRIP 12"'!A1737</f>
        <v>2014</v>
      </c>
      <c r="B1734" t="str">
        <f>'Pivot MRIP 12"'!B1737</f>
        <v>1741020140529005</v>
      </c>
      <c r="C1734">
        <f>'Pivot MRIP 12"'!C1737</f>
        <v>410.79900108999999</v>
      </c>
      <c r="D1734">
        <f>'Pivot MRIP 12"'!D1737</f>
        <v>410.79900108999999</v>
      </c>
      <c r="E1734">
        <f>'Pivot MRIP 12"'!E1737</f>
        <v>0.94160359434525442</v>
      </c>
      <c r="F1734">
        <f>'Pivot MRIP 12"'!F1737</f>
        <v>9</v>
      </c>
      <c r="G1734">
        <f>'Pivot MRIP 12"'!G1737</f>
        <v>0.18852867681356988</v>
      </c>
      <c r="H1734">
        <f t="shared" si="91"/>
        <v>77.447392111833949</v>
      </c>
      <c r="I1734">
        <f t="shared" si="92"/>
        <v>72.924742785169144</v>
      </c>
    </row>
    <row r="1735" spans="1:9" x14ac:dyDescent="0.25">
      <c r="A1735">
        <f>'Pivot MRIP 12"'!A1738</f>
        <v>2014</v>
      </c>
      <c r="B1735" t="str">
        <f>'Pivot MRIP 12"'!B1738</f>
        <v>1741020140529010</v>
      </c>
      <c r="C1735">
        <f>'Pivot MRIP 12"'!C1738</f>
        <v>410.79900108999999</v>
      </c>
      <c r="D1735">
        <f>'Pivot MRIP 12"'!D1738</f>
        <v>410.79900108999999</v>
      </c>
      <c r="E1735">
        <f>'Pivot MRIP 12"'!E1738</f>
        <v>0.94160359434525442</v>
      </c>
      <c r="F1735">
        <f>'Pivot MRIP 12"'!F1738</f>
        <v>4</v>
      </c>
      <c r="G1735">
        <f>'Pivot MRIP 12"'!G1738</f>
        <v>6.2842892271189971E-2</v>
      </c>
      <c r="H1735">
        <f t="shared" si="91"/>
        <v>25.815797370611321</v>
      </c>
      <c r="I1735">
        <f t="shared" si="92"/>
        <v>24.30824759505639</v>
      </c>
    </row>
    <row r="1736" spans="1:9" x14ac:dyDescent="0.25">
      <c r="A1736">
        <f>'Pivot MRIP 12"'!A1739</f>
        <v>2014</v>
      </c>
      <c r="B1736" t="str">
        <f>'Pivot MRIP 12"'!B1739</f>
        <v>1741020140629006</v>
      </c>
      <c r="C1736">
        <f>'Pivot MRIP 12"'!C1739</f>
        <v>227.21611945999999</v>
      </c>
      <c r="D1736">
        <f>'Pivot MRIP 12"'!D1739</f>
        <v>227.21611945999999</v>
      </c>
      <c r="E1736">
        <f>'Pivot MRIP 12"'!E1739</f>
        <v>0.94160359434525442</v>
      </c>
      <c r="F1736">
        <f>'Pivot MRIP 12"'!F1739</f>
        <v>1</v>
      </c>
      <c r="G1736">
        <f>'Pivot MRIP 12"'!G1739</f>
        <v>3.1421446135594985E-2</v>
      </c>
      <c r="H1736">
        <f t="shared" si="91"/>
        <v>7.1394590587513047</v>
      </c>
      <c r="I1736">
        <f t="shared" si="92"/>
        <v>6.7225403114010156</v>
      </c>
    </row>
    <row r="1737" spans="1:9" x14ac:dyDescent="0.25">
      <c r="A1737">
        <f>'Pivot MRIP 12"'!A1740</f>
        <v>2014</v>
      </c>
      <c r="B1737" t="str">
        <f>'Pivot MRIP 12"'!B1740</f>
        <v>1741020140629013</v>
      </c>
      <c r="C1737">
        <f>'Pivot MRIP 12"'!C1740</f>
        <v>227.21611945999999</v>
      </c>
      <c r="D1737">
        <f>'Pivot MRIP 12"'!D1740</f>
        <v>227.21611945999999</v>
      </c>
      <c r="E1737">
        <f>'Pivot MRIP 12"'!E1740</f>
        <v>0.94160359434525442</v>
      </c>
      <c r="F1737">
        <f>'Pivot MRIP 12"'!F1740</f>
        <v>9</v>
      </c>
      <c r="G1737">
        <f>'Pivot MRIP 12"'!G1740</f>
        <v>0.25137156908475988</v>
      </c>
      <c r="H1737">
        <f t="shared" si="91"/>
        <v>57.115672470010438</v>
      </c>
      <c r="I1737">
        <f t="shared" si="92"/>
        <v>53.780322491208125</v>
      </c>
    </row>
    <row r="1738" spans="1:9" x14ac:dyDescent="0.25">
      <c r="A1738">
        <f>'Pivot MRIP 12"'!A1741</f>
        <v>2014</v>
      </c>
      <c r="B1738" t="str">
        <f>'Pivot MRIP 12"'!B1741</f>
        <v>1741020140728014</v>
      </c>
      <c r="C1738">
        <f>'Pivot MRIP 12"'!C1741</f>
        <v>297.67358074999999</v>
      </c>
      <c r="D1738">
        <f>'Pivot MRIP 12"'!D1741</f>
        <v>297.67358074999999</v>
      </c>
      <c r="E1738">
        <f>'Pivot MRIP 12"'!E1741</f>
        <v>0.94160359434525431</v>
      </c>
      <c r="F1738">
        <f>'Pivot MRIP 12"'!F1741</f>
        <v>1</v>
      </c>
      <c r="G1738">
        <f>'Pivot MRIP 12"'!G1741</f>
        <v>1.2568578454237993E-2</v>
      </c>
      <c r="H1738">
        <f t="shared" si="91"/>
        <v>3.741333753410323</v>
      </c>
      <c r="I1738">
        <f t="shared" si="92"/>
        <v>3.5228533098563815</v>
      </c>
    </row>
    <row r="1739" spans="1:9" x14ac:dyDescent="0.25">
      <c r="A1739">
        <f>'Pivot MRIP 12"'!A1742</f>
        <v>2014</v>
      </c>
      <c r="B1739" t="str">
        <f>'Pivot MRIP 12"'!B1742</f>
        <v>1741020140802001</v>
      </c>
      <c r="C1739">
        <f>'Pivot MRIP 12"'!C1742</f>
        <v>83.065380442999995</v>
      </c>
      <c r="D1739">
        <f>'Pivot MRIP 12"'!D1742</f>
        <v>83.065380442999995</v>
      </c>
      <c r="E1739">
        <f>'Pivot MRIP 12"'!E1742</f>
        <v>0.94160359434525431</v>
      </c>
      <c r="F1739">
        <f>'Pivot MRIP 12"'!F1742</f>
        <v>1</v>
      </c>
      <c r="G1739">
        <f>'Pivot MRIP 12"'!G1742</f>
        <v>6.2842892271189965E-3</v>
      </c>
      <c r="H1739">
        <f t="shared" si="91"/>
        <v>0.52200687546448588</v>
      </c>
      <c r="I1739">
        <f t="shared" si="92"/>
        <v>0.49152355021029542</v>
      </c>
    </row>
    <row r="1740" spans="1:9" x14ac:dyDescent="0.25">
      <c r="A1740">
        <f>'Pivot MRIP 12"'!A1743</f>
        <v>2014</v>
      </c>
      <c r="B1740" t="str">
        <f>'Pivot MRIP 12"'!B1743</f>
        <v>1741020140802002</v>
      </c>
      <c r="C1740">
        <f>'Pivot MRIP 12"'!C1743</f>
        <v>83.065380442999995</v>
      </c>
      <c r="D1740">
        <f>'Pivot MRIP 12"'!D1743</f>
        <v>83.065380442999995</v>
      </c>
      <c r="E1740">
        <f>'Pivot MRIP 12"'!E1743</f>
        <v>0.94160359434525431</v>
      </c>
      <c r="F1740">
        <f>'Pivot MRIP 12"'!F1743</f>
        <v>1</v>
      </c>
      <c r="G1740">
        <f>'Pivot MRIP 12"'!G1743</f>
        <v>6.2842892271189965E-3</v>
      </c>
      <c r="H1740">
        <f t="shared" si="91"/>
        <v>0.52200687546448588</v>
      </c>
      <c r="I1740">
        <f t="shared" si="92"/>
        <v>0.49152355021029542</v>
      </c>
    </row>
    <row r="1741" spans="1:9" x14ac:dyDescent="0.25">
      <c r="A1741">
        <f>'Pivot MRIP 12"'!A1744</f>
        <v>2014</v>
      </c>
      <c r="B1741" t="str">
        <f>'Pivot MRIP 12"'!B1744</f>
        <v>1741020140802003</v>
      </c>
      <c r="C1741">
        <f>'Pivot MRIP 12"'!C1744</f>
        <v>83.065380442999995</v>
      </c>
      <c r="D1741">
        <f>'Pivot MRIP 12"'!D1744</f>
        <v>83.065380442999995</v>
      </c>
      <c r="E1741">
        <f>'Pivot MRIP 12"'!E1744</f>
        <v>0.94160359434525431</v>
      </c>
      <c r="F1741">
        <f>'Pivot MRIP 12"'!F1744</f>
        <v>1</v>
      </c>
      <c r="G1741">
        <f>'Pivot MRIP 12"'!G1744</f>
        <v>6.2842892271189965E-3</v>
      </c>
      <c r="H1741">
        <f t="shared" si="91"/>
        <v>0.52200687546448588</v>
      </c>
      <c r="I1741">
        <f t="shared" si="92"/>
        <v>0.49152355021029542</v>
      </c>
    </row>
    <row r="1742" spans="1:9" x14ac:dyDescent="0.25">
      <c r="A1742">
        <f>'Pivot MRIP 12"'!A1745</f>
        <v>2014</v>
      </c>
      <c r="B1742" t="str">
        <f>'Pivot MRIP 12"'!B1745</f>
        <v>1741020140802011</v>
      </c>
      <c r="C1742">
        <f>'Pivot MRIP 12"'!C1745</f>
        <v>83.065380442999995</v>
      </c>
      <c r="D1742">
        <f>'Pivot MRIP 12"'!D1745</f>
        <v>83.065380442999995</v>
      </c>
      <c r="E1742">
        <f>'Pivot MRIP 12"'!E1745</f>
        <v>0.94160359434525431</v>
      </c>
      <c r="F1742">
        <f>'Pivot MRIP 12"'!F1745</f>
        <v>1</v>
      </c>
      <c r="G1742">
        <f>'Pivot MRIP 12"'!G1745</f>
        <v>2.5137156908475986E-2</v>
      </c>
      <c r="H1742">
        <f t="shared" si="91"/>
        <v>2.0880275018579435</v>
      </c>
      <c r="I1742">
        <f t="shared" si="92"/>
        <v>1.9660942008411817</v>
      </c>
    </row>
    <row r="1743" spans="1:9" x14ac:dyDescent="0.25">
      <c r="A1743">
        <f>'Pivot MRIP 12"'!A1746</f>
        <v>2014</v>
      </c>
      <c r="B1743" t="str">
        <f>'Pivot MRIP 12"'!B1746</f>
        <v>1741020140802012</v>
      </c>
      <c r="C1743">
        <f>'Pivot MRIP 12"'!C1746</f>
        <v>83.065380442999995</v>
      </c>
      <c r="D1743">
        <f>'Pivot MRIP 12"'!D1746</f>
        <v>83.065380442999995</v>
      </c>
      <c r="E1743">
        <f>'Pivot MRIP 12"'!E1746</f>
        <v>0.94160359434525431</v>
      </c>
      <c r="F1743">
        <f>'Pivot MRIP 12"'!F1746</f>
        <v>1</v>
      </c>
      <c r="G1743">
        <f>'Pivot MRIP 12"'!G1746</f>
        <v>1.2568578454237993E-2</v>
      </c>
      <c r="H1743">
        <f t="shared" si="91"/>
        <v>1.0440137509289718</v>
      </c>
      <c r="I1743">
        <f t="shared" si="92"/>
        <v>0.98304710042059085</v>
      </c>
    </row>
    <row r="1744" spans="1:9" x14ac:dyDescent="0.25">
      <c r="A1744">
        <f>'Pivot MRIP 12"'!A1747</f>
        <v>2014</v>
      </c>
      <c r="B1744" t="str">
        <f>'Pivot MRIP 12"'!B1747</f>
        <v>1741020140809004</v>
      </c>
      <c r="C1744">
        <f>'Pivot MRIP 12"'!C1747</f>
        <v>371.57726534</v>
      </c>
      <c r="D1744">
        <f>'Pivot MRIP 12"'!D1747</f>
        <v>371.57726534</v>
      </c>
      <c r="E1744">
        <f>'Pivot MRIP 12"'!E1747</f>
        <v>0.94160359434525442</v>
      </c>
      <c r="F1744">
        <f>'Pivot MRIP 12"'!F1747</f>
        <v>4</v>
      </c>
      <c r="G1744">
        <f>'Pivot MRIP 12"'!G1747</f>
        <v>0.25137156908475988</v>
      </c>
      <c r="H1744">
        <f t="shared" si="91"/>
        <v>93.403960224739961</v>
      </c>
      <c r="I1744">
        <f t="shared" si="92"/>
        <v>87.949504673696325</v>
      </c>
    </row>
    <row r="1745" spans="1:9" x14ac:dyDescent="0.25">
      <c r="A1745">
        <f>'Pivot MRIP 12"'!A1748</f>
        <v>2014</v>
      </c>
      <c r="B1745" t="str">
        <f>'Pivot MRIP 12"'!B1748</f>
        <v>1741020140823004</v>
      </c>
      <c r="C1745">
        <f>'Pivot MRIP 12"'!C1748</f>
        <v>260.76235847999999</v>
      </c>
      <c r="D1745">
        <f>'Pivot MRIP 12"'!D1748</f>
        <v>260.76235847999999</v>
      </c>
      <c r="E1745">
        <f>'Pivot MRIP 12"'!E1748</f>
        <v>0.94160359434525431</v>
      </c>
      <c r="F1745">
        <f>'Pivot MRIP 12"'!F1748</f>
        <v>2</v>
      </c>
      <c r="G1745">
        <f>'Pivot MRIP 12"'!G1748</f>
        <v>6.2842892271189965E-3</v>
      </c>
      <c r="H1745">
        <f t="shared" si="91"/>
        <v>1.6387060802340059</v>
      </c>
      <c r="I1745">
        <f t="shared" si="92"/>
        <v>1.5430115352237626</v>
      </c>
    </row>
    <row r="1746" spans="1:9" x14ac:dyDescent="0.25">
      <c r="A1746">
        <f>'Pivot MRIP 12"'!A1749</f>
        <v>2014</v>
      </c>
      <c r="B1746" t="str">
        <f>'Pivot MRIP 12"'!B1749</f>
        <v>1741020140823006</v>
      </c>
      <c r="C1746">
        <f>'Pivot MRIP 12"'!C1749</f>
        <v>260.76235847999999</v>
      </c>
      <c r="D1746">
        <f>'Pivot MRIP 12"'!D1749</f>
        <v>260.76235847999999</v>
      </c>
      <c r="E1746">
        <f>'Pivot MRIP 12"'!E1749</f>
        <v>3.3460717174800383</v>
      </c>
      <c r="F1746">
        <f>'Pivot MRIP 12"'!F1749</f>
        <v>9</v>
      </c>
      <c r="G1746">
        <f>'Pivot MRIP 12"'!G1749</f>
        <v>1.0754114707254279</v>
      </c>
      <c r="H1746">
        <f t="shared" si="91"/>
        <v>280.42683144280801</v>
      </c>
      <c r="I1746">
        <f t="shared" si="92"/>
        <v>938.32828951332181</v>
      </c>
    </row>
    <row r="1747" spans="1:9" x14ac:dyDescent="0.25">
      <c r="A1747">
        <f>'Pivot MRIP 12"'!A1750</f>
        <v>2014</v>
      </c>
      <c r="B1747" t="str">
        <f>'Pivot MRIP 12"'!B1750</f>
        <v>1741020140823010</v>
      </c>
      <c r="C1747">
        <f>'Pivot MRIP 12"'!C1750</f>
        <v>260.76235847999999</v>
      </c>
      <c r="D1747">
        <f>'Pivot MRIP 12"'!D1750</f>
        <v>260.76235847999999</v>
      </c>
      <c r="E1747">
        <f>'Pivot MRIP 12"'!E1750</f>
        <v>0.94160359434525442</v>
      </c>
      <c r="F1747">
        <f>'Pivot MRIP 12"'!F1750</f>
        <v>4</v>
      </c>
      <c r="G1747">
        <f>'Pivot MRIP 12"'!G1750</f>
        <v>9.4264338406784942E-2</v>
      </c>
      <c r="H1747">
        <f t="shared" si="91"/>
        <v>24.580591203510085</v>
      </c>
      <c r="I1747">
        <f t="shared" si="92"/>
        <v>23.145173028356439</v>
      </c>
    </row>
    <row r="1748" spans="1:9" x14ac:dyDescent="0.25">
      <c r="A1748">
        <f>'Pivot MRIP 12"'!A1751</f>
        <v>2014</v>
      </c>
      <c r="B1748" t="str">
        <f>'Pivot MRIP 12"'!B1751</f>
        <v>1741020140823015</v>
      </c>
      <c r="C1748">
        <f>'Pivot MRIP 12"'!C1751</f>
        <v>260.76235847999999</v>
      </c>
      <c r="D1748">
        <f>'Pivot MRIP 12"'!D1751</f>
        <v>260.76235847999999</v>
      </c>
      <c r="E1748">
        <f>'Pivot MRIP 12"'!E1751</f>
        <v>0.94160359434525442</v>
      </c>
      <c r="F1748">
        <f>'Pivot MRIP 12"'!F1751</f>
        <v>4</v>
      </c>
      <c r="G1748">
        <f>'Pivot MRIP 12"'!G1751</f>
        <v>0.18852867681356988</v>
      </c>
      <c r="H1748">
        <f t="shared" si="91"/>
        <v>49.161182407020171</v>
      </c>
      <c r="I1748">
        <f t="shared" si="92"/>
        <v>46.290346056712877</v>
      </c>
    </row>
    <row r="1749" spans="1:9" x14ac:dyDescent="0.25">
      <c r="A1749">
        <f>'Pivot MRIP 12"'!A1752</f>
        <v>2014</v>
      </c>
      <c r="B1749" t="str">
        <f>'Pivot MRIP 12"'!B1752</f>
        <v>1741020140823020</v>
      </c>
      <c r="C1749">
        <f>'Pivot MRIP 12"'!C1752</f>
        <v>260.76235847999999</v>
      </c>
      <c r="D1749">
        <f>'Pivot MRIP 12"'!D1752</f>
        <v>260.76235847999999</v>
      </c>
      <c r="E1749">
        <f>'Pivot MRIP 12"'!E1752</f>
        <v>1.1965225947373097</v>
      </c>
      <c r="F1749">
        <f>'Pivot MRIP 12"'!F1752</f>
        <v>16</v>
      </c>
      <c r="G1749">
        <f>'Pivot MRIP 12"'!G1752</f>
        <v>2.1256857845423798</v>
      </c>
      <c r="H1749">
        <f t="shared" si="91"/>
        <v>554.29883856468007</v>
      </c>
      <c r="I1749">
        <f t="shared" si="92"/>
        <v>663.23108457928811</v>
      </c>
    </row>
    <row r="1750" spans="1:9" x14ac:dyDescent="0.25">
      <c r="A1750">
        <f>'Pivot MRIP 12"'!A1753</f>
        <v>2014</v>
      </c>
      <c r="B1750" t="str">
        <f>'Pivot MRIP 12"'!B1753</f>
        <v>1741020140914001</v>
      </c>
      <c r="C1750">
        <f>'Pivot MRIP 12"'!C1753</f>
        <v>430.22374776999999</v>
      </c>
      <c r="D1750">
        <f>'Pivot MRIP 12"'!D1753</f>
        <v>430.22374776999999</v>
      </c>
      <c r="E1750">
        <f>'Pivot MRIP 12"'!E1753</f>
        <v>0.94160359434525431</v>
      </c>
      <c r="F1750">
        <f>'Pivot MRIP 12"'!F1753</f>
        <v>2</v>
      </c>
      <c r="G1750">
        <f>'Pivot MRIP 12"'!G1753</f>
        <v>1.2568578454237993E-2</v>
      </c>
      <c r="H1750">
        <f t="shared" si="91"/>
        <v>5.4073009267235426</v>
      </c>
      <c r="I1750">
        <f t="shared" si="92"/>
        <v>5.0915339883093127</v>
      </c>
    </row>
    <row r="1751" spans="1:9" x14ac:dyDescent="0.25">
      <c r="A1751">
        <f>'Pivot MRIP 12"'!A1754</f>
        <v>2014</v>
      </c>
      <c r="B1751" t="str">
        <f>'Pivot MRIP 12"'!B1754</f>
        <v>1741020141001001</v>
      </c>
      <c r="C1751">
        <f>'Pivot MRIP 12"'!C1754</f>
        <v>925.56787670000006</v>
      </c>
      <c r="D1751">
        <f>'Pivot MRIP 12"'!D1754</f>
        <v>925.56787670000006</v>
      </c>
      <c r="E1751">
        <f>'Pivot MRIP 12"'!E1754</f>
        <v>0.94160359434525431</v>
      </c>
      <c r="F1751">
        <f>'Pivot MRIP 12"'!F1754</f>
        <v>2</v>
      </c>
      <c r="G1751">
        <f>'Pivot MRIP 12"'!G1754</f>
        <v>6.2842892271189965E-3</v>
      </c>
      <c r="H1751">
        <f t="shared" si="91"/>
        <v>5.8165362365132136</v>
      </c>
      <c r="I1751">
        <f t="shared" si="92"/>
        <v>5.4768714269402601</v>
      </c>
    </row>
    <row r="1752" spans="1:9" x14ac:dyDescent="0.25">
      <c r="A1752">
        <f>'Pivot MRIP 12"'!A1755</f>
        <v>2014</v>
      </c>
      <c r="B1752" t="str">
        <f>'Pivot MRIP 12"'!B1755</f>
        <v>1741020141029003</v>
      </c>
      <c r="C1752">
        <f>'Pivot MRIP 12"'!C1755</f>
        <v>714.25067996999996</v>
      </c>
      <c r="D1752">
        <f>'Pivot MRIP 12"'!D1755</f>
        <v>714.25067996999996</v>
      </c>
      <c r="E1752">
        <f>'Pivot MRIP 12"'!E1755</f>
        <v>0.94160359434525431</v>
      </c>
      <c r="F1752">
        <f>'Pivot MRIP 12"'!F1755</f>
        <v>1</v>
      </c>
      <c r="G1752">
        <f>'Pivot MRIP 12"'!G1755</f>
        <v>6.2842892271189965E-3</v>
      </c>
      <c r="H1752">
        <f t="shared" si="91"/>
        <v>4.4885578535978885</v>
      </c>
      <c r="I1752">
        <f t="shared" si="92"/>
        <v>4.226442208374392</v>
      </c>
    </row>
    <row r="1753" spans="1:9" x14ac:dyDescent="0.25">
      <c r="A1753">
        <f>'Pivot MRIP 12"'!A1756</f>
        <v>2014</v>
      </c>
      <c r="B1753" t="str">
        <f>'Pivot MRIP 12"'!B1756</f>
        <v>1741720140411007</v>
      </c>
      <c r="C1753">
        <f>'Pivot MRIP 12"'!C1756</f>
        <v>535.01145317999999</v>
      </c>
      <c r="D1753">
        <f>'Pivot MRIP 12"'!D1756</f>
        <v>535.01145317999999</v>
      </c>
      <c r="E1753">
        <f>'Pivot MRIP 12"'!E1756</f>
        <v>0.94160359434525431</v>
      </c>
      <c r="F1753">
        <f>'Pivot MRIP 12"'!F1756</f>
        <v>2</v>
      </c>
      <c r="G1753">
        <f>'Pivot MRIP 12"'!G1756</f>
        <v>1.2568578454237993E-2</v>
      </c>
      <c r="H1753">
        <f t="shared" si="91"/>
        <v>6.7243334232087069</v>
      </c>
      <c r="I1753">
        <f t="shared" si="92"/>
        <v>6.3316565208692461</v>
      </c>
    </row>
    <row r="1754" spans="1:9" x14ac:dyDescent="0.25">
      <c r="A1754">
        <f>'Pivot MRIP 12"'!A1757</f>
        <v>2014</v>
      </c>
      <c r="B1754" t="str">
        <f>'Pivot MRIP 12"'!B1757</f>
        <v>1741720140502003</v>
      </c>
      <c r="C1754">
        <f>'Pivot MRIP 12"'!C1757</f>
        <v>298.28826012000002</v>
      </c>
      <c r="D1754">
        <f>'Pivot MRIP 12"'!D1757</f>
        <v>298.28826012000002</v>
      </c>
      <c r="E1754">
        <f>'Pivot MRIP 12"'!E1757</f>
        <v>0.94160359434525442</v>
      </c>
      <c r="F1754">
        <f>'Pivot MRIP 12"'!F1757</f>
        <v>2</v>
      </c>
      <c r="G1754">
        <f>'Pivot MRIP 12"'!G1757</f>
        <v>3.1421446135594985E-2</v>
      </c>
      <c r="H1754">
        <f t="shared" si="91"/>
        <v>9.3726484982409257</v>
      </c>
      <c r="I1754">
        <f t="shared" si="92"/>
        <v>8.8253195144783074</v>
      </c>
    </row>
    <row r="1755" spans="1:9" x14ac:dyDescent="0.25">
      <c r="A1755">
        <f>'Pivot MRIP 12"'!A1758</f>
        <v>2014</v>
      </c>
      <c r="B1755" t="str">
        <f>'Pivot MRIP 12"'!B1758</f>
        <v>1741720140503002</v>
      </c>
      <c r="C1755">
        <f>'Pivot MRIP 12"'!C1758</f>
        <v>125.57716395999999</v>
      </c>
      <c r="D1755">
        <f>'Pivot MRIP 12"'!D1758</f>
        <v>125.57716395999999</v>
      </c>
      <c r="E1755">
        <f>'Pivot MRIP 12"'!E1758</f>
        <v>0.94160359434525431</v>
      </c>
      <c r="F1755">
        <f>'Pivot MRIP 12"'!F1758</f>
        <v>4</v>
      </c>
      <c r="G1755">
        <f>'Pivot MRIP 12"'!G1758</f>
        <v>0.40847879976273477</v>
      </c>
      <c r="H1755">
        <f t="shared" si="91"/>
        <v>51.295609211988953</v>
      </c>
      <c r="I1755">
        <f t="shared" si="92"/>
        <v>48.300130008138339</v>
      </c>
    </row>
    <row r="1756" spans="1:9" x14ac:dyDescent="0.25">
      <c r="A1756">
        <f>'Pivot MRIP 12"'!A1759</f>
        <v>2014</v>
      </c>
      <c r="B1756" t="str">
        <f>'Pivot MRIP 12"'!B1759</f>
        <v>1741720140503009</v>
      </c>
      <c r="C1756">
        <f>'Pivot MRIP 12"'!C1759</f>
        <v>125.57716395999999</v>
      </c>
      <c r="D1756">
        <f>'Pivot MRIP 12"'!D1759</f>
        <v>125.57716395999999</v>
      </c>
      <c r="E1756">
        <f>'Pivot MRIP 12"'!E1759</f>
        <v>1.7752690369493438</v>
      </c>
      <c r="F1756">
        <f>'Pivot MRIP 12"'!F1759</f>
        <v>6</v>
      </c>
      <c r="G1756">
        <f>'Pivot MRIP 12"'!G1759</f>
        <v>5.0641329617711905</v>
      </c>
      <c r="H1756">
        <f t="shared" si="91"/>
        <v>635.93945525558115</v>
      </c>
      <c r="I1756">
        <f t="shared" si="92"/>
        <v>1128.9636242896659</v>
      </c>
    </row>
    <row r="1757" spans="1:9" x14ac:dyDescent="0.25">
      <c r="A1757">
        <f>'Pivot MRIP 12"'!A1760</f>
        <v>2014</v>
      </c>
      <c r="B1757" t="str">
        <f>'Pivot MRIP 12"'!B1760</f>
        <v>1741720140503020</v>
      </c>
      <c r="C1757">
        <f>'Pivot MRIP 12"'!C1760</f>
        <v>185.19372539</v>
      </c>
      <c r="D1757">
        <f>'Pivot MRIP 12"'!D1760</f>
        <v>185.19372539</v>
      </c>
      <c r="E1757">
        <f>'Pivot MRIP 12"'!E1760</f>
        <v>0.94160359434525442</v>
      </c>
      <c r="F1757">
        <f>'Pivot MRIP 12"'!F1760</f>
        <v>6</v>
      </c>
      <c r="G1757">
        <f>'Pivot MRIP 12"'!G1760</f>
        <v>6.2842892271189971E-2</v>
      </c>
      <c r="H1757">
        <f t="shared" si="91"/>
        <v>11.638109333984108</v>
      </c>
      <c r="I1757">
        <f t="shared" si="92"/>
        <v>10.958485580262492</v>
      </c>
    </row>
    <row r="1758" spans="1:9" x14ac:dyDescent="0.25">
      <c r="A1758">
        <f>'Pivot MRIP 12"'!A1761</f>
        <v>2014</v>
      </c>
      <c r="B1758" t="str">
        <f>'Pivot MRIP 12"'!B1761</f>
        <v>1741720140522002</v>
      </c>
      <c r="C1758">
        <f>'Pivot MRIP 12"'!C1761</f>
        <v>398.26623287000001</v>
      </c>
      <c r="D1758">
        <f>'Pivot MRIP 12"'!D1761</f>
        <v>398.26623287000001</v>
      </c>
      <c r="E1758">
        <f>'Pivot MRIP 12"'!E1761</f>
        <v>1.2808938227611073</v>
      </c>
      <c r="F1758">
        <f>'Pivot MRIP 12"'!F1761</f>
        <v>24</v>
      </c>
      <c r="G1758">
        <f>'Pivot MRIP 12"'!G1761</f>
        <v>12.930606814538997</v>
      </c>
      <c r="H1758">
        <f t="shared" si="91"/>
        <v>5149.8240647495977</v>
      </c>
      <c r="I1758">
        <f t="shared" si="92"/>
        <v>6596.3778328442568</v>
      </c>
    </row>
    <row r="1759" spans="1:9" x14ac:dyDescent="0.25">
      <c r="A1759">
        <f>'Pivot MRIP 12"'!A1762</f>
        <v>2014</v>
      </c>
      <c r="B1759" t="str">
        <f>'Pivot MRIP 12"'!B1762</f>
        <v>1741720140524009</v>
      </c>
      <c r="C1759">
        <f>'Pivot MRIP 12"'!C1762</f>
        <v>4079.6002767</v>
      </c>
      <c r="D1759">
        <f>'Pivot MRIP 12"'!D1762</f>
        <v>4079.6002767</v>
      </c>
      <c r="E1759">
        <f>'Pivot MRIP 12"'!E1762</f>
        <v>0.94160359434525442</v>
      </c>
      <c r="F1759">
        <f>'Pivot MRIP 12"'!F1762</f>
        <v>1</v>
      </c>
      <c r="G1759">
        <f>'Pivot MRIP 12"'!G1762</f>
        <v>6.2842892271189971E-2</v>
      </c>
      <c r="H1759">
        <f t="shared" si="91"/>
        <v>256.3738806981749</v>
      </c>
      <c r="I1759">
        <f t="shared" si="92"/>
        <v>241.40256756164294</v>
      </c>
    </row>
    <row r="1760" spans="1:9" x14ac:dyDescent="0.25">
      <c r="A1760">
        <f>'Pivot MRIP 12"'!A1763</f>
        <v>2014</v>
      </c>
      <c r="B1760" t="str">
        <f>'Pivot MRIP 12"'!B1763</f>
        <v>1741720140525014</v>
      </c>
      <c r="C1760">
        <f>'Pivot MRIP 12"'!C1763</f>
        <v>150.41285872</v>
      </c>
      <c r="D1760">
        <f>'Pivot MRIP 12"'!D1763</f>
        <v>150.41285872</v>
      </c>
      <c r="E1760">
        <f>'Pivot MRIP 12"'!E1763</f>
        <v>0.94160359434525442</v>
      </c>
      <c r="F1760">
        <f>'Pivot MRIP 12"'!F1763</f>
        <v>1</v>
      </c>
      <c r="G1760">
        <f>'Pivot MRIP 12"'!G1763</f>
        <v>4.3990024589832977E-2</v>
      </c>
      <c r="H1760">
        <f t="shared" si="91"/>
        <v>6.6166653537198732</v>
      </c>
      <c r="I1760">
        <f t="shared" si="92"/>
        <v>6.2302758796423472</v>
      </c>
    </row>
    <row r="1761" spans="1:9" x14ac:dyDescent="0.25">
      <c r="A1761">
        <f>'Pivot MRIP 12"'!A1764</f>
        <v>2014</v>
      </c>
      <c r="B1761" t="str">
        <f>'Pivot MRIP 12"'!B1764</f>
        <v>1741720140525025</v>
      </c>
      <c r="C1761">
        <f>'Pivot MRIP 12"'!C1764</f>
        <v>150.41285872</v>
      </c>
      <c r="D1761">
        <f>'Pivot MRIP 12"'!D1764</f>
        <v>150.41285872</v>
      </c>
      <c r="E1761">
        <f>'Pivot MRIP 12"'!E1764</f>
        <v>0.94160359434525442</v>
      </c>
      <c r="F1761">
        <f>'Pivot MRIP 12"'!F1764</f>
        <v>1</v>
      </c>
      <c r="G1761">
        <f>'Pivot MRIP 12"'!G1764</f>
        <v>4.3990024589832977E-2</v>
      </c>
      <c r="H1761">
        <f t="shared" si="91"/>
        <v>6.6166653537198732</v>
      </c>
      <c r="I1761">
        <f t="shared" si="92"/>
        <v>6.2302758796423472</v>
      </c>
    </row>
    <row r="1762" spans="1:9" x14ac:dyDescent="0.25">
      <c r="A1762">
        <f>'Pivot MRIP 12"'!A1765</f>
        <v>2014</v>
      </c>
      <c r="B1762" t="str">
        <f>'Pivot MRIP 12"'!B1765</f>
        <v>1741720140525026</v>
      </c>
      <c r="C1762">
        <f>'Pivot MRIP 12"'!C1765</f>
        <v>222.44726753</v>
      </c>
      <c r="D1762">
        <f>'Pivot MRIP 12"'!D1765</f>
        <v>222.44726753</v>
      </c>
      <c r="E1762">
        <f>'Pivot MRIP 12"'!E1765</f>
        <v>0.94160359434525442</v>
      </c>
      <c r="F1762">
        <f>'Pivot MRIP 12"'!F1765</f>
        <v>6</v>
      </c>
      <c r="G1762">
        <f>'Pivot MRIP 12"'!G1765</f>
        <v>0.18852867681356988</v>
      </c>
      <c r="H1762">
        <f t="shared" si="91"/>
        <v>41.937689008225092</v>
      </c>
      <c r="I1762">
        <f t="shared" si="92"/>
        <v>39.488678708678215</v>
      </c>
    </row>
    <row r="1763" spans="1:9" x14ac:dyDescent="0.25">
      <c r="A1763">
        <f>'Pivot MRIP 12"'!A1766</f>
        <v>2014</v>
      </c>
      <c r="B1763" t="str">
        <f>'Pivot MRIP 12"'!B1766</f>
        <v>1741720140525028</v>
      </c>
      <c r="C1763">
        <f>'Pivot MRIP 12"'!C1766</f>
        <v>150.41285872</v>
      </c>
      <c r="D1763">
        <f>'Pivot MRIP 12"'!D1766</f>
        <v>150.41285872</v>
      </c>
      <c r="E1763">
        <f>'Pivot MRIP 12"'!E1766</f>
        <v>0.94160359434525442</v>
      </c>
      <c r="F1763">
        <f>'Pivot MRIP 12"'!F1766</f>
        <v>4</v>
      </c>
      <c r="G1763">
        <f>'Pivot MRIP 12"'!G1766</f>
        <v>7.5411470725427962E-2</v>
      </c>
      <c r="H1763">
        <f t="shared" si="91"/>
        <v>11.342854892091212</v>
      </c>
      <c r="I1763">
        <f t="shared" si="92"/>
        <v>10.680472936529739</v>
      </c>
    </row>
    <row r="1764" spans="1:9" x14ac:dyDescent="0.25">
      <c r="A1764">
        <f>'Pivot MRIP 12"'!A1767</f>
        <v>2014</v>
      </c>
      <c r="B1764" t="str">
        <f>'Pivot MRIP 12"'!B1767</f>
        <v>1741720140525030</v>
      </c>
      <c r="C1764">
        <f>'Pivot MRIP 12"'!C1767</f>
        <v>150.41285872</v>
      </c>
      <c r="D1764">
        <f>'Pivot MRIP 12"'!D1767</f>
        <v>150.41285872</v>
      </c>
      <c r="E1764">
        <f>'Pivot MRIP 12"'!E1767</f>
        <v>0.94160359434525431</v>
      </c>
      <c r="F1764">
        <f>'Pivot MRIP 12"'!F1767</f>
        <v>4</v>
      </c>
      <c r="G1764">
        <f>'Pivot MRIP 12"'!G1767</f>
        <v>0.10054862763390394</v>
      </c>
      <c r="H1764">
        <f t="shared" si="91"/>
        <v>15.123806522788282</v>
      </c>
      <c r="I1764">
        <f t="shared" si="92"/>
        <v>14.240630582039648</v>
      </c>
    </row>
    <row r="1765" spans="1:9" x14ac:dyDescent="0.25">
      <c r="A1765">
        <f>'Pivot MRIP 12"'!A1768</f>
        <v>2014</v>
      </c>
      <c r="B1765" t="str">
        <f>'Pivot MRIP 12"'!B1768</f>
        <v>1741720140525032</v>
      </c>
      <c r="C1765">
        <f>'Pivot MRIP 12"'!C1768</f>
        <v>150.41285872</v>
      </c>
      <c r="D1765">
        <f>'Pivot MRIP 12"'!D1768</f>
        <v>150.41285872</v>
      </c>
      <c r="E1765">
        <f>'Pivot MRIP 12"'!E1768</f>
        <v>0.94160359434525442</v>
      </c>
      <c r="F1765">
        <f>'Pivot MRIP 12"'!F1768</f>
        <v>4</v>
      </c>
      <c r="G1765">
        <f>'Pivot MRIP 12"'!G1768</f>
        <v>0.12568578454237994</v>
      </c>
      <c r="H1765">
        <f t="shared" si="91"/>
        <v>18.904758153485353</v>
      </c>
      <c r="I1765">
        <f t="shared" si="92"/>
        <v>17.800788227549564</v>
      </c>
    </row>
    <row r="1766" spans="1:9" x14ac:dyDescent="0.25">
      <c r="A1766">
        <f>'Pivot MRIP 12"'!A1769</f>
        <v>2014</v>
      </c>
      <c r="B1766" t="str">
        <f>'Pivot MRIP 12"'!B1769</f>
        <v>1741720140525034</v>
      </c>
      <c r="C1766">
        <f>'Pivot MRIP 12"'!C1769</f>
        <v>150.41285872</v>
      </c>
      <c r="D1766">
        <f>'Pivot MRIP 12"'!D1769</f>
        <v>150.41285872</v>
      </c>
      <c r="E1766">
        <f>'Pivot MRIP 12"'!E1769</f>
        <v>0.94160359434525431</v>
      </c>
      <c r="F1766">
        <f>'Pivot MRIP 12"'!F1769</f>
        <v>3</v>
      </c>
      <c r="G1766">
        <f>'Pivot MRIP 12"'!G1769</f>
        <v>6.2842892271189965E-3</v>
      </c>
      <c r="H1766">
        <f t="shared" si="91"/>
        <v>0.94523790767426763</v>
      </c>
      <c r="I1766">
        <f t="shared" si="92"/>
        <v>0.890039411377478</v>
      </c>
    </row>
    <row r="1767" spans="1:9" x14ac:dyDescent="0.25">
      <c r="A1767">
        <f>'Pivot MRIP 12"'!A1770</f>
        <v>2014</v>
      </c>
      <c r="B1767" t="str">
        <f>'Pivot MRIP 12"'!B1770</f>
        <v>1741720140525037</v>
      </c>
      <c r="C1767">
        <f>'Pivot MRIP 12"'!C1770</f>
        <v>150.41285872</v>
      </c>
      <c r="D1767">
        <f>'Pivot MRIP 12"'!D1770</f>
        <v>150.41285872</v>
      </c>
      <c r="E1767">
        <f>'Pivot MRIP 12"'!E1770</f>
        <v>0.94160359434525431</v>
      </c>
      <c r="F1767">
        <f>'Pivot MRIP 12"'!F1770</f>
        <v>4</v>
      </c>
      <c r="G1767">
        <f>'Pivot MRIP 12"'!G1770</f>
        <v>0.10054862763390394</v>
      </c>
      <c r="H1767">
        <f t="shared" si="91"/>
        <v>15.123806522788282</v>
      </c>
      <c r="I1767">
        <f t="shared" si="92"/>
        <v>14.240630582039648</v>
      </c>
    </row>
    <row r="1768" spans="1:9" x14ac:dyDescent="0.25">
      <c r="A1768">
        <f>'Pivot MRIP 12"'!A1771</f>
        <v>2014</v>
      </c>
      <c r="B1768" t="str">
        <f>'Pivot MRIP 12"'!B1771</f>
        <v>1741720140525043</v>
      </c>
      <c r="C1768">
        <f>'Pivot MRIP 12"'!C1771</f>
        <v>150.41285872</v>
      </c>
      <c r="D1768">
        <f>'Pivot MRIP 12"'!D1771</f>
        <v>150.41285872</v>
      </c>
      <c r="E1768">
        <f>'Pivot MRIP 12"'!E1771</f>
        <v>0.94160359434525431</v>
      </c>
      <c r="F1768">
        <f>'Pivot MRIP 12"'!F1771</f>
        <v>9</v>
      </c>
      <c r="G1768">
        <f>'Pivot MRIP 12"'!G1771</f>
        <v>0.10054862763390394</v>
      </c>
      <c r="H1768">
        <f t="shared" si="91"/>
        <v>15.123806522788282</v>
      </c>
      <c r="I1768">
        <f t="shared" si="92"/>
        <v>14.240630582039648</v>
      </c>
    </row>
    <row r="1769" spans="1:9" x14ac:dyDescent="0.25">
      <c r="A1769">
        <f>'Pivot MRIP 12"'!A1772</f>
        <v>2014</v>
      </c>
      <c r="B1769" t="str">
        <f>'Pivot MRIP 12"'!B1772</f>
        <v>1741720140525051</v>
      </c>
      <c r="C1769">
        <f>'Pivot MRIP 12"'!C1772</f>
        <v>150.41285872</v>
      </c>
      <c r="D1769">
        <f>'Pivot MRIP 12"'!D1772</f>
        <v>150.41285872</v>
      </c>
      <c r="E1769">
        <f>'Pivot MRIP 12"'!E1772</f>
        <v>0.94160359434525431</v>
      </c>
      <c r="F1769">
        <f>'Pivot MRIP 12"'!F1772</f>
        <v>4</v>
      </c>
      <c r="G1769">
        <f>'Pivot MRIP 12"'!G1772</f>
        <v>0.20109725526780789</v>
      </c>
      <c r="H1769">
        <f t="shared" si="91"/>
        <v>30.247613045576564</v>
      </c>
      <c r="I1769">
        <f t="shared" si="92"/>
        <v>28.481261164079296</v>
      </c>
    </row>
    <row r="1770" spans="1:9" x14ac:dyDescent="0.25">
      <c r="A1770">
        <f>'Pivot MRIP 12"'!A1773</f>
        <v>2014</v>
      </c>
      <c r="B1770" t="str">
        <f>'Pivot MRIP 12"'!B1773</f>
        <v>1741720140606006</v>
      </c>
      <c r="C1770">
        <f>'Pivot MRIP 12"'!C1773</f>
        <v>397.95949333999999</v>
      </c>
      <c r="D1770">
        <f>'Pivot MRIP 12"'!D1773</f>
        <v>397.95949333999999</v>
      </c>
      <c r="E1770">
        <f>'Pivot MRIP 12"'!E1773</f>
        <v>0.94160359434525431</v>
      </c>
      <c r="F1770">
        <f>'Pivot MRIP 12"'!F1773</f>
        <v>2</v>
      </c>
      <c r="G1770">
        <f>'Pivot MRIP 12"'!G1773</f>
        <v>6.2842892271189965E-3</v>
      </c>
      <c r="H1770">
        <f t="shared" si="91"/>
        <v>2.5008925568262961</v>
      </c>
      <c r="I1770">
        <f t="shared" si="92"/>
        <v>2.3548494205789336</v>
      </c>
    </row>
    <row r="1771" spans="1:9" x14ac:dyDescent="0.25">
      <c r="A1771">
        <f>'Pivot MRIP 12"'!A1774</f>
        <v>2014</v>
      </c>
      <c r="B1771" t="str">
        <f>'Pivot MRIP 12"'!B1774</f>
        <v>1741720140609001</v>
      </c>
      <c r="C1771">
        <f>'Pivot MRIP 12"'!C1774</f>
        <v>813.85289826999997</v>
      </c>
      <c r="D1771">
        <f>'Pivot MRIP 12"'!D1774</f>
        <v>813.85289826999997</v>
      </c>
      <c r="E1771">
        <f>'Pivot MRIP 12"'!E1774</f>
        <v>0.97825899243287973</v>
      </c>
      <c r="F1771">
        <f>'Pivot MRIP 12"'!F1774</f>
        <v>16</v>
      </c>
      <c r="G1771">
        <f>'Pivot MRIP 12"'!G1774</f>
        <v>2.7541147072542795</v>
      </c>
      <c r="H1771">
        <f t="shared" si="91"/>
        <v>2241.4442366669277</v>
      </c>
      <c r="I1771">
        <f t="shared" si="92"/>
        <v>2192.712980556274</v>
      </c>
    </row>
    <row r="1772" spans="1:9" x14ac:dyDescent="0.25">
      <c r="A1772">
        <f>'Pivot MRIP 12"'!A1775</f>
        <v>2014</v>
      </c>
      <c r="B1772" t="str">
        <f>'Pivot MRIP 12"'!B1775</f>
        <v>1741720140609005</v>
      </c>
      <c r="C1772">
        <f>'Pivot MRIP 12"'!C1775</f>
        <v>352.46561609000008</v>
      </c>
      <c r="D1772">
        <f>'Pivot MRIP 12"'!D1775</f>
        <v>352.46561609000008</v>
      </c>
      <c r="E1772">
        <f>'Pivot MRIP 12"'!E1775</f>
        <v>1.1695651513166487</v>
      </c>
      <c r="F1772">
        <f>'Pivot MRIP 12"'!F1775</f>
        <v>9</v>
      </c>
      <c r="G1772">
        <f>'Pivot MRIP 12"'!G1775</f>
        <v>1.1885286768135699</v>
      </c>
      <c r="H1772">
        <f t="shared" si="91"/>
        <v>418.9154923137275</v>
      </c>
      <c r="I1772">
        <f t="shared" si="92"/>
        <v>489.94896115679308</v>
      </c>
    </row>
    <row r="1773" spans="1:9" x14ac:dyDescent="0.25">
      <c r="A1773">
        <f>'Pivot MRIP 12"'!A1776</f>
        <v>2014</v>
      </c>
      <c r="B1773" t="str">
        <f>'Pivot MRIP 12"'!B1776</f>
        <v>1741720140615009</v>
      </c>
      <c r="C1773">
        <f>'Pivot MRIP 12"'!C1776</f>
        <v>264.98411962</v>
      </c>
      <c r="D1773">
        <f>'Pivot MRIP 12"'!D1776</f>
        <v>264.98411962</v>
      </c>
      <c r="E1773">
        <f>'Pivot MRIP 12"'!E1776</f>
        <v>0.94160359434525431</v>
      </c>
      <c r="F1773">
        <f>'Pivot MRIP 12"'!F1776</f>
        <v>1</v>
      </c>
      <c r="G1773">
        <f>'Pivot MRIP 12"'!G1776</f>
        <v>1.2568578454237993E-2</v>
      </c>
      <c r="H1773">
        <f t="shared" si="91"/>
        <v>3.330473696571155</v>
      </c>
      <c r="I1773">
        <f t="shared" si="92"/>
        <v>3.1359860035637253</v>
      </c>
    </row>
    <row r="1774" spans="1:9" x14ac:dyDescent="0.25">
      <c r="A1774">
        <f>'Pivot MRIP 12"'!A1777</f>
        <v>2014</v>
      </c>
      <c r="B1774" t="str">
        <f>'Pivot MRIP 12"'!B1777</f>
        <v>1741720140615014</v>
      </c>
      <c r="C1774">
        <f>'Pivot MRIP 12"'!C1777</f>
        <v>264.98411962</v>
      </c>
      <c r="D1774">
        <f>'Pivot MRIP 12"'!D1777</f>
        <v>264.98411962</v>
      </c>
      <c r="E1774">
        <f>'Pivot MRIP 12"'!E1777</f>
        <v>0.94160359434525431</v>
      </c>
      <c r="F1774">
        <f>'Pivot MRIP 12"'!F1777</f>
        <v>4</v>
      </c>
      <c r="G1774">
        <f>'Pivot MRIP 12"'!G1777</f>
        <v>5.0274313816951972E-2</v>
      </c>
      <c r="H1774">
        <f t="shared" si="91"/>
        <v>13.32189478628462</v>
      </c>
      <c r="I1774">
        <f t="shared" si="92"/>
        <v>12.543944014254901</v>
      </c>
    </row>
    <row r="1775" spans="1:9" x14ac:dyDescent="0.25">
      <c r="A1775">
        <f>'Pivot MRIP 12"'!A1778</f>
        <v>2014</v>
      </c>
      <c r="B1775" t="str">
        <f>'Pivot MRIP 12"'!B1778</f>
        <v>1741720140615016</v>
      </c>
      <c r="C1775">
        <f>'Pivot MRIP 12"'!C1778</f>
        <v>264.98411962</v>
      </c>
      <c r="D1775">
        <f>'Pivot MRIP 12"'!D1778</f>
        <v>264.98411962</v>
      </c>
      <c r="E1775">
        <f>'Pivot MRIP 12"'!E1778</f>
        <v>0.94160359434525431</v>
      </c>
      <c r="F1775">
        <f>'Pivot MRIP 12"'!F1778</f>
        <v>2</v>
      </c>
      <c r="G1775">
        <f>'Pivot MRIP 12"'!G1778</f>
        <v>6.2842892271189965E-3</v>
      </c>
      <c r="H1775">
        <f t="shared" si="91"/>
        <v>1.6652368482855775</v>
      </c>
      <c r="I1775">
        <f t="shared" si="92"/>
        <v>1.5679930017818626</v>
      </c>
    </row>
    <row r="1776" spans="1:9" x14ac:dyDescent="0.25">
      <c r="A1776">
        <f>'Pivot MRIP 12"'!A1779</f>
        <v>2014</v>
      </c>
      <c r="B1776" t="str">
        <f>'Pivot MRIP 12"'!B1779</f>
        <v>1741720140615021</v>
      </c>
      <c r="C1776">
        <f>'Pivot MRIP 12"'!C1779</f>
        <v>264.98411962</v>
      </c>
      <c r="D1776">
        <f>'Pivot MRIP 12"'!D1779</f>
        <v>264.98411962</v>
      </c>
      <c r="E1776">
        <f>'Pivot MRIP 12"'!E1779</f>
        <v>0.94160359434525442</v>
      </c>
      <c r="F1776">
        <f>'Pivot MRIP 12"'!F1779</f>
        <v>9</v>
      </c>
      <c r="G1776">
        <f>'Pivot MRIP 12"'!G1779</f>
        <v>3.7705735362713981E-2</v>
      </c>
      <c r="H1776">
        <f t="shared" si="91"/>
        <v>9.9914210897134659</v>
      </c>
      <c r="I1776">
        <f t="shared" si="92"/>
        <v>9.4079580106911784</v>
      </c>
    </row>
    <row r="1777" spans="1:9" x14ac:dyDescent="0.25">
      <c r="A1777">
        <f>'Pivot MRIP 12"'!A1780</f>
        <v>2014</v>
      </c>
      <c r="B1777" t="str">
        <f>'Pivot MRIP 12"'!B1780</f>
        <v>1741720140615024</v>
      </c>
      <c r="C1777">
        <f>'Pivot MRIP 12"'!C1780</f>
        <v>264.98411962</v>
      </c>
      <c r="D1777">
        <f>'Pivot MRIP 12"'!D1780</f>
        <v>264.98411962</v>
      </c>
      <c r="E1777">
        <f>'Pivot MRIP 12"'!E1780</f>
        <v>0.94160359434525442</v>
      </c>
      <c r="F1777">
        <f>'Pivot MRIP 12"'!F1780</f>
        <v>9</v>
      </c>
      <c r="G1777">
        <f>'Pivot MRIP 12"'!G1780</f>
        <v>6.2842892271189971E-2</v>
      </c>
      <c r="H1777">
        <f t="shared" si="91"/>
        <v>16.652368482855778</v>
      </c>
      <c r="I1777">
        <f t="shared" si="92"/>
        <v>15.679930017818631</v>
      </c>
    </row>
    <row r="1778" spans="1:9" x14ac:dyDescent="0.25">
      <c r="A1778">
        <f>'Pivot MRIP 12"'!A1781</f>
        <v>2014</v>
      </c>
      <c r="B1778" t="str">
        <f>'Pivot MRIP 12"'!B1781</f>
        <v>1741720140616012</v>
      </c>
      <c r="C1778">
        <f>'Pivot MRIP 12"'!C1781</f>
        <v>819.71723052000004</v>
      </c>
      <c r="D1778">
        <f>'Pivot MRIP 12"'!D1781</f>
        <v>819.71723052000004</v>
      </c>
      <c r="E1778">
        <f>'Pivot MRIP 12"'!E1781</f>
        <v>0.94160359434525442</v>
      </c>
      <c r="F1778">
        <f>'Pivot MRIP 12"'!F1781</f>
        <v>4</v>
      </c>
      <c r="G1778">
        <f>'Pivot MRIP 12"'!G1781</f>
        <v>0.31421446135594983</v>
      </c>
      <c r="H1778">
        <f t="shared" si="91"/>
        <v>257.56700805203275</v>
      </c>
      <c r="I1778">
        <f t="shared" si="92"/>
        <v>242.52602056654712</v>
      </c>
    </row>
    <row r="1779" spans="1:9" x14ac:dyDescent="0.25">
      <c r="A1779">
        <f>'Pivot MRIP 12"'!A1782</f>
        <v>2014</v>
      </c>
      <c r="B1779" t="str">
        <f>'Pivot MRIP 12"'!B1782</f>
        <v>1741720140621003</v>
      </c>
      <c r="C1779">
        <f>'Pivot MRIP 12"'!C1782</f>
        <v>1398.0451184000001</v>
      </c>
      <c r="D1779">
        <f>'Pivot MRIP 12"'!D1782</f>
        <v>1398.0451184000001</v>
      </c>
      <c r="E1779">
        <f>'Pivot MRIP 12"'!E1782</f>
        <v>0.94160359434525431</v>
      </c>
      <c r="F1779">
        <f>'Pivot MRIP 12"'!F1782</f>
        <v>1</v>
      </c>
      <c r="G1779">
        <f>'Pivot MRIP 12"'!G1782</f>
        <v>6.2842892271189965E-3</v>
      </c>
      <c r="H1779">
        <f t="shared" si="91"/>
        <v>8.7857198765874234</v>
      </c>
      <c r="I1779">
        <f t="shared" si="92"/>
        <v>8.2726654147052621</v>
      </c>
    </row>
    <row r="1780" spans="1:9" x14ac:dyDescent="0.25">
      <c r="A1780">
        <f>'Pivot MRIP 12"'!A1783</f>
        <v>2014</v>
      </c>
      <c r="B1780" t="str">
        <f>'Pivot MRIP 12"'!B1783</f>
        <v>1741720140626001</v>
      </c>
      <c r="C1780">
        <f>'Pivot MRIP 12"'!C1783</f>
        <v>415.17077078</v>
      </c>
      <c r="D1780">
        <f>'Pivot MRIP 12"'!D1783</f>
        <v>415.17077078</v>
      </c>
      <c r="E1780">
        <f>'Pivot MRIP 12"'!E1783</f>
        <v>0.94160359434525442</v>
      </c>
      <c r="F1780">
        <f>'Pivot MRIP 12"'!F1783</f>
        <v>4</v>
      </c>
      <c r="G1780">
        <f>'Pivot MRIP 12"'!G1783</f>
        <v>5.6558603044070968E-2</v>
      </c>
      <c r="H1780">
        <f t="shared" si="91"/>
        <v>23.481478820046998</v>
      </c>
      <c r="I1780">
        <f t="shared" si="92"/>
        <v>22.110244857498216</v>
      </c>
    </row>
    <row r="1781" spans="1:9" x14ac:dyDescent="0.25">
      <c r="A1781">
        <f>'Pivot MRIP 12"'!A1784</f>
        <v>2014</v>
      </c>
      <c r="B1781" t="str">
        <f>'Pivot MRIP 12"'!B1784</f>
        <v>1741720140626003</v>
      </c>
      <c r="C1781">
        <f>'Pivot MRIP 12"'!C1784</f>
        <v>415.17077077999994</v>
      </c>
      <c r="D1781">
        <f>'Pivot MRIP 12"'!D1784</f>
        <v>415.17077077999994</v>
      </c>
      <c r="E1781">
        <f>'Pivot MRIP 12"'!E1784</f>
        <v>0.94160359434525442</v>
      </c>
      <c r="F1781">
        <f>'Pivot MRIP 12"'!F1784</f>
        <v>9</v>
      </c>
      <c r="G1781">
        <f>'Pivot MRIP 12"'!G1784</f>
        <v>0.18852867681356988</v>
      </c>
      <c r="H1781">
        <f t="shared" si="91"/>
        <v>78.271596066823307</v>
      </c>
      <c r="I1781">
        <f t="shared" si="92"/>
        <v>73.700816191660707</v>
      </c>
    </row>
    <row r="1782" spans="1:9" x14ac:dyDescent="0.25">
      <c r="A1782">
        <f>'Pivot MRIP 12"'!A1785</f>
        <v>2014</v>
      </c>
      <c r="B1782" t="str">
        <f>'Pivot MRIP 12"'!B1785</f>
        <v>1741720140626008</v>
      </c>
      <c r="C1782">
        <f>'Pivot MRIP 12"'!C1785</f>
        <v>415.17077078</v>
      </c>
      <c r="D1782">
        <f>'Pivot MRIP 12"'!D1785</f>
        <v>415.17077078</v>
      </c>
      <c r="E1782">
        <f>'Pivot MRIP 12"'!E1785</f>
        <v>0.94160359434525431</v>
      </c>
      <c r="F1782">
        <f>'Pivot MRIP 12"'!F1785</f>
        <v>1</v>
      </c>
      <c r="G1782">
        <f>'Pivot MRIP 12"'!G1785</f>
        <v>6.2842892271189965E-3</v>
      </c>
      <c r="H1782">
        <f t="shared" si="91"/>
        <v>2.6090532022274444</v>
      </c>
      <c r="I1782">
        <f t="shared" si="92"/>
        <v>2.4566938730553574</v>
      </c>
    </row>
    <row r="1783" spans="1:9" x14ac:dyDescent="0.25">
      <c r="A1783">
        <f>'Pivot MRIP 12"'!A1786</f>
        <v>2014</v>
      </c>
      <c r="B1783" t="str">
        <f>'Pivot MRIP 12"'!B1786</f>
        <v>1741720140626009</v>
      </c>
      <c r="C1783">
        <f>'Pivot MRIP 12"'!C1786</f>
        <v>415.17077078</v>
      </c>
      <c r="D1783">
        <f>'Pivot MRIP 12"'!D1786</f>
        <v>415.17077078</v>
      </c>
      <c r="E1783">
        <f>'Pivot MRIP 12"'!E1786</f>
        <v>0.94160359434525442</v>
      </c>
      <c r="F1783">
        <f>'Pivot MRIP 12"'!F1786</f>
        <v>1</v>
      </c>
      <c r="G1783">
        <f>'Pivot MRIP 12"'!G1786</f>
        <v>3.1421446135594985E-2</v>
      </c>
      <c r="H1783">
        <f t="shared" si="91"/>
        <v>13.045266011137223</v>
      </c>
      <c r="I1783">
        <f t="shared" si="92"/>
        <v>12.283469365276789</v>
      </c>
    </row>
    <row r="1784" spans="1:9" x14ac:dyDescent="0.25">
      <c r="A1784">
        <f>'Pivot MRIP 12"'!A1787</f>
        <v>2014</v>
      </c>
      <c r="B1784" t="str">
        <f>'Pivot MRIP 12"'!B1787</f>
        <v>1741720140626012</v>
      </c>
      <c r="C1784">
        <f>'Pivot MRIP 12"'!C1787</f>
        <v>415.17077078</v>
      </c>
      <c r="D1784">
        <f>'Pivot MRIP 12"'!D1787</f>
        <v>415.17077078</v>
      </c>
      <c r="E1784">
        <f>'Pivot MRIP 12"'!E1787</f>
        <v>0.94160359434525442</v>
      </c>
      <c r="F1784">
        <f>'Pivot MRIP 12"'!F1787</f>
        <v>4</v>
      </c>
      <c r="G1784">
        <f>'Pivot MRIP 12"'!G1787</f>
        <v>6.2842892271189971E-2</v>
      </c>
      <c r="H1784">
        <f t="shared" si="91"/>
        <v>26.090532022274445</v>
      </c>
      <c r="I1784">
        <f t="shared" si="92"/>
        <v>24.566938730553577</v>
      </c>
    </row>
    <row r="1785" spans="1:9" x14ac:dyDescent="0.25">
      <c r="A1785">
        <f>'Pivot MRIP 12"'!A1788</f>
        <v>2014</v>
      </c>
      <c r="B1785" t="str">
        <f>'Pivot MRIP 12"'!B1788</f>
        <v>1741720140627001</v>
      </c>
      <c r="C1785">
        <f>'Pivot MRIP 12"'!C1788</f>
        <v>243.03526780000001</v>
      </c>
      <c r="D1785">
        <f>'Pivot MRIP 12"'!D1788</f>
        <v>243.03526780000001</v>
      </c>
      <c r="E1785">
        <f>'Pivot MRIP 12"'!E1788</f>
        <v>0.94160359434525431</v>
      </c>
      <c r="F1785">
        <f>'Pivot MRIP 12"'!F1788</f>
        <v>2</v>
      </c>
      <c r="G1785">
        <f>'Pivot MRIP 12"'!G1788</f>
        <v>6.2842892271189965E-3</v>
      </c>
      <c r="H1785">
        <f t="shared" si="91"/>
        <v>1.5273039152455203</v>
      </c>
      <c r="I1785">
        <f t="shared" si="92"/>
        <v>1.4381148562527617</v>
      </c>
    </row>
    <row r="1786" spans="1:9" x14ac:dyDescent="0.25">
      <c r="A1786">
        <f>'Pivot MRIP 12"'!A1789</f>
        <v>2014</v>
      </c>
      <c r="B1786" t="str">
        <f>'Pivot MRIP 12"'!B1789</f>
        <v>1741720140627005</v>
      </c>
      <c r="C1786">
        <f>'Pivot MRIP 12"'!C1789</f>
        <v>716.41772121999998</v>
      </c>
      <c r="D1786">
        <f>'Pivot MRIP 12"'!D1789</f>
        <v>716.41772121999998</v>
      </c>
      <c r="E1786">
        <f>'Pivot MRIP 12"'!E1789</f>
        <v>0.94160359434525442</v>
      </c>
      <c r="F1786">
        <f>'Pivot MRIP 12"'!F1789</f>
        <v>3</v>
      </c>
      <c r="G1786">
        <f>'Pivot MRIP 12"'!G1789</f>
        <v>9.4264338406784942E-2</v>
      </c>
      <c r="H1786">
        <f t="shared" si="91"/>
        <v>67.532642513699798</v>
      </c>
      <c r="I1786">
        <f t="shared" si="92"/>
        <v>63.588978926532867</v>
      </c>
    </row>
    <row r="1787" spans="1:9" x14ac:dyDescent="0.25">
      <c r="A1787">
        <f>'Pivot MRIP 12"'!A1790</f>
        <v>2014</v>
      </c>
      <c r="B1787" t="str">
        <f>'Pivot MRIP 12"'!B1790</f>
        <v>1741720140627008</v>
      </c>
      <c r="C1787">
        <f>'Pivot MRIP 12"'!C1790</f>
        <v>243.03526780000001</v>
      </c>
      <c r="D1787">
        <f>'Pivot MRIP 12"'!D1790</f>
        <v>243.03526780000001</v>
      </c>
      <c r="E1787">
        <f>'Pivot MRIP 12"'!E1790</f>
        <v>0.94160359434525442</v>
      </c>
      <c r="F1787">
        <f>'Pivot MRIP 12"'!F1790</f>
        <v>9</v>
      </c>
      <c r="G1787">
        <f>'Pivot MRIP 12"'!G1790</f>
        <v>0.16967580913221292</v>
      </c>
      <c r="H1787">
        <f t="shared" si="91"/>
        <v>41.237205711629052</v>
      </c>
      <c r="I1787">
        <f t="shared" si="92"/>
        <v>38.829101118824568</v>
      </c>
    </row>
    <row r="1788" spans="1:9" x14ac:dyDescent="0.25">
      <c r="A1788">
        <f>'Pivot MRIP 12"'!A1791</f>
        <v>2014</v>
      </c>
      <c r="B1788" t="str">
        <f>'Pivot MRIP 12"'!B1791</f>
        <v>1741720140627013</v>
      </c>
      <c r="C1788">
        <f>'Pivot MRIP 12"'!C1791</f>
        <v>243.03526780000001</v>
      </c>
      <c r="D1788">
        <f>'Pivot MRIP 12"'!D1791</f>
        <v>243.03526780000001</v>
      </c>
      <c r="E1788">
        <f>'Pivot MRIP 12"'!E1791</f>
        <v>0.94160359434525431</v>
      </c>
      <c r="F1788">
        <f>'Pivot MRIP 12"'!F1791</f>
        <v>4</v>
      </c>
      <c r="G1788">
        <f>'Pivot MRIP 12"'!G1791</f>
        <v>1.2568578454237993E-2</v>
      </c>
      <c r="H1788">
        <f t="shared" si="91"/>
        <v>3.0546078304910407</v>
      </c>
      <c r="I1788">
        <f t="shared" si="92"/>
        <v>2.8762297125055234</v>
      </c>
    </row>
    <row r="1789" spans="1:9" x14ac:dyDescent="0.25">
      <c r="A1789">
        <f>'Pivot MRIP 12"'!A1792</f>
        <v>2014</v>
      </c>
      <c r="B1789" t="str">
        <f>'Pivot MRIP 12"'!B1792</f>
        <v>1741720140627018</v>
      </c>
      <c r="C1789">
        <f>'Pivot MRIP 12"'!C1792</f>
        <v>243.03526780000001</v>
      </c>
      <c r="D1789">
        <f>'Pivot MRIP 12"'!D1792</f>
        <v>243.03526780000001</v>
      </c>
      <c r="E1789">
        <f>'Pivot MRIP 12"'!E1792</f>
        <v>0.94160359434525442</v>
      </c>
      <c r="F1789">
        <f>'Pivot MRIP 12"'!F1792</f>
        <v>4</v>
      </c>
      <c r="G1789">
        <f>'Pivot MRIP 12"'!G1792</f>
        <v>6.2842892271189971E-2</v>
      </c>
      <c r="H1789">
        <f t="shared" si="91"/>
        <v>15.273039152455206</v>
      </c>
      <c r="I1789">
        <f t="shared" si="92"/>
        <v>14.381148562527621</v>
      </c>
    </row>
    <row r="1790" spans="1:9" x14ac:dyDescent="0.25">
      <c r="A1790">
        <f>'Pivot MRIP 12"'!A1793</f>
        <v>2014</v>
      </c>
      <c r="B1790" t="str">
        <f>'Pivot MRIP 12"'!B1793</f>
        <v>1741720140627024</v>
      </c>
      <c r="C1790">
        <f>'Pivot MRIP 12"'!C1793</f>
        <v>243.03526780000001</v>
      </c>
      <c r="D1790">
        <f>'Pivot MRIP 12"'!D1793</f>
        <v>243.03526780000001</v>
      </c>
      <c r="E1790">
        <f>'Pivot MRIP 12"'!E1793</f>
        <v>0.94160359434525442</v>
      </c>
      <c r="F1790">
        <f>'Pivot MRIP 12"'!F1793</f>
        <v>1</v>
      </c>
      <c r="G1790">
        <f>'Pivot MRIP 12"'!G1793</f>
        <v>5.6558603044070968E-2</v>
      </c>
      <c r="H1790">
        <f t="shared" si="91"/>
        <v>13.745735237209685</v>
      </c>
      <c r="I1790">
        <f t="shared" si="92"/>
        <v>12.943033706274857</v>
      </c>
    </row>
    <row r="1791" spans="1:9" x14ac:dyDescent="0.25">
      <c r="A1791">
        <f>'Pivot MRIP 12"'!A1794</f>
        <v>2014</v>
      </c>
      <c r="B1791" t="str">
        <f>'Pivot MRIP 12"'!B1794</f>
        <v>1741720140630003</v>
      </c>
      <c r="C1791">
        <f>'Pivot MRIP 12"'!C1794</f>
        <v>2910.1020048</v>
      </c>
      <c r="D1791">
        <f>'Pivot MRIP 12"'!D1794</f>
        <v>2910.1020048</v>
      </c>
      <c r="E1791">
        <f>'Pivot MRIP 12"'!E1794</f>
        <v>0.94160359434525431</v>
      </c>
      <c r="F1791">
        <f>'Pivot MRIP 12"'!F1794</f>
        <v>1</v>
      </c>
      <c r="G1791">
        <f>'Pivot MRIP 12"'!G1794</f>
        <v>2.5137156908475986E-2</v>
      </c>
      <c r="H1791">
        <f t="shared" si="91"/>
        <v>73.15169071432814</v>
      </c>
      <c r="I1791">
        <f t="shared" si="92"/>
        <v>68.879894909043742</v>
      </c>
    </row>
    <row r="1792" spans="1:9" x14ac:dyDescent="0.25">
      <c r="A1792">
        <f>'Pivot MRIP 12"'!A1795</f>
        <v>2014</v>
      </c>
      <c r="B1792" t="str">
        <f>'Pivot MRIP 12"'!B1795</f>
        <v>1741720140630014</v>
      </c>
      <c r="C1792">
        <f>'Pivot MRIP 12"'!C1795</f>
        <v>2910.1020048</v>
      </c>
      <c r="D1792">
        <f>'Pivot MRIP 12"'!D1795</f>
        <v>2910.1020048</v>
      </c>
      <c r="E1792">
        <f>'Pivot MRIP 12"'!E1795</f>
        <v>1.5432358352941429</v>
      </c>
      <c r="F1792">
        <f>'Pivot MRIP 12"'!F1795</f>
        <v>1</v>
      </c>
      <c r="G1792">
        <f>'Pivot MRIP 12"'!G1795</f>
        <v>1</v>
      </c>
      <c r="H1792">
        <f t="shared" si="91"/>
        <v>2910.1020048</v>
      </c>
      <c r="I1792">
        <f t="shared" si="92"/>
        <v>4490.9736981686874</v>
      </c>
    </row>
    <row r="1793" spans="1:9" x14ac:dyDescent="0.25">
      <c r="A1793">
        <f>'Pivot MRIP 12"'!A1796</f>
        <v>2014</v>
      </c>
      <c r="B1793" t="str">
        <f>'Pivot MRIP 12"'!B1796</f>
        <v>1741720140712014</v>
      </c>
      <c r="C1793">
        <f>'Pivot MRIP 12"'!C1796</f>
        <v>221.70067624000001</v>
      </c>
      <c r="D1793">
        <f>'Pivot MRIP 12"'!D1796</f>
        <v>221.70067624000001</v>
      </c>
      <c r="E1793">
        <f>'Pivot MRIP 12"'!E1796</f>
        <v>0.94160359434525431</v>
      </c>
      <c r="F1793">
        <f>'Pivot MRIP 12"'!F1796</f>
        <v>4</v>
      </c>
      <c r="G1793">
        <f>'Pivot MRIP 12"'!G1796</f>
        <v>0.10054862763390394</v>
      </c>
      <c r="H1793">
        <f t="shared" si="91"/>
        <v>22.291698741440456</v>
      </c>
      <c r="I1793">
        <f t="shared" si="92"/>
        <v>20.989943659001916</v>
      </c>
    </row>
    <row r="1794" spans="1:9" x14ac:dyDescent="0.25">
      <c r="A1794">
        <f>'Pivot MRIP 12"'!A1797</f>
        <v>2014</v>
      </c>
      <c r="B1794" t="str">
        <f>'Pivot MRIP 12"'!B1797</f>
        <v>1741720140712016</v>
      </c>
      <c r="C1794">
        <f>'Pivot MRIP 12"'!C1797</f>
        <v>443.40135249000002</v>
      </c>
      <c r="D1794">
        <f>'Pivot MRIP 12"'!D1797</f>
        <v>443.40135249000002</v>
      </c>
      <c r="E1794">
        <f>'Pivot MRIP 12"'!E1797</f>
        <v>0.94160359434525442</v>
      </c>
      <c r="F1794">
        <f>'Pivot MRIP 12"'!F1797</f>
        <v>2</v>
      </c>
      <c r="G1794">
        <f>'Pivot MRIP 12"'!G1797</f>
        <v>3.7705735362713981E-2</v>
      </c>
      <c r="H1794">
        <f t="shared" ref="H1794:H1857" si="93">G1794*C1794</f>
        <v>16.718774056457402</v>
      </c>
      <c r="I1794">
        <f t="shared" ref="I1794:I1857" si="94">E1794*H1794</f>
        <v>15.74245774460648</v>
      </c>
    </row>
    <row r="1795" spans="1:9" x14ac:dyDescent="0.25">
      <c r="A1795">
        <f>'Pivot MRIP 12"'!A1798</f>
        <v>2014</v>
      </c>
      <c r="B1795" t="str">
        <f>'Pivot MRIP 12"'!B1798</f>
        <v>1741720140712017</v>
      </c>
      <c r="C1795">
        <f>'Pivot MRIP 12"'!C1798</f>
        <v>221.70067624000001</v>
      </c>
      <c r="D1795">
        <f>'Pivot MRIP 12"'!D1798</f>
        <v>221.70067624000001</v>
      </c>
      <c r="E1795">
        <f>'Pivot MRIP 12"'!E1798</f>
        <v>0.94160359434525442</v>
      </c>
      <c r="F1795">
        <f>'Pivot MRIP 12"'!F1798</f>
        <v>9</v>
      </c>
      <c r="G1795">
        <f>'Pivot MRIP 12"'!G1798</f>
        <v>5.6558603044070968E-2</v>
      </c>
      <c r="H1795">
        <f t="shared" si="93"/>
        <v>12.539080542060256</v>
      </c>
      <c r="I1795">
        <f t="shared" si="94"/>
        <v>11.806843308188579</v>
      </c>
    </row>
    <row r="1796" spans="1:9" x14ac:dyDescent="0.25">
      <c r="A1796">
        <f>'Pivot MRIP 12"'!A1799</f>
        <v>2014</v>
      </c>
      <c r="B1796" t="str">
        <f>'Pivot MRIP 12"'!B1799</f>
        <v>1741720140712020</v>
      </c>
      <c r="C1796">
        <f>'Pivot MRIP 12"'!C1799</f>
        <v>221.70067624000001</v>
      </c>
      <c r="D1796">
        <f>'Pivot MRIP 12"'!D1799</f>
        <v>221.70067624000001</v>
      </c>
      <c r="E1796">
        <f>'Pivot MRIP 12"'!E1799</f>
        <v>0.94160359434525431</v>
      </c>
      <c r="F1796">
        <f>'Pivot MRIP 12"'!F1799</f>
        <v>2</v>
      </c>
      <c r="G1796">
        <f>'Pivot MRIP 12"'!G1799</f>
        <v>1.2568578454237993E-2</v>
      </c>
      <c r="H1796">
        <f t="shared" si="93"/>
        <v>2.786462342680057</v>
      </c>
      <c r="I1796">
        <f t="shared" si="94"/>
        <v>2.6237429573752395</v>
      </c>
    </row>
    <row r="1797" spans="1:9" x14ac:dyDescent="0.25">
      <c r="A1797">
        <f>'Pivot MRIP 12"'!A1800</f>
        <v>2014</v>
      </c>
      <c r="B1797" t="str">
        <f>'Pivot MRIP 12"'!B1800</f>
        <v>1741720140712022</v>
      </c>
      <c r="C1797">
        <f>'Pivot MRIP 12"'!C1800</f>
        <v>221.70067624000001</v>
      </c>
      <c r="D1797">
        <f>'Pivot MRIP 12"'!D1800</f>
        <v>221.70067624000001</v>
      </c>
      <c r="E1797">
        <f>'Pivot MRIP 12"'!E1800</f>
        <v>0.94160359434525431</v>
      </c>
      <c r="F1797">
        <f>'Pivot MRIP 12"'!F1800</f>
        <v>6</v>
      </c>
      <c r="G1797">
        <f>'Pivot MRIP 12"'!G1800</f>
        <v>2.5137156908475986E-2</v>
      </c>
      <c r="H1797">
        <f t="shared" si="93"/>
        <v>5.572924685360114</v>
      </c>
      <c r="I1797">
        <f t="shared" si="94"/>
        <v>5.2474859147504791</v>
      </c>
    </row>
    <row r="1798" spans="1:9" x14ac:dyDescent="0.25">
      <c r="A1798">
        <f>'Pivot MRIP 12"'!A1801</f>
        <v>2014</v>
      </c>
      <c r="B1798" t="str">
        <f>'Pivot MRIP 12"'!B1801</f>
        <v>1741720140713001</v>
      </c>
      <c r="C1798">
        <f>'Pivot MRIP 12"'!C1801</f>
        <v>126.46260734000001</v>
      </c>
      <c r="D1798">
        <f>'Pivot MRIP 12"'!D1801</f>
        <v>126.46260734000001</v>
      </c>
      <c r="E1798">
        <f>'Pivot MRIP 12"'!E1801</f>
        <v>1.5178851935734272</v>
      </c>
      <c r="F1798">
        <f>'Pivot MRIP 12"'!F1801</f>
        <v>4</v>
      </c>
      <c r="G1798">
        <f>'Pivot MRIP 12"'!G1801</f>
        <v>1.043990024589833</v>
      </c>
      <c r="H1798">
        <f t="shared" si="93"/>
        <v>132.02570054658099</v>
      </c>
      <c r="I1798">
        <f t="shared" si="94"/>
        <v>200.39985603081442</v>
      </c>
    </row>
    <row r="1799" spans="1:9" x14ac:dyDescent="0.25">
      <c r="A1799">
        <f>'Pivot MRIP 12"'!A1802</f>
        <v>2014</v>
      </c>
      <c r="B1799" t="str">
        <f>'Pivot MRIP 12"'!B1802</f>
        <v>1741720140713003</v>
      </c>
      <c r="C1799">
        <f>'Pivot MRIP 12"'!C1802</f>
        <v>126.46260734000001</v>
      </c>
      <c r="D1799">
        <f>'Pivot MRIP 12"'!D1802</f>
        <v>126.46260734000001</v>
      </c>
      <c r="E1799">
        <f>'Pivot MRIP 12"'!E1802</f>
        <v>1.5069777111885738</v>
      </c>
      <c r="F1799">
        <f>'Pivot MRIP 12"'!F1802</f>
        <v>16</v>
      </c>
      <c r="G1799">
        <f>'Pivot MRIP 12"'!G1802</f>
        <v>5.1256857845423802</v>
      </c>
      <c r="H1799">
        <f t="shared" si="93"/>
        <v>648.20758871880287</v>
      </c>
      <c r="I1799">
        <f t="shared" si="94"/>
        <v>976.83438842252599</v>
      </c>
    </row>
    <row r="1800" spans="1:9" x14ac:dyDescent="0.25">
      <c r="A1800">
        <f>'Pivot MRIP 12"'!A1803</f>
        <v>2014</v>
      </c>
      <c r="B1800" t="str">
        <f>'Pivot MRIP 12"'!B1803</f>
        <v>1741720140725004</v>
      </c>
      <c r="C1800">
        <f>'Pivot MRIP 12"'!C1803</f>
        <v>184.43574923</v>
      </c>
      <c r="D1800">
        <f>'Pivot MRIP 12"'!D1803</f>
        <v>184.43574923</v>
      </c>
      <c r="E1800">
        <f>'Pivot MRIP 12"'!E1803</f>
        <v>0.94160359434525431</v>
      </c>
      <c r="F1800">
        <f>'Pivot MRIP 12"'!F1803</f>
        <v>4</v>
      </c>
      <c r="G1800">
        <f>'Pivot MRIP 12"'!G1803</f>
        <v>6.2842892271189965E-3</v>
      </c>
      <c r="H1800">
        <f t="shared" si="93"/>
        <v>1.1590475919817098</v>
      </c>
      <c r="I1800">
        <f t="shared" si="94"/>
        <v>1.0913633786271897</v>
      </c>
    </row>
    <row r="1801" spans="1:9" x14ac:dyDescent="0.25">
      <c r="A1801">
        <f>'Pivot MRIP 12"'!A1804</f>
        <v>2014</v>
      </c>
      <c r="B1801" t="str">
        <f>'Pivot MRIP 12"'!B1804</f>
        <v>1741720140727003</v>
      </c>
      <c r="C1801">
        <f>'Pivot MRIP 12"'!C1804</f>
        <v>261.33118112</v>
      </c>
      <c r="D1801">
        <f>'Pivot MRIP 12"'!D1804</f>
        <v>261.33118112</v>
      </c>
      <c r="E1801">
        <f>'Pivot MRIP 12"'!E1804</f>
        <v>0.94160359434525442</v>
      </c>
      <c r="F1801">
        <f>'Pivot MRIP 12"'!F1804</f>
        <v>6</v>
      </c>
      <c r="G1801">
        <f>'Pivot MRIP 12"'!G1804</f>
        <v>1.8852867681356991E-2</v>
      </c>
      <c r="H1801">
        <f t="shared" si="93"/>
        <v>4.9268421786680978</v>
      </c>
      <c r="I1801">
        <f t="shared" si="94"/>
        <v>4.6391323042056847</v>
      </c>
    </row>
    <row r="1802" spans="1:9" x14ac:dyDescent="0.25">
      <c r="A1802">
        <f>'Pivot MRIP 12"'!A1805</f>
        <v>2014</v>
      </c>
      <c r="B1802" t="str">
        <f>'Pivot MRIP 12"'!B1805</f>
        <v>1741720140727015</v>
      </c>
      <c r="C1802">
        <f>'Pivot MRIP 12"'!C1805</f>
        <v>261.33118112</v>
      </c>
      <c r="D1802">
        <f>'Pivot MRIP 12"'!D1805</f>
        <v>261.33118112</v>
      </c>
      <c r="E1802">
        <f>'Pivot MRIP 12"'!E1805</f>
        <v>0.94160359434525431</v>
      </c>
      <c r="F1802">
        <f>'Pivot MRIP 12"'!F1805</f>
        <v>6</v>
      </c>
      <c r="G1802">
        <f>'Pivot MRIP 12"'!G1805</f>
        <v>6.2842892271189965E-3</v>
      </c>
      <c r="H1802">
        <f t="shared" si="93"/>
        <v>1.6422807262226993</v>
      </c>
      <c r="I1802">
        <f t="shared" si="94"/>
        <v>1.5463774347352282</v>
      </c>
    </row>
    <row r="1803" spans="1:9" x14ac:dyDescent="0.25">
      <c r="A1803">
        <f>'Pivot MRIP 12"'!A1806</f>
        <v>2014</v>
      </c>
      <c r="B1803" t="str">
        <f>'Pivot MRIP 12"'!B1806</f>
        <v>1741720140731007</v>
      </c>
      <c r="C1803">
        <f>'Pivot MRIP 12"'!C1806</f>
        <v>2109.4374122999998</v>
      </c>
      <c r="D1803">
        <f>'Pivot MRIP 12"'!D1806</f>
        <v>2109.4374122999998</v>
      </c>
      <c r="E1803">
        <f>'Pivot MRIP 12"'!E1806</f>
        <v>0.94160359434525431</v>
      </c>
      <c r="F1803">
        <f>'Pivot MRIP 12"'!F1806</f>
        <v>4</v>
      </c>
      <c r="G1803">
        <f>'Pivot MRIP 12"'!G1806</f>
        <v>2.5137156908475986E-2</v>
      </c>
      <c r="H1803">
        <f t="shared" si="93"/>
        <v>53.025259221594645</v>
      </c>
      <c r="I1803">
        <f t="shared" si="94"/>
        <v>49.92877467414236</v>
      </c>
    </row>
    <row r="1804" spans="1:9" x14ac:dyDescent="0.25">
      <c r="A1804">
        <f>'Pivot MRIP 12"'!A1807</f>
        <v>2014</v>
      </c>
      <c r="B1804" t="str">
        <f>'Pivot MRIP 12"'!B1807</f>
        <v>1741720140731009</v>
      </c>
      <c r="C1804">
        <f>'Pivot MRIP 12"'!C1807</f>
        <v>12656.624474</v>
      </c>
      <c r="D1804">
        <f>'Pivot MRIP 12"'!D1807</f>
        <v>12656.624474</v>
      </c>
      <c r="E1804">
        <f>'Pivot MRIP 12"'!E1807</f>
        <v>1.312776886030695</v>
      </c>
      <c r="F1804">
        <f>'Pivot MRIP 12"'!F1807</f>
        <v>6</v>
      </c>
      <c r="G1804">
        <f>'Pivot MRIP 12"'!G1807</f>
        <v>3.5942643384067852</v>
      </c>
      <c r="H1804">
        <f t="shared" si="93"/>
        <v>45491.253991504738</v>
      </c>
      <c r="I1804">
        <f t="shared" si="94"/>
        <v>59719.866756599011</v>
      </c>
    </row>
    <row r="1805" spans="1:9" x14ac:dyDescent="0.25">
      <c r="A1805">
        <f>'Pivot MRIP 12"'!A1808</f>
        <v>2014</v>
      </c>
      <c r="B1805" t="str">
        <f>'Pivot MRIP 12"'!B1808</f>
        <v>1741720140802003</v>
      </c>
      <c r="C1805">
        <f>'Pivot MRIP 12"'!C1808</f>
        <v>226.20902000999999</v>
      </c>
      <c r="D1805">
        <f>'Pivot MRIP 12"'!D1808</f>
        <v>226.20902000999999</v>
      </c>
      <c r="E1805">
        <f>'Pivot MRIP 12"'!E1808</f>
        <v>0.94160359434525442</v>
      </c>
      <c r="F1805">
        <f>'Pivot MRIP 12"'!F1808</f>
        <v>4</v>
      </c>
      <c r="G1805">
        <f>'Pivot MRIP 12"'!G1808</f>
        <v>1.8852867681356991E-2</v>
      </c>
      <c r="H1805">
        <f t="shared" si="93"/>
        <v>4.2646887225779659</v>
      </c>
      <c r="I1805">
        <f t="shared" si="94"/>
        <v>4.0156462299430844</v>
      </c>
    </row>
    <row r="1806" spans="1:9" x14ac:dyDescent="0.25">
      <c r="A1806">
        <f>'Pivot MRIP 12"'!A1809</f>
        <v>2014</v>
      </c>
      <c r="B1806" t="str">
        <f>'Pivot MRIP 12"'!B1809</f>
        <v>1741720140808002</v>
      </c>
      <c r="C1806">
        <f>'Pivot MRIP 12"'!C1809</f>
        <v>2615.8714175</v>
      </c>
      <c r="D1806">
        <f>'Pivot MRIP 12"'!D1809</f>
        <v>2615.8714175</v>
      </c>
      <c r="E1806">
        <f>'Pivot MRIP 12"'!E1809</f>
        <v>0.94160359434525442</v>
      </c>
      <c r="F1806">
        <f>'Pivot MRIP 12"'!F1809</f>
        <v>1</v>
      </c>
      <c r="G1806">
        <f>'Pivot MRIP 12"'!G1809</f>
        <v>3.1421446135594985E-2</v>
      </c>
      <c r="H1806">
        <f t="shared" si="93"/>
        <v>82.194462842618748</v>
      </c>
      <c r="I1806">
        <f t="shared" si="94"/>
        <v>77.394601647887271</v>
      </c>
    </row>
    <row r="1807" spans="1:9" x14ac:dyDescent="0.25">
      <c r="A1807">
        <f>'Pivot MRIP 12"'!A1810</f>
        <v>2014</v>
      </c>
      <c r="B1807" t="str">
        <f>'Pivot MRIP 12"'!B1810</f>
        <v>1741720140815002</v>
      </c>
      <c r="C1807">
        <f>'Pivot MRIP 12"'!C1810</f>
        <v>1030.6733601999999</v>
      </c>
      <c r="D1807">
        <f>'Pivot MRIP 12"'!D1810</f>
        <v>1030.6733601999999</v>
      </c>
      <c r="E1807">
        <f>'Pivot MRIP 12"'!E1810</f>
        <v>0.94160359434525431</v>
      </c>
      <c r="F1807">
        <f>'Pivot MRIP 12"'!F1810</f>
        <v>1</v>
      </c>
      <c r="G1807">
        <f>'Pivot MRIP 12"'!G1810</f>
        <v>6.2842892271189965E-3</v>
      </c>
      <c r="H1807">
        <f t="shared" si="93"/>
        <v>6.4770494941833965</v>
      </c>
      <c r="I1807">
        <f t="shared" si="94"/>
        <v>6.0988130844751973</v>
      </c>
    </row>
    <row r="1808" spans="1:9" x14ac:dyDescent="0.25">
      <c r="A1808">
        <f>'Pivot MRIP 12"'!A1811</f>
        <v>2014</v>
      </c>
      <c r="B1808" t="str">
        <f>'Pivot MRIP 12"'!B1811</f>
        <v>1741720140816002</v>
      </c>
      <c r="C1808">
        <f>'Pivot MRIP 12"'!C1811</f>
        <v>651.68482836999999</v>
      </c>
      <c r="D1808">
        <f>'Pivot MRIP 12"'!D1811</f>
        <v>651.68482836999999</v>
      </c>
      <c r="E1808">
        <f>'Pivot MRIP 12"'!E1811</f>
        <v>0.94160359434525442</v>
      </c>
      <c r="F1808">
        <f>'Pivot MRIP 12"'!F1811</f>
        <v>1</v>
      </c>
      <c r="G1808">
        <f>'Pivot MRIP 12"'!G1811</f>
        <v>0.12568578454237994</v>
      </c>
      <c r="H1808">
        <f t="shared" si="93"/>
        <v>81.907518928049669</v>
      </c>
      <c r="I1808">
        <f t="shared" si="94"/>
        <v>77.124414226553526</v>
      </c>
    </row>
    <row r="1809" spans="1:9" x14ac:dyDescent="0.25">
      <c r="A1809">
        <f>'Pivot MRIP 12"'!A1812</f>
        <v>2014</v>
      </c>
      <c r="B1809" t="str">
        <f>'Pivot MRIP 12"'!B1812</f>
        <v>1741720140816003</v>
      </c>
      <c r="C1809">
        <f>'Pivot MRIP 12"'!C1812</f>
        <v>651.68482836999999</v>
      </c>
      <c r="D1809">
        <f>'Pivot MRIP 12"'!D1812</f>
        <v>651.68482836999999</v>
      </c>
      <c r="E1809">
        <f>'Pivot MRIP 12"'!E1812</f>
        <v>0.94160359434525442</v>
      </c>
      <c r="F1809">
        <f>'Pivot MRIP 12"'!F1812</f>
        <v>2</v>
      </c>
      <c r="G1809">
        <f>'Pivot MRIP 12"'!G1812</f>
        <v>3.7705735362713981E-2</v>
      </c>
      <c r="H1809">
        <f t="shared" si="93"/>
        <v>24.572255678414901</v>
      </c>
      <c r="I1809">
        <f t="shared" si="94"/>
        <v>23.137324267966058</v>
      </c>
    </row>
    <row r="1810" spans="1:9" x14ac:dyDescent="0.25">
      <c r="A1810">
        <f>'Pivot MRIP 12"'!A1813</f>
        <v>2014</v>
      </c>
      <c r="B1810" t="str">
        <f>'Pivot MRIP 12"'!B1813</f>
        <v>1741720140816008</v>
      </c>
      <c r="C1810">
        <f>'Pivot MRIP 12"'!C1813</f>
        <v>651.68482836999999</v>
      </c>
      <c r="D1810">
        <f>'Pivot MRIP 12"'!D1813</f>
        <v>651.68482836999999</v>
      </c>
      <c r="E1810">
        <f>'Pivot MRIP 12"'!E1813</f>
        <v>0.94160359434525442</v>
      </c>
      <c r="F1810">
        <f>'Pivot MRIP 12"'!F1813</f>
        <v>3</v>
      </c>
      <c r="G1810">
        <f>'Pivot MRIP 12"'!G1813</f>
        <v>1.8852867681356991E-2</v>
      </c>
      <c r="H1810">
        <f t="shared" si="93"/>
        <v>12.286127839207451</v>
      </c>
      <c r="I1810">
        <f t="shared" si="94"/>
        <v>11.568662133983029</v>
      </c>
    </row>
    <row r="1811" spans="1:9" x14ac:dyDescent="0.25">
      <c r="A1811">
        <f>'Pivot MRIP 12"'!A1814</f>
        <v>2014</v>
      </c>
      <c r="B1811" t="str">
        <f>'Pivot MRIP 12"'!B1814</f>
        <v>1741720140816011</v>
      </c>
      <c r="C1811">
        <f>'Pivot MRIP 12"'!C1814</f>
        <v>651.68482836999999</v>
      </c>
      <c r="D1811">
        <f>'Pivot MRIP 12"'!D1814</f>
        <v>651.68482836999999</v>
      </c>
      <c r="E1811">
        <f>'Pivot MRIP 12"'!E1814</f>
        <v>0.94160359434525431</v>
      </c>
      <c r="F1811">
        <f>'Pivot MRIP 12"'!F1814</f>
        <v>4</v>
      </c>
      <c r="G1811">
        <f>'Pivot MRIP 12"'!G1814</f>
        <v>5.0274313816951972E-2</v>
      </c>
      <c r="H1811">
        <f t="shared" si="93"/>
        <v>32.763007571219866</v>
      </c>
      <c r="I1811">
        <f t="shared" si="94"/>
        <v>30.849765690621407</v>
      </c>
    </row>
    <row r="1812" spans="1:9" x14ac:dyDescent="0.25">
      <c r="A1812">
        <f>'Pivot MRIP 12"'!A1815</f>
        <v>2014</v>
      </c>
      <c r="B1812" t="str">
        <f>'Pivot MRIP 12"'!B1815</f>
        <v>1741720140816018</v>
      </c>
      <c r="C1812">
        <f>'Pivot MRIP 12"'!C1815</f>
        <v>1629.2120709000001</v>
      </c>
      <c r="D1812">
        <f>'Pivot MRIP 12"'!D1815</f>
        <v>1629.2120709000001</v>
      </c>
      <c r="E1812">
        <f>'Pivot MRIP 12"'!E1815</f>
        <v>1.3686033457031259</v>
      </c>
      <c r="F1812">
        <f>'Pivot MRIP 12"'!F1815</f>
        <v>10</v>
      </c>
      <c r="G1812">
        <f>'Pivot MRIP 12"'!G1815</f>
        <v>1.150822941450856</v>
      </c>
      <c r="H1812">
        <f t="shared" si="93"/>
        <v>1874.9346276803785</v>
      </c>
      <c r="I1812">
        <f t="shared" si="94"/>
        <v>2566.041804418011</v>
      </c>
    </row>
    <row r="1813" spans="1:9" x14ac:dyDescent="0.25">
      <c r="A1813">
        <f>'Pivot MRIP 12"'!A1816</f>
        <v>2014</v>
      </c>
      <c r="B1813" t="str">
        <f>'Pivot MRIP 12"'!B1816</f>
        <v>1741720140821006</v>
      </c>
      <c r="C1813">
        <f>'Pivot MRIP 12"'!C1816</f>
        <v>264.0242475</v>
      </c>
      <c r="D1813">
        <f>'Pivot MRIP 12"'!D1816</f>
        <v>264.0242475</v>
      </c>
      <c r="E1813">
        <f>'Pivot MRIP 12"'!E1816</f>
        <v>0.94160359434525442</v>
      </c>
      <c r="F1813">
        <f>'Pivot MRIP 12"'!F1816</f>
        <v>4</v>
      </c>
      <c r="G1813">
        <f>'Pivot MRIP 12"'!G1816</f>
        <v>3.1421446135594985E-2</v>
      </c>
      <c r="H1813">
        <f t="shared" si="93"/>
        <v>8.2960236713122484</v>
      </c>
      <c r="I1813">
        <f t="shared" si="94"/>
        <v>7.8115657076809271</v>
      </c>
    </row>
    <row r="1814" spans="1:9" x14ac:dyDescent="0.25">
      <c r="A1814">
        <f>'Pivot MRIP 12"'!A1817</f>
        <v>2014</v>
      </c>
      <c r="B1814" t="str">
        <f>'Pivot MRIP 12"'!B1817</f>
        <v>1741720140821008</v>
      </c>
      <c r="C1814">
        <f>'Pivot MRIP 12"'!C1817</f>
        <v>264.0242475</v>
      </c>
      <c r="D1814">
        <f>'Pivot MRIP 12"'!D1817</f>
        <v>264.0242475</v>
      </c>
      <c r="E1814">
        <f>'Pivot MRIP 12"'!E1817</f>
        <v>0.94160359434525431</v>
      </c>
      <c r="F1814">
        <f>'Pivot MRIP 12"'!F1817</f>
        <v>6</v>
      </c>
      <c r="G1814">
        <f>'Pivot MRIP 12"'!G1817</f>
        <v>1.2568578454237993E-2</v>
      </c>
      <c r="H1814">
        <f t="shared" si="93"/>
        <v>3.3184094685248993</v>
      </c>
      <c r="I1814">
        <f t="shared" si="94"/>
        <v>3.1246262830723701</v>
      </c>
    </row>
    <row r="1815" spans="1:9" x14ac:dyDescent="0.25">
      <c r="A1815">
        <f>'Pivot MRIP 12"'!A1818</f>
        <v>2014</v>
      </c>
      <c r="B1815" t="str">
        <f>'Pivot MRIP 12"'!B1818</f>
        <v>1741720140821012</v>
      </c>
      <c r="C1815">
        <f>'Pivot MRIP 12"'!C1818</f>
        <v>264.0242475</v>
      </c>
      <c r="D1815">
        <f>'Pivot MRIP 12"'!D1818</f>
        <v>264.0242475</v>
      </c>
      <c r="E1815">
        <f>'Pivot MRIP 12"'!E1818</f>
        <v>0.94160359434525431</v>
      </c>
      <c r="F1815">
        <f>'Pivot MRIP 12"'!F1818</f>
        <v>2</v>
      </c>
      <c r="G1815">
        <f>'Pivot MRIP 12"'!G1818</f>
        <v>6.2842892271189965E-3</v>
      </c>
      <c r="H1815">
        <f t="shared" si="93"/>
        <v>1.6592047342624496</v>
      </c>
      <c r="I1815">
        <f t="shared" si="94"/>
        <v>1.5623131415361851</v>
      </c>
    </row>
    <row r="1816" spans="1:9" x14ac:dyDescent="0.25">
      <c r="A1816">
        <f>'Pivot MRIP 12"'!A1819</f>
        <v>2014</v>
      </c>
      <c r="B1816" t="str">
        <f>'Pivot MRIP 12"'!B1819</f>
        <v>1741720140821020</v>
      </c>
      <c r="C1816">
        <f>'Pivot MRIP 12"'!C1819</f>
        <v>264.0242475</v>
      </c>
      <c r="D1816">
        <f>'Pivot MRIP 12"'!D1819</f>
        <v>264.0242475</v>
      </c>
      <c r="E1816">
        <f>'Pivot MRIP 12"'!E1819</f>
        <v>0.94160359434525442</v>
      </c>
      <c r="F1816">
        <f>'Pivot MRIP 12"'!F1819</f>
        <v>6</v>
      </c>
      <c r="G1816">
        <f>'Pivot MRIP 12"'!G1819</f>
        <v>8.1695759952546951E-2</v>
      </c>
      <c r="H1816">
        <f t="shared" si="93"/>
        <v>21.569661545411844</v>
      </c>
      <c r="I1816">
        <f t="shared" si="94"/>
        <v>20.310070839970408</v>
      </c>
    </row>
    <row r="1817" spans="1:9" x14ac:dyDescent="0.25">
      <c r="A1817">
        <f>'Pivot MRIP 12"'!A1820</f>
        <v>2014</v>
      </c>
      <c r="B1817" t="str">
        <f>'Pivot MRIP 12"'!B1820</f>
        <v>1741720140822001</v>
      </c>
      <c r="C1817">
        <f>'Pivot MRIP 12"'!C1820</f>
        <v>477.55129348000003</v>
      </c>
      <c r="D1817">
        <f>'Pivot MRIP 12"'!D1820</f>
        <v>477.55129348000003</v>
      </c>
      <c r="E1817">
        <f>'Pivot MRIP 12"'!E1820</f>
        <v>1.2316720695253922</v>
      </c>
      <c r="F1817">
        <f>'Pivot MRIP 12"'!F1820</f>
        <v>4</v>
      </c>
      <c r="G1817">
        <f>'Pivot MRIP 12"'!G1820</f>
        <v>10.100548627633904</v>
      </c>
      <c r="H1817">
        <f t="shared" si="93"/>
        <v>4823.5300619842101</v>
      </c>
      <c r="I1817">
        <f t="shared" si="94"/>
        <v>5941.0072538620352</v>
      </c>
    </row>
    <row r="1818" spans="1:9" x14ac:dyDescent="0.25">
      <c r="A1818">
        <f>'Pivot MRIP 12"'!A1821</f>
        <v>2014</v>
      </c>
      <c r="B1818" t="str">
        <f>'Pivot MRIP 12"'!B1821</f>
        <v>1741720140823001</v>
      </c>
      <c r="C1818">
        <f>'Pivot MRIP 12"'!C1821</f>
        <v>537.13347954000005</v>
      </c>
      <c r="D1818">
        <f>'Pivot MRIP 12"'!D1821</f>
        <v>537.13347954000005</v>
      </c>
      <c r="E1818">
        <f>'Pivot MRIP 12"'!E1821</f>
        <v>0.94160359434525431</v>
      </c>
      <c r="F1818">
        <f>'Pivot MRIP 12"'!F1821</f>
        <v>2</v>
      </c>
      <c r="G1818">
        <f>'Pivot MRIP 12"'!G1821</f>
        <v>1.2568578454237993E-2</v>
      </c>
      <c r="H1818">
        <f t="shared" si="93"/>
        <v>6.7510042779963282</v>
      </c>
      <c r="I1818">
        <f t="shared" si="94"/>
        <v>6.3567698936015313</v>
      </c>
    </row>
    <row r="1819" spans="1:9" x14ac:dyDescent="0.25">
      <c r="A1819">
        <f>'Pivot MRIP 12"'!A1822</f>
        <v>2014</v>
      </c>
      <c r="B1819" t="str">
        <f>'Pivot MRIP 12"'!B1822</f>
        <v>1741720140823003</v>
      </c>
      <c r="C1819">
        <f>'Pivot MRIP 12"'!C1822</f>
        <v>805.70021930999997</v>
      </c>
      <c r="D1819">
        <f>'Pivot MRIP 12"'!D1822</f>
        <v>805.70021930999997</v>
      </c>
      <c r="E1819">
        <f>'Pivot MRIP 12"'!E1822</f>
        <v>0.94160359434525431</v>
      </c>
      <c r="F1819">
        <f>'Pivot MRIP 12"'!F1822</f>
        <v>3</v>
      </c>
      <c r="G1819">
        <f>'Pivot MRIP 12"'!G1822</f>
        <v>6.2842892271189965E-3</v>
      </c>
      <c r="H1819">
        <f t="shared" si="93"/>
        <v>5.0632532084972457</v>
      </c>
      <c r="I1819">
        <f t="shared" si="94"/>
        <v>4.7675774202011478</v>
      </c>
    </row>
    <row r="1820" spans="1:9" x14ac:dyDescent="0.25">
      <c r="A1820">
        <f>'Pivot MRIP 12"'!A1823</f>
        <v>2014</v>
      </c>
      <c r="B1820" t="str">
        <f>'Pivot MRIP 12"'!B1823</f>
        <v>1741720140823007</v>
      </c>
      <c r="C1820">
        <f>'Pivot MRIP 12"'!C1823</f>
        <v>537.13347954000005</v>
      </c>
      <c r="D1820">
        <f>'Pivot MRIP 12"'!D1823</f>
        <v>537.13347954000005</v>
      </c>
      <c r="E1820">
        <f>'Pivot MRIP 12"'!E1823</f>
        <v>0.94160359434525442</v>
      </c>
      <c r="F1820">
        <f>'Pivot MRIP 12"'!F1823</f>
        <v>12</v>
      </c>
      <c r="G1820">
        <f>'Pivot MRIP 12"'!G1823</f>
        <v>0.10683291686102295</v>
      </c>
      <c r="H1820">
        <f t="shared" si="93"/>
        <v>57.383536362968798</v>
      </c>
      <c r="I1820">
        <f t="shared" si="94"/>
        <v>54.032544095613027</v>
      </c>
    </row>
    <row r="1821" spans="1:9" x14ac:dyDescent="0.25">
      <c r="A1821">
        <f>'Pivot MRIP 12"'!A1824</f>
        <v>2014</v>
      </c>
      <c r="B1821" t="str">
        <f>'Pivot MRIP 12"'!B1824</f>
        <v>1741720140824007</v>
      </c>
      <c r="C1821">
        <f>'Pivot MRIP 12"'!C1824</f>
        <v>354.10499046000001</v>
      </c>
      <c r="D1821">
        <f>'Pivot MRIP 12"'!D1824</f>
        <v>354.10499046000001</v>
      </c>
      <c r="E1821">
        <f>'Pivot MRIP 12"'!E1824</f>
        <v>0.94160359434525431</v>
      </c>
      <c r="F1821">
        <f>'Pivot MRIP 12"'!F1824</f>
        <v>3</v>
      </c>
      <c r="G1821">
        <f>'Pivot MRIP 12"'!G1824</f>
        <v>6.2842892271189965E-3</v>
      </c>
      <c r="H1821">
        <f t="shared" si="93"/>
        <v>2.2252981768168532</v>
      </c>
      <c r="I1821">
        <f t="shared" si="94"/>
        <v>2.0953487617806901</v>
      </c>
    </row>
    <row r="1822" spans="1:9" x14ac:dyDescent="0.25">
      <c r="A1822">
        <f>'Pivot MRIP 12"'!A1825</f>
        <v>2014</v>
      </c>
      <c r="B1822" t="str">
        <f>'Pivot MRIP 12"'!B1825</f>
        <v>1741720140824010</v>
      </c>
      <c r="C1822">
        <f>'Pivot MRIP 12"'!C1825</f>
        <v>354.10499046000001</v>
      </c>
      <c r="D1822">
        <f>'Pivot MRIP 12"'!D1825</f>
        <v>354.10499046000001</v>
      </c>
      <c r="E1822">
        <f>'Pivot MRIP 12"'!E1825</f>
        <v>0.94160359434525431</v>
      </c>
      <c r="F1822">
        <f>'Pivot MRIP 12"'!F1825</f>
        <v>2</v>
      </c>
      <c r="G1822">
        <f>'Pivot MRIP 12"'!G1825</f>
        <v>1.2568578454237993E-2</v>
      </c>
      <c r="H1822">
        <f t="shared" si="93"/>
        <v>4.4505963536337063</v>
      </c>
      <c r="I1822">
        <f t="shared" si="94"/>
        <v>4.1906975235613801</v>
      </c>
    </row>
    <row r="1823" spans="1:9" x14ac:dyDescent="0.25">
      <c r="A1823">
        <f>'Pivot MRIP 12"'!A1826</f>
        <v>2014</v>
      </c>
      <c r="B1823" t="str">
        <f>'Pivot MRIP 12"'!B1826</f>
        <v>1741720140825007</v>
      </c>
      <c r="C1823">
        <f>'Pivot MRIP 12"'!C1826</f>
        <v>380.52032299000001</v>
      </c>
      <c r="D1823">
        <f>'Pivot MRIP 12"'!D1826</f>
        <v>380.52032299000001</v>
      </c>
      <c r="E1823">
        <f>'Pivot MRIP 12"'!E1826</f>
        <v>0.94160359434525431</v>
      </c>
      <c r="F1823">
        <f>'Pivot MRIP 12"'!F1826</f>
        <v>2</v>
      </c>
      <c r="G1823">
        <f>'Pivot MRIP 12"'!G1826</f>
        <v>6.2842892271189965E-3</v>
      </c>
      <c r="H1823">
        <f t="shared" si="93"/>
        <v>2.3912997664658979</v>
      </c>
      <c r="I1823">
        <f t="shared" si="94"/>
        <v>2.2516564552612568</v>
      </c>
    </row>
    <row r="1824" spans="1:9" x14ac:dyDescent="0.25">
      <c r="A1824">
        <f>'Pivot MRIP 12"'!A1827</f>
        <v>2014</v>
      </c>
      <c r="B1824" t="str">
        <f>'Pivot MRIP 12"'!B1827</f>
        <v>1741720140906004</v>
      </c>
      <c r="C1824">
        <f>'Pivot MRIP 12"'!C1827</f>
        <v>2271.5783203000001</v>
      </c>
      <c r="D1824">
        <f>'Pivot MRIP 12"'!D1827</f>
        <v>2271.5783203000001</v>
      </c>
      <c r="E1824">
        <f>'Pivot MRIP 12"'!E1827</f>
        <v>0.94160359434525431</v>
      </c>
      <c r="F1824">
        <f>'Pivot MRIP 12"'!F1827</f>
        <v>1</v>
      </c>
      <c r="G1824">
        <f>'Pivot MRIP 12"'!G1827</f>
        <v>6.2842892271189965E-3</v>
      </c>
      <c r="H1824">
        <f t="shared" si="93"/>
        <v>14.275255166818356</v>
      </c>
      <c r="I1824">
        <f t="shared" si="94"/>
        <v>13.441631575271828</v>
      </c>
    </row>
    <row r="1825" spans="1:9" x14ac:dyDescent="0.25">
      <c r="A1825">
        <f>'Pivot MRIP 12"'!A1828</f>
        <v>2014</v>
      </c>
      <c r="B1825" t="str">
        <f>'Pivot MRIP 12"'!B1828</f>
        <v>1741720140907013</v>
      </c>
      <c r="C1825">
        <f>'Pivot MRIP 12"'!C1828</f>
        <v>881.88397655999995</v>
      </c>
      <c r="D1825">
        <f>'Pivot MRIP 12"'!D1828</f>
        <v>881.88397655999995</v>
      </c>
      <c r="E1825">
        <f>'Pivot MRIP 12"'!E1828</f>
        <v>0.94160359434525431</v>
      </c>
      <c r="F1825">
        <f>'Pivot MRIP 12"'!F1828</f>
        <v>1</v>
      </c>
      <c r="G1825">
        <f>'Pivot MRIP 12"'!G1828</f>
        <v>6.2842892271189965E-3</v>
      </c>
      <c r="H1825">
        <f t="shared" si="93"/>
        <v>5.5420139734648695</v>
      </c>
      <c r="I1825">
        <f t="shared" si="94"/>
        <v>5.2183802773261458</v>
      </c>
    </row>
    <row r="1826" spans="1:9" x14ac:dyDescent="0.25">
      <c r="A1826">
        <f>'Pivot MRIP 12"'!A1829</f>
        <v>2014</v>
      </c>
      <c r="B1826" t="str">
        <f>'Pivot MRIP 12"'!B1829</f>
        <v>1741720140907014</v>
      </c>
      <c r="C1826">
        <f>'Pivot MRIP 12"'!C1829</f>
        <v>881.88397655999995</v>
      </c>
      <c r="D1826">
        <f>'Pivot MRIP 12"'!D1829</f>
        <v>881.88397655999995</v>
      </c>
      <c r="E1826">
        <f>'Pivot MRIP 12"'!E1829</f>
        <v>0.94160359434525431</v>
      </c>
      <c r="F1826">
        <f>'Pivot MRIP 12"'!F1829</f>
        <v>1</v>
      </c>
      <c r="G1826">
        <f>'Pivot MRIP 12"'!G1829</f>
        <v>6.2842892271189965E-3</v>
      </c>
      <c r="H1826">
        <f t="shared" si="93"/>
        <v>5.5420139734648695</v>
      </c>
      <c r="I1826">
        <f t="shared" si="94"/>
        <v>5.2183802773261458</v>
      </c>
    </row>
    <row r="1827" spans="1:9" x14ac:dyDescent="0.25">
      <c r="A1827">
        <f>'Pivot MRIP 12"'!A1830</f>
        <v>2014</v>
      </c>
      <c r="B1827" t="str">
        <f>'Pivot MRIP 12"'!B1830</f>
        <v>1741720140912001</v>
      </c>
      <c r="C1827">
        <f>'Pivot MRIP 12"'!C1830</f>
        <v>258.42899863999997</v>
      </c>
      <c r="D1827">
        <f>'Pivot MRIP 12"'!D1830</f>
        <v>258.42899863999997</v>
      </c>
      <c r="E1827">
        <f>'Pivot MRIP 12"'!E1830</f>
        <v>0.94160359434525442</v>
      </c>
      <c r="F1827">
        <f>'Pivot MRIP 12"'!F1830</f>
        <v>2</v>
      </c>
      <c r="G1827">
        <f>'Pivot MRIP 12"'!G1830</f>
        <v>1.8852867681356991E-2</v>
      </c>
      <c r="H1827">
        <f t="shared" si="93"/>
        <v>4.8721277163855055</v>
      </c>
      <c r="I1827">
        <f t="shared" si="94"/>
        <v>4.5876129698577284</v>
      </c>
    </row>
    <row r="1828" spans="1:9" x14ac:dyDescent="0.25">
      <c r="A1828">
        <f>'Pivot MRIP 12"'!A1831</f>
        <v>2014</v>
      </c>
      <c r="B1828" t="str">
        <f>'Pivot MRIP 12"'!B1831</f>
        <v>1741720140912003</v>
      </c>
      <c r="C1828">
        <f>'Pivot MRIP 12"'!C1831</f>
        <v>258.42899863999997</v>
      </c>
      <c r="D1828">
        <f>'Pivot MRIP 12"'!D1831</f>
        <v>258.42899863999997</v>
      </c>
      <c r="E1828">
        <f>'Pivot MRIP 12"'!E1831</f>
        <v>0.94160359434525431</v>
      </c>
      <c r="F1828">
        <f>'Pivot MRIP 12"'!F1831</f>
        <v>1</v>
      </c>
      <c r="G1828">
        <f>'Pivot MRIP 12"'!G1831</f>
        <v>6.2842892271189965E-3</v>
      </c>
      <c r="H1828">
        <f t="shared" si="93"/>
        <v>1.6240425721285017</v>
      </c>
      <c r="I1828">
        <f t="shared" si="94"/>
        <v>1.5292043232859092</v>
      </c>
    </row>
    <row r="1829" spans="1:9" x14ac:dyDescent="0.25">
      <c r="A1829">
        <f>'Pivot MRIP 12"'!A1832</f>
        <v>2014</v>
      </c>
      <c r="B1829" t="str">
        <f>'Pivot MRIP 12"'!B1832</f>
        <v>1741720140912006</v>
      </c>
      <c r="C1829">
        <f>'Pivot MRIP 12"'!C1832</f>
        <v>258.42899863999997</v>
      </c>
      <c r="D1829">
        <f>'Pivot MRIP 12"'!D1832</f>
        <v>258.42899863999997</v>
      </c>
      <c r="E1829">
        <f>'Pivot MRIP 12"'!E1832</f>
        <v>0.94160359434525431</v>
      </c>
      <c r="F1829">
        <f>'Pivot MRIP 12"'!F1832</f>
        <v>2</v>
      </c>
      <c r="G1829">
        <f>'Pivot MRIP 12"'!G1832</f>
        <v>6.2842892271189965E-3</v>
      </c>
      <c r="H1829">
        <f t="shared" si="93"/>
        <v>1.6240425721285017</v>
      </c>
      <c r="I1829">
        <f t="shared" si="94"/>
        <v>1.5292043232859092</v>
      </c>
    </row>
    <row r="1830" spans="1:9" x14ac:dyDescent="0.25">
      <c r="A1830">
        <f>'Pivot MRIP 12"'!A1833</f>
        <v>2014</v>
      </c>
      <c r="B1830" t="str">
        <f>'Pivot MRIP 12"'!B1833</f>
        <v>1741720140912013</v>
      </c>
      <c r="C1830">
        <f>'Pivot MRIP 12"'!C1833</f>
        <v>258.42899863999997</v>
      </c>
      <c r="D1830">
        <f>'Pivot MRIP 12"'!D1833</f>
        <v>258.42899863999997</v>
      </c>
      <c r="E1830">
        <f>'Pivot MRIP 12"'!E1833</f>
        <v>0.94160359434525442</v>
      </c>
      <c r="F1830">
        <f>'Pivot MRIP 12"'!F1833</f>
        <v>4</v>
      </c>
      <c r="G1830">
        <f>'Pivot MRIP 12"'!G1833</f>
        <v>3.7705735362713981E-2</v>
      </c>
      <c r="H1830">
        <f t="shared" si="93"/>
        <v>9.7442554327710109</v>
      </c>
      <c r="I1830">
        <f t="shared" si="94"/>
        <v>9.1752259397154567</v>
      </c>
    </row>
    <row r="1831" spans="1:9" x14ac:dyDescent="0.25">
      <c r="A1831">
        <f>'Pivot MRIP 12"'!A1834</f>
        <v>2014</v>
      </c>
      <c r="B1831" t="str">
        <f>'Pivot MRIP 12"'!B1834</f>
        <v>1741720140913001</v>
      </c>
      <c r="C1831">
        <f>'Pivot MRIP 12"'!C1834</f>
        <v>270.55017516999999</v>
      </c>
      <c r="D1831">
        <f>'Pivot MRIP 12"'!D1834</f>
        <v>270.55017516999999</v>
      </c>
      <c r="E1831">
        <f>'Pivot MRIP 12"'!E1834</f>
        <v>1.369486207112103</v>
      </c>
      <c r="F1831">
        <f>'Pivot MRIP 12"'!F1834</f>
        <v>4</v>
      </c>
      <c r="G1831">
        <f>'Pivot MRIP 12"'!G1834</f>
        <v>8.1571072306779744</v>
      </c>
      <c r="H1831">
        <f t="shared" si="93"/>
        <v>2206.9067901403996</v>
      </c>
      <c r="I1831">
        <f t="shared" si="94"/>
        <v>3022.3284094793216</v>
      </c>
    </row>
    <row r="1832" spans="1:9" x14ac:dyDescent="0.25">
      <c r="A1832">
        <f>'Pivot MRIP 12"'!A1835</f>
        <v>2014</v>
      </c>
      <c r="B1832" t="str">
        <f>'Pivot MRIP 12"'!B1835</f>
        <v>1741720140913003</v>
      </c>
      <c r="C1832">
        <f>'Pivot MRIP 12"'!C1835</f>
        <v>270.55017516999999</v>
      </c>
      <c r="D1832">
        <f>'Pivot MRIP 12"'!D1835</f>
        <v>270.55017516999999</v>
      </c>
      <c r="E1832">
        <f>'Pivot MRIP 12"'!E1835</f>
        <v>0.94160359434525431</v>
      </c>
      <c r="F1832">
        <f>'Pivot MRIP 12"'!F1835</f>
        <v>2</v>
      </c>
      <c r="G1832">
        <f>'Pivot MRIP 12"'!G1835</f>
        <v>6.2842892271189965E-3</v>
      </c>
      <c r="H1832">
        <f t="shared" si="93"/>
        <v>1.7002155512159884</v>
      </c>
      <c r="I1832">
        <f t="shared" si="94"/>
        <v>1.6009290741866726</v>
      </c>
    </row>
    <row r="1833" spans="1:9" x14ac:dyDescent="0.25">
      <c r="A1833">
        <f>'Pivot MRIP 12"'!A1836</f>
        <v>2014</v>
      </c>
      <c r="B1833" t="str">
        <f>'Pivot MRIP 12"'!B1836</f>
        <v>1741720140914004</v>
      </c>
      <c r="C1833">
        <f>'Pivot MRIP 12"'!C1836</f>
        <v>546.31430679000005</v>
      </c>
      <c r="D1833">
        <f>'Pivot MRIP 12"'!D1836</f>
        <v>546.31430679000005</v>
      </c>
      <c r="E1833">
        <f>'Pivot MRIP 12"'!E1836</f>
        <v>0.94160359434525431</v>
      </c>
      <c r="F1833">
        <f>'Pivot MRIP 12"'!F1836</f>
        <v>3</v>
      </c>
      <c r="G1833">
        <f>'Pivot MRIP 12"'!G1836</f>
        <v>6.2842892271189965E-3</v>
      </c>
      <c r="H1833">
        <f t="shared" si="93"/>
        <v>3.4331971127813796</v>
      </c>
      <c r="I1833">
        <f t="shared" si="94"/>
        <v>3.2327107414906964</v>
      </c>
    </row>
    <row r="1834" spans="1:9" x14ac:dyDescent="0.25">
      <c r="A1834">
        <f>'Pivot MRIP 12"'!A1837</f>
        <v>2014</v>
      </c>
      <c r="B1834" t="str">
        <f>'Pivot MRIP 12"'!B1837</f>
        <v>1741720140921008</v>
      </c>
      <c r="C1834">
        <f>'Pivot MRIP 12"'!C1837</f>
        <v>499.60709458000002</v>
      </c>
      <c r="D1834">
        <f>'Pivot MRIP 12"'!D1837</f>
        <v>499.60709458000002</v>
      </c>
      <c r="E1834">
        <f>'Pivot MRIP 12"'!E1837</f>
        <v>0.94160359434525442</v>
      </c>
      <c r="F1834">
        <f>'Pivot MRIP 12"'!F1837</f>
        <v>2</v>
      </c>
      <c r="G1834">
        <f>'Pivot MRIP 12"'!G1837</f>
        <v>1.8852867681356991E-2</v>
      </c>
      <c r="H1834">
        <f t="shared" si="93"/>
        <v>9.4190264467839473</v>
      </c>
      <c r="I1834">
        <f t="shared" si="94"/>
        <v>8.8689891575247746</v>
      </c>
    </row>
    <row r="1835" spans="1:9" x14ac:dyDescent="0.25">
      <c r="A1835">
        <f>'Pivot MRIP 12"'!A1838</f>
        <v>2014</v>
      </c>
      <c r="B1835" t="str">
        <f>'Pivot MRIP 12"'!B1838</f>
        <v>1741720140930004</v>
      </c>
      <c r="C1835">
        <f>'Pivot MRIP 12"'!C1838</f>
        <v>833.79199505999998</v>
      </c>
      <c r="D1835">
        <f>'Pivot MRIP 12"'!D1838</f>
        <v>833.79199505999998</v>
      </c>
      <c r="E1835">
        <f>'Pivot MRIP 12"'!E1838</f>
        <v>0.94160359434525442</v>
      </c>
      <c r="F1835">
        <f>'Pivot MRIP 12"'!F1838</f>
        <v>4</v>
      </c>
      <c r="G1835">
        <f>'Pivot MRIP 12"'!G1838</f>
        <v>1.8852867681356991E-2</v>
      </c>
      <c r="H1835">
        <f t="shared" si="93"/>
        <v>15.71937015664084</v>
      </c>
      <c r="I1835">
        <f t="shared" si="94"/>
        <v>14.801415440336541</v>
      </c>
    </row>
    <row r="1836" spans="1:9" x14ac:dyDescent="0.25">
      <c r="A1836">
        <f>'Pivot MRIP 12"'!A1839</f>
        <v>2014</v>
      </c>
      <c r="B1836" t="str">
        <f>'Pivot MRIP 12"'!B1839</f>
        <v>1741720140930006</v>
      </c>
      <c r="C1836">
        <f>'Pivot MRIP 12"'!C1839</f>
        <v>833.79199505999998</v>
      </c>
      <c r="D1836">
        <f>'Pivot MRIP 12"'!D1839</f>
        <v>833.79199505999998</v>
      </c>
      <c r="E1836">
        <f>'Pivot MRIP 12"'!E1839</f>
        <v>0.94160359434525442</v>
      </c>
      <c r="F1836">
        <f>'Pivot MRIP 12"'!F1839</f>
        <v>3</v>
      </c>
      <c r="G1836">
        <f>'Pivot MRIP 12"'!G1839</f>
        <v>1.8852867681356991E-2</v>
      </c>
      <c r="H1836">
        <f t="shared" si="93"/>
        <v>15.71937015664084</v>
      </c>
      <c r="I1836">
        <f t="shared" si="94"/>
        <v>14.801415440336541</v>
      </c>
    </row>
    <row r="1837" spans="1:9" x14ac:dyDescent="0.25">
      <c r="A1837">
        <f>'Pivot MRIP 12"'!A1840</f>
        <v>2014</v>
      </c>
      <c r="B1837" t="str">
        <f>'Pivot MRIP 12"'!B1840</f>
        <v>1741720140930011</v>
      </c>
      <c r="C1837">
        <f>'Pivot MRIP 12"'!C1840</f>
        <v>833.79199505999998</v>
      </c>
      <c r="D1837">
        <f>'Pivot MRIP 12"'!D1840</f>
        <v>833.79199505999998</v>
      </c>
      <c r="E1837">
        <f>'Pivot MRIP 12"'!E1840</f>
        <v>0.94160359434525431</v>
      </c>
      <c r="F1837">
        <f>'Pivot MRIP 12"'!F1840</f>
        <v>1</v>
      </c>
      <c r="G1837">
        <f>'Pivot MRIP 12"'!G1840</f>
        <v>5.0274313816951972E-2</v>
      </c>
      <c r="H1837">
        <f t="shared" si="93"/>
        <v>41.918320417708905</v>
      </c>
      <c r="I1837">
        <f t="shared" si="94"/>
        <v>39.470441174230764</v>
      </c>
    </row>
    <row r="1838" spans="1:9" x14ac:dyDescent="0.25">
      <c r="A1838">
        <f>'Pivot MRIP 12"'!A1841</f>
        <v>2014</v>
      </c>
      <c r="B1838" t="str">
        <f>'Pivot MRIP 12"'!B1841</f>
        <v>1741720140930012</v>
      </c>
      <c r="C1838">
        <f>'Pivot MRIP 12"'!C1841</f>
        <v>833.79199505999998</v>
      </c>
      <c r="D1838">
        <f>'Pivot MRIP 12"'!D1841</f>
        <v>833.79199505999998</v>
      </c>
      <c r="E1838">
        <f>'Pivot MRIP 12"'!E1841</f>
        <v>0.94160359434525442</v>
      </c>
      <c r="F1838">
        <f>'Pivot MRIP 12"'!F1841</f>
        <v>4</v>
      </c>
      <c r="G1838">
        <f>'Pivot MRIP 12"'!G1841</f>
        <v>1.8852867681356991E-2</v>
      </c>
      <c r="H1838">
        <f t="shared" si="93"/>
        <v>15.71937015664084</v>
      </c>
      <c r="I1838">
        <f t="shared" si="94"/>
        <v>14.801415440336541</v>
      </c>
    </row>
    <row r="1839" spans="1:9" x14ac:dyDescent="0.25">
      <c r="A1839">
        <f>'Pivot MRIP 12"'!A1842</f>
        <v>2014</v>
      </c>
      <c r="B1839" t="str">
        <f>'Pivot MRIP 12"'!B1842</f>
        <v>1741720140930014</v>
      </c>
      <c r="C1839">
        <f>'Pivot MRIP 12"'!C1842</f>
        <v>833.79199505999998</v>
      </c>
      <c r="D1839">
        <f>'Pivot MRIP 12"'!D1842</f>
        <v>833.79199505999998</v>
      </c>
      <c r="E1839">
        <f>'Pivot MRIP 12"'!E1842</f>
        <v>0.94160359434525442</v>
      </c>
      <c r="F1839">
        <f>'Pivot MRIP 12"'!F1842</f>
        <v>1</v>
      </c>
      <c r="G1839">
        <f>'Pivot MRIP 12"'!G1842</f>
        <v>4.3990024589832977E-2</v>
      </c>
      <c r="H1839">
        <f t="shared" si="93"/>
        <v>36.678530365495298</v>
      </c>
      <c r="I1839">
        <f t="shared" si="94"/>
        <v>34.536636027451934</v>
      </c>
    </row>
    <row r="1840" spans="1:9" x14ac:dyDescent="0.25">
      <c r="A1840">
        <f>'Pivot MRIP 12"'!A1843</f>
        <v>2014</v>
      </c>
      <c r="B1840" t="str">
        <f>'Pivot MRIP 12"'!B1843</f>
        <v>1741720140930017</v>
      </c>
      <c r="C1840">
        <f>'Pivot MRIP 12"'!C1843</f>
        <v>833.79199505999998</v>
      </c>
      <c r="D1840">
        <f>'Pivot MRIP 12"'!D1843</f>
        <v>833.79199505999998</v>
      </c>
      <c r="E1840">
        <f>'Pivot MRIP 12"'!E1843</f>
        <v>0.94160359434525442</v>
      </c>
      <c r="F1840">
        <f>'Pivot MRIP 12"'!F1843</f>
        <v>2</v>
      </c>
      <c r="G1840">
        <f>'Pivot MRIP 12"'!G1843</f>
        <v>1.8852867681356991E-2</v>
      </c>
      <c r="H1840">
        <f t="shared" si="93"/>
        <v>15.71937015664084</v>
      </c>
      <c r="I1840">
        <f t="shared" si="94"/>
        <v>14.801415440336541</v>
      </c>
    </row>
    <row r="1841" spans="1:9" x14ac:dyDescent="0.25">
      <c r="A1841">
        <f>'Pivot MRIP 12"'!A1844</f>
        <v>2014</v>
      </c>
      <c r="B1841" t="str">
        <f>'Pivot MRIP 12"'!B1844</f>
        <v>1741720140930021</v>
      </c>
      <c r="C1841">
        <f>'Pivot MRIP 12"'!C1844</f>
        <v>1250.6879925999999</v>
      </c>
      <c r="D1841">
        <f>'Pivot MRIP 12"'!D1844</f>
        <v>1250.6879925999999</v>
      </c>
      <c r="E1841">
        <f>'Pivot MRIP 12"'!E1844</f>
        <v>0.94160359434525431</v>
      </c>
      <c r="F1841">
        <f>'Pivot MRIP 12"'!F1844</f>
        <v>3</v>
      </c>
      <c r="G1841">
        <f>'Pivot MRIP 12"'!G1844</f>
        <v>6.2842892271189965E-3</v>
      </c>
      <c r="H1841">
        <f t="shared" si="93"/>
        <v>7.8596850783832624</v>
      </c>
      <c r="I1841">
        <f t="shared" si="94"/>
        <v>7.4007077202274418</v>
      </c>
    </row>
    <row r="1842" spans="1:9" x14ac:dyDescent="0.25">
      <c r="A1842">
        <f>'Pivot MRIP 12"'!A1845</f>
        <v>2014</v>
      </c>
      <c r="B1842" t="str">
        <f>'Pivot MRIP 12"'!B1845</f>
        <v>1741720141003004</v>
      </c>
      <c r="C1842">
        <f>'Pivot MRIP 12"'!C1845</f>
        <v>362.56328653000003</v>
      </c>
      <c r="D1842">
        <f>'Pivot MRIP 12"'!D1845</f>
        <v>362.56328653000003</v>
      </c>
      <c r="E1842">
        <f>'Pivot MRIP 12"'!E1845</f>
        <v>0.94160359434525442</v>
      </c>
      <c r="F1842">
        <f>'Pivot MRIP 12"'!F1845</f>
        <v>4</v>
      </c>
      <c r="G1842">
        <f>'Pivot MRIP 12"'!G1845</f>
        <v>0.12568578454237994</v>
      </c>
      <c r="H1842">
        <f t="shared" si="93"/>
        <v>45.569051113786749</v>
      </c>
      <c r="I1842">
        <f t="shared" si="94"/>
        <v>42.907982319644219</v>
      </c>
    </row>
    <row r="1843" spans="1:9" x14ac:dyDescent="0.25">
      <c r="A1843">
        <f>'Pivot MRIP 12"'!A1846</f>
        <v>2014</v>
      </c>
      <c r="B1843" t="str">
        <f>'Pivot MRIP 12"'!B1846</f>
        <v>1741720141003010</v>
      </c>
      <c r="C1843">
        <f>'Pivot MRIP 12"'!C1846</f>
        <v>362.56328653000003</v>
      </c>
      <c r="D1843">
        <f>'Pivot MRIP 12"'!D1846</f>
        <v>362.56328653000003</v>
      </c>
      <c r="E1843">
        <f>'Pivot MRIP 12"'!E1846</f>
        <v>0.94160359434525431</v>
      </c>
      <c r="F1843">
        <f>'Pivot MRIP 12"'!F1846</f>
        <v>2</v>
      </c>
      <c r="G1843">
        <f>'Pivot MRIP 12"'!G1846</f>
        <v>1.2568578454237993E-2</v>
      </c>
      <c r="H1843">
        <f t="shared" si="93"/>
        <v>4.5569051113786747</v>
      </c>
      <c r="I1843">
        <f t="shared" si="94"/>
        <v>4.2907982319644216</v>
      </c>
    </row>
    <row r="1844" spans="1:9" x14ac:dyDescent="0.25">
      <c r="A1844">
        <f>'Pivot MRIP 12"'!A1847</f>
        <v>2014</v>
      </c>
      <c r="B1844" t="str">
        <f>'Pivot MRIP 12"'!B1847</f>
        <v>1741720141003012</v>
      </c>
      <c r="C1844">
        <f>'Pivot MRIP 12"'!C1847</f>
        <v>362.56328653000003</v>
      </c>
      <c r="D1844">
        <f>'Pivot MRIP 12"'!D1847</f>
        <v>362.56328653000003</v>
      </c>
      <c r="E1844">
        <f>'Pivot MRIP 12"'!E1847</f>
        <v>0.94160359434525431</v>
      </c>
      <c r="F1844">
        <f>'Pivot MRIP 12"'!F1847</f>
        <v>4</v>
      </c>
      <c r="G1844">
        <f>'Pivot MRIP 12"'!G1847</f>
        <v>2.5137156908475986E-2</v>
      </c>
      <c r="H1844">
        <f t="shared" si="93"/>
        <v>9.1138102227573494</v>
      </c>
      <c r="I1844">
        <f t="shared" si="94"/>
        <v>8.5815964639288431</v>
      </c>
    </row>
    <row r="1845" spans="1:9" x14ac:dyDescent="0.25">
      <c r="A1845">
        <f>'Pivot MRIP 12"'!A1848</f>
        <v>2014</v>
      </c>
      <c r="B1845" t="str">
        <f>'Pivot MRIP 12"'!B1848</f>
        <v>1741720141003017</v>
      </c>
      <c r="C1845">
        <f>'Pivot MRIP 12"'!C1848</f>
        <v>362.56328653000008</v>
      </c>
      <c r="D1845">
        <f>'Pivot MRIP 12"'!D1848</f>
        <v>362.56328653000008</v>
      </c>
      <c r="E1845">
        <f>'Pivot MRIP 12"'!E1848</f>
        <v>0.94160359434525431</v>
      </c>
      <c r="F1845">
        <f>'Pivot MRIP 12"'!F1848</f>
        <v>12</v>
      </c>
      <c r="G1845">
        <f>'Pivot MRIP 12"'!G1848</f>
        <v>0.10054862763390394</v>
      </c>
      <c r="H1845">
        <f t="shared" si="93"/>
        <v>36.455240891029398</v>
      </c>
      <c r="I1845">
        <f t="shared" si="94"/>
        <v>34.326385855715372</v>
      </c>
    </row>
    <row r="1846" spans="1:9" x14ac:dyDescent="0.25">
      <c r="A1846">
        <f>'Pivot MRIP 12"'!A1849</f>
        <v>2014</v>
      </c>
      <c r="B1846" t="str">
        <f>'Pivot MRIP 12"'!B1849</f>
        <v>1741720141003023</v>
      </c>
      <c r="C1846">
        <f>'Pivot MRIP 12"'!C1849</f>
        <v>362.56328653000003</v>
      </c>
      <c r="D1846">
        <f>'Pivot MRIP 12"'!D1849</f>
        <v>362.56328653000003</v>
      </c>
      <c r="E1846">
        <f>'Pivot MRIP 12"'!E1849</f>
        <v>0.94160359434525442</v>
      </c>
      <c r="F1846">
        <f>'Pivot MRIP 12"'!F1849</f>
        <v>2</v>
      </c>
      <c r="G1846">
        <f>'Pivot MRIP 12"'!G1849</f>
        <v>1.8852867681356991E-2</v>
      </c>
      <c r="H1846">
        <f t="shared" si="93"/>
        <v>6.8353576670680116</v>
      </c>
      <c r="I1846">
        <f t="shared" si="94"/>
        <v>6.4361973479466323</v>
      </c>
    </row>
    <row r="1847" spans="1:9" x14ac:dyDescent="0.25">
      <c r="A1847">
        <f>'Pivot MRIP 12"'!A1850</f>
        <v>2014</v>
      </c>
      <c r="B1847" t="str">
        <f>'Pivot MRIP 12"'!B1850</f>
        <v>1741720141003025</v>
      </c>
      <c r="C1847">
        <f>'Pivot MRIP 12"'!C1850</f>
        <v>362.56328653000003</v>
      </c>
      <c r="D1847">
        <f>'Pivot MRIP 12"'!D1850</f>
        <v>362.56328653000003</v>
      </c>
      <c r="E1847">
        <f>'Pivot MRIP 12"'!E1850</f>
        <v>0.94160359434525431</v>
      </c>
      <c r="F1847">
        <f>'Pivot MRIP 12"'!F1850</f>
        <v>4</v>
      </c>
      <c r="G1847">
        <f>'Pivot MRIP 12"'!G1850</f>
        <v>1.2568578454237993E-2</v>
      </c>
      <c r="H1847">
        <f t="shared" si="93"/>
        <v>4.5569051113786747</v>
      </c>
      <c r="I1847">
        <f t="shared" si="94"/>
        <v>4.2907982319644216</v>
      </c>
    </row>
    <row r="1848" spans="1:9" x14ac:dyDescent="0.25">
      <c r="A1848">
        <f>'Pivot MRIP 12"'!A1851</f>
        <v>2014</v>
      </c>
      <c r="B1848" t="str">
        <f>'Pivot MRIP 12"'!B1851</f>
        <v>1741720141003035</v>
      </c>
      <c r="C1848">
        <f>'Pivot MRIP 12"'!C1851</f>
        <v>362.56328653000003</v>
      </c>
      <c r="D1848">
        <f>'Pivot MRIP 12"'!D1851</f>
        <v>362.56328653000003</v>
      </c>
      <c r="E1848">
        <f>'Pivot MRIP 12"'!E1851</f>
        <v>0.94160359434525431</v>
      </c>
      <c r="F1848">
        <f>'Pivot MRIP 12"'!F1851</f>
        <v>1</v>
      </c>
      <c r="G1848">
        <f>'Pivot MRIP 12"'!G1851</f>
        <v>1.2568578454237993E-2</v>
      </c>
      <c r="H1848">
        <f t="shared" si="93"/>
        <v>4.5569051113786747</v>
      </c>
      <c r="I1848">
        <f t="shared" si="94"/>
        <v>4.2907982319644216</v>
      </c>
    </row>
    <row r="1849" spans="1:9" x14ac:dyDescent="0.25">
      <c r="A1849">
        <f>'Pivot MRIP 12"'!A1852</f>
        <v>2014</v>
      </c>
      <c r="B1849" t="str">
        <f>'Pivot MRIP 12"'!B1852</f>
        <v>1741720141003036</v>
      </c>
      <c r="C1849">
        <f>'Pivot MRIP 12"'!C1852</f>
        <v>362.56328653000003</v>
      </c>
      <c r="D1849">
        <f>'Pivot MRIP 12"'!D1852</f>
        <v>362.56328653000003</v>
      </c>
      <c r="E1849">
        <f>'Pivot MRIP 12"'!E1852</f>
        <v>0.94160359434525442</v>
      </c>
      <c r="F1849">
        <f>'Pivot MRIP 12"'!F1852</f>
        <v>2</v>
      </c>
      <c r="G1849">
        <f>'Pivot MRIP 12"'!G1852</f>
        <v>3.7705735362713981E-2</v>
      </c>
      <c r="H1849">
        <f t="shared" si="93"/>
        <v>13.670715334136023</v>
      </c>
      <c r="I1849">
        <f t="shared" si="94"/>
        <v>12.872394695893265</v>
      </c>
    </row>
    <row r="1850" spans="1:9" x14ac:dyDescent="0.25">
      <c r="A1850">
        <f>'Pivot MRIP 12"'!A1853</f>
        <v>2014</v>
      </c>
      <c r="B1850" t="str">
        <f>'Pivot MRIP 12"'!B1853</f>
        <v>1741720141011011</v>
      </c>
      <c r="C1850">
        <f>'Pivot MRIP 12"'!C1853</f>
        <v>744.72996247000003</v>
      </c>
      <c r="D1850">
        <f>'Pivot MRIP 12"'!D1853</f>
        <v>744.72996247000003</v>
      </c>
      <c r="E1850">
        <f>'Pivot MRIP 12"'!E1853</f>
        <v>0.94160359434525431</v>
      </c>
      <c r="F1850">
        <f>'Pivot MRIP 12"'!F1853</f>
        <v>1</v>
      </c>
      <c r="G1850">
        <f>'Pivot MRIP 12"'!G1853</f>
        <v>2.5137156908475986E-2</v>
      </c>
      <c r="H1850">
        <f t="shared" si="93"/>
        <v>18.720393921051823</v>
      </c>
      <c r="I1850">
        <f t="shared" si="94"/>
        <v>17.627190203621446</v>
      </c>
    </row>
    <row r="1851" spans="1:9" x14ac:dyDescent="0.25">
      <c r="A1851">
        <f>'Pivot MRIP 12"'!A1854</f>
        <v>2014</v>
      </c>
      <c r="B1851" t="str">
        <f>'Pivot MRIP 12"'!B1854</f>
        <v>1741720141011012</v>
      </c>
      <c r="C1851">
        <f>'Pivot MRIP 12"'!C1854</f>
        <v>1062.5313093</v>
      </c>
      <c r="D1851">
        <f>'Pivot MRIP 12"'!D1854</f>
        <v>1062.5313093</v>
      </c>
      <c r="E1851">
        <f>'Pivot MRIP 12"'!E1854</f>
        <v>0.94160359434525442</v>
      </c>
      <c r="F1851">
        <f>'Pivot MRIP 12"'!F1854</f>
        <v>6</v>
      </c>
      <c r="G1851">
        <f>'Pivot MRIP 12"'!G1854</f>
        <v>6.2842892271189971E-2</v>
      </c>
      <c r="H1851">
        <f t="shared" si="93"/>
        <v>66.772540605106329</v>
      </c>
      <c r="I1851">
        <f t="shared" si="94"/>
        <v>62.87326423733257</v>
      </c>
    </row>
    <row r="1852" spans="1:9" x14ac:dyDescent="0.25">
      <c r="A1852">
        <f>'Pivot MRIP 12"'!A1855</f>
        <v>2014</v>
      </c>
      <c r="B1852" t="str">
        <f>'Pivot MRIP 12"'!B1855</f>
        <v>1741720141011021</v>
      </c>
      <c r="C1852">
        <f>'Pivot MRIP 12"'!C1855</f>
        <v>744.72996247000003</v>
      </c>
      <c r="D1852">
        <f>'Pivot MRIP 12"'!D1855</f>
        <v>744.72996247000003</v>
      </c>
      <c r="E1852">
        <f>'Pivot MRIP 12"'!E1855</f>
        <v>0.94160359434525442</v>
      </c>
      <c r="F1852">
        <f>'Pivot MRIP 12"'!F1855</f>
        <v>4</v>
      </c>
      <c r="G1852">
        <f>'Pivot MRIP 12"'!G1855</f>
        <v>1.8852867681356991E-2</v>
      </c>
      <c r="H1852">
        <f t="shared" si="93"/>
        <v>14.040295440788869</v>
      </c>
      <c r="I1852">
        <f t="shared" si="94"/>
        <v>13.220392652716088</v>
      </c>
    </row>
    <row r="1853" spans="1:9" x14ac:dyDescent="0.25">
      <c r="A1853">
        <f>'Pivot MRIP 12"'!A1856</f>
        <v>2014</v>
      </c>
      <c r="B1853" t="str">
        <f>'Pivot MRIP 12"'!B1856</f>
        <v>1741720141024005</v>
      </c>
      <c r="C1853">
        <f>'Pivot MRIP 12"'!C1856</f>
        <v>496.76597042999998</v>
      </c>
      <c r="D1853">
        <f>'Pivot MRIP 12"'!D1856</f>
        <v>496.76597042999998</v>
      </c>
      <c r="E1853">
        <f>'Pivot MRIP 12"'!E1856</f>
        <v>0.94160359434525431</v>
      </c>
      <c r="F1853">
        <f>'Pivot MRIP 12"'!F1856</f>
        <v>4</v>
      </c>
      <c r="G1853">
        <f>'Pivot MRIP 12"'!G1856</f>
        <v>5.0274313816951972E-2</v>
      </c>
      <c r="H1853">
        <f t="shared" si="93"/>
        <v>24.974568290980503</v>
      </c>
      <c r="I1853">
        <f t="shared" si="94"/>
        <v>23.516143270008257</v>
      </c>
    </row>
    <row r="1854" spans="1:9" x14ac:dyDescent="0.25">
      <c r="A1854">
        <f>'Pivot MRIP 12"'!A1857</f>
        <v>2014</v>
      </c>
      <c r="B1854" t="str">
        <f>'Pivot MRIP 12"'!B1857</f>
        <v>1741720141024007</v>
      </c>
      <c r="C1854">
        <f>'Pivot MRIP 12"'!C1857</f>
        <v>496.76597042999998</v>
      </c>
      <c r="D1854">
        <f>'Pivot MRIP 12"'!D1857</f>
        <v>496.76597042999998</v>
      </c>
      <c r="E1854">
        <f>'Pivot MRIP 12"'!E1857</f>
        <v>0.94160359434525442</v>
      </c>
      <c r="F1854">
        <f>'Pivot MRIP 12"'!F1857</f>
        <v>4</v>
      </c>
      <c r="G1854">
        <f>'Pivot MRIP 12"'!G1857</f>
        <v>3.7705735362713981E-2</v>
      </c>
      <c r="H1854">
        <f t="shared" si="93"/>
        <v>18.730926218235378</v>
      </c>
      <c r="I1854">
        <f t="shared" si="94"/>
        <v>17.637107452506196</v>
      </c>
    </row>
    <row r="1855" spans="1:9" x14ac:dyDescent="0.25">
      <c r="A1855">
        <f>'Pivot MRIP 12"'!A1858</f>
        <v>2014</v>
      </c>
      <c r="B1855" t="str">
        <f>'Pivot MRIP 12"'!B1858</f>
        <v>1741720141024009</v>
      </c>
      <c r="C1855">
        <f>'Pivot MRIP 12"'!C1858</f>
        <v>496.76597042999998</v>
      </c>
      <c r="D1855">
        <f>'Pivot MRIP 12"'!D1858</f>
        <v>496.76597042999998</v>
      </c>
      <c r="E1855">
        <f>'Pivot MRIP 12"'!E1858</f>
        <v>0.94160359434525442</v>
      </c>
      <c r="F1855">
        <f>'Pivot MRIP 12"'!F1858</f>
        <v>4</v>
      </c>
      <c r="G1855">
        <f>'Pivot MRIP 12"'!G1858</f>
        <v>0.12568578454237994</v>
      </c>
      <c r="H1855">
        <f t="shared" si="93"/>
        <v>62.436420727451264</v>
      </c>
      <c r="I1855">
        <f t="shared" si="94"/>
        <v>58.790358175020657</v>
      </c>
    </row>
    <row r="1856" spans="1:9" x14ac:dyDescent="0.25">
      <c r="A1856">
        <f>'Pivot MRIP 12"'!A1859</f>
        <v>2014</v>
      </c>
      <c r="B1856" t="str">
        <f>'Pivot MRIP 12"'!B1859</f>
        <v>1741720141026001</v>
      </c>
      <c r="C1856">
        <f>'Pivot MRIP 12"'!C1859</f>
        <v>179.74979037</v>
      </c>
      <c r="D1856">
        <f>'Pivot MRIP 12"'!D1859</f>
        <v>179.74979037</v>
      </c>
      <c r="E1856">
        <f>'Pivot MRIP 12"'!E1859</f>
        <v>0.94160359434525431</v>
      </c>
      <c r="F1856">
        <f>'Pivot MRIP 12"'!F1859</f>
        <v>4</v>
      </c>
      <c r="G1856">
        <f>'Pivot MRIP 12"'!G1859</f>
        <v>6.2842892271189965E-3</v>
      </c>
      <c r="H1856">
        <f t="shared" si="93"/>
        <v>1.129599671199089</v>
      </c>
      <c r="I1856">
        <f t="shared" si="94"/>
        <v>1.0636351105722797</v>
      </c>
    </row>
    <row r="1857" spans="1:9" x14ac:dyDescent="0.25">
      <c r="A1857">
        <f>'Pivot MRIP 12"'!A1860</f>
        <v>2014</v>
      </c>
      <c r="B1857" t="str">
        <f>'Pivot MRIP 12"'!B1860</f>
        <v>1741720141026005</v>
      </c>
      <c r="C1857">
        <f>'Pivot MRIP 12"'!C1860</f>
        <v>62.435000539000001</v>
      </c>
      <c r="D1857">
        <f>'Pivot MRIP 12"'!D1860</f>
        <v>62.435000539000001</v>
      </c>
      <c r="E1857">
        <f>'Pivot MRIP 12"'!E1860</f>
        <v>0.94160359434525431</v>
      </c>
      <c r="F1857">
        <f>'Pivot MRIP 12"'!F1860</f>
        <v>4</v>
      </c>
      <c r="G1857">
        <f>'Pivot MRIP 12"'!G1860</f>
        <v>5.0274313816951972E-2</v>
      </c>
      <c r="H1857">
        <f t="shared" si="93"/>
        <v>3.1388768102592515</v>
      </c>
      <c r="I1857">
        <f t="shared" si="94"/>
        <v>2.9555776867470782</v>
      </c>
    </row>
    <row r="1858" spans="1:9" x14ac:dyDescent="0.25">
      <c r="A1858">
        <f>'Pivot MRIP 12"'!A1861</f>
        <v>2014</v>
      </c>
      <c r="B1858" t="str">
        <f>'Pivot MRIP 12"'!B1861</f>
        <v>1741720141027018</v>
      </c>
      <c r="C1858">
        <f>'Pivot MRIP 12"'!C1861</f>
        <v>2358.0460122</v>
      </c>
      <c r="D1858">
        <f>'Pivot MRIP 12"'!D1861</f>
        <v>2358.0460122</v>
      </c>
      <c r="E1858">
        <f>'Pivot MRIP 12"'!E1861</f>
        <v>0.94160359434525431</v>
      </c>
      <c r="F1858">
        <f>'Pivot MRIP 12"'!F1861</f>
        <v>1</v>
      </c>
      <c r="G1858">
        <f>'Pivot MRIP 12"'!G1861</f>
        <v>6.2842892271189965E-3</v>
      </c>
      <c r="H1858">
        <f t="shared" ref="H1858:H1891" si="95">G1858*C1858</f>
        <v>14.818643151519369</v>
      </c>
      <c r="I1858">
        <f t="shared" ref="I1858:I1891" si="96">E1858*H1858</f>
        <v>13.953287654790325</v>
      </c>
    </row>
    <row r="1859" spans="1:9" x14ac:dyDescent="0.25">
      <c r="A1859">
        <f>'Pivot MRIP 12"'!A1862</f>
        <v>2014</v>
      </c>
      <c r="B1859" t="str">
        <f>'Pivot MRIP 12"'!B1862</f>
        <v>1741720141029007</v>
      </c>
      <c r="C1859">
        <f>'Pivot MRIP 12"'!C1862</f>
        <v>857.55918980000001</v>
      </c>
      <c r="D1859">
        <f>'Pivot MRIP 12"'!D1862</f>
        <v>857.55918980000001</v>
      </c>
      <c r="E1859">
        <f>'Pivot MRIP 12"'!E1862</f>
        <v>0.94160359434525431</v>
      </c>
      <c r="F1859">
        <f>'Pivot MRIP 12"'!F1862</f>
        <v>3</v>
      </c>
      <c r="G1859">
        <f>'Pivot MRIP 12"'!G1862</f>
        <v>6.2842892271189965E-3</v>
      </c>
      <c r="H1859">
        <f t="shared" si="95"/>
        <v>5.3891499780770351</v>
      </c>
      <c r="I1859">
        <f t="shared" si="96"/>
        <v>5.0744429898229848</v>
      </c>
    </row>
    <row r="1860" spans="1:9" x14ac:dyDescent="0.25">
      <c r="A1860">
        <f>'Pivot MRIP 12"'!A1863</f>
        <v>2014</v>
      </c>
      <c r="B1860" t="str">
        <f>'Pivot MRIP 12"'!B1863</f>
        <v>1741720141029010</v>
      </c>
      <c r="C1860">
        <f>'Pivot MRIP 12"'!C1863</f>
        <v>857.55918980000001</v>
      </c>
      <c r="D1860">
        <f>'Pivot MRIP 12"'!D1863</f>
        <v>857.55918980000001</v>
      </c>
      <c r="E1860">
        <f>'Pivot MRIP 12"'!E1863</f>
        <v>0.94160359434525442</v>
      </c>
      <c r="F1860">
        <f>'Pivot MRIP 12"'!F1863</f>
        <v>4</v>
      </c>
      <c r="G1860">
        <f>'Pivot MRIP 12"'!G1863</f>
        <v>3.7705735362713981E-2</v>
      </c>
      <c r="H1860">
        <f t="shared" si="95"/>
        <v>32.334899868462209</v>
      </c>
      <c r="I1860">
        <f t="shared" si="96"/>
        <v>30.446657938937911</v>
      </c>
    </row>
    <row r="1861" spans="1:9" x14ac:dyDescent="0.25">
      <c r="A1861">
        <f>'Pivot MRIP 12"'!A1864</f>
        <v>2014</v>
      </c>
      <c r="B1861" t="str">
        <f>'Pivot MRIP 12"'!B1864</f>
        <v>1741720141108001</v>
      </c>
      <c r="C1861">
        <f>'Pivot MRIP 12"'!C1864</f>
        <v>43.522330214</v>
      </c>
      <c r="D1861">
        <f>'Pivot MRIP 12"'!D1864</f>
        <v>43.522330214</v>
      </c>
      <c r="E1861">
        <f>'Pivot MRIP 12"'!E1864</f>
        <v>0.94160359434525431</v>
      </c>
      <c r="F1861">
        <f>'Pivot MRIP 12"'!F1864</f>
        <v>1</v>
      </c>
      <c r="G1861">
        <f>'Pivot MRIP 12"'!G1864</f>
        <v>5.0274313816951972E-2</v>
      </c>
      <c r="H1861">
        <f t="shared" si="95"/>
        <v>2.1880552872236465</v>
      </c>
      <c r="I1861">
        <f t="shared" si="96"/>
        <v>2.0602807230759232</v>
      </c>
    </row>
    <row r="1862" spans="1:9" x14ac:dyDescent="0.25">
      <c r="A1862">
        <f>'Pivot MRIP 12"'!A1865</f>
        <v>2014</v>
      </c>
      <c r="B1862" t="str">
        <f>'Pivot MRIP 12"'!B1865</f>
        <v>1741720141108005</v>
      </c>
      <c r="C1862">
        <f>'Pivot MRIP 12"'!C1865</f>
        <v>53.54805795</v>
      </c>
      <c r="D1862">
        <f>'Pivot MRIP 12"'!D1865</f>
        <v>53.54805795</v>
      </c>
      <c r="E1862">
        <f>'Pivot MRIP 12"'!E1865</f>
        <v>0.94160359434525431</v>
      </c>
      <c r="F1862">
        <f>'Pivot MRIP 12"'!F1865</f>
        <v>1</v>
      </c>
      <c r="G1862">
        <f>'Pivot MRIP 12"'!G1865</f>
        <v>6.2842892271189965E-3</v>
      </c>
      <c r="H1862">
        <f t="shared" si="95"/>
        <v>0.33651148370832873</v>
      </c>
      <c r="I1862">
        <f t="shared" si="96"/>
        <v>0.31686042259821684</v>
      </c>
    </row>
    <row r="1863" spans="1:9" x14ac:dyDescent="0.25">
      <c r="A1863">
        <f>'Pivot MRIP 12"'!A1866</f>
        <v>2014</v>
      </c>
      <c r="B1863" t="str">
        <f>'Pivot MRIP 12"'!B1866</f>
        <v>1741720141108006</v>
      </c>
      <c r="C1863">
        <f>'Pivot MRIP 12"'!C1866</f>
        <v>53.54805795</v>
      </c>
      <c r="D1863">
        <f>'Pivot MRIP 12"'!D1866</f>
        <v>53.54805795</v>
      </c>
      <c r="E1863">
        <f>'Pivot MRIP 12"'!E1866</f>
        <v>0.94160359434525431</v>
      </c>
      <c r="F1863">
        <f>'Pivot MRIP 12"'!F1866</f>
        <v>3</v>
      </c>
      <c r="G1863">
        <f>'Pivot MRIP 12"'!G1866</f>
        <v>6.2842892271189965E-3</v>
      </c>
      <c r="H1863">
        <f t="shared" si="95"/>
        <v>0.33651148370832873</v>
      </c>
      <c r="I1863">
        <f t="shared" si="96"/>
        <v>0.31686042259821684</v>
      </c>
    </row>
    <row r="1864" spans="1:9" x14ac:dyDescent="0.25">
      <c r="A1864">
        <f>'Pivot MRIP 12"'!A1867</f>
        <v>2014</v>
      </c>
      <c r="B1864" t="str">
        <f>'Pivot MRIP 12"'!B1867</f>
        <v>1741720141108015</v>
      </c>
      <c r="C1864">
        <f>'Pivot MRIP 12"'!C1867</f>
        <v>53.54805795</v>
      </c>
      <c r="D1864">
        <f>'Pivot MRIP 12"'!D1867</f>
        <v>53.54805795</v>
      </c>
      <c r="E1864">
        <f>'Pivot MRIP 12"'!E1867</f>
        <v>1.3227735731092654</v>
      </c>
      <c r="F1864">
        <f>'Pivot MRIP 12"'!F1867</f>
        <v>2</v>
      </c>
      <c r="G1864">
        <f>'Pivot MRIP 12"'!G1867</f>
        <v>1</v>
      </c>
      <c r="H1864">
        <f t="shared" si="95"/>
        <v>53.54805795</v>
      </c>
      <c r="I1864">
        <f t="shared" si="96"/>
        <v>70.831955947583509</v>
      </c>
    </row>
    <row r="1865" spans="1:9" x14ac:dyDescent="0.25">
      <c r="A1865">
        <f>'Pivot MRIP 12"'!A1868</f>
        <v>2014</v>
      </c>
      <c r="B1865" t="str">
        <f>'Pivot MRIP 12"'!B1868</f>
        <v>1741720141130002</v>
      </c>
      <c r="C1865">
        <f>'Pivot MRIP 12"'!C1868</f>
        <v>1292.9466287</v>
      </c>
      <c r="D1865">
        <f>'Pivot MRIP 12"'!D1868</f>
        <v>1292.9466287</v>
      </c>
      <c r="E1865">
        <f>'Pivot MRIP 12"'!E1868</f>
        <v>0.97273027919838373</v>
      </c>
      <c r="F1865">
        <f>'Pivot MRIP 12"'!F1868</f>
        <v>9</v>
      </c>
      <c r="G1865">
        <f>'Pivot MRIP 12"'!G1868</f>
        <v>6.1885286768135703</v>
      </c>
      <c r="H1865">
        <f t="shared" si="95"/>
        <v>8001.4372892993779</v>
      </c>
      <c r="I1865">
        <f t="shared" si="96"/>
        <v>7783.2403284085422</v>
      </c>
    </row>
    <row r="1866" spans="1:9" x14ac:dyDescent="0.25">
      <c r="A1866">
        <f>'Pivot MRIP 12"'!A1869</f>
        <v>2014</v>
      </c>
      <c r="B1866" t="str">
        <f>'Pivot MRIP 12"'!B1869</f>
        <v>1741720141227001</v>
      </c>
      <c r="C1866">
        <f>'Pivot MRIP 12"'!C1869</f>
        <v>785.90936439999996</v>
      </c>
      <c r="D1866">
        <f>'Pivot MRIP 12"'!D1869</f>
        <v>785.90936439999996</v>
      </c>
      <c r="E1866">
        <f>'Pivot MRIP 12"'!E1869</f>
        <v>1.2933344273607703</v>
      </c>
      <c r="F1866">
        <f>'Pivot MRIP 12"'!F1869</f>
        <v>12</v>
      </c>
      <c r="G1866">
        <f>'Pivot MRIP 12"'!G1869</f>
        <v>13.1561879581357</v>
      </c>
      <c r="H1866">
        <f t="shared" si="95"/>
        <v>10339.571316105361</v>
      </c>
      <c r="I1866">
        <f t="shared" si="96"/>
        <v>13372.523547270974</v>
      </c>
    </row>
    <row r="1867" spans="1:9" x14ac:dyDescent="0.25">
      <c r="A1867">
        <f>'Pivot MRIP 12"'!A1870</f>
        <v>2014</v>
      </c>
      <c r="B1867" t="str">
        <f>'Pivot MRIP 12"'!B1870</f>
        <v>1742120140509006</v>
      </c>
      <c r="C1867">
        <f>'Pivot MRIP 12"'!C1870</f>
        <v>776.67962704000001</v>
      </c>
      <c r="D1867">
        <f>'Pivot MRIP 12"'!D1870</f>
        <v>776.67962704000001</v>
      </c>
      <c r="E1867">
        <f>'Pivot MRIP 12"'!E1870</f>
        <v>0.94160359434525442</v>
      </c>
      <c r="F1867">
        <f>'Pivot MRIP 12"'!F1870</f>
        <v>4</v>
      </c>
      <c r="G1867">
        <f>'Pivot MRIP 12"'!G1870</f>
        <v>3.7705735362713981E-2</v>
      </c>
      <c r="H1867">
        <f t="shared" si="95"/>
        <v>29.285276478781636</v>
      </c>
      <c r="I1867">
        <f t="shared" si="96"/>
        <v>27.575121593815325</v>
      </c>
    </row>
    <row r="1868" spans="1:9" x14ac:dyDescent="0.25">
      <c r="A1868">
        <f>'Pivot MRIP 12"'!A1871</f>
        <v>2014</v>
      </c>
      <c r="B1868" t="str">
        <f>'Pivot MRIP 12"'!B1871</f>
        <v>1742120140509013</v>
      </c>
      <c r="C1868">
        <f>'Pivot MRIP 12"'!C1871</f>
        <v>1036.3413625999999</v>
      </c>
      <c r="D1868">
        <f>'Pivot MRIP 12"'!D1871</f>
        <v>1036.3413625999999</v>
      </c>
      <c r="E1868">
        <f>'Pivot MRIP 12"'!E1871</f>
        <v>0.94160359434525431</v>
      </c>
      <c r="F1868">
        <f>'Pivot MRIP 12"'!F1871</f>
        <v>2</v>
      </c>
      <c r="G1868">
        <f>'Pivot MRIP 12"'!G1871</f>
        <v>1.2568578454237993E-2</v>
      </c>
      <c r="H1868">
        <f t="shared" si="95"/>
        <v>13.025337721210002</v>
      </c>
      <c r="I1868">
        <f t="shared" si="96"/>
        <v>12.264704815852163</v>
      </c>
    </row>
    <row r="1869" spans="1:9" x14ac:dyDescent="0.25">
      <c r="A1869">
        <f>'Pivot MRIP 12"'!A1872</f>
        <v>2014</v>
      </c>
      <c r="B1869" t="str">
        <f>'Pivot MRIP 12"'!B1872</f>
        <v>1742120140517008</v>
      </c>
      <c r="C1869">
        <f>'Pivot MRIP 12"'!C1872</f>
        <v>335.61955670999998</v>
      </c>
      <c r="D1869">
        <f>'Pivot MRIP 12"'!D1872</f>
        <v>335.61955670999998</v>
      </c>
      <c r="E1869">
        <f>'Pivot MRIP 12"'!E1872</f>
        <v>0.94160359434525442</v>
      </c>
      <c r="F1869">
        <f>'Pivot MRIP 12"'!F1872</f>
        <v>4</v>
      </c>
      <c r="G1869">
        <f>'Pivot MRIP 12"'!G1872</f>
        <v>9.4264338406784942E-2</v>
      </c>
      <c r="H1869">
        <f t="shared" si="95"/>
        <v>31.636955469646587</v>
      </c>
      <c r="I1869">
        <f t="shared" si="96"/>
        <v>29.789470984359983</v>
      </c>
    </row>
    <row r="1870" spans="1:9" x14ac:dyDescent="0.25">
      <c r="A1870">
        <f>'Pivot MRIP 12"'!A1873</f>
        <v>2014</v>
      </c>
      <c r="B1870" t="str">
        <f>'Pivot MRIP 12"'!B1873</f>
        <v>1742120140517012</v>
      </c>
      <c r="C1870">
        <f>'Pivot MRIP 12"'!C1873</f>
        <v>335.61955670999998</v>
      </c>
      <c r="D1870">
        <f>'Pivot MRIP 12"'!D1873</f>
        <v>335.61955670999998</v>
      </c>
      <c r="E1870">
        <f>'Pivot MRIP 12"'!E1873</f>
        <v>0.94160359434525442</v>
      </c>
      <c r="F1870">
        <f>'Pivot MRIP 12"'!F1873</f>
        <v>2</v>
      </c>
      <c r="G1870">
        <f>'Pivot MRIP 12"'!G1873</f>
        <v>6.2842892271189971E-2</v>
      </c>
      <c r="H1870">
        <f t="shared" si="95"/>
        <v>21.091303646431061</v>
      </c>
      <c r="I1870">
        <f t="shared" si="96"/>
        <v>19.85964732290666</v>
      </c>
    </row>
    <row r="1871" spans="1:9" x14ac:dyDescent="0.25">
      <c r="A1871">
        <f>'Pivot MRIP 12"'!A1874</f>
        <v>2014</v>
      </c>
      <c r="B1871" t="str">
        <f>'Pivot MRIP 12"'!B1874</f>
        <v>1742120140517018</v>
      </c>
      <c r="C1871">
        <f>'Pivot MRIP 12"'!C1874</f>
        <v>335.61955670999998</v>
      </c>
      <c r="D1871">
        <f>'Pivot MRIP 12"'!D1874</f>
        <v>335.61955670999998</v>
      </c>
      <c r="E1871">
        <f>'Pivot MRIP 12"'!E1874</f>
        <v>1.2686168858438178</v>
      </c>
      <c r="F1871">
        <f>'Pivot MRIP 12"'!F1874</f>
        <v>16</v>
      </c>
      <c r="G1871">
        <f>'Pivot MRIP 12"'!G1874</f>
        <v>1.5028396779695197</v>
      </c>
      <c r="H1871">
        <f t="shared" si="95"/>
        <v>504.3823865263293</v>
      </c>
      <c r="I1871">
        <f t="shared" si="96"/>
        <v>639.86801246950472</v>
      </c>
    </row>
    <row r="1872" spans="1:9" x14ac:dyDescent="0.25">
      <c r="A1872">
        <f>'Pivot MRIP 12"'!A1875</f>
        <v>2014</v>
      </c>
      <c r="B1872" t="str">
        <f>'Pivot MRIP 12"'!B1875</f>
        <v>1742120140525005</v>
      </c>
      <c r="C1872">
        <f>'Pivot MRIP 12"'!C1875</f>
        <v>610.87121343000001</v>
      </c>
      <c r="D1872">
        <f>'Pivot MRIP 12"'!D1875</f>
        <v>610.87121343000001</v>
      </c>
      <c r="E1872">
        <f>'Pivot MRIP 12"'!E1875</f>
        <v>0.94160359434525431</v>
      </c>
      <c r="F1872">
        <f>'Pivot MRIP 12"'!F1875</f>
        <v>2</v>
      </c>
      <c r="G1872">
        <f>'Pivot MRIP 12"'!G1875</f>
        <v>6.2842892271189965E-3</v>
      </c>
      <c r="H1872">
        <f t="shared" si="95"/>
        <v>3.8388913857152582</v>
      </c>
      <c r="I1872">
        <f t="shared" si="96"/>
        <v>3.6147139270905213</v>
      </c>
    </row>
    <row r="1873" spans="1:9" x14ac:dyDescent="0.25">
      <c r="A1873">
        <f>'Pivot MRIP 12"'!A1876</f>
        <v>2014</v>
      </c>
      <c r="B1873" t="str">
        <f>'Pivot MRIP 12"'!B1876</f>
        <v>1742120140526009</v>
      </c>
      <c r="C1873">
        <f>'Pivot MRIP 12"'!C1876</f>
        <v>510.71774359</v>
      </c>
      <c r="D1873">
        <f>'Pivot MRIP 12"'!D1876</f>
        <v>510.71774359</v>
      </c>
      <c r="E1873">
        <f>'Pivot MRIP 12"'!E1876</f>
        <v>0.94160359434525442</v>
      </c>
      <c r="F1873">
        <f>'Pivot MRIP 12"'!F1876</f>
        <v>8</v>
      </c>
      <c r="G1873">
        <f>'Pivot MRIP 12"'!G1876</f>
        <v>9.4264338406784942E-2</v>
      </c>
      <c r="H1873">
        <f t="shared" si="95"/>
        <v>48.142470212117381</v>
      </c>
      <c r="I1873">
        <f t="shared" si="96"/>
        <v>45.331122992389069</v>
      </c>
    </row>
    <row r="1874" spans="1:9" x14ac:dyDescent="0.25">
      <c r="A1874">
        <f>'Pivot MRIP 12"'!A1877</f>
        <v>2014</v>
      </c>
      <c r="B1874" t="str">
        <f>'Pivot MRIP 12"'!B1877</f>
        <v>1742120140526013</v>
      </c>
      <c r="C1874">
        <f>'Pivot MRIP 12"'!C1877</f>
        <v>384.62431795999998</v>
      </c>
      <c r="D1874">
        <f>'Pivot MRIP 12"'!D1877</f>
        <v>384.62431795999998</v>
      </c>
      <c r="E1874">
        <f>'Pivot MRIP 12"'!E1877</f>
        <v>0.94160359434525431</v>
      </c>
      <c r="F1874">
        <f>'Pivot MRIP 12"'!F1877</f>
        <v>2</v>
      </c>
      <c r="G1874">
        <f>'Pivot MRIP 12"'!G1877</f>
        <v>6.2842892271189965E-3</v>
      </c>
      <c r="H1874">
        <f t="shared" si="95"/>
        <v>2.4170904578440195</v>
      </c>
      <c r="I1874">
        <f t="shared" si="96"/>
        <v>2.275941062963545</v>
      </c>
    </row>
    <row r="1875" spans="1:9" x14ac:dyDescent="0.25">
      <c r="A1875">
        <f>'Pivot MRIP 12"'!A1878</f>
        <v>2014</v>
      </c>
      <c r="B1875" t="str">
        <f>'Pivot MRIP 12"'!B1878</f>
        <v>1742120140610015</v>
      </c>
      <c r="C1875">
        <f>'Pivot MRIP 12"'!C1878</f>
        <v>703.11105731999999</v>
      </c>
      <c r="D1875">
        <f>'Pivot MRIP 12"'!D1878</f>
        <v>703.11105731999999</v>
      </c>
      <c r="E1875">
        <f>'Pivot MRIP 12"'!E1878</f>
        <v>1.1013076842327809</v>
      </c>
      <c r="F1875">
        <f>'Pivot MRIP 12"'!F1878</f>
        <v>2</v>
      </c>
      <c r="G1875">
        <f>'Pivot MRIP 12"'!G1878</f>
        <v>3.0188528676813569</v>
      </c>
      <c r="H1875">
        <f t="shared" si="95"/>
        <v>2122.5888316889527</v>
      </c>
      <c r="I1875">
        <f t="shared" si="96"/>
        <v>2337.6233908057243</v>
      </c>
    </row>
    <row r="1876" spans="1:9" x14ac:dyDescent="0.25">
      <c r="A1876">
        <f>'Pivot MRIP 12"'!A1879</f>
        <v>2014</v>
      </c>
      <c r="B1876" t="str">
        <f>'Pivot MRIP 12"'!B1879</f>
        <v>1742120140610017</v>
      </c>
      <c r="C1876">
        <f>'Pivot MRIP 12"'!C1879</f>
        <v>703.11105731999999</v>
      </c>
      <c r="D1876">
        <f>'Pivot MRIP 12"'!D1879</f>
        <v>703.11105731999999</v>
      </c>
      <c r="E1876">
        <f>'Pivot MRIP 12"'!E1879</f>
        <v>0.98194060273966177</v>
      </c>
      <c r="F1876">
        <f>'Pivot MRIP 12"'!F1879</f>
        <v>1</v>
      </c>
      <c r="G1876">
        <f>'Pivot MRIP 12"'!G1879</f>
        <v>1.25137156908476</v>
      </c>
      <c r="H1876">
        <f t="shared" si="95"/>
        <v>879.85318703937298</v>
      </c>
      <c r="I1876">
        <f t="shared" si="96"/>
        <v>863.96356880385429</v>
      </c>
    </row>
    <row r="1877" spans="1:9" x14ac:dyDescent="0.25">
      <c r="A1877">
        <f>'Pivot MRIP 12"'!A1880</f>
        <v>2014</v>
      </c>
      <c r="B1877" t="str">
        <f>'Pivot MRIP 12"'!B1880</f>
        <v>1742120140622003</v>
      </c>
      <c r="C1877">
        <f>'Pivot MRIP 12"'!C1880</f>
        <v>296.38713447999999</v>
      </c>
      <c r="D1877">
        <f>'Pivot MRIP 12"'!D1880</f>
        <v>296.38713447999999</v>
      </c>
      <c r="E1877">
        <f>'Pivot MRIP 12"'!E1880</f>
        <v>0.94160359434525442</v>
      </c>
      <c r="F1877">
        <f>'Pivot MRIP 12"'!F1880</f>
        <v>9</v>
      </c>
      <c r="G1877">
        <f>'Pivot MRIP 12"'!G1880</f>
        <v>0.28279301522035483</v>
      </c>
      <c r="H1877">
        <f t="shared" si="95"/>
        <v>83.816211432119985</v>
      </c>
      <c r="I1877">
        <f t="shared" si="96"/>
        <v>78.921645948885981</v>
      </c>
    </row>
    <row r="1878" spans="1:9" x14ac:dyDescent="0.25">
      <c r="A1878">
        <f>'Pivot MRIP 12"'!A1881</f>
        <v>2014</v>
      </c>
      <c r="B1878" t="str">
        <f>'Pivot MRIP 12"'!B1881</f>
        <v>1742120140622006</v>
      </c>
      <c r="C1878">
        <f>'Pivot MRIP 12"'!C1881</f>
        <v>296.38713447999999</v>
      </c>
      <c r="D1878">
        <f>'Pivot MRIP 12"'!D1881</f>
        <v>296.38713447999999</v>
      </c>
      <c r="E1878">
        <f>'Pivot MRIP 12"'!E1881</f>
        <v>0.94160359434525431</v>
      </c>
      <c r="F1878">
        <f>'Pivot MRIP 12"'!F1881</f>
        <v>2</v>
      </c>
      <c r="G1878">
        <f>'Pivot MRIP 12"'!G1881</f>
        <v>6.2842892271189965E-3</v>
      </c>
      <c r="H1878">
        <f t="shared" si="95"/>
        <v>1.8625824762693333</v>
      </c>
      <c r="I1878">
        <f t="shared" si="96"/>
        <v>1.7538143544196885</v>
      </c>
    </row>
    <row r="1879" spans="1:9" x14ac:dyDescent="0.25">
      <c r="A1879">
        <f>'Pivot MRIP 12"'!A1882</f>
        <v>2014</v>
      </c>
      <c r="B1879" t="str">
        <f>'Pivot MRIP 12"'!B1882</f>
        <v>1742120140622017</v>
      </c>
      <c r="C1879">
        <f>'Pivot MRIP 12"'!C1882</f>
        <v>296.38713447999999</v>
      </c>
      <c r="D1879">
        <f>'Pivot MRIP 12"'!D1882</f>
        <v>296.38713447999999</v>
      </c>
      <c r="E1879">
        <f>'Pivot MRIP 12"'!E1882</f>
        <v>0.94160359434525431</v>
      </c>
      <c r="F1879">
        <f>'Pivot MRIP 12"'!F1882</f>
        <v>2</v>
      </c>
      <c r="G1879">
        <f>'Pivot MRIP 12"'!G1882</f>
        <v>6.2842892271189965E-3</v>
      </c>
      <c r="H1879">
        <f t="shared" si="95"/>
        <v>1.8625824762693333</v>
      </c>
      <c r="I1879">
        <f t="shared" si="96"/>
        <v>1.7538143544196885</v>
      </c>
    </row>
    <row r="1880" spans="1:9" x14ac:dyDescent="0.25">
      <c r="A1880">
        <f>'Pivot MRIP 12"'!A1883</f>
        <v>2014</v>
      </c>
      <c r="B1880" t="str">
        <f>'Pivot MRIP 12"'!B1883</f>
        <v>1742120140712008</v>
      </c>
      <c r="C1880">
        <f>'Pivot MRIP 12"'!C1883</f>
        <v>225.29701881</v>
      </c>
      <c r="D1880">
        <f>'Pivot MRIP 12"'!D1883</f>
        <v>225.29701881</v>
      </c>
      <c r="E1880">
        <f>'Pivot MRIP 12"'!E1883</f>
        <v>0.94160359434525442</v>
      </c>
      <c r="F1880">
        <f>'Pivot MRIP 12"'!F1883</f>
        <v>4</v>
      </c>
      <c r="G1880">
        <f>'Pivot MRIP 12"'!G1883</f>
        <v>5.6558603044070968E-2</v>
      </c>
      <c r="H1880">
        <f t="shared" si="95"/>
        <v>12.742484653887381</v>
      </c>
      <c r="I1880">
        <f t="shared" si="96"/>
        <v>11.998369350989604</v>
      </c>
    </row>
    <row r="1881" spans="1:9" x14ac:dyDescent="0.25">
      <c r="A1881">
        <f>'Pivot MRIP 12"'!A1884</f>
        <v>2014</v>
      </c>
      <c r="B1881" t="str">
        <f>'Pivot MRIP 12"'!B1884</f>
        <v>1742120140712015</v>
      </c>
      <c r="C1881">
        <f>'Pivot MRIP 12"'!C1884</f>
        <v>225.29701881</v>
      </c>
      <c r="D1881">
        <f>'Pivot MRIP 12"'!D1884</f>
        <v>225.29701881</v>
      </c>
      <c r="E1881">
        <f>'Pivot MRIP 12"'!E1884</f>
        <v>1.2447939750446986</v>
      </c>
      <c r="F1881">
        <f>'Pivot MRIP 12"'!F1884</f>
        <v>16</v>
      </c>
      <c r="G1881">
        <f>'Pivot MRIP 12"'!G1884</f>
        <v>2.1508229414508557</v>
      </c>
      <c r="H1881">
        <f t="shared" si="95"/>
        <v>484.57399669703295</v>
      </c>
      <c r="I1881">
        <f t="shared" si="96"/>
        <v>603.19479155179624</v>
      </c>
    </row>
    <row r="1882" spans="1:9" x14ac:dyDescent="0.25">
      <c r="A1882">
        <f>'Pivot MRIP 12"'!A1885</f>
        <v>2014</v>
      </c>
      <c r="B1882" t="str">
        <f>'Pivot MRIP 12"'!B1885</f>
        <v>1742120140720006</v>
      </c>
      <c r="C1882">
        <f>'Pivot MRIP 12"'!C1885</f>
        <v>1089.6313161</v>
      </c>
      <c r="D1882">
        <f>'Pivot MRIP 12"'!D1885</f>
        <v>1089.6313161</v>
      </c>
      <c r="E1882">
        <f>'Pivot MRIP 12"'!E1885</f>
        <v>0.94160359434525431</v>
      </c>
      <c r="F1882">
        <f>'Pivot MRIP 12"'!F1885</f>
        <v>6</v>
      </c>
      <c r="G1882">
        <f>'Pivot MRIP 12"'!G1885</f>
        <v>1.2568578454237993E-2</v>
      </c>
      <c r="H1882">
        <f t="shared" si="95"/>
        <v>13.695116682597449</v>
      </c>
      <c r="I1882">
        <f t="shared" si="96"/>
        <v>12.895371093311413</v>
      </c>
    </row>
    <row r="1883" spans="1:9" x14ac:dyDescent="0.25">
      <c r="A1883">
        <f>'Pivot MRIP 12"'!A1886</f>
        <v>2014</v>
      </c>
      <c r="B1883" t="str">
        <f>'Pivot MRIP 12"'!B1886</f>
        <v>1742120140817011</v>
      </c>
      <c r="C1883">
        <f>'Pivot MRIP 12"'!C1886</f>
        <v>497.95292475000002</v>
      </c>
      <c r="D1883">
        <f>'Pivot MRIP 12"'!D1886</f>
        <v>497.95292475000002</v>
      </c>
      <c r="E1883">
        <f>'Pivot MRIP 12"'!E1886</f>
        <v>0.94160359434525442</v>
      </c>
      <c r="F1883">
        <f>'Pivot MRIP 12"'!F1886</f>
        <v>9</v>
      </c>
      <c r="G1883">
        <f>'Pivot MRIP 12"'!G1886</f>
        <v>3.7705735362713981E-2</v>
      </c>
      <c r="H1883">
        <f t="shared" si="95"/>
        <v>18.775681203712931</v>
      </c>
      <c r="I1883">
        <f t="shared" si="96"/>
        <v>17.679248907696728</v>
      </c>
    </row>
    <row r="1884" spans="1:9" x14ac:dyDescent="0.25">
      <c r="A1884">
        <f>'Pivot MRIP 12"'!A1887</f>
        <v>2014</v>
      </c>
      <c r="B1884" t="str">
        <f>'Pivot MRIP 12"'!B1887</f>
        <v>1742120140817016</v>
      </c>
      <c r="C1884">
        <f>'Pivot MRIP 12"'!C1887</f>
        <v>497.95292475000002</v>
      </c>
      <c r="D1884">
        <f>'Pivot MRIP 12"'!D1887</f>
        <v>497.95292475000002</v>
      </c>
      <c r="E1884">
        <f>'Pivot MRIP 12"'!E1887</f>
        <v>0.94160359434525431</v>
      </c>
      <c r="F1884">
        <f>'Pivot MRIP 12"'!F1887</f>
        <v>6</v>
      </c>
      <c r="G1884">
        <f>'Pivot MRIP 12"'!G1887</f>
        <v>1.2568578454237993E-2</v>
      </c>
      <c r="H1884">
        <f t="shared" si="95"/>
        <v>6.2585604012376432</v>
      </c>
      <c r="I1884">
        <f t="shared" si="96"/>
        <v>5.8930829692322417</v>
      </c>
    </row>
    <row r="1885" spans="1:9" x14ac:dyDescent="0.25">
      <c r="A1885">
        <f>'Pivot MRIP 12"'!A1888</f>
        <v>2014</v>
      </c>
      <c r="B1885" t="str">
        <f>'Pivot MRIP 12"'!B1888</f>
        <v>1742120140830006</v>
      </c>
      <c r="C1885">
        <f>'Pivot MRIP 12"'!C1888</f>
        <v>295.20798974000002</v>
      </c>
      <c r="D1885">
        <f>'Pivot MRIP 12"'!D1888</f>
        <v>295.20798974000002</v>
      </c>
      <c r="E1885">
        <f>'Pivot MRIP 12"'!E1888</f>
        <v>0.94160359434525431</v>
      </c>
      <c r="F1885">
        <f>'Pivot MRIP 12"'!F1888</f>
        <v>2</v>
      </c>
      <c r="G1885">
        <f>'Pivot MRIP 12"'!G1888</f>
        <v>1.2568578454237993E-2</v>
      </c>
      <c r="H1885">
        <f t="shared" si="95"/>
        <v>3.7103447793650748</v>
      </c>
      <c r="I1885">
        <f t="shared" si="96"/>
        <v>3.4936739805103039</v>
      </c>
    </row>
    <row r="1886" spans="1:9" x14ac:dyDescent="0.25">
      <c r="A1886">
        <f>'Pivot MRIP 12"'!A1889</f>
        <v>2014</v>
      </c>
      <c r="B1886" t="str">
        <f>'Pivot MRIP 12"'!B1889</f>
        <v>1742120140917001</v>
      </c>
      <c r="C1886">
        <f>'Pivot MRIP 12"'!C1889</f>
        <v>686.04735184000003</v>
      </c>
      <c r="D1886">
        <f>'Pivot MRIP 12"'!D1889</f>
        <v>686.04735184000003</v>
      </c>
      <c r="E1886">
        <f>'Pivot MRIP 12"'!E1889</f>
        <v>0.94160359434525431</v>
      </c>
      <c r="F1886">
        <f>'Pivot MRIP 12"'!F1889</f>
        <v>2</v>
      </c>
      <c r="G1886">
        <f>'Pivot MRIP 12"'!G1889</f>
        <v>6.2842892271189965E-3</v>
      </c>
      <c r="H1886">
        <f t="shared" si="95"/>
        <v>4.3113199824616277</v>
      </c>
      <c r="I1886">
        <f t="shared" si="96"/>
        <v>4.0595543918583878</v>
      </c>
    </row>
    <row r="1887" spans="1:9" x14ac:dyDescent="0.25">
      <c r="A1887">
        <f>'Pivot MRIP 12"'!A1890</f>
        <v>2014</v>
      </c>
      <c r="B1887" t="str">
        <f>'Pivot MRIP 12"'!B1890</f>
        <v>1742120140917003</v>
      </c>
      <c r="C1887">
        <f>'Pivot MRIP 12"'!C1890</f>
        <v>121.11738029999999</v>
      </c>
      <c r="D1887">
        <f>'Pivot MRIP 12"'!D1890</f>
        <v>121.11738029999999</v>
      </c>
      <c r="E1887">
        <f>'Pivot MRIP 12"'!E1890</f>
        <v>0.94160359434525442</v>
      </c>
      <c r="F1887">
        <f>'Pivot MRIP 12"'!F1890</f>
        <v>15</v>
      </c>
      <c r="G1887">
        <f>'Pivot MRIP 12"'!G1890</f>
        <v>1.8852867681356991E-2</v>
      </c>
      <c r="H1887">
        <f t="shared" si="95"/>
        <v>2.2834099447084939</v>
      </c>
      <c r="I1887">
        <f t="shared" si="96"/>
        <v>2.1500670113012164</v>
      </c>
    </row>
    <row r="1888" spans="1:9" x14ac:dyDescent="0.25">
      <c r="A1888">
        <f>'Pivot MRIP 12"'!A1891</f>
        <v>2014</v>
      </c>
      <c r="B1888" t="str">
        <f>'Pivot MRIP 12"'!B1891</f>
        <v>1742120140927007</v>
      </c>
      <c r="C1888">
        <f>'Pivot MRIP 12"'!C1891</f>
        <v>254.25357794999999</v>
      </c>
      <c r="D1888">
        <f>'Pivot MRIP 12"'!D1891</f>
        <v>254.25357794999999</v>
      </c>
      <c r="E1888">
        <f>'Pivot MRIP 12"'!E1891</f>
        <v>0.94160359434525431</v>
      </c>
      <c r="F1888">
        <f>'Pivot MRIP 12"'!F1891</f>
        <v>2</v>
      </c>
      <c r="G1888">
        <f>'Pivot MRIP 12"'!G1891</f>
        <v>6.2842892271189965E-3</v>
      </c>
      <c r="H1888">
        <f t="shared" si="95"/>
        <v>1.597803020867645</v>
      </c>
      <c r="I1888">
        <f t="shared" si="96"/>
        <v>1.50449706750468</v>
      </c>
    </row>
    <row r="1889" spans="1:9" x14ac:dyDescent="0.25">
      <c r="A1889">
        <f>'Pivot MRIP 12"'!A1892</f>
        <v>2014</v>
      </c>
      <c r="B1889" t="str">
        <f>'Pivot MRIP 12"'!B1892</f>
        <v>1742120141005005</v>
      </c>
      <c r="C1889">
        <f>'Pivot MRIP 12"'!C1892</f>
        <v>275.44543198999997</v>
      </c>
      <c r="D1889">
        <f>'Pivot MRIP 12"'!D1892</f>
        <v>275.44543198999997</v>
      </c>
      <c r="E1889">
        <f>'Pivot MRIP 12"'!E1892</f>
        <v>0.94160359434525431</v>
      </c>
      <c r="F1889">
        <f>'Pivot MRIP 12"'!F1892</f>
        <v>16</v>
      </c>
      <c r="G1889">
        <f>'Pivot MRIP 12"'!G1892</f>
        <v>2.5137156908475986E-2</v>
      </c>
      <c r="H1889">
        <f t="shared" si="95"/>
        <v>6.9239150436555805</v>
      </c>
      <c r="I1889">
        <f t="shared" si="96"/>
        <v>6.5195832920472734</v>
      </c>
    </row>
    <row r="1890" spans="1:9" x14ac:dyDescent="0.25">
      <c r="A1890">
        <f>'Pivot MRIP 12"'!A1893</f>
        <v>2014</v>
      </c>
      <c r="B1890" t="str">
        <f>'Pivot MRIP 12"'!B1893</f>
        <v>1742120141010007</v>
      </c>
      <c r="C1890">
        <f>'Pivot MRIP 12"'!C1893</f>
        <v>192.92215026</v>
      </c>
      <c r="D1890">
        <f>'Pivot MRIP 12"'!D1893</f>
        <v>192.92215026</v>
      </c>
      <c r="E1890">
        <f>'Pivot MRIP 12"'!E1893</f>
        <v>0.94160359434525442</v>
      </c>
      <c r="F1890">
        <f>'Pivot MRIP 12"'!F1893</f>
        <v>2</v>
      </c>
      <c r="G1890">
        <f>'Pivot MRIP 12"'!G1893</f>
        <v>1.8852867681356991E-2</v>
      </c>
      <c r="H1890">
        <f t="shared" si="95"/>
        <v>3.6371357716546511</v>
      </c>
      <c r="I1890">
        <f t="shared" si="96"/>
        <v>3.4247401157117201</v>
      </c>
    </row>
    <row r="1891" spans="1:9" x14ac:dyDescent="0.25">
      <c r="A1891">
        <f>'Pivot MRIP 12"'!A1894</f>
        <v>2014</v>
      </c>
      <c r="B1891" t="str">
        <f>'Pivot MRIP 12"'!B1894</f>
        <v>1742120141031004</v>
      </c>
      <c r="C1891">
        <f>'Pivot MRIP 12"'!C1894</f>
        <v>416.04554416000002</v>
      </c>
      <c r="D1891">
        <f>'Pivot MRIP 12"'!D1894</f>
        <v>416.04554416000002</v>
      </c>
      <c r="E1891">
        <f>'Pivot MRIP 12"'!E1894</f>
        <v>0.94160359434525442</v>
      </c>
      <c r="F1891">
        <f>'Pivot MRIP 12"'!F1894</f>
        <v>4</v>
      </c>
      <c r="G1891">
        <f>'Pivot MRIP 12"'!G1894</f>
        <v>5.6558603044070968E-2</v>
      </c>
      <c r="H1891">
        <f t="shared" si="95"/>
        <v>23.530954780399938</v>
      </c>
      <c r="I1891">
        <f t="shared" si="96"/>
        <v>22.156831599600228</v>
      </c>
    </row>
    <row r="1892" spans="1:9" x14ac:dyDescent="0.25">
      <c r="A1892">
        <f>'Pivot MRIP 12"'!A1895</f>
        <v>2014</v>
      </c>
      <c r="B1892" t="str">
        <f>'Pivot MRIP 12"'!B1895</f>
        <v>1748320141220004</v>
      </c>
      <c r="C1892">
        <f>'Pivot MRIP 12"'!C1895</f>
        <v>624.56311616000005</v>
      </c>
      <c r="D1892">
        <f>'Pivot MRIP 12"'!D1895</f>
        <v>624.56311616000005</v>
      </c>
      <c r="E1892">
        <f>'Pivot MRIP 12"'!E1895</f>
        <v>1.3227735731092654</v>
      </c>
      <c r="F1892">
        <f>'Pivot MRIP 12"'!F1895</f>
        <v>1</v>
      </c>
      <c r="G1892">
        <f>'Pivot MRIP 12"'!G1895</f>
        <v>1</v>
      </c>
      <c r="H1892">
        <f t="shared" ref="H1892:H1893" si="97">G1892*C1892</f>
        <v>624.56311616000005</v>
      </c>
      <c r="I1892">
        <f t="shared" ref="I1892:I1893" si="98">E1892*H1892</f>
        <v>826.15558479522042</v>
      </c>
    </row>
    <row r="1893" spans="1:9" x14ac:dyDescent="0.25">
      <c r="A1893">
        <f>'Pivot MRIP 12"'!A1896</f>
        <v>2014</v>
      </c>
      <c r="B1893" t="str">
        <f>'Pivot MRIP 12"'!B1896</f>
        <v>1748320141220007</v>
      </c>
      <c r="C1893">
        <f>'Pivot MRIP 12"'!C1896</f>
        <v>624.56311616000005</v>
      </c>
      <c r="D1893">
        <f>'Pivot MRIP 12"'!D1896</f>
        <v>624.56311616000005</v>
      </c>
      <c r="E1893">
        <f>'Pivot MRIP 12"'!E1896</f>
        <v>0.94160359434525442</v>
      </c>
      <c r="F1893">
        <f>'Pivot MRIP 12"'!F1896</f>
        <v>1</v>
      </c>
      <c r="G1893">
        <f>'Pivot MRIP 12"'!G1896</f>
        <v>3.7705735362713981E-2</v>
      </c>
      <c r="H1893">
        <f t="shared" si="97"/>
        <v>23.549611575240952</v>
      </c>
      <c r="I1893">
        <f t="shared" si="98"/>
        <v>22.174398904681489</v>
      </c>
    </row>
    <row r="1894" spans="1:9" x14ac:dyDescent="0.25">
      <c r="A1894">
        <f>'Pivot MRIP 12"'!A1897</f>
        <v>2014</v>
      </c>
      <c r="B1894" t="str">
        <f>'Pivot MRIP 12"'!B1897</f>
        <v>2515620140809002</v>
      </c>
      <c r="C1894">
        <f>'Pivot MRIP 12"'!C1897</f>
        <v>1751.4431910000001</v>
      </c>
      <c r="D1894">
        <f>'Pivot MRIP 12"'!D1897</f>
        <v>1751.4431910000001</v>
      </c>
      <c r="E1894">
        <f>'Pivot MRIP 12"'!E1897</f>
        <v>0.94160359434525431</v>
      </c>
      <c r="F1894">
        <f>'Pivot MRIP 12"'!F1897</f>
        <v>4</v>
      </c>
      <c r="G1894">
        <f>'Pivot MRIP 12"'!G1897</f>
        <v>6.2842892271189965E-3</v>
      </c>
      <c r="H1894">
        <f t="shared" ref="H1894" si="99">G1894*C1894</f>
        <v>11.006575577112219</v>
      </c>
      <c r="I1894">
        <f t="shared" ref="I1894" si="100">E1894*H1894</f>
        <v>10.363831124841557</v>
      </c>
    </row>
  </sheetData>
  <mergeCells count="6">
    <mergeCell ref="T27:U27"/>
    <mergeCell ref="K1:K2"/>
    <mergeCell ref="L1:M1"/>
    <mergeCell ref="N1:O1"/>
    <mergeCell ref="K8:P20"/>
    <mergeCell ref="S27:S28"/>
  </mergeCells>
  <pageMargins left="0.7" right="0.7" top="0.75" bottom="0.75" header="0.3" footer="0.3"/>
  <pageSetup orientation="portrait" horizontalDpi="1200" verticalDpi="12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R1894"/>
  <sheetViews>
    <sheetView workbookViewId="0">
      <selection activeCell="O55" sqref="O55"/>
    </sheetView>
  </sheetViews>
  <sheetFormatPr defaultRowHeight="15" x14ac:dyDescent="0.25"/>
  <cols>
    <col min="1" max="1" width="5" bestFit="1" customWidth="1"/>
    <col min="2" max="2" width="17.28515625" bestFit="1" customWidth="1"/>
    <col min="3" max="5" width="12" bestFit="1" customWidth="1"/>
    <col min="6" max="6" width="6.85546875" bestFit="1" customWidth="1"/>
    <col min="7" max="9" width="12" bestFit="1" customWidth="1"/>
    <col min="10" max="10" width="14.28515625" bestFit="1" customWidth="1"/>
    <col min="11" max="11" width="12.5703125" bestFit="1" customWidth="1"/>
    <col min="12" max="12" width="14.28515625" bestFit="1" customWidth="1"/>
    <col min="13" max="13" width="15" bestFit="1" customWidth="1"/>
    <col min="14" max="18" width="18" bestFit="1" customWidth="1"/>
    <col min="19" max="19" width="12.5703125" bestFit="1" customWidth="1"/>
    <col min="20" max="20" width="18.5703125" bestFit="1" customWidth="1"/>
    <col min="21" max="21" width="13.28515625" bestFit="1" customWidth="1"/>
    <col min="22" max="22" width="14.28515625" bestFit="1" customWidth="1"/>
    <col min="23" max="23" width="15" bestFit="1" customWidth="1"/>
    <col min="24" max="24" width="19.7109375" bestFit="1" customWidth="1"/>
    <col min="25" max="25" width="20.7109375" bestFit="1" customWidth="1"/>
    <col min="26" max="26" width="13.42578125" bestFit="1" customWidth="1"/>
    <col min="27" max="27" width="12" bestFit="1" customWidth="1"/>
    <col min="28" max="28" width="5.140625" bestFit="1" customWidth="1"/>
    <col min="29" max="29" width="8.140625" bestFit="1" customWidth="1"/>
    <col min="30" max="30" width="5" bestFit="1" customWidth="1"/>
    <col min="31" max="31" width="17.28515625" bestFit="1" customWidth="1"/>
    <col min="32" max="33" width="12" bestFit="1" customWidth="1"/>
    <col min="34" max="34" width="6.85546875" bestFit="1" customWidth="1"/>
    <col min="35" max="35" width="12" bestFit="1" customWidth="1"/>
    <col min="36" max="36" width="12" customWidth="1"/>
    <col min="37" max="37" width="12" bestFit="1" customWidth="1"/>
    <col min="38" max="38" width="12" customWidth="1"/>
    <col min="39" max="39" width="12" bestFit="1" customWidth="1"/>
    <col min="40" max="40" width="12.28515625" bestFit="1" customWidth="1"/>
    <col min="41" max="41" width="13.28515625" bestFit="1" customWidth="1"/>
    <col min="42" max="42" width="5" bestFit="1" customWidth="1"/>
    <col min="43" max="43" width="12" bestFit="1" customWidth="1"/>
    <col min="44" max="44" width="12.7109375" bestFit="1" customWidth="1"/>
    <col min="45" max="45" width="12" bestFit="1" customWidth="1"/>
    <col min="46" max="46" width="5" bestFit="1" customWidth="1"/>
    <col min="47" max="47" width="7.7109375" bestFit="1" customWidth="1"/>
    <col min="48" max="48" width="12" bestFit="1" customWidth="1"/>
    <col min="49" max="49" width="12.7109375" bestFit="1" customWidth="1"/>
    <col min="50" max="50" width="12" bestFit="1" customWidth="1"/>
    <col min="51" max="51" width="5" bestFit="1" customWidth="1"/>
    <col min="52" max="52" width="7.7109375" bestFit="1" customWidth="1"/>
    <col min="53" max="53" width="12" bestFit="1" customWidth="1"/>
    <col min="54" max="54" width="12.7109375" bestFit="1" customWidth="1"/>
    <col min="55" max="55" width="12" bestFit="1" customWidth="1"/>
    <col min="56" max="56" width="5" bestFit="1" customWidth="1"/>
    <col min="57" max="57" width="7.7109375" bestFit="1" customWidth="1"/>
    <col min="58" max="58" width="12" bestFit="1" customWidth="1"/>
    <col min="59" max="59" width="12.7109375" bestFit="1" customWidth="1"/>
    <col min="60" max="60" width="12" bestFit="1" customWidth="1"/>
    <col min="61" max="61" width="5" bestFit="1" customWidth="1"/>
    <col min="62" max="62" width="7.7109375" bestFit="1" customWidth="1"/>
    <col min="63" max="63" width="12" bestFit="1" customWidth="1"/>
    <col min="64" max="64" width="12.7109375" bestFit="1" customWidth="1"/>
    <col min="65" max="65" width="12" bestFit="1" customWidth="1"/>
    <col min="66" max="66" width="6" bestFit="1" customWidth="1"/>
    <col min="67" max="67" width="8.7109375" bestFit="1" customWidth="1"/>
    <col min="68" max="68" width="12" bestFit="1" customWidth="1"/>
    <col min="69" max="69" width="13.7109375" bestFit="1" customWidth="1"/>
    <col min="70" max="70" width="12" bestFit="1" customWidth="1"/>
  </cols>
  <sheetData>
    <row r="1" spans="1:70" x14ac:dyDescent="0.25">
      <c r="A1" t="s">
        <v>1715</v>
      </c>
      <c r="B1" t="s">
        <v>1731</v>
      </c>
      <c r="C1" t="s">
        <v>1732</v>
      </c>
      <c r="D1" t="s">
        <v>2151</v>
      </c>
      <c r="E1" t="s">
        <v>1734</v>
      </c>
      <c r="F1" t="s">
        <v>1733</v>
      </c>
      <c r="G1" t="s">
        <v>1</v>
      </c>
      <c r="H1" t="s">
        <v>2094</v>
      </c>
      <c r="I1" t="s">
        <v>1757</v>
      </c>
      <c r="K1" s="104" t="s">
        <v>1715</v>
      </c>
      <c r="L1" s="129" t="s">
        <v>2170</v>
      </c>
      <c r="M1" s="130"/>
      <c r="N1" s="129" t="s">
        <v>2171</v>
      </c>
      <c r="O1" s="130"/>
      <c r="S1" s="1" t="s">
        <v>1713</v>
      </c>
      <c r="T1" t="s">
        <v>2095</v>
      </c>
      <c r="U1" t="s">
        <v>1789</v>
      </c>
      <c r="V1" t="s">
        <v>2123</v>
      </c>
      <c r="W1" t="s">
        <v>2152</v>
      </c>
      <c r="AD1" t="s">
        <v>1715</v>
      </c>
      <c r="AE1" t="s">
        <v>1731</v>
      </c>
      <c r="AF1" t="s">
        <v>1732</v>
      </c>
      <c r="AG1" t="s">
        <v>2151</v>
      </c>
      <c r="AH1" t="s">
        <v>1733</v>
      </c>
      <c r="AI1" t="s">
        <v>2086</v>
      </c>
      <c r="AJ1" t="s">
        <v>2201</v>
      </c>
      <c r="AK1" t="s">
        <v>1782</v>
      </c>
      <c r="AL1" t="s">
        <v>2189</v>
      </c>
      <c r="AM1" t="s">
        <v>2202</v>
      </c>
      <c r="AN1" t="s">
        <v>2159</v>
      </c>
      <c r="AO1" t="s">
        <v>2203</v>
      </c>
      <c r="AP1" t="s">
        <v>1711</v>
      </c>
      <c r="AQ1" t="s">
        <v>2096</v>
      </c>
      <c r="AR1" t="s">
        <v>2097</v>
      </c>
      <c r="AS1" t="s">
        <v>1760</v>
      </c>
      <c r="AT1" t="s">
        <v>1740</v>
      </c>
      <c r="AU1" t="s">
        <v>1741</v>
      </c>
      <c r="AV1" t="s">
        <v>2098</v>
      </c>
      <c r="AW1" t="s">
        <v>2099</v>
      </c>
      <c r="AX1" t="s">
        <v>1761</v>
      </c>
      <c r="AY1" t="s">
        <v>1742</v>
      </c>
      <c r="AZ1" t="s">
        <v>1743</v>
      </c>
      <c r="BA1" t="s">
        <v>2100</v>
      </c>
      <c r="BB1" t="s">
        <v>2101</v>
      </c>
      <c r="BC1" t="s">
        <v>1762</v>
      </c>
      <c r="BD1" t="s">
        <v>1751</v>
      </c>
      <c r="BE1" t="s">
        <v>1752</v>
      </c>
      <c r="BF1" t="s">
        <v>2102</v>
      </c>
      <c r="BG1" t="s">
        <v>2103</v>
      </c>
      <c r="BH1" t="s">
        <v>1763</v>
      </c>
      <c r="BI1" t="s">
        <v>1753</v>
      </c>
      <c r="BJ1" t="s">
        <v>1754</v>
      </c>
      <c r="BK1" t="s">
        <v>2104</v>
      </c>
      <c r="BL1" t="s">
        <v>2105</v>
      </c>
      <c r="BM1" t="s">
        <v>1764</v>
      </c>
      <c r="BN1" t="s">
        <v>1755</v>
      </c>
      <c r="BO1" t="s">
        <v>1756</v>
      </c>
      <c r="BP1" t="s">
        <v>2106</v>
      </c>
      <c r="BQ1" t="s">
        <v>2107</v>
      </c>
      <c r="BR1" t="s">
        <v>1765</v>
      </c>
    </row>
    <row r="2" spans="1:70" x14ac:dyDescent="0.25">
      <c r="A2">
        <f>'Pivot MRIP 11"'!A5</f>
        <v>2013</v>
      </c>
      <c r="B2" t="str">
        <f>'Pivot MRIP 11"'!B5</f>
        <v>1103820130608001</v>
      </c>
      <c r="C2">
        <f>'Pivot MRIP 11"'!C5</f>
        <v>159.70916518000001</v>
      </c>
      <c r="D2">
        <f>'Pivot MRIP 11"'!D5</f>
        <v>159.70916518000001</v>
      </c>
      <c r="E2">
        <f>'Pivot MRIP 11"'!E5</f>
        <v>0.84441310922369939</v>
      </c>
      <c r="F2">
        <f>'Pivot MRIP 11"'!F5</f>
        <v>6</v>
      </c>
      <c r="G2">
        <f>'Pivot MRIP 11"'!G5</f>
        <v>6.2904417014946146E-2</v>
      </c>
      <c r="H2">
        <f t="shared" ref="H2:H65" si="0">G2*C2</f>
        <v>10.046411927591638</v>
      </c>
      <c r="I2">
        <f t="shared" ref="I2:I65" si="1">E2*H2</f>
        <v>8.4833219323197149</v>
      </c>
      <c r="K2" s="105"/>
      <c r="L2" s="28" t="s">
        <v>1758</v>
      </c>
      <c r="M2" s="29" t="s">
        <v>1759</v>
      </c>
      <c r="N2" s="28" t="s">
        <v>2155</v>
      </c>
      <c r="O2" s="29" t="s">
        <v>2156</v>
      </c>
      <c r="S2" s="2">
        <v>2013</v>
      </c>
      <c r="T2" s="3">
        <v>251730.0441178068</v>
      </c>
      <c r="U2" s="3">
        <v>297245.2309445226</v>
      </c>
      <c r="V2" s="3">
        <v>859</v>
      </c>
      <c r="W2" s="3">
        <v>381709.30729886203</v>
      </c>
      <c r="AD2">
        <f>'Pivot MRIP 11"'!M5</f>
        <v>2013</v>
      </c>
      <c r="AE2" t="str">
        <f>'Pivot MRIP 11"'!N5</f>
        <v>1104820130601004</v>
      </c>
      <c r="AF2">
        <f>'Pivot MRIP 11"'!O5</f>
        <v>203.70411357</v>
      </c>
      <c r="AG2">
        <f>'Pivot MRIP 11"'!P5</f>
        <v>203.70411357</v>
      </c>
      <c r="AH2">
        <f>'Pivot MRIP 11"'!Q5</f>
        <v>2</v>
      </c>
      <c r="AI2">
        <f>'Pivot MRIP 11"'!R5</f>
        <v>7.8435996892597846</v>
      </c>
      <c r="AJ2">
        <f>'Pivot MRIP 11"'!S5</f>
        <v>10.338629719071719</v>
      </c>
      <c r="AK2">
        <f>'Pivot MRIP 11"'!T5</f>
        <v>1.8064342590837758E-2</v>
      </c>
      <c r="AL2">
        <f>'Pivot MRIP 11"'!U5</f>
        <v>2.426520638378021E-2</v>
      </c>
      <c r="AM2">
        <f>'Pivot MRIP 11"'!V5</f>
        <v>10.251617668059785</v>
      </c>
      <c r="AN2">
        <f>IF(AK2=0,0,AL2/AK2)</f>
        <v>1.3432654004296583</v>
      </c>
      <c r="AO2">
        <f>(AI2+AK2)/AM2</f>
        <v>0.76687058437076061</v>
      </c>
      <c r="AP2">
        <f t="shared" ref="AP2:AP18" si="2">$AH2*5</f>
        <v>10</v>
      </c>
      <c r="AQ2">
        <f t="shared" ref="AQ2:AQ18" si="3">AI2</f>
        <v>7.8435996892597846</v>
      </c>
      <c r="AR2">
        <f t="shared" ref="AR2:AR18" si="4">$AF2*AQ2</f>
        <v>1597.773521898592</v>
      </c>
      <c r="AS2">
        <f>AJ2*AF2</f>
        <v>2106.0214024519628</v>
      </c>
      <c r="AT2">
        <f t="shared" ref="AT2:AT18" si="5">$AH2*6</f>
        <v>12</v>
      </c>
      <c r="AU2">
        <f t="shared" ref="AU2:AU18" si="6">IF(($AK2+$AM2)&gt;=AT2,1,0)</f>
        <v>0</v>
      </c>
      <c r="AV2">
        <f t="shared" ref="AV2:AV18" si="7">IF(AND(AU2=1,$AM2&gt;=AT2),$AI2,IF(AND(AU2=1,$AM2&lt;AT2),AT2*$AO2,$AI2+$AK2))</f>
        <v>7.8616640318506219</v>
      </c>
      <c r="AW2">
        <f t="shared" ref="AW2:AW18" si="8">AV2*$AF2</f>
        <v>1601.4533027932832</v>
      </c>
      <c r="AX2">
        <f>(IF(AND(AU2=1,$AM2&gt;=AT2),$AJ2,IF(AND(AU2=1,$AM2&lt;AT2),$AJ2+((AT2-$AK2)*$AO2*$AN2),$AJ2+$AL2)))*$AF2</f>
        <v>2110.9643248089637</v>
      </c>
      <c r="AY2">
        <f t="shared" ref="AY2:AY18" si="9">$AH2*7</f>
        <v>14</v>
      </c>
      <c r="AZ2">
        <f t="shared" ref="AZ2:AZ18" si="10">IF(($AK2+$AM2)&gt;=AY2,1,0)</f>
        <v>0</v>
      </c>
      <c r="BA2">
        <f t="shared" ref="BA2:BA18" si="11">IF(AND(AZ2=1,$AM2&gt;=AY2),$AI2,IF(AND(AZ2=1,$AM2&lt;AY2),AY2*$AO2,$AI2+$AK2))</f>
        <v>7.8616640318506219</v>
      </c>
      <c r="BB2">
        <f t="shared" ref="BB2:BB18" si="12">BA2*$AF2</f>
        <v>1601.4533027932832</v>
      </c>
      <c r="BC2">
        <f>(IF(AND(AZ2=1,$AM2&gt;=AY2),$AJ2,IF(AND(AZ2=1,$AM2&lt;AY2),$AJ2+((AY2-$AK2)*$AO2*$AN2),$AJ2+$AL2)))*$AF2</f>
        <v>2110.9643248089637</v>
      </c>
      <c r="BD2">
        <f t="shared" ref="BD2:BD18" si="13">$AH2*8</f>
        <v>16</v>
      </c>
      <c r="BE2">
        <f t="shared" ref="BE2:BE18" si="14">IF(($AK2+$AM2)&gt;=BD2,1,0)</f>
        <v>0</v>
      </c>
      <c r="BF2">
        <f t="shared" ref="BF2:BF18" si="15">IF(AND(BE2=1,$AM2&gt;=BD2),$AI2,IF(AND(BE2=1,$AM2&lt;BD2),BD2*$AO2,$AI2+$AK2))</f>
        <v>7.8616640318506219</v>
      </c>
      <c r="BG2">
        <f t="shared" ref="BG2:BG18" si="16">BF2*$AF2</f>
        <v>1601.4533027932832</v>
      </c>
      <c r="BH2">
        <f>(IF(AND(BE2=1,$AM2&gt;=BD2),$AJ2,IF(AND(BE2=1,$AM2&lt;BD2),$AJ2+((BD2-$AK2)*$AO2*$AN2),$AJ2+$AL2)))*$AF2</f>
        <v>2110.9643248089637</v>
      </c>
      <c r="BI2">
        <f t="shared" ref="BI2:BI18" si="17">$AH2*9</f>
        <v>18</v>
      </c>
      <c r="BJ2">
        <f t="shared" ref="BJ2:BJ18" si="18">IF(($AK2+$AM2)&gt;=BI2,1,0)</f>
        <v>0</v>
      </c>
      <c r="BK2">
        <f t="shared" ref="BK2:BK18" si="19">IF(AND(BJ2=1,$AM2&gt;=BI2),$AI2,IF(AND(BJ2=1,$AM2&lt;BI2),BI2*$AO2,$AI2+$AK2))</f>
        <v>7.8616640318506219</v>
      </c>
      <c r="BL2">
        <f t="shared" ref="BL2:BL18" si="20">BK2*$AF2</f>
        <v>1601.4533027932832</v>
      </c>
      <c r="BM2">
        <f>(IF(AND(BJ2=1,$AM2&gt;=BI2),$AJ2,IF(AND(BJ2=1,$AM2&lt;BI2),$AJ2+((BI2-$AK2)*$AO2*$AN2),$AJ2+$AL2)))*$AF2</f>
        <v>2110.9643248089637</v>
      </c>
      <c r="BN2">
        <f t="shared" ref="BN2:BN18" si="21">$AH2*10</f>
        <v>20</v>
      </c>
      <c r="BO2">
        <f t="shared" ref="BO2:BO18" si="22">IF(($AK2+$AM2)&gt;=BN2,1,0)</f>
        <v>0</v>
      </c>
      <c r="BP2">
        <f t="shared" ref="BP2:BP18" si="23">IF(AND(BO2=1,$AM2&gt;=BN2),$AI2,IF(AND(BO2=1,$AM2&lt;BN2),BN2*$AO2,$AI2+$AK2))</f>
        <v>7.8616640318506219</v>
      </c>
      <c r="BQ2">
        <f t="shared" ref="BQ2:BQ18" si="24">BP2*$AF2</f>
        <v>1601.4533027932832</v>
      </c>
      <c r="BR2">
        <f>(IF(AND(BO2=1,$AM2&gt;=BN2),$AJ2,IF(AND(BO2=1,$AM2&lt;BN2),$AJ2+((BN2-$AK2)*$AO2*$AN2),$AJ2+$AL2)))*$AF2</f>
        <v>2110.9643248089637</v>
      </c>
    </row>
    <row r="3" spans="1:70" x14ac:dyDescent="0.25">
      <c r="A3">
        <f>'Pivot MRIP 11"'!A6</f>
        <v>2013</v>
      </c>
      <c r="B3" t="str">
        <f>'Pivot MRIP 11"'!B6</f>
        <v>1103820130608004</v>
      </c>
      <c r="C3">
        <f>'Pivot MRIP 11"'!C6</f>
        <v>159.70916518000001</v>
      </c>
      <c r="D3">
        <f>'Pivot MRIP 11"'!D6</f>
        <v>159.70916518000001</v>
      </c>
      <c r="E3">
        <f>'Pivot MRIP 11"'!E6</f>
        <v>0.84441310922369939</v>
      </c>
      <c r="F3">
        <f>'Pivot MRIP 11"'!F6</f>
        <v>2</v>
      </c>
      <c r="G3">
        <f>'Pivot MRIP 11"'!G6</f>
        <v>0.12580883402989229</v>
      </c>
      <c r="H3">
        <f t="shared" si="0"/>
        <v>20.092823855183276</v>
      </c>
      <c r="I3">
        <f t="shared" si="1"/>
        <v>16.96664386463943</v>
      </c>
      <c r="K3" s="26">
        <v>2013</v>
      </c>
      <c r="L3" s="30">
        <f>T2</f>
        <v>251730.0441178068</v>
      </c>
      <c r="M3" s="31">
        <f t="shared" ref="M3:O4" si="25">U2</f>
        <v>297245.2309445226</v>
      </c>
      <c r="N3" s="30">
        <f t="shared" si="25"/>
        <v>859</v>
      </c>
      <c r="O3" s="31">
        <f t="shared" si="25"/>
        <v>381709.30729886203</v>
      </c>
      <c r="S3" s="2">
        <v>2014</v>
      </c>
      <c r="T3" s="3">
        <v>355601.90295282076</v>
      </c>
      <c r="U3" s="3">
        <v>456506.60808208206</v>
      </c>
      <c r="V3" s="3">
        <v>1034</v>
      </c>
      <c r="W3" s="3">
        <v>511340.55496293952</v>
      </c>
      <c r="AD3">
        <f>'Pivot MRIP 11"'!M6</f>
        <v>2013</v>
      </c>
      <c r="AE3" t="str">
        <f>'Pivot MRIP 11"'!N6</f>
        <v>1106220130827002</v>
      </c>
      <c r="AF3">
        <f>'Pivot MRIP 11"'!O6</f>
        <v>72.594841809000002</v>
      </c>
      <c r="AG3">
        <f>'Pivot MRIP 11"'!P6</f>
        <v>72.594841809000002</v>
      </c>
      <c r="AH3">
        <f>'Pivot MRIP 11"'!Q6</f>
        <v>6</v>
      </c>
      <c r="AI3">
        <f>'Pivot MRIP 11"'!R6</f>
        <v>18.434082580999998</v>
      </c>
      <c r="AJ3">
        <f>'Pivot MRIP 11"'!S6</f>
        <v>30.480146603876953</v>
      </c>
      <c r="AK3">
        <f>'Pivot MRIP 11"'!T6</f>
        <v>0</v>
      </c>
      <c r="AL3">
        <f>'Pivot MRIP 11"'!U6</f>
        <v>0</v>
      </c>
      <c r="AM3">
        <f>'Pivot MRIP 11"'!V6</f>
        <v>30</v>
      </c>
      <c r="AN3">
        <f t="shared" ref="AN3:AN18" si="26">IF(AK3=0,0,AL3/AK3)</f>
        <v>0</v>
      </c>
      <c r="AO3">
        <f t="shared" ref="AO3:AO18" si="27">(AI3+AK3)/AM3</f>
        <v>0.61446941936666666</v>
      </c>
      <c r="AP3">
        <f t="shared" si="2"/>
        <v>30</v>
      </c>
      <c r="AQ3">
        <f t="shared" si="3"/>
        <v>18.434082580999998</v>
      </c>
      <c r="AR3">
        <f t="shared" si="4"/>
        <v>1338.2193088617373</v>
      </c>
      <c r="AS3">
        <f t="shared" ref="AS3:AS18" si="28">AJ3*AF3</f>
        <v>2212.7014210235761</v>
      </c>
      <c r="AT3">
        <f t="shared" si="5"/>
        <v>36</v>
      </c>
      <c r="AU3">
        <f t="shared" si="6"/>
        <v>0</v>
      </c>
      <c r="AV3">
        <f t="shared" si="7"/>
        <v>18.434082580999998</v>
      </c>
      <c r="AW3">
        <f t="shared" si="8"/>
        <v>1338.2193088617373</v>
      </c>
      <c r="AX3">
        <f t="shared" ref="AX3:AX18" si="29">(IF(AND(AU3=1,$AM3&gt;=AT3),$AJ3,IF(AND(AU3=1,$AM3&lt;AT3),$AJ3+((AT3-$AK3)*$AO3*$AN3),$AJ3+$AL3)))*$AF3</f>
        <v>2212.7014210235761</v>
      </c>
      <c r="AY3">
        <f t="shared" si="9"/>
        <v>42</v>
      </c>
      <c r="AZ3">
        <f t="shared" si="10"/>
        <v>0</v>
      </c>
      <c r="BA3">
        <f t="shared" si="11"/>
        <v>18.434082580999998</v>
      </c>
      <c r="BB3">
        <f t="shared" si="12"/>
        <v>1338.2193088617373</v>
      </c>
      <c r="BC3">
        <f t="shared" ref="BC3:BC18" si="30">(IF(AND(AZ3=1,$AM3&gt;=AY3),$AJ3,IF(AND(AZ3=1,$AM3&lt;AY3),$AJ3+((AY3-$AK3)*$AO3*$AN3),$AJ3+$AL3)))*$AF3</f>
        <v>2212.7014210235761</v>
      </c>
      <c r="BD3">
        <f t="shared" si="13"/>
        <v>48</v>
      </c>
      <c r="BE3">
        <f t="shared" si="14"/>
        <v>0</v>
      </c>
      <c r="BF3">
        <f t="shared" si="15"/>
        <v>18.434082580999998</v>
      </c>
      <c r="BG3">
        <f t="shared" si="16"/>
        <v>1338.2193088617373</v>
      </c>
      <c r="BH3">
        <f t="shared" ref="BH3:BH18" si="31">(IF(AND(BE3=1,$AM3&gt;=BD3),$AJ3,IF(AND(BE3=1,$AM3&lt;BD3),$AJ3+((BD3-$AK3)*$AO3*$AN3),$AJ3+$AL3)))*$AF3</f>
        <v>2212.7014210235761</v>
      </c>
      <c r="BI3">
        <f t="shared" si="17"/>
        <v>54</v>
      </c>
      <c r="BJ3">
        <f t="shared" si="18"/>
        <v>0</v>
      </c>
      <c r="BK3">
        <f t="shared" si="19"/>
        <v>18.434082580999998</v>
      </c>
      <c r="BL3">
        <f t="shared" si="20"/>
        <v>1338.2193088617373</v>
      </c>
      <c r="BM3">
        <f t="shared" ref="BM3:BM18" si="32">(IF(AND(BJ3=1,$AM3&gt;=BI3),$AJ3,IF(AND(BJ3=1,$AM3&lt;BI3),$AJ3+((BI3-$AK3)*$AO3*$AN3),$AJ3+$AL3)))*$AF3</f>
        <v>2212.7014210235761</v>
      </c>
      <c r="BN3">
        <f t="shared" si="21"/>
        <v>60</v>
      </c>
      <c r="BO3">
        <f t="shared" si="22"/>
        <v>0</v>
      </c>
      <c r="BP3">
        <f t="shared" si="23"/>
        <v>18.434082580999998</v>
      </c>
      <c r="BQ3">
        <f t="shared" si="24"/>
        <v>1338.2193088617373</v>
      </c>
      <c r="BR3">
        <f t="shared" ref="BR3:BR18" si="33">(IF(AND(BO3=1,$AM3&gt;=BN3),$AJ3,IF(AND(BO3=1,$AM3&lt;BN3),$AJ3+((BN3-$AK3)*$AO3*$AN3),$AJ3+$AL3)))*$AF3</f>
        <v>2212.7014210235761</v>
      </c>
    </row>
    <row r="4" spans="1:70" x14ac:dyDescent="0.25">
      <c r="A4">
        <f>'Pivot MRIP 11"'!A7</f>
        <v>2013</v>
      </c>
      <c r="B4" t="str">
        <f>'Pivot MRIP 11"'!B7</f>
        <v>1103820130608006</v>
      </c>
      <c r="C4">
        <f>'Pivot MRIP 11"'!C7</f>
        <v>159.70916518000001</v>
      </c>
      <c r="D4">
        <f>'Pivot MRIP 11"'!D7</f>
        <v>159.70916518000001</v>
      </c>
      <c r="E4">
        <f>'Pivot MRIP 11"'!E7</f>
        <v>0.84441310922369939</v>
      </c>
      <c r="F4">
        <f>'Pivot MRIP 11"'!F7</f>
        <v>3</v>
      </c>
      <c r="G4">
        <f>'Pivot MRIP 11"'!G7</f>
        <v>1.258088340298923E-2</v>
      </c>
      <c r="H4">
        <f t="shared" si="0"/>
        <v>2.0092823855183277</v>
      </c>
      <c r="I4">
        <f t="shared" si="1"/>
        <v>1.696664386463943</v>
      </c>
      <c r="K4" s="26">
        <v>2014</v>
      </c>
      <c r="L4" s="30">
        <f t="shared" ref="L4" si="34">T3</f>
        <v>355601.90295282076</v>
      </c>
      <c r="M4" s="31">
        <f t="shared" si="25"/>
        <v>456506.60808208206</v>
      </c>
      <c r="N4" s="30">
        <f t="shared" si="25"/>
        <v>1034</v>
      </c>
      <c r="O4" s="31">
        <f t="shared" si="25"/>
        <v>511340.55496293952</v>
      </c>
      <c r="S4" s="2" t="s">
        <v>1714</v>
      </c>
      <c r="T4" s="3">
        <v>607331.94707062712</v>
      </c>
      <c r="U4" s="3">
        <v>753751.83902660571</v>
      </c>
      <c r="V4" s="3">
        <v>1893</v>
      </c>
      <c r="W4" s="3">
        <v>893049.86226180056</v>
      </c>
      <c r="AD4">
        <f>'Pivot MRIP 11"'!M7</f>
        <v>2013</v>
      </c>
      <c r="AE4" t="str">
        <f>'Pivot MRIP 11"'!N7</f>
        <v>1108620130609001</v>
      </c>
      <c r="AF4">
        <f>'Pivot MRIP 11"'!O7</f>
        <v>158.97195993</v>
      </c>
      <c r="AG4">
        <f>'Pivot MRIP 11"'!P7</f>
        <v>158.97195993</v>
      </c>
      <c r="AH4">
        <f>'Pivot MRIP 11"'!Q7</f>
        <v>6</v>
      </c>
      <c r="AI4">
        <f>'Pivot MRIP 11"'!R7</f>
        <v>5.1635514842388597</v>
      </c>
      <c r="AJ4">
        <f>'Pivot MRIP 11"'!S7</f>
        <v>7.4684752349714669</v>
      </c>
      <c r="AK4">
        <f>'Pivot MRIP 11"'!T7</f>
        <v>1.1741822684044544E-2</v>
      </c>
      <c r="AL4">
        <f>'Pivot MRIP 11"'!U7</f>
        <v>1.5772384149457138E-2</v>
      </c>
      <c r="AM4">
        <f>'Pivot MRIP 11"'!V7</f>
        <v>30.163551484238859</v>
      </c>
      <c r="AN4">
        <f t="shared" si="26"/>
        <v>1.3432654004296583</v>
      </c>
      <c r="AO4">
        <f t="shared" si="27"/>
        <v>0.17157440196082721</v>
      </c>
      <c r="AP4">
        <f t="shared" si="2"/>
        <v>30</v>
      </c>
      <c r="AQ4">
        <f t="shared" si="3"/>
        <v>5.1635514842388597</v>
      </c>
      <c r="AR4">
        <f t="shared" si="4"/>
        <v>820.85989964891201</v>
      </c>
      <c r="AS4">
        <f t="shared" si="28"/>
        <v>1187.2781457920814</v>
      </c>
      <c r="AT4">
        <f t="shared" si="5"/>
        <v>36</v>
      </c>
      <c r="AU4">
        <f t="shared" si="6"/>
        <v>0</v>
      </c>
      <c r="AV4">
        <f t="shared" si="7"/>
        <v>5.1752933069229039</v>
      </c>
      <c r="AW4">
        <f t="shared" si="8"/>
        <v>822.72652021414501</v>
      </c>
      <c r="AX4">
        <f t="shared" si="29"/>
        <v>1189.7855126130894</v>
      </c>
      <c r="AY4">
        <f t="shared" si="9"/>
        <v>42</v>
      </c>
      <c r="AZ4">
        <f t="shared" si="10"/>
        <v>0</v>
      </c>
      <c r="BA4">
        <f t="shared" si="11"/>
        <v>5.1752933069229039</v>
      </c>
      <c r="BB4">
        <f t="shared" si="12"/>
        <v>822.72652021414501</v>
      </c>
      <c r="BC4">
        <f t="shared" si="30"/>
        <v>1189.7855126130894</v>
      </c>
      <c r="BD4">
        <f t="shared" si="13"/>
        <v>48</v>
      </c>
      <c r="BE4">
        <f t="shared" si="14"/>
        <v>0</v>
      </c>
      <c r="BF4">
        <f t="shared" si="15"/>
        <v>5.1752933069229039</v>
      </c>
      <c r="BG4">
        <f t="shared" si="16"/>
        <v>822.72652021414501</v>
      </c>
      <c r="BH4">
        <f t="shared" si="31"/>
        <v>1189.7855126130894</v>
      </c>
      <c r="BI4">
        <f t="shared" si="17"/>
        <v>54</v>
      </c>
      <c r="BJ4">
        <f t="shared" si="18"/>
        <v>0</v>
      </c>
      <c r="BK4">
        <f t="shared" si="19"/>
        <v>5.1752933069229039</v>
      </c>
      <c r="BL4">
        <f t="shared" si="20"/>
        <v>822.72652021414501</v>
      </c>
      <c r="BM4">
        <f t="shared" si="32"/>
        <v>1189.7855126130894</v>
      </c>
      <c r="BN4">
        <f t="shared" si="21"/>
        <v>60</v>
      </c>
      <c r="BO4">
        <f t="shared" si="22"/>
        <v>0</v>
      </c>
      <c r="BP4">
        <f t="shared" si="23"/>
        <v>5.1752933069229039</v>
      </c>
      <c r="BQ4">
        <f t="shared" si="24"/>
        <v>822.72652021414501</v>
      </c>
      <c r="BR4">
        <f t="shared" si="33"/>
        <v>1189.7855126130894</v>
      </c>
    </row>
    <row r="5" spans="1:70" ht="15.75" thickBot="1" x14ac:dyDescent="0.3">
      <c r="A5">
        <f>'Pivot MRIP 11"'!A8</f>
        <v>2013</v>
      </c>
      <c r="B5" t="str">
        <f>'Pivot MRIP 11"'!B8</f>
        <v>1103820130608009</v>
      </c>
      <c r="C5">
        <f>'Pivot MRIP 11"'!C8</f>
        <v>159.70916518000001</v>
      </c>
      <c r="D5">
        <f>'Pivot MRIP 11"'!D8</f>
        <v>159.70916518000001</v>
      </c>
      <c r="E5">
        <f>'Pivot MRIP 11"'!E8</f>
        <v>0.84441310922369928</v>
      </c>
      <c r="F5">
        <f>'Pivot MRIP 11"'!F8</f>
        <v>6</v>
      </c>
      <c r="G5">
        <f>'Pivot MRIP 11"'!G8</f>
        <v>8.8066183820924612E-2</v>
      </c>
      <c r="H5">
        <f t="shared" si="0"/>
        <v>14.064976698628294</v>
      </c>
      <c r="I5">
        <f t="shared" si="1"/>
        <v>11.876650705247599</v>
      </c>
      <c r="K5" s="27" t="s">
        <v>1744</v>
      </c>
      <c r="L5" s="32">
        <f>AVERAGE(L3:L4)</f>
        <v>303665.97353531379</v>
      </c>
      <c r="M5" s="33">
        <f>AVERAGE(M3:M4)</f>
        <v>376875.91951330233</v>
      </c>
      <c r="N5" s="32">
        <f>AVERAGE(N3:N4)</f>
        <v>946.5</v>
      </c>
      <c r="O5" s="33">
        <f>AVERAGE(O3:O4)</f>
        <v>446524.93113090075</v>
      </c>
      <c r="AD5">
        <f>'Pivot MRIP 11"'!M8</f>
        <v>2013</v>
      </c>
      <c r="AE5" t="str">
        <f>'Pivot MRIP 11"'!N8</f>
        <v>1515620130915024</v>
      </c>
      <c r="AF5">
        <f>'Pivot MRIP 11"'!O8</f>
        <v>830.74002922</v>
      </c>
      <c r="AG5">
        <f>'Pivot MRIP 11"'!P8</f>
        <v>830.74002922</v>
      </c>
      <c r="AH5">
        <f>'Pivot MRIP 11"'!Q8</f>
        <v>2</v>
      </c>
      <c r="AI5">
        <f>'Pivot MRIP 11"'!R8</f>
        <v>10</v>
      </c>
      <c r="AJ5">
        <f>'Pivot MRIP 11"'!S8</f>
        <v>18.651107380840642</v>
      </c>
      <c r="AK5">
        <f>'Pivot MRIP 11"'!T8</f>
        <v>0</v>
      </c>
      <c r="AL5">
        <f>'Pivot MRIP 11"'!U8</f>
        <v>0</v>
      </c>
      <c r="AM5">
        <f>'Pivot MRIP 11"'!V8</f>
        <v>10</v>
      </c>
      <c r="AN5">
        <f t="shared" si="26"/>
        <v>0</v>
      </c>
      <c r="AO5">
        <f t="shared" si="27"/>
        <v>1</v>
      </c>
      <c r="AP5">
        <f t="shared" si="2"/>
        <v>10</v>
      </c>
      <c r="AQ5">
        <f t="shared" si="3"/>
        <v>10</v>
      </c>
      <c r="AR5">
        <f t="shared" si="4"/>
        <v>8307.4002922</v>
      </c>
      <c r="AS5">
        <f t="shared" si="28"/>
        <v>15494.221490544913</v>
      </c>
      <c r="AT5">
        <f t="shared" si="5"/>
        <v>12</v>
      </c>
      <c r="AU5">
        <f t="shared" si="6"/>
        <v>0</v>
      </c>
      <c r="AV5">
        <f t="shared" si="7"/>
        <v>10</v>
      </c>
      <c r="AW5">
        <f t="shared" si="8"/>
        <v>8307.4002922</v>
      </c>
      <c r="AX5">
        <f t="shared" si="29"/>
        <v>15494.221490544913</v>
      </c>
      <c r="AY5">
        <f t="shared" si="9"/>
        <v>14</v>
      </c>
      <c r="AZ5">
        <f t="shared" si="10"/>
        <v>0</v>
      </c>
      <c r="BA5">
        <f t="shared" si="11"/>
        <v>10</v>
      </c>
      <c r="BB5">
        <f t="shared" si="12"/>
        <v>8307.4002922</v>
      </c>
      <c r="BC5">
        <f t="shared" si="30"/>
        <v>15494.221490544913</v>
      </c>
      <c r="BD5">
        <f t="shared" si="13"/>
        <v>16</v>
      </c>
      <c r="BE5">
        <f t="shared" si="14"/>
        <v>0</v>
      </c>
      <c r="BF5">
        <f t="shared" si="15"/>
        <v>10</v>
      </c>
      <c r="BG5">
        <f t="shared" si="16"/>
        <v>8307.4002922</v>
      </c>
      <c r="BH5">
        <f t="shared" si="31"/>
        <v>15494.221490544913</v>
      </c>
      <c r="BI5">
        <f t="shared" si="17"/>
        <v>18</v>
      </c>
      <c r="BJ5">
        <f t="shared" si="18"/>
        <v>0</v>
      </c>
      <c r="BK5">
        <f t="shared" si="19"/>
        <v>10</v>
      </c>
      <c r="BL5">
        <f t="shared" si="20"/>
        <v>8307.4002922</v>
      </c>
      <c r="BM5">
        <f t="shared" si="32"/>
        <v>15494.221490544913</v>
      </c>
      <c r="BN5">
        <f t="shared" si="21"/>
        <v>20</v>
      </c>
      <c r="BO5">
        <f t="shared" si="22"/>
        <v>0</v>
      </c>
      <c r="BP5">
        <f t="shared" si="23"/>
        <v>10</v>
      </c>
      <c r="BQ5">
        <f t="shared" si="24"/>
        <v>8307.4002922</v>
      </c>
      <c r="BR5">
        <f t="shared" si="33"/>
        <v>15494.221490544913</v>
      </c>
    </row>
    <row r="6" spans="1:70" x14ac:dyDescent="0.25">
      <c r="A6">
        <f>'Pivot MRIP 11"'!A9</f>
        <v>2013</v>
      </c>
      <c r="B6" t="str">
        <f>'Pivot MRIP 11"'!B9</f>
        <v>1103820130608012</v>
      </c>
      <c r="C6">
        <f>'Pivot MRIP 11"'!C9</f>
        <v>190.75555617000001</v>
      </c>
      <c r="D6">
        <f>'Pivot MRIP 11"'!D9</f>
        <v>190.75555617000001</v>
      </c>
      <c r="E6">
        <f>'Pivot MRIP 11"'!E9</f>
        <v>0.84441310922369928</v>
      </c>
      <c r="F6">
        <f>'Pivot MRIP 11"'!F9</f>
        <v>6</v>
      </c>
      <c r="G6">
        <f>'Pivot MRIP 11"'!G9</f>
        <v>0.35226473528369845</v>
      </c>
      <c r="H6">
        <f t="shared" si="0"/>
        <v>67.196455498119718</v>
      </c>
      <c r="I6">
        <f t="shared" si="1"/>
        <v>56.741567915979211</v>
      </c>
      <c r="K6" s="60"/>
      <c r="L6" s="60"/>
      <c r="M6" s="60"/>
      <c r="N6" s="60"/>
      <c r="O6" s="60"/>
      <c r="AD6">
        <f>'Pivot MRIP 11"'!M9</f>
        <v>2013</v>
      </c>
      <c r="AE6" t="str">
        <f>'Pivot MRIP 11"'!N9</f>
        <v>1554220130727005</v>
      </c>
      <c r="AF6">
        <f>'Pivot MRIP 11"'!O9</f>
        <v>361.93271391000002</v>
      </c>
      <c r="AG6">
        <f>'Pivot MRIP 11"'!P9</f>
        <v>361.93271391000002</v>
      </c>
      <c r="AH6">
        <f>'Pivot MRIP 11"'!Q9</f>
        <v>1</v>
      </c>
      <c r="AI6">
        <f>'Pivot MRIP 11"'!R9</f>
        <v>6.0754853004179354</v>
      </c>
      <c r="AJ6">
        <f>'Pivot MRIP 11"'!S9</f>
        <v>4.1907943253275022</v>
      </c>
      <c r="AK6">
        <f>'Pivot MRIP 11"'!T9</f>
        <v>5.4193027772513275E-3</v>
      </c>
      <c r="AL6">
        <f>'Pivot MRIP 11"'!U9</f>
        <v>7.2795619151340635E-3</v>
      </c>
      <c r="AM6">
        <f>'Pivot MRIP 11"'!V9</f>
        <v>6.0754853004179354</v>
      </c>
      <c r="AN6">
        <f t="shared" si="26"/>
        <v>1.3432654004296583</v>
      </c>
      <c r="AO6">
        <f t="shared" si="27"/>
        <v>1.0008919950438986</v>
      </c>
      <c r="AP6">
        <f t="shared" si="2"/>
        <v>5</v>
      </c>
      <c r="AQ6">
        <f t="shared" si="3"/>
        <v>6.0754853004179354</v>
      </c>
      <c r="AR6">
        <f t="shared" si="4"/>
        <v>2198.916883100575</v>
      </c>
      <c r="AS6">
        <f t="shared" si="28"/>
        <v>1516.7855636044103</v>
      </c>
      <c r="AT6">
        <f t="shared" si="5"/>
        <v>6</v>
      </c>
      <c r="AU6">
        <f t="shared" si="6"/>
        <v>1</v>
      </c>
      <c r="AV6">
        <f t="shared" si="7"/>
        <v>6.0754853004179354</v>
      </c>
      <c r="AW6">
        <f t="shared" si="8"/>
        <v>2198.916883100575</v>
      </c>
      <c r="AX6">
        <f t="shared" si="29"/>
        <v>1516.7855636044103</v>
      </c>
      <c r="AY6">
        <f t="shared" si="9"/>
        <v>7</v>
      </c>
      <c r="AZ6">
        <f t="shared" si="10"/>
        <v>0</v>
      </c>
      <c r="BA6">
        <f t="shared" si="11"/>
        <v>6.0809046031951866</v>
      </c>
      <c r="BB6">
        <f t="shared" si="12"/>
        <v>2200.8783060622454</v>
      </c>
      <c r="BC6">
        <f t="shared" si="30"/>
        <v>1519.4202752044309</v>
      </c>
      <c r="BD6">
        <f t="shared" si="13"/>
        <v>8</v>
      </c>
      <c r="BE6">
        <f t="shared" si="14"/>
        <v>0</v>
      </c>
      <c r="BF6">
        <f t="shared" si="15"/>
        <v>6.0809046031951866</v>
      </c>
      <c r="BG6">
        <f t="shared" si="16"/>
        <v>2200.8783060622454</v>
      </c>
      <c r="BH6">
        <f t="shared" si="31"/>
        <v>1519.4202752044309</v>
      </c>
      <c r="BI6">
        <f t="shared" si="17"/>
        <v>9</v>
      </c>
      <c r="BJ6">
        <f t="shared" si="18"/>
        <v>0</v>
      </c>
      <c r="BK6">
        <f t="shared" si="19"/>
        <v>6.0809046031951866</v>
      </c>
      <c r="BL6">
        <f t="shared" si="20"/>
        <v>2200.8783060622454</v>
      </c>
      <c r="BM6">
        <f t="shared" si="32"/>
        <v>1519.4202752044309</v>
      </c>
      <c r="BN6">
        <f t="shared" si="21"/>
        <v>10</v>
      </c>
      <c r="BO6">
        <f t="shared" si="22"/>
        <v>0</v>
      </c>
      <c r="BP6">
        <f t="shared" si="23"/>
        <v>6.0809046031951866</v>
      </c>
      <c r="BQ6">
        <f t="shared" si="24"/>
        <v>2200.8783060622454</v>
      </c>
      <c r="BR6">
        <f t="shared" si="33"/>
        <v>1519.4202752044309</v>
      </c>
    </row>
    <row r="7" spans="1:70" x14ac:dyDescent="0.25">
      <c r="A7">
        <f>'Pivot MRIP 11"'!A10</f>
        <v>2013</v>
      </c>
      <c r="B7" t="str">
        <f>'Pivot MRIP 11"'!B10</f>
        <v>1103820130621004</v>
      </c>
      <c r="C7">
        <f>'Pivot MRIP 11"'!C10</f>
        <v>136.54431944999999</v>
      </c>
      <c r="D7">
        <f>'Pivot MRIP 11"'!D10</f>
        <v>136.54431944999999</v>
      </c>
      <c r="E7">
        <f>'Pivot MRIP 11"'!E10</f>
        <v>0.84441310922369939</v>
      </c>
      <c r="F7">
        <f>'Pivot MRIP 11"'!F10</f>
        <v>4</v>
      </c>
      <c r="G7">
        <f>'Pivot MRIP 11"'!G10</f>
        <v>1.258088340298923E-2</v>
      </c>
      <c r="H7">
        <f t="shared" si="0"/>
        <v>1.7178481623409643</v>
      </c>
      <c r="I7">
        <f t="shared" si="1"/>
        <v>1.450573507936552</v>
      </c>
      <c r="AD7">
        <f>'Pivot MRIP 11"'!M10</f>
        <v>2013</v>
      </c>
      <c r="AE7" t="str">
        <f>'Pivot MRIP 11"'!N10</f>
        <v>1563220130828013</v>
      </c>
      <c r="AF7">
        <f>'Pivot MRIP 11"'!O10</f>
        <v>604.46897793000005</v>
      </c>
      <c r="AG7">
        <f>'Pivot MRIP 11"'!P10</f>
        <v>604.46897793000005</v>
      </c>
      <c r="AH7">
        <f>'Pivot MRIP 11"'!Q10</f>
        <v>1</v>
      </c>
      <c r="AI7">
        <f>'Pivot MRIP 11"'!R10</f>
        <v>7.0251617668059785</v>
      </c>
      <c r="AJ7">
        <f>'Pivot MRIP 11"'!S10</f>
        <v>6.6351147912885242</v>
      </c>
      <c r="AK7">
        <f>'Pivot MRIP 11"'!T10</f>
        <v>1.8064342590837759E-3</v>
      </c>
      <c r="AL7">
        <f>'Pivot MRIP 11"'!U10</f>
        <v>2.4265206383780212E-3</v>
      </c>
      <c r="AM7">
        <f>'Pivot MRIP 11"'!V10</f>
        <v>7.0251617668059785</v>
      </c>
      <c r="AN7">
        <f t="shared" si="26"/>
        <v>1.3432654004296583</v>
      </c>
      <c r="AO7">
        <f t="shared" si="27"/>
        <v>1.0002571377455847</v>
      </c>
      <c r="AP7">
        <f t="shared" si="2"/>
        <v>5</v>
      </c>
      <c r="AQ7">
        <f t="shared" si="3"/>
        <v>7.0251617668059785</v>
      </c>
      <c r="AR7">
        <f t="shared" si="4"/>
        <v>4246.4923529741236</v>
      </c>
      <c r="AS7">
        <f t="shared" si="28"/>
        <v>4010.7210563383996</v>
      </c>
      <c r="AT7">
        <f t="shared" si="5"/>
        <v>6</v>
      </c>
      <c r="AU7">
        <f t="shared" si="6"/>
        <v>1</v>
      </c>
      <c r="AV7">
        <f t="shared" si="7"/>
        <v>7.0251617668059785</v>
      </c>
      <c r="AW7">
        <f t="shared" si="8"/>
        <v>4246.4923529741236</v>
      </c>
      <c r="AX7">
        <f t="shared" si="29"/>
        <v>4010.7210563383996</v>
      </c>
      <c r="AY7">
        <f t="shared" si="9"/>
        <v>7</v>
      </c>
      <c r="AZ7">
        <f t="shared" si="10"/>
        <v>1</v>
      </c>
      <c r="BA7">
        <f t="shared" si="11"/>
        <v>7.0251617668059785</v>
      </c>
      <c r="BB7">
        <f t="shared" si="12"/>
        <v>4246.4923529741236</v>
      </c>
      <c r="BC7">
        <f t="shared" si="30"/>
        <v>4010.7210563383996</v>
      </c>
      <c r="BD7">
        <f t="shared" si="13"/>
        <v>8</v>
      </c>
      <c r="BE7">
        <f t="shared" si="14"/>
        <v>0</v>
      </c>
      <c r="BF7">
        <f t="shared" si="15"/>
        <v>7.0269682010650625</v>
      </c>
      <c r="BG7">
        <f t="shared" si="16"/>
        <v>4247.5842864444094</v>
      </c>
      <c r="BH7">
        <f t="shared" si="31"/>
        <v>4012.1878127886066</v>
      </c>
      <c r="BI7">
        <f t="shared" si="17"/>
        <v>9</v>
      </c>
      <c r="BJ7">
        <f t="shared" si="18"/>
        <v>0</v>
      </c>
      <c r="BK7">
        <f t="shared" si="19"/>
        <v>7.0269682010650625</v>
      </c>
      <c r="BL7">
        <f t="shared" si="20"/>
        <v>4247.5842864444094</v>
      </c>
      <c r="BM7">
        <f t="shared" si="32"/>
        <v>4012.1878127886066</v>
      </c>
      <c r="BN7">
        <f t="shared" si="21"/>
        <v>10</v>
      </c>
      <c r="BO7">
        <f t="shared" si="22"/>
        <v>0</v>
      </c>
      <c r="BP7">
        <f t="shared" si="23"/>
        <v>7.0269682010650625</v>
      </c>
      <c r="BQ7">
        <f t="shared" si="24"/>
        <v>4247.5842864444094</v>
      </c>
      <c r="BR7">
        <f t="shared" si="33"/>
        <v>4012.1878127886066</v>
      </c>
    </row>
    <row r="8" spans="1:70" ht="14.45" customHeight="1" x14ac:dyDescent="0.25">
      <c r="A8">
        <f>'Pivot MRIP 11"'!A11</f>
        <v>2013</v>
      </c>
      <c r="B8" t="str">
        <f>'Pivot MRIP 11"'!B11</f>
        <v>1103820130621025</v>
      </c>
      <c r="C8">
        <f>'Pivot MRIP 11"'!C11</f>
        <v>136.54431944999999</v>
      </c>
      <c r="D8">
        <f>'Pivot MRIP 11"'!D11</f>
        <v>136.54431944999999</v>
      </c>
      <c r="E8">
        <f>'Pivot MRIP 11"'!E11</f>
        <v>1.4115976562397459</v>
      </c>
      <c r="F8">
        <f>'Pivot MRIP 11"'!F11</f>
        <v>15</v>
      </c>
      <c r="G8">
        <f>'Pivot MRIP 11"'!G11</f>
        <v>1.0377426502089677</v>
      </c>
      <c r="H8">
        <f t="shared" si="0"/>
        <v>141.69786393702287</v>
      </c>
      <c r="I8">
        <f t="shared" si="1"/>
        <v>200.0203726276799</v>
      </c>
      <c r="K8" s="128" t="s">
        <v>2169</v>
      </c>
      <c r="L8" s="128"/>
      <c r="M8" s="128"/>
      <c r="N8" s="128"/>
      <c r="O8" s="128"/>
      <c r="P8" s="128"/>
      <c r="Q8" s="89"/>
      <c r="AD8">
        <f>'Pivot MRIP 11"'!M11</f>
        <v>2013</v>
      </c>
      <c r="AE8" t="str">
        <f>'Pivot MRIP 11"'!N11</f>
        <v>1723720130519003</v>
      </c>
      <c r="AF8">
        <f>'Pivot MRIP 11"'!O11</f>
        <v>616.05677699</v>
      </c>
      <c r="AG8">
        <f>'Pivot MRIP 11"'!P11</f>
        <v>616.05677699</v>
      </c>
      <c r="AH8">
        <f>'Pivot MRIP 11"'!Q11</f>
        <v>1</v>
      </c>
      <c r="AI8">
        <f>'Pivot MRIP 11"'!R11</f>
        <v>5.5661397531345154</v>
      </c>
      <c r="AJ8">
        <f>'Pivot MRIP 11"'!S11</f>
        <v>8.3044661367626063</v>
      </c>
      <c r="AK8">
        <f>'Pivot MRIP 11"'!T11</f>
        <v>4.064477082938496E-2</v>
      </c>
      <c r="AL8">
        <f>'Pivot MRIP 11"'!U11</f>
        <v>5.459671436350548E-2</v>
      </c>
      <c r="AM8">
        <f>'Pivot MRIP 11"'!V11</f>
        <v>5.5661397531345154</v>
      </c>
      <c r="AN8">
        <f t="shared" si="26"/>
        <v>1.3432654004296583</v>
      </c>
      <c r="AO8">
        <f t="shared" si="27"/>
        <v>1.0073021470232573</v>
      </c>
      <c r="AP8">
        <f t="shared" si="2"/>
        <v>5</v>
      </c>
      <c r="AQ8">
        <f t="shared" si="3"/>
        <v>5.5661397531345154</v>
      </c>
      <c r="AR8">
        <f t="shared" si="4"/>
        <v>3429.0581165919639</v>
      </c>
      <c r="AS8">
        <f t="shared" si="28"/>
        <v>5116.0226428365677</v>
      </c>
      <c r="AT8">
        <f t="shared" si="5"/>
        <v>6</v>
      </c>
      <c r="AU8">
        <f t="shared" si="6"/>
        <v>0</v>
      </c>
      <c r="AV8">
        <f t="shared" si="7"/>
        <v>5.6067845239639</v>
      </c>
      <c r="AW8">
        <f t="shared" si="8"/>
        <v>3454.0976031106115</v>
      </c>
      <c r="AX8">
        <f t="shared" si="29"/>
        <v>5149.6573187215927</v>
      </c>
      <c r="AY8">
        <f t="shared" si="9"/>
        <v>7</v>
      </c>
      <c r="AZ8">
        <f t="shared" si="10"/>
        <v>0</v>
      </c>
      <c r="BA8">
        <f t="shared" si="11"/>
        <v>5.6067845239639</v>
      </c>
      <c r="BB8">
        <f t="shared" si="12"/>
        <v>3454.0976031106115</v>
      </c>
      <c r="BC8">
        <f t="shared" si="30"/>
        <v>5149.6573187215927</v>
      </c>
      <c r="BD8">
        <f t="shared" si="13"/>
        <v>8</v>
      </c>
      <c r="BE8">
        <f t="shared" si="14"/>
        <v>0</v>
      </c>
      <c r="BF8">
        <f t="shared" si="15"/>
        <v>5.6067845239639</v>
      </c>
      <c r="BG8">
        <f t="shared" si="16"/>
        <v>3454.0976031106115</v>
      </c>
      <c r="BH8">
        <f t="shared" si="31"/>
        <v>5149.6573187215927</v>
      </c>
      <c r="BI8">
        <f t="shared" si="17"/>
        <v>9</v>
      </c>
      <c r="BJ8">
        <f t="shared" si="18"/>
        <v>0</v>
      </c>
      <c r="BK8">
        <f t="shared" si="19"/>
        <v>5.6067845239639</v>
      </c>
      <c r="BL8">
        <f t="shared" si="20"/>
        <v>3454.0976031106115</v>
      </c>
      <c r="BM8">
        <f t="shared" si="32"/>
        <v>5149.6573187215927</v>
      </c>
      <c r="BN8">
        <f t="shared" si="21"/>
        <v>10</v>
      </c>
      <c r="BO8">
        <f t="shared" si="22"/>
        <v>0</v>
      </c>
      <c r="BP8">
        <f t="shared" si="23"/>
        <v>5.6067845239639</v>
      </c>
      <c r="BQ8">
        <f t="shared" si="24"/>
        <v>3454.0976031106115</v>
      </c>
      <c r="BR8">
        <f t="shared" si="33"/>
        <v>5149.6573187215927</v>
      </c>
    </row>
    <row r="9" spans="1:70" x14ac:dyDescent="0.25">
      <c r="A9">
        <f>'Pivot MRIP 11"'!A12</f>
        <v>2013</v>
      </c>
      <c r="B9" t="str">
        <f>'Pivot MRIP 11"'!B12</f>
        <v>1103820130702001</v>
      </c>
      <c r="C9">
        <f>'Pivot MRIP 11"'!C12</f>
        <v>107.53194018000001</v>
      </c>
      <c r="D9">
        <f>'Pivot MRIP 11"'!D12</f>
        <v>107.53194018000001</v>
      </c>
      <c r="E9">
        <f>'Pivot MRIP 11"'!E12</f>
        <v>0.84441310922369928</v>
      </c>
      <c r="F9">
        <f>'Pivot MRIP 11"'!F12</f>
        <v>4</v>
      </c>
      <c r="G9">
        <f>'Pivot MRIP 11"'!G12</f>
        <v>7.5485300417935386E-2</v>
      </c>
      <c r="H9">
        <f t="shared" si="0"/>
        <v>8.1170808090107567</v>
      </c>
      <c r="I9">
        <f t="shared" si="1"/>
        <v>6.8541694437567937</v>
      </c>
      <c r="K9" s="128"/>
      <c r="L9" s="128"/>
      <c r="M9" s="128"/>
      <c r="N9" s="128"/>
      <c r="O9" s="128"/>
      <c r="P9" s="128"/>
      <c r="Q9" s="89"/>
      <c r="AD9">
        <f>'Pivot MRIP 11"'!M12</f>
        <v>2014</v>
      </c>
      <c r="AE9" t="str">
        <f>'Pivot MRIP 11"'!N12</f>
        <v>1104820140630005</v>
      </c>
      <c r="AF9">
        <f>'Pivot MRIP 11"'!O12</f>
        <v>158.37694604999999</v>
      </c>
      <c r="AG9">
        <f>'Pivot MRIP 11"'!P12</f>
        <v>158.37694604999999</v>
      </c>
      <c r="AH9">
        <f>'Pivot MRIP 11"'!Q12</f>
        <v>3</v>
      </c>
      <c r="AI9">
        <f>'Pivot MRIP 11"'!R12</f>
        <v>5.9317452314298924</v>
      </c>
      <c r="AJ9">
        <f>'Pivot MRIP 11"'!S12</f>
        <v>9.466160569705103</v>
      </c>
      <c r="AK9">
        <f>'Pivot MRIP 11"'!T12</f>
        <v>9.0321712954188789E-3</v>
      </c>
      <c r="AL9">
        <f>'Pivot MRIP 11"'!U12</f>
        <v>1.2132603191890105E-2</v>
      </c>
      <c r="AM9">
        <f>'Pivot MRIP 11"'!V12</f>
        <v>16.12580883402989</v>
      </c>
      <c r="AN9">
        <f t="shared" si="26"/>
        <v>1.3432654004296583</v>
      </c>
      <c r="AO9">
        <f t="shared" si="27"/>
        <v>0.36840182491737333</v>
      </c>
      <c r="AP9">
        <f t="shared" si="2"/>
        <v>15</v>
      </c>
      <c r="AQ9">
        <f t="shared" si="3"/>
        <v>5.9317452314298924</v>
      </c>
      <c r="AR9">
        <f t="shared" si="4"/>
        <v>939.45169450051674</v>
      </c>
      <c r="AS9">
        <f t="shared" si="28"/>
        <v>1499.2216018488223</v>
      </c>
      <c r="AT9">
        <f t="shared" si="5"/>
        <v>18</v>
      </c>
      <c r="AU9">
        <f t="shared" si="6"/>
        <v>0</v>
      </c>
      <c r="AV9">
        <f t="shared" si="7"/>
        <v>5.9407774027253115</v>
      </c>
      <c r="AW9">
        <f t="shared" si="8"/>
        <v>940.88218220648571</v>
      </c>
      <c r="AX9">
        <f t="shared" si="29"/>
        <v>1501.1431264899904</v>
      </c>
      <c r="AY9">
        <f t="shared" si="9"/>
        <v>21</v>
      </c>
      <c r="AZ9">
        <f t="shared" si="10"/>
        <v>0</v>
      </c>
      <c r="BA9">
        <f t="shared" si="11"/>
        <v>5.9407774027253115</v>
      </c>
      <c r="BB9">
        <f t="shared" si="12"/>
        <v>940.88218220648571</v>
      </c>
      <c r="BC9">
        <f t="shared" si="30"/>
        <v>1501.1431264899904</v>
      </c>
      <c r="BD9">
        <f t="shared" si="13"/>
        <v>24</v>
      </c>
      <c r="BE9">
        <f t="shared" si="14"/>
        <v>0</v>
      </c>
      <c r="BF9">
        <f t="shared" si="15"/>
        <v>5.9407774027253115</v>
      </c>
      <c r="BG9">
        <f t="shared" si="16"/>
        <v>940.88218220648571</v>
      </c>
      <c r="BH9">
        <f t="shared" si="31"/>
        <v>1501.1431264899904</v>
      </c>
      <c r="BI9">
        <f t="shared" si="17"/>
        <v>27</v>
      </c>
      <c r="BJ9">
        <f t="shared" si="18"/>
        <v>0</v>
      </c>
      <c r="BK9">
        <f t="shared" si="19"/>
        <v>5.9407774027253115</v>
      </c>
      <c r="BL9">
        <f t="shared" si="20"/>
        <v>940.88218220648571</v>
      </c>
      <c r="BM9">
        <f t="shared" si="32"/>
        <v>1501.1431264899904</v>
      </c>
      <c r="BN9">
        <f t="shared" si="21"/>
        <v>30</v>
      </c>
      <c r="BO9">
        <f t="shared" si="22"/>
        <v>0</v>
      </c>
      <c r="BP9">
        <f t="shared" si="23"/>
        <v>5.9407774027253115</v>
      </c>
      <c r="BQ9">
        <f t="shared" si="24"/>
        <v>940.88218220648571</v>
      </c>
      <c r="BR9">
        <f t="shared" si="33"/>
        <v>1501.1431264899904</v>
      </c>
    </row>
    <row r="10" spans="1:70" x14ac:dyDescent="0.25">
      <c r="A10">
        <f>'Pivot MRIP 11"'!A13</f>
        <v>2013</v>
      </c>
      <c r="B10" t="str">
        <f>'Pivot MRIP 11"'!B13</f>
        <v>1103820130702006</v>
      </c>
      <c r="C10">
        <f>'Pivot MRIP 11"'!C13</f>
        <v>130.52357473000001</v>
      </c>
      <c r="D10">
        <f>'Pivot MRIP 11"'!D13</f>
        <v>130.52357473000001</v>
      </c>
      <c r="E10">
        <f>'Pivot MRIP 11"'!E13</f>
        <v>0.84441310922369939</v>
      </c>
      <c r="F10">
        <f>'Pivot MRIP 11"'!F13</f>
        <v>8</v>
      </c>
      <c r="G10">
        <f>'Pivot MRIP 11"'!G13</f>
        <v>6.2904417014946146E-2</v>
      </c>
      <c r="H10">
        <f t="shared" si="0"/>
        <v>8.2105093750974074</v>
      </c>
      <c r="I10">
        <f t="shared" si="1"/>
        <v>6.9330617497363347</v>
      </c>
      <c r="K10" s="128"/>
      <c r="L10" s="128"/>
      <c r="M10" s="128"/>
      <c r="N10" s="128"/>
      <c r="O10" s="128"/>
      <c r="P10" s="128"/>
      <c r="Q10" s="89"/>
      <c r="AD10">
        <f>'Pivot MRIP 11"'!M13</f>
        <v>2014</v>
      </c>
      <c r="AE10" t="str">
        <f>'Pivot MRIP 11"'!N13</f>
        <v>1105220140223002</v>
      </c>
      <c r="AF10">
        <f>'Pivot MRIP 11"'!O13</f>
        <v>1291.4319831</v>
      </c>
      <c r="AG10">
        <f>'Pivot MRIP 11"'!P13</f>
        <v>1291.4319831</v>
      </c>
      <c r="AH10">
        <f>'Pivot MRIP 11"'!Q13</f>
        <v>2</v>
      </c>
      <c r="AI10">
        <f>'Pivot MRIP 11"'!R13</f>
        <v>10.801446438149464</v>
      </c>
      <c r="AJ10">
        <f>'Pivot MRIP 11"'!S13</f>
        <v>15.526920837018135</v>
      </c>
      <c r="AK10">
        <f>'Pivot MRIP 11"'!T13</f>
        <v>4.5160856477094398E-2</v>
      </c>
      <c r="AL10">
        <f>'Pivot MRIP 11"'!U13</f>
        <v>6.0663015959450534E-2</v>
      </c>
      <c r="AM10">
        <f>'Pivot MRIP 11"'!V13</f>
        <v>15.629044170149463</v>
      </c>
      <c r="AN10">
        <f t="shared" si="26"/>
        <v>1.3432654004296583</v>
      </c>
      <c r="AO10">
        <f t="shared" si="27"/>
        <v>0.69400324015610171</v>
      </c>
      <c r="AP10">
        <f t="shared" si="2"/>
        <v>10</v>
      </c>
      <c r="AQ10">
        <f t="shared" si="3"/>
        <v>10.801446438149464</v>
      </c>
      <c r="AR10">
        <f t="shared" si="4"/>
        <v>13949.333393967794</v>
      </c>
      <c r="AS10">
        <f t="shared" si="28"/>
        <v>20051.962167987043</v>
      </c>
      <c r="AT10">
        <f t="shared" si="5"/>
        <v>12</v>
      </c>
      <c r="AU10">
        <f t="shared" si="6"/>
        <v>1</v>
      </c>
      <c r="AV10">
        <f t="shared" si="7"/>
        <v>10.801446438149464</v>
      </c>
      <c r="AW10">
        <f t="shared" si="8"/>
        <v>13949.333393967794</v>
      </c>
      <c r="AX10">
        <f t="shared" si="29"/>
        <v>20051.962167987043</v>
      </c>
      <c r="AY10">
        <f t="shared" si="9"/>
        <v>14</v>
      </c>
      <c r="AZ10">
        <f t="shared" si="10"/>
        <v>1</v>
      </c>
      <c r="BA10">
        <f t="shared" si="11"/>
        <v>10.801446438149464</v>
      </c>
      <c r="BB10">
        <f t="shared" si="12"/>
        <v>13949.333393967794</v>
      </c>
      <c r="BC10">
        <f t="shared" si="30"/>
        <v>20051.962167987043</v>
      </c>
      <c r="BD10">
        <f t="shared" si="13"/>
        <v>16</v>
      </c>
      <c r="BE10">
        <f t="shared" si="14"/>
        <v>0</v>
      </c>
      <c r="BF10">
        <f t="shared" si="15"/>
        <v>10.846607294626558</v>
      </c>
      <c r="BG10">
        <f t="shared" si="16"/>
        <v>14007.655568406502</v>
      </c>
      <c r="BH10">
        <f t="shared" si="31"/>
        <v>20130.304326988382</v>
      </c>
      <c r="BI10">
        <f t="shared" si="17"/>
        <v>18</v>
      </c>
      <c r="BJ10">
        <f t="shared" si="18"/>
        <v>0</v>
      </c>
      <c r="BK10">
        <f t="shared" si="19"/>
        <v>10.846607294626558</v>
      </c>
      <c r="BL10">
        <f t="shared" si="20"/>
        <v>14007.655568406502</v>
      </c>
      <c r="BM10">
        <f t="shared" si="32"/>
        <v>20130.304326988382</v>
      </c>
      <c r="BN10">
        <f t="shared" si="21"/>
        <v>20</v>
      </c>
      <c r="BO10">
        <f t="shared" si="22"/>
        <v>0</v>
      </c>
      <c r="BP10">
        <f t="shared" si="23"/>
        <v>10.846607294626558</v>
      </c>
      <c r="BQ10">
        <f t="shared" si="24"/>
        <v>14007.655568406502</v>
      </c>
      <c r="BR10">
        <f t="shared" si="33"/>
        <v>20130.304326988382</v>
      </c>
    </row>
    <row r="11" spans="1:70" x14ac:dyDescent="0.25">
      <c r="A11">
        <f>'Pivot MRIP 11"'!A14</f>
        <v>2013</v>
      </c>
      <c r="B11" t="str">
        <f>'Pivot MRIP 11"'!B14</f>
        <v>1103820130702010</v>
      </c>
      <c r="C11">
        <f>'Pivot MRIP 11"'!C14</f>
        <v>107.53194018000001</v>
      </c>
      <c r="D11">
        <f>'Pivot MRIP 11"'!D14</f>
        <v>107.53194018000001</v>
      </c>
      <c r="E11">
        <f>'Pivot MRIP 11"'!E14</f>
        <v>0.84441310922369939</v>
      </c>
      <c r="F11">
        <f>'Pivot MRIP 11"'!F14</f>
        <v>4</v>
      </c>
      <c r="G11">
        <f>'Pivot MRIP 11"'!G14</f>
        <v>0.12580883402989229</v>
      </c>
      <c r="H11">
        <f t="shared" si="0"/>
        <v>13.528468015017927</v>
      </c>
      <c r="I11">
        <f t="shared" si="1"/>
        <v>11.423615739594656</v>
      </c>
      <c r="K11" s="128"/>
      <c r="L11" s="128"/>
      <c r="M11" s="128"/>
      <c r="N11" s="128"/>
      <c r="O11" s="128"/>
      <c r="P11" s="128"/>
      <c r="Q11" s="89"/>
      <c r="AD11">
        <f>'Pivot MRIP 11"'!M14</f>
        <v>2014</v>
      </c>
      <c r="AE11" t="str">
        <f>'Pivot MRIP 11"'!N14</f>
        <v>1105220140511004</v>
      </c>
      <c r="AF11">
        <f>'Pivot MRIP 11"'!O14</f>
        <v>74.038522956999998</v>
      </c>
      <c r="AG11">
        <f>'Pivot MRIP 11"'!P14</f>
        <v>74.038522956999998</v>
      </c>
      <c r="AH11">
        <f>'Pivot MRIP 11"'!Q14</f>
        <v>1</v>
      </c>
      <c r="AI11">
        <f>'Pivot MRIP 11"'!R14</f>
        <v>4.978237701329892</v>
      </c>
      <c r="AJ11">
        <f>'Pivot MRIP 11"'!S14</f>
        <v>7.19021874136262</v>
      </c>
      <c r="AK11">
        <f>'Pivot MRIP 11"'!T14</f>
        <v>9.0321712954188789E-3</v>
      </c>
      <c r="AL11">
        <f>'Pivot MRIP 11"'!U14</f>
        <v>1.2132603191890105E-2</v>
      </c>
      <c r="AM11">
        <f>'Pivot MRIP 11"'!V14</f>
        <v>5.1258088340298924</v>
      </c>
      <c r="AN11">
        <f t="shared" si="26"/>
        <v>1.3432654004296583</v>
      </c>
      <c r="AO11">
        <f t="shared" si="27"/>
        <v>0.97297227308111245</v>
      </c>
      <c r="AP11">
        <f t="shared" si="2"/>
        <v>5</v>
      </c>
      <c r="AQ11">
        <f t="shared" si="3"/>
        <v>4.978237701329892</v>
      </c>
      <c r="AR11">
        <f t="shared" si="4"/>
        <v>368.58136633531609</v>
      </c>
      <c r="AS11">
        <f t="shared" si="28"/>
        <v>532.35317534822798</v>
      </c>
      <c r="AT11">
        <f t="shared" si="5"/>
        <v>6</v>
      </c>
      <c r="AU11">
        <f t="shared" si="6"/>
        <v>0</v>
      </c>
      <c r="AV11">
        <f t="shared" si="7"/>
        <v>4.9872698726253111</v>
      </c>
      <c r="AW11">
        <f t="shared" si="8"/>
        <v>369.25009495712357</v>
      </c>
      <c r="AX11">
        <f t="shared" si="29"/>
        <v>533.25145536817888</v>
      </c>
      <c r="AY11">
        <f t="shared" si="9"/>
        <v>7</v>
      </c>
      <c r="AZ11">
        <f t="shared" si="10"/>
        <v>0</v>
      </c>
      <c r="BA11">
        <f t="shared" si="11"/>
        <v>4.9872698726253111</v>
      </c>
      <c r="BB11">
        <f t="shared" si="12"/>
        <v>369.25009495712357</v>
      </c>
      <c r="BC11">
        <f t="shared" si="30"/>
        <v>533.25145536817888</v>
      </c>
      <c r="BD11">
        <f t="shared" si="13"/>
        <v>8</v>
      </c>
      <c r="BE11">
        <f t="shared" si="14"/>
        <v>0</v>
      </c>
      <c r="BF11">
        <f t="shared" si="15"/>
        <v>4.9872698726253111</v>
      </c>
      <c r="BG11">
        <f t="shared" si="16"/>
        <v>369.25009495712357</v>
      </c>
      <c r="BH11">
        <f t="shared" si="31"/>
        <v>533.25145536817888</v>
      </c>
      <c r="BI11">
        <f t="shared" si="17"/>
        <v>9</v>
      </c>
      <c r="BJ11">
        <f t="shared" si="18"/>
        <v>0</v>
      </c>
      <c r="BK11">
        <f t="shared" si="19"/>
        <v>4.9872698726253111</v>
      </c>
      <c r="BL11">
        <f t="shared" si="20"/>
        <v>369.25009495712357</v>
      </c>
      <c r="BM11">
        <f t="shared" si="32"/>
        <v>533.25145536817888</v>
      </c>
      <c r="BN11">
        <f t="shared" si="21"/>
        <v>10</v>
      </c>
      <c r="BO11">
        <f t="shared" si="22"/>
        <v>0</v>
      </c>
      <c r="BP11">
        <f t="shared" si="23"/>
        <v>4.9872698726253111</v>
      </c>
      <c r="BQ11">
        <f t="shared" si="24"/>
        <v>369.25009495712357</v>
      </c>
      <c r="BR11">
        <f t="shared" si="33"/>
        <v>533.25145536817888</v>
      </c>
    </row>
    <row r="12" spans="1:70" x14ac:dyDescent="0.25">
      <c r="A12">
        <f>'Pivot MRIP 11"'!A15</f>
        <v>2013</v>
      </c>
      <c r="B12" t="str">
        <f>'Pivot MRIP 11"'!B15</f>
        <v>1103820130702021</v>
      </c>
      <c r="C12">
        <f>'Pivot MRIP 11"'!C15</f>
        <v>107.53194018000001</v>
      </c>
      <c r="D12">
        <f>'Pivot MRIP 11"'!D15</f>
        <v>107.53194018000001</v>
      </c>
      <c r="E12">
        <f>'Pivot MRIP 11"'!E15</f>
        <v>0.84441310922369939</v>
      </c>
      <c r="F12">
        <f>'Pivot MRIP 11"'!F15</f>
        <v>5</v>
      </c>
      <c r="G12">
        <f>'Pivot MRIP 11"'!G15</f>
        <v>1.258088340298923E-2</v>
      </c>
      <c r="H12">
        <f t="shared" si="0"/>
        <v>1.3528468015017927</v>
      </c>
      <c r="I12">
        <f t="shared" si="1"/>
        <v>1.1423615739594657</v>
      </c>
      <c r="K12" s="128"/>
      <c r="L12" s="128"/>
      <c r="M12" s="128"/>
      <c r="N12" s="128"/>
      <c r="O12" s="128"/>
      <c r="P12" s="128"/>
      <c r="Q12" s="89"/>
      <c r="AD12">
        <f>'Pivot MRIP 11"'!M15</f>
        <v>2014</v>
      </c>
      <c r="AE12" t="str">
        <f>'Pivot MRIP 11"'!N15</f>
        <v>1105920140503027</v>
      </c>
      <c r="AF12">
        <f>'Pivot MRIP 11"'!O15</f>
        <v>495.56718610000001</v>
      </c>
      <c r="AG12">
        <f>'Pivot MRIP 11"'!P15</f>
        <v>495.56718610000001</v>
      </c>
      <c r="AH12">
        <f>'Pivot MRIP 11"'!Q15</f>
        <v>4</v>
      </c>
      <c r="AI12">
        <f>'Pivot MRIP 11"'!R15</f>
        <v>5.7493488798448391</v>
      </c>
      <c r="AJ12">
        <f>'Pivot MRIP 11"'!S15</f>
        <v>12.376944091717485</v>
      </c>
      <c r="AK12">
        <f>'Pivot MRIP 11"'!T15</f>
        <v>1.354825694312832E-2</v>
      </c>
      <c r="AL12">
        <f>'Pivot MRIP 11"'!U15</f>
        <v>1.819890478783516E-2</v>
      </c>
      <c r="AM12">
        <f>'Pivot MRIP 11"'!V15</f>
        <v>20.188713251044838</v>
      </c>
      <c r="AN12">
        <f t="shared" si="26"/>
        <v>1.3432654004296583</v>
      </c>
      <c r="AO12">
        <f t="shared" si="27"/>
        <v>0.28545143343841972</v>
      </c>
      <c r="AP12">
        <f t="shared" si="2"/>
        <v>20</v>
      </c>
      <c r="AQ12">
        <f t="shared" si="3"/>
        <v>5.7493488798448391</v>
      </c>
      <c r="AR12">
        <f t="shared" si="4"/>
        <v>2849.1886462918942</v>
      </c>
      <c r="AS12">
        <f t="shared" si="28"/>
        <v>6133.6073560494542</v>
      </c>
      <c r="AT12">
        <f t="shared" si="5"/>
        <v>24</v>
      </c>
      <c r="AU12">
        <f t="shared" si="6"/>
        <v>0</v>
      </c>
      <c r="AV12">
        <f t="shared" si="7"/>
        <v>5.7628971367879673</v>
      </c>
      <c r="AW12">
        <f t="shared" si="8"/>
        <v>2855.9027178617598</v>
      </c>
      <c r="AX12">
        <f t="shared" si="29"/>
        <v>6142.6261360852641</v>
      </c>
      <c r="AY12">
        <f t="shared" si="9"/>
        <v>28</v>
      </c>
      <c r="AZ12">
        <f t="shared" si="10"/>
        <v>0</v>
      </c>
      <c r="BA12">
        <f t="shared" si="11"/>
        <v>5.7628971367879673</v>
      </c>
      <c r="BB12">
        <f t="shared" si="12"/>
        <v>2855.9027178617598</v>
      </c>
      <c r="BC12">
        <f t="shared" si="30"/>
        <v>6142.6261360852641</v>
      </c>
      <c r="BD12">
        <f t="shared" si="13"/>
        <v>32</v>
      </c>
      <c r="BE12">
        <f t="shared" si="14"/>
        <v>0</v>
      </c>
      <c r="BF12">
        <f t="shared" si="15"/>
        <v>5.7628971367879673</v>
      </c>
      <c r="BG12">
        <f t="shared" si="16"/>
        <v>2855.9027178617598</v>
      </c>
      <c r="BH12">
        <f t="shared" si="31"/>
        <v>6142.6261360852641</v>
      </c>
      <c r="BI12">
        <f t="shared" si="17"/>
        <v>36</v>
      </c>
      <c r="BJ12">
        <f t="shared" si="18"/>
        <v>0</v>
      </c>
      <c r="BK12">
        <f t="shared" si="19"/>
        <v>5.7628971367879673</v>
      </c>
      <c r="BL12">
        <f t="shared" si="20"/>
        <v>2855.9027178617598</v>
      </c>
      <c r="BM12">
        <f t="shared" si="32"/>
        <v>6142.6261360852641</v>
      </c>
      <c r="BN12">
        <f t="shared" si="21"/>
        <v>40</v>
      </c>
      <c r="BO12">
        <f t="shared" si="22"/>
        <v>0</v>
      </c>
      <c r="BP12">
        <f t="shared" si="23"/>
        <v>5.7628971367879673</v>
      </c>
      <c r="BQ12">
        <f t="shared" si="24"/>
        <v>2855.9027178617598</v>
      </c>
      <c r="BR12">
        <f t="shared" si="33"/>
        <v>6142.6261360852641</v>
      </c>
    </row>
    <row r="13" spans="1:70" x14ac:dyDescent="0.25">
      <c r="A13">
        <f>'Pivot MRIP 11"'!A16</f>
        <v>2013</v>
      </c>
      <c r="B13" t="str">
        <f>'Pivot MRIP 11"'!B16</f>
        <v>1103820130702029</v>
      </c>
      <c r="C13">
        <f>'Pivot MRIP 11"'!C16</f>
        <v>107.53194018000001</v>
      </c>
      <c r="D13">
        <f>'Pivot MRIP 11"'!D16</f>
        <v>107.53194018000001</v>
      </c>
      <c r="E13">
        <f>'Pivot MRIP 11"'!E16</f>
        <v>0.84441310922369939</v>
      </c>
      <c r="F13">
        <f>'Pivot MRIP 11"'!F16</f>
        <v>4</v>
      </c>
      <c r="G13">
        <f>'Pivot MRIP 11"'!G16</f>
        <v>6.2904417014946146E-2</v>
      </c>
      <c r="H13">
        <f t="shared" si="0"/>
        <v>6.7642340075089633</v>
      </c>
      <c r="I13">
        <f t="shared" si="1"/>
        <v>5.7118078697973278</v>
      </c>
      <c r="K13" s="128"/>
      <c r="L13" s="128"/>
      <c r="M13" s="128"/>
      <c r="N13" s="128"/>
      <c r="O13" s="128"/>
      <c r="P13" s="128"/>
      <c r="Q13" s="89"/>
      <c r="AD13">
        <f>'Pivot MRIP 11"'!M16</f>
        <v>2014</v>
      </c>
      <c r="AE13" t="str">
        <f>'Pivot MRIP 11"'!N16</f>
        <v>1109920141011018</v>
      </c>
      <c r="AF13">
        <f>'Pivot MRIP 11"'!O16</f>
        <v>272.04128021999998</v>
      </c>
      <c r="AG13">
        <f>'Pivot MRIP 11"'!P16</f>
        <v>272.04128021999998</v>
      </c>
      <c r="AH13">
        <f>'Pivot MRIP 11"'!Q16</f>
        <v>3</v>
      </c>
      <c r="AI13">
        <f>'Pivot MRIP 11"'!R16</f>
        <v>29.521003288999999</v>
      </c>
      <c r="AJ13">
        <f>'Pivot MRIP 11"'!S16</f>
        <v>68.336805253139516</v>
      </c>
      <c r="AK13">
        <f>'Pivot MRIP 11"'!T16</f>
        <v>0</v>
      </c>
      <c r="AL13">
        <f>'Pivot MRIP 11"'!U16</f>
        <v>0</v>
      </c>
      <c r="AM13">
        <f>'Pivot MRIP 11"'!V16</f>
        <v>31</v>
      </c>
      <c r="AN13">
        <f t="shared" si="26"/>
        <v>0</v>
      </c>
      <c r="AO13">
        <f t="shared" si="27"/>
        <v>0.95229042867741931</v>
      </c>
      <c r="AP13">
        <f t="shared" si="2"/>
        <v>15</v>
      </c>
      <c r="AQ13">
        <f t="shared" si="3"/>
        <v>29.521003288999999</v>
      </c>
      <c r="AR13">
        <f t="shared" si="4"/>
        <v>8030.9315281183899</v>
      </c>
      <c r="AS13">
        <f t="shared" si="28"/>
        <v>18590.431987208893</v>
      </c>
      <c r="AT13">
        <f t="shared" si="5"/>
        <v>18</v>
      </c>
      <c r="AU13">
        <f t="shared" si="6"/>
        <v>1</v>
      </c>
      <c r="AV13">
        <f t="shared" si="7"/>
        <v>29.521003288999999</v>
      </c>
      <c r="AW13">
        <f t="shared" si="8"/>
        <v>8030.9315281183899</v>
      </c>
      <c r="AX13">
        <f t="shared" si="29"/>
        <v>18590.431987208893</v>
      </c>
      <c r="AY13">
        <f t="shared" si="9"/>
        <v>21</v>
      </c>
      <c r="AZ13">
        <f t="shared" si="10"/>
        <v>1</v>
      </c>
      <c r="BA13">
        <f t="shared" si="11"/>
        <v>29.521003288999999</v>
      </c>
      <c r="BB13">
        <f t="shared" si="12"/>
        <v>8030.9315281183899</v>
      </c>
      <c r="BC13">
        <f t="shared" si="30"/>
        <v>18590.431987208893</v>
      </c>
      <c r="BD13">
        <f t="shared" si="13"/>
        <v>24</v>
      </c>
      <c r="BE13">
        <f t="shared" si="14"/>
        <v>1</v>
      </c>
      <c r="BF13">
        <f t="shared" si="15"/>
        <v>29.521003288999999</v>
      </c>
      <c r="BG13">
        <f t="shared" si="16"/>
        <v>8030.9315281183899</v>
      </c>
      <c r="BH13">
        <f t="shared" si="31"/>
        <v>18590.431987208893</v>
      </c>
      <c r="BI13">
        <f t="shared" si="17"/>
        <v>27</v>
      </c>
      <c r="BJ13">
        <f t="shared" si="18"/>
        <v>1</v>
      </c>
      <c r="BK13">
        <f t="shared" si="19"/>
        <v>29.521003288999999</v>
      </c>
      <c r="BL13">
        <f t="shared" si="20"/>
        <v>8030.9315281183899</v>
      </c>
      <c r="BM13">
        <f t="shared" si="32"/>
        <v>18590.431987208893</v>
      </c>
      <c r="BN13">
        <f t="shared" si="21"/>
        <v>30</v>
      </c>
      <c r="BO13">
        <f t="shared" si="22"/>
        <v>1</v>
      </c>
      <c r="BP13">
        <f t="shared" si="23"/>
        <v>29.521003288999999</v>
      </c>
      <c r="BQ13">
        <f t="shared" si="24"/>
        <v>8030.9315281183899</v>
      </c>
      <c r="BR13">
        <f t="shared" si="33"/>
        <v>18590.431987208893</v>
      </c>
    </row>
    <row r="14" spans="1:70" x14ac:dyDescent="0.25">
      <c r="A14">
        <f>'Pivot MRIP 11"'!A17</f>
        <v>2013</v>
      </c>
      <c r="B14" t="str">
        <f>'Pivot MRIP 11"'!B17</f>
        <v>1103820130702031</v>
      </c>
      <c r="C14">
        <f>'Pivot MRIP 11"'!C17</f>
        <v>107.53194018000001</v>
      </c>
      <c r="D14">
        <f>'Pivot MRIP 11"'!D17</f>
        <v>107.53194018000001</v>
      </c>
      <c r="E14">
        <f>'Pivot MRIP 11"'!E17</f>
        <v>0.84441310922369928</v>
      </c>
      <c r="F14">
        <f>'Pivot MRIP 11"'!F17</f>
        <v>1</v>
      </c>
      <c r="G14">
        <f>'Pivot MRIP 11"'!G17</f>
        <v>0.15097060083587077</v>
      </c>
      <c r="H14">
        <f t="shared" si="0"/>
        <v>16.234161618021513</v>
      </c>
      <c r="I14">
        <f t="shared" si="1"/>
        <v>13.708338887513587</v>
      </c>
      <c r="K14" s="128"/>
      <c r="L14" s="128"/>
      <c r="M14" s="128"/>
      <c r="N14" s="128"/>
      <c r="O14" s="128"/>
      <c r="P14" s="128"/>
      <c r="Q14" s="89"/>
      <c r="AD14">
        <f>'Pivot MRIP 11"'!M17</f>
        <v>2014</v>
      </c>
      <c r="AE14" t="str">
        <f>'Pivot MRIP 11"'!N17</f>
        <v>1515620140621005</v>
      </c>
      <c r="AF14">
        <f>'Pivot MRIP 11"'!O17</f>
        <v>1991.8754057000001</v>
      </c>
      <c r="AG14">
        <f>'Pivot MRIP 11"'!P17</f>
        <v>1991.8754057000001</v>
      </c>
      <c r="AH14">
        <f>'Pivot MRIP 11"'!Q17</f>
        <v>4</v>
      </c>
      <c r="AI14">
        <f>'Pivot MRIP 11"'!R17</f>
        <v>5.4284063294597846</v>
      </c>
      <c r="AJ14">
        <f>'Pivot MRIP 11"'!S17</f>
        <v>7.4710516464952343</v>
      </c>
      <c r="AK14">
        <f>'Pivot MRIP 11"'!T17</f>
        <v>1.8064342590837758E-2</v>
      </c>
      <c r="AL14">
        <f>'Pivot MRIP 11"'!U17</f>
        <v>2.426520638378021E-2</v>
      </c>
      <c r="AM14">
        <f>'Pivot MRIP 11"'!V17</f>
        <v>20.251617668059787</v>
      </c>
      <c r="AN14">
        <f t="shared" si="26"/>
        <v>1.3432654004296583</v>
      </c>
      <c r="AO14">
        <f t="shared" si="27"/>
        <v>0.26894003043720421</v>
      </c>
      <c r="AP14">
        <f t="shared" si="2"/>
        <v>20</v>
      </c>
      <c r="AQ14">
        <f t="shared" si="3"/>
        <v>5.4284063294597846</v>
      </c>
      <c r="AR14">
        <f t="shared" si="4"/>
        <v>10812.709059797156</v>
      </c>
      <c r="AS14">
        <f t="shared" si="28"/>
        <v>14881.404029368348</v>
      </c>
      <c r="AT14">
        <f t="shared" si="5"/>
        <v>24</v>
      </c>
      <c r="AU14">
        <f t="shared" si="6"/>
        <v>0</v>
      </c>
      <c r="AV14">
        <f t="shared" si="7"/>
        <v>5.446470672050622</v>
      </c>
      <c r="AW14">
        <f t="shared" si="8"/>
        <v>10848.690979523984</v>
      </c>
      <c r="AX14">
        <f t="shared" si="29"/>
        <v>14929.737297178435</v>
      </c>
      <c r="AY14">
        <f t="shared" si="9"/>
        <v>28</v>
      </c>
      <c r="AZ14">
        <f t="shared" si="10"/>
        <v>0</v>
      </c>
      <c r="BA14">
        <f t="shared" si="11"/>
        <v>5.446470672050622</v>
      </c>
      <c r="BB14">
        <f t="shared" si="12"/>
        <v>10848.690979523984</v>
      </c>
      <c r="BC14">
        <f t="shared" si="30"/>
        <v>14929.737297178435</v>
      </c>
      <c r="BD14">
        <f t="shared" si="13"/>
        <v>32</v>
      </c>
      <c r="BE14">
        <f t="shared" si="14"/>
        <v>0</v>
      </c>
      <c r="BF14">
        <f t="shared" si="15"/>
        <v>5.446470672050622</v>
      </c>
      <c r="BG14">
        <f t="shared" si="16"/>
        <v>10848.690979523984</v>
      </c>
      <c r="BH14">
        <f t="shared" si="31"/>
        <v>14929.737297178435</v>
      </c>
      <c r="BI14">
        <f t="shared" si="17"/>
        <v>36</v>
      </c>
      <c r="BJ14">
        <f t="shared" si="18"/>
        <v>0</v>
      </c>
      <c r="BK14">
        <f t="shared" si="19"/>
        <v>5.446470672050622</v>
      </c>
      <c r="BL14">
        <f t="shared" si="20"/>
        <v>10848.690979523984</v>
      </c>
      <c r="BM14">
        <f t="shared" si="32"/>
        <v>14929.737297178435</v>
      </c>
      <c r="BN14">
        <f t="shared" si="21"/>
        <v>40</v>
      </c>
      <c r="BO14">
        <f t="shared" si="22"/>
        <v>0</v>
      </c>
      <c r="BP14">
        <f t="shared" si="23"/>
        <v>5.446470672050622</v>
      </c>
      <c r="BQ14">
        <f t="shared" si="24"/>
        <v>10848.690979523984</v>
      </c>
      <c r="BR14">
        <f t="shared" si="33"/>
        <v>14929.737297178435</v>
      </c>
    </row>
    <row r="15" spans="1:70" x14ac:dyDescent="0.25">
      <c r="A15">
        <f>'Pivot MRIP 11"'!A18</f>
        <v>2013</v>
      </c>
      <c r="B15" t="str">
        <f>'Pivot MRIP 11"'!B18</f>
        <v>1103820130702032</v>
      </c>
      <c r="C15">
        <f>'Pivot MRIP 11"'!C18</f>
        <v>107.53194018000001</v>
      </c>
      <c r="D15">
        <f>'Pivot MRIP 11"'!D18</f>
        <v>107.53194018000001</v>
      </c>
      <c r="E15">
        <f>'Pivot MRIP 11"'!E18</f>
        <v>0.84441310922369939</v>
      </c>
      <c r="F15">
        <f>'Pivot MRIP 11"'!F18</f>
        <v>5</v>
      </c>
      <c r="G15">
        <f>'Pivot MRIP 11"'!G18</f>
        <v>1.258088340298923E-2</v>
      </c>
      <c r="H15">
        <f t="shared" si="0"/>
        <v>1.3528468015017927</v>
      </c>
      <c r="I15">
        <f t="shared" si="1"/>
        <v>1.1423615739594657</v>
      </c>
      <c r="K15" s="128"/>
      <c r="L15" s="128"/>
      <c r="M15" s="128"/>
      <c r="N15" s="128"/>
      <c r="O15" s="128"/>
      <c r="P15" s="128"/>
      <c r="Q15" s="89"/>
      <c r="AD15">
        <f>'Pivot MRIP 11"'!M18</f>
        <v>2014</v>
      </c>
      <c r="AE15" t="str">
        <f>'Pivot MRIP 11"'!N18</f>
        <v>1563220141228017</v>
      </c>
      <c r="AF15">
        <f>'Pivot MRIP 11"'!O18</f>
        <v>96.640495524000002</v>
      </c>
      <c r="AG15">
        <f>'Pivot MRIP 11"'!P18</f>
        <v>96.640495524000002</v>
      </c>
      <c r="AH15">
        <f>'Pivot MRIP 11"'!Q18</f>
        <v>5</v>
      </c>
      <c r="AI15">
        <f>'Pivot MRIP 11"'!R18</f>
        <v>27</v>
      </c>
      <c r="AJ15">
        <f>'Pivot MRIP 11"'!S18</f>
        <v>36.111718545882944</v>
      </c>
      <c r="AK15">
        <f>'Pivot MRIP 11"'!T18</f>
        <v>0</v>
      </c>
      <c r="AL15">
        <f>'Pivot MRIP 11"'!U18</f>
        <v>0</v>
      </c>
      <c r="AM15">
        <f>'Pivot MRIP 11"'!V18</f>
        <v>27</v>
      </c>
      <c r="AN15">
        <f t="shared" si="26"/>
        <v>0</v>
      </c>
      <c r="AO15">
        <f t="shared" si="27"/>
        <v>1</v>
      </c>
      <c r="AP15">
        <f t="shared" si="2"/>
        <v>25</v>
      </c>
      <c r="AQ15">
        <f t="shared" si="3"/>
        <v>27</v>
      </c>
      <c r="AR15">
        <f t="shared" si="4"/>
        <v>2609.293379148</v>
      </c>
      <c r="AS15">
        <f t="shared" si="28"/>
        <v>3489.8543744973485</v>
      </c>
      <c r="AT15">
        <f t="shared" si="5"/>
        <v>30</v>
      </c>
      <c r="AU15">
        <f t="shared" si="6"/>
        <v>0</v>
      </c>
      <c r="AV15">
        <f t="shared" si="7"/>
        <v>27</v>
      </c>
      <c r="AW15">
        <f t="shared" si="8"/>
        <v>2609.293379148</v>
      </c>
      <c r="AX15">
        <f t="shared" si="29"/>
        <v>3489.8543744973485</v>
      </c>
      <c r="AY15">
        <f t="shared" si="9"/>
        <v>35</v>
      </c>
      <c r="AZ15">
        <f t="shared" si="10"/>
        <v>0</v>
      </c>
      <c r="BA15">
        <f t="shared" si="11"/>
        <v>27</v>
      </c>
      <c r="BB15">
        <f t="shared" si="12"/>
        <v>2609.293379148</v>
      </c>
      <c r="BC15">
        <f t="shared" si="30"/>
        <v>3489.8543744973485</v>
      </c>
      <c r="BD15">
        <f t="shared" si="13"/>
        <v>40</v>
      </c>
      <c r="BE15">
        <f t="shared" si="14"/>
        <v>0</v>
      </c>
      <c r="BF15">
        <f t="shared" si="15"/>
        <v>27</v>
      </c>
      <c r="BG15">
        <f t="shared" si="16"/>
        <v>2609.293379148</v>
      </c>
      <c r="BH15">
        <f t="shared" si="31"/>
        <v>3489.8543744973485</v>
      </c>
      <c r="BI15">
        <f t="shared" si="17"/>
        <v>45</v>
      </c>
      <c r="BJ15">
        <f t="shared" si="18"/>
        <v>0</v>
      </c>
      <c r="BK15">
        <f t="shared" si="19"/>
        <v>27</v>
      </c>
      <c r="BL15">
        <f t="shared" si="20"/>
        <v>2609.293379148</v>
      </c>
      <c r="BM15">
        <f t="shared" si="32"/>
        <v>3489.8543744973485</v>
      </c>
      <c r="BN15">
        <f t="shared" si="21"/>
        <v>50</v>
      </c>
      <c r="BO15">
        <f t="shared" si="22"/>
        <v>0</v>
      </c>
      <c r="BP15">
        <f t="shared" si="23"/>
        <v>27</v>
      </c>
      <c r="BQ15">
        <f t="shared" si="24"/>
        <v>2609.293379148</v>
      </c>
      <c r="BR15">
        <f t="shared" si="33"/>
        <v>3489.8543744973485</v>
      </c>
    </row>
    <row r="16" spans="1:70" x14ac:dyDescent="0.25">
      <c r="A16">
        <f>'Pivot MRIP 11"'!A19</f>
        <v>2013</v>
      </c>
      <c r="B16" t="str">
        <f>'Pivot MRIP 11"'!B19</f>
        <v>1103820130710024</v>
      </c>
      <c r="C16">
        <f>'Pivot MRIP 11"'!C19</f>
        <v>76.310774479000003</v>
      </c>
      <c r="D16">
        <f>'Pivot MRIP 11"'!D19</f>
        <v>76.310774479000003</v>
      </c>
      <c r="E16">
        <f>'Pivot MRIP 11"'!E19</f>
        <v>1.3227735731092654</v>
      </c>
      <c r="F16">
        <f>'Pivot MRIP 11"'!F19</f>
        <v>1</v>
      </c>
      <c r="G16">
        <f>'Pivot MRIP 11"'!G19</f>
        <v>1</v>
      </c>
      <c r="H16">
        <f t="shared" si="0"/>
        <v>76.310774479000003</v>
      </c>
      <c r="I16">
        <f t="shared" si="1"/>
        <v>100.94187582432217</v>
      </c>
      <c r="K16" s="128"/>
      <c r="L16" s="128"/>
      <c r="M16" s="128"/>
      <c r="N16" s="128"/>
      <c r="O16" s="128"/>
      <c r="P16" s="128"/>
      <c r="Q16" s="89"/>
      <c r="AD16">
        <f>'Pivot MRIP 11"'!M19</f>
        <v>2014</v>
      </c>
      <c r="AE16" t="str">
        <f>'Pivot MRIP 11"'!N19</f>
        <v>1605020140412011</v>
      </c>
      <c r="AF16">
        <f>'Pivot MRIP 11"'!O19</f>
        <v>194.05642674000001</v>
      </c>
      <c r="AG16">
        <f>'Pivot MRIP 11"'!P19</f>
        <v>194.05642674000001</v>
      </c>
      <c r="AH16">
        <f>'Pivot MRIP 11"'!Q19</f>
        <v>1</v>
      </c>
      <c r="AI16">
        <f>'Pivot MRIP 11"'!R19</f>
        <v>5.5032353361195687</v>
      </c>
      <c r="AJ16">
        <f>'Pivot MRIP 11"'!S19</f>
        <v>7.0388063803902856</v>
      </c>
      <c r="AK16">
        <f>'Pivot MRIP 11"'!T19</f>
        <v>3.6128685181675516E-2</v>
      </c>
      <c r="AL16">
        <f>'Pivot MRIP 11"'!U19</f>
        <v>4.853041276756042E-2</v>
      </c>
      <c r="AM16">
        <f>'Pivot MRIP 11"'!V19</f>
        <v>5.5032353361195687</v>
      </c>
      <c r="AN16">
        <f t="shared" si="26"/>
        <v>1.3432654004296583</v>
      </c>
      <c r="AO16">
        <f t="shared" si="27"/>
        <v>1.0065649900422304</v>
      </c>
      <c r="AP16">
        <f t="shared" si="2"/>
        <v>5</v>
      </c>
      <c r="AQ16">
        <f t="shared" si="3"/>
        <v>5.5032353361195687</v>
      </c>
      <c r="AR16">
        <f t="shared" si="4"/>
        <v>1067.9381848366663</v>
      </c>
      <c r="AS16">
        <f t="shared" si="28"/>
        <v>1365.9256146932521</v>
      </c>
      <c r="AT16">
        <f t="shared" si="5"/>
        <v>6</v>
      </c>
      <c r="AU16">
        <f t="shared" si="6"/>
        <v>0</v>
      </c>
      <c r="AV16">
        <f t="shared" si="7"/>
        <v>5.5393640213012443</v>
      </c>
      <c r="AW16">
        <f t="shared" si="8"/>
        <v>1074.9491883858368</v>
      </c>
      <c r="AX16">
        <f t="shared" si="29"/>
        <v>1375.343253183142</v>
      </c>
      <c r="AY16">
        <f t="shared" si="9"/>
        <v>7</v>
      </c>
      <c r="AZ16">
        <f t="shared" si="10"/>
        <v>0</v>
      </c>
      <c r="BA16">
        <f t="shared" si="11"/>
        <v>5.5393640213012443</v>
      </c>
      <c r="BB16">
        <f t="shared" si="12"/>
        <v>1074.9491883858368</v>
      </c>
      <c r="BC16">
        <f t="shared" si="30"/>
        <v>1375.343253183142</v>
      </c>
      <c r="BD16">
        <f t="shared" si="13"/>
        <v>8</v>
      </c>
      <c r="BE16">
        <f t="shared" si="14"/>
        <v>0</v>
      </c>
      <c r="BF16">
        <f t="shared" si="15"/>
        <v>5.5393640213012443</v>
      </c>
      <c r="BG16">
        <f t="shared" si="16"/>
        <v>1074.9491883858368</v>
      </c>
      <c r="BH16">
        <f t="shared" si="31"/>
        <v>1375.343253183142</v>
      </c>
      <c r="BI16">
        <f t="shared" si="17"/>
        <v>9</v>
      </c>
      <c r="BJ16">
        <f t="shared" si="18"/>
        <v>0</v>
      </c>
      <c r="BK16">
        <f t="shared" si="19"/>
        <v>5.5393640213012443</v>
      </c>
      <c r="BL16">
        <f t="shared" si="20"/>
        <v>1074.9491883858368</v>
      </c>
      <c r="BM16">
        <f t="shared" si="32"/>
        <v>1375.343253183142</v>
      </c>
      <c r="BN16">
        <f t="shared" si="21"/>
        <v>10</v>
      </c>
      <c r="BO16">
        <f t="shared" si="22"/>
        <v>0</v>
      </c>
      <c r="BP16">
        <f t="shared" si="23"/>
        <v>5.5393640213012443</v>
      </c>
      <c r="BQ16">
        <f t="shared" si="24"/>
        <v>1074.9491883858368</v>
      </c>
      <c r="BR16">
        <f t="shared" si="33"/>
        <v>1375.343253183142</v>
      </c>
    </row>
    <row r="17" spans="1:70" x14ac:dyDescent="0.25">
      <c r="A17">
        <f>'Pivot MRIP 11"'!A20</f>
        <v>2013</v>
      </c>
      <c r="B17" t="str">
        <f>'Pivot MRIP 11"'!B20</f>
        <v>1103820130714016</v>
      </c>
      <c r="C17">
        <f>'Pivot MRIP 11"'!C20</f>
        <v>142.55949586</v>
      </c>
      <c r="D17">
        <f>'Pivot MRIP 11"'!D20</f>
        <v>142.55949586</v>
      </c>
      <c r="E17">
        <f>'Pivot MRIP 11"'!E20</f>
        <v>0.84441310922369939</v>
      </c>
      <c r="F17">
        <f>'Pivot MRIP 11"'!F20</f>
        <v>1</v>
      </c>
      <c r="G17">
        <f>'Pivot MRIP 11"'!G20</f>
        <v>9.2614374905570576E-3</v>
      </c>
      <c r="H17">
        <f t="shared" si="0"/>
        <v>1.3203058595927177</v>
      </c>
      <c r="I17">
        <f t="shared" si="1"/>
        <v>1.1148835760249558</v>
      </c>
      <c r="K17" s="128"/>
      <c r="L17" s="128"/>
      <c r="M17" s="128"/>
      <c r="N17" s="128"/>
      <c r="O17" s="128"/>
      <c r="P17" s="128"/>
      <c r="Q17" s="89"/>
      <c r="AD17">
        <f>'Pivot MRIP 11"'!M20</f>
        <v>2014</v>
      </c>
      <c r="AE17" t="str">
        <f>'Pivot MRIP 11"'!N20</f>
        <v>1657420140606001</v>
      </c>
      <c r="AF17">
        <f>'Pivot MRIP 11"'!O20</f>
        <v>14.95890969</v>
      </c>
      <c r="AG17">
        <f>'Pivot MRIP 11"'!P20</f>
        <v>14.95890969</v>
      </c>
      <c r="AH17">
        <f>'Pivot MRIP 11"'!Q20</f>
        <v>4</v>
      </c>
      <c r="AI17">
        <f>'Pivot MRIP 11"'!R20</f>
        <v>24.314522085074731</v>
      </c>
      <c r="AJ17">
        <f>'Pivot MRIP 11"'!S20</f>
        <v>32.783770244046913</v>
      </c>
      <c r="AK17">
        <f>'Pivot MRIP 11"'!T20</f>
        <v>2.2580428238547199E-2</v>
      </c>
      <c r="AL17">
        <f>'Pivot MRIP 11"'!U20</f>
        <v>3.0331507979725267E-2</v>
      </c>
      <c r="AM17">
        <f>'Pivot MRIP 11"'!V20</f>
        <v>24.314522085074731</v>
      </c>
      <c r="AN17">
        <f t="shared" si="26"/>
        <v>1.3432654004296583</v>
      </c>
      <c r="AO17">
        <f t="shared" si="27"/>
        <v>1.0009286807348934</v>
      </c>
      <c r="AP17">
        <f t="shared" si="2"/>
        <v>20</v>
      </c>
      <c r="AQ17">
        <f t="shared" si="3"/>
        <v>24.314522085074731</v>
      </c>
      <c r="AR17">
        <f t="shared" si="4"/>
        <v>363.71874002614339</v>
      </c>
      <c r="AS17">
        <f t="shared" si="28"/>
        <v>490.40945837840707</v>
      </c>
      <c r="AT17">
        <f t="shared" si="5"/>
        <v>24</v>
      </c>
      <c r="AU17">
        <f t="shared" si="6"/>
        <v>1</v>
      </c>
      <c r="AV17">
        <f t="shared" si="7"/>
        <v>24.314522085074731</v>
      </c>
      <c r="AW17">
        <f t="shared" si="8"/>
        <v>363.71874002614339</v>
      </c>
      <c r="AX17">
        <f t="shared" si="29"/>
        <v>490.40945837840707</v>
      </c>
      <c r="AY17">
        <f t="shared" si="9"/>
        <v>28</v>
      </c>
      <c r="AZ17">
        <f t="shared" si="10"/>
        <v>0</v>
      </c>
      <c r="BA17">
        <f t="shared" si="11"/>
        <v>24.33710251331328</v>
      </c>
      <c r="BB17">
        <f t="shared" si="12"/>
        <v>364.0565186129254</v>
      </c>
      <c r="BC17">
        <f t="shared" si="30"/>
        <v>490.86318466703727</v>
      </c>
      <c r="BD17">
        <f t="shared" si="13"/>
        <v>32</v>
      </c>
      <c r="BE17">
        <f t="shared" si="14"/>
        <v>0</v>
      </c>
      <c r="BF17">
        <f t="shared" si="15"/>
        <v>24.33710251331328</v>
      </c>
      <c r="BG17">
        <f t="shared" si="16"/>
        <v>364.0565186129254</v>
      </c>
      <c r="BH17">
        <f t="shared" si="31"/>
        <v>490.86318466703727</v>
      </c>
      <c r="BI17">
        <f t="shared" si="17"/>
        <v>36</v>
      </c>
      <c r="BJ17">
        <f t="shared" si="18"/>
        <v>0</v>
      </c>
      <c r="BK17">
        <f t="shared" si="19"/>
        <v>24.33710251331328</v>
      </c>
      <c r="BL17">
        <f t="shared" si="20"/>
        <v>364.0565186129254</v>
      </c>
      <c r="BM17">
        <f t="shared" si="32"/>
        <v>490.86318466703727</v>
      </c>
      <c r="BN17">
        <f t="shared" si="21"/>
        <v>40</v>
      </c>
      <c r="BO17">
        <f t="shared" si="22"/>
        <v>0</v>
      </c>
      <c r="BP17">
        <f t="shared" si="23"/>
        <v>24.33710251331328</v>
      </c>
      <c r="BQ17">
        <f t="shared" si="24"/>
        <v>364.0565186129254</v>
      </c>
      <c r="BR17">
        <f t="shared" si="33"/>
        <v>490.86318466703727</v>
      </c>
    </row>
    <row r="18" spans="1:70" x14ac:dyDescent="0.25">
      <c r="A18">
        <f>'Pivot MRIP 11"'!A21</f>
        <v>2013</v>
      </c>
      <c r="B18" t="str">
        <f>'Pivot MRIP 11"'!B21</f>
        <v>1103820130718010</v>
      </c>
      <c r="C18">
        <f>'Pivot MRIP 11"'!C21</f>
        <v>2455.2004256999999</v>
      </c>
      <c r="D18">
        <f>'Pivot MRIP 11"'!D21</f>
        <v>2455.2004256999999</v>
      </c>
      <c r="E18">
        <f>'Pivot MRIP 11"'!E21</f>
        <v>0.84441310922369939</v>
      </c>
      <c r="F18">
        <f>'Pivot MRIP 11"'!F21</f>
        <v>4</v>
      </c>
      <c r="G18">
        <f>'Pivot MRIP 11"'!G21</f>
        <v>5.0323533611956919E-2</v>
      </c>
      <c r="H18">
        <f t="shared" si="0"/>
        <v>123.55436114680488</v>
      </c>
      <c r="I18">
        <f t="shared" si="1"/>
        <v>104.33092225412135</v>
      </c>
      <c r="K18" s="128"/>
      <c r="L18" s="128"/>
      <c r="M18" s="128"/>
      <c r="N18" s="128"/>
      <c r="O18" s="128"/>
      <c r="P18" s="128"/>
      <c r="Q18" s="89"/>
      <c r="AD18">
        <f>'Pivot MRIP 11"'!M21</f>
        <v>2014</v>
      </c>
      <c r="AE18" t="str">
        <f>'Pivot MRIP 11"'!N21</f>
        <v>1741720140411004</v>
      </c>
      <c r="AF18">
        <f>'Pivot MRIP 11"'!O21</f>
        <v>535.01145317999999</v>
      </c>
      <c r="AG18">
        <f>'Pivot MRIP 11"'!P21</f>
        <v>535.01145317999999</v>
      </c>
      <c r="AH18">
        <f>'Pivot MRIP 11"'!Q21</f>
        <v>1</v>
      </c>
      <c r="AI18">
        <f>'Pivot MRIP 11"'!R21</f>
        <v>5.6290441701494611</v>
      </c>
      <c r="AJ18">
        <f>'Pivot MRIP 11"'!S21</f>
        <v>6.2631919603617661</v>
      </c>
      <c r="AK18">
        <f>'Pivot MRIP 11"'!T21</f>
        <v>4.5160856477094398E-2</v>
      </c>
      <c r="AL18">
        <f>'Pivot MRIP 11"'!U21</f>
        <v>6.0663015959450534E-2</v>
      </c>
      <c r="AM18">
        <f>'Pivot MRIP 11"'!V21</f>
        <v>5.6290441701494611</v>
      </c>
      <c r="AN18">
        <f t="shared" si="26"/>
        <v>1.3432654004296583</v>
      </c>
      <c r="AO18">
        <f t="shared" si="27"/>
        <v>1.0080228285854604</v>
      </c>
      <c r="AP18">
        <f t="shared" si="2"/>
        <v>5</v>
      </c>
      <c r="AQ18">
        <f t="shared" si="3"/>
        <v>5.6290441701494611</v>
      </c>
      <c r="AR18">
        <f t="shared" si="4"/>
        <v>3011.6031014860705</v>
      </c>
      <c r="AS18">
        <f t="shared" si="28"/>
        <v>3350.8794322584413</v>
      </c>
      <c r="AT18">
        <f t="shared" si="5"/>
        <v>6</v>
      </c>
      <c r="AU18">
        <f t="shared" si="6"/>
        <v>0</v>
      </c>
      <c r="AV18">
        <f t="shared" si="7"/>
        <v>5.6742050266265558</v>
      </c>
      <c r="AW18">
        <f t="shared" si="8"/>
        <v>3035.7646769367343</v>
      </c>
      <c r="AX18">
        <f t="shared" si="29"/>
        <v>3383.3348405811885</v>
      </c>
      <c r="AY18">
        <f t="shared" si="9"/>
        <v>7</v>
      </c>
      <c r="AZ18">
        <f t="shared" si="10"/>
        <v>0</v>
      </c>
      <c r="BA18">
        <f t="shared" si="11"/>
        <v>5.6742050266265558</v>
      </c>
      <c r="BB18">
        <f t="shared" si="12"/>
        <v>3035.7646769367343</v>
      </c>
      <c r="BC18">
        <f t="shared" si="30"/>
        <v>3383.3348405811885</v>
      </c>
      <c r="BD18">
        <f t="shared" si="13"/>
        <v>8</v>
      </c>
      <c r="BE18">
        <f t="shared" si="14"/>
        <v>0</v>
      </c>
      <c r="BF18">
        <f t="shared" si="15"/>
        <v>5.6742050266265558</v>
      </c>
      <c r="BG18">
        <f t="shared" si="16"/>
        <v>3035.7646769367343</v>
      </c>
      <c r="BH18">
        <f t="shared" si="31"/>
        <v>3383.3348405811885</v>
      </c>
      <c r="BI18">
        <f t="shared" si="17"/>
        <v>9</v>
      </c>
      <c r="BJ18">
        <f t="shared" si="18"/>
        <v>0</v>
      </c>
      <c r="BK18">
        <f t="shared" si="19"/>
        <v>5.6742050266265558</v>
      </c>
      <c r="BL18">
        <f t="shared" si="20"/>
        <v>3035.7646769367343</v>
      </c>
      <c r="BM18">
        <f t="shared" si="32"/>
        <v>3383.3348405811885</v>
      </c>
      <c r="BN18">
        <f t="shared" si="21"/>
        <v>10</v>
      </c>
      <c r="BO18">
        <f t="shared" si="22"/>
        <v>0</v>
      </c>
      <c r="BP18">
        <f t="shared" si="23"/>
        <v>5.6742050266265558</v>
      </c>
      <c r="BQ18">
        <f t="shared" si="24"/>
        <v>3035.7646769367343</v>
      </c>
      <c r="BR18">
        <f t="shared" si="33"/>
        <v>3383.3348405811885</v>
      </c>
    </row>
    <row r="19" spans="1:70" x14ac:dyDescent="0.25">
      <c r="A19">
        <f>'Pivot MRIP 11"'!A22</f>
        <v>2013</v>
      </c>
      <c r="B19" t="str">
        <f>'Pivot MRIP 11"'!B22</f>
        <v>1103820130831004</v>
      </c>
      <c r="C19">
        <f>'Pivot MRIP 11"'!C22</f>
        <v>592.58914858000003</v>
      </c>
      <c r="D19">
        <f>'Pivot MRIP 11"'!D22</f>
        <v>592.58914858000003</v>
      </c>
      <c r="E19">
        <f>'Pivot MRIP 11"'!E22</f>
        <v>0.84441310922369928</v>
      </c>
      <c r="F19">
        <f>'Pivot MRIP 11"'!F22</f>
        <v>1</v>
      </c>
      <c r="G19">
        <f>'Pivot MRIP 11"'!G22</f>
        <v>0.21387501785081692</v>
      </c>
      <c r="H19">
        <f t="shared" si="0"/>
        <v>126.7400147307479</v>
      </c>
      <c r="I19">
        <f t="shared" si="1"/>
        <v>107.02092990184828</v>
      </c>
      <c r="K19" s="128"/>
      <c r="L19" s="128"/>
      <c r="M19" s="128"/>
      <c r="N19" s="128"/>
      <c r="O19" s="128"/>
      <c r="P19" s="128"/>
      <c r="Q19" s="89"/>
    </row>
    <row r="20" spans="1:70" x14ac:dyDescent="0.25">
      <c r="A20">
        <f>'Pivot MRIP 11"'!A23</f>
        <v>2013</v>
      </c>
      <c r="B20" t="str">
        <f>'Pivot MRIP 11"'!B23</f>
        <v>1103820130831010</v>
      </c>
      <c r="C20">
        <f>'Pivot MRIP 11"'!C23</f>
        <v>756.75344471000005</v>
      </c>
      <c r="D20">
        <f>'Pivot MRIP 11"'!D23</f>
        <v>756.75344471000005</v>
      </c>
      <c r="E20">
        <f>'Pivot MRIP 11"'!E23</f>
        <v>0.84441310922369939</v>
      </c>
      <c r="F20">
        <f>'Pivot MRIP 11"'!F23</f>
        <v>4</v>
      </c>
      <c r="G20">
        <f>'Pivot MRIP 11"'!G23</f>
        <v>2.516176680597846E-2</v>
      </c>
      <c r="H20">
        <f t="shared" si="0"/>
        <v>19.041253705413936</v>
      </c>
      <c r="I20">
        <f t="shared" si="1"/>
        <v>16.078684244905869</v>
      </c>
      <c r="K20" s="128"/>
      <c r="L20" s="128"/>
      <c r="M20" s="128"/>
      <c r="N20" s="128"/>
      <c r="O20" s="128"/>
      <c r="P20" s="128"/>
      <c r="Q20" s="89"/>
    </row>
    <row r="21" spans="1:70" x14ac:dyDescent="0.25">
      <c r="A21">
        <f>'Pivot MRIP 11"'!A24</f>
        <v>2013</v>
      </c>
      <c r="B21" t="str">
        <f>'Pivot MRIP 11"'!B24</f>
        <v>1103820130831016</v>
      </c>
      <c r="C21">
        <f>'Pivot MRIP 11"'!C24</f>
        <v>592.58914858000003</v>
      </c>
      <c r="D21">
        <f>'Pivot MRIP 11"'!D24</f>
        <v>592.58914858000003</v>
      </c>
      <c r="E21">
        <f>'Pivot MRIP 11"'!E24</f>
        <v>0.84441310922369917</v>
      </c>
      <c r="F21">
        <f>'Pivot MRIP 11"'!F24</f>
        <v>16</v>
      </c>
      <c r="G21">
        <f>'Pivot MRIP 11"'!G24</f>
        <v>0.62904417014946157</v>
      </c>
      <c r="H21">
        <f t="shared" si="0"/>
        <v>372.76474920808209</v>
      </c>
      <c r="I21">
        <f t="shared" si="1"/>
        <v>314.76744088778906</v>
      </c>
      <c r="K21" s="89"/>
      <c r="L21" s="89"/>
      <c r="M21" s="89"/>
      <c r="N21" s="89"/>
      <c r="O21" s="89"/>
      <c r="P21" s="89"/>
      <c r="Q21" s="89"/>
    </row>
    <row r="22" spans="1:70" ht="14.45" customHeight="1" x14ac:dyDescent="0.25">
      <c r="A22">
        <f>'Pivot MRIP 11"'!A25</f>
        <v>2013</v>
      </c>
      <c r="B22" t="str">
        <f>'Pivot MRIP 11"'!B25</f>
        <v>1103820130831023</v>
      </c>
      <c r="C22">
        <f>'Pivot MRIP 11"'!C25</f>
        <v>592.58914858000003</v>
      </c>
      <c r="D22">
        <f>'Pivot MRIP 11"'!D25</f>
        <v>592.58914858000003</v>
      </c>
      <c r="E22">
        <f>'Pivot MRIP 11"'!E25</f>
        <v>0.84441310922369939</v>
      </c>
      <c r="F22">
        <f>'Pivot MRIP 11"'!F25</f>
        <v>9</v>
      </c>
      <c r="G22">
        <f>'Pivot MRIP 11"'!G25</f>
        <v>0.12580883402989229</v>
      </c>
      <c r="H22">
        <f t="shared" si="0"/>
        <v>74.55294984161641</v>
      </c>
      <c r="I22">
        <f t="shared" si="1"/>
        <v>62.953488177557823</v>
      </c>
      <c r="K22" s="89"/>
      <c r="L22" s="89"/>
      <c r="M22" s="89"/>
      <c r="N22" s="89"/>
      <c r="O22" s="89"/>
      <c r="P22" s="89"/>
      <c r="Q22" s="89"/>
    </row>
    <row r="23" spans="1:70" x14ac:dyDescent="0.25">
      <c r="A23">
        <f>'Pivot MRIP 11"'!A26</f>
        <v>2013</v>
      </c>
      <c r="B23" t="str">
        <f>'Pivot MRIP 11"'!B26</f>
        <v>1103820130831026</v>
      </c>
      <c r="C23">
        <f>'Pivot MRIP 11"'!C26</f>
        <v>592.58914858000003</v>
      </c>
      <c r="D23">
        <f>'Pivot MRIP 11"'!D26</f>
        <v>592.58914858000003</v>
      </c>
      <c r="E23">
        <f>'Pivot MRIP 11"'!E26</f>
        <v>0.84441310922369928</v>
      </c>
      <c r="F23">
        <f>'Pivot MRIP 11"'!F26</f>
        <v>4</v>
      </c>
      <c r="G23">
        <f>'Pivot MRIP 11"'!G26</f>
        <v>7.5485300417935386E-2</v>
      </c>
      <c r="H23">
        <f t="shared" si="0"/>
        <v>44.731769904969852</v>
      </c>
      <c r="I23">
        <f t="shared" si="1"/>
        <v>37.772092906534695</v>
      </c>
      <c r="K23" s="89"/>
      <c r="L23" s="89"/>
      <c r="M23" s="89"/>
      <c r="N23" s="89"/>
      <c r="O23" s="89"/>
      <c r="P23" s="89"/>
      <c r="Q23" s="89"/>
    </row>
    <row r="24" spans="1:70" x14ac:dyDescent="0.25">
      <c r="A24">
        <f>'Pivot MRIP 11"'!A27</f>
        <v>2013</v>
      </c>
      <c r="B24" t="str">
        <f>'Pivot MRIP 11"'!B27</f>
        <v>1103820130831028</v>
      </c>
      <c r="C24">
        <f>'Pivot MRIP 11"'!C27</f>
        <v>1085.0820369999999</v>
      </c>
      <c r="D24">
        <f>'Pivot MRIP 11"'!D27</f>
        <v>1085.0820369999999</v>
      </c>
      <c r="E24">
        <f>'Pivot MRIP 11"'!E27</f>
        <v>0.84441310922369939</v>
      </c>
      <c r="F24">
        <f>'Pivot MRIP 11"'!F27</f>
        <v>2</v>
      </c>
      <c r="G24">
        <f>'Pivot MRIP 11"'!G27</f>
        <v>2.516176680597846E-2</v>
      </c>
      <c r="H24">
        <f t="shared" si="0"/>
        <v>27.302581180350089</v>
      </c>
      <c r="I24">
        <f t="shared" si="1"/>
        <v>23.054657464331878</v>
      </c>
      <c r="K24" t="s">
        <v>2172</v>
      </c>
    </row>
    <row r="25" spans="1:70" x14ac:dyDescent="0.25">
      <c r="A25">
        <f>'Pivot MRIP 11"'!A28</f>
        <v>2013</v>
      </c>
      <c r="B25" t="str">
        <f>'Pivot MRIP 11"'!B28</f>
        <v>1103820130921003</v>
      </c>
      <c r="C25">
        <f>'Pivot MRIP 11"'!C28</f>
        <v>210.07171786000001</v>
      </c>
      <c r="D25">
        <f>'Pivot MRIP 11"'!D28</f>
        <v>210.07171786000001</v>
      </c>
      <c r="E25">
        <f>'Pivot MRIP 11"'!E28</f>
        <v>0.84441310922369939</v>
      </c>
      <c r="F25">
        <f>'Pivot MRIP 11"'!F28</f>
        <v>9</v>
      </c>
      <c r="G25">
        <f>'Pivot MRIP 11"'!G28</f>
        <v>0.10064706722391384</v>
      </c>
      <c r="H25">
        <f t="shared" si="0"/>
        <v>21.143102309298481</v>
      </c>
      <c r="I25">
        <f t="shared" si="1"/>
        <v>17.85351275962951</v>
      </c>
      <c r="K25" s="90" t="s">
        <v>1715</v>
      </c>
      <c r="L25" s="90" t="s">
        <v>1745</v>
      </c>
      <c r="M25" s="90" t="s">
        <v>1746</v>
      </c>
      <c r="N25" s="90" t="s">
        <v>1747</v>
      </c>
      <c r="O25" s="90" t="s">
        <v>1748</v>
      </c>
      <c r="P25" s="90" t="s">
        <v>1749</v>
      </c>
      <c r="Q25" s="90" t="s">
        <v>1750</v>
      </c>
    </row>
    <row r="26" spans="1:70" ht="15.75" thickBot="1" x14ac:dyDescent="0.3">
      <c r="A26">
        <f>'Pivot MRIP 11"'!A29</f>
        <v>2013</v>
      </c>
      <c r="B26" t="str">
        <f>'Pivot MRIP 11"'!B29</f>
        <v>1103820130921007</v>
      </c>
      <c r="C26">
        <f>'Pivot MRIP 11"'!C29</f>
        <v>210.07171786000001</v>
      </c>
      <c r="D26">
        <f>'Pivot MRIP 11"'!D29</f>
        <v>210.07171786000001</v>
      </c>
      <c r="E26">
        <f>'Pivot MRIP 11"'!E29</f>
        <v>0.84441310922369939</v>
      </c>
      <c r="F26">
        <f>'Pivot MRIP 11"'!F29</f>
        <v>6</v>
      </c>
      <c r="G26">
        <f>'Pivot MRIP 11"'!G29</f>
        <v>6.2904417014946146E-2</v>
      </c>
      <c r="H26">
        <f t="shared" si="0"/>
        <v>13.214438943311551</v>
      </c>
      <c r="I26">
        <f t="shared" si="1"/>
        <v>11.158445474768444</v>
      </c>
      <c r="K26" s="6">
        <v>2013</v>
      </c>
      <c r="L26" s="7">
        <f t="shared" ref="L26:Q27" si="35">T55</f>
        <v>21938.720375275905</v>
      </c>
      <c r="M26" s="7">
        <f t="shared" si="35"/>
        <v>21969.306263254475</v>
      </c>
      <c r="N26" s="7">
        <f t="shared" si="35"/>
        <v>21971.267686216146</v>
      </c>
      <c r="O26" s="7">
        <f t="shared" si="35"/>
        <v>21972.359619686431</v>
      </c>
      <c r="P26" s="7">
        <f t="shared" si="35"/>
        <v>21972.359619686431</v>
      </c>
      <c r="Q26" s="7">
        <f t="shared" si="35"/>
        <v>21972.359619686431</v>
      </c>
    </row>
    <row r="27" spans="1:70" x14ac:dyDescent="0.25">
      <c r="A27">
        <f>'Pivot MRIP 11"'!A30</f>
        <v>2013</v>
      </c>
      <c r="B27" t="str">
        <f>'Pivot MRIP 11"'!B30</f>
        <v>1103820130921010</v>
      </c>
      <c r="C27">
        <f>'Pivot MRIP 11"'!C30</f>
        <v>210.07171786000001</v>
      </c>
      <c r="D27">
        <f>'Pivot MRIP 11"'!D30</f>
        <v>210.07171786000001</v>
      </c>
      <c r="E27">
        <f>'Pivot MRIP 11"'!E30</f>
        <v>0.79156441532519295</v>
      </c>
      <c r="F27">
        <f>'Pivot MRIP 11"'!F30</f>
        <v>9</v>
      </c>
      <c r="G27">
        <f>'Pivot MRIP 11"'!G30</f>
        <v>1.3774265020896768</v>
      </c>
      <c r="H27">
        <f t="shared" si="0"/>
        <v>289.3583515198693</v>
      </c>
      <c r="I27">
        <f t="shared" si="1"/>
        <v>229.04577434028701</v>
      </c>
      <c r="K27" s="6">
        <v>2014</v>
      </c>
      <c r="L27" s="7">
        <f t="shared" si="35"/>
        <v>44002.749094507955</v>
      </c>
      <c r="M27" s="7">
        <f t="shared" si="35"/>
        <v>44078.716881132255</v>
      </c>
      <c r="N27" s="7">
        <f t="shared" si="35"/>
        <v>44079.054659719033</v>
      </c>
      <c r="O27" s="7">
        <f t="shared" si="35"/>
        <v>44137.376834157745</v>
      </c>
      <c r="P27" s="7">
        <f t="shared" si="35"/>
        <v>44137.376834157745</v>
      </c>
      <c r="Q27" s="7">
        <f t="shared" si="35"/>
        <v>44137.376834157745</v>
      </c>
      <c r="S27" s="126" t="s">
        <v>1715</v>
      </c>
      <c r="T27" s="102" t="s">
        <v>2174</v>
      </c>
      <c r="U27" s="103"/>
    </row>
    <row r="28" spans="1:70" ht="15.75" thickBot="1" x14ac:dyDescent="0.3">
      <c r="A28">
        <f>'Pivot MRIP 11"'!A31</f>
        <v>2013</v>
      </c>
      <c r="B28" t="str">
        <f>'Pivot MRIP 11"'!B31</f>
        <v>1103820130921032</v>
      </c>
      <c r="C28">
        <f>'Pivot MRIP 11"'!C31</f>
        <v>315.95863222999998</v>
      </c>
      <c r="D28">
        <f>'Pivot MRIP 11"'!D31</f>
        <v>315.95863222999998</v>
      </c>
      <c r="E28">
        <f>'Pivot MRIP 11"'!E31</f>
        <v>0.84441310922369939</v>
      </c>
      <c r="F28">
        <f>'Pivot MRIP 11"'!F31</f>
        <v>8</v>
      </c>
      <c r="G28">
        <f>'Pivot MRIP 11"'!G31</f>
        <v>0.11322795062690307</v>
      </c>
      <c r="H28">
        <f t="shared" si="0"/>
        <v>35.775348410282263</v>
      </c>
      <c r="I28">
        <f t="shared" si="1"/>
        <v>30.209173184687575</v>
      </c>
      <c r="K28" s="6" t="s">
        <v>1744</v>
      </c>
      <c r="L28" s="7">
        <f t="shared" ref="L28:Q28" si="36">AVERAGE(L26:L27)</f>
        <v>32970.734734891928</v>
      </c>
      <c r="M28" s="7">
        <f t="shared" si="36"/>
        <v>33024.011572193369</v>
      </c>
      <c r="N28" s="7">
        <f t="shared" si="36"/>
        <v>33025.161172967593</v>
      </c>
      <c r="O28" s="7">
        <f t="shared" si="36"/>
        <v>33054.868226922088</v>
      </c>
      <c r="P28" s="7">
        <f t="shared" si="36"/>
        <v>33054.868226922088</v>
      </c>
      <c r="Q28" s="7">
        <f t="shared" si="36"/>
        <v>33054.868226922088</v>
      </c>
      <c r="S28" s="127"/>
      <c r="T28" s="84" t="s">
        <v>2155</v>
      </c>
      <c r="U28" s="85" t="s">
        <v>2156</v>
      </c>
    </row>
    <row r="29" spans="1:70" x14ac:dyDescent="0.25">
      <c r="A29">
        <f>'Pivot MRIP 11"'!A32</f>
        <v>2013</v>
      </c>
      <c r="B29" t="str">
        <f>'Pivot MRIP 11"'!B32</f>
        <v>1103820131005009</v>
      </c>
      <c r="C29">
        <f>'Pivot MRIP 11"'!C32</f>
        <v>438.64892621000001</v>
      </c>
      <c r="D29">
        <f>'Pivot MRIP 11"'!D32</f>
        <v>438.64892621000001</v>
      </c>
      <c r="E29">
        <f>'Pivot MRIP 11"'!E32</f>
        <v>0.84441310922369939</v>
      </c>
      <c r="F29">
        <f>'Pivot MRIP 11"'!F32</f>
        <v>5</v>
      </c>
      <c r="G29">
        <f>'Pivot MRIP 11"'!G32</f>
        <v>1.258088340298923E-2</v>
      </c>
      <c r="H29">
        <f t="shared" si="0"/>
        <v>5.5185909954944368</v>
      </c>
      <c r="I29">
        <f t="shared" si="1"/>
        <v>4.6599705810393681</v>
      </c>
      <c r="S29" s="83">
        <v>2013</v>
      </c>
      <c r="T29" s="86">
        <f>L55</f>
        <v>7</v>
      </c>
      <c r="U29" s="87">
        <f>M55</f>
        <v>2848.4694133590001</v>
      </c>
    </row>
    <row r="30" spans="1:70" x14ac:dyDescent="0.25">
      <c r="A30">
        <f>'Pivot MRIP 11"'!A33</f>
        <v>2013</v>
      </c>
      <c r="B30" t="str">
        <f>'Pivot MRIP 11"'!B33</f>
        <v>1103820131005012</v>
      </c>
      <c r="C30">
        <f>'Pivot MRIP 11"'!C33</f>
        <v>304.86327712000002</v>
      </c>
      <c r="D30">
        <f>'Pivot MRIP 11"'!D33</f>
        <v>304.86327712000002</v>
      </c>
      <c r="E30">
        <f>'Pivot MRIP 11"'!E33</f>
        <v>0.84441310922369939</v>
      </c>
      <c r="F30">
        <f>'Pivot MRIP 11"'!F33</f>
        <v>1</v>
      </c>
      <c r="G30">
        <f>'Pivot MRIP 11"'!G33</f>
        <v>2.516176680597846E-2</v>
      </c>
      <c r="H30">
        <f t="shared" si="0"/>
        <v>7.6708986865998288</v>
      </c>
      <c r="I30">
        <f t="shared" si="1"/>
        <v>6.4774074104917529</v>
      </c>
      <c r="K30" t="s">
        <v>2173</v>
      </c>
      <c r="S30" s="81">
        <v>2014</v>
      </c>
      <c r="T30" s="86">
        <f>L56</f>
        <v>10</v>
      </c>
      <c r="U30" s="87">
        <f>M56</f>
        <v>5123.9986092610006</v>
      </c>
    </row>
    <row r="31" spans="1:70" ht="15.75" thickBot="1" x14ac:dyDescent="0.3">
      <c r="A31">
        <f>'Pivot MRIP 11"'!A34</f>
        <v>2013</v>
      </c>
      <c r="B31" t="str">
        <f>'Pivot MRIP 11"'!B34</f>
        <v>1103820131005018</v>
      </c>
      <c r="C31">
        <f>'Pivot MRIP 11"'!C34</f>
        <v>304.86327712000002</v>
      </c>
      <c r="D31">
        <f>'Pivot MRIP 11"'!D34</f>
        <v>304.86327712000002</v>
      </c>
      <c r="E31">
        <f>'Pivot MRIP 11"'!E34</f>
        <v>0.84441310922369939</v>
      </c>
      <c r="F31">
        <f>'Pivot MRIP 11"'!F34</f>
        <v>1</v>
      </c>
      <c r="G31">
        <f>'Pivot MRIP 11"'!G34</f>
        <v>6.2904417014946146E-2</v>
      </c>
      <c r="H31">
        <f t="shared" si="0"/>
        <v>19.177246716499571</v>
      </c>
      <c r="I31">
        <f t="shared" si="1"/>
        <v>16.193518526229383</v>
      </c>
      <c r="K31" s="90" t="s">
        <v>1715</v>
      </c>
      <c r="L31" s="90" t="s">
        <v>1745</v>
      </c>
      <c r="M31" s="90" t="s">
        <v>1746</v>
      </c>
      <c r="N31" s="90" t="s">
        <v>1747</v>
      </c>
      <c r="O31" s="90" t="s">
        <v>1748</v>
      </c>
      <c r="P31" s="90" t="s">
        <v>1749</v>
      </c>
      <c r="Q31" s="90" t="s">
        <v>1750</v>
      </c>
      <c r="S31" s="82" t="s">
        <v>1727</v>
      </c>
      <c r="T31" s="41">
        <f>AVERAGE(T29:T30)</f>
        <v>8.5</v>
      </c>
      <c r="U31" s="33">
        <f>AVERAGE(U29:U30)</f>
        <v>3986.2340113100004</v>
      </c>
    </row>
    <row r="32" spans="1:70" x14ac:dyDescent="0.25">
      <c r="A32">
        <f>'Pivot MRIP 11"'!A35</f>
        <v>2013</v>
      </c>
      <c r="B32" t="str">
        <f>'Pivot MRIP 11"'!B35</f>
        <v>1103820131005019</v>
      </c>
      <c r="C32">
        <f>'Pivot MRIP 11"'!C35</f>
        <v>304.86327712000002</v>
      </c>
      <c r="D32">
        <f>'Pivot MRIP 11"'!D35</f>
        <v>304.86327712000002</v>
      </c>
      <c r="E32">
        <f>'Pivot MRIP 11"'!E35</f>
        <v>1.1769805931483346</v>
      </c>
      <c r="F32">
        <f>'Pivot MRIP 11"'!F35</f>
        <v>4</v>
      </c>
      <c r="G32">
        <f>'Pivot MRIP 11"'!G35</f>
        <v>1.4447671122046233</v>
      </c>
      <c r="H32">
        <f t="shared" si="0"/>
        <v>440.45643650190021</v>
      </c>
      <c r="I32">
        <f t="shared" si="1"/>
        <v>518.40867789000833</v>
      </c>
      <c r="K32" s="6">
        <v>2013</v>
      </c>
      <c r="L32" s="7">
        <f t="shared" ref="L32:Q33" si="37">N55</f>
        <v>31643.751722591911</v>
      </c>
      <c r="M32" s="7">
        <f t="shared" si="37"/>
        <v>31684.836687654948</v>
      </c>
      <c r="N32" s="7">
        <f t="shared" si="37"/>
        <v>31687.471399254966</v>
      </c>
      <c r="O32" s="7">
        <f t="shared" si="37"/>
        <v>31688.938155705167</v>
      </c>
      <c r="P32" s="7">
        <f t="shared" si="37"/>
        <v>31688.938155705167</v>
      </c>
      <c r="Q32" s="7">
        <f t="shared" si="37"/>
        <v>31688.938155705167</v>
      </c>
    </row>
    <row r="33" spans="1:17" x14ac:dyDescent="0.25">
      <c r="A33">
        <f>'Pivot MRIP 11"'!A36</f>
        <v>2013</v>
      </c>
      <c r="B33" t="str">
        <f>'Pivot MRIP 11"'!B36</f>
        <v>1103820131006007</v>
      </c>
      <c r="C33">
        <f>'Pivot MRIP 11"'!C36</f>
        <v>350.27639513999998</v>
      </c>
      <c r="D33">
        <f>'Pivot MRIP 11"'!D36</f>
        <v>350.27639513999998</v>
      </c>
      <c r="E33">
        <f>'Pivot MRIP 11"'!E36</f>
        <v>0.84441310922369939</v>
      </c>
      <c r="F33">
        <f>'Pivot MRIP 11"'!F36</f>
        <v>9</v>
      </c>
      <c r="G33">
        <f>'Pivot MRIP 11"'!G36</f>
        <v>0.18871325104483844</v>
      </c>
      <c r="H33">
        <f t="shared" si="0"/>
        <v>66.101797291135838</v>
      </c>
      <c r="I33">
        <f t="shared" si="1"/>
        <v>55.817224175882721</v>
      </c>
      <c r="K33" s="6">
        <v>2014</v>
      </c>
      <c r="L33" s="7">
        <f t="shared" si="37"/>
        <v>70386.049197638233</v>
      </c>
      <c r="M33" s="7">
        <f t="shared" si="37"/>
        <v>70488.094096957881</v>
      </c>
      <c r="N33" s="7">
        <f t="shared" si="37"/>
        <v>70488.54782324651</v>
      </c>
      <c r="O33" s="7">
        <f t="shared" si="37"/>
        <v>70566.889982247856</v>
      </c>
      <c r="P33" s="7">
        <f t="shared" si="37"/>
        <v>70566.889982247856</v>
      </c>
      <c r="Q33" s="7">
        <f t="shared" si="37"/>
        <v>70566.889982247856</v>
      </c>
    </row>
    <row r="34" spans="1:17" x14ac:dyDescent="0.25">
      <c r="A34">
        <f>'Pivot MRIP 11"'!A37</f>
        <v>2013</v>
      </c>
      <c r="B34" t="str">
        <f>'Pivot MRIP 11"'!B37</f>
        <v>1103820131015005</v>
      </c>
      <c r="C34">
        <f>'Pivot MRIP 11"'!C37</f>
        <v>133.46866514999999</v>
      </c>
      <c r="D34">
        <f>'Pivot MRIP 11"'!D37</f>
        <v>133.46866514999999</v>
      </c>
      <c r="E34">
        <f>'Pivot MRIP 11"'!E37</f>
        <v>0.84441310922369928</v>
      </c>
      <c r="F34">
        <f>'Pivot MRIP 11"'!F37</f>
        <v>1</v>
      </c>
      <c r="G34">
        <f>'Pivot MRIP 11"'!G37</f>
        <v>3.7742650208967693E-2</v>
      </c>
      <c r="H34">
        <f t="shared" si="0"/>
        <v>5.0374611426142861</v>
      </c>
      <c r="I34">
        <f t="shared" si="1"/>
        <v>4.2536982260284981</v>
      </c>
      <c r="K34" s="6" t="s">
        <v>1744</v>
      </c>
      <c r="L34" s="7">
        <f t="shared" ref="L34:Q34" si="38">AVERAGE(L32:L33)</f>
        <v>51014.900460115074</v>
      </c>
      <c r="M34" s="7">
        <f t="shared" si="38"/>
        <v>51086.465392306418</v>
      </c>
      <c r="N34" s="7">
        <f t="shared" si="38"/>
        <v>51088.009611250738</v>
      </c>
      <c r="O34" s="7">
        <f t="shared" si="38"/>
        <v>51127.914068976512</v>
      </c>
      <c r="P34" s="7">
        <f t="shared" si="38"/>
        <v>51127.914068976512</v>
      </c>
      <c r="Q34" s="7">
        <f t="shared" si="38"/>
        <v>51127.914068976512</v>
      </c>
    </row>
    <row r="35" spans="1:17" x14ac:dyDescent="0.25">
      <c r="A35">
        <f>'Pivot MRIP 11"'!A38</f>
        <v>2013</v>
      </c>
      <c r="B35" t="str">
        <f>'Pivot MRIP 11"'!B38</f>
        <v>1103820131015008</v>
      </c>
      <c r="C35">
        <f>'Pivot MRIP 11"'!C38</f>
        <v>133.46866514999999</v>
      </c>
      <c r="D35">
        <f>'Pivot MRIP 11"'!D38</f>
        <v>133.46866514999999</v>
      </c>
      <c r="E35">
        <f>'Pivot MRIP 11"'!E38</f>
        <v>0.84441310922369939</v>
      </c>
      <c r="F35">
        <f>'Pivot MRIP 11"'!F38</f>
        <v>2</v>
      </c>
      <c r="G35">
        <f>'Pivot MRIP 11"'!G38</f>
        <v>1.258088340298923E-2</v>
      </c>
      <c r="H35">
        <f t="shared" si="0"/>
        <v>1.6791537142047619</v>
      </c>
      <c r="I35">
        <f t="shared" si="1"/>
        <v>1.417899408676166</v>
      </c>
    </row>
    <row r="36" spans="1:17" x14ac:dyDescent="0.25">
      <c r="A36">
        <f>'Pivot MRIP 11"'!A39</f>
        <v>2013</v>
      </c>
      <c r="B36" t="str">
        <f>'Pivot MRIP 11"'!B39</f>
        <v>1103820131015010</v>
      </c>
      <c r="C36">
        <f>'Pivot MRIP 11"'!C39</f>
        <v>164.03509738</v>
      </c>
      <c r="D36">
        <f>'Pivot MRIP 11"'!D39</f>
        <v>164.03509738</v>
      </c>
      <c r="E36">
        <f>'Pivot MRIP 11"'!E39</f>
        <v>0.84441310922369928</v>
      </c>
      <c r="F36">
        <f>'Pivot MRIP 11"'!F39</f>
        <v>6</v>
      </c>
      <c r="G36">
        <f>'Pivot MRIP 11"'!G39</f>
        <v>3.7742650208967693E-2</v>
      </c>
      <c r="H36">
        <f t="shared" si="0"/>
        <v>6.1911193024072926</v>
      </c>
      <c r="I36">
        <f t="shared" si="1"/>
        <v>5.2278622997206021</v>
      </c>
    </row>
    <row r="37" spans="1:17" x14ac:dyDescent="0.25">
      <c r="A37">
        <f>'Pivot MRIP 11"'!A40</f>
        <v>2013</v>
      </c>
      <c r="B37" t="str">
        <f>'Pivot MRIP 11"'!B40</f>
        <v>1104320130111009</v>
      </c>
      <c r="C37">
        <f>'Pivot MRIP 11"'!C40</f>
        <v>60.556832489000001</v>
      </c>
      <c r="D37">
        <f>'Pivot MRIP 11"'!D40</f>
        <v>60.556832489000001</v>
      </c>
      <c r="E37">
        <f>'Pivot MRIP 11"'!E40</f>
        <v>0.84441310922369939</v>
      </c>
      <c r="F37">
        <f>'Pivot MRIP 11"'!F40</f>
        <v>4</v>
      </c>
      <c r="G37">
        <f>'Pivot MRIP 11"'!G40</f>
        <v>0.25161766805978458</v>
      </c>
      <c r="H37">
        <f t="shared" si="0"/>
        <v>15.237168975969182</v>
      </c>
      <c r="I37">
        <f t="shared" si="1"/>
        <v>12.866465230765028</v>
      </c>
    </row>
    <row r="38" spans="1:17" x14ac:dyDescent="0.25">
      <c r="A38">
        <f>'Pivot MRIP 11"'!A41</f>
        <v>2013</v>
      </c>
      <c r="B38" t="str">
        <f>'Pivot MRIP 11"'!B41</f>
        <v>1104320130111014</v>
      </c>
      <c r="C38">
        <f>'Pivot MRIP 11"'!C41</f>
        <v>60.556832489000001</v>
      </c>
      <c r="D38">
        <f>'Pivot MRIP 11"'!D41</f>
        <v>60.556832489000001</v>
      </c>
      <c r="E38">
        <f>'Pivot MRIP 11"'!E41</f>
        <v>0.84441310922369917</v>
      </c>
      <c r="F38">
        <f>'Pivot MRIP 11"'!F41</f>
        <v>4</v>
      </c>
      <c r="G38">
        <f>'Pivot MRIP 11"'!G41</f>
        <v>0.62904417014946157</v>
      </c>
      <c r="H38">
        <f t="shared" si="0"/>
        <v>38.092922439922958</v>
      </c>
      <c r="I38">
        <f t="shared" si="1"/>
        <v>32.166163076912568</v>
      </c>
    </row>
    <row r="39" spans="1:17" x14ac:dyDescent="0.25">
      <c r="A39">
        <f>'Pivot MRIP 11"'!A42</f>
        <v>2013</v>
      </c>
      <c r="B39" t="str">
        <f>'Pivot MRIP 11"'!B42</f>
        <v>1104320130111018</v>
      </c>
      <c r="C39">
        <f>'Pivot MRIP 11"'!C42</f>
        <v>60.556832489000001</v>
      </c>
      <c r="D39">
        <f>'Pivot MRIP 11"'!D42</f>
        <v>60.556832489000001</v>
      </c>
      <c r="E39">
        <f>'Pivot MRIP 11"'!E42</f>
        <v>0.84441310922369939</v>
      </c>
      <c r="F39">
        <f>'Pivot MRIP 11"'!F42</f>
        <v>2</v>
      </c>
      <c r="G39">
        <f>'Pivot MRIP 11"'!G42</f>
        <v>2.516176680597846E-2</v>
      </c>
      <c r="H39">
        <f t="shared" si="0"/>
        <v>1.5237168975969182</v>
      </c>
      <c r="I39">
        <f t="shared" si="1"/>
        <v>1.286646523076503</v>
      </c>
    </row>
    <row r="40" spans="1:17" x14ac:dyDescent="0.25">
      <c r="A40">
        <f>'Pivot MRIP 11"'!A43</f>
        <v>2013</v>
      </c>
      <c r="B40" t="str">
        <f>'Pivot MRIP 11"'!B43</f>
        <v>1104320130111022</v>
      </c>
      <c r="C40">
        <f>'Pivot MRIP 11"'!C43</f>
        <v>64.513612585000004</v>
      </c>
      <c r="D40">
        <f>'Pivot MRIP 11"'!D43</f>
        <v>64.513612585000004</v>
      </c>
      <c r="E40">
        <f>'Pivot MRIP 11"'!E43</f>
        <v>0.84441310922369928</v>
      </c>
      <c r="F40">
        <f>'Pivot MRIP 11"'!F43</f>
        <v>12</v>
      </c>
      <c r="G40">
        <f>'Pivot MRIP 11"'!G43</f>
        <v>0.17613236764184922</v>
      </c>
      <c r="H40">
        <f t="shared" si="0"/>
        <v>11.362935329725051</v>
      </c>
      <c r="I40">
        <f t="shared" si="1"/>
        <v>9.5950115516809511</v>
      </c>
    </row>
    <row r="41" spans="1:17" x14ac:dyDescent="0.25">
      <c r="A41">
        <f>'Pivot MRIP 11"'!A44</f>
        <v>2013</v>
      </c>
      <c r="B41" t="str">
        <f>'Pivot MRIP 11"'!B44</f>
        <v>1104320130113005</v>
      </c>
      <c r="C41">
        <f>'Pivot MRIP 11"'!C44</f>
        <v>27.304371482000001</v>
      </c>
      <c r="D41">
        <f>'Pivot MRIP 11"'!D44</f>
        <v>27.304371482000001</v>
      </c>
      <c r="E41">
        <f>'Pivot MRIP 11"'!E44</f>
        <v>0.84441310922369939</v>
      </c>
      <c r="F41">
        <f>'Pivot MRIP 11"'!F44</f>
        <v>2</v>
      </c>
      <c r="G41">
        <f>'Pivot MRIP 11"'!G44</f>
        <v>1.258088340298923E-2</v>
      </c>
      <c r="H41">
        <f t="shared" si="0"/>
        <v>0.34351311400694623</v>
      </c>
      <c r="I41">
        <f t="shared" si="1"/>
        <v>0.29006697665772058</v>
      </c>
    </row>
    <row r="42" spans="1:17" x14ac:dyDescent="0.25">
      <c r="A42">
        <f>'Pivot MRIP 11"'!A45</f>
        <v>2013</v>
      </c>
      <c r="B42" t="str">
        <f>'Pivot MRIP 11"'!B45</f>
        <v>1104320130323004</v>
      </c>
      <c r="C42">
        <f>'Pivot MRIP 11"'!C45</f>
        <v>320.50045275999997</v>
      </c>
      <c r="D42">
        <f>'Pivot MRIP 11"'!D45</f>
        <v>320.50045275999997</v>
      </c>
      <c r="E42">
        <f>'Pivot MRIP 11"'!E45</f>
        <v>0.84441310922369939</v>
      </c>
      <c r="F42">
        <f>'Pivot MRIP 11"'!F45</f>
        <v>4</v>
      </c>
      <c r="G42">
        <f>'Pivot MRIP 11"'!G45</f>
        <v>0.37742650208967687</v>
      </c>
      <c r="H42">
        <f t="shared" si="0"/>
        <v>120.96536480336451</v>
      </c>
      <c r="I42">
        <f t="shared" si="1"/>
        <v>102.14473980198808</v>
      </c>
    </row>
    <row r="43" spans="1:17" x14ac:dyDescent="0.25">
      <c r="A43">
        <f>'Pivot MRIP 11"'!A46</f>
        <v>2013</v>
      </c>
      <c r="B43" t="str">
        <f>'Pivot MRIP 11"'!B46</f>
        <v>1104320130323008</v>
      </c>
      <c r="C43">
        <f>'Pivot MRIP 11"'!C46</f>
        <v>457.85778965999998</v>
      </c>
      <c r="D43">
        <f>'Pivot MRIP 11"'!D46</f>
        <v>457.85778965999998</v>
      </c>
      <c r="E43">
        <f>'Pivot MRIP 11"'!E46</f>
        <v>0.84441310922369939</v>
      </c>
      <c r="F43">
        <f>'Pivot MRIP 11"'!F46</f>
        <v>20</v>
      </c>
      <c r="G43">
        <f>'Pivot MRIP 11"'!G46</f>
        <v>0.22645590125380613</v>
      </c>
      <c r="H43">
        <f t="shared" si="0"/>
        <v>103.6845984035309</v>
      </c>
      <c r="I43">
        <f t="shared" si="1"/>
        <v>87.55263411653614</v>
      </c>
    </row>
    <row r="44" spans="1:17" x14ac:dyDescent="0.25">
      <c r="A44">
        <f>'Pivot MRIP 11"'!A47</f>
        <v>2013</v>
      </c>
      <c r="B44" t="str">
        <f>'Pivot MRIP 11"'!B47</f>
        <v>1104320130426009</v>
      </c>
      <c r="C44">
        <f>'Pivot MRIP 11"'!C47</f>
        <v>1332.9492624</v>
      </c>
      <c r="D44">
        <f>'Pivot MRIP 11"'!D47</f>
        <v>1332.9492624</v>
      </c>
      <c r="E44">
        <f>'Pivot MRIP 11"'!E47</f>
        <v>0.84441310922369928</v>
      </c>
      <c r="F44">
        <f>'Pivot MRIP 11"'!F47</f>
        <v>1</v>
      </c>
      <c r="G44">
        <f>'Pivot MRIP 11"'!G47</f>
        <v>3.053165606344397E-2</v>
      </c>
      <c r="H44">
        <f t="shared" si="0"/>
        <v>40.697148429618125</v>
      </c>
      <c r="I44">
        <f t="shared" si="1"/>
        <v>34.365205641992233</v>
      </c>
    </row>
    <row r="45" spans="1:17" x14ac:dyDescent="0.25">
      <c r="A45">
        <f>'Pivot MRIP 11"'!A48</f>
        <v>2013</v>
      </c>
      <c r="B45" t="str">
        <f>'Pivot MRIP 11"'!B48</f>
        <v>1104320130430001</v>
      </c>
      <c r="C45">
        <f>'Pivot MRIP 11"'!C48</f>
        <v>465.73534121</v>
      </c>
      <c r="D45">
        <f>'Pivot MRIP 11"'!D48</f>
        <v>465.73534121</v>
      </c>
      <c r="E45">
        <f>'Pivot MRIP 11"'!E48</f>
        <v>0.84441310922369939</v>
      </c>
      <c r="F45">
        <f>'Pivot MRIP 11"'!F48</f>
        <v>2</v>
      </c>
      <c r="G45">
        <f>'Pivot MRIP 11"'!G48</f>
        <v>1.258088340298923E-2</v>
      </c>
      <c r="H45">
        <f t="shared" si="0"/>
        <v>5.8593620244144153</v>
      </c>
      <c r="I45">
        <f t="shared" si="1"/>
        <v>4.947722105103046</v>
      </c>
    </row>
    <row r="46" spans="1:17" x14ac:dyDescent="0.25">
      <c r="A46">
        <f>'Pivot MRIP 11"'!A49</f>
        <v>2013</v>
      </c>
      <c r="B46" t="str">
        <f>'Pivot MRIP 11"'!B49</f>
        <v>1104320130502001</v>
      </c>
      <c r="C46">
        <f>'Pivot MRIP 11"'!C49</f>
        <v>1340.6806747000001</v>
      </c>
      <c r="D46">
        <f>'Pivot MRIP 11"'!D49</f>
        <v>1340.6806747000001</v>
      </c>
      <c r="E46">
        <f>'Pivot MRIP 11"'!E49</f>
        <v>0.84441310922369928</v>
      </c>
      <c r="F46">
        <f>'Pivot MRIP 11"'!F49</f>
        <v>2</v>
      </c>
      <c r="G46">
        <f>'Pivot MRIP 11"'!G49</f>
        <v>3.7742650208967693E-2</v>
      </c>
      <c r="H46">
        <f t="shared" si="0"/>
        <v>50.600841747124903</v>
      </c>
      <c r="I46">
        <f t="shared" si="1"/>
        <v>42.728014109026105</v>
      </c>
    </row>
    <row r="47" spans="1:17" x14ac:dyDescent="0.25">
      <c r="A47">
        <f>'Pivot MRIP 11"'!A50</f>
        <v>2013</v>
      </c>
      <c r="B47" t="str">
        <f>'Pivot MRIP 11"'!B50</f>
        <v>1104320130502003</v>
      </c>
      <c r="C47">
        <f>'Pivot MRIP 11"'!C50</f>
        <v>1340.6806747000001</v>
      </c>
      <c r="D47">
        <f>'Pivot MRIP 11"'!D50</f>
        <v>1340.6806747000001</v>
      </c>
      <c r="E47">
        <f>'Pivot MRIP 11"'!E50</f>
        <v>0.84441310922369928</v>
      </c>
      <c r="F47">
        <f>'Pivot MRIP 11"'!F50</f>
        <v>9</v>
      </c>
      <c r="G47">
        <f>'Pivot MRIP 11"'!G50</f>
        <v>0.17613236764184922</v>
      </c>
      <c r="H47">
        <f t="shared" si="0"/>
        <v>236.13726148658287</v>
      </c>
      <c r="I47">
        <f t="shared" si="1"/>
        <v>199.39739917545515</v>
      </c>
    </row>
    <row r="48" spans="1:17" x14ac:dyDescent="0.25">
      <c r="A48">
        <f>'Pivot MRIP 11"'!A51</f>
        <v>2013</v>
      </c>
      <c r="B48" t="str">
        <f>'Pivot MRIP 11"'!B51</f>
        <v>1104320130502006</v>
      </c>
      <c r="C48">
        <f>'Pivot MRIP 11"'!C51</f>
        <v>2603.0313875000002</v>
      </c>
      <c r="D48">
        <f>'Pivot MRIP 11"'!D51</f>
        <v>2603.0313875000002</v>
      </c>
      <c r="E48">
        <f>'Pivot MRIP 11"'!E51</f>
        <v>0.84441310922369939</v>
      </c>
      <c r="F48">
        <f>'Pivot MRIP 11"'!F51</f>
        <v>2</v>
      </c>
      <c r="G48">
        <f>'Pivot MRIP 11"'!G51</f>
        <v>6.2904417014946146E-2</v>
      </c>
      <c r="H48">
        <f t="shared" si="0"/>
        <v>163.74217190229388</v>
      </c>
      <c r="I48">
        <f t="shared" si="1"/>
        <v>138.26603648705745</v>
      </c>
    </row>
    <row r="49" spans="1:25" x14ac:dyDescent="0.25">
      <c r="A49">
        <f>'Pivot MRIP 11"'!A52</f>
        <v>2013</v>
      </c>
      <c r="B49" t="str">
        <f>'Pivot MRIP 11"'!B52</f>
        <v>1104320130529001</v>
      </c>
      <c r="C49">
        <f>'Pivot MRIP 11"'!C52</f>
        <v>977.25391201000002</v>
      </c>
      <c r="D49">
        <f>'Pivot MRIP 11"'!D52</f>
        <v>977.25391201000002</v>
      </c>
      <c r="E49">
        <f>'Pivot MRIP 11"'!E52</f>
        <v>0.84441310922369928</v>
      </c>
      <c r="F49">
        <f>'Pivot MRIP 11"'!F52</f>
        <v>1</v>
      </c>
      <c r="G49">
        <f>'Pivot MRIP 11"'!G52</f>
        <v>0.15097060083587077</v>
      </c>
      <c r="H49">
        <f t="shared" si="0"/>
        <v>147.53661026535488</v>
      </c>
      <c r="I49">
        <f t="shared" si="1"/>
        <v>124.58184779849346</v>
      </c>
    </row>
    <row r="50" spans="1:25" x14ac:dyDescent="0.25">
      <c r="A50">
        <f>'Pivot MRIP 11"'!A53</f>
        <v>2013</v>
      </c>
      <c r="B50" t="str">
        <f>'Pivot MRIP 11"'!B53</f>
        <v>1104320130602007</v>
      </c>
      <c r="C50">
        <f>'Pivot MRIP 11"'!C53</f>
        <v>44.410320186</v>
      </c>
      <c r="D50">
        <f>'Pivot MRIP 11"'!D53</f>
        <v>44.410320186</v>
      </c>
      <c r="E50">
        <f>'Pivot MRIP 11"'!E53</f>
        <v>1.6122004205853264</v>
      </c>
      <c r="F50">
        <f>'Pivot MRIP 11"'!F53</f>
        <v>24</v>
      </c>
      <c r="G50">
        <f>'Pivot MRIP 11"'!G53</f>
        <v>33.484424088194302</v>
      </c>
      <c r="H50">
        <f t="shared" si="0"/>
        <v>1487.05399500052</v>
      </c>
      <c r="I50">
        <f t="shared" si="1"/>
        <v>2397.429076172928</v>
      </c>
    </row>
    <row r="51" spans="1:25" x14ac:dyDescent="0.25">
      <c r="A51">
        <f>'Pivot MRIP 11"'!A54</f>
        <v>2013</v>
      </c>
      <c r="B51" t="str">
        <f>'Pivot MRIP 11"'!B54</f>
        <v>1104320130602011</v>
      </c>
      <c r="C51">
        <f>'Pivot MRIP 11"'!C54</f>
        <v>29.606880124</v>
      </c>
      <c r="D51">
        <f>'Pivot MRIP 11"'!D54</f>
        <v>29.606880124</v>
      </c>
      <c r="E51">
        <f>'Pivot MRIP 11"'!E54</f>
        <v>1.7161598842135459</v>
      </c>
      <c r="F51">
        <f>'Pivot MRIP 11"'!F54</f>
        <v>4</v>
      </c>
      <c r="G51">
        <f>'Pivot MRIP 11"'!G54</f>
        <v>19.150970600835869</v>
      </c>
      <c r="H51">
        <f t="shared" si="0"/>
        <v>567.0004908371958</v>
      </c>
      <c r="I51">
        <f t="shared" si="1"/>
        <v>973.0634967041857</v>
      </c>
    </row>
    <row r="52" spans="1:25" x14ac:dyDescent="0.25">
      <c r="A52">
        <f>'Pivot MRIP 11"'!A55</f>
        <v>2013</v>
      </c>
      <c r="B52" t="str">
        <f>'Pivot MRIP 11"'!B55</f>
        <v>1104320130604003</v>
      </c>
      <c r="C52">
        <f>'Pivot MRIP 11"'!C55</f>
        <v>218.55168191000001</v>
      </c>
      <c r="D52">
        <f>'Pivot MRIP 11"'!D55</f>
        <v>218.55168191000001</v>
      </c>
      <c r="E52">
        <f>'Pivot MRIP 11"'!E55</f>
        <v>0.84441310922369928</v>
      </c>
      <c r="F52">
        <f>'Pivot MRIP 11"'!F55</f>
        <v>2</v>
      </c>
      <c r="G52">
        <f>'Pivot MRIP 11"'!G55</f>
        <v>7.5485300417935386E-2</v>
      </c>
      <c r="H52">
        <f t="shared" si="0"/>
        <v>16.497439365821407</v>
      </c>
      <c r="I52">
        <f t="shared" si="1"/>
        <v>13.930654069122708</v>
      </c>
    </row>
    <row r="53" spans="1:25" x14ac:dyDescent="0.25">
      <c r="A53">
        <f>'Pivot MRIP 11"'!A56</f>
        <v>2013</v>
      </c>
      <c r="B53" t="str">
        <f>'Pivot MRIP 11"'!B56</f>
        <v>1104320130604014</v>
      </c>
      <c r="C53">
        <f>'Pivot MRIP 11"'!C56</f>
        <v>148.44082194999999</v>
      </c>
      <c r="D53">
        <f>'Pivot MRIP 11"'!D56</f>
        <v>148.44082194999999</v>
      </c>
      <c r="E53">
        <f>'Pivot MRIP 11"'!E56</f>
        <v>0.84441310922369939</v>
      </c>
      <c r="F53">
        <f>'Pivot MRIP 11"'!F56</f>
        <v>1</v>
      </c>
      <c r="G53">
        <f>'Pivot MRIP 11"'!G56</f>
        <v>2.516176680597846E-2</v>
      </c>
      <c r="H53">
        <f t="shared" si="0"/>
        <v>3.7350333463936685</v>
      </c>
      <c r="I53">
        <f t="shared" si="1"/>
        <v>3.1539111210824764</v>
      </c>
    </row>
    <row r="54" spans="1:25" x14ac:dyDescent="0.25">
      <c r="A54">
        <f>'Pivot MRIP 11"'!A57</f>
        <v>2013</v>
      </c>
      <c r="B54" t="str">
        <f>'Pivot MRIP 11"'!B57</f>
        <v>1104320130615015</v>
      </c>
      <c r="C54">
        <f>'Pivot MRIP 11"'!C57</f>
        <v>313.82949425999999</v>
      </c>
      <c r="D54">
        <f>'Pivot MRIP 11"'!D57</f>
        <v>313.82949425999999</v>
      </c>
      <c r="E54">
        <f>'Pivot MRIP 11"'!E57</f>
        <v>0.84441310922369939</v>
      </c>
      <c r="F54">
        <f>'Pivot MRIP 11"'!F57</f>
        <v>3</v>
      </c>
      <c r="G54">
        <f>'Pivot MRIP 11"'!G57</f>
        <v>1.258088340298923E-2</v>
      </c>
      <c r="H54">
        <f t="shared" si="0"/>
        <v>3.9482522757041378</v>
      </c>
      <c r="I54">
        <f t="shared" si="1"/>
        <v>3.3339559801268779</v>
      </c>
      <c r="K54" s="1" t="s">
        <v>1713</v>
      </c>
      <c r="L54" t="s">
        <v>2123</v>
      </c>
      <c r="M54" t="s">
        <v>2152</v>
      </c>
      <c r="N54" t="s">
        <v>1783</v>
      </c>
      <c r="O54" t="s">
        <v>1784</v>
      </c>
      <c r="P54" t="s">
        <v>1785</v>
      </c>
      <c r="Q54" t="s">
        <v>1786</v>
      </c>
      <c r="R54" t="s">
        <v>1787</v>
      </c>
      <c r="S54" t="s">
        <v>1788</v>
      </c>
      <c r="T54" t="s">
        <v>2108</v>
      </c>
      <c r="U54" t="s">
        <v>2109</v>
      </c>
      <c r="V54" t="s">
        <v>2110</v>
      </c>
      <c r="W54" t="s">
        <v>2111</v>
      </c>
      <c r="X54" t="s">
        <v>2112</v>
      </c>
      <c r="Y54" t="s">
        <v>2113</v>
      </c>
    </row>
    <row r="55" spans="1:25" x14ac:dyDescent="0.25">
      <c r="A55">
        <f>'Pivot MRIP 11"'!A58</f>
        <v>2013</v>
      </c>
      <c r="B55" t="str">
        <f>'Pivot MRIP 11"'!B58</f>
        <v>1104320130615017</v>
      </c>
      <c r="C55">
        <f>'Pivot MRIP 11"'!C58</f>
        <v>241.75845724999999</v>
      </c>
      <c r="D55">
        <f>'Pivot MRIP 11"'!D58</f>
        <v>241.75845724999999</v>
      </c>
      <c r="E55">
        <f>'Pivot MRIP 11"'!E58</f>
        <v>0.84441310922369928</v>
      </c>
      <c r="F55">
        <f>'Pivot MRIP 11"'!F58</f>
        <v>1</v>
      </c>
      <c r="G55">
        <f>'Pivot MRIP 11"'!G58</f>
        <v>7.5485300417935386E-2</v>
      </c>
      <c r="H55">
        <f t="shared" si="0"/>
        <v>18.24920977409284</v>
      </c>
      <c r="I55">
        <f t="shared" si="1"/>
        <v>15.409871966217258</v>
      </c>
      <c r="K55" s="2">
        <v>2013</v>
      </c>
      <c r="L55" s="3">
        <v>7</v>
      </c>
      <c r="M55" s="3">
        <v>2848.4694133590001</v>
      </c>
      <c r="N55" s="3">
        <v>31643.751722591911</v>
      </c>
      <c r="O55" s="3">
        <v>31684.836687654948</v>
      </c>
      <c r="P55" s="3">
        <v>31687.471399254966</v>
      </c>
      <c r="Q55" s="3">
        <v>31688.938155705167</v>
      </c>
      <c r="R55" s="3">
        <v>31688.938155705167</v>
      </c>
      <c r="S55" s="3">
        <v>31688.938155705167</v>
      </c>
      <c r="T55" s="3">
        <v>21938.720375275905</v>
      </c>
      <c r="U55" s="3">
        <v>21969.306263254475</v>
      </c>
      <c r="V55" s="3">
        <v>21971.267686216146</v>
      </c>
      <c r="W55" s="3">
        <v>21972.359619686431</v>
      </c>
      <c r="X55" s="3">
        <v>21972.359619686431</v>
      </c>
      <c r="Y55" s="3">
        <v>21972.359619686431</v>
      </c>
    </row>
    <row r="56" spans="1:25" x14ac:dyDescent="0.25">
      <c r="A56">
        <f>'Pivot MRIP 11"'!A59</f>
        <v>2013</v>
      </c>
      <c r="B56" t="str">
        <f>'Pivot MRIP 11"'!B59</f>
        <v>1104320130615019</v>
      </c>
      <c r="C56">
        <f>'Pivot MRIP 11"'!C59</f>
        <v>241.75845724999999</v>
      </c>
      <c r="D56">
        <f>'Pivot MRIP 11"'!D59</f>
        <v>241.75845724999999</v>
      </c>
      <c r="E56">
        <f>'Pivot MRIP 11"'!E59</f>
        <v>0.84441310922369939</v>
      </c>
      <c r="F56">
        <f>'Pivot MRIP 11"'!F59</f>
        <v>4</v>
      </c>
      <c r="G56">
        <f>'Pivot MRIP 11"'!G59</f>
        <v>6.2904417014946146E-2</v>
      </c>
      <c r="H56">
        <f t="shared" si="0"/>
        <v>15.207674811744029</v>
      </c>
      <c r="I56">
        <f t="shared" si="1"/>
        <v>12.841559971847714</v>
      </c>
      <c r="K56" s="2">
        <v>2014</v>
      </c>
      <c r="L56" s="3">
        <v>10</v>
      </c>
      <c r="M56" s="3">
        <v>5123.9986092610006</v>
      </c>
      <c r="N56" s="3">
        <v>70386.049197638233</v>
      </c>
      <c r="O56" s="3">
        <v>70488.094096957881</v>
      </c>
      <c r="P56" s="3">
        <v>70488.54782324651</v>
      </c>
      <c r="Q56" s="3">
        <v>70566.889982247856</v>
      </c>
      <c r="R56" s="3">
        <v>70566.889982247856</v>
      </c>
      <c r="S56" s="3">
        <v>70566.889982247856</v>
      </c>
      <c r="T56" s="3">
        <v>44002.749094507955</v>
      </c>
      <c r="U56" s="3">
        <v>44078.716881132255</v>
      </c>
      <c r="V56" s="3">
        <v>44079.054659719033</v>
      </c>
      <c r="W56" s="3">
        <v>44137.376834157745</v>
      </c>
      <c r="X56" s="3">
        <v>44137.376834157745</v>
      </c>
      <c r="Y56" s="3">
        <v>44137.376834157745</v>
      </c>
    </row>
    <row r="57" spans="1:25" x14ac:dyDescent="0.25">
      <c r="A57">
        <f>'Pivot MRIP 11"'!A60</f>
        <v>2013</v>
      </c>
      <c r="B57" t="str">
        <f>'Pivot MRIP 11"'!B60</f>
        <v>1104320130615023</v>
      </c>
      <c r="C57">
        <f>'Pivot MRIP 11"'!C60</f>
        <v>241.75845724999999</v>
      </c>
      <c r="D57">
        <f>'Pivot MRIP 11"'!D60</f>
        <v>241.75845724999999</v>
      </c>
      <c r="E57">
        <f>'Pivot MRIP 11"'!E60</f>
        <v>0.84441310922369939</v>
      </c>
      <c r="F57">
        <f>'Pivot MRIP 11"'!F60</f>
        <v>9</v>
      </c>
      <c r="G57">
        <f>'Pivot MRIP 11"'!G60</f>
        <v>0.51581621952255841</v>
      </c>
      <c r="H57">
        <f t="shared" si="0"/>
        <v>124.70293345630105</v>
      </c>
      <c r="I57">
        <f t="shared" si="1"/>
        <v>105.30079176915126</v>
      </c>
      <c r="K57" s="2" t="s">
        <v>1714</v>
      </c>
      <c r="L57" s="3">
        <v>17</v>
      </c>
      <c r="M57" s="3">
        <v>7972.4680226200007</v>
      </c>
      <c r="N57" s="3">
        <v>102029.80092023013</v>
      </c>
      <c r="O57" s="3">
        <v>102172.93078461281</v>
      </c>
      <c r="P57" s="3">
        <v>102176.01922250146</v>
      </c>
      <c r="Q57" s="3">
        <v>102255.82813795299</v>
      </c>
      <c r="R57" s="3">
        <v>102255.82813795299</v>
      </c>
      <c r="S57" s="3">
        <v>102255.82813795299</v>
      </c>
      <c r="T57" s="3">
        <v>65941.469469783857</v>
      </c>
      <c r="U57" s="3">
        <v>66048.023144386723</v>
      </c>
      <c r="V57" s="3">
        <v>66050.322345935172</v>
      </c>
      <c r="W57" s="3">
        <v>66109.736453844176</v>
      </c>
      <c r="X57" s="3">
        <v>66109.736453844176</v>
      </c>
      <c r="Y57" s="3">
        <v>66109.736453844176</v>
      </c>
    </row>
    <row r="58" spans="1:25" x14ac:dyDescent="0.25">
      <c r="A58">
        <f>'Pivot MRIP 11"'!A61</f>
        <v>2013</v>
      </c>
      <c r="B58" t="str">
        <f>'Pivot MRIP 11"'!B61</f>
        <v>1104320130623001</v>
      </c>
      <c r="C58">
        <f>'Pivot MRIP 11"'!C61</f>
        <v>125.04216528000001</v>
      </c>
      <c r="D58">
        <f>'Pivot MRIP 11"'!D61</f>
        <v>125.04216528000001</v>
      </c>
      <c r="E58">
        <f>'Pivot MRIP 11"'!E61</f>
        <v>0.84441310922369939</v>
      </c>
      <c r="F58">
        <f>'Pivot MRIP 11"'!F61</f>
        <v>15</v>
      </c>
      <c r="G58">
        <f>'Pivot MRIP 11"'!G61</f>
        <v>0.18871325104483844</v>
      </c>
      <c r="H58">
        <f t="shared" si="0"/>
        <v>23.597113527674821</v>
      </c>
      <c r="I58">
        <f t="shared" si="1"/>
        <v>19.925712002608513</v>
      </c>
    </row>
    <row r="59" spans="1:25" x14ac:dyDescent="0.25">
      <c r="A59">
        <f>'Pivot MRIP 11"'!A62</f>
        <v>2013</v>
      </c>
      <c r="B59" t="str">
        <f>'Pivot MRIP 11"'!B62</f>
        <v>1104320130623013</v>
      </c>
      <c r="C59">
        <f>'Pivot MRIP 11"'!C62</f>
        <v>143.32601998999999</v>
      </c>
      <c r="D59">
        <f>'Pivot MRIP 11"'!D62</f>
        <v>143.32601998999999</v>
      </c>
      <c r="E59">
        <f>'Pivot MRIP 11"'!E62</f>
        <v>0.84441310922369939</v>
      </c>
      <c r="F59">
        <f>'Pivot MRIP 11"'!F62</f>
        <v>5</v>
      </c>
      <c r="G59">
        <f>'Pivot MRIP 11"'!G62</f>
        <v>1.258088340298923E-2</v>
      </c>
      <c r="H59">
        <f t="shared" si="0"/>
        <v>1.8031679461086936</v>
      </c>
      <c r="I59">
        <f t="shared" si="1"/>
        <v>1.522618651826154</v>
      </c>
    </row>
    <row r="60" spans="1:25" x14ac:dyDescent="0.25">
      <c r="A60">
        <f>'Pivot MRIP 11"'!A63</f>
        <v>2013</v>
      </c>
      <c r="B60" t="str">
        <f>'Pivot MRIP 11"'!B63</f>
        <v>1104320130623016</v>
      </c>
      <c r="C60">
        <f>'Pivot MRIP 11"'!C63</f>
        <v>125.04216528000001</v>
      </c>
      <c r="D60">
        <f>'Pivot MRIP 11"'!D63</f>
        <v>125.04216528000001</v>
      </c>
      <c r="E60">
        <f>'Pivot MRIP 11"'!E63</f>
        <v>0.84441310922369939</v>
      </c>
      <c r="F60">
        <f>'Pivot MRIP 11"'!F63</f>
        <v>3</v>
      </c>
      <c r="G60">
        <f>'Pivot MRIP 11"'!G63</f>
        <v>2.516176680597846E-2</v>
      </c>
      <c r="H60">
        <f t="shared" si="0"/>
        <v>3.1462818036899765</v>
      </c>
      <c r="I60">
        <f t="shared" si="1"/>
        <v>2.6567616003478021</v>
      </c>
    </row>
    <row r="61" spans="1:25" x14ac:dyDescent="0.25">
      <c r="A61">
        <f>'Pivot MRIP 11"'!A64</f>
        <v>2013</v>
      </c>
      <c r="B61" t="str">
        <f>'Pivot MRIP 11"'!B64</f>
        <v>1104320130623023</v>
      </c>
      <c r="C61">
        <f>'Pivot MRIP 11"'!C64</f>
        <v>152.46794733999999</v>
      </c>
      <c r="D61">
        <f>'Pivot MRIP 11"'!D64</f>
        <v>152.46794733999999</v>
      </c>
      <c r="E61">
        <f>'Pivot MRIP 11"'!E64</f>
        <v>0.84441310922369928</v>
      </c>
      <c r="F61">
        <f>'Pivot MRIP 11"'!F64</f>
        <v>2</v>
      </c>
      <c r="G61">
        <f>'Pivot MRIP 11"'!G64</f>
        <v>0.15097060083587077</v>
      </c>
      <c r="H61">
        <f t="shared" si="0"/>
        <v>23.018177618131705</v>
      </c>
      <c r="I61">
        <f t="shared" si="1"/>
        <v>19.436850931189959</v>
      </c>
    </row>
    <row r="62" spans="1:25" x14ac:dyDescent="0.25">
      <c r="A62">
        <f>'Pivot MRIP 11"'!A65</f>
        <v>2013</v>
      </c>
      <c r="B62" t="str">
        <f>'Pivot MRIP 11"'!B65</f>
        <v>1104320130623024</v>
      </c>
      <c r="C62">
        <f>'Pivot MRIP 11"'!C65</f>
        <v>152.46794733999999</v>
      </c>
      <c r="D62">
        <f>'Pivot MRIP 11"'!D65</f>
        <v>152.46794733999999</v>
      </c>
      <c r="E62">
        <f>'Pivot MRIP 11"'!E65</f>
        <v>0.84441310922369939</v>
      </c>
      <c r="F62">
        <f>'Pivot MRIP 11"'!F65</f>
        <v>2</v>
      </c>
      <c r="G62">
        <f>'Pivot MRIP 11"'!G65</f>
        <v>1.258088340298923E-2</v>
      </c>
      <c r="H62">
        <f t="shared" si="0"/>
        <v>1.9181814681776419</v>
      </c>
      <c r="I62">
        <f t="shared" si="1"/>
        <v>1.6197375775991631</v>
      </c>
    </row>
    <row r="63" spans="1:25" x14ac:dyDescent="0.25">
      <c r="A63">
        <f>'Pivot MRIP 11"'!A66</f>
        <v>2013</v>
      </c>
      <c r="B63" t="str">
        <f>'Pivot MRIP 11"'!B66</f>
        <v>1104320130623025</v>
      </c>
      <c r="C63">
        <f>'Pivot MRIP 11"'!C66</f>
        <v>125.04216528000001</v>
      </c>
      <c r="D63">
        <f>'Pivot MRIP 11"'!D66</f>
        <v>125.04216528000001</v>
      </c>
      <c r="E63">
        <f>'Pivot MRIP 11"'!E66</f>
        <v>0.84441310922369939</v>
      </c>
      <c r="F63">
        <f>'Pivot MRIP 11"'!F66</f>
        <v>4</v>
      </c>
      <c r="G63">
        <f>'Pivot MRIP 11"'!G66</f>
        <v>5.0323533611956919E-2</v>
      </c>
      <c r="H63">
        <f t="shared" si="0"/>
        <v>6.2925636073799529</v>
      </c>
      <c r="I63">
        <f t="shared" si="1"/>
        <v>5.3135232006956041</v>
      </c>
    </row>
    <row r="64" spans="1:25" x14ac:dyDescent="0.25">
      <c r="A64">
        <f>'Pivot MRIP 11"'!A67</f>
        <v>2013</v>
      </c>
      <c r="B64" t="str">
        <f>'Pivot MRIP 11"'!B67</f>
        <v>1104320130623027</v>
      </c>
      <c r="C64">
        <f>'Pivot MRIP 11"'!C67</f>
        <v>125.04216528000001</v>
      </c>
      <c r="D64">
        <f>'Pivot MRIP 11"'!D67</f>
        <v>125.04216528000001</v>
      </c>
      <c r="E64">
        <f>'Pivot MRIP 11"'!E67</f>
        <v>0.84441310922369939</v>
      </c>
      <c r="F64">
        <f>'Pivot MRIP 11"'!F67</f>
        <v>4</v>
      </c>
      <c r="G64">
        <f>'Pivot MRIP 11"'!G67</f>
        <v>0.10064706722391384</v>
      </c>
      <c r="H64">
        <f t="shared" si="0"/>
        <v>12.585127214759906</v>
      </c>
      <c r="I64">
        <f t="shared" si="1"/>
        <v>10.627046401391208</v>
      </c>
    </row>
    <row r="65" spans="1:9" x14ac:dyDescent="0.25">
      <c r="A65">
        <f>'Pivot MRIP 11"'!A68</f>
        <v>2013</v>
      </c>
      <c r="B65" t="str">
        <f>'Pivot MRIP 11"'!B68</f>
        <v>1104320130716003</v>
      </c>
      <c r="C65">
        <f>'Pivot MRIP 11"'!C68</f>
        <v>151.36971242000001</v>
      </c>
      <c r="D65">
        <f>'Pivot MRIP 11"'!D68</f>
        <v>151.36971242000001</v>
      </c>
      <c r="E65">
        <f>'Pivot MRIP 11"'!E68</f>
        <v>0.84441310922369939</v>
      </c>
      <c r="F65">
        <f>'Pivot MRIP 11"'!F68</f>
        <v>4</v>
      </c>
      <c r="G65">
        <f>'Pivot MRIP 11"'!G68</f>
        <v>0.11322795062690307</v>
      </c>
      <c r="H65">
        <f t="shared" si="0"/>
        <v>17.139282324300279</v>
      </c>
      <c r="I65">
        <f t="shared" si="1"/>
        <v>14.472634677325191</v>
      </c>
    </row>
    <row r="66" spans="1:9" x14ac:dyDescent="0.25">
      <c r="A66">
        <f>'Pivot MRIP 11"'!A69</f>
        <v>2013</v>
      </c>
      <c r="B66" t="str">
        <f>'Pivot MRIP 11"'!B69</f>
        <v>1104320130716005</v>
      </c>
      <c r="C66">
        <f>'Pivot MRIP 11"'!C69</f>
        <v>218.19911920999999</v>
      </c>
      <c r="D66">
        <f>'Pivot MRIP 11"'!D69</f>
        <v>218.19911920999999</v>
      </c>
      <c r="E66">
        <f>'Pivot MRIP 11"'!E69</f>
        <v>0.84441310922369928</v>
      </c>
      <c r="F66">
        <f>'Pivot MRIP 11"'!F69</f>
        <v>2</v>
      </c>
      <c r="G66">
        <f>'Pivot MRIP 11"'!G69</f>
        <v>3.7742650208967693E-2</v>
      </c>
      <c r="H66">
        <f t="shared" ref="H66:H129" si="39">G66*C66</f>
        <v>8.2354130322478731</v>
      </c>
      <c r="I66">
        <f t="shared" ref="I66:I129" si="40">E66*H66</f>
        <v>6.9540907243017998</v>
      </c>
    </row>
    <row r="67" spans="1:9" x14ac:dyDescent="0.25">
      <c r="A67">
        <f>'Pivot MRIP 11"'!A70</f>
        <v>2013</v>
      </c>
      <c r="B67" t="str">
        <f>'Pivot MRIP 11"'!B70</f>
        <v>1104320130716006</v>
      </c>
      <c r="C67">
        <f>'Pivot MRIP 11"'!C70</f>
        <v>151.36971242000001</v>
      </c>
      <c r="D67">
        <f>'Pivot MRIP 11"'!D70</f>
        <v>151.36971242000001</v>
      </c>
      <c r="E67">
        <f>'Pivot MRIP 11"'!E70</f>
        <v>0.84441310922369928</v>
      </c>
      <c r="F67">
        <f>'Pivot MRIP 11"'!F70</f>
        <v>25</v>
      </c>
      <c r="G67">
        <f>'Pivot MRIP 11"'!G70</f>
        <v>0.21387501785081692</v>
      </c>
      <c r="H67">
        <f t="shared" si="39"/>
        <v>32.374199945900529</v>
      </c>
      <c r="I67">
        <f t="shared" si="40"/>
        <v>27.337198834947582</v>
      </c>
    </row>
    <row r="68" spans="1:9" x14ac:dyDescent="0.25">
      <c r="A68">
        <f>'Pivot MRIP 11"'!A71</f>
        <v>2013</v>
      </c>
      <c r="B68" t="str">
        <f>'Pivot MRIP 11"'!B71</f>
        <v>1104320130716013</v>
      </c>
      <c r="C68">
        <f>'Pivot MRIP 11"'!C71</f>
        <v>151.36971242000001</v>
      </c>
      <c r="D68">
        <f>'Pivot MRIP 11"'!D71</f>
        <v>151.36971242000001</v>
      </c>
      <c r="E68">
        <f>'Pivot MRIP 11"'!E71</f>
        <v>0.84441310922369928</v>
      </c>
      <c r="F68">
        <f>'Pivot MRIP 11"'!F71</f>
        <v>9</v>
      </c>
      <c r="G68">
        <f>'Pivot MRIP 11"'!G71</f>
        <v>0.15097060083587077</v>
      </c>
      <c r="H68">
        <f t="shared" si="39"/>
        <v>22.852376432400373</v>
      </c>
      <c r="I68">
        <f t="shared" si="40"/>
        <v>19.296846236433588</v>
      </c>
    </row>
    <row r="69" spans="1:9" x14ac:dyDescent="0.25">
      <c r="A69">
        <f>'Pivot MRIP 11"'!A72</f>
        <v>2013</v>
      </c>
      <c r="B69" t="str">
        <f>'Pivot MRIP 11"'!B72</f>
        <v>1104320130716019</v>
      </c>
      <c r="C69">
        <f>'Pivot MRIP 11"'!C72</f>
        <v>151.36971242000001</v>
      </c>
      <c r="D69">
        <f>'Pivot MRIP 11"'!D72</f>
        <v>151.36971242000001</v>
      </c>
      <c r="E69">
        <f>'Pivot MRIP 11"'!E72</f>
        <v>1.4789218364515153</v>
      </c>
      <c r="F69">
        <f>'Pivot MRIP 11"'!F72</f>
        <v>4</v>
      </c>
      <c r="G69">
        <f>'Pivot MRIP 11"'!G72</f>
        <v>3.2808311937717414</v>
      </c>
      <c r="H69">
        <f t="shared" si="39"/>
        <v>496.61847429979383</v>
      </c>
      <c r="I69">
        <f t="shared" si="40"/>
        <v>734.45990602720076</v>
      </c>
    </row>
    <row r="70" spans="1:9" x14ac:dyDescent="0.25">
      <c r="A70">
        <f>'Pivot MRIP 11"'!A73</f>
        <v>2013</v>
      </c>
      <c r="B70" t="str">
        <f>'Pivot MRIP 11"'!B73</f>
        <v>1104320130730005</v>
      </c>
      <c r="C70">
        <f>'Pivot MRIP 11"'!C73</f>
        <v>125.37601121</v>
      </c>
      <c r="D70">
        <f>'Pivot MRIP 11"'!D73</f>
        <v>125.37601121</v>
      </c>
      <c r="E70">
        <f>'Pivot MRIP 11"'!E73</f>
        <v>0.84441310922369928</v>
      </c>
      <c r="F70">
        <f>'Pivot MRIP 11"'!F73</f>
        <v>4</v>
      </c>
      <c r="G70">
        <f>'Pivot MRIP 11"'!G73</f>
        <v>3.7742650208967693E-2</v>
      </c>
      <c r="H70">
        <f t="shared" si="39"/>
        <v>4.7320229356946424</v>
      </c>
      <c r="I70">
        <f t="shared" si="40"/>
        <v>3.9957822000477701</v>
      </c>
    </row>
    <row r="71" spans="1:9" x14ac:dyDescent="0.25">
      <c r="A71">
        <f>'Pivot MRIP 11"'!A74</f>
        <v>2013</v>
      </c>
      <c r="B71" t="str">
        <f>'Pivot MRIP 11"'!B74</f>
        <v>1104320130730007</v>
      </c>
      <c r="C71">
        <f>'Pivot MRIP 11"'!C74</f>
        <v>125.37601121</v>
      </c>
      <c r="D71">
        <f>'Pivot MRIP 11"'!D74</f>
        <v>125.37601121</v>
      </c>
      <c r="E71">
        <f>'Pivot MRIP 11"'!E74</f>
        <v>0.84441310922369939</v>
      </c>
      <c r="F71">
        <f>'Pivot MRIP 11"'!F74</f>
        <v>3</v>
      </c>
      <c r="G71">
        <f>'Pivot MRIP 11"'!G74</f>
        <v>1.258088340298923E-2</v>
      </c>
      <c r="H71">
        <f t="shared" si="39"/>
        <v>1.5773409785648806</v>
      </c>
      <c r="I71">
        <f t="shared" si="40"/>
        <v>1.3319274000159234</v>
      </c>
    </row>
    <row r="72" spans="1:9" x14ac:dyDescent="0.25">
      <c r="A72">
        <f>'Pivot MRIP 11"'!A75</f>
        <v>2013</v>
      </c>
      <c r="B72" t="str">
        <f>'Pivot MRIP 11"'!B75</f>
        <v>1104320130730013</v>
      </c>
      <c r="C72">
        <f>'Pivot MRIP 11"'!C75</f>
        <v>125.37601121</v>
      </c>
      <c r="D72">
        <f>'Pivot MRIP 11"'!D75</f>
        <v>125.37601121</v>
      </c>
      <c r="E72">
        <f>'Pivot MRIP 11"'!E75</f>
        <v>0.84441310922369928</v>
      </c>
      <c r="F72">
        <f>'Pivot MRIP 11"'!F75</f>
        <v>2</v>
      </c>
      <c r="G72">
        <f>'Pivot MRIP 11"'!G75</f>
        <v>7.5485300417935386E-2</v>
      </c>
      <c r="H72">
        <f t="shared" si="39"/>
        <v>9.4640458713892848</v>
      </c>
      <c r="I72">
        <f t="shared" si="40"/>
        <v>7.9915644000955401</v>
      </c>
    </row>
    <row r="73" spans="1:9" x14ac:dyDescent="0.25">
      <c r="A73">
        <f>'Pivot MRIP 11"'!A76</f>
        <v>2013</v>
      </c>
      <c r="B73" t="str">
        <f>'Pivot MRIP 11"'!B76</f>
        <v>1104320130730021</v>
      </c>
      <c r="C73">
        <f>'Pivot MRIP 11"'!C76</f>
        <v>125.37601121</v>
      </c>
      <c r="D73">
        <f>'Pivot MRIP 11"'!D76</f>
        <v>125.37601121</v>
      </c>
      <c r="E73">
        <f>'Pivot MRIP 11"'!E76</f>
        <v>1.4221068880178638</v>
      </c>
      <c r="F73">
        <f>'Pivot MRIP 11"'!F76</f>
        <v>16</v>
      </c>
      <c r="G73">
        <f>'Pivot MRIP 11"'!G76</f>
        <v>1.5913015199404938</v>
      </c>
      <c r="H73">
        <f t="shared" si="39"/>
        <v>199.5110372025494</v>
      </c>
      <c r="I73">
        <f t="shared" si="40"/>
        <v>283.7260202413338</v>
      </c>
    </row>
    <row r="74" spans="1:9" x14ac:dyDescent="0.25">
      <c r="A74">
        <f>'Pivot MRIP 11"'!A77</f>
        <v>2013</v>
      </c>
      <c r="B74" t="str">
        <f>'Pivot MRIP 11"'!B77</f>
        <v>1104320130730026</v>
      </c>
      <c r="C74">
        <f>'Pivot MRIP 11"'!C77</f>
        <v>125.37601121</v>
      </c>
      <c r="D74">
        <f>'Pivot MRIP 11"'!D77</f>
        <v>125.37601121</v>
      </c>
      <c r="E74">
        <f>'Pivot MRIP 11"'!E77</f>
        <v>0.84441310922369939</v>
      </c>
      <c r="F74">
        <f>'Pivot MRIP 11"'!F77</f>
        <v>9</v>
      </c>
      <c r="G74">
        <f>'Pivot MRIP 11"'!G77</f>
        <v>0.94356625522419224</v>
      </c>
      <c r="H74">
        <f t="shared" si="39"/>
        <v>118.30057339236605</v>
      </c>
      <c r="I74">
        <f t="shared" si="40"/>
        <v>99.894555001194263</v>
      </c>
    </row>
    <row r="75" spans="1:9" x14ac:dyDescent="0.25">
      <c r="A75">
        <f>'Pivot MRIP 11"'!A78</f>
        <v>2013</v>
      </c>
      <c r="B75" t="str">
        <f>'Pivot MRIP 11"'!B78</f>
        <v>1104320130730032</v>
      </c>
      <c r="C75">
        <f>'Pivot MRIP 11"'!C78</f>
        <v>125.37601121</v>
      </c>
      <c r="D75">
        <f>'Pivot MRIP 11"'!D78</f>
        <v>125.37601121</v>
      </c>
      <c r="E75">
        <f>'Pivot MRIP 11"'!E78</f>
        <v>0.84441310922369939</v>
      </c>
      <c r="F75">
        <f>'Pivot MRIP 11"'!F78</f>
        <v>2</v>
      </c>
      <c r="G75">
        <f>'Pivot MRIP 11"'!G78</f>
        <v>5.0323533611956919E-2</v>
      </c>
      <c r="H75">
        <f t="shared" si="39"/>
        <v>6.3093639142595226</v>
      </c>
      <c r="I75">
        <f t="shared" si="40"/>
        <v>5.3277096000636934</v>
      </c>
    </row>
    <row r="76" spans="1:9" x14ac:dyDescent="0.25">
      <c r="A76">
        <f>'Pivot MRIP 11"'!A79</f>
        <v>2013</v>
      </c>
      <c r="B76" t="str">
        <f>'Pivot MRIP 11"'!B79</f>
        <v>1104320130730036</v>
      </c>
      <c r="C76">
        <f>'Pivot MRIP 11"'!C79</f>
        <v>125.37601121</v>
      </c>
      <c r="D76">
        <f>'Pivot MRIP 11"'!D79</f>
        <v>125.37601121</v>
      </c>
      <c r="E76">
        <f>'Pivot MRIP 11"'!E79</f>
        <v>0.84441310922369939</v>
      </c>
      <c r="F76">
        <f>'Pivot MRIP 11"'!F79</f>
        <v>1</v>
      </c>
      <c r="G76">
        <f>'Pivot MRIP 11"'!G79</f>
        <v>0.18871325104483844</v>
      </c>
      <c r="H76">
        <f t="shared" si="39"/>
        <v>23.66011467847321</v>
      </c>
      <c r="I76">
        <f t="shared" si="40"/>
        <v>19.978911000238853</v>
      </c>
    </row>
    <row r="77" spans="1:9" x14ac:dyDescent="0.25">
      <c r="A77">
        <f>'Pivot MRIP 11"'!A80</f>
        <v>2013</v>
      </c>
      <c r="B77" t="str">
        <f>'Pivot MRIP 11"'!B80</f>
        <v>1104320130802003</v>
      </c>
      <c r="C77">
        <f>'Pivot MRIP 11"'!C80</f>
        <v>281.61950677999999</v>
      </c>
      <c r="D77">
        <f>'Pivot MRIP 11"'!D80</f>
        <v>281.61950677999999</v>
      </c>
      <c r="E77">
        <f>'Pivot MRIP 11"'!E80</f>
        <v>0.84441310922369939</v>
      </c>
      <c r="F77">
        <f>'Pivot MRIP 11"'!F80</f>
        <v>4</v>
      </c>
      <c r="G77">
        <f>'Pivot MRIP 11"'!G80</f>
        <v>2.516176680597846E-2</v>
      </c>
      <c r="H77">
        <f t="shared" si="39"/>
        <v>7.0860443576130292</v>
      </c>
      <c r="I77">
        <f t="shared" si="40"/>
        <v>5.9835487481090697</v>
      </c>
    </row>
    <row r="78" spans="1:9" x14ac:dyDescent="0.25">
      <c r="A78">
        <f>'Pivot MRIP 11"'!A81</f>
        <v>2013</v>
      </c>
      <c r="B78" t="str">
        <f>'Pivot MRIP 11"'!B81</f>
        <v>1104320130802010</v>
      </c>
      <c r="C78">
        <f>'Pivot MRIP 11"'!C81</f>
        <v>281.61950677999999</v>
      </c>
      <c r="D78">
        <f>'Pivot MRIP 11"'!D81</f>
        <v>281.61950677999999</v>
      </c>
      <c r="E78">
        <f>'Pivot MRIP 11"'!E81</f>
        <v>0.84441310922369939</v>
      </c>
      <c r="F78">
        <f>'Pivot MRIP 11"'!F81</f>
        <v>1</v>
      </c>
      <c r="G78">
        <f>'Pivot MRIP 11"'!G81</f>
        <v>2.516176680597846E-2</v>
      </c>
      <c r="H78">
        <f t="shared" si="39"/>
        <v>7.0860443576130292</v>
      </c>
      <c r="I78">
        <f t="shared" si="40"/>
        <v>5.9835487481090697</v>
      </c>
    </row>
    <row r="79" spans="1:9" x14ac:dyDescent="0.25">
      <c r="A79">
        <f>'Pivot MRIP 11"'!A82</f>
        <v>2013</v>
      </c>
      <c r="B79" t="str">
        <f>'Pivot MRIP 11"'!B82</f>
        <v>1104320130802015</v>
      </c>
      <c r="C79">
        <f>'Pivot MRIP 11"'!C82</f>
        <v>281.61950677999999</v>
      </c>
      <c r="D79">
        <f>'Pivot MRIP 11"'!D82</f>
        <v>281.61950677999999</v>
      </c>
      <c r="E79">
        <f>'Pivot MRIP 11"'!E82</f>
        <v>0.84441310922369939</v>
      </c>
      <c r="F79">
        <f>'Pivot MRIP 11"'!F82</f>
        <v>6</v>
      </c>
      <c r="G79">
        <f>'Pivot MRIP 11"'!G82</f>
        <v>6.2904417014946146E-2</v>
      </c>
      <c r="H79">
        <f t="shared" si="39"/>
        <v>17.715110894032573</v>
      </c>
      <c r="I79">
        <f t="shared" si="40"/>
        <v>14.958871870272674</v>
      </c>
    </row>
    <row r="80" spans="1:9" x14ac:dyDescent="0.25">
      <c r="A80">
        <f>'Pivot MRIP 11"'!A83</f>
        <v>2013</v>
      </c>
      <c r="B80" t="str">
        <f>'Pivot MRIP 11"'!B83</f>
        <v>1104320130803016</v>
      </c>
      <c r="C80">
        <f>'Pivot MRIP 11"'!C83</f>
        <v>380.42906857999998</v>
      </c>
      <c r="D80">
        <f>'Pivot MRIP 11"'!D83</f>
        <v>380.42906857999998</v>
      </c>
      <c r="E80">
        <f>'Pivot MRIP 11"'!E83</f>
        <v>0.84441310922369939</v>
      </c>
      <c r="F80">
        <f>'Pivot MRIP 11"'!F83</f>
        <v>1</v>
      </c>
      <c r="G80">
        <f>'Pivot MRIP 11"'!G83</f>
        <v>1.258088340298923E-2</v>
      </c>
      <c r="H80">
        <f t="shared" si="39"/>
        <v>4.7861337549127736</v>
      </c>
      <c r="I80">
        <f t="shared" si="40"/>
        <v>4.0414740851463939</v>
      </c>
    </row>
    <row r="81" spans="1:9" x14ac:dyDescent="0.25">
      <c r="A81">
        <f>'Pivot MRIP 11"'!A84</f>
        <v>2013</v>
      </c>
      <c r="B81" t="str">
        <f>'Pivot MRIP 11"'!B84</f>
        <v>1104320130803017</v>
      </c>
      <c r="C81">
        <f>'Pivot MRIP 11"'!C84</f>
        <v>380.42906857999998</v>
      </c>
      <c r="D81">
        <f>'Pivot MRIP 11"'!D84</f>
        <v>380.42906857999998</v>
      </c>
      <c r="E81">
        <f>'Pivot MRIP 11"'!E84</f>
        <v>0.84441310922369939</v>
      </c>
      <c r="F81">
        <f>'Pivot MRIP 11"'!F84</f>
        <v>1</v>
      </c>
      <c r="G81">
        <f>'Pivot MRIP 11"'!G84</f>
        <v>1.258088340298923E-2</v>
      </c>
      <c r="H81">
        <f t="shared" si="39"/>
        <v>4.7861337549127736</v>
      </c>
      <c r="I81">
        <f t="shared" si="40"/>
        <v>4.0414740851463939</v>
      </c>
    </row>
    <row r="82" spans="1:9" x14ac:dyDescent="0.25">
      <c r="A82">
        <f>'Pivot MRIP 11"'!A85</f>
        <v>2013</v>
      </c>
      <c r="B82" t="str">
        <f>'Pivot MRIP 11"'!B85</f>
        <v>1104320130805010</v>
      </c>
      <c r="C82">
        <f>'Pivot MRIP 11"'!C85</f>
        <v>120.85569563999999</v>
      </c>
      <c r="D82">
        <f>'Pivot MRIP 11"'!D85</f>
        <v>120.85569563999999</v>
      </c>
      <c r="E82">
        <f>'Pivot MRIP 11"'!E85</f>
        <v>0.84441310922369939</v>
      </c>
      <c r="F82">
        <f>'Pivot MRIP 11"'!F85</f>
        <v>1</v>
      </c>
      <c r="G82">
        <f>'Pivot MRIP 11"'!G85</f>
        <v>1.258088340298923E-2</v>
      </c>
      <c r="H82">
        <f t="shared" si="39"/>
        <v>1.5204714154339938</v>
      </c>
      <c r="I82">
        <f t="shared" si="40"/>
        <v>1.2839059953923777</v>
      </c>
    </row>
    <row r="83" spans="1:9" x14ac:dyDescent="0.25">
      <c r="A83">
        <f>'Pivot MRIP 11"'!A86</f>
        <v>2013</v>
      </c>
      <c r="B83" t="str">
        <f>'Pivot MRIP 11"'!B86</f>
        <v>1104320130810001</v>
      </c>
      <c r="C83">
        <f>'Pivot MRIP 11"'!C86</f>
        <v>349.33758005999999</v>
      </c>
      <c r="D83">
        <f>'Pivot MRIP 11"'!D86</f>
        <v>349.33758005999999</v>
      </c>
      <c r="E83">
        <f>'Pivot MRIP 11"'!E86</f>
        <v>0.84441310922369939</v>
      </c>
      <c r="F83">
        <f>'Pivot MRIP 11"'!F86</f>
        <v>1</v>
      </c>
      <c r="G83">
        <f>'Pivot MRIP 11"'!G86</f>
        <v>5.0323533611956919E-2</v>
      </c>
      <c r="H83">
        <f t="shared" si="39"/>
        <v>17.579901452069102</v>
      </c>
      <c r="I83">
        <f t="shared" si="40"/>
        <v>14.844699244987899</v>
      </c>
    </row>
    <row r="84" spans="1:9" x14ac:dyDescent="0.25">
      <c r="A84">
        <f>'Pivot MRIP 11"'!A87</f>
        <v>2013</v>
      </c>
      <c r="B84" t="str">
        <f>'Pivot MRIP 11"'!B87</f>
        <v>1104320130810029</v>
      </c>
      <c r="C84">
        <f>'Pivot MRIP 11"'!C87</f>
        <v>349.33758005999999</v>
      </c>
      <c r="D84">
        <f>'Pivot MRIP 11"'!D87</f>
        <v>349.33758005999999</v>
      </c>
      <c r="E84">
        <f>'Pivot MRIP 11"'!E87</f>
        <v>0.84441310922369939</v>
      </c>
      <c r="F84">
        <f>'Pivot MRIP 11"'!F87</f>
        <v>1</v>
      </c>
      <c r="G84">
        <f>'Pivot MRIP 11"'!G87</f>
        <v>1.258088340298923E-2</v>
      </c>
      <c r="H84">
        <f t="shared" si="39"/>
        <v>4.3949753630172754</v>
      </c>
      <c r="I84">
        <f t="shared" si="40"/>
        <v>3.7111748112469747</v>
      </c>
    </row>
    <row r="85" spans="1:9" x14ac:dyDescent="0.25">
      <c r="A85">
        <f>'Pivot MRIP 11"'!A88</f>
        <v>2013</v>
      </c>
      <c r="B85" t="str">
        <f>'Pivot MRIP 11"'!B88</f>
        <v>1104320130814001</v>
      </c>
      <c r="C85">
        <f>'Pivot MRIP 11"'!C88</f>
        <v>251.58774217999999</v>
      </c>
      <c r="D85">
        <f>'Pivot MRIP 11"'!D88</f>
        <v>251.58774217999999</v>
      </c>
      <c r="E85">
        <f>'Pivot MRIP 11"'!E88</f>
        <v>0.84441310922369928</v>
      </c>
      <c r="F85">
        <f>'Pivot MRIP 11"'!F88</f>
        <v>4</v>
      </c>
      <c r="G85">
        <f>'Pivot MRIP 11"'!G88</f>
        <v>0.17613236764184922</v>
      </c>
      <c r="H85">
        <f t="shared" si="39"/>
        <v>44.312744699830539</v>
      </c>
      <c r="I85">
        <f t="shared" si="40"/>
        <v>37.418262530219906</v>
      </c>
    </row>
    <row r="86" spans="1:9" x14ac:dyDescent="0.25">
      <c r="A86">
        <f>'Pivot MRIP 11"'!A89</f>
        <v>2013</v>
      </c>
      <c r="B86" t="str">
        <f>'Pivot MRIP 11"'!B89</f>
        <v>1104320130814004</v>
      </c>
      <c r="C86">
        <f>'Pivot MRIP 11"'!C89</f>
        <v>251.58774217999999</v>
      </c>
      <c r="D86">
        <f>'Pivot MRIP 11"'!D89</f>
        <v>251.58774217999999</v>
      </c>
      <c r="E86">
        <f>'Pivot MRIP 11"'!E89</f>
        <v>0.87766559257987198</v>
      </c>
      <c r="F86">
        <f>'Pivot MRIP 11"'!F89</f>
        <v>4</v>
      </c>
      <c r="G86">
        <f>'Pivot MRIP 11"'!G89</f>
        <v>1.1258088340298922</v>
      </c>
      <c r="H86">
        <f t="shared" si="39"/>
        <v>283.23970267987892</v>
      </c>
      <c r="I86">
        <f t="shared" si="40"/>
        <v>248.58974149468267</v>
      </c>
    </row>
    <row r="87" spans="1:9" x14ac:dyDescent="0.25">
      <c r="A87">
        <f>'Pivot MRIP 11"'!A90</f>
        <v>2013</v>
      </c>
      <c r="B87" t="str">
        <f>'Pivot MRIP 11"'!B90</f>
        <v>1104320130916001</v>
      </c>
      <c r="C87">
        <f>'Pivot MRIP 11"'!C90</f>
        <v>8.1390619701000002</v>
      </c>
      <c r="D87">
        <f>'Pivot MRIP 11"'!D90</f>
        <v>8.1390619701000002</v>
      </c>
      <c r="E87">
        <f>'Pivot MRIP 11"'!E90</f>
        <v>1.4546951528983176</v>
      </c>
      <c r="F87">
        <f>'Pivot MRIP 11"'!F90</f>
        <v>36</v>
      </c>
      <c r="G87">
        <f>'Pivot MRIP 11"'!G90</f>
        <v>29.95614713862718</v>
      </c>
      <c r="H87">
        <f t="shared" si="39"/>
        <v>243.81493794672042</v>
      </c>
      <c r="I87">
        <f t="shared" si="40"/>
        <v>354.6764084352983</v>
      </c>
    </row>
    <row r="88" spans="1:9" x14ac:dyDescent="0.25">
      <c r="A88">
        <f>'Pivot MRIP 11"'!A91</f>
        <v>2013</v>
      </c>
      <c r="B88" t="str">
        <f>'Pivot MRIP 11"'!B91</f>
        <v>1104320130920003</v>
      </c>
      <c r="C88">
        <f>'Pivot MRIP 11"'!C91</f>
        <v>100.52205435</v>
      </c>
      <c r="D88">
        <f>'Pivot MRIP 11"'!D91</f>
        <v>100.52205435</v>
      </c>
      <c r="E88">
        <f>'Pivot MRIP 11"'!E91</f>
        <v>0.84441310922369939</v>
      </c>
      <c r="F88">
        <f>'Pivot MRIP 11"'!F91</f>
        <v>1</v>
      </c>
      <c r="G88">
        <f>'Pivot MRIP 11"'!G91</f>
        <v>2.516176680597846E-2</v>
      </c>
      <c r="H88">
        <f t="shared" si="39"/>
        <v>2.5293124904125928</v>
      </c>
      <c r="I88">
        <f t="shared" si="40"/>
        <v>2.1357846242276359</v>
      </c>
    </row>
    <row r="89" spans="1:9" x14ac:dyDescent="0.25">
      <c r="A89">
        <f>'Pivot MRIP 11"'!A92</f>
        <v>2013</v>
      </c>
      <c r="B89" t="str">
        <f>'Pivot MRIP 11"'!B92</f>
        <v>1104320130921010</v>
      </c>
      <c r="C89">
        <f>'Pivot MRIP 11"'!C92</f>
        <v>37.267468600000001</v>
      </c>
      <c r="D89">
        <f>'Pivot MRIP 11"'!D92</f>
        <v>37.267468600000001</v>
      </c>
      <c r="E89">
        <f>'Pivot MRIP 11"'!E92</f>
        <v>1.8324928421936217</v>
      </c>
      <c r="F89">
        <f>'Pivot MRIP 11"'!F92</f>
        <v>10</v>
      </c>
      <c r="G89">
        <f>'Pivot MRIP 11"'!G92</f>
        <v>1.2503235336119569</v>
      </c>
      <c r="H89">
        <f t="shared" si="39"/>
        <v>46.596393028724648</v>
      </c>
      <c r="I89">
        <f t="shared" si="40"/>
        <v>85.387556697178695</v>
      </c>
    </row>
    <row r="90" spans="1:9" x14ac:dyDescent="0.25">
      <c r="A90">
        <f>'Pivot MRIP 11"'!A93</f>
        <v>2013</v>
      </c>
      <c r="B90" t="str">
        <f>'Pivot MRIP 11"'!B93</f>
        <v>1104320130922006</v>
      </c>
      <c r="C90">
        <f>'Pivot MRIP 11"'!C93</f>
        <v>319.88036979999998</v>
      </c>
      <c r="D90">
        <f>'Pivot MRIP 11"'!D93</f>
        <v>319.88036979999998</v>
      </c>
      <c r="E90">
        <f>'Pivot MRIP 11"'!E93</f>
        <v>0.84441310922369939</v>
      </c>
      <c r="F90">
        <f>'Pivot MRIP 11"'!F93</f>
        <v>4</v>
      </c>
      <c r="G90">
        <f>'Pivot MRIP 11"'!G93</f>
        <v>2.516176680597846E-2</v>
      </c>
      <c r="H90">
        <f t="shared" si="39"/>
        <v>8.0487552707177539</v>
      </c>
      <c r="I90">
        <f t="shared" si="40"/>
        <v>6.7964744635274172</v>
      </c>
    </row>
    <row r="91" spans="1:9" x14ac:dyDescent="0.25">
      <c r="A91">
        <f>'Pivot MRIP 11"'!A94</f>
        <v>2013</v>
      </c>
      <c r="B91" t="str">
        <f>'Pivot MRIP 11"'!B94</f>
        <v>1104320130922011</v>
      </c>
      <c r="C91">
        <f>'Pivot MRIP 11"'!C94</f>
        <v>212.03258664000001</v>
      </c>
      <c r="D91">
        <f>'Pivot MRIP 11"'!D94</f>
        <v>212.03258664000001</v>
      </c>
      <c r="E91">
        <f>'Pivot MRIP 11"'!E94</f>
        <v>0.8444131092236995</v>
      </c>
      <c r="F91">
        <f>'Pivot MRIP 11"'!F94</f>
        <v>16</v>
      </c>
      <c r="G91">
        <f>'Pivot MRIP 11"'!G94</f>
        <v>0.39000738549266611</v>
      </c>
      <c r="H91">
        <f t="shared" si="39"/>
        <v>82.694274754713604</v>
      </c>
      <c r="I91">
        <f t="shared" si="40"/>
        <v>69.828129660626601</v>
      </c>
    </row>
    <row r="92" spans="1:9" x14ac:dyDescent="0.25">
      <c r="A92">
        <f>'Pivot MRIP 11"'!A95</f>
        <v>2013</v>
      </c>
      <c r="B92" t="str">
        <f>'Pivot MRIP 11"'!B95</f>
        <v>1104320130922018</v>
      </c>
      <c r="C92">
        <f>'Pivot MRIP 11"'!C95</f>
        <v>212.03258664000001</v>
      </c>
      <c r="D92">
        <f>'Pivot MRIP 11"'!D95</f>
        <v>212.03258664000001</v>
      </c>
      <c r="E92">
        <f>'Pivot MRIP 11"'!E95</f>
        <v>0.84441310922369939</v>
      </c>
      <c r="F92">
        <f>'Pivot MRIP 11"'!F95</f>
        <v>8</v>
      </c>
      <c r="G92">
        <f>'Pivot MRIP 11"'!G95</f>
        <v>2.516176680597846E-2</v>
      </c>
      <c r="H92">
        <f t="shared" si="39"/>
        <v>5.3351145003041038</v>
      </c>
      <c r="I92">
        <f t="shared" si="40"/>
        <v>4.5050406232662317</v>
      </c>
    </row>
    <row r="93" spans="1:9" x14ac:dyDescent="0.25">
      <c r="A93">
        <f>'Pivot MRIP 11"'!A96</f>
        <v>2013</v>
      </c>
      <c r="B93" t="str">
        <f>'Pivot MRIP 11"'!B96</f>
        <v>1104320130922024</v>
      </c>
      <c r="C93">
        <f>'Pivot MRIP 11"'!C96</f>
        <v>212.03258664000001</v>
      </c>
      <c r="D93">
        <f>'Pivot MRIP 11"'!D96</f>
        <v>212.03258664000001</v>
      </c>
      <c r="E93">
        <f>'Pivot MRIP 11"'!E96</f>
        <v>0.84441310922369939</v>
      </c>
      <c r="F93">
        <f>'Pivot MRIP 11"'!F96</f>
        <v>3</v>
      </c>
      <c r="G93">
        <f>'Pivot MRIP 11"'!G96</f>
        <v>1.258088340298923E-2</v>
      </c>
      <c r="H93">
        <f t="shared" si="39"/>
        <v>2.6675572501520519</v>
      </c>
      <c r="I93">
        <f t="shared" si="40"/>
        <v>2.2525203116331158</v>
      </c>
    </row>
    <row r="94" spans="1:9" x14ac:dyDescent="0.25">
      <c r="A94">
        <f>'Pivot MRIP 11"'!A97</f>
        <v>2013</v>
      </c>
      <c r="B94" t="str">
        <f>'Pivot MRIP 11"'!B97</f>
        <v>1104320130927001</v>
      </c>
      <c r="C94">
        <f>'Pivot MRIP 11"'!C97</f>
        <v>213.90820026</v>
      </c>
      <c r="D94">
        <f>'Pivot MRIP 11"'!D97</f>
        <v>213.90820026</v>
      </c>
      <c r="E94">
        <f>'Pivot MRIP 11"'!E97</f>
        <v>0.84441310922369928</v>
      </c>
      <c r="F94">
        <f>'Pivot MRIP 11"'!F97</f>
        <v>2</v>
      </c>
      <c r="G94">
        <f>'Pivot MRIP 11"'!G97</f>
        <v>3.7742650208967693E-2</v>
      </c>
      <c r="H94">
        <f t="shared" si="39"/>
        <v>8.0734623792429918</v>
      </c>
      <c r="I94">
        <f t="shared" si="40"/>
        <v>6.8173374698571392</v>
      </c>
    </row>
    <row r="95" spans="1:9" x14ac:dyDescent="0.25">
      <c r="A95">
        <f>'Pivot MRIP 11"'!A98</f>
        <v>2013</v>
      </c>
      <c r="B95" t="str">
        <f>'Pivot MRIP 11"'!B98</f>
        <v>1104320130927009</v>
      </c>
      <c r="C95">
        <f>'Pivot MRIP 11"'!C98</f>
        <v>433.35499382</v>
      </c>
      <c r="D95">
        <f>'Pivot MRIP 11"'!D98</f>
        <v>433.35499382</v>
      </c>
      <c r="E95">
        <f>'Pivot MRIP 11"'!E98</f>
        <v>0.84441310922369928</v>
      </c>
      <c r="F95">
        <f>'Pivot MRIP 11"'!F98</f>
        <v>3</v>
      </c>
      <c r="G95">
        <f>'Pivot MRIP 11"'!G98</f>
        <v>3.7742650208967693E-2</v>
      </c>
      <c r="H95">
        <f t="shared" si="39"/>
        <v>16.355965948057616</v>
      </c>
      <c r="I95">
        <f t="shared" si="40"/>
        <v>13.811192060556282</v>
      </c>
    </row>
    <row r="96" spans="1:9" x14ac:dyDescent="0.25">
      <c r="A96">
        <f>'Pivot MRIP 11"'!A99</f>
        <v>2013</v>
      </c>
      <c r="B96" t="str">
        <f>'Pivot MRIP 11"'!B99</f>
        <v>1104320130927010</v>
      </c>
      <c r="C96">
        <f>'Pivot MRIP 11"'!C99</f>
        <v>213.90820026</v>
      </c>
      <c r="D96">
        <f>'Pivot MRIP 11"'!D99</f>
        <v>213.90820026</v>
      </c>
      <c r="E96">
        <f>'Pivot MRIP 11"'!E99</f>
        <v>0.84441310922369939</v>
      </c>
      <c r="F96">
        <f>'Pivot MRIP 11"'!F99</f>
        <v>2</v>
      </c>
      <c r="G96">
        <f>'Pivot MRIP 11"'!G99</f>
        <v>1.258088340298923E-2</v>
      </c>
      <c r="H96">
        <f t="shared" si="39"/>
        <v>2.6911541264143306</v>
      </c>
      <c r="I96">
        <f t="shared" si="40"/>
        <v>2.2724458232857137</v>
      </c>
    </row>
    <row r="97" spans="1:9" x14ac:dyDescent="0.25">
      <c r="A97">
        <f>'Pivot MRIP 11"'!A100</f>
        <v>2013</v>
      </c>
      <c r="B97" t="str">
        <f>'Pivot MRIP 11"'!B100</f>
        <v>1104320130927012</v>
      </c>
      <c r="C97">
        <f>'Pivot MRIP 11"'!C100</f>
        <v>213.90820026</v>
      </c>
      <c r="D97">
        <f>'Pivot MRIP 11"'!D100</f>
        <v>213.90820026</v>
      </c>
      <c r="E97">
        <f>'Pivot MRIP 11"'!E100</f>
        <v>0.84441310922369939</v>
      </c>
      <c r="F97">
        <f>'Pivot MRIP 11"'!F100</f>
        <v>1</v>
      </c>
      <c r="G97">
        <f>'Pivot MRIP 11"'!G100</f>
        <v>5.0323533611956919E-2</v>
      </c>
      <c r="H97">
        <f t="shared" si="39"/>
        <v>10.764616505657322</v>
      </c>
      <c r="I97">
        <f t="shared" si="40"/>
        <v>9.0897832931428546</v>
      </c>
    </row>
    <row r="98" spans="1:9" x14ac:dyDescent="0.25">
      <c r="A98">
        <f>'Pivot MRIP 11"'!A101</f>
        <v>2013</v>
      </c>
      <c r="B98" t="str">
        <f>'Pivot MRIP 11"'!B101</f>
        <v>1104320130927013</v>
      </c>
      <c r="C98">
        <f>'Pivot MRIP 11"'!C101</f>
        <v>213.90820025999997</v>
      </c>
      <c r="D98">
        <f>'Pivot MRIP 11"'!D101</f>
        <v>213.90820025999997</v>
      </c>
      <c r="E98">
        <f>'Pivot MRIP 11"'!E101</f>
        <v>0.84441310922369939</v>
      </c>
      <c r="F98">
        <f>'Pivot MRIP 11"'!F101</f>
        <v>9</v>
      </c>
      <c r="G98">
        <f>'Pivot MRIP 11"'!G101</f>
        <v>0.37742650208967687</v>
      </c>
      <c r="H98">
        <f t="shared" si="39"/>
        <v>80.7346237924299</v>
      </c>
      <c r="I98">
        <f t="shared" si="40"/>
        <v>68.173374698571394</v>
      </c>
    </row>
    <row r="99" spans="1:9" x14ac:dyDescent="0.25">
      <c r="A99">
        <f>'Pivot MRIP 11"'!A102</f>
        <v>2013</v>
      </c>
      <c r="B99" t="str">
        <f>'Pivot MRIP 11"'!B102</f>
        <v>1104320131001004</v>
      </c>
      <c r="C99">
        <f>'Pivot MRIP 11"'!C102</f>
        <v>649.80872824000005</v>
      </c>
      <c r="D99">
        <f>'Pivot MRIP 11"'!D102</f>
        <v>649.80872824000005</v>
      </c>
      <c r="E99">
        <f>'Pivot MRIP 11"'!E102</f>
        <v>0.84441310922369928</v>
      </c>
      <c r="F99">
        <f>'Pivot MRIP 11"'!F102</f>
        <v>6</v>
      </c>
      <c r="G99">
        <f>'Pivot MRIP 11"'!G102</f>
        <v>3.7742650208967693E-2</v>
      </c>
      <c r="H99">
        <f t="shared" si="39"/>
        <v>24.525503532696469</v>
      </c>
      <c r="I99">
        <f t="shared" si="40"/>
        <v>20.709656693321044</v>
      </c>
    </row>
    <row r="100" spans="1:9" x14ac:dyDescent="0.25">
      <c r="A100">
        <f>'Pivot MRIP 11"'!A103</f>
        <v>2013</v>
      </c>
      <c r="B100" t="str">
        <f>'Pivot MRIP 11"'!B103</f>
        <v>1104320131001007</v>
      </c>
      <c r="C100">
        <f>'Pivot MRIP 11"'!C103</f>
        <v>649.80872824000005</v>
      </c>
      <c r="D100">
        <f>'Pivot MRIP 11"'!D103</f>
        <v>649.80872824000005</v>
      </c>
      <c r="E100">
        <f>'Pivot MRIP 11"'!E103</f>
        <v>0.84441310922369928</v>
      </c>
      <c r="F100">
        <f>'Pivot MRIP 11"'!F103</f>
        <v>9</v>
      </c>
      <c r="G100">
        <f>'Pivot MRIP 11"'!G103</f>
        <v>0.15097060083587077</v>
      </c>
      <c r="H100">
        <f t="shared" si="39"/>
        <v>98.102014130785875</v>
      </c>
      <c r="I100">
        <f t="shared" si="40"/>
        <v>82.838626773284176</v>
      </c>
    </row>
    <row r="101" spans="1:9" x14ac:dyDescent="0.25">
      <c r="A101">
        <f>'Pivot MRIP 11"'!A104</f>
        <v>2013</v>
      </c>
      <c r="B101" t="str">
        <f>'Pivot MRIP 11"'!B104</f>
        <v>1104320131001011</v>
      </c>
      <c r="C101">
        <f>'Pivot MRIP 11"'!C104</f>
        <v>649.80872824000005</v>
      </c>
      <c r="D101">
        <f>'Pivot MRIP 11"'!D104</f>
        <v>649.80872824000005</v>
      </c>
      <c r="E101">
        <f>'Pivot MRIP 11"'!E104</f>
        <v>0.84441310922369939</v>
      </c>
      <c r="F101">
        <f>'Pivot MRIP 11"'!F104</f>
        <v>1</v>
      </c>
      <c r="G101">
        <f>'Pivot MRIP 11"'!G104</f>
        <v>2.516176680597846E-2</v>
      </c>
      <c r="H101">
        <f t="shared" si="39"/>
        <v>16.350335688464313</v>
      </c>
      <c r="I101">
        <f t="shared" si="40"/>
        <v>13.806437795547366</v>
      </c>
    </row>
    <row r="102" spans="1:9" x14ac:dyDescent="0.25">
      <c r="A102">
        <f>'Pivot MRIP 11"'!A105</f>
        <v>2013</v>
      </c>
      <c r="B102" t="str">
        <f>'Pivot MRIP 11"'!B105</f>
        <v>1104320131003009</v>
      </c>
      <c r="C102">
        <f>'Pivot MRIP 11"'!C105</f>
        <v>381.10016682000003</v>
      </c>
      <c r="D102">
        <f>'Pivot MRIP 11"'!D105</f>
        <v>381.10016682000003</v>
      </c>
      <c r="E102">
        <f>'Pivot MRIP 11"'!E105</f>
        <v>1.6336093935170479</v>
      </c>
      <c r="F102">
        <f>'Pivot MRIP 11"'!F105</f>
        <v>3</v>
      </c>
      <c r="G102">
        <f>'Pivot MRIP 11"'!G105</f>
        <v>2.050323533611957</v>
      </c>
      <c r="H102">
        <f t="shared" si="39"/>
        <v>781.37864069448869</v>
      </c>
      <c r="I102">
        <f t="shared" si="40"/>
        <v>1276.4674873320989</v>
      </c>
    </row>
    <row r="103" spans="1:9" x14ac:dyDescent="0.25">
      <c r="A103">
        <f>'Pivot MRIP 11"'!A106</f>
        <v>2013</v>
      </c>
      <c r="B103" t="str">
        <f>'Pivot MRIP 11"'!B106</f>
        <v>1104320131003010</v>
      </c>
      <c r="C103">
        <f>'Pivot MRIP 11"'!C106</f>
        <v>175.25725607000001</v>
      </c>
      <c r="D103">
        <f>'Pivot MRIP 11"'!D106</f>
        <v>175.25725607000001</v>
      </c>
      <c r="E103">
        <f>'Pivot MRIP 11"'!E106</f>
        <v>0.84441310922369939</v>
      </c>
      <c r="F103">
        <f>'Pivot MRIP 11"'!F106</f>
        <v>2</v>
      </c>
      <c r="G103">
        <f>'Pivot MRIP 11"'!G106</f>
        <v>1.258088340298923E-2</v>
      </c>
      <c r="H103">
        <f t="shared" si="39"/>
        <v>2.2048911041444965</v>
      </c>
      <c r="I103">
        <f t="shared" si="40"/>
        <v>1.8618389527503298</v>
      </c>
    </row>
    <row r="104" spans="1:9" x14ac:dyDescent="0.25">
      <c r="A104">
        <f>'Pivot MRIP 11"'!A107</f>
        <v>2013</v>
      </c>
      <c r="B104" t="str">
        <f>'Pivot MRIP 11"'!B107</f>
        <v>1104320131003020</v>
      </c>
      <c r="C104">
        <f>'Pivot MRIP 11"'!C107</f>
        <v>175.25725607000001</v>
      </c>
      <c r="D104">
        <f>'Pivot MRIP 11"'!D107</f>
        <v>175.25725607000001</v>
      </c>
      <c r="E104">
        <f>'Pivot MRIP 11"'!E107</f>
        <v>0.84441310922369939</v>
      </c>
      <c r="F104">
        <f>'Pivot MRIP 11"'!F107</f>
        <v>2</v>
      </c>
      <c r="G104">
        <f>'Pivot MRIP 11"'!G107</f>
        <v>1.258088340298923E-2</v>
      </c>
      <c r="H104">
        <f t="shared" si="39"/>
        <v>2.2048911041444965</v>
      </c>
      <c r="I104">
        <f t="shared" si="40"/>
        <v>1.8618389527503298</v>
      </c>
    </row>
    <row r="105" spans="1:9" x14ac:dyDescent="0.25">
      <c r="A105">
        <f>'Pivot MRIP 11"'!A108</f>
        <v>2013</v>
      </c>
      <c r="B105" t="str">
        <f>'Pivot MRIP 11"'!B108</f>
        <v>1104320131003026</v>
      </c>
      <c r="C105">
        <f>'Pivot MRIP 11"'!C108</f>
        <v>175.25725607000001</v>
      </c>
      <c r="D105">
        <f>'Pivot MRIP 11"'!D108</f>
        <v>175.25725607000001</v>
      </c>
      <c r="E105">
        <f>'Pivot MRIP 11"'!E108</f>
        <v>0.55479778277291947</v>
      </c>
      <c r="F105">
        <f>'Pivot MRIP 11"'!F108</f>
        <v>1</v>
      </c>
      <c r="G105">
        <f>'Pivot MRIP 11"'!G108</f>
        <v>1.0129898046029893</v>
      </c>
      <c r="H105">
        <f t="shared" si="39"/>
        <v>177.53381358160536</v>
      </c>
      <c r="I105">
        <f t="shared" si="40"/>
        <v>98.495366142295467</v>
      </c>
    </row>
    <row r="106" spans="1:9" x14ac:dyDescent="0.25">
      <c r="A106">
        <f>'Pivot MRIP 11"'!A109</f>
        <v>2013</v>
      </c>
      <c r="B106" t="str">
        <f>'Pivot MRIP 11"'!B109</f>
        <v>1104320131012001</v>
      </c>
      <c r="C106">
        <f>'Pivot MRIP 11"'!C109</f>
        <v>986.10597221</v>
      </c>
      <c r="D106">
        <f>'Pivot MRIP 11"'!D109</f>
        <v>986.10597221</v>
      </c>
      <c r="E106">
        <f>'Pivot MRIP 11"'!E109</f>
        <v>0.84441310922369939</v>
      </c>
      <c r="F106">
        <f>'Pivot MRIP 11"'!F109</f>
        <v>15</v>
      </c>
      <c r="G106">
        <f>'Pivot MRIP 11"'!G109</f>
        <v>0.37742650208967687</v>
      </c>
      <c r="H106">
        <f t="shared" si="39"/>
        <v>372.18252778096041</v>
      </c>
      <c r="I106">
        <f t="shared" si="40"/>
        <v>314.27580548225666</v>
      </c>
    </row>
    <row r="107" spans="1:9" x14ac:dyDescent="0.25">
      <c r="A107">
        <f>'Pivot MRIP 11"'!A110</f>
        <v>2013</v>
      </c>
      <c r="B107" t="str">
        <f>'Pivot MRIP 11"'!B110</f>
        <v>1104320131017001</v>
      </c>
      <c r="C107">
        <f>'Pivot MRIP 11"'!C110</f>
        <v>221.90111347999999</v>
      </c>
      <c r="D107">
        <f>'Pivot MRIP 11"'!D110</f>
        <v>221.90111347999999</v>
      </c>
      <c r="E107">
        <f>'Pivot MRIP 11"'!E110</f>
        <v>0.84441310922369928</v>
      </c>
      <c r="F107">
        <f>'Pivot MRIP 11"'!F110</f>
        <v>3</v>
      </c>
      <c r="G107">
        <f>'Pivot MRIP 11"'!G110</f>
        <v>3.7742650208967693E-2</v>
      </c>
      <c r="H107">
        <f t="shared" si="39"/>
        <v>8.3751361070560861</v>
      </c>
      <c r="I107">
        <f t="shared" si="40"/>
        <v>7.0720747203308987</v>
      </c>
    </row>
    <row r="108" spans="1:9" x14ac:dyDescent="0.25">
      <c r="A108">
        <f>'Pivot MRIP 11"'!A111</f>
        <v>2013</v>
      </c>
      <c r="B108" t="str">
        <f>'Pivot MRIP 11"'!B111</f>
        <v>1104320131017004</v>
      </c>
      <c r="C108">
        <f>'Pivot MRIP 11"'!C111</f>
        <v>122.19090496</v>
      </c>
      <c r="D108">
        <f>'Pivot MRIP 11"'!D111</f>
        <v>122.19090496</v>
      </c>
      <c r="E108">
        <f>'Pivot MRIP 11"'!E111</f>
        <v>0.84441310922369939</v>
      </c>
      <c r="F108">
        <f>'Pivot MRIP 11"'!F111</f>
        <v>3</v>
      </c>
      <c r="G108">
        <f>'Pivot MRIP 11"'!G111</f>
        <v>2.516176680597846E-2</v>
      </c>
      <c r="H108">
        <f t="shared" si="39"/>
        <v>3.0745390564149968</v>
      </c>
      <c r="I108">
        <f t="shared" si="40"/>
        <v>2.5961810840570863</v>
      </c>
    </row>
    <row r="109" spans="1:9" x14ac:dyDescent="0.25">
      <c r="A109">
        <f>'Pivot MRIP 11"'!A112</f>
        <v>2013</v>
      </c>
      <c r="B109" t="str">
        <f>'Pivot MRIP 11"'!B112</f>
        <v>1104320131017022</v>
      </c>
      <c r="C109">
        <f>'Pivot MRIP 11"'!C112</f>
        <v>122.19090496</v>
      </c>
      <c r="D109">
        <f>'Pivot MRIP 11"'!D112</f>
        <v>122.19090496</v>
      </c>
      <c r="E109">
        <f>'Pivot MRIP 11"'!E112</f>
        <v>1.2840767686365691</v>
      </c>
      <c r="F109">
        <f>'Pivot MRIP 11"'!F112</f>
        <v>6</v>
      </c>
      <c r="G109">
        <f>'Pivot MRIP 11"'!G112</f>
        <v>1.0886526956209246</v>
      </c>
      <c r="H109">
        <f t="shared" si="39"/>
        <v>133.0234580650642</v>
      </c>
      <c r="I109">
        <f t="shared" si="40"/>
        <v>170.8123321850498</v>
      </c>
    </row>
    <row r="110" spans="1:9" x14ac:dyDescent="0.25">
      <c r="A110">
        <f>'Pivot MRIP 11"'!A113</f>
        <v>2013</v>
      </c>
      <c r="B110" t="str">
        <f>'Pivot MRIP 11"'!B113</f>
        <v>1104320131017027</v>
      </c>
      <c r="C110">
        <f>'Pivot MRIP 11"'!C113</f>
        <v>122.19090496</v>
      </c>
      <c r="D110">
        <f>'Pivot MRIP 11"'!D113</f>
        <v>122.19090496</v>
      </c>
      <c r="E110">
        <f>'Pivot MRIP 11"'!E113</f>
        <v>0.84441310922369939</v>
      </c>
      <c r="F110">
        <f>'Pivot MRIP 11"'!F113</f>
        <v>2</v>
      </c>
      <c r="G110">
        <f>'Pivot MRIP 11"'!G113</f>
        <v>6.2904417014946146E-2</v>
      </c>
      <c r="H110">
        <f t="shared" si="39"/>
        <v>7.6863476410374911</v>
      </c>
      <c r="I110">
        <f t="shared" si="40"/>
        <v>6.4904527101427147</v>
      </c>
    </row>
    <row r="111" spans="1:9" x14ac:dyDescent="0.25">
      <c r="A111">
        <f>'Pivot MRIP 11"'!A114</f>
        <v>2013</v>
      </c>
      <c r="B111" t="str">
        <f>'Pivot MRIP 11"'!B114</f>
        <v>1104320131019004</v>
      </c>
      <c r="C111">
        <f>'Pivot MRIP 11"'!C114</f>
        <v>208.10576287999999</v>
      </c>
      <c r="D111">
        <f>'Pivot MRIP 11"'!D114</f>
        <v>208.10576287999999</v>
      </c>
      <c r="E111">
        <f>'Pivot MRIP 11"'!E114</f>
        <v>0.84441310922369939</v>
      </c>
      <c r="F111">
        <f>'Pivot MRIP 11"'!F114</f>
        <v>3</v>
      </c>
      <c r="G111">
        <f>'Pivot MRIP 11"'!G114</f>
        <v>1.258088340298923E-2</v>
      </c>
      <c r="H111">
        <f t="shared" si="39"/>
        <v>2.618154338283404</v>
      </c>
      <c r="I111">
        <f t="shared" si="40"/>
        <v>2.2108038452174066</v>
      </c>
    </row>
    <row r="112" spans="1:9" x14ac:dyDescent="0.25">
      <c r="A112">
        <f>'Pivot MRIP 11"'!A115</f>
        <v>2013</v>
      </c>
      <c r="B112" t="str">
        <f>'Pivot MRIP 11"'!B115</f>
        <v>1104320131019007</v>
      </c>
      <c r="C112">
        <f>'Pivot MRIP 11"'!C115</f>
        <v>312.02672228</v>
      </c>
      <c r="D112">
        <f>'Pivot MRIP 11"'!D115</f>
        <v>312.02672228</v>
      </c>
      <c r="E112">
        <f>'Pivot MRIP 11"'!E115</f>
        <v>0.84441310922369939</v>
      </c>
      <c r="F112">
        <f>'Pivot MRIP 11"'!F115</f>
        <v>2</v>
      </c>
      <c r="G112">
        <f>'Pivot MRIP 11"'!G115</f>
        <v>6.2904417014946146E-2</v>
      </c>
      <c r="H112">
        <f t="shared" si="39"/>
        <v>19.627859058107909</v>
      </c>
      <c r="I112">
        <f t="shared" si="40"/>
        <v>16.574021494661451</v>
      </c>
    </row>
    <row r="113" spans="1:9" x14ac:dyDescent="0.25">
      <c r="A113">
        <f>'Pivot MRIP 11"'!A116</f>
        <v>2013</v>
      </c>
      <c r="B113" t="str">
        <f>'Pivot MRIP 11"'!B116</f>
        <v>1104320131019023</v>
      </c>
      <c r="C113">
        <f>'Pivot MRIP 11"'!C116</f>
        <v>208.10576287999999</v>
      </c>
      <c r="D113">
        <f>'Pivot MRIP 11"'!D116</f>
        <v>208.10576287999999</v>
      </c>
      <c r="E113">
        <f>'Pivot MRIP 11"'!E116</f>
        <v>0.84441310922369928</v>
      </c>
      <c r="F113">
        <f>'Pivot MRIP 11"'!F116</f>
        <v>4</v>
      </c>
      <c r="G113">
        <f>'Pivot MRIP 11"'!G116</f>
        <v>7.5485300417935386E-2</v>
      </c>
      <c r="H113">
        <f t="shared" si="39"/>
        <v>15.708926029700425</v>
      </c>
      <c r="I113">
        <f t="shared" si="40"/>
        <v>13.264823071304438</v>
      </c>
    </row>
    <row r="114" spans="1:9" x14ac:dyDescent="0.25">
      <c r="A114">
        <f>'Pivot MRIP 11"'!A117</f>
        <v>2013</v>
      </c>
      <c r="B114" t="str">
        <f>'Pivot MRIP 11"'!B117</f>
        <v>1104320131019025</v>
      </c>
      <c r="C114">
        <f>'Pivot MRIP 11"'!C117</f>
        <v>260.06624257999999</v>
      </c>
      <c r="D114">
        <f>'Pivot MRIP 11"'!D117</f>
        <v>260.06624257999999</v>
      </c>
      <c r="E114">
        <f>'Pivot MRIP 11"'!E117</f>
        <v>0.84441310922369939</v>
      </c>
      <c r="F114">
        <f>'Pivot MRIP 11"'!F117</f>
        <v>6</v>
      </c>
      <c r="G114">
        <f>'Pivot MRIP 11"'!G117</f>
        <v>0.18871325104483844</v>
      </c>
      <c r="H114">
        <f t="shared" si="39"/>
        <v>49.077946124287394</v>
      </c>
      <c r="I114">
        <f t="shared" si="40"/>
        <v>41.442061081122723</v>
      </c>
    </row>
    <row r="115" spans="1:9" x14ac:dyDescent="0.25">
      <c r="A115">
        <f>'Pivot MRIP 11"'!A118</f>
        <v>2013</v>
      </c>
      <c r="B115" t="str">
        <f>'Pivot MRIP 11"'!B118</f>
        <v>1104320131020017</v>
      </c>
      <c r="C115">
        <f>'Pivot MRIP 11"'!C118</f>
        <v>202.12191677999999</v>
      </c>
      <c r="D115">
        <f>'Pivot MRIP 11"'!D118</f>
        <v>202.12191677999999</v>
      </c>
      <c r="E115">
        <f>'Pivot MRIP 11"'!E118</f>
        <v>0.44092452439074076</v>
      </c>
      <c r="F115">
        <f>'Pivot MRIP 11"'!F118</f>
        <v>1</v>
      </c>
      <c r="G115">
        <f>'Pivot MRIP 11"'!G118</f>
        <v>2.1010802469000001</v>
      </c>
      <c r="H115">
        <f t="shared" si="39"/>
        <v>424.67436681202366</v>
      </c>
      <c r="I115">
        <f t="shared" si="40"/>
        <v>187.2493432075305</v>
      </c>
    </row>
    <row r="116" spans="1:9" x14ac:dyDescent="0.25">
      <c r="A116">
        <f>'Pivot MRIP 11"'!A119</f>
        <v>2013</v>
      </c>
      <c r="B116" t="str">
        <f>'Pivot MRIP 11"'!B119</f>
        <v>1104320131022001</v>
      </c>
      <c r="C116">
        <f>'Pivot MRIP 11"'!C119</f>
        <v>118.00445825000001</v>
      </c>
      <c r="D116">
        <f>'Pivot MRIP 11"'!D119</f>
        <v>118.00445825000001</v>
      </c>
      <c r="E116">
        <f>'Pivot MRIP 11"'!E119</f>
        <v>0.84441310922369939</v>
      </c>
      <c r="F116">
        <f>'Pivot MRIP 11"'!F119</f>
        <v>9</v>
      </c>
      <c r="G116">
        <f>'Pivot MRIP 11"'!G119</f>
        <v>0.75485300417935375</v>
      </c>
      <c r="H116">
        <f t="shared" si="39"/>
        <v>89.076019816569641</v>
      </c>
      <c r="I116">
        <f t="shared" si="40"/>
        <v>75.216958850581435</v>
      </c>
    </row>
    <row r="117" spans="1:9" x14ac:dyDescent="0.25">
      <c r="A117">
        <f>'Pivot MRIP 11"'!A120</f>
        <v>2013</v>
      </c>
      <c r="B117" t="str">
        <f>'Pivot MRIP 11"'!B120</f>
        <v>1104320131022004</v>
      </c>
      <c r="C117">
        <f>'Pivot MRIP 11"'!C120</f>
        <v>118.00445825</v>
      </c>
      <c r="D117">
        <f>'Pivot MRIP 11"'!D120</f>
        <v>118.00445825</v>
      </c>
      <c r="E117">
        <f>'Pivot MRIP 11"'!E120</f>
        <v>0.84441310922369928</v>
      </c>
      <c r="F117">
        <f>'Pivot MRIP 11"'!F120</f>
        <v>4</v>
      </c>
      <c r="G117">
        <f>'Pivot MRIP 11"'!G120</f>
        <v>0.27677943486576306</v>
      </c>
      <c r="H117">
        <f t="shared" si="39"/>
        <v>32.661207266075529</v>
      </c>
      <c r="I117">
        <f t="shared" si="40"/>
        <v>27.579551578546514</v>
      </c>
    </row>
    <row r="118" spans="1:9" x14ac:dyDescent="0.25">
      <c r="A118">
        <f>'Pivot MRIP 11"'!A121</f>
        <v>2013</v>
      </c>
      <c r="B118" t="str">
        <f>'Pivot MRIP 11"'!B121</f>
        <v>1104320131022006</v>
      </c>
      <c r="C118">
        <f>'Pivot MRIP 11"'!C121</f>
        <v>209.34177335000001</v>
      </c>
      <c r="D118">
        <f>'Pivot MRIP 11"'!D121</f>
        <v>209.34177335000001</v>
      </c>
      <c r="E118">
        <f>'Pivot MRIP 11"'!E121</f>
        <v>0.84441310922369939</v>
      </c>
      <c r="F118">
        <f>'Pivot MRIP 11"'!F121</f>
        <v>3</v>
      </c>
      <c r="G118">
        <f>'Pivot MRIP 11"'!G121</f>
        <v>0.11322795062690307</v>
      </c>
      <c r="H118">
        <f t="shared" si="39"/>
        <v>23.703339977022132</v>
      </c>
      <c r="I118">
        <f t="shared" si="40"/>
        <v>20.015411008983669</v>
      </c>
    </row>
    <row r="119" spans="1:9" x14ac:dyDescent="0.25">
      <c r="A119">
        <f>'Pivot MRIP 11"'!A122</f>
        <v>2013</v>
      </c>
      <c r="B119" t="str">
        <f>'Pivot MRIP 11"'!B122</f>
        <v>1104320131022009</v>
      </c>
      <c r="C119">
        <f>'Pivot MRIP 11"'!C122</f>
        <v>163.67311580000001</v>
      </c>
      <c r="D119">
        <f>'Pivot MRIP 11"'!D122</f>
        <v>163.67311580000001</v>
      </c>
      <c r="E119">
        <f>'Pivot MRIP 11"'!E122</f>
        <v>0.84441310922369939</v>
      </c>
      <c r="F119">
        <f>'Pivot MRIP 11"'!F122</f>
        <v>2</v>
      </c>
      <c r="G119">
        <f>'Pivot MRIP 11"'!G122</f>
        <v>2.516176680597846E-2</v>
      </c>
      <c r="H119">
        <f t="shared" si="39"/>
        <v>4.1183047721675088</v>
      </c>
      <c r="I119">
        <f t="shared" si="40"/>
        <v>3.4775505373967652</v>
      </c>
    </row>
    <row r="120" spans="1:9" x14ac:dyDescent="0.25">
      <c r="A120">
        <f>'Pivot MRIP 11"'!A123</f>
        <v>2013</v>
      </c>
      <c r="B120" t="str">
        <f>'Pivot MRIP 11"'!B123</f>
        <v>1104320131022012</v>
      </c>
      <c r="C120">
        <f>'Pivot MRIP 11"'!C123</f>
        <v>118.00445825</v>
      </c>
      <c r="D120">
        <f>'Pivot MRIP 11"'!D123</f>
        <v>118.00445825</v>
      </c>
      <c r="E120">
        <f>'Pivot MRIP 11"'!E123</f>
        <v>0.84441310922369939</v>
      </c>
      <c r="F120">
        <f>'Pivot MRIP 11"'!F123</f>
        <v>4</v>
      </c>
      <c r="G120">
        <f>'Pivot MRIP 11"'!G123</f>
        <v>5.0323533611956919E-2</v>
      </c>
      <c r="H120">
        <f t="shared" si="39"/>
        <v>5.9384013211046422</v>
      </c>
      <c r="I120">
        <f t="shared" si="40"/>
        <v>5.0144639233720953</v>
      </c>
    </row>
    <row r="121" spans="1:9" x14ac:dyDescent="0.25">
      <c r="A121">
        <f>'Pivot MRIP 11"'!A124</f>
        <v>2013</v>
      </c>
      <c r="B121" t="str">
        <f>'Pivot MRIP 11"'!B124</f>
        <v>1104320131030001</v>
      </c>
      <c r="C121">
        <f>'Pivot MRIP 11"'!C124</f>
        <v>457.30262902999999</v>
      </c>
      <c r="D121">
        <f>'Pivot MRIP 11"'!D124</f>
        <v>457.30262902999999</v>
      </c>
      <c r="E121">
        <f>'Pivot MRIP 11"'!E124</f>
        <v>0.84441310922369939</v>
      </c>
      <c r="F121">
        <f>'Pivot MRIP 11"'!F124</f>
        <v>1</v>
      </c>
      <c r="G121">
        <f>'Pivot MRIP 11"'!G124</f>
        <v>1.1055927839143029E-2</v>
      </c>
      <c r="H121">
        <f t="shared" si="39"/>
        <v>5.055904867206074</v>
      </c>
      <c r="I121">
        <f t="shared" si="40"/>
        <v>4.2692723488567159</v>
      </c>
    </row>
    <row r="122" spans="1:9" x14ac:dyDescent="0.25">
      <c r="A122">
        <f>'Pivot MRIP 11"'!A125</f>
        <v>2013</v>
      </c>
      <c r="B122" t="str">
        <f>'Pivot MRIP 11"'!B125</f>
        <v>1104320131030010</v>
      </c>
      <c r="C122">
        <f>'Pivot MRIP 11"'!C125</f>
        <v>457.30262902999999</v>
      </c>
      <c r="D122">
        <f>'Pivot MRIP 11"'!D125</f>
        <v>457.30262902999999</v>
      </c>
      <c r="E122">
        <f>'Pivot MRIP 11"'!E125</f>
        <v>0.84441310922369928</v>
      </c>
      <c r="F122">
        <f>'Pivot MRIP 11"'!F125</f>
        <v>1</v>
      </c>
      <c r="G122">
        <f>'Pivot MRIP 11"'!G125</f>
        <v>7.5485300417935386E-2</v>
      </c>
      <c r="H122">
        <f t="shared" si="39"/>
        <v>34.51962633424121</v>
      </c>
      <c r="I122">
        <f t="shared" si="40"/>
        <v>29.14882500213691</v>
      </c>
    </row>
    <row r="123" spans="1:9" x14ac:dyDescent="0.25">
      <c r="A123">
        <f>'Pivot MRIP 11"'!A126</f>
        <v>2013</v>
      </c>
      <c r="B123" t="str">
        <f>'Pivot MRIP 11"'!B126</f>
        <v>1104320131030012</v>
      </c>
      <c r="C123">
        <f>'Pivot MRIP 11"'!C126</f>
        <v>457.30262902999999</v>
      </c>
      <c r="D123">
        <f>'Pivot MRIP 11"'!D126</f>
        <v>457.30262902999999</v>
      </c>
      <c r="E123">
        <f>'Pivot MRIP 11"'!E126</f>
        <v>0.84441310922369928</v>
      </c>
      <c r="F123">
        <f>'Pivot MRIP 11"'!F126</f>
        <v>1</v>
      </c>
      <c r="G123">
        <f>'Pivot MRIP 11"'!G126</f>
        <v>1.7689484542880468E-2</v>
      </c>
      <c r="H123">
        <f t="shared" si="39"/>
        <v>8.0894477876447866</v>
      </c>
      <c r="I123">
        <f t="shared" si="40"/>
        <v>6.8308357582679093</v>
      </c>
    </row>
    <row r="124" spans="1:9" x14ac:dyDescent="0.25">
      <c r="A124">
        <f>'Pivot MRIP 11"'!A127</f>
        <v>2013</v>
      </c>
      <c r="B124" t="str">
        <f>'Pivot MRIP 11"'!B127</f>
        <v>1104320131109001</v>
      </c>
      <c r="C124">
        <f>'Pivot MRIP 11"'!C127</f>
        <v>165.23984977999999</v>
      </c>
      <c r="D124">
        <f>'Pivot MRIP 11"'!D127</f>
        <v>165.23984977999999</v>
      </c>
      <c r="E124">
        <f>'Pivot MRIP 11"'!E127</f>
        <v>0.84441310922369939</v>
      </c>
      <c r="F124">
        <f>'Pivot MRIP 11"'!F127</f>
        <v>1</v>
      </c>
      <c r="G124">
        <f>'Pivot MRIP 11"'!G127</f>
        <v>2.516176680597846E-2</v>
      </c>
      <c r="H124">
        <f t="shared" si="39"/>
        <v>4.1577265672192709</v>
      </c>
      <c r="I124">
        <f t="shared" si="40"/>
        <v>3.5108388179276031</v>
      </c>
    </row>
    <row r="125" spans="1:9" x14ac:dyDescent="0.25">
      <c r="A125">
        <f>'Pivot MRIP 11"'!A128</f>
        <v>2013</v>
      </c>
      <c r="B125" t="str">
        <f>'Pivot MRIP 11"'!B128</f>
        <v>1104320131109006</v>
      </c>
      <c r="C125">
        <f>'Pivot MRIP 11"'!C128</f>
        <v>165.23984977999999</v>
      </c>
      <c r="D125">
        <f>'Pivot MRIP 11"'!D128</f>
        <v>165.23984977999999</v>
      </c>
      <c r="E125">
        <f>'Pivot MRIP 11"'!E128</f>
        <v>0.84441310922369939</v>
      </c>
      <c r="F125">
        <f>'Pivot MRIP 11"'!F128</f>
        <v>4</v>
      </c>
      <c r="G125">
        <f>'Pivot MRIP 11"'!G128</f>
        <v>0.25161766805978458</v>
      </c>
      <c r="H125">
        <f t="shared" si="39"/>
        <v>41.577265672192702</v>
      </c>
      <c r="I125">
        <f t="shared" si="40"/>
        <v>35.108388179276027</v>
      </c>
    </row>
    <row r="126" spans="1:9" x14ac:dyDescent="0.25">
      <c r="A126">
        <f>'Pivot MRIP 11"'!A129</f>
        <v>2013</v>
      </c>
      <c r="B126" t="str">
        <f>'Pivot MRIP 11"'!B129</f>
        <v>1104320131109008</v>
      </c>
      <c r="C126">
        <f>'Pivot MRIP 11"'!C129</f>
        <v>165.23984977999999</v>
      </c>
      <c r="D126">
        <f>'Pivot MRIP 11"'!D129</f>
        <v>165.23984977999999</v>
      </c>
      <c r="E126">
        <f>'Pivot MRIP 11"'!E129</f>
        <v>0.84441310922369939</v>
      </c>
      <c r="F126">
        <f>'Pivot MRIP 11"'!F129</f>
        <v>16</v>
      </c>
      <c r="G126">
        <f>'Pivot MRIP 11"'!G129</f>
        <v>0.18871325104483844</v>
      </c>
      <c r="H126">
        <f t="shared" si="39"/>
        <v>31.182949254144528</v>
      </c>
      <c r="I126">
        <f t="shared" si="40"/>
        <v>26.331291134457018</v>
      </c>
    </row>
    <row r="127" spans="1:9" x14ac:dyDescent="0.25">
      <c r="A127">
        <f>'Pivot MRIP 11"'!A130</f>
        <v>2013</v>
      </c>
      <c r="B127" t="str">
        <f>'Pivot MRIP 11"'!B130</f>
        <v>1104320131109016</v>
      </c>
      <c r="C127">
        <f>'Pivot MRIP 11"'!C130</f>
        <v>165.23984977999999</v>
      </c>
      <c r="D127">
        <f>'Pivot MRIP 11"'!D130</f>
        <v>165.23984977999999</v>
      </c>
      <c r="E127">
        <f>'Pivot MRIP 11"'!E130</f>
        <v>0.84441310922369939</v>
      </c>
      <c r="F127">
        <f>'Pivot MRIP 11"'!F130</f>
        <v>2</v>
      </c>
      <c r="G127">
        <f>'Pivot MRIP 11"'!G130</f>
        <v>2.516176680597846E-2</v>
      </c>
      <c r="H127">
        <f t="shared" si="39"/>
        <v>4.1577265672192709</v>
      </c>
      <c r="I127">
        <f t="shared" si="40"/>
        <v>3.5108388179276031</v>
      </c>
    </row>
    <row r="128" spans="1:9" x14ac:dyDescent="0.25">
      <c r="A128">
        <f>'Pivot MRIP 11"'!A131</f>
        <v>2013</v>
      </c>
      <c r="B128" t="str">
        <f>'Pivot MRIP 11"'!B131</f>
        <v>1104320131109018</v>
      </c>
      <c r="C128">
        <f>'Pivot MRIP 11"'!C131</f>
        <v>165.23984977999999</v>
      </c>
      <c r="D128">
        <f>'Pivot MRIP 11"'!D131</f>
        <v>165.23984977999999</v>
      </c>
      <c r="E128">
        <f>'Pivot MRIP 11"'!E131</f>
        <v>0.84441310922369939</v>
      </c>
      <c r="F128">
        <f>'Pivot MRIP 11"'!F131</f>
        <v>9</v>
      </c>
      <c r="G128">
        <f>'Pivot MRIP 11"'!G131</f>
        <v>1.5097060083587075</v>
      </c>
      <c r="H128">
        <f t="shared" si="39"/>
        <v>249.46359403315623</v>
      </c>
      <c r="I128">
        <f t="shared" si="40"/>
        <v>210.65032907565615</v>
      </c>
    </row>
    <row r="129" spans="1:9" x14ac:dyDescent="0.25">
      <c r="A129">
        <f>'Pivot MRIP 11"'!A132</f>
        <v>2013</v>
      </c>
      <c r="B129" t="str">
        <f>'Pivot MRIP 11"'!B132</f>
        <v>1104420130105004</v>
      </c>
      <c r="C129">
        <f>'Pivot MRIP 11"'!C132</f>
        <v>26.234380753</v>
      </c>
      <c r="D129">
        <f>'Pivot MRIP 11"'!D132</f>
        <v>26.234380753</v>
      </c>
      <c r="E129">
        <f>'Pivot MRIP 11"'!E132</f>
        <v>0.84441310922369939</v>
      </c>
      <c r="F129">
        <f>'Pivot MRIP 11"'!F132</f>
        <v>1</v>
      </c>
      <c r="G129">
        <f>'Pivot MRIP 11"'!G132</f>
        <v>5.0323533611956919E-2</v>
      </c>
      <c r="H129">
        <f t="shared" si="39"/>
        <v>1.3202067416124712</v>
      </c>
      <c r="I129">
        <f t="shared" si="40"/>
        <v>1.114799879503076</v>
      </c>
    </row>
    <row r="130" spans="1:9" x14ac:dyDescent="0.25">
      <c r="A130">
        <f>'Pivot MRIP 11"'!A133</f>
        <v>2013</v>
      </c>
      <c r="B130" t="str">
        <f>'Pivot MRIP 11"'!B133</f>
        <v>1104420130427001</v>
      </c>
      <c r="C130">
        <f>'Pivot MRIP 11"'!C133</f>
        <v>516.00572895000005</v>
      </c>
      <c r="D130">
        <f>'Pivot MRIP 11"'!D133</f>
        <v>516.00572895000005</v>
      </c>
      <c r="E130">
        <f>'Pivot MRIP 11"'!E133</f>
        <v>0.84441310922369939</v>
      </c>
      <c r="F130">
        <f>'Pivot MRIP 11"'!F133</f>
        <v>9</v>
      </c>
      <c r="G130">
        <f>'Pivot MRIP 11"'!G133</f>
        <v>0.20129413444782768</v>
      </c>
      <c r="H130">
        <f t="shared" ref="H130:H193" si="41">G130*C130</f>
        <v>103.86892657911064</v>
      </c>
      <c r="I130">
        <f t="shared" ref="I130:I193" si="42">E130*H130</f>
        <v>87.708283244394963</v>
      </c>
    </row>
    <row r="131" spans="1:9" x14ac:dyDescent="0.25">
      <c r="A131">
        <f>'Pivot MRIP 11"'!A134</f>
        <v>2013</v>
      </c>
      <c r="B131" t="str">
        <f>'Pivot MRIP 11"'!B134</f>
        <v>1104420130427007</v>
      </c>
      <c r="C131">
        <f>'Pivot MRIP 11"'!C134</f>
        <v>516.00572895000005</v>
      </c>
      <c r="D131">
        <f>'Pivot MRIP 11"'!D134</f>
        <v>516.00572895000005</v>
      </c>
      <c r="E131">
        <f>'Pivot MRIP 11"'!E134</f>
        <v>0.84441310922369939</v>
      </c>
      <c r="F131">
        <f>'Pivot MRIP 11"'!F134</f>
        <v>9</v>
      </c>
      <c r="G131">
        <f>'Pivot MRIP 11"'!G134</f>
        <v>0.32710296847771997</v>
      </c>
      <c r="H131">
        <f t="shared" si="41"/>
        <v>168.78700569105479</v>
      </c>
      <c r="I131">
        <f t="shared" si="42"/>
        <v>142.52596027214182</v>
      </c>
    </row>
    <row r="132" spans="1:9" x14ac:dyDescent="0.25">
      <c r="A132">
        <f>'Pivot MRIP 11"'!A135</f>
        <v>2013</v>
      </c>
      <c r="B132" t="str">
        <f>'Pivot MRIP 11"'!B135</f>
        <v>1104420130511003</v>
      </c>
      <c r="C132">
        <f>'Pivot MRIP 11"'!C135</f>
        <v>164.31643571999999</v>
      </c>
      <c r="D132">
        <f>'Pivot MRIP 11"'!D135</f>
        <v>164.31643571999999</v>
      </c>
      <c r="E132">
        <f>'Pivot MRIP 11"'!E135</f>
        <v>0.84441310922369939</v>
      </c>
      <c r="F132">
        <f>'Pivot MRIP 11"'!F135</f>
        <v>1</v>
      </c>
      <c r="G132">
        <f>'Pivot MRIP 11"'!G135</f>
        <v>2.516176680597846E-2</v>
      </c>
      <c r="H132">
        <f t="shared" si="41"/>
        <v>4.1344918379761886</v>
      </c>
      <c r="I132">
        <f t="shared" si="42"/>
        <v>3.4912191079654811</v>
      </c>
    </row>
    <row r="133" spans="1:9" x14ac:dyDescent="0.25">
      <c r="A133">
        <f>'Pivot MRIP 11"'!A136</f>
        <v>2013</v>
      </c>
      <c r="B133" t="str">
        <f>'Pivot MRIP 11"'!B136</f>
        <v>1104420130511004</v>
      </c>
      <c r="C133">
        <f>'Pivot MRIP 11"'!C136</f>
        <v>164.31643571999999</v>
      </c>
      <c r="D133">
        <f>'Pivot MRIP 11"'!D136</f>
        <v>164.31643571999999</v>
      </c>
      <c r="E133">
        <f>'Pivot MRIP 11"'!E136</f>
        <v>0.84441310922369928</v>
      </c>
      <c r="F133">
        <f>'Pivot MRIP 11"'!F136</f>
        <v>1</v>
      </c>
      <c r="G133">
        <f>'Pivot MRIP 11"'!G136</f>
        <v>3.7742650208967693E-2</v>
      </c>
      <c r="H133">
        <f t="shared" si="41"/>
        <v>6.2017377569642838</v>
      </c>
      <c r="I133">
        <f t="shared" si="42"/>
        <v>5.2368286619482216</v>
      </c>
    </row>
    <row r="134" spans="1:9" x14ac:dyDescent="0.25">
      <c r="A134">
        <f>'Pivot MRIP 11"'!A137</f>
        <v>2013</v>
      </c>
      <c r="B134" t="str">
        <f>'Pivot MRIP 11"'!B137</f>
        <v>1104420130511005</v>
      </c>
      <c r="C134">
        <f>'Pivot MRIP 11"'!C137</f>
        <v>164.31643571999999</v>
      </c>
      <c r="D134">
        <f>'Pivot MRIP 11"'!D137</f>
        <v>164.31643571999999</v>
      </c>
      <c r="E134">
        <f>'Pivot MRIP 11"'!E137</f>
        <v>0.84441310922369928</v>
      </c>
      <c r="F134">
        <f>'Pivot MRIP 11"'!F137</f>
        <v>1</v>
      </c>
      <c r="G134">
        <f>'Pivot MRIP 11"'!G137</f>
        <v>3.7742650208967693E-2</v>
      </c>
      <c r="H134">
        <f t="shared" si="41"/>
        <v>6.2017377569642838</v>
      </c>
      <c r="I134">
        <f t="shared" si="42"/>
        <v>5.2368286619482216</v>
      </c>
    </row>
    <row r="135" spans="1:9" x14ac:dyDescent="0.25">
      <c r="A135">
        <f>'Pivot MRIP 11"'!A138</f>
        <v>2013</v>
      </c>
      <c r="B135" t="str">
        <f>'Pivot MRIP 11"'!B138</f>
        <v>1104420130511013</v>
      </c>
      <c r="C135">
        <f>'Pivot MRIP 11"'!C138</f>
        <v>197.66646198000001</v>
      </c>
      <c r="D135">
        <f>'Pivot MRIP 11"'!D138</f>
        <v>197.66646198000001</v>
      </c>
      <c r="E135">
        <f>'Pivot MRIP 11"'!E138</f>
        <v>0.84441310922369939</v>
      </c>
      <c r="F135">
        <f>'Pivot MRIP 11"'!F138</f>
        <v>6</v>
      </c>
      <c r="G135">
        <f>'Pivot MRIP 11"'!G138</f>
        <v>0.37742650208967687</v>
      </c>
      <c r="H135">
        <f t="shared" si="41"/>
        <v>74.604561325553505</v>
      </c>
      <c r="I135">
        <f t="shared" si="42"/>
        <v>62.997069591180789</v>
      </c>
    </row>
    <row r="136" spans="1:9" x14ac:dyDescent="0.25">
      <c r="A136">
        <f>'Pivot MRIP 11"'!A139</f>
        <v>2013</v>
      </c>
      <c r="B136" t="str">
        <f>'Pivot MRIP 11"'!B139</f>
        <v>1104420130511015</v>
      </c>
      <c r="C136">
        <f>'Pivot MRIP 11"'!C139</f>
        <v>164.31643571999999</v>
      </c>
      <c r="D136">
        <f>'Pivot MRIP 11"'!D139</f>
        <v>164.31643571999999</v>
      </c>
      <c r="E136">
        <f>'Pivot MRIP 11"'!E139</f>
        <v>0.84441310922369928</v>
      </c>
      <c r="F136">
        <f>'Pivot MRIP 11"'!F139</f>
        <v>4</v>
      </c>
      <c r="G136">
        <f>'Pivot MRIP 11"'!G139</f>
        <v>0.30194120167174154</v>
      </c>
      <c r="H136">
        <f t="shared" si="41"/>
        <v>49.61390205571427</v>
      </c>
      <c r="I136">
        <f t="shared" si="42"/>
        <v>41.894629295585773</v>
      </c>
    </row>
    <row r="137" spans="1:9" x14ac:dyDescent="0.25">
      <c r="A137">
        <f>'Pivot MRIP 11"'!A140</f>
        <v>2013</v>
      </c>
      <c r="B137" t="str">
        <f>'Pivot MRIP 11"'!B140</f>
        <v>1104420130531006</v>
      </c>
      <c r="C137">
        <f>'Pivot MRIP 11"'!C140</f>
        <v>3052.9510329</v>
      </c>
      <c r="D137">
        <f>'Pivot MRIP 11"'!D140</f>
        <v>3052.9510329</v>
      </c>
      <c r="E137">
        <f>'Pivot MRIP 11"'!E140</f>
        <v>0.84441310922369939</v>
      </c>
      <c r="F137">
        <f>'Pivot MRIP 11"'!F140</f>
        <v>3</v>
      </c>
      <c r="G137">
        <f>'Pivot MRIP 11"'!G140</f>
        <v>5.0323533611956919E-2</v>
      </c>
      <c r="H137">
        <f t="shared" si="41"/>
        <v>153.63528391980174</v>
      </c>
      <c r="I137">
        <f t="shared" si="42"/>
        <v>129.73164778118561</v>
      </c>
    </row>
    <row r="138" spans="1:9" x14ac:dyDescent="0.25">
      <c r="A138">
        <f>'Pivot MRIP 11"'!A141</f>
        <v>2013</v>
      </c>
      <c r="B138" t="str">
        <f>'Pivot MRIP 11"'!B141</f>
        <v>1104420130531007</v>
      </c>
      <c r="C138">
        <f>'Pivot MRIP 11"'!C141</f>
        <v>3052.9510329</v>
      </c>
      <c r="D138">
        <f>'Pivot MRIP 11"'!D141</f>
        <v>3052.9510329</v>
      </c>
      <c r="E138">
        <f>'Pivot MRIP 11"'!E141</f>
        <v>0.84441310922369939</v>
      </c>
      <c r="F138">
        <f>'Pivot MRIP 11"'!F141</f>
        <v>3</v>
      </c>
      <c r="G138">
        <f>'Pivot MRIP 11"'!G141</f>
        <v>1.258088340298923E-2</v>
      </c>
      <c r="H138">
        <f t="shared" si="41"/>
        <v>38.408820979950434</v>
      </c>
      <c r="I138">
        <f t="shared" si="42"/>
        <v>32.432911945296404</v>
      </c>
    </row>
    <row r="139" spans="1:9" x14ac:dyDescent="0.25">
      <c r="A139">
        <f>'Pivot MRIP 11"'!A142</f>
        <v>2013</v>
      </c>
      <c r="B139" t="str">
        <f>'Pivot MRIP 11"'!B142</f>
        <v>1104420130601001</v>
      </c>
      <c r="C139">
        <f>'Pivot MRIP 11"'!C142</f>
        <v>571.02566839999997</v>
      </c>
      <c r="D139">
        <f>'Pivot MRIP 11"'!D142</f>
        <v>571.02566839999997</v>
      </c>
      <c r="E139">
        <f>'Pivot MRIP 11"'!E142</f>
        <v>0.84441310922369939</v>
      </c>
      <c r="F139">
        <f>'Pivot MRIP 11"'!F142</f>
        <v>2</v>
      </c>
      <c r="G139">
        <f>'Pivot MRIP 11"'!G142</f>
        <v>1.258088340298923E-2</v>
      </c>
      <c r="H139">
        <f t="shared" si="41"/>
        <v>7.1840073542543914</v>
      </c>
      <c r="I139">
        <f t="shared" si="42"/>
        <v>6.0662699866918732</v>
      </c>
    </row>
    <row r="140" spans="1:9" x14ac:dyDescent="0.25">
      <c r="A140">
        <f>'Pivot MRIP 11"'!A143</f>
        <v>2013</v>
      </c>
      <c r="B140" t="str">
        <f>'Pivot MRIP 11"'!B143</f>
        <v>1104420130605013</v>
      </c>
      <c r="C140">
        <f>'Pivot MRIP 11"'!C143</f>
        <v>150.51964520000001</v>
      </c>
      <c r="D140">
        <f>'Pivot MRIP 11"'!D143</f>
        <v>150.51964520000001</v>
      </c>
      <c r="E140">
        <f>'Pivot MRIP 11"'!E143</f>
        <v>0.84441310922369928</v>
      </c>
      <c r="F140">
        <f>'Pivot MRIP 11"'!F143</f>
        <v>4</v>
      </c>
      <c r="G140">
        <f>'Pivot MRIP 11"'!G143</f>
        <v>7.5485300417935386E-2</v>
      </c>
      <c r="H140">
        <f t="shared" si="41"/>
        <v>11.362020636723047</v>
      </c>
      <c r="I140">
        <f t="shared" si="42"/>
        <v>9.5942391729191439</v>
      </c>
    </row>
    <row r="141" spans="1:9" x14ac:dyDescent="0.25">
      <c r="A141">
        <f>'Pivot MRIP 11"'!A144</f>
        <v>2013</v>
      </c>
      <c r="B141" t="str">
        <f>'Pivot MRIP 11"'!B144</f>
        <v>1104420130608004</v>
      </c>
      <c r="C141">
        <f>'Pivot MRIP 11"'!C144</f>
        <v>438.05982792999998</v>
      </c>
      <c r="D141">
        <f>'Pivot MRIP 11"'!D144</f>
        <v>438.05982792999998</v>
      </c>
      <c r="E141">
        <f>'Pivot MRIP 11"'!E144</f>
        <v>0.84441310922369939</v>
      </c>
      <c r="F141">
        <f>'Pivot MRIP 11"'!F144</f>
        <v>1</v>
      </c>
      <c r="G141">
        <f>'Pivot MRIP 11"'!G144</f>
        <v>0.25161766805978458</v>
      </c>
      <c r="H141">
        <f t="shared" si="41"/>
        <v>110.22359237441708</v>
      </c>
      <c r="I141">
        <f t="shared" si="42"/>
        <v>93.074246346687175</v>
      </c>
    </row>
    <row r="142" spans="1:9" x14ac:dyDescent="0.25">
      <c r="A142">
        <f>'Pivot MRIP 11"'!A145</f>
        <v>2013</v>
      </c>
      <c r="B142" t="str">
        <f>'Pivot MRIP 11"'!B145</f>
        <v>1104420130622001</v>
      </c>
      <c r="C142">
        <f>'Pivot MRIP 11"'!C145</f>
        <v>721.31033387000002</v>
      </c>
      <c r="D142">
        <f>'Pivot MRIP 11"'!D145</f>
        <v>721.31033387000002</v>
      </c>
      <c r="E142">
        <f>'Pivot MRIP 11"'!E145</f>
        <v>0.84441310922369939</v>
      </c>
      <c r="F142">
        <f>'Pivot MRIP 11"'!F145</f>
        <v>4</v>
      </c>
      <c r="G142">
        <f>'Pivot MRIP 11"'!G145</f>
        <v>0.11322795062690307</v>
      </c>
      <c r="H142">
        <f t="shared" si="41"/>
        <v>81.672490870107325</v>
      </c>
      <c r="I142">
        <f t="shared" si="42"/>
        <v>68.965321953671534</v>
      </c>
    </row>
    <row r="143" spans="1:9" x14ac:dyDescent="0.25">
      <c r="A143">
        <f>'Pivot MRIP 11"'!A146</f>
        <v>2013</v>
      </c>
      <c r="B143" t="str">
        <f>'Pivot MRIP 11"'!B146</f>
        <v>1104420130623001</v>
      </c>
      <c r="C143">
        <f>'Pivot MRIP 11"'!C146</f>
        <v>138.84947516</v>
      </c>
      <c r="D143">
        <f>'Pivot MRIP 11"'!D146</f>
        <v>138.84947516</v>
      </c>
      <c r="E143">
        <f>'Pivot MRIP 11"'!E146</f>
        <v>0.84441310922369939</v>
      </c>
      <c r="F143">
        <f>'Pivot MRIP 11"'!F146</f>
        <v>6</v>
      </c>
      <c r="G143">
        <f>'Pivot MRIP 11"'!G146</f>
        <v>2.516176680597846E-2</v>
      </c>
      <c r="H143">
        <f t="shared" si="41"/>
        <v>3.4936981151084185</v>
      </c>
      <c r="I143">
        <f t="shared" si="42"/>
        <v>2.9501244880676776</v>
      </c>
    </row>
    <row r="144" spans="1:9" x14ac:dyDescent="0.25">
      <c r="A144">
        <f>'Pivot MRIP 11"'!A147</f>
        <v>2013</v>
      </c>
      <c r="B144" t="str">
        <f>'Pivot MRIP 11"'!B147</f>
        <v>1104420130623007</v>
      </c>
      <c r="C144">
        <f>'Pivot MRIP 11"'!C147</f>
        <v>138.84947516</v>
      </c>
      <c r="D144">
        <f>'Pivot MRIP 11"'!D147</f>
        <v>138.84947516</v>
      </c>
      <c r="E144">
        <f>'Pivot MRIP 11"'!E147</f>
        <v>0.84441310922369939</v>
      </c>
      <c r="F144">
        <f>'Pivot MRIP 11"'!F147</f>
        <v>2</v>
      </c>
      <c r="G144">
        <f>'Pivot MRIP 11"'!G147</f>
        <v>1.258088340298923E-2</v>
      </c>
      <c r="H144">
        <f t="shared" si="41"/>
        <v>1.7468490575542093</v>
      </c>
      <c r="I144">
        <f t="shared" si="42"/>
        <v>1.4750622440338388</v>
      </c>
    </row>
    <row r="145" spans="1:9" x14ac:dyDescent="0.25">
      <c r="A145">
        <f>'Pivot MRIP 11"'!A148</f>
        <v>2013</v>
      </c>
      <c r="B145" t="str">
        <f>'Pivot MRIP 11"'!B148</f>
        <v>1104420130623009</v>
      </c>
      <c r="C145">
        <f>'Pivot MRIP 11"'!C148</f>
        <v>138.84947516</v>
      </c>
      <c r="D145">
        <f>'Pivot MRIP 11"'!D148</f>
        <v>138.84947516</v>
      </c>
      <c r="E145">
        <f>'Pivot MRIP 11"'!E148</f>
        <v>0.84441310922369928</v>
      </c>
      <c r="F145">
        <f>'Pivot MRIP 11"'!F148</f>
        <v>4</v>
      </c>
      <c r="G145">
        <f>'Pivot MRIP 11"'!G148</f>
        <v>3.7742650208967693E-2</v>
      </c>
      <c r="H145">
        <f t="shared" si="41"/>
        <v>5.2405471726626285</v>
      </c>
      <c r="I145">
        <f t="shared" si="42"/>
        <v>4.4251867321015164</v>
      </c>
    </row>
    <row r="146" spans="1:9" x14ac:dyDescent="0.25">
      <c r="A146">
        <f>'Pivot MRIP 11"'!A149</f>
        <v>2013</v>
      </c>
      <c r="B146" t="str">
        <f>'Pivot MRIP 11"'!B149</f>
        <v>1104420130623011</v>
      </c>
      <c r="C146">
        <f>'Pivot MRIP 11"'!C149</f>
        <v>138.84947516</v>
      </c>
      <c r="D146">
        <f>'Pivot MRIP 11"'!D149</f>
        <v>138.84947516</v>
      </c>
      <c r="E146">
        <f>'Pivot MRIP 11"'!E149</f>
        <v>0.84441310922369939</v>
      </c>
      <c r="F146">
        <f>'Pivot MRIP 11"'!F149</f>
        <v>9</v>
      </c>
      <c r="G146">
        <f>'Pivot MRIP 11"'!G149</f>
        <v>6.2904417014946146E-2</v>
      </c>
      <c r="H146">
        <f t="shared" si="41"/>
        <v>8.7342452877710457</v>
      </c>
      <c r="I146">
        <f t="shared" si="42"/>
        <v>7.3753112201691939</v>
      </c>
    </row>
    <row r="147" spans="1:9" x14ac:dyDescent="0.25">
      <c r="A147">
        <f>'Pivot MRIP 11"'!A150</f>
        <v>2013</v>
      </c>
      <c r="B147" t="str">
        <f>'Pivot MRIP 11"'!B150</f>
        <v>1104420130625001</v>
      </c>
      <c r="C147">
        <f>'Pivot MRIP 11"'!C150</f>
        <v>256.52116697000002</v>
      </c>
      <c r="D147">
        <f>'Pivot MRIP 11"'!D150</f>
        <v>256.52116697000002</v>
      </c>
      <c r="E147">
        <f>'Pivot MRIP 11"'!E150</f>
        <v>0.84441310922369939</v>
      </c>
      <c r="F147">
        <f>'Pivot MRIP 11"'!F150</f>
        <v>1</v>
      </c>
      <c r="G147">
        <f>'Pivot MRIP 11"'!G150</f>
        <v>2.516176680597846E-2</v>
      </c>
      <c r="H147">
        <f t="shared" si="41"/>
        <v>6.4545257840966048</v>
      </c>
      <c r="I147">
        <f t="shared" si="42"/>
        <v>5.4502861859135505</v>
      </c>
    </row>
    <row r="148" spans="1:9" x14ac:dyDescent="0.25">
      <c r="A148">
        <f>'Pivot MRIP 11"'!A151</f>
        <v>2013</v>
      </c>
      <c r="B148" t="str">
        <f>'Pivot MRIP 11"'!B151</f>
        <v>1104420130625002</v>
      </c>
      <c r="C148">
        <f>'Pivot MRIP 11"'!C151</f>
        <v>256.52116697000002</v>
      </c>
      <c r="D148">
        <f>'Pivot MRIP 11"'!D151</f>
        <v>256.52116697000002</v>
      </c>
      <c r="E148">
        <f>'Pivot MRIP 11"'!E151</f>
        <v>0.84441310922369939</v>
      </c>
      <c r="F148">
        <f>'Pivot MRIP 11"'!F151</f>
        <v>1</v>
      </c>
      <c r="G148">
        <f>'Pivot MRIP 11"'!G151</f>
        <v>1.258088340298923E-2</v>
      </c>
      <c r="H148">
        <f t="shared" si="41"/>
        <v>3.2272628920483024</v>
      </c>
      <c r="I148">
        <f t="shared" si="42"/>
        <v>2.7251430929567753</v>
      </c>
    </row>
    <row r="149" spans="1:9" x14ac:dyDescent="0.25">
      <c r="A149">
        <f>'Pivot MRIP 11"'!A152</f>
        <v>2013</v>
      </c>
      <c r="B149" t="str">
        <f>'Pivot MRIP 11"'!B152</f>
        <v>1104420130629001</v>
      </c>
      <c r="C149">
        <f>'Pivot MRIP 11"'!C152</f>
        <v>157.70285326000001</v>
      </c>
      <c r="D149">
        <f>'Pivot MRIP 11"'!D152</f>
        <v>157.70285326000001</v>
      </c>
      <c r="E149">
        <f>'Pivot MRIP 11"'!E152</f>
        <v>0.84441310922369939</v>
      </c>
      <c r="F149">
        <f>'Pivot MRIP 11"'!F152</f>
        <v>9</v>
      </c>
      <c r="G149">
        <f>'Pivot MRIP 11"'!G152</f>
        <v>0.10064706722391384</v>
      </c>
      <c r="H149">
        <f t="shared" si="41"/>
        <v>15.872329673462241</v>
      </c>
      <c r="I149">
        <f t="shared" si="42"/>
        <v>13.402803250191836</v>
      </c>
    </row>
    <row r="150" spans="1:9" x14ac:dyDescent="0.25">
      <c r="A150">
        <f>'Pivot MRIP 11"'!A153</f>
        <v>2013</v>
      </c>
      <c r="B150" t="str">
        <f>'Pivot MRIP 11"'!B153</f>
        <v>1104420130711001</v>
      </c>
      <c r="C150">
        <f>'Pivot MRIP 11"'!C153</f>
        <v>319.13264165999999</v>
      </c>
      <c r="D150">
        <f>'Pivot MRIP 11"'!D153</f>
        <v>319.13264165999999</v>
      </c>
      <c r="E150">
        <f>'Pivot MRIP 11"'!E153</f>
        <v>0.84441310922369939</v>
      </c>
      <c r="F150">
        <f>'Pivot MRIP 11"'!F153</f>
        <v>1</v>
      </c>
      <c r="G150">
        <f>'Pivot MRIP 11"'!G153</f>
        <v>1.258088340298923E-2</v>
      </c>
      <c r="H150">
        <f t="shared" si="41"/>
        <v>4.0149705548124031</v>
      </c>
      <c r="I150">
        <f t="shared" si="42"/>
        <v>3.3902937696307425</v>
      </c>
    </row>
    <row r="151" spans="1:9" x14ac:dyDescent="0.25">
      <c r="A151">
        <f>'Pivot MRIP 11"'!A154</f>
        <v>2013</v>
      </c>
      <c r="B151" t="str">
        <f>'Pivot MRIP 11"'!B154</f>
        <v>1104420130711009</v>
      </c>
      <c r="C151">
        <f>'Pivot MRIP 11"'!C154</f>
        <v>319.13264165999999</v>
      </c>
      <c r="D151">
        <f>'Pivot MRIP 11"'!D154</f>
        <v>319.13264165999999</v>
      </c>
      <c r="E151">
        <f>'Pivot MRIP 11"'!E154</f>
        <v>0.84441310922369939</v>
      </c>
      <c r="F151">
        <f>'Pivot MRIP 11"'!F154</f>
        <v>1</v>
      </c>
      <c r="G151">
        <f>'Pivot MRIP 11"'!G154</f>
        <v>1.620751560816033E-2</v>
      </c>
      <c r="H151">
        <f t="shared" si="41"/>
        <v>5.1723472707778875</v>
      </c>
      <c r="I151">
        <f t="shared" si="42"/>
        <v>4.3675978409022713</v>
      </c>
    </row>
    <row r="152" spans="1:9" x14ac:dyDescent="0.25">
      <c r="A152">
        <f>'Pivot MRIP 11"'!A155</f>
        <v>2013</v>
      </c>
      <c r="B152" t="str">
        <f>'Pivot MRIP 11"'!B155</f>
        <v>1104420130711010</v>
      </c>
      <c r="C152">
        <f>'Pivot MRIP 11"'!C155</f>
        <v>319.13264165999999</v>
      </c>
      <c r="D152">
        <f>'Pivot MRIP 11"'!D155</f>
        <v>319.13264165999999</v>
      </c>
      <c r="E152">
        <f>'Pivot MRIP 11"'!E155</f>
        <v>0.84441310922369939</v>
      </c>
      <c r="F152">
        <f>'Pivot MRIP 11"'!F155</f>
        <v>1</v>
      </c>
      <c r="G152">
        <f>'Pivot MRIP 11"'!G155</f>
        <v>8.1037578047092086E-3</v>
      </c>
      <c r="H152">
        <f t="shared" si="41"/>
        <v>2.586173635589692</v>
      </c>
      <c r="I152">
        <f t="shared" si="42"/>
        <v>2.1837989206206503</v>
      </c>
    </row>
    <row r="153" spans="1:9" x14ac:dyDescent="0.25">
      <c r="A153">
        <f>'Pivot MRIP 11"'!A156</f>
        <v>2013</v>
      </c>
      <c r="B153" t="str">
        <f>'Pivot MRIP 11"'!B156</f>
        <v>1104420130712002</v>
      </c>
      <c r="C153">
        <f>'Pivot MRIP 11"'!C156</f>
        <v>282.98878503999998</v>
      </c>
      <c r="D153">
        <f>'Pivot MRIP 11"'!D156</f>
        <v>282.98878503999998</v>
      </c>
      <c r="E153">
        <f>'Pivot MRIP 11"'!E156</f>
        <v>0.84441310922369939</v>
      </c>
      <c r="F153">
        <f>'Pivot MRIP 11"'!F156</f>
        <v>4</v>
      </c>
      <c r="G153">
        <f>'Pivot MRIP 11"'!G156</f>
        <v>5.0323533611956919E-2</v>
      </c>
      <c r="H153">
        <f t="shared" si="41"/>
        <v>14.240995635767291</v>
      </c>
      <c r="I153">
        <f t="shared" si="42"/>
        <v>12.025283403239392</v>
      </c>
    </row>
    <row r="154" spans="1:9" x14ac:dyDescent="0.25">
      <c r="A154">
        <f>'Pivot MRIP 11"'!A157</f>
        <v>2013</v>
      </c>
      <c r="B154" t="str">
        <f>'Pivot MRIP 11"'!B157</f>
        <v>1104420130713004</v>
      </c>
      <c r="C154">
        <f>'Pivot MRIP 11"'!C157</f>
        <v>145.79424807999999</v>
      </c>
      <c r="D154">
        <f>'Pivot MRIP 11"'!D157</f>
        <v>145.79424807999999</v>
      </c>
      <c r="E154">
        <f>'Pivot MRIP 11"'!E157</f>
        <v>0.84441310922369939</v>
      </c>
      <c r="F154">
        <f>'Pivot MRIP 11"'!F157</f>
        <v>4</v>
      </c>
      <c r="G154">
        <f>'Pivot MRIP 11"'!G157</f>
        <v>5.0323533611956919E-2</v>
      </c>
      <c r="H154">
        <f t="shared" si="41"/>
        <v>7.3368817436838647</v>
      </c>
      <c r="I154">
        <f t="shared" si="42"/>
        <v>6.1953591251906897</v>
      </c>
    </row>
    <row r="155" spans="1:9" x14ac:dyDescent="0.25">
      <c r="A155">
        <f>'Pivot MRIP 11"'!A158</f>
        <v>2013</v>
      </c>
      <c r="B155" t="str">
        <f>'Pivot MRIP 11"'!B158</f>
        <v>1104420130716001</v>
      </c>
      <c r="C155">
        <f>'Pivot MRIP 11"'!C158</f>
        <v>160.76377818</v>
      </c>
      <c r="D155">
        <f>'Pivot MRIP 11"'!D158</f>
        <v>160.76377818</v>
      </c>
      <c r="E155">
        <f>'Pivot MRIP 11"'!E158</f>
        <v>0.84441310922369939</v>
      </c>
      <c r="F155">
        <f>'Pivot MRIP 11"'!F158</f>
        <v>2</v>
      </c>
      <c r="G155">
        <f>'Pivot MRIP 11"'!G158</f>
        <v>2.516176680597846E-2</v>
      </c>
      <c r="H155">
        <f t="shared" si="41"/>
        <v>4.0451006974132087</v>
      </c>
      <c r="I155">
        <f t="shared" si="42"/>
        <v>3.4157360570256423</v>
      </c>
    </row>
    <row r="156" spans="1:9" x14ac:dyDescent="0.25">
      <c r="A156">
        <f>'Pivot MRIP 11"'!A159</f>
        <v>2013</v>
      </c>
      <c r="B156" t="str">
        <f>'Pivot MRIP 11"'!B159</f>
        <v>1104420130719004</v>
      </c>
      <c r="C156">
        <f>'Pivot MRIP 11"'!C159</f>
        <v>333.14643390999998</v>
      </c>
      <c r="D156">
        <f>'Pivot MRIP 11"'!D159</f>
        <v>333.14643390999998</v>
      </c>
      <c r="E156">
        <f>'Pivot MRIP 11"'!E159</f>
        <v>0.84441310922369939</v>
      </c>
      <c r="F156">
        <f>'Pivot MRIP 11"'!F159</f>
        <v>1</v>
      </c>
      <c r="G156">
        <f>'Pivot MRIP 11"'!G159</f>
        <v>1.258088340298923E-2</v>
      </c>
      <c r="H156">
        <f t="shared" si="41"/>
        <v>4.1912764411433674</v>
      </c>
      <c r="I156">
        <f t="shared" si="42"/>
        <v>3.5391687712819122</v>
      </c>
    </row>
    <row r="157" spans="1:9" x14ac:dyDescent="0.25">
      <c r="A157">
        <f>'Pivot MRIP 11"'!A160</f>
        <v>2013</v>
      </c>
      <c r="B157" t="str">
        <f>'Pivot MRIP 11"'!B160</f>
        <v>1104420130719005</v>
      </c>
      <c r="C157">
        <f>'Pivot MRIP 11"'!C160</f>
        <v>333.14643390999998</v>
      </c>
      <c r="D157">
        <f>'Pivot MRIP 11"'!D160</f>
        <v>333.14643390999998</v>
      </c>
      <c r="E157">
        <f>'Pivot MRIP 11"'!E160</f>
        <v>0.84441310922369939</v>
      </c>
      <c r="F157">
        <f>'Pivot MRIP 11"'!F160</f>
        <v>1</v>
      </c>
      <c r="G157">
        <f>'Pivot MRIP 11"'!G160</f>
        <v>1.258088340298923E-2</v>
      </c>
      <c r="H157">
        <f t="shared" si="41"/>
        <v>4.1912764411433674</v>
      </c>
      <c r="I157">
        <f t="shared" si="42"/>
        <v>3.5391687712819122</v>
      </c>
    </row>
    <row r="158" spans="1:9" x14ac:dyDescent="0.25">
      <c r="A158">
        <f>'Pivot MRIP 11"'!A161</f>
        <v>2013</v>
      </c>
      <c r="B158" t="str">
        <f>'Pivot MRIP 11"'!B161</f>
        <v>1104420130719006</v>
      </c>
      <c r="C158">
        <f>'Pivot MRIP 11"'!C161</f>
        <v>333.14643390999998</v>
      </c>
      <c r="D158">
        <f>'Pivot MRIP 11"'!D161</f>
        <v>333.14643390999998</v>
      </c>
      <c r="E158">
        <f>'Pivot MRIP 11"'!E161</f>
        <v>0.84441310922369939</v>
      </c>
      <c r="F158">
        <f>'Pivot MRIP 11"'!F161</f>
        <v>1</v>
      </c>
      <c r="G158">
        <f>'Pivot MRIP 11"'!G161</f>
        <v>2.516176680597846E-2</v>
      </c>
      <c r="H158">
        <f t="shared" si="41"/>
        <v>8.3825528822867348</v>
      </c>
      <c r="I158">
        <f t="shared" si="42"/>
        <v>7.0783375425638244</v>
      </c>
    </row>
    <row r="159" spans="1:9" x14ac:dyDescent="0.25">
      <c r="A159">
        <f>'Pivot MRIP 11"'!A162</f>
        <v>2013</v>
      </c>
      <c r="B159" t="str">
        <f>'Pivot MRIP 11"'!B162</f>
        <v>1104420130719007</v>
      </c>
      <c r="C159">
        <f>'Pivot MRIP 11"'!C162</f>
        <v>333.14643390999998</v>
      </c>
      <c r="D159">
        <f>'Pivot MRIP 11"'!D162</f>
        <v>333.14643390999998</v>
      </c>
      <c r="E159">
        <f>'Pivot MRIP 11"'!E162</f>
        <v>0.84441310922369939</v>
      </c>
      <c r="F159">
        <f>'Pivot MRIP 11"'!F162</f>
        <v>1</v>
      </c>
      <c r="G159">
        <f>'Pivot MRIP 11"'!G162</f>
        <v>1.258088340298923E-2</v>
      </c>
      <c r="H159">
        <f t="shared" si="41"/>
        <v>4.1912764411433674</v>
      </c>
      <c r="I159">
        <f t="shared" si="42"/>
        <v>3.5391687712819122</v>
      </c>
    </row>
    <row r="160" spans="1:9" x14ac:dyDescent="0.25">
      <c r="A160">
        <f>'Pivot MRIP 11"'!A163</f>
        <v>2013</v>
      </c>
      <c r="B160" t="str">
        <f>'Pivot MRIP 11"'!B163</f>
        <v>1104420130719008</v>
      </c>
      <c r="C160">
        <f>'Pivot MRIP 11"'!C163</f>
        <v>333.14643390999998</v>
      </c>
      <c r="D160">
        <f>'Pivot MRIP 11"'!D163</f>
        <v>333.14643390999998</v>
      </c>
      <c r="E160">
        <f>'Pivot MRIP 11"'!E163</f>
        <v>0.84441310922369939</v>
      </c>
      <c r="F160">
        <f>'Pivot MRIP 11"'!F163</f>
        <v>1</v>
      </c>
      <c r="G160">
        <f>'Pivot MRIP 11"'!G163</f>
        <v>1.258088340298923E-2</v>
      </c>
      <c r="H160">
        <f t="shared" si="41"/>
        <v>4.1912764411433674</v>
      </c>
      <c r="I160">
        <f t="shared" si="42"/>
        <v>3.5391687712819122</v>
      </c>
    </row>
    <row r="161" spans="1:9" x14ac:dyDescent="0.25">
      <c r="A161">
        <f>'Pivot MRIP 11"'!A164</f>
        <v>2013</v>
      </c>
      <c r="B161" t="str">
        <f>'Pivot MRIP 11"'!B164</f>
        <v>1104420130720010</v>
      </c>
      <c r="C161">
        <f>'Pivot MRIP 11"'!C164</f>
        <v>131.91960069999999</v>
      </c>
      <c r="D161">
        <f>'Pivot MRIP 11"'!D164</f>
        <v>131.91960069999999</v>
      </c>
      <c r="E161">
        <f>'Pivot MRIP 11"'!E164</f>
        <v>0.84441310922369939</v>
      </c>
      <c r="F161">
        <f>'Pivot MRIP 11"'!F164</f>
        <v>1</v>
      </c>
      <c r="G161">
        <f>'Pivot MRIP 11"'!G164</f>
        <v>0.12580883402989229</v>
      </c>
      <c r="H161">
        <f t="shared" si="41"/>
        <v>16.59665114975596</v>
      </c>
      <c r="I161">
        <f t="shared" si="42"/>
        <v>14.014429800066516</v>
      </c>
    </row>
    <row r="162" spans="1:9" x14ac:dyDescent="0.25">
      <c r="A162">
        <f>'Pivot MRIP 11"'!A165</f>
        <v>2013</v>
      </c>
      <c r="B162" t="str">
        <f>'Pivot MRIP 11"'!B165</f>
        <v>1104420130726002</v>
      </c>
      <c r="C162">
        <f>'Pivot MRIP 11"'!C165</f>
        <v>180.89589164</v>
      </c>
      <c r="D162">
        <f>'Pivot MRIP 11"'!D165</f>
        <v>180.89589164</v>
      </c>
      <c r="E162">
        <f>'Pivot MRIP 11"'!E165</f>
        <v>0.84441310922369928</v>
      </c>
      <c r="F162">
        <f>'Pivot MRIP 11"'!F165</f>
        <v>3</v>
      </c>
      <c r="G162">
        <f>'Pivot MRIP 11"'!G165</f>
        <v>0.15097060083587077</v>
      </c>
      <c r="H162">
        <f t="shared" si="41"/>
        <v>27.309961449631373</v>
      </c>
      <c r="I162">
        <f t="shared" si="42"/>
        <v>23.060889460462594</v>
      </c>
    </row>
    <row r="163" spans="1:9" x14ac:dyDescent="0.25">
      <c r="A163">
        <f>'Pivot MRIP 11"'!A166</f>
        <v>2013</v>
      </c>
      <c r="B163" t="str">
        <f>'Pivot MRIP 11"'!B166</f>
        <v>1104420130726007</v>
      </c>
      <c r="C163">
        <f>'Pivot MRIP 11"'!C166</f>
        <v>116.6588343</v>
      </c>
      <c r="D163">
        <f>'Pivot MRIP 11"'!D166</f>
        <v>116.6588343</v>
      </c>
      <c r="E163">
        <f>'Pivot MRIP 11"'!E166</f>
        <v>0.84441310922369939</v>
      </c>
      <c r="F163">
        <f>'Pivot MRIP 11"'!F166</f>
        <v>1</v>
      </c>
      <c r="G163">
        <f>'Pivot MRIP 11"'!G166</f>
        <v>0.25161766805978458</v>
      </c>
      <c r="H163">
        <f t="shared" si="41"/>
        <v>29.35342384513881</v>
      </c>
      <c r="I163">
        <f t="shared" si="42"/>
        <v>24.78641589543474</v>
      </c>
    </row>
    <row r="164" spans="1:9" x14ac:dyDescent="0.25">
      <c r="A164">
        <f>'Pivot MRIP 11"'!A167</f>
        <v>2013</v>
      </c>
      <c r="B164" t="str">
        <f>'Pivot MRIP 11"'!B167</f>
        <v>1104420130726008</v>
      </c>
      <c r="C164">
        <f>'Pivot MRIP 11"'!C167</f>
        <v>180.89589164</v>
      </c>
      <c r="D164">
        <f>'Pivot MRIP 11"'!D167</f>
        <v>180.89589164</v>
      </c>
      <c r="E164">
        <f>'Pivot MRIP 11"'!E167</f>
        <v>0.84441310922369928</v>
      </c>
      <c r="F164">
        <f>'Pivot MRIP 11"'!F167</f>
        <v>3</v>
      </c>
      <c r="G164">
        <f>'Pivot MRIP 11"'!G167</f>
        <v>0.15097060083587077</v>
      </c>
      <c r="H164">
        <f t="shared" si="41"/>
        <v>27.309961449631373</v>
      </c>
      <c r="I164">
        <f t="shared" si="42"/>
        <v>23.060889460462594</v>
      </c>
    </row>
    <row r="165" spans="1:9" x14ac:dyDescent="0.25">
      <c r="A165">
        <f>'Pivot MRIP 11"'!A168</f>
        <v>2013</v>
      </c>
      <c r="B165" t="str">
        <f>'Pivot MRIP 11"'!B168</f>
        <v>1104420130726016</v>
      </c>
      <c r="C165">
        <f>'Pivot MRIP 11"'!C168</f>
        <v>127.36501052</v>
      </c>
      <c r="D165">
        <f>'Pivot MRIP 11"'!D168</f>
        <v>127.36501052</v>
      </c>
      <c r="E165">
        <f>'Pivot MRIP 11"'!E168</f>
        <v>0.84441310922369928</v>
      </c>
      <c r="F165">
        <f>'Pivot MRIP 11"'!F168</f>
        <v>12</v>
      </c>
      <c r="G165">
        <f>'Pivot MRIP 11"'!G168</f>
        <v>8.8066183820924612E-2</v>
      </c>
      <c r="H165">
        <f t="shared" si="41"/>
        <v>11.216550428808317</v>
      </c>
      <c r="I165">
        <f t="shared" si="42"/>
        <v>9.4714022223544472</v>
      </c>
    </row>
    <row r="166" spans="1:9" x14ac:dyDescent="0.25">
      <c r="A166">
        <f>'Pivot MRIP 11"'!A169</f>
        <v>2013</v>
      </c>
      <c r="B166" t="str">
        <f>'Pivot MRIP 11"'!B169</f>
        <v>1104420130726019</v>
      </c>
      <c r="C166">
        <f>'Pivot MRIP 11"'!C169</f>
        <v>116.6588343</v>
      </c>
      <c r="D166">
        <f>'Pivot MRIP 11"'!D169</f>
        <v>116.6588343</v>
      </c>
      <c r="E166">
        <f>'Pivot MRIP 11"'!E169</f>
        <v>0.84441310922369928</v>
      </c>
      <c r="F166">
        <f>'Pivot MRIP 11"'!F169</f>
        <v>2</v>
      </c>
      <c r="G166">
        <f>'Pivot MRIP 11"'!G169</f>
        <v>3.7742650208967693E-2</v>
      </c>
      <c r="H166">
        <f t="shared" si="41"/>
        <v>4.4030135767708227</v>
      </c>
      <c r="I166">
        <f t="shared" si="42"/>
        <v>3.7179623843152116</v>
      </c>
    </row>
    <row r="167" spans="1:9" x14ac:dyDescent="0.25">
      <c r="A167">
        <f>'Pivot MRIP 11"'!A170</f>
        <v>2013</v>
      </c>
      <c r="B167" t="str">
        <f>'Pivot MRIP 11"'!B170</f>
        <v>1104420130726021</v>
      </c>
      <c r="C167">
        <f>'Pivot MRIP 11"'!C170</f>
        <v>148.77736297000001</v>
      </c>
      <c r="D167">
        <f>'Pivot MRIP 11"'!D170</f>
        <v>148.77736297000001</v>
      </c>
      <c r="E167">
        <f>'Pivot MRIP 11"'!E170</f>
        <v>0.84441310922369928</v>
      </c>
      <c r="F167">
        <f>'Pivot MRIP 11"'!F170</f>
        <v>2</v>
      </c>
      <c r="G167">
        <f>'Pivot MRIP 11"'!G170</f>
        <v>0.15097060083587077</v>
      </c>
      <c r="H167">
        <f t="shared" si="41"/>
        <v>22.461007878357332</v>
      </c>
      <c r="I167">
        <f t="shared" si="42"/>
        <v>18.96636949886172</v>
      </c>
    </row>
    <row r="168" spans="1:9" x14ac:dyDescent="0.25">
      <c r="A168">
        <f>'Pivot MRIP 11"'!A171</f>
        <v>2013</v>
      </c>
      <c r="B168" t="str">
        <f>'Pivot MRIP 11"'!B171</f>
        <v>1104420130726025</v>
      </c>
      <c r="C168">
        <f>'Pivot MRIP 11"'!C171</f>
        <v>148.77736297000001</v>
      </c>
      <c r="D168">
        <f>'Pivot MRIP 11"'!D171</f>
        <v>148.77736297000001</v>
      </c>
      <c r="E168">
        <f>'Pivot MRIP 11"'!E171</f>
        <v>0.84441310922369928</v>
      </c>
      <c r="F168">
        <f>'Pivot MRIP 11"'!F171</f>
        <v>2</v>
      </c>
      <c r="G168">
        <f>'Pivot MRIP 11"'!G171</f>
        <v>7.5485300417935386E-2</v>
      </c>
      <c r="H168">
        <f t="shared" si="41"/>
        <v>11.230503939178666</v>
      </c>
      <c r="I168">
        <f t="shared" si="42"/>
        <v>9.4831847494308601</v>
      </c>
    </row>
    <row r="169" spans="1:9" x14ac:dyDescent="0.25">
      <c r="A169">
        <f>'Pivot MRIP 11"'!A172</f>
        <v>2013</v>
      </c>
      <c r="B169" t="str">
        <f>'Pivot MRIP 11"'!B172</f>
        <v>1104420130726026</v>
      </c>
      <c r="C169">
        <f>'Pivot MRIP 11"'!C172</f>
        <v>116.6588343</v>
      </c>
      <c r="D169">
        <f>'Pivot MRIP 11"'!D172</f>
        <v>116.6588343</v>
      </c>
      <c r="E169">
        <f>'Pivot MRIP 11"'!E172</f>
        <v>1.7425221290399573</v>
      </c>
      <c r="F169">
        <f>'Pivot MRIP 11"'!F172</f>
        <v>25</v>
      </c>
      <c r="G169">
        <f>'Pivot MRIP 11"'!G172</f>
        <v>8.1941757330989233</v>
      </c>
      <c r="H169">
        <f t="shared" si="41"/>
        <v>955.92298907266832</v>
      </c>
      <c r="I169">
        <f t="shared" si="42"/>
        <v>1665.7169621171458</v>
      </c>
    </row>
    <row r="170" spans="1:9" x14ac:dyDescent="0.25">
      <c r="A170">
        <f>'Pivot MRIP 11"'!A173</f>
        <v>2013</v>
      </c>
      <c r="B170" t="str">
        <f>'Pivot MRIP 11"'!B173</f>
        <v>1104420130727004</v>
      </c>
      <c r="C170">
        <f>'Pivot MRIP 11"'!C173</f>
        <v>136.51498251000001</v>
      </c>
      <c r="D170">
        <f>'Pivot MRIP 11"'!D173</f>
        <v>136.51498251000001</v>
      </c>
      <c r="E170">
        <f>'Pivot MRIP 11"'!E173</f>
        <v>0.84441310922369928</v>
      </c>
      <c r="F170">
        <f>'Pivot MRIP 11"'!F173</f>
        <v>4</v>
      </c>
      <c r="G170">
        <f>'Pivot MRIP 11"'!G173</f>
        <v>0.15097060083587077</v>
      </c>
      <c r="H170">
        <f t="shared" si="41"/>
        <v>20.609748932633092</v>
      </c>
      <c r="I170">
        <f t="shared" si="42"/>
        <v>17.403142176524526</v>
      </c>
    </row>
    <row r="171" spans="1:9" x14ac:dyDescent="0.25">
      <c r="A171">
        <f>'Pivot MRIP 11"'!A174</f>
        <v>2013</v>
      </c>
      <c r="B171" t="str">
        <f>'Pivot MRIP 11"'!B174</f>
        <v>1104420130727007</v>
      </c>
      <c r="C171">
        <f>'Pivot MRIP 11"'!C174</f>
        <v>136.51498251000001</v>
      </c>
      <c r="D171">
        <f>'Pivot MRIP 11"'!D174</f>
        <v>136.51498251000001</v>
      </c>
      <c r="E171">
        <f>'Pivot MRIP 11"'!E174</f>
        <v>0.84441310922369928</v>
      </c>
      <c r="F171">
        <f>'Pivot MRIP 11"'!F174</f>
        <v>4</v>
      </c>
      <c r="G171">
        <f>'Pivot MRIP 11"'!G174</f>
        <v>7.5485300417935386E-2</v>
      </c>
      <c r="H171">
        <f t="shared" si="41"/>
        <v>10.304874466316546</v>
      </c>
      <c r="I171">
        <f t="shared" si="42"/>
        <v>8.7015710882622628</v>
      </c>
    </row>
    <row r="172" spans="1:9" x14ac:dyDescent="0.25">
      <c r="A172">
        <f>'Pivot MRIP 11"'!A175</f>
        <v>2013</v>
      </c>
      <c r="B172" t="str">
        <f>'Pivot MRIP 11"'!B175</f>
        <v>1104420130727009</v>
      </c>
      <c r="C172">
        <f>'Pivot MRIP 11"'!C175</f>
        <v>136.51498251000001</v>
      </c>
      <c r="D172">
        <f>'Pivot MRIP 11"'!D175</f>
        <v>136.51498251000001</v>
      </c>
      <c r="E172">
        <f>'Pivot MRIP 11"'!E175</f>
        <v>0.84441310922369939</v>
      </c>
      <c r="F172">
        <f>'Pivot MRIP 11"'!F175</f>
        <v>4</v>
      </c>
      <c r="G172">
        <f>'Pivot MRIP 11"'!G175</f>
        <v>0.10064706722391384</v>
      </c>
      <c r="H172">
        <f t="shared" si="41"/>
        <v>13.739832621755394</v>
      </c>
      <c r="I172">
        <f t="shared" si="42"/>
        <v>11.602094784349685</v>
      </c>
    </row>
    <row r="173" spans="1:9" x14ac:dyDescent="0.25">
      <c r="A173">
        <f>'Pivot MRIP 11"'!A176</f>
        <v>2013</v>
      </c>
      <c r="B173" t="str">
        <f>'Pivot MRIP 11"'!B176</f>
        <v>1104420130802001</v>
      </c>
      <c r="C173">
        <f>'Pivot MRIP 11"'!C176</f>
        <v>514.93435499999998</v>
      </c>
      <c r="D173">
        <f>'Pivot MRIP 11"'!D176</f>
        <v>514.93435499999998</v>
      </c>
      <c r="E173">
        <f>'Pivot MRIP 11"'!E176</f>
        <v>0.84441310922369939</v>
      </c>
      <c r="F173">
        <f>'Pivot MRIP 11"'!F176</f>
        <v>1</v>
      </c>
      <c r="G173">
        <f>'Pivot MRIP 11"'!G176</f>
        <v>1.258088340298923E-2</v>
      </c>
      <c r="H173">
        <f t="shared" si="41"/>
        <v>6.4783290804484643</v>
      </c>
      <c r="I173">
        <f t="shared" si="42"/>
        <v>5.4703860013957968</v>
      </c>
    </row>
    <row r="174" spans="1:9" x14ac:dyDescent="0.25">
      <c r="A174">
        <f>'Pivot MRIP 11"'!A177</f>
        <v>2013</v>
      </c>
      <c r="B174" t="str">
        <f>'Pivot MRIP 11"'!B177</f>
        <v>1104420130802005</v>
      </c>
      <c r="C174">
        <f>'Pivot MRIP 11"'!C177</f>
        <v>514.93435499999998</v>
      </c>
      <c r="D174">
        <f>'Pivot MRIP 11"'!D177</f>
        <v>514.93435499999998</v>
      </c>
      <c r="E174">
        <f>'Pivot MRIP 11"'!E177</f>
        <v>0.84441310922369939</v>
      </c>
      <c r="F174">
        <f>'Pivot MRIP 11"'!F177</f>
        <v>1</v>
      </c>
      <c r="G174">
        <f>'Pivot MRIP 11"'!G177</f>
        <v>1.258088340298923E-2</v>
      </c>
      <c r="H174">
        <f t="shared" si="41"/>
        <v>6.4783290804484643</v>
      </c>
      <c r="I174">
        <f t="shared" si="42"/>
        <v>5.4703860013957968</v>
      </c>
    </row>
    <row r="175" spans="1:9" x14ac:dyDescent="0.25">
      <c r="A175">
        <f>'Pivot MRIP 11"'!A178</f>
        <v>2013</v>
      </c>
      <c r="B175" t="str">
        <f>'Pivot MRIP 11"'!B178</f>
        <v>1104420130802006</v>
      </c>
      <c r="C175">
        <f>'Pivot MRIP 11"'!C178</f>
        <v>514.93435499999998</v>
      </c>
      <c r="D175">
        <f>'Pivot MRIP 11"'!D178</f>
        <v>514.93435499999998</v>
      </c>
      <c r="E175">
        <f>'Pivot MRIP 11"'!E178</f>
        <v>0.84441310922369939</v>
      </c>
      <c r="F175">
        <f>'Pivot MRIP 11"'!F178</f>
        <v>1</v>
      </c>
      <c r="G175">
        <f>'Pivot MRIP 11"'!G178</f>
        <v>1.258088340298923E-2</v>
      </c>
      <c r="H175">
        <f t="shared" si="41"/>
        <v>6.4783290804484643</v>
      </c>
      <c r="I175">
        <f t="shared" si="42"/>
        <v>5.4703860013957968</v>
      </c>
    </row>
    <row r="176" spans="1:9" x14ac:dyDescent="0.25">
      <c r="A176">
        <f>'Pivot MRIP 11"'!A179</f>
        <v>2013</v>
      </c>
      <c r="B176" t="str">
        <f>'Pivot MRIP 11"'!B179</f>
        <v>1104420130808003</v>
      </c>
      <c r="C176">
        <f>'Pivot MRIP 11"'!C179</f>
        <v>225.37346359</v>
      </c>
      <c r="D176">
        <f>'Pivot MRIP 11"'!D179</f>
        <v>225.37346359</v>
      </c>
      <c r="E176">
        <f>'Pivot MRIP 11"'!E179</f>
        <v>0.84441310922369939</v>
      </c>
      <c r="F176">
        <f>'Pivot MRIP 11"'!F179</f>
        <v>2</v>
      </c>
      <c r="G176">
        <f>'Pivot MRIP 11"'!G179</f>
        <v>0.25161766805978458</v>
      </c>
      <c r="H176">
        <f t="shared" si="41"/>
        <v>56.707945351072567</v>
      </c>
      <c r="I176">
        <f t="shared" si="42"/>
        <v>47.884932451586813</v>
      </c>
    </row>
    <row r="177" spans="1:9" x14ac:dyDescent="0.25">
      <c r="A177">
        <f>'Pivot MRIP 11"'!A180</f>
        <v>2013</v>
      </c>
      <c r="B177" t="str">
        <f>'Pivot MRIP 11"'!B180</f>
        <v>1104420130811001</v>
      </c>
      <c r="C177">
        <f>'Pivot MRIP 11"'!C180</f>
        <v>549.98530357000004</v>
      </c>
      <c r="D177">
        <f>'Pivot MRIP 11"'!D180</f>
        <v>549.98530357000004</v>
      </c>
      <c r="E177">
        <f>'Pivot MRIP 11"'!E180</f>
        <v>0.84441310922369939</v>
      </c>
      <c r="F177">
        <f>'Pivot MRIP 11"'!F180</f>
        <v>1</v>
      </c>
      <c r="G177">
        <f>'Pivot MRIP 11"'!G180</f>
        <v>2.516176680597846E-2</v>
      </c>
      <c r="H177">
        <f t="shared" si="41"/>
        <v>13.838601955143613</v>
      </c>
      <c r="I177">
        <f t="shared" si="42"/>
        <v>11.685496904251984</v>
      </c>
    </row>
    <row r="178" spans="1:9" x14ac:dyDescent="0.25">
      <c r="A178">
        <f>'Pivot MRIP 11"'!A181</f>
        <v>2013</v>
      </c>
      <c r="B178" t="str">
        <f>'Pivot MRIP 11"'!B181</f>
        <v>1104420130812003</v>
      </c>
      <c r="C178">
        <f>'Pivot MRIP 11"'!C181</f>
        <v>740.54577995</v>
      </c>
      <c r="D178">
        <f>'Pivot MRIP 11"'!D181</f>
        <v>740.54577995</v>
      </c>
      <c r="E178">
        <f>'Pivot MRIP 11"'!E181</f>
        <v>0.84441310922369939</v>
      </c>
      <c r="F178">
        <f>'Pivot MRIP 11"'!F181</f>
        <v>1</v>
      </c>
      <c r="G178">
        <f>'Pivot MRIP 11"'!G181</f>
        <v>1.258088340298923E-2</v>
      </c>
      <c r="H178">
        <f t="shared" si="41"/>
        <v>9.316720112126669</v>
      </c>
      <c r="I178">
        <f t="shared" si="42"/>
        <v>7.867160597647854</v>
      </c>
    </row>
    <row r="179" spans="1:9" x14ac:dyDescent="0.25">
      <c r="A179">
        <f>'Pivot MRIP 11"'!A182</f>
        <v>2013</v>
      </c>
      <c r="B179" t="str">
        <f>'Pivot MRIP 11"'!B182</f>
        <v>1104420130816001</v>
      </c>
      <c r="C179">
        <f>'Pivot MRIP 11"'!C182</f>
        <v>257.35762338000001</v>
      </c>
      <c r="D179">
        <f>'Pivot MRIP 11"'!D182</f>
        <v>257.35762338000001</v>
      </c>
      <c r="E179">
        <f>'Pivot MRIP 11"'!E182</f>
        <v>0.84441310922369939</v>
      </c>
      <c r="F179">
        <f>'Pivot MRIP 11"'!F182</f>
        <v>2</v>
      </c>
      <c r="G179">
        <f>'Pivot MRIP 11"'!G182</f>
        <v>1.258088340298923E-2</v>
      </c>
      <c r="H179">
        <f t="shared" si="41"/>
        <v>3.2377862526141952</v>
      </c>
      <c r="I179">
        <f t="shared" si="42"/>
        <v>2.7340291565717028</v>
      </c>
    </row>
    <row r="180" spans="1:9" x14ac:dyDescent="0.25">
      <c r="A180">
        <f>'Pivot MRIP 11"'!A183</f>
        <v>2013</v>
      </c>
      <c r="B180" t="str">
        <f>'Pivot MRIP 11"'!B183</f>
        <v>1104420130816003</v>
      </c>
      <c r="C180">
        <f>'Pivot MRIP 11"'!C183</f>
        <v>257.35762338000001</v>
      </c>
      <c r="D180">
        <f>'Pivot MRIP 11"'!D183</f>
        <v>257.35762338000001</v>
      </c>
      <c r="E180">
        <f>'Pivot MRIP 11"'!E183</f>
        <v>0.84441310922369939</v>
      </c>
      <c r="F180">
        <f>'Pivot MRIP 11"'!F183</f>
        <v>5</v>
      </c>
      <c r="G180">
        <f>'Pivot MRIP 11"'!G183</f>
        <v>1.258088340298923E-2</v>
      </c>
      <c r="H180">
        <f t="shared" si="41"/>
        <v>3.2377862526141952</v>
      </c>
      <c r="I180">
        <f t="shared" si="42"/>
        <v>2.7340291565717028</v>
      </c>
    </row>
    <row r="181" spans="1:9" x14ac:dyDescent="0.25">
      <c r="A181">
        <f>'Pivot MRIP 11"'!A184</f>
        <v>2013</v>
      </c>
      <c r="B181" t="str">
        <f>'Pivot MRIP 11"'!B184</f>
        <v>1104420130816009</v>
      </c>
      <c r="C181">
        <f>'Pivot MRIP 11"'!C184</f>
        <v>257.35762338000001</v>
      </c>
      <c r="D181">
        <f>'Pivot MRIP 11"'!D184</f>
        <v>257.35762338000001</v>
      </c>
      <c r="E181">
        <f>'Pivot MRIP 11"'!E184</f>
        <v>0.84441310922369939</v>
      </c>
      <c r="F181">
        <f>'Pivot MRIP 11"'!F184</f>
        <v>3</v>
      </c>
      <c r="G181">
        <f>'Pivot MRIP 11"'!G184</f>
        <v>1.258088340298923E-2</v>
      </c>
      <c r="H181">
        <f t="shared" si="41"/>
        <v>3.2377862526141952</v>
      </c>
      <c r="I181">
        <f t="shared" si="42"/>
        <v>2.7340291565717028</v>
      </c>
    </row>
    <row r="182" spans="1:9" x14ac:dyDescent="0.25">
      <c r="A182">
        <f>'Pivot MRIP 11"'!A185</f>
        <v>2013</v>
      </c>
      <c r="B182" t="str">
        <f>'Pivot MRIP 11"'!B185</f>
        <v>1104420130816014</v>
      </c>
      <c r="C182">
        <f>'Pivot MRIP 11"'!C185</f>
        <v>257.35762338000001</v>
      </c>
      <c r="D182">
        <f>'Pivot MRIP 11"'!D185</f>
        <v>257.35762338000001</v>
      </c>
      <c r="E182">
        <f>'Pivot MRIP 11"'!E185</f>
        <v>0.84441310922369939</v>
      </c>
      <c r="F182">
        <f>'Pivot MRIP 11"'!F185</f>
        <v>4</v>
      </c>
      <c r="G182">
        <f>'Pivot MRIP 11"'!G185</f>
        <v>0.37742650208967687</v>
      </c>
      <c r="H182">
        <f t="shared" si="41"/>
        <v>97.133587578425846</v>
      </c>
      <c r="I182">
        <f t="shared" si="42"/>
        <v>82.020874697151072</v>
      </c>
    </row>
    <row r="183" spans="1:9" x14ac:dyDescent="0.25">
      <c r="A183">
        <f>'Pivot MRIP 11"'!A186</f>
        <v>2013</v>
      </c>
      <c r="B183" t="str">
        <f>'Pivot MRIP 11"'!B186</f>
        <v>1104420130824004</v>
      </c>
      <c r="C183">
        <f>'Pivot MRIP 11"'!C186</f>
        <v>378.32790275999997</v>
      </c>
      <c r="D183">
        <f>'Pivot MRIP 11"'!D186</f>
        <v>378.32790275999997</v>
      </c>
      <c r="E183">
        <f>'Pivot MRIP 11"'!E186</f>
        <v>0.84441310922369939</v>
      </c>
      <c r="F183">
        <f>'Pivot MRIP 11"'!F186</f>
        <v>4</v>
      </c>
      <c r="G183">
        <f>'Pivot MRIP 11"'!G186</f>
        <v>0.25161766805978458</v>
      </c>
      <c r="H183">
        <f t="shared" si="41"/>
        <v>95.193984654420134</v>
      </c>
      <c r="I183">
        <f t="shared" si="42"/>
        <v>80.383048561432034</v>
      </c>
    </row>
    <row r="184" spans="1:9" x14ac:dyDescent="0.25">
      <c r="A184">
        <f>'Pivot MRIP 11"'!A187</f>
        <v>2013</v>
      </c>
      <c r="B184" t="str">
        <f>'Pivot MRIP 11"'!B187</f>
        <v>1104420130824008</v>
      </c>
      <c r="C184">
        <f>'Pivot MRIP 11"'!C187</f>
        <v>656.55954531999998</v>
      </c>
      <c r="D184">
        <f>'Pivot MRIP 11"'!D187</f>
        <v>656.55954531999998</v>
      </c>
      <c r="E184">
        <f>'Pivot MRIP 11"'!E187</f>
        <v>0.84441310922369939</v>
      </c>
      <c r="F184">
        <f>'Pivot MRIP 11"'!F187</f>
        <v>2</v>
      </c>
      <c r="G184">
        <f>'Pivot MRIP 11"'!G187</f>
        <v>6.2904417014946146E-2</v>
      </c>
      <c r="H184">
        <f t="shared" si="41"/>
        <v>41.300495433952712</v>
      </c>
      <c r="I184">
        <f t="shared" si="42"/>
        <v>34.874679761863206</v>
      </c>
    </row>
    <row r="185" spans="1:9" x14ac:dyDescent="0.25">
      <c r="A185">
        <f>'Pivot MRIP 11"'!A188</f>
        <v>2013</v>
      </c>
      <c r="B185" t="str">
        <f>'Pivot MRIP 11"'!B188</f>
        <v>1104420130828003</v>
      </c>
      <c r="C185">
        <f>'Pivot MRIP 11"'!C188</f>
        <v>224.76379624</v>
      </c>
      <c r="D185">
        <f>'Pivot MRIP 11"'!D188</f>
        <v>224.76379624</v>
      </c>
      <c r="E185">
        <f>'Pivot MRIP 11"'!E188</f>
        <v>0.84441310922369928</v>
      </c>
      <c r="F185">
        <f>'Pivot MRIP 11"'!F188</f>
        <v>6</v>
      </c>
      <c r="G185">
        <f>'Pivot MRIP 11"'!G188</f>
        <v>0.17613236764184922</v>
      </c>
      <c r="H185">
        <f t="shared" si="41"/>
        <v>39.588179591921367</v>
      </c>
      <c r="I185">
        <f t="shared" si="42"/>
        <v>33.428777817720523</v>
      </c>
    </row>
    <row r="186" spans="1:9" x14ac:dyDescent="0.25">
      <c r="A186">
        <f>'Pivot MRIP 11"'!A189</f>
        <v>2013</v>
      </c>
      <c r="B186" t="str">
        <f>'Pivot MRIP 11"'!B189</f>
        <v>1104420130828006</v>
      </c>
      <c r="C186">
        <f>'Pivot MRIP 11"'!C189</f>
        <v>224.76379624</v>
      </c>
      <c r="D186">
        <f>'Pivot MRIP 11"'!D189</f>
        <v>224.76379624</v>
      </c>
      <c r="E186">
        <f>'Pivot MRIP 11"'!E189</f>
        <v>0.84441310922369939</v>
      </c>
      <c r="F186">
        <f>'Pivot MRIP 11"'!F189</f>
        <v>4</v>
      </c>
      <c r="G186">
        <f>'Pivot MRIP 11"'!G189</f>
        <v>0.37742650208967687</v>
      </c>
      <c r="H186">
        <f t="shared" si="41"/>
        <v>84.831813411260072</v>
      </c>
      <c r="I186">
        <f t="shared" si="42"/>
        <v>71.633095323686831</v>
      </c>
    </row>
    <row r="187" spans="1:9" x14ac:dyDescent="0.25">
      <c r="A187">
        <f>'Pivot MRIP 11"'!A190</f>
        <v>2013</v>
      </c>
      <c r="B187" t="str">
        <f>'Pivot MRIP 11"'!B190</f>
        <v>1104420130828013</v>
      </c>
      <c r="C187">
        <f>'Pivot MRIP 11"'!C190</f>
        <v>224.76379624</v>
      </c>
      <c r="D187">
        <f>'Pivot MRIP 11"'!D190</f>
        <v>224.76379624</v>
      </c>
      <c r="E187">
        <f>'Pivot MRIP 11"'!E190</f>
        <v>0.84441310922369939</v>
      </c>
      <c r="F187">
        <f>'Pivot MRIP 11"'!F190</f>
        <v>4</v>
      </c>
      <c r="G187">
        <f>'Pivot MRIP 11"'!G190</f>
        <v>0.37742650208967687</v>
      </c>
      <c r="H187">
        <f t="shared" si="41"/>
        <v>84.831813411260072</v>
      </c>
      <c r="I187">
        <f t="shared" si="42"/>
        <v>71.633095323686831</v>
      </c>
    </row>
    <row r="188" spans="1:9" x14ac:dyDescent="0.25">
      <c r="A188">
        <f>'Pivot MRIP 11"'!A191</f>
        <v>2013</v>
      </c>
      <c r="B188" t="str">
        <f>'Pivot MRIP 11"'!B191</f>
        <v>1104420130828015</v>
      </c>
      <c r="C188">
        <f>'Pivot MRIP 11"'!C191</f>
        <v>224.76379624</v>
      </c>
      <c r="D188">
        <f>'Pivot MRIP 11"'!D191</f>
        <v>224.76379624</v>
      </c>
      <c r="E188">
        <f>'Pivot MRIP 11"'!E191</f>
        <v>0.84441310922369928</v>
      </c>
      <c r="F188">
        <f>'Pivot MRIP 11"'!F191</f>
        <v>1</v>
      </c>
      <c r="G188">
        <f>'Pivot MRIP 11"'!G191</f>
        <v>8.8066183820924612E-2</v>
      </c>
      <c r="H188">
        <f t="shared" si="41"/>
        <v>19.794089795960684</v>
      </c>
      <c r="I188">
        <f t="shared" si="42"/>
        <v>16.714388908860261</v>
      </c>
    </row>
    <row r="189" spans="1:9" x14ac:dyDescent="0.25">
      <c r="A189">
        <f>'Pivot MRIP 11"'!A192</f>
        <v>2013</v>
      </c>
      <c r="B189" t="str">
        <f>'Pivot MRIP 11"'!B192</f>
        <v>1104420130829002</v>
      </c>
      <c r="C189">
        <f>'Pivot MRIP 11"'!C192</f>
        <v>254.99785394</v>
      </c>
      <c r="D189">
        <f>'Pivot MRIP 11"'!D192</f>
        <v>254.99785394</v>
      </c>
      <c r="E189">
        <f>'Pivot MRIP 11"'!E192</f>
        <v>0.84441310922369939</v>
      </c>
      <c r="F189">
        <f>'Pivot MRIP 11"'!F192</f>
        <v>1</v>
      </c>
      <c r="G189">
        <f>'Pivot MRIP 11"'!G192</f>
        <v>1.258088340298923E-2</v>
      </c>
      <c r="H189">
        <f t="shared" si="41"/>
        <v>3.2080982684316179</v>
      </c>
      <c r="I189">
        <f t="shared" si="42"/>
        <v>2.7089602335415086</v>
      </c>
    </row>
    <row r="190" spans="1:9" x14ac:dyDescent="0.25">
      <c r="A190">
        <f>'Pivot MRIP 11"'!A193</f>
        <v>2013</v>
      </c>
      <c r="B190" t="str">
        <f>'Pivot MRIP 11"'!B193</f>
        <v>1104420130901008</v>
      </c>
      <c r="C190">
        <f>'Pivot MRIP 11"'!C193</f>
        <v>1157.5685728999999</v>
      </c>
      <c r="D190">
        <f>'Pivot MRIP 11"'!D193</f>
        <v>1157.5685728999999</v>
      </c>
      <c r="E190">
        <f>'Pivot MRIP 11"'!E193</f>
        <v>0.84441310922369939</v>
      </c>
      <c r="F190">
        <f>'Pivot MRIP 11"'!F193</f>
        <v>1</v>
      </c>
      <c r="G190">
        <f>'Pivot MRIP 11"'!G193</f>
        <v>1.258088340298923E-2</v>
      </c>
      <c r="H190">
        <f t="shared" si="41"/>
        <v>14.563235246619538</v>
      </c>
      <c r="I190">
        <f t="shared" si="42"/>
        <v>12.297386754954173</v>
      </c>
    </row>
    <row r="191" spans="1:9" x14ac:dyDescent="0.25">
      <c r="A191">
        <f>'Pivot MRIP 11"'!A194</f>
        <v>2013</v>
      </c>
      <c r="B191" t="str">
        <f>'Pivot MRIP 11"'!B194</f>
        <v>1104420130905004</v>
      </c>
      <c r="C191">
        <f>'Pivot MRIP 11"'!C194</f>
        <v>146.90805205000001</v>
      </c>
      <c r="D191">
        <f>'Pivot MRIP 11"'!D194</f>
        <v>146.90805205000001</v>
      </c>
      <c r="E191">
        <f>'Pivot MRIP 11"'!E194</f>
        <v>0.84441310922369928</v>
      </c>
      <c r="F191">
        <f>'Pivot MRIP 11"'!F194</f>
        <v>4</v>
      </c>
      <c r="G191">
        <f>'Pivot MRIP 11"'!G194</f>
        <v>0.17613236764184922</v>
      </c>
      <c r="H191">
        <f t="shared" si="41"/>
        <v>25.875263033218523</v>
      </c>
      <c r="I191">
        <f t="shared" si="42"/>
        <v>21.8494113098611</v>
      </c>
    </row>
    <row r="192" spans="1:9" x14ac:dyDescent="0.25">
      <c r="A192">
        <f>'Pivot MRIP 11"'!A195</f>
        <v>2013</v>
      </c>
      <c r="B192" t="str">
        <f>'Pivot MRIP 11"'!B195</f>
        <v>1104420130905013</v>
      </c>
      <c r="C192">
        <f>'Pivot MRIP 11"'!C195</f>
        <v>146.90805205000001</v>
      </c>
      <c r="D192">
        <f>'Pivot MRIP 11"'!D195</f>
        <v>146.90805205000001</v>
      </c>
      <c r="E192">
        <f>'Pivot MRIP 11"'!E195</f>
        <v>0.84441310922369939</v>
      </c>
      <c r="F192">
        <f>'Pivot MRIP 11"'!F195</f>
        <v>1</v>
      </c>
      <c r="G192">
        <f>'Pivot MRIP 11"'!G195</f>
        <v>1.258088340298923E-2</v>
      </c>
      <c r="H192">
        <f t="shared" si="41"/>
        <v>1.8482330738013231</v>
      </c>
      <c r="I192">
        <f t="shared" si="42"/>
        <v>1.5606722364186503</v>
      </c>
    </row>
    <row r="193" spans="1:9" x14ac:dyDescent="0.25">
      <c r="A193">
        <f>'Pivot MRIP 11"'!A196</f>
        <v>2013</v>
      </c>
      <c r="B193" t="str">
        <f>'Pivot MRIP 11"'!B196</f>
        <v>1104420130913011</v>
      </c>
      <c r="C193">
        <f>'Pivot MRIP 11"'!C196</f>
        <v>193.78142334</v>
      </c>
      <c r="D193">
        <f>'Pivot MRIP 11"'!D196</f>
        <v>193.78142334</v>
      </c>
      <c r="E193">
        <f>'Pivot MRIP 11"'!E196</f>
        <v>0.84441310922369928</v>
      </c>
      <c r="F193">
        <f>'Pivot MRIP 11"'!F196</f>
        <v>4</v>
      </c>
      <c r="G193">
        <f>'Pivot MRIP 11"'!G196</f>
        <v>7.5485300417935386E-2</v>
      </c>
      <c r="H193">
        <f t="shared" si="41"/>
        <v>14.627648956235015</v>
      </c>
      <c r="I193">
        <f t="shared" si="42"/>
        <v>12.35177853576721</v>
      </c>
    </row>
    <row r="194" spans="1:9" x14ac:dyDescent="0.25">
      <c r="A194">
        <f>'Pivot MRIP 11"'!A197</f>
        <v>2013</v>
      </c>
      <c r="B194" t="str">
        <f>'Pivot MRIP 11"'!B197</f>
        <v>1104420130929001</v>
      </c>
      <c r="C194">
        <f>'Pivot MRIP 11"'!C197</f>
        <v>511.14473091999997</v>
      </c>
      <c r="D194">
        <f>'Pivot MRIP 11"'!D197</f>
        <v>511.14473091999997</v>
      </c>
      <c r="E194">
        <f>'Pivot MRIP 11"'!E197</f>
        <v>0.84441310922369939</v>
      </c>
      <c r="F194">
        <f>'Pivot MRIP 11"'!F197</f>
        <v>1</v>
      </c>
      <c r="G194">
        <f>'Pivot MRIP 11"'!G197</f>
        <v>1.258088340298923E-2</v>
      </c>
      <c r="H194">
        <f t="shared" ref="H194:H257" si="43">G194*C194</f>
        <v>6.4306522617568236</v>
      </c>
      <c r="I194">
        <f t="shared" ref="I194:I257" si="44">E194*H194</f>
        <v>5.4301270706864946</v>
      </c>
    </row>
    <row r="195" spans="1:9" x14ac:dyDescent="0.25">
      <c r="A195">
        <f>'Pivot MRIP 11"'!A198</f>
        <v>2013</v>
      </c>
      <c r="B195" t="str">
        <f>'Pivot MRIP 11"'!B198</f>
        <v>1104420131007001</v>
      </c>
      <c r="C195">
        <f>'Pivot MRIP 11"'!C198</f>
        <v>144.93965453999999</v>
      </c>
      <c r="D195">
        <f>'Pivot MRIP 11"'!D198</f>
        <v>144.93965453999999</v>
      </c>
      <c r="E195">
        <f>'Pivot MRIP 11"'!E198</f>
        <v>0.84441310922369939</v>
      </c>
      <c r="F195">
        <f>'Pivot MRIP 11"'!F198</f>
        <v>1</v>
      </c>
      <c r="G195">
        <f>'Pivot MRIP 11"'!G198</f>
        <v>0.12580883402989229</v>
      </c>
      <c r="H195">
        <f t="shared" si="43"/>
        <v>18.234688942372784</v>
      </c>
      <c r="I195">
        <f t="shared" si="44"/>
        <v>15.397610385556014</v>
      </c>
    </row>
    <row r="196" spans="1:9" x14ac:dyDescent="0.25">
      <c r="A196">
        <f>'Pivot MRIP 11"'!A199</f>
        <v>2013</v>
      </c>
      <c r="B196" t="str">
        <f>'Pivot MRIP 11"'!B199</f>
        <v>1104420131007002</v>
      </c>
      <c r="C196">
        <f>'Pivot MRIP 11"'!C199</f>
        <v>144.93965453999999</v>
      </c>
      <c r="D196">
        <f>'Pivot MRIP 11"'!D199</f>
        <v>144.93965453999999</v>
      </c>
      <c r="E196">
        <f>'Pivot MRIP 11"'!E199</f>
        <v>0.84441310922369928</v>
      </c>
      <c r="F196">
        <f>'Pivot MRIP 11"'!F199</f>
        <v>1</v>
      </c>
      <c r="G196">
        <f>'Pivot MRIP 11"'!G199</f>
        <v>3.7742650208967693E-2</v>
      </c>
      <c r="H196">
        <f t="shared" si="43"/>
        <v>5.4704066827118361</v>
      </c>
      <c r="I196">
        <f t="shared" si="44"/>
        <v>4.6192831156668044</v>
      </c>
    </row>
    <row r="197" spans="1:9" x14ac:dyDescent="0.25">
      <c r="A197">
        <f>'Pivot MRIP 11"'!A200</f>
        <v>2013</v>
      </c>
      <c r="B197" t="str">
        <f>'Pivot MRIP 11"'!B200</f>
        <v>1104420131018001</v>
      </c>
      <c r="C197">
        <f>'Pivot MRIP 11"'!C200</f>
        <v>433.62954094999998</v>
      </c>
      <c r="D197">
        <f>'Pivot MRIP 11"'!D200</f>
        <v>433.62954094999998</v>
      </c>
      <c r="E197">
        <f>'Pivot MRIP 11"'!E200</f>
        <v>0.84441310922369939</v>
      </c>
      <c r="F197">
        <f>'Pivot MRIP 11"'!F200</f>
        <v>4</v>
      </c>
      <c r="G197">
        <f>'Pivot MRIP 11"'!G200</f>
        <v>1.258088340298923E-2</v>
      </c>
      <c r="H197">
        <f t="shared" si="43"/>
        <v>5.4554426947836934</v>
      </c>
      <c r="I197">
        <f t="shared" si="44"/>
        <v>4.6066473280940157</v>
      </c>
    </row>
    <row r="198" spans="1:9" x14ac:dyDescent="0.25">
      <c r="A198">
        <f>'Pivot MRIP 11"'!A201</f>
        <v>2013</v>
      </c>
      <c r="B198" t="str">
        <f>'Pivot MRIP 11"'!B201</f>
        <v>1104420131018005</v>
      </c>
      <c r="C198">
        <f>'Pivot MRIP 11"'!C201</f>
        <v>268.90717221</v>
      </c>
      <c r="D198">
        <f>'Pivot MRIP 11"'!D201</f>
        <v>268.90717221</v>
      </c>
      <c r="E198">
        <f>'Pivot MRIP 11"'!E201</f>
        <v>0.84441310922369939</v>
      </c>
      <c r="F198">
        <f>'Pivot MRIP 11"'!F201</f>
        <v>4</v>
      </c>
      <c r="G198">
        <f>'Pivot MRIP 11"'!G201</f>
        <v>6.2904417014946146E-2</v>
      </c>
      <c r="H198">
        <f t="shared" si="43"/>
        <v>16.915448899007778</v>
      </c>
      <c r="I198">
        <f t="shared" si="44"/>
        <v>14.283626798725761</v>
      </c>
    </row>
    <row r="199" spans="1:9" x14ac:dyDescent="0.25">
      <c r="A199">
        <f>'Pivot MRIP 11"'!A202</f>
        <v>2013</v>
      </c>
      <c r="B199" t="str">
        <f>'Pivot MRIP 11"'!B202</f>
        <v>1104420131018009</v>
      </c>
      <c r="C199">
        <f>'Pivot MRIP 11"'!C202</f>
        <v>268.90717221</v>
      </c>
      <c r="D199">
        <f>'Pivot MRIP 11"'!D202</f>
        <v>268.90717221</v>
      </c>
      <c r="E199">
        <f>'Pivot MRIP 11"'!E202</f>
        <v>0.84441310922369928</v>
      </c>
      <c r="F199">
        <f>'Pivot MRIP 11"'!F202</f>
        <v>4</v>
      </c>
      <c r="G199">
        <f>'Pivot MRIP 11"'!G202</f>
        <v>0.15097060083587077</v>
      </c>
      <c r="H199">
        <f t="shared" si="43"/>
        <v>40.597077357618673</v>
      </c>
      <c r="I199">
        <f t="shared" si="44"/>
        <v>34.280704316941822</v>
      </c>
    </row>
    <row r="200" spans="1:9" x14ac:dyDescent="0.25">
      <c r="A200">
        <f>'Pivot MRIP 11"'!A203</f>
        <v>2013</v>
      </c>
      <c r="B200" t="str">
        <f>'Pivot MRIP 11"'!B203</f>
        <v>1104420131027001</v>
      </c>
      <c r="C200">
        <f>'Pivot MRIP 11"'!C203</f>
        <v>1035.1639637999999</v>
      </c>
      <c r="D200">
        <f>'Pivot MRIP 11"'!D203</f>
        <v>1035.1639637999999</v>
      </c>
      <c r="E200">
        <f>'Pivot MRIP 11"'!E203</f>
        <v>0.84441310922369939</v>
      </c>
      <c r="F200">
        <f>'Pivot MRIP 11"'!F203</f>
        <v>5</v>
      </c>
      <c r="G200">
        <f>'Pivot MRIP 11"'!G203</f>
        <v>6.2904417014946146E-2</v>
      </c>
      <c r="H200">
        <f t="shared" si="43"/>
        <v>65.116385657719817</v>
      </c>
      <c r="I200">
        <f t="shared" si="44"/>
        <v>54.985129674644696</v>
      </c>
    </row>
    <row r="201" spans="1:9" x14ac:dyDescent="0.25">
      <c r="A201">
        <f>'Pivot MRIP 11"'!A204</f>
        <v>2013</v>
      </c>
      <c r="B201" t="str">
        <f>'Pivot MRIP 11"'!B204</f>
        <v>1104420131027004</v>
      </c>
      <c r="C201">
        <f>'Pivot MRIP 11"'!C204</f>
        <v>1035.1639637999999</v>
      </c>
      <c r="D201">
        <f>'Pivot MRIP 11"'!D204</f>
        <v>1035.1639637999999</v>
      </c>
      <c r="E201">
        <f>'Pivot MRIP 11"'!E204</f>
        <v>0.84441310922369939</v>
      </c>
      <c r="F201">
        <f>'Pivot MRIP 11"'!F204</f>
        <v>1</v>
      </c>
      <c r="G201">
        <f>'Pivot MRIP 11"'!G204</f>
        <v>1.258088340298923E-2</v>
      </c>
      <c r="H201">
        <f t="shared" si="43"/>
        <v>13.023277131543963</v>
      </c>
      <c r="I201">
        <f t="shared" si="44"/>
        <v>10.997025934928939</v>
      </c>
    </row>
    <row r="202" spans="1:9" x14ac:dyDescent="0.25">
      <c r="A202">
        <f>'Pivot MRIP 11"'!A205</f>
        <v>2013</v>
      </c>
      <c r="B202" t="str">
        <f>'Pivot MRIP 11"'!B205</f>
        <v>1104420131027005</v>
      </c>
      <c r="C202">
        <f>'Pivot MRIP 11"'!C205</f>
        <v>1035.1639637999999</v>
      </c>
      <c r="D202">
        <f>'Pivot MRIP 11"'!D205</f>
        <v>1035.1639637999999</v>
      </c>
      <c r="E202">
        <f>'Pivot MRIP 11"'!E205</f>
        <v>0.84441310922369939</v>
      </c>
      <c r="F202">
        <f>'Pivot MRIP 11"'!F205</f>
        <v>2</v>
      </c>
      <c r="G202">
        <f>'Pivot MRIP 11"'!G205</f>
        <v>0.12580883402989229</v>
      </c>
      <c r="H202">
        <f t="shared" si="43"/>
        <v>130.23277131543963</v>
      </c>
      <c r="I202">
        <f t="shared" si="44"/>
        <v>109.97025934928939</v>
      </c>
    </row>
    <row r="203" spans="1:9" x14ac:dyDescent="0.25">
      <c r="A203">
        <f>'Pivot MRIP 11"'!A206</f>
        <v>2013</v>
      </c>
      <c r="B203" t="str">
        <f>'Pivot MRIP 11"'!B206</f>
        <v>1104420131103003</v>
      </c>
      <c r="C203">
        <f>'Pivot MRIP 11"'!C206</f>
        <v>78.163267250000004</v>
      </c>
      <c r="D203">
        <f>'Pivot MRIP 11"'!D206</f>
        <v>78.163267250000004</v>
      </c>
      <c r="E203">
        <f>'Pivot MRIP 11"'!E206</f>
        <v>0.84441310922369939</v>
      </c>
      <c r="F203">
        <f>'Pivot MRIP 11"'!F206</f>
        <v>2</v>
      </c>
      <c r="G203">
        <f>'Pivot MRIP 11"'!G206</f>
        <v>2.516176680597846E-2</v>
      </c>
      <c r="H203">
        <f t="shared" si="43"/>
        <v>1.9667259033378734</v>
      </c>
      <c r="I203">
        <f t="shared" si="44"/>
        <v>1.6607291350283226</v>
      </c>
    </row>
    <row r="204" spans="1:9" x14ac:dyDescent="0.25">
      <c r="A204">
        <f>'Pivot MRIP 11"'!A207</f>
        <v>2013</v>
      </c>
      <c r="B204" t="str">
        <f>'Pivot MRIP 11"'!B207</f>
        <v>1104420131103007</v>
      </c>
      <c r="C204">
        <f>'Pivot MRIP 11"'!C207</f>
        <v>78.163267250000004</v>
      </c>
      <c r="D204">
        <f>'Pivot MRIP 11"'!D207</f>
        <v>78.163267250000004</v>
      </c>
      <c r="E204">
        <f>'Pivot MRIP 11"'!E207</f>
        <v>0.84441310922369939</v>
      </c>
      <c r="F204">
        <f>'Pivot MRIP 11"'!F207</f>
        <v>2</v>
      </c>
      <c r="G204">
        <f>'Pivot MRIP 11"'!G207</f>
        <v>1.258088340298923E-2</v>
      </c>
      <c r="H204">
        <f t="shared" si="43"/>
        <v>0.98336295166893672</v>
      </c>
      <c r="I204">
        <f t="shared" si="44"/>
        <v>0.83036456751416132</v>
      </c>
    </row>
    <row r="205" spans="1:9" x14ac:dyDescent="0.25">
      <c r="A205">
        <f>'Pivot MRIP 11"'!A208</f>
        <v>2013</v>
      </c>
      <c r="B205" t="str">
        <f>'Pivot MRIP 11"'!B208</f>
        <v>1104420131110005</v>
      </c>
      <c r="C205">
        <f>'Pivot MRIP 11"'!C208</f>
        <v>141.84974568000001</v>
      </c>
      <c r="D205">
        <f>'Pivot MRIP 11"'!D208</f>
        <v>141.84974568000001</v>
      </c>
      <c r="E205">
        <f>'Pivot MRIP 11"'!E208</f>
        <v>0.84441310922369939</v>
      </c>
      <c r="F205">
        <f>'Pivot MRIP 11"'!F208</f>
        <v>2</v>
      </c>
      <c r="G205">
        <f>'Pivot MRIP 11"'!G208</f>
        <v>1.258088340298923E-2</v>
      </c>
      <c r="H205">
        <f t="shared" si="43"/>
        <v>1.7845951111437555</v>
      </c>
      <c r="I205">
        <f t="shared" si="44"/>
        <v>1.5069355065063119</v>
      </c>
    </row>
    <row r="206" spans="1:9" x14ac:dyDescent="0.25">
      <c r="A206">
        <f>'Pivot MRIP 11"'!A209</f>
        <v>2013</v>
      </c>
      <c r="B206" t="str">
        <f>'Pivot MRIP 11"'!B209</f>
        <v>1104420131115008</v>
      </c>
      <c r="C206">
        <f>'Pivot MRIP 11"'!C209</f>
        <v>70.982253112999999</v>
      </c>
      <c r="D206">
        <f>'Pivot MRIP 11"'!D209</f>
        <v>70.982253112999999</v>
      </c>
      <c r="E206">
        <f>'Pivot MRIP 11"'!E209</f>
        <v>0.84441310922369928</v>
      </c>
      <c r="F206">
        <f>'Pivot MRIP 11"'!F209</f>
        <v>16</v>
      </c>
      <c r="G206">
        <f>'Pivot MRIP 11"'!G209</f>
        <v>1.1322795062690307</v>
      </c>
      <c r="H206">
        <f t="shared" si="43"/>
        <v>80.371750508651004</v>
      </c>
      <c r="I206">
        <f t="shared" si="44"/>
        <v>67.86695974076143</v>
      </c>
    </row>
    <row r="207" spans="1:9" x14ac:dyDescent="0.25">
      <c r="A207">
        <f>'Pivot MRIP 11"'!A210</f>
        <v>2013</v>
      </c>
      <c r="B207" t="str">
        <f>'Pivot MRIP 11"'!B210</f>
        <v>1104420131117011</v>
      </c>
      <c r="C207">
        <f>'Pivot MRIP 11"'!C210</f>
        <v>89.838910420000005</v>
      </c>
      <c r="D207">
        <f>'Pivot MRIP 11"'!D210</f>
        <v>89.838910420000005</v>
      </c>
      <c r="E207">
        <f>'Pivot MRIP 11"'!E210</f>
        <v>0.84441310922369939</v>
      </c>
      <c r="F207">
        <f>'Pivot MRIP 11"'!F210</f>
        <v>2</v>
      </c>
      <c r="G207">
        <f>'Pivot MRIP 11"'!G210</f>
        <v>1.258088340298923E-2</v>
      </c>
      <c r="H207">
        <f t="shared" si="43"/>
        <v>1.1302528570456143</v>
      </c>
      <c r="I207">
        <f t="shared" si="44"/>
        <v>0.95440032922685658</v>
      </c>
    </row>
    <row r="208" spans="1:9" x14ac:dyDescent="0.25">
      <c r="A208">
        <f>'Pivot MRIP 11"'!A211</f>
        <v>2013</v>
      </c>
      <c r="B208" t="str">
        <f>'Pivot MRIP 11"'!B211</f>
        <v>1104420131222003</v>
      </c>
      <c r="C208">
        <f>'Pivot MRIP 11"'!C211</f>
        <v>57.701968577999999</v>
      </c>
      <c r="D208">
        <f>'Pivot MRIP 11"'!D211</f>
        <v>57.701968577999999</v>
      </c>
      <c r="E208">
        <f>'Pivot MRIP 11"'!E211</f>
        <v>0.84441310922369939</v>
      </c>
      <c r="F208">
        <f>'Pivot MRIP 11"'!F211</f>
        <v>4</v>
      </c>
      <c r="G208">
        <f>'Pivot MRIP 11"'!G211</f>
        <v>5.0323533611956919E-2</v>
      </c>
      <c r="H208">
        <f t="shared" si="43"/>
        <v>2.903766955211065</v>
      </c>
      <c r="I208">
        <f t="shared" si="44"/>
        <v>2.4519788831108098</v>
      </c>
    </row>
    <row r="209" spans="1:9" x14ac:dyDescent="0.25">
      <c r="A209">
        <f>'Pivot MRIP 11"'!A212</f>
        <v>2013</v>
      </c>
      <c r="B209" t="str">
        <f>'Pivot MRIP 11"'!B212</f>
        <v>1104520130202005</v>
      </c>
      <c r="C209">
        <f>'Pivot MRIP 11"'!C212</f>
        <v>25.892902457000002</v>
      </c>
      <c r="D209">
        <f>'Pivot MRIP 11"'!D212</f>
        <v>25.892902457000002</v>
      </c>
      <c r="E209">
        <f>'Pivot MRIP 11"'!E212</f>
        <v>0.84441310922369939</v>
      </c>
      <c r="F209">
        <f>'Pivot MRIP 11"'!F212</f>
        <v>4</v>
      </c>
      <c r="G209">
        <f>'Pivot MRIP 11"'!G212</f>
        <v>1.3838971743288153</v>
      </c>
      <c r="H209">
        <f t="shared" si="43"/>
        <v>35.833114545413942</v>
      </c>
      <c r="I209">
        <f t="shared" si="44"/>
        <v>30.257951666461953</v>
      </c>
    </row>
    <row r="210" spans="1:9" x14ac:dyDescent="0.25">
      <c r="A210">
        <f>'Pivot MRIP 11"'!A213</f>
        <v>2013</v>
      </c>
      <c r="B210" t="str">
        <f>'Pivot MRIP 11"'!B213</f>
        <v>1104820130601002</v>
      </c>
      <c r="C210">
        <f>'Pivot MRIP 11"'!C213</f>
        <v>256.74797875000002</v>
      </c>
      <c r="D210">
        <f>'Pivot MRIP 11"'!D213</f>
        <v>256.74797875000002</v>
      </c>
      <c r="E210">
        <f>'Pivot MRIP 11"'!E213</f>
        <v>1.1040746453914092</v>
      </c>
      <c r="F210">
        <f>'Pivot MRIP 11"'!F213</f>
        <v>3</v>
      </c>
      <c r="G210">
        <f>'Pivot MRIP 11"'!G213</f>
        <v>0.85396631185978467</v>
      </c>
      <c r="H210">
        <f t="shared" si="43"/>
        <v>219.25412449059189</v>
      </c>
      <c r="I210">
        <f t="shared" si="44"/>
        <v>242.07291974755412</v>
      </c>
    </row>
    <row r="211" spans="1:9" x14ac:dyDescent="0.25">
      <c r="A211">
        <f>'Pivot MRIP 11"'!A214</f>
        <v>2013</v>
      </c>
      <c r="B211" t="str">
        <f>'Pivot MRIP 11"'!B214</f>
        <v>1104820130601010</v>
      </c>
      <c r="C211">
        <f>'Pivot MRIP 11"'!C214</f>
        <v>203.70411357</v>
      </c>
      <c r="D211">
        <f>'Pivot MRIP 11"'!D214</f>
        <v>203.70411357</v>
      </c>
      <c r="E211">
        <f>'Pivot MRIP 11"'!E214</f>
        <v>1.2516850562959143</v>
      </c>
      <c r="F211">
        <f>'Pivot MRIP 11"'!F214</f>
        <v>2</v>
      </c>
      <c r="G211">
        <f>'Pivot MRIP 11"'!G214</f>
        <v>4.0476086786597847</v>
      </c>
      <c r="H211">
        <f t="shared" si="43"/>
        <v>824.51453796463045</v>
      </c>
      <c r="I211">
        <f t="shared" si="44"/>
        <v>1032.0325258690582</v>
      </c>
    </row>
    <row r="212" spans="1:9" x14ac:dyDescent="0.25">
      <c r="A212">
        <f>'Pivot MRIP 11"'!A215</f>
        <v>2013</v>
      </c>
      <c r="B212" t="str">
        <f>'Pivot MRIP 11"'!B215</f>
        <v>1104820130601011</v>
      </c>
      <c r="C212">
        <f>'Pivot MRIP 11"'!C215</f>
        <v>203.70411357</v>
      </c>
      <c r="D212">
        <f>'Pivot MRIP 11"'!D215</f>
        <v>203.70411357</v>
      </c>
      <c r="E212">
        <f>'Pivot MRIP 11"'!E215</f>
        <v>0.84441310922369928</v>
      </c>
      <c r="F212">
        <f>'Pivot MRIP 11"'!F215</f>
        <v>2</v>
      </c>
      <c r="G212">
        <f>'Pivot MRIP 11"'!G215</f>
        <v>0.15097060083587077</v>
      </c>
      <c r="H212">
        <f t="shared" si="43"/>
        <v>30.753332418401357</v>
      </c>
      <c r="I212">
        <f t="shared" si="44"/>
        <v>25.968517046412277</v>
      </c>
    </row>
    <row r="213" spans="1:9" x14ac:dyDescent="0.25">
      <c r="A213">
        <f>'Pivot MRIP 11"'!A216</f>
        <v>2013</v>
      </c>
      <c r="B213" t="str">
        <f>'Pivot MRIP 11"'!B216</f>
        <v>1104820130601015</v>
      </c>
      <c r="C213">
        <f>'Pivot MRIP 11"'!C216</f>
        <v>309.79184392000002</v>
      </c>
      <c r="D213">
        <f>'Pivot MRIP 11"'!D216</f>
        <v>309.79184392000002</v>
      </c>
      <c r="E213">
        <f>'Pivot MRIP 11"'!E216</f>
        <v>0.84441310922369939</v>
      </c>
      <c r="F213">
        <f>'Pivot MRIP 11"'!F216</f>
        <v>4</v>
      </c>
      <c r="G213">
        <f>'Pivot MRIP 11"'!G216</f>
        <v>2.516176680597846E-2</v>
      </c>
      <c r="H213">
        <f t="shared" si="43"/>
        <v>7.7949101351091166</v>
      </c>
      <c r="I213">
        <f t="shared" si="44"/>
        <v>6.5821243033068155</v>
      </c>
    </row>
    <row r="214" spans="1:9" x14ac:dyDescent="0.25">
      <c r="A214">
        <f>'Pivot MRIP 11"'!A217</f>
        <v>2013</v>
      </c>
      <c r="B214" t="str">
        <f>'Pivot MRIP 11"'!B217</f>
        <v>1104820130601016</v>
      </c>
      <c r="C214">
        <f>'Pivot MRIP 11"'!C217</f>
        <v>309.79184392000002</v>
      </c>
      <c r="D214">
        <f>'Pivot MRIP 11"'!D217</f>
        <v>309.79184392000002</v>
      </c>
      <c r="E214">
        <f>'Pivot MRIP 11"'!E217</f>
        <v>1.3889122517397035</v>
      </c>
      <c r="F214">
        <f>'Pivot MRIP 11"'!F217</f>
        <v>4</v>
      </c>
      <c r="G214">
        <f>'Pivot MRIP 11"'!G217</f>
        <v>2.9952718217999998</v>
      </c>
      <c r="H214">
        <f t="shared" si="43"/>
        <v>927.91078071703964</v>
      </c>
      <c r="I214">
        <f t="shared" si="44"/>
        <v>1288.7866518592498</v>
      </c>
    </row>
    <row r="215" spans="1:9" x14ac:dyDescent="0.25">
      <c r="A215">
        <f>'Pivot MRIP 11"'!A218</f>
        <v>2013</v>
      </c>
      <c r="B215" t="str">
        <f>'Pivot MRIP 11"'!B218</f>
        <v>1104820130601018</v>
      </c>
      <c r="C215">
        <f>'Pivot MRIP 11"'!C218</f>
        <v>150.66024838999999</v>
      </c>
      <c r="D215">
        <f>'Pivot MRIP 11"'!D218</f>
        <v>150.66024838999999</v>
      </c>
      <c r="E215">
        <f>'Pivot MRIP 11"'!E218</f>
        <v>0.98854711739373247</v>
      </c>
      <c r="F215">
        <f>'Pivot MRIP 11"'!F218</f>
        <v>1</v>
      </c>
      <c r="G215">
        <f>'Pivot MRIP 11"'!G218</f>
        <v>1.0516554733059784</v>
      </c>
      <c r="H215">
        <f t="shared" si="43"/>
        <v>158.44267482898172</v>
      </c>
      <c r="I215">
        <f t="shared" si="44"/>
        <v>156.62804947434236</v>
      </c>
    </row>
    <row r="216" spans="1:9" x14ac:dyDescent="0.25">
      <c r="A216">
        <f>'Pivot MRIP 11"'!A219</f>
        <v>2013</v>
      </c>
      <c r="B216" t="str">
        <f>'Pivot MRIP 11"'!B219</f>
        <v>1104820130601019</v>
      </c>
      <c r="C216">
        <f>'Pivot MRIP 11"'!C219</f>
        <v>203.70411357</v>
      </c>
      <c r="D216">
        <f>'Pivot MRIP 11"'!D219</f>
        <v>203.70411357</v>
      </c>
      <c r="E216">
        <f>'Pivot MRIP 11"'!E219</f>
        <v>0.84441310922369939</v>
      </c>
      <c r="F216">
        <f>'Pivot MRIP 11"'!F219</f>
        <v>2</v>
      </c>
      <c r="G216">
        <f>'Pivot MRIP 11"'!G219</f>
        <v>6.2904417014946146E-2</v>
      </c>
      <c r="H216">
        <f t="shared" si="43"/>
        <v>12.81388850766723</v>
      </c>
      <c r="I216">
        <f t="shared" si="44"/>
        <v>10.820215436005114</v>
      </c>
    </row>
    <row r="217" spans="1:9" x14ac:dyDescent="0.25">
      <c r="A217">
        <f>'Pivot MRIP 11"'!A220</f>
        <v>2013</v>
      </c>
      <c r="B217" t="str">
        <f>'Pivot MRIP 11"'!B220</f>
        <v>1104820130602001</v>
      </c>
      <c r="C217">
        <f>'Pivot MRIP 11"'!C220</f>
        <v>22.71027999</v>
      </c>
      <c r="D217">
        <f>'Pivot MRIP 11"'!D220</f>
        <v>22.71027999</v>
      </c>
      <c r="E217">
        <f>'Pivot MRIP 11"'!E220</f>
        <v>1.5561975593237927</v>
      </c>
      <c r="F217">
        <f>'Pivot MRIP 11"'!F220</f>
        <v>6</v>
      </c>
      <c r="G217">
        <f>'Pivot MRIP 11"'!G220</f>
        <v>4.7924755007298927</v>
      </c>
      <c r="H217">
        <f t="shared" si="43"/>
        <v>108.83846046679132</v>
      </c>
      <c r="I217">
        <f t="shared" si="44"/>
        <v>169.37414653897974</v>
      </c>
    </row>
    <row r="218" spans="1:9" x14ac:dyDescent="0.25">
      <c r="A218">
        <f>'Pivot MRIP 11"'!A221</f>
        <v>2013</v>
      </c>
      <c r="B218" t="str">
        <f>'Pivot MRIP 11"'!B221</f>
        <v>1104820130602002</v>
      </c>
      <c r="C218">
        <f>'Pivot MRIP 11"'!C221</f>
        <v>22.71027999</v>
      </c>
      <c r="D218">
        <f>'Pivot MRIP 11"'!D221</f>
        <v>22.71027999</v>
      </c>
      <c r="E218">
        <f>'Pivot MRIP 11"'!E221</f>
        <v>1.953162478469197</v>
      </c>
      <c r="F218">
        <f>'Pivot MRIP 11"'!F221</f>
        <v>6</v>
      </c>
      <c r="G218">
        <f>'Pivot MRIP 11"'!G221</f>
        <v>4.6258088340298924</v>
      </c>
      <c r="H218">
        <f t="shared" si="43"/>
        <v>105.0534138010343</v>
      </c>
      <c r="I218">
        <f t="shared" si="44"/>
        <v>205.18638607127829</v>
      </c>
    </row>
    <row r="219" spans="1:9" x14ac:dyDescent="0.25">
      <c r="A219">
        <f>'Pivot MRIP 11"'!A222</f>
        <v>2013</v>
      </c>
      <c r="B219" t="str">
        <f>'Pivot MRIP 11"'!B222</f>
        <v>1104820130609001</v>
      </c>
      <c r="C219">
        <f>'Pivot MRIP 11"'!C222</f>
        <v>326.97344372999999</v>
      </c>
      <c r="D219">
        <f>'Pivot MRIP 11"'!D222</f>
        <v>326.97344372999999</v>
      </c>
      <c r="E219">
        <f>'Pivot MRIP 11"'!E222</f>
        <v>0.84441310922369939</v>
      </c>
      <c r="F219">
        <f>'Pivot MRIP 11"'!F222</f>
        <v>3</v>
      </c>
      <c r="G219">
        <f>'Pivot MRIP 11"'!G222</f>
        <v>2.516176680597846E-2</v>
      </c>
      <c r="H219">
        <f t="shared" si="43"/>
        <v>8.2272295428819788</v>
      </c>
      <c r="I219">
        <f t="shared" si="44"/>
        <v>6.9471804786020463</v>
      </c>
    </row>
    <row r="220" spans="1:9" x14ac:dyDescent="0.25">
      <c r="A220">
        <f>'Pivot MRIP 11"'!A223</f>
        <v>2013</v>
      </c>
      <c r="B220" t="str">
        <f>'Pivot MRIP 11"'!B223</f>
        <v>1104820130609007</v>
      </c>
      <c r="C220">
        <f>'Pivot MRIP 11"'!C223</f>
        <v>326.97344372999999</v>
      </c>
      <c r="D220">
        <f>'Pivot MRIP 11"'!D223</f>
        <v>326.97344372999999</v>
      </c>
      <c r="E220">
        <f>'Pivot MRIP 11"'!E223</f>
        <v>0.84441310922369939</v>
      </c>
      <c r="F220">
        <f>'Pivot MRIP 11"'!F223</f>
        <v>3</v>
      </c>
      <c r="G220">
        <f>'Pivot MRIP 11"'!G223</f>
        <v>2.516176680597846E-2</v>
      </c>
      <c r="H220">
        <f t="shared" si="43"/>
        <v>8.2272295428819788</v>
      </c>
      <c r="I220">
        <f t="shared" si="44"/>
        <v>6.9471804786020463</v>
      </c>
    </row>
    <row r="221" spans="1:9" x14ac:dyDescent="0.25">
      <c r="A221">
        <f>'Pivot MRIP 11"'!A224</f>
        <v>2013</v>
      </c>
      <c r="B221" t="str">
        <f>'Pivot MRIP 11"'!B224</f>
        <v>1104820130609012</v>
      </c>
      <c r="C221">
        <f>'Pivot MRIP 11"'!C224</f>
        <v>250.52109021999999</v>
      </c>
      <c r="D221">
        <f>'Pivot MRIP 11"'!D224</f>
        <v>250.52109021999999</v>
      </c>
      <c r="E221">
        <f>'Pivot MRIP 11"'!E224</f>
        <v>1.2546907585936566</v>
      </c>
      <c r="F221">
        <f>'Pivot MRIP 11"'!F224</f>
        <v>2</v>
      </c>
      <c r="G221">
        <f>'Pivot MRIP 11"'!G224</f>
        <v>6.6296435417241923</v>
      </c>
      <c r="H221">
        <f t="shared" si="43"/>
        <v>1660.8655278427266</v>
      </c>
      <c r="I221">
        <f t="shared" si="44"/>
        <v>2083.8726290510444</v>
      </c>
    </row>
    <row r="222" spans="1:9" x14ac:dyDescent="0.25">
      <c r="A222">
        <f>'Pivot MRIP 11"'!A225</f>
        <v>2013</v>
      </c>
      <c r="B222" t="str">
        <f>'Pivot MRIP 11"'!B225</f>
        <v>1104820130614003</v>
      </c>
      <c r="C222">
        <f>'Pivot MRIP 11"'!C225</f>
        <v>180.60116732</v>
      </c>
      <c r="D222">
        <f>'Pivot MRIP 11"'!D225</f>
        <v>180.60116732</v>
      </c>
      <c r="E222">
        <f>'Pivot MRIP 11"'!E225</f>
        <v>0.84441310922369939</v>
      </c>
      <c r="F222">
        <f>'Pivot MRIP 11"'!F225</f>
        <v>3</v>
      </c>
      <c r="G222">
        <f>'Pivot MRIP 11"'!G225</f>
        <v>0.12580883402989229</v>
      </c>
      <c r="H222">
        <f t="shared" si="43"/>
        <v>22.721222284966689</v>
      </c>
      <c r="I222">
        <f t="shared" si="44"/>
        <v>19.18609795501153</v>
      </c>
    </row>
    <row r="223" spans="1:9" x14ac:dyDescent="0.25">
      <c r="A223">
        <f>'Pivot MRIP 11"'!A226</f>
        <v>2013</v>
      </c>
      <c r="B223" t="str">
        <f>'Pivot MRIP 11"'!B226</f>
        <v>1104820130614006</v>
      </c>
      <c r="C223">
        <f>'Pivot MRIP 11"'!C226</f>
        <v>112.42036376999999</v>
      </c>
      <c r="D223">
        <f>'Pivot MRIP 11"'!D226</f>
        <v>112.42036376999999</v>
      </c>
      <c r="E223">
        <f>'Pivot MRIP 11"'!E226</f>
        <v>0.84441310922369939</v>
      </c>
      <c r="F223">
        <f>'Pivot MRIP 11"'!F226</f>
        <v>4</v>
      </c>
      <c r="G223">
        <f>'Pivot MRIP 11"'!G226</f>
        <v>2.516176680597846E-2</v>
      </c>
      <c r="H223">
        <f t="shared" si="43"/>
        <v>2.8286949774240093</v>
      </c>
      <c r="I223">
        <f t="shared" si="44"/>
        <v>2.3885871209320699</v>
      </c>
    </row>
    <row r="224" spans="1:9" x14ac:dyDescent="0.25">
      <c r="A224">
        <f>'Pivot MRIP 11"'!A227</f>
        <v>2013</v>
      </c>
      <c r="B224" t="str">
        <f>'Pivot MRIP 11"'!B227</f>
        <v>1104820130620002</v>
      </c>
      <c r="C224">
        <f>'Pivot MRIP 11"'!C227</f>
        <v>496.69140666999999</v>
      </c>
      <c r="D224">
        <f>'Pivot MRIP 11"'!D227</f>
        <v>496.69140666999999</v>
      </c>
      <c r="E224">
        <f>'Pivot MRIP 11"'!E227</f>
        <v>0.84441310922369928</v>
      </c>
      <c r="F224">
        <f>'Pivot MRIP 11"'!F227</f>
        <v>4</v>
      </c>
      <c r="G224">
        <f>'Pivot MRIP 11"'!G227</f>
        <v>3.7742650208967693E-2</v>
      </c>
      <c r="H224">
        <f t="shared" si="43"/>
        <v>18.746450023745933</v>
      </c>
      <c r="I224">
        <f t="shared" si="44"/>
        <v>15.829748151457995</v>
      </c>
    </row>
    <row r="225" spans="1:9" x14ac:dyDescent="0.25">
      <c r="A225">
        <f>'Pivot MRIP 11"'!A228</f>
        <v>2013</v>
      </c>
      <c r="B225" t="str">
        <f>'Pivot MRIP 11"'!B228</f>
        <v>1104820130622016</v>
      </c>
      <c r="C225">
        <f>'Pivot MRIP 11"'!C228</f>
        <v>203.92746052000001</v>
      </c>
      <c r="D225">
        <f>'Pivot MRIP 11"'!D228</f>
        <v>203.92746052000001</v>
      </c>
      <c r="E225">
        <f>'Pivot MRIP 11"'!E228</f>
        <v>0.84441310922369939</v>
      </c>
      <c r="F225">
        <f>'Pivot MRIP 11"'!F228</f>
        <v>3</v>
      </c>
      <c r="G225">
        <f>'Pivot MRIP 11"'!G228</f>
        <v>2.516176680597846E-2</v>
      </c>
      <c r="H225">
        <f t="shared" si="43"/>
        <v>5.131175206939619</v>
      </c>
      <c r="I225">
        <f t="shared" si="44"/>
        <v>4.332831610463443</v>
      </c>
    </row>
    <row r="226" spans="1:9" x14ac:dyDescent="0.25">
      <c r="A226">
        <f>'Pivot MRIP 11"'!A229</f>
        <v>2013</v>
      </c>
      <c r="B226" t="str">
        <f>'Pivot MRIP 11"'!B229</f>
        <v>1104820130622017</v>
      </c>
      <c r="C226">
        <f>'Pivot MRIP 11"'!C229</f>
        <v>168.49043474999999</v>
      </c>
      <c r="D226">
        <f>'Pivot MRIP 11"'!D229</f>
        <v>168.49043474999999</v>
      </c>
      <c r="E226">
        <f>'Pivot MRIP 11"'!E229</f>
        <v>0.84441310922369939</v>
      </c>
      <c r="F226">
        <f>'Pivot MRIP 11"'!F229</f>
        <v>2</v>
      </c>
      <c r="G226">
        <f>'Pivot MRIP 11"'!G229</f>
        <v>1.258088340298923E-2</v>
      </c>
      <c r="H226">
        <f t="shared" si="43"/>
        <v>2.1197585141087147</v>
      </c>
      <c r="I226">
        <f t="shared" si="44"/>
        <v>1.789951877701949</v>
      </c>
    </row>
    <row r="227" spans="1:9" x14ac:dyDescent="0.25">
      <c r="A227">
        <f>'Pivot MRIP 11"'!A230</f>
        <v>2013</v>
      </c>
      <c r="B227" t="str">
        <f>'Pivot MRIP 11"'!B230</f>
        <v>1104820130701005</v>
      </c>
      <c r="C227">
        <f>'Pivot MRIP 11"'!C230</f>
        <v>342.83728982000002</v>
      </c>
      <c r="D227">
        <f>'Pivot MRIP 11"'!D230</f>
        <v>342.83728982000002</v>
      </c>
      <c r="E227">
        <f>'Pivot MRIP 11"'!E230</f>
        <v>0.84441310922369928</v>
      </c>
      <c r="F227">
        <f>'Pivot MRIP 11"'!F230</f>
        <v>1</v>
      </c>
      <c r="G227">
        <f>'Pivot MRIP 11"'!G230</f>
        <v>3.6423790900248068E-2</v>
      </c>
      <c r="H227">
        <f t="shared" si="43"/>
        <v>12.487433757211427</v>
      </c>
      <c r="I227">
        <f t="shared" si="44"/>
        <v>10.544552765151883</v>
      </c>
    </row>
    <row r="228" spans="1:9" x14ac:dyDescent="0.25">
      <c r="A228">
        <f>'Pivot MRIP 11"'!A231</f>
        <v>2013</v>
      </c>
      <c r="B228" t="str">
        <f>'Pivot MRIP 11"'!B231</f>
        <v>1104820130703005</v>
      </c>
      <c r="C228">
        <f>'Pivot MRIP 11"'!C231</f>
        <v>100.99153751999999</v>
      </c>
      <c r="D228">
        <f>'Pivot MRIP 11"'!D231</f>
        <v>100.99153751999999</v>
      </c>
      <c r="E228">
        <f>'Pivot MRIP 11"'!E231</f>
        <v>0.84441310922369939</v>
      </c>
      <c r="F228">
        <f>'Pivot MRIP 11"'!F231</f>
        <v>1</v>
      </c>
      <c r="G228">
        <f>'Pivot MRIP 11"'!G231</f>
        <v>2.516176680597846E-2</v>
      </c>
      <c r="H228">
        <f t="shared" si="43"/>
        <v>2.5411255164554638</v>
      </c>
      <c r="I228">
        <f t="shared" si="44"/>
        <v>2.1457596982778369</v>
      </c>
    </row>
    <row r="229" spans="1:9" x14ac:dyDescent="0.25">
      <c r="A229">
        <f>'Pivot MRIP 11"'!A232</f>
        <v>2013</v>
      </c>
      <c r="B229" t="str">
        <f>'Pivot MRIP 11"'!B232</f>
        <v>1104820130703011</v>
      </c>
      <c r="C229">
        <f>'Pivot MRIP 11"'!C232</f>
        <v>150.34523321</v>
      </c>
      <c r="D229">
        <f>'Pivot MRIP 11"'!D232</f>
        <v>150.34523321</v>
      </c>
      <c r="E229">
        <f>'Pivot MRIP 11"'!E232</f>
        <v>0.84441310922369939</v>
      </c>
      <c r="F229">
        <f>'Pivot MRIP 11"'!F232</f>
        <v>4</v>
      </c>
      <c r="G229">
        <f>'Pivot MRIP 11"'!G232</f>
        <v>1.258088340298923E-2</v>
      </c>
      <c r="H229">
        <f t="shared" si="43"/>
        <v>1.8914758492102342</v>
      </c>
      <c r="I229">
        <f t="shared" si="44"/>
        <v>1.597187002853151</v>
      </c>
    </row>
    <row r="230" spans="1:9" x14ac:dyDescent="0.25">
      <c r="A230">
        <f>'Pivot MRIP 11"'!A233</f>
        <v>2013</v>
      </c>
      <c r="B230" t="str">
        <f>'Pivot MRIP 11"'!B233</f>
        <v>1104820130707010</v>
      </c>
      <c r="C230">
        <f>'Pivot MRIP 11"'!C233</f>
        <v>133.21776539000001</v>
      </c>
      <c r="D230">
        <f>'Pivot MRIP 11"'!D233</f>
        <v>133.21776539000001</v>
      </c>
      <c r="E230">
        <f>'Pivot MRIP 11"'!E233</f>
        <v>0.84441310922369939</v>
      </c>
      <c r="F230">
        <f>'Pivot MRIP 11"'!F233</f>
        <v>4</v>
      </c>
      <c r="G230">
        <f>'Pivot MRIP 11"'!G233</f>
        <v>1.258088340298923E-2</v>
      </c>
      <c r="H230">
        <f t="shared" si="43"/>
        <v>1.6759971735783641</v>
      </c>
      <c r="I230">
        <f t="shared" si="44"/>
        <v>1.4152339843914385</v>
      </c>
    </row>
    <row r="231" spans="1:9" x14ac:dyDescent="0.25">
      <c r="A231">
        <f>'Pivot MRIP 11"'!A234</f>
        <v>2013</v>
      </c>
      <c r="B231" t="str">
        <f>'Pivot MRIP 11"'!B234</f>
        <v>1104820130707015</v>
      </c>
      <c r="C231">
        <f>'Pivot MRIP 11"'!C234</f>
        <v>133.21776539000001</v>
      </c>
      <c r="D231">
        <f>'Pivot MRIP 11"'!D234</f>
        <v>133.21776539000001</v>
      </c>
      <c r="E231">
        <f>'Pivot MRIP 11"'!E234</f>
        <v>0.84441310922369939</v>
      </c>
      <c r="F231">
        <f>'Pivot MRIP 11"'!F234</f>
        <v>4</v>
      </c>
      <c r="G231">
        <f>'Pivot MRIP 11"'!G234</f>
        <v>0.12580883402989229</v>
      </c>
      <c r="H231">
        <f t="shared" si="43"/>
        <v>16.75997173578364</v>
      </c>
      <c r="I231">
        <f t="shared" si="44"/>
        <v>14.152339843914385</v>
      </c>
    </row>
    <row r="232" spans="1:9" x14ac:dyDescent="0.25">
      <c r="A232">
        <f>'Pivot MRIP 11"'!A235</f>
        <v>2013</v>
      </c>
      <c r="B232" t="str">
        <f>'Pivot MRIP 11"'!B235</f>
        <v>1104820130709001</v>
      </c>
      <c r="C232">
        <f>'Pivot MRIP 11"'!C235</f>
        <v>141.19633383999999</v>
      </c>
      <c r="D232">
        <f>'Pivot MRIP 11"'!D235</f>
        <v>141.19633383999999</v>
      </c>
      <c r="E232">
        <f>'Pivot MRIP 11"'!E235</f>
        <v>0.84441310922369939</v>
      </c>
      <c r="F232">
        <f>'Pivot MRIP 11"'!F235</f>
        <v>3</v>
      </c>
      <c r="G232">
        <f>'Pivot MRIP 11"'!G235</f>
        <v>2.516176680597846E-2</v>
      </c>
      <c r="H232">
        <f t="shared" si="43"/>
        <v>3.5527492259411648</v>
      </c>
      <c r="I232">
        <f t="shared" si="44"/>
        <v>2.9999880201690701</v>
      </c>
    </row>
    <row r="233" spans="1:9" x14ac:dyDescent="0.25">
      <c r="A233">
        <f>'Pivot MRIP 11"'!A236</f>
        <v>2013</v>
      </c>
      <c r="B233" t="str">
        <f>'Pivot MRIP 11"'!B236</f>
        <v>1104820130709005</v>
      </c>
      <c r="C233">
        <f>'Pivot MRIP 11"'!C236</f>
        <v>160.08167657000001</v>
      </c>
      <c r="D233">
        <f>'Pivot MRIP 11"'!D236</f>
        <v>160.08167657000001</v>
      </c>
      <c r="E233">
        <f>'Pivot MRIP 11"'!E236</f>
        <v>0.84441310922369928</v>
      </c>
      <c r="F233">
        <f>'Pivot MRIP 11"'!F236</f>
        <v>4</v>
      </c>
      <c r="G233">
        <f>'Pivot MRIP 11"'!G236</f>
        <v>3.7742650208967693E-2</v>
      </c>
      <c r="H233">
        <f t="shared" si="43"/>
        <v>6.0419067236466093</v>
      </c>
      <c r="I233">
        <f t="shared" si="44"/>
        <v>5.1018652421540072</v>
      </c>
    </row>
    <row r="234" spans="1:9" x14ac:dyDescent="0.25">
      <c r="A234">
        <f>'Pivot MRIP 11"'!A237</f>
        <v>2013</v>
      </c>
      <c r="B234" t="str">
        <f>'Pivot MRIP 11"'!B237</f>
        <v>1104820130714001</v>
      </c>
      <c r="C234">
        <f>'Pivot MRIP 11"'!C237</f>
        <v>447.73004162000001</v>
      </c>
      <c r="D234">
        <f>'Pivot MRIP 11"'!D237</f>
        <v>447.73004162000001</v>
      </c>
      <c r="E234">
        <f>'Pivot MRIP 11"'!E237</f>
        <v>0.84441310922369939</v>
      </c>
      <c r="F234">
        <f>'Pivot MRIP 11"'!F237</f>
        <v>2</v>
      </c>
      <c r="G234">
        <f>'Pivot MRIP 11"'!G237</f>
        <v>2.516176680597846E-2</v>
      </c>
      <c r="H234">
        <f t="shared" si="43"/>
        <v>11.265678899273471</v>
      </c>
      <c r="I234">
        <f t="shared" si="44"/>
        <v>9.5128869468513351</v>
      </c>
    </row>
    <row r="235" spans="1:9" x14ac:dyDescent="0.25">
      <c r="A235">
        <f>'Pivot MRIP 11"'!A238</f>
        <v>2013</v>
      </c>
      <c r="B235" t="str">
        <f>'Pivot MRIP 11"'!B238</f>
        <v>1104820130714002</v>
      </c>
      <c r="C235">
        <f>'Pivot MRIP 11"'!C238</f>
        <v>273.91315091000001</v>
      </c>
      <c r="D235">
        <f>'Pivot MRIP 11"'!D238</f>
        <v>273.91315091000001</v>
      </c>
      <c r="E235">
        <f>'Pivot MRIP 11"'!E238</f>
        <v>0.84441310922369939</v>
      </c>
      <c r="F235">
        <f>'Pivot MRIP 11"'!F238</f>
        <v>1</v>
      </c>
      <c r="G235">
        <f>'Pivot MRIP 11"'!G238</f>
        <v>0.25161766805978458</v>
      </c>
      <c r="H235">
        <f t="shared" si="43"/>
        <v>68.921388282882063</v>
      </c>
      <c r="I235">
        <f t="shared" si="44"/>
        <v>58.198123771962287</v>
      </c>
    </row>
    <row r="236" spans="1:9" x14ac:dyDescent="0.25">
      <c r="A236">
        <f>'Pivot MRIP 11"'!A239</f>
        <v>2013</v>
      </c>
      <c r="B236" t="str">
        <f>'Pivot MRIP 11"'!B239</f>
        <v>1104820130714004</v>
      </c>
      <c r="C236">
        <f>'Pivot MRIP 11"'!C239</f>
        <v>273.91315091000001</v>
      </c>
      <c r="D236">
        <f>'Pivot MRIP 11"'!D239</f>
        <v>273.91315091000001</v>
      </c>
      <c r="E236">
        <f>'Pivot MRIP 11"'!E239</f>
        <v>0.84441310922369939</v>
      </c>
      <c r="F236">
        <f>'Pivot MRIP 11"'!F239</f>
        <v>1</v>
      </c>
      <c r="G236">
        <f>'Pivot MRIP 11"'!G239</f>
        <v>6.2904417014946146E-2</v>
      </c>
      <c r="H236">
        <f t="shared" si="43"/>
        <v>17.230347070720516</v>
      </c>
      <c r="I236">
        <f t="shared" si="44"/>
        <v>14.549530942990572</v>
      </c>
    </row>
    <row r="237" spans="1:9" x14ac:dyDescent="0.25">
      <c r="A237">
        <f>'Pivot MRIP 11"'!A240</f>
        <v>2013</v>
      </c>
      <c r="B237" t="str">
        <f>'Pivot MRIP 11"'!B240</f>
        <v>1104820130714009</v>
      </c>
      <c r="C237">
        <f>'Pivot MRIP 11"'!C240</f>
        <v>447.73004162000001</v>
      </c>
      <c r="D237">
        <f>'Pivot MRIP 11"'!D240</f>
        <v>447.73004162000001</v>
      </c>
      <c r="E237">
        <f>'Pivot MRIP 11"'!E240</f>
        <v>0.84441310922369928</v>
      </c>
      <c r="F237">
        <f>'Pivot MRIP 11"'!F240</f>
        <v>2</v>
      </c>
      <c r="G237">
        <f>'Pivot MRIP 11"'!G240</f>
        <v>3.7742650208967693E-2</v>
      </c>
      <c r="H237">
        <f t="shared" si="43"/>
        <v>16.898518348910208</v>
      </c>
      <c r="I237">
        <f t="shared" si="44"/>
        <v>14.269330420277003</v>
      </c>
    </row>
    <row r="238" spans="1:9" x14ac:dyDescent="0.25">
      <c r="A238">
        <f>'Pivot MRIP 11"'!A241</f>
        <v>2013</v>
      </c>
      <c r="B238" t="str">
        <f>'Pivot MRIP 11"'!B241</f>
        <v>1104820130726004</v>
      </c>
      <c r="C238">
        <f>'Pivot MRIP 11"'!C241</f>
        <v>209.65205187999999</v>
      </c>
      <c r="D238">
        <f>'Pivot MRIP 11"'!D241</f>
        <v>209.65205187999999</v>
      </c>
      <c r="E238">
        <f>'Pivot MRIP 11"'!E241</f>
        <v>0.84441310922369939</v>
      </c>
      <c r="F238">
        <f>'Pivot MRIP 11"'!F241</f>
        <v>2</v>
      </c>
      <c r="G238">
        <f>'Pivot MRIP 11"'!G241</f>
        <v>2.516176680597846E-2</v>
      </c>
      <c r="H238">
        <f t="shared" si="43"/>
        <v>5.2752160397994574</v>
      </c>
      <c r="I238">
        <f t="shared" si="44"/>
        <v>4.4544615779937899</v>
      </c>
    </row>
    <row r="239" spans="1:9" x14ac:dyDescent="0.25">
      <c r="A239">
        <f>'Pivot MRIP 11"'!A242</f>
        <v>2013</v>
      </c>
      <c r="B239" t="str">
        <f>'Pivot MRIP 11"'!B242</f>
        <v>1104820130728005</v>
      </c>
      <c r="C239">
        <f>'Pivot MRIP 11"'!C242</f>
        <v>323.40268228999997</v>
      </c>
      <c r="D239">
        <f>'Pivot MRIP 11"'!D242</f>
        <v>323.40268228999997</v>
      </c>
      <c r="E239">
        <f>'Pivot MRIP 11"'!E242</f>
        <v>0.84441310922369939</v>
      </c>
      <c r="F239">
        <f>'Pivot MRIP 11"'!F242</f>
        <v>5</v>
      </c>
      <c r="G239">
        <f>'Pivot MRIP 11"'!G242</f>
        <v>2.516176680597846E-2</v>
      </c>
      <c r="H239">
        <f t="shared" si="43"/>
        <v>8.1373828762089193</v>
      </c>
      <c r="I239">
        <f t="shared" si="44"/>
        <v>6.871312775443263</v>
      </c>
    </row>
    <row r="240" spans="1:9" x14ac:dyDescent="0.25">
      <c r="A240">
        <f>'Pivot MRIP 11"'!A243</f>
        <v>2013</v>
      </c>
      <c r="B240" t="str">
        <f>'Pivot MRIP 11"'!B243</f>
        <v>1104820130731003</v>
      </c>
      <c r="C240">
        <f>'Pivot MRIP 11"'!C243</f>
        <v>168.03339983000001</v>
      </c>
      <c r="D240">
        <f>'Pivot MRIP 11"'!D243</f>
        <v>168.03339983000001</v>
      </c>
      <c r="E240">
        <f>'Pivot MRIP 11"'!E243</f>
        <v>0.84441310922369939</v>
      </c>
      <c r="F240">
        <f>'Pivot MRIP 11"'!F243</f>
        <v>2</v>
      </c>
      <c r="G240">
        <f>'Pivot MRIP 11"'!G243</f>
        <v>2.516176680597846E-2</v>
      </c>
      <c r="H240">
        <f t="shared" si="43"/>
        <v>4.2280172221382006</v>
      </c>
      <c r="I240">
        <f t="shared" si="44"/>
        <v>3.5701931683970667</v>
      </c>
    </row>
    <row r="241" spans="1:9" x14ac:dyDescent="0.25">
      <c r="A241">
        <f>'Pivot MRIP 11"'!A244</f>
        <v>2013</v>
      </c>
      <c r="B241" t="str">
        <f>'Pivot MRIP 11"'!B244</f>
        <v>1104820130805004</v>
      </c>
      <c r="C241">
        <f>'Pivot MRIP 11"'!C244</f>
        <v>196.40475153</v>
      </c>
      <c r="D241">
        <f>'Pivot MRIP 11"'!D244</f>
        <v>196.40475153</v>
      </c>
      <c r="E241">
        <f>'Pivot MRIP 11"'!E244</f>
        <v>0.84441310922369939</v>
      </c>
      <c r="F241">
        <f>'Pivot MRIP 11"'!F244</f>
        <v>3</v>
      </c>
      <c r="G241">
        <f>'Pivot MRIP 11"'!G244</f>
        <v>1.258088340298923E-2</v>
      </c>
      <c r="H241">
        <f t="shared" si="43"/>
        <v>2.4709452787920005</v>
      </c>
      <c r="I241">
        <f t="shared" si="44"/>
        <v>2.0864985855863738</v>
      </c>
    </row>
    <row r="242" spans="1:9" x14ac:dyDescent="0.25">
      <c r="A242">
        <f>'Pivot MRIP 11"'!A245</f>
        <v>2013</v>
      </c>
      <c r="B242" t="str">
        <f>'Pivot MRIP 11"'!B245</f>
        <v>1104820130807001</v>
      </c>
      <c r="C242">
        <f>'Pivot MRIP 11"'!C245</f>
        <v>65.078903917999995</v>
      </c>
      <c r="D242">
        <f>'Pivot MRIP 11"'!D245</f>
        <v>65.078903917999995</v>
      </c>
      <c r="E242">
        <f>'Pivot MRIP 11"'!E245</f>
        <v>1.3908650096758435</v>
      </c>
      <c r="F242">
        <f>'Pivot MRIP 11"'!F245</f>
        <v>4</v>
      </c>
      <c r="G242">
        <f>'Pivot MRIP 11"'!G245</f>
        <v>6.4332415326149466</v>
      </c>
      <c r="H242">
        <f t="shared" si="43"/>
        <v>418.66830758233516</v>
      </c>
      <c r="I242">
        <f t="shared" si="44"/>
        <v>582.31109967647365</v>
      </c>
    </row>
    <row r="243" spans="1:9" x14ac:dyDescent="0.25">
      <c r="A243">
        <f>'Pivot MRIP 11"'!A246</f>
        <v>2013</v>
      </c>
      <c r="B243" t="str">
        <f>'Pivot MRIP 11"'!B246</f>
        <v>1104820130808001</v>
      </c>
      <c r="C243">
        <f>'Pivot MRIP 11"'!C246</f>
        <v>540.13368533000005</v>
      </c>
      <c r="D243">
        <f>'Pivot MRIP 11"'!D246</f>
        <v>540.13368533000005</v>
      </c>
      <c r="E243">
        <f>'Pivot MRIP 11"'!E246</f>
        <v>0.84441310922369939</v>
      </c>
      <c r="F243">
        <f>'Pivot MRIP 11"'!F246</f>
        <v>4</v>
      </c>
      <c r="G243">
        <f>'Pivot MRIP 11"'!G246</f>
        <v>1.258088340298923E-2</v>
      </c>
      <c r="H243">
        <f t="shared" si="43"/>
        <v>6.7953589171636049</v>
      </c>
      <c r="I243">
        <f t="shared" si="44"/>
        <v>5.7380901515331111</v>
      </c>
    </row>
    <row r="244" spans="1:9" x14ac:dyDescent="0.25">
      <c r="A244">
        <f>'Pivot MRIP 11"'!A247</f>
        <v>2013</v>
      </c>
      <c r="B244" t="str">
        <f>'Pivot MRIP 11"'!B247</f>
        <v>1104820130808013</v>
      </c>
      <c r="C244">
        <f>'Pivot MRIP 11"'!C247</f>
        <v>255.38782301000001</v>
      </c>
      <c r="D244">
        <f>'Pivot MRIP 11"'!D247</f>
        <v>255.38782301000001</v>
      </c>
      <c r="E244">
        <f>'Pivot MRIP 11"'!E247</f>
        <v>1.6690220816025017</v>
      </c>
      <c r="F244">
        <f>'Pivot MRIP 11"'!F247</f>
        <v>6</v>
      </c>
      <c r="G244">
        <f>'Pivot MRIP 11"'!G247</f>
        <v>3.3429711964597844</v>
      </c>
      <c r="H244">
        <f t="shared" si="43"/>
        <v>853.75413624899932</v>
      </c>
      <c r="I244">
        <f t="shared" si="44"/>
        <v>1424.9345056590507</v>
      </c>
    </row>
    <row r="245" spans="1:9" x14ac:dyDescent="0.25">
      <c r="A245">
        <f>'Pivot MRIP 11"'!A248</f>
        <v>2013</v>
      </c>
      <c r="B245" t="str">
        <f>'Pivot MRIP 11"'!B248</f>
        <v>1104820130812001</v>
      </c>
      <c r="C245">
        <f>'Pivot MRIP 11"'!C248</f>
        <v>39.413192780000003</v>
      </c>
      <c r="D245">
        <f>'Pivot MRIP 11"'!D248</f>
        <v>39.413192780000003</v>
      </c>
      <c r="E245">
        <f>'Pivot MRIP 11"'!E248</f>
        <v>1.2733096484701092</v>
      </c>
      <c r="F245">
        <f>'Pivot MRIP 11"'!F248</f>
        <v>12</v>
      </c>
      <c r="G245">
        <f>'Pivot MRIP 11"'!G248</f>
        <v>21.968686721626902</v>
      </c>
      <c r="H245">
        <f t="shared" si="43"/>
        <v>865.85608488290734</v>
      </c>
      <c r="I245">
        <f t="shared" si="44"/>
        <v>1102.5029070679598</v>
      </c>
    </row>
    <row r="246" spans="1:9" x14ac:dyDescent="0.25">
      <c r="A246">
        <f>'Pivot MRIP 11"'!A249</f>
        <v>2013</v>
      </c>
      <c r="B246" t="str">
        <f>'Pivot MRIP 11"'!B249</f>
        <v>1104820130822003</v>
      </c>
      <c r="C246">
        <f>'Pivot MRIP 11"'!C249</f>
        <v>203.62656688000001</v>
      </c>
      <c r="D246">
        <f>'Pivot MRIP 11"'!D249</f>
        <v>203.62656688000001</v>
      </c>
      <c r="E246">
        <f>'Pivot MRIP 11"'!E249</f>
        <v>0.84441310922369928</v>
      </c>
      <c r="F246">
        <f>'Pivot MRIP 11"'!F249</f>
        <v>4</v>
      </c>
      <c r="G246">
        <f>'Pivot MRIP 11"'!G249</f>
        <v>0.30194120167174154</v>
      </c>
      <c r="H246">
        <f t="shared" si="43"/>
        <v>61.483250296038449</v>
      </c>
      <c r="I246">
        <f t="shared" si="44"/>
        <v>51.917262547656755</v>
      </c>
    </row>
    <row r="247" spans="1:9" x14ac:dyDescent="0.25">
      <c r="A247">
        <f>'Pivot MRIP 11"'!A250</f>
        <v>2013</v>
      </c>
      <c r="B247" t="str">
        <f>'Pivot MRIP 11"'!B250</f>
        <v>1104820130825005</v>
      </c>
      <c r="C247">
        <f>'Pivot MRIP 11"'!C250</f>
        <v>157.83409259999999</v>
      </c>
      <c r="D247">
        <f>'Pivot MRIP 11"'!D250</f>
        <v>157.83409259999999</v>
      </c>
      <c r="E247">
        <f>'Pivot MRIP 11"'!E250</f>
        <v>0.84441310922369939</v>
      </c>
      <c r="F247">
        <f>'Pivot MRIP 11"'!F250</f>
        <v>6</v>
      </c>
      <c r="G247">
        <f>'Pivot MRIP 11"'!G250</f>
        <v>0.37742650208967687</v>
      </c>
      <c r="H247">
        <f t="shared" si="43"/>
        <v>59.570769480516148</v>
      </c>
      <c r="I247">
        <f t="shared" si="44"/>
        <v>50.302338675890901</v>
      </c>
    </row>
    <row r="248" spans="1:9" x14ac:dyDescent="0.25">
      <c r="A248">
        <f>'Pivot MRIP 11"'!A251</f>
        <v>2013</v>
      </c>
      <c r="B248" t="str">
        <f>'Pivot MRIP 11"'!B251</f>
        <v>1104820130825007</v>
      </c>
      <c r="C248">
        <f>'Pivot MRIP 11"'!C251</f>
        <v>215.57192501</v>
      </c>
      <c r="D248">
        <f>'Pivot MRIP 11"'!D251</f>
        <v>215.57192501</v>
      </c>
      <c r="E248">
        <f>'Pivot MRIP 11"'!E251</f>
        <v>0.84441310922369939</v>
      </c>
      <c r="F248">
        <f>'Pivot MRIP 11"'!F251</f>
        <v>3</v>
      </c>
      <c r="G248">
        <f>'Pivot MRIP 11"'!G251</f>
        <v>1.258088340298923E-2</v>
      </c>
      <c r="H248">
        <f t="shared" si="43"/>
        <v>2.7120852535087479</v>
      </c>
      <c r="I248">
        <f t="shared" si="44"/>
        <v>2.2901203413950668</v>
      </c>
    </row>
    <row r="249" spans="1:9" x14ac:dyDescent="0.25">
      <c r="A249">
        <f>'Pivot MRIP 11"'!A252</f>
        <v>2013</v>
      </c>
      <c r="B249" t="str">
        <f>'Pivot MRIP 11"'!B252</f>
        <v>1104820130830007</v>
      </c>
      <c r="C249">
        <f>'Pivot MRIP 11"'!C252</f>
        <v>510.61546694999998</v>
      </c>
      <c r="D249">
        <f>'Pivot MRIP 11"'!D252</f>
        <v>510.61546694999998</v>
      </c>
      <c r="E249">
        <f>'Pivot MRIP 11"'!E252</f>
        <v>0.84441310922369939</v>
      </c>
      <c r="F249">
        <f>'Pivot MRIP 11"'!F252</f>
        <v>3</v>
      </c>
      <c r="G249">
        <f>'Pivot MRIP 11"'!G252</f>
        <v>5.0323533611956919E-2</v>
      </c>
      <c r="H249">
        <f t="shared" si="43"/>
        <v>25.695974613843401</v>
      </c>
      <c r="I249">
        <f t="shared" si="44"/>
        <v>21.698017818208754</v>
      </c>
    </row>
    <row r="250" spans="1:9" x14ac:dyDescent="0.25">
      <c r="A250">
        <f>'Pivot MRIP 11"'!A253</f>
        <v>2013</v>
      </c>
      <c r="B250" t="str">
        <f>'Pivot MRIP 11"'!B253</f>
        <v>1104820130905003</v>
      </c>
      <c r="C250">
        <f>'Pivot MRIP 11"'!C253</f>
        <v>193.38874347999999</v>
      </c>
      <c r="D250">
        <f>'Pivot MRIP 11"'!D253</f>
        <v>193.38874347999999</v>
      </c>
      <c r="E250">
        <f>'Pivot MRIP 11"'!E253</f>
        <v>0.84441310922369939</v>
      </c>
      <c r="F250">
        <f>'Pivot MRIP 11"'!F253</f>
        <v>4</v>
      </c>
      <c r="G250">
        <f>'Pivot MRIP 11"'!G253</f>
        <v>2.516176680597846E-2</v>
      </c>
      <c r="H250">
        <f t="shared" si="43"/>
        <v>4.8660024663449466</v>
      </c>
      <c r="I250">
        <f t="shared" si="44"/>
        <v>4.1089162720965264</v>
      </c>
    </row>
    <row r="251" spans="1:9" x14ac:dyDescent="0.25">
      <c r="A251">
        <f>'Pivot MRIP 11"'!A254</f>
        <v>2013</v>
      </c>
      <c r="B251" t="str">
        <f>'Pivot MRIP 11"'!B254</f>
        <v>1104820130905007</v>
      </c>
      <c r="C251">
        <f>'Pivot MRIP 11"'!C254</f>
        <v>193.38874347999999</v>
      </c>
      <c r="D251">
        <f>'Pivot MRIP 11"'!D254</f>
        <v>193.38874347999999</v>
      </c>
      <c r="E251">
        <f>'Pivot MRIP 11"'!E254</f>
        <v>0.93696461429055045</v>
      </c>
      <c r="F251">
        <f>'Pivot MRIP 11"'!F254</f>
        <v>2</v>
      </c>
      <c r="G251">
        <f>'Pivot MRIP 11"'!G254</f>
        <v>8.0029646568999997</v>
      </c>
      <c r="H251">
        <f t="shared" si="43"/>
        <v>1547.6832791127401</v>
      </c>
      <c r="I251">
        <f t="shared" si="44"/>
        <v>1450.1244666578029</v>
      </c>
    </row>
    <row r="252" spans="1:9" x14ac:dyDescent="0.25">
      <c r="A252">
        <f>'Pivot MRIP 11"'!A255</f>
        <v>2013</v>
      </c>
      <c r="B252" t="str">
        <f>'Pivot MRIP 11"'!B255</f>
        <v>1104820130906005</v>
      </c>
      <c r="C252">
        <f>'Pivot MRIP 11"'!C255</f>
        <v>296.44385718000001</v>
      </c>
      <c r="D252">
        <f>'Pivot MRIP 11"'!D255</f>
        <v>296.44385718000001</v>
      </c>
      <c r="E252">
        <f>'Pivot MRIP 11"'!E255</f>
        <v>0.84441310922369928</v>
      </c>
      <c r="F252">
        <f>'Pivot MRIP 11"'!F255</f>
        <v>1</v>
      </c>
      <c r="G252">
        <f>'Pivot MRIP 11"'!G255</f>
        <v>7.5485300417935386E-2</v>
      </c>
      <c r="H252">
        <f t="shared" si="43"/>
        <v>22.377153616283831</v>
      </c>
      <c r="I252">
        <f t="shared" si="44"/>
        <v>18.895561860702575</v>
      </c>
    </row>
    <row r="253" spans="1:9" x14ac:dyDescent="0.25">
      <c r="A253">
        <f>'Pivot MRIP 11"'!A256</f>
        <v>2013</v>
      </c>
      <c r="B253" t="str">
        <f>'Pivot MRIP 11"'!B256</f>
        <v>1104820130906006</v>
      </c>
      <c r="C253">
        <f>'Pivot MRIP 11"'!C256</f>
        <v>296.44385718000001</v>
      </c>
      <c r="D253">
        <f>'Pivot MRIP 11"'!D256</f>
        <v>296.44385718000001</v>
      </c>
      <c r="E253">
        <f>'Pivot MRIP 11"'!E256</f>
        <v>0.84441310922369939</v>
      </c>
      <c r="F253">
        <f>'Pivot MRIP 11"'!F256</f>
        <v>2</v>
      </c>
      <c r="G253">
        <f>'Pivot MRIP 11"'!G256</f>
        <v>1.258088340298923E-2</v>
      </c>
      <c r="H253">
        <f t="shared" si="43"/>
        <v>3.7295256027139718</v>
      </c>
      <c r="I253">
        <f t="shared" si="44"/>
        <v>3.1492603101170964</v>
      </c>
    </row>
    <row r="254" spans="1:9" x14ac:dyDescent="0.25">
      <c r="A254">
        <f>'Pivot MRIP 11"'!A257</f>
        <v>2013</v>
      </c>
      <c r="B254" t="str">
        <f>'Pivot MRIP 11"'!B257</f>
        <v>1104820130910003</v>
      </c>
      <c r="C254">
        <f>'Pivot MRIP 11"'!C257</f>
        <v>1532.2391588999999</v>
      </c>
      <c r="D254">
        <f>'Pivot MRIP 11"'!D257</f>
        <v>1532.2391588999999</v>
      </c>
      <c r="E254">
        <f>'Pivot MRIP 11"'!E257</f>
        <v>0.84441310922369939</v>
      </c>
      <c r="F254">
        <f>'Pivot MRIP 11"'!F257</f>
        <v>3</v>
      </c>
      <c r="G254">
        <f>'Pivot MRIP 11"'!G257</f>
        <v>0.18871325104483844</v>
      </c>
      <c r="H254">
        <f t="shared" si="43"/>
        <v>289.15383305422779</v>
      </c>
      <c r="I254">
        <f t="shared" si="44"/>
        <v>244.165287213271</v>
      </c>
    </row>
    <row r="255" spans="1:9" x14ac:dyDescent="0.25">
      <c r="A255">
        <f>'Pivot MRIP 11"'!A258</f>
        <v>2013</v>
      </c>
      <c r="B255" t="str">
        <f>'Pivot MRIP 11"'!B258</f>
        <v>1104820130928005</v>
      </c>
      <c r="C255">
        <f>'Pivot MRIP 11"'!C258</f>
        <v>206.33267848</v>
      </c>
      <c r="D255">
        <f>'Pivot MRIP 11"'!D258</f>
        <v>206.33267848</v>
      </c>
      <c r="E255">
        <f>'Pivot MRIP 11"'!E258</f>
        <v>0.84441310922369939</v>
      </c>
      <c r="F255">
        <f>'Pivot MRIP 11"'!F258</f>
        <v>6</v>
      </c>
      <c r="G255">
        <f>'Pivot MRIP 11"'!G258</f>
        <v>0.25161766805978458</v>
      </c>
      <c r="H255">
        <f t="shared" si="43"/>
        <v>51.916947403666896</v>
      </c>
      <c r="I255">
        <f t="shared" si="44"/>
        <v>43.839350978533631</v>
      </c>
    </row>
    <row r="256" spans="1:9" x14ac:dyDescent="0.25">
      <c r="A256">
        <f>'Pivot MRIP 11"'!A259</f>
        <v>2013</v>
      </c>
      <c r="B256" t="str">
        <f>'Pivot MRIP 11"'!B259</f>
        <v>1104820130928008</v>
      </c>
      <c r="C256">
        <f>'Pivot MRIP 11"'!C259</f>
        <v>444.67772015000003</v>
      </c>
      <c r="D256">
        <f>'Pivot MRIP 11"'!D259</f>
        <v>444.67772015000003</v>
      </c>
      <c r="E256">
        <f>'Pivot MRIP 11"'!E259</f>
        <v>0.84441310922369939</v>
      </c>
      <c r="F256">
        <f>'Pivot MRIP 11"'!F259</f>
        <v>5</v>
      </c>
      <c r="G256">
        <f>'Pivot MRIP 11"'!G259</f>
        <v>2.516176680597846E-2</v>
      </c>
      <c r="H256">
        <f t="shared" si="43"/>
        <v>11.188877098228449</v>
      </c>
      <c r="I256">
        <f t="shared" si="44"/>
        <v>9.4480344992369272</v>
      </c>
    </row>
    <row r="257" spans="1:9" x14ac:dyDescent="0.25">
      <c r="A257">
        <f>'Pivot MRIP 11"'!A260</f>
        <v>2013</v>
      </c>
      <c r="B257" t="str">
        <f>'Pivot MRIP 11"'!B260</f>
        <v>1104820130928015</v>
      </c>
      <c r="C257">
        <f>'Pivot MRIP 11"'!C260</f>
        <v>240.38197015</v>
      </c>
      <c r="D257">
        <f>'Pivot MRIP 11"'!D260</f>
        <v>240.38197015</v>
      </c>
      <c r="E257">
        <f>'Pivot MRIP 11"'!E260</f>
        <v>0.84441310922369939</v>
      </c>
      <c r="F257">
        <f>'Pivot MRIP 11"'!F260</f>
        <v>2</v>
      </c>
      <c r="G257">
        <f>'Pivot MRIP 11"'!G260</f>
        <v>5.0323533611956919E-2</v>
      </c>
      <c r="H257">
        <f t="shared" si="43"/>
        <v>12.096870154551949</v>
      </c>
      <c r="I257">
        <f t="shared" si="44"/>
        <v>10.214755739080584</v>
      </c>
    </row>
    <row r="258" spans="1:9" x14ac:dyDescent="0.25">
      <c r="A258">
        <f>'Pivot MRIP 11"'!A261</f>
        <v>2013</v>
      </c>
      <c r="B258" t="str">
        <f>'Pivot MRIP 11"'!B261</f>
        <v>1104820130928017</v>
      </c>
      <c r="C258">
        <f>'Pivot MRIP 11"'!C261</f>
        <v>172.28338682</v>
      </c>
      <c r="D258">
        <f>'Pivot MRIP 11"'!D261</f>
        <v>172.28338682</v>
      </c>
      <c r="E258">
        <f>'Pivot MRIP 11"'!E261</f>
        <v>0.84441310922369928</v>
      </c>
      <c r="F258">
        <f>'Pivot MRIP 11"'!F261</f>
        <v>4</v>
      </c>
      <c r="G258">
        <f>'Pivot MRIP 11"'!G261</f>
        <v>3.7742650208967693E-2</v>
      </c>
      <c r="H258">
        <f t="shared" ref="H258:H321" si="45">G258*C258</f>
        <v>6.5024316055635349</v>
      </c>
      <c r="I258">
        <f t="shared" ref="I258:I321" si="46">E258*H258</f>
        <v>5.4907384895683551</v>
      </c>
    </row>
    <row r="259" spans="1:9" x14ac:dyDescent="0.25">
      <c r="A259">
        <f>'Pivot MRIP 11"'!A262</f>
        <v>2013</v>
      </c>
      <c r="B259" t="str">
        <f>'Pivot MRIP 11"'!B262</f>
        <v>1104820131005004</v>
      </c>
      <c r="C259">
        <f>'Pivot MRIP 11"'!C262</f>
        <v>241.23939424</v>
      </c>
      <c r="D259">
        <f>'Pivot MRIP 11"'!D262</f>
        <v>241.23939424</v>
      </c>
      <c r="E259">
        <f>'Pivot MRIP 11"'!E262</f>
        <v>0.84441310922369939</v>
      </c>
      <c r="F259">
        <f>'Pivot MRIP 11"'!F262</f>
        <v>1</v>
      </c>
      <c r="G259">
        <f>'Pivot MRIP 11"'!G262</f>
        <v>2.516176680597846E-2</v>
      </c>
      <c r="H259">
        <f t="shared" si="45"/>
        <v>6.0700093822823833</v>
      </c>
      <c r="I259">
        <f t="shared" si="46"/>
        <v>5.125595495510094</v>
      </c>
    </row>
    <row r="260" spans="1:9" x14ac:dyDescent="0.25">
      <c r="A260">
        <f>'Pivot MRIP 11"'!A263</f>
        <v>2013</v>
      </c>
      <c r="B260" t="str">
        <f>'Pivot MRIP 11"'!B263</f>
        <v>1104820131006003</v>
      </c>
      <c r="C260">
        <f>'Pivot MRIP 11"'!C263</f>
        <v>1114.1008657</v>
      </c>
      <c r="D260">
        <f>'Pivot MRIP 11"'!D263</f>
        <v>1114.1008657</v>
      </c>
      <c r="E260">
        <f>'Pivot MRIP 11"'!E263</f>
        <v>0.84441310922369939</v>
      </c>
      <c r="F260">
        <f>'Pivot MRIP 11"'!F263</f>
        <v>2</v>
      </c>
      <c r="G260">
        <f>'Pivot MRIP 11"'!G263</f>
        <v>1.258088340298923E-2</v>
      </c>
      <c r="H260">
        <f t="shared" si="45"/>
        <v>14.016373090541062</v>
      </c>
      <c r="I260">
        <f t="shared" si="46"/>
        <v>11.835609181423171</v>
      </c>
    </row>
    <row r="261" spans="1:9" x14ac:dyDescent="0.25">
      <c r="A261">
        <f>'Pivot MRIP 11"'!A264</f>
        <v>2013</v>
      </c>
      <c r="B261" t="str">
        <f>'Pivot MRIP 11"'!B264</f>
        <v>1104820131006004</v>
      </c>
      <c r="C261">
        <f>'Pivot MRIP 11"'!C264</f>
        <v>1035.1639637999999</v>
      </c>
      <c r="D261">
        <f>'Pivot MRIP 11"'!D264</f>
        <v>1035.1639637999999</v>
      </c>
      <c r="E261">
        <f>'Pivot MRIP 11"'!E264</f>
        <v>0.84441310922369939</v>
      </c>
      <c r="F261">
        <f>'Pivot MRIP 11"'!F264</f>
        <v>4</v>
      </c>
      <c r="G261">
        <f>'Pivot MRIP 11"'!G264</f>
        <v>2.516176680597846E-2</v>
      </c>
      <c r="H261">
        <f t="shared" si="45"/>
        <v>26.046554263087927</v>
      </c>
      <c r="I261">
        <f t="shared" si="46"/>
        <v>21.994051869857877</v>
      </c>
    </row>
    <row r="262" spans="1:9" x14ac:dyDescent="0.25">
      <c r="A262">
        <f>'Pivot MRIP 11"'!A265</f>
        <v>2013</v>
      </c>
      <c r="B262" t="str">
        <f>'Pivot MRIP 11"'!B265</f>
        <v>1104820131009019</v>
      </c>
      <c r="C262">
        <f>'Pivot MRIP 11"'!C265</f>
        <v>470.28145984000002</v>
      </c>
      <c r="D262">
        <f>'Pivot MRIP 11"'!D265</f>
        <v>470.28145984000002</v>
      </c>
      <c r="E262">
        <f>'Pivot MRIP 11"'!E265</f>
        <v>0.84441310922369939</v>
      </c>
      <c r="F262">
        <f>'Pivot MRIP 11"'!F265</f>
        <v>1</v>
      </c>
      <c r="G262">
        <f>'Pivot MRIP 11"'!G265</f>
        <v>1.258088340298923E-2</v>
      </c>
      <c r="H262">
        <f t="shared" si="45"/>
        <v>5.9165562128346023</v>
      </c>
      <c r="I262">
        <f t="shared" si="46"/>
        <v>4.9960176275764621</v>
      </c>
    </row>
    <row r="263" spans="1:9" x14ac:dyDescent="0.25">
      <c r="A263">
        <f>'Pivot MRIP 11"'!A266</f>
        <v>2013</v>
      </c>
      <c r="B263" t="str">
        <f>'Pivot MRIP 11"'!B266</f>
        <v>1104820131014001</v>
      </c>
      <c r="C263">
        <f>'Pivot MRIP 11"'!C266</f>
        <v>176.05597152999999</v>
      </c>
      <c r="D263">
        <f>'Pivot MRIP 11"'!D266</f>
        <v>176.05597152999999</v>
      </c>
      <c r="E263">
        <f>'Pivot MRIP 11"'!E266</f>
        <v>0.84441310922369939</v>
      </c>
      <c r="F263">
        <f>'Pivot MRIP 11"'!F266</f>
        <v>2</v>
      </c>
      <c r="G263">
        <f>'Pivot MRIP 11"'!G266</f>
        <v>2.516176680597846E-2</v>
      </c>
      <c r="H263">
        <f t="shared" si="45"/>
        <v>4.4298793004378423</v>
      </c>
      <c r="I263">
        <f t="shared" si="46"/>
        <v>3.7406481535684248</v>
      </c>
    </row>
    <row r="264" spans="1:9" x14ac:dyDescent="0.25">
      <c r="A264">
        <f>'Pivot MRIP 11"'!A267</f>
        <v>2013</v>
      </c>
      <c r="B264" t="str">
        <f>'Pivot MRIP 11"'!B267</f>
        <v>1104820131020011</v>
      </c>
      <c r="C264">
        <f>'Pivot MRIP 11"'!C267</f>
        <v>190.09557724000001</v>
      </c>
      <c r="D264">
        <f>'Pivot MRIP 11"'!D267</f>
        <v>190.09557724000001</v>
      </c>
      <c r="E264">
        <f>'Pivot MRIP 11"'!E267</f>
        <v>0.84441310922369928</v>
      </c>
      <c r="F264">
        <f>'Pivot MRIP 11"'!F267</f>
        <v>1</v>
      </c>
      <c r="G264">
        <f>'Pivot MRIP 11"'!G267</f>
        <v>2.5270692203935227E-2</v>
      </c>
      <c r="H264">
        <f t="shared" si="45"/>
        <v>4.803846821761435</v>
      </c>
      <c r="I264">
        <f t="shared" si="46"/>
        <v>4.0564312309979593</v>
      </c>
    </row>
    <row r="265" spans="1:9" x14ac:dyDescent="0.25">
      <c r="A265">
        <f>'Pivot MRIP 11"'!A268</f>
        <v>2013</v>
      </c>
      <c r="B265" t="str">
        <f>'Pivot MRIP 11"'!B268</f>
        <v>1104820131025002</v>
      </c>
      <c r="C265">
        <f>'Pivot MRIP 11"'!C268</f>
        <v>576.86246940000001</v>
      </c>
      <c r="D265">
        <f>'Pivot MRIP 11"'!D268</f>
        <v>576.86246940000001</v>
      </c>
      <c r="E265">
        <f>'Pivot MRIP 11"'!E268</f>
        <v>0.84441310922369939</v>
      </c>
      <c r="F265">
        <f>'Pivot MRIP 11"'!F268</f>
        <v>3</v>
      </c>
      <c r="G265">
        <f>'Pivot MRIP 11"'!G268</f>
        <v>2.516176680597846E-2</v>
      </c>
      <c r="H265">
        <f t="shared" si="45"/>
        <v>14.514878934163685</v>
      </c>
      <c r="I265">
        <f t="shared" si="46"/>
        <v>12.256554050802732</v>
      </c>
    </row>
    <row r="266" spans="1:9" x14ac:dyDescent="0.25">
      <c r="A266">
        <f>'Pivot MRIP 11"'!A269</f>
        <v>2013</v>
      </c>
      <c r="B266" t="str">
        <f>'Pivot MRIP 11"'!B269</f>
        <v>1104820131026002</v>
      </c>
      <c r="C266">
        <f>'Pivot MRIP 11"'!C269</f>
        <v>215.16693549999999</v>
      </c>
      <c r="D266">
        <f>'Pivot MRIP 11"'!D269</f>
        <v>215.16693549999999</v>
      </c>
      <c r="E266">
        <f>'Pivot MRIP 11"'!E269</f>
        <v>0.84441310922369939</v>
      </c>
      <c r="F266">
        <f>'Pivot MRIP 11"'!F269</f>
        <v>3</v>
      </c>
      <c r="G266">
        <f>'Pivot MRIP 11"'!G269</f>
        <v>1.258088340298923E-2</v>
      </c>
      <c r="H266">
        <f t="shared" si="45"/>
        <v>2.706990127704004</v>
      </c>
      <c r="I266">
        <f t="shared" si="46"/>
        <v>2.285817950372397</v>
      </c>
    </row>
    <row r="267" spans="1:9" x14ac:dyDescent="0.25">
      <c r="A267">
        <f>'Pivot MRIP 11"'!A270</f>
        <v>2013</v>
      </c>
      <c r="B267" t="str">
        <f>'Pivot MRIP 11"'!B270</f>
        <v>1104820131026008</v>
      </c>
      <c r="C267">
        <f>'Pivot MRIP 11"'!C270</f>
        <v>141.17884749000001</v>
      </c>
      <c r="D267">
        <f>'Pivot MRIP 11"'!D270</f>
        <v>141.17884749000001</v>
      </c>
      <c r="E267">
        <f>'Pivot MRIP 11"'!E270</f>
        <v>0.84441310922369939</v>
      </c>
      <c r="F267">
        <f>'Pivot MRIP 11"'!F270</f>
        <v>2</v>
      </c>
      <c r="G267">
        <f>'Pivot MRIP 11"'!G270</f>
        <v>1.258088340298923E-2</v>
      </c>
      <c r="H267">
        <f t="shared" si="45"/>
        <v>1.7761546192400888</v>
      </c>
      <c r="I267">
        <f t="shared" si="46"/>
        <v>1.4998082444945593</v>
      </c>
    </row>
    <row r="268" spans="1:9" x14ac:dyDescent="0.25">
      <c r="A268">
        <f>'Pivot MRIP 11"'!A271</f>
        <v>2013</v>
      </c>
      <c r="B268" t="str">
        <f>'Pivot MRIP 11"'!B271</f>
        <v>1104820131027007</v>
      </c>
      <c r="C268">
        <f>'Pivot MRIP 11"'!C271</f>
        <v>735.14188618000003</v>
      </c>
      <c r="D268">
        <f>'Pivot MRIP 11"'!D271</f>
        <v>735.14188618000003</v>
      </c>
      <c r="E268">
        <f>'Pivot MRIP 11"'!E271</f>
        <v>2.0943914908553625</v>
      </c>
      <c r="F268">
        <f>'Pivot MRIP 11"'!F271</f>
        <v>2</v>
      </c>
      <c r="G268">
        <f>'Pivot MRIP 11"'!G271</f>
        <v>1.0018396889000001</v>
      </c>
      <c r="H268">
        <f t="shared" si="45"/>
        <v>736.49431854793045</v>
      </c>
      <c r="I268">
        <f t="shared" si="46"/>
        <v>1542.5074338301042</v>
      </c>
    </row>
    <row r="269" spans="1:9" x14ac:dyDescent="0.25">
      <c r="A269">
        <f>'Pivot MRIP 11"'!A272</f>
        <v>2013</v>
      </c>
      <c r="B269" t="str">
        <f>'Pivot MRIP 11"'!B272</f>
        <v>1104820131115002</v>
      </c>
      <c r="C269">
        <f>'Pivot MRIP 11"'!C272</f>
        <v>37.942130616</v>
      </c>
      <c r="D269">
        <f>'Pivot MRIP 11"'!D272</f>
        <v>37.942130616</v>
      </c>
      <c r="E269">
        <f>'Pivot MRIP 11"'!E272</f>
        <v>0.84441310922369939</v>
      </c>
      <c r="F269">
        <f>'Pivot MRIP 11"'!F272</f>
        <v>2</v>
      </c>
      <c r="G269">
        <f>'Pivot MRIP 11"'!G272</f>
        <v>1.258088340298923E-2</v>
      </c>
      <c r="H269">
        <f t="shared" si="45"/>
        <v>0.47734552134088393</v>
      </c>
      <c r="I269">
        <f t="shared" si="46"/>
        <v>0.40307681584946353</v>
      </c>
    </row>
    <row r="270" spans="1:9" x14ac:dyDescent="0.25">
      <c r="A270">
        <f>'Pivot MRIP 11"'!A273</f>
        <v>2013</v>
      </c>
      <c r="B270" t="str">
        <f>'Pivot MRIP 11"'!B273</f>
        <v>1104820131115003</v>
      </c>
      <c r="C270">
        <f>'Pivot MRIP 11"'!C273</f>
        <v>37.942130616</v>
      </c>
      <c r="D270">
        <f>'Pivot MRIP 11"'!D273</f>
        <v>37.942130616</v>
      </c>
      <c r="E270">
        <f>'Pivot MRIP 11"'!E273</f>
        <v>0.84441310922369928</v>
      </c>
      <c r="F270">
        <f>'Pivot MRIP 11"'!F273</f>
        <v>2</v>
      </c>
      <c r="G270">
        <f>'Pivot MRIP 11"'!G273</f>
        <v>3.7742650208967693E-2</v>
      </c>
      <c r="H270">
        <f t="shared" si="45"/>
        <v>1.432036564022652</v>
      </c>
      <c r="I270">
        <f t="shared" si="46"/>
        <v>1.2092304475483906</v>
      </c>
    </row>
    <row r="271" spans="1:9" x14ac:dyDescent="0.25">
      <c r="A271">
        <f>'Pivot MRIP 11"'!A274</f>
        <v>2013</v>
      </c>
      <c r="B271" t="str">
        <f>'Pivot MRIP 11"'!B274</f>
        <v>1104820131117010</v>
      </c>
      <c r="C271">
        <f>'Pivot MRIP 11"'!C274</f>
        <v>101.21006294999999</v>
      </c>
      <c r="D271">
        <f>'Pivot MRIP 11"'!D274</f>
        <v>101.21006294999999</v>
      </c>
      <c r="E271">
        <f>'Pivot MRIP 11"'!E274</f>
        <v>0.84441310922369928</v>
      </c>
      <c r="F271">
        <f>'Pivot MRIP 11"'!F274</f>
        <v>1</v>
      </c>
      <c r="G271">
        <f>'Pivot MRIP 11"'!G274</f>
        <v>3.7742650208967693E-2</v>
      </c>
      <c r="H271">
        <f t="shared" si="45"/>
        <v>3.8199360035494507</v>
      </c>
      <c r="I271">
        <f t="shared" si="46"/>
        <v>3.2256040377927437</v>
      </c>
    </row>
    <row r="272" spans="1:9" x14ac:dyDescent="0.25">
      <c r="A272">
        <f>'Pivot MRIP 11"'!A275</f>
        <v>2013</v>
      </c>
      <c r="B272" t="str">
        <f>'Pivot MRIP 11"'!B275</f>
        <v>1104920130505003</v>
      </c>
      <c r="C272">
        <f>'Pivot MRIP 11"'!C275</f>
        <v>149.49420183000001</v>
      </c>
      <c r="D272">
        <f>'Pivot MRIP 11"'!D275</f>
        <v>149.49420183000001</v>
      </c>
      <c r="E272">
        <f>'Pivot MRIP 11"'!E275</f>
        <v>0.84441310922369928</v>
      </c>
      <c r="F272">
        <f>'Pivot MRIP 11"'!F275</f>
        <v>4</v>
      </c>
      <c r="G272">
        <f>'Pivot MRIP 11"'!G275</f>
        <v>0.13838971743288153</v>
      </c>
      <c r="H272">
        <f t="shared" si="45"/>
        <v>20.688460349107864</v>
      </c>
      <c r="I272">
        <f t="shared" si="46"/>
        <v>17.469607128441389</v>
      </c>
    </row>
    <row r="273" spans="1:9" x14ac:dyDescent="0.25">
      <c r="A273">
        <f>'Pivot MRIP 11"'!A276</f>
        <v>2013</v>
      </c>
      <c r="B273" t="str">
        <f>'Pivot MRIP 11"'!B276</f>
        <v>1104920130518001</v>
      </c>
      <c r="C273">
        <f>'Pivot MRIP 11"'!C276</f>
        <v>721.31033387000002</v>
      </c>
      <c r="D273">
        <f>'Pivot MRIP 11"'!D276</f>
        <v>721.31033387000002</v>
      </c>
      <c r="E273">
        <f>'Pivot MRIP 11"'!E276</f>
        <v>0.84441310922369939</v>
      </c>
      <c r="F273">
        <f>'Pivot MRIP 11"'!F276</f>
        <v>4</v>
      </c>
      <c r="G273">
        <f>'Pivot MRIP 11"'!G276</f>
        <v>2.516176680597846E-2</v>
      </c>
      <c r="H273">
        <f t="shared" si="45"/>
        <v>18.149442415579408</v>
      </c>
      <c r="I273">
        <f t="shared" si="46"/>
        <v>15.325627100815897</v>
      </c>
    </row>
    <row r="274" spans="1:9" x14ac:dyDescent="0.25">
      <c r="A274">
        <f>'Pivot MRIP 11"'!A277</f>
        <v>2013</v>
      </c>
      <c r="B274" t="str">
        <f>'Pivot MRIP 11"'!B277</f>
        <v>1104920130518003</v>
      </c>
      <c r="C274">
        <f>'Pivot MRIP 11"'!C277</f>
        <v>721.31033387000002</v>
      </c>
      <c r="D274">
        <f>'Pivot MRIP 11"'!D277</f>
        <v>721.31033387000002</v>
      </c>
      <c r="E274">
        <f>'Pivot MRIP 11"'!E277</f>
        <v>0.84441310922369939</v>
      </c>
      <c r="F274">
        <f>'Pivot MRIP 11"'!F277</f>
        <v>3</v>
      </c>
      <c r="G274">
        <f>'Pivot MRIP 11"'!G277</f>
        <v>5.0323533611956919E-2</v>
      </c>
      <c r="H274">
        <f t="shared" si="45"/>
        <v>36.298884831158816</v>
      </c>
      <c r="I274">
        <f t="shared" si="46"/>
        <v>30.651254201631794</v>
      </c>
    </row>
    <row r="275" spans="1:9" x14ac:dyDescent="0.25">
      <c r="A275">
        <f>'Pivot MRIP 11"'!A278</f>
        <v>2013</v>
      </c>
      <c r="B275" t="str">
        <f>'Pivot MRIP 11"'!B278</f>
        <v>1104920130601007</v>
      </c>
      <c r="C275">
        <f>'Pivot MRIP 11"'!C278</f>
        <v>51.242677137999998</v>
      </c>
      <c r="D275">
        <f>'Pivot MRIP 11"'!D278</f>
        <v>51.242677137999998</v>
      </c>
      <c r="E275">
        <f>'Pivot MRIP 11"'!E278</f>
        <v>1.3418990202816499</v>
      </c>
      <c r="F275">
        <f>'Pivot MRIP 11"'!F278</f>
        <v>36</v>
      </c>
      <c r="G275">
        <f>'Pivot MRIP 11"'!G278</f>
        <v>30.176132367641848</v>
      </c>
      <c r="H275">
        <f t="shared" si="45"/>
        <v>1546.3058081886227</v>
      </c>
      <c r="I275">
        <f t="shared" si="46"/>
        <v>2074.9862490641376</v>
      </c>
    </row>
    <row r="276" spans="1:9" x14ac:dyDescent="0.25">
      <c r="A276">
        <f>'Pivot MRIP 11"'!A279</f>
        <v>2013</v>
      </c>
      <c r="B276" t="str">
        <f>'Pivot MRIP 11"'!B279</f>
        <v>1104920130602017</v>
      </c>
      <c r="C276">
        <f>'Pivot MRIP 11"'!C279</f>
        <v>211.99782368000001</v>
      </c>
      <c r="D276">
        <f>'Pivot MRIP 11"'!D279</f>
        <v>211.99782368000001</v>
      </c>
      <c r="E276">
        <f>'Pivot MRIP 11"'!E279</f>
        <v>0.84441310922369928</v>
      </c>
      <c r="F276">
        <f>'Pivot MRIP 11"'!F279</f>
        <v>9</v>
      </c>
      <c r="G276">
        <f>'Pivot MRIP 11"'!G279</f>
        <v>0.15097060083587077</v>
      </c>
      <c r="H276">
        <f t="shared" si="45"/>
        <v>32.005438816866594</v>
      </c>
      <c r="I276">
        <f t="shared" si="46"/>
        <v>27.025812103419195</v>
      </c>
    </row>
    <row r="277" spans="1:9" x14ac:dyDescent="0.25">
      <c r="A277">
        <f>'Pivot MRIP 11"'!A280</f>
        <v>2013</v>
      </c>
      <c r="B277" t="str">
        <f>'Pivot MRIP 11"'!B280</f>
        <v>1104920130628001</v>
      </c>
      <c r="C277">
        <f>'Pivot MRIP 11"'!C280</f>
        <v>218.04441987000001</v>
      </c>
      <c r="D277">
        <f>'Pivot MRIP 11"'!D280</f>
        <v>218.04441987000001</v>
      </c>
      <c r="E277">
        <f>'Pivot MRIP 11"'!E280</f>
        <v>0.84441310922369928</v>
      </c>
      <c r="F277">
        <f>'Pivot MRIP 11"'!F280</f>
        <v>4</v>
      </c>
      <c r="G277">
        <f>'Pivot MRIP 11"'!G280</f>
        <v>7.5485300417935386E-2</v>
      </c>
      <c r="H277">
        <f t="shared" si="45"/>
        <v>16.459148538341392</v>
      </c>
      <c r="I277">
        <f t="shared" si="46"/>
        <v>13.898320792435561</v>
      </c>
    </row>
    <row r="278" spans="1:9" x14ac:dyDescent="0.25">
      <c r="A278">
        <f>'Pivot MRIP 11"'!A281</f>
        <v>2013</v>
      </c>
      <c r="B278" t="str">
        <f>'Pivot MRIP 11"'!B281</f>
        <v>1104920130707023</v>
      </c>
      <c r="C278">
        <f>'Pivot MRIP 11"'!C281</f>
        <v>176.06928664</v>
      </c>
      <c r="D278">
        <f>'Pivot MRIP 11"'!D281</f>
        <v>176.06928664</v>
      </c>
      <c r="E278">
        <f>'Pivot MRIP 11"'!E281</f>
        <v>0.84441310922369939</v>
      </c>
      <c r="F278">
        <f>'Pivot MRIP 11"'!F281</f>
        <v>4</v>
      </c>
      <c r="G278">
        <f>'Pivot MRIP 11"'!G281</f>
        <v>1.258088340298923E-2</v>
      </c>
      <c r="H278">
        <f t="shared" si="45"/>
        <v>2.2151071660653292</v>
      </c>
      <c r="I278">
        <f t="shared" si="46"/>
        <v>1.870465529360922</v>
      </c>
    </row>
    <row r="279" spans="1:9" x14ac:dyDescent="0.25">
      <c r="A279">
        <f>'Pivot MRIP 11"'!A282</f>
        <v>2013</v>
      </c>
      <c r="B279" t="str">
        <f>'Pivot MRIP 11"'!B282</f>
        <v>1104920130707040</v>
      </c>
      <c r="C279">
        <f>'Pivot MRIP 11"'!C282</f>
        <v>176.06928664</v>
      </c>
      <c r="D279">
        <f>'Pivot MRIP 11"'!D282</f>
        <v>176.06928664</v>
      </c>
      <c r="E279">
        <f>'Pivot MRIP 11"'!E282</f>
        <v>0.84441310922369939</v>
      </c>
      <c r="F279">
        <f>'Pivot MRIP 11"'!F282</f>
        <v>3</v>
      </c>
      <c r="G279">
        <f>'Pivot MRIP 11"'!G282</f>
        <v>1.258088340298923E-2</v>
      </c>
      <c r="H279">
        <f t="shared" si="45"/>
        <v>2.2151071660653292</v>
      </c>
      <c r="I279">
        <f t="shared" si="46"/>
        <v>1.870465529360922</v>
      </c>
    </row>
    <row r="280" spans="1:9" x14ac:dyDescent="0.25">
      <c r="A280">
        <f>'Pivot MRIP 11"'!A283</f>
        <v>2013</v>
      </c>
      <c r="B280" t="str">
        <f>'Pivot MRIP 11"'!B283</f>
        <v>1104920130707049</v>
      </c>
      <c r="C280">
        <f>'Pivot MRIP 11"'!C283</f>
        <v>176.06928664</v>
      </c>
      <c r="D280">
        <f>'Pivot MRIP 11"'!D283</f>
        <v>176.06928664</v>
      </c>
      <c r="E280">
        <f>'Pivot MRIP 11"'!E283</f>
        <v>0.84441310922369939</v>
      </c>
      <c r="F280">
        <f>'Pivot MRIP 11"'!F283</f>
        <v>25</v>
      </c>
      <c r="G280">
        <f>'Pivot MRIP 11"'!G283</f>
        <v>0.37742650208967687</v>
      </c>
      <c r="H280">
        <f t="shared" si="45"/>
        <v>66.453214981959874</v>
      </c>
      <c r="I280">
        <f t="shared" si="46"/>
        <v>56.113965880827656</v>
      </c>
    </row>
    <row r="281" spans="1:9" x14ac:dyDescent="0.25">
      <c r="A281">
        <f>'Pivot MRIP 11"'!A284</f>
        <v>2013</v>
      </c>
      <c r="B281" t="str">
        <f>'Pivot MRIP 11"'!B284</f>
        <v>1104920130712001</v>
      </c>
      <c r="C281">
        <f>'Pivot MRIP 11"'!C284</f>
        <v>107.79387019000001</v>
      </c>
      <c r="D281">
        <f>'Pivot MRIP 11"'!D284</f>
        <v>107.79387019000001</v>
      </c>
      <c r="E281">
        <f>'Pivot MRIP 11"'!E284</f>
        <v>0.84441310922369939</v>
      </c>
      <c r="F281">
        <f>'Pivot MRIP 11"'!F284</f>
        <v>3</v>
      </c>
      <c r="G281">
        <f>'Pivot MRIP 11"'!G284</f>
        <v>0.25161766805978458</v>
      </c>
      <c r="H281">
        <f t="shared" si="45"/>
        <v>27.122842248346931</v>
      </c>
      <c r="I281">
        <f t="shared" si="46"/>
        <v>22.902883553910545</v>
      </c>
    </row>
    <row r="282" spans="1:9" x14ac:dyDescent="0.25">
      <c r="A282">
        <f>'Pivot MRIP 11"'!A285</f>
        <v>2013</v>
      </c>
      <c r="B282" t="str">
        <f>'Pivot MRIP 11"'!B285</f>
        <v>1104920130719001</v>
      </c>
      <c r="C282">
        <f>'Pivot MRIP 11"'!C285</f>
        <v>124.67115866</v>
      </c>
      <c r="D282">
        <f>'Pivot MRIP 11"'!D285</f>
        <v>124.67115866</v>
      </c>
      <c r="E282">
        <f>'Pivot MRIP 11"'!E285</f>
        <v>0.84441310922369928</v>
      </c>
      <c r="F282">
        <f>'Pivot MRIP 11"'!F285</f>
        <v>3</v>
      </c>
      <c r="G282">
        <f>'Pivot MRIP 11"'!G285</f>
        <v>3.7742650208967693E-2</v>
      </c>
      <c r="H282">
        <f t="shared" si="45"/>
        <v>4.7054199324510932</v>
      </c>
      <c r="I282">
        <f t="shared" si="46"/>
        <v>3.9733182753641967</v>
      </c>
    </row>
    <row r="283" spans="1:9" x14ac:dyDescent="0.25">
      <c r="A283">
        <f>'Pivot MRIP 11"'!A286</f>
        <v>2013</v>
      </c>
      <c r="B283" t="str">
        <f>'Pivot MRIP 11"'!B286</f>
        <v>1104920130720001</v>
      </c>
      <c r="C283">
        <f>'Pivot MRIP 11"'!C286</f>
        <v>171.24759639999999</v>
      </c>
      <c r="D283">
        <f>'Pivot MRIP 11"'!D286</f>
        <v>171.24759639999999</v>
      </c>
      <c r="E283">
        <f>'Pivot MRIP 11"'!E286</f>
        <v>0.84441310922369939</v>
      </c>
      <c r="F283">
        <f>'Pivot MRIP 11"'!F286</f>
        <v>12</v>
      </c>
      <c r="G283">
        <f>'Pivot MRIP 11"'!G286</f>
        <v>0.12580883402989229</v>
      </c>
      <c r="H283">
        <f t="shared" si="45"/>
        <v>21.544460433505581</v>
      </c>
      <c r="I283">
        <f t="shared" si="46"/>
        <v>18.192424821203417</v>
      </c>
    </row>
    <row r="284" spans="1:9" x14ac:dyDescent="0.25">
      <c r="A284">
        <f>'Pivot MRIP 11"'!A287</f>
        <v>2013</v>
      </c>
      <c r="B284" t="str">
        <f>'Pivot MRIP 11"'!B287</f>
        <v>1104920130720005</v>
      </c>
      <c r="C284">
        <f>'Pivot MRIP 11"'!C287</f>
        <v>171.24759639999999</v>
      </c>
      <c r="D284">
        <f>'Pivot MRIP 11"'!D287</f>
        <v>171.24759639999999</v>
      </c>
      <c r="E284">
        <f>'Pivot MRIP 11"'!E287</f>
        <v>0.84441310922369939</v>
      </c>
      <c r="F284">
        <f>'Pivot MRIP 11"'!F287</f>
        <v>2</v>
      </c>
      <c r="G284">
        <f>'Pivot MRIP 11"'!G287</f>
        <v>1.258088340298923E-2</v>
      </c>
      <c r="H284">
        <f t="shared" si="45"/>
        <v>2.1544460433505579</v>
      </c>
      <c r="I284">
        <f t="shared" si="46"/>
        <v>1.8192424821203417</v>
      </c>
    </row>
    <row r="285" spans="1:9" x14ac:dyDescent="0.25">
      <c r="A285">
        <f>'Pivot MRIP 11"'!A288</f>
        <v>2013</v>
      </c>
      <c r="B285" t="str">
        <f>'Pivot MRIP 11"'!B288</f>
        <v>1104920130727006</v>
      </c>
      <c r="C285">
        <f>'Pivot MRIP 11"'!C288</f>
        <v>258.35621677</v>
      </c>
      <c r="D285">
        <f>'Pivot MRIP 11"'!D288</f>
        <v>258.35621677</v>
      </c>
      <c r="E285">
        <f>'Pivot MRIP 11"'!E288</f>
        <v>0.84441310922369928</v>
      </c>
      <c r="F285">
        <f>'Pivot MRIP 11"'!F288</f>
        <v>2</v>
      </c>
      <c r="G285">
        <f>'Pivot MRIP 11"'!G288</f>
        <v>3.7742650208967693E-2</v>
      </c>
      <c r="H285">
        <f t="shared" si="45"/>
        <v>9.7510483188623436</v>
      </c>
      <c r="I285">
        <f t="shared" si="46"/>
        <v>8.2339130291210765</v>
      </c>
    </row>
    <row r="286" spans="1:9" x14ac:dyDescent="0.25">
      <c r="A286">
        <f>'Pivot MRIP 11"'!A289</f>
        <v>2013</v>
      </c>
      <c r="B286" t="str">
        <f>'Pivot MRIP 11"'!B289</f>
        <v>1104920130727012</v>
      </c>
      <c r="C286">
        <f>'Pivot MRIP 11"'!C289</f>
        <v>258.35621677</v>
      </c>
      <c r="D286">
        <f>'Pivot MRIP 11"'!D289</f>
        <v>258.35621677</v>
      </c>
      <c r="E286">
        <f>'Pivot MRIP 11"'!E289</f>
        <v>0.84441310922369939</v>
      </c>
      <c r="F286">
        <f>'Pivot MRIP 11"'!F289</f>
        <v>2</v>
      </c>
      <c r="G286">
        <f>'Pivot MRIP 11"'!G289</f>
        <v>0.10064706722391384</v>
      </c>
      <c r="H286">
        <f t="shared" si="45"/>
        <v>26.002795516966245</v>
      </c>
      <c r="I286">
        <f t="shared" si="46"/>
        <v>21.957101410989537</v>
      </c>
    </row>
    <row r="287" spans="1:9" x14ac:dyDescent="0.25">
      <c r="A287">
        <f>'Pivot MRIP 11"'!A290</f>
        <v>2013</v>
      </c>
      <c r="B287" t="str">
        <f>'Pivot MRIP 11"'!B290</f>
        <v>1104920130727017</v>
      </c>
      <c r="C287">
        <f>'Pivot MRIP 11"'!C290</f>
        <v>258.35621677</v>
      </c>
      <c r="D287">
        <f>'Pivot MRIP 11"'!D290</f>
        <v>258.35621677</v>
      </c>
      <c r="E287">
        <f>'Pivot MRIP 11"'!E290</f>
        <v>0.84441310922369939</v>
      </c>
      <c r="F287">
        <f>'Pivot MRIP 11"'!F290</f>
        <v>4</v>
      </c>
      <c r="G287">
        <f>'Pivot MRIP 11"'!G290</f>
        <v>6.2904417014946146E-2</v>
      </c>
      <c r="H287">
        <f t="shared" si="45"/>
        <v>16.251747198103903</v>
      </c>
      <c r="I287">
        <f t="shared" si="46"/>
        <v>13.723188381868461</v>
      </c>
    </row>
    <row r="288" spans="1:9" x14ac:dyDescent="0.25">
      <c r="A288">
        <f>'Pivot MRIP 11"'!A291</f>
        <v>2013</v>
      </c>
      <c r="B288" t="str">
        <f>'Pivot MRIP 11"'!B291</f>
        <v>1104920130727021</v>
      </c>
      <c r="C288">
        <f>'Pivot MRIP 11"'!C291</f>
        <v>258.35621677</v>
      </c>
      <c r="D288">
        <f>'Pivot MRIP 11"'!D291</f>
        <v>258.35621677</v>
      </c>
      <c r="E288">
        <f>'Pivot MRIP 11"'!E291</f>
        <v>2.0489298372206957</v>
      </c>
      <c r="F288">
        <f>'Pivot MRIP 11"'!F291</f>
        <v>4</v>
      </c>
      <c r="G288">
        <f>'Pivot MRIP 11"'!G291</f>
        <v>2.0754853004179354</v>
      </c>
      <c r="H288">
        <f t="shared" si="45"/>
        <v>536.21453017772467</v>
      </c>
      <c r="I288">
        <f t="shared" si="46"/>
        <v>1098.6659500324172</v>
      </c>
    </row>
    <row r="289" spans="1:9" x14ac:dyDescent="0.25">
      <c r="A289">
        <f>'Pivot MRIP 11"'!A292</f>
        <v>2013</v>
      </c>
      <c r="B289" t="str">
        <f>'Pivot MRIP 11"'!B292</f>
        <v>1104920130727023</v>
      </c>
      <c r="C289">
        <f>'Pivot MRIP 11"'!C292</f>
        <v>258.35621677</v>
      </c>
      <c r="D289">
        <f>'Pivot MRIP 11"'!D292</f>
        <v>258.35621677</v>
      </c>
      <c r="E289">
        <f>'Pivot MRIP 11"'!E292</f>
        <v>0.84441310922369939</v>
      </c>
      <c r="F289">
        <f>'Pivot MRIP 11"'!F292</f>
        <v>3</v>
      </c>
      <c r="G289">
        <f>'Pivot MRIP 11"'!G292</f>
        <v>2.516176680597846E-2</v>
      </c>
      <c r="H289">
        <f t="shared" si="45"/>
        <v>6.5006988792415612</v>
      </c>
      <c r="I289">
        <f t="shared" si="46"/>
        <v>5.4892753527473843</v>
      </c>
    </row>
    <row r="290" spans="1:9" x14ac:dyDescent="0.25">
      <c r="A290">
        <f>'Pivot MRIP 11"'!A293</f>
        <v>2013</v>
      </c>
      <c r="B290" t="str">
        <f>'Pivot MRIP 11"'!B293</f>
        <v>1104920130727026</v>
      </c>
      <c r="C290">
        <f>'Pivot MRIP 11"'!C293</f>
        <v>258.35621677</v>
      </c>
      <c r="D290">
        <f>'Pivot MRIP 11"'!D293</f>
        <v>258.35621677</v>
      </c>
      <c r="E290">
        <f>'Pivot MRIP 11"'!E293</f>
        <v>0.84441310922369939</v>
      </c>
      <c r="F290">
        <f>'Pivot MRIP 11"'!F293</f>
        <v>4</v>
      </c>
      <c r="G290">
        <f>'Pivot MRIP 11"'!G293</f>
        <v>2.516176680597846E-2</v>
      </c>
      <c r="H290">
        <f t="shared" si="45"/>
        <v>6.5006988792415612</v>
      </c>
      <c r="I290">
        <f t="shared" si="46"/>
        <v>5.4892753527473843</v>
      </c>
    </row>
    <row r="291" spans="1:9" x14ac:dyDescent="0.25">
      <c r="A291">
        <f>'Pivot MRIP 11"'!A294</f>
        <v>2013</v>
      </c>
      <c r="B291" t="str">
        <f>'Pivot MRIP 11"'!B294</f>
        <v>1104920130728005</v>
      </c>
      <c r="C291">
        <f>'Pivot MRIP 11"'!C294</f>
        <v>193.15034251</v>
      </c>
      <c r="D291">
        <f>'Pivot MRIP 11"'!D294</f>
        <v>193.15034251</v>
      </c>
      <c r="E291">
        <f>'Pivot MRIP 11"'!E294</f>
        <v>0.84441310922369939</v>
      </c>
      <c r="F291">
        <f>'Pivot MRIP 11"'!F294</f>
        <v>2</v>
      </c>
      <c r="G291">
        <f>'Pivot MRIP 11"'!G294</f>
        <v>1.258088340298923E-2</v>
      </c>
      <c r="H291">
        <f t="shared" si="45"/>
        <v>2.4300019383657441</v>
      </c>
      <c r="I291">
        <f t="shared" si="46"/>
        <v>2.0519254921950343</v>
      </c>
    </row>
    <row r="292" spans="1:9" x14ac:dyDescent="0.25">
      <c r="A292">
        <f>'Pivot MRIP 11"'!A295</f>
        <v>2013</v>
      </c>
      <c r="B292" t="str">
        <f>'Pivot MRIP 11"'!B295</f>
        <v>1104920130731001</v>
      </c>
      <c r="C292">
        <f>'Pivot MRIP 11"'!C295</f>
        <v>117.01308644</v>
      </c>
      <c r="D292">
        <f>'Pivot MRIP 11"'!D295</f>
        <v>117.01308644</v>
      </c>
      <c r="E292">
        <f>'Pivot MRIP 11"'!E295</f>
        <v>0.84441310922369939</v>
      </c>
      <c r="F292">
        <f>'Pivot MRIP 11"'!F295</f>
        <v>3</v>
      </c>
      <c r="G292">
        <f>'Pivot MRIP 11"'!G295</f>
        <v>1.258088340298923E-2</v>
      </c>
      <c r="H292">
        <f t="shared" si="45"/>
        <v>1.4721279971255401</v>
      </c>
      <c r="I292">
        <f t="shared" si="46"/>
        <v>1.2430841792280345</v>
      </c>
    </row>
    <row r="293" spans="1:9" x14ac:dyDescent="0.25">
      <c r="A293">
        <f>'Pivot MRIP 11"'!A296</f>
        <v>2013</v>
      </c>
      <c r="B293" t="str">
        <f>'Pivot MRIP 11"'!B296</f>
        <v>1104920130822001</v>
      </c>
      <c r="C293">
        <f>'Pivot MRIP 11"'!C296</f>
        <v>297.11065176</v>
      </c>
      <c r="D293">
        <f>'Pivot MRIP 11"'!D296</f>
        <v>297.11065176</v>
      </c>
      <c r="E293">
        <f>'Pivot MRIP 11"'!E296</f>
        <v>0.84441310922369917</v>
      </c>
      <c r="F293">
        <f>'Pivot MRIP 11"'!F296</f>
        <v>16</v>
      </c>
      <c r="G293">
        <f>'Pivot MRIP 11"'!G296</f>
        <v>0.31452208507473078</v>
      </c>
      <c r="H293">
        <f t="shared" si="45"/>
        <v>93.44786168946743</v>
      </c>
      <c r="I293">
        <f t="shared" si="46"/>
        <v>78.908599439509388</v>
      </c>
    </row>
    <row r="294" spans="1:9" x14ac:dyDescent="0.25">
      <c r="A294">
        <f>'Pivot MRIP 11"'!A297</f>
        <v>2013</v>
      </c>
      <c r="B294" t="str">
        <f>'Pivot MRIP 11"'!B297</f>
        <v>1104920130904001</v>
      </c>
      <c r="C294">
        <f>'Pivot MRIP 11"'!C297</f>
        <v>1261.1564175999999</v>
      </c>
      <c r="D294">
        <f>'Pivot MRIP 11"'!D297</f>
        <v>1261.1564175999999</v>
      </c>
      <c r="E294">
        <f>'Pivot MRIP 11"'!E297</f>
        <v>0.84441310922369939</v>
      </c>
      <c r="F294">
        <f>'Pivot MRIP 11"'!F297</f>
        <v>2</v>
      </c>
      <c r="G294">
        <f>'Pivot MRIP 11"'!G297</f>
        <v>0.10064706722391384</v>
      </c>
      <c r="H294">
        <f t="shared" si="45"/>
        <v>126.93169474205754</v>
      </c>
      <c r="I294">
        <f t="shared" si="46"/>
        <v>107.1827870161743</v>
      </c>
    </row>
    <row r="295" spans="1:9" x14ac:dyDescent="0.25">
      <c r="A295">
        <f>'Pivot MRIP 11"'!A298</f>
        <v>2013</v>
      </c>
      <c r="B295" t="str">
        <f>'Pivot MRIP 11"'!B298</f>
        <v>1104920130914002</v>
      </c>
      <c r="C295">
        <f>'Pivot MRIP 11"'!C298</f>
        <v>607.47445822999998</v>
      </c>
      <c r="D295">
        <f>'Pivot MRIP 11"'!D298</f>
        <v>607.47445822999998</v>
      </c>
      <c r="E295">
        <f>'Pivot MRIP 11"'!E298</f>
        <v>0.84441310922369939</v>
      </c>
      <c r="F295">
        <f>'Pivot MRIP 11"'!F298</f>
        <v>2</v>
      </c>
      <c r="G295">
        <f>'Pivot MRIP 11"'!G298</f>
        <v>2.516176680597846E-2</v>
      </c>
      <c r="H295">
        <f t="shared" si="45"/>
        <v>15.285130658571362</v>
      </c>
      <c r="I295">
        <f t="shared" si="46"/>
        <v>12.906964704294735</v>
      </c>
    </row>
    <row r="296" spans="1:9" x14ac:dyDescent="0.25">
      <c r="A296">
        <f>'Pivot MRIP 11"'!A299</f>
        <v>2013</v>
      </c>
      <c r="B296" t="str">
        <f>'Pivot MRIP 11"'!B299</f>
        <v>1104920131020004</v>
      </c>
      <c r="C296">
        <f>'Pivot MRIP 11"'!C299</f>
        <v>198.99105645</v>
      </c>
      <c r="D296">
        <f>'Pivot MRIP 11"'!D299</f>
        <v>198.99105645</v>
      </c>
      <c r="E296">
        <f>'Pivot MRIP 11"'!E299</f>
        <v>0.84441310922369939</v>
      </c>
      <c r="F296">
        <f>'Pivot MRIP 11"'!F299</f>
        <v>9</v>
      </c>
      <c r="G296">
        <f>'Pivot MRIP 11"'!G299</f>
        <v>0.16355148423885998</v>
      </c>
      <c r="H296">
        <f t="shared" si="45"/>
        <v>32.545282632656274</v>
      </c>
      <c r="I296">
        <f t="shared" si="46"/>
        <v>27.481663298405348</v>
      </c>
    </row>
    <row r="297" spans="1:9" x14ac:dyDescent="0.25">
      <c r="A297">
        <f>'Pivot MRIP 11"'!A300</f>
        <v>2013</v>
      </c>
      <c r="B297" t="str">
        <f>'Pivot MRIP 11"'!B300</f>
        <v>1104920131026022</v>
      </c>
      <c r="C297">
        <f>'Pivot MRIP 11"'!C300</f>
        <v>348.81862038000003</v>
      </c>
      <c r="D297">
        <f>'Pivot MRIP 11"'!D300</f>
        <v>348.81862038000003</v>
      </c>
      <c r="E297">
        <f>'Pivot MRIP 11"'!E300</f>
        <v>0.84441310922369939</v>
      </c>
      <c r="F297">
        <f>'Pivot MRIP 11"'!F300</f>
        <v>2</v>
      </c>
      <c r="G297">
        <f>'Pivot MRIP 11"'!G300</f>
        <v>1.258088340298923E-2</v>
      </c>
      <c r="H297">
        <f t="shared" si="45"/>
        <v>4.3884463917923426</v>
      </c>
      <c r="I297">
        <f t="shared" si="46"/>
        <v>3.7056616623548968</v>
      </c>
    </row>
    <row r="298" spans="1:9" x14ac:dyDescent="0.25">
      <c r="A298">
        <f>'Pivot MRIP 11"'!A301</f>
        <v>2013</v>
      </c>
      <c r="B298" t="str">
        <f>'Pivot MRIP 11"'!B301</f>
        <v>1104920131026026</v>
      </c>
      <c r="C298">
        <f>'Pivot MRIP 11"'!C301</f>
        <v>348.81862038000003</v>
      </c>
      <c r="D298">
        <f>'Pivot MRIP 11"'!D301</f>
        <v>348.81862038000003</v>
      </c>
      <c r="E298">
        <f>'Pivot MRIP 11"'!E301</f>
        <v>0.84441310922369939</v>
      </c>
      <c r="F298">
        <f>'Pivot MRIP 11"'!F301</f>
        <v>2</v>
      </c>
      <c r="G298">
        <f>'Pivot MRIP 11"'!G301</f>
        <v>1.258088340298923E-2</v>
      </c>
      <c r="H298">
        <f t="shared" si="45"/>
        <v>4.3884463917923426</v>
      </c>
      <c r="I298">
        <f t="shared" si="46"/>
        <v>3.7056616623548968</v>
      </c>
    </row>
    <row r="299" spans="1:9" x14ac:dyDescent="0.25">
      <c r="A299">
        <f>'Pivot MRIP 11"'!A302</f>
        <v>2013</v>
      </c>
      <c r="B299" t="str">
        <f>'Pivot MRIP 11"'!B302</f>
        <v>1104920131027004</v>
      </c>
      <c r="C299">
        <f>'Pivot MRIP 11"'!C302</f>
        <v>272.92270626999999</v>
      </c>
      <c r="D299">
        <f>'Pivot MRIP 11"'!D302</f>
        <v>272.92270626999999</v>
      </c>
      <c r="E299">
        <f>'Pivot MRIP 11"'!E302</f>
        <v>0.84441310922369939</v>
      </c>
      <c r="F299">
        <f>'Pivot MRIP 11"'!F302</f>
        <v>1</v>
      </c>
      <c r="G299">
        <f>'Pivot MRIP 11"'!G302</f>
        <v>1.258088340298923E-2</v>
      </c>
      <c r="H299">
        <f t="shared" si="45"/>
        <v>3.4336087456111475</v>
      </c>
      <c r="I299">
        <f t="shared" si="46"/>
        <v>2.8993842367391953</v>
      </c>
    </row>
    <row r="300" spans="1:9" x14ac:dyDescent="0.25">
      <c r="A300">
        <f>'Pivot MRIP 11"'!A303</f>
        <v>2013</v>
      </c>
      <c r="B300" t="str">
        <f>'Pivot MRIP 11"'!B303</f>
        <v>1104920131028004</v>
      </c>
      <c r="C300">
        <f>'Pivot MRIP 11"'!C303</f>
        <v>142.81092530000001</v>
      </c>
      <c r="D300">
        <f>'Pivot MRIP 11"'!D303</f>
        <v>142.81092530000001</v>
      </c>
      <c r="E300">
        <f>'Pivot MRIP 11"'!E303</f>
        <v>1.5886479497081964</v>
      </c>
      <c r="F300">
        <f>'Pivot MRIP 11"'!F303</f>
        <v>4</v>
      </c>
      <c r="G300">
        <f>'Pivot MRIP 11"'!G303</f>
        <v>3.1147334323269034</v>
      </c>
      <c r="H300">
        <f t="shared" si="45"/>
        <v>444.81796353345004</v>
      </c>
      <c r="I300">
        <f t="shared" si="46"/>
        <v>706.65914576079069</v>
      </c>
    </row>
    <row r="301" spans="1:9" x14ac:dyDescent="0.25">
      <c r="A301">
        <f>'Pivot MRIP 11"'!A304</f>
        <v>2013</v>
      </c>
      <c r="B301" t="str">
        <f>'Pivot MRIP 11"'!B304</f>
        <v>1104920131028010</v>
      </c>
      <c r="C301">
        <f>'Pivot MRIP 11"'!C304</f>
        <v>142.81092530000001</v>
      </c>
      <c r="D301">
        <f>'Pivot MRIP 11"'!D304</f>
        <v>142.81092530000001</v>
      </c>
      <c r="E301">
        <f>'Pivot MRIP 11"'!E304</f>
        <v>0.84441310922369939</v>
      </c>
      <c r="F301">
        <f>'Pivot MRIP 11"'!F304</f>
        <v>3</v>
      </c>
      <c r="G301">
        <f>'Pivot MRIP 11"'!G304</f>
        <v>1.258088340298923E-2</v>
      </c>
      <c r="H301">
        <f t="shared" si="45"/>
        <v>1.7966875998723049</v>
      </c>
      <c r="I301">
        <f t="shared" si="46"/>
        <v>1.5171465625118388</v>
      </c>
    </row>
    <row r="302" spans="1:9" x14ac:dyDescent="0.25">
      <c r="A302">
        <f>'Pivot MRIP 11"'!A305</f>
        <v>2013</v>
      </c>
      <c r="B302" t="str">
        <f>'Pivot MRIP 11"'!B305</f>
        <v>1104920131030001</v>
      </c>
      <c r="C302">
        <f>'Pivot MRIP 11"'!C305</f>
        <v>188.79302444999999</v>
      </c>
      <c r="D302">
        <f>'Pivot MRIP 11"'!D305</f>
        <v>188.79302444999999</v>
      </c>
      <c r="E302">
        <f>'Pivot MRIP 11"'!E305</f>
        <v>0.84441310922369939</v>
      </c>
      <c r="F302">
        <f>'Pivot MRIP 11"'!F305</f>
        <v>2</v>
      </c>
      <c r="G302">
        <f>'Pivot MRIP 11"'!G305</f>
        <v>2.516176680597846E-2</v>
      </c>
      <c r="H302">
        <f t="shared" si="45"/>
        <v>4.7503660558062899</v>
      </c>
      <c r="I302">
        <f t="shared" si="46"/>
        <v>4.0112713711341108</v>
      </c>
    </row>
    <row r="303" spans="1:9" x14ac:dyDescent="0.25">
      <c r="A303">
        <f>'Pivot MRIP 11"'!A306</f>
        <v>2013</v>
      </c>
      <c r="B303" t="str">
        <f>'Pivot MRIP 11"'!B306</f>
        <v>1104920131030003</v>
      </c>
      <c r="C303">
        <f>'Pivot MRIP 11"'!C306</f>
        <v>188.79302444999999</v>
      </c>
      <c r="D303">
        <f>'Pivot MRIP 11"'!D306</f>
        <v>188.79302444999999</v>
      </c>
      <c r="E303">
        <f>'Pivot MRIP 11"'!E306</f>
        <v>0.84441310922369939</v>
      </c>
      <c r="F303">
        <f>'Pivot MRIP 11"'!F306</f>
        <v>4</v>
      </c>
      <c r="G303">
        <f>'Pivot MRIP 11"'!G306</f>
        <v>5.0323533611956919E-2</v>
      </c>
      <c r="H303">
        <f t="shared" si="45"/>
        <v>9.5007321116125798</v>
      </c>
      <c r="I303">
        <f t="shared" si="46"/>
        <v>8.0225427422682216</v>
      </c>
    </row>
    <row r="304" spans="1:9" x14ac:dyDescent="0.25">
      <c r="A304">
        <f>'Pivot MRIP 11"'!A307</f>
        <v>2013</v>
      </c>
      <c r="B304" t="str">
        <f>'Pivot MRIP 11"'!B307</f>
        <v>1104920131030005</v>
      </c>
      <c r="C304">
        <f>'Pivot MRIP 11"'!C307</f>
        <v>188.79302444999999</v>
      </c>
      <c r="D304">
        <f>'Pivot MRIP 11"'!D307</f>
        <v>188.79302444999999</v>
      </c>
      <c r="E304">
        <f>'Pivot MRIP 11"'!E307</f>
        <v>0.84441310922369928</v>
      </c>
      <c r="F304">
        <f>'Pivot MRIP 11"'!F307</f>
        <v>9</v>
      </c>
      <c r="G304">
        <f>'Pivot MRIP 11"'!G307</f>
        <v>0.27677943486576306</v>
      </c>
      <c r="H304">
        <f t="shared" si="45"/>
        <v>52.254026613869186</v>
      </c>
      <c r="I304">
        <f t="shared" si="46"/>
        <v>44.123985082475208</v>
      </c>
    </row>
    <row r="305" spans="1:9" x14ac:dyDescent="0.25">
      <c r="A305">
        <f>'Pivot MRIP 11"'!A308</f>
        <v>2013</v>
      </c>
      <c r="B305" t="str">
        <f>'Pivot MRIP 11"'!B308</f>
        <v>1104920131030008</v>
      </c>
      <c r="C305">
        <f>'Pivot MRIP 11"'!C308</f>
        <v>188.79302444999999</v>
      </c>
      <c r="D305">
        <f>'Pivot MRIP 11"'!D308</f>
        <v>188.79302444999999</v>
      </c>
      <c r="E305">
        <f>'Pivot MRIP 11"'!E308</f>
        <v>0.84441310922369939</v>
      </c>
      <c r="F305">
        <f>'Pivot MRIP 11"'!F308</f>
        <v>3</v>
      </c>
      <c r="G305">
        <f>'Pivot MRIP 11"'!G308</f>
        <v>0.10064706722391384</v>
      </c>
      <c r="H305">
        <f t="shared" si="45"/>
        <v>19.00146422322516</v>
      </c>
      <c r="I305">
        <f t="shared" si="46"/>
        <v>16.045085484536443</v>
      </c>
    </row>
    <row r="306" spans="1:9" x14ac:dyDescent="0.25">
      <c r="A306">
        <f>'Pivot MRIP 11"'!A309</f>
        <v>2013</v>
      </c>
      <c r="B306" t="str">
        <f>'Pivot MRIP 11"'!B309</f>
        <v>1104920131030011</v>
      </c>
      <c r="C306">
        <f>'Pivot MRIP 11"'!C309</f>
        <v>188.79302444999999</v>
      </c>
      <c r="D306">
        <f>'Pivot MRIP 11"'!D309</f>
        <v>188.79302444999999</v>
      </c>
      <c r="E306">
        <f>'Pivot MRIP 11"'!E309</f>
        <v>0.84441310922369928</v>
      </c>
      <c r="F306">
        <f>'Pivot MRIP 11"'!F309</f>
        <v>3</v>
      </c>
      <c r="G306">
        <f>'Pivot MRIP 11"'!G309</f>
        <v>3.7742650208967693E-2</v>
      </c>
      <c r="H306">
        <f t="shared" si="45"/>
        <v>7.1255490837094353</v>
      </c>
      <c r="I306">
        <f t="shared" si="46"/>
        <v>6.0169070567011653</v>
      </c>
    </row>
    <row r="307" spans="1:9" x14ac:dyDescent="0.25">
      <c r="A307">
        <f>'Pivot MRIP 11"'!A310</f>
        <v>2013</v>
      </c>
      <c r="B307" t="str">
        <f>'Pivot MRIP 11"'!B310</f>
        <v>1105220130517006</v>
      </c>
      <c r="C307">
        <f>'Pivot MRIP 11"'!C310</f>
        <v>136.45233286000001</v>
      </c>
      <c r="D307">
        <f>'Pivot MRIP 11"'!D310</f>
        <v>136.45233286000001</v>
      </c>
      <c r="E307">
        <f>'Pivot MRIP 11"'!E310</f>
        <v>0.84441310922369939</v>
      </c>
      <c r="F307">
        <f>'Pivot MRIP 11"'!F310</f>
        <v>2</v>
      </c>
      <c r="G307">
        <f>'Pivot MRIP 11"'!G310</f>
        <v>1.258088340298923E-2</v>
      </c>
      <c r="H307">
        <f t="shared" si="45"/>
        <v>1.7166908897775361</v>
      </c>
      <c r="I307">
        <f t="shared" si="46"/>
        <v>1.4495962918130483</v>
      </c>
    </row>
    <row r="308" spans="1:9" x14ac:dyDescent="0.25">
      <c r="A308">
        <f>'Pivot MRIP 11"'!A311</f>
        <v>2013</v>
      </c>
      <c r="B308" t="str">
        <f>'Pivot MRIP 11"'!B311</f>
        <v>1105220130517010</v>
      </c>
      <c r="C308">
        <f>'Pivot MRIP 11"'!C311</f>
        <v>194.57470372</v>
      </c>
      <c r="D308">
        <f>'Pivot MRIP 11"'!D311</f>
        <v>194.57470372</v>
      </c>
      <c r="E308">
        <f>'Pivot MRIP 11"'!E311</f>
        <v>0.84441310922369917</v>
      </c>
      <c r="F308">
        <f>'Pivot MRIP 11"'!F311</f>
        <v>4</v>
      </c>
      <c r="G308">
        <f>'Pivot MRIP 11"'!G311</f>
        <v>0.62904417014946157</v>
      </c>
      <c r="H308">
        <f t="shared" si="45"/>
        <v>122.39608303362475</v>
      </c>
      <c r="I308">
        <f t="shared" si="46"/>
        <v>103.35285703122513</v>
      </c>
    </row>
    <row r="309" spans="1:9" x14ac:dyDescent="0.25">
      <c r="A309">
        <f>'Pivot MRIP 11"'!A312</f>
        <v>2013</v>
      </c>
      <c r="B309" t="str">
        <f>'Pivot MRIP 11"'!B312</f>
        <v>1105220130519002</v>
      </c>
      <c r="C309">
        <f>'Pivot MRIP 11"'!C312</f>
        <v>6.6615480279000003</v>
      </c>
      <c r="D309">
        <f>'Pivot MRIP 11"'!D312</f>
        <v>6.6615480279000003</v>
      </c>
      <c r="E309">
        <f>'Pivot MRIP 11"'!E312</f>
        <v>0.84441310922369939</v>
      </c>
      <c r="F309">
        <f>'Pivot MRIP 11"'!F312</f>
        <v>6</v>
      </c>
      <c r="G309">
        <f>'Pivot MRIP 11"'!G312</f>
        <v>0.37742650208967687</v>
      </c>
      <c r="H309">
        <f t="shared" si="45"/>
        <v>2.5142447706726823</v>
      </c>
      <c r="I309">
        <f t="shared" si="46"/>
        <v>2.1230612441531465</v>
      </c>
    </row>
    <row r="310" spans="1:9" x14ac:dyDescent="0.25">
      <c r="A310">
        <f>'Pivot MRIP 11"'!A313</f>
        <v>2013</v>
      </c>
      <c r="B310" t="str">
        <f>'Pivot MRIP 11"'!B313</f>
        <v>1105220130621005</v>
      </c>
      <c r="C310">
        <f>'Pivot MRIP 11"'!C313</f>
        <v>145.22716790000001</v>
      </c>
      <c r="D310">
        <f>'Pivot MRIP 11"'!D313</f>
        <v>145.22716790000001</v>
      </c>
      <c r="E310">
        <f>'Pivot MRIP 11"'!E313</f>
        <v>0.84441310922369928</v>
      </c>
      <c r="F310">
        <f>'Pivot MRIP 11"'!F313</f>
        <v>2</v>
      </c>
      <c r="G310">
        <f>'Pivot MRIP 11"'!G313</f>
        <v>7.5485300417935386E-2</v>
      </c>
      <c r="H310">
        <f t="shared" si="45"/>
        <v>10.962516397777444</v>
      </c>
      <c r="I310">
        <f t="shared" si="46"/>
        <v>9.2568925563630398</v>
      </c>
    </row>
    <row r="311" spans="1:9" x14ac:dyDescent="0.25">
      <c r="A311">
        <f>'Pivot MRIP 11"'!A314</f>
        <v>2013</v>
      </c>
      <c r="B311" t="str">
        <f>'Pivot MRIP 11"'!B314</f>
        <v>1105220130621007</v>
      </c>
      <c r="C311">
        <f>'Pivot MRIP 11"'!C314</f>
        <v>178.67577084999999</v>
      </c>
      <c r="D311">
        <f>'Pivot MRIP 11"'!D314</f>
        <v>178.67577084999999</v>
      </c>
      <c r="E311">
        <f>'Pivot MRIP 11"'!E314</f>
        <v>0.84441310922369939</v>
      </c>
      <c r="F311">
        <f>'Pivot MRIP 11"'!F314</f>
        <v>3</v>
      </c>
      <c r="G311">
        <f>'Pivot MRIP 11"'!G314</f>
        <v>1.258088340298923E-2</v>
      </c>
      <c r="H311">
        <f t="shared" si="45"/>
        <v>2.2478990400030718</v>
      </c>
      <c r="I311">
        <f t="shared" si="46"/>
        <v>1.8981554175899629</v>
      </c>
    </row>
    <row r="312" spans="1:9" x14ac:dyDescent="0.25">
      <c r="A312">
        <f>'Pivot MRIP 11"'!A315</f>
        <v>2013</v>
      </c>
      <c r="B312" t="str">
        <f>'Pivot MRIP 11"'!B315</f>
        <v>1105220130621010</v>
      </c>
      <c r="C312">
        <f>'Pivot MRIP 11"'!C315</f>
        <v>145.22716790000001</v>
      </c>
      <c r="D312">
        <f>'Pivot MRIP 11"'!D315</f>
        <v>145.22716790000001</v>
      </c>
      <c r="E312">
        <f>'Pivot MRIP 11"'!E315</f>
        <v>0.84441310922369928</v>
      </c>
      <c r="F312">
        <f>'Pivot MRIP 11"'!F315</f>
        <v>2</v>
      </c>
      <c r="G312">
        <f>'Pivot MRIP 11"'!G315</f>
        <v>7.5485300417935386E-2</v>
      </c>
      <c r="H312">
        <f t="shared" si="45"/>
        <v>10.962516397777444</v>
      </c>
      <c r="I312">
        <f t="shared" si="46"/>
        <v>9.2568925563630398</v>
      </c>
    </row>
    <row r="313" spans="1:9" x14ac:dyDescent="0.25">
      <c r="A313">
        <f>'Pivot MRIP 11"'!A316</f>
        <v>2013</v>
      </c>
      <c r="B313" t="str">
        <f>'Pivot MRIP 11"'!B316</f>
        <v>1105220130716006</v>
      </c>
      <c r="C313">
        <f>'Pivot MRIP 11"'!C316</f>
        <v>651.86622140999998</v>
      </c>
      <c r="D313">
        <f>'Pivot MRIP 11"'!D316</f>
        <v>651.86622140999998</v>
      </c>
      <c r="E313">
        <f>'Pivot MRIP 11"'!E316</f>
        <v>0.84441310922369939</v>
      </c>
      <c r="F313">
        <f>'Pivot MRIP 11"'!F316</f>
        <v>3</v>
      </c>
      <c r="G313">
        <f>'Pivot MRIP 11"'!G316</f>
        <v>2.516176680597846E-2</v>
      </c>
      <c r="H313">
        <f t="shared" si="45"/>
        <v>16.402105851812742</v>
      </c>
      <c r="I313">
        <f t="shared" si="46"/>
        <v>13.850153200145431</v>
      </c>
    </row>
    <row r="314" spans="1:9" x14ac:dyDescent="0.25">
      <c r="A314">
        <f>'Pivot MRIP 11"'!A317</f>
        <v>2013</v>
      </c>
      <c r="B314" t="str">
        <f>'Pivot MRIP 11"'!B317</f>
        <v>1105220130730001</v>
      </c>
      <c r="C314">
        <f>'Pivot MRIP 11"'!C317</f>
        <v>193.38207509</v>
      </c>
      <c r="D314">
        <f>'Pivot MRIP 11"'!D317</f>
        <v>193.38207509</v>
      </c>
      <c r="E314">
        <f>'Pivot MRIP 11"'!E317</f>
        <v>0.84441310922369939</v>
      </c>
      <c r="F314">
        <f>'Pivot MRIP 11"'!F317</f>
        <v>1</v>
      </c>
      <c r="G314">
        <f>'Pivot MRIP 11"'!G317</f>
        <v>0.25161766805978458</v>
      </c>
      <c r="H314">
        <f t="shared" si="45"/>
        <v>48.658346778707958</v>
      </c>
      <c r="I314">
        <f t="shared" si="46"/>
        <v>41.087745893093768</v>
      </c>
    </row>
    <row r="315" spans="1:9" x14ac:dyDescent="0.25">
      <c r="A315">
        <f>'Pivot MRIP 11"'!A318</f>
        <v>2013</v>
      </c>
      <c r="B315" t="str">
        <f>'Pivot MRIP 11"'!B318</f>
        <v>1105220130730008</v>
      </c>
      <c r="C315">
        <f>'Pivot MRIP 11"'!C318</f>
        <v>193.38207509</v>
      </c>
      <c r="D315">
        <f>'Pivot MRIP 11"'!D318</f>
        <v>193.38207509</v>
      </c>
      <c r="E315">
        <f>'Pivot MRIP 11"'!E318</f>
        <v>1.7507802669891517</v>
      </c>
      <c r="F315">
        <f>'Pivot MRIP 11"'!F318</f>
        <v>4</v>
      </c>
      <c r="G315">
        <f>'Pivot MRIP 11"'!G318</f>
        <v>10.259442595074729</v>
      </c>
      <c r="H315">
        <f t="shared" si="45"/>
        <v>1983.9922983022857</v>
      </c>
      <c r="I315">
        <f t="shared" si="46"/>
        <v>3473.5345657260964</v>
      </c>
    </row>
    <row r="316" spans="1:9" x14ac:dyDescent="0.25">
      <c r="A316">
        <f>'Pivot MRIP 11"'!A319</f>
        <v>2013</v>
      </c>
      <c r="B316" t="str">
        <f>'Pivot MRIP 11"'!B319</f>
        <v>1105220130807001</v>
      </c>
      <c r="C316">
        <f>'Pivot MRIP 11"'!C319</f>
        <v>994.60615061999999</v>
      </c>
      <c r="D316">
        <f>'Pivot MRIP 11"'!D319</f>
        <v>994.60615061999999</v>
      </c>
      <c r="E316">
        <f>'Pivot MRIP 11"'!E319</f>
        <v>1.3686597098656927</v>
      </c>
      <c r="F316">
        <f>'Pivot MRIP 11"'!F319</f>
        <v>3</v>
      </c>
      <c r="G316">
        <f>'Pivot MRIP 11"'!G319</f>
        <v>2.8734684851358705</v>
      </c>
      <c r="H316">
        <f t="shared" si="45"/>
        <v>2857.9694289288709</v>
      </c>
      <c r="I316">
        <f t="shared" si="46"/>
        <v>3911.5876094028081</v>
      </c>
    </row>
    <row r="317" spans="1:9" x14ac:dyDescent="0.25">
      <c r="A317">
        <f>'Pivot MRIP 11"'!A320</f>
        <v>2013</v>
      </c>
      <c r="B317" t="str">
        <f>'Pivot MRIP 11"'!B320</f>
        <v>1105220130807003</v>
      </c>
      <c r="C317">
        <f>'Pivot MRIP 11"'!C320</f>
        <v>691.25086896000005</v>
      </c>
      <c r="D317">
        <f>'Pivot MRIP 11"'!D320</f>
        <v>691.25086896000005</v>
      </c>
      <c r="E317">
        <f>'Pivot MRIP 11"'!E320</f>
        <v>0.84441310922369928</v>
      </c>
      <c r="F317">
        <f>'Pivot MRIP 11"'!F320</f>
        <v>2</v>
      </c>
      <c r="G317">
        <f>'Pivot MRIP 11"'!G320</f>
        <v>0.15097060083587077</v>
      </c>
      <c r="H317">
        <f t="shared" si="45"/>
        <v>104.35855901520898</v>
      </c>
      <c r="I317">
        <f t="shared" si="46"/>
        <v>88.121735292137529</v>
      </c>
    </row>
    <row r="318" spans="1:9" x14ac:dyDescent="0.25">
      <c r="A318">
        <f>'Pivot MRIP 11"'!A321</f>
        <v>2013</v>
      </c>
      <c r="B318" t="str">
        <f>'Pivot MRIP 11"'!B321</f>
        <v>1105220130809003</v>
      </c>
      <c r="C318">
        <f>'Pivot MRIP 11"'!C321</f>
        <v>346.88336072999999</v>
      </c>
      <c r="D318">
        <f>'Pivot MRIP 11"'!D321</f>
        <v>346.88336072999999</v>
      </c>
      <c r="E318">
        <f>'Pivot MRIP 11"'!E321</f>
        <v>0.84441310922369928</v>
      </c>
      <c r="F318">
        <f>'Pivot MRIP 11"'!F321</f>
        <v>3</v>
      </c>
      <c r="G318">
        <f>'Pivot MRIP 11"'!G321</f>
        <v>7.5485300417935386E-2</v>
      </c>
      <c r="H318">
        <f t="shared" si="45"/>
        <v>26.1845946946871</v>
      </c>
      <c r="I318">
        <f t="shared" si="46"/>
        <v>22.110615019903115</v>
      </c>
    </row>
    <row r="319" spans="1:9" x14ac:dyDescent="0.25">
      <c r="A319">
        <f>'Pivot MRIP 11"'!A322</f>
        <v>2013</v>
      </c>
      <c r="B319" t="str">
        <f>'Pivot MRIP 11"'!B322</f>
        <v>1105220130809005</v>
      </c>
      <c r="C319">
        <f>'Pivot MRIP 11"'!C322</f>
        <v>264.62099388000001</v>
      </c>
      <c r="D319">
        <f>'Pivot MRIP 11"'!D322</f>
        <v>264.62099388000001</v>
      </c>
      <c r="E319">
        <f>'Pivot MRIP 11"'!E322</f>
        <v>0.84441310922369928</v>
      </c>
      <c r="F319">
        <f>'Pivot MRIP 11"'!F322</f>
        <v>2</v>
      </c>
      <c r="G319">
        <f>'Pivot MRIP 11"'!G322</f>
        <v>0.15097060083587077</v>
      </c>
      <c r="H319">
        <f t="shared" si="45"/>
        <v>39.949990439848882</v>
      </c>
      <c r="I319">
        <f t="shared" si="46"/>
        <v>33.734295640769858</v>
      </c>
    </row>
    <row r="320" spans="1:9" x14ac:dyDescent="0.25">
      <c r="A320">
        <f>'Pivot MRIP 11"'!A323</f>
        <v>2013</v>
      </c>
      <c r="B320" t="str">
        <f>'Pivot MRIP 11"'!B323</f>
        <v>1105220130809007</v>
      </c>
      <c r="C320">
        <f>'Pivot MRIP 11"'!C323</f>
        <v>264.62099388000001</v>
      </c>
      <c r="D320">
        <f>'Pivot MRIP 11"'!D323</f>
        <v>264.62099388000001</v>
      </c>
      <c r="E320">
        <f>'Pivot MRIP 11"'!E323</f>
        <v>0.84441310922369928</v>
      </c>
      <c r="F320">
        <f>'Pivot MRIP 11"'!F323</f>
        <v>2</v>
      </c>
      <c r="G320">
        <f>'Pivot MRIP 11"'!G323</f>
        <v>8.8066183820924612E-2</v>
      </c>
      <c r="H320">
        <f t="shared" si="45"/>
        <v>23.304161089911847</v>
      </c>
      <c r="I320">
        <f t="shared" si="46"/>
        <v>19.678339123782415</v>
      </c>
    </row>
    <row r="321" spans="1:9" x14ac:dyDescent="0.25">
      <c r="A321">
        <f>'Pivot MRIP 11"'!A324</f>
        <v>2013</v>
      </c>
      <c r="B321" t="str">
        <f>'Pivot MRIP 11"'!B324</f>
        <v>1105220130809008</v>
      </c>
      <c r="C321">
        <f>'Pivot MRIP 11"'!C324</f>
        <v>264.62099388000001</v>
      </c>
      <c r="D321">
        <f>'Pivot MRIP 11"'!D324</f>
        <v>264.62099388000001</v>
      </c>
      <c r="E321">
        <f>'Pivot MRIP 11"'!E324</f>
        <v>1.4605624869586422</v>
      </c>
      <c r="F321">
        <f>'Pivot MRIP 11"'!F324</f>
        <v>2</v>
      </c>
      <c r="G321">
        <f>'Pivot MRIP 11"'!G324</f>
        <v>6.1347881971999998</v>
      </c>
      <c r="H321">
        <f t="shared" si="45"/>
        <v>1623.3937499863575</v>
      </c>
      <c r="I321">
        <f t="shared" si="46"/>
        <v>2371.0680127931905</v>
      </c>
    </row>
    <row r="322" spans="1:9" x14ac:dyDescent="0.25">
      <c r="A322">
        <f>'Pivot MRIP 11"'!A325</f>
        <v>2013</v>
      </c>
      <c r="B322" t="str">
        <f>'Pivot MRIP 11"'!B325</f>
        <v>1105220130820007</v>
      </c>
      <c r="C322">
        <f>'Pivot MRIP 11"'!C325</f>
        <v>1712.4354569</v>
      </c>
      <c r="D322">
        <f>'Pivot MRIP 11"'!D325</f>
        <v>1712.4354569</v>
      </c>
      <c r="E322">
        <f>'Pivot MRIP 11"'!E325</f>
        <v>0.84441310922369928</v>
      </c>
      <c r="F322">
        <f>'Pivot MRIP 11"'!F325</f>
        <v>1</v>
      </c>
      <c r="G322">
        <f>'Pivot MRIP 11"'!G325</f>
        <v>7.5485300417935386E-2</v>
      </c>
      <c r="H322">
        <f t="shared" ref="H322:H385" si="47">G322*C322</f>
        <v>129.26370491042093</v>
      </c>
      <c r="I322">
        <f t="shared" ref="I322:I385" si="48">E322*H322</f>
        <v>109.15196697318329</v>
      </c>
    </row>
    <row r="323" spans="1:9" x14ac:dyDescent="0.25">
      <c r="A323">
        <f>'Pivot MRIP 11"'!A326</f>
        <v>2013</v>
      </c>
      <c r="B323" t="str">
        <f>'Pivot MRIP 11"'!B326</f>
        <v>1105220130827001</v>
      </c>
      <c r="C323">
        <f>'Pivot MRIP 11"'!C326</f>
        <v>2339.3093156999998</v>
      </c>
      <c r="D323">
        <f>'Pivot MRIP 11"'!D326</f>
        <v>2339.3093156999998</v>
      </c>
      <c r="E323">
        <f>'Pivot MRIP 11"'!E326</f>
        <v>0.84441310922369939</v>
      </c>
      <c r="F323">
        <f>'Pivot MRIP 11"'!F326</f>
        <v>1</v>
      </c>
      <c r="G323">
        <f>'Pivot MRIP 11"'!G326</f>
        <v>1.258088340298923E-2</v>
      </c>
      <c r="H323">
        <f t="shared" si="47"/>
        <v>29.43057774434822</v>
      </c>
      <c r="I323">
        <f t="shared" si="48"/>
        <v>24.85156565935489</v>
      </c>
    </row>
    <row r="324" spans="1:9" x14ac:dyDescent="0.25">
      <c r="A324">
        <f>'Pivot MRIP 11"'!A327</f>
        <v>2013</v>
      </c>
      <c r="B324" t="str">
        <f>'Pivot MRIP 11"'!B327</f>
        <v>1105220130927001</v>
      </c>
      <c r="C324">
        <f>'Pivot MRIP 11"'!C327</f>
        <v>668.22395306999999</v>
      </c>
      <c r="D324">
        <f>'Pivot MRIP 11"'!D327</f>
        <v>668.22395306999999</v>
      </c>
      <c r="E324">
        <f>'Pivot MRIP 11"'!E327</f>
        <v>0.84441310922369939</v>
      </c>
      <c r="F324">
        <f>'Pivot MRIP 11"'!F327</f>
        <v>9</v>
      </c>
      <c r="G324">
        <f>'Pivot MRIP 11"'!G327</f>
        <v>5.0323533611956919E-2</v>
      </c>
      <c r="H324">
        <f t="shared" si="47"/>
        <v>33.627390562632868</v>
      </c>
      <c r="I324">
        <f t="shared" si="48"/>
        <v>28.395409420072507</v>
      </c>
    </row>
    <row r="325" spans="1:9" x14ac:dyDescent="0.25">
      <c r="A325">
        <f>'Pivot MRIP 11"'!A328</f>
        <v>2013</v>
      </c>
      <c r="B325" t="str">
        <f>'Pivot MRIP 11"'!B328</f>
        <v>1105220131002008</v>
      </c>
      <c r="C325">
        <f>'Pivot MRIP 11"'!C328</f>
        <v>302.48486657000001</v>
      </c>
      <c r="D325">
        <f>'Pivot MRIP 11"'!D328</f>
        <v>302.48486657000001</v>
      </c>
      <c r="E325">
        <f>'Pivot MRIP 11"'!E328</f>
        <v>0.84441310922369939</v>
      </c>
      <c r="F325">
        <f>'Pivot MRIP 11"'!F328</f>
        <v>2</v>
      </c>
      <c r="G325">
        <f>'Pivot MRIP 11"'!G328</f>
        <v>0.18871325104483844</v>
      </c>
      <c r="H325">
        <f t="shared" si="47"/>
        <v>57.082902562288872</v>
      </c>
      <c r="I325">
        <f t="shared" si="48"/>
        <v>48.20155123613582</v>
      </c>
    </row>
    <row r="326" spans="1:9" x14ac:dyDescent="0.25">
      <c r="A326">
        <f>'Pivot MRIP 11"'!A329</f>
        <v>2013</v>
      </c>
      <c r="B326" t="str">
        <f>'Pivot MRIP 11"'!B329</f>
        <v>1105220131117002</v>
      </c>
      <c r="C326">
        <f>'Pivot MRIP 11"'!C329</f>
        <v>80.156398147999994</v>
      </c>
      <c r="D326">
        <f>'Pivot MRIP 11"'!D329</f>
        <v>80.156398147999994</v>
      </c>
      <c r="E326">
        <f>'Pivot MRIP 11"'!E329</f>
        <v>0.84441310922369917</v>
      </c>
      <c r="F326">
        <f>'Pivot MRIP 11"'!F329</f>
        <v>2</v>
      </c>
      <c r="G326">
        <f>'Pivot MRIP 11"'!G329</f>
        <v>0.31452208507473078</v>
      </c>
      <c r="H326">
        <f t="shared" si="47"/>
        <v>25.210957477589247</v>
      </c>
      <c r="I326">
        <f t="shared" si="48"/>
        <v>21.288462990157605</v>
      </c>
    </row>
    <row r="327" spans="1:9" x14ac:dyDescent="0.25">
      <c r="A327">
        <f>'Pivot MRIP 11"'!A330</f>
        <v>2013</v>
      </c>
      <c r="B327" t="str">
        <f>'Pivot MRIP 11"'!B330</f>
        <v>1105220131119004</v>
      </c>
      <c r="C327">
        <f>'Pivot MRIP 11"'!C330</f>
        <v>81.587639401999994</v>
      </c>
      <c r="D327">
        <f>'Pivot MRIP 11"'!D330</f>
        <v>81.587639401999994</v>
      </c>
      <c r="E327">
        <f>'Pivot MRIP 11"'!E330</f>
        <v>0.84441310922369939</v>
      </c>
      <c r="F327">
        <f>'Pivot MRIP 11"'!F330</f>
        <v>1</v>
      </c>
      <c r="G327">
        <f>'Pivot MRIP 11"'!G330</f>
        <v>1.258088340298923E-2</v>
      </c>
      <c r="H327">
        <f t="shared" si="47"/>
        <v>1.0264445784416918</v>
      </c>
      <c r="I327">
        <f t="shared" si="48"/>
        <v>0.86674325792775841</v>
      </c>
    </row>
    <row r="328" spans="1:9" x14ac:dyDescent="0.25">
      <c r="A328">
        <f>'Pivot MRIP 11"'!A331</f>
        <v>2013</v>
      </c>
      <c r="B328" t="str">
        <f>'Pivot MRIP 11"'!B331</f>
        <v>1105920130519003</v>
      </c>
      <c r="C328">
        <f>'Pivot MRIP 11"'!C331</f>
        <v>143.72999976</v>
      </c>
      <c r="D328">
        <f>'Pivot MRIP 11"'!D331</f>
        <v>143.72999976</v>
      </c>
      <c r="E328">
        <f>'Pivot MRIP 11"'!E331</f>
        <v>0.84441310922369939</v>
      </c>
      <c r="F328">
        <f>'Pivot MRIP 11"'!F331</f>
        <v>4</v>
      </c>
      <c r="G328">
        <f>'Pivot MRIP 11"'!G331</f>
        <v>0.18871325104483844</v>
      </c>
      <c r="H328">
        <f t="shared" si="47"/>
        <v>27.123755527383448</v>
      </c>
      <c r="I328">
        <f t="shared" si="48"/>
        <v>22.903654738701359</v>
      </c>
    </row>
    <row r="329" spans="1:9" x14ac:dyDescent="0.25">
      <c r="A329">
        <f>'Pivot MRIP 11"'!A332</f>
        <v>2013</v>
      </c>
      <c r="B329" t="str">
        <f>'Pivot MRIP 11"'!B332</f>
        <v>1105920130602007</v>
      </c>
      <c r="C329">
        <f>'Pivot MRIP 11"'!C332</f>
        <v>193.09534052999999</v>
      </c>
      <c r="D329">
        <f>'Pivot MRIP 11"'!D332</f>
        <v>193.09534052999999</v>
      </c>
      <c r="E329">
        <f>'Pivot MRIP 11"'!E332</f>
        <v>0.84441310922369928</v>
      </c>
      <c r="F329">
        <f>'Pivot MRIP 11"'!F332</f>
        <v>4</v>
      </c>
      <c r="G329">
        <f>'Pivot MRIP 11"'!G332</f>
        <v>0.15097060083587077</v>
      </c>
      <c r="H329">
        <f t="shared" si="47"/>
        <v>29.151719578421169</v>
      </c>
      <c r="I329">
        <f t="shared" si="48"/>
        <v>24.616094168432006</v>
      </c>
    </row>
    <row r="330" spans="1:9" x14ac:dyDescent="0.25">
      <c r="A330">
        <f>'Pivot MRIP 11"'!A333</f>
        <v>2013</v>
      </c>
      <c r="B330" t="str">
        <f>'Pivot MRIP 11"'!B333</f>
        <v>1105920130610012</v>
      </c>
      <c r="C330">
        <f>'Pivot MRIP 11"'!C333</f>
        <v>135.81816602000001</v>
      </c>
      <c r="D330">
        <f>'Pivot MRIP 11"'!D333</f>
        <v>135.81816602000001</v>
      </c>
      <c r="E330">
        <f>'Pivot MRIP 11"'!E333</f>
        <v>0.84441310922369939</v>
      </c>
      <c r="F330">
        <f>'Pivot MRIP 11"'!F333</f>
        <v>3</v>
      </c>
      <c r="G330">
        <f>'Pivot MRIP 11"'!G333</f>
        <v>1.258088340298923E-2</v>
      </c>
      <c r="H330">
        <f t="shared" si="47"/>
        <v>1.7087125107054539</v>
      </c>
      <c r="I330">
        <f t="shared" si="48"/>
        <v>1.442859243934226</v>
      </c>
    </row>
    <row r="331" spans="1:9" x14ac:dyDescent="0.25">
      <c r="A331">
        <f>'Pivot MRIP 11"'!A334</f>
        <v>2013</v>
      </c>
      <c r="B331" t="str">
        <f>'Pivot MRIP 11"'!B334</f>
        <v>1105920130613002</v>
      </c>
      <c r="C331">
        <f>'Pivot MRIP 11"'!C334</f>
        <v>434.66165310000002</v>
      </c>
      <c r="D331">
        <f>'Pivot MRIP 11"'!D334</f>
        <v>434.66165310000002</v>
      </c>
      <c r="E331">
        <f>'Pivot MRIP 11"'!E334</f>
        <v>0.84441310922369939</v>
      </c>
      <c r="F331">
        <f>'Pivot MRIP 11"'!F334</f>
        <v>1</v>
      </c>
      <c r="G331">
        <f>'Pivot MRIP 11"'!G334</f>
        <v>1.258088340298923E-2</v>
      </c>
      <c r="H331">
        <f t="shared" si="47"/>
        <v>5.468427577401652</v>
      </c>
      <c r="I331">
        <f t="shared" si="48"/>
        <v>4.6176119331983507</v>
      </c>
    </row>
    <row r="332" spans="1:9" x14ac:dyDescent="0.25">
      <c r="A332">
        <f>'Pivot MRIP 11"'!A335</f>
        <v>2013</v>
      </c>
      <c r="B332" t="str">
        <f>'Pivot MRIP 11"'!B335</f>
        <v>1105920130616001</v>
      </c>
      <c r="C332">
        <f>'Pivot MRIP 11"'!C335</f>
        <v>129.12951605000001</v>
      </c>
      <c r="D332">
        <f>'Pivot MRIP 11"'!D335</f>
        <v>129.12951605000001</v>
      </c>
      <c r="E332">
        <f>'Pivot MRIP 11"'!E335</f>
        <v>0.84441310922369939</v>
      </c>
      <c r="F332">
        <f>'Pivot MRIP 11"'!F335</f>
        <v>3</v>
      </c>
      <c r="G332">
        <f>'Pivot MRIP 11"'!G335</f>
        <v>2.516176680597846E-2</v>
      </c>
      <c r="H332">
        <f t="shared" si="47"/>
        <v>3.2491267706189531</v>
      </c>
      <c r="I332">
        <f t="shared" si="48"/>
        <v>2.7436052386403076</v>
      </c>
    </row>
    <row r="333" spans="1:9" x14ac:dyDescent="0.25">
      <c r="A333">
        <f>'Pivot MRIP 11"'!A336</f>
        <v>2013</v>
      </c>
      <c r="B333" t="str">
        <f>'Pivot MRIP 11"'!B336</f>
        <v>1105920130616004</v>
      </c>
      <c r="C333">
        <f>'Pivot MRIP 11"'!C336</f>
        <v>129.12951605000001</v>
      </c>
      <c r="D333">
        <f>'Pivot MRIP 11"'!D336</f>
        <v>129.12951605000001</v>
      </c>
      <c r="E333">
        <f>'Pivot MRIP 11"'!E336</f>
        <v>0.84441310922369939</v>
      </c>
      <c r="F333">
        <f>'Pivot MRIP 11"'!F336</f>
        <v>1</v>
      </c>
      <c r="G333">
        <f>'Pivot MRIP 11"'!G336</f>
        <v>1.258088340298923E-2</v>
      </c>
      <c r="H333">
        <f t="shared" si="47"/>
        <v>1.6245633853094765</v>
      </c>
      <c r="I333">
        <f t="shared" si="48"/>
        <v>1.3718026193201538</v>
      </c>
    </row>
    <row r="334" spans="1:9" x14ac:dyDescent="0.25">
      <c r="A334">
        <f>'Pivot MRIP 11"'!A337</f>
        <v>2013</v>
      </c>
      <c r="B334" t="str">
        <f>'Pivot MRIP 11"'!B337</f>
        <v>1105920130616010</v>
      </c>
      <c r="C334">
        <f>'Pivot MRIP 11"'!C337</f>
        <v>160.64264888</v>
      </c>
      <c r="D334">
        <f>'Pivot MRIP 11"'!D337</f>
        <v>160.64264888</v>
      </c>
      <c r="E334">
        <f>'Pivot MRIP 11"'!E337</f>
        <v>0.84441310922369939</v>
      </c>
      <c r="F334">
        <f>'Pivot MRIP 11"'!F337</f>
        <v>2</v>
      </c>
      <c r="G334">
        <f>'Pivot MRIP 11"'!G337</f>
        <v>1.258088340298923E-2</v>
      </c>
      <c r="H334">
        <f t="shared" si="47"/>
        <v>2.0210264351066183</v>
      </c>
      <c r="I334">
        <f t="shared" si="48"/>
        <v>1.7065812158916687</v>
      </c>
    </row>
    <row r="335" spans="1:9" x14ac:dyDescent="0.25">
      <c r="A335">
        <f>'Pivot MRIP 11"'!A338</f>
        <v>2013</v>
      </c>
      <c r="B335" t="str">
        <f>'Pivot MRIP 11"'!B338</f>
        <v>1105920130621005</v>
      </c>
      <c r="C335">
        <f>'Pivot MRIP 11"'!C338</f>
        <v>91.913119425999994</v>
      </c>
      <c r="D335">
        <f>'Pivot MRIP 11"'!D338</f>
        <v>91.913119425999994</v>
      </c>
      <c r="E335">
        <f>'Pivot MRIP 11"'!E338</f>
        <v>1.5873282877311186</v>
      </c>
      <c r="F335">
        <f>'Pivot MRIP 11"'!F338</f>
        <v>5</v>
      </c>
      <c r="G335">
        <f>'Pivot MRIP 11"'!G338</f>
        <v>1</v>
      </c>
      <c r="H335">
        <f t="shared" si="47"/>
        <v>91.913119425999994</v>
      </c>
      <c r="I335">
        <f t="shared" si="48"/>
        <v>145.89629447849839</v>
      </c>
    </row>
    <row r="336" spans="1:9" x14ac:dyDescent="0.25">
      <c r="A336">
        <f>'Pivot MRIP 11"'!A339</f>
        <v>2013</v>
      </c>
      <c r="B336" t="str">
        <f>'Pivot MRIP 11"'!B339</f>
        <v>1105920130622001</v>
      </c>
      <c r="C336">
        <f>'Pivot MRIP 11"'!C339</f>
        <v>1073.8483381999999</v>
      </c>
      <c r="D336">
        <f>'Pivot MRIP 11"'!D339</f>
        <v>1073.8483381999999</v>
      </c>
      <c r="E336">
        <f>'Pivot MRIP 11"'!E339</f>
        <v>0.84441310922369939</v>
      </c>
      <c r="F336">
        <f>'Pivot MRIP 11"'!F339</f>
        <v>1</v>
      </c>
      <c r="G336">
        <f>'Pivot MRIP 11"'!G339</f>
        <v>1.258088340298923E-2</v>
      </c>
      <c r="H336">
        <f t="shared" si="47"/>
        <v>13.509960735387944</v>
      </c>
      <c r="I336">
        <f t="shared" si="48"/>
        <v>11.407987950059029</v>
      </c>
    </row>
    <row r="337" spans="1:9" x14ac:dyDescent="0.25">
      <c r="A337">
        <f>'Pivot MRIP 11"'!A340</f>
        <v>2013</v>
      </c>
      <c r="B337" t="str">
        <f>'Pivot MRIP 11"'!B340</f>
        <v>1105920130622002</v>
      </c>
      <c r="C337">
        <f>'Pivot MRIP 11"'!C340</f>
        <v>1073.8483381999999</v>
      </c>
      <c r="D337">
        <f>'Pivot MRIP 11"'!D340</f>
        <v>1073.8483381999999</v>
      </c>
      <c r="E337">
        <f>'Pivot MRIP 11"'!E340</f>
        <v>0.84441310922369939</v>
      </c>
      <c r="F337">
        <f>'Pivot MRIP 11"'!F340</f>
        <v>1</v>
      </c>
      <c r="G337">
        <f>'Pivot MRIP 11"'!G340</f>
        <v>2.516176680597846E-2</v>
      </c>
      <c r="H337">
        <f t="shared" si="47"/>
        <v>27.019921470775888</v>
      </c>
      <c r="I337">
        <f t="shared" si="48"/>
        <v>22.815975900118058</v>
      </c>
    </row>
    <row r="338" spans="1:9" x14ac:dyDescent="0.25">
      <c r="A338">
        <f>'Pivot MRIP 11"'!A341</f>
        <v>2013</v>
      </c>
      <c r="B338" t="str">
        <f>'Pivot MRIP 11"'!B341</f>
        <v>1105920130622003</v>
      </c>
      <c r="C338">
        <f>'Pivot MRIP 11"'!C341</f>
        <v>1073.8483381999999</v>
      </c>
      <c r="D338">
        <f>'Pivot MRIP 11"'!D341</f>
        <v>1073.8483381999999</v>
      </c>
      <c r="E338">
        <f>'Pivot MRIP 11"'!E341</f>
        <v>0.84441310922369939</v>
      </c>
      <c r="F338">
        <f>'Pivot MRIP 11"'!F341</f>
        <v>1</v>
      </c>
      <c r="G338">
        <f>'Pivot MRIP 11"'!G341</f>
        <v>2.516176680597846E-2</v>
      </c>
      <c r="H338">
        <f t="shared" si="47"/>
        <v>27.019921470775888</v>
      </c>
      <c r="I338">
        <f t="shared" si="48"/>
        <v>22.815975900118058</v>
      </c>
    </row>
    <row r="339" spans="1:9" x14ac:dyDescent="0.25">
      <c r="A339">
        <f>'Pivot MRIP 11"'!A342</f>
        <v>2013</v>
      </c>
      <c r="B339" t="str">
        <f>'Pivot MRIP 11"'!B342</f>
        <v>1105920130708001</v>
      </c>
      <c r="C339">
        <f>'Pivot MRIP 11"'!C342</f>
        <v>764.89208133</v>
      </c>
      <c r="D339">
        <f>'Pivot MRIP 11"'!D342</f>
        <v>764.89208133</v>
      </c>
      <c r="E339">
        <f>'Pivot MRIP 11"'!E342</f>
        <v>0.84441310922369939</v>
      </c>
      <c r="F339">
        <f>'Pivot MRIP 11"'!F342</f>
        <v>1</v>
      </c>
      <c r="G339">
        <f>'Pivot MRIP 11"'!G342</f>
        <v>1.258088340298923E-2</v>
      </c>
      <c r="H339">
        <f t="shared" si="47"/>
        <v>9.6230180910824856</v>
      </c>
      <c r="I339">
        <f t="shared" si="48"/>
        <v>8.1258026264068697</v>
      </c>
    </row>
    <row r="340" spans="1:9" x14ac:dyDescent="0.25">
      <c r="A340">
        <f>'Pivot MRIP 11"'!A343</f>
        <v>2013</v>
      </c>
      <c r="B340" t="str">
        <f>'Pivot MRIP 11"'!B343</f>
        <v>1105920130708002</v>
      </c>
      <c r="C340">
        <f>'Pivot MRIP 11"'!C343</f>
        <v>764.89208133</v>
      </c>
      <c r="D340">
        <f>'Pivot MRIP 11"'!D343</f>
        <v>764.89208133</v>
      </c>
      <c r="E340">
        <f>'Pivot MRIP 11"'!E343</f>
        <v>0.84441310922369939</v>
      </c>
      <c r="F340">
        <f>'Pivot MRIP 11"'!F343</f>
        <v>1</v>
      </c>
      <c r="G340">
        <f>'Pivot MRIP 11"'!G343</f>
        <v>1.258088340298923E-2</v>
      </c>
      <c r="H340">
        <f t="shared" si="47"/>
        <v>9.6230180910824856</v>
      </c>
      <c r="I340">
        <f t="shared" si="48"/>
        <v>8.1258026264068697</v>
      </c>
    </row>
    <row r="341" spans="1:9" x14ac:dyDescent="0.25">
      <c r="A341">
        <f>'Pivot MRIP 11"'!A344</f>
        <v>2013</v>
      </c>
      <c r="B341" t="str">
        <f>'Pivot MRIP 11"'!B344</f>
        <v>1105920130713001</v>
      </c>
      <c r="C341">
        <f>'Pivot MRIP 11"'!C344</f>
        <v>23.401053659999999</v>
      </c>
      <c r="D341">
        <f>'Pivot MRIP 11"'!D344</f>
        <v>23.401053659999999</v>
      </c>
      <c r="E341">
        <f>'Pivot MRIP 11"'!E344</f>
        <v>1.3227735731092654</v>
      </c>
      <c r="F341">
        <f>'Pivot MRIP 11"'!F344</f>
        <v>6</v>
      </c>
      <c r="G341">
        <f>'Pivot MRIP 11"'!G344</f>
        <v>1.0669763910000001</v>
      </c>
      <c r="H341">
        <f t="shared" si="47"/>
        <v>24.968371779744142</v>
      </c>
      <c r="I341">
        <f t="shared" si="48"/>
        <v>33.027502353812707</v>
      </c>
    </row>
    <row r="342" spans="1:9" x14ac:dyDescent="0.25">
      <c r="A342">
        <f>'Pivot MRIP 11"'!A345</f>
        <v>2013</v>
      </c>
      <c r="B342" t="str">
        <f>'Pivot MRIP 11"'!B345</f>
        <v>1105920130716004</v>
      </c>
      <c r="C342">
        <f>'Pivot MRIP 11"'!C345</f>
        <v>184.94810881000001</v>
      </c>
      <c r="D342">
        <f>'Pivot MRIP 11"'!D345</f>
        <v>184.94810881000001</v>
      </c>
      <c r="E342">
        <f>'Pivot MRIP 11"'!E345</f>
        <v>0.84441310922369939</v>
      </c>
      <c r="F342">
        <f>'Pivot MRIP 11"'!F345</f>
        <v>1</v>
      </c>
      <c r="G342">
        <f>'Pivot MRIP 11"'!G345</f>
        <v>1.258088340298923E-2</v>
      </c>
      <c r="H342">
        <f t="shared" si="47"/>
        <v>2.3268105925419751</v>
      </c>
      <c r="I342">
        <f t="shared" si="48"/>
        <v>1.9647893670230074</v>
      </c>
    </row>
    <row r="343" spans="1:9" x14ac:dyDescent="0.25">
      <c r="A343">
        <f>'Pivot MRIP 11"'!A346</f>
        <v>2013</v>
      </c>
      <c r="B343" t="str">
        <f>'Pivot MRIP 11"'!B346</f>
        <v>1105920130720006</v>
      </c>
      <c r="C343">
        <f>'Pivot MRIP 11"'!C346</f>
        <v>209.03852370999999</v>
      </c>
      <c r="D343">
        <f>'Pivot MRIP 11"'!D346</f>
        <v>209.03852370999999</v>
      </c>
      <c r="E343">
        <f>'Pivot MRIP 11"'!E346</f>
        <v>0.84441310922369939</v>
      </c>
      <c r="F343">
        <f>'Pivot MRIP 11"'!F346</f>
        <v>2</v>
      </c>
      <c r="G343">
        <f>'Pivot MRIP 11"'!G346</f>
        <v>1.258088340298923E-2</v>
      </c>
      <c r="H343">
        <f t="shared" si="47"/>
        <v>2.6298892935285094</v>
      </c>
      <c r="I343">
        <f t="shared" si="48"/>
        <v>2.2207129952625269</v>
      </c>
    </row>
    <row r="344" spans="1:9" x14ac:dyDescent="0.25">
      <c r="A344">
        <f>'Pivot MRIP 11"'!A347</f>
        <v>2013</v>
      </c>
      <c r="B344" t="str">
        <f>'Pivot MRIP 11"'!B347</f>
        <v>1105920130801002</v>
      </c>
      <c r="C344">
        <f>'Pivot MRIP 11"'!C347</f>
        <v>1788.3676512</v>
      </c>
      <c r="D344">
        <f>'Pivot MRIP 11"'!D347</f>
        <v>1788.3676512</v>
      </c>
      <c r="E344">
        <f>'Pivot MRIP 11"'!E347</f>
        <v>0.84441310922369939</v>
      </c>
      <c r="F344">
        <f>'Pivot MRIP 11"'!F347</f>
        <v>1</v>
      </c>
      <c r="G344">
        <f>'Pivot MRIP 11"'!G347</f>
        <v>1.258088340298923E-2</v>
      </c>
      <c r="H344">
        <f t="shared" si="47"/>
        <v>22.499244901424913</v>
      </c>
      <c r="I344">
        <f t="shared" si="48"/>
        <v>18.998657342397678</v>
      </c>
    </row>
    <row r="345" spans="1:9" x14ac:dyDescent="0.25">
      <c r="A345">
        <f>'Pivot MRIP 11"'!A348</f>
        <v>2013</v>
      </c>
      <c r="B345" t="str">
        <f>'Pivot MRIP 11"'!B348</f>
        <v>1105920130802015</v>
      </c>
      <c r="C345">
        <f>'Pivot MRIP 11"'!C348</f>
        <v>384.55465435000002</v>
      </c>
      <c r="D345">
        <f>'Pivot MRIP 11"'!D348</f>
        <v>384.55465435000002</v>
      </c>
      <c r="E345">
        <f>'Pivot MRIP 11"'!E348</f>
        <v>0.84441310922369939</v>
      </c>
      <c r="F345">
        <f>'Pivot MRIP 11"'!F348</f>
        <v>1</v>
      </c>
      <c r="G345">
        <f>'Pivot MRIP 11"'!G348</f>
        <v>1.258088340298923E-2</v>
      </c>
      <c r="H345">
        <f t="shared" si="47"/>
        <v>4.8380372684541753</v>
      </c>
      <c r="I345">
        <f t="shared" si="48"/>
        <v>4.0853020923955237</v>
      </c>
    </row>
    <row r="346" spans="1:9" x14ac:dyDescent="0.25">
      <c r="A346">
        <f>'Pivot MRIP 11"'!A349</f>
        <v>2013</v>
      </c>
      <c r="B346" t="str">
        <f>'Pivot MRIP 11"'!B349</f>
        <v>1105920130816008</v>
      </c>
      <c r="C346">
        <f>'Pivot MRIP 11"'!C349</f>
        <v>277.18470081999999</v>
      </c>
      <c r="D346">
        <f>'Pivot MRIP 11"'!D349</f>
        <v>277.18470081999999</v>
      </c>
      <c r="E346">
        <f>'Pivot MRIP 11"'!E349</f>
        <v>0.84441310922369939</v>
      </c>
      <c r="F346">
        <f>'Pivot MRIP 11"'!F349</f>
        <v>2</v>
      </c>
      <c r="G346">
        <f>'Pivot MRIP 11"'!G349</f>
        <v>1.258088340298923E-2</v>
      </c>
      <c r="H346">
        <f t="shared" si="47"/>
        <v>3.4872284021088729</v>
      </c>
      <c r="I346">
        <f t="shared" si="48"/>
        <v>2.9446613775979462</v>
      </c>
    </row>
    <row r="347" spans="1:9" x14ac:dyDescent="0.25">
      <c r="A347">
        <f>'Pivot MRIP 11"'!A350</f>
        <v>2013</v>
      </c>
      <c r="B347" t="str">
        <f>'Pivot MRIP 11"'!B350</f>
        <v>1105920130816012</v>
      </c>
      <c r="C347">
        <f>'Pivot MRIP 11"'!C350</f>
        <v>365.72892113</v>
      </c>
      <c r="D347">
        <f>'Pivot MRIP 11"'!D350</f>
        <v>365.72892113</v>
      </c>
      <c r="E347">
        <f>'Pivot MRIP 11"'!E350</f>
        <v>0.84441310922369939</v>
      </c>
      <c r="F347">
        <f>'Pivot MRIP 11"'!F350</f>
        <v>6</v>
      </c>
      <c r="G347">
        <f>'Pivot MRIP 11"'!G350</f>
        <v>0.37742650208967687</v>
      </c>
      <c r="H347">
        <f t="shared" si="47"/>
        <v>138.0357874151272</v>
      </c>
      <c r="I347">
        <f t="shared" si="48"/>
        <v>116.55922843534916</v>
      </c>
    </row>
    <row r="348" spans="1:9" x14ac:dyDescent="0.25">
      <c r="A348">
        <f>'Pivot MRIP 11"'!A351</f>
        <v>2013</v>
      </c>
      <c r="B348" t="str">
        <f>'Pivot MRIP 11"'!B351</f>
        <v>1105920130816022</v>
      </c>
      <c r="C348">
        <f>'Pivot MRIP 11"'!C351</f>
        <v>277.18470081999999</v>
      </c>
      <c r="D348">
        <f>'Pivot MRIP 11"'!D351</f>
        <v>277.18470081999999</v>
      </c>
      <c r="E348">
        <f>'Pivot MRIP 11"'!E351</f>
        <v>0.84441310922369939</v>
      </c>
      <c r="F348">
        <f>'Pivot MRIP 11"'!F351</f>
        <v>4</v>
      </c>
      <c r="G348">
        <f>'Pivot MRIP 11"'!G351</f>
        <v>6.2904417014946146E-2</v>
      </c>
      <c r="H348">
        <f t="shared" si="47"/>
        <v>17.436142010544366</v>
      </c>
      <c r="I348">
        <f t="shared" si="48"/>
        <v>14.723306887989732</v>
      </c>
    </row>
    <row r="349" spans="1:9" x14ac:dyDescent="0.25">
      <c r="A349">
        <f>'Pivot MRIP 11"'!A352</f>
        <v>2013</v>
      </c>
      <c r="B349" t="str">
        <f>'Pivot MRIP 11"'!B352</f>
        <v>1105920130829002</v>
      </c>
      <c r="C349">
        <f>'Pivot MRIP 11"'!C352</f>
        <v>327.88670036000002</v>
      </c>
      <c r="D349">
        <f>'Pivot MRIP 11"'!D352</f>
        <v>327.88670036000002</v>
      </c>
      <c r="E349">
        <f>'Pivot MRIP 11"'!E352</f>
        <v>0.84441310922369939</v>
      </c>
      <c r="F349">
        <f>'Pivot MRIP 11"'!F352</f>
        <v>1</v>
      </c>
      <c r="G349">
        <f>'Pivot MRIP 11"'!G352</f>
        <v>1.258088340298923E-2</v>
      </c>
      <c r="H349">
        <f t="shared" si="47"/>
        <v>4.1251043466200272</v>
      </c>
      <c r="I349">
        <f t="shared" si="48"/>
        <v>3.4832921872016143</v>
      </c>
    </row>
    <row r="350" spans="1:9" x14ac:dyDescent="0.25">
      <c r="A350">
        <f>'Pivot MRIP 11"'!A353</f>
        <v>2013</v>
      </c>
      <c r="B350" t="str">
        <f>'Pivot MRIP 11"'!B353</f>
        <v>1105920131002004</v>
      </c>
      <c r="C350">
        <f>'Pivot MRIP 11"'!C353</f>
        <v>1532.2391588999999</v>
      </c>
      <c r="D350">
        <f>'Pivot MRIP 11"'!D353</f>
        <v>1532.2391588999999</v>
      </c>
      <c r="E350">
        <f>'Pivot MRIP 11"'!E353</f>
        <v>0.84441310922369917</v>
      </c>
      <c r="F350">
        <f>'Pivot MRIP 11"'!F353</f>
        <v>4</v>
      </c>
      <c r="G350">
        <f>'Pivot MRIP 11"'!G353</f>
        <v>0.31452208507473078</v>
      </c>
      <c r="H350">
        <f t="shared" si="47"/>
        <v>481.92305509037971</v>
      </c>
      <c r="I350">
        <f t="shared" si="48"/>
        <v>406.9421453554516</v>
      </c>
    </row>
    <row r="351" spans="1:9" x14ac:dyDescent="0.25">
      <c r="A351">
        <f>'Pivot MRIP 11"'!A354</f>
        <v>2013</v>
      </c>
      <c r="B351" t="str">
        <f>'Pivot MRIP 11"'!B354</f>
        <v>1105920131002007</v>
      </c>
      <c r="C351">
        <f>'Pivot MRIP 11"'!C354</f>
        <v>1532.2391588999999</v>
      </c>
      <c r="D351">
        <f>'Pivot MRIP 11"'!D354</f>
        <v>1532.2391588999999</v>
      </c>
      <c r="E351">
        <f>'Pivot MRIP 11"'!E354</f>
        <v>0.84441310922369928</v>
      </c>
      <c r="F351">
        <f>'Pivot MRIP 11"'!F354</f>
        <v>1</v>
      </c>
      <c r="G351">
        <f>'Pivot MRIP 11"'!G354</f>
        <v>7.5485300417935386E-2</v>
      </c>
      <c r="H351">
        <f t="shared" si="47"/>
        <v>115.66153322169113</v>
      </c>
      <c r="I351">
        <f t="shared" si="48"/>
        <v>97.666114885308389</v>
      </c>
    </row>
    <row r="352" spans="1:9" x14ac:dyDescent="0.25">
      <c r="A352">
        <f>'Pivot MRIP 11"'!A355</f>
        <v>2013</v>
      </c>
      <c r="B352" t="str">
        <f>'Pivot MRIP 11"'!B355</f>
        <v>1105920131002008</v>
      </c>
      <c r="C352">
        <f>'Pivot MRIP 11"'!C355</f>
        <v>1532.2391588999999</v>
      </c>
      <c r="D352">
        <f>'Pivot MRIP 11"'!D355</f>
        <v>1532.2391588999999</v>
      </c>
      <c r="E352">
        <f>'Pivot MRIP 11"'!E355</f>
        <v>0.84441310922369939</v>
      </c>
      <c r="F352">
        <f>'Pivot MRIP 11"'!F355</f>
        <v>1</v>
      </c>
      <c r="G352">
        <f>'Pivot MRIP 11"'!G355</f>
        <v>0.10064706722391384</v>
      </c>
      <c r="H352">
        <f t="shared" si="47"/>
        <v>154.21537762892149</v>
      </c>
      <c r="I352">
        <f t="shared" si="48"/>
        <v>130.22148651374454</v>
      </c>
    </row>
    <row r="353" spans="1:9" x14ac:dyDescent="0.25">
      <c r="A353">
        <f>'Pivot MRIP 11"'!A356</f>
        <v>2013</v>
      </c>
      <c r="B353" t="str">
        <f>'Pivot MRIP 11"'!B356</f>
        <v>1105920131002010</v>
      </c>
      <c r="C353">
        <f>'Pivot MRIP 11"'!C356</f>
        <v>1456.3418650999999</v>
      </c>
      <c r="D353">
        <f>'Pivot MRIP 11"'!D356</f>
        <v>1456.3418650999999</v>
      </c>
      <c r="E353">
        <f>'Pivot MRIP 11"'!E356</f>
        <v>0.84441310922369939</v>
      </c>
      <c r="F353">
        <f>'Pivot MRIP 11"'!F356</f>
        <v>2</v>
      </c>
      <c r="G353">
        <f>'Pivot MRIP 11"'!G356</f>
        <v>1.258088340298923E-2</v>
      </c>
      <c r="H353">
        <f t="shared" si="47"/>
        <v>18.322067199714969</v>
      </c>
      <c r="I353">
        <f t="shared" si="48"/>
        <v>15.471393731516876</v>
      </c>
    </row>
    <row r="354" spans="1:9" x14ac:dyDescent="0.25">
      <c r="A354">
        <f>'Pivot MRIP 11"'!A357</f>
        <v>2013</v>
      </c>
      <c r="B354" t="str">
        <f>'Pivot MRIP 11"'!B357</f>
        <v>1105920131017007</v>
      </c>
      <c r="C354">
        <f>'Pivot MRIP 11"'!C357</f>
        <v>619.31803515000001</v>
      </c>
      <c r="D354">
        <f>'Pivot MRIP 11"'!D357</f>
        <v>619.31803515000001</v>
      </c>
      <c r="E354">
        <f>'Pivot MRIP 11"'!E357</f>
        <v>0.84441310922369939</v>
      </c>
      <c r="F354">
        <f>'Pivot MRIP 11"'!F357</f>
        <v>3</v>
      </c>
      <c r="G354">
        <f>'Pivot MRIP 11"'!G357</f>
        <v>5.0323533611956919E-2</v>
      </c>
      <c r="H354">
        <f t="shared" si="47"/>
        <v>31.166271958362142</v>
      </c>
      <c r="I354">
        <f t="shared" si="48"/>
        <v>26.317208607271972</v>
      </c>
    </row>
    <row r="355" spans="1:9" x14ac:dyDescent="0.25">
      <c r="A355">
        <f>'Pivot MRIP 11"'!A358</f>
        <v>2013</v>
      </c>
      <c r="B355" t="str">
        <f>'Pivot MRIP 11"'!B358</f>
        <v>1105920131017016</v>
      </c>
      <c r="C355">
        <f>'Pivot MRIP 11"'!C358</f>
        <v>254.66321217999999</v>
      </c>
      <c r="D355">
        <f>'Pivot MRIP 11"'!D358</f>
        <v>254.66321217999999</v>
      </c>
      <c r="E355">
        <f>'Pivot MRIP 11"'!E358</f>
        <v>1.226628487793108</v>
      </c>
      <c r="F355">
        <f>'Pivot MRIP 11"'!F358</f>
        <v>1</v>
      </c>
      <c r="G355">
        <f>'Pivot MRIP 11"'!G358</f>
        <v>1.2518990844597846</v>
      </c>
      <c r="H355">
        <f t="shared" si="47"/>
        <v>318.81264217372984</v>
      </c>
      <c r="I355">
        <f t="shared" si="48"/>
        <v>391.06466915888745</v>
      </c>
    </row>
    <row r="356" spans="1:9" x14ac:dyDescent="0.25">
      <c r="A356">
        <f>'Pivot MRIP 11"'!A359</f>
        <v>2013</v>
      </c>
      <c r="B356" t="str">
        <f>'Pivot MRIP 11"'!B359</f>
        <v>1105920131017017</v>
      </c>
      <c r="C356">
        <f>'Pivot MRIP 11"'!C359</f>
        <v>254.66321217999999</v>
      </c>
      <c r="D356">
        <f>'Pivot MRIP 11"'!D359</f>
        <v>254.66321217999999</v>
      </c>
      <c r="E356">
        <f>'Pivot MRIP 11"'!E359</f>
        <v>0.84441310922369939</v>
      </c>
      <c r="F356">
        <f>'Pivot MRIP 11"'!F359</f>
        <v>4</v>
      </c>
      <c r="G356">
        <f>'Pivot MRIP 11"'!G359</f>
        <v>5.0323533611956919E-2</v>
      </c>
      <c r="H356">
        <f t="shared" si="47"/>
        <v>12.815552717869146</v>
      </c>
      <c r="I356">
        <f t="shared" si="48"/>
        <v>10.821620716916117</v>
      </c>
    </row>
    <row r="357" spans="1:9" x14ac:dyDescent="0.25">
      <c r="A357">
        <f>'Pivot MRIP 11"'!A360</f>
        <v>2013</v>
      </c>
      <c r="B357" t="str">
        <f>'Pivot MRIP 11"'!B360</f>
        <v>1105920131022001</v>
      </c>
      <c r="C357">
        <f>'Pivot MRIP 11"'!C360</f>
        <v>562.63624019999997</v>
      </c>
      <c r="D357">
        <f>'Pivot MRIP 11"'!D360</f>
        <v>562.63624019999997</v>
      </c>
      <c r="E357">
        <f>'Pivot MRIP 11"'!E360</f>
        <v>0.84441310922369939</v>
      </c>
      <c r="F357">
        <f>'Pivot MRIP 11"'!F360</f>
        <v>4</v>
      </c>
      <c r="G357">
        <f>'Pivot MRIP 11"'!G360</f>
        <v>1.258088340298923E-2</v>
      </c>
      <c r="H357">
        <f t="shared" si="47"/>
        <v>7.0784609362524415</v>
      </c>
      <c r="I357">
        <f t="shared" si="48"/>
        <v>5.9771452076994223</v>
      </c>
    </row>
    <row r="358" spans="1:9" x14ac:dyDescent="0.25">
      <c r="A358">
        <f>'Pivot MRIP 11"'!A361</f>
        <v>2013</v>
      </c>
      <c r="B358" t="str">
        <f>'Pivot MRIP 11"'!B361</f>
        <v>1105920131022003</v>
      </c>
      <c r="C358">
        <f>'Pivot MRIP 11"'!C361</f>
        <v>317.48602045000001</v>
      </c>
      <c r="D358">
        <f>'Pivot MRIP 11"'!D361</f>
        <v>317.48602045000001</v>
      </c>
      <c r="E358">
        <f>'Pivot MRIP 11"'!E361</f>
        <v>0.84441310922369939</v>
      </c>
      <c r="F358">
        <f>'Pivot MRIP 11"'!F361</f>
        <v>2</v>
      </c>
      <c r="G358">
        <f>'Pivot MRIP 11"'!G361</f>
        <v>0.10064706722391384</v>
      </c>
      <c r="H358">
        <f t="shared" si="47"/>
        <v>31.954036842884037</v>
      </c>
      <c r="I358">
        <f t="shared" si="48"/>
        <v>26.982407602748353</v>
      </c>
    </row>
    <row r="359" spans="1:9" x14ac:dyDescent="0.25">
      <c r="A359">
        <f>'Pivot MRIP 11"'!A362</f>
        <v>2013</v>
      </c>
      <c r="B359" t="str">
        <f>'Pivot MRIP 11"'!B362</f>
        <v>1105920131023004</v>
      </c>
      <c r="C359">
        <f>'Pivot MRIP 11"'!C362</f>
        <v>324.71142056000002</v>
      </c>
      <c r="D359">
        <f>'Pivot MRIP 11"'!D362</f>
        <v>324.71142056000002</v>
      </c>
      <c r="E359">
        <f>'Pivot MRIP 11"'!E362</f>
        <v>0.84441310922369928</v>
      </c>
      <c r="F359">
        <f>'Pivot MRIP 11"'!F362</f>
        <v>1</v>
      </c>
      <c r="G359">
        <f>'Pivot MRIP 11"'!G362</f>
        <v>3.7742650208967693E-2</v>
      </c>
      <c r="H359">
        <f t="shared" si="47"/>
        <v>12.255469565053081</v>
      </c>
      <c r="I359">
        <f t="shared" si="48"/>
        <v>10.34867916042289</v>
      </c>
    </row>
    <row r="360" spans="1:9" x14ac:dyDescent="0.25">
      <c r="A360">
        <f>'Pivot MRIP 11"'!A363</f>
        <v>2013</v>
      </c>
      <c r="B360" t="str">
        <f>'Pivot MRIP 11"'!B363</f>
        <v>1105920131028003</v>
      </c>
      <c r="C360">
        <f>'Pivot MRIP 11"'!C363</f>
        <v>252.04453122999999</v>
      </c>
      <c r="D360">
        <f>'Pivot MRIP 11"'!D363</f>
        <v>252.04453122999999</v>
      </c>
      <c r="E360">
        <f>'Pivot MRIP 11"'!E363</f>
        <v>0.84441310922369939</v>
      </c>
      <c r="F360">
        <f>'Pivot MRIP 11"'!F363</f>
        <v>4</v>
      </c>
      <c r="G360">
        <f>'Pivot MRIP 11"'!G363</f>
        <v>5.0323533611956919E-2</v>
      </c>
      <c r="H360">
        <f t="shared" si="47"/>
        <v>12.683771439062831</v>
      </c>
      <c r="I360">
        <f t="shared" si="48"/>
        <v>10.7103428775418</v>
      </c>
    </row>
    <row r="361" spans="1:9" x14ac:dyDescent="0.25">
      <c r="A361">
        <f>'Pivot MRIP 11"'!A364</f>
        <v>2013</v>
      </c>
      <c r="B361" t="str">
        <f>'Pivot MRIP 11"'!B364</f>
        <v>1105920131105002</v>
      </c>
      <c r="C361">
        <f>'Pivot MRIP 11"'!C364</f>
        <v>91.069383290000005</v>
      </c>
      <c r="D361">
        <f>'Pivot MRIP 11"'!D364</f>
        <v>91.069383290000005</v>
      </c>
      <c r="E361">
        <f>'Pivot MRIP 11"'!E364</f>
        <v>0.84441310922369939</v>
      </c>
      <c r="F361">
        <f>'Pivot MRIP 11"'!F364</f>
        <v>9</v>
      </c>
      <c r="G361">
        <f>'Pivot MRIP 11"'!G364</f>
        <v>0.10064706722391384</v>
      </c>
      <c r="H361">
        <f t="shared" si="47"/>
        <v>9.1658663420290054</v>
      </c>
      <c r="I361">
        <f t="shared" si="48"/>
        <v>7.7397776966015686</v>
      </c>
    </row>
    <row r="362" spans="1:9" x14ac:dyDescent="0.25">
      <c r="A362">
        <f>'Pivot MRIP 11"'!A365</f>
        <v>2013</v>
      </c>
      <c r="B362" t="str">
        <f>'Pivot MRIP 11"'!B365</f>
        <v>1105920131105005</v>
      </c>
      <c r="C362">
        <f>'Pivot MRIP 11"'!C365</f>
        <v>91.069383290000005</v>
      </c>
      <c r="D362">
        <f>'Pivot MRIP 11"'!D365</f>
        <v>91.069383290000005</v>
      </c>
      <c r="E362">
        <f>'Pivot MRIP 11"'!E365</f>
        <v>0.84441310922369939</v>
      </c>
      <c r="F362">
        <f>'Pivot MRIP 11"'!F365</f>
        <v>4</v>
      </c>
      <c r="G362">
        <f>'Pivot MRIP 11"'!G365</f>
        <v>0.10064706722391384</v>
      </c>
      <c r="H362">
        <f t="shared" si="47"/>
        <v>9.1658663420290054</v>
      </c>
      <c r="I362">
        <f t="shared" si="48"/>
        <v>7.7397776966015686</v>
      </c>
    </row>
    <row r="363" spans="1:9" x14ac:dyDescent="0.25">
      <c r="A363">
        <f>'Pivot MRIP 11"'!A366</f>
        <v>2013</v>
      </c>
      <c r="B363" t="str">
        <f>'Pivot MRIP 11"'!B366</f>
        <v>1105920131110002</v>
      </c>
      <c r="C363">
        <f>'Pivot MRIP 11"'!C366</f>
        <v>149.25515546</v>
      </c>
      <c r="D363">
        <f>'Pivot MRIP 11"'!D366</f>
        <v>149.25515546</v>
      </c>
      <c r="E363">
        <f>'Pivot MRIP 11"'!E366</f>
        <v>0.84441310922369939</v>
      </c>
      <c r="F363">
        <f>'Pivot MRIP 11"'!F366</f>
        <v>1</v>
      </c>
      <c r="G363">
        <f>'Pivot MRIP 11"'!G366</f>
        <v>2.516176680597846E-2</v>
      </c>
      <c r="H363">
        <f t="shared" si="47"/>
        <v>3.7555234162745825</v>
      </c>
      <c r="I363">
        <f t="shared" si="48"/>
        <v>3.1712132046988297</v>
      </c>
    </row>
    <row r="364" spans="1:9" x14ac:dyDescent="0.25">
      <c r="A364">
        <f>'Pivot MRIP 11"'!A367</f>
        <v>2013</v>
      </c>
      <c r="B364" t="str">
        <f>'Pivot MRIP 11"'!B367</f>
        <v>1105920131116014</v>
      </c>
      <c r="C364">
        <f>'Pivot MRIP 11"'!C367</f>
        <v>181.1408261</v>
      </c>
      <c r="D364">
        <f>'Pivot MRIP 11"'!D367</f>
        <v>181.1408261</v>
      </c>
      <c r="E364">
        <f>'Pivot MRIP 11"'!E367</f>
        <v>0.84441310922369939</v>
      </c>
      <c r="F364">
        <f>'Pivot MRIP 11"'!F367</f>
        <v>4</v>
      </c>
      <c r="G364">
        <f>'Pivot MRIP 11"'!G367</f>
        <v>1.258088340298923E-2</v>
      </c>
      <c r="H364">
        <f t="shared" si="47"/>
        <v>2.2789116126852482</v>
      </c>
      <c r="I364">
        <f t="shared" si="48"/>
        <v>1.9243428405135454</v>
      </c>
    </row>
    <row r="365" spans="1:9" x14ac:dyDescent="0.25">
      <c r="A365">
        <f>'Pivot MRIP 11"'!A368</f>
        <v>2013</v>
      </c>
      <c r="B365" t="str">
        <f>'Pivot MRIP 11"'!B368</f>
        <v>1105920131116018</v>
      </c>
      <c r="C365">
        <f>'Pivot MRIP 11"'!C368</f>
        <v>262.68284016000001</v>
      </c>
      <c r="D365">
        <f>'Pivot MRIP 11"'!D368</f>
        <v>262.68284016000001</v>
      </c>
      <c r="E365">
        <f>'Pivot MRIP 11"'!E368</f>
        <v>0.84441310922369939</v>
      </c>
      <c r="F365">
        <f>'Pivot MRIP 11"'!F368</f>
        <v>3</v>
      </c>
      <c r="G365">
        <f>'Pivot MRIP 11"'!G368</f>
        <v>6.2904417014946146E-2</v>
      </c>
      <c r="H365">
        <f t="shared" si="47"/>
        <v>16.523910920095084</v>
      </c>
      <c r="I365">
        <f t="shared" si="48"/>
        <v>13.953006996572929</v>
      </c>
    </row>
    <row r="366" spans="1:9" x14ac:dyDescent="0.25">
      <c r="A366">
        <f>'Pivot MRIP 11"'!A369</f>
        <v>2013</v>
      </c>
      <c r="B366" t="str">
        <f>'Pivot MRIP 11"'!B369</f>
        <v>1105920131116019</v>
      </c>
      <c r="C366">
        <f>'Pivot MRIP 11"'!C369</f>
        <v>262.68284016000001</v>
      </c>
      <c r="D366">
        <f>'Pivot MRIP 11"'!D369</f>
        <v>262.68284016000001</v>
      </c>
      <c r="E366">
        <f>'Pivot MRIP 11"'!E369</f>
        <v>0.84441310922369928</v>
      </c>
      <c r="F366">
        <f>'Pivot MRIP 11"'!F369</f>
        <v>3</v>
      </c>
      <c r="G366">
        <f>'Pivot MRIP 11"'!G369</f>
        <v>3.7742650208967693E-2</v>
      </c>
      <c r="H366">
        <f t="shared" si="47"/>
        <v>9.9143465520570508</v>
      </c>
      <c r="I366">
        <f t="shared" si="48"/>
        <v>8.3718041979437565</v>
      </c>
    </row>
    <row r="367" spans="1:9" x14ac:dyDescent="0.25">
      <c r="A367">
        <f>'Pivot MRIP 11"'!A370</f>
        <v>2013</v>
      </c>
      <c r="B367" t="str">
        <f>'Pivot MRIP 11"'!B370</f>
        <v>1105920131123007</v>
      </c>
      <c r="C367">
        <f>'Pivot MRIP 11"'!C370</f>
        <v>264.99389373000002</v>
      </c>
      <c r="D367">
        <f>'Pivot MRIP 11"'!D370</f>
        <v>264.99389373000002</v>
      </c>
      <c r="E367">
        <f>'Pivot MRIP 11"'!E370</f>
        <v>1.359838120784034</v>
      </c>
      <c r="F367">
        <f>'Pivot MRIP 11"'!F370</f>
        <v>4</v>
      </c>
      <c r="G367">
        <f>'Pivot MRIP 11"'!G370</f>
        <v>2.6637832301747304</v>
      </c>
      <c r="H367">
        <f t="shared" si="47"/>
        <v>705.88629021667873</v>
      </c>
      <c r="I367">
        <f t="shared" si="48"/>
        <v>959.89108637546167</v>
      </c>
    </row>
    <row r="368" spans="1:9" x14ac:dyDescent="0.25">
      <c r="A368">
        <f>'Pivot MRIP 11"'!A371</f>
        <v>2013</v>
      </c>
      <c r="B368" t="str">
        <f>'Pivot MRIP 11"'!B371</f>
        <v>1105920131201009</v>
      </c>
      <c r="C368">
        <f>'Pivot MRIP 11"'!C371</f>
        <v>104.499916</v>
      </c>
      <c r="D368">
        <f>'Pivot MRIP 11"'!D371</f>
        <v>104.499916</v>
      </c>
      <c r="E368">
        <f>'Pivot MRIP 11"'!E371</f>
        <v>0.84441310922369939</v>
      </c>
      <c r="F368">
        <f>'Pivot MRIP 11"'!F371</f>
        <v>3</v>
      </c>
      <c r="G368">
        <f>'Pivot MRIP 11"'!G371</f>
        <v>1.258088340298923E-2</v>
      </c>
      <c r="H368">
        <f t="shared" si="47"/>
        <v>1.3147012588181686</v>
      </c>
      <c r="I368">
        <f t="shared" si="48"/>
        <v>1.1101509776589613</v>
      </c>
    </row>
    <row r="369" spans="1:9" x14ac:dyDescent="0.25">
      <c r="A369">
        <f>'Pivot MRIP 11"'!A372</f>
        <v>2013</v>
      </c>
      <c r="B369" t="str">
        <f>'Pivot MRIP 11"'!B372</f>
        <v>1106220130517004</v>
      </c>
      <c r="C369">
        <f>'Pivot MRIP 11"'!C372</f>
        <v>446.26957071999999</v>
      </c>
      <c r="D369">
        <f>'Pivot MRIP 11"'!D372</f>
        <v>446.26957071999999</v>
      </c>
      <c r="E369">
        <f>'Pivot MRIP 11"'!E372</f>
        <v>0.84441310922369939</v>
      </c>
      <c r="F369">
        <f>'Pivot MRIP 11"'!F372</f>
        <v>1</v>
      </c>
      <c r="G369">
        <f>'Pivot MRIP 11"'!G372</f>
        <v>1.258088340298923E-2</v>
      </c>
      <c r="H369">
        <f t="shared" si="47"/>
        <v>5.6144654355303762</v>
      </c>
      <c r="I369">
        <f t="shared" si="48"/>
        <v>4.7409282150451961</v>
      </c>
    </row>
    <row r="370" spans="1:9" x14ac:dyDescent="0.25">
      <c r="A370">
        <f>'Pivot MRIP 11"'!A373</f>
        <v>2013</v>
      </c>
      <c r="B370" t="str">
        <f>'Pivot MRIP 11"'!B373</f>
        <v>1106220130518001</v>
      </c>
      <c r="C370">
        <f>'Pivot MRIP 11"'!C373</f>
        <v>141.30296731000001</v>
      </c>
      <c r="D370">
        <f>'Pivot MRIP 11"'!D373</f>
        <v>141.30296731000001</v>
      </c>
      <c r="E370">
        <f>'Pivot MRIP 11"'!E373</f>
        <v>0.84441310922369939</v>
      </c>
      <c r="F370">
        <f>'Pivot MRIP 11"'!F373</f>
        <v>4</v>
      </c>
      <c r="G370">
        <f>'Pivot MRIP 11"'!G373</f>
        <v>0.33968385188070921</v>
      </c>
      <c r="H370">
        <f t="shared" si="47"/>
        <v>47.998336218034737</v>
      </c>
      <c r="I370">
        <f t="shared" si="48"/>
        <v>40.530424323435213</v>
      </c>
    </row>
    <row r="371" spans="1:9" x14ac:dyDescent="0.25">
      <c r="A371">
        <f>'Pivot MRIP 11"'!A374</f>
        <v>2013</v>
      </c>
      <c r="B371" t="str">
        <f>'Pivot MRIP 11"'!B374</f>
        <v>1106220130518006</v>
      </c>
      <c r="C371">
        <f>'Pivot MRIP 11"'!C374</f>
        <v>184.98955140999999</v>
      </c>
      <c r="D371">
        <f>'Pivot MRIP 11"'!D374</f>
        <v>184.98955140999999</v>
      </c>
      <c r="E371">
        <f>'Pivot MRIP 11"'!E374</f>
        <v>0.84441310922369939</v>
      </c>
      <c r="F371">
        <f>'Pivot MRIP 11"'!F374</f>
        <v>2</v>
      </c>
      <c r="G371">
        <f>'Pivot MRIP 11"'!G374</f>
        <v>1.258088340298923E-2</v>
      </c>
      <c r="H371">
        <f t="shared" si="47"/>
        <v>2.3273319770604917</v>
      </c>
      <c r="I371">
        <f t="shared" si="48"/>
        <v>1.9652296309453892</v>
      </c>
    </row>
    <row r="372" spans="1:9" x14ac:dyDescent="0.25">
      <c r="A372">
        <f>'Pivot MRIP 11"'!A375</f>
        <v>2013</v>
      </c>
      <c r="B372" t="str">
        <f>'Pivot MRIP 11"'!B375</f>
        <v>1106220130518011</v>
      </c>
      <c r="C372">
        <f>'Pivot MRIP 11"'!C375</f>
        <v>184.98955140999999</v>
      </c>
      <c r="D372">
        <f>'Pivot MRIP 11"'!D375</f>
        <v>184.98955140999999</v>
      </c>
      <c r="E372">
        <f>'Pivot MRIP 11"'!E375</f>
        <v>0.84441310922369928</v>
      </c>
      <c r="F372">
        <f>'Pivot MRIP 11"'!F375</f>
        <v>2</v>
      </c>
      <c r="G372">
        <f>'Pivot MRIP 11"'!G375</f>
        <v>0.15097060083587077</v>
      </c>
      <c r="H372">
        <f t="shared" si="47"/>
        <v>27.927983724725905</v>
      </c>
      <c r="I372">
        <f t="shared" si="48"/>
        <v>23.58275557134467</v>
      </c>
    </row>
    <row r="373" spans="1:9" x14ac:dyDescent="0.25">
      <c r="A373">
        <f>'Pivot MRIP 11"'!A376</f>
        <v>2013</v>
      </c>
      <c r="B373" t="str">
        <f>'Pivot MRIP 11"'!B376</f>
        <v>1106220130531002</v>
      </c>
      <c r="C373">
        <f>'Pivot MRIP 11"'!C376</f>
        <v>294.48753957999998</v>
      </c>
      <c r="D373">
        <f>'Pivot MRIP 11"'!D376</f>
        <v>294.48753957999998</v>
      </c>
      <c r="E373">
        <f>'Pivot MRIP 11"'!E376</f>
        <v>0.84441310922369939</v>
      </c>
      <c r="F373">
        <f>'Pivot MRIP 11"'!F376</f>
        <v>5</v>
      </c>
      <c r="G373">
        <f>'Pivot MRIP 11"'!G376</f>
        <v>0.12580883402989229</v>
      </c>
      <c r="H373">
        <f t="shared" si="47"/>
        <v>37.049133990891555</v>
      </c>
      <c r="I373">
        <f t="shared" si="48"/>
        <v>31.284774427294185</v>
      </c>
    </row>
    <row r="374" spans="1:9" x14ac:dyDescent="0.25">
      <c r="A374">
        <f>'Pivot MRIP 11"'!A377</f>
        <v>2013</v>
      </c>
      <c r="B374" t="str">
        <f>'Pivot MRIP 11"'!B377</f>
        <v>1106220130531009</v>
      </c>
      <c r="C374">
        <f>'Pivot MRIP 11"'!C377</f>
        <v>164.79299302999999</v>
      </c>
      <c r="D374">
        <f>'Pivot MRIP 11"'!D377</f>
        <v>164.79299302999999</v>
      </c>
      <c r="E374">
        <f>'Pivot MRIP 11"'!E377</f>
        <v>0.84441310922369928</v>
      </c>
      <c r="F374">
        <f>'Pivot MRIP 11"'!F377</f>
        <v>2</v>
      </c>
      <c r="G374">
        <f>'Pivot MRIP 11"'!G377</f>
        <v>7.5485300417935386E-2</v>
      </c>
      <c r="H374">
        <f t="shared" si="47"/>
        <v>12.439448585640282</v>
      </c>
      <c r="I374">
        <f t="shared" si="48"/>
        <v>10.504033457228859</v>
      </c>
    </row>
    <row r="375" spans="1:9" x14ac:dyDescent="0.25">
      <c r="A375">
        <f>'Pivot MRIP 11"'!A378</f>
        <v>2013</v>
      </c>
      <c r="B375" t="str">
        <f>'Pivot MRIP 11"'!B378</f>
        <v>1106220130531012</v>
      </c>
      <c r="C375">
        <f>'Pivot MRIP 11"'!C378</f>
        <v>121.56147751</v>
      </c>
      <c r="D375">
        <f>'Pivot MRIP 11"'!D378</f>
        <v>121.56147751</v>
      </c>
      <c r="E375">
        <f>'Pivot MRIP 11"'!E378</f>
        <v>0.84441310922369939</v>
      </c>
      <c r="F375">
        <f>'Pivot MRIP 11"'!F378</f>
        <v>1</v>
      </c>
      <c r="G375">
        <f>'Pivot MRIP 11"'!G378</f>
        <v>0.25161766805978458</v>
      </c>
      <c r="H375">
        <f t="shared" si="47"/>
        <v>30.587015496968149</v>
      </c>
      <c r="I375">
        <f t="shared" si="48"/>
        <v>25.82807685766835</v>
      </c>
    </row>
    <row r="376" spans="1:9" x14ac:dyDescent="0.25">
      <c r="A376">
        <f>'Pivot MRIP 11"'!A379</f>
        <v>2013</v>
      </c>
      <c r="B376" t="str">
        <f>'Pivot MRIP 11"'!B379</f>
        <v>1106220130611001</v>
      </c>
      <c r="C376">
        <f>'Pivot MRIP 11"'!C379</f>
        <v>11.66668295</v>
      </c>
      <c r="D376">
        <f>'Pivot MRIP 11"'!D379</f>
        <v>11.66668295</v>
      </c>
      <c r="E376">
        <f>'Pivot MRIP 11"'!E379</f>
        <v>1.7325919870196502</v>
      </c>
      <c r="F376">
        <f>'Pivot MRIP 11"'!F379</f>
        <v>12</v>
      </c>
      <c r="G376">
        <f>'Pivot MRIP 11"'!G379</f>
        <v>2.8427990343418492</v>
      </c>
      <c r="H376">
        <f t="shared" si="47"/>
        <v>33.166035024232521</v>
      </c>
      <c r="I376">
        <f t="shared" si="48"/>
        <v>57.463206524198334</v>
      </c>
    </row>
    <row r="377" spans="1:9" x14ac:dyDescent="0.25">
      <c r="A377">
        <f>'Pivot MRIP 11"'!A380</f>
        <v>2013</v>
      </c>
      <c r="B377" t="str">
        <f>'Pivot MRIP 11"'!B380</f>
        <v>1106220130615006</v>
      </c>
      <c r="C377">
        <f>'Pivot MRIP 11"'!C380</f>
        <v>639.50942253000005</v>
      </c>
      <c r="D377">
        <f>'Pivot MRIP 11"'!D380</f>
        <v>639.50942253000005</v>
      </c>
      <c r="E377">
        <f>'Pivot MRIP 11"'!E380</f>
        <v>1.2430317033429583</v>
      </c>
      <c r="F377">
        <f>'Pivot MRIP 11"'!F380</f>
        <v>4</v>
      </c>
      <c r="G377">
        <f>'Pivot MRIP 11"'!G380</f>
        <v>1.2075357131478279</v>
      </c>
      <c r="H377">
        <f t="shared" si="47"/>
        <v>772.23046659951922</v>
      </c>
      <c r="I377">
        <f t="shared" si="48"/>
        <v>959.90695227052788</v>
      </c>
    </row>
    <row r="378" spans="1:9" x14ac:dyDescent="0.25">
      <c r="A378">
        <f>'Pivot MRIP 11"'!A381</f>
        <v>2013</v>
      </c>
      <c r="B378" t="str">
        <f>'Pivot MRIP 11"'!B381</f>
        <v>1106220130623006</v>
      </c>
      <c r="C378">
        <f>'Pivot MRIP 11"'!C381</f>
        <v>246.20248257</v>
      </c>
      <c r="D378">
        <f>'Pivot MRIP 11"'!D381</f>
        <v>246.20248257</v>
      </c>
      <c r="E378">
        <f>'Pivot MRIP 11"'!E381</f>
        <v>0.84441310922369939</v>
      </c>
      <c r="F378">
        <f>'Pivot MRIP 11"'!F381</f>
        <v>4</v>
      </c>
      <c r="G378">
        <f>'Pivot MRIP 11"'!G381</f>
        <v>0.25161766805978458</v>
      </c>
      <c r="H378">
        <f t="shared" si="47"/>
        <v>61.948894534793162</v>
      </c>
      <c r="I378">
        <f t="shared" si="48"/>
        <v>52.310458647095736</v>
      </c>
    </row>
    <row r="379" spans="1:9" x14ac:dyDescent="0.25">
      <c r="A379">
        <f>'Pivot MRIP 11"'!A382</f>
        <v>2013</v>
      </c>
      <c r="B379" t="str">
        <f>'Pivot MRIP 11"'!B382</f>
        <v>1106220130629011</v>
      </c>
      <c r="C379">
        <f>'Pivot MRIP 11"'!C382</f>
        <v>428.95550383</v>
      </c>
      <c r="D379">
        <f>'Pivot MRIP 11"'!D382</f>
        <v>428.95550383</v>
      </c>
      <c r="E379">
        <f>'Pivot MRIP 11"'!E382</f>
        <v>0.84441310922369928</v>
      </c>
      <c r="F379">
        <f>'Pivot MRIP 11"'!F382</f>
        <v>5</v>
      </c>
      <c r="G379">
        <f>'Pivot MRIP 11"'!G382</f>
        <v>7.5485300417935386E-2</v>
      </c>
      <c r="H379">
        <f t="shared" si="47"/>
        <v>32.379835072534384</v>
      </c>
      <c r="I379">
        <f t="shared" si="48"/>
        <v>27.341957209749346</v>
      </c>
    </row>
    <row r="380" spans="1:9" x14ac:dyDescent="0.25">
      <c r="A380">
        <f>'Pivot MRIP 11"'!A383</f>
        <v>2013</v>
      </c>
      <c r="B380" t="str">
        <f>'Pivot MRIP 11"'!B383</f>
        <v>1106220130717009</v>
      </c>
      <c r="C380">
        <f>'Pivot MRIP 11"'!C383</f>
        <v>197.14856046</v>
      </c>
      <c r="D380">
        <f>'Pivot MRIP 11"'!D383</f>
        <v>197.14856046</v>
      </c>
      <c r="E380">
        <f>'Pivot MRIP 11"'!E383</f>
        <v>0.84441310922369939</v>
      </c>
      <c r="F380">
        <f>'Pivot MRIP 11"'!F383</f>
        <v>4</v>
      </c>
      <c r="G380">
        <f>'Pivot MRIP 11"'!G383</f>
        <v>0.12580883402989229</v>
      </c>
      <c r="H380">
        <f t="shared" si="47"/>
        <v>24.803030522144326</v>
      </c>
      <c r="I380">
        <f t="shared" si="48"/>
        <v>20.944004121374206</v>
      </c>
    </row>
    <row r="381" spans="1:9" x14ac:dyDescent="0.25">
      <c r="A381">
        <f>'Pivot MRIP 11"'!A384</f>
        <v>2013</v>
      </c>
      <c r="B381" t="str">
        <f>'Pivot MRIP 11"'!B384</f>
        <v>1106220130718001</v>
      </c>
      <c r="C381">
        <f>'Pivot MRIP 11"'!C384</f>
        <v>119.56840629</v>
      </c>
      <c r="D381">
        <f>'Pivot MRIP 11"'!D384</f>
        <v>119.56840629</v>
      </c>
      <c r="E381">
        <f>'Pivot MRIP 11"'!E384</f>
        <v>0.84441310922369939</v>
      </c>
      <c r="F381">
        <f>'Pivot MRIP 11"'!F384</f>
        <v>2</v>
      </c>
      <c r="G381">
        <f>'Pivot MRIP 11"'!G384</f>
        <v>1.258088340298923E-2</v>
      </c>
      <c r="H381">
        <f t="shared" si="47"/>
        <v>1.5042761782157341</v>
      </c>
      <c r="I381">
        <f t="shared" si="48"/>
        <v>1.2702305247782917</v>
      </c>
    </row>
    <row r="382" spans="1:9" x14ac:dyDescent="0.25">
      <c r="A382">
        <f>'Pivot MRIP 11"'!A385</f>
        <v>2013</v>
      </c>
      <c r="B382" t="str">
        <f>'Pivot MRIP 11"'!B385</f>
        <v>1106220130718005</v>
      </c>
      <c r="C382">
        <f>'Pivot MRIP 11"'!C385</f>
        <v>154.59650696</v>
      </c>
      <c r="D382">
        <f>'Pivot MRIP 11"'!D385</f>
        <v>154.59650696</v>
      </c>
      <c r="E382">
        <f>'Pivot MRIP 11"'!E385</f>
        <v>1.5605803612445555</v>
      </c>
      <c r="F382">
        <f>'Pivot MRIP 11"'!F385</f>
        <v>4</v>
      </c>
      <c r="G382">
        <f>'Pivot MRIP 11"'!G385</f>
        <v>3.8578249367059785</v>
      </c>
      <c r="H382">
        <f t="shared" si="47"/>
        <v>596.40625967792732</v>
      </c>
      <c r="I382">
        <f t="shared" si="48"/>
        <v>930.73989617669395</v>
      </c>
    </row>
    <row r="383" spans="1:9" x14ac:dyDescent="0.25">
      <c r="A383">
        <f>'Pivot MRIP 11"'!A386</f>
        <v>2013</v>
      </c>
      <c r="B383" t="str">
        <f>'Pivot MRIP 11"'!B386</f>
        <v>1106220130721001</v>
      </c>
      <c r="C383">
        <f>'Pivot MRIP 11"'!C386</f>
        <v>181.37979784000001</v>
      </c>
      <c r="D383">
        <f>'Pivot MRIP 11"'!D386</f>
        <v>181.37979784000001</v>
      </c>
      <c r="E383">
        <f>'Pivot MRIP 11"'!E386</f>
        <v>0.84441310922369939</v>
      </c>
      <c r="F383">
        <f>'Pivot MRIP 11"'!F386</f>
        <v>3</v>
      </c>
      <c r="G383">
        <f>'Pivot MRIP 11"'!G386</f>
        <v>0.10064706722391384</v>
      </c>
      <c r="H383">
        <f t="shared" si="47"/>
        <v>18.255344706262385</v>
      </c>
      <c r="I383">
        <f t="shared" si="48"/>
        <v>15.41505238336542</v>
      </c>
    </row>
    <row r="384" spans="1:9" x14ac:dyDescent="0.25">
      <c r="A384">
        <f>'Pivot MRIP 11"'!A387</f>
        <v>2013</v>
      </c>
      <c r="B384" t="str">
        <f>'Pivot MRIP 11"'!B387</f>
        <v>1106220130802008</v>
      </c>
      <c r="C384">
        <f>'Pivot MRIP 11"'!C387</f>
        <v>313.63625531000002</v>
      </c>
      <c r="D384">
        <f>'Pivot MRIP 11"'!D387</f>
        <v>313.63625531000002</v>
      </c>
      <c r="E384">
        <f>'Pivot MRIP 11"'!E387</f>
        <v>0.84441310922369939</v>
      </c>
      <c r="F384">
        <f>'Pivot MRIP 11"'!F387</f>
        <v>3</v>
      </c>
      <c r="G384">
        <f>'Pivot MRIP 11"'!G387</f>
        <v>1.258088340298923E-2</v>
      </c>
      <c r="H384">
        <f t="shared" si="47"/>
        <v>3.9458211590052721</v>
      </c>
      <c r="I384">
        <f t="shared" si="48"/>
        <v>3.3319031133163031</v>
      </c>
    </row>
    <row r="385" spans="1:9" x14ac:dyDescent="0.25">
      <c r="A385">
        <f>'Pivot MRIP 11"'!A388</f>
        <v>2013</v>
      </c>
      <c r="B385" t="str">
        <f>'Pivot MRIP 11"'!B388</f>
        <v>1106220130818011</v>
      </c>
      <c r="C385">
        <f>'Pivot MRIP 11"'!C388</f>
        <v>234.58106524999999</v>
      </c>
      <c r="D385">
        <f>'Pivot MRIP 11"'!D388</f>
        <v>234.58106524999999</v>
      </c>
      <c r="E385">
        <f>'Pivot MRIP 11"'!E388</f>
        <v>0.84441310922369939</v>
      </c>
      <c r="F385">
        <f>'Pivot MRIP 11"'!F388</f>
        <v>3</v>
      </c>
      <c r="G385">
        <f>'Pivot MRIP 11"'!G388</f>
        <v>2.516176680597846E-2</v>
      </c>
      <c r="H385">
        <f t="shared" si="47"/>
        <v>5.9024740609185171</v>
      </c>
      <c r="I385">
        <f t="shared" si="48"/>
        <v>4.9841264738924407</v>
      </c>
    </row>
    <row r="386" spans="1:9" x14ac:dyDescent="0.25">
      <c r="A386">
        <f>'Pivot MRIP 11"'!A389</f>
        <v>2013</v>
      </c>
      <c r="B386" t="str">
        <f>'Pivot MRIP 11"'!B389</f>
        <v>1106220130914001</v>
      </c>
      <c r="C386">
        <f>'Pivot MRIP 11"'!C389</f>
        <v>1074.9028911</v>
      </c>
      <c r="D386">
        <f>'Pivot MRIP 11"'!D389</f>
        <v>1074.9028911</v>
      </c>
      <c r="E386">
        <f>'Pivot MRIP 11"'!E389</f>
        <v>0.84441310922369939</v>
      </c>
      <c r="F386">
        <f>'Pivot MRIP 11"'!F389</f>
        <v>1</v>
      </c>
      <c r="G386">
        <f>'Pivot MRIP 11"'!G389</f>
        <v>2.516176680597846E-2</v>
      </c>
      <c r="H386">
        <f t="shared" ref="H386:H449" si="49">G386*C386</f>
        <v>27.046455884930261</v>
      </c>
      <c r="I386">
        <f t="shared" ref="I386:I449" si="50">E386*H386</f>
        <v>22.838381907275583</v>
      </c>
    </row>
    <row r="387" spans="1:9" x14ac:dyDescent="0.25">
      <c r="A387">
        <f>'Pivot MRIP 11"'!A390</f>
        <v>2013</v>
      </c>
      <c r="B387" t="str">
        <f>'Pivot MRIP 11"'!B390</f>
        <v>1106220130921001</v>
      </c>
      <c r="C387">
        <f>'Pivot MRIP 11"'!C390</f>
        <v>6.9202966956000003</v>
      </c>
      <c r="D387">
        <f>'Pivot MRIP 11"'!D390</f>
        <v>6.9202966956000003</v>
      </c>
      <c r="E387">
        <f>'Pivot MRIP 11"'!E390</f>
        <v>1.4232942559206601</v>
      </c>
      <c r="F387">
        <f>'Pivot MRIP 11"'!F390</f>
        <v>6</v>
      </c>
      <c r="G387">
        <f>'Pivot MRIP 11"'!G390</f>
        <v>3.050323533611957</v>
      </c>
      <c r="H387">
        <f t="shared" si="49"/>
        <v>21.109143870165742</v>
      </c>
      <c r="I387">
        <f t="shared" si="50"/>
        <v>30.044523217809711</v>
      </c>
    </row>
    <row r="388" spans="1:9" x14ac:dyDescent="0.25">
      <c r="A388">
        <f>'Pivot MRIP 11"'!A391</f>
        <v>2013</v>
      </c>
      <c r="B388" t="str">
        <f>'Pivot MRIP 11"'!B391</f>
        <v>1106220130921002</v>
      </c>
      <c r="C388">
        <f>'Pivot MRIP 11"'!C391</f>
        <v>3.4601483478000001</v>
      </c>
      <c r="D388">
        <f>'Pivot MRIP 11"'!D391</f>
        <v>3.4601483478000001</v>
      </c>
      <c r="E388">
        <f>'Pivot MRIP 11"'!E391</f>
        <v>0.84441310922369939</v>
      </c>
      <c r="F388">
        <f>'Pivot MRIP 11"'!F391</f>
        <v>3</v>
      </c>
      <c r="G388">
        <f>'Pivot MRIP 11"'!G391</f>
        <v>6.2904417014946146E-2</v>
      </c>
      <c r="H388">
        <f t="shared" si="49"/>
        <v>0.21765861460358812</v>
      </c>
      <c r="I388">
        <f t="shared" si="50"/>
        <v>0.18379378750673875</v>
      </c>
    </row>
    <row r="389" spans="1:9" x14ac:dyDescent="0.25">
      <c r="A389">
        <f>'Pivot MRIP 11"'!A392</f>
        <v>2013</v>
      </c>
      <c r="B389" t="str">
        <f>'Pivot MRIP 11"'!B392</f>
        <v>1106220131005001</v>
      </c>
      <c r="C389">
        <f>'Pivot MRIP 11"'!C392</f>
        <v>504.77548435</v>
      </c>
      <c r="D389">
        <f>'Pivot MRIP 11"'!D392</f>
        <v>504.77548435</v>
      </c>
      <c r="E389">
        <f>'Pivot MRIP 11"'!E392</f>
        <v>0.84441310922369939</v>
      </c>
      <c r="F389">
        <f>'Pivot MRIP 11"'!F392</f>
        <v>4</v>
      </c>
      <c r="G389">
        <f>'Pivot MRIP 11"'!G392</f>
        <v>5.0323533611956919E-2</v>
      </c>
      <c r="H389">
        <f t="shared" si="49"/>
        <v>25.402086053179058</v>
      </c>
      <c r="I389">
        <f t="shared" si="50"/>
        <v>21.449854464932898</v>
      </c>
    </row>
    <row r="390" spans="1:9" x14ac:dyDescent="0.25">
      <c r="A390">
        <f>'Pivot MRIP 11"'!A393</f>
        <v>2013</v>
      </c>
      <c r="B390" t="str">
        <f>'Pivot MRIP 11"'!B393</f>
        <v>1106220131014001</v>
      </c>
      <c r="C390">
        <f>'Pivot MRIP 11"'!C393</f>
        <v>261.95687752999999</v>
      </c>
      <c r="D390">
        <f>'Pivot MRIP 11"'!D393</f>
        <v>261.95687752999999</v>
      </c>
      <c r="E390">
        <f>'Pivot MRIP 11"'!E393</f>
        <v>0.84441310922369928</v>
      </c>
      <c r="F390">
        <f>'Pivot MRIP 11"'!F393</f>
        <v>16</v>
      </c>
      <c r="G390">
        <f>'Pivot MRIP 11"'!G393</f>
        <v>0.13838971743288153</v>
      </c>
      <c r="H390">
        <f t="shared" si="49"/>
        <v>36.25213826097665</v>
      </c>
      <c r="I390">
        <f t="shared" si="50"/>
        <v>30.611780784958725</v>
      </c>
    </row>
    <row r="391" spans="1:9" x14ac:dyDescent="0.25">
      <c r="A391">
        <f>'Pivot MRIP 11"'!A394</f>
        <v>2013</v>
      </c>
      <c r="B391" t="str">
        <f>'Pivot MRIP 11"'!B394</f>
        <v>1106220131026001</v>
      </c>
      <c r="C391">
        <f>'Pivot MRIP 11"'!C394</f>
        <v>308.89594577000003</v>
      </c>
      <c r="D391">
        <f>'Pivot MRIP 11"'!D394</f>
        <v>308.89594577000003</v>
      </c>
      <c r="E391">
        <f>'Pivot MRIP 11"'!E394</f>
        <v>0.84441310922369939</v>
      </c>
      <c r="F391">
        <f>'Pivot MRIP 11"'!F394</f>
        <v>9</v>
      </c>
      <c r="G391">
        <f>'Pivot MRIP 11"'!G394</f>
        <v>0.23903678465679537</v>
      </c>
      <c r="H391">
        <f t="shared" si="49"/>
        <v>73.837493670380638</v>
      </c>
      <c r="I391">
        <f t="shared" si="50"/>
        <v>62.349347607491339</v>
      </c>
    </row>
    <row r="392" spans="1:9" x14ac:dyDescent="0.25">
      <c r="A392">
        <f>'Pivot MRIP 11"'!A395</f>
        <v>2013</v>
      </c>
      <c r="B392" t="str">
        <f>'Pivot MRIP 11"'!B395</f>
        <v>1106220131026012</v>
      </c>
      <c r="C392">
        <f>'Pivot MRIP 11"'!C395</f>
        <v>513.60708806000002</v>
      </c>
      <c r="D392">
        <f>'Pivot MRIP 11"'!D395</f>
        <v>513.60708806000002</v>
      </c>
      <c r="E392">
        <f>'Pivot MRIP 11"'!E395</f>
        <v>0.84441310922369928</v>
      </c>
      <c r="F392">
        <f>'Pivot MRIP 11"'!F395</f>
        <v>8</v>
      </c>
      <c r="G392">
        <f>'Pivot MRIP 11"'!G395</f>
        <v>0.21387501785081692</v>
      </c>
      <c r="H392">
        <f t="shared" si="49"/>
        <v>109.8477251271386</v>
      </c>
      <c r="I392">
        <f t="shared" si="50"/>
        <v>92.756859115757379</v>
      </c>
    </row>
    <row r="393" spans="1:9" x14ac:dyDescent="0.25">
      <c r="A393">
        <f>'Pivot MRIP 11"'!A396</f>
        <v>2013</v>
      </c>
      <c r="B393" t="str">
        <f>'Pivot MRIP 11"'!B396</f>
        <v>1106220131026016</v>
      </c>
      <c r="C393">
        <f>'Pivot MRIP 11"'!C396</f>
        <v>308.89594577000003</v>
      </c>
      <c r="D393">
        <f>'Pivot MRIP 11"'!D396</f>
        <v>308.89594577000003</v>
      </c>
      <c r="E393">
        <f>'Pivot MRIP 11"'!E396</f>
        <v>0.84441310922369939</v>
      </c>
      <c r="F393">
        <f>'Pivot MRIP 11"'!F396</f>
        <v>1</v>
      </c>
      <c r="G393">
        <f>'Pivot MRIP 11"'!G396</f>
        <v>1.258088340298923E-2</v>
      </c>
      <c r="H393">
        <f t="shared" si="49"/>
        <v>3.8861838773884547</v>
      </c>
      <c r="I393">
        <f t="shared" si="50"/>
        <v>3.281544610920597</v>
      </c>
    </row>
    <row r="394" spans="1:9" x14ac:dyDescent="0.25">
      <c r="A394">
        <f>'Pivot MRIP 11"'!A397</f>
        <v>2013</v>
      </c>
      <c r="B394" t="str">
        <f>'Pivot MRIP 11"'!B397</f>
        <v>1106220131026019</v>
      </c>
      <c r="C394">
        <f>'Pivot MRIP 11"'!C397</f>
        <v>308.89594577000003</v>
      </c>
      <c r="D394">
        <f>'Pivot MRIP 11"'!D397</f>
        <v>308.89594577000003</v>
      </c>
      <c r="E394">
        <f>'Pivot MRIP 11"'!E397</f>
        <v>0.84441310922369928</v>
      </c>
      <c r="F394">
        <f>'Pivot MRIP 11"'!F397</f>
        <v>4</v>
      </c>
      <c r="G394">
        <f>'Pivot MRIP 11"'!G397</f>
        <v>8.8066183820924612E-2</v>
      </c>
      <c r="H394">
        <f t="shared" si="49"/>
        <v>27.203287141719183</v>
      </c>
      <c r="I394">
        <f t="shared" si="50"/>
        <v>22.970812276444175</v>
      </c>
    </row>
    <row r="395" spans="1:9" x14ac:dyDescent="0.25">
      <c r="A395">
        <f>'Pivot MRIP 11"'!A398</f>
        <v>2013</v>
      </c>
      <c r="B395" t="str">
        <f>'Pivot MRIP 11"'!B398</f>
        <v>1106220131108003</v>
      </c>
      <c r="C395">
        <f>'Pivot MRIP 11"'!C398</f>
        <v>106.03896557</v>
      </c>
      <c r="D395">
        <f>'Pivot MRIP 11"'!D398</f>
        <v>106.03896557</v>
      </c>
      <c r="E395">
        <f>'Pivot MRIP 11"'!E398</f>
        <v>0.84441310922369928</v>
      </c>
      <c r="F395">
        <f>'Pivot MRIP 11"'!F398</f>
        <v>2</v>
      </c>
      <c r="G395">
        <f>'Pivot MRIP 11"'!G398</f>
        <v>3.7742650208967693E-2</v>
      </c>
      <c r="H395">
        <f t="shared" si="49"/>
        <v>4.0021915860292783</v>
      </c>
      <c r="I395">
        <f t="shared" si="50"/>
        <v>3.379503040867911</v>
      </c>
    </row>
    <row r="396" spans="1:9" x14ac:dyDescent="0.25">
      <c r="A396">
        <f>'Pivot MRIP 11"'!A399</f>
        <v>2013</v>
      </c>
      <c r="B396" t="str">
        <f>'Pivot MRIP 11"'!B399</f>
        <v>1106220131124001</v>
      </c>
      <c r="C396">
        <f>'Pivot MRIP 11"'!C399</f>
        <v>83.519720293000006</v>
      </c>
      <c r="D396">
        <f>'Pivot MRIP 11"'!D399</f>
        <v>83.519720293000006</v>
      </c>
      <c r="E396">
        <f>'Pivot MRIP 11"'!E399</f>
        <v>0.84441310922369939</v>
      </c>
      <c r="F396">
        <f>'Pivot MRIP 11"'!F399</f>
        <v>1</v>
      </c>
      <c r="G396">
        <f>'Pivot MRIP 11"'!G399</f>
        <v>1.258088340298923E-2</v>
      </c>
      <c r="H396">
        <f t="shared" si="49"/>
        <v>1.0507518628565065</v>
      </c>
      <c r="I396">
        <f t="shared" si="50"/>
        <v>0.88726864753725676</v>
      </c>
    </row>
    <row r="397" spans="1:9" x14ac:dyDescent="0.25">
      <c r="A397">
        <f>'Pivot MRIP 11"'!A400</f>
        <v>2013</v>
      </c>
      <c r="B397" t="str">
        <f>'Pivot MRIP 11"'!B400</f>
        <v>1108120130330002</v>
      </c>
      <c r="C397">
        <f>'Pivot MRIP 11"'!C400</f>
        <v>160.25022637999999</v>
      </c>
      <c r="D397">
        <f>'Pivot MRIP 11"'!D400</f>
        <v>160.25022637999999</v>
      </c>
      <c r="E397">
        <f>'Pivot MRIP 11"'!E400</f>
        <v>0.84441310922369939</v>
      </c>
      <c r="F397">
        <f>'Pivot MRIP 11"'!F400</f>
        <v>6</v>
      </c>
      <c r="G397">
        <f>'Pivot MRIP 11"'!G400</f>
        <v>0.18871325104483844</v>
      </c>
      <c r="H397">
        <f t="shared" si="49"/>
        <v>30.241341200841127</v>
      </c>
      <c r="I397">
        <f t="shared" si="50"/>
        <v>25.53618495049702</v>
      </c>
    </row>
    <row r="398" spans="1:9" x14ac:dyDescent="0.25">
      <c r="A398">
        <f>'Pivot MRIP 11"'!A401</f>
        <v>2013</v>
      </c>
      <c r="B398" t="str">
        <f>'Pivot MRIP 11"'!B401</f>
        <v>1108120130330005</v>
      </c>
      <c r="C398">
        <f>'Pivot MRIP 11"'!C401</f>
        <v>188.52967809</v>
      </c>
      <c r="D398">
        <f>'Pivot MRIP 11"'!D401</f>
        <v>188.52967809</v>
      </c>
      <c r="E398">
        <f>'Pivot MRIP 11"'!E401</f>
        <v>0.84441310922369928</v>
      </c>
      <c r="F398">
        <f>'Pivot MRIP 11"'!F401</f>
        <v>1</v>
      </c>
      <c r="G398">
        <f>'Pivot MRIP 11"'!G401</f>
        <v>7.5485300417935386E-2</v>
      </c>
      <c r="H398">
        <f t="shared" si="49"/>
        <v>14.231219388320302</v>
      </c>
      <c r="I398">
        <f t="shared" si="50"/>
        <v>12.017028211736138</v>
      </c>
    </row>
    <row r="399" spans="1:9" x14ac:dyDescent="0.25">
      <c r="A399">
        <f>'Pivot MRIP 11"'!A402</f>
        <v>2013</v>
      </c>
      <c r="B399" t="str">
        <f>'Pivot MRIP 11"'!B402</f>
        <v>1108120130330006</v>
      </c>
      <c r="C399">
        <f>'Pivot MRIP 11"'!C402</f>
        <v>188.52967809</v>
      </c>
      <c r="D399">
        <f>'Pivot MRIP 11"'!D402</f>
        <v>188.52967809</v>
      </c>
      <c r="E399">
        <f>'Pivot MRIP 11"'!E402</f>
        <v>0.84441310922369928</v>
      </c>
      <c r="F399">
        <f>'Pivot MRIP 11"'!F402</f>
        <v>1</v>
      </c>
      <c r="G399">
        <f>'Pivot MRIP 11"'!G402</f>
        <v>7.5485300417935386E-2</v>
      </c>
      <c r="H399">
        <f t="shared" si="49"/>
        <v>14.231219388320302</v>
      </c>
      <c r="I399">
        <f t="shared" si="50"/>
        <v>12.017028211736138</v>
      </c>
    </row>
    <row r="400" spans="1:9" x14ac:dyDescent="0.25">
      <c r="A400">
        <f>'Pivot MRIP 11"'!A403</f>
        <v>2013</v>
      </c>
      <c r="B400" t="str">
        <f>'Pivot MRIP 11"'!B403</f>
        <v>1108120130330007</v>
      </c>
      <c r="C400">
        <f>'Pivot MRIP 11"'!C403</f>
        <v>188.52967809</v>
      </c>
      <c r="D400">
        <f>'Pivot MRIP 11"'!D403</f>
        <v>188.52967809</v>
      </c>
      <c r="E400">
        <f>'Pivot MRIP 11"'!E403</f>
        <v>0.84441310922369939</v>
      </c>
      <c r="F400">
        <f>'Pivot MRIP 11"'!F403</f>
        <v>4</v>
      </c>
      <c r="G400">
        <f>'Pivot MRIP 11"'!G403</f>
        <v>0.32710296847771997</v>
      </c>
      <c r="H400">
        <f t="shared" si="49"/>
        <v>61.668617349387965</v>
      </c>
      <c r="I400">
        <f t="shared" si="50"/>
        <v>52.07378891752326</v>
      </c>
    </row>
    <row r="401" spans="1:9" x14ac:dyDescent="0.25">
      <c r="A401">
        <f>'Pivot MRIP 11"'!A404</f>
        <v>2013</v>
      </c>
      <c r="B401" t="str">
        <f>'Pivot MRIP 11"'!B404</f>
        <v>1108120130615010</v>
      </c>
      <c r="C401">
        <f>'Pivot MRIP 11"'!C404</f>
        <v>127.3299519</v>
      </c>
      <c r="D401">
        <f>'Pivot MRIP 11"'!D404</f>
        <v>127.3299519</v>
      </c>
      <c r="E401">
        <f>'Pivot MRIP 11"'!E404</f>
        <v>0.84441310922369939</v>
      </c>
      <c r="F401">
        <f>'Pivot MRIP 11"'!F404</f>
        <v>1</v>
      </c>
      <c r="G401">
        <f>'Pivot MRIP 11"'!G404</f>
        <v>2.516176680597846E-2</v>
      </c>
      <c r="H401">
        <f t="shared" si="49"/>
        <v>3.2038465571242538</v>
      </c>
      <c r="I401">
        <f t="shared" si="50"/>
        <v>2.7053700327769357</v>
      </c>
    </row>
    <row r="402" spans="1:9" x14ac:dyDescent="0.25">
      <c r="A402">
        <f>'Pivot MRIP 11"'!A405</f>
        <v>2013</v>
      </c>
      <c r="B402" t="str">
        <f>'Pivot MRIP 11"'!B405</f>
        <v>1108120130615011</v>
      </c>
      <c r="C402">
        <f>'Pivot MRIP 11"'!C405</f>
        <v>127.3299519</v>
      </c>
      <c r="D402">
        <f>'Pivot MRIP 11"'!D405</f>
        <v>127.3299519</v>
      </c>
      <c r="E402">
        <f>'Pivot MRIP 11"'!E405</f>
        <v>0.84441310922369939</v>
      </c>
      <c r="F402">
        <f>'Pivot MRIP 11"'!F405</f>
        <v>1</v>
      </c>
      <c r="G402">
        <f>'Pivot MRIP 11"'!G405</f>
        <v>2.516176680597846E-2</v>
      </c>
      <c r="H402">
        <f t="shared" si="49"/>
        <v>3.2038465571242538</v>
      </c>
      <c r="I402">
        <f t="shared" si="50"/>
        <v>2.7053700327769357</v>
      </c>
    </row>
    <row r="403" spans="1:9" x14ac:dyDescent="0.25">
      <c r="A403">
        <f>'Pivot MRIP 11"'!A406</f>
        <v>2013</v>
      </c>
      <c r="B403" t="str">
        <f>'Pivot MRIP 11"'!B406</f>
        <v>1108120130615016</v>
      </c>
      <c r="C403">
        <f>'Pivot MRIP 11"'!C406</f>
        <v>127.3299519</v>
      </c>
      <c r="D403">
        <f>'Pivot MRIP 11"'!D406</f>
        <v>127.3299519</v>
      </c>
      <c r="E403">
        <f>'Pivot MRIP 11"'!E406</f>
        <v>0.84441310922369939</v>
      </c>
      <c r="F403">
        <f>'Pivot MRIP 11"'!F406</f>
        <v>1</v>
      </c>
      <c r="G403">
        <f>'Pivot MRIP 11"'!G406</f>
        <v>1.258088340298923E-2</v>
      </c>
      <c r="H403">
        <f t="shared" si="49"/>
        <v>1.6019232785621269</v>
      </c>
      <c r="I403">
        <f t="shared" si="50"/>
        <v>1.3526850163884678</v>
      </c>
    </row>
    <row r="404" spans="1:9" x14ac:dyDescent="0.25">
      <c r="A404">
        <f>'Pivot MRIP 11"'!A407</f>
        <v>2013</v>
      </c>
      <c r="B404" t="str">
        <f>'Pivot MRIP 11"'!B407</f>
        <v>1108120130615020</v>
      </c>
      <c r="C404">
        <f>'Pivot MRIP 11"'!C407</f>
        <v>127.3299519</v>
      </c>
      <c r="D404">
        <f>'Pivot MRIP 11"'!D407</f>
        <v>127.3299519</v>
      </c>
      <c r="E404">
        <f>'Pivot MRIP 11"'!E407</f>
        <v>0.84441310922369939</v>
      </c>
      <c r="F404">
        <f>'Pivot MRIP 11"'!F407</f>
        <v>1</v>
      </c>
      <c r="G404">
        <f>'Pivot MRIP 11"'!G407</f>
        <v>2.516176680597846E-2</v>
      </c>
      <c r="H404">
        <f t="shared" si="49"/>
        <v>3.2038465571242538</v>
      </c>
      <c r="I404">
        <f t="shared" si="50"/>
        <v>2.7053700327769357</v>
      </c>
    </row>
    <row r="405" spans="1:9" x14ac:dyDescent="0.25">
      <c r="A405">
        <f>'Pivot MRIP 11"'!A408</f>
        <v>2013</v>
      </c>
      <c r="B405" t="str">
        <f>'Pivot MRIP 11"'!B408</f>
        <v>1108120130616005</v>
      </c>
      <c r="C405">
        <f>'Pivot MRIP 11"'!C408</f>
        <v>605.03500692</v>
      </c>
      <c r="D405">
        <f>'Pivot MRIP 11"'!D408</f>
        <v>605.03500692</v>
      </c>
      <c r="E405">
        <f>'Pivot MRIP 11"'!E408</f>
        <v>0.84441310922369939</v>
      </c>
      <c r="F405">
        <f>'Pivot MRIP 11"'!F408</f>
        <v>1</v>
      </c>
      <c r="G405">
        <f>'Pivot MRIP 11"'!G408</f>
        <v>2.516176680597846E-2</v>
      </c>
      <c r="H405">
        <f t="shared" si="49"/>
        <v>15.223749753574603</v>
      </c>
      <c r="I405">
        <f t="shared" si="50"/>
        <v>12.855133863459459</v>
      </c>
    </row>
    <row r="406" spans="1:9" x14ac:dyDescent="0.25">
      <c r="A406">
        <f>'Pivot MRIP 11"'!A409</f>
        <v>2013</v>
      </c>
      <c r="B406" t="str">
        <f>'Pivot MRIP 11"'!B409</f>
        <v>1108120130616007</v>
      </c>
      <c r="C406">
        <f>'Pivot MRIP 11"'!C409</f>
        <v>605.03500692</v>
      </c>
      <c r="D406">
        <f>'Pivot MRIP 11"'!D409</f>
        <v>605.03500692</v>
      </c>
      <c r="E406">
        <f>'Pivot MRIP 11"'!E409</f>
        <v>0.84441310922369939</v>
      </c>
      <c r="F406">
        <f>'Pivot MRIP 11"'!F409</f>
        <v>1</v>
      </c>
      <c r="G406">
        <f>'Pivot MRIP 11"'!G409</f>
        <v>1.258088340298923E-2</v>
      </c>
      <c r="H406">
        <f t="shared" si="49"/>
        <v>7.6118748767873017</v>
      </c>
      <c r="I406">
        <f t="shared" si="50"/>
        <v>6.4275669317297295</v>
      </c>
    </row>
    <row r="407" spans="1:9" x14ac:dyDescent="0.25">
      <c r="A407">
        <f>'Pivot MRIP 11"'!A410</f>
        <v>2013</v>
      </c>
      <c r="B407" t="str">
        <f>'Pivot MRIP 11"'!B410</f>
        <v>1108120130616008</v>
      </c>
      <c r="C407">
        <f>'Pivot MRIP 11"'!C410</f>
        <v>605.03500692</v>
      </c>
      <c r="D407">
        <f>'Pivot MRIP 11"'!D410</f>
        <v>605.03500692</v>
      </c>
      <c r="E407">
        <f>'Pivot MRIP 11"'!E410</f>
        <v>0.84441310922369939</v>
      </c>
      <c r="F407">
        <f>'Pivot MRIP 11"'!F410</f>
        <v>1</v>
      </c>
      <c r="G407">
        <f>'Pivot MRIP 11"'!G410</f>
        <v>2.516176680597846E-2</v>
      </c>
      <c r="H407">
        <f t="shared" si="49"/>
        <v>15.223749753574603</v>
      </c>
      <c r="I407">
        <f t="shared" si="50"/>
        <v>12.855133863459459</v>
      </c>
    </row>
    <row r="408" spans="1:9" x14ac:dyDescent="0.25">
      <c r="A408">
        <f>'Pivot MRIP 11"'!A411</f>
        <v>2013</v>
      </c>
      <c r="B408" t="str">
        <f>'Pivot MRIP 11"'!B411</f>
        <v>1108120130818010</v>
      </c>
      <c r="C408">
        <f>'Pivot MRIP 11"'!C411</f>
        <v>394.18482876000002</v>
      </c>
      <c r="D408">
        <f>'Pivot MRIP 11"'!D411</f>
        <v>394.18482876000002</v>
      </c>
      <c r="E408">
        <f>'Pivot MRIP 11"'!E411</f>
        <v>0.84441310922369939</v>
      </c>
      <c r="F408">
        <f>'Pivot MRIP 11"'!F411</f>
        <v>1</v>
      </c>
      <c r="G408">
        <f>'Pivot MRIP 11"'!G411</f>
        <v>1.258088340298923E-2</v>
      </c>
      <c r="H408">
        <f t="shared" si="49"/>
        <v>4.9591933698568358</v>
      </c>
      <c r="I408">
        <f t="shared" si="50"/>
        <v>4.1876078926823661</v>
      </c>
    </row>
    <row r="409" spans="1:9" x14ac:dyDescent="0.25">
      <c r="A409">
        <f>'Pivot MRIP 11"'!A412</f>
        <v>2013</v>
      </c>
      <c r="B409" t="str">
        <f>'Pivot MRIP 11"'!B412</f>
        <v>1108120130818012</v>
      </c>
      <c r="C409">
        <f>'Pivot MRIP 11"'!C412</f>
        <v>394.18482876000002</v>
      </c>
      <c r="D409">
        <f>'Pivot MRIP 11"'!D412</f>
        <v>394.18482876000002</v>
      </c>
      <c r="E409">
        <f>'Pivot MRIP 11"'!E412</f>
        <v>0.84441310922369939</v>
      </c>
      <c r="F409">
        <f>'Pivot MRIP 11"'!F412</f>
        <v>1</v>
      </c>
      <c r="G409">
        <f>'Pivot MRIP 11"'!G412</f>
        <v>2.516176680597846E-2</v>
      </c>
      <c r="H409">
        <f t="shared" si="49"/>
        <v>9.9183867397136716</v>
      </c>
      <c r="I409">
        <f t="shared" si="50"/>
        <v>8.3752157853647322</v>
      </c>
    </row>
    <row r="410" spans="1:9" x14ac:dyDescent="0.25">
      <c r="A410">
        <f>'Pivot MRIP 11"'!A413</f>
        <v>2013</v>
      </c>
      <c r="B410" t="str">
        <f>'Pivot MRIP 11"'!B413</f>
        <v>1108120130825002</v>
      </c>
      <c r="C410">
        <f>'Pivot MRIP 11"'!C413</f>
        <v>430.01489200999998</v>
      </c>
      <c r="D410">
        <f>'Pivot MRIP 11"'!D413</f>
        <v>430.01489200999998</v>
      </c>
      <c r="E410">
        <f>'Pivot MRIP 11"'!E413</f>
        <v>0.84441310922369928</v>
      </c>
      <c r="F410">
        <f>'Pivot MRIP 11"'!F413</f>
        <v>8</v>
      </c>
      <c r="G410">
        <f>'Pivot MRIP 11"'!G413</f>
        <v>0.15097060083587077</v>
      </c>
      <c r="H410">
        <f t="shared" si="49"/>
        <v>64.919606615121779</v>
      </c>
      <c r="I410">
        <f t="shared" si="50"/>
        <v>54.818966871454414</v>
      </c>
    </row>
    <row r="411" spans="1:9" x14ac:dyDescent="0.25">
      <c r="A411">
        <f>'Pivot MRIP 11"'!A414</f>
        <v>2013</v>
      </c>
      <c r="B411" t="str">
        <f>'Pivot MRIP 11"'!B414</f>
        <v>1108120131015004</v>
      </c>
      <c r="C411">
        <f>'Pivot MRIP 11"'!C414</f>
        <v>227.54769722</v>
      </c>
      <c r="D411">
        <f>'Pivot MRIP 11"'!D414</f>
        <v>227.54769722</v>
      </c>
      <c r="E411">
        <f>'Pivot MRIP 11"'!E414</f>
        <v>0.84441310922369928</v>
      </c>
      <c r="F411">
        <f>'Pivot MRIP 11"'!F414</f>
        <v>4</v>
      </c>
      <c r="G411">
        <f>'Pivot MRIP 11"'!G414</f>
        <v>3.7742650208967693E-2</v>
      </c>
      <c r="H411">
        <f t="shared" si="49"/>
        <v>8.5882531420305508</v>
      </c>
      <c r="I411">
        <f t="shared" si="50"/>
        <v>7.2520335384622223</v>
      </c>
    </row>
    <row r="412" spans="1:9" x14ac:dyDescent="0.25">
      <c r="A412">
        <f>'Pivot MRIP 11"'!A415</f>
        <v>2013</v>
      </c>
      <c r="B412" t="str">
        <f>'Pivot MRIP 11"'!B415</f>
        <v>1108120131116002</v>
      </c>
      <c r="C412">
        <f>'Pivot MRIP 11"'!C415</f>
        <v>138.20612249999999</v>
      </c>
      <c r="D412">
        <f>'Pivot MRIP 11"'!D415</f>
        <v>138.20612249999999</v>
      </c>
      <c r="E412">
        <f>'Pivot MRIP 11"'!E415</f>
        <v>0.78909583060892985</v>
      </c>
      <c r="F412">
        <f>'Pivot MRIP 11"'!F415</f>
        <v>1</v>
      </c>
      <c r="G412">
        <f>'Pivot MRIP 11"'!G415</f>
        <v>2.3488664123896767</v>
      </c>
      <c r="H412">
        <f t="shared" si="49"/>
        <v>324.62771912686316</v>
      </c>
      <c r="I412">
        <f t="shared" si="50"/>
        <v>256.16237966309444</v>
      </c>
    </row>
    <row r="413" spans="1:9" x14ac:dyDescent="0.25">
      <c r="A413">
        <f>'Pivot MRIP 11"'!A416</f>
        <v>2013</v>
      </c>
      <c r="B413" t="str">
        <f>'Pivot MRIP 11"'!B416</f>
        <v>1108620130414010</v>
      </c>
      <c r="C413">
        <f>'Pivot MRIP 11"'!C416</f>
        <v>1169.8915311999999</v>
      </c>
      <c r="D413">
        <f>'Pivot MRIP 11"'!D416</f>
        <v>1169.8915311999999</v>
      </c>
      <c r="E413">
        <f>'Pivot MRIP 11"'!E416</f>
        <v>0.84441310922369917</v>
      </c>
      <c r="F413">
        <f>'Pivot MRIP 11"'!F416</f>
        <v>4</v>
      </c>
      <c r="G413">
        <f>'Pivot MRIP 11"'!G416</f>
        <v>0.31452208507473078</v>
      </c>
      <c r="H413">
        <f t="shared" si="49"/>
        <v>367.95672370429344</v>
      </c>
      <c r="I413">
        <f t="shared" si="50"/>
        <v>310.70748112290801</v>
      </c>
    </row>
    <row r="414" spans="1:9" x14ac:dyDescent="0.25">
      <c r="A414">
        <f>'Pivot MRIP 11"'!A417</f>
        <v>2013</v>
      </c>
      <c r="B414" t="str">
        <f>'Pivot MRIP 11"'!B417</f>
        <v>1108620130502001</v>
      </c>
      <c r="C414">
        <f>'Pivot MRIP 11"'!C417</f>
        <v>3040.7059293000002</v>
      </c>
      <c r="D414">
        <f>'Pivot MRIP 11"'!D417</f>
        <v>3040.7059293000002</v>
      </c>
      <c r="E414">
        <f>'Pivot MRIP 11"'!E417</f>
        <v>0.84441310922369928</v>
      </c>
      <c r="F414">
        <f>'Pivot MRIP 11"'!F417</f>
        <v>9</v>
      </c>
      <c r="G414">
        <f>'Pivot MRIP 11"'!G417</f>
        <v>7.5485300417935386E-2</v>
      </c>
      <c r="H414">
        <f t="shared" si="49"/>
        <v>229.52860055580791</v>
      </c>
      <c r="I414">
        <f t="shared" si="50"/>
        <v>193.81695925109426</v>
      </c>
    </row>
    <row r="415" spans="1:9" x14ac:dyDescent="0.25">
      <c r="A415">
        <f>'Pivot MRIP 11"'!A418</f>
        <v>2013</v>
      </c>
      <c r="B415" t="str">
        <f>'Pivot MRIP 11"'!B418</f>
        <v>1108620130522001</v>
      </c>
      <c r="C415">
        <f>'Pivot MRIP 11"'!C418</f>
        <v>139.19993585</v>
      </c>
      <c r="D415">
        <f>'Pivot MRIP 11"'!D418</f>
        <v>139.19993585</v>
      </c>
      <c r="E415">
        <f>'Pivot MRIP 11"'!E418</f>
        <v>0.84441310922369939</v>
      </c>
      <c r="F415">
        <f>'Pivot MRIP 11"'!F418</f>
        <v>2</v>
      </c>
      <c r="G415">
        <f>'Pivot MRIP 11"'!G418</f>
        <v>2.516176680597846E-2</v>
      </c>
      <c r="H415">
        <f t="shared" si="49"/>
        <v>3.5025163252648612</v>
      </c>
      <c r="I415">
        <f t="shared" si="50"/>
        <v>2.9575707003236675</v>
      </c>
    </row>
    <row r="416" spans="1:9" x14ac:dyDescent="0.25">
      <c r="A416">
        <f>'Pivot MRIP 11"'!A419</f>
        <v>2013</v>
      </c>
      <c r="B416" t="str">
        <f>'Pivot MRIP 11"'!B419</f>
        <v>1108620130525001</v>
      </c>
      <c r="C416">
        <f>'Pivot MRIP 11"'!C419</f>
        <v>485.85868502</v>
      </c>
      <c r="D416">
        <f>'Pivot MRIP 11"'!D419</f>
        <v>485.85868502</v>
      </c>
      <c r="E416">
        <f>'Pivot MRIP 11"'!E419</f>
        <v>0.84441310922369928</v>
      </c>
      <c r="F416">
        <f>'Pivot MRIP 11"'!F419</f>
        <v>1</v>
      </c>
      <c r="G416">
        <f>'Pivot MRIP 11"'!G419</f>
        <v>3.7742650208967693E-2</v>
      </c>
      <c r="H416">
        <f t="shared" si="49"/>
        <v>18.337594399698872</v>
      </c>
      <c r="I416">
        <f t="shared" si="50"/>
        <v>15.48450510273282</v>
      </c>
    </row>
    <row r="417" spans="1:9" x14ac:dyDescent="0.25">
      <c r="A417">
        <f>'Pivot MRIP 11"'!A420</f>
        <v>2013</v>
      </c>
      <c r="B417" t="str">
        <f>'Pivot MRIP 11"'!B420</f>
        <v>1108620130528006</v>
      </c>
      <c r="C417">
        <f>'Pivot MRIP 11"'!C420</f>
        <v>372.53483559</v>
      </c>
      <c r="D417">
        <f>'Pivot MRIP 11"'!D420</f>
        <v>372.53483559</v>
      </c>
      <c r="E417">
        <f>'Pivot MRIP 11"'!E420</f>
        <v>0.84441310922369939</v>
      </c>
      <c r="F417">
        <f>'Pivot MRIP 11"'!F420</f>
        <v>4</v>
      </c>
      <c r="G417">
        <f>'Pivot MRIP 11"'!G420</f>
        <v>1.258088340298923E-2</v>
      </c>
      <c r="H417">
        <f t="shared" si="49"/>
        <v>4.6868173301095526</v>
      </c>
      <c r="I417">
        <f t="shared" si="50"/>
        <v>3.957609994081325</v>
      </c>
    </row>
    <row r="418" spans="1:9" x14ac:dyDescent="0.25">
      <c r="A418">
        <f>'Pivot MRIP 11"'!A421</f>
        <v>2013</v>
      </c>
      <c r="B418" t="str">
        <f>'Pivot MRIP 11"'!B421</f>
        <v>1108620130529006</v>
      </c>
      <c r="C418">
        <f>'Pivot MRIP 11"'!C421</f>
        <v>156.65529599000001</v>
      </c>
      <c r="D418">
        <f>'Pivot MRIP 11"'!D421</f>
        <v>156.65529599000001</v>
      </c>
      <c r="E418">
        <f>'Pivot MRIP 11"'!E421</f>
        <v>0.84441310922369917</v>
      </c>
      <c r="F418">
        <f>'Pivot MRIP 11"'!F421</f>
        <v>4</v>
      </c>
      <c r="G418">
        <f>'Pivot MRIP 11"'!G421</f>
        <v>0.31452208507473078</v>
      </c>
      <c r="H418">
        <f t="shared" si="49"/>
        <v>49.27155033277392</v>
      </c>
      <c r="I418">
        <f t="shared" si="50"/>
        <v>41.605543012769616</v>
      </c>
    </row>
    <row r="419" spans="1:9" x14ac:dyDescent="0.25">
      <c r="A419">
        <f>'Pivot MRIP 11"'!A422</f>
        <v>2013</v>
      </c>
      <c r="B419" t="str">
        <f>'Pivot MRIP 11"'!B422</f>
        <v>1108620130529010</v>
      </c>
      <c r="C419">
        <f>'Pivot MRIP 11"'!C422</f>
        <v>156.65529599000001</v>
      </c>
      <c r="D419">
        <f>'Pivot MRIP 11"'!D422</f>
        <v>156.65529599000001</v>
      </c>
      <c r="E419">
        <f>'Pivot MRIP 11"'!E422</f>
        <v>0.84441310922369939</v>
      </c>
      <c r="F419">
        <f>'Pivot MRIP 11"'!F422</f>
        <v>1</v>
      </c>
      <c r="G419">
        <f>'Pivot MRIP 11"'!G422</f>
        <v>5.0323533611956919E-2</v>
      </c>
      <c r="H419">
        <f t="shared" si="49"/>
        <v>7.8834480532438258</v>
      </c>
      <c r="I419">
        <f t="shared" si="50"/>
        <v>6.6568868820431391</v>
      </c>
    </row>
    <row r="420" spans="1:9" x14ac:dyDescent="0.25">
      <c r="A420">
        <f>'Pivot MRIP 11"'!A423</f>
        <v>2013</v>
      </c>
      <c r="B420" t="str">
        <f>'Pivot MRIP 11"'!B423</f>
        <v>1108620130601004</v>
      </c>
      <c r="C420">
        <f>'Pivot MRIP 11"'!C423</f>
        <v>170.32709993</v>
      </c>
      <c r="D420">
        <f>'Pivot MRIP 11"'!D423</f>
        <v>170.32709993</v>
      </c>
      <c r="E420">
        <f>'Pivot MRIP 11"'!E423</f>
        <v>1.2599297196269874</v>
      </c>
      <c r="F420">
        <f>'Pivot MRIP 11"'!F423</f>
        <v>6</v>
      </c>
      <c r="G420">
        <f>'Pivot MRIP 11"'!G423</f>
        <v>1.4465612839269031</v>
      </c>
      <c r="H420">
        <f t="shared" si="49"/>
        <v>246.38858836228673</v>
      </c>
      <c r="I420">
        <f t="shared" si="50"/>
        <v>310.43230505458513</v>
      </c>
    </row>
    <row r="421" spans="1:9" x14ac:dyDescent="0.25">
      <c r="A421">
        <f>'Pivot MRIP 11"'!A424</f>
        <v>2013</v>
      </c>
      <c r="B421" t="str">
        <f>'Pivot MRIP 11"'!B424</f>
        <v>1108620130601005</v>
      </c>
      <c r="C421">
        <f>'Pivot MRIP 11"'!C424</f>
        <v>91.340210432999996</v>
      </c>
      <c r="D421">
        <f>'Pivot MRIP 11"'!D424</f>
        <v>91.340210432999996</v>
      </c>
      <c r="E421">
        <f>'Pivot MRIP 11"'!E424</f>
        <v>2.086577726646778</v>
      </c>
      <c r="F421">
        <f>'Pivot MRIP 11"'!F424</f>
        <v>3</v>
      </c>
      <c r="G421">
        <f>'Pivot MRIP 11"'!G424</f>
        <v>6.0377426502089673</v>
      </c>
      <c r="H421">
        <f t="shared" si="49"/>
        <v>551.48868421038617</v>
      </c>
      <c r="I421">
        <f t="shared" si="50"/>
        <v>1150.7240049711304</v>
      </c>
    </row>
    <row r="422" spans="1:9" x14ac:dyDescent="0.25">
      <c r="A422">
        <f>'Pivot MRIP 11"'!A425</f>
        <v>2013</v>
      </c>
      <c r="B422" t="str">
        <f>'Pivot MRIP 11"'!B425</f>
        <v>1108620130601006</v>
      </c>
      <c r="C422">
        <f>'Pivot MRIP 11"'!C425</f>
        <v>85.163549963999998</v>
      </c>
      <c r="D422">
        <f>'Pivot MRIP 11"'!D425</f>
        <v>85.163549963999998</v>
      </c>
      <c r="E422">
        <f>'Pivot MRIP 11"'!E425</f>
        <v>1.3710241259057898</v>
      </c>
      <c r="F422">
        <f>'Pivot MRIP 11"'!F425</f>
        <v>12</v>
      </c>
      <c r="G422">
        <f>'Pivot MRIP 11"'!G425</f>
        <v>10.339683851880709</v>
      </c>
      <c r="H422">
        <f t="shared" si="49"/>
        <v>880.56418233160673</v>
      </c>
      <c r="I422">
        <f t="shared" si="50"/>
        <v>1207.2747383851377</v>
      </c>
    </row>
    <row r="423" spans="1:9" x14ac:dyDescent="0.25">
      <c r="A423">
        <f>'Pivot MRIP 11"'!A426</f>
        <v>2013</v>
      </c>
      <c r="B423" t="str">
        <f>'Pivot MRIP 11"'!B426</f>
        <v>1108620130601008</v>
      </c>
      <c r="C423">
        <f>'Pivot MRIP 11"'!C426</f>
        <v>170.32709993</v>
      </c>
      <c r="D423">
        <f>'Pivot MRIP 11"'!D426</f>
        <v>170.32709993</v>
      </c>
      <c r="E423">
        <f>'Pivot MRIP 11"'!E426</f>
        <v>2.228956238871032</v>
      </c>
      <c r="F423">
        <f>'Pivot MRIP 11"'!F426</f>
        <v>6</v>
      </c>
      <c r="G423">
        <f>'Pivot MRIP 11"'!G426</f>
        <v>5.1509706008358709</v>
      </c>
      <c r="H423">
        <f t="shared" si="49"/>
        <v>877.34988426506357</v>
      </c>
      <c r="I423">
        <f t="shared" si="50"/>
        <v>1955.5744982053914</v>
      </c>
    </row>
    <row r="424" spans="1:9" x14ac:dyDescent="0.25">
      <c r="A424">
        <f>'Pivot MRIP 11"'!A427</f>
        <v>2013</v>
      </c>
      <c r="B424" t="str">
        <f>'Pivot MRIP 11"'!B427</f>
        <v>1108620130615002</v>
      </c>
      <c r="C424">
        <f>'Pivot MRIP 11"'!C427</f>
        <v>585.91545183999995</v>
      </c>
      <c r="D424">
        <f>'Pivot MRIP 11"'!D427</f>
        <v>585.91545183999995</v>
      </c>
      <c r="E424">
        <f>'Pivot MRIP 11"'!E427</f>
        <v>1.0909390906225065</v>
      </c>
      <c r="F424">
        <f>'Pivot MRIP 11"'!F427</f>
        <v>6</v>
      </c>
      <c r="G424">
        <f>'Pivot MRIP 11"'!G427</f>
        <v>3.1383897174328812</v>
      </c>
      <c r="H424">
        <f t="shared" si="49"/>
        <v>1838.8310293396964</v>
      </c>
      <c r="I424">
        <f t="shared" si="50"/>
        <v>2006.052650956296</v>
      </c>
    </row>
    <row r="425" spans="1:9" x14ac:dyDescent="0.25">
      <c r="A425">
        <f>'Pivot MRIP 11"'!A428</f>
        <v>2013</v>
      </c>
      <c r="B425" t="str">
        <f>'Pivot MRIP 11"'!B428</f>
        <v>1108620130615004</v>
      </c>
      <c r="C425">
        <f>'Pivot MRIP 11"'!C428</f>
        <v>748.68180804999997</v>
      </c>
      <c r="D425">
        <f>'Pivot MRIP 11"'!D428</f>
        <v>748.68180804999997</v>
      </c>
      <c r="E425">
        <f>'Pivot MRIP 11"'!E428</f>
        <v>0.84441310922369939</v>
      </c>
      <c r="F425">
        <f>'Pivot MRIP 11"'!F428</f>
        <v>4</v>
      </c>
      <c r="G425">
        <f>'Pivot MRIP 11"'!G428</f>
        <v>1.258088340298923E-2</v>
      </c>
      <c r="H425">
        <f t="shared" si="49"/>
        <v>9.4190785330162132</v>
      </c>
      <c r="I425">
        <f t="shared" si="50"/>
        <v>7.9535933900864215</v>
      </c>
    </row>
    <row r="426" spans="1:9" x14ac:dyDescent="0.25">
      <c r="A426">
        <f>'Pivot MRIP 11"'!A429</f>
        <v>2013</v>
      </c>
      <c r="B426" t="str">
        <f>'Pivot MRIP 11"'!B429</f>
        <v>1108620130615008</v>
      </c>
      <c r="C426">
        <f>'Pivot MRIP 11"'!C429</f>
        <v>976.59813726000004</v>
      </c>
      <c r="D426">
        <f>'Pivot MRIP 11"'!D429</f>
        <v>976.59813726000004</v>
      </c>
      <c r="E426">
        <f>'Pivot MRIP 11"'!E429</f>
        <v>0.84441310922369939</v>
      </c>
      <c r="F426">
        <f>'Pivot MRIP 11"'!F429</f>
        <v>3</v>
      </c>
      <c r="G426">
        <f>'Pivot MRIP 11"'!G429</f>
        <v>1.258088340298923E-2</v>
      </c>
      <c r="H426">
        <f t="shared" si="49"/>
        <v>12.286467296444533</v>
      </c>
      <c r="I426">
        <f t="shared" si="50"/>
        <v>10.374854051166029</v>
      </c>
    </row>
    <row r="427" spans="1:9" x14ac:dyDescent="0.25">
      <c r="A427">
        <f>'Pivot MRIP 11"'!A430</f>
        <v>2013</v>
      </c>
      <c r="B427" t="str">
        <f>'Pivot MRIP 11"'!B430</f>
        <v>1108620130616016</v>
      </c>
      <c r="C427">
        <f>'Pivot MRIP 11"'!C430</f>
        <v>73.959979067000006</v>
      </c>
      <c r="D427">
        <f>'Pivot MRIP 11"'!D430</f>
        <v>73.959979067000006</v>
      </c>
      <c r="E427">
        <f>'Pivot MRIP 11"'!E430</f>
        <v>0.84441310922369939</v>
      </c>
      <c r="F427">
        <f>'Pivot MRIP 11"'!F430</f>
        <v>1</v>
      </c>
      <c r="G427">
        <f>'Pivot MRIP 11"'!G430</f>
        <v>1.258088340298923E-2</v>
      </c>
      <c r="H427">
        <f t="shared" si="49"/>
        <v>0.93048187312945119</v>
      </c>
      <c r="I427">
        <f t="shared" si="50"/>
        <v>0.78571109156553165</v>
      </c>
    </row>
    <row r="428" spans="1:9" x14ac:dyDescent="0.25">
      <c r="A428">
        <f>'Pivot MRIP 11"'!A431</f>
        <v>2013</v>
      </c>
      <c r="B428" t="str">
        <f>'Pivot MRIP 11"'!B431</f>
        <v>1108620130617008</v>
      </c>
      <c r="C428">
        <f>'Pivot MRIP 11"'!C431</f>
        <v>231.42326539999999</v>
      </c>
      <c r="D428">
        <f>'Pivot MRIP 11"'!D431</f>
        <v>231.42326539999999</v>
      </c>
      <c r="E428">
        <f>'Pivot MRIP 11"'!E431</f>
        <v>0.84441310922369939</v>
      </c>
      <c r="F428">
        <f>'Pivot MRIP 11"'!F431</f>
        <v>4</v>
      </c>
      <c r="G428">
        <f>'Pivot MRIP 11"'!G431</f>
        <v>2.516176680597846E-2</v>
      </c>
      <c r="H428">
        <f t="shared" si="49"/>
        <v>5.823018237472863</v>
      </c>
      <c r="I428">
        <f t="shared" si="50"/>
        <v>4.9170329349707664</v>
      </c>
    </row>
    <row r="429" spans="1:9" x14ac:dyDescent="0.25">
      <c r="A429">
        <f>'Pivot MRIP 11"'!A432</f>
        <v>2013</v>
      </c>
      <c r="B429" t="str">
        <f>'Pivot MRIP 11"'!B432</f>
        <v>1108620130708005</v>
      </c>
      <c r="C429">
        <f>'Pivot MRIP 11"'!C432</f>
        <v>334.42102621999999</v>
      </c>
      <c r="D429">
        <f>'Pivot MRIP 11"'!D432</f>
        <v>334.42102621999999</v>
      </c>
      <c r="E429">
        <f>'Pivot MRIP 11"'!E432</f>
        <v>0.84441310922369939</v>
      </c>
      <c r="F429">
        <f>'Pivot MRIP 11"'!F432</f>
        <v>4</v>
      </c>
      <c r="G429">
        <f>'Pivot MRIP 11"'!G432</f>
        <v>2.516176680597846E-2</v>
      </c>
      <c r="H429">
        <f t="shared" si="49"/>
        <v>8.4146238767636472</v>
      </c>
      <c r="I429">
        <f t="shared" si="50"/>
        <v>7.1054187107259708</v>
      </c>
    </row>
    <row r="430" spans="1:9" x14ac:dyDescent="0.25">
      <c r="A430">
        <f>'Pivot MRIP 11"'!A433</f>
        <v>2013</v>
      </c>
      <c r="B430" t="str">
        <f>'Pivot MRIP 11"'!B433</f>
        <v>1108620130726013</v>
      </c>
      <c r="C430">
        <f>'Pivot MRIP 11"'!C433</f>
        <v>441.47328335999998</v>
      </c>
      <c r="D430">
        <f>'Pivot MRIP 11"'!D433</f>
        <v>441.47328335999998</v>
      </c>
      <c r="E430">
        <f>'Pivot MRIP 11"'!E433</f>
        <v>1.1991535959127626</v>
      </c>
      <c r="F430">
        <f>'Pivot MRIP 11"'!F433</f>
        <v>3</v>
      </c>
      <c r="G430">
        <f>'Pivot MRIP 11"'!G433</f>
        <v>1.0377426502089677</v>
      </c>
      <c r="H430">
        <f t="shared" si="49"/>
        <v>458.13565507046093</v>
      </c>
      <c r="I430">
        <f t="shared" si="50"/>
        <v>549.37501819359227</v>
      </c>
    </row>
    <row r="431" spans="1:9" x14ac:dyDescent="0.25">
      <c r="A431">
        <f>'Pivot MRIP 11"'!A434</f>
        <v>2013</v>
      </c>
      <c r="B431" t="str">
        <f>'Pivot MRIP 11"'!B434</f>
        <v>1108620130726014</v>
      </c>
      <c r="C431">
        <f>'Pivot MRIP 11"'!C434</f>
        <v>322.49562410999999</v>
      </c>
      <c r="D431">
        <f>'Pivot MRIP 11"'!D434</f>
        <v>322.49562410999999</v>
      </c>
      <c r="E431">
        <f>'Pivot MRIP 11"'!E434</f>
        <v>0.84441310922369939</v>
      </c>
      <c r="F431">
        <f>'Pivot MRIP 11"'!F434</f>
        <v>2</v>
      </c>
      <c r="G431">
        <f>'Pivot MRIP 11"'!G434</f>
        <v>1.258088340298923E-2</v>
      </c>
      <c r="H431">
        <f t="shared" si="49"/>
        <v>4.0572798449021521</v>
      </c>
      <c r="I431">
        <f t="shared" si="50"/>
        <v>3.4260202888244753</v>
      </c>
    </row>
    <row r="432" spans="1:9" x14ac:dyDescent="0.25">
      <c r="A432">
        <f>'Pivot MRIP 11"'!A435</f>
        <v>2013</v>
      </c>
      <c r="B432" t="str">
        <f>'Pivot MRIP 11"'!B435</f>
        <v>1108620130802003</v>
      </c>
      <c r="C432">
        <f>'Pivot MRIP 11"'!C435</f>
        <v>27.761246789000001</v>
      </c>
      <c r="D432">
        <f>'Pivot MRIP 11"'!D435</f>
        <v>27.761246789000001</v>
      </c>
      <c r="E432">
        <f>'Pivot MRIP 11"'!E435</f>
        <v>1.4993628862786066</v>
      </c>
      <c r="F432">
        <f>'Pivot MRIP 11"'!F435</f>
        <v>6</v>
      </c>
      <c r="G432">
        <f>'Pivot MRIP 11"'!G435</f>
        <v>2.7129896629119568</v>
      </c>
      <c r="H432">
        <f t="shared" si="49"/>
        <v>75.315975568104761</v>
      </c>
      <c r="I432">
        <f t="shared" si="50"/>
        <v>112.92597851068257</v>
      </c>
    </row>
    <row r="433" spans="1:9" x14ac:dyDescent="0.25">
      <c r="A433">
        <f>'Pivot MRIP 11"'!A436</f>
        <v>2013</v>
      </c>
      <c r="B433" t="str">
        <f>'Pivot MRIP 11"'!B436</f>
        <v>1108620130805002</v>
      </c>
      <c r="C433">
        <f>'Pivot MRIP 11"'!C436</f>
        <v>752.16121709000004</v>
      </c>
      <c r="D433">
        <f>'Pivot MRIP 11"'!D436</f>
        <v>752.16121709000004</v>
      </c>
      <c r="E433">
        <f>'Pivot MRIP 11"'!E436</f>
        <v>0.84441310922369928</v>
      </c>
      <c r="F433">
        <f>'Pivot MRIP 11"'!F436</f>
        <v>1</v>
      </c>
      <c r="G433">
        <f>'Pivot MRIP 11"'!G436</f>
        <v>2.8329615145476113E-2</v>
      </c>
      <c r="H433">
        <f t="shared" si="49"/>
        <v>21.308437807512611</v>
      </c>
      <c r="I433">
        <f t="shared" si="50"/>
        <v>17.993124221741549</v>
      </c>
    </row>
    <row r="434" spans="1:9" x14ac:dyDescent="0.25">
      <c r="A434">
        <f>'Pivot MRIP 11"'!A437</f>
        <v>2013</v>
      </c>
      <c r="B434" t="str">
        <f>'Pivot MRIP 11"'!B437</f>
        <v>1108620130805004</v>
      </c>
      <c r="C434">
        <f>'Pivot MRIP 11"'!C437</f>
        <v>752.16121709000004</v>
      </c>
      <c r="D434">
        <f>'Pivot MRIP 11"'!D437</f>
        <v>752.16121709000004</v>
      </c>
      <c r="E434">
        <f>'Pivot MRIP 11"'!E437</f>
        <v>0.84441310922369917</v>
      </c>
      <c r="F434">
        <f>'Pivot MRIP 11"'!F437</f>
        <v>1</v>
      </c>
      <c r="G434">
        <f>'Pivot MRIP 11"'!G437</f>
        <v>1.080501040544022E-2</v>
      </c>
      <c r="H434">
        <f t="shared" si="49"/>
        <v>8.1271097772260301</v>
      </c>
      <c r="I434">
        <f t="shared" si="50"/>
        <v>6.8626380359897574</v>
      </c>
    </row>
    <row r="435" spans="1:9" x14ac:dyDescent="0.25">
      <c r="A435">
        <f>'Pivot MRIP 11"'!A438</f>
        <v>2013</v>
      </c>
      <c r="B435" t="str">
        <f>'Pivot MRIP 11"'!B438</f>
        <v>1108620130823001</v>
      </c>
      <c r="C435">
        <f>'Pivot MRIP 11"'!C438</f>
        <v>5.8435771058999997</v>
      </c>
      <c r="D435">
        <f>'Pivot MRIP 11"'!D438</f>
        <v>5.8435771058999997</v>
      </c>
      <c r="E435">
        <f>'Pivot MRIP 11"'!E438</f>
        <v>0.84441310922369928</v>
      </c>
      <c r="F435">
        <f>'Pivot MRIP 11"'!F438</f>
        <v>6</v>
      </c>
      <c r="G435">
        <f>'Pivot MRIP 11"'!G438</f>
        <v>3.7742650208967693E-2</v>
      </c>
      <c r="H435">
        <f t="shared" si="49"/>
        <v>0.22055208667711546</v>
      </c>
      <c r="I435">
        <f t="shared" si="50"/>
        <v>0.18623707325679789</v>
      </c>
    </row>
    <row r="436" spans="1:9" x14ac:dyDescent="0.25">
      <c r="A436">
        <f>'Pivot MRIP 11"'!A439</f>
        <v>2013</v>
      </c>
      <c r="B436" t="str">
        <f>'Pivot MRIP 11"'!B439</f>
        <v>1108620130905006</v>
      </c>
      <c r="C436">
        <f>'Pivot MRIP 11"'!C439</f>
        <v>339.67319114999998</v>
      </c>
      <c r="D436">
        <f>'Pivot MRIP 11"'!D439</f>
        <v>339.67319114999998</v>
      </c>
      <c r="E436">
        <f>'Pivot MRIP 11"'!E439</f>
        <v>1.1023113109243878</v>
      </c>
      <c r="F436">
        <f>'Pivot MRIP 11"'!F439</f>
        <v>2</v>
      </c>
      <c r="G436">
        <f>'Pivot MRIP 11"'!G439</f>
        <v>1.0002109863999999</v>
      </c>
      <c r="H436">
        <f t="shared" si="49"/>
        <v>339.74485757377721</v>
      </c>
      <c r="I436">
        <f t="shared" si="50"/>
        <v>374.50459933196981</v>
      </c>
    </row>
    <row r="437" spans="1:9" x14ac:dyDescent="0.25">
      <c r="A437">
        <f>'Pivot MRIP 11"'!A440</f>
        <v>2013</v>
      </c>
      <c r="B437" t="str">
        <f>'Pivot MRIP 11"'!B440</f>
        <v>1108620130905008</v>
      </c>
      <c r="C437">
        <f>'Pivot MRIP 11"'!C440</f>
        <v>206.00449592000001</v>
      </c>
      <c r="D437">
        <f>'Pivot MRIP 11"'!D440</f>
        <v>206.00449592000001</v>
      </c>
      <c r="E437">
        <f>'Pivot MRIP 11"'!E440</f>
        <v>0.84441310922369939</v>
      </c>
      <c r="F437">
        <f>'Pivot MRIP 11"'!F440</f>
        <v>1</v>
      </c>
      <c r="G437">
        <f>'Pivot MRIP 11"'!G440</f>
        <v>1.258088340298923E-2</v>
      </c>
      <c r="H437">
        <f t="shared" si="49"/>
        <v>2.5917185436610906</v>
      </c>
      <c r="I437">
        <f t="shared" si="50"/>
        <v>2.1884811136855795</v>
      </c>
    </row>
    <row r="438" spans="1:9" x14ac:dyDescent="0.25">
      <c r="A438">
        <f>'Pivot MRIP 11"'!A441</f>
        <v>2013</v>
      </c>
      <c r="B438" t="str">
        <f>'Pivot MRIP 11"'!B441</f>
        <v>1108620131005007</v>
      </c>
      <c r="C438">
        <f>'Pivot MRIP 11"'!C441</f>
        <v>477.66596048999997</v>
      </c>
      <c r="D438">
        <f>'Pivot MRIP 11"'!D441</f>
        <v>477.66596048999997</v>
      </c>
      <c r="E438">
        <f>'Pivot MRIP 11"'!E441</f>
        <v>1.299317097052098</v>
      </c>
      <c r="F438">
        <f>'Pivot MRIP 11"'!F441</f>
        <v>4</v>
      </c>
      <c r="G438">
        <f>'Pivot MRIP 11"'!G441</f>
        <v>3.2516176680597844</v>
      </c>
      <c r="H438">
        <f t="shared" si="49"/>
        <v>1553.1870765600308</v>
      </c>
      <c r="I438">
        <f t="shared" si="50"/>
        <v>2018.0825234948138</v>
      </c>
    </row>
    <row r="439" spans="1:9" x14ac:dyDescent="0.25">
      <c r="A439">
        <f>'Pivot MRIP 11"'!A442</f>
        <v>2013</v>
      </c>
      <c r="B439" t="str">
        <f>'Pivot MRIP 11"'!B442</f>
        <v>1108620131005009</v>
      </c>
      <c r="C439">
        <f>'Pivot MRIP 11"'!C442</f>
        <v>851.14711749000003</v>
      </c>
      <c r="D439">
        <f>'Pivot MRIP 11"'!D442</f>
        <v>851.14711749000003</v>
      </c>
      <c r="E439">
        <f>'Pivot MRIP 11"'!E442</f>
        <v>0.84441310922369928</v>
      </c>
      <c r="F439">
        <f>'Pivot MRIP 11"'!F442</f>
        <v>2</v>
      </c>
      <c r="G439">
        <f>'Pivot MRIP 11"'!G442</f>
        <v>7.5485300417935386E-2</v>
      </c>
      <c r="H439">
        <f t="shared" si="49"/>
        <v>64.249095863592402</v>
      </c>
      <c r="I439">
        <f t="shared" si="50"/>
        <v>54.252778802987578</v>
      </c>
    </row>
    <row r="440" spans="1:9" x14ac:dyDescent="0.25">
      <c r="A440">
        <f>'Pivot MRIP 11"'!A443</f>
        <v>2013</v>
      </c>
      <c r="B440" t="str">
        <f>'Pivot MRIP 11"'!B443</f>
        <v>1108620131006003</v>
      </c>
      <c r="C440">
        <f>'Pivot MRIP 11"'!C443</f>
        <v>240.44055957</v>
      </c>
      <c r="D440">
        <f>'Pivot MRIP 11"'!D443</f>
        <v>240.44055957</v>
      </c>
      <c r="E440">
        <f>'Pivot MRIP 11"'!E443</f>
        <v>0.84441310922369939</v>
      </c>
      <c r="F440">
        <f>'Pivot MRIP 11"'!F443</f>
        <v>4</v>
      </c>
      <c r="G440">
        <f>'Pivot MRIP 11"'!G443</f>
        <v>6.2904417014946146E-2</v>
      </c>
      <c r="H440">
        <f t="shared" si="49"/>
        <v>15.124773226498281</v>
      </c>
      <c r="I440">
        <f t="shared" si="50"/>
        <v>12.771556786490777</v>
      </c>
    </row>
    <row r="441" spans="1:9" x14ac:dyDescent="0.25">
      <c r="A441">
        <f>'Pivot MRIP 11"'!A444</f>
        <v>2013</v>
      </c>
      <c r="B441" t="str">
        <f>'Pivot MRIP 11"'!B444</f>
        <v>1108620131012001</v>
      </c>
      <c r="C441">
        <f>'Pivot MRIP 11"'!C444</f>
        <v>11.313080261</v>
      </c>
      <c r="D441">
        <f>'Pivot MRIP 11"'!D444</f>
        <v>11.313080261</v>
      </c>
      <c r="E441">
        <f>'Pivot MRIP 11"'!E444</f>
        <v>0.99078594837073897</v>
      </c>
      <c r="F441">
        <f>'Pivot MRIP 11"'!F444</f>
        <v>12</v>
      </c>
      <c r="G441">
        <f>'Pivot MRIP 11"'!G444</f>
        <v>1.5914216735989228</v>
      </c>
      <c r="H441">
        <f t="shared" si="49"/>
        <v>18.003881122519559</v>
      </c>
      <c r="I441">
        <f t="shared" si="50"/>
        <v>17.837992432329585</v>
      </c>
    </row>
    <row r="442" spans="1:9" x14ac:dyDescent="0.25">
      <c r="A442">
        <f>'Pivot MRIP 11"'!A445</f>
        <v>2013</v>
      </c>
      <c r="B442" t="str">
        <f>'Pivot MRIP 11"'!B445</f>
        <v>1108620131012003</v>
      </c>
      <c r="C442">
        <f>'Pivot MRIP 11"'!C445</f>
        <v>11.313080261</v>
      </c>
      <c r="D442">
        <f>'Pivot MRIP 11"'!D445</f>
        <v>11.313080261</v>
      </c>
      <c r="E442">
        <f>'Pivot MRIP 11"'!E445</f>
        <v>1.3727889276641485</v>
      </c>
      <c r="F442">
        <f>'Pivot MRIP 11"'!F445</f>
        <v>12</v>
      </c>
      <c r="G442">
        <f>'Pivot MRIP 11"'!G445</f>
        <v>3.0818358189986443</v>
      </c>
      <c r="H442">
        <f t="shared" si="49"/>
        <v>34.86505597155633</v>
      </c>
      <c r="I442">
        <f t="shared" si="50"/>
        <v>47.86236280014333</v>
      </c>
    </row>
    <row r="443" spans="1:9" x14ac:dyDescent="0.25">
      <c r="A443">
        <f>'Pivot MRIP 11"'!A446</f>
        <v>2013</v>
      </c>
      <c r="B443" t="str">
        <f>'Pivot MRIP 11"'!B446</f>
        <v>1108620131012005</v>
      </c>
      <c r="C443">
        <f>'Pivot MRIP 11"'!C446</f>
        <v>7.5420535075000004</v>
      </c>
      <c r="D443">
        <f>'Pivot MRIP 11"'!D446</f>
        <v>7.5420535075000004</v>
      </c>
      <c r="E443">
        <f>'Pivot MRIP 11"'!E446</f>
        <v>1.7666151629505862</v>
      </c>
      <c r="F443">
        <f>'Pivot MRIP 11"'!F446</f>
        <v>8</v>
      </c>
      <c r="G443">
        <f>'Pivot MRIP 11"'!G446</f>
        <v>1.1761323676418494</v>
      </c>
      <c r="H443">
        <f t="shared" si="49"/>
        <v>8.8704532486574905</v>
      </c>
      <c r="I443">
        <f t="shared" si="50"/>
        <v>15.670677211322609</v>
      </c>
    </row>
    <row r="444" spans="1:9" x14ac:dyDescent="0.25">
      <c r="A444">
        <f>'Pivot MRIP 11"'!A447</f>
        <v>2013</v>
      </c>
      <c r="B444" t="str">
        <f>'Pivot MRIP 11"'!B447</f>
        <v>1108620131013001</v>
      </c>
      <c r="C444">
        <f>'Pivot MRIP 11"'!C447</f>
        <v>316.807975</v>
      </c>
      <c r="D444">
        <f>'Pivot MRIP 11"'!D447</f>
        <v>316.807975</v>
      </c>
      <c r="E444">
        <f>'Pivot MRIP 11"'!E447</f>
        <v>0.84441310922369939</v>
      </c>
      <c r="F444">
        <f>'Pivot MRIP 11"'!F447</f>
        <v>1</v>
      </c>
      <c r="G444">
        <f>'Pivot MRIP 11"'!G447</f>
        <v>0.22645590125380613</v>
      </c>
      <c r="H444">
        <f t="shared" si="49"/>
        <v>71.743035503018277</v>
      </c>
      <c r="I444">
        <f t="shared" si="50"/>
        <v>60.580759674249911</v>
      </c>
    </row>
    <row r="445" spans="1:9" x14ac:dyDescent="0.25">
      <c r="A445">
        <f>'Pivot MRIP 11"'!A448</f>
        <v>2013</v>
      </c>
      <c r="B445" t="str">
        <f>'Pivot MRIP 11"'!B448</f>
        <v>1108620131016001</v>
      </c>
      <c r="C445">
        <f>'Pivot MRIP 11"'!C448</f>
        <v>1153.3832030000001</v>
      </c>
      <c r="D445">
        <f>'Pivot MRIP 11"'!D448</f>
        <v>1153.3832030000001</v>
      </c>
      <c r="E445">
        <f>'Pivot MRIP 11"'!E448</f>
        <v>0.84441310922369939</v>
      </c>
      <c r="F445">
        <f>'Pivot MRIP 11"'!F448</f>
        <v>5</v>
      </c>
      <c r="G445">
        <f>'Pivot MRIP 11"'!G448</f>
        <v>2.516176680597846E-2</v>
      </c>
      <c r="H445">
        <f t="shared" si="49"/>
        <v>29.021159191818519</v>
      </c>
      <c r="I445">
        <f t="shared" si="50"/>
        <v>24.505847266439417</v>
      </c>
    </row>
    <row r="446" spans="1:9" x14ac:dyDescent="0.25">
      <c r="A446">
        <f>'Pivot MRIP 11"'!A449</f>
        <v>2013</v>
      </c>
      <c r="B446" t="str">
        <f>'Pivot MRIP 11"'!B449</f>
        <v>1108620131019004</v>
      </c>
      <c r="C446">
        <f>'Pivot MRIP 11"'!C449</f>
        <v>501.38064808000001</v>
      </c>
      <c r="D446">
        <f>'Pivot MRIP 11"'!D449</f>
        <v>501.38064808000001</v>
      </c>
      <c r="E446">
        <f>'Pivot MRIP 11"'!E449</f>
        <v>0.84441310922369939</v>
      </c>
      <c r="F446">
        <f>'Pivot MRIP 11"'!F449</f>
        <v>3</v>
      </c>
      <c r="G446">
        <f>'Pivot MRIP 11"'!G449</f>
        <v>6.2904417014946146E-2</v>
      </c>
      <c r="H446">
        <f t="shared" si="49"/>
        <v>31.53905737004828</v>
      </c>
      <c r="I446">
        <f t="shared" si="50"/>
        <v>26.6319934958271</v>
      </c>
    </row>
    <row r="447" spans="1:9" x14ac:dyDescent="0.25">
      <c r="A447">
        <f>'Pivot MRIP 11"'!A450</f>
        <v>2013</v>
      </c>
      <c r="B447" t="str">
        <f>'Pivot MRIP 11"'!B450</f>
        <v>1108620131019005</v>
      </c>
      <c r="C447">
        <f>'Pivot MRIP 11"'!C450</f>
        <v>236.58341834999999</v>
      </c>
      <c r="D447">
        <f>'Pivot MRIP 11"'!D450</f>
        <v>236.58341834999999</v>
      </c>
      <c r="E447">
        <f>'Pivot MRIP 11"'!E450</f>
        <v>0.84441310922369939</v>
      </c>
      <c r="F447">
        <f>'Pivot MRIP 11"'!F450</f>
        <v>2</v>
      </c>
      <c r="G447">
        <f>'Pivot MRIP 11"'!G450</f>
        <v>1.258088340298923E-2</v>
      </c>
      <c r="H447">
        <f t="shared" si="49"/>
        <v>2.9764284013419724</v>
      </c>
      <c r="I447">
        <f t="shared" si="50"/>
        <v>2.5133351607589001</v>
      </c>
    </row>
    <row r="448" spans="1:9" x14ac:dyDescent="0.25">
      <c r="A448">
        <f>'Pivot MRIP 11"'!A451</f>
        <v>2013</v>
      </c>
      <c r="B448" t="str">
        <f>'Pivot MRIP 11"'!B451</f>
        <v>1108620131021008</v>
      </c>
      <c r="C448">
        <f>'Pivot MRIP 11"'!C451</f>
        <v>253.85977093</v>
      </c>
      <c r="D448">
        <f>'Pivot MRIP 11"'!D451</f>
        <v>253.85977093</v>
      </c>
      <c r="E448">
        <f>'Pivot MRIP 11"'!E451</f>
        <v>0.84441310922369939</v>
      </c>
      <c r="F448">
        <f>'Pivot MRIP 11"'!F451</f>
        <v>2</v>
      </c>
      <c r="G448">
        <f>'Pivot MRIP 11"'!G451</f>
        <v>0.10064706722391384</v>
      </c>
      <c r="H448">
        <f t="shared" si="49"/>
        <v>25.550241430239076</v>
      </c>
      <c r="I448">
        <f t="shared" si="50"/>
        <v>21.574958807524357</v>
      </c>
    </row>
    <row r="449" spans="1:9" x14ac:dyDescent="0.25">
      <c r="A449">
        <f>'Pivot MRIP 11"'!A452</f>
        <v>2013</v>
      </c>
      <c r="B449" t="str">
        <f>'Pivot MRIP 11"'!B452</f>
        <v>1108620131029001</v>
      </c>
      <c r="C449">
        <f>'Pivot MRIP 11"'!C452</f>
        <v>367.80190248999997</v>
      </c>
      <c r="D449">
        <f>'Pivot MRIP 11"'!D452</f>
        <v>367.80190248999997</v>
      </c>
      <c r="E449">
        <f>'Pivot MRIP 11"'!E452</f>
        <v>0.84441310922369928</v>
      </c>
      <c r="F449">
        <f>'Pivot MRIP 11"'!F452</f>
        <v>4</v>
      </c>
      <c r="G449">
        <f>'Pivot MRIP 11"'!G452</f>
        <v>0.15097060083587077</v>
      </c>
      <c r="H449">
        <f t="shared" si="49"/>
        <v>55.527274207491651</v>
      </c>
      <c r="I449">
        <f t="shared" si="50"/>
        <v>46.887958260264945</v>
      </c>
    </row>
    <row r="450" spans="1:9" x14ac:dyDescent="0.25">
      <c r="A450">
        <f>'Pivot MRIP 11"'!A453</f>
        <v>2013</v>
      </c>
      <c r="B450" t="str">
        <f>'Pivot MRIP 11"'!B453</f>
        <v>1108620131029002</v>
      </c>
      <c r="C450">
        <f>'Pivot MRIP 11"'!C453</f>
        <v>127.90854191</v>
      </c>
      <c r="D450">
        <f>'Pivot MRIP 11"'!D453</f>
        <v>127.90854191</v>
      </c>
      <c r="E450">
        <f>'Pivot MRIP 11"'!E453</f>
        <v>1.1445701163454258</v>
      </c>
      <c r="F450">
        <f>'Pivot MRIP 11"'!F453</f>
        <v>3</v>
      </c>
      <c r="G450">
        <f>'Pivot MRIP 11"'!G453</f>
        <v>0.40881863371793536</v>
      </c>
      <c r="H450">
        <f t="shared" ref="H450:H513" si="51">G450*C450</f>
        <v>52.29139534449947</v>
      </c>
      <c r="I450">
        <f t="shared" ref="I450:I513" si="52">E450*H450</f>
        <v>59.851168453318415</v>
      </c>
    </row>
    <row r="451" spans="1:9" x14ac:dyDescent="0.25">
      <c r="A451">
        <f>'Pivot MRIP 11"'!A454</f>
        <v>2013</v>
      </c>
      <c r="B451" t="str">
        <f>'Pivot MRIP 11"'!B454</f>
        <v>1108620131031002</v>
      </c>
      <c r="C451">
        <f>'Pivot MRIP 11"'!C454</f>
        <v>202.15634907</v>
      </c>
      <c r="D451">
        <f>'Pivot MRIP 11"'!D454</f>
        <v>202.15634907</v>
      </c>
      <c r="E451">
        <f>'Pivot MRIP 11"'!E454</f>
        <v>0.84441310922369939</v>
      </c>
      <c r="F451">
        <f>'Pivot MRIP 11"'!F454</f>
        <v>2</v>
      </c>
      <c r="G451">
        <f>'Pivot MRIP 11"'!G454</f>
        <v>1.258088340298923E-2</v>
      </c>
      <c r="H451">
        <f t="shared" si="51"/>
        <v>2.5433054568236604</v>
      </c>
      <c r="I451">
        <f t="shared" si="52"/>
        <v>2.147600468502068</v>
      </c>
    </row>
    <row r="452" spans="1:9" x14ac:dyDescent="0.25">
      <c r="A452">
        <f>'Pivot MRIP 11"'!A455</f>
        <v>2013</v>
      </c>
      <c r="B452" t="str">
        <f>'Pivot MRIP 11"'!B455</f>
        <v>1108620131115003</v>
      </c>
      <c r="C452">
        <f>'Pivot MRIP 11"'!C455</f>
        <v>96.338998085</v>
      </c>
      <c r="D452">
        <f>'Pivot MRIP 11"'!D455</f>
        <v>96.338998085</v>
      </c>
      <c r="E452">
        <f>'Pivot MRIP 11"'!E455</f>
        <v>0.84441310922369939</v>
      </c>
      <c r="F452">
        <f>'Pivot MRIP 11"'!F455</f>
        <v>1</v>
      </c>
      <c r="G452">
        <f>'Pivot MRIP 11"'!G455</f>
        <v>6.2904417014946146E-2</v>
      </c>
      <c r="H452">
        <f t="shared" si="51"/>
        <v>6.0601485103409383</v>
      </c>
      <c r="I452">
        <f t="shared" si="52"/>
        <v>5.1172688459743618</v>
      </c>
    </row>
    <row r="453" spans="1:9" x14ac:dyDescent="0.25">
      <c r="A453">
        <f>'Pivot MRIP 11"'!A456</f>
        <v>2013</v>
      </c>
      <c r="B453" t="str">
        <f>'Pivot MRIP 11"'!B456</f>
        <v>1108620131122005</v>
      </c>
      <c r="C453">
        <f>'Pivot MRIP 11"'!C456</f>
        <v>100.93855006</v>
      </c>
      <c r="D453">
        <f>'Pivot MRIP 11"'!D456</f>
        <v>100.93855006</v>
      </c>
      <c r="E453">
        <f>'Pivot MRIP 11"'!E456</f>
        <v>0.84441310922369939</v>
      </c>
      <c r="F453">
        <f>'Pivot MRIP 11"'!F456</f>
        <v>2</v>
      </c>
      <c r="G453">
        <f>'Pivot MRIP 11"'!G456</f>
        <v>1.258088340298923E-2</v>
      </c>
      <c r="H453">
        <f t="shared" si="51"/>
        <v>1.2698961291716515</v>
      </c>
      <c r="I453">
        <f t="shared" si="52"/>
        <v>1.0723169388249749</v>
      </c>
    </row>
    <row r="454" spans="1:9" x14ac:dyDescent="0.25">
      <c r="A454">
        <f>'Pivot MRIP 11"'!A457</f>
        <v>2013</v>
      </c>
      <c r="B454" t="str">
        <f>'Pivot MRIP 11"'!B457</f>
        <v>1108620131122007</v>
      </c>
      <c r="C454">
        <f>'Pivot MRIP 11"'!C457</f>
        <v>59.497674013000001</v>
      </c>
      <c r="D454">
        <f>'Pivot MRIP 11"'!D457</f>
        <v>59.497674013000001</v>
      </c>
      <c r="E454">
        <f>'Pivot MRIP 11"'!E457</f>
        <v>0.84441310922369928</v>
      </c>
      <c r="F454">
        <f>'Pivot MRIP 11"'!F457</f>
        <v>4</v>
      </c>
      <c r="G454">
        <f>'Pivot MRIP 11"'!G457</f>
        <v>3.7742650208967693E-2</v>
      </c>
      <c r="H454">
        <f t="shared" si="51"/>
        <v>2.245599898519846</v>
      </c>
      <c r="I454">
        <f t="shared" si="52"/>
        <v>1.8962139923815666</v>
      </c>
    </row>
    <row r="455" spans="1:9" x14ac:dyDescent="0.25">
      <c r="A455">
        <f>'Pivot MRIP 11"'!A458</f>
        <v>2013</v>
      </c>
      <c r="B455" t="str">
        <f>'Pivot MRIP 11"'!B458</f>
        <v>1108620131122009</v>
      </c>
      <c r="C455">
        <f>'Pivot MRIP 11"'!C458</f>
        <v>100.93855006</v>
      </c>
      <c r="D455">
        <f>'Pivot MRIP 11"'!D458</f>
        <v>100.93855006</v>
      </c>
      <c r="E455">
        <f>'Pivot MRIP 11"'!E458</f>
        <v>0.84441310922369939</v>
      </c>
      <c r="F455">
        <f>'Pivot MRIP 11"'!F458</f>
        <v>2</v>
      </c>
      <c r="G455">
        <f>'Pivot MRIP 11"'!G458</f>
        <v>1.258088340298923E-2</v>
      </c>
      <c r="H455">
        <f t="shared" si="51"/>
        <v>1.2698961291716515</v>
      </c>
      <c r="I455">
        <f t="shared" si="52"/>
        <v>1.0723169388249749</v>
      </c>
    </row>
    <row r="456" spans="1:9" x14ac:dyDescent="0.25">
      <c r="A456">
        <f>'Pivot MRIP 11"'!A459</f>
        <v>2013</v>
      </c>
      <c r="B456" t="str">
        <f>'Pivot MRIP 11"'!B459</f>
        <v>1108620131122011</v>
      </c>
      <c r="C456">
        <f>'Pivot MRIP 11"'!C459</f>
        <v>59.497674013000001</v>
      </c>
      <c r="D456">
        <f>'Pivot MRIP 11"'!D459</f>
        <v>59.497674013000001</v>
      </c>
      <c r="E456">
        <f>'Pivot MRIP 11"'!E459</f>
        <v>0.84441310922369939</v>
      </c>
      <c r="F456">
        <f>'Pivot MRIP 11"'!F459</f>
        <v>1</v>
      </c>
      <c r="G456">
        <f>'Pivot MRIP 11"'!G459</f>
        <v>2.516176680597846E-2</v>
      </c>
      <c r="H456">
        <f t="shared" si="51"/>
        <v>1.4970665990132306</v>
      </c>
      <c r="I456">
        <f t="shared" si="52"/>
        <v>1.2641426615877112</v>
      </c>
    </row>
    <row r="457" spans="1:9" x14ac:dyDescent="0.25">
      <c r="A457">
        <f>'Pivot MRIP 11"'!A460</f>
        <v>2013</v>
      </c>
      <c r="B457" t="str">
        <f>'Pivot MRIP 11"'!B460</f>
        <v>1108620131203005</v>
      </c>
      <c r="C457">
        <f>'Pivot MRIP 11"'!C460</f>
        <v>92.099589029000001</v>
      </c>
      <c r="D457">
        <f>'Pivot MRIP 11"'!D460</f>
        <v>92.099589029000001</v>
      </c>
      <c r="E457">
        <f>'Pivot MRIP 11"'!E460</f>
        <v>0.84441310922369939</v>
      </c>
      <c r="F457">
        <f>'Pivot MRIP 11"'!F460</f>
        <v>1</v>
      </c>
      <c r="G457">
        <f>'Pivot MRIP 11"'!G460</f>
        <v>0.37742650208967687</v>
      </c>
      <c r="H457">
        <f t="shared" si="51"/>
        <v>34.760825731112249</v>
      </c>
      <c r="I457">
        <f t="shared" si="52"/>
        <v>29.352496934791667</v>
      </c>
    </row>
    <row r="458" spans="1:9" x14ac:dyDescent="0.25">
      <c r="A458">
        <f>'Pivot MRIP 11"'!A461</f>
        <v>2013</v>
      </c>
      <c r="B458" t="str">
        <f>'Pivot MRIP 11"'!B461</f>
        <v>1108720130108007</v>
      </c>
      <c r="C458">
        <f>'Pivot MRIP 11"'!C461</f>
        <v>83.184668662999997</v>
      </c>
      <c r="D458">
        <f>'Pivot MRIP 11"'!D461</f>
        <v>83.184668662999997</v>
      </c>
      <c r="E458">
        <f>'Pivot MRIP 11"'!E461</f>
        <v>0.84441310922369939</v>
      </c>
      <c r="F458">
        <f>'Pivot MRIP 11"'!F461</f>
        <v>4</v>
      </c>
      <c r="G458">
        <f>'Pivot MRIP 11"'!G461</f>
        <v>0.25161766805978458</v>
      </c>
      <c r="H458">
        <f t="shared" si="51"/>
        <v>20.930732347309899</v>
      </c>
      <c r="I458">
        <f t="shared" si="52"/>
        <v>17.67418477972101</v>
      </c>
    </row>
    <row r="459" spans="1:9" x14ac:dyDescent="0.25">
      <c r="A459">
        <f>'Pivot MRIP 11"'!A462</f>
        <v>2013</v>
      </c>
      <c r="B459" t="str">
        <f>'Pivot MRIP 11"'!B462</f>
        <v>1108720130112001</v>
      </c>
      <c r="C459">
        <f>'Pivot MRIP 11"'!C462</f>
        <v>20.459409321999999</v>
      </c>
      <c r="D459">
        <f>'Pivot MRIP 11"'!D462</f>
        <v>20.459409321999999</v>
      </c>
      <c r="E459">
        <f>'Pivot MRIP 11"'!E462</f>
        <v>0.84441310922369939</v>
      </c>
      <c r="F459">
        <f>'Pivot MRIP 11"'!F462</f>
        <v>4</v>
      </c>
      <c r="G459">
        <f>'Pivot MRIP 11"'!G462</f>
        <v>2.516176680597846E-2</v>
      </c>
      <c r="H459">
        <f t="shared" si="51"/>
        <v>0.51479488634822579</v>
      </c>
      <c r="I459">
        <f t="shared" si="52"/>
        <v>0.4346995505937663</v>
      </c>
    </row>
    <row r="460" spans="1:9" x14ac:dyDescent="0.25">
      <c r="A460">
        <f>'Pivot MRIP 11"'!A463</f>
        <v>2013</v>
      </c>
      <c r="B460" t="str">
        <f>'Pivot MRIP 11"'!B463</f>
        <v>1108720130112005</v>
      </c>
      <c r="C460">
        <f>'Pivot MRIP 11"'!C463</f>
        <v>20.459409321999999</v>
      </c>
      <c r="D460">
        <f>'Pivot MRIP 11"'!D463</f>
        <v>20.459409321999999</v>
      </c>
      <c r="E460">
        <f>'Pivot MRIP 11"'!E463</f>
        <v>0.84441310922369928</v>
      </c>
      <c r="F460">
        <f>'Pivot MRIP 11"'!F463</f>
        <v>3</v>
      </c>
      <c r="G460">
        <f>'Pivot MRIP 11"'!G463</f>
        <v>3.7742650208967693E-2</v>
      </c>
      <c r="H460">
        <f t="shared" si="51"/>
        <v>0.77219232952233885</v>
      </c>
      <c r="I460">
        <f t="shared" si="52"/>
        <v>0.65204932589064946</v>
      </c>
    </row>
    <row r="461" spans="1:9" x14ac:dyDescent="0.25">
      <c r="A461">
        <f>'Pivot MRIP 11"'!A464</f>
        <v>2013</v>
      </c>
      <c r="B461" t="str">
        <f>'Pivot MRIP 11"'!B464</f>
        <v>1108720130112008</v>
      </c>
      <c r="C461">
        <f>'Pivot MRIP 11"'!C464</f>
        <v>20.459409321999999</v>
      </c>
      <c r="D461">
        <f>'Pivot MRIP 11"'!D464</f>
        <v>20.459409321999999</v>
      </c>
      <c r="E461">
        <f>'Pivot MRIP 11"'!E464</f>
        <v>0.84441310922369939</v>
      </c>
      <c r="F461">
        <f>'Pivot MRIP 11"'!F464</f>
        <v>4</v>
      </c>
      <c r="G461">
        <f>'Pivot MRIP 11"'!G464</f>
        <v>5.0323533611956919E-2</v>
      </c>
      <c r="H461">
        <f t="shared" si="51"/>
        <v>1.0295897726964516</v>
      </c>
      <c r="I461">
        <f t="shared" si="52"/>
        <v>0.86939910118753261</v>
      </c>
    </row>
    <row r="462" spans="1:9" x14ac:dyDescent="0.25">
      <c r="A462">
        <f>'Pivot MRIP 11"'!A465</f>
        <v>2013</v>
      </c>
      <c r="B462" t="str">
        <f>'Pivot MRIP 11"'!B465</f>
        <v>1108720130112013</v>
      </c>
      <c r="C462">
        <f>'Pivot MRIP 11"'!C465</f>
        <v>20.459409321999999</v>
      </c>
      <c r="D462">
        <f>'Pivot MRIP 11"'!D465</f>
        <v>20.459409321999999</v>
      </c>
      <c r="E462">
        <f>'Pivot MRIP 11"'!E465</f>
        <v>0.84441310922369939</v>
      </c>
      <c r="F462">
        <f>'Pivot MRIP 11"'!F465</f>
        <v>2</v>
      </c>
      <c r="G462">
        <f>'Pivot MRIP 11"'!G465</f>
        <v>1.258088340298923E-2</v>
      </c>
      <c r="H462">
        <f t="shared" si="51"/>
        <v>0.25739744317411289</v>
      </c>
      <c r="I462">
        <f t="shared" si="52"/>
        <v>0.21734977529688315</v>
      </c>
    </row>
    <row r="463" spans="1:9" x14ac:dyDescent="0.25">
      <c r="A463">
        <f>'Pivot MRIP 11"'!A466</f>
        <v>2013</v>
      </c>
      <c r="B463" t="str">
        <f>'Pivot MRIP 11"'!B466</f>
        <v>1108720130112015</v>
      </c>
      <c r="C463">
        <f>'Pivot MRIP 11"'!C466</f>
        <v>20.459409321999999</v>
      </c>
      <c r="D463">
        <f>'Pivot MRIP 11"'!D466</f>
        <v>20.459409321999999</v>
      </c>
      <c r="E463">
        <f>'Pivot MRIP 11"'!E466</f>
        <v>0.84441310922369917</v>
      </c>
      <c r="F463">
        <f>'Pivot MRIP 11"'!F466</f>
        <v>1</v>
      </c>
      <c r="G463">
        <f>'Pivot MRIP 11"'!G466</f>
        <v>0.31452208507473078</v>
      </c>
      <c r="H463">
        <f t="shared" si="51"/>
        <v>6.4349360793528234</v>
      </c>
      <c r="I463">
        <f t="shared" si="52"/>
        <v>5.4337443824220779</v>
      </c>
    </row>
    <row r="464" spans="1:9" x14ac:dyDescent="0.25">
      <c r="A464">
        <f>'Pivot MRIP 11"'!A467</f>
        <v>2013</v>
      </c>
      <c r="B464" t="str">
        <f>'Pivot MRIP 11"'!B467</f>
        <v>1108720130113006</v>
      </c>
      <c r="C464">
        <f>'Pivot MRIP 11"'!C467</f>
        <v>27.201840172000001</v>
      </c>
      <c r="D464">
        <f>'Pivot MRIP 11"'!D467</f>
        <v>27.201840172000001</v>
      </c>
      <c r="E464">
        <f>'Pivot MRIP 11"'!E467</f>
        <v>0.84441310922369928</v>
      </c>
      <c r="F464">
        <f>'Pivot MRIP 11"'!F467</f>
        <v>4</v>
      </c>
      <c r="G464">
        <f>'Pivot MRIP 11"'!G467</f>
        <v>7.5485300417935386E-2</v>
      </c>
      <c r="H464">
        <f t="shared" si="51"/>
        <v>2.0533390773040834</v>
      </c>
      <c r="I464">
        <f t="shared" si="52"/>
        <v>1.7338664345568628</v>
      </c>
    </row>
    <row r="465" spans="1:9" x14ac:dyDescent="0.25">
      <c r="A465">
        <f>'Pivot MRIP 11"'!A468</f>
        <v>2013</v>
      </c>
      <c r="B465" t="str">
        <f>'Pivot MRIP 11"'!B468</f>
        <v>1108720130531001</v>
      </c>
      <c r="C465">
        <f>'Pivot MRIP 11"'!C468</f>
        <v>1375.328125</v>
      </c>
      <c r="D465">
        <f>'Pivot MRIP 11"'!D468</f>
        <v>1375.328125</v>
      </c>
      <c r="E465">
        <f>'Pivot MRIP 11"'!E468</f>
        <v>0.84441310922369939</v>
      </c>
      <c r="F465">
        <f>'Pivot MRIP 11"'!F468</f>
        <v>8</v>
      </c>
      <c r="G465">
        <f>'Pivot MRIP 11"'!G468</f>
        <v>2.516176680597846E-2</v>
      </c>
      <c r="H465">
        <f t="shared" si="51"/>
        <v>34.605685562953596</v>
      </c>
      <c r="I465">
        <f t="shared" si="52"/>
        <v>29.221494543031334</v>
      </c>
    </row>
    <row r="466" spans="1:9" x14ac:dyDescent="0.25">
      <c r="A466">
        <f>'Pivot MRIP 11"'!A469</f>
        <v>2013</v>
      </c>
      <c r="B466" t="str">
        <f>'Pivot MRIP 11"'!B469</f>
        <v>1108720130531007</v>
      </c>
      <c r="C466">
        <f>'Pivot MRIP 11"'!C469</f>
        <v>1051.0785842</v>
      </c>
      <c r="D466">
        <f>'Pivot MRIP 11"'!D469</f>
        <v>1051.0785842</v>
      </c>
      <c r="E466">
        <f>'Pivot MRIP 11"'!E469</f>
        <v>0.84441310922369928</v>
      </c>
      <c r="F466">
        <f>'Pivot MRIP 11"'!F469</f>
        <v>4</v>
      </c>
      <c r="G466">
        <f>'Pivot MRIP 11"'!G469</f>
        <v>0.15097060083587077</v>
      </c>
      <c r="H466">
        <f t="shared" si="51"/>
        <v>158.68196538239039</v>
      </c>
      <c r="I466">
        <f t="shared" si="52"/>
        <v>133.99313176627169</v>
      </c>
    </row>
    <row r="467" spans="1:9" x14ac:dyDescent="0.25">
      <c r="A467">
        <f>'Pivot MRIP 11"'!A470</f>
        <v>2013</v>
      </c>
      <c r="B467" t="str">
        <f>'Pivot MRIP 11"'!B470</f>
        <v>1108720130531013</v>
      </c>
      <c r="C467">
        <f>'Pivot MRIP 11"'!C470</f>
        <v>846.28940060000002</v>
      </c>
      <c r="D467">
        <f>'Pivot MRIP 11"'!D470</f>
        <v>846.28940060000002</v>
      </c>
      <c r="E467">
        <f>'Pivot MRIP 11"'!E470</f>
        <v>0.84441310922369939</v>
      </c>
      <c r="F467">
        <f>'Pivot MRIP 11"'!F470</f>
        <v>9</v>
      </c>
      <c r="G467">
        <f>'Pivot MRIP 11"'!G470</f>
        <v>0.12580883402989229</v>
      </c>
      <c r="H467">
        <f t="shared" si="51"/>
        <v>106.47068274134243</v>
      </c>
      <c r="I467">
        <f t="shared" si="52"/>
        <v>89.905240254787032</v>
      </c>
    </row>
    <row r="468" spans="1:9" x14ac:dyDescent="0.25">
      <c r="A468">
        <f>'Pivot MRIP 11"'!A471</f>
        <v>2013</v>
      </c>
      <c r="B468" t="str">
        <f>'Pivot MRIP 11"'!B471</f>
        <v>1108720130601012</v>
      </c>
      <c r="C468">
        <f>'Pivot MRIP 11"'!C471</f>
        <v>271.62857556</v>
      </c>
      <c r="D468">
        <f>'Pivot MRIP 11"'!D471</f>
        <v>271.62857556</v>
      </c>
      <c r="E468">
        <f>'Pivot MRIP 11"'!E471</f>
        <v>0.84441310922369928</v>
      </c>
      <c r="F468">
        <f>'Pivot MRIP 11"'!F471</f>
        <v>15</v>
      </c>
      <c r="G468">
        <f>'Pivot MRIP 11"'!G471</f>
        <v>0.15097060083587077</v>
      </c>
      <c r="H468">
        <f t="shared" si="51"/>
        <v>41.007929256484921</v>
      </c>
      <c r="I468">
        <f t="shared" si="52"/>
        <v>34.627633046293937</v>
      </c>
    </row>
    <row r="469" spans="1:9" x14ac:dyDescent="0.25">
      <c r="A469">
        <f>'Pivot MRIP 11"'!A472</f>
        <v>2013</v>
      </c>
      <c r="B469" t="str">
        <f>'Pivot MRIP 11"'!B472</f>
        <v>1108720130601018</v>
      </c>
      <c r="C469">
        <f>'Pivot MRIP 11"'!C472</f>
        <v>202.02369862</v>
      </c>
      <c r="D469">
        <f>'Pivot MRIP 11"'!D472</f>
        <v>202.02369862</v>
      </c>
      <c r="E469">
        <f>'Pivot MRIP 11"'!E472</f>
        <v>0.84441310922369939</v>
      </c>
      <c r="F469">
        <f>'Pivot MRIP 11"'!F472</f>
        <v>4</v>
      </c>
      <c r="G469">
        <f>'Pivot MRIP 11"'!G472</f>
        <v>0.12580883402989229</v>
      </c>
      <c r="H469">
        <f t="shared" si="51"/>
        <v>25.416365969788561</v>
      </c>
      <c r="I469">
        <f t="shared" si="52"/>
        <v>21.461912613716585</v>
      </c>
    </row>
    <row r="470" spans="1:9" x14ac:dyDescent="0.25">
      <c r="A470">
        <f>'Pivot MRIP 11"'!A473</f>
        <v>2013</v>
      </c>
      <c r="B470" t="str">
        <f>'Pivot MRIP 11"'!B473</f>
        <v>1108720130601021</v>
      </c>
      <c r="C470">
        <f>'Pivot MRIP 11"'!C473</f>
        <v>202.02369862</v>
      </c>
      <c r="D470">
        <f>'Pivot MRIP 11"'!D473</f>
        <v>202.02369862</v>
      </c>
      <c r="E470">
        <f>'Pivot MRIP 11"'!E473</f>
        <v>0.84441310922369928</v>
      </c>
      <c r="F470">
        <f>'Pivot MRIP 11"'!F473</f>
        <v>9</v>
      </c>
      <c r="G470">
        <f>'Pivot MRIP 11"'!G473</f>
        <v>0.17613236764184922</v>
      </c>
      <c r="H470">
        <f t="shared" si="51"/>
        <v>35.582912357703989</v>
      </c>
      <c r="I470">
        <f t="shared" si="52"/>
        <v>30.046677659203219</v>
      </c>
    </row>
    <row r="471" spans="1:9" x14ac:dyDescent="0.25">
      <c r="A471">
        <f>'Pivot MRIP 11"'!A474</f>
        <v>2013</v>
      </c>
      <c r="B471" t="str">
        <f>'Pivot MRIP 11"'!B474</f>
        <v>1108720130601024</v>
      </c>
      <c r="C471">
        <f>'Pivot MRIP 11"'!C474</f>
        <v>619.65296026999999</v>
      </c>
      <c r="D471">
        <f>'Pivot MRIP 11"'!D474</f>
        <v>619.65296026999999</v>
      </c>
      <c r="E471">
        <f>'Pivot MRIP 11"'!E474</f>
        <v>0.84441310922369939</v>
      </c>
      <c r="F471">
        <f>'Pivot MRIP 11"'!F474</f>
        <v>5</v>
      </c>
      <c r="G471">
        <f>'Pivot MRIP 11"'!G474</f>
        <v>5.0323533611956919E-2</v>
      </c>
      <c r="H471">
        <f t="shared" si="51"/>
        <v>31.183126573895951</v>
      </c>
      <c r="I471">
        <f t="shared" si="52"/>
        <v>26.331440865579644</v>
      </c>
    </row>
    <row r="472" spans="1:9" x14ac:dyDescent="0.25">
      <c r="A472">
        <f>'Pivot MRIP 11"'!A475</f>
        <v>2013</v>
      </c>
      <c r="B472" t="str">
        <f>'Pivot MRIP 11"'!B475</f>
        <v>1108720130601028</v>
      </c>
      <c r="C472">
        <f>'Pivot MRIP 11"'!C475</f>
        <v>410.83832944</v>
      </c>
      <c r="D472">
        <f>'Pivot MRIP 11"'!D475</f>
        <v>410.83832944</v>
      </c>
      <c r="E472">
        <f>'Pivot MRIP 11"'!E475</f>
        <v>1.2203605041507042</v>
      </c>
      <c r="F472">
        <f>'Pivot MRIP 11"'!F475</f>
        <v>3</v>
      </c>
      <c r="G472">
        <f>'Pivot MRIP 11"'!G475</f>
        <v>2.2516176680597844</v>
      </c>
      <c r="H472">
        <f t="shared" si="51"/>
        <v>925.05084128327019</v>
      </c>
      <c r="I472">
        <f t="shared" si="52"/>
        <v>1128.8955110334846</v>
      </c>
    </row>
    <row r="473" spans="1:9" x14ac:dyDescent="0.25">
      <c r="A473">
        <f>'Pivot MRIP 11"'!A476</f>
        <v>2013</v>
      </c>
      <c r="B473" t="str">
        <f>'Pivot MRIP 11"'!B476</f>
        <v>1108720130609006</v>
      </c>
      <c r="C473">
        <f>'Pivot MRIP 11"'!C476</f>
        <v>55.512900233000003</v>
      </c>
      <c r="D473">
        <f>'Pivot MRIP 11"'!D476</f>
        <v>55.512900233000003</v>
      </c>
      <c r="E473">
        <f>'Pivot MRIP 11"'!E476</f>
        <v>1.8990174551978685</v>
      </c>
      <c r="F473">
        <f>'Pivot MRIP 11"'!F476</f>
        <v>12</v>
      </c>
      <c r="G473">
        <f>'Pivot MRIP 11"'!G476</f>
        <v>9.6478554183747303</v>
      </c>
      <c r="H473">
        <f t="shared" si="51"/>
        <v>535.5804353026449</v>
      </c>
      <c r="I473">
        <f t="shared" si="52"/>
        <v>1017.0765953021953</v>
      </c>
    </row>
    <row r="474" spans="1:9" x14ac:dyDescent="0.25">
      <c r="A474">
        <f>'Pivot MRIP 11"'!A477</f>
        <v>2013</v>
      </c>
      <c r="B474" t="str">
        <f>'Pivot MRIP 11"'!B477</f>
        <v>1108720130609012</v>
      </c>
      <c r="C474">
        <f>'Pivot MRIP 11"'!C477</f>
        <v>27.756450116</v>
      </c>
      <c r="D474">
        <f>'Pivot MRIP 11"'!D477</f>
        <v>27.756450116</v>
      </c>
      <c r="E474">
        <f>'Pivot MRIP 11"'!E477</f>
        <v>1.8810759108006065</v>
      </c>
      <c r="F474">
        <f>'Pivot MRIP 11"'!F477</f>
        <v>24</v>
      </c>
      <c r="G474">
        <f>'Pivot MRIP 11"'!G477</f>
        <v>12.867960801447827</v>
      </c>
      <c r="H474">
        <f t="shared" si="51"/>
        <v>357.16891208003</v>
      </c>
      <c r="I474">
        <f t="shared" si="52"/>
        <v>671.86183660060419</v>
      </c>
    </row>
    <row r="475" spans="1:9" x14ac:dyDescent="0.25">
      <c r="A475">
        <f>'Pivot MRIP 11"'!A478</f>
        <v>2013</v>
      </c>
      <c r="B475" t="str">
        <f>'Pivot MRIP 11"'!B478</f>
        <v>1108720130611001</v>
      </c>
      <c r="C475">
        <f>'Pivot MRIP 11"'!C478</f>
        <v>194.33900593000001</v>
      </c>
      <c r="D475">
        <f>'Pivot MRIP 11"'!D478</f>
        <v>194.33900593000001</v>
      </c>
      <c r="E475">
        <f>'Pivot MRIP 11"'!E478</f>
        <v>0.84441310922369939</v>
      </c>
      <c r="F475">
        <f>'Pivot MRIP 11"'!F478</f>
        <v>12</v>
      </c>
      <c r="G475">
        <f>'Pivot MRIP 11"'!G478</f>
        <v>0.10064706722391384</v>
      </c>
      <c r="H475">
        <f t="shared" si="51"/>
        <v>19.559650994065301</v>
      </c>
      <c r="I475">
        <f t="shared" si="52"/>
        <v>16.516425711229104</v>
      </c>
    </row>
    <row r="476" spans="1:9" x14ac:dyDescent="0.25">
      <c r="A476">
        <f>'Pivot MRIP 11"'!A479</f>
        <v>2013</v>
      </c>
      <c r="B476" t="str">
        <f>'Pivot MRIP 11"'!B479</f>
        <v>1108720130615002</v>
      </c>
      <c r="C476">
        <f>'Pivot MRIP 11"'!C479</f>
        <v>143.98498384999999</v>
      </c>
      <c r="D476">
        <f>'Pivot MRIP 11"'!D479</f>
        <v>143.98498384999999</v>
      </c>
      <c r="E476">
        <f>'Pivot MRIP 11"'!E479</f>
        <v>0.84441310922369939</v>
      </c>
      <c r="F476">
        <f>'Pivot MRIP 11"'!F479</f>
        <v>2</v>
      </c>
      <c r="G476">
        <f>'Pivot MRIP 11"'!G479</f>
        <v>1.258088340298923E-2</v>
      </c>
      <c r="H476">
        <f t="shared" si="51"/>
        <v>1.8114582935981371</v>
      </c>
      <c r="I476">
        <f t="shared" si="52"/>
        <v>1.5296191299262598</v>
      </c>
    </row>
    <row r="477" spans="1:9" x14ac:dyDescent="0.25">
      <c r="A477">
        <f>'Pivot MRIP 11"'!A480</f>
        <v>2013</v>
      </c>
      <c r="B477" t="str">
        <f>'Pivot MRIP 11"'!B480</f>
        <v>1108720130615010</v>
      </c>
      <c r="C477">
        <f>'Pivot MRIP 11"'!C480</f>
        <v>143.98498384999999</v>
      </c>
      <c r="D477">
        <f>'Pivot MRIP 11"'!D480</f>
        <v>143.98498384999999</v>
      </c>
      <c r="E477">
        <f>'Pivot MRIP 11"'!E480</f>
        <v>1.2111966941902745</v>
      </c>
      <c r="F477">
        <f>'Pivot MRIP 11"'!F480</f>
        <v>4</v>
      </c>
      <c r="G477">
        <f>'Pivot MRIP 11"'!G480</f>
        <v>3.712210100849461</v>
      </c>
      <c r="H477">
        <f t="shared" si="51"/>
        <v>534.50251141861645</v>
      </c>
      <c r="I477">
        <f t="shared" si="52"/>
        <v>647.38767486662766</v>
      </c>
    </row>
    <row r="478" spans="1:9" x14ac:dyDescent="0.25">
      <c r="A478">
        <f>'Pivot MRIP 11"'!A481</f>
        <v>2013</v>
      </c>
      <c r="B478" t="str">
        <f>'Pivot MRIP 11"'!B481</f>
        <v>1108720130707007</v>
      </c>
      <c r="C478">
        <f>'Pivot MRIP 11"'!C481</f>
        <v>881.76091805999999</v>
      </c>
      <c r="D478">
        <f>'Pivot MRIP 11"'!D481</f>
        <v>881.76091805999999</v>
      </c>
      <c r="E478">
        <f>'Pivot MRIP 11"'!E481</f>
        <v>0.77161791762749043</v>
      </c>
      <c r="F478">
        <f>'Pivot MRIP 11"'!F481</f>
        <v>1</v>
      </c>
      <c r="G478">
        <f>'Pivot MRIP 11"'!G481</f>
        <v>1.1258992806000001</v>
      </c>
      <c r="H478">
        <f t="shared" si="51"/>
        <v>992.77398330494964</v>
      </c>
      <c r="I478">
        <f t="shared" si="52"/>
        <v>766.04219367251414</v>
      </c>
    </row>
    <row r="479" spans="1:9" x14ac:dyDescent="0.25">
      <c r="A479">
        <f>'Pivot MRIP 11"'!A482</f>
        <v>2013</v>
      </c>
      <c r="B479" t="str">
        <f>'Pivot MRIP 11"'!B482</f>
        <v>1108720130710002</v>
      </c>
      <c r="C479">
        <f>'Pivot MRIP 11"'!C482</f>
        <v>117.03975898</v>
      </c>
      <c r="D479">
        <f>'Pivot MRIP 11"'!D482</f>
        <v>117.03975898</v>
      </c>
      <c r="E479">
        <f>'Pivot MRIP 11"'!E482</f>
        <v>0.84441310922369939</v>
      </c>
      <c r="F479">
        <f>'Pivot MRIP 11"'!F482</f>
        <v>2</v>
      </c>
      <c r="G479">
        <f>'Pivot MRIP 11"'!G482</f>
        <v>2.516176680597846E-2</v>
      </c>
      <c r="H479">
        <f t="shared" si="51"/>
        <v>2.9449271224826834</v>
      </c>
      <c r="I479">
        <f t="shared" si="52"/>
        <v>2.4867350679328051</v>
      </c>
    </row>
    <row r="480" spans="1:9" x14ac:dyDescent="0.25">
      <c r="A480">
        <f>'Pivot MRIP 11"'!A483</f>
        <v>2013</v>
      </c>
      <c r="B480" t="str">
        <f>'Pivot MRIP 11"'!B483</f>
        <v>1108720130710004</v>
      </c>
      <c r="C480">
        <f>'Pivot MRIP 11"'!C483</f>
        <v>117.03975898</v>
      </c>
      <c r="D480">
        <f>'Pivot MRIP 11"'!D483</f>
        <v>117.03975898</v>
      </c>
      <c r="E480">
        <f>'Pivot MRIP 11"'!E483</f>
        <v>0.84441310922369939</v>
      </c>
      <c r="F480">
        <f>'Pivot MRIP 11"'!F483</f>
        <v>16</v>
      </c>
      <c r="G480">
        <f>'Pivot MRIP 11"'!G483</f>
        <v>0.12580883402989229</v>
      </c>
      <c r="H480">
        <f t="shared" si="51"/>
        <v>14.724635612413417</v>
      </c>
      <c r="I480">
        <f t="shared" si="52"/>
        <v>12.433675339664024</v>
      </c>
    </row>
    <row r="481" spans="1:9" x14ac:dyDescent="0.25">
      <c r="A481">
        <f>'Pivot MRIP 11"'!A484</f>
        <v>2013</v>
      </c>
      <c r="B481" t="str">
        <f>'Pivot MRIP 11"'!B484</f>
        <v>1108720130710010</v>
      </c>
      <c r="C481">
        <f>'Pivot MRIP 11"'!C484</f>
        <v>117.03975898</v>
      </c>
      <c r="D481">
        <f>'Pivot MRIP 11"'!D484</f>
        <v>117.03975898</v>
      </c>
      <c r="E481">
        <f>'Pivot MRIP 11"'!E484</f>
        <v>0.84441310922369939</v>
      </c>
      <c r="F481">
        <f>'Pivot MRIP 11"'!F484</f>
        <v>4</v>
      </c>
      <c r="G481">
        <f>'Pivot MRIP 11"'!G484</f>
        <v>6.2904417014946146E-2</v>
      </c>
      <c r="H481">
        <f t="shared" si="51"/>
        <v>7.3623178062067085</v>
      </c>
      <c r="I481">
        <f t="shared" si="52"/>
        <v>6.216837669832012</v>
      </c>
    </row>
    <row r="482" spans="1:9" x14ac:dyDescent="0.25">
      <c r="A482">
        <f>'Pivot MRIP 11"'!A485</f>
        <v>2013</v>
      </c>
      <c r="B482" t="str">
        <f>'Pivot MRIP 11"'!B485</f>
        <v>1108720130710013</v>
      </c>
      <c r="C482">
        <f>'Pivot MRIP 11"'!C485</f>
        <v>117.03975898</v>
      </c>
      <c r="D482">
        <f>'Pivot MRIP 11"'!D485</f>
        <v>117.03975898</v>
      </c>
      <c r="E482">
        <f>'Pivot MRIP 11"'!E485</f>
        <v>0.84441310922369939</v>
      </c>
      <c r="F482">
        <f>'Pivot MRIP 11"'!F485</f>
        <v>4</v>
      </c>
      <c r="G482">
        <f>'Pivot MRIP 11"'!G485</f>
        <v>0.50323533611956917</v>
      </c>
      <c r="H482">
        <f t="shared" si="51"/>
        <v>58.898542449653668</v>
      </c>
      <c r="I482">
        <f t="shared" si="52"/>
        <v>49.734701358656096</v>
      </c>
    </row>
    <row r="483" spans="1:9" x14ac:dyDescent="0.25">
      <c r="A483">
        <f>'Pivot MRIP 11"'!A486</f>
        <v>2013</v>
      </c>
      <c r="B483" t="str">
        <f>'Pivot MRIP 11"'!B486</f>
        <v>1108720130710015</v>
      </c>
      <c r="C483">
        <f>'Pivot MRIP 11"'!C486</f>
        <v>117.03975898</v>
      </c>
      <c r="D483">
        <f>'Pivot MRIP 11"'!D486</f>
        <v>117.03975898</v>
      </c>
      <c r="E483">
        <f>'Pivot MRIP 11"'!E486</f>
        <v>1.069593253580059</v>
      </c>
      <c r="F483">
        <f>'Pivot MRIP 11"'!F486</f>
        <v>4</v>
      </c>
      <c r="G483">
        <f>'Pivot MRIP 11"'!G486</f>
        <v>3.2398870278989231</v>
      </c>
      <c r="H483">
        <f t="shared" si="51"/>
        <v>379.19559686771851</v>
      </c>
      <c r="I483">
        <f t="shared" si="52"/>
        <v>405.58505219697548</v>
      </c>
    </row>
    <row r="484" spans="1:9" x14ac:dyDescent="0.25">
      <c r="A484">
        <f>'Pivot MRIP 11"'!A487</f>
        <v>2013</v>
      </c>
      <c r="B484" t="str">
        <f>'Pivot MRIP 11"'!B487</f>
        <v>1108720130710018</v>
      </c>
      <c r="C484">
        <f>'Pivot MRIP 11"'!C487</f>
        <v>117.03975898</v>
      </c>
      <c r="D484">
        <f>'Pivot MRIP 11"'!D487</f>
        <v>117.03975898</v>
      </c>
      <c r="E484">
        <f>'Pivot MRIP 11"'!E487</f>
        <v>0.84441310922369928</v>
      </c>
      <c r="F484">
        <f>'Pivot MRIP 11"'!F487</f>
        <v>4</v>
      </c>
      <c r="G484">
        <f>'Pivot MRIP 11"'!G487</f>
        <v>8.8066183820924612E-2</v>
      </c>
      <c r="H484">
        <f t="shared" si="51"/>
        <v>10.307244928689393</v>
      </c>
      <c r="I484">
        <f t="shared" si="52"/>
        <v>8.7035727377648175</v>
      </c>
    </row>
    <row r="485" spans="1:9" x14ac:dyDescent="0.25">
      <c r="A485">
        <f>'Pivot MRIP 11"'!A488</f>
        <v>2013</v>
      </c>
      <c r="B485" t="str">
        <f>'Pivot MRIP 11"'!B488</f>
        <v>1108720130710020</v>
      </c>
      <c r="C485">
        <f>'Pivot MRIP 11"'!C488</f>
        <v>117.03975898</v>
      </c>
      <c r="D485">
        <f>'Pivot MRIP 11"'!D488</f>
        <v>117.03975898</v>
      </c>
      <c r="E485">
        <f>'Pivot MRIP 11"'!E488</f>
        <v>0.84441310922369939</v>
      </c>
      <c r="F485">
        <f>'Pivot MRIP 11"'!F488</f>
        <v>4</v>
      </c>
      <c r="G485">
        <f>'Pivot MRIP 11"'!G488</f>
        <v>5.0323533611956919E-2</v>
      </c>
      <c r="H485">
        <f t="shared" si="51"/>
        <v>5.8898542449653668</v>
      </c>
      <c r="I485">
        <f t="shared" si="52"/>
        <v>4.9734701358656102</v>
      </c>
    </row>
    <row r="486" spans="1:9" x14ac:dyDescent="0.25">
      <c r="A486">
        <f>'Pivot MRIP 11"'!A489</f>
        <v>2013</v>
      </c>
      <c r="B486" t="str">
        <f>'Pivot MRIP 11"'!B489</f>
        <v>1108720130710025</v>
      </c>
      <c r="C486">
        <f>'Pivot MRIP 11"'!C489</f>
        <v>117.03975898</v>
      </c>
      <c r="D486">
        <f>'Pivot MRIP 11"'!D489</f>
        <v>117.03975898</v>
      </c>
      <c r="E486">
        <f>'Pivot MRIP 11"'!E489</f>
        <v>0.84441310922369939</v>
      </c>
      <c r="F486">
        <f>'Pivot MRIP 11"'!F489</f>
        <v>4</v>
      </c>
      <c r="G486">
        <f>'Pivot MRIP 11"'!G489</f>
        <v>0.12580883402989229</v>
      </c>
      <c r="H486">
        <f t="shared" si="51"/>
        <v>14.724635612413417</v>
      </c>
      <c r="I486">
        <f t="shared" si="52"/>
        <v>12.433675339664024</v>
      </c>
    </row>
    <row r="487" spans="1:9" x14ac:dyDescent="0.25">
      <c r="A487">
        <f>'Pivot MRIP 11"'!A490</f>
        <v>2013</v>
      </c>
      <c r="B487" t="str">
        <f>'Pivot MRIP 11"'!B490</f>
        <v>1108720130710028</v>
      </c>
      <c r="C487">
        <f>'Pivot MRIP 11"'!C490</f>
        <v>117.03975898</v>
      </c>
      <c r="D487">
        <f>'Pivot MRIP 11"'!D490</f>
        <v>117.03975898</v>
      </c>
      <c r="E487">
        <f>'Pivot MRIP 11"'!E490</f>
        <v>0.84441310922369928</v>
      </c>
      <c r="F487">
        <f>'Pivot MRIP 11"'!F490</f>
        <v>9</v>
      </c>
      <c r="G487">
        <f>'Pivot MRIP 11"'!G490</f>
        <v>0.15097060083587077</v>
      </c>
      <c r="H487">
        <f t="shared" si="51"/>
        <v>17.6695627348961</v>
      </c>
      <c r="I487">
        <f t="shared" si="52"/>
        <v>14.920410407596828</v>
      </c>
    </row>
    <row r="488" spans="1:9" x14ac:dyDescent="0.25">
      <c r="A488">
        <f>'Pivot MRIP 11"'!A491</f>
        <v>2013</v>
      </c>
      <c r="B488" t="str">
        <f>'Pivot MRIP 11"'!B491</f>
        <v>1108720130714003</v>
      </c>
      <c r="C488">
        <f>'Pivot MRIP 11"'!C491</f>
        <v>237.25768189999999</v>
      </c>
      <c r="D488">
        <f>'Pivot MRIP 11"'!D491</f>
        <v>237.25768189999999</v>
      </c>
      <c r="E488">
        <f>'Pivot MRIP 11"'!E491</f>
        <v>0.84441310922369939</v>
      </c>
      <c r="F488">
        <f>'Pivot MRIP 11"'!F491</f>
        <v>4</v>
      </c>
      <c r="G488">
        <f>'Pivot MRIP 11"'!G491</f>
        <v>2.516176680597846E-2</v>
      </c>
      <c r="H488">
        <f t="shared" si="51"/>
        <v>5.9698224648948166</v>
      </c>
      <c r="I488">
        <f t="shared" si="52"/>
        <v>5.0409963490953213</v>
      </c>
    </row>
    <row r="489" spans="1:9" x14ac:dyDescent="0.25">
      <c r="A489">
        <f>'Pivot MRIP 11"'!A492</f>
        <v>2013</v>
      </c>
      <c r="B489" t="str">
        <f>'Pivot MRIP 11"'!B492</f>
        <v>1108720130728018</v>
      </c>
      <c r="C489">
        <f>'Pivot MRIP 11"'!C492</f>
        <v>307.52158218</v>
      </c>
      <c r="D489">
        <f>'Pivot MRIP 11"'!D492</f>
        <v>307.52158218</v>
      </c>
      <c r="E489">
        <f>'Pivot MRIP 11"'!E492</f>
        <v>0.84441310922369939</v>
      </c>
      <c r="F489">
        <f>'Pivot MRIP 11"'!F492</f>
        <v>1</v>
      </c>
      <c r="G489">
        <f>'Pivot MRIP 11"'!G492</f>
        <v>1.258088340298923E-2</v>
      </c>
      <c r="H489">
        <f t="shared" si="51"/>
        <v>3.8688931693093505</v>
      </c>
      <c r="I489">
        <f t="shared" si="52"/>
        <v>3.266944110350841</v>
      </c>
    </row>
    <row r="490" spans="1:9" x14ac:dyDescent="0.25">
      <c r="A490">
        <f>'Pivot MRIP 11"'!A493</f>
        <v>2013</v>
      </c>
      <c r="B490" t="str">
        <f>'Pivot MRIP 11"'!B493</f>
        <v>1108720130804001</v>
      </c>
      <c r="C490">
        <f>'Pivot MRIP 11"'!C493</f>
        <v>323.57293420000002</v>
      </c>
      <c r="D490">
        <f>'Pivot MRIP 11"'!D493</f>
        <v>323.57293420000002</v>
      </c>
      <c r="E490">
        <f>'Pivot MRIP 11"'!E493</f>
        <v>0.84441310922369939</v>
      </c>
      <c r="F490">
        <f>'Pivot MRIP 11"'!F493</f>
        <v>2</v>
      </c>
      <c r="G490">
        <f>'Pivot MRIP 11"'!G493</f>
        <v>2.516176680597846E-2</v>
      </c>
      <c r="H490">
        <f t="shared" si="51"/>
        <v>8.1416667150666129</v>
      </c>
      <c r="I490">
        <f t="shared" si="52"/>
        <v>6.8749301051325018</v>
      </c>
    </row>
    <row r="491" spans="1:9" x14ac:dyDescent="0.25">
      <c r="A491">
        <f>'Pivot MRIP 11"'!A494</f>
        <v>2013</v>
      </c>
      <c r="B491" t="str">
        <f>'Pivot MRIP 11"'!B494</f>
        <v>1108720130804014</v>
      </c>
      <c r="C491">
        <f>'Pivot MRIP 11"'!C494</f>
        <v>323.57293420000002</v>
      </c>
      <c r="D491">
        <f>'Pivot MRIP 11"'!D494</f>
        <v>323.57293420000002</v>
      </c>
      <c r="E491">
        <f>'Pivot MRIP 11"'!E494</f>
        <v>0.84441310922369939</v>
      </c>
      <c r="F491">
        <f>'Pivot MRIP 11"'!F494</f>
        <v>3</v>
      </c>
      <c r="G491">
        <f>'Pivot MRIP 11"'!G494</f>
        <v>1.258088340298923E-2</v>
      </c>
      <c r="H491">
        <f t="shared" si="51"/>
        <v>4.0708333575333064</v>
      </c>
      <c r="I491">
        <f t="shared" si="52"/>
        <v>3.4374650525662509</v>
      </c>
    </row>
    <row r="492" spans="1:9" x14ac:dyDescent="0.25">
      <c r="A492">
        <f>'Pivot MRIP 11"'!A495</f>
        <v>2013</v>
      </c>
      <c r="B492" t="str">
        <f>'Pivot MRIP 11"'!B495</f>
        <v>1108720130813019</v>
      </c>
      <c r="C492">
        <f>'Pivot MRIP 11"'!C495</f>
        <v>99.181738416000002</v>
      </c>
      <c r="D492">
        <f>'Pivot MRIP 11"'!D495</f>
        <v>99.181738416000002</v>
      </c>
      <c r="E492">
        <f>'Pivot MRIP 11"'!E495</f>
        <v>0.84441310922369939</v>
      </c>
      <c r="F492">
        <f>'Pivot MRIP 11"'!F495</f>
        <v>1</v>
      </c>
      <c r="G492">
        <f>'Pivot MRIP 11"'!G495</f>
        <v>1.258088340298923E-2</v>
      </c>
      <c r="H492">
        <f t="shared" si="51"/>
        <v>1.2477938867174738</v>
      </c>
      <c r="I492">
        <f t="shared" si="52"/>
        <v>1.0536535155534266</v>
      </c>
    </row>
    <row r="493" spans="1:9" x14ac:dyDescent="0.25">
      <c r="A493">
        <f>'Pivot MRIP 11"'!A496</f>
        <v>2013</v>
      </c>
      <c r="B493" t="str">
        <f>'Pivot MRIP 11"'!B496</f>
        <v>1108720130814006</v>
      </c>
      <c r="C493">
        <f>'Pivot MRIP 11"'!C496</f>
        <v>271.07059118000001</v>
      </c>
      <c r="D493">
        <f>'Pivot MRIP 11"'!D496</f>
        <v>271.07059118000001</v>
      </c>
      <c r="E493">
        <f>'Pivot MRIP 11"'!E496</f>
        <v>0.84441310922369928</v>
      </c>
      <c r="F493">
        <f>'Pivot MRIP 11"'!F496</f>
        <v>4</v>
      </c>
      <c r="G493">
        <f>'Pivot MRIP 11"'!G496</f>
        <v>7.5485300417935386E-2</v>
      </c>
      <c r="H493">
        <f t="shared" si="51"/>
        <v>20.461845009689647</v>
      </c>
      <c r="I493">
        <f t="shared" si="52"/>
        <v>17.278250165085471</v>
      </c>
    </row>
    <row r="494" spans="1:9" x14ac:dyDescent="0.25">
      <c r="A494">
        <f>'Pivot MRIP 11"'!A497</f>
        <v>2013</v>
      </c>
      <c r="B494" t="str">
        <f>'Pivot MRIP 11"'!B497</f>
        <v>1108720130830001</v>
      </c>
      <c r="C494">
        <f>'Pivot MRIP 11"'!C497</f>
        <v>258.92910096000003</v>
      </c>
      <c r="D494">
        <f>'Pivot MRIP 11"'!D497</f>
        <v>258.92910096000003</v>
      </c>
      <c r="E494">
        <f>'Pivot MRIP 11"'!E497</f>
        <v>0.84441310922369939</v>
      </c>
      <c r="F494">
        <f>'Pivot MRIP 11"'!F497</f>
        <v>4</v>
      </c>
      <c r="G494">
        <f>'Pivot MRIP 11"'!G497</f>
        <v>2.516176680597846E-2</v>
      </c>
      <c r="H494">
        <f t="shared" si="51"/>
        <v>6.5151136576371744</v>
      </c>
      <c r="I494">
        <f t="shared" si="52"/>
        <v>5.5014473805911948</v>
      </c>
    </row>
    <row r="495" spans="1:9" x14ac:dyDescent="0.25">
      <c r="A495">
        <f>'Pivot MRIP 11"'!A498</f>
        <v>2013</v>
      </c>
      <c r="B495" t="str">
        <f>'Pivot MRIP 11"'!B498</f>
        <v>1108720130830007</v>
      </c>
      <c r="C495">
        <f>'Pivot MRIP 11"'!C498</f>
        <v>258.92910096000003</v>
      </c>
      <c r="D495">
        <f>'Pivot MRIP 11"'!D498</f>
        <v>258.92910096000003</v>
      </c>
      <c r="E495">
        <f>'Pivot MRIP 11"'!E498</f>
        <v>0.84441310922369928</v>
      </c>
      <c r="F495">
        <f>'Pivot MRIP 11"'!F498</f>
        <v>4</v>
      </c>
      <c r="G495">
        <f>'Pivot MRIP 11"'!G498</f>
        <v>7.5485300417935386E-2</v>
      </c>
      <c r="H495">
        <f t="shared" si="51"/>
        <v>19.545340972911525</v>
      </c>
      <c r="I495">
        <f t="shared" si="52"/>
        <v>16.504342141773584</v>
      </c>
    </row>
    <row r="496" spans="1:9" x14ac:dyDescent="0.25">
      <c r="A496">
        <f>'Pivot MRIP 11"'!A499</f>
        <v>2013</v>
      </c>
      <c r="B496" t="str">
        <f>'Pivot MRIP 11"'!B499</f>
        <v>1108720130901004</v>
      </c>
      <c r="C496">
        <f>'Pivot MRIP 11"'!C499</f>
        <v>423.91333119000001</v>
      </c>
      <c r="D496">
        <f>'Pivot MRIP 11"'!D499</f>
        <v>423.91333119000001</v>
      </c>
      <c r="E496">
        <f>'Pivot MRIP 11"'!E499</f>
        <v>0.84441310922369939</v>
      </c>
      <c r="F496">
        <f>'Pivot MRIP 11"'!F499</f>
        <v>4</v>
      </c>
      <c r="G496">
        <f>'Pivot MRIP 11"'!G499</f>
        <v>2.516176680597846E-2</v>
      </c>
      <c r="H496">
        <f t="shared" si="51"/>
        <v>10.666408385348296</v>
      </c>
      <c r="I496">
        <f t="shared" si="52"/>
        <v>9.0068550689216931</v>
      </c>
    </row>
    <row r="497" spans="1:9" x14ac:dyDescent="0.25">
      <c r="A497">
        <f>'Pivot MRIP 11"'!A500</f>
        <v>2013</v>
      </c>
      <c r="B497" t="str">
        <f>'Pivot MRIP 11"'!B500</f>
        <v>1108720130901014</v>
      </c>
      <c r="C497">
        <f>'Pivot MRIP 11"'!C500</f>
        <v>423.91333119000001</v>
      </c>
      <c r="D497">
        <f>'Pivot MRIP 11"'!D500</f>
        <v>423.91333119000001</v>
      </c>
      <c r="E497">
        <f>'Pivot MRIP 11"'!E500</f>
        <v>0.84441310922369939</v>
      </c>
      <c r="F497">
        <f>'Pivot MRIP 11"'!F500</f>
        <v>3</v>
      </c>
      <c r="G497">
        <f>'Pivot MRIP 11"'!G500</f>
        <v>5.0323533611956919E-2</v>
      </c>
      <c r="H497">
        <f t="shared" si="51"/>
        <v>21.332816770696592</v>
      </c>
      <c r="I497">
        <f t="shared" si="52"/>
        <v>18.013710137843386</v>
      </c>
    </row>
    <row r="498" spans="1:9" x14ac:dyDescent="0.25">
      <c r="A498">
        <f>'Pivot MRIP 11"'!A501</f>
        <v>2013</v>
      </c>
      <c r="B498" t="str">
        <f>'Pivot MRIP 11"'!B501</f>
        <v>1108720130912004</v>
      </c>
      <c r="C498">
        <f>'Pivot MRIP 11"'!C501</f>
        <v>163.80040359</v>
      </c>
      <c r="D498">
        <f>'Pivot MRIP 11"'!D501</f>
        <v>163.80040359</v>
      </c>
      <c r="E498">
        <f>'Pivot MRIP 11"'!E501</f>
        <v>0.84441310922369939</v>
      </c>
      <c r="F498">
        <f>'Pivot MRIP 11"'!F501</f>
        <v>1</v>
      </c>
      <c r="G498">
        <f>'Pivot MRIP 11"'!G501</f>
        <v>2.516176680597846E-2</v>
      </c>
      <c r="H498">
        <f t="shared" si="51"/>
        <v>4.1215075578567371</v>
      </c>
      <c r="I498">
        <f t="shared" si="52"/>
        <v>3.4802550116187834</v>
      </c>
    </row>
    <row r="499" spans="1:9" x14ac:dyDescent="0.25">
      <c r="A499">
        <f>'Pivot MRIP 11"'!A502</f>
        <v>2013</v>
      </c>
      <c r="B499" t="str">
        <f>'Pivot MRIP 11"'!B502</f>
        <v>1108720130915004</v>
      </c>
      <c r="C499">
        <f>'Pivot MRIP 11"'!C502</f>
        <v>26.42786877</v>
      </c>
      <c r="D499">
        <f>'Pivot MRIP 11"'!D502</f>
        <v>26.42786877</v>
      </c>
      <c r="E499">
        <f>'Pivot MRIP 11"'!E502</f>
        <v>1.8405111142793129</v>
      </c>
      <c r="F499">
        <f>'Pivot MRIP 11"'!F502</f>
        <v>12</v>
      </c>
      <c r="G499">
        <f>'Pivot MRIP 11"'!G502</f>
        <v>3.8758088340298924</v>
      </c>
      <c r="H499">
        <f t="shared" si="51"/>
        <v>102.42936724334871</v>
      </c>
      <c r="I499">
        <f t="shared" si="52"/>
        <v>188.52238883998069</v>
      </c>
    </row>
    <row r="500" spans="1:9" x14ac:dyDescent="0.25">
      <c r="A500">
        <f>'Pivot MRIP 11"'!A503</f>
        <v>2013</v>
      </c>
      <c r="B500" t="str">
        <f>'Pivot MRIP 11"'!B503</f>
        <v>1108720130920005</v>
      </c>
      <c r="C500">
        <f>'Pivot MRIP 11"'!C503</f>
        <v>506.80012613999997</v>
      </c>
      <c r="D500">
        <f>'Pivot MRIP 11"'!D503</f>
        <v>506.80012613999997</v>
      </c>
      <c r="E500">
        <f>'Pivot MRIP 11"'!E503</f>
        <v>0.84441310922369939</v>
      </c>
      <c r="F500">
        <f>'Pivot MRIP 11"'!F503</f>
        <v>2</v>
      </c>
      <c r="G500">
        <f>'Pivot MRIP 11"'!G503</f>
        <v>1.258088340298923E-2</v>
      </c>
      <c r="H500">
        <f t="shared" si="51"/>
        <v>6.3759932955875742</v>
      </c>
      <c r="I500">
        <f t="shared" si="52"/>
        <v>5.3839723231165655</v>
      </c>
    </row>
    <row r="501" spans="1:9" x14ac:dyDescent="0.25">
      <c r="A501">
        <f>'Pivot MRIP 11"'!A504</f>
        <v>2013</v>
      </c>
      <c r="B501" t="str">
        <f>'Pivot MRIP 11"'!B504</f>
        <v>1108720130920007</v>
      </c>
      <c r="C501">
        <f>'Pivot MRIP 11"'!C504</f>
        <v>506.80012613999997</v>
      </c>
      <c r="D501">
        <f>'Pivot MRIP 11"'!D504</f>
        <v>506.80012613999997</v>
      </c>
      <c r="E501">
        <f>'Pivot MRIP 11"'!E504</f>
        <v>0.84441310922369939</v>
      </c>
      <c r="F501">
        <f>'Pivot MRIP 11"'!F504</f>
        <v>4</v>
      </c>
      <c r="G501">
        <f>'Pivot MRIP 11"'!G504</f>
        <v>2.516176680597846E-2</v>
      </c>
      <c r="H501">
        <f t="shared" si="51"/>
        <v>12.751986591175148</v>
      </c>
      <c r="I501">
        <f t="shared" si="52"/>
        <v>10.767944646233131</v>
      </c>
    </row>
    <row r="502" spans="1:9" x14ac:dyDescent="0.25">
      <c r="A502">
        <f>'Pivot MRIP 11"'!A505</f>
        <v>2013</v>
      </c>
      <c r="B502" t="str">
        <f>'Pivot MRIP 11"'!B505</f>
        <v>1108720130920015</v>
      </c>
      <c r="C502">
        <f>'Pivot MRIP 11"'!C505</f>
        <v>506.80012613999997</v>
      </c>
      <c r="D502">
        <f>'Pivot MRIP 11"'!D505</f>
        <v>506.80012613999997</v>
      </c>
      <c r="E502">
        <f>'Pivot MRIP 11"'!E505</f>
        <v>1.3168301494091075</v>
      </c>
      <c r="F502">
        <f>'Pivot MRIP 11"'!F505</f>
        <v>2</v>
      </c>
      <c r="G502">
        <f>'Pivot MRIP 11"'!G505</f>
        <v>1.0125808834029892</v>
      </c>
      <c r="H502">
        <f t="shared" si="51"/>
        <v>513.17611943558757</v>
      </c>
      <c r="I502">
        <f t="shared" si="52"/>
        <v>675.76578602955078</v>
      </c>
    </row>
    <row r="503" spans="1:9" x14ac:dyDescent="0.25">
      <c r="A503">
        <f>'Pivot MRIP 11"'!A506</f>
        <v>2013</v>
      </c>
      <c r="B503" t="str">
        <f>'Pivot MRIP 11"'!B506</f>
        <v>1108720130924002</v>
      </c>
      <c r="C503">
        <f>'Pivot MRIP 11"'!C506</f>
        <v>1532.2391588999999</v>
      </c>
      <c r="D503">
        <f>'Pivot MRIP 11"'!D506</f>
        <v>1532.2391588999999</v>
      </c>
      <c r="E503">
        <f>'Pivot MRIP 11"'!E506</f>
        <v>0.84441310922369939</v>
      </c>
      <c r="F503">
        <f>'Pivot MRIP 11"'!F506</f>
        <v>4</v>
      </c>
      <c r="G503">
        <f>'Pivot MRIP 11"'!G506</f>
        <v>0.37742650208967687</v>
      </c>
      <c r="H503">
        <f t="shared" si="51"/>
        <v>578.30766610845558</v>
      </c>
      <c r="I503">
        <f t="shared" si="52"/>
        <v>488.330574426542</v>
      </c>
    </row>
    <row r="504" spans="1:9" x14ac:dyDescent="0.25">
      <c r="A504">
        <f>'Pivot MRIP 11"'!A507</f>
        <v>2013</v>
      </c>
      <c r="B504" t="str">
        <f>'Pivot MRIP 11"'!B507</f>
        <v>1108720130925009</v>
      </c>
      <c r="C504">
        <f>'Pivot MRIP 11"'!C507</f>
        <v>193.19427704</v>
      </c>
      <c r="D504">
        <f>'Pivot MRIP 11"'!D507</f>
        <v>193.19427704</v>
      </c>
      <c r="E504">
        <f>'Pivot MRIP 11"'!E507</f>
        <v>0.84441310922369928</v>
      </c>
      <c r="F504">
        <f>'Pivot MRIP 11"'!F507</f>
        <v>4</v>
      </c>
      <c r="G504">
        <f>'Pivot MRIP 11"'!G507</f>
        <v>0.15097060083587077</v>
      </c>
      <c r="H504">
        <f t="shared" si="51"/>
        <v>29.166656082780474</v>
      </c>
      <c r="I504">
        <f t="shared" si="52"/>
        <v>24.628706748518979</v>
      </c>
    </row>
    <row r="505" spans="1:9" x14ac:dyDescent="0.25">
      <c r="A505">
        <f>'Pivot MRIP 11"'!A508</f>
        <v>2013</v>
      </c>
      <c r="B505" t="str">
        <f>'Pivot MRIP 11"'!B508</f>
        <v>1108720130925018</v>
      </c>
      <c r="C505">
        <f>'Pivot MRIP 11"'!C508</f>
        <v>314.05275338000001</v>
      </c>
      <c r="D505">
        <f>'Pivot MRIP 11"'!D508</f>
        <v>314.05275338000001</v>
      </c>
      <c r="E505">
        <f>'Pivot MRIP 11"'!E508</f>
        <v>0.84441310922369928</v>
      </c>
      <c r="F505">
        <f>'Pivot MRIP 11"'!F508</f>
        <v>8</v>
      </c>
      <c r="G505">
        <f>'Pivot MRIP 11"'!G508</f>
        <v>0.30194120167174154</v>
      </c>
      <c r="H505">
        <f t="shared" si="51"/>
        <v>94.825465743876293</v>
      </c>
      <c r="I505">
        <f t="shared" si="52"/>
        <v>80.071866362371964</v>
      </c>
    </row>
    <row r="506" spans="1:9" x14ac:dyDescent="0.25">
      <c r="A506">
        <f>'Pivot MRIP 11"'!A509</f>
        <v>2013</v>
      </c>
      <c r="B506" t="str">
        <f>'Pivot MRIP 11"'!B509</f>
        <v>1108720130925020</v>
      </c>
      <c r="C506">
        <f>'Pivot MRIP 11"'!C509</f>
        <v>193.19427704</v>
      </c>
      <c r="D506">
        <f>'Pivot MRIP 11"'!D509</f>
        <v>193.19427704</v>
      </c>
      <c r="E506">
        <f>'Pivot MRIP 11"'!E509</f>
        <v>1.4256943840265508</v>
      </c>
      <c r="F506">
        <f>'Pivot MRIP 11"'!F509</f>
        <v>6</v>
      </c>
      <c r="G506">
        <f>'Pivot MRIP 11"'!G509</f>
        <v>1.0129518385029892</v>
      </c>
      <c r="H506">
        <f t="shared" si="51"/>
        <v>195.69649811592384</v>
      </c>
      <c r="I506">
        <f t="shared" si="52"/>
        <v>279.00339833753509</v>
      </c>
    </row>
    <row r="507" spans="1:9" x14ac:dyDescent="0.25">
      <c r="A507">
        <f>'Pivot MRIP 11"'!A510</f>
        <v>2013</v>
      </c>
      <c r="B507" t="str">
        <f>'Pivot MRIP 11"'!B510</f>
        <v>1108720130925025</v>
      </c>
      <c r="C507">
        <f>'Pivot MRIP 11"'!C510</f>
        <v>253.62351520999999</v>
      </c>
      <c r="D507">
        <f>'Pivot MRIP 11"'!D510</f>
        <v>253.62351520999999</v>
      </c>
      <c r="E507">
        <f>'Pivot MRIP 11"'!E510</f>
        <v>0.84441310922369939</v>
      </c>
      <c r="F507">
        <f>'Pivot MRIP 11"'!F510</f>
        <v>6</v>
      </c>
      <c r="G507">
        <f>'Pivot MRIP 11"'!G510</f>
        <v>0.84291918800027843</v>
      </c>
      <c r="H507">
        <f t="shared" si="51"/>
        <v>213.78412749858947</v>
      </c>
      <c r="I507">
        <f t="shared" si="52"/>
        <v>180.52211980375969</v>
      </c>
    </row>
    <row r="508" spans="1:9" x14ac:dyDescent="0.25">
      <c r="A508">
        <f>'Pivot MRIP 11"'!A511</f>
        <v>2013</v>
      </c>
      <c r="B508" t="str">
        <f>'Pivot MRIP 11"'!B511</f>
        <v>1108720130925027</v>
      </c>
      <c r="C508">
        <f>'Pivot MRIP 11"'!C511</f>
        <v>193.19427704</v>
      </c>
      <c r="D508">
        <f>'Pivot MRIP 11"'!D511</f>
        <v>193.19427704</v>
      </c>
      <c r="E508">
        <f>'Pivot MRIP 11"'!E511</f>
        <v>0.84441310922369939</v>
      </c>
      <c r="F508">
        <f>'Pivot MRIP 11"'!F511</f>
        <v>4</v>
      </c>
      <c r="G508">
        <f>'Pivot MRIP 11"'!G511</f>
        <v>5.0323533611956919E-2</v>
      </c>
      <c r="H508">
        <f t="shared" si="51"/>
        <v>9.7222186942601567</v>
      </c>
      <c r="I508">
        <f t="shared" si="52"/>
        <v>8.2095689161729943</v>
      </c>
    </row>
    <row r="509" spans="1:9" x14ac:dyDescent="0.25">
      <c r="A509">
        <f>'Pivot MRIP 11"'!A512</f>
        <v>2013</v>
      </c>
      <c r="B509" t="str">
        <f>'Pivot MRIP 11"'!B512</f>
        <v>1108720130925029</v>
      </c>
      <c r="C509">
        <f>'Pivot MRIP 11"'!C512</f>
        <v>314.05275338000001</v>
      </c>
      <c r="D509">
        <f>'Pivot MRIP 11"'!D512</f>
        <v>314.05275338000001</v>
      </c>
      <c r="E509">
        <f>'Pivot MRIP 11"'!E512</f>
        <v>0.84441310922369928</v>
      </c>
      <c r="F509">
        <f>'Pivot MRIP 11"'!F512</f>
        <v>2</v>
      </c>
      <c r="G509">
        <f>'Pivot MRIP 11"'!G512</f>
        <v>3.7742650208967693E-2</v>
      </c>
      <c r="H509">
        <f t="shared" si="51"/>
        <v>11.853183217984537</v>
      </c>
      <c r="I509">
        <f t="shared" si="52"/>
        <v>10.008983295296495</v>
      </c>
    </row>
    <row r="510" spans="1:9" x14ac:dyDescent="0.25">
      <c r="A510">
        <f>'Pivot MRIP 11"'!A513</f>
        <v>2013</v>
      </c>
      <c r="B510" t="str">
        <f>'Pivot MRIP 11"'!B513</f>
        <v>1108720130925030</v>
      </c>
      <c r="C510">
        <f>'Pivot MRIP 11"'!C513</f>
        <v>314.05275338000001</v>
      </c>
      <c r="D510">
        <f>'Pivot MRIP 11"'!D513</f>
        <v>314.05275338000001</v>
      </c>
      <c r="E510">
        <f>'Pivot MRIP 11"'!E513</f>
        <v>0.84441310922369939</v>
      </c>
      <c r="F510">
        <f>'Pivot MRIP 11"'!F513</f>
        <v>2</v>
      </c>
      <c r="G510">
        <f>'Pivot MRIP 11"'!G513</f>
        <v>1.258088340298923E-2</v>
      </c>
      <c r="H510">
        <f t="shared" si="51"/>
        <v>3.9510610726615121</v>
      </c>
      <c r="I510">
        <f t="shared" si="52"/>
        <v>3.3363277650988321</v>
      </c>
    </row>
    <row r="511" spans="1:9" x14ac:dyDescent="0.25">
      <c r="A511">
        <f>'Pivot MRIP 11"'!A514</f>
        <v>2013</v>
      </c>
      <c r="B511" t="str">
        <f>'Pivot MRIP 11"'!B514</f>
        <v>1108720130925034</v>
      </c>
      <c r="C511">
        <f>'Pivot MRIP 11"'!C514</f>
        <v>314.05275338000001</v>
      </c>
      <c r="D511">
        <f>'Pivot MRIP 11"'!D514</f>
        <v>314.05275338000001</v>
      </c>
      <c r="E511">
        <f>'Pivot MRIP 11"'!E514</f>
        <v>0.84441310922369939</v>
      </c>
      <c r="F511">
        <f>'Pivot MRIP 11"'!F514</f>
        <v>4</v>
      </c>
      <c r="G511">
        <f>'Pivot MRIP 11"'!G514</f>
        <v>2.516176680597846E-2</v>
      </c>
      <c r="H511">
        <f t="shared" si="51"/>
        <v>7.9021221453230241</v>
      </c>
      <c r="I511">
        <f t="shared" si="52"/>
        <v>6.6726555301976642</v>
      </c>
    </row>
    <row r="512" spans="1:9" x14ac:dyDescent="0.25">
      <c r="A512">
        <f>'Pivot MRIP 11"'!A515</f>
        <v>2013</v>
      </c>
      <c r="B512" t="str">
        <f>'Pivot MRIP 11"'!B515</f>
        <v>1108720130925036</v>
      </c>
      <c r="C512">
        <f>'Pivot MRIP 11"'!C515</f>
        <v>193.19427704</v>
      </c>
      <c r="D512">
        <f>'Pivot MRIP 11"'!D515</f>
        <v>193.19427704</v>
      </c>
      <c r="E512">
        <f>'Pivot MRIP 11"'!E515</f>
        <v>0.84441310922369939</v>
      </c>
      <c r="F512">
        <f>'Pivot MRIP 11"'!F515</f>
        <v>1</v>
      </c>
      <c r="G512">
        <f>'Pivot MRIP 11"'!G515</f>
        <v>6.2904417014946146E-2</v>
      </c>
      <c r="H512">
        <f t="shared" si="51"/>
        <v>12.152773367825196</v>
      </c>
      <c r="I512">
        <f t="shared" si="52"/>
        <v>10.261961145216242</v>
      </c>
    </row>
    <row r="513" spans="1:9" x14ac:dyDescent="0.25">
      <c r="A513">
        <f>'Pivot MRIP 11"'!A516</f>
        <v>2013</v>
      </c>
      <c r="B513" t="str">
        <f>'Pivot MRIP 11"'!B516</f>
        <v>1108720130929008</v>
      </c>
      <c r="C513">
        <f>'Pivot MRIP 11"'!C516</f>
        <v>206.14998029</v>
      </c>
      <c r="D513">
        <f>'Pivot MRIP 11"'!D516</f>
        <v>206.14998029</v>
      </c>
      <c r="E513">
        <f>'Pivot MRIP 11"'!E516</f>
        <v>0.84441310922369939</v>
      </c>
      <c r="F513">
        <f>'Pivot MRIP 11"'!F516</f>
        <v>4</v>
      </c>
      <c r="G513">
        <f>'Pivot MRIP 11"'!G516</f>
        <v>5.0323533611956919E-2</v>
      </c>
      <c r="H513">
        <f t="shared" si="51"/>
        <v>10.374195462228071</v>
      </c>
      <c r="I513">
        <f t="shared" si="52"/>
        <v>8.7601066459543997</v>
      </c>
    </row>
    <row r="514" spans="1:9" x14ac:dyDescent="0.25">
      <c r="A514">
        <f>'Pivot MRIP 11"'!A517</f>
        <v>2013</v>
      </c>
      <c r="B514" t="str">
        <f>'Pivot MRIP 11"'!B517</f>
        <v>1108720130929010</v>
      </c>
      <c r="C514">
        <f>'Pivot MRIP 11"'!C517</f>
        <v>206.14998029</v>
      </c>
      <c r="D514">
        <f>'Pivot MRIP 11"'!D517</f>
        <v>206.14998029</v>
      </c>
      <c r="E514">
        <f>'Pivot MRIP 11"'!E517</f>
        <v>0.84441310922369928</v>
      </c>
      <c r="F514">
        <f>'Pivot MRIP 11"'!F517</f>
        <v>4</v>
      </c>
      <c r="G514">
        <f>'Pivot MRIP 11"'!G517</f>
        <v>3.7742650208967693E-2</v>
      </c>
      <c r="H514">
        <f t="shared" ref="H514:H577" si="53">G514*C514</f>
        <v>7.7806465966710547</v>
      </c>
      <c r="I514">
        <f t="shared" ref="I514:I577" si="54">E514*H514</f>
        <v>6.5700799844657993</v>
      </c>
    </row>
    <row r="515" spans="1:9" x14ac:dyDescent="0.25">
      <c r="A515">
        <f>'Pivot MRIP 11"'!A518</f>
        <v>2013</v>
      </c>
      <c r="B515" t="str">
        <f>'Pivot MRIP 11"'!B518</f>
        <v>1108720130930001</v>
      </c>
      <c r="C515">
        <f>'Pivot MRIP 11"'!C518</f>
        <v>182.70273270999999</v>
      </c>
      <c r="D515">
        <f>'Pivot MRIP 11"'!D518</f>
        <v>182.70273270999999</v>
      </c>
      <c r="E515">
        <f>'Pivot MRIP 11"'!E518</f>
        <v>0.84441310922369939</v>
      </c>
      <c r="F515">
        <f>'Pivot MRIP 11"'!F518</f>
        <v>1</v>
      </c>
      <c r="G515">
        <f>'Pivot MRIP 11"'!G518</f>
        <v>5.0323533611956919E-2</v>
      </c>
      <c r="H515">
        <f t="shared" si="53"/>
        <v>9.1942471105280656</v>
      </c>
      <c r="I515">
        <f t="shared" si="54"/>
        <v>7.7637427895720181</v>
      </c>
    </row>
    <row r="516" spans="1:9" x14ac:dyDescent="0.25">
      <c r="A516">
        <f>'Pivot MRIP 11"'!A519</f>
        <v>2013</v>
      </c>
      <c r="B516" t="str">
        <f>'Pivot MRIP 11"'!B519</f>
        <v>1108720130930002</v>
      </c>
      <c r="C516">
        <f>'Pivot MRIP 11"'!C519</f>
        <v>182.70273270999999</v>
      </c>
      <c r="D516">
        <f>'Pivot MRIP 11"'!D519</f>
        <v>182.70273270999999</v>
      </c>
      <c r="E516">
        <f>'Pivot MRIP 11"'!E519</f>
        <v>0.84441310922369939</v>
      </c>
      <c r="F516">
        <f>'Pivot MRIP 11"'!F519</f>
        <v>1</v>
      </c>
      <c r="G516">
        <f>'Pivot MRIP 11"'!G519</f>
        <v>2.516176680597846E-2</v>
      </c>
      <c r="H516">
        <f t="shared" si="53"/>
        <v>4.5971235552640328</v>
      </c>
      <c r="I516">
        <f t="shared" si="54"/>
        <v>3.8818713947860091</v>
      </c>
    </row>
    <row r="517" spans="1:9" x14ac:dyDescent="0.25">
      <c r="A517">
        <f>'Pivot MRIP 11"'!A520</f>
        <v>2013</v>
      </c>
      <c r="B517" t="str">
        <f>'Pivot MRIP 11"'!B520</f>
        <v>1108720130930008</v>
      </c>
      <c r="C517">
        <f>'Pivot MRIP 11"'!C520</f>
        <v>219.49171003999999</v>
      </c>
      <c r="D517">
        <f>'Pivot MRIP 11"'!D520</f>
        <v>219.49171003999999</v>
      </c>
      <c r="E517">
        <f>'Pivot MRIP 11"'!E520</f>
        <v>0.84441310922369939</v>
      </c>
      <c r="F517">
        <f>'Pivot MRIP 11"'!F520</f>
        <v>4</v>
      </c>
      <c r="G517">
        <f>'Pivot MRIP 11"'!G520</f>
        <v>2.516176680597846E-2</v>
      </c>
      <c r="H517">
        <f t="shared" si="53"/>
        <v>5.522799223871921</v>
      </c>
      <c r="I517">
        <f t="shared" si="54"/>
        <v>4.6635240642479223</v>
      </c>
    </row>
    <row r="518" spans="1:9" x14ac:dyDescent="0.25">
      <c r="A518">
        <f>'Pivot MRIP 11"'!A521</f>
        <v>2013</v>
      </c>
      <c r="B518" t="str">
        <f>'Pivot MRIP 11"'!B521</f>
        <v>1108720130930014</v>
      </c>
      <c r="C518">
        <f>'Pivot MRIP 11"'!C521</f>
        <v>182.70273270999999</v>
      </c>
      <c r="D518">
        <f>'Pivot MRIP 11"'!D521</f>
        <v>182.70273270999999</v>
      </c>
      <c r="E518">
        <f>'Pivot MRIP 11"'!E521</f>
        <v>0.84441310922369939</v>
      </c>
      <c r="F518">
        <f>'Pivot MRIP 11"'!F521</f>
        <v>4</v>
      </c>
      <c r="G518">
        <f>'Pivot MRIP 11"'!G521</f>
        <v>0.37742650208967687</v>
      </c>
      <c r="H518">
        <f t="shared" si="53"/>
        <v>68.956853328960491</v>
      </c>
      <c r="I518">
        <f t="shared" si="54"/>
        <v>58.228070921790135</v>
      </c>
    </row>
    <row r="519" spans="1:9" x14ac:dyDescent="0.25">
      <c r="A519">
        <f>'Pivot MRIP 11"'!A522</f>
        <v>2013</v>
      </c>
      <c r="B519" t="str">
        <f>'Pivot MRIP 11"'!B522</f>
        <v>1108720130930018</v>
      </c>
      <c r="C519">
        <f>'Pivot MRIP 11"'!C522</f>
        <v>293.06966471999999</v>
      </c>
      <c r="D519">
        <f>'Pivot MRIP 11"'!D522</f>
        <v>293.06966471999999</v>
      </c>
      <c r="E519">
        <f>'Pivot MRIP 11"'!E522</f>
        <v>0.84441310922369939</v>
      </c>
      <c r="F519">
        <f>'Pivot MRIP 11"'!F522</f>
        <v>2</v>
      </c>
      <c r="G519">
        <f>'Pivot MRIP 11"'!G522</f>
        <v>1.258088340298923E-2</v>
      </c>
      <c r="H519">
        <f t="shared" si="53"/>
        <v>3.6870752807954661</v>
      </c>
      <c r="I519">
        <f t="shared" si="54"/>
        <v>3.113414701798344</v>
      </c>
    </row>
    <row r="520" spans="1:9" x14ac:dyDescent="0.25">
      <c r="A520">
        <f>'Pivot MRIP 11"'!A523</f>
        <v>2013</v>
      </c>
      <c r="B520" t="str">
        <f>'Pivot MRIP 11"'!B523</f>
        <v>1108720131006001</v>
      </c>
      <c r="C520">
        <f>'Pivot MRIP 11"'!C523</f>
        <v>366.77531857999998</v>
      </c>
      <c r="D520">
        <f>'Pivot MRIP 11"'!D523</f>
        <v>366.77531857999998</v>
      </c>
      <c r="E520">
        <f>'Pivot MRIP 11"'!E523</f>
        <v>0.84441310922369939</v>
      </c>
      <c r="F520">
        <f>'Pivot MRIP 11"'!F523</f>
        <v>3</v>
      </c>
      <c r="G520">
        <f>'Pivot MRIP 11"'!G523</f>
        <v>1.258088340298923E-2</v>
      </c>
      <c r="H520">
        <f t="shared" si="53"/>
        <v>4.6143575181492089</v>
      </c>
      <c r="I520">
        <f t="shared" si="54"/>
        <v>3.8964239789701263</v>
      </c>
    </row>
    <row r="521" spans="1:9" x14ac:dyDescent="0.25">
      <c r="A521">
        <f>'Pivot MRIP 11"'!A524</f>
        <v>2013</v>
      </c>
      <c r="B521" t="str">
        <f>'Pivot MRIP 11"'!B524</f>
        <v>1108720131006002</v>
      </c>
      <c r="C521">
        <f>'Pivot MRIP 11"'!C524</f>
        <v>191.71497518000001</v>
      </c>
      <c r="D521">
        <f>'Pivot MRIP 11"'!D524</f>
        <v>191.71497518000001</v>
      </c>
      <c r="E521">
        <f>'Pivot MRIP 11"'!E524</f>
        <v>0.84441310922369928</v>
      </c>
      <c r="F521">
        <f>'Pivot MRIP 11"'!F524</f>
        <v>9</v>
      </c>
      <c r="G521">
        <f>'Pivot MRIP 11"'!G524</f>
        <v>7.5485300417935386E-2</v>
      </c>
      <c r="H521">
        <f t="shared" si="53"/>
        <v>14.471662496079327</v>
      </c>
      <c r="I521">
        <f t="shared" si="54"/>
        <v>12.220061523950346</v>
      </c>
    </row>
    <row r="522" spans="1:9" x14ac:dyDescent="0.25">
      <c r="A522">
        <f>'Pivot MRIP 11"'!A525</f>
        <v>2013</v>
      </c>
      <c r="B522" t="str">
        <f>'Pivot MRIP 11"'!B525</f>
        <v>1108720131006015</v>
      </c>
      <c r="C522">
        <f>'Pivot MRIP 11"'!C525</f>
        <v>279.24514687999999</v>
      </c>
      <c r="D522">
        <f>'Pivot MRIP 11"'!D525</f>
        <v>279.24514687999999</v>
      </c>
      <c r="E522">
        <f>'Pivot MRIP 11"'!E525</f>
        <v>0.84441310922369939</v>
      </c>
      <c r="F522">
        <f>'Pivot MRIP 11"'!F525</f>
        <v>2</v>
      </c>
      <c r="G522">
        <f>'Pivot MRIP 11"'!G525</f>
        <v>0.18871325104483844</v>
      </c>
      <c r="H522">
        <f t="shared" si="53"/>
        <v>52.697259506218224</v>
      </c>
      <c r="I522">
        <f t="shared" si="54"/>
        <v>44.49825674721388</v>
      </c>
    </row>
    <row r="523" spans="1:9" x14ac:dyDescent="0.25">
      <c r="A523">
        <f>'Pivot MRIP 11"'!A526</f>
        <v>2013</v>
      </c>
      <c r="B523" t="str">
        <f>'Pivot MRIP 11"'!B526</f>
        <v>1108720131006024</v>
      </c>
      <c r="C523">
        <f>'Pivot MRIP 11"'!C526</f>
        <v>454.30549029000002</v>
      </c>
      <c r="D523">
        <f>'Pivot MRIP 11"'!D526</f>
        <v>454.30549029000002</v>
      </c>
      <c r="E523">
        <f>'Pivot MRIP 11"'!E526</f>
        <v>0.84441310922369928</v>
      </c>
      <c r="F523">
        <f>'Pivot MRIP 11"'!F526</f>
        <v>4</v>
      </c>
      <c r="G523">
        <f>'Pivot MRIP 11"'!G526</f>
        <v>7.5485300417935386E-2</v>
      </c>
      <c r="H523">
        <f t="shared" si="53"/>
        <v>34.293386416058077</v>
      </c>
      <c r="I523">
        <f t="shared" si="54"/>
        <v>28.957785049393372</v>
      </c>
    </row>
    <row r="524" spans="1:9" x14ac:dyDescent="0.25">
      <c r="A524">
        <f>'Pivot MRIP 11"'!A527</f>
        <v>2013</v>
      </c>
      <c r="B524" t="str">
        <f>'Pivot MRIP 11"'!B527</f>
        <v>1108720131006026</v>
      </c>
      <c r="C524">
        <f>'Pivot MRIP 11"'!C527</f>
        <v>191.71497518000001</v>
      </c>
      <c r="D524">
        <f>'Pivot MRIP 11"'!D527</f>
        <v>191.71497518000001</v>
      </c>
      <c r="E524">
        <f>'Pivot MRIP 11"'!E527</f>
        <v>1.4330047042345417</v>
      </c>
      <c r="F524">
        <f>'Pivot MRIP 11"'!F527</f>
        <v>2</v>
      </c>
      <c r="G524">
        <f>'Pivot MRIP 11"'!G527</f>
        <v>1.0070543909</v>
      </c>
      <c r="H524">
        <f t="shared" si="53"/>
        <v>193.06740755630355</v>
      </c>
      <c r="I524">
        <f t="shared" si="54"/>
        <v>276.66650326255052</v>
      </c>
    </row>
    <row r="525" spans="1:9" x14ac:dyDescent="0.25">
      <c r="A525">
        <f>'Pivot MRIP 11"'!A528</f>
        <v>2013</v>
      </c>
      <c r="B525" t="str">
        <f>'Pivot MRIP 11"'!B528</f>
        <v>1108720131006028</v>
      </c>
      <c r="C525">
        <f>'Pivot MRIP 11"'!C528</f>
        <v>191.71497518000001</v>
      </c>
      <c r="D525">
        <f>'Pivot MRIP 11"'!D528</f>
        <v>191.71497518000001</v>
      </c>
      <c r="E525">
        <f>'Pivot MRIP 11"'!E528</f>
        <v>0.84441310922369928</v>
      </c>
      <c r="F525">
        <f>'Pivot MRIP 11"'!F528</f>
        <v>12</v>
      </c>
      <c r="G525">
        <f>'Pivot MRIP 11"'!G528</f>
        <v>3.7742650208967693E-2</v>
      </c>
      <c r="H525">
        <f t="shared" si="53"/>
        <v>7.2358312480396636</v>
      </c>
      <c r="I525">
        <f t="shared" si="54"/>
        <v>6.1100307619751728</v>
      </c>
    </row>
    <row r="526" spans="1:9" x14ac:dyDescent="0.25">
      <c r="A526">
        <f>'Pivot MRIP 11"'!A529</f>
        <v>2013</v>
      </c>
      <c r="B526" t="str">
        <f>'Pivot MRIP 11"'!B529</f>
        <v>1108720131006032</v>
      </c>
      <c r="C526">
        <f>'Pivot MRIP 11"'!C529</f>
        <v>279.24514687999999</v>
      </c>
      <c r="D526">
        <f>'Pivot MRIP 11"'!D529</f>
        <v>279.24514687999999</v>
      </c>
      <c r="E526">
        <f>'Pivot MRIP 11"'!E529</f>
        <v>0.84441310922369928</v>
      </c>
      <c r="F526">
        <f>'Pivot MRIP 11"'!F529</f>
        <v>2</v>
      </c>
      <c r="G526">
        <f>'Pivot MRIP 11"'!G529</f>
        <v>3.7742650208967693E-2</v>
      </c>
      <c r="H526">
        <f t="shared" si="53"/>
        <v>10.539451901243647</v>
      </c>
      <c r="I526">
        <f t="shared" si="54"/>
        <v>8.8996513494427756</v>
      </c>
    </row>
    <row r="527" spans="1:9" x14ac:dyDescent="0.25">
      <c r="A527">
        <f>'Pivot MRIP 11"'!A530</f>
        <v>2013</v>
      </c>
      <c r="B527" t="str">
        <f>'Pivot MRIP 11"'!B530</f>
        <v>1108720131006033</v>
      </c>
      <c r="C527">
        <f>'Pivot MRIP 11"'!C530</f>
        <v>191.71497518000001</v>
      </c>
      <c r="D527">
        <f>'Pivot MRIP 11"'!D530</f>
        <v>191.71497518000001</v>
      </c>
      <c r="E527">
        <f>'Pivot MRIP 11"'!E530</f>
        <v>0.84441310922369939</v>
      </c>
      <c r="F527">
        <f>'Pivot MRIP 11"'!F530</f>
        <v>6</v>
      </c>
      <c r="G527">
        <f>'Pivot MRIP 11"'!G530</f>
        <v>2.516176680597846E-2</v>
      </c>
      <c r="H527">
        <f t="shared" si="53"/>
        <v>4.8238874986931082</v>
      </c>
      <c r="I527">
        <f t="shared" si="54"/>
        <v>4.0733538413167816</v>
      </c>
    </row>
    <row r="528" spans="1:9" x14ac:dyDescent="0.25">
      <c r="A528">
        <f>'Pivot MRIP 11"'!A531</f>
        <v>2013</v>
      </c>
      <c r="B528" t="str">
        <f>'Pivot MRIP 11"'!B531</f>
        <v>1108720131006040</v>
      </c>
      <c r="C528">
        <f>'Pivot MRIP 11"'!C531</f>
        <v>191.71497518000001</v>
      </c>
      <c r="D528">
        <f>'Pivot MRIP 11"'!D531</f>
        <v>191.71497518000001</v>
      </c>
      <c r="E528">
        <f>'Pivot MRIP 11"'!E531</f>
        <v>0.84441310922369939</v>
      </c>
      <c r="F528">
        <f>'Pivot MRIP 11"'!F531</f>
        <v>4</v>
      </c>
      <c r="G528">
        <f>'Pivot MRIP 11"'!G531</f>
        <v>1.258088340298923E-2</v>
      </c>
      <c r="H528">
        <f t="shared" si="53"/>
        <v>2.4119437493465541</v>
      </c>
      <c r="I528">
        <f t="shared" si="54"/>
        <v>2.0366769206583908</v>
      </c>
    </row>
    <row r="529" spans="1:9" x14ac:dyDescent="0.25">
      <c r="A529">
        <f>'Pivot MRIP 11"'!A532</f>
        <v>2013</v>
      </c>
      <c r="B529" t="str">
        <f>'Pivot MRIP 11"'!B532</f>
        <v>1108720131006048</v>
      </c>
      <c r="C529">
        <f>'Pivot MRIP 11"'!C532</f>
        <v>191.71497518000001</v>
      </c>
      <c r="D529">
        <f>'Pivot MRIP 11"'!D532</f>
        <v>191.71497518000001</v>
      </c>
      <c r="E529">
        <f>'Pivot MRIP 11"'!E532</f>
        <v>0.84441310922369917</v>
      </c>
      <c r="F529">
        <f>'Pivot MRIP 11"'!F532</f>
        <v>4</v>
      </c>
      <c r="G529">
        <f>'Pivot MRIP 11"'!G532</f>
        <v>0.31452208507473078</v>
      </c>
      <c r="H529">
        <f t="shared" si="53"/>
        <v>60.298593733663864</v>
      </c>
      <c r="I529">
        <f t="shared" si="54"/>
        <v>50.916923016459769</v>
      </c>
    </row>
    <row r="530" spans="1:9" x14ac:dyDescent="0.25">
      <c r="A530">
        <f>'Pivot MRIP 11"'!A533</f>
        <v>2013</v>
      </c>
      <c r="B530" t="str">
        <f>'Pivot MRIP 11"'!B533</f>
        <v>1108720131011003</v>
      </c>
      <c r="C530">
        <f>'Pivot MRIP 11"'!C533</f>
        <v>372.98776568</v>
      </c>
      <c r="D530">
        <f>'Pivot MRIP 11"'!D533</f>
        <v>372.98776568</v>
      </c>
      <c r="E530">
        <f>'Pivot MRIP 11"'!E533</f>
        <v>0.84441310922369939</v>
      </c>
      <c r="F530">
        <f>'Pivot MRIP 11"'!F533</f>
        <v>2</v>
      </c>
      <c r="G530">
        <f>'Pivot MRIP 11"'!G533</f>
        <v>0.12580883402989229</v>
      </c>
      <c r="H530">
        <f t="shared" si="53"/>
        <v>46.925155907615476</v>
      </c>
      <c r="I530">
        <f t="shared" si="54"/>
        <v>39.624216800756429</v>
      </c>
    </row>
    <row r="531" spans="1:9" x14ac:dyDescent="0.25">
      <c r="A531">
        <f>'Pivot MRIP 11"'!A534</f>
        <v>2013</v>
      </c>
      <c r="B531" t="str">
        <f>'Pivot MRIP 11"'!B534</f>
        <v>1108720131011012</v>
      </c>
      <c r="C531">
        <f>'Pivot MRIP 11"'!C534</f>
        <v>283.38677827999999</v>
      </c>
      <c r="D531">
        <f>'Pivot MRIP 11"'!D534</f>
        <v>283.38677827999999</v>
      </c>
      <c r="E531">
        <f>'Pivot MRIP 11"'!E534</f>
        <v>0.30313561049444221</v>
      </c>
      <c r="F531">
        <f>'Pivot MRIP 11"'!F534</f>
        <v>4</v>
      </c>
      <c r="G531">
        <f>'Pivot MRIP 11"'!G534</f>
        <v>3.3867312852000002</v>
      </c>
      <c r="H531">
        <f t="shared" si="53"/>
        <v>959.75486781291181</v>
      </c>
      <c r="I531">
        <f t="shared" si="54"/>
        <v>290.93587777947971</v>
      </c>
    </row>
    <row r="532" spans="1:9" x14ac:dyDescent="0.25">
      <c r="A532">
        <f>'Pivot MRIP 11"'!A535</f>
        <v>2013</v>
      </c>
      <c r="B532" t="str">
        <f>'Pivot MRIP 11"'!B535</f>
        <v>1108720131014007</v>
      </c>
      <c r="C532">
        <f>'Pivot MRIP 11"'!C535</f>
        <v>424.69635929999998</v>
      </c>
      <c r="D532">
        <f>'Pivot MRIP 11"'!D535</f>
        <v>424.69635929999998</v>
      </c>
      <c r="E532">
        <f>'Pivot MRIP 11"'!E535</f>
        <v>0.84441310922369939</v>
      </c>
      <c r="F532">
        <f>'Pivot MRIP 11"'!F535</f>
        <v>5</v>
      </c>
      <c r="G532">
        <f>'Pivot MRIP 11"'!G535</f>
        <v>2.516176680597846E-2</v>
      </c>
      <c r="H532">
        <f t="shared" si="53"/>
        <v>10.68611075605464</v>
      </c>
      <c r="I532">
        <f t="shared" si="54"/>
        <v>9.0234920090289155</v>
      </c>
    </row>
    <row r="533" spans="1:9" x14ac:dyDescent="0.25">
      <c r="A533">
        <f>'Pivot MRIP 11"'!A536</f>
        <v>2013</v>
      </c>
      <c r="B533" t="str">
        <f>'Pivot MRIP 11"'!B536</f>
        <v>1108720131014016</v>
      </c>
      <c r="C533">
        <f>'Pivot MRIP 11"'!C536</f>
        <v>168.28711465000001</v>
      </c>
      <c r="D533">
        <f>'Pivot MRIP 11"'!D536</f>
        <v>168.28711465000001</v>
      </c>
      <c r="E533">
        <f>'Pivot MRIP 11"'!E536</f>
        <v>0.84441310922369928</v>
      </c>
      <c r="F533">
        <f>'Pivot MRIP 11"'!F536</f>
        <v>4</v>
      </c>
      <c r="G533">
        <f>'Pivot MRIP 11"'!G536</f>
        <v>7.5485300417935386E-2</v>
      </c>
      <c r="H533">
        <f t="shared" si="53"/>
        <v>12.703203405822785</v>
      </c>
      <c r="I533">
        <f t="shared" si="54"/>
        <v>10.726751485011905</v>
      </c>
    </row>
    <row r="534" spans="1:9" x14ac:dyDescent="0.25">
      <c r="A534">
        <f>'Pivot MRIP 11"'!A537</f>
        <v>2013</v>
      </c>
      <c r="B534" t="str">
        <f>'Pivot MRIP 11"'!B537</f>
        <v>1108720131022006</v>
      </c>
      <c r="C534">
        <f>'Pivot MRIP 11"'!C537</f>
        <v>140.20127761000001</v>
      </c>
      <c r="D534">
        <f>'Pivot MRIP 11"'!D537</f>
        <v>140.20127761000001</v>
      </c>
      <c r="E534">
        <f>'Pivot MRIP 11"'!E537</f>
        <v>0.84441310922369928</v>
      </c>
      <c r="F534">
        <f>'Pivot MRIP 11"'!F537</f>
        <v>4</v>
      </c>
      <c r="G534">
        <f>'Pivot MRIP 11"'!G537</f>
        <v>7.5485300417935386E-2</v>
      </c>
      <c r="H534">
        <f t="shared" si="53"/>
        <v>10.583135559369209</v>
      </c>
      <c r="I534">
        <f t="shared" si="54"/>
        <v>8.9365384030228476</v>
      </c>
    </row>
    <row r="535" spans="1:9" x14ac:dyDescent="0.25">
      <c r="A535">
        <f>'Pivot MRIP 11"'!A538</f>
        <v>2013</v>
      </c>
      <c r="B535" t="str">
        <f>'Pivot MRIP 11"'!B538</f>
        <v>1108720131022008</v>
      </c>
      <c r="C535">
        <f>'Pivot MRIP 11"'!C538</f>
        <v>140.20127761000001</v>
      </c>
      <c r="D535">
        <f>'Pivot MRIP 11"'!D538</f>
        <v>140.20127761000001</v>
      </c>
      <c r="E535">
        <f>'Pivot MRIP 11"'!E538</f>
        <v>0.84441310922369928</v>
      </c>
      <c r="F535">
        <f>'Pivot MRIP 11"'!F538</f>
        <v>4</v>
      </c>
      <c r="G535">
        <f>'Pivot MRIP 11"'!G538</f>
        <v>7.5485300417935386E-2</v>
      </c>
      <c r="H535">
        <f t="shared" si="53"/>
        <v>10.583135559369209</v>
      </c>
      <c r="I535">
        <f t="shared" si="54"/>
        <v>8.9365384030228476</v>
      </c>
    </row>
    <row r="536" spans="1:9" x14ac:dyDescent="0.25">
      <c r="A536">
        <f>'Pivot MRIP 11"'!A539</f>
        <v>2013</v>
      </c>
      <c r="B536" t="str">
        <f>'Pivot MRIP 11"'!B539</f>
        <v>1108720131022013</v>
      </c>
      <c r="C536">
        <f>'Pivot MRIP 11"'!C539</f>
        <v>275.93223144000001</v>
      </c>
      <c r="D536">
        <f>'Pivot MRIP 11"'!D539</f>
        <v>275.93223144000001</v>
      </c>
      <c r="E536">
        <f>'Pivot MRIP 11"'!E539</f>
        <v>0.84441310922369928</v>
      </c>
      <c r="F536">
        <f>'Pivot MRIP 11"'!F539</f>
        <v>3</v>
      </c>
      <c r="G536">
        <f>'Pivot MRIP 11"'!G539</f>
        <v>3.7742650208967693E-2</v>
      </c>
      <c r="H536">
        <f t="shared" si="53"/>
        <v>10.414413692619839</v>
      </c>
      <c r="I536">
        <f t="shared" si="54"/>
        <v>8.7940674469269844</v>
      </c>
    </row>
    <row r="537" spans="1:9" x14ac:dyDescent="0.25">
      <c r="A537">
        <f>'Pivot MRIP 11"'!A540</f>
        <v>2013</v>
      </c>
      <c r="B537" t="str">
        <f>'Pivot MRIP 11"'!B540</f>
        <v>1108720131022014</v>
      </c>
      <c r="C537">
        <f>'Pivot MRIP 11"'!C540</f>
        <v>162.82310325</v>
      </c>
      <c r="D537">
        <f>'Pivot MRIP 11"'!D540</f>
        <v>162.82310325</v>
      </c>
      <c r="E537">
        <f>'Pivot MRIP 11"'!E540</f>
        <v>0.84441310922369939</v>
      </c>
      <c r="F537">
        <f>'Pivot MRIP 11"'!F540</f>
        <v>4</v>
      </c>
      <c r="G537">
        <f>'Pivot MRIP 11"'!G540</f>
        <v>1.258088340298923E-2</v>
      </c>
      <c r="H537">
        <f t="shared" si="53"/>
        <v>2.0484584773011267</v>
      </c>
      <c r="I537">
        <f t="shared" si="54"/>
        <v>1.7297451919334892</v>
      </c>
    </row>
    <row r="538" spans="1:9" x14ac:dyDescent="0.25">
      <c r="A538">
        <f>'Pivot MRIP 11"'!A541</f>
        <v>2013</v>
      </c>
      <c r="B538" t="str">
        <f>'Pivot MRIP 11"'!B541</f>
        <v>1108720131022017</v>
      </c>
      <c r="C538">
        <f>'Pivot MRIP 11"'!C541</f>
        <v>208.06675453</v>
      </c>
      <c r="D538">
        <f>'Pivot MRIP 11"'!D541</f>
        <v>208.06675453</v>
      </c>
      <c r="E538">
        <f>'Pivot MRIP 11"'!E541</f>
        <v>0.84441310922369939</v>
      </c>
      <c r="F538">
        <f>'Pivot MRIP 11"'!F541</f>
        <v>2</v>
      </c>
      <c r="G538">
        <f>'Pivot MRIP 11"'!G541</f>
        <v>2.516176680597846E-2</v>
      </c>
      <c r="H538">
        <f t="shared" si="53"/>
        <v>5.2353271575606222</v>
      </c>
      <c r="I538">
        <f t="shared" si="54"/>
        <v>4.4207788829190369</v>
      </c>
    </row>
    <row r="539" spans="1:9" x14ac:dyDescent="0.25">
      <c r="A539">
        <f>'Pivot MRIP 11"'!A542</f>
        <v>2013</v>
      </c>
      <c r="B539" t="str">
        <f>'Pivot MRIP 11"'!B542</f>
        <v>1108720131026009</v>
      </c>
      <c r="C539">
        <f>'Pivot MRIP 11"'!C542</f>
        <v>203.90573997999999</v>
      </c>
      <c r="D539">
        <f>'Pivot MRIP 11"'!D542</f>
        <v>203.90573997999999</v>
      </c>
      <c r="E539">
        <f>'Pivot MRIP 11"'!E542</f>
        <v>0.84441310922369939</v>
      </c>
      <c r="F539">
        <f>'Pivot MRIP 11"'!F542</f>
        <v>2</v>
      </c>
      <c r="G539">
        <f>'Pivot MRIP 11"'!G542</f>
        <v>1.258088340298923E-2</v>
      </c>
      <c r="H539">
        <f t="shared" si="53"/>
        <v>2.5653143398886193</v>
      </c>
      <c r="I539">
        <f t="shared" si="54"/>
        <v>2.1661850578814912</v>
      </c>
    </row>
    <row r="540" spans="1:9" x14ac:dyDescent="0.25">
      <c r="A540">
        <f>'Pivot MRIP 11"'!A543</f>
        <v>2013</v>
      </c>
      <c r="B540" t="str">
        <f>'Pivot MRIP 11"'!B543</f>
        <v>1108720131026012</v>
      </c>
      <c r="C540">
        <f>'Pivot MRIP 11"'!C543</f>
        <v>203.90573997999999</v>
      </c>
      <c r="D540">
        <f>'Pivot MRIP 11"'!D543</f>
        <v>203.90573997999999</v>
      </c>
      <c r="E540">
        <f>'Pivot MRIP 11"'!E543</f>
        <v>0.84441310922369939</v>
      </c>
      <c r="F540">
        <f>'Pivot MRIP 11"'!F543</f>
        <v>4</v>
      </c>
      <c r="G540">
        <f>'Pivot MRIP 11"'!G543</f>
        <v>2.516176680597846E-2</v>
      </c>
      <c r="H540">
        <f t="shared" si="53"/>
        <v>5.1306286797772387</v>
      </c>
      <c r="I540">
        <f t="shared" si="54"/>
        <v>4.3323701157629824</v>
      </c>
    </row>
    <row r="541" spans="1:9" x14ac:dyDescent="0.25">
      <c r="A541">
        <f>'Pivot MRIP 11"'!A544</f>
        <v>2013</v>
      </c>
      <c r="B541" t="str">
        <f>'Pivot MRIP 11"'!B544</f>
        <v>1108720131116003</v>
      </c>
      <c r="C541">
        <f>'Pivot MRIP 11"'!C544</f>
        <v>101.80259583</v>
      </c>
      <c r="D541">
        <f>'Pivot MRIP 11"'!D544</f>
        <v>101.80259583</v>
      </c>
      <c r="E541">
        <f>'Pivot MRIP 11"'!E544</f>
        <v>0.84441310922369939</v>
      </c>
      <c r="F541">
        <f>'Pivot MRIP 11"'!F544</f>
        <v>2</v>
      </c>
      <c r="G541">
        <f>'Pivot MRIP 11"'!G544</f>
        <v>2.516176680597846E-2</v>
      </c>
      <c r="H541">
        <f t="shared" si="53"/>
        <v>2.5615331765177354</v>
      </c>
      <c r="I541">
        <f t="shared" si="54"/>
        <v>2.1629921939629999</v>
      </c>
    </row>
    <row r="542" spans="1:9" x14ac:dyDescent="0.25">
      <c r="A542">
        <f>'Pivot MRIP 11"'!A545</f>
        <v>2013</v>
      </c>
      <c r="B542" t="str">
        <f>'Pivot MRIP 11"'!B545</f>
        <v>1108720131116009</v>
      </c>
      <c r="C542">
        <f>'Pivot MRIP 11"'!C545</f>
        <v>227.42129262</v>
      </c>
      <c r="D542">
        <f>'Pivot MRIP 11"'!D545</f>
        <v>227.42129262</v>
      </c>
      <c r="E542">
        <f>'Pivot MRIP 11"'!E545</f>
        <v>0.84441310922369928</v>
      </c>
      <c r="F542">
        <f>'Pivot MRIP 11"'!F545</f>
        <v>10</v>
      </c>
      <c r="G542">
        <f>'Pivot MRIP 11"'!G545</f>
        <v>0.30194120167174154</v>
      </c>
      <c r="H542">
        <f t="shared" si="53"/>
        <v>68.667858379423564</v>
      </c>
      <c r="I542">
        <f t="shared" si="54"/>
        <v>57.984039797901701</v>
      </c>
    </row>
    <row r="543" spans="1:9" x14ac:dyDescent="0.25">
      <c r="A543">
        <f>'Pivot MRIP 11"'!A546</f>
        <v>2013</v>
      </c>
      <c r="B543" t="str">
        <f>'Pivot MRIP 11"'!B546</f>
        <v>1108720131116011</v>
      </c>
      <c r="C543">
        <f>'Pivot MRIP 11"'!C546</f>
        <v>101.80259583000002</v>
      </c>
      <c r="D543">
        <f>'Pivot MRIP 11"'!D546</f>
        <v>101.80259583000002</v>
      </c>
      <c r="E543">
        <f>'Pivot MRIP 11"'!E546</f>
        <v>0.84441310922369939</v>
      </c>
      <c r="F543">
        <f>'Pivot MRIP 11"'!F546</f>
        <v>9</v>
      </c>
      <c r="G543">
        <f>'Pivot MRIP 11"'!G546</f>
        <v>0.37742650208967687</v>
      </c>
      <c r="H543">
        <f t="shared" si="53"/>
        <v>38.422997647766032</v>
      </c>
      <c r="I543">
        <f t="shared" si="54"/>
        <v>32.444882909444999</v>
      </c>
    </row>
    <row r="544" spans="1:9" x14ac:dyDescent="0.25">
      <c r="A544">
        <f>'Pivot MRIP 11"'!A547</f>
        <v>2013</v>
      </c>
      <c r="B544" t="str">
        <f>'Pivot MRIP 11"'!B547</f>
        <v>1108720131116014</v>
      </c>
      <c r="C544">
        <f>'Pivot MRIP 11"'!C547</f>
        <v>101.80259583</v>
      </c>
      <c r="D544">
        <f>'Pivot MRIP 11"'!D547</f>
        <v>101.80259583</v>
      </c>
      <c r="E544">
        <f>'Pivot MRIP 11"'!E547</f>
        <v>0.84441310922369928</v>
      </c>
      <c r="F544">
        <f>'Pivot MRIP 11"'!F547</f>
        <v>4</v>
      </c>
      <c r="G544">
        <f>'Pivot MRIP 11"'!G547</f>
        <v>7.5485300417935386E-2</v>
      </c>
      <c r="H544">
        <f t="shared" si="53"/>
        <v>7.6845995295532061</v>
      </c>
      <c r="I544">
        <f t="shared" si="54"/>
        <v>6.4889765818889993</v>
      </c>
    </row>
    <row r="545" spans="1:9" x14ac:dyDescent="0.25">
      <c r="A545">
        <f>'Pivot MRIP 11"'!A548</f>
        <v>2013</v>
      </c>
      <c r="B545" t="str">
        <f>'Pivot MRIP 11"'!B548</f>
        <v>1108720131116020</v>
      </c>
      <c r="C545">
        <f>'Pivot MRIP 11"'!C548</f>
        <v>101.80259583</v>
      </c>
      <c r="D545">
        <f>'Pivot MRIP 11"'!D548</f>
        <v>101.80259583</v>
      </c>
      <c r="E545">
        <f>'Pivot MRIP 11"'!E548</f>
        <v>0.84441310922369928</v>
      </c>
      <c r="F545">
        <f>'Pivot MRIP 11"'!F548</f>
        <v>4</v>
      </c>
      <c r="G545">
        <f>'Pivot MRIP 11"'!G548</f>
        <v>7.5485300417935386E-2</v>
      </c>
      <c r="H545">
        <f t="shared" si="53"/>
        <v>7.6845995295532061</v>
      </c>
      <c r="I545">
        <f t="shared" si="54"/>
        <v>6.4889765818889993</v>
      </c>
    </row>
    <row r="546" spans="1:9" x14ac:dyDescent="0.25">
      <c r="A546">
        <f>'Pivot MRIP 11"'!A549</f>
        <v>2013</v>
      </c>
      <c r="B546" t="str">
        <f>'Pivot MRIP 11"'!B549</f>
        <v>1108720131116022</v>
      </c>
      <c r="C546">
        <f>'Pivot MRIP 11"'!C549</f>
        <v>129.71786177999999</v>
      </c>
      <c r="D546">
        <f>'Pivot MRIP 11"'!D549</f>
        <v>129.71786177999999</v>
      </c>
      <c r="E546">
        <f>'Pivot MRIP 11"'!E549</f>
        <v>0.84441310922369939</v>
      </c>
      <c r="F546">
        <f>'Pivot MRIP 11"'!F549</f>
        <v>12</v>
      </c>
      <c r="G546">
        <f>'Pivot MRIP 11"'!G549</f>
        <v>0.45291180250761226</v>
      </c>
      <c r="H546">
        <f t="shared" si="53"/>
        <v>58.750750596213102</v>
      </c>
      <c r="I546">
        <f t="shared" si="54"/>
        <v>49.609903980174415</v>
      </c>
    </row>
    <row r="547" spans="1:9" x14ac:dyDescent="0.25">
      <c r="A547">
        <f>'Pivot MRIP 11"'!A550</f>
        <v>2013</v>
      </c>
      <c r="B547" t="str">
        <f>'Pivot MRIP 11"'!B550</f>
        <v>1108720131116025</v>
      </c>
      <c r="C547">
        <f>'Pivot MRIP 11"'!C550</f>
        <v>101.80259583000002</v>
      </c>
      <c r="D547">
        <f>'Pivot MRIP 11"'!D550</f>
        <v>101.80259583000002</v>
      </c>
      <c r="E547">
        <f>'Pivot MRIP 11"'!E550</f>
        <v>0.84441310922369928</v>
      </c>
      <c r="F547">
        <f>'Pivot MRIP 11"'!F550</f>
        <v>9</v>
      </c>
      <c r="G547">
        <f>'Pivot MRIP 11"'!G550</f>
        <v>3.7742650208967693E-2</v>
      </c>
      <c r="H547">
        <f t="shared" si="53"/>
        <v>3.8422997647766035</v>
      </c>
      <c r="I547">
        <f t="shared" si="54"/>
        <v>3.2444882909445001</v>
      </c>
    </row>
    <row r="548" spans="1:9" x14ac:dyDescent="0.25">
      <c r="A548">
        <f>'Pivot MRIP 11"'!A551</f>
        <v>2013</v>
      </c>
      <c r="B548" t="str">
        <f>'Pivot MRIP 11"'!B551</f>
        <v>1108720131117001</v>
      </c>
      <c r="C548">
        <f>'Pivot MRIP 11"'!C551</f>
        <v>25.166398906000001</v>
      </c>
      <c r="D548">
        <f>'Pivot MRIP 11"'!D551</f>
        <v>25.166398906000001</v>
      </c>
      <c r="E548">
        <f>'Pivot MRIP 11"'!E551</f>
        <v>1.6649617163884924</v>
      </c>
      <c r="F548">
        <f>'Pivot MRIP 11"'!F551</f>
        <v>8</v>
      </c>
      <c r="G548">
        <f>'Pivot MRIP 11"'!G551</f>
        <v>9.0820886035179349</v>
      </c>
      <c r="H548">
        <f t="shared" si="53"/>
        <v>228.56346469576883</v>
      </c>
      <c r="I548">
        <f t="shared" si="54"/>
        <v>380.54941848356788</v>
      </c>
    </row>
    <row r="549" spans="1:9" x14ac:dyDescent="0.25">
      <c r="A549">
        <f>'Pivot MRIP 11"'!A552</f>
        <v>2013</v>
      </c>
      <c r="B549" t="str">
        <f>'Pivot MRIP 11"'!B552</f>
        <v>1511220130219001</v>
      </c>
      <c r="C549">
        <f>'Pivot MRIP 11"'!C552</f>
        <v>329.38114158000002</v>
      </c>
      <c r="D549">
        <f>'Pivot MRIP 11"'!D552</f>
        <v>329.38114158000002</v>
      </c>
      <c r="E549">
        <f>'Pivot MRIP 11"'!E552</f>
        <v>0.84441310922369939</v>
      </c>
      <c r="F549">
        <f>'Pivot MRIP 11"'!F552</f>
        <v>4</v>
      </c>
      <c r="G549">
        <f>'Pivot MRIP 11"'!G552</f>
        <v>1.258088340298923E-2</v>
      </c>
      <c r="H549">
        <f t="shared" si="53"/>
        <v>4.1439057373614681</v>
      </c>
      <c r="I549">
        <f t="shared" si="54"/>
        <v>3.4991683280153238</v>
      </c>
    </row>
    <row r="550" spans="1:9" x14ac:dyDescent="0.25">
      <c r="A550">
        <f>'Pivot MRIP 11"'!A553</f>
        <v>2013</v>
      </c>
      <c r="B550" t="str">
        <f>'Pivot MRIP 11"'!B553</f>
        <v>1511220130520002</v>
      </c>
      <c r="C550">
        <f>'Pivot MRIP 11"'!C553</f>
        <v>4324.4933354000004</v>
      </c>
      <c r="D550">
        <f>'Pivot MRIP 11"'!D553</f>
        <v>4324.4933354000004</v>
      </c>
      <c r="E550">
        <f>'Pivot MRIP 11"'!E553</f>
        <v>0.84441310922369939</v>
      </c>
      <c r="F550">
        <f>'Pivot MRIP 11"'!F553</f>
        <v>3</v>
      </c>
      <c r="G550">
        <f>'Pivot MRIP 11"'!G553</f>
        <v>1.258088340298923E-2</v>
      </c>
      <c r="H550">
        <f t="shared" si="53"/>
        <v>54.405946429671403</v>
      </c>
      <c r="I550">
        <f t="shared" si="54"/>
        <v>45.941094384936854</v>
      </c>
    </row>
    <row r="551" spans="1:9" x14ac:dyDescent="0.25">
      <c r="A551">
        <f>'Pivot MRIP 11"'!A554</f>
        <v>2013</v>
      </c>
      <c r="B551" t="str">
        <f>'Pivot MRIP 11"'!B554</f>
        <v>1511220130720001</v>
      </c>
      <c r="C551">
        <f>'Pivot MRIP 11"'!C554</f>
        <v>107.64555639</v>
      </c>
      <c r="D551">
        <f>'Pivot MRIP 11"'!D554</f>
        <v>107.64555639</v>
      </c>
      <c r="E551">
        <f>'Pivot MRIP 11"'!E554</f>
        <v>1.1816725392401515</v>
      </c>
      <c r="F551">
        <f>'Pivot MRIP 11"'!F554</f>
        <v>6</v>
      </c>
      <c r="G551">
        <f>'Pivot MRIP 11"'!G554</f>
        <v>0.98689727470597843</v>
      </c>
      <c r="H551">
        <f t="shared" si="53"/>
        <v>106.23510623549971</v>
      </c>
      <c r="I551">
        <f t="shared" si="54"/>
        <v>125.5351077417502</v>
      </c>
    </row>
    <row r="552" spans="1:9" x14ac:dyDescent="0.25">
      <c r="A552">
        <f>'Pivot MRIP 11"'!A555</f>
        <v>2013</v>
      </c>
      <c r="B552" t="str">
        <f>'Pivot MRIP 11"'!B555</f>
        <v>1511220130727004</v>
      </c>
      <c r="C552">
        <f>'Pivot MRIP 11"'!C555</f>
        <v>562.77392671999996</v>
      </c>
      <c r="D552">
        <f>'Pivot MRIP 11"'!D555</f>
        <v>562.77392671999996</v>
      </c>
      <c r="E552">
        <f>'Pivot MRIP 11"'!E555</f>
        <v>0.84441310922369939</v>
      </c>
      <c r="F552">
        <f>'Pivot MRIP 11"'!F555</f>
        <v>2</v>
      </c>
      <c r="G552">
        <f>'Pivot MRIP 11"'!G555</f>
        <v>0.12580883402989229</v>
      </c>
      <c r="H552">
        <f t="shared" si="53"/>
        <v>70.801931543067241</v>
      </c>
      <c r="I552">
        <f t="shared" si="54"/>
        <v>59.786079153324927</v>
      </c>
    </row>
    <row r="553" spans="1:9" x14ac:dyDescent="0.25">
      <c r="A553">
        <f>'Pivot MRIP 11"'!A556</f>
        <v>2013</v>
      </c>
      <c r="B553" t="str">
        <f>'Pivot MRIP 11"'!B556</f>
        <v>1511220130727009</v>
      </c>
      <c r="C553">
        <f>'Pivot MRIP 11"'!C556</f>
        <v>562.77392671999996</v>
      </c>
      <c r="D553">
        <f>'Pivot MRIP 11"'!D556</f>
        <v>562.77392671999996</v>
      </c>
      <c r="E553">
        <f>'Pivot MRIP 11"'!E556</f>
        <v>0.84441310922369939</v>
      </c>
      <c r="F553">
        <f>'Pivot MRIP 11"'!F556</f>
        <v>2</v>
      </c>
      <c r="G553">
        <f>'Pivot MRIP 11"'!G556</f>
        <v>1.258088340298923E-2</v>
      </c>
      <c r="H553">
        <f t="shared" si="53"/>
        <v>7.0801931543067242</v>
      </c>
      <c r="I553">
        <f t="shared" si="54"/>
        <v>5.9786079153324927</v>
      </c>
    </row>
    <row r="554" spans="1:9" x14ac:dyDescent="0.25">
      <c r="A554">
        <f>'Pivot MRIP 11"'!A557</f>
        <v>2013</v>
      </c>
      <c r="B554" t="str">
        <f>'Pivot MRIP 11"'!B557</f>
        <v>1511220130727010</v>
      </c>
      <c r="C554">
        <f>'Pivot MRIP 11"'!C557</f>
        <v>357.01264967999998</v>
      </c>
      <c r="D554">
        <f>'Pivot MRIP 11"'!D557</f>
        <v>357.01264967999998</v>
      </c>
      <c r="E554">
        <f>'Pivot MRIP 11"'!E557</f>
        <v>0.84441310922369939</v>
      </c>
      <c r="F554">
        <f>'Pivot MRIP 11"'!F557</f>
        <v>4</v>
      </c>
      <c r="G554">
        <f>'Pivot MRIP 11"'!G557</f>
        <v>2.516176680597846E-2</v>
      </c>
      <c r="H554">
        <f t="shared" si="53"/>
        <v>8.9830690380326406</v>
      </c>
      <c r="I554">
        <f t="shared" si="54"/>
        <v>7.5854212567762884</v>
      </c>
    </row>
    <row r="555" spans="1:9" x14ac:dyDescent="0.25">
      <c r="A555">
        <f>'Pivot MRIP 11"'!A558</f>
        <v>2013</v>
      </c>
      <c r="B555" t="str">
        <f>'Pivot MRIP 11"'!B558</f>
        <v>1511220130823002</v>
      </c>
      <c r="C555">
        <f>'Pivot MRIP 11"'!C558</f>
        <v>3452.6902752999999</v>
      </c>
      <c r="D555">
        <f>'Pivot MRIP 11"'!D558</f>
        <v>3452.6902752999999</v>
      </c>
      <c r="E555">
        <f>'Pivot MRIP 11"'!E558</f>
        <v>0.84441310922369928</v>
      </c>
      <c r="F555">
        <f>'Pivot MRIP 11"'!F558</f>
        <v>12</v>
      </c>
      <c r="G555">
        <f>'Pivot MRIP 11"'!G558</f>
        <v>3.7742650208967693E-2</v>
      </c>
      <c r="H555">
        <f t="shared" si="53"/>
        <v>130.31368134055225</v>
      </c>
      <c r="I555">
        <f t="shared" si="54"/>
        <v>110.03858083516209</v>
      </c>
    </row>
    <row r="556" spans="1:9" x14ac:dyDescent="0.25">
      <c r="A556">
        <f>'Pivot MRIP 11"'!A559</f>
        <v>2013</v>
      </c>
      <c r="B556" t="str">
        <f>'Pivot MRIP 11"'!B559</f>
        <v>1511220130902001</v>
      </c>
      <c r="C556">
        <f>'Pivot MRIP 11"'!C559</f>
        <v>41.490015765000003</v>
      </c>
      <c r="D556">
        <f>'Pivot MRIP 11"'!D559</f>
        <v>41.490015765000003</v>
      </c>
      <c r="E556">
        <f>'Pivot MRIP 11"'!E559</f>
        <v>0.84441310922369928</v>
      </c>
      <c r="F556">
        <f>'Pivot MRIP 11"'!F559</f>
        <v>4</v>
      </c>
      <c r="G556">
        <f>'Pivot MRIP 11"'!G559</f>
        <v>3.7742650208967693E-2</v>
      </c>
      <c r="H556">
        <f t="shared" si="53"/>
        <v>1.5659431521829503</v>
      </c>
      <c r="I556">
        <f t="shared" si="54"/>
        <v>1.3223029260023655</v>
      </c>
    </row>
    <row r="557" spans="1:9" x14ac:dyDescent="0.25">
      <c r="A557">
        <f>'Pivot MRIP 11"'!A560</f>
        <v>2013</v>
      </c>
      <c r="B557" t="str">
        <f>'Pivot MRIP 11"'!B560</f>
        <v>1511220130914001</v>
      </c>
      <c r="C557">
        <f>'Pivot MRIP 11"'!C560</f>
        <v>99.926374594999984</v>
      </c>
      <c r="D557">
        <f>'Pivot MRIP 11"'!D560</f>
        <v>99.926374594999984</v>
      </c>
      <c r="E557">
        <f>'Pivot MRIP 11"'!E560</f>
        <v>0.94279028474927618</v>
      </c>
      <c r="F557">
        <f>'Pivot MRIP 11"'!F560</f>
        <v>36</v>
      </c>
      <c r="G557">
        <f>'Pivot MRIP 11"'!G560</f>
        <v>9.343331609551095</v>
      </c>
      <c r="H557">
        <f t="shared" si="53"/>
        <v>933.64525438130681</v>
      </c>
      <c r="I557">
        <f t="shared" si="54"/>
        <v>880.23167523296263</v>
      </c>
    </row>
    <row r="558" spans="1:9" x14ac:dyDescent="0.25">
      <c r="A558">
        <f>'Pivot MRIP 11"'!A561</f>
        <v>2013</v>
      </c>
      <c r="B558" t="str">
        <f>'Pivot MRIP 11"'!B561</f>
        <v>1515620130105007</v>
      </c>
      <c r="C558">
        <f>'Pivot MRIP 11"'!C561</f>
        <v>683.43204199000002</v>
      </c>
      <c r="D558">
        <f>'Pivot MRIP 11"'!D561</f>
        <v>683.43204199000002</v>
      </c>
      <c r="E558">
        <f>'Pivot MRIP 11"'!E561</f>
        <v>0.84441310922369939</v>
      </c>
      <c r="F558">
        <f>'Pivot MRIP 11"'!F561</f>
        <v>2</v>
      </c>
      <c r="G558">
        <f>'Pivot MRIP 11"'!G561</f>
        <v>2.516176680597846E-2</v>
      </c>
      <c r="H558">
        <f t="shared" si="53"/>
        <v>17.196357668286058</v>
      </c>
      <c r="I558">
        <f t="shared" si="54"/>
        <v>14.520829846000236</v>
      </c>
    </row>
    <row r="559" spans="1:9" x14ac:dyDescent="0.25">
      <c r="A559">
        <f>'Pivot MRIP 11"'!A562</f>
        <v>2013</v>
      </c>
      <c r="B559" t="str">
        <f>'Pivot MRIP 11"'!B562</f>
        <v>1515620130107001</v>
      </c>
      <c r="C559">
        <f>'Pivot MRIP 11"'!C562</f>
        <v>552.37777655000002</v>
      </c>
      <c r="D559">
        <f>'Pivot MRIP 11"'!D562</f>
        <v>552.37777655000002</v>
      </c>
      <c r="E559">
        <f>'Pivot MRIP 11"'!E562</f>
        <v>1.2198911840896558</v>
      </c>
      <c r="F559">
        <f>'Pivot MRIP 11"'!F562</f>
        <v>3</v>
      </c>
      <c r="G559">
        <f>'Pivot MRIP 11"'!G562</f>
        <v>3</v>
      </c>
      <c r="H559">
        <f t="shared" si="53"/>
        <v>1657.1333296500002</v>
      </c>
      <c r="I559">
        <f t="shared" si="54"/>
        <v>2021.5223397011725</v>
      </c>
    </row>
    <row r="560" spans="1:9" x14ac:dyDescent="0.25">
      <c r="A560">
        <f>'Pivot MRIP 11"'!A563</f>
        <v>2013</v>
      </c>
      <c r="B560" t="str">
        <f>'Pivot MRIP 11"'!B563</f>
        <v>1515620130107007</v>
      </c>
      <c r="C560">
        <f>'Pivot MRIP 11"'!C563</f>
        <v>552.37777655000002</v>
      </c>
      <c r="D560">
        <f>'Pivot MRIP 11"'!D563</f>
        <v>552.37777655000002</v>
      </c>
      <c r="E560">
        <f>'Pivot MRIP 11"'!E563</f>
        <v>0.84441310922369939</v>
      </c>
      <c r="F560">
        <f>'Pivot MRIP 11"'!F563</f>
        <v>4</v>
      </c>
      <c r="G560">
        <f>'Pivot MRIP 11"'!G563</f>
        <v>0.16355148423885998</v>
      </c>
      <c r="H560">
        <f t="shared" si="53"/>
        <v>90.342205215313854</v>
      </c>
      <c r="I560">
        <f t="shared" si="54"/>
        <v>76.286142399988677</v>
      </c>
    </row>
    <row r="561" spans="1:9" x14ac:dyDescent="0.25">
      <c r="A561">
        <f>'Pivot MRIP 11"'!A564</f>
        <v>2013</v>
      </c>
      <c r="B561" t="str">
        <f>'Pivot MRIP 11"'!B564</f>
        <v>1515620130120001</v>
      </c>
      <c r="C561">
        <f>'Pivot MRIP 11"'!C564</f>
        <v>220.40313448000001</v>
      </c>
      <c r="D561">
        <f>'Pivot MRIP 11"'!D564</f>
        <v>220.40313448000001</v>
      </c>
      <c r="E561">
        <f>'Pivot MRIP 11"'!E564</f>
        <v>0.84441310922369939</v>
      </c>
      <c r="F561">
        <f>'Pivot MRIP 11"'!F564</f>
        <v>1</v>
      </c>
      <c r="G561">
        <f>'Pivot MRIP 11"'!G564</f>
        <v>2.516176680597846E-2</v>
      </c>
      <c r="H561">
        <f t="shared" si="53"/>
        <v>5.5457322730924705</v>
      </c>
      <c r="I561">
        <f t="shared" si="54"/>
        <v>4.6828890316442271</v>
      </c>
    </row>
    <row r="562" spans="1:9" x14ac:dyDescent="0.25">
      <c r="A562">
        <f>'Pivot MRIP 11"'!A565</f>
        <v>2013</v>
      </c>
      <c r="B562" t="str">
        <f>'Pivot MRIP 11"'!B565</f>
        <v>1515620130127008</v>
      </c>
      <c r="C562">
        <f>'Pivot MRIP 11"'!C565</f>
        <v>261.65123702</v>
      </c>
      <c r="D562">
        <f>'Pivot MRIP 11"'!D565</f>
        <v>261.65123702</v>
      </c>
      <c r="E562">
        <f>'Pivot MRIP 11"'!E565</f>
        <v>0.84441310922369939</v>
      </c>
      <c r="F562">
        <f>'Pivot MRIP 11"'!F565</f>
        <v>6</v>
      </c>
      <c r="G562">
        <f>'Pivot MRIP 11"'!G565</f>
        <v>6.2904417014946146E-2</v>
      </c>
      <c r="H562">
        <f t="shared" si="53"/>
        <v>16.459018525982593</v>
      </c>
      <c r="I562">
        <f t="shared" si="54"/>
        <v>13.898211008295432</v>
      </c>
    </row>
    <row r="563" spans="1:9" x14ac:dyDescent="0.25">
      <c r="A563">
        <f>'Pivot MRIP 11"'!A566</f>
        <v>2013</v>
      </c>
      <c r="B563" t="str">
        <f>'Pivot MRIP 11"'!B566</f>
        <v>1515620130202011</v>
      </c>
      <c r="C563">
        <f>'Pivot MRIP 11"'!C566</f>
        <v>572.09853328999998</v>
      </c>
      <c r="D563">
        <f>'Pivot MRIP 11"'!D566</f>
        <v>572.09853328999998</v>
      </c>
      <c r="E563">
        <f>'Pivot MRIP 11"'!E566</f>
        <v>0.84441310922369928</v>
      </c>
      <c r="F563">
        <f>'Pivot MRIP 11"'!F566</f>
        <v>6</v>
      </c>
      <c r="G563">
        <f>'Pivot MRIP 11"'!G566</f>
        <v>0.17613236764184922</v>
      </c>
      <c r="H563">
        <f t="shared" si="53"/>
        <v>100.765069192797</v>
      </c>
      <c r="I563">
        <f t="shared" si="54"/>
        <v>85.087345378230907</v>
      </c>
    </row>
    <row r="564" spans="1:9" x14ac:dyDescent="0.25">
      <c r="A564">
        <f>'Pivot MRIP 11"'!A567</f>
        <v>2013</v>
      </c>
      <c r="B564" t="str">
        <f>'Pivot MRIP 11"'!B567</f>
        <v>1515620130218001</v>
      </c>
      <c r="C564">
        <f>'Pivot MRIP 11"'!C567</f>
        <v>3432.5664615999999</v>
      </c>
      <c r="D564">
        <f>'Pivot MRIP 11"'!D567</f>
        <v>3432.5664615999999</v>
      </c>
      <c r="E564">
        <f>'Pivot MRIP 11"'!E567</f>
        <v>0.84441310922369928</v>
      </c>
      <c r="F564">
        <f>'Pivot MRIP 11"'!F567</f>
        <v>2</v>
      </c>
      <c r="G564">
        <f>'Pivot MRIP 11"'!G567</f>
        <v>3.7742650208967693E-2</v>
      </c>
      <c r="H564">
        <f t="shared" si="53"/>
        <v>129.55415527920272</v>
      </c>
      <c r="I564">
        <f t="shared" si="54"/>
        <v>109.3972270721615</v>
      </c>
    </row>
    <row r="565" spans="1:9" x14ac:dyDescent="0.25">
      <c r="A565">
        <f>'Pivot MRIP 11"'!A568</f>
        <v>2013</v>
      </c>
      <c r="B565" t="str">
        <f>'Pivot MRIP 11"'!B568</f>
        <v>1515620130224005</v>
      </c>
      <c r="C565">
        <f>'Pivot MRIP 11"'!C568</f>
        <v>293.52123003999998</v>
      </c>
      <c r="D565">
        <f>'Pivot MRIP 11"'!D568</f>
        <v>293.52123003999998</v>
      </c>
      <c r="E565">
        <f>'Pivot MRIP 11"'!E568</f>
        <v>0.84441310922369928</v>
      </c>
      <c r="F565">
        <f>'Pivot MRIP 11"'!F568</f>
        <v>15</v>
      </c>
      <c r="G565">
        <f>'Pivot MRIP 11"'!G568</f>
        <v>7.5485300417935386E-2</v>
      </c>
      <c r="H565">
        <f t="shared" si="53"/>
        <v>22.156538228611318</v>
      </c>
      <c r="I565">
        <f t="shared" si="54"/>
        <v>18.709271335255437</v>
      </c>
    </row>
    <row r="566" spans="1:9" x14ac:dyDescent="0.25">
      <c r="A566">
        <f>'Pivot MRIP 11"'!A569</f>
        <v>2013</v>
      </c>
      <c r="B566" t="str">
        <f>'Pivot MRIP 11"'!B569</f>
        <v>1515620130224008</v>
      </c>
      <c r="C566">
        <f>'Pivot MRIP 11"'!C569</f>
        <v>197.20492324</v>
      </c>
      <c r="D566">
        <f>'Pivot MRIP 11"'!D569</f>
        <v>197.20492324</v>
      </c>
      <c r="E566">
        <f>'Pivot MRIP 11"'!E569</f>
        <v>0.84441310922369939</v>
      </c>
      <c r="F566">
        <f>'Pivot MRIP 11"'!F569</f>
        <v>4</v>
      </c>
      <c r="G566">
        <f>'Pivot MRIP 11"'!G569</f>
        <v>1.258088340298923E-2</v>
      </c>
      <c r="H566">
        <f t="shared" si="53"/>
        <v>2.4810121457778811</v>
      </c>
      <c r="I566">
        <f t="shared" si="54"/>
        <v>2.0949991800380627</v>
      </c>
    </row>
    <row r="567" spans="1:9" x14ac:dyDescent="0.25">
      <c r="A567">
        <f>'Pivot MRIP 11"'!A570</f>
        <v>2013</v>
      </c>
      <c r="B567" t="str">
        <f>'Pivot MRIP 11"'!B570</f>
        <v>1515620130224012</v>
      </c>
      <c r="C567">
        <f>'Pivot MRIP 11"'!C570</f>
        <v>269.44215334</v>
      </c>
      <c r="D567">
        <f>'Pivot MRIP 11"'!D570</f>
        <v>269.44215334</v>
      </c>
      <c r="E567">
        <f>'Pivot MRIP 11"'!E570</f>
        <v>0.54776961529083001</v>
      </c>
      <c r="F567">
        <f>'Pivot MRIP 11"'!F570</f>
        <v>6</v>
      </c>
      <c r="G567">
        <f>'Pivot MRIP 11"'!G570</f>
        <v>1.0629044170149462</v>
      </c>
      <c r="H567">
        <f t="shared" si="53"/>
        <v>286.39125491510447</v>
      </c>
      <c r="I567">
        <f t="shared" si="54"/>
        <v>156.8764275275048</v>
      </c>
    </row>
    <row r="568" spans="1:9" x14ac:dyDescent="0.25">
      <c r="A568">
        <f>'Pivot MRIP 11"'!A571</f>
        <v>2013</v>
      </c>
      <c r="B568" t="str">
        <f>'Pivot MRIP 11"'!B571</f>
        <v>1515620130227004</v>
      </c>
      <c r="C568">
        <f>'Pivot MRIP 11"'!C571</f>
        <v>645.79077794</v>
      </c>
      <c r="D568">
        <f>'Pivot MRIP 11"'!D571</f>
        <v>645.79077794</v>
      </c>
      <c r="E568">
        <f>'Pivot MRIP 11"'!E571</f>
        <v>0.84441310922369939</v>
      </c>
      <c r="F568">
        <f>'Pivot MRIP 11"'!F571</f>
        <v>2</v>
      </c>
      <c r="G568">
        <f>'Pivot MRIP 11"'!G571</f>
        <v>1.258088340298923E-2</v>
      </c>
      <c r="H568">
        <f t="shared" si="53"/>
        <v>8.1246184799888486</v>
      </c>
      <c r="I568">
        <f t="shared" si="54"/>
        <v>6.8605343519437101</v>
      </c>
    </row>
    <row r="569" spans="1:9" x14ac:dyDescent="0.25">
      <c r="A569">
        <f>'Pivot MRIP 11"'!A572</f>
        <v>2013</v>
      </c>
      <c r="B569" t="str">
        <f>'Pivot MRIP 11"'!B572</f>
        <v>1515620130407012</v>
      </c>
      <c r="C569">
        <f>'Pivot MRIP 11"'!C572</f>
        <v>916.02092798000001</v>
      </c>
      <c r="D569">
        <f>'Pivot MRIP 11"'!D572</f>
        <v>916.02092798000001</v>
      </c>
      <c r="E569">
        <f>'Pivot MRIP 11"'!E572</f>
        <v>0.84441310922369939</v>
      </c>
      <c r="F569">
        <f>'Pivot MRIP 11"'!F572</f>
        <v>1</v>
      </c>
      <c r="G569">
        <f>'Pivot MRIP 11"'!G572</f>
        <v>0.25161766805978458</v>
      </c>
      <c r="H569">
        <f t="shared" si="53"/>
        <v>230.48704979228748</v>
      </c>
      <c r="I569">
        <f t="shared" si="54"/>
        <v>194.62628635090309</v>
      </c>
    </row>
    <row r="570" spans="1:9" x14ac:dyDescent="0.25">
      <c r="A570">
        <f>'Pivot MRIP 11"'!A573</f>
        <v>2013</v>
      </c>
      <c r="B570" t="str">
        <f>'Pivot MRIP 11"'!B573</f>
        <v>1515620130407015</v>
      </c>
      <c r="C570">
        <f>'Pivot MRIP 11"'!C573</f>
        <v>1125.3509806</v>
      </c>
      <c r="D570">
        <f>'Pivot MRIP 11"'!D573</f>
        <v>1125.3509806</v>
      </c>
      <c r="E570">
        <f>'Pivot MRIP 11"'!E573</f>
        <v>0.84441310922369939</v>
      </c>
      <c r="F570">
        <f>'Pivot MRIP 11"'!F573</f>
        <v>12</v>
      </c>
      <c r="G570">
        <f>'Pivot MRIP 11"'!G573</f>
        <v>0.11322795062690307</v>
      </c>
      <c r="H570">
        <f t="shared" si="53"/>
        <v>127.42118526931374</v>
      </c>
      <c r="I570">
        <f t="shared" si="54"/>
        <v>107.59611923423026</v>
      </c>
    </row>
    <row r="571" spans="1:9" x14ac:dyDescent="0.25">
      <c r="A571">
        <f>'Pivot MRIP 11"'!A574</f>
        <v>2013</v>
      </c>
      <c r="B571" t="str">
        <f>'Pivot MRIP 11"'!B574</f>
        <v>1515620130414004</v>
      </c>
      <c r="C571">
        <f>'Pivot MRIP 11"'!C574</f>
        <v>443.06476447</v>
      </c>
      <c r="D571">
        <f>'Pivot MRIP 11"'!D574</f>
        <v>443.06476447</v>
      </c>
      <c r="E571">
        <f>'Pivot MRIP 11"'!E574</f>
        <v>0.84441310922369928</v>
      </c>
      <c r="F571">
        <f>'Pivot MRIP 11"'!F574</f>
        <v>4</v>
      </c>
      <c r="G571">
        <f>'Pivot MRIP 11"'!G574</f>
        <v>0.30194120167174154</v>
      </c>
      <c r="H571">
        <f t="shared" si="53"/>
        <v>133.77950740247894</v>
      </c>
      <c r="I571">
        <f t="shared" si="54"/>
        <v>112.96516979614213</v>
      </c>
    </row>
    <row r="572" spans="1:9" x14ac:dyDescent="0.25">
      <c r="A572">
        <f>'Pivot MRIP 11"'!A575</f>
        <v>2013</v>
      </c>
      <c r="B572" t="str">
        <f>'Pivot MRIP 11"'!B575</f>
        <v>1515620130507004</v>
      </c>
      <c r="C572">
        <f>'Pivot MRIP 11"'!C575</f>
        <v>611.75819442</v>
      </c>
      <c r="D572">
        <f>'Pivot MRIP 11"'!D575</f>
        <v>611.75819442</v>
      </c>
      <c r="E572">
        <f>'Pivot MRIP 11"'!E575</f>
        <v>0.84441310922369939</v>
      </c>
      <c r="F572">
        <f>'Pivot MRIP 11"'!F575</f>
        <v>9</v>
      </c>
      <c r="G572">
        <f>'Pivot MRIP 11"'!G575</f>
        <v>0.75485300417935375</v>
      </c>
      <c r="H572">
        <f t="shared" si="53"/>
        <v>461.78751088927413</v>
      </c>
      <c r="I572">
        <f t="shared" si="54"/>
        <v>389.93942787068488</v>
      </c>
    </row>
    <row r="573" spans="1:9" x14ac:dyDescent="0.25">
      <c r="A573">
        <f>'Pivot MRIP 11"'!A576</f>
        <v>2013</v>
      </c>
      <c r="B573" t="str">
        <f>'Pivot MRIP 11"'!B576</f>
        <v>1515620130507007</v>
      </c>
      <c r="C573">
        <f>'Pivot MRIP 11"'!C576</f>
        <v>611.75819442</v>
      </c>
      <c r="D573">
        <f>'Pivot MRIP 11"'!D576</f>
        <v>611.75819442</v>
      </c>
      <c r="E573">
        <f>'Pivot MRIP 11"'!E576</f>
        <v>0.84441310922369928</v>
      </c>
      <c r="F573">
        <f>'Pivot MRIP 11"'!F576</f>
        <v>4</v>
      </c>
      <c r="G573">
        <f>'Pivot MRIP 11"'!G576</f>
        <v>7.5485300417935386E-2</v>
      </c>
      <c r="H573">
        <f t="shared" si="53"/>
        <v>46.17875108892742</v>
      </c>
      <c r="I573">
        <f t="shared" si="54"/>
        <v>38.993942787068491</v>
      </c>
    </row>
    <row r="574" spans="1:9" x14ac:dyDescent="0.25">
      <c r="A574">
        <f>'Pivot MRIP 11"'!A577</f>
        <v>2013</v>
      </c>
      <c r="B574" t="str">
        <f>'Pivot MRIP 11"'!B577</f>
        <v>1515620130507009</v>
      </c>
      <c r="C574">
        <f>'Pivot MRIP 11"'!C577</f>
        <v>611.75819442</v>
      </c>
      <c r="D574">
        <f>'Pivot MRIP 11"'!D577</f>
        <v>611.75819442</v>
      </c>
      <c r="E574">
        <f>'Pivot MRIP 11"'!E577</f>
        <v>0.84441310922369928</v>
      </c>
      <c r="F574">
        <f>'Pivot MRIP 11"'!F577</f>
        <v>9</v>
      </c>
      <c r="G574">
        <f>'Pivot MRIP 11"'!G577</f>
        <v>0.15097060083587077</v>
      </c>
      <c r="H574">
        <f t="shared" si="53"/>
        <v>92.35750217785484</v>
      </c>
      <c r="I574">
        <f t="shared" si="54"/>
        <v>77.987885574136982</v>
      </c>
    </row>
    <row r="575" spans="1:9" x14ac:dyDescent="0.25">
      <c r="A575">
        <f>'Pivot MRIP 11"'!A578</f>
        <v>2013</v>
      </c>
      <c r="B575" t="str">
        <f>'Pivot MRIP 11"'!B578</f>
        <v>1515620130509012</v>
      </c>
      <c r="C575">
        <f>'Pivot MRIP 11"'!C578</f>
        <v>1087.1033918000001</v>
      </c>
      <c r="D575">
        <f>'Pivot MRIP 11"'!D578</f>
        <v>1087.1033918000001</v>
      </c>
      <c r="E575">
        <f>'Pivot MRIP 11"'!E578</f>
        <v>0.84441310922369928</v>
      </c>
      <c r="F575">
        <f>'Pivot MRIP 11"'!F578</f>
        <v>3</v>
      </c>
      <c r="G575">
        <f>'Pivot MRIP 11"'!G578</f>
        <v>3.7742650208967693E-2</v>
      </c>
      <c r="H575">
        <f t="shared" si="53"/>
        <v>41.030163057689762</v>
      </c>
      <c r="I575">
        <f t="shared" si="54"/>
        <v>34.646407559499174</v>
      </c>
    </row>
    <row r="576" spans="1:9" x14ac:dyDescent="0.25">
      <c r="A576">
        <f>'Pivot MRIP 11"'!A579</f>
        <v>2013</v>
      </c>
      <c r="B576" t="str">
        <f>'Pivot MRIP 11"'!B579</f>
        <v>1515620130511004</v>
      </c>
      <c r="C576">
        <f>'Pivot MRIP 11"'!C579</f>
        <v>995.25452539000003</v>
      </c>
      <c r="D576">
        <f>'Pivot MRIP 11"'!D579</f>
        <v>995.25452539000003</v>
      </c>
      <c r="E576">
        <f>'Pivot MRIP 11"'!E579</f>
        <v>1.1820018857276315</v>
      </c>
      <c r="F576">
        <f>'Pivot MRIP 11"'!F579</f>
        <v>4</v>
      </c>
      <c r="G576">
        <f>'Pivot MRIP 11"'!G579</f>
        <v>1.0251617668059785</v>
      </c>
      <c r="H576">
        <f t="shared" si="53"/>
        <v>1020.296887670458</v>
      </c>
      <c r="I576">
        <f t="shared" si="54"/>
        <v>1205.9928452285149</v>
      </c>
    </row>
    <row r="577" spans="1:9" x14ac:dyDescent="0.25">
      <c r="A577">
        <f>'Pivot MRIP 11"'!A580</f>
        <v>2013</v>
      </c>
      <c r="B577" t="str">
        <f>'Pivot MRIP 11"'!B580</f>
        <v>1515620130511007</v>
      </c>
      <c r="C577">
        <f>'Pivot MRIP 11"'!C580</f>
        <v>300.12271779000002</v>
      </c>
      <c r="D577">
        <f>'Pivot MRIP 11"'!D580</f>
        <v>300.12271779000002</v>
      </c>
      <c r="E577">
        <f>'Pivot MRIP 11"'!E580</f>
        <v>0.84441310922369939</v>
      </c>
      <c r="F577">
        <f>'Pivot MRIP 11"'!F580</f>
        <v>4</v>
      </c>
      <c r="G577">
        <f>'Pivot MRIP 11"'!G580</f>
        <v>1.258088340298923E-2</v>
      </c>
      <c r="H577">
        <f t="shared" si="53"/>
        <v>3.7758089191042319</v>
      </c>
      <c r="I577">
        <f t="shared" si="54"/>
        <v>3.1883425492153803</v>
      </c>
    </row>
    <row r="578" spans="1:9" x14ac:dyDescent="0.25">
      <c r="A578">
        <f>'Pivot MRIP 11"'!A581</f>
        <v>2013</v>
      </c>
      <c r="B578" t="str">
        <f>'Pivot MRIP 11"'!B581</f>
        <v>1515620130511013</v>
      </c>
      <c r="C578">
        <f>'Pivot MRIP 11"'!C581</f>
        <v>415.97801906000001</v>
      </c>
      <c r="D578">
        <f>'Pivot MRIP 11"'!D581</f>
        <v>415.97801906000001</v>
      </c>
      <c r="E578">
        <f>'Pivot MRIP 11"'!E581</f>
        <v>0.84441310922369928</v>
      </c>
      <c r="F578">
        <f>'Pivot MRIP 11"'!F581</f>
        <v>6</v>
      </c>
      <c r="G578">
        <f>'Pivot MRIP 11"'!G581</f>
        <v>7.5485300417935386E-2</v>
      </c>
      <c r="H578">
        <f t="shared" ref="H578:H641" si="55">G578*C578</f>
        <v>31.400225736001751</v>
      </c>
      <c r="I578">
        <f t="shared" ref="I578:I641" si="56">E578*H578</f>
        <v>26.51476224406326</v>
      </c>
    </row>
    <row r="579" spans="1:9" x14ac:dyDescent="0.25">
      <c r="A579">
        <f>'Pivot MRIP 11"'!A582</f>
        <v>2013</v>
      </c>
      <c r="B579" t="str">
        <f>'Pivot MRIP 11"'!B582</f>
        <v>1515620130511015</v>
      </c>
      <c r="C579">
        <f>'Pivot MRIP 11"'!C582</f>
        <v>300.12271779000002</v>
      </c>
      <c r="D579">
        <f>'Pivot MRIP 11"'!D582</f>
        <v>300.12271779000002</v>
      </c>
      <c r="E579">
        <f>'Pivot MRIP 11"'!E582</f>
        <v>0.84441310922369928</v>
      </c>
      <c r="F579">
        <f>'Pivot MRIP 11"'!F582</f>
        <v>4</v>
      </c>
      <c r="G579">
        <f>'Pivot MRIP 11"'!G582</f>
        <v>7.5485300417935386E-2</v>
      </c>
      <c r="H579">
        <f t="shared" si="55"/>
        <v>22.654853514625394</v>
      </c>
      <c r="I579">
        <f t="shared" si="56"/>
        <v>19.13005529529228</v>
      </c>
    </row>
    <row r="580" spans="1:9" x14ac:dyDescent="0.25">
      <c r="A580">
        <f>'Pivot MRIP 11"'!A583</f>
        <v>2013</v>
      </c>
      <c r="B580" t="str">
        <f>'Pivot MRIP 11"'!B583</f>
        <v>1515620130511017</v>
      </c>
      <c r="C580">
        <f>'Pivot MRIP 11"'!C583</f>
        <v>300.12271779000002</v>
      </c>
      <c r="D580">
        <f>'Pivot MRIP 11"'!D583</f>
        <v>300.12271779000002</v>
      </c>
      <c r="E580">
        <f>'Pivot MRIP 11"'!E583</f>
        <v>0.84441310922369939</v>
      </c>
      <c r="F580">
        <f>'Pivot MRIP 11"'!F583</f>
        <v>9</v>
      </c>
      <c r="G580">
        <f>'Pivot MRIP 11"'!G583</f>
        <v>0.11322795062690307</v>
      </c>
      <c r="H580">
        <f t="shared" si="55"/>
        <v>33.982280271938087</v>
      </c>
      <c r="I580">
        <f t="shared" si="56"/>
        <v>28.69508294293842</v>
      </c>
    </row>
    <row r="581" spans="1:9" x14ac:dyDescent="0.25">
      <c r="A581">
        <f>'Pivot MRIP 11"'!A584</f>
        <v>2013</v>
      </c>
      <c r="B581" t="str">
        <f>'Pivot MRIP 11"'!B584</f>
        <v>1515620130530001</v>
      </c>
      <c r="C581">
        <f>'Pivot MRIP 11"'!C584</f>
        <v>1397.1788445</v>
      </c>
      <c r="D581">
        <f>'Pivot MRIP 11"'!D584</f>
        <v>1397.1788445</v>
      </c>
      <c r="E581">
        <f>'Pivot MRIP 11"'!E584</f>
        <v>0.84441310922369939</v>
      </c>
      <c r="F581">
        <f>'Pivot MRIP 11"'!F584</f>
        <v>4</v>
      </c>
      <c r="G581">
        <f>'Pivot MRIP 11"'!G584</f>
        <v>1.258088340298923E-2</v>
      </c>
      <c r="H581">
        <f t="shared" si="55"/>
        <v>17.577744135777721</v>
      </c>
      <c r="I581">
        <f t="shared" si="56"/>
        <v>14.842877578830715</v>
      </c>
    </row>
    <row r="582" spans="1:9" x14ac:dyDescent="0.25">
      <c r="A582">
        <f>'Pivot MRIP 11"'!A585</f>
        <v>2013</v>
      </c>
      <c r="B582" t="str">
        <f>'Pivot MRIP 11"'!B585</f>
        <v>1515620130617005</v>
      </c>
      <c r="C582">
        <f>'Pivot MRIP 11"'!C585</f>
        <v>259.00465688999998</v>
      </c>
      <c r="D582">
        <f>'Pivot MRIP 11"'!D585</f>
        <v>259.00465688999998</v>
      </c>
      <c r="E582">
        <f>'Pivot MRIP 11"'!E585</f>
        <v>0.84441310922369939</v>
      </c>
      <c r="F582">
        <f>'Pivot MRIP 11"'!F585</f>
        <v>6</v>
      </c>
      <c r="G582">
        <f>'Pivot MRIP 11"'!G585</f>
        <v>2.516176680597846E-2</v>
      </c>
      <c r="H582">
        <f t="shared" si="55"/>
        <v>6.5170147783286412</v>
      </c>
      <c r="I582">
        <f t="shared" si="56"/>
        <v>5.5030527118252861</v>
      </c>
    </row>
    <row r="583" spans="1:9" x14ac:dyDescent="0.25">
      <c r="A583">
        <f>'Pivot MRIP 11"'!A586</f>
        <v>2013</v>
      </c>
      <c r="B583" t="str">
        <f>'Pivot MRIP 11"'!B586</f>
        <v>1515620130617007</v>
      </c>
      <c r="C583">
        <f>'Pivot MRIP 11"'!C586</f>
        <v>211.48057438999999</v>
      </c>
      <c r="D583">
        <f>'Pivot MRIP 11"'!D586</f>
        <v>211.48057438999999</v>
      </c>
      <c r="E583">
        <f>'Pivot MRIP 11"'!E586</f>
        <v>1.496575280370539</v>
      </c>
      <c r="F583">
        <f>'Pivot MRIP 11"'!F586</f>
        <v>4</v>
      </c>
      <c r="G583">
        <f>'Pivot MRIP 11"'!G586</f>
        <v>10.377426502089678</v>
      </c>
      <c r="H583">
        <f t="shared" si="55"/>
        <v>2194.6241173519334</v>
      </c>
      <c r="I583">
        <f t="shared" si="56"/>
        <v>3284.4202037339164</v>
      </c>
    </row>
    <row r="584" spans="1:9" x14ac:dyDescent="0.25">
      <c r="A584">
        <f>'Pivot MRIP 11"'!A587</f>
        <v>2013</v>
      </c>
      <c r="B584" t="str">
        <f>'Pivot MRIP 11"'!B587</f>
        <v>1515620130617012</v>
      </c>
      <c r="C584">
        <f>'Pivot MRIP 11"'!C587</f>
        <v>259.00465688999998</v>
      </c>
      <c r="D584">
        <f>'Pivot MRIP 11"'!D587</f>
        <v>259.00465688999998</v>
      </c>
      <c r="E584">
        <f>'Pivot MRIP 11"'!E587</f>
        <v>1.1285314638973702</v>
      </c>
      <c r="F584">
        <f>'Pivot MRIP 11"'!F587</f>
        <v>3</v>
      </c>
      <c r="G584">
        <f>'Pivot MRIP 11"'!G587</f>
        <v>1.0629044170149462</v>
      </c>
      <c r="H584">
        <f t="shared" si="55"/>
        <v>275.29719383582159</v>
      </c>
      <c r="I584">
        <f t="shared" si="56"/>
        <v>310.68154516637782</v>
      </c>
    </row>
    <row r="585" spans="1:9" x14ac:dyDescent="0.25">
      <c r="A585">
        <f>'Pivot MRIP 11"'!A588</f>
        <v>2013</v>
      </c>
      <c r="B585" t="str">
        <f>'Pivot MRIP 11"'!B588</f>
        <v>1515620130617014</v>
      </c>
      <c r="C585">
        <f>'Pivot MRIP 11"'!C588</f>
        <v>306.52873939</v>
      </c>
      <c r="D585">
        <f>'Pivot MRIP 11"'!D588</f>
        <v>306.52873939</v>
      </c>
      <c r="E585">
        <f>'Pivot MRIP 11"'!E588</f>
        <v>0.84441310922369928</v>
      </c>
      <c r="F585">
        <f>'Pivot MRIP 11"'!F588</f>
        <v>2</v>
      </c>
      <c r="G585">
        <f>'Pivot MRIP 11"'!G588</f>
        <v>7.5485300417935386E-2</v>
      </c>
      <c r="H585">
        <f t="shared" si="55"/>
        <v>23.138413979585174</v>
      </c>
      <c r="I585">
        <f t="shared" si="56"/>
        <v>19.538380091006626</v>
      </c>
    </row>
    <row r="586" spans="1:9" x14ac:dyDescent="0.25">
      <c r="A586">
        <f>'Pivot MRIP 11"'!A589</f>
        <v>2013</v>
      </c>
      <c r="B586" t="str">
        <f>'Pivot MRIP 11"'!B589</f>
        <v>1515620130617017</v>
      </c>
      <c r="C586">
        <f>'Pivot MRIP 11"'!C589</f>
        <v>306.52873939</v>
      </c>
      <c r="D586">
        <f>'Pivot MRIP 11"'!D589</f>
        <v>306.52873939</v>
      </c>
      <c r="E586">
        <f>'Pivot MRIP 11"'!E589</f>
        <v>0.84441310922369939</v>
      </c>
      <c r="F586">
        <f>'Pivot MRIP 11"'!F589</f>
        <v>2</v>
      </c>
      <c r="G586">
        <f>'Pivot MRIP 11"'!G589</f>
        <v>6.2904417014946146E-2</v>
      </c>
      <c r="H586">
        <f t="shared" si="55"/>
        <v>19.282011649654308</v>
      </c>
      <c r="I586">
        <f t="shared" si="56"/>
        <v>16.281983409172188</v>
      </c>
    </row>
    <row r="587" spans="1:9" x14ac:dyDescent="0.25">
      <c r="A587">
        <f>'Pivot MRIP 11"'!A590</f>
        <v>2013</v>
      </c>
      <c r="B587" t="str">
        <f>'Pivot MRIP 11"'!B590</f>
        <v>1515620130624003</v>
      </c>
      <c r="C587">
        <f>'Pivot MRIP 11"'!C590</f>
        <v>217.77019093999999</v>
      </c>
      <c r="D587">
        <f>'Pivot MRIP 11"'!D590</f>
        <v>217.77019093999999</v>
      </c>
      <c r="E587">
        <f>'Pivot MRIP 11"'!E590</f>
        <v>0.84441310922369939</v>
      </c>
      <c r="F587">
        <f>'Pivot MRIP 11"'!F590</f>
        <v>20</v>
      </c>
      <c r="G587">
        <f>'Pivot MRIP 11"'!G590</f>
        <v>0.10064706722391384</v>
      </c>
      <c r="H587">
        <f t="shared" si="55"/>
        <v>21.91793104690273</v>
      </c>
      <c r="I587">
        <f t="shared" si="56"/>
        <v>18.507788303065787</v>
      </c>
    </row>
    <row r="588" spans="1:9" x14ac:dyDescent="0.25">
      <c r="A588">
        <f>'Pivot MRIP 11"'!A591</f>
        <v>2013</v>
      </c>
      <c r="B588" t="str">
        <f>'Pivot MRIP 11"'!B591</f>
        <v>1515620130707005</v>
      </c>
      <c r="C588">
        <f>'Pivot MRIP 11"'!C591</f>
        <v>229.02830979000001</v>
      </c>
      <c r="D588">
        <f>'Pivot MRIP 11"'!D591</f>
        <v>229.02830979000001</v>
      </c>
      <c r="E588">
        <f>'Pivot MRIP 11"'!E591</f>
        <v>1.1611012475070219</v>
      </c>
      <c r="F588">
        <f>'Pivot MRIP 11"'!F591</f>
        <v>3</v>
      </c>
      <c r="G588">
        <f>'Pivot MRIP 11"'!G591</f>
        <v>3</v>
      </c>
      <c r="H588">
        <f t="shared" si="55"/>
        <v>687.08492937000005</v>
      </c>
      <c r="I588">
        <f t="shared" si="56"/>
        <v>797.77516863478115</v>
      </c>
    </row>
    <row r="589" spans="1:9" x14ac:dyDescent="0.25">
      <c r="A589">
        <f>'Pivot MRIP 11"'!A592</f>
        <v>2013</v>
      </c>
      <c r="B589" t="str">
        <f>'Pivot MRIP 11"'!B592</f>
        <v>1515620130712007</v>
      </c>
      <c r="C589">
        <f>'Pivot MRIP 11"'!C592</f>
        <v>1088.615599</v>
      </c>
      <c r="D589">
        <f>'Pivot MRIP 11"'!D592</f>
        <v>1088.615599</v>
      </c>
      <c r="E589">
        <f>'Pivot MRIP 11"'!E592</f>
        <v>1.008633850520755</v>
      </c>
      <c r="F589">
        <f>'Pivot MRIP 11"'!F592</f>
        <v>4</v>
      </c>
      <c r="G589">
        <f>'Pivot MRIP 11"'!G592</f>
        <v>1.3019412016717415</v>
      </c>
      <c r="H589">
        <f t="shared" si="55"/>
        <v>1417.3135011206627</v>
      </c>
      <c r="I589">
        <f t="shared" si="56"/>
        <v>1429.5503740303866</v>
      </c>
    </row>
    <row r="590" spans="1:9" x14ac:dyDescent="0.25">
      <c r="A590">
        <f>'Pivot MRIP 11"'!A593</f>
        <v>2013</v>
      </c>
      <c r="B590" t="str">
        <f>'Pivot MRIP 11"'!B593</f>
        <v>1515620130728001</v>
      </c>
      <c r="C590">
        <f>'Pivot MRIP 11"'!C593</f>
        <v>214.42892853999999</v>
      </c>
      <c r="D590">
        <f>'Pivot MRIP 11"'!D593</f>
        <v>214.42892853999999</v>
      </c>
      <c r="E590">
        <f>'Pivot MRIP 11"'!E593</f>
        <v>1.2321496342292269</v>
      </c>
      <c r="F590">
        <f>'Pivot MRIP 11"'!F593</f>
        <v>3</v>
      </c>
      <c r="G590">
        <f>'Pivot MRIP 11"'!G593</f>
        <v>2.0125808834029892</v>
      </c>
      <c r="H590">
        <f t="shared" si="55"/>
        <v>431.5555624281896</v>
      </c>
      <c r="I590">
        <f t="shared" si="56"/>
        <v>531.74102839548209</v>
      </c>
    </row>
    <row r="591" spans="1:9" x14ac:dyDescent="0.25">
      <c r="A591">
        <f>'Pivot MRIP 11"'!A594</f>
        <v>2013</v>
      </c>
      <c r="B591" t="str">
        <f>'Pivot MRIP 11"'!B594</f>
        <v>1515620130728007</v>
      </c>
      <c r="C591">
        <f>'Pivot MRIP 11"'!C594</f>
        <v>235.48811384000001</v>
      </c>
      <c r="D591">
        <f>'Pivot MRIP 11"'!D594</f>
        <v>235.48811384000001</v>
      </c>
      <c r="E591">
        <f>'Pivot MRIP 11"'!E594</f>
        <v>1.0364723807711937</v>
      </c>
      <c r="F591">
        <f>'Pivot MRIP 11"'!F594</f>
        <v>12</v>
      </c>
      <c r="G591">
        <f>'Pivot MRIP 11"'!G594</f>
        <v>1.1132279506269032</v>
      </c>
      <c r="H591">
        <f t="shared" si="55"/>
        <v>262.1519503670981</v>
      </c>
      <c r="I591">
        <f t="shared" si="56"/>
        <v>271.71325612079801</v>
      </c>
    </row>
    <row r="592" spans="1:9" x14ac:dyDescent="0.25">
      <c r="A592">
        <f>'Pivot MRIP 11"'!A595</f>
        <v>2013</v>
      </c>
      <c r="B592" t="str">
        <f>'Pivot MRIP 11"'!B595</f>
        <v>1515620130728010</v>
      </c>
      <c r="C592">
        <f>'Pivot MRIP 11"'!C595</f>
        <v>214.42892853999999</v>
      </c>
      <c r="D592">
        <f>'Pivot MRIP 11"'!D595</f>
        <v>214.42892853999999</v>
      </c>
      <c r="E592">
        <f>'Pivot MRIP 11"'!E595</f>
        <v>0.84441310922369928</v>
      </c>
      <c r="F592">
        <f>'Pivot MRIP 11"'!F595</f>
        <v>2</v>
      </c>
      <c r="G592">
        <f>'Pivot MRIP 11"'!G595</f>
        <v>3.7742650208967693E-2</v>
      </c>
      <c r="H592">
        <f t="shared" si="55"/>
        <v>8.0931160445689496</v>
      </c>
      <c r="I592">
        <f t="shared" si="56"/>
        <v>6.8339332825026737</v>
      </c>
    </row>
    <row r="593" spans="1:9" x14ac:dyDescent="0.25">
      <c r="A593">
        <f>'Pivot MRIP 11"'!A596</f>
        <v>2013</v>
      </c>
      <c r="B593" t="str">
        <f>'Pivot MRIP 11"'!B596</f>
        <v>1515620130728017</v>
      </c>
      <c r="C593">
        <f>'Pivot MRIP 11"'!C596</f>
        <v>214.42892853999999</v>
      </c>
      <c r="D593">
        <f>'Pivot MRIP 11"'!D596</f>
        <v>214.42892853999999</v>
      </c>
      <c r="E593">
        <f>'Pivot MRIP 11"'!E596</f>
        <v>0.84441310922369939</v>
      </c>
      <c r="F593">
        <f>'Pivot MRIP 11"'!F596</f>
        <v>4</v>
      </c>
      <c r="G593">
        <f>'Pivot MRIP 11"'!G596</f>
        <v>2.516176680597846E-2</v>
      </c>
      <c r="H593">
        <f t="shared" si="55"/>
        <v>5.3954106963792992</v>
      </c>
      <c r="I593">
        <f t="shared" si="56"/>
        <v>4.5559555216684489</v>
      </c>
    </row>
    <row r="594" spans="1:9" x14ac:dyDescent="0.25">
      <c r="A594">
        <f>'Pivot MRIP 11"'!A597</f>
        <v>2013</v>
      </c>
      <c r="B594" t="str">
        <f>'Pivot MRIP 11"'!B597</f>
        <v>1515620130810008</v>
      </c>
      <c r="C594">
        <f>'Pivot MRIP 11"'!C597</f>
        <v>430.07488377999999</v>
      </c>
      <c r="D594">
        <f>'Pivot MRIP 11"'!D597</f>
        <v>430.07488377999999</v>
      </c>
      <c r="E594">
        <f>'Pivot MRIP 11"'!E597</f>
        <v>0.84441310922369939</v>
      </c>
      <c r="F594">
        <f>'Pivot MRIP 11"'!F597</f>
        <v>3</v>
      </c>
      <c r="G594">
        <f>'Pivot MRIP 11"'!G597</f>
        <v>1.258088340298923E-2</v>
      </c>
      <c r="H594">
        <f t="shared" si="55"/>
        <v>5.410721967390324</v>
      </c>
      <c r="I594">
        <f t="shared" si="56"/>
        <v>4.5688845596290353</v>
      </c>
    </row>
    <row r="595" spans="1:9" x14ac:dyDescent="0.25">
      <c r="A595">
        <f>'Pivot MRIP 11"'!A598</f>
        <v>2013</v>
      </c>
      <c r="B595" t="str">
        <f>'Pivot MRIP 11"'!B598</f>
        <v>1515620130810013</v>
      </c>
      <c r="C595">
        <f>'Pivot MRIP 11"'!C598</f>
        <v>337.13371339000003</v>
      </c>
      <c r="D595">
        <f>'Pivot MRIP 11"'!D598</f>
        <v>337.13371339000003</v>
      </c>
      <c r="E595">
        <f>'Pivot MRIP 11"'!E598</f>
        <v>0.84441310922369928</v>
      </c>
      <c r="F595">
        <f>'Pivot MRIP 11"'!F598</f>
        <v>4</v>
      </c>
      <c r="G595">
        <f>'Pivot MRIP 11"'!G598</f>
        <v>0.15097060083587077</v>
      </c>
      <c r="H595">
        <f t="shared" si="55"/>
        <v>50.897279272516556</v>
      </c>
      <c r="I595">
        <f t="shared" si="56"/>
        <v>42.978329841532648</v>
      </c>
    </row>
    <row r="596" spans="1:9" x14ac:dyDescent="0.25">
      <c r="A596">
        <f>'Pivot MRIP 11"'!A599</f>
        <v>2013</v>
      </c>
      <c r="B596" t="str">
        <f>'Pivot MRIP 11"'!B599</f>
        <v>1515620130810015</v>
      </c>
      <c r="C596">
        <f>'Pivot MRIP 11"'!C599</f>
        <v>337.13371339000003</v>
      </c>
      <c r="D596">
        <f>'Pivot MRIP 11"'!D599</f>
        <v>337.13371339000003</v>
      </c>
      <c r="E596">
        <f>'Pivot MRIP 11"'!E599</f>
        <v>0.84441310922369939</v>
      </c>
      <c r="F596">
        <f>'Pivot MRIP 11"'!F599</f>
        <v>12</v>
      </c>
      <c r="G596">
        <f>'Pivot MRIP 11"'!G599</f>
        <v>6.2904417014946146E-2</v>
      </c>
      <c r="H596">
        <f t="shared" si="55"/>
        <v>21.207199696881894</v>
      </c>
      <c r="I596">
        <f t="shared" si="56"/>
        <v>17.907637433971935</v>
      </c>
    </row>
    <row r="597" spans="1:9" x14ac:dyDescent="0.25">
      <c r="A597">
        <f>'Pivot MRIP 11"'!A600</f>
        <v>2013</v>
      </c>
      <c r="B597" t="str">
        <f>'Pivot MRIP 11"'!B600</f>
        <v>1515620130810019</v>
      </c>
      <c r="C597">
        <f>'Pivot MRIP 11"'!C600</f>
        <v>337.13371339000003</v>
      </c>
      <c r="D597">
        <f>'Pivot MRIP 11"'!D600</f>
        <v>337.13371339000003</v>
      </c>
      <c r="E597">
        <f>'Pivot MRIP 11"'!E600</f>
        <v>0.84441310922369939</v>
      </c>
      <c r="F597">
        <f>'Pivot MRIP 11"'!F600</f>
        <v>16</v>
      </c>
      <c r="G597">
        <f>'Pivot MRIP 11"'!G600</f>
        <v>0.20129413444782768</v>
      </c>
      <c r="H597">
        <f t="shared" si="55"/>
        <v>67.863039030022065</v>
      </c>
      <c r="I597">
        <f t="shared" si="56"/>
        <v>57.304439788710198</v>
      </c>
    </row>
    <row r="598" spans="1:9" x14ac:dyDescent="0.25">
      <c r="A598">
        <f>'Pivot MRIP 11"'!A601</f>
        <v>2013</v>
      </c>
      <c r="B598" t="str">
        <f>'Pivot MRIP 11"'!B601</f>
        <v>1515620130817008</v>
      </c>
      <c r="C598">
        <f>'Pivot MRIP 11"'!C601</f>
        <v>2579.6840849999999</v>
      </c>
      <c r="D598">
        <f>'Pivot MRIP 11"'!D601</f>
        <v>2579.6840849999999</v>
      </c>
      <c r="E598">
        <f>'Pivot MRIP 11"'!E601</f>
        <v>0.84441310922369939</v>
      </c>
      <c r="F598">
        <f>'Pivot MRIP 11"'!F601</f>
        <v>3</v>
      </c>
      <c r="G598">
        <f>'Pivot MRIP 11"'!G601</f>
        <v>1.258088340298923E-2</v>
      </c>
      <c r="H598">
        <f t="shared" si="55"/>
        <v>32.454704689931958</v>
      </c>
      <c r="I598">
        <f t="shared" si="56"/>
        <v>27.405178096162423</v>
      </c>
    </row>
    <row r="599" spans="1:9" x14ac:dyDescent="0.25">
      <c r="A599">
        <f>'Pivot MRIP 11"'!A602</f>
        <v>2013</v>
      </c>
      <c r="B599" t="str">
        <f>'Pivot MRIP 11"'!B602</f>
        <v>1515620130817010</v>
      </c>
      <c r="C599">
        <f>'Pivot MRIP 11"'!C602</f>
        <v>1500.3806572999999</v>
      </c>
      <c r="D599">
        <f>'Pivot MRIP 11"'!D602</f>
        <v>1500.3806572999999</v>
      </c>
      <c r="E599">
        <f>'Pivot MRIP 11"'!E602</f>
        <v>1.1716431899059288</v>
      </c>
      <c r="F599">
        <f>'Pivot MRIP 11"'!F602</f>
        <v>15</v>
      </c>
      <c r="G599">
        <f>'Pivot MRIP 11"'!G602</f>
        <v>1.32710296847772</v>
      </c>
      <c r="H599">
        <f t="shared" si="55"/>
        <v>1991.1596241493826</v>
      </c>
      <c r="I599">
        <f t="shared" si="56"/>
        <v>2332.9286136502728</v>
      </c>
    </row>
    <row r="600" spans="1:9" x14ac:dyDescent="0.25">
      <c r="A600">
        <f>'Pivot MRIP 11"'!A603</f>
        <v>2013</v>
      </c>
      <c r="B600" t="str">
        <f>'Pivot MRIP 11"'!B603</f>
        <v>1515620130818001</v>
      </c>
      <c r="C600">
        <f>'Pivot MRIP 11"'!C603</f>
        <v>383.12419311999997</v>
      </c>
      <c r="D600">
        <f>'Pivot MRIP 11"'!D603</f>
        <v>383.12419311999997</v>
      </c>
      <c r="E600">
        <f>'Pivot MRIP 11"'!E603</f>
        <v>1.0582188584874124</v>
      </c>
      <c r="F600">
        <f>'Pivot MRIP 11"'!F603</f>
        <v>2</v>
      </c>
      <c r="G600">
        <f>'Pivot MRIP 11"'!G603</f>
        <v>1</v>
      </c>
      <c r="H600">
        <f t="shared" si="55"/>
        <v>383.12419311999997</v>
      </c>
      <c r="I600">
        <f t="shared" si="56"/>
        <v>405.42924630235729</v>
      </c>
    </row>
    <row r="601" spans="1:9" x14ac:dyDescent="0.25">
      <c r="A601">
        <f>'Pivot MRIP 11"'!A604</f>
        <v>2013</v>
      </c>
      <c r="B601" t="str">
        <f>'Pivot MRIP 11"'!B604</f>
        <v>1515620130824001</v>
      </c>
      <c r="C601">
        <f>'Pivot MRIP 11"'!C604</f>
        <v>412.87157394000002</v>
      </c>
      <c r="D601">
        <f>'Pivot MRIP 11"'!D604</f>
        <v>412.87157394000002</v>
      </c>
      <c r="E601">
        <f>'Pivot MRIP 11"'!E604</f>
        <v>0.84441310922369939</v>
      </c>
      <c r="F601">
        <f>'Pivot MRIP 11"'!F604</f>
        <v>20</v>
      </c>
      <c r="G601">
        <f>'Pivot MRIP 11"'!G604</f>
        <v>0.25161766805978458</v>
      </c>
      <c r="H601">
        <f t="shared" si="55"/>
        <v>103.88578264295573</v>
      </c>
      <c r="I601">
        <f t="shared" si="56"/>
        <v>87.722516725675675</v>
      </c>
    </row>
    <row r="602" spans="1:9" x14ac:dyDescent="0.25">
      <c r="A602">
        <f>'Pivot MRIP 11"'!A605</f>
        <v>2013</v>
      </c>
      <c r="B602" t="str">
        <f>'Pivot MRIP 11"'!B605</f>
        <v>1515620130824007</v>
      </c>
      <c r="C602">
        <f>'Pivot MRIP 11"'!C605</f>
        <v>465.19561420000002</v>
      </c>
      <c r="D602">
        <f>'Pivot MRIP 11"'!D605</f>
        <v>465.19561420000002</v>
      </c>
      <c r="E602">
        <f>'Pivot MRIP 11"'!E605</f>
        <v>0.98000826831874588</v>
      </c>
      <c r="F602">
        <f>'Pivot MRIP 11"'!F605</f>
        <v>6</v>
      </c>
      <c r="G602">
        <f>'Pivot MRIP 11"'!G605</f>
        <v>1.2516176680597846</v>
      </c>
      <c r="H602">
        <f t="shared" si="55"/>
        <v>582.24704983664321</v>
      </c>
      <c r="I602">
        <f t="shared" si="56"/>
        <v>570.60692304410725</v>
      </c>
    </row>
    <row r="603" spans="1:9" x14ac:dyDescent="0.25">
      <c r="A603">
        <f>'Pivot MRIP 11"'!A606</f>
        <v>2013</v>
      </c>
      <c r="B603" t="str">
        <f>'Pivot MRIP 11"'!B606</f>
        <v>1515620130824009</v>
      </c>
      <c r="C603">
        <f>'Pivot MRIP 11"'!C606</f>
        <v>430.31292069</v>
      </c>
      <c r="D603">
        <f>'Pivot MRIP 11"'!D606</f>
        <v>430.31292069</v>
      </c>
      <c r="E603">
        <f>'Pivot MRIP 11"'!E606</f>
        <v>0.94207690272763933</v>
      </c>
      <c r="F603">
        <f>'Pivot MRIP 11"'!F606</f>
        <v>12</v>
      </c>
      <c r="G603">
        <f>'Pivot MRIP 11"'!G606</f>
        <v>3.1635514842388601</v>
      </c>
      <c r="H603">
        <f t="shared" si="55"/>
        <v>1361.3170789360083</v>
      </c>
      <c r="I603">
        <f t="shared" si="56"/>
        <v>1282.4653773542721</v>
      </c>
    </row>
    <row r="604" spans="1:9" x14ac:dyDescent="0.25">
      <c r="A604">
        <f>'Pivot MRIP 11"'!A607</f>
        <v>2013</v>
      </c>
      <c r="B604" t="str">
        <f>'Pivot MRIP 11"'!B607</f>
        <v>1515620130824015</v>
      </c>
      <c r="C604">
        <f>'Pivot MRIP 11"'!C607</f>
        <v>360.54753368000002</v>
      </c>
      <c r="D604">
        <f>'Pivot MRIP 11"'!D607</f>
        <v>360.54753368000002</v>
      </c>
      <c r="E604">
        <f>'Pivot MRIP 11"'!E607</f>
        <v>1.1451011600942458</v>
      </c>
      <c r="F604">
        <f>'Pivot MRIP 11"'!F607</f>
        <v>4</v>
      </c>
      <c r="G604">
        <f>'Pivot MRIP 11"'!G607</f>
        <v>1.1509706008358707</v>
      </c>
      <c r="H604">
        <f t="shared" si="55"/>
        <v>414.97961146956095</v>
      </c>
      <c r="I604">
        <f t="shared" si="56"/>
        <v>475.19363450925363</v>
      </c>
    </row>
    <row r="605" spans="1:9" x14ac:dyDescent="0.25">
      <c r="A605">
        <f>'Pivot MRIP 11"'!A608</f>
        <v>2013</v>
      </c>
      <c r="B605" t="str">
        <f>'Pivot MRIP 11"'!B608</f>
        <v>1515620130824018</v>
      </c>
      <c r="C605">
        <f>'Pivot MRIP 11"'!C608</f>
        <v>360.54753368000002</v>
      </c>
      <c r="D605">
        <f>'Pivot MRIP 11"'!D608</f>
        <v>360.54753368000002</v>
      </c>
      <c r="E605">
        <f>'Pivot MRIP 11"'!E608</f>
        <v>0.84441310922369939</v>
      </c>
      <c r="F605">
        <f>'Pivot MRIP 11"'!F608</f>
        <v>9</v>
      </c>
      <c r="G605">
        <f>'Pivot MRIP 11"'!G608</f>
        <v>0.75485300417935375</v>
      </c>
      <c r="H605">
        <f t="shared" si="55"/>
        <v>272.16038894780473</v>
      </c>
      <c r="I605">
        <f t="shared" si="56"/>
        <v>229.81580023894713</v>
      </c>
    </row>
    <row r="606" spans="1:9" x14ac:dyDescent="0.25">
      <c r="A606">
        <f>'Pivot MRIP 11"'!A609</f>
        <v>2013</v>
      </c>
      <c r="B606" t="str">
        <f>'Pivot MRIP 11"'!B609</f>
        <v>1515620130824021</v>
      </c>
      <c r="C606">
        <f>'Pivot MRIP 11"'!C609</f>
        <v>779.13985577000005</v>
      </c>
      <c r="D606">
        <f>'Pivot MRIP 11"'!D609</f>
        <v>779.13985577000005</v>
      </c>
      <c r="E606">
        <f>'Pivot MRIP 11"'!E609</f>
        <v>0.84441310922369939</v>
      </c>
      <c r="F606">
        <f>'Pivot MRIP 11"'!F609</f>
        <v>3</v>
      </c>
      <c r="G606">
        <f>'Pivot MRIP 11"'!G609</f>
        <v>2.516176680597846E-2</v>
      </c>
      <c r="H606">
        <f t="shared" si="55"/>
        <v>19.60453536012843</v>
      </c>
      <c r="I606">
        <f t="shared" si="56"/>
        <v>16.554326658332005</v>
      </c>
    </row>
    <row r="607" spans="1:9" x14ac:dyDescent="0.25">
      <c r="A607">
        <f>'Pivot MRIP 11"'!A610</f>
        <v>2013</v>
      </c>
      <c r="B607" t="str">
        <f>'Pivot MRIP 11"'!B610</f>
        <v>1515620130824022</v>
      </c>
      <c r="C607">
        <f>'Pivot MRIP 11"'!C610</f>
        <v>360.54753368000002</v>
      </c>
      <c r="D607">
        <f>'Pivot MRIP 11"'!D610</f>
        <v>360.54753368000002</v>
      </c>
      <c r="E607">
        <f>'Pivot MRIP 11"'!E610</f>
        <v>0.97934492713705223</v>
      </c>
      <c r="F607">
        <f>'Pivot MRIP 11"'!F610</f>
        <v>9</v>
      </c>
      <c r="G607">
        <f>'Pivot MRIP 11"'!G610</f>
        <v>10.264198551462774</v>
      </c>
      <c r="H607">
        <f t="shared" si="55"/>
        <v>3700.7314729317322</v>
      </c>
      <c r="I607">
        <f t="shared" si="56"/>
        <v>3624.2925947121234</v>
      </c>
    </row>
    <row r="608" spans="1:9" x14ac:dyDescent="0.25">
      <c r="A608">
        <f>'Pivot MRIP 11"'!A611</f>
        <v>2013</v>
      </c>
      <c r="B608" t="str">
        <f>'Pivot MRIP 11"'!B611</f>
        <v>1515620130824025</v>
      </c>
      <c r="C608">
        <f>'Pivot MRIP 11"'!C611</f>
        <v>465.19561420000002</v>
      </c>
      <c r="D608">
        <f>'Pivot MRIP 11"'!D611</f>
        <v>465.19561420000002</v>
      </c>
      <c r="E608">
        <f>'Pivot MRIP 11"'!E611</f>
        <v>0.97650555503391578</v>
      </c>
      <c r="F608">
        <f>'Pivot MRIP 11"'!F611</f>
        <v>6</v>
      </c>
      <c r="G608">
        <f>'Pivot MRIP 11"'!G611</f>
        <v>5.6769326510597846</v>
      </c>
      <c r="H608">
        <f t="shared" si="55"/>
        <v>2640.884171381791</v>
      </c>
      <c r="I608">
        <f t="shared" si="56"/>
        <v>2578.8380635554586</v>
      </c>
    </row>
    <row r="609" spans="1:9" x14ac:dyDescent="0.25">
      <c r="A609">
        <f>'Pivot MRIP 11"'!A612</f>
        <v>2013</v>
      </c>
      <c r="B609" t="str">
        <f>'Pivot MRIP 11"'!B612</f>
        <v>1515620130824027</v>
      </c>
      <c r="C609">
        <f>'Pivot MRIP 11"'!C612</f>
        <v>360.54753368000002</v>
      </c>
      <c r="D609">
        <f>'Pivot MRIP 11"'!D612</f>
        <v>360.54753368000002</v>
      </c>
      <c r="E609">
        <f>'Pivot MRIP 11"'!E612</f>
        <v>1.2859716756974193</v>
      </c>
      <c r="F609">
        <f>'Pivot MRIP 11"'!F612</f>
        <v>9</v>
      </c>
      <c r="G609">
        <f>'Pivot MRIP 11"'!G612</f>
        <v>9.1509706008358709</v>
      </c>
      <c r="H609">
        <f t="shared" si="55"/>
        <v>3299.3598809095611</v>
      </c>
      <c r="I609">
        <f t="shared" si="56"/>
        <v>4242.8833547821059</v>
      </c>
    </row>
    <row r="610" spans="1:9" x14ac:dyDescent="0.25">
      <c r="A610">
        <f>'Pivot MRIP 11"'!A613</f>
        <v>2013</v>
      </c>
      <c r="B610" t="str">
        <f>'Pivot MRIP 11"'!B613</f>
        <v>1515620130824030</v>
      </c>
      <c r="C610">
        <f>'Pivot MRIP 11"'!C613</f>
        <v>674.49177525000005</v>
      </c>
      <c r="D610">
        <f>'Pivot MRIP 11"'!D613</f>
        <v>674.49177525000005</v>
      </c>
      <c r="E610">
        <f>'Pivot MRIP 11"'!E613</f>
        <v>1.0132324712223337</v>
      </c>
      <c r="F610">
        <f>'Pivot MRIP 11"'!F613</f>
        <v>10</v>
      </c>
      <c r="G610">
        <f>'Pivot MRIP 11"'!G613</f>
        <v>5.0877021505657627</v>
      </c>
      <c r="H610">
        <f t="shared" si="55"/>
        <v>3431.6132554783444</v>
      </c>
      <c r="I610">
        <f t="shared" si="56"/>
        <v>3477.0219791276404</v>
      </c>
    </row>
    <row r="611" spans="1:9" x14ac:dyDescent="0.25">
      <c r="A611">
        <f>'Pivot MRIP 11"'!A614</f>
        <v>2013</v>
      </c>
      <c r="B611" t="str">
        <f>'Pivot MRIP 11"'!B614</f>
        <v>1515620130824032</v>
      </c>
      <c r="C611">
        <f>'Pivot MRIP 11"'!C614</f>
        <v>465.19561420000002</v>
      </c>
      <c r="D611">
        <f>'Pivot MRIP 11"'!D614</f>
        <v>465.19561420000002</v>
      </c>
      <c r="E611">
        <f>'Pivot MRIP 11"'!E614</f>
        <v>0.84441310922369939</v>
      </c>
      <c r="F611">
        <f>'Pivot MRIP 11"'!F614</f>
        <v>6</v>
      </c>
      <c r="G611">
        <f>'Pivot MRIP 11"'!G614</f>
        <v>0.20129413444782768</v>
      </c>
      <c r="H611">
        <f t="shared" si="55"/>
        <v>93.641148509314576</v>
      </c>
      <c r="I611">
        <f t="shared" si="56"/>
        <v>79.0718133640285</v>
      </c>
    </row>
    <row r="612" spans="1:9" x14ac:dyDescent="0.25">
      <c r="A612">
        <f>'Pivot MRIP 11"'!A615</f>
        <v>2013</v>
      </c>
      <c r="B612" t="str">
        <f>'Pivot MRIP 11"'!B615</f>
        <v>1515620130824034</v>
      </c>
      <c r="C612">
        <f>'Pivot MRIP 11"'!C615</f>
        <v>569.84369473000004</v>
      </c>
      <c r="D612">
        <f>'Pivot MRIP 11"'!D615</f>
        <v>569.84369473000004</v>
      </c>
      <c r="E612">
        <f>'Pivot MRIP 11"'!E615</f>
        <v>0.84441310922369939</v>
      </c>
      <c r="F612">
        <f>'Pivot MRIP 11"'!F615</f>
        <v>4</v>
      </c>
      <c r="G612">
        <f>'Pivot MRIP 11"'!G615</f>
        <v>1.258088340298923E-2</v>
      </c>
      <c r="H612">
        <f t="shared" si="55"/>
        <v>7.1691370813267188</v>
      </c>
      <c r="I612">
        <f t="shared" si="56"/>
        <v>6.0537133332940121</v>
      </c>
    </row>
    <row r="613" spans="1:9" x14ac:dyDescent="0.25">
      <c r="A613">
        <f>'Pivot MRIP 11"'!A616</f>
        <v>2013</v>
      </c>
      <c r="B613" t="str">
        <f>'Pivot MRIP 11"'!B616</f>
        <v>1515620130824036</v>
      </c>
      <c r="C613">
        <f>'Pivot MRIP 11"'!C616</f>
        <v>500.07830770999999</v>
      </c>
      <c r="D613">
        <f>'Pivot MRIP 11"'!D616</f>
        <v>500.07830770999999</v>
      </c>
      <c r="E613">
        <f>'Pivot MRIP 11"'!E616</f>
        <v>1.3894588471467813</v>
      </c>
      <c r="F613">
        <f>'Pivot MRIP 11"'!F616</f>
        <v>15</v>
      </c>
      <c r="G613">
        <f>'Pivot MRIP 11"'!G616</f>
        <v>8.8530799396478272</v>
      </c>
      <c r="H613">
        <f t="shared" si="55"/>
        <v>4427.2332342404343</v>
      </c>
      <c r="I613">
        <f t="shared" si="56"/>
        <v>6151.4583856976296</v>
      </c>
    </row>
    <row r="614" spans="1:9" x14ac:dyDescent="0.25">
      <c r="A614">
        <f>'Pivot MRIP 11"'!A617</f>
        <v>2013</v>
      </c>
      <c r="B614" t="str">
        <f>'Pivot MRIP 11"'!B617</f>
        <v>1515620130824039</v>
      </c>
      <c r="C614">
        <f>'Pivot MRIP 11"'!C617</f>
        <v>639.60908173999997</v>
      </c>
      <c r="D614">
        <f>'Pivot MRIP 11"'!D617</f>
        <v>639.60908173999997</v>
      </c>
      <c r="E614">
        <f>'Pivot MRIP 11"'!E617</f>
        <v>1.0484602699946899</v>
      </c>
      <c r="F614">
        <f>'Pivot MRIP 11"'!F617</f>
        <v>21</v>
      </c>
      <c r="G614">
        <f>'Pivot MRIP 11"'!G617</f>
        <v>8.2692241884896784</v>
      </c>
      <c r="H614">
        <f t="shared" si="55"/>
        <v>5289.0708899020792</v>
      </c>
      <c r="I614">
        <f t="shared" si="56"/>
        <v>5545.3806932477883</v>
      </c>
    </row>
    <row r="615" spans="1:9" x14ac:dyDescent="0.25">
      <c r="A615">
        <f>'Pivot MRIP 11"'!A618</f>
        <v>2013</v>
      </c>
      <c r="B615" t="str">
        <f>'Pivot MRIP 11"'!B618</f>
        <v>1515620130824042</v>
      </c>
      <c r="C615">
        <f>'Pivot MRIP 11"'!C618</f>
        <v>465.19561420000002</v>
      </c>
      <c r="D615">
        <f>'Pivot MRIP 11"'!D618</f>
        <v>465.19561420000002</v>
      </c>
      <c r="E615">
        <f>'Pivot MRIP 11"'!E618</f>
        <v>0.84877970943631253</v>
      </c>
      <c r="F615">
        <f>'Pivot MRIP 11"'!F618</f>
        <v>3</v>
      </c>
      <c r="G615">
        <f>'Pivot MRIP 11"'!G618</f>
        <v>3.1001799903</v>
      </c>
      <c r="H615">
        <f t="shared" si="55"/>
        <v>1442.1901347181586</v>
      </c>
      <c r="I615">
        <f t="shared" si="56"/>
        <v>1224.101723497995</v>
      </c>
    </row>
    <row r="616" spans="1:9" x14ac:dyDescent="0.25">
      <c r="A616">
        <f>'Pivot MRIP 11"'!A619</f>
        <v>2013</v>
      </c>
      <c r="B616" t="str">
        <f>'Pivot MRIP 11"'!B619</f>
        <v>1515620130830001</v>
      </c>
      <c r="C616">
        <f>'Pivot MRIP 11"'!C619</f>
        <v>1575.7919488</v>
      </c>
      <c r="D616">
        <f>'Pivot MRIP 11"'!D619</f>
        <v>1575.7919488</v>
      </c>
      <c r="E616">
        <f>'Pivot MRIP 11"'!E619</f>
        <v>0.84441310922369928</v>
      </c>
      <c r="F616">
        <f>'Pivot MRIP 11"'!F619</f>
        <v>9</v>
      </c>
      <c r="G616">
        <f>'Pivot MRIP 11"'!G619</f>
        <v>7.5485300417935386E-2</v>
      </c>
      <c r="H616">
        <f t="shared" si="55"/>
        <v>118.94912865133186</v>
      </c>
      <c r="I616">
        <f t="shared" si="56"/>
        <v>100.44220356392094</v>
      </c>
    </row>
    <row r="617" spans="1:9" x14ac:dyDescent="0.25">
      <c r="A617">
        <f>'Pivot MRIP 11"'!A620</f>
        <v>2013</v>
      </c>
      <c r="B617" t="str">
        <f>'Pivot MRIP 11"'!B620</f>
        <v>1515620130906001</v>
      </c>
      <c r="C617">
        <f>'Pivot MRIP 11"'!C620</f>
        <v>531.38763830000005</v>
      </c>
      <c r="D617">
        <f>'Pivot MRIP 11"'!D620</f>
        <v>531.38763830000005</v>
      </c>
      <c r="E617">
        <f>'Pivot MRIP 11"'!E620</f>
        <v>0.84441310922369928</v>
      </c>
      <c r="F617">
        <f>'Pivot MRIP 11"'!F620</f>
        <v>4</v>
      </c>
      <c r="G617">
        <f>'Pivot MRIP 11"'!G620</f>
        <v>0.15097060083587077</v>
      </c>
      <c r="H617">
        <f t="shared" si="55"/>
        <v>80.223911030905384</v>
      </c>
      <c r="I617">
        <f t="shared" si="56"/>
        <v>67.742122147692243</v>
      </c>
    </row>
    <row r="618" spans="1:9" x14ac:dyDescent="0.25">
      <c r="A618">
        <f>'Pivot MRIP 11"'!A621</f>
        <v>2013</v>
      </c>
      <c r="B618" t="str">
        <f>'Pivot MRIP 11"'!B621</f>
        <v>1515620130906005</v>
      </c>
      <c r="C618">
        <f>'Pivot MRIP 11"'!C621</f>
        <v>531.38763830000005</v>
      </c>
      <c r="D618">
        <f>'Pivot MRIP 11"'!D621</f>
        <v>531.38763830000005</v>
      </c>
      <c r="E618">
        <f>'Pivot MRIP 11"'!E621</f>
        <v>0.84441310922369939</v>
      </c>
      <c r="F618">
        <f>'Pivot MRIP 11"'!F621</f>
        <v>4</v>
      </c>
      <c r="G618">
        <f>'Pivot MRIP 11"'!G621</f>
        <v>5.0323533611956919E-2</v>
      </c>
      <c r="H618">
        <f t="shared" si="55"/>
        <v>26.74130367696846</v>
      </c>
      <c r="I618">
        <f t="shared" si="56"/>
        <v>22.580707382564082</v>
      </c>
    </row>
    <row r="619" spans="1:9" x14ac:dyDescent="0.25">
      <c r="A619">
        <f>'Pivot MRIP 11"'!A622</f>
        <v>2013</v>
      </c>
      <c r="B619" t="str">
        <f>'Pivot MRIP 11"'!B622</f>
        <v>1515620130906018</v>
      </c>
      <c r="C619">
        <f>'Pivot MRIP 11"'!C622</f>
        <v>531.38763830000005</v>
      </c>
      <c r="D619">
        <f>'Pivot MRIP 11"'!D622</f>
        <v>531.38763830000005</v>
      </c>
      <c r="E619">
        <f>'Pivot MRIP 11"'!E622</f>
        <v>0.84441310922369928</v>
      </c>
      <c r="F619">
        <f>'Pivot MRIP 11"'!F622</f>
        <v>1</v>
      </c>
      <c r="G619">
        <f>'Pivot MRIP 11"'!G622</f>
        <v>3.7742650208967693E-2</v>
      </c>
      <c r="H619">
        <f t="shared" si="55"/>
        <v>20.055977757726346</v>
      </c>
      <c r="I619">
        <f t="shared" si="56"/>
        <v>16.935530536923061</v>
      </c>
    </row>
    <row r="620" spans="1:9" x14ac:dyDescent="0.25">
      <c r="A620">
        <f>'Pivot MRIP 11"'!A623</f>
        <v>2013</v>
      </c>
      <c r="B620" t="str">
        <f>'Pivot MRIP 11"'!B623</f>
        <v>1515620130911008</v>
      </c>
      <c r="C620">
        <f>'Pivot MRIP 11"'!C623</f>
        <v>659.32891197000004</v>
      </c>
      <c r="D620">
        <f>'Pivot MRIP 11"'!D623</f>
        <v>659.32891197000004</v>
      </c>
      <c r="E620">
        <f>'Pivot MRIP 11"'!E623</f>
        <v>0.84441310922369939</v>
      </c>
      <c r="F620">
        <f>'Pivot MRIP 11"'!F623</f>
        <v>2</v>
      </c>
      <c r="G620">
        <f>'Pivot MRIP 11"'!G623</f>
        <v>2.516176680597846E-2</v>
      </c>
      <c r="H620">
        <f t="shared" si="55"/>
        <v>16.589880331428642</v>
      </c>
      <c r="I620">
        <f t="shared" si="56"/>
        <v>14.008712432310755</v>
      </c>
    </row>
    <row r="621" spans="1:9" x14ac:dyDescent="0.25">
      <c r="A621">
        <f>'Pivot MRIP 11"'!A624</f>
        <v>2013</v>
      </c>
      <c r="B621" t="str">
        <f>'Pivot MRIP 11"'!B624</f>
        <v>1515620130915003</v>
      </c>
      <c r="C621">
        <f>'Pivot MRIP 11"'!C624</f>
        <v>830.74002922</v>
      </c>
      <c r="D621">
        <f>'Pivot MRIP 11"'!D624</f>
        <v>830.74002922</v>
      </c>
      <c r="E621">
        <f>'Pivot MRIP 11"'!E624</f>
        <v>0.84441310922369939</v>
      </c>
      <c r="F621">
        <f>'Pivot MRIP 11"'!F624</f>
        <v>2</v>
      </c>
      <c r="G621">
        <f>'Pivot MRIP 11"'!G624</f>
        <v>2.516176680597846E-2</v>
      </c>
      <c r="H621">
        <f t="shared" si="55"/>
        <v>20.902886891625371</v>
      </c>
      <c r="I621">
        <f t="shared" si="56"/>
        <v>17.650671711908689</v>
      </c>
    </row>
    <row r="622" spans="1:9" x14ac:dyDescent="0.25">
      <c r="A622">
        <f>'Pivot MRIP 11"'!A625</f>
        <v>2013</v>
      </c>
      <c r="B622" t="str">
        <f>'Pivot MRIP 11"'!B625</f>
        <v>1515620130915010</v>
      </c>
      <c r="C622">
        <f>'Pivot MRIP 11"'!C625</f>
        <v>830.74002922</v>
      </c>
      <c r="D622">
        <f>'Pivot MRIP 11"'!D625</f>
        <v>830.74002922</v>
      </c>
      <c r="E622">
        <f>'Pivot MRIP 11"'!E625</f>
        <v>0.84441310922369939</v>
      </c>
      <c r="F622">
        <f>'Pivot MRIP 11"'!F625</f>
        <v>3</v>
      </c>
      <c r="G622">
        <f>'Pivot MRIP 11"'!G625</f>
        <v>1.258088340298923E-2</v>
      </c>
      <c r="H622">
        <f t="shared" si="55"/>
        <v>10.451443445812686</v>
      </c>
      <c r="I622">
        <f t="shared" si="56"/>
        <v>8.8253358559543447</v>
      </c>
    </row>
    <row r="623" spans="1:9" x14ac:dyDescent="0.25">
      <c r="A623">
        <f>'Pivot MRIP 11"'!A626</f>
        <v>2013</v>
      </c>
      <c r="B623" t="str">
        <f>'Pivot MRIP 11"'!B626</f>
        <v>1515620130915016</v>
      </c>
      <c r="C623">
        <f>'Pivot MRIP 11"'!C626</f>
        <v>830.74002922</v>
      </c>
      <c r="D623">
        <f>'Pivot MRIP 11"'!D626</f>
        <v>830.74002922</v>
      </c>
      <c r="E623">
        <f>'Pivot MRIP 11"'!E626</f>
        <v>0.84441310922369928</v>
      </c>
      <c r="F623">
        <f>'Pivot MRIP 11"'!F626</f>
        <v>2</v>
      </c>
      <c r="G623">
        <f>'Pivot MRIP 11"'!G626</f>
        <v>8.8066183820924612E-2</v>
      </c>
      <c r="H623">
        <f t="shared" si="55"/>
        <v>73.1601041206888</v>
      </c>
      <c r="I623">
        <f t="shared" si="56"/>
        <v>61.7773509916804</v>
      </c>
    </row>
    <row r="624" spans="1:9" x14ac:dyDescent="0.25">
      <c r="A624">
        <f>'Pivot MRIP 11"'!A627</f>
        <v>2013</v>
      </c>
      <c r="B624" t="str">
        <f>'Pivot MRIP 11"'!B627</f>
        <v>1515620130915018</v>
      </c>
      <c r="C624">
        <f>'Pivot MRIP 11"'!C627</f>
        <v>830.74002922</v>
      </c>
      <c r="D624">
        <f>'Pivot MRIP 11"'!D627</f>
        <v>830.74002922</v>
      </c>
      <c r="E624">
        <f>'Pivot MRIP 11"'!E627</f>
        <v>0.84441310922369939</v>
      </c>
      <c r="F624">
        <f>'Pivot MRIP 11"'!F627</f>
        <v>3</v>
      </c>
      <c r="G624">
        <f>'Pivot MRIP 11"'!G627</f>
        <v>2.516176680597846E-2</v>
      </c>
      <c r="H624">
        <f t="shared" si="55"/>
        <v>20.902886891625371</v>
      </c>
      <c r="I624">
        <f t="shared" si="56"/>
        <v>17.650671711908689</v>
      </c>
    </row>
    <row r="625" spans="1:9" x14ac:dyDescent="0.25">
      <c r="A625">
        <f>'Pivot MRIP 11"'!A628</f>
        <v>2013</v>
      </c>
      <c r="B625" t="str">
        <f>'Pivot MRIP 11"'!B628</f>
        <v>1515620130928003</v>
      </c>
      <c r="C625">
        <f>'Pivot MRIP 11"'!C628</f>
        <v>1040.8604912000001</v>
      </c>
      <c r="D625">
        <f>'Pivot MRIP 11"'!D628</f>
        <v>1040.8604912000001</v>
      </c>
      <c r="E625">
        <f>'Pivot MRIP 11"'!E628</f>
        <v>0.84441310922369939</v>
      </c>
      <c r="F625">
        <f>'Pivot MRIP 11"'!F628</f>
        <v>2</v>
      </c>
      <c r="G625">
        <f>'Pivot MRIP 11"'!G628</f>
        <v>2.516176680597846E-2</v>
      </c>
      <c r="H625">
        <f t="shared" si="55"/>
        <v>26.189888957130595</v>
      </c>
      <c r="I625">
        <f t="shared" si="56"/>
        <v>22.115085564514075</v>
      </c>
    </row>
    <row r="626" spans="1:9" x14ac:dyDescent="0.25">
      <c r="A626">
        <f>'Pivot MRIP 11"'!A629</f>
        <v>2013</v>
      </c>
      <c r="B626" t="str">
        <f>'Pivot MRIP 11"'!B629</f>
        <v>1515620131012001</v>
      </c>
      <c r="C626">
        <f>'Pivot MRIP 11"'!C629</f>
        <v>30.958048460999997</v>
      </c>
      <c r="D626">
        <f>'Pivot MRIP 11"'!D629</f>
        <v>30.958048460999997</v>
      </c>
      <c r="E626">
        <f>'Pivot MRIP 11"'!E629</f>
        <v>0.84441310922369939</v>
      </c>
      <c r="F626">
        <f>'Pivot MRIP 11"'!F629</f>
        <v>25</v>
      </c>
      <c r="G626">
        <f>'Pivot MRIP 11"'!G629</f>
        <v>0.23903678465679537</v>
      </c>
      <c r="H626">
        <f t="shared" si="55"/>
        <v>7.4001123633666914</v>
      </c>
      <c r="I626">
        <f t="shared" si="56"/>
        <v>6.2487518893552059</v>
      </c>
    </row>
    <row r="627" spans="1:9" x14ac:dyDescent="0.25">
      <c r="A627">
        <f>'Pivot MRIP 11"'!A630</f>
        <v>2013</v>
      </c>
      <c r="B627" t="str">
        <f>'Pivot MRIP 11"'!B630</f>
        <v>1515620131109004</v>
      </c>
      <c r="C627">
        <f>'Pivot MRIP 11"'!C630</f>
        <v>1963.6346136</v>
      </c>
      <c r="D627">
        <f>'Pivot MRIP 11"'!D630</f>
        <v>1963.6346136</v>
      </c>
      <c r="E627">
        <f>'Pivot MRIP 11"'!E630</f>
        <v>0.84441310922369928</v>
      </c>
      <c r="F627">
        <f>'Pivot MRIP 11"'!F630</f>
        <v>4</v>
      </c>
      <c r="G627">
        <f>'Pivot MRIP 11"'!G630</f>
        <v>0.15097060083587077</v>
      </c>
      <c r="H627">
        <f t="shared" si="55"/>
        <v>296.45109743730495</v>
      </c>
      <c r="I627">
        <f t="shared" si="56"/>
        <v>250.32719291981249</v>
      </c>
    </row>
    <row r="628" spans="1:9" x14ac:dyDescent="0.25">
      <c r="A628">
        <f>'Pivot MRIP 11"'!A631</f>
        <v>2013</v>
      </c>
      <c r="B628" t="str">
        <f>'Pivot MRIP 11"'!B631</f>
        <v>1515620131207004</v>
      </c>
      <c r="C628">
        <f>'Pivot MRIP 11"'!C631</f>
        <v>1304.3759858000001</v>
      </c>
      <c r="D628">
        <f>'Pivot MRIP 11"'!D631</f>
        <v>1304.3759858000001</v>
      </c>
      <c r="E628">
        <f>'Pivot MRIP 11"'!E631</f>
        <v>0.84441310922369939</v>
      </c>
      <c r="F628">
        <f>'Pivot MRIP 11"'!F631</f>
        <v>3</v>
      </c>
      <c r="G628">
        <f>'Pivot MRIP 11"'!G631</f>
        <v>1.258088340298923E-2</v>
      </c>
      <c r="H628">
        <f t="shared" si="55"/>
        <v>16.410202191008935</v>
      </c>
      <c r="I628">
        <f t="shared" si="56"/>
        <v>13.856989855099419</v>
      </c>
    </row>
    <row r="629" spans="1:9" x14ac:dyDescent="0.25">
      <c r="A629">
        <f>'Pivot MRIP 11"'!A632</f>
        <v>2013</v>
      </c>
      <c r="B629" t="str">
        <f>'Pivot MRIP 11"'!B632</f>
        <v>1515620131207012</v>
      </c>
      <c r="C629">
        <f>'Pivot MRIP 11"'!C632</f>
        <v>1304.3759858000001</v>
      </c>
      <c r="D629">
        <f>'Pivot MRIP 11"'!D632</f>
        <v>1304.3759858000001</v>
      </c>
      <c r="E629">
        <f>'Pivot MRIP 11"'!E632</f>
        <v>0.84441310922369939</v>
      </c>
      <c r="F629">
        <f>'Pivot MRIP 11"'!F632</f>
        <v>3</v>
      </c>
      <c r="G629">
        <f>'Pivot MRIP 11"'!G632</f>
        <v>1.258088340298923E-2</v>
      </c>
      <c r="H629">
        <f t="shared" si="55"/>
        <v>16.410202191008935</v>
      </c>
      <c r="I629">
        <f t="shared" si="56"/>
        <v>13.856989855099419</v>
      </c>
    </row>
    <row r="630" spans="1:9" x14ac:dyDescent="0.25">
      <c r="A630">
        <f>'Pivot MRIP 11"'!A633</f>
        <v>2013</v>
      </c>
      <c r="B630" t="str">
        <f>'Pivot MRIP 11"'!B633</f>
        <v>1515620131220013</v>
      </c>
      <c r="C630">
        <f>'Pivot MRIP 11"'!C633</f>
        <v>1065.6147648000001</v>
      </c>
      <c r="D630">
        <f>'Pivot MRIP 11"'!D633</f>
        <v>1065.6147648000001</v>
      </c>
      <c r="E630">
        <f>'Pivot MRIP 11"'!E633</f>
        <v>0.84441310922369928</v>
      </c>
      <c r="F630">
        <f>'Pivot MRIP 11"'!F633</f>
        <v>1</v>
      </c>
      <c r="G630">
        <f>'Pivot MRIP 11"'!G633</f>
        <v>3.7742650208967693E-2</v>
      </c>
      <c r="H630">
        <f t="shared" si="55"/>
        <v>40.21912532535778</v>
      </c>
      <c r="I630">
        <f t="shared" si="56"/>
        <v>33.961556666242991</v>
      </c>
    </row>
    <row r="631" spans="1:9" x14ac:dyDescent="0.25">
      <c r="A631">
        <f>'Pivot MRIP 11"'!A634</f>
        <v>2013</v>
      </c>
      <c r="B631" t="str">
        <f>'Pivot MRIP 11"'!B634</f>
        <v>1530420130112006</v>
      </c>
      <c r="C631">
        <f>'Pivot MRIP 11"'!C634</f>
        <v>94.698955431000002</v>
      </c>
      <c r="D631">
        <f>'Pivot MRIP 11"'!D634</f>
        <v>94.698955431000002</v>
      </c>
      <c r="E631">
        <f>'Pivot MRIP 11"'!E634</f>
        <v>0.84441310922369939</v>
      </c>
      <c r="F631">
        <f>'Pivot MRIP 11"'!F634</f>
        <v>12</v>
      </c>
      <c r="G631">
        <f>'Pivot MRIP 11"'!G634</f>
        <v>6.2904417014946146E-2</v>
      </c>
      <c r="H631">
        <f t="shared" si="55"/>
        <v>5.9569825833114232</v>
      </c>
      <c r="I631">
        <f t="shared" si="56"/>
        <v>5.0301541847654239</v>
      </c>
    </row>
    <row r="632" spans="1:9" x14ac:dyDescent="0.25">
      <c r="A632">
        <f>'Pivot MRIP 11"'!A635</f>
        <v>2013</v>
      </c>
      <c r="B632" t="str">
        <f>'Pivot MRIP 11"'!B635</f>
        <v>1530420130518067</v>
      </c>
      <c r="C632">
        <f>'Pivot MRIP 11"'!C635</f>
        <v>117.78932408</v>
      </c>
      <c r="D632">
        <f>'Pivot MRIP 11"'!D635</f>
        <v>117.78932408</v>
      </c>
      <c r="E632">
        <f>'Pivot MRIP 11"'!E635</f>
        <v>0.84441310922369939</v>
      </c>
      <c r="F632">
        <f>'Pivot MRIP 11"'!F635</f>
        <v>16</v>
      </c>
      <c r="G632">
        <f>'Pivot MRIP 11"'!G635</f>
        <v>0.20129413444782768</v>
      </c>
      <c r="H632">
        <f t="shared" si="55"/>
        <v>23.710300037878266</v>
      </c>
      <c r="I632">
        <f t="shared" si="56"/>
        <v>20.021288175611584</v>
      </c>
    </row>
    <row r="633" spans="1:9" x14ac:dyDescent="0.25">
      <c r="A633">
        <f>'Pivot MRIP 11"'!A636</f>
        <v>2013</v>
      </c>
      <c r="B633" t="str">
        <f>'Pivot MRIP 11"'!B636</f>
        <v>1530420130518078</v>
      </c>
      <c r="C633">
        <f>'Pivot MRIP 11"'!C636</f>
        <v>117.78932408</v>
      </c>
      <c r="D633">
        <f>'Pivot MRIP 11"'!D636</f>
        <v>117.78932408</v>
      </c>
      <c r="E633">
        <f>'Pivot MRIP 11"'!E636</f>
        <v>0.84441310922369939</v>
      </c>
      <c r="F633">
        <f>'Pivot MRIP 11"'!F636</f>
        <v>3</v>
      </c>
      <c r="G633">
        <f>'Pivot MRIP 11"'!G636</f>
        <v>1.258088340298923E-2</v>
      </c>
      <c r="H633">
        <f t="shared" si="55"/>
        <v>1.4818937523673916</v>
      </c>
      <c r="I633">
        <f t="shared" si="56"/>
        <v>1.251330510975724</v>
      </c>
    </row>
    <row r="634" spans="1:9" x14ac:dyDescent="0.25">
      <c r="A634">
        <f>'Pivot MRIP 11"'!A637</f>
        <v>2013</v>
      </c>
      <c r="B634" t="str">
        <f>'Pivot MRIP 11"'!B637</f>
        <v>1530420130518093</v>
      </c>
      <c r="C634">
        <f>'Pivot MRIP 11"'!C637</f>
        <v>117.78932408</v>
      </c>
      <c r="D634">
        <f>'Pivot MRIP 11"'!D637</f>
        <v>117.78932408</v>
      </c>
      <c r="E634">
        <f>'Pivot MRIP 11"'!E637</f>
        <v>0.84441310922369939</v>
      </c>
      <c r="F634">
        <f>'Pivot MRIP 11"'!F637</f>
        <v>3</v>
      </c>
      <c r="G634">
        <f>'Pivot MRIP 11"'!G637</f>
        <v>1.258088340298923E-2</v>
      </c>
      <c r="H634">
        <f t="shared" si="55"/>
        <v>1.4818937523673916</v>
      </c>
      <c r="I634">
        <f t="shared" si="56"/>
        <v>1.251330510975724</v>
      </c>
    </row>
    <row r="635" spans="1:9" x14ac:dyDescent="0.25">
      <c r="A635">
        <f>'Pivot MRIP 11"'!A638</f>
        <v>2013</v>
      </c>
      <c r="B635" t="str">
        <f>'Pivot MRIP 11"'!B638</f>
        <v>1530420130518104</v>
      </c>
      <c r="C635">
        <f>'Pivot MRIP 11"'!C638</f>
        <v>117.78932408</v>
      </c>
      <c r="D635">
        <f>'Pivot MRIP 11"'!D638</f>
        <v>117.78932408</v>
      </c>
      <c r="E635">
        <f>'Pivot MRIP 11"'!E638</f>
        <v>0.84441310922369939</v>
      </c>
      <c r="F635">
        <f>'Pivot MRIP 11"'!F638</f>
        <v>4</v>
      </c>
      <c r="G635">
        <f>'Pivot MRIP 11"'!G638</f>
        <v>1.258088340298923E-2</v>
      </c>
      <c r="H635">
        <f t="shared" si="55"/>
        <v>1.4818937523673916</v>
      </c>
      <c r="I635">
        <f t="shared" si="56"/>
        <v>1.251330510975724</v>
      </c>
    </row>
    <row r="636" spans="1:9" x14ac:dyDescent="0.25">
      <c r="A636">
        <f>'Pivot MRIP 11"'!A639</f>
        <v>2013</v>
      </c>
      <c r="B636" t="str">
        <f>'Pivot MRIP 11"'!B639</f>
        <v>1530420130518111</v>
      </c>
      <c r="C636">
        <f>'Pivot MRIP 11"'!C639</f>
        <v>117.78932408</v>
      </c>
      <c r="D636">
        <f>'Pivot MRIP 11"'!D639</f>
        <v>117.78932408</v>
      </c>
      <c r="E636">
        <f>'Pivot MRIP 11"'!E639</f>
        <v>0.84441310922369928</v>
      </c>
      <c r="F636">
        <f>'Pivot MRIP 11"'!F639</f>
        <v>6</v>
      </c>
      <c r="G636">
        <f>'Pivot MRIP 11"'!G639</f>
        <v>3.7742650208967693E-2</v>
      </c>
      <c r="H636">
        <f t="shared" si="55"/>
        <v>4.4456812571021755</v>
      </c>
      <c r="I636">
        <f t="shared" si="56"/>
        <v>3.7539915329271722</v>
      </c>
    </row>
    <row r="637" spans="1:9" x14ac:dyDescent="0.25">
      <c r="A637">
        <f>'Pivot MRIP 11"'!A640</f>
        <v>2013</v>
      </c>
      <c r="B637" t="str">
        <f>'Pivot MRIP 11"'!B640</f>
        <v>1530420130804008</v>
      </c>
      <c r="C637">
        <f>'Pivot MRIP 11"'!C640</f>
        <v>656.39450472999999</v>
      </c>
      <c r="D637">
        <f>'Pivot MRIP 11"'!D640</f>
        <v>656.39450472999999</v>
      </c>
      <c r="E637">
        <f>'Pivot MRIP 11"'!E640</f>
        <v>0.84441310922369939</v>
      </c>
      <c r="F637">
        <f>'Pivot MRIP 11"'!F640</f>
        <v>2</v>
      </c>
      <c r="G637">
        <f>'Pivot MRIP 11"'!G640</f>
        <v>1.258088340298923E-2</v>
      </c>
      <c r="H637">
        <f t="shared" si="55"/>
        <v>8.2580227303709925</v>
      </c>
      <c r="I637">
        <f t="shared" si="56"/>
        <v>6.9731826497925535</v>
      </c>
    </row>
    <row r="638" spans="1:9" x14ac:dyDescent="0.25">
      <c r="A638">
        <f>'Pivot MRIP 11"'!A641</f>
        <v>2013</v>
      </c>
      <c r="B638" t="str">
        <f>'Pivot MRIP 11"'!B641</f>
        <v>1530420130804012</v>
      </c>
      <c r="C638">
        <f>'Pivot MRIP 11"'!C641</f>
        <v>656.39450472999999</v>
      </c>
      <c r="D638">
        <f>'Pivot MRIP 11"'!D641</f>
        <v>656.39450472999999</v>
      </c>
      <c r="E638">
        <f>'Pivot MRIP 11"'!E641</f>
        <v>1.377429399014459</v>
      </c>
      <c r="F638">
        <f>'Pivot MRIP 11"'!F641</f>
        <v>9</v>
      </c>
      <c r="G638">
        <f>'Pivot MRIP 11"'!G641</f>
        <v>2.1258088340298924</v>
      </c>
      <c r="H638">
        <f t="shared" si="55"/>
        <v>1395.36923676371</v>
      </c>
      <c r="I638">
        <f t="shared" si="56"/>
        <v>1922.0226091987015</v>
      </c>
    </row>
    <row r="639" spans="1:9" x14ac:dyDescent="0.25">
      <c r="A639">
        <f>'Pivot MRIP 11"'!A642</f>
        <v>2013</v>
      </c>
      <c r="B639" t="str">
        <f>'Pivot MRIP 11"'!B642</f>
        <v>1530420130804019</v>
      </c>
      <c r="C639">
        <f>'Pivot MRIP 11"'!C642</f>
        <v>656.39450472999999</v>
      </c>
      <c r="D639">
        <f>'Pivot MRIP 11"'!D642</f>
        <v>656.39450472999999</v>
      </c>
      <c r="E639">
        <f>'Pivot MRIP 11"'!E642</f>
        <v>0.76659586592479223</v>
      </c>
      <c r="F639">
        <f>'Pivot MRIP 11"'!F642</f>
        <v>6</v>
      </c>
      <c r="G639">
        <f>'Pivot MRIP 11"'!G642</f>
        <v>8.050323533611957</v>
      </c>
      <c r="H639">
        <f t="shared" si="55"/>
        <v>5284.1881287614842</v>
      </c>
      <c r="I639">
        <f t="shared" si="56"/>
        <v>4050.8367742774176</v>
      </c>
    </row>
    <row r="640" spans="1:9" x14ac:dyDescent="0.25">
      <c r="A640">
        <f>'Pivot MRIP 11"'!A643</f>
        <v>2013</v>
      </c>
      <c r="B640" t="str">
        <f>'Pivot MRIP 11"'!B643</f>
        <v>1530420130804022</v>
      </c>
      <c r="C640">
        <f>'Pivot MRIP 11"'!C643</f>
        <v>656.39450472999999</v>
      </c>
      <c r="D640">
        <f>'Pivot MRIP 11"'!D643</f>
        <v>656.39450472999999</v>
      </c>
      <c r="E640">
        <f>'Pivot MRIP 11"'!E643</f>
        <v>1.1890509330391115</v>
      </c>
      <c r="F640">
        <f>'Pivot MRIP 11"'!F643</f>
        <v>15</v>
      </c>
      <c r="G640">
        <f>'Pivot MRIP 11"'!G643</f>
        <v>3.0125808834029892</v>
      </c>
      <c r="H640">
        <f t="shared" si="55"/>
        <v>1977.4415369203709</v>
      </c>
      <c r="I640">
        <f t="shared" si="56"/>
        <v>2351.2787045054615</v>
      </c>
    </row>
    <row r="641" spans="1:9" x14ac:dyDescent="0.25">
      <c r="A641">
        <f>'Pivot MRIP 11"'!A644</f>
        <v>2013</v>
      </c>
      <c r="B641" t="str">
        <f>'Pivot MRIP 11"'!B644</f>
        <v>1530420130811001</v>
      </c>
      <c r="C641">
        <f>'Pivot MRIP 11"'!C644</f>
        <v>1507.158529</v>
      </c>
      <c r="D641">
        <f>'Pivot MRIP 11"'!D644</f>
        <v>1507.158529</v>
      </c>
      <c r="E641">
        <f>'Pivot MRIP 11"'!E644</f>
        <v>0.66138678655463268</v>
      </c>
      <c r="F641">
        <f>'Pivot MRIP 11"'!F644</f>
        <v>4</v>
      </c>
      <c r="G641">
        <f>'Pivot MRIP 11"'!G644</f>
        <v>1</v>
      </c>
      <c r="H641">
        <f t="shared" si="55"/>
        <v>1507.158529</v>
      </c>
      <c r="I641">
        <f t="shared" si="56"/>
        <v>996.81473632371717</v>
      </c>
    </row>
    <row r="642" spans="1:9" x14ac:dyDescent="0.25">
      <c r="A642">
        <f>'Pivot MRIP 11"'!A645</f>
        <v>2013</v>
      </c>
      <c r="B642" t="str">
        <f>'Pivot MRIP 11"'!B645</f>
        <v>1530420130811007</v>
      </c>
      <c r="C642">
        <f>'Pivot MRIP 11"'!C645</f>
        <v>1507.158529</v>
      </c>
      <c r="D642">
        <f>'Pivot MRIP 11"'!D645</f>
        <v>1507.158529</v>
      </c>
      <c r="E642">
        <f>'Pivot MRIP 11"'!E645</f>
        <v>0.84441310922369939</v>
      </c>
      <c r="F642">
        <f>'Pivot MRIP 11"'!F645</f>
        <v>4</v>
      </c>
      <c r="G642">
        <f>'Pivot MRIP 11"'!G645</f>
        <v>1.258088340298923E-2</v>
      </c>
      <c r="H642">
        <f t="shared" ref="H642:H705" si="57">G642*C642</f>
        <v>18.961385723169762</v>
      </c>
      <c r="I642">
        <f t="shared" ref="I642:I705" si="58">E642*H642</f>
        <v>16.011242673691644</v>
      </c>
    </row>
    <row r="643" spans="1:9" x14ac:dyDescent="0.25">
      <c r="A643">
        <f>'Pivot MRIP 11"'!A646</f>
        <v>2013</v>
      </c>
      <c r="B643" t="str">
        <f>'Pivot MRIP 11"'!B646</f>
        <v>1530420130811017</v>
      </c>
      <c r="C643">
        <f>'Pivot MRIP 11"'!C646</f>
        <v>1507.158529</v>
      </c>
      <c r="D643">
        <f>'Pivot MRIP 11"'!D646</f>
        <v>1507.158529</v>
      </c>
      <c r="E643">
        <f>'Pivot MRIP 11"'!E646</f>
        <v>0.84441310922369939</v>
      </c>
      <c r="F643">
        <f>'Pivot MRIP 11"'!F646</f>
        <v>4</v>
      </c>
      <c r="G643">
        <f>'Pivot MRIP 11"'!G646</f>
        <v>0.10064706722391384</v>
      </c>
      <c r="H643">
        <f t="shared" si="57"/>
        <v>151.6910857853581</v>
      </c>
      <c r="I643">
        <f t="shared" si="58"/>
        <v>128.08994138953315</v>
      </c>
    </row>
    <row r="644" spans="1:9" x14ac:dyDescent="0.25">
      <c r="A644">
        <f>'Pivot MRIP 11"'!A647</f>
        <v>2013</v>
      </c>
      <c r="B644" t="str">
        <f>'Pivot MRIP 11"'!B647</f>
        <v>1530420130908011</v>
      </c>
      <c r="C644">
        <f>'Pivot MRIP 11"'!C647</f>
        <v>10.068653126999999</v>
      </c>
      <c r="D644">
        <f>'Pivot MRIP 11"'!D647</f>
        <v>10.068653126999999</v>
      </c>
      <c r="E644">
        <f>'Pivot MRIP 11"'!E647</f>
        <v>1.0988667499179785</v>
      </c>
      <c r="F644">
        <f>'Pivot MRIP 11"'!F647</f>
        <v>20</v>
      </c>
      <c r="G644">
        <f>'Pivot MRIP 11"'!G647</f>
        <v>11.303340719835871</v>
      </c>
      <c r="H644">
        <f t="shared" si="57"/>
        <v>113.80941688432186</v>
      </c>
      <c r="I644">
        <f t="shared" si="58"/>
        <v>125.06138404173507</v>
      </c>
    </row>
    <row r="645" spans="1:9" x14ac:dyDescent="0.25">
      <c r="A645">
        <f>'Pivot MRIP 11"'!A648</f>
        <v>2013</v>
      </c>
      <c r="B645" t="str">
        <f>'Pivot MRIP 11"'!B648</f>
        <v>1530420131001008</v>
      </c>
      <c r="C645">
        <f>'Pivot MRIP 11"'!C648</f>
        <v>1198.1655330999999</v>
      </c>
      <c r="D645">
        <f>'Pivot MRIP 11"'!D648</f>
        <v>1198.1655330999999</v>
      </c>
      <c r="E645">
        <f>'Pivot MRIP 11"'!E648</f>
        <v>0.84441310922369939</v>
      </c>
      <c r="F645">
        <f>'Pivot MRIP 11"'!F648</f>
        <v>2</v>
      </c>
      <c r="G645">
        <f>'Pivot MRIP 11"'!G648</f>
        <v>1.258088340298923E-2</v>
      </c>
      <c r="H645">
        <f t="shared" si="57"/>
        <v>15.073980869411532</v>
      </c>
      <c r="I645">
        <f t="shared" si="58"/>
        <v>12.728667054318354</v>
      </c>
    </row>
    <row r="646" spans="1:9" x14ac:dyDescent="0.25">
      <c r="A646">
        <f>'Pivot MRIP 11"'!A649</f>
        <v>2013</v>
      </c>
      <c r="B646" t="str">
        <f>'Pivot MRIP 11"'!B649</f>
        <v>1530420131012010</v>
      </c>
      <c r="C646">
        <f>'Pivot MRIP 11"'!C649</f>
        <v>28.783951097999999</v>
      </c>
      <c r="D646">
        <f>'Pivot MRIP 11"'!D649</f>
        <v>28.783951097999999</v>
      </c>
      <c r="E646">
        <f>'Pivot MRIP 11"'!E649</f>
        <v>0.84441310922369939</v>
      </c>
      <c r="F646">
        <f>'Pivot MRIP 11"'!F649</f>
        <v>2</v>
      </c>
      <c r="G646">
        <f>'Pivot MRIP 11"'!G649</f>
        <v>1.258088340298923E-2</v>
      </c>
      <c r="H646">
        <f t="shared" si="57"/>
        <v>0.36212753264128184</v>
      </c>
      <c r="I646">
        <f t="shared" si="58"/>
        <v>0.30578523577313149</v>
      </c>
    </row>
    <row r="647" spans="1:9" x14ac:dyDescent="0.25">
      <c r="A647">
        <f>'Pivot MRIP 11"'!A650</f>
        <v>2013</v>
      </c>
      <c r="B647" t="str">
        <f>'Pivot MRIP 11"'!B650</f>
        <v>1530420131012012</v>
      </c>
      <c r="C647">
        <f>'Pivot MRIP 11"'!C650</f>
        <v>28.783951097999999</v>
      </c>
      <c r="D647">
        <f>'Pivot MRIP 11"'!D650</f>
        <v>28.783951097999999</v>
      </c>
      <c r="E647">
        <f>'Pivot MRIP 11"'!E650</f>
        <v>1.6755131926050697</v>
      </c>
      <c r="F647">
        <f>'Pivot MRIP 11"'!F650</f>
        <v>5</v>
      </c>
      <c r="G647">
        <f>'Pivot MRIP 11"'!G650</f>
        <v>1.040310015</v>
      </c>
      <c r="H647">
        <f t="shared" si="57"/>
        <v>29.944232598519644</v>
      </c>
      <c r="I647">
        <f t="shared" si="58"/>
        <v>50.171956761254449</v>
      </c>
    </row>
    <row r="648" spans="1:9" x14ac:dyDescent="0.25">
      <c r="A648">
        <f>'Pivot MRIP 11"'!A651</f>
        <v>2013</v>
      </c>
      <c r="B648" t="str">
        <f>'Pivot MRIP 11"'!B651</f>
        <v>1530420131110001</v>
      </c>
      <c r="C648">
        <f>'Pivot MRIP 11"'!C651</f>
        <v>6.8923189411000001</v>
      </c>
      <c r="D648">
        <f>'Pivot MRIP 11"'!D651</f>
        <v>6.8923189411000001</v>
      </c>
      <c r="E648">
        <f>'Pivot MRIP 11"'!E651</f>
        <v>1.895975454967358</v>
      </c>
      <c r="F648">
        <f>'Pivot MRIP 11"'!F651</f>
        <v>4</v>
      </c>
      <c r="G648">
        <f>'Pivot MRIP 11"'!G651</f>
        <v>0.49706648599999997</v>
      </c>
      <c r="H648">
        <f t="shared" si="57"/>
        <v>3.425940756443818</v>
      </c>
      <c r="I648">
        <f t="shared" si="58"/>
        <v>6.4954995843897825</v>
      </c>
    </row>
    <row r="649" spans="1:9" x14ac:dyDescent="0.25">
      <c r="A649">
        <f>'Pivot MRIP 11"'!A652</f>
        <v>2013</v>
      </c>
      <c r="B649" t="str">
        <f>'Pivot MRIP 11"'!B652</f>
        <v>1534520130222022</v>
      </c>
      <c r="C649">
        <f>'Pivot MRIP 11"'!C652</f>
        <v>428.57251601000002</v>
      </c>
      <c r="D649">
        <f>'Pivot MRIP 11"'!D652</f>
        <v>428.57251601000002</v>
      </c>
      <c r="E649">
        <f>'Pivot MRIP 11"'!E652</f>
        <v>0.84441310922369939</v>
      </c>
      <c r="F649">
        <f>'Pivot MRIP 11"'!F652</f>
        <v>8</v>
      </c>
      <c r="G649">
        <f>'Pivot MRIP 11"'!G652</f>
        <v>2.516176680597846E-2</v>
      </c>
      <c r="H649">
        <f t="shared" si="57"/>
        <v>10.783641707295091</v>
      </c>
      <c r="I649">
        <f t="shared" si="58"/>
        <v>9.1058484228114107</v>
      </c>
    </row>
    <row r="650" spans="1:9" x14ac:dyDescent="0.25">
      <c r="A650">
        <f>'Pivot MRIP 11"'!A653</f>
        <v>2013</v>
      </c>
      <c r="B650" t="str">
        <f>'Pivot MRIP 11"'!B653</f>
        <v>1534720130901009</v>
      </c>
      <c r="C650">
        <f>'Pivot MRIP 11"'!C653</f>
        <v>2474.3809532</v>
      </c>
      <c r="D650">
        <f>'Pivot MRIP 11"'!D653</f>
        <v>2474.3809532</v>
      </c>
      <c r="E650">
        <f>'Pivot MRIP 11"'!E653</f>
        <v>0.96742200700751757</v>
      </c>
      <c r="F650">
        <f>'Pivot MRIP 11"'!F653</f>
        <v>1</v>
      </c>
      <c r="G650">
        <f>'Pivot MRIP 11"'!G653</f>
        <v>4.1258088340298924</v>
      </c>
      <c r="H650">
        <f t="shared" si="57"/>
        <v>10208.822795467866</v>
      </c>
      <c r="I650">
        <f t="shared" si="58"/>
        <v>9876.2398379756196</v>
      </c>
    </row>
    <row r="651" spans="1:9" x14ac:dyDescent="0.25">
      <c r="A651">
        <f>'Pivot MRIP 11"'!A654</f>
        <v>2013</v>
      </c>
      <c r="B651" t="str">
        <f>'Pivot MRIP 11"'!B654</f>
        <v>1543720130102024</v>
      </c>
      <c r="C651">
        <f>'Pivot MRIP 11"'!C654</f>
        <v>380.97520506000001</v>
      </c>
      <c r="D651">
        <f>'Pivot MRIP 11"'!D654</f>
        <v>380.97520506000001</v>
      </c>
      <c r="E651">
        <f>'Pivot MRIP 11"'!E654</f>
        <v>0.84441310922369939</v>
      </c>
      <c r="F651">
        <f>'Pivot MRIP 11"'!F654</f>
        <v>2</v>
      </c>
      <c r="G651">
        <f>'Pivot MRIP 11"'!G654</f>
        <v>1.258088340298923E-2</v>
      </c>
      <c r="H651">
        <f t="shared" si="57"/>
        <v>4.7930046342897725</v>
      </c>
      <c r="I651">
        <f t="shared" si="58"/>
        <v>4.0472759457642269</v>
      </c>
    </row>
    <row r="652" spans="1:9" x14ac:dyDescent="0.25">
      <c r="A652">
        <f>'Pivot MRIP 11"'!A655</f>
        <v>2013</v>
      </c>
      <c r="B652" t="str">
        <f>'Pivot MRIP 11"'!B655</f>
        <v>1543720130102026</v>
      </c>
      <c r="C652">
        <f>'Pivot MRIP 11"'!C655</f>
        <v>380.97520506000001</v>
      </c>
      <c r="D652">
        <f>'Pivot MRIP 11"'!D655</f>
        <v>380.97520506000001</v>
      </c>
      <c r="E652">
        <f>'Pivot MRIP 11"'!E655</f>
        <v>0.84441310922369939</v>
      </c>
      <c r="F652">
        <f>'Pivot MRIP 11"'!F655</f>
        <v>4</v>
      </c>
      <c r="G652">
        <f>'Pivot MRIP 11"'!G655</f>
        <v>5.0323533611956919E-2</v>
      </c>
      <c r="H652">
        <f t="shared" si="57"/>
        <v>19.17201853715909</v>
      </c>
      <c r="I652">
        <f t="shared" si="58"/>
        <v>16.189103783056908</v>
      </c>
    </row>
    <row r="653" spans="1:9" x14ac:dyDescent="0.25">
      <c r="A653">
        <f>'Pivot MRIP 11"'!A656</f>
        <v>2013</v>
      </c>
      <c r="B653" t="str">
        <f>'Pivot MRIP 11"'!B656</f>
        <v>1543720130106029</v>
      </c>
      <c r="C653">
        <f>'Pivot MRIP 11"'!C656</f>
        <v>429.07211192</v>
      </c>
      <c r="D653">
        <f>'Pivot MRIP 11"'!D656</f>
        <v>429.07211192</v>
      </c>
      <c r="E653">
        <f>'Pivot MRIP 11"'!E656</f>
        <v>0.84441310922369939</v>
      </c>
      <c r="F653">
        <f>'Pivot MRIP 11"'!F656</f>
        <v>9</v>
      </c>
      <c r="G653">
        <f>'Pivot MRIP 11"'!G656</f>
        <v>6.2904417014946146E-2</v>
      </c>
      <c r="H653">
        <f t="shared" si="57"/>
        <v>26.990531057699325</v>
      </c>
      <c r="I653">
        <f t="shared" si="58"/>
        <v>22.791158250030712</v>
      </c>
    </row>
    <row r="654" spans="1:9" x14ac:dyDescent="0.25">
      <c r="A654">
        <f>'Pivot MRIP 11"'!A657</f>
        <v>2013</v>
      </c>
      <c r="B654" t="str">
        <f>'Pivot MRIP 11"'!B657</f>
        <v>1544420130825027</v>
      </c>
      <c r="C654">
        <f>'Pivot MRIP 11"'!C657</f>
        <v>74.057937459000001</v>
      </c>
      <c r="D654">
        <f>'Pivot MRIP 11"'!D657</f>
        <v>74.057937459000001</v>
      </c>
      <c r="E654">
        <f>'Pivot MRIP 11"'!E657</f>
        <v>0.84441310922369939</v>
      </c>
      <c r="F654">
        <f>'Pivot MRIP 11"'!F657</f>
        <v>1</v>
      </c>
      <c r="G654">
        <f>'Pivot MRIP 11"'!G657</f>
        <v>1.258088340298923E-2</v>
      </c>
      <c r="H654">
        <f t="shared" si="57"/>
        <v>0.93171427623754755</v>
      </c>
      <c r="I654">
        <f t="shared" si="58"/>
        <v>0.78675174890585631</v>
      </c>
    </row>
    <row r="655" spans="1:9" x14ac:dyDescent="0.25">
      <c r="A655">
        <f>'Pivot MRIP 11"'!A658</f>
        <v>2013</v>
      </c>
      <c r="B655" t="str">
        <f>'Pivot MRIP 11"'!B658</f>
        <v>1544720130825001</v>
      </c>
      <c r="C655">
        <f>'Pivot MRIP 11"'!C658</f>
        <v>278.18471133000003</v>
      </c>
      <c r="D655">
        <f>'Pivot MRIP 11"'!D658</f>
        <v>278.18471133000003</v>
      </c>
      <c r="E655">
        <f>'Pivot MRIP 11"'!E658</f>
        <v>1.0582188584549912</v>
      </c>
      <c r="F655">
        <f>'Pivot MRIP 11"'!F658</f>
        <v>2</v>
      </c>
      <c r="G655">
        <f>'Pivot MRIP 11"'!G658</f>
        <v>1.3599822015</v>
      </c>
      <c r="H655">
        <f t="shared" si="57"/>
        <v>378.32625613821546</v>
      </c>
      <c r="I655">
        <f t="shared" si="58"/>
        <v>400.35197889413297</v>
      </c>
    </row>
    <row r="656" spans="1:9" x14ac:dyDescent="0.25">
      <c r="A656">
        <f>'Pivot MRIP 11"'!A659</f>
        <v>2013</v>
      </c>
      <c r="B656" t="str">
        <f>'Pivot MRIP 11"'!B659</f>
        <v>1549120130125004</v>
      </c>
      <c r="C656">
        <f>'Pivot MRIP 11"'!C659</f>
        <v>998.36756224999999</v>
      </c>
      <c r="D656">
        <f>'Pivot MRIP 11"'!D659</f>
        <v>998.36756224999999</v>
      </c>
      <c r="E656">
        <f>'Pivot MRIP 11"'!E659</f>
        <v>0.84441310922369939</v>
      </c>
      <c r="F656">
        <f>'Pivot MRIP 11"'!F659</f>
        <v>1</v>
      </c>
      <c r="G656">
        <f>'Pivot MRIP 11"'!G659</f>
        <v>2.516176680597846E-2</v>
      </c>
      <c r="H656">
        <f t="shared" si="57"/>
        <v>25.120691787987685</v>
      </c>
      <c r="I656">
        <f t="shared" si="58"/>
        <v>21.212241458544934</v>
      </c>
    </row>
    <row r="657" spans="1:9" x14ac:dyDescent="0.25">
      <c r="A657">
        <f>'Pivot MRIP 11"'!A660</f>
        <v>2013</v>
      </c>
      <c r="B657" t="str">
        <f>'Pivot MRIP 11"'!B660</f>
        <v>1549120130125007</v>
      </c>
      <c r="C657">
        <f>'Pivot MRIP 11"'!C660</f>
        <v>998.36756224999999</v>
      </c>
      <c r="D657">
        <f>'Pivot MRIP 11"'!D660</f>
        <v>998.36756224999999</v>
      </c>
      <c r="E657">
        <f>'Pivot MRIP 11"'!E660</f>
        <v>0.84441310922369917</v>
      </c>
      <c r="F657">
        <f>'Pivot MRIP 11"'!F660</f>
        <v>1</v>
      </c>
      <c r="G657">
        <f>'Pivot MRIP 11"'!G660</f>
        <v>0.62904417014946157</v>
      </c>
      <c r="H657">
        <f t="shared" si="57"/>
        <v>628.01729469969212</v>
      </c>
      <c r="I657">
        <f t="shared" si="58"/>
        <v>530.30603646362317</v>
      </c>
    </row>
    <row r="658" spans="1:9" x14ac:dyDescent="0.25">
      <c r="A658">
        <f>'Pivot MRIP 11"'!A661</f>
        <v>2013</v>
      </c>
      <c r="B658" t="str">
        <f>'Pivot MRIP 11"'!B661</f>
        <v>1549120130210018</v>
      </c>
      <c r="C658">
        <f>'Pivot MRIP 11"'!C661</f>
        <v>1090.3130659999999</v>
      </c>
      <c r="D658">
        <f>'Pivot MRIP 11"'!D661</f>
        <v>1090.3130659999999</v>
      </c>
      <c r="E658">
        <f>'Pivot MRIP 11"'!E661</f>
        <v>0.84441310922369939</v>
      </c>
      <c r="F658">
        <f>'Pivot MRIP 11"'!F661</f>
        <v>1</v>
      </c>
      <c r="G658">
        <f>'Pivot MRIP 11"'!G661</f>
        <v>1.258088340298923E-2</v>
      </c>
      <c r="H658">
        <f t="shared" si="57"/>
        <v>13.717101556101699</v>
      </c>
      <c r="I658">
        <f t="shared" si="58"/>
        <v>11.582900374525082</v>
      </c>
    </row>
    <row r="659" spans="1:9" x14ac:dyDescent="0.25">
      <c r="A659">
        <f>'Pivot MRIP 11"'!A662</f>
        <v>2013</v>
      </c>
      <c r="B659" t="str">
        <f>'Pivot MRIP 11"'!B662</f>
        <v>1549120130210021</v>
      </c>
      <c r="C659">
        <f>'Pivot MRIP 11"'!C662</f>
        <v>1090.3130659999999</v>
      </c>
      <c r="D659">
        <f>'Pivot MRIP 11"'!D662</f>
        <v>1090.3130659999999</v>
      </c>
      <c r="E659">
        <f>'Pivot MRIP 11"'!E662</f>
        <v>0.84441310922369939</v>
      </c>
      <c r="F659">
        <f>'Pivot MRIP 11"'!F662</f>
        <v>1</v>
      </c>
      <c r="G659">
        <f>'Pivot MRIP 11"'!G662</f>
        <v>1.258088340298923E-2</v>
      </c>
      <c r="H659">
        <f t="shared" si="57"/>
        <v>13.717101556101699</v>
      </c>
      <c r="I659">
        <f t="shared" si="58"/>
        <v>11.582900374525082</v>
      </c>
    </row>
    <row r="660" spans="1:9" x14ac:dyDescent="0.25">
      <c r="A660">
        <f>'Pivot MRIP 11"'!A663</f>
        <v>2013</v>
      </c>
      <c r="B660" t="str">
        <f>'Pivot MRIP 11"'!B663</f>
        <v>1549120130221006</v>
      </c>
      <c r="C660">
        <f>'Pivot MRIP 11"'!C663</f>
        <v>308.12680741999998</v>
      </c>
      <c r="D660">
        <f>'Pivot MRIP 11"'!D663</f>
        <v>308.12680741999998</v>
      </c>
      <c r="E660">
        <f>'Pivot MRIP 11"'!E663</f>
        <v>0.84441310922369928</v>
      </c>
      <c r="F660">
        <f>'Pivot MRIP 11"'!F663</f>
        <v>2</v>
      </c>
      <c r="G660">
        <f>'Pivot MRIP 11"'!G663</f>
        <v>3.7742650208967693E-2</v>
      </c>
      <c r="H660">
        <f t="shared" si="57"/>
        <v>11.629522312459009</v>
      </c>
      <c r="I660">
        <f t="shared" si="58"/>
        <v>9.8201210946498971</v>
      </c>
    </row>
    <row r="661" spans="1:9" x14ac:dyDescent="0.25">
      <c r="A661">
        <f>'Pivot MRIP 11"'!A664</f>
        <v>2013</v>
      </c>
      <c r="B661" t="str">
        <f>'Pivot MRIP 11"'!B664</f>
        <v>1549120130317010</v>
      </c>
      <c r="C661">
        <f>'Pivot MRIP 11"'!C664</f>
        <v>3291.6466823999999</v>
      </c>
      <c r="D661">
        <f>'Pivot MRIP 11"'!D664</f>
        <v>3291.6466823999999</v>
      </c>
      <c r="E661">
        <f>'Pivot MRIP 11"'!E664</f>
        <v>0.84441310922369939</v>
      </c>
      <c r="F661">
        <f>'Pivot MRIP 11"'!F664</f>
        <v>3</v>
      </c>
      <c r="G661">
        <f>'Pivot MRIP 11"'!G664</f>
        <v>1.258088340298923E-2</v>
      </c>
      <c r="H661">
        <f t="shared" si="57"/>
        <v>41.411823115110721</v>
      </c>
      <c r="I661">
        <f t="shared" si="58"/>
        <v>34.968686315252505</v>
      </c>
    </row>
    <row r="662" spans="1:9" x14ac:dyDescent="0.25">
      <c r="A662">
        <f>'Pivot MRIP 11"'!A665</f>
        <v>2013</v>
      </c>
      <c r="B662" t="str">
        <f>'Pivot MRIP 11"'!B665</f>
        <v>1549120130410003</v>
      </c>
      <c r="C662">
        <f>'Pivot MRIP 11"'!C665</f>
        <v>4887.1928448999997</v>
      </c>
      <c r="D662">
        <f>'Pivot MRIP 11"'!D665</f>
        <v>4887.1928448999997</v>
      </c>
      <c r="E662">
        <f>'Pivot MRIP 11"'!E665</f>
        <v>0.84441310922369928</v>
      </c>
      <c r="F662">
        <f>'Pivot MRIP 11"'!F665</f>
        <v>1</v>
      </c>
      <c r="G662">
        <f>'Pivot MRIP 11"'!G665</f>
        <v>3.7742650208967693E-2</v>
      </c>
      <c r="H662">
        <f t="shared" si="57"/>
        <v>184.45561004883038</v>
      </c>
      <c r="I662">
        <f t="shared" si="58"/>
        <v>155.75673519508709</v>
      </c>
    </row>
    <row r="663" spans="1:9" x14ac:dyDescent="0.25">
      <c r="A663">
        <f>'Pivot MRIP 11"'!A666</f>
        <v>2013</v>
      </c>
      <c r="B663" t="str">
        <f>'Pivot MRIP 11"'!B666</f>
        <v>1549120130512003</v>
      </c>
      <c r="C663">
        <f>'Pivot MRIP 11"'!C666</f>
        <v>871.45286297999996</v>
      </c>
      <c r="D663">
        <f>'Pivot MRIP 11"'!D666</f>
        <v>871.45286297999996</v>
      </c>
      <c r="E663">
        <f>'Pivot MRIP 11"'!E666</f>
        <v>0.84441310922369939</v>
      </c>
      <c r="F663">
        <f>'Pivot MRIP 11"'!F666</f>
        <v>4</v>
      </c>
      <c r="G663">
        <f>'Pivot MRIP 11"'!G666</f>
        <v>0.25161766805978458</v>
      </c>
      <c r="H663">
        <f t="shared" si="57"/>
        <v>219.27293720705057</v>
      </c>
      <c r="I663">
        <f t="shared" si="58"/>
        <v>185.15694267561858</v>
      </c>
    </row>
    <row r="664" spans="1:9" x14ac:dyDescent="0.25">
      <c r="A664">
        <f>'Pivot MRIP 11"'!A667</f>
        <v>2013</v>
      </c>
      <c r="B664" t="str">
        <f>'Pivot MRIP 11"'!B667</f>
        <v>1549120130623009</v>
      </c>
      <c r="C664">
        <f>'Pivot MRIP 11"'!C667</f>
        <v>66.023449065999998</v>
      </c>
      <c r="D664">
        <f>'Pivot MRIP 11"'!D667</f>
        <v>66.023449065999998</v>
      </c>
      <c r="E664">
        <f>'Pivot MRIP 11"'!E667</f>
        <v>0.84441310922369939</v>
      </c>
      <c r="F664">
        <f>'Pivot MRIP 11"'!F667</f>
        <v>1</v>
      </c>
      <c r="G664">
        <f>'Pivot MRIP 11"'!G667</f>
        <v>1.258088340298923E-2</v>
      </c>
      <c r="H664">
        <f t="shared" si="57"/>
        <v>0.83063331456254419</v>
      </c>
      <c r="I664">
        <f t="shared" si="58"/>
        <v>0.70139765977454505</v>
      </c>
    </row>
    <row r="665" spans="1:9" x14ac:dyDescent="0.25">
      <c r="A665">
        <f>'Pivot MRIP 11"'!A668</f>
        <v>2013</v>
      </c>
      <c r="B665" t="str">
        <f>'Pivot MRIP 11"'!B668</f>
        <v>1549120130929002</v>
      </c>
      <c r="C665">
        <f>'Pivot MRIP 11"'!C668</f>
        <v>2540.0816100000002</v>
      </c>
      <c r="D665">
        <f>'Pivot MRIP 11"'!D668</f>
        <v>2540.0816100000002</v>
      </c>
      <c r="E665">
        <f>'Pivot MRIP 11"'!E668</f>
        <v>0.84441310922369939</v>
      </c>
      <c r="F665">
        <f>'Pivot MRIP 11"'!F668</f>
        <v>2</v>
      </c>
      <c r="G665">
        <f>'Pivot MRIP 11"'!G668</f>
        <v>2.516176680597846E-2</v>
      </c>
      <c r="H665">
        <f t="shared" si="57"/>
        <v>63.912941138974325</v>
      </c>
      <c r="I665">
        <f t="shared" si="58"/>
        <v>53.968925346792595</v>
      </c>
    </row>
    <row r="666" spans="1:9" x14ac:dyDescent="0.25">
      <c r="A666">
        <f>'Pivot MRIP 11"'!A669</f>
        <v>2013</v>
      </c>
      <c r="B666" t="str">
        <f>'Pivot MRIP 11"'!B669</f>
        <v>1549120130929007</v>
      </c>
      <c r="C666">
        <f>'Pivot MRIP 11"'!C669</f>
        <v>2540.0816100000002</v>
      </c>
      <c r="D666">
        <f>'Pivot MRIP 11"'!D669</f>
        <v>2540.0816100000002</v>
      </c>
      <c r="E666">
        <f>'Pivot MRIP 11"'!E669</f>
        <v>0.84441310922369928</v>
      </c>
      <c r="F666">
        <f>'Pivot MRIP 11"'!F669</f>
        <v>4</v>
      </c>
      <c r="G666">
        <f>'Pivot MRIP 11"'!G669</f>
        <v>8.8066183820924612E-2</v>
      </c>
      <c r="H666">
        <f t="shared" si="57"/>
        <v>223.69529398641015</v>
      </c>
      <c r="I666">
        <f t="shared" si="58"/>
        <v>188.89123871377407</v>
      </c>
    </row>
    <row r="667" spans="1:9" x14ac:dyDescent="0.25">
      <c r="A667">
        <f>'Pivot MRIP 11"'!A670</f>
        <v>2013</v>
      </c>
      <c r="B667" t="str">
        <f>'Pivot MRIP 11"'!B670</f>
        <v>1549120131014001</v>
      </c>
      <c r="C667">
        <f>'Pivot MRIP 11"'!C670</f>
        <v>62.499226593000003</v>
      </c>
      <c r="D667">
        <f>'Pivot MRIP 11"'!D670</f>
        <v>62.499226593000003</v>
      </c>
      <c r="E667">
        <f>'Pivot MRIP 11"'!E670</f>
        <v>1.1132581621193309</v>
      </c>
      <c r="F667">
        <f>'Pivot MRIP 11"'!F670</f>
        <v>49</v>
      </c>
      <c r="G667">
        <f>'Pivot MRIP 11"'!G670</f>
        <v>9.7961267737494637</v>
      </c>
      <c r="H667">
        <f t="shared" si="57"/>
        <v>612.25034696632179</v>
      </c>
      <c r="I667">
        <f t="shared" si="58"/>
        <v>681.59269602065012</v>
      </c>
    </row>
    <row r="668" spans="1:9" x14ac:dyDescent="0.25">
      <c r="A668">
        <f>'Pivot MRIP 11"'!A671</f>
        <v>2013</v>
      </c>
      <c r="B668" t="str">
        <f>'Pivot MRIP 11"'!B671</f>
        <v>1550820130202016</v>
      </c>
      <c r="C668">
        <f>'Pivot MRIP 11"'!C671</f>
        <v>199.92040574999999</v>
      </c>
      <c r="D668">
        <f>'Pivot MRIP 11"'!D671</f>
        <v>199.92040574999999</v>
      </c>
      <c r="E668">
        <f>'Pivot MRIP 11"'!E671</f>
        <v>0.84441310922369939</v>
      </c>
      <c r="F668">
        <f>'Pivot MRIP 11"'!F671</f>
        <v>9</v>
      </c>
      <c r="G668">
        <f>'Pivot MRIP 11"'!G671</f>
        <v>0.37742650208967687</v>
      </c>
      <c r="H668">
        <f t="shared" si="57"/>
        <v>75.455259438571417</v>
      </c>
      <c r="I668">
        <f t="shared" si="58"/>
        <v>63.715410229804981</v>
      </c>
    </row>
    <row r="669" spans="1:9" x14ac:dyDescent="0.25">
      <c r="A669">
        <f>'Pivot MRIP 11"'!A672</f>
        <v>2013</v>
      </c>
      <c r="B669" t="str">
        <f>'Pivot MRIP 11"'!B672</f>
        <v>1550820130713006</v>
      </c>
      <c r="C669">
        <f>'Pivot MRIP 11"'!C672</f>
        <v>177.58485836</v>
      </c>
      <c r="D669">
        <f>'Pivot MRIP 11"'!D672</f>
        <v>177.58485836</v>
      </c>
      <c r="E669">
        <f>'Pivot MRIP 11"'!E672</f>
        <v>0.84441310922369939</v>
      </c>
      <c r="F669">
        <f>'Pivot MRIP 11"'!F672</f>
        <v>9</v>
      </c>
      <c r="G669">
        <f>'Pivot MRIP 11"'!G672</f>
        <v>0.12580883402989229</v>
      </c>
      <c r="H669">
        <f t="shared" si="57"/>
        <v>22.341743971635172</v>
      </c>
      <c r="I669">
        <f t="shared" si="58"/>
        <v>18.865661492568297</v>
      </c>
    </row>
    <row r="670" spans="1:9" x14ac:dyDescent="0.25">
      <c r="A670">
        <f>'Pivot MRIP 11"'!A673</f>
        <v>2013</v>
      </c>
      <c r="B670" t="str">
        <f>'Pivot MRIP 11"'!B673</f>
        <v>1550820130713009</v>
      </c>
      <c r="C670">
        <f>'Pivot MRIP 11"'!C673</f>
        <v>177.58485836</v>
      </c>
      <c r="D670">
        <f>'Pivot MRIP 11"'!D673</f>
        <v>177.58485836</v>
      </c>
      <c r="E670">
        <f>'Pivot MRIP 11"'!E673</f>
        <v>0.84441310922369939</v>
      </c>
      <c r="F670">
        <f>'Pivot MRIP 11"'!F673</f>
        <v>4</v>
      </c>
      <c r="G670">
        <f>'Pivot MRIP 11"'!G673</f>
        <v>1.258088340298923E-2</v>
      </c>
      <c r="H670">
        <f t="shared" si="57"/>
        <v>2.2341743971635171</v>
      </c>
      <c r="I670">
        <f t="shared" si="58"/>
        <v>1.8865661492568297</v>
      </c>
    </row>
    <row r="671" spans="1:9" x14ac:dyDescent="0.25">
      <c r="A671">
        <f>'Pivot MRIP 11"'!A674</f>
        <v>2013</v>
      </c>
      <c r="B671" t="str">
        <f>'Pivot MRIP 11"'!B674</f>
        <v>1550820130713022</v>
      </c>
      <c r="C671">
        <f>'Pivot MRIP 11"'!C674</f>
        <v>177.58485836</v>
      </c>
      <c r="D671">
        <f>'Pivot MRIP 11"'!D674</f>
        <v>177.58485836</v>
      </c>
      <c r="E671">
        <f>'Pivot MRIP 11"'!E674</f>
        <v>0.83822379829720151</v>
      </c>
      <c r="F671">
        <f>'Pivot MRIP 11"'!F674</f>
        <v>4</v>
      </c>
      <c r="G671">
        <f>'Pivot MRIP 11"'!G674</f>
        <v>1.0754853004179352</v>
      </c>
      <c r="H671">
        <f t="shared" si="57"/>
        <v>190.98990474298108</v>
      </c>
      <c r="I671">
        <f t="shared" si="58"/>
        <v>160.09228339008232</v>
      </c>
    </row>
    <row r="672" spans="1:9" x14ac:dyDescent="0.25">
      <c r="A672">
        <f>'Pivot MRIP 11"'!A675</f>
        <v>2013</v>
      </c>
      <c r="B672" t="str">
        <f>'Pivot MRIP 11"'!B675</f>
        <v>1550820130713032</v>
      </c>
      <c r="C672">
        <f>'Pivot MRIP 11"'!C675</f>
        <v>177.58485836</v>
      </c>
      <c r="D672">
        <f>'Pivot MRIP 11"'!D675</f>
        <v>177.58485836</v>
      </c>
      <c r="E672">
        <f>'Pivot MRIP 11"'!E675</f>
        <v>0.84441310922369939</v>
      </c>
      <c r="F672">
        <f>'Pivot MRIP 11"'!F675</f>
        <v>3</v>
      </c>
      <c r="G672">
        <f>'Pivot MRIP 11"'!G675</f>
        <v>1.258088340298923E-2</v>
      </c>
      <c r="H672">
        <f t="shared" si="57"/>
        <v>2.2341743971635171</v>
      </c>
      <c r="I672">
        <f t="shared" si="58"/>
        <v>1.8865661492568297</v>
      </c>
    </row>
    <row r="673" spans="1:9" x14ac:dyDescent="0.25">
      <c r="A673">
        <f>'Pivot MRIP 11"'!A676</f>
        <v>2013</v>
      </c>
      <c r="B673" t="str">
        <f>'Pivot MRIP 11"'!B676</f>
        <v>1550820130725002</v>
      </c>
      <c r="C673">
        <f>'Pivot MRIP 11"'!C676</f>
        <v>1547.3898991999999</v>
      </c>
      <c r="D673">
        <f>'Pivot MRIP 11"'!D676</f>
        <v>1547.3898991999999</v>
      </c>
      <c r="E673">
        <f>'Pivot MRIP 11"'!E676</f>
        <v>0.84441310922369939</v>
      </c>
      <c r="F673">
        <f>'Pivot MRIP 11"'!F676</f>
        <v>2</v>
      </c>
      <c r="G673">
        <f>'Pivot MRIP 11"'!G676</f>
        <v>0.16355148423885998</v>
      </c>
      <c r="H673">
        <f t="shared" si="57"/>
        <v>253.07791471037993</v>
      </c>
      <c r="I673">
        <f t="shared" si="58"/>
        <v>213.70230883644211</v>
      </c>
    </row>
    <row r="674" spans="1:9" x14ac:dyDescent="0.25">
      <c r="A674">
        <f>'Pivot MRIP 11"'!A677</f>
        <v>2013</v>
      </c>
      <c r="B674" t="str">
        <f>'Pivot MRIP 11"'!B677</f>
        <v>1550820130902001</v>
      </c>
      <c r="C674">
        <f>'Pivot MRIP 11"'!C677</f>
        <v>10.068653126999999</v>
      </c>
      <c r="D674">
        <f>'Pivot MRIP 11"'!D677</f>
        <v>10.068653126999999</v>
      </c>
      <c r="E674">
        <f>'Pivot MRIP 11"'!E677</f>
        <v>1.3329267740089294</v>
      </c>
      <c r="F674">
        <f>'Pivot MRIP 11"'!F677</f>
        <v>3</v>
      </c>
      <c r="G674">
        <f>'Pivot MRIP 11"'!G677</f>
        <v>2.2304740237999998</v>
      </c>
      <c r="H674">
        <f t="shared" si="57"/>
        <v>22.457869254426139</v>
      </c>
      <c r="I674">
        <f t="shared" si="58"/>
        <v>29.934695216416557</v>
      </c>
    </row>
    <row r="675" spans="1:9" x14ac:dyDescent="0.25">
      <c r="A675">
        <f>'Pivot MRIP 11"'!A678</f>
        <v>2013</v>
      </c>
      <c r="B675" t="str">
        <f>'Pivot MRIP 11"'!B678</f>
        <v>1550820131018005</v>
      </c>
      <c r="C675">
        <f>'Pivot MRIP 11"'!C678</f>
        <v>23.850390305999998</v>
      </c>
      <c r="D675">
        <f>'Pivot MRIP 11"'!D678</f>
        <v>23.850390305999998</v>
      </c>
      <c r="E675">
        <f>'Pivot MRIP 11"'!E678</f>
        <v>1.458673584036321</v>
      </c>
      <c r="F675">
        <f>'Pivot MRIP 11"'!F678</f>
        <v>9</v>
      </c>
      <c r="G675">
        <f>'Pivot MRIP 11"'!G678</f>
        <v>2.160201063714946</v>
      </c>
      <c r="H675">
        <f t="shared" si="57"/>
        <v>51.521638509037835</v>
      </c>
      <c r="I675">
        <f t="shared" si="58"/>
        <v>75.153253099401951</v>
      </c>
    </row>
    <row r="676" spans="1:9" x14ac:dyDescent="0.25">
      <c r="A676">
        <f>'Pivot MRIP 11"'!A679</f>
        <v>2013</v>
      </c>
      <c r="B676" t="str">
        <f>'Pivot MRIP 11"'!B679</f>
        <v>1550820131020005</v>
      </c>
      <c r="C676">
        <f>'Pivot MRIP 11"'!C679</f>
        <v>23.914783588999999</v>
      </c>
      <c r="D676">
        <f>'Pivot MRIP 11"'!D679</f>
        <v>23.914783588999999</v>
      </c>
      <c r="E676">
        <f>'Pivot MRIP 11"'!E679</f>
        <v>0.84441310922369939</v>
      </c>
      <c r="F676">
        <f>'Pivot MRIP 11"'!F679</f>
        <v>25</v>
      </c>
      <c r="G676">
        <f>'Pivot MRIP 11"'!G679</f>
        <v>0.12580883402989229</v>
      </c>
      <c r="H676">
        <f t="shared" si="57"/>
        <v>3.0086910394092929</v>
      </c>
      <c r="I676">
        <f t="shared" si="58"/>
        <v>2.5405781552810849</v>
      </c>
    </row>
    <row r="677" spans="1:9" x14ac:dyDescent="0.25">
      <c r="A677">
        <f>'Pivot MRIP 11"'!A680</f>
        <v>2013</v>
      </c>
      <c r="B677" t="str">
        <f>'Pivot MRIP 11"'!B680</f>
        <v>1550820131020010</v>
      </c>
      <c r="C677">
        <f>'Pivot MRIP 11"'!C680</f>
        <v>23.914783588999999</v>
      </c>
      <c r="D677">
        <f>'Pivot MRIP 11"'!D680</f>
        <v>23.914783588999999</v>
      </c>
      <c r="E677">
        <f>'Pivot MRIP 11"'!E680</f>
        <v>1.0461178481962194</v>
      </c>
      <c r="F677">
        <f>'Pivot MRIP 11"'!F680</f>
        <v>9</v>
      </c>
      <c r="G677">
        <f>'Pivot MRIP 11"'!G680</f>
        <v>4.4456869968597852</v>
      </c>
      <c r="H677">
        <f t="shared" si="57"/>
        <v>106.31764243433308</v>
      </c>
      <c r="I677">
        <f t="shared" si="58"/>
        <v>111.2207833286996</v>
      </c>
    </row>
    <row r="678" spans="1:9" x14ac:dyDescent="0.25">
      <c r="A678">
        <f>'Pivot MRIP 11"'!A681</f>
        <v>2013</v>
      </c>
      <c r="B678" t="str">
        <f>'Pivot MRIP 11"'!B681</f>
        <v>1550820131020013</v>
      </c>
      <c r="C678">
        <f>'Pivot MRIP 11"'!C681</f>
        <v>23.914783588999999</v>
      </c>
      <c r="D678">
        <f>'Pivot MRIP 11"'!D681</f>
        <v>23.914783588999999</v>
      </c>
      <c r="E678">
        <f>'Pivot MRIP 11"'!E681</f>
        <v>0.84441310922369939</v>
      </c>
      <c r="F678">
        <f>'Pivot MRIP 11"'!F681</f>
        <v>4</v>
      </c>
      <c r="G678">
        <f>'Pivot MRIP 11"'!G681</f>
        <v>1.258088340298923E-2</v>
      </c>
      <c r="H678">
        <f t="shared" si="57"/>
        <v>0.30086910394092931</v>
      </c>
      <c r="I678">
        <f t="shared" si="58"/>
        <v>0.25405781552810852</v>
      </c>
    </row>
    <row r="679" spans="1:9" x14ac:dyDescent="0.25">
      <c r="A679">
        <f>'Pivot MRIP 11"'!A682</f>
        <v>2013</v>
      </c>
      <c r="B679" t="str">
        <f>'Pivot MRIP 11"'!B682</f>
        <v>1550820131020017</v>
      </c>
      <c r="C679">
        <f>'Pivot MRIP 11"'!C682</f>
        <v>23.914783588999999</v>
      </c>
      <c r="D679">
        <f>'Pivot MRIP 11"'!D682</f>
        <v>23.914783588999999</v>
      </c>
      <c r="E679">
        <f>'Pivot MRIP 11"'!E682</f>
        <v>0.84441310922369939</v>
      </c>
      <c r="F679">
        <f>'Pivot MRIP 11"'!F682</f>
        <v>4</v>
      </c>
      <c r="G679">
        <f>'Pivot MRIP 11"'!G682</f>
        <v>1.258088340298923E-2</v>
      </c>
      <c r="H679">
        <f t="shared" si="57"/>
        <v>0.30086910394092931</v>
      </c>
      <c r="I679">
        <f t="shared" si="58"/>
        <v>0.25405781552810852</v>
      </c>
    </row>
    <row r="680" spans="1:9" x14ac:dyDescent="0.25">
      <c r="A680">
        <f>'Pivot MRIP 11"'!A683</f>
        <v>2013</v>
      </c>
      <c r="B680" t="str">
        <f>'Pivot MRIP 11"'!B683</f>
        <v>1550820131206001</v>
      </c>
      <c r="C680">
        <f>'Pivot MRIP 11"'!C683</f>
        <v>24.449648183000001</v>
      </c>
      <c r="D680">
        <f>'Pivot MRIP 11"'!D683</f>
        <v>24.449648183000001</v>
      </c>
      <c r="E680">
        <f>'Pivot MRIP 11"'!E683</f>
        <v>0.84441310922369939</v>
      </c>
      <c r="F680">
        <f>'Pivot MRIP 11"'!F683</f>
        <v>6</v>
      </c>
      <c r="G680">
        <f>'Pivot MRIP 11"'!G683</f>
        <v>1.258088340298923E-2</v>
      </c>
      <c r="H680">
        <f t="shared" si="57"/>
        <v>0.30759817303443049</v>
      </c>
      <c r="I680">
        <f t="shared" si="58"/>
        <v>0.25973992968353293</v>
      </c>
    </row>
    <row r="681" spans="1:9" x14ac:dyDescent="0.25">
      <c r="A681">
        <f>'Pivot MRIP 11"'!A684</f>
        <v>2013</v>
      </c>
      <c r="B681" t="str">
        <f>'Pivot MRIP 11"'!B684</f>
        <v>1554220130629003</v>
      </c>
      <c r="C681">
        <f>'Pivot MRIP 11"'!C684</f>
        <v>275.20584989999998</v>
      </c>
      <c r="D681">
        <f>'Pivot MRIP 11"'!D684</f>
        <v>275.20584989999998</v>
      </c>
      <c r="E681">
        <f>'Pivot MRIP 11"'!E684</f>
        <v>0.84441310922369939</v>
      </c>
      <c r="F681">
        <f>'Pivot MRIP 11"'!F684</f>
        <v>3</v>
      </c>
      <c r="G681">
        <f>'Pivot MRIP 11"'!G684</f>
        <v>1.258088340298923E-2</v>
      </c>
      <c r="H681">
        <f t="shared" si="57"/>
        <v>3.462332709412455</v>
      </c>
      <c r="I681">
        <f t="shared" si="58"/>
        <v>2.9236391283218865</v>
      </c>
    </row>
    <row r="682" spans="1:9" x14ac:dyDescent="0.25">
      <c r="A682">
        <f>'Pivot MRIP 11"'!A685</f>
        <v>2013</v>
      </c>
      <c r="B682" t="str">
        <f>'Pivot MRIP 11"'!B685</f>
        <v>1554220130727006</v>
      </c>
      <c r="C682">
        <f>'Pivot MRIP 11"'!C685</f>
        <v>361.93271391000002</v>
      </c>
      <c r="D682">
        <f>'Pivot MRIP 11"'!D685</f>
        <v>361.93271391000002</v>
      </c>
      <c r="E682">
        <f>'Pivot MRIP 11"'!E685</f>
        <v>0.89214386795971001</v>
      </c>
      <c r="F682">
        <f>'Pivot MRIP 11"'!F685</f>
        <v>4</v>
      </c>
      <c r="G682">
        <f>'Pivot MRIP 11"'!G685</f>
        <v>2.1006470672239139</v>
      </c>
      <c r="H682">
        <f t="shared" si="57"/>
        <v>760.29289400743346</v>
      </c>
      <c r="I682">
        <f t="shared" si="58"/>
        <v>678.29064324207354</v>
      </c>
    </row>
    <row r="683" spans="1:9" x14ac:dyDescent="0.25">
      <c r="A683">
        <f>'Pivot MRIP 11"'!A686</f>
        <v>2013</v>
      </c>
      <c r="B683" t="str">
        <f>'Pivot MRIP 11"'!B686</f>
        <v>1554220130831010</v>
      </c>
      <c r="C683">
        <f>'Pivot MRIP 11"'!C686</f>
        <v>16.098878672000001</v>
      </c>
      <c r="D683">
        <f>'Pivot MRIP 11"'!D686</f>
        <v>16.098878672000001</v>
      </c>
      <c r="E683">
        <f>'Pivot MRIP 11"'!E686</f>
        <v>0.84441310922369939</v>
      </c>
      <c r="F683">
        <f>'Pivot MRIP 11"'!F686</f>
        <v>24</v>
      </c>
      <c r="G683">
        <f>'Pivot MRIP 11"'!G686</f>
        <v>0.12580883402989229</v>
      </c>
      <c r="H683">
        <f t="shared" si="57"/>
        <v>2.025381154913021</v>
      </c>
      <c r="I683">
        <f t="shared" si="58"/>
        <v>1.7102583983831912</v>
      </c>
    </row>
    <row r="684" spans="1:9" x14ac:dyDescent="0.25">
      <c r="A684">
        <f>'Pivot MRIP 11"'!A687</f>
        <v>2013</v>
      </c>
      <c r="B684" t="str">
        <f>'Pivot MRIP 11"'!B687</f>
        <v>1554220131006004</v>
      </c>
      <c r="C684">
        <f>'Pivot MRIP 11"'!C687</f>
        <v>268.31011913999998</v>
      </c>
      <c r="D684">
        <f>'Pivot MRIP 11"'!D687</f>
        <v>268.31011913999998</v>
      </c>
      <c r="E684">
        <f>'Pivot MRIP 11"'!E687</f>
        <v>0.97003395361346134</v>
      </c>
      <c r="F684">
        <f>'Pivot MRIP 11"'!F687</f>
        <v>4</v>
      </c>
      <c r="G684">
        <f>'Pivot MRIP 11"'!G687</f>
        <v>1</v>
      </c>
      <c r="H684">
        <f t="shared" si="57"/>
        <v>268.31011913999998</v>
      </c>
      <c r="I684">
        <f t="shared" si="58"/>
        <v>260.26992566387304</v>
      </c>
    </row>
    <row r="685" spans="1:9" x14ac:dyDescent="0.25">
      <c r="A685">
        <f>'Pivot MRIP 11"'!A688</f>
        <v>2013</v>
      </c>
      <c r="B685" t="str">
        <f>'Pivot MRIP 11"'!B688</f>
        <v>1555820130106008</v>
      </c>
      <c r="C685">
        <f>'Pivot MRIP 11"'!C688</f>
        <v>516.60639877999995</v>
      </c>
      <c r="D685">
        <f>'Pivot MRIP 11"'!D688</f>
        <v>516.60639877999995</v>
      </c>
      <c r="E685">
        <f>'Pivot MRIP 11"'!E688</f>
        <v>0.84441310922369939</v>
      </c>
      <c r="F685">
        <f>'Pivot MRIP 11"'!F688</f>
        <v>2</v>
      </c>
      <c r="G685">
        <f>'Pivot MRIP 11"'!G688</f>
        <v>1.258088340298923E-2</v>
      </c>
      <c r="H685">
        <f t="shared" si="57"/>
        <v>6.4993648682893372</v>
      </c>
      <c r="I685">
        <f t="shared" si="58"/>
        <v>5.4881488964114791</v>
      </c>
    </row>
    <row r="686" spans="1:9" x14ac:dyDescent="0.25">
      <c r="A686">
        <f>'Pivot MRIP 11"'!A689</f>
        <v>2013</v>
      </c>
      <c r="B686" t="str">
        <f>'Pivot MRIP 11"'!B689</f>
        <v>1555820130403002</v>
      </c>
      <c r="C686">
        <f>'Pivot MRIP 11"'!C689</f>
        <v>2464.2889307</v>
      </c>
      <c r="D686">
        <f>'Pivot MRIP 11"'!D689</f>
        <v>2464.2889307</v>
      </c>
      <c r="E686">
        <f>'Pivot MRIP 11"'!E689</f>
        <v>1.2345886682353142</v>
      </c>
      <c r="F686">
        <f>'Pivot MRIP 11"'!F689</f>
        <v>2</v>
      </c>
      <c r="G686">
        <f>'Pivot MRIP 11"'!G689</f>
        <v>5</v>
      </c>
      <c r="H686">
        <f t="shared" si="57"/>
        <v>12321.444653500001</v>
      </c>
      <c r="I686">
        <f t="shared" si="58"/>
        <v>15211.915945499699</v>
      </c>
    </row>
    <row r="687" spans="1:9" x14ac:dyDescent="0.25">
      <c r="A687">
        <f>'Pivot MRIP 11"'!A690</f>
        <v>2013</v>
      </c>
      <c r="B687" t="str">
        <f>'Pivot MRIP 11"'!B690</f>
        <v>1555820130922015</v>
      </c>
      <c r="C687">
        <f>'Pivot MRIP 11"'!C690</f>
        <v>358.94624282000001</v>
      </c>
      <c r="D687">
        <f>'Pivot MRIP 11"'!D690</f>
        <v>358.94624282000001</v>
      </c>
      <c r="E687">
        <f>'Pivot MRIP 11"'!E690</f>
        <v>0.84441310922369928</v>
      </c>
      <c r="F687">
        <f>'Pivot MRIP 11"'!F690</f>
        <v>2</v>
      </c>
      <c r="G687">
        <f>'Pivot MRIP 11"'!G690</f>
        <v>3.7742650208967693E-2</v>
      </c>
      <c r="H687">
        <f t="shared" si="57"/>
        <v>13.547582486578442</v>
      </c>
      <c r="I687">
        <f t="shared" si="58"/>
        <v>11.439756249956238</v>
      </c>
    </row>
    <row r="688" spans="1:9" x14ac:dyDescent="0.25">
      <c r="A688">
        <f>'Pivot MRIP 11"'!A691</f>
        <v>2013</v>
      </c>
      <c r="B688" t="str">
        <f>'Pivot MRIP 11"'!B691</f>
        <v>1561120130413001</v>
      </c>
      <c r="C688">
        <f>'Pivot MRIP 11"'!C691</f>
        <v>1628.1197866</v>
      </c>
      <c r="D688">
        <f>'Pivot MRIP 11"'!D691</f>
        <v>1628.1197866</v>
      </c>
      <c r="E688">
        <f>'Pivot MRIP 11"'!E691</f>
        <v>0.84441310922369939</v>
      </c>
      <c r="F688">
        <f>'Pivot MRIP 11"'!F691</f>
        <v>1</v>
      </c>
      <c r="G688">
        <f>'Pivot MRIP 11"'!G691</f>
        <v>1.258088340298923E-2</v>
      </c>
      <c r="H688">
        <f t="shared" si="57"/>
        <v>20.483185201314306</v>
      </c>
      <c r="I688">
        <f t="shared" si="58"/>
        <v>17.29627010264668</v>
      </c>
    </row>
    <row r="689" spans="1:9" x14ac:dyDescent="0.25">
      <c r="A689">
        <f>'Pivot MRIP 11"'!A692</f>
        <v>2013</v>
      </c>
      <c r="B689" t="str">
        <f>'Pivot MRIP 11"'!B692</f>
        <v>1561120130428010</v>
      </c>
      <c r="C689">
        <f>'Pivot MRIP 11"'!C692</f>
        <v>1696.6803723</v>
      </c>
      <c r="D689">
        <f>'Pivot MRIP 11"'!D692</f>
        <v>1696.6803723</v>
      </c>
      <c r="E689">
        <f>'Pivot MRIP 11"'!E692</f>
        <v>0.84441310922369928</v>
      </c>
      <c r="F689">
        <f>'Pivot MRIP 11"'!F692</f>
        <v>4</v>
      </c>
      <c r="G689">
        <f>'Pivot MRIP 11"'!G692</f>
        <v>0.15097060083587077</v>
      </c>
      <c r="H689">
        <f t="shared" si="57"/>
        <v>256.14885523255992</v>
      </c>
      <c r="I689">
        <f t="shared" si="58"/>
        <v>216.29545127101716</v>
      </c>
    </row>
    <row r="690" spans="1:9" x14ac:dyDescent="0.25">
      <c r="A690">
        <f>'Pivot MRIP 11"'!A693</f>
        <v>2013</v>
      </c>
      <c r="B690" t="str">
        <f>'Pivot MRIP 11"'!B693</f>
        <v>1561120130616011</v>
      </c>
      <c r="C690">
        <f>'Pivot MRIP 11"'!C693</f>
        <v>165.02788806000001</v>
      </c>
      <c r="D690">
        <f>'Pivot MRIP 11"'!D693</f>
        <v>165.02788806000001</v>
      </c>
      <c r="E690">
        <f>'Pivot MRIP 11"'!E693</f>
        <v>0.84441310922369928</v>
      </c>
      <c r="F690">
        <f>'Pivot MRIP 11"'!F693</f>
        <v>8</v>
      </c>
      <c r="G690">
        <f>'Pivot MRIP 11"'!G693</f>
        <v>3.7742650208967693E-2</v>
      </c>
      <c r="H690">
        <f t="shared" si="57"/>
        <v>6.228589853773256</v>
      </c>
      <c r="I690">
        <f t="shared" si="58"/>
        <v>5.2595029245038614</v>
      </c>
    </row>
    <row r="691" spans="1:9" x14ac:dyDescent="0.25">
      <c r="A691">
        <f>'Pivot MRIP 11"'!A694</f>
        <v>2013</v>
      </c>
      <c r="B691" t="str">
        <f>'Pivot MRIP 11"'!B694</f>
        <v>1561120130707010</v>
      </c>
      <c r="C691">
        <f>'Pivot MRIP 11"'!C694</f>
        <v>911.35902858999998</v>
      </c>
      <c r="D691">
        <f>'Pivot MRIP 11"'!D694</f>
        <v>911.35902858999998</v>
      </c>
      <c r="E691">
        <f>'Pivot MRIP 11"'!E694</f>
        <v>0.84441310922369939</v>
      </c>
      <c r="F691">
        <f>'Pivot MRIP 11"'!F694</f>
        <v>4</v>
      </c>
      <c r="G691">
        <f>'Pivot MRIP 11"'!G694</f>
        <v>2.516176680597846E-2</v>
      </c>
      <c r="H691">
        <f t="shared" si="57"/>
        <v>22.931403353904635</v>
      </c>
      <c r="I691">
        <f t="shared" si="58"/>
        <v>19.363577604933379</v>
      </c>
    </row>
    <row r="692" spans="1:9" x14ac:dyDescent="0.25">
      <c r="A692">
        <f>'Pivot MRIP 11"'!A695</f>
        <v>2013</v>
      </c>
      <c r="B692" t="str">
        <f>'Pivot MRIP 11"'!B695</f>
        <v>1561120130831005</v>
      </c>
      <c r="C692">
        <f>'Pivot MRIP 11"'!C695</f>
        <v>1855.7730282</v>
      </c>
      <c r="D692">
        <f>'Pivot MRIP 11"'!D695</f>
        <v>1855.7730282</v>
      </c>
      <c r="E692">
        <f>'Pivot MRIP 11"'!E695</f>
        <v>0.84441310922369939</v>
      </c>
      <c r="F692">
        <f>'Pivot MRIP 11"'!F695</f>
        <v>1</v>
      </c>
      <c r="G692">
        <f>'Pivot MRIP 11"'!G695</f>
        <v>1.258088340298923E-2</v>
      </c>
      <c r="H692">
        <f t="shared" si="57"/>
        <v>23.347264090196443</v>
      </c>
      <c r="I692">
        <f t="shared" si="58"/>
        <v>19.714735862269603</v>
      </c>
    </row>
    <row r="693" spans="1:9" x14ac:dyDescent="0.25">
      <c r="A693">
        <f>'Pivot MRIP 11"'!A696</f>
        <v>2013</v>
      </c>
      <c r="B693" t="str">
        <f>'Pivot MRIP 11"'!B696</f>
        <v>1561120131130003</v>
      </c>
      <c r="C693">
        <f>'Pivot MRIP 11"'!C696</f>
        <v>510.94677783999998</v>
      </c>
      <c r="D693">
        <f>'Pivot MRIP 11"'!D696</f>
        <v>510.94677783999998</v>
      </c>
      <c r="E693">
        <f>'Pivot MRIP 11"'!E696</f>
        <v>0.84441310922369939</v>
      </c>
      <c r="F693">
        <f>'Pivot MRIP 11"'!F696</f>
        <v>3</v>
      </c>
      <c r="G693">
        <f>'Pivot MRIP 11"'!G696</f>
        <v>1.258088340298923E-2</v>
      </c>
      <c r="H693">
        <f t="shared" si="57"/>
        <v>6.4281618371380809</v>
      </c>
      <c r="I693">
        <f t="shared" si="58"/>
        <v>5.4280241234908946</v>
      </c>
    </row>
    <row r="694" spans="1:9" x14ac:dyDescent="0.25">
      <c r="A694">
        <f>'Pivot MRIP 11"'!A697</f>
        <v>2013</v>
      </c>
      <c r="B694" t="str">
        <f>'Pivot MRIP 11"'!B697</f>
        <v>1561120131130009</v>
      </c>
      <c r="C694">
        <f>'Pivot MRIP 11"'!C697</f>
        <v>510.94677783999998</v>
      </c>
      <c r="D694">
        <f>'Pivot MRIP 11"'!D697</f>
        <v>510.94677783999998</v>
      </c>
      <c r="E694">
        <f>'Pivot MRIP 11"'!E697</f>
        <v>0.84441310922369939</v>
      </c>
      <c r="F694">
        <f>'Pivot MRIP 11"'!F697</f>
        <v>4</v>
      </c>
      <c r="G694">
        <f>'Pivot MRIP 11"'!G697</f>
        <v>2.516176680597846E-2</v>
      </c>
      <c r="H694">
        <f t="shared" si="57"/>
        <v>12.856323674276162</v>
      </c>
      <c r="I694">
        <f t="shared" si="58"/>
        <v>10.856048246981789</v>
      </c>
    </row>
    <row r="695" spans="1:9" x14ac:dyDescent="0.25">
      <c r="A695">
        <f>'Pivot MRIP 11"'!A698</f>
        <v>2013</v>
      </c>
      <c r="B695" t="str">
        <f>'Pivot MRIP 11"'!B698</f>
        <v>1561220130504015</v>
      </c>
      <c r="C695">
        <f>'Pivot MRIP 11"'!C698</f>
        <v>584.05747968000003</v>
      </c>
      <c r="D695">
        <f>'Pivot MRIP 11"'!D698</f>
        <v>584.05747968000003</v>
      </c>
      <c r="E695">
        <f>'Pivot MRIP 11"'!E698</f>
        <v>0.83221207938776898</v>
      </c>
      <c r="F695">
        <f>'Pivot MRIP 11"'!F698</f>
        <v>4</v>
      </c>
      <c r="G695">
        <f>'Pivot MRIP 11"'!G698</f>
        <v>1.050323533611957</v>
      </c>
      <c r="H695">
        <f t="shared" si="57"/>
        <v>613.44931588999134</v>
      </c>
      <c r="I695">
        <f t="shared" si="58"/>
        <v>510.51993077581403</v>
      </c>
    </row>
    <row r="696" spans="1:9" x14ac:dyDescent="0.25">
      <c r="A696">
        <f>'Pivot MRIP 11"'!A699</f>
        <v>2013</v>
      </c>
      <c r="B696" t="str">
        <f>'Pivot MRIP 11"'!B699</f>
        <v>1561220130519030</v>
      </c>
      <c r="C696">
        <f>'Pivot MRIP 11"'!C699</f>
        <v>388.55451012999998</v>
      </c>
      <c r="D696">
        <f>'Pivot MRIP 11"'!D699</f>
        <v>388.55451012999998</v>
      </c>
      <c r="E696">
        <f>'Pivot MRIP 11"'!E699</f>
        <v>0.84441310922369939</v>
      </c>
      <c r="F696">
        <f>'Pivot MRIP 11"'!F699</f>
        <v>5</v>
      </c>
      <c r="G696">
        <f>'Pivot MRIP 11"'!G699</f>
        <v>0.12580883402989229</v>
      </c>
      <c r="H696">
        <f t="shared" si="57"/>
        <v>48.883589876511273</v>
      </c>
      <c r="I696">
        <f t="shared" si="58"/>
        <v>41.277944117641042</v>
      </c>
    </row>
    <row r="697" spans="1:9" x14ac:dyDescent="0.25">
      <c r="A697">
        <f>'Pivot MRIP 11"'!A700</f>
        <v>2013</v>
      </c>
      <c r="B697" t="str">
        <f>'Pivot MRIP 11"'!B700</f>
        <v>1561220130602006</v>
      </c>
      <c r="C697">
        <f>'Pivot MRIP 11"'!C700</f>
        <v>210.77973143</v>
      </c>
      <c r="D697">
        <f>'Pivot MRIP 11"'!D700</f>
        <v>210.77973143</v>
      </c>
      <c r="E697">
        <f>'Pivot MRIP 11"'!E700</f>
        <v>0.84441310922369939</v>
      </c>
      <c r="F697">
        <f>'Pivot MRIP 11"'!F700</f>
        <v>3</v>
      </c>
      <c r="G697">
        <f>'Pivot MRIP 11"'!G700</f>
        <v>1.258088340298923E-2</v>
      </c>
      <c r="H697">
        <f t="shared" si="57"/>
        <v>2.6517952248342143</v>
      </c>
      <c r="I697">
        <f t="shared" si="58"/>
        <v>2.2392106508268177</v>
      </c>
    </row>
    <row r="698" spans="1:9" x14ac:dyDescent="0.25">
      <c r="A698">
        <f>'Pivot MRIP 11"'!A701</f>
        <v>2013</v>
      </c>
      <c r="B698" t="str">
        <f>'Pivot MRIP 11"'!B701</f>
        <v>1561220130613001</v>
      </c>
      <c r="C698">
        <f>'Pivot MRIP 11"'!C701</f>
        <v>3624.3056216999998</v>
      </c>
      <c r="D698">
        <f>'Pivot MRIP 11"'!D701</f>
        <v>3624.3056216999998</v>
      </c>
      <c r="E698">
        <f>'Pivot MRIP 11"'!E701</f>
        <v>0.84441310922369939</v>
      </c>
      <c r="F698">
        <f>'Pivot MRIP 11"'!F701</f>
        <v>2</v>
      </c>
      <c r="G698">
        <f>'Pivot MRIP 11"'!G701</f>
        <v>2.516176680597846E-2</v>
      </c>
      <c r="H698">
        <f t="shared" si="57"/>
        <v>91.193932886812178</v>
      </c>
      <c r="I698">
        <f t="shared" si="58"/>
        <v>77.005352411290446</v>
      </c>
    </row>
    <row r="699" spans="1:9" x14ac:dyDescent="0.25">
      <c r="A699">
        <f>'Pivot MRIP 11"'!A702</f>
        <v>2013</v>
      </c>
      <c r="B699" t="str">
        <f>'Pivot MRIP 11"'!B702</f>
        <v>1561220130629005</v>
      </c>
      <c r="C699">
        <f>'Pivot MRIP 11"'!C702</f>
        <v>188.63825624</v>
      </c>
      <c r="D699">
        <f>'Pivot MRIP 11"'!D702</f>
        <v>188.63825624</v>
      </c>
      <c r="E699">
        <f>'Pivot MRIP 11"'!E702</f>
        <v>0.84441310922369928</v>
      </c>
      <c r="F699">
        <f>'Pivot MRIP 11"'!F702</f>
        <v>3</v>
      </c>
      <c r="G699">
        <f>'Pivot MRIP 11"'!G702</f>
        <v>7.5485300417935386E-2</v>
      </c>
      <c r="H699">
        <f t="shared" si="57"/>
        <v>14.239415442591875</v>
      </c>
      <c r="I699">
        <f t="shared" si="58"/>
        <v>12.023949067406964</v>
      </c>
    </row>
    <row r="700" spans="1:9" x14ac:dyDescent="0.25">
      <c r="A700">
        <f>'Pivot MRIP 11"'!A703</f>
        <v>2013</v>
      </c>
      <c r="B700" t="str">
        <f>'Pivot MRIP 11"'!B703</f>
        <v>1561220130629012</v>
      </c>
      <c r="C700">
        <f>'Pivot MRIP 11"'!C703</f>
        <v>188.63825624</v>
      </c>
      <c r="D700">
        <f>'Pivot MRIP 11"'!D703</f>
        <v>188.63825624</v>
      </c>
      <c r="E700">
        <f>'Pivot MRIP 11"'!E703</f>
        <v>0.79366414386555928</v>
      </c>
      <c r="F700">
        <f>'Pivot MRIP 11"'!F703</f>
        <v>2</v>
      </c>
      <c r="G700">
        <f>'Pivot MRIP 11"'!G703</f>
        <v>1</v>
      </c>
      <c r="H700">
        <f t="shared" si="57"/>
        <v>188.63825624</v>
      </c>
      <c r="I700">
        <f t="shared" si="58"/>
        <v>149.7154201390116</v>
      </c>
    </row>
    <row r="701" spans="1:9" x14ac:dyDescent="0.25">
      <c r="A701">
        <f>'Pivot MRIP 11"'!A704</f>
        <v>2013</v>
      </c>
      <c r="B701" t="str">
        <f>'Pivot MRIP 11"'!B704</f>
        <v>1561220130714001</v>
      </c>
      <c r="C701">
        <f>'Pivot MRIP 11"'!C704</f>
        <v>695.57761469000002</v>
      </c>
      <c r="D701">
        <f>'Pivot MRIP 11"'!D704</f>
        <v>695.57761469000002</v>
      </c>
      <c r="E701">
        <f>'Pivot MRIP 11"'!E704</f>
        <v>0.84441310922369939</v>
      </c>
      <c r="F701">
        <f>'Pivot MRIP 11"'!F704</f>
        <v>3</v>
      </c>
      <c r="G701">
        <f>'Pivot MRIP 11"'!G704</f>
        <v>1.258088340298923E-2</v>
      </c>
      <c r="H701">
        <f t="shared" si="57"/>
        <v>8.7509808681442589</v>
      </c>
      <c r="I701">
        <f t="shared" si="58"/>
        <v>7.3894429636268022</v>
      </c>
    </row>
    <row r="702" spans="1:9" x14ac:dyDescent="0.25">
      <c r="A702">
        <f>'Pivot MRIP 11"'!A705</f>
        <v>2013</v>
      </c>
      <c r="B702" t="str">
        <f>'Pivot MRIP 11"'!B705</f>
        <v>1561220130914008</v>
      </c>
      <c r="C702">
        <f>'Pivot MRIP 11"'!C705</f>
        <v>142.19604620000001</v>
      </c>
      <c r="D702">
        <f>'Pivot MRIP 11"'!D705</f>
        <v>142.19604620000001</v>
      </c>
      <c r="E702">
        <f>'Pivot MRIP 11"'!E705</f>
        <v>0.84441310922369939</v>
      </c>
      <c r="F702">
        <f>'Pivot MRIP 11"'!F705</f>
        <v>4</v>
      </c>
      <c r="G702">
        <f>'Pivot MRIP 11"'!G705</f>
        <v>0.12580883402989229</v>
      </c>
      <c r="H702">
        <f t="shared" si="57"/>
        <v>17.889518776082699</v>
      </c>
      <c r="I702">
        <f t="shared" si="58"/>
        <v>15.106144172227742</v>
      </c>
    </row>
    <row r="703" spans="1:9" x14ac:dyDescent="0.25">
      <c r="A703">
        <f>'Pivot MRIP 11"'!A706</f>
        <v>2013</v>
      </c>
      <c r="B703" t="str">
        <f>'Pivot MRIP 11"'!B706</f>
        <v>1561220130914023</v>
      </c>
      <c r="C703">
        <f>'Pivot MRIP 11"'!C706</f>
        <v>142.19604620000001</v>
      </c>
      <c r="D703">
        <f>'Pivot MRIP 11"'!D706</f>
        <v>142.19604620000001</v>
      </c>
      <c r="E703">
        <f>'Pivot MRIP 11"'!E706</f>
        <v>0.84441310922369939</v>
      </c>
      <c r="F703">
        <f>'Pivot MRIP 11"'!F706</f>
        <v>12</v>
      </c>
      <c r="G703">
        <f>'Pivot MRIP 11"'!G706</f>
        <v>5.0323533611956919E-2</v>
      </c>
      <c r="H703">
        <f t="shared" si="57"/>
        <v>7.1558075104330792</v>
      </c>
      <c r="I703">
        <f t="shared" si="58"/>
        <v>6.042457668891096</v>
      </c>
    </row>
    <row r="704" spans="1:9" x14ac:dyDescent="0.25">
      <c r="A704">
        <f>'Pivot MRIP 11"'!A707</f>
        <v>2013</v>
      </c>
      <c r="B704" t="str">
        <f>'Pivot MRIP 11"'!B707</f>
        <v>1563220130824001</v>
      </c>
      <c r="C704">
        <f>'Pivot MRIP 11"'!C707</f>
        <v>120.04425999999999</v>
      </c>
      <c r="D704">
        <f>'Pivot MRIP 11"'!D707</f>
        <v>120.04425999999999</v>
      </c>
      <c r="E704">
        <f>'Pivot MRIP 11"'!E707</f>
        <v>1.0965965009747143</v>
      </c>
      <c r="F704">
        <f>'Pivot MRIP 11"'!F707</f>
        <v>10</v>
      </c>
      <c r="G704">
        <f>'Pivot MRIP 11"'!G707</f>
        <v>4.440330919104623</v>
      </c>
      <c r="H704">
        <f t="shared" si="57"/>
        <v>533.0362393390343</v>
      </c>
      <c r="I704">
        <f t="shared" si="58"/>
        <v>584.52567495190533</v>
      </c>
    </row>
    <row r="705" spans="1:9" x14ac:dyDescent="0.25">
      <c r="A705">
        <f>'Pivot MRIP 11"'!A708</f>
        <v>2013</v>
      </c>
      <c r="B705" t="str">
        <f>'Pivot MRIP 11"'!B708</f>
        <v>1563220131014004</v>
      </c>
      <c r="C705">
        <f>'Pivot MRIP 11"'!C708</f>
        <v>55.613411878999997</v>
      </c>
      <c r="D705">
        <f>'Pivot MRIP 11"'!D708</f>
        <v>55.613411878999997</v>
      </c>
      <c r="E705">
        <f>'Pivot MRIP 11"'!E708</f>
        <v>1.3668660255462408</v>
      </c>
      <c r="F705">
        <f>'Pivot MRIP 11"'!F708</f>
        <v>1</v>
      </c>
      <c r="G705">
        <f>'Pivot MRIP 11"'!G708</f>
        <v>1</v>
      </c>
      <c r="H705">
        <f t="shared" si="57"/>
        <v>55.613411878999997</v>
      </c>
      <c r="I705">
        <f t="shared" si="58"/>
        <v>76.016083262114819</v>
      </c>
    </row>
    <row r="706" spans="1:9" x14ac:dyDescent="0.25">
      <c r="A706">
        <f>'Pivot MRIP 11"'!A709</f>
        <v>2013</v>
      </c>
      <c r="B706" t="str">
        <f>'Pivot MRIP 11"'!B709</f>
        <v>1563220131019001</v>
      </c>
      <c r="C706">
        <f>'Pivot MRIP 11"'!C709</f>
        <v>426.8797659</v>
      </c>
      <c r="D706">
        <f>'Pivot MRIP 11"'!D709</f>
        <v>426.8797659</v>
      </c>
      <c r="E706">
        <f>'Pivot MRIP 11"'!E709</f>
        <v>0.84441310922369939</v>
      </c>
      <c r="F706">
        <f>'Pivot MRIP 11"'!F709</f>
        <v>1</v>
      </c>
      <c r="G706">
        <f>'Pivot MRIP 11"'!G709</f>
        <v>2.516176680597846E-2</v>
      </c>
      <c r="H706">
        <f t="shared" ref="H706:H769" si="59">G706*C706</f>
        <v>10.741049123766475</v>
      </c>
      <c r="I706">
        <f t="shared" ref="I706:I769" si="60">E706*H706</f>
        <v>9.0698826869241405</v>
      </c>
    </row>
    <row r="707" spans="1:9" x14ac:dyDescent="0.25">
      <c r="A707">
        <f>'Pivot MRIP 11"'!A710</f>
        <v>2013</v>
      </c>
      <c r="B707" t="str">
        <f>'Pivot MRIP 11"'!B710</f>
        <v>1563220131019002</v>
      </c>
      <c r="C707">
        <f>'Pivot MRIP 11"'!C710</f>
        <v>834.97821102</v>
      </c>
      <c r="D707">
        <f>'Pivot MRIP 11"'!D710</f>
        <v>834.97821102</v>
      </c>
      <c r="E707">
        <f>'Pivot MRIP 11"'!E710</f>
        <v>0.84441310922369928</v>
      </c>
      <c r="F707">
        <f>'Pivot MRIP 11"'!F710</f>
        <v>2</v>
      </c>
      <c r="G707">
        <f>'Pivot MRIP 11"'!G710</f>
        <v>3.7742650208967693E-2</v>
      </c>
      <c r="H707">
        <f t="shared" si="59"/>
        <v>31.514290550637472</v>
      </c>
      <c r="I707">
        <f t="shared" si="60"/>
        <v>26.611080068842835</v>
      </c>
    </row>
    <row r="708" spans="1:9" x14ac:dyDescent="0.25">
      <c r="A708">
        <f>'Pivot MRIP 11"'!A711</f>
        <v>2013</v>
      </c>
      <c r="B708" t="str">
        <f>'Pivot MRIP 11"'!B711</f>
        <v>1563220131019010</v>
      </c>
      <c r="C708">
        <f>'Pivot MRIP 11"'!C711</f>
        <v>426.8797659</v>
      </c>
      <c r="D708">
        <f>'Pivot MRIP 11"'!D711</f>
        <v>426.8797659</v>
      </c>
      <c r="E708">
        <f>'Pivot MRIP 11"'!E711</f>
        <v>0.84441310922369939</v>
      </c>
      <c r="F708">
        <f>'Pivot MRIP 11"'!F711</f>
        <v>9</v>
      </c>
      <c r="G708">
        <f>'Pivot MRIP 11"'!G711</f>
        <v>0.10064706722391384</v>
      </c>
      <c r="H708">
        <f t="shared" si="59"/>
        <v>42.964196495065899</v>
      </c>
      <c r="I708">
        <f t="shared" si="60"/>
        <v>36.279530747696562</v>
      </c>
    </row>
    <row r="709" spans="1:9" x14ac:dyDescent="0.25">
      <c r="A709">
        <f>'Pivot MRIP 11"'!A712</f>
        <v>2013</v>
      </c>
      <c r="B709" t="str">
        <f>'Pivot MRIP 11"'!B712</f>
        <v>1563220131025001</v>
      </c>
      <c r="C709">
        <f>'Pivot MRIP 11"'!C712</f>
        <v>480.37134036999998</v>
      </c>
      <c r="D709">
        <f>'Pivot MRIP 11"'!D712</f>
        <v>480.37134036999998</v>
      </c>
      <c r="E709">
        <f>'Pivot MRIP 11"'!E712</f>
        <v>0.84441310922369939</v>
      </c>
      <c r="F709">
        <f>'Pivot MRIP 11"'!F712</f>
        <v>1</v>
      </c>
      <c r="G709">
        <f>'Pivot MRIP 11"'!G712</f>
        <v>1.258088340298923E-2</v>
      </c>
      <c r="H709">
        <f t="shared" si="59"/>
        <v>6.0434958233326226</v>
      </c>
      <c r="I709">
        <f t="shared" si="60"/>
        <v>5.1032070987607412</v>
      </c>
    </row>
    <row r="710" spans="1:9" x14ac:dyDescent="0.25">
      <c r="A710">
        <f>'Pivot MRIP 11"'!A713</f>
        <v>2013</v>
      </c>
      <c r="B710" t="str">
        <f>'Pivot MRIP 11"'!B713</f>
        <v>1563220131209001</v>
      </c>
      <c r="C710">
        <f>'Pivot MRIP 11"'!C713</f>
        <v>996.04029055000001</v>
      </c>
      <c r="D710">
        <f>'Pivot MRIP 11"'!D713</f>
        <v>996.04029055000001</v>
      </c>
      <c r="E710">
        <f>'Pivot MRIP 11"'!E713</f>
        <v>0.84441310922369939</v>
      </c>
      <c r="F710">
        <f>'Pivot MRIP 11"'!F713</f>
        <v>4</v>
      </c>
      <c r="G710">
        <f>'Pivot MRIP 11"'!G713</f>
        <v>2.516176680597846E-2</v>
      </c>
      <c r="H710">
        <f t="shared" si="59"/>
        <v>25.062133520178129</v>
      </c>
      <c r="I710">
        <f t="shared" si="60"/>
        <v>21.162794089553113</v>
      </c>
    </row>
    <row r="711" spans="1:9" x14ac:dyDescent="0.25">
      <c r="A711">
        <f>'Pivot MRIP 11"'!A714</f>
        <v>2013</v>
      </c>
      <c r="B711" t="str">
        <f>'Pivot MRIP 11"'!B714</f>
        <v>1563220131209004</v>
      </c>
      <c r="C711">
        <f>'Pivot MRIP 11"'!C714</f>
        <v>996.04029055000001</v>
      </c>
      <c r="D711">
        <f>'Pivot MRIP 11"'!D714</f>
        <v>996.04029055000001</v>
      </c>
      <c r="E711">
        <f>'Pivot MRIP 11"'!E714</f>
        <v>0.84441310922369928</v>
      </c>
      <c r="F711">
        <f>'Pivot MRIP 11"'!F714</f>
        <v>9</v>
      </c>
      <c r="G711">
        <f>'Pivot MRIP 11"'!G714</f>
        <v>0.17613236764184922</v>
      </c>
      <c r="H711">
        <f t="shared" si="59"/>
        <v>175.43493464124691</v>
      </c>
      <c r="I711">
        <f t="shared" si="60"/>
        <v>148.13955862687178</v>
      </c>
    </row>
    <row r="712" spans="1:9" x14ac:dyDescent="0.25">
      <c r="A712">
        <f>'Pivot MRIP 11"'!A715</f>
        <v>2013</v>
      </c>
      <c r="B712" t="str">
        <f>'Pivot MRIP 11"'!B715</f>
        <v>1563220131209008</v>
      </c>
      <c r="C712">
        <f>'Pivot MRIP 11"'!C715</f>
        <v>996.04029055000001</v>
      </c>
      <c r="D712">
        <f>'Pivot MRIP 11"'!D715</f>
        <v>996.04029055000001</v>
      </c>
      <c r="E712">
        <f>'Pivot MRIP 11"'!E715</f>
        <v>1.9474505910104727</v>
      </c>
      <c r="F712">
        <f>'Pivot MRIP 11"'!F715</f>
        <v>4</v>
      </c>
      <c r="G712">
        <f>'Pivot MRIP 11"'!G715</f>
        <v>1.1132279506269032</v>
      </c>
      <c r="H712">
        <f t="shared" si="59"/>
        <v>1108.8198913908018</v>
      </c>
      <c r="I712">
        <f t="shared" si="60"/>
        <v>2159.3719528131851</v>
      </c>
    </row>
    <row r="713" spans="1:9" x14ac:dyDescent="0.25">
      <c r="A713">
        <f>'Pivot MRIP 11"'!A716</f>
        <v>2013</v>
      </c>
      <c r="B713" t="str">
        <f>'Pivot MRIP 11"'!B716</f>
        <v>1563220131209010</v>
      </c>
      <c r="C713">
        <f>'Pivot MRIP 11"'!C716</f>
        <v>1165.5420779999999</v>
      </c>
      <c r="D713">
        <f>'Pivot MRIP 11"'!D716</f>
        <v>1165.5420779999999</v>
      </c>
      <c r="E713">
        <f>'Pivot MRIP 11"'!E716</f>
        <v>1.4531896990841457</v>
      </c>
      <c r="F713">
        <f>'Pivot MRIP 11"'!F716</f>
        <v>3</v>
      </c>
      <c r="G713">
        <f>'Pivot MRIP 11"'!G716</f>
        <v>1.0754853004179352</v>
      </c>
      <c r="H713">
        <f t="shared" si="59"/>
        <v>1253.5233719075745</v>
      </c>
      <c r="I713">
        <f t="shared" si="60"/>
        <v>1821.6072516173119</v>
      </c>
    </row>
    <row r="714" spans="1:9" x14ac:dyDescent="0.25">
      <c r="A714">
        <f>'Pivot MRIP 11"'!A717</f>
        <v>2013</v>
      </c>
      <c r="B714" t="str">
        <f>'Pivot MRIP 11"'!B717</f>
        <v>1563220131214001</v>
      </c>
      <c r="C714">
        <f>'Pivot MRIP 11"'!C717</f>
        <v>3051.0463147999999</v>
      </c>
      <c r="D714">
        <f>'Pivot MRIP 11"'!D717</f>
        <v>3051.0463147999999</v>
      </c>
      <c r="E714">
        <f>'Pivot MRIP 11"'!E717</f>
        <v>0.84441310922369928</v>
      </c>
      <c r="F714">
        <f>'Pivot MRIP 11"'!F717</f>
        <v>4</v>
      </c>
      <c r="G714">
        <f>'Pivot MRIP 11"'!G717</f>
        <v>7.5485300417935386E-2</v>
      </c>
      <c r="H714">
        <f t="shared" si="59"/>
        <v>230.30914766171264</v>
      </c>
      <c r="I714">
        <f t="shared" si="60"/>
        <v>194.47606345968686</v>
      </c>
    </row>
    <row r="715" spans="1:9" x14ac:dyDescent="0.25">
      <c r="A715">
        <f>'Pivot MRIP 11"'!A718</f>
        <v>2013</v>
      </c>
      <c r="B715" t="str">
        <f>'Pivot MRIP 11"'!B718</f>
        <v>1563220131214003</v>
      </c>
      <c r="C715">
        <f>'Pivot MRIP 11"'!C718</f>
        <v>3051.0463147999999</v>
      </c>
      <c r="D715">
        <f>'Pivot MRIP 11"'!D718</f>
        <v>3051.0463147999999</v>
      </c>
      <c r="E715">
        <f>'Pivot MRIP 11"'!E718</f>
        <v>1.3894338954397356</v>
      </c>
      <c r="F715">
        <f>'Pivot MRIP 11"'!F718</f>
        <v>4</v>
      </c>
      <c r="G715">
        <f>'Pivot MRIP 11"'!G718</f>
        <v>1.2012941344478278</v>
      </c>
      <c r="H715">
        <f t="shared" si="59"/>
        <v>3665.2040418979009</v>
      </c>
      <c r="I715">
        <f t="shared" si="60"/>
        <v>5092.5587295156647</v>
      </c>
    </row>
    <row r="716" spans="1:9" x14ac:dyDescent="0.25">
      <c r="A716">
        <f>'Pivot MRIP 11"'!A719</f>
        <v>2013</v>
      </c>
      <c r="B716" t="str">
        <f>'Pivot MRIP 11"'!B719</f>
        <v>1563220131231002</v>
      </c>
      <c r="C716">
        <f>'Pivot MRIP 11"'!C719</f>
        <v>7462.2016645000003</v>
      </c>
      <c r="D716">
        <f>'Pivot MRIP 11"'!D719</f>
        <v>7462.2016645000003</v>
      </c>
      <c r="E716">
        <f>'Pivot MRIP 11"'!E719</f>
        <v>0.84441310922369939</v>
      </c>
      <c r="F716">
        <f>'Pivot MRIP 11"'!F719</f>
        <v>1</v>
      </c>
      <c r="G716">
        <f>'Pivot MRIP 11"'!G719</f>
        <v>1.258088340298923E-2</v>
      </c>
      <c r="H716">
        <f t="shared" si="59"/>
        <v>93.881089070666661</v>
      </c>
      <c r="I716">
        <f t="shared" si="60"/>
        <v>79.274422319468698</v>
      </c>
    </row>
    <row r="717" spans="1:9" x14ac:dyDescent="0.25">
      <c r="A717">
        <f>'Pivot MRIP 11"'!A720</f>
        <v>2013</v>
      </c>
      <c r="B717" t="str">
        <f>'Pivot MRIP 11"'!B720</f>
        <v>1605020130430001</v>
      </c>
      <c r="C717">
        <f>'Pivot MRIP 11"'!C720</f>
        <v>280.18715503999999</v>
      </c>
      <c r="D717">
        <f>'Pivot MRIP 11"'!D720</f>
        <v>280.18715503999999</v>
      </c>
      <c r="E717">
        <f>'Pivot MRIP 11"'!E720</f>
        <v>0.84441310922369939</v>
      </c>
      <c r="F717">
        <f>'Pivot MRIP 11"'!F720</f>
        <v>9</v>
      </c>
      <c r="G717">
        <f>'Pivot MRIP 11"'!G720</f>
        <v>0.94356625522419224</v>
      </c>
      <c r="H717">
        <f t="shared" si="59"/>
        <v>264.37514464301296</v>
      </c>
      <c r="I717">
        <f t="shared" si="60"/>
        <v>223.24183788947184</v>
      </c>
    </row>
    <row r="718" spans="1:9" x14ac:dyDescent="0.25">
      <c r="A718">
        <f>'Pivot MRIP 11"'!A721</f>
        <v>2013</v>
      </c>
      <c r="B718" t="str">
        <f>'Pivot MRIP 11"'!B721</f>
        <v>1605020131006006</v>
      </c>
      <c r="C718">
        <f>'Pivot MRIP 11"'!C721</f>
        <v>1498.1369189</v>
      </c>
      <c r="D718">
        <f>'Pivot MRIP 11"'!D721</f>
        <v>1498.1369189</v>
      </c>
      <c r="E718">
        <f>'Pivot MRIP 11"'!E721</f>
        <v>0.84441310922369939</v>
      </c>
      <c r="F718">
        <f>'Pivot MRIP 11"'!F721</f>
        <v>10</v>
      </c>
      <c r="G718">
        <f>'Pivot MRIP 11"'!G721</f>
        <v>2.516176680597846E-2</v>
      </c>
      <c r="H718">
        <f t="shared" si="59"/>
        <v>37.695771796788861</v>
      </c>
      <c r="I718">
        <f t="shared" si="60"/>
        <v>31.83080386751352</v>
      </c>
    </row>
    <row r="719" spans="1:9" x14ac:dyDescent="0.25">
      <c r="A719">
        <f>'Pivot MRIP 11"'!A722</f>
        <v>2013</v>
      </c>
      <c r="B719" t="str">
        <f>'Pivot MRIP 11"'!B722</f>
        <v>1657320130617010</v>
      </c>
      <c r="C719">
        <f>'Pivot MRIP 11"'!C722</f>
        <v>128.12939537</v>
      </c>
      <c r="D719">
        <f>'Pivot MRIP 11"'!D722</f>
        <v>128.12939537</v>
      </c>
      <c r="E719">
        <f>'Pivot MRIP 11"'!E722</f>
        <v>0.84441310922369939</v>
      </c>
      <c r="F719">
        <f>'Pivot MRIP 11"'!F722</f>
        <v>1</v>
      </c>
      <c r="G719">
        <f>'Pivot MRIP 11"'!G722</f>
        <v>1.258088340298923E-2</v>
      </c>
      <c r="H719">
        <f t="shared" si="59"/>
        <v>1.6119809836454779</v>
      </c>
      <c r="I719">
        <f t="shared" si="60"/>
        <v>1.3611778744095553</v>
      </c>
    </row>
    <row r="720" spans="1:9" x14ac:dyDescent="0.25">
      <c r="A720">
        <f>'Pivot MRIP 11"'!A723</f>
        <v>2013</v>
      </c>
      <c r="B720" t="str">
        <f>'Pivot MRIP 11"'!B723</f>
        <v>1657320130624003</v>
      </c>
      <c r="C720">
        <f>'Pivot MRIP 11"'!C723</f>
        <v>61.733758188000003</v>
      </c>
      <c r="D720">
        <f>'Pivot MRIP 11"'!D723</f>
        <v>61.733758188000003</v>
      </c>
      <c r="E720">
        <f>'Pivot MRIP 11"'!E723</f>
        <v>0.84441310922369928</v>
      </c>
      <c r="F720">
        <f>'Pivot MRIP 11"'!F723</f>
        <v>4</v>
      </c>
      <c r="G720">
        <f>'Pivot MRIP 11"'!G723</f>
        <v>3.7742650208967693E-2</v>
      </c>
      <c r="H720">
        <f t="shared" si="59"/>
        <v>2.3299956413746794</v>
      </c>
      <c r="I720">
        <f t="shared" si="60"/>
        <v>1.9674788640108605</v>
      </c>
    </row>
    <row r="721" spans="1:9" x14ac:dyDescent="0.25">
      <c r="A721">
        <f>'Pivot MRIP 11"'!A724</f>
        <v>2013</v>
      </c>
      <c r="B721" t="str">
        <f>'Pivot MRIP 11"'!B724</f>
        <v>1657320130629002</v>
      </c>
      <c r="C721">
        <f>'Pivot MRIP 11"'!C724</f>
        <v>64.096987248000005</v>
      </c>
      <c r="D721">
        <f>'Pivot MRIP 11"'!D724</f>
        <v>64.096987248000005</v>
      </c>
      <c r="E721">
        <f>'Pivot MRIP 11"'!E724</f>
        <v>0.84441310922369939</v>
      </c>
      <c r="F721">
        <f>'Pivot MRIP 11"'!F724</f>
        <v>1</v>
      </c>
      <c r="G721">
        <f>'Pivot MRIP 11"'!G724</f>
        <v>1.258088340298923E-2</v>
      </c>
      <c r="H721">
        <f t="shared" si="59"/>
        <v>0.80639672304997556</v>
      </c>
      <c r="I721">
        <f t="shared" si="60"/>
        <v>0.68093196417843227</v>
      </c>
    </row>
    <row r="722" spans="1:9" x14ac:dyDescent="0.25">
      <c r="A722">
        <f>'Pivot MRIP 11"'!A725</f>
        <v>2013</v>
      </c>
      <c r="B722" t="str">
        <f>'Pivot MRIP 11"'!B725</f>
        <v>1657320130629005</v>
      </c>
      <c r="C722">
        <f>'Pivot MRIP 11"'!C725</f>
        <v>64.096987248000005</v>
      </c>
      <c r="D722">
        <f>'Pivot MRIP 11"'!D725</f>
        <v>64.096987248000005</v>
      </c>
      <c r="E722">
        <f>'Pivot MRIP 11"'!E725</f>
        <v>0.84441310922369939</v>
      </c>
      <c r="F722">
        <f>'Pivot MRIP 11"'!F725</f>
        <v>1</v>
      </c>
      <c r="G722">
        <f>'Pivot MRIP 11"'!G725</f>
        <v>1.258088340298923E-2</v>
      </c>
      <c r="H722">
        <f t="shared" si="59"/>
        <v>0.80639672304997556</v>
      </c>
      <c r="I722">
        <f t="shared" si="60"/>
        <v>0.68093196417843227</v>
      </c>
    </row>
    <row r="723" spans="1:9" x14ac:dyDescent="0.25">
      <c r="A723">
        <f>'Pivot MRIP 11"'!A726</f>
        <v>2013</v>
      </c>
      <c r="B723" t="str">
        <f>'Pivot MRIP 11"'!B726</f>
        <v>1657320130629007</v>
      </c>
      <c r="C723">
        <f>'Pivot MRIP 11"'!C726</f>
        <v>64.096987248000005</v>
      </c>
      <c r="D723">
        <f>'Pivot MRIP 11"'!D726</f>
        <v>64.096987248000005</v>
      </c>
      <c r="E723">
        <f>'Pivot MRIP 11"'!E726</f>
        <v>0.84441310922369939</v>
      </c>
      <c r="F723">
        <f>'Pivot MRIP 11"'!F726</f>
        <v>1</v>
      </c>
      <c r="G723">
        <f>'Pivot MRIP 11"'!G726</f>
        <v>2.516176680597846E-2</v>
      </c>
      <c r="H723">
        <f t="shared" si="59"/>
        <v>1.6127934460999511</v>
      </c>
      <c r="I723">
        <f t="shared" si="60"/>
        <v>1.3618639283568645</v>
      </c>
    </row>
    <row r="724" spans="1:9" x14ac:dyDescent="0.25">
      <c r="A724">
        <f>'Pivot MRIP 11"'!A727</f>
        <v>2013</v>
      </c>
      <c r="B724" t="str">
        <f>'Pivot MRIP 11"'!B727</f>
        <v>1657320130702001</v>
      </c>
      <c r="C724">
        <f>'Pivot MRIP 11"'!C727</f>
        <v>311.17407584</v>
      </c>
      <c r="D724">
        <f>'Pivot MRIP 11"'!D727</f>
        <v>311.17407584</v>
      </c>
      <c r="E724">
        <f>'Pivot MRIP 11"'!E727</f>
        <v>0.84441310922369939</v>
      </c>
      <c r="F724">
        <f>'Pivot MRIP 11"'!F727</f>
        <v>1</v>
      </c>
      <c r="G724">
        <f>'Pivot MRIP 11"'!G727</f>
        <v>1.258088340298923E-2</v>
      </c>
      <c r="H724">
        <f t="shared" si="59"/>
        <v>3.914844766175968</v>
      </c>
      <c r="I724">
        <f t="shared" si="60"/>
        <v>3.3057462411347753</v>
      </c>
    </row>
    <row r="725" spans="1:9" x14ac:dyDescent="0.25">
      <c r="A725">
        <f>'Pivot MRIP 11"'!A728</f>
        <v>2013</v>
      </c>
      <c r="B725" t="str">
        <f>'Pivot MRIP 11"'!B728</f>
        <v>1657320130707010</v>
      </c>
      <c r="C725">
        <f>'Pivot MRIP 11"'!C728</f>
        <v>635.16350037999996</v>
      </c>
      <c r="D725">
        <f>'Pivot MRIP 11"'!D728</f>
        <v>635.16350037999996</v>
      </c>
      <c r="E725">
        <f>'Pivot MRIP 11"'!E728</f>
        <v>0.84441310922369939</v>
      </c>
      <c r="F725">
        <f>'Pivot MRIP 11"'!F728</f>
        <v>9</v>
      </c>
      <c r="G725">
        <f>'Pivot MRIP 11"'!G728</f>
        <v>6.2904417014946146E-2</v>
      </c>
      <c r="H725">
        <f t="shared" si="59"/>
        <v>39.95458970057642</v>
      </c>
      <c r="I725">
        <f t="shared" si="60"/>
        <v>33.738179316820933</v>
      </c>
    </row>
    <row r="726" spans="1:9" x14ac:dyDescent="0.25">
      <c r="A726">
        <f>'Pivot MRIP 11"'!A729</f>
        <v>2013</v>
      </c>
      <c r="B726" t="str">
        <f>'Pivot MRIP 11"'!B729</f>
        <v>1657320131029001</v>
      </c>
      <c r="C726">
        <f>'Pivot MRIP 11"'!C729</f>
        <v>186.80778577999999</v>
      </c>
      <c r="D726">
        <f>'Pivot MRIP 11"'!D729</f>
        <v>186.80778577999999</v>
      </c>
      <c r="E726">
        <f>'Pivot MRIP 11"'!E729</f>
        <v>0.84441310922369939</v>
      </c>
      <c r="F726">
        <f>'Pivot MRIP 11"'!F729</f>
        <v>9</v>
      </c>
      <c r="G726">
        <f>'Pivot MRIP 11"'!G729</f>
        <v>0.25161766805978458</v>
      </c>
      <c r="H726">
        <f t="shared" si="59"/>
        <v>47.004139433375386</v>
      </c>
      <c r="I726">
        <f t="shared" si="60"/>
        <v>39.690911525320807</v>
      </c>
    </row>
    <row r="727" spans="1:9" x14ac:dyDescent="0.25">
      <c r="A727">
        <f>'Pivot MRIP 11"'!A730</f>
        <v>2013</v>
      </c>
      <c r="B727" t="str">
        <f>'Pivot MRIP 11"'!B730</f>
        <v>1657320131213008</v>
      </c>
      <c r="C727">
        <f>'Pivot MRIP 11"'!C730</f>
        <v>208.5465264</v>
      </c>
      <c r="D727">
        <f>'Pivot MRIP 11"'!D730</f>
        <v>208.5465264</v>
      </c>
      <c r="E727">
        <f>'Pivot MRIP 11"'!E730</f>
        <v>0.84441310922369939</v>
      </c>
      <c r="F727">
        <f>'Pivot MRIP 11"'!F730</f>
        <v>1</v>
      </c>
      <c r="G727">
        <f>'Pivot MRIP 11"'!G730</f>
        <v>1.258088340298923E-2</v>
      </c>
      <c r="H727">
        <f t="shared" si="59"/>
        <v>2.6236995327368153</v>
      </c>
      <c r="I727">
        <f t="shared" si="60"/>
        <v>2.2154862801070614</v>
      </c>
    </row>
    <row r="728" spans="1:9" x14ac:dyDescent="0.25">
      <c r="A728">
        <f>'Pivot MRIP 11"'!A731</f>
        <v>2013</v>
      </c>
      <c r="B728" t="str">
        <f>'Pivot MRIP 11"'!B731</f>
        <v>1657320131216001</v>
      </c>
      <c r="C728">
        <f>'Pivot MRIP 11"'!C731</f>
        <v>277.94198005999999</v>
      </c>
      <c r="D728">
        <f>'Pivot MRIP 11"'!D731</f>
        <v>277.94198005999999</v>
      </c>
      <c r="E728">
        <f>'Pivot MRIP 11"'!E731</f>
        <v>1.3110326022388934</v>
      </c>
      <c r="F728">
        <f>'Pivot MRIP 11"'!F731</f>
        <v>12</v>
      </c>
      <c r="G728">
        <f>'Pivot MRIP 11"'!G731</f>
        <v>1.0251617668059785</v>
      </c>
      <c r="H728">
        <f t="shared" si="59"/>
        <v>284.93549134786161</v>
      </c>
      <c r="I728">
        <f t="shared" si="60"/>
        <v>373.55971869200471</v>
      </c>
    </row>
    <row r="729" spans="1:9" x14ac:dyDescent="0.25">
      <c r="A729">
        <f>'Pivot MRIP 11"'!A732</f>
        <v>2013</v>
      </c>
      <c r="B729" t="str">
        <f>'Pivot MRIP 11"'!B732</f>
        <v>1657420130518001</v>
      </c>
      <c r="C729">
        <f>'Pivot MRIP 11"'!C732</f>
        <v>45.646145996000001</v>
      </c>
      <c r="D729">
        <f>'Pivot MRIP 11"'!D732</f>
        <v>45.646145996000001</v>
      </c>
      <c r="E729">
        <f>'Pivot MRIP 11"'!E732</f>
        <v>0.84441310922369928</v>
      </c>
      <c r="F729">
        <f>'Pivot MRIP 11"'!F732</f>
        <v>9</v>
      </c>
      <c r="G729">
        <f>'Pivot MRIP 11"'!G732</f>
        <v>1.1322795062690307</v>
      </c>
      <c r="H729">
        <f t="shared" si="59"/>
        <v>51.684195651434976</v>
      </c>
      <c r="I729">
        <f t="shared" si="60"/>
        <v>43.642812347754209</v>
      </c>
    </row>
    <row r="730" spans="1:9" x14ac:dyDescent="0.25">
      <c r="A730">
        <f>'Pivot MRIP 11"'!A733</f>
        <v>2013</v>
      </c>
      <c r="B730" t="str">
        <f>'Pivot MRIP 11"'!B733</f>
        <v>1657420130608001</v>
      </c>
      <c r="C730">
        <f>'Pivot MRIP 11"'!C733</f>
        <v>25.358969997999999</v>
      </c>
      <c r="D730">
        <f>'Pivot MRIP 11"'!D733</f>
        <v>25.358969997999999</v>
      </c>
      <c r="E730">
        <f>'Pivot MRIP 11"'!E733</f>
        <v>1.1859055288667188</v>
      </c>
      <c r="F730">
        <f>'Pivot MRIP 11"'!F733</f>
        <v>16</v>
      </c>
      <c r="G730">
        <f>'Pivot MRIP 11"'!G733</f>
        <v>10.780014770985332</v>
      </c>
      <c r="H730">
        <f t="shared" si="59"/>
        <v>273.37007115541388</v>
      </c>
      <c r="I730">
        <f t="shared" si="60"/>
        <v>324.19107880989367</v>
      </c>
    </row>
    <row r="731" spans="1:9" x14ac:dyDescent="0.25">
      <c r="A731">
        <f>'Pivot MRIP 11"'!A734</f>
        <v>2013</v>
      </c>
      <c r="B731" t="str">
        <f>'Pivot MRIP 11"'!B734</f>
        <v>1657420130616017</v>
      </c>
      <c r="C731">
        <f>'Pivot MRIP 11"'!C734</f>
        <v>30.289196254</v>
      </c>
      <c r="D731">
        <f>'Pivot MRIP 11"'!D734</f>
        <v>30.289196254</v>
      </c>
      <c r="E731">
        <f>'Pivot MRIP 11"'!E734</f>
        <v>0.90368012963493083</v>
      </c>
      <c r="F731">
        <f>'Pivot MRIP 11"'!F734</f>
        <v>9</v>
      </c>
      <c r="G731">
        <f>'Pivot MRIP 11"'!G734</f>
        <v>3.7548530041793535</v>
      </c>
      <c r="H731">
        <f t="shared" si="59"/>
        <v>113.73147954850992</v>
      </c>
      <c r="I731">
        <f t="shared" si="60"/>
        <v>102.77687818196993</v>
      </c>
    </row>
    <row r="732" spans="1:9" x14ac:dyDescent="0.25">
      <c r="A732">
        <f>'Pivot MRIP 11"'!A735</f>
        <v>2013</v>
      </c>
      <c r="B732" t="str">
        <f>'Pivot MRIP 11"'!B735</f>
        <v>1657420130628004</v>
      </c>
      <c r="C732">
        <f>'Pivot MRIP 11"'!C735</f>
        <v>497.52061758000008</v>
      </c>
      <c r="D732">
        <f>'Pivot MRIP 11"'!D735</f>
        <v>497.52061758000008</v>
      </c>
      <c r="E732">
        <f>'Pivot MRIP 11"'!E735</f>
        <v>0.8170855875400268</v>
      </c>
      <c r="F732">
        <f>'Pivot MRIP 11"'!F735</f>
        <v>9</v>
      </c>
      <c r="G732">
        <f>'Pivot MRIP 11"'!G735</f>
        <v>5.2516176680597848</v>
      </c>
      <c r="H732">
        <f t="shared" si="59"/>
        <v>2612.788065507144</v>
      </c>
      <c r="I732">
        <f t="shared" si="60"/>
        <v>2134.8714716224749</v>
      </c>
    </row>
    <row r="733" spans="1:9" x14ac:dyDescent="0.25">
      <c r="A733">
        <f>'Pivot MRIP 11"'!A736</f>
        <v>2013</v>
      </c>
      <c r="B733" t="str">
        <f>'Pivot MRIP 11"'!B736</f>
        <v>1657420130628008</v>
      </c>
      <c r="C733">
        <f>'Pivot MRIP 11"'!C736</f>
        <v>497.52061758000002</v>
      </c>
      <c r="D733">
        <f>'Pivot MRIP 11"'!D736</f>
        <v>497.52061758000002</v>
      </c>
      <c r="E733">
        <f>'Pivot MRIP 11"'!E736</f>
        <v>0.84441310922369939</v>
      </c>
      <c r="F733">
        <f>'Pivot MRIP 11"'!F736</f>
        <v>4</v>
      </c>
      <c r="G733">
        <f>'Pivot MRIP 11"'!G736</f>
        <v>0.12580883402989229</v>
      </c>
      <c r="H733">
        <f t="shared" si="59"/>
        <v>62.592488803571733</v>
      </c>
      <c r="I733">
        <f t="shared" si="60"/>
        <v>52.853918084673602</v>
      </c>
    </row>
    <row r="734" spans="1:9" x14ac:dyDescent="0.25">
      <c r="A734">
        <f>'Pivot MRIP 11"'!A737</f>
        <v>2013</v>
      </c>
      <c r="B734" t="str">
        <f>'Pivot MRIP 11"'!B737</f>
        <v>1657420130628014</v>
      </c>
      <c r="C734">
        <f>'Pivot MRIP 11"'!C737</f>
        <v>497.52061758000008</v>
      </c>
      <c r="D734">
        <f>'Pivot MRIP 11"'!D737</f>
        <v>497.52061758000008</v>
      </c>
      <c r="E734">
        <f>'Pivot MRIP 11"'!E737</f>
        <v>0.84441310922369939</v>
      </c>
      <c r="F734">
        <f>'Pivot MRIP 11"'!F737</f>
        <v>9</v>
      </c>
      <c r="G734">
        <f>'Pivot MRIP 11"'!G737</f>
        <v>0.12580883402989229</v>
      </c>
      <c r="H734">
        <f t="shared" si="59"/>
        <v>62.59248880357174</v>
      </c>
      <c r="I734">
        <f t="shared" si="60"/>
        <v>52.853918084673602</v>
      </c>
    </row>
    <row r="735" spans="1:9" x14ac:dyDescent="0.25">
      <c r="A735">
        <f>'Pivot MRIP 11"'!A738</f>
        <v>2013</v>
      </c>
      <c r="B735" t="str">
        <f>'Pivot MRIP 11"'!B738</f>
        <v>1657420130728005</v>
      </c>
      <c r="C735">
        <f>'Pivot MRIP 11"'!C738</f>
        <v>209.80662465</v>
      </c>
      <c r="D735">
        <f>'Pivot MRIP 11"'!D738</f>
        <v>209.80662465</v>
      </c>
      <c r="E735">
        <f>'Pivot MRIP 11"'!E738</f>
        <v>0.84441310922369928</v>
      </c>
      <c r="F735">
        <f>'Pivot MRIP 11"'!F738</f>
        <v>9</v>
      </c>
      <c r="G735">
        <f>'Pivot MRIP 11"'!G738</f>
        <v>3.7742650208967693E-2</v>
      </c>
      <c r="H735">
        <f t="shared" si="59"/>
        <v>7.9186580456891287</v>
      </c>
      <c r="I735">
        <f t="shared" si="60"/>
        <v>6.6866186612396197</v>
      </c>
    </row>
    <row r="736" spans="1:9" x14ac:dyDescent="0.25">
      <c r="A736">
        <f>'Pivot MRIP 11"'!A739</f>
        <v>2013</v>
      </c>
      <c r="B736" t="str">
        <f>'Pivot MRIP 11"'!B739</f>
        <v>1657420130901003</v>
      </c>
      <c r="C736">
        <f>'Pivot MRIP 11"'!C739</f>
        <v>75.003140819999999</v>
      </c>
      <c r="D736">
        <f>'Pivot MRIP 11"'!D739</f>
        <v>75.003140819999999</v>
      </c>
      <c r="E736">
        <f>'Pivot MRIP 11"'!E739</f>
        <v>1.5348551225972467</v>
      </c>
      <c r="F736">
        <f>'Pivot MRIP 11"'!F739</f>
        <v>16</v>
      </c>
      <c r="G736">
        <f>'Pivot MRIP 11"'!G739</f>
        <v>2.5032353361195692</v>
      </c>
      <c r="H736">
        <f t="shared" si="59"/>
        <v>187.75051242057609</v>
      </c>
      <c r="I736">
        <f t="shared" si="60"/>
        <v>288.16983575897922</v>
      </c>
    </row>
    <row r="737" spans="1:9" x14ac:dyDescent="0.25">
      <c r="A737">
        <f>'Pivot MRIP 11"'!A740</f>
        <v>2013</v>
      </c>
      <c r="B737" t="str">
        <f>'Pivot MRIP 11"'!B740</f>
        <v>1657420131004005</v>
      </c>
      <c r="C737">
        <f>'Pivot MRIP 11"'!C740</f>
        <v>762.58372356999996</v>
      </c>
      <c r="D737">
        <f>'Pivot MRIP 11"'!D740</f>
        <v>762.58372356999996</v>
      </c>
      <c r="E737">
        <f>'Pivot MRIP 11"'!E740</f>
        <v>0.84441310922369939</v>
      </c>
      <c r="F737">
        <f>'Pivot MRIP 11"'!F740</f>
        <v>1</v>
      </c>
      <c r="G737">
        <f>'Pivot MRIP 11"'!G740</f>
        <v>1.258088340298923E-2</v>
      </c>
      <c r="H737">
        <f t="shared" si="59"/>
        <v>9.5939769112515396</v>
      </c>
      <c r="I737">
        <f t="shared" si="60"/>
        <v>8.1012798734502969</v>
      </c>
    </row>
    <row r="738" spans="1:9" x14ac:dyDescent="0.25">
      <c r="A738">
        <f>'Pivot MRIP 11"'!A741</f>
        <v>2013</v>
      </c>
      <c r="B738" t="str">
        <f>'Pivot MRIP 11"'!B741</f>
        <v>1657420131206001</v>
      </c>
      <c r="C738">
        <f>'Pivot MRIP 11"'!C741</f>
        <v>5.8314327822000003</v>
      </c>
      <c r="D738">
        <f>'Pivot MRIP 11"'!D741</f>
        <v>5.8314327822000003</v>
      </c>
      <c r="E738">
        <f>'Pivot MRIP 11"'!E741</f>
        <v>1.2908776292287532</v>
      </c>
      <c r="F738">
        <f>'Pivot MRIP 11"'!F741</f>
        <v>9</v>
      </c>
      <c r="G738">
        <f>'Pivot MRIP 11"'!G741</f>
        <v>8.2893603182687521</v>
      </c>
      <c r="H738">
        <f t="shared" si="59"/>
        <v>48.338847503420226</v>
      </c>
      <c r="I738">
        <f t="shared" si="60"/>
        <v>62.399536864865333</v>
      </c>
    </row>
    <row r="739" spans="1:9" x14ac:dyDescent="0.25">
      <c r="A739">
        <f>'Pivot MRIP 11"'!A742</f>
        <v>2013</v>
      </c>
      <c r="B739" t="str">
        <f>'Pivot MRIP 11"'!B742</f>
        <v>1657520130509001</v>
      </c>
      <c r="C739">
        <f>'Pivot MRIP 11"'!C742</f>
        <v>1308.8000864000001</v>
      </c>
      <c r="D739">
        <f>'Pivot MRIP 11"'!D742</f>
        <v>1308.8000864000001</v>
      </c>
      <c r="E739">
        <f>'Pivot MRIP 11"'!E742</f>
        <v>0.84441310922369917</v>
      </c>
      <c r="F739">
        <f>'Pivot MRIP 11"'!F742</f>
        <v>1</v>
      </c>
      <c r="G739">
        <f>'Pivot MRIP 11"'!G742</f>
        <v>0.31452208507473078</v>
      </c>
      <c r="H739">
        <f t="shared" si="59"/>
        <v>411.64653212051581</v>
      </c>
      <c r="I739">
        <f t="shared" si="60"/>
        <v>347.59972808903808</v>
      </c>
    </row>
    <row r="740" spans="1:9" x14ac:dyDescent="0.25">
      <c r="A740">
        <f>'Pivot MRIP 11"'!A743</f>
        <v>2013</v>
      </c>
      <c r="B740" t="str">
        <f>'Pivot MRIP 11"'!B743</f>
        <v>1657520130603003</v>
      </c>
      <c r="C740">
        <f>'Pivot MRIP 11"'!C743</f>
        <v>32.032383154999998</v>
      </c>
      <c r="D740">
        <f>'Pivot MRIP 11"'!D743</f>
        <v>32.032383154999998</v>
      </c>
      <c r="E740">
        <f>'Pivot MRIP 11"'!E743</f>
        <v>1.3024807527226783</v>
      </c>
      <c r="F740">
        <f>'Pivot MRIP 11"'!F743</f>
        <v>25</v>
      </c>
      <c r="G740">
        <f>'Pivot MRIP 11"'!G743</f>
        <v>18.075485300417935</v>
      </c>
      <c r="H740">
        <f t="shared" si="59"/>
        <v>579.00087085555754</v>
      </c>
      <c r="I740">
        <f t="shared" si="60"/>
        <v>754.13749009903279</v>
      </c>
    </row>
    <row r="741" spans="1:9" x14ac:dyDescent="0.25">
      <c r="A741">
        <f>'Pivot MRIP 11"'!A744</f>
        <v>2013</v>
      </c>
      <c r="B741" t="str">
        <f>'Pivot MRIP 11"'!B744</f>
        <v>1657720130810006</v>
      </c>
      <c r="C741">
        <f>'Pivot MRIP 11"'!C744</f>
        <v>2709.1643275000001</v>
      </c>
      <c r="D741">
        <f>'Pivot MRIP 11"'!D744</f>
        <v>2709.1643275000001</v>
      </c>
      <c r="E741">
        <f>'Pivot MRIP 11"'!E744</f>
        <v>0.84510533837536406</v>
      </c>
      <c r="F741">
        <f>'Pivot MRIP 11"'!F744</f>
        <v>4</v>
      </c>
      <c r="G741">
        <f>'Pivot MRIP 11"'!G744</f>
        <v>3</v>
      </c>
      <c r="H741">
        <f t="shared" si="59"/>
        <v>8127.4929824999999</v>
      </c>
      <c r="I741">
        <f t="shared" si="60"/>
        <v>6868.5877071190589</v>
      </c>
    </row>
    <row r="742" spans="1:9" x14ac:dyDescent="0.25">
      <c r="A742">
        <f>'Pivot MRIP 11"'!A745</f>
        <v>2013</v>
      </c>
      <c r="B742" t="str">
        <f>'Pivot MRIP 11"'!B745</f>
        <v>1657720131019003</v>
      </c>
      <c r="C742">
        <f>'Pivot MRIP 11"'!C745</f>
        <v>1337.0364749</v>
      </c>
      <c r="D742">
        <f>'Pivot MRIP 11"'!D745</f>
        <v>1337.0364749</v>
      </c>
      <c r="E742">
        <f>'Pivot MRIP 11"'!E745</f>
        <v>0.84441310922369928</v>
      </c>
      <c r="F742">
        <f>'Pivot MRIP 11"'!F745</f>
        <v>1</v>
      </c>
      <c r="G742">
        <f>'Pivot MRIP 11"'!G745</f>
        <v>3.7742650208967693E-2</v>
      </c>
      <c r="H742">
        <f t="shared" si="59"/>
        <v>50.463299988781912</v>
      </c>
      <c r="I742">
        <f t="shared" si="60"/>
        <v>42.611872045215605</v>
      </c>
    </row>
    <row r="743" spans="1:9" x14ac:dyDescent="0.25">
      <c r="A743">
        <f>'Pivot MRIP 11"'!A746</f>
        <v>2013</v>
      </c>
      <c r="B743" t="str">
        <f>'Pivot MRIP 11"'!B746</f>
        <v>1657820130417001</v>
      </c>
      <c r="C743">
        <f>'Pivot MRIP 11"'!C746</f>
        <v>3121.1257566999998</v>
      </c>
      <c r="D743">
        <f>'Pivot MRIP 11"'!D746</f>
        <v>3121.1257566999998</v>
      </c>
      <c r="E743">
        <f>'Pivot MRIP 11"'!E746</f>
        <v>0.84441310922369939</v>
      </c>
      <c r="F743">
        <f>'Pivot MRIP 11"'!F746</f>
        <v>1</v>
      </c>
      <c r="G743">
        <f>'Pivot MRIP 11"'!G746</f>
        <v>1.258088340298923E-2</v>
      </c>
      <c r="H743">
        <f t="shared" si="59"/>
        <v>39.266519231109228</v>
      </c>
      <c r="I743">
        <f t="shared" si="60"/>
        <v>33.157163592333127</v>
      </c>
    </row>
    <row r="744" spans="1:9" x14ac:dyDescent="0.25">
      <c r="A744">
        <f>'Pivot MRIP 11"'!A747</f>
        <v>2013</v>
      </c>
      <c r="B744" t="str">
        <f>'Pivot MRIP 11"'!B747</f>
        <v>1657820130427006</v>
      </c>
      <c r="C744">
        <f>'Pivot MRIP 11"'!C747</f>
        <v>265.96403855</v>
      </c>
      <c r="D744">
        <f>'Pivot MRIP 11"'!D747</f>
        <v>265.96403855</v>
      </c>
      <c r="E744">
        <f>'Pivot MRIP 11"'!E747</f>
        <v>0.84441310922369939</v>
      </c>
      <c r="F744">
        <f>'Pivot MRIP 11"'!F747</f>
        <v>1</v>
      </c>
      <c r="G744">
        <f>'Pivot MRIP 11"'!G747</f>
        <v>1.258088340298923E-2</v>
      </c>
      <c r="H744">
        <f t="shared" si="59"/>
        <v>3.3460625583856829</v>
      </c>
      <c r="I744">
        <f t="shared" si="60"/>
        <v>2.8254590885834605</v>
      </c>
    </row>
    <row r="745" spans="1:9" x14ac:dyDescent="0.25">
      <c r="A745">
        <f>'Pivot MRIP 11"'!A748</f>
        <v>2013</v>
      </c>
      <c r="B745" t="str">
        <f>'Pivot MRIP 11"'!B748</f>
        <v>1657820130427007</v>
      </c>
      <c r="C745">
        <f>'Pivot MRIP 11"'!C748</f>
        <v>265.96403855</v>
      </c>
      <c r="D745">
        <f>'Pivot MRIP 11"'!D748</f>
        <v>265.96403855</v>
      </c>
      <c r="E745">
        <f>'Pivot MRIP 11"'!E748</f>
        <v>0.84441310922369939</v>
      </c>
      <c r="F745">
        <f>'Pivot MRIP 11"'!F748</f>
        <v>1</v>
      </c>
      <c r="G745">
        <f>'Pivot MRIP 11"'!G748</f>
        <v>6.2904417014946146E-2</v>
      </c>
      <c r="H745">
        <f t="shared" si="59"/>
        <v>16.730312791928412</v>
      </c>
      <c r="I745">
        <f t="shared" si="60"/>
        <v>14.127295442917301</v>
      </c>
    </row>
    <row r="746" spans="1:9" x14ac:dyDescent="0.25">
      <c r="A746">
        <f>'Pivot MRIP 11"'!A749</f>
        <v>2013</v>
      </c>
      <c r="B746" t="str">
        <f>'Pivot MRIP 11"'!B749</f>
        <v>1657820130608008</v>
      </c>
      <c r="C746">
        <f>'Pivot MRIP 11"'!C749</f>
        <v>40.444831524000001</v>
      </c>
      <c r="D746">
        <f>'Pivot MRIP 11"'!D749</f>
        <v>40.444831524000001</v>
      </c>
      <c r="E746">
        <f>'Pivot MRIP 11"'!E749</f>
        <v>0.84441310922369939</v>
      </c>
      <c r="F746">
        <f>'Pivot MRIP 11"'!F749</f>
        <v>1</v>
      </c>
      <c r="G746">
        <f>'Pivot MRIP 11"'!G749</f>
        <v>1.258088340298923E-2</v>
      </c>
      <c r="H746">
        <f t="shared" si="59"/>
        <v>0.50883170965698721</v>
      </c>
      <c r="I746">
        <f t="shared" si="60"/>
        <v>0.42966416602306723</v>
      </c>
    </row>
    <row r="747" spans="1:9" x14ac:dyDescent="0.25">
      <c r="A747">
        <f>'Pivot MRIP 11"'!A750</f>
        <v>2013</v>
      </c>
      <c r="B747" t="str">
        <f>'Pivot MRIP 11"'!B750</f>
        <v>1657820130608009</v>
      </c>
      <c r="C747">
        <f>'Pivot MRIP 11"'!C750</f>
        <v>40.444831524000001</v>
      </c>
      <c r="D747">
        <f>'Pivot MRIP 11"'!D750</f>
        <v>40.444831524000001</v>
      </c>
      <c r="E747">
        <f>'Pivot MRIP 11"'!E750</f>
        <v>0.84441310922369939</v>
      </c>
      <c r="F747">
        <f>'Pivot MRIP 11"'!F750</f>
        <v>1</v>
      </c>
      <c r="G747">
        <f>'Pivot MRIP 11"'!G750</f>
        <v>2.516176680597846E-2</v>
      </c>
      <c r="H747">
        <f t="shared" si="59"/>
        <v>1.0176634193139744</v>
      </c>
      <c r="I747">
        <f t="shared" si="60"/>
        <v>0.85932833204613446</v>
      </c>
    </row>
    <row r="748" spans="1:9" x14ac:dyDescent="0.25">
      <c r="A748">
        <f>'Pivot MRIP 11"'!A751</f>
        <v>2013</v>
      </c>
      <c r="B748" t="str">
        <f>'Pivot MRIP 11"'!B751</f>
        <v>1657820130608012</v>
      </c>
      <c r="C748">
        <f>'Pivot MRIP 11"'!C751</f>
        <v>40.444831524000001</v>
      </c>
      <c r="D748">
        <f>'Pivot MRIP 11"'!D751</f>
        <v>40.444831524000001</v>
      </c>
      <c r="E748">
        <f>'Pivot MRIP 11"'!E751</f>
        <v>0.84441310922369939</v>
      </c>
      <c r="F748">
        <f>'Pivot MRIP 11"'!F751</f>
        <v>1</v>
      </c>
      <c r="G748">
        <f>'Pivot MRIP 11"'!G751</f>
        <v>1.258088340298923E-2</v>
      </c>
      <c r="H748">
        <f t="shared" si="59"/>
        <v>0.50883170965698721</v>
      </c>
      <c r="I748">
        <f t="shared" si="60"/>
        <v>0.42966416602306723</v>
      </c>
    </row>
    <row r="749" spans="1:9" x14ac:dyDescent="0.25">
      <c r="A749">
        <f>'Pivot MRIP 11"'!A752</f>
        <v>2013</v>
      </c>
      <c r="B749" t="str">
        <f>'Pivot MRIP 11"'!B752</f>
        <v>1657820130608015</v>
      </c>
      <c r="C749">
        <f>'Pivot MRIP 11"'!C752</f>
        <v>40.444831524000001</v>
      </c>
      <c r="D749">
        <f>'Pivot MRIP 11"'!D752</f>
        <v>40.444831524000001</v>
      </c>
      <c r="E749">
        <f>'Pivot MRIP 11"'!E752</f>
        <v>0.84441310922369939</v>
      </c>
      <c r="F749">
        <f>'Pivot MRIP 11"'!F752</f>
        <v>1</v>
      </c>
      <c r="G749">
        <f>'Pivot MRIP 11"'!G752</f>
        <v>2.516176680597846E-2</v>
      </c>
      <c r="H749">
        <f t="shared" si="59"/>
        <v>1.0176634193139744</v>
      </c>
      <c r="I749">
        <f t="shared" si="60"/>
        <v>0.85932833204613446</v>
      </c>
    </row>
    <row r="750" spans="1:9" x14ac:dyDescent="0.25">
      <c r="A750">
        <f>'Pivot MRIP 11"'!A753</f>
        <v>2013</v>
      </c>
      <c r="B750" t="str">
        <f>'Pivot MRIP 11"'!B753</f>
        <v>1657820130608017</v>
      </c>
      <c r="C750">
        <f>'Pivot MRIP 11"'!C753</f>
        <v>40.444831524000001</v>
      </c>
      <c r="D750">
        <f>'Pivot MRIP 11"'!D753</f>
        <v>40.444831524000001</v>
      </c>
      <c r="E750">
        <f>'Pivot MRIP 11"'!E753</f>
        <v>0.84441310922369939</v>
      </c>
      <c r="F750">
        <f>'Pivot MRIP 11"'!F753</f>
        <v>1</v>
      </c>
      <c r="G750">
        <f>'Pivot MRIP 11"'!G753</f>
        <v>1.258088340298923E-2</v>
      </c>
      <c r="H750">
        <f t="shared" si="59"/>
        <v>0.50883170965698721</v>
      </c>
      <c r="I750">
        <f t="shared" si="60"/>
        <v>0.42966416602306723</v>
      </c>
    </row>
    <row r="751" spans="1:9" x14ac:dyDescent="0.25">
      <c r="A751">
        <f>'Pivot MRIP 11"'!A754</f>
        <v>2013</v>
      </c>
      <c r="B751" t="str">
        <f>'Pivot MRIP 11"'!B754</f>
        <v>1657820130608018</v>
      </c>
      <c r="C751">
        <f>'Pivot MRIP 11"'!C754</f>
        <v>40.444831524000001</v>
      </c>
      <c r="D751">
        <f>'Pivot MRIP 11"'!D754</f>
        <v>40.444831524000001</v>
      </c>
      <c r="E751">
        <f>'Pivot MRIP 11"'!E754</f>
        <v>0.84441310922369928</v>
      </c>
      <c r="F751">
        <f>'Pivot MRIP 11"'!F754</f>
        <v>1</v>
      </c>
      <c r="G751">
        <f>'Pivot MRIP 11"'!G754</f>
        <v>3.7742650208967693E-2</v>
      </c>
      <c r="H751">
        <f t="shared" si="59"/>
        <v>1.5264951289709618</v>
      </c>
      <c r="I751">
        <f t="shared" si="60"/>
        <v>1.2889924980692018</v>
      </c>
    </row>
    <row r="752" spans="1:9" x14ac:dyDescent="0.25">
      <c r="A752">
        <f>'Pivot MRIP 11"'!A755</f>
        <v>2013</v>
      </c>
      <c r="B752" t="str">
        <f>'Pivot MRIP 11"'!B755</f>
        <v>1657820130608019</v>
      </c>
      <c r="C752">
        <f>'Pivot MRIP 11"'!C755</f>
        <v>40.444831524000001</v>
      </c>
      <c r="D752">
        <f>'Pivot MRIP 11"'!D755</f>
        <v>40.444831524000001</v>
      </c>
      <c r="E752">
        <f>'Pivot MRIP 11"'!E755</f>
        <v>0.84441310922369939</v>
      </c>
      <c r="F752">
        <f>'Pivot MRIP 11"'!F755</f>
        <v>1</v>
      </c>
      <c r="G752">
        <f>'Pivot MRIP 11"'!G755</f>
        <v>5.0323533611956919E-2</v>
      </c>
      <c r="H752">
        <f t="shared" si="59"/>
        <v>2.0353268386279488</v>
      </c>
      <c r="I752">
        <f t="shared" si="60"/>
        <v>1.7186566640922689</v>
      </c>
    </row>
    <row r="753" spans="1:9" x14ac:dyDescent="0.25">
      <c r="A753">
        <f>'Pivot MRIP 11"'!A756</f>
        <v>2013</v>
      </c>
      <c r="B753" t="str">
        <f>'Pivot MRIP 11"'!B756</f>
        <v>1657820130630004</v>
      </c>
      <c r="C753">
        <f>'Pivot MRIP 11"'!C756</f>
        <v>622.48431149999999</v>
      </c>
      <c r="D753">
        <f>'Pivot MRIP 11"'!D756</f>
        <v>622.48431149999999</v>
      </c>
      <c r="E753">
        <f>'Pivot MRIP 11"'!E756</f>
        <v>0.84441310922369939</v>
      </c>
      <c r="F753">
        <f>'Pivot MRIP 11"'!F756</f>
        <v>2</v>
      </c>
      <c r="G753">
        <f>'Pivot MRIP 11"'!G756</f>
        <v>0.25161766805978458</v>
      </c>
      <c r="H753">
        <f t="shared" si="59"/>
        <v>156.62805086343053</v>
      </c>
      <c r="I753">
        <f t="shared" si="60"/>
        <v>132.25877942123711</v>
      </c>
    </row>
    <row r="754" spans="1:9" x14ac:dyDescent="0.25">
      <c r="A754">
        <f>'Pivot MRIP 11"'!A757</f>
        <v>2013</v>
      </c>
      <c r="B754" t="str">
        <f>'Pivot MRIP 11"'!B757</f>
        <v>1657820130630005</v>
      </c>
      <c r="C754">
        <f>'Pivot MRIP 11"'!C757</f>
        <v>622.48431149999999</v>
      </c>
      <c r="D754">
        <f>'Pivot MRIP 11"'!D757</f>
        <v>622.48431149999999</v>
      </c>
      <c r="E754">
        <f>'Pivot MRIP 11"'!E757</f>
        <v>0.84441310922369939</v>
      </c>
      <c r="F754">
        <f>'Pivot MRIP 11"'!F757</f>
        <v>2</v>
      </c>
      <c r="G754">
        <f>'Pivot MRIP 11"'!G757</f>
        <v>0.25161766805978458</v>
      </c>
      <c r="H754">
        <f t="shared" si="59"/>
        <v>156.62805086343053</v>
      </c>
      <c r="I754">
        <f t="shared" si="60"/>
        <v>132.25877942123711</v>
      </c>
    </row>
    <row r="755" spans="1:9" x14ac:dyDescent="0.25">
      <c r="A755">
        <f>'Pivot MRIP 11"'!A758</f>
        <v>2013</v>
      </c>
      <c r="B755" t="str">
        <f>'Pivot MRIP 11"'!B758</f>
        <v>1657820130630006</v>
      </c>
      <c r="C755">
        <f>'Pivot MRIP 11"'!C758</f>
        <v>622.48431149999999</v>
      </c>
      <c r="D755">
        <f>'Pivot MRIP 11"'!D758</f>
        <v>622.48431149999999</v>
      </c>
      <c r="E755">
        <f>'Pivot MRIP 11"'!E758</f>
        <v>0.84441310922369939</v>
      </c>
      <c r="F755">
        <f>'Pivot MRIP 11"'!F758</f>
        <v>2</v>
      </c>
      <c r="G755">
        <f>'Pivot MRIP 11"'!G758</f>
        <v>0.23903678465679537</v>
      </c>
      <c r="H755">
        <f t="shared" si="59"/>
        <v>148.79664832025904</v>
      </c>
      <c r="I755">
        <f t="shared" si="60"/>
        <v>125.64584045017529</v>
      </c>
    </row>
    <row r="756" spans="1:9" x14ac:dyDescent="0.25">
      <c r="A756">
        <f>'Pivot MRIP 11"'!A759</f>
        <v>2013</v>
      </c>
      <c r="B756" t="str">
        <f>'Pivot MRIP 11"'!B759</f>
        <v>1657820130724021</v>
      </c>
      <c r="C756">
        <f>'Pivot MRIP 11"'!C759</f>
        <v>598.00699738000003</v>
      </c>
      <c r="D756">
        <f>'Pivot MRIP 11"'!D759</f>
        <v>598.00699738000003</v>
      </c>
      <c r="E756">
        <f>'Pivot MRIP 11"'!E759</f>
        <v>0.84441310922369939</v>
      </c>
      <c r="F756">
        <f>'Pivot MRIP 11"'!F759</f>
        <v>1</v>
      </c>
      <c r="G756">
        <f>'Pivot MRIP 11"'!G759</f>
        <v>2.516176680597846E-2</v>
      </c>
      <c r="H756">
        <f t="shared" si="59"/>
        <v>15.046912616418933</v>
      </c>
      <c r="I756">
        <f t="shared" si="60"/>
        <v>12.705810266647621</v>
      </c>
    </row>
    <row r="757" spans="1:9" x14ac:dyDescent="0.25">
      <c r="A757">
        <f>'Pivot MRIP 11"'!A760</f>
        <v>2013</v>
      </c>
      <c r="B757" t="str">
        <f>'Pivot MRIP 11"'!B760</f>
        <v>1657820130804003</v>
      </c>
      <c r="C757">
        <f>'Pivot MRIP 11"'!C760</f>
        <v>1409.3134289</v>
      </c>
      <c r="D757">
        <f>'Pivot MRIP 11"'!D760</f>
        <v>1409.3134289</v>
      </c>
      <c r="E757">
        <f>'Pivot MRIP 11"'!E760</f>
        <v>0.84441310922369939</v>
      </c>
      <c r="F757">
        <f>'Pivot MRIP 11"'!F760</f>
        <v>4</v>
      </c>
      <c r="G757">
        <f>'Pivot MRIP 11"'!G760</f>
        <v>0.50323533611956917</v>
      </c>
      <c r="H757">
        <f t="shared" si="59"/>
        <v>709.21631709031408</v>
      </c>
      <c r="I757">
        <f t="shared" si="60"/>
        <v>598.87155542641324</v>
      </c>
    </row>
    <row r="758" spans="1:9" x14ac:dyDescent="0.25">
      <c r="A758">
        <f>'Pivot MRIP 11"'!A761</f>
        <v>2013</v>
      </c>
      <c r="B758" t="str">
        <f>'Pivot MRIP 11"'!B761</f>
        <v>1657820130902001</v>
      </c>
      <c r="C758">
        <f>'Pivot MRIP 11"'!C761</f>
        <v>418.35982878999999</v>
      </c>
      <c r="D758">
        <f>'Pivot MRIP 11"'!D761</f>
        <v>418.35982878999999</v>
      </c>
      <c r="E758">
        <f>'Pivot MRIP 11"'!E761</f>
        <v>0.33069339327731634</v>
      </c>
      <c r="F758">
        <f>'Pivot MRIP 11"'!F761</f>
        <v>2</v>
      </c>
      <c r="G758">
        <f>'Pivot MRIP 11"'!G761</f>
        <v>1</v>
      </c>
      <c r="H758">
        <f t="shared" si="59"/>
        <v>418.35982878999999</v>
      </c>
      <c r="I758">
        <f t="shared" si="60"/>
        <v>138.34883139348219</v>
      </c>
    </row>
    <row r="759" spans="1:9" x14ac:dyDescent="0.25">
      <c r="A759">
        <f>'Pivot MRIP 11"'!A762</f>
        <v>2013</v>
      </c>
      <c r="B759" t="str">
        <f>'Pivot MRIP 11"'!B762</f>
        <v>1657820130907006</v>
      </c>
      <c r="C759">
        <f>'Pivot MRIP 11"'!C762</f>
        <v>525.79182154</v>
      </c>
      <c r="D759">
        <f>'Pivot MRIP 11"'!D762</f>
        <v>525.79182154</v>
      </c>
      <c r="E759">
        <f>'Pivot MRIP 11"'!E762</f>
        <v>0.84441310922369939</v>
      </c>
      <c r="F759">
        <f>'Pivot MRIP 11"'!F762</f>
        <v>3</v>
      </c>
      <c r="G759">
        <f>'Pivot MRIP 11"'!G762</f>
        <v>1.258088340298923E-2</v>
      </c>
      <c r="H759">
        <f t="shared" si="59"/>
        <v>6.6149256010400608</v>
      </c>
      <c r="I759">
        <f t="shared" si="60"/>
        <v>5.5857298940576863</v>
      </c>
    </row>
    <row r="760" spans="1:9" x14ac:dyDescent="0.25">
      <c r="A760">
        <f>'Pivot MRIP 11"'!A763</f>
        <v>2013</v>
      </c>
      <c r="B760" t="str">
        <f>'Pivot MRIP 11"'!B763</f>
        <v>1657820131110004</v>
      </c>
      <c r="C760">
        <f>'Pivot MRIP 11"'!C763</f>
        <v>379.66257660000002</v>
      </c>
      <c r="D760">
        <f>'Pivot MRIP 11"'!D763</f>
        <v>379.66257660000002</v>
      </c>
      <c r="E760">
        <f>'Pivot MRIP 11"'!E763</f>
        <v>0.33069339327731634</v>
      </c>
      <c r="F760">
        <f>'Pivot MRIP 11"'!F763</f>
        <v>6</v>
      </c>
      <c r="G760">
        <f>'Pivot MRIP 11"'!G763</f>
        <v>2</v>
      </c>
      <c r="H760">
        <f t="shared" si="59"/>
        <v>759.32515320000005</v>
      </c>
      <c r="I760">
        <f t="shared" si="60"/>
        <v>251.10381151252611</v>
      </c>
    </row>
    <row r="761" spans="1:9" x14ac:dyDescent="0.25">
      <c r="A761">
        <f>'Pivot MRIP 11"'!A764</f>
        <v>2013</v>
      </c>
      <c r="B761" t="str">
        <f>'Pivot MRIP 11"'!B764</f>
        <v>1657820131110011</v>
      </c>
      <c r="C761">
        <f>'Pivot MRIP 11"'!C764</f>
        <v>379.66257660000002</v>
      </c>
      <c r="D761">
        <f>'Pivot MRIP 11"'!D764</f>
        <v>379.66257660000002</v>
      </c>
      <c r="E761">
        <f>'Pivot MRIP 11"'!E764</f>
        <v>0.84441310922369939</v>
      </c>
      <c r="F761">
        <f>'Pivot MRIP 11"'!F764</f>
        <v>3</v>
      </c>
      <c r="G761">
        <f>'Pivot MRIP 11"'!G764</f>
        <v>1.258088340298923E-2</v>
      </c>
      <c r="H761">
        <f t="shared" si="59"/>
        <v>4.7764906086830674</v>
      </c>
      <c r="I761">
        <f t="shared" si="60"/>
        <v>4.0333312860558692</v>
      </c>
    </row>
    <row r="762" spans="1:9" x14ac:dyDescent="0.25">
      <c r="A762">
        <f>'Pivot MRIP 11"'!A765</f>
        <v>2013</v>
      </c>
      <c r="B762" t="str">
        <f>'Pivot MRIP 11"'!B765</f>
        <v>1657820131110015</v>
      </c>
      <c r="C762">
        <f>'Pivot MRIP 11"'!C765</f>
        <v>379.66257660000002</v>
      </c>
      <c r="D762">
        <f>'Pivot MRIP 11"'!D765</f>
        <v>379.66257660000002</v>
      </c>
      <c r="E762">
        <f>'Pivot MRIP 11"'!E765</f>
        <v>0.84441310922369939</v>
      </c>
      <c r="F762">
        <f>'Pivot MRIP 11"'!F765</f>
        <v>4</v>
      </c>
      <c r="G762">
        <f>'Pivot MRIP 11"'!G765</f>
        <v>5.0323533611956919E-2</v>
      </c>
      <c r="H762">
        <f t="shared" si="59"/>
        <v>19.10596243473227</v>
      </c>
      <c r="I762">
        <f t="shared" si="60"/>
        <v>16.133325144223477</v>
      </c>
    </row>
    <row r="763" spans="1:9" x14ac:dyDescent="0.25">
      <c r="A763">
        <f>'Pivot MRIP 11"'!A766</f>
        <v>2013</v>
      </c>
      <c r="B763" t="str">
        <f>'Pivot MRIP 11"'!B766</f>
        <v>1657820131231006</v>
      </c>
      <c r="C763">
        <f>'Pivot MRIP 11"'!C766</f>
        <v>1998.0532900000001</v>
      </c>
      <c r="D763">
        <f>'Pivot MRIP 11"'!D766</f>
        <v>1998.0532900000001</v>
      </c>
      <c r="E763">
        <f>'Pivot MRIP 11"'!E766</f>
        <v>1.2785661509989823</v>
      </c>
      <c r="F763">
        <f>'Pivot MRIP 11"'!F766</f>
        <v>16</v>
      </c>
      <c r="G763">
        <f>'Pivot MRIP 11"'!G766</f>
        <v>32.465492685910597</v>
      </c>
      <c r="H763">
        <f t="shared" si="59"/>
        <v>64867.784472554609</v>
      </c>
      <c r="I763">
        <f t="shared" si="60"/>
        <v>82937.753516905694</v>
      </c>
    </row>
    <row r="764" spans="1:9" x14ac:dyDescent="0.25">
      <c r="A764">
        <f>'Pivot MRIP 11"'!A767</f>
        <v>2013</v>
      </c>
      <c r="B764" t="str">
        <f>'Pivot MRIP 11"'!B767</f>
        <v>1721120130616004</v>
      </c>
      <c r="C764">
        <f>'Pivot MRIP 11"'!C767</f>
        <v>366.33732082</v>
      </c>
      <c r="D764">
        <f>'Pivot MRIP 11"'!D767</f>
        <v>366.33732082</v>
      </c>
      <c r="E764">
        <f>'Pivot MRIP 11"'!E767</f>
        <v>0.84441310922369939</v>
      </c>
      <c r="F764">
        <f>'Pivot MRIP 11"'!F767</f>
        <v>2</v>
      </c>
      <c r="G764">
        <f>'Pivot MRIP 11"'!G767</f>
        <v>1.258088340298923E-2</v>
      </c>
      <c r="H764">
        <f t="shared" si="59"/>
        <v>4.6088471193998792</v>
      </c>
      <c r="I764">
        <f t="shared" si="60"/>
        <v>3.8917709260291424</v>
      </c>
    </row>
    <row r="765" spans="1:9" x14ac:dyDescent="0.25">
      <c r="A765">
        <f>'Pivot MRIP 11"'!A768</f>
        <v>2013</v>
      </c>
      <c r="B765" t="str">
        <f>'Pivot MRIP 11"'!B768</f>
        <v>1721120130727014</v>
      </c>
      <c r="C765">
        <f>'Pivot MRIP 11"'!C768</f>
        <v>92.471984043000006</v>
      </c>
      <c r="D765">
        <f>'Pivot MRIP 11"'!D768</f>
        <v>92.471984043000006</v>
      </c>
      <c r="E765">
        <f>'Pivot MRIP 11"'!E768</f>
        <v>0.84441310922369939</v>
      </c>
      <c r="F765">
        <f>'Pivot MRIP 11"'!F768</f>
        <v>4</v>
      </c>
      <c r="G765">
        <f>'Pivot MRIP 11"'!G768</f>
        <v>1.258088340298923E-2</v>
      </c>
      <c r="H765">
        <f t="shared" si="59"/>
        <v>1.1633792492880637</v>
      </c>
      <c r="I765">
        <f t="shared" si="60"/>
        <v>0.98237268909766717</v>
      </c>
    </row>
    <row r="766" spans="1:9" x14ac:dyDescent="0.25">
      <c r="A766">
        <f>'Pivot MRIP 11"'!A769</f>
        <v>2013</v>
      </c>
      <c r="B766" t="str">
        <f>'Pivot MRIP 11"'!B769</f>
        <v>1721120130823001</v>
      </c>
      <c r="C766">
        <f>'Pivot MRIP 11"'!C769</f>
        <v>805.55638317</v>
      </c>
      <c r="D766">
        <f>'Pivot MRIP 11"'!D769</f>
        <v>805.55638317</v>
      </c>
      <c r="E766">
        <f>'Pivot MRIP 11"'!E769</f>
        <v>0.84441310922369939</v>
      </c>
      <c r="F766">
        <f>'Pivot MRIP 11"'!F769</f>
        <v>1</v>
      </c>
      <c r="G766">
        <f>'Pivot MRIP 11"'!G769</f>
        <v>1.258088340298923E-2</v>
      </c>
      <c r="H766">
        <f t="shared" si="59"/>
        <v>10.134610931195486</v>
      </c>
      <c r="I766">
        <f t="shared" si="60"/>
        <v>8.5577983271832707</v>
      </c>
    </row>
    <row r="767" spans="1:9" x14ac:dyDescent="0.25">
      <c r="A767">
        <f>'Pivot MRIP 11"'!A770</f>
        <v>2013</v>
      </c>
      <c r="B767" t="str">
        <f>'Pivot MRIP 11"'!B770</f>
        <v>1721120130825001</v>
      </c>
      <c r="C767">
        <f>'Pivot MRIP 11"'!C770</f>
        <v>153.23921641000001</v>
      </c>
      <c r="D767">
        <f>'Pivot MRIP 11"'!D770</f>
        <v>153.23921641000001</v>
      </c>
      <c r="E767">
        <f>'Pivot MRIP 11"'!E770</f>
        <v>0.84441310922369939</v>
      </c>
      <c r="F767">
        <f>'Pivot MRIP 11"'!F770</f>
        <v>3</v>
      </c>
      <c r="G767">
        <f>'Pivot MRIP 11"'!G770</f>
        <v>1.258088340298923E-2</v>
      </c>
      <c r="H767">
        <f t="shared" si="59"/>
        <v>1.927884714419644</v>
      </c>
      <c r="I767">
        <f t="shared" si="60"/>
        <v>1.6279311259279354</v>
      </c>
    </row>
    <row r="768" spans="1:9" x14ac:dyDescent="0.25">
      <c r="A768">
        <f>'Pivot MRIP 11"'!A771</f>
        <v>2013</v>
      </c>
      <c r="B768" t="str">
        <f>'Pivot MRIP 11"'!B771</f>
        <v>1721120130912004</v>
      </c>
      <c r="C768">
        <f>'Pivot MRIP 11"'!C771</f>
        <v>923.55018586000006</v>
      </c>
      <c r="D768">
        <f>'Pivot MRIP 11"'!D771</f>
        <v>923.55018586000006</v>
      </c>
      <c r="E768">
        <f>'Pivot MRIP 11"'!E771</f>
        <v>0.84441310922369917</v>
      </c>
      <c r="F768">
        <f>'Pivot MRIP 11"'!F771</f>
        <v>4</v>
      </c>
      <c r="G768">
        <f>'Pivot MRIP 11"'!G771</f>
        <v>0.31452208507473078</v>
      </c>
      <c r="H768">
        <f t="shared" si="59"/>
        <v>290.47693012784237</v>
      </c>
      <c r="I768">
        <f t="shared" si="60"/>
        <v>245.2825277270066</v>
      </c>
    </row>
    <row r="769" spans="1:9" x14ac:dyDescent="0.25">
      <c r="A769">
        <f>'Pivot MRIP 11"'!A772</f>
        <v>2013</v>
      </c>
      <c r="B769" t="str">
        <f>'Pivot MRIP 11"'!B772</f>
        <v>1721120131019009</v>
      </c>
      <c r="C769">
        <f>'Pivot MRIP 11"'!C772</f>
        <v>582.65151431000004</v>
      </c>
      <c r="D769">
        <f>'Pivot MRIP 11"'!D772</f>
        <v>582.65151431000004</v>
      </c>
      <c r="E769">
        <f>'Pivot MRIP 11"'!E772</f>
        <v>0.84441310922369939</v>
      </c>
      <c r="F769">
        <f>'Pivot MRIP 11"'!F772</f>
        <v>4</v>
      </c>
      <c r="G769">
        <f>'Pivot MRIP 11"'!G772</f>
        <v>5.0323533611956919E-2</v>
      </c>
      <c r="H769">
        <f t="shared" si="59"/>
        <v>29.321083064436884</v>
      </c>
      <c r="I769">
        <f t="shared" si="60"/>
        <v>24.759106916247504</v>
      </c>
    </row>
    <row r="770" spans="1:9" x14ac:dyDescent="0.25">
      <c r="A770">
        <f>'Pivot MRIP 11"'!A773</f>
        <v>2013</v>
      </c>
      <c r="B770" t="str">
        <f>'Pivot MRIP 11"'!B773</f>
        <v>1721220130608006</v>
      </c>
      <c r="C770">
        <f>'Pivot MRIP 11"'!C773</f>
        <v>8.0964821505</v>
      </c>
      <c r="D770">
        <f>'Pivot MRIP 11"'!D773</f>
        <v>8.0964821505</v>
      </c>
      <c r="E770">
        <f>'Pivot MRIP 11"'!E773</f>
        <v>0.5146505766167484</v>
      </c>
      <c r="F770">
        <f>'Pivot MRIP 11"'!F773</f>
        <v>25</v>
      </c>
      <c r="G770">
        <f>'Pivot MRIP 11"'!G773</f>
        <v>7.6290441701494611</v>
      </c>
      <c r="H770">
        <f t="shared" ref="H770:H833" si="61">G770*C770</f>
        <v>61.768419948991195</v>
      </c>
      <c r="I770">
        <f t="shared" ref="I770:I833" si="62">E770*H770</f>
        <v>31.789152943453782</v>
      </c>
    </row>
    <row r="771" spans="1:9" x14ac:dyDescent="0.25">
      <c r="A771">
        <f>'Pivot MRIP 11"'!A774</f>
        <v>2013</v>
      </c>
      <c r="B771" t="str">
        <f>'Pivot MRIP 11"'!B774</f>
        <v>1721220130608014</v>
      </c>
      <c r="C771">
        <f>'Pivot MRIP 11"'!C774</f>
        <v>8.0964821505</v>
      </c>
      <c r="D771">
        <f>'Pivot MRIP 11"'!D774</f>
        <v>8.0964821505</v>
      </c>
      <c r="E771">
        <f>'Pivot MRIP 11"'!E774</f>
        <v>0.84441310922369939</v>
      </c>
      <c r="F771">
        <f>'Pivot MRIP 11"'!F774</f>
        <v>3</v>
      </c>
      <c r="G771">
        <f>'Pivot MRIP 11"'!G774</f>
        <v>1.258088340298923E-2</v>
      </c>
      <c r="H771">
        <f t="shared" si="61"/>
        <v>0.101860897909824</v>
      </c>
      <c r="I771">
        <f t="shared" si="62"/>
        <v>8.6012677512352309E-2</v>
      </c>
    </row>
    <row r="772" spans="1:9" x14ac:dyDescent="0.25">
      <c r="A772">
        <f>'Pivot MRIP 11"'!A775</f>
        <v>2013</v>
      </c>
      <c r="B772" t="str">
        <f>'Pivot MRIP 11"'!B775</f>
        <v>1721220130704009</v>
      </c>
      <c r="C772">
        <f>'Pivot MRIP 11"'!C775</f>
        <v>107.11432028999998</v>
      </c>
      <c r="D772">
        <f>'Pivot MRIP 11"'!D775</f>
        <v>107.11432028999998</v>
      </c>
      <c r="E772">
        <f>'Pivot MRIP 11"'!E775</f>
        <v>0.84441310922369928</v>
      </c>
      <c r="F772">
        <f>'Pivot MRIP 11"'!F775</f>
        <v>9</v>
      </c>
      <c r="G772">
        <f>'Pivot MRIP 11"'!G775</f>
        <v>3.7742650208967693E-2</v>
      </c>
      <c r="H772">
        <f t="shared" si="61"/>
        <v>4.0427783230768002</v>
      </c>
      <c r="I772">
        <f t="shared" si="62"/>
        <v>3.413775013691454</v>
      </c>
    </row>
    <row r="773" spans="1:9" x14ac:dyDescent="0.25">
      <c r="A773">
        <f>'Pivot MRIP 11"'!A776</f>
        <v>2013</v>
      </c>
      <c r="B773" t="str">
        <f>'Pivot MRIP 11"'!B776</f>
        <v>1721220130704021</v>
      </c>
      <c r="C773">
        <f>'Pivot MRIP 11"'!C776</f>
        <v>107.11432028999999</v>
      </c>
      <c r="D773">
        <f>'Pivot MRIP 11"'!D776</f>
        <v>107.11432028999999</v>
      </c>
      <c r="E773">
        <f>'Pivot MRIP 11"'!E776</f>
        <v>0.84441310922369939</v>
      </c>
      <c r="F773">
        <f>'Pivot MRIP 11"'!F776</f>
        <v>2</v>
      </c>
      <c r="G773">
        <f>'Pivot MRIP 11"'!G776</f>
        <v>1.258088340298923E-2</v>
      </c>
      <c r="H773">
        <f t="shared" si="61"/>
        <v>1.3475927743589335</v>
      </c>
      <c r="I773">
        <f t="shared" si="62"/>
        <v>1.1379250045638183</v>
      </c>
    </row>
    <row r="774" spans="1:9" x14ac:dyDescent="0.25">
      <c r="A774">
        <f>'Pivot MRIP 11"'!A777</f>
        <v>2013</v>
      </c>
      <c r="B774" t="str">
        <f>'Pivot MRIP 11"'!B777</f>
        <v>1721220130803003</v>
      </c>
      <c r="C774">
        <f>'Pivot MRIP 11"'!C777</f>
        <v>96.985512260999997</v>
      </c>
      <c r="D774">
        <f>'Pivot MRIP 11"'!D777</f>
        <v>96.985512260999997</v>
      </c>
      <c r="E774">
        <f>'Pivot MRIP 11"'!E777</f>
        <v>0.84441310922369939</v>
      </c>
      <c r="F774">
        <f>'Pivot MRIP 11"'!F777</f>
        <v>9</v>
      </c>
      <c r="G774">
        <f>'Pivot MRIP 11"'!G777</f>
        <v>0.37742650208967687</v>
      </c>
      <c r="H774">
        <f t="shared" si="61"/>
        <v>36.6049026460447</v>
      </c>
      <c r="I774">
        <f t="shared" si="62"/>
        <v>30.909659656177425</v>
      </c>
    </row>
    <row r="775" spans="1:9" x14ac:dyDescent="0.25">
      <c r="A775">
        <f>'Pivot MRIP 11"'!A778</f>
        <v>2013</v>
      </c>
      <c r="B775" t="str">
        <f>'Pivot MRIP 11"'!B778</f>
        <v>1721220130803013</v>
      </c>
      <c r="C775">
        <f>'Pivot MRIP 11"'!C778</f>
        <v>96.985512260999997</v>
      </c>
      <c r="D775">
        <f>'Pivot MRIP 11"'!D778</f>
        <v>96.985512260999997</v>
      </c>
      <c r="E775">
        <f>'Pivot MRIP 11"'!E778</f>
        <v>0.84441310922369939</v>
      </c>
      <c r="F775">
        <f>'Pivot MRIP 11"'!F778</f>
        <v>2</v>
      </c>
      <c r="G775">
        <f>'Pivot MRIP 11"'!G778</f>
        <v>2.516176680597846E-2</v>
      </c>
      <c r="H775">
        <f t="shared" si="61"/>
        <v>2.4403268430696468</v>
      </c>
      <c r="I775">
        <f t="shared" si="62"/>
        <v>2.0606439770784952</v>
      </c>
    </row>
    <row r="776" spans="1:9" x14ac:dyDescent="0.25">
      <c r="A776">
        <f>'Pivot MRIP 11"'!A779</f>
        <v>2013</v>
      </c>
      <c r="B776" t="str">
        <f>'Pivot MRIP 11"'!B779</f>
        <v>1721220130826007</v>
      </c>
      <c r="C776">
        <f>'Pivot MRIP 11"'!C779</f>
        <v>626.93875790000004</v>
      </c>
      <c r="D776">
        <f>'Pivot MRIP 11"'!D779</f>
        <v>626.93875790000004</v>
      </c>
      <c r="E776">
        <f>'Pivot MRIP 11"'!E779</f>
        <v>0.84441310922369939</v>
      </c>
      <c r="F776">
        <f>'Pivot MRIP 11"'!F779</f>
        <v>1</v>
      </c>
      <c r="G776">
        <f>'Pivot MRIP 11"'!G779</f>
        <v>2.516176680597846E-2</v>
      </c>
      <c r="H776">
        <f t="shared" si="61"/>
        <v>15.774886827909587</v>
      </c>
      <c r="I776">
        <f t="shared" si="62"/>
        <v>13.320521234007115</v>
      </c>
    </row>
    <row r="777" spans="1:9" x14ac:dyDescent="0.25">
      <c r="A777">
        <f>'Pivot MRIP 11"'!A780</f>
        <v>2013</v>
      </c>
      <c r="B777" t="str">
        <f>'Pivot MRIP 11"'!B780</f>
        <v>1721220130828004</v>
      </c>
      <c r="C777">
        <f>'Pivot MRIP 11"'!C780</f>
        <v>1696.4961831000001</v>
      </c>
      <c r="D777">
        <f>'Pivot MRIP 11"'!D780</f>
        <v>1696.4961831000001</v>
      </c>
      <c r="E777">
        <f>'Pivot MRIP 11"'!E780</f>
        <v>0.84441310922369928</v>
      </c>
      <c r="F777">
        <f>'Pivot MRIP 11"'!F780</f>
        <v>4</v>
      </c>
      <c r="G777">
        <f>'Pivot MRIP 11"'!G780</f>
        <v>7.5485300417935386E-2</v>
      </c>
      <c r="H777">
        <f t="shared" si="61"/>
        <v>128.06052403918423</v>
      </c>
      <c r="I777">
        <f t="shared" si="62"/>
        <v>108.13598527274384</v>
      </c>
    </row>
    <row r="778" spans="1:9" x14ac:dyDescent="0.25">
      <c r="A778">
        <f>'Pivot MRIP 11"'!A781</f>
        <v>2013</v>
      </c>
      <c r="B778" t="str">
        <f>'Pivot MRIP 11"'!B781</f>
        <v>1721220130828008</v>
      </c>
      <c r="C778">
        <f>'Pivot MRIP 11"'!C781</f>
        <v>1696.4961831000001</v>
      </c>
      <c r="D778">
        <f>'Pivot MRIP 11"'!D781</f>
        <v>1696.4961831000001</v>
      </c>
      <c r="E778">
        <f>'Pivot MRIP 11"'!E781</f>
        <v>1.3194527547504791</v>
      </c>
      <c r="F778">
        <f>'Pivot MRIP 11"'!F781</f>
        <v>4</v>
      </c>
      <c r="G778">
        <f>'Pivot MRIP 11"'!G781</f>
        <v>1.2390367846567953</v>
      </c>
      <c r="H778">
        <f t="shared" si="61"/>
        <v>2102.0211758907499</v>
      </c>
      <c r="I778">
        <f t="shared" si="62"/>
        <v>2773.5176310728912</v>
      </c>
    </row>
    <row r="779" spans="1:9" x14ac:dyDescent="0.25">
      <c r="A779">
        <f>'Pivot MRIP 11"'!A782</f>
        <v>2013</v>
      </c>
      <c r="B779" t="str">
        <f>'Pivot MRIP 11"'!B782</f>
        <v>1721220130902008</v>
      </c>
      <c r="C779">
        <f>'Pivot MRIP 11"'!C782</f>
        <v>387.37211064000002</v>
      </c>
      <c r="D779">
        <f>'Pivot MRIP 11"'!D782</f>
        <v>387.37211064000002</v>
      </c>
      <c r="E779">
        <f>'Pivot MRIP 11"'!E782</f>
        <v>0.84441310922369939</v>
      </c>
      <c r="F779">
        <f>'Pivot MRIP 11"'!F782</f>
        <v>2</v>
      </c>
      <c r="G779">
        <f>'Pivot MRIP 11"'!G782</f>
        <v>1.258088340298923E-2</v>
      </c>
      <c r="H779">
        <f t="shared" si="61"/>
        <v>4.8734833575316836</v>
      </c>
      <c r="I779">
        <f t="shared" si="62"/>
        <v>4.1152332346832825</v>
      </c>
    </row>
    <row r="780" spans="1:9" x14ac:dyDescent="0.25">
      <c r="A780">
        <f>'Pivot MRIP 11"'!A783</f>
        <v>2013</v>
      </c>
      <c r="B780" t="str">
        <f>'Pivot MRIP 11"'!B783</f>
        <v>1721220130902015</v>
      </c>
      <c r="C780">
        <f>'Pivot MRIP 11"'!C783</f>
        <v>387.37211064000002</v>
      </c>
      <c r="D780">
        <f>'Pivot MRIP 11"'!D783</f>
        <v>387.37211064000002</v>
      </c>
      <c r="E780">
        <f>'Pivot MRIP 11"'!E783</f>
        <v>0.84441310922369928</v>
      </c>
      <c r="F780">
        <f>'Pivot MRIP 11"'!F783</f>
        <v>4</v>
      </c>
      <c r="G780">
        <f>'Pivot MRIP 11"'!G783</f>
        <v>3.7742650208967693E-2</v>
      </c>
      <c r="H780">
        <f t="shared" si="61"/>
        <v>14.620450072595053</v>
      </c>
      <c r="I780">
        <f t="shared" si="62"/>
        <v>12.345699704049849</v>
      </c>
    </row>
    <row r="781" spans="1:9" x14ac:dyDescent="0.25">
      <c r="A781">
        <f>'Pivot MRIP 11"'!A784</f>
        <v>2013</v>
      </c>
      <c r="B781" t="str">
        <f>'Pivot MRIP 11"'!B784</f>
        <v>1721220130914001</v>
      </c>
      <c r="C781">
        <f>'Pivot MRIP 11"'!C784</f>
        <v>494.74894131000002</v>
      </c>
      <c r="D781">
        <f>'Pivot MRIP 11"'!D784</f>
        <v>494.74894131000002</v>
      </c>
      <c r="E781">
        <f>'Pivot MRIP 11"'!E784</f>
        <v>0.84441310922369939</v>
      </c>
      <c r="F781">
        <f>'Pivot MRIP 11"'!F784</f>
        <v>2</v>
      </c>
      <c r="G781">
        <f>'Pivot MRIP 11"'!G784</f>
        <v>1.258088340298923E-2</v>
      </c>
      <c r="H781">
        <f t="shared" si="61"/>
        <v>6.2243787443734719</v>
      </c>
      <c r="I781">
        <f t="shared" si="62"/>
        <v>5.255947008522309</v>
      </c>
    </row>
    <row r="782" spans="1:9" x14ac:dyDescent="0.25">
      <c r="A782">
        <f>'Pivot MRIP 11"'!A785</f>
        <v>2013</v>
      </c>
      <c r="B782" t="str">
        <f>'Pivot MRIP 11"'!B785</f>
        <v>1721220130928001</v>
      </c>
      <c r="C782">
        <f>'Pivot MRIP 11"'!C785</f>
        <v>103.70698962</v>
      </c>
      <c r="D782">
        <f>'Pivot MRIP 11"'!D785</f>
        <v>103.70698962</v>
      </c>
      <c r="E782">
        <f>'Pivot MRIP 11"'!E785</f>
        <v>0.84441310922369939</v>
      </c>
      <c r="F782">
        <f>'Pivot MRIP 11"'!F785</f>
        <v>4</v>
      </c>
      <c r="G782">
        <f>'Pivot MRIP 11"'!G785</f>
        <v>0.50323533611956917</v>
      </c>
      <c r="H782">
        <f t="shared" si="61"/>
        <v>52.189021779369369</v>
      </c>
      <c r="I782">
        <f t="shared" si="62"/>
        <v>44.069094148060657</v>
      </c>
    </row>
    <row r="783" spans="1:9" x14ac:dyDescent="0.25">
      <c r="A783">
        <f>'Pivot MRIP 11"'!A786</f>
        <v>2013</v>
      </c>
      <c r="B783" t="str">
        <f>'Pivot MRIP 11"'!B786</f>
        <v>1721220130928008</v>
      </c>
      <c r="C783">
        <f>'Pivot MRIP 11"'!C786</f>
        <v>103.70698962</v>
      </c>
      <c r="D783">
        <f>'Pivot MRIP 11"'!D786</f>
        <v>103.70698962</v>
      </c>
      <c r="E783">
        <f>'Pivot MRIP 11"'!E786</f>
        <v>0.84441310922369939</v>
      </c>
      <c r="F783">
        <f>'Pivot MRIP 11"'!F786</f>
        <v>3</v>
      </c>
      <c r="G783">
        <f>'Pivot MRIP 11"'!G786</f>
        <v>1.258088340298923E-2</v>
      </c>
      <c r="H783">
        <f t="shared" si="61"/>
        <v>1.3047255444842343</v>
      </c>
      <c r="I783">
        <f t="shared" si="62"/>
        <v>1.1017273537015164</v>
      </c>
    </row>
    <row r="784" spans="1:9" x14ac:dyDescent="0.25">
      <c r="A784">
        <f>'Pivot MRIP 11"'!A787</f>
        <v>2013</v>
      </c>
      <c r="B784" t="str">
        <f>'Pivot MRIP 11"'!B787</f>
        <v>1721220130928011</v>
      </c>
      <c r="C784">
        <f>'Pivot MRIP 11"'!C787</f>
        <v>103.70698962</v>
      </c>
      <c r="D784">
        <f>'Pivot MRIP 11"'!D787</f>
        <v>103.70698962</v>
      </c>
      <c r="E784">
        <f>'Pivot MRIP 11"'!E787</f>
        <v>0.84441310922369928</v>
      </c>
      <c r="F784">
        <f>'Pivot MRIP 11"'!F787</f>
        <v>9</v>
      </c>
      <c r="G784">
        <f>'Pivot MRIP 11"'!G787</f>
        <v>0.42775003570163384</v>
      </c>
      <c r="H784">
        <f t="shared" si="61"/>
        <v>44.360668512463967</v>
      </c>
      <c r="I784">
        <f t="shared" si="62"/>
        <v>37.458730025851551</v>
      </c>
    </row>
    <row r="785" spans="1:9" x14ac:dyDescent="0.25">
      <c r="A785">
        <f>'Pivot MRIP 11"'!A788</f>
        <v>2013</v>
      </c>
      <c r="B785" t="str">
        <f>'Pivot MRIP 11"'!B788</f>
        <v>1721220130928014</v>
      </c>
      <c r="C785">
        <f>'Pivot MRIP 11"'!C788</f>
        <v>103.70698962</v>
      </c>
      <c r="D785">
        <f>'Pivot MRIP 11"'!D788</f>
        <v>103.70698962</v>
      </c>
      <c r="E785">
        <f>'Pivot MRIP 11"'!E788</f>
        <v>0.84441310922369917</v>
      </c>
      <c r="F785">
        <f>'Pivot MRIP 11"'!F788</f>
        <v>4</v>
      </c>
      <c r="G785">
        <f>'Pivot MRIP 11"'!G788</f>
        <v>0.31452208507473078</v>
      </c>
      <c r="H785">
        <f t="shared" si="61"/>
        <v>32.618138612105859</v>
      </c>
      <c r="I785">
        <f t="shared" si="62"/>
        <v>27.543183842537903</v>
      </c>
    </row>
    <row r="786" spans="1:9" x14ac:dyDescent="0.25">
      <c r="A786">
        <f>'Pivot MRIP 11"'!A789</f>
        <v>2013</v>
      </c>
      <c r="B786" t="str">
        <f>'Pivot MRIP 11"'!B789</f>
        <v>1721220131027007</v>
      </c>
      <c r="C786">
        <f>'Pivot MRIP 11"'!C789</f>
        <v>44.376751554999998</v>
      </c>
      <c r="D786">
        <f>'Pivot MRIP 11"'!D789</f>
        <v>44.376751554999998</v>
      </c>
      <c r="E786">
        <f>'Pivot MRIP 11"'!E789</f>
        <v>0.84441310922369939</v>
      </c>
      <c r="F786">
        <f>'Pivot MRIP 11"'!F789</f>
        <v>4</v>
      </c>
      <c r="G786">
        <f>'Pivot MRIP 11"'!G789</f>
        <v>2.516176680597846E-2</v>
      </c>
      <c r="H786">
        <f t="shared" si="61"/>
        <v>1.1165974742337519</v>
      </c>
      <c r="I786">
        <f t="shared" si="62"/>
        <v>0.94286954496905195</v>
      </c>
    </row>
    <row r="787" spans="1:9" x14ac:dyDescent="0.25">
      <c r="A787">
        <f>'Pivot MRIP 11"'!A790</f>
        <v>2013</v>
      </c>
      <c r="B787" t="str">
        <f>'Pivot MRIP 11"'!B790</f>
        <v>1721220131027009</v>
      </c>
      <c r="C787">
        <f>'Pivot MRIP 11"'!C790</f>
        <v>44.376751554999998</v>
      </c>
      <c r="D787">
        <f>'Pivot MRIP 11"'!D790</f>
        <v>44.376751554999998</v>
      </c>
      <c r="E787">
        <f>'Pivot MRIP 11"'!E790</f>
        <v>0.84441310922369939</v>
      </c>
      <c r="F787">
        <f>'Pivot MRIP 11"'!F790</f>
        <v>1</v>
      </c>
      <c r="G787">
        <f>'Pivot MRIP 11"'!G790</f>
        <v>0.94356625522419224</v>
      </c>
      <c r="H787">
        <f t="shared" si="61"/>
        <v>41.872405283765701</v>
      </c>
      <c r="I787">
        <f t="shared" si="62"/>
        <v>35.357607936339456</v>
      </c>
    </row>
    <row r="788" spans="1:9" x14ac:dyDescent="0.25">
      <c r="A788">
        <f>'Pivot MRIP 11"'!A791</f>
        <v>2013</v>
      </c>
      <c r="B788" t="str">
        <f>'Pivot MRIP 11"'!B791</f>
        <v>1721220131027012</v>
      </c>
      <c r="C788">
        <f>'Pivot MRIP 11"'!C791</f>
        <v>44.376751554999998</v>
      </c>
      <c r="D788">
        <f>'Pivot MRIP 11"'!D791</f>
        <v>44.376751554999998</v>
      </c>
      <c r="E788">
        <f>'Pivot MRIP 11"'!E791</f>
        <v>0.84441310922369939</v>
      </c>
      <c r="F788">
        <f>'Pivot MRIP 11"'!F791</f>
        <v>4</v>
      </c>
      <c r="G788">
        <f>'Pivot MRIP 11"'!G791</f>
        <v>0.37742650208967687</v>
      </c>
      <c r="H788">
        <f t="shared" si="61"/>
        <v>16.748962113506277</v>
      </c>
      <c r="I788">
        <f t="shared" si="62"/>
        <v>14.143043174535778</v>
      </c>
    </row>
    <row r="789" spans="1:9" x14ac:dyDescent="0.25">
      <c r="A789">
        <f>'Pivot MRIP 11"'!A792</f>
        <v>2013</v>
      </c>
      <c r="B789" t="str">
        <f>'Pivot MRIP 11"'!B792</f>
        <v>1721220131228001</v>
      </c>
      <c r="C789">
        <f>'Pivot MRIP 11"'!C792</f>
        <v>568.80997301000002</v>
      </c>
      <c r="D789">
        <f>'Pivot MRIP 11"'!D792</f>
        <v>568.80997301000002</v>
      </c>
      <c r="E789">
        <f>'Pivot MRIP 11"'!E792</f>
        <v>0.84441310922369939</v>
      </c>
      <c r="F789">
        <f>'Pivot MRIP 11"'!F792</f>
        <v>3</v>
      </c>
      <c r="G789">
        <f>'Pivot MRIP 11"'!G792</f>
        <v>1.258088340298923E-2</v>
      </c>
      <c r="H789">
        <f t="shared" si="61"/>
        <v>7.1561319488962614</v>
      </c>
      <c r="I789">
        <f t="shared" si="62"/>
        <v>6.0427316289825432</v>
      </c>
    </row>
    <row r="790" spans="1:9" x14ac:dyDescent="0.25">
      <c r="A790">
        <f>'Pivot MRIP 11"'!A793</f>
        <v>2013</v>
      </c>
      <c r="B790" t="str">
        <f>'Pivot MRIP 11"'!B793</f>
        <v>1723220130527006</v>
      </c>
      <c r="C790">
        <f>'Pivot MRIP 11"'!C793</f>
        <v>316.55610716000001</v>
      </c>
      <c r="D790">
        <f>'Pivot MRIP 11"'!D793</f>
        <v>316.55610716000001</v>
      </c>
      <c r="E790">
        <f>'Pivot MRIP 11"'!E793</f>
        <v>0.84441310922369939</v>
      </c>
      <c r="F790">
        <f>'Pivot MRIP 11"'!F793</f>
        <v>1</v>
      </c>
      <c r="G790">
        <f>'Pivot MRIP 11"'!G793</f>
        <v>6.2904417014946146E-2</v>
      </c>
      <c r="H790">
        <f t="shared" si="61"/>
        <v>19.912777373420621</v>
      </c>
      <c r="I790">
        <f t="shared" si="62"/>
        <v>16.814610255169438</v>
      </c>
    </row>
    <row r="791" spans="1:9" x14ac:dyDescent="0.25">
      <c r="A791">
        <f>'Pivot MRIP 11"'!A794</f>
        <v>2013</v>
      </c>
      <c r="B791" t="str">
        <f>'Pivot MRIP 11"'!B794</f>
        <v>1723320130817006</v>
      </c>
      <c r="C791">
        <f>'Pivot MRIP 11"'!C794</f>
        <v>345.45630818000001</v>
      </c>
      <c r="D791">
        <f>'Pivot MRIP 11"'!D794</f>
        <v>345.45630818000001</v>
      </c>
      <c r="E791">
        <f>'Pivot MRIP 11"'!E794</f>
        <v>1.15288391546513</v>
      </c>
      <c r="F791">
        <f>'Pivot MRIP 11"'!F794</f>
        <v>1</v>
      </c>
      <c r="G791">
        <f>'Pivot MRIP 11"'!G794</f>
        <v>4.440330919104623</v>
      </c>
      <c r="H791">
        <f t="shared" si="61"/>
        <v>1533.9403264113894</v>
      </c>
      <c r="I791">
        <f t="shared" si="62"/>
        <v>1768.4551296030222</v>
      </c>
    </row>
    <row r="792" spans="1:9" x14ac:dyDescent="0.25">
      <c r="A792">
        <f>'Pivot MRIP 11"'!A795</f>
        <v>2013</v>
      </c>
      <c r="B792" t="str">
        <f>'Pivot MRIP 11"'!B795</f>
        <v>1723420130413005</v>
      </c>
      <c r="C792">
        <f>'Pivot MRIP 11"'!C795</f>
        <v>2590.1844388999998</v>
      </c>
      <c r="D792">
        <f>'Pivot MRIP 11"'!D795</f>
        <v>2590.1844388999998</v>
      </c>
      <c r="E792">
        <f>'Pivot MRIP 11"'!E795</f>
        <v>0.44092452436975516</v>
      </c>
      <c r="F792">
        <f>'Pivot MRIP 11"'!F795</f>
        <v>4</v>
      </c>
      <c r="G792">
        <f>'Pivot MRIP 11"'!G795</f>
        <v>0.25</v>
      </c>
      <c r="H792">
        <f t="shared" si="61"/>
        <v>647.54610972499995</v>
      </c>
      <c r="I792">
        <f t="shared" si="62"/>
        <v>285.51896043798087</v>
      </c>
    </row>
    <row r="793" spans="1:9" x14ac:dyDescent="0.25">
      <c r="A793">
        <f>'Pivot MRIP 11"'!A796</f>
        <v>2013</v>
      </c>
      <c r="B793" t="str">
        <f>'Pivot MRIP 11"'!B796</f>
        <v>1723420130901001</v>
      </c>
      <c r="C793">
        <f>'Pivot MRIP 11"'!C796</f>
        <v>8.4804410441000009</v>
      </c>
      <c r="D793">
        <f>'Pivot MRIP 11"'!D796</f>
        <v>8.4804410441000009</v>
      </c>
      <c r="E793">
        <f>'Pivot MRIP 11"'!E796</f>
        <v>1.3629500368067331</v>
      </c>
      <c r="F793">
        <f>'Pivot MRIP 11"'!F796</f>
        <v>16</v>
      </c>
      <c r="G793">
        <f>'Pivot MRIP 11"'!G796</f>
        <v>11.100647067223914</v>
      </c>
      <c r="H793">
        <f t="shared" si="61"/>
        <v>94.13838300495398</v>
      </c>
      <c r="I793">
        <f t="shared" si="62"/>
        <v>128.30591258152836</v>
      </c>
    </row>
    <row r="794" spans="1:9" x14ac:dyDescent="0.25">
      <c r="A794">
        <f>'Pivot MRIP 11"'!A797</f>
        <v>2013</v>
      </c>
      <c r="B794" t="str">
        <f>'Pivot MRIP 11"'!B797</f>
        <v>1723420130920003</v>
      </c>
      <c r="C794">
        <f>'Pivot MRIP 11"'!C797</f>
        <v>8.1349896936999997</v>
      </c>
      <c r="D794">
        <f>'Pivot MRIP 11"'!D797</f>
        <v>8.1349896936999997</v>
      </c>
      <c r="E794">
        <f>'Pivot MRIP 11"'!E797</f>
        <v>0.84441310922369928</v>
      </c>
      <c r="F794">
        <f>'Pivot MRIP 11"'!F797</f>
        <v>5</v>
      </c>
      <c r="G794">
        <f>'Pivot MRIP 11"'!G797</f>
        <v>0.15097060083587077</v>
      </c>
      <c r="H794">
        <f t="shared" si="61"/>
        <v>1.2281442818515054</v>
      </c>
      <c r="I794">
        <f t="shared" si="62"/>
        <v>1.037061131613537</v>
      </c>
    </row>
    <row r="795" spans="1:9" x14ac:dyDescent="0.25">
      <c r="A795">
        <f>'Pivot MRIP 11"'!A798</f>
        <v>2013</v>
      </c>
      <c r="B795" t="str">
        <f>'Pivot MRIP 11"'!B798</f>
        <v>1723420131030001</v>
      </c>
      <c r="C795">
        <f>'Pivot MRIP 11"'!C798</f>
        <v>106.81348331</v>
      </c>
      <c r="D795">
        <f>'Pivot MRIP 11"'!D798</f>
        <v>106.81348331</v>
      </c>
      <c r="E795">
        <f>'Pivot MRIP 11"'!E798</f>
        <v>1.7813061239904817</v>
      </c>
      <c r="F795">
        <f>'Pivot MRIP 11"'!F798</f>
        <v>25</v>
      </c>
      <c r="G795">
        <f>'Pivot MRIP 11"'!G798</f>
        <v>15.188713251044838</v>
      </c>
      <c r="H795">
        <f t="shared" si="61"/>
        <v>1622.3593693408536</v>
      </c>
      <c r="I795">
        <f t="shared" si="62"/>
        <v>2889.9186799201984</v>
      </c>
    </row>
    <row r="796" spans="1:9" x14ac:dyDescent="0.25">
      <c r="A796">
        <f>'Pivot MRIP 11"'!A799</f>
        <v>2013</v>
      </c>
      <c r="B796" t="str">
        <f>'Pivot MRIP 11"'!B799</f>
        <v>1723420131122013</v>
      </c>
      <c r="C796">
        <f>'Pivot MRIP 11"'!C799</f>
        <v>366.72488978000001</v>
      </c>
      <c r="D796">
        <f>'Pivot MRIP 11"'!D799</f>
        <v>366.72488978000001</v>
      </c>
      <c r="E796">
        <f>'Pivot MRIP 11"'!E799</f>
        <v>0.84441310922369939</v>
      </c>
      <c r="F796">
        <f>'Pivot MRIP 11"'!F799</f>
        <v>4</v>
      </c>
      <c r="G796">
        <f>'Pivot MRIP 11"'!G799</f>
        <v>2.516176680597846E-2</v>
      </c>
      <c r="H796">
        <f t="shared" si="61"/>
        <v>9.2274461585925138</v>
      </c>
      <c r="I796">
        <f t="shared" si="62"/>
        <v>7.7917765009713857</v>
      </c>
    </row>
    <row r="797" spans="1:9" x14ac:dyDescent="0.25">
      <c r="A797">
        <f>'Pivot MRIP 11"'!A800</f>
        <v>2013</v>
      </c>
      <c r="B797" t="str">
        <f>'Pivot MRIP 11"'!B800</f>
        <v>1723420131130001</v>
      </c>
      <c r="C797">
        <f>'Pivot MRIP 11"'!C800</f>
        <v>279.55397927000001</v>
      </c>
      <c r="D797">
        <f>'Pivot MRIP 11"'!D800</f>
        <v>279.55397927000001</v>
      </c>
      <c r="E797">
        <f>'Pivot MRIP 11"'!E800</f>
        <v>0.84441310922369928</v>
      </c>
      <c r="F797">
        <f>'Pivot MRIP 11"'!F800</f>
        <v>1</v>
      </c>
      <c r="G797">
        <f>'Pivot MRIP 11"'!G800</f>
        <v>3.7742650208967693E-2</v>
      </c>
      <c r="H797">
        <f t="shared" si="61"/>
        <v>10.551108054112616</v>
      </c>
      <c r="I797">
        <f t="shared" si="62"/>
        <v>8.9094939577284489</v>
      </c>
    </row>
    <row r="798" spans="1:9" x14ac:dyDescent="0.25">
      <c r="A798">
        <f>'Pivot MRIP 11"'!A801</f>
        <v>2013</v>
      </c>
      <c r="B798" t="str">
        <f>'Pivot MRIP 11"'!B801</f>
        <v>1723520130427003</v>
      </c>
      <c r="C798">
        <f>'Pivot MRIP 11"'!C801</f>
        <v>500.89672113</v>
      </c>
      <c r="D798">
        <f>'Pivot MRIP 11"'!D801</f>
        <v>500.89672113</v>
      </c>
      <c r="E798">
        <f>'Pivot MRIP 11"'!E801</f>
        <v>0.84441310922369928</v>
      </c>
      <c r="F798">
        <f>'Pivot MRIP 11"'!F801</f>
        <v>3</v>
      </c>
      <c r="G798">
        <f>'Pivot MRIP 11"'!G801</f>
        <v>7.5485300417935386E-2</v>
      </c>
      <c r="H798">
        <f t="shared" si="61"/>
        <v>37.810339472856853</v>
      </c>
      <c r="I798">
        <f t="shared" si="62"/>
        <v>31.927546315078622</v>
      </c>
    </row>
    <row r="799" spans="1:9" x14ac:dyDescent="0.25">
      <c r="A799">
        <f>'Pivot MRIP 11"'!A802</f>
        <v>2013</v>
      </c>
      <c r="B799" t="str">
        <f>'Pivot MRIP 11"'!B802</f>
        <v>1723520130601011</v>
      </c>
      <c r="C799">
        <f>'Pivot MRIP 11"'!C802</f>
        <v>250.57864936999999</v>
      </c>
      <c r="D799">
        <f>'Pivot MRIP 11"'!D802</f>
        <v>250.57864936999999</v>
      </c>
      <c r="E799">
        <f>'Pivot MRIP 11"'!E802</f>
        <v>1.3813983467793662</v>
      </c>
      <c r="F799">
        <f>'Pivot MRIP 11"'!F802</f>
        <v>9</v>
      </c>
      <c r="G799">
        <f>'Pivot MRIP 11"'!G802</f>
        <v>15.415169152298645</v>
      </c>
      <c r="H799">
        <f t="shared" si="61"/>
        <v>3862.7122659930824</v>
      </c>
      <c r="I799">
        <f t="shared" si="62"/>
        <v>5335.9443383272237</v>
      </c>
    </row>
    <row r="800" spans="1:9" x14ac:dyDescent="0.25">
      <c r="A800">
        <f>'Pivot MRIP 11"'!A803</f>
        <v>2013</v>
      </c>
      <c r="B800" t="str">
        <f>'Pivot MRIP 11"'!B803</f>
        <v>1723520130601014</v>
      </c>
      <c r="C800">
        <f>'Pivot MRIP 11"'!C803</f>
        <v>250.57864936999999</v>
      </c>
      <c r="D800">
        <f>'Pivot MRIP 11"'!D803</f>
        <v>250.57864936999999</v>
      </c>
      <c r="E800">
        <f>'Pivot MRIP 11"'!E803</f>
        <v>1.4912641788623644</v>
      </c>
      <c r="F800">
        <f>'Pivot MRIP 11"'!F803</f>
        <v>16</v>
      </c>
      <c r="G800">
        <f>'Pivot MRIP 11"'!G803</f>
        <v>16.603882403343484</v>
      </c>
      <c r="H800">
        <f t="shared" si="61"/>
        <v>4160.5784269281194</v>
      </c>
      <c r="I800">
        <f t="shared" si="62"/>
        <v>6204.52157142543</v>
      </c>
    </row>
    <row r="801" spans="1:9" x14ac:dyDescent="0.25">
      <c r="A801">
        <f>'Pivot MRIP 11"'!A804</f>
        <v>2013</v>
      </c>
      <c r="B801" t="str">
        <f>'Pivot MRIP 11"'!B804</f>
        <v>1723520130601020</v>
      </c>
      <c r="C801">
        <f>'Pivot MRIP 11"'!C804</f>
        <v>596.61583184000006</v>
      </c>
      <c r="D801">
        <f>'Pivot MRIP 11"'!D804</f>
        <v>596.61583184000006</v>
      </c>
      <c r="E801">
        <f>'Pivot MRIP 11"'!E804</f>
        <v>0.84441310922369928</v>
      </c>
      <c r="F801">
        <f>'Pivot MRIP 11"'!F804</f>
        <v>1</v>
      </c>
      <c r="G801">
        <f>'Pivot MRIP 11"'!G804</f>
        <v>3.7742650208967693E-2</v>
      </c>
      <c r="H801">
        <f t="shared" si="61"/>
        <v>22.517862650269411</v>
      </c>
      <c r="I801">
        <f t="shared" si="62"/>
        <v>19.014378413586204</v>
      </c>
    </row>
    <row r="802" spans="1:9" x14ac:dyDescent="0.25">
      <c r="A802">
        <f>'Pivot MRIP 11"'!A805</f>
        <v>2013</v>
      </c>
      <c r="B802" t="str">
        <f>'Pivot MRIP 11"'!B805</f>
        <v>1723520130619006</v>
      </c>
      <c r="C802">
        <f>'Pivot MRIP 11"'!C805</f>
        <v>2392.7447714</v>
      </c>
      <c r="D802">
        <f>'Pivot MRIP 11"'!D805</f>
        <v>2392.7447714</v>
      </c>
      <c r="E802">
        <f>'Pivot MRIP 11"'!E805</f>
        <v>0.84441310922369939</v>
      </c>
      <c r="F802">
        <f>'Pivot MRIP 11"'!F805</f>
        <v>1</v>
      </c>
      <c r="G802">
        <f>'Pivot MRIP 11"'!G805</f>
        <v>1.258088340298923E-2</v>
      </c>
      <c r="H802">
        <f t="shared" si="61"/>
        <v>30.10284298209552</v>
      </c>
      <c r="I802">
        <f t="shared" si="62"/>
        <v>25.419235238984097</v>
      </c>
    </row>
    <row r="803" spans="1:9" x14ac:dyDescent="0.25">
      <c r="A803">
        <f>'Pivot MRIP 11"'!A806</f>
        <v>2013</v>
      </c>
      <c r="B803" t="str">
        <f>'Pivot MRIP 11"'!B806</f>
        <v>1723520130626001</v>
      </c>
      <c r="C803">
        <f>'Pivot MRIP 11"'!C806</f>
        <v>434.47911118000002</v>
      </c>
      <c r="D803">
        <f>'Pivot MRIP 11"'!D806</f>
        <v>434.47911118000002</v>
      </c>
      <c r="E803">
        <f>'Pivot MRIP 11"'!E806</f>
        <v>0.84441310922369939</v>
      </c>
      <c r="F803">
        <f>'Pivot MRIP 11"'!F806</f>
        <v>6</v>
      </c>
      <c r="G803">
        <f>'Pivot MRIP 11"'!G806</f>
        <v>1.258088340298923E-2</v>
      </c>
      <c r="H803">
        <f t="shared" si="61"/>
        <v>5.4661310387899746</v>
      </c>
      <c r="I803">
        <f t="shared" si="62"/>
        <v>4.6156727058888123</v>
      </c>
    </row>
    <row r="804" spans="1:9" x14ac:dyDescent="0.25">
      <c r="A804">
        <f>'Pivot MRIP 11"'!A807</f>
        <v>2013</v>
      </c>
      <c r="B804" t="str">
        <f>'Pivot MRIP 11"'!B807</f>
        <v>1723520130626007</v>
      </c>
      <c r="C804">
        <f>'Pivot MRIP 11"'!C807</f>
        <v>277.71847933999999</v>
      </c>
      <c r="D804">
        <f>'Pivot MRIP 11"'!D807</f>
        <v>277.71847933999999</v>
      </c>
      <c r="E804">
        <f>'Pivot MRIP 11"'!E807</f>
        <v>1.4632955697823602</v>
      </c>
      <c r="F804">
        <f>'Pivot MRIP 11"'!F807</f>
        <v>36</v>
      </c>
      <c r="G804">
        <f>'Pivot MRIP 11"'!G807</f>
        <v>25.201294134447828</v>
      </c>
      <c r="H804">
        <f t="shared" si="61"/>
        <v>6998.8650844189124</v>
      </c>
      <c r="I804">
        <f t="shared" si="62"/>
        <v>10241.408271534639</v>
      </c>
    </row>
    <row r="805" spans="1:9" x14ac:dyDescent="0.25">
      <c r="A805">
        <f>'Pivot MRIP 11"'!A808</f>
        <v>2013</v>
      </c>
      <c r="B805" t="str">
        <f>'Pivot MRIP 11"'!B808</f>
        <v>1723720130527004</v>
      </c>
      <c r="C805">
        <f>'Pivot MRIP 11"'!C808</f>
        <v>353.32668092</v>
      </c>
      <c r="D805">
        <f>'Pivot MRIP 11"'!D808</f>
        <v>353.32668092</v>
      </c>
      <c r="E805">
        <f>'Pivot MRIP 11"'!E808</f>
        <v>0.84441310922369939</v>
      </c>
      <c r="F805">
        <f>'Pivot MRIP 11"'!F808</f>
        <v>9</v>
      </c>
      <c r="G805">
        <f>'Pivot MRIP 11"'!G808</f>
        <v>0.20129413444782768</v>
      </c>
      <c r="H805">
        <f t="shared" si="61"/>
        <v>71.122588413115196</v>
      </c>
      <c r="I805">
        <f t="shared" si="62"/>
        <v>60.056846017956062</v>
      </c>
    </row>
    <row r="806" spans="1:9" x14ac:dyDescent="0.25">
      <c r="A806">
        <f>'Pivot MRIP 11"'!A809</f>
        <v>2013</v>
      </c>
      <c r="B806" t="str">
        <f>'Pivot MRIP 11"'!B809</f>
        <v>1723720130616006</v>
      </c>
      <c r="C806">
        <f>'Pivot MRIP 11"'!C809</f>
        <v>55.624287242999998</v>
      </c>
      <c r="D806">
        <f>'Pivot MRIP 11"'!D809</f>
        <v>55.624287242999998</v>
      </c>
      <c r="E806">
        <f>'Pivot MRIP 11"'!E809</f>
        <v>0.84441310922369928</v>
      </c>
      <c r="F806">
        <f>'Pivot MRIP 11"'!F809</f>
        <v>1</v>
      </c>
      <c r="G806">
        <f>'Pivot MRIP 11"'!G809</f>
        <v>3.7742650208967693E-2</v>
      </c>
      <c r="H806">
        <f t="shared" si="61"/>
        <v>2.0994080165356928</v>
      </c>
      <c r="I806">
        <f t="shared" si="62"/>
        <v>1.7727676507720638</v>
      </c>
    </row>
    <row r="807" spans="1:9" x14ac:dyDescent="0.25">
      <c r="A807">
        <f>'Pivot MRIP 11"'!A810</f>
        <v>2013</v>
      </c>
      <c r="B807" t="str">
        <f>'Pivot MRIP 11"'!B810</f>
        <v>1723720130623001</v>
      </c>
      <c r="C807">
        <f>'Pivot MRIP 11"'!C810</f>
        <v>59.515867004999997</v>
      </c>
      <c r="D807">
        <f>'Pivot MRIP 11"'!D810</f>
        <v>59.515867004999997</v>
      </c>
      <c r="E807">
        <f>'Pivot MRIP 11"'!E810</f>
        <v>0.84441310922369928</v>
      </c>
      <c r="F807">
        <f>'Pivot MRIP 11"'!F810</f>
        <v>9</v>
      </c>
      <c r="G807">
        <f>'Pivot MRIP 11"'!G810</f>
        <v>0.17613236764184922</v>
      </c>
      <c r="H807">
        <f t="shared" si="61"/>
        <v>10.482670567848063</v>
      </c>
      <c r="I807">
        <f t="shared" si="62"/>
        <v>8.8517044471643445</v>
      </c>
    </row>
    <row r="808" spans="1:9" x14ac:dyDescent="0.25">
      <c r="A808">
        <f>'Pivot MRIP 11"'!A811</f>
        <v>2013</v>
      </c>
      <c r="B808" t="str">
        <f>'Pivot MRIP 11"'!B811</f>
        <v>1723720130623004</v>
      </c>
      <c r="C808">
        <f>'Pivot MRIP 11"'!C811</f>
        <v>59.515867004999997</v>
      </c>
      <c r="D808">
        <f>'Pivot MRIP 11"'!D811</f>
        <v>59.515867004999997</v>
      </c>
      <c r="E808">
        <f>'Pivot MRIP 11"'!E811</f>
        <v>1.0752106941992154</v>
      </c>
      <c r="F808">
        <f>'Pivot MRIP 11"'!F811</f>
        <v>4</v>
      </c>
      <c r="G808">
        <f>'Pivot MRIP 11"'!G811</f>
        <v>3.3522647352836987</v>
      </c>
      <c r="H808">
        <f t="shared" si="61"/>
        <v>199.51294215069615</v>
      </c>
      <c r="I808">
        <f t="shared" si="62"/>
        <v>214.51844903157792</v>
      </c>
    </row>
    <row r="809" spans="1:9" x14ac:dyDescent="0.25">
      <c r="A809">
        <f>'Pivot MRIP 11"'!A812</f>
        <v>2013</v>
      </c>
      <c r="B809" t="str">
        <f>'Pivot MRIP 11"'!B812</f>
        <v>1723720130623006</v>
      </c>
      <c r="C809">
        <f>'Pivot MRIP 11"'!C812</f>
        <v>89.273800507000004</v>
      </c>
      <c r="D809">
        <f>'Pivot MRIP 11"'!D812</f>
        <v>89.273800507000004</v>
      </c>
      <c r="E809">
        <f>'Pivot MRIP 11"'!E812</f>
        <v>0.27557782773109696</v>
      </c>
      <c r="F809">
        <f>'Pivot MRIP 11"'!F812</f>
        <v>3</v>
      </c>
      <c r="G809">
        <f>'Pivot MRIP 11"'!G812</f>
        <v>2</v>
      </c>
      <c r="H809">
        <f t="shared" si="61"/>
        <v>178.54760101400001</v>
      </c>
      <c r="I809">
        <f t="shared" si="62"/>
        <v>49.203760034036726</v>
      </c>
    </row>
    <row r="810" spans="1:9" x14ac:dyDescent="0.25">
      <c r="A810">
        <f>'Pivot MRIP 11"'!A813</f>
        <v>2013</v>
      </c>
      <c r="B810" t="str">
        <f>'Pivot MRIP 11"'!B813</f>
        <v>1723720130707005</v>
      </c>
      <c r="C810">
        <f>'Pivot MRIP 11"'!C813</f>
        <v>182.95178048</v>
      </c>
      <c r="D810">
        <f>'Pivot MRIP 11"'!D813</f>
        <v>182.95178048</v>
      </c>
      <c r="E810">
        <f>'Pivot MRIP 11"'!E813</f>
        <v>0.84441310922369939</v>
      </c>
      <c r="F810">
        <f>'Pivot MRIP 11"'!F813</f>
        <v>3</v>
      </c>
      <c r="G810">
        <f>'Pivot MRIP 11"'!G813</f>
        <v>1.258088340298923E-2</v>
      </c>
      <c r="H810">
        <f t="shared" si="61"/>
        <v>2.3016950185881608</v>
      </c>
      <c r="I810">
        <f t="shared" si="62"/>
        <v>1.9435814471307296</v>
      </c>
    </row>
    <row r="811" spans="1:9" x14ac:dyDescent="0.25">
      <c r="A811">
        <f>'Pivot MRIP 11"'!A814</f>
        <v>2013</v>
      </c>
      <c r="B811" t="str">
        <f>'Pivot MRIP 11"'!B814</f>
        <v>1723720130707015</v>
      </c>
      <c r="C811">
        <f>'Pivot MRIP 11"'!C814</f>
        <v>182.95178048</v>
      </c>
      <c r="D811">
        <f>'Pivot MRIP 11"'!D814</f>
        <v>182.95178048</v>
      </c>
      <c r="E811">
        <f>'Pivot MRIP 11"'!E814</f>
        <v>0.84441310922369928</v>
      </c>
      <c r="F811">
        <f>'Pivot MRIP 11"'!F814</f>
        <v>1</v>
      </c>
      <c r="G811">
        <f>'Pivot MRIP 11"'!G814</f>
        <v>0.56613975313451537</v>
      </c>
      <c r="H811">
        <f t="shared" si="61"/>
        <v>103.57627583646725</v>
      </c>
      <c r="I811">
        <f t="shared" si="62"/>
        <v>87.461165120882825</v>
      </c>
    </row>
    <row r="812" spans="1:9" x14ac:dyDescent="0.25">
      <c r="A812">
        <f>'Pivot MRIP 11"'!A815</f>
        <v>2013</v>
      </c>
      <c r="B812" t="str">
        <f>'Pivot MRIP 11"'!B815</f>
        <v>1723720130721007</v>
      </c>
      <c r="C812">
        <f>'Pivot MRIP 11"'!C815</f>
        <v>387.81851433000003</v>
      </c>
      <c r="D812">
        <f>'Pivot MRIP 11"'!D815</f>
        <v>387.81851433000003</v>
      </c>
      <c r="E812">
        <f>'Pivot MRIP 11"'!E815</f>
        <v>0.84441310922369939</v>
      </c>
      <c r="F812">
        <f>'Pivot MRIP 11"'!F815</f>
        <v>1</v>
      </c>
      <c r="G812">
        <f>'Pivot MRIP 11"'!G815</f>
        <v>1.258088340298923E-2</v>
      </c>
      <c r="H812">
        <f t="shared" si="61"/>
        <v>4.8790995103062382</v>
      </c>
      <c r="I812">
        <f t="shared" si="62"/>
        <v>4.1199755877095194</v>
      </c>
    </row>
    <row r="813" spans="1:9" x14ac:dyDescent="0.25">
      <c r="A813">
        <f>'Pivot MRIP 11"'!A816</f>
        <v>2013</v>
      </c>
      <c r="B813" t="str">
        <f>'Pivot MRIP 11"'!B816</f>
        <v>1723720130721013</v>
      </c>
      <c r="C813">
        <f>'Pivot MRIP 11"'!C816</f>
        <v>387.81851433000003</v>
      </c>
      <c r="D813">
        <f>'Pivot MRIP 11"'!D816</f>
        <v>387.81851433000003</v>
      </c>
      <c r="E813">
        <f>'Pivot MRIP 11"'!E816</f>
        <v>0.84441310922369939</v>
      </c>
      <c r="F813">
        <f>'Pivot MRIP 11"'!F816</f>
        <v>1</v>
      </c>
      <c r="G813">
        <f>'Pivot MRIP 11"'!G816</f>
        <v>1.258088340298923E-2</v>
      </c>
      <c r="H813">
        <f t="shared" si="61"/>
        <v>4.8790995103062382</v>
      </c>
      <c r="I813">
        <f t="shared" si="62"/>
        <v>4.1199755877095194</v>
      </c>
    </row>
    <row r="814" spans="1:9" x14ac:dyDescent="0.25">
      <c r="A814">
        <f>'Pivot MRIP 11"'!A817</f>
        <v>2013</v>
      </c>
      <c r="B814" t="str">
        <f>'Pivot MRIP 11"'!B817</f>
        <v>1723720130723012</v>
      </c>
      <c r="C814">
        <f>'Pivot MRIP 11"'!C817</f>
        <v>216.51978313000001</v>
      </c>
      <c r="D814">
        <f>'Pivot MRIP 11"'!D817</f>
        <v>216.51978313000001</v>
      </c>
      <c r="E814">
        <f>'Pivot MRIP 11"'!E817</f>
        <v>0.84441310922369939</v>
      </c>
      <c r="F814">
        <f>'Pivot MRIP 11"'!F817</f>
        <v>4</v>
      </c>
      <c r="G814">
        <f>'Pivot MRIP 11"'!G817</f>
        <v>6.2904417014946146E-2</v>
      </c>
      <c r="H814">
        <f t="shared" si="61"/>
        <v>13.620050729995222</v>
      </c>
      <c r="I814">
        <f t="shared" si="62"/>
        <v>11.500949384699782</v>
      </c>
    </row>
    <row r="815" spans="1:9" x14ac:dyDescent="0.25">
      <c r="A815">
        <f>'Pivot MRIP 11"'!A818</f>
        <v>2013</v>
      </c>
      <c r="B815" t="str">
        <f>'Pivot MRIP 11"'!B818</f>
        <v>1723720130728007</v>
      </c>
      <c r="C815">
        <f>'Pivot MRIP 11"'!C818</f>
        <v>296.81348696999999</v>
      </c>
      <c r="D815">
        <f>'Pivot MRIP 11"'!D818</f>
        <v>296.81348696999999</v>
      </c>
      <c r="E815">
        <f>'Pivot MRIP 11"'!E818</f>
        <v>1.4122308649051869</v>
      </c>
      <c r="F815">
        <f>'Pivot MRIP 11"'!F818</f>
        <v>8</v>
      </c>
      <c r="G815">
        <f>'Pivot MRIP 11"'!G818</f>
        <v>7.1688423890149471</v>
      </c>
      <c r="H815">
        <f t="shared" si="61"/>
        <v>2127.8091070218716</v>
      </c>
      <c r="I815">
        <f t="shared" si="62"/>
        <v>3004.9576955626312</v>
      </c>
    </row>
    <row r="816" spans="1:9" x14ac:dyDescent="0.25">
      <c r="A816">
        <f>'Pivot MRIP 11"'!A819</f>
        <v>2013</v>
      </c>
      <c r="B816" t="str">
        <f>'Pivot MRIP 11"'!B819</f>
        <v>1723720130803007</v>
      </c>
      <c r="C816">
        <f>'Pivot MRIP 11"'!C819</f>
        <v>1864.6462841</v>
      </c>
      <c r="D816">
        <f>'Pivot MRIP 11"'!D819</f>
        <v>1864.6462841</v>
      </c>
      <c r="E816">
        <f>'Pivot MRIP 11"'!E819</f>
        <v>0.84441310922369939</v>
      </c>
      <c r="F816">
        <f>'Pivot MRIP 11"'!F819</f>
        <v>1</v>
      </c>
      <c r="G816">
        <f>'Pivot MRIP 11"'!G819</f>
        <v>1.258088340298923E-2</v>
      </c>
      <c r="H816">
        <f t="shared" si="61"/>
        <v>23.458897488079231</v>
      </c>
      <c r="I816">
        <f t="shared" si="62"/>
        <v>19.809000566869013</v>
      </c>
    </row>
    <row r="817" spans="1:9" x14ac:dyDescent="0.25">
      <c r="A817">
        <f>'Pivot MRIP 11"'!A820</f>
        <v>2013</v>
      </c>
      <c r="B817" t="str">
        <f>'Pivot MRIP 11"'!B820</f>
        <v>1723720130811004</v>
      </c>
      <c r="C817">
        <f>'Pivot MRIP 11"'!C820</f>
        <v>2446.7782762000002</v>
      </c>
      <c r="D817">
        <f>'Pivot MRIP 11"'!D820</f>
        <v>2446.7782762000002</v>
      </c>
      <c r="E817">
        <f>'Pivot MRIP 11"'!E820</f>
        <v>0.84441310922369939</v>
      </c>
      <c r="F817">
        <f>'Pivot MRIP 11"'!F820</f>
        <v>4</v>
      </c>
      <c r="G817">
        <f>'Pivot MRIP 11"'!G820</f>
        <v>1.258088340298923E-2</v>
      </c>
      <c r="H817">
        <f t="shared" si="61"/>
        <v>30.782632205839178</v>
      </c>
      <c r="I817">
        <f t="shared" si="62"/>
        <v>25.993258171022244</v>
      </c>
    </row>
    <row r="818" spans="1:9" x14ac:dyDescent="0.25">
      <c r="A818">
        <f>'Pivot MRIP 11"'!A821</f>
        <v>2013</v>
      </c>
      <c r="B818" t="str">
        <f>'Pivot MRIP 11"'!B821</f>
        <v>1723720130907001</v>
      </c>
      <c r="C818">
        <f>'Pivot MRIP 11"'!C821</f>
        <v>660.36176046000003</v>
      </c>
      <c r="D818">
        <f>'Pivot MRIP 11"'!D821</f>
        <v>660.36176046000003</v>
      </c>
      <c r="E818">
        <f>'Pivot MRIP 11"'!E821</f>
        <v>0.84441310922369939</v>
      </c>
      <c r="F818">
        <f>'Pivot MRIP 11"'!F821</f>
        <v>2</v>
      </c>
      <c r="G818">
        <f>'Pivot MRIP 11"'!G821</f>
        <v>1.258088340298923E-2</v>
      </c>
      <c r="H818">
        <f t="shared" si="61"/>
        <v>8.3079343121399631</v>
      </c>
      <c r="I818">
        <f t="shared" si="62"/>
        <v>7.0153286437403626</v>
      </c>
    </row>
    <row r="819" spans="1:9" x14ac:dyDescent="0.25">
      <c r="A819">
        <f>'Pivot MRIP 11"'!A822</f>
        <v>2013</v>
      </c>
      <c r="B819" t="str">
        <f>'Pivot MRIP 11"'!B822</f>
        <v>1723720130921005</v>
      </c>
      <c r="C819">
        <f>'Pivot MRIP 11"'!C822</f>
        <v>374.49247885</v>
      </c>
      <c r="D819">
        <f>'Pivot MRIP 11"'!D822</f>
        <v>374.49247885</v>
      </c>
      <c r="E819">
        <f>'Pivot MRIP 11"'!E822</f>
        <v>0.84441310922369939</v>
      </c>
      <c r="F819">
        <f>'Pivot MRIP 11"'!F822</f>
        <v>9</v>
      </c>
      <c r="G819">
        <f>'Pivot MRIP 11"'!G822</f>
        <v>0.22645590125380613</v>
      </c>
      <c r="H819">
        <f t="shared" si="61"/>
        <v>84.806031810748678</v>
      </c>
      <c r="I819">
        <f t="shared" si="62"/>
        <v>71.611325002238246</v>
      </c>
    </row>
    <row r="820" spans="1:9" x14ac:dyDescent="0.25">
      <c r="A820">
        <f>'Pivot MRIP 11"'!A823</f>
        <v>2013</v>
      </c>
      <c r="B820" t="str">
        <f>'Pivot MRIP 11"'!B823</f>
        <v>1723720131005003</v>
      </c>
      <c r="C820">
        <f>'Pivot MRIP 11"'!C823</f>
        <v>253.97630111000001</v>
      </c>
      <c r="D820">
        <f>'Pivot MRIP 11"'!D823</f>
        <v>253.97630111000001</v>
      </c>
      <c r="E820">
        <f>'Pivot MRIP 11"'!E823</f>
        <v>0.84441310922369939</v>
      </c>
      <c r="F820">
        <f>'Pivot MRIP 11"'!F823</f>
        <v>2</v>
      </c>
      <c r="G820">
        <f>'Pivot MRIP 11"'!G823</f>
        <v>1.258088340298923E-2</v>
      </c>
      <c r="H820">
        <f t="shared" si="61"/>
        <v>3.1952462313873942</v>
      </c>
      <c r="I820">
        <f t="shared" si="62"/>
        <v>2.6981078049811376</v>
      </c>
    </row>
    <row r="821" spans="1:9" x14ac:dyDescent="0.25">
      <c r="A821">
        <f>'Pivot MRIP 11"'!A824</f>
        <v>2013</v>
      </c>
      <c r="B821" t="str">
        <f>'Pivot MRIP 11"'!B824</f>
        <v>1723720131005009</v>
      </c>
      <c r="C821">
        <f>'Pivot MRIP 11"'!C824</f>
        <v>253.97630111000001</v>
      </c>
      <c r="D821">
        <f>'Pivot MRIP 11"'!D824</f>
        <v>253.97630111000001</v>
      </c>
      <c r="E821">
        <f>'Pivot MRIP 11"'!E824</f>
        <v>1.1446960215678605</v>
      </c>
      <c r="F821">
        <f>'Pivot MRIP 11"'!F824</f>
        <v>9</v>
      </c>
      <c r="G821">
        <f>'Pivot MRIP 11"'!G824</f>
        <v>7.1132279506269027</v>
      </c>
      <c r="H821">
        <f t="shared" si="61"/>
        <v>1806.5913238524865</v>
      </c>
      <c r="I821">
        <f t="shared" si="62"/>
        <v>2067.9979010129555</v>
      </c>
    </row>
    <row r="822" spans="1:9" x14ac:dyDescent="0.25">
      <c r="A822">
        <f>'Pivot MRIP 11"'!A825</f>
        <v>2013</v>
      </c>
      <c r="B822" t="str">
        <f>'Pivot MRIP 11"'!B825</f>
        <v>1723720131005012</v>
      </c>
      <c r="C822">
        <f>'Pivot MRIP 11"'!C825</f>
        <v>253.97630111000001</v>
      </c>
      <c r="D822">
        <f>'Pivot MRIP 11"'!D825</f>
        <v>253.97630111000001</v>
      </c>
      <c r="E822">
        <f>'Pivot MRIP 11"'!E825</f>
        <v>0.84441310922369939</v>
      </c>
      <c r="F822">
        <f>'Pivot MRIP 11"'!F825</f>
        <v>4</v>
      </c>
      <c r="G822">
        <f>'Pivot MRIP 11"'!G825</f>
        <v>0.18871325104483844</v>
      </c>
      <c r="H822">
        <f t="shared" si="61"/>
        <v>47.928693470810913</v>
      </c>
      <c r="I822">
        <f t="shared" si="62"/>
        <v>40.471617074717066</v>
      </c>
    </row>
    <row r="823" spans="1:9" x14ac:dyDescent="0.25">
      <c r="A823">
        <f>'Pivot MRIP 11"'!A826</f>
        <v>2013</v>
      </c>
      <c r="B823" t="str">
        <f>'Pivot MRIP 11"'!B826</f>
        <v>1723720131006002</v>
      </c>
      <c r="C823">
        <f>'Pivot MRIP 11"'!C826</f>
        <v>109.84083084</v>
      </c>
      <c r="D823">
        <f>'Pivot MRIP 11"'!D826</f>
        <v>109.84083084</v>
      </c>
      <c r="E823">
        <f>'Pivot MRIP 11"'!E826</f>
        <v>0.84441310922369939</v>
      </c>
      <c r="F823">
        <f>'Pivot MRIP 11"'!F826</f>
        <v>1</v>
      </c>
      <c r="G823">
        <f>'Pivot MRIP 11"'!G826</f>
        <v>1.258088340298923E-2</v>
      </c>
      <c r="H823">
        <f t="shared" si="61"/>
        <v>1.3818946856855034</v>
      </c>
      <c r="I823">
        <f t="shared" si="62"/>
        <v>1.1668899881594028</v>
      </c>
    </row>
    <row r="824" spans="1:9" x14ac:dyDescent="0.25">
      <c r="A824">
        <f>'Pivot MRIP 11"'!A827</f>
        <v>2013</v>
      </c>
      <c r="B824" t="str">
        <f>'Pivot MRIP 11"'!B827</f>
        <v>1723720131006008</v>
      </c>
      <c r="C824">
        <f>'Pivot MRIP 11"'!C827</f>
        <v>109.84083084</v>
      </c>
      <c r="D824">
        <f>'Pivot MRIP 11"'!D827</f>
        <v>109.84083084</v>
      </c>
      <c r="E824">
        <f>'Pivot MRIP 11"'!E827</f>
        <v>0.84441310922369939</v>
      </c>
      <c r="F824">
        <f>'Pivot MRIP 11"'!F827</f>
        <v>4</v>
      </c>
      <c r="G824">
        <f>'Pivot MRIP 11"'!G827</f>
        <v>5.0323533611956919E-2</v>
      </c>
      <c r="H824">
        <f t="shared" si="61"/>
        <v>5.5275787427420138</v>
      </c>
      <c r="I824">
        <f t="shared" si="62"/>
        <v>4.6675599526376113</v>
      </c>
    </row>
    <row r="825" spans="1:9" x14ac:dyDescent="0.25">
      <c r="A825">
        <f>'Pivot MRIP 11"'!A828</f>
        <v>2013</v>
      </c>
      <c r="B825" t="str">
        <f>'Pivot MRIP 11"'!B828</f>
        <v>1723720131006014</v>
      </c>
      <c r="C825">
        <f>'Pivot MRIP 11"'!C828</f>
        <v>109.84083084</v>
      </c>
      <c r="D825">
        <f>'Pivot MRIP 11"'!D828</f>
        <v>109.84083084</v>
      </c>
      <c r="E825">
        <f>'Pivot MRIP 11"'!E828</f>
        <v>0.84441310922369939</v>
      </c>
      <c r="F825">
        <f>'Pivot MRIP 11"'!F828</f>
        <v>4</v>
      </c>
      <c r="G825">
        <f>'Pivot MRIP 11"'!G828</f>
        <v>0.11322795062690307</v>
      </c>
      <c r="H825">
        <f t="shared" si="61"/>
        <v>12.437052171169531</v>
      </c>
      <c r="I825">
        <f t="shared" si="62"/>
        <v>10.502009893434625</v>
      </c>
    </row>
    <row r="826" spans="1:9" x14ac:dyDescent="0.25">
      <c r="A826">
        <f>'Pivot MRIP 11"'!A829</f>
        <v>2013</v>
      </c>
      <c r="B826" t="str">
        <f>'Pivot MRIP 11"'!B829</f>
        <v>1723720131118008</v>
      </c>
      <c r="C826">
        <f>'Pivot MRIP 11"'!C829</f>
        <v>1459.9455974</v>
      </c>
      <c r="D826">
        <f>'Pivot MRIP 11"'!D829</f>
        <v>1459.9455974</v>
      </c>
      <c r="E826">
        <f>'Pivot MRIP 11"'!E829</f>
        <v>0.84441310922369939</v>
      </c>
      <c r="F826">
        <f>'Pivot MRIP 11"'!F829</f>
        <v>2</v>
      </c>
      <c r="G826">
        <f>'Pivot MRIP 11"'!G829</f>
        <v>1.258088340298923E-2</v>
      </c>
      <c r="H826">
        <f t="shared" si="61"/>
        <v>18.367405335596857</v>
      </c>
      <c r="I826">
        <f t="shared" si="62"/>
        <v>15.509677847803307</v>
      </c>
    </row>
    <row r="827" spans="1:9" x14ac:dyDescent="0.25">
      <c r="A827">
        <f>'Pivot MRIP 11"'!A830</f>
        <v>2013</v>
      </c>
      <c r="B827" t="str">
        <f>'Pivot MRIP 11"'!B830</f>
        <v>1729920130526003</v>
      </c>
      <c r="C827">
        <f>'Pivot MRIP 11"'!C830</f>
        <v>118.96521242999999</v>
      </c>
      <c r="D827">
        <f>'Pivot MRIP 11"'!D830</f>
        <v>118.96521242999999</v>
      </c>
      <c r="E827">
        <f>'Pivot MRIP 11"'!E830</f>
        <v>0.84441310922369939</v>
      </c>
      <c r="F827">
        <f>'Pivot MRIP 11"'!F830</f>
        <v>4</v>
      </c>
      <c r="G827">
        <f>'Pivot MRIP 11"'!G830</f>
        <v>0.22645590125380613</v>
      </c>
      <c r="H827">
        <f t="shared" si="61"/>
        <v>26.940374398686149</v>
      </c>
      <c r="I827">
        <f t="shared" si="62"/>
        <v>22.748805309645121</v>
      </c>
    </row>
    <row r="828" spans="1:9" x14ac:dyDescent="0.25">
      <c r="A828">
        <f>'Pivot MRIP 11"'!A831</f>
        <v>2013</v>
      </c>
      <c r="B828" t="str">
        <f>'Pivot MRIP 11"'!B831</f>
        <v>1729920130527001</v>
      </c>
      <c r="C828">
        <f>'Pivot MRIP 11"'!C831</f>
        <v>137.40482036</v>
      </c>
      <c r="D828">
        <f>'Pivot MRIP 11"'!D831</f>
        <v>137.40482036</v>
      </c>
      <c r="E828">
        <f>'Pivot MRIP 11"'!E831</f>
        <v>0.84441310922369939</v>
      </c>
      <c r="F828">
        <f>'Pivot MRIP 11"'!F831</f>
        <v>4</v>
      </c>
      <c r="G828">
        <f>'Pivot MRIP 11"'!G831</f>
        <v>0.12580883402989229</v>
      </c>
      <c r="H828">
        <f t="shared" si="61"/>
        <v>17.286740239578407</v>
      </c>
      <c r="I828">
        <f t="shared" si="62"/>
        <v>14.597150074044841</v>
      </c>
    </row>
    <row r="829" spans="1:9" x14ac:dyDescent="0.25">
      <c r="A829">
        <f>'Pivot MRIP 11"'!A832</f>
        <v>2013</v>
      </c>
      <c r="B829" t="str">
        <f>'Pivot MRIP 11"'!B832</f>
        <v>1729920130530004</v>
      </c>
      <c r="C829">
        <f>'Pivot MRIP 11"'!C832</f>
        <v>1266.7415820000001</v>
      </c>
      <c r="D829">
        <f>'Pivot MRIP 11"'!D832</f>
        <v>1266.7415820000001</v>
      </c>
      <c r="E829">
        <f>'Pivot MRIP 11"'!E832</f>
        <v>0.84441310922369917</v>
      </c>
      <c r="F829">
        <f>'Pivot MRIP 11"'!F832</f>
        <v>12</v>
      </c>
      <c r="G829">
        <f>'Pivot MRIP 11"'!G832</f>
        <v>0.61646328674647233</v>
      </c>
      <c r="H829">
        <f t="shared" si="61"/>
        <v>780.89967909814607</v>
      </c>
      <c r="I829">
        <f t="shared" si="62"/>
        <v>659.40192601905449</v>
      </c>
    </row>
    <row r="830" spans="1:9" x14ac:dyDescent="0.25">
      <c r="A830">
        <f>'Pivot MRIP 11"'!A833</f>
        <v>2013</v>
      </c>
      <c r="B830" t="str">
        <f>'Pivot MRIP 11"'!B833</f>
        <v>1729920130704001</v>
      </c>
      <c r="C830">
        <f>'Pivot MRIP 11"'!C833</f>
        <v>143.29733103000001</v>
      </c>
      <c r="D830">
        <f>'Pivot MRIP 11"'!D833</f>
        <v>143.29733103000001</v>
      </c>
      <c r="E830">
        <f>'Pivot MRIP 11"'!E833</f>
        <v>0.84441310922369939</v>
      </c>
      <c r="F830">
        <f>'Pivot MRIP 11"'!F833</f>
        <v>4</v>
      </c>
      <c r="G830">
        <f>'Pivot MRIP 11"'!G833</f>
        <v>0.12580883402989229</v>
      </c>
      <c r="H830">
        <f t="shared" si="61"/>
        <v>18.028070136479805</v>
      </c>
      <c r="I830">
        <f t="shared" si="62"/>
        <v>15.223138757247835</v>
      </c>
    </row>
    <row r="831" spans="1:9" x14ac:dyDescent="0.25">
      <c r="A831">
        <f>'Pivot MRIP 11"'!A834</f>
        <v>2013</v>
      </c>
      <c r="B831" t="str">
        <f>'Pivot MRIP 11"'!B834</f>
        <v>1729920130704014</v>
      </c>
      <c r="C831">
        <f>'Pivot MRIP 11"'!C834</f>
        <v>143.29733103000001</v>
      </c>
      <c r="D831">
        <f>'Pivot MRIP 11"'!D834</f>
        <v>143.29733103000001</v>
      </c>
      <c r="E831">
        <f>'Pivot MRIP 11"'!E834</f>
        <v>0.84441310922369939</v>
      </c>
      <c r="F831">
        <f>'Pivot MRIP 11"'!F834</f>
        <v>4</v>
      </c>
      <c r="G831">
        <f>'Pivot MRIP 11"'!G834</f>
        <v>5.0323533611956919E-2</v>
      </c>
      <c r="H831">
        <f t="shared" si="61"/>
        <v>7.2112280545919223</v>
      </c>
      <c r="I831">
        <f t="shared" si="62"/>
        <v>6.0892555028991344</v>
      </c>
    </row>
    <row r="832" spans="1:9" x14ac:dyDescent="0.25">
      <c r="A832">
        <f>'Pivot MRIP 11"'!A835</f>
        <v>2013</v>
      </c>
      <c r="B832" t="str">
        <f>'Pivot MRIP 11"'!B835</f>
        <v>1729920130707005</v>
      </c>
      <c r="C832">
        <f>'Pivot MRIP 11"'!C835</f>
        <v>1214.5962503000001</v>
      </c>
      <c r="D832">
        <f>'Pivot MRIP 11"'!D835</f>
        <v>1214.5962503000001</v>
      </c>
      <c r="E832">
        <f>'Pivot MRIP 11"'!E835</f>
        <v>0.84441310922369939</v>
      </c>
      <c r="F832">
        <f>'Pivot MRIP 11"'!F835</f>
        <v>4</v>
      </c>
      <c r="G832">
        <f>'Pivot MRIP 11"'!G835</f>
        <v>0.25161766805978458</v>
      </c>
      <c r="H832">
        <f t="shared" si="61"/>
        <v>305.61387613464444</v>
      </c>
      <c r="I832">
        <f t="shared" si="62"/>
        <v>258.06436336876163</v>
      </c>
    </row>
    <row r="833" spans="1:9" x14ac:dyDescent="0.25">
      <c r="A833">
        <f>'Pivot MRIP 11"'!A836</f>
        <v>2013</v>
      </c>
      <c r="B833" t="str">
        <f>'Pivot MRIP 11"'!B836</f>
        <v>1729920130718001</v>
      </c>
      <c r="C833">
        <f>'Pivot MRIP 11"'!C836</f>
        <v>866.44805062</v>
      </c>
      <c r="D833">
        <f>'Pivot MRIP 11"'!D836</f>
        <v>866.44805062</v>
      </c>
      <c r="E833">
        <f>'Pivot MRIP 11"'!E836</f>
        <v>0.84441310922369939</v>
      </c>
      <c r="F833">
        <f>'Pivot MRIP 11"'!F836</f>
        <v>2</v>
      </c>
      <c r="G833">
        <f>'Pivot MRIP 11"'!G836</f>
        <v>1.258088340298923E-2</v>
      </c>
      <c r="H833">
        <f t="shared" si="61"/>
        <v>10.900681899597529</v>
      </c>
      <c r="I833">
        <f t="shared" si="62"/>
        <v>9.2046786954976518</v>
      </c>
    </row>
    <row r="834" spans="1:9" x14ac:dyDescent="0.25">
      <c r="A834">
        <f>'Pivot MRIP 11"'!A837</f>
        <v>2013</v>
      </c>
      <c r="B834" t="str">
        <f>'Pivot MRIP 11"'!B837</f>
        <v>1729920130718003</v>
      </c>
      <c r="C834">
        <f>'Pivot MRIP 11"'!C837</f>
        <v>866.44805062</v>
      </c>
      <c r="D834">
        <f>'Pivot MRIP 11"'!D837</f>
        <v>866.44805062</v>
      </c>
      <c r="E834">
        <f>'Pivot MRIP 11"'!E837</f>
        <v>0.84441310922369939</v>
      </c>
      <c r="F834">
        <f>'Pivot MRIP 11"'!F837</f>
        <v>1</v>
      </c>
      <c r="G834">
        <f>'Pivot MRIP 11"'!G837</f>
        <v>2.516176680597846E-2</v>
      </c>
      <c r="H834">
        <f t="shared" ref="H834:H897" si="63">G834*C834</f>
        <v>21.801363799195059</v>
      </c>
      <c r="I834">
        <f t="shared" ref="I834:I897" si="64">E834*H834</f>
        <v>18.409357390995304</v>
      </c>
    </row>
    <row r="835" spans="1:9" x14ac:dyDescent="0.25">
      <c r="A835">
        <f>'Pivot MRIP 11"'!A838</f>
        <v>2013</v>
      </c>
      <c r="B835" t="str">
        <f>'Pivot MRIP 11"'!B838</f>
        <v>1729920130718009</v>
      </c>
      <c r="C835">
        <f>'Pivot MRIP 11"'!C838</f>
        <v>866.44805062</v>
      </c>
      <c r="D835">
        <f>'Pivot MRIP 11"'!D838</f>
        <v>866.44805062</v>
      </c>
      <c r="E835">
        <f>'Pivot MRIP 11"'!E838</f>
        <v>0.84441310922369939</v>
      </c>
      <c r="F835">
        <f>'Pivot MRIP 11"'!F838</f>
        <v>2</v>
      </c>
      <c r="G835">
        <f>'Pivot MRIP 11"'!G838</f>
        <v>0.12580883402989229</v>
      </c>
      <c r="H835">
        <f t="shared" si="63"/>
        <v>109.00681899597529</v>
      </c>
      <c r="I835">
        <f t="shared" si="64"/>
        <v>92.046786954976511</v>
      </c>
    </row>
    <row r="836" spans="1:9" x14ac:dyDescent="0.25">
      <c r="A836">
        <f>'Pivot MRIP 11"'!A839</f>
        <v>2013</v>
      </c>
      <c r="B836" t="str">
        <f>'Pivot MRIP 11"'!B839</f>
        <v>1729920130718014</v>
      </c>
      <c r="C836">
        <f>'Pivot MRIP 11"'!C839</f>
        <v>866.44805062</v>
      </c>
      <c r="D836">
        <f>'Pivot MRIP 11"'!D839</f>
        <v>866.44805062</v>
      </c>
      <c r="E836">
        <f>'Pivot MRIP 11"'!E839</f>
        <v>0.84441310922369939</v>
      </c>
      <c r="F836">
        <f>'Pivot MRIP 11"'!F839</f>
        <v>1</v>
      </c>
      <c r="G836">
        <f>'Pivot MRIP 11"'!G839</f>
        <v>0.25161766805978458</v>
      </c>
      <c r="H836">
        <f t="shared" si="63"/>
        <v>218.01363799195059</v>
      </c>
      <c r="I836">
        <f t="shared" si="64"/>
        <v>184.09357390995302</v>
      </c>
    </row>
    <row r="837" spans="1:9" x14ac:dyDescent="0.25">
      <c r="A837">
        <f>'Pivot MRIP 11"'!A840</f>
        <v>2013</v>
      </c>
      <c r="B837" t="str">
        <f>'Pivot MRIP 11"'!B840</f>
        <v>1729920130718020</v>
      </c>
      <c r="C837">
        <f>'Pivot MRIP 11"'!C840</f>
        <v>866.44805062</v>
      </c>
      <c r="D837">
        <f>'Pivot MRIP 11"'!D840</f>
        <v>866.44805062</v>
      </c>
      <c r="E837">
        <f>'Pivot MRIP 11"'!E840</f>
        <v>0.84441310922369939</v>
      </c>
      <c r="F837">
        <f>'Pivot MRIP 11"'!F840</f>
        <v>6</v>
      </c>
      <c r="G837">
        <f>'Pivot MRIP 11"'!G840</f>
        <v>6.2904417014946146E-2</v>
      </c>
      <c r="H837">
        <f t="shared" si="63"/>
        <v>54.503409497987647</v>
      </c>
      <c r="I837">
        <f t="shared" si="64"/>
        <v>46.023393477488256</v>
      </c>
    </row>
    <row r="838" spans="1:9" x14ac:dyDescent="0.25">
      <c r="A838">
        <f>'Pivot MRIP 11"'!A841</f>
        <v>2013</v>
      </c>
      <c r="B838" t="str">
        <f>'Pivot MRIP 11"'!B841</f>
        <v>1729920130718023</v>
      </c>
      <c r="C838">
        <f>'Pivot MRIP 11"'!C841</f>
        <v>866.44805062</v>
      </c>
      <c r="D838">
        <f>'Pivot MRIP 11"'!D841</f>
        <v>866.44805062</v>
      </c>
      <c r="E838">
        <f>'Pivot MRIP 11"'!E841</f>
        <v>0.84441310922369939</v>
      </c>
      <c r="F838">
        <f>'Pivot MRIP 11"'!F841</f>
        <v>2</v>
      </c>
      <c r="G838">
        <f>'Pivot MRIP 11"'!G841</f>
        <v>2.516176680597846E-2</v>
      </c>
      <c r="H838">
        <f t="shared" si="63"/>
        <v>21.801363799195059</v>
      </c>
      <c r="I838">
        <f t="shared" si="64"/>
        <v>18.409357390995304</v>
      </c>
    </row>
    <row r="839" spans="1:9" x14ac:dyDescent="0.25">
      <c r="A839">
        <f>'Pivot MRIP 11"'!A842</f>
        <v>2013</v>
      </c>
      <c r="B839" t="str">
        <f>'Pivot MRIP 11"'!B842</f>
        <v>1729920130802002</v>
      </c>
      <c r="C839">
        <f>'Pivot MRIP 11"'!C842</f>
        <v>885.09151822000001</v>
      </c>
      <c r="D839">
        <f>'Pivot MRIP 11"'!D842</f>
        <v>885.09151822000001</v>
      </c>
      <c r="E839">
        <f>'Pivot MRIP 11"'!E842</f>
        <v>0.84441310922369939</v>
      </c>
      <c r="F839">
        <f>'Pivot MRIP 11"'!F842</f>
        <v>1</v>
      </c>
      <c r="G839">
        <f>'Pivot MRIP 11"'!G842</f>
        <v>1.258088340298923E-2</v>
      </c>
      <c r="H839">
        <f t="shared" si="63"/>
        <v>11.135233191700538</v>
      </c>
      <c r="I839">
        <f t="shared" si="64"/>
        <v>9.4027368813347891</v>
      </c>
    </row>
    <row r="840" spans="1:9" x14ac:dyDescent="0.25">
      <c r="A840">
        <f>'Pivot MRIP 11"'!A843</f>
        <v>2013</v>
      </c>
      <c r="B840" t="str">
        <f>'Pivot MRIP 11"'!B843</f>
        <v>1729920130802008</v>
      </c>
      <c r="C840">
        <f>'Pivot MRIP 11"'!C843</f>
        <v>885.09151822000001</v>
      </c>
      <c r="D840">
        <f>'Pivot MRIP 11"'!D843</f>
        <v>885.09151822000001</v>
      </c>
      <c r="E840">
        <f>'Pivot MRIP 11"'!E843</f>
        <v>0.84441310922369928</v>
      </c>
      <c r="F840">
        <f>'Pivot MRIP 11"'!F843</f>
        <v>4</v>
      </c>
      <c r="G840">
        <f>'Pivot MRIP 11"'!G843</f>
        <v>8.8066183820924612E-2</v>
      </c>
      <c r="H840">
        <f t="shared" si="63"/>
        <v>77.946632341903765</v>
      </c>
      <c r="I840">
        <f t="shared" si="64"/>
        <v>65.81915816934351</v>
      </c>
    </row>
    <row r="841" spans="1:9" x14ac:dyDescent="0.25">
      <c r="A841">
        <f>'Pivot MRIP 11"'!A844</f>
        <v>2013</v>
      </c>
      <c r="B841" t="str">
        <f>'Pivot MRIP 11"'!B844</f>
        <v>1729920130808003</v>
      </c>
      <c r="C841">
        <f>'Pivot MRIP 11"'!C844</f>
        <v>1741.8234170999999</v>
      </c>
      <c r="D841">
        <f>'Pivot MRIP 11"'!D844</f>
        <v>1741.8234170999999</v>
      </c>
      <c r="E841">
        <f>'Pivot MRIP 11"'!E844</f>
        <v>0.84441310922369939</v>
      </c>
      <c r="F841">
        <f>'Pivot MRIP 11"'!F844</f>
        <v>1</v>
      </c>
      <c r="G841">
        <f>'Pivot MRIP 11"'!G844</f>
        <v>1.258088340298923E-2</v>
      </c>
      <c r="H841">
        <f t="shared" si="63"/>
        <v>21.913677319131377</v>
      </c>
      <c r="I841">
        <f t="shared" si="64"/>
        <v>18.504196399572589</v>
      </c>
    </row>
    <row r="842" spans="1:9" x14ac:dyDescent="0.25">
      <c r="A842">
        <f>'Pivot MRIP 11"'!A845</f>
        <v>2013</v>
      </c>
      <c r="B842" t="str">
        <f>'Pivot MRIP 11"'!B845</f>
        <v>1729920130811004</v>
      </c>
      <c r="C842">
        <f>'Pivot MRIP 11"'!C845</f>
        <v>363.75380317000003</v>
      </c>
      <c r="D842">
        <f>'Pivot MRIP 11"'!D845</f>
        <v>363.75380317000003</v>
      </c>
      <c r="E842">
        <f>'Pivot MRIP 11"'!E845</f>
        <v>0.84441310922369939</v>
      </c>
      <c r="F842">
        <f>'Pivot MRIP 11"'!F845</f>
        <v>1</v>
      </c>
      <c r="G842">
        <f>'Pivot MRIP 11"'!G845</f>
        <v>0.12580883402989229</v>
      </c>
      <c r="H842">
        <f t="shared" si="63"/>
        <v>45.763441850756642</v>
      </c>
      <c r="I842">
        <f t="shared" si="64"/>
        <v>38.643250221975386</v>
      </c>
    </row>
    <row r="843" spans="1:9" x14ac:dyDescent="0.25">
      <c r="A843">
        <f>'Pivot MRIP 11"'!A846</f>
        <v>2013</v>
      </c>
      <c r="B843" t="str">
        <f>'Pivot MRIP 11"'!B846</f>
        <v>1729920130811005</v>
      </c>
      <c r="C843">
        <f>'Pivot MRIP 11"'!C846</f>
        <v>363.75380317000003</v>
      </c>
      <c r="D843">
        <f>'Pivot MRIP 11"'!D846</f>
        <v>363.75380317000003</v>
      </c>
      <c r="E843">
        <f>'Pivot MRIP 11"'!E846</f>
        <v>0.84441310922369939</v>
      </c>
      <c r="F843">
        <f>'Pivot MRIP 11"'!F846</f>
        <v>2</v>
      </c>
      <c r="G843">
        <f>'Pivot MRIP 11"'!G846</f>
        <v>1.258088340298923E-2</v>
      </c>
      <c r="H843">
        <f t="shared" si="63"/>
        <v>4.5763441850756648</v>
      </c>
      <c r="I843">
        <f t="shared" si="64"/>
        <v>3.8643250221975389</v>
      </c>
    </row>
    <row r="844" spans="1:9" x14ac:dyDescent="0.25">
      <c r="A844">
        <f>'Pivot MRIP 11"'!A847</f>
        <v>2013</v>
      </c>
      <c r="B844" t="str">
        <f>'Pivot MRIP 11"'!B847</f>
        <v>1729920130901005</v>
      </c>
      <c r="C844">
        <f>'Pivot MRIP 11"'!C847</f>
        <v>207.59753724999999</v>
      </c>
      <c r="D844">
        <f>'Pivot MRIP 11"'!D847</f>
        <v>207.59753724999999</v>
      </c>
      <c r="E844">
        <f>'Pivot MRIP 11"'!E847</f>
        <v>0.84441310922369928</v>
      </c>
      <c r="F844">
        <f>'Pivot MRIP 11"'!F847</f>
        <v>4</v>
      </c>
      <c r="G844">
        <f>'Pivot MRIP 11"'!G847</f>
        <v>3.7742650208967693E-2</v>
      </c>
      <c r="H844">
        <f t="shared" si="63"/>
        <v>7.8352812326698906</v>
      </c>
      <c r="I844">
        <f t="shared" si="64"/>
        <v>6.6162141873208817</v>
      </c>
    </row>
    <row r="845" spans="1:9" x14ac:dyDescent="0.25">
      <c r="A845">
        <f>'Pivot MRIP 11"'!A848</f>
        <v>2013</v>
      </c>
      <c r="B845" t="str">
        <f>'Pivot MRIP 11"'!B848</f>
        <v>1729920130903002</v>
      </c>
      <c r="C845">
        <f>'Pivot MRIP 11"'!C848</f>
        <v>689.16155130000004</v>
      </c>
      <c r="D845">
        <f>'Pivot MRIP 11"'!D848</f>
        <v>689.16155130000004</v>
      </c>
      <c r="E845">
        <f>'Pivot MRIP 11"'!E848</f>
        <v>0.84441310922369939</v>
      </c>
      <c r="F845">
        <f>'Pivot MRIP 11"'!F848</f>
        <v>2</v>
      </c>
      <c r="G845">
        <f>'Pivot MRIP 11"'!G848</f>
        <v>0.37742650208967687</v>
      </c>
      <c r="H845">
        <f t="shared" si="63"/>
        <v>260.1078336818544</v>
      </c>
      <c r="I845">
        <f t="shared" si="64"/>
        <v>219.63846457273556</v>
      </c>
    </row>
    <row r="846" spans="1:9" x14ac:dyDescent="0.25">
      <c r="A846">
        <f>'Pivot MRIP 11"'!A849</f>
        <v>2013</v>
      </c>
      <c r="B846" t="str">
        <f>'Pivot MRIP 11"'!B849</f>
        <v>1729920130903005</v>
      </c>
      <c r="C846">
        <f>'Pivot MRIP 11"'!C849</f>
        <v>689.16155130000004</v>
      </c>
      <c r="D846">
        <f>'Pivot MRIP 11"'!D849</f>
        <v>689.16155130000004</v>
      </c>
      <c r="E846">
        <f>'Pivot MRIP 11"'!E849</f>
        <v>0.84441310922369939</v>
      </c>
      <c r="F846">
        <f>'Pivot MRIP 11"'!F849</f>
        <v>2</v>
      </c>
      <c r="G846">
        <f>'Pivot MRIP 11"'!G849</f>
        <v>1.258088340298923E-2</v>
      </c>
      <c r="H846">
        <f t="shared" si="63"/>
        <v>8.6702611227284816</v>
      </c>
      <c r="I846">
        <f t="shared" si="64"/>
        <v>7.3212821524245202</v>
      </c>
    </row>
    <row r="847" spans="1:9" x14ac:dyDescent="0.25">
      <c r="A847">
        <f>'Pivot MRIP 11"'!A850</f>
        <v>2013</v>
      </c>
      <c r="B847" t="str">
        <f>'Pivot MRIP 11"'!B850</f>
        <v>1729920130903007</v>
      </c>
      <c r="C847">
        <f>'Pivot MRIP 11"'!C850</f>
        <v>689.16155130000004</v>
      </c>
      <c r="D847">
        <f>'Pivot MRIP 11"'!D850</f>
        <v>689.16155130000004</v>
      </c>
      <c r="E847">
        <f>'Pivot MRIP 11"'!E850</f>
        <v>0.84441310922369939</v>
      </c>
      <c r="F847">
        <f>'Pivot MRIP 11"'!F850</f>
        <v>1</v>
      </c>
      <c r="G847">
        <f>'Pivot MRIP 11"'!G850</f>
        <v>6.2904417014946146E-2</v>
      </c>
      <c r="H847">
        <f t="shared" si="63"/>
        <v>43.351305613642403</v>
      </c>
      <c r="I847">
        <f t="shared" si="64"/>
        <v>36.606410762122593</v>
      </c>
    </row>
    <row r="848" spans="1:9" x14ac:dyDescent="0.25">
      <c r="A848">
        <f>'Pivot MRIP 11"'!A851</f>
        <v>2013</v>
      </c>
      <c r="B848" t="str">
        <f>'Pivot MRIP 11"'!B851</f>
        <v>1729920130914002</v>
      </c>
      <c r="C848">
        <f>'Pivot MRIP 11"'!C851</f>
        <v>187.81590177000001</v>
      </c>
      <c r="D848">
        <f>'Pivot MRIP 11"'!D851</f>
        <v>187.81590177000001</v>
      </c>
      <c r="E848">
        <f>'Pivot MRIP 11"'!E851</f>
        <v>0.84441310922369939</v>
      </c>
      <c r="F848">
        <f>'Pivot MRIP 11"'!F851</f>
        <v>4</v>
      </c>
      <c r="G848">
        <f>'Pivot MRIP 11"'!G851</f>
        <v>0.11322795062690307</v>
      </c>
      <c r="H848">
        <f t="shared" si="63"/>
        <v>21.266009652560836</v>
      </c>
      <c r="I848">
        <f t="shared" si="64"/>
        <v>17.957297331500097</v>
      </c>
    </row>
    <row r="849" spans="1:9" x14ac:dyDescent="0.25">
      <c r="A849">
        <f>'Pivot MRIP 11"'!A852</f>
        <v>2013</v>
      </c>
      <c r="B849" t="str">
        <f>'Pivot MRIP 11"'!B852</f>
        <v>1729920130914010</v>
      </c>
      <c r="C849">
        <f>'Pivot MRIP 11"'!C852</f>
        <v>187.81590177000001</v>
      </c>
      <c r="D849">
        <f>'Pivot MRIP 11"'!D852</f>
        <v>187.81590177000001</v>
      </c>
      <c r="E849">
        <f>'Pivot MRIP 11"'!E852</f>
        <v>0.84441310922369928</v>
      </c>
      <c r="F849">
        <f>'Pivot MRIP 11"'!F852</f>
        <v>2</v>
      </c>
      <c r="G849">
        <f>'Pivot MRIP 11"'!G852</f>
        <v>3.7742650208967693E-2</v>
      </c>
      <c r="H849">
        <f t="shared" si="63"/>
        <v>7.0886698841869462</v>
      </c>
      <c r="I849">
        <f t="shared" si="64"/>
        <v>5.9857657771666997</v>
      </c>
    </row>
    <row r="850" spans="1:9" x14ac:dyDescent="0.25">
      <c r="A850">
        <f>'Pivot MRIP 11"'!A853</f>
        <v>2013</v>
      </c>
      <c r="B850" t="str">
        <f>'Pivot MRIP 11"'!B853</f>
        <v>1729920130927005</v>
      </c>
      <c r="C850">
        <f>'Pivot MRIP 11"'!C853</f>
        <v>81.513757474000002</v>
      </c>
      <c r="D850">
        <f>'Pivot MRIP 11"'!D853</f>
        <v>81.513757474000002</v>
      </c>
      <c r="E850">
        <f>'Pivot MRIP 11"'!E853</f>
        <v>0.84441310922369939</v>
      </c>
      <c r="F850">
        <f>'Pivot MRIP 11"'!F853</f>
        <v>2</v>
      </c>
      <c r="G850">
        <f>'Pivot MRIP 11"'!G853</f>
        <v>1.258088340298923E-2</v>
      </c>
      <c r="H850">
        <f t="shared" si="63"/>
        <v>1.0255150785199358</v>
      </c>
      <c r="I850">
        <f t="shared" si="64"/>
        <v>0.86595837600880521</v>
      </c>
    </row>
    <row r="851" spans="1:9" x14ac:dyDescent="0.25">
      <c r="A851">
        <f>'Pivot MRIP 11"'!A854</f>
        <v>2013</v>
      </c>
      <c r="B851" t="str">
        <f>'Pivot MRIP 11"'!B854</f>
        <v>1729920131010005</v>
      </c>
      <c r="C851">
        <f>'Pivot MRIP 11"'!C854</f>
        <v>645.98320064999996</v>
      </c>
      <c r="D851">
        <f>'Pivot MRIP 11"'!D854</f>
        <v>645.98320064999996</v>
      </c>
      <c r="E851">
        <f>'Pivot MRIP 11"'!E854</f>
        <v>0.84441310922369939</v>
      </c>
      <c r="F851">
        <f>'Pivot MRIP 11"'!F854</f>
        <v>2</v>
      </c>
      <c r="G851">
        <f>'Pivot MRIP 11"'!G854</f>
        <v>1.258088340298923E-2</v>
      </c>
      <c r="H851">
        <f t="shared" si="63"/>
        <v>8.1270393276674451</v>
      </c>
      <c r="I851">
        <f t="shared" si="64"/>
        <v>6.8625785474589511</v>
      </c>
    </row>
    <row r="852" spans="1:9" x14ac:dyDescent="0.25">
      <c r="A852">
        <f>'Pivot MRIP 11"'!A855</f>
        <v>2013</v>
      </c>
      <c r="B852" t="str">
        <f>'Pivot MRIP 11"'!B855</f>
        <v>1729920131010007</v>
      </c>
      <c r="C852">
        <f>'Pivot MRIP 11"'!C855</f>
        <v>645.98320064999996</v>
      </c>
      <c r="D852">
        <f>'Pivot MRIP 11"'!D855</f>
        <v>645.98320064999996</v>
      </c>
      <c r="E852">
        <f>'Pivot MRIP 11"'!E855</f>
        <v>0.84441310922369939</v>
      </c>
      <c r="F852">
        <f>'Pivot MRIP 11"'!F855</f>
        <v>1</v>
      </c>
      <c r="G852">
        <f>'Pivot MRIP 11"'!G855</f>
        <v>2.516176680597846E-2</v>
      </c>
      <c r="H852">
        <f t="shared" si="63"/>
        <v>16.25407865533489</v>
      </c>
      <c r="I852">
        <f t="shared" si="64"/>
        <v>13.725157094917902</v>
      </c>
    </row>
    <row r="853" spans="1:9" x14ac:dyDescent="0.25">
      <c r="A853">
        <f>'Pivot MRIP 11"'!A856</f>
        <v>2013</v>
      </c>
      <c r="B853" t="str">
        <f>'Pivot MRIP 11"'!B856</f>
        <v>1729920131010017</v>
      </c>
      <c r="C853">
        <f>'Pivot MRIP 11"'!C856</f>
        <v>645.98320064999996</v>
      </c>
      <c r="D853">
        <f>'Pivot MRIP 11"'!D856</f>
        <v>645.98320064999996</v>
      </c>
      <c r="E853">
        <f>'Pivot MRIP 11"'!E856</f>
        <v>0.84441310922369939</v>
      </c>
      <c r="F853">
        <f>'Pivot MRIP 11"'!F856</f>
        <v>6</v>
      </c>
      <c r="G853">
        <f>'Pivot MRIP 11"'!G856</f>
        <v>0.10064706722391384</v>
      </c>
      <c r="H853">
        <f t="shared" si="63"/>
        <v>65.016314621339561</v>
      </c>
      <c r="I853">
        <f t="shared" si="64"/>
        <v>54.900628379671609</v>
      </c>
    </row>
    <row r="854" spans="1:9" x14ac:dyDescent="0.25">
      <c r="A854">
        <f>'Pivot MRIP 11"'!A857</f>
        <v>2013</v>
      </c>
      <c r="B854" t="str">
        <f>'Pivot MRIP 11"'!B857</f>
        <v>1729920131011001</v>
      </c>
      <c r="C854">
        <f>'Pivot MRIP 11"'!C857</f>
        <v>186.07976207999999</v>
      </c>
      <c r="D854">
        <f>'Pivot MRIP 11"'!D857</f>
        <v>186.07976207999999</v>
      </c>
      <c r="E854">
        <f>'Pivot MRIP 11"'!E857</f>
        <v>0.84441310922369928</v>
      </c>
      <c r="F854">
        <f>'Pivot MRIP 11"'!F857</f>
        <v>9</v>
      </c>
      <c r="G854">
        <f>'Pivot MRIP 11"'!G857</f>
        <v>0.13838971743288153</v>
      </c>
      <c r="H854">
        <f t="shared" si="63"/>
        <v>25.751525694229024</v>
      </c>
      <c r="I854">
        <f t="shared" si="64"/>
        <v>21.744925878717911</v>
      </c>
    </row>
    <row r="855" spans="1:9" x14ac:dyDescent="0.25">
      <c r="A855">
        <f>'Pivot MRIP 11"'!A858</f>
        <v>2013</v>
      </c>
      <c r="B855" t="str">
        <f>'Pivot MRIP 11"'!B858</f>
        <v>1729920131020001</v>
      </c>
      <c r="C855">
        <f>'Pivot MRIP 11"'!C858</f>
        <v>146.63839630000001</v>
      </c>
      <c r="D855">
        <f>'Pivot MRIP 11"'!D858</f>
        <v>146.63839630000001</v>
      </c>
      <c r="E855">
        <f>'Pivot MRIP 11"'!E858</f>
        <v>0.84441310922369928</v>
      </c>
      <c r="F855">
        <f>'Pivot MRIP 11"'!F858</f>
        <v>4</v>
      </c>
      <c r="G855">
        <f>'Pivot MRIP 11"'!G858</f>
        <v>3.7742650208967693E-2</v>
      </c>
      <c r="H855">
        <f t="shared" si="63"/>
        <v>5.5345216987548831</v>
      </c>
      <c r="I855">
        <f t="shared" si="64"/>
        <v>4.6734226757116408</v>
      </c>
    </row>
    <row r="856" spans="1:9" x14ac:dyDescent="0.25">
      <c r="A856">
        <f>'Pivot MRIP 11"'!A859</f>
        <v>2013</v>
      </c>
      <c r="B856" t="str">
        <f>'Pivot MRIP 11"'!B859</f>
        <v>1729920131107001</v>
      </c>
      <c r="C856">
        <f>'Pivot MRIP 11"'!C859</f>
        <v>1633.5055635000001</v>
      </c>
      <c r="D856">
        <f>'Pivot MRIP 11"'!D859</f>
        <v>1633.5055635000001</v>
      </c>
      <c r="E856">
        <f>'Pivot MRIP 11"'!E859</f>
        <v>0.84441310922369939</v>
      </c>
      <c r="F856">
        <f>'Pivot MRIP 11"'!F859</f>
        <v>6</v>
      </c>
      <c r="G856">
        <f>'Pivot MRIP 11"'!G859</f>
        <v>6.2904417014946146E-2</v>
      </c>
      <c r="H856">
        <f t="shared" si="63"/>
        <v>102.7547151626386</v>
      </c>
      <c r="I856">
        <f t="shared" si="64"/>
        <v>86.767428517879267</v>
      </c>
    </row>
    <row r="857" spans="1:9" x14ac:dyDescent="0.25">
      <c r="A857">
        <f>'Pivot MRIP 11"'!A860</f>
        <v>2013</v>
      </c>
      <c r="B857" t="str">
        <f>'Pivot MRIP 11"'!B860</f>
        <v>1729920131107013</v>
      </c>
      <c r="C857">
        <f>'Pivot MRIP 11"'!C860</f>
        <v>1113.7537933000001</v>
      </c>
      <c r="D857">
        <f>'Pivot MRIP 11"'!D860</f>
        <v>1113.7537933000001</v>
      </c>
      <c r="E857">
        <f>'Pivot MRIP 11"'!E860</f>
        <v>0.84441310922369939</v>
      </c>
      <c r="F857">
        <f>'Pivot MRIP 11"'!F860</f>
        <v>3</v>
      </c>
      <c r="G857">
        <f>'Pivot MRIP 11"'!G860</f>
        <v>2.516176680597846E-2</v>
      </c>
      <c r="H857">
        <f t="shared" si="63"/>
        <v>28.024013226288538</v>
      </c>
      <c r="I857">
        <f t="shared" si="64"/>
        <v>23.66384414133638</v>
      </c>
    </row>
    <row r="858" spans="1:9" x14ac:dyDescent="0.25">
      <c r="A858">
        <f>'Pivot MRIP 11"'!A861</f>
        <v>2013</v>
      </c>
      <c r="B858" t="str">
        <f>'Pivot MRIP 11"'!B861</f>
        <v>1729920131206001</v>
      </c>
      <c r="C858">
        <f>'Pivot MRIP 11"'!C861</f>
        <v>123.58128622</v>
      </c>
      <c r="D858">
        <f>'Pivot MRIP 11"'!D861</f>
        <v>123.58128622</v>
      </c>
      <c r="E858">
        <f>'Pivot MRIP 11"'!E861</f>
        <v>0.84441310922369939</v>
      </c>
      <c r="F858">
        <f>'Pivot MRIP 11"'!F861</f>
        <v>2</v>
      </c>
      <c r="G858">
        <f>'Pivot MRIP 11"'!G861</f>
        <v>1.258088340298923E-2</v>
      </c>
      <c r="H858">
        <f t="shared" si="63"/>
        <v>1.5547617527252595</v>
      </c>
      <c r="I858">
        <f t="shared" si="64"/>
        <v>1.3128612057208249</v>
      </c>
    </row>
    <row r="859" spans="1:9" x14ac:dyDescent="0.25">
      <c r="A859">
        <f>'Pivot MRIP 11"'!A862</f>
        <v>2013</v>
      </c>
      <c r="B859" t="str">
        <f>'Pivot MRIP 11"'!B862</f>
        <v>1733420130708005</v>
      </c>
      <c r="C859">
        <f>'Pivot MRIP 11"'!C862</f>
        <v>124.49887529999999</v>
      </c>
      <c r="D859">
        <f>'Pivot MRIP 11"'!D862</f>
        <v>124.49887529999999</v>
      </c>
      <c r="E859">
        <f>'Pivot MRIP 11"'!E862</f>
        <v>0.44092452436975516</v>
      </c>
      <c r="F859">
        <f>'Pivot MRIP 11"'!F862</f>
        <v>3</v>
      </c>
      <c r="G859">
        <f>'Pivot MRIP 11"'!G862</f>
        <v>2</v>
      </c>
      <c r="H859">
        <f t="shared" si="63"/>
        <v>248.99775059999999</v>
      </c>
      <c r="I859">
        <f t="shared" si="64"/>
        <v>109.78921475244391</v>
      </c>
    </row>
    <row r="860" spans="1:9" x14ac:dyDescent="0.25">
      <c r="A860">
        <f>'Pivot MRIP 11"'!A863</f>
        <v>2013</v>
      </c>
      <c r="B860" t="str">
        <f>'Pivot MRIP 11"'!B863</f>
        <v>1733420130708013</v>
      </c>
      <c r="C860">
        <f>'Pivot MRIP 11"'!C863</f>
        <v>124.49887529999999</v>
      </c>
      <c r="D860">
        <f>'Pivot MRIP 11"'!D863</f>
        <v>124.49887529999999</v>
      </c>
      <c r="E860">
        <f>'Pivot MRIP 11"'!E863</f>
        <v>0.9867095355857789</v>
      </c>
      <c r="F860">
        <f>'Pivot MRIP 11"'!F863</f>
        <v>2</v>
      </c>
      <c r="G860">
        <f>'Pivot MRIP 11"'!G863</f>
        <v>1.0377426502089677</v>
      </c>
      <c r="H860">
        <f t="shared" si="63"/>
        <v>129.19779280185779</v>
      </c>
      <c r="I860">
        <f t="shared" si="64"/>
        <v>127.48069413422878</v>
      </c>
    </row>
    <row r="861" spans="1:9" x14ac:dyDescent="0.25">
      <c r="A861">
        <f>'Pivot MRIP 11"'!A864</f>
        <v>2014</v>
      </c>
      <c r="B861" t="str">
        <f>'Pivot MRIP 11"'!B864</f>
        <v>1103820140511001</v>
      </c>
      <c r="C861">
        <f>'Pivot MRIP 11"'!C864</f>
        <v>1150.5371402000001</v>
      </c>
      <c r="D861">
        <f>'Pivot MRIP 11"'!D864</f>
        <v>1150.5371402000001</v>
      </c>
      <c r="E861">
        <f>'Pivot MRIP 11"'!E864</f>
        <v>0.84441310922369939</v>
      </c>
      <c r="F861">
        <f>'Pivot MRIP 11"'!F864</f>
        <v>4</v>
      </c>
      <c r="G861">
        <f>'Pivot MRIP 11"'!G864</f>
        <v>5.0323533611956919E-2</v>
      </c>
      <c r="H861">
        <f t="shared" si="63"/>
        <v>57.899094446659497</v>
      </c>
      <c r="I861">
        <f t="shared" si="64"/>
        <v>48.89075436294037</v>
      </c>
    </row>
    <row r="862" spans="1:9" x14ac:dyDescent="0.25">
      <c r="A862">
        <f>'Pivot MRIP 11"'!A865</f>
        <v>2014</v>
      </c>
      <c r="B862" t="str">
        <f>'Pivot MRIP 11"'!B865</f>
        <v>1103820140518001</v>
      </c>
      <c r="C862">
        <f>'Pivot MRIP 11"'!C865</f>
        <v>35.931039065999997</v>
      </c>
      <c r="D862">
        <f>'Pivot MRIP 11"'!D865</f>
        <v>35.931039065999997</v>
      </c>
      <c r="E862">
        <f>'Pivot MRIP 11"'!E865</f>
        <v>0.84441310922369939</v>
      </c>
      <c r="F862">
        <f>'Pivot MRIP 11"'!F865</f>
        <v>1</v>
      </c>
      <c r="G862">
        <f>'Pivot MRIP 11"'!G865</f>
        <v>5.0323533611956919E-2</v>
      </c>
      <c r="H862">
        <f t="shared" si="63"/>
        <v>1.808176852150388</v>
      </c>
      <c r="I862">
        <f t="shared" si="64"/>
        <v>1.5268482377506305</v>
      </c>
    </row>
    <row r="863" spans="1:9" x14ac:dyDescent="0.25">
      <c r="A863">
        <f>'Pivot MRIP 11"'!A866</f>
        <v>2014</v>
      </c>
      <c r="B863" t="str">
        <f>'Pivot MRIP 11"'!B866</f>
        <v>1103820140518005</v>
      </c>
      <c r="C863">
        <f>'Pivot MRIP 11"'!C866</f>
        <v>35.931039065999997</v>
      </c>
      <c r="D863">
        <f>'Pivot MRIP 11"'!D866</f>
        <v>35.931039065999997</v>
      </c>
      <c r="E863">
        <f>'Pivot MRIP 11"'!E866</f>
        <v>0.84441310922369939</v>
      </c>
      <c r="F863">
        <f>'Pivot MRIP 11"'!F866</f>
        <v>1</v>
      </c>
      <c r="G863">
        <f>'Pivot MRIP 11"'!G866</f>
        <v>1.258088340298923E-2</v>
      </c>
      <c r="H863">
        <f t="shared" si="63"/>
        <v>0.45204421303759701</v>
      </c>
      <c r="I863">
        <f t="shared" si="64"/>
        <v>0.38171205943765762</v>
      </c>
    </row>
    <row r="864" spans="1:9" x14ac:dyDescent="0.25">
      <c r="A864">
        <f>'Pivot MRIP 11"'!A867</f>
        <v>2014</v>
      </c>
      <c r="B864" t="str">
        <f>'Pivot MRIP 11"'!B867</f>
        <v>1103820140518020</v>
      </c>
      <c r="C864">
        <f>'Pivot MRIP 11"'!C867</f>
        <v>35.931039065999997</v>
      </c>
      <c r="D864">
        <f>'Pivot MRIP 11"'!D867</f>
        <v>35.931039065999997</v>
      </c>
      <c r="E864">
        <f>'Pivot MRIP 11"'!E867</f>
        <v>0.84441310922369939</v>
      </c>
      <c r="F864">
        <f>'Pivot MRIP 11"'!F867</f>
        <v>1</v>
      </c>
      <c r="G864">
        <f>'Pivot MRIP 11"'!G867</f>
        <v>2.516176680597846E-2</v>
      </c>
      <c r="H864">
        <f t="shared" si="63"/>
        <v>0.90408842607519402</v>
      </c>
      <c r="I864">
        <f t="shared" si="64"/>
        <v>0.76342411887531525</v>
      </c>
    </row>
    <row r="865" spans="1:9" x14ac:dyDescent="0.25">
      <c r="A865">
        <f>'Pivot MRIP 11"'!A868</f>
        <v>2014</v>
      </c>
      <c r="B865" t="str">
        <f>'Pivot MRIP 11"'!B868</f>
        <v>1103820140518021</v>
      </c>
      <c r="C865">
        <f>'Pivot MRIP 11"'!C868</f>
        <v>35.931039065999997</v>
      </c>
      <c r="D865">
        <f>'Pivot MRIP 11"'!D868</f>
        <v>35.931039065999997</v>
      </c>
      <c r="E865">
        <f>'Pivot MRIP 11"'!E868</f>
        <v>0.84441310922369928</v>
      </c>
      <c r="F865">
        <f>'Pivot MRIP 11"'!F868</f>
        <v>1</v>
      </c>
      <c r="G865">
        <f>'Pivot MRIP 11"'!G868</f>
        <v>3.7742650208967693E-2</v>
      </c>
      <c r="H865">
        <f t="shared" si="63"/>
        <v>1.356132639112791</v>
      </c>
      <c r="I865">
        <f t="shared" si="64"/>
        <v>1.1451361783129728</v>
      </c>
    </row>
    <row r="866" spans="1:9" x14ac:dyDescent="0.25">
      <c r="A866">
        <f>'Pivot MRIP 11"'!A869</f>
        <v>2014</v>
      </c>
      <c r="B866" t="str">
        <f>'Pivot MRIP 11"'!B869</f>
        <v>1103820140518033</v>
      </c>
      <c r="C866">
        <f>'Pivot MRIP 11"'!C869</f>
        <v>35.931039065999997</v>
      </c>
      <c r="D866">
        <f>'Pivot MRIP 11"'!D869</f>
        <v>35.931039065999997</v>
      </c>
      <c r="E866">
        <f>'Pivot MRIP 11"'!E869</f>
        <v>0.84441310922369928</v>
      </c>
      <c r="F866">
        <f>'Pivot MRIP 11"'!F869</f>
        <v>1</v>
      </c>
      <c r="G866">
        <f>'Pivot MRIP 11"'!G869</f>
        <v>2.3990362392873332E-2</v>
      </c>
      <c r="H866">
        <f t="shared" si="63"/>
        <v>0.86199864834582884</v>
      </c>
      <c r="I866">
        <f t="shared" si="64"/>
        <v>0.72788295879632747</v>
      </c>
    </row>
    <row r="867" spans="1:9" x14ac:dyDescent="0.25">
      <c r="A867">
        <f>'Pivot MRIP 11"'!A870</f>
        <v>2014</v>
      </c>
      <c r="B867" t="str">
        <f>'Pivot MRIP 11"'!B870</f>
        <v>1103820140530007</v>
      </c>
      <c r="C867">
        <f>'Pivot MRIP 11"'!C870</f>
        <v>34.770475029000004</v>
      </c>
      <c r="D867">
        <f>'Pivot MRIP 11"'!D870</f>
        <v>34.770475029000004</v>
      </c>
      <c r="E867">
        <f>'Pivot MRIP 11"'!E870</f>
        <v>0.84441310922369939</v>
      </c>
      <c r="F867">
        <f>'Pivot MRIP 11"'!F870</f>
        <v>1</v>
      </c>
      <c r="G867">
        <f>'Pivot MRIP 11"'!G870</f>
        <v>5.0323533611956919E-2</v>
      </c>
      <c r="H867">
        <f t="shared" si="63"/>
        <v>1.7497731688255904</v>
      </c>
      <c r="I867">
        <f t="shared" si="64"/>
        <v>1.4775314019242218</v>
      </c>
    </row>
    <row r="868" spans="1:9" x14ac:dyDescent="0.25">
      <c r="A868">
        <f>'Pivot MRIP 11"'!A871</f>
        <v>2014</v>
      </c>
      <c r="B868" t="str">
        <f>'Pivot MRIP 11"'!B871</f>
        <v>1103820140530008</v>
      </c>
      <c r="C868">
        <f>'Pivot MRIP 11"'!C871</f>
        <v>34.770475029000004</v>
      </c>
      <c r="D868">
        <f>'Pivot MRIP 11"'!D871</f>
        <v>34.770475029000004</v>
      </c>
      <c r="E868">
        <f>'Pivot MRIP 11"'!E871</f>
        <v>0.84441310922369939</v>
      </c>
      <c r="F868">
        <f>'Pivot MRIP 11"'!F871</f>
        <v>1</v>
      </c>
      <c r="G868">
        <f>'Pivot MRIP 11"'!G871</f>
        <v>1.258088340298923E-2</v>
      </c>
      <c r="H868">
        <f t="shared" si="63"/>
        <v>0.4374432922063976</v>
      </c>
      <c r="I868">
        <f t="shared" si="64"/>
        <v>0.36938285048105546</v>
      </c>
    </row>
    <row r="869" spans="1:9" x14ac:dyDescent="0.25">
      <c r="A869">
        <f>'Pivot MRIP 11"'!A872</f>
        <v>2014</v>
      </c>
      <c r="B869" t="str">
        <f>'Pivot MRIP 11"'!B872</f>
        <v>1103820140530011</v>
      </c>
      <c r="C869">
        <f>'Pivot MRIP 11"'!C872</f>
        <v>34.770475029000004</v>
      </c>
      <c r="D869">
        <f>'Pivot MRIP 11"'!D872</f>
        <v>34.770475029000004</v>
      </c>
      <c r="E869">
        <f>'Pivot MRIP 11"'!E872</f>
        <v>0.84441310922369928</v>
      </c>
      <c r="F869">
        <f>'Pivot MRIP 11"'!F872</f>
        <v>1</v>
      </c>
      <c r="G869">
        <f>'Pivot MRIP 11"'!G872</f>
        <v>7.5485300417935386E-2</v>
      </c>
      <c r="H869">
        <f t="shared" si="63"/>
        <v>2.6246597532383857</v>
      </c>
      <c r="I869">
        <f t="shared" si="64"/>
        <v>2.2162971028863327</v>
      </c>
    </row>
    <row r="870" spans="1:9" x14ac:dyDescent="0.25">
      <c r="A870">
        <f>'Pivot MRIP 11"'!A873</f>
        <v>2014</v>
      </c>
      <c r="B870" t="str">
        <f>'Pivot MRIP 11"'!B873</f>
        <v>1103820140531024</v>
      </c>
      <c r="C870">
        <f>'Pivot MRIP 11"'!C873</f>
        <v>66.541085727999999</v>
      </c>
      <c r="D870">
        <f>'Pivot MRIP 11"'!D873</f>
        <v>66.541085727999999</v>
      </c>
      <c r="E870">
        <f>'Pivot MRIP 11"'!E873</f>
        <v>0.84441310922369939</v>
      </c>
      <c r="F870">
        <f>'Pivot MRIP 11"'!F873</f>
        <v>1</v>
      </c>
      <c r="G870">
        <f>'Pivot MRIP 11"'!G873</f>
        <v>1.258088340298923E-2</v>
      </c>
      <c r="H870">
        <f t="shared" si="63"/>
        <v>0.83714564105227873</v>
      </c>
      <c r="I870">
        <f t="shared" si="64"/>
        <v>0.70689675363402171</v>
      </c>
    </row>
    <row r="871" spans="1:9" x14ac:dyDescent="0.25">
      <c r="A871">
        <f>'Pivot MRIP 11"'!A874</f>
        <v>2014</v>
      </c>
      <c r="B871" t="str">
        <f>'Pivot MRIP 11"'!B874</f>
        <v>1103820140602001</v>
      </c>
      <c r="C871">
        <f>'Pivot MRIP 11"'!C874</f>
        <v>147.92094591</v>
      </c>
      <c r="D871">
        <f>'Pivot MRIP 11"'!D874</f>
        <v>147.92094591</v>
      </c>
      <c r="E871">
        <f>'Pivot MRIP 11"'!E874</f>
        <v>0.84441310922369939</v>
      </c>
      <c r="F871">
        <f>'Pivot MRIP 11"'!F874</f>
        <v>16</v>
      </c>
      <c r="G871">
        <f>'Pivot MRIP 11"'!G874</f>
        <v>0.50323533611956917</v>
      </c>
      <c r="H871">
        <f t="shared" si="63"/>
        <v>74.439046934143462</v>
      </c>
      <c r="I871">
        <f t="shared" si="64"/>
        <v>62.857307069308966</v>
      </c>
    </row>
    <row r="872" spans="1:9" x14ac:dyDescent="0.25">
      <c r="A872">
        <f>'Pivot MRIP 11"'!A875</f>
        <v>2014</v>
      </c>
      <c r="B872" t="str">
        <f>'Pivot MRIP 11"'!B875</f>
        <v>1103820140618001</v>
      </c>
      <c r="C872">
        <f>'Pivot MRIP 11"'!C875</f>
        <v>52.610575402999999</v>
      </c>
      <c r="D872">
        <f>'Pivot MRIP 11"'!D875</f>
        <v>52.610575402999999</v>
      </c>
      <c r="E872">
        <f>'Pivot MRIP 11"'!E875</f>
        <v>0.84441310922369928</v>
      </c>
      <c r="F872">
        <f>'Pivot MRIP 11"'!F875</f>
        <v>4</v>
      </c>
      <c r="G872">
        <f>'Pivot MRIP 11"'!G875</f>
        <v>7.5485300417935386E-2</v>
      </c>
      <c r="H872">
        <f t="shared" si="63"/>
        <v>3.9713250894558971</v>
      </c>
      <c r="I872">
        <f t="shared" si="64"/>
        <v>3.3534389665255397</v>
      </c>
    </row>
    <row r="873" spans="1:9" x14ac:dyDescent="0.25">
      <c r="A873">
        <f>'Pivot MRIP 11"'!A876</f>
        <v>2014</v>
      </c>
      <c r="B873" t="str">
        <f>'Pivot MRIP 11"'!B876</f>
        <v>1103820140621035</v>
      </c>
      <c r="C873">
        <f>'Pivot MRIP 11"'!C876</f>
        <v>196.80209004</v>
      </c>
      <c r="D873">
        <f>'Pivot MRIP 11"'!D876</f>
        <v>196.80209004</v>
      </c>
      <c r="E873">
        <f>'Pivot MRIP 11"'!E876</f>
        <v>0.84441310922369939</v>
      </c>
      <c r="F873">
        <f>'Pivot MRIP 11"'!F876</f>
        <v>1</v>
      </c>
      <c r="G873">
        <f>'Pivot MRIP 11"'!G876</f>
        <v>2.516176680597846E-2</v>
      </c>
      <c r="H873">
        <f t="shared" si="63"/>
        <v>4.9518882965156559</v>
      </c>
      <c r="I873">
        <f t="shared" si="64"/>
        <v>4.1814393929892333</v>
      </c>
    </row>
    <row r="874" spans="1:9" x14ac:dyDescent="0.25">
      <c r="A874">
        <f>'Pivot MRIP 11"'!A877</f>
        <v>2014</v>
      </c>
      <c r="B874" t="str">
        <f>'Pivot MRIP 11"'!B877</f>
        <v>1103820140622011</v>
      </c>
      <c r="C874">
        <f>'Pivot MRIP 11"'!C877</f>
        <v>326.06108214</v>
      </c>
      <c r="D874">
        <f>'Pivot MRIP 11"'!D877</f>
        <v>326.06108214</v>
      </c>
      <c r="E874">
        <f>'Pivot MRIP 11"'!E877</f>
        <v>0.84441310922369928</v>
      </c>
      <c r="F874">
        <f>'Pivot MRIP 11"'!F877</f>
        <v>1</v>
      </c>
      <c r="G874">
        <f>'Pivot MRIP 11"'!G877</f>
        <v>0.15097060083587077</v>
      </c>
      <c r="H874">
        <f t="shared" si="63"/>
        <v>49.225637479870009</v>
      </c>
      <c r="I874">
        <f t="shared" si="64"/>
        <v>41.566773597895697</v>
      </c>
    </row>
    <row r="875" spans="1:9" x14ac:dyDescent="0.25">
      <c r="A875">
        <f>'Pivot MRIP 11"'!A878</f>
        <v>2014</v>
      </c>
      <c r="B875" t="str">
        <f>'Pivot MRIP 11"'!B878</f>
        <v>1103820140622012</v>
      </c>
      <c r="C875">
        <f>'Pivot MRIP 11"'!C878</f>
        <v>326.06108214</v>
      </c>
      <c r="D875">
        <f>'Pivot MRIP 11"'!D878</f>
        <v>326.06108214</v>
      </c>
      <c r="E875">
        <f>'Pivot MRIP 11"'!E878</f>
        <v>0.84441310922369939</v>
      </c>
      <c r="F875">
        <f>'Pivot MRIP 11"'!F878</f>
        <v>1</v>
      </c>
      <c r="G875">
        <f>'Pivot MRIP 11"'!G878</f>
        <v>0.10064706722391384</v>
      </c>
      <c r="H875">
        <f t="shared" si="63"/>
        <v>32.817091653246671</v>
      </c>
      <c r="I875">
        <f t="shared" si="64"/>
        <v>27.711182398597135</v>
      </c>
    </row>
    <row r="876" spans="1:9" x14ac:dyDescent="0.25">
      <c r="A876">
        <f>'Pivot MRIP 11"'!A879</f>
        <v>2014</v>
      </c>
      <c r="B876" t="str">
        <f>'Pivot MRIP 11"'!B879</f>
        <v>1103820140706023</v>
      </c>
      <c r="C876">
        <f>'Pivot MRIP 11"'!C879</f>
        <v>62.997337182000003</v>
      </c>
      <c r="D876">
        <f>'Pivot MRIP 11"'!D879</f>
        <v>62.997337182000003</v>
      </c>
      <c r="E876">
        <f>'Pivot MRIP 11"'!E879</f>
        <v>0.84441310922369939</v>
      </c>
      <c r="F876">
        <f>'Pivot MRIP 11"'!F879</f>
        <v>1</v>
      </c>
      <c r="G876">
        <f>'Pivot MRIP 11"'!G879</f>
        <v>1.258088340298923E-2</v>
      </c>
      <c r="H876">
        <f t="shared" si="63"/>
        <v>0.79256215378554018</v>
      </c>
      <c r="I876">
        <f t="shared" si="64"/>
        <v>0.66924987253107981</v>
      </c>
    </row>
    <row r="877" spans="1:9" x14ac:dyDescent="0.25">
      <c r="A877">
        <f>'Pivot MRIP 11"'!A880</f>
        <v>2014</v>
      </c>
      <c r="B877" t="str">
        <f>'Pivot MRIP 11"'!B880</f>
        <v>1103820140719005</v>
      </c>
      <c r="C877">
        <f>'Pivot MRIP 11"'!C880</f>
        <v>416.24586999000002</v>
      </c>
      <c r="D877">
        <f>'Pivot MRIP 11"'!D880</f>
        <v>416.24586999000002</v>
      </c>
      <c r="E877">
        <f>'Pivot MRIP 11"'!E880</f>
        <v>0.84441310922369939</v>
      </c>
      <c r="F877">
        <f>'Pivot MRIP 11"'!F880</f>
        <v>1</v>
      </c>
      <c r="G877">
        <f>'Pivot MRIP 11"'!G880</f>
        <v>1.258088340298923E-2</v>
      </c>
      <c r="H877">
        <f t="shared" si="63"/>
        <v>5.2367407573200042</v>
      </c>
      <c r="I877">
        <f t="shared" si="64"/>
        <v>4.4219725450870548</v>
      </c>
    </row>
    <row r="878" spans="1:9" x14ac:dyDescent="0.25">
      <c r="A878">
        <f>'Pivot MRIP 11"'!A881</f>
        <v>2014</v>
      </c>
      <c r="B878" t="str">
        <f>'Pivot MRIP 11"'!B881</f>
        <v>1103820140724002</v>
      </c>
      <c r="C878">
        <f>'Pivot MRIP 11"'!C881</f>
        <v>891.33244013000001</v>
      </c>
      <c r="D878">
        <f>'Pivot MRIP 11"'!D881</f>
        <v>891.33244013000001</v>
      </c>
      <c r="E878">
        <f>'Pivot MRIP 11"'!E881</f>
        <v>0.84441310922369928</v>
      </c>
      <c r="F878">
        <f>'Pivot MRIP 11"'!F881</f>
        <v>1</v>
      </c>
      <c r="G878">
        <f>'Pivot MRIP 11"'!G881</f>
        <v>7.5485300417935386E-2</v>
      </c>
      <c r="H878">
        <f t="shared" si="63"/>
        <v>67.282497015464457</v>
      </c>
      <c r="I878">
        <f t="shared" si="64"/>
        <v>56.814222501162611</v>
      </c>
    </row>
    <row r="879" spans="1:9" x14ac:dyDescent="0.25">
      <c r="A879">
        <f>'Pivot MRIP 11"'!A882</f>
        <v>2014</v>
      </c>
      <c r="B879" t="str">
        <f>'Pivot MRIP 11"'!B882</f>
        <v>1103820140725007</v>
      </c>
      <c r="C879">
        <f>'Pivot MRIP 11"'!C882</f>
        <v>303.49399125999997</v>
      </c>
      <c r="D879">
        <f>'Pivot MRIP 11"'!D882</f>
        <v>303.49399125999997</v>
      </c>
      <c r="E879">
        <f>'Pivot MRIP 11"'!E882</f>
        <v>0.84441310922369939</v>
      </c>
      <c r="F879">
        <f>'Pivot MRIP 11"'!F882</f>
        <v>1</v>
      </c>
      <c r="G879">
        <f>'Pivot MRIP 11"'!G882</f>
        <v>1.258088340298923E-2</v>
      </c>
      <c r="H879">
        <f t="shared" si="63"/>
        <v>3.8182225175498918</v>
      </c>
      <c r="I879">
        <f t="shared" si="64"/>
        <v>3.224157147752245</v>
      </c>
    </row>
    <row r="880" spans="1:9" x14ac:dyDescent="0.25">
      <c r="A880">
        <f>'Pivot MRIP 11"'!A883</f>
        <v>2014</v>
      </c>
      <c r="B880" t="str">
        <f>'Pivot MRIP 11"'!B883</f>
        <v>1103820140725024</v>
      </c>
      <c r="C880">
        <f>'Pivot MRIP 11"'!C883</f>
        <v>303.49399125999997</v>
      </c>
      <c r="D880">
        <f>'Pivot MRIP 11"'!D883</f>
        <v>303.49399125999997</v>
      </c>
      <c r="E880">
        <f>'Pivot MRIP 11"'!E883</f>
        <v>0.84441310922369939</v>
      </c>
      <c r="F880">
        <f>'Pivot MRIP 11"'!F883</f>
        <v>1</v>
      </c>
      <c r="G880">
        <f>'Pivot MRIP 11"'!G883</f>
        <v>1.258088340298923E-2</v>
      </c>
      <c r="H880">
        <f t="shared" si="63"/>
        <v>3.8182225175498918</v>
      </c>
      <c r="I880">
        <f t="shared" si="64"/>
        <v>3.224157147752245</v>
      </c>
    </row>
    <row r="881" spans="1:9" x14ac:dyDescent="0.25">
      <c r="A881">
        <f>'Pivot MRIP 11"'!A884</f>
        <v>2014</v>
      </c>
      <c r="B881" t="str">
        <f>'Pivot MRIP 11"'!B884</f>
        <v>1103820140725029</v>
      </c>
      <c r="C881">
        <f>'Pivot MRIP 11"'!C884</f>
        <v>303.49399125999997</v>
      </c>
      <c r="D881">
        <f>'Pivot MRIP 11"'!D884</f>
        <v>303.49399125999997</v>
      </c>
      <c r="E881">
        <f>'Pivot MRIP 11"'!E884</f>
        <v>0.84441310922369939</v>
      </c>
      <c r="F881">
        <f>'Pivot MRIP 11"'!F884</f>
        <v>1</v>
      </c>
      <c r="G881">
        <f>'Pivot MRIP 11"'!G884</f>
        <v>1.258088340298923E-2</v>
      </c>
      <c r="H881">
        <f t="shared" si="63"/>
        <v>3.8182225175498918</v>
      </c>
      <c r="I881">
        <f t="shared" si="64"/>
        <v>3.224157147752245</v>
      </c>
    </row>
    <row r="882" spans="1:9" x14ac:dyDescent="0.25">
      <c r="A882">
        <f>'Pivot MRIP 11"'!A885</f>
        <v>2014</v>
      </c>
      <c r="B882" t="str">
        <f>'Pivot MRIP 11"'!B885</f>
        <v>1103820140725030</v>
      </c>
      <c r="C882">
        <f>'Pivot MRIP 11"'!C885</f>
        <v>303.49399125999997</v>
      </c>
      <c r="D882">
        <f>'Pivot MRIP 11"'!D885</f>
        <v>303.49399125999997</v>
      </c>
      <c r="E882">
        <f>'Pivot MRIP 11"'!E885</f>
        <v>0.84441310922369939</v>
      </c>
      <c r="F882">
        <f>'Pivot MRIP 11"'!F885</f>
        <v>1</v>
      </c>
      <c r="G882">
        <f>'Pivot MRIP 11"'!G885</f>
        <v>1.258088340298923E-2</v>
      </c>
      <c r="H882">
        <f t="shared" si="63"/>
        <v>3.8182225175498918</v>
      </c>
      <c r="I882">
        <f t="shared" si="64"/>
        <v>3.224157147752245</v>
      </c>
    </row>
    <row r="883" spans="1:9" x14ac:dyDescent="0.25">
      <c r="A883">
        <f>'Pivot MRIP 11"'!A886</f>
        <v>2014</v>
      </c>
      <c r="B883" t="str">
        <f>'Pivot MRIP 11"'!B886</f>
        <v>1103820140726005</v>
      </c>
      <c r="C883">
        <f>'Pivot MRIP 11"'!C886</f>
        <v>2367.9764252</v>
      </c>
      <c r="D883">
        <f>'Pivot MRIP 11"'!D886</f>
        <v>2367.9764252</v>
      </c>
      <c r="E883">
        <f>'Pivot MRIP 11"'!E886</f>
        <v>0.84441310922369928</v>
      </c>
      <c r="F883">
        <f>'Pivot MRIP 11"'!F886</f>
        <v>4</v>
      </c>
      <c r="G883">
        <f>'Pivot MRIP 11"'!G886</f>
        <v>7.5485300417935386E-2</v>
      </c>
      <c r="H883">
        <f t="shared" si="63"/>
        <v>178.74741183881071</v>
      </c>
      <c r="I883">
        <f t="shared" si="64"/>
        <v>150.93665779649922</v>
      </c>
    </row>
    <row r="884" spans="1:9" x14ac:dyDescent="0.25">
      <c r="A884">
        <f>'Pivot MRIP 11"'!A887</f>
        <v>2014</v>
      </c>
      <c r="B884" t="str">
        <f>'Pivot MRIP 11"'!B887</f>
        <v>1103820140730002</v>
      </c>
      <c r="C884">
        <f>'Pivot MRIP 11"'!C887</f>
        <v>325.99850913</v>
      </c>
      <c r="D884">
        <f>'Pivot MRIP 11"'!D887</f>
        <v>325.99850913</v>
      </c>
      <c r="E884">
        <f>'Pivot MRIP 11"'!E887</f>
        <v>0.84441310922369939</v>
      </c>
      <c r="F884">
        <f>'Pivot MRIP 11"'!F887</f>
        <v>1</v>
      </c>
      <c r="G884">
        <f>'Pivot MRIP 11"'!G887</f>
        <v>2.516176680597846E-2</v>
      </c>
      <c r="H884">
        <f t="shared" si="63"/>
        <v>8.2026984658256996</v>
      </c>
      <c r="I884">
        <f t="shared" si="64"/>
        <v>6.9264661155523477</v>
      </c>
    </row>
    <row r="885" spans="1:9" x14ac:dyDescent="0.25">
      <c r="A885">
        <f>'Pivot MRIP 11"'!A888</f>
        <v>2014</v>
      </c>
      <c r="B885" t="str">
        <f>'Pivot MRIP 11"'!B888</f>
        <v>1103820140730003</v>
      </c>
      <c r="C885">
        <f>'Pivot MRIP 11"'!C888</f>
        <v>325.99850913</v>
      </c>
      <c r="D885">
        <f>'Pivot MRIP 11"'!D888</f>
        <v>325.99850913</v>
      </c>
      <c r="E885">
        <f>'Pivot MRIP 11"'!E888</f>
        <v>0.84441310922369928</v>
      </c>
      <c r="F885">
        <f>'Pivot MRIP 11"'!F888</f>
        <v>2</v>
      </c>
      <c r="G885">
        <f>'Pivot MRIP 11"'!G888</f>
        <v>7.5485300417935386E-2</v>
      </c>
      <c r="H885">
        <f t="shared" si="63"/>
        <v>24.608095397477101</v>
      </c>
      <c r="I885">
        <f t="shared" si="64"/>
        <v>20.779398346657043</v>
      </c>
    </row>
    <row r="886" spans="1:9" x14ac:dyDescent="0.25">
      <c r="A886">
        <f>'Pivot MRIP 11"'!A889</f>
        <v>2014</v>
      </c>
      <c r="B886" t="str">
        <f>'Pivot MRIP 11"'!B889</f>
        <v>1103820140809007</v>
      </c>
      <c r="C886">
        <f>'Pivot MRIP 11"'!C889</f>
        <v>772.98274234999997</v>
      </c>
      <c r="D886">
        <f>'Pivot MRIP 11"'!D889</f>
        <v>772.98274234999997</v>
      </c>
      <c r="E886">
        <f>'Pivot MRIP 11"'!E889</f>
        <v>0.84441310922369939</v>
      </c>
      <c r="F886">
        <f>'Pivot MRIP 11"'!F889</f>
        <v>2</v>
      </c>
      <c r="G886">
        <f>'Pivot MRIP 11"'!G889</f>
        <v>1.258088340298923E-2</v>
      </c>
      <c r="H886">
        <f t="shared" si="63"/>
        <v>9.724805754028214</v>
      </c>
      <c r="I886">
        <f t="shared" si="64"/>
        <v>8.2117534633554872</v>
      </c>
    </row>
    <row r="887" spans="1:9" x14ac:dyDescent="0.25">
      <c r="A887">
        <f>'Pivot MRIP 11"'!A890</f>
        <v>2014</v>
      </c>
      <c r="B887" t="str">
        <f>'Pivot MRIP 11"'!B890</f>
        <v>1103820140809009</v>
      </c>
      <c r="C887">
        <f>'Pivot MRIP 11"'!C890</f>
        <v>772.98274234999997</v>
      </c>
      <c r="D887">
        <f>'Pivot MRIP 11"'!D890</f>
        <v>772.98274234999997</v>
      </c>
      <c r="E887">
        <f>'Pivot MRIP 11"'!E890</f>
        <v>0.84441310922369939</v>
      </c>
      <c r="F887">
        <f>'Pivot MRIP 11"'!F890</f>
        <v>16</v>
      </c>
      <c r="G887">
        <f>'Pivot MRIP 11"'!G890</f>
        <v>0.40258826889565535</v>
      </c>
      <c r="H887">
        <f t="shared" si="63"/>
        <v>311.19378412890285</v>
      </c>
      <c r="I887">
        <f t="shared" si="64"/>
        <v>262.77611082737559</v>
      </c>
    </row>
    <row r="888" spans="1:9" x14ac:dyDescent="0.25">
      <c r="A888">
        <f>'Pivot MRIP 11"'!A891</f>
        <v>2014</v>
      </c>
      <c r="B888" t="str">
        <f>'Pivot MRIP 11"'!B891</f>
        <v>1103820140809019</v>
      </c>
      <c r="C888">
        <f>'Pivot MRIP 11"'!C891</f>
        <v>1515.7737715000001</v>
      </c>
      <c r="D888">
        <f>'Pivot MRIP 11"'!D891</f>
        <v>1515.7737715000001</v>
      </c>
      <c r="E888">
        <f>'Pivot MRIP 11"'!E891</f>
        <v>0.84441310922369939</v>
      </c>
      <c r="F888">
        <f>'Pivot MRIP 11"'!F891</f>
        <v>4</v>
      </c>
      <c r="G888">
        <f>'Pivot MRIP 11"'!G891</f>
        <v>1.258088340298923E-2</v>
      </c>
      <c r="H888">
        <f t="shared" si="63"/>
        <v>19.069773084550739</v>
      </c>
      <c r="I888">
        <f t="shared" si="64"/>
        <v>16.102766382515906</v>
      </c>
    </row>
    <row r="889" spans="1:9" x14ac:dyDescent="0.25">
      <c r="A889">
        <f>'Pivot MRIP 11"'!A892</f>
        <v>2014</v>
      </c>
      <c r="B889" t="str">
        <f>'Pivot MRIP 11"'!B892</f>
        <v>1103820140814004</v>
      </c>
      <c r="C889">
        <f>'Pivot MRIP 11"'!C892</f>
        <v>212.57029374999999</v>
      </c>
      <c r="D889">
        <f>'Pivot MRIP 11"'!D892</f>
        <v>212.57029374999999</v>
      </c>
      <c r="E889">
        <f>'Pivot MRIP 11"'!E892</f>
        <v>0.84441310922369928</v>
      </c>
      <c r="F889">
        <f>'Pivot MRIP 11"'!F892</f>
        <v>1</v>
      </c>
      <c r="G889">
        <f>'Pivot MRIP 11"'!G892</f>
        <v>7.5485300417935386E-2</v>
      </c>
      <c r="H889">
        <f t="shared" si="63"/>
        <v>16.045932483647523</v>
      </c>
      <c r="I889">
        <f t="shared" si="64"/>
        <v>13.549395738910359</v>
      </c>
    </row>
    <row r="890" spans="1:9" x14ac:dyDescent="0.25">
      <c r="A890">
        <f>'Pivot MRIP 11"'!A893</f>
        <v>2014</v>
      </c>
      <c r="B890" t="str">
        <f>'Pivot MRIP 11"'!B893</f>
        <v>1103820140814011</v>
      </c>
      <c r="C890">
        <f>'Pivot MRIP 11"'!C893</f>
        <v>338.51045608999999</v>
      </c>
      <c r="D890">
        <f>'Pivot MRIP 11"'!D893</f>
        <v>338.51045608999999</v>
      </c>
      <c r="E890">
        <f>'Pivot MRIP 11"'!E893</f>
        <v>0.84441310922369939</v>
      </c>
      <c r="F890">
        <f>'Pivot MRIP 11"'!F893</f>
        <v>2</v>
      </c>
      <c r="G890">
        <f>'Pivot MRIP 11"'!G893</f>
        <v>1.258088340298923E-2</v>
      </c>
      <c r="H890">
        <f t="shared" si="63"/>
        <v>4.2587605787609952</v>
      </c>
      <c r="I890">
        <f t="shared" si="64"/>
        <v>3.5961532617508936</v>
      </c>
    </row>
    <row r="891" spans="1:9" x14ac:dyDescent="0.25">
      <c r="A891">
        <f>'Pivot MRIP 11"'!A894</f>
        <v>2014</v>
      </c>
      <c r="B891" t="str">
        <f>'Pivot MRIP 11"'!B894</f>
        <v>1103820140816007</v>
      </c>
      <c r="C891">
        <f>'Pivot MRIP 11"'!C894</f>
        <v>2096.0485647999999</v>
      </c>
      <c r="D891">
        <f>'Pivot MRIP 11"'!D894</f>
        <v>2096.0485647999999</v>
      </c>
      <c r="E891">
        <f>'Pivot MRIP 11"'!E894</f>
        <v>0.84441310922369939</v>
      </c>
      <c r="F891">
        <f>'Pivot MRIP 11"'!F894</f>
        <v>3</v>
      </c>
      <c r="G891">
        <f>'Pivot MRIP 11"'!G894</f>
        <v>1.258088340298923E-2</v>
      </c>
      <c r="H891">
        <f t="shared" si="63"/>
        <v>26.370142600751713</v>
      </c>
      <c r="I891">
        <f t="shared" si="64"/>
        <v>22.267294104173086</v>
      </c>
    </row>
    <row r="892" spans="1:9" x14ac:dyDescent="0.25">
      <c r="A892">
        <f>'Pivot MRIP 11"'!A895</f>
        <v>2014</v>
      </c>
      <c r="B892" t="str">
        <f>'Pivot MRIP 11"'!B895</f>
        <v>1103820140816014</v>
      </c>
      <c r="C892">
        <f>'Pivot MRIP 11"'!C895</f>
        <v>2096.0485647999999</v>
      </c>
      <c r="D892">
        <f>'Pivot MRIP 11"'!D895</f>
        <v>2096.0485647999999</v>
      </c>
      <c r="E892">
        <f>'Pivot MRIP 11"'!E895</f>
        <v>1.4517194576929049</v>
      </c>
      <c r="F892">
        <f>'Pivot MRIP 11"'!F895</f>
        <v>1</v>
      </c>
      <c r="G892">
        <f>'Pivot MRIP 11"'!G895</f>
        <v>2.0754853004179354</v>
      </c>
      <c r="H892">
        <f t="shared" si="63"/>
        <v>4350.3179852045105</v>
      </c>
      <c r="I892">
        <f t="shared" si="64"/>
        <v>6315.4412662727827</v>
      </c>
    </row>
    <row r="893" spans="1:9" x14ac:dyDescent="0.25">
      <c r="A893">
        <f>'Pivot MRIP 11"'!A896</f>
        <v>2014</v>
      </c>
      <c r="B893" t="str">
        <f>'Pivot MRIP 11"'!B896</f>
        <v>1103820140816015</v>
      </c>
      <c r="C893">
        <f>'Pivot MRIP 11"'!C896</f>
        <v>2367.9764252</v>
      </c>
      <c r="D893">
        <f>'Pivot MRIP 11"'!D896</f>
        <v>2367.9764252</v>
      </c>
      <c r="E893">
        <f>'Pivot MRIP 11"'!E896</f>
        <v>0.84441310922369939</v>
      </c>
      <c r="F893">
        <f>'Pivot MRIP 11"'!F896</f>
        <v>2</v>
      </c>
      <c r="G893">
        <f>'Pivot MRIP 11"'!G896</f>
        <v>0.12580883402989229</v>
      </c>
      <c r="H893">
        <f t="shared" si="63"/>
        <v>297.91235306468445</v>
      </c>
      <c r="I893">
        <f t="shared" si="64"/>
        <v>251.56109632749869</v>
      </c>
    </row>
    <row r="894" spans="1:9" x14ac:dyDescent="0.25">
      <c r="A894">
        <f>'Pivot MRIP 11"'!A897</f>
        <v>2014</v>
      </c>
      <c r="B894" t="str">
        <f>'Pivot MRIP 11"'!B897</f>
        <v>1103820140823007</v>
      </c>
      <c r="C894">
        <f>'Pivot MRIP 11"'!C897</f>
        <v>1276.9146905</v>
      </c>
      <c r="D894">
        <f>'Pivot MRIP 11"'!D897</f>
        <v>1276.9146905</v>
      </c>
      <c r="E894">
        <f>'Pivot MRIP 11"'!E897</f>
        <v>0.84441310922369939</v>
      </c>
      <c r="F894">
        <f>'Pivot MRIP 11"'!F897</f>
        <v>4</v>
      </c>
      <c r="G894">
        <f>'Pivot MRIP 11"'!G897</f>
        <v>0.10064706722391384</v>
      </c>
      <c r="H894">
        <f t="shared" si="63"/>
        <v>128.51771869395662</v>
      </c>
      <c r="I894">
        <f t="shared" si="64"/>
        <v>108.52204643270066</v>
      </c>
    </row>
    <row r="895" spans="1:9" x14ac:dyDescent="0.25">
      <c r="A895">
        <f>'Pivot MRIP 11"'!A898</f>
        <v>2014</v>
      </c>
      <c r="B895" t="str">
        <f>'Pivot MRIP 11"'!B898</f>
        <v>1103820140831007</v>
      </c>
      <c r="C895">
        <f>'Pivot MRIP 11"'!C898</f>
        <v>924.57993606000002</v>
      </c>
      <c r="D895">
        <f>'Pivot MRIP 11"'!D898</f>
        <v>924.57993606000002</v>
      </c>
      <c r="E895">
        <f>'Pivot MRIP 11"'!E898</f>
        <v>0.84441310922369939</v>
      </c>
      <c r="F895">
        <f>'Pivot MRIP 11"'!F898</f>
        <v>1</v>
      </c>
      <c r="G895">
        <f>'Pivot MRIP 11"'!G898</f>
        <v>5.0323533611956919E-2</v>
      </c>
      <c r="H895">
        <f t="shared" si="63"/>
        <v>46.528129489256393</v>
      </c>
      <c r="I895">
        <f t="shared" si="64"/>
        <v>39.288962488385884</v>
      </c>
    </row>
    <row r="896" spans="1:9" x14ac:dyDescent="0.25">
      <c r="A896">
        <f>'Pivot MRIP 11"'!A899</f>
        <v>2014</v>
      </c>
      <c r="B896" t="str">
        <f>'Pivot MRIP 11"'!B899</f>
        <v>1103820140904003</v>
      </c>
      <c r="C896">
        <f>'Pivot MRIP 11"'!C899</f>
        <v>225.75524082000001</v>
      </c>
      <c r="D896">
        <f>'Pivot MRIP 11"'!D899</f>
        <v>225.75524082000001</v>
      </c>
      <c r="E896">
        <f>'Pivot MRIP 11"'!E899</f>
        <v>2.1877226017491833</v>
      </c>
      <c r="F896">
        <f>'Pivot MRIP 11"'!F899</f>
        <v>1</v>
      </c>
      <c r="G896">
        <f>'Pivot MRIP 11"'!G899</f>
        <v>1.0125808834029892</v>
      </c>
      <c r="H896">
        <f t="shared" si="63"/>
        <v>228.59544118237019</v>
      </c>
      <c r="I896">
        <f t="shared" si="64"/>
        <v>500.10341333149734</v>
      </c>
    </row>
    <row r="897" spans="1:9" x14ac:dyDescent="0.25">
      <c r="A897">
        <f>'Pivot MRIP 11"'!A900</f>
        <v>2014</v>
      </c>
      <c r="B897" t="str">
        <f>'Pivot MRIP 11"'!B900</f>
        <v>1103820140906005</v>
      </c>
      <c r="C897">
        <f>'Pivot MRIP 11"'!C900</f>
        <v>185.06542981000001</v>
      </c>
      <c r="D897">
        <f>'Pivot MRIP 11"'!D900</f>
        <v>185.06542981000001</v>
      </c>
      <c r="E897">
        <f>'Pivot MRIP 11"'!E900</f>
        <v>1.2125424420168269</v>
      </c>
      <c r="F897">
        <f>'Pivot MRIP 11"'!F900</f>
        <v>1</v>
      </c>
      <c r="G897">
        <f>'Pivot MRIP 11"'!G900</f>
        <v>1</v>
      </c>
      <c r="H897">
        <f t="shared" si="63"/>
        <v>185.06542981000001</v>
      </c>
      <c r="I897">
        <f t="shared" si="64"/>
        <v>224.3996881947111</v>
      </c>
    </row>
    <row r="898" spans="1:9" x14ac:dyDescent="0.25">
      <c r="A898">
        <f>'Pivot MRIP 11"'!A901</f>
        <v>2014</v>
      </c>
      <c r="B898" t="str">
        <f>'Pivot MRIP 11"'!B901</f>
        <v>1103820140907001</v>
      </c>
      <c r="C898">
        <f>'Pivot MRIP 11"'!C901</f>
        <v>1366.6000822999999</v>
      </c>
      <c r="D898">
        <f>'Pivot MRIP 11"'!D901</f>
        <v>1366.6000822999999</v>
      </c>
      <c r="E898">
        <f>'Pivot MRIP 11"'!E901</f>
        <v>0.84441310922369939</v>
      </c>
      <c r="F898">
        <f>'Pivot MRIP 11"'!F901</f>
        <v>2</v>
      </c>
      <c r="G898">
        <f>'Pivot MRIP 11"'!G901</f>
        <v>5.0323533611956919E-2</v>
      </c>
      <c r="H898">
        <f t="shared" ref="H898:H961" si="65">G898*C898</f>
        <v>68.772145175727132</v>
      </c>
      <c r="I898">
        <f t="shared" ref="I898:I961" si="66">E898*H898</f>
        <v>58.072100935819385</v>
      </c>
    </row>
    <row r="899" spans="1:9" x14ac:dyDescent="0.25">
      <c r="A899">
        <f>'Pivot MRIP 11"'!A902</f>
        <v>2014</v>
      </c>
      <c r="B899" t="str">
        <f>'Pivot MRIP 11"'!B902</f>
        <v>1103820141005001</v>
      </c>
      <c r="C899">
        <f>'Pivot MRIP 11"'!C902</f>
        <v>1715.2982870000001</v>
      </c>
      <c r="D899">
        <f>'Pivot MRIP 11"'!D902</f>
        <v>1715.2982870000001</v>
      </c>
      <c r="E899">
        <f>'Pivot MRIP 11"'!E902</f>
        <v>0.84441310922369939</v>
      </c>
      <c r="F899">
        <f>'Pivot MRIP 11"'!F902</f>
        <v>4</v>
      </c>
      <c r="G899">
        <f>'Pivot MRIP 11"'!G902</f>
        <v>2.516176680597846E-2</v>
      </c>
      <c r="H899">
        <f t="shared" si="65"/>
        <v>43.159935500188318</v>
      </c>
      <c r="I899">
        <f t="shared" si="66"/>
        <v>36.444815329608339</v>
      </c>
    </row>
    <row r="900" spans="1:9" x14ac:dyDescent="0.25">
      <c r="A900">
        <f>'Pivot MRIP 11"'!A903</f>
        <v>2014</v>
      </c>
      <c r="B900" t="str">
        <f>'Pivot MRIP 11"'!B903</f>
        <v>1103820141008004</v>
      </c>
      <c r="C900">
        <f>'Pivot MRIP 11"'!C903</f>
        <v>193.69554615999999</v>
      </c>
      <c r="D900">
        <f>'Pivot MRIP 11"'!D903</f>
        <v>193.69554615999999</v>
      </c>
      <c r="E900">
        <f>'Pivot MRIP 11"'!E903</f>
        <v>0.84441310922369928</v>
      </c>
      <c r="F900">
        <f>'Pivot MRIP 11"'!F903</f>
        <v>2</v>
      </c>
      <c r="G900">
        <f>'Pivot MRIP 11"'!G903</f>
        <v>3.7742650208967693E-2</v>
      </c>
      <c r="H900">
        <f t="shared" si="65"/>
        <v>7.3105832457518352</v>
      </c>
      <c r="I900">
        <f t="shared" si="66"/>
        <v>6.1731523287839902</v>
      </c>
    </row>
    <row r="901" spans="1:9" x14ac:dyDescent="0.25">
      <c r="A901">
        <f>'Pivot MRIP 11"'!A904</f>
        <v>2014</v>
      </c>
      <c r="B901" t="str">
        <f>'Pivot MRIP 11"'!B904</f>
        <v>1103820141008006</v>
      </c>
      <c r="C901">
        <f>'Pivot MRIP 11"'!C904</f>
        <v>309.71534421000001</v>
      </c>
      <c r="D901">
        <f>'Pivot MRIP 11"'!D904</f>
        <v>309.71534421000001</v>
      </c>
      <c r="E901">
        <f>'Pivot MRIP 11"'!E904</f>
        <v>0.84441310922369939</v>
      </c>
      <c r="F901">
        <f>'Pivot MRIP 11"'!F904</f>
        <v>4</v>
      </c>
      <c r="G901">
        <f>'Pivot MRIP 11"'!G904</f>
        <v>1.258088340298923E-2</v>
      </c>
      <c r="H901">
        <f t="shared" si="65"/>
        <v>3.8964926336226857</v>
      </c>
      <c r="I901">
        <f t="shared" si="66"/>
        <v>3.2902494598245728</v>
      </c>
    </row>
    <row r="902" spans="1:9" x14ac:dyDescent="0.25">
      <c r="A902">
        <f>'Pivot MRIP 11"'!A905</f>
        <v>2014</v>
      </c>
      <c r="B902" t="str">
        <f>'Pivot MRIP 11"'!B905</f>
        <v>1103820141018045</v>
      </c>
      <c r="C902">
        <f>'Pivot MRIP 11"'!C905</f>
        <v>117.55655054</v>
      </c>
      <c r="D902">
        <f>'Pivot MRIP 11"'!D905</f>
        <v>117.55655054</v>
      </c>
      <c r="E902">
        <f>'Pivot MRIP 11"'!E905</f>
        <v>0.84441310922369939</v>
      </c>
      <c r="F902">
        <f>'Pivot MRIP 11"'!F905</f>
        <v>1</v>
      </c>
      <c r="G902">
        <f>'Pivot MRIP 11"'!G905</f>
        <v>1.258088340298923E-2</v>
      </c>
      <c r="H902">
        <f t="shared" si="65"/>
        <v>1.4789652556013506</v>
      </c>
      <c r="I902">
        <f t="shared" si="66"/>
        <v>1.2488576499161597</v>
      </c>
    </row>
    <row r="903" spans="1:9" x14ac:dyDescent="0.25">
      <c r="A903">
        <f>'Pivot MRIP 11"'!A906</f>
        <v>2014</v>
      </c>
      <c r="B903" t="str">
        <f>'Pivot MRIP 11"'!B906</f>
        <v>1103820141025010</v>
      </c>
      <c r="C903">
        <f>'Pivot MRIP 11"'!C906</f>
        <v>484.69375330000003</v>
      </c>
      <c r="D903">
        <f>'Pivot MRIP 11"'!D906</f>
        <v>484.69375330000003</v>
      </c>
      <c r="E903">
        <f>'Pivot MRIP 11"'!E906</f>
        <v>0.84441310922369939</v>
      </c>
      <c r="F903">
        <f>'Pivot MRIP 11"'!F906</f>
        <v>3</v>
      </c>
      <c r="G903">
        <f>'Pivot MRIP 11"'!G906</f>
        <v>5.0323533611956919E-2</v>
      </c>
      <c r="H903">
        <f t="shared" si="65"/>
        <v>24.391502385698107</v>
      </c>
      <c r="I903">
        <f t="shared" si="66"/>
        <v>20.596504368144618</v>
      </c>
    </row>
    <row r="904" spans="1:9" x14ac:dyDescent="0.25">
      <c r="A904">
        <f>'Pivot MRIP 11"'!A907</f>
        <v>2014</v>
      </c>
      <c r="B904" t="str">
        <f>'Pivot MRIP 11"'!B907</f>
        <v>1103820141025013</v>
      </c>
      <c r="C904">
        <f>'Pivot MRIP 11"'!C907</f>
        <v>484.69375330000003</v>
      </c>
      <c r="D904">
        <f>'Pivot MRIP 11"'!D907</f>
        <v>484.69375330000003</v>
      </c>
      <c r="E904">
        <f>'Pivot MRIP 11"'!E907</f>
        <v>0.84441310922369928</v>
      </c>
      <c r="F904">
        <f>'Pivot MRIP 11"'!F907</f>
        <v>4</v>
      </c>
      <c r="G904">
        <f>'Pivot MRIP 11"'!G907</f>
        <v>3.7742650208967693E-2</v>
      </c>
      <c r="H904">
        <f t="shared" si="65"/>
        <v>18.293626789273581</v>
      </c>
      <c r="I904">
        <f t="shared" si="66"/>
        <v>15.447378276108465</v>
      </c>
    </row>
    <row r="905" spans="1:9" x14ac:dyDescent="0.25">
      <c r="A905">
        <f>'Pivot MRIP 11"'!A908</f>
        <v>2014</v>
      </c>
      <c r="B905" t="str">
        <f>'Pivot MRIP 11"'!B908</f>
        <v>1103820141029008</v>
      </c>
      <c r="C905">
        <f>'Pivot MRIP 11"'!C908</f>
        <v>115.06520206</v>
      </c>
      <c r="D905">
        <f>'Pivot MRIP 11"'!D908</f>
        <v>115.06520206</v>
      </c>
      <c r="E905">
        <f>'Pivot MRIP 11"'!E908</f>
        <v>0.84441310922369939</v>
      </c>
      <c r="F905">
        <f>'Pivot MRIP 11"'!F908</f>
        <v>8</v>
      </c>
      <c r="G905">
        <f>'Pivot MRIP 11"'!G908</f>
        <v>2.516176680597846E-2</v>
      </c>
      <c r="H905">
        <f t="shared" si="65"/>
        <v>2.8952437817165122</v>
      </c>
      <c r="I905">
        <f t="shared" si="66"/>
        <v>2.4447818036798217</v>
      </c>
    </row>
    <row r="906" spans="1:9" x14ac:dyDescent="0.25">
      <c r="A906">
        <f>'Pivot MRIP 11"'!A909</f>
        <v>2014</v>
      </c>
      <c r="B906" t="str">
        <f>'Pivot MRIP 11"'!B909</f>
        <v>1103820141029018</v>
      </c>
      <c r="C906">
        <f>'Pivot MRIP 11"'!C909</f>
        <v>105.71783857</v>
      </c>
      <c r="D906">
        <f>'Pivot MRIP 11"'!D909</f>
        <v>105.71783857</v>
      </c>
      <c r="E906">
        <f>'Pivot MRIP 11"'!E909</f>
        <v>0.84441310922369928</v>
      </c>
      <c r="F906">
        <f>'Pivot MRIP 11"'!F909</f>
        <v>2</v>
      </c>
      <c r="G906">
        <f>'Pivot MRIP 11"'!G909</f>
        <v>0.15097060083587077</v>
      </c>
      <c r="H906">
        <f t="shared" si="65"/>
        <v>15.960285607982494</v>
      </c>
      <c r="I906">
        <f t="shared" si="66"/>
        <v>13.477074394334757</v>
      </c>
    </row>
    <row r="907" spans="1:9" x14ac:dyDescent="0.25">
      <c r="A907">
        <f>'Pivot MRIP 11"'!A910</f>
        <v>2014</v>
      </c>
      <c r="B907" t="str">
        <f>'Pivot MRIP 11"'!B910</f>
        <v>1103820141029020</v>
      </c>
      <c r="C907">
        <f>'Pivot MRIP 11"'!C910</f>
        <v>105.71783857</v>
      </c>
      <c r="D907">
        <f>'Pivot MRIP 11"'!D910</f>
        <v>105.71783857</v>
      </c>
      <c r="E907">
        <f>'Pivot MRIP 11"'!E910</f>
        <v>0.84441310922369939</v>
      </c>
      <c r="F907">
        <f>'Pivot MRIP 11"'!F910</f>
        <v>4</v>
      </c>
      <c r="G907">
        <f>'Pivot MRIP 11"'!G910</f>
        <v>0.18871325104483844</v>
      </c>
      <c r="H907">
        <f t="shared" si="65"/>
        <v>19.950357009978113</v>
      </c>
      <c r="I907">
        <f t="shared" si="66"/>
        <v>16.846342992918444</v>
      </c>
    </row>
    <row r="908" spans="1:9" x14ac:dyDescent="0.25">
      <c r="A908">
        <f>'Pivot MRIP 11"'!A911</f>
        <v>2014</v>
      </c>
      <c r="B908" t="str">
        <f>'Pivot MRIP 11"'!B911</f>
        <v>1103820141029022</v>
      </c>
      <c r="C908">
        <f>'Pivot MRIP 11"'!C911</f>
        <v>105.71783857</v>
      </c>
      <c r="D908">
        <f>'Pivot MRIP 11"'!D911</f>
        <v>105.71783857</v>
      </c>
      <c r="E908">
        <f>'Pivot MRIP 11"'!E911</f>
        <v>0.84441310922369939</v>
      </c>
      <c r="F908">
        <f>'Pivot MRIP 11"'!F911</f>
        <v>2</v>
      </c>
      <c r="G908">
        <f>'Pivot MRIP 11"'!G911</f>
        <v>2.516176680597846E-2</v>
      </c>
      <c r="H908">
        <f t="shared" si="65"/>
        <v>2.6600476013304153</v>
      </c>
      <c r="I908">
        <f t="shared" si="66"/>
        <v>2.2461790657224596</v>
      </c>
    </row>
    <row r="909" spans="1:9" x14ac:dyDescent="0.25">
      <c r="A909">
        <f>'Pivot MRIP 11"'!A912</f>
        <v>2014</v>
      </c>
      <c r="B909" t="str">
        <f>'Pivot MRIP 11"'!B912</f>
        <v>1103820141029029</v>
      </c>
      <c r="C909">
        <f>'Pivot MRIP 11"'!C912</f>
        <v>105.71783856999998</v>
      </c>
      <c r="D909">
        <f>'Pivot MRIP 11"'!D912</f>
        <v>105.71783856999998</v>
      </c>
      <c r="E909">
        <f>'Pivot MRIP 11"'!E912</f>
        <v>0.84441310922369928</v>
      </c>
      <c r="F909">
        <f>'Pivot MRIP 11"'!F912</f>
        <v>9</v>
      </c>
      <c r="G909">
        <f>'Pivot MRIP 11"'!G912</f>
        <v>8.8066183820924612E-2</v>
      </c>
      <c r="H909">
        <f t="shared" si="65"/>
        <v>9.3101666046564517</v>
      </c>
      <c r="I909">
        <f t="shared" si="66"/>
        <v>7.8616267300286058</v>
      </c>
    </row>
    <row r="910" spans="1:9" x14ac:dyDescent="0.25">
      <c r="A910">
        <f>'Pivot MRIP 11"'!A913</f>
        <v>2014</v>
      </c>
      <c r="B910" t="str">
        <f>'Pivot MRIP 11"'!B913</f>
        <v>1103820141029034</v>
      </c>
      <c r="C910">
        <f>'Pivot MRIP 11"'!C913</f>
        <v>105.71783857</v>
      </c>
      <c r="D910">
        <f>'Pivot MRIP 11"'!D913</f>
        <v>105.71783857</v>
      </c>
      <c r="E910">
        <f>'Pivot MRIP 11"'!E913</f>
        <v>0.84441310922369928</v>
      </c>
      <c r="F910">
        <f>'Pivot MRIP 11"'!F913</f>
        <v>4</v>
      </c>
      <c r="G910">
        <f>'Pivot MRIP 11"'!G913</f>
        <v>7.5485300417935386E-2</v>
      </c>
      <c r="H910">
        <f t="shared" si="65"/>
        <v>7.9801428039912468</v>
      </c>
      <c r="I910">
        <f t="shared" si="66"/>
        <v>6.7385371971673784</v>
      </c>
    </row>
    <row r="911" spans="1:9" x14ac:dyDescent="0.25">
      <c r="A911">
        <f>'Pivot MRIP 11"'!A914</f>
        <v>2014</v>
      </c>
      <c r="B911" t="str">
        <f>'Pivot MRIP 11"'!B914</f>
        <v>1103820141105001</v>
      </c>
      <c r="C911">
        <f>'Pivot MRIP 11"'!C914</f>
        <v>262.44363236999999</v>
      </c>
      <c r="D911">
        <f>'Pivot MRIP 11"'!D914</f>
        <v>262.44363236999999</v>
      </c>
      <c r="E911">
        <f>'Pivot MRIP 11"'!E914</f>
        <v>0.84441310922369928</v>
      </c>
      <c r="F911">
        <f>'Pivot MRIP 11"'!F914</f>
        <v>4</v>
      </c>
      <c r="G911">
        <f>'Pivot MRIP 11"'!G914</f>
        <v>0.30194120167174154</v>
      </c>
      <c r="H911">
        <f t="shared" si="65"/>
        <v>79.242545728894569</v>
      </c>
      <c r="I911">
        <f t="shared" si="66"/>
        <v>66.91344442173704</v>
      </c>
    </row>
    <row r="912" spans="1:9" x14ac:dyDescent="0.25">
      <c r="A912">
        <f>'Pivot MRIP 11"'!A915</f>
        <v>2014</v>
      </c>
      <c r="B912" t="str">
        <f>'Pivot MRIP 11"'!B915</f>
        <v>1103820141105003</v>
      </c>
      <c r="C912">
        <f>'Pivot MRIP 11"'!C915</f>
        <v>376.90194298</v>
      </c>
      <c r="D912">
        <f>'Pivot MRIP 11"'!D915</f>
        <v>376.90194298</v>
      </c>
      <c r="E912">
        <f>'Pivot MRIP 11"'!E915</f>
        <v>0.84441310922369939</v>
      </c>
      <c r="F912">
        <f>'Pivot MRIP 11"'!F915</f>
        <v>3</v>
      </c>
      <c r="G912">
        <f>'Pivot MRIP 11"'!G915</f>
        <v>1.258088340298923E-2</v>
      </c>
      <c r="H912">
        <f t="shared" si="65"/>
        <v>4.7417593989914755</v>
      </c>
      <c r="I912">
        <f t="shared" si="66"/>
        <v>4.004003797293092</v>
      </c>
    </row>
    <row r="913" spans="1:9" x14ac:dyDescent="0.25">
      <c r="A913">
        <f>'Pivot MRIP 11"'!A916</f>
        <v>2014</v>
      </c>
      <c r="B913" t="str">
        <f>'Pivot MRIP 11"'!B916</f>
        <v>1103820141105005</v>
      </c>
      <c r="C913">
        <f>'Pivot MRIP 11"'!C916</f>
        <v>262.44363236999999</v>
      </c>
      <c r="D913">
        <f>'Pivot MRIP 11"'!D916</f>
        <v>262.44363236999999</v>
      </c>
      <c r="E913">
        <f>'Pivot MRIP 11"'!E916</f>
        <v>0.84441310922369939</v>
      </c>
      <c r="F913">
        <f>'Pivot MRIP 11"'!F916</f>
        <v>1</v>
      </c>
      <c r="G913">
        <f>'Pivot MRIP 11"'!G916</f>
        <v>1.258088340298923E-2</v>
      </c>
      <c r="H913">
        <f t="shared" si="65"/>
        <v>3.3017727387039399</v>
      </c>
      <c r="I913">
        <f t="shared" si="66"/>
        <v>2.7880601842390429</v>
      </c>
    </row>
    <row r="914" spans="1:9" x14ac:dyDescent="0.25">
      <c r="A914">
        <f>'Pivot MRIP 11"'!A917</f>
        <v>2014</v>
      </c>
      <c r="B914" t="str">
        <f>'Pivot MRIP 11"'!B917</f>
        <v>1103820141105006</v>
      </c>
      <c r="C914">
        <f>'Pivot MRIP 11"'!C917</f>
        <v>262.44363236999999</v>
      </c>
      <c r="D914">
        <f>'Pivot MRIP 11"'!D917</f>
        <v>262.44363236999999</v>
      </c>
      <c r="E914">
        <f>'Pivot MRIP 11"'!E917</f>
        <v>0.84441310922369939</v>
      </c>
      <c r="F914">
        <f>'Pivot MRIP 11"'!F917</f>
        <v>6</v>
      </c>
      <c r="G914">
        <f>'Pivot MRIP 11"'!G917</f>
        <v>0.10064706722391384</v>
      </c>
      <c r="H914">
        <f t="shared" si="65"/>
        <v>26.41418190963152</v>
      </c>
      <c r="I914">
        <f t="shared" si="66"/>
        <v>22.304481473912343</v>
      </c>
    </row>
    <row r="915" spans="1:9" x14ac:dyDescent="0.25">
      <c r="A915">
        <f>'Pivot MRIP 11"'!A918</f>
        <v>2014</v>
      </c>
      <c r="B915" t="str">
        <f>'Pivot MRIP 11"'!B918</f>
        <v>1103820141105013</v>
      </c>
      <c r="C915">
        <f>'Pivot MRIP 11"'!C918</f>
        <v>262.44363236999999</v>
      </c>
      <c r="D915">
        <f>'Pivot MRIP 11"'!D918</f>
        <v>262.44363236999999</v>
      </c>
      <c r="E915">
        <f>'Pivot MRIP 11"'!E918</f>
        <v>0.84441310922369928</v>
      </c>
      <c r="F915">
        <f>'Pivot MRIP 11"'!F918</f>
        <v>9</v>
      </c>
      <c r="G915">
        <f>'Pivot MRIP 11"'!G918</f>
        <v>0.17613236764184922</v>
      </c>
      <c r="H915">
        <f t="shared" si="65"/>
        <v>46.224818341855162</v>
      </c>
      <c r="I915">
        <f t="shared" si="66"/>
        <v>39.0328425793466</v>
      </c>
    </row>
    <row r="916" spans="1:9" x14ac:dyDescent="0.25">
      <c r="A916">
        <f>'Pivot MRIP 11"'!A919</f>
        <v>2014</v>
      </c>
      <c r="B916" t="str">
        <f>'Pivot MRIP 11"'!B919</f>
        <v>1103820141105016</v>
      </c>
      <c r="C916">
        <f>'Pivot MRIP 11"'!C919</f>
        <v>262.44363236999999</v>
      </c>
      <c r="D916">
        <f>'Pivot MRIP 11"'!D919</f>
        <v>262.44363236999999</v>
      </c>
      <c r="E916">
        <f>'Pivot MRIP 11"'!E919</f>
        <v>0.84441310922369928</v>
      </c>
      <c r="F916">
        <f>'Pivot MRIP 11"'!F919</f>
        <v>4</v>
      </c>
      <c r="G916">
        <f>'Pivot MRIP 11"'!G919</f>
        <v>7.5485300417935386E-2</v>
      </c>
      <c r="H916">
        <f t="shared" si="65"/>
        <v>19.810636432223642</v>
      </c>
      <c r="I916">
        <f t="shared" si="66"/>
        <v>16.72836110543426</v>
      </c>
    </row>
    <row r="917" spans="1:9" x14ac:dyDescent="0.25">
      <c r="A917">
        <f>'Pivot MRIP 11"'!A920</f>
        <v>2014</v>
      </c>
      <c r="B917" t="str">
        <f>'Pivot MRIP 11"'!B920</f>
        <v>1103820141105020</v>
      </c>
      <c r="C917">
        <f>'Pivot MRIP 11"'!C920</f>
        <v>262.44363236999999</v>
      </c>
      <c r="D917">
        <f>'Pivot MRIP 11"'!D920</f>
        <v>262.44363236999999</v>
      </c>
      <c r="E917">
        <f>'Pivot MRIP 11"'!E920</f>
        <v>0.84441310922369928</v>
      </c>
      <c r="F917">
        <f>'Pivot MRIP 11"'!F920</f>
        <v>2</v>
      </c>
      <c r="G917">
        <f>'Pivot MRIP 11"'!G920</f>
        <v>0.15097060083587077</v>
      </c>
      <c r="H917">
        <f t="shared" si="65"/>
        <v>39.621272864447285</v>
      </c>
      <c r="I917">
        <f t="shared" si="66"/>
        <v>33.45672221086852</v>
      </c>
    </row>
    <row r="918" spans="1:9" x14ac:dyDescent="0.25">
      <c r="A918">
        <f>'Pivot MRIP 11"'!A921</f>
        <v>2014</v>
      </c>
      <c r="B918" t="str">
        <f>'Pivot MRIP 11"'!B921</f>
        <v>1103820141105022</v>
      </c>
      <c r="C918">
        <f>'Pivot MRIP 11"'!C921</f>
        <v>262.44363236999999</v>
      </c>
      <c r="D918">
        <f>'Pivot MRIP 11"'!D921</f>
        <v>262.44363236999999</v>
      </c>
      <c r="E918">
        <f>'Pivot MRIP 11"'!E921</f>
        <v>0.84441310922369939</v>
      </c>
      <c r="F918">
        <f>'Pivot MRIP 11"'!F921</f>
        <v>2</v>
      </c>
      <c r="G918">
        <f>'Pivot MRIP 11"'!G921</f>
        <v>2.516176680597846E-2</v>
      </c>
      <c r="H918">
        <f t="shared" si="65"/>
        <v>6.6035454774078799</v>
      </c>
      <c r="I918">
        <f t="shared" si="66"/>
        <v>5.5761203684780858</v>
      </c>
    </row>
    <row r="919" spans="1:9" x14ac:dyDescent="0.25">
      <c r="A919">
        <f>'Pivot MRIP 11"'!A922</f>
        <v>2014</v>
      </c>
      <c r="B919" t="str">
        <f>'Pivot MRIP 11"'!B922</f>
        <v>1103820141105026</v>
      </c>
      <c r="C919">
        <f>'Pivot MRIP 11"'!C922</f>
        <v>262.44363236999999</v>
      </c>
      <c r="D919">
        <f>'Pivot MRIP 11"'!D922</f>
        <v>262.44363236999999</v>
      </c>
      <c r="E919">
        <f>'Pivot MRIP 11"'!E922</f>
        <v>0.84441310922369939</v>
      </c>
      <c r="F919">
        <f>'Pivot MRIP 11"'!F922</f>
        <v>2</v>
      </c>
      <c r="G919">
        <f>'Pivot MRIP 11"'!G922</f>
        <v>2.516176680597846E-2</v>
      </c>
      <c r="H919">
        <f t="shared" si="65"/>
        <v>6.6035454774078799</v>
      </c>
      <c r="I919">
        <f t="shared" si="66"/>
        <v>5.5761203684780858</v>
      </c>
    </row>
    <row r="920" spans="1:9" x14ac:dyDescent="0.25">
      <c r="A920">
        <f>'Pivot MRIP 11"'!A923</f>
        <v>2014</v>
      </c>
      <c r="B920" t="str">
        <f>'Pivot MRIP 11"'!B923</f>
        <v>1103820141105028</v>
      </c>
      <c r="C920">
        <f>'Pivot MRIP 11"'!C923</f>
        <v>262.44363236999999</v>
      </c>
      <c r="D920">
        <f>'Pivot MRIP 11"'!D923</f>
        <v>262.44363236999999</v>
      </c>
      <c r="E920">
        <f>'Pivot MRIP 11"'!E923</f>
        <v>0.84441310922369939</v>
      </c>
      <c r="F920">
        <f>'Pivot MRIP 11"'!F923</f>
        <v>4</v>
      </c>
      <c r="G920">
        <f>'Pivot MRIP 11"'!G923</f>
        <v>0.18871325104483844</v>
      </c>
      <c r="H920">
        <f t="shared" si="65"/>
        <v>49.526591080559093</v>
      </c>
      <c r="I920">
        <f t="shared" si="66"/>
        <v>41.820902763585643</v>
      </c>
    </row>
    <row r="921" spans="1:9" x14ac:dyDescent="0.25">
      <c r="A921">
        <f>'Pivot MRIP 11"'!A924</f>
        <v>2014</v>
      </c>
      <c r="B921" t="str">
        <f>'Pivot MRIP 11"'!B924</f>
        <v>1103820141105032</v>
      </c>
      <c r="C921">
        <f>'Pivot MRIP 11"'!C924</f>
        <v>262.44363236999999</v>
      </c>
      <c r="D921">
        <f>'Pivot MRIP 11"'!D924</f>
        <v>262.44363236999999</v>
      </c>
      <c r="E921">
        <f>'Pivot MRIP 11"'!E924</f>
        <v>0.84441310922369939</v>
      </c>
      <c r="F921">
        <f>'Pivot MRIP 11"'!F924</f>
        <v>4</v>
      </c>
      <c r="G921">
        <f>'Pivot MRIP 11"'!G924</f>
        <v>5.0323533611956919E-2</v>
      </c>
      <c r="H921">
        <f t="shared" si="65"/>
        <v>13.20709095481576</v>
      </c>
      <c r="I921">
        <f t="shared" si="66"/>
        <v>11.152240736956172</v>
      </c>
    </row>
    <row r="922" spans="1:9" x14ac:dyDescent="0.25">
      <c r="A922">
        <f>'Pivot MRIP 11"'!A925</f>
        <v>2014</v>
      </c>
      <c r="B922" t="str">
        <f>'Pivot MRIP 11"'!B925</f>
        <v>1103820141105041</v>
      </c>
      <c r="C922">
        <f>'Pivot MRIP 11"'!C925</f>
        <v>262.44363236999999</v>
      </c>
      <c r="D922">
        <f>'Pivot MRIP 11"'!D925</f>
        <v>262.44363236999999</v>
      </c>
      <c r="E922">
        <f>'Pivot MRIP 11"'!E925</f>
        <v>0.84441310922369939</v>
      </c>
      <c r="F922">
        <f>'Pivot MRIP 11"'!F925</f>
        <v>4</v>
      </c>
      <c r="G922">
        <f>'Pivot MRIP 11"'!G925</f>
        <v>0.20129413444782768</v>
      </c>
      <c r="H922">
        <f t="shared" si="65"/>
        <v>52.828363819263039</v>
      </c>
      <c r="I922">
        <f t="shared" si="66"/>
        <v>44.608962947824686</v>
      </c>
    </row>
    <row r="923" spans="1:9" x14ac:dyDescent="0.25">
      <c r="A923">
        <f>'Pivot MRIP 11"'!A926</f>
        <v>2014</v>
      </c>
      <c r="B923" t="str">
        <f>'Pivot MRIP 11"'!B926</f>
        <v>1103820141105045</v>
      </c>
      <c r="C923">
        <f>'Pivot MRIP 11"'!C926</f>
        <v>491.36025358000001</v>
      </c>
      <c r="D923">
        <f>'Pivot MRIP 11"'!D926</f>
        <v>491.36025358000001</v>
      </c>
      <c r="E923">
        <f>'Pivot MRIP 11"'!E926</f>
        <v>0.84441310922369928</v>
      </c>
      <c r="F923">
        <f>'Pivot MRIP 11"'!F926</f>
        <v>2</v>
      </c>
      <c r="G923">
        <f>'Pivot MRIP 11"'!G926</f>
        <v>0.15097060083587077</v>
      </c>
      <c r="H923">
        <f t="shared" si="65"/>
        <v>74.180952709838422</v>
      </c>
      <c r="I923">
        <f t="shared" si="66"/>
        <v>62.63936892289086</v>
      </c>
    </row>
    <row r="924" spans="1:9" x14ac:dyDescent="0.25">
      <c r="A924">
        <f>'Pivot MRIP 11"'!A927</f>
        <v>2014</v>
      </c>
      <c r="B924" t="str">
        <f>'Pivot MRIP 11"'!B927</f>
        <v>1103820141107002</v>
      </c>
      <c r="C924">
        <f>'Pivot MRIP 11"'!C927</f>
        <v>205.42146636000001</v>
      </c>
      <c r="D924">
        <f>'Pivot MRIP 11"'!D927</f>
        <v>205.42146636000001</v>
      </c>
      <c r="E924">
        <f>'Pivot MRIP 11"'!E927</f>
        <v>0.84441310922369939</v>
      </c>
      <c r="F924">
        <f>'Pivot MRIP 11"'!F927</f>
        <v>4</v>
      </c>
      <c r="G924">
        <f>'Pivot MRIP 11"'!G927</f>
        <v>0.25161766805978458</v>
      </c>
      <c r="H924">
        <f t="shared" si="65"/>
        <v>51.68767033492469</v>
      </c>
      <c r="I924">
        <f t="shared" si="66"/>
        <v>43.64574641604333</v>
      </c>
    </row>
    <row r="925" spans="1:9" x14ac:dyDescent="0.25">
      <c r="A925">
        <f>'Pivot MRIP 11"'!A928</f>
        <v>2014</v>
      </c>
      <c r="B925" t="str">
        <f>'Pivot MRIP 11"'!B928</f>
        <v>1103820141107004</v>
      </c>
      <c r="C925">
        <f>'Pivot MRIP 11"'!C928</f>
        <v>205.42146636000001</v>
      </c>
      <c r="D925">
        <f>'Pivot MRIP 11"'!D928</f>
        <v>205.42146636000001</v>
      </c>
      <c r="E925">
        <f>'Pivot MRIP 11"'!E928</f>
        <v>0.84441310922369928</v>
      </c>
      <c r="F925">
        <f>'Pivot MRIP 11"'!F928</f>
        <v>6</v>
      </c>
      <c r="G925">
        <f>'Pivot MRIP 11"'!G928</f>
        <v>3.7742650208967693E-2</v>
      </c>
      <c r="H925">
        <f t="shared" si="65"/>
        <v>7.7531505502387041</v>
      </c>
      <c r="I925">
        <f t="shared" si="66"/>
        <v>6.5468619624064992</v>
      </c>
    </row>
    <row r="926" spans="1:9" x14ac:dyDescent="0.25">
      <c r="A926">
        <f>'Pivot MRIP 11"'!A929</f>
        <v>2014</v>
      </c>
      <c r="B926" t="str">
        <f>'Pivot MRIP 11"'!B929</f>
        <v>1103820141109018</v>
      </c>
      <c r="C926">
        <f>'Pivot MRIP 11"'!C929</f>
        <v>92.379626310000006</v>
      </c>
      <c r="D926">
        <f>'Pivot MRIP 11"'!D929</f>
        <v>92.379626310000006</v>
      </c>
      <c r="E926">
        <f>'Pivot MRIP 11"'!E929</f>
        <v>0.84441310922369928</v>
      </c>
      <c r="F926">
        <f>'Pivot MRIP 11"'!F929</f>
        <v>4</v>
      </c>
      <c r="G926">
        <f>'Pivot MRIP 11"'!G929</f>
        <v>3.7742650208967693E-2</v>
      </c>
      <c r="H926">
        <f t="shared" si="65"/>
        <v>3.4866519222534791</v>
      </c>
      <c r="I926">
        <f t="shared" si="66"/>
        <v>2.9441745904508481</v>
      </c>
    </row>
    <row r="927" spans="1:9" x14ac:dyDescent="0.25">
      <c r="A927">
        <f>'Pivot MRIP 11"'!A930</f>
        <v>2014</v>
      </c>
      <c r="B927" t="str">
        <f>'Pivot MRIP 11"'!B930</f>
        <v>1103820141118002</v>
      </c>
      <c r="C927">
        <f>'Pivot MRIP 11"'!C930</f>
        <v>178.78244884</v>
      </c>
      <c r="D927">
        <f>'Pivot MRIP 11"'!D930</f>
        <v>178.78244884</v>
      </c>
      <c r="E927">
        <f>'Pivot MRIP 11"'!E930</f>
        <v>0.84441310922369939</v>
      </c>
      <c r="F927">
        <f>'Pivot MRIP 11"'!F930</f>
        <v>4</v>
      </c>
      <c r="G927">
        <f>'Pivot MRIP 11"'!G930</f>
        <v>0.10064706722391384</v>
      </c>
      <c r="H927">
        <f t="shared" si="65"/>
        <v>17.993929146855418</v>
      </c>
      <c r="I927">
        <f t="shared" si="66"/>
        <v>15.194309658047132</v>
      </c>
    </row>
    <row r="928" spans="1:9" x14ac:dyDescent="0.25">
      <c r="A928">
        <f>'Pivot MRIP 11"'!A931</f>
        <v>2014</v>
      </c>
      <c r="B928" t="str">
        <f>'Pivot MRIP 11"'!B931</f>
        <v>1103820141118004</v>
      </c>
      <c r="C928">
        <f>'Pivot MRIP 11"'!C931</f>
        <v>178.78244884</v>
      </c>
      <c r="D928">
        <f>'Pivot MRIP 11"'!D931</f>
        <v>178.78244884</v>
      </c>
      <c r="E928">
        <f>'Pivot MRIP 11"'!E931</f>
        <v>0.84441310922369939</v>
      </c>
      <c r="F928">
        <f>'Pivot MRIP 11"'!F931</f>
        <v>3</v>
      </c>
      <c r="G928">
        <f>'Pivot MRIP 11"'!G931</f>
        <v>1.258088340298923E-2</v>
      </c>
      <c r="H928">
        <f t="shared" si="65"/>
        <v>2.2492411433569273</v>
      </c>
      <c r="I928">
        <f t="shared" si="66"/>
        <v>1.8992887072558915</v>
      </c>
    </row>
    <row r="929" spans="1:9" x14ac:dyDescent="0.25">
      <c r="A929">
        <f>'Pivot MRIP 11"'!A932</f>
        <v>2014</v>
      </c>
      <c r="B929" t="str">
        <f>'Pivot MRIP 11"'!B932</f>
        <v>1103820141213002</v>
      </c>
      <c r="C929">
        <f>'Pivot MRIP 11"'!C932</f>
        <v>233.51349725</v>
      </c>
      <c r="D929">
        <f>'Pivot MRIP 11"'!D932</f>
        <v>233.51349725</v>
      </c>
      <c r="E929">
        <f>'Pivot MRIP 11"'!E932</f>
        <v>0.84441310922369928</v>
      </c>
      <c r="F929">
        <f>'Pivot MRIP 11"'!F932</f>
        <v>2</v>
      </c>
      <c r="G929">
        <f>'Pivot MRIP 11"'!G932</f>
        <v>7.5485300417935386E-2</v>
      </c>
      <c r="H929">
        <f t="shared" si="65"/>
        <v>17.626836491558979</v>
      </c>
      <c r="I929">
        <f t="shared" si="66"/>
        <v>14.88433180761508</v>
      </c>
    </row>
    <row r="930" spans="1:9" x14ac:dyDescent="0.25">
      <c r="A930">
        <f>'Pivot MRIP 11"'!A933</f>
        <v>2014</v>
      </c>
      <c r="B930" t="str">
        <f>'Pivot MRIP 11"'!B933</f>
        <v>1103820141213007</v>
      </c>
      <c r="C930">
        <f>'Pivot MRIP 11"'!C933</f>
        <v>233.51349725</v>
      </c>
      <c r="D930">
        <f>'Pivot MRIP 11"'!D933</f>
        <v>233.51349725</v>
      </c>
      <c r="E930">
        <f>'Pivot MRIP 11"'!E933</f>
        <v>0.84441310922369939</v>
      </c>
      <c r="F930">
        <f>'Pivot MRIP 11"'!F933</f>
        <v>4</v>
      </c>
      <c r="G930">
        <f>'Pivot MRIP 11"'!G933</f>
        <v>0.10064706722391384</v>
      </c>
      <c r="H930">
        <f t="shared" si="65"/>
        <v>23.502448655411968</v>
      </c>
      <c r="I930">
        <f t="shared" si="66"/>
        <v>19.845775743486772</v>
      </c>
    </row>
    <row r="931" spans="1:9" x14ac:dyDescent="0.25">
      <c r="A931">
        <f>'Pivot MRIP 11"'!A934</f>
        <v>2014</v>
      </c>
      <c r="B931" t="str">
        <f>'Pivot MRIP 11"'!B934</f>
        <v>1104320140512003</v>
      </c>
      <c r="C931">
        <f>'Pivot MRIP 11"'!C934</f>
        <v>198.84976330999999</v>
      </c>
      <c r="D931">
        <f>'Pivot MRIP 11"'!D934</f>
        <v>198.84976330999999</v>
      </c>
      <c r="E931">
        <f>'Pivot MRIP 11"'!E934</f>
        <v>0.84441310922369939</v>
      </c>
      <c r="F931">
        <f>'Pivot MRIP 11"'!F934</f>
        <v>1</v>
      </c>
      <c r="G931">
        <f>'Pivot MRIP 11"'!G934</f>
        <v>1.258088340298923E-2</v>
      </c>
      <c r="H931">
        <f t="shared" si="65"/>
        <v>2.5017056869151153</v>
      </c>
      <c r="I931">
        <f t="shared" si="66"/>
        <v>2.1124730774506033</v>
      </c>
    </row>
    <row r="932" spans="1:9" x14ac:dyDescent="0.25">
      <c r="A932">
        <f>'Pivot MRIP 11"'!A935</f>
        <v>2014</v>
      </c>
      <c r="B932" t="str">
        <f>'Pivot MRIP 11"'!B935</f>
        <v>1104320140512004</v>
      </c>
      <c r="C932">
        <f>'Pivot MRIP 11"'!C935</f>
        <v>198.84976330999999</v>
      </c>
      <c r="D932">
        <f>'Pivot MRIP 11"'!D935</f>
        <v>198.84976330999999</v>
      </c>
      <c r="E932">
        <f>'Pivot MRIP 11"'!E935</f>
        <v>0.84441310922369939</v>
      </c>
      <c r="F932">
        <f>'Pivot MRIP 11"'!F935</f>
        <v>1</v>
      </c>
      <c r="G932">
        <f>'Pivot MRIP 11"'!G935</f>
        <v>1.258088340298923E-2</v>
      </c>
      <c r="H932">
        <f t="shared" si="65"/>
        <v>2.5017056869151153</v>
      </c>
      <c r="I932">
        <f t="shared" si="66"/>
        <v>2.1124730774506033</v>
      </c>
    </row>
    <row r="933" spans="1:9" x14ac:dyDescent="0.25">
      <c r="A933">
        <f>'Pivot MRIP 11"'!A936</f>
        <v>2014</v>
      </c>
      <c r="B933" t="str">
        <f>'Pivot MRIP 11"'!B936</f>
        <v>1104320140512010</v>
      </c>
      <c r="C933">
        <f>'Pivot MRIP 11"'!C936</f>
        <v>198.84976330999999</v>
      </c>
      <c r="D933">
        <f>'Pivot MRIP 11"'!D936</f>
        <v>198.84976330999999</v>
      </c>
      <c r="E933">
        <f>'Pivot MRIP 11"'!E936</f>
        <v>0.84441310922369928</v>
      </c>
      <c r="F933">
        <f>'Pivot MRIP 11"'!F936</f>
        <v>1</v>
      </c>
      <c r="G933">
        <f>'Pivot MRIP 11"'!G936</f>
        <v>3.7742650208967693E-2</v>
      </c>
      <c r="H933">
        <f t="shared" si="65"/>
        <v>7.5051170607453477</v>
      </c>
      <c r="I933">
        <f t="shared" si="66"/>
        <v>6.3374192323518104</v>
      </c>
    </row>
    <row r="934" spans="1:9" x14ac:dyDescent="0.25">
      <c r="A934">
        <f>'Pivot MRIP 11"'!A937</f>
        <v>2014</v>
      </c>
      <c r="B934" t="str">
        <f>'Pivot MRIP 11"'!B937</f>
        <v>1104320140518004</v>
      </c>
      <c r="C934">
        <f>'Pivot MRIP 11"'!C937</f>
        <v>272.88841721</v>
      </c>
      <c r="D934">
        <f>'Pivot MRIP 11"'!D937</f>
        <v>272.88841721</v>
      </c>
      <c r="E934">
        <f>'Pivot MRIP 11"'!E937</f>
        <v>0.84441310922369928</v>
      </c>
      <c r="F934">
        <f>'Pivot MRIP 11"'!F937</f>
        <v>2</v>
      </c>
      <c r="G934">
        <f>'Pivot MRIP 11"'!G937</f>
        <v>3.7742650208967693E-2</v>
      </c>
      <c r="H934">
        <f t="shared" si="65"/>
        <v>10.29953207683587</v>
      </c>
      <c r="I934">
        <f t="shared" si="66"/>
        <v>8.6970599045502013</v>
      </c>
    </row>
    <row r="935" spans="1:9" x14ac:dyDescent="0.25">
      <c r="A935">
        <f>'Pivot MRIP 11"'!A938</f>
        <v>2014</v>
      </c>
      <c r="B935" t="str">
        <f>'Pivot MRIP 11"'!B938</f>
        <v>1104320140518005</v>
      </c>
      <c r="C935">
        <f>'Pivot MRIP 11"'!C938</f>
        <v>272.88841721</v>
      </c>
      <c r="D935">
        <f>'Pivot MRIP 11"'!D938</f>
        <v>272.88841721</v>
      </c>
      <c r="E935">
        <f>'Pivot MRIP 11"'!E938</f>
        <v>0.84441310922369917</v>
      </c>
      <c r="F935">
        <f>'Pivot MRIP 11"'!F938</f>
        <v>4</v>
      </c>
      <c r="G935">
        <f>'Pivot MRIP 11"'!G938</f>
        <v>0.31452208507473078</v>
      </c>
      <c r="H935">
        <f t="shared" si="65"/>
        <v>85.829433973632248</v>
      </c>
      <c r="I935">
        <f t="shared" si="66"/>
        <v>72.475499204585006</v>
      </c>
    </row>
    <row r="936" spans="1:9" x14ac:dyDescent="0.25">
      <c r="A936">
        <f>'Pivot MRIP 11"'!A939</f>
        <v>2014</v>
      </c>
      <c r="B936" t="str">
        <f>'Pivot MRIP 11"'!B939</f>
        <v>1104320140518020</v>
      </c>
      <c r="C936">
        <f>'Pivot MRIP 11"'!C939</f>
        <v>272.88841721</v>
      </c>
      <c r="D936">
        <f>'Pivot MRIP 11"'!D939</f>
        <v>272.88841721</v>
      </c>
      <c r="E936">
        <f>'Pivot MRIP 11"'!E939</f>
        <v>0.84441310922369928</v>
      </c>
      <c r="F936">
        <f>'Pivot MRIP 11"'!F939</f>
        <v>8</v>
      </c>
      <c r="G936">
        <f>'Pivot MRIP 11"'!G939</f>
        <v>7.5485300417935386E-2</v>
      </c>
      <c r="H936">
        <f t="shared" si="65"/>
        <v>20.59906415367174</v>
      </c>
      <c r="I936">
        <f t="shared" si="66"/>
        <v>17.394119809100403</v>
      </c>
    </row>
    <row r="937" spans="1:9" x14ac:dyDescent="0.25">
      <c r="A937">
        <f>'Pivot MRIP 11"'!A940</f>
        <v>2014</v>
      </c>
      <c r="B937" t="str">
        <f>'Pivot MRIP 11"'!B940</f>
        <v>1104320140518024</v>
      </c>
      <c r="C937">
        <f>'Pivot MRIP 11"'!C940</f>
        <v>272.88841721</v>
      </c>
      <c r="D937">
        <f>'Pivot MRIP 11"'!D940</f>
        <v>272.88841721</v>
      </c>
      <c r="E937">
        <f>'Pivot MRIP 11"'!E940</f>
        <v>1.3406439758501354</v>
      </c>
      <c r="F937">
        <f>'Pivot MRIP 11"'!F940</f>
        <v>8</v>
      </c>
      <c r="G937">
        <f>'Pivot MRIP 11"'!G940</f>
        <v>5.7548530041793535</v>
      </c>
      <c r="H937">
        <f t="shared" si="65"/>
        <v>1570.4327275867172</v>
      </c>
      <c r="I937">
        <f t="shared" si="66"/>
        <v>2105.391175717029</v>
      </c>
    </row>
    <row r="938" spans="1:9" x14ac:dyDescent="0.25">
      <c r="A938">
        <f>'Pivot MRIP 11"'!A941</f>
        <v>2014</v>
      </c>
      <c r="B938" t="str">
        <f>'Pivot MRIP 11"'!B941</f>
        <v>1104320140518030</v>
      </c>
      <c r="C938">
        <f>'Pivot MRIP 11"'!C941</f>
        <v>147.16208913</v>
      </c>
      <c r="D938">
        <f>'Pivot MRIP 11"'!D941</f>
        <v>147.16208913</v>
      </c>
      <c r="E938">
        <f>'Pivot MRIP 11"'!E941</f>
        <v>0.84441310922369928</v>
      </c>
      <c r="F938">
        <f>'Pivot MRIP 11"'!F941</f>
        <v>2</v>
      </c>
      <c r="G938">
        <f>'Pivot MRIP 11"'!G941</f>
        <v>3.7742650208967693E-2</v>
      </c>
      <c r="H938">
        <f t="shared" si="65"/>
        <v>5.5542872540545165</v>
      </c>
      <c r="I938">
        <f t="shared" si="66"/>
        <v>4.6901129697177373</v>
      </c>
    </row>
    <row r="939" spans="1:9" x14ac:dyDescent="0.25">
      <c r="A939">
        <f>'Pivot MRIP 11"'!A942</f>
        <v>2014</v>
      </c>
      <c r="B939" t="str">
        <f>'Pivot MRIP 11"'!B942</f>
        <v>1104320140603001</v>
      </c>
      <c r="C939">
        <f>'Pivot MRIP 11"'!C942</f>
        <v>140.73855965000001</v>
      </c>
      <c r="D939">
        <f>'Pivot MRIP 11"'!D942</f>
        <v>140.73855965000001</v>
      </c>
      <c r="E939">
        <f>'Pivot MRIP 11"'!E942</f>
        <v>0.84441310922369928</v>
      </c>
      <c r="F939">
        <f>'Pivot MRIP 11"'!F942</f>
        <v>1</v>
      </c>
      <c r="G939">
        <f>'Pivot MRIP 11"'!G942</f>
        <v>3.7742650208967693E-2</v>
      </c>
      <c r="H939">
        <f t="shared" si="65"/>
        <v>5.3118462277838852</v>
      </c>
      <c r="I939">
        <f t="shared" si="66"/>
        <v>4.4853925889211688</v>
      </c>
    </row>
    <row r="940" spans="1:9" x14ac:dyDescent="0.25">
      <c r="A940">
        <f>'Pivot MRIP 11"'!A943</f>
        <v>2014</v>
      </c>
      <c r="B940" t="str">
        <f>'Pivot MRIP 11"'!B943</f>
        <v>1104320140603004</v>
      </c>
      <c r="C940">
        <f>'Pivot MRIP 11"'!C943</f>
        <v>140.73855965000001</v>
      </c>
      <c r="D940">
        <f>'Pivot MRIP 11"'!D943</f>
        <v>140.73855965000001</v>
      </c>
      <c r="E940">
        <f>'Pivot MRIP 11"'!E943</f>
        <v>0.84441310922369939</v>
      </c>
      <c r="F940">
        <f>'Pivot MRIP 11"'!F943</f>
        <v>1</v>
      </c>
      <c r="G940">
        <f>'Pivot MRIP 11"'!G943</f>
        <v>1.258088340298923E-2</v>
      </c>
      <c r="H940">
        <f t="shared" si="65"/>
        <v>1.7706154092612949</v>
      </c>
      <c r="I940">
        <f t="shared" si="66"/>
        <v>1.495130862973723</v>
      </c>
    </row>
    <row r="941" spans="1:9" x14ac:dyDescent="0.25">
      <c r="A941">
        <f>'Pivot MRIP 11"'!A944</f>
        <v>2014</v>
      </c>
      <c r="B941" t="str">
        <f>'Pivot MRIP 11"'!B944</f>
        <v>1104320140607004</v>
      </c>
      <c r="C941">
        <f>'Pivot MRIP 11"'!C944</f>
        <v>264.04579935999999</v>
      </c>
      <c r="D941">
        <f>'Pivot MRIP 11"'!D944</f>
        <v>264.04579935999999</v>
      </c>
      <c r="E941">
        <f>'Pivot MRIP 11"'!E944</f>
        <v>0.84441310922369939</v>
      </c>
      <c r="F941">
        <f>'Pivot MRIP 11"'!F944</f>
        <v>2</v>
      </c>
      <c r="G941">
        <f>'Pivot MRIP 11"'!G944</f>
        <v>2.516176680597846E-2</v>
      </c>
      <c r="H941">
        <f t="shared" si="65"/>
        <v>6.643858829594496</v>
      </c>
      <c r="I941">
        <f t="shared" si="66"/>
        <v>5.6101614915412163</v>
      </c>
    </row>
    <row r="942" spans="1:9" x14ac:dyDescent="0.25">
      <c r="A942">
        <f>'Pivot MRIP 11"'!A945</f>
        <v>2014</v>
      </c>
      <c r="B942" t="str">
        <f>'Pivot MRIP 11"'!B945</f>
        <v>1104320140607012</v>
      </c>
      <c r="C942">
        <f>'Pivot MRIP 11"'!C945</f>
        <v>142.74078019999999</v>
      </c>
      <c r="D942">
        <f>'Pivot MRIP 11"'!D945</f>
        <v>142.74078019999999</v>
      </c>
      <c r="E942">
        <f>'Pivot MRIP 11"'!E945</f>
        <v>0.84441310922369939</v>
      </c>
      <c r="F942">
        <f>'Pivot MRIP 11"'!F945</f>
        <v>6</v>
      </c>
      <c r="G942">
        <f>'Pivot MRIP 11"'!G945</f>
        <v>5.0323533611956919E-2</v>
      </c>
      <c r="H942">
        <f t="shared" si="65"/>
        <v>7.1832204501916541</v>
      </c>
      <c r="I942">
        <f t="shared" si="66"/>
        <v>6.065605514585596</v>
      </c>
    </row>
    <row r="943" spans="1:9" x14ac:dyDescent="0.25">
      <c r="A943">
        <f>'Pivot MRIP 11"'!A946</f>
        <v>2014</v>
      </c>
      <c r="B943" t="str">
        <f>'Pivot MRIP 11"'!B946</f>
        <v>1104320140615006</v>
      </c>
      <c r="C943">
        <f>'Pivot MRIP 11"'!C946</f>
        <v>419.07204791999999</v>
      </c>
      <c r="D943">
        <f>'Pivot MRIP 11"'!D946</f>
        <v>419.07204791999999</v>
      </c>
      <c r="E943">
        <f>'Pivot MRIP 11"'!E946</f>
        <v>0.84441310922369939</v>
      </c>
      <c r="F943">
        <f>'Pivot MRIP 11"'!F946</f>
        <v>2</v>
      </c>
      <c r="G943">
        <f>'Pivot MRIP 11"'!G946</f>
        <v>1.258088340298923E-2</v>
      </c>
      <c r="H943">
        <f t="shared" si="65"/>
        <v>5.2722965723334347</v>
      </c>
      <c r="I943">
        <f t="shared" si="66"/>
        <v>4.4519963413935288</v>
      </c>
    </row>
    <row r="944" spans="1:9" x14ac:dyDescent="0.25">
      <c r="A944">
        <f>'Pivot MRIP 11"'!A947</f>
        <v>2014</v>
      </c>
      <c r="B944" t="str">
        <f>'Pivot MRIP 11"'!B947</f>
        <v>1104320140615009</v>
      </c>
      <c r="C944">
        <f>'Pivot MRIP 11"'!C947</f>
        <v>816.70833477999997</v>
      </c>
      <c r="D944">
        <f>'Pivot MRIP 11"'!D947</f>
        <v>816.70833477999997</v>
      </c>
      <c r="E944">
        <f>'Pivot MRIP 11"'!E947</f>
        <v>2.2556708557396079</v>
      </c>
      <c r="F944">
        <f>'Pivot MRIP 11"'!F947</f>
        <v>2</v>
      </c>
      <c r="G944">
        <f>'Pivot MRIP 11"'!G947</f>
        <v>6.2516176680597848</v>
      </c>
      <c r="H944">
        <f t="shared" si="65"/>
        <v>5105.7482553623331</v>
      </c>
      <c r="I944">
        <f t="shared" si="66"/>
        <v>11516.887536364164</v>
      </c>
    </row>
    <row r="945" spans="1:9" x14ac:dyDescent="0.25">
      <c r="A945">
        <f>'Pivot MRIP 11"'!A948</f>
        <v>2014</v>
      </c>
      <c r="B945" t="str">
        <f>'Pivot MRIP 11"'!B948</f>
        <v>1104320140615012</v>
      </c>
      <c r="C945">
        <f>'Pivot MRIP 11"'!C948</f>
        <v>617.89019135000001</v>
      </c>
      <c r="D945">
        <f>'Pivot MRIP 11"'!D948</f>
        <v>617.89019135000001</v>
      </c>
      <c r="E945">
        <f>'Pivot MRIP 11"'!E948</f>
        <v>0.84441310922369939</v>
      </c>
      <c r="F945">
        <f>'Pivot MRIP 11"'!F948</f>
        <v>6</v>
      </c>
      <c r="G945">
        <f>'Pivot MRIP 11"'!G948</f>
        <v>0.25161766805978458</v>
      </c>
      <c r="H945">
        <f t="shared" si="65"/>
        <v>155.47208906450109</v>
      </c>
      <c r="I945">
        <f t="shared" si="66"/>
        <v>131.28267012445929</v>
      </c>
    </row>
    <row r="946" spans="1:9" x14ac:dyDescent="0.25">
      <c r="A946">
        <f>'Pivot MRIP 11"'!A949</f>
        <v>2014</v>
      </c>
      <c r="B946" t="str">
        <f>'Pivot MRIP 11"'!B949</f>
        <v>1104320140615014</v>
      </c>
      <c r="C946">
        <f>'Pivot MRIP 11"'!C949</f>
        <v>1192.9088606</v>
      </c>
      <c r="D946">
        <f>'Pivot MRIP 11"'!D949</f>
        <v>1192.9088606</v>
      </c>
      <c r="E946">
        <f>'Pivot MRIP 11"'!E949</f>
        <v>0.84441310922369939</v>
      </c>
      <c r="F946">
        <f>'Pivot MRIP 11"'!F949</f>
        <v>3</v>
      </c>
      <c r="G946">
        <f>'Pivot MRIP 11"'!G949</f>
        <v>0.37742650208967687</v>
      </c>
      <c r="H946">
        <f t="shared" si="65"/>
        <v>450.23541856803996</v>
      </c>
      <c r="I946">
        <f t="shared" si="66"/>
        <v>380.18468967567236</v>
      </c>
    </row>
    <row r="947" spans="1:9" x14ac:dyDescent="0.25">
      <c r="A947">
        <f>'Pivot MRIP 11"'!A950</f>
        <v>2014</v>
      </c>
      <c r="B947" t="str">
        <f>'Pivot MRIP 11"'!B950</f>
        <v>1104320140628003</v>
      </c>
      <c r="C947">
        <f>'Pivot MRIP 11"'!C950</f>
        <v>183.18085271000001</v>
      </c>
      <c r="D947">
        <f>'Pivot MRIP 11"'!D950</f>
        <v>183.18085271000001</v>
      </c>
      <c r="E947">
        <f>'Pivot MRIP 11"'!E950</f>
        <v>0.84441310922369939</v>
      </c>
      <c r="F947">
        <f>'Pivot MRIP 11"'!F950</f>
        <v>4</v>
      </c>
      <c r="G947">
        <f>'Pivot MRIP 11"'!G950</f>
        <v>1.258088340298923E-2</v>
      </c>
      <c r="H947">
        <f t="shared" si="65"/>
        <v>2.304576949604654</v>
      </c>
      <c r="I947">
        <f t="shared" si="66"/>
        <v>1.9460149874609347</v>
      </c>
    </row>
    <row r="948" spans="1:9" x14ac:dyDescent="0.25">
      <c r="A948">
        <f>'Pivot MRIP 11"'!A951</f>
        <v>2014</v>
      </c>
      <c r="B948" t="str">
        <f>'Pivot MRIP 11"'!B951</f>
        <v>1104320140628010</v>
      </c>
      <c r="C948">
        <f>'Pivot MRIP 11"'!C951</f>
        <v>142.74457978999999</v>
      </c>
      <c r="D948">
        <f>'Pivot MRIP 11"'!D951</f>
        <v>142.74457978999999</v>
      </c>
      <c r="E948">
        <f>'Pivot MRIP 11"'!E951</f>
        <v>0.84441310922369928</v>
      </c>
      <c r="F948">
        <f>'Pivot MRIP 11"'!F951</f>
        <v>8</v>
      </c>
      <c r="G948">
        <f>'Pivot MRIP 11"'!G951</f>
        <v>7.5485300417935386E-2</v>
      </c>
      <c r="H948">
        <f t="shared" si="65"/>
        <v>10.775117488480097</v>
      </c>
      <c r="I948">
        <f t="shared" si="66"/>
        <v>9.0986504606981367</v>
      </c>
    </row>
    <row r="949" spans="1:9" x14ac:dyDescent="0.25">
      <c r="A949">
        <f>'Pivot MRIP 11"'!A952</f>
        <v>2014</v>
      </c>
      <c r="B949" t="str">
        <f>'Pivot MRIP 11"'!B952</f>
        <v>1104320140628018</v>
      </c>
      <c r="C949">
        <f>'Pivot MRIP 11"'!C952</f>
        <v>264.05339853999999</v>
      </c>
      <c r="D949">
        <f>'Pivot MRIP 11"'!D952</f>
        <v>264.05339853999999</v>
      </c>
      <c r="E949">
        <f>'Pivot MRIP 11"'!E952</f>
        <v>0.84441310922369939</v>
      </c>
      <c r="F949">
        <f>'Pivot MRIP 11"'!F952</f>
        <v>8</v>
      </c>
      <c r="G949">
        <f>'Pivot MRIP 11"'!G952</f>
        <v>0.23903678465679537</v>
      </c>
      <c r="H949">
        <f t="shared" si="65"/>
        <v>63.118475364700942</v>
      </c>
      <c r="I949">
        <f t="shared" si="66"/>
        <v>53.298068032166597</v>
      </c>
    </row>
    <row r="950" spans="1:9" x14ac:dyDescent="0.25">
      <c r="A950">
        <f>'Pivot MRIP 11"'!A953</f>
        <v>2014</v>
      </c>
      <c r="B950" t="str">
        <f>'Pivot MRIP 11"'!B953</f>
        <v>1104320140702011</v>
      </c>
      <c r="C950">
        <f>'Pivot MRIP 11"'!C953</f>
        <v>213.12174791000001</v>
      </c>
      <c r="D950">
        <f>'Pivot MRIP 11"'!D953</f>
        <v>213.12174791000001</v>
      </c>
      <c r="E950">
        <f>'Pivot MRIP 11"'!E953</f>
        <v>0.84441310922369928</v>
      </c>
      <c r="F950">
        <f>'Pivot MRIP 11"'!F953</f>
        <v>1</v>
      </c>
      <c r="G950">
        <f>'Pivot MRIP 11"'!G953</f>
        <v>7.5485300417935386E-2</v>
      </c>
      <c r="H950">
        <f t="shared" si="65"/>
        <v>16.087559166581844</v>
      </c>
      <c r="I950">
        <f t="shared" si="66"/>
        <v>13.5845458556736</v>
      </c>
    </row>
    <row r="951" spans="1:9" x14ac:dyDescent="0.25">
      <c r="A951">
        <f>'Pivot MRIP 11"'!A954</f>
        <v>2014</v>
      </c>
      <c r="B951" t="str">
        <f>'Pivot MRIP 11"'!B954</f>
        <v>1104320140710002</v>
      </c>
      <c r="C951">
        <f>'Pivot MRIP 11"'!C954</f>
        <v>891.33244013000001</v>
      </c>
      <c r="D951">
        <f>'Pivot MRIP 11"'!D954</f>
        <v>891.33244013000001</v>
      </c>
      <c r="E951">
        <f>'Pivot MRIP 11"'!E954</f>
        <v>0.84441310922369939</v>
      </c>
      <c r="F951">
        <f>'Pivot MRIP 11"'!F954</f>
        <v>8</v>
      </c>
      <c r="G951">
        <f>'Pivot MRIP 11"'!G954</f>
        <v>2.516176680597846E-2</v>
      </c>
      <c r="H951">
        <f t="shared" si="65"/>
        <v>22.427499005154818</v>
      </c>
      <c r="I951">
        <f t="shared" si="66"/>
        <v>18.938074167054204</v>
      </c>
    </row>
    <row r="952" spans="1:9" x14ac:dyDescent="0.25">
      <c r="A952">
        <f>'Pivot MRIP 11"'!A955</f>
        <v>2014</v>
      </c>
      <c r="B952" t="str">
        <f>'Pivot MRIP 11"'!B955</f>
        <v>1104320140725005</v>
      </c>
      <c r="C952">
        <f>'Pivot MRIP 11"'!C955</f>
        <v>37.912822167000002</v>
      </c>
      <c r="D952">
        <f>'Pivot MRIP 11"'!D955</f>
        <v>37.912822167000002</v>
      </c>
      <c r="E952">
        <f>'Pivot MRIP 11"'!E955</f>
        <v>1.0767573694491992</v>
      </c>
      <c r="F952">
        <f>'Pivot MRIP 11"'!F955</f>
        <v>6</v>
      </c>
      <c r="G952">
        <f>'Pivot MRIP 11"'!G955</f>
        <v>5.0754853004179354</v>
      </c>
      <c r="H952">
        <f t="shared" si="65"/>
        <v>192.42597160596776</v>
      </c>
      <c r="I952">
        <f t="shared" si="66"/>
        <v>207.19608300014815</v>
      </c>
    </row>
    <row r="953" spans="1:9" x14ac:dyDescent="0.25">
      <c r="A953">
        <f>'Pivot MRIP 11"'!A956</f>
        <v>2014</v>
      </c>
      <c r="B953" t="str">
        <f>'Pivot MRIP 11"'!B956</f>
        <v>1104320140729001</v>
      </c>
      <c r="C953">
        <f>'Pivot MRIP 11"'!C956</f>
        <v>324.63630325000003</v>
      </c>
      <c r="D953">
        <f>'Pivot MRIP 11"'!D956</f>
        <v>324.63630325000003</v>
      </c>
      <c r="E953">
        <f>'Pivot MRIP 11"'!E956</f>
        <v>0.84441310922369939</v>
      </c>
      <c r="F953">
        <f>'Pivot MRIP 11"'!F956</f>
        <v>2</v>
      </c>
      <c r="G953">
        <f>'Pivot MRIP 11"'!G956</f>
        <v>2.516176680597846E-2</v>
      </c>
      <c r="H953">
        <f t="shared" si="65"/>
        <v>8.1684229591314086</v>
      </c>
      <c r="I953">
        <f t="shared" si="66"/>
        <v>6.897523428374404</v>
      </c>
    </row>
    <row r="954" spans="1:9" x14ac:dyDescent="0.25">
      <c r="A954">
        <f>'Pivot MRIP 11"'!A957</f>
        <v>2014</v>
      </c>
      <c r="B954" t="str">
        <f>'Pivot MRIP 11"'!B957</f>
        <v>1104320140729003</v>
      </c>
      <c r="C954">
        <f>'Pivot MRIP 11"'!C957</f>
        <v>324.63630325000003</v>
      </c>
      <c r="D954">
        <f>'Pivot MRIP 11"'!D957</f>
        <v>324.63630325000003</v>
      </c>
      <c r="E954">
        <f>'Pivot MRIP 11"'!E957</f>
        <v>0.84441310922369939</v>
      </c>
      <c r="F954">
        <f>'Pivot MRIP 11"'!F957</f>
        <v>1</v>
      </c>
      <c r="G954">
        <f>'Pivot MRIP 11"'!G957</f>
        <v>0.12580883402989229</v>
      </c>
      <c r="H954">
        <f t="shared" si="65"/>
        <v>40.842114795657039</v>
      </c>
      <c r="I954">
        <f t="shared" si="66"/>
        <v>34.487617141872015</v>
      </c>
    </row>
    <row r="955" spans="1:9" x14ac:dyDescent="0.25">
      <c r="A955">
        <f>'Pivot MRIP 11"'!A958</f>
        <v>2014</v>
      </c>
      <c r="B955" t="str">
        <f>'Pivot MRIP 11"'!B958</f>
        <v>1104320140729007</v>
      </c>
      <c r="C955">
        <f>'Pivot MRIP 11"'!C958</f>
        <v>324.63630325000003</v>
      </c>
      <c r="D955">
        <f>'Pivot MRIP 11"'!D958</f>
        <v>324.63630325000003</v>
      </c>
      <c r="E955">
        <f>'Pivot MRIP 11"'!E958</f>
        <v>0.84441310922369939</v>
      </c>
      <c r="F955">
        <f>'Pivot MRIP 11"'!F958</f>
        <v>4</v>
      </c>
      <c r="G955">
        <f>'Pivot MRIP 11"'!G958</f>
        <v>5.0323533611956919E-2</v>
      </c>
      <c r="H955">
        <f t="shared" si="65"/>
        <v>16.336845918262817</v>
      </c>
      <c r="I955">
        <f t="shared" si="66"/>
        <v>13.795046856748808</v>
      </c>
    </row>
    <row r="956" spans="1:9" x14ac:dyDescent="0.25">
      <c r="A956">
        <f>'Pivot MRIP 11"'!A959</f>
        <v>2014</v>
      </c>
      <c r="B956" t="str">
        <f>'Pivot MRIP 11"'!B959</f>
        <v>1104320140729015</v>
      </c>
      <c r="C956">
        <f>'Pivot MRIP 11"'!C959</f>
        <v>324.63630325000003</v>
      </c>
      <c r="D956">
        <f>'Pivot MRIP 11"'!D959</f>
        <v>324.63630325000003</v>
      </c>
      <c r="E956">
        <f>'Pivot MRIP 11"'!E959</f>
        <v>0.84441310922369928</v>
      </c>
      <c r="F956">
        <f>'Pivot MRIP 11"'!F959</f>
        <v>1</v>
      </c>
      <c r="G956">
        <f>'Pivot MRIP 11"'!G959</f>
        <v>7.5485300417935386E-2</v>
      </c>
      <c r="H956">
        <f t="shared" si="65"/>
        <v>24.505268877394226</v>
      </c>
      <c r="I956">
        <f t="shared" si="66"/>
        <v>20.69257028512321</v>
      </c>
    </row>
    <row r="957" spans="1:9" x14ac:dyDescent="0.25">
      <c r="A957">
        <f>'Pivot MRIP 11"'!A960</f>
        <v>2014</v>
      </c>
      <c r="B957" t="str">
        <f>'Pivot MRIP 11"'!B960</f>
        <v>1104320140729018</v>
      </c>
      <c r="C957">
        <f>'Pivot MRIP 11"'!C960</f>
        <v>324.63630325000003</v>
      </c>
      <c r="D957">
        <f>'Pivot MRIP 11"'!D960</f>
        <v>324.63630325000003</v>
      </c>
      <c r="E957">
        <f>'Pivot MRIP 11"'!E960</f>
        <v>0.84441310922369939</v>
      </c>
      <c r="F957">
        <f>'Pivot MRIP 11"'!F960</f>
        <v>4</v>
      </c>
      <c r="G957">
        <f>'Pivot MRIP 11"'!G960</f>
        <v>0.12580883402989229</v>
      </c>
      <c r="H957">
        <f t="shared" si="65"/>
        <v>40.842114795657039</v>
      </c>
      <c r="I957">
        <f t="shared" si="66"/>
        <v>34.487617141872015</v>
      </c>
    </row>
    <row r="958" spans="1:9" x14ac:dyDescent="0.25">
      <c r="A958">
        <f>'Pivot MRIP 11"'!A961</f>
        <v>2014</v>
      </c>
      <c r="B958" t="str">
        <f>'Pivot MRIP 11"'!B961</f>
        <v>1104320140729029</v>
      </c>
      <c r="C958">
        <f>'Pivot MRIP 11"'!C961</f>
        <v>562.64247508999995</v>
      </c>
      <c r="D958">
        <f>'Pivot MRIP 11"'!D961</f>
        <v>562.64247508999995</v>
      </c>
      <c r="E958">
        <f>'Pivot MRIP 11"'!E961</f>
        <v>0.84441310922369939</v>
      </c>
      <c r="F958">
        <f>'Pivot MRIP 11"'!F961</f>
        <v>2</v>
      </c>
      <c r="G958">
        <f>'Pivot MRIP 11"'!G961</f>
        <v>2.516176680597846E-2</v>
      </c>
      <c r="H958">
        <f t="shared" si="65"/>
        <v>14.157078753353122</v>
      </c>
      <c r="I958">
        <f t="shared" si="66"/>
        <v>11.954422887643684</v>
      </c>
    </row>
    <row r="959" spans="1:9" x14ac:dyDescent="0.25">
      <c r="A959">
        <f>'Pivot MRIP 11"'!A962</f>
        <v>2014</v>
      </c>
      <c r="B959" t="str">
        <f>'Pivot MRIP 11"'!B962</f>
        <v>1104420140510013</v>
      </c>
      <c r="C959">
        <f>'Pivot MRIP 11"'!C962</f>
        <v>259.24884455</v>
      </c>
      <c r="D959">
        <f>'Pivot MRIP 11"'!D962</f>
        <v>259.24884455</v>
      </c>
      <c r="E959">
        <f>'Pivot MRIP 11"'!E962</f>
        <v>0.84441310922369939</v>
      </c>
      <c r="F959">
        <f>'Pivot MRIP 11"'!F962</f>
        <v>3</v>
      </c>
      <c r="G959">
        <f>'Pivot MRIP 11"'!G962</f>
        <v>2.516176680597846E-2</v>
      </c>
      <c r="H959">
        <f t="shared" si="65"/>
        <v>6.5231589712864597</v>
      </c>
      <c r="I959">
        <f t="shared" si="66"/>
        <v>5.5082409489044677</v>
      </c>
    </row>
    <row r="960" spans="1:9" x14ac:dyDescent="0.25">
      <c r="A960">
        <f>'Pivot MRIP 11"'!A963</f>
        <v>2014</v>
      </c>
      <c r="B960" t="str">
        <f>'Pivot MRIP 11"'!B963</f>
        <v>1104420140514007</v>
      </c>
      <c r="C960">
        <f>'Pivot MRIP 11"'!C963</f>
        <v>569.66593771999999</v>
      </c>
      <c r="D960">
        <f>'Pivot MRIP 11"'!D963</f>
        <v>569.66593771999999</v>
      </c>
      <c r="E960">
        <f>'Pivot MRIP 11"'!E963</f>
        <v>0.84441310922369939</v>
      </c>
      <c r="F960">
        <f>'Pivot MRIP 11"'!F963</f>
        <v>2</v>
      </c>
      <c r="G960">
        <f>'Pivot MRIP 11"'!G963</f>
        <v>0.12580883402989229</v>
      </c>
      <c r="H960">
        <f t="shared" si="65"/>
        <v>71.669007411098434</v>
      </c>
      <c r="I960">
        <f t="shared" si="66"/>
        <v>60.518249382981985</v>
      </c>
    </row>
    <row r="961" spans="1:9" x14ac:dyDescent="0.25">
      <c r="A961">
        <f>'Pivot MRIP 11"'!A964</f>
        <v>2014</v>
      </c>
      <c r="B961" t="str">
        <f>'Pivot MRIP 11"'!B964</f>
        <v>1104420140518005</v>
      </c>
      <c r="C961">
        <f>'Pivot MRIP 11"'!C964</f>
        <v>327.77582138999998</v>
      </c>
      <c r="D961">
        <f>'Pivot MRIP 11"'!D964</f>
        <v>327.77582138999998</v>
      </c>
      <c r="E961">
        <f>'Pivot MRIP 11"'!E964</f>
        <v>0.84441310922369928</v>
      </c>
      <c r="F961">
        <f>'Pivot MRIP 11"'!F964</f>
        <v>3</v>
      </c>
      <c r="G961">
        <f>'Pivot MRIP 11"'!G964</f>
        <v>3.7742650208967693E-2</v>
      </c>
      <c r="H961">
        <f t="shared" si="65"/>
        <v>12.371128173679839</v>
      </c>
      <c r="I961">
        <f t="shared" si="66"/>
        <v>10.446342805741898</v>
      </c>
    </row>
    <row r="962" spans="1:9" x14ac:dyDescent="0.25">
      <c r="A962">
        <f>'Pivot MRIP 11"'!A965</f>
        <v>2014</v>
      </c>
      <c r="B962" t="str">
        <f>'Pivot MRIP 11"'!B965</f>
        <v>1104420140518006</v>
      </c>
      <c r="C962">
        <f>'Pivot MRIP 11"'!C965</f>
        <v>123.5491145</v>
      </c>
      <c r="D962">
        <f>'Pivot MRIP 11"'!D965</f>
        <v>123.5491145</v>
      </c>
      <c r="E962">
        <f>'Pivot MRIP 11"'!E965</f>
        <v>0.84441310922369939</v>
      </c>
      <c r="F962">
        <f>'Pivot MRIP 11"'!F965</f>
        <v>4</v>
      </c>
      <c r="G962">
        <f>'Pivot MRIP 11"'!G965</f>
        <v>0.37742650208967687</v>
      </c>
      <c r="H962">
        <f t="shared" ref="H962:H1025" si="67">G962*C962</f>
        <v>46.630710122011976</v>
      </c>
      <c r="I962">
        <f t="shared" ref="I962:I1025" si="68">E962*H962</f>
        <v>39.375582919437164</v>
      </c>
    </row>
    <row r="963" spans="1:9" x14ac:dyDescent="0.25">
      <c r="A963">
        <f>'Pivot MRIP 11"'!A966</f>
        <v>2014</v>
      </c>
      <c r="B963" t="str">
        <f>'Pivot MRIP 11"'!B966</f>
        <v>1104420140518008</v>
      </c>
      <c r="C963">
        <f>'Pivot MRIP 11"'!C966</f>
        <v>327.77582138999998</v>
      </c>
      <c r="D963">
        <f>'Pivot MRIP 11"'!D966</f>
        <v>327.77582138999998</v>
      </c>
      <c r="E963">
        <f>'Pivot MRIP 11"'!E966</f>
        <v>0.84441310922369939</v>
      </c>
      <c r="F963">
        <f>'Pivot MRIP 11"'!F966</f>
        <v>3</v>
      </c>
      <c r="G963">
        <f>'Pivot MRIP 11"'!G966</f>
        <v>0.12580883402989229</v>
      </c>
      <c r="H963">
        <f t="shared" si="67"/>
        <v>41.237093912266126</v>
      </c>
      <c r="I963">
        <f t="shared" si="68"/>
        <v>34.821142685806322</v>
      </c>
    </row>
    <row r="964" spans="1:9" x14ac:dyDescent="0.25">
      <c r="A964">
        <f>'Pivot MRIP 11"'!A967</f>
        <v>2014</v>
      </c>
      <c r="B964" t="str">
        <f>'Pivot MRIP 11"'!B967</f>
        <v>1104420140518009</v>
      </c>
      <c r="C964">
        <f>'Pivot MRIP 11"'!C967</f>
        <v>225.66246794</v>
      </c>
      <c r="D964">
        <f>'Pivot MRIP 11"'!D967</f>
        <v>225.66246794</v>
      </c>
      <c r="E964">
        <f>'Pivot MRIP 11"'!E967</f>
        <v>0.84441310922369939</v>
      </c>
      <c r="F964">
        <f>'Pivot MRIP 11"'!F967</f>
        <v>2</v>
      </c>
      <c r="G964">
        <f>'Pivot MRIP 11"'!G967</f>
        <v>0.12580883402989229</v>
      </c>
      <c r="H964">
        <f t="shared" si="67"/>
        <v>28.390331975839349</v>
      </c>
      <c r="I964">
        <f t="shared" si="68"/>
        <v>23.973168495611517</v>
      </c>
    </row>
    <row r="965" spans="1:9" x14ac:dyDescent="0.25">
      <c r="A965">
        <f>'Pivot MRIP 11"'!A968</f>
        <v>2014</v>
      </c>
      <c r="B965" t="str">
        <f>'Pivot MRIP 11"'!B968</f>
        <v>1104420140518014</v>
      </c>
      <c r="C965">
        <f>'Pivot MRIP 11"'!C968</f>
        <v>225.66246794</v>
      </c>
      <c r="D965">
        <f>'Pivot MRIP 11"'!D968</f>
        <v>225.66246794</v>
      </c>
      <c r="E965">
        <f>'Pivot MRIP 11"'!E968</f>
        <v>0.84441310922369928</v>
      </c>
      <c r="F965">
        <f>'Pivot MRIP 11"'!F968</f>
        <v>2</v>
      </c>
      <c r="G965">
        <f>'Pivot MRIP 11"'!G968</f>
        <v>3.7742650208967693E-2</v>
      </c>
      <c r="H965">
        <f t="shared" si="67"/>
        <v>8.5170995927518067</v>
      </c>
      <c r="I965">
        <f t="shared" si="68"/>
        <v>7.1919505486834563</v>
      </c>
    </row>
    <row r="966" spans="1:9" x14ac:dyDescent="0.25">
      <c r="A966">
        <f>'Pivot MRIP 11"'!A969</f>
        <v>2014</v>
      </c>
      <c r="B966" t="str">
        <f>'Pivot MRIP 11"'!B969</f>
        <v>1104420140518015</v>
      </c>
      <c r="C966">
        <f>'Pivot MRIP 11"'!C969</f>
        <v>123.5491145</v>
      </c>
      <c r="D966">
        <f>'Pivot MRIP 11"'!D969</f>
        <v>123.5491145</v>
      </c>
      <c r="E966">
        <f>'Pivot MRIP 11"'!E969</f>
        <v>2.0056827732794535</v>
      </c>
      <c r="F966">
        <f>'Pivot MRIP 11"'!F969</f>
        <v>1</v>
      </c>
      <c r="G966">
        <f>'Pivot MRIP 11"'!G969</f>
        <v>2</v>
      </c>
      <c r="H966">
        <f t="shared" si="67"/>
        <v>247.098229</v>
      </c>
      <c r="I966">
        <f t="shared" si="68"/>
        <v>495.60066121316152</v>
      </c>
    </row>
    <row r="967" spans="1:9" x14ac:dyDescent="0.25">
      <c r="A967">
        <f>'Pivot MRIP 11"'!A970</f>
        <v>2014</v>
      </c>
      <c r="B967" t="str">
        <f>'Pivot MRIP 11"'!B970</f>
        <v>1104420140520006</v>
      </c>
      <c r="C967">
        <f>'Pivot MRIP 11"'!C970</f>
        <v>111.58399754</v>
      </c>
      <c r="D967">
        <f>'Pivot MRIP 11"'!D970</f>
        <v>111.58399754</v>
      </c>
      <c r="E967">
        <f>'Pivot MRIP 11"'!E970</f>
        <v>0.84441310922369928</v>
      </c>
      <c r="F967">
        <f>'Pivot MRIP 11"'!F970</f>
        <v>1</v>
      </c>
      <c r="G967">
        <f>'Pivot MRIP 11"'!G970</f>
        <v>2.3990362392873332E-2</v>
      </c>
      <c r="H967">
        <f t="shared" si="67"/>
        <v>2.6769405382300864</v>
      </c>
      <c r="I967">
        <f t="shared" si="68"/>
        <v>2.2604436830938304</v>
      </c>
    </row>
    <row r="968" spans="1:9" x14ac:dyDescent="0.25">
      <c r="A968">
        <f>'Pivot MRIP 11"'!A971</f>
        <v>2014</v>
      </c>
      <c r="B968" t="str">
        <f>'Pivot MRIP 11"'!B971</f>
        <v>1104420140523001</v>
      </c>
      <c r="C968">
        <f>'Pivot MRIP 11"'!C971</f>
        <v>117.36841708</v>
      </c>
      <c r="D968">
        <f>'Pivot MRIP 11"'!D971</f>
        <v>117.36841708</v>
      </c>
      <c r="E968">
        <f>'Pivot MRIP 11"'!E971</f>
        <v>0.84441310922369939</v>
      </c>
      <c r="F968">
        <f>'Pivot MRIP 11"'!F971</f>
        <v>1</v>
      </c>
      <c r="G968">
        <f>'Pivot MRIP 11"'!G971</f>
        <v>1.258088340298923E-2</v>
      </c>
      <c r="H968">
        <f t="shared" si="67"/>
        <v>1.4765983704768897</v>
      </c>
      <c r="I968">
        <f t="shared" si="68"/>
        <v>1.2468590210890385</v>
      </c>
    </row>
    <row r="969" spans="1:9" x14ac:dyDescent="0.25">
      <c r="A969">
        <f>'Pivot MRIP 11"'!A972</f>
        <v>2014</v>
      </c>
      <c r="B969" t="str">
        <f>'Pivot MRIP 11"'!B972</f>
        <v>1104420140523002</v>
      </c>
      <c r="C969">
        <f>'Pivot MRIP 11"'!C972</f>
        <v>117.36841708</v>
      </c>
      <c r="D969">
        <f>'Pivot MRIP 11"'!D972</f>
        <v>117.36841708</v>
      </c>
      <c r="E969">
        <f>'Pivot MRIP 11"'!E972</f>
        <v>0.84441310922369939</v>
      </c>
      <c r="F969">
        <f>'Pivot MRIP 11"'!F972</f>
        <v>1</v>
      </c>
      <c r="G969">
        <f>'Pivot MRIP 11"'!G972</f>
        <v>0.10064706722391384</v>
      </c>
      <c r="H969">
        <f t="shared" si="67"/>
        <v>11.812786963815118</v>
      </c>
      <c r="I969">
        <f t="shared" si="68"/>
        <v>9.9748721687123076</v>
      </c>
    </row>
    <row r="970" spans="1:9" x14ac:dyDescent="0.25">
      <c r="A970">
        <f>'Pivot MRIP 11"'!A973</f>
        <v>2014</v>
      </c>
      <c r="B970" t="str">
        <f>'Pivot MRIP 11"'!B973</f>
        <v>1104420140523006</v>
      </c>
      <c r="C970">
        <f>'Pivot MRIP 11"'!C973</f>
        <v>117.36841708</v>
      </c>
      <c r="D970">
        <f>'Pivot MRIP 11"'!D973</f>
        <v>117.36841708</v>
      </c>
      <c r="E970">
        <f>'Pivot MRIP 11"'!E973</f>
        <v>0.84441310922369939</v>
      </c>
      <c r="F970">
        <f>'Pivot MRIP 11"'!F973</f>
        <v>1</v>
      </c>
      <c r="G970">
        <f>'Pivot MRIP 11"'!G973</f>
        <v>2.516176680597846E-2</v>
      </c>
      <c r="H970">
        <f t="shared" si="67"/>
        <v>2.9531967409537794</v>
      </c>
      <c r="I970">
        <f t="shared" si="68"/>
        <v>2.4937180421780769</v>
      </c>
    </row>
    <row r="971" spans="1:9" x14ac:dyDescent="0.25">
      <c r="A971">
        <f>'Pivot MRIP 11"'!A974</f>
        <v>2014</v>
      </c>
      <c r="B971" t="str">
        <f>'Pivot MRIP 11"'!B974</f>
        <v>1104420140523008</v>
      </c>
      <c r="C971">
        <f>'Pivot MRIP 11"'!C974</f>
        <v>117.36841708</v>
      </c>
      <c r="D971">
        <f>'Pivot MRIP 11"'!D974</f>
        <v>117.36841708</v>
      </c>
      <c r="E971">
        <f>'Pivot MRIP 11"'!E974</f>
        <v>0.84441310922369939</v>
      </c>
      <c r="F971">
        <f>'Pivot MRIP 11"'!F974</f>
        <v>1</v>
      </c>
      <c r="G971">
        <f>'Pivot MRIP 11"'!G974</f>
        <v>1.258088340298923E-2</v>
      </c>
      <c r="H971">
        <f t="shared" si="67"/>
        <v>1.4765983704768897</v>
      </c>
      <c r="I971">
        <f t="shared" si="68"/>
        <v>1.2468590210890385</v>
      </c>
    </row>
    <row r="972" spans="1:9" x14ac:dyDescent="0.25">
      <c r="A972">
        <f>'Pivot MRIP 11"'!A975</f>
        <v>2014</v>
      </c>
      <c r="B972" t="str">
        <f>'Pivot MRIP 11"'!B975</f>
        <v>1104420140523013</v>
      </c>
      <c r="C972">
        <f>'Pivot MRIP 11"'!C975</f>
        <v>117.36841708</v>
      </c>
      <c r="D972">
        <f>'Pivot MRIP 11"'!D975</f>
        <v>117.36841708</v>
      </c>
      <c r="E972">
        <f>'Pivot MRIP 11"'!E975</f>
        <v>0.84441310922369939</v>
      </c>
      <c r="F972">
        <f>'Pivot MRIP 11"'!F975</f>
        <v>1</v>
      </c>
      <c r="G972">
        <f>'Pivot MRIP 11"'!G975</f>
        <v>2.516176680597846E-2</v>
      </c>
      <c r="H972">
        <f t="shared" si="67"/>
        <v>2.9531967409537794</v>
      </c>
      <c r="I972">
        <f t="shared" si="68"/>
        <v>2.4937180421780769</v>
      </c>
    </row>
    <row r="973" spans="1:9" x14ac:dyDescent="0.25">
      <c r="A973">
        <f>'Pivot MRIP 11"'!A976</f>
        <v>2014</v>
      </c>
      <c r="B973" t="str">
        <f>'Pivot MRIP 11"'!B976</f>
        <v>1104420140530004</v>
      </c>
      <c r="C973">
        <f>'Pivot MRIP 11"'!C976</f>
        <v>404.86439244000002</v>
      </c>
      <c r="D973">
        <f>'Pivot MRIP 11"'!D976</f>
        <v>404.86439244000002</v>
      </c>
      <c r="E973">
        <f>'Pivot MRIP 11"'!E976</f>
        <v>0.84441310922369939</v>
      </c>
      <c r="F973">
        <f>'Pivot MRIP 11"'!F976</f>
        <v>3</v>
      </c>
      <c r="G973">
        <f>'Pivot MRIP 11"'!G976</f>
        <v>1.258088340298923E-2</v>
      </c>
      <c r="H973">
        <f t="shared" si="67"/>
        <v>5.0935517153097143</v>
      </c>
      <c r="I973">
        <f t="shared" si="68"/>
        <v>4.3010618409163834</v>
      </c>
    </row>
    <row r="974" spans="1:9" x14ac:dyDescent="0.25">
      <c r="A974">
        <f>'Pivot MRIP 11"'!A977</f>
        <v>2014</v>
      </c>
      <c r="B974" t="str">
        <f>'Pivot MRIP 11"'!B977</f>
        <v>1104420140531007</v>
      </c>
      <c r="C974">
        <f>'Pivot MRIP 11"'!C977</f>
        <v>81.872436094999998</v>
      </c>
      <c r="D974">
        <f>'Pivot MRIP 11"'!D977</f>
        <v>81.872436094999998</v>
      </c>
      <c r="E974">
        <f>'Pivot MRIP 11"'!E977</f>
        <v>0.84441310922369939</v>
      </c>
      <c r="F974">
        <f>'Pivot MRIP 11"'!F977</f>
        <v>1</v>
      </c>
      <c r="G974">
        <f>'Pivot MRIP 11"'!G977</f>
        <v>1.258088340298923E-2</v>
      </c>
      <c r="H974">
        <f t="shared" si="67"/>
        <v>1.0300275724298817</v>
      </c>
      <c r="I974">
        <f t="shared" si="68"/>
        <v>0.86976878502165567</v>
      </c>
    </row>
    <row r="975" spans="1:9" x14ac:dyDescent="0.25">
      <c r="A975">
        <f>'Pivot MRIP 11"'!A978</f>
        <v>2014</v>
      </c>
      <c r="B975" t="str">
        <f>'Pivot MRIP 11"'!B978</f>
        <v>1104420140531008</v>
      </c>
      <c r="C975">
        <f>'Pivot MRIP 11"'!C978</f>
        <v>81.872436094999998</v>
      </c>
      <c r="D975">
        <f>'Pivot MRIP 11"'!D978</f>
        <v>81.872436094999998</v>
      </c>
      <c r="E975">
        <f>'Pivot MRIP 11"'!E978</f>
        <v>0.84441310922369939</v>
      </c>
      <c r="F975">
        <f>'Pivot MRIP 11"'!F978</f>
        <v>1</v>
      </c>
      <c r="G975">
        <f>'Pivot MRIP 11"'!G978</f>
        <v>1.258088340298923E-2</v>
      </c>
      <c r="H975">
        <f t="shared" si="67"/>
        <v>1.0300275724298817</v>
      </c>
      <c r="I975">
        <f t="shared" si="68"/>
        <v>0.86976878502165567</v>
      </c>
    </row>
    <row r="976" spans="1:9" x14ac:dyDescent="0.25">
      <c r="A976">
        <f>'Pivot MRIP 11"'!A979</f>
        <v>2014</v>
      </c>
      <c r="B976" t="str">
        <f>'Pivot MRIP 11"'!B979</f>
        <v>1104420140531011</v>
      </c>
      <c r="C976">
        <f>'Pivot MRIP 11"'!C979</f>
        <v>81.872436094999998</v>
      </c>
      <c r="D976">
        <f>'Pivot MRIP 11"'!D979</f>
        <v>81.872436094999998</v>
      </c>
      <c r="E976">
        <f>'Pivot MRIP 11"'!E979</f>
        <v>0.84441310922369939</v>
      </c>
      <c r="F976">
        <f>'Pivot MRIP 11"'!F979</f>
        <v>1</v>
      </c>
      <c r="G976">
        <f>'Pivot MRIP 11"'!G979</f>
        <v>2.516176680597846E-2</v>
      </c>
      <c r="H976">
        <f t="shared" si="67"/>
        <v>2.0600551448597635</v>
      </c>
      <c r="I976">
        <f t="shared" si="68"/>
        <v>1.7395375700433113</v>
      </c>
    </row>
    <row r="977" spans="1:9" x14ac:dyDescent="0.25">
      <c r="A977">
        <f>'Pivot MRIP 11"'!A980</f>
        <v>2014</v>
      </c>
      <c r="B977" t="str">
        <f>'Pivot MRIP 11"'!B980</f>
        <v>1104420140531018</v>
      </c>
      <c r="C977">
        <f>'Pivot MRIP 11"'!C980</f>
        <v>81.872436094999998</v>
      </c>
      <c r="D977">
        <f>'Pivot MRIP 11"'!D980</f>
        <v>81.872436094999998</v>
      </c>
      <c r="E977">
        <f>'Pivot MRIP 11"'!E980</f>
        <v>0.84441310922369928</v>
      </c>
      <c r="F977">
        <f>'Pivot MRIP 11"'!F980</f>
        <v>1</v>
      </c>
      <c r="G977">
        <f>'Pivot MRIP 11"'!G980</f>
        <v>4.7980724784488574E-2</v>
      </c>
      <c r="H977">
        <f t="shared" si="67"/>
        <v>3.9282988237098233</v>
      </c>
      <c r="I977">
        <f t="shared" si="68"/>
        <v>3.3171070236886124</v>
      </c>
    </row>
    <row r="978" spans="1:9" x14ac:dyDescent="0.25">
      <c r="A978">
        <f>'Pivot MRIP 11"'!A981</f>
        <v>2014</v>
      </c>
      <c r="B978" t="str">
        <f>'Pivot MRIP 11"'!B981</f>
        <v>1104420140607013</v>
      </c>
      <c r="C978">
        <f>'Pivot MRIP 11"'!C981</f>
        <v>63.726984393999999</v>
      </c>
      <c r="D978">
        <f>'Pivot MRIP 11"'!D981</f>
        <v>63.726984393999999</v>
      </c>
      <c r="E978">
        <f>'Pivot MRIP 11"'!E981</f>
        <v>0.84441310922369939</v>
      </c>
      <c r="F978">
        <f>'Pivot MRIP 11"'!F981</f>
        <v>1</v>
      </c>
      <c r="G978">
        <f>'Pivot MRIP 11"'!G981</f>
        <v>1.258088340298923E-2</v>
      </c>
      <c r="H978">
        <f t="shared" si="67"/>
        <v>0.80174176028502819</v>
      </c>
      <c r="I978">
        <f t="shared" si="68"/>
        <v>0.67700125259676247</v>
      </c>
    </row>
    <row r="979" spans="1:9" x14ac:dyDescent="0.25">
      <c r="A979">
        <f>'Pivot MRIP 11"'!A982</f>
        <v>2014</v>
      </c>
      <c r="B979" t="str">
        <f>'Pivot MRIP 11"'!B982</f>
        <v>1104420140610006</v>
      </c>
      <c r="C979">
        <f>'Pivot MRIP 11"'!C982</f>
        <v>184.43369659999999</v>
      </c>
      <c r="D979">
        <f>'Pivot MRIP 11"'!D982</f>
        <v>184.43369659999999</v>
      </c>
      <c r="E979">
        <f>'Pivot MRIP 11"'!E982</f>
        <v>0.84441310922369939</v>
      </c>
      <c r="F979">
        <f>'Pivot MRIP 11"'!F982</f>
        <v>1</v>
      </c>
      <c r="G979">
        <f>'Pivot MRIP 11"'!G982</f>
        <v>2.516176680597846E-2</v>
      </c>
      <c r="H979">
        <f t="shared" si="67"/>
        <v>4.640677665013782</v>
      </c>
      <c r="I979">
        <f t="shared" si="68"/>
        <v>3.9186490560192651</v>
      </c>
    </row>
    <row r="980" spans="1:9" x14ac:dyDescent="0.25">
      <c r="A980">
        <f>'Pivot MRIP 11"'!A983</f>
        <v>2014</v>
      </c>
      <c r="B980" t="str">
        <f>'Pivot MRIP 11"'!B983</f>
        <v>1104420140610007</v>
      </c>
      <c r="C980">
        <f>'Pivot MRIP 11"'!C983</f>
        <v>184.43369659999999</v>
      </c>
      <c r="D980">
        <f>'Pivot MRIP 11"'!D983</f>
        <v>184.43369659999999</v>
      </c>
      <c r="E980">
        <f>'Pivot MRIP 11"'!E983</f>
        <v>0.84441310922369939</v>
      </c>
      <c r="F980">
        <f>'Pivot MRIP 11"'!F983</f>
        <v>1</v>
      </c>
      <c r="G980">
        <f>'Pivot MRIP 11"'!G983</f>
        <v>1.258088340298923E-2</v>
      </c>
      <c r="H980">
        <f t="shared" si="67"/>
        <v>2.320338832506891</v>
      </c>
      <c r="I980">
        <f t="shared" si="68"/>
        <v>1.9593245280096325</v>
      </c>
    </row>
    <row r="981" spans="1:9" x14ac:dyDescent="0.25">
      <c r="A981">
        <f>'Pivot MRIP 11"'!A984</f>
        <v>2014</v>
      </c>
      <c r="B981" t="str">
        <f>'Pivot MRIP 11"'!B984</f>
        <v>1104420140615004</v>
      </c>
      <c r="C981">
        <f>'Pivot MRIP 11"'!C984</f>
        <v>1411.6437662000001</v>
      </c>
      <c r="D981">
        <f>'Pivot MRIP 11"'!D984</f>
        <v>1411.6437662000001</v>
      </c>
      <c r="E981">
        <f>'Pivot MRIP 11"'!E984</f>
        <v>0.84441310922369928</v>
      </c>
      <c r="F981">
        <f>'Pivot MRIP 11"'!F984</f>
        <v>6</v>
      </c>
      <c r="G981">
        <f>'Pivot MRIP 11"'!G984</f>
        <v>3.7742650208967693E-2</v>
      </c>
      <c r="H981">
        <f t="shared" si="67"/>
        <v>53.279176887356371</v>
      </c>
      <c r="I981">
        <f t="shared" si="68"/>
        <v>44.989635412332049</v>
      </c>
    </row>
    <row r="982" spans="1:9" x14ac:dyDescent="0.25">
      <c r="A982">
        <f>'Pivot MRIP 11"'!A985</f>
        <v>2014</v>
      </c>
      <c r="B982" t="str">
        <f>'Pivot MRIP 11"'!B985</f>
        <v>1104420140615007</v>
      </c>
      <c r="C982">
        <f>'Pivot MRIP 11"'!C985</f>
        <v>1411.6437662000001</v>
      </c>
      <c r="D982">
        <f>'Pivot MRIP 11"'!D985</f>
        <v>1411.6437662000001</v>
      </c>
      <c r="E982">
        <f>'Pivot MRIP 11"'!E985</f>
        <v>0.84441310922369939</v>
      </c>
      <c r="F982">
        <f>'Pivot MRIP 11"'!F985</f>
        <v>4</v>
      </c>
      <c r="G982">
        <f>'Pivot MRIP 11"'!G985</f>
        <v>6.2904417014946146E-2</v>
      </c>
      <c r="H982">
        <f t="shared" si="67"/>
        <v>88.798628145593938</v>
      </c>
      <c r="I982">
        <f t="shared" si="68"/>
        <v>74.982725687220082</v>
      </c>
    </row>
    <row r="983" spans="1:9" x14ac:dyDescent="0.25">
      <c r="A983">
        <f>'Pivot MRIP 11"'!A986</f>
        <v>2014</v>
      </c>
      <c r="B983" t="str">
        <f>'Pivot MRIP 11"'!B986</f>
        <v>1104420140617003</v>
      </c>
      <c r="C983">
        <f>'Pivot MRIP 11"'!C986</f>
        <v>481.08591689000002</v>
      </c>
      <c r="D983">
        <f>'Pivot MRIP 11"'!D986</f>
        <v>481.08591689000002</v>
      </c>
      <c r="E983">
        <f>'Pivot MRIP 11"'!E986</f>
        <v>0.84441310922369939</v>
      </c>
      <c r="F983">
        <f>'Pivot MRIP 11"'!F986</f>
        <v>1</v>
      </c>
      <c r="G983">
        <f>'Pivot MRIP 11"'!G986</f>
        <v>2.516176680597846E-2</v>
      </c>
      <c r="H983">
        <f t="shared" si="67"/>
        <v>12.104971654426514</v>
      </c>
      <c r="I983">
        <f t="shared" si="68"/>
        <v>10.221596751779041</v>
      </c>
    </row>
    <row r="984" spans="1:9" x14ac:dyDescent="0.25">
      <c r="A984">
        <f>'Pivot MRIP 11"'!A987</f>
        <v>2014</v>
      </c>
      <c r="B984" t="str">
        <f>'Pivot MRIP 11"'!B987</f>
        <v>1104420140617004</v>
      </c>
      <c r="C984">
        <f>'Pivot MRIP 11"'!C987</f>
        <v>481.08591689000002</v>
      </c>
      <c r="D984">
        <f>'Pivot MRIP 11"'!D987</f>
        <v>481.08591689000002</v>
      </c>
      <c r="E984">
        <f>'Pivot MRIP 11"'!E987</f>
        <v>0.84441310922369939</v>
      </c>
      <c r="F984">
        <f>'Pivot MRIP 11"'!F987</f>
        <v>1</v>
      </c>
      <c r="G984">
        <f>'Pivot MRIP 11"'!G987</f>
        <v>2.516176680597846E-2</v>
      </c>
      <c r="H984">
        <f t="shared" si="67"/>
        <v>12.104971654426514</v>
      </c>
      <c r="I984">
        <f t="shared" si="68"/>
        <v>10.221596751779041</v>
      </c>
    </row>
    <row r="985" spans="1:9" x14ac:dyDescent="0.25">
      <c r="A985">
        <f>'Pivot MRIP 11"'!A988</f>
        <v>2014</v>
      </c>
      <c r="B985" t="str">
        <f>'Pivot MRIP 11"'!B988</f>
        <v>1104420140617009</v>
      </c>
      <c r="C985">
        <f>'Pivot MRIP 11"'!C988</f>
        <v>481.08591689000002</v>
      </c>
      <c r="D985">
        <f>'Pivot MRIP 11"'!D988</f>
        <v>481.08591689000002</v>
      </c>
      <c r="E985">
        <f>'Pivot MRIP 11"'!E988</f>
        <v>0.84441310922369928</v>
      </c>
      <c r="F985">
        <f>'Pivot MRIP 11"'!F988</f>
        <v>1</v>
      </c>
      <c r="G985">
        <f>'Pivot MRIP 11"'!G988</f>
        <v>3.7742650208967693E-2</v>
      </c>
      <c r="H985">
        <f t="shared" si="67"/>
        <v>18.157457481639774</v>
      </c>
      <c r="I985">
        <f t="shared" si="68"/>
        <v>15.332395127668562</v>
      </c>
    </row>
    <row r="986" spans="1:9" x14ac:dyDescent="0.25">
      <c r="A986">
        <f>'Pivot MRIP 11"'!A989</f>
        <v>2014</v>
      </c>
      <c r="B986" t="str">
        <f>'Pivot MRIP 11"'!B989</f>
        <v>1104420140617010</v>
      </c>
      <c r="C986">
        <f>'Pivot MRIP 11"'!C989</f>
        <v>481.08591689000002</v>
      </c>
      <c r="D986">
        <f>'Pivot MRIP 11"'!D989</f>
        <v>481.08591689000002</v>
      </c>
      <c r="E986">
        <f>'Pivot MRIP 11"'!E989</f>
        <v>0.84441310922369939</v>
      </c>
      <c r="F986">
        <f>'Pivot MRIP 11"'!F989</f>
        <v>1</v>
      </c>
      <c r="G986">
        <f>'Pivot MRIP 11"'!G989</f>
        <v>2.516176680597846E-2</v>
      </c>
      <c r="H986">
        <f t="shared" si="67"/>
        <v>12.104971654426514</v>
      </c>
      <c r="I986">
        <f t="shared" si="68"/>
        <v>10.221596751779041</v>
      </c>
    </row>
    <row r="987" spans="1:9" x14ac:dyDescent="0.25">
      <c r="A987">
        <f>'Pivot MRIP 11"'!A990</f>
        <v>2014</v>
      </c>
      <c r="B987" t="str">
        <f>'Pivot MRIP 11"'!B990</f>
        <v>1104420140617011</v>
      </c>
      <c r="C987">
        <f>'Pivot MRIP 11"'!C990</f>
        <v>481.08591689000002</v>
      </c>
      <c r="D987">
        <f>'Pivot MRIP 11"'!D990</f>
        <v>481.08591689000002</v>
      </c>
      <c r="E987">
        <f>'Pivot MRIP 11"'!E990</f>
        <v>0.84441310922369928</v>
      </c>
      <c r="F987">
        <f>'Pivot MRIP 11"'!F990</f>
        <v>1</v>
      </c>
      <c r="G987">
        <f>'Pivot MRIP 11"'!G990</f>
        <v>3.7742650208967693E-2</v>
      </c>
      <c r="H987">
        <f t="shared" si="67"/>
        <v>18.157457481639774</v>
      </c>
      <c r="I987">
        <f t="shared" si="68"/>
        <v>15.332395127668562</v>
      </c>
    </row>
    <row r="988" spans="1:9" x14ac:dyDescent="0.25">
      <c r="A988">
        <f>'Pivot MRIP 11"'!A991</f>
        <v>2014</v>
      </c>
      <c r="B988" t="str">
        <f>'Pivot MRIP 11"'!B991</f>
        <v>1104420140622008</v>
      </c>
      <c r="C988">
        <f>'Pivot MRIP 11"'!C991</f>
        <v>519.03806625000004</v>
      </c>
      <c r="D988">
        <f>'Pivot MRIP 11"'!D991</f>
        <v>519.03806625000004</v>
      </c>
      <c r="E988">
        <f>'Pivot MRIP 11"'!E991</f>
        <v>0.84441310922369939</v>
      </c>
      <c r="F988">
        <f>'Pivot MRIP 11"'!F991</f>
        <v>2</v>
      </c>
      <c r="G988">
        <f>'Pivot MRIP 11"'!G991</f>
        <v>1.258088340298923E-2</v>
      </c>
      <c r="H988">
        <f t="shared" si="67"/>
        <v>6.5299573932042501</v>
      </c>
      <c r="I988">
        <f t="shared" si="68"/>
        <v>5.5139816254938836</v>
      </c>
    </row>
    <row r="989" spans="1:9" x14ac:dyDescent="0.25">
      <c r="A989">
        <f>'Pivot MRIP 11"'!A992</f>
        <v>2014</v>
      </c>
      <c r="B989" t="str">
        <f>'Pivot MRIP 11"'!B992</f>
        <v>1104420140622010</v>
      </c>
      <c r="C989">
        <f>'Pivot MRIP 11"'!C992</f>
        <v>1016.6403714000002</v>
      </c>
      <c r="D989">
        <f>'Pivot MRIP 11"'!D992</f>
        <v>1016.6403714000002</v>
      </c>
      <c r="E989">
        <f>'Pivot MRIP 11"'!E992</f>
        <v>0.84441310922369939</v>
      </c>
      <c r="F989">
        <f>'Pivot MRIP 11"'!F992</f>
        <v>18</v>
      </c>
      <c r="G989">
        <f>'Pivot MRIP 11"'!G992</f>
        <v>0.16355148423885998</v>
      </c>
      <c r="H989">
        <f t="shared" si="67"/>
        <v>166.27304167961589</v>
      </c>
      <c r="I989">
        <f t="shared" si="68"/>
        <v>140.40313610476622</v>
      </c>
    </row>
    <row r="990" spans="1:9" x14ac:dyDescent="0.25">
      <c r="A990">
        <f>'Pivot MRIP 11"'!A993</f>
        <v>2014</v>
      </c>
      <c r="B990" t="str">
        <f>'Pivot MRIP 11"'!B993</f>
        <v>1104420140622016</v>
      </c>
      <c r="C990">
        <f>'Pivot MRIP 11"'!C993</f>
        <v>1150.5371402000001</v>
      </c>
      <c r="D990">
        <f>'Pivot MRIP 11"'!D993</f>
        <v>1150.5371402000001</v>
      </c>
      <c r="E990">
        <f>'Pivot MRIP 11"'!E993</f>
        <v>0.84441310922369939</v>
      </c>
      <c r="F990">
        <f>'Pivot MRIP 11"'!F993</f>
        <v>4</v>
      </c>
      <c r="G990">
        <f>'Pivot MRIP 11"'!G993</f>
        <v>0.37742650208967687</v>
      </c>
      <c r="H990">
        <f t="shared" si="67"/>
        <v>434.2432083499462</v>
      </c>
      <c r="I990">
        <f t="shared" si="68"/>
        <v>366.68065772205279</v>
      </c>
    </row>
    <row r="991" spans="1:9" x14ac:dyDescent="0.25">
      <c r="A991">
        <f>'Pivot MRIP 11"'!A994</f>
        <v>2014</v>
      </c>
      <c r="B991" t="str">
        <f>'Pivot MRIP 11"'!B994</f>
        <v>1104420140624001</v>
      </c>
      <c r="C991">
        <f>'Pivot MRIP 11"'!C994</f>
        <v>81.536043945000003</v>
      </c>
      <c r="D991">
        <f>'Pivot MRIP 11"'!D994</f>
        <v>81.536043945000003</v>
      </c>
      <c r="E991">
        <f>'Pivot MRIP 11"'!E994</f>
        <v>0.84441310922369939</v>
      </c>
      <c r="F991">
        <f>'Pivot MRIP 11"'!F994</f>
        <v>1</v>
      </c>
      <c r="G991">
        <f>'Pivot MRIP 11"'!G994</f>
        <v>2.516176680597846E-2</v>
      </c>
      <c r="H991">
        <f t="shared" si="67"/>
        <v>2.0515909240261019</v>
      </c>
      <c r="I991">
        <f t="shared" si="68"/>
        <v>1.7323902710120032</v>
      </c>
    </row>
    <row r="992" spans="1:9" x14ac:dyDescent="0.25">
      <c r="A992">
        <f>'Pivot MRIP 11"'!A995</f>
        <v>2014</v>
      </c>
      <c r="B992" t="str">
        <f>'Pivot MRIP 11"'!B995</f>
        <v>1104420140629011</v>
      </c>
      <c r="C992">
        <f>'Pivot MRIP 11"'!C995</f>
        <v>475.23129649999998</v>
      </c>
      <c r="D992">
        <f>'Pivot MRIP 11"'!D995</f>
        <v>475.23129649999998</v>
      </c>
      <c r="E992">
        <f>'Pivot MRIP 11"'!E995</f>
        <v>0.84441310922369939</v>
      </c>
      <c r="F992">
        <f>'Pivot MRIP 11"'!F995</f>
        <v>4</v>
      </c>
      <c r="G992">
        <f>'Pivot MRIP 11"'!G995</f>
        <v>2.516176680597846E-2</v>
      </c>
      <c r="H992">
        <f t="shared" si="67"/>
        <v>11.957659061435807</v>
      </c>
      <c r="I992">
        <f t="shared" si="68"/>
        <v>10.097204067103952</v>
      </c>
    </row>
    <row r="993" spans="1:9" x14ac:dyDescent="0.25">
      <c r="A993">
        <f>'Pivot MRIP 11"'!A996</f>
        <v>2014</v>
      </c>
      <c r="B993" t="str">
        <f>'Pivot MRIP 11"'!B996</f>
        <v>1104420140713007</v>
      </c>
      <c r="C993">
        <f>'Pivot MRIP 11"'!C996</f>
        <v>28.280131374</v>
      </c>
      <c r="D993">
        <f>'Pivot MRIP 11"'!D996</f>
        <v>28.280131374</v>
      </c>
      <c r="E993">
        <f>'Pivot MRIP 11"'!E996</f>
        <v>0.84441310922369939</v>
      </c>
      <c r="F993">
        <f>'Pivot MRIP 11"'!F996</f>
        <v>1</v>
      </c>
      <c r="G993">
        <f>'Pivot MRIP 11"'!G996</f>
        <v>1.258088340298923E-2</v>
      </c>
      <c r="H993">
        <f t="shared" si="67"/>
        <v>0.35578903543751161</v>
      </c>
      <c r="I993">
        <f t="shared" si="68"/>
        <v>0.30043292564149016</v>
      </c>
    </row>
    <row r="994" spans="1:9" x14ac:dyDescent="0.25">
      <c r="A994">
        <f>'Pivot MRIP 11"'!A997</f>
        <v>2014</v>
      </c>
      <c r="B994" t="str">
        <f>'Pivot MRIP 11"'!B997</f>
        <v>1104420140718001</v>
      </c>
      <c r="C994">
        <f>'Pivot MRIP 11"'!C997</f>
        <v>527.42220686999997</v>
      </c>
      <c r="D994">
        <f>'Pivot MRIP 11"'!D997</f>
        <v>527.42220686999997</v>
      </c>
      <c r="E994">
        <f>'Pivot MRIP 11"'!E997</f>
        <v>0.84441310922369939</v>
      </c>
      <c r="F994">
        <f>'Pivot MRIP 11"'!F997</f>
        <v>5</v>
      </c>
      <c r="G994">
        <f>'Pivot MRIP 11"'!G997</f>
        <v>1.258088340298923E-2</v>
      </c>
      <c r="H994">
        <f t="shared" si="67"/>
        <v>6.6354372887787347</v>
      </c>
      <c r="I994">
        <f t="shared" si="68"/>
        <v>5.6030502320765256</v>
      </c>
    </row>
    <row r="995" spans="1:9" x14ac:dyDescent="0.25">
      <c r="A995">
        <f>'Pivot MRIP 11"'!A998</f>
        <v>2014</v>
      </c>
      <c r="B995" t="str">
        <f>'Pivot MRIP 11"'!B998</f>
        <v>1104420140726002</v>
      </c>
      <c r="C995">
        <f>'Pivot MRIP 11"'!C998</f>
        <v>1071.5209791</v>
      </c>
      <c r="D995">
        <f>'Pivot MRIP 11"'!D998</f>
        <v>1071.5209791</v>
      </c>
      <c r="E995">
        <f>'Pivot MRIP 11"'!E998</f>
        <v>0.84441310922369939</v>
      </c>
      <c r="F995">
        <f>'Pivot MRIP 11"'!F998</f>
        <v>2</v>
      </c>
      <c r="G995">
        <f>'Pivot MRIP 11"'!G998</f>
        <v>1.258088340298923E-2</v>
      </c>
      <c r="H995">
        <f t="shared" si="67"/>
        <v>13.480680501913959</v>
      </c>
      <c r="I995">
        <f t="shared" si="68"/>
        <v>11.383263337072467</v>
      </c>
    </row>
    <row r="996" spans="1:9" x14ac:dyDescent="0.25">
      <c r="A996">
        <f>'Pivot MRIP 11"'!A999</f>
        <v>2014</v>
      </c>
      <c r="B996" t="str">
        <f>'Pivot MRIP 11"'!B999</f>
        <v>1104420140726013</v>
      </c>
      <c r="C996">
        <f>'Pivot MRIP 11"'!C999</f>
        <v>550.85634617000005</v>
      </c>
      <c r="D996">
        <f>'Pivot MRIP 11"'!D999</f>
        <v>550.85634617000005</v>
      </c>
      <c r="E996">
        <f>'Pivot MRIP 11"'!E999</f>
        <v>0.84441310922369939</v>
      </c>
      <c r="F996">
        <f>'Pivot MRIP 11"'!F999</f>
        <v>1</v>
      </c>
      <c r="G996">
        <f>'Pivot MRIP 11"'!G999</f>
        <v>0.18871325104483844</v>
      </c>
      <c r="H996">
        <f t="shared" si="67"/>
        <v>103.95389194442164</v>
      </c>
      <c r="I996">
        <f t="shared" si="68"/>
        <v>87.780029112693555</v>
      </c>
    </row>
    <row r="997" spans="1:9" x14ac:dyDescent="0.25">
      <c r="A997">
        <f>'Pivot MRIP 11"'!A1000</f>
        <v>2014</v>
      </c>
      <c r="B997" t="str">
        <f>'Pivot MRIP 11"'!B1000</f>
        <v>1104420140727008</v>
      </c>
      <c r="C997">
        <f>'Pivot MRIP 11"'!C1000</f>
        <v>341.71976036000001</v>
      </c>
      <c r="D997">
        <f>'Pivot MRIP 11"'!D1000</f>
        <v>341.71976036000001</v>
      </c>
      <c r="E997">
        <f>'Pivot MRIP 11"'!E1000</f>
        <v>0.84441310922369928</v>
      </c>
      <c r="F997">
        <f>'Pivot MRIP 11"'!F1000</f>
        <v>1</v>
      </c>
      <c r="G997">
        <f>'Pivot MRIP 11"'!G1000</f>
        <v>7.5485300417935386E-2</v>
      </c>
      <c r="H997">
        <f t="shared" si="67"/>
        <v>25.794818769519487</v>
      </c>
      <c r="I997">
        <f t="shared" si="68"/>
        <v>21.781483119031787</v>
      </c>
    </row>
    <row r="998" spans="1:9" x14ac:dyDescent="0.25">
      <c r="A998">
        <f>'Pivot MRIP 11"'!A1001</f>
        <v>2014</v>
      </c>
      <c r="B998" t="str">
        <f>'Pivot MRIP 11"'!B1001</f>
        <v>1104420140805003</v>
      </c>
      <c r="C998">
        <f>'Pivot MRIP 11"'!C1001</f>
        <v>334.46262503000003</v>
      </c>
      <c r="D998">
        <f>'Pivot MRIP 11"'!D1001</f>
        <v>334.46262503000003</v>
      </c>
      <c r="E998">
        <f>'Pivot MRIP 11"'!E1001</f>
        <v>0.84441310922369939</v>
      </c>
      <c r="F998">
        <f>'Pivot MRIP 11"'!F1001</f>
        <v>2</v>
      </c>
      <c r="G998">
        <f>'Pivot MRIP 11"'!G1001</f>
        <v>2.516176680597846E-2</v>
      </c>
      <c r="H998">
        <f t="shared" si="67"/>
        <v>8.4156705763202755</v>
      </c>
      <c r="I998">
        <f t="shared" si="68"/>
        <v>7.1063025575530059</v>
      </c>
    </row>
    <row r="999" spans="1:9" x14ac:dyDescent="0.25">
      <c r="A999">
        <f>'Pivot MRIP 11"'!A1002</f>
        <v>2014</v>
      </c>
      <c r="B999" t="str">
        <f>'Pivot MRIP 11"'!B1002</f>
        <v>1104420140809003</v>
      </c>
      <c r="C999">
        <f>'Pivot MRIP 11"'!C1002</f>
        <v>111.95045559</v>
      </c>
      <c r="D999">
        <f>'Pivot MRIP 11"'!D1002</f>
        <v>111.95045559</v>
      </c>
      <c r="E999">
        <f>'Pivot MRIP 11"'!E1002</f>
        <v>0.84441310922369939</v>
      </c>
      <c r="F999">
        <f>'Pivot MRIP 11"'!F1002</f>
        <v>1</v>
      </c>
      <c r="G999">
        <f>'Pivot MRIP 11"'!G1002</f>
        <v>1.258088340298923E-2</v>
      </c>
      <c r="H999">
        <f t="shared" si="67"/>
        <v>1.4084356286893138</v>
      </c>
      <c r="I999">
        <f t="shared" si="68"/>
        <v>1.1893015083629792</v>
      </c>
    </row>
    <row r="1000" spans="1:9" x14ac:dyDescent="0.25">
      <c r="A1000">
        <f>'Pivot MRIP 11"'!A1003</f>
        <v>2014</v>
      </c>
      <c r="B1000" t="str">
        <f>'Pivot MRIP 11"'!B1003</f>
        <v>1104420140814009</v>
      </c>
      <c r="C1000">
        <f>'Pivot MRIP 11"'!C1003</f>
        <v>73.681739139000001</v>
      </c>
      <c r="D1000">
        <f>'Pivot MRIP 11"'!D1003</f>
        <v>73.681739139000001</v>
      </c>
      <c r="E1000">
        <f>'Pivot MRIP 11"'!E1003</f>
        <v>0.84441310922369928</v>
      </c>
      <c r="F1000">
        <f>'Pivot MRIP 11"'!F1003</f>
        <v>1</v>
      </c>
      <c r="G1000">
        <f>'Pivot MRIP 11"'!G1003</f>
        <v>8.8066183820924612E-2</v>
      </c>
      <c r="H1000">
        <f t="shared" si="67"/>
        <v>6.4888695832605894</v>
      </c>
      <c r="I1000">
        <f t="shared" si="68"/>
        <v>5.4792865401481636</v>
      </c>
    </row>
    <row r="1001" spans="1:9" x14ac:dyDescent="0.25">
      <c r="A1001">
        <f>'Pivot MRIP 11"'!A1004</f>
        <v>2014</v>
      </c>
      <c r="B1001" t="str">
        <f>'Pivot MRIP 11"'!B1004</f>
        <v>1104420140814010</v>
      </c>
      <c r="C1001">
        <f>'Pivot MRIP 11"'!C1004</f>
        <v>73.681739139000001</v>
      </c>
      <c r="D1001">
        <f>'Pivot MRIP 11"'!D1004</f>
        <v>73.681739139000001</v>
      </c>
      <c r="E1001">
        <f>'Pivot MRIP 11"'!E1004</f>
        <v>0.84441310922369928</v>
      </c>
      <c r="F1001">
        <f>'Pivot MRIP 11"'!F1004</f>
        <v>1</v>
      </c>
      <c r="G1001">
        <f>'Pivot MRIP 11"'!G1004</f>
        <v>7.5485300417935386E-2</v>
      </c>
      <c r="H1001">
        <f t="shared" si="67"/>
        <v>5.5618882142233632</v>
      </c>
      <c r="I1001">
        <f t="shared" si="68"/>
        <v>4.6965313201269989</v>
      </c>
    </row>
    <row r="1002" spans="1:9" x14ac:dyDescent="0.25">
      <c r="A1002">
        <f>'Pivot MRIP 11"'!A1005</f>
        <v>2014</v>
      </c>
      <c r="B1002" t="str">
        <f>'Pivot MRIP 11"'!B1005</f>
        <v>1104420140816010</v>
      </c>
      <c r="C1002">
        <f>'Pivot MRIP 11"'!C1005</f>
        <v>380.55009789000002</v>
      </c>
      <c r="D1002">
        <f>'Pivot MRIP 11"'!D1005</f>
        <v>380.55009789000002</v>
      </c>
      <c r="E1002">
        <f>'Pivot MRIP 11"'!E1005</f>
        <v>0.84441310922369928</v>
      </c>
      <c r="F1002">
        <f>'Pivot MRIP 11"'!F1005</f>
        <v>1</v>
      </c>
      <c r="G1002">
        <f>'Pivot MRIP 11"'!G1005</f>
        <v>3.7742650208967693E-2</v>
      </c>
      <c r="H1002">
        <f t="shared" si="67"/>
        <v>14.362969231650686</v>
      </c>
      <c r="I1002">
        <f t="shared" si="68"/>
        <v>12.128279506582482</v>
      </c>
    </row>
    <row r="1003" spans="1:9" x14ac:dyDescent="0.25">
      <c r="A1003">
        <f>'Pivot MRIP 11"'!A1006</f>
        <v>2014</v>
      </c>
      <c r="B1003" t="str">
        <f>'Pivot MRIP 11"'!B1006</f>
        <v>1104420140817003</v>
      </c>
      <c r="C1003">
        <f>'Pivot MRIP 11"'!C1006</f>
        <v>387.32589942999999</v>
      </c>
      <c r="D1003">
        <f>'Pivot MRIP 11"'!D1006</f>
        <v>387.32589942999999</v>
      </c>
      <c r="E1003">
        <f>'Pivot MRIP 11"'!E1006</f>
        <v>0.84441310922369939</v>
      </c>
      <c r="F1003">
        <f>'Pivot MRIP 11"'!F1006</f>
        <v>6</v>
      </c>
      <c r="G1003">
        <f>'Pivot MRIP 11"'!G1006</f>
        <v>5.0323533611956919E-2</v>
      </c>
      <c r="H1003">
        <f t="shared" si="67"/>
        <v>19.49160791874705</v>
      </c>
      <c r="I1003">
        <f t="shared" si="68"/>
        <v>16.458969246438478</v>
      </c>
    </row>
    <row r="1004" spans="1:9" x14ac:dyDescent="0.25">
      <c r="A1004">
        <f>'Pivot MRIP 11"'!A1007</f>
        <v>2014</v>
      </c>
      <c r="B1004" t="str">
        <f>'Pivot MRIP 11"'!B1007</f>
        <v>1104420140817008</v>
      </c>
      <c r="C1004">
        <f>'Pivot MRIP 11"'!C1007</f>
        <v>387.32589942999999</v>
      </c>
      <c r="D1004">
        <f>'Pivot MRIP 11"'!D1007</f>
        <v>387.32589942999999</v>
      </c>
      <c r="E1004">
        <f>'Pivot MRIP 11"'!E1007</f>
        <v>0.84441310922369939</v>
      </c>
      <c r="F1004">
        <f>'Pivot MRIP 11"'!F1007</f>
        <v>16</v>
      </c>
      <c r="G1004">
        <f>'Pivot MRIP 11"'!G1007</f>
        <v>0.11322795062690307</v>
      </c>
      <c r="H1004">
        <f t="shared" si="67"/>
        <v>43.856117817180859</v>
      </c>
      <c r="I1004">
        <f t="shared" si="68"/>
        <v>37.032680804486567</v>
      </c>
    </row>
    <row r="1005" spans="1:9" x14ac:dyDescent="0.25">
      <c r="A1005">
        <f>'Pivot MRIP 11"'!A1008</f>
        <v>2014</v>
      </c>
      <c r="B1005" t="str">
        <f>'Pivot MRIP 11"'!B1008</f>
        <v>1104420140817012</v>
      </c>
      <c r="C1005">
        <f>'Pivot MRIP 11"'!C1008</f>
        <v>387.32589942999999</v>
      </c>
      <c r="D1005">
        <f>'Pivot MRIP 11"'!D1008</f>
        <v>387.32589942999999</v>
      </c>
      <c r="E1005">
        <f>'Pivot MRIP 11"'!E1008</f>
        <v>0.84441310922369928</v>
      </c>
      <c r="F1005">
        <f>'Pivot MRIP 11"'!F1008</f>
        <v>6</v>
      </c>
      <c r="G1005">
        <f>'Pivot MRIP 11"'!G1008</f>
        <v>3.7742650208967693E-2</v>
      </c>
      <c r="H1005">
        <f t="shared" si="67"/>
        <v>14.618705939060289</v>
      </c>
      <c r="I1005">
        <f t="shared" si="68"/>
        <v>12.344226934828857</v>
      </c>
    </row>
    <row r="1006" spans="1:9" x14ac:dyDescent="0.25">
      <c r="A1006">
        <f>'Pivot MRIP 11"'!A1009</f>
        <v>2014</v>
      </c>
      <c r="B1006" t="str">
        <f>'Pivot MRIP 11"'!B1009</f>
        <v>1104420140820001</v>
      </c>
      <c r="C1006">
        <f>'Pivot MRIP 11"'!C1009</f>
        <v>6.9572870229000001</v>
      </c>
      <c r="D1006">
        <f>'Pivot MRIP 11"'!D1009</f>
        <v>6.9572870229000001</v>
      </c>
      <c r="E1006">
        <f>'Pivot MRIP 11"'!E1009</f>
        <v>0.84441310922369939</v>
      </c>
      <c r="F1006">
        <f>'Pivot MRIP 11"'!F1009</f>
        <v>18</v>
      </c>
      <c r="G1006">
        <f>'Pivot MRIP 11"'!G1009</f>
        <v>5.0323533611956919E-2</v>
      </c>
      <c r="H1006">
        <f t="shared" si="67"/>
        <v>0.35011526734493986</v>
      </c>
      <c r="I1006">
        <f t="shared" si="68"/>
        <v>0.29564192148542739</v>
      </c>
    </row>
    <row r="1007" spans="1:9" x14ac:dyDescent="0.25">
      <c r="A1007">
        <f>'Pivot MRIP 11"'!A1010</f>
        <v>2014</v>
      </c>
      <c r="B1007" t="str">
        <f>'Pivot MRIP 11"'!B1010</f>
        <v>1104420140820010</v>
      </c>
      <c r="C1007">
        <f>'Pivot MRIP 11"'!C1010</f>
        <v>6.9572870229000001</v>
      </c>
      <c r="D1007">
        <f>'Pivot MRIP 11"'!D1010</f>
        <v>6.9572870229000001</v>
      </c>
      <c r="E1007">
        <f>'Pivot MRIP 11"'!E1010</f>
        <v>0.84441310922369928</v>
      </c>
      <c r="F1007">
        <f>'Pivot MRIP 11"'!F1010</f>
        <v>9</v>
      </c>
      <c r="G1007">
        <f>'Pivot MRIP 11"'!G1010</f>
        <v>0.13838971743288153</v>
      </c>
      <c r="H1007">
        <f t="shared" si="67"/>
        <v>0.96281698519858461</v>
      </c>
      <c r="I1007">
        <f t="shared" si="68"/>
        <v>0.81301528408492529</v>
      </c>
    </row>
    <row r="1008" spans="1:9" x14ac:dyDescent="0.25">
      <c r="A1008">
        <f>'Pivot MRIP 11"'!A1011</f>
        <v>2014</v>
      </c>
      <c r="B1008" t="str">
        <f>'Pivot MRIP 11"'!B1011</f>
        <v>1104420140828002</v>
      </c>
      <c r="C1008">
        <f>'Pivot MRIP 11"'!C1011</f>
        <v>189.76583681</v>
      </c>
      <c r="D1008">
        <f>'Pivot MRIP 11"'!D1011</f>
        <v>189.76583681</v>
      </c>
      <c r="E1008">
        <f>'Pivot MRIP 11"'!E1011</f>
        <v>0.84441310922369939</v>
      </c>
      <c r="F1008">
        <f>'Pivot MRIP 11"'!F1011</f>
        <v>1</v>
      </c>
      <c r="G1008">
        <f>'Pivot MRIP 11"'!G1011</f>
        <v>2.516176680597846E-2</v>
      </c>
      <c r="H1008">
        <f t="shared" si="67"/>
        <v>4.774843733554583</v>
      </c>
      <c r="I1008">
        <f t="shared" si="68"/>
        <v>4.0319406431081228</v>
      </c>
    </row>
    <row r="1009" spans="1:9" x14ac:dyDescent="0.25">
      <c r="A1009">
        <f>'Pivot MRIP 11"'!A1012</f>
        <v>2014</v>
      </c>
      <c r="B1009" t="str">
        <f>'Pivot MRIP 11"'!B1012</f>
        <v>1104420140828005</v>
      </c>
      <c r="C1009">
        <f>'Pivot MRIP 11"'!C1012</f>
        <v>189.76583681</v>
      </c>
      <c r="D1009">
        <f>'Pivot MRIP 11"'!D1012</f>
        <v>189.76583681</v>
      </c>
      <c r="E1009">
        <f>'Pivot MRIP 11"'!E1012</f>
        <v>1.579484215353572</v>
      </c>
      <c r="F1009">
        <f>'Pivot MRIP 11"'!F1012</f>
        <v>4</v>
      </c>
      <c r="G1009">
        <f>'Pivot MRIP 11"'!G1012</f>
        <v>1.1006470672239137</v>
      </c>
      <c r="H1009">
        <f t="shared" si="67"/>
        <v>208.8652117442183</v>
      </c>
      <c r="I1009">
        <f t="shared" si="68"/>
        <v>329.89930508647433</v>
      </c>
    </row>
    <row r="1010" spans="1:9" x14ac:dyDescent="0.25">
      <c r="A1010">
        <f>'Pivot MRIP 11"'!A1013</f>
        <v>2014</v>
      </c>
      <c r="B1010" t="str">
        <f>'Pivot MRIP 11"'!B1013</f>
        <v>1104420140907001</v>
      </c>
      <c r="C1010">
        <f>'Pivot MRIP 11"'!C1013</f>
        <v>1281.6433915</v>
      </c>
      <c r="D1010">
        <f>'Pivot MRIP 11"'!D1013</f>
        <v>1281.6433915</v>
      </c>
      <c r="E1010">
        <f>'Pivot MRIP 11"'!E1013</f>
        <v>0.84441310922369928</v>
      </c>
      <c r="F1010">
        <f>'Pivot MRIP 11"'!F1013</f>
        <v>4</v>
      </c>
      <c r="G1010">
        <f>'Pivot MRIP 11"'!G1013</f>
        <v>7.5485300417935386E-2</v>
      </c>
      <c r="H1010">
        <f t="shared" si="67"/>
        <v>96.745236436039079</v>
      </c>
      <c r="I1010">
        <f t="shared" si="68"/>
        <v>81.692945901537684</v>
      </c>
    </row>
    <row r="1011" spans="1:9" x14ac:dyDescent="0.25">
      <c r="A1011">
        <f>'Pivot MRIP 11"'!A1014</f>
        <v>2014</v>
      </c>
      <c r="B1011" t="str">
        <f>'Pivot MRIP 11"'!B1014</f>
        <v>1104420140918007</v>
      </c>
      <c r="C1011">
        <f>'Pivot MRIP 11"'!C1014</f>
        <v>124.34784873</v>
      </c>
      <c r="D1011">
        <f>'Pivot MRIP 11"'!D1014</f>
        <v>124.34784873</v>
      </c>
      <c r="E1011">
        <f>'Pivot MRIP 11"'!E1014</f>
        <v>0.84441310922369939</v>
      </c>
      <c r="F1011">
        <f>'Pivot MRIP 11"'!F1014</f>
        <v>1</v>
      </c>
      <c r="G1011">
        <f>'Pivot MRIP 11"'!G1014</f>
        <v>1.258088340298923E-2</v>
      </c>
      <c r="H1011">
        <f t="shared" si="67"/>
        <v>1.5644057862846723</v>
      </c>
      <c r="I1011">
        <f t="shared" si="68"/>
        <v>1.3210047540841863</v>
      </c>
    </row>
    <row r="1012" spans="1:9" x14ac:dyDescent="0.25">
      <c r="A1012">
        <f>'Pivot MRIP 11"'!A1015</f>
        <v>2014</v>
      </c>
      <c r="B1012" t="str">
        <f>'Pivot MRIP 11"'!B1015</f>
        <v>1104420140922001</v>
      </c>
      <c r="C1012">
        <f>'Pivot MRIP 11"'!C1015</f>
        <v>121.99296997</v>
      </c>
      <c r="D1012">
        <f>'Pivot MRIP 11"'!D1015</f>
        <v>121.99296997</v>
      </c>
      <c r="E1012">
        <f>'Pivot MRIP 11"'!E1015</f>
        <v>0.84441310922369939</v>
      </c>
      <c r="F1012">
        <f>'Pivot MRIP 11"'!F1015</f>
        <v>1</v>
      </c>
      <c r="G1012">
        <f>'Pivot MRIP 11"'!G1015</f>
        <v>2.516176680597846E-2</v>
      </c>
      <c r="H1012">
        <f t="shared" si="67"/>
        <v>3.0695586623538733</v>
      </c>
      <c r="I1012">
        <f t="shared" si="68"/>
        <v>2.5919755740227739</v>
      </c>
    </row>
    <row r="1013" spans="1:9" x14ac:dyDescent="0.25">
      <c r="A1013">
        <f>'Pivot MRIP 11"'!A1016</f>
        <v>2014</v>
      </c>
      <c r="B1013" t="str">
        <f>'Pivot MRIP 11"'!B1016</f>
        <v>1104420140923004</v>
      </c>
      <c r="C1013">
        <f>'Pivot MRIP 11"'!C1016</f>
        <v>136.91912303999999</v>
      </c>
      <c r="D1013">
        <f>'Pivot MRIP 11"'!D1016</f>
        <v>136.91912303999999</v>
      </c>
      <c r="E1013">
        <f>'Pivot MRIP 11"'!E1016</f>
        <v>0.84441310922369928</v>
      </c>
      <c r="F1013">
        <f>'Pivot MRIP 11"'!F1016</f>
        <v>1</v>
      </c>
      <c r="G1013">
        <f>'Pivot MRIP 11"'!G1016</f>
        <v>7.5485300417935386E-2</v>
      </c>
      <c r="H1013">
        <f t="shared" si="67"/>
        <v>10.335381135634657</v>
      </c>
      <c r="I1013">
        <f t="shared" si="68"/>
        <v>8.7273313197532296</v>
      </c>
    </row>
    <row r="1014" spans="1:9" x14ac:dyDescent="0.25">
      <c r="A1014">
        <f>'Pivot MRIP 11"'!A1017</f>
        <v>2014</v>
      </c>
      <c r="B1014" t="str">
        <f>'Pivot MRIP 11"'!B1017</f>
        <v>1104420140923006</v>
      </c>
      <c r="C1014">
        <f>'Pivot MRIP 11"'!C1017</f>
        <v>255.40587291</v>
      </c>
      <c r="D1014">
        <f>'Pivot MRIP 11"'!D1017</f>
        <v>255.40587291</v>
      </c>
      <c r="E1014">
        <f>'Pivot MRIP 11"'!E1017</f>
        <v>0.84441310922369939</v>
      </c>
      <c r="F1014">
        <f>'Pivot MRIP 11"'!F1017</f>
        <v>3</v>
      </c>
      <c r="G1014">
        <f>'Pivot MRIP 11"'!G1017</f>
        <v>2.516176680597846E-2</v>
      </c>
      <c r="H1014">
        <f t="shared" si="67"/>
        <v>6.4264630150387907</v>
      </c>
      <c r="I1014">
        <f t="shared" si="68"/>
        <v>5.4265896158400144</v>
      </c>
    </row>
    <row r="1015" spans="1:9" x14ac:dyDescent="0.25">
      <c r="A1015">
        <f>'Pivot MRIP 11"'!A1018</f>
        <v>2014</v>
      </c>
      <c r="B1015" t="str">
        <f>'Pivot MRIP 11"'!B1018</f>
        <v>1104420140923008</v>
      </c>
      <c r="C1015">
        <f>'Pivot MRIP 11"'!C1018</f>
        <v>196.16249798000001</v>
      </c>
      <c r="D1015">
        <f>'Pivot MRIP 11"'!D1018</f>
        <v>196.16249798000001</v>
      </c>
      <c r="E1015">
        <f>'Pivot MRIP 11"'!E1018</f>
        <v>0.84441310922369939</v>
      </c>
      <c r="F1015">
        <f>'Pivot MRIP 11"'!F1018</f>
        <v>2</v>
      </c>
      <c r="G1015">
        <f>'Pivot MRIP 11"'!G1018</f>
        <v>5.0323533611956919E-2</v>
      </c>
      <c r="H1015">
        <f t="shared" si="67"/>
        <v>9.871590060501962</v>
      </c>
      <c r="I1015">
        <f t="shared" si="68"/>
        <v>8.3357000559702286</v>
      </c>
    </row>
    <row r="1016" spans="1:9" x14ac:dyDescent="0.25">
      <c r="A1016">
        <f>'Pivot MRIP 11"'!A1019</f>
        <v>2014</v>
      </c>
      <c r="B1016" t="str">
        <f>'Pivot MRIP 11"'!B1019</f>
        <v>1104420141001002</v>
      </c>
      <c r="C1016">
        <f>'Pivot MRIP 11"'!C1019</f>
        <v>168.29079712000001</v>
      </c>
      <c r="D1016">
        <f>'Pivot MRIP 11"'!D1019</f>
        <v>168.29079712000001</v>
      </c>
      <c r="E1016">
        <f>'Pivot MRIP 11"'!E1019</f>
        <v>0.84441310922369939</v>
      </c>
      <c r="F1016">
        <f>'Pivot MRIP 11"'!F1019</f>
        <v>4</v>
      </c>
      <c r="G1016">
        <f>'Pivot MRIP 11"'!G1019</f>
        <v>5.0323533611956919E-2</v>
      </c>
      <c r="H1016">
        <f t="shared" si="67"/>
        <v>8.4689875854513428</v>
      </c>
      <c r="I1016">
        <f t="shared" si="68"/>
        <v>7.1513241390078788</v>
      </c>
    </row>
    <row r="1017" spans="1:9" x14ac:dyDescent="0.25">
      <c r="A1017">
        <f>'Pivot MRIP 11"'!A1020</f>
        <v>2014</v>
      </c>
      <c r="B1017" t="str">
        <f>'Pivot MRIP 11"'!B1020</f>
        <v>1104420141004001</v>
      </c>
      <c r="C1017">
        <f>'Pivot MRIP 11"'!C1020</f>
        <v>140.66216231999999</v>
      </c>
      <c r="D1017">
        <f>'Pivot MRIP 11"'!D1020</f>
        <v>140.66216231999999</v>
      </c>
      <c r="E1017">
        <f>'Pivot MRIP 11"'!E1020</f>
        <v>0.84441310922369939</v>
      </c>
      <c r="F1017">
        <f>'Pivot MRIP 11"'!F1020</f>
        <v>1</v>
      </c>
      <c r="G1017">
        <f>'Pivot MRIP 11"'!G1020</f>
        <v>1.258088340298923E-2</v>
      </c>
      <c r="H1017">
        <f t="shared" si="67"/>
        <v>1.769654263360265</v>
      </c>
      <c r="I1017">
        <f t="shared" si="68"/>
        <v>1.4943192587750167</v>
      </c>
    </row>
    <row r="1018" spans="1:9" x14ac:dyDescent="0.25">
      <c r="A1018">
        <f>'Pivot MRIP 11"'!A1021</f>
        <v>2014</v>
      </c>
      <c r="B1018" t="str">
        <f>'Pivot MRIP 11"'!B1021</f>
        <v>1104420141004004</v>
      </c>
      <c r="C1018">
        <f>'Pivot MRIP 11"'!C1021</f>
        <v>140.66216231999999</v>
      </c>
      <c r="D1018">
        <f>'Pivot MRIP 11"'!D1021</f>
        <v>140.66216231999999</v>
      </c>
      <c r="E1018">
        <f>'Pivot MRIP 11"'!E1021</f>
        <v>0.84441310922369939</v>
      </c>
      <c r="F1018">
        <f>'Pivot MRIP 11"'!F1021</f>
        <v>16</v>
      </c>
      <c r="G1018">
        <f>'Pivot MRIP 11"'!G1021</f>
        <v>5.0323533611956919E-2</v>
      </c>
      <c r="H1018">
        <f t="shared" si="67"/>
        <v>7.07861705344106</v>
      </c>
      <c r="I1018">
        <f t="shared" si="68"/>
        <v>5.9772770351000668</v>
      </c>
    </row>
    <row r="1019" spans="1:9" x14ac:dyDescent="0.25">
      <c r="A1019">
        <f>'Pivot MRIP 11"'!A1022</f>
        <v>2014</v>
      </c>
      <c r="B1019" t="str">
        <f>'Pivot MRIP 11"'!B1022</f>
        <v>1104420141007012</v>
      </c>
      <c r="C1019">
        <f>'Pivot MRIP 11"'!C1022</f>
        <v>258.34751968</v>
      </c>
      <c r="D1019">
        <f>'Pivot MRIP 11"'!D1022</f>
        <v>258.34751968</v>
      </c>
      <c r="E1019">
        <f>'Pivot MRIP 11"'!E1022</f>
        <v>0.84441310922369939</v>
      </c>
      <c r="F1019">
        <f>'Pivot MRIP 11"'!F1022</f>
        <v>1</v>
      </c>
      <c r="G1019">
        <f>'Pivot MRIP 11"'!G1022</f>
        <v>0.12580883402989229</v>
      </c>
      <c r="H1019">
        <f t="shared" si="67"/>
        <v>32.502400225455453</v>
      </c>
      <c r="I1019">
        <f t="shared" si="68"/>
        <v>27.445452831609906</v>
      </c>
    </row>
    <row r="1020" spans="1:9" x14ac:dyDescent="0.25">
      <c r="A1020">
        <f>'Pivot MRIP 11"'!A1023</f>
        <v>2014</v>
      </c>
      <c r="B1020" t="str">
        <f>'Pivot MRIP 11"'!B1023</f>
        <v>1104420141011003</v>
      </c>
      <c r="C1020">
        <f>'Pivot MRIP 11"'!C1023</f>
        <v>622.34625229999995</v>
      </c>
      <c r="D1020">
        <f>'Pivot MRIP 11"'!D1023</f>
        <v>622.34625229999995</v>
      </c>
      <c r="E1020">
        <f>'Pivot MRIP 11"'!E1023</f>
        <v>0.84441310922369939</v>
      </c>
      <c r="F1020">
        <f>'Pivot MRIP 11"'!F1023</f>
        <v>1</v>
      </c>
      <c r="G1020">
        <f>'Pivot MRIP 11"'!G1023</f>
        <v>2.516176680597846E-2</v>
      </c>
      <c r="H1020">
        <f t="shared" si="67"/>
        <v>15.659331272947234</v>
      </c>
      <c r="I1020">
        <f t="shared" si="68"/>
        <v>13.222944608553284</v>
      </c>
    </row>
    <row r="1021" spans="1:9" x14ac:dyDescent="0.25">
      <c r="A1021">
        <f>'Pivot MRIP 11"'!A1024</f>
        <v>2014</v>
      </c>
      <c r="B1021" t="str">
        <f>'Pivot MRIP 11"'!B1024</f>
        <v>1104420141017012</v>
      </c>
      <c r="C1021">
        <f>'Pivot MRIP 11"'!C1024</f>
        <v>1715.2982870000003</v>
      </c>
      <c r="D1021">
        <f>'Pivot MRIP 11"'!D1024</f>
        <v>1715.2982870000003</v>
      </c>
      <c r="E1021">
        <f>'Pivot MRIP 11"'!E1024</f>
        <v>0.84441310922369928</v>
      </c>
      <c r="F1021">
        <f>'Pivot MRIP 11"'!F1024</f>
        <v>9</v>
      </c>
      <c r="G1021">
        <f>'Pivot MRIP 11"'!G1024</f>
        <v>3.7742650208967693E-2</v>
      </c>
      <c r="H1021">
        <f t="shared" si="67"/>
        <v>64.739903250282481</v>
      </c>
      <c r="I1021">
        <f t="shared" si="68"/>
        <v>54.667222994412505</v>
      </c>
    </row>
    <row r="1022" spans="1:9" x14ac:dyDescent="0.25">
      <c r="A1022">
        <f>'Pivot MRIP 11"'!A1025</f>
        <v>2014</v>
      </c>
      <c r="B1022" t="str">
        <f>'Pivot MRIP 11"'!B1025</f>
        <v>1104420141021006</v>
      </c>
      <c r="C1022">
        <f>'Pivot MRIP 11"'!C1025</f>
        <v>77.299460143999994</v>
      </c>
      <c r="D1022">
        <f>'Pivot MRIP 11"'!D1025</f>
        <v>77.299460143999994</v>
      </c>
      <c r="E1022">
        <f>'Pivot MRIP 11"'!E1025</f>
        <v>0.84441310922369928</v>
      </c>
      <c r="F1022">
        <f>'Pivot MRIP 11"'!F1025</f>
        <v>1</v>
      </c>
      <c r="G1022">
        <f>'Pivot MRIP 11"'!G1025</f>
        <v>3.7742650208967693E-2</v>
      </c>
      <c r="H1022">
        <f t="shared" si="67"/>
        <v>2.9174864855570313</v>
      </c>
      <c r="I1022">
        <f t="shared" si="68"/>
        <v>2.4635638343873358</v>
      </c>
    </row>
    <row r="1023" spans="1:9" x14ac:dyDescent="0.25">
      <c r="A1023">
        <f>'Pivot MRIP 11"'!A1026</f>
        <v>2014</v>
      </c>
      <c r="B1023" t="str">
        <f>'Pivot MRIP 11"'!B1026</f>
        <v>1104420141107003</v>
      </c>
      <c r="C1023">
        <f>'Pivot MRIP 11"'!C1026</f>
        <v>326.39694530999998</v>
      </c>
      <c r="D1023">
        <f>'Pivot MRIP 11"'!D1026</f>
        <v>326.39694530999998</v>
      </c>
      <c r="E1023">
        <f>'Pivot MRIP 11"'!E1026</f>
        <v>0.84441310922369939</v>
      </c>
      <c r="F1023">
        <f>'Pivot MRIP 11"'!F1026</f>
        <v>1</v>
      </c>
      <c r="G1023">
        <f>'Pivot MRIP 11"'!G1026</f>
        <v>1.258088340298923E-2</v>
      </c>
      <c r="H1023">
        <f t="shared" si="67"/>
        <v>4.1063619120369621</v>
      </c>
      <c r="I1023">
        <f t="shared" si="68"/>
        <v>3.4674658297409064</v>
      </c>
    </row>
    <row r="1024" spans="1:9" x14ac:dyDescent="0.25">
      <c r="A1024">
        <f>'Pivot MRIP 11"'!A1027</f>
        <v>2014</v>
      </c>
      <c r="B1024" t="str">
        <f>'Pivot MRIP 11"'!B1027</f>
        <v>1104420141129007</v>
      </c>
      <c r="C1024">
        <f>'Pivot MRIP 11"'!C1027</f>
        <v>1159.5542751999999</v>
      </c>
      <c r="D1024">
        <f>'Pivot MRIP 11"'!D1027</f>
        <v>1159.5542751999999</v>
      </c>
      <c r="E1024">
        <f>'Pivot MRIP 11"'!E1027</f>
        <v>1.9024233862488436</v>
      </c>
      <c r="F1024">
        <f>'Pivot MRIP 11"'!F1027</f>
        <v>3</v>
      </c>
      <c r="G1024">
        <f>'Pivot MRIP 11"'!G1027</f>
        <v>2.050323533611957</v>
      </c>
      <c r="H1024">
        <f t="shared" si="67"/>
        <v>2377.4614189429153</v>
      </c>
      <c r="I1024">
        <f t="shared" si="68"/>
        <v>4522.9382033013617</v>
      </c>
    </row>
    <row r="1025" spans="1:9" x14ac:dyDescent="0.25">
      <c r="A1025">
        <f>'Pivot MRIP 11"'!A1028</f>
        <v>2014</v>
      </c>
      <c r="B1025" t="str">
        <f>'Pivot MRIP 11"'!B1028</f>
        <v>1104820140601001</v>
      </c>
      <c r="C1025">
        <f>'Pivot MRIP 11"'!C1028</f>
        <v>99.746625651000002</v>
      </c>
      <c r="D1025">
        <f>'Pivot MRIP 11"'!D1028</f>
        <v>99.746625651000002</v>
      </c>
      <c r="E1025">
        <f>'Pivot MRIP 11"'!E1028</f>
        <v>0.84441310922369939</v>
      </c>
      <c r="F1025">
        <f>'Pivot MRIP 11"'!F1028</f>
        <v>1</v>
      </c>
      <c r="G1025">
        <f>'Pivot MRIP 11"'!G1028</f>
        <v>6.2904417014946146E-2</v>
      </c>
      <c r="H1025">
        <f t="shared" si="67"/>
        <v>6.2745033357842281</v>
      </c>
      <c r="I1025">
        <f t="shared" si="68"/>
        <v>5.2982728706040332</v>
      </c>
    </row>
    <row r="1026" spans="1:9" x14ac:dyDescent="0.25">
      <c r="A1026">
        <f>'Pivot MRIP 11"'!A1029</f>
        <v>2014</v>
      </c>
      <c r="B1026" t="str">
        <f>'Pivot MRIP 11"'!B1029</f>
        <v>1104820140601011</v>
      </c>
      <c r="C1026">
        <f>'Pivot MRIP 11"'!C1029</f>
        <v>99.746625651000002</v>
      </c>
      <c r="D1026">
        <f>'Pivot MRIP 11"'!D1029</f>
        <v>99.746625651000002</v>
      </c>
      <c r="E1026">
        <f>'Pivot MRIP 11"'!E1029</f>
        <v>0.84441310922369939</v>
      </c>
      <c r="F1026">
        <f>'Pivot MRIP 11"'!F1029</f>
        <v>16</v>
      </c>
      <c r="G1026">
        <f>'Pivot MRIP 11"'!G1029</f>
        <v>0.25161766805978458</v>
      </c>
      <c r="H1026">
        <f t="shared" ref="H1026:H1089" si="69">G1026*C1026</f>
        <v>25.098013343136913</v>
      </c>
      <c r="I1026">
        <f t="shared" ref="I1026:I1089" si="70">E1026*H1026</f>
        <v>21.193091482416133</v>
      </c>
    </row>
    <row r="1027" spans="1:9" x14ac:dyDescent="0.25">
      <c r="A1027">
        <f>'Pivot MRIP 11"'!A1030</f>
        <v>2014</v>
      </c>
      <c r="B1027" t="str">
        <f>'Pivot MRIP 11"'!B1030</f>
        <v>1104820140602003</v>
      </c>
      <c r="C1027">
        <f>'Pivot MRIP 11"'!C1030</f>
        <v>343.86661131</v>
      </c>
      <c r="D1027">
        <f>'Pivot MRIP 11"'!D1030</f>
        <v>343.86661131</v>
      </c>
      <c r="E1027">
        <f>'Pivot MRIP 11"'!E1030</f>
        <v>0.84441310922369939</v>
      </c>
      <c r="F1027">
        <f>'Pivot MRIP 11"'!F1030</f>
        <v>1</v>
      </c>
      <c r="G1027">
        <f>'Pivot MRIP 11"'!G1030</f>
        <v>1.258088340298923E-2</v>
      </c>
      <c r="H1027">
        <f t="shared" si="69"/>
        <v>4.3261457430721277</v>
      </c>
      <c r="I1027">
        <f t="shared" si="70"/>
        <v>3.6530541778624066</v>
      </c>
    </row>
    <row r="1028" spans="1:9" x14ac:dyDescent="0.25">
      <c r="A1028">
        <f>'Pivot MRIP 11"'!A1031</f>
        <v>2014</v>
      </c>
      <c r="B1028" t="str">
        <f>'Pivot MRIP 11"'!B1031</f>
        <v>1104820140602004</v>
      </c>
      <c r="C1028">
        <f>'Pivot MRIP 11"'!C1031</f>
        <v>494.89818788999997</v>
      </c>
      <c r="D1028">
        <f>'Pivot MRIP 11"'!D1031</f>
        <v>494.89818788999997</v>
      </c>
      <c r="E1028">
        <f>'Pivot MRIP 11"'!E1031</f>
        <v>0.84441310922369939</v>
      </c>
      <c r="F1028">
        <f>'Pivot MRIP 11"'!F1031</f>
        <v>2</v>
      </c>
      <c r="G1028">
        <f>'Pivot MRIP 11"'!G1031</f>
        <v>1.258088340298923E-2</v>
      </c>
      <c r="H1028">
        <f t="shared" si="69"/>
        <v>6.2262563981947459</v>
      </c>
      <c r="I1028">
        <f t="shared" si="70"/>
        <v>5.2575325240235768</v>
      </c>
    </row>
    <row r="1029" spans="1:9" x14ac:dyDescent="0.25">
      <c r="A1029">
        <f>'Pivot MRIP 11"'!A1032</f>
        <v>2014</v>
      </c>
      <c r="B1029" t="str">
        <f>'Pivot MRIP 11"'!B1032</f>
        <v>1104820140602006</v>
      </c>
      <c r="C1029">
        <f>'Pivot MRIP 11"'!C1032</f>
        <v>494.89818788999997</v>
      </c>
      <c r="D1029">
        <f>'Pivot MRIP 11"'!D1032</f>
        <v>494.89818788999997</v>
      </c>
      <c r="E1029">
        <f>'Pivot MRIP 11"'!E1032</f>
        <v>0.84441310922369939</v>
      </c>
      <c r="F1029">
        <f>'Pivot MRIP 11"'!F1032</f>
        <v>2</v>
      </c>
      <c r="G1029">
        <f>'Pivot MRIP 11"'!G1032</f>
        <v>1.258088340298923E-2</v>
      </c>
      <c r="H1029">
        <f t="shared" si="69"/>
        <v>6.2262563981947459</v>
      </c>
      <c r="I1029">
        <f t="shared" si="70"/>
        <v>5.2575325240235768</v>
      </c>
    </row>
    <row r="1030" spans="1:9" x14ac:dyDescent="0.25">
      <c r="A1030">
        <f>'Pivot MRIP 11"'!A1033</f>
        <v>2014</v>
      </c>
      <c r="B1030" t="str">
        <f>'Pivot MRIP 11"'!B1033</f>
        <v>1104820140608004</v>
      </c>
      <c r="C1030">
        <f>'Pivot MRIP 11"'!C1033</f>
        <v>38.719991086999997</v>
      </c>
      <c r="D1030">
        <f>'Pivot MRIP 11"'!D1033</f>
        <v>38.719991086999997</v>
      </c>
      <c r="E1030">
        <f>'Pivot MRIP 11"'!E1033</f>
        <v>0.84441310922369939</v>
      </c>
      <c r="F1030">
        <f>'Pivot MRIP 11"'!F1033</f>
        <v>1</v>
      </c>
      <c r="G1030">
        <f>'Pivot MRIP 11"'!G1033</f>
        <v>6.2904417014946146E-2</v>
      </c>
      <c r="H1030">
        <f t="shared" si="69"/>
        <v>2.4356584661516458</v>
      </c>
      <c r="I1030">
        <f t="shared" si="70"/>
        <v>2.0567019384101379</v>
      </c>
    </row>
    <row r="1031" spans="1:9" x14ac:dyDescent="0.25">
      <c r="A1031">
        <f>'Pivot MRIP 11"'!A1034</f>
        <v>2014</v>
      </c>
      <c r="B1031" t="str">
        <f>'Pivot MRIP 11"'!B1034</f>
        <v>1104820140608005</v>
      </c>
      <c r="C1031">
        <f>'Pivot MRIP 11"'!C1034</f>
        <v>18.217030837999999</v>
      </c>
      <c r="D1031">
        <f>'Pivot MRIP 11"'!D1034</f>
        <v>18.217030837999999</v>
      </c>
      <c r="E1031">
        <f>'Pivot MRIP 11"'!E1034</f>
        <v>0.84441310922369939</v>
      </c>
      <c r="F1031">
        <f>'Pivot MRIP 11"'!F1034</f>
        <v>2</v>
      </c>
      <c r="G1031">
        <f>'Pivot MRIP 11"'!G1034</f>
        <v>2.516176680597846E-2</v>
      </c>
      <c r="H1031">
        <f t="shared" si="69"/>
        <v>0.45837268184307434</v>
      </c>
      <c r="I1031">
        <f t="shared" si="70"/>
        <v>0.38705590145831592</v>
      </c>
    </row>
    <row r="1032" spans="1:9" x14ac:dyDescent="0.25">
      <c r="A1032">
        <f>'Pivot MRIP 11"'!A1035</f>
        <v>2014</v>
      </c>
      <c r="B1032" t="str">
        <f>'Pivot MRIP 11"'!B1035</f>
        <v>1104820140608007</v>
      </c>
      <c r="C1032">
        <f>'Pivot MRIP 11"'!C1035</f>
        <v>18.217030837999999</v>
      </c>
      <c r="D1032">
        <f>'Pivot MRIP 11"'!D1035</f>
        <v>18.217030837999999</v>
      </c>
      <c r="E1032">
        <f>'Pivot MRIP 11"'!E1035</f>
        <v>2.4250848841808623</v>
      </c>
      <c r="F1032">
        <f>'Pivot MRIP 11"'!F1035</f>
        <v>1</v>
      </c>
      <c r="G1032">
        <f>'Pivot MRIP 11"'!G1035</f>
        <v>1.0483298933</v>
      </c>
      <c r="H1032">
        <f t="shared" si="69"/>
        <v>19.097457994643349</v>
      </c>
      <c r="I1032">
        <f t="shared" si="70"/>
        <v>46.312956709088553</v>
      </c>
    </row>
    <row r="1033" spans="1:9" x14ac:dyDescent="0.25">
      <c r="A1033">
        <f>'Pivot MRIP 11"'!A1036</f>
        <v>2014</v>
      </c>
      <c r="B1033" t="str">
        <f>'Pivot MRIP 11"'!B1036</f>
        <v>1104820140609001</v>
      </c>
      <c r="C1033">
        <f>'Pivot MRIP 11"'!C1036</f>
        <v>262.05467188</v>
      </c>
      <c r="D1033">
        <f>'Pivot MRIP 11"'!D1036</f>
        <v>262.05467188</v>
      </c>
      <c r="E1033">
        <f>'Pivot MRIP 11"'!E1036</f>
        <v>2.4250848846310529</v>
      </c>
      <c r="F1033">
        <f>'Pivot MRIP 11"'!F1036</f>
        <v>6</v>
      </c>
      <c r="G1033">
        <f>'Pivot MRIP 11"'!G1036</f>
        <v>0.18451824450000001</v>
      </c>
      <c r="H1033">
        <f t="shared" si="69"/>
        <v>48.353868018321116</v>
      </c>
      <c r="I1033">
        <f t="shared" si="70"/>
        <v>117.26223444467541</v>
      </c>
    </row>
    <row r="1034" spans="1:9" x14ac:dyDescent="0.25">
      <c r="A1034">
        <f>'Pivot MRIP 11"'!A1037</f>
        <v>2014</v>
      </c>
      <c r="B1034" t="str">
        <f>'Pivot MRIP 11"'!B1037</f>
        <v>1104820140627015</v>
      </c>
      <c r="C1034">
        <f>'Pivot MRIP 11"'!C1037</f>
        <v>24.186750241999999</v>
      </c>
      <c r="D1034">
        <f>'Pivot MRIP 11"'!D1037</f>
        <v>24.186750241999999</v>
      </c>
      <c r="E1034">
        <f>'Pivot MRIP 11"'!E1037</f>
        <v>1.5907623512017324</v>
      </c>
      <c r="F1034">
        <f>'Pivot MRIP 11"'!F1037</f>
        <v>36</v>
      </c>
      <c r="G1034">
        <f>'Pivot MRIP 11"'!G1037</f>
        <v>32.979169036448383</v>
      </c>
      <c r="H1034">
        <f t="shared" si="69"/>
        <v>797.65892467327683</v>
      </c>
      <c r="I1034">
        <f t="shared" si="70"/>
        <v>1268.8857864703075</v>
      </c>
    </row>
    <row r="1035" spans="1:9" x14ac:dyDescent="0.25">
      <c r="A1035">
        <f>'Pivot MRIP 11"'!A1038</f>
        <v>2014</v>
      </c>
      <c r="B1035" t="str">
        <f>'Pivot MRIP 11"'!B1038</f>
        <v>1104820140718001</v>
      </c>
      <c r="C1035">
        <f>'Pivot MRIP 11"'!C1038</f>
        <v>17.925624739</v>
      </c>
      <c r="D1035">
        <f>'Pivot MRIP 11"'!D1038</f>
        <v>17.925624739</v>
      </c>
      <c r="E1035">
        <f>'Pivot MRIP 11"'!E1038</f>
        <v>0.84441310922369928</v>
      </c>
      <c r="F1035">
        <f>'Pivot MRIP 11"'!F1038</f>
        <v>4</v>
      </c>
      <c r="G1035">
        <f>'Pivot MRIP 11"'!G1038</f>
        <v>3.7742650208967693E-2</v>
      </c>
      <c r="H1035">
        <f t="shared" si="69"/>
        <v>0.67656058430129484</v>
      </c>
      <c r="I1035">
        <f t="shared" si="70"/>
        <v>0.57129662656805913</v>
      </c>
    </row>
    <row r="1036" spans="1:9" x14ac:dyDescent="0.25">
      <c r="A1036">
        <f>'Pivot MRIP 11"'!A1039</f>
        <v>2014</v>
      </c>
      <c r="B1036" t="str">
        <f>'Pivot MRIP 11"'!B1039</f>
        <v>1104820140722001</v>
      </c>
      <c r="C1036">
        <f>'Pivot MRIP 11"'!C1039</f>
        <v>60.903868744999997</v>
      </c>
      <c r="D1036">
        <f>'Pivot MRIP 11"'!D1039</f>
        <v>60.903868744999997</v>
      </c>
      <c r="E1036">
        <f>'Pivot MRIP 11"'!E1039</f>
        <v>0.84441310922369939</v>
      </c>
      <c r="F1036">
        <f>'Pivot MRIP 11"'!F1039</f>
        <v>2</v>
      </c>
      <c r="G1036">
        <f>'Pivot MRIP 11"'!G1039</f>
        <v>2.516176680597846E-2</v>
      </c>
      <c r="H1036">
        <f t="shared" si="69"/>
        <v>1.5324489429436099</v>
      </c>
      <c r="I1036">
        <f t="shared" si="70"/>
        <v>1.2940199766375851</v>
      </c>
    </row>
    <row r="1037" spans="1:9" x14ac:dyDescent="0.25">
      <c r="A1037">
        <f>'Pivot MRIP 11"'!A1040</f>
        <v>2014</v>
      </c>
      <c r="B1037" t="str">
        <f>'Pivot MRIP 11"'!B1040</f>
        <v>1104820140722003</v>
      </c>
      <c r="C1037">
        <f>'Pivot MRIP 11"'!C1040</f>
        <v>60.90386874499999</v>
      </c>
      <c r="D1037">
        <f>'Pivot MRIP 11"'!D1040</f>
        <v>60.90386874499999</v>
      </c>
      <c r="E1037">
        <f>'Pivot MRIP 11"'!E1040</f>
        <v>0.84441310922369928</v>
      </c>
      <c r="F1037">
        <f>'Pivot MRIP 11"'!F1040</f>
        <v>9</v>
      </c>
      <c r="G1037">
        <f>'Pivot MRIP 11"'!G1040</f>
        <v>7.5485300417935386E-2</v>
      </c>
      <c r="H1037">
        <f t="shared" si="69"/>
        <v>4.5973468288308297</v>
      </c>
      <c r="I1037">
        <f t="shared" si="70"/>
        <v>3.8820599299127547</v>
      </c>
    </row>
    <row r="1038" spans="1:9" x14ac:dyDescent="0.25">
      <c r="A1038">
        <f>'Pivot MRIP 11"'!A1041</f>
        <v>2014</v>
      </c>
      <c r="B1038" t="str">
        <f>'Pivot MRIP 11"'!B1041</f>
        <v>1104820140723001</v>
      </c>
      <c r="C1038">
        <f>'Pivot MRIP 11"'!C1041</f>
        <v>12.515292130000001</v>
      </c>
      <c r="D1038">
        <f>'Pivot MRIP 11"'!D1041</f>
        <v>12.515292130000001</v>
      </c>
      <c r="E1038">
        <f>'Pivot MRIP 11"'!E1041</f>
        <v>1.2538967373074663</v>
      </c>
      <c r="F1038">
        <f>'Pivot MRIP 11"'!F1041</f>
        <v>25</v>
      </c>
      <c r="G1038">
        <f>'Pivot MRIP 11"'!G1041</f>
        <v>7.1006470672239139</v>
      </c>
      <c r="H1038">
        <f t="shared" si="69"/>
        <v>88.866672358335038</v>
      </c>
      <c r="I1038">
        <f t="shared" si="70"/>
        <v>111.42963052548791</v>
      </c>
    </row>
    <row r="1039" spans="1:9" x14ac:dyDescent="0.25">
      <c r="A1039">
        <f>'Pivot MRIP 11"'!A1042</f>
        <v>2014</v>
      </c>
      <c r="B1039" t="str">
        <f>'Pivot MRIP 11"'!B1042</f>
        <v>1104820140723008</v>
      </c>
      <c r="C1039">
        <f>'Pivot MRIP 11"'!C1042</f>
        <v>18.164081464999999</v>
      </c>
      <c r="D1039">
        <f>'Pivot MRIP 11"'!D1042</f>
        <v>18.164081464999999</v>
      </c>
      <c r="E1039">
        <f>'Pivot MRIP 11"'!E1042</f>
        <v>0.84441310922369939</v>
      </c>
      <c r="F1039">
        <f>'Pivot MRIP 11"'!F1042</f>
        <v>9</v>
      </c>
      <c r="G1039">
        <f>'Pivot MRIP 11"'!G1042</f>
        <v>0.75485300417935375</v>
      </c>
      <c r="H1039">
        <f t="shared" si="69"/>
        <v>13.711211462013766</v>
      </c>
      <c r="I1039">
        <f t="shared" si="70"/>
        <v>11.577926701862669</v>
      </c>
    </row>
    <row r="1040" spans="1:9" x14ac:dyDescent="0.25">
      <c r="A1040">
        <f>'Pivot MRIP 11"'!A1043</f>
        <v>2014</v>
      </c>
      <c r="B1040" t="str">
        <f>'Pivot MRIP 11"'!B1043</f>
        <v>1104820140731010</v>
      </c>
      <c r="C1040">
        <f>'Pivot MRIP 11"'!C1043</f>
        <v>257.91831545999997</v>
      </c>
      <c r="D1040">
        <f>'Pivot MRIP 11"'!D1043</f>
        <v>257.91831545999997</v>
      </c>
      <c r="E1040">
        <f>'Pivot MRIP 11"'!E1043</f>
        <v>0.84441310922369939</v>
      </c>
      <c r="F1040">
        <f>'Pivot MRIP 11"'!F1043</f>
        <v>4</v>
      </c>
      <c r="G1040">
        <f>'Pivot MRIP 11"'!G1043</f>
        <v>5.0323533611956919E-2</v>
      </c>
      <c r="H1040">
        <f t="shared" si="69"/>
        <v>12.979361017190616</v>
      </c>
      <c r="I1040">
        <f t="shared" si="70"/>
        <v>10.959942592262806</v>
      </c>
    </row>
    <row r="1041" spans="1:9" x14ac:dyDescent="0.25">
      <c r="A1041">
        <f>'Pivot MRIP 11"'!A1044</f>
        <v>2014</v>
      </c>
      <c r="B1041" t="str">
        <f>'Pivot MRIP 11"'!B1044</f>
        <v>1104820140807001</v>
      </c>
      <c r="C1041">
        <f>'Pivot MRIP 11"'!C1044</f>
        <v>63.427900512999997</v>
      </c>
      <c r="D1041">
        <f>'Pivot MRIP 11"'!D1044</f>
        <v>63.427900512999997</v>
      </c>
      <c r="E1041">
        <f>'Pivot MRIP 11"'!E1044</f>
        <v>0.86931668793576422</v>
      </c>
      <c r="F1041">
        <f>'Pivot MRIP 11"'!F1044</f>
        <v>12</v>
      </c>
      <c r="G1041">
        <f>'Pivot MRIP 11"'!G1044</f>
        <v>1.5032353361195692</v>
      </c>
      <c r="H1041">
        <f t="shared" si="69"/>
        <v>95.347061347018141</v>
      </c>
      <c r="I1041">
        <f t="shared" si="70"/>
        <v>82.886791574597936</v>
      </c>
    </row>
    <row r="1042" spans="1:9" x14ac:dyDescent="0.25">
      <c r="A1042">
        <f>'Pivot MRIP 11"'!A1045</f>
        <v>2014</v>
      </c>
      <c r="B1042" t="str">
        <f>'Pivot MRIP 11"'!B1045</f>
        <v>1104820140814003</v>
      </c>
      <c r="C1042">
        <f>'Pivot MRIP 11"'!C1045</f>
        <v>142.67518401000001</v>
      </c>
      <c r="D1042">
        <f>'Pivot MRIP 11"'!D1045</f>
        <v>142.67518401000001</v>
      </c>
      <c r="E1042">
        <f>'Pivot MRIP 11"'!E1045</f>
        <v>1.6242378027678428</v>
      </c>
      <c r="F1042">
        <f>'Pivot MRIP 11"'!F1045</f>
        <v>5</v>
      </c>
      <c r="G1042">
        <f>'Pivot MRIP 11"'!G1045</f>
        <v>3.4385925325149462</v>
      </c>
      <c r="H1042">
        <f t="shared" si="69"/>
        <v>490.60182231198189</v>
      </c>
      <c r="I1042">
        <f t="shared" si="70"/>
        <v>796.85402590591309</v>
      </c>
    </row>
    <row r="1043" spans="1:9" x14ac:dyDescent="0.25">
      <c r="A1043">
        <f>'Pivot MRIP 11"'!A1046</f>
        <v>2014</v>
      </c>
      <c r="B1043" t="str">
        <f>'Pivot MRIP 11"'!B1046</f>
        <v>1104820140814008</v>
      </c>
      <c r="C1043">
        <f>'Pivot MRIP 11"'!C1046</f>
        <v>88.015000580999995</v>
      </c>
      <c r="D1043">
        <f>'Pivot MRIP 11"'!D1046</f>
        <v>88.015000580999995</v>
      </c>
      <c r="E1043">
        <f>'Pivot MRIP 11"'!E1046</f>
        <v>1.1418634485604335</v>
      </c>
      <c r="F1043">
        <f>'Pivot MRIP 11"'!F1046</f>
        <v>8</v>
      </c>
      <c r="G1043">
        <f>'Pivot MRIP 11"'!G1046</f>
        <v>0.6552713884298923</v>
      </c>
      <c r="H1043">
        <f t="shared" si="69"/>
        <v>57.673711633369642</v>
      </c>
      <c r="I1043">
        <f t="shared" si="70"/>
        <v>65.855503256959452</v>
      </c>
    </row>
    <row r="1044" spans="1:9" x14ac:dyDescent="0.25">
      <c r="A1044">
        <f>'Pivot MRIP 11"'!A1047</f>
        <v>2014</v>
      </c>
      <c r="B1044" t="str">
        <f>'Pivot MRIP 11"'!B1047</f>
        <v>1104820140816001</v>
      </c>
      <c r="C1044">
        <f>'Pivot MRIP 11"'!C1047</f>
        <v>401.02013445</v>
      </c>
      <c r="D1044">
        <f>'Pivot MRIP 11"'!D1047</f>
        <v>401.02013445</v>
      </c>
      <c r="E1044">
        <f>'Pivot MRIP 11"'!E1047</f>
        <v>0.84441310922369939</v>
      </c>
      <c r="F1044">
        <f>'Pivot MRIP 11"'!F1047</f>
        <v>2</v>
      </c>
      <c r="G1044">
        <f>'Pivot MRIP 11"'!G1047</f>
        <v>1.258088340298923E-2</v>
      </c>
      <c r="H1044">
        <f t="shared" si="69"/>
        <v>5.0451875537665147</v>
      </c>
      <c r="I1044">
        <f t="shared" si="70"/>
        <v>4.260222508892693</v>
      </c>
    </row>
    <row r="1045" spans="1:9" x14ac:dyDescent="0.25">
      <c r="A1045">
        <f>'Pivot MRIP 11"'!A1048</f>
        <v>2014</v>
      </c>
      <c r="B1045" t="str">
        <f>'Pivot MRIP 11"'!B1048</f>
        <v>1104820140817001</v>
      </c>
      <c r="C1045">
        <f>'Pivot MRIP 11"'!C1048</f>
        <v>17.685901997999999</v>
      </c>
      <c r="D1045">
        <f>'Pivot MRIP 11"'!D1048</f>
        <v>17.685901997999999</v>
      </c>
      <c r="E1045">
        <f>'Pivot MRIP 11"'!E1048</f>
        <v>1.5010573713860964</v>
      </c>
      <c r="F1045">
        <f>'Pivot MRIP 11"'!F1048</f>
        <v>25</v>
      </c>
      <c r="G1045">
        <f>'Pivot MRIP 11"'!G1048</f>
        <v>5.5038430467255468</v>
      </c>
      <c r="H1045">
        <f t="shared" si="69"/>
        <v>97.340428736761751</v>
      </c>
      <c r="I1045">
        <f t="shared" si="70"/>
        <v>146.11356808919925</v>
      </c>
    </row>
    <row r="1046" spans="1:9" x14ac:dyDescent="0.25">
      <c r="A1046">
        <f>'Pivot MRIP 11"'!A1049</f>
        <v>2014</v>
      </c>
      <c r="B1046" t="str">
        <f>'Pivot MRIP 11"'!B1049</f>
        <v>1104820140831001</v>
      </c>
      <c r="C1046">
        <f>'Pivot MRIP 11"'!C1049</f>
        <v>58.123691844</v>
      </c>
      <c r="D1046">
        <f>'Pivot MRIP 11"'!D1049</f>
        <v>58.123691844</v>
      </c>
      <c r="E1046">
        <f>'Pivot MRIP 11"'!E1049</f>
        <v>1.4348192296410665</v>
      </c>
      <c r="F1046">
        <f>'Pivot MRIP 11"'!F1049</f>
        <v>18</v>
      </c>
      <c r="G1046">
        <f>'Pivot MRIP 11"'!G1049</f>
        <v>15.219392574298645</v>
      </c>
      <c r="H1046">
        <f t="shared" si="69"/>
        <v>884.60728404139627</v>
      </c>
      <c r="I1046">
        <f t="shared" si="70"/>
        <v>1269.2515418231524</v>
      </c>
    </row>
    <row r="1047" spans="1:9" x14ac:dyDescent="0.25">
      <c r="A1047">
        <f>'Pivot MRIP 11"'!A1050</f>
        <v>2014</v>
      </c>
      <c r="B1047" t="str">
        <f>'Pivot MRIP 11"'!B1050</f>
        <v>1104820140831004</v>
      </c>
      <c r="C1047">
        <f>'Pivot MRIP 11"'!C1050</f>
        <v>33.099094882999999</v>
      </c>
      <c r="D1047">
        <f>'Pivot MRIP 11"'!D1050</f>
        <v>33.099094882999999</v>
      </c>
      <c r="E1047">
        <f>'Pivot MRIP 11"'!E1050</f>
        <v>1.6398460451426431</v>
      </c>
      <c r="F1047">
        <f>'Pivot MRIP 11"'!F1050</f>
        <v>16</v>
      </c>
      <c r="G1047">
        <f>'Pivot MRIP 11"'!G1050</f>
        <v>14.945556268059784</v>
      </c>
      <c r="H1047">
        <f t="shared" si="69"/>
        <v>494.68438499572619</v>
      </c>
      <c r="I1047">
        <f t="shared" si="70"/>
        <v>811.20623232906223</v>
      </c>
    </row>
    <row r="1048" spans="1:9" x14ac:dyDescent="0.25">
      <c r="A1048">
        <f>'Pivot MRIP 11"'!A1051</f>
        <v>2014</v>
      </c>
      <c r="B1048" t="str">
        <f>'Pivot MRIP 11"'!B1051</f>
        <v>1104820140831014</v>
      </c>
      <c r="C1048">
        <f>'Pivot MRIP 11"'!C1051</f>
        <v>158.22207968999999</v>
      </c>
      <c r="D1048">
        <f>'Pivot MRIP 11"'!D1051</f>
        <v>158.22207968999999</v>
      </c>
      <c r="E1048">
        <f>'Pivot MRIP 11"'!E1051</f>
        <v>1.1823238728113326</v>
      </c>
      <c r="F1048">
        <f>'Pivot MRIP 11"'!F1051</f>
        <v>6</v>
      </c>
      <c r="G1048">
        <f>'Pivot MRIP 11"'!G1051</f>
        <v>2.6638818424149462</v>
      </c>
      <c r="H1048">
        <f t="shared" si="69"/>
        <v>421.4849251553216</v>
      </c>
      <c r="I1048">
        <f t="shared" si="70"/>
        <v>498.33168904123448</v>
      </c>
    </row>
    <row r="1049" spans="1:9" x14ac:dyDescent="0.25">
      <c r="A1049">
        <f>'Pivot MRIP 11"'!A1052</f>
        <v>2014</v>
      </c>
      <c r="B1049" t="str">
        <f>'Pivot MRIP 11"'!B1052</f>
        <v>1104820140904007</v>
      </c>
      <c r="C1049">
        <f>'Pivot MRIP 11"'!C1052</f>
        <v>385.73348908999998</v>
      </c>
      <c r="D1049">
        <f>'Pivot MRIP 11"'!D1052</f>
        <v>385.73348908999998</v>
      </c>
      <c r="E1049">
        <f>'Pivot MRIP 11"'!E1052</f>
        <v>0.84441310922369928</v>
      </c>
      <c r="F1049">
        <f>'Pivot MRIP 11"'!F1052</f>
        <v>1</v>
      </c>
      <c r="G1049">
        <f>'Pivot MRIP 11"'!G1052</f>
        <v>3.7742650208967693E-2</v>
      </c>
      <c r="H1049">
        <f t="shared" si="69"/>
        <v>14.558604152608526</v>
      </c>
      <c r="I1049">
        <f t="shared" si="70"/>
        <v>12.293476198461224</v>
      </c>
    </row>
    <row r="1050" spans="1:9" x14ac:dyDescent="0.25">
      <c r="A1050">
        <f>'Pivot MRIP 11"'!A1053</f>
        <v>2014</v>
      </c>
      <c r="B1050" t="str">
        <f>'Pivot MRIP 11"'!B1053</f>
        <v>1104820140926013</v>
      </c>
      <c r="C1050">
        <f>'Pivot MRIP 11"'!C1053</f>
        <v>184.68750219</v>
      </c>
      <c r="D1050">
        <f>'Pivot MRIP 11"'!D1053</f>
        <v>184.68750219</v>
      </c>
      <c r="E1050">
        <f>'Pivot MRIP 11"'!E1053</f>
        <v>0.84441310922369939</v>
      </c>
      <c r="F1050">
        <f>'Pivot MRIP 11"'!F1053</f>
        <v>1</v>
      </c>
      <c r="G1050">
        <f>'Pivot MRIP 11"'!G1053</f>
        <v>1.258088340298923E-2</v>
      </c>
      <c r="H1050">
        <f t="shared" si="69"/>
        <v>2.3235319310417082</v>
      </c>
      <c r="I1050">
        <f t="shared" si="70"/>
        <v>1.962020822271475</v>
      </c>
    </row>
    <row r="1051" spans="1:9" x14ac:dyDescent="0.25">
      <c r="A1051">
        <f>'Pivot MRIP 11"'!A1054</f>
        <v>2014</v>
      </c>
      <c r="B1051" t="str">
        <f>'Pivot MRIP 11"'!B1054</f>
        <v>1104820140926014</v>
      </c>
      <c r="C1051">
        <f>'Pivot MRIP 11"'!C1054</f>
        <v>184.68750219</v>
      </c>
      <c r="D1051">
        <f>'Pivot MRIP 11"'!D1054</f>
        <v>184.68750219</v>
      </c>
      <c r="E1051">
        <f>'Pivot MRIP 11"'!E1054</f>
        <v>0.84441310922369939</v>
      </c>
      <c r="F1051">
        <f>'Pivot MRIP 11"'!F1054</f>
        <v>1</v>
      </c>
      <c r="G1051">
        <f>'Pivot MRIP 11"'!G1054</f>
        <v>2.516176680597846E-2</v>
      </c>
      <c r="H1051">
        <f t="shared" si="69"/>
        <v>4.6470638620834164</v>
      </c>
      <c r="I1051">
        <f t="shared" si="70"/>
        <v>3.92404164454295</v>
      </c>
    </row>
    <row r="1052" spans="1:9" x14ac:dyDescent="0.25">
      <c r="A1052">
        <f>'Pivot MRIP 11"'!A1055</f>
        <v>2014</v>
      </c>
      <c r="B1052" t="str">
        <f>'Pivot MRIP 11"'!B1055</f>
        <v>1104820140928003</v>
      </c>
      <c r="C1052">
        <f>'Pivot MRIP 11"'!C1055</f>
        <v>345.39862934000001</v>
      </c>
      <c r="D1052">
        <f>'Pivot MRIP 11"'!D1055</f>
        <v>345.39862934000001</v>
      </c>
      <c r="E1052">
        <f>'Pivot MRIP 11"'!E1055</f>
        <v>0.84441310922369939</v>
      </c>
      <c r="F1052">
        <f>'Pivot MRIP 11"'!F1055</f>
        <v>1</v>
      </c>
      <c r="G1052">
        <f>'Pivot MRIP 11"'!G1055</f>
        <v>1.258088340298923E-2</v>
      </c>
      <c r="H1052">
        <f t="shared" si="69"/>
        <v>4.3454198832788347</v>
      </c>
      <c r="I1052">
        <f t="shared" si="70"/>
        <v>3.6693295145219658</v>
      </c>
    </row>
    <row r="1053" spans="1:9" x14ac:dyDescent="0.25">
      <c r="A1053">
        <f>'Pivot MRIP 11"'!A1056</f>
        <v>2014</v>
      </c>
      <c r="B1053" t="str">
        <f>'Pivot MRIP 11"'!B1056</f>
        <v>1104820141023006</v>
      </c>
      <c r="C1053">
        <f>'Pivot MRIP 11"'!C1056</f>
        <v>362.93390588</v>
      </c>
      <c r="D1053">
        <f>'Pivot MRIP 11"'!D1056</f>
        <v>362.93390588</v>
      </c>
      <c r="E1053">
        <f>'Pivot MRIP 11"'!E1056</f>
        <v>0.84441310922369939</v>
      </c>
      <c r="F1053">
        <f>'Pivot MRIP 11"'!F1056</f>
        <v>1</v>
      </c>
      <c r="G1053">
        <f>'Pivot MRIP 11"'!G1056</f>
        <v>1.258088340298923E-2</v>
      </c>
      <c r="H1053">
        <f t="shared" si="69"/>
        <v>4.5660291528677472</v>
      </c>
      <c r="I1053">
        <f t="shared" si="70"/>
        <v>3.8556148737791087</v>
      </c>
    </row>
    <row r="1054" spans="1:9" x14ac:dyDescent="0.25">
      <c r="A1054">
        <f>'Pivot MRIP 11"'!A1057</f>
        <v>2014</v>
      </c>
      <c r="B1054" t="str">
        <f>'Pivot MRIP 11"'!B1057</f>
        <v>1104820141023007</v>
      </c>
      <c r="C1054">
        <f>'Pivot MRIP 11"'!C1057</f>
        <v>648.19206365000002</v>
      </c>
      <c r="D1054">
        <f>'Pivot MRIP 11"'!D1057</f>
        <v>648.19206365000002</v>
      </c>
      <c r="E1054">
        <f>'Pivot MRIP 11"'!E1057</f>
        <v>0.84441310922369939</v>
      </c>
      <c r="F1054">
        <f>'Pivot MRIP 11"'!F1057</f>
        <v>2</v>
      </c>
      <c r="G1054">
        <f>'Pivot MRIP 11"'!G1057</f>
        <v>2.516176680597846E-2</v>
      </c>
      <c r="H1054">
        <f t="shared" si="69"/>
        <v>16.309657551047248</v>
      </c>
      <c r="I1054">
        <f t="shared" si="70"/>
        <v>13.772088643053593</v>
      </c>
    </row>
    <row r="1055" spans="1:9" x14ac:dyDescent="0.25">
      <c r="A1055">
        <f>'Pivot MRIP 11"'!A1058</f>
        <v>2014</v>
      </c>
      <c r="B1055" t="str">
        <f>'Pivot MRIP 11"'!B1058</f>
        <v>1104820141105001</v>
      </c>
      <c r="C1055">
        <f>'Pivot MRIP 11"'!C1058</f>
        <v>1072.4630413</v>
      </c>
      <c r="D1055">
        <f>'Pivot MRIP 11"'!D1058</f>
        <v>1072.4630413</v>
      </c>
      <c r="E1055">
        <f>'Pivot MRIP 11"'!E1058</f>
        <v>0.84441310922369939</v>
      </c>
      <c r="F1055">
        <f>'Pivot MRIP 11"'!F1058</f>
        <v>3</v>
      </c>
      <c r="G1055">
        <f>'Pivot MRIP 11"'!G1058</f>
        <v>1.258088340298923E-2</v>
      </c>
      <c r="H1055">
        <f t="shared" si="69"/>
        <v>13.492532476610522</v>
      </c>
      <c r="I1055">
        <f t="shared" si="70"/>
        <v>11.393271299876432</v>
      </c>
    </row>
    <row r="1056" spans="1:9" x14ac:dyDescent="0.25">
      <c r="A1056">
        <f>'Pivot MRIP 11"'!A1059</f>
        <v>2014</v>
      </c>
      <c r="B1056" t="str">
        <f>'Pivot MRIP 11"'!B1059</f>
        <v>1104820141112005</v>
      </c>
      <c r="C1056">
        <f>'Pivot MRIP 11"'!C1059</f>
        <v>49.157483360999997</v>
      </c>
      <c r="D1056">
        <f>'Pivot MRIP 11"'!D1059</f>
        <v>49.157483360999997</v>
      </c>
      <c r="E1056">
        <f>'Pivot MRIP 11"'!E1059</f>
        <v>0.84441310922369939</v>
      </c>
      <c r="F1056">
        <f>'Pivot MRIP 11"'!F1059</f>
        <v>4</v>
      </c>
      <c r="G1056">
        <f>'Pivot MRIP 11"'!G1059</f>
        <v>6.2904417014946146E-2</v>
      </c>
      <c r="H1056">
        <f t="shared" si="69"/>
        <v>3.09222283274562</v>
      </c>
      <c r="I1056">
        <f t="shared" si="70"/>
        <v>2.6111134966112446</v>
      </c>
    </row>
    <row r="1057" spans="1:9" x14ac:dyDescent="0.25">
      <c r="A1057">
        <f>'Pivot MRIP 11"'!A1060</f>
        <v>2014</v>
      </c>
      <c r="B1057" t="str">
        <f>'Pivot MRIP 11"'!B1060</f>
        <v>1104820141112010</v>
      </c>
      <c r="C1057">
        <f>'Pivot MRIP 11"'!C1060</f>
        <v>49.157483360999997</v>
      </c>
      <c r="D1057">
        <f>'Pivot MRIP 11"'!D1060</f>
        <v>49.157483360999997</v>
      </c>
      <c r="E1057">
        <f>'Pivot MRIP 11"'!E1060</f>
        <v>0.84441310922369917</v>
      </c>
      <c r="F1057">
        <f>'Pivot MRIP 11"'!F1060</f>
        <v>4</v>
      </c>
      <c r="G1057">
        <f>'Pivot MRIP 11"'!G1060</f>
        <v>0.61646328674647233</v>
      </c>
      <c r="H1057">
        <f t="shared" si="69"/>
        <v>30.303783760907084</v>
      </c>
      <c r="I1057">
        <f t="shared" si="70"/>
        <v>25.588912266790196</v>
      </c>
    </row>
    <row r="1058" spans="1:9" x14ac:dyDescent="0.25">
      <c r="A1058">
        <f>'Pivot MRIP 11"'!A1061</f>
        <v>2014</v>
      </c>
      <c r="B1058" t="str">
        <f>'Pivot MRIP 11"'!B1061</f>
        <v>1104820141130004</v>
      </c>
      <c r="C1058">
        <f>'Pivot MRIP 11"'!C1061</f>
        <v>373.60199684000003</v>
      </c>
      <c r="D1058">
        <f>'Pivot MRIP 11"'!D1061</f>
        <v>373.60199684000003</v>
      </c>
      <c r="E1058">
        <f>'Pivot MRIP 11"'!E1061</f>
        <v>0.84441310922369928</v>
      </c>
      <c r="F1058">
        <f>'Pivot MRIP 11"'!F1061</f>
        <v>2</v>
      </c>
      <c r="G1058">
        <f>'Pivot MRIP 11"'!G1061</f>
        <v>7.5485300417935386E-2</v>
      </c>
      <c r="H1058">
        <f t="shared" si="69"/>
        <v>28.201458968207948</v>
      </c>
      <c r="I1058">
        <f t="shared" si="70"/>
        <v>23.81368165198905</v>
      </c>
    </row>
    <row r="1059" spans="1:9" x14ac:dyDescent="0.25">
      <c r="A1059">
        <f>'Pivot MRIP 11"'!A1062</f>
        <v>2014</v>
      </c>
      <c r="B1059" t="str">
        <f>'Pivot MRIP 11"'!B1062</f>
        <v>1104820141214002</v>
      </c>
      <c r="C1059">
        <f>'Pivot MRIP 11"'!C1062</f>
        <v>2.7823379071000001</v>
      </c>
      <c r="D1059">
        <f>'Pivot MRIP 11"'!D1062</f>
        <v>2.7823379071000001</v>
      </c>
      <c r="E1059">
        <f>'Pivot MRIP 11"'!E1062</f>
        <v>1.4338871058964708</v>
      </c>
      <c r="F1059">
        <f>'Pivot MRIP 11"'!F1062</f>
        <v>9</v>
      </c>
      <c r="G1059">
        <f>'Pivot MRIP 11"'!G1062</f>
        <v>4.9400965886508175</v>
      </c>
      <c r="H1059">
        <f t="shared" si="69"/>
        <v>13.745018003338565</v>
      </c>
      <c r="I1059">
        <f t="shared" si="70"/>
        <v>19.708804085302024</v>
      </c>
    </row>
    <row r="1060" spans="1:9" x14ac:dyDescent="0.25">
      <c r="A1060">
        <f>'Pivot MRIP 11"'!A1063</f>
        <v>2014</v>
      </c>
      <c r="B1060" t="str">
        <f>'Pivot MRIP 11"'!B1063</f>
        <v>1104820141218002</v>
      </c>
      <c r="C1060">
        <f>'Pivot MRIP 11"'!C1063</f>
        <v>439.72551878000002</v>
      </c>
      <c r="D1060">
        <f>'Pivot MRIP 11"'!D1063</f>
        <v>439.72551878000002</v>
      </c>
      <c r="E1060">
        <f>'Pivot MRIP 11"'!E1063</f>
        <v>0.84441310922369939</v>
      </c>
      <c r="F1060">
        <f>'Pivot MRIP 11"'!F1063</f>
        <v>1</v>
      </c>
      <c r="G1060">
        <f>'Pivot MRIP 11"'!G1063</f>
        <v>1.258088340298923E-2</v>
      </c>
      <c r="H1060">
        <f t="shared" si="69"/>
        <v>5.5321354810901306</v>
      </c>
      <c r="I1060">
        <f t="shared" si="70"/>
        <v>4.6714077222340631</v>
      </c>
    </row>
    <row r="1061" spans="1:9" x14ac:dyDescent="0.25">
      <c r="A1061">
        <f>'Pivot MRIP 11"'!A1064</f>
        <v>2014</v>
      </c>
      <c r="B1061" t="str">
        <f>'Pivot MRIP 11"'!B1064</f>
        <v>1104820141218006</v>
      </c>
      <c r="C1061">
        <f>'Pivot MRIP 11"'!C1064</f>
        <v>459.21751232000003</v>
      </c>
      <c r="D1061">
        <f>'Pivot MRIP 11"'!D1064</f>
        <v>459.21751232000003</v>
      </c>
      <c r="E1061">
        <f>'Pivot MRIP 11"'!E1064</f>
        <v>1.8986651479046652</v>
      </c>
      <c r="F1061">
        <f>'Pivot MRIP 11"'!F1064</f>
        <v>9</v>
      </c>
      <c r="G1061">
        <f>'Pivot MRIP 11"'!G1064</f>
        <v>16.320992757313867</v>
      </c>
      <c r="H1061">
        <f t="shared" si="69"/>
        <v>7494.8856926064118</v>
      </c>
      <c r="I1061">
        <f t="shared" si="70"/>
        <v>14230.278252081112</v>
      </c>
    </row>
    <row r="1062" spans="1:9" x14ac:dyDescent="0.25">
      <c r="A1062">
        <f>'Pivot MRIP 11"'!A1065</f>
        <v>2014</v>
      </c>
      <c r="B1062" t="str">
        <f>'Pivot MRIP 11"'!B1065</f>
        <v>1104820141227012</v>
      </c>
      <c r="C1062">
        <f>'Pivot MRIP 11"'!C1065</f>
        <v>735.74245023000003</v>
      </c>
      <c r="D1062">
        <f>'Pivot MRIP 11"'!D1065</f>
        <v>735.74245023000003</v>
      </c>
      <c r="E1062">
        <f>'Pivot MRIP 11"'!E1065</f>
        <v>2.1093251164624127</v>
      </c>
      <c r="F1062">
        <f>'Pivot MRIP 11"'!F1065</f>
        <v>4</v>
      </c>
      <c r="G1062">
        <f>'Pivot MRIP 11"'!G1065</f>
        <v>7.6290441701494611</v>
      </c>
      <c r="H1062">
        <f t="shared" si="69"/>
        <v>5613.0116506586619</v>
      </c>
      <c r="I1062">
        <f t="shared" si="70"/>
        <v>11839.666453730462</v>
      </c>
    </row>
    <row r="1063" spans="1:9" x14ac:dyDescent="0.25">
      <c r="A1063">
        <f>'Pivot MRIP 11"'!A1066</f>
        <v>2014</v>
      </c>
      <c r="B1063" t="str">
        <f>'Pivot MRIP 11"'!B1066</f>
        <v>1104820141227014</v>
      </c>
      <c r="C1063">
        <f>'Pivot MRIP 11"'!C1066</f>
        <v>735.74245023000003</v>
      </c>
      <c r="D1063">
        <f>'Pivot MRIP 11"'!D1066</f>
        <v>735.74245023000003</v>
      </c>
      <c r="E1063">
        <f>'Pivot MRIP 11"'!E1066</f>
        <v>0.84441310922369939</v>
      </c>
      <c r="F1063">
        <f>'Pivot MRIP 11"'!F1066</f>
        <v>4</v>
      </c>
      <c r="G1063">
        <f>'Pivot MRIP 11"'!G1066</f>
        <v>0.12580883402989229</v>
      </c>
      <c r="H1063">
        <f t="shared" si="69"/>
        <v>92.562899809732357</v>
      </c>
      <c r="I1063">
        <f t="shared" si="70"/>
        <v>78.161326027097871</v>
      </c>
    </row>
    <row r="1064" spans="1:9" x14ac:dyDescent="0.25">
      <c r="A1064">
        <f>'Pivot MRIP 11"'!A1067</f>
        <v>2014</v>
      </c>
      <c r="B1064" t="str">
        <f>'Pivot MRIP 11"'!B1067</f>
        <v>1104820141228001</v>
      </c>
      <c r="C1064">
        <f>'Pivot MRIP 11"'!C1067</f>
        <v>2.7413575037000002</v>
      </c>
      <c r="D1064">
        <f>'Pivot MRIP 11"'!D1067</f>
        <v>2.7413575037000002</v>
      </c>
      <c r="E1064">
        <f>'Pivot MRIP 11"'!E1067</f>
        <v>1.0829615564613906</v>
      </c>
      <c r="F1064">
        <f>'Pivot MRIP 11"'!F1067</f>
        <v>24</v>
      </c>
      <c r="G1064">
        <f>'Pivot MRIP 11"'!G1067</f>
        <v>21.554746410269029</v>
      </c>
      <c r="H1064">
        <f t="shared" si="69"/>
        <v>59.089265812141647</v>
      </c>
      <c r="I1064">
        <f t="shared" si="70"/>
        <v>63.991403274077754</v>
      </c>
    </row>
    <row r="1065" spans="1:9" x14ac:dyDescent="0.25">
      <c r="A1065">
        <f>'Pivot MRIP 11"'!A1068</f>
        <v>2014</v>
      </c>
      <c r="B1065" t="str">
        <f>'Pivot MRIP 11"'!B1068</f>
        <v>1104920140405002</v>
      </c>
      <c r="C1065">
        <f>'Pivot MRIP 11"'!C1068</f>
        <v>127.36862524999999</v>
      </c>
      <c r="D1065">
        <f>'Pivot MRIP 11"'!D1068</f>
        <v>127.36862524999999</v>
      </c>
      <c r="E1065">
        <f>'Pivot MRIP 11"'!E1068</f>
        <v>0.84441310922369928</v>
      </c>
      <c r="F1065">
        <f>'Pivot MRIP 11"'!F1068</f>
        <v>9</v>
      </c>
      <c r="G1065">
        <f>'Pivot MRIP 11"'!G1068</f>
        <v>8.8066183820924612E-2</v>
      </c>
      <c r="H1065">
        <f t="shared" si="69"/>
        <v>11.216868764284959</v>
      </c>
      <c r="I1065">
        <f t="shared" si="70"/>
        <v>9.4716710290040549</v>
      </c>
    </row>
    <row r="1066" spans="1:9" x14ac:dyDescent="0.25">
      <c r="A1066">
        <f>'Pivot MRIP 11"'!A1069</f>
        <v>2014</v>
      </c>
      <c r="B1066" t="str">
        <f>'Pivot MRIP 11"'!B1069</f>
        <v>1104920140405005</v>
      </c>
      <c r="C1066">
        <f>'Pivot MRIP 11"'!C1069</f>
        <v>127.36862524999999</v>
      </c>
      <c r="D1066">
        <f>'Pivot MRIP 11"'!D1069</f>
        <v>127.36862524999999</v>
      </c>
      <c r="E1066">
        <f>'Pivot MRIP 11"'!E1069</f>
        <v>0.84441310922369928</v>
      </c>
      <c r="F1066">
        <f>'Pivot MRIP 11"'!F1069</f>
        <v>4</v>
      </c>
      <c r="G1066">
        <f>'Pivot MRIP 11"'!G1069</f>
        <v>0.15097060083587077</v>
      </c>
      <c r="H1066">
        <f t="shared" si="69"/>
        <v>19.228917881631361</v>
      </c>
      <c r="I1066">
        <f t="shared" si="70"/>
        <v>16.237150335435526</v>
      </c>
    </row>
    <row r="1067" spans="1:9" x14ac:dyDescent="0.25">
      <c r="A1067">
        <f>'Pivot MRIP 11"'!A1070</f>
        <v>2014</v>
      </c>
      <c r="B1067" t="str">
        <f>'Pivot MRIP 11"'!B1070</f>
        <v>1104920140502010</v>
      </c>
      <c r="C1067">
        <f>'Pivot MRIP 11"'!C1070</f>
        <v>7.4900510037999997</v>
      </c>
      <c r="D1067">
        <f>'Pivot MRIP 11"'!D1070</f>
        <v>7.4900510037999997</v>
      </c>
      <c r="E1067">
        <f>'Pivot MRIP 11"'!E1070</f>
        <v>0.84441310922369939</v>
      </c>
      <c r="F1067">
        <f>'Pivot MRIP 11"'!F1070</f>
        <v>6</v>
      </c>
      <c r="G1067">
        <f>'Pivot MRIP 11"'!G1070</f>
        <v>2.516176680597846E-2</v>
      </c>
      <c r="H1067">
        <f t="shared" si="69"/>
        <v>0.18846291672250048</v>
      </c>
      <c r="I1067">
        <f t="shared" si="70"/>
        <v>0.15914055748301376</v>
      </c>
    </row>
    <row r="1068" spans="1:9" x14ac:dyDescent="0.25">
      <c r="A1068">
        <f>'Pivot MRIP 11"'!A1071</f>
        <v>2014</v>
      </c>
      <c r="B1068" t="str">
        <f>'Pivot MRIP 11"'!B1071</f>
        <v>1104920140503001</v>
      </c>
      <c r="C1068">
        <f>'Pivot MRIP 11"'!C1071</f>
        <v>35.232548688999998</v>
      </c>
      <c r="D1068">
        <f>'Pivot MRIP 11"'!D1071</f>
        <v>35.232548688999998</v>
      </c>
      <c r="E1068">
        <f>'Pivot MRIP 11"'!E1071</f>
        <v>1.6499585352838677</v>
      </c>
      <c r="F1068">
        <f>'Pivot MRIP 11"'!F1071</f>
        <v>36</v>
      </c>
      <c r="G1068">
        <f>'Pivot MRIP 11"'!G1071</f>
        <v>31.913049595432884</v>
      </c>
      <c r="H1068">
        <f t="shared" si="69"/>
        <v>1124.3780736855608</v>
      </c>
      <c r="I1068">
        <f t="shared" si="70"/>
        <v>1855.1771995635247</v>
      </c>
    </row>
    <row r="1069" spans="1:9" x14ac:dyDescent="0.25">
      <c r="A1069">
        <f>'Pivot MRIP 11"'!A1072</f>
        <v>2014</v>
      </c>
      <c r="B1069" t="str">
        <f>'Pivot MRIP 11"'!B1072</f>
        <v>1104920140509005</v>
      </c>
      <c r="C1069">
        <f>'Pivot MRIP 11"'!C1072</f>
        <v>57.636496956000002</v>
      </c>
      <c r="D1069">
        <f>'Pivot MRIP 11"'!D1072</f>
        <v>57.636496956000002</v>
      </c>
      <c r="E1069">
        <f>'Pivot MRIP 11"'!E1072</f>
        <v>0.84441310922369939</v>
      </c>
      <c r="F1069">
        <f>'Pivot MRIP 11"'!F1072</f>
        <v>9</v>
      </c>
      <c r="G1069">
        <f>'Pivot MRIP 11"'!G1072</f>
        <v>0.12580883402989229</v>
      </c>
      <c r="H1069">
        <f t="shared" si="69"/>
        <v>7.2511804796017962</v>
      </c>
      <c r="I1069">
        <f t="shared" si="70"/>
        <v>6.1229918543227484</v>
      </c>
    </row>
    <row r="1070" spans="1:9" x14ac:dyDescent="0.25">
      <c r="A1070">
        <f>'Pivot MRIP 11"'!A1073</f>
        <v>2014</v>
      </c>
      <c r="B1070" t="str">
        <f>'Pivot MRIP 11"'!B1073</f>
        <v>1104920140509014</v>
      </c>
      <c r="C1070">
        <f>'Pivot MRIP 11"'!C1073</f>
        <v>57.636496956000002</v>
      </c>
      <c r="D1070">
        <f>'Pivot MRIP 11"'!D1073</f>
        <v>57.636496956000002</v>
      </c>
      <c r="E1070">
        <f>'Pivot MRIP 11"'!E1073</f>
        <v>0.84441310922369928</v>
      </c>
      <c r="F1070">
        <f>'Pivot MRIP 11"'!F1073</f>
        <v>9</v>
      </c>
      <c r="G1070">
        <f>'Pivot MRIP 11"'!G1073</f>
        <v>0.21387501785081692</v>
      </c>
      <c r="H1070">
        <f t="shared" si="69"/>
        <v>12.327006815323056</v>
      </c>
      <c r="I1070">
        <f t="shared" si="70"/>
        <v>10.409086152348673</v>
      </c>
    </row>
    <row r="1071" spans="1:9" x14ac:dyDescent="0.25">
      <c r="A1071">
        <f>'Pivot MRIP 11"'!A1074</f>
        <v>2014</v>
      </c>
      <c r="B1071" t="str">
        <f>'Pivot MRIP 11"'!B1074</f>
        <v>1104920140510003</v>
      </c>
      <c r="C1071">
        <f>'Pivot MRIP 11"'!C1074</f>
        <v>317.32173190999998</v>
      </c>
      <c r="D1071">
        <f>'Pivot MRIP 11"'!D1074</f>
        <v>317.32173190999998</v>
      </c>
      <c r="E1071">
        <f>'Pivot MRIP 11"'!E1074</f>
        <v>0.84441310922369939</v>
      </c>
      <c r="F1071">
        <f>'Pivot MRIP 11"'!F1074</f>
        <v>4</v>
      </c>
      <c r="G1071">
        <f>'Pivot MRIP 11"'!G1074</f>
        <v>0.22645590125380613</v>
      </c>
      <c r="H1071">
        <f t="shared" si="69"/>
        <v>71.859378787097697</v>
      </c>
      <c r="I1071">
        <f t="shared" si="70"/>
        <v>60.679001468496715</v>
      </c>
    </row>
    <row r="1072" spans="1:9" x14ac:dyDescent="0.25">
      <c r="A1072">
        <f>'Pivot MRIP 11"'!A1075</f>
        <v>2014</v>
      </c>
      <c r="B1072" t="str">
        <f>'Pivot MRIP 11"'!B1075</f>
        <v>1104920140519003</v>
      </c>
      <c r="C1072">
        <f>'Pivot MRIP 11"'!C1075</f>
        <v>275.58789229000001</v>
      </c>
      <c r="D1072">
        <f>'Pivot MRIP 11"'!D1075</f>
        <v>275.58789229000001</v>
      </c>
      <c r="E1072">
        <f>'Pivot MRIP 11"'!E1075</f>
        <v>0.84441310922369939</v>
      </c>
      <c r="F1072">
        <f>'Pivot MRIP 11"'!F1075</f>
        <v>4</v>
      </c>
      <c r="G1072">
        <f>'Pivot MRIP 11"'!G1075</f>
        <v>1.258088340298923E-2</v>
      </c>
      <c r="H1072">
        <f t="shared" si="69"/>
        <v>3.4671391401760445</v>
      </c>
      <c r="I1072">
        <f t="shared" si="70"/>
        <v>2.9276977414672376</v>
      </c>
    </row>
    <row r="1073" spans="1:9" x14ac:dyDescent="0.25">
      <c r="A1073">
        <f>'Pivot MRIP 11"'!A1076</f>
        <v>2014</v>
      </c>
      <c r="B1073" t="str">
        <f>'Pivot MRIP 11"'!B1076</f>
        <v>1104920140531001</v>
      </c>
      <c r="C1073">
        <f>'Pivot MRIP 11"'!C1076</f>
        <v>202.44358965999999</v>
      </c>
      <c r="D1073">
        <f>'Pivot MRIP 11"'!D1076</f>
        <v>202.44358965999999</v>
      </c>
      <c r="E1073">
        <f>'Pivot MRIP 11"'!E1076</f>
        <v>0.84441310922369939</v>
      </c>
      <c r="F1073">
        <f>'Pivot MRIP 11"'!F1076</f>
        <v>4</v>
      </c>
      <c r="G1073">
        <f>'Pivot MRIP 11"'!G1076</f>
        <v>0.37742650208967687</v>
      </c>
      <c r="H1073">
        <f t="shared" si="69"/>
        <v>76.407575915851666</v>
      </c>
      <c r="I1073">
        <f t="shared" si="70"/>
        <v>64.51955874735016</v>
      </c>
    </row>
    <row r="1074" spans="1:9" x14ac:dyDescent="0.25">
      <c r="A1074">
        <f>'Pivot MRIP 11"'!A1077</f>
        <v>2014</v>
      </c>
      <c r="B1074" t="str">
        <f>'Pivot MRIP 11"'!B1077</f>
        <v>1104920140531010</v>
      </c>
      <c r="C1074">
        <f>'Pivot MRIP 11"'!C1077</f>
        <v>202.44358965999999</v>
      </c>
      <c r="D1074">
        <f>'Pivot MRIP 11"'!D1077</f>
        <v>202.44358965999999</v>
      </c>
      <c r="E1074">
        <f>'Pivot MRIP 11"'!E1077</f>
        <v>0.84441310922369939</v>
      </c>
      <c r="F1074">
        <f>'Pivot MRIP 11"'!F1077</f>
        <v>2</v>
      </c>
      <c r="G1074">
        <f>'Pivot MRIP 11"'!G1077</f>
        <v>1.258088340298923E-2</v>
      </c>
      <c r="H1074">
        <f t="shared" si="69"/>
        <v>2.5469191971950558</v>
      </c>
      <c r="I1074">
        <f t="shared" si="70"/>
        <v>2.1506519582450054</v>
      </c>
    </row>
    <row r="1075" spans="1:9" x14ac:dyDescent="0.25">
      <c r="A1075">
        <f>'Pivot MRIP 11"'!A1078</f>
        <v>2014</v>
      </c>
      <c r="B1075" t="str">
        <f>'Pivot MRIP 11"'!B1078</f>
        <v>1104920140602003</v>
      </c>
      <c r="C1075">
        <f>'Pivot MRIP 11"'!C1078</f>
        <v>282.77034213000002</v>
      </c>
      <c r="D1075">
        <f>'Pivot MRIP 11"'!D1078</f>
        <v>282.77034213000002</v>
      </c>
      <c r="E1075">
        <f>'Pivot MRIP 11"'!E1078</f>
        <v>0.84441310922369928</v>
      </c>
      <c r="F1075">
        <f>'Pivot MRIP 11"'!F1078</f>
        <v>4</v>
      </c>
      <c r="G1075">
        <f>'Pivot MRIP 11"'!G1078</f>
        <v>7.5485300417935386E-2</v>
      </c>
      <c r="H1075">
        <f t="shared" si="69"/>
        <v>21.345004224965422</v>
      </c>
      <c r="I1075">
        <f t="shared" si="70"/>
        <v>18.024001383996048</v>
      </c>
    </row>
    <row r="1076" spans="1:9" x14ac:dyDescent="0.25">
      <c r="A1076">
        <f>'Pivot MRIP 11"'!A1079</f>
        <v>2014</v>
      </c>
      <c r="B1076" t="str">
        <f>'Pivot MRIP 11"'!B1079</f>
        <v>1104920140719001</v>
      </c>
      <c r="C1076">
        <f>'Pivot MRIP 11"'!C1079</f>
        <v>35.451290694999997</v>
      </c>
      <c r="D1076">
        <f>'Pivot MRIP 11"'!D1079</f>
        <v>35.451290694999997</v>
      </c>
      <c r="E1076">
        <f>'Pivot MRIP 11"'!E1079</f>
        <v>1.4991433828493055</v>
      </c>
      <c r="F1076">
        <f>'Pivot MRIP 11"'!F1079</f>
        <v>6</v>
      </c>
      <c r="G1076">
        <f>'Pivot MRIP 11"'!G1079</f>
        <v>6.7299441443000001</v>
      </c>
      <c r="H1076">
        <f t="shared" si="69"/>
        <v>238.5852062206923</v>
      </c>
      <c r="I1076">
        <f t="shared" si="70"/>
        <v>357.67343315148781</v>
      </c>
    </row>
    <row r="1077" spans="1:9" x14ac:dyDescent="0.25">
      <c r="A1077">
        <f>'Pivot MRIP 11"'!A1080</f>
        <v>2014</v>
      </c>
      <c r="B1077" t="str">
        <f>'Pivot MRIP 11"'!B1080</f>
        <v>1104920140720005</v>
      </c>
      <c r="C1077">
        <f>'Pivot MRIP 11"'!C1080</f>
        <v>348.68087477</v>
      </c>
      <c r="D1077">
        <f>'Pivot MRIP 11"'!D1080</f>
        <v>348.68087477</v>
      </c>
      <c r="E1077">
        <f>'Pivot MRIP 11"'!E1080</f>
        <v>0.84441310922369939</v>
      </c>
      <c r="F1077">
        <f>'Pivot MRIP 11"'!F1080</f>
        <v>1</v>
      </c>
      <c r="G1077">
        <f>'Pivot MRIP 11"'!G1080</f>
        <v>2.516176680597846E-2</v>
      </c>
      <c r="H1077">
        <f t="shared" si="69"/>
        <v>8.7734268606673176</v>
      </c>
      <c r="I1077">
        <f t="shared" si="70"/>
        <v>7.4083966539628099</v>
      </c>
    </row>
    <row r="1078" spans="1:9" x14ac:dyDescent="0.25">
      <c r="A1078">
        <f>'Pivot MRIP 11"'!A1081</f>
        <v>2014</v>
      </c>
      <c r="B1078" t="str">
        <f>'Pivot MRIP 11"'!B1081</f>
        <v>1104920140723001</v>
      </c>
      <c r="C1078">
        <f>'Pivot MRIP 11"'!C1081</f>
        <v>344.87156649000002</v>
      </c>
      <c r="D1078">
        <f>'Pivot MRIP 11"'!D1081</f>
        <v>344.87156649000002</v>
      </c>
      <c r="E1078">
        <f>'Pivot MRIP 11"'!E1081</f>
        <v>0.84441310922369939</v>
      </c>
      <c r="F1078">
        <f>'Pivot MRIP 11"'!F1081</f>
        <v>1</v>
      </c>
      <c r="G1078">
        <f>'Pivot MRIP 11"'!G1081</f>
        <v>1.258088340298923E-2</v>
      </c>
      <c r="H1078">
        <f t="shared" si="69"/>
        <v>4.3387889670169377</v>
      </c>
      <c r="I1078">
        <f t="shared" si="70"/>
        <v>3.6637302819042552</v>
      </c>
    </row>
    <row r="1079" spans="1:9" x14ac:dyDescent="0.25">
      <c r="A1079">
        <f>'Pivot MRIP 11"'!A1082</f>
        <v>2014</v>
      </c>
      <c r="B1079" t="str">
        <f>'Pivot MRIP 11"'!B1082</f>
        <v>1104920140812001</v>
      </c>
      <c r="C1079">
        <f>'Pivot MRIP 11"'!C1082</f>
        <v>159.65108950000001</v>
      </c>
      <c r="D1079">
        <f>'Pivot MRIP 11"'!D1082</f>
        <v>159.65108950000001</v>
      </c>
      <c r="E1079">
        <f>'Pivot MRIP 11"'!E1082</f>
        <v>0.84441310922369939</v>
      </c>
      <c r="F1079">
        <f>'Pivot MRIP 11"'!F1082</f>
        <v>6</v>
      </c>
      <c r="G1079">
        <f>'Pivot MRIP 11"'!G1082</f>
        <v>0.10064706722391384</v>
      </c>
      <c r="H1079">
        <f t="shared" si="69"/>
        <v>16.068413937277587</v>
      </c>
      <c r="I1079">
        <f t="shared" si="70"/>
        <v>13.568379373069993</v>
      </c>
    </row>
    <row r="1080" spans="1:9" x14ac:dyDescent="0.25">
      <c r="A1080">
        <f>'Pivot MRIP 11"'!A1083</f>
        <v>2014</v>
      </c>
      <c r="B1080" t="str">
        <f>'Pivot MRIP 11"'!B1083</f>
        <v>1104920140812004</v>
      </c>
      <c r="C1080">
        <f>'Pivot MRIP 11"'!C1083</f>
        <v>159.65108950000001</v>
      </c>
      <c r="D1080">
        <f>'Pivot MRIP 11"'!D1083</f>
        <v>159.65108950000001</v>
      </c>
      <c r="E1080">
        <f>'Pivot MRIP 11"'!E1083</f>
        <v>0.84441310922369939</v>
      </c>
      <c r="F1080">
        <f>'Pivot MRIP 11"'!F1083</f>
        <v>4</v>
      </c>
      <c r="G1080">
        <f>'Pivot MRIP 11"'!G1083</f>
        <v>0.12580883402989229</v>
      </c>
      <c r="H1080">
        <f t="shared" si="69"/>
        <v>20.085517421596983</v>
      </c>
      <c r="I1080">
        <f t="shared" si="70"/>
        <v>16.960474216337488</v>
      </c>
    </row>
    <row r="1081" spans="1:9" x14ac:dyDescent="0.25">
      <c r="A1081">
        <f>'Pivot MRIP 11"'!A1084</f>
        <v>2014</v>
      </c>
      <c r="B1081" t="str">
        <f>'Pivot MRIP 11"'!B1084</f>
        <v>1104920140812006</v>
      </c>
      <c r="C1081">
        <f>'Pivot MRIP 11"'!C1084</f>
        <v>159.65108950000001</v>
      </c>
      <c r="D1081">
        <f>'Pivot MRIP 11"'!D1084</f>
        <v>159.65108950000001</v>
      </c>
      <c r="E1081">
        <f>'Pivot MRIP 11"'!E1084</f>
        <v>0.84441310922369928</v>
      </c>
      <c r="F1081">
        <f>'Pivot MRIP 11"'!F1084</f>
        <v>4</v>
      </c>
      <c r="G1081">
        <f>'Pivot MRIP 11"'!G1084</f>
        <v>0.17613236764184922</v>
      </c>
      <c r="H1081">
        <f t="shared" si="69"/>
        <v>28.119724390235778</v>
      </c>
      <c r="I1081">
        <f t="shared" si="70"/>
        <v>23.744663902872485</v>
      </c>
    </row>
    <row r="1082" spans="1:9" x14ac:dyDescent="0.25">
      <c r="A1082">
        <f>'Pivot MRIP 11"'!A1085</f>
        <v>2014</v>
      </c>
      <c r="B1082" t="str">
        <f>'Pivot MRIP 11"'!B1085</f>
        <v>1104920140818001</v>
      </c>
      <c r="C1082">
        <f>'Pivot MRIP 11"'!C1085</f>
        <v>6.9572870229000001</v>
      </c>
      <c r="D1082">
        <f>'Pivot MRIP 11"'!D1085</f>
        <v>6.9572870229000001</v>
      </c>
      <c r="E1082">
        <f>'Pivot MRIP 11"'!E1085</f>
        <v>0.84441310922369939</v>
      </c>
      <c r="F1082">
        <f>'Pivot MRIP 11"'!F1085</f>
        <v>9</v>
      </c>
      <c r="G1082">
        <f>'Pivot MRIP 11"'!G1085</f>
        <v>0.25161766805978458</v>
      </c>
      <c r="H1082">
        <f t="shared" si="69"/>
        <v>1.7505763367246991</v>
      </c>
      <c r="I1082">
        <f t="shared" si="70"/>
        <v>1.4782096074271369</v>
      </c>
    </row>
    <row r="1083" spans="1:9" x14ac:dyDescent="0.25">
      <c r="A1083">
        <f>'Pivot MRIP 11"'!A1086</f>
        <v>2014</v>
      </c>
      <c r="B1083" t="str">
        <f>'Pivot MRIP 11"'!B1086</f>
        <v>1104920140830005</v>
      </c>
      <c r="C1083">
        <f>'Pivot MRIP 11"'!C1086</f>
        <v>11.250604501</v>
      </c>
      <c r="D1083">
        <f>'Pivot MRIP 11"'!D1086</f>
        <v>11.250604501</v>
      </c>
      <c r="E1083">
        <f>'Pivot MRIP 11"'!E1086</f>
        <v>1.5112481178886854</v>
      </c>
      <c r="F1083">
        <f>'Pivot MRIP 11"'!F1086</f>
        <v>30</v>
      </c>
      <c r="G1083">
        <f>'Pivot MRIP 11"'!G1086</f>
        <v>4.5777976642016345</v>
      </c>
      <c r="H1083">
        <f t="shared" si="69"/>
        <v>51.502991005534192</v>
      </c>
      <c r="I1083">
        <f t="shared" si="70"/>
        <v>77.83379822275144</v>
      </c>
    </row>
    <row r="1084" spans="1:9" x14ac:dyDescent="0.25">
      <c r="A1084">
        <f>'Pivot MRIP 11"'!A1087</f>
        <v>2014</v>
      </c>
      <c r="B1084" t="str">
        <f>'Pivot MRIP 11"'!B1087</f>
        <v>1104920140903001</v>
      </c>
      <c r="C1084">
        <f>'Pivot MRIP 11"'!C1087</f>
        <v>129.95864997999999</v>
      </c>
      <c r="D1084">
        <f>'Pivot MRIP 11"'!D1087</f>
        <v>129.95864997999999</v>
      </c>
      <c r="E1084">
        <f>'Pivot MRIP 11"'!E1087</f>
        <v>0.84441310922369939</v>
      </c>
      <c r="F1084">
        <f>'Pivot MRIP 11"'!F1087</f>
        <v>1</v>
      </c>
      <c r="G1084">
        <f>'Pivot MRIP 11"'!G1087</f>
        <v>6.2904417014946146E-2</v>
      </c>
      <c r="H1084">
        <f t="shared" si="69"/>
        <v>8.1749731130413412</v>
      </c>
      <c r="I1084">
        <f t="shared" si="70"/>
        <v>6.9030544642033842</v>
      </c>
    </row>
    <row r="1085" spans="1:9" x14ac:dyDescent="0.25">
      <c r="A1085">
        <f>'Pivot MRIP 11"'!A1088</f>
        <v>2014</v>
      </c>
      <c r="B1085" t="str">
        <f>'Pivot MRIP 11"'!B1088</f>
        <v>1104920140903008</v>
      </c>
      <c r="C1085">
        <f>'Pivot MRIP 11"'!C1088</f>
        <v>129.95864997999999</v>
      </c>
      <c r="D1085">
        <f>'Pivot MRIP 11"'!D1088</f>
        <v>129.95864997999999</v>
      </c>
      <c r="E1085">
        <f>'Pivot MRIP 11"'!E1088</f>
        <v>0.84441310922369928</v>
      </c>
      <c r="F1085">
        <f>'Pivot MRIP 11"'!F1088</f>
        <v>4</v>
      </c>
      <c r="G1085">
        <f>'Pivot MRIP 11"'!G1088</f>
        <v>0.15097060083587077</v>
      </c>
      <c r="H1085">
        <f t="shared" si="69"/>
        <v>19.619935471299222</v>
      </c>
      <c r="I1085">
        <f t="shared" si="70"/>
        <v>16.567330714088122</v>
      </c>
    </row>
    <row r="1086" spans="1:9" x14ac:dyDescent="0.25">
      <c r="A1086">
        <f>'Pivot MRIP 11"'!A1089</f>
        <v>2014</v>
      </c>
      <c r="B1086" t="str">
        <f>'Pivot MRIP 11"'!B1089</f>
        <v>1104920141006001</v>
      </c>
      <c r="C1086">
        <f>'Pivot MRIP 11"'!C1089</f>
        <v>254.84676069</v>
      </c>
      <c r="D1086">
        <f>'Pivot MRIP 11"'!D1089</f>
        <v>254.84676069</v>
      </c>
      <c r="E1086">
        <f>'Pivot MRIP 11"'!E1089</f>
        <v>0.84441310922369939</v>
      </c>
      <c r="F1086">
        <f>'Pivot MRIP 11"'!F1089</f>
        <v>1</v>
      </c>
      <c r="G1086">
        <f>'Pivot MRIP 11"'!G1089</f>
        <v>5.0323533611956919E-2</v>
      </c>
      <c r="H1086">
        <f t="shared" si="69"/>
        <v>12.824789527481556</v>
      </c>
      <c r="I1086">
        <f t="shared" si="70"/>
        <v>10.82942040004024</v>
      </c>
    </row>
    <row r="1087" spans="1:9" x14ac:dyDescent="0.25">
      <c r="A1087">
        <f>'Pivot MRIP 11"'!A1090</f>
        <v>2014</v>
      </c>
      <c r="B1087" t="str">
        <f>'Pivot MRIP 11"'!B1090</f>
        <v>1104920141006002</v>
      </c>
      <c r="C1087">
        <f>'Pivot MRIP 11"'!C1090</f>
        <v>254.84676069</v>
      </c>
      <c r="D1087">
        <f>'Pivot MRIP 11"'!D1090</f>
        <v>254.84676069</v>
      </c>
      <c r="E1087">
        <f>'Pivot MRIP 11"'!E1090</f>
        <v>0.84441310922369939</v>
      </c>
      <c r="F1087">
        <f>'Pivot MRIP 11"'!F1090</f>
        <v>2</v>
      </c>
      <c r="G1087">
        <f>'Pivot MRIP 11"'!G1090</f>
        <v>1.258088340298923E-2</v>
      </c>
      <c r="H1087">
        <f t="shared" si="69"/>
        <v>3.2061973818703891</v>
      </c>
      <c r="I1087">
        <f t="shared" si="70"/>
        <v>2.70735510001006</v>
      </c>
    </row>
    <row r="1088" spans="1:9" x14ac:dyDescent="0.25">
      <c r="A1088">
        <f>'Pivot MRIP 11"'!A1091</f>
        <v>2014</v>
      </c>
      <c r="B1088" t="str">
        <f>'Pivot MRIP 11"'!B1091</f>
        <v>1104920141006010</v>
      </c>
      <c r="C1088">
        <f>'Pivot MRIP 11"'!C1091</f>
        <v>254.84676069</v>
      </c>
      <c r="D1088">
        <f>'Pivot MRIP 11"'!D1091</f>
        <v>254.84676069</v>
      </c>
      <c r="E1088">
        <f>'Pivot MRIP 11"'!E1091</f>
        <v>0.84441310922369928</v>
      </c>
      <c r="F1088">
        <f>'Pivot MRIP 11"'!F1091</f>
        <v>2</v>
      </c>
      <c r="G1088">
        <f>'Pivot MRIP 11"'!G1091</f>
        <v>7.5485300417935386E-2</v>
      </c>
      <c r="H1088">
        <f t="shared" si="69"/>
        <v>19.237184291222334</v>
      </c>
      <c r="I1088">
        <f t="shared" si="70"/>
        <v>16.244130600060355</v>
      </c>
    </row>
    <row r="1089" spans="1:9" x14ac:dyDescent="0.25">
      <c r="A1089">
        <f>'Pivot MRIP 11"'!A1092</f>
        <v>2014</v>
      </c>
      <c r="B1089" t="str">
        <f>'Pivot MRIP 11"'!B1092</f>
        <v>1104920141006013</v>
      </c>
      <c r="C1089">
        <f>'Pivot MRIP 11"'!C1092</f>
        <v>254.84676069</v>
      </c>
      <c r="D1089">
        <f>'Pivot MRIP 11"'!D1092</f>
        <v>254.84676069</v>
      </c>
      <c r="E1089">
        <f>'Pivot MRIP 11"'!E1092</f>
        <v>0.84441310922369939</v>
      </c>
      <c r="F1089">
        <f>'Pivot MRIP 11"'!F1092</f>
        <v>4</v>
      </c>
      <c r="G1089">
        <f>'Pivot MRIP 11"'!G1092</f>
        <v>6.2904417014946146E-2</v>
      </c>
      <c r="H1089">
        <f t="shared" si="69"/>
        <v>16.030986909351945</v>
      </c>
      <c r="I1089">
        <f t="shared" si="70"/>
        <v>13.536775500050299</v>
      </c>
    </row>
    <row r="1090" spans="1:9" x14ac:dyDescent="0.25">
      <c r="A1090">
        <f>'Pivot MRIP 11"'!A1093</f>
        <v>2014</v>
      </c>
      <c r="B1090" t="str">
        <f>'Pivot MRIP 11"'!B1093</f>
        <v>1104920141014005</v>
      </c>
      <c r="C1090">
        <f>'Pivot MRIP 11"'!C1093</f>
        <v>215.48702547000002</v>
      </c>
      <c r="D1090">
        <f>'Pivot MRIP 11"'!D1093</f>
        <v>215.48702547000002</v>
      </c>
      <c r="E1090">
        <f>'Pivot MRIP 11"'!E1093</f>
        <v>0.84441310922369928</v>
      </c>
      <c r="F1090">
        <f>'Pivot MRIP 11"'!F1093</f>
        <v>9</v>
      </c>
      <c r="G1090">
        <f>'Pivot MRIP 11"'!G1093</f>
        <v>7.5485300417935386E-2</v>
      </c>
      <c r="H1090">
        <f t="shared" ref="H1090:H1153" si="71">G1090*C1090</f>
        <v>16.266102853770246</v>
      </c>
      <c r="I1090">
        <f t="shared" ref="I1090:I1153" si="72">E1090*H1090</f>
        <v>13.735310485704622</v>
      </c>
    </row>
    <row r="1091" spans="1:9" x14ac:dyDescent="0.25">
      <c r="A1091">
        <f>'Pivot MRIP 11"'!A1094</f>
        <v>2014</v>
      </c>
      <c r="B1091" t="str">
        <f>'Pivot MRIP 11"'!B1094</f>
        <v>1104920141014014</v>
      </c>
      <c r="C1091">
        <f>'Pivot MRIP 11"'!C1094</f>
        <v>215.48702546999999</v>
      </c>
      <c r="D1091">
        <f>'Pivot MRIP 11"'!D1094</f>
        <v>215.48702546999999</v>
      </c>
      <c r="E1091">
        <f>'Pivot MRIP 11"'!E1094</f>
        <v>0.84441310922369939</v>
      </c>
      <c r="F1091">
        <f>'Pivot MRIP 11"'!F1094</f>
        <v>2</v>
      </c>
      <c r="G1091">
        <f>'Pivot MRIP 11"'!G1094</f>
        <v>5.0323533611956919E-2</v>
      </c>
      <c r="H1091">
        <f t="shared" si="71"/>
        <v>10.844068569180161</v>
      </c>
      <c r="I1091">
        <f t="shared" si="72"/>
        <v>9.156873657136412</v>
      </c>
    </row>
    <row r="1092" spans="1:9" x14ac:dyDescent="0.25">
      <c r="A1092">
        <f>'Pivot MRIP 11"'!A1095</f>
        <v>2014</v>
      </c>
      <c r="B1092" t="str">
        <f>'Pivot MRIP 11"'!B1095</f>
        <v>1104920141014016</v>
      </c>
      <c r="C1092">
        <f>'Pivot MRIP 11"'!C1095</f>
        <v>215.48702546999999</v>
      </c>
      <c r="D1092">
        <f>'Pivot MRIP 11"'!D1095</f>
        <v>215.48702546999999</v>
      </c>
      <c r="E1092">
        <f>'Pivot MRIP 11"'!E1095</f>
        <v>0.84441310922369939</v>
      </c>
      <c r="F1092">
        <f>'Pivot MRIP 11"'!F1095</f>
        <v>2</v>
      </c>
      <c r="G1092">
        <f>'Pivot MRIP 11"'!G1095</f>
        <v>1.258088340298923E-2</v>
      </c>
      <c r="H1092">
        <f t="shared" si="71"/>
        <v>2.7110171422950402</v>
      </c>
      <c r="I1092">
        <f t="shared" si="72"/>
        <v>2.289218414284103</v>
      </c>
    </row>
    <row r="1093" spans="1:9" x14ac:dyDescent="0.25">
      <c r="A1093">
        <f>'Pivot MRIP 11"'!A1096</f>
        <v>2014</v>
      </c>
      <c r="B1093" t="str">
        <f>'Pivot MRIP 11"'!B1096</f>
        <v>1104920141025024</v>
      </c>
      <c r="C1093">
        <f>'Pivot MRIP 11"'!C1096</f>
        <v>176.28676274</v>
      </c>
      <c r="D1093">
        <f>'Pivot MRIP 11"'!D1096</f>
        <v>176.28676274</v>
      </c>
      <c r="E1093">
        <f>'Pivot MRIP 11"'!E1096</f>
        <v>0.84441310922369917</v>
      </c>
      <c r="F1093">
        <f>'Pivot MRIP 11"'!F1096</f>
        <v>8</v>
      </c>
      <c r="G1093">
        <f>'Pivot MRIP 11"'!G1096</f>
        <v>0.31452208507473078</v>
      </c>
      <c r="H1093">
        <f t="shared" si="71"/>
        <v>55.446080188059163</v>
      </c>
      <c r="I1093">
        <f t="shared" si="72"/>
        <v>46.819396965865586</v>
      </c>
    </row>
    <row r="1094" spans="1:9" x14ac:dyDescent="0.25">
      <c r="A1094">
        <f>'Pivot MRIP 11"'!A1097</f>
        <v>2014</v>
      </c>
      <c r="B1094" t="str">
        <f>'Pivot MRIP 11"'!B1097</f>
        <v>1104920141026007</v>
      </c>
      <c r="C1094">
        <f>'Pivot MRIP 11"'!C1097</f>
        <v>207.91429092999999</v>
      </c>
      <c r="D1094">
        <f>'Pivot MRIP 11"'!D1097</f>
        <v>207.91429092999999</v>
      </c>
      <c r="E1094">
        <f>'Pivot MRIP 11"'!E1097</f>
        <v>0.84441310922369928</v>
      </c>
      <c r="F1094">
        <f>'Pivot MRIP 11"'!F1097</f>
        <v>3</v>
      </c>
      <c r="G1094">
        <f>'Pivot MRIP 11"'!G1097</f>
        <v>7.5485300417935386E-2</v>
      </c>
      <c r="H1094">
        <f t="shared" si="71"/>
        <v>15.694472712033068</v>
      </c>
      <c r="I1094">
        <f t="shared" si="72"/>
        <v>13.252618500394346</v>
      </c>
    </row>
    <row r="1095" spans="1:9" x14ac:dyDescent="0.25">
      <c r="A1095">
        <f>'Pivot MRIP 11"'!A1098</f>
        <v>2014</v>
      </c>
      <c r="B1095" t="str">
        <f>'Pivot MRIP 11"'!B1098</f>
        <v>1104920141026010</v>
      </c>
      <c r="C1095">
        <f>'Pivot MRIP 11"'!C1098</f>
        <v>207.91429092999999</v>
      </c>
      <c r="D1095">
        <f>'Pivot MRIP 11"'!D1098</f>
        <v>207.91429092999999</v>
      </c>
      <c r="E1095">
        <f>'Pivot MRIP 11"'!E1098</f>
        <v>0.84441310922369939</v>
      </c>
      <c r="F1095">
        <f>'Pivot MRIP 11"'!F1098</f>
        <v>3</v>
      </c>
      <c r="G1095">
        <f>'Pivot MRIP 11"'!G1098</f>
        <v>6.2904417014946146E-2</v>
      </c>
      <c r="H1095">
        <f t="shared" si="71"/>
        <v>13.078727260027554</v>
      </c>
      <c r="I1095">
        <f t="shared" si="72"/>
        <v>11.043848750328621</v>
      </c>
    </row>
    <row r="1096" spans="1:9" x14ac:dyDescent="0.25">
      <c r="A1096">
        <f>'Pivot MRIP 11"'!A1099</f>
        <v>2014</v>
      </c>
      <c r="B1096" t="str">
        <f>'Pivot MRIP 11"'!B1099</f>
        <v>1104920141026019</v>
      </c>
      <c r="C1096">
        <f>'Pivot MRIP 11"'!C1099</f>
        <v>207.91429092999996</v>
      </c>
      <c r="D1096">
        <f>'Pivot MRIP 11"'!D1099</f>
        <v>207.91429092999996</v>
      </c>
      <c r="E1096">
        <f>'Pivot MRIP 11"'!E1099</f>
        <v>0.84441310922369928</v>
      </c>
      <c r="F1096">
        <f>'Pivot MRIP 11"'!F1099</f>
        <v>25</v>
      </c>
      <c r="G1096">
        <f>'Pivot MRIP 11"'!G1099</f>
        <v>0.27677943486576306</v>
      </c>
      <c r="H1096">
        <f t="shared" si="71"/>
        <v>57.546399944121234</v>
      </c>
      <c r="I1096">
        <f t="shared" si="72"/>
        <v>48.592934501445924</v>
      </c>
    </row>
    <row r="1097" spans="1:9" x14ac:dyDescent="0.25">
      <c r="A1097">
        <f>'Pivot MRIP 11"'!A1100</f>
        <v>2014</v>
      </c>
      <c r="B1097" t="str">
        <f>'Pivot MRIP 11"'!B1100</f>
        <v>1104920141026024</v>
      </c>
      <c r="C1097">
        <f>'Pivot MRIP 11"'!C1100</f>
        <v>207.91429092999999</v>
      </c>
      <c r="D1097">
        <f>'Pivot MRIP 11"'!D1100</f>
        <v>207.91429092999999</v>
      </c>
      <c r="E1097">
        <f>'Pivot MRIP 11"'!E1100</f>
        <v>0.84441310922369939</v>
      </c>
      <c r="F1097">
        <f>'Pivot MRIP 11"'!F1100</f>
        <v>3</v>
      </c>
      <c r="G1097">
        <f>'Pivot MRIP 11"'!G1100</f>
        <v>2.516176680597846E-2</v>
      </c>
      <c r="H1097">
        <f t="shared" si="71"/>
        <v>5.2314909040110225</v>
      </c>
      <c r="I1097">
        <f t="shared" si="72"/>
        <v>4.4175395001314497</v>
      </c>
    </row>
    <row r="1098" spans="1:9" x14ac:dyDescent="0.25">
      <c r="A1098">
        <f>'Pivot MRIP 11"'!A1101</f>
        <v>2014</v>
      </c>
      <c r="B1098" t="str">
        <f>'Pivot MRIP 11"'!B1101</f>
        <v>1104920141117001</v>
      </c>
      <c r="C1098">
        <f>'Pivot MRIP 11"'!C1101</f>
        <v>182.53573041000001</v>
      </c>
      <c r="D1098">
        <f>'Pivot MRIP 11"'!D1101</f>
        <v>182.53573041000001</v>
      </c>
      <c r="E1098">
        <f>'Pivot MRIP 11"'!E1101</f>
        <v>0.84441310922369939</v>
      </c>
      <c r="F1098">
        <f>'Pivot MRIP 11"'!F1101</f>
        <v>4</v>
      </c>
      <c r="G1098">
        <f>'Pivot MRIP 11"'!G1101</f>
        <v>0.37742650208967687</v>
      </c>
      <c r="H1098">
        <f t="shared" si="71"/>
        <v>68.893822235030569</v>
      </c>
      <c r="I1098">
        <f t="shared" si="72"/>
        <v>58.174846639786999</v>
      </c>
    </row>
    <row r="1099" spans="1:9" x14ac:dyDescent="0.25">
      <c r="A1099">
        <f>'Pivot MRIP 11"'!A1102</f>
        <v>2014</v>
      </c>
      <c r="B1099" t="str">
        <f>'Pivot MRIP 11"'!B1102</f>
        <v>1104920141117003</v>
      </c>
      <c r="C1099">
        <f>'Pivot MRIP 11"'!C1102</f>
        <v>182.53573041000001</v>
      </c>
      <c r="D1099">
        <f>'Pivot MRIP 11"'!D1102</f>
        <v>182.53573041000001</v>
      </c>
      <c r="E1099">
        <f>'Pivot MRIP 11"'!E1102</f>
        <v>0.84441310922369917</v>
      </c>
      <c r="F1099">
        <f>'Pivot MRIP 11"'!F1102</f>
        <v>4</v>
      </c>
      <c r="G1099">
        <f>'Pivot MRIP 11"'!G1102</f>
        <v>0.62904417014946157</v>
      </c>
      <c r="H1099">
        <f t="shared" si="71"/>
        <v>114.8230370583843</v>
      </c>
      <c r="I1099">
        <f t="shared" si="72"/>
        <v>96.958077732978325</v>
      </c>
    </row>
    <row r="1100" spans="1:9" x14ac:dyDescent="0.25">
      <c r="A1100">
        <f>'Pivot MRIP 11"'!A1103</f>
        <v>2014</v>
      </c>
      <c r="B1100" t="str">
        <f>'Pivot MRIP 11"'!B1103</f>
        <v>1104920141117005</v>
      </c>
      <c r="C1100">
        <f>'Pivot MRIP 11"'!C1103</f>
        <v>182.53573041000001</v>
      </c>
      <c r="D1100">
        <f>'Pivot MRIP 11"'!D1103</f>
        <v>182.53573041000001</v>
      </c>
      <c r="E1100">
        <f>'Pivot MRIP 11"'!E1103</f>
        <v>0.84441310922369928</v>
      </c>
      <c r="F1100">
        <f>'Pivot MRIP 11"'!F1103</f>
        <v>4</v>
      </c>
      <c r="G1100">
        <f>'Pivot MRIP 11"'!G1103</f>
        <v>8.8066183820924612E-2</v>
      </c>
      <c r="H1100">
        <f t="shared" si="71"/>
        <v>16.0752251881738</v>
      </c>
      <c r="I1100">
        <f t="shared" si="72"/>
        <v>13.574130882616965</v>
      </c>
    </row>
    <row r="1101" spans="1:9" x14ac:dyDescent="0.25">
      <c r="A1101">
        <f>'Pivot MRIP 11"'!A1104</f>
        <v>2014</v>
      </c>
      <c r="B1101" t="str">
        <f>'Pivot MRIP 11"'!B1104</f>
        <v>1104920141215001</v>
      </c>
      <c r="C1101">
        <f>'Pivot MRIP 11"'!C1104</f>
        <v>1381.8325718000001</v>
      </c>
      <c r="D1101">
        <f>'Pivot MRIP 11"'!D1104</f>
        <v>1381.8325718000001</v>
      </c>
      <c r="E1101">
        <f>'Pivot MRIP 11"'!E1104</f>
        <v>0.84441310922369939</v>
      </c>
      <c r="F1101">
        <f>'Pivot MRIP 11"'!F1104</f>
        <v>4</v>
      </c>
      <c r="G1101">
        <f>'Pivot MRIP 11"'!G1104</f>
        <v>0.12580883402989229</v>
      </c>
      <c r="H1101">
        <f t="shared" si="71"/>
        <v>173.84674468268543</v>
      </c>
      <c r="I1101">
        <f t="shared" si="72"/>
        <v>146.79847020592504</v>
      </c>
    </row>
    <row r="1102" spans="1:9" x14ac:dyDescent="0.25">
      <c r="A1102">
        <f>'Pivot MRIP 11"'!A1105</f>
        <v>2014</v>
      </c>
      <c r="B1102" t="str">
        <f>'Pivot MRIP 11"'!B1105</f>
        <v>1105220140223005</v>
      </c>
      <c r="C1102">
        <f>'Pivot MRIP 11"'!C1105</f>
        <v>1291.4319831</v>
      </c>
      <c r="D1102">
        <f>'Pivot MRIP 11"'!D1105</f>
        <v>1291.4319831</v>
      </c>
      <c r="E1102">
        <f>'Pivot MRIP 11"'!E1105</f>
        <v>0.84441310922369928</v>
      </c>
      <c r="F1102">
        <f>'Pivot MRIP 11"'!F1105</f>
        <v>2</v>
      </c>
      <c r="G1102">
        <f>'Pivot MRIP 11"'!G1105</f>
        <v>0.15097060083587077</v>
      </c>
      <c r="H1102">
        <f t="shared" si="71"/>
        <v>194.96826242726712</v>
      </c>
      <c r="I1102">
        <f t="shared" si="72"/>
        <v>164.63375667615077</v>
      </c>
    </row>
    <row r="1103" spans="1:9" x14ac:dyDescent="0.25">
      <c r="A1103">
        <f>'Pivot MRIP 11"'!A1106</f>
        <v>2014</v>
      </c>
      <c r="B1103" t="str">
        <f>'Pivot MRIP 11"'!B1106</f>
        <v>1105220140410001</v>
      </c>
      <c r="C1103">
        <f>'Pivot MRIP 11"'!C1106</f>
        <v>815.63439717999995</v>
      </c>
      <c r="D1103">
        <f>'Pivot MRIP 11"'!D1106</f>
        <v>815.63439717999995</v>
      </c>
      <c r="E1103">
        <f>'Pivot MRIP 11"'!E1106</f>
        <v>0.84441310922369928</v>
      </c>
      <c r="F1103">
        <f>'Pivot MRIP 11"'!F1106</f>
        <v>2</v>
      </c>
      <c r="G1103">
        <f>'Pivot MRIP 11"'!G1106</f>
        <v>7.5485300417935386E-2</v>
      </c>
      <c r="H1103">
        <f t="shared" si="71"/>
        <v>61.568407502333926</v>
      </c>
      <c r="I1103">
        <f t="shared" si="72"/>
        <v>51.989170408997524</v>
      </c>
    </row>
    <row r="1104" spans="1:9" x14ac:dyDescent="0.25">
      <c r="A1104">
        <f>'Pivot MRIP 11"'!A1107</f>
        <v>2014</v>
      </c>
      <c r="B1104" t="str">
        <f>'Pivot MRIP 11"'!B1107</f>
        <v>1105220140410003</v>
      </c>
      <c r="C1104">
        <f>'Pivot MRIP 11"'!C1107</f>
        <v>407.81719858999998</v>
      </c>
      <c r="D1104">
        <f>'Pivot MRIP 11"'!D1107</f>
        <v>407.81719858999998</v>
      </c>
      <c r="E1104">
        <f>'Pivot MRIP 11"'!E1107</f>
        <v>0.84441310922369928</v>
      </c>
      <c r="F1104">
        <f>'Pivot MRIP 11"'!F1107</f>
        <v>4</v>
      </c>
      <c r="G1104">
        <f>'Pivot MRIP 11"'!G1107</f>
        <v>0.17613236764184922</v>
      </c>
      <c r="H1104">
        <f t="shared" si="71"/>
        <v>71.829808752722911</v>
      </c>
      <c r="I1104">
        <f t="shared" si="72"/>
        <v>60.654032143830442</v>
      </c>
    </row>
    <row r="1105" spans="1:9" x14ac:dyDescent="0.25">
      <c r="A1105">
        <f>'Pivot MRIP 11"'!A1108</f>
        <v>2014</v>
      </c>
      <c r="B1105" t="str">
        <f>'Pivot MRIP 11"'!B1108</f>
        <v>1105220140504013</v>
      </c>
      <c r="C1105">
        <f>'Pivot MRIP 11"'!C1108</f>
        <v>73.725163166000002</v>
      </c>
      <c r="D1105">
        <f>'Pivot MRIP 11"'!D1108</f>
        <v>73.725163166000002</v>
      </c>
      <c r="E1105">
        <f>'Pivot MRIP 11"'!E1108</f>
        <v>0.84441310922369939</v>
      </c>
      <c r="F1105">
        <f>'Pivot MRIP 11"'!F1108</f>
        <v>6</v>
      </c>
      <c r="G1105">
        <f>'Pivot MRIP 11"'!G1108</f>
        <v>0.25161766805978458</v>
      </c>
      <c r="H1105">
        <f t="shared" si="71"/>
        <v>18.550553633156046</v>
      </c>
      <c r="I1105">
        <f t="shared" si="72"/>
        <v>15.664330671194289</v>
      </c>
    </row>
    <row r="1106" spans="1:9" x14ac:dyDescent="0.25">
      <c r="A1106">
        <f>'Pivot MRIP 11"'!A1109</f>
        <v>2014</v>
      </c>
      <c r="B1106" t="str">
        <f>'Pivot MRIP 11"'!B1109</f>
        <v>1105220140523001</v>
      </c>
      <c r="C1106">
        <f>'Pivot MRIP 11"'!C1109</f>
        <v>548.81275058000006</v>
      </c>
      <c r="D1106">
        <f>'Pivot MRIP 11"'!D1109</f>
        <v>548.81275058000006</v>
      </c>
      <c r="E1106">
        <f>'Pivot MRIP 11"'!E1109</f>
        <v>0.84441310922369939</v>
      </c>
      <c r="F1106">
        <f>'Pivot MRIP 11"'!F1109</f>
        <v>3</v>
      </c>
      <c r="G1106">
        <f>'Pivot MRIP 11"'!G1109</f>
        <v>0.12580883402989229</v>
      </c>
      <c r="H1106">
        <f t="shared" si="71"/>
        <v>69.045492251207904</v>
      </c>
      <c r="I1106">
        <f t="shared" si="72"/>
        <v>58.302918789723307</v>
      </c>
    </row>
    <row r="1107" spans="1:9" x14ac:dyDescent="0.25">
      <c r="A1107">
        <f>'Pivot MRIP 11"'!A1110</f>
        <v>2014</v>
      </c>
      <c r="B1107" t="str">
        <f>'Pivot MRIP 11"'!B1110</f>
        <v>1105220140523002</v>
      </c>
      <c r="C1107">
        <f>'Pivot MRIP 11"'!C1110</f>
        <v>373.02042074000002</v>
      </c>
      <c r="D1107">
        <f>'Pivot MRIP 11"'!D1110</f>
        <v>373.02042074000002</v>
      </c>
      <c r="E1107">
        <f>'Pivot MRIP 11"'!E1110</f>
        <v>0.84441310922369939</v>
      </c>
      <c r="F1107">
        <f>'Pivot MRIP 11"'!F1110</f>
        <v>2</v>
      </c>
      <c r="G1107">
        <f>'Pivot MRIP 11"'!G1110</f>
        <v>0.25161766805978458</v>
      </c>
      <c r="H1107">
        <f t="shared" si="71"/>
        <v>93.858528405278506</v>
      </c>
      <c r="I1107">
        <f t="shared" si="72"/>
        <v>79.255371797862125</v>
      </c>
    </row>
    <row r="1108" spans="1:9" x14ac:dyDescent="0.25">
      <c r="A1108">
        <f>'Pivot MRIP 11"'!A1111</f>
        <v>2014</v>
      </c>
      <c r="B1108" t="str">
        <f>'Pivot MRIP 11"'!B1111</f>
        <v>1105220140528006</v>
      </c>
      <c r="C1108">
        <f>'Pivot MRIP 11"'!C1111</f>
        <v>222.25725739999999</v>
      </c>
      <c r="D1108">
        <f>'Pivot MRIP 11"'!D1111</f>
        <v>222.25725739999999</v>
      </c>
      <c r="E1108">
        <f>'Pivot MRIP 11"'!E1111</f>
        <v>1.3542124462823923</v>
      </c>
      <c r="F1108">
        <f>'Pivot MRIP 11"'!F1111</f>
        <v>9</v>
      </c>
      <c r="G1108">
        <f>'Pivot MRIP 11"'!G1111</f>
        <v>2.7548530041793535</v>
      </c>
      <c r="H1108">
        <f t="shared" si="71"/>
        <v>612.28607324905386</v>
      </c>
      <c r="I1108">
        <f t="shared" si="72"/>
        <v>829.16542107924124</v>
      </c>
    </row>
    <row r="1109" spans="1:9" x14ac:dyDescent="0.25">
      <c r="A1109">
        <f>'Pivot MRIP 11"'!A1112</f>
        <v>2014</v>
      </c>
      <c r="B1109" t="str">
        <f>'Pivot MRIP 11"'!B1112</f>
        <v>1105220140610001</v>
      </c>
      <c r="C1109">
        <f>'Pivot MRIP 11"'!C1112</f>
        <v>22.031533632000002</v>
      </c>
      <c r="D1109">
        <f>'Pivot MRIP 11"'!D1112</f>
        <v>22.031533632000002</v>
      </c>
      <c r="E1109">
        <f>'Pivot MRIP 11"'!E1112</f>
        <v>1.7213136433483711</v>
      </c>
      <c r="F1109">
        <f>'Pivot MRIP 11"'!F1112</f>
        <v>9</v>
      </c>
      <c r="G1109">
        <f>'Pivot MRIP 11"'!G1112</f>
        <v>13.320400925671741</v>
      </c>
      <c r="H1109">
        <f t="shared" si="71"/>
        <v>293.46886098566091</v>
      </c>
      <c r="I1109">
        <f t="shared" si="72"/>
        <v>505.15195431252465</v>
      </c>
    </row>
    <row r="1110" spans="1:9" x14ac:dyDescent="0.25">
      <c r="A1110">
        <f>'Pivot MRIP 11"'!A1113</f>
        <v>2014</v>
      </c>
      <c r="B1110" t="str">
        <f>'Pivot MRIP 11"'!B1113</f>
        <v>1105220140630004</v>
      </c>
      <c r="C1110">
        <f>'Pivot MRIP 11"'!C1113</f>
        <v>987.89933427999995</v>
      </c>
      <c r="D1110">
        <f>'Pivot MRIP 11"'!D1113</f>
        <v>987.89933427999995</v>
      </c>
      <c r="E1110">
        <f>'Pivot MRIP 11"'!E1113</f>
        <v>0.84441310922369939</v>
      </c>
      <c r="F1110">
        <f>'Pivot MRIP 11"'!F1113</f>
        <v>1</v>
      </c>
      <c r="G1110">
        <f>'Pivot MRIP 11"'!G1113</f>
        <v>1.258088340298923E-2</v>
      </c>
      <c r="H1110">
        <f t="shared" si="71"/>
        <v>12.428646338467361</v>
      </c>
      <c r="I1110">
        <f t="shared" si="72"/>
        <v>10.494911898106972</v>
      </c>
    </row>
    <row r="1111" spans="1:9" x14ac:dyDescent="0.25">
      <c r="A1111">
        <f>'Pivot MRIP 11"'!A1114</f>
        <v>2014</v>
      </c>
      <c r="B1111" t="str">
        <f>'Pivot MRIP 11"'!B1114</f>
        <v>1105220140711001</v>
      </c>
      <c r="C1111">
        <f>'Pivot MRIP 11"'!C1114</f>
        <v>143.42603242999999</v>
      </c>
      <c r="D1111">
        <f>'Pivot MRIP 11"'!D1114</f>
        <v>143.42603242999999</v>
      </c>
      <c r="E1111">
        <f>'Pivot MRIP 11"'!E1114</f>
        <v>1.2494389687059233</v>
      </c>
      <c r="F1111">
        <f>'Pivot MRIP 11"'!F1114</f>
        <v>18</v>
      </c>
      <c r="G1111">
        <f>'Pivot MRIP 11"'!G1114</f>
        <v>17.174328218701636</v>
      </c>
      <c r="H1111">
        <f t="shared" si="71"/>
        <v>2463.2457560589646</v>
      </c>
      <c r="I1111">
        <f t="shared" si="72"/>
        <v>3077.6752371195553</v>
      </c>
    </row>
    <row r="1112" spans="1:9" x14ac:dyDescent="0.25">
      <c r="A1112">
        <f>'Pivot MRIP 11"'!A1115</f>
        <v>2014</v>
      </c>
      <c r="B1112" t="str">
        <f>'Pivot MRIP 11"'!B1115</f>
        <v>1105220140815001</v>
      </c>
      <c r="C1112">
        <f>'Pivot MRIP 11"'!C1115</f>
        <v>370.85094062000002</v>
      </c>
      <c r="D1112">
        <f>'Pivot MRIP 11"'!D1115</f>
        <v>370.85094062000002</v>
      </c>
      <c r="E1112">
        <f>'Pivot MRIP 11"'!E1115</f>
        <v>0.84441310922369939</v>
      </c>
      <c r="F1112">
        <f>'Pivot MRIP 11"'!F1115</f>
        <v>9</v>
      </c>
      <c r="G1112">
        <f>'Pivot MRIP 11"'!G1115</f>
        <v>0.23903678465679537</v>
      </c>
      <c r="H1112">
        <f t="shared" si="71"/>
        <v>88.647016432752949</v>
      </c>
      <c r="I1112">
        <f t="shared" si="72"/>
        <v>74.854702769385284</v>
      </c>
    </row>
    <row r="1113" spans="1:9" x14ac:dyDescent="0.25">
      <c r="A1113">
        <f>'Pivot MRIP 11"'!A1116</f>
        <v>2014</v>
      </c>
      <c r="B1113" t="str">
        <f>'Pivot MRIP 11"'!B1116</f>
        <v>1105220140817001</v>
      </c>
      <c r="C1113">
        <f>'Pivot MRIP 11"'!C1116</f>
        <v>44.217336641000003</v>
      </c>
      <c r="D1113">
        <f>'Pivot MRIP 11"'!D1116</f>
        <v>44.217336641000003</v>
      </c>
      <c r="E1113">
        <f>'Pivot MRIP 11"'!E1116</f>
        <v>1.2229896196743801</v>
      </c>
      <c r="F1113">
        <f>'Pivot MRIP 11"'!F1116</f>
        <v>2</v>
      </c>
      <c r="G1113">
        <f>'Pivot MRIP 11"'!G1116</f>
        <v>1.5596368593597847</v>
      </c>
      <c r="H1113">
        <f t="shared" si="71"/>
        <v>68.962988048023576</v>
      </c>
      <c r="I1113">
        <f t="shared" si="72"/>
        <v>84.341018524461177</v>
      </c>
    </row>
    <row r="1114" spans="1:9" x14ac:dyDescent="0.25">
      <c r="A1114">
        <f>'Pivot MRIP 11"'!A1117</f>
        <v>2014</v>
      </c>
      <c r="B1114" t="str">
        <f>'Pivot MRIP 11"'!B1117</f>
        <v>1105220140817002</v>
      </c>
      <c r="C1114">
        <f>'Pivot MRIP 11"'!C1117</f>
        <v>37.204524931999998</v>
      </c>
      <c r="D1114">
        <f>'Pivot MRIP 11"'!D1117</f>
        <v>37.204524931999998</v>
      </c>
      <c r="E1114">
        <f>'Pivot MRIP 11"'!E1117</f>
        <v>0.84441310922369939</v>
      </c>
      <c r="F1114">
        <f>'Pivot MRIP 11"'!F1117</f>
        <v>2</v>
      </c>
      <c r="G1114">
        <f>'Pivot MRIP 11"'!G1117</f>
        <v>0.37742650208967687</v>
      </c>
      <c r="H1114">
        <f t="shared" si="71"/>
        <v>14.041973706992932</v>
      </c>
      <c r="I1114">
        <f t="shared" si="72"/>
        <v>11.857226677559337</v>
      </c>
    </row>
    <row r="1115" spans="1:9" x14ac:dyDescent="0.25">
      <c r="A1115">
        <f>'Pivot MRIP 11"'!A1118</f>
        <v>2014</v>
      </c>
      <c r="B1115" t="str">
        <f>'Pivot MRIP 11"'!B1118</f>
        <v>1105220140817006</v>
      </c>
      <c r="C1115">
        <f>'Pivot MRIP 11"'!C1118</f>
        <v>37.204524931999998</v>
      </c>
      <c r="D1115">
        <f>'Pivot MRIP 11"'!D1118</f>
        <v>37.204524931999998</v>
      </c>
      <c r="E1115">
        <f>'Pivot MRIP 11"'!E1118</f>
        <v>0.84441310922369939</v>
      </c>
      <c r="F1115">
        <f>'Pivot MRIP 11"'!F1118</f>
        <v>4</v>
      </c>
      <c r="G1115">
        <f>'Pivot MRIP 11"'!G1118</f>
        <v>0.50323533611956917</v>
      </c>
      <c r="H1115">
        <f t="shared" si="71"/>
        <v>18.722631609323912</v>
      </c>
      <c r="I1115">
        <f t="shared" si="72"/>
        <v>15.80963557007912</v>
      </c>
    </row>
    <row r="1116" spans="1:9" x14ac:dyDescent="0.25">
      <c r="A1116">
        <f>'Pivot MRIP 11"'!A1119</f>
        <v>2014</v>
      </c>
      <c r="B1116" t="str">
        <f>'Pivot MRIP 11"'!B1119</f>
        <v>1105220140818005</v>
      </c>
      <c r="C1116">
        <f>'Pivot MRIP 11"'!C1119</f>
        <v>406.42381064</v>
      </c>
      <c r="D1116">
        <f>'Pivot MRIP 11"'!D1119</f>
        <v>406.42381064</v>
      </c>
      <c r="E1116">
        <f>'Pivot MRIP 11"'!E1119</f>
        <v>0.84441310922369939</v>
      </c>
      <c r="F1116">
        <f>'Pivot MRIP 11"'!F1119</f>
        <v>1</v>
      </c>
      <c r="G1116">
        <f>'Pivot MRIP 11"'!G1119</f>
        <v>2.516176680597846E-2</v>
      </c>
      <c r="H1116">
        <f t="shared" si="71"/>
        <v>10.226341147720827</v>
      </c>
      <c r="I1116">
        <f t="shared" si="72"/>
        <v>8.6352565245291988</v>
      </c>
    </row>
    <row r="1117" spans="1:9" x14ac:dyDescent="0.25">
      <c r="A1117">
        <f>'Pivot MRIP 11"'!A1120</f>
        <v>2014</v>
      </c>
      <c r="B1117" t="str">
        <f>'Pivot MRIP 11"'!B1120</f>
        <v>1105220141019001</v>
      </c>
      <c r="C1117">
        <f>'Pivot MRIP 11"'!C1120</f>
        <v>1378.4454152999999</v>
      </c>
      <c r="D1117">
        <f>'Pivot MRIP 11"'!D1120</f>
        <v>1378.4454152999999</v>
      </c>
      <c r="E1117">
        <f>'Pivot MRIP 11"'!E1120</f>
        <v>0.84441310922369939</v>
      </c>
      <c r="F1117">
        <f>'Pivot MRIP 11"'!F1120</f>
        <v>1</v>
      </c>
      <c r="G1117">
        <f>'Pivot MRIP 11"'!G1120</f>
        <v>1.258088340298923E-2</v>
      </c>
      <c r="H1117">
        <f t="shared" si="71"/>
        <v>17.342061047274367</v>
      </c>
      <c r="I1117">
        <f t="shared" si="72"/>
        <v>14.643863689276152</v>
      </c>
    </row>
    <row r="1118" spans="1:9" x14ac:dyDescent="0.25">
      <c r="A1118">
        <f>'Pivot MRIP 11"'!A1121</f>
        <v>2014</v>
      </c>
      <c r="B1118" t="str">
        <f>'Pivot MRIP 11"'!B1121</f>
        <v>1105220141019003</v>
      </c>
      <c r="C1118">
        <f>'Pivot MRIP 11"'!C1121</f>
        <v>1378.4454152999999</v>
      </c>
      <c r="D1118">
        <f>'Pivot MRIP 11"'!D1121</f>
        <v>1378.4454152999999</v>
      </c>
      <c r="E1118">
        <f>'Pivot MRIP 11"'!E1121</f>
        <v>0.84441310922369939</v>
      </c>
      <c r="F1118">
        <f>'Pivot MRIP 11"'!F1121</f>
        <v>1</v>
      </c>
      <c r="G1118">
        <f>'Pivot MRIP 11"'!G1121</f>
        <v>1.258088340298923E-2</v>
      </c>
      <c r="H1118">
        <f t="shared" si="71"/>
        <v>17.342061047274367</v>
      </c>
      <c r="I1118">
        <f t="shared" si="72"/>
        <v>14.643863689276152</v>
      </c>
    </row>
    <row r="1119" spans="1:9" x14ac:dyDescent="0.25">
      <c r="A1119">
        <f>'Pivot MRIP 11"'!A1122</f>
        <v>2014</v>
      </c>
      <c r="B1119" t="str">
        <f>'Pivot MRIP 11"'!B1122</f>
        <v>1105220141025008</v>
      </c>
      <c r="C1119">
        <f>'Pivot MRIP 11"'!C1122</f>
        <v>611.10805786000003</v>
      </c>
      <c r="D1119">
        <f>'Pivot MRIP 11"'!D1122</f>
        <v>611.10805786000003</v>
      </c>
      <c r="E1119">
        <f>'Pivot MRIP 11"'!E1122</f>
        <v>2.24440139536713</v>
      </c>
      <c r="F1119">
        <f>'Pivot MRIP 11"'!F1122</f>
        <v>2</v>
      </c>
      <c r="G1119">
        <f>'Pivot MRIP 11"'!G1122</f>
        <v>3.1509706008358704</v>
      </c>
      <c r="H1119">
        <f t="shared" si="71"/>
        <v>1925.5835242507662</v>
      </c>
      <c r="I1119">
        <f t="shared" si="72"/>
        <v>4321.7823487243759</v>
      </c>
    </row>
    <row r="1120" spans="1:9" x14ac:dyDescent="0.25">
      <c r="A1120">
        <f>'Pivot MRIP 11"'!A1123</f>
        <v>2014</v>
      </c>
      <c r="B1120" t="str">
        <f>'Pivot MRIP 11"'!B1123</f>
        <v>1105220141025014</v>
      </c>
      <c r="C1120">
        <f>'Pivot MRIP 11"'!C1123</f>
        <v>343.45077844000002</v>
      </c>
      <c r="D1120">
        <f>'Pivot MRIP 11"'!D1123</f>
        <v>343.45077844000002</v>
      </c>
      <c r="E1120">
        <f>'Pivot MRIP 11"'!E1123</f>
        <v>0.84441310922369928</v>
      </c>
      <c r="F1120">
        <f>'Pivot MRIP 11"'!F1123</f>
        <v>1</v>
      </c>
      <c r="G1120">
        <f>'Pivot MRIP 11"'!G1123</f>
        <v>7.5485300417935386E-2</v>
      </c>
      <c r="H1120">
        <f t="shared" si="71"/>
        <v>25.925485189317168</v>
      </c>
      <c r="I1120">
        <f t="shared" si="72"/>
        <v>21.891819556844275</v>
      </c>
    </row>
    <row r="1121" spans="1:9" x14ac:dyDescent="0.25">
      <c r="A1121">
        <f>'Pivot MRIP 11"'!A1124</f>
        <v>2014</v>
      </c>
      <c r="B1121" t="str">
        <f>'Pivot MRIP 11"'!B1124</f>
        <v>1105920140113006</v>
      </c>
      <c r="C1121">
        <f>'Pivot MRIP 11"'!C1124</f>
        <v>132.22098839</v>
      </c>
      <c r="D1121">
        <f>'Pivot MRIP 11"'!D1124</f>
        <v>132.22098839</v>
      </c>
      <c r="E1121">
        <f>'Pivot MRIP 11"'!E1124</f>
        <v>0.84441310922369917</v>
      </c>
      <c r="F1121">
        <f>'Pivot MRIP 11"'!F1124</f>
        <v>1</v>
      </c>
      <c r="G1121">
        <f>'Pivot MRIP 11"'!G1124</f>
        <v>0.31452208507473078</v>
      </c>
      <c r="H1121">
        <f t="shared" si="71"/>
        <v>41.586420959064569</v>
      </c>
      <c r="I1121">
        <f t="shared" si="72"/>
        <v>35.116119023529322</v>
      </c>
    </row>
    <row r="1122" spans="1:9" x14ac:dyDescent="0.25">
      <c r="A1122">
        <f>'Pivot MRIP 11"'!A1125</f>
        <v>2014</v>
      </c>
      <c r="B1122" t="str">
        <f>'Pivot MRIP 11"'!B1125</f>
        <v>1105920140209010</v>
      </c>
      <c r="C1122">
        <f>'Pivot MRIP 11"'!C1125</f>
        <v>638.67555856000001</v>
      </c>
      <c r="D1122">
        <f>'Pivot MRIP 11"'!D1125</f>
        <v>638.67555856000001</v>
      </c>
      <c r="E1122">
        <f>'Pivot MRIP 11"'!E1125</f>
        <v>1.4221029317512355</v>
      </c>
      <c r="F1122">
        <f>'Pivot MRIP 11"'!F1125</f>
        <v>2</v>
      </c>
      <c r="G1122">
        <f>'Pivot MRIP 11"'!G1125</f>
        <v>2.0377426502089677</v>
      </c>
      <c r="H1122">
        <f t="shared" si="71"/>
        <v>1301.4564253237472</v>
      </c>
      <c r="I1122">
        <f t="shared" si="72"/>
        <v>1850.8049979993839</v>
      </c>
    </row>
    <row r="1123" spans="1:9" x14ac:dyDescent="0.25">
      <c r="A1123">
        <f>'Pivot MRIP 11"'!A1126</f>
        <v>2014</v>
      </c>
      <c r="B1123" t="str">
        <f>'Pivot MRIP 11"'!B1126</f>
        <v>1105920140321002</v>
      </c>
      <c r="C1123">
        <f>'Pivot MRIP 11"'!C1126</f>
        <v>270.10872045999997</v>
      </c>
      <c r="D1123">
        <f>'Pivot MRIP 11"'!D1126</f>
        <v>270.10872045999997</v>
      </c>
      <c r="E1123">
        <f>'Pivot MRIP 11"'!E1126</f>
        <v>0.84441310922369939</v>
      </c>
      <c r="F1123">
        <f>'Pivot MRIP 11"'!F1126</f>
        <v>1</v>
      </c>
      <c r="G1123">
        <f>'Pivot MRIP 11"'!G1126</f>
        <v>1.258088340298923E-2</v>
      </c>
      <c r="H1123">
        <f t="shared" si="71"/>
        <v>3.3982063182378712</v>
      </c>
      <c r="I1123">
        <f t="shared" si="72"/>
        <v>2.8694899629668611</v>
      </c>
    </row>
    <row r="1124" spans="1:9" x14ac:dyDescent="0.25">
      <c r="A1124">
        <f>'Pivot MRIP 11"'!A1127</f>
        <v>2014</v>
      </c>
      <c r="B1124" t="str">
        <f>'Pivot MRIP 11"'!B1127</f>
        <v>1105920140503002</v>
      </c>
      <c r="C1124">
        <f>'Pivot MRIP 11"'!C1127</f>
        <v>139.96861731000001</v>
      </c>
      <c r="D1124">
        <f>'Pivot MRIP 11"'!D1127</f>
        <v>139.96861731000001</v>
      </c>
      <c r="E1124">
        <f>'Pivot MRIP 11"'!E1127</f>
        <v>0.84441310922369939</v>
      </c>
      <c r="F1124">
        <f>'Pivot MRIP 11"'!F1127</f>
        <v>2</v>
      </c>
      <c r="G1124">
        <f>'Pivot MRIP 11"'!G1127</f>
        <v>1.258088340298923E-2</v>
      </c>
      <c r="H1124">
        <f t="shared" si="71"/>
        <v>1.7609288544547301</v>
      </c>
      <c r="I1124">
        <f t="shared" si="72"/>
        <v>1.4869514091118459</v>
      </c>
    </row>
    <row r="1125" spans="1:9" x14ac:dyDescent="0.25">
      <c r="A1125">
        <f>'Pivot MRIP 11"'!A1128</f>
        <v>2014</v>
      </c>
      <c r="B1125" t="str">
        <f>'Pivot MRIP 11"'!B1128</f>
        <v>1105920140503004</v>
      </c>
      <c r="C1125">
        <f>'Pivot MRIP 11"'!C1128</f>
        <v>139.96861731000001</v>
      </c>
      <c r="D1125">
        <f>'Pivot MRIP 11"'!D1128</f>
        <v>139.96861731000001</v>
      </c>
      <c r="E1125">
        <f>'Pivot MRIP 11"'!E1128</f>
        <v>0.84441310922369939</v>
      </c>
      <c r="F1125">
        <f>'Pivot MRIP 11"'!F1128</f>
        <v>1</v>
      </c>
      <c r="G1125">
        <f>'Pivot MRIP 11"'!G1128</f>
        <v>0.12580883402989229</v>
      </c>
      <c r="H1125">
        <f t="shared" si="71"/>
        <v>17.609288544547301</v>
      </c>
      <c r="I1125">
        <f t="shared" si="72"/>
        <v>14.869514091118459</v>
      </c>
    </row>
    <row r="1126" spans="1:9" x14ac:dyDescent="0.25">
      <c r="A1126">
        <f>'Pivot MRIP 11"'!A1129</f>
        <v>2014</v>
      </c>
      <c r="B1126" t="str">
        <f>'Pivot MRIP 11"'!B1129</f>
        <v>1105920140503008</v>
      </c>
      <c r="C1126">
        <f>'Pivot MRIP 11"'!C1129</f>
        <v>45.758971262999999</v>
      </c>
      <c r="D1126">
        <f>'Pivot MRIP 11"'!D1129</f>
        <v>45.758971262999999</v>
      </c>
      <c r="E1126">
        <f>'Pivot MRIP 11"'!E1129</f>
        <v>1.3395633016360857</v>
      </c>
      <c r="F1126">
        <f>'Pivot MRIP 11"'!F1129</f>
        <v>16</v>
      </c>
      <c r="G1126">
        <f>'Pivot MRIP 11"'!G1129</f>
        <v>1.1887132510448384</v>
      </c>
      <c r="H1126">
        <f t="shared" si="71"/>
        <v>54.394295494508064</v>
      </c>
      <c r="I1126">
        <f t="shared" si="72"/>
        <v>72.864602062792088</v>
      </c>
    </row>
    <row r="1127" spans="1:9" x14ac:dyDescent="0.25">
      <c r="A1127">
        <f>'Pivot MRIP 11"'!A1130</f>
        <v>2014</v>
      </c>
      <c r="B1127" t="str">
        <f>'Pivot MRIP 11"'!B1130</f>
        <v>1105920140503012</v>
      </c>
      <c r="C1127">
        <f>'Pivot MRIP 11"'!C1130</f>
        <v>139.96861731000001</v>
      </c>
      <c r="D1127">
        <f>'Pivot MRIP 11"'!D1130</f>
        <v>139.96861731000001</v>
      </c>
      <c r="E1127">
        <f>'Pivot MRIP 11"'!E1130</f>
        <v>0.84441310922369939</v>
      </c>
      <c r="F1127">
        <f>'Pivot MRIP 11"'!F1130</f>
        <v>9</v>
      </c>
      <c r="G1127">
        <f>'Pivot MRIP 11"'!G1130</f>
        <v>5.0323533611956919E-2</v>
      </c>
      <c r="H1127">
        <f t="shared" si="71"/>
        <v>7.0437154178189205</v>
      </c>
      <c r="I1127">
        <f t="shared" si="72"/>
        <v>5.9478056364473835</v>
      </c>
    </row>
    <row r="1128" spans="1:9" x14ac:dyDescent="0.25">
      <c r="A1128">
        <f>'Pivot MRIP 11"'!A1131</f>
        <v>2014</v>
      </c>
      <c r="B1128" t="str">
        <f>'Pivot MRIP 11"'!B1131</f>
        <v>1105920140503020</v>
      </c>
      <c r="C1128">
        <f>'Pivot MRIP 11"'!C1131</f>
        <v>45.758971262999999</v>
      </c>
      <c r="D1128">
        <f>'Pivot MRIP 11"'!D1131</f>
        <v>45.758971262999999</v>
      </c>
      <c r="E1128">
        <f>'Pivot MRIP 11"'!E1131</f>
        <v>0.84441310922369939</v>
      </c>
      <c r="F1128">
        <f>'Pivot MRIP 11"'!F1131</f>
        <v>16</v>
      </c>
      <c r="G1128">
        <f>'Pivot MRIP 11"'!G1131</f>
        <v>0.44033091910462308</v>
      </c>
      <c r="H1128">
        <f t="shared" si="71"/>
        <v>20.149089873518825</v>
      </c>
      <c r="I1128">
        <f t="shared" si="72"/>
        <v>17.014155628125788</v>
      </c>
    </row>
    <row r="1129" spans="1:9" x14ac:dyDescent="0.25">
      <c r="A1129">
        <f>'Pivot MRIP 11"'!A1132</f>
        <v>2014</v>
      </c>
      <c r="B1129" t="str">
        <f>'Pivot MRIP 11"'!B1132</f>
        <v>1105920140508009</v>
      </c>
      <c r="C1129">
        <f>'Pivot MRIP 11"'!C1132</f>
        <v>289.07197638000002</v>
      </c>
      <c r="D1129">
        <f>'Pivot MRIP 11"'!D1132</f>
        <v>289.07197638000002</v>
      </c>
      <c r="E1129">
        <f>'Pivot MRIP 11"'!E1132</f>
        <v>0.84441310922369939</v>
      </c>
      <c r="F1129">
        <f>'Pivot MRIP 11"'!F1132</f>
        <v>4</v>
      </c>
      <c r="G1129">
        <f>'Pivot MRIP 11"'!G1132</f>
        <v>5.0323533611956919E-2</v>
      </c>
      <c r="H1129">
        <f t="shared" si="71"/>
        <v>14.547123319633748</v>
      </c>
      <c r="I1129">
        <f t="shared" si="72"/>
        <v>12.283781632592516</v>
      </c>
    </row>
    <row r="1130" spans="1:9" x14ac:dyDescent="0.25">
      <c r="A1130">
        <f>'Pivot MRIP 11"'!A1133</f>
        <v>2014</v>
      </c>
      <c r="B1130" t="str">
        <f>'Pivot MRIP 11"'!B1133</f>
        <v>1105920140508011</v>
      </c>
      <c r="C1130">
        <f>'Pivot MRIP 11"'!C1133</f>
        <v>220.76066753000001</v>
      </c>
      <c r="D1130">
        <f>'Pivot MRIP 11"'!D1133</f>
        <v>220.76066753000001</v>
      </c>
      <c r="E1130">
        <f>'Pivot MRIP 11"'!E1133</f>
        <v>0.84441310922369939</v>
      </c>
      <c r="F1130">
        <f>'Pivot MRIP 11"'!F1133</f>
        <v>3</v>
      </c>
      <c r="G1130">
        <f>'Pivot MRIP 11"'!G1133</f>
        <v>1.258088340298923E-2</v>
      </c>
      <c r="H1130">
        <f t="shared" si="71"/>
        <v>2.7773642181610003</v>
      </c>
      <c r="I1130">
        <f t="shared" si="72"/>
        <v>2.3452427549039792</v>
      </c>
    </row>
    <row r="1131" spans="1:9" x14ac:dyDescent="0.25">
      <c r="A1131">
        <f>'Pivot MRIP 11"'!A1134</f>
        <v>2014</v>
      </c>
      <c r="B1131" t="str">
        <f>'Pivot MRIP 11"'!B1134</f>
        <v>1105920140524005</v>
      </c>
      <c r="C1131">
        <f>'Pivot MRIP 11"'!C1134</f>
        <v>1150.5371402000001</v>
      </c>
      <c r="D1131">
        <f>'Pivot MRIP 11"'!D1134</f>
        <v>1150.5371402000001</v>
      </c>
      <c r="E1131">
        <f>'Pivot MRIP 11"'!E1134</f>
        <v>0.84441310922369939</v>
      </c>
      <c r="F1131">
        <f>'Pivot MRIP 11"'!F1134</f>
        <v>3</v>
      </c>
      <c r="G1131">
        <f>'Pivot MRIP 11"'!G1134</f>
        <v>1.258088340298923E-2</v>
      </c>
      <c r="H1131">
        <f t="shared" si="71"/>
        <v>14.474773611664874</v>
      </c>
      <c r="I1131">
        <f t="shared" si="72"/>
        <v>12.222688590735093</v>
      </c>
    </row>
    <row r="1132" spans="1:9" x14ac:dyDescent="0.25">
      <c r="A1132">
        <f>'Pivot MRIP 11"'!A1135</f>
        <v>2014</v>
      </c>
      <c r="B1132" t="str">
        <f>'Pivot MRIP 11"'!B1135</f>
        <v>1105920140617015</v>
      </c>
      <c r="C1132">
        <f>'Pivot MRIP 11"'!C1135</f>
        <v>999.51795442000002</v>
      </c>
      <c r="D1132">
        <f>'Pivot MRIP 11"'!D1135</f>
        <v>999.51795442000002</v>
      </c>
      <c r="E1132">
        <f>'Pivot MRIP 11"'!E1135</f>
        <v>0.84441310922369939</v>
      </c>
      <c r="F1132">
        <f>'Pivot MRIP 11"'!F1135</f>
        <v>2</v>
      </c>
      <c r="G1132">
        <f>'Pivot MRIP 11"'!G1135</f>
        <v>1.258088340298923E-2</v>
      </c>
      <c r="H1132">
        <f t="shared" si="71"/>
        <v>12.574818843752324</v>
      </c>
      <c r="I1132">
        <f t="shared" si="72"/>
        <v>10.618341877777665</v>
      </c>
    </row>
    <row r="1133" spans="1:9" x14ac:dyDescent="0.25">
      <c r="A1133">
        <f>'Pivot MRIP 11"'!A1136</f>
        <v>2014</v>
      </c>
      <c r="B1133" t="str">
        <f>'Pivot MRIP 11"'!B1136</f>
        <v>1105920140625011</v>
      </c>
      <c r="C1133">
        <f>'Pivot MRIP 11"'!C1136</f>
        <v>687.18429744000002</v>
      </c>
      <c r="D1133">
        <f>'Pivot MRIP 11"'!D1136</f>
        <v>687.18429744000002</v>
      </c>
      <c r="E1133">
        <f>'Pivot MRIP 11"'!E1136</f>
        <v>0.84441310922369939</v>
      </c>
      <c r="F1133">
        <f>'Pivot MRIP 11"'!F1136</f>
        <v>1</v>
      </c>
      <c r="G1133">
        <f>'Pivot MRIP 11"'!G1136</f>
        <v>1.258088340298923E-2</v>
      </c>
      <c r="H1133">
        <f t="shared" si="71"/>
        <v>8.6453855224577101</v>
      </c>
      <c r="I1133">
        <f t="shared" si="72"/>
        <v>7.3002768694560718</v>
      </c>
    </row>
    <row r="1134" spans="1:9" x14ac:dyDescent="0.25">
      <c r="A1134">
        <f>'Pivot MRIP 11"'!A1137</f>
        <v>2014</v>
      </c>
      <c r="B1134" t="str">
        <f>'Pivot MRIP 11"'!B1137</f>
        <v>1105920140628004</v>
      </c>
      <c r="C1134">
        <f>'Pivot MRIP 11"'!C1137</f>
        <v>1048.5819616000001</v>
      </c>
      <c r="D1134">
        <f>'Pivot MRIP 11"'!D1137</f>
        <v>1048.5819616000001</v>
      </c>
      <c r="E1134">
        <f>'Pivot MRIP 11"'!E1137</f>
        <v>0.84441310922369928</v>
      </c>
      <c r="F1134">
        <f>'Pivot MRIP 11"'!F1137</f>
        <v>9</v>
      </c>
      <c r="G1134">
        <f>'Pivot MRIP 11"'!G1137</f>
        <v>7.5485300417935386E-2</v>
      </c>
      <c r="H1134">
        <f t="shared" si="71"/>
        <v>79.152524384204</v>
      </c>
      <c r="I1134">
        <f t="shared" si="72"/>
        <v>66.837429218170371</v>
      </c>
    </row>
    <row r="1135" spans="1:9" x14ac:dyDescent="0.25">
      <c r="A1135">
        <f>'Pivot MRIP 11"'!A1138</f>
        <v>2014</v>
      </c>
      <c r="B1135" t="str">
        <f>'Pivot MRIP 11"'!B1138</f>
        <v>1105920140628011</v>
      </c>
      <c r="C1135">
        <f>'Pivot MRIP 11"'!C1138</f>
        <v>913.58249106999995</v>
      </c>
      <c r="D1135">
        <f>'Pivot MRIP 11"'!D1138</f>
        <v>913.58249106999995</v>
      </c>
      <c r="E1135">
        <f>'Pivot MRIP 11"'!E1138</f>
        <v>0.84441310922369928</v>
      </c>
      <c r="F1135">
        <f>'Pivot MRIP 11"'!F1138</f>
        <v>4</v>
      </c>
      <c r="G1135">
        <f>'Pivot MRIP 11"'!G1138</f>
        <v>7.5485300417935386E-2</v>
      </c>
      <c r="H1135">
        <f t="shared" si="71"/>
        <v>68.962048794984725</v>
      </c>
      <c r="I1135">
        <f t="shared" si="72"/>
        <v>58.232458041409515</v>
      </c>
    </row>
    <row r="1136" spans="1:9" x14ac:dyDescent="0.25">
      <c r="A1136">
        <f>'Pivot MRIP 11"'!A1139</f>
        <v>2014</v>
      </c>
      <c r="B1136" t="str">
        <f>'Pivot MRIP 11"'!B1139</f>
        <v>1105920140711004</v>
      </c>
      <c r="C1136">
        <f>'Pivot MRIP 11"'!C1139</f>
        <v>394.40638404999999</v>
      </c>
      <c r="D1136">
        <f>'Pivot MRIP 11"'!D1139</f>
        <v>394.40638404999999</v>
      </c>
      <c r="E1136">
        <f>'Pivot MRIP 11"'!E1139</f>
        <v>0.84441310922369928</v>
      </c>
      <c r="F1136">
        <f>'Pivot MRIP 11"'!F1139</f>
        <v>16</v>
      </c>
      <c r="G1136">
        <f>'Pivot MRIP 11"'!G1139</f>
        <v>0.15097060083587077</v>
      </c>
      <c r="H1136">
        <f t="shared" si="71"/>
        <v>59.543768773531696</v>
      </c>
      <c r="I1136">
        <f t="shared" si="72"/>
        <v>50.279538924954913</v>
      </c>
    </row>
    <row r="1137" spans="1:9" x14ac:dyDescent="0.25">
      <c r="A1137">
        <f>'Pivot MRIP 11"'!A1140</f>
        <v>2014</v>
      </c>
      <c r="B1137" t="str">
        <f>'Pivot MRIP 11"'!B1140</f>
        <v>1105920140712011</v>
      </c>
      <c r="C1137">
        <f>'Pivot MRIP 11"'!C1140</f>
        <v>399.37422565999998</v>
      </c>
      <c r="D1137">
        <f>'Pivot MRIP 11"'!D1140</f>
        <v>399.37422565999998</v>
      </c>
      <c r="E1137">
        <f>'Pivot MRIP 11"'!E1140</f>
        <v>0.84441310922369939</v>
      </c>
      <c r="F1137">
        <f>'Pivot MRIP 11"'!F1140</f>
        <v>1</v>
      </c>
      <c r="G1137">
        <f>'Pivot MRIP 11"'!G1140</f>
        <v>1.258088340298923E-2</v>
      </c>
      <c r="H1137">
        <f t="shared" si="71"/>
        <v>5.0244805671875694</v>
      </c>
      <c r="I1137">
        <f t="shared" si="72"/>
        <v>4.2427372579729123</v>
      </c>
    </row>
    <row r="1138" spans="1:9" x14ac:dyDescent="0.25">
      <c r="A1138">
        <f>'Pivot MRIP 11"'!A1141</f>
        <v>2014</v>
      </c>
      <c r="B1138" t="str">
        <f>'Pivot MRIP 11"'!B1141</f>
        <v>1105920140712012</v>
      </c>
      <c r="C1138">
        <f>'Pivot MRIP 11"'!C1141</f>
        <v>399.37422565999998</v>
      </c>
      <c r="D1138">
        <f>'Pivot MRIP 11"'!D1141</f>
        <v>399.37422565999998</v>
      </c>
      <c r="E1138">
        <f>'Pivot MRIP 11"'!E1141</f>
        <v>0.84441310922369939</v>
      </c>
      <c r="F1138">
        <f>'Pivot MRIP 11"'!F1141</f>
        <v>1</v>
      </c>
      <c r="G1138">
        <f>'Pivot MRIP 11"'!G1141</f>
        <v>1.258088340298923E-2</v>
      </c>
      <c r="H1138">
        <f t="shared" si="71"/>
        <v>5.0244805671875694</v>
      </c>
      <c r="I1138">
        <f t="shared" si="72"/>
        <v>4.2427372579729123</v>
      </c>
    </row>
    <row r="1139" spans="1:9" x14ac:dyDescent="0.25">
      <c r="A1139">
        <f>'Pivot MRIP 11"'!A1142</f>
        <v>2014</v>
      </c>
      <c r="B1139" t="str">
        <f>'Pivot MRIP 11"'!B1142</f>
        <v>1105920140712013</v>
      </c>
      <c r="C1139">
        <f>'Pivot MRIP 11"'!C1142</f>
        <v>399.37422565999998</v>
      </c>
      <c r="D1139">
        <f>'Pivot MRIP 11"'!D1142</f>
        <v>399.37422565999998</v>
      </c>
      <c r="E1139">
        <f>'Pivot MRIP 11"'!E1142</f>
        <v>0.84441310922369939</v>
      </c>
      <c r="F1139">
        <f>'Pivot MRIP 11"'!F1142</f>
        <v>1</v>
      </c>
      <c r="G1139">
        <f>'Pivot MRIP 11"'!G1142</f>
        <v>1.258088340298923E-2</v>
      </c>
      <c r="H1139">
        <f t="shared" si="71"/>
        <v>5.0244805671875694</v>
      </c>
      <c r="I1139">
        <f t="shared" si="72"/>
        <v>4.2427372579729123</v>
      </c>
    </row>
    <row r="1140" spans="1:9" x14ac:dyDescent="0.25">
      <c r="A1140">
        <f>'Pivot MRIP 11"'!A1143</f>
        <v>2014</v>
      </c>
      <c r="B1140" t="str">
        <f>'Pivot MRIP 11"'!B1143</f>
        <v>1105920140712014</v>
      </c>
      <c r="C1140">
        <f>'Pivot MRIP 11"'!C1143</f>
        <v>399.37422565999998</v>
      </c>
      <c r="D1140">
        <f>'Pivot MRIP 11"'!D1143</f>
        <v>399.37422565999998</v>
      </c>
      <c r="E1140">
        <f>'Pivot MRIP 11"'!E1143</f>
        <v>0.84441310922369939</v>
      </c>
      <c r="F1140">
        <f>'Pivot MRIP 11"'!F1143</f>
        <v>1</v>
      </c>
      <c r="G1140">
        <f>'Pivot MRIP 11"'!G1143</f>
        <v>1.258088340298923E-2</v>
      </c>
      <c r="H1140">
        <f t="shared" si="71"/>
        <v>5.0244805671875694</v>
      </c>
      <c r="I1140">
        <f t="shared" si="72"/>
        <v>4.2427372579729123</v>
      </c>
    </row>
    <row r="1141" spans="1:9" x14ac:dyDescent="0.25">
      <c r="A1141">
        <f>'Pivot MRIP 11"'!A1144</f>
        <v>2014</v>
      </c>
      <c r="B1141" t="str">
        <f>'Pivot MRIP 11"'!B1144</f>
        <v>1105920140713012</v>
      </c>
      <c r="C1141">
        <f>'Pivot MRIP 11"'!C1144</f>
        <v>151.13790849</v>
      </c>
      <c r="D1141">
        <f>'Pivot MRIP 11"'!D1144</f>
        <v>151.13790849</v>
      </c>
      <c r="E1141">
        <f>'Pivot MRIP 11"'!E1144</f>
        <v>0.84441310922369939</v>
      </c>
      <c r="F1141">
        <f>'Pivot MRIP 11"'!F1144</f>
        <v>4</v>
      </c>
      <c r="G1141">
        <f>'Pivot MRIP 11"'!G1144</f>
        <v>0.10064706722391384</v>
      </c>
      <c r="H1141">
        <f t="shared" si="71"/>
        <v>15.211587235874768</v>
      </c>
      <c r="I1141">
        <f t="shared" si="72"/>
        <v>12.844863674072553</v>
      </c>
    </row>
    <row r="1142" spans="1:9" x14ac:dyDescent="0.25">
      <c r="A1142">
        <f>'Pivot MRIP 11"'!A1145</f>
        <v>2014</v>
      </c>
      <c r="B1142" t="str">
        <f>'Pivot MRIP 11"'!B1145</f>
        <v>1105920140713014</v>
      </c>
      <c r="C1142">
        <f>'Pivot MRIP 11"'!C1145</f>
        <v>151.13790849</v>
      </c>
      <c r="D1142">
        <f>'Pivot MRIP 11"'!D1145</f>
        <v>151.13790849</v>
      </c>
      <c r="E1142">
        <f>'Pivot MRIP 11"'!E1145</f>
        <v>0.84441310922369939</v>
      </c>
      <c r="F1142">
        <f>'Pivot MRIP 11"'!F1145</f>
        <v>1</v>
      </c>
      <c r="G1142">
        <f>'Pivot MRIP 11"'!G1145</f>
        <v>2.516176680597846E-2</v>
      </c>
      <c r="H1142">
        <f t="shared" si="71"/>
        <v>3.8028968089686921</v>
      </c>
      <c r="I1142">
        <f t="shared" si="72"/>
        <v>3.2112159185181381</v>
      </c>
    </row>
    <row r="1143" spans="1:9" x14ac:dyDescent="0.25">
      <c r="A1143">
        <f>'Pivot MRIP 11"'!A1146</f>
        <v>2014</v>
      </c>
      <c r="B1143" t="str">
        <f>'Pivot MRIP 11"'!B1146</f>
        <v>1105920140713041</v>
      </c>
      <c r="C1143">
        <f>'Pivot MRIP 11"'!C1146</f>
        <v>151.13790849</v>
      </c>
      <c r="D1143">
        <f>'Pivot MRIP 11"'!D1146</f>
        <v>151.13790849</v>
      </c>
      <c r="E1143">
        <f>'Pivot MRIP 11"'!E1146</f>
        <v>1.8986283709873275</v>
      </c>
      <c r="F1143">
        <f>'Pivot MRIP 11"'!F1146</f>
        <v>9</v>
      </c>
      <c r="G1143">
        <f>'Pivot MRIP 11"'!G1146</f>
        <v>2.2431343594149462</v>
      </c>
      <c r="H1143">
        <f t="shared" si="71"/>
        <v>339.02263554403089</v>
      </c>
      <c r="I1143">
        <f t="shared" si="72"/>
        <v>643.67799425079386</v>
      </c>
    </row>
    <row r="1144" spans="1:9" x14ac:dyDescent="0.25">
      <c r="A1144">
        <f>'Pivot MRIP 11"'!A1147</f>
        <v>2014</v>
      </c>
      <c r="B1144" t="str">
        <f>'Pivot MRIP 11"'!B1147</f>
        <v>1105920140713049</v>
      </c>
      <c r="C1144">
        <f>'Pivot MRIP 11"'!C1147</f>
        <v>151.13790849</v>
      </c>
      <c r="D1144">
        <f>'Pivot MRIP 11"'!D1147</f>
        <v>151.13790849</v>
      </c>
      <c r="E1144">
        <f>'Pivot MRIP 11"'!E1147</f>
        <v>1.8676341692890692</v>
      </c>
      <c r="F1144">
        <f>'Pivot MRIP 11"'!F1147</f>
        <v>4</v>
      </c>
      <c r="G1144">
        <f>'Pivot MRIP 11"'!G1147</f>
        <v>5.6015454568358711</v>
      </c>
      <c r="H1144">
        <f t="shared" si="71"/>
        <v>846.60586465783513</v>
      </c>
      <c r="I1144">
        <f t="shared" si="72"/>
        <v>1581.1500407554902</v>
      </c>
    </row>
    <row r="1145" spans="1:9" x14ac:dyDescent="0.25">
      <c r="A1145">
        <f>'Pivot MRIP 11"'!A1148</f>
        <v>2014</v>
      </c>
      <c r="B1145" t="str">
        <f>'Pivot MRIP 11"'!B1148</f>
        <v>1105920140806010</v>
      </c>
      <c r="C1145">
        <f>'Pivot MRIP 11"'!C1148</f>
        <v>4.8108127578</v>
      </c>
      <c r="D1145">
        <f>'Pivot MRIP 11"'!D1148</f>
        <v>4.8108127578</v>
      </c>
      <c r="E1145">
        <f>'Pivot MRIP 11"'!E1148</f>
        <v>0.84441310922369939</v>
      </c>
      <c r="F1145">
        <f>'Pivot MRIP 11"'!F1148</f>
        <v>16</v>
      </c>
      <c r="G1145">
        <f>'Pivot MRIP 11"'!G1148</f>
        <v>0.18871325104483844</v>
      </c>
      <c r="H1145">
        <f t="shared" si="71"/>
        <v>0.90786411569242287</v>
      </c>
      <c r="I1145">
        <f t="shared" si="72"/>
        <v>0.76661236068446315</v>
      </c>
    </row>
    <row r="1146" spans="1:9" x14ac:dyDescent="0.25">
      <c r="A1146">
        <f>'Pivot MRIP 11"'!A1149</f>
        <v>2014</v>
      </c>
      <c r="B1146" t="str">
        <f>'Pivot MRIP 11"'!B1149</f>
        <v>1105920140809001</v>
      </c>
      <c r="C1146">
        <f>'Pivot MRIP 11"'!C1149</f>
        <v>455.49502680000001</v>
      </c>
      <c r="D1146">
        <f>'Pivot MRIP 11"'!D1149</f>
        <v>455.49502680000001</v>
      </c>
      <c r="E1146">
        <f>'Pivot MRIP 11"'!E1149</f>
        <v>0.84441310922369939</v>
      </c>
      <c r="F1146">
        <f>'Pivot MRIP 11"'!F1149</f>
        <v>1</v>
      </c>
      <c r="G1146">
        <f>'Pivot MRIP 11"'!G1149</f>
        <v>1.258088340298923E-2</v>
      </c>
      <c r="H1146">
        <f t="shared" si="71"/>
        <v>5.7305298228122545</v>
      </c>
      <c r="I1146">
        <f t="shared" si="72"/>
        <v>4.8389345051800312</v>
      </c>
    </row>
    <row r="1147" spans="1:9" x14ac:dyDescent="0.25">
      <c r="A1147">
        <f>'Pivot MRIP 11"'!A1150</f>
        <v>2014</v>
      </c>
      <c r="B1147" t="str">
        <f>'Pivot MRIP 11"'!B1150</f>
        <v>1105920140809002</v>
      </c>
      <c r="C1147">
        <f>'Pivot MRIP 11"'!C1150</f>
        <v>455.49502680000001</v>
      </c>
      <c r="D1147">
        <f>'Pivot MRIP 11"'!D1150</f>
        <v>455.49502680000001</v>
      </c>
      <c r="E1147">
        <f>'Pivot MRIP 11"'!E1150</f>
        <v>0.84441310922369939</v>
      </c>
      <c r="F1147">
        <f>'Pivot MRIP 11"'!F1150</f>
        <v>1</v>
      </c>
      <c r="G1147">
        <f>'Pivot MRIP 11"'!G1150</f>
        <v>1.258088340298923E-2</v>
      </c>
      <c r="H1147">
        <f t="shared" si="71"/>
        <v>5.7305298228122545</v>
      </c>
      <c r="I1147">
        <f t="shared" si="72"/>
        <v>4.8389345051800312</v>
      </c>
    </row>
    <row r="1148" spans="1:9" x14ac:dyDescent="0.25">
      <c r="A1148">
        <f>'Pivot MRIP 11"'!A1151</f>
        <v>2014</v>
      </c>
      <c r="B1148" t="str">
        <f>'Pivot MRIP 11"'!B1151</f>
        <v>1105920140813001</v>
      </c>
      <c r="C1148">
        <f>'Pivot MRIP 11"'!C1151</f>
        <v>6.2856555251000001</v>
      </c>
      <c r="D1148">
        <f>'Pivot MRIP 11"'!D1151</f>
        <v>6.2856555251000001</v>
      </c>
      <c r="E1148">
        <f>'Pivot MRIP 11"'!E1151</f>
        <v>0.84441310922369939</v>
      </c>
      <c r="F1148">
        <f>'Pivot MRIP 11"'!F1151</f>
        <v>5</v>
      </c>
      <c r="G1148">
        <f>'Pivot MRIP 11"'!G1151</f>
        <v>1.258088340298923E-2</v>
      </c>
      <c r="H1148">
        <f t="shared" si="71"/>
        <v>7.9079099272638148E-2</v>
      </c>
      <c r="I1148">
        <f t="shared" si="72"/>
        <v>6.6775428091417968E-2</v>
      </c>
    </row>
    <row r="1149" spans="1:9" x14ac:dyDescent="0.25">
      <c r="A1149">
        <f>'Pivot MRIP 11"'!A1152</f>
        <v>2014</v>
      </c>
      <c r="B1149" t="str">
        <f>'Pivot MRIP 11"'!B1152</f>
        <v>1105920140813006</v>
      </c>
      <c r="C1149">
        <f>'Pivot MRIP 11"'!C1152</f>
        <v>8.455440158</v>
      </c>
      <c r="D1149">
        <f>'Pivot MRIP 11"'!D1152</f>
        <v>8.455440158</v>
      </c>
      <c r="E1149">
        <f>'Pivot MRIP 11"'!E1152</f>
        <v>0.84441310922369939</v>
      </c>
      <c r="F1149">
        <f>'Pivot MRIP 11"'!F1152</f>
        <v>12</v>
      </c>
      <c r="G1149">
        <f>'Pivot MRIP 11"'!G1152</f>
        <v>0.10064706722391384</v>
      </c>
      <c r="H1149">
        <f t="shared" si="71"/>
        <v>0.85101525399000666</v>
      </c>
      <c r="I1149">
        <f t="shared" si="72"/>
        <v>0.71860843661849771</v>
      </c>
    </row>
    <row r="1150" spans="1:9" x14ac:dyDescent="0.25">
      <c r="A1150">
        <f>'Pivot MRIP 11"'!A1153</f>
        <v>2014</v>
      </c>
      <c r="B1150" t="str">
        <f>'Pivot MRIP 11"'!B1153</f>
        <v>1105920140820009</v>
      </c>
      <c r="C1150">
        <f>'Pivot MRIP 11"'!C1153</f>
        <v>237.46925342</v>
      </c>
      <c r="D1150">
        <f>'Pivot MRIP 11"'!D1153</f>
        <v>237.46925342</v>
      </c>
      <c r="E1150">
        <f>'Pivot MRIP 11"'!E1153</f>
        <v>0.84441310922369939</v>
      </c>
      <c r="F1150">
        <f>'Pivot MRIP 11"'!F1153</f>
        <v>4</v>
      </c>
      <c r="G1150">
        <f>'Pivot MRIP 11"'!G1153</f>
        <v>0.12580883402989229</v>
      </c>
      <c r="H1150">
        <f t="shared" si="71"/>
        <v>29.875729890719214</v>
      </c>
      <c r="I1150">
        <f t="shared" si="72"/>
        <v>25.227457967349626</v>
      </c>
    </row>
    <row r="1151" spans="1:9" x14ac:dyDescent="0.25">
      <c r="A1151">
        <f>'Pivot MRIP 11"'!A1154</f>
        <v>2014</v>
      </c>
      <c r="B1151" t="str">
        <f>'Pivot MRIP 11"'!B1154</f>
        <v>1105920140822003</v>
      </c>
      <c r="C1151">
        <f>'Pivot MRIP 11"'!C1154</f>
        <v>292.28229288</v>
      </c>
      <c r="D1151">
        <f>'Pivot MRIP 11"'!D1154</f>
        <v>292.28229288</v>
      </c>
      <c r="E1151">
        <f>'Pivot MRIP 11"'!E1154</f>
        <v>0.84441310922369939</v>
      </c>
      <c r="F1151">
        <f>'Pivot MRIP 11"'!F1154</f>
        <v>4</v>
      </c>
      <c r="G1151">
        <f>'Pivot MRIP 11"'!G1154</f>
        <v>0.18871325104483844</v>
      </c>
      <c r="H1151">
        <f t="shared" si="71"/>
        <v>55.157541712224436</v>
      </c>
      <c r="I1151">
        <f t="shared" si="72"/>
        <v>46.575751294355328</v>
      </c>
    </row>
    <row r="1152" spans="1:9" x14ac:dyDescent="0.25">
      <c r="A1152">
        <f>'Pivot MRIP 11"'!A1155</f>
        <v>2014</v>
      </c>
      <c r="B1152" t="str">
        <f>'Pivot MRIP 11"'!B1155</f>
        <v>1105920140823002</v>
      </c>
      <c r="C1152">
        <f>'Pivot MRIP 11"'!C1155</f>
        <v>41.955332161000001</v>
      </c>
      <c r="D1152">
        <f>'Pivot MRIP 11"'!D1155</f>
        <v>41.955332161000001</v>
      </c>
      <c r="E1152">
        <f>'Pivot MRIP 11"'!E1155</f>
        <v>0.84441310922369939</v>
      </c>
      <c r="F1152">
        <f>'Pivot MRIP 11"'!F1155</f>
        <v>4</v>
      </c>
      <c r="G1152">
        <f>'Pivot MRIP 11"'!G1155</f>
        <v>6.2904417014946146E-2</v>
      </c>
      <c r="H1152">
        <f t="shared" si="71"/>
        <v>2.6391757102561257</v>
      </c>
      <c r="I1152">
        <f t="shared" si="72"/>
        <v>2.2285545672850402</v>
      </c>
    </row>
    <row r="1153" spans="1:9" x14ac:dyDescent="0.25">
      <c r="A1153">
        <f>'Pivot MRIP 11"'!A1156</f>
        <v>2014</v>
      </c>
      <c r="B1153" t="str">
        <f>'Pivot MRIP 11"'!B1156</f>
        <v>1105920140824001</v>
      </c>
      <c r="C1153">
        <f>'Pivot MRIP 11"'!C1156</f>
        <v>182.82825890999999</v>
      </c>
      <c r="D1153">
        <f>'Pivot MRIP 11"'!D1156</f>
        <v>182.82825890999999</v>
      </c>
      <c r="E1153">
        <f>'Pivot MRIP 11"'!E1156</f>
        <v>0.84441310922369939</v>
      </c>
      <c r="F1153">
        <f>'Pivot MRIP 11"'!F1156</f>
        <v>4</v>
      </c>
      <c r="G1153">
        <f>'Pivot MRIP 11"'!G1156</f>
        <v>1.258088340298923E-2</v>
      </c>
      <c r="H1153">
        <f t="shared" si="71"/>
        <v>2.3001410081182367</v>
      </c>
      <c r="I1153">
        <f t="shared" si="72"/>
        <v>1.9422692203180547</v>
      </c>
    </row>
    <row r="1154" spans="1:9" x14ac:dyDescent="0.25">
      <c r="A1154">
        <f>'Pivot MRIP 11"'!A1157</f>
        <v>2014</v>
      </c>
      <c r="B1154" t="str">
        <f>'Pivot MRIP 11"'!B1157</f>
        <v>1105920140824004</v>
      </c>
      <c r="C1154">
        <f>'Pivot MRIP 11"'!C1157</f>
        <v>106.50998607</v>
      </c>
      <c r="D1154">
        <f>'Pivot MRIP 11"'!D1157</f>
        <v>106.50998607</v>
      </c>
      <c r="E1154">
        <f>'Pivot MRIP 11"'!E1157</f>
        <v>0.84441310922369939</v>
      </c>
      <c r="F1154">
        <f>'Pivot MRIP 11"'!F1157</f>
        <v>2</v>
      </c>
      <c r="G1154">
        <f>'Pivot MRIP 11"'!G1157</f>
        <v>2.516176680597846E-2</v>
      </c>
      <c r="H1154">
        <f t="shared" ref="H1154:H1217" si="73">G1154*C1154</f>
        <v>2.6799794320013541</v>
      </c>
      <c r="I1154">
        <f t="shared" ref="I1154:I1217" si="74">E1154*H1154</f>
        <v>2.2630097648318275</v>
      </c>
    </row>
    <row r="1155" spans="1:9" x14ac:dyDescent="0.25">
      <c r="A1155">
        <f>'Pivot MRIP 11"'!A1158</f>
        <v>2014</v>
      </c>
      <c r="B1155" t="str">
        <f>'Pivot MRIP 11"'!B1158</f>
        <v>1105920140831001</v>
      </c>
      <c r="C1155">
        <f>'Pivot MRIP 11"'!C1158</f>
        <v>14.762549648</v>
      </c>
      <c r="D1155">
        <f>'Pivot MRIP 11"'!D1158</f>
        <v>14.762549648</v>
      </c>
      <c r="E1155">
        <f>'Pivot MRIP 11"'!E1158</f>
        <v>0.84441310922369939</v>
      </c>
      <c r="F1155">
        <f>'Pivot MRIP 11"'!F1158</f>
        <v>16</v>
      </c>
      <c r="G1155">
        <f>'Pivot MRIP 11"'!G1158</f>
        <v>0.18871325104483844</v>
      </c>
      <c r="H1155">
        <f t="shared" si="73"/>
        <v>2.7858887377849153</v>
      </c>
      <c r="I1155">
        <f t="shared" si="74"/>
        <v>2.3524409710242478</v>
      </c>
    </row>
    <row r="1156" spans="1:9" x14ac:dyDescent="0.25">
      <c r="A1156">
        <f>'Pivot MRIP 11"'!A1159</f>
        <v>2014</v>
      </c>
      <c r="B1156" t="str">
        <f>'Pivot MRIP 11"'!B1159</f>
        <v>1105920140831008</v>
      </c>
      <c r="C1156">
        <f>'Pivot MRIP 11"'!C1159</f>
        <v>37.414911494999998</v>
      </c>
      <c r="D1156">
        <f>'Pivot MRIP 11"'!D1159</f>
        <v>37.414911494999998</v>
      </c>
      <c r="E1156">
        <f>'Pivot MRIP 11"'!E1159</f>
        <v>2.2905947625937602</v>
      </c>
      <c r="F1156">
        <f>'Pivot MRIP 11"'!F1159</f>
        <v>2</v>
      </c>
      <c r="G1156">
        <f>'Pivot MRIP 11"'!G1159</f>
        <v>3.050323533611957</v>
      </c>
      <c r="H1156">
        <f t="shared" si="73"/>
        <v>114.12758504120703</v>
      </c>
      <c r="I1156">
        <f t="shared" si="74"/>
        <v>261.4200485628628</v>
      </c>
    </row>
    <row r="1157" spans="1:9" x14ac:dyDescent="0.25">
      <c r="A1157">
        <f>'Pivot MRIP 11"'!A1160</f>
        <v>2014</v>
      </c>
      <c r="B1157" t="str">
        <f>'Pivot MRIP 11"'!B1160</f>
        <v>1105920140831011</v>
      </c>
      <c r="C1157">
        <f>'Pivot MRIP 11"'!C1160</f>
        <v>48.249708902999998</v>
      </c>
      <c r="D1157">
        <f>'Pivot MRIP 11"'!D1160</f>
        <v>48.249708902999998</v>
      </c>
      <c r="E1157">
        <f>'Pivot MRIP 11"'!E1160</f>
        <v>0.84441310922369939</v>
      </c>
      <c r="F1157">
        <f>'Pivot MRIP 11"'!F1160</f>
        <v>10</v>
      </c>
      <c r="G1157">
        <f>'Pivot MRIP 11"'!G1160</f>
        <v>5.0323533611956919E-2</v>
      </c>
      <c r="H1157">
        <f t="shared" si="73"/>
        <v>2.4280958477472576</v>
      </c>
      <c r="I1157">
        <f t="shared" si="74"/>
        <v>2.0503159642894162</v>
      </c>
    </row>
    <row r="1158" spans="1:9" x14ac:dyDescent="0.25">
      <c r="A1158">
        <f>'Pivot MRIP 11"'!A1161</f>
        <v>2014</v>
      </c>
      <c r="B1158" t="str">
        <f>'Pivot MRIP 11"'!B1161</f>
        <v>1105920140831013</v>
      </c>
      <c r="C1158">
        <f>'Pivot MRIP 11"'!C1161</f>
        <v>37.414911494999998</v>
      </c>
      <c r="D1158">
        <f>'Pivot MRIP 11"'!D1161</f>
        <v>37.414911494999998</v>
      </c>
      <c r="E1158">
        <f>'Pivot MRIP 11"'!E1161</f>
        <v>1.997214877799792</v>
      </c>
      <c r="F1158">
        <f>'Pivot MRIP 11"'!F1161</f>
        <v>9</v>
      </c>
      <c r="G1158">
        <f>'Pivot MRIP 11"'!G1161</f>
        <v>4.050323533611957</v>
      </c>
      <c r="H1158">
        <f t="shared" si="73"/>
        <v>151.54249653620701</v>
      </c>
      <c r="I1158">
        <f t="shared" si="74"/>
        <v>302.66292870103609</v>
      </c>
    </row>
    <row r="1159" spans="1:9" x14ac:dyDescent="0.25">
      <c r="A1159">
        <f>'Pivot MRIP 11"'!A1162</f>
        <v>2014</v>
      </c>
      <c r="B1159" t="str">
        <f>'Pivot MRIP 11"'!B1162</f>
        <v>1105920140905002</v>
      </c>
      <c r="C1159">
        <f>'Pivot MRIP 11"'!C1162</f>
        <v>1134.5428095</v>
      </c>
      <c r="D1159">
        <f>'Pivot MRIP 11"'!D1162</f>
        <v>1134.5428095</v>
      </c>
      <c r="E1159">
        <f>'Pivot MRIP 11"'!E1162</f>
        <v>0.84441310922369939</v>
      </c>
      <c r="F1159">
        <f>'Pivot MRIP 11"'!F1162</f>
        <v>1</v>
      </c>
      <c r="G1159">
        <f>'Pivot MRIP 11"'!G1162</f>
        <v>1.258088340298923E-2</v>
      </c>
      <c r="H1159">
        <f t="shared" si="73"/>
        <v>14.27355080201932</v>
      </c>
      <c r="I1159">
        <f t="shared" si="74"/>
        <v>12.052773412395563</v>
      </c>
    </row>
    <row r="1160" spans="1:9" x14ac:dyDescent="0.25">
      <c r="A1160">
        <f>'Pivot MRIP 11"'!A1163</f>
        <v>2014</v>
      </c>
      <c r="B1160" t="str">
        <f>'Pivot MRIP 11"'!B1163</f>
        <v>1105920140913002</v>
      </c>
      <c r="C1160">
        <f>'Pivot MRIP 11"'!C1163</f>
        <v>1446.1621414000001</v>
      </c>
      <c r="D1160">
        <f>'Pivot MRIP 11"'!D1163</f>
        <v>1446.1621414000001</v>
      </c>
      <c r="E1160">
        <f>'Pivot MRIP 11"'!E1163</f>
        <v>0.84441310922369939</v>
      </c>
      <c r="F1160">
        <f>'Pivot MRIP 11"'!F1163</f>
        <v>1</v>
      </c>
      <c r="G1160">
        <f>'Pivot MRIP 11"'!G1163</f>
        <v>1.258088340298923E-2</v>
      </c>
      <c r="H1160">
        <f t="shared" si="73"/>
        <v>18.193997282770624</v>
      </c>
      <c r="I1160">
        <f t="shared" si="74"/>
        <v>15.363249814751882</v>
      </c>
    </row>
    <row r="1161" spans="1:9" x14ac:dyDescent="0.25">
      <c r="A1161">
        <f>'Pivot MRIP 11"'!A1164</f>
        <v>2014</v>
      </c>
      <c r="B1161" t="str">
        <f>'Pivot MRIP 11"'!B1164</f>
        <v>1105920140913003</v>
      </c>
      <c r="C1161">
        <f>'Pivot MRIP 11"'!C1164</f>
        <v>1446.1621414000001</v>
      </c>
      <c r="D1161">
        <f>'Pivot MRIP 11"'!D1164</f>
        <v>1446.1621414000001</v>
      </c>
      <c r="E1161">
        <f>'Pivot MRIP 11"'!E1164</f>
        <v>0.84441310922369939</v>
      </c>
      <c r="F1161">
        <f>'Pivot MRIP 11"'!F1164</f>
        <v>1</v>
      </c>
      <c r="G1161">
        <f>'Pivot MRIP 11"'!G1164</f>
        <v>1.258088340298923E-2</v>
      </c>
      <c r="H1161">
        <f t="shared" si="73"/>
        <v>18.193997282770624</v>
      </c>
      <c r="I1161">
        <f t="shared" si="74"/>
        <v>15.363249814751882</v>
      </c>
    </row>
    <row r="1162" spans="1:9" x14ac:dyDescent="0.25">
      <c r="A1162">
        <f>'Pivot MRIP 11"'!A1165</f>
        <v>2014</v>
      </c>
      <c r="B1162" t="str">
        <f>'Pivot MRIP 11"'!B1165</f>
        <v>1105920141003001</v>
      </c>
      <c r="C1162">
        <f>'Pivot MRIP 11"'!C1165</f>
        <v>41.324782310000003</v>
      </c>
      <c r="D1162">
        <f>'Pivot MRIP 11"'!D1165</f>
        <v>41.324782310000003</v>
      </c>
      <c r="E1162">
        <f>'Pivot MRIP 11"'!E1165</f>
        <v>0.84441310922369939</v>
      </c>
      <c r="F1162">
        <f>'Pivot MRIP 11"'!F1165</f>
        <v>8</v>
      </c>
      <c r="G1162">
        <f>'Pivot MRIP 11"'!G1165</f>
        <v>2.516176680597846E-2</v>
      </c>
      <c r="H1162">
        <f t="shared" si="73"/>
        <v>1.039804535792044</v>
      </c>
      <c r="I1162">
        <f t="shared" si="74"/>
        <v>0.87802458105306536</v>
      </c>
    </row>
    <row r="1163" spans="1:9" x14ac:dyDescent="0.25">
      <c r="A1163">
        <f>'Pivot MRIP 11"'!A1166</f>
        <v>2014</v>
      </c>
      <c r="B1163" t="str">
        <f>'Pivot MRIP 11"'!B1166</f>
        <v>1105920141003003</v>
      </c>
      <c r="C1163">
        <f>'Pivot MRIP 11"'!C1166</f>
        <v>207.70923744999999</v>
      </c>
      <c r="D1163">
        <f>'Pivot MRIP 11"'!D1166</f>
        <v>207.70923744999999</v>
      </c>
      <c r="E1163">
        <f>'Pivot MRIP 11"'!E1166</f>
        <v>0.84441310922369928</v>
      </c>
      <c r="F1163">
        <f>'Pivot MRIP 11"'!F1166</f>
        <v>4</v>
      </c>
      <c r="G1163">
        <f>'Pivot MRIP 11"'!G1166</f>
        <v>0.30194120167174154</v>
      </c>
      <c r="H1163">
        <f t="shared" si="73"/>
        <v>62.715976753974097</v>
      </c>
      <c r="I1163">
        <f t="shared" si="74"/>
        <v>52.958192928824516</v>
      </c>
    </row>
    <row r="1164" spans="1:9" x14ac:dyDescent="0.25">
      <c r="A1164">
        <f>'Pivot MRIP 11"'!A1167</f>
        <v>2014</v>
      </c>
      <c r="B1164" t="str">
        <f>'Pivot MRIP 11"'!B1167</f>
        <v>1105920141003008</v>
      </c>
      <c r="C1164">
        <f>'Pivot MRIP 11"'!C1167</f>
        <v>207.70923744999999</v>
      </c>
      <c r="D1164">
        <f>'Pivot MRIP 11"'!D1167</f>
        <v>207.70923744999999</v>
      </c>
      <c r="E1164">
        <f>'Pivot MRIP 11"'!E1167</f>
        <v>0.84441310922369928</v>
      </c>
      <c r="F1164">
        <f>'Pivot MRIP 11"'!F1167</f>
        <v>4</v>
      </c>
      <c r="G1164">
        <f>'Pivot MRIP 11"'!G1167</f>
        <v>3.7742650208967693E-2</v>
      </c>
      <c r="H1164">
        <f t="shared" si="73"/>
        <v>7.8394970942467621</v>
      </c>
      <c r="I1164">
        <f t="shared" si="74"/>
        <v>6.6197741161030645</v>
      </c>
    </row>
    <row r="1165" spans="1:9" x14ac:dyDescent="0.25">
      <c r="A1165">
        <f>'Pivot MRIP 11"'!A1168</f>
        <v>2014</v>
      </c>
      <c r="B1165" t="str">
        <f>'Pivot MRIP 11"'!B1168</f>
        <v>1105920141021001</v>
      </c>
      <c r="C1165">
        <f>'Pivot MRIP 11"'!C1168</f>
        <v>439.55497185000002</v>
      </c>
      <c r="D1165">
        <f>'Pivot MRIP 11"'!D1168</f>
        <v>439.55497185000002</v>
      </c>
      <c r="E1165">
        <f>'Pivot MRIP 11"'!E1168</f>
        <v>0.84441310922369939</v>
      </c>
      <c r="F1165">
        <f>'Pivot MRIP 11"'!F1168</f>
        <v>4</v>
      </c>
      <c r="G1165">
        <f>'Pivot MRIP 11"'!G1168</f>
        <v>2.516176680597846E-2</v>
      </c>
      <c r="H1165">
        <f t="shared" si="73"/>
        <v>11.059979700098127</v>
      </c>
      <c r="I1165">
        <f t="shared" si="74"/>
        <v>9.3391918465108574</v>
      </c>
    </row>
    <row r="1166" spans="1:9" x14ac:dyDescent="0.25">
      <c r="A1166">
        <f>'Pivot MRIP 11"'!A1169</f>
        <v>2014</v>
      </c>
      <c r="B1166" t="str">
        <f>'Pivot MRIP 11"'!B1169</f>
        <v>1105920141021008</v>
      </c>
      <c r="C1166">
        <f>'Pivot MRIP 11"'!C1169</f>
        <v>439.55497185000002</v>
      </c>
      <c r="D1166">
        <f>'Pivot MRIP 11"'!D1169</f>
        <v>439.55497185000002</v>
      </c>
      <c r="E1166">
        <f>'Pivot MRIP 11"'!E1169</f>
        <v>0.84441310922369939</v>
      </c>
      <c r="F1166">
        <f>'Pivot MRIP 11"'!F1169</f>
        <v>4</v>
      </c>
      <c r="G1166">
        <f>'Pivot MRIP 11"'!G1169</f>
        <v>2.516176680597846E-2</v>
      </c>
      <c r="H1166">
        <f t="shared" si="73"/>
        <v>11.059979700098127</v>
      </c>
      <c r="I1166">
        <f t="shared" si="74"/>
        <v>9.3391918465108574</v>
      </c>
    </row>
    <row r="1167" spans="1:9" x14ac:dyDescent="0.25">
      <c r="A1167">
        <f>'Pivot MRIP 11"'!A1170</f>
        <v>2014</v>
      </c>
      <c r="B1167" t="str">
        <f>'Pivot MRIP 11"'!B1170</f>
        <v>1105920141021015</v>
      </c>
      <c r="C1167">
        <f>'Pivot MRIP 11"'!C1170</f>
        <v>439.55497185000002</v>
      </c>
      <c r="D1167">
        <f>'Pivot MRIP 11"'!D1170</f>
        <v>439.55497185000002</v>
      </c>
      <c r="E1167">
        <f>'Pivot MRIP 11"'!E1170</f>
        <v>0.84441310922369939</v>
      </c>
      <c r="F1167">
        <f>'Pivot MRIP 11"'!F1170</f>
        <v>2</v>
      </c>
      <c r="G1167">
        <f>'Pivot MRIP 11"'!G1170</f>
        <v>1.258088340298923E-2</v>
      </c>
      <c r="H1167">
        <f t="shared" si="73"/>
        <v>5.5299898500490636</v>
      </c>
      <c r="I1167">
        <f t="shared" si="74"/>
        <v>4.6695959232554287</v>
      </c>
    </row>
    <row r="1168" spans="1:9" x14ac:dyDescent="0.25">
      <c r="A1168">
        <f>'Pivot MRIP 11"'!A1171</f>
        <v>2014</v>
      </c>
      <c r="B1168" t="str">
        <f>'Pivot MRIP 11"'!B1171</f>
        <v>1105920141021019</v>
      </c>
      <c r="C1168">
        <f>'Pivot MRIP 11"'!C1171</f>
        <v>439.55497185000002</v>
      </c>
      <c r="D1168">
        <f>'Pivot MRIP 11"'!D1171</f>
        <v>439.55497185000002</v>
      </c>
      <c r="E1168">
        <f>'Pivot MRIP 11"'!E1171</f>
        <v>0.84441310922369939</v>
      </c>
      <c r="F1168">
        <f>'Pivot MRIP 11"'!F1171</f>
        <v>1</v>
      </c>
      <c r="G1168">
        <f>'Pivot MRIP 11"'!G1171</f>
        <v>2.516176680597846E-2</v>
      </c>
      <c r="H1168">
        <f t="shared" si="73"/>
        <v>11.059979700098127</v>
      </c>
      <c r="I1168">
        <f t="shared" si="74"/>
        <v>9.3391918465108574</v>
      </c>
    </row>
    <row r="1169" spans="1:9" x14ac:dyDescent="0.25">
      <c r="A1169">
        <f>'Pivot MRIP 11"'!A1172</f>
        <v>2014</v>
      </c>
      <c r="B1169" t="str">
        <f>'Pivot MRIP 11"'!B1172</f>
        <v>1105920141022008</v>
      </c>
      <c r="C1169">
        <f>'Pivot MRIP 11"'!C1172</f>
        <v>202.5298315</v>
      </c>
      <c r="D1169">
        <f>'Pivot MRIP 11"'!D1172</f>
        <v>202.5298315</v>
      </c>
      <c r="E1169">
        <f>'Pivot MRIP 11"'!E1172</f>
        <v>0.84441310922369939</v>
      </c>
      <c r="F1169">
        <f>'Pivot MRIP 11"'!F1172</f>
        <v>2</v>
      </c>
      <c r="G1169">
        <f>'Pivot MRIP 11"'!G1172</f>
        <v>1.258088340298923E-2</v>
      </c>
      <c r="H1169">
        <f t="shared" si="73"/>
        <v>2.5480041957285553</v>
      </c>
      <c r="I1169">
        <f t="shared" si="74"/>
        <v>2.1515681452301809</v>
      </c>
    </row>
    <row r="1170" spans="1:9" x14ac:dyDescent="0.25">
      <c r="A1170">
        <f>'Pivot MRIP 11"'!A1173</f>
        <v>2014</v>
      </c>
      <c r="B1170" t="str">
        <f>'Pivot MRIP 11"'!B1173</f>
        <v>1105920141102005</v>
      </c>
      <c r="C1170">
        <f>'Pivot MRIP 11"'!C1173</f>
        <v>583.05778587999998</v>
      </c>
      <c r="D1170">
        <f>'Pivot MRIP 11"'!D1173</f>
        <v>583.05778587999998</v>
      </c>
      <c r="E1170">
        <f>'Pivot MRIP 11"'!E1173</f>
        <v>0.84441310922369939</v>
      </c>
      <c r="F1170">
        <f>'Pivot MRIP 11"'!F1173</f>
        <v>1</v>
      </c>
      <c r="G1170">
        <f>'Pivot MRIP 11"'!G1173</f>
        <v>1.258088340298923E-2</v>
      </c>
      <c r="H1170">
        <f t="shared" si="73"/>
        <v>7.3353820213613403</v>
      </c>
      <c r="I1170">
        <f t="shared" si="74"/>
        <v>6.1940927400013539</v>
      </c>
    </row>
    <row r="1171" spans="1:9" x14ac:dyDescent="0.25">
      <c r="A1171">
        <f>'Pivot MRIP 11"'!A1174</f>
        <v>2014</v>
      </c>
      <c r="B1171" t="str">
        <f>'Pivot MRIP 11"'!B1174</f>
        <v>1105920141105005</v>
      </c>
      <c r="C1171">
        <f>'Pivot MRIP 11"'!C1174</f>
        <v>1506.842797</v>
      </c>
      <c r="D1171">
        <f>'Pivot MRIP 11"'!D1174</f>
        <v>1506.842797</v>
      </c>
      <c r="E1171">
        <f>'Pivot MRIP 11"'!E1174</f>
        <v>0.84441310922369939</v>
      </c>
      <c r="F1171">
        <f>'Pivot MRIP 11"'!F1174</f>
        <v>1</v>
      </c>
      <c r="G1171">
        <f>'Pivot MRIP 11"'!G1174</f>
        <v>7.2214157542950207E-3</v>
      </c>
      <c r="H1171">
        <f t="shared" si="73"/>
        <v>10.881538313501775</v>
      </c>
      <c r="I1171">
        <f t="shared" si="74"/>
        <v>9.1885136004408441</v>
      </c>
    </row>
    <row r="1172" spans="1:9" x14ac:dyDescent="0.25">
      <c r="A1172">
        <f>'Pivot MRIP 11"'!A1175</f>
        <v>2014</v>
      </c>
      <c r="B1172" t="str">
        <f>'Pivot MRIP 11"'!B1175</f>
        <v>1105920141105006</v>
      </c>
      <c r="C1172">
        <f>'Pivot MRIP 11"'!C1175</f>
        <v>1506.842797</v>
      </c>
      <c r="D1172">
        <f>'Pivot MRIP 11"'!D1175</f>
        <v>1506.842797</v>
      </c>
      <c r="E1172">
        <f>'Pivot MRIP 11"'!E1175</f>
        <v>0.84441310922369939</v>
      </c>
      <c r="F1172">
        <f>'Pivot MRIP 11"'!F1175</f>
        <v>1</v>
      </c>
      <c r="G1172">
        <f>'Pivot MRIP 11"'!G1175</f>
        <v>1.4442831508590041E-2</v>
      </c>
      <c r="H1172">
        <f t="shared" si="73"/>
        <v>21.763076627003549</v>
      </c>
      <c r="I1172">
        <f t="shared" si="74"/>
        <v>18.377027200881688</v>
      </c>
    </row>
    <row r="1173" spans="1:9" x14ac:dyDescent="0.25">
      <c r="A1173">
        <f>'Pivot MRIP 11"'!A1176</f>
        <v>2014</v>
      </c>
      <c r="B1173" t="str">
        <f>'Pivot MRIP 11"'!B1176</f>
        <v>1105920141116003</v>
      </c>
      <c r="C1173">
        <f>'Pivot MRIP 11"'!C1176</f>
        <v>320.97269649999998</v>
      </c>
      <c r="D1173">
        <f>'Pivot MRIP 11"'!D1176</f>
        <v>320.97269649999998</v>
      </c>
      <c r="E1173">
        <f>'Pivot MRIP 11"'!E1176</f>
        <v>0.84441310922369928</v>
      </c>
      <c r="F1173">
        <f>'Pivot MRIP 11"'!F1176</f>
        <v>1</v>
      </c>
      <c r="G1173">
        <f>'Pivot MRIP 11"'!G1176</f>
        <v>7.5485300417935386E-2</v>
      </c>
      <c r="H1173">
        <f t="shared" si="73"/>
        <v>24.228720421257297</v>
      </c>
      <c r="I1173">
        <f t="shared" si="74"/>
        <v>20.459049143425609</v>
      </c>
    </row>
    <row r="1174" spans="1:9" x14ac:dyDescent="0.25">
      <c r="A1174">
        <f>'Pivot MRIP 11"'!A1177</f>
        <v>2014</v>
      </c>
      <c r="B1174" t="str">
        <f>'Pivot MRIP 11"'!B1177</f>
        <v>1105920141219005</v>
      </c>
      <c r="C1174">
        <f>'Pivot MRIP 11"'!C1177</f>
        <v>82.455161132000001</v>
      </c>
      <c r="D1174">
        <f>'Pivot MRIP 11"'!D1177</f>
        <v>82.455161132000001</v>
      </c>
      <c r="E1174">
        <f>'Pivot MRIP 11"'!E1177</f>
        <v>0.84441310922369939</v>
      </c>
      <c r="F1174">
        <f>'Pivot MRIP 11"'!F1177</f>
        <v>1</v>
      </c>
      <c r="G1174">
        <f>'Pivot MRIP 11"'!G1177</f>
        <v>1.258088340298923E-2</v>
      </c>
      <c r="H1174">
        <f t="shared" si="73"/>
        <v>1.0373587681763814</v>
      </c>
      <c r="I1174">
        <f t="shared" si="74"/>
        <v>0.87595934281628496</v>
      </c>
    </row>
    <row r="1175" spans="1:9" x14ac:dyDescent="0.25">
      <c r="A1175">
        <f>'Pivot MRIP 11"'!A1178</f>
        <v>2014</v>
      </c>
      <c r="B1175" t="str">
        <f>'Pivot MRIP 11"'!B1178</f>
        <v>1105920141219008</v>
      </c>
      <c r="C1175">
        <f>'Pivot MRIP 11"'!C1178</f>
        <v>93.446357886000001</v>
      </c>
      <c r="D1175">
        <f>'Pivot MRIP 11"'!D1178</f>
        <v>93.446357886000001</v>
      </c>
      <c r="E1175">
        <f>'Pivot MRIP 11"'!E1178</f>
        <v>2.4307694658098975</v>
      </c>
      <c r="F1175">
        <f>'Pivot MRIP 11"'!F1178</f>
        <v>6</v>
      </c>
      <c r="G1175">
        <f>'Pivot MRIP 11"'!G1178</f>
        <v>2.2012941344478274</v>
      </c>
      <c r="H1175">
        <f t="shared" si="73"/>
        <v>205.70291949996428</v>
      </c>
      <c r="I1175">
        <f t="shared" si="74"/>
        <v>500.0163757484645</v>
      </c>
    </row>
    <row r="1176" spans="1:9" x14ac:dyDescent="0.25">
      <c r="A1176">
        <f>'Pivot MRIP 11"'!A1179</f>
        <v>2014</v>
      </c>
      <c r="B1176" t="str">
        <f>'Pivot MRIP 11"'!B1179</f>
        <v>1106220140409001</v>
      </c>
      <c r="C1176">
        <f>'Pivot MRIP 11"'!C1179</f>
        <v>46.920886360999994</v>
      </c>
      <c r="D1176">
        <f>'Pivot MRIP 11"'!D1179</f>
        <v>46.920886360999994</v>
      </c>
      <c r="E1176">
        <f>'Pivot MRIP 11"'!E1179</f>
        <v>0.84441310922369928</v>
      </c>
      <c r="F1176">
        <f>'Pivot MRIP 11"'!F1179</f>
        <v>36</v>
      </c>
      <c r="G1176">
        <f>'Pivot MRIP 11"'!G1179</f>
        <v>1.1322795062690307</v>
      </c>
      <c r="H1176">
        <f t="shared" si="73"/>
        <v>53.127558042538368</v>
      </c>
      <c r="I1176">
        <f t="shared" si="74"/>
        <v>44.861606472162372</v>
      </c>
    </row>
    <row r="1177" spans="1:9" x14ac:dyDescent="0.25">
      <c r="A1177">
        <f>'Pivot MRIP 11"'!A1180</f>
        <v>2014</v>
      </c>
      <c r="B1177" t="str">
        <f>'Pivot MRIP 11"'!B1180</f>
        <v>1106220140412001</v>
      </c>
      <c r="C1177">
        <f>'Pivot MRIP 11"'!C1180</f>
        <v>60.134623738000009</v>
      </c>
      <c r="D1177">
        <f>'Pivot MRIP 11"'!D1180</f>
        <v>60.134623738000009</v>
      </c>
      <c r="E1177">
        <f>'Pivot MRIP 11"'!E1180</f>
        <v>1.1387664775862203</v>
      </c>
      <c r="F1177">
        <f>'Pivot MRIP 11"'!F1180</f>
        <v>36</v>
      </c>
      <c r="G1177">
        <f>'Pivot MRIP 11"'!G1180</f>
        <v>13.509706008358707</v>
      </c>
      <c r="H1177">
        <f t="shared" si="73"/>
        <v>812.40108762364889</v>
      </c>
      <c r="I1177">
        <f t="shared" si="74"/>
        <v>925.13512494039696</v>
      </c>
    </row>
    <row r="1178" spans="1:9" x14ac:dyDescent="0.25">
      <c r="A1178">
        <f>'Pivot MRIP 11"'!A1181</f>
        <v>2014</v>
      </c>
      <c r="B1178" t="str">
        <f>'Pivot MRIP 11"'!B1181</f>
        <v>1106220140417001</v>
      </c>
      <c r="C1178">
        <f>'Pivot MRIP 11"'!C1181</f>
        <v>631.82458113999996</v>
      </c>
      <c r="D1178">
        <f>'Pivot MRIP 11"'!D1181</f>
        <v>631.82458113999996</v>
      </c>
      <c r="E1178">
        <f>'Pivot MRIP 11"'!E1181</f>
        <v>0.84441310922369939</v>
      </c>
      <c r="F1178">
        <f>'Pivot MRIP 11"'!F1181</f>
        <v>1</v>
      </c>
      <c r="G1178">
        <f>'Pivot MRIP 11"'!G1181</f>
        <v>1.258088340298923E-2</v>
      </c>
      <c r="H1178">
        <f t="shared" si="73"/>
        <v>7.9489113864648475</v>
      </c>
      <c r="I1178">
        <f t="shared" si="74"/>
        <v>6.712164978788449</v>
      </c>
    </row>
    <row r="1179" spans="1:9" x14ac:dyDescent="0.25">
      <c r="A1179">
        <f>'Pivot MRIP 11"'!A1182</f>
        <v>2014</v>
      </c>
      <c r="B1179" t="str">
        <f>'Pivot MRIP 11"'!B1182</f>
        <v>1106220140423007</v>
      </c>
      <c r="C1179">
        <f>'Pivot MRIP 11"'!C1182</f>
        <v>348.03410014000002</v>
      </c>
      <c r="D1179">
        <f>'Pivot MRIP 11"'!D1182</f>
        <v>348.03410014000002</v>
      </c>
      <c r="E1179">
        <f>'Pivot MRIP 11"'!E1182</f>
        <v>0.84441310922369939</v>
      </c>
      <c r="F1179">
        <f>'Pivot MRIP 11"'!F1182</f>
        <v>3</v>
      </c>
      <c r="G1179">
        <f>'Pivot MRIP 11"'!G1182</f>
        <v>1.258088340298923E-2</v>
      </c>
      <c r="H1179">
        <f t="shared" si="73"/>
        <v>4.3785764341256179</v>
      </c>
      <c r="I1179">
        <f t="shared" si="74"/>
        <v>3.6973273407136316</v>
      </c>
    </row>
    <row r="1180" spans="1:9" x14ac:dyDescent="0.25">
      <c r="A1180">
        <f>'Pivot MRIP 11"'!A1183</f>
        <v>2014</v>
      </c>
      <c r="B1180" t="str">
        <f>'Pivot MRIP 11"'!B1183</f>
        <v>1106220140426002</v>
      </c>
      <c r="C1180">
        <f>'Pivot MRIP 11"'!C1183</f>
        <v>1421.6834124</v>
      </c>
      <c r="D1180">
        <f>'Pivot MRIP 11"'!D1183</f>
        <v>1421.6834124</v>
      </c>
      <c r="E1180">
        <f>'Pivot MRIP 11"'!E1183</f>
        <v>1.3317583814584903</v>
      </c>
      <c r="F1180">
        <f>'Pivot MRIP 11"'!F1183</f>
        <v>8</v>
      </c>
      <c r="G1180">
        <f>'Pivot MRIP 11"'!G1183</f>
        <v>3.5283971029255476</v>
      </c>
      <c r="H1180">
        <f t="shared" si="73"/>
        <v>5016.2636335894667</v>
      </c>
      <c r="I1180">
        <f t="shared" si="74"/>
        <v>6680.4511376381943</v>
      </c>
    </row>
    <row r="1181" spans="1:9" x14ac:dyDescent="0.25">
      <c r="A1181">
        <f>'Pivot MRIP 11"'!A1184</f>
        <v>2014</v>
      </c>
      <c r="B1181" t="str">
        <f>'Pivot MRIP 11"'!B1184</f>
        <v>1106220140502001</v>
      </c>
      <c r="C1181">
        <f>'Pivot MRIP 11"'!C1184</f>
        <v>2.4477591576000002</v>
      </c>
      <c r="D1181">
        <f>'Pivot MRIP 11"'!D1184</f>
        <v>2.4477591576000002</v>
      </c>
      <c r="E1181">
        <f>'Pivot MRIP 11"'!E1184</f>
        <v>1.479094919821462</v>
      </c>
      <c r="F1181">
        <f>'Pivot MRIP 11"'!F1184</f>
        <v>36</v>
      </c>
      <c r="G1181">
        <f>'Pivot MRIP 11"'!G1184</f>
        <v>6.696836354798922</v>
      </c>
      <c r="H1181">
        <f t="shared" si="73"/>
        <v>16.392242514407666</v>
      </c>
      <c r="I1181">
        <f t="shared" si="74"/>
        <v>24.245682627541768</v>
      </c>
    </row>
    <row r="1182" spans="1:9" x14ac:dyDescent="0.25">
      <c r="A1182">
        <f>'Pivot MRIP 11"'!A1185</f>
        <v>2014</v>
      </c>
      <c r="B1182" t="str">
        <f>'Pivot MRIP 11"'!B1185</f>
        <v>1106220140506003</v>
      </c>
      <c r="C1182">
        <f>'Pivot MRIP 11"'!C1185</f>
        <v>1275.8382537</v>
      </c>
      <c r="D1182">
        <f>'Pivot MRIP 11"'!D1185</f>
        <v>1275.8382537</v>
      </c>
      <c r="E1182">
        <f>'Pivot MRIP 11"'!E1185</f>
        <v>0.84441310922369917</v>
      </c>
      <c r="F1182">
        <f>'Pivot MRIP 11"'!F1185</f>
        <v>4</v>
      </c>
      <c r="G1182">
        <f>'Pivot MRIP 11"'!G1185</f>
        <v>1.2580883402989231</v>
      </c>
      <c r="H1182">
        <f t="shared" si="73"/>
        <v>1605.1172310873094</v>
      </c>
      <c r="I1182">
        <f t="shared" si="74"/>
        <v>1355.3820317709697</v>
      </c>
    </row>
    <row r="1183" spans="1:9" x14ac:dyDescent="0.25">
      <c r="A1183">
        <f>'Pivot MRIP 11"'!A1186</f>
        <v>2014</v>
      </c>
      <c r="B1183" t="str">
        <f>'Pivot MRIP 11"'!B1186</f>
        <v>1106220140507002</v>
      </c>
      <c r="C1183">
        <f>'Pivot MRIP 11"'!C1186</f>
        <v>454.81624715999999</v>
      </c>
      <c r="D1183">
        <f>'Pivot MRIP 11"'!D1186</f>
        <v>454.81624715999999</v>
      </c>
      <c r="E1183">
        <f>'Pivot MRIP 11"'!E1186</f>
        <v>0.84441310922369939</v>
      </c>
      <c r="F1183">
        <f>'Pivot MRIP 11"'!F1186</f>
        <v>2</v>
      </c>
      <c r="G1183">
        <f>'Pivot MRIP 11"'!G1186</f>
        <v>0.12580883402989229</v>
      </c>
      <c r="H1183">
        <f t="shared" si="73"/>
        <v>57.219901753050912</v>
      </c>
      <c r="I1183">
        <f t="shared" si="74"/>
        <v>48.317235148768326</v>
      </c>
    </row>
    <row r="1184" spans="1:9" x14ac:dyDescent="0.25">
      <c r="A1184">
        <f>'Pivot MRIP 11"'!A1187</f>
        <v>2014</v>
      </c>
      <c r="B1184" t="str">
        <f>'Pivot MRIP 11"'!B1187</f>
        <v>1106220140616007</v>
      </c>
      <c r="C1184">
        <f>'Pivot MRIP 11"'!C1187</f>
        <v>612.97276506000003</v>
      </c>
      <c r="D1184">
        <f>'Pivot MRIP 11"'!D1187</f>
        <v>612.97276506000003</v>
      </c>
      <c r="E1184">
        <f>'Pivot MRIP 11"'!E1187</f>
        <v>0.84441310922369939</v>
      </c>
      <c r="F1184">
        <f>'Pivot MRIP 11"'!F1187</f>
        <v>4</v>
      </c>
      <c r="G1184">
        <f>'Pivot MRIP 11"'!G1187</f>
        <v>0.11322795062690307</v>
      </c>
      <c r="H1184">
        <f t="shared" si="73"/>
        <v>69.405649977849933</v>
      </c>
      <c r="I1184">
        <f t="shared" si="74"/>
        <v>58.607040695488045</v>
      </c>
    </row>
    <row r="1185" spans="1:9" x14ac:dyDescent="0.25">
      <c r="A1185">
        <f>'Pivot MRIP 11"'!A1188</f>
        <v>2014</v>
      </c>
      <c r="B1185" t="str">
        <f>'Pivot MRIP 11"'!B1188</f>
        <v>1106220140616013</v>
      </c>
      <c r="C1185">
        <f>'Pivot MRIP 11"'!C1188</f>
        <v>891.07179786999995</v>
      </c>
      <c r="D1185">
        <f>'Pivot MRIP 11"'!D1188</f>
        <v>891.07179786999995</v>
      </c>
      <c r="E1185">
        <f>'Pivot MRIP 11"'!E1188</f>
        <v>0.84441310922369939</v>
      </c>
      <c r="F1185">
        <f>'Pivot MRIP 11"'!F1188</f>
        <v>1</v>
      </c>
      <c r="G1185">
        <f>'Pivot MRIP 11"'!G1188</f>
        <v>1.258088340298923E-2</v>
      </c>
      <c r="H1185">
        <f t="shared" si="73"/>
        <v>11.210470392694456</v>
      </c>
      <c r="I1185">
        <f t="shared" si="74"/>
        <v>9.4662681601553516</v>
      </c>
    </row>
    <row r="1186" spans="1:9" x14ac:dyDescent="0.25">
      <c r="A1186">
        <f>'Pivot MRIP 11"'!A1189</f>
        <v>2014</v>
      </c>
      <c r="B1186" t="str">
        <f>'Pivot MRIP 11"'!B1189</f>
        <v>1106220140707005</v>
      </c>
      <c r="C1186">
        <f>'Pivot MRIP 11"'!C1189</f>
        <v>60.504265578999998</v>
      </c>
      <c r="D1186">
        <f>'Pivot MRIP 11"'!D1189</f>
        <v>60.504265578999998</v>
      </c>
      <c r="E1186">
        <f>'Pivot MRIP 11"'!E1189</f>
        <v>0.84441310922369939</v>
      </c>
      <c r="F1186">
        <f>'Pivot MRIP 11"'!F1189</f>
        <v>24</v>
      </c>
      <c r="G1186">
        <f>'Pivot MRIP 11"'!G1189</f>
        <v>0.50323533611956917</v>
      </c>
      <c r="H1186">
        <f t="shared" si="73"/>
        <v>30.447884425315742</v>
      </c>
      <c r="I1186">
        <f t="shared" si="74"/>
        <v>25.710592756864717</v>
      </c>
    </row>
    <row r="1187" spans="1:9" x14ac:dyDescent="0.25">
      <c r="A1187">
        <f>'Pivot MRIP 11"'!A1190</f>
        <v>2014</v>
      </c>
      <c r="B1187" t="str">
        <f>'Pivot MRIP 11"'!B1190</f>
        <v>1106220140711001</v>
      </c>
      <c r="C1187">
        <f>'Pivot MRIP 11"'!C1190</f>
        <v>65.117912713999999</v>
      </c>
      <c r="D1187">
        <f>'Pivot MRIP 11"'!D1190</f>
        <v>65.117912713999999</v>
      </c>
      <c r="E1187">
        <f>'Pivot MRIP 11"'!E1190</f>
        <v>1.2096184296544625</v>
      </c>
      <c r="F1187">
        <f>'Pivot MRIP 11"'!F1190</f>
        <v>36</v>
      </c>
      <c r="G1187">
        <f>'Pivot MRIP 11"'!G1190</f>
        <v>18.569423106358705</v>
      </c>
      <c r="H1187">
        <f t="shared" si="73"/>
        <v>1209.2020729892008</v>
      </c>
      <c r="I1187">
        <f t="shared" si="74"/>
        <v>1462.673112664118</v>
      </c>
    </row>
    <row r="1188" spans="1:9" x14ac:dyDescent="0.25">
      <c r="A1188">
        <f>'Pivot MRIP 11"'!A1191</f>
        <v>2014</v>
      </c>
      <c r="B1188" t="str">
        <f>'Pivot MRIP 11"'!B1191</f>
        <v>1106220140719004</v>
      </c>
      <c r="C1188">
        <f>'Pivot MRIP 11"'!C1191</f>
        <v>199.14293243</v>
      </c>
      <c r="D1188">
        <f>'Pivot MRIP 11"'!D1191</f>
        <v>199.14293243</v>
      </c>
      <c r="E1188">
        <f>'Pivot MRIP 11"'!E1191</f>
        <v>0.84441310922369939</v>
      </c>
      <c r="F1188">
        <f>'Pivot MRIP 11"'!F1191</f>
        <v>1</v>
      </c>
      <c r="G1188">
        <f>'Pivot MRIP 11"'!G1191</f>
        <v>5.0323533611956919E-2</v>
      </c>
      <c r="H1188">
        <f t="shared" si="73"/>
        <v>10.02157605372477</v>
      </c>
      <c r="I1188">
        <f t="shared" si="74"/>
        <v>8.4623501948475042</v>
      </c>
    </row>
    <row r="1189" spans="1:9" x14ac:dyDescent="0.25">
      <c r="A1189">
        <f>'Pivot MRIP 11"'!A1192</f>
        <v>2014</v>
      </c>
      <c r="B1189" t="str">
        <f>'Pivot MRIP 11"'!B1192</f>
        <v>1106220140719006</v>
      </c>
      <c r="C1189">
        <f>'Pivot MRIP 11"'!C1192</f>
        <v>199.14293243</v>
      </c>
      <c r="D1189">
        <f>'Pivot MRIP 11"'!D1192</f>
        <v>199.14293243</v>
      </c>
      <c r="E1189">
        <f>'Pivot MRIP 11"'!E1192</f>
        <v>0.84441310922369928</v>
      </c>
      <c r="F1189">
        <f>'Pivot MRIP 11"'!F1192</f>
        <v>1</v>
      </c>
      <c r="G1189">
        <f>'Pivot MRIP 11"'!G1192</f>
        <v>3.7742650208967693E-2</v>
      </c>
      <c r="H1189">
        <f t="shared" si="73"/>
        <v>7.5161820402935788</v>
      </c>
      <c r="I1189">
        <f t="shared" si="74"/>
        <v>6.3467626461356286</v>
      </c>
    </row>
    <row r="1190" spans="1:9" x14ac:dyDescent="0.25">
      <c r="A1190">
        <f>'Pivot MRIP 11"'!A1193</f>
        <v>2014</v>
      </c>
      <c r="B1190" t="str">
        <f>'Pivot MRIP 11"'!B1193</f>
        <v>1106220140719010</v>
      </c>
      <c r="C1190">
        <f>'Pivot MRIP 11"'!C1193</f>
        <v>199.14293243</v>
      </c>
      <c r="D1190">
        <f>'Pivot MRIP 11"'!D1193</f>
        <v>199.14293243</v>
      </c>
      <c r="E1190">
        <f>'Pivot MRIP 11"'!E1193</f>
        <v>0.84441310922369928</v>
      </c>
      <c r="F1190">
        <f>'Pivot MRIP 11"'!F1193</f>
        <v>1</v>
      </c>
      <c r="G1190">
        <f>'Pivot MRIP 11"'!G1193</f>
        <v>3.7742650208967693E-2</v>
      </c>
      <c r="H1190">
        <f t="shared" si="73"/>
        <v>7.5161820402935788</v>
      </c>
      <c r="I1190">
        <f t="shared" si="74"/>
        <v>6.3467626461356286</v>
      </c>
    </row>
    <row r="1191" spans="1:9" x14ac:dyDescent="0.25">
      <c r="A1191">
        <f>'Pivot MRIP 11"'!A1194</f>
        <v>2014</v>
      </c>
      <c r="B1191" t="str">
        <f>'Pivot MRIP 11"'!B1194</f>
        <v>1106220140724001</v>
      </c>
      <c r="C1191">
        <f>'Pivot MRIP 11"'!C1194</f>
        <v>40.353660955000002</v>
      </c>
      <c r="D1191">
        <f>'Pivot MRIP 11"'!D1194</f>
        <v>40.353660955000002</v>
      </c>
      <c r="E1191">
        <f>'Pivot MRIP 11"'!E1194</f>
        <v>1.1508570701461733</v>
      </c>
      <c r="F1191">
        <f>'Pivot MRIP 11"'!F1194</f>
        <v>25</v>
      </c>
      <c r="G1191">
        <f>'Pivot MRIP 11"'!G1194</f>
        <v>1.2012941344478278</v>
      </c>
      <c r="H1191">
        <f t="shared" si="73"/>
        <v>48.476616208737831</v>
      </c>
      <c r="I1191">
        <f t="shared" si="74"/>
        <v>55.789656500588514</v>
      </c>
    </row>
    <row r="1192" spans="1:9" x14ac:dyDescent="0.25">
      <c r="A1192">
        <f>'Pivot MRIP 11"'!A1195</f>
        <v>2014</v>
      </c>
      <c r="B1192" t="str">
        <f>'Pivot MRIP 11"'!B1195</f>
        <v>1106220140728001</v>
      </c>
      <c r="C1192">
        <f>'Pivot MRIP 11"'!C1195</f>
        <v>30.950003937999998</v>
      </c>
      <c r="D1192">
        <f>'Pivot MRIP 11"'!D1195</f>
        <v>30.950003937999998</v>
      </c>
      <c r="E1192">
        <f>'Pivot MRIP 11"'!E1195</f>
        <v>0.84441310922369939</v>
      </c>
      <c r="F1192">
        <f>'Pivot MRIP 11"'!F1195</f>
        <v>8</v>
      </c>
      <c r="G1192">
        <f>'Pivot MRIP 11"'!G1195</f>
        <v>0.22645590125380613</v>
      </c>
      <c r="H1192">
        <f t="shared" si="73"/>
        <v>7.0088110355886384</v>
      </c>
      <c r="I1192">
        <f t="shared" si="74"/>
        <v>5.918331918522779</v>
      </c>
    </row>
    <row r="1193" spans="1:9" x14ac:dyDescent="0.25">
      <c r="A1193">
        <f>'Pivot MRIP 11"'!A1196</f>
        <v>2014</v>
      </c>
      <c r="B1193" t="str">
        <f>'Pivot MRIP 11"'!B1196</f>
        <v>1106220140816001</v>
      </c>
      <c r="C1193">
        <f>'Pivot MRIP 11"'!C1196</f>
        <v>113.7045251</v>
      </c>
      <c r="D1193">
        <f>'Pivot MRIP 11"'!D1196</f>
        <v>113.7045251</v>
      </c>
      <c r="E1193">
        <f>'Pivot MRIP 11"'!E1196</f>
        <v>0.84441310922369928</v>
      </c>
      <c r="F1193">
        <f>'Pivot MRIP 11"'!F1196</f>
        <v>16</v>
      </c>
      <c r="G1193">
        <f>'Pivot MRIP 11"'!G1196</f>
        <v>0.54097798632853689</v>
      </c>
      <c r="H1193">
        <f t="shared" si="73"/>
        <v>61.511645025040579</v>
      </c>
      <c r="I1193">
        <f t="shared" si="74"/>
        <v>51.94123942905901</v>
      </c>
    </row>
    <row r="1194" spans="1:9" x14ac:dyDescent="0.25">
      <c r="A1194">
        <f>'Pivot MRIP 11"'!A1197</f>
        <v>2014</v>
      </c>
      <c r="B1194" t="str">
        <f>'Pivot MRIP 11"'!B1197</f>
        <v>1106220140820001</v>
      </c>
      <c r="C1194">
        <f>'Pivot MRIP 11"'!C1197</f>
        <v>62.700376728000002</v>
      </c>
      <c r="D1194">
        <f>'Pivot MRIP 11"'!D1197</f>
        <v>62.700376728000002</v>
      </c>
      <c r="E1194">
        <f>'Pivot MRIP 11"'!E1197</f>
        <v>1.1125417105381061</v>
      </c>
      <c r="F1194">
        <f>'Pivot MRIP 11"'!F1197</f>
        <v>16</v>
      </c>
      <c r="G1194">
        <f>'Pivot MRIP 11"'!G1197</f>
        <v>2.1951839232839769</v>
      </c>
      <c r="H1194">
        <f t="shared" si="73"/>
        <v>137.6388589771544</v>
      </c>
      <c r="I1194">
        <f t="shared" si="74"/>
        <v>153.12897160295651</v>
      </c>
    </row>
    <row r="1195" spans="1:9" x14ac:dyDescent="0.25">
      <c r="A1195">
        <f>'Pivot MRIP 11"'!A1198</f>
        <v>2014</v>
      </c>
      <c r="B1195" t="str">
        <f>'Pivot MRIP 11"'!B1198</f>
        <v>1106220140821001</v>
      </c>
      <c r="C1195">
        <f>'Pivot MRIP 11"'!C1198</f>
        <v>81.289750063</v>
      </c>
      <c r="D1195">
        <f>'Pivot MRIP 11"'!D1198</f>
        <v>81.289750063</v>
      </c>
      <c r="E1195">
        <f>'Pivot MRIP 11"'!E1198</f>
        <v>0.84441310922369928</v>
      </c>
      <c r="F1195">
        <f>'Pivot MRIP 11"'!F1198</f>
        <v>9</v>
      </c>
      <c r="G1195">
        <f>'Pivot MRIP 11"'!G1198</f>
        <v>7.5485300417935386E-2</v>
      </c>
      <c r="H1195">
        <f t="shared" si="73"/>
        <v>6.136181204404437</v>
      </c>
      <c r="I1195">
        <f t="shared" si="74"/>
        <v>5.1814718495711745</v>
      </c>
    </row>
    <row r="1196" spans="1:9" x14ac:dyDescent="0.25">
      <c r="A1196">
        <f>'Pivot MRIP 11"'!A1199</f>
        <v>2014</v>
      </c>
      <c r="B1196" t="str">
        <f>'Pivot MRIP 11"'!B1199</f>
        <v>1106220140827001</v>
      </c>
      <c r="C1196">
        <f>'Pivot MRIP 11"'!C1199</f>
        <v>11.787449136999999</v>
      </c>
      <c r="D1196">
        <f>'Pivot MRIP 11"'!D1199</f>
        <v>11.787449136999999</v>
      </c>
      <c r="E1196">
        <f>'Pivot MRIP 11"'!E1199</f>
        <v>0.84441310922369939</v>
      </c>
      <c r="F1196">
        <f>'Pivot MRIP 11"'!F1199</f>
        <v>2</v>
      </c>
      <c r="G1196">
        <f>'Pivot MRIP 11"'!G1199</f>
        <v>2.516176680597846E-2</v>
      </c>
      <c r="H1196">
        <f t="shared" si="73"/>
        <v>0.29659304642252604</v>
      </c>
      <c r="I1196">
        <f t="shared" si="74"/>
        <v>0.25044705650377425</v>
      </c>
    </row>
    <row r="1197" spans="1:9" x14ac:dyDescent="0.25">
      <c r="A1197">
        <f>'Pivot MRIP 11"'!A1200</f>
        <v>2014</v>
      </c>
      <c r="B1197" t="str">
        <f>'Pivot MRIP 11"'!B1200</f>
        <v>1106220141007001</v>
      </c>
      <c r="C1197">
        <f>'Pivot MRIP 11"'!C1200</f>
        <v>10.83169674</v>
      </c>
      <c r="D1197">
        <f>'Pivot MRIP 11"'!D1200</f>
        <v>10.83169674</v>
      </c>
      <c r="E1197">
        <f>'Pivot MRIP 11"'!E1200</f>
        <v>0.84441310922369939</v>
      </c>
      <c r="F1197">
        <f>'Pivot MRIP 11"'!F1200</f>
        <v>30</v>
      </c>
      <c r="G1197">
        <f>'Pivot MRIP 11"'!G1200</f>
        <v>0.12580883402989229</v>
      </c>
      <c r="H1197">
        <f t="shared" si="73"/>
        <v>1.3627231374247855</v>
      </c>
      <c r="I1197">
        <f t="shared" si="74"/>
        <v>1.1507012814839377</v>
      </c>
    </row>
    <row r="1198" spans="1:9" x14ac:dyDescent="0.25">
      <c r="A1198">
        <f>'Pivot MRIP 11"'!A1201</f>
        <v>2014</v>
      </c>
      <c r="B1198" t="str">
        <f>'Pivot MRIP 11"'!B1201</f>
        <v>1106420141006005</v>
      </c>
      <c r="C1198">
        <f>'Pivot MRIP 11"'!C1201</f>
        <v>182.53612387000001</v>
      </c>
      <c r="D1198">
        <f>'Pivot MRIP 11"'!D1201</f>
        <v>182.53612387000001</v>
      </c>
      <c r="E1198">
        <f>'Pivot MRIP 11"'!E1201</f>
        <v>0.84441310922369928</v>
      </c>
      <c r="F1198">
        <f>'Pivot MRIP 11"'!F1201</f>
        <v>4</v>
      </c>
      <c r="G1198">
        <f>'Pivot MRIP 11"'!G1201</f>
        <v>7.5485300417935386E-2</v>
      </c>
      <c r="H1198">
        <f t="shared" si="73"/>
        <v>13.778794147452418</v>
      </c>
      <c r="I1198">
        <f t="shared" si="74"/>
        <v>11.634994407403607</v>
      </c>
    </row>
    <row r="1199" spans="1:9" x14ac:dyDescent="0.25">
      <c r="A1199">
        <f>'Pivot MRIP 11"'!A1202</f>
        <v>2014</v>
      </c>
      <c r="B1199" t="str">
        <f>'Pivot MRIP 11"'!B1202</f>
        <v>1108120140115001</v>
      </c>
      <c r="C1199">
        <f>'Pivot MRIP 11"'!C1202</f>
        <v>618.84108670000001</v>
      </c>
      <c r="D1199">
        <f>'Pivot MRIP 11"'!D1202</f>
        <v>618.84108670000001</v>
      </c>
      <c r="E1199">
        <f>'Pivot MRIP 11"'!E1202</f>
        <v>0.84441310922369928</v>
      </c>
      <c r="F1199">
        <f>'Pivot MRIP 11"'!F1202</f>
        <v>1</v>
      </c>
      <c r="G1199">
        <f>'Pivot MRIP 11"'!G1202</f>
        <v>0.15097060083587077</v>
      </c>
      <c r="H1199">
        <f t="shared" si="73"/>
        <v>93.426810681022204</v>
      </c>
      <c r="I1199">
        <f t="shared" si="74"/>
        <v>78.890823692015871</v>
      </c>
    </row>
    <row r="1200" spans="1:9" x14ac:dyDescent="0.25">
      <c r="A1200">
        <f>'Pivot MRIP 11"'!A1203</f>
        <v>2014</v>
      </c>
      <c r="B1200" t="str">
        <f>'Pivot MRIP 11"'!B1203</f>
        <v>1108120140401001</v>
      </c>
      <c r="C1200">
        <f>'Pivot MRIP 11"'!C1203</f>
        <v>514.81920616000002</v>
      </c>
      <c r="D1200">
        <f>'Pivot MRIP 11"'!D1203</f>
        <v>514.81920616000002</v>
      </c>
      <c r="E1200">
        <f>'Pivot MRIP 11"'!E1203</f>
        <v>0.84441310922369928</v>
      </c>
      <c r="F1200">
        <f>'Pivot MRIP 11"'!F1203</f>
        <v>4</v>
      </c>
      <c r="G1200">
        <f>'Pivot MRIP 11"'!G1203</f>
        <v>7.5485300417935386E-2</v>
      </c>
      <c r="H1200">
        <f t="shared" si="73"/>
        <v>38.86128243791061</v>
      </c>
      <c r="I1200">
        <f t="shared" si="74"/>
        <v>32.814976331816439</v>
      </c>
    </row>
    <row r="1201" spans="1:9" x14ac:dyDescent="0.25">
      <c r="A1201">
        <f>'Pivot MRIP 11"'!A1204</f>
        <v>2014</v>
      </c>
      <c r="B1201" t="str">
        <f>'Pivot MRIP 11"'!B1204</f>
        <v>1108120140401005</v>
      </c>
      <c r="C1201">
        <f>'Pivot MRIP 11"'!C1204</f>
        <v>622.85837385000002</v>
      </c>
      <c r="D1201">
        <f>'Pivot MRIP 11"'!D1204</f>
        <v>622.85837385000002</v>
      </c>
      <c r="E1201">
        <f>'Pivot MRIP 11"'!E1204</f>
        <v>1.3309384445641073</v>
      </c>
      <c r="F1201">
        <f>'Pivot MRIP 11"'!F1204</f>
        <v>9</v>
      </c>
      <c r="G1201">
        <f>'Pivot MRIP 11"'!G1204</f>
        <v>2.3145220850747306</v>
      </c>
      <c r="H1201">
        <f t="shared" si="73"/>
        <v>1441.6194621495581</v>
      </c>
      <c r="I1201">
        <f t="shared" si="74"/>
        <v>1918.7067646066778</v>
      </c>
    </row>
    <row r="1202" spans="1:9" x14ac:dyDescent="0.25">
      <c r="A1202">
        <f>'Pivot MRIP 11"'!A1205</f>
        <v>2014</v>
      </c>
      <c r="B1202" t="str">
        <f>'Pivot MRIP 11"'!B1205</f>
        <v>1108120140417001</v>
      </c>
      <c r="C1202">
        <f>'Pivot MRIP 11"'!C1205</f>
        <v>549.40274331000001</v>
      </c>
      <c r="D1202">
        <f>'Pivot MRIP 11"'!D1205</f>
        <v>549.40274331000001</v>
      </c>
      <c r="E1202">
        <f>'Pivot MRIP 11"'!E1205</f>
        <v>0.84441310922369939</v>
      </c>
      <c r="F1202">
        <f>'Pivot MRIP 11"'!F1205</f>
        <v>9</v>
      </c>
      <c r="G1202">
        <f>'Pivot MRIP 11"'!G1205</f>
        <v>0.75485300417935375</v>
      </c>
      <c r="H1202">
        <f t="shared" si="73"/>
        <v>414.71831129193185</v>
      </c>
      <c r="I1202">
        <f t="shared" si="74"/>
        <v>350.19357869002221</v>
      </c>
    </row>
    <row r="1203" spans="1:9" x14ac:dyDescent="0.25">
      <c r="A1203">
        <f>'Pivot MRIP 11"'!A1206</f>
        <v>2014</v>
      </c>
      <c r="B1203" t="str">
        <f>'Pivot MRIP 11"'!B1206</f>
        <v>1108120140615011</v>
      </c>
      <c r="C1203">
        <f>'Pivot MRIP 11"'!C1206</f>
        <v>420.76053798999999</v>
      </c>
      <c r="D1203">
        <f>'Pivot MRIP 11"'!D1206</f>
        <v>420.76053798999999</v>
      </c>
      <c r="E1203">
        <f>'Pivot MRIP 11"'!E1206</f>
        <v>0.84441310922369928</v>
      </c>
      <c r="F1203">
        <f>'Pivot MRIP 11"'!F1206</f>
        <v>1</v>
      </c>
      <c r="G1203">
        <f>'Pivot MRIP 11"'!G1206</f>
        <v>7.5485300417935386E-2</v>
      </c>
      <c r="H1203">
        <f t="shared" si="73"/>
        <v>31.761235614187264</v>
      </c>
      <c r="I1203">
        <f t="shared" si="74"/>
        <v>26.819603717762359</v>
      </c>
    </row>
    <row r="1204" spans="1:9" x14ac:dyDescent="0.25">
      <c r="A1204">
        <f>'Pivot MRIP 11"'!A1207</f>
        <v>2014</v>
      </c>
      <c r="B1204" t="str">
        <f>'Pivot MRIP 11"'!B1207</f>
        <v>1108120140621001</v>
      </c>
      <c r="C1204">
        <f>'Pivot MRIP 11"'!C1207</f>
        <v>13.855922241</v>
      </c>
      <c r="D1204">
        <f>'Pivot MRIP 11"'!D1207</f>
        <v>13.855922241</v>
      </c>
      <c r="E1204">
        <f>'Pivot MRIP 11"'!E1207</f>
        <v>0.84441310922369928</v>
      </c>
      <c r="F1204">
        <f>'Pivot MRIP 11"'!F1207</f>
        <v>6</v>
      </c>
      <c r="G1204">
        <f>'Pivot MRIP 11"'!G1207</f>
        <v>0.15097060083587077</v>
      </c>
      <c r="H1204">
        <f t="shared" si="73"/>
        <v>2.0918369058588748</v>
      </c>
      <c r="I1204">
        <f t="shared" si="74"/>
        <v>1.7663745056651752</v>
      </c>
    </row>
    <row r="1205" spans="1:9" x14ac:dyDescent="0.25">
      <c r="A1205">
        <f>'Pivot MRIP 11"'!A1208</f>
        <v>2014</v>
      </c>
      <c r="B1205" t="str">
        <f>'Pivot MRIP 11"'!B1208</f>
        <v>1108120140621005</v>
      </c>
      <c r="C1205">
        <f>'Pivot MRIP 11"'!C1208</f>
        <v>13.855922241</v>
      </c>
      <c r="D1205">
        <f>'Pivot MRIP 11"'!D1208</f>
        <v>13.855922241</v>
      </c>
      <c r="E1205">
        <f>'Pivot MRIP 11"'!E1208</f>
        <v>1.4940415196709163</v>
      </c>
      <c r="F1205">
        <f>'Pivot MRIP 11"'!F1208</f>
        <v>24</v>
      </c>
      <c r="G1205">
        <f>'Pivot MRIP 11"'!G1208</f>
        <v>4.1104660930687524</v>
      </c>
      <c r="H1205">
        <f t="shared" si="73"/>
        <v>56.954298559827706</v>
      </c>
      <c r="I1205">
        <f t="shared" si="74"/>
        <v>85.092086772116062</v>
      </c>
    </row>
    <row r="1206" spans="1:9" x14ac:dyDescent="0.25">
      <c r="A1206">
        <f>'Pivot MRIP 11"'!A1209</f>
        <v>2014</v>
      </c>
      <c r="B1206" t="str">
        <f>'Pivot MRIP 11"'!B1209</f>
        <v>1108120140706001</v>
      </c>
      <c r="C1206">
        <f>'Pivot MRIP 11"'!C1209</f>
        <v>27.314194988000001</v>
      </c>
      <c r="D1206">
        <f>'Pivot MRIP 11"'!D1209</f>
        <v>27.314194988000001</v>
      </c>
      <c r="E1206">
        <f>'Pivot MRIP 11"'!E1209</f>
        <v>1.130541508605778</v>
      </c>
      <c r="F1206">
        <f>'Pivot MRIP 11"'!F1209</f>
        <v>16</v>
      </c>
      <c r="G1206">
        <f>'Pivot MRIP 11"'!G1209</f>
        <v>1.5814329989836986</v>
      </c>
      <c r="H1206">
        <f t="shared" si="73"/>
        <v>43.195569294698352</v>
      </c>
      <c r="I1206">
        <f t="shared" si="74"/>
        <v>48.834384075513697</v>
      </c>
    </row>
    <row r="1207" spans="1:9" x14ac:dyDescent="0.25">
      <c r="A1207">
        <f>'Pivot MRIP 11"'!A1210</f>
        <v>2014</v>
      </c>
      <c r="B1207" t="str">
        <f>'Pivot MRIP 11"'!B1210</f>
        <v>1108120140711006</v>
      </c>
      <c r="C1207">
        <f>'Pivot MRIP 11"'!C1210</f>
        <v>190.24029415000001</v>
      </c>
      <c r="D1207">
        <f>'Pivot MRIP 11"'!D1210</f>
        <v>190.24029415000001</v>
      </c>
      <c r="E1207">
        <f>'Pivot MRIP 11"'!E1210</f>
        <v>0.84441310922369928</v>
      </c>
      <c r="F1207">
        <f>'Pivot MRIP 11"'!F1210</f>
        <v>16</v>
      </c>
      <c r="G1207">
        <f>'Pivot MRIP 11"'!G1210</f>
        <v>0.15097060083587077</v>
      </c>
      <c r="H1207">
        <f t="shared" si="73"/>
        <v>28.720691511018295</v>
      </c>
      <c r="I1207">
        <f t="shared" si="74"/>
        <v>24.252128417873664</v>
      </c>
    </row>
    <row r="1208" spans="1:9" x14ac:dyDescent="0.25">
      <c r="A1208">
        <f>'Pivot MRIP 11"'!A1211</f>
        <v>2014</v>
      </c>
      <c r="B1208" t="str">
        <f>'Pivot MRIP 11"'!B1211</f>
        <v>1108120140711013</v>
      </c>
      <c r="C1208">
        <f>'Pivot MRIP 11"'!C1211</f>
        <v>190.24029415000004</v>
      </c>
      <c r="D1208">
        <f>'Pivot MRIP 11"'!D1211</f>
        <v>190.24029415000004</v>
      </c>
      <c r="E1208">
        <f>'Pivot MRIP 11"'!E1211</f>
        <v>0.84441310922369939</v>
      </c>
      <c r="F1208">
        <f>'Pivot MRIP 11"'!F1211</f>
        <v>9</v>
      </c>
      <c r="G1208">
        <f>'Pivot MRIP 11"'!G1211</f>
        <v>0.75485300417935375</v>
      </c>
      <c r="H1208">
        <f t="shared" si="73"/>
        <v>143.60345755509147</v>
      </c>
      <c r="I1208">
        <f t="shared" si="74"/>
        <v>121.26064208936833</v>
      </c>
    </row>
    <row r="1209" spans="1:9" x14ac:dyDescent="0.25">
      <c r="A1209">
        <f>'Pivot MRIP 11"'!A1212</f>
        <v>2014</v>
      </c>
      <c r="B1209" t="str">
        <f>'Pivot MRIP 11"'!B1212</f>
        <v>1108120140711018</v>
      </c>
      <c r="C1209">
        <f>'Pivot MRIP 11"'!C1212</f>
        <v>190.24029415000001</v>
      </c>
      <c r="D1209">
        <f>'Pivot MRIP 11"'!D1212</f>
        <v>190.24029415000001</v>
      </c>
      <c r="E1209">
        <f>'Pivot MRIP 11"'!E1212</f>
        <v>0.84441310922369928</v>
      </c>
      <c r="F1209">
        <f>'Pivot MRIP 11"'!F1212</f>
        <v>4</v>
      </c>
      <c r="G1209">
        <f>'Pivot MRIP 11"'!G1212</f>
        <v>0.15097060083587077</v>
      </c>
      <c r="H1209">
        <f t="shared" si="73"/>
        <v>28.720691511018295</v>
      </c>
      <c r="I1209">
        <f t="shared" si="74"/>
        <v>24.252128417873664</v>
      </c>
    </row>
    <row r="1210" spans="1:9" x14ac:dyDescent="0.25">
      <c r="A1210">
        <f>'Pivot MRIP 11"'!A1213</f>
        <v>2014</v>
      </c>
      <c r="B1210" t="str">
        <f>'Pivot MRIP 11"'!B1213</f>
        <v>1108120140725005</v>
      </c>
      <c r="C1210">
        <f>'Pivot MRIP 11"'!C1213</f>
        <v>30.965050541</v>
      </c>
      <c r="D1210">
        <f>'Pivot MRIP 11"'!D1213</f>
        <v>30.965050541</v>
      </c>
      <c r="E1210">
        <f>'Pivot MRIP 11"'!E1213</f>
        <v>1.0971853051621787</v>
      </c>
      <c r="F1210">
        <f>'Pivot MRIP 11"'!F1213</f>
        <v>25</v>
      </c>
      <c r="G1210">
        <f>'Pivot MRIP 11"'!G1213</f>
        <v>3.9839892576345148</v>
      </c>
      <c r="H1210">
        <f t="shared" si="73"/>
        <v>123.36442871745382</v>
      </c>
      <c r="I1210">
        <f t="shared" si="74"/>
        <v>135.35363836851741</v>
      </c>
    </row>
    <row r="1211" spans="1:9" x14ac:dyDescent="0.25">
      <c r="A1211">
        <f>'Pivot MRIP 11"'!A1214</f>
        <v>2014</v>
      </c>
      <c r="B1211" t="str">
        <f>'Pivot MRIP 11"'!B1214</f>
        <v>1108120140727008</v>
      </c>
      <c r="C1211">
        <f>'Pivot MRIP 11"'!C1214</f>
        <v>687.34154625999997</v>
      </c>
      <c r="D1211">
        <f>'Pivot MRIP 11"'!D1214</f>
        <v>687.34154625999997</v>
      </c>
      <c r="E1211">
        <f>'Pivot MRIP 11"'!E1214</f>
        <v>1.4330047042773666</v>
      </c>
      <c r="F1211">
        <f>'Pivot MRIP 11"'!F1214</f>
        <v>4</v>
      </c>
      <c r="G1211">
        <f>'Pivot MRIP 11"'!G1214</f>
        <v>1.0198151681000001</v>
      </c>
      <c r="H1211">
        <f t="shared" si="73"/>
        <v>700.96133454125584</v>
      </c>
      <c r="I1211">
        <f t="shared" si="74"/>
        <v>1004.4808899141606</v>
      </c>
    </row>
    <row r="1212" spans="1:9" x14ac:dyDescent="0.25">
      <c r="A1212">
        <f>'Pivot MRIP 11"'!A1215</f>
        <v>2014</v>
      </c>
      <c r="B1212" t="str">
        <f>'Pivot MRIP 11"'!B1215</f>
        <v>1108120140824009</v>
      </c>
      <c r="C1212">
        <f>'Pivot MRIP 11"'!C1215</f>
        <v>124.67029801</v>
      </c>
      <c r="D1212">
        <f>'Pivot MRIP 11"'!D1215</f>
        <v>124.67029801</v>
      </c>
      <c r="E1212">
        <f>'Pivot MRIP 11"'!E1215</f>
        <v>0.84441310922369928</v>
      </c>
      <c r="F1212">
        <f>'Pivot MRIP 11"'!F1215</f>
        <v>4</v>
      </c>
      <c r="G1212">
        <f>'Pivot MRIP 11"'!G1215</f>
        <v>3.7742650208967693E-2</v>
      </c>
      <c r="H1212">
        <f t="shared" si="73"/>
        <v>4.7053874492391907</v>
      </c>
      <c r="I1212">
        <f t="shared" si="74"/>
        <v>3.9732908461142364</v>
      </c>
    </row>
    <row r="1213" spans="1:9" x14ac:dyDescent="0.25">
      <c r="A1213">
        <f>'Pivot MRIP 11"'!A1216</f>
        <v>2014</v>
      </c>
      <c r="B1213" t="str">
        <f>'Pivot MRIP 11"'!B1216</f>
        <v>1108120140824011</v>
      </c>
      <c r="C1213">
        <f>'Pivot MRIP 11"'!C1216</f>
        <v>124.67029801</v>
      </c>
      <c r="D1213">
        <f>'Pivot MRIP 11"'!D1216</f>
        <v>124.67029801</v>
      </c>
      <c r="E1213">
        <f>'Pivot MRIP 11"'!E1216</f>
        <v>0.84441310922369939</v>
      </c>
      <c r="F1213">
        <f>'Pivot MRIP 11"'!F1216</f>
        <v>6</v>
      </c>
      <c r="G1213">
        <f>'Pivot MRIP 11"'!G1216</f>
        <v>5.0323533611956919E-2</v>
      </c>
      <c r="H1213">
        <f t="shared" si="73"/>
        <v>6.273849932318921</v>
      </c>
      <c r="I1213">
        <f t="shared" si="74"/>
        <v>5.2977211281523164</v>
      </c>
    </row>
    <row r="1214" spans="1:9" x14ac:dyDescent="0.25">
      <c r="A1214">
        <f>'Pivot MRIP 11"'!A1217</f>
        <v>2014</v>
      </c>
      <c r="B1214" t="str">
        <f>'Pivot MRIP 11"'!B1217</f>
        <v>1108120140824014</v>
      </c>
      <c r="C1214">
        <f>'Pivot MRIP 11"'!C1217</f>
        <v>124.67029801</v>
      </c>
      <c r="D1214">
        <f>'Pivot MRIP 11"'!D1217</f>
        <v>124.67029801</v>
      </c>
      <c r="E1214">
        <f>'Pivot MRIP 11"'!E1217</f>
        <v>0.84441310922369939</v>
      </c>
      <c r="F1214">
        <f>'Pivot MRIP 11"'!F1217</f>
        <v>6</v>
      </c>
      <c r="G1214">
        <f>'Pivot MRIP 11"'!G1217</f>
        <v>0.11322795062690307</v>
      </c>
      <c r="H1214">
        <f t="shared" si="73"/>
        <v>14.116162347717571</v>
      </c>
      <c r="I1214">
        <f t="shared" si="74"/>
        <v>11.919872538342711</v>
      </c>
    </row>
    <row r="1215" spans="1:9" x14ac:dyDescent="0.25">
      <c r="A1215">
        <f>'Pivot MRIP 11"'!A1218</f>
        <v>2014</v>
      </c>
      <c r="B1215" t="str">
        <f>'Pivot MRIP 11"'!B1218</f>
        <v>1108720140113001</v>
      </c>
      <c r="C1215">
        <f>'Pivot MRIP 11"'!C1218</f>
        <v>2129.4369081999998</v>
      </c>
      <c r="D1215">
        <f>'Pivot MRIP 11"'!D1218</f>
        <v>2129.4369081999998</v>
      </c>
      <c r="E1215">
        <f>'Pivot MRIP 11"'!E1218</f>
        <v>0.84441310922369939</v>
      </c>
      <c r="F1215">
        <f>'Pivot MRIP 11"'!F1218</f>
        <v>1</v>
      </c>
      <c r="G1215">
        <f>'Pivot MRIP 11"'!G1218</f>
        <v>2.516176680597846E-2</v>
      </c>
      <c r="H1215">
        <f t="shared" si="73"/>
        <v>53.580394912172153</v>
      </c>
      <c r="I1215">
        <f t="shared" si="74"/>
        <v>45.243987861220972</v>
      </c>
    </row>
    <row r="1216" spans="1:9" x14ac:dyDescent="0.25">
      <c r="A1216">
        <f>'Pivot MRIP 11"'!A1219</f>
        <v>2014</v>
      </c>
      <c r="B1216" t="str">
        <f>'Pivot MRIP 11"'!B1219</f>
        <v>1108720140504024</v>
      </c>
      <c r="C1216">
        <f>'Pivot MRIP 11"'!C1219</f>
        <v>103.26238651</v>
      </c>
      <c r="D1216">
        <f>'Pivot MRIP 11"'!D1219</f>
        <v>103.26238651</v>
      </c>
      <c r="E1216">
        <f>'Pivot MRIP 11"'!E1219</f>
        <v>0.84441310922369939</v>
      </c>
      <c r="F1216">
        <f>'Pivot MRIP 11"'!F1219</f>
        <v>1</v>
      </c>
      <c r="G1216">
        <f>'Pivot MRIP 11"'!G1219</f>
        <v>2.516176680597846E-2</v>
      </c>
      <c r="H1216">
        <f t="shared" si="73"/>
        <v>2.5982640891934357</v>
      </c>
      <c r="I1216">
        <f t="shared" si="74"/>
        <v>2.1940082581401126</v>
      </c>
    </row>
    <row r="1217" spans="1:9" x14ac:dyDescent="0.25">
      <c r="A1217">
        <f>'Pivot MRIP 11"'!A1220</f>
        <v>2014</v>
      </c>
      <c r="B1217" t="str">
        <f>'Pivot MRIP 11"'!B1220</f>
        <v>1108720140504029</v>
      </c>
      <c r="C1217">
        <f>'Pivot MRIP 11"'!C1220</f>
        <v>103.26238651</v>
      </c>
      <c r="D1217">
        <f>'Pivot MRIP 11"'!D1220</f>
        <v>103.26238651</v>
      </c>
      <c r="E1217">
        <f>'Pivot MRIP 11"'!E1220</f>
        <v>0.84441310922369939</v>
      </c>
      <c r="F1217">
        <f>'Pivot MRIP 11"'!F1220</f>
        <v>1</v>
      </c>
      <c r="G1217">
        <f>'Pivot MRIP 11"'!G1220</f>
        <v>1.258088340298923E-2</v>
      </c>
      <c r="H1217">
        <f t="shared" si="73"/>
        <v>1.2991320445967178</v>
      </c>
      <c r="I1217">
        <f t="shared" si="74"/>
        <v>1.0970041290700563</v>
      </c>
    </row>
    <row r="1218" spans="1:9" x14ac:dyDescent="0.25">
      <c r="A1218">
        <f>'Pivot MRIP 11"'!A1221</f>
        <v>2014</v>
      </c>
      <c r="B1218" t="str">
        <f>'Pivot MRIP 11"'!B1221</f>
        <v>1108720140506007</v>
      </c>
      <c r="C1218">
        <f>'Pivot MRIP 11"'!C1221</f>
        <v>352.28375937999999</v>
      </c>
      <c r="D1218">
        <f>'Pivot MRIP 11"'!D1221</f>
        <v>352.28375937999999</v>
      </c>
      <c r="E1218">
        <f>'Pivot MRIP 11"'!E1221</f>
        <v>0.84441310922369939</v>
      </c>
      <c r="F1218">
        <f>'Pivot MRIP 11"'!F1221</f>
        <v>1</v>
      </c>
      <c r="G1218">
        <f>'Pivot MRIP 11"'!G1221</f>
        <v>1.258088340298923E-2</v>
      </c>
      <c r="H1218">
        <f t="shared" ref="H1218:H1281" si="75">G1218*C1218</f>
        <v>4.4320409015264932</v>
      </c>
      <c r="I1218">
        <f t="shared" ref="I1218:I1281" si="76">E1218*H1218</f>
        <v>3.7424734378645939</v>
      </c>
    </row>
    <row r="1219" spans="1:9" x14ac:dyDescent="0.25">
      <c r="A1219">
        <f>'Pivot MRIP 11"'!A1222</f>
        <v>2014</v>
      </c>
      <c r="B1219" t="str">
        <f>'Pivot MRIP 11"'!B1222</f>
        <v>1108720140506010</v>
      </c>
      <c r="C1219">
        <f>'Pivot MRIP 11"'!C1222</f>
        <v>352.28375937999999</v>
      </c>
      <c r="D1219">
        <f>'Pivot MRIP 11"'!D1222</f>
        <v>352.28375937999999</v>
      </c>
      <c r="E1219">
        <f>'Pivot MRIP 11"'!E1222</f>
        <v>0.84441310922369928</v>
      </c>
      <c r="F1219">
        <f>'Pivot MRIP 11"'!F1222</f>
        <v>1</v>
      </c>
      <c r="G1219">
        <f>'Pivot MRIP 11"'!G1222</f>
        <v>3.7742650208967693E-2</v>
      </c>
      <c r="H1219">
        <f t="shared" si="75"/>
        <v>13.296122704579481</v>
      </c>
      <c r="I1219">
        <f t="shared" si="76"/>
        <v>11.227420313593781</v>
      </c>
    </row>
    <row r="1220" spans="1:9" x14ac:dyDescent="0.25">
      <c r="A1220">
        <f>'Pivot MRIP 11"'!A1223</f>
        <v>2014</v>
      </c>
      <c r="B1220" t="str">
        <f>'Pivot MRIP 11"'!B1223</f>
        <v>1108720140512013</v>
      </c>
      <c r="C1220">
        <f>'Pivot MRIP 11"'!C1223</f>
        <v>394.35425844999997</v>
      </c>
      <c r="D1220">
        <f>'Pivot MRIP 11"'!D1223</f>
        <v>394.35425844999997</v>
      </c>
      <c r="E1220">
        <f>'Pivot MRIP 11"'!E1223</f>
        <v>0.84441310922369939</v>
      </c>
      <c r="F1220">
        <f>'Pivot MRIP 11"'!F1223</f>
        <v>2</v>
      </c>
      <c r="G1220">
        <f>'Pivot MRIP 11"'!G1223</f>
        <v>1.258088340298923E-2</v>
      </c>
      <c r="H1220">
        <f t="shared" si="75"/>
        <v>4.9613249450317296</v>
      </c>
      <c r="I1220">
        <f t="shared" si="76"/>
        <v>4.189407822703342</v>
      </c>
    </row>
    <row r="1221" spans="1:9" x14ac:dyDescent="0.25">
      <c r="A1221">
        <f>'Pivot MRIP 11"'!A1224</f>
        <v>2014</v>
      </c>
      <c r="B1221" t="str">
        <f>'Pivot MRIP 11"'!B1224</f>
        <v>1108720140520001</v>
      </c>
      <c r="C1221">
        <f>'Pivot MRIP 11"'!C1224</f>
        <v>82.188528199999993</v>
      </c>
      <c r="D1221">
        <f>'Pivot MRIP 11"'!D1224</f>
        <v>82.188528199999993</v>
      </c>
      <c r="E1221">
        <f>'Pivot MRIP 11"'!E1224</f>
        <v>0.84441310922369939</v>
      </c>
      <c r="F1221">
        <f>'Pivot MRIP 11"'!F1224</f>
        <v>16</v>
      </c>
      <c r="G1221">
        <f>'Pivot MRIP 11"'!G1224</f>
        <v>0.65420593695543994</v>
      </c>
      <c r="H1221">
        <f t="shared" si="75"/>
        <v>53.768223098069591</v>
      </c>
      <c r="I1221">
        <f t="shared" si="76"/>
        <v>45.402592443674472</v>
      </c>
    </row>
    <row r="1222" spans="1:9" x14ac:dyDescent="0.25">
      <c r="A1222">
        <f>'Pivot MRIP 11"'!A1225</f>
        <v>2014</v>
      </c>
      <c r="B1222" t="str">
        <f>'Pivot MRIP 11"'!B1225</f>
        <v>1108720140522003</v>
      </c>
      <c r="C1222">
        <f>'Pivot MRIP 11"'!C1225</f>
        <v>123.71737777</v>
      </c>
      <c r="D1222">
        <f>'Pivot MRIP 11"'!D1225</f>
        <v>123.71737777</v>
      </c>
      <c r="E1222">
        <f>'Pivot MRIP 11"'!E1225</f>
        <v>0.84441310922369917</v>
      </c>
      <c r="F1222">
        <f>'Pivot MRIP 11"'!F1225</f>
        <v>1</v>
      </c>
      <c r="G1222">
        <f>'Pivot MRIP 11"'!G1225</f>
        <v>0.31452208507473078</v>
      </c>
      <c r="H1222">
        <f t="shared" si="75"/>
        <v>38.91184761619855</v>
      </c>
      <c r="I1222">
        <f t="shared" si="76"/>
        <v>32.857674231233005</v>
      </c>
    </row>
    <row r="1223" spans="1:9" x14ac:dyDescent="0.25">
      <c r="A1223">
        <f>'Pivot MRIP 11"'!A1226</f>
        <v>2014</v>
      </c>
      <c r="B1223" t="str">
        <f>'Pivot MRIP 11"'!B1226</f>
        <v>1108720140522004</v>
      </c>
      <c r="C1223">
        <f>'Pivot MRIP 11"'!C1226</f>
        <v>123.71737777</v>
      </c>
      <c r="D1223">
        <f>'Pivot MRIP 11"'!D1226</f>
        <v>123.71737777</v>
      </c>
      <c r="E1223">
        <f>'Pivot MRIP 11"'!E1226</f>
        <v>0.84441310922369928</v>
      </c>
      <c r="F1223">
        <f>'Pivot MRIP 11"'!F1226</f>
        <v>6</v>
      </c>
      <c r="G1223">
        <f>'Pivot MRIP 11"'!G1226</f>
        <v>3.7742650208967693E-2</v>
      </c>
      <c r="H1223">
        <f t="shared" si="75"/>
        <v>4.6694217139438257</v>
      </c>
      <c r="I1223">
        <f t="shared" si="76"/>
        <v>3.9429209077479608</v>
      </c>
    </row>
    <row r="1224" spans="1:9" x14ac:dyDescent="0.25">
      <c r="A1224">
        <f>'Pivot MRIP 11"'!A1227</f>
        <v>2014</v>
      </c>
      <c r="B1224" t="str">
        <f>'Pivot MRIP 11"'!B1227</f>
        <v>1108720140522010</v>
      </c>
      <c r="C1224">
        <f>'Pivot MRIP 11"'!C1227</f>
        <v>123.71737777</v>
      </c>
      <c r="D1224">
        <f>'Pivot MRIP 11"'!D1227</f>
        <v>123.71737777</v>
      </c>
      <c r="E1224">
        <f>'Pivot MRIP 11"'!E1227</f>
        <v>0.84441310922369939</v>
      </c>
      <c r="F1224">
        <f>'Pivot MRIP 11"'!F1227</f>
        <v>4</v>
      </c>
      <c r="G1224">
        <f>'Pivot MRIP 11"'!G1227</f>
        <v>1.258088340298923E-2</v>
      </c>
      <c r="H1224">
        <f t="shared" si="75"/>
        <v>1.5564739046479417</v>
      </c>
      <c r="I1224">
        <f t="shared" si="76"/>
        <v>1.3143069692493203</v>
      </c>
    </row>
    <row r="1225" spans="1:9" x14ac:dyDescent="0.25">
      <c r="A1225">
        <f>'Pivot MRIP 11"'!A1228</f>
        <v>2014</v>
      </c>
      <c r="B1225" t="str">
        <f>'Pivot MRIP 11"'!B1228</f>
        <v>1108720140522017</v>
      </c>
      <c r="C1225">
        <f>'Pivot MRIP 11"'!C1228</f>
        <v>123.71737777</v>
      </c>
      <c r="D1225">
        <f>'Pivot MRIP 11"'!D1228</f>
        <v>123.71737777</v>
      </c>
      <c r="E1225">
        <f>'Pivot MRIP 11"'!E1228</f>
        <v>0.84441310922369939</v>
      </c>
      <c r="F1225">
        <f>'Pivot MRIP 11"'!F1228</f>
        <v>4</v>
      </c>
      <c r="G1225">
        <f>'Pivot MRIP 11"'!G1228</f>
        <v>0.18871325104483844</v>
      </c>
      <c r="H1225">
        <f t="shared" si="75"/>
        <v>23.347108569719126</v>
      </c>
      <c r="I1225">
        <f t="shared" si="76"/>
        <v>19.714604538739803</v>
      </c>
    </row>
    <row r="1226" spans="1:9" x14ac:dyDescent="0.25">
      <c r="A1226">
        <f>'Pivot MRIP 11"'!A1229</f>
        <v>2014</v>
      </c>
      <c r="B1226" t="str">
        <f>'Pivot MRIP 11"'!B1229</f>
        <v>1108720140522023</v>
      </c>
      <c r="C1226">
        <f>'Pivot MRIP 11"'!C1229</f>
        <v>123.71737777</v>
      </c>
      <c r="D1226">
        <f>'Pivot MRIP 11"'!D1229</f>
        <v>123.71737777</v>
      </c>
      <c r="E1226">
        <f>'Pivot MRIP 11"'!E1229</f>
        <v>0.84441310922369928</v>
      </c>
      <c r="F1226">
        <f>'Pivot MRIP 11"'!F1229</f>
        <v>4</v>
      </c>
      <c r="G1226">
        <f>'Pivot MRIP 11"'!G1229</f>
        <v>3.7742650208967693E-2</v>
      </c>
      <c r="H1226">
        <f t="shared" si="75"/>
        <v>4.6694217139438257</v>
      </c>
      <c r="I1226">
        <f t="shared" si="76"/>
        <v>3.9429209077479608</v>
      </c>
    </row>
    <row r="1227" spans="1:9" x14ac:dyDescent="0.25">
      <c r="A1227">
        <f>'Pivot MRIP 11"'!A1230</f>
        <v>2014</v>
      </c>
      <c r="B1227" t="str">
        <f>'Pivot MRIP 11"'!B1230</f>
        <v>1108720140523002</v>
      </c>
      <c r="C1227">
        <f>'Pivot MRIP 11"'!C1230</f>
        <v>71.095859732999998</v>
      </c>
      <c r="D1227">
        <f>'Pivot MRIP 11"'!D1230</f>
        <v>71.095859732999998</v>
      </c>
      <c r="E1227">
        <f>'Pivot MRIP 11"'!E1230</f>
        <v>0.84441310922369939</v>
      </c>
      <c r="F1227">
        <f>'Pivot MRIP 11"'!F1230</f>
        <v>1</v>
      </c>
      <c r="G1227">
        <f>'Pivot MRIP 11"'!G1230</f>
        <v>1.258088340298923E-2</v>
      </c>
      <c r="H1227">
        <f t="shared" si="75"/>
        <v>0.89444872173614998</v>
      </c>
      <c r="I1227">
        <f t="shared" si="76"/>
        <v>0.75528422616238589</v>
      </c>
    </row>
    <row r="1228" spans="1:9" x14ac:dyDescent="0.25">
      <c r="A1228">
        <f>'Pivot MRIP 11"'!A1231</f>
        <v>2014</v>
      </c>
      <c r="B1228" t="str">
        <f>'Pivot MRIP 11"'!B1231</f>
        <v>1108720140523004</v>
      </c>
      <c r="C1228">
        <f>'Pivot MRIP 11"'!C1231</f>
        <v>71.095859732999998</v>
      </c>
      <c r="D1228">
        <f>'Pivot MRIP 11"'!D1231</f>
        <v>71.095859732999998</v>
      </c>
      <c r="E1228">
        <f>'Pivot MRIP 11"'!E1231</f>
        <v>0.84441310922369928</v>
      </c>
      <c r="F1228">
        <f>'Pivot MRIP 11"'!F1231</f>
        <v>1</v>
      </c>
      <c r="G1228">
        <f>'Pivot MRIP 11"'!G1231</f>
        <v>3.7742650208967693E-2</v>
      </c>
      <c r="H1228">
        <f t="shared" si="75"/>
        <v>2.6833461652084503</v>
      </c>
      <c r="I1228">
        <f t="shared" si="76"/>
        <v>2.2658526784871578</v>
      </c>
    </row>
    <row r="1229" spans="1:9" x14ac:dyDescent="0.25">
      <c r="A1229">
        <f>'Pivot MRIP 11"'!A1232</f>
        <v>2014</v>
      </c>
      <c r="B1229" t="str">
        <f>'Pivot MRIP 11"'!B1232</f>
        <v>1108720140524004</v>
      </c>
      <c r="C1229">
        <f>'Pivot MRIP 11"'!C1232</f>
        <v>650.14729942999998</v>
      </c>
      <c r="D1229">
        <f>'Pivot MRIP 11"'!D1232</f>
        <v>650.14729942999998</v>
      </c>
      <c r="E1229">
        <f>'Pivot MRIP 11"'!E1232</f>
        <v>0.84441310922369939</v>
      </c>
      <c r="F1229">
        <f>'Pivot MRIP 11"'!F1232</f>
        <v>1</v>
      </c>
      <c r="G1229">
        <f>'Pivot MRIP 11"'!G1232</f>
        <v>1.258088340298923E-2</v>
      </c>
      <c r="H1229">
        <f t="shared" si="75"/>
        <v>8.179427368897155</v>
      </c>
      <c r="I1229">
        <f t="shared" si="76"/>
        <v>6.9068156962398692</v>
      </c>
    </row>
    <row r="1230" spans="1:9" x14ac:dyDescent="0.25">
      <c r="A1230">
        <f>'Pivot MRIP 11"'!A1233</f>
        <v>2014</v>
      </c>
      <c r="B1230" t="str">
        <f>'Pivot MRIP 11"'!B1233</f>
        <v>1108720140524019</v>
      </c>
      <c r="C1230">
        <f>'Pivot MRIP 11"'!C1233</f>
        <v>650.14729942999998</v>
      </c>
      <c r="D1230">
        <f>'Pivot MRIP 11"'!D1233</f>
        <v>650.14729942999998</v>
      </c>
      <c r="E1230">
        <f>'Pivot MRIP 11"'!E1233</f>
        <v>0.11023113109243879</v>
      </c>
      <c r="F1230">
        <f>'Pivot MRIP 11"'!F1233</f>
        <v>1</v>
      </c>
      <c r="G1230">
        <f>'Pivot MRIP 11"'!G1233</f>
        <v>1</v>
      </c>
      <c r="H1230">
        <f t="shared" si="75"/>
        <v>650.14729942999998</v>
      </c>
      <c r="I1230">
        <f t="shared" si="76"/>
        <v>71.666472192863381</v>
      </c>
    </row>
    <row r="1231" spans="1:9" x14ac:dyDescent="0.25">
      <c r="A1231">
        <f>'Pivot MRIP 11"'!A1234</f>
        <v>2014</v>
      </c>
      <c r="B1231" t="str">
        <f>'Pivot MRIP 11"'!B1234</f>
        <v>1108720140527007</v>
      </c>
      <c r="C1231">
        <f>'Pivot MRIP 11"'!C1234</f>
        <v>318.15868820999998</v>
      </c>
      <c r="D1231">
        <f>'Pivot MRIP 11"'!D1234</f>
        <v>318.15868820999998</v>
      </c>
      <c r="E1231">
        <f>'Pivot MRIP 11"'!E1234</f>
        <v>0.84441310922369939</v>
      </c>
      <c r="F1231">
        <f>'Pivot MRIP 11"'!F1234</f>
        <v>1</v>
      </c>
      <c r="G1231">
        <f>'Pivot MRIP 11"'!G1234</f>
        <v>3.5985543588051901E-2</v>
      </c>
      <c r="H1231">
        <f t="shared" si="75"/>
        <v>11.449113342498368</v>
      </c>
      <c r="I1231">
        <f t="shared" si="76"/>
        <v>9.6677813953935878</v>
      </c>
    </row>
    <row r="1232" spans="1:9" x14ac:dyDescent="0.25">
      <c r="A1232">
        <f>'Pivot MRIP 11"'!A1235</f>
        <v>2014</v>
      </c>
      <c r="B1232" t="str">
        <f>'Pivot MRIP 11"'!B1235</f>
        <v>1108720140602004</v>
      </c>
      <c r="C1232">
        <f>'Pivot MRIP 11"'!C1235</f>
        <v>108.84897196999999</v>
      </c>
      <c r="D1232">
        <f>'Pivot MRIP 11"'!D1235</f>
        <v>108.84897196999999</v>
      </c>
      <c r="E1232">
        <f>'Pivot MRIP 11"'!E1235</f>
        <v>0.84441310922369939</v>
      </c>
      <c r="F1232">
        <f>'Pivot MRIP 11"'!F1235</f>
        <v>4</v>
      </c>
      <c r="G1232">
        <f>'Pivot MRIP 11"'!G1235</f>
        <v>0.20129413444782768</v>
      </c>
      <c r="H1232">
        <f t="shared" si="75"/>
        <v>21.910659598237004</v>
      </c>
      <c r="I1232">
        <f t="shared" si="76"/>
        <v>18.501648196489402</v>
      </c>
    </row>
    <row r="1233" spans="1:9" x14ac:dyDescent="0.25">
      <c r="A1233">
        <f>'Pivot MRIP 11"'!A1236</f>
        <v>2014</v>
      </c>
      <c r="B1233" t="str">
        <f>'Pivot MRIP 11"'!B1236</f>
        <v>1108720140602006</v>
      </c>
      <c r="C1233">
        <f>'Pivot MRIP 11"'!C1236</f>
        <v>108.84897196999999</v>
      </c>
      <c r="D1233">
        <f>'Pivot MRIP 11"'!D1236</f>
        <v>108.84897196999999</v>
      </c>
      <c r="E1233">
        <f>'Pivot MRIP 11"'!E1236</f>
        <v>0.84441310922369939</v>
      </c>
      <c r="F1233">
        <f>'Pivot MRIP 11"'!F1236</f>
        <v>2</v>
      </c>
      <c r="G1233">
        <f>'Pivot MRIP 11"'!G1236</f>
        <v>1.258088340298923E-2</v>
      </c>
      <c r="H1233">
        <f t="shared" si="75"/>
        <v>1.3694162248898127</v>
      </c>
      <c r="I1233">
        <f t="shared" si="76"/>
        <v>1.1563530122805876</v>
      </c>
    </row>
    <row r="1234" spans="1:9" x14ac:dyDescent="0.25">
      <c r="A1234">
        <f>'Pivot MRIP 11"'!A1237</f>
        <v>2014</v>
      </c>
      <c r="B1234" t="str">
        <f>'Pivot MRIP 11"'!B1237</f>
        <v>1108720140606010</v>
      </c>
      <c r="C1234">
        <f>'Pivot MRIP 11"'!C1237</f>
        <v>205.69560831000001</v>
      </c>
      <c r="D1234">
        <f>'Pivot MRIP 11"'!D1237</f>
        <v>205.69560831000001</v>
      </c>
      <c r="E1234">
        <f>'Pivot MRIP 11"'!E1237</f>
        <v>0.84441310922369939</v>
      </c>
      <c r="F1234">
        <f>'Pivot MRIP 11"'!F1237</f>
        <v>2</v>
      </c>
      <c r="G1234">
        <f>'Pivot MRIP 11"'!G1237</f>
        <v>0.20129413444782768</v>
      </c>
      <c r="H1234">
        <f t="shared" si="75"/>
        <v>41.405319434480845</v>
      </c>
      <c r="I1234">
        <f t="shared" si="76"/>
        <v>34.963194522070438</v>
      </c>
    </row>
    <row r="1235" spans="1:9" x14ac:dyDescent="0.25">
      <c r="A1235">
        <f>'Pivot MRIP 11"'!A1238</f>
        <v>2014</v>
      </c>
      <c r="B1235" t="str">
        <f>'Pivot MRIP 11"'!B1238</f>
        <v>1108720140606013</v>
      </c>
      <c r="C1235">
        <f>'Pivot MRIP 11"'!C1238</f>
        <v>113.56568468</v>
      </c>
      <c r="D1235">
        <f>'Pivot MRIP 11"'!D1238</f>
        <v>113.56568468</v>
      </c>
      <c r="E1235">
        <f>'Pivot MRIP 11"'!E1238</f>
        <v>0.84441310922369939</v>
      </c>
      <c r="F1235">
        <f>'Pivot MRIP 11"'!F1238</f>
        <v>4</v>
      </c>
      <c r="G1235">
        <f>'Pivot MRIP 11"'!G1238</f>
        <v>0.11322795062690307</v>
      </c>
      <c r="H1235">
        <f t="shared" si="75"/>
        <v>12.858809737857483</v>
      </c>
      <c r="I1235">
        <f t="shared" si="76"/>
        <v>10.858147511660221</v>
      </c>
    </row>
    <row r="1236" spans="1:9" x14ac:dyDescent="0.25">
      <c r="A1236">
        <f>'Pivot MRIP 11"'!A1239</f>
        <v>2014</v>
      </c>
      <c r="B1236" t="str">
        <f>'Pivot MRIP 11"'!B1239</f>
        <v>1108720140606015</v>
      </c>
      <c r="C1236">
        <f>'Pivot MRIP 11"'!C1239</f>
        <v>113.56568468</v>
      </c>
      <c r="D1236">
        <f>'Pivot MRIP 11"'!D1239</f>
        <v>113.56568468</v>
      </c>
      <c r="E1236">
        <f>'Pivot MRIP 11"'!E1239</f>
        <v>0.84441310922369939</v>
      </c>
      <c r="F1236">
        <f>'Pivot MRIP 11"'!F1239</f>
        <v>4</v>
      </c>
      <c r="G1236">
        <f>'Pivot MRIP 11"'!G1239</f>
        <v>2.516176680597846E-2</v>
      </c>
      <c r="H1236">
        <f t="shared" si="75"/>
        <v>2.8575132750794405</v>
      </c>
      <c r="I1236">
        <f t="shared" si="76"/>
        <v>2.4129216692578264</v>
      </c>
    </row>
    <row r="1237" spans="1:9" x14ac:dyDescent="0.25">
      <c r="A1237">
        <f>'Pivot MRIP 11"'!A1240</f>
        <v>2014</v>
      </c>
      <c r="B1237" t="str">
        <f>'Pivot MRIP 11"'!B1240</f>
        <v>1108720140606017</v>
      </c>
      <c r="C1237">
        <f>'Pivot MRIP 11"'!C1240</f>
        <v>113.56568468</v>
      </c>
      <c r="D1237">
        <f>'Pivot MRIP 11"'!D1240</f>
        <v>113.56568468</v>
      </c>
      <c r="E1237">
        <f>'Pivot MRIP 11"'!E1240</f>
        <v>0.84441310922369928</v>
      </c>
      <c r="F1237">
        <f>'Pivot MRIP 11"'!F1240</f>
        <v>9</v>
      </c>
      <c r="G1237">
        <f>'Pivot MRIP 11"'!G1240</f>
        <v>3.7742650208967693E-2</v>
      </c>
      <c r="H1237">
        <f t="shared" si="75"/>
        <v>4.2862699126191615</v>
      </c>
      <c r="I1237">
        <f t="shared" si="76"/>
        <v>3.6193825038867398</v>
      </c>
    </row>
    <row r="1238" spans="1:9" x14ac:dyDescent="0.25">
      <c r="A1238">
        <f>'Pivot MRIP 11"'!A1241</f>
        <v>2014</v>
      </c>
      <c r="B1238" t="str">
        <f>'Pivot MRIP 11"'!B1241</f>
        <v>1108720140606020</v>
      </c>
      <c r="C1238">
        <f>'Pivot MRIP 11"'!C1241</f>
        <v>113.56568468</v>
      </c>
      <c r="D1238">
        <f>'Pivot MRIP 11"'!D1241</f>
        <v>113.56568468</v>
      </c>
      <c r="E1238">
        <f>'Pivot MRIP 11"'!E1241</f>
        <v>0.84441310922369939</v>
      </c>
      <c r="F1238">
        <f>'Pivot MRIP 11"'!F1241</f>
        <v>9</v>
      </c>
      <c r="G1238">
        <f>'Pivot MRIP 11"'!G1241</f>
        <v>0.12580883402989229</v>
      </c>
      <c r="H1238">
        <f t="shared" si="75"/>
        <v>14.287566375397201</v>
      </c>
      <c r="I1238">
        <f t="shared" si="76"/>
        <v>12.064608346289132</v>
      </c>
    </row>
    <row r="1239" spans="1:9" x14ac:dyDescent="0.25">
      <c r="A1239">
        <f>'Pivot MRIP 11"'!A1242</f>
        <v>2014</v>
      </c>
      <c r="B1239" t="str">
        <f>'Pivot MRIP 11"'!B1242</f>
        <v>1108720140606023</v>
      </c>
      <c r="C1239">
        <f>'Pivot MRIP 11"'!C1242</f>
        <v>113.56568468</v>
      </c>
      <c r="D1239">
        <f>'Pivot MRIP 11"'!D1242</f>
        <v>113.56568468</v>
      </c>
      <c r="E1239">
        <f>'Pivot MRIP 11"'!E1242</f>
        <v>0.84441310922369939</v>
      </c>
      <c r="F1239">
        <f>'Pivot MRIP 11"'!F1242</f>
        <v>2</v>
      </c>
      <c r="G1239">
        <f>'Pivot MRIP 11"'!G1242</f>
        <v>2.516176680597846E-2</v>
      </c>
      <c r="H1239">
        <f t="shared" si="75"/>
        <v>2.8575132750794405</v>
      </c>
      <c r="I1239">
        <f t="shared" si="76"/>
        <v>2.4129216692578264</v>
      </c>
    </row>
    <row r="1240" spans="1:9" x14ac:dyDescent="0.25">
      <c r="A1240">
        <f>'Pivot MRIP 11"'!A1243</f>
        <v>2014</v>
      </c>
      <c r="B1240" t="str">
        <f>'Pivot MRIP 11"'!B1243</f>
        <v>1108720140606029</v>
      </c>
      <c r="C1240">
        <f>'Pivot MRIP 11"'!C1243</f>
        <v>113.56568468</v>
      </c>
      <c r="D1240">
        <f>'Pivot MRIP 11"'!D1243</f>
        <v>113.56568468</v>
      </c>
      <c r="E1240">
        <f>'Pivot MRIP 11"'!E1243</f>
        <v>0.84441310922369939</v>
      </c>
      <c r="F1240">
        <f>'Pivot MRIP 11"'!F1243</f>
        <v>4</v>
      </c>
      <c r="G1240">
        <f>'Pivot MRIP 11"'!G1243</f>
        <v>0.12580883402989229</v>
      </c>
      <c r="H1240">
        <f t="shared" si="75"/>
        <v>14.287566375397201</v>
      </c>
      <c r="I1240">
        <f t="shared" si="76"/>
        <v>12.064608346289132</v>
      </c>
    </row>
    <row r="1241" spans="1:9" x14ac:dyDescent="0.25">
      <c r="A1241">
        <f>'Pivot MRIP 11"'!A1244</f>
        <v>2014</v>
      </c>
      <c r="B1241" t="str">
        <f>'Pivot MRIP 11"'!B1244</f>
        <v>1108720140606031</v>
      </c>
      <c r="C1241">
        <f>'Pivot MRIP 11"'!C1244</f>
        <v>113.56568468</v>
      </c>
      <c r="D1241">
        <f>'Pivot MRIP 11"'!D1244</f>
        <v>113.56568468</v>
      </c>
      <c r="E1241">
        <f>'Pivot MRIP 11"'!E1244</f>
        <v>0.84441310922369939</v>
      </c>
      <c r="F1241">
        <f>'Pivot MRIP 11"'!F1244</f>
        <v>16</v>
      </c>
      <c r="G1241">
        <f>'Pivot MRIP 11"'!G1244</f>
        <v>5.0323533611956919E-2</v>
      </c>
      <c r="H1241">
        <f t="shared" si="75"/>
        <v>5.7150265501588811</v>
      </c>
      <c r="I1241">
        <f t="shared" si="76"/>
        <v>4.8258433385156527</v>
      </c>
    </row>
    <row r="1242" spans="1:9" x14ac:dyDescent="0.25">
      <c r="A1242">
        <f>'Pivot MRIP 11"'!A1245</f>
        <v>2014</v>
      </c>
      <c r="B1242" t="str">
        <f>'Pivot MRIP 11"'!B1245</f>
        <v>1108720140606043</v>
      </c>
      <c r="C1242">
        <f>'Pivot MRIP 11"'!C1245</f>
        <v>113.56568468</v>
      </c>
      <c r="D1242">
        <f>'Pivot MRIP 11"'!D1245</f>
        <v>113.56568468</v>
      </c>
      <c r="E1242">
        <f>'Pivot MRIP 11"'!E1245</f>
        <v>0.84441310922369939</v>
      </c>
      <c r="F1242">
        <f>'Pivot MRIP 11"'!F1245</f>
        <v>1</v>
      </c>
      <c r="G1242">
        <f>'Pivot MRIP 11"'!G1245</f>
        <v>5.0323533611956919E-2</v>
      </c>
      <c r="H1242">
        <f t="shared" si="75"/>
        <v>5.7150265501588811</v>
      </c>
      <c r="I1242">
        <f t="shared" si="76"/>
        <v>4.8258433385156527</v>
      </c>
    </row>
    <row r="1243" spans="1:9" x14ac:dyDescent="0.25">
      <c r="A1243">
        <f>'Pivot MRIP 11"'!A1246</f>
        <v>2014</v>
      </c>
      <c r="B1243" t="str">
        <f>'Pivot MRIP 11"'!B1246</f>
        <v>1108720140609003</v>
      </c>
      <c r="C1243">
        <f>'Pivot MRIP 11"'!C1246</f>
        <v>117.95888051</v>
      </c>
      <c r="D1243">
        <f>'Pivot MRIP 11"'!D1246</f>
        <v>117.95888051</v>
      </c>
      <c r="E1243">
        <f>'Pivot MRIP 11"'!E1246</f>
        <v>0.84441310922369939</v>
      </c>
      <c r="F1243">
        <f>'Pivot MRIP 11"'!F1246</f>
        <v>1</v>
      </c>
      <c r="G1243">
        <f>'Pivot MRIP 11"'!G1246</f>
        <v>1.258088340298923E-2</v>
      </c>
      <c r="H1243">
        <f t="shared" si="75"/>
        <v>1.4840269220434488</v>
      </c>
      <c r="I1243">
        <f t="shared" si="76"/>
        <v>1.253131787414385</v>
      </c>
    </row>
    <row r="1244" spans="1:9" x14ac:dyDescent="0.25">
      <c r="A1244">
        <f>'Pivot MRIP 11"'!A1247</f>
        <v>2014</v>
      </c>
      <c r="B1244" t="str">
        <f>'Pivot MRIP 11"'!B1247</f>
        <v>1108720140609005</v>
      </c>
      <c r="C1244">
        <f>'Pivot MRIP 11"'!C1247</f>
        <v>117.95888051</v>
      </c>
      <c r="D1244">
        <f>'Pivot MRIP 11"'!D1247</f>
        <v>117.95888051</v>
      </c>
      <c r="E1244">
        <f>'Pivot MRIP 11"'!E1247</f>
        <v>0.84441310922369939</v>
      </c>
      <c r="F1244">
        <f>'Pivot MRIP 11"'!F1247</f>
        <v>1</v>
      </c>
      <c r="G1244">
        <f>'Pivot MRIP 11"'!G1247</f>
        <v>1.258088340298923E-2</v>
      </c>
      <c r="H1244">
        <f t="shared" si="75"/>
        <v>1.4840269220434488</v>
      </c>
      <c r="I1244">
        <f t="shared" si="76"/>
        <v>1.253131787414385</v>
      </c>
    </row>
    <row r="1245" spans="1:9" x14ac:dyDescent="0.25">
      <c r="A1245">
        <f>'Pivot MRIP 11"'!A1248</f>
        <v>2014</v>
      </c>
      <c r="B1245" t="str">
        <f>'Pivot MRIP 11"'!B1248</f>
        <v>1108720140610001</v>
      </c>
      <c r="C1245">
        <f>'Pivot MRIP 11"'!C1248</f>
        <v>125.35090341999999</v>
      </c>
      <c r="D1245">
        <f>'Pivot MRIP 11"'!D1248</f>
        <v>125.35090341999999</v>
      </c>
      <c r="E1245">
        <f>'Pivot MRIP 11"'!E1248</f>
        <v>0.84441310922369939</v>
      </c>
      <c r="F1245">
        <f>'Pivot MRIP 11"'!F1248</f>
        <v>1</v>
      </c>
      <c r="G1245">
        <f>'Pivot MRIP 11"'!G1248</f>
        <v>2.516176680597846E-2</v>
      </c>
      <c r="H1245">
        <f t="shared" si="75"/>
        <v>3.1540502007727675</v>
      </c>
      <c r="I1245">
        <f t="shared" si="76"/>
        <v>2.663321336682166</v>
      </c>
    </row>
    <row r="1246" spans="1:9" x14ac:dyDescent="0.25">
      <c r="A1246">
        <f>'Pivot MRIP 11"'!A1249</f>
        <v>2014</v>
      </c>
      <c r="B1246" t="str">
        <f>'Pivot MRIP 11"'!B1249</f>
        <v>1108720140610002</v>
      </c>
      <c r="C1246">
        <f>'Pivot MRIP 11"'!C1249</f>
        <v>125.35090341999999</v>
      </c>
      <c r="D1246">
        <f>'Pivot MRIP 11"'!D1249</f>
        <v>125.35090341999999</v>
      </c>
      <c r="E1246">
        <f>'Pivot MRIP 11"'!E1249</f>
        <v>0.84441310922369939</v>
      </c>
      <c r="F1246">
        <f>'Pivot MRIP 11"'!F1249</f>
        <v>1</v>
      </c>
      <c r="G1246">
        <f>'Pivot MRIP 11"'!G1249</f>
        <v>1.258088340298923E-2</v>
      </c>
      <c r="H1246">
        <f t="shared" si="75"/>
        <v>1.5770251003863838</v>
      </c>
      <c r="I1246">
        <f t="shared" si="76"/>
        <v>1.331660668341083</v>
      </c>
    </row>
    <row r="1247" spans="1:9" x14ac:dyDescent="0.25">
      <c r="A1247">
        <f>'Pivot MRIP 11"'!A1250</f>
        <v>2014</v>
      </c>
      <c r="B1247" t="str">
        <f>'Pivot MRIP 11"'!B1250</f>
        <v>1108720140610016</v>
      </c>
      <c r="C1247">
        <f>'Pivot MRIP 11"'!C1250</f>
        <v>125.35090341999999</v>
      </c>
      <c r="D1247">
        <f>'Pivot MRIP 11"'!D1250</f>
        <v>125.35090341999999</v>
      </c>
      <c r="E1247">
        <f>'Pivot MRIP 11"'!E1250</f>
        <v>0.84441310922369928</v>
      </c>
      <c r="F1247">
        <f>'Pivot MRIP 11"'!F1250</f>
        <v>1</v>
      </c>
      <c r="G1247">
        <f>'Pivot MRIP 11"'!G1250</f>
        <v>3.7742650208967693E-2</v>
      </c>
      <c r="H1247">
        <f t="shared" si="75"/>
        <v>4.7310753011591515</v>
      </c>
      <c r="I1247">
        <f t="shared" si="76"/>
        <v>3.9949820050232487</v>
      </c>
    </row>
    <row r="1248" spans="1:9" x14ac:dyDescent="0.25">
      <c r="A1248">
        <f>'Pivot MRIP 11"'!A1251</f>
        <v>2014</v>
      </c>
      <c r="B1248" t="str">
        <f>'Pivot MRIP 11"'!B1251</f>
        <v>1108720140610017</v>
      </c>
      <c r="C1248">
        <f>'Pivot MRIP 11"'!C1251</f>
        <v>125.35090341999999</v>
      </c>
      <c r="D1248">
        <f>'Pivot MRIP 11"'!D1251</f>
        <v>125.35090341999999</v>
      </c>
      <c r="E1248">
        <f>'Pivot MRIP 11"'!E1251</f>
        <v>1.3209136994564588</v>
      </c>
      <c r="F1248">
        <f>'Pivot MRIP 11"'!F1251</f>
        <v>1</v>
      </c>
      <c r="G1248">
        <f>'Pivot MRIP 11"'!G1251</f>
        <v>1.0251617668059785</v>
      </c>
      <c r="H1248">
        <f t="shared" si="75"/>
        <v>128.50495362077277</v>
      </c>
      <c r="I1248">
        <f t="shared" si="76"/>
        <v>169.7439536856956</v>
      </c>
    </row>
    <row r="1249" spans="1:9" x14ac:dyDescent="0.25">
      <c r="A1249">
        <f>'Pivot MRIP 11"'!A1252</f>
        <v>2014</v>
      </c>
      <c r="B1249" t="str">
        <f>'Pivot MRIP 11"'!B1252</f>
        <v>1108720140614001</v>
      </c>
      <c r="C1249">
        <f>'Pivot MRIP 11"'!C1252</f>
        <v>7.9555166350999995</v>
      </c>
      <c r="D1249">
        <f>'Pivot MRIP 11"'!D1252</f>
        <v>7.9555166350999995</v>
      </c>
      <c r="E1249">
        <f>'Pivot MRIP 11"'!E1252</f>
        <v>1.5572080164716511</v>
      </c>
      <c r="F1249">
        <f>'Pivot MRIP 11"'!F1252</f>
        <v>36</v>
      </c>
      <c r="G1249">
        <f>'Pivot MRIP 11"'!G1252</f>
        <v>29.204490714477721</v>
      </c>
      <c r="H1249">
        <f t="shared" si="75"/>
        <v>232.33681169865099</v>
      </c>
      <c r="I1249">
        <f t="shared" si="76"/>
        <v>361.79674569860379</v>
      </c>
    </row>
    <row r="1250" spans="1:9" x14ac:dyDescent="0.25">
      <c r="A1250">
        <f>'Pivot MRIP 11"'!A1253</f>
        <v>2014</v>
      </c>
      <c r="B1250" t="str">
        <f>'Pivot MRIP 11"'!B1253</f>
        <v>1108720140615038</v>
      </c>
      <c r="C1250">
        <f>'Pivot MRIP 11"'!C1253</f>
        <v>122.30750685</v>
      </c>
      <c r="D1250">
        <f>'Pivot MRIP 11"'!D1253</f>
        <v>122.30750685</v>
      </c>
      <c r="E1250">
        <f>'Pivot MRIP 11"'!E1253</f>
        <v>0.84441310922369939</v>
      </c>
      <c r="F1250">
        <f>'Pivot MRIP 11"'!F1253</f>
        <v>1</v>
      </c>
      <c r="G1250">
        <f>'Pivot MRIP 11"'!G1253</f>
        <v>2.516176680597846E-2</v>
      </c>
      <c r="H1250">
        <f t="shared" si="75"/>
        <v>3.0774729659803128</v>
      </c>
      <c r="I1250">
        <f t="shared" si="76"/>
        <v>2.5986585157553161</v>
      </c>
    </row>
    <row r="1251" spans="1:9" x14ac:dyDescent="0.25">
      <c r="A1251">
        <f>'Pivot MRIP 11"'!A1254</f>
        <v>2014</v>
      </c>
      <c r="B1251" t="str">
        <f>'Pivot MRIP 11"'!B1254</f>
        <v>1108720140615040</v>
      </c>
      <c r="C1251">
        <f>'Pivot MRIP 11"'!C1254</f>
        <v>122.30750685</v>
      </c>
      <c r="D1251">
        <f>'Pivot MRIP 11"'!D1254</f>
        <v>122.30750685</v>
      </c>
      <c r="E1251">
        <f>'Pivot MRIP 11"'!E1254</f>
        <v>0.84441310922369939</v>
      </c>
      <c r="F1251">
        <f>'Pivot MRIP 11"'!F1254</f>
        <v>4</v>
      </c>
      <c r="G1251">
        <f>'Pivot MRIP 11"'!G1254</f>
        <v>2.516176680597846E-2</v>
      </c>
      <c r="H1251">
        <f t="shared" si="75"/>
        <v>3.0774729659803128</v>
      </c>
      <c r="I1251">
        <f t="shared" si="76"/>
        <v>2.5986585157553161</v>
      </c>
    </row>
    <row r="1252" spans="1:9" x14ac:dyDescent="0.25">
      <c r="A1252">
        <f>'Pivot MRIP 11"'!A1255</f>
        <v>2014</v>
      </c>
      <c r="B1252" t="str">
        <f>'Pivot MRIP 11"'!B1255</f>
        <v>1108720140619002</v>
      </c>
      <c r="C1252">
        <f>'Pivot MRIP 11"'!C1255</f>
        <v>124.91203595</v>
      </c>
      <c r="D1252">
        <f>'Pivot MRIP 11"'!D1255</f>
        <v>124.91203595</v>
      </c>
      <c r="E1252">
        <f>'Pivot MRIP 11"'!E1255</f>
        <v>0.84441310922369939</v>
      </c>
      <c r="F1252">
        <f>'Pivot MRIP 11"'!F1255</f>
        <v>1</v>
      </c>
      <c r="G1252">
        <f>'Pivot MRIP 11"'!G1255</f>
        <v>0.12580883402989229</v>
      </c>
      <c r="H1252">
        <f t="shared" si="75"/>
        <v>15.71503759916949</v>
      </c>
      <c r="I1252">
        <f t="shared" si="76"/>
        <v>13.269983760682049</v>
      </c>
    </row>
    <row r="1253" spans="1:9" x14ac:dyDescent="0.25">
      <c r="A1253">
        <f>'Pivot MRIP 11"'!A1256</f>
        <v>2014</v>
      </c>
      <c r="B1253" t="str">
        <f>'Pivot MRIP 11"'!B1256</f>
        <v>1108720140619007</v>
      </c>
      <c r="C1253">
        <f>'Pivot MRIP 11"'!C1256</f>
        <v>124.91203595</v>
      </c>
      <c r="D1253">
        <f>'Pivot MRIP 11"'!D1256</f>
        <v>124.91203595</v>
      </c>
      <c r="E1253">
        <f>'Pivot MRIP 11"'!E1256</f>
        <v>0.84441310922369939</v>
      </c>
      <c r="F1253">
        <f>'Pivot MRIP 11"'!F1256</f>
        <v>1</v>
      </c>
      <c r="G1253">
        <f>'Pivot MRIP 11"'!G1256</f>
        <v>0.22645590125380613</v>
      </c>
      <c r="H1253">
        <f t="shared" si="75"/>
        <v>28.287067678505082</v>
      </c>
      <c r="I1253">
        <f t="shared" si="76"/>
        <v>23.88597076922769</v>
      </c>
    </row>
    <row r="1254" spans="1:9" x14ac:dyDescent="0.25">
      <c r="A1254">
        <f>'Pivot MRIP 11"'!A1257</f>
        <v>2014</v>
      </c>
      <c r="B1254" t="str">
        <f>'Pivot MRIP 11"'!B1257</f>
        <v>1108720140621001</v>
      </c>
      <c r="C1254">
        <f>'Pivot MRIP 11"'!C1257</f>
        <v>272.33618293000001</v>
      </c>
      <c r="D1254">
        <f>'Pivot MRIP 11"'!D1257</f>
        <v>272.33618293000001</v>
      </c>
      <c r="E1254">
        <f>'Pivot MRIP 11"'!E1257</f>
        <v>0.84441310922369939</v>
      </c>
      <c r="F1254">
        <f>'Pivot MRIP 11"'!F1257</f>
        <v>1</v>
      </c>
      <c r="G1254">
        <f>'Pivot MRIP 11"'!G1257</f>
        <v>2.516176680597846E-2</v>
      </c>
      <c r="H1254">
        <f t="shared" si="75"/>
        <v>6.8524595277149514</v>
      </c>
      <c r="I1254">
        <f t="shared" si="76"/>
        <v>5.786306655627345</v>
      </c>
    </row>
    <row r="1255" spans="1:9" x14ac:dyDescent="0.25">
      <c r="A1255">
        <f>'Pivot MRIP 11"'!A1258</f>
        <v>2014</v>
      </c>
      <c r="B1255" t="str">
        <f>'Pivot MRIP 11"'!B1258</f>
        <v>1108720140629011</v>
      </c>
      <c r="C1255">
        <f>'Pivot MRIP 11"'!C1258</f>
        <v>269.89667034000001</v>
      </c>
      <c r="D1255">
        <f>'Pivot MRIP 11"'!D1258</f>
        <v>269.89667034000001</v>
      </c>
      <c r="E1255">
        <f>'Pivot MRIP 11"'!E1258</f>
        <v>0.84441310922369939</v>
      </c>
      <c r="F1255">
        <f>'Pivot MRIP 11"'!F1258</f>
        <v>1</v>
      </c>
      <c r="G1255">
        <f>'Pivot MRIP 11"'!G1258</f>
        <v>2.516176680597846E-2</v>
      </c>
      <c r="H1255">
        <f t="shared" si="75"/>
        <v>6.7910770808051231</v>
      </c>
      <c r="I1255">
        <f t="shared" si="76"/>
        <v>5.7344745127804577</v>
      </c>
    </row>
    <row r="1256" spans="1:9" x14ac:dyDescent="0.25">
      <c r="A1256">
        <f>'Pivot MRIP 11"'!A1259</f>
        <v>2014</v>
      </c>
      <c r="B1256" t="str">
        <f>'Pivot MRIP 11"'!B1259</f>
        <v>1108720140629014</v>
      </c>
      <c r="C1256">
        <f>'Pivot MRIP 11"'!C1259</f>
        <v>269.89667034000001</v>
      </c>
      <c r="D1256">
        <f>'Pivot MRIP 11"'!D1259</f>
        <v>269.89667034000001</v>
      </c>
      <c r="E1256">
        <f>'Pivot MRIP 11"'!E1259</f>
        <v>0.84441310922369939</v>
      </c>
      <c r="F1256">
        <f>'Pivot MRIP 11"'!F1259</f>
        <v>4</v>
      </c>
      <c r="G1256">
        <f>'Pivot MRIP 11"'!G1259</f>
        <v>0.50323533611956917</v>
      </c>
      <c r="H1256">
        <f t="shared" si="75"/>
        <v>135.82154161610245</v>
      </c>
      <c r="I1256">
        <f t="shared" si="76"/>
        <v>114.68949025560914</v>
      </c>
    </row>
    <row r="1257" spans="1:9" x14ac:dyDescent="0.25">
      <c r="A1257">
        <f>'Pivot MRIP 11"'!A1260</f>
        <v>2014</v>
      </c>
      <c r="B1257" t="str">
        <f>'Pivot MRIP 11"'!B1260</f>
        <v>1108720140706027</v>
      </c>
      <c r="C1257">
        <f>'Pivot MRIP 11"'!C1260</f>
        <v>476.76274831000001</v>
      </c>
      <c r="D1257">
        <f>'Pivot MRIP 11"'!D1260</f>
        <v>476.76274831000001</v>
      </c>
      <c r="E1257">
        <f>'Pivot MRIP 11"'!E1260</f>
        <v>0.84441310922369939</v>
      </c>
      <c r="F1257">
        <f>'Pivot MRIP 11"'!F1260</f>
        <v>2</v>
      </c>
      <c r="G1257">
        <f>'Pivot MRIP 11"'!G1260</f>
        <v>1.258088340298923E-2</v>
      </c>
      <c r="H1257">
        <f t="shared" si="75"/>
        <v>5.9980965473768109</v>
      </c>
      <c r="I1257">
        <f t="shared" si="76"/>
        <v>5.0648713549943896</v>
      </c>
    </row>
    <row r="1258" spans="1:9" x14ac:dyDescent="0.25">
      <c r="A1258">
        <f>'Pivot MRIP 11"'!A1261</f>
        <v>2014</v>
      </c>
      <c r="B1258" t="str">
        <f>'Pivot MRIP 11"'!B1261</f>
        <v>1108720140707001</v>
      </c>
      <c r="C1258">
        <f>'Pivot MRIP 11"'!C1261</f>
        <v>153.74869138</v>
      </c>
      <c r="D1258">
        <f>'Pivot MRIP 11"'!D1261</f>
        <v>153.74869138</v>
      </c>
      <c r="E1258">
        <f>'Pivot MRIP 11"'!E1261</f>
        <v>2.3148537529412145</v>
      </c>
      <c r="F1258">
        <f>'Pivot MRIP 11"'!F1261</f>
        <v>2</v>
      </c>
      <c r="G1258">
        <f>'Pivot MRIP 11"'!G1261</f>
        <v>1</v>
      </c>
      <c r="H1258">
        <f t="shared" si="75"/>
        <v>153.74869138</v>
      </c>
      <c r="I1258">
        <f t="shared" si="76"/>
        <v>355.90573525079355</v>
      </c>
    </row>
    <row r="1259" spans="1:9" x14ac:dyDescent="0.25">
      <c r="A1259">
        <f>'Pivot MRIP 11"'!A1262</f>
        <v>2014</v>
      </c>
      <c r="B1259" t="str">
        <f>'Pivot MRIP 11"'!B1262</f>
        <v>1108720140715001</v>
      </c>
      <c r="C1259">
        <f>'Pivot MRIP 11"'!C1262</f>
        <v>288.80643984</v>
      </c>
      <c r="D1259">
        <f>'Pivot MRIP 11"'!D1262</f>
        <v>288.80643984</v>
      </c>
      <c r="E1259">
        <f>'Pivot MRIP 11"'!E1262</f>
        <v>0.84441310922369939</v>
      </c>
      <c r="F1259">
        <f>'Pivot MRIP 11"'!F1262</f>
        <v>6</v>
      </c>
      <c r="G1259">
        <f>'Pivot MRIP 11"'!G1262</f>
        <v>2.516176680597846E-2</v>
      </c>
      <c r="H1259">
        <f t="shared" si="75"/>
        <v>7.2668802913189268</v>
      </c>
      <c r="I1259">
        <f t="shared" si="76"/>
        <v>6.1362489811490377</v>
      </c>
    </row>
    <row r="1260" spans="1:9" x14ac:dyDescent="0.25">
      <c r="A1260">
        <f>'Pivot MRIP 11"'!A1263</f>
        <v>2014</v>
      </c>
      <c r="B1260" t="str">
        <f>'Pivot MRIP 11"'!B1263</f>
        <v>1108720140717002</v>
      </c>
      <c r="C1260">
        <f>'Pivot MRIP 11"'!C1263</f>
        <v>813.17099772999995</v>
      </c>
      <c r="D1260">
        <f>'Pivot MRIP 11"'!D1263</f>
        <v>813.17099772999995</v>
      </c>
      <c r="E1260">
        <f>'Pivot MRIP 11"'!E1263</f>
        <v>0.84441310922369939</v>
      </c>
      <c r="F1260">
        <f>'Pivot MRIP 11"'!F1263</f>
        <v>2</v>
      </c>
      <c r="G1260">
        <f>'Pivot MRIP 11"'!G1263</f>
        <v>1.258088340298923E-2</v>
      </c>
      <c r="H1260">
        <f t="shared" si="75"/>
        <v>10.230409509133549</v>
      </c>
      <c r="I1260">
        <f t="shared" si="76"/>
        <v>8.6386919022391613</v>
      </c>
    </row>
    <row r="1261" spans="1:9" x14ac:dyDescent="0.25">
      <c r="A1261">
        <f>'Pivot MRIP 11"'!A1264</f>
        <v>2014</v>
      </c>
      <c r="B1261" t="str">
        <f>'Pivot MRIP 11"'!B1264</f>
        <v>1108720140717012</v>
      </c>
      <c r="C1261">
        <f>'Pivot MRIP 11"'!C1264</f>
        <v>449.90056456999997</v>
      </c>
      <c r="D1261">
        <f>'Pivot MRIP 11"'!D1264</f>
        <v>449.90056456999997</v>
      </c>
      <c r="E1261">
        <f>'Pivot MRIP 11"'!E1264</f>
        <v>0.84441310922369939</v>
      </c>
      <c r="F1261">
        <f>'Pivot MRIP 11"'!F1264</f>
        <v>4</v>
      </c>
      <c r="G1261">
        <f>'Pivot MRIP 11"'!G1264</f>
        <v>6.2904417014946146E-2</v>
      </c>
      <c r="H1261">
        <f t="shared" si="75"/>
        <v>28.300732728970985</v>
      </c>
      <c r="I1261">
        <f t="shared" si="76"/>
        <v>23.8975097169793</v>
      </c>
    </row>
    <row r="1262" spans="1:9" x14ac:dyDescent="0.25">
      <c r="A1262">
        <f>'Pivot MRIP 11"'!A1265</f>
        <v>2014</v>
      </c>
      <c r="B1262" t="str">
        <f>'Pivot MRIP 11"'!B1265</f>
        <v>1108720140806003</v>
      </c>
      <c r="C1262">
        <f>'Pivot MRIP 11"'!C1265</f>
        <v>545.23325262000003</v>
      </c>
      <c r="D1262">
        <f>'Pivot MRIP 11"'!D1265</f>
        <v>545.23325262000003</v>
      </c>
      <c r="E1262">
        <f>'Pivot MRIP 11"'!E1265</f>
        <v>0.84441310922369928</v>
      </c>
      <c r="F1262">
        <f>'Pivot MRIP 11"'!F1265</f>
        <v>1</v>
      </c>
      <c r="G1262">
        <f>'Pivot MRIP 11"'!G1265</f>
        <v>7.5485300417935386E-2</v>
      </c>
      <c r="H1262">
        <f t="shared" si="75"/>
        <v>41.157095871868755</v>
      </c>
      <c r="I1262">
        <f t="shared" si="76"/>
        <v>34.753591291782577</v>
      </c>
    </row>
    <row r="1263" spans="1:9" x14ac:dyDescent="0.25">
      <c r="A1263">
        <f>'Pivot MRIP 11"'!A1266</f>
        <v>2014</v>
      </c>
      <c r="B1263" t="str">
        <f>'Pivot MRIP 11"'!B1266</f>
        <v>1108720140808001</v>
      </c>
      <c r="C1263">
        <f>'Pivot MRIP 11"'!C1266</f>
        <v>280.74683721999997</v>
      </c>
      <c r="D1263">
        <f>'Pivot MRIP 11"'!D1266</f>
        <v>280.74683721999997</v>
      </c>
      <c r="E1263">
        <f>'Pivot MRIP 11"'!E1266</f>
        <v>0.84441310922369939</v>
      </c>
      <c r="F1263">
        <f>'Pivot MRIP 11"'!F1266</f>
        <v>2</v>
      </c>
      <c r="G1263">
        <f>'Pivot MRIP 11"'!G1266</f>
        <v>1.258088340298923E-2</v>
      </c>
      <c r="H1263">
        <f t="shared" si="75"/>
        <v>3.5320432248228166</v>
      </c>
      <c r="I1263">
        <f t="shared" si="76"/>
        <v>2.9825036013851363</v>
      </c>
    </row>
    <row r="1264" spans="1:9" x14ac:dyDescent="0.25">
      <c r="A1264">
        <f>'Pivot MRIP 11"'!A1267</f>
        <v>2014</v>
      </c>
      <c r="B1264" t="str">
        <f>'Pivot MRIP 11"'!B1267</f>
        <v>1108720140808009</v>
      </c>
      <c r="C1264">
        <f>'Pivot MRIP 11"'!C1267</f>
        <v>280.74683721999997</v>
      </c>
      <c r="D1264">
        <f>'Pivot MRIP 11"'!D1267</f>
        <v>280.74683721999997</v>
      </c>
      <c r="E1264">
        <f>'Pivot MRIP 11"'!E1267</f>
        <v>0.84441310922369939</v>
      </c>
      <c r="F1264">
        <f>'Pivot MRIP 11"'!F1267</f>
        <v>1</v>
      </c>
      <c r="G1264">
        <f>'Pivot MRIP 11"'!G1267</f>
        <v>1.258088340298923E-2</v>
      </c>
      <c r="H1264">
        <f t="shared" si="75"/>
        <v>3.5320432248228166</v>
      </c>
      <c r="I1264">
        <f t="shared" si="76"/>
        <v>2.9825036013851363</v>
      </c>
    </row>
    <row r="1265" spans="1:9" x14ac:dyDescent="0.25">
      <c r="A1265">
        <f>'Pivot MRIP 11"'!A1268</f>
        <v>2014</v>
      </c>
      <c r="B1265" t="str">
        <f>'Pivot MRIP 11"'!B1268</f>
        <v>1108720140808015</v>
      </c>
      <c r="C1265">
        <f>'Pivot MRIP 11"'!C1268</f>
        <v>280.74683721999997</v>
      </c>
      <c r="D1265">
        <f>'Pivot MRIP 11"'!D1268</f>
        <v>280.74683721999997</v>
      </c>
      <c r="E1265">
        <f>'Pivot MRIP 11"'!E1268</f>
        <v>0.84441310922369939</v>
      </c>
      <c r="F1265">
        <f>'Pivot MRIP 11"'!F1268</f>
        <v>4</v>
      </c>
      <c r="G1265">
        <f>'Pivot MRIP 11"'!G1268</f>
        <v>5.0323533611956919E-2</v>
      </c>
      <c r="H1265">
        <f t="shared" si="75"/>
        <v>14.128172899291267</v>
      </c>
      <c r="I1265">
        <f t="shared" si="76"/>
        <v>11.930014405540545</v>
      </c>
    </row>
    <row r="1266" spans="1:9" x14ac:dyDescent="0.25">
      <c r="A1266">
        <f>'Pivot MRIP 11"'!A1269</f>
        <v>2014</v>
      </c>
      <c r="B1266" t="str">
        <f>'Pivot MRIP 11"'!B1269</f>
        <v>1108720140809005</v>
      </c>
      <c r="C1266">
        <f>'Pivot MRIP 11"'!C1269</f>
        <v>42.517610783999999</v>
      </c>
      <c r="D1266">
        <f>'Pivot MRIP 11"'!D1269</f>
        <v>42.517610783999999</v>
      </c>
      <c r="E1266">
        <f>'Pivot MRIP 11"'!E1269</f>
        <v>0.84441310922369939</v>
      </c>
      <c r="F1266">
        <f>'Pivot MRIP 11"'!F1269</f>
        <v>9</v>
      </c>
      <c r="G1266">
        <f>'Pivot MRIP 11"'!G1269</f>
        <v>0.18871325104483844</v>
      </c>
      <c r="H1266">
        <f t="shared" si="75"/>
        <v>8.0236365577077216</v>
      </c>
      <c r="I1266">
        <f t="shared" si="76"/>
        <v>6.7752638929749178</v>
      </c>
    </row>
    <row r="1267" spans="1:9" x14ac:dyDescent="0.25">
      <c r="A1267">
        <f>'Pivot MRIP 11"'!A1270</f>
        <v>2014</v>
      </c>
      <c r="B1267" t="str">
        <f>'Pivot MRIP 11"'!B1270</f>
        <v>1108720140815006</v>
      </c>
      <c r="C1267">
        <f>'Pivot MRIP 11"'!C1270</f>
        <v>353.63399507000003</v>
      </c>
      <c r="D1267">
        <f>'Pivot MRIP 11"'!D1270</f>
        <v>353.63399507000003</v>
      </c>
      <c r="E1267">
        <f>'Pivot MRIP 11"'!E1270</f>
        <v>0.84441310922369939</v>
      </c>
      <c r="F1267">
        <f>'Pivot MRIP 11"'!F1270</f>
        <v>1</v>
      </c>
      <c r="G1267">
        <f>'Pivot MRIP 11"'!G1270</f>
        <v>0.10064706722391384</v>
      </c>
      <c r="H1267">
        <f t="shared" si="75"/>
        <v>35.592224474471507</v>
      </c>
      <c r="I1267">
        <f t="shared" si="76"/>
        <v>30.054540932676336</v>
      </c>
    </row>
    <row r="1268" spans="1:9" x14ac:dyDescent="0.25">
      <c r="A1268">
        <f>'Pivot MRIP 11"'!A1271</f>
        <v>2014</v>
      </c>
      <c r="B1268" t="str">
        <f>'Pivot MRIP 11"'!B1271</f>
        <v>1108720140816001</v>
      </c>
      <c r="C1268">
        <f>'Pivot MRIP 11"'!C1271</f>
        <v>12.251778698000001</v>
      </c>
      <c r="D1268">
        <f>'Pivot MRIP 11"'!D1271</f>
        <v>12.251778698000001</v>
      </c>
      <c r="E1268">
        <f>'Pivot MRIP 11"'!E1271</f>
        <v>0.98587606862314148</v>
      </c>
      <c r="F1268">
        <f>'Pivot MRIP 11"'!F1271</f>
        <v>10</v>
      </c>
      <c r="G1268">
        <f>'Pivot MRIP 11"'!G1271</f>
        <v>1.1977749299119569</v>
      </c>
      <c r="H1268">
        <f t="shared" si="75"/>
        <v>14.674873371293756</v>
      </c>
      <c r="I1268">
        <f t="shared" si="76"/>
        <v>14.467606466833516</v>
      </c>
    </row>
    <row r="1269" spans="1:9" x14ac:dyDescent="0.25">
      <c r="A1269">
        <f>'Pivot MRIP 11"'!A1272</f>
        <v>2014</v>
      </c>
      <c r="B1269" t="str">
        <f>'Pivot MRIP 11"'!B1272</f>
        <v>1108720140816007</v>
      </c>
      <c r="C1269">
        <f>'Pivot MRIP 11"'!C1272</f>
        <v>37.385794543999999</v>
      </c>
      <c r="D1269">
        <f>'Pivot MRIP 11"'!D1272</f>
        <v>37.385794543999999</v>
      </c>
      <c r="E1269">
        <f>'Pivot MRIP 11"'!E1272</f>
        <v>0.84441310922369928</v>
      </c>
      <c r="F1269">
        <f>'Pivot MRIP 11"'!F1272</f>
        <v>20</v>
      </c>
      <c r="G1269">
        <f>'Pivot MRIP 11"'!G1272</f>
        <v>0.15097060083587077</v>
      </c>
      <c r="H1269">
        <f t="shared" si="75"/>
        <v>5.6441558650340991</v>
      </c>
      <c r="I1269">
        <f t="shared" si="76"/>
        <v>4.7659992029366212</v>
      </c>
    </row>
    <row r="1270" spans="1:9" x14ac:dyDescent="0.25">
      <c r="A1270">
        <f>'Pivot MRIP 11"'!A1273</f>
        <v>2014</v>
      </c>
      <c r="B1270" t="str">
        <f>'Pivot MRIP 11"'!B1273</f>
        <v>1108720140818003</v>
      </c>
      <c r="C1270">
        <f>'Pivot MRIP 11"'!C1273</f>
        <v>177.61143544999996</v>
      </c>
      <c r="D1270">
        <f>'Pivot MRIP 11"'!D1273</f>
        <v>177.61143544999996</v>
      </c>
      <c r="E1270">
        <f>'Pivot MRIP 11"'!E1273</f>
        <v>0.84441310922369939</v>
      </c>
      <c r="F1270">
        <f>'Pivot MRIP 11"'!F1273</f>
        <v>9</v>
      </c>
      <c r="G1270">
        <f>'Pivot MRIP 11"'!G1273</f>
        <v>5.0323533611956919E-2</v>
      </c>
      <c r="H1270">
        <f t="shared" si="75"/>
        <v>8.9380350417359899</v>
      </c>
      <c r="I1270">
        <f t="shared" si="76"/>
        <v>7.5473939599426654</v>
      </c>
    </row>
    <row r="1271" spans="1:9" x14ac:dyDescent="0.25">
      <c r="A1271">
        <f>'Pivot MRIP 11"'!A1274</f>
        <v>2014</v>
      </c>
      <c r="B1271" t="str">
        <f>'Pivot MRIP 11"'!B1274</f>
        <v>1108720140822005</v>
      </c>
      <c r="C1271">
        <f>'Pivot MRIP 11"'!C1274</f>
        <v>171.12273139999999</v>
      </c>
      <c r="D1271">
        <f>'Pivot MRIP 11"'!D1274</f>
        <v>171.12273139999999</v>
      </c>
      <c r="E1271">
        <f>'Pivot MRIP 11"'!E1274</f>
        <v>1.5432358352623567</v>
      </c>
      <c r="F1271">
        <f>'Pivot MRIP 11"'!F1274</f>
        <v>6</v>
      </c>
      <c r="G1271">
        <f>'Pivot MRIP 11"'!G1274</f>
        <v>0.69357437529999999</v>
      </c>
      <c r="H1271">
        <f t="shared" si="75"/>
        <v>118.68634153038468</v>
      </c>
      <c r="I1271">
        <f t="shared" si="76"/>
        <v>183.16101540587655</v>
      </c>
    </row>
    <row r="1272" spans="1:9" x14ac:dyDescent="0.25">
      <c r="A1272">
        <f>'Pivot MRIP 11"'!A1275</f>
        <v>2014</v>
      </c>
      <c r="B1272" t="str">
        <f>'Pivot MRIP 11"'!B1275</f>
        <v>1108720140829006</v>
      </c>
      <c r="C1272">
        <f>'Pivot MRIP 11"'!C1275</f>
        <v>167.18810925</v>
      </c>
      <c r="D1272">
        <f>'Pivot MRIP 11"'!D1275</f>
        <v>167.18810925</v>
      </c>
      <c r="E1272">
        <f>'Pivot MRIP 11"'!E1275</f>
        <v>0.84441310922369939</v>
      </c>
      <c r="F1272">
        <f>'Pivot MRIP 11"'!F1275</f>
        <v>1</v>
      </c>
      <c r="G1272">
        <f>'Pivot MRIP 11"'!G1275</f>
        <v>2.516176680597846E-2</v>
      </c>
      <c r="H1272">
        <f t="shared" si="75"/>
        <v>4.2067482176809499</v>
      </c>
      <c r="I1272">
        <f t="shared" si="76"/>
        <v>3.5522333422132268</v>
      </c>
    </row>
    <row r="1273" spans="1:9" x14ac:dyDescent="0.25">
      <c r="A1273">
        <f>'Pivot MRIP 11"'!A1276</f>
        <v>2014</v>
      </c>
      <c r="B1273" t="str">
        <f>'Pivot MRIP 11"'!B1276</f>
        <v>1108720140829009</v>
      </c>
      <c r="C1273">
        <f>'Pivot MRIP 11"'!C1276</f>
        <v>167.18810925</v>
      </c>
      <c r="D1273">
        <f>'Pivot MRIP 11"'!D1276</f>
        <v>167.18810925</v>
      </c>
      <c r="E1273">
        <f>'Pivot MRIP 11"'!E1276</f>
        <v>0.84441310922369939</v>
      </c>
      <c r="F1273">
        <f>'Pivot MRIP 11"'!F1276</f>
        <v>1</v>
      </c>
      <c r="G1273">
        <f>'Pivot MRIP 11"'!G1276</f>
        <v>2.516176680597846E-2</v>
      </c>
      <c r="H1273">
        <f t="shared" si="75"/>
        <v>4.2067482176809499</v>
      </c>
      <c r="I1273">
        <f t="shared" si="76"/>
        <v>3.5522333422132268</v>
      </c>
    </row>
    <row r="1274" spans="1:9" x14ac:dyDescent="0.25">
      <c r="A1274">
        <f>'Pivot MRIP 11"'!A1277</f>
        <v>2014</v>
      </c>
      <c r="B1274" t="str">
        <f>'Pivot MRIP 11"'!B1277</f>
        <v>1108720140831001</v>
      </c>
      <c r="C1274">
        <f>'Pivot MRIP 11"'!C1277</f>
        <v>75.504614818999997</v>
      </c>
      <c r="D1274">
        <f>'Pivot MRIP 11"'!D1277</f>
        <v>75.504614818999997</v>
      </c>
      <c r="E1274">
        <f>'Pivot MRIP 11"'!E1277</f>
        <v>1.2655984836383865</v>
      </c>
      <c r="F1274">
        <f>'Pivot MRIP 11"'!F1277</f>
        <v>24</v>
      </c>
      <c r="G1274">
        <f>'Pivot MRIP 11"'!G1277</f>
        <v>6.2641903238448391</v>
      </c>
      <c r="H1274">
        <f t="shared" si="75"/>
        <v>472.97527755481144</v>
      </c>
      <c r="I1274">
        <f t="shared" si="76"/>
        <v>598.59679407181432</v>
      </c>
    </row>
    <row r="1275" spans="1:9" x14ac:dyDescent="0.25">
      <c r="A1275">
        <f>'Pivot MRIP 11"'!A1278</f>
        <v>2014</v>
      </c>
      <c r="B1275" t="str">
        <f>'Pivot MRIP 11"'!B1278</f>
        <v>1108720140903004</v>
      </c>
      <c r="C1275">
        <f>'Pivot MRIP 11"'!C1278</f>
        <v>185.82986663</v>
      </c>
      <c r="D1275">
        <f>'Pivot MRIP 11"'!D1278</f>
        <v>185.82986663</v>
      </c>
      <c r="E1275">
        <f>'Pivot MRIP 11"'!E1278</f>
        <v>0.84441310922369928</v>
      </c>
      <c r="F1275">
        <f>'Pivot MRIP 11"'!F1278</f>
        <v>4</v>
      </c>
      <c r="G1275">
        <f>'Pivot MRIP 11"'!G1278</f>
        <v>7.5485300417935386E-2</v>
      </c>
      <c r="H1275">
        <f t="shared" si="75"/>
        <v>14.027423309190416</v>
      </c>
      <c r="I1275">
        <f t="shared" si="76"/>
        <v>11.844940130910471</v>
      </c>
    </row>
    <row r="1276" spans="1:9" x14ac:dyDescent="0.25">
      <c r="A1276">
        <f>'Pivot MRIP 11"'!A1279</f>
        <v>2014</v>
      </c>
      <c r="B1276" t="str">
        <f>'Pivot MRIP 11"'!B1279</f>
        <v>1108720140904003</v>
      </c>
      <c r="C1276">
        <f>'Pivot MRIP 11"'!C1279</f>
        <v>245.64580357</v>
      </c>
      <c r="D1276">
        <f>'Pivot MRIP 11"'!D1279</f>
        <v>245.64580357</v>
      </c>
      <c r="E1276">
        <f>'Pivot MRIP 11"'!E1279</f>
        <v>0.84441310922369939</v>
      </c>
      <c r="F1276">
        <f>'Pivot MRIP 11"'!F1279</f>
        <v>1</v>
      </c>
      <c r="G1276">
        <f>'Pivot MRIP 11"'!G1279</f>
        <v>1.258088340298923E-2</v>
      </c>
      <c r="H1276">
        <f t="shared" si="75"/>
        <v>3.0904412131477654</v>
      </c>
      <c r="I1276">
        <f t="shared" si="76"/>
        <v>2.609609073667166</v>
      </c>
    </row>
    <row r="1277" spans="1:9" x14ac:dyDescent="0.25">
      <c r="A1277">
        <f>'Pivot MRIP 11"'!A1280</f>
        <v>2014</v>
      </c>
      <c r="B1277" t="str">
        <f>'Pivot MRIP 11"'!B1280</f>
        <v>1108720140906022</v>
      </c>
      <c r="C1277">
        <f>'Pivot MRIP 11"'!C1280</f>
        <v>1715.2982870000001</v>
      </c>
      <c r="D1277">
        <f>'Pivot MRIP 11"'!D1280</f>
        <v>1715.2982870000001</v>
      </c>
      <c r="E1277">
        <f>'Pivot MRIP 11"'!E1280</f>
        <v>0.84441310922369939</v>
      </c>
      <c r="F1277">
        <f>'Pivot MRIP 11"'!F1280</f>
        <v>4</v>
      </c>
      <c r="G1277">
        <f>'Pivot MRIP 11"'!G1280</f>
        <v>1.258088340298923E-2</v>
      </c>
      <c r="H1277">
        <f t="shared" si="75"/>
        <v>21.579967750094159</v>
      </c>
      <c r="I1277">
        <f t="shared" si="76"/>
        <v>18.22240766480417</v>
      </c>
    </row>
    <row r="1278" spans="1:9" x14ac:dyDescent="0.25">
      <c r="A1278">
        <f>'Pivot MRIP 11"'!A1281</f>
        <v>2014</v>
      </c>
      <c r="B1278" t="str">
        <f>'Pivot MRIP 11"'!B1281</f>
        <v>1108720140906034</v>
      </c>
      <c r="C1278">
        <f>'Pivot MRIP 11"'!C1281</f>
        <v>715.25856191000003</v>
      </c>
      <c r="D1278">
        <f>'Pivot MRIP 11"'!D1281</f>
        <v>715.25856191000003</v>
      </c>
      <c r="E1278">
        <f>'Pivot MRIP 11"'!E1281</f>
        <v>0.84441310922369939</v>
      </c>
      <c r="F1278">
        <f>'Pivot MRIP 11"'!F1281</f>
        <v>8</v>
      </c>
      <c r="G1278">
        <f>'Pivot MRIP 11"'!G1281</f>
        <v>2.516176680597846E-2</v>
      </c>
      <c r="H1278">
        <f t="shared" si="75"/>
        <v>17.997169140758928</v>
      </c>
      <c r="I1278">
        <f t="shared" si="76"/>
        <v>15.19704555137306</v>
      </c>
    </row>
    <row r="1279" spans="1:9" x14ac:dyDescent="0.25">
      <c r="A1279">
        <f>'Pivot MRIP 11"'!A1282</f>
        <v>2014</v>
      </c>
      <c r="B1279" t="str">
        <f>'Pivot MRIP 11"'!B1282</f>
        <v>1108720140907001</v>
      </c>
      <c r="C1279">
        <f>'Pivot MRIP 11"'!C1282</f>
        <v>1307.4268445</v>
      </c>
      <c r="D1279">
        <f>'Pivot MRIP 11"'!D1282</f>
        <v>1307.4268445</v>
      </c>
      <c r="E1279">
        <f>'Pivot MRIP 11"'!E1282</f>
        <v>0.84441310922369939</v>
      </c>
      <c r="F1279">
        <f>'Pivot MRIP 11"'!F1282</f>
        <v>6</v>
      </c>
      <c r="G1279">
        <f>'Pivot MRIP 11"'!G1282</f>
        <v>2.516176680597846E-2</v>
      </c>
      <c r="H1279">
        <f t="shared" si="75"/>
        <v>32.897169377185264</v>
      </c>
      <c r="I1279">
        <f t="shared" si="76"/>
        <v>27.778801078447678</v>
      </c>
    </row>
    <row r="1280" spans="1:9" x14ac:dyDescent="0.25">
      <c r="A1280">
        <f>'Pivot MRIP 11"'!A1283</f>
        <v>2014</v>
      </c>
      <c r="B1280" t="str">
        <f>'Pivot MRIP 11"'!B1283</f>
        <v>1108720140926010</v>
      </c>
      <c r="C1280">
        <f>'Pivot MRIP 11"'!C1283</f>
        <v>305.39152937</v>
      </c>
      <c r="D1280">
        <f>'Pivot MRIP 11"'!D1283</f>
        <v>305.39152937</v>
      </c>
      <c r="E1280">
        <f>'Pivot MRIP 11"'!E1283</f>
        <v>0.84441310922369939</v>
      </c>
      <c r="F1280">
        <f>'Pivot MRIP 11"'!F1283</f>
        <v>1</v>
      </c>
      <c r="G1280">
        <f>'Pivot MRIP 11"'!G1283</f>
        <v>1.258088340298923E-2</v>
      </c>
      <c r="H1280">
        <f t="shared" si="75"/>
        <v>3.8420952232645309</v>
      </c>
      <c r="I1280">
        <f t="shared" si="76"/>
        <v>3.2443155734103262</v>
      </c>
    </row>
    <row r="1281" spans="1:9" x14ac:dyDescent="0.25">
      <c r="A1281">
        <f>'Pivot MRIP 11"'!A1284</f>
        <v>2014</v>
      </c>
      <c r="B1281" t="str">
        <f>'Pivot MRIP 11"'!B1284</f>
        <v>1108720140926012</v>
      </c>
      <c r="C1281">
        <f>'Pivot MRIP 11"'!C1284</f>
        <v>305.39152937</v>
      </c>
      <c r="D1281">
        <f>'Pivot MRIP 11"'!D1284</f>
        <v>305.39152937</v>
      </c>
      <c r="E1281">
        <f>'Pivot MRIP 11"'!E1284</f>
        <v>0.84441310922369928</v>
      </c>
      <c r="F1281">
        <f>'Pivot MRIP 11"'!F1284</f>
        <v>1</v>
      </c>
      <c r="G1281">
        <f>'Pivot MRIP 11"'!G1284</f>
        <v>7.5485300417935386E-2</v>
      </c>
      <c r="H1281">
        <f t="shared" si="75"/>
        <v>23.052571339587189</v>
      </c>
      <c r="I1281">
        <f t="shared" si="76"/>
        <v>19.465893440461958</v>
      </c>
    </row>
    <row r="1282" spans="1:9" x14ac:dyDescent="0.25">
      <c r="A1282">
        <f>'Pivot MRIP 11"'!A1285</f>
        <v>2014</v>
      </c>
      <c r="B1282" t="str">
        <f>'Pivot MRIP 11"'!B1285</f>
        <v>1108720141002001</v>
      </c>
      <c r="C1282">
        <f>'Pivot MRIP 11"'!C1285</f>
        <v>731.33846249999999</v>
      </c>
      <c r="D1282">
        <f>'Pivot MRIP 11"'!D1285</f>
        <v>731.33846249999999</v>
      </c>
      <c r="E1282">
        <f>'Pivot MRIP 11"'!E1285</f>
        <v>0.84441310922369939</v>
      </c>
      <c r="F1282">
        <f>'Pivot MRIP 11"'!F1285</f>
        <v>6</v>
      </c>
      <c r="G1282">
        <f>'Pivot MRIP 11"'!G1285</f>
        <v>0.10064706722391384</v>
      </c>
      <c r="H1282">
        <f t="shared" ref="H1282:H1345" si="77">G1282*C1282</f>
        <v>73.607071398671295</v>
      </c>
      <c r="I1282">
        <f t="shared" ref="I1282:I1345" si="78">E1282*H1282</f>
        <v>62.15477602060286</v>
      </c>
    </row>
    <row r="1283" spans="1:9" x14ac:dyDescent="0.25">
      <c r="A1283">
        <f>'Pivot MRIP 11"'!A1286</f>
        <v>2014</v>
      </c>
      <c r="B1283" t="str">
        <f>'Pivot MRIP 11"'!B1286</f>
        <v>1108720141015001</v>
      </c>
      <c r="C1283">
        <f>'Pivot MRIP 11"'!C1286</f>
        <v>119.0367019</v>
      </c>
      <c r="D1283">
        <f>'Pivot MRIP 11"'!D1286</f>
        <v>119.0367019</v>
      </c>
      <c r="E1283">
        <f>'Pivot MRIP 11"'!E1286</f>
        <v>0.84441310922369939</v>
      </c>
      <c r="F1283">
        <f>'Pivot MRIP 11"'!F1286</f>
        <v>3</v>
      </c>
      <c r="G1283">
        <f>'Pivot MRIP 11"'!G1286</f>
        <v>1.258088340298923E-2</v>
      </c>
      <c r="H1283">
        <f t="shared" si="77"/>
        <v>1.4975868672802866</v>
      </c>
      <c r="I1283">
        <f t="shared" si="78"/>
        <v>1.2645819829327265</v>
      </c>
    </row>
    <row r="1284" spans="1:9" x14ac:dyDescent="0.25">
      <c r="A1284">
        <f>'Pivot MRIP 11"'!A1287</f>
        <v>2014</v>
      </c>
      <c r="B1284" t="str">
        <f>'Pivot MRIP 11"'!B1287</f>
        <v>1108720141017001</v>
      </c>
      <c r="C1284">
        <f>'Pivot MRIP 11"'!C1287</f>
        <v>320.97912057999997</v>
      </c>
      <c r="D1284">
        <f>'Pivot MRIP 11"'!D1287</f>
        <v>320.97912057999997</v>
      </c>
      <c r="E1284">
        <f>'Pivot MRIP 11"'!E1287</f>
        <v>0.84441310922369939</v>
      </c>
      <c r="F1284">
        <f>'Pivot MRIP 11"'!F1287</f>
        <v>4</v>
      </c>
      <c r="G1284">
        <f>'Pivot MRIP 11"'!G1287</f>
        <v>0.25161766805978458</v>
      </c>
      <c r="H1284">
        <f t="shared" si="77"/>
        <v>80.764017816220004</v>
      </c>
      <c r="I1284">
        <f t="shared" si="78"/>
        <v>68.198195397592585</v>
      </c>
    </row>
    <row r="1285" spans="1:9" x14ac:dyDescent="0.25">
      <c r="A1285">
        <f>'Pivot MRIP 11"'!A1288</f>
        <v>2014</v>
      </c>
      <c r="B1285" t="str">
        <f>'Pivot MRIP 11"'!B1288</f>
        <v>1108720141017003</v>
      </c>
      <c r="C1285">
        <f>'Pivot MRIP 11"'!C1288</f>
        <v>320.97912057999997</v>
      </c>
      <c r="D1285">
        <f>'Pivot MRIP 11"'!D1288</f>
        <v>320.97912057999997</v>
      </c>
      <c r="E1285">
        <f>'Pivot MRIP 11"'!E1288</f>
        <v>0.84441310922369939</v>
      </c>
      <c r="F1285">
        <f>'Pivot MRIP 11"'!F1288</f>
        <v>16</v>
      </c>
      <c r="G1285">
        <f>'Pivot MRIP 11"'!G1288</f>
        <v>0.12580883402989229</v>
      </c>
      <c r="H1285">
        <f t="shared" si="77"/>
        <v>40.382008908110002</v>
      </c>
      <c r="I1285">
        <f t="shared" si="78"/>
        <v>34.099097698796292</v>
      </c>
    </row>
    <row r="1286" spans="1:9" x14ac:dyDescent="0.25">
      <c r="A1286">
        <f>'Pivot MRIP 11"'!A1289</f>
        <v>2014</v>
      </c>
      <c r="B1286" t="str">
        <f>'Pivot MRIP 11"'!B1289</f>
        <v>1108720141017011</v>
      </c>
      <c r="C1286">
        <f>'Pivot MRIP 11"'!C1289</f>
        <v>484.43620162000002</v>
      </c>
      <c r="D1286">
        <f>'Pivot MRIP 11"'!D1289</f>
        <v>484.43620162000002</v>
      </c>
      <c r="E1286">
        <f>'Pivot MRIP 11"'!E1289</f>
        <v>0.84441310922369939</v>
      </c>
      <c r="F1286">
        <f>'Pivot MRIP 11"'!F1289</f>
        <v>15</v>
      </c>
      <c r="G1286">
        <f>'Pivot MRIP 11"'!G1289</f>
        <v>0.37742650208967687</v>
      </c>
      <c r="H1286">
        <f t="shared" si="77"/>
        <v>182.83906106304607</v>
      </c>
      <c r="I1286">
        <f t="shared" si="78"/>
        <v>154.39170003978856</v>
      </c>
    </row>
    <row r="1287" spans="1:9" x14ac:dyDescent="0.25">
      <c r="A1287">
        <f>'Pivot MRIP 11"'!A1290</f>
        <v>2014</v>
      </c>
      <c r="B1287" t="str">
        <f>'Pivot MRIP 11"'!B1290</f>
        <v>1108720141108001</v>
      </c>
      <c r="C1287">
        <f>'Pivot MRIP 11"'!C1290</f>
        <v>14.702369726000001</v>
      </c>
      <c r="D1287">
        <f>'Pivot MRIP 11"'!D1290</f>
        <v>14.702369726000001</v>
      </c>
      <c r="E1287">
        <f>'Pivot MRIP 11"'!E1290</f>
        <v>1.0508367154938729</v>
      </c>
      <c r="F1287">
        <f>'Pivot MRIP 11"'!F1290</f>
        <v>6</v>
      </c>
      <c r="G1287">
        <f>'Pivot MRIP 11"'!G1290</f>
        <v>1.457498310611957</v>
      </c>
      <c r="H1287">
        <f t="shared" si="77"/>
        <v>21.428679037637384</v>
      </c>
      <c r="I1287">
        <f t="shared" si="78"/>
        <v>22.518042697283274</v>
      </c>
    </row>
    <row r="1288" spans="1:9" x14ac:dyDescent="0.25">
      <c r="A1288">
        <f>'Pivot MRIP 11"'!A1291</f>
        <v>2014</v>
      </c>
      <c r="B1288" t="str">
        <f>'Pivot MRIP 11"'!B1291</f>
        <v>1108720141108007</v>
      </c>
      <c r="C1288">
        <f>'Pivot MRIP 11"'!C1291</f>
        <v>7.3511848629000003</v>
      </c>
      <c r="D1288">
        <f>'Pivot MRIP 11"'!D1291</f>
        <v>7.3511848629000003</v>
      </c>
      <c r="E1288">
        <f>'Pivot MRIP 11"'!E1291</f>
        <v>0.87815372732759311</v>
      </c>
      <c r="F1288">
        <f>'Pivot MRIP 11"'!F1291</f>
        <v>12</v>
      </c>
      <c r="G1288">
        <f>'Pivot MRIP 11"'!G1291</f>
        <v>0.89216605632092461</v>
      </c>
      <c r="H1288">
        <f t="shared" si="77"/>
        <v>6.5584776084195697</v>
      </c>
      <c r="I1288">
        <f t="shared" si="78"/>
        <v>5.7593515574282037</v>
      </c>
    </row>
    <row r="1289" spans="1:9" x14ac:dyDescent="0.25">
      <c r="A1289">
        <f>'Pivot MRIP 11"'!A1292</f>
        <v>2014</v>
      </c>
      <c r="B1289" t="str">
        <f>'Pivot MRIP 11"'!B1292</f>
        <v>1108720141110001</v>
      </c>
      <c r="C1289">
        <f>'Pivot MRIP 11"'!C1292</f>
        <v>133.17356100999999</v>
      </c>
      <c r="D1289">
        <f>'Pivot MRIP 11"'!D1292</f>
        <v>133.17356100999999</v>
      </c>
      <c r="E1289">
        <f>'Pivot MRIP 11"'!E1292</f>
        <v>0.84441310922369939</v>
      </c>
      <c r="F1289">
        <f>'Pivot MRIP 11"'!F1292</f>
        <v>2</v>
      </c>
      <c r="G1289">
        <f>'Pivot MRIP 11"'!G1292</f>
        <v>1.258088340298923E-2</v>
      </c>
      <c r="H1289">
        <f t="shared" si="77"/>
        <v>1.6754410434276825</v>
      </c>
      <c r="I1289">
        <f t="shared" si="78"/>
        <v>1.4147643808017685</v>
      </c>
    </row>
    <row r="1290" spans="1:9" x14ac:dyDescent="0.25">
      <c r="A1290">
        <f>'Pivot MRIP 11"'!A1293</f>
        <v>2014</v>
      </c>
      <c r="B1290" t="str">
        <f>'Pivot MRIP 11"'!B1293</f>
        <v>1108720141110022</v>
      </c>
      <c r="C1290">
        <f>'Pivot MRIP 11"'!C1293</f>
        <v>133.17356100999999</v>
      </c>
      <c r="D1290">
        <f>'Pivot MRIP 11"'!D1293</f>
        <v>133.17356100999999</v>
      </c>
      <c r="E1290">
        <f>'Pivot MRIP 11"'!E1293</f>
        <v>0.84441310922369939</v>
      </c>
      <c r="F1290">
        <f>'Pivot MRIP 11"'!F1293</f>
        <v>5</v>
      </c>
      <c r="G1290">
        <f>'Pivot MRIP 11"'!G1293</f>
        <v>2.516176680597846E-2</v>
      </c>
      <c r="H1290">
        <f t="shared" si="77"/>
        <v>3.350882086855365</v>
      </c>
      <c r="I1290">
        <f t="shared" si="78"/>
        <v>2.8295287616035369</v>
      </c>
    </row>
    <row r="1291" spans="1:9" x14ac:dyDescent="0.25">
      <c r="A1291">
        <f>'Pivot MRIP 11"'!A1294</f>
        <v>2014</v>
      </c>
      <c r="B1291" t="str">
        <f>'Pivot MRIP 11"'!B1294</f>
        <v>1108720141110031</v>
      </c>
      <c r="C1291">
        <f>'Pivot MRIP 11"'!C1294</f>
        <v>133.17356100999999</v>
      </c>
      <c r="D1291">
        <f>'Pivot MRIP 11"'!D1294</f>
        <v>133.17356100999999</v>
      </c>
      <c r="E1291">
        <f>'Pivot MRIP 11"'!E1294</f>
        <v>0.84441310922369928</v>
      </c>
      <c r="F1291">
        <f>'Pivot MRIP 11"'!F1294</f>
        <v>4</v>
      </c>
      <c r="G1291">
        <f>'Pivot MRIP 11"'!G1294</f>
        <v>8.8066183820924612E-2</v>
      </c>
      <c r="H1291">
        <f t="shared" si="77"/>
        <v>11.728087303993778</v>
      </c>
      <c r="I1291">
        <f t="shared" si="78"/>
        <v>9.9033506656123791</v>
      </c>
    </row>
    <row r="1292" spans="1:9" x14ac:dyDescent="0.25">
      <c r="A1292">
        <f>'Pivot MRIP 11"'!A1295</f>
        <v>2014</v>
      </c>
      <c r="B1292" t="str">
        <f>'Pivot MRIP 11"'!B1295</f>
        <v>1108720141116010</v>
      </c>
      <c r="C1292">
        <f>'Pivot MRIP 11"'!C1295</f>
        <v>1159.5542751999999</v>
      </c>
      <c r="D1292">
        <f>'Pivot MRIP 11"'!D1295</f>
        <v>1159.5542751999999</v>
      </c>
      <c r="E1292">
        <f>'Pivot MRIP 11"'!E1295</f>
        <v>0.84441310922369939</v>
      </c>
      <c r="F1292">
        <f>'Pivot MRIP 11"'!F1295</f>
        <v>2</v>
      </c>
      <c r="G1292">
        <f>'Pivot MRIP 11"'!G1295</f>
        <v>1.258088340298923E-2</v>
      </c>
      <c r="H1292">
        <f t="shared" si="77"/>
        <v>14.588217135728884</v>
      </c>
      <c r="I1292">
        <f t="shared" si="78"/>
        <v>12.318481789611278</v>
      </c>
    </row>
    <row r="1293" spans="1:9" x14ac:dyDescent="0.25">
      <c r="A1293">
        <f>'Pivot MRIP 11"'!A1296</f>
        <v>2014</v>
      </c>
      <c r="B1293" t="str">
        <f>'Pivot MRIP 11"'!B1296</f>
        <v>1108720141126001</v>
      </c>
      <c r="C1293">
        <f>'Pivot MRIP 11"'!C1296</f>
        <v>127.12447748</v>
      </c>
      <c r="D1293">
        <f>'Pivot MRIP 11"'!D1296</f>
        <v>127.12447748</v>
      </c>
      <c r="E1293">
        <f>'Pivot MRIP 11"'!E1296</f>
        <v>0.84441310922369928</v>
      </c>
      <c r="F1293">
        <f>'Pivot MRIP 11"'!F1296</f>
        <v>3</v>
      </c>
      <c r="G1293">
        <f>'Pivot MRIP 11"'!G1296</f>
        <v>3.7742650208967693E-2</v>
      </c>
      <c r="H1293">
        <f t="shared" si="77"/>
        <v>4.7980146865254305</v>
      </c>
      <c r="I1293">
        <f t="shared" si="78"/>
        <v>4.0515064995499115</v>
      </c>
    </row>
    <row r="1294" spans="1:9" x14ac:dyDescent="0.25">
      <c r="A1294">
        <f>'Pivot MRIP 11"'!A1297</f>
        <v>2014</v>
      </c>
      <c r="B1294" t="str">
        <f>'Pivot MRIP 11"'!B1297</f>
        <v>1108720141213002</v>
      </c>
      <c r="C1294">
        <f>'Pivot MRIP 11"'!C1297</f>
        <v>399.85603548</v>
      </c>
      <c r="D1294">
        <f>'Pivot MRIP 11"'!D1297</f>
        <v>399.85603548</v>
      </c>
      <c r="E1294">
        <f>'Pivot MRIP 11"'!E1297</f>
        <v>0.84441310922369939</v>
      </c>
      <c r="F1294">
        <f>'Pivot MRIP 11"'!F1297</f>
        <v>4</v>
      </c>
      <c r="G1294">
        <f>'Pivot MRIP 11"'!G1297</f>
        <v>0.12580883402989229</v>
      </c>
      <c r="H1294">
        <f t="shared" si="77"/>
        <v>50.305421603554045</v>
      </c>
      <c r="I1294">
        <f t="shared" si="78"/>
        <v>42.478557467066132</v>
      </c>
    </row>
    <row r="1295" spans="1:9" x14ac:dyDescent="0.25">
      <c r="A1295">
        <f>'Pivot MRIP 11"'!A1298</f>
        <v>2014</v>
      </c>
      <c r="B1295" t="str">
        <f>'Pivot MRIP 11"'!B1298</f>
        <v>1109920141011010</v>
      </c>
      <c r="C1295">
        <f>'Pivot MRIP 11"'!C1298</f>
        <v>206.62535315</v>
      </c>
      <c r="D1295">
        <f>'Pivot MRIP 11"'!D1298</f>
        <v>206.62535315</v>
      </c>
      <c r="E1295">
        <f>'Pivot MRIP 11"'!E1298</f>
        <v>0.84441310922369939</v>
      </c>
      <c r="F1295">
        <f>'Pivot MRIP 11"'!F1298</f>
        <v>2</v>
      </c>
      <c r="G1295">
        <f>'Pivot MRIP 11"'!G1298</f>
        <v>2.516176680597846E-2</v>
      </c>
      <c r="H1295">
        <f t="shared" si="77"/>
        <v>5.1990589521632469</v>
      </c>
      <c r="I1295">
        <f t="shared" si="78"/>
        <v>4.3901535348334759</v>
      </c>
    </row>
    <row r="1296" spans="1:9" x14ac:dyDescent="0.25">
      <c r="A1296">
        <f>'Pivot MRIP 11"'!A1299</f>
        <v>2014</v>
      </c>
      <c r="B1296" t="str">
        <f>'Pivot MRIP 11"'!B1299</f>
        <v>1109920141011012</v>
      </c>
      <c r="C1296">
        <f>'Pivot MRIP 11"'!C1299</f>
        <v>402.87313434999999</v>
      </c>
      <c r="D1296">
        <f>'Pivot MRIP 11"'!D1299</f>
        <v>402.87313434999999</v>
      </c>
      <c r="E1296">
        <f>'Pivot MRIP 11"'!E1299</f>
        <v>0.84441310922369939</v>
      </c>
      <c r="F1296">
        <f>'Pivot MRIP 11"'!F1299</f>
        <v>5</v>
      </c>
      <c r="G1296">
        <f>'Pivot MRIP 11"'!G1299</f>
        <v>0.12580883402989229</v>
      </c>
      <c r="H1296">
        <f t="shared" si="77"/>
        <v>50.684999294541647</v>
      </c>
      <c r="I1296">
        <f t="shared" si="78"/>
        <v>42.799077845304922</v>
      </c>
    </row>
    <row r="1297" spans="1:9" x14ac:dyDescent="0.25">
      <c r="A1297">
        <f>'Pivot MRIP 11"'!A1300</f>
        <v>2014</v>
      </c>
      <c r="B1297" t="str">
        <f>'Pivot MRIP 11"'!B1300</f>
        <v>1109920141011014</v>
      </c>
      <c r="C1297">
        <f>'Pivot MRIP 11"'!C1300</f>
        <v>141.20942608999999</v>
      </c>
      <c r="D1297">
        <f>'Pivot MRIP 11"'!D1300</f>
        <v>141.20942608999999</v>
      </c>
      <c r="E1297">
        <f>'Pivot MRIP 11"'!E1300</f>
        <v>0.84441310922369939</v>
      </c>
      <c r="F1297">
        <f>'Pivot MRIP 11"'!F1300</f>
        <v>1</v>
      </c>
      <c r="G1297">
        <f>'Pivot MRIP 11"'!G1300</f>
        <v>1.258088340298923E-2</v>
      </c>
      <c r="H1297">
        <f t="shared" si="77"/>
        <v>1.7765393250413153</v>
      </c>
      <c r="I1297">
        <f t="shared" si="78"/>
        <v>1.5001330951163094</v>
      </c>
    </row>
    <row r="1298" spans="1:9" x14ac:dyDescent="0.25">
      <c r="A1298">
        <f>'Pivot MRIP 11"'!A1301</f>
        <v>2014</v>
      </c>
      <c r="B1298" t="str">
        <f>'Pivot MRIP 11"'!B1301</f>
        <v>1109920141011016</v>
      </c>
      <c r="C1298">
        <f>'Pivot MRIP 11"'!C1301</f>
        <v>141.20942608999999</v>
      </c>
      <c r="D1298">
        <f>'Pivot MRIP 11"'!D1301</f>
        <v>141.20942608999999</v>
      </c>
      <c r="E1298">
        <f>'Pivot MRIP 11"'!E1301</f>
        <v>0.84441310922369939</v>
      </c>
      <c r="F1298">
        <f>'Pivot MRIP 11"'!F1301</f>
        <v>1</v>
      </c>
      <c r="G1298">
        <f>'Pivot MRIP 11"'!G1301</f>
        <v>0.12580883402989229</v>
      </c>
      <c r="H1298">
        <f t="shared" si="77"/>
        <v>17.765393250413151</v>
      </c>
      <c r="I1298">
        <f t="shared" si="78"/>
        <v>15.001330951163093</v>
      </c>
    </row>
    <row r="1299" spans="1:9" x14ac:dyDescent="0.25">
      <c r="A1299">
        <f>'Pivot MRIP 11"'!A1302</f>
        <v>2014</v>
      </c>
      <c r="B1299" t="str">
        <f>'Pivot MRIP 11"'!B1302</f>
        <v>1109920141011019</v>
      </c>
      <c r="C1299">
        <f>'Pivot MRIP 11"'!C1302</f>
        <v>206.62535315</v>
      </c>
      <c r="D1299">
        <f>'Pivot MRIP 11"'!D1302</f>
        <v>206.62535315</v>
      </c>
      <c r="E1299">
        <f>'Pivot MRIP 11"'!E1302</f>
        <v>0.84441310922369928</v>
      </c>
      <c r="F1299">
        <f>'Pivot MRIP 11"'!F1302</f>
        <v>2</v>
      </c>
      <c r="G1299">
        <f>'Pivot MRIP 11"'!G1302</f>
        <v>8.8066183820924612E-2</v>
      </c>
      <c r="H1299">
        <f t="shared" si="77"/>
        <v>18.196706332571363</v>
      </c>
      <c r="I1299">
        <f t="shared" si="78"/>
        <v>15.365537371917164</v>
      </c>
    </row>
    <row r="1300" spans="1:9" x14ac:dyDescent="0.25">
      <c r="A1300">
        <f>'Pivot MRIP 11"'!A1303</f>
        <v>2014</v>
      </c>
      <c r="B1300" t="str">
        <f>'Pivot MRIP 11"'!B1303</f>
        <v>1109920141011020</v>
      </c>
      <c r="C1300">
        <f>'Pivot MRIP 11"'!C1303</f>
        <v>206.62535315</v>
      </c>
      <c r="D1300">
        <f>'Pivot MRIP 11"'!D1303</f>
        <v>206.62535315</v>
      </c>
      <c r="E1300">
        <f>'Pivot MRIP 11"'!E1303</f>
        <v>0.84441310922369928</v>
      </c>
      <c r="F1300">
        <f>'Pivot MRIP 11"'!F1303</f>
        <v>2</v>
      </c>
      <c r="G1300">
        <f>'Pivot MRIP 11"'!G1303</f>
        <v>3.7742650208967693E-2</v>
      </c>
      <c r="H1300">
        <f t="shared" si="77"/>
        <v>7.7985884282448703</v>
      </c>
      <c r="I1300">
        <f t="shared" si="78"/>
        <v>6.5852303022502126</v>
      </c>
    </row>
    <row r="1301" spans="1:9" x14ac:dyDescent="0.25">
      <c r="A1301">
        <f>'Pivot MRIP 11"'!A1304</f>
        <v>2014</v>
      </c>
      <c r="B1301" t="str">
        <f>'Pivot MRIP 11"'!B1304</f>
        <v>1109920141011022</v>
      </c>
      <c r="C1301">
        <f>'Pivot MRIP 11"'!C1304</f>
        <v>206.62535315</v>
      </c>
      <c r="D1301">
        <f>'Pivot MRIP 11"'!D1304</f>
        <v>206.62535315</v>
      </c>
      <c r="E1301">
        <f>'Pivot MRIP 11"'!E1304</f>
        <v>0.84441310922369928</v>
      </c>
      <c r="F1301">
        <f>'Pivot MRIP 11"'!F1304</f>
        <v>2</v>
      </c>
      <c r="G1301">
        <f>'Pivot MRIP 11"'!G1304</f>
        <v>3.7742650208967693E-2</v>
      </c>
      <c r="H1301">
        <f t="shared" si="77"/>
        <v>7.7985884282448703</v>
      </c>
      <c r="I1301">
        <f t="shared" si="78"/>
        <v>6.5852303022502126</v>
      </c>
    </row>
    <row r="1302" spans="1:9" x14ac:dyDescent="0.25">
      <c r="A1302">
        <f>'Pivot MRIP 11"'!A1305</f>
        <v>2014</v>
      </c>
      <c r="B1302" t="str">
        <f>'Pivot MRIP 11"'!B1305</f>
        <v>1511220140316001</v>
      </c>
      <c r="C1302">
        <f>'Pivot MRIP 11"'!C1305</f>
        <v>158.29264886000001</v>
      </c>
      <c r="D1302">
        <f>'Pivot MRIP 11"'!D1305</f>
        <v>158.29264886000001</v>
      </c>
      <c r="E1302">
        <f>'Pivot MRIP 11"'!E1305</f>
        <v>2.0488233841523256</v>
      </c>
      <c r="F1302">
        <f>'Pivot MRIP 11"'!F1305</f>
        <v>8</v>
      </c>
      <c r="G1302">
        <f>'Pivot MRIP 11"'!G1305</f>
        <v>0.65677024730298927</v>
      </c>
      <c r="H1302">
        <f t="shared" si="77"/>
        <v>103.96190213802745</v>
      </c>
      <c r="I1302">
        <f t="shared" si="78"/>
        <v>212.99957616134631</v>
      </c>
    </row>
    <row r="1303" spans="1:9" x14ac:dyDescent="0.25">
      <c r="A1303">
        <f>'Pivot MRIP 11"'!A1306</f>
        <v>2014</v>
      </c>
      <c r="B1303" t="str">
        <f>'Pivot MRIP 11"'!B1306</f>
        <v>1511220140520004</v>
      </c>
      <c r="C1303">
        <f>'Pivot MRIP 11"'!C1306</f>
        <v>308.95011483000002</v>
      </c>
      <c r="D1303">
        <f>'Pivot MRIP 11"'!D1306</f>
        <v>308.95011483000002</v>
      </c>
      <c r="E1303">
        <f>'Pivot MRIP 11"'!E1306</f>
        <v>0.84441310922369939</v>
      </c>
      <c r="F1303">
        <f>'Pivot MRIP 11"'!F1306</f>
        <v>2</v>
      </c>
      <c r="G1303">
        <f>'Pivot MRIP 11"'!G1306</f>
        <v>1.258088340298923E-2</v>
      </c>
      <c r="H1303">
        <f t="shared" si="77"/>
        <v>3.8868653720163637</v>
      </c>
      <c r="I1303">
        <f t="shared" si="78"/>
        <v>3.2821200739182688</v>
      </c>
    </row>
    <row r="1304" spans="1:9" x14ac:dyDescent="0.25">
      <c r="A1304">
        <f>'Pivot MRIP 11"'!A1307</f>
        <v>2014</v>
      </c>
      <c r="B1304" t="str">
        <f>'Pivot MRIP 11"'!B1307</f>
        <v>1511220140523003</v>
      </c>
      <c r="C1304">
        <f>'Pivot MRIP 11"'!C1307</f>
        <v>408.38699086000003</v>
      </c>
      <c r="D1304">
        <f>'Pivot MRIP 11"'!D1307</f>
        <v>408.38699086000003</v>
      </c>
      <c r="E1304">
        <f>'Pivot MRIP 11"'!E1307</f>
        <v>0.84441310922369939</v>
      </c>
      <c r="F1304">
        <f>'Pivot MRIP 11"'!F1307</f>
        <v>1</v>
      </c>
      <c r="G1304">
        <f>'Pivot MRIP 11"'!G1307</f>
        <v>5.0323533611956919E-2</v>
      </c>
      <c r="H1304">
        <f t="shared" si="77"/>
        <v>20.551476461229154</v>
      </c>
      <c r="I1304">
        <f t="shared" si="78"/>
        <v>17.35393613776418</v>
      </c>
    </row>
    <row r="1305" spans="1:9" x14ac:dyDescent="0.25">
      <c r="A1305">
        <f>'Pivot MRIP 11"'!A1308</f>
        <v>2014</v>
      </c>
      <c r="B1305" t="str">
        <f>'Pivot MRIP 11"'!B1308</f>
        <v>1511220140531016</v>
      </c>
      <c r="C1305">
        <f>'Pivot MRIP 11"'!C1308</f>
        <v>206.74177940000001</v>
      </c>
      <c r="D1305">
        <f>'Pivot MRIP 11"'!D1308</f>
        <v>206.74177940000001</v>
      </c>
      <c r="E1305">
        <f>'Pivot MRIP 11"'!E1308</f>
        <v>0.95503500153969456</v>
      </c>
      <c r="F1305">
        <f>'Pivot MRIP 11"'!F1308</f>
        <v>18</v>
      </c>
      <c r="G1305">
        <f>'Pivot MRIP 11"'!G1308</f>
        <v>5.4199334486483846</v>
      </c>
      <c r="H1305">
        <f t="shared" si="77"/>
        <v>1120.5266854031456</v>
      </c>
      <c r="I1305">
        <f t="shared" si="78"/>
        <v>1070.1422047192621</v>
      </c>
    </row>
    <row r="1306" spans="1:9" x14ac:dyDescent="0.25">
      <c r="A1306">
        <f>'Pivot MRIP 11"'!A1309</f>
        <v>2014</v>
      </c>
      <c r="B1306" t="str">
        <f>'Pivot MRIP 11"'!B1309</f>
        <v>1511220140607008</v>
      </c>
      <c r="C1306">
        <f>'Pivot MRIP 11"'!C1309</f>
        <v>648.98420081999996</v>
      </c>
      <c r="D1306">
        <f>'Pivot MRIP 11"'!D1309</f>
        <v>648.98420081999996</v>
      </c>
      <c r="E1306">
        <f>'Pivot MRIP 11"'!E1309</f>
        <v>0.61729433411321821</v>
      </c>
      <c r="F1306">
        <f>'Pivot MRIP 11"'!F1309</f>
        <v>2</v>
      </c>
      <c r="G1306">
        <f>'Pivot MRIP 11"'!G1309</f>
        <v>1.9865843443</v>
      </c>
      <c r="H1306">
        <f t="shared" si="77"/>
        <v>1289.261853047059</v>
      </c>
      <c r="I1306">
        <f t="shared" si="78"/>
        <v>795.85403707425814</v>
      </c>
    </row>
    <row r="1307" spans="1:9" x14ac:dyDescent="0.25">
      <c r="A1307">
        <f>'Pivot MRIP 11"'!A1310</f>
        <v>2014</v>
      </c>
      <c r="B1307" t="str">
        <f>'Pivot MRIP 11"'!B1310</f>
        <v>1511220140607010</v>
      </c>
      <c r="C1307">
        <f>'Pivot MRIP 11"'!C1310</f>
        <v>648.98420081999996</v>
      </c>
      <c r="D1307">
        <f>'Pivot MRIP 11"'!D1310</f>
        <v>648.98420081999996</v>
      </c>
      <c r="E1307">
        <f>'Pivot MRIP 11"'!E1310</f>
        <v>0.84441310922369928</v>
      </c>
      <c r="F1307">
        <f>'Pivot MRIP 11"'!F1310</f>
        <v>4</v>
      </c>
      <c r="G1307">
        <f>'Pivot MRIP 11"'!G1310</f>
        <v>0.15097060083587077</v>
      </c>
      <c r="H1307">
        <f t="shared" si="77"/>
        <v>97.977534730782807</v>
      </c>
      <c r="I1307">
        <f t="shared" si="78"/>
        <v>82.733514736093298</v>
      </c>
    </row>
    <row r="1308" spans="1:9" x14ac:dyDescent="0.25">
      <c r="A1308">
        <f>'Pivot MRIP 11"'!A1311</f>
        <v>2014</v>
      </c>
      <c r="B1308" t="str">
        <f>'Pivot MRIP 11"'!B1311</f>
        <v>1511220140607017</v>
      </c>
      <c r="C1308">
        <f>'Pivot MRIP 11"'!C1311</f>
        <v>648.98420081999996</v>
      </c>
      <c r="D1308">
        <f>'Pivot MRIP 11"'!D1311</f>
        <v>648.98420081999996</v>
      </c>
      <c r="E1308">
        <f>'Pivot MRIP 11"'!E1311</f>
        <v>0.84441310922369939</v>
      </c>
      <c r="F1308">
        <f>'Pivot MRIP 11"'!F1311</f>
        <v>4</v>
      </c>
      <c r="G1308">
        <f>'Pivot MRIP 11"'!G1311</f>
        <v>2.516176680597846E-2</v>
      </c>
      <c r="H1308">
        <f t="shared" si="77"/>
        <v>16.329589121797135</v>
      </c>
      <c r="I1308">
        <f t="shared" si="78"/>
        <v>13.788919122682216</v>
      </c>
    </row>
    <row r="1309" spans="1:9" x14ac:dyDescent="0.25">
      <c r="A1309">
        <f>'Pivot MRIP 11"'!A1312</f>
        <v>2014</v>
      </c>
      <c r="B1309" t="str">
        <f>'Pivot MRIP 11"'!B1312</f>
        <v>1511220140607021</v>
      </c>
      <c r="C1309">
        <f>'Pivot MRIP 11"'!C1312</f>
        <v>1276.0080780000001</v>
      </c>
      <c r="D1309">
        <f>'Pivot MRIP 11"'!D1312</f>
        <v>1276.0080780000001</v>
      </c>
      <c r="E1309">
        <f>'Pivot MRIP 11"'!E1312</f>
        <v>0.84441310922369939</v>
      </c>
      <c r="F1309">
        <f>'Pivot MRIP 11"'!F1312</f>
        <v>2</v>
      </c>
      <c r="G1309">
        <f>'Pivot MRIP 11"'!G1312</f>
        <v>5.0323533611956919E-2</v>
      </c>
      <c r="H1309">
        <f t="shared" si="77"/>
        <v>64.213235402361548</v>
      </c>
      <c r="I1309">
        <f t="shared" si="78"/>
        <v>54.222497759421444</v>
      </c>
    </row>
    <row r="1310" spans="1:9" x14ac:dyDescent="0.25">
      <c r="A1310">
        <f>'Pivot MRIP 11"'!A1313</f>
        <v>2014</v>
      </c>
      <c r="B1310" t="str">
        <f>'Pivot MRIP 11"'!B1313</f>
        <v>1511220140607036</v>
      </c>
      <c r="C1310">
        <f>'Pivot MRIP 11"'!C1313</f>
        <v>648.98420081999996</v>
      </c>
      <c r="D1310">
        <f>'Pivot MRIP 11"'!D1313</f>
        <v>648.98420081999996</v>
      </c>
      <c r="E1310">
        <f>'Pivot MRIP 11"'!E1313</f>
        <v>0.84441310922369939</v>
      </c>
      <c r="F1310">
        <f>'Pivot MRIP 11"'!F1313</f>
        <v>3</v>
      </c>
      <c r="G1310">
        <f>'Pivot MRIP 11"'!G1313</f>
        <v>2.516176680597846E-2</v>
      </c>
      <c r="H1310">
        <f t="shared" si="77"/>
        <v>16.329589121797135</v>
      </c>
      <c r="I1310">
        <f t="shared" si="78"/>
        <v>13.788919122682216</v>
      </c>
    </row>
    <row r="1311" spans="1:9" x14ac:dyDescent="0.25">
      <c r="A1311">
        <f>'Pivot MRIP 11"'!A1314</f>
        <v>2014</v>
      </c>
      <c r="B1311" t="str">
        <f>'Pivot MRIP 11"'!B1314</f>
        <v>1511220140607039</v>
      </c>
      <c r="C1311">
        <f>'Pivot MRIP 11"'!C1314</f>
        <v>648.98420081999996</v>
      </c>
      <c r="D1311">
        <f>'Pivot MRIP 11"'!D1314</f>
        <v>648.98420081999996</v>
      </c>
      <c r="E1311">
        <f>'Pivot MRIP 11"'!E1314</f>
        <v>0.84441310922369928</v>
      </c>
      <c r="F1311">
        <f>'Pivot MRIP 11"'!F1314</f>
        <v>2</v>
      </c>
      <c r="G1311">
        <f>'Pivot MRIP 11"'!G1314</f>
        <v>3.7742650208967693E-2</v>
      </c>
      <c r="H1311">
        <f t="shared" si="77"/>
        <v>24.494383682695702</v>
      </c>
      <c r="I1311">
        <f t="shared" si="78"/>
        <v>20.683378684023324</v>
      </c>
    </row>
    <row r="1312" spans="1:9" x14ac:dyDescent="0.25">
      <c r="A1312">
        <f>'Pivot MRIP 11"'!A1315</f>
        <v>2014</v>
      </c>
      <c r="B1312" t="str">
        <f>'Pivot MRIP 11"'!B1315</f>
        <v>1511220140607044</v>
      </c>
      <c r="C1312">
        <f>'Pivot MRIP 11"'!C1315</f>
        <v>648.98420081999996</v>
      </c>
      <c r="D1312">
        <f>'Pivot MRIP 11"'!D1315</f>
        <v>648.98420081999996</v>
      </c>
      <c r="E1312">
        <f>'Pivot MRIP 11"'!E1315</f>
        <v>0.84441310922369939</v>
      </c>
      <c r="F1312">
        <f>'Pivot MRIP 11"'!F1315</f>
        <v>16</v>
      </c>
      <c r="G1312">
        <f>'Pivot MRIP 11"'!G1315</f>
        <v>5.0323533611956919E-2</v>
      </c>
      <c r="H1312">
        <f t="shared" si="77"/>
        <v>32.659178243594269</v>
      </c>
      <c r="I1312">
        <f t="shared" si="78"/>
        <v>27.577838245364433</v>
      </c>
    </row>
    <row r="1313" spans="1:9" x14ac:dyDescent="0.25">
      <c r="A1313">
        <f>'Pivot MRIP 11"'!A1316</f>
        <v>2014</v>
      </c>
      <c r="B1313" t="str">
        <f>'Pivot MRIP 11"'!B1316</f>
        <v>1511220140618012</v>
      </c>
      <c r="C1313">
        <f>'Pivot MRIP 11"'!C1316</f>
        <v>109.33856199</v>
      </c>
      <c r="D1313">
        <f>'Pivot MRIP 11"'!D1316</f>
        <v>109.33856199</v>
      </c>
      <c r="E1313">
        <f>'Pivot MRIP 11"'!E1316</f>
        <v>0.84441310922369939</v>
      </c>
      <c r="F1313">
        <f>'Pivot MRIP 11"'!F1316</f>
        <v>8</v>
      </c>
      <c r="G1313">
        <f>'Pivot MRIP 11"'!G1316</f>
        <v>2.516176680597846E-2</v>
      </c>
      <c r="H1313">
        <f t="shared" si="77"/>
        <v>2.7511513996934003</v>
      </c>
      <c r="I1313">
        <f t="shared" si="78"/>
        <v>2.3231083073602368</v>
      </c>
    </row>
    <row r="1314" spans="1:9" x14ac:dyDescent="0.25">
      <c r="A1314">
        <f>'Pivot MRIP 11"'!A1317</f>
        <v>2014</v>
      </c>
      <c r="B1314" t="str">
        <f>'Pivot MRIP 11"'!B1317</f>
        <v>1511220140628001</v>
      </c>
      <c r="C1314">
        <f>'Pivot MRIP 11"'!C1317</f>
        <v>243.24572954000001</v>
      </c>
      <c r="D1314">
        <f>'Pivot MRIP 11"'!D1317</f>
        <v>243.24572954000001</v>
      </c>
      <c r="E1314">
        <f>'Pivot MRIP 11"'!E1317</f>
        <v>1.5432358352492468</v>
      </c>
      <c r="F1314">
        <f>'Pivot MRIP 11"'!F1317</f>
        <v>5</v>
      </c>
      <c r="G1314">
        <f>'Pivot MRIP 11"'!G1317</f>
        <v>0.98210338860000002</v>
      </c>
      <c r="H1314">
        <f t="shared" si="77"/>
        <v>238.89245524371313</v>
      </c>
      <c r="I1314">
        <f t="shared" si="78"/>
        <v>368.66739770277496</v>
      </c>
    </row>
    <row r="1315" spans="1:9" x14ac:dyDescent="0.25">
      <c r="A1315">
        <f>'Pivot MRIP 11"'!A1318</f>
        <v>2014</v>
      </c>
      <c r="B1315" t="str">
        <f>'Pivot MRIP 11"'!B1318</f>
        <v>1511220140629001</v>
      </c>
      <c r="C1315">
        <f>'Pivot MRIP 11"'!C1318</f>
        <v>122.98817885</v>
      </c>
      <c r="D1315">
        <f>'Pivot MRIP 11"'!D1318</f>
        <v>122.98817885</v>
      </c>
      <c r="E1315">
        <f>'Pivot MRIP 11"'!E1318</f>
        <v>0.84441310922369928</v>
      </c>
      <c r="F1315">
        <f>'Pivot MRIP 11"'!F1318</f>
        <v>16</v>
      </c>
      <c r="G1315">
        <f>'Pivot MRIP 11"'!G1318</f>
        <v>7.5485300417935386E-2</v>
      </c>
      <c r="H1315">
        <f t="shared" si="77"/>
        <v>9.2837996283470172</v>
      </c>
      <c r="I1315">
        <f t="shared" si="78"/>
        <v>7.8393621095823285</v>
      </c>
    </row>
    <row r="1316" spans="1:9" x14ac:dyDescent="0.25">
      <c r="A1316">
        <f>'Pivot MRIP 11"'!A1319</f>
        <v>2014</v>
      </c>
      <c r="B1316" t="str">
        <f>'Pivot MRIP 11"'!B1319</f>
        <v>1511220140629005</v>
      </c>
      <c r="C1316">
        <f>'Pivot MRIP 11"'!C1319</f>
        <v>122.98817885</v>
      </c>
      <c r="D1316">
        <f>'Pivot MRIP 11"'!D1319</f>
        <v>122.98817885</v>
      </c>
      <c r="E1316">
        <f>'Pivot MRIP 11"'!E1319</f>
        <v>0.84441310922369928</v>
      </c>
      <c r="F1316">
        <f>'Pivot MRIP 11"'!F1319</f>
        <v>9</v>
      </c>
      <c r="G1316">
        <f>'Pivot MRIP 11"'!G1319</f>
        <v>0.15097060083587077</v>
      </c>
      <c r="H1316">
        <f t="shared" si="77"/>
        <v>18.567599256694034</v>
      </c>
      <c r="I1316">
        <f t="shared" si="78"/>
        <v>15.678724219164657</v>
      </c>
    </row>
    <row r="1317" spans="1:9" x14ac:dyDescent="0.25">
      <c r="A1317">
        <f>'Pivot MRIP 11"'!A1320</f>
        <v>2014</v>
      </c>
      <c r="B1317" t="str">
        <f>'Pivot MRIP 11"'!B1320</f>
        <v>1511220140629008</v>
      </c>
      <c r="C1317">
        <f>'Pivot MRIP 11"'!C1320</f>
        <v>302.45967400000001</v>
      </c>
      <c r="D1317">
        <f>'Pivot MRIP 11"'!D1320</f>
        <v>302.45967400000001</v>
      </c>
      <c r="E1317">
        <f>'Pivot MRIP 11"'!E1320</f>
        <v>0.84441310922369939</v>
      </c>
      <c r="F1317">
        <f>'Pivot MRIP 11"'!F1320</f>
        <v>9</v>
      </c>
      <c r="G1317">
        <f>'Pivot MRIP 11"'!G1320</f>
        <v>0.10064706722391384</v>
      </c>
      <c r="H1317">
        <f t="shared" si="77"/>
        <v>30.441679141601064</v>
      </c>
      <c r="I1317">
        <f t="shared" si="78"/>
        <v>25.705352933949591</v>
      </c>
    </row>
    <row r="1318" spans="1:9" x14ac:dyDescent="0.25">
      <c r="A1318">
        <f>'Pivot MRIP 11"'!A1321</f>
        <v>2014</v>
      </c>
      <c r="B1318" t="str">
        <f>'Pivot MRIP 11"'!B1321</f>
        <v>1511220140715005</v>
      </c>
      <c r="C1318">
        <f>'Pivot MRIP 11"'!C1321</f>
        <v>294.66563643000001</v>
      </c>
      <c r="D1318">
        <f>'Pivot MRIP 11"'!D1321</f>
        <v>294.66563643000001</v>
      </c>
      <c r="E1318">
        <f>'Pivot MRIP 11"'!E1321</f>
        <v>1.1186081768503986</v>
      </c>
      <c r="F1318">
        <f>'Pivot MRIP 11"'!F1321</f>
        <v>16</v>
      </c>
      <c r="G1318">
        <f>'Pivot MRIP 11"'!G1321</f>
        <v>3.0629044170149462</v>
      </c>
      <c r="H1318">
        <f t="shared" si="77"/>
        <v>902.5326793639673</v>
      </c>
      <c r="I1318">
        <f t="shared" si="78"/>
        <v>1009.5804350112328</v>
      </c>
    </row>
    <row r="1319" spans="1:9" x14ac:dyDescent="0.25">
      <c r="A1319">
        <f>'Pivot MRIP 11"'!A1322</f>
        <v>2014</v>
      </c>
      <c r="B1319" t="str">
        <f>'Pivot MRIP 11"'!B1322</f>
        <v>1511220140718006</v>
      </c>
      <c r="C1319">
        <f>'Pivot MRIP 11"'!C1322</f>
        <v>323.39365959999998</v>
      </c>
      <c r="D1319">
        <f>'Pivot MRIP 11"'!D1322</f>
        <v>323.39365959999998</v>
      </c>
      <c r="E1319">
        <f>'Pivot MRIP 11"'!E1322</f>
        <v>2.1470841433718615</v>
      </c>
      <c r="F1319">
        <f>'Pivot MRIP 11"'!F1322</f>
        <v>8</v>
      </c>
      <c r="G1319">
        <f>'Pivot MRIP 11"'!G1322</f>
        <v>3.4117660811149464</v>
      </c>
      <c r="H1319">
        <f t="shared" si="77"/>
        <v>1103.343518670913</v>
      </c>
      <c r="I1319">
        <f t="shared" si="78"/>
        <v>2368.9713736304325</v>
      </c>
    </row>
    <row r="1320" spans="1:9" x14ac:dyDescent="0.25">
      <c r="A1320">
        <f>'Pivot MRIP 11"'!A1323</f>
        <v>2014</v>
      </c>
      <c r="B1320" t="str">
        <f>'Pivot MRIP 11"'!B1323</f>
        <v>1511220140718013</v>
      </c>
      <c r="C1320">
        <f>'Pivot MRIP 11"'!C1323</f>
        <v>43.918667927999998</v>
      </c>
      <c r="D1320">
        <f>'Pivot MRIP 11"'!D1323</f>
        <v>43.918667927999998</v>
      </c>
      <c r="E1320">
        <f>'Pivot MRIP 11"'!E1323</f>
        <v>1.3412924031327953</v>
      </c>
      <c r="F1320">
        <f>'Pivot MRIP 11"'!F1323</f>
        <v>25</v>
      </c>
      <c r="G1320">
        <f>'Pivot MRIP 11"'!G1323</f>
        <v>25</v>
      </c>
      <c r="H1320">
        <f t="shared" si="77"/>
        <v>1097.9666981999999</v>
      </c>
      <c r="I1320">
        <f t="shared" si="78"/>
        <v>1472.6943911884584</v>
      </c>
    </row>
    <row r="1321" spans="1:9" x14ac:dyDescent="0.25">
      <c r="A1321">
        <f>'Pivot MRIP 11"'!A1324</f>
        <v>2014</v>
      </c>
      <c r="B1321" t="str">
        <f>'Pivot MRIP 11"'!B1324</f>
        <v>1511220140718027</v>
      </c>
      <c r="C1321">
        <f>'Pivot MRIP 11"'!C1324</f>
        <v>182.04571479000001</v>
      </c>
      <c r="D1321">
        <f>'Pivot MRIP 11"'!D1324</f>
        <v>182.04571479000001</v>
      </c>
      <c r="E1321">
        <f>'Pivot MRIP 11"'!E1324</f>
        <v>0.84441310922369928</v>
      </c>
      <c r="F1321">
        <f>'Pivot MRIP 11"'!F1324</f>
        <v>4</v>
      </c>
      <c r="G1321">
        <f>'Pivot MRIP 11"'!G1324</f>
        <v>0.15097060083587077</v>
      </c>
      <c r="H1321">
        <f t="shared" si="77"/>
        <v>27.483550941441866</v>
      </c>
      <c r="I1321">
        <f t="shared" si="78"/>
        <v>23.207470702970852</v>
      </c>
    </row>
    <row r="1322" spans="1:9" x14ac:dyDescent="0.25">
      <c r="A1322">
        <f>'Pivot MRIP 11"'!A1325</f>
        <v>2014</v>
      </c>
      <c r="B1322" t="str">
        <f>'Pivot MRIP 11"'!B1325</f>
        <v>1511220140718032</v>
      </c>
      <c r="C1322">
        <f>'Pivot MRIP 11"'!C1325</f>
        <v>182.04571479000001</v>
      </c>
      <c r="D1322">
        <f>'Pivot MRIP 11"'!D1325</f>
        <v>182.04571479000001</v>
      </c>
      <c r="E1322">
        <f>'Pivot MRIP 11"'!E1325</f>
        <v>0.84441310922369939</v>
      </c>
      <c r="F1322">
        <f>'Pivot MRIP 11"'!F1325</f>
        <v>14</v>
      </c>
      <c r="G1322">
        <f>'Pivot MRIP 11"'!G1325</f>
        <v>2.516176680597846E-2</v>
      </c>
      <c r="H1322">
        <f t="shared" si="77"/>
        <v>4.580591823573644</v>
      </c>
      <c r="I1322">
        <f t="shared" si="78"/>
        <v>3.8679117838284758</v>
      </c>
    </row>
    <row r="1323" spans="1:9" x14ac:dyDescent="0.25">
      <c r="A1323">
        <f>'Pivot MRIP 11"'!A1326</f>
        <v>2014</v>
      </c>
      <c r="B1323" t="str">
        <f>'Pivot MRIP 11"'!B1326</f>
        <v>1511220140720001</v>
      </c>
      <c r="C1323">
        <f>'Pivot MRIP 11"'!C1326</f>
        <v>32.140824369000001</v>
      </c>
      <c r="D1323">
        <f>'Pivot MRIP 11"'!D1326</f>
        <v>32.140824369000001</v>
      </c>
      <c r="E1323">
        <f>'Pivot MRIP 11"'!E1326</f>
        <v>0.84441310922369939</v>
      </c>
      <c r="F1323">
        <f>'Pivot MRIP 11"'!F1326</f>
        <v>24</v>
      </c>
      <c r="G1323">
        <f>'Pivot MRIP 11"'!G1326</f>
        <v>5.0323533611956919E-2</v>
      </c>
      <c r="H1323">
        <f t="shared" si="77"/>
        <v>1.6174398554493756</v>
      </c>
      <c r="I1323">
        <f t="shared" si="78"/>
        <v>1.3657874173223381</v>
      </c>
    </row>
    <row r="1324" spans="1:9" x14ac:dyDescent="0.25">
      <c r="A1324">
        <f>'Pivot MRIP 11"'!A1327</f>
        <v>2014</v>
      </c>
      <c r="B1324" t="str">
        <f>'Pivot MRIP 11"'!B1327</f>
        <v>1511220140720007</v>
      </c>
      <c r="C1324">
        <f>'Pivot MRIP 11"'!C1327</f>
        <v>32.140824369000001</v>
      </c>
      <c r="D1324">
        <f>'Pivot MRIP 11"'!D1327</f>
        <v>32.140824369000001</v>
      </c>
      <c r="E1324">
        <f>'Pivot MRIP 11"'!E1327</f>
        <v>0.84441310922369939</v>
      </c>
      <c r="F1324">
        <f>'Pivot MRIP 11"'!F1327</f>
        <v>25</v>
      </c>
      <c r="G1324">
        <f>'Pivot MRIP 11"'!G1327</f>
        <v>0.12580883402989229</v>
      </c>
      <c r="H1324">
        <f t="shared" si="77"/>
        <v>4.043599638623439</v>
      </c>
      <c r="I1324">
        <f t="shared" si="78"/>
        <v>3.4144685433058455</v>
      </c>
    </row>
    <row r="1325" spans="1:9" x14ac:dyDescent="0.25">
      <c r="A1325">
        <f>'Pivot MRIP 11"'!A1328</f>
        <v>2014</v>
      </c>
      <c r="B1325" t="str">
        <f>'Pivot MRIP 11"'!B1328</f>
        <v>1511220140810003</v>
      </c>
      <c r="C1325">
        <f>'Pivot MRIP 11"'!C1328</f>
        <v>1656.9012869999999</v>
      </c>
      <c r="D1325">
        <f>'Pivot MRIP 11"'!D1328</f>
        <v>1656.9012869999999</v>
      </c>
      <c r="E1325">
        <f>'Pivot MRIP 11"'!E1328</f>
        <v>0.59524810778060633</v>
      </c>
      <c r="F1325">
        <f>'Pivot MRIP 11"'!F1328</f>
        <v>2</v>
      </c>
      <c r="G1325">
        <f>'Pivot MRIP 11"'!G1328</f>
        <v>1.0226969164999999</v>
      </c>
      <c r="H1325">
        <f t="shared" si="77"/>
        <v>1694.5078371597813</v>
      </c>
      <c r="I1325">
        <f t="shared" si="78"/>
        <v>1008.6525836887675</v>
      </c>
    </row>
    <row r="1326" spans="1:9" x14ac:dyDescent="0.25">
      <c r="A1326">
        <f>'Pivot MRIP 11"'!A1329</f>
        <v>2014</v>
      </c>
      <c r="B1326" t="str">
        <f>'Pivot MRIP 11"'!B1329</f>
        <v>1511220140810019</v>
      </c>
      <c r="C1326">
        <f>'Pivot MRIP 11"'!C1329</f>
        <v>848.79952847000004</v>
      </c>
      <c r="D1326">
        <f>'Pivot MRIP 11"'!D1329</f>
        <v>848.79952847000004</v>
      </c>
      <c r="E1326">
        <f>'Pivot MRIP 11"'!E1329</f>
        <v>0.84441310922369939</v>
      </c>
      <c r="F1326">
        <f>'Pivot MRIP 11"'!F1329</f>
        <v>9</v>
      </c>
      <c r="G1326">
        <f>'Pivot MRIP 11"'!G1329</f>
        <v>0.10064706722391384</v>
      </c>
      <c r="H1326">
        <f t="shared" si="77"/>
        <v>85.429183201546465</v>
      </c>
      <c r="I1326">
        <f t="shared" si="78"/>
        <v>72.137522205658883</v>
      </c>
    </row>
    <row r="1327" spans="1:9" x14ac:dyDescent="0.25">
      <c r="A1327">
        <f>'Pivot MRIP 11"'!A1330</f>
        <v>2014</v>
      </c>
      <c r="B1327" t="str">
        <f>'Pivot MRIP 11"'!B1330</f>
        <v>1511220140810033</v>
      </c>
      <c r="C1327">
        <f>'Pivot MRIP 11"'!C1330</f>
        <v>848.79952847000004</v>
      </c>
      <c r="D1327">
        <f>'Pivot MRIP 11"'!D1330</f>
        <v>848.79952847000004</v>
      </c>
      <c r="E1327">
        <f>'Pivot MRIP 11"'!E1330</f>
        <v>0.84441310922369939</v>
      </c>
      <c r="F1327">
        <f>'Pivot MRIP 11"'!F1330</f>
        <v>2</v>
      </c>
      <c r="G1327">
        <f>'Pivot MRIP 11"'!G1330</f>
        <v>1.258088340298923E-2</v>
      </c>
      <c r="H1327">
        <f t="shared" si="77"/>
        <v>10.678647900193308</v>
      </c>
      <c r="I1327">
        <f t="shared" si="78"/>
        <v>9.0171902757073603</v>
      </c>
    </row>
    <row r="1328" spans="1:9" x14ac:dyDescent="0.25">
      <c r="A1328">
        <f>'Pivot MRIP 11"'!A1331</f>
        <v>2014</v>
      </c>
      <c r="B1328" t="str">
        <f>'Pivot MRIP 11"'!B1331</f>
        <v>1511220140811002</v>
      </c>
      <c r="C1328">
        <f>'Pivot MRIP 11"'!C1331</f>
        <v>105.21931149</v>
      </c>
      <c r="D1328">
        <f>'Pivot MRIP 11"'!D1331</f>
        <v>105.21931149</v>
      </c>
      <c r="E1328">
        <f>'Pivot MRIP 11"'!E1331</f>
        <v>0.84441310922369939</v>
      </c>
      <c r="F1328">
        <f>'Pivot MRIP 11"'!F1331</f>
        <v>25</v>
      </c>
      <c r="G1328">
        <f>'Pivot MRIP 11"'!G1331</f>
        <v>0.25161766805978458</v>
      </c>
      <c r="H1328">
        <f t="shared" si="77"/>
        <v>26.475037791969896</v>
      </c>
      <c r="I1328">
        <f t="shared" si="78"/>
        <v>22.355868978732246</v>
      </c>
    </row>
    <row r="1329" spans="1:9" x14ac:dyDescent="0.25">
      <c r="A1329">
        <f>'Pivot MRIP 11"'!A1332</f>
        <v>2014</v>
      </c>
      <c r="B1329" t="str">
        <f>'Pivot MRIP 11"'!B1332</f>
        <v>1511220140823006</v>
      </c>
      <c r="C1329">
        <f>'Pivot MRIP 11"'!C1332</f>
        <v>1641.5287224000001</v>
      </c>
      <c r="D1329">
        <f>'Pivot MRIP 11"'!D1332</f>
        <v>1641.5287224000001</v>
      </c>
      <c r="E1329">
        <f>'Pivot MRIP 11"'!E1332</f>
        <v>0.84441310922369939</v>
      </c>
      <c r="F1329">
        <f>'Pivot MRIP 11"'!F1332</f>
        <v>1</v>
      </c>
      <c r="G1329">
        <f>'Pivot MRIP 11"'!G1332</f>
        <v>5.0323533611956919E-2</v>
      </c>
      <c r="H1329">
        <f t="shared" si="77"/>
        <v>82.607525836689106</v>
      </c>
      <c r="I1329">
        <f t="shared" si="78"/>
        <v>69.754877737035727</v>
      </c>
    </row>
    <row r="1330" spans="1:9" x14ac:dyDescent="0.25">
      <c r="A1330">
        <f>'Pivot MRIP 11"'!A1333</f>
        <v>2014</v>
      </c>
      <c r="B1330" t="str">
        <f>'Pivot MRIP 11"'!B1333</f>
        <v>1511220140823007</v>
      </c>
      <c r="C1330">
        <f>'Pivot MRIP 11"'!C1333</f>
        <v>1641.5287224000001</v>
      </c>
      <c r="D1330">
        <f>'Pivot MRIP 11"'!D1333</f>
        <v>1641.5287224000001</v>
      </c>
      <c r="E1330">
        <f>'Pivot MRIP 11"'!E1333</f>
        <v>0.84441310922369928</v>
      </c>
      <c r="F1330">
        <f>'Pivot MRIP 11"'!F1333</f>
        <v>1</v>
      </c>
      <c r="G1330">
        <f>'Pivot MRIP 11"'!G1333</f>
        <v>3.7742650208967693E-2</v>
      </c>
      <c r="H1330">
        <f t="shared" si="77"/>
        <v>61.955644377516833</v>
      </c>
      <c r="I1330">
        <f t="shared" si="78"/>
        <v>52.316158302776792</v>
      </c>
    </row>
    <row r="1331" spans="1:9" x14ac:dyDescent="0.25">
      <c r="A1331">
        <f>'Pivot MRIP 11"'!A1334</f>
        <v>2014</v>
      </c>
      <c r="B1331" t="str">
        <f>'Pivot MRIP 11"'!B1334</f>
        <v>1511220140823008</v>
      </c>
      <c r="C1331">
        <f>'Pivot MRIP 11"'!C1334</f>
        <v>1641.5287224000001</v>
      </c>
      <c r="D1331">
        <f>'Pivot MRIP 11"'!D1334</f>
        <v>1641.5287224000001</v>
      </c>
      <c r="E1331">
        <f>'Pivot MRIP 11"'!E1334</f>
        <v>0.84441310922369939</v>
      </c>
      <c r="F1331">
        <f>'Pivot MRIP 11"'!F1334</f>
        <v>1</v>
      </c>
      <c r="G1331">
        <f>'Pivot MRIP 11"'!G1334</f>
        <v>5.0323533611956919E-2</v>
      </c>
      <c r="H1331">
        <f t="shared" si="77"/>
        <v>82.607525836689106</v>
      </c>
      <c r="I1331">
        <f t="shared" si="78"/>
        <v>69.754877737035727</v>
      </c>
    </row>
    <row r="1332" spans="1:9" x14ac:dyDescent="0.25">
      <c r="A1332">
        <f>'Pivot MRIP 11"'!A1335</f>
        <v>2014</v>
      </c>
      <c r="B1332" t="str">
        <f>'Pivot MRIP 11"'!B1335</f>
        <v>1511220140823009</v>
      </c>
      <c r="C1332">
        <f>'Pivot MRIP 11"'!C1335</f>
        <v>1641.5287224000001</v>
      </c>
      <c r="D1332">
        <f>'Pivot MRIP 11"'!D1335</f>
        <v>1641.5287224000001</v>
      </c>
      <c r="E1332">
        <f>'Pivot MRIP 11"'!E1335</f>
        <v>0.84441310922369928</v>
      </c>
      <c r="F1332">
        <f>'Pivot MRIP 11"'!F1335</f>
        <v>1</v>
      </c>
      <c r="G1332">
        <f>'Pivot MRIP 11"'!G1335</f>
        <v>3.7742650208967693E-2</v>
      </c>
      <c r="H1332">
        <f t="shared" si="77"/>
        <v>61.955644377516833</v>
      </c>
      <c r="I1332">
        <f t="shared" si="78"/>
        <v>52.316158302776792</v>
      </c>
    </row>
    <row r="1333" spans="1:9" x14ac:dyDescent="0.25">
      <c r="A1333">
        <f>'Pivot MRIP 11"'!A1336</f>
        <v>2014</v>
      </c>
      <c r="B1333" t="str">
        <f>'Pivot MRIP 11"'!B1336</f>
        <v>1511220140919010</v>
      </c>
      <c r="C1333">
        <f>'Pivot MRIP 11"'!C1336</f>
        <v>1034.5025376999999</v>
      </c>
      <c r="D1333">
        <f>'Pivot MRIP 11"'!D1336</f>
        <v>1034.5025376999999</v>
      </c>
      <c r="E1333">
        <f>'Pivot MRIP 11"'!E1336</f>
        <v>0.84441310922369939</v>
      </c>
      <c r="F1333">
        <f>'Pivot MRIP 11"'!F1336</f>
        <v>4</v>
      </c>
      <c r="G1333">
        <f>'Pivot MRIP 11"'!G1336</f>
        <v>2.516176680597846E-2</v>
      </c>
      <c r="H1333">
        <f t="shared" si="77"/>
        <v>26.029911613800337</v>
      </c>
      <c r="I1333">
        <f t="shared" si="78"/>
        <v>21.979998598627226</v>
      </c>
    </row>
    <row r="1334" spans="1:9" x14ac:dyDescent="0.25">
      <c r="A1334">
        <f>'Pivot MRIP 11"'!A1337</f>
        <v>2014</v>
      </c>
      <c r="B1334" t="str">
        <f>'Pivot MRIP 11"'!B1337</f>
        <v>1511220140919012</v>
      </c>
      <c r="C1334">
        <f>'Pivot MRIP 11"'!C1337</f>
        <v>1034.5025376999999</v>
      </c>
      <c r="D1334">
        <f>'Pivot MRIP 11"'!D1337</f>
        <v>1034.5025376999999</v>
      </c>
      <c r="E1334">
        <f>'Pivot MRIP 11"'!E1337</f>
        <v>0.84441310922369939</v>
      </c>
      <c r="F1334">
        <f>'Pivot MRIP 11"'!F1337</f>
        <v>1</v>
      </c>
      <c r="G1334">
        <f>'Pivot MRIP 11"'!G1337</f>
        <v>2.516176680597846E-2</v>
      </c>
      <c r="H1334">
        <f t="shared" si="77"/>
        <v>26.029911613800337</v>
      </c>
      <c r="I1334">
        <f t="shared" si="78"/>
        <v>21.979998598627226</v>
      </c>
    </row>
    <row r="1335" spans="1:9" x14ac:dyDescent="0.25">
      <c r="A1335">
        <f>'Pivot MRIP 11"'!A1338</f>
        <v>2014</v>
      </c>
      <c r="B1335" t="str">
        <f>'Pivot MRIP 11"'!B1338</f>
        <v>1511220140919013</v>
      </c>
      <c r="C1335">
        <f>'Pivot MRIP 11"'!C1338</f>
        <v>1034.5025376999999</v>
      </c>
      <c r="D1335">
        <f>'Pivot MRIP 11"'!D1338</f>
        <v>1034.5025376999999</v>
      </c>
      <c r="E1335">
        <f>'Pivot MRIP 11"'!E1338</f>
        <v>0.84441310922369939</v>
      </c>
      <c r="F1335">
        <f>'Pivot MRIP 11"'!F1338</f>
        <v>1</v>
      </c>
      <c r="G1335">
        <f>'Pivot MRIP 11"'!G1338</f>
        <v>1.258088340298923E-2</v>
      </c>
      <c r="H1335">
        <f t="shared" si="77"/>
        <v>13.014955806900169</v>
      </c>
      <c r="I1335">
        <f t="shared" si="78"/>
        <v>10.989999299313613</v>
      </c>
    </row>
    <row r="1336" spans="1:9" x14ac:dyDescent="0.25">
      <c r="A1336">
        <f>'Pivot MRIP 11"'!A1339</f>
        <v>2014</v>
      </c>
      <c r="B1336" t="str">
        <f>'Pivot MRIP 11"'!B1339</f>
        <v>1511220140919031</v>
      </c>
      <c r="C1336">
        <f>'Pivot MRIP 11"'!C1339</f>
        <v>1034.5025376999999</v>
      </c>
      <c r="D1336">
        <f>'Pivot MRIP 11"'!D1339</f>
        <v>1034.5025376999999</v>
      </c>
      <c r="E1336">
        <f>'Pivot MRIP 11"'!E1339</f>
        <v>0.84441310922369939</v>
      </c>
      <c r="F1336">
        <f>'Pivot MRIP 11"'!F1339</f>
        <v>1</v>
      </c>
      <c r="G1336">
        <f>'Pivot MRIP 11"'!G1339</f>
        <v>1.258088340298923E-2</v>
      </c>
      <c r="H1336">
        <f t="shared" si="77"/>
        <v>13.014955806900169</v>
      </c>
      <c r="I1336">
        <f t="shared" si="78"/>
        <v>10.989999299313613</v>
      </c>
    </row>
    <row r="1337" spans="1:9" x14ac:dyDescent="0.25">
      <c r="A1337">
        <f>'Pivot MRIP 11"'!A1340</f>
        <v>2014</v>
      </c>
      <c r="B1337" t="str">
        <f>'Pivot MRIP 11"'!B1340</f>
        <v>1511220141007001</v>
      </c>
      <c r="C1337">
        <f>'Pivot MRIP 11"'!C1340</f>
        <v>447.09230811999998</v>
      </c>
      <c r="D1337">
        <f>'Pivot MRIP 11"'!D1340</f>
        <v>447.09230811999998</v>
      </c>
      <c r="E1337">
        <f>'Pivot MRIP 11"'!E1340</f>
        <v>0.84441310922369939</v>
      </c>
      <c r="F1337">
        <f>'Pivot MRIP 11"'!F1340</f>
        <v>12</v>
      </c>
      <c r="G1337">
        <f>'Pivot MRIP 11"'!G1340</f>
        <v>2.516176680597846E-2</v>
      </c>
      <c r="H1337">
        <f t="shared" si="77"/>
        <v>11.24963239766211</v>
      </c>
      <c r="I1337">
        <f t="shared" si="78"/>
        <v>9.4993370705335227</v>
      </c>
    </row>
    <row r="1338" spans="1:9" x14ac:dyDescent="0.25">
      <c r="A1338">
        <f>'Pivot MRIP 11"'!A1341</f>
        <v>2014</v>
      </c>
      <c r="B1338" t="str">
        <f>'Pivot MRIP 11"'!B1341</f>
        <v>1511220141128018</v>
      </c>
      <c r="C1338">
        <f>'Pivot MRIP 11"'!C1341</f>
        <v>2619.7805760000001</v>
      </c>
      <c r="D1338">
        <f>'Pivot MRIP 11"'!D1341</f>
        <v>2619.7805760000001</v>
      </c>
      <c r="E1338">
        <f>'Pivot MRIP 11"'!E1341</f>
        <v>0.84441310922369939</v>
      </c>
      <c r="F1338">
        <f>'Pivot MRIP 11"'!F1341</f>
        <v>2</v>
      </c>
      <c r="G1338">
        <f>'Pivot MRIP 11"'!G1341</f>
        <v>1.258088340298923E-2</v>
      </c>
      <c r="H1338">
        <f t="shared" si="77"/>
        <v>32.959153968071966</v>
      </c>
      <c r="I1338">
        <f t="shared" si="78"/>
        <v>27.831141679562279</v>
      </c>
    </row>
    <row r="1339" spans="1:9" x14ac:dyDescent="0.25">
      <c r="A1339">
        <f>'Pivot MRIP 11"'!A1342</f>
        <v>2014</v>
      </c>
      <c r="B1339" t="str">
        <f>'Pivot MRIP 11"'!B1342</f>
        <v>1511220141213004</v>
      </c>
      <c r="C1339">
        <f>'Pivot MRIP 11"'!C1342</f>
        <v>2388.0399084000001</v>
      </c>
      <c r="D1339">
        <f>'Pivot MRIP 11"'!D1342</f>
        <v>2388.0399084000001</v>
      </c>
      <c r="E1339">
        <f>'Pivot MRIP 11"'!E1342</f>
        <v>0.84441310922369939</v>
      </c>
      <c r="F1339">
        <f>'Pivot MRIP 11"'!F1342</f>
        <v>1</v>
      </c>
      <c r="G1339">
        <f>'Pivot MRIP 11"'!G1342</f>
        <v>1.258088340298923E-2</v>
      </c>
      <c r="H1339">
        <f t="shared" si="77"/>
        <v>30.043651649265481</v>
      </c>
      <c r="I1339">
        <f t="shared" si="78"/>
        <v>25.369253301589989</v>
      </c>
    </row>
    <row r="1340" spans="1:9" x14ac:dyDescent="0.25">
      <c r="A1340">
        <f>'Pivot MRIP 11"'!A1343</f>
        <v>2014</v>
      </c>
      <c r="B1340" t="str">
        <f>'Pivot MRIP 11"'!B1343</f>
        <v>1511220141213005</v>
      </c>
      <c r="C1340">
        <f>'Pivot MRIP 11"'!C1343</f>
        <v>2388.0399084000001</v>
      </c>
      <c r="D1340">
        <f>'Pivot MRIP 11"'!D1343</f>
        <v>2388.0399084000001</v>
      </c>
      <c r="E1340">
        <f>'Pivot MRIP 11"'!E1343</f>
        <v>0.84441310922369939</v>
      </c>
      <c r="F1340">
        <f>'Pivot MRIP 11"'!F1343</f>
        <v>1</v>
      </c>
      <c r="G1340">
        <f>'Pivot MRIP 11"'!G1343</f>
        <v>1.258088340298923E-2</v>
      </c>
      <c r="H1340">
        <f t="shared" si="77"/>
        <v>30.043651649265481</v>
      </c>
      <c r="I1340">
        <f t="shared" si="78"/>
        <v>25.369253301589989</v>
      </c>
    </row>
    <row r="1341" spans="1:9" x14ac:dyDescent="0.25">
      <c r="A1341">
        <f>'Pivot MRIP 11"'!A1344</f>
        <v>2014</v>
      </c>
      <c r="B1341" t="str">
        <f>'Pivot MRIP 11"'!B1344</f>
        <v>1511220141213006</v>
      </c>
      <c r="C1341">
        <f>'Pivot MRIP 11"'!C1344</f>
        <v>2388.0399084000001</v>
      </c>
      <c r="D1341">
        <f>'Pivot MRIP 11"'!D1344</f>
        <v>2388.0399084000001</v>
      </c>
      <c r="E1341">
        <f>'Pivot MRIP 11"'!E1344</f>
        <v>0.84441310922369928</v>
      </c>
      <c r="F1341">
        <f>'Pivot MRIP 11"'!F1344</f>
        <v>1</v>
      </c>
      <c r="G1341">
        <f>'Pivot MRIP 11"'!G1344</f>
        <v>3.7742650208967693E-2</v>
      </c>
      <c r="H1341">
        <f t="shared" si="77"/>
        <v>90.130954947796454</v>
      </c>
      <c r="I1341">
        <f t="shared" si="78"/>
        <v>76.107759904769964</v>
      </c>
    </row>
    <row r="1342" spans="1:9" x14ac:dyDescent="0.25">
      <c r="A1342">
        <f>'Pivot MRIP 11"'!A1345</f>
        <v>2014</v>
      </c>
      <c r="B1342" t="str">
        <f>'Pivot MRIP 11"'!B1345</f>
        <v>1511220141213011</v>
      </c>
      <c r="C1342">
        <f>'Pivot MRIP 11"'!C1345</f>
        <v>2388.0399084000001</v>
      </c>
      <c r="D1342">
        <f>'Pivot MRIP 11"'!D1345</f>
        <v>2388.0399084000001</v>
      </c>
      <c r="E1342">
        <f>'Pivot MRIP 11"'!E1345</f>
        <v>0.84441310922369939</v>
      </c>
      <c r="F1342">
        <f>'Pivot MRIP 11"'!F1345</f>
        <v>1</v>
      </c>
      <c r="G1342">
        <f>'Pivot MRIP 11"'!G1345</f>
        <v>2.516176680597846E-2</v>
      </c>
      <c r="H1342">
        <f t="shared" si="77"/>
        <v>60.087303298530962</v>
      </c>
      <c r="I1342">
        <f t="shared" si="78"/>
        <v>50.738506603179978</v>
      </c>
    </row>
    <row r="1343" spans="1:9" x14ac:dyDescent="0.25">
      <c r="A1343">
        <f>'Pivot MRIP 11"'!A1346</f>
        <v>2014</v>
      </c>
      <c r="B1343" t="str">
        <f>'Pivot MRIP 11"'!B1346</f>
        <v>1511220141213018</v>
      </c>
      <c r="C1343">
        <f>'Pivot MRIP 11"'!C1346</f>
        <v>2388.0399084000001</v>
      </c>
      <c r="D1343">
        <f>'Pivot MRIP 11"'!D1346</f>
        <v>2388.0399084000001</v>
      </c>
      <c r="E1343">
        <f>'Pivot MRIP 11"'!E1346</f>
        <v>0.84441310922369939</v>
      </c>
      <c r="F1343">
        <f>'Pivot MRIP 11"'!F1346</f>
        <v>1</v>
      </c>
      <c r="G1343">
        <f>'Pivot MRIP 11"'!G1346</f>
        <v>1.258088340298923E-2</v>
      </c>
      <c r="H1343">
        <f t="shared" si="77"/>
        <v>30.043651649265481</v>
      </c>
      <c r="I1343">
        <f t="shared" si="78"/>
        <v>25.369253301589989</v>
      </c>
    </row>
    <row r="1344" spans="1:9" x14ac:dyDescent="0.25">
      <c r="A1344">
        <f>'Pivot MRIP 11"'!A1347</f>
        <v>2014</v>
      </c>
      <c r="B1344" t="str">
        <f>'Pivot MRIP 11"'!B1347</f>
        <v>1511220141220001</v>
      </c>
      <c r="C1344">
        <f>'Pivot MRIP 11"'!C1347</f>
        <v>194.87414497</v>
      </c>
      <c r="D1344">
        <f>'Pivot MRIP 11"'!D1347</f>
        <v>194.87414497</v>
      </c>
      <c r="E1344">
        <f>'Pivot MRIP 11"'!E1347</f>
        <v>0.84441310922369939</v>
      </c>
      <c r="F1344">
        <f>'Pivot MRIP 11"'!F1347</f>
        <v>1</v>
      </c>
      <c r="G1344">
        <f>'Pivot MRIP 11"'!G1347</f>
        <v>1.258088340298923E-2</v>
      </c>
      <c r="H1344">
        <f t="shared" si="77"/>
        <v>2.4516888961247902</v>
      </c>
      <c r="I1344">
        <f t="shared" si="78"/>
        <v>2.0702382436259534</v>
      </c>
    </row>
    <row r="1345" spans="1:9" x14ac:dyDescent="0.25">
      <c r="A1345">
        <f>'Pivot MRIP 11"'!A1348</f>
        <v>2014</v>
      </c>
      <c r="B1345" t="str">
        <f>'Pivot MRIP 11"'!B1348</f>
        <v>1511220141220009</v>
      </c>
      <c r="C1345">
        <f>'Pivot MRIP 11"'!C1348</f>
        <v>194.87414497</v>
      </c>
      <c r="D1345">
        <f>'Pivot MRIP 11"'!D1348</f>
        <v>194.87414497</v>
      </c>
      <c r="E1345">
        <f>'Pivot MRIP 11"'!E1348</f>
        <v>0.84441310922369939</v>
      </c>
      <c r="F1345">
        <f>'Pivot MRIP 11"'!F1348</f>
        <v>4</v>
      </c>
      <c r="G1345">
        <f>'Pivot MRIP 11"'!G1348</f>
        <v>0.18871325104483844</v>
      </c>
      <c r="H1345">
        <f t="shared" si="77"/>
        <v>36.775333441871851</v>
      </c>
      <c r="I1345">
        <f t="shared" si="78"/>
        <v>31.0535736543893</v>
      </c>
    </row>
    <row r="1346" spans="1:9" x14ac:dyDescent="0.25">
      <c r="A1346">
        <f>'Pivot MRIP 11"'!A1349</f>
        <v>2014</v>
      </c>
      <c r="B1346" t="str">
        <f>'Pivot MRIP 11"'!B1349</f>
        <v>1511220141220025</v>
      </c>
      <c r="C1346">
        <f>'Pivot MRIP 11"'!C1349</f>
        <v>194.87414497</v>
      </c>
      <c r="D1346">
        <f>'Pivot MRIP 11"'!D1349</f>
        <v>194.87414497</v>
      </c>
      <c r="E1346">
        <f>'Pivot MRIP 11"'!E1349</f>
        <v>0.84441310922369939</v>
      </c>
      <c r="F1346">
        <f>'Pivot MRIP 11"'!F1349</f>
        <v>4</v>
      </c>
      <c r="G1346">
        <f>'Pivot MRIP 11"'!G1349</f>
        <v>5.0323533611956919E-2</v>
      </c>
      <c r="H1346">
        <f t="shared" ref="H1346:H1409" si="79">G1346*C1346</f>
        <v>9.806755584499161</v>
      </c>
      <c r="I1346">
        <f t="shared" ref="I1346:I1409" si="80">E1346*H1346</f>
        <v>8.2809529745038137</v>
      </c>
    </row>
    <row r="1347" spans="1:9" x14ac:dyDescent="0.25">
      <c r="A1347">
        <f>'Pivot MRIP 11"'!A1350</f>
        <v>2014</v>
      </c>
      <c r="B1347" t="str">
        <f>'Pivot MRIP 11"'!B1350</f>
        <v>1511220141220027</v>
      </c>
      <c r="C1347">
        <f>'Pivot MRIP 11"'!C1350</f>
        <v>194.87414497</v>
      </c>
      <c r="D1347">
        <f>'Pivot MRIP 11"'!D1350</f>
        <v>194.87414497</v>
      </c>
      <c r="E1347">
        <f>'Pivot MRIP 11"'!E1350</f>
        <v>0.84441310922369928</v>
      </c>
      <c r="F1347">
        <f>'Pivot MRIP 11"'!F1350</f>
        <v>1</v>
      </c>
      <c r="G1347">
        <f>'Pivot MRIP 11"'!G1350</f>
        <v>3.7742650208967693E-2</v>
      </c>
      <c r="H1347">
        <f t="shared" si="79"/>
        <v>7.3550666883743707</v>
      </c>
      <c r="I1347">
        <f t="shared" si="80"/>
        <v>6.2107147308778599</v>
      </c>
    </row>
    <row r="1348" spans="1:9" x14ac:dyDescent="0.25">
      <c r="A1348">
        <f>'Pivot MRIP 11"'!A1351</f>
        <v>2014</v>
      </c>
      <c r="B1348" t="str">
        <f>'Pivot MRIP 11"'!B1351</f>
        <v>1511220141220028</v>
      </c>
      <c r="C1348">
        <f>'Pivot MRIP 11"'!C1351</f>
        <v>194.87414497</v>
      </c>
      <c r="D1348">
        <f>'Pivot MRIP 11"'!D1351</f>
        <v>194.87414497</v>
      </c>
      <c r="E1348">
        <f>'Pivot MRIP 11"'!E1351</f>
        <v>0.84441310922369928</v>
      </c>
      <c r="F1348">
        <f>'Pivot MRIP 11"'!F1351</f>
        <v>16</v>
      </c>
      <c r="G1348">
        <f>'Pivot MRIP 11"'!G1351</f>
        <v>7.5485300417935386E-2</v>
      </c>
      <c r="H1348">
        <f t="shared" si="79"/>
        <v>14.710133376748741</v>
      </c>
      <c r="I1348">
        <f t="shared" si="80"/>
        <v>12.42142946175572</v>
      </c>
    </row>
    <row r="1349" spans="1:9" x14ac:dyDescent="0.25">
      <c r="A1349">
        <f>'Pivot MRIP 11"'!A1352</f>
        <v>2014</v>
      </c>
      <c r="B1349" t="str">
        <f>'Pivot MRIP 11"'!B1352</f>
        <v>1511220141220040</v>
      </c>
      <c r="C1349">
        <f>'Pivot MRIP 11"'!C1352</f>
        <v>194.87414497</v>
      </c>
      <c r="D1349">
        <f>'Pivot MRIP 11"'!D1352</f>
        <v>194.87414497</v>
      </c>
      <c r="E1349">
        <f>'Pivot MRIP 11"'!E1352</f>
        <v>0.84441310922369939</v>
      </c>
      <c r="F1349">
        <f>'Pivot MRIP 11"'!F1352</f>
        <v>4</v>
      </c>
      <c r="G1349">
        <f>'Pivot MRIP 11"'!G1352</f>
        <v>6.2904417014946146E-2</v>
      </c>
      <c r="H1349">
        <f t="shared" si="79"/>
        <v>12.25844448062395</v>
      </c>
      <c r="I1349">
        <f t="shared" si="80"/>
        <v>10.351191218129767</v>
      </c>
    </row>
    <row r="1350" spans="1:9" x14ac:dyDescent="0.25">
      <c r="A1350">
        <f>'Pivot MRIP 11"'!A1353</f>
        <v>2014</v>
      </c>
      <c r="B1350" t="str">
        <f>'Pivot MRIP 11"'!B1353</f>
        <v>1511220141220051</v>
      </c>
      <c r="C1350">
        <f>'Pivot MRIP 11"'!C1353</f>
        <v>194.87414497</v>
      </c>
      <c r="D1350">
        <f>'Pivot MRIP 11"'!D1353</f>
        <v>194.87414497</v>
      </c>
      <c r="E1350">
        <f>'Pivot MRIP 11"'!E1353</f>
        <v>0.84441310922369939</v>
      </c>
      <c r="F1350">
        <f>'Pivot MRIP 11"'!F1353</f>
        <v>3</v>
      </c>
      <c r="G1350">
        <f>'Pivot MRIP 11"'!G1353</f>
        <v>2.516176680597846E-2</v>
      </c>
      <c r="H1350">
        <f t="shared" si="79"/>
        <v>4.9033777922495805</v>
      </c>
      <c r="I1350">
        <f t="shared" si="80"/>
        <v>4.1404764872519069</v>
      </c>
    </row>
    <row r="1351" spans="1:9" x14ac:dyDescent="0.25">
      <c r="A1351">
        <f>'Pivot MRIP 11"'!A1354</f>
        <v>2014</v>
      </c>
      <c r="B1351" t="str">
        <f>'Pivot MRIP 11"'!B1354</f>
        <v>1511220141221004</v>
      </c>
      <c r="C1351">
        <f>'Pivot MRIP 11"'!C1354</f>
        <v>19.242849501999999</v>
      </c>
      <c r="D1351">
        <f>'Pivot MRIP 11"'!D1354</f>
        <v>19.242849501999999</v>
      </c>
      <c r="E1351">
        <f>'Pivot MRIP 11"'!E1354</f>
        <v>1.1023113109243878</v>
      </c>
      <c r="F1351">
        <f>'Pivot MRIP 11"'!F1354</f>
        <v>3</v>
      </c>
      <c r="G1351">
        <f>'Pivot MRIP 11"'!G1354</f>
        <v>1</v>
      </c>
      <c r="H1351">
        <f t="shared" si="79"/>
        <v>19.242849501999999</v>
      </c>
      <c r="I1351">
        <f t="shared" si="80"/>
        <v>21.211610660470321</v>
      </c>
    </row>
    <row r="1352" spans="1:9" x14ac:dyDescent="0.25">
      <c r="A1352">
        <f>'Pivot MRIP 11"'!A1355</f>
        <v>2014</v>
      </c>
      <c r="B1352" t="str">
        <f>'Pivot MRIP 11"'!B1355</f>
        <v>1515620140126001</v>
      </c>
      <c r="C1352">
        <f>'Pivot MRIP 11"'!C1355</f>
        <v>323.34393249999999</v>
      </c>
      <c r="D1352">
        <f>'Pivot MRIP 11"'!D1355</f>
        <v>323.34393249999999</v>
      </c>
      <c r="E1352">
        <f>'Pivot MRIP 11"'!E1355</f>
        <v>0.84441310922369939</v>
      </c>
      <c r="F1352">
        <f>'Pivot MRIP 11"'!F1355</f>
        <v>4</v>
      </c>
      <c r="G1352">
        <f>'Pivot MRIP 11"'!G1355</f>
        <v>0.10064706722391384</v>
      </c>
      <c r="H1352">
        <f t="shared" si="79"/>
        <v>32.543618510772156</v>
      </c>
      <c r="I1352">
        <f t="shared" si="80"/>
        <v>27.480258092071054</v>
      </c>
    </row>
    <row r="1353" spans="1:9" x14ac:dyDescent="0.25">
      <c r="A1353">
        <f>'Pivot MRIP 11"'!A1356</f>
        <v>2014</v>
      </c>
      <c r="B1353" t="str">
        <f>'Pivot MRIP 11"'!B1356</f>
        <v>1515620140201005</v>
      </c>
      <c r="C1353">
        <f>'Pivot MRIP 11"'!C1356</f>
        <v>1237.1040805</v>
      </c>
      <c r="D1353">
        <f>'Pivot MRIP 11"'!D1356</f>
        <v>1237.1040805</v>
      </c>
      <c r="E1353">
        <f>'Pivot MRIP 11"'!E1356</f>
        <v>0.84441310922369939</v>
      </c>
      <c r="F1353">
        <f>'Pivot MRIP 11"'!F1356</f>
        <v>1</v>
      </c>
      <c r="G1353">
        <f>'Pivot MRIP 11"'!G1356</f>
        <v>1.258088340298923E-2</v>
      </c>
      <c r="H1353">
        <f t="shared" si="79"/>
        <v>15.563862194132703</v>
      </c>
      <c r="I1353">
        <f t="shared" si="80"/>
        <v>13.142329266876784</v>
      </c>
    </row>
    <row r="1354" spans="1:9" x14ac:dyDescent="0.25">
      <c r="A1354">
        <f>'Pivot MRIP 11"'!A1357</f>
        <v>2014</v>
      </c>
      <c r="B1354" t="str">
        <f>'Pivot MRIP 11"'!B1357</f>
        <v>1515620140215004</v>
      </c>
      <c r="C1354">
        <f>'Pivot MRIP 11"'!C1357</f>
        <v>386.00378755000003</v>
      </c>
      <c r="D1354">
        <f>'Pivot MRIP 11"'!D1357</f>
        <v>386.00378755000003</v>
      </c>
      <c r="E1354">
        <f>'Pivot MRIP 11"'!E1357</f>
        <v>0.84441310922369939</v>
      </c>
      <c r="F1354">
        <f>'Pivot MRIP 11"'!F1357</f>
        <v>2</v>
      </c>
      <c r="G1354">
        <f>'Pivot MRIP 11"'!G1357</f>
        <v>2.516176680597846E-2</v>
      </c>
      <c r="H1354">
        <f t="shared" si="79"/>
        <v>9.7125372885575523</v>
      </c>
      <c r="I1354">
        <f t="shared" si="80"/>
        <v>8.201393810282001</v>
      </c>
    </row>
    <row r="1355" spans="1:9" x14ac:dyDescent="0.25">
      <c r="A1355">
        <f>'Pivot MRIP 11"'!A1358</f>
        <v>2014</v>
      </c>
      <c r="B1355" t="str">
        <f>'Pivot MRIP 11"'!B1358</f>
        <v>1515620140222017</v>
      </c>
      <c r="C1355">
        <f>'Pivot MRIP 11"'!C1358</f>
        <v>1288.0802705000001</v>
      </c>
      <c r="D1355">
        <f>'Pivot MRIP 11"'!D1358</f>
        <v>1288.0802705000001</v>
      </c>
      <c r="E1355">
        <f>'Pivot MRIP 11"'!E1358</f>
        <v>0.84441310922369939</v>
      </c>
      <c r="F1355">
        <f>'Pivot MRIP 11"'!F1358</f>
        <v>3</v>
      </c>
      <c r="G1355">
        <f>'Pivot MRIP 11"'!G1358</f>
        <v>1.258088340298923E-2</v>
      </c>
      <c r="H1355">
        <f t="shared" si="79"/>
        <v>16.205187696851329</v>
      </c>
      <c r="I1355">
        <f t="shared" si="80"/>
        <v>13.683872928651871</v>
      </c>
    </row>
    <row r="1356" spans="1:9" x14ac:dyDescent="0.25">
      <c r="A1356">
        <f>'Pivot MRIP 11"'!A1359</f>
        <v>2014</v>
      </c>
      <c r="B1356" t="str">
        <f>'Pivot MRIP 11"'!B1359</f>
        <v>1515620140225003</v>
      </c>
      <c r="C1356">
        <f>'Pivot MRIP 11"'!C1359</f>
        <v>862.62433909000003</v>
      </c>
      <c r="D1356">
        <f>'Pivot MRIP 11"'!D1359</f>
        <v>862.62433909000003</v>
      </c>
      <c r="E1356">
        <f>'Pivot MRIP 11"'!E1359</f>
        <v>1.396356090030707</v>
      </c>
      <c r="F1356">
        <f>'Pivot MRIP 11"'!F1359</f>
        <v>2</v>
      </c>
      <c r="G1356">
        <f>'Pivot MRIP 11"'!G1359</f>
        <v>6.0657167971149466</v>
      </c>
      <c r="H1356">
        <f t="shared" si="79"/>
        <v>5232.4349432183926</v>
      </c>
      <c r="I1356">
        <f t="shared" si="80"/>
        <v>7306.3423986524795</v>
      </c>
    </row>
    <row r="1357" spans="1:9" x14ac:dyDescent="0.25">
      <c r="A1357">
        <f>'Pivot MRIP 11"'!A1360</f>
        <v>2014</v>
      </c>
      <c r="B1357" t="str">
        <f>'Pivot MRIP 11"'!B1360</f>
        <v>1515620140225012</v>
      </c>
      <c r="C1357">
        <f>'Pivot MRIP 11"'!C1360</f>
        <v>560.09716436999997</v>
      </c>
      <c r="D1357">
        <f>'Pivot MRIP 11"'!D1360</f>
        <v>560.09716436999997</v>
      </c>
      <c r="E1357">
        <f>'Pivot MRIP 11"'!E1360</f>
        <v>0.84441310922369939</v>
      </c>
      <c r="F1357">
        <f>'Pivot MRIP 11"'!F1360</f>
        <v>4</v>
      </c>
      <c r="G1357">
        <f>'Pivot MRIP 11"'!G1360</f>
        <v>0.25161766805978458</v>
      </c>
      <c r="H1357">
        <f t="shared" si="79"/>
        <v>140.93034238567725</v>
      </c>
      <c r="I1357">
        <f t="shared" si="80"/>
        <v>119.00342859785023</v>
      </c>
    </row>
    <row r="1358" spans="1:9" x14ac:dyDescent="0.25">
      <c r="A1358">
        <f>'Pivot MRIP 11"'!A1361</f>
        <v>2014</v>
      </c>
      <c r="B1358" t="str">
        <f>'Pivot MRIP 11"'!B1361</f>
        <v>1515620140302004</v>
      </c>
      <c r="C1358">
        <f>'Pivot MRIP 11"'!C1361</f>
        <v>4253.0891842999999</v>
      </c>
      <c r="D1358">
        <f>'Pivot MRIP 11"'!D1361</f>
        <v>4253.0891842999999</v>
      </c>
      <c r="E1358">
        <f>'Pivot MRIP 11"'!E1361</f>
        <v>0.84441310922369928</v>
      </c>
      <c r="F1358">
        <f>'Pivot MRIP 11"'!F1361</f>
        <v>3</v>
      </c>
      <c r="G1358">
        <f>'Pivot MRIP 11"'!G1361</f>
        <v>3.7742650208967693E-2</v>
      </c>
      <c r="H1358">
        <f t="shared" si="79"/>
        <v>160.52285739057862</v>
      </c>
      <c r="I1358">
        <f t="shared" si="80"/>
        <v>135.54760511065098</v>
      </c>
    </row>
    <row r="1359" spans="1:9" x14ac:dyDescent="0.25">
      <c r="A1359">
        <f>'Pivot MRIP 11"'!A1362</f>
        <v>2014</v>
      </c>
      <c r="B1359" t="str">
        <f>'Pivot MRIP 11"'!B1362</f>
        <v>1515620140308001</v>
      </c>
      <c r="C1359">
        <f>'Pivot MRIP 11"'!C1362</f>
        <v>467.26297505999997</v>
      </c>
      <c r="D1359">
        <f>'Pivot MRIP 11"'!D1362</f>
        <v>467.26297505999997</v>
      </c>
      <c r="E1359">
        <f>'Pivot MRIP 11"'!E1362</f>
        <v>0.52029093875631105</v>
      </c>
      <c r="F1359">
        <f>'Pivot MRIP 11"'!F1362</f>
        <v>3</v>
      </c>
      <c r="G1359">
        <f>'Pivot MRIP 11"'!G1362</f>
        <v>5</v>
      </c>
      <c r="H1359">
        <f t="shared" si="79"/>
        <v>2336.3148753</v>
      </c>
      <c r="I1359">
        <f t="shared" si="80"/>
        <v>1215.5634597001708</v>
      </c>
    </row>
    <row r="1360" spans="1:9" x14ac:dyDescent="0.25">
      <c r="A1360">
        <f>'Pivot MRIP 11"'!A1363</f>
        <v>2014</v>
      </c>
      <c r="B1360" t="str">
        <f>'Pivot MRIP 11"'!B1363</f>
        <v>1515620140407002</v>
      </c>
      <c r="C1360">
        <f>'Pivot MRIP 11"'!C1363</f>
        <v>6161.7985583</v>
      </c>
      <c r="D1360">
        <f>'Pivot MRIP 11"'!D1363</f>
        <v>6161.7985583</v>
      </c>
      <c r="E1360">
        <f>'Pivot MRIP 11"'!E1363</f>
        <v>0.84441310922369939</v>
      </c>
      <c r="F1360">
        <f>'Pivot MRIP 11"'!F1363</f>
        <v>4</v>
      </c>
      <c r="G1360">
        <f>'Pivot MRIP 11"'!G1363</f>
        <v>5.0323533611956919E-2</v>
      </c>
      <c r="H1360">
        <f t="shared" si="79"/>
        <v>310.08347685871775</v>
      </c>
      <c r="I1360">
        <f t="shared" si="80"/>
        <v>261.83855281316488</v>
      </c>
    </row>
    <row r="1361" spans="1:9" x14ac:dyDescent="0.25">
      <c r="A1361">
        <f>'Pivot MRIP 11"'!A1364</f>
        <v>2014</v>
      </c>
      <c r="B1361" t="str">
        <f>'Pivot MRIP 11"'!B1364</f>
        <v>1515620140428008</v>
      </c>
      <c r="C1361">
        <f>'Pivot MRIP 11"'!C1364</f>
        <v>1004.6631597000001</v>
      </c>
      <c r="D1361">
        <f>'Pivot MRIP 11"'!D1364</f>
        <v>1004.6631597000001</v>
      </c>
      <c r="E1361">
        <f>'Pivot MRIP 11"'!E1364</f>
        <v>0.84441310922369928</v>
      </c>
      <c r="F1361">
        <f>'Pivot MRIP 11"'!F1364</f>
        <v>4</v>
      </c>
      <c r="G1361">
        <f>'Pivot MRIP 11"'!G1364</f>
        <v>0.15097060083587077</v>
      </c>
      <c r="H1361">
        <f t="shared" si="79"/>
        <v>151.67460085757341</v>
      </c>
      <c r="I1361">
        <f t="shared" si="80"/>
        <v>128.07602130040712</v>
      </c>
    </row>
    <row r="1362" spans="1:9" x14ac:dyDescent="0.25">
      <c r="A1362">
        <f>'Pivot MRIP 11"'!A1365</f>
        <v>2014</v>
      </c>
      <c r="B1362" t="str">
        <f>'Pivot MRIP 11"'!B1365</f>
        <v>1515620140524008</v>
      </c>
      <c r="C1362">
        <f>'Pivot MRIP 11"'!C1365</f>
        <v>600.56351562999998</v>
      </c>
      <c r="D1362">
        <f>'Pivot MRIP 11"'!D1365</f>
        <v>600.56351562999998</v>
      </c>
      <c r="E1362">
        <f>'Pivot MRIP 11"'!E1365</f>
        <v>0.84441310922369928</v>
      </c>
      <c r="F1362">
        <f>'Pivot MRIP 11"'!F1365</f>
        <v>6</v>
      </c>
      <c r="G1362">
        <f>'Pivot MRIP 11"'!G1365</f>
        <v>3.7742650208967693E-2</v>
      </c>
      <c r="H1362">
        <f t="shared" si="79"/>
        <v>22.666858698690991</v>
      </c>
      <c r="I1362">
        <f t="shared" si="80"/>
        <v>19.140192630095914</v>
      </c>
    </row>
    <row r="1363" spans="1:9" x14ac:dyDescent="0.25">
      <c r="A1363">
        <f>'Pivot MRIP 11"'!A1366</f>
        <v>2014</v>
      </c>
      <c r="B1363" t="str">
        <f>'Pivot MRIP 11"'!B1366</f>
        <v>1515620140524010</v>
      </c>
      <c r="C1363">
        <f>'Pivot MRIP 11"'!C1366</f>
        <v>407.69578496999998</v>
      </c>
      <c r="D1363">
        <f>'Pivot MRIP 11"'!D1366</f>
        <v>407.69578496999998</v>
      </c>
      <c r="E1363">
        <f>'Pivot MRIP 11"'!E1366</f>
        <v>1.1907759999104337</v>
      </c>
      <c r="F1363">
        <f>'Pivot MRIP 11"'!F1366</f>
        <v>4</v>
      </c>
      <c r="G1363">
        <f>'Pivot MRIP 11"'!G1366</f>
        <v>1.7441752525793537</v>
      </c>
      <c r="H1363">
        <f t="shared" si="79"/>
        <v>711.09289872558759</v>
      </c>
      <c r="I1363">
        <f t="shared" si="80"/>
        <v>846.75235750917034</v>
      </c>
    </row>
    <row r="1364" spans="1:9" x14ac:dyDescent="0.25">
      <c r="A1364">
        <f>'Pivot MRIP 11"'!A1367</f>
        <v>2014</v>
      </c>
      <c r="B1364" t="str">
        <f>'Pivot MRIP 11"'!B1367</f>
        <v>1515620140524012</v>
      </c>
      <c r="C1364">
        <f>'Pivot MRIP 11"'!C1367</f>
        <v>407.69578496999998</v>
      </c>
      <c r="D1364">
        <f>'Pivot MRIP 11"'!D1367</f>
        <v>407.69578496999998</v>
      </c>
      <c r="E1364">
        <f>'Pivot MRIP 11"'!E1367</f>
        <v>0.91674348663995342</v>
      </c>
      <c r="F1364">
        <f>'Pivot MRIP 11"'!F1367</f>
        <v>4</v>
      </c>
      <c r="G1364">
        <f>'Pivot MRIP 11"'!G1367</f>
        <v>4.4605243298195694</v>
      </c>
      <c r="H1364">
        <f t="shared" si="79"/>
        <v>1818.5369680235724</v>
      </c>
      <c r="I1364">
        <f t="shared" si="80"/>
        <v>1667.1319206495793</v>
      </c>
    </row>
    <row r="1365" spans="1:9" x14ac:dyDescent="0.25">
      <c r="A1365">
        <f>'Pivot MRIP 11"'!A1368</f>
        <v>2014</v>
      </c>
      <c r="B1365" t="str">
        <f>'Pivot MRIP 11"'!B1368</f>
        <v>1515620140524016</v>
      </c>
      <c r="C1365">
        <f>'Pivot MRIP 11"'!C1368</f>
        <v>407.69578496999998</v>
      </c>
      <c r="D1365">
        <f>'Pivot MRIP 11"'!D1368</f>
        <v>407.69578496999998</v>
      </c>
      <c r="E1365">
        <f>'Pivot MRIP 11"'!E1368</f>
        <v>0.84441310922369939</v>
      </c>
      <c r="F1365">
        <f>'Pivot MRIP 11"'!F1368</f>
        <v>8</v>
      </c>
      <c r="G1365">
        <f>'Pivot MRIP 11"'!G1368</f>
        <v>2.516176680597846E-2</v>
      </c>
      <c r="H1365">
        <f t="shared" si="79"/>
        <v>10.258346269195478</v>
      </c>
      <c r="I1365">
        <f t="shared" si="80"/>
        <v>8.6622820686646893</v>
      </c>
    </row>
    <row r="1366" spans="1:9" x14ac:dyDescent="0.25">
      <c r="A1366">
        <f>'Pivot MRIP 11"'!A1369</f>
        <v>2014</v>
      </c>
      <c r="B1366" t="str">
        <f>'Pivot MRIP 11"'!B1369</f>
        <v>1515620140524020</v>
      </c>
      <c r="C1366">
        <f>'Pivot MRIP 11"'!C1369</f>
        <v>600.56351562999998</v>
      </c>
      <c r="D1366">
        <f>'Pivot MRIP 11"'!D1369</f>
        <v>600.56351562999998</v>
      </c>
      <c r="E1366">
        <f>'Pivot MRIP 11"'!E1369</f>
        <v>0.84441310922369939</v>
      </c>
      <c r="F1366">
        <f>'Pivot MRIP 11"'!F1369</f>
        <v>6</v>
      </c>
      <c r="G1366">
        <f>'Pivot MRIP 11"'!G1369</f>
        <v>5.0323533611956919E-2</v>
      </c>
      <c r="H1366">
        <f t="shared" si="79"/>
        <v>30.222478264921318</v>
      </c>
      <c r="I1366">
        <f t="shared" si="80"/>
        <v>25.520256840127885</v>
      </c>
    </row>
    <row r="1367" spans="1:9" x14ac:dyDescent="0.25">
      <c r="A1367">
        <f>'Pivot MRIP 11"'!A1370</f>
        <v>2014</v>
      </c>
      <c r="B1367" t="str">
        <f>'Pivot MRIP 11"'!B1370</f>
        <v>1515620140531001</v>
      </c>
      <c r="C1367">
        <f>'Pivot MRIP 11"'!C1370</f>
        <v>479.78410828</v>
      </c>
      <c r="D1367">
        <f>'Pivot MRIP 11"'!D1370</f>
        <v>479.78410828</v>
      </c>
      <c r="E1367">
        <f>'Pivot MRIP 11"'!E1370</f>
        <v>1.0136163450913658</v>
      </c>
      <c r="F1367">
        <f>'Pivot MRIP 11"'!F1370</f>
        <v>9</v>
      </c>
      <c r="G1367">
        <f>'Pivot MRIP 11"'!G1370</f>
        <v>2.2460517465627738</v>
      </c>
      <c r="H1367">
        <f t="shared" si="79"/>
        <v>1077.6199343753569</v>
      </c>
      <c r="I1367">
        <f t="shared" si="80"/>
        <v>1092.2931792791467</v>
      </c>
    </row>
    <row r="1368" spans="1:9" x14ac:dyDescent="0.25">
      <c r="A1368">
        <f>'Pivot MRIP 11"'!A1371</f>
        <v>2014</v>
      </c>
      <c r="B1368" t="str">
        <f>'Pivot MRIP 11"'!B1371</f>
        <v>1515620140531004</v>
      </c>
      <c r="C1368">
        <f>'Pivot MRIP 11"'!C1371</f>
        <v>479.78410828</v>
      </c>
      <c r="D1368">
        <f>'Pivot MRIP 11"'!D1371</f>
        <v>479.78410828</v>
      </c>
      <c r="E1368">
        <f>'Pivot MRIP 11"'!E1371</f>
        <v>1.3708559177579431</v>
      </c>
      <c r="F1368">
        <f>'Pivot MRIP 11"'!F1371</f>
        <v>1</v>
      </c>
      <c r="G1368">
        <f>'Pivot MRIP 11"'!G1371</f>
        <v>1.0664118979179353</v>
      </c>
      <c r="H1368">
        <f t="shared" si="79"/>
        <v>511.64748150173898</v>
      </c>
      <c r="I1368">
        <f t="shared" si="80"/>
        <v>701.39497782260662</v>
      </c>
    </row>
    <row r="1369" spans="1:9" x14ac:dyDescent="0.25">
      <c r="A1369">
        <f>'Pivot MRIP 11"'!A1372</f>
        <v>2014</v>
      </c>
      <c r="B1369" t="str">
        <f>'Pivot MRIP 11"'!B1372</f>
        <v>1515620140531007</v>
      </c>
      <c r="C1369">
        <f>'Pivot MRIP 11"'!C1372</f>
        <v>479.78410828</v>
      </c>
      <c r="D1369">
        <f>'Pivot MRIP 11"'!D1372</f>
        <v>479.78410828</v>
      </c>
      <c r="E1369">
        <f>'Pivot MRIP 11"'!E1372</f>
        <v>0.84441310922369939</v>
      </c>
      <c r="F1369">
        <f>'Pivot MRIP 11"'!F1372</f>
        <v>4</v>
      </c>
      <c r="G1369">
        <f>'Pivot MRIP 11"'!G1372</f>
        <v>2.516176680597846E-2</v>
      </c>
      <c r="H1369">
        <f t="shared" si="79"/>
        <v>12.072215849755679</v>
      </c>
      <c r="I1369">
        <f t="shared" si="80"/>
        <v>10.193937320911818</v>
      </c>
    </row>
    <row r="1370" spans="1:9" x14ac:dyDescent="0.25">
      <c r="A1370">
        <f>'Pivot MRIP 11"'!A1373</f>
        <v>2014</v>
      </c>
      <c r="B1370" t="str">
        <f>'Pivot MRIP 11"'!B1373</f>
        <v>1515620140531014</v>
      </c>
      <c r="C1370">
        <f>'Pivot MRIP 11"'!C1373</f>
        <v>937.60789291000003</v>
      </c>
      <c r="D1370">
        <f>'Pivot MRIP 11"'!D1373</f>
        <v>937.60789291000003</v>
      </c>
      <c r="E1370">
        <f>'Pivot MRIP 11"'!E1373</f>
        <v>0.84441310922369939</v>
      </c>
      <c r="F1370">
        <f>'Pivot MRIP 11"'!F1373</f>
        <v>2</v>
      </c>
      <c r="G1370">
        <f>'Pivot MRIP 11"'!G1373</f>
        <v>2.516176680597846E-2</v>
      </c>
      <c r="H1370">
        <f t="shared" si="79"/>
        <v>23.591871156846246</v>
      </c>
      <c r="I1370">
        <f t="shared" si="80"/>
        <v>19.921285275957452</v>
      </c>
    </row>
    <row r="1371" spans="1:9" x14ac:dyDescent="0.25">
      <c r="A1371">
        <f>'Pivot MRIP 11"'!A1374</f>
        <v>2014</v>
      </c>
      <c r="B1371" t="str">
        <f>'Pivot MRIP 11"'!B1374</f>
        <v>1515620140607008</v>
      </c>
      <c r="C1371">
        <f>'Pivot MRIP 11"'!C1374</f>
        <v>388.25852994000002</v>
      </c>
      <c r="D1371">
        <f>'Pivot MRIP 11"'!D1374</f>
        <v>388.25852994000002</v>
      </c>
      <c r="E1371">
        <f>'Pivot MRIP 11"'!E1374</f>
        <v>0.84441310922369939</v>
      </c>
      <c r="F1371">
        <f>'Pivot MRIP 11"'!F1374</f>
        <v>1</v>
      </c>
      <c r="G1371">
        <f>'Pivot MRIP 11"'!G1374</f>
        <v>1.258088340298923E-2</v>
      </c>
      <c r="H1371">
        <f t="shared" si="79"/>
        <v>4.8846352953911429</v>
      </c>
      <c r="I1371">
        <f t="shared" si="80"/>
        <v>4.1246500772050583</v>
      </c>
    </row>
    <row r="1372" spans="1:9" x14ac:dyDescent="0.25">
      <c r="A1372">
        <f>'Pivot MRIP 11"'!A1375</f>
        <v>2014</v>
      </c>
      <c r="B1372" t="str">
        <f>'Pivot MRIP 11"'!B1375</f>
        <v>1515620140614006</v>
      </c>
      <c r="C1372">
        <f>'Pivot MRIP 11"'!C1375</f>
        <v>725.45405638</v>
      </c>
      <c r="D1372">
        <f>'Pivot MRIP 11"'!D1375</f>
        <v>725.45405638</v>
      </c>
      <c r="E1372">
        <f>'Pivot MRIP 11"'!E1375</f>
        <v>0.84441310922369928</v>
      </c>
      <c r="F1372">
        <f>'Pivot MRIP 11"'!F1375</f>
        <v>4</v>
      </c>
      <c r="G1372">
        <f>'Pivot MRIP 11"'!G1375</f>
        <v>0.15097060083587077</v>
      </c>
      <c r="H1372">
        <f t="shared" si="79"/>
        <v>109.52223477050826</v>
      </c>
      <c r="I1372">
        <f t="shared" si="80"/>
        <v>92.482010791692829</v>
      </c>
    </row>
    <row r="1373" spans="1:9" x14ac:dyDescent="0.25">
      <c r="A1373">
        <f>'Pivot MRIP 11"'!A1376</f>
        <v>2014</v>
      </c>
      <c r="B1373" t="str">
        <f>'Pivot MRIP 11"'!B1376</f>
        <v>1515620140620001</v>
      </c>
      <c r="C1373">
        <f>'Pivot MRIP 11"'!C1376</f>
        <v>443.05491017000003</v>
      </c>
      <c r="D1373">
        <f>'Pivot MRIP 11"'!D1376</f>
        <v>443.05491017000003</v>
      </c>
      <c r="E1373">
        <f>'Pivot MRIP 11"'!E1376</f>
        <v>0.97003395360752398</v>
      </c>
      <c r="F1373">
        <f>'Pivot MRIP 11"'!F1376</f>
        <v>3</v>
      </c>
      <c r="G1373">
        <f>'Pivot MRIP 11"'!G1376</f>
        <v>2.9705232407</v>
      </c>
      <c r="H1373">
        <f t="shared" si="79"/>
        <v>1316.1049075662359</v>
      </c>
      <c r="I1373">
        <f t="shared" si="80"/>
        <v>1276.6664468487406</v>
      </c>
    </row>
    <row r="1374" spans="1:9" x14ac:dyDescent="0.25">
      <c r="A1374">
        <f>'Pivot MRIP 11"'!A1377</f>
        <v>2014</v>
      </c>
      <c r="B1374" t="str">
        <f>'Pivot MRIP 11"'!B1377</f>
        <v>1515620140620009</v>
      </c>
      <c r="C1374">
        <f>'Pivot MRIP 11"'!C1377</f>
        <v>443.05491017000003</v>
      </c>
      <c r="D1374">
        <f>'Pivot MRIP 11"'!D1377</f>
        <v>443.05491017000003</v>
      </c>
      <c r="E1374">
        <f>'Pivot MRIP 11"'!E1377</f>
        <v>0.84441310922369939</v>
      </c>
      <c r="F1374">
        <f>'Pivot MRIP 11"'!F1377</f>
        <v>2</v>
      </c>
      <c r="G1374">
        <f>'Pivot MRIP 11"'!G1377</f>
        <v>1.258088340298923E-2</v>
      </c>
      <c r="H1374">
        <f t="shared" si="79"/>
        <v>5.5740221659706375</v>
      </c>
      <c r="I1374">
        <f t="shared" si="80"/>
        <v>4.7067773880490851</v>
      </c>
    </row>
    <row r="1375" spans="1:9" x14ac:dyDescent="0.25">
      <c r="A1375">
        <f>'Pivot MRIP 11"'!A1378</f>
        <v>2014</v>
      </c>
      <c r="B1375" t="str">
        <f>'Pivot MRIP 11"'!B1378</f>
        <v>1515620140621007</v>
      </c>
      <c r="C1375">
        <f>'Pivot MRIP 11"'!C1378</f>
        <v>768.91360078000002</v>
      </c>
      <c r="D1375">
        <f>'Pivot MRIP 11"'!D1378</f>
        <v>768.91360078000002</v>
      </c>
      <c r="E1375">
        <f>'Pivot MRIP 11"'!E1378</f>
        <v>0.84441310922369928</v>
      </c>
      <c r="F1375">
        <f>'Pivot MRIP 11"'!F1378</f>
        <v>6</v>
      </c>
      <c r="G1375">
        <f>'Pivot MRIP 11"'!G1378</f>
        <v>3.7742650208967693E-2</v>
      </c>
      <c r="H1375">
        <f t="shared" si="79"/>
        <v>29.02083707515737</v>
      </c>
      <c r="I1375">
        <f t="shared" si="80"/>
        <v>24.505575266908043</v>
      </c>
    </row>
    <row r="1376" spans="1:9" x14ac:dyDescent="0.25">
      <c r="A1376">
        <f>'Pivot MRIP 11"'!A1379</f>
        <v>2014</v>
      </c>
      <c r="B1376" t="str">
        <f>'Pivot MRIP 11"'!B1379</f>
        <v>1515620140622003</v>
      </c>
      <c r="C1376">
        <f>'Pivot MRIP 11"'!C1379</f>
        <v>1559.7118461</v>
      </c>
      <c r="D1376">
        <f>'Pivot MRIP 11"'!D1379</f>
        <v>1559.7118461</v>
      </c>
      <c r="E1376">
        <f>'Pivot MRIP 11"'!E1379</f>
        <v>0.84441310922369939</v>
      </c>
      <c r="F1376">
        <f>'Pivot MRIP 11"'!F1379</f>
        <v>1</v>
      </c>
      <c r="G1376">
        <f>'Pivot MRIP 11"'!G1379</f>
        <v>0.18871325104483844</v>
      </c>
      <c r="H1376">
        <f t="shared" si="79"/>
        <v>294.33829317067773</v>
      </c>
      <c r="I1376">
        <f t="shared" si="80"/>
        <v>248.54311329984876</v>
      </c>
    </row>
    <row r="1377" spans="1:9" x14ac:dyDescent="0.25">
      <c r="A1377">
        <f>'Pivot MRIP 11"'!A1380</f>
        <v>2014</v>
      </c>
      <c r="B1377" t="str">
        <f>'Pivot MRIP 11"'!B1380</f>
        <v>1515620140624001</v>
      </c>
      <c r="C1377">
        <f>'Pivot MRIP 11"'!C1380</f>
        <v>770.70824058000005</v>
      </c>
      <c r="D1377">
        <f>'Pivot MRIP 11"'!D1380</f>
        <v>770.70824058000005</v>
      </c>
      <c r="E1377">
        <f>'Pivot MRIP 11"'!E1380</f>
        <v>0.84441310922369928</v>
      </c>
      <c r="F1377">
        <f>'Pivot MRIP 11"'!F1380</f>
        <v>1</v>
      </c>
      <c r="G1377">
        <f>'Pivot MRIP 11"'!G1380</f>
        <v>7.5485300417935386E-2</v>
      </c>
      <c r="H1377">
        <f t="shared" si="79"/>
        <v>58.177143074759726</v>
      </c>
      <c r="I1377">
        <f t="shared" si="80"/>
        <v>49.125542269509864</v>
      </c>
    </row>
    <row r="1378" spans="1:9" x14ac:dyDescent="0.25">
      <c r="A1378">
        <f>'Pivot MRIP 11"'!A1381</f>
        <v>2014</v>
      </c>
      <c r="B1378" t="str">
        <f>'Pivot MRIP 11"'!B1381</f>
        <v>1515620140624002</v>
      </c>
      <c r="C1378">
        <f>'Pivot MRIP 11"'!C1381</f>
        <v>770.70824058000005</v>
      </c>
      <c r="D1378">
        <f>'Pivot MRIP 11"'!D1381</f>
        <v>770.70824058000005</v>
      </c>
      <c r="E1378">
        <f>'Pivot MRIP 11"'!E1381</f>
        <v>0.84441310922369939</v>
      </c>
      <c r="F1378">
        <f>'Pivot MRIP 11"'!F1381</f>
        <v>1</v>
      </c>
      <c r="G1378">
        <f>'Pivot MRIP 11"'!G1381</f>
        <v>5.0323533611956919E-2</v>
      </c>
      <c r="H1378">
        <f t="shared" si="79"/>
        <v>38.784762049839813</v>
      </c>
      <c r="I1378">
        <f t="shared" si="80"/>
        <v>32.750361513006574</v>
      </c>
    </row>
    <row r="1379" spans="1:9" x14ac:dyDescent="0.25">
      <c r="A1379">
        <f>'Pivot MRIP 11"'!A1382</f>
        <v>2014</v>
      </c>
      <c r="B1379" t="str">
        <f>'Pivot MRIP 11"'!B1382</f>
        <v>1515620140624007</v>
      </c>
      <c r="C1379">
        <f>'Pivot MRIP 11"'!C1382</f>
        <v>1406.7787529</v>
      </c>
      <c r="D1379">
        <f>'Pivot MRIP 11"'!D1382</f>
        <v>1406.7787529</v>
      </c>
      <c r="E1379">
        <f>'Pivot MRIP 11"'!E1382</f>
        <v>0.84441310922369939</v>
      </c>
      <c r="F1379">
        <f>'Pivot MRIP 11"'!F1382</f>
        <v>2</v>
      </c>
      <c r="G1379">
        <f>'Pivot MRIP 11"'!G1382</f>
        <v>1.258088340298923E-2</v>
      </c>
      <c r="H1379">
        <f t="shared" si="79"/>
        <v>17.698519464037496</v>
      </c>
      <c r="I1379">
        <f t="shared" si="80"/>
        <v>14.944861849284063</v>
      </c>
    </row>
    <row r="1380" spans="1:9" x14ac:dyDescent="0.25">
      <c r="A1380">
        <f>'Pivot MRIP 11"'!A1383</f>
        <v>2014</v>
      </c>
      <c r="B1380" t="str">
        <f>'Pivot MRIP 11"'!B1383</f>
        <v>1515620140624009</v>
      </c>
      <c r="C1380">
        <f>'Pivot MRIP 11"'!C1383</f>
        <v>770.70824058000005</v>
      </c>
      <c r="D1380">
        <f>'Pivot MRIP 11"'!D1383</f>
        <v>770.70824058000005</v>
      </c>
      <c r="E1380">
        <f>'Pivot MRIP 11"'!E1383</f>
        <v>0.84441310922369939</v>
      </c>
      <c r="F1380">
        <f>'Pivot MRIP 11"'!F1383</f>
        <v>4</v>
      </c>
      <c r="G1380">
        <f>'Pivot MRIP 11"'!G1383</f>
        <v>0.12580883402989229</v>
      </c>
      <c r="H1380">
        <f t="shared" si="79"/>
        <v>96.961905124599525</v>
      </c>
      <c r="I1380">
        <f t="shared" si="80"/>
        <v>81.875903782516431</v>
      </c>
    </row>
    <row r="1381" spans="1:9" x14ac:dyDescent="0.25">
      <c r="A1381">
        <f>'Pivot MRIP 11"'!A1384</f>
        <v>2014</v>
      </c>
      <c r="B1381" t="str">
        <f>'Pivot MRIP 11"'!B1384</f>
        <v>1515620140624011</v>
      </c>
      <c r="C1381">
        <f>'Pivot MRIP 11"'!C1384</f>
        <v>770.70824058000005</v>
      </c>
      <c r="D1381">
        <f>'Pivot MRIP 11"'!D1384</f>
        <v>770.70824058000005</v>
      </c>
      <c r="E1381">
        <f>'Pivot MRIP 11"'!E1384</f>
        <v>0.84441310922369939</v>
      </c>
      <c r="F1381">
        <f>'Pivot MRIP 11"'!F1384</f>
        <v>4</v>
      </c>
      <c r="G1381">
        <f>'Pivot MRIP 11"'!G1384</f>
        <v>0.11322795062690307</v>
      </c>
      <c r="H1381">
        <f t="shared" si="79"/>
        <v>87.265714612139575</v>
      </c>
      <c r="I1381">
        <f t="shared" si="80"/>
        <v>73.68831340426479</v>
      </c>
    </row>
    <row r="1382" spans="1:9" x14ac:dyDescent="0.25">
      <c r="A1382">
        <f>'Pivot MRIP 11"'!A1385</f>
        <v>2014</v>
      </c>
      <c r="B1382" t="str">
        <f>'Pivot MRIP 11"'!B1385</f>
        <v>1515620140704011</v>
      </c>
      <c r="C1382">
        <f>'Pivot MRIP 11"'!C1385</f>
        <v>1502.7858687999999</v>
      </c>
      <c r="D1382">
        <f>'Pivot MRIP 11"'!D1385</f>
        <v>1502.7858687999999</v>
      </c>
      <c r="E1382">
        <f>'Pivot MRIP 11"'!E1385</f>
        <v>0.84441310922369939</v>
      </c>
      <c r="F1382">
        <f>'Pivot MRIP 11"'!F1385</f>
        <v>9</v>
      </c>
      <c r="G1382">
        <f>'Pivot MRIP 11"'!G1385</f>
        <v>5.0323533611956919E-2</v>
      </c>
      <c r="H1382">
        <f t="shared" si="79"/>
        <v>75.62549518013067</v>
      </c>
      <c r="I1382">
        <f t="shared" si="80"/>
        <v>63.85915952163603</v>
      </c>
    </row>
    <row r="1383" spans="1:9" x14ac:dyDescent="0.25">
      <c r="A1383">
        <f>'Pivot MRIP 11"'!A1386</f>
        <v>2014</v>
      </c>
      <c r="B1383" t="str">
        <f>'Pivot MRIP 11"'!B1386</f>
        <v>1515620140712001</v>
      </c>
      <c r="C1383">
        <f>'Pivot MRIP 11"'!C1386</f>
        <v>1388.8002028999999</v>
      </c>
      <c r="D1383">
        <f>'Pivot MRIP 11"'!D1386</f>
        <v>1388.8002028999999</v>
      </c>
      <c r="E1383">
        <f>'Pivot MRIP 11"'!E1386</f>
        <v>0.84441310922369928</v>
      </c>
      <c r="F1383">
        <f>'Pivot MRIP 11"'!F1386</f>
        <v>20</v>
      </c>
      <c r="G1383">
        <f>'Pivot MRIP 11"'!G1386</f>
        <v>0.15097060083587077</v>
      </c>
      <c r="H1383">
        <f t="shared" si="79"/>
        <v>209.66800107279224</v>
      </c>
      <c r="I1383">
        <f t="shared" si="80"/>
        <v>177.0464086905944</v>
      </c>
    </row>
    <row r="1384" spans="1:9" x14ac:dyDescent="0.25">
      <c r="A1384">
        <f>'Pivot MRIP 11"'!A1387</f>
        <v>2014</v>
      </c>
      <c r="B1384" t="str">
        <f>'Pivot MRIP 11"'!B1387</f>
        <v>1515620140712008</v>
      </c>
      <c r="C1384">
        <f>'Pivot MRIP 11"'!C1387</f>
        <v>1658.4206895</v>
      </c>
      <c r="D1384">
        <f>'Pivot MRIP 11"'!D1387</f>
        <v>1658.4206895</v>
      </c>
      <c r="E1384">
        <f>'Pivot MRIP 11"'!E1387</f>
        <v>0.88184904873951009</v>
      </c>
      <c r="F1384">
        <f>'Pivot MRIP 11"'!F1387</f>
        <v>6</v>
      </c>
      <c r="G1384">
        <f>'Pivot MRIP 11"'!G1387</f>
        <v>0.673914715</v>
      </c>
      <c r="H1384">
        <f t="shared" si="79"/>
        <v>1117.634106314496</v>
      </c>
      <c r="I1384">
        <f t="shared" si="80"/>
        <v>985.58457349227081</v>
      </c>
    </row>
    <row r="1385" spans="1:9" x14ac:dyDescent="0.25">
      <c r="A1385">
        <f>'Pivot MRIP 11"'!A1388</f>
        <v>2014</v>
      </c>
      <c r="B1385" t="str">
        <f>'Pivot MRIP 11"'!B1388</f>
        <v>1515620140712015</v>
      </c>
      <c r="C1385">
        <f>'Pivot MRIP 11"'!C1388</f>
        <v>1119.1797163000001</v>
      </c>
      <c r="D1385">
        <f>'Pivot MRIP 11"'!D1388</f>
        <v>1119.1797163000001</v>
      </c>
      <c r="E1385">
        <f>'Pivot MRIP 11"'!E1388</f>
        <v>0.84441310922369928</v>
      </c>
      <c r="F1385">
        <f>'Pivot MRIP 11"'!F1388</f>
        <v>5</v>
      </c>
      <c r="G1385">
        <f>'Pivot MRIP 11"'!G1388</f>
        <v>3.7742650208967693E-2</v>
      </c>
      <c r="H1385">
        <f t="shared" si="79"/>
        <v>42.240808553282605</v>
      </c>
      <c r="I1385">
        <f t="shared" si="80"/>
        <v>35.668692486600392</v>
      </c>
    </row>
    <row r="1386" spans="1:9" x14ac:dyDescent="0.25">
      <c r="A1386">
        <f>'Pivot MRIP 11"'!A1389</f>
        <v>2014</v>
      </c>
      <c r="B1386" t="str">
        <f>'Pivot MRIP 11"'!B1389</f>
        <v>1515620140719002</v>
      </c>
      <c r="C1386">
        <f>'Pivot MRIP 11"'!C1389</f>
        <v>2650.4755890000001</v>
      </c>
      <c r="D1386">
        <f>'Pivot MRIP 11"'!D1389</f>
        <v>2650.4755890000001</v>
      </c>
      <c r="E1386">
        <f>'Pivot MRIP 11"'!E1389</f>
        <v>0.84441310922369939</v>
      </c>
      <c r="F1386">
        <f>'Pivot MRIP 11"'!F1389</f>
        <v>1</v>
      </c>
      <c r="G1386">
        <f>'Pivot MRIP 11"'!G1389</f>
        <v>1.258088340298923E-2</v>
      </c>
      <c r="H1386">
        <f t="shared" si="79"/>
        <v>33.345324347678208</v>
      </c>
      <c r="I1386">
        <f t="shared" si="80"/>
        <v>28.15722901049568</v>
      </c>
    </row>
    <row r="1387" spans="1:9" x14ac:dyDescent="0.25">
      <c r="A1387">
        <f>'Pivot MRIP 11"'!A1390</f>
        <v>2014</v>
      </c>
      <c r="B1387" t="str">
        <f>'Pivot MRIP 11"'!B1390</f>
        <v>1515620140803006</v>
      </c>
      <c r="C1387">
        <f>'Pivot MRIP 11"'!C1390</f>
        <v>471.98108730000001</v>
      </c>
      <c r="D1387">
        <f>'Pivot MRIP 11"'!D1390</f>
        <v>471.98108730000001</v>
      </c>
      <c r="E1387">
        <f>'Pivot MRIP 11"'!E1390</f>
        <v>0.84441310922369939</v>
      </c>
      <c r="F1387">
        <f>'Pivot MRIP 11"'!F1390</f>
        <v>2</v>
      </c>
      <c r="G1387">
        <f>'Pivot MRIP 11"'!G1390</f>
        <v>1.258088340298923E-2</v>
      </c>
      <c r="H1387">
        <f t="shared" si="79"/>
        <v>5.9379390277373814</v>
      </c>
      <c r="I1387">
        <f t="shared" si="80"/>
        <v>5.0140735567924724</v>
      </c>
    </row>
    <row r="1388" spans="1:9" x14ac:dyDescent="0.25">
      <c r="A1388">
        <f>'Pivot MRIP 11"'!A1391</f>
        <v>2014</v>
      </c>
      <c r="B1388" t="str">
        <f>'Pivot MRIP 11"'!B1391</f>
        <v>1515620140809007</v>
      </c>
      <c r="C1388">
        <f>'Pivot MRIP 11"'!C1391</f>
        <v>1139.5173864999999</v>
      </c>
      <c r="D1388">
        <f>'Pivot MRIP 11"'!D1391</f>
        <v>1139.5173864999999</v>
      </c>
      <c r="E1388">
        <f>'Pivot MRIP 11"'!E1391</f>
        <v>0.84441310922369939</v>
      </c>
      <c r="F1388">
        <f>'Pivot MRIP 11"'!F1391</f>
        <v>2</v>
      </c>
      <c r="G1388">
        <f>'Pivot MRIP 11"'!G1391</f>
        <v>1.258088340298923E-2</v>
      </c>
      <c r="H1388">
        <f t="shared" si="79"/>
        <v>14.336135375235513</v>
      </c>
      <c r="I1388">
        <f t="shared" si="80"/>
        <v>12.105620646454485</v>
      </c>
    </row>
    <row r="1389" spans="1:9" x14ac:dyDescent="0.25">
      <c r="A1389">
        <f>'Pivot MRIP 11"'!A1392</f>
        <v>2014</v>
      </c>
      <c r="B1389" t="str">
        <f>'Pivot MRIP 11"'!B1392</f>
        <v>1515620140809021</v>
      </c>
      <c r="C1389">
        <f>'Pivot MRIP 11"'!C1392</f>
        <v>1139.5173864999999</v>
      </c>
      <c r="D1389">
        <f>'Pivot MRIP 11"'!D1392</f>
        <v>1139.5173864999999</v>
      </c>
      <c r="E1389">
        <f>'Pivot MRIP 11"'!E1392</f>
        <v>0.84441310922369928</v>
      </c>
      <c r="F1389">
        <f>'Pivot MRIP 11"'!F1392</f>
        <v>4</v>
      </c>
      <c r="G1389">
        <f>'Pivot MRIP 11"'!G1392</f>
        <v>0.15097060083587077</v>
      </c>
      <c r="H1389">
        <f t="shared" si="79"/>
        <v>172.03362450282617</v>
      </c>
      <c r="I1389">
        <f t="shared" si="80"/>
        <v>145.26744775745382</v>
      </c>
    </row>
    <row r="1390" spans="1:9" x14ac:dyDescent="0.25">
      <c r="A1390">
        <f>'Pivot MRIP 11"'!A1393</f>
        <v>2014</v>
      </c>
      <c r="B1390" t="str">
        <f>'Pivot MRIP 11"'!B1393</f>
        <v>1515620140813008</v>
      </c>
      <c r="C1390">
        <f>'Pivot MRIP 11"'!C1393</f>
        <v>2617.2840956</v>
      </c>
      <c r="D1390">
        <f>'Pivot MRIP 11"'!D1393</f>
        <v>2617.2840956</v>
      </c>
      <c r="E1390">
        <f>'Pivot MRIP 11"'!E1393</f>
        <v>0.84441310922369939</v>
      </c>
      <c r="F1390">
        <f>'Pivot MRIP 11"'!F1393</f>
        <v>2</v>
      </c>
      <c r="G1390">
        <f>'Pivot MRIP 11"'!G1393</f>
        <v>1.258088340298923E-2</v>
      </c>
      <c r="H1390">
        <f t="shared" si="79"/>
        <v>32.927746039241718</v>
      </c>
      <c r="I1390">
        <f t="shared" si="80"/>
        <v>27.804620412724454</v>
      </c>
    </row>
    <row r="1391" spans="1:9" x14ac:dyDescent="0.25">
      <c r="A1391">
        <f>'Pivot MRIP 11"'!A1394</f>
        <v>2014</v>
      </c>
      <c r="B1391" t="str">
        <f>'Pivot MRIP 11"'!B1394</f>
        <v>1515620140816008</v>
      </c>
      <c r="C1391">
        <f>'Pivot MRIP 11"'!C1394</f>
        <v>572.68287117</v>
      </c>
      <c r="D1391">
        <f>'Pivot MRIP 11"'!D1394</f>
        <v>572.68287117</v>
      </c>
      <c r="E1391">
        <f>'Pivot MRIP 11"'!E1394</f>
        <v>0.84441310922369928</v>
      </c>
      <c r="F1391">
        <f>'Pivot MRIP 11"'!F1394</f>
        <v>2</v>
      </c>
      <c r="G1391">
        <f>'Pivot MRIP 11"'!G1394</f>
        <v>3.7742650208967693E-2</v>
      </c>
      <c r="H1391">
        <f t="shared" si="79"/>
        <v>21.61456928723662</v>
      </c>
      <c r="I1391">
        <f t="shared" si="80"/>
        <v>18.251625656366553</v>
      </c>
    </row>
    <row r="1392" spans="1:9" x14ac:dyDescent="0.25">
      <c r="A1392">
        <f>'Pivot MRIP 11"'!A1395</f>
        <v>2014</v>
      </c>
      <c r="B1392" t="str">
        <f>'Pivot MRIP 11"'!B1395</f>
        <v>1515620140816018</v>
      </c>
      <c r="C1392">
        <f>'Pivot MRIP 11"'!C1395</f>
        <v>572.68287117</v>
      </c>
      <c r="D1392">
        <f>'Pivot MRIP 11"'!D1395</f>
        <v>572.68287117</v>
      </c>
      <c r="E1392">
        <f>'Pivot MRIP 11"'!E1395</f>
        <v>0.84441310922369939</v>
      </c>
      <c r="F1392">
        <f>'Pivot MRIP 11"'!F1395</f>
        <v>4</v>
      </c>
      <c r="G1392">
        <f>'Pivot MRIP 11"'!G1395</f>
        <v>1.258088340298923E-2</v>
      </c>
      <c r="H1392">
        <f t="shared" si="79"/>
        <v>7.2048564290788724</v>
      </c>
      <c r="I1392">
        <f t="shared" si="80"/>
        <v>6.083875218788851</v>
      </c>
    </row>
    <row r="1393" spans="1:9" x14ac:dyDescent="0.25">
      <c r="A1393">
        <f>'Pivot MRIP 11"'!A1396</f>
        <v>2014</v>
      </c>
      <c r="B1393" t="str">
        <f>'Pivot MRIP 11"'!B1396</f>
        <v>1515620140816022</v>
      </c>
      <c r="C1393">
        <f>'Pivot MRIP 11"'!C1396</f>
        <v>1370.660523</v>
      </c>
      <c r="D1393">
        <f>'Pivot MRIP 11"'!D1396</f>
        <v>1370.660523</v>
      </c>
      <c r="E1393">
        <f>'Pivot MRIP 11"'!E1396</f>
        <v>0.84441310922369939</v>
      </c>
      <c r="F1393">
        <f>'Pivot MRIP 11"'!F1396</f>
        <v>10</v>
      </c>
      <c r="G1393">
        <f>'Pivot MRIP 11"'!G1396</f>
        <v>0.10064706722391384</v>
      </c>
      <c r="H1393">
        <f t="shared" si="79"/>
        <v>137.9529617995459</v>
      </c>
      <c r="I1393">
        <f t="shared" si="80"/>
        <v>116.48928939977279</v>
      </c>
    </row>
    <row r="1394" spans="1:9" x14ac:dyDescent="0.25">
      <c r="A1394">
        <f>'Pivot MRIP 11"'!A1397</f>
        <v>2014</v>
      </c>
      <c r="B1394" t="str">
        <f>'Pivot MRIP 11"'!B1397</f>
        <v>1515620140816024</v>
      </c>
      <c r="C1394">
        <f>'Pivot MRIP 11"'!C1397</f>
        <v>572.68287117</v>
      </c>
      <c r="D1394">
        <f>'Pivot MRIP 11"'!D1397</f>
        <v>572.68287117</v>
      </c>
      <c r="E1394">
        <f>'Pivot MRIP 11"'!E1397</f>
        <v>0.84441310922369939</v>
      </c>
      <c r="F1394">
        <f>'Pivot MRIP 11"'!F1397</f>
        <v>2</v>
      </c>
      <c r="G1394">
        <f>'Pivot MRIP 11"'!G1397</f>
        <v>0.11322795062690307</v>
      </c>
      <c r="H1394">
        <f t="shared" si="79"/>
        <v>64.843707861709845</v>
      </c>
      <c r="I1394">
        <f t="shared" si="80"/>
        <v>54.754876969099648</v>
      </c>
    </row>
    <row r="1395" spans="1:9" x14ac:dyDescent="0.25">
      <c r="A1395">
        <f>'Pivot MRIP 11"'!A1398</f>
        <v>2014</v>
      </c>
      <c r="B1395" t="str">
        <f>'Pivot MRIP 11"'!B1398</f>
        <v>1515620140828001</v>
      </c>
      <c r="C1395">
        <f>'Pivot MRIP 11"'!C1398</f>
        <v>667.24443480000002</v>
      </c>
      <c r="D1395">
        <f>'Pivot MRIP 11"'!D1398</f>
        <v>667.24443480000002</v>
      </c>
      <c r="E1395">
        <f>'Pivot MRIP 11"'!E1398</f>
        <v>0.84441310922369939</v>
      </c>
      <c r="F1395">
        <f>'Pivot MRIP 11"'!F1398</f>
        <v>2</v>
      </c>
      <c r="G1395">
        <f>'Pivot MRIP 11"'!G1398</f>
        <v>2.516176680597846E-2</v>
      </c>
      <c r="H1395">
        <f t="shared" si="79"/>
        <v>16.789048871024498</v>
      </c>
      <c r="I1395">
        <f t="shared" si="80"/>
        <v>14.176892958090436</v>
      </c>
    </row>
    <row r="1396" spans="1:9" x14ac:dyDescent="0.25">
      <c r="A1396">
        <f>'Pivot MRIP 11"'!A1399</f>
        <v>2014</v>
      </c>
      <c r="B1396" t="str">
        <f>'Pivot MRIP 11"'!B1399</f>
        <v>1515620141013009</v>
      </c>
      <c r="C1396">
        <f>'Pivot MRIP 11"'!C1399</f>
        <v>492.4006053</v>
      </c>
      <c r="D1396">
        <f>'Pivot MRIP 11"'!D1399</f>
        <v>492.4006053</v>
      </c>
      <c r="E1396">
        <f>'Pivot MRIP 11"'!E1399</f>
        <v>1.102311311035358</v>
      </c>
      <c r="F1396">
        <f>'Pivot MRIP 11"'!F1399</f>
        <v>3</v>
      </c>
      <c r="G1396">
        <f>'Pivot MRIP 11"'!G1399</f>
        <v>0.99334093369999998</v>
      </c>
      <c r="H1396">
        <f t="shared" si="79"/>
        <v>489.12167702314713</v>
      </c>
      <c r="I1396">
        <f t="shared" si="80"/>
        <v>539.16435705519825</v>
      </c>
    </row>
    <row r="1397" spans="1:9" x14ac:dyDescent="0.25">
      <c r="A1397">
        <f>'Pivot MRIP 11"'!A1400</f>
        <v>2014</v>
      </c>
      <c r="B1397" t="str">
        <f>'Pivot MRIP 11"'!B1400</f>
        <v>1515620141023003</v>
      </c>
      <c r="C1397">
        <f>'Pivot MRIP 11"'!C1400</f>
        <v>6624.0554155999998</v>
      </c>
      <c r="D1397">
        <f>'Pivot MRIP 11"'!D1400</f>
        <v>6624.0554155999998</v>
      </c>
      <c r="E1397">
        <f>'Pivot MRIP 11"'!E1400</f>
        <v>0.84441310922369939</v>
      </c>
      <c r="F1397">
        <f>'Pivot MRIP 11"'!F1400</f>
        <v>4</v>
      </c>
      <c r="G1397">
        <f>'Pivot MRIP 11"'!G1400</f>
        <v>0.12580883402989229</v>
      </c>
      <c r="H1397">
        <f t="shared" si="79"/>
        <v>833.36468838602957</v>
      </c>
      <c r="I1397">
        <f t="shared" si="80"/>
        <v>703.70406763728658</v>
      </c>
    </row>
    <row r="1398" spans="1:9" x14ac:dyDescent="0.25">
      <c r="A1398">
        <f>'Pivot MRIP 11"'!A1401</f>
        <v>2014</v>
      </c>
      <c r="B1398" t="str">
        <f>'Pivot MRIP 11"'!B1401</f>
        <v>1515620141025012</v>
      </c>
      <c r="C1398">
        <f>'Pivot MRIP 11"'!C1401</f>
        <v>1098.3928326</v>
      </c>
      <c r="D1398">
        <f>'Pivot MRIP 11"'!D1401</f>
        <v>1098.3928326</v>
      </c>
      <c r="E1398">
        <f>'Pivot MRIP 11"'!E1401</f>
        <v>0.84441310922369939</v>
      </c>
      <c r="F1398">
        <f>'Pivot MRIP 11"'!F1401</f>
        <v>6</v>
      </c>
      <c r="G1398">
        <f>'Pivot MRIP 11"'!G1401</f>
        <v>2.516176680597846E-2</v>
      </c>
      <c r="H1398">
        <f t="shared" si="79"/>
        <v>27.637504315239337</v>
      </c>
      <c r="I1398">
        <f t="shared" si="80"/>
        <v>23.337470950014659</v>
      </c>
    </row>
    <row r="1399" spans="1:9" x14ac:dyDescent="0.25">
      <c r="A1399">
        <f>'Pivot MRIP 11"'!A1402</f>
        <v>2014</v>
      </c>
      <c r="B1399" t="str">
        <f>'Pivot MRIP 11"'!B1402</f>
        <v>1515620141031004</v>
      </c>
      <c r="C1399">
        <f>'Pivot MRIP 11"'!C1402</f>
        <v>323.21504757999998</v>
      </c>
      <c r="D1399">
        <f>'Pivot MRIP 11"'!D1402</f>
        <v>323.21504757999998</v>
      </c>
      <c r="E1399">
        <f>'Pivot MRIP 11"'!E1402</f>
        <v>0.84441310922369939</v>
      </c>
      <c r="F1399">
        <f>'Pivot MRIP 11"'!F1402</f>
        <v>1</v>
      </c>
      <c r="G1399">
        <f>'Pivot MRIP 11"'!G1402</f>
        <v>2.516176680597846E-2</v>
      </c>
      <c r="H1399">
        <f t="shared" si="79"/>
        <v>8.1326616553911926</v>
      </c>
      <c r="I1399">
        <f t="shared" si="80"/>
        <v>6.8673261146932347</v>
      </c>
    </row>
    <row r="1400" spans="1:9" x14ac:dyDescent="0.25">
      <c r="A1400">
        <f>'Pivot MRIP 11"'!A1403</f>
        <v>2014</v>
      </c>
      <c r="B1400" t="str">
        <f>'Pivot MRIP 11"'!B1403</f>
        <v>1515620141116015</v>
      </c>
      <c r="C1400">
        <f>'Pivot MRIP 11"'!C1403</f>
        <v>684.76157626999998</v>
      </c>
      <c r="D1400">
        <f>'Pivot MRIP 11"'!D1403</f>
        <v>684.76157626999998</v>
      </c>
      <c r="E1400">
        <f>'Pivot MRIP 11"'!E1403</f>
        <v>0.84441310922369939</v>
      </c>
      <c r="F1400">
        <f>'Pivot MRIP 11"'!F1403</f>
        <v>1</v>
      </c>
      <c r="G1400">
        <f>'Pivot MRIP 11"'!G1403</f>
        <v>0.10064706722391384</v>
      </c>
      <c r="H1400">
        <f t="shared" si="79"/>
        <v>68.919244399199897</v>
      </c>
      <c r="I1400">
        <f t="shared" si="80"/>
        <v>58.196313448476417</v>
      </c>
    </row>
    <row r="1401" spans="1:9" x14ac:dyDescent="0.25">
      <c r="A1401">
        <f>'Pivot MRIP 11"'!A1404</f>
        <v>2014</v>
      </c>
      <c r="B1401" t="str">
        <f>'Pivot MRIP 11"'!B1404</f>
        <v>1515620141116019</v>
      </c>
      <c r="C1401">
        <f>'Pivot MRIP 11"'!C1404</f>
        <v>684.76157626999998</v>
      </c>
      <c r="D1401">
        <f>'Pivot MRIP 11"'!D1404</f>
        <v>684.76157626999998</v>
      </c>
      <c r="E1401">
        <f>'Pivot MRIP 11"'!E1404</f>
        <v>1.3793634730901878</v>
      </c>
      <c r="F1401">
        <f>'Pivot MRIP 11"'!F1404</f>
        <v>6</v>
      </c>
      <c r="G1401">
        <f>'Pivot MRIP 11"'!G1404</f>
        <v>7.9324025689179356</v>
      </c>
      <c r="H1401">
        <f t="shared" si="79"/>
        <v>5431.8044867004428</v>
      </c>
      <c r="I1401">
        <f t="shared" si="80"/>
        <v>7492.4327019219872</v>
      </c>
    </row>
    <row r="1402" spans="1:9" x14ac:dyDescent="0.25">
      <c r="A1402">
        <f>'Pivot MRIP 11"'!A1405</f>
        <v>2014</v>
      </c>
      <c r="B1402" t="str">
        <f>'Pivot MRIP 11"'!B1405</f>
        <v>1515620141212001</v>
      </c>
      <c r="C1402">
        <f>'Pivot MRIP 11"'!C1405</f>
        <v>279.33760762999998</v>
      </c>
      <c r="D1402">
        <f>'Pivot MRIP 11"'!D1405</f>
        <v>279.33760762999998</v>
      </c>
      <c r="E1402">
        <f>'Pivot MRIP 11"'!E1405</f>
        <v>0.84441310922369939</v>
      </c>
      <c r="F1402">
        <f>'Pivot MRIP 11"'!F1405</f>
        <v>2</v>
      </c>
      <c r="G1402">
        <f>'Pivot MRIP 11"'!G1405</f>
        <v>1.258088340298923E-2</v>
      </c>
      <c r="H1402">
        <f t="shared" si="79"/>
        <v>3.5143138716629845</v>
      </c>
      <c r="I1402">
        <f t="shared" si="80"/>
        <v>2.9675327031589176</v>
      </c>
    </row>
    <row r="1403" spans="1:9" x14ac:dyDescent="0.25">
      <c r="A1403">
        <f>'Pivot MRIP 11"'!A1406</f>
        <v>2014</v>
      </c>
      <c r="B1403" t="str">
        <f>'Pivot MRIP 11"'!B1406</f>
        <v>1515620141212008</v>
      </c>
      <c r="C1403">
        <f>'Pivot MRIP 11"'!C1406</f>
        <v>335.77274060000002</v>
      </c>
      <c r="D1403">
        <f>'Pivot MRIP 11"'!D1406</f>
        <v>335.77274060000002</v>
      </c>
      <c r="E1403">
        <f>'Pivot MRIP 11"'!E1406</f>
        <v>1.4876325679087501</v>
      </c>
      <c r="F1403">
        <f>'Pivot MRIP 11"'!F1406</f>
        <v>10</v>
      </c>
      <c r="G1403">
        <f>'Pivot MRIP 11"'!G1406</f>
        <v>12.319205388089678</v>
      </c>
      <c r="H1403">
        <f t="shared" si="79"/>
        <v>4136.4533551731583</v>
      </c>
      <c r="I1403">
        <f t="shared" si="80"/>
        <v>6153.5227267910104</v>
      </c>
    </row>
    <row r="1404" spans="1:9" x14ac:dyDescent="0.25">
      <c r="A1404">
        <f>'Pivot MRIP 11"'!A1407</f>
        <v>2014</v>
      </c>
      <c r="B1404" t="str">
        <f>'Pivot MRIP 11"'!B1407</f>
        <v>1526320140718007</v>
      </c>
      <c r="C1404">
        <f>'Pivot MRIP 11"'!C1407</f>
        <v>33.274763354000001</v>
      </c>
      <c r="D1404">
        <f>'Pivot MRIP 11"'!D1407</f>
        <v>33.274763354000001</v>
      </c>
      <c r="E1404">
        <f>'Pivot MRIP 11"'!E1407</f>
        <v>0.84441310922369939</v>
      </c>
      <c r="F1404">
        <f>'Pivot MRIP 11"'!F1407</f>
        <v>3</v>
      </c>
      <c r="G1404">
        <f>'Pivot MRIP 11"'!G1407</f>
        <v>2.516176680597846E-2</v>
      </c>
      <c r="H1404">
        <f t="shared" si="79"/>
        <v>0.83725183603746567</v>
      </c>
      <c r="I1404">
        <f t="shared" si="80"/>
        <v>0.7069864260716473</v>
      </c>
    </row>
    <row r="1405" spans="1:9" x14ac:dyDescent="0.25">
      <c r="A1405">
        <f>'Pivot MRIP 11"'!A1408</f>
        <v>2014</v>
      </c>
      <c r="B1405" t="str">
        <f>'Pivot MRIP 11"'!B1408</f>
        <v>1530420140201001</v>
      </c>
      <c r="C1405">
        <f>'Pivot MRIP 11"'!C1408</f>
        <v>5.4299157683999999</v>
      </c>
      <c r="D1405">
        <f>'Pivot MRIP 11"'!D1408</f>
        <v>5.4299157683999999</v>
      </c>
      <c r="E1405">
        <f>'Pivot MRIP 11"'!E1408</f>
        <v>1.5432358352941429</v>
      </c>
      <c r="F1405">
        <f>'Pivot MRIP 11"'!F1408</f>
        <v>4</v>
      </c>
      <c r="G1405">
        <f>'Pivot MRIP 11"'!G1408</f>
        <v>1</v>
      </c>
      <c r="H1405">
        <f t="shared" si="79"/>
        <v>5.4299157683999999</v>
      </c>
      <c r="I1405">
        <f t="shared" si="80"/>
        <v>8.3796405964236111</v>
      </c>
    </row>
    <row r="1406" spans="1:9" x14ac:dyDescent="0.25">
      <c r="A1406">
        <f>'Pivot MRIP 11"'!A1409</f>
        <v>2014</v>
      </c>
      <c r="B1406" t="str">
        <f>'Pivot MRIP 11"'!B1409</f>
        <v>1530420140223005</v>
      </c>
      <c r="C1406">
        <f>'Pivot MRIP 11"'!C1409</f>
        <v>218.97123586000001</v>
      </c>
      <c r="D1406">
        <f>'Pivot MRIP 11"'!D1409</f>
        <v>218.97123586000001</v>
      </c>
      <c r="E1406">
        <f>'Pivot MRIP 11"'!E1409</f>
        <v>0.84441310922369939</v>
      </c>
      <c r="F1406">
        <f>'Pivot MRIP 11"'!F1409</f>
        <v>6</v>
      </c>
      <c r="G1406">
        <f>'Pivot MRIP 11"'!G1409</f>
        <v>2.516176680597846E-2</v>
      </c>
      <c r="H1406">
        <f t="shared" si="79"/>
        <v>5.5097031739262281</v>
      </c>
      <c r="I1406">
        <f t="shared" si="80"/>
        <v>4.6524655879947314</v>
      </c>
    </row>
    <row r="1407" spans="1:9" x14ac:dyDescent="0.25">
      <c r="A1407">
        <f>'Pivot MRIP 11"'!A1410</f>
        <v>2014</v>
      </c>
      <c r="B1407" t="str">
        <f>'Pivot MRIP 11"'!B1410</f>
        <v>1530420140223018</v>
      </c>
      <c r="C1407">
        <f>'Pivot MRIP 11"'!C1410</f>
        <v>218.97123586000001</v>
      </c>
      <c r="D1407">
        <f>'Pivot MRIP 11"'!D1410</f>
        <v>218.97123586000001</v>
      </c>
      <c r="E1407">
        <f>'Pivot MRIP 11"'!E1410</f>
        <v>0.84441310922369939</v>
      </c>
      <c r="F1407">
        <f>'Pivot MRIP 11"'!F1410</f>
        <v>15</v>
      </c>
      <c r="G1407">
        <f>'Pivot MRIP 11"'!G1410</f>
        <v>5.0323533611956919E-2</v>
      </c>
      <c r="H1407">
        <f t="shared" si="79"/>
        <v>11.019406347852456</v>
      </c>
      <c r="I1407">
        <f t="shared" si="80"/>
        <v>9.3049311759894628</v>
      </c>
    </row>
    <row r="1408" spans="1:9" x14ac:dyDescent="0.25">
      <c r="A1408">
        <f>'Pivot MRIP 11"'!A1411</f>
        <v>2014</v>
      </c>
      <c r="B1408" t="str">
        <f>'Pivot MRIP 11"'!B1411</f>
        <v>1530420140223027</v>
      </c>
      <c r="C1408">
        <f>'Pivot MRIP 11"'!C1411</f>
        <v>218.97123586000001</v>
      </c>
      <c r="D1408">
        <f>'Pivot MRIP 11"'!D1411</f>
        <v>218.97123586000001</v>
      </c>
      <c r="E1408">
        <f>'Pivot MRIP 11"'!E1411</f>
        <v>1.3780314133216085</v>
      </c>
      <c r="F1408">
        <f>'Pivot MRIP 11"'!F1411</f>
        <v>4</v>
      </c>
      <c r="G1408">
        <f>'Pivot MRIP 11"'!G1411</f>
        <v>1.0823377804149461</v>
      </c>
      <c r="H1408">
        <f t="shared" si="79"/>
        <v>237.00084139543006</v>
      </c>
      <c r="I1408">
        <f t="shared" si="80"/>
        <v>326.59460442655484</v>
      </c>
    </row>
    <row r="1409" spans="1:9" x14ac:dyDescent="0.25">
      <c r="A1409">
        <f>'Pivot MRIP 11"'!A1412</f>
        <v>2014</v>
      </c>
      <c r="B1409" t="str">
        <f>'Pivot MRIP 11"'!B1412</f>
        <v>1530420140524008</v>
      </c>
      <c r="C1409">
        <f>'Pivot MRIP 11"'!C1412</f>
        <v>285.91503633000002</v>
      </c>
      <c r="D1409">
        <f>'Pivot MRIP 11"'!D1412</f>
        <v>285.91503633000002</v>
      </c>
      <c r="E1409">
        <f>'Pivot MRIP 11"'!E1412</f>
        <v>0.94797450231372027</v>
      </c>
      <c r="F1409">
        <f>'Pivot MRIP 11"'!F1412</f>
        <v>4</v>
      </c>
      <c r="G1409">
        <f>'Pivot MRIP 11"'!G1412</f>
        <v>3.2276368161989231</v>
      </c>
      <c r="H1409">
        <f t="shared" si="79"/>
        <v>922.82989756356073</v>
      </c>
      <c r="I1409">
        <f t="shared" si="80"/>
        <v>874.81921286303793</v>
      </c>
    </row>
    <row r="1410" spans="1:9" x14ac:dyDescent="0.25">
      <c r="A1410">
        <f>'Pivot MRIP 11"'!A1413</f>
        <v>2014</v>
      </c>
      <c r="B1410" t="str">
        <f>'Pivot MRIP 11"'!B1413</f>
        <v>1530420140524010</v>
      </c>
      <c r="C1410">
        <f>'Pivot MRIP 11"'!C1413</f>
        <v>285.91503633000002</v>
      </c>
      <c r="D1410">
        <f>'Pivot MRIP 11"'!D1413</f>
        <v>285.91503633000002</v>
      </c>
      <c r="E1410">
        <f>'Pivot MRIP 11"'!E1413</f>
        <v>0.84441310922369928</v>
      </c>
      <c r="F1410">
        <f>'Pivot MRIP 11"'!F1413</f>
        <v>1</v>
      </c>
      <c r="G1410">
        <f>'Pivot MRIP 11"'!G1413</f>
        <v>0.15097060083587077</v>
      </c>
      <c r="H1410">
        <f t="shared" ref="H1410:H1473" si="81">G1410*C1410</f>
        <v>43.164764822749923</v>
      </c>
      <c r="I1410">
        <f t="shared" ref="I1410:I1473" si="82">E1410*H1410</f>
        <v>36.448893272888021</v>
      </c>
    </row>
    <row r="1411" spans="1:9" x14ac:dyDescent="0.25">
      <c r="A1411">
        <f>'Pivot MRIP 11"'!A1414</f>
        <v>2014</v>
      </c>
      <c r="B1411" t="str">
        <f>'Pivot MRIP 11"'!B1414</f>
        <v>1530420140616004</v>
      </c>
      <c r="C1411">
        <f>'Pivot MRIP 11"'!C1414</f>
        <v>151.6908645</v>
      </c>
      <c r="D1411">
        <f>'Pivot MRIP 11"'!D1414</f>
        <v>151.6908645</v>
      </c>
      <c r="E1411">
        <f>'Pivot MRIP 11"'!E1414</f>
        <v>1.0730732192480719</v>
      </c>
      <c r="F1411">
        <f>'Pivot MRIP 11"'!F1414</f>
        <v>6</v>
      </c>
      <c r="G1411">
        <f>'Pivot MRIP 11"'!G1414</f>
        <v>2.0629044170149462</v>
      </c>
      <c r="H1411">
        <f t="shared" si="81"/>
        <v>312.92375439786571</v>
      </c>
      <c r="I1411">
        <f t="shared" si="82"/>
        <v>335.79010051091075</v>
      </c>
    </row>
    <row r="1412" spans="1:9" x14ac:dyDescent="0.25">
      <c r="A1412">
        <f>'Pivot MRIP 11"'!A1415</f>
        <v>2014</v>
      </c>
      <c r="B1412" t="str">
        <f>'Pivot MRIP 11"'!B1415</f>
        <v>1534520140404010</v>
      </c>
      <c r="C1412">
        <f>'Pivot MRIP 11"'!C1415</f>
        <v>363.22308434000001</v>
      </c>
      <c r="D1412">
        <f>'Pivot MRIP 11"'!D1415</f>
        <v>363.22308434000001</v>
      </c>
      <c r="E1412">
        <f>'Pivot MRIP 11"'!E1415</f>
        <v>0.84441310922369939</v>
      </c>
      <c r="F1412">
        <f>'Pivot MRIP 11"'!F1415</f>
        <v>2</v>
      </c>
      <c r="G1412">
        <f>'Pivot MRIP 11"'!G1415</f>
        <v>0.22645590125380613</v>
      </c>
      <c r="H1412">
        <f t="shared" si="81"/>
        <v>82.254010920401939</v>
      </c>
      <c r="I1412">
        <f t="shared" si="82"/>
        <v>69.45636510741673</v>
      </c>
    </row>
    <row r="1413" spans="1:9" x14ac:dyDescent="0.25">
      <c r="A1413">
        <f>'Pivot MRIP 11"'!A1416</f>
        <v>2014</v>
      </c>
      <c r="B1413" t="str">
        <f>'Pivot MRIP 11"'!B1416</f>
        <v>1534520140530013</v>
      </c>
      <c r="C1413">
        <f>'Pivot MRIP 11"'!C1416</f>
        <v>39.264736388999999</v>
      </c>
      <c r="D1413">
        <f>'Pivot MRIP 11"'!D1416</f>
        <v>39.264736388999999</v>
      </c>
      <c r="E1413">
        <f>'Pivot MRIP 11"'!E1416</f>
        <v>1.431870836537168</v>
      </c>
      <c r="F1413">
        <f>'Pivot MRIP 11"'!F1416</f>
        <v>20</v>
      </c>
      <c r="G1413">
        <f>'Pivot MRIP 11"'!G1416</f>
        <v>1.339683851880709</v>
      </c>
      <c r="H1413">
        <f t="shared" si="81"/>
        <v>52.602333288696158</v>
      </c>
      <c r="I1413">
        <f t="shared" si="82"/>
        <v>75.319746969892279</v>
      </c>
    </row>
    <row r="1414" spans="1:9" x14ac:dyDescent="0.25">
      <c r="A1414">
        <f>'Pivot MRIP 11"'!A1417</f>
        <v>2014</v>
      </c>
      <c r="B1414" t="str">
        <f>'Pivot MRIP 11"'!B1417</f>
        <v>1534520140530022</v>
      </c>
      <c r="C1414">
        <f>'Pivot MRIP 11"'!C1417</f>
        <v>113.91916669</v>
      </c>
      <c r="D1414">
        <f>'Pivot MRIP 11"'!D1417</f>
        <v>113.91916669</v>
      </c>
      <c r="E1414">
        <f>'Pivot MRIP 11"'!E1417</f>
        <v>0.84441310922369939</v>
      </c>
      <c r="F1414">
        <f>'Pivot MRIP 11"'!F1417</f>
        <v>6</v>
      </c>
      <c r="G1414">
        <f>'Pivot MRIP 11"'!G1417</f>
        <v>2.516176680597846E-2</v>
      </c>
      <c r="H1414">
        <f t="shared" si="81"/>
        <v>2.8664075069851691</v>
      </c>
      <c r="I1414">
        <f t="shared" si="82"/>
        <v>2.4204320752754995</v>
      </c>
    </row>
    <row r="1415" spans="1:9" x14ac:dyDescent="0.25">
      <c r="A1415">
        <f>'Pivot MRIP 11"'!A1418</f>
        <v>2014</v>
      </c>
      <c r="B1415" t="str">
        <f>'Pivot MRIP 11"'!B1418</f>
        <v>1534520140530024</v>
      </c>
      <c r="C1415">
        <f>'Pivot MRIP 11"'!C1418</f>
        <v>39.264736388999999</v>
      </c>
      <c r="D1415">
        <f>'Pivot MRIP 11"'!D1418</f>
        <v>39.264736388999999</v>
      </c>
      <c r="E1415">
        <f>'Pivot MRIP 11"'!E1418</f>
        <v>1.4039193946431152</v>
      </c>
      <c r="F1415">
        <f>'Pivot MRIP 11"'!F1418</f>
        <v>8</v>
      </c>
      <c r="G1415">
        <f>'Pivot MRIP 11"'!G1418</f>
        <v>2.0251617668059785</v>
      </c>
      <c r="H1415">
        <f t="shared" si="81"/>
        <v>79.517442918718231</v>
      </c>
      <c r="I1415">
        <f t="shared" si="82"/>
        <v>111.63608032601537</v>
      </c>
    </row>
    <row r="1416" spans="1:9" x14ac:dyDescent="0.25">
      <c r="A1416">
        <f>'Pivot MRIP 11"'!A1419</f>
        <v>2014</v>
      </c>
      <c r="B1416" t="str">
        <f>'Pivot MRIP 11"'!B1419</f>
        <v>1534520140531022</v>
      </c>
      <c r="C1416">
        <f>'Pivot MRIP 11"'!C1419</f>
        <v>35.578555289000001</v>
      </c>
      <c r="D1416">
        <f>'Pivot MRIP 11"'!D1419</f>
        <v>35.578555289000001</v>
      </c>
      <c r="E1416">
        <f>'Pivot MRIP 11"'!E1419</f>
        <v>0.84441310922369928</v>
      </c>
      <c r="F1416">
        <f>'Pivot MRIP 11"'!F1419</f>
        <v>3</v>
      </c>
      <c r="G1416">
        <f>'Pivot MRIP 11"'!G1419</f>
        <v>0.15097060083587077</v>
      </c>
      <c r="H1416">
        <f t="shared" si="81"/>
        <v>5.3713158688525784</v>
      </c>
      <c r="I1416">
        <f t="shared" si="82"/>
        <v>4.5356095334404012</v>
      </c>
    </row>
    <row r="1417" spans="1:9" x14ac:dyDescent="0.25">
      <c r="A1417">
        <f>'Pivot MRIP 11"'!A1420</f>
        <v>2014</v>
      </c>
      <c r="B1417" t="str">
        <f>'Pivot MRIP 11"'!B1420</f>
        <v>1534520140531025</v>
      </c>
      <c r="C1417">
        <f>'Pivot MRIP 11"'!C1420</f>
        <v>132.20758506999999</v>
      </c>
      <c r="D1417">
        <f>'Pivot MRIP 11"'!D1420</f>
        <v>132.20758506999999</v>
      </c>
      <c r="E1417">
        <f>'Pivot MRIP 11"'!E1420</f>
        <v>0.84441310922369939</v>
      </c>
      <c r="F1417">
        <f>'Pivot MRIP 11"'!F1420</f>
        <v>12</v>
      </c>
      <c r="G1417">
        <f>'Pivot MRIP 11"'!G1420</f>
        <v>6.2904417014946146E-2</v>
      </c>
      <c r="H1417">
        <f t="shared" si="81"/>
        <v>8.3164410637822481</v>
      </c>
      <c r="I1417">
        <f t="shared" si="82"/>
        <v>7.0225118563440185</v>
      </c>
    </row>
    <row r="1418" spans="1:9" x14ac:dyDescent="0.25">
      <c r="A1418">
        <f>'Pivot MRIP 11"'!A1421</f>
        <v>2014</v>
      </c>
      <c r="B1418" t="str">
        <f>'Pivot MRIP 11"'!B1421</f>
        <v>1534520140531029</v>
      </c>
      <c r="C1418">
        <f>'Pivot MRIP 11"'!C1421</f>
        <v>132.20758506999999</v>
      </c>
      <c r="D1418">
        <f>'Pivot MRIP 11"'!D1421</f>
        <v>132.20758506999999</v>
      </c>
      <c r="E1418">
        <f>'Pivot MRIP 11"'!E1421</f>
        <v>0.84441310922369939</v>
      </c>
      <c r="F1418">
        <f>'Pivot MRIP 11"'!F1421</f>
        <v>1</v>
      </c>
      <c r="G1418">
        <f>'Pivot MRIP 11"'!G1421</f>
        <v>0.18871325104483844</v>
      </c>
      <c r="H1418">
        <f t="shared" si="81"/>
        <v>24.949323191346743</v>
      </c>
      <c r="I1418">
        <f t="shared" si="82"/>
        <v>21.067535569032053</v>
      </c>
    </row>
    <row r="1419" spans="1:9" x14ac:dyDescent="0.25">
      <c r="A1419">
        <f>'Pivot MRIP 11"'!A1422</f>
        <v>2014</v>
      </c>
      <c r="B1419" t="str">
        <f>'Pivot MRIP 11"'!B1422</f>
        <v>1534520140531047</v>
      </c>
      <c r="C1419">
        <f>'Pivot MRIP 11"'!C1422</f>
        <v>132.20758506999999</v>
      </c>
      <c r="D1419">
        <f>'Pivot MRIP 11"'!D1422</f>
        <v>132.20758506999999</v>
      </c>
      <c r="E1419">
        <f>'Pivot MRIP 11"'!E1422</f>
        <v>1.3227735731092654</v>
      </c>
      <c r="F1419">
        <f>'Pivot MRIP 11"'!F1422</f>
        <v>3</v>
      </c>
      <c r="G1419">
        <f>'Pivot MRIP 11"'!G1422</f>
        <v>0.9670724315</v>
      </c>
      <c r="H1419">
        <f t="shared" si="81"/>
        <v>127.85431075638799</v>
      </c>
      <c r="I1419">
        <f t="shared" si="82"/>
        <v>169.12230347664971</v>
      </c>
    </row>
    <row r="1420" spans="1:9" x14ac:dyDescent="0.25">
      <c r="A1420">
        <f>'Pivot MRIP 11"'!A1423</f>
        <v>2014</v>
      </c>
      <c r="B1420" t="str">
        <f>'Pivot MRIP 11"'!B1423</f>
        <v>1534520140601001</v>
      </c>
      <c r="C1420">
        <f>'Pivot MRIP 11"'!C1423</f>
        <v>407.05922276000001</v>
      </c>
      <c r="D1420">
        <f>'Pivot MRIP 11"'!D1423</f>
        <v>407.05922276000001</v>
      </c>
      <c r="E1420">
        <f>'Pivot MRIP 11"'!E1423</f>
        <v>0.84441310922369939</v>
      </c>
      <c r="F1420">
        <f>'Pivot MRIP 11"'!F1423</f>
        <v>9</v>
      </c>
      <c r="G1420">
        <f>'Pivot MRIP 11"'!G1423</f>
        <v>0.16355148423885998</v>
      </c>
      <c r="H1420">
        <f t="shared" si="81"/>
        <v>66.575140055514737</v>
      </c>
      <c r="I1420">
        <f t="shared" si="82"/>
        <v>56.216921011280448</v>
      </c>
    </row>
    <row r="1421" spans="1:9" x14ac:dyDescent="0.25">
      <c r="A1421">
        <f>'Pivot MRIP 11"'!A1424</f>
        <v>2014</v>
      </c>
      <c r="B1421" t="str">
        <f>'Pivot MRIP 11"'!B1424</f>
        <v>1534520140604002</v>
      </c>
      <c r="C1421">
        <f>'Pivot MRIP 11"'!C1424</f>
        <v>287.31543690000001</v>
      </c>
      <c r="D1421">
        <f>'Pivot MRIP 11"'!D1424</f>
        <v>287.31543690000001</v>
      </c>
      <c r="E1421">
        <f>'Pivot MRIP 11"'!E1424</f>
        <v>0.84441310922369939</v>
      </c>
      <c r="F1421">
        <f>'Pivot MRIP 11"'!F1424</f>
        <v>25</v>
      </c>
      <c r="G1421">
        <f>'Pivot MRIP 11"'!G1424</f>
        <v>0.12580883402989229</v>
      </c>
      <c r="H1421">
        <f t="shared" si="81"/>
        <v>36.146820115178095</v>
      </c>
      <c r="I1421">
        <f t="shared" si="82"/>
        <v>30.522848762007296</v>
      </c>
    </row>
    <row r="1422" spans="1:9" x14ac:dyDescent="0.25">
      <c r="A1422">
        <f>'Pivot MRIP 11"'!A1425</f>
        <v>2014</v>
      </c>
      <c r="B1422" t="str">
        <f>'Pivot MRIP 11"'!B1425</f>
        <v>1534520140622009</v>
      </c>
      <c r="C1422">
        <f>'Pivot MRIP 11"'!C1425</f>
        <v>25.222421242999999</v>
      </c>
      <c r="D1422">
        <f>'Pivot MRIP 11"'!D1425</f>
        <v>25.222421242999999</v>
      </c>
      <c r="E1422">
        <f>'Pivot MRIP 11"'!E1425</f>
        <v>1.3468232381641358</v>
      </c>
      <c r="F1422">
        <f>'Pivot MRIP 11"'!F1425</f>
        <v>5</v>
      </c>
      <c r="G1422">
        <f>'Pivot MRIP 11"'!G1425</f>
        <v>0.65588873340597853</v>
      </c>
      <c r="H1422">
        <f t="shared" si="81"/>
        <v>16.543101922503315</v>
      </c>
      <c r="I1422">
        <f t="shared" si="82"/>
        <v>22.280634100545257</v>
      </c>
    </row>
    <row r="1423" spans="1:9" x14ac:dyDescent="0.25">
      <c r="A1423">
        <f>'Pivot MRIP 11"'!A1426</f>
        <v>2014</v>
      </c>
      <c r="B1423" t="str">
        <f>'Pivot MRIP 11"'!B1426</f>
        <v>1534520140622016</v>
      </c>
      <c r="C1423">
        <f>'Pivot MRIP 11"'!C1426</f>
        <v>15.908461242</v>
      </c>
      <c r="D1423">
        <f>'Pivot MRIP 11"'!D1426</f>
        <v>15.908461242</v>
      </c>
      <c r="E1423">
        <f>'Pivot MRIP 11"'!E1426</f>
        <v>0.97003395361346134</v>
      </c>
      <c r="F1423">
        <f>'Pivot MRIP 11"'!F1426</f>
        <v>4</v>
      </c>
      <c r="G1423">
        <f>'Pivot MRIP 11"'!G1426</f>
        <v>1</v>
      </c>
      <c r="H1423">
        <f t="shared" si="81"/>
        <v>15.908461242</v>
      </c>
      <c r="I1423">
        <f t="shared" si="82"/>
        <v>15.431747554483776</v>
      </c>
    </row>
    <row r="1424" spans="1:9" x14ac:dyDescent="0.25">
      <c r="A1424">
        <f>'Pivot MRIP 11"'!A1427</f>
        <v>2014</v>
      </c>
      <c r="B1424" t="str">
        <f>'Pivot MRIP 11"'!B1427</f>
        <v>1534520140622029</v>
      </c>
      <c r="C1424">
        <f>'Pivot MRIP 11"'!C1427</f>
        <v>15.908461242</v>
      </c>
      <c r="D1424">
        <f>'Pivot MRIP 11"'!D1427</f>
        <v>15.908461242</v>
      </c>
      <c r="E1424">
        <f>'Pivot MRIP 11"'!E1427</f>
        <v>0.84441310922369939</v>
      </c>
      <c r="F1424">
        <f>'Pivot MRIP 11"'!F1427</f>
        <v>9</v>
      </c>
      <c r="G1424">
        <f>'Pivot MRIP 11"'!G1427</f>
        <v>0.25161766805978458</v>
      </c>
      <c r="H1424">
        <f t="shared" si="81"/>
        <v>4.0028499201315046</v>
      </c>
      <c r="I1424">
        <f t="shared" si="82"/>
        <v>3.3800589468140805</v>
      </c>
    </row>
    <row r="1425" spans="1:9" x14ac:dyDescent="0.25">
      <c r="A1425">
        <f>'Pivot MRIP 11"'!A1428</f>
        <v>2014</v>
      </c>
      <c r="B1425" t="str">
        <f>'Pivot MRIP 11"'!B1428</f>
        <v>1534520140713001</v>
      </c>
      <c r="C1425">
        <f>'Pivot MRIP 11"'!C1428</f>
        <v>74.427711532999993</v>
      </c>
      <c r="D1425">
        <f>'Pivot MRIP 11"'!D1428</f>
        <v>74.427711532999993</v>
      </c>
      <c r="E1425">
        <f>'Pivot MRIP 11"'!E1428</f>
        <v>0.88045970269962592</v>
      </c>
      <c r="F1425">
        <f>'Pivot MRIP 11"'!F1428</f>
        <v>15</v>
      </c>
      <c r="G1425">
        <f>'Pivot MRIP 11"'!G1428</f>
        <v>1.0169760578089677</v>
      </c>
      <c r="H1425">
        <f t="shared" si="81"/>
        <v>75.69120066657338</v>
      </c>
      <c r="I1425">
        <f t="shared" si="82"/>
        <v>66.643052035868919</v>
      </c>
    </row>
    <row r="1426" spans="1:9" x14ac:dyDescent="0.25">
      <c r="A1426">
        <f>'Pivot MRIP 11"'!A1429</f>
        <v>2014</v>
      </c>
      <c r="B1426" t="str">
        <f>'Pivot MRIP 11"'!B1429</f>
        <v>1534520140713006</v>
      </c>
      <c r="C1426">
        <f>'Pivot MRIP 11"'!C1429</f>
        <v>15.550885986999999</v>
      </c>
      <c r="D1426">
        <f>'Pivot MRIP 11"'!D1429</f>
        <v>15.550885986999999</v>
      </c>
      <c r="E1426">
        <f>'Pivot MRIP 11"'!E1429</f>
        <v>0.84441310922369939</v>
      </c>
      <c r="F1426">
        <f>'Pivot MRIP 11"'!F1429</f>
        <v>6</v>
      </c>
      <c r="G1426">
        <f>'Pivot MRIP 11"'!G1429</f>
        <v>1.258088340298923E-2</v>
      </c>
      <c r="H1426">
        <f t="shared" si="81"/>
        <v>0.19564388341562608</v>
      </c>
      <c r="I1426">
        <f t="shared" si="82"/>
        <v>0.16520425989558776</v>
      </c>
    </row>
    <row r="1427" spans="1:9" x14ac:dyDescent="0.25">
      <c r="A1427">
        <f>'Pivot MRIP 11"'!A1430</f>
        <v>2014</v>
      </c>
      <c r="B1427" t="str">
        <f>'Pivot MRIP 11"'!B1430</f>
        <v>1534520140713016</v>
      </c>
      <c r="C1427">
        <f>'Pivot MRIP 11"'!C1430</f>
        <v>19.996441554</v>
      </c>
      <c r="D1427">
        <f>'Pivot MRIP 11"'!D1430</f>
        <v>19.996441554</v>
      </c>
      <c r="E1427">
        <f>'Pivot MRIP 11"'!E1430</f>
        <v>0.84441310922369928</v>
      </c>
      <c r="F1427">
        <f>'Pivot MRIP 11"'!F1430</f>
        <v>12</v>
      </c>
      <c r="G1427">
        <f>'Pivot MRIP 11"'!G1430</f>
        <v>7.5485300417935386E-2</v>
      </c>
      <c r="H1427">
        <f t="shared" si="81"/>
        <v>1.5094373979933768</v>
      </c>
      <c r="I1427">
        <f t="shared" si="82"/>
        <v>1.2745887264181177</v>
      </c>
    </row>
    <row r="1428" spans="1:9" x14ac:dyDescent="0.25">
      <c r="A1428">
        <f>'Pivot MRIP 11"'!A1431</f>
        <v>2014</v>
      </c>
      <c r="B1428" t="str">
        <f>'Pivot MRIP 11"'!B1431</f>
        <v>1534520140713020</v>
      </c>
      <c r="C1428">
        <f>'Pivot MRIP 11"'!C1431</f>
        <v>17.329108214000001</v>
      </c>
      <c r="D1428">
        <f>'Pivot MRIP 11"'!D1431</f>
        <v>17.329108214000001</v>
      </c>
      <c r="E1428">
        <f>'Pivot MRIP 11"'!E1431</f>
        <v>1.2742627490523031</v>
      </c>
      <c r="F1428">
        <f>'Pivot MRIP 11"'!F1431</f>
        <v>12</v>
      </c>
      <c r="G1428">
        <f>'Pivot MRIP 11"'!G1431</f>
        <v>1.2748117451896768</v>
      </c>
      <c r="H1428">
        <f t="shared" si="81"/>
        <v>22.091350684870104</v>
      </c>
      <c r="I1428">
        <f t="shared" si="82"/>
        <v>28.150185253981057</v>
      </c>
    </row>
    <row r="1429" spans="1:9" x14ac:dyDescent="0.25">
      <c r="A1429">
        <f>'Pivot MRIP 11"'!A1432</f>
        <v>2014</v>
      </c>
      <c r="B1429" t="str">
        <f>'Pivot MRIP 11"'!B1432</f>
        <v>1534520140713026</v>
      </c>
      <c r="C1429">
        <f>'Pivot MRIP 11"'!C1432</f>
        <v>18.514589698999998</v>
      </c>
      <c r="D1429">
        <f>'Pivot MRIP 11"'!D1432</f>
        <v>18.514589698999998</v>
      </c>
      <c r="E1429">
        <f>'Pivot MRIP 11"'!E1432</f>
        <v>0.84441310922369939</v>
      </c>
      <c r="F1429">
        <f>'Pivot MRIP 11"'!F1432</f>
        <v>4</v>
      </c>
      <c r="G1429">
        <f>'Pivot MRIP 11"'!G1432</f>
        <v>1.258088340298923E-2</v>
      </c>
      <c r="H1429">
        <f t="shared" si="81"/>
        <v>0.23292989425730443</v>
      </c>
      <c r="I1429">
        <f t="shared" si="82"/>
        <v>0.19668905624095795</v>
      </c>
    </row>
    <row r="1430" spans="1:9" x14ac:dyDescent="0.25">
      <c r="A1430">
        <f>'Pivot MRIP 11"'!A1433</f>
        <v>2014</v>
      </c>
      <c r="B1430" t="str">
        <f>'Pivot MRIP 11"'!B1433</f>
        <v>1534520140713030</v>
      </c>
      <c r="C1430">
        <f>'Pivot MRIP 11"'!C1433</f>
        <v>60.006441660999997</v>
      </c>
      <c r="D1430">
        <f>'Pivot MRIP 11"'!D1433</f>
        <v>60.006441660999997</v>
      </c>
      <c r="E1430">
        <f>'Pivot MRIP 11"'!E1433</f>
        <v>0.84441310922369939</v>
      </c>
      <c r="F1430">
        <f>'Pivot MRIP 11"'!F1433</f>
        <v>6</v>
      </c>
      <c r="G1430">
        <f>'Pivot MRIP 11"'!G1433</f>
        <v>2.516176680597846E-2</v>
      </c>
      <c r="H1430">
        <f t="shared" si="81"/>
        <v>1.5098680919306326</v>
      </c>
      <c r="I1430">
        <f t="shared" si="82"/>
        <v>1.2749524100248</v>
      </c>
    </row>
    <row r="1431" spans="1:9" x14ac:dyDescent="0.25">
      <c r="A1431">
        <f>'Pivot MRIP 11"'!A1434</f>
        <v>2014</v>
      </c>
      <c r="B1431" t="str">
        <f>'Pivot MRIP 11"'!B1434</f>
        <v>1534520140713033</v>
      </c>
      <c r="C1431">
        <f>'Pivot MRIP 11"'!C1434</f>
        <v>19.996441554</v>
      </c>
      <c r="D1431">
        <f>'Pivot MRIP 11"'!D1434</f>
        <v>19.996441554</v>
      </c>
      <c r="E1431">
        <f>'Pivot MRIP 11"'!E1434</f>
        <v>1.020647692079403</v>
      </c>
      <c r="F1431">
        <f>'Pivot MRIP 11"'!F1434</f>
        <v>24</v>
      </c>
      <c r="G1431">
        <f>'Pivot MRIP 11"'!G1434</f>
        <v>3.0249965864644075</v>
      </c>
      <c r="H1431">
        <f t="shared" si="81"/>
        <v>60.48916744228503</v>
      </c>
      <c r="I1431">
        <f t="shared" si="82"/>
        <v>61.738129145772781</v>
      </c>
    </row>
    <row r="1432" spans="1:9" x14ac:dyDescent="0.25">
      <c r="A1432">
        <f>'Pivot MRIP 11"'!A1435</f>
        <v>2014</v>
      </c>
      <c r="B1432" t="str">
        <f>'Pivot MRIP 11"'!B1435</f>
        <v>1534520140713037</v>
      </c>
      <c r="C1432">
        <f>'Pivot MRIP 11"'!C1435</f>
        <v>15.550885986999999</v>
      </c>
      <c r="D1432">
        <f>'Pivot MRIP 11"'!D1435</f>
        <v>15.550885986999999</v>
      </c>
      <c r="E1432">
        <f>'Pivot MRIP 11"'!E1435</f>
        <v>0.84441310922369939</v>
      </c>
      <c r="F1432">
        <f>'Pivot MRIP 11"'!F1435</f>
        <v>6</v>
      </c>
      <c r="G1432">
        <f>'Pivot MRIP 11"'!G1435</f>
        <v>1.258088340298923E-2</v>
      </c>
      <c r="H1432">
        <f t="shared" si="81"/>
        <v>0.19564388341562608</v>
      </c>
      <c r="I1432">
        <f t="shared" si="82"/>
        <v>0.16520425989558776</v>
      </c>
    </row>
    <row r="1433" spans="1:9" x14ac:dyDescent="0.25">
      <c r="A1433">
        <f>'Pivot MRIP 11"'!A1436</f>
        <v>2014</v>
      </c>
      <c r="B1433" t="str">
        <f>'Pivot MRIP 11"'!B1436</f>
        <v>1534520140713045</v>
      </c>
      <c r="C1433">
        <f>'Pivot MRIP 11"'!C1436</f>
        <v>141.88759465000001</v>
      </c>
      <c r="D1433">
        <f>'Pivot MRIP 11"'!D1436</f>
        <v>141.88759465000001</v>
      </c>
      <c r="E1433">
        <f>'Pivot MRIP 11"'!E1436</f>
        <v>0.84441310922369939</v>
      </c>
      <c r="F1433">
        <f>'Pivot MRIP 11"'!F1436</f>
        <v>3</v>
      </c>
      <c r="G1433">
        <f>'Pivot MRIP 11"'!G1436</f>
        <v>2.516176680597846E-2</v>
      </c>
      <c r="H1433">
        <f t="shared" si="81"/>
        <v>3.570142569244497</v>
      </c>
      <c r="I1433">
        <f t="shared" si="82"/>
        <v>3.0146751872676321</v>
      </c>
    </row>
    <row r="1434" spans="1:9" x14ac:dyDescent="0.25">
      <c r="A1434">
        <f>'Pivot MRIP 11"'!A1437</f>
        <v>2014</v>
      </c>
      <c r="B1434" t="str">
        <f>'Pivot MRIP 11"'!B1437</f>
        <v>1534520140725004</v>
      </c>
      <c r="C1434">
        <f>'Pivot MRIP 11"'!C1437</f>
        <v>83.676512721999998</v>
      </c>
      <c r="D1434">
        <f>'Pivot MRIP 11"'!D1437</f>
        <v>83.676512721999998</v>
      </c>
      <c r="E1434">
        <f>'Pivot MRIP 11"'!E1437</f>
        <v>1.5432358352439697</v>
      </c>
      <c r="F1434">
        <f>'Pivot MRIP 11"'!F1437</f>
        <v>5</v>
      </c>
      <c r="G1434">
        <f>'Pivot MRIP 11"'!G1437</f>
        <v>0.87880280659999999</v>
      </c>
      <c r="H1434">
        <f t="shared" si="81"/>
        <v>73.535154226594202</v>
      </c>
      <c r="I1434">
        <f t="shared" si="82"/>
        <v>113.48208515267223</v>
      </c>
    </row>
    <row r="1435" spans="1:9" x14ac:dyDescent="0.25">
      <c r="A1435">
        <f>'Pivot MRIP 11"'!A1438</f>
        <v>2014</v>
      </c>
      <c r="B1435" t="str">
        <f>'Pivot MRIP 11"'!B1438</f>
        <v>1534520140725016</v>
      </c>
      <c r="C1435">
        <f>'Pivot MRIP 11"'!C1438</f>
        <v>20.254655621000001</v>
      </c>
      <c r="D1435">
        <f>'Pivot MRIP 11"'!D1438</f>
        <v>20.254655621000001</v>
      </c>
      <c r="E1435">
        <f>'Pivot MRIP 11"'!E1438</f>
        <v>0.84441310922369939</v>
      </c>
      <c r="F1435">
        <f>'Pivot MRIP 11"'!F1438</f>
        <v>3</v>
      </c>
      <c r="G1435">
        <f>'Pivot MRIP 11"'!G1438</f>
        <v>1.258088340298923E-2</v>
      </c>
      <c r="H1435">
        <f t="shared" si="81"/>
        <v>0.25482146073550144</v>
      </c>
      <c r="I1435">
        <f t="shared" si="82"/>
        <v>0.21517458195658959</v>
      </c>
    </row>
    <row r="1436" spans="1:9" x14ac:dyDescent="0.25">
      <c r="A1436">
        <f>'Pivot MRIP 11"'!A1439</f>
        <v>2014</v>
      </c>
      <c r="B1436" t="str">
        <f>'Pivot MRIP 11"'!B1439</f>
        <v>1534520140725023</v>
      </c>
      <c r="C1436">
        <f>'Pivot MRIP 11"'!C1439</f>
        <v>92.272261271999994</v>
      </c>
      <c r="D1436">
        <f>'Pivot MRIP 11"'!D1439</f>
        <v>92.272261271999994</v>
      </c>
      <c r="E1436">
        <f>'Pivot MRIP 11"'!E1439</f>
        <v>0.84441310922369939</v>
      </c>
      <c r="F1436">
        <f>'Pivot MRIP 11"'!F1439</f>
        <v>24</v>
      </c>
      <c r="G1436">
        <f>'Pivot MRIP 11"'!G1439</f>
        <v>0.40258826889565535</v>
      </c>
      <c r="H1436">
        <f t="shared" si="81"/>
        <v>37.147729932582102</v>
      </c>
      <c r="I1436">
        <f t="shared" si="82"/>
        <v>31.368030132973939</v>
      </c>
    </row>
    <row r="1437" spans="1:9" x14ac:dyDescent="0.25">
      <c r="A1437">
        <f>'Pivot MRIP 11"'!A1440</f>
        <v>2014</v>
      </c>
      <c r="B1437" t="str">
        <f>'Pivot MRIP 11"'!B1440</f>
        <v>1534520140725027</v>
      </c>
      <c r="C1437">
        <f>'Pivot MRIP 11"'!C1440</f>
        <v>17.988842160000001</v>
      </c>
      <c r="D1437">
        <f>'Pivot MRIP 11"'!D1440</f>
        <v>17.988842160000001</v>
      </c>
      <c r="E1437">
        <f>'Pivot MRIP 11"'!E1440</f>
        <v>1.7723871682511474</v>
      </c>
      <c r="F1437">
        <f>'Pivot MRIP 11"'!F1440</f>
        <v>15</v>
      </c>
      <c r="G1437">
        <f>'Pivot MRIP 11"'!G1440</f>
        <v>1.7732485596059784</v>
      </c>
      <c r="H1437">
        <f t="shared" si="81"/>
        <v>31.898688449199298</v>
      </c>
      <c r="I1437">
        <f t="shared" si="82"/>
        <v>56.536826091401927</v>
      </c>
    </row>
    <row r="1438" spans="1:9" x14ac:dyDescent="0.25">
      <c r="A1438">
        <f>'Pivot MRIP 11"'!A1441</f>
        <v>2014</v>
      </c>
      <c r="B1438" t="str">
        <f>'Pivot MRIP 11"'!B1441</f>
        <v>1534520140725031</v>
      </c>
      <c r="C1438">
        <f>'Pivot MRIP 11"'!C1441</f>
        <v>24.786282544999999</v>
      </c>
      <c r="D1438">
        <f>'Pivot MRIP 11"'!D1441</f>
        <v>24.786282544999999</v>
      </c>
      <c r="E1438">
        <f>'Pivot MRIP 11"'!E1441</f>
        <v>1.044878801652761</v>
      </c>
      <c r="F1438">
        <f>'Pivot MRIP 11"'!F1441</f>
        <v>8</v>
      </c>
      <c r="G1438">
        <f>'Pivot MRIP 11"'!G1441</f>
        <v>0.8065528423119569</v>
      </c>
      <c r="H1438">
        <f t="shared" si="81"/>
        <v>19.991446637016995</v>
      </c>
      <c r="I1438">
        <f t="shared" si="82"/>
        <v>20.888638805391437</v>
      </c>
    </row>
    <row r="1439" spans="1:9" x14ac:dyDescent="0.25">
      <c r="A1439">
        <f>'Pivot MRIP 11"'!A1442</f>
        <v>2014</v>
      </c>
      <c r="B1439" t="str">
        <f>'Pivot MRIP 11"'!B1442</f>
        <v>1534520140725045</v>
      </c>
      <c r="C1439">
        <f>'Pivot MRIP 11"'!C1442</f>
        <v>20.254655621000001</v>
      </c>
      <c r="D1439">
        <f>'Pivot MRIP 11"'!D1442</f>
        <v>20.254655621000001</v>
      </c>
      <c r="E1439">
        <f>'Pivot MRIP 11"'!E1442</f>
        <v>0.8444131092236995</v>
      </c>
      <c r="F1439">
        <f>'Pivot MRIP 11"'!F1442</f>
        <v>24</v>
      </c>
      <c r="G1439">
        <f>'Pivot MRIP 11"'!G1442</f>
        <v>0.39000738549266611</v>
      </c>
      <c r="H1439">
        <f t="shared" si="81"/>
        <v>7.8994652828005441</v>
      </c>
      <c r="I1439">
        <f t="shared" si="82"/>
        <v>6.670412040654278</v>
      </c>
    </row>
    <row r="1440" spans="1:9" x14ac:dyDescent="0.25">
      <c r="A1440">
        <f>'Pivot MRIP 11"'!A1443</f>
        <v>2014</v>
      </c>
      <c r="B1440" t="str">
        <f>'Pivot MRIP 11"'!B1443</f>
        <v>1534520140725051</v>
      </c>
      <c r="C1440">
        <f>'Pivot MRIP 11"'!C1443</f>
        <v>15.723028698</v>
      </c>
      <c r="D1440">
        <f>'Pivot MRIP 11"'!D1443</f>
        <v>15.723028698</v>
      </c>
      <c r="E1440">
        <f>'Pivot MRIP 11"'!E1443</f>
        <v>1.2732855267921037</v>
      </c>
      <c r="F1440">
        <f>'Pivot MRIP 11"'!F1443</f>
        <v>5</v>
      </c>
      <c r="G1440">
        <f>'Pivot MRIP 11"'!G1443</f>
        <v>1.0125808834029892</v>
      </c>
      <c r="H1440">
        <f t="shared" si="81"/>
        <v>15.920838288791392</v>
      </c>
      <c r="I1440">
        <f t="shared" si="82"/>
        <v>20.271772967515645</v>
      </c>
    </row>
    <row r="1441" spans="1:9" x14ac:dyDescent="0.25">
      <c r="A1441">
        <f>'Pivot MRIP 11"'!A1444</f>
        <v>2014</v>
      </c>
      <c r="B1441" t="str">
        <f>'Pivot MRIP 11"'!B1444</f>
        <v>1534520141026012</v>
      </c>
      <c r="C1441">
        <f>'Pivot MRIP 11"'!C1444</f>
        <v>25.367410014000001</v>
      </c>
      <c r="D1441">
        <f>'Pivot MRIP 11"'!D1444</f>
        <v>25.367410014000001</v>
      </c>
      <c r="E1441">
        <f>'Pivot MRIP 11"'!E1444</f>
        <v>1.2505522767248207</v>
      </c>
      <c r="F1441">
        <f>'Pivot MRIP 11"'!F1444</f>
        <v>6</v>
      </c>
      <c r="G1441">
        <f>'Pivot MRIP 11"'!G1444</f>
        <v>0.8526122428029892</v>
      </c>
      <c r="H1441">
        <f t="shared" si="81"/>
        <v>21.628564346139548</v>
      </c>
      <c r="I1441">
        <f t="shared" si="82"/>
        <v>27.047650385354096</v>
      </c>
    </row>
    <row r="1442" spans="1:9" x14ac:dyDescent="0.25">
      <c r="A1442">
        <f>'Pivot MRIP 11"'!A1445</f>
        <v>2014</v>
      </c>
      <c r="B1442" t="str">
        <f>'Pivot MRIP 11"'!B1445</f>
        <v>1534520141026013</v>
      </c>
      <c r="C1442">
        <f>'Pivot MRIP 11"'!C1445</f>
        <v>19.025264465999999</v>
      </c>
      <c r="D1442">
        <f>'Pivot MRIP 11"'!D1445</f>
        <v>19.025264465999999</v>
      </c>
      <c r="E1442">
        <f>'Pivot MRIP 11"'!E1445</f>
        <v>0.84441310922369939</v>
      </c>
      <c r="F1442">
        <f>'Pivot MRIP 11"'!F1445</f>
        <v>4</v>
      </c>
      <c r="G1442">
        <f>'Pivot MRIP 11"'!G1445</f>
        <v>6.2904417014946146E-2</v>
      </c>
      <c r="H1442">
        <f t="shared" si="81"/>
        <v>1.1967731697889006</v>
      </c>
      <c r="I1442">
        <f t="shared" si="82"/>
        <v>1.0105709533369478</v>
      </c>
    </row>
    <row r="1443" spans="1:9" x14ac:dyDescent="0.25">
      <c r="A1443">
        <f>'Pivot MRIP 11"'!A1446</f>
        <v>2014</v>
      </c>
      <c r="B1443" t="str">
        <f>'Pivot MRIP 11"'!B1446</f>
        <v>1534720140411003</v>
      </c>
      <c r="C1443">
        <f>'Pivot MRIP 11"'!C1446</f>
        <v>27.973878501000002</v>
      </c>
      <c r="D1443">
        <f>'Pivot MRIP 11"'!D1446</f>
        <v>27.973878501000002</v>
      </c>
      <c r="E1443">
        <f>'Pivot MRIP 11"'!E1446</f>
        <v>0.84441310922369928</v>
      </c>
      <c r="F1443">
        <f>'Pivot MRIP 11"'!F1446</f>
        <v>5</v>
      </c>
      <c r="G1443">
        <f>'Pivot MRIP 11"'!G1446</f>
        <v>3.7742650208967693E-2</v>
      </c>
      <c r="H1443">
        <f t="shared" si="81"/>
        <v>1.0558083112514045</v>
      </c>
      <c r="I1443">
        <f t="shared" si="82"/>
        <v>0.89153837884802167</v>
      </c>
    </row>
    <row r="1444" spans="1:9" x14ac:dyDescent="0.25">
      <c r="A1444">
        <f>'Pivot MRIP 11"'!A1447</f>
        <v>2014</v>
      </c>
      <c r="B1444" t="str">
        <f>'Pivot MRIP 11"'!B1447</f>
        <v>1535720140711005</v>
      </c>
      <c r="C1444">
        <f>'Pivot MRIP 11"'!C1447</f>
        <v>98.608251029000002</v>
      </c>
      <c r="D1444">
        <f>'Pivot MRIP 11"'!D1447</f>
        <v>98.608251029000002</v>
      </c>
      <c r="E1444">
        <f>'Pivot MRIP 11"'!E1447</f>
        <v>1.4856968561108028</v>
      </c>
      <c r="F1444">
        <f>'Pivot MRIP 11"'!F1447</f>
        <v>25</v>
      </c>
      <c r="G1444">
        <f>'Pivot MRIP 11"'!G1447</f>
        <v>6.1258088340298924</v>
      </c>
      <c r="H1444">
        <f t="shared" si="81"/>
        <v>604.05529526168539</v>
      </c>
      <c r="I1444">
        <f t="shared" si="82"/>
        <v>897.44305308736875</v>
      </c>
    </row>
    <row r="1445" spans="1:9" x14ac:dyDescent="0.25">
      <c r="A1445">
        <f>'Pivot MRIP 11"'!A1448</f>
        <v>2014</v>
      </c>
      <c r="B1445" t="str">
        <f>'Pivot MRIP 11"'!B1448</f>
        <v>1535720140711014</v>
      </c>
      <c r="C1445">
        <f>'Pivot MRIP 11"'!C1448</f>
        <v>1751.4431910000001</v>
      </c>
      <c r="D1445">
        <f>'Pivot MRIP 11"'!D1448</f>
        <v>1751.4431910000001</v>
      </c>
      <c r="E1445">
        <f>'Pivot MRIP 11"'!E1448</f>
        <v>1.2400255078692664</v>
      </c>
      <c r="F1445">
        <f>'Pivot MRIP 11"'!F1448</f>
        <v>6</v>
      </c>
      <c r="G1445">
        <f>'Pivot MRIP 11"'!G1448</f>
        <v>4.4531778858089677</v>
      </c>
      <c r="H1445">
        <f t="shared" si="81"/>
        <v>7799.4880864118923</v>
      </c>
      <c r="I1445">
        <f t="shared" si="82"/>
        <v>9671.5641754731987</v>
      </c>
    </row>
    <row r="1446" spans="1:9" x14ac:dyDescent="0.25">
      <c r="A1446">
        <f>'Pivot MRIP 11"'!A1449</f>
        <v>2014</v>
      </c>
      <c r="B1446" t="str">
        <f>'Pivot MRIP 11"'!B1449</f>
        <v>1535720140711015</v>
      </c>
      <c r="C1446">
        <f>'Pivot MRIP 11"'!C1449</f>
        <v>1790.3410077000001</v>
      </c>
      <c r="D1446">
        <f>'Pivot MRIP 11"'!D1449</f>
        <v>1790.3410077000001</v>
      </c>
      <c r="E1446">
        <f>'Pivot MRIP 11"'!E1449</f>
        <v>1.2125424420168269</v>
      </c>
      <c r="F1446">
        <f>'Pivot MRIP 11"'!F1449</f>
        <v>7</v>
      </c>
      <c r="G1446">
        <f>'Pivot MRIP 11"'!G1449</f>
        <v>2</v>
      </c>
      <c r="H1446">
        <f t="shared" si="81"/>
        <v>3580.6820154000002</v>
      </c>
      <c r="I1446">
        <f t="shared" si="82"/>
        <v>4341.7289150388497</v>
      </c>
    </row>
    <row r="1447" spans="1:9" x14ac:dyDescent="0.25">
      <c r="A1447">
        <f>'Pivot MRIP 11"'!A1450</f>
        <v>2014</v>
      </c>
      <c r="B1447" t="str">
        <f>'Pivot MRIP 11"'!B1450</f>
        <v>1535720140711020</v>
      </c>
      <c r="C1447">
        <f>'Pivot MRIP 11"'!C1450</f>
        <v>329.42906750999998</v>
      </c>
      <c r="D1447">
        <f>'Pivot MRIP 11"'!D1450</f>
        <v>329.42906750999998</v>
      </c>
      <c r="E1447">
        <f>'Pivot MRIP 11"'!E1450</f>
        <v>1.3668660255462408</v>
      </c>
      <c r="F1447">
        <f>'Pivot MRIP 11"'!F1450</f>
        <v>4</v>
      </c>
      <c r="G1447">
        <f>'Pivot MRIP 11"'!G1450</f>
        <v>2</v>
      </c>
      <c r="H1447">
        <f t="shared" si="81"/>
        <v>658.85813501999996</v>
      </c>
      <c r="I1447">
        <f t="shared" si="82"/>
        <v>900.57080041359586</v>
      </c>
    </row>
    <row r="1448" spans="1:9" x14ac:dyDescent="0.25">
      <c r="A1448">
        <f>'Pivot MRIP 11"'!A1451</f>
        <v>2014</v>
      </c>
      <c r="B1448" t="str">
        <f>'Pivot MRIP 11"'!B1451</f>
        <v>1535720140713004</v>
      </c>
      <c r="C1448">
        <f>'Pivot MRIP 11"'!C1451</f>
        <v>1321.27934</v>
      </c>
      <c r="D1448">
        <f>'Pivot MRIP 11"'!D1451</f>
        <v>1321.27934</v>
      </c>
      <c r="E1448">
        <f>'Pivot MRIP 11"'!E1451</f>
        <v>1.2276706984865338</v>
      </c>
      <c r="F1448">
        <f>'Pivot MRIP 11"'!F1451</f>
        <v>6</v>
      </c>
      <c r="G1448">
        <f>'Pivot MRIP 11"'!G1451</f>
        <v>1.0743155175179353</v>
      </c>
      <c r="H1448">
        <f t="shared" si="81"/>
        <v>1419.4708979378561</v>
      </c>
      <c r="I1448">
        <f t="shared" si="82"/>
        <v>1742.6428287526751</v>
      </c>
    </row>
    <row r="1449" spans="1:9" x14ac:dyDescent="0.25">
      <c r="A1449">
        <f>'Pivot MRIP 11"'!A1452</f>
        <v>2014</v>
      </c>
      <c r="B1449" t="str">
        <f>'Pivot MRIP 11"'!B1452</f>
        <v>1549120140404002</v>
      </c>
      <c r="C1449">
        <f>'Pivot MRIP 11"'!C1452</f>
        <v>2242.7305113000002</v>
      </c>
      <c r="D1449">
        <f>'Pivot MRIP 11"'!D1452</f>
        <v>2242.7305113000002</v>
      </c>
      <c r="E1449">
        <f>'Pivot MRIP 11"'!E1452</f>
        <v>0.84441310922369939</v>
      </c>
      <c r="F1449">
        <f>'Pivot MRIP 11"'!F1452</f>
        <v>4</v>
      </c>
      <c r="G1449">
        <f>'Pivot MRIP 11"'!G1452</f>
        <v>5.0323533611956919E-2</v>
      </c>
      <c r="H1449">
        <f t="shared" si="81"/>
        <v>112.86212426796689</v>
      </c>
      <c r="I1449">
        <f t="shared" si="82"/>
        <v>95.302257266705453</v>
      </c>
    </row>
    <row r="1450" spans="1:9" x14ac:dyDescent="0.25">
      <c r="A1450">
        <f>'Pivot MRIP 11"'!A1453</f>
        <v>2014</v>
      </c>
      <c r="B1450" t="str">
        <f>'Pivot MRIP 11"'!B1453</f>
        <v>1549120140404005</v>
      </c>
      <c r="C1450">
        <f>'Pivot MRIP 11"'!C1453</f>
        <v>4253.0891842999999</v>
      </c>
      <c r="D1450">
        <f>'Pivot MRIP 11"'!D1453</f>
        <v>4253.0891842999999</v>
      </c>
      <c r="E1450">
        <f>'Pivot MRIP 11"'!E1453</f>
        <v>0.84441310922369939</v>
      </c>
      <c r="F1450">
        <f>'Pivot MRIP 11"'!F1453</f>
        <v>4</v>
      </c>
      <c r="G1450">
        <f>'Pivot MRIP 11"'!G1453</f>
        <v>6.2904417014946146E-2</v>
      </c>
      <c r="H1450">
        <f t="shared" si="81"/>
        <v>267.53809565096435</v>
      </c>
      <c r="I1450">
        <f t="shared" si="82"/>
        <v>225.9126751844183</v>
      </c>
    </row>
    <row r="1451" spans="1:9" x14ac:dyDescent="0.25">
      <c r="A1451">
        <f>'Pivot MRIP 11"'!A1454</f>
        <v>2014</v>
      </c>
      <c r="B1451" t="str">
        <f>'Pivot MRIP 11"'!B1454</f>
        <v>1549120140504013</v>
      </c>
      <c r="C1451">
        <f>'Pivot MRIP 11"'!C1454</f>
        <v>580.43164028000001</v>
      </c>
      <c r="D1451">
        <f>'Pivot MRIP 11"'!D1454</f>
        <v>580.43164028000001</v>
      </c>
      <c r="E1451">
        <f>'Pivot MRIP 11"'!E1454</f>
        <v>0.84441310922369939</v>
      </c>
      <c r="F1451">
        <f>'Pivot MRIP 11"'!F1454</f>
        <v>2</v>
      </c>
      <c r="G1451">
        <f>'Pivot MRIP 11"'!G1454</f>
        <v>1.258088340298923E-2</v>
      </c>
      <c r="H1451">
        <f t="shared" si="81"/>
        <v>7.302342789768467</v>
      </c>
      <c r="I1451">
        <f t="shared" si="82"/>
        <v>6.1661939797256542</v>
      </c>
    </row>
    <row r="1452" spans="1:9" x14ac:dyDescent="0.25">
      <c r="A1452">
        <f>'Pivot MRIP 11"'!A1455</f>
        <v>2014</v>
      </c>
      <c r="B1452" t="str">
        <f>'Pivot MRIP 11"'!B1455</f>
        <v>1549120140504040</v>
      </c>
      <c r="C1452">
        <f>'Pivot MRIP 11"'!C1455</f>
        <v>580.43164028000001</v>
      </c>
      <c r="D1452">
        <f>'Pivot MRIP 11"'!D1455</f>
        <v>580.43164028000001</v>
      </c>
      <c r="E1452">
        <f>'Pivot MRIP 11"'!E1455</f>
        <v>1.0207101632111353</v>
      </c>
      <c r="F1452">
        <f>'Pivot MRIP 11"'!F1455</f>
        <v>4</v>
      </c>
      <c r="G1452">
        <f>'Pivot MRIP 11"'!G1455</f>
        <v>8.0406465571239139</v>
      </c>
      <c r="H1452">
        <f t="shared" si="81"/>
        <v>4667.0456700631685</v>
      </c>
      <c r="I1452">
        <f t="shared" si="82"/>
        <v>4763.7009476039993</v>
      </c>
    </row>
    <row r="1453" spans="1:9" x14ac:dyDescent="0.25">
      <c r="A1453">
        <f>'Pivot MRIP 11"'!A1456</f>
        <v>2014</v>
      </c>
      <c r="B1453" t="str">
        <f>'Pivot MRIP 11"'!B1456</f>
        <v>1549120140607003</v>
      </c>
      <c r="C1453">
        <f>'Pivot MRIP 11"'!C1456</f>
        <v>679.33040143999995</v>
      </c>
      <c r="D1453">
        <f>'Pivot MRIP 11"'!D1456</f>
        <v>679.33040143999995</v>
      </c>
      <c r="E1453">
        <f>'Pivot MRIP 11"'!E1456</f>
        <v>0.84441310922369928</v>
      </c>
      <c r="F1453">
        <f>'Pivot MRIP 11"'!F1456</f>
        <v>4</v>
      </c>
      <c r="G1453">
        <f>'Pivot MRIP 11"'!G1456</f>
        <v>3.7742650208967693E-2</v>
      </c>
      <c r="H1453">
        <f t="shared" si="81"/>
        <v>25.639729717867521</v>
      </c>
      <c r="I1453">
        <f t="shared" si="82"/>
        <v>21.650523890719796</v>
      </c>
    </row>
    <row r="1454" spans="1:9" x14ac:dyDescent="0.25">
      <c r="A1454">
        <f>'Pivot MRIP 11"'!A1457</f>
        <v>2014</v>
      </c>
      <c r="B1454" t="str">
        <f>'Pivot MRIP 11"'!B1457</f>
        <v>1549120140615006</v>
      </c>
      <c r="C1454">
        <f>'Pivot MRIP 11"'!C1457</f>
        <v>424.04125422999999</v>
      </c>
      <c r="D1454">
        <f>'Pivot MRIP 11"'!D1457</f>
        <v>424.04125422999999</v>
      </c>
      <c r="E1454">
        <f>'Pivot MRIP 11"'!E1457</f>
        <v>1.1064357324061647</v>
      </c>
      <c r="F1454">
        <f>'Pivot MRIP 11"'!F1457</f>
        <v>9</v>
      </c>
      <c r="G1454">
        <f>'Pivot MRIP 11"'!G1457</f>
        <v>1.1407044433358706</v>
      </c>
      <c r="H1454">
        <f t="shared" si="81"/>
        <v>483.70574285787654</v>
      </c>
      <c r="I1454">
        <f t="shared" si="82"/>
        <v>535.18931786802261</v>
      </c>
    </row>
    <row r="1455" spans="1:9" x14ac:dyDescent="0.25">
      <c r="A1455">
        <f>'Pivot MRIP 11"'!A1458</f>
        <v>2014</v>
      </c>
      <c r="B1455" t="str">
        <f>'Pivot MRIP 11"'!B1458</f>
        <v>1549120140621003</v>
      </c>
      <c r="C1455">
        <f>'Pivot MRIP 11"'!C1458</f>
        <v>1350.5010569000001</v>
      </c>
      <c r="D1455">
        <f>'Pivot MRIP 11"'!D1458</f>
        <v>1350.5010569000001</v>
      </c>
      <c r="E1455">
        <f>'Pivot MRIP 11"'!E1458</f>
        <v>0.84441310922369928</v>
      </c>
      <c r="F1455">
        <f>'Pivot MRIP 11"'!F1458</f>
        <v>1</v>
      </c>
      <c r="G1455">
        <f>'Pivot MRIP 11"'!G1458</f>
        <v>7.5485300417935386E-2</v>
      </c>
      <c r="H1455">
        <f t="shared" si="81"/>
        <v>101.94297799483576</v>
      </c>
      <c r="I1455">
        <f t="shared" si="82"/>
        <v>86.08198701214242</v>
      </c>
    </row>
    <row r="1456" spans="1:9" x14ac:dyDescent="0.25">
      <c r="A1456">
        <f>'Pivot MRIP 11"'!A1459</f>
        <v>2014</v>
      </c>
      <c r="B1456" t="str">
        <f>'Pivot MRIP 11"'!B1459</f>
        <v>1549120140628003</v>
      </c>
      <c r="C1456">
        <f>'Pivot MRIP 11"'!C1459</f>
        <v>1350.5010569000001</v>
      </c>
      <c r="D1456">
        <f>'Pivot MRIP 11"'!D1459</f>
        <v>1350.5010569000001</v>
      </c>
      <c r="E1456">
        <f>'Pivot MRIP 11"'!E1459</f>
        <v>0.84441310922369939</v>
      </c>
      <c r="F1456">
        <f>'Pivot MRIP 11"'!F1459</f>
        <v>2</v>
      </c>
      <c r="G1456">
        <f>'Pivot MRIP 11"'!G1459</f>
        <v>2.516176680597846E-2</v>
      </c>
      <c r="H1456">
        <f t="shared" si="81"/>
        <v>33.980992664945248</v>
      </c>
      <c r="I1456">
        <f t="shared" si="82"/>
        <v>28.693995670714138</v>
      </c>
    </row>
    <row r="1457" spans="1:9" x14ac:dyDescent="0.25">
      <c r="A1457">
        <f>'Pivot MRIP 11"'!A1460</f>
        <v>2014</v>
      </c>
      <c r="B1457" t="str">
        <f>'Pivot MRIP 11"'!B1460</f>
        <v>1549120140628007</v>
      </c>
      <c r="C1457">
        <f>'Pivot MRIP 11"'!C1460</f>
        <v>1350.5010569000001</v>
      </c>
      <c r="D1457">
        <f>'Pivot MRIP 11"'!D1460</f>
        <v>1350.5010569000001</v>
      </c>
      <c r="E1457">
        <f>'Pivot MRIP 11"'!E1460</f>
        <v>0.84441310922369939</v>
      </c>
      <c r="F1457">
        <f>'Pivot MRIP 11"'!F1460</f>
        <v>4</v>
      </c>
      <c r="G1457">
        <f>'Pivot MRIP 11"'!G1460</f>
        <v>0.11322795062690307</v>
      </c>
      <c r="H1457">
        <f t="shared" si="81"/>
        <v>152.91446699225361</v>
      </c>
      <c r="I1457">
        <f t="shared" si="82"/>
        <v>129.12298051821361</v>
      </c>
    </row>
    <row r="1458" spans="1:9" x14ac:dyDescent="0.25">
      <c r="A1458">
        <f>'Pivot MRIP 11"'!A1461</f>
        <v>2014</v>
      </c>
      <c r="B1458" t="str">
        <f>'Pivot MRIP 11"'!B1461</f>
        <v>1549120140628013</v>
      </c>
      <c r="C1458">
        <f>'Pivot MRIP 11"'!C1461</f>
        <v>1350.5010569000001</v>
      </c>
      <c r="D1458">
        <f>'Pivot MRIP 11"'!D1461</f>
        <v>1350.5010569000001</v>
      </c>
      <c r="E1458">
        <f>'Pivot MRIP 11"'!E1461</f>
        <v>0.84441310922369939</v>
      </c>
      <c r="F1458">
        <f>'Pivot MRIP 11"'!F1461</f>
        <v>9</v>
      </c>
      <c r="G1458">
        <f>'Pivot MRIP 11"'!G1461</f>
        <v>0.37742650208967687</v>
      </c>
      <c r="H1458">
        <f t="shared" si="81"/>
        <v>509.71488997417873</v>
      </c>
      <c r="I1458">
        <f t="shared" si="82"/>
        <v>430.40993506071209</v>
      </c>
    </row>
    <row r="1459" spans="1:9" x14ac:dyDescent="0.25">
      <c r="A1459">
        <f>'Pivot MRIP 11"'!A1462</f>
        <v>2014</v>
      </c>
      <c r="B1459" t="str">
        <f>'Pivot MRIP 11"'!B1462</f>
        <v>1549120140628019</v>
      </c>
      <c r="C1459">
        <f>'Pivot MRIP 11"'!C1462</f>
        <v>1350.5010569000001</v>
      </c>
      <c r="D1459">
        <f>'Pivot MRIP 11"'!D1462</f>
        <v>1350.5010569000001</v>
      </c>
      <c r="E1459">
        <f>'Pivot MRIP 11"'!E1462</f>
        <v>0.84441310922369928</v>
      </c>
      <c r="F1459">
        <f>'Pivot MRIP 11"'!F1462</f>
        <v>4</v>
      </c>
      <c r="G1459">
        <f>'Pivot MRIP 11"'!G1462</f>
        <v>0.17613236764184922</v>
      </c>
      <c r="H1459">
        <f t="shared" si="81"/>
        <v>237.86694865461675</v>
      </c>
      <c r="I1459">
        <f t="shared" si="82"/>
        <v>200.85796969499896</v>
      </c>
    </row>
    <row r="1460" spans="1:9" x14ac:dyDescent="0.25">
      <c r="A1460">
        <f>'Pivot MRIP 11"'!A1463</f>
        <v>2014</v>
      </c>
      <c r="B1460" t="str">
        <f>'Pivot MRIP 11"'!B1463</f>
        <v>1549120140704003</v>
      </c>
      <c r="C1460">
        <f>'Pivot MRIP 11"'!C1463</f>
        <v>1595.1616575999999</v>
      </c>
      <c r="D1460">
        <f>'Pivot MRIP 11"'!D1463</f>
        <v>1595.1616575999999</v>
      </c>
      <c r="E1460">
        <f>'Pivot MRIP 11"'!E1463</f>
        <v>0.84441310922369939</v>
      </c>
      <c r="F1460">
        <f>'Pivot MRIP 11"'!F1463</f>
        <v>2</v>
      </c>
      <c r="G1460">
        <f>'Pivot MRIP 11"'!G1463</f>
        <v>1.258088340298923E-2</v>
      </c>
      <c r="H1460">
        <f t="shared" si="81"/>
        <v>20.068542823184629</v>
      </c>
      <c r="I1460">
        <f t="shared" si="82"/>
        <v>16.94614064291429</v>
      </c>
    </row>
    <row r="1461" spans="1:9" x14ac:dyDescent="0.25">
      <c r="A1461">
        <f>'Pivot MRIP 11"'!A1464</f>
        <v>2014</v>
      </c>
      <c r="B1461" t="str">
        <f>'Pivot MRIP 11"'!B1464</f>
        <v>1549120140729008</v>
      </c>
      <c r="C1461">
        <f>'Pivot MRIP 11"'!C1464</f>
        <v>107.22771688</v>
      </c>
      <c r="D1461">
        <f>'Pivot MRIP 11"'!D1464</f>
        <v>107.22771688</v>
      </c>
      <c r="E1461">
        <f>'Pivot MRIP 11"'!E1464</f>
        <v>0.84441310922369939</v>
      </c>
      <c r="F1461">
        <f>'Pivot MRIP 11"'!F1464</f>
        <v>20</v>
      </c>
      <c r="G1461">
        <f>'Pivot MRIP 11"'!G1464</f>
        <v>5.0323533611956919E-2</v>
      </c>
      <c r="H1461">
        <f t="shared" si="81"/>
        <v>5.3960776145440805</v>
      </c>
      <c r="I1461">
        <f t="shared" si="82"/>
        <v>4.5565186761095697</v>
      </c>
    </row>
    <row r="1462" spans="1:9" x14ac:dyDescent="0.25">
      <c r="A1462">
        <f>'Pivot MRIP 11"'!A1465</f>
        <v>2014</v>
      </c>
      <c r="B1462" t="str">
        <f>'Pivot MRIP 11"'!B1465</f>
        <v>1549120140824004</v>
      </c>
      <c r="C1462">
        <f>'Pivot MRIP 11"'!C1465</f>
        <v>837.84918534999997</v>
      </c>
      <c r="D1462">
        <f>'Pivot MRIP 11"'!D1465</f>
        <v>837.84918534999997</v>
      </c>
      <c r="E1462">
        <f>'Pivot MRIP 11"'!E1465</f>
        <v>0.84441310922369928</v>
      </c>
      <c r="F1462">
        <f>'Pivot MRIP 11"'!F1465</f>
        <v>16</v>
      </c>
      <c r="G1462">
        <f>'Pivot MRIP 11"'!G1465</f>
        <v>0.15097060083587077</v>
      </c>
      <c r="H1462">
        <f t="shared" si="81"/>
        <v>126.49059492213435</v>
      </c>
      <c r="I1462">
        <f t="shared" si="82"/>
        <v>106.81031654575493</v>
      </c>
    </row>
    <row r="1463" spans="1:9" x14ac:dyDescent="0.25">
      <c r="A1463">
        <f>'Pivot MRIP 11"'!A1466</f>
        <v>2014</v>
      </c>
      <c r="B1463" t="str">
        <f>'Pivot MRIP 11"'!B1466</f>
        <v>1549120140824008</v>
      </c>
      <c r="C1463">
        <f>'Pivot MRIP 11"'!C1466</f>
        <v>837.84918534999997</v>
      </c>
      <c r="D1463">
        <f>'Pivot MRIP 11"'!D1466</f>
        <v>837.84918534999997</v>
      </c>
      <c r="E1463">
        <f>'Pivot MRIP 11"'!E1466</f>
        <v>0.84441310922369928</v>
      </c>
      <c r="F1463">
        <f>'Pivot MRIP 11"'!F1466</f>
        <v>4</v>
      </c>
      <c r="G1463">
        <f>'Pivot MRIP 11"'!G1466</f>
        <v>0.15097060083587077</v>
      </c>
      <c r="H1463">
        <f t="shared" si="81"/>
        <v>126.49059492213435</v>
      </c>
      <c r="I1463">
        <f t="shared" si="82"/>
        <v>106.81031654575493</v>
      </c>
    </row>
    <row r="1464" spans="1:9" x14ac:dyDescent="0.25">
      <c r="A1464">
        <f>'Pivot MRIP 11"'!A1467</f>
        <v>2014</v>
      </c>
      <c r="B1464" t="str">
        <f>'Pivot MRIP 11"'!B1467</f>
        <v>1549120140824010</v>
      </c>
      <c r="C1464">
        <f>'Pivot MRIP 11"'!C1467</f>
        <v>837.84918534999997</v>
      </c>
      <c r="D1464">
        <f>'Pivot MRIP 11"'!D1467</f>
        <v>837.84918534999997</v>
      </c>
      <c r="E1464">
        <f>'Pivot MRIP 11"'!E1467</f>
        <v>0.84441310922369939</v>
      </c>
      <c r="F1464">
        <f>'Pivot MRIP 11"'!F1467</f>
        <v>4</v>
      </c>
      <c r="G1464">
        <f>'Pivot MRIP 11"'!G1467</f>
        <v>0.25161766805978458</v>
      </c>
      <c r="H1464">
        <f t="shared" si="81"/>
        <v>210.81765820355722</v>
      </c>
      <c r="I1464">
        <f t="shared" si="82"/>
        <v>178.01719424292489</v>
      </c>
    </row>
    <row r="1465" spans="1:9" x14ac:dyDescent="0.25">
      <c r="A1465">
        <f>'Pivot MRIP 11"'!A1468</f>
        <v>2014</v>
      </c>
      <c r="B1465" t="str">
        <f>'Pivot MRIP 11"'!B1468</f>
        <v>1549120140824012</v>
      </c>
      <c r="C1465">
        <f>'Pivot MRIP 11"'!C1468</f>
        <v>837.84918534999997</v>
      </c>
      <c r="D1465">
        <f>'Pivot MRIP 11"'!D1468</f>
        <v>837.84918534999997</v>
      </c>
      <c r="E1465">
        <f>'Pivot MRIP 11"'!E1468</f>
        <v>0.84441310922369928</v>
      </c>
      <c r="F1465">
        <f>'Pivot MRIP 11"'!F1468</f>
        <v>8</v>
      </c>
      <c r="G1465">
        <f>'Pivot MRIP 11"'!G1468</f>
        <v>3.7742650208967693E-2</v>
      </c>
      <c r="H1465">
        <f t="shared" si="81"/>
        <v>31.622648730533587</v>
      </c>
      <c r="I1465">
        <f t="shared" si="82"/>
        <v>26.702579136438732</v>
      </c>
    </row>
    <row r="1466" spans="1:9" x14ac:dyDescent="0.25">
      <c r="A1466">
        <f>'Pivot MRIP 11"'!A1469</f>
        <v>2014</v>
      </c>
      <c r="B1466" t="str">
        <f>'Pivot MRIP 11"'!B1469</f>
        <v>1549120140829002</v>
      </c>
      <c r="C1466">
        <f>'Pivot MRIP 11"'!C1469</f>
        <v>416.94457274000001</v>
      </c>
      <c r="D1466">
        <f>'Pivot MRIP 11"'!D1469</f>
        <v>416.94457274000001</v>
      </c>
      <c r="E1466">
        <f>'Pivot MRIP 11"'!E1469</f>
        <v>0.84441310922369939</v>
      </c>
      <c r="F1466">
        <f>'Pivot MRIP 11"'!F1469</f>
        <v>4</v>
      </c>
      <c r="G1466">
        <f>'Pivot MRIP 11"'!G1469</f>
        <v>6.2904417014946146E-2</v>
      </c>
      <c r="H1466">
        <f t="shared" si="81"/>
        <v>26.227655275755506</v>
      </c>
      <c r="I1466">
        <f t="shared" si="82"/>
        <v>22.146975939048069</v>
      </c>
    </row>
    <row r="1467" spans="1:9" x14ac:dyDescent="0.25">
      <c r="A1467">
        <f>'Pivot MRIP 11"'!A1470</f>
        <v>2014</v>
      </c>
      <c r="B1467" t="str">
        <f>'Pivot MRIP 11"'!B1470</f>
        <v>1549120140829011</v>
      </c>
      <c r="C1467">
        <f>'Pivot MRIP 11"'!C1470</f>
        <v>416.94457274000001</v>
      </c>
      <c r="D1467">
        <f>'Pivot MRIP 11"'!D1470</f>
        <v>416.94457274000001</v>
      </c>
      <c r="E1467">
        <f>'Pivot MRIP 11"'!E1470</f>
        <v>0.84441310922369939</v>
      </c>
      <c r="F1467">
        <f>'Pivot MRIP 11"'!F1470</f>
        <v>4</v>
      </c>
      <c r="G1467">
        <f>'Pivot MRIP 11"'!G1470</f>
        <v>6.2904417014946146E-2</v>
      </c>
      <c r="H1467">
        <f t="shared" si="81"/>
        <v>26.227655275755506</v>
      </c>
      <c r="I1467">
        <f t="shared" si="82"/>
        <v>22.146975939048069</v>
      </c>
    </row>
    <row r="1468" spans="1:9" x14ac:dyDescent="0.25">
      <c r="A1468">
        <f>'Pivot MRIP 11"'!A1471</f>
        <v>2014</v>
      </c>
      <c r="B1468" t="str">
        <f>'Pivot MRIP 11"'!B1471</f>
        <v>1549120141012010</v>
      </c>
      <c r="C1468">
        <f>'Pivot MRIP 11"'!C1471</f>
        <v>577.83866551000006</v>
      </c>
      <c r="D1468">
        <f>'Pivot MRIP 11"'!D1471</f>
        <v>577.83866551000006</v>
      </c>
      <c r="E1468">
        <f>'Pivot MRIP 11"'!E1471</f>
        <v>0.84441310922369939</v>
      </c>
      <c r="F1468">
        <f>'Pivot MRIP 11"'!F1471</f>
        <v>16</v>
      </c>
      <c r="G1468">
        <f>'Pivot MRIP 11"'!G1471</f>
        <v>0.50323533611956917</v>
      </c>
      <c r="H1468">
        <f t="shared" si="81"/>
        <v>290.7888350608082</v>
      </c>
      <c r="I1468">
        <f t="shared" si="82"/>
        <v>245.54590434123455</v>
      </c>
    </row>
    <row r="1469" spans="1:9" x14ac:dyDescent="0.25">
      <c r="A1469">
        <f>'Pivot MRIP 11"'!A1472</f>
        <v>2014</v>
      </c>
      <c r="B1469" t="str">
        <f>'Pivot MRIP 11"'!B1472</f>
        <v>1550820140102033</v>
      </c>
      <c r="C1469">
        <f>'Pivot MRIP 11"'!C1472</f>
        <v>3003.6930928000002</v>
      </c>
      <c r="D1469">
        <f>'Pivot MRIP 11"'!D1472</f>
        <v>3003.6930928000002</v>
      </c>
      <c r="E1469">
        <f>'Pivot MRIP 11"'!E1472</f>
        <v>0.84441310922369939</v>
      </c>
      <c r="F1469">
        <f>'Pivot MRIP 11"'!F1472</f>
        <v>1</v>
      </c>
      <c r="G1469">
        <f>'Pivot MRIP 11"'!G1472</f>
        <v>1.258088340298923E-2</v>
      </c>
      <c r="H1469">
        <f t="shared" si="81"/>
        <v>37.789112578880911</v>
      </c>
      <c r="I1469">
        <f t="shared" si="82"/>
        <v>31.909622047537241</v>
      </c>
    </row>
    <row r="1470" spans="1:9" x14ac:dyDescent="0.25">
      <c r="A1470">
        <f>'Pivot MRIP 11"'!A1473</f>
        <v>2014</v>
      </c>
      <c r="B1470" t="str">
        <f>'Pivot MRIP 11"'!B1473</f>
        <v>1550820140216001</v>
      </c>
      <c r="C1470">
        <f>'Pivot MRIP 11"'!C1473</f>
        <v>5.4579628539999998</v>
      </c>
      <c r="D1470">
        <f>'Pivot MRIP 11"'!D1473</f>
        <v>5.4579628539999998</v>
      </c>
      <c r="E1470">
        <f>'Pivot MRIP 11"'!E1473</f>
        <v>0.84441310922369939</v>
      </c>
      <c r="F1470">
        <f>'Pivot MRIP 11"'!F1473</f>
        <v>8</v>
      </c>
      <c r="G1470">
        <f>'Pivot MRIP 11"'!G1473</f>
        <v>2.516176680597846E-2</v>
      </c>
      <c r="H1470">
        <f t="shared" si="81"/>
        <v>0.13733198856804066</v>
      </c>
      <c r="I1470">
        <f t="shared" si="82"/>
        <v>0.11596493146261275</v>
      </c>
    </row>
    <row r="1471" spans="1:9" x14ac:dyDescent="0.25">
      <c r="A1471">
        <f>'Pivot MRIP 11"'!A1474</f>
        <v>2014</v>
      </c>
      <c r="B1471" t="str">
        <f>'Pivot MRIP 11"'!B1474</f>
        <v>1550820140524006</v>
      </c>
      <c r="C1471">
        <f>'Pivot MRIP 11"'!C1474</f>
        <v>124.48941504</v>
      </c>
      <c r="D1471">
        <f>'Pivot MRIP 11"'!D1474</f>
        <v>124.48941504</v>
      </c>
      <c r="E1471">
        <f>'Pivot MRIP 11"'!E1474</f>
        <v>0.84441310922369939</v>
      </c>
      <c r="F1471">
        <f>'Pivot MRIP 11"'!F1474</f>
        <v>3</v>
      </c>
      <c r="G1471">
        <f>'Pivot MRIP 11"'!G1474</f>
        <v>1.258088340298923E-2</v>
      </c>
      <c r="H1471">
        <f t="shared" si="81"/>
        <v>1.5661868155245737</v>
      </c>
      <c r="I1471">
        <f t="shared" si="82"/>
        <v>1.3225086785222697</v>
      </c>
    </row>
    <row r="1472" spans="1:9" x14ac:dyDescent="0.25">
      <c r="A1472">
        <f>'Pivot MRIP 11"'!A1475</f>
        <v>2014</v>
      </c>
      <c r="B1472" t="str">
        <f>'Pivot MRIP 11"'!B1475</f>
        <v>1550820140524026</v>
      </c>
      <c r="C1472">
        <f>'Pivot MRIP 11"'!C1475</f>
        <v>124.48941504</v>
      </c>
      <c r="D1472">
        <f>'Pivot MRIP 11"'!D1475</f>
        <v>124.48941504</v>
      </c>
      <c r="E1472">
        <f>'Pivot MRIP 11"'!E1475</f>
        <v>0.84441310922369939</v>
      </c>
      <c r="F1472">
        <f>'Pivot MRIP 11"'!F1475</f>
        <v>2</v>
      </c>
      <c r="G1472">
        <f>'Pivot MRIP 11"'!G1475</f>
        <v>1.258088340298923E-2</v>
      </c>
      <c r="H1472">
        <f t="shared" si="81"/>
        <v>1.5661868155245737</v>
      </c>
      <c r="I1472">
        <f t="shared" si="82"/>
        <v>1.3225086785222697</v>
      </c>
    </row>
    <row r="1473" spans="1:9" x14ac:dyDescent="0.25">
      <c r="A1473">
        <f>'Pivot MRIP 11"'!A1476</f>
        <v>2014</v>
      </c>
      <c r="B1473" t="str">
        <f>'Pivot MRIP 11"'!B1476</f>
        <v>1550820140524037</v>
      </c>
      <c r="C1473">
        <f>'Pivot MRIP 11"'!C1476</f>
        <v>124.48941504</v>
      </c>
      <c r="D1473">
        <f>'Pivot MRIP 11"'!D1476</f>
        <v>124.48941504</v>
      </c>
      <c r="E1473">
        <f>'Pivot MRIP 11"'!E1476</f>
        <v>0.84441310922369939</v>
      </c>
      <c r="F1473">
        <f>'Pivot MRIP 11"'!F1476</f>
        <v>4</v>
      </c>
      <c r="G1473">
        <f>'Pivot MRIP 11"'!G1476</f>
        <v>6.2904417014946146E-2</v>
      </c>
      <c r="H1473">
        <f t="shared" si="81"/>
        <v>7.8309340776228682</v>
      </c>
      <c r="I1473">
        <f t="shared" si="82"/>
        <v>6.6125433926113484</v>
      </c>
    </row>
    <row r="1474" spans="1:9" x14ac:dyDescent="0.25">
      <c r="A1474">
        <f>'Pivot MRIP 11"'!A1477</f>
        <v>2014</v>
      </c>
      <c r="B1474" t="str">
        <f>'Pivot MRIP 11"'!B1477</f>
        <v>1550820140601018</v>
      </c>
      <c r="C1474">
        <f>'Pivot MRIP 11"'!C1477</f>
        <v>113.498211</v>
      </c>
      <c r="D1474">
        <f>'Pivot MRIP 11"'!D1477</f>
        <v>113.498211</v>
      </c>
      <c r="E1474">
        <f>'Pivot MRIP 11"'!E1477</f>
        <v>0.84441310922369917</v>
      </c>
      <c r="F1474">
        <f>'Pivot MRIP 11"'!F1477</f>
        <v>4</v>
      </c>
      <c r="G1474">
        <f>'Pivot MRIP 11"'!G1477</f>
        <v>1.2580883402989231</v>
      </c>
      <c r="H1474">
        <f t="shared" ref="H1474:H1537" si="83">G1474*C1474</f>
        <v>142.79077590388698</v>
      </c>
      <c r="I1474">
        <f t="shared" ref="I1474:I1537" si="84">E1474*H1474</f>
        <v>120.57440304946567</v>
      </c>
    </row>
    <row r="1475" spans="1:9" x14ac:dyDescent="0.25">
      <c r="A1475">
        <f>'Pivot MRIP 11"'!A1478</f>
        <v>2014</v>
      </c>
      <c r="B1475" t="str">
        <f>'Pivot MRIP 11"'!B1478</f>
        <v>1550820140608001</v>
      </c>
      <c r="C1475">
        <f>'Pivot MRIP 11"'!C1478</f>
        <v>119.99085667999999</v>
      </c>
      <c r="D1475">
        <f>'Pivot MRIP 11"'!D1478</f>
        <v>119.99085667999999</v>
      </c>
      <c r="E1475">
        <f>'Pivot MRIP 11"'!E1478</f>
        <v>0.84441310922369939</v>
      </c>
      <c r="F1475">
        <f>'Pivot MRIP 11"'!F1478</f>
        <v>2</v>
      </c>
      <c r="G1475">
        <f>'Pivot MRIP 11"'!G1478</f>
        <v>1.258088340298923E-2</v>
      </c>
      <c r="H1475">
        <f t="shared" si="83"/>
        <v>1.5095909773158713</v>
      </c>
      <c r="I1475">
        <f t="shared" si="84"/>
        <v>1.2747184108113379</v>
      </c>
    </row>
    <row r="1476" spans="1:9" x14ac:dyDescent="0.25">
      <c r="A1476">
        <f>'Pivot MRIP 11"'!A1479</f>
        <v>2014</v>
      </c>
      <c r="B1476" t="str">
        <f>'Pivot MRIP 11"'!B1479</f>
        <v>1550820140608003</v>
      </c>
      <c r="C1476">
        <f>'Pivot MRIP 11"'!C1479</f>
        <v>119.99085667999999</v>
      </c>
      <c r="D1476">
        <f>'Pivot MRIP 11"'!D1479</f>
        <v>119.99085667999999</v>
      </c>
      <c r="E1476">
        <f>'Pivot MRIP 11"'!E1479</f>
        <v>0.84441310922369928</v>
      </c>
      <c r="F1476">
        <f>'Pivot MRIP 11"'!F1479</f>
        <v>4</v>
      </c>
      <c r="G1476">
        <f>'Pivot MRIP 11"'!G1479</f>
        <v>0.17613236764184922</v>
      </c>
      <c r="H1476">
        <f t="shared" si="83"/>
        <v>21.134273682422197</v>
      </c>
      <c r="I1476">
        <f t="shared" si="84"/>
        <v>17.846057751358728</v>
      </c>
    </row>
    <row r="1477" spans="1:9" x14ac:dyDescent="0.25">
      <c r="A1477">
        <f>'Pivot MRIP 11"'!A1480</f>
        <v>2014</v>
      </c>
      <c r="B1477" t="str">
        <f>'Pivot MRIP 11"'!B1480</f>
        <v>1550820140608031</v>
      </c>
      <c r="C1477">
        <f>'Pivot MRIP 11"'!C1480</f>
        <v>119.99085667999999</v>
      </c>
      <c r="D1477">
        <f>'Pivot MRIP 11"'!D1480</f>
        <v>119.99085667999999</v>
      </c>
      <c r="E1477">
        <f>'Pivot MRIP 11"'!E1480</f>
        <v>2.4994533081219443</v>
      </c>
      <c r="F1477">
        <f>'Pivot MRIP 11"'!F1480</f>
        <v>6</v>
      </c>
      <c r="G1477">
        <f>'Pivot MRIP 11"'!G1480</f>
        <v>2.9666451497179356</v>
      </c>
      <c r="H1477">
        <f t="shared" si="83"/>
        <v>355.97029298022193</v>
      </c>
      <c r="I1477">
        <f t="shared" si="84"/>
        <v>889.73112638255338</v>
      </c>
    </row>
    <row r="1478" spans="1:9" x14ac:dyDescent="0.25">
      <c r="A1478">
        <f>'Pivot MRIP 11"'!A1481</f>
        <v>2014</v>
      </c>
      <c r="B1478" t="str">
        <f>'Pivot MRIP 11"'!B1481</f>
        <v>1554220140712001</v>
      </c>
      <c r="C1478">
        <f>'Pivot MRIP 11"'!C1481</f>
        <v>22.307936405</v>
      </c>
      <c r="D1478">
        <f>'Pivot MRIP 11"'!D1481</f>
        <v>22.307936405</v>
      </c>
      <c r="E1478">
        <f>'Pivot MRIP 11"'!E1481</f>
        <v>0.84441310922369939</v>
      </c>
      <c r="F1478">
        <f>'Pivot MRIP 11"'!F1481</f>
        <v>6</v>
      </c>
      <c r="G1478">
        <f>'Pivot MRIP 11"'!G1481</f>
        <v>1.258088340298923E-2</v>
      </c>
      <c r="H1478">
        <f t="shared" si="83"/>
        <v>0.28065354687260374</v>
      </c>
      <c r="I1478">
        <f t="shared" si="84"/>
        <v>0.23698753412935458</v>
      </c>
    </row>
    <row r="1479" spans="1:9" x14ac:dyDescent="0.25">
      <c r="A1479">
        <f>'Pivot MRIP 11"'!A1482</f>
        <v>2014</v>
      </c>
      <c r="B1479" t="str">
        <f>'Pivot MRIP 11"'!B1482</f>
        <v>1554220140809017</v>
      </c>
      <c r="C1479">
        <f>'Pivot MRIP 11"'!C1482</f>
        <v>249.50197249000001</v>
      </c>
      <c r="D1479">
        <f>'Pivot MRIP 11"'!D1482</f>
        <v>249.50197249000001</v>
      </c>
      <c r="E1479">
        <f>'Pivot MRIP 11"'!E1482</f>
        <v>0.84441310922369939</v>
      </c>
      <c r="F1479">
        <f>'Pivot MRIP 11"'!F1482</f>
        <v>4</v>
      </c>
      <c r="G1479">
        <f>'Pivot MRIP 11"'!G1482</f>
        <v>6.2904417014946146E-2</v>
      </c>
      <c r="H1479">
        <f t="shared" si="83"/>
        <v>15.694776123562582</v>
      </c>
      <c r="I1479">
        <f t="shared" si="84"/>
        <v>13.252874705067359</v>
      </c>
    </row>
    <row r="1480" spans="1:9" x14ac:dyDescent="0.25">
      <c r="A1480">
        <f>'Pivot MRIP 11"'!A1483</f>
        <v>2014</v>
      </c>
      <c r="B1480" t="str">
        <f>'Pivot MRIP 11"'!B1483</f>
        <v>1554220140815001</v>
      </c>
      <c r="C1480">
        <f>'Pivot MRIP 11"'!C1483</f>
        <v>12.033650002</v>
      </c>
      <c r="D1480">
        <f>'Pivot MRIP 11"'!D1483</f>
        <v>12.033650002</v>
      </c>
      <c r="E1480">
        <f>'Pivot MRIP 11"'!E1483</f>
        <v>0.84441310922369939</v>
      </c>
      <c r="F1480">
        <f>'Pivot MRIP 11"'!F1483</f>
        <v>16</v>
      </c>
      <c r="G1480">
        <f>'Pivot MRIP 11"'!G1483</f>
        <v>0.10064706722391384</v>
      </c>
      <c r="H1480">
        <f t="shared" si="83"/>
        <v>1.2111515807003448</v>
      </c>
      <c r="I1480">
        <f t="shared" si="84"/>
        <v>1.0227122720003765</v>
      </c>
    </row>
    <row r="1481" spans="1:9" x14ac:dyDescent="0.25">
      <c r="A1481">
        <f>'Pivot MRIP 11"'!A1484</f>
        <v>2014</v>
      </c>
      <c r="B1481" t="str">
        <f>'Pivot MRIP 11"'!B1484</f>
        <v>1555820140606005</v>
      </c>
      <c r="C1481">
        <f>'Pivot MRIP 11"'!C1484</f>
        <v>218.33238761999999</v>
      </c>
      <c r="D1481">
        <f>'Pivot MRIP 11"'!D1484</f>
        <v>218.33238761999999</v>
      </c>
      <c r="E1481">
        <f>'Pivot MRIP 11"'!E1484</f>
        <v>0.84441310922369939</v>
      </c>
      <c r="F1481">
        <f>'Pivot MRIP 11"'!F1484</f>
        <v>1</v>
      </c>
      <c r="G1481">
        <f>'Pivot MRIP 11"'!G1484</f>
        <v>5.0323533611956919E-2</v>
      </c>
      <c r="H1481">
        <f t="shared" si="83"/>
        <v>10.987257246973876</v>
      </c>
      <c r="I1481">
        <f t="shared" si="84"/>
        <v>9.2777840537578342</v>
      </c>
    </row>
    <row r="1482" spans="1:9" x14ac:dyDescent="0.25">
      <c r="A1482">
        <f>'Pivot MRIP 11"'!A1485</f>
        <v>2014</v>
      </c>
      <c r="B1482" t="str">
        <f>'Pivot MRIP 11"'!B1485</f>
        <v>1561120140209010</v>
      </c>
      <c r="C1482">
        <f>'Pivot MRIP 11"'!C1485</f>
        <v>2248.5033146000001</v>
      </c>
      <c r="D1482">
        <f>'Pivot MRIP 11"'!D1485</f>
        <v>2248.5033146000001</v>
      </c>
      <c r="E1482">
        <f>'Pivot MRIP 11"'!E1485</f>
        <v>0.84441310922369939</v>
      </c>
      <c r="F1482">
        <f>'Pivot MRIP 11"'!F1485</f>
        <v>3</v>
      </c>
      <c r="G1482">
        <f>'Pivot MRIP 11"'!G1485</f>
        <v>1.258088340298923E-2</v>
      </c>
      <c r="H1482">
        <f t="shared" si="83"/>
        <v>28.28815803221741</v>
      </c>
      <c r="I1482">
        <f t="shared" si="84"/>
        <v>23.88689147819607</v>
      </c>
    </row>
    <row r="1483" spans="1:9" x14ac:dyDescent="0.25">
      <c r="A1483">
        <f>'Pivot MRIP 11"'!A1486</f>
        <v>2014</v>
      </c>
      <c r="B1483" t="str">
        <f>'Pivot MRIP 11"'!B1486</f>
        <v>1561120140209011</v>
      </c>
      <c r="C1483">
        <f>'Pivot MRIP 11"'!C1486</f>
        <v>2248.5033146000001</v>
      </c>
      <c r="D1483">
        <f>'Pivot MRIP 11"'!D1486</f>
        <v>2248.5033146000001</v>
      </c>
      <c r="E1483">
        <f>'Pivot MRIP 11"'!E1486</f>
        <v>0.84441310922369939</v>
      </c>
      <c r="F1483">
        <f>'Pivot MRIP 11"'!F1486</f>
        <v>3</v>
      </c>
      <c r="G1483">
        <f>'Pivot MRIP 11"'!G1486</f>
        <v>1.258088340298923E-2</v>
      </c>
      <c r="H1483">
        <f t="shared" si="83"/>
        <v>28.28815803221741</v>
      </c>
      <c r="I1483">
        <f t="shared" si="84"/>
        <v>23.88689147819607</v>
      </c>
    </row>
    <row r="1484" spans="1:9" x14ac:dyDescent="0.25">
      <c r="A1484">
        <f>'Pivot MRIP 11"'!A1487</f>
        <v>2014</v>
      </c>
      <c r="B1484" t="str">
        <f>'Pivot MRIP 11"'!B1487</f>
        <v>1561220140125031</v>
      </c>
      <c r="C1484">
        <f>'Pivot MRIP 11"'!C1487</f>
        <v>347.13672337000003</v>
      </c>
      <c r="D1484">
        <f>'Pivot MRIP 11"'!D1487</f>
        <v>347.13672337000003</v>
      </c>
      <c r="E1484">
        <f>'Pivot MRIP 11"'!E1487</f>
        <v>0.84441310922369939</v>
      </c>
      <c r="F1484">
        <f>'Pivot MRIP 11"'!F1487</f>
        <v>2</v>
      </c>
      <c r="G1484">
        <f>'Pivot MRIP 11"'!G1487</f>
        <v>1.258088340298923E-2</v>
      </c>
      <c r="H1484">
        <f t="shared" si="83"/>
        <v>4.3672866416136973</v>
      </c>
      <c r="I1484">
        <f t="shared" si="84"/>
        <v>3.68779409191615</v>
      </c>
    </row>
    <row r="1485" spans="1:9" x14ac:dyDescent="0.25">
      <c r="A1485">
        <f>'Pivot MRIP 11"'!A1488</f>
        <v>2014</v>
      </c>
      <c r="B1485" t="str">
        <f>'Pivot MRIP 11"'!B1488</f>
        <v>1561220140322001</v>
      </c>
      <c r="C1485">
        <f>'Pivot MRIP 11"'!C1488</f>
        <v>37.607968175000003</v>
      </c>
      <c r="D1485">
        <f>'Pivot MRIP 11"'!D1488</f>
        <v>37.607968175000003</v>
      </c>
      <c r="E1485">
        <f>'Pivot MRIP 11"'!E1488</f>
        <v>0.84441310922369939</v>
      </c>
      <c r="F1485">
        <f>'Pivot MRIP 11"'!F1488</f>
        <v>4</v>
      </c>
      <c r="G1485">
        <f>'Pivot MRIP 11"'!G1488</f>
        <v>5.0323533611956919E-2</v>
      </c>
      <c r="H1485">
        <f t="shared" si="83"/>
        <v>1.8925658505320189</v>
      </c>
      <c r="I1485">
        <f t="shared" si="84"/>
        <v>1.5981074142583371</v>
      </c>
    </row>
    <row r="1486" spans="1:9" x14ac:dyDescent="0.25">
      <c r="A1486">
        <f>'Pivot MRIP 11"'!A1489</f>
        <v>2014</v>
      </c>
      <c r="B1486" t="str">
        <f>'Pivot MRIP 11"'!B1489</f>
        <v>1561220140322011</v>
      </c>
      <c r="C1486">
        <f>'Pivot MRIP 11"'!C1489</f>
        <v>54.210995474999997</v>
      </c>
      <c r="D1486">
        <f>'Pivot MRIP 11"'!D1489</f>
        <v>54.210995474999997</v>
      </c>
      <c r="E1486">
        <f>'Pivot MRIP 11"'!E1489</f>
        <v>1.4290643352408672</v>
      </c>
      <c r="F1486">
        <f>'Pivot MRIP 11"'!F1489</f>
        <v>18</v>
      </c>
      <c r="G1486">
        <f>'Pivot MRIP 11"'!G1489</f>
        <v>1.9885713113358707</v>
      </c>
      <c r="H1486">
        <f t="shared" si="83"/>
        <v>107.8024303605437</v>
      </c>
      <c r="I1486">
        <f t="shared" si="84"/>
        <v>154.05660848054026</v>
      </c>
    </row>
    <row r="1487" spans="1:9" x14ac:dyDescent="0.25">
      <c r="A1487">
        <f>'Pivot MRIP 11"'!A1490</f>
        <v>2014</v>
      </c>
      <c r="B1487" t="str">
        <f>'Pivot MRIP 11"'!B1490</f>
        <v>1561220140423001</v>
      </c>
      <c r="C1487">
        <f>'Pivot MRIP 11"'!C1490</f>
        <v>1485.5796241999999</v>
      </c>
      <c r="D1487">
        <f>'Pivot MRIP 11"'!D1490</f>
        <v>1485.5796241999999</v>
      </c>
      <c r="E1487">
        <f>'Pivot MRIP 11"'!E1490</f>
        <v>0.84441310922369928</v>
      </c>
      <c r="F1487">
        <f>'Pivot MRIP 11"'!F1490</f>
        <v>4</v>
      </c>
      <c r="G1487">
        <f>'Pivot MRIP 11"'!G1490</f>
        <v>0.13838971743288153</v>
      </c>
      <c r="H1487">
        <f t="shared" si="83"/>
        <v>205.58894441708432</v>
      </c>
      <c r="I1487">
        <f t="shared" si="84"/>
        <v>173.60199977724847</v>
      </c>
    </row>
    <row r="1488" spans="1:9" x14ac:dyDescent="0.25">
      <c r="A1488">
        <f>'Pivot MRIP 11"'!A1491</f>
        <v>2014</v>
      </c>
      <c r="B1488" t="str">
        <f>'Pivot MRIP 11"'!B1491</f>
        <v>1561220140423016</v>
      </c>
      <c r="C1488">
        <f>'Pivot MRIP 11"'!C1491</f>
        <v>1485.5796241999999</v>
      </c>
      <c r="D1488">
        <f>'Pivot MRIP 11"'!D1491</f>
        <v>1485.5796241999999</v>
      </c>
      <c r="E1488">
        <f>'Pivot MRIP 11"'!E1491</f>
        <v>0.84441310922369939</v>
      </c>
      <c r="F1488">
        <f>'Pivot MRIP 11"'!F1491</f>
        <v>1</v>
      </c>
      <c r="G1488">
        <f>'Pivot MRIP 11"'!G1491</f>
        <v>2.516176680597846E-2</v>
      </c>
      <c r="H1488">
        <f t="shared" si="83"/>
        <v>37.379808075833509</v>
      </c>
      <c r="I1488">
        <f t="shared" si="84"/>
        <v>31.563999959499721</v>
      </c>
    </row>
    <row r="1489" spans="1:9" x14ac:dyDescent="0.25">
      <c r="A1489">
        <f>'Pivot MRIP 11"'!A1492</f>
        <v>2014</v>
      </c>
      <c r="B1489" t="str">
        <f>'Pivot MRIP 11"'!B1492</f>
        <v>1561220140523001</v>
      </c>
      <c r="C1489">
        <f>'Pivot MRIP 11"'!C1492</f>
        <v>71.932147764999996</v>
      </c>
      <c r="D1489">
        <f>'Pivot MRIP 11"'!D1492</f>
        <v>71.932147764999996</v>
      </c>
      <c r="E1489">
        <f>'Pivot MRIP 11"'!E1492</f>
        <v>0.84441310922369928</v>
      </c>
      <c r="F1489">
        <f>'Pivot MRIP 11"'!F1492</f>
        <v>10</v>
      </c>
      <c r="G1489">
        <f>'Pivot MRIP 11"'!G1492</f>
        <v>7.5485300417935386E-2</v>
      </c>
      <c r="H1489">
        <f t="shared" si="83"/>
        <v>5.4298197837483437</v>
      </c>
      <c r="I1489">
        <f t="shared" si="84"/>
        <v>4.5850110061192932</v>
      </c>
    </row>
    <row r="1490" spans="1:9" x14ac:dyDescent="0.25">
      <c r="A1490">
        <f>'Pivot MRIP 11"'!A1493</f>
        <v>2014</v>
      </c>
      <c r="B1490" t="str">
        <f>'Pivot MRIP 11"'!B1493</f>
        <v>1561220140526020</v>
      </c>
      <c r="C1490">
        <f>'Pivot MRIP 11"'!C1493</f>
        <v>221.09813366</v>
      </c>
      <c r="D1490">
        <f>'Pivot MRIP 11"'!D1493</f>
        <v>221.09813366</v>
      </c>
      <c r="E1490">
        <f>'Pivot MRIP 11"'!E1493</f>
        <v>0.84441310922369928</v>
      </c>
      <c r="F1490">
        <f>'Pivot MRIP 11"'!F1493</f>
        <v>18</v>
      </c>
      <c r="G1490">
        <f>'Pivot MRIP 11"'!G1493</f>
        <v>3.7742650208967693E-2</v>
      </c>
      <c r="H1490">
        <f t="shared" si="83"/>
        <v>8.3448295205849661</v>
      </c>
      <c r="I1490">
        <f t="shared" si="84"/>
        <v>7.0464834414188626</v>
      </c>
    </row>
    <row r="1491" spans="1:9" x14ac:dyDescent="0.25">
      <c r="A1491">
        <f>'Pivot MRIP 11"'!A1494</f>
        <v>2014</v>
      </c>
      <c r="B1491" t="str">
        <f>'Pivot MRIP 11"'!B1494</f>
        <v>1561220140713016</v>
      </c>
      <c r="C1491">
        <f>'Pivot MRIP 11"'!C1494</f>
        <v>128.08647231</v>
      </c>
      <c r="D1491">
        <f>'Pivot MRIP 11"'!D1494</f>
        <v>128.08647231</v>
      </c>
      <c r="E1491">
        <f>'Pivot MRIP 11"'!E1494</f>
        <v>0.84441310922369928</v>
      </c>
      <c r="F1491">
        <f>'Pivot MRIP 11"'!F1494</f>
        <v>1</v>
      </c>
      <c r="G1491">
        <f>'Pivot MRIP 11"'!G1494</f>
        <v>3.7742650208967693E-2</v>
      </c>
      <c r="H1491">
        <f t="shared" si="83"/>
        <v>4.8343229208969563</v>
      </c>
      <c r="I1491">
        <f t="shared" si="84"/>
        <v>4.0821656486259945</v>
      </c>
    </row>
    <row r="1492" spans="1:9" x14ac:dyDescent="0.25">
      <c r="A1492">
        <f>'Pivot MRIP 11"'!A1495</f>
        <v>2014</v>
      </c>
      <c r="B1492" t="str">
        <f>'Pivot MRIP 11"'!B1495</f>
        <v>1561220140713020</v>
      </c>
      <c r="C1492">
        <f>'Pivot MRIP 11"'!C1495</f>
        <v>128.08647231</v>
      </c>
      <c r="D1492">
        <f>'Pivot MRIP 11"'!D1495</f>
        <v>128.08647231</v>
      </c>
      <c r="E1492">
        <f>'Pivot MRIP 11"'!E1495</f>
        <v>0.84441310922369928</v>
      </c>
      <c r="F1492">
        <f>'Pivot MRIP 11"'!F1495</f>
        <v>9</v>
      </c>
      <c r="G1492">
        <f>'Pivot MRIP 11"'!G1495</f>
        <v>0.17613236764184922</v>
      </c>
      <c r="H1492">
        <f t="shared" si="83"/>
        <v>22.560173630852461</v>
      </c>
      <c r="I1492">
        <f t="shared" si="84"/>
        <v>19.050106360254638</v>
      </c>
    </row>
    <row r="1493" spans="1:9" x14ac:dyDescent="0.25">
      <c r="A1493">
        <f>'Pivot MRIP 11"'!A1496</f>
        <v>2014</v>
      </c>
      <c r="B1493" t="str">
        <f>'Pivot MRIP 11"'!B1496</f>
        <v>1561220140713028</v>
      </c>
      <c r="C1493">
        <f>'Pivot MRIP 11"'!C1496</f>
        <v>171.78082348000001</v>
      </c>
      <c r="D1493">
        <f>'Pivot MRIP 11"'!D1496</f>
        <v>171.78082348000001</v>
      </c>
      <c r="E1493">
        <f>'Pivot MRIP 11"'!E1496</f>
        <v>0.84441310922369939</v>
      </c>
      <c r="F1493">
        <f>'Pivot MRIP 11"'!F1496</f>
        <v>6</v>
      </c>
      <c r="G1493">
        <f>'Pivot MRIP 11"'!G1496</f>
        <v>0.25161766805978458</v>
      </c>
      <c r="H1493">
        <f t="shared" si="83"/>
        <v>43.223090221427093</v>
      </c>
      <c r="I1493">
        <f t="shared" si="84"/>
        <v>36.498144004131731</v>
      </c>
    </row>
    <row r="1494" spans="1:9" x14ac:dyDescent="0.25">
      <c r="A1494">
        <f>'Pivot MRIP 11"'!A1497</f>
        <v>2014</v>
      </c>
      <c r="B1494" t="str">
        <f>'Pivot MRIP 11"'!B1497</f>
        <v>1561220140801007</v>
      </c>
      <c r="C1494">
        <f>'Pivot MRIP 11"'!C1497</f>
        <v>455.36773632000001</v>
      </c>
      <c r="D1494">
        <f>'Pivot MRIP 11"'!D1497</f>
        <v>455.36773632000001</v>
      </c>
      <c r="E1494">
        <f>'Pivot MRIP 11"'!E1497</f>
        <v>0.84441310922369939</v>
      </c>
      <c r="F1494">
        <f>'Pivot MRIP 11"'!F1497</f>
        <v>16</v>
      </c>
      <c r="G1494">
        <f>'Pivot MRIP 11"'!G1497</f>
        <v>5.0323533611956919E-2</v>
      </c>
      <c r="H1494">
        <f t="shared" si="83"/>
        <v>22.915713584500256</v>
      </c>
      <c r="I1494">
        <f t="shared" si="84"/>
        <v>19.350328957967626</v>
      </c>
    </row>
    <row r="1495" spans="1:9" x14ac:dyDescent="0.25">
      <c r="A1495">
        <f>'Pivot MRIP 11"'!A1498</f>
        <v>2014</v>
      </c>
      <c r="B1495" t="str">
        <f>'Pivot MRIP 11"'!B1498</f>
        <v>1563220140109006</v>
      </c>
      <c r="C1495">
        <f>'Pivot MRIP 11"'!C1498</f>
        <v>329.77438371</v>
      </c>
      <c r="D1495">
        <f>'Pivot MRIP 11"'!D1498</f>
        <v>329.77438371</v>
      </c>
      <c r="E1495">
        <f>'Pivot MRIP 11"'!E1498</f>
        <v>0.84441310922369939</v>
      </c>
      <c r="F1495">
        <f>'Pivot MRIP 11"'!F1498</f>
        <v>6</v>
      </c>
      <c r="G1495">
        <f>'Pivot MRIP 11"'!G1498</f>
        <v>5.0323533611956919E-2</v>
      </c>
      <c r="H1495">
        <f t="shared" si="83"/>
        <v>16.595412282992562</v>
      </c>
      <c r="I1495">
        <f t="shared" si="84"/>
        <v>14.01338368473092</v>
      </c>
    </row>
    <row r="1496" spans="1:9" x14ac:dyDescent="0.25">
      <c r="A1496">
        <f>'Pivot MRIP 11"'!A1499</f>
        <v>2014</v>
      </c>
      <c r="B1496" t="str">
        <f>'Pivot MRIP 11"'!B1499</f>
        <v>1563220140117004</v>
      </c>
      <c r="C1496">
        <f>'Pivot MRIP 11"'!C1499</f>
        <v>176.95425004000001</v>
      </c>
      <c r="D1496">
        <f>'Pivot MRIP 11"'!D1499</f>
        <v>176.95425004000001</v>
      </c>
      <c r="E1496">
        <f>'Pivot MRIP 11"'!E1499</f>
        <v>0.84441310922369928</v>
      </c>
      <c r="F1496">
        <f>'Pivot MRIP 11"'!F1499</f>
        <v>4</v>
      </c>
      <c r="G1496">
        <f>'Pivot MRIP 11"'!G1499</f>
        <v>3.7742650208967693E-2</v>
      </c>
      <c r="H1496">
        <f t="shared" si="83"/>
        <v>6.6787223622499274</v>
      </c>
      <c r="I1496">
        <f t="shared" si="84"/>
        <v>5.6396007155493111</v>
      </c>
    </row>
    <row r="1497" spans="1:9" x14ac:dyDescent="0.25">
      <c r="A1497">
        <f>'Pivot MRIP 11"'!A1500</f>
        <v>2014</v>
      </c>
      <c r="B1497" t="str">
        <f>'Pivot MRIP 11"'!B1500</f>
        <v>1563220140117006</v>
      </c>
      <c r="C1497">
        <f>'Pivot MRIP 11"'!C1500</f>
        <v>176.95425004000001</v>
      </c>
      <c r="D1497">
        <f>'Pivot MRIP 11"'!D1500</f>
        <v>176.95425004000001</v>
      </c>
      <c r="E1497">
        <f>'Pivot MRIP 11"'!E1500</f>
        <v>0.84441310922369928</v>
      </c>
      <c r="F1497">
        <f>'Pivot MRIP 11"'!F1500</f>
        <v>6</v>
      </c>
      <c r="G1497">
        <f>'Pivot MRIP 11"'!G1500</f>
        <v>3.7742650208967693E-2</v>
      </c>
      <c r="H1497">
        <f t="shared" si="83"/>
        <v>6.6787223622499274</v>
      </c>
      <c r="I1497">
        <f t="shared" si="84"/>
        <v>5.6396007155493111</v>
      </c>
    </row>
    <row r="1498" spans="1:9" x14ac:dyDescent="0.25">
      <c r="A1498">
        <f>'Pivot MRIP 11"'!A1501</f>
        <v>2014</v>
      </c>
      <c r="B1498" t="str">
        <f>'Pivot MRIP 11"'!B1501</f>
        <v>1563220140117009</v>
      </c>
      <c r="C1498">
        <f>'Pivot MRIP 11"'!C1501</f>
        <v>176.95425004000001</v>
      </c>
      <c r="D1498">
        <f>'Pivot MRIP 11"'!D1501</f>
        <v>176.95425004000001</v>
      </c>
      <c r="E1498">
        <f>'Pivot MRIP 11"'!E1501</f>
        <v>1.3198368648961702</v>
      </c>
      <c r="F1498">
        <f>'Pivot MRIP 11"'!F1501</f>
        <v>9</v>
      </c>
      <c r="G1498">
        <f>'Pivot MRIP 11"'!G1501</f>
        <v>15.641951505089677</v>
      </c>
      <c r="H1498">
        <f t="shared" si="83"/>
        <v>2767.9097977451934</v>
      </c>
      <c r="I1498">
        <f t="shared" si="84"/>
        <v>3653.1893897714085</v>
      </c>
    </row>
    <row r="1499" spans="1:9" x14ac:dyDescent="0.25">
      <c r="A1499">
        <f>'Pivot MRIP 11"'!A1502</f>
        <v>2014</v>
      </c>
      <c r="B1499" t="str">
        <f>'Pivot MRIP 11"'!B1502</f>
        <v>1563220140120010</v>
      </c>
      <c r="C1499">
        <f>'Pivot MRIP 11"'!C1502</f>
        <v>240.58707870000001</v>
      </c>
      <c r="D1499">
        <f>'Pivot MRIP 11"'!D1502</f>
        <v>240.58707870000001</v>
      </c>
      <c r="E1499">
        <f>'Pivot MRIP 11"'!E1502</f>
        <v>0.84441310922369928</v>
      </c>
      <c r="F1499">
        <f>'Pivot MRIP 11"'!F1502</f>
        <v>4</v>
      </c>
      <c r="G1499">
        <f>'Pivot MRIP 11"'!G1502</f>
        <v>3.7742650208967693E-2</v>
      </c>
      <c r="H1499">
        <f t="shared" si="83"/>
        <v>9.0803939561714824</v>
      </c>
      <c r="I1499">
        <f t="shared" si="84"/>
        <v>7.667603693506849</v>
      </c>
    </row>
    <row r="1500" spans="1:9" x14ac:dyDescent="0.25">
      <c r="A1500">
        <f>'Pivot MRIP 11"'!A1503</f>
        <v>2014</v>
      </c>
      <c r="B1500" t="str">
        <f>'Pivot MRIP 11"'!B1503</f>
        <v>1563220140120014</v>
      </c>
      <c r="C1500">
        <f>'Pivot MRIP 11"'!C1503</f>
        <v>240.58707870000001</v>
      </c>
      <c r="D1500">
        <f>'Pivot MRIP 11"'!D1503</f>
        <v>240.58707870000001</v>
      </c>
      <c r="E1500">
        <f>'Pivot MRIP 11"'!E1503</f>
        <v>1.2304639011624081</v>
      </c>
      <c r="F1500">
        <f>'Pivot MRIP 11"'!F1503</f>
        <v>9</v>
      </c>
      <c r="G1500">
        <f>'Pivot MRIP 11"'!G1503</f>
        <v>13.621307128134795</v>
      </c>
      <c r="H1500">
        <f t="shared" si="83"/>
        <v>3277.1104900334371</v>
      </c>
      <c r="I1500">
        <f t="shared" si="84"/>
        <v>4032.366158106794</v>
      </c>
    </row>
    <row r="1501" spans="1:9" x14ac:dyDescent="0.25">
      <c r="A1501">
        <f>'Pivot MRIP 11"'!A1504</f>
        <v>2014</v>
      </c>
      <c r="B1501" t="str">
        <f>'Pivot MRIP 11"'!B1504</f>
        <v>1563220140120018</v>
      </c>
      <c r="C1501">
        <f>'Pivot MRIP 11"'!C1504</f>
        <v>240.58707870000001</v>
      </c>
      <c r="D1501">
        <f>'Pivot MRIP 11"'!D1504</f>
        <v>240.58707870000001</v>
      </c>
      <c r="E1501">
        <f>'Pivot MRIP 11"'!E1504</f>
        <v>1.3014156196790789</v>
      </c>
      <c r="F1501">
        <f>'Pivot MRIP 11"'!F1504</f>
        <v>4</v>
      </c>
      <c r="G1501">
        <f>'Pivot MRIP 11"'!G1504</f>
        <v>10.554299991089678</v>
      </c>
      <c r="H1501">
        <f t="shared" si="83"/>
        <v>2539.2282025797017</v>
      </c>
      <c r="I1501">
        <f t="shared" si="84"/>
        <v>3304.5912447668561</v>
      </c>
    </row>
    <row r="1502" spans="1:9" x14ac:dyDescent="0.25">
      <c r="A1502">
        <f>'Pivot MRIP 11"'!A1505</f>
        <v>2014</v>
      </c>
      <c r="B1502" t="str">
        <f>'Pivot MRIP 11"'!B1505</f>
        <v>1563220140120021</v>
      </c>
      <c r="C1502">
        <f>'Pivot MRIP 11"'!C1505</f>
        <v>286.41158094999997</v>
      </c>
      <c r="D1502">
        <f>'Pivot MRIP 11"'!D1505</f>
        <v>286.41158094999997</v>
      </c>
      <c r="E1502">
        <f>'Pivot MRIP 11"'!E1505</f>
        <v>0.84441310922369928</v>
      </c>
      <c r="F1502">
        <f>'Pivot MRIP 11"'!F1505</f>
        <v>12</v>
      </c>
      <c r="G1502">
        <f>'Pivot MRIP 11"'!G1505</f>
        <v>8.8066183820924612E-2</v>
      </c>
      <c r="H1502">
        <f t="shared" si="83"/>
        <v>25.223174936384329</v>
      </c>
      <c r="I1502">
        <f t="shared" si="84"/>
        <v>21.298779572525575</v>
      </c>
    </row>
    <row r="1503" spans="1:9" x14ac:dyDescent="0.25">
      <c r="A1503">
        <f>'Pivot MRIP 11"'!A1506</f>
        <v>2014</v>
      </c>
      <c r="B1503" t="str">
        <f>'Pivot MRIP 11"'!B1506</f>
        <v>1563220140126008</v>
      </c>
      <c r="C1503">
        <f>'Pivot MRIP 11"'!C1506</f>
        <v>178.10281595999999</v>
      </c>
      <c r="D1503">
        <f>'Pivot MRIP 11"'!D1506</f>
        <v>178.10281595999999</v>
      </c>
      <c r="E1503">
        <f>'Pivot MRIP 11"'!E1506</f>
        <v>0.84441310922369939</v>
      </c>
      <c r="F1503">
        <f>'Pivot MRIP 11"'!F1506</f>
        <v>2</v>
      </c>
      <c r="G1503">
        <f>'Pivot MRIP 11"'!G1506</f>
        <v>1.258088340298923E-2</v>
      </c>
      <c r="H1503">
        <f t="shared" si="83"/>
        <v>2.240690761336809</v>
      </c>
      <c r="I1503">
        <f t="shared" si="84"/>
        <v>1.892068652589233</v>
      </c>
    </row>
    <row r="1504" spans="1:9" x14ac:dyDescent="0.25">
      <c r="A1504">
        <f>'Pivot MRIP 11"'!A1507</f>
        <v>2014</v>
      </c>
      <c r="B1504" t="str">
        <f>'Pivot MRIP 11"'!B1507</f>
        <v>1563220140302017</v>
      </c>
      <c r="C1504">
        <f>'Pivot MRIP 11"'!C1507</f>
        <v>2415.2620135000002</v>
      </c>
      <c r="D1504">
        <f>'Pivot MRIP 11"'!D1507</f>
        <v>2415.2620135000002</v>
      </c>
      <c r="E1504">
        <f>'Pivot MRIP 11"'!E1507</f>
        <v>0.84441310922369939</v>
      </c>
      <c r="F1504">
        <f>'Pivot MRIP 11"'!F1507</f>
        <v>1</v>
      </c>
      <c r="G1504">
        <f>'Pivot MRIP 11"'!G1507</f>
        <v>1.258088340298923E-2</v>
      </c>
      <c r="H1504">
        <f t="shared" si="83"/>
        <v>30.386129779512501</v>
      </c>
      <c r="I1504">
        <f t="shared" si="84"/>
        <v>25.658446324392994</v>
      </c>
    </row>
    <row r="1505" spans="1:9" x14ac:dyDescent="0.25">
      <c r="A1505">
        <f>'Pivot MRIP 11"'!A1508</f>
        <v>2014</v>
      </c>
      <c r="B1505" t="str">
        <f>'Pivot MRIP 11"'!B1508</f>
        <v>1563220140309001</v>
      </c>
      <c r="C1505">
        <f>'Pivot MRIP 11"'!C1508</f>
        <v>552.86357738000004</v>
      </c>
      <c r="D1505">
        <f>'Pivot MRIP 11"'!D1508</f>
        <v>552.86357738000004</v>
      </c>
      <c r="E1505">
        <f>'Pivot MRIP 11"'!E1508</f>
        <v>1.15950047986049</v>
      </c>
      <c r="F1505">
        <f>'Pivot MRIP 11"'!F1508</f>
        <v>15</v>
      </c>
      <c r="G1505">
        <f>'Pivot MRIP 11"'!G1508</f>
        <v>20.639815865149458</v>
      </c>
      <c r="H1505">
        <f t="shared" si="83"/>
        <v>11411.002435671009</v>
      </c>
      <c r="I1505">
        <f t="shared" si="84"/>
        <v>13231.062799849755</v>
      </c>
    </row>
    <row r="1506" spans="1:9" x14ac:dyDescent="0.25">
      <c r="A1506">
        <f>'Pivot MRIP 11"'!A1509</f>
        <v>2014</v>
      </c>
      <c r="B1506" t="str">
        <f>'Pivot MRIP 11"'!B1509</f>
        <v>1563220140322015</v>
      </c>
      <c r="C1506">
        <f>'Pivot MRIP 11"'!C1509</f>
        <v>2152.4048412000002</v>
      </c>
      <c r="D1506">
        <f>'Pivot MRIP 11"'!D1509</f>
        <v>2152.4048412000002</v>
      </c>
      <c r="E1506">
        <f>'Pivot MRIP 11"'!E1509</f>
        <v>0.84441310922369939</v>
      </c>
      <c r="F1506">
        <f>'Pivot MRIP 11"'!F1509</f>
        <v>24</v>
      </c>
      <c r="G1506">
        <f>'Pivot MRIP 11"'!G1509</f>
        <v>0.26419855146277382</v>
      </c>
      <c r="H1506">
        <f t="shared" si="83"/>
        <v>568.66224120650179</v>
      </c>
      <c r="I1506">
        <f t="shared" si="84"/>
        <v>480.18585119529951</v>
      </c>
    </row>
    <row r="1507" spans="1:9" x14ac:dyDescent="0.25">
      <c r="A1507">
        <f>'Pivot MRIP 11"'!A1510</f>
        <v>2014</v>
      </c>
      <c r="B1507" t="str">
        <f>'Pivot MRIP 11"'!B1510</f>
        <v>1563220140424005</v>
      </c>
      <c r="C1507">
        <f>'Pivot MRIP 11"'!C1510</f>
        <v>1592.3859321</v>
      </c>
      <c r="D1507">
        <f>'Pivot MRIP 11"'!D1510</f>
        <v>1592.3859321</v>
      </c>
      <c r="E1507">
        <f>'Pivot MRIP 11"'!E1510</f>
        <v>0.84441310922369939</v>
      </c>
      <c r="F1507">
        <f>'Pivot MRIP 11"'!F1510</f>
        <v>2</v>
      </c>
      <c r="G1507">
        <f>'Pivot MRIP 11"'!G1510</f>
        <v>2.516176680597846E-2</v>
      </c>
      <c r="H1507">
        <f t="shared" si="83"/>
        <v>40.067243488620846</v>
      </c>
      <c r="I1507">
        <f t="shared" si="84"/>
        <v>33.833305652249351</v>
      </c>
    </row>
    <row r="1508" spans="1:9" x14ac:dyDescent="0.25">
      <c r="A1508">
        <f>'Pivot MRIP 11"'!A1511</f>
        <v>2014</v>
      </c>
      <c r="B1508" t="str">
        <f>'Pivot MRIP 11"'!B1511</f>
        <v>1563220140424007</v>
      </c>
      <c r="C1508">
        <f>'Pivot MRIP 11"'!C1511</f>
        <v>1592.3859321</v>
      </c>
      <c r="D1508">
        <f>'Pivot MRIP 11"'!D1511</f>
        <v>1592.3859321</v>
      </c>
      <c r="E1508">
        <f>'Pivot MRIP 11"'!E1511</f>
        <v>0.84441310922369939</v>
      </c>
      <c r="F1508">
        <f>'Pivot MRIP 11"'!F1511</f>
        <v>4</v>
      </c>
      <c r="G1508">
        <f>'Pivot MRIP 11"'!G1511</f>
        <v>6.2904417014946146E-2</v>
      </c>
      <c r="H1508">
        <f t="shared" si="83"/>
        <v>100.16810872155212</v>
      </c>
      <c r="I1508">
        <f t="shared" si="84"/>
        <v>84.583264130623377</v>
      </c>
    </row>
    <row r="1509" spans="1:9" x14ac:dyDescent="0.25">
      <c r="A1509">
        <f>'Pivot MRIP 11"'!A1512</f>
        <v>2014</v>
      </c>
      <c r="B1509" t="str">
        <f>'Pivot MRIP 11"'!B1512</f>
        <v>1563220140424009</v>
      </c>
      <c r="C1509">
        <f>'Pivot MRIP 11"'!C1512</f>
        <v>2123.1812427999998</v>
      </c>
      <c r="D1509">
        <f>'Pivot MRIP 11"'!D1512</f>
        <v>2123.1812427999998</v>
      </c>
      <c r="E1509">
        <f>'Pivot MRIP 11"'!E1512</f>
        <v>0.84441310922369928</v>
      </c>
      <c r="F1509">
        <f>'Pivot MRIP 11"'!F1512</f>
        <v>12</v>
      </c>
      <c r="G1509">
        <f>'Pivot MRIP 11"'!G1512</f>
        <v>7.5485300417935386E-2</v>
      </c>
      <c r="H1509">
        <f t="shared" si="83"/>
        <v>160.26897395448339</v>
      </c>
      <c r="I1509">
        <f t="shared" si="84"/>
        <v>135.3332226089974</v>
      </c>
    </row>
    <row r="1510" spans="1:9" x14ac:dyDescent="0.25">
      <c r="A1510">
        <f>'Pivot MRIP 11"'!A1513</f>
        <v>2014</v>
      </c>
      <c r="B1510" t="str">
        <f>'Pivot MRIP 11"'!B1513</f>
        <v>1563220140426002</v>
      </c>
      <c r="C1510">
        <f>'Pivot MRIP 11"'!C1513</f>
        <v>772.45035210000003</v>
      </c>
      <c r="D1510">
        <f>'Pivot MRIP 11"'!D1513</f>
        <v>772.45035210000003</v>
      </c>
      <c r="E1510">
        <f>'Pivot MRIP 11"'!E1513</f>
        <v>0.84441310922369939</v>
      </c>
      <c r="F1510">
        <f>'Pivot MRIP 11"'!F1513</f>
        <v>2</v>
      </c>
      <c r="G1510">
        <f>'Pivot MRIP 11"'!G1513</f>
        <v>5.0323533611956919E-2</v>
      </c>
      <c r="H1510">
        <f t="shared" si="83"/>
        <v>38.872431257472307</v>
      </c>
      <c r="I1510">
        <f t="shared" si="84"/>
        <v>32.824390541206711</v>
      </c>
    </row>
    <row r="1511" spans="1:9" x14ac:dyDescent="0.25">
      <c r="A1511">
        <f>'Pivot MRIP 11"'!A1514</f>
        <v>2014</v>
      </c>
      <c r="B1511" t="str">
        <f>'Pivot MRIP 11"'!B1514</f>
        <v>1563220140426004</v>
      </c>
      <c r="C1511">
        <f>'Pivot MRIP 11"'!C1514</f>
        <v>772.45035210000003</v>
      </c>
      <c r="D1511">
        <f>'Pivot MRIP 11"'!D1514</f>
        <v>772.45035210000003</v>
      </c>
      <c r="E1511">
        <f>'Pivot MRIP 11"'!E1514</f>
        <v>0.84441310922369939</v>
      </c>
      <c r="F1511">
        <f>'Pivot MRIP 11"'!F1514</f>
        <v>4</v>
      </c>
      <c r="G1511">
        <f>'Pivot MRIP 11"'!G1514</f>
        <v>0.11322795062690307</v>
      </c>
      <c r="H1511">
        <f t="shared" si="83"/>
        <v>87.462970329312697</v>
      </c>
      <c r="I1511">
        <f t="shared" si="84"/>
        <v>73.854878717715096</v>
      </c>
    </row>
    <row r="1512" spans="1:9" x14ac:dyDescent="0.25">
      <c r="A1512">
        <f>'Pivot MRIP 11"'!A1515</f>
        <v>2014</v>
      </c>
      <c r="B1512" t="str">
        <f>'Pivot MRIP 11"'!B1515</f>
        <v>1563220140426006</v>
      </c>
      <c r="C1512">
        <f>'Pivot MRIP 11"'!C1515</f>
        <v>772.45035210000003</v>
      </c>
      <c r="D1512">
        <f>'Pivot MRIP 11"'!D1515</f>
        <v>772.45035210000003</v>
      </c>
      <c r="E1512">
        <f>'Pivot MRIP 11"'!E1515</f>
        <v>0.84441310922369928</v>
      </c>
      <c r="F1512">
        <f>'Pivot MRIP 11"'!F1515</f>
        <v>4</v>
      </c>
      <c r="G1512">
        <f>'Pivot MRIP 11"'!G1515</f>
        <v>0.15097060083587077</v>
      </c>
      <c r="H1512">
        <f t="shared" si="83"/>
        <v>116.61729377241694</v>
      </c>
      <c r="I1512">
        <f t="shared" si="84"/>
        <v>98.473171623620132</v>
      </c>
    </row>
    <row r="1513" spans="1:9" x14ac:dyDescent="0.25">
      <c r="A1513">
        <f>'Pivot MRIP 11"'!A1516</f>
        <v>2014</v>
      </c>
      <c r="B1513" t="str">
        <f>'Pivot MRIP 11"'!B1516</f>
        <v>1563220140426008</v>
      </c>
      <c r="C1513">
        <f>'Pivot MRIP 11"'!C1516</f>
        <v>772.45035210000003</v>
      </c>
      <c r="D1513">
        <f>'Pivot MRIP 11"'!D1516</f>
        <v>772.45035210000003</v>
      </c>
      <c r="E1513">
        <f>'Pivot MRIP 11"'!E1516</f>
        <v>0.84441310922369939</v>
      </c>
      <c r="F1513">
        <f>'Pivot MRIP 11"'!F1516</f>
        <v>4</v>
      </c>
      <c r="G1513">
        <f>'Pivot MRIP 11"'!G1516</f>
        <v>6.2904417014946146E-2</v>
      </c>
      <c r="H1513">
        <f t="shared" si="83"/>
        <v>48.590539071840382</v>
      </c>
      <c r="I1513">
        <f t="shared" si="84"/>
        <v>41.030488176508385</v>
      </c>
    </row>
    <row r="1514" spans="1:9" x14ac:dyDescent="0.25">
      <c r="A1514">
        <f>'Pivot MRIP 11"'!A1517</f>
        <v>2014</v>
      </c>
      <c r="B1514" t="str">
        <f>'Pivot MRIP 11"'!B1517</f>
        <v>1563220140426012</v>
      </c>
      <c r="C1514">
        <f>'Pivot MRIP 11"'!C1517</f>
        <v>1766.9422936000001</v>
      </c>
      <c r="D1514">
        <f>'Pivot MRIP 11"'!D1517</f>
        <v>1766.9422936000001</v>
      </c>
      <c r="E1514">
        <f>'Pivot MRIP 11"'!E1517</f>
        <v>0.84441310922369939</v>
      </c>
      <c r="F1514">
        <f>'Pivot MRIP 11"'!F1517</f>
        <v>10</v>
      </c>
      <c r="G1514">
        <f>'Pivot MRIP 11"'!G1517</f>
        <v>0.50323533611956917</v>
      </c>
      <c r="H1514">
        <f t="shared" si="83"/>
        <v>889.18779902367851</v>
      </c>
      <c r="I1514">
        <f t="shared" si="84"/>
        <v>750.84183405736235</v>
      </c>
    </row>
    <row r="1515" spans="1:9" x14ac:dyDescent="0.25">
      <c r="A1515">
        <f>'Pivot MRIP 11"'!A1518</f>
        <v>2014</v>
      </c>
      <c r="B1515" t="str">
        <f>'Pivot MRIP 11"'!B1518</f>
        <v>1563220140426016</v>
      </c>
      <c r="C1515">
        <f>'Pivot MRIP 11"'!C1518</f>
        <v>772.45035210000003</v>
      </c>
      <c r="D1515">
        <f>'Pivot MRIP 11"'!D1518</f>
        <v>772.45035210000003</v>
      </c>
      <c r="E1515">
        <f>'Pivot MRIP 11"'!E1518</f>
        <v>0.84441310922369939</v>
      </c>
      <c r="F1515">
        <f>'Pivot MRIP 11"'!F1518</f>
        <v>2</v>
      </c>
      <c r="G1515">
        <f>'Pivot MRIP 11"'!G1518</f>
        <v>2.516176680597846E-2</v>
      </c>
      <c r="H1515">
        <f t="shared" si="83"/>
        <v>19.436215628736154</v>
      </c>
      <c r="I1515">
        <f t="shared" si="84"/>
        <v>16.412195270603355</v>
      </c>
    </row>
    <row r="1516" spans="1:9" x14ac:dyDescent="0.25">
      <c r="A1516">
        <f>'Pivot MRIP 11"'!A1519</f>
        <v>2014</v>
      </c>
      <c r="B1516" t="str">
        <f>'Pivot MRIP 11"'!B1519</f>
        <v>1563220140606010</v>
      </c>
      <c r="C1516">
        <f>'Pivot MRIP 11"'!C1519</f>
        <v>464.74755542999998</v>
      </c>
      <c r="D1516">
        <f>'Pivot MRIP 11"'!D1519</f>
        <v>464.74755542999998</v>
      </c>
      <c r="E1516">
        <f>'Pivot MRIP 11"'!E1519</f>
        <v>1.5818114080828705</v>
      </c>
      <c r="F1516">
        <f>'Pivot MRIP 11"'!F1519</f>
        <v>9</v>
      </c>
      <c r="G1516">
        <f>'Pivot MRIP 11"'!G1519</f>
        <v>17.358692571089676</v>
      </c>
      <c r="H1516">
        <f t="shared" si="83"/>
        <v>8067.4099378748278</v>
      </c>
      <c r="I1516">
        <f t="shared" si="84"/>
        <v>12761.121073411525</v>
      </c>
    </row>
    <row r="1517" spans="1:9" x14ac:dyDescent="0.25">
      <c r="A1517">
        <f>'Pivot MRIP 11"'!A1520</f>
        <v>2014</v>
      </c>
      <c r="B1517" t="str">
        <f>'Pivot MRIP 11"'!B1520</f>
        <v>1563220140612016</v>
      </c>
      <c r="C1517">
        <f>'Pivot MRIP 11"'!C1520</f>
        <v>1164.9351045000001</v>
      </c>
      <c r="D1517">
        <f>'Pivot MRIP 11"'!D1520</f>
        <v>1164.9351045000001</v>
      </c>
      <c r="E1517">
        <f>'Pivot MRIP 11"'!E1520</f>
        <v>0.84441310922369939</v>
      </c>
      <c r="F1517">
        <f>'Pivot MRIP 11"'!F1520</f>
        <v>5</v>
      </c>
      <c r="G1517">
        <f>'Pivot MRIP 11"'!G1520</f>
        <v>2.516176680597846E-2</v>
      </c>
      <c r="H1517">
        <f t="shared" si="83"/>
        <v>29.311825443527152</v>
      </c>
      <c r="I1517">
        <f t="shared" si="84"/>
        <v>24.751289659791105</v>
      </c>
    </row>
    <row r="1518" spans="1:9" x14ac:dyDescent="0.25">
      <c r="A1518">
        <f>'Pivot MRIP 11"'!A1521</f>
        <v>2014</v>
      </c>
      <c r="B1518" t="str">
        <f>'Pivot MRIP 11"'!B1521</f>
        <v>1563220140620008</v>
      </c>
      <c r="C1518">
        <f>'Pivot MRIP 11"'!C1521</f>
        <v>164.06742826999999</v>
      </c>
      <c r="D1518">
        <f>'Pivot MRIP 11"'!D1521</f>
        <v>164.06742826999999</v>
      </c>
      <c r="E1518">
        <f>'Pivot MRIP 11"'!E1521</f>
        <v>0.84441310922369928</v>
      </c>
      <c r="F1518">
        <f>'Pivot MRIP 11"'!F1521</f>
        <v>9</v>
      </c>
      <c r="G1518">
        <f>'Pivot MRIP 11"'!G1521</f>
        <v>0.56613975313451537</v>
      </c>
      <c r="H1518">
        <f t="shared" si="83"/>
        <v>92.885093338192604</v>
      </c>
      <c r="I1518">
        <f t="shared" si="84"/>
        <v>78.43339046623673</v>
      </c>
    </row>
    <row r="1519" spans="1:9" x14ac:dyDescent="0.25">
      <c r="A1519">
        <f>'Pivot MRIP 11"'!A1522</f>
        <v>2014</v>
      </c>
      <c r="B1519" t="str">
        <f>'Pivot MRIP 11"'!B1522</f>
        <v>1563220140620020</v>
      </c>
      <c r="C1519">
        <f>'Pivot MRIP 11"'!C1522</f>
        <v>164.06742826999999</v>
      </c>
      <c r="D1519">
        <f>'Pivot MRIP 11"'!D1522</f>
        <v>164.06742826999999</v>
      </c>
      <c r="E1519">
        <f>'Pivot MRIP 11"'!E1522</f>
        <v>0.84441310922369939</v>
      </c>
      <c r="F1519">
        <f>'Pivot MRIP 11"'!F1522</f>
        <v>1</v>
      </c>
      <c r="G1519">
        <f>'Pivot MRIP 11"'!G1522</f>
        <v>1.258088340298923E-2</v>
      </c>
      <c r="H1519">
        <f t="shared" si="83"/>
        <v>2.0641131852931687</v>
      </c>
      <c r="I1519">
        <f t="shared" si="84"/>
        <v>1.7429642325830386</v>
      </c>
    </row>
    <row r="1520" spans="1:9" x14ac:dyDescent="0.25">
      <c r="A1520">
        <f>'Pivot MRIP 11"'!A1523</f>
        <v>2014</v>
      </c>
      <c r="B1520" t="str">
        <f>'Pivot MRIP 11"'!B1523</f>
        <v>1563220140620026</v>
      </c>
      <c r="C1520">
        <f>'Pivot MRIP 11"'!C1523</f>
        <v>164.06742826999999</v>
      </c>
      <c r="D1520">
        <f>'Pivot MRIP 11"'!D1523</f>
        <v>164.06742826999999</v>
      </c>
      <c r="E1520">
        <f>'Pivot MRIP 11"'!E1523</f>
        <v>0.84441310922369939</v>
      </c>
      <c r="F1520">
        <f>'Pivot MRIP 11"'!F1523</f>
        <v>4</v>
      </c>
      <c r="G1520">
        <f>'Pivot MRIP 11"'!G1523</f>
        <v>0.75485300417935375</v>
      </c>
      <c r="H1520">
        <f t="shared" si="83"/>
        <v>123.84679111759013</v>
      </c>
      <c r="I1520">
        <f t="shared" si="84"/>
        <v>104.57785395498232</v>
      </c>
    </row>
    <row r="1521" spans="1:9" x14ac:dyDescent="0.25">
      <c r="A1521">
        <f>'Pivot MRIP 11"'!A1524</f>
        <v>2014</v>
      </c>
      <c r="B1521" t="str">
        <f>'Pivot MRIP 11"'!B1524</f>
        <v>1563220140706006</v>
      </c>
      <c r="C1521">
        <f>'Pivot MRIP 11"'!C1524</f>
        <v>243.10232078999999</v>
      </c>
      <c r="D1521">
        <f>'Pivot MRIP 11"'!D1524</f>
        <v>243.10232078999999</v>
      </c>
      <c r="E1521">
        <f>'Pivot MRIP 11"'!E1524</f>
        <v>0.84441310922369928</v>
      </c>
      <c r="F1521">
        <f>'Pivot MRIP 11"'!F1524</f>
        <v>9</v>
      </c>
      <c r="G1521">
        <f>'Pivot MRIP 11"'!G1524</f>
        <v>0.56613975313451537</v>
      </c>
      <c r="H1521">
        <f t="shared" si="83"/>
        <v>137.62988787847837</v>
      </c>
      <c r="I1521">
        <f t="shared" si="84"/>
        <v>116.21648154557504</v>
      </c>
    </row>
    <row r="1522" spans="1:9" x14ac:dyDescent="0.25">
      <c r="A1522">
        <f>'Pivot MRIP 11"'!A1525</f>
        <v>2014</v>
      </c>
      <c r="B1522" t="str">
        <f>'Pivot MRIP 11"'!B1525</f>
        <v>1563220140706028</v>
      </c>
      <c r="C1522">
        <f>'Pivot MRIP 11"'!C1525</f>
        <v>344.30459619999999</v>
      </c>
      <c r="D1522">
        <f>'Pivot MRIP 11"'!D1525</f>
        <v>344.30459619999999</v>
      </c>
      <c r="E1522">
        <f>'Pivot MRIP 11"'!E1525</f>
        <v>0.84441310922369939</v>
      </c>
      <c r="F1522">
        <f>'Pivot MRIP 11"'!F1525</f>
        <v>24</v>
      </c>
      <c r="G1522">
        <f>'Pivot MRIP 11"'!G1525</f>
        <v>0.22645590125380613</v>
      </c>
      <c r="H1522">
        <f t="shared" si="83"/>
        <v>77.969807638298789</v>
      </c>
      <c r="I1522">
        <f t="shared" si="84"/>
        <v>65.838727693429632</v>
      </c>
    </row>
    <row r="1523" spans="1:9" x14ac:dyDescent="0.25">
      <c r="A1523">
        <f>'Pivot MRIP 11"'!A1526</f>
        <v>2014</v>
      </c>
      <c r="B1523" t="str">
        <f>'Pivot MRIP 11"'!B1526</f>
        <v>1563220140706032</v>
      </c>
      <c r="C1523">
        <f>'Pivot MRIP 11"'!C1526</f>
        <v>546.70914702000005</v>
      </c>
      <c r="D1523">
        <f>'Pivot MRIP 11"'!D1526</f>
        <v>546.70914702000005</v>
      </c>
      <c r="E1523">
        <f>'Pivot MRIP 11"'!E1526</f>
        <v>0.84441310922369939</v>
      </c>
      <c r="F1523">
        <f>'Pivot MRIP 11"'!F1526</f>
        <v>5</v>
      </c>
      <c r="G1523">
        <f>'Pivot MRIP 11"'!G1526</f>
        <v>1.258088340298923E-2</v>
      </c>
      <c r="H1523">
        <f t="shared" si="83"/>
        <v>6.8780840340063172</v>
      </c>
      <c r="I1523">
        <f t="shared" si="84"/>
        <v>5.8079443246571589</v>
      </c>
    </row>
    <row r="1524" spans="1:9" x14ac:dyDescent="0.25">
      <c r="A1524">
        <f>'Pivot MRIP 11"'!A1527</f>
        <v>2014</v>
      </c>
      <c r="B1524" t="str">
        <f>'Pivot MRIP 11"'!B1527</f>
        <v>1563220140717007</v>
      </c>
      <c r="C1524">
        <f>'Pivot MRIP 11"'!C1527</f>
        <v>891.09691018000001</v>
      </c>
      <c r="D1524">
        <f>'Pivot MRIP 11"'!D1527</f>
        <v>891.09691018000001</v>
      </c>
      <c r="E1524">
        <f>'Pivot MRIP 11"'!E1527</f>
        <v>0.84441310922369939</v>
      </c>
      <c r="F1524">
        <f>'Pivot MRIP 11"'!F1527</f>
        <v>2</v>
      </c>
      <c r="G1524">
        <f>'Pivot MRIP 11"'!G1527</f>
        <v>1.258088340298923E-2</v>
      </c>
      <c r="H1524">
        <f t="shared" si="83"/>
        <v>11.210786327738546</v>
      </c>
      <c r="I1524">
        <f t="shared" si="84"/>
        <v>9.4665349398482448</v>
      </c>
    </row>
    <row r="1525" spans="1:9" x14ac:dyDescent="0.25">
      <c r="A1525">
        <f>'Pivot MRIP 11"'!A1528</f>
        <v>2014</v>
      </c>
      <c r="B1525" t="str">
        <f>'Pivot MRIP 11"'!B1528</f>
        <v>1563220140724005</v>
      </c>
      <c r="C1525">
        <f>'Pivot MRIP 11"'!C1528</f>
        <v>198.30080636</v>
      </c>
      <c r="D1525">
        <f>'Pivot MRIP 11"'!D1528</f>
        <v>198.30080636</v>
      </c>
      <c r="E1525">
        <f>'Pivot MRIP 11"'!E1528</f>
        <v>0.84441310922369939</v>
      </c>
      <c r="F1525">
        <f>'Pivot MRIP 11"'!F1528</f>
        <v>1</v>
      </c>
      <c r="G1525">
        <f>'Pivot MRIP 11"'!G1528</f>
        <v>0.12580883402989229</v>
      </c>
      <c r="H1525">
        <f t="shared" si="83"/>
        <v>24.947993235339048</v>
      </c>
      <c r="I1525">
        <f t="shared" si="84"/>
        <v>21.066412536744465</v>
      </c>
    </row>
    <row r="1526" spans="1:9" x14ac:dyDescent="0.25">
      <c r="A1526">
        <f>'Pivot MRIP 11"'!A1529</f>
        <v>2014</v>
      </c>
      <c r="B1526" t="str">
        <f>'Pivot MRIP 11"'!B1529</f>
        <v>1563220140724007</v>
      </c>
      <c r="C1526">
        <f>'Pivot MRIP 11"'!C1529</f>
        <v>72.004360885999986</v>
      </c>
      <c r="D1526">
        <f>'Pivot MRIP 11"'!D1529</f>
        <v>72.004360885999986</v>
      </c>
      <c r="E1526">
        <f>'Pivot MRIP 11"'!E1529</f>
        <v>1.1571500200371088</v>
      </c>
      <c r="F1526">
        <f>'Pivot MRIP 11"'!F1529</f>
        <v>36</v>
      </c>
      <c r="G1526">
        <f>'Pivot MRIP 11"'!G1529</f>
        <v>19.377426502089676</v>
      </c>
      <c r="H1526">
        <f t="shared" si="83"/>
        <v>1395.2592108984054</v>
      </c>
      <c r="I1526">
        <f t="shared" si="84"/>
        <v>1614.5242238480503</v>
      </c>
    </row>
    <row r="1527" spans="1:9" x14ac:dyDescent="0.25">
      <c r="A1527">
        <f>'Pivot MRIP 11"'!A1530</f>
        <v>2014</v>
      </c>
      <c r="B1527" t="str">
        <f>'Pivot MRIP 11"'!B1530</f>
        <v>1563220140808002</v>
      </c>
      <c r="C1527">
        <f>'Pivot MRIP 11"'!C1530</f>
        <v>272.23596657000002</v>
      </c>
      <c r="D1527">
        <f>'Pivot MRIP 11"'!D1530</f>
        <v>272.23596657000002</v>
      </c>
      <c r="E1527">
        <f>'Pivot MRIP 11"'!E1530</f>
        <v>0.84441310922369939</v>
      </c>
      <c r="F1527">
        <f>'Pivot MRIP 11"'!F1530</f>
        <v>2</v>
      </c>
      <c r="G1527">
        <f>'Pivot MRIP 11"'!G1530</f>
        <v>1.258088340298923E-2</v>
      </c>
      <c r="H1527">
        <f t="shared" si="83"/>
        <v>3.4249689535172441</v>
      </c>
      <c r="I1527">
        <f t="shared" si="84"/>
        <v>2.8920886830341361</v>
      </c>
    </row>
    <row r="1528" spans="1:9" x14ac:dyDescent="0.25">
      <c r="A1528">
        <f>'Pivot MRIP 11"'!A1531</f>
        <v>2014</v>
      </c>
      <c r="B1528" t="str">
        <f>'Pivot MRIP 11"'!B1531</f>
        <v>1563220140808004</v>
      </c>
      <c r="C1528">
        <f>'Pivot MRIP 11"'!C1531</f>
        <v>272.23596657000002</v>
      </c>
      <c r="D1528">
        <f>'Pivot MRIP 11"'!D1531</f>
        <v>272.23596657000002</v>
      </c>
      <c r="E1528">
        <f>'Pivot MRIP 11"'!E1531</f>
        <v>1.0274560771411541</v>
      </c>
      <c r="F1528">
        <f>'Pivot MRIP 11"'!F1531</f>
        <v>4</v>
      </c>
      <c r="G1528">
        <f>'Pivot MRIP 11"'!G1531</f>
        <v>3.497557871919569</v>
      </c>
      <c r="H1528">
        <f t="shared" si="83"/>
        <v>952.16104789653616</v>
      </c>
      <c r="I1528">
        <f t="shared" si="84"/>
        <v>978.30365507838553</v>
      </c>
    </row>
    <row r="1529" spans="1:9" x14ac:dyDescent="0.25">
      <c r="A1529">
        <f>'Pivot MRIP 11"'!A1532</f>
        <v>2014</v>
      </c>
      <c r="B1529" t="str">
        <f>'Pivot MRIP 11"'!B1532</f>
        <v>1563220140817001</v>
      </c>
      <c r="C1529">
        <f>'Pivot MRIP 11"'!C1532</f>
        <v>977.82454935999999</v>
      </c>
      <c r="D1529">
        <f>'Pivot MRIP 11"'!D1532</f>
        <v>977.82454935999999</v>
      </c>
      <c r="E1529">
        <f>'Pivot MRIP 11"'!E1532</f>
        <v>0.84441310922369939</v>
      </c>
      <c r="F1529">
        <f>'Pivot MRIP 11"'!F1532</f>
        <v>1</v>
      </c>
      <c r="G1529">
        <f>'Pivot MRIP 11"'!G1532</f>
        <v>1.258088340298923E-2</v>
      </c>
      <c r="H1529">
        <f t="shared" si="83"/>
        <v>12.301896644078647</v>
      </c>
      <c r="I1529">
        <f t="shared" si="84"/>
        <v>10.387882794575043</v>
      </c>
    </row>
    <row r="1530" spans="1:9" x14ac:dyDescent="0.25">
      <c r="A1530">
        <f>'Pivot MRIP 11"'!A1533</f>
        <v>2014</v>
      </c>
      <c r="B1530" t="str">
        <f>'Pivot MRIP 11"'!B1533</f>
        <v>1563220140901015</v>
      </c>
      <c r="C1530">
        <f>'Pivot MRIP 11"'!C1533</f>
        <v>492.62053055000001</v>
      </c>
      <c r="D1530">
        <f>'Pivot MRIP 11"'!D1533</f>
        <v>492.62053055000001</v>
      </c>
      <c r="E1530">
        <f>'Pivot MRIP 11"'!E1533</f>
        <v>0.84441310922369939</v>
      </c>
      <c r="F1530">
        <f>'Pivot MRIP 11"'!F1533</f>
        <v>2</v>
      </c>
      <c r="G1530">
        <f>'Pivot MRIP 11"'!G1533</f>
        <v>1.258088340298923E-2</v>
      </c>
      <c r="H1530">
        <f t="shared" si="83"/>
        <v>6.1976014567682443</v>
      </c>
      <c r="I1530">
        <f t="shared" si="84"/>
        <v>5.2333359158390023</v>
      </c>
    </row>
    <row r="1531" spans="1:9" x14ac:dyDescent="0.25">
      <c r="A1531">
        <f>'Pivot MRIP 11"'!A1534</f>
        <v>2014</v>
      </c>
      <c r="B1531" t="str">
        <f>'Pivot MRIP 11"'!B1534</f>
        <v>1563220140901021</v>
      </c>
      <c r="C1531">
        <f>'Pivot MRIP 11"'!C1534</f>
        <v>492.62053055000001</v>
      </c>
      <c r="D1531">
        <f>'Pivot MRIP 11"'!D1534</f>
        <v>492.62053055000001</v>
      </c>
      <c r="E1531">
        <f>'Pivot MRIP 11"'!E1534</f>
        <v>0.84441310922369939</v>
      </c>
      <c r="F1531">
        <f>'Pivot MRIP 11"'!F1534</f>
        <v>4</v>
      </c>
      <c r="G1531">
        <f>'Pivot MRIP 11"'!G1534</f>
        <v>0.25161766805978458</v>
      </c>
      <c r="H1531">
        <f t="shared" si="83"/>
        <v>123.95202913536487</v>
      </c>
      <c r="I1531">
        <f t="shared" si="84"/>
        <v>104.66671831678002</v>
      </c>
    </row>
    <row r="1532" spans="1:9" x14ac:dyDescent="0.25">
      <c r="A1532">
        <f>'Pivot MRIP 11"'!A1535</f>
        <v>2014</v>
      </c>
      <c r="B1532" t="str">
        <f>'Pivot MRIP 11"'!B1535</f>
        <v>1563220140901026</v>
      </c>
      <c r="C1532">
        <f>'Pivot MRIP 11"'!C1535</f>
        <v>1146.0092694</v>
      </c>
      <c r="D1532">
        <f>'Pivot MRIP 11"'!D1535</f>
        <v>1146.0092694</v>
      </c>
      <c r="E1532">
        <f>'Pivot MRIP 11"'!E1535</f>
        <v>0.84441310922369928</v>
      </c>
      <c r="F1532">
        <f>'Pivot MRIP 11"'!F1535</f>
        <v>5</v>
      </c>
      <c r="G1532">
        <f>'Pivot MRIP 11"'!G1535</f>
        <v>3.7742650208967693E-2</v>
      </c>
      <c r="H1532">
        <f t="shared" si="83"/>
        <v>43.253426991198822</v>
      </c>
      <c r="I1532">
        <f t="shared" si="84"/>
        <v>36.523760770218473</v>
      </c>
    </row>
    <row r="1533" spans="1:9" x14ac:dyDescent="0.25">
      <c r="A1533">
        <f>'Pivot MRIP 11"'!A1536</f>
        <v>2014</v>
      </c>
      <c r="B1533" t="str">
        <f>'Pivot MRIP 11"'!B1536</f>
        <v>1563220140901028</v>
      </c>
      <c r="C1533">
        <f>'Pivot MRIP 11"'!C1536</f>
        <v>492.62053055000001</v>
      </c>
      <c r="D1533">
        <f>'Pivot MRIP 11"'!D1536</f>
        <v>492.62053055000001</v>
      </c>
      <c r="E1533">
        <f>'Pivot MRIP 11"'!E1536</f>
        <v>0.84441310922369917</v>
      </c>
      <c r="F1533">
        <f>'Pivot MRIP 11"'!F1536</f>
        <v>4</v>
      </c>
      <c r="G1533">
        <f>'Pivot MRIP 11"'!G1536</f>
        <v>0.31452208507473078</v>
      </c>
      <c r="H1533">
        <f t="shared" si="83"/>
        <v>154.94003641920611</v>
      </c>
      <c r="I1533">
        <f t="shared" si="84"/>
        <v>130.83339789597503</v>
      </c>
    </row>
    <row r="1534" spans="1:9" x14ac:dyDescent="0.25">
      <c r="A1534">
        <f>'Pivot MRIP 11"'!A1537</f>
        <v>2014</v>
      </c>
      <c r="B1534" t="str">
        <f>'Pivot MRIP 11"'!B1537</f>
        <v>1563220140914023</v>
      </c>
      <c r="C1534">
        <f>'Pivot MRIP 11"'!C1537</f>
        <v>277.95588896999999</v>
      </c>
      <c r="D1534">
        <f>'Pivot MRIP 11"'!D1537</f>
        <v>277.95588896999999</v>
      </c>
      <c r="E1534">
        <f>'Pivot MRIP 11"'!E1537</f>
        <v>0.84441310922369939</v>
      </c>
      <c r="F1534">
        <f>'Pivot MRIP 11"'!F1537</f>
        <v>3</v>
      </c>
      <c r="G1534">
        <f>'Pivot MRIP 11"'!G1537</f>
        <v>1.258088340298923E-2</v>
      </c>
      <c r="H1534">
        <f t="shared" si="83"/>
        <v>3.4969306303057901</v>
      </c>
      <c r="I1534">
        <f t="shared" si="84"/>
        <v>2.9528540662761031</v>
      </c>
    </row>
    <row r="1535" spans="1:9" x14ac:dyDescent="0.25">
      <c r="A1535">
        <f>'Pivot MRIP 11"'!A1538</f>
        <v>2014</v>
      </c>
      <c r="B1535" t="str">
        <f>'Pivot MRIP 11"'!B1538</f>
        <v>1563220140914040</v>
      </c>
      <c r="C1535">
        <f>'Pivot MRIP 11"'!C1538</f>
        <v>277.95588896999999</v>
      </c>
      <c r="D1535">
        <f>'Pivot MRIP 11"'!D1538</f>
        <v>277.95588896999999</v>
      </c>
      <c r="E1535">
        <f>'Pivot MRIP 11"'!E1538</f>
        <v>0.84441310922369939</v>
      </c>
      <c r="F1535">
        <f>'Pivot MRIP 11"'!F1538</f>
        <v>9</v>
      </c>
      <c r="G1535">
        <f>'Pivot MRIP 11"'!G1538</f>
        <v>0.18871325104483844</v>
      </c>
      <c r="H1535">
        <f t="shared" si="83"/>
        <v>52.453959454586844</v>
      </c>
      <c r="I1535">
        <f t="shared" si="84"/>
        <v>44.29281099414154</v>
      </c>
    </row>
    <row r="1536" spans="1:9" x14ac:dyDescent="0.25">
      <c r="A1536">
        <f>'Pivot MRIP 11"'!A1539</f>
        <v>2014</v>
      </c>
      <c r="B1536" t="str">
        <f>'Pivot MRIP 11"'!B1539</f>
        <v>1563220140914043</v>
      </c>
      <c r="C1536">
        <f>'Pivot MRIP 11"'!C1539</f>
        <v>277.95588896999999</v>
      </c>
      <c r="D1536">
        <f>'Pivot MRIP 11"'!D1539</f>
        <v>277.95588896999999</v>
      </c>
      <c r="E1536">
        <f>'Pivot MRIP 11"'!E1539</f>
        <v>0.84441310922369917</v>
      </c>
      <c r="F1536">
        <f>'Pivot MRIP 11"'!F1539</f>
        <v>4</v>
      </c>
      <c r="G1536">
        <f>'Pivot MRIP 11"'!G1539</f>
        <v>1.2580883402989231</v>
      </c>
      <c r="H1536">
        <f t="shared" si="83"/>
        <v>349.69306303057903</v>
      </c>
      <c r="I1536">
        <f t="shared" si="84"/>
        <v>295.28540662761026</v>
      </c>
    </row>
    <row r="1537" spans="1:9" x14ac:dyDescent="0.25">
      <c r="A1537">
        <f>'Pivot MRIP 11"'!A1540</f>
        <v>2014</v>
      </c>
      <c r="B1537" t="str">
        <f>'Pivot MRIP 11"'!B1540</f>
        <v>1563220140920001</v>
      </c>
      <c r="C1537">
        <f>'Pivot MRIP 11"'!C1540</f>
        <v>744.40264837999996</v>
      </c>
      <c r="D1537">
        <f>'Pivot MRIP 11"'!D1540</f>
        <v>744.40264837999996</v>
      </c>
      <c r="E1537">
        <f>'Pivot MRIP 11"'!E1540</f>
        <v>0.84441310922369939</v>
      </c>
      <c r="F1537">
        <f>'Pivot MRIP 11"'!F1540</f>
        <v>2</v>
      </c>
      <c r="G1537">
        <f>'Pivot MRIP 11"'!G1540</f>
        <v>1.258088340298923E-2</v>
      </c>
      <c r="H1537">
        <f t="shared" si="83"/>
        <v>9.3652429241451696</v>
      </c>
      <c r="I1537">
        <f t="shared" si="84"/>
        <v>7.9081338962126733</v>
      </c>
    </row>
    <row r="1538" spans="1:9" x14ac:dyDescent="0.25">
      <c r="A1538">
        <f>'Pivot MRIP 11"'!A1541</f>
        <v>2014</v>
      </c>
      <c r="B1538" t="str">
        <f>'Pivot MRIP 11"'!B1541</f>
        <v>1563220140920003</v>
      </c>
      <c r="C1538">
        <f>'Pivot MRIP 11"'!C1541</f>
        <v>744.40264837999996</v>
      </c>
      <c r="D1538">
        <f>'Pivot MRIP 11"'!D1541</f>
        <v>744.40264837999996</v>
      </c>
      <c r="E1538">
        <f>'Pivot MRIP 11"'!E1541</f>
        <v>0.84441310922369939</v>
      </c>
      <c r="F1538">
        <f>'Pivot MRIP 11"'!F1541</f>
        <v>2</v>
      </c>
      <c r="G1538">
        <f>'Pivot MRIP 11"'!G1541</f>
        <v>1.258088340298923E-2</v>
      </c>
      <c r="H1538">
        <f t="shared" ref="H1538:H1601" si="85">G1538*C1538</f>
        <v>9.3652429241451696</v>
      </c>
      <c r="I1538">
        <f t="shared" ref="I1538:I1601" si="86">E1538*H1538</f>
        <v>7.9081338962126733</v>
      </c>
    </row>
    <row r="1539" spans="1:9" x14ac:dyDescent="0.25">
      <c r="A1539">
        <f>'Pivot MRIP 11"'!A1542</f>
        <v>2014</v>
      </c>
      <c r="B1539" t="str">
        <f>'Pivot MRIP 11"'!B1542</f>
        <v>1563220140922005</v>
      </c>
      <c r="C1539">
        <f>'Pivot MRIP 11"'!C1542</f>
        <v>1343.0013134999999</v>
      </c>
      <c r="D1539">
        <f>'Pivot MRIP 11"'!D1542</f>
        <v>1343.0013134999999</v>
      </c>
      <c r="E1539">
        <f>'Pivot MRIP 11"'!E1542</f>
        <v>1.1464037633613633</v>
      </c>
      <c r="F1539">
        <f>'Pivot MRIP 11"'!F1542</f>
        <v>2</v>
      </c>
      <c r="G1539">
        <f>'Pivot MRIP 11"'!G1542</f>
        <v>1</v>
      </c>
      <c r="H1539">
        <f t="shared" si="85"/>
        <v>1343.0013134999999</v>
      </c>
      <c r="I1539">
        <f t="shared" si="86"/>
        <v>1539.621759995654</v>
      </c>
    </row>
    <row r="1540" spans="1:9" x14ac:dyDescent="0.25">
      <c r="A1540">
        <f>'Pivot MRIP 11"'!A1543</f>
        <v>2014</v>
      </c>
      <c r="B1540" t="str">
        <f>'Pivot MRIP 11"'!B1543</f>
        <v>1563220140922007</v>
      </c>
      <c r="C1540">
        <f>'Pivot MRIP 11"'!C1543</f>
        <v>1343.0013134999999</v>
      </c>
      <c r="D1540">
        <f>'Pivot MRIP 11"'!D1543</f>
        <v>1343.0013134999999</v>
      </c>
      <c r="E1540">
        <f>'Pivot MRIP 11"'!E1543</f>
        <v>0.84441310922369939</v>
      </c>
      <c r="F1540">
        <f>'Pivot MRIP 11"'!F1543</f>
        <v>2</v>
      </c>
      <c r="G1540">
        <f>'Pivot MRIP 11"'!G1543</f>
        <v>1.258088340298923E-2</v>
      </c>
      <c r="H1540">
        <f t="shared" si="85"/>
        <v>16.896142935204885</v>
      </c>
      <c r="I1540">
        <f t="shared" si="86"/>
        <v>14.267324589804399</v>
      </c>
    </row>
    <row r="1541" spans="1:9" x14ac:dyDescent="0.25">
      <c r="A1541">
        <f>'Pivot MRIP 11"'!A1544</f>
        <v>2014</v>
      </c>
      <c r="B1541" t="str">
        <f>'Pivot MRIP 11"'!B1544</f>
        <v>1563220140922011</v>
      </c>
      <c r="C1541">
        <f>'Pivot MRIP 11"'!C1544</f>
        <v>1343.0013134999999</v>
      </c>
      <c r="D1541">
        <f>'Pivot MRIP 11"'!D1544</f>
        <v>1343.0013134999999</v>
      </c>
      <c r="E1541">
        <f>'Pivot MRIP 11"'!E1544</f>
        <v>0.90907468439642269</v>
      </c>
      <c r="F1541">
        <f>'Pivot MRIP 11"'!F1544</f>
        <v>2</v>
      </c>
      <c r="G1541">
        <f>'Pivot MRIP 11"'!G1544</f>
        <v>3.1006470672239139</v>
      </c>
      <c r="H1541">
        <f t="shared" si="85"/>
        <v>4164.1730839816391</v>
      </c>
      <c r="I1541">
        <f t="shared" si="86"/>
        <v>3785.544332092687</v>
      </c>
    </row>
    <row r="1542" spans="1:9" x14ac:dyDescent="0.25">
      <c r="A1542">
        <f>'Pivot MRIP 11"'!A1545</f>
        <v>2014</v>
      </c>
      <c r="B1542" t="str">
        <f>'Pivot MRIP 11"'!B1545</f>
        <v>1563220141021002</v>
      </c>
      <c r="C1542">
        <f>'Pivot MRIP 11"'!C1545</f>
        <v>302.95962951000001</v>
      </c>
      <c r="D1542">
        <f>'Pivot MRIP 11"'!D1545</f>
        <v>302.95962951000001</v>
      </c>
      <c r="E1542">
        <f>'Pivot MRIP 11"'!E1545</f>
        <v>0.84441310922369928</v>
      </c>
      <c r="F1542">
        <f>'Pivot MRIP 11"'!F1545</f>
        <v>1</v>
      </c>
      <c r="G1542">
        <f>'Pivot MRIP 11"'!G1545</f>
        <v>3.7742650208967693E-2</v>
      </c>
      <c r="H1542">
        <f t="shared" si="85"/>
        <v>11.434499324034377</v>
      </c>
      <c r="I1542">
        <f t="shared" si="86"/>
        <v>9.6554411266241562</v>
      </c>
    </row>
    <row r="1543" spans="1:9" x14ac:dyDescent="0.25">
      <c r="A1543">
        <f>'Pivot MRIP 11"'!A1546</f>
        <v>2014</v>
      </c>
      <c r="B1543" t="str">
        <f>'Pivot MRIP 11"'!B1546</f>
        <v>1563220141021012</v>
      </c>
      <c r="C1543">
        <f>'Pivot MRIP 11"'!C1546</f>
        <v>302.95962951000001</v>
      </c>
      <c r="D1543">
        <f>'Pivot MRIP 11"'!D1546</f>
        <v>302.95962951000001</v>
      </c>
      <c r="E1543">
        <f>'Pivot MRIP 11"'!E1546</f>
        <v>0.84441310922369939</v>
      </c>
      <c r="F1543">
        <f>'Pivot MRIP 11"'!F1546</f>
        <v>1</v>
      </c>
      <c r="G1543">
        <f>'Pivot MRIP 11"'!G1546</f>
        <v>1.258088340298923E-2</v>
      </c>
      <c r="H1543">
        <f t="shared" si="85"/>
        <v>3.8114997746781252</v>
      </c>
      <c r="I1543">
        <f t="shared" si="86"/>
        <v>3.2184803755413851</v>
      </c>
    </row>
    <row r="1544" spans="1:9" x14ac:dyDescent="0.25">
      <c r="A1544">
        <f>'Pivot MRIP 11"'!A1547</f>
        <v>2014</v>
      </c>
      <c r="B1544" t="str">
        <f>'Pivot MRIP 11"'!B1547</f>
        <v>1563220141021013</v>
      </c>
      <c r="C1544">
        <f>'Pivot MRIP 11"'!C1547</f>
        <v>302.95962951000001</v>
      </c>
      <c r="D1544">
        <f>'Pivot MRIP 11"'!D1547</f>
        <v>302.95962951000001</v>
      </c>
      <c r="E1544">
        <f>'Pivot MRIP 11"'!E1547</f>
        <v>0.84441310922369939</v>
      </c>
      <c r="F1544">
        <f>'Pivot MRIP 11"'!F1547</f>
        <v>4</v>
      </c>
      <c r="G1544">
        <f>'Pivot MRIP 11"'!G1547</f>
        <v>2.516176680597846E-2</v>
      </c>
      <c r="H1544">
        <f t="shared" si="85"/>
        <v>7.6229995493562503</v>
      </c>
      <c r="I1544">
        <f t="shared" si="86"/>
        <v>6.4369607510827702</v>
      </c>
    </row>
    <row r="1545" spans="1:9" x14ac:dyDescent="0.25">
      <c r="A1545">
        <f>'Pivot MRIP 11"'!A1548</f>
        <v>2014</v>
      </c>
      <c r="B1545" t="str">
        <f>'Pivot MRIP 11"'!B1548</f>
        <v>1563220141219012</v>
      </c>
      <c r="C1545">
        <f>'Pivot MRIP 11"'!C1548</f>
        <v>591.11943670000005</v>
      </c>
      <c r="D1545">
        <f>'Pivot MRIP 11"'!D1548</f>
        <v>591.11943670000005</v>
      </c>
      <c r="E1545">
        <f>'Pivot MRIP 11"'!E1548</f>
        <v>0.84441310922369939</v>
      </c>
      <c r="F1545">
        <f>'Pivot MRIP 11"'!F1548</f>
        <v>1</v>
      </c>
      <c r="G1545">
        <f>'Pivot MRIP 11"'!G1548</f>
        <v>1.258088340298923E-2</v>
      </c>
      <c r="H1545">
        <f t="shared" si="85"/>
        <v>7.436804710363373</v>
      </c>
      <c r="I1545">
        <f t="shared" si="86"/>
        <v>6.2797353881673885</v>
      </c>
    </row>
    <row r="1546" spans="1:9" x14ac:dyDescent="0.25">
      <c r="A1546">
        <f>'Pivot MRIP 11"'!A1549</f>
        <v>2014</v>
      </c>
      <c r="B1546" t="str">
        <f>'Pivot MRIP 11"'!B1549</f>
        <v>1563220141219013</v>
      </c>
      <c r="C1546">
        <f>'Pivot MRIP 11"'!C1549</f>
        <v>591.11943670000005</v>
      </c>
      <c r="D1546">
        <f>'Pivot MRIP 11"'!D1549</f>
        <v>591.11943670000005</v>
      </c>
      <c r="E1546">
        <f>'Pivot MRIP 11"'!E1549</f>
        <v>0.84441310922369928</v>
      </c>
      <c r="F1546">
        <f>'Pivot MRIP 11"'!F1549</f>
        <v>1</v>
      </c>
      <c r="G1546">
        <f>'Pivot MRIP 11"'!G1549</f>
        <v>3.7742650208967693E-2</v>
      </c>
      <c r="H1546">
        <f t="shared" si="85"/>
        <v>22.310414131090123</v>
      </c>
      <c r="I1546">
        <f t="shared" si="86"/>
        <v>18.839206164502169</v>
      </c>
    </row>
    <row r="1547" spans="1:9" x14ac:dyDescent="0.25">
      <c r="A1547">
        <f>'Pivot MRIP 11"'!A1550</f>
        <v>2014</v>
      </c>
      <c r="B1547" t="str">
        <f>'Pivot MRIP 11"'!B1550</f>
        <v>1563220141227010</v>
      </c>
      <c r="C1547">
        <f>'Pivot MRIP 11"'!C1550</f>
        <v>375.61461321000002</v>
      </c>
      <c r="D1547">
        <f>'Pivot MRIP 11"'!D1550</f>
        <v>375.61461321000002</v>
      </c>
      <c r="E1547">
        <f>'Pivot MRIP 11"'!E1550</f>
        <v>0.84441310922369928</v>
      </c>
      <c r="F1547">
        <f>'Pivot MRIP 11"'!F1550</f>
        <v>4</v>
      </c>
      <c r="G1547">
        <f>'Pivot MRIP 11"'!G1550</f>
        <v>7.5485300417935386E-2</v>
      </c>
      <c r="H1547">
        <f t="shared" si="85"/>
        <v>28.353381919523454</v>
      </c>
      <c r="I1547">
        <f t="shared" si="86"/>
        <v>23.94196738367182</v>
      </c>
    </row>
    <row r="1548" spans="1:9" x14ac:dyDescent="0.25">
      <c r="A1548">
        <f>'Pivot MRIP 11"'!A1551</f>
        <v>2014</v>
      </c>
      <c r="B1548" t="str">
        <f>'Pivot MRIP 11"'!B1551</f>
        <v>1563220141228001</v>
      </c>
      <c r="C1548">
        <f>'Pivot MRIP 11"'!C1551</f>
        <v>511.37922587000003</v>
      </c>
      <c r="D1548">
        <f>'Pivot MRIP 11"'!D1551</f>
        <v>511.37922587000003</v>
      </c>
      <c r="E1548">
        <f>'Pivot MRIP 11"'!E1551</f>
        <v>0.84441310922369928</v>
      </c>
      <c r="F1548">
        <f>'Pivot MRIP 11"'!F1551</f>
        <v>1</v>
      </c>
      <c r="G1548">
        <f>'Pivot MRIP 11"'!G1551</f>
        <v>7.5485300417935386E-2</v>
      </c>
      <c r="H1548">
        <f t="shared" si="85"/>
        <v>38.601614492288185</v>
      </c>
      <c r="I1548">
        <f t="shared" si="86"/>
        <v>32.595709314487678</v>
      </c>
    </row>
    <row r="1549" spans="1:9" x14ac:dyDescent="0.25">
      <c r="A1549">
        <f>'Pivot MRIP 11"'!A1552</f>
        <v>2014</v>
      </c>
      <c r="B1549" t="str">
        <f>'Pivot MRIP 11"'!B1552</f>
        <v>1563220141228002</v>
      </c>
      <c r="C1549">
        <f>'Pivot MRIP 11"'!C1552</f>
        <v>511.37922587000003</v>
      </c>
      <c r="D1549">
        <f>'Pivot MRIP 11"'!D1552</f>
        <v>511.37922587000003</v>
      </c>
      <c r="E1549">
        <f>'Pivot MRIP 11"'!E1552</f>
        <v>0.84441310922369939</v>
      </c>
      <c r="F1549">
        <f>'Pivot MRIP 11"'!F1552</f>
        <v>4</v>
      </c>
      <c r="G1549">
        <f>'Pivot MRIP 11"'!G1552</f>
        <v>2.516176680597846E-2</v>
      </c>
      <c r="H1549">
        <f t="shared" si="85"/>
        <v>12.867204830762727</v>
      </c>
      <c r="I1549">
        <f t="shared" si="86"/>
        <v>10.86523643816256</v>
      </c>
    </row>
    <row r="1550" spans="1:9" x14ac:dyDescent="0.25">
      <c r="A1550">
        <f>'Pivot MRIP 11"'!A1553</f>
        <v>2014</v>
      </c>
      <c r="B1550" t="str">
        <f>'Pivot MRIP 11"'!B1553</f>
        <v>1563220141228004</v>
      </c>
      <c r="C1550">
        <f>'Pivot MRIP 11"'!C1553</f>
        <v>511.37922587000003</v>
      </c>
      <c r="D1550">
        <f>'Pivot MRIP 11"'!D1553</f>
        <v>511.37922587000003</v>
      </c>
      <c r="E1550">
        <f>'Pivot MRIP 11"'!E1553</f>
        <v>0.84441310922369939</v>
      </c>
      <c r="F1550">
        <f>'Pivot MRIP 11"'!F1553</f>
        <v>3</v>
      </c>
      <c r="G1550">
        <f>'Pivot MRIP 11"'!G1553</f>
        <v>1.258088340298923E-2</v>
      </c>
      <c r="H1550">
        <f t="shared" si="85"/>
        <v>6.4336024153813636</v>
      </c>
      <c r="I1550">
        <f t="shared" si="86"/>
        <v>5.43261821908128</v>
      </c>
    </row>
    <row r="1551" spans="1:9" x14ac:dyDescent="0.25">
      <c r="A1551">
        <f>'Pivot MRIP 11"'!A1554</f>
        <v>2014</v>
      </c>
      <c r="B1551" t="str">
        <f>'Pivot MRIP 11"'!B1554</f>
        <v>1563220141228010</v>
      </c>
      <c r="C1551">
        <f>'Pivot MRIP 11"'!C1554</f>
        <v>511.37922587000003</v>
      </c>
      <c r="D1551">
        <f>'Pivot MRIP 11"'!D1554</f>
        <v>511.37922587000003</v>
      </c>
      <c r="E1551">
        <f>'Pivot MRIP 11"'!E1554</f>
        <v>0.84441310922369939</v>
      </c>
      <c r="F1551">
        <f>'Pivot MRIP 11"'!F1554</f>
        <v>1</v>
      </c>
      <c r="G1551">
        <f>'Pivot MRIP 11"'!G1554</f>
        <v>1.258088340298923E-2</v>
      </c>
      <c r="H1551">
        <f t="shared" si="85"/>
        <v>6.4336024153813636</v>
      </c>
      <c r="I1551">
        <f t="shared" si="86"/>
        <v>5.43261821908128</v>
      </c>
    </row>
    <row r="1552" spans="1:9" x14ac:dyDescent="0.25">
      <c r="A1552">
        <f>'Pivot MRIP 11"'!A1555</f>
        <v>2014</v>
      </c>
      <c r="B1552" t="str">
        <f>'Pivot MRIP 11"'!B1555</f>
        <v>1563220141228011</v>
      </c>
      <c r="C1552">
        <f>'Pivot MRIP 11"'!C1555</f>
        <v>511.37922587000003</v>
      </c>
      <c r="D1552">
        <f>'Pivot MRIP 11"'!D1555</f>
        <v>511.37922587000003</v>
      </c>
      <c r="E1552">
        <f>'Pivot MRIP 11"'!E1555</f>
        <v>0.84441310922369939</v>
      </c>
      <c r="F1552">
        <f>'Pivot MRIP 11"'!F1555</f>
        <v>2</v>
      </c>
      <c r="G1552">
        <f>'Pivot MRIP 11"'!G1555</f>
        <v>6.2904417014946146E-2</v>
      </c>
      <c r="H1552">
        <f t="shared" si="85"/>
        <v>32.16801207690682</v>
      </c>
      <c r="I1552">
        <f t="shared" si="86"/>
        <v>27.163091095406401</v>
      </c>
    </row>
    <row r="1553" spans="1:9" x14ac:dyDescent="0.25">
      <c r="A1553">
        <f>'Pivot MRIP 11"'!A1556</f>
        <v>2014</v>
      </c>
      <c r="B1553" t="str">
        <f>'Pivot MRIP 11"'!B1556</f>
        <v>1563220141228014</v>
      </c>
      <c r="C1553">
        <f>'Pivot MRIP 11"'!C1556</f>
        <v>3.2893980704999999</v>
      </c>
      <c r="D1553">
        <f>'Pivot MRIP 11"'!D1556</f>
        <v>3.2893980704999999</v>
      </c>
      <c r="E1553">
        <f>'Pivot MRIP 11"'!E1556</f>
        <v>0.84441310922369917</v>
      </c>
      <c r="F1553">
        <f>'Pivot MRIP 11"'!F1556</f>
        <v>2</v>
      </c>
      <c r="G1553">
        <f>'Pivot MRIP 11"'!G1556</f>
        <v>0.62904417014946157</v>
      </c>
      <c r="H1553">
        <f t="shared" si="85"/>
        <v>2.0691766795489124</v>
      </c>
      <c r="I1553">
        <f t="shared" si="86"/>
        <v>1.747239913511067</v>
      </c>
    </row>
    <row r="1554" spans="1:9" x14ac:dyDescent="0.25">
      <c r="A1554">
        <f>'Pivot MRIP 11"'!A1557</f>
        <v>2014</v>
      </c>
      <c r="B1554" t="str">
        <f>'Pivot MRIP 11"'!B1557</f>
        <v>1563220141228015</v>
      </c>
      <c r="C1554">
        <f>'Pivot MRIP 11"'!C1557</f>
        <v>511.37922587000003</v>
      </c>
      <c r="D1554">
        <f>'Pivot MRIP 11"'!D1557</f>
        <v>511.37922587000003</v>
      </c>
      <c r="E1554">
        <f>'Pivot MRIP 11"'!E1557</f>
        <v>0.84441310922369928</v>
      </c>
      <c r="F1554">
        <f>'Pivot MRIP 11"'!F1557</f>
        <v>4</v>
      </c>
      <c r="G1554">
        <f>'Pivot MRIP 11"'!G1557</f>
        <v>8.8066183820924612E-2</v>
      </c>
      <c r="H1554">
        <f t="shared" si="85"/>
        <v>45.03521690766955</v>
      </c>
      <c r="I1554">
        <f t="shared" si="86"/>
        <v>38.028327533568955</v>
      </c>
    </row>
    <row r="1555" spans="1:9" x14ac:dyDescent="0.25">
      <c r="A1555">
        <f>'Pivot MRIP 11"'!A1558</f>
        <v>2014</v>
      </c>
      <c r="B1555" t="str">
        <f>'Pivot MRIP 11"'!B1558</f>
        <v>1563220141228022</v>
      </c>
      <c r="C1555">
        <f>'Pivot MRIP 11"'!C1558</f>
        <v>663.97327590999998</v>
      </c>
      <c r="D1555">
        <f>'Pivot MRIP 11"'!D1558</f>
        <v>663.97327590999998</v>
      </c>
      <c r="E1555">
        <f>'Pivot MRIP 11"'!E1558</f>
        <v>1.4384421692817189</v>
      </c>
      <c r="F1555">
        <f>'Pivot MRIP 11"'!F1558</f>
        <v>12</v>
      </c>
      <c r="G1555">
        <f>'Pivot MRIP 11"'!G1558</f>
        <v>11.153335872149462</v>
      </c>
      <c r="H1555">
        <f t="shared" si="85"/>
        <v>7405.5169563555955</v>
      </c>
      <c r="I1555">
        <f t="shared" si="86"/>
        <v>10652.407875352696</v>
      </c>
    </row>
    <row r="1556" spans="1:9" x14ac:dyDescent="0.25">
      <c r="A1556">
        <f>'Pivot MRIP 11"'!A1559</f>
        <v>2014</v>
      </c>
      <c r="B1556" t="str">
        <f>'Pivot MRIP 11"'!B1559</f>
        <v>1563220141228025</v>
      </c>
      <c r="C1556">
        <f>'Pivot MRIP 11"'!C1559</f>
        <v>511.37922587000003</v>
      </c>
      <c r="D1556">
        <f>'Pivot MRIP 11"'!D1559</f>
        <v>511.37922587000003</v>
      </c>
      <c r="E1556">
        <f>'Pivot MRIP 11"'!E1559</f>
        <v>1.4780049288888506</v>
      </c>
      <c r="F1556">
        <f>'Pivot MRIP 11"'!F1559</f>
        <v>25</v>
      </c>
      <c r="G1556">
        <f>'Pivot MRIP 11"'!G1559</f>
        <v>8.0060621375298915</v>
      </c>
      <c r="H1556">
        <f t="shared" si="85"/>
        <v>4094.1338581571536</v>
      </c>
      <c r="I1556">
        <f t="shared" si="86"/>
        <v>6051.1500218869996</v>
      </c>
    </row>
    <row r="1557" spans="1:9" x14ac:dyDescent="0.25">
      <c r="A1557">
        <f>'Pivot MRIP 11"'!A1560</f>
        <v>2014</v>
      </c>
      <c r="B1557" t="str">
        <f>'Pivot MRIP 11"'!B1560</f>
        <v>1563620140617011</v>
      </c>
      <c r="C1557">
        <f>'Pivot MRIP 11"'!C1560</f>
        <v>523.59321313999999</v>
      </c>
      <c r="D1557">
        <f>'Pivot MRIP 11"'!D1560</f>
        <v>523.59321313999999</v>
      </c>
      <c r="E1557">
        <f>'Pivot MRIP 11"'!E1560</f>
        <v>0.84441310922369939</v>
      </c>
      <c r="F1557">
        <f>'Pivot MRIP 11"'!F1560</f>
        <v>4</v>
      </c>
      <c r="G1557">
        <f>'Pivot MRIP 11"'!G1560</f>
        <v>0.10064706722391384</v>
      </c>
      <c r="H1557">
        <f t="shared" si="85"/>
        <v>52.698121320886628</v>
      </c>
      <c r="I1557">
        <f t="shared" si="86"/>
        <v>44.498984474817604</v>
      </c>
    </row>
    <row r="1558" spans="1:9" x14ac:dyDescent="0.25">
      <c r="A1558">
        <f>'Pivot MRIP 11"'!A1561</f>
        <v>2014</v>
      </c>
      <c r="B1558" t="str">
        <f>'Pivot MRIP 11"'!B1561</f>
        <v>1563620140617013</v>
      </c>
      <c r="C1558">
        <f>'Pivot MRIP 11"'!C1561</f>
        <v>121.67039798</v>
      </c>
      <c r="D1558">
        <f>'Pivot MRIP 11"'!D1561</f>
        <v>121.67039798</v>
      </c>
      <c r="E1558">
        <f>'Pivot MRIP 11"'!E1561</f>
        <v>0.84441310922369939</v>
      </c>
      <c r="F1558">
        <f>'Pivot MRIP 11"'!F1561</f>
        <v>9</v>
      </c>
      <c r="G1558">
        <f>'Pivot MRIP 11"'!G1561</f>
        <v>1.8871325104483845</v>
      </c>
      <c r="H1558">
        <f t="shared" si="85"/>
        <v>229.60816358725145</v>
      </c>
      <c r="I1558">
        <f t="shared" si="86"/>
        <v>193.88414331785481</v>
      </c>
    </row>
    <row r="1559" spans="1:9" x14ac:dyDescent="0.25">
      <c r="A1559">
        <f>'Pivot MRIP 11"'!A1562</f>
        <v>2014</v>
      </c>
      <c r="B1559" t="str">
        <f>'Pivot MRIP 11"'!B1562</f>
        <v>1563620140921002</v>
      </c>
      <c r="C1559">
        <f>'Pivot MRIP 11"'!C1562</f>
        <v>326.24694038000001</v>
      </c>
      <c r="D1559">
        <f>'Pivot MRIP 11"'!D1562</f>
        <v>326.24694038000001</v>
      </c>
      <c r="E1559">
        <f>'Pivot MRIP 11"'!E1562</f>
        <v>0.84441310922369939</v>
      </c>
      <c r="F1559">
        <f>'Pivot MRIP 11"'!F1562</f>
        <v>4</v>
      </c>
      <c r="G1559">
        <f>'Pivot MRIP 11"'!G1562</f>
        <v>2.516176680597846E-2</v>
      </c>
      <c r="H1559">
        <f t="shared" si="85"/>
        <v>8.2089494350055183</v>
      </c>
      <c r="I1559">
        <f t="shared" si="86"/>
        <v>6.9317445158731399</v>
      </c>
    </row>
    <row r="1560" spans="1:9" x14ac:dyDescent="0.25">
      <c r="A1560">
        <f>'Pivot MRIP 11"'!A1563</f>
        <v>2014</v>
      </c>
      <c r="B1560" t="str">
        <f>'Pivot MRIP 11"'!B1563</f>
        <v>1563620140921009</v>
      </c>
      <c r="C1560">
        <f>'Pivot MRIP 11"'!C1563</f>
        <v>326.24694038000001</v>
      </c>
      <c r="D1560">
        <f>'Pivot MRIP 11"'!D1563</f>
        <v>326.24694038000001</v>
      </c>
      <c r="E1560">
        <f>'Pivot MRIP 11"'!E1563</f>
        <v>1.190522892729144</v>
      </c>
      <c r="F1560">
        <f>'Pivot MRIP 11"'!F1563</f>
        <v>9</v>
      </c>
      <c r="G1560">
        <f>'Pivot MRIP 11"'!G1563</f>
        <v>2.0428035188149463</v>
      </c>
      <c r="H1560">
        <f t="shared" si="85"/>
        <v>666.45839781087398</v>
      </c>
      <c r="I1560">
        <f t="shared" si="86"/>
        <v>793.43397964543226</v>
      </c>
    </row>
    <row r="1561" spans="1:9" x14ac:dyDescent="0.25">
      <c r="A1561">
        <f>'Pivot MRIP 11"'!A1564</f>
        <v>2014</v>
      </c>
      <c r="B1561" t="str">
        <f>'Pivot MRIP 11"'!B1564</f>
        <v>1563620141018040</v>
      </c>
      <c r="C1561">
        <f>'Pivot MRIP 11"'!C1564</f>
        <v>340.86796306999997</v>
      </c>
      <c r="D1561">
        <f>'Pivot MRIP 11"'!D1564</f>
        <v>340.86796306999997</v>
      </c>
      <c r="E1561">
        <f>'Pivot MRIP 11"'!E1564</f>
        <v>0.84441310922369928</v>
      </c>
      <c r="F1561">
        <f>'Pivot MRIP 11"'!F1564</f>
        <v>9</v>
      </c>
      <c r="G1561">
        <f>'Pivot MRIP 11"'!G1564</f>
        <v>3.7742650208967693E-2</v>
      </c>
      <c r="H1561">
        <f t="shared" si="85"/>
        <v>12.865260297594327</v>
      </c>
      <c r="I1561">
        <f t="shared" si="86"/>
        <v>10.863594448863841</v>
      </c>
    </row>
    <row r="1562" spans="1:9" x14ac:dyDescent="0.25">
      <c r="A1562">
        <f>'Pivot MRIP 11"'!A1565</f>
        <v>2014</v>
      </c>
      <c r="B1562" t="str">
        <f>'Pivot MRIP 11"'!B1565</f>
        <v>1563620141226008</v>
      </c>
      <c r="C1562">
        <f>'Pivot MRIP 11"'!C1565</f>
        <v>111.60429763</v>
      </c>
      <c r="D1562">
        <f>'Pivot MRIP 11"'!D1565</f>
        <v>111.60429763</v>
      </c>
      <c r="E1562">
        <f>'Pivot MRIP 11"'!E1565</f>
        <v>0.84441310922369939</v>
      </c>
      <c r="F1562">
        <f>'Pivot MRIP 11"'!F1565</f>
        <v>3</v>
      </c>
      <c r="G1562">
        <f>'Pivot MRIP 11"'!G1565</f>
        <v>2.516176680597846E-2</v>
      </c>
      <c r="H1562">
        <f t="shared" si="85"/>
        <v>2.8081613115110744</v>
      </c>
      <c r="I1562">
        <f t="shared" si="86"/>
        <v>2.3712482242547677</v>
      </c>
    </row>
    <row r="1563" spans="1:9" x14ac:dyDescent="0.25">
      <c r="A1563">
        <f>'Pivot MRIP 11"'!A1566</f>
        <v>2014</v>
      </c>
      <c r="B1563" t="str">
        <f>'Pivot MRIP 11"'!B1566</f>
        <v>1565120140614015</v>
      </c>
      <c r="C1563">
        <f>'Pivot MRIP 11"'!C1566</f>
        <v>102.3622605</v>
      </c>
      <c r="D1563">
        <f>'Pivot MRIP 11"'!D1566</f>
        <v>102.3622605</v>
      </c>
      <c r="E1563">
        <f>'Pivot MRIP 11"'!E1566</f>
        <v>0.84441310922369928</v>
      </c>
      <c r="F1563">
        <f>'Pivot MRIP 11"'!F1566</f>
        <v>4</v>
      </c>
      <c r="G1563">
        <f>'Pivot MRIP 11"'!G1566</f>
        <v>0.13838971743288153</v>
      </c>
      <c r="H1563">
        <f t="shared" si="85"/>
        <v>14.165884306386012</v>
      </c>
      <c r="I1563">
        <f t="shared" si="86"/>
        <v>11.96185841205862</v>
      </c>
    </row>
    <row r="1564" spans="1:9" x14ac:dyDescent="0.25">
      <c r="A1564">
        <f>'Pivot MRIP 11"'!A1567</f>
        <v>2014</v>
      </c>
      <c r="B1564" t="str">
        <f>'Pivot MRIP 11"'!B1567</f>
        <v>1565120140614019</v>
      </c>
      <c r="C1564">
        <f>'Pivot MRIP 11"'!C1567</f>
        <v>102.3622605</v>
      </c>
      <c r="D1564">
        <f>'Pivot MRIP 11"'!D1567</f>
        <v>102.3622605</v>
      </c>
      <c r="E1564">
        <f>'Pivot MRIP 11"'!E1567</f>
        <v>0.84441310922369939</v>
      </c>
      <c r="F1564">
        <f>'Pivot MRIP 11"'!F1567</f>
        <v>2</v>
      </c>
      <c r="G1564">
        <f>'Pivot MRIP 11"'!G1567</f>
        <v>1.258088340298923E-2</v>
      </c>
      <c r="H1564">
        <f t="shared" si="85"/>
        <v>1.2878076642169101</v>
      </c>
      <c r="I1564">
        <f t="shared" si="86"/>
        <v>1.0874416738235109</v>
      </c>
    </row>
    <row r="1565" spans="1:9" x14ac:dyDescent="0.25">
      <c r="A1565">
        <f>'Pivot MRIP 11"'!A1568</f>
        <v>2014</v>
      </c>
      <c r="B1565" t="str">
        <f>'Pivot MRIP 11"'!B1568</f>
        <v>1565120140614032</v>
      </c>
      <c r="C1565">
        <f>'Pivot MRIP 11"'!C1568</f>
        <v>102.3622605</v>
      </c>
      <c r="D1565">
        <f>'Pivot MRIP 11"'!D1568</f>
        <v>102.3622605</v>
      </c>
      <c r="E1565">
        <f>'Pivot MRIP 11"'!E1568</f>
        <v>0.84441310922369939</v>
      </c>
      <c r="F1565">
        <f>'Pivot MRIP 11"'!F1568</f>
        <v>2</v>
      </c>
      <c r="G1565">
        <f>'Pivot MRIP 11"'!G1568</f>
        <v>5.0323533611956919E-2</v>
      </c>
      <c r="H1565">
        <f t="shared" si="85"/>
        <v>5.1512306568676403</v>
      </c>
      <c r="I1565">
        <f t="shared" si="86"/>
        <v>4.3497666952940435</v>
      </c>
    </row>
    <row r="1566" spans="1:9" x14ac:dyDescent="0.25">
      <c r="A1566">
        <f>'Pivot MRIP 11"'!A1569</f>
        <v>2014</v>
      </c>
      <c r="B1566" t="str">
        <f>'Pivot MRIP 11"'!B1569</f>
        <v>1565120140614038</v>
      </c>
      <c r="C1566">
        <f>'Pivot MRIP 11"'!C1569</f>
        <v>263.16613423000001</v>
      </c>
      <c r="D1566">
        <f>'Pivot MRIP 11"'!D1569</f>
        <v>263.16613423000001</v>
      </c>
      <c r="E1566">
        <f>'Pivot MRIP 11"'!E1569</f>
        <v>0.84441310922369928</v>
      </c>
      <c r="F1566">
        <f>'Pivot MRIP 11"'!F1569</f>
        <v>3</v>
      </c>
      <c r="G1566">
        <f>'Pivot MRIP 11"'!G1569</f>
        <v>0.30194120167174154</v>
      </c>
      <c r="H1566">
        <f t="shared" si="85"/>
        <v>79.460698808713033</v>
      </c>
      <c r="I1566">
        <f t="shared" si="86"/>
        <v>67.097655742153265</v>
      </c>
    </row>
    <row r="1567" spans="1:9" x14ac:dyDescent="0.25">
      <c r="A1567">
        <f>'Pivot MRIP 11"'!A1570</f>
        <v>2014</v>
      </c>
      <c r="B1567" t="str">
        <f>'Pivot MRIP 11"'!B1570</f>
        <v>1565120140719004</v>
      </c>
      <c r="C1567">
        <f>'Pivot MRIP 11"'!C1570</f>
        <v>1659.7287744</v>
      </c>
      <c r="D1567">
        <f>'Pivot MRIP 11"'!D1570</f>
        <v>1659.7287744</v>
      </c>
      <c r="E1567">
        <f>'Pivot MRIP 11"'!E1570</f>
        <v>0.84441310922369939</v>
      </c>
      <c r="F1567">
        <f>'Pivot MRIP 11"'!F1570</f>
        <v>2</v>
      </c>
      <c r="G1567">
        <f>'Pivot MRIP 11"'!G1570</f>
        <v>1.258088340298923E-2</v>
      </c>
      <c r="H1567">
        <f t="shared" si="85"/>
        <v>20.880854191312615</v>
      </c>
      <c r="I1567">
        <f t="shared" si="86"/>
        <v>17.632067010933</v>
      </c>
    </row>
    <row r="1568" spans="1:9" x14ac:dyDescent="0.25">
      <c r="A1568">
        <f>'Pivot MRIP 11"'!A1571</f>
        <v>2014</v>
      </c>
      <c r="B1568" t="str">
        <f>'Pivot MRIP 11"'!B1571</f>
        <v>1565120140719016</v>
      </c>
      <c r="C1568">
        <f>'Pivot MRIP 11"'!C1571</f>
        <v>1052.5921478</v>
      </c>
      <c r="D1568">
        <f>'Pivot MRIP 11"'!D1571</f>
        <v>1052.5921478</v>
      </c>
      <c r="E1568">
        <f>'Pivot MRIP 11"'!E1571</f>
        <v>0.84441310922369939</v>
      </c>
      <c r="F1568">
        <f>'Pivot MRIP 11"'!F1571</f>
        <v>5</v>
      </c>
      <c r="G1568">
        <f>'Pivot MRIP 11"'!G1571</f>
        <v>6.2904417014946146E-2</v>
      </c>
      <c r="H1568">
        <f t="shared" si="85"/>
        <v>66.212695411869035</v>
      </c>
      <c r="I1568">
        <f t="shared" si="86"/>
        <v>55.910868002818106</v>
      </c>
    </row>
    <row r="1569" spans="1:9" x14ac:dyDescent="0.25">
      <c r="A1569">
        <f>'Pivot MRIP 11"'!A1572</f>
        <v>2014</v>
      </c>
      <c r="B1569" t="str">
        <f>'Pivot MRIP 11"'!B1572</f>
        <v>1565120140719030</v>
      </c>
      <c r="C1569">
        <f>'Pivot MRIP 11"'!C1572</f>
        <v>850.21327220000001</v>
      </c>
      <c r="D1569">
        <f>'Pivot MRIP 11"'!D1572</f>
        <v>850.21327220000001</v>
      </c>
      <c r="E1569">
        <f>'Pivot MRIP 11"'!E1572</f>
        <v>0.84441310922369928</v>
      </c>
      <c r="F1569">
        <f>'Pivot MRIP 11"'!F1572</f>
        <v>3</v>
      </c>
      <c r="G1569">
        <f>'Pivot MRIP 11"'!G1572</f>
        <v>3.7742650208967693E-2</v>
      </c>
      <c r="H1569">
        <f t="shared" si="85"/>
        <v>32.089302135666436</v>
      </c>
      <c r="I1569">
        <f t="shared" si="86"/>
        <v>27.09662738919679</v>
      </c>
    </row>
    <row r="1570" spans="1:9" x14ac:dyDescent="0.25">
      <c r="A1570">
        <f>'Pivot MRIP 11"'!A1573</f>
        <v>2014</v>
      </c>
      <c r="B1570" t="str">
        <f>'Pivot MRIP 11"'!B1573</f>
        <v>1565120140719037</v>
      </c>
      <c r="C1570">
        <f>'Pivot MRIP 11"'!C1573</f>
        <v>850.21327220000001</v>
      </c>
      <c r="D1570">
        <f>'Pivot MRIP 11"'!D1573</f>
        <v>850.21327220000001</v>
      </c>
      <c r="E1570">
        <f>'Pivot MRIP 11"'!E1573</f>
        <v>0.84441310922369928</v>
      </c>
      <c r="F1570">
        <f>'Pivot MRIP 11"'!F1573</f>
        <v>5</v>
      </c>
      <c r="G1570">
        <f>'Pivot MRIP 11"'!G1573</f>
        <v>3.7742650208967693E-2</v>
      </c>
      <c r="H1570">
        <f t="shared" si="85"/>
        <v>32.089302135666436</v>
      </c>
      <c r="I1570">
        <f t="shared" si="86"/>
        <v>27.09662738919679</v>
      </c>
    </row>
    <row r="1571" spans="1:9" x14ac:dyDescent="0.25">
      <c r="A1571">
        <f>'Pivot MRIP 11"'!A1574</f>
        <v>2014</v>
      </c>
      <c r="B1571" t="str">
        <f>'Pivot MRIP 11"'!B1574</f>
        <v>1565120140725010</v>
      </c>
      <c r="C1571">
        <f>'Pivot MRIP 11"'!C1574</f>
        <v>98.301934927999994</v>
      </c>
      <c r="D1571">
        <f>'Pivot MRIP 11"'!D1574</f>
        <v>98.301934927999994</v>
      </c>
      <c r="E1571">
        <f>'Pivot MRIP 11"'!E1574</f>
        <v>0.84441310922369939</v>
      </c>
      <c r="F1571">
        <f>'Pivot MRIP 11"'!F1574</f>
        <v>2</v>
      </c>
      <c r="G1571">
        <f>'Pivot MRIP 11"'!G1574</f>
        <v>1.258088340298923E-2</v>
      </c>
      <c r="H1571">
        <f t="shared" si="85"/>
        <v>1.2367251816174023</v>
      </c>
      <c r="I1571">
        <f t="shared" si="86"/>
        <v>1.0443069558647951</v>
      </c>
    </row>
    <row r="1572" spans="1:9" x14ac:dyDescent="0.25">
      <c r="A1572">
        <f>'Pivot MRIP 11"'!A1575</f>
        <v>2014</v>
      </c>
      <c r="B1572" t="str">
        <f>'Pivot MRIP 11"'!B1575</f>
        <v>1565120140725019</v>
      </c>
      <c r="C1572">
        <f>'Pivot MRIP 11"'!C1575</f>
        <v>98.301934927999994</v>
      </c>
      <c r="D1572">
        <f>'Pivot MRIP 11"'!D1575</f>
        <v>98.301934927999994</v>
      </c>
      <c r="E1572">
        <f>'Pivot MRIP 11"'!E1575</f>
        <v>1.1584161377385864</v>
      </c>
      <c r="F1572">
        <f>'Pivot MRIP 11"'!F1575</f>
        <v>2</v>
      </c>
      <c r="G1572">
        <f>'Pivot MRIP 11"'!G1575</f>
        <v>2.0314582415149465</v>
      </c>
      <c r="H1572">
        <f t="shared" si="85"/>
        <v>199.69627586635156</v>
      </c>
      <c r="I1572">
        <f t="shared" si="86"/>
        <v>231.33138860987825</v>
      </c>
    </row>
    <row r="1573" spans="1:9" x14ac:dyDescent="0.25">
      <c r="A1573">
        <f>'Pivot MRIP 11"'!A1576</f>
        <v>2014</v>
      </c>
      <c r="B1573" t="str">
        <f>'Pivot MRIP 11"'!B1576</f>
        <v>1565120140725031</v>
      </c>
      <c r="C1573">
        <f>'Pivot MRIP 11"'!C1576</f>
        <v>98.301934927999994</v>
      </c>
      <c r="D1573">
        <f>'Pivot MRIP 11"'!D1576</f>
        <v>98.301934927999994</v>
      </c>
      <c r="E1573">
        <f>'Pivot MRIP 11"'!E1576</f>
        <v>0.84441310922369939</v>
      </c>
      <c r="F1573">
        <f>'Pivot MRIP 11"'!F1576</f>
        <v>3</v>
      </c>
      <c r="G1573">
        <f>'Pivot MRIP 11"'!G1576</f>
        <v>2.516176680597846E-2</v>
      </c>
      <c r="H1573">
        <f t="shared" si="85"/>
        <v>2.4734503632348046</v>
      </c>
      <c r="I1573">
        <f t="shared" si="86"/>
        <v>2.0886139117295901</v>
      </c>
    </row>
    <row r="1574" spans="1:9" x14ac:dyDescent="0.25">
      <c r="A1574">
        <f>'Pivot MRIP 11"'!A1577</f>
        <v>2014</v>
      </c>
      <c r="B1574" t="str">
        <f>'Pivot MRIP 11"'!B1577</f>
        <v>1565120140725046</v>
      </c>
      <c r="C1574">
        <f>'Pivot MRIP 11"'!C1577</f>
        <v>98.301934927999994</v>
      </c>
      <c r="D1574">
        <f>'Pivot MRIP 11"'!D1577</f>
        <v>98.301934927999994</v>
      </c>
      <c r="E1574">
        <f>'Pivot MRIP 11"'!E1577</f>
        <v>0.84441310922369939</v>
      </c>
      <c r="F1574">
        <f>'Pivot MRIP 11"'!F1577</f>
        <v>4</v>
      </c>
      <c r="G1574">
        <f>'Pivot MRIP 11"'!G1577</f>
        <v>1.258088340298923E-2</v>
      </c>
      <c r="H1574">
        <f t="shared" si="85"/>
        <v>1.2367251816174023</v>
      </c>
      <c r="I1574">
        <f t="shared" si="86"/>
        <v>1.0443069558647951</v>
      </c>
    </row>
    <row r="1575" spans="1:9" x14ac:dyDescent="0.25">
      <c r="A1575">
        <f>'Pivot MRIP 11"'!A1578</f>
        <v>2014</v>
      </c>
      <c r="B1575" t="str">
        <f>'Pivot MRIP 11"'!B1578</f>
        <v>1565120140725055</v>
      </c>
      <c r="C1575">
        <f>'Pivot MRIP 11"'!C1578</f>
        <v>117.50332324999999</v>
      </c>
      <c r="D1575">
        <f>'Pivot MRIP 11"'!D1578</f>
        <v>117.50332324999999</v>
      </c>
      <c r="E1575">
        <f>'Pivot MRIP 11"'!E1578</f>
        <v>0.84441310922369939</v>
      </c>
      <c r="F1575">
        <f>'Pivot MRIP 11"'!F1578</f>
        <v>12</v>
      </c>
      <c r="G1575">
        <f>'Pivot MRIP 11"'!G1578</f>
        <v>0.45291180250761226</v>
      </c>
      <c r="H1575">
        <f t="shared" si="85"/>
        <v>53.218641933792121</v>
      </c>
      <c r="I1575">
        <f t="shared" si="86"/>
        <v>44.938518903976153</v>
      </c>
    </row>
    <row r="1576" spans="1:9" x14ac:dyDescent="0.25">
      <c r="A1576">
        <f>'Pivot MRIP 11"'!A1579</f>
        <v>2014</v>
      </c>
      <c r="B1576" t="str">
        <f>'Pivot MRIP 11"'!B1579</f>
        <v>1565120140725058</v>
      </c>
      <c r="C1576">
        <f>'Pivot MRIP 11"'!C1579</f>
        <v>213.51026483000001</v>
      </c>
      <c r="D1576">
        <f>'Pivot MRIP 11"'!D1579</f>
        <v>213.51026483000001</v>
      </c>
      <c r="E1576">
        <f>'Pivot MRIP 11"'!E1579</f>
        <v>0.84441310922369928</v>
      </c>
      <c r="F1576">
        <f>'Pivot MRIP 11"'!F1579</f>
        <v>3</v>
      </c>
      <c r="G1576">
        <f>'Pivot MRIP 11"'!G1579</f>
        <v>0.15097060083587077</v>
      </c>
      <c r="H1576">
        <f t="shared" si="85"/>
        <v>32.233772966010989</v>
      </c>
      <c r="I1576">
        <f t="shared" si="86"/>
        <v>27.218620452240163</v>
      </c>
    </row>
    <row r="1577" spans="1:9" x14ac:dyDescent="0.25">
      <c r="A1577">
        <f>'Pivot MRIP 11"'!A1580</f>
        <v>2014</v>
      </c>
      <c r="B1577" t="str">
        <f>'Pivot MRIP 11"'!B1580</f>
        <v>1565120140725059</v>
      </c>
      <c r="C1577">
        <f>'Pivot MRIP 11"'!C1580</f>
        <v>98.301934927999994</v>
      </c>
      <c r="D1577">
        <f>'Pivot MRIP 11"'!D1580</f>
        <v>98.301934927999994</v>
      </c>
      <c r="E1577">
        <f>'Pivot MRIP 11"'!E1580</f>
        <v>0.84441310922369928</v>
      </c>
      <c r="F1577">
        <f>'Pivot MRIP 11"'!F1580</f>
        <v>2</v>
      </c>
      <c r="G1577">
        <f>'Pivot MRIP 11"'!G1580</f>
        <v>3.7742650208967693E-2</v>
      </c>
      <c r="H1577">
        <f t="shared" si="85"/>
        <v>3.7101755448522074</v>
      </c>
      <c r="I1577">
        <f t="shared" si="86"/>
        <v>3.1329208675943852</v>
      </c>
    </row>
    <row r="1578" spans="1:9" x14ac:dyDescent="0.25">
      <c r="A1578">
        <f>'Pivot MRIP 11"'!A1581</f>
        <v>2014</v>
      </c>
      <c r="B1578" t="str">
        <f>'Pivot MRIP 11"'!B1581</f>
        <v>1565120140809014</v>
      </c>
      <c r="C1578">
        <f>'Pivot MRIP 11"'!C1581</f>
        <v>503.67768411999998</v>
      </c>
      <c r="D1578">
        <f>'Pivot MRIP 11"'!D1581</f>
        <v>503.67768411999998</v>
      </c>
      <c r="E1578">
        <f>'Pivot MRIP 11"'!E1581</f>
        <v>1.184342204939429</v>
      </c>
      <c r="F1578">
        <f>'Pivot MRIP 11"'!F1581</f>
        <v>4</v>
      </c>
      <c r="G1578">
        <f>'Pivot MRIP 11"'!G1581</f>
        <v>3.3682205554896769</v>
      </c>
      <c r="H1578">
        <f t="shared" si="85"/>
        <v>1696.4975289944205</v>
      </c>
      <c r="I1578">
        <f t="shared" si="86"/>
        <v>2009.2336241635448</v>
      </c>
    </row>
    <row r="1579" spans="1:9" x14ac:dyDescent="0.25">
      <c r="A1579">
        <f>'Pivot MRIP 11"'!A1582</f>
        <v>2014</v>
      </c>
      <c r="B1579" t="str">
        <f>'Pivot MRIP 11"'!B1582</f>
        <v>1565220140615003</v>
      </c>
      <c r="C1579">
        <f>'Pivot MRIP 11"'!C1582</f>
        <v>97.545466464</v>
      </c>
      <c r="D1579">
        <f>'Pivot MRIP 11"'!D1582</f>
        <v>97.545466464</v>
      </c>
      <c r="E1579">
        <f>'Pivot MRIP 11"'!E1582</f>
        <v>0.84441310922369928</v>
      </c>
      <c r="F1579">
        <f>'Pivot MRIP 11"'!F1582</f>
        <v>4</v>
      </c>
      <c r="G1579">
        <f>'Pivot MRIP 11"'!G1582</f>
        <v>0.30194120167174154</v>
      </c>
      <c r="H1579">
        <f t="shared" si="85"/>
        <v>29.452995361770725</v>
      </c>
      <c r="I1579">
        <f t="shared" si="86"/>
        <v>24.870495389384011</v>
      </c>
    </row>
    <row r="1580" spans="1:9" x14ac:dyDescent="0.25">
      <c r="A1580">
        <f>'Pivot MRIP 11"'!A1583</f>
        <v>2014</v>
      </c>
      <c r="B1580" t="str">
        <f>'Pivot MRIP 11"'!B1583</f>
        <v>1565220140615010</v>
      </c>
      <c r="C1580">
        <f>'Pivot MRIP 11"'!C1583</f>
        <v>97.545466464</v>
      </c>
      <c r="D1580">
        <f>'Pivot MRIP 11"'!D1583</f>
        <v>97.545466464</v>
      </c>
      <c r="E1580">
        <f>'Pivot MRIP 11"'!E1583</f>
        <v>0.84441310922369939</v>
      </c>
      <c r="F1580">
        <f>'Pivot MRIP 11"'!F1583</f>
        <v>16</v>
      </c>
      <c r="G1580">
        <f>'Pivot MRIP 11"'!G1583</f>
        <v>0.75485300417935375</v>
      </c>
      <c r="H1580">
        <f t="shared" si="85"/>
        <v>73.632488404426809</v>
      </c>
      <c r="I1580">
        <f t="shared" si="86"/>
        <v>62.176238473460032</v>
      </c>
    </row>
    <row r="1581" spans="1:9" x14ac:dyDescent="0.25">
      <c r="A1581">
        <f>'Pivot MRIP 11"'!A1584</f>
        <v>2014</v>
      </c>
      <c r="B1581" t="str">
        <f>'Pivot MRIP 11"'!B1584</f>
        <v>1565220140629006</v>
      </c>
      <c r="C1581">
        <f>'Pivot MRIP 11"'!C1584</f>
        <v>15.905890499</v>
      </c>
      <c r="D1581">
        <f>'Pivot MRIP 11"'!D1584</f>
        <v>15.905890499</v>
      </c>
      <c r="E1581">
        <f>'Pivot MRIP 11"'!E1584</f>
        <v>0.84441310922369928</v>
      </c>
      <c r="F1581">
        <f>'Pivot MRIP 11"'!F1584</f>
        <v>2</v>
      </c>
      <c r="G1581">
        <f>'Pivot MRIP 11"'!G1584</f>
        <v>3.7742650208967693E-2</v>
      </c>
      <c r="H1581">
        <f t="shared" si="85"/>
        <v>0.60033046136589963</v>
      </c>
      <c r="I1581">
        <f t="shared" si="86"/>
        <v>0.50692691144367719</v>
      </c>
    </row>
    <row r="1582" spans="1:9" x14ac:dyDescent="0.25">
      <c r="A1582">
        <f>'Pivot MRIP 11"'!A1585</f>
        <v>2014</v>
      </c>
      <c r="B1582" t="str">
        <f>'Pivot MRIP 11"'!B1585</f>
        <v>1565220140629008</v>
      </c>
      <c r="C1582">
        <f>'Pivot MRIP 11"'!C1585</f>
        <v>15.905890499</v>
      </c>
      <c r="D1582">
        <f>'Pivot MRIP 11"'!D1585</f>
        <v>15.905890499</v>
      </c>
      <c r="E1582">
        <f>'Pivot MRIP 11"'!E1585</f>
        <v>0.84441310922369928</v>
      </c>
      <c r="F1582">
        <f>'Pivot MRIP 11"'!F1585</f>
        <v>6</v>
      </c>
      <c r="G1582">
        <f>'Pivot MRIP 11"'!G1585</f>
        <v>8.8066183820924612E-2</v>
      </c>
      <c r="H1582">
        <f t="shared" si="85"/>
        <v>1.4007710765204322</v>
      </c>
      <c r="I1582">
        <f t="shared" si="86"/>
        <v>1.1828294600352465</v>
      </c>
    </row>
    <row r="1583" spans="1:9" x14ac:dyDescent="0.25">
      <c r="A1583">
        <f>'Pivot MRIP 11"'!A1586</f>
        <v>2014</v>
      </c>
      <c r="B1583" t="str">
        <f>'Pivot MRIP 11"'!B1586</f>
        <v>1565220140629014</v>
      </c>
      <c r="C1583">
        <f>'Pivot MRIP 11"'!C1586</f>
        <v>15.905890499</v>
      </c>
      <c r="D1583">
        <f>'Pivot MRIP 11"'!D1586</f>
        <v>15.905890499</v>
      </c>
      <c r="E1583">
        <f>'Pivot MRIP 11"'!E1586</f>
        <v>1.0929315657492706</v>
      </c>
      <c r="F1583">
        <f>'Pivot MRIP 11"'!F1586</f>
        <v>5</v>
      </c>
      <c r="G1583">
        <f>'Pivot MRIP 11"'!G1586</f>
        <v>1.0377426502089677</v>
      </c>
      <c r="H1583">
        <f t="shared" si="85"/>
        <v>16.506220960365901</v>
      </c>
      <c r="I1583">
        <f t="shared" si="86"/>
        <v>18.040169918816133</v>
      </c>
    </row>
    <row r="1584" spans="1:9" x14ac:dyDescent="0.25">
      <c r="A1584">
        <f>'Pivot MRIP 11"'!A1587</f>
        <v>2014</v>
      </c>
      <c r="B1584" t="str">
        <f>'Pivot MRIP 11"'!B1587</f>
        <v>1565220140720005</v>
      </c>
      <c r="C1584">
        <f>'Pivot MRIP 11"'!C1587</f>
        <v>371.41966101999998</v>
      </c>
      <c r="D1584">
        <f>'Pivot MRIP 11"'!D1587</f>
        <v>371.41966101999998</v>
      </c>
      <c r="E1584">
        <f>'Pivot MRIP 11"'!E1587</f>
        <v>0.84441310922369928</v>
      </c>
      <c r="F1584">
        <f>'Pivot MRIP 11"'!F1587</f>
        <v>9</v>
      </c>
      <c r="G1584">
        <f>'Pivot MRIP 11"'!G1587</f>
        <v>7.5485300417935386E-2</v>
      </c>
      <c r="H1584">
        <f t="shared" si="85"/>
        <v>28.036724693222425</v>
      </c>
      <c r="I1584">
        <f t="shared" si="86"/>
        <v>23.674577870652815</v>
      </c>
    </row>
    <row r="1585" spans="1:9" x14ac:dyDescent="0.25">
      <c r="A1585">
        <f>'Pivot MRIP 11"'!A1588</f>
        <v>2014</v>
      </c>
      <c r="B1585" t="str">
        <f>'Pivot MRIP 11"'!B1588</f>
        <v>1565220140720008</v>
      </c>
      <c r="C1585">
        <f>'Pivot MRIP 11"'!C1588</f>
        <v>371.41966101999998</v>
      </c>
      <c r="D1585">
        <f>'Pivot MRIP 11"'!D1588</f>
        <v>371.41966101999998</v>
      </c>
      <c r="E1585">
        <f>'Pivot MRIP 11"'!E1588</f>
        <v>0.84441310922369939</v>
      </c>
      <c r="F1585">
        <f>'Pivot MRIP 11"'!F1588</f>
        <v>2</v>
      </c>
      <c r="G1585">
        <f>'Pivot MRIP 11"'!G1588</f>
        <v>2.516176680597846E-2</v>
      </c>
      <c r="H1585">
        <f t="shared" si="85"/>
        <v>9.3455748977408071</v>
      </c>
      <c r="I1585">
        <f t="shared" si="86"/>
        <v>7.8915259568842711</v>
      </c>
    </row>
    <row r="1586" spans="1:9" x14ac:dyDescent="0.25">
      <c r="A1586">
        <f>'Pivot MRIP 11"'!A1589</f>
        <v>2014</v>
      </c>
      <c r="B1586" t="str">
        <f>'Pivot MRIP 11"'!B1589</f>
        <v>1565220140720023</v>
      </c>
      <c r="C1586">
        <f>'Pivot MRIP 11"'!C1589</f>
        <v>702.14155206999999</v>
      </c>
      <c r="D1586">
        <f>'Pivot MRIP 11"'!D1589</f>
        <v>702.14155206999999</v>
      </c>
      <c r="E1586">
        <f>'Pivot MRIP 11"'!E1589</f>
        <v>0.84441310922369928</v>
      </c>
      <c r="F1586">
        <f>'Pivot MRIP 11"'!F1589</f>
        <v>2</v>
      </c>
      <c r="G1586">
        <f>'Pivot MRIP 11"'!G1589</f>
        <v>7.5485300417935386E-2</v>
      </c>
      <c r="H1586">
        <f t="shared" si="85"/>
        <v>53.001365993919372</v>
      </c>
      <c r="I1586">
        <f t="shared" si="86"/>
        <v>44.755048252028701</v>
      </c>
    </row>
    <row r="1587" spans="1:9" x14ac:dyDescent="0.25">
      <c r="A1587">
        <f>'Pivot MRIP 11"'!A1590</f>
        <v>2014</v>
      </c>
      <c r="B1587" t="str">
        <f>'Pivot MRIP 11"'!B1590</f>
        <v>1565220140720028</v>
      </c>
      <c r="C1587">
        <f>'Pivot MRIP 11"'!C1590</f>
        <v>1363.5853342</v>
      </c>
      <c r="D1587">
        <f>'Pivot MRIP 11"'!D1590</f>
        <v>1363.5853342</v>
      </c>
      <c r="E1587">
        <f>'Pivot MRIP 11"'!E1590</f>
        <v>0.84441310922369928</v>
      </c>
      <c r="F1587">
        <f>'Pivot MRIP 11"'!F1590</f>
        <v>4</v>
      </c>
      <c r="G1587">
        <f>'Pivot MRIP 11"'!G1590</f>
        <v>3.7742650208967693E-2</v>
      </c>
      <c r="H1587">
        <f t="shared" si="85"/>
        <v>51.465324298788914</v>
      </c>
      <c r="I1587">
        <f t="shared" si="86"/>
        <v>43.457994508346346</v>
      </c>
    </row>
    <row r="1588" spans="1:9" x14ac:dyDescent="0.25">
      <c r="A1588">
        <f>'Pivot MRIP 11"'!A1591</f>
        <v>2014</v>
      </c>
      <c r="B1588" t="str">
        <f>'Pivot MRIP 11"'!B1591</f>
        <v>1565220140720029</v>
      </c>
      <c r="C1588">
        <f>'Pivot MRIP 11"'!C1591</f>
        <v>371.41966101999998</v>
      </c>
      <c r="D1588">
        <f>'Pivot MRIP 11"'!D1591</f>
        <v>371.41966101999998</v>
      </c>
      <c r="E1588">
        <f>'Pivot MRIP 11"'!E1591</f>
        <v>0.84441310922369928</v>
      </c>
      <c r="F1588">
        <f>'Pivot MRIP 11"'!F1591</f>
        <v>16</v>
      </c>
      <c r="G1588">
        <f>'Pivot MRIP 11"'!G1591</f>
        <v>0.35226473528369845</v>
      </c>
      <c r="H1588">
        <f t="shared" si="85"/>
        <v>130.83804856837131</v>
      </c>
      <c r="I1588">
        <f t="shared" si="86"/>
        <v>110.48136339637979</v>
      </c>
    </row>
    <row r="1589" spans="1:9" x14ac:dyDescent="0.25">
      <c r="A1589">
        <f>'Pivot MRIP 11"'!A1592</f>
        <v>2014</v>
      </c>
      <c r="B1589" t="str">
        <f>'Pivot MRIP 11"'!B1592</f>
        <v>1565220140720034</v>
      </c>
      <c r="C1589">
        <f>'Pivot MRIP 11"'!C1592</f>
        <v>371.41966101999998</v>
      </c>
      <c r="D1589">
        <f>'Pivot MRIP 11"'!D1592</f>
        <v>371.41966101999998</v>
      </c>
      <c r="E1589">
        <f>'Pivot MRIP 11"'!E1592</f>
        <v>0.84441310922369939</v>
      </c>
      <c r="F1589">
        <f>'Pivot MRIP 11"'!F1592</f>
        <v>3</v>
      </c>
      <c r="G1589">
        <f>'Pivot MRIP 11"'!G1592</f>
        <v>5.0323533611956919E-2</v>
      </c>
      <c r="H1589">
        <f t="shared" si="85"/>
        <v>18.691149795481614</v>
      </c>
      <c r="I1589">
        <f t="shared" si="86"/>
        <v>15.783051913768542</v>
      </c>
    </row>
    <row r="1590" spans="1:9" x14ac:dyDescent="0.25">
      <c r="A1590">
        <f>'Pivot MRIP 11"'!A1593</f>
        <v>2014</v>
      </c>
      <c r="B1590" t="str">
        <f>'Pivot MRIP 11"'!B1593</f>
        <v>1565220140727016</v>
      </c>
      <c r="C1590">
        <f>'Pivot MRIP 11"'!C1593</f>
        <v>180.13157627000001</v>
      </c>
      <c r="D1590">
        <f>'Pivot MRIP 11"'!D1593</f>
        <v>180.13157627000001</v>
      </c>
      <c r="E1590">
        <f>'Pivot MRIP 11"'!E1593</f>
        <v>0.84441310922369939</v>
      </c>
      <c r="F1590">
        <f>'Pivot MRIP 11"'!F1593</f>
        <v>5</v>
      </c>
      <c r="G1590">
        <f>'Pivot MRIP 11"'!G1593</f>
        <v>0.18871325104483844</v>
      </c>
      <c r="H1590">
        <f t="shared" si="85"/>
        <v>33.993215373742977</v>
      </c>
      <c r="I1590">
        <f t="shared" si="86"/>
        <v>28.704316686253165</v>
      </c>
    </row>
    <row r="1591" spans="1:9" x14ac:dyDescent="0.25">
      <c r="A1591">
        <f>'Pivot MRIP 11"'!A1594</f>
        <v>2014</v>
      </c>
      <c r="B1591" t="str">
        <f>'Pivot MRIP 11"'!B1594</f>
        <v>1565220140727019</v>
      </c>
      <c r="C1591">
        <f>'Pivot MRIP 11"'!C1594</f>
        <v>68.584531233999996</v>
      </c>
      <c r="D1591">
        <f>'Pivot MRIP 11"'!D1594</f>
        <v>68.584531233999996</v>
      </c>
      <c r="E1591">
        <f>'Pivot MRIP 11"'!E1594</f>
        <v>0.84441310922369928</v>
      </c>
      <c r="F1591">
        <f>'Pivot MRIP 11"'!F1594</f>
        <v>4</v>
      </c>
      <c r="G1591">
        <f>'Pivot MRIP 11"'!G1594</f>
        <v>0.15097060083587077</v>
      </c>
      <c r="H1591">
        <f t="shared" si="85"/>
        <v>10.354247888443524</v>
      </c>
      <c r="I1591">
        <f t="shared" si="86"/>
        <v>8.7432626531535185</v>
      </c>
    </row>
    <row r="1592" spans="1:9" x14ac:dyDescent="0.25">
      <c r="A1592">
        <f>'Pivot MRIP 11"'!A1595</f>
        <v>2014</v>
      </c>
      <c r="B1592" t="str">
        <f>'Pivot MRIP 11"'!B1595</f>
        <v>1565220140727029</v>
      </c>
      <c r="C1592">
        <f>'Pivot MRIP 11"'!C1595</f>
        <v>68.584531233999996</v>
      </c>
      <c r="D1592">
        <f>'Pivot MRIP 11"'!D1595</f>
        <v>68.584531233999996</v>
      </c>
      <c r="E1592">
        <f>'Pivot MRIP 11"'!E1595</f>
        <v>0.84441310922369939</v>
      </c>
      <c r="F1592">
        <f>'Pivot MRIP 11"'!F1595</f>
        <v>9</v>
      </c>
      <c r="G1592">
        <f>'Pivot MRIP 11"'!G1595</f>
        <v>0.69194858716440766</v>
      </c>
      <c r="H1592">
        <f t="shared" si="85"/>
        <v>47.456969488699485</v>
      </c>
      <c r="I1592">
        <f t="shared" si="86"/>
        <v>40.073287160286966</v>
      </c>
    </row>
    <row r="1593" spans="1:9" x14ac:dyDescent="0.25">
      <c r="A1593">
        <f>'Pivot MRIP 11"'!A1596</f>
        <v>2014</v>
      </c>
      <c r="B1593" t="str">
        <f>'Pivot MRIP 11"'!B1596</f>
        <v>1565220140727035</v>
      </c>
      <c r="C1593">
        <f>'Pivot MRIP 11"'!C1596</f>
        <v>96.471292493000007</v>
      </c>
      <c r="D1593">
        <f>'Pivot MRIP 11"'!D1596</f>
        <v>96.471292493000007</v>
      </c>
      <c r="E1593">
        <f>'Pivot MRIP 11"'!E1596</f>
        <v>0.84441310922369939</v>
      </c>
      <c r="F1593">
        <f>'Pivot MRIP 11"'!F1596</f>
        <v>4</v>
      </c>
      <c r="G1593">
        <f>'Pivot MRIP 11"'!G1596</f>
        <v>0.18871325104483844</v>
      </c>
      <c r="H1593">
        <f t="shared" si="85"/>
        <v>18.205411238851546</v>
      </c>
      <c r="I1593">
        <f t="shared" si="86"/>
        <v>15.372887908894715</v>
      </c>
    </row>
    <row r="1594" spans="1:9" x14ac:dyDescent="0.25">
      <c r="A1594">
        <f>'Pivot MRIP 11"'!A1597</f>
        <v>2014</v>
      </c>
      <c r="B1594" t="str">
        <f>'Pivot MRIP 11"'!B1597</f>
        <v>1565220140728001</v>
      </c>
      <c r="C1594">
        <f>'Pivot MRIP 11"'!C1597</f>
        <v>36.227678028000007</v>
      </c>
      <c r="D1594">
        <f>'Pivot MRIP 11"'!D1597</f>
        <v>36.227678028000007</v>
      </c>
      <c r="E1594">
        <f>'Pivot MRIP 11"'!E1597</f>
        <v>0.84441310922369928</v>
      </c>
      <c r="F1594">
        <f>'Pivot MRIP 11"'!F1597</f>
        <v>36</v>
      </c>
      <c r="G1594">
        <f>'Pivot MRIP 11"'!G1597</f>
        <v>0.17613236764184922</v>
      </c>
      <c r="H1594">
        <f t="shared" si="85"/>
        <v>6.3808667052382404</v>
      </c>
      <c r="I1594">
        <f t="shared" si="86"/>
        <v>5.3880874941122041</v>
      </c>
    </row>
    <row r="1595" spans="1:9" x14ac:dyDescent="0.25">
      <c r="A1595">
        <f>'Pivot MRIP 11"'!A1598</f>
        <v>2014</v>
      </c>
      <c r="B1595" t="str">
        <f>'Pivot MRIP 11"'!B1598</f>
        <v>1565220140803003</v>
      </c>
      <c r="C1595">
        <f>'Pivot MRIP 11"'!C1598</f>
        <v>1419.5335994</v>
      </c>
      <c r="D1595">
        <f>'Pivot MRIP 11"'!D1598</f>
        <v>1419.5335994</v>
      </c>
      <c r="E1595">
        <f>'Pivot MRIP 11"'!E1598</f>
        <v>0.84441310922369939</v>
      </c>
      <c r="F1595">
        <f>'Pivot MRIP 11"'!F1598</f>
        <v>3</v>
      </c>
      <c r="G1595">
        <f>'Pivot MRIP 11"'!G1598</f>
        <v>5.0323533611956919E-2</v>
      </c>
      <c r="H1595">
        <f t="shared" si="85"/>
        <v>71.435946802708088</v>
      </c>
      <c r="I1595">
        <f t="shared" si="86"/>
        <v>60.321449950013523</v>
      </c>
    </row>
    <row r="1596" spans="1:9" x14ac:dyDescent="0.25">
      <c r="A1596">
        <f>'Pivot MRIP 11"'!A1599</f>
        <v>2014</v>
      </c>
      <c r="B1596" t="str">
        <f>'Pivot MRIP 11"'!B1599</f>
        <v>1565220140812001</v>
      </c>
      <c r="C1596">
        <f>'Pivot MRIP 11"'!C1599</f>
        <v>187.34364993</v>
      </c>
      <c r="D1596">
        <f>'Pivot MRIP 11"'!D1599</f>
        <v>187.34364993</v>
      </c>
      <c r="E1596">
        <f>'Pivot MRIP 11"'!E1599</f>
        <v>1.2106753782856896</v>
      </c>
      <c r="F1596">
        <f>'Pivot MRIP 11"'!F1599</f>
        <v>36</v>
      </c>
      <c r="G1596">
        <f>'Pivot MRIP 11"'!G1599</f>
        <v>3.0754853004179354</v>
      </c>
      <c r="H1596">
        <f t="shared" si="85"/>
        <v>576.17264148635854</v>
      </c>
      <c r="I1596">
        <f t="shared" si="86"/>
        <v>697.55803068936211</v>
      </c>
    </row>
    <row r="1597" spans="1:9" x14ac:dyDescent="0.25">
      <c r="A1597">
        <f>'Pivot MRIP 11"'!A1600</f>
        <v>2014</v>
      </c>
      <c r="B1597" t="str">
        <f>'Pivot MRIP 11"'!B1600</f>
        <v>1565220140815008</v>
      </c>
      <c r="C1597">
        <f>'Pivot MRIP 11"'!C1600</f>
        <v>1516.6524578999999</v>
      </c>
      <c r="D1597">
        <f>'Pivot MRIP 11"'!D1600</f>
        <v>1516.6524578999999</v>
      </c>
      <c r="E1597">
        <f>'Pivot MRIP 11"'!E1600</f>
        <v>0.84441310922369928</v>
      </c>
      <c r="F1597">
        <f>'Pivot MRIP 11"'!F1600</f>
        <v>2</v>
      </c>
      <c r="G1597">
        <f>'Pivot MRIP 11"'!G1600</f>
        <v>7.5485300417935386E-2</v>
      </c>
      <c r="H1597">
        <f t="shared" si="85"/>
        <v>114.4849664141816</v>
      </c>
      <c r="I1597">
        <f t="shared" si="86"/>
        <v>96.672606449169876</v>
      </c>
    </row>
    <row r="1598" spans="1:9" x14ac:dyDescent="0.25">
      <c r="A1598">
        <f>'Pivot MRIP 11"'!A1601</f>
        <v>2014</v>
      </c>
      <c r="B1598" t="str">
        <f>'Pivot MRIP 11"'!B1601</f>
        <v>1565220140824017</v>
      </c>
      <c r="C1598">
        <f>'Pivot MRIP 11"'!C1601</f>
        <v>935.4583007</v>
      </c>
      <c r="D1598">
        <f>'Pivot MRIP 11"'!D1601</f>
        <v>935.4583007</v>
      </c>
      <c r="E1598">
        <f>'Pivot MRIP 11"'!E1601</f>
        <v>0.84441310922369939</v>
      </c>
      <c r="F1598">
        <f>'Pivot MRIP 11"'!F1601</f>
        <v>1</v>
      </c>
      <c r="G1598">
        <f>'Pivot MRIP 11"'!G1601</f>
        <v>5.0323533611956919E-2</v>
      </c>
      <c r="H1598">
        <f t="shared" si="85"/>
        <v>47.075567237860554</v>
      </c>
      <c r="I1598">
        <f t="shared" si="86"/>
        <v>39.751226099791147</v>
      </c>
    </row>
    <row r="1599" spans="1:9" x14ac:dyDescent="0.25">
      <c r="A1599">
        <f>'Pivot MRIP 11"'!A1602</f>
        <v>2014</v>
      </c>
      <c r="B1599" t="str">
        <f>'Pivot MRIP 11"'!B1602</f>
        <v>1565220140824029</v>
      </c>
      <c r="C1599">
        <f>'Pivot MRIP 11"'!C1602</f>
        <v>1789.5210615000001</v>
      </c>
      <c r="D1599">
        <f>'Pivot MRIP 11"'!D1602</f>
        <v>1789.5210615000001</v>
      </c>
      <c r="E1599">
        <f>'Pivot MRIP 11"'!E1602</f>
        <v>0.84441310922369939</v>
      </c>
      <c r="F1599">
        <f>'Pivot MRIP 11"'!F1602</f>
        <v>8</v>
      </c>
      <c r="G1599">
        <f>'Pivot MRIP 11"'!G1602</f>
        <v>0.11322795062690307</v>
      </c>
      <c r="H1599">
        <f t="shared" si="85"/>
        <v>202.62380239732516</v>
      </c>
      <c r="I1599">
        <f t="shared" si="86"/>
        <v>171.09819498505382</v>
      </c>
    </row>
    <row r="1600" spans="1:9" x14ac:dyDescent="0.25">
      <c r="A1600">
        <f>'Pivot MRIP 11"'!A1603</f>
        <v>2014</v>
      </c>
      <c r="B1600" t="str">
        <f>'Pivot MRIP 11"'!B1603</f>
        <v>1565220140824034</v>
      </c>
      <c r="C1600">
        <f>'Pivot MRIP 11"'!C1603</f>
        <v>935.4583007</v>
      </c>
      <c r="D1600">
        <f>'Pivot MRIP 11"'!D1603</f>
        <v>935.4583007</v>
      </c>
      <c r="E1600">
        <f>'Pivot MRIP 11"'!E1603</f>
        <v>0.84441310922369939</v>
      </c>
      <c r="F1600">
        <f>'Pivot MRIP 11"'!F1603</f>
        <v>16</v>
      </c>
      <c r="G1600">
        <f>'Pivot MRIP 11"'!G1603</f>
        <v>0.25161766805978458</v>
      </c>
      <c r="H1600">
        <f t="shared" si="85"/>
        <v>235.37783618930274</v>
      </c>
      <c r="I1600">
        <f t="shared" si="86"/>
        <v>198.75613049895571</v>
      </c>
    </row>
    <row r="1601" spans="1:9" x14ac:dyDescent="0.25">
      <c r="A1601">
        <f>'Pivot MRIP 11"'!A1604</f>
        <v>2014</v>
      </c>
      <c r="B1601" t="str">
        <f>'Pivot MRIP 11"'!B1604</f>
        <v>1565220140914003</v>
      </c>
      <c r="C1601">
        <f>'Pivot MRIP 11"'!C1604</f>
        <v>8.0217584532000004</v>
      </c>
      <c r="D1601">
        <f>'Pivot MRIP 11"'!D1604</f>
        <v>8.0217584532000004</v>
      </c>
      <c r="E1601">
        <f>'Pivot MRIP 11"'!E1604</f>
        <v>1.4109584778597133</v>
      </c>
      <c r="F1601">
        <f>'Pivot MRIP 11"'!F1604</f>
        <v>4</v>
      </c>
      <c r="G1601">
        <f>'Pivot MRIP 11"'!G1604</f>
        <v>1.1424455525999999</v>
      </c>
      <c r="H1601">
        <f t="shared" si="85"/>
        <v>9.1644222688897958</v>
      </c>
      <c r="I1601">
        <f t="shared" si="86"/>
        <v>12.930619294976406</v>
      </c>
    </row>
    <row r="1602" spans="1:9" x14ac:dyDescent="0.25">
      <c r="A1602">
        <f>'Pivot MRIP 11"'!A1605</f>
        <v>2014</v>
      </c>
      <c r="B1602" t="str">
        <f>'Pivot MRIP 11"'!B1605</f>
        <v>1565220140914007</v>
      </c>
      <c r="C1602">
        <f>'Pivot MRIP 11"'!C1605</f>
        <v>8.0217584532000004</v>
      </c>
      <c r="D1602">
        <f>'Pivot MRIP 11"'!D1605</f>
        <v>8.0217584532000004</v>
      </c>
      <c r="E1602">
        <f>'Pivot MRIP 11"'!E1605</f>
        <v>1.7423106598080056</v>
      </c>
      <c r="F1602">
        <f>'Pivot MRIP 11"'!F1605</f>
        <v>1</v>
      </c>
      <c r="G1602">
        <f>'Pivot MRIP 11"'!G1605</f>
        <v>1.3940632206597845</v>
      </c>
      <c r="H1602">
        <f t="shared" ref="H1602:H1665" si="87">G1602*C1602</f>
        <v>11.182838424622844</v>
      </c>
      <c r="I1602">
        <f t="shared" ref="I1602:I1665" si="88">E1602*H1602</f>
        <v>19.483978594130946</v>
      </c>
    </row>
    <row r="1603" spans="1:9" x14ac:dyDescent="0.25">
      <c r="A1603">
        <f>'Pivot MRIP 11"'!A1606</f>
        <v>2014</v>
      </c>
      <c r="B1603" t="str">
        <f>'Pivot MRIP 11"'!B1606</f>
        <v>1565220140914013</v>
      </c>
      <c r="C1603">
        <f>'Pivot MRIP 11"'!C1606</f>
        <v>8.0217584532000004</v>
      </c>
      <c r="D1603">
        <f>'Pivot MRIP 11"'!D1606</f>
        <v>8.0217584532000004</v>
      </c>
      <c r="E1603">
        <f>'Pivot MRIP 11"'!E1606</f>
        <v>0.84441310922369928</v>
      </c>
      <c r="F1603">
        <f>'Pivot MRIP 11"'!F1606</f>
        <v>9</v>
      </c>
      <c r="G1603">
        <f>'Pivot MRIP 11"'!G1606</f>
        <v>7.5485300417935386E-2</v>
      </c>
      <c r="H1603">
        <f t="shared" si="87"/>
        <v>0.60552484671991469</v>
      </c>
      <c r="I1603">
        <f t="shared" si="88"/>
        <v>0.51131311853096706</v>
      </c>
    </row>
    <row r="1604" spans="1:9" x14ac:dyDescent="0.25">
      <c r="A1604">
        <f>'Pivot MRIP 11"'!A1607</f>
        <v>2014</v>
      </c>
      <c r="B1604" t="str">
        <f>'Pivot MRIP 11"'!B1607</f>
        <v>1565220140919016</v>
      </c>
      <c r="C1604">
        <f>'Pivot MRIP 11"'!C1607</f>
        <v>19.500285133999999</v>
      </c>
      <c r="D1604">
        <f>'Pivot MRIP 11"'!D1607</f>
        <v>19.500285133999999</v>
      </c>
      <c r="E1604">
        <f>'Pivot MRIP 11"'!E1607</f>
        <v>0.84441310922369939</v>
      </c>
      <c r="F1604">
        <f>'Pivot MRIP 11"'!F1607</f>
        <v>2</v>
      </c>
      <c r="G1604">
        <f>'Pivot MRIP 11"'!G1607</f>
        <v>2.516176680597846E-2</v>
      </c>
      <c r="H1604">
        <f t="shared" si="87"/>
        <v>0.4906616271917964</v>
      </c>
      <c r="I1604">
        <f t="shared" si="88"/>
        <v>0.41432111019378443</v>
      </c>
    </row>
    <row r="1605" spans="1:9" x14ac:dyDescent="0.25">
      <c r="A1605">
        <f>'Pivot MRIP 11"'!A1608</f>
        <v>2014</v>
      </c>
      <c r="B1605" t="str">
        <f>'Pivot MRIP 11"'!B1608</f>
        <v>1565220140920007</v>
      </c>
      <c r="C1605">
        <f>'Pivot MRIP 11"'!C1608</f>
        <v>1211.5594495</v>
      </c>
      <c r="D1605">
        <f>'Pivot MRIP 11"'!D1608</f>
        <v>1211.5594495</v>
      </c>
      <c r="E1605">
        <f>'Pivot MRIP 11"'!E1608</f>
        <v>0.84441310922369939</v>
      </c>
      <c r="F1605">
        <f>'Pivot MRIP 11"'!F1608</f>
        <v>1</v>
      </c>
      <c r="G1605">
        <f>'Pivot MRIP 11"'!G1608</f>
        <v>0.10064706722391384</v>
      </c>
      <c r="H1605">
        <f t="shared" si="87"/>
        <v>121.93990535959455</v>
      </c>
      <c r="I1605">
        <f t="shared" si="88"/>
        <v>102.96765462313887</v>
      </c>
    </row>
    <row r="1606" spans="1:9" x14ac:dyDescent="0.25">
      <c r="A1606">
        <f>'Pivot MRIP 11"'!A1609</f>
        <v>2014</v>
      </c>
      <c r="B1606" t="str">
        <f>'Pivot MRIP 11"'!B1609</f>
        <v>1565220140927022</v>
      </c>
      <c r="C1606">
        <f>'Pivot MRIP 11"'!C1609</f>
        <v>7.8058532120999997</v>
      </c>
      <c r="D1606">
        <f>'Pivot MRIP 11"'!D1609</f>
        <v>7.8058532120999997</v>
      </c>
      <c r="E1606">
        <f>'Pivot MRIP 11"'!E1609</f>
        <v>0.84441310922369939</v>
      </c>
      <c r="F1606">
        <f>'Pivot MRIP 11"'!F1609</f>
        <v>6</v>
      </c>
      <c r="G1606">
        <f>'Pivot MRIP 11"'!G1609</f>
        <v>1.258088340298923E-2</v>
      </c>
      <c r="H1606">
        <f t="shared" si="87"/>
        <v>9.8204529122279061E-2</v>
      </c>
      <c r="I1606">
        <f t="shared" si="88"/>
        <v>8.2925191775993001E-2</v>
      </c>
    </row>
    <row r="1607" spans="1:9" x14ac:dyDescent="0.25">
      <c r="A1607">
        <f>'Pivot MRIP 11"'!A1610</f>
        <v>2014</v>
      </c>
      <c r="B1607" t="str">
        <f>'Pivot MRIP 11"'!B1610</f>
        <v>1565220141007005</v>
      </c>
      <c r="C1607">
        <f>'Pivot MRIP 11"'!C1610</f>
        <v>43.937947436999998</v>
      </c>
      <c r="D1607">
        <f>'Pivot MRIP 11"'!D1610</f>
        <v>43.937947436999998</v>
      </c>
      <c r="E1607">
        <f>'Pivot MRIP 11"'!E1610</f>
        <v>1.0386677032989651</v>
      </c>
      <c r="F1607">
        <f>'Pivot MRIP 11"'!F1610</f>
        <v>4</v>
      </c>
      <c r="G1607">
        <f>'Pivot MRIP 11"'!G1610</f>
        <v>1.1006470672239137</v>
      </c>
      <c r="H1607">
        <f t="shared" si="87"/>
        <v>48.360172986372525</v>
      </c>
      <c r="I1607">
        <f t="shared" si="88"/>
        <v>50.2301498068962</v>
      </c>
    </row>
    <row r="1608" spans="1:9" x14ac:dyDescent="0.25">
      <c r="A1608">
        <f>'Pivot MRIP 11"'!A1611</f>
        <v>2014</v>
      </c>
      <c r="B1608" t="str">
        <f>'Pivot MRIP 11"'!B1611</f>
        <v>1565220141009006</v>
      </c>
      <c r="C1608">
        <f>'Pivot MRIP 11"'!C1611</f>
        <v>205.10054713</v>
      </c>
      <c r="D1608">
        <f>'Pivot MRIP 11"'!D1611</f>
        <v>205.10054713</v>
      </c>
      <c r="E1608">
        <f>'Pivot MRIP 11"'!E1611</f>
        <v>0.84441310922369939</v>
      </c>
      <c r="F1608">
        <f>'Pivot MRIP 11"'!F1611</f>
        <v>6</v>
      </c>
      <c r="G1608">
        <f>'Pivot MRIP 11"'!G1611</f>
        <v>6.2904417014946146E-2</v>
      </c>
      <c r="H1608">
        <f t="shared" si="87"/>
        <v>12.901730346659136</v>
      </c>
      <c r="I1608">
        <f t="shared" si="88"/>
        <v>10.894390236388197</v>
      </c>
    </row>
    <row r="1609" spans="1:9" x14ac:dyDescent="0.25">
      <c r="A1609">
        <f>'Pivot MRIP 11"'!A1612</f>
        <v>2014</v>
      </c>
      <c r="B1609" t="str">
        <f>'Pivot MRIP 11"'!B1612</f>
        <v>1565220141019008</v>
      </c>
      <c r="C1609">
        <f>'Pivot MRIP 11"'!C1612</f>
        <v>99.406284943000003</v>
      </c>
      <c r="D1609">
        <f>'Pivot MRIP 11"'!D1612</f>
        <v>99.406284943000003</v>
      </c>
      <c r="E1609">
        <f>'Pivot MRIP 11"'!E1612</f>
        <v>0.84441310922369939</v>
      </c>
      <c r="F1609">
        <f>'Pivot MRIP 11"'!F1612</f>
        <v>2</v>
      </c>
      <c r="G1609">
        <f>'Pivot MRIP 11"'!G1612</f>
        <v>2.516176680597846E-2</v>
      </c>
      <c r="H1609">
        <f t="shared" si="87"/>
        <v>2.5012377607844138</v>
      </c>
      <c r="I1609">
        <f t="shared" si="88"/>
        <v>2.1120779544916903</v>
      </c>
    </row>
    <row r="1610" spans="1:9" x14ac:dyDescent="0.25">
      <c r="A1610">
        <f>'Pivot MRIP 11"'!A1613</f>
        <v>2014</v>
      </c>
      <c r="B1610" t="str">
        <f>'Pivot MRIP 11"'!B1613</f>
        <v>1565220141019010</v>
      </c>
      <c r="C1610">
        <f>'Pivot MRIP 11"'!C1613</f>
        <v>9.7343111509</v>
      </c>
      <c r="D1610">
        <f>'Pivot MRIP 11"'!D1613</f>
        <v>9.7343111509</v>
      </c>
      <c r="E1610">
        <f>'Pivot MRIP 11"'!E1613</f>
        <v>1.2345886683694798</v>
      </c>
      <c r="F1610">
        <f>'Pivot MRIP 11"'!F1613</f>
        <v>4</v>
      </c>
      <c r="G1610">
        <f>'Pivot MRIP 11"'!G1613</f>
        <v>1.1173851747000001</v>
      </c>
      <c r="H1610">
        <f t="shared" si="87"/>
        <v>10.876974965932556</v>
      </c>
      <c r="I1610">
        <f t="shared" si="88"/>
        <v>13.428590039078841</v>
      </c>
    </row>
    <row r="1611" spans="1:9" x14ac:dyDescent="0.25">
      <c r="A1611">
        <f>'Pivot MRIP 11"'!A1614</f>
        <v>2014</v>
      </c>
      <c r="B1611" t="str">
        <f>'Pivot MRIP 11"'!B1614</f>
        <v>1565220141206019</v>
      </c>
      <c r="C1611">
        <f>'Pivot MRIP 11"'!C1614</f>
        <v>296.89058709</v>
      </c>
      <c r="D1611">
        <f>'Pivot MRIP 11"'!D1614</f>
        <v>296.89058709</v>
      </c>
      <c r="E1611">
        <f>'Pivot MRIP 11"'!E1614</f>
        <v>0.84441310922369939</v>
      </c>
      <c r="F1611">
        <f>'Pivot MRIP 11"'!F1614</f>
        <v>9</v>
      </c>
      <c r="G1611">
        <f>'Pivot MRIP 11"'!G1614</f>
        <v>5.0323533611956919E-2</v>
      </c>
      <c r="H1611">
        <f t="shared" si="87"/>
        <v>14.940583438497239</v>
      </c>
      <c r="I1611">
        <f t="shared" si="88"/>
        <v>12.616024514917562</v>
      </c>
    </row>
    <row r="1612" spans="1:9" x14ac:dyDescent="0.25">
      <c r="A1612">
        <f>'Pivot MRIP 11"'!A1615</f>
        <v>2014</v>
      </c>
      <c r="B1612" t="str">
        <f>'Pivot MRIP 11"'!B1615</f>
        <v>1565220141206026</v>
      </c>
      <c r="C1612">
        <f>'Pivot MRIP 11"'!C1615</f>
        <v>783.47760980999999</v>
      </c>
      <c r="D1612">
        <f>'Pivot MRIP 11"'!D1615</f>
        <v>783.47760980999999</v>
      </c>
      <c r="E1612">
        <f>'Pivot MRIP 11"'!E1615</f>
        <v>0.84441310922369939</v>
      </c>
      <c r="F1612">
        <f>'Pivot MRIP 11"'!F1615</f>
        <v>3</v>
      </c>
      <c r="G1612">
        <f>'Pivot MRIP 11"'!G1615</f>
        <v>6.2904417014946146E-2</v>
      </c>
      <c r="H1612">
        <f t="shared" si="87"/>
        <v>49.284202289361502</v>
      </c>
      <c r="I1612">
        <f t="shared" si="88"/>
        <v>41.616226490769513</v>
      </c>
    </row>
    <row r="1613" spans="1:9" x14ac:dyDescent="0.25">
      <c r="A1613">
        <f>'Pivot MRIP 11"'!A1616</f>
        <v>2014</v>
      </c>
      <c r="B1613" t="str">
        <f>'Pivot MRIP 11"'!B1616</f>
        <v>1565220141214021</v>
      </c>
      <c r="C1613">
        <f>'Pivot MRIP 11"'!C1616</f>
        <v>346.07872402999999</v>
      </c>
      <c r="D1613">
        <f>'Pivot MRIP 11"'!D1616</f>
        <v>346.07872402999999</v>
      </c>
      <c r="E1613">
        <f>'Pivot MRIP 11"'!E1616</f>
        <v>0.84441310922369939</v>
      </c>
      <c r="F1613">
        <f>'Pivot MRIP 11"'!F1616</f>
        <v>4</v>
      </c>
      <c r="G1613">
        <f>'Pivot MRIP 11"'!G1616</f>
        <v>0.12580883402989229</v>
      </c>
      <c r="H1613">
        <f t="shared" si="87"/>
        <v>43.539760752767165</v>
      </c>
      <c r="I1613">
        <f t="shared" si="88"/>
        <v>36.765544752100119</v>
      </c>
    </row>
    <row r="1614" spans="1:9" x14ac:dyDescent="0.25">
      <c r="A1614">
        <f>'Pivot MRIP 11"'!A1617</f>
        <v>2014</v>
      </c>
      <c r="B1614" t="str">
        <f>'Pivot MRIP 11"'!B1617</f>
        <v>1565220141214051</v>
      </c>
      <c r="C1614">
        <f>'Pivot MRIP 11"'!C1617</f>
        <v>346.07872402999999</v>
      </c>
      <c r="D1614">
        <f>'Pivot MRIP 11"'!D1617</f>
        <v>346.07872402999999</v>
      </c>
      <c r="E1614">
        <f>'Pivot MRIP 11"'!E1617</f>
        <v>1.543235835248433</v>
      </c>
      <c r="F1614">
        <f>'Pivot MRIP 11"'!F1617</f>
        <v>3</v>
      </c>
      <c r="G1614">
        <f>'Pivot MRIP 11"'!G1617</f>
        <v>0.96461153560000001</v>
      </c>
      <c r="H1614">
        <f t="shared" si="87"/>
        <v>333.83152942506689</v>
      </c>
      <c r="I1614">
        <f t="shared" si="88"/>
        <v>515.18077914455489</v>
      </c>
    </row>
    <row r="1615" spans="1:9" x14ac:dyDescent="0.25">
      <c r="A1615">
        <f>'Pivot MRIP 11"'!A1618</f>
        <v>2014</v>
      </c>
      <c r="B1615" t="str">
        <f>'Pivot MRIP 11"'!B1618</f>
        <v>1565220141219009</v>
      </c>
      <c r="C1615">
        <f>'Pivot MRIP 11"'!C1618</f>
        <v>26.926589171</v>
      </c>
      <c r="D1615">
        <f>'Pivot MRIP 11"'!D1618</f>
        <v>26.926589171</v>
      </c>
      <c r="E1615">
        <f>'Pivot MRIP 11"'!E1618</f>
        <v>1.4109584779832165</v>
      </c>
      <c r="F1615">
        <f>'Pivot MRIP 11"'!F1618</f>
        <v>5</v>
      </c>
      <c r="G1615">
        <f>'Pivot MRIP 11"'!G1618</f>
        <v>2</v>
      </c>
      <c r="H1615">
        <f t="shared" si="87"/>
        <v>53.853178342</v>
      </c>
      <c r="I1615">
        <f t="shared" si="88"/>
        <v>75.984598547987034</v>
      </c>
    </row>
    <row r="1616" spans="1:9" x14ac:dyDescent="0.25">
      <c r="A1616">
        <f>'Pivot MRIP 11"'!A1619</f>
        <v>2014</v>
      </c>
      <c r="B1616" t="str">
        <f>'Pivot MRIP 11"'!B1619</f>
        <v>1565220141222001</v>
      </c>
      <c r="C1616">
        <f>'Pivot MRIP 11"'!C1619</f>
        <v>200.94446225999999</v>
      </c>
      <c r="D1616">
        <f>'Pivot MRIP 11"'!D1619</f>
        <v>200.94446225999999</v>
      </c>
      <c r="E1616">
        <f>'Pivot MRIP 11"'!E1619</f>
        <v>0.84441310922369939</v>
      </c>
      <c r="F1616">
        <f>'Pivot MRIP 11"'!F1619</f>
        <v>2</v>
      </c>
      <c r="G1616">
        <f>'Pivot MRIP 11"'!G1619</f>
        <v>1.258088340298923E-2</v>
      </c>
      <c r="H1616">
        <f t="shared" si="87"/>
        <v>2.5280588501694297</v>
      </c>
      <c r="I1616">
        <f t="shared" si="88"/>
        <v>2.1347260339720586</v>
      </c>
    </row>
    <row r="1617" spans="1:9" x14ac:dyDescent="0.25">
      <c r="A1617">
        <f>'Pivot MRIP 11"'!A1620</f>
        <v>2014</v>
      </c>
      <c r="B1617" t="str">
        <f>'Pivot MRIP 11"'!B1620</f>
        <v>1565220141226024</v>
      </c>
      <c r="C1617">
        <f>'Pivot MRIP 11"'!C1620</f>
        <v>30.470629195000001</v>
      </c>
      <c r="D1617">
        <f>'Pivot MRIP 11"'!D1620</f>
        <v>30.470629195000001</v>
      </c>
      <c r="E1617">
        <f>'Pivot MRIP 11"'!E1620</f>
        <v>1.3668660255462408</v>
      </c>
      <c r="F1617">
        <f>'Pivot MRIP 11"'!F1620</f>
        <v>3</v>
      </c>
      <c r="G1617">
        <f>'Pivot MRIP 11"'!G1620</f>
        <v>1</v>
      </c>
      <c r="H1617">
        <f t="shared" si="87"/>
        <v>30.470629195000001</v>
      </c>
      <c r="I1617">
        <f t="shared" si="88"/>
        <v>41.649267823662903</v>
      </c>
    </row>
    <row r="1618" spans="1:9" x14ac:dyDescent="0.25">
      <c r="A1618">
        <f>'Pivot MRIP 11"'!A1621</f>
        <v>2014</v>
      </c>
      <c r="B1618" t="str">
        <f>'Pivot MRIP 11"'!B1621</f>
        <v>1565220141226027</v>
      </c>
      <c r="C1618">
        <f>'Pivot MRIP 11"'!C1621</f>
        <v>30.470629195000001</v>
      </c>
      <c r="D1618">
        <f>'Pivot MRIP 11"'!D1621</f>
        <v>30.470629195000001</v>
      </c>
      <c r="E1618">
        <f>'Pivot MRIP 11"'!E1621</f>
        <v>0.84441310922369939</v>
      </c>
      <c r="F1618">
        <f>'Pivot MRIP 11"'!F1621</f>
        <v>6</v>
      </c>
      <c r="G1618">
        <f>'Pivot MRIP 11"'!G1621</f>
        <v>2.516176680597846E-2</v>
      </c>
      <c r="H1618">
        <f t="shared" si="87"/>
        <v>0.76669486623602923</v>
      </c>
      <c r="I1618">
        <f t="shared" si="88"/>
        <v>0.64740719582421369</v>
      </c>
    </row>
    <row r="1619" spans="1:9" x14ac:dyDescent="0.25">
      <c r="A1619">
        <f>'Pivot MRIP 11"'!A1622</f>
        <v>2014</v>
      </c>
      <c r="B1619" t="str">
        <f>'Pivot MRIP 11"'!B1622</f>
        <v>1566520140817003</v>
      </c>
      <c r="C1619">
        <f>'Pivot MRIP 11"'!C1622</f>
        <v>323.14649186999998</v>
      </c>
      <c r="D1619">
        <f>'Pivot MRIP 11"'!D1622</f>
        <v>323.14649186999998</v>
      </c>
      <c r="E1619">
        <f>'Pivot MRIP 11"'!E1622</f>
        <v>1.4151634443446157</v>
      </c>
      <c r="F1619">
        <f>'Pivot MRIP 11"'!F1622</f>
        <v>9</v>
      </c>
      <c r="G1619">
        <f>'Pivot MRIP 11"'!G1622</f>
        <v>3.9435662552241926</v>
      </c>
      <c r="H1619">
        <f t="shared" si="87"/>
        <v>1274.3496008326108</v>
      </c>
      <c r="I1619">
        <f t="shared" si="88"/>
        <v>1803.4129704134637</v>
      </c>
    </row>
    <row r="1620" spans="1:9" x14ac:dyDescent="0.25">
      <c r="A1620">
        <f>'Pivot MRIP 11"'!A1623</f>
        <v>2014</v>
      </c>
      <c r="B1620" t="str">
        <f>'Pivot MRIP 11"'!B1623</f>
        <v>1566520140817029</v>
      </c>
      <c r="C1620">
        <f>'Pivot MRIP 11"'!C1623</f>
        <v>323.14649186999998</v>
      </c>
      <c r="D1620">
        <f>'Pivot MRIP 11"'!D1623</f>
        <v>323.14649186999998</v>
      </c>
      <c r="E1620">
        <f>'Pivot MRIP 11"'!E1623</f>
        <v>1.7410292266327256</v>
      </c>
      <c r="F1620">
        <f>'Pivot MRIP 11"'!F1623</f>
        <v>2</v>
      </c>
      <c r="G1620">
        <f>'Pivot MRIP 11"'!G1623</f>
        <v>1.0203787659059784</v>
      </c>
      <c r="H1620">
        <f t="shared" si="87"/>
        <v>329.73181858115686</v>
      </c>
      <c r="I1620">
        <f t="shared" si="88"/>
        <v>574.07273310055371</v>
      </c>
    </row>
    <row r="1621" spans="1:9" x14ac:dyDescent="0.25">
      <c r="A1621">
        <f>'Pivot MRIP 11"'!A1624</f>
        <v>2014</v>
      </c>
      <c r="B1621" t="str">
        <f>'Pivot MRIP 11"'!B1624</f>
        <v>1566520140817031</v>
      </c>
      <c r="C1621">
        <f>'Pivot MRIP 11"'!C1624</f>
        <v>323.14649186999998</v>
      </c>
      <c r="D1621">
        <f>'Pivot MRIP 11"'!D1624</f>
        <v>323.14649186999998</v>
      </c>
      <c r="E1621">
        <f>'Pivot MRIP 11"'!E1624</f>
        <v>0.84441310922369939</v>
      </c>
      <c r="F1621">
        <f>'Pivot MRIP 11"'!F1624</f>
        <v>9</v>
      </c>
      <c r="G1621">
        <f>'Pivot MRIP 11"'!G1624</f>
        <v>0.44033091910462308</v>
      </c>
      <c r="H1621">
        <f t="shared" si="87"/>
        <v>142.29139177055171</v>
      </c>
      <c r="I1621">
        <f t="shared" si="88"/>
        <v>120.15271654073908</v>
      </c>
    </row>
    <row r="1622" spans="1:9" x14ac:dyDescent="0.25">
      <c r="A1622">
        <f>'Pivot MRIP 11"'!A1625</f>
        <v>2014</v>
      </c>
      <c r="B1622" t="str">
        <f>'Pivot MRIP 11"'!B1625</f>
        <v>1566520140817034</v>
      </c>
      <c r="C1622">
        <f>'Pivot MRIP 11"'!C1625</f>
        <v>1170.4926575</v>
      </c>
      <c r="D1622">
        <f>'Pivot MRIP 11"'!D1625</f>
        <v>1170.4926575</v>
      </c>
      <c r="E1622">
        <f>'Pivot MRIP 11"'!E1625</f>
        <v>0.84441310922369939</v>
      </c>
      <c r="F1622">
        <f>'Pivot MRIP 11"'!F1625</f>
        <v>4</v>
      </c>
      <c r="G1622">
        <f>'Pivot MRIP 11"'!G1625</f>
        <v>0.10064706722391384</v>
      </c>
      <c r="H1622">
        <f t="shared" si="87"/>
        <v>117.80665318450005</v>
      </c>
      <c r="I1622">
        <f t="shared" si="88"/>
        <v>99.477482302761715</v>
      </c>
    </row>
    <row r="1623" spans="1:9" x14ac:dyDescent="0.25">
      <c r="A1623">
        <f>'Pivot MRIP 11"'!A1626</f>
        <v>2014</v>
      </c>
      <c r="B1623" t="str">
        <f>'Pivot MRIP 11"'!B1626</f>
        <v>1566520140907010</v>
      </c>
      <c r="C1623">
        <f>'Pivot MRIP 11"'!C1626</f>
        <v>2886.3285289</v>
      </c>
      <c r="D1623">
        <f>'Pivot MRIP 11"'!D1626</f>
        <v>2886.3285289</v>
      </c>
      <c r="E1623">
        <f>'Pivot MRIP 11"'!E1626</f>
        <v>1.168449989505987</v>
      </c>
      <c r="F1623">
        <f>'Pivot MRIP 11"'!F1626</f>
        <v>4</v>
      </c>
      <c r="G1623">
        <f>'Pivot MRIP 11"'!G1626</f>
        <v>0.53724393059999997</v>
      </c>
      <c r="H1623">
        <f t="shared" si="87"/>
        <v>1550.6624838691516</v>
      </c>
      <c r="I1623">
        <f t="shared" si="88"/>
        <v>1811.8715630042379</v>
      </c>
    </row>
    <row r="1624" spans="1:9" x14ac:dyDescent="0.25">
      <c r="A1624">
        <f>'Pivot MRIP 11"'!A1627</f>
        <v>2014</v>
      </c>
      <c r="B1624" t="str">
        <f>'Pivot MRIP 11"'!B1627</f>
        <v>1566520141217005</v>
      </c>
      <c r="C1624">
        <f>'Pivot MRIP 11"'!C1627</f>
        <v>2365.8258423000002</v>
      </c>
      <c r="D1624">
        <f>'Pivot MRIP 11"'!D1627</f>
        <v>2365.8258423000002</v>
      </c>
      <c r="E1624">
        <f>'Pivot MRIP 11"'!E1627</f>
        <v>1.0120177910900809</v>
      </c>
      <c r="F1624">
        <f>'Pivot MRIP 11"'!F1627</f>
        <v>3</v>
      </c>
      <c r="G1624">
        <f>'Pivot MRIP 11"'!G1627</f>
        <v>1.0125808834029892</v>
      </c>
      <c r="H1624">
        <f t="shared" si="87"/>
        <v>2395.5900213737555</v>
      </c>
      <c r="I1624">
        <f t="shared" si="88"/>
        <v>2424.3797217881079</v>
      </c>
    </row>
    <row r="1625" spans="1:9" x14ac:dyDescent="0.25">
      <c r="A1625">
        <f>'Pivot MRIP 11"'!A1628</f>
        <v>2014</v>
      </c>
      <c r="B1625" t="str">
        <f>'Pivot MRIP 11"'!B1628</f>
        <v>1604720140622005</v>
      </c>
      <c r="C1625">
        <f>'Pivot MRIP 11"'!C1628</f>
        <v>296.46202923999999</v>
      </c>
      <c r="D1625">
        <f>'Pivot MRIP 11"'!D1628</f>
        <v>296.46202923999999</v>
      </c>
      <c r="E1625">
        <f>'Pivot MRIP 11"'!E1628</f>
        <v>0.84441310922369939</v>
      </c>
      <c r="F1625">
        <f>'Pivot MRIP 11"'!F1628</f>
        <v>2</v>
      </c>
      <c r="G1625">
        <f>'Pivot MRIP 11"'!G1628</f>
        <v>1.258088340298923E-2</v>
      </c>
      <c r="H1625">
        <f t="shared" si="87"/>
        <v>3.7297542232820238</v>
      </c>
      <c r="I1625">
        <f t="shared" si="88"/>
        <v>3.1494533603217976</v>
      </c>
    </row>
    <row r="1626" spans="1:9" x14ac:dyDescent="0.25">
      <c r="A1626">
        <f>'Pivot MRIP 11"'!A1629</f>
        <v>2014</v>
      </c>
      <c r="B1626" t="str">
        <f>'Pivot MRIP 11"'!B1629</f>
        <v>1604720140901018</v>
      </c>
      <c r="C1626">
        <f>'Pivot MRIP 11"'!C1629</f>
        <v>345.74080999</v>
      </c>
      <c r="D1626">
        <f>'Pivot MRIP 11"'!D1629</f>
        <v>345.74080999</v>
      </c>
      <c r="E1626">
        <f>'Pivot MRIP 11"'!E1629</f>
        <v>1.5432358352941429</v>
      </c>
      <c r="F1626">
        <f>'Pivot MRIP 11"'!F1629</f>
        <v>1</v>
      </c>
      <c r="G1626">
        <f>'Pivot MRIP 11"'!G1629</f>
        <v>1</v>
      </c>
      <c r="H1626">
        <f t="shared" si="87"/>
        <v>345.74080999</v>
      </c>
      <c r="I1626">
        <f t="shared" si="88"/>
        <v>533.55960770019124</v>
      </c>
    </row>
    <row r="1627" spans="1:9" x14ac:dyDescent="0.25">
      <c r="A1627">
        <f>'Pivot MRIP 11"'!A1630</f>
        <v>2014</v>
      </c>
      <c r="B1627" t="str">
        <f>'Pivot MRIP 11"'!B1630</f>
        <v>1605020140412009</v>
      </c>
      <c r="C1627">
        <f>'Pivot MRIP 11"'!C1630</f>
        <v>194.05642674000001</v>
      </c>
      <c r="D1627">
        <f>'Pivot MRIP 11"'!D1630</f>
        <v>194.05642674000001</v>
      </c>
      <c r="E1627">
        <f>'Pivot MRIP 11"'!E1630</f>
        <v>1.3087532316541597</v>
      </c>
      <c r="F1627">
        <f>'Pivot MRIP 11"'!F1630</f>
        <v>4</v>
      </c>
      <c r="G1627">
        <f>'Pivot MRIP 11"'!G1630</f>
        <v>10.301941201671742</v>
      </c>
      <c r="H1627">
        <f t="shared" si="87"/>
        <v>1999.157898082</v>
      </c>
      <c r="I1627">
        <f t="shared" si="88"/>
        <v>2616.4043597017549</v>
      </c>
    </row>
    <row r="1628" spans="1:9" x14ac:dyDescent="0.25">
      <c r="A1628">
        <f>'Pivot MRIP 11"'!A1631</f>
        <v>2014</v>
      </c>
      <c r="B1628" t="str">
        <f>'Pivot MRIP 11"'!B1631</f>
        <v>1605020140524012</v>
      </c>
      <c r="C1628">
        <f>'Pivot MRIP 11"'!C1631</f>
        <v>587.33405072000005</v>
      </c>
      <c r="D1628">
        <f>'Pivot MRIP 11"'!D1631</f>
        <v>587.33405072000005</v>
      </c>
      <c r="E1628">
        <f>'Pivot MRIP 11"'!E1631</f>
        <v>0.84441310922369928</v>
      </c>
      <c r="F1628">
        <f>'Pivot MRIP 11"'!F1631</f>
        <v>16</v>
      </c>
      <c r="G1628">
        <f>'Pivot MRIP 11"'!G1631</f>
        <v>0.15097060083587077</v>
      </c>
      <c r="H1628">
        <f t="shared" si="87"/>
        <v>88.670174528564203</v>
      </c>
      <c r="I1628">
        <f t="shared" si="88"/>
        <v>74.874257769072969</v>
      </c>
    </row>
    <row r="1629" spans="1:9" x14ac:dyDescent="0.25">
      <c r="A1629">
        <f>'Pivot MRIP 11"'!A1632</f>
        <v>2014</v>
      </c>
      <c r="B1629" t="str">
        <f>'Pivot MRIP 11"'!B1632</f>
        <v>1605020140816010</v>
      </c>
      <c r="C1629">
        <f>'Pivot MRIP 11"'!C1632</f>
        <v>429.76370774999998</v>
      </c>
      <c r="D1629">
        <f>'Pivot MRIP 11"'!D1632</f>
        <v>429.76370774999998</v>
      </c>
      <c r="E1629">
        <f>'Pivot MRIP 11"'!E1632</f>
        <v>0.84441310922369939</v>
      </c>
      <c r="F1629">
        <f>'Pivot MRIP 11"'!F1632</f>
        <v>35</v>
      </c>
      <c r="G1629">
        <f>'Pivot MRIP 11"'!G1632</f>
        <v>0.47807356931359074</v>
      </c>
      <c r="H1629">
        <f t="shared" si="87"/>
        <v>205.45866972548538</v>
      </c>
      <c r="I1629">
        <f t="shared" si="88"/>
        <v>173.49199411986226</v>
      </c>
    </row>
    <row r="1630" spans="1:9" x14ac:dyDescent="0.25">
      <c r="A1630">
        <f>'Pivot MRIP 11"'!A1633</f>
        <v>2014</v>
      </c>
      <c r="B1630" t="str">
        <f>'Pivot MRIP 11"'!B1633</f>
        <v>1657320140509001</v>
      </c>
      <c r="C1630">
        <f>'Pivot MRIP 11"'!C1633</f>
        <v>99.381240843</v>
      </c>
      <c r="D1630">
        <f>'Pivot MRIP 11"'!D1633</f>
        <v>99.381240843</v>
      </c>
      <c r="E1630">
        <f>'Pivot MRIP 11"'!E1633</f>
        <v>0.84441310922369939</v>
      </c>
      <c r="F1630">
        <f>'Pivot MRIP 11"'!F1633</f>
        <v>2</v>
      </c>
      <c r="G1630">
        <f>'Pivot MRIP 11"'!G1633</f>
        <v>1.258088340298923E-2</v>
      </c>
      <c r="H1630">
        <f t="shared" si="87"/>
        <v>1.2503038034901741</v>
      </c>
      <c r="I1630">
        <f t="shared" si="88"/>
        <v>1.0557729221793553</v>
      </c>
    </row>
    <row r="1631" spans="1:9" x14ac:dyDescent="0.25">
      <c r="A1631">
        <f>'Pivot MRIP 11"'!A1634</f>
        <v>2014</v>
      </c>
      <c r="B1631" t="str">
        <f>'Pivot MRIP 11"'!B1634</f>
        <v>1657320140523001</v>
      </c>
      <c r="C1631">
        <f>'Pivot MRIP 11"'!C1634</f>
        <v>473.66485010000002</v>
      </c>
      <c r="D1631">
        <f>'Pivot MRIP 11"'!D1634</f>
        <v>473.66485010000002</v>
      </c>
      <c r="E1631">
        <f>'Pivot MRIP 11"'!E1634</f>
        <v>0.84441310922369939</v>
      </c>
      <c r="F1631">
        <f>'Pivot MRIP 11"'!F1634</f>
        <v>1</v>
      </c>
      <c r="G1631">
        <f>'Pivot MRIP 11"'!G1634</f>
        <v>0.12580883402989229</v>
      </c>
      <c r="H1631">
        <f t="shared" si="87"/>
        <v>59.591222512024714</v>
      </c>
      <c r="I1631">
        <f t="shared" si="88"/>
        <v>50.319609483820102</v>
      </c>
    </row>
    <row r="1632" spans="1:9" x14ac:dyDescent="0.25">
      <c r="A1632">
        <f>'Pivot MRIP 11"'!A1635</f>
        <v>2014</v>
      </c>
      <c r="B1632" t="str">
        <f>'Pivot MRIP 11"'!B1635</f>
        <v>1657320140523003</v>
      </c>
      <c r="C1632">
        <f>'Pivot MRIP 11"'!C1635</f>
        <v>473.66485010000002</v>
      </c>
      <c r="D1632">
        <f>'Pivot MRIP 11"'!D1635</f>
        <v>473.66485010000002</v>
      </c>
      <c r="E1632">
        <f>'Pivot MRIP 11"'!E1635</f>
        <v>0.84441310922369939</v>
      </c>
      <c r="F1632">
        <f>'Pivot MRIP 11"'!F1635</f>
        <v>1</v>
      </c>
      <c r="G1632">
        <f>'Pivot MRIP 11"'!G1635</f>
        <v>2.516176680597846E-2</v>
      </c>
      <c r="H1632">
        <f t="shared" si="87"/>
        <v>11.918244502404944</v>
      </c>
      <c r="I1632">
        <f t="shared" si="88"/>
        <v>10.06392189676402</v>
      </c>
    </row>
    <row r="1633" spans="1:9" x14ac:dyDescent="0.25">
      <c r="A1633">
        <f>'Pivot MRIP 11"'!A1636</f>
        <v>2014</v>
      </c>
      <c r="B1633" t="str">
        <f>'Pivot MRIP 11"'!B1636</f>
        <v>1657320140526004</v>
      </c>
      <c r="C1633">
        <f>'Pivot MRIP 11"'!C1636</f>
        <v>838.98407512000006</v>
      </c>
      <c r="D1633">
        <f>'Pivot MRIP 11"'!D1636</f>
        <v>838.98407512000006</v>
      </c>
      <c r="E1633">
        <f>'Pivot MRIP 11"'!E1636</f>
        <v>0.84441310922369939</v>
      </c>
      <c r="F1633">
        <f>'Pivot MRIP 11"'!F1636</f>
        <v>4</v>
      </c>
      <c r="G1633">
        <f>'Pivot MRIP 11"'!G1636</f>
        <v>0.37742650208967687</v>
      </c>
      <c r="H1633">
        <f t="shared" si="87"/>
        <v>316.65482478148431</v>
      </c>
      <c r="I1633">
        <f t="shared" si="88"/>
        <v>267.38748514441892</v>
      </c>
    </row>
    <row r="1634" spans="1:9" x14ac:dyDescent="0.25">
      <c r="A1634">
        <f>'Pivot MRIP 11"'!A1637</f>
        <v>2014</v>
      </c>
      <c r="B1634" t="str">
        <f>'Pivot MRIP 11"'!B1637</f>
        <v>1657320140718006</v>
      </c>
      <c r="C1634">
        <f>'Pivot MRIP 11"'!C1637</f>
        <v>572.63731460999998</v>
      </c>
      <c r="D1634">
        <f>'Pivot MRIP 11"'!D1637</f>
        <v>572.63731460999998</v>
      </c>
      <c r="E1634">
        <f>'Pivot MRIP 11"'!E1637</f>
        <v>0.88115566796827094</v>
      </c>
      <c r="F1634">
        <f>'Pivot MRIP 11"'!F1637</f>
        <v>9</v>
      </c>
      <c r="G1634">
        <f>'Pivot MRIP 11"'!G1637</f>
        <v>2.0377426502089677</v>
      </c>
      <c r="H1634">
        <f t="shared" si="87"/>
        <v>1166.8874790819277</v>
      </c>
      <c r="I1634">
        <f t="shared" si="88"/>
        <v>1028.2095160742479</v>
      </c>
    </row>
    <row r="1635" spans="1:9" x14ac:dyDescent="0.25">
      <c r="A1635">
        <f>'Pivot MRIP 11"'!A1638</f>
        <v>2014</v>
      </c>
      <c r="B1635" t="str">
        <f>'Pivot MRIP 11"'!B1638</f>
        <v>1657420140308004</v>
      </c>
      <c r="C1635">
        <f>'Pivot MRIP 11"'!C1638</f>
        <v>289.58275530999998</v>
      </c>
      <c r="D1635">
        <f>'Pivot MRIP 11"'!D1638</f>
        <v>289.58275530999998</v>
      </c>
      <c r="E1635">
        <f>'Pivot MRIP 11"'!E1638</f>
        <v>0.84441310922369917</v>
      </c>
      <c r="F1635">
        <f>'Pivot MRIP 11"'!F1638</f>
        <v>9</v>
      </c>
      <c r="G1635">
        <f>'Pivot MRIP 11"'!G1638</f>
        <v>1.2580883402989231</v>
      </c>
      <c r="H1635">
        <f t="shared" si="87"/>
        <v>364.32068800714706</v>
      </c>
      <c r="I1635">
        <f t="shared" si="88"/>
        <v>307.63716491463231</v>
      </c>
    </row>
    <row r="1636" spans="1:9" x14ac:dyDescent="0.25">
      <c r="A1636">
        <f>'Pivot MRIP 11"'!A1639</f>
        <v>2014</v>
      </c>
      <c r="B1636" t="str">
        <f>'Pivot MRIP 11"'!B1639</f>
        <v>1657420140321007</v>
      </c>
      <c r="C1636">
        <f>'Pivot MRIP 11"'!C1639</f>
        <v>56.372072158000002</v>
      </c>
      <c r="D1636">
        <f>'Pivot MRIP 11"'!D1639</f>
        <v>56.372072158000002</v>
      </c>
      <c r="E1636">
        <f>'Pivot MRIP 11"'!E1639</f>
        <v>0.84441310922369939</v>
      </c>
      <c r="F1636">
        <f>'Pivot MRIP 11"'!F1639</f>
        <v>6</v>
      </c>
      <c r="G1636">
        <f>'Pivot MRIP 11"'!G1639</f>
        <v>2.516176680597846E-2</v>
      </c>
      <c r="H1636">
        <f t="shared" si="87"/>
        <v>1.418420934009387</v>
      </c>
      <c r="I1636">
        <f t="shared" si="88"/>
        <v>1.1977332310748501</v>
      </c>
    </row>
    <row r="1637" spans="1:9" x14ac:dyDescent="0.25">
      <c r="A1637">
        <f>'Pivot MRIP 11"'!A1640</f>
        <v>2014</v>
      </c>
      <c r="B1637" t="str">
        <f>'Pivot MRIP 11"'!B1640</f>
        <v>1657420140508008</v>
      </c>
      <c r="C1637">
        <f>'Pivot MRIP 11"'!C1640</f>
        <v>170.96728807</v>
      </c>
      <c r="D1637">
        <f>'Pivot MRIP 11"'!D1640</f>
        <v>170.96728807</v>
      </c>
      <c r="E1637">
        <f>'Pivot MRIP 11"'!E1640</f>
        <v>0.84441310922369939</v>
      </c>
      <c r="F1637">
        <f>'Pivot MRIP 11"'!F1640</f>
        <v>2</v>
      </c>
      <c r="G1637">
        <f>'Pivot MRIP 11"'!G1640</f>
        <v>1.258088340298923E-2</v>
      </c>
      <c r="H1637">
        <f t="shared" si="87"/>
        <v>2.1509195169339415</v>
      </c>
      <c r="I1637">
        <f t="shared" si="88"/>
        <v>1.8162646369841271</v>
      </c>
    </row>
    <row r="1638" spans="1:9" x14ac:dyDescent="0.25">
      <c r="A1638">
        <f>'Pivot MRIP 11"'!A1641</f>
        <v>2014</v>
      </c>
      <c r="B1638" t="str">
        <f>'Pivot MRIP 11"'!B1641</f>
        <v>1657420140705016</v>
      </c>
      <c r="C1638">
        <f>'Pivot MRIP 11"'!C1641</f>
        <v>94.682868654000004</v>
      </c>
      <c r="D1638">
        <f>'Pivot MRIP 11"'!D1641</f>
        <v>94.682868654000004</v>
      </c>
      <c r="E1638">
        <f>'Pivot MRIP 11"'!E1641</f>
        <v>0.9789810167252524</v>
      </c>
      <c r="F1638">
        <f>'Pivot MRIP 11"'!F1641</f>
        <v>12</v>
      </c>
      <c r="G1638">
        <f>'Pivot MRIP 11"'!G1641</f>
        <v>11.251617668059785</v>
      </c>
      <c r="H1638">
        <f t="shared" si="87"/>
        <v>1065.3354378099305</v>
      </c>
      <c r="I1638">
        <f t="shared" si="88"/>
        <v>1042.9431700606076</v>
      </c>
    </row>
    <row r="1639" spans="1:9" x14ac:dyDescent="0.25">
      <c r="A1639">
        <f>'Pivot MRIP 11"'!A1642</f>
        <v>2014</v>
      </c>
      <c r="B1639" t="str">
        <f>'Pivot MRIP 11"'!B1642</f>
        <v>1657420140725011</v>
      </c>
      <c r="C1639">
        <f>'Pivot MRIP 11"'!C1642</f>
        <v>115.51440863000001</v>
      </c>
      <c r="D1639">
        <f>'Pivot MRIP 11"'!D1642</f>
        <v>115.51440863000001</v>
      </c>
      <c r="E1639">
        <f>'Pivot MRIP 11"'!E1642</f>
        <v>0.84441310922369939</v>
      </c>
      <c r="F1639">
        <f>'Pivot MRIP 11"'!F1642</f>
        <v>1</v>
      </c>
      <c r="G1639">
        <f>'Pivot MRIP 11"'!G1642</f>
        <v>2.516176680597846E-2</v>
      </c>
      <c r="H1639">
        <f t="shared" si="87"/>
        <v>2.9065466126785657</v>
      </c>
      <c r="I1639">
        <f t="shared" si="88"/>
        <v>2.4543260623155194</v>
      </c>
    </row>
    <row r="1640" spans="1:9" x14ac:dyDescent="0.25">
      <c r="A1640">
        <f>'Pivot MRIP 11"'!A1643</f>
        <v>2014</v>
      </c>
      <c r="B1640" t="str">
        <f>'Pivot MRIP 11"'!B1643</f>
        <v>1657420140725024</v>
      </c>
      <c r="C1640">
        <f>'Pivot MRIP 11"'!C1643</f>
        <v>115.51440863000001</v>
      </c>
      <c r="D1640">
        <f>'Pivot MRIP 11"'!D1643</f>
        <v>115.51440863000001</v>
      </c>
      <c r="E1640">
        <f>'Pivot MRIP 11"'!E1643</f>
        <v>0.84441310922369939</v>
      </c>
      <c r="F1640">
        <f>'Pivot MRIP 11"'!F1643</f>
        <v>1</v>
      </c>
      <c r="G1640">
        <f>'Pivot MRIP 11"'!G1643</f>
        <v>2.516176680597846E-2</v>
      </c>
      <c r="H1640">
        <f t="shared" si="87"/>
        <v>2.9065466126785657</v>
      </c>
      <c r="I1640">
        <f t="shared" si="88"/>
        <v>2.4543260623155194</v>
      </c>
    </row>
    <row r="1641" spans="1:9" x14ac:dyDescent="0.25">
      <c r="A1641">
        <f>'Pivot MRIP 11"'!A1644</f>
        <v>2014</v>
      </c>
      <c r="B1641" t="str">
        <f>'Pivot MRIP 11"'!B1644</f>
        <v>1657420140725025</v>
      </c>
      <c r="C1641">
        <f>'Pivot MRIP 11"'!C1644</f>
        <v>115.51440863000001</v>
      </c>
      <c r="D1641">
        <f>'Pivot MRIP 11"'!D1644</f>
        <v>115.51440863000001</v>
      </c>
      <c r="E1641">
        <f>'Pivot MRIP 11"'!E1644</f>
        <v>0.84441310922369939</v>
      </c>
      <c r="F1641">
        <f>'Pivot MRIP 11"'!F1644</f>
        <v>1</v>
      </c>
      <c r="G1641">
        <f>'Pivot MRIP 11"'!G1644</f>
        <v>1.258088340298923E-2</v>
      </c>
      <c r="H1641">
        <f t="shared" si="87"/>
        <v>1.4532733063392829</v>
      </c>
      <c r="I1641">
        <f t="shared" si="88"/>
        <v>1.2271630311577597</v>
      </c>
    </row>
    <row r="1642" spans="1:9" x14ac:dyDescent="0.25">
      <c r="A1642">
        <f>'Pivot MRIP 11"'!A1645</f>
        <v>2014</v>
      </c>
      <c r="B1642" t="str">
        <f>'Pivot MRIP 11"'!B1645</f>
        <v>1657420140830007</v>
      </c>
      <c r="C1642">
        <f>'Pivot MRIP 11"'!C1645</f>
        <v>154.75544421000001</v>
      </c>
      <c r="D1642">
        <f>'Pivot MRIP 11"'!D1645</f>
        <v>154.75544421000001</v>
      </c>
      <c r="E1642">
        <f>'Pivot MRIP 11"'!E1645</f>
        <v>0.84441310922369939</v>
      </c>
      <c r="F1642">
        <f>'Pivot MRIP 11"'!F1645</f>
        <v>4</v>
      </c>
      <c r="G1642">
        <f>'Pivot MRIP 11"'!G1645</f>
        <v>0.37742650208967687</v>
      </c>
      <c r="H1642">
        <f t="shared" si="87"/>
        <v>58.408805987514441</v>
      </c>
      <c r="I1642">
        <f t="shared" si="88"/>
        <v>49.321161469960899</v>
      </c>
    </row>
    <row r="1643" spans="1:9" x14ac:dyDescent="0.25">
      <c r="A1643">
        <f>'Pivot MRIP 11"'!A1646</f>
        <v>2014</v>
      </c>
      <c r="B1643" t="str">
        <f>'Pivot MRIP 11"'!B1646</f>
        <v>1657420140830014</v>
      </c>
      <c r="C1643">
        <f>'Pivot MRIP 11"'!C1646</f>
        <v>154.75544421000001</v>
      </c>
      <c r="D1643">
        <f>'Pivot MRIP 11"'!D1646</f>
        <v>154.75544421000001</v>
      </c>
      <c r="E1643">
        <f>'Pivot MRIP 11"'!E1646</f>
        <v>0.84441310922369939</v>
      </c>
      <c r="F1643">
        <f>'Pivot MRIP 11"'!F1646</f>
        <v>3</v>
      </c>
      <c r="G1643">
        <f>'Pivot MRIP 11"'!G1646</f>
        <v>1.258088340298923E-2</v>
      </c>
      <c r="H1643">
        <f t="shared" si="87"/>
        <v>1.9469601995838148</v>
      </c>
      <c r="I1643">
        <f t="shared" si="88"/>
        <v>1.6440387156653633</v>
      </c>
    </row>
    <row r="1644" spans="1:9" x14ac:dyDescent="0.25">
      <c r="A1644">
        <f>'Pivot MRIP 11"'!A1647</f>
        <v>2014</v>
      </c>
      <c r="B1644" t="str">
        <f>'Pivot MRIP 11"'!B1647</f>
        <v>1657420140913005</v>
      </c>
      <c r="C1644">
        <f>'Pivot MRIP 11"'!C1647</f>
        <v>170.27759800999999</v>
      </c>
      <c r="D1644">
        <f>'Pivot MRIP 11"'!D1647</f>
        <v>170.27759800999999</v>
      </c>
      <c r="E1644">
        <f>'Pivot MRIP 11"'!E1647</f>
        <v>0.84441310922369939</v>
      </c>
      <c r="F1644">
        <f>'Pivot MRIP 11"'!F1647</f>
        <v>1</v>
      </c>
      <c r="G1644">
        <f>'Pivot MRIP 11"'!G1647</f>
        <v>1.258088340298923E-2</v>
      </c>
      <c r="H1644">
        <f t="shared" si="87"/>
        <v>2.142242606704881</v>
      </c>
      <c r="I1644">
        <f t="shared" si="88"/>
        <v>1.8089377402391511</v>
      </c>
    </row>
    <row r="1645" spans="1:9" x14ac:dyDescent="0.25">
      <c r="A1645">
        <f>'Pivot MRIP 11"'!A1648</f>
        <v>2014</v>
      </c>
      <c r="B1645" t="str">
        <f>'Pivot MRIP 11"'!B1648</f>
        <v>1657420140913013</v>
      </c>
      <c r="C1645">
        <f>'Pivot MRIP 11"'!C1648</f>
        <v>170.27759800999999</v>
      </c>
      <c r="D1645">
        <f>'Pivot MRIP 11"'!D1648</f>
        <v>170.27759800999999</v>
      </c>
      <c r="E1645">
        <f>'Pivot MRIP 11"'!E1648</f>
        <v>0.84441310922369928</v>
      </c>
      <c r="F1645">
        <f>'Pivot MRIP 11"'!F1648</f>
        <v>1</v>
      </c>
      <c r="G1645">
        <f>'Pivot MRIP 11"'!G1648</f>
        <v>3.7742650208967693E-2</v>
      </c>
      <c r="H1645">
        <f t="shared" si="87"/>
        <v>6.4267278201146434</v>
      </c>
      <c r="I1645">
        <f t="shared" si="88"/>
        <v>5.4268132207174533</v>
      </c>
    </row>
    <row r="1646" spans="1:9" x14ac:dyDescent="0.25">
      <c r="A1646">
        <f>'Pivot MRIP 11"'!A1649</f>
        <v>2014</v>
      </c>
      <c r="B1646" t="str">
        <f>'Pivot MRIP 11"'!B1649</f>
        <v>1657420140913015</v>
      </c>
      <c r="C1646">
        <f>'Pivot MRIP 11"'!C1649</f>
        <v>170.27759800999999</v>
      </c>
      <c r="D1646">
        <f>'Pivot MRIP 11"'!D1649</f>
        <v>170.27759800999999</v>
      </c>
      <c r="E1646">
        <f>'Pivot MRIP 11"'!E1649</f>
        <v>0.84441310922369939</v>
      </c>
      <c r="F1646">
        <f>'Pivot MRIP 11"'!F1649</f>
        <v>1</v>
      </c>
      <c r="G1646">
        <f>'Pivot MRIP 11"'!G1649</f>
        <v>6.2904417014946146E-2</v>
      </c>
      <c r="H1646">
        <f t="shared" si="87"/>
        <v>10.711213033524404</v>
      </c>
      <c r="I1646">
        <f t="shared" si="88"/>
        <v>9.0446887011957546</v>
      </c>
    </row>
    <row r="1647" spans="1:9" x14ac:dyDescent="0.25">
      <c r="A1647">
        <f>'Pivot MRIP 11"'!A1650</f>
        <v>2014</v>
      </c>
      <c r="B1647" t="str">
        <f>'Pivot MRIP 11"'!B1650</f>
        <v>1657420141006003</v>
      </c>
      <c r="C1647">
        <f>'Pivot MRIP 11"'!C1650</f>
        <v>1859.8058877000001</v>
      </c>
      <c r="D1647">
        <f>'Pivot MRIP 11"'!D1650</f>
        <v>1859.8058877000001</v>
      </c>
      <c r="E1647">
        <f>'Pivot MRIP 11"'!E1650</f>
        <v>0.84441310922369928</v>
      </c>
      <c r="F1647">
        <f>'Pivot MRIP 11"'!F1650</f>
        <v>1</v>
      </c>
      <c r="G1647">
        <f>'Pivot MRIP 11"'!G1650</f>
        <v>8.8066183820924612E-2</v>
      </c>
      <c r="H1647">
        <f t="shared" si="87"/>
        <v>163.78600717742609</v>
      </c>
      <c r="I1647">
        <f t="shared" si="88"/>
        <v>138.3030515680255</v>
      </c>
    </row>
    <row r="1648" spans="1:9" x14ac:dyDescent="0.25">
      <c r="A1648">
        <f>'Pivot MRIP 11"'!A1651</f>
        <v>2014</v>
      </c>
      <c r="B1648" t="str">
        <f>'Pivot MRIP 11"'!B1651</f>
        <v>1657420141006007</v>
      </c>
      <c r="C1648">
        <f>'Pivot MRIP 11"'!C1651</f>
        <v>1859.8058877000001</v>
      </c>
      <c r="D1648">
        <f>'Pivot MRIP 11"'!D1651</f>
        <v>1859.8058877000001</v>
      </c>
      <c r="E1648">
        <f>'Pivot MRIP 11"'!E1651</f>
        <v>0.99208017983194907</v>
      </c>
      <c r="F1648">
        <f>'Pivot MRIP 11"'!F1651</f>
        <v>1</v>
      </c>
      <c r="G1648">
        <f>'Pivot MRIP 11"'!G1651</f>
        <v>1</v>
      </c>
      <c r="H1648">
        <f t="shared" si="87"/>
        <v>1859.8058877000001</v>
      </c>
      <c r="I1648">
        <f t="shared" si="88"/>
        <v>1845.0765595219339</v>
      </c>
    </row>
    <row r="1649" spans="1:9" x14ac:dyDescent="0.25">
      <c r="A1649">
        <f>'Pivot MRIP 11"'!A1652</f>
        <v>2014</v>
      </c>
      <c r="B1649" t="str">
        <f>'Pivot MRIP 11"'!B1652</f>
        <v>1657420141006008</v>
      </c>
      <c r="C1649">
        <f>'Pivot MRIP 11"'!C1652</f>
        <v>1859.8058877000001</v>
      </c>
      <c r="D1649">
        <f>'Pivot MRIP 11"'!D1652</f>
        <v>1859.8058877000001</v>
      </c>
      <c r="E1649">
        <f>'Pivot MRIP 11"'!E1652</f>
        <v>0.84441310922369939</v>
      </c>
      <c r="F1649">
        <f>'Pivot MRIP 11"'!F1652</f>
        <v>1</v>
      </c>
      <c r="G1649">
        <f>'Pivot MRIP 11"'!G1652</f>
        <v>1.258088340298923E-2</v>
      </c>
      <c r="H1649">
        <f t="shared" si="87"/>
        <v>23.398001025346584</v>
      </c>
      <c r="I1649">
        <f t="shared" si="88"/>
        <v>19.757578795432217</v>
      </c>
    </row>
    <row r="1650" spans="1:9" x14ac:dyDescent="0.25">
      <c r="A1650">
        <f>'Pivot MRIP 11"'!A1653</f>
        <v>2014</v>
      </c>
      <c r="B1650" t="str">
        <f>'Pivot MRIP 11"'!B1653</f>
        <v>1657420141112005</v>
      </c>
      <c r="C1650">
        <f>'Pivot MRIP 11"'!C1653</f>
        <v>3101.9439929</v>
      </c>
      <c r="D1650">
        <f>'Pivot MRIP 11"'!D1653</f>
        <v>3101.9439929</v>
      </c>
      <c r="E1650">
        <f>'Pivot MRIP 11"'!E1653</f>
        <v>0.84441310922369939</v>
      </c>
      <c r="F1650">
        <f>'Pivot MRIP 11"'!F1653</f>
        <v>1</v>
      </c>
      <c r="G1650">
        <f>'Pivot MRIP 11"'!G1653</f>
        <v>0.25161766805978458</v>
      </c>
      <c r="H1650">
        <f t="shared" si="87"/>
        <v>780.50391394555504</v>
      </c>
      <c r="I1650">
        <f t="shared" si="88"/>
        <v>659.06773673603288</v>
      </c>
    </row>
    <row r="1651" spans="1:9" x14ac:dyDescent="0.25">
      <c r="A1651">
        <f>'Pivot MRIP 11"'!A1654</f>
        <v>2014</v>
      </c>
      <c r="B1651" t="str">
        <f>'Pivot MRIP 11"'!B1654</f>
        <v>1657420141112006</v>
      </c>
      <c r="C1651">
        <f>'Pivot MRIP 11"'!C1654</f>
        <v>3101.9439929</v>
      </c>
      <c r="D1651">
        <f>'Pivot MRIP 11"'!D1654</f>
        <v>3101.9439929</v>
      </c>
      <c r="E1651">
        <f>'Pivot MRIP 11"'!E1654</f>
        <v>0.84441310922369939</v>
      </c>
      <c r="F1651">
        <f>'Pivot MRIP 11"'!F1654</f>
        <v>1</v>
      </c>
      <c r="G1651">
        <f>'Pivot MRIP 11"'!G1654</f>
        <v>0.25161766805978458</v>
      </c>
      <c r="H1651">
        <f t="shared" si="87"/>
        <v>780.50391394555504</v>
      </c>
      <c r="I1651">
        <f t="shared" si="88"/>
        <v>659.06773673603288</v>
      </c>
    </row>
    <row r="1652" spans="1:9" x14ac:dyDescent="0.25">
      <c r="A1652">
        <f>'Pivot MRIP 11"'!A1655</f>
        <v>2014</v>
      </c>
      <c r="B1652" t="str">
        <f>'Pivot MRIP 11"'!B1655</f>
        <v>1721120140503019</v>
      </c>
      <c r="C1652">
        <f>'Pivot MRIP 11"'!C1655</f>
        <v>97.998214376999996</v>
      </c>
      <c r="D1652">
        <f>'Pivot MRIP 11"'!D1655</f>
        <v>97.998214376999996</v>
      </c>
      <c r="E1652">
        <f>'Pivot MRIP 11"'!E1655</f>
        <v>0.84441310922369939</v>
      </c>
      <c r="F1652">
        <f>'Pivot MRIP 11"'!F1655</f>
        <v>16</v>
      </c>
      <c r="G1652">
        <f>'Pivot MRIP 11"'!G1655</f>
        <v>0.20129413444782768</v>
      </c>
      <c r="H1652">
        <f t="shared" si="87"/>
        <v>19.726465740450877</v>
      </c>
      <c r="I1652">
        <f t="shared" si="88"/>
        <v>16.65728626988891</v>
      </c>
    </row>
    <row r="1653" spans="1:9" x14ac:dyDescent="0.25">
      <c r="A1653">
        <f>'Pivot MRIP 11"'!A1656</f>
        <v>2014</v>
      </c>
      <c r="B1653" t="str">
        <f>'Pivot MRIP 11"'!B1656</f>
        <v>1721120140719013</v>
      </c>
      <c r="C1653">
        <f>'Pivot MRIP 11"'!C1656</f>
        <v>182.39226008</v>
      </c>
      <c r="D1653">
        <f>'Pivot MRIP 11"'!D1656</f>
        <v>182.39226008</v>
      </c>
      <c r="E1653">
        <f>'Pivot MRIP 11"'!E1656</f>
        <v>0.84441310922369939</v>
      </c>
      <c r="F1653">
        <f>'Pivot MRIP 11"'!F1656</f>
        <v>9</v>
      </c>
      <c r="G1653">
        <f>'Pivot MRIP 11"'!G1656</f>
        <v>0.80517653779131071</v>
      </c>
      <c r="H1653">
        <f t="shared" si="87"/>
        <v>146.85796849114669</v>
      </c>
      <c r="I1653">
        <f t="shared" si="88"/>
        <v>124.00879378788525</v>
      </c>
    </row>
    <row r="1654" spans="1:9" x14ac:dyDescent="0.25">
      <c r="A1654">
        <f>'Pivot MRIP 11"'!A1657</f>
        <v>2014</v>
      </c>
      <c r="B1654" t="str">
        <f>'Pivot MRIP 11"'!B1657</f>
        <v>1721120140723001</v>
      </c>
      <c r="C1654">
        <f>'Pivot MRIP 11"'!C1657</f>
        <v>211.54099656</v>
      </c>
      <c r="D1654">
        <f>'Pivot MRIP 11"'!D1657</f>
        <v>211.54099656</v>
      </c>
      <c r="E1654">
        <f>'Pivot MRIP 11"'!E1657</f>
        <v>0.84441310922369939</v>
      </c>
      <c r="F1654">
        <f>'Pivot MRIP 11"'!F1657</f>
        <v>4</v>
      </c>
      <c r="G1654">
        <f>'Pivot MRIP 11"'!G1657</f>
        <v>5.0323533611956919E-2</v>
      </c>
      <c r="H1654">
        <f t="shared" si="87"/>
        <v>10.645490450694023</v>
      </c>
      <c r="I1654">
        <f t="shared" si="88"/>
        <v>8.9891916906817411</v>
      </c>
    </row>
    <row r="1655" spans="1:9" x14ac:dyDescent="0.25">
      <c r="A1655">
        <f>'Pivot MRIP 11"'!A1658</f>
        <v>2014</v>
      </c>
      <c r="B1655" t="str">
        <f>'Pivot MRIP 11"'!B1658</f>
        <v>1721120140723003</v>
      </c>
      <c r="C1655">
        <f>'Pivot MRIP 11"'!C1658</f>
        <v>211.54099656</v>
      </c>
      <c r="D1655">
        <f>'Pivot MRIP 11"'!D1658</f>
        <v>211.54099656</v>
      </c>
      <c r="E1655">
        <f>'Pivot MRIP 11"'!E1658</f>
        <v>0.84441310922369939</v>
      </c>
      <c r="F1655">
        <f>'Pivot MRIP 11"'!F1658</f>
        <v>1</v>
      </c>
      <c r="G1655">
        <f>'Pivot MRIP 11"'!G1658</f>
        <v>0.25161766805978458</v>
      </c>
      <c r="H1655">
        <f t="shared" si="87"/>
        <v>53.227452253470112</v>
      </c>
      <c r="I1655">
        <f t="shared" si="88"/>
        <v>44.9459584534087</v>
      </c>
    </row>
    <row r="1656" spans="1:9" x14ac:dyDescent="0.25">
      <c r="A1656">
        <f>'Pivot MRIP 11"'!A1659</f>
        <v>2014</v>
      </c>
      <c r="B1656" t="str">
        <f>'Pivot MRIP 11"'!B1659</f>
        <v>1721120140817014</v>
      </c>
      <c r="C1656">
        <f>'Pivot MRIP 11"'!C1659</f>
        <v>132.07902217</v>
      </c>
      <c r="D1656">
        <f>'Pivot MRIP 11"'!D1659</f>
        <v>132.07902217</v>
      </c>
      <c r="E1656">
        <f>'Pivot MRIP 11"'!E1659</f>
        <v>0.84441310922369928</v>
      </c>
      <c r="F1656">
        <f>'Pivot MRIP 11"'!F1659</f>
        <v>4</v>
      </c>
      <c r="G1656">
        <f>'Pivot MRIP 11"'!G1659</f>
        <v>0.42775003570163384</v>
      </c>
      <c r="H1656">
        <f t="shared" si="87"/>
        <v>56.496806448654389</v>
      </c>
      <c r="I1656">
        <f t="shared" si="88"/>
        <v>47.706643994517798</v>
      </c>
    </row>
    <row r="1657" spans="1:9" x14ac:dyDescent="0.25">
      <c r="A1657">
        <f>'Pivot MRIP 11"'!A1660</f>
        <v>2014</v>
      </c>
      <c r="B1657" t="str">
        <f>'Pivot MRIP 11"'!B1660</f>
        <v>1721120140822007</v>
      </c>
      <c r="C1657">
        <f>'Pivot MRIP 11"'!C1660</f>
        <v>30.764299782999998</v>
      </c>
      <c r="D1657">
        <f>'Pivot MRIP 11"'!D1660</f>
        <v>30.764299782999998</v>
      </c>
      <c r="E1657">
        <f>'Pivot MRIP 11"'!E1660</f>
        <v>0.84441310922369928</v>
      </c>
      <c r="F1657">
        <f>'Pivot MRIP 11"'!F1660</f>
        <v>15</v>
      </c>
      <c r="G1657">
        <f>'Pivot MRIP 11"'!G1660</f>
        <v>8.8066183820924612E-2</v>
      </c>
      <c r="H1657">
        <f t="shared" si="87"/>
        <v>2.7092944798117089</v>
      </c>
      <c r="I1657">
        <f t="shared" si="88"/>
        <v>2.2877637755004101</v>
      </c>
    </row>
    <row r="1658" spans="1:9" x14ac:dyDescent="0.25">
      <c r="A1658">
        <f>'Pivot MRIP 11"'!A1661</f>
        <v>2014</v>
      </c>
      <c r="B1658" t="str">
        <f>'Pivot MRIP 11"'!B1661</f>
        <v>1721120140904003</v>
      </c>
      <c r="C1658">
        <f>'Pivot MRIP 11"'!C1661</f>
        <v>1528.4840152999998</v>
      </c>
      <c r="D1658">
        <f>'Pivot MRIP 11"'!D1661</f>
        <v>1528.4840152999998</v>
      </c>
      <c r="E1658">
        <f>'Pivot MRIP 11"'!E1661</f>
        <v>0.84441310922369939</v>
      </c>
      <c r="F1658">
        <f>'Pivot MRIP 11"'!F1661</f>
        <v>12</v>
      </c>
      <c r="G1658">
        <f>'Pivot MRIP 11"'!G1661</f>
        <v>6.2904417014946146E-2</v>
      </c>
      <c r="H1658">
        <f t="shared" si="87"/>
        <v>96.148395899110511</v>
      </c>
      <c r="I1658">
        <f t="shared" si="88"/>
        <v>81.188965928039096</v>
      </c>
    </row>
    <row r="1659" spans="1:9" x14ac:dyDescent="0.25">
      <c r="A1659">
        <f>'Pivot MRIP 11"'!A1662</f>
        <v>2014</v>
      </c>
      <c r="B1659" t="str">
        <f>'Pivot MRIP 11"'!B1662</f>
        <v>1721120140906005</v>
      </c>
      <c r="C1659">
        <f>'Pivot MRIP 11"'!C1662</f>
        <v>751.58608386000003</v>
      </c>
      <c r="D1659">
        <f>'Pivot MRIP 11"'!D1662</f>
        <v>751.58608386000003</v>
      </c>
      <c r="E1659">
        <f>'Pivot MRIP 11"'!E1662</f>
        <v>0.84441310922369928</v>
      </c>
      <c r="F1659">
        <f>'Pivot MRIP 11"'!F1662</f>
        <v>1</v>
      </c>
      <c r="G1659">
        <f>'Pivot MRIP 11"'!G1662</f>
        <v>3.7742650208967693E-2</v>
      </c>
      <c r="H1659">
        <f t="shared" si="87"/>
        <v>28.366850665055839</v>
      </c>
      <c r="I1659">
        <f t="shared" si="88"/>
        <v>23.953340568964162</v>
      </c>
    </row>
    <row r="1660" spans="1:9" x14ac:dyDescent="0.25">
      <c r="A1660">
        <f>'Pivot MRIP 11"'!A1663</f>
        <v>2014</v>
      </c>
      <c r="B1660" t="str">
        <f>'Pivot MRIP 11"'!B1663</f>
        <v>1721120140906012</v>
      </c>
      <c r="C1660">
        <f>'Pivot MRIP 11"'!C1663</f>
        <v>939.40970891999996</v>
      </c>
      <c r="D1660">
        <f>'Pivot MRIP 11"'!D1663</f>
        <v>939.40970891999996</v>
      </c>
      <c r="E1660">
        <f>'Pivot MRIP 11"'!E1663</f>
        <v>0.84441310922369939</v>
      </c>
      <c r="F1660">
        <f>'Pivot MRIP 11"'!F1663</f>
        <v>1</v>
      </c>
      <c r="G1660">
        <f>'Pivot MRIP 11"'!G1663</f>
        <v>1.258088340298923E-2</v>
      </c>
      <c r="H1660">
        <f t="shared" si="87"/>
        <v>11.81860401555857</v>
      </c>
      <c r="I1660">
        <f t="shared" si="88"/>
        <v>9.9797841634615114</v>
      </c>
    </row>
    <row r="1661" spans="1:9" x14ac:dyDescent="0.25">
      <c r="A1661">
        <f>'Pivot MRIP 11"'!A1664</f>
        <v>2014</v>
      </c>
      <c r="B1661" t="str">
        <f>'Pivot MRIP 11"'!B1664</f>
        <v>1721120140913001</v>
      </c>
      <c r="C1661">
        <f>'Pivot MRIP 11"'!C1664</f>
        <v>383.66844717999999</v>
      </c>
      <c r="D1661">
        <f>'Pivot MRIP 11"'!D1664</f>
        <v>383.66844717999999</v>
      </c>
      <c r="E1661">
        <f>'Pivot MRIP 11"'!E1664</f>
        <v>0.84441310922369928</v>
      </c>
      <c r="F1661">
        <f>'Pivot MRIP 11"'!F1664</f>
        <v>25</v>
      </c>
      <c r="G1661">
        <f>'Pivot MRIP 11"'!G1664</f>
        <v>0.35226473528369845</v>
      </c>
      <c r="H1661">
        <f t="shared" si="87"/>
        <v>135.15286398257032</v>
      </c>
      <c r="I1661">
        <f t="shared" si="88"/>
        <v>114.12485009600992</v>
      </c>
    </row>
    <row r="1662" spans="1:9" x14ac:dyDescent="0.25">
      <c r="A1662">
        <f>'Pivot MRIP 11"'!A1665</f>
        <v>2014</v>
      </c>
      <c r="B1662" t="str">
        <f>'Pivot MRIP 11"'!B1665</f>
        <v>1721120141018004</v>
      </c>
      <c r="C1662">
        <f>'Pivot MRIP 11"'!C1665</f>
        <v>350.43147986000002</v>
      </c>
      <c r="D1662">
        <f>'Pivot MRIP 11"'!D1665</f>
        <v>350.43147986000002</v>
      </c>
      <c r="E1662">
        <f>'Pivot MRIP 11"'!E1665</f>
        <v>0.84441310922369939</v>
      </c>
      <c r="F1662">
        <f>'Pivot MRIP 11"'!F1665</f>
        <v>1</v>
      </c>
      <c r="G1662">
        <f>'Pivot MRIP 11"'!G1665</f>
        <v>1.258088340298923E-2</v>
      </c>
      <c r="H1662">
        <f t="shared" si="87"/>
        <v>4.4087375888556286</v>
      </c>
      <c r="I1662">
        <f t="shared" si="88"/>
        <v>3.7227958151569771</v>
      </c>
    </row>
    <row r="1663" spans="1:9" x14ac:dyDescent="0.25">
      <c r="A1663">
        <f>'Pivot MRIP 11"'!A1666</f>
        <v>2014</v>
      </c>
      <c r="B1663" t="str">
        <f>'Pivot MRIP 11"'!B1666</f>
        <v>1721120141021001</v>
      </c>
      <c r="C1663">
        <f>'Pivot MRIP 11"'!C1666</f>
        <v>479.22425312000001</v>
      </c>
      <c r="D1663">
        <f>'Pivot MRIP 11"'!D1666</f>
        <v>479.22425312000001</v>
      </c>
      <c r="E1663">
        <f>'Pivot MRIP 11"'!E1666</f>
        <v>1.1911266505461098</v>
      </c>
      <c r="F1663">
        <f>'Pivot MRIP 11"'!F1666</f>
        <v>4</v>
      </c>
      <c r="G1663">
        <f>'Pivot MRIP 11"'!G1666</f>
        <v>3.5032353361195692</v>
      </c>
      <c r="H1663">
        <f t="shared" si="87"/>
        <v>1678.8353374554927</v>
      </c>
      <c r="I1663">
        <f t="shared" si="88"/>
        <v>1999.7055123218088</v>
      </c>
    </row>
    <row r="1664" spans="1:9" x14ac:dyDescent="0.25">
      <c r="A1664">
        <f>'Pivot MRIP 11"'!A1667</f>
        <v>2014</v>
      </c>
      <c r="B1664" t="str">
        <f>'Pivot MRIP 11"'!B1667</f>
        <v>1721120141021005</v>
      </c>
      <c r="C1664">
        <f>'Pivot MRIP 11"'!C1667</f>
        <v>84.604052413000005</v>
      </c>
      <c r="D1664">
        <f>'Pivot MRIP 11"'!D1667</f>
        <v>84.604052413000005</v>
      </c>
      <c r="E1664">
        <f>'Pivot MRIP 11"'!E1667</f>
        <v>0.84441310922369939</v>
      </c>
      <c r="F1664">
        <f>'Pivot MRIP 11"'!F1667</f>
        <v>9</v>
      </c>
      <c r="G1664">
        <f>'Pivot MRIP 11"'!G1667</f>
        <v>0.32710296847771997</v>
      </c>
      <c r="H1664">
        <f t="shared" si="87"/>
        <v>27.674236689536908</v>
      </c>
      <c r="I1664">
        <f t="shared" si="88"/>
        <v>23.368488248404439</v>
      </c>
    </row>
    <row r="1665" spans="1:9" x14ac:dyDescent="0.25">
      <c r="A1665">
        <f>'Pivot MRIP 11"'!A1668</f>
        <v>2014</v>
      </c>
      <c r="B1665" t="str">
        <f>'Pivot MRIP 11"'!B1668</f>
        <v>1721120141025001</v>
      </c>
      <c r="C1665">
        <f>'Pivot MRIP 11"'!C1668</f>
        <v>222.34394958999999</v>
      </c>
      <c r="D1665">
        <f>'Pivot MRIP 11"'!D1668</f>
        <v>222.34394958999999</v>
      </c>
      <c r="E1665">
        <f>'Pivot MRIP 11"'!E1668</f>
        <v>1.2059948431035836</v>
      </c>
      <c r="F1665">
        <f>'Pivot MRIP 11"'!F1668</f>
        <v>9</v>
      </c>
      <c r="G1665">
        <f>'Pivot MRIP 11"'!G1668</f>
        <v>15.107117739463053</v>
      </c>
      <c r="H1665">
        <f t="shared" si="87"/>
        <v>3358.9762251133679</v>
      </c>
      <c r="I1665">
        <f t="shared" si="88"/>
        <v>4050.9080055942636</v>
      </c>
    </row>
    <row r="1666" spans="1:9" x14ac:dyDescent="0.25">
      <c r="A1666">
        <f>'Pivot MRIP 11"'!A1669</f>
        <v>2014</v>
      </c>
      <c r="B1666" t="str">
        <f>'Pivot MRIP 11"'!B1669</f>
        <v>1721220140308007</v>
      </c>
      <c r="C1666">
        <f>'Pivot MRIP 11"'!C1669</f>
        <v>271.77037553999997</v>
      </c>
      <c r="D1666">
        <f>'Pivot MRIP 11"'!D1669</f>
        <v>271.77037553999997</v>
      </c>
      <c r="E1666">
        <f>'Pivot MRIP 11"'!E1669</f>
        <v>0.84441310922369939</v>
      </c>
      <c r="F1666">
        <f>'Pivot MRIP 11"'!F1669</f>
        <v>1</v>
      </c>
      <c r="G1666">
        <f>'Pivot MRIP 11"'!G1669</f>
        <v>1.258088340298923E-2</v>
      </c>
      <c r="H1666">
        <f t="shared" ref="H1666:H1729" si="89">G1666*C1666</f>
        <v>3.4191114070553357</v>
      </c>
      <c r="I1666">
        <f t="shared" ref="I1666:I1729" si="90">E1666*H1666</f>
        <v>2.8871424940138137</v>
      </c>
    </row>
    <row r="1667" spans="1:9" x14ac:dyDescent="0.25">
      <c r="A1667">
        <f>'Pivot MRIP 11"'!A1670</f>
        <v>2014</v>
      </c>
      <c r="B1667" t="str">
        <f>'Pivot MRIP 11"'!B1670</f>
        <v>1721220140314001</v>
      </c>
      <c r="C1667">
        <f>'Pivot MRIP 11"'!C1670</f>
        <v>88.039701333999986</v>
      </c>
      <c r="D1667">
        <f>'Pivot MRIP 11"'!D1670</f>
        <v>88.039701333999986</v>
      </c>
      <c r="E1667">
        <f>'Pivot MRIP 11"'!E1670</f>
        <v>1.2115902692626279</v>
      </c>
      <c r="F1667">
        <f>'Pivot MRIP 11"'!F1670</f>
        <v>9</v>
      </c>
      <c r="G1667">
        <f>'Pivot MRIP 11"'!G1670</f>
        <v>2.9058236050152244</v>
      </c>
      <c r="H1667">
        <f t="shared" si="89"/>
        <v>255.82784231482751</v>
      </c>
      <c r="I1667">
        <f t="shared" si="90"/>
        <v>309.95852435509897</v>
      </c>
    </row>
    <row r="1668" spans="1:9" x14ac:dyDescent="0.25">
      <c r="A1668">
        <f>'Pivot MRIP 11"'!A1671</f>
        <v>2014</v>
      </c>
      <c r="B1668" t="str">
        <f>'Pivot MRIP 11"'!B1671</f>
        <v>1721220140426003</v>
      </c>
      <c r="C1668">
        <f>'Pivot MRIP 11"'!C1671</f>
        <v>215.48446966</v>
      </c>
      <c r="D1668">
        <f>'Pivot MRIP 11"'!D1671</f>
        <v>215.48446966</v>
      </c>
      <c r="E1668">
        <f>'Pivot MRIP 11"'!E1671</f>
        <v>0.84441310922369928</v>
      </c>
      <c r="F1668">
        <f>'Pivot MRIP 11"'!F1671</f>
        <v>4</v>
      </c>
      <c r="G1668">
        <f>'Pivot MRIP 11"'!G1671</f>
        <v>0.15097060083587077</v>
      </c>
      <c r="H1668">
        <f t="shared" si="89"/>
        <v>32.531819855369164</v>
      </c>
      <c r="I1668">
        <f t="shared" si="90"/>
        <v>27.470295152777553</v>
      </c>
    </row>
    <row r="1669" spans="1:9" x14ac:dyDescent="0.25">
      <c r="A1669">
        <f>'Pivot MRIP 11"'!A1672</f>
        <v>2014</v>
      </c>
      <c r="B1669" t="str">
        <f>'Pivot MRIP 11"'!B1672</f>
        <v>1721220140426010</v>
      </c>
      <c r="C1669">
        <f>'Pivot MRIP 11"'!C1672</f>
        <v>215.48446965999997</v>
      </c>
      <c r="D1669">
        <f>'Pivot MRIP 11"'!D1672</f>
        <v>215.48446965999997</v>
      </c>
      <c r="E1669">
        <f>'Pivot MRIP 11"'!E1672</f>
        <v>0.84441310922369928</v>
      </c>
      <c r="F1669">
        <f>'Pivot MRIP 11"'!F1672</f>
        <v>15</v>
      </c>
      <c r="G1669">
        <f>'Pivot MRIP 11"'!G1672</f>
        <v>7.5485300417935386E-2</v>
      </c>
      <c r="H1669">
        <f t="shared" si="89"/>
        <v>16.265909927684582</v>
      </c>
      <c r="I1669">
        <f t="shared" si="90"/>
        <v>13.735147576388776</v>
      </c>
    </row>
    <row r="1670" spans="1:9" x14ac:dyDescent="0.25">
      <c r="A1670">
        <f>'Pivot MRIP 11"'!A1673</f>
        <v>2014</v>
      </c>
      <c r="B1670" t="str">
        <f>'Pivot MRIP 11"'!B1673</f>
        <v>1721220140514003</v>
      </c>
      <c r="C1670">
        <f>'Pivot MRIP 11"'!C1673</f>
        <v>315.46897724000002</v>
      </c>
      <c r="D1670">
        <f>'Pivot MRIP 11"'!D1673</f>
        <v>315.46897724000002</v>
      </c>
      <c r="E1670">
        <f>'Pivot MRIP 11"'!E1673</f>
        <v>0.84441310922369939</v>
      </c>
      <c r="F1670">
        <f>'Pivot MRIP 11"'!F1673</f>
        <v>3</v>
      </c>
      <c r="G1670">
        <f>'Pivot MRIP 11"'!G1673</f>
        <v>1.258088340298923E-2</v>
      </c>
      <c r="H1670">
        <f t="shared" si="89"/>
        <v>3.9688784199167033</v>
      </c>
      <c r="I1670">
        <f t="shared" si="90"/>
        <v>3.3513729666927068</v>
      </c>
    </row>
    <row r="1671" spans="1:9" x14ac:dyDescent="0.25">
      <c r="A1671">
        <f>'Pivot MRIP 11"'!A1674</f>
        <v>2014</v>
      </c>
      <c r="B1671" t="str">
        <f>'Pivot MRIP 11"'!B1674</f>
        <v>1721220140521003</v>
      </c>
      <c r="C1671">
        <f>'Pivot MRIP 11"'!C1674</f>
        <v>664.40788330999999</v>
      </c>
      <c r="D1671">
        <f>'Pivot MRIP 11"'!D1674</f>
        <v>664.40788330999999</v>
      </c>
      <c r="E1671">
        <f>'Pivot MRIP 11"'!E1674</f>
        <v>0.84441310922369939</v>
      </c>
      <c r="F1671">
        <f>'Pivot MRIP 11"'!F1674</f>
        <v>1</v>
      </c>
      <c r="G1671">
        <f>'Pivot MRIP 11"'!G1674</f>
        <v>1.258088340298923E-2</v>
      </c>
      <c r="H1671">
        <f t="shared" si="89"/>
        <v>8.3588381119499839</v>
      </c>
      <c r="I1671">
        <f t="shared" si="90"/>
        <v>7.0583124796092429</v>
      </c>
    </row>
    <row r="1672" spans="1:9" x14ac:dyDescent="0.25">
      <c r="A1672">
        <f>'Pivot MRIP 11"'!A1675</f>
        <v>2014</v>
      </c>
      <c r="B1672" t="str">
        <f>'Pivot MRIP 11"'!B1675</f>
        <v>1721220140606002</v>
      </c>
      <c r="C1672">
        <f>'Pivot MRIP 11"'!C1675</f>
        <v>63.147473916999999</v>
      </c>
      <c r="D1672">
        <f>'Pivot MRIP 11"'!D1675</f>
        <v>63.147473916999999</v>
      </c>
      <c r="E1672">
        <f>'Pivot MRIP 11"'!E1675</f>
        <v>0.84441310922369939</v>
      </c>
      <c r="F1672">
        <f>'Pivot MRIP 11"'!F1675</f>
        <v>4</v>
      </c>
      <c r="G1672">
        <f>'Pivot MRIP 11"'!G1675</f>
        <v>0.12580883402989229</v>
      </c>
      <c r="H1672">
        <f t="shared" si="89"/>
        <v>7.944510065430805</v>
      </c>
      <c r="I1672">
        <f t="shared" si="90"/>
        <v>6.7084484456094016</v>
      </c>
    </row>
    <row r="1673" spans="1:9" x14ac:dyDescent="0.25">
      <c r="A1673">
        <f>'Pivot MRIP 11"'!A1676</f>
        <v>2014</v>
      </c>
      <c r="B1673" t="str">
        <f>'Pivot MRIP 11"'!B1676</f>
        <v>1721220140621005</v>
      </c>
      <c r="C1673">
        <f>'Pivot MRIP 11"'!C1676</f>
        <v>26.331532907</v>
      </c>
      <c r="D1673">
        <f>'Pivot MRIP 11"'!D1676</f>
        <v>26.331532907</v>
      </c>
      <c r="E1673">
        <f>'Pivot MRIP 11"'!E1676</f>
        <v>0.84441310922369939</v>
      </c>
      <c r="F1673">
        <f>'Pivot MRIP 11"'!F1676</f>
        <v>1</v>
      </c>
      <c r="G1673">
        <f>'Pivot MRIP 11"'!G1676</f>
        <v>1.258088340298923E-2</v>
      </c>
      <c r="H1673">
        <f t="shared" si="89"/>
        <v>0.33127394532494103</v>
      </c>
      <c r="I1673">
        <f t="shared" si="90"/>
        <v>0.27973206217663527</v>
      </c>
    </row>
    <row r="1674" spans="1:9" x14ac:dyDescent="0.25">
      <c r="A1674">
        <f>'Pivot MRIP 11"'!A1677</f>
        <v>2014</v>
      </c>
      <c r="B1674" t="str">
        <f>'Pivot MRIP 11"'!B1677</f>
        <v>1721220140621006</v>
      </c>
      <c r="C1674">
        <f>'Pivot MRIP 11"'!C1677</f>
        <v>26.331532907</v>
      </c>
      <c r="D1674">
        <f>'Pivot MRIP 11"'!D1677</f>
        <v>26.331532907</v>
      </c>
      <c r="E1674">
        <f>'Pivot MRIP 11"'!E1677</f>
        <v>0.84441310922369928</v>
      </c>
      <c r="F1674">
        <f>'Pivot MRIP 11"'!F1677</f>
        <v>4</v>
      </c>
      <c r="G1674">
        <f>'Pivot MRIP 11"'!G1677</f>
        <v>3.7742650208967693E-2</v>
      </c>
      <c r="H1674">
        <f t="shared" si="89"/>
        <v>0.99382183597482321</v>
      </c>
      <c r="I1674">
        <f t="shared" si="90"/>
        <v>0.83919618652990569</v>
      </c>
    </row>
    <row r="1675" spans="1:9" x14ac:dyDescent="0.25">
      <c r="A1675">
        <f>'Pivot MRIP 11"'!A1678</f>
        <v>2014</v>
      </c>
      <c r="B1675" t="str">
        <f>'Pivot MRIP 11"'!B1678</f>
        <v>1721220140725003</v>
      </c>
      <c r="C1675">
        <f>'Pivot MRIP 11"'!C1678</f>
        <v>699.64356888999998</v>
      </c>
      <c r="D1675">
        <f>'Pivot MRIP 11"'!D1678</f>
        <v>699.64356888999998</v>
      </c>
      <c r="E1675">
        <f>'Pivot MRIP 11"'!E1678</f>
        <v>0.84441310922369939</v>
      </c>
      <c r="F1675">
        <f>'Pivot MRIP 11"'!F1678</f>
        <v>3</v>
      </c>
      <c r="G1675">
        <f>'Pivot MRIP 11"'!G1678</f>
        <v>1.258088340298923E-2</v>
      </c>
      <c r="H1675">
        <f t="shared" si="89"/>
        <v>8.8021341638563531</v>
      </c>
      <c r="I1675">
        <f t="shared" si="90"/>
        <v>7.4326374771060904</v>
      </c>
    </row>
    <row r="1676" spans="1:9" x14ac:dyDescent="0.25">
      <c r="A1676">
        <f>'Pivot MRIP 11"'!A1679</f>
        <v>2014</v>
      </c>
      <c r="B1676" t="str">
        <f>'Pivot MRIP 11"'!B1679</f>
        <v>1721220141012013</v>
      </c>
      <c r="C1676">
        <f>'Pivot MRIP 11"'!C1679</f>
        <v>470.71934069000002</v>
      </c>
      <c r="D1676">
        <f>'Pivot MRIP 11"'!D1679</f>
        <v>470.71934069000002</v>
      </c>
      <c r="E1676">
        <f>'Pivot MRIP 11"'!E1679</f>
        <v>0.84441310922369928</v>
      </c>
      <c r="F1676">
        <f>'Pivot MRIP 11"'!F1679</f>
        <v>4</v>
      </c>
      <c r="G1676">
        <f>'Pivot MRIP 11"'!G1679</f>
        <v>0.56613975313451537</v>
      </c>
      <c r="H1676">
        <f t="shared" si="89"/>
        <v>266.49293133387846</v>
      </c>
      <c r="I1676">
        <f t="shared" si="90"/>
        <v>225.03012473377811</v>
      </c>
    </row>
    <row r="1677" spans="1:9" x14ac:dyDescent="0.25">
      <c r="A1677">
        <f>'Pivot MRIP 11"'!A1680</f>
        <v>2014</v>
      </c>
      <c r="B1677" t="str">
        <f>'Pivot MRIP 11"'!B1680</f>
        <v>1721220141026005</v>
      </c>
      <c r="C1677">
        <f>'Pivot MRIP 11"'!C1680</f>
        <v>374.69272186000001</v>
      </c>
      <c r="D1677">
        <f>'Pivot MRIP 11"'!D1680</f>
        <v>374.69272186000001</v>
      </c>
      <c r="E1677">
        <f>'Pivot MRIP 11"'!E1680</f>
        <v>0.84441310922369939</v>
      </c>
      <c r="F1677">
        <f>'Pivot MRIP 11"'!F1680</f>
        <v>4</v>
      </c>
      <c r="G1677">
        <f>'Pivot MRIP 11"'!G1680</f>
        <v>2.516176680597846E-2</v>
      </c>
      <c r="H1677">
        <f t="shared" si="89"/>
        <v>9.4279308913386686</v>
      </c>
      <c r="I1677">
        <f t="shared" si="90"/>
        <v>7.9610684375014484</v>
      </c>
    </row>
    <row r="1678" spans="1:9" x14ac:dyDescent="0.25">
      <c r="A1678">
        <f>'Pivot MRIP 11"'!A1681</f>
        <v>2014</v>
      </c>
      <c r="B1678" t="str">
        <f>'Pivot MRIP 11"'!B1681</f>
        <v>1721220141026022</v>
      </c>
      <c r="C1678">
        <f>'Pivot MRIP 11"'!C1681</f>
        <v>374.69272186000001</v>
      </c>
      <c r="D1678">
        <f>'Pivot MRIP 11"'!D1681</f>
        <v>374.69272186000001</v>
      </c>
      <c r="E1678">
        <f>'Pivot MRIP 11"'!E1681</f>
        <v>0.84441310922369939</v>
      </c>
      <c r="F1678">
        <f>'Pivot MRIP 11"'!F1681</f>
        <v>1</v>
      </c>
      <c r="G1678">
        <f>'Pivot MRIP 11"'!G1681</f>
        <v>0.37742650208967687</v>
      </c>
      <c r="H1678">
        <f t="shared" si="89"/>
        <v>141.41896337008001</v>
      </c>
      <c r="I1678">
        <f t="shared" si="90"/>
        <v>119.41602656252171</v>
      </c>
    </row>
    <row r="1679" spans="1:9" x14ac:dyDescent="0.25">
      <c r="A1679">
        <f>'Pivot MRIP 11"'!A1682</f>
        <v>2014</v>
      </c>
      <c r="B1679" t="str">
        <f>'Pivot MRIP 11"'!B1682</f>
        <v>1721220141107004</v>
      </c>
      <c r="C1679">
        <f>'Pivot MRIP 11"'!C1682</f>
        <v>168.5627925</v>
      </c>
      <c r="D1679">
        <f>'Pivot MRIP 11"'!D1682</f>
        <v>168.5627925</v>
      </c>
      <c r="E1679">
        <f>'Pivot MRIP 11"'!E1682</f>
        <v>0.84441310922369939</v>
      </c>
      <c r="F1679">
        <f>'Pivot MRIP 11"'!F1682</f>
        <v>1</v>
      </c>
      <c r="G1679">
        <f>'Pivot MRIP 11"'!G1682</f>
        <v>5.0323533611956919E-2</v>
      </c>
      <c r="H1679">
        <f t="shared" si="89"/>
        <v>8.4826753540990705</v>
      </c>
      <c r="I1679">
        <f t="shared" si="90"/>
        <v>7.1628822702900417</v>
      </c>
    </row>
    <row r="1680" spans="1:9" x14ac:dyDescent="0.25">
      <c r="A1680">
        <f>'Pivot MRIP 11"'!A1683</f>
        <v>2014</v>
      </c>
      <c r="B1680" t="str">
        <f>'Pivot MRIP 11"'!B1683</f>
        <v>1723220140315006</v>
      </c>
      <c r="C1680">
        <f>'Pivot MRIP 11"'!C1683</f>
        <v>99.516116691999997</v>
      </c>
      <c r="D1680">
        <f>'Pivot MRIP 11"'!D1683</f>
        <v>99.516116691999997</v>
      </c>
      <c r="E1680">
        <f>'Pivot MRIP 11"'!E1683</f>
        <v>0.84441310922369939</v>
      </c>
      <c r="F1680">
        <f>'Pivot MRIP 11"'!F1683</f>
        <v>2</v>
      </c>
      <c r="G1680">
        <f>'Pivot MRIP 11"'!G1683</f>
        <v>5.0323533611956919E-2</v>
      </c>
      <c r="H1680">
        <f t="shared" si="89"/>
        <v>5.008002643281289</v>
      </c>
      <c r="I1680">
        <f t="shared" si="90"/>
        <v>4.2288230830136584</v>
      </c>
    </row>
    <row r="1681" spans="1:9" x14ac:dyDescent="0.25">
      <c r="A1681">
        <f>'Pivot MRIP 11"'!A1684</f>
        <v>2014</v>
      </c>
      <c r="B1681" t="str">
        <f>'Pivot MRIP 11"'!B1684</f>
        <v>1723220140405003</v>
      </c>
      <c r="C1681">
        <f>'Pivot MRIP 11"'!C1684</f>
        <v>54.551831864999997</v>
      </c>
      <c r="D1681">
        <f>'Pivot MRIP 11"'!D1684</f>
        <v>54.551831864999997</v>
      </c>
      <c r="E1681">
        <f>'Pivot MRIP 11"'!E1684</f>
        <v>1.2265754354564</v>
      </c>
      <c r="F1681">
        <f>'Pivot MRIP 11"'!F1684</f>
        <v>36</v>
      </c>
      <c r="G1681">
        <f>'Pivot MRIP 11"'!G1684</f>
        <v>30.629044170149459</v>
      </c>
      <c r="H1681">
        <f t="shared" si="89"/>
        <v>1670.8704677556516</v>
      </c>
      <c r="I1681">
        <f t="shared" si="90"/>
        <v>2049.448671578627</v>
      </c>
    </row>
    <row r="1682" spans="1:9" x14ac:dyDescent="0.25">
      <c r="A1682">
        <f>'Pivot MRIP 11"'!A1685</f>
        <v>2014</v>
      </c>
      <c r="B1682" t="str">
        <f>'Pivot MRIP 11"'!B1685</f>
        <v>1723220140529001</v>
      </c>
      <c r="C1682">
        <f>'Pivot MRIP 11"'!C1685</f>
        <v>192.47182099</v>
      </c>
      <c r="D1682">
        <f>'Pivot MRIP 11"'!D1685</f>
        <v>192.47182099</v>
      </c>
      <c r="E1682">
        <f>'Pivot MRIP 11"'!E1685</f>
        <v>1.6418187137714386</v>
      </c>
      <c r="F1682">
        <f>'Pivot MRIP 11"'!F1685</f>
        <v>30</v>
      </c>
      <c r="G1682">
        <f>'Pivot MRIP 11"'!G1685</f>
        <v>34.239156938015221</v>
      </c>
      <c r="H1682">
        <f t="shared" si="89"/>
        <v>6590.0728850221822</v>
      </c>
      <c r="I1682">
        <f t="shared" si="90"/>
        <v>10819.704987747153</v>
      </c>
    </row>
    <row r="1683" spans="1:9" x14ac:dyDescent="0.25">
      <c r="A1683">
        <f>'Pivot MRIP 11"'!A1686</f>
        <v>2014</v>
      </c>
      <c r="B1683" t="str">
        <f>'Pivot MRIP 11"'!B1686</f>
        <v>1723220140529006</v>
      </c>
      <c r="C1683">
        <f>'Pivot MRIP 11"'!C1686</f>
        <v>195.89391581000004</v>
      </c>
      <c r="D1683">
        <f>'Pivot MRIP 11"'!D1686</f>
        <v>195.89391581000004</v>
      </c>
      <c r="E1683">
        <f>'Pivot MRIP 11"'!E1686</f>
        <v>1.2120739474849456</v>
      </c>
      <c r="F1683">
        <f>'Pivot MRIP 11"'!F1686</f>
        <v>9</v>
      </c>
      <c r="G1683">
        <f>'Pivot MRIP 11"'!G1686</f>
        <v>5.9058236050152253</v>
      </c>
      <c r="H1683">
        <f t="shared" si="89"/>
        <v>1156.9149120695636</v>
      </c>
      <c r="I1683">
        <f t="shared" si="90"/>
        <v>1402.2664243763545</v>
      </c>
    </row>
    <row r="1684" spans="1:9" x14ac:dyDescent="0.25">
      <c r="A1684">
        <f>'Pivot MRIP 11"'!A1687</f>
        <v>2014</v>
      </c>
      <c r="B1684" t="str">
        <f>'Pivot MRIP 11"'!B1687</f>
        <v>1723220140614010</v>
      </c>
      <c r="C1684">
        <f>'Pivot MRIP 11"'!C1687</f>
        <v>54.699801674</v>
      </c>
      <c r="D1684">
        <f>'Pivot MRIP 11"'!D1687</f>
        <v>54.699801674</v>
      </c>
      <c r="E1684">
        <f>'Pivot MRIP 11"'!E1687</f>
        <v>0.84441310922369939</v>
      </c>
      <c r="F1684">
        <f>'Pivot MRIP 11"'!F1687</f>
        <v>1</v>
      </c>
      <c r="G1684">
        <f>'Pivot MRIP 11"'!G1687</f>
        <v>2.516176680597846E-2</v>
      </c>
      <c r="H1684">
        <f t="shared" si="89"/>
        <v>1.3763436540544582</v>
      </c>
      <c r="I1684">
        <f t="shared" si="90"/>
        <v>1.1622026242804329</v>
      </c>
    </row>
    <row r="1685" spans="1:9" x14ac:dyDescent="0.25">
      <c r="A1685">
        <f>'Pivot MRIP 11"'!A1688</f>
        <v>2014</v>
      </c>
      <c r="B1685" t="str">
        <f>'Pivot MRIP 11"'!B1688</f>
        <v>1723220140614018</v>
      </c>
      <c r="C1685">
        <f>'Pivot MRIP 11"'!C1688</f>
        <v>54.699801673999993</v>
      </c>
      <c r="D1685">
        <f>'Pivot MRIP 11"'!D1688</f>
        <v>54.699801673999993</v>
      </c>
      <c r="E1685">
        <f>'Pivot MRIP 11"'!E1688</f>
        <v>0.84441310922369939</v>
      </c>
      <c r="F1685">
        <f>'Pivot MRIP 11"'!F1688</f>
        <v>15</v>
      </c>
      <c r="G1685">
        <f>'Pivot MRIP 11"'!G1688</f>
        <v>0.12580883402989229</v>
      </c>
      <c r="H1685">
        <f t="shared" si="89"/>
        <v>6.8817182702722892</v>
      </c>
      <c r="I1685">
        <f t="shared" si="90"/>
        <v>5.8110131214021621</v>
      </c>
    </row>
    <row r="1686" spans="1:9" x14ac:dyDescent="0.25">
      <c r="A1686">
        <f>'Pivot MRIP 11"'!A1689</f>
        <v>2014</v>
      </c>
      <c r="B1686" t="str">
        <f>'Pivot MRIP 11"'!B1689</f>
        <v>1723220140817008</v>
      </c>
      <c r="C1686">
        <f>'Pivot MRIP 11"'!C1689</f>
        <v>302.91272851999997</v>
      </c>
      <c r="D1686">
        <f>'Pivot MRIP 11"'!D1689</f>
        <v>302.91272851999997</v>
      </c>
      <c r="E1686">
        <f>'Pivot MRIP 11"'!E1689</f>
        <v>0.84441310922369939</v>
      </c>
      <c r="F1686">
        <f>'Pivot MRIP 11"'!F1689</f>
        <v>2</v>
      </c>
      <c r="G1686">
        <f>'Pivot MRIP 11"'!G1689</f>
        <v>1.258088340298923E-2</v>
      </c>
      <c r="H1686">
        <f t="shared" si="89"/>
        <v>3.81090971879145</v>
      </c>
      <c r="I1686">
        <f t="shared" si="90"/>
        <v>3.217982124615502</v>
      </c>
    </row>
    <row r="1687" spans="1:9" x14ac:dyDescent="0.25">
      <c r="A1687">
        <f>'Pivot MRIP 11"'!A1690</f>
        <v>2014</v>
      </c>
      <c r="B1687" t="str">
        <f>'Pivot MRIP 11"'!B1690</f>
        <v>1723220140817012</v>
      </c>
      <c r="C1687">
        <f>'Pivot MRIP 11"'!C1690</f>
        <v>302.91272851999997</v>
      </c>
      <c r="D1687">
        <f>'Pivot MRIP 11"'!D1690</f>
        <v>302.91272851999997</v>
      </c>
      <c r="E1687">
        <f>'Pivot MRIP 11"'!E1690</f>
        <v>0.84441310922369939</v>
      </c>
      <c r="F1687">
        <f>'Pivot MRIP 11"'!F1690</f>
        <v>4</v>
      </c>
      <c r="G1687">
        <f>'Pivot MRIP 11"'!G1690</f>
        <v>0.25161766805978458</v>
      </c>
      <c r="H1687">
        <f t="shared" si="89"/>
        <v>76.218194375829</v>
      </c>
      <c r="I1687">
        <f t="shared" si="90"/>
        <v>64.359642492310044</v>
      </c>
    </row>
    <row r="1688" spans="1:9" x14ac:dyDescent="0.25">
      <c r="A1688">
        <f>'Pivot MRIP 11"'!A1691</f>
        <v>2014</v>
      </c>
      <c r="B1688" t="str">
        <f>'Pivot MRIP 11"'!B1691</f>
        <v>1723220141217003</v>
      </c>
      <c r="C1688">
        <f>'Pivot MRIP 11"'!C1691</f>
        <v>311.21086395999998</v>
      </c>
      <c r="D1688">
        <f>'Pivot MRIP 11"'!D1691</f>
        <v>311.21086395999998</v>
      </c>
      <c r="E1688">
        <f>'Pivot MRIP 11"'!E1691</f>
        <v>1.6474123610148355</v>
      </c>
      <c r="F1688">
        <f>'Pivot MRIP 11"'!F1691</f>
        <v>4</v>
      </c>
      <c r="G1688">
        <f>'Pivot MRIP 11"'!G1691</f>
        <v>4.2580883402989231</v>
      </c>
      <c r="H1688">
        <f t="shared" si="89"/>
        <v>1325.1633512024302</v>
      </c>
      <c r="I1688">
        <f t="shared" si="90"/>
        <v>2183.0904851347273</v>
      </c>
    </row>
    <row r="1689" spans="1:9" x14ac:dyDescent="0.25">
      <c r="A1689">
        <f>'Pivot MRIP 11"'!A1692</f>
        <v>2014</v>
      </c>
      <c r="B1689" t="str">
        <f>'Pivot MRIP 11"'!B1692</f>
        <v>1723320140511007</v>
      </c>
      <c r="C1689">
        <f>'Pivot MRIP 11"'!C1692</f>
        <v>646.82802108999999</v>
      </c>
      <c r="D1689">
        <f>'Pivot MRIP 11"'!D1692</f>
        <v>646.82802108999999</v>
      </c>
      <c r="E1689">
        <f>'Pivot MRIP 11"'!E1692</f>
        <v>0.84441310922369939</v>
      </c>
      <c r="F1689">
        <f>'Pivot MRIP 11"'!F1692</f>
        <v>2</v>
      </c>
      <c r="G1689">
        <f>'Pivot MRIP 11"'!G1692</f>
        <v>0.18871325104483844</v>
      </c>
      <c r="H1689">
        <f t="shared" si="89"/>
        <v>122.06501872679323</v>
      </c>
      <c r="I1689">
        <f t="shared" si="90"/>
        <v>103.07330199054056</v>
      </c>
    </row>
    <row r="1690" spans="1:9" x14ac:dyDescent="0.25">
      <c r="A1690">
        <f>'Pivot MRIP 11"'!A1693</f>
        <v>2014</v>
      </c>
      <c r="B1690" t="str">
        <f>'Pivot MRIP 11"'!B1693</f>
        <v>1723320140712011</v>
      </c>
      <c r="C1690">
        <f>'Pivot MRIP 11"'!C1693</f>
        <v>189.21938660999999</v>
      </c>
      <c r="D1690">
        <f>'Pivot MRIP 11"'!D1693</f>
        <v>189.21938660999999</v>
      </c>
      <c r="E1690">
        <f>'Pivot MRIP 11"'!E1693</f>
        <v>1.5473819467281733</v>
      </c>
      <c r="F1690">
        <f>'Pivot MRIP 11"'!F1693</f>
        <v>5</v>
      </c>
      <c r="G1690">
        <f>'Pivot MRIP 11"'!G1693</f>
        <v>0.67163380782092452</v>
      </c>
      <c r="H1690">
        <f t="shared" si="89"/>
        <v>127.08613714241395</v>
      </c>
      <c r="I1690">
        <f t="shared" si="90"/>
        <v>196.6507942935921</v>
      </c>
    </row>
    <row r="1691" spans="1:9" x14ac:dyDescent="0.25">
      <c r="A1691">
        <f>'Pivot MRIP 11"'!A1694</f>
        <v>2014</v>
      </c>
      <c r="B1691" t="str">
        <f>'Pivot MRIP 11"'!B1694</f>
        <v>1723420140504001</v>
      </c>
      <c r="C1691">
        <f>'Pivot MRIP 11"'!C1694</f>
        <v>22.065445920999998</v>
      </c>
      <c r="D1691">
        <f>'Pivot MRIP 11"'!D1694</f>
        <v>22.065445920999998</v>
      </c>
      <c r="E1691">
        <f>'Pivot MRIP 11"'!E1694</f>
        <v>1.1621875239534123</v>
      </c>
      <c r="F1691">
        <f>'Pivot MRIP 11"'!F1694</f>
        <v>16</v>
      </c>
      <c r="G1691">
        <f>'Pivot MRIP 11"'!G1694</f>
        <v>6.6038824033434826</v>
      </c>
      <c r="H1691">
        <f t="shared" si="89"/>
        <v>145.7176100396191</v>
      </c>
      <c r="I1691">
        <f t="shared" si="90"/>
        <v>169.35118840835381</v>
      </c>
    </row>
    <row r="1692" spans="1:9" x14ac:dyDescent="0.25">
      <c r="A1692">
        <f>'Pivot MRIP 11"'!A1695</f>
        <v>2014</v>
      </c>
      <c r="B1692" t="str">
        <f>'Pivot MRIP 11"'!B1695</f>
        <v>1723420140504005</v>
      </c>
      <c r="C1692">
        <f>'Pivot MRIP 11"'!C1695</f>
        <v>22.065445920999998</v>
      </c>
      <c r="D1692">
        <f>'Pivot MRIP 11"'!D1695</f>
        <v>22.065445920999998</v>
      </c>
      <c r="E1692">
        <f>'Pivot MRIP 11"'!E1695</f>
        <v>1.3227735731092654</v>
      </c>
      <c r="F1692">
        <f>'Pivot MRIP 11"'!F1695</f>
        <v>6</v>
      </c>
      <c r="G1692">
        <f>'Pivot MRIP 11"'!G1695</f>
        <v>1</v>
      </c>
      <c r="H1692">
        <f t="shared" si="89"/>
        <v>22.065445920999998</v>
      </c>
      <c r="I1692">
        <f t="shared" si="90"/>
        <v>29.187588743170434</v>
      </c>
    </row>
    <row r="1693" spans="1:9" x14ac:dyDescent="0.25">
      <c r="A1693">
        <f>'Pivot MRIP 11"'!A1696</f>
        <v>2014</v>
      </c>
      <c r="B1693" t="str">
        <f>'Pivot MRIP 11"'!B1696</f>
        <v>1723420140627014</v>
      </c>
      <c r="C1693">
        <f>'Pivot MRIP 11"'!C1696</f>
        <v>5.3769120007999991</v>
      </c>
      <c r="D1693">
        <f>'Pivot MRIP 11"'!D1696</f>
        <v>5.3769120007999991</v>
      </c>
      <c r="E1693">
        <f>'Pivot MRIP 11"'!E1696</f>
        <v>0.99519261571609718</v>
      </c>
      <c r="F1693">
        <f>'Pivot MRIP 11"'!F1696</f>
        <v>49</v>
      </c>
      <c r="G1693">
        <f>'Pivot MRIP 11"'!G1696</f>
        <v>14.924875160657352</v>
      </c>
      <c r="H1693">
        <f t="shared" si="89"/>
        <v>80.249740361780326</v>
      </c>
      <c r="I1693">
        <f t="shared" si="90"/>
        <v>79.863949021177817</v>
      </c>
    </row>
    <row r="1694" spans="1:9" x14ac:dyDescent="0.25">
      <c r="A1694">
        <f>'Pivot MRIP 11"'!A1697</f>
        <v>2014</v>
      </c>
      <c r="B1694" t="str">
        <f>'Pivot MRIP 11"'!B1697</f>
        <v>1723420140718013</v>
      </c>
      <c r="C1694">
        <f>'Pivot MRIP 11"'!C1697</f>
        <v>147.64754016000001</v>
      </c>
      <c r="D1694">
        <f>'Pivot MRIP 11"'!D1697</f>
        <v>147.64754016000001</v>
      </c>
      <c r="E1694">
        <f>'Pivot MRIP 11"'!E1697</f>
        <v>1.2892023159998793</v>
      </c>
      <c r="F1694">
        <f>'Pivot MRIP 11"'!F1697</f>
        <v>30</v>
      </c>
      <c r="G1694">
        <f>'Pivot MRIP 11"'!G1697</f>
        <v>4.483070487826903</v>
      </c>
      <c r="H1694">
        <f t="shared" si="89"/>
        <v>661.9143298915335</v>
      </c>
      <c r="I1694">
        <f t="shared" si="90"/>
        <v>853.34148708967314</v>
      </c>
    </row>
    <row r="1695" spans="1:9" x14ac:dyDescent="0.25">
      <c r="A1695">
        <f>'Pivot MRIP 11"'!A1698</f>
        <v>2014</v>
      </c>
      <c r="B1695" t="str">
        <f>'Pivot MRIP 11"'!B1698</f>
        <v>1723420140731012</v>
      </c>
      <c r="C1695">
        <f>'Pivot MRIP 11"'!C1698</f>
        <v>884.98833563999995</v>
      </c>
      <c r="D1695">
        <f>'Pivot MRIP 11"'!D1698</f>
        <v>884.98833563999995</v>
      </c>
      <c r="E1695">
        <f>'Pivot MRIP 11"'!E1698</f>
        <v>0.84441310922369939</v>
      </c>
      <c r="F1695">
        <f>'Pivot MRIP 11"'!F1698</f>
        <v>1</v>
      </c>
      <c r="G1695">
        <f>'Pivot MRIP 11"'!G1698</f>
        <v>1.258088340298923E-2</v>
      </c>
      <c r="H1695">
        <f t="shared" si="89"/>
        <v>11.133935063692338</v>
      </c>
      <c r="I1695">
        <f t="shared" si="90"/>
        <v>9.4016407250272138</v>
      </c>
    </row>
    <row r="1696" spans="1:9" x14ac:dyDescent="0.25">
      <c r="A1696">
        <f>'Pivot MRIP 11"'!A1699</f>
        <v>2014</v>
      </c>
      <c r="B1696" t="str">
        <f>'Pivot MRIP 11"'!B1699</f>
        <v>1723420140802007</v>
      </c>
      <c r="C1696">
        <f>'Pivot MRIP 11"'!C1699</f>
        <v>272.44900164000001</v>
      </c>
      <c r="D1696">
        <f>'Pivot MRIP 11"'!D1699</f>
        <v>272.44900164000001</v>
      </c>
      <c r="E1696">
        <f>'Pivot MRIP 11"'!E1699</f>
        <v>0.84441310922369939</v>
      </c>
      <c r="F1696">
        <f>'Pivot MRIP 11"'!F1699</f>
        <v>3</v>
      </c>
      <c r="G1696">
        <f>'Pivot MRIP 11"'!G1699</f>
        <v>1.258088340298923E-2</v>
      </c>
      <c r="H1696">
        <f t="shared" si="89"/>
        <v>3.4276491228936616</v>
      </c>
      <c r="I1696">
        <f t="shared" si="90"/>
        <v>2.894351853190523</v>
      </c>
    </row>
    <row r="1697" spans="1:9" x14ac:dyDescent="0.25">
      <c r="A1697">
        <f>'Pivot MRIP 11"'!A1700</f>
        <v>2014</v>
      </c>
      <c r="B1697" t="str">
        <f>'Pivot MRIP 11"'!B1700</f>
        <v>1723420140817001</v>
      </c>
      <c r="C1697">
        <f>'Pivot MRIP 11"'!C1700</f>
        <v>108.94358118000001</v>
      </c>
      <c r="D1697">
        <f>'Pivot MRIP 11"'!D1700</f>
        <v>108.94358118000001</v>
      </c>
      <c r="E1697">
        <f>'Pivot MRIP 11"'!E1700</f>
        <v>1.0134025284616561</v>
      </c>
      <c r="F1697">
        <f>'Pivot MRIP 11"'!F1700</f>
        <v>81</v>
      </c>
      <c r="G1697">
        <f>'Pivot MRIP 11"'!G1700</f>
        <v>35.346875446270417</v>
      </c>
      <c r="H1697">
        <f t="shared" si="89"/>
        <v>3850.8151946401103</v>
      </c>
      <c r="I1697">
        <f t="shared" si="90"/>
        <v>3902.4258548868524</v>
      </c>
    </row>
    <row r="1698" spans="1:9" x14ac:dyDescent="0.25">
      <c r="A1698">
        <f>'Pivot MRIP 11"'!A1701</f>
        <v>2014</v>
      </c>
      <c r="B1698" t="str">
        <f>'Pivot MRIP 11"'!B1701</f>
        <v>1723420140927003</v>
      </c>
      <c r="C1698">
        <f>'Pivot MRIP 11"'!C1701</f>
        <v>368.14911201000001</v>
      </c>
      <c r="D1698">
        <f>'Pivot MRIP 11"'!D1701</f>
        <v>368.14911201000001</v>
      </c>
      <c r="E1698">
        <f>'Pivot MRIP 11"'!E1701</f>
        <v>0.84441310922369928</v>
      </c>
      <c r="F1698">
        <f>'Pivot MRIP 11"'!F1701</f>
        <v>4</v>
      </c>
      <c r="G1698">
        <f>'Pivot MRIP 11"'!G1701</f>
        <v>3.7742650208967693E-2</v>
      </c>
      <c r="H1698">
        <f t="shared" si="89"/>
        <v>13.894923159335498</v>
      </c>
      <c r="I1698">
        <f t="shared" si="90"/>
        <v>11.733055267398875</v>
      </c>
    </row>
    <row r="1699" spans="1:9" x14ac:dyDescent="0.25">
      <c r="A1699">
        <f>'Pivot MRIP 11"'!A1702</f>
        <v>2014</v>
      </c>
      <c r="B1699" t="str">
        <f>'Pivot MRIP 11"'!B1702</f>
        <v>1723520140322007</v>
      </c>
      <c r="C1699">
        <f>'Pivot MRIP 11"'!C1702</f>
        <v>200.50005274</v>
      </c>
      <c r="D1699">
        <f>'Pivot MRIP 11"'!D1702</f>
        <v>200.50005274</v>
      </c>
      <c r="E1699">
        <f>'Pivot MRIP 11"'!E1702</f>
        <v>1.245317942137188</v>
      </c>
      <c r="F1699">
        <f>'Pivot MRIP 11"'!F1702</f>
        <v>16</v>
      </c>
      <c r="G1699">
        <f>'Pivot MRIP 11"'!G1702</f>
        <v>8.0316324390451168</v>
      </c>
      <c r="H1699">
        <f t="shared" si="89"/>
        <v>1610.3427276168409</v>
      </c>
      <c r="I1699">
        <f t="shared" si="90"/>
        <v>2005.3886916913907</v>
      </c>
    </row>
    <row r="1700" spans="1:9" x14ac:dyDescent="0.25">
      <c r="A1700">
        <f>'Pivot MRIP 11"'!A1703</f>
        <v>2014</v>
      </c>
      <c r="B1700" t="str">
        <f>'Pivot MRIP 11"'!B1703</f>
        <v>1723520140513002</v>
      </c>
      <c r="C1700">
        <f>'Pivot MRIP 11"'!C1703</f>
        <v>817.88204269000005</v>
      </c>
      <c r="D1700">
        <f>'Pivot MRIP 11"'!D1703</f>
        <v>817.88204269000005</v>
      </c>
      <c r="E1700">
        <f>'Pivot MRIP 11"'!E1703</f>
        <v>0.84441310922369939</v>
      </c>
      <c r="F1700">
        <f>'Pivot MRIP 11"'!F1703</f>
        <v>6</v>
      </c>
      <c r="G1700">
        <f>'Pivot MRIP 11"'!G1703</f>
        <v>5.0323533611956919E-2</v>
      </c>
      <c r="H1700">
        <f t="shared" si="89"/>
        <v>41.158714465926202</v>
      </c>
      <c r="I1700">
        <f t="shared" si="90"/>
        <v>34.754958053823195</v>
      </c>
    </row>
    <row r="1701" spans="1:9" x14ac:dyDescent="0.25">
      <c r="A1701">
        <f>'Pivot MRIP 11"'!A1704</f>
        <v>2014</v>
      </c>
      <c r="B1701" t="str">
        <f>'Pivot MRIP 11"'!B1704</f>
        <v>1723520140513007</v>
      </c>
      <c r="C1701">
        <f>'Pivot MRIP 11"'!C1704</f>
        <v>817.88204269000005</v>
      </c>
      <c r="D1701">
        <f>'Pivot MRIP 11"'!D1704</f>
        <v>817.88204269000005</v>
      </c>
      <c r="E1701">
        <f>'Pivot MRIP 11"'!E1704</f>
        <v>0.84441310922369939</v>
      </c>
      <c r="F1701">
        <f>'Pivot MRIP 11"'!F1704</f>
        <v>4</v>
      </c>
      <c r="G1701">
        <f>'Pivot MRIP 11"'!G1704</f>
        <v>0.44033091910462308</v>
      </c>
      <c r="H1701">
        <f t="shared" si="89"/>
        <v>360.1387515768543</v>
      </c>
      <c r="I1701">
        <f t="shared" si="90"/>
        <v>304.10588297095302</v>
      </c>
    </row>
    <row r="1702" spans="1:9" x14ac:dyDescent="0.25">
      <c r="A1702">
        <f>'Pivot MRIP 11"'!A1705</f>
        <v>2014</v>
      </c>
      <c r="B1702" t="str">
        <f>'Pivot MRIP 11"'!B1705</f>
        <v>1723520140901006</v>
      </c>
      <c r="C1702">
        <f>'Pivot MRIP 11"'!C1705</f>
        <v>720.30825904000005</v>
      </c>
      <c r="D1702">
        <f>'Pivot MRIP 11"'!D1705</f>
        <v>720.30825904000005</v>
      </c>
      <c r="E1702">
        <f>'Pivot MRIP 11"'!E1705</f>
        <v>0.84441310922369939</v>
      </c>
      <c r="F1702">
        <f>'Pivot MRIP 11"'!F1705</f>
        <v>4</v>
      </c>
      <c r="G1702">
        <f>'Pivot MRIP 11"'!G1705</f>
        <v>0.10064706722391384</v>
      </c>
      <c r="H1702">
        <f t="shared" si="89"/>
        <v>72.496913769539233</v>
      </c>
      <c r="I1702">
        <f t="shared" si="90"/>
        <v>61.217344365259052</v>
      </c>
    </row>
    <row r="1703" spans="1:9" x14ac:dyDescent="0.25">
      <c r="A1703">
        <f>'Pivot MRIP 11"'!A1706</f>
        <v>2014</v>
      </c>
      <c r="B1703" t="str">
        <f>'Pivot MRIP 11"'!B1706</f>
        <v>1723720140308009</v>
      </c>
      <c r="C1703">
        <f>'Pivot MRIP 11"'!C1706</f>
        <v>304.00996825999999</v>
      </c>
      <c r="D1703">
        <f>'Pivot MRIP 11"'!D1706</f>
        <v>304.00996825999999</v>
      </c>
      <c r="E1703">
        <f>'Pivot MRIP 11"'!E1706</f>
        <v>0.84441310922369939</v>
      </c>
      <c r="F1703">
        <f>'Pivot MRIP 11"'!F1706</f>
        <v>6</v>
      </c>
      <c r="G1703">
        <f>'Pivot MRIP 11"'!G1706</f>
        <v>0.25161766805978458</v>
      </c>
      <c r="H1703">
        <f t="shared" si="89"/>
        <v>76.494279280510327</v>
      </c>
      <c r="I1703">
        <f t="shared" si="90"/>
        <v>64.592772205081729</v>
      </c>
    </row>
    <row r="1704" spans="1:9" x14ac:dyDescent="0.25">
      <c r="A1704">
        <f>'Pivot MRIP 11"'!A1707</f>
        <v>2014</v>
      </c>
      <c r="B1704" t="str">
        <f>'Pivot MRIP 11"'!B1707</f>
        <v>1723720140413009</v>
      </c>
      <c r="C1704">
        <f>'Pivot MRIP 11"'!C1707</f>
        <v>878.15654288999997</v>
      </c>
      <c r="D1704">
        <f>'Pivot MRIP 11"'!D1707</f>
        <v>878.15654288999997</v>
      </c>
      <c r="E1704">
        <f>'Pivot MRIP 11"'!E1707</f>
        <v>0.84441310922369939</v>
      </c>
      <c r="F1704">
        <f>'Pivot MRIP 11"'!F1707</f>
        <v>1</v>
      </c>
      <c r="G1704">
        <f>'Pivot MRIP 11"'!G1707</f>
        <v>1.258088340298923E-2</v>
      </c>
      <c r="H1704">
        <f t="shared" si="89"/>
        <v>11.0479850756712</v>
      </c>
      <c r="I1704">
        <f t="shared" si="90"/>
        <v>9.3290634284045453</v>
      </c>
    </row>
    <row r="1705" spans="1:9" x14ac:dyDescent="0.25">
      <c r="A1705">
        <f>'Pivot MRIP 11"'!A1708</f>
        <v>2014</v>
      </c>
      <c r="B1705" t="str">
        <f>'Pivot MRIP 11"'!B1708</f>
        <v>1723720140413011</v>
      </c>
      <c r="C1705">
        <f>'Pivot MRIP 11"'!C1708</f>
        <v>878.15654288999997</v>
      </c>
      <c r="D1705">
        <f>'Pivot MRIP 11"'!D1708</f>
        <v>878.15654288999997</v>
      </c>
      <c r="E1705">
        <f>'Pivot MRIP 11"'!E1708</f>
        <v>0.84441310922369939</v>
      </c>
      <c r="F1705">
        <f>'Pivot MRIP 11"'!F1708</f>
        <v>1</v>
      </c>
      <c r="G1705">
        <f>'Pivot MRIP 11"'!G1708</f>
        <v>1.258088340298923E-2</v>
      </c>
      <c r="H1705">
        <f t="shared" si="89"/>
        <v>11.0479850756712</v>
      </c>
      <c r="I1705">
        <f t="shared" si="90"/>
        <v>9.3290634284045453</v>
      </c>
    </row>
    <row r="1706" spans="1:9" x14ac:dyDescent="0.25">
      <c r="A1706">
        <f>'Pivot MRIP 11"'!A1709</f>
        <v>2014</v>
      </c>
      <c r="B1706" t="str">
        <f>'Pivot MRIP 11"'!B1709</f>
        <v>1723720140426016</v>
      </c>
      <c r="C1706">
        <f>'Pivot MRIP 11"'!C1709</f>
        <v>36.486782189000003</v>
      </c>
      <c r="D1706">
        <f>'Pivot MRIP 11"'!D1709</f>
        <v>36.486782189000003</v>
      </c>
      <c r="E1706">
        <f>'Pivot MRIP 11"'!E1709</f>
        <v>0.84441310922369939</v>
      </c>
      <c r="F1706">
        <f>'Pivot MRIP 11"'!F1709</f>
        <v>2</v>
      </c>
      <c r="G1706">
        <f>'Pivot MRIP 11"'!G1709</f>
        <v>6.2904417014946146E-2</v>
      </c>
      <c r="H1706">
        <f t="shared" si="89"/>
        <v>2.2951797623503656</v>
      </c>
      <c r="I1706">
        <f t="shared" si="90"/>
        <v>1.9380798793535836</v>
      </c>
    </row>
    <row r="1707" spans="1:9" x14ac:dyDescent="0.25">
      <c r="A1707">
        <f>'Pivot MRIP 11"'!A1710</f>
        <v>2014</v>
      </c>
      <c r="B1707" t="str">
        <f>'Pivot MRIP 11"'!B1710</f>
        <v>1723720140426018</v>
      </c>
      <c r="C1707">
        <f>'Pivot MRIP 11"'!C1710</f>
        <v>36.486782189000003</v>
      </c>
      <c r="D1707">
        <f>'Pivot MRIP 11"'!D1710</f>
        <v>36.486782189000003</v>
      </c>
      <c r="E1707">
        <f>'Pivot MRIP 11"'!E1710</f>
        <v>0.84441310922369939</v>
      </c>
      <c r="F1707">
        <f>'Pivot MRIP 11"'!F1710</f>
        <v>2</v>
      </c>
      <c r="G1707">
        <f>'Pivot MRIP 11"'!G1710</f>
        <v>2.516176680597846E-2</v>
      </c>
      <c r="H1707">
        <f t="shared" si="89"/>
        <v>0.91807190494014634</v>
      </c>
      <c r="I1707">
        <f t="shared" si="90"/>
        <v>0.77523195174143356</v>
      </c>
    </row>
    <row r="1708" spans="1:9" x14ac:dyDescent="0.25">
      <c r="A1708">
        <f>'Pivot MRIP 11"'!A1711</f>
        <v>2014</v>
      </c>
      <c r="B1708" t="str">
        <f>'Pivot MRIP 11"'!B1711</f>
        <v>1723720140505009</v>
      </c>
      <c r="C1708">
        <f>'Pivot MRIP 11"'!C1711</f>
        <v>570.90277286000003</v>
      </c>
      <c r="D1708">
        <f>'Pivot MRIP 11"'!D1711</f>
        <v>570.90277286000003</v>
      </c>
      <c r="E1708">
        <f>'Pivot MRIP 11"'!E1711</f>
        <v>1.0533761623546134</v>
      </c>
      <c r="F1708">
        <f>'Pivot MRIP 11"'!F1711</f>
        <v>25</v>
      </c>
      <c r="G1708">
        <f>'Pivot MRIP 11"'!G1711</f>
        <v>6.6984192594035461</v>
      </c>
      <c r="H1708">
        <f t="shared" si="89"/>
        <v>3824.1461289723125</v>
      </c>
      <c r="I1708">
        <f t="shared" si="90"/>
        <v>4028.2643736201048</v>
      </c>
    </row>
    <row r="1709" spans="1:9" x14ac:dyDescent="0.25">
      <c r="A1709">
        <f>'Pivot MRIP 11"'!A1712</f>
        <v>2014</v>
      </c>
      <c r="B1709" t="str">
        <f>'Pivot MRIP 11"'!B1712</f>
        <v>1723720140506001</v>
      </c>
      <c r="C1709">
        <f>'Pivot MRIP 11"'!C1712</f>
        <v>538.48913570000002</v>
      </c>
      <c r="D1709">
        <f>'Pivot MRIP 11"'!D1712</f>
        <v>538.48913570000002</v>
      </c>
      <c r="E1709">
        <f>'Pivot MRIP 11"'!E1712</f>
        <v>0.84441310922369928</v>
      </c>
      <c r="F1709">
        <f>'Pivot MRIP 11"'!F1712</f>
        <v>25</v>
      </c>
      <c r="G1709">
        <f>'Pivot MRIP 11"'!G1712</f>
        <v>1.6355148423885999</v>
      </c>
      <c r="H1709">
        <f t="shared" si="89"/>
        <v>880.70697390235887</v>
      </c>
      <c r="I1709">
        <f t="shared" si="90"/>
        <v>743.68051414788624</v>
      </c>
    </row>
    <row r="1710" spans="1:9" x14ac:dyDescent="0.25">
      <c r="A1710">
        <f>'Pivot MRIP 11"'!A1713</f>
        <v>2014</v>
      </c>
      <c r="B1710" t="str">
        <f>'Pivot MRIP 11"'!B1713</f>
        <v>1723720140506006</v>
      </c>
      <c r="C1710">
        <f>'Pivot MRIP 11"'!C1713</f>
        <v>448.60146944000002</v>
      </c>
      <c r="D1710">
        <f>'Pivot MRIP 11"'!D1713</f>
        <v>448.60146944000002</v>
      </c>
      <c r="E1710">
        <f>'Pivot MRIP 11"'!E1713</f>
        <v>1.2482010654884976</v>
      </c>
      <c r="F1710">
        <f>'Pivot MRIP 11"'!F1713</f>
        <v>16</v>
      </c>
      <c r="G1710">
        <f>'Pivot MRIP 11"'!G1713</f>
        <v>21.509706008358705</v>
      </c>
      <c r="H1710">
        <f t="shared" si="89"/>
        <v>9649.2857225721127</v>
      </c>
      <c r="I1710">
        <f t="shared" si="90"/>
        <v>12044.248720117459</v>
      </c>
    </row>
    <row r="1711" spans="1:9" x14ac:dyDescent="0.25">
      <c r="A1711">
        <f>'Pivot MRIP 11"'!A1714</f>
        <v>2014</v>
      </c>
      <c r="B1711" t="str">
        <f>'Pivot MRIP 11"'!B1714</f>
        <v>1723720140704007</v>
      </c>
      <c r="C1711">
        <f>'Pivot MRIP 11"'!C1714</f>
        <v>245.23494005000001</v>
      </c>
      <c r="D1711">
        <f>'Pivot MRIP 11"'!D1714</f>
        <v>245.23494005000001</v>
      </c>
      <c r="E1711">
        <f>'Pivot MRIP 11"'!E1714</f>
        <v>0.84441310922369939</v>
      </c>
      <c r="F1711">
        <f>'Pivot MRIP 11"'!F1714</f>
        <v>4</v>
      </c>
      <c r="G1711">
        <f>'Pivot MRIP 11"'!G1714</f>
        <v>0.10064706722391384</v>
      </c>
      <c r="H1711">
        <f t="shared" si="89"/>
        <v>24.682177496864831</v>
      </c>
      <c r="I1711">
        <f t="shared" si="90"/>
        <v>20.841954242538858</v>
      </c>
    </row>
    <row r="1712" spans="1:9" x14ac:dyDescent="0.25">
      <c r="A1712">
        <f>'Pivot MRIP 11"'!A1715</f>
        <v>2014</v>
      </c>
      <c r="B1712" t="str">
        <f>'Pivot MRIP 11"'!B1715</f>
        <v>1723720140724008</v>
      </c>
      <c r="C1712">
        <f>'Pivot MRIP 11"'!C1715</f>
        <v>266.87652071999997</v>
      </c>
      <c r="D1712">
        <f>'Pivot MRIP 11"'!D1715</f>
        <v>266.87652071999997</v>
      </c>
      <c r="E1712">
        <f>'Pivot MRIP 11"'!E1715</f>
        <v>0.84441310922369939</v>
      </c>
      <c r="F1712">
        <f>'Pivot MRIP 11"'!F1715</f>
        <v>6</v>
      </c>
      <c r="G1712">
        <f>'Pivot MRIP 11"'!G1715</f>
        <v>2.516176680597846E-2</v>
      </c>
      <c r="H1712">
        <f t="shared" si="89"/>
        <v>6.7150847803475182</v>
      </c>
      <c r="I1712">
        <f t="shared" si="90"/>
        <v>5.6703056180739901</v>
      </c>
    </row>
    <row r="1713" spans="1:9" x14ac:dyDescent="0.25">
      <c r="A1713">
        <f>'Pivot MRIP 11"'!A1716</f>
        <v>2014</v>
      </c>
      <c r="B1713" t="str">
        <f>'Pivot MRIP 11"'!B1716</f>
        <v>1723720140724018</v>
      </c>
      <c r="C1713">
        <f>'Pivot MRIP 11"'!C1716</f>
        <v>533.75304143999995</v>
      </c>
      <c r="D1713">
        <f>'Pivot MRIP 11"'!D1716</f>
        <v>533.75304143999995</v>
      </c>
      <c r="E1713">
        <f>'Pivot MRIP 11"'!E1716</f>
        <v>0.84441310922369939</v>
      </c>
      <c r="F1713">
        <f>'Pivot MRIP 11"'!F1716</f>
        <v>4</v>
      </c>
      <c r="G1713">
        <f>'Pivot MRIP 11"'!G1716</f>
        <v>5.0323533611956919E-2</v>
      </c>
      <c r="H1713">
        <f t="shared" si="89"/>
        <v>26.860339121390073</v>
      </c>
      <c r="I1713">
        <f t="shared" si="90"/>
        <v>22.681222472295961</v>
      </c>
    </row>
    <row r="1714" spans="1:9" x14ac:dyDescent="0.25">
      <c r="A1714">
        <f>'Pivot MRIP 11"'!A1717</f>
        <v>2014</v>
      </c>
      <c r="B1714" t="str">
        <f>'Pivot MRIP 11"'!B1717</f>
        <v>1723720140831001</v>
      </c>
      <c r="C1714">
        <f>'Pivot MRIP 11"'!C1717</f>
        <v>1140.2141523</v>
      </c>
      <c r="D1714">
        <f>'Pivot MRIP 11"'!D1717</f>
        <v>1140.2141523</v>
      </c>
      <c r="E1714">
        <f>'Pivot MRIP 11"'!E1717</f>
        <v>0.84441310922369928</v>
      </c>
      <c r="F1714">
        <f>'Pivot MRIP 11"'!F1717</f>
        <v>2</v>
      </c>
      <c r="G1714">
        <f>'Pivot MRIP 11"'!G1717</f>
        <v>3.7742650208967693E-2</v>
      </c>
      <c r="H1714">
        <f t="shared" si="89"/>
        <v>43.034703913573516</v>
      </c>
      <c r="I1714">
        <f t="shared" si="90"/>
        <v>36.339068136181915</v>
      </c>
    </row>
    <row r="1715" spans="1:9" x14ac:dyDescent="0.25">
      <c r="A1715">
        <f>'Pivot MRIP 11"'!A1718</f>
        <v>2014</v>
      </c>
      <c r="B1715" t="str">
        <f>'Pivot MRIP 11"'!B1718</f>
        <v>1723720140831007</v>
      </c>
      <c r="C1715">
        <f>'Pivot MRIP 11"'!C1718</f>
        <v>1140.2141523</v>
      </c>
      <c r="D1715">
        <f>'Pivot MRIP 11"'!D1718</f>
        <v>1140.2141523</v>
      </c>
      <c r="E1715">
        <f>'Pivot MRIP 11"'!E1718</f>
        <v>0.84441310922369928</v>
      </c>
      <c r="F1715">
        <f>'Pivot MRIP 11"'!F1718</f>
        <v>4</v>
      </c>
      <c r="G1715">
        <f>'Pivot MRIP 11"'!G1718</f>
        <v>8.8066183820924612E-2</v>
      </c>
      <c r="H1715">
        <f t="shared" si="89"/>
        <v>100.41430913167153</v>
      </c>
      <c r="I1715">
        <f t="shared" si="90"/>
        <v>84.791158984424456</v>
      </c>
    </row>
    <row r="1716" spans="1:9" x14ac:dyDescent="0.25">
      <c r="A1716">
        <f>'Pivot MRIP 11"'!A1719</f>
        <v>2014</v>
      </c>
      <c r="B1716" t="str">
        <f>'Pivot MRIP 11"'!B1719</f>
        <v>1723720141018008</v>
      </c>
      <c r="C1716">
        <f>'Pivot MRIP 11"'!C1719</f>
        <v>407.63417916999998</v>
      </c>
      <c r="D1716">
        <f>'Pivot MRIP 11"'!D1719</f>
        <v>407.63417916999998</v>
      </c>
      <c r="E1716">
        <f>'Pivot MRIP 11"'!E1719</f>
        <v>0.84441310922369939</v>
      </c>
      <c r="F1716">
        <f>'Pivot MRIP 11"'!F1719</f>
        <v>2</v>
      </c>
      <c r="G1716">
        <f>'Pivot MRIP 11"'!G1719</f>
        <v>1.258088340298923E-2</v>
      </c>
      <c r="H1716">
        <f t="shared" si="89"/>
        <v>5.1283980792109904</v>
      </c>
      <c r="I1716">
        <f t="shared" si="90"/>
        <v>4.3304865674034003</v>
      </c>
    </row>
    <row r="1717" spans="1:9" x14ac:dyDescent="0.25">
      <c r="A1717">
        <f>'Pivot MRIP 11"'!A1720</f>
        <v>2014</v>
      </c>
      <c r="B1717" t="str">
        <f>'Pivot MRIP 11"'!B1720</f>
        <v>1723720141206007</v>
      </c>
      <c r="C1717">
        <f>'Pivot MRIP 11"'!C1720</f>
        <v>39.096519516999997</v>
      </c>
      <c r="D1717">
        <f>'Pivot MRIP 11"'!D1720</f>
        <v>39.096519516999997</v>
      </c>
      <c r="E1717">
        <f>'Pivot MRIP 11"'!E1720</f>
        <v>1.283829206533055</v>
      </c>
      <c r="F1717">
        <f>'Pivot MRIP 11"'!F1720</f>
        <v>9</v>
      </c>
      <c r="G1717">
        <f>'Pivot MRIP 11"'!G1720</f>
        <v>17.50323533611957</v>
      </c>
      <c r="H1717">
        <f t="shared" si="89"/>
        <v>684.31558192924274</v>
      </c>
      <c r="I1717">
        <f t="shared" si="90"/>
        <v>878.54433056642551</v>
      </c>
    </row>
    <row r="1718" spans="1:9" x14ac:dyDescent="0.25">
      <c r="A1718">
        <f>'Pivot MRIP 11"'!A1721</f>
        <v>2014</v>
      </c>
      <c r="B1718" t="str">
        <f>'Pivot MRIP 11"'!B1721</f>
        <v>1723720141214004</v>
      </c>
      <c r="C1718">
        <f>'Pivot MRIP 11"'!C1721</f>
        <v>174.65474044999999</v>
      </c>
      <c r="D1718">
        <f>'Pivot MRIP 11"'!D1721</f>
        <v>174.65474044999999</v>
      </c>
      <c r="E1718">
        <f>'Pivot MRIP 11"'!E1721</f>
        <v>0.84441310922369939</v>
      </c>
      <c r="F1718">
        <f>'Pivot MRIP 11"'!F1721</f>
        <v>1</v>
      </c>
      <c r="G1718">
        <f>'Pivot MRIP 11"'!G1721</f>
        <v>1.258088340298923E-2</v>
      </c>
      <c r="H1718">
        <f t="shared" si="89"/>
        <v>2.1973109253807968</v>
      </c>
      <c r="I1718">
        <f t="shared" si="90"/>
        <v>1.8554381504320028</v>
      </c>
    </row>
    <row r="1719" spans="1:9" x14ac:dyDescent="0.25">
      <c r="A1719">
        <f>'Pivot MRIP 11"'!A1722</f>
        <v>2014</v>
      </c>
      <c r="B1719" t="str">
        <f>'Pivot MRIP 11"'!B1722</f>
        <v>1723720141214005</v>
      </c>
      <c r="C1719">
        <f>'Pivot MRIP 11"'!C1722</f>
        <v>174.65474044999999</v>
      </c>
      <c r="D1719">
        <f>'Pivot MRIP 11"'!D1722</f>
        <v>174.65474044999999</v>
      </c>
      <c r="E1719">
        <f>'Pivot MRIP 11"'!E1722</f>
        <v>0.84441310922369939</v>
      </c>
      <c r="F1719">
        <f>'Pivot MRIP 11"'!F1722</f>
        <v>1</v>
      </c>
      <c r="G1719">
        <f>'Pivot MRIP 11"'!G1722</f>
        <v>1.258088340298923E-2</v>
      </c>
      <c r="H1719">
        <f t="shared" si="89"/>
        <v>2.1973109253807968</v>
      </c>
      <c r="I1719">
        <f t="shared" si="90"/>
        <v>1.8554381504320028</v>
      </c>
    </row>
    <row r="1720" spans="1:9" x14ac:dyDescent="0.25">
      <c r="A1720">
        <f>'Pivot MRIP 11"'!A1723</f>
        <v>2014</v>
      </c>
      <c r="B1720" t="str">
        <f>'Pivot MRIP 11"'!B1723</f>
        <v>1723720141214006</v>
      </c>
      <c r="C1720">
        <f>'Pivot MRIP 11"'!C1723</f>
        <v>174.65474044999999</v>
      </c>
      <c r="D1720">
        <f>'Pivot MRIP 11"'!D1723</f>
        <v>174.65474044999999</v>
      </c>
      <c r="E1720">
        <f>'Pivot MRIP 11"'!E1723</f>
        <v>0.84441310922369939</v>
      </c>
      <c r="F1720">
        <f>'Pivot MRIP 11"'!F1723</f>
        <v>1</v>
      </c>
      <c r="G1720">
        <f>'Pivot MRIP 11"'!G1723</f>
        <v>1.258088340298923E-2</v>
      </c>
      <c r="H1720">
        <f t="shared" si="89"/>
        <v>2.1973109253807968</v>
      </c>
      <c r="I1720">
        <f t="shared" si="90"/>
        <v>1.8554381504320028</v>
      </c>
    </row>
    <row r="1721" spans="1:9" x14ac:dyDescent="0.25">
      <c r="A1721">
        <f>'Pivot MRIP 11"'!A1724</f>
        <v>2014</v>
      </c>
      <c r="B1721" t="str">
        <f>'Pivot MRIP 11"'!B1724</f>
        <v>1733420140614018</v>
      </c>
      <c r="C1721">
        <f>'Pivot MRIP 11"'!C1724</f>
        <v>90.840388748999999</v>
      </c>
      <c r="D1721">
        <f>'Pivot MRIP 11"'!D1724</f>
        <v>90.840388748999999</v>
      </c>
      <c r="E1721">
        <f>'Pivot MRIP 11"'!E1724</f>
        <v>1.0072980532735656</v>
      </c>
      <c r="F1721">
        <f>'Pivot MRIP 11"'!F1724</f>
        <v>9</v>
      </c>
      <c r="G1721">
        <f>'Pivot MRIP 11"'!G1724</f>
        <v>15.634394321149463</v>
      </c>
      <c r="H1721">
        <f t="shared" si="89"/>
        <v>1420.2344579883752</v>
      </c>
      <c r="I1721">
        <f t="shared" si="90"/>
        <v>1430.599404723728</v>
      </c>
    </row>
    <row r="1722" spans="1:9" x14ac:dyDescent="0.25">
      <c r="A1722">
        <f>'Pivot MRIP 11"'!A1725</f>
        <v>2014</v>
      </c>
      <c r="B1722" t="str">
        <f>'Pivot MRIP 11"'!B1725</f>
        <v>1733420140621003</v>
      </c>
      <c r="C1722">
        <f>'Pivot MRIP 11"'!C1725</f>
        <v>233.55777237000001</v>
      </c>
      <c r="D1722">
        <f>'Pivot MRIP 11"'!D1725</f>
        <v>233.55777237000001</v>
      </c>
      <c r="E1722">
        <f>'Pivot MRIP 11"'!E1725</f>
        <v>0.84441310922369928</v>
      </c>
      <c r="F1722">
        <f>'Pivot MRIP 11"'!F1725</f>
        <v>4</v>
      </c>
      <c r="G1722">
        <f>'Pivot MRIP 11"'!G1725</f>
        <v>7.5485300417935386E-2</v>
      </c>
      <c r="H1722">
        <f t="shared" si="89"/>
        <v>17.630178612293218</v>
      </c>
      <c r="I1722">
        <f t="shared" si="90"/>
        <v>14.887153938175679</v>
      </c>
    </row>
    <row r="1723" spans="1:9" x14ac:dyDescent="0.25">
      <c r="A1723">
        <f>'Pivot MRIP 11"'!A1726</f>
        <v>2014</v>
      </c>
      <c r="B1723" t="str">
        <f>'Pivot MRIP 11"'!B1726</f>
        <v>1733420140725001</v>
      </c>
      <c r="C1723">
        <f>'Pivot MRIP 11"'!C1726</f>
        <v>396.26630451</v>
      </c>
      <c r="D1723">
        <f>'Pivot MRIP 11"'!D1726</f>
        <v>396.26630451</v>
      </c>
      <c r="E1723">
        <f>'Pivot MRIP 11"'!E1726</f>
        <v>0.84441310922369928</v>
      </c>
      <c r="F1723">
        <f>'Pivot MRIP 11"'!F1726</f>
        <v>4</v>
      </c>
      <c r="G1723">
        <f>'Pivot MRIP 11"'!G1726</f>
        <v>0.4654926859106015</v>
      </c>
      <c r="H1723">
        <f t="shared" si="89"/>
        <v>184.4590664222282</v>
      </c>
      <c r="I1723">
        <f t="shared" si="90"/>
        <v>155.75965380209459</v>
      </c>
    </row>
    <row r="1724" spans="1:9" x14ac:dyDescent="0.25">
      <c r="A1724">
        <f>'Pivot MRIP 11"'!A1727</f>
        <v>2014</v>
      </c>
      <c r="B1724" t="str">
        <f>'Pivot MRIP 11"'!B1727</f>
        <v>1733420140725003</v>
      </c>
      <c r="C1724">
        <f>'Pivot MRIP 11"'!C1727</f>
        <v>396.26630451</v>
      </c>
      <c r="D1724">
        <f>'Pivot MRIP 11"'!D1727</f>
        <v>396.26630451</v>
      </c>
      <c r="E1724">
        <f>'Pivot MRIP 11"'!E1727</f>
        <v>1.3463171571248231</v>
      </c>
      <c r="F1724">
        <f>'Pivot MRIP 11"'!F1727</f>
        <v>4</v>
      </c>
      <c r="G1724">
        <f>'Pivot MRIP 11"'!G1727</f>
        <v>2.1258088340298924</v>
      </c>
      <c r="H1724">
        <f t="shared" si="89"/>
        <v>842.38641075573742</v>
      </c>
      <c r="I1724">
        <f t="shared" si="90"/>
        <v>1134.1192777292479</v>
      </c>
    </row>
    <row r="1725" spans="1:9" x14ac:dyDescent="0.25">
      <c r="A1725">
        <f>'Pivot MRIP 11"'!A1728</f>
        <v>2014</v>
      </c>
      <c r="B1725" t="str">
        <f>'Pivot MRIP 11"'!B1728</f>
        <v>1733420140922002</v>
      </c>
      <c r="C1725">
        <f>'Pivot MRIP 11"'!C1728</f>
        <v>6965.9955074999998</v>
      </c>
      <c r="D1725">
        <f>'Pivot MRIP 11"'!D1728</f>
        <v>6965.9955074999998</v>
      </c>
      <c r="E1725">
        <f>'Pivot MRIP 11"'!E1728</f>
        <v>0.84441310922369939</v>
      </c>
      <c r="F1725">
        <f>'Pivot MRIP 11"'!F1728</f>
        <v>2</v>
      </c>
      <c r="G1725">
        <f>'Pivot MRIP 11"'!G1728</f>
        <v>1.258088340298923E-2</v>
      </c>
      <c r="H1725">
        <f t="shared" si="89"/>
        <v>87.638377265604291</v>
      </c>
      <c r="I1725">
        <f t="shared" si="90"/>
        <v>74.002994634168488</v>
      </c>
    </row>
    <row r="1726" spans="1:9" x14ac:dyDescent="0.25">
      <c r="A1726">
        <f>'Pivot MRIP 11"'!A1729</f>
        <v>2014</v>
      </c>
      <c r="B1726" t="str">
        <f>'Pivot MRIP 11"'!B1729</f>
        <v>1733920140831001</v>
      </c>
      <c r="C1726">
        <f>'Pivot MRIP 11"'!C1729</f>
        <v>176.67406772000001</v>
      </c>
      <c r="D1726">
        <f>'Pivot MRIP 11"'!D1729</f>
        <v>176.67406772000001</v>
      </c>
      <c r="E1726">
        <f>'Pivot MRIP 11"'!E1729</f>
        <v>0.84441310922369917</v>
      </c>
      <c r="F1726">
        <f>'Pivot MRIP 11"'!F1729</f>
        <v>36</v>
      </c>
      <c r="G1726">
        <f>'Pivot MRIP 11"'!G1729</f>
        <v>0.62904417014946157</v>
      </c>
      <c r="H1726">
        <f t="shared" si="89"/>
        <v>111.13579231585719</v>
      </c>
      <c r="I1726">
        <f t="shared" si="90"/>
        <v>93.844519935472263</v>
      </c>
    </row>
    <row r="1727" spans="1:9" x14ac:dyDescent="0.25">
      <c r="A1727">
        <f>'Pivot MRIP 11"'!A1730</f>
        <v>2014</v>
      </c>
      <c r="B1727" t="str">
        <f>'Pivot MRIP 11"'!B1730</f>
        <v>1734020140411001</v>
      </c>
      <c r="C1727">
        <f>'Pivot MRIP 11"'!C1730</f>
        <v>54.889464777000001</v>
      </c>
      <c r="D1727">
        <f>'Pivot MRIP 11"'!D1730</f>
        <v>54.889464777000001</v>
      </c>
      <c r="E1727">
        <f>'Pivot MRIP 11"'!E1730</f>
        <v>0.84441310922369939</v>
      </c>
      <c r="F1727">
        <f>'Pivot MRIP 11"'!F1730</f>
        <v>25</v>
      </c>
      <c r="G1727">
        <f>'Pivot MRIP 11"'!G1730</f>
        <v>1.7613236764184923</v>
      </c>
      <c r="H1727">
        <f t="shared" si="89"/>
        <v>96.678113897668979</v>
      </c>
      <c r="I1727">
        <f t="shared" si="90"/>
        <v>81.636266750213608</v>
      </c>
    </row>
    <row r="1728" spans="1:9" x14ac:dyDescent="0.25">
      <c r="A1728">
        <f>'Pivot MRIP 11"'!A1731</f>
        <v>2014</v>
      </c>
      <c r="B1728" t="str">
        <f>'Pivot MRIP 11"'!B1731</f>
        <v>1734020140530001</v>
      </c>
      <c r="C1728">
        <f>'Pivot MRIP 11"'!C1731</f>
        <v>18.387871601000001</v>
      </c>
      <c r="D1728">
        <f>'Pivot MRIP 11"'!D1731</f>
        <v>18.387871601000001</v>
      </c>
      <c r="E1728">
        <f>'Pivot MRIP 11"'!E1731</f>
        <v>0.84441310922369939</v>
      </c>
      <c r="F1728">
        <f>'Pivot MRIP 11"'!F1731</f>
        <v>18</v>
      </c>
      <c r="G1728">
        <f>'Pivot MRIP 11"'!G1731</f>
        <v>6.2904417014946146E-2</v>
      </c>
      <c r="H1728">
        <f t="shared" si="89"/>
        <v>1.1566783432065895</v>
      </c>
      <c r="I1728">
        <f t="shared" si="90"/>
        <v>0.97671435615879343</v>
      </c>
    </row>
    <row r="1729" spans="1:9" x14ac:dyDescent="0.25">
      <c r="A1729">
        <f>'Pivot MRIP 11"'!A1732</f>
        <v>2014</v>
      </c>
      <c r="B1729" t="str">
        <f>'Pivot MRIP 11"'!B1732</f>
        <v>1734020140711001</v>
      </c>
      <c r="C1729">
        <f>'Pivot MRIP 11"'!C1732</f>
        <v>120.12686613</v>
      </c>
      <c r="D1729">
        <f>'Pivot MRIP 11"'!D1732</f>
        <v>120.12686613</v>
      </c>
      <c r="E1729">
        <f>'Pivot MRIP 11"'!E1732</f>
        <v>0.84441310922369939</v>
      </c>
      <c r="F1729">
        <f>'Pivot MRIP 11"'!F1732</f>
        <v>9</v>
      </c>
      <c r="G1729">
        <f>'Pivot MRIP 11"'!G1732</f>
        <v>5.0323533611956919E-2</v>
      </c>
      <c r="H1729">
        <f t="shared" si="89"/>
        <v>6.0452083853921037</v>
      </c>
      <c r="I1729">
        <f t="shared" si="90"/>
        <v>5.1046532086141259</v>
      </c>
    </row>
    <row r="1730" spans="1:9" x14ac:dyDescent="0.25">
      <c r="A1730">
        <f>'Pivot MRIP 11"'!A1733</f>
        <v>2014</v>
      </c>
      <c r="B1730" t="str">
        <f>'Pivot MRIP 11"'!B1733</f>
        <v>1741020140323001</v>
      </c>
      <c r="C1730">
        <f>'Pivot MRIP 11"'!C1733</f>
        <v>783.83148520999998</v>
      </c>
      <c r="D1730">
        <f>'Pivot MRIP 11"'!D1733</f>
        <v>783.83148520999998</v>
      </c>
      <c r="E1730">
        <f>'Pivot MRIP 11"'!E1733</f>
        <v>1.7131117798124638</v>
      </c>
      <c r="F1730">
        <f>'Pivot MRIP 11"'!F1733</f>
        <v>16</v>
      </c>
      <c r="G1730">
        <f>'Pivot MRIP 11"'!G1733</f>
        <v>13.50323533611957</v>
      </c>
      <c r="H1730">
        <f t="shared" ref="H1730:H1793" si="91">G1730*C1730</f>
        <v>10584.261008650756</v>
      </c>
      <c r="I1730">
        <f t="shared" ref="I1730:I1793" si="92">E1730*H1730</f>
        <v>18132.022214529359</v>
      </c>
    </row>
    <row r="1731" spans="1:9" x14ac:dyDescent="0.25">
      <c r="A1731">
        <f>'Pivot MRIP 11"'!A1734</f>
        <v>2014</v>
      </c>
      <c r="B1731" t="str">
        <f>'Pivot MRIP 11"'!B1734</f>
        <v>1741020140412010</v>
      </c>
      <c r="C1731">
        <f>'Pivot MRIP 11"'!C1734</f>
        <v>138.89871231000001</v>
      </c>
      <c r="D1731">
        <f>'Pivot MRIP 11"'!D1734</f>
        <v>138.89871231000001</v>
      </c>
      <c r="E1731">
        <f>'Pivot MRIP 11"'!E1734</f>
        <v>0.92747126887480491</v>
      </c>
      <c r="F1731">
        <f>'Pivot MRIP 11"'!F1734</f>
        <v>4</v>
      </c>
      <c r="G1731">
        <f>'Pivot MRIP 11"'!G1734</f>
        <v>4.0064706722391383</v>
      </c>
      <c r="H1731">
        <f t="shared" si="91"/>
        <v>556.49361728179645</v>
      </c>
      <c r="I1731">
        <f t="shared" si="92"/>
        <v>516.1318413410778</v>
      </c>
    </row>
    <row r="1732" spans="1:9" x14ac:dyDescent="0.25">
      <c r="A1732">
        <f>'Pivot MRIP 11"'!A1735</f>
        <v>2014</v>
      </c>
      <c r="B1732" t="str">
        <f>'Pivot MRIP 11"'!B1735</f>
        <v>1741020140412012</v>
      </c>
      <c r="C1732">
        <f>'Pivot MRIP 11"'!C1735</f>
        <v>138.89871231000001</v>
      </c>
      <c r="D1732">
        <f>'Pivot MRIP 11"'!D1735</f>
        <v>138.89871231000001</v>
      </c>
      <c r="E1732">
        <f>'Pivot MRIP 11"'!E1735</f>
        <v>1.5494930514827883</v>
      </c>
      <c r="F1732">
        <f>'Pivot MRIP 11"'!F1735</f>
        <v>6</v>
      </c>
      <c r="G1732">
        <f>'Pivot MRIP 11"'!G1735</f>
        <v>25.516176680597844</v>
      </c>
      <c r="H1732">
        <f t="shared" si="91"/>
        <v>3544.164084009491</v>
      </c>
      <c r="I1732">
        <f t="shared" si="92"/>
        <v>5491.6576214875677</v>
      </c>
    </row>
    <row r="1733" spans="1:9" x14ac:dyDescent="0.25">
      <c r="A1733">
        <f>'Pivot MRIP 11"'!A1736</f>
        <v>2014</v>
      </c>
      <c r="B1733" t="str">
        <f>'Pivot MRIP 11"'!B1736</f>
        <v>1741020140412020</v>
      </c>
      <c r="C1733">
        <f>'Pivot MRIP 11"'!C1736</f>
        <v>138.89871231000001</v>
      </c>
      <c r="D1733">
        <f>'Pivot MRIP 11"'!D1736</f>
        <v>138.89871231000001</v>
      </c>
      <c r="E1733">
        <f>'Pivot MRIP 11"'!E1736</f>
        <v>0.84441310922369939</v>
      </c>
      <c r="F1733">
        <f>'Pivot MRIP 11"'!F1736</f>
        <v>9</v>
      </c>
      <c r="G1733">
        <f>'Pivot MRIP 11"'!G1736</f>
        <v>0.18871325104483844</v>
      </c>
      <c r="H1733">
        <f t="shared" si="91"/>
        <v>26.212027565961822</v>
      </c>
      <c r="I1733">
        <f t="shared" si="92"/>
        <v>22.133779696031141</v>
      </c>
    </row>
    <row r="1734" spans="1:9" x14ac:dyDescent="0.25">
      <c r="A1734">
        <f>'Pivot MRIP 11"'!A1737</f>
        <v>2014</v>
      </c>
      <c r="B1734" t="str">
        <f>'Pivot MRIP 11"'!B1737</f>
        <v>1741020140529005</v>
      </c>
      <c r="C1734">
        <f>'Pivot MRIP 11"'!C1737</f>
        <v>410.79900108999999</v>
      </c>
      <c r="D1734">
        <f>'Pivot MRIP 11"'!D1737</f>
        <v>410.79900108999999</v>
      </c>
      <c r="E1734">
        <f>'Pivot MRIP 11"'!E1737</f>
        <v>0.84441310922369939</v>
      </c>
      <c r="F1734">
        <f>'Pivot MRIP 11"'!F1737</f>
        <v>9</v>
      </c>
      <c r="G1734">
        <f>'Pivot MRIP 11"'!G1737</f>
        <v>0.37742650208967687</v>
      </c>
      <c r="H1734">
        <f t="shared" si="91"/>
        <v>155.04643004333207</v>
      </c>
      <c r="I1734">
        <f t="shared" si="92"/>
        <v>130.92323806692482</v>
      </c>
    </row>
    <row r="1735" spans="1:9" x14ac:dyDescent="0.25">
      <c r="A1735">
        <f>'Pivot MRIP 11"'!A1738</f>
        <v>2014</v>
      </c>
      <c r="B1735" t="str">
        <f>'Pivot MRIP 11"'!B1738</f>
        <v>1741020140529010</v>
      </c>
      <c r="C1735">
        <f>'Pivot MRIP 11"'!C1738</f>
        <v>410.79900108999999</v>
      </c>
      <c r="D1735">
        <f>'Pivot MRIP 11"'!D1738</f>
        <v>410.79900108999999</v>
      </c>
      <c r="E1735">
        <f>'Pivot MRIP 11"'!E1738</f>
        <v>0.84441310922369939</v>
      </c>
      <c r="F1735">
        <f>'Pivot MRIP 11"'!F1738</f>
        <v>4</v>
      </c>
      <c r="G1735">
        <f>'Pivot MRIP 11"'!G1738</f>
        <v>0.12580883402989229</v>
      </c>
      <c r="H1735">
        <f t="shared" si="91"/>
        <v>51.682143347777348</v>
      </c>
      <c r="I1735">
        <f t="shared" si="92"/>
        <v>43.641079355641601</v>
      </c>
    </row>
    <row r="1736" spans="1:9" x14ac:dyDescent="0.25">
      <c r="A1736">
        <f>'Pivot MRIP 11"'!A1739</f>
        <v>2014</v>
      </c>
      <c r="B1736" t="str">
        <f>'Pivot MRIP 11"'!B1739</f>
        <v>1741020140629006</v>
      </c>
      <c r="C1736">
        <f>'Pivot MRIP 11"'!C1739</f>
        <v>227.21611945999999</v>
      </c>
      <c r="D1736">
        <f>'Pivot MRIP 11"'!D1739</f>
        <v>227.21611945999999</v>
      </c>
      <c r="E1736">
        <f>'Pivot MRIP 11"'!E1739</f>
        <v>0.84441310922369939</v>
      </c>
      <c r="F1736">
        <f>'Pivot MRIP 11"'!F1739</f>
        <v>1</v>
      </c>
      <c r="G1736">
        <f>'Pivot MRIP 11"'!G1739</f>
        <v>6.2904417014946146E-2</v>
      </c>
      <c r="H1736">
        <f t="shared" si="91"/>
        <v>14.292897531029659</v>
      </c>
      <c r="I1736">
        <f t="shared" si="92"/>
        <v>12.069110043992492</v>
      </c>
    </row>
    <row r="1737" spans="1:9" x14ac:dyDescent="0.25">
      <c r="A1737">
        <f>'Pivot MRIP 11"'!A1740</f>
        <v>2014</v>
      </c>
      <c r="B1737" t="str">
        <f>'Pivot MRIP 11"'!B1740</f>
        <v>1741020140629013</v>
      </c>
      <c r="C1737">
        <f>'Pivot MRIP 11"'!C1740</f>
        <v>227.21611945999999</v>
      </c>
      <c r="D1737">
        <f>'Pivot MRIP 11"'!D1740</f>
        <v>227.21611945999999</v>
      </c>
      <c r="E1737">
        <f>'Pivot MRIP 11"'!E1740</f>
        <v>0.84441310922369939</v>
      </c>
      <c r="F1737">
        <f>'Pivot MRIP 11"'!F1740</f>
        <v>9</v>
      </c>
      <c r="G1737">
        <f>'Pivot MRIP 11"'!G1740</f>
        <v>0.50323533611956917</v>
      </c>
      <c r="H1737">
        <f t="shared" si="91"/>
        <v>114.34318024823727</v>
      </c>
      <c r="I1737">
        <f t="shared" si="92"/>
        <v>96.552880351939933</v>
      </c>
    </row>
    <row r="1738" spans="1:9" x14ac:dyDescent="0.25">
      <c r="A1738">
        <f>'Pivot MRIP 11"'!A1741</f>
        <v>2014</v>
      </c>
      <c r="B1738" t="str">
        <f>'Pivot MRIP 11"'!B1741</f>
        <v>1741020140728014</v>
      </c>
      <c r="C1738">
        <f>'Pivot MRIP 11"'!C1741</f>
        <v>297.67358074999999</v>
      </c>
      <c r="D1738">
        <f>'Pivot MRIP 11"'!D1741</f>
        <v>297.67358074999999</v>
      </c>
      <c r="E1738">
        <f>'Pivot MRIP 11"'!E1741</f>
        <v>0.84441310922369939</v>
      </c>
      <c r="F1738">
        <f>'Pivot MRIP 11"'!F1741</f>
        <v>1</v>
      </c>
      <c r="G1738">
        <f>'Pivot MRIP 11"'!G1741</f>
        <v>2.516176680597846E-2</v>
      </c>
      <c r="H1738">
        <f t="shared" si="91"/>
        <v>7.4899932231320978</v>
      </c>
      <c r="I1738">
        <f t="shared" si="92"/>
        <v>6.3246484656094122</v>
      </c>
    </row>
    <row r="1739" spans="1:9" x14ac:dyDescent="0.25">
      <c r="A1739">
        <f>'Pivot MRIP 11"'!A1742</f>
        <v>2014</v>
      </c>
      <c r="B1739" t="str">
        <f>'Pivot MRIP 11"'!B1742</f>
        <v>1741020140802001</v>
      </c>
      <c r="C1739">
        <f>'Pivot MRIP 11"'!C1742</f>
        <v>83.065380442999995</v>
      </c>
      <c r="D1739">
        <f>'Pivot MRIP 11"'!D1742</f>
        <v>83.065380442999995</v>
      </c>
      <c r="E1739">
        <f>'Pivot MRIP 11"'!E1742</f>
        <v>0.84441310922369939</v>
      </c>
      <c r="F1739">
        <f>'Pivot MRIP 11"'!F1742</f>
        <v>1</v>
      </c>
      <c r="G1739">
        <f>'Pivot MRIP 11"'!G1742</f>
        <v>1.258088340298923E-2</v>
      </c>
      <c r="H1739">
        <f t="shared" si="91"/>
        <v>1.0450358661783248</v>
      </c>
      <c r="I1739">
        <f t="shared" si="92"/>
        <v>0.8824419850099211</v>
      </c>
    </row>
    <row r="1740" spans="1:9" x14ac:dyDescent="0.25">
      <c r="A1740">
        <f>'Pivot MRIP 11"'!A1743</f>
        <v>2014</v>
      </c>
      <c r="B1740" t="str">
        <f>'Pivot MRIP 11"'!B1743</f>
        <v>1741020140802002</v>
      </c>
      <c r="C1740">
        <f>'Pivot MRIP 11"'!C1743</f>
        <v>83.065380442999995</v>
      </c>
      <c r="D1740">
        <f>'Pivot MRIP 11"'!D1743</f>
        <v>83.065380442999995</v>
      </c>
      <c r="E1740">
        <f>'Pivot MRIP 11"'!E1743</f>
        <v>0.84441310922369939</v>
      </c>
      <c r="F1740">
        <f>'Pivot MRIP 11"'!F1743</f>
        <v>1</v>
      </c>
      <c r="G1740">
        <f>'Pivot MRIP 11"'!G1743</f>
        <v>1.258088340298923E-2</v>
      </c>
      <c r="H1740">
        <f t="shared" si="91"/>
        <v>1.0450358661783248</v>
      </c>
      <c r="I1740">
        <f t="shared" si="92"/>
        <v>0.8824419850099211</v>
      </c>
    </row>
    <row r="1741" spans="1:9" x14ac:dyDescent="0.25">
      <c r="A1741">
        <f>'Pivot MRIP 11"'!A1744</f>
        <v>2014</v>
      </c>
      <c r="B1741" t="str">
        <f>'Pivot MRIP 11"'!B1744</f>
        <v>1741020140802003</v>
      </c>
      <c r="C1741">
        <f>'Pivot MRIP 11"'!C1744</f>
        <v>83.065380442999995</v>
      </c>
      <c r="D1741">
        <f>'Pivot MRIP 11"'!D1744</f>
        <v>83.065380442999995</v>
      </c>
      <c r="E1741">
        <f>'Pivot MRIP 11"'!E1744</f>
        <v>0.84441310922369939</v>
      </c>
      <c r="F1741">
        <f>'Pivot MRIP 11"'!F1744</f>
        <v>1</v>
      </c>
      <c r="G1741">
        <f>'Pivot MRIP 11"'!G1744</f>
        <v>1.258088340298923E-2</v>
      </c>
      <c r="H1741">
        <f t="shared" si="91"/>
        <v>1.0450358661783248</v>
      </c>
      <c r="I1741">
        <f t="shared" si="92"/>
        <v>0.8824419850099211</v>
      </c>
    </row>
    <row r="1742" spans="1:9" x14ac:dyDescent="0.25">
      <c r="A1742">
        <f>'Pivot MRIP 11"'!A1745</f>
        <v>2014</v>
      </c>
      <c r="B1742" t="str">
        <f>'Pivot MRIP 11"'!B1745</f>
        <v>1741020140802011</v>
      </c>
      <c r="C1742">
        <f>'Pivot MRIP 11"'!C1745</f>
        <v>83.065380442999995</v>
      </c>
      <c r="D1742">
        <f>'Pivot MRIP 11"'!D1745</f>
        <v>83.065380442999995</v>
      </c>
      <c r="E1742">
        <f>'Pivot MRIP 11"'!E1745</f>
        <v>0.84441310922369939</v>
      </c>
      <c r="F1742">
        <f>'Pivot MRIP 11"'!F1745</f>
        <v>1</v>
      </c>
      <c r="G1742">
        <f>'Pivot MRIP 11"'!G1745</f>
        <v>5.0323533611956919E-2</v>
      </c>
      <c r="H1742">
        <f t="shared" si="91"/>
        <v>4.1801434647132991</v>
      </c>
      <c r="I1742">
        <f t="shared" si="92"/>
        <v>3.5297679400396844</v>
      </c>
    </row>
    <row r="1743" spans="1:9" x14ac:dyDescent="0.25">
      <c r="A1743">
        <f>'Pivot MRIP 11"'!A1746</f>
        <v>2014</v>
      </c>
      <c r="B1743" t="str">
        <f>'Pivot MRIP 11"'!B1746</f>
        <v>1741020140802012</v>
      </c>
      <c r="C1743">
        <f>'Pivot MRIP 11"'!C1746</f>
        <v>83.065380442999995</v>
      </c>
      <c r="D1743">
        <f>'Pivot MRIP 11"'!D1746</f>
        <v>83.065380442999995</v>
      </c>
      <c r="E1743">
        <f>'Pivot MRIP 11"'!E1746</f>
        <v>0.84441310922369939</v>
      </c>
      <c r="F1743">
        <f>'Pivot MRIP 11"'!F1746</f>
        <v>1</v>
      </c>
      <c r="G1743">
        <f>'Pivot MRIP 11"'!G1746</f>
        <v>2.516176680597846E-2</v>
      </c>
      <c r="H1743">
        <f t="shared" si="91"/>
        <v>2.0900717323566496</v>
      </c>
      <c r="I1743">
        <f t="shared" si="92"/>
        <v>1.7648839700198422</v>
      </c>
    </row>
    <row r="1744" spans="1:9" x14ac:dyDescent="0.25">
      <c r="A1744">
        <f>'Pivot MRIP 11"'!A1747</f>
        <v>2014</v>
      </c>
      <c r="B1744" t="str">
        <f>'Pivot MRIP 11"'!B1747</f>
        <v>1741020140809004</v>
      </c>
      <c r="C1744">
        <f>'Pivot MRIP 11"'!C1747</f>
        <v>371.57726534</v>
      </c>
      <c r="D1744">
        <f>'Pivot MRIP 11"'!D1747</f>
        <v>371.57726534</v>
      </c>
      <c r="E1744">
        <f>'Pivot MRIP 11"'!E1747</f>
        <v>0.84441310922369939</v>
      </c>
      <c r="F1744">
        <f>'Pivot MRIP 11"'!F1747</f>
        <v>4</v>
      </c>
      <c r="G1744">
        <f>'Pivot MRIP 11"'!G1747</f>
        <v>0.50323533611956917</v>
      </c>
      <c r="H1744">
        <f t="shared" si="91"/>
        <v>186.99081001776523</v>
      </c>
      <c r="I1744">
        <f t="shared" si="92"/>
        <v>157.89749128335922</v>
      </c>
    </row>
    <row r="1745" spans="1:9" x14ac:dyDescent="0.25">
      <c r="A1745">
        <f>'Pivot MRIP 11"'!A1748</f>
        <v>2014</v>
      </c>
      <c r="B1745" t="str">
        <f>'Pivot MRIP 11"'!B1748</f>
        <v>1741020140823004</v>
      </c>
      <c r="C1745">
        <f>'Pivot MRIP 11"'!C1748</f>
        <v>260.76235847999999</v>
      </c>
      <c r="D1745">
        <f>'Pivot MRIP 11"'!D1748</f>
        <v>260.76235847999999</v>
      </c>
      <c r="E1745">
        <f>'Pivot MRIP 11"'!E1748</f>
        <v>0.84441310922369939</v>
      </c>
      <c r="F1745">
        <f>'Pivot MRIP 11"'!F1748</f>
        <v>2</v>
      </c>
      <c r="G1745">
        <f>'Pivot MRIP 11"'!G1748</f>
        <v>1.258088340298923E-2</v>
      </c>
      <c r="H1745">
        <f t="shared" si="91"/>
        <v>3.2806208279253597</v>
      </c>
      <c r="I1745">
        <f t="shared" si="92"/>
        <v>2.7701992334924799</v>
      </c>
    </row>
    <row r="1746" spans="1:9" x14ac:dyDescent="0.25">
      <c r="A1746">
        <f>'Pivot MRIP 11"'!A1749</f>
        <v>2014</v>
      </c>
      <c r="B1746" t="str">
        <f>'Pivot MRIP 11"'!B1749</f>
        <v>1741020140823006</v>
      </c>
      <c r="C1746">
        <f>'Pivot MRIP 11"'!C1749</f>
        <v>260.76235847999999</v>
      </c>
      <c r="D1746">
        <f>'Pivot MRIP 11"'!D1749</f>
        <v>260.76235847999999</v>
      </c>
      <c r="E1746">
        <f>'Pivot MRIP 11"'!E1749</f>
        <v>3.1754744619514548</v>
      </c>
      <c r="F1746">
        <f>'Pivot MRIP 11"'!F1749</f>
        <v>9</v>
      </c>
      <c r="G1746">
        <f>'Pivot MRIP 11"'!G1749</f>
        <v>1.1509706008358707</v>
      </c>
      <c r="H1746">
        <f t="shared" si="91"/>
        <v>300.12980841510426</v>
      </c>
      <c r="I1746">
        <f t="shared" si="92"/>
        <v>953.05454189254647</v>
      </c>
    </row>
    <row r="1747" spans="1:9" x14ac:dyDescent="0.25">
      <c r="A1747">
        <f>'Pivot MRIP 11"'!A1750</f>
        <v>2014</v>
      </c>
      <c r="B1747" t="str">
        <f>'Pivot MRIP 11"'!B1750</f>
        <v>1741020140823010</v>
      </c>
      <c r="C1747">
        <f>'Pivot MRIP 11"'!C1750</f>
        <v>260.76235847999999</v>
      </c>
      <c r="D1747">
        <f>'Pivot MRIP 11"'!D1750</f>
        <v>260.76235847999999</v>
      </c>
      <c r="E1747">
        <f>'Pivot MRIP 11"'!E1750</f>
        <v>0.84441310922369939</v>
      </c>
      <c r="F1747">
        <f>'Pivot MRIP 11"'!F1750</f>
        <v>4</v>
      </c>
      <c r="G1747">
        <f>'Pivot MRIP 11"'!G1750</f>
        <v>0.18871325104483844</v>
      </c>
      <c r="H1747">
        <f t="shared" si="91"/>
        <v>49.209312418880394</v>
      </c>
      <c r="I1747">
        <f t="shared" si="92"/>
        <v>41.552988502387194</v>
      </c>
    </row>
    <row r="1748" spans="1:9" x14ac:dyDescent="0.25">
      <c r="A1748">
        <f>'Pivot MRIP 11"'!A1751</f>
        <v>2014</v>
      </c>
      <c r="B1748" t="str">
        <f>'Pivot MRIP 11"'!B1751</f>
        <v>1741020140823015</v>
      </c>
      <c r="C1748">
        <f>'Pivot MRIP 11"'!C1751</f>
        <v>260.76235847999999</v>
      </c>
      <c r="D1748">
        <f>'Pivot MRIP 11"'!D1751</f>
        <v>260.76235847999999</v>
      </c>
      <c r="E1748">
        <f>'Pivot MRIP 11"'!E1751</f>
        <v>0.84441310922369939</v>
      </c>
      <c r="F1748">
        <f>'Pivot MRIP 11"'!F1751</f>
        <v>4</v>
      </c>
      <c r="G1748">
        <f>'Pivot MRIP 11"'!G1751</f>
        <v>0.37742650208967687</v>
      </c>
      <c r="H1748">
        <f t="shared" si="91"/>
        <v>98.418624837760788</v>
      </c>
      <c r="I1748">
        <f t="shared" si="92"/>
        <v>83.105977004774388</v>
      </c>
    </row>
    <row r="1749" spans="1:9" x14ac:dyDescent="0.25">
      <c r="A1749">
        <f>'Pivot MRIP 11"'!A1752</f>
        <v>2014</v>
      </c>
      <c r="B1749" t="str">
        <f>'Pivot MRIP 11"'!B1752</f>
        <v>1741020140823020</v>
      </c>
      <c r="C1749">
        <f>'Pivot MRIP 11"'!C1752</f>
        <v>260.76235847999999</v>
      </c>
      <c r="D1749">
        <f>'Pivot MRIP 11"'!D1752</f>
        <v>260.76235847999999</v>
      </c>
      <c r="E1749">
        <f>'Pivot MRIP 11"'!E1752</f>
        <v>1.1714040882120142</v>
      </c>
      <c r="F1749">
        <f>'Pivot MRIP 11"'!F1752</f>
        <v>16</v>
      </c>
      <c r="G1749">
        <f>'Pivot MRIP 11"'!G1752</f>
        <v>2.2516176680597844</v>
      </c>
      <c r="H1749">
        <f t="shared" si="91"/>
        <v>587.13713351850708</v>
      </c>
      <c r="I1749">
        <f t="shared" si="92"/>
        <v>687.77483854466243</v>
      </c>
    </row>
    <row r="1750" spans="1:9" x14ac:dyDescent="0.25">
      <c r="A1750">
        <f>'Pivot MRIP 11"'!A1753</f>
        <v>2014</v>
      </c>
      <c r="B1750" t="str">
        <f>'Pivot MRIP 11"'!B1753</f>
        <v>1741020140914001</v>
      </c>
      <c r="C1750">
        <f>'Pivot MRIP 11"'!C1753</f>
        <v>430.22374776999999</v>
      </c>
      <c r="D1750">
        <f>'Pivot MRIP 11"'!D1753</f>
        <v>430.22374776999999</v>
      </c>
      <c r="E1750">
        <f>'Pivot MRIP 11"'!E1753</f>
        <v>0.84441310922369939</v>
      </c>
      <c r="F1750">
        <f>'Pivot MRIP 11"'!F1753</f>
        <v>2</v>
      </c>
      <c r="G1750">
        <f>'Pivot MRIP 11"'!G1753</f>
        <v>2.516176680597846E-2</v>
      </c>
      <c r="H1750">
        <f t="shared" si="91"/>
        <v>10.825189615782834</v>
      </c>
      <c r="I1750">
        <f t="shared" si="92"/>
        <v>9.1409320213992871</v>
      </c>
    </row>
    <row r="1751" spans="1:9" x14ac:dyDescent="0.25">
      <c r="A1751">
        <f>'Pivot MRIP 11"'!A1754</f>
        <v>2014</v>
      </c>
      <c r="B1751" t="str">
        <f>'Pivot MRIP 11"'!B1754</f>
        <v>1741020141001001</v>
      </c>
      <c r="C1751">
        <f>'Pivot MRIP 11"'!C1754</f>
        <v>925.56787670000006</v>
      </c>
      <c r="D1751">
        <f>'Pivot MRIP 11"'!D1754</f>
        <v>925.56787670000006</v>
      </c>
      <c r="E1751">
        <f>'Pivot MRIP 11"'!E1754</f>
        <v>0.84441310922369939</v>
      </c>
      <c r="F1751">
        <f>'Pivot MRIP 11"'!F1754</f>
        <v>2</v>
      </c>
      <c r="G1751">
        <f>'Pivot MRIP 11"'!G1754</f>
        <v>1.258088340298923E-2</v>
      </c>
      <c r="H1751">
        <f t="shared" si="91"/>
        <v>11.644461538315012</v>
      </c>
      <c r="I1751">
        <f t="shared" si="92"/>
        <v>9.8327359728043611</v>
      </c>
    </row>
    <row r="1752" spans="1:9" x14ac:dyDescent="0.25">
      <c r="A1752">
        <f>'Pivot MRIP 11"'!A1755</f>
        <v>2014</v>
      </c>
      <c r="B1752" t="str">
        <f>'Pivot MRIP 11"'!B1755</f>
        <v>1741020141029003</v>
      </c>
      <c r="C1752">
        <f>'Pivot MRIP 11"'!C1755</f>
        <v>714.25067996999996</v>
      </c>
      <c r="D1752">
        <f>'Pivot MRIP 11"'!D1755</f>
        <v>714.25067996999996</v>
      </c>
      <c r="E1752">
        <f>'Pivot MRIP 11"'!E1755</f>
        <v>0.84441310922369939</v>
      </c>
      <c r="F1752">
        <f>'Pivot MRIP 11"'!F1755</f>
        <v>1</v>
      </c>
      <c r="G1752">
        <f>'Pivot MRIP 11"'!G1755</f>
        <v>1.258088340298923E-2</v>
      </c>
      <c r="H1752">
        <f t="shared" si="91"/>
        <v>8.985904525208344</v>
      </c>
      <c r="I1752">
        <f t="shared" si="92"/>
        <v>7.5878155793184883</v>
      </c>
    </row>
    <row r="1753" spans="1:9" x14ac:dyDescent="0.25">
      <c r="A1753">
        <f>'Pivot MRIP 11"'!A1756</f>
        <v>2014</v>
      </c>
      <c r="B1753" t="str">
        <f>'Pivot MRIP 11"'!B1756</f>
        <v>1741720140411007</v>
      </c>
      <c r="C1753">
        <f>'Pivot MRIP 11"'!C1756</f>
        <v>535.01145317999999</v>
      </c>
      <c r="D1753">
        <f>'Pivot MRIP 11"'!D1756</f>
        <v>535.01145317999999</v>
      </c>
      <c r="E1753">
        <f>'Pivot MRIP 11"'!E1756</f>
        <v>0.84441310922369939</v>
      </c>
      <c r="F1753">
        <f>'Pivot MRIP 11"'!F1756</f>
        <v>2</v>
      </c>
      <c r="G1753">
        <f>'Pivot MRIP 11"'!G1756</f>
        <v>2.516176680597846E-2</v>
      </c>
      <c r="H1753">
        <f t="shared" si="91"/>
        <v>13.461833423442823</v>
      </c>
      <c r="I1753">
        <f t="shared" si="92"/>
        <v>11.367348616940872</v>
      </c>
    </row>
    <row r="1754" spans="1:9" x14ac:dyDescent="0.25">
      <c r="A1754">
        <f>'Pivot MRIP 11"'!A1757</f>
        <v>2014</v>
      </c>
      <c r="B1754" t="str">
        <f>'Pivot MRIP 11"'!B1757</f>
        <v>1741720140502003</v>
      </c>
      <c r="C1754">
        <f>'Pivot MRIP 11"'!C1757</f>
        <v>298.28826012000002</v>
      </c>
      <c r="D1754">
        <f>'Pivot MRIP 11"'!D1757</f>
        <v>298.28826012000002</v>
      </c>
      <c r="E1754">
        <f>'Pivot MRIP 11"'!E1757</f>
        <v>0.84441310922369939</v>
      </c>
      <c r="F1754">
        <f>'Pivot MRIP 11"'!F1757</f>
        <v>2</v>
      </c>
      <c r="G1754">
        <f>'Pivot MRIP 11"'!G1757</f>
        <v>6.2904417014946146E-2</v>
      </c>
      <c r="H1754">
        <f t="shared" si="91"/>
        <v>18.763649105251211</v>
      </c>
      <c r="I1754">
        <f t="shared" si="92"/>
        <v>15.844271281347661</v>
      </c>
    </row>
    <row r="1755" spans="1:9" x14ac:dyDescent="0.25">
      <c r="A1755">
        <f>'Pivot MRIP 11"'!A1758</f>
        <v>2014</v>
      </c>
      <c r="B1755" t="str">
        <f>'Pivot MRIP 11"'!B1758</f>
        <v>1741720140503002</v>
      </c>
      <c r="C1755">
        <f>'Pivot MRIP 11"'!C1758</f>
        <v>125.57716395999999</v>
      </c>
      <c r="D1755">
        <f>'Pivot MRIP 11"'!D1758</f>
        <v>125.57716395999999</v>
      </c>
      <c r="E1755">
        <f>'Pivot MRIP 11"'!E1758</f>
        <v>0.84441310922369928</v>
      </c>
      <c r="F1755">
        <f>'Pivot MRIP 11"'!F1758</f>
        <v>4</v>
      </c>
      <c r="G1755">
        <f>'Pivot MRIP 11"'!G1758</f>
        <v>0.81775742119429995</v>
      </c>
      <c r="H1755">
        <f t="shared" si="91"/>
        <v>102.69165776082338</v>
      </c>
      <c r="I1755">
        <f t="shared" si="92"/>
        <v>86.714182021152894</v>
      </c>
    </row>
    <row r="1756" spans="1:9" x14ac:dyDescent="0.25">
      <c r="A1756">
        <f>'Pivot MRIP 11"'!A1759</f>
        <v>2014</v>
      </c>
      <c r="B1756" t="str">
        <f>'Pivot MRIP 11"'!B1759</f>
        <v>1741720140503009</v>
      </c>
      <c r="C1756">
        <f>'Pivot MRIP 11"'!C1759</f>
        <v>125.57716395999999</v>
      </c>
      <c r="D1756">
        <f>'Pivot MRIP 11"'!D1759</f>
        <v>125.57716395999999</v>
      </c>
      <c r="E1756">
        <f>'Pivot MRIP 11"'!E1759</f>
        <v>1.7626459234625655</v>
      </c>
      <c r="F1756">
        <f>'Pivot MRIP 11"'!F1759</f>
        <v>6</v>
      </c>
      <c r="G1756">
        <f>'Pivot MRIP 11"'!G1759</f>
        <v>5.1270989035298928</v>
      </c>
      <c r="H1756">
        <f t="shared" si="91"/>
        <v>643.84653964770951</v>
      </c>
      <c r="I1756">
        <f t="shared" si="92"/>
        <v>1134.8734784455141</v>
      </c>
    </row>
    <row r="1757" spans="1:9" x14ac:dyDescent="0.25">
      <c r="A1757">
        <f>'Pivot MRIP 11"'!A1760</f>
        <v>2014</v>
      </c>
      <c r="B1757" t="str">
        <f>'Pivot MRIP 11"'!B1760</f>
        <v>1741720140503020</v>
      </c>
      <c r="C1757">
        <f>'Pivot MRIP 11"'!C1760</f>
        <v>185.19372539</v>
      </c>
      <c r="D1757">
        <f>'Pivot MRIP 11"'!D1760</f>
        <v>185.19372539</v>
      </c>
      <c r="E1757">
        <f>'Pivot MRIP 11"'!E1760</f>
        <v>0.84441310922369939</v>
      </c>
      <c r="F1757">
        <f>'Pivot MRIP 11"'!F1760</f>
        <v>6</v>
      </c>
      <c r="G1757">
        <f>'Pivot MRIP 11"'!G1760</f>
        <v>0.12580883402989229</v>
      </c>
      <c r="H1757">
        <f t="shared" si="91"/>
        <v>23.299006660967958</v>
      </c>
      <c r="I1757">
        <f t="shared" si="92"/>
        <v>19.673986656411635</v>
      </c>
    </row>
    <row r="1758" spans="1:9" x14ac:dyDescent="0.25">
      <c r="A1758">
        <f>'Pivot MRIP 11"'!A1761</f>
        <v>2014</v>
      </c>
      <c r="B1758" t="str">
        <f>'Pivot MRIP 11"'!B1761</f>
        <v>1741720140522002</v>
      </c>
      <c r="C1758">
        <f>'Pivot MRIP 11"'!C1761</f>
        <v>398.26623287000001</v>
      </c>
      <c r="D1758">
        <f>'Pivot MRIP 11"'!D1761</f>
        <v>398.26623287000001</v>
      </c>
      <c r="E1758">
        <f>'Pivot MRIP 11"'!E1761</f>
        <v>1.2702017310797484</v>
      </c>
      <c r="F1758">
        <f>'Pivot MRIP 11"'!F1761</f>
        <v>24</v>
      </c>
      <c r="G1758">
        <f>'Pivot MRIP 11"'!G1761</f>
        <v>13.195063769925547</v>
      </c>
      <c r="H1758">
        <f t="shared" si="91"/>
        <v>5255.1483401276682</v>
      </c>
      <c r="I1758">
        <f t="shared" si="92"/>
        <v>6675.0985187110309</v>
      </c>
    </row>
    <row r="1759" spans="1:9" x14ac:dyDescent="0.25">
      <c r="A1759">
        <f>'Pivot MRIP 11"'!A1762</f>
        <v>2014</v>
      </c>
      <c r="B1759" t="str">
        <f>'Pivot MRIP 11"'!B1762</f>
        <v>1741720140524009</v>
      </c>
      <c r="C1759">
        <f>'Pivot MRIP 11"'!C1762</f>
        <v>4079.6002767</v>
      </c>
      <c r="D1759">
        <f>'Pivot MRIP 11"'!D1762</f>
        <v>4079.6002767</v>
      </c>
      <c r="E1759">
        <f>'Pivot MRIP 11"'!E1762</f>
        <v>0.84441310922369939</v>
      </c>
      <c r="F1759">
        <f>'Pivot MRIP 11"'!F1762</f>
        <v>1</v>
      </c>
      <c r="G1759">
        <f>'Pivot MRIP 11"'!G1762</f>
        <v>0.12580883402989229</v>
      </c>
      <c r="H1759">
        <f t="shared" si="91"/>
        <v>513.24975411965295</v>
      </c>
      <c r="I1759">
        <f t="shared" si="92"/>
        <v>433.39482068447535</v>
      </c>
    </row>
    <row r="1760" spans="1:9" x14ac:dyDescent="0.25">
      <c r="A1760">
        <f>'Pivot MRIP 11"'!A1763</f>
        <v>2014</v>
      </c>
      <c r="B1760" t="str">
        <f>'Pivot MRIP 11"'!B1763</f>
        <v>1741720140525014</v>
      </c>
      <c r="C1760">
        <f>'Pivot MRIP 11"'!C1763</f>
        <v>150.41285872</v>
      </c>
      <c r="D1760">
        <f>'Pivot MRIP 11"'!D1763</f>
        <v>150.41285872</v>
      </c>
      <c r="E1760">
        <f>'Pivot MRIP 11"'!E1763</f>
        <v>0.84441310922369928</v>
      </c>
      <c r="F1760">
        <f>'Pivot MRIP 11"'!F1763</f>
        <v>1</v>
      </c>
      <c r="G1760">
        <f>'Pivot MRIP 11"'!G1763</f>
        <v>8.8066183820924612E-2</v>
      </c>
      <c r="H1760">
        <f t="shared" si="91"/>
        <v>13.246286465066284</v>
      </c>
      <c r="I1760">
        <f t="shared" si="92"/>
        <v>11.185337939634426</v>
      </c>
    </row>
    <row r="1761" spans="1:9" x14ac:dyDescent="0.25">
      <c r="A1761">
        <f>'Pivot MRIP 11"'!A1764</f>
        <v>2014</v>
      </c>
      <c r="B1761" t="str">
        <f>'Pivot MRIP 11"'!B1764</f>
        <v>1741720140525025</v>
      </c>
      <c r="C1761">
        <f>'Pivot MRIP 11"'!C1764</f>
        <v>150.41285872</v>
      </c>
      <c r="D1761">
        <f>'Pivot MRIP 11"'!D1764</f>
        <v>150.41285872</v>
      </c>
      <c r="E1761">
        <f>'Pivot MRIP 11"'!E1764</f>
        <v>0.84441310922369928</v>
      </c>
      <c r="F1761">
        <f>'Pivot MRIP 11"'!F1764</f>
        <v>1</v>
      </c>
      <c r="G1761">
        <f>'Pivot MRIP 11"'!G1764</f>
        <v>8.8066183820924612E-2</v>
      </c>
      <c r="H1761">
        <f t="shared" si="91"/>
        <v>13.246286465066284</v>
      </c>
      <c r="I1761">
        <f t="shared" si="92"/>
        <v>11.185337939634426</v>
      </c>
    </row>
    <row r="1762" spans="1:9" x14ac:dyDescent="0.25">
      <c r="A1762">
        <f>'Pivot MRIP 11"'!A1765</f>
        <v>2014</v>
      </c>
      <c r="B1762" t="str">
        <f>'Pivot MRIP 11"'!B1765</f>
        <v>1741720140525026</v>
      </c>
      <c r="C1762">
        <f>'Pivot MRIP 11"'!C1765</f>
        <v>222.44726753</v>
      </c>
      <c r="D1762">
        <f>'Pivot MRIP 11"'!D1765</f>
        <v>222.44726753</v>
      </c>
      <c r="E1762">
        <f>'Pivot MRIP 11"'!E1765</f>
        <v>0.84441310922369939</v>
      </c>
      <c r="F1762">
        <f>'Pivot MRIP 11"'!F1765</f>
        <v>6</v>
      </c>
      <c r="G1762">
        <f>'Pivot MRIP 11"'!G1765</f>
        <v>0.37742650208967687</v>
      </c>
      <c r="H1762">
        <f t="shared" si="91"/>
        <v>83.95749408325446</v>
      </c>
      <c r="I1762">
        <f t="shared" si="92"/>
        <v>70.894808621471242</v>
      </c>
    </row>
    <row r="1763" spans="1:9" x14ac:dyDescent="0.25">
      <c r="A1763">
        <f>'Pivot MRIP 11"'!A1766</f>
        <v>2014</v>
      </c>
      <c r="B1763" t="str">
        <f>'Pivot MRIP 11"'!B1766</f>
        <v>1741720140525028</v>
      </c>
      <c r="C1763">
        <f>'Pivot MRIP 11"'!C1766</f>
        <v>150.41285872</v>
      </c>
      <c r="D1763">
        <f>'Pivot MRIP 11"'!D1766</f>
        <v>150.41285872</v>
      </c>
      <c r="E1763">
        <f>'Pivot MRIP 11"'!E1766</f>
        <v>0.84441310922369928</v>
      </c>
      <c r="F1763">
        <f>'Pivot MRIP 11"'!F1766</f>
        <v>4</v>
      </c>
      <c r="G1763">
        <f>'Pivot MRIP 11"'!G1766</f>
        <v>0.15097060083587077</v>
      </c>
      <c r="H1763">
        <f t="shared" si="91"/>
        <v>22.707919654399344</v>
      </c>
      <c r="I1763">
        <f t="shared" si="92"/>
        <v>19.174865039373302</v>
      </c>
    </row>
    <row r="1764" spans="1:9" x14ac:dyDescent="0.25">
      <c r="A1764">
        <f>'Pivot MRIP 11"'!A1767</f>
        <v>2014</v>
      </c>
      <c r="B1764" t="str">
        <f>'Pivot MRIP 11"'!B1767</f>
        <v>1741720140525030</v>
      </c>
      <c r="C1764">
        <f>'Pivot MRIP 11"'!C1767</f>
        <v>150.41285872</v>
      </c>
      <c r="D1764">
        <f>'Pivot MRIP 11"'!D1767</f>
        <v>150.41285872</v>
      </c>
      <c r="E1764">
        <f>'Pivot MRIP 11"'!E1767</f>
        <v>0.84441310922369939</v>
      </c>
      <c r="F1764">
        <f>'Pivot MRIP 11"'!F1767</f>
        <v>4</v>
      </c>
      <c r="G1764">
        <f>'Pivot MRIP 11"'!G1767</f>
        <v>0.20129413444782768</v>
      </c>
      <c r="H1764">
        <f t="shared" si="91"/>
        <v>30.277226205865791</v>
      </c>
      <c r="I1764">
        <f t="shared" si="92"/>
        <v>25.566486719164402</v>
      </c>
    </row>
    <row r="1765" spans="1:9" x14ac:dyDescent="0.25">
      <c r="A1765">
        <f>'Pivot MRIP 11"'!A1768</f>
        <v>2014</v>
      </c>
      <c r="B1765" t="str">
        <f>'Pivot MRIP 11"'!B1768</f>
        <v>1741720140525032</v>
      </c>
      <c r="C1765">
        <f>'Pivot MRIP 11"'!C1768</f>
        <v>150.41285872</v>
      </c>
      <c r="D1765">
        <f>'Pivot MRIP 11"'!D1768</f>
        <v>150.41285872</v>
      </c>
      <c r="E1765">
        <f>'Pivot MRIP 11"'!E1768</f>
        <v>0.84441310922369939</v>
      </c>
      <c r="F1765">
        <f>'Pivot MRIP 11"'!F1768</f>
        <v>4</v>
      </c>
      <c r="G1765">
        <f>'Pivot MRIP 11"'!G1768</f>
        <v>0.25161766805978458</v>
      </c>
      <c r="H1765">
        <f t="shared" si="91"/>
        <v>37.846532757332234</v>
      </c>
      <c r="I1765">
        <f t="shared" si="92"/>
        <v>31.958108398955499</v>
      </c>
    </row>
    <row r="1766" spans="1:9" x14ac:dyDescent="0.25">
      <c r="A1766">
        <f>'Pivot MRIP 11"'!A1769</f>
        <v>2014</v>
      </c>
      <c r="B1766" t="str">
        <f>'Pivot MRIP 11"'!B1769</f>
        <v>1741720140525034</v>
      </c>
      <c r="C1766">
        <f>'Pivot MRIP 11"'!C1769</f>
        <v>150.41285872</v>
      </c>
      <c r="D1766">
        <f>'Pivot MRIP 11"'!D1769</f>
        <v>150.41285872</v>
      </c>
      <c r="E1766">
        <f>'Pivot MRIP 11"'!E1769</f>
        <v>0.84441310922369939</v>
      </c>
      <c r="F1766">
        <f>'Pivot MRIP 11"'!F1769</f>
        <v>3</v>
      </c>
      <c r="G1766">
        <f>'Pivot MRIP 11"'!G1769</f>
        <v>1.258088340298923E-2</v>
      </c>
      <c r="H1766">
        <f t="shared" si="91"/>
        <v>1.8923266378666119</v>
      </c>
      <c r="I1766">
        <f t="shared" si="92"/>
        <v>1.5979054199477751</v>
      </c>
    </row>
    <row r="1767" spans="1:9" x14ac:dyDescent="0.25">
      <c r="A1767">
        <f>'Pivot MRIP 11"'!A1770</f>
        <v>2014</v>
      </c>
      <c r="B1767" t="str">
        <f>'Pivot MRIP 11"'!B1770</f>
        <v>1741720140525037</v>
      </c>
      <c r="C1767">
        <f>'Pivot MRIP 11"'!C1770</f>
        <v>150.41285872</v>
      </c>
      <c r="D1767">
        <f>'Pivot MRIP 11"'!D1770</f>
        <v>150.41285872</v>
      </c>
      <c r="E1767">
        <f>'Pivot MRIP 11"'!E1770</f>
        <v>0.84441310922369939</v>
      </c>
      <c r="F1767">
        <f>'Pivot MRIP 11"'!F1770</f>
        <v>4</v>
      </c>
      <c r="G1767">
        <f>'Pivot MRIP 11"'!G1770</f>
        <v>0.20129413444782768</v>
      </c>
      <c r="H1767">
        <f t="shared" si="91"/>
        <v>30.277226205865791</v>
      </c>
      <c r="I1767">
        <f t="shared" si="92"/>
        <v>25.566486719164402</v>
      </c>
    </row>
    <row r="1768" spans="1:9" x14ac:dyDescent="0.25">
      <c r="A1768">
        <f>'Pivot MRIP 11"'!A1771</f>
        <v>2014</v>
      </c>
      <c r="B1768" t="str">
        <f>'Pivot MRIP 11"'!B1771</f>
        <v>1741720140525043</v>
      </c>
      <c r="C1768">
        <f>'Pivot MRIP 11"'!C1771</f>
        <v>150.41285872</v>
      </c>
      <c r="D1768">
        <f>'Pivot MRIP 11"'!D1771</f>
        <v>150.41285872</v>
      </c>
      <c r="E1768">
        <f>'Pivot MRIP 11"'!E1771</f>
        <v>0.84441310922369939</v>
      </c>
      <c r="F1768">
        <f>'Pivot MRIP 11"'!F1771</f>
        <v>9</v>
      </c>
      <c r="G1768">
        <f>'Pivot MRIP 11"'!G1771</f>
        <v>0.20129413444782768</v>
      </c>
      <c r="H1768">
        <f t="shared" si="91"/>
        <v>30.277226205865791</v>
      </c>
      <c r="I1768">
        <f t="shared" si="92"/>
        <v>25.566486719164402</v>
      </c>
    </row>
    <row r="1769" spans="1:9" x14ac:dyDescent="0.25">
      <c r="A1769">
        <f>'Pivot MRIP 11"'!A1772</f>
        <v>2014</v>
      </c>
      <c r="B1769" t="str">
        <f>'Pivot MRIP 11"'!B1772</f>
        <v>1741720140525051</v>
      </c>
      <c r="C1769">
        <f>'Pivot MRIP 11"'!C1772</f>
        <v>150.41285872</v>
      </c>
      <c r="D1769">
        <f>'Pivot MRIP 11"'!D1772</f>
        <v>150.41285872</v>
      </c>
      <c r="E1769">
        <f>'Pivot MRIP 11"'!E1772</f>
        <v>0.84441310922369939</v>
      </c>
      <c r="F1769">
        <f>'Pivot MRIP 11"'!F1772</f>
        <v>4</v>
      </c>
      <c r="G1769">
        <f>'Pivot MRIP 11"'!G1772</f>
        <v>0.40258826889565535</v>
      </c>
      <c r="H1769">
        <f t="shared" si="91"/>
        <v>60.554452411731582</v>
      </c>
      <c r="I1769">
        <f t="shared" si="92"/>
        <v>51.132973438328804</v>
      </c>
    </row>
    <row r="1770" spans="1:9" x14ac:dyDescent="0.25">
      <c r="A1770">
        <f>'Pivot MRIP 11"'!A1773</f>
        <v>2014</v>
      </c>
      <c r="B1770" t="str">
        <f>'Pivot MRIP 11"'!B1773</f>
        <v>1741720140606006</v>
      </c>
      <c r="C1770">
        <f>'Pivot MRIP 11"'!C1773</f>
        <v>397.95949333999999</v>
      </c>
      <c r="D1770">
        <f>'Pivot MRIP 11"'!D1773</f>
        <v>397.95949333999999</v>
      </c>
      <c r="E1770">
        <f>'Pivot MRIP 11"'!E1773</f>
        <v>0.84441310922369939</v>
      </c>
      <c r="F1770">
        <f>'Pivot MRIP 11"'!F1773</f>
        <v>2</v>
      </c>
      <c r="G1770">
        <f>'Pivot MRIP 11"'!G1773</f>
        <v>1.258088340298923E-2</v>
      </c>
      <c r="H1770">
        <f t="shared" si="91"/>
        <v>5.0066819848232091</v>
      </c>
      <c r="I1770">
        <f t="shared" si="92"/>
        <v>4.2277079016988486</v>
      </c>
    </row>
    <row r="1771" spans="1:9" x14ac:dyDescent="0.25">
      <c r="A1771">
        <f>'Pivot MRIP 11"'!A1774</f>
        <v>2014</v>
      </c>
      <c r="B1771" t="str">
        <f>'Pivot MRIP 11"'!B1774</f>
        <v>1741720140609001</v>
      </c>
      <c r="C1771">
        <f>'Pivot MRIP 11"'!C1774</f>
        <v>813.85289826999997</v>
      </c>
      <c r="D1771">
        <f>'Pivot MRIP 11"'!D1774</f>
        <v>813.85289826999997</v>
      </c>
      <c r="E1771">
        <f>'Pivot MRIP 11"'!E1774</f>
        <v>0.92856093827636998</v>
      </c>
      <c r="F1771">
        <f>'Pivot MRIP 11"'!F1774</f>
        <v>16</v>
      </c>
      <c r="G1771">
        <f>'Pivot MRIP 11"'!G1774</f>
        <v>3.5097060083587075</v>
      </c>
      <c r="H1771">
        <f t="shared" si="91"/>
        <v>2856.3844069783668</v>
      </c>
      <c r="I1771">
        <f t="shared" si="92"/>
        <v>2652.3269850218248</v>
      </c>
    </row>
    <row r="1772" spans="1:9" x14ac:dyDescent="0.25">
      <c r="A1772">
        <f>'Pivot MRIP 11"'!A1775</f>
        <v>2014</v>
      </c>
      <c r="B1772" t="str">
        <f>'Pivot MRIP 11"'!B1775</f>
        <v>1741720140609005</v>
      </c>
      <c r="C1772">
        <f>'Pivot MRIP 11"'!C1775</f>
        <v>352.46561609000008</v>
      </c>
      <c r="D1772">
        <f>'Pivot MRIP 11"'!D1775</f>
        <v>352.46561609000008</v>
      </c>
      <c r="E1772">
        <f>'Pivot MRIP 11"'!E1775</f>
        <v>1.1116718938010566</v>
      </c>
      <c r="F1772">
        <f>'Pivot MRIP 11"'!F1775</f>
        <v>9</v>
      </c>
      <c r="G1772">
        <f>'Pivot MRIP 11"'!G1775</f>
        <v>1.3774265020896768</v>
      </c>
      <c r="H1772">
        <f t="shared" si="91"/>
        <v>485.49548067773173</v>
      </c>
      <c r="I1772">
        <f t="shared" si="92"/>
        <v>539.71168043686828</v>
      </c>
    </row>
    <row r="1773" spans="1:9" x14ac:dyDescent="0.25">
      <c r="A1773">
        <f>'Pivot MRIP 11"'!A1776</f>
        <v>2014</v>
      </c>
      <c r="B1773" t="str">
        <f>'Pivot MRIP 11"'!B1776</f>
        <v>1741720140615009</v>
      </c>
      <c r="C1773">
        <f>'Pivot MRIP 11"'!C1776</f>
        <v>264.98411962</v>
      </c>
      <c r="D1773">
        <f>'Pivot MRIP 11"'!D1776</f>
        <v>264.98411962</v>
      </c>
      <c r="E1773">
        <f>'Pivot MRIP 11"'!E1776</f>
        <v>0.84441310922369939</v>
      </c>
      <c r="F1773">
        <f>'Pivot MRIP 11"'!F1776</f>
        <v>1</v>
      </c>
      <c r="G1773">
        <f>'Pivot MRIP 11"'!G1776</f>
        <v>2.516176680597846E-2</v>
      </c>
      <c r="H1773">
        <f t="shared" si="91"/>
        <v>6.6674686251659416</v>
      </c>
      <c r="I1773">
        <f t="shared" si="92"/>
        <v>5.6300979124278374</v>
      </c>
    </row>
    <row r="1774" spans="1:9" x14ac:dyDescent="0.25">
      <c r="A1774">
        <f>'Pivot MRIP 11"'!A1777</f>
        <v>2014</v>
      </c>
      <c r="B1774" t="str">
        <f>'Pivot MRIP 11"'!B1777</f>
        <v>1741720140615014</v>
      </c>
      <c r="C1774">
        <f>'Pivot MRIP 11"'!C1777</f>
        <v>264.98411962</v>
      </c>
      <c r="D1774">
        <f>'Pivot MRIP 11"'!D1777</f>
        <v>264.98411962</v>
      </c>
      <c r="E1774">
        <f>'Pivot MRIP 11"'!E1777</f>
        <v>0.84441310922369939</v>
      </c>
      <c r="F1774">
        <f>'Pivot MRIP 11"'!F1777</f>
        <v>4</v>
      </c>
      <c r="G1774">
        <f>'Pivot MRIP 11"'!G1777</f>
        <v>0.10064706722391384</v>
      </c>
      <c r="H1774">
        <f t="shared" si="91"/>
        <v>26.669874500663767</v>
      </c>
      <c r="I1774">
        <f t="shared" si="92"/>
        <v>22.52039164971135</v>
      </c>
    </row>
    <row r="1775" spans="1:9" x14ac:dyDescent="0.25">
      <c r="A1775">
        <f>'Pivot MRIP 11"'!A1778</f>
        <v>2014</v>
      </c>
      <c r="B1775" t="str">
        <f>'Pivot MRIP 11"'!B1778</f>
        <v>1741720140615016</v>
      </c>
      <c r="C1775">
        <f>'Pivot MRIP 11"'!C1778</f>
        <v>264.98411962</v>
      </c>
      <c r="D1775">
        <f>'Pivot MRIP 11"'!D1778</f>
        <v>264.98411962</v>
      </c>
      <c r="E1775">
        <f>'Pivot MRIP 11"'!E1778</f>
        <v>0.84441310922369939</v>
      </c>
      <c r="F1775">
        <f>'Pivot MRIP 11"'!F1778</f>
        <v>2</v>
      </c>
      <c r="G1775">
        <f>'Pivot MRIP 11"'!G1778</f>
        <v>1.258088340298923E-2</v>
      </c>
      <c r="H1775">
        <f t="shared" si="91"/>
        <v>3.3337343125829708</v>
      </c>
      <c r="I1775">
        <f t="shared" si="92"/>
        <v>2.8150489562139187</v>
      </c>
    </row>
    <row r="1776" spans="1:9" x14ac:dyDescent="0.25">
      <c r="A1776">
        <f>'Pivot MRIP 11"'!A1779</f>
        <v>2014</v>
      </c>
      <c r="B1776" t="str">
        <f>'Pivot MRIP 11"'!B1779</f>
        <v>1741720140615021</v>
      </c>
      <c r="C1776">
        <f>'Pivot MRIP 11"'!C1779</f>
        <v>264.98411962</v>
      </c>
      <c r="D1776">
        <f>'Pivot MRIP 11"'!D1779</f>
        <v>264.98411962</v>
      </c>
      <c r="E1776">
        <f>'Pivot MRIP 11"'!E1779</f>
        <v>0.84441310922369928</v>
      </c>
      <c r="F1776">
        <f>'Pivot MRIP 11"'!F1779</f>
        <v>9</v>
      </c>
      <c r="G1776">
        <f>'Pivot MRIP 11"'!G1779</f>
        <v>7.5485300417935386E-2</v>
      </c>
      <c r="H1776">
        <f t="shared" si="91"/>
        <v>20.002405875497825</v>
      </c>
      <c r="I1776">
        <f t="shared" si="92"/>
        <v>16.89029373728351</v>
      </c>
    </row>
    <row r="1777" spans="1:9" x14ac:dyDescent="0.25">
      <c r="A1777">
        <f>'Pivot MRIP 11"'!A1780</f>
        <v>2014</v>
      </c>
      <c r="B1777" t="str">
        <f>'Pivot MRIP 11"'!B1780</f>
        <v>1741720140615024</v>
      </c>
      <c r="C1777">
        <f>'Pivot MRIP 11"'!C1780</f>
        <v>264.98411962</v>
      </c>
      <c r="D1777">
        <f>'Pivot MRIP 11"'!D1780</f>
        <v>264.98411962</v>
      </c>
      <c r="E1777">
        <f>'Pivot MRIP 11"'!E1780</f>
        <v>0.84441310922369939</v>
      </c>
      <c r="F1777">
        <f>'Pivot MRIP 11"'!F1780</f>
        <v>9</v>
      </c>
      <c r="G1777">
        <f>'Pivot MRIP 11"'!G1780</f>
        <v>0.12580883402989229</v>
      </c>
      <c r="H1777">
        <f t="shared" si="91"/>
        <v>33.337343125829705</v>
      </c>
      <c r="I1777">
        <f t="shared" si="92"/>
        <v>28.150489562139182</v>
      </c>
    </row>
    <row r="1778" spans="1:9" x14ac:dyDescent="0.25">
      <c r="A1778">
        <f>'Pivot MRIP 11"'!A1781</f>
        <v>2014</v>
      </c>
      <c r="B1778" t="str">
        <f>'Pivot MRIP 11"'!B1781</f>
        <v>1741720140616012</v>
      </c>
      <c r="C1778">
        <f>'Pivot MRIP 11"'!C1781</f>
        <v>819.71723052000004</v>
      </c>
      <c r="D1778">
        <f>'Pivot MRIP 11"'!D1781</f>
        <v>819.71723052000004</v>
      </c>
      <c r="E1778">
        <f>'Pivot MRIP 11"'!E1781</f>
        <v>0.84441310922369917</v>
      </c>
      <c r="F1778">
        <f>'Pivot MRIP 11"'!F1781</f>
        <v>4</v>
      </c>
      <c r="G1778">
        <f>'Pivot MRIP 11"'!G1781</f>
        <v>0.62904417014946157</v>
      </c>
      <c r="H1778">
        <f t="shared" si="91"/>
        <v>515.63834502966836</v>
      </c>
      <c r="I1778">
        <f t="shared" si="92"/>
        <v>435.41177816146484</v>
      </c>
    </row>
    <row r="1779" spans="1:9" x14ac:dyDescent="0.25">
      <c r="A1779">
        <f>'Pivot MRIP 11"'!A1782</f>
        <v>2014</v>
      </c>
      <c r="B1779" t="str">
        <f>'Pivot MRIP 11"'!B1782</f>
        <v>1741720140621003</v>
      </c>
      <c r="C1779">
        <f>'Pivot MRIP 11"'!C1782</f>
        <v>1398.0451184000001</v>
      </c>
      <c r="D1779">
        <f>'Pivot MRIP 11"'!D1782</f>
        <v>1398.0451184000001</v>
      </c>
      <c r="E1779">
        <f>'Pivot MRIP 11"'!E1782</f>
        <v>0.84441310922369939</v>
      </c>
      <c r="F1779">
        <f>'Pivot MRIP 11"'!F1782</f>
        <v>1</v>
      </c>
      <c r="G1779">
        <f>'Pivot MRIP 11"'!G1782</f>
        <v>1.258088340298923E-2</v>
      </c>
      <c r="H1779">
        <f t="shared" si="91"/>
        <v>17.588642626708673</v>
      </c>
      <c r="I1779">
        <f t="shared" si="92"/>
        <v>14.852080407443566</v>
      </c>
    </row>
    <row r="1780" spans="1:9" x14ac:dyDescent="0.25">
      <c r="A1780">
        <f>'Pivot MRIP 11"'!A1783</f>
        <v>2014</v>
      </c>
      <c r="B1780" t="str">
        <f>'Pivot MRIP 11"'!B1783</f>
        <v>1741720140626001</v>
      </c>
      <c r="C1780">
        <f>'Pivot MRIP 11"'!C1783</f>
        <v>415.17077078</v>
      </c>
      <c r="D1780">
        <f>'Pivot MRIP 11"'!D1783</f>
        <v>415.17077078</v>
      </c>
      <c r="E1780">
        <f>'Pivot MRIP 11"'!E1783</f>
        <v>0.84441310922369939</v>
      </c>
      <c r="F1780">
        <f>'Pivot MRIP 11"'!F1783</f>
        <v>4</v>
      </c>
      <c r="G1780">
        <f>'Pivot MRIP 11"'!G1783</f>
        <v>0.11322795062690307</v>
      </c>
      <c r="H1780">
        <f t="shared" si="91"/>
        <v>47.00893553561113</v>
      </c>
      <c r="I1780">
        <f t="shared" si="92"/>
        <v>39.694961416921842</v>
      </c>
    </row>
    <row r="1781" spans="1:9" x14ac:dyDescent="0.25">
      <c r="A1781">
        <f>'Pivot MRIP 11"'!A1784</f>
        <v>2014</v>
      </c>
      <c r="B1781" t="str">
        <f>'Pivot MRIP 11"'!B1784</f>
        <v>1741720140626003</v>
      </c>
      <c r="C1781">
        <f>'Pivot MRIP 11"'!C1784</f>
        <v>415.17077077999994</v>
      </c>
      <c r="D1781">
        <f>'Pivot MRIP 11"'!D1784</f>
        <v>415.17077077999994</v>
      </c>
      <c r="E1781">
        <f>'Pivot MRIP 11"'!E1784</f>
        <v>0.84441310922369939</v>
      </c>
      <c r="F1781">
        <f>'Pivot MRIP 11"'!F1784</f>
        <v>9</v>
      </c>
      <c r="G1781">
        <f>'Pivot MRIP 11"'!G1784</f>
        <v>0.37742650208967687</v>
      </c>
      <c r="H1781">
        <f t="shared" si="91"/>
        <v>156.69645178537041</v>
      </c>
      <c r="I1781">
        <f t="shared" si="92"/>
        <v>132.31653805640613</v>
      </c>
    </row>
    <row r="1782" spans="1:9" x14ac:dyDescent="0.25">
      <c r="A1782">
        <f>'Pivot MRIP 11"'!A1785</f>
        <v>2014</v>
      </c>
      <c r="B1782" t="str">
        <f>'Pivot MRIP 11"'!B1785</f>
        <v>1741720140626008</v>
      </c>
      <c r="C1782">
        <f>'Pivot MRIP 11"'!C1785</f>
        <v>415.17077078</v>
      </c>
      <c r="D1782">
        <f>'Pivot MRIP 11"'!D1785</f>
        <v>415.17077078</v>
      </c>
      <c r="E1782">
        <f>'Pivot MRIP 11"'!E1785</f>
        <v>0.84441310922369939</v>
      </c>
      <c r="F1782">
        <f>'Pivot MRIP 11"'!F1785</f>
        <v>1</v>
      </c>
      <c r="G1782">
        <f>'Pivot MRIP 11"'!G1785</f>
        <v>1.258088340298923E-2</v>
      </c>
      <c r="H1782">
        <f t="shared" si="91"/>
        <v>5.2232150595123477</v>
      </c>
      <c r="I1782">
        <f t="shared" si="92"/>
        <v>4.4105512685468717</v>
      </c>
    </row>
    <row r="1783" spans="1:9" x14ac:dyDescent="0.25">
      <c r="A1783">
        <f>'Pivot MRIP 11"'!A1786</f>
        <v>2014</v>
      </c>
      <c r="B1783" t="str">
        <f>'Pivot MRIP 11"'!B1786</f>
        <v>1741720140626009</v>
      </c>
      <c r="C1783">
        <f>'Pivot MRIP 11"'!C1786</f>
        <v>415.17077078</v>
      </c>
      <c r="D1783">
        <f>'Pivot MRIP 11"'!D1786</f>
        <v>415.17077078</v>
      </c>
      <c r="E1783">
        <f>'Pivot MRIP 11"'!E1786</f>
        <v>0.84441310922369939</v>
      </c>
      <c r="F1783">
        <f>'Pivot MRIP 11"'!F1786</f>
        <v>1</v>
      </c>
      <c r="G1783">
        <f>'Pivot MRIP 11"'!G1786</f>
        <v>6.2904417014946146E-2</v>
      </c>
      <c r="H1783">
        <f t="shared" si="91"/>
        <v>26.116075297561739</v>
      </c>
      <c r="I1783">
        <f t="shared" si="92"/>
        <v>22.052756342734359</v>
      </c>
    </row>
    <row r="1784" spans="1:9" x14ac:dyDescent="0.25">
      <c r="A1784">
        <f>'Pivot MRIP 11"'!A1787</f>
        <v>2014</v>
      </c>
      <c r="B1784" t="str">
        <f>'Pivot MRIP 11"'!B1787</f>
        <v>1741720140626012</v>
      </c>
      <c r="C1784">
        <f>'Pivot MRIP 11"'!C1787</f>
        <v>415.17077078</v>
      </c>
      <c r="D1784">
        <f>'Pivot MRIP 11"'!D1787</f>
        <v>415.17077078</v>
      </c>
      <c r="E1784">
        <f>'Pivot MRIP 11"'!E1787</f>
        <v>0.84441310922369939</v>
      </c>
      <c r="F1784">
        <f>'Pivot MRIP 11"'!F1787</f>
        <v>4</v>
      </c>
      <c r="G1784">
        <f>'Pivot MRIP 11"'!G1787</f>
        <v>0.12580883402989229</v>
      </c>
      <c r="H1784">
        <f t="shared" si="91"/>
        <v>52.232150595123478</v>
      </c>
      <c r="I1784">
        <f t="shared" si="92"/>
        <v>44.105512685468717</v>
      </c>
    </row>
    <row r="1785" spans="1:9" x14ac:dyDescent="0.25">
      <c r="A1785">
        <f>'Pivot MRIP 11"'!A1788</f>
        <v>2014</v>
      </c>
      <c r="B1785" t="str">
        <f>'Pivot MRIP 11"'!B1788</f>
        <v>1741720140627001</v>
      </c>
      <c r="C1785">
        <f>'Pivot MRIP 11"'!C1788</f>
        <v>243.03526780000001</v>
      </c>
      <c r="D1785">
        <f>'Pivot MRIP 11"'!D1788</f>
        <v>243.03526780000001</v>
      </c>
      <c r="E1785">
        <f>'Pivot MRIP 11"'!E1788</f>
        <v>0.84441310922369939</v>
      </c>
      <c r="F1785">
        <f>'Pivot MRIP 11"'!F1788</f>
        <v>2</v>
      </c>
      <c r="G1785">
        <f>'Pivot MRIP 11"'!G1788</f>
        <v>1.258088340298923E-2</v>
      </c>
      <c r="H1785">
        <f t="shared" si="91"/>
        <v>3.0575983670060629</v>
      </c>
      <c r="I1785">
        <f t="shared" si="92"/>
        <v>2.5818761438408955</v>
      </c>
    </row>
    <row r="1786" spans="1:9" x14ac:dyDescent="0.25">
      <c r="A1786">
        <f>'Pivot MRIP 11"'!A1789</f>
        <v>2014</v>
      </c>
      <c r="B1786" t="str">
        <f>'Pivot MRIP 11"'!B1789</f>
        <v>1741720140627005</v>
      </c>
      <c r="C1786">
        <f>'Pivot MRIP 11"'!C1789</f>
        <v>716.41772121999998</v>
      </c>
      <c r="D1786">
        <f>'Pivot MRIP 11"'!D1789</f>
        <v>716.41772121999998</v>
      </c>
      <c r="E1786">
        <f>'Pivot MRIP 11"'!E1789</f>
        <v>0.84441310922369939</v>
      </c>
      <c r="F1786">
        <f>'Pivot MRIP 11"'!F1789</f>
        <v>3</v>
      </c>
      <c r="G1786">
        <f>'Pivot MRIP 11"'!G1789</f>
        <v>0.18871325104483844</v>
      </c>
      <c r="H1786">
        <f t="shared" si="91"/>
        <v>135.19751727756093</v>
      </c>
      <c r="I1786">
        <f t="shared" si="92"/>
        <v>114.16255592367004</v>
      </c>
    </row>
    <row r="1787" spans="1:9" x14ac:dyDescent="0.25">
      <c r="A1787">
        <f>'Pivot MRIP 11"'!A1790</f>
        <v>2014</v>
      </c>
      <c r="B1787" t="str">
        <f>'Pivot MRIP 11"'!B1790</f>
        <v>1741720140627008</v>
      </c>
      <c r="C1787">
        <f>'Pivot MRIP 11"'!C1790</f>
        <v>243.03526780000001</v>
      </c>
      <c r="D1787">
        <f>'Pivot MRIP 11"'!D1790</f>
        <v>243.03526780000001</v>
      </c>
      <c r="E1787">
        <f>'Pivot MRIP 11"'!E1790</f>
        <v>0.84441310922369939</v>
      </c>
      <c r="F1787">
        <f>'Pivot MRIP 11"'!F1790</f>
        <v>9</v>
      </c>
      <c r="G1787">
        <f>'Pivot MRIP 11"'!G1790</f>
        <v>0.33968385188070921</v>
      </c>
      <c r="H1787">
        <f t="shared" si="91"/>
        <v>82.555155909163702</v>
      </c>
      <c r="I1787">
        <f t="shared" si="92"/>
        <v>69.710655883704177</v>
      </c>
    </row>
    <row r="1788" spans="1:9" x14ac:dyDescent="0.25">
      <c r="A1788">
        <f>'Pivot MRIP 11"'!A1791</f>
        <v>2014</v>
      </c>
      <c r="B1788" t="str">
        <f>'Pivot MRIP 11"'!B1791</f>
        <v>1741720140627013</v>
      </c>
      <c r="C1788">
        <f>'Pivot MRIP 11"'!C1791</f>
        <v>243.03526780000001</v>
      </c>
      <c r="D1788">
        <f>'Pivot MRIP 11"'!D1791</f>
        <v>243.03526780000001</v>
      </c>
      <c r="E1788">
        <f>'Pivot MRIP 11"'!E1791</f>
        <v>0.84441310922369939</v>
      </c>
      <c r="F1788">
        <f>'Pivot MRIP 11"'!F1791</f>
        <v>4</v>
      </c>
      <c r="G1788">
        <f>'Pivot MRIP 11"'!G1791</f>
        <v>2.516176680597846E-2</v>
      </c>
      <c r="H1788">
        <f t="shared" si="91"/>
        <v>6.1151967340121258</v>
      </c>
      <c r="I1788">
        <f t="shared" si="92"/>
        <v>5.163752287681791</v>
      </c>
    </row>
    <row r="1789" spans="1:9" x14ac:dyDescent="0.25">
      <c r="A1789">
        <f>'Pivot MRIP 11"'!A1792</f>
        <v>2014</v>
      </c>
      <c r="B1789" t="str">
        <f>'Pivot MRIP 11"'!B1792</f>
        <v>1741720140627018</v>
      </c>
      <c r="C1789">
        <f>'Pivot MRIP 11"'!C1792</f>
        <v>243.03526780000001</v>
      </c>
      <c r="D1789">
        <f>'Pivot MRIP 11"'!D1792</f>
        <v>243.03526780000001</v>
      </c>
      <c r="E1789">
        <f>'Pivot MRIP 11"'!E1792</f>
        <v>0.84441310922369939</v>
      </c>
      <c r="F1789">
        <f>'Pivot MRIP 11"'!F1792</f>
        <v>4</v>
      </c>
      <c r="G1789">
        <f>'Pivot MRIP 11"'!G1792</f>
        <v>0.12580883402989229</v>
      </c>
      <c r="H1789">
        <f t="shared" si="91"/>
        <v>30.575983670060626</v>
      </c>
      <c r="I1789">
        <f t="shared" si="92"/>
        <v>25.818761438408952</v>
      </c>
    </row>
    <row r="1790" spans="1:9" x14ac:dyDescent="0.25">
      <c r="A1790">
        <f>'Pivot MRIP 11"'!A1793</f>
        <v>2014</v>
      </c>
      <c r="B1790" t="str">
        <f>'Pivot MRIP 11"'!B1793</f>
        <v>1741720140627024</v>
      </c>
      <c r="C1790">
        <f>'Pivot MRIP 11"'!C1793</f>
        <v>243.03526780000001</v>
      </c>
      <c r="D1790">
        <f>'Pivot MRIP 11"'!D1793</f>
        <v>243.03526780000001</v>
      </c>
      <c r="E1790">
        <f>'Pivot MRIP 11"'!E1793</f>
        <v>0.84441310922369939</v>
      </c>
      <c r="F1790">
        <f>'Pivot MRIP 11"'!F1793</f>
        <v>1</v>
      </c>
      <c r="G1790">
        <f>'Pivot MRIP 11"'!G1793</f>
        <v>0.11322795062690307</v>
      </c>
      <c r="H1790">
        <f t="shared" si="91"/>
        <v>27.518385303054565</v>
      </c>
      <c r="I1790">
        <f t="shared" si="92"/>
        <v>23.236885294568058</v>
      </c>
    </row>
    <row r="1791" spans="1:9" x14ac:dyDescent="0.25">
      <c r="A1791">
        <f>'Pivot MRIP 11"'!A1794</f>
        <v>2014</v>
      </c>
      <c r="B1791" t="str">
        <f>'Pivot MRIP 11"'!B1794</f>
        <v>1741720140630003</v>
      </c>
      <c r="C1791">
        <f>'Pivot MRIP 11"'!C1794</f>
        <v>2910.1020048</v>
      </c>
      <c r="D1791">
        <f>'Pivot MRIP 11"'!D1794</f>
        <v>2910.1020048</v>
      </c>
      <c r="E1791">
        <f>'Pivot MRIP 11"'!E1794</f>
        <v>0.84441310922369939</v>
      </c>
      <c r="F1791">
        <f>'Pivot MRIP 11"'!F1794</f>
        <v>1</v>
      </c>
      <c r="G1791">
        <f>'Pivot MRIP 11"'!G1794</f>
        <v>5.0323533611956919E-2</v>
      </c>
      <c r="H1791">
        <f t="shared" si="91"/>
        <v>146.44661605277602</v>
      </c>
      <c r="I1791">
        <f t="shared" si="92"/>
        <v>123.66144239641393</v>
      </c>
    </row>
    <row r="1792" spans="1:9" x14ac:dyDescent="0.25">
      <c r="A1792">
        <f>'Pivot MRIP 11"'!A1795</f>
        <v>2014</v>
      </c>
      <c r="B1792" t="str">
        <f>'Pivot MRIP 11"'!B1795</f>
        <v>1741720140630014</v>
      </c>
      <c r="C1792">
        <f>'Pivot MRIP 11"'!C1795</f>
        <v>2910.1020048</v>
      </c>
      <c r="D1792">
        <f>'Pivot MRIP 11"'!D1795</f>
        <v>2910.1020048</v>
      </c>
      <c r="E1792">
        <f>'Pivot MRIP 11"'!E1795</f>
        <v>1.5432358352941429</v>
      </c>
      <c r="F1792">
        <f>'Pivot MRIP 11"'!F1795</f>
        <v>1</v>
      </c>
      <c r="G1792">
        <f>'Pivot MRIP 11"'!G1795</f>
        <v>1</v>
      </c>
      <c r="H1792">
        <f t="shared" si="91"/>
        <v>2910.1020048</v>
      </c>
      <c r="I1792">
        <f t="shared" si="92"/>
        <v>4490.9736981686874</v>
      </c>
    </row>
    <row r="1793" spans="1:9" x14ac:dyDescent="0.25">
      <c r="A1793">
        <f>'Pivot MRIP 11"'!A1796</f>
        <v>2014</v>
      </c>
      <c r="B1793" t="str">
        <f>'Pivot MRIP 11"'!B1796</f>
        <v>1741720140712014</v>
      </c>
      <c r="C1793">
        <f>'Pivot MRIP 11"'!C1796</f>
        <v>221.70067624000001</v>
      </c>
      <c r="D1793">
        <f>'Pivot MRIP 11"'!D1796</f>
        <v>221.70067624000001</v>
      </c>
      <c r="E1793">
        <f>'Pivot MRIP 11"'!E1796</f>
        <v>0.84441310922369939</v>
      </c>
      <c r="F1793">
        <f>'Pivot MRIP 11"'!F1796</f>
        <v>4</v>
      </c>
      <c r="G1793">
        <f>'Pivot MRIP 11"'!G1796</f>
        <v>0.20129413444782768</v>
      </c>
      <c r="H1793">
        <f t="shared" si="91"/>
        <v>44.627045730228879</v>
      </c>
      <c r="I1793">
        <f t="shared" si="92"/>
        <v>37.683662440530789</v>
      </c>
    </row>
    <row r="1794" spans="1:9" x14ac:dyDescent="0.25">
      <c r="A1794">
        <f>'Pivot MRIP 11"'!A1797</f>
        <v>2014</v>
      </c>
      <c r="B1794" t="str">
        <f>'Pivot MRIP 11"'!B1797</f>
        <v>1741720140712016</v>
      </c>
      <c r="C1794">
        <f>'Pivot MRIP 11"'!C1797</f>
        <v>443.40135249000002</v>
      </c>
      <c r="D1794">
        <f>'Pivot MRIP 11"'!D1797</f>
        <v>443.40135249000002</v>
      </c>
      <c r="E1794">
        <f>'Pivot MRIP 11"'!E1797</f>
        <v>0.84441310922369928</v>
      </c>
      <c r="F1794">
        <f>'Pivot MRIP 11"'!F1797</f>
        <v>2</v>
      </c>
      <c r="G1794">
        <f>'Pivot MRIP 11"'!G1797</f>
        <v>7.5485300417935386E-2</v>
      </c>
      <c r="H1794">
        <f t="shared" ref="H1794:H1857" si="93">G1794*C1794</f>
        <v>33.470284298426513</v>
      </c>
      <c r="I1794">
        <f t="shared" ref="I1794:I1857" si="94">E1794*H1794</f>
        <v>28.262746831035493</v>
      </c>
    </row>
    <row r="1795" spans="1:9" x14ac:dyDescent="0.25">
      <c r="A1795">
        <f>'Pivot MRIP 11"'!A1798</f>
        <v>2014</v>
      </c>
      <c r="B1795" t="str">
        <f>'Pivot MRIP 11"'!B1798</f>
        <v>1741720140712017</v>
      </c>
      <c r="C1795">
        <f>'Pivot MRIP 11"'!C1798</f>
        <v>221.70067624000001</v>
      </c>
      <c r="D1795">
        <f>'Pivot MRIP 11"'!D1798</f>
        <v>221.70067624000001</v>
      </c>
      <c r="E1795">
        <f>'Pivot MRIP 11"'!E1798</f>
        <v>0.84441310922369939</v>
      </c>
      <c r="F1795">
        <f>'Pivot MRIP 11"'!F1798</f>
        <v>9</v>
      </c>
      <c r="G1795">
        <f>'Pivot MRIP 11"'!G1798</f>
        <v>0.11322795062690307</v>
      </c>
      <c r="H1795">
        <f t="shared" si="93"/>
        <v>25.102713223253744</v>
      </c>
      <c r="I1795">
        <f t="shared" si="94"/>
        <v>21.197060122798568</v>
      </c>
    </row>
    <row r="1796" spans="1:9" x14ac:dyDescent="0.25">
      <c r="A1796">
        <f>'Pivot MRIP 11"'!A1799</f>
        <v>2014</v>
      </c>
      <c r="B1796" t="str">
        <f>'Pivot MRIP 11"'!B1799</f>
        <v>1741720140712020</v>
      </c>
      <c r="C1796">
        <f>'Pivot MRIP 11"'!C1799</f>
        <v>221.70067624000001</v>
      </c>
      <c r="D1796">
        <f>'Pivot MRIP 11"'!D1799</f>
        <v>221.70067624000001</v>
      </c>
      <c r="E1796">
        <f>'Pivot MRIP 11"'!E1799</f>
        <v>0.84441310922369939</v>
      </c>
      <c r="F1796">
        <f>'Pivot MRIP 11"'!F1799</f>
        <v>2</v>
      </c>
      <c r="G1796">
        <f>'Pivot MRIP 11"'!G1799</f>
        <v>2.516176680597846E-2</v>
      </c>
      <c r="H1796">
        <f t="shared" si="93"/>
        <v>5.5783807162786099</v>
      </c>
      <c r="I1796">
        <f t="shared" si="94"/>
        <v>4.7104578050663486</v>
      </c>
    </row>
    <row r="1797" spans="1:9" x14ac:dyDescent="0.25">
      <c r="A1797">
        <f>'Pivot MRIP 11"'!A1800</f>
        <v>2014</v>
      </c>
      <c r="B1797" t="str">
        <f>'Pivot MRIP 11"'!B1800</f>
        <v>1741720140712022</v>
      </c>
      <c r="C1797">
        <f>'Pivot MRIP 11"'!C1800</f>
        <v>221.70067624000001</v>
      </c>
      <c r="D1797">
        <f>'Pivot MRIP 11"'!D1800</f>
        <v>221.70067624000001</v>
      </c>
      <c r="E1797">
        <f>'Pivot MRIP 11"'!E1800</f>
        <v>0.84441310922369939</v>
      </c>
      <c r="F1797">
        <f>'Pivot MRIP 11"'!F1800</f>
        <v>6</v>
      </c>
      <c r="G1797">
        <f>'Pivot MRIP 11"'!G1800</f>
        <v>5.0323533611956919E-2</v>
      </c>
      <c r="H1797">
        <f t="shared" si="93"/>
        <v>11.15676143255722</v>
      </c>
      <c r="I1797">
        <f t="shared" si="94"/>
        <v>9.4209156101326972</v>
      </c>
    </row>
    <row r="1798" spans="1:9" x14ac:dyDescent="0.25">
      <c r="A1798">
        <f>'Pivot MRIP 11"'!A1801</f>
        <v>2014</v>
      </c>
      <c r="B1798" t="str">
        <f>'Pivot MRIP 11"'!B1801</f>
        <v>1741720140713001</v>
      </c>
      <c r="C1798">
        <f>'Pivot MRIP 11"'!C1801</f>
        <v>126.46260734000001</v>
      </c>
      <c r="D1798">
        <f>'Pivot MRIP 11"'!D1801</f>
        <v>126.46260734000001</v>
      </c>
      <c r="E1798">
        <f>'Pivot MRIP 11"'!E1801</f>
        <v>1.4866743397091571</v>
      </c>
      <c r="F1798">
        <f>'Pivot MRIP 11"'!F1801</f>
        <v>4</v>
      </c>
      <c r="G1798">
        <f>'Pivot MRIP 11"'!G1801</f>
        <v>1.0880661838209247</v>
      </c>
      <c r="H1798">
        <f t="shared" si="93"/>
        <v>137.59968656447788</v>
      </c>
      <c r="I1798">
        <f t="shared" si="94"/>
        <v>204.56592316743212</v>
      </c>
    </row>
    <row r="1799" spans="1:9" x14ac:dyDescent="0.25">
      <c r="A1799">
        <f>'Pivot MRIP 11"'!A1802</f>
        <v>2014</v>
      </c>
      <c r="B1799" t="str">
        <f>'Pivot MRIP 11"'!B1802</f>
        <v>1741720140713003</v>
      </c>
      <c r="C1799">
        <f>'Pivot MRIP 11"'!C1802</f>
        <v>126.46260734000001</v>
      </c>
      <c r="D1799">
        <f>'Pivot MRIP 11"'!D1802</f>
        <v>126.46260734000001</v>
      </c>
      <c r="E1799">
        <f>'Pivot MRIP 11"'!E1802</f>
        <v>1.4887636147527812</v>
      </c>
      <c r="F1799">
        <f>'Pivot MRIP 11"'!F1802</f>
        <v>16</v>
      </c>
      <c r="G1799">
        <f>'Pivot MRIP 11"'!G1802</f>
        <v>5.2516176680597848</v>
      </c>
      <c r="H1799">
        <f t="shared" si="93"/>
        <v>664.13326305565101</v>
      </c>
      <c r="I1799">
        <f t="shared" si="94"/>
        <v>988.73743738429073</v>
      </c>
    </row>
    <row r="1800" spans="1:9" x14ac:dyDescent="0.25">
      <c r="A1800">
        <f>'Pivot MRIP 11"'!A1803</f>
        <v>2014</v>
      </c>
      <c r="B1800" t="str">
        <f>'Pivot MRIP 11"'!B1803</f>
        <v>1741720140725004</v>
      </c>
      <c r="C1800">
        <f>'Pivot MRIP 11"'!C1803</f>
        <v>184.43574923</v>
      </c>
      <c r="D1800">
        <f>'Pivot MRIP 11"'!D1803</f>
        <v>184.43574923</v>
      </c>
      <c r="E1800">
        <f>'Pivot MRIP 11"'!E1803</f>
        <v>0.84441310922369939</v>
      </c>
      <c r="F1800">
        <f>'Pivot MRIP 11"'!F1803</f>
        <v>4</v>
      </c>
      <c r="G1800">
        <f>'Pivot MRIP 11"'!G1803</f>
        <v>1.258088340298923E-2</v>
      </c>
      <c r="H1800">
        <f t="shared" si="93"/>
        <v>2.3203646564055904</v>
      </c>
      <c r="I1800">
        <f t="shared" si="94"/>
        <v>1.9593463340482256</v>
      </c>
    </row>
    <row r="1801" spans="1:9" x14ac:dyDescent="0.25">
      <c r="A1801">
        <f>'Pivot MRIP 11"'!A1804</f>
        <v>2014</v>
      </c>
      <c r="B1801" t="str">
        <f>'Pivot MRIP 11"'!B1804</f>
        <v>1741720140727003</v>
      </c>
      <c r="C1801">
        <f>'Pivot MRIP 11"'!C1804</f>
        <v>261.33118112</v>
      </c>
      <c r="D1801">
        <f>'Pivot MRIP 11"'!D1804</f>
        <v>261.33118112</v>
      </c>
      <c r="E1801">
        <f>'Pivot MRIP 11"'!E1804</f>
        <v>0.84441310922369928</v>
      </c>
      <c r="F1801">
        <f>'Pivot MRIP 11"'!F1804</f>
        <v>6</v>
      </c>
      <c r="G1801">
        <f>'Pivot MRIP 11"'!G1804</f>
        <v>3.7742650208967693E-2</v>
      </c>
      <c r="H1801">
        <f t="shared" si="93"/>
        <v>9.8633313577085424</v>
      </c>
      <c r="I1801">
        <f t="shared" si="94"/>
        <v>8.3287262990662807</v>
      </c>
    </row>
    <row r="1802" spans="1:9" x14ac:dyDescent="0.25">
      <c r="A1802">
        <f>'Pivot MRIP 11"'!A1805</f>
        <v>2014</v>
      </c>
      <c r="B1802" t="str">
        <f>'Pivot MRIP 11"'!B1805</f>
        <v>1741720140727015</v>
      </c>
      <c r="C1802">
        <f>'Pivot MRIP 11"'!C1805</f>
        <v>261.33118112</v>
      </c>
      <c r="D1802">
        <f>'Pivot MRIP 11"'!D1805</f>
        <v>261.33118112</v>
      </c>
      <c r="E1802">
        <f>'Pivot MRIP 11"'!E1805</f>
        <v>0.84441310922369939</v>
      </c>
      <c r="F1802">
        <f>'Pivot MRIP 11"'!F1805</f>
        <v>6</v>
      </c>
      <c r="G1802">
        <f>'Pivot MRIP 11"'!G1805</f>
        <v>1.258088340298923E-2</v>
      </c>
      <c r="H1802">
        <f t="shared" si="93"/>
        <v>3.2877771192361802</v>
      </c>
      <c r="I1802">
        <f t="shared" si="94"/>
        <v>2.7762420996887602</v>
      </c>
    </row>
    <row r="1803" spans="1:9" x14ac:dyDescent="0.25">
      <c r="A1803">
        <f>'Pivot MRIP 11"'!A1806</f>
        <v>2014</v>
      </c>
      <c r="B1803" t="str">
        <f>'Pivot MRIP 11"'!B1806</f>
        <v>1741720140731007</v>
      </c>
      <c r="C1803">
        <f>'Pivot MRIP 11"'!C1806</f>
        <v>2109.4374122999998</v>
      </c>
      <c r="D1803">
        <f>'Pivot MRIP 11"'!D1806</f>
        <v>2109.4374122999998</v>
      </c>
      <c r="E1803">
        <f>'Pivot MRIP 11"'!E1806</f>
        <v>0.84441310922369939</v>
      </c>
      <c r="F1803">
        <f>'Pivot MRIP 11"'!F1806</f>
        <v>4</v>
      </c>
      <c r="G1803">
        <f>'Pivot MRIP 11"'!G1806</f>
        <v>5.0323533611956919E-2</v>
      </c>
      <c r="H1803">
        <f t="shared" si="93"/>
        <v>106.15434452019846</v>
      </c>
      <c r="I1803">
        <f t="shared" si="94"/>
        <v>89.638120113904563</v>
      </c>
    </row>
    <row r="1804" spans="1:9" x14ac:dyDescent="0.25">
      <c r="A1804">
        <f>'Pivot MRIP 11"'!A1807</f>
        <v>2014</v>
      </c>
      <c r="B1804" t="str">
        <f>'Pivot MRIP 11"'!B1807</f>
        <v>1741720140731009</v>
      </c>
      <c r="C1804">
        <f>'Pivot MRIP 11"'!C1807</f>
        <v>12656.624474</v>
      </c>
      <c r="D1804">
        <f>'Pivot MRIP 11"'!D1807</f>
        <v>12656.624474</v>
      </c>
      <c r="E1804">
        <f>'Pivot MRIP 11"'!E1807</f>
        <v>1.2983008228119655</v>
      </c>
      <c r="F1804">
        <f>'Pivot MRIP 11"'!F1807</f>
        <v>6</v>
      </c>
      <c r="G1804">
        <f>'Pivot MRIP 11"'!G1807</f>
        <v>3.6887132510448382</v>
      </c>
      <c r="H1804">
        <f t="shared" si="93"/>
        <v>46686.658410742202</v>
      </c>
      <c r="I1804">
        <f t="shared" si="94"/>
        <v>60613.327029007771</v>
      </c>
    </row>
    <row r="1805" spans="1:9" x14ac:dyDescent="0.25">
      <c r="A1805">
        <f>'Pivot MRIP 11"'!A1808</f>
        <v>2014</v>
      </c>
      <c r="B1805" t="str">
        <f>'Pivot MRIP 11"'!B1808</f>
        <v>1741720140802003</v>
      </c>
      <c r="C1805">
        <f>'Pivot MRIP 11"'!C1808</f>
        <v>226.20902000999999</v>
      </c>
      <c r="D1805">
        <f>'Pivot MRIP 11"'!D1808</f>
        <v>226.20902000999999</v>
      </c>
      <c r="E1805">
        <f>'Pivot MRIP 11"'!E1808</f>
        <v>0.84441310922369928</v>
      </c>
      <c r="F1805">
        <f>'Pivot MRIP 11"'!F1808</f>
        <v>4</v>
      </c>
      <c r="G1805">
        <f>'Pivot MRIP 11"'!G1808</f>
        <v>3.7742650208967693E-2</v>
      </c>
      <c r="H1805">
        <f t="shared" si="93"/>
        <v>8.5377279163508035</v>
      </c>
      <c r="I1805">
        <f t="shared" si="94"/>
        <v>7.2093693755517574</v>
      </c>
    </row>
    <row r="1806" spans="1:9" x14ac:dyDescent="0.25">
      <c r="A1806">
        <f>'Pivot MRIP 11"'!A1809</f>
        <v>2014</v>
      </c>
      <c r="B1806" t="str">
        <f>'Pivot MRIP 11"'!B1809</f>
        <v>1741720140808002</v>
      </c>
      <c r="C1806">
        <f>'Pivot MRIP 11"'!C1809</f>
        <v>2615.8714175</v>
      </c>
      <c r="D1806">
        <f>'Pivot MRIP 11"'!D1809</f>
        <v>2615.8714175</v>
      </c>
      <c r="E1806">
        <f>'Pivot MRIP 11"'!E1809</f>
        <v>0.84441310922369939</v>
      </c>
      <c r="F1806">
        <f>'Pivot MRIP 11"'!F1809</f>
        <v>1</v>
      </c>
      <c r="G1806">
        <f>'Pivot MRIP 11"'!G1809</f>
        <v>6.2904417014946146E-2</v>
      </c>
      <c r="H1806">
        <f t="shared" si="93"/>
        <v>164.5498665038983</v>
      </c>
      <c r="I1806">
        <f t="shared" si="94"/>
        <v>138.94806439690143</v>
      </c>
    </row>
    <row r="1807" spans="1:9" x14ac:dyDescent="0.25">
      <c r="A1807">
        <f>'Pivot MRIP 11"'!A1810</f>
        <v>2014</v>
      </c>
      <c r="B1807" t="str">
        <f>'Pivot MRIP 11"'!B1810</f>
        <v>1741720140815002</v>
      </c>
      <c r="C1807">
        <f>'Pivot MRIP 11"'!C1810</f>
        <v>1030.6733601999999</v>
      </c>
      <c r="D1807">
        <f>'Pivot MRIP 11"'!D1810</f>
        <v>1030.6733601999999</v>
      </c>
      <c r="E1807">
        <f>'Pivot MRIP 11"'!E1810</f>
        <v>0.84441310922369939</v>
      </c>
      <c r="F1807">
        <f>'Pivot MRIP 11"'!F1810</f>
        <v>1</v>
      </c>
      <c r="G1807">
        <f>'Pivot MRIP 11"'!G1810</f>
        <v>1.258088340298923E-2</v>
      </c>
      <c r="H1807">
        <f t="shared" si="93"/>
        <v>12.96678137124332</v>
      </c>
      <c r="I1807">
        <f t="shared" si="94"/>
        <v>10.949320174315515</v>
      </c>
    </row>
    <row r="1808" spans="1:9" x14ac:dyDescent="0.25">
      <c r="A1808">
        <f>'Pivot MRIP 11"'!A1811</f>
        <v>2014</v>
      </c>
      <c r="B1808" t="str">
        <f>'Pivot MRIP 11"'!B1811</f>
        <v>1741720140816002</v>
      </c>
      <c r="C1808">
        <f>'Pivot MRIP 11"'!C1811</f>
        <v>651.68482836999999</v>
      </c>
      <c r="D1808">
        <f>'Pivot MRIP 11"'!D1811</f>
        <v>651.68482836999999</v>
      </c>
      <c r="E1808">
        <f>'Pivot MRIP 11"'!E1811</f>
        <v>0.84441310922369939</v>
      </c>
      <c r="F1808">
        <f>'Pivot MRIP 11"'!F1811</f>
        <v>1</v>
      </c>
      <c r="G1808">
        <f>'Pivot MRIP 11"'!G1811</f>
        <v>0.25161766805978458</v>
      </c>
      <c r="H1808">
        <f t="shared" si="93"/>
        <v>163.97541682440036</v>
      </c>
      <c r="I1808">
        <f t="shared" si="94"/>
        <v>138.46299155694402</v>
      </c>
    </row>
    <row r="1809" spans="1:9" x14ac:dyDescent="0.25">
      <c r="A1809">
        <f>'Pivot MRIP 11"'!A1812</f>
        <v>2014</v>
      </c>
      <c r="B1809" t="str">
        <f>'Pivot MRIP 11"'!B1812</f>
        <v>1741720140816003</v>
      </c>
      <c r="C1809">
        <f>'Pivot MRIP 11"'!C1812</f>
        <v>651.68482836999999</v>
      </c>
      <c r="D1809">
        <f>'Pivot MRIP 11"'!D1812</f>
        <v>651.68482836999999</v>
      </c>
      <c r="E1809">
        <f>'Pivot MRIP 11"'!E1812</f>
        <v>0.84441310922369928</v>
      </c>
      <c r="F1809">
        <f>'Pivot MRIP 11"'!F1812</f>
        <v>2</v>
      </c>
      <c r="G1809">
        <f>'Pivot MRIP 11"'!G1812</f>
        <v>7.5485300417935386E-2</v>
      </c>
      <c r="H1809">
        <f t="shared" si="93"/>
        <v>49.192625047320114</v>
      </c>
      <c r="I1809">
        <f t="shared" si="94"/>
        <v>41.538897467083203</v>
      </c>
    </row>
    <row r="1810" spans="1:9" x14ac:dyDescent="0.25">
      <c r="A1810">
        <f>'Pivot MRIP 11"'!A1813</f>
        <v>2014</v>
      </c>
      <c r="B1810" t="str">
        <f>'Pivot MRIP 11"'!B1813</f>
        <v>1741720140816008</v>
      </c>
      <c r="C1810">
        <f>'Pivot MRIP 11"'!C1813</f>
        <v>651.68482836999999</v>
      </c>
      <c r="D1810">
        <f>'Pivot MRIP 11"'!D1813</f>
        <v>651.68482836999999</v>
      </c>
      <c r="E1810">
        <f>'Pivot MRIP 11"'!E1813</f>
        <v>0.84441310922369928</v>
      </c>
      <c r="F1810">
        <f>'Pivot MRIP 11"'!F1813</f>
        <v>3</v>
      </c>
      <c r="G1810">
        <f>'Pivot MRIP 11"'!G1813</f>
        <v>3.7742650208967693E-2</v>
      </c>
      <c r="H1810">
        <f t="shared" si="93"/>
        <v>24.596312523660057</v>
      </c>
      <c r="I1810">
        <f t="shared" si="94"/>
        <v>20.769448733541601</v>
      </c>
    </row>
    <row r="1811" spans="1:9" x14ac:dyDescent="0.25">
      <c r="A1811">
        <f>'Pivot MRIP 11"'!A1814</f>
        <v>2014</v>
      </c>
      <c r="B1811" t="str">
        <f>'Pivot MRIP 11"'!B1814</f>
        <v>1741720140816011</v>
      </c>
      <c r="C1811">
        <f>'Pivot MRIP 11"'!C1814</f>
        <v>651.68482836999999</v>
      </c>
      <c r="D1811">
        <f>'Pivot MRIP 11"'!D1814</f>
        <v>651.68482836999999</v>
      </c>
      <c r="E1811">
        <f>'Pivot MRIP 11"'!E1814</f>
        <v>0.84441310922369939</v>
      </c>
      <c r="F1811">
        <f>'Pivot MRIP 11"'!F1814</f>
        <v>4</v>
      </c>
      <c r="G1811">
        <f>'Pivot MRIP 11"'!G1814</f>
        <v>0.10064706722391384</v>
      </c>
      <c r="H1811">
        <f t="shared" si="93"/>
        <v>65.590166729760142</v>
      </c>
      <c r="I1811">
        <f t="shared" si="94"/>
        <v>55.385196622777606</v>
      </c>
    </row>
    <row r="1812" spans="1:9" x14ac:dyDescent="0.25">
      <c r="A1812">
        <f>'Pivot MRIP 11"'!A1815</f>
        <v>2014</v>
      </c>
      <c r="B1812" t="str">
        <f>'Pivot MRIP 11"'!B1815</f>
        <v>1741720140816018</v>
      </c>
      <c r="C1812">
        <f>'Pivot MRIP 11"'!C1815</f>
        <v>1629.2120709000001</v>
      </c>
      <c r="D1812">
        <f>'Pivot MRIP 11"'!D1815</f>
        <v>1629.2120709000001</v>
      </c>
      <c r="E1812">
        <f>'Pivot MRIP 11"'!E1815</f>
        <v>1.2965008027556584</v>
      </c>
      <c r="F1812">
        <f>'Pivot MRIP 11"'!F1815</f>
        <v>10</v>
      </c>
      <c r="G1812">
        <f>'Pivot MRIP 11"'!G1815</f>
        <v>1.3019412016717415</v>
      </c>
      <c r="H1812">
        <f t="shared" si="93"/>
        <v>2121.1383213656527</v>
      </c>
      <c r="I1812">
        <f t="shared" si="94"/>
        <v>2750.0575364063584</v>
      </c>
    </row>
    <row r="1813" spans="1:9" x14ac:dyDescent="0.25">
      <c r="A1813">
        <f>'Pivot MRIP 11"'!A1816</f>
        <v>2014</v>
      </c>
      <c r="B1813" t="str">
        <f>'Pivot MRIP 11"'!B1816</f>
        <v>1741720140821006</v>
      </c>
      <c r="C1813">
        <f>'Pivot MRIP 11"'!C1816</f>
        <v>264.0242475</v>
      </c>
      <c r="D1813">
        <f>'Pivot MRIP 11"'!D1816</f>
        <v>264.0242475</v>
      </c>
      <c r="E1813">
        <f>'Pivot MRIP 11"'!E1816</f>
        <v>0.84441310922369939</v>
      </c>
      <c r="F1813">
        <f>'Pivot MRIP 11"'!F1816</f>
        <v>4</v>
      </c>
      <c r="G1813">
        <f>'Pivot MRIP 11"'!G1816</f>
        <v>6.2904417014946146E-2</v>
      </c>
      <c r="H1813">
        <f t="shared" si="93"/>
        <v>16.608291366797353</v>
      </c>
      <c r="I1813">
        <f t="shared" si="94"/>
        <v>14.024258951930477</v>
      </c>
    </row>
    <row r="1814" spans="1:9" x14ac:dyDescent="0.25">
      <c r="A1814">
        <f>'Pivot MRIP 11"'!A1817</f>
        <v>2014</v>
      </c>
      <c r="B1814" t="str">
        <f>'Pivot MRIP 11"'!B1817</f>
        <v>1741720140821008</v>
      </c>
      <c r="C1814">
        <f>'Pivot MRIP 11"'!C1817</f>
        <v>264.0242475</v>
      </c>
      <c r="D1814">
        <f>'Pivot MRIP 11"'!D1817</f>
        <v>264.0242475</v>
      </c>
      <c r="E1814">
        <f>'Pivot MRIP 11"'!E1817</f>
        <v>0.84441310922369939</v>
      </c>
      <c r="F1814">
        <f>'Pivot MRIP 11"'!F1817</f>
        <v>6</v>
      </c>
      <c r="G1814">
        <f>'Pivot MRIP 11"'!G1817</f>
        <v>2.516176680597846E-2</v>
      </c>
      <c r="H1814">
        <f t="shared" si="93"/>
        <v>6.6433165467189417</v>
      </c>
      <c r="I1814">
        <f t="shared" si="94"/>
        <v>5.6097035807721909</v>
      </c>
    </row>
    <row r="1815" spans="1:9" x14ac:dyDescent="0.25">
      <c r="A1815">
        <f>'Pivot MRIP 11"'!A1818</f>
        <v>2014</v>
      </c>
      <c r="B1815" t="str">
        <f>'Pivot MRIP 11"'!B1818</f>
        <v>1741720140821012</v>
      </c>
      <c r="C1815">
        <f>'Pivot MRIP 11"'!C1818</f>
        <v>264.0242475</v>
      </c>
      <c r="D1815">
        <f>'Pivot MRIP 11"'!D1818</f>
        <v>264.0242475</v>
      </c>
      <c r="E1815">
        <f>'Pivot MRIP 11"'!E1818</f>
        <v>0.84441310922369939</v>
      </c>
      <c r="F1815">
        <f>'Pivot MRIP 11"'!F1818</f>
        <v>2</v>
      </c>
      <c r="G1815">
        <f>'Pivot MRIP 11"'!G1818</f>
        <v>1.258088340298923E-2</v>
      </c>
      <c r="H1815">
        <f t="shared" si="93"/>
        <v>3.3216582733594708</v>
      </c>
      <c r="I1815">
        <f t="shared" si="94"/>
        <v>2.8048517903860954</v>
      </c>
    </row>
    <row r="1816" spans="1:9" x14ac:dyDescent="0.25">
      <c r="A1816">
        <f>'Pivot MRIP 11"'!A1819</f>
        <v>2014</v>
      </c>
      <c r="B1816" t="str">
        <f>'Pivot MRIP 11"'!B1819</f>
        <v>1741720140821020</v>
      </c>
      <c r="C1816">
        <f>'Pivot MRIP 11"'!C1819</f>
        <v>264.0242475</v>
      </c>
      <c r="D1816">
        <f>'Pivot MRIP 11"'!D1819</f>
        <v>264.0242475</v>
      </c>
      <c r="E1816">
        <f>'Pivot MRIP 11"'!E1819</f>
        <v>0.84441310922369939</v>
      </c>
      <c r="F1816">
        <f>'Pivot MRIP 11"'!F1819</f>
        <v>6</v>
      </c>
      <c r="G1816">
        <f>'Pivot MRIP 11"'!G1819</f>
        <v>0.16355148423885998</v>
      </c>
      <c r="H1816">
        <f t="shared" si="93"/>
        <v>43.181557553673116</v>
      </c>
      <c r="I1816">
        <f t="shared" si="94"/>
        <v>36.463073275019241</v>
      </c>
    </row>
    <row r="1817" spans="1:9" x14ac:dyDescent="0.25">
      <c r="A1817">
        <f>'Pivot MRIP 11"'!A1820</f>
        <v>2014</v>
      </c>
      <c r="B1817" t="str">
        <f>'Pivot MRIP 11"'!B1820</f>
        <v>1741720140822001</v>
      </c>
      <c r="C1817">
        <f>'Pivot MRIP 11"'!C1820</f>
        <v>477.55129348000003</v>
      </c>
      <c r="D1817">
        <f>'Pivot MRIP 11"'!D1820</f>
        <v>477.55129348000003</v>
      </c>
      <c r="E1817">
        <f>'Pivot MRIP 11"'!E1820</f>
        <v>1.2268896400141081</v>
      </c>
      <c r="F1817">
        <f>'Pivot MRIP 11"'!F1820</f>
        <v>4</v>
      </c>
      <c r="G1817">
        <f>'Pivot MRIP 11"'!G1820</f>
        <v>10.201294134447828</v>
      </c>
      <c r="H1817">
        <f t="shared" si="93"/>
        <v>4871.6412090754975</v>
      </c>
      <c r="I1817">
        <f t="shared" si="94"/>
        <v>5976.9661292805313</v>
      </c>
    </row>
    <row r="1818" spans="1:9" x14ac:dyDescent="0.25">
      <c r="A1818">
        <f>'Pivot MRIP 11"'!A1821</f>
        <v>2014</v>
      </c>
      <c r="B1818" t="str">
        <f>'Pivot MRIP 11"'!B1821</f>
        <v>1741720140823001</v>
      </c>
      <c r="C1818">
        <f>'Pivot MRIP 11"'!C1821</f>
        <v>537.13347954000005</v>
      </c>
      <c r="D1818">
        <f>'Pivot MRIP 11"'!D1821</f>
        <v>537.13347954000005</v>
      </c>
      <c r="E1818">
        <f>'Pivot MRIP 11"'!E1821</f>
        <v>0.84441310922369939</v>
      </c>
      <c r="F1818">
        <f>'Pivot MRIP 11"'!F1821</f>
        <v>2</v>
      </c>
      <c r="G1818">
        <f>'Pivot MRIP 11"'!G1821</f>
        <v>2.516176680597846E-2</v>
      </c>
      <c r="H1818">
        <f t="shared" si="93"/>
        <v>13.515227355869284</v>
      </c>
      <c r="I1818">
        <f t="shared" si="94"/>
        <v>11.41243515343478</v>
      </c>
    </row>
    <row r="1819" spans="1:9" x14ac:dyDescent="0.25">
      <c r="A1819">
        <f>'Pivot MRIP 11"'!A1822</f>
        <v>2014</v>
      </c>
      <c r="B1819" t="str">
        <f>'Pivot MRIP 11"'!B1822</f>
        <v>1741720140823003</v>
      </c>
      <c r="C1819">
        <f>'Pivot MRIP 11"'!C1822</f>
        <v>805.70021930999997</v>
      </c>
      <c r="D1819">
        <f>'Pivot MRIP 11"'!D1822</f>
        <v>805.70021930999997</v>
      </c>
      <c r="E1819">
        <f>'Pivot MRIP 11"'!E1822</f>
        <v>0.84441310922369939</v>
      </c>
      <c r="F1819">
        <f>'Pivot MRIP 11"'!F1822</f>
        <v>3</v>
      </c>
      <c r="G1819">
        <f>'Pivot MRIP 11"'!G1822</f>
        <v>1.258088340298923E-2</v>
      </c>
      <c r="H1819">
        <f t="shared" si="93"/>
        <v>10.136420516901961</v>
      </c>
      <c r="I1819">
        <f t="shared" si="94"/>
        <v>8.5593263650760818</v>
      </c>
    </row>
    <row r="1820" spans="1:9" x14ac:dyDescent="0.25">
      <c r="A1820">
        <f>'Pivot MRIP 11"'!A1823</f>
        <v>2014</v>
      </c>
      <c r="B1820" t="str">
        <f>'Pivot MRIP 11"'!B1823</f>
        <v>1741720140823007</v>
      </c>
      <c r="C1820">
        <f>'Pivot MRIP 11"'!C1823</f>
        <v>537.13347954000005</v>
      </c>
      <c r="D1820">
        <f>'Pivot MRIP 11"'!D1823</f>
        <v>537.13347954000005</v>
      </c>
      <c r="E1820">
        <f>'Pivot MRIP 11"'!E1823</f>
        <v>0.84441310922369928</v>
      </c>
      <c r="F1820">
        <f>'Pivot MRIP 11"'!F1823</f>
        <v>12</v>
      </c>
      <c r="G1820">
        <f>'Pivot MRIP 11"'!G1823</f>
        <v>0.21387501785081692</v>
      </c>
      <c r="H1820">
        <f t="shared" si="93"/>
        <v>114.87943252488891</v>
      </c>
      <c r="I1820">
        <f t="shared" si="94"/>
        <v>97.005698804195617</v>
      </c>
    </row>
    <row r="1821" spans="1:9" x14ac:dyDescent="0.25">
      <c r="A1821">
        <f>'Pivot MRIP 11"'!A1824</f>
        <v>2014</v>
      </c>
      <c r="B1821" t="str">
        <f>'Pivot MRIP 11"'!B1824</f>
        <v>1741720140824007</v>
      </c>
      <c r="C1821">
        <f>'Pivot MRIP 11"'!C1824</f>
        <v>354.10499046000001</v>
      </c>
      <c r="D1821">
        <f>'Pivot MRIP 11"'!D1824</f>
        <v>354.10499046000001</v>
      </c>
      <c r="E1821">
        <f>'Pivot MRIP 11"'!E1824</f>
        <v>0.84441310922369939</v>
      </c>
      <c r="F1821">
        <f>'Pivot MRIP 11"'!F1824</f>
        <v>3</v>
      </c>
      <c r="G1821">
        <f>'Pivot MRIP 11"'!G1824</f>
        <v>1.258088340298923E-2</v>
      </c>
      <c r="H1821">
        <f t="shared" si="93"/>
        <v>4.4549535973938736</v>
      </c>
      <c r="I1821">
        <f t="shared" si="94"/>
        <v>3.7618212186226656</v>
      </c>
    </row>
    <row r="1822" spans="1:9" x14ac:dyDescent="0.25">
      <c r="A1822">
        <f>'Pivot MRIP 11"'!A1825</f>
        <v>2014</v>
      </c>
      <c r="B1822" t="str">
        <f>'Pivot MRIP 11"'!B1825</f>
        <v>1741720140824010</v>
      </c>
      <c r="C1822">
        <f>'Pivot MRIP 11"'!C1825</f>
        <v>354.10499046000001</v>
      </c>
      <c r="D1822">
        <f>'Pivot MRIP 11"'!D1825</f>
        <v>354.10499046000001</v>
      </c>
      <c r="E1822">
        <f>'Pivot MRIP 11"'!E1825</f>
        <v>0.84441310922369939</v>
      </c>
      <c r="F1822">
        <f>'Pivot MRIP 11"'!F1825</f>
        <v>2</v>
      </c>
      <c r="G1822">
        <f>'Pivot MRIP 11"'!G1825</f>
        <v>2.516176680597846E-2</v>
      </c>
      <c r="H1822">
        <f t="shared" si="93"/>
        <v>8.9099071947877473</v>
      </c>
      <c r="I1822">
        <f t="shared" si="94"/>
        <v>7.5236424372453312</v>
      </c>
    </row>
    <row r="1823" spans="1:9" x14ac:dyDescent="0.25">
      <c r="A1823">
        <f>'Pivot MRIP 11"'!A1826</f>
        <v>2014</v>
      </c>
      <c r="B1823" t="str">
        <f>'Pivot MRIP 11"'!B1826</f>
        <v>1741720140825007</v>
      </c>
      <c r="C1823">
        <f>'Pivot MRIP 11"'!C1826</f>
        <v>380.52032299000001</v>
      </c>
      <c r="D1823">
        <f>'Pivot MRIP 11"'!D1826</f>
        <v>380.52032299000001</v>
      </c>
      <c r="E1823">
        <f>'Pivot MRIP 11"'!E1826</f>
        <v>0.84441310922369939</v>
      </c>
      <c r="F1823">
        <f>'Pivot MRIP 11"'!F1826</f>
        <v>2</v>
      </c>
      <c r="G1823">
        <f>'Pivot MRIP 11"'!G1826</f>
        <v>1.258088340298923E-2</v>
      </c>
      <c r="H1823">
        <f t="shared" si="93"/>
        <v>4.7872818160049926</v>
      </c>
      <c r="I1823">
        <f t="shared" si="94"/>
        <v>4.0424435229828539</v>
      </c>
    </row>
    <row r="1824" spans="1:9" x14ac:dyDescent="0.25">
      <c r="A1824">
        <f>'Pivot MRIP 11"'!A1827</f>
        <v>2014</v>
      </c>
      <c r="B1824" t="str">
        <f>'Pivot MRIP 11"'!B1827</f>
        <v>1741720140906004</v>
      </c>
      <c r="C1824">
        <f>'Pivot MRIP 11"'!C1827</f>
        <v>2271.5783203000001</v>
      </c>
      <c r="D1824">
        <f>'Pivot MRIP 11"'!D1827</f>
        <v>2271.5783203000001</v>
      </c>
      <c r="E1824">
        <f>'Pivot MRIP 11"'!E1827</f>
        <v>0.84441310922369939</v>
      </c>
      <c r="F1824">
        <f>'Pivot MRIP 11"'!F1827</f>
        <v>1</v>
      </c>
      <c r="G1824">
        <f>'Pivot MRIP 11"'!G1827</f>
        <v>1.258088340298923E-2</v>
      </c>
      <c r="H1824">
        <f t="shared" si="93"/>
        <v>28.578461988452425</v>
      </c>
      <c r="I1824">
        <f t="shared" si="94"/>
        <v>24.132027944500418</v>
      </c>
    </row>
    <row r="1825" spans="1:9" x14ac:dyDescent="0.25">
      <c r="A1825">
        <f>'Pivot MRIP 11"'!A1828</f>
        <v>2014</v>
      </c>
      <c r="B1825" t="str">
        <f>'Pivot MRIP 11"'!B1828</f>
        <v>1741720140907013</v>
      </c>
      <c r="C1825">
        <f>'Pivot MRIP 11"'!C1828</f>
        <v>881.88397655999995</v>
      </c>
      <c r="D1825">
        <f>'Pivot MRIP 11"'!D1828</f>
        <v>881.88397655999995</v>
      </c>
      <c r="E1825">
        <f>'Pivot MRIP 11"'!E1828</f>
        <v>0.84441310922369939</v>
      </c>
      <c r="F1825">
        <f>'Pivot MRIP 11"'!F1828</f>
        <v>1</v>
      </c>
      <c r="G1825">
        <f>'Pivot MRIP 11"'!G1828</f>
        <v>1.258088340298923E-2</v>
      </c>
      <c r="H1825">
        <f t="shared" si="93"/>
        <v>11.094879484065846</v>
      </c>
      <c r="I1825">
        <f t="shared" si="94"/>
        <v>9.3686616816022745</v>
      </c>
    </row>
    <row r="1826" spans="1:9" x14ac:dyDescent="0.25">
      <c r="A1826">
        <f>'Pivot MRIP 11"'!A1829</f>
        <v>2014</v>
      </c>
      <c r="B1826" t="str">
        <f>'Pivot MRIP 11"'!B1829</f>
        <v>1741720140907014</v>
      </c>
      <c r="C1826">
        <f>'Pivot MRIP 11"'!C1829</f>
        <v>881.88397655999995</v>
      </c>
      <c r="D1826">
        <f>'Pivot MRIP 11"'!D1829</f>
        <v>881.88397655999995</v>
      </c>
      <c r="E1826">
        <f>'Pivot MRIP 11"'!E1829</f>
        <v>0.84441310922369939</v>
      </c>
      <c r="F1826">
        <f>'Pivot MRIP 11"'!F1829</f>
        <v>1</v>
      </c>
      <c r="G1826">
        <f>'Pivot MRIP 11"'!G1829</f>
        <v>1.258088340298923E-2</v>
      </c>
      <c r="H1826">
        <f t="shared" si="93"/>
        <v>11.094879484065846</v>
      </c>
      <c r="I1826">
        <f t="shared" si="94"/>
        <v>9.3686616816022745</v>
      </c>
    </row>
    <row r="1827" spans="1:9" x14ac:dyDescent="0.25">
      <c r="A1827">
        <f>'Pivot MRIP 11"'!A1830</f>
        <v>2014</v>
      </c>
      <c r="B1827" t="str">
        <f>'Pivot MRIP 11"'!B1830</f>
        <v>1741720140912001</v>
      </c>
      <c r="C1827">
        <f>'Pivot MRIP 11"'!C1830</f>
        <v>258.42899863999997</v>
      </c>
      <c r="D1827">
        <f>'Pivot MRIP 11"'!D1830</f>
        <v>258.42899863999997</v>
      </c>
      <c r="E1827">
        <f>'Pivot MRIP 11"'!E1830</f>
        <v>0.84441310922369928</v>
      </c>
      <c r="F1827">
        <f>'Pivot MRIP 11"'!F1830</f>
        <v>2</v>
      </c>
      <c r="G1827">
        <f>'Pivot MRIP 11"'!G1830</f>
        <v>3.7742650208967693E-2</v>
      </c>
      <c r="H1827">
        <f t="shared" si="93"/>
        <v>9.7537952995233059</v>
      </c>
      <c r="I1827">
        <f t="shared" si="94"/>
        <v>8.2362326156019776</v>
      </c>
    </row>
    <row r="1828" spans="1:9" x14ac:dyDescent="0.25">
      <c r="A1828">
        <f>'Pivot MRIP 11"'!A1831</f>
        <v>2014</v>
      </c>
      <c r="B1828" t="str">
        <f>'Pivot MRIP 11"'!B1831</f>
        <v>1741720140912003</v>
      </c>
      <c r="C1828">
        <f>'Pivot MRIP 11"'!C1831</f>
        <v>258.42899863999997</v>
      </c>
      <c r="D1828">
        <f>'Pivot MRIP 11"'!D1831</f>
        <v>258.42899863999997</v>
      </c>
      <c r="E1828">
        <f>'Pivot MRIP 11"'!E1831</f>
        <v>0.84441310922369939</v>
      </c>
      <c r="F1828">
        <f>'Pivot MRIP 11"'!F1831</f>
        <v>1</v>
      </c>
      <c r="G1828">
        <f>'Pivot MRIP 11"'!G1831</f>
        <v>1.258088340298923E-2</v>
      </c>
      <c r="H1828">
        <f t="shared" si="93"/>
        <v>3.2512650998411021</v>
      </c>
      <c r="I1828">
        <f t="shared" si="94"/>
        <v>2.7454108718673265</v>
      </c>
    </row>
    <row r="1829" spans="1:9" x14ac:dyDescent="0.25">
      <c r="A1829">
        <f>'Pivot MRIP 11"'!A1832</f>
        <v>2014</v>
      </c>
      <c r="B1829" t="str">
        <f>'Pivot MRIP 11"'!B1832</f>
        <v>1741720140912006</v>
      </c>
      <c r="C1829">
        <f>'Pivot MRIP 11"'!C1832</f>
        <v>258.42899863999997</v>
      </c>
      <c r="D1829">
        <f>'Pivot MRIP 11"'!D1832</f>
        <v>258.42899863999997</v>
      </c>
      <c r="E1829">
        <f>'Pivot MRIP 11"'!E1832</f>
        <v>0.84441310922369939</v>
      </c>
      <c r="F1829">
        <f>'Pivot MRIP 11"'!F1832</f>
        <v>2</v>
      </c>
      <c r="G1829">
        <f>'Pivot MRIP 11"'!G1832</f>
        <v>1.258088340298923E-2</v>
      </c>
      <c r="H1829">
        <f t="shared" si="93"/>
        <v>3.2512650998411021</v>
      </c>
      <c r="I1829">
        <f t="shared" si="94"/>
        <v>2.7454108718673265</v>
      </c>
    </row>
    <row r="1830" spans="1:9" x14ac:dyDescent="0.25">
      <c r="A1830">
        <f>'Pivot MRIP 11"'!A1833</f>
        <v>2014</v>
      </c>
      <c r="B1830" t="str">
        <f>'Pivot MRIP 11"'!B1833</f>
        <v>1741720140912013</v>
      </c>
      <c r="C1830">
        <f>'Pivot MRIP 11"'!C1833</f>
        <v>258.42899863999997</v>
      </c>
      <c r="D1830">
        <f>'Pivot MRIP 11"'!D1833</f>
        <v>258.42899863999997</v>
      </c>
      <c r="E1830">
        <f>'Pivot MRIP 11"'!E1833</f>
        <v>0.84441310922369928</v>
      </c>
      <c r="F1830">
        <f>'Pivot MRIP 11"'!F1833</f>
        <v>4</v>
      </c>
      <c r="G1830">
        <f>'Pivot MRIP 11"'!G1833</f>
        <v>7.5485300417935386E-2</v>
      </c>
      <c r="H1830">
        <f t="shared" si="93"/>
        <v>19.507590599046612</v>
      </c>
      <c r="I1830">
        <f t="shared" si="94"/>
        <v>16.472465231203955</v>
      </c>
    </row>
    <row r="1831" spans="1:9" x14ac:dyDescent="0.25">
      <c r="A1831">
        <f>'Pivot MRIP 11"'!A1834</f>
        <v>2014</v>
      </c>
      <c r="B1831" t="str">
        <f>'Pivot MRIP 11"'!B1834</f>
        <v>1741720140913001</v>
      </c>
      <c r="C1831">
        <f>'Pivot MRIP 11"'!C1834</f>
        <v>270.55017516999999</v>
      </c>
      <c r="D1831">
        <f>'Pivot MRIP 11"'!D1834</f>
        <v>270.55017516999999</v>
      </c>
      <c r="E1831">
        <f>'Pivot MRIP 11"'!E1834</f>
        <v>1.3577087853654899</v>
      </c>
      <c r="F1831">
        <f>'Pivot MRIP 11"'!F1834</f>
        <v>4</v>
      </c>
      <c r="G1831">
        <f>'Pivot MRIP 11"'!G1834</f>
        <v>8.3145220850747297</v>
      </c>
      <c r="H1831">
        <f t="shared" si="93"/>
        <v>2249.4954065718016</v>
      </c>
      <c r="I1831">
        <f t="shared" si="94"/>
        <v>3054.1596761418496</v>
      </c>
    </row>
    <row r="1832" spans="1:9" x14ac:dyDescent="0.25">
      <c r="A1832">
        <f>'Pivot MRIP 11"'!A1835</f>
        <v>2014</v>
      </c>
      <c r="B1832" t="str">
        <f>'Pivot MRIP 11"'!B1835</f>
        <v>1741720140913003</v>
      </c>
      <c r="C1832">
        <f>'Pivot MRIP 11"'!C1835</f>
        <v>270.55017516999999</v>
      </c>
      <c r="D1832">
        <f>'Pivot MRIP 11"'!D1835</f>
        <v>270.55017516999999</v>
      </c>
      <c r="E1832">
        <f>'Pivot MRIP 11"'!E1835</f>
        <v>0.84441310922369939</v>
      </c>
      <c r="F1832">
        <f>'Pivot MRIP 11"'!F1835</f>
        <v>2</v>
      </c>
      <c r="G1832">
        <f>'Pivot MRIP 11"'!G1835</f>
        <v>1.258088340298923E-2</v>
      </c>
      <c r="H1832">
        <f t="shared" si="93"/>
        <v>3.4037602084720815</v>
      </c>
      <c r="I1832">
        <f t="shared" si="94"/>
        <v>2.8741797406878176</v>
      </c>
    </row>
    <row r="1833" spans="1:9" x14ac:dyDescent="0.25">
      <c r="A1833">
        <f>'Pivot MRIP 11"'!A1836</f>
        <v>2014</v>
      </c>
      <c r="B1833" t="str">
        <f>'Pivot MRIP 11"'!B1836</f>
        <v>1741720140914004</v>
      </c>
      <c r="C1833">
        <f>'Pivot MRIP 11"'!C1836</f>
        <v>546.31430679000005</v>
      </c>
      <c r="D1833">
        <f>'Pivot MRIP 11"'!D1836</f>
        <v>546.31430679000005</v>
      </c>
      <c r="E1833">
        <f>'Pivot MRIP 11"'!E1836</f>
        <v>0.84441310922369939</v>
      </c>
      <c r="F1833">
        <f>'Pivot MRIP 11"'!F1836</f>
        <v>3</v>
      </c>
      <c r="G1833">
        <f>'Pivot MRIP 11"'!G1836</f>
        <v>1.258088340298923E-2</v>
      </c>
      <c r="H1833">
        <f t="shared" si="93"/>
        <v>6.8731165951098783</v>
      </c>
      <c r="I1833">
        <f t="shared" si="94"/>
        <v>5.8037497541337384</v>
      </c>
    </row>
    <row r="1834" spans="1:9" x14ac:dyDescent="0.25">
      <c r="A1834">
        <f>'Pivot MRIP 11"'!A1837</f>
        <v>2014</v>
      </c>
      <c r="B1834" t="str">
        <f>'Pivot MRIP 11"'!B1837</f>
        <v>1741720140921008</v>
      </c>
      <c r="C1834">
        <f>'Pivot MRIP 11"'!C1837</f>
        <v>499.60709458000002</v>
      </c>
      <c r="D1834">
        <f>'Pivot MRIP 11"'!D1837</f>
        <v>499.60709458000002</v>
      </c>
      <c r="E1834">
        <f>'Pivot MRIP 11"'!E1837</f>
        <v>0.84441310922369928</v>
      </c>
      <c r="F1834">
        <f>'Pivot MRIP 11"'!F1837</f>
        <v>2</v>
      </c>
      <c r="G1834">
        <f>'Pivot MRIP 11"'!G1837</f>
        <v>3.7742650208967693E-2</v>
      </c>
      <c r="H1834">
        <f t="shared" si="93"/>
        <v>18.85649581265158</v>
      </c>
      <c r="I1834">
        <f t="shared" si="94"/>
        <v>15.922672258224788</v>
      </c>
    </row>
    <row r="1835" spans="1:9" x14ac:dyDescent="0.25">
      <c r="A1835">
        <f>'Pivot MRIP 11"'!A1838</f>
        <v>2014</v>
      </c>
      <c r="B1835" t="str">
        <f>'Pivot MRIP 11"'!B1838</f>
        <v>1741720140930004</v>
      </c>
      <c r="C1835">
        <f>'Pivot MRIP 11"'!C1838</f>
        <v>833.79199505999998</v>
      </c>
      <c r="D1835">
        <f>'Pivot MRIP 11"'!D1838</f>
        <v>833.79199505999998</v>
      </c>
      <c r="E1835">
        <f>'Pivot MRIP 11"'!E1838</f>
        <v>0.84441310922369928</v>
      </c>
      <c r="F1835">
        <f>'Pivot MRIP 11"'!F1838</f>
        <v>4</v>
      </c>
      <c r="G1835">
        <f>'Pivot MRIP 11"'!G1838</f>
        <v>3.7742650208967693E-2</v>
      </c>
      <c r="H1835">
        <f t="shared" si="93"/>
        <v>31.469519616586897</v>
      </c>
      <c r="I1835">
        <f t="shared" si="94"/>
        <v>26.573274905218337</v>
      </c>
    </row>
    <row r="1836" spans="1:9" x14ac:dyDescent="0.25">
      <c r="A1836">
        <f>'Pivot MRIP 11"'!A1839</f>
        <v>2014</v>
      </c>
      <c r="B1836" t="str">
        <f>'Pivot MRIP 11"'!B1839</f>
        <v>1741720140930006</v>
      </c>
      <c r="C1836">
        <f>'Pivot MRIP 11"'!C1839</f>
        <v>833.79199505999998</v>
      </c>
      <c r="D1836">
        <f>'Pivot MRIP 11"'!D1839</f>
        <v>833.79199505999998</v>
      </c>
      <c r="E1836">
        <f>'Pivot MRIP 11"'!E1839</f>
        <v>0.84441310922369928</v>
      </c>
      <c r="F1836">
        <f>'Pivot MRIP 11"'!F1839</f>
        <v>3</v>
      </c>
      <c r="G1836">
        <f>'Pivot MRIP 11"'!G1839</f>
        <v>3.7742650208967693E-2</v>
      </c>
      <c r="H1836">
        <f t="shared" si="93"/>
        <v>31.469519616586897</v>
      </c>
      <c r="I1836">
        <f t="shared" si="94"/>
        <v>26.573274905218337</v>
      </c>
    </row>
    <row r="1837" spans="1:9" x14ac:dyDescent="0.25">
      <c r="A1837">
        <f>'Pivot MRIP 11"'!A1840</f>
        <v>2014</v>
      </c>
      <c r="B1837" t="str">
        <f>'Pivot MRIP 11"'!B1840</f>
        <v>1741720140930011</v>
      </c>
      <c r="C1837">
        <f>'Pivot MRIP 11"'!C1840</f>
        <v>833.79199505999998</v>
      </c>
      <c r="D1837">
        <f>'Pivot MRIP 11"'!D1840</f>
        <v>833.79199505999998</v>
      </c>
      <c r="E1837">
        <f>'Pivot MRIP 11"'!E1840</f>
        <v>0.84441310922369939</v>
      </c>
      <c r="F1837">
        <f>'Pivot MRIP 11"'!F1840</f>
        <v>1</v>
      </c>
      <c r="G1837">
        <f>'Pivot MRIP 11"'!G1840</f>
        <v>0.10064706722391384</v>
      </c>
      <c r="H1837">
        <f t="shared" si="93"/>
        <v>83.918718977565049</v>
      </c>
      <c r="I1837">
        <f t="shared" si="94"/>
        <v>70.862066413915571</v>
      </c>
    </row>
    <row r="1838" spans="1:9" x14ac:dyDescent="0.25">
      <c r="A1838">
        <f>'Pivot MRIP 11"'!A1841</f>
        <v>2014</v>
      </c>
      <c r="B1838" t="str">
        <f>'Pivot MRIP 11"'!B1841</f>
        <v>1741720140930012</v>
      </c>
      <c r="C1838">
        <f>'Pivot MRIP 11"'!C1841</f>
        <v>833.79199505999998</v>
      </c>
      <c r="D1838">
        <f>'Pivot MRIP 11"'!D1841</f>
        <v>833.79199505999998</v>
      </c>
      <c r="E1838">
        <f>'Pivot MRIP 11"'!E1841</f>
        <v>0.84441310922369928</v>
      </c>
      <c r="F1838">
        <f>'Pivot MRIP 11"'!F1841</f>
        <v>4</v>
      </c>
      <c r="G1838">
        <f>'Pivot MRIP 11"'!G1841</f>
        <v>3.7742650208967693E-2</v>
      </c>
      <c r="H1838">
        <f t="shared" si="93"/>
        <v>31.469519616586897</v>
      </c>
      <c r="I1838">
        <f t="shared" si="94"/>
        <v>26.573274905218337</v>
      </c>
    </row>
    <row r="1839" spans="1:9" x14ac:dyDescent="0.25">
      <c r="A1839">
        <f>'Pivot MRIP 11"'!A1842</f>
        <v>2014</v>
      </c>
      <c r="B1839" t="str">
        <f>'Pivot MRIP 11"'!B1842</f>
        <v>1741720140930014</v>
      </c>
      <c r="C1839">
        <f>'Pivot MRIP 11"'!C1842</f>
        <v>833.79199505999998</v>
      </c>
      <c r="D1839">
        <f>'Pivot MRIP 11"'!D1842</f>
        <v>833.79199505999998</v>
      </c>
      <c r="E1839">
        <f>'Pivot MRIP 11"'!E1842</f>
        <v>0.84441310922369928</v>
      </c>
      <c r="F1839">
        <f>'Pivot MRIP 11"'!F1842</f>
        <v>1</v>
      </c>
      <c r="G1839">
        <f>'Pivot MRIP 11"'!G1842</f>
        <v>8.8066183820924612E-2</v>
      </c>
      <c r="H1839">
        <f t="shared" si="93"/>
        <v>73.428879105369418</v>
      </c>
      <c r="I1839">
        <f t="shared" si="94"/>
        <v>62.004308112176119</v>
      </c>
    </row>
    <row r="1840" spans="1:9" x14ac:dyDescent="0.25">
      <c r="A1840">
        <f>'Pivot MRIP 11"'!A1843</f>
        <v>2014</v>
      </c>
      <c r="B1840" t="str">
        <f>'Pivot MRIP 11"'!B1843</f>
        <v>1741720140930017</v>
      </c>
      <c r="C1840">
        <f>'Pivot MRIP 11"'!C1843</f>
        <v>833.79199505999998</v>
      </c>
      <c r="D1840">
        <f>'Pivot MRIP 11"'!D1843</f>
        <v>833.79199505999998</v>
      </c>
      <c r="E1840">
        <f>'Pivot MRIP 11"'!E1843</f>
        <v>0.84441310922369928</v>
      </c>
      <c r="F1840">
        <f>'Pivot MRIP 11"'!F1843</f>
        <v>2</v>
      </c>
      <c r="G1840">
        <f>'Pivot MRIP 11"'!G1843</f>
        <v>3.7742650208967693E-2</v>
      </c>
      <c r="H1840">
        <f t="shared" si="93"/>
        <v>31.469519616586897</v>
      </c>
      <c r="I1840">
        <f t="shared" si="94"/>
        <v>26.573274905218337</v>
      </c>
    </row>
    <row r="1841" spans="1:9" x14ac:dyDescent="0.25">
      <c r="A1841">
        <f>'Pivot MRIP 11"'!A1844</f>
        <v>2014</v>
      </c>
      <c r="B1841" t="str">
        <f>'Pivot MRIP 11"'!B1844</f>
        <v>1741720140930021</v>
      </c>
      <c r="C1841">
        <f>'Pivot MRIP 11"'!C1844</f>
        <v>1250.6879925999999</v>
      </c>
      <c r="D1841">
        <f>'Pivot MRIP 11"'!D1844</f>
        <v>1250.6879925999999</v>
      </c>
      <c r="E1841">
        <f>'Pivot MRIP 11"'!E1844</f>
        <v>0.84441310922369939</v>
      </c>
      <c r="F1841">
        <f>'Pivot MRIP 11"'!F1844</f>
        <v>3</v>
      </c>
      <c r="G1841">
        <f>'Pivot MRIP 11"'!G1844</f>
        <v>1.258088340298923E-2</v>
      </c>
      <c r="H1841">
        <f t="shared" si="93"/>
        <v>15.734759808419255</v>
      </c>
      <c r="I1841">
        <f t="shared" si="94"/>
        <v>13.286637452715404</v>
      </c>
    </row>
    <row r="1842" spans="1:9" x14ac:dyDescent="0.25">
      <c r="A1842">
        <f>'Pivot MRIP 11"'!A1845</f>
        <v>2014</v>
      </c>
      <c r="B1842" t="str">
        <f>'Pivot MRIP 11"'!B1845</f>
        <v>1741720141003004</v>
      </c>
      <c r="C1842">
        <f>'Pivot MRIP 11"'!C1845</f>
        <v>362.56328653000003</v>
      </c>
      <c r="D1842">
        <f>'Pivot MRIP 11"'!D1845</f>
        <v>362.56328653000003</v>
      </c>
      <c r="E1842">
        <f>'Pivot MRIP 11"'!E1845</f>
        <v>0.84441310922369939</v>
      </c>
      <c r="F1842">
        <f>'Pivot MRIP 11"'!F1845</f>
        <v>4</v>
      </c>
      <c r="G1842">
        <f>'Pivot MRIP 11"'!G1845</f>
        <v>0.25161766805978458</v>
      </c>
      <c r="H1842">
        <f t="shared" si="93"/>
        <v>91.227328680770114</v>
      </c>
      <c r="I1842">
        <f t="shared" si="94"/>
        <v>77.033552257501455</v>
      </c>
    </row>
    <row r="1843" spans="1:9" x14ac:dyDescent="0.25">
      <c r="A1843">
        <f>'Pivot MRIP 11"'!A1846</f>
        <v>2014</v>
      </c>
      <c r="B1843" t="str">
        <f>'Pivot MRIP 11"'!B1846</f>
        <v>1741720141003010</v>
      </c>
      <c r="C1843">
        <f>'Pivot MRIP 11"'!C1846</f>
        <v>362.56328653000003</v>
      </c>
      <c r="D1843">
        <f>'Pivot MRIP 11"'!D1846</f>
        <v>362.56328653000003</v>
      </c>
      <c r="E1843">
        <f>'Pivot MRIP 11"'!E1846</f>
        <v>0.84441310922369939</v>
      </c>
      <c r="F1843">
        <f>'Pivot MRIP 11"'!F1846</f>
        <v>2</v>
      </c>
      <c r="G1843">
        <f>'Pivot MRIP 11"'!G1846</f>
        <v>2.516176680597846E-2</v>
      </c>
      <c r="H1843">
        <f t="shared" si="93"/>
        <v>9.1227328680770121</v>
      </c>
      <c r="I1843">
        <f t="shared" si="94"/>
        <v>7.7033552257501468</v>
      </c>
    </row>
    <row r="1844" spans="1:9" x14ac:dyDescent="0.25">
      <c r="A1844">
        <f>'Pivot MRIP 11"'!A1847</f>
        <v>2014</v>
      </c>
      <c r="B1844" t="str">
        <f>'Pivot MRIP 11"'!B1847</f>
        <v>1741720141003012</v>
      </c>
      <c r="C1844">
        <f>'Pivot MRIP 11"'!C1847</f>
        <v>362.56328653000003</v>
      </c>
      <c r="D1844">
        <f>'Pivot MRIP 11"'!D1847</f>
        <v>362.56328653000003</v>
      </c>
      <c r="E1844">
        <f>'Pivot MRIP 11"'!E1847</f>
        <v>0.84441310922369939</v>
      </c>
      <c r="F1844">
        <f>'Pivot MRIP 11"'!F1847</f>
        <v>4</v>
      </c>
      <c r="G1844">
        <f>'Pivot MRIP 11"'!G1847</f>
        <v>5.0323533611956919E-2</v>
      </c>
      <c r="H1844">
        <f t="shared" si="93"/>
        <v>18.245465736154024</v>
      </c>
      <c r="I1844">
        <f t="shared" si="94"/>
        <v>15.406710451500294</v>
      </c>
    </row>
    <row r="1845" spans="1:9" x14ac:dyDescent="0.25">
      <c r="A1845">
        <f>'Pivot MRIP 11"'!A1848</f>
        <v>2014</v>
      </c>
      <c r="B1845" t="str">
        <f>'Pivot MRIP 11"'!B1848</f>
        <v>1741720141003017</v>
      </c>
      <c r="C1845">
        <f>'Pivot MRIP 11"'!C1848</f>
        <v>362.56328653000008</v>
      </c>
      <c r="D1845">
        <f>'Pivot MRIP 11"'!D1848</f>
        <v>362.56328653000008</v>
      </c>
      <c r="E1845">
        <f>'Pivot MRIP 11"'!E1848</f>
        <v>0.84441310922369939</v>
      </c>
      <c r="F1845">
        <f>'Pivot MRIP 11"'!F1848</f>
        <v>12</v>
      </c>
      <c r="G1845">
        <f>'Pivot MRIP 11"'!G1848</f>
        <v>0.20129413444782768</v>
      </c>
      <c r="H1845">
        <f t="shared" si="93"/>
        <v>72.981862944616111</v>
      </c>
      <c r="I1845">
        <f t="shared" si="94"/>
        <v>61.626841806001181</v>
      </c>
    </row>
    <row r="1846" spans="1:9" x14ac:dyDescent="0.25">
      <c r="A1846">
        <f>'Pivot MRIP 11"'!A1849</f>
        <v>2014</v>
      </c>
      <c r="B1846" t="str">
        <f>'Pivot MRIP 11"'!B1849</f>
        <v>1741720141003023</v>
      </c>
      <c r="C1846">
        <f>'Pivot MRIP 11"'!C1849</f>
        <v>362.56328653000003</v>
      </c>
      <c r="D1846">
        <f>'Pivot MRIP 11"'!D1849</f>
        <v>362.56328653000003</v>
      </c>
      <c r="E1846">
        <f>'Pivot MRIP 11"'!E1849</f>
        <v>0.84441310922369928</v>
      </c>
      <c r="F1846">
        <f>'Pivot MRIP 11"'!F1849</f>
        <v>2</v>
      </c>
      <c r="G1846">
        <f>'Pivot MRIP 11"'!G1849</f>
        <v>3.7742650208967693E-2</v>
      </c>
      <c r="H1846">
        <f t="shared" si="93"/>
        <v>13.68409930211552</v>
      </c>
      <c r="I1846">
        <f t="shared" si="94"/>
        <v>11.55503283862522</v>
      </c>
    </row>
    <row r="1847" spans="1:9" x14ac:dyDescent="0.25">
      <c r="A1847">
        <f>'Pivot MRIP 11"'!A1850</f>
        <v>2014</v>
      </c>
      <c r="B1847" t="str">
        <f>'Pivot MRIP 11"'!B1850</f>
        <v>1741720141003025</v>
      </c>
      <c r="C1847">
        <f>'Pivot MRIP 11"'!C1850</f>
        <v>362.56328653000003</v>
      </c>
      <c r="D1847">
        <f>'Pivot MRIP 11"'!D1850</f>
        <v>362.56328653000003</v>
      </c>
      <c r="E1847">
        <f>'Pivot MRIP 11"'!E1850</f>
        <v>0.84441310922369939</v>
      </c>
      <c r="F1847">
        <f>'Pivot MRIP 11"'!F1850</f>
        <v>4</v>
      </c>
      <c r="G1847">
        <f>'Pivot MRIP 11"'!G1850</f>
        <v>2.516176680597846E-2</v>
      </c>
      <c r="H1847">
        <f t="shared" si="93"/>
        <v>9.1227328680770121</v>
      </c>
      <c r="I1847">
        <f t="shared" si="94"/>
        <v>7.7033552257501468</v>
      </c>
    </row>
    <row r="1848" spans="1:9" x14ac:dyDescent="0.25">
      <c r="A1848">
        <f>'Pivot MRIP 11"'!A1851</f>
        <v>2014</v>
      </c>
      <c r="B1848" t="str">
        <f>'Pivot MRIP 11"'!B1851</f>
        <v>1741720141003035</v>
      </c>
      <c r="C1848">
        <f>'Pivot MRIP 11"'!C1851</f>
        <v>362.56328653000003</v>
      </c>
      <c r="D1848">
        <f>'Pivot MRIP 11"'!D1851</f>
        <v>362.56328653000003</v>
      </c>
      <c r="E1848">
        <f>'Pivot MRIP 11"'!E1851</f>
        <v>0.84441310922369939</v>
      </c>
      <c r="F1848">
        <f>'Pivot MRIP 11"'!F1851</f>
        <v>1</v>
      </c>
      <c r="G1848">
        <f>'Pivot MRIP 11"'!G1851</f>
        <v>2.516176680597846E-2</v>
      </c>
      <c r="H1848">
        <f t="shared" si="93"/>
        <v>9.1227328680770121</v>
      </c>
      <c r="I1848">
        <f t="shared" si="94"/>
        <v>7.7033552257501468</v>
      </c>
    </row>
    <row r="1849" spans="1:9" x14ac:dyDescent="0.25">
      <c r="A1849">
        <f>'Pivot MRIP 11"'!A1852</f>
        <v>2014</v>
      </c>
      <c r="B1849" t="str">
        <f>'Pivot MRIP 11"'!B1852</f>
        <v>1741720141003036</v>
      </c>
      <c r="C1849">
        <f>'Pivot MRIP 11"'!C1852</f>
        <v>362.56328653000003</v>
      </c>
      <c r="D1849">
        <f>'Pivot MRIP 11"'!D1852</f>
        <v>362.56328653000003</v>
      </c>
      <c r="E1849">
        <f>'Pivot MRIP 11"'!E1852</f>
        <v>0.84441310922369928</v>
      </c>
      <c r="F1849">
        <f>'Pivot MRIP 11"'!F1852</f>
        <v>2</v>
      </c>
      <c r="G1849">
        <f>'Pivot MRIP 11"'!G1852</f>
        <v>7.5485300417935386E-2</v>
      </c>
      <c r="H1849">
        <f t="shared" si="93"/>
        <v>27.36819860423104</v>
      </c>
      <c r="I1849">
        <f t="shared" si="94"/>
        <v>23.110065677250439</v>
      </c>
    </row>
    <row r="1850" spans="1:9" x14ac:dyDescent="0.25">
      <c r="A1850">
        <f>'Pivot MRIP 11"'!A1853</f>
        <v>2014</v>
      </c>
      <c r="B1850" t="str">
        <f>'Pivot MRIP 11"'!B1853</f>
        <v>1741720141011011</v>
      </c>
      <c r="C1850">
        <f>'Pivot MRIP 11"'!C1853</f>
        <v>744.72996247000003</v>
      </c>
      <c r="D1850">
        <f>'Pivot MRIP 11"'!D1853</f>
        <v>744.72996247000003</v>
      </c>
      <c r="E1850">
        <f>'Pivot MRIP 11"'!E1853</f>
        <v>0.84441310922369939</v>
      </c>
      <c r="F1850">
        <f>'Pivot MRIP 11"'!F1853</f>
        <v>1</v>
      </c>
      <c r="G1850">
        <f>'Pivot MRIP 11"'!G1853</f>
        <v>5.0323533611956919E-2</v>
      </c>
      <c r="H1850">
        <f t="shared" si="93"/>
        <v>37.477443298190458</v>
      </c>
      <c r="I1850">
        <f t="shared" si="94"/>
        <v>31.646444421179901</v>
      </c>
    </row>
    <row r="1851" spans="1:9" x14ac:dyDescent="0.25">
      <c r="A1851">
        <f>'Pivot MRIP 11"'!A1854</f>
        <v>2014</v>
      </c>
      <c r="B1851" t="str">
        <f>'Pivot MRIP 11"'!B1854</f>
        <v>1741720141011012</v>
      </c>
      <c r="C1851">
        <f>'Pivot MRIP 11"'!C1854</f>
        <v>1062.5313093</v>
      </c>
      <c r="D1851">
        <f>'Pivot MRIP 11"'!D1854</f>
        <v>1062.5313093</v>
      </c>
      <c r="E1851">
        <f>'Pivot MRIP 11"'!E1854</f>
        <v>0.84441310922369939</v>
      </c>
      <c r="F1851">
        <f>'Pivot MRIP 11"'!F1854</f>
        <v>6</v>
      </c>
      <c r="G1851">
        <f>'Pivot MRIP 11"'!G1854</f>
        <v>0.12580883402989229</v>
      </c>
      <c r="H1851">
        <f t="shared" si="93"/>
        <v>133.67582514328785</v>
      </c>
      <c r="I1851">
        <f t="shared" si="94"/>
        <v>112.87761913728727</v>
      </c>
    </row>
    <row r="1852" spans="1:9" x14ac:dyDescent="0.25">
      <c r="A1852">
        <f>'Pivot MRIP 11"'!A1855</f>
        <v>2014</v>
      </c>
      <c r="B1852" t="str">
        <f>'Pivot MRIP 11"'!B1855</f>
        <v>1741720141011021</v>
      </c>
      <c r="C1852">
        <f>'Pivot MRIP 11"'!C1855</f>
        <v>744.72996247000003</v>
      </c>
      <c r="D1852">
        <f>'Pivot MRIP 11"'!D1855</f>
        <v>744.72996247000003</v>
      </c>
      <c r="E1852">
        <f>'Pivot MRIP 11"'!E1855</f>
        <v>0.84441310922369928</v>
      </c>
      <c r="F1852">
        <f>'Pivot MRIP 11"'!F1855</f>
        <v>4</v>
      </c>
      <c r="G1852">
        <f>'Pivot MRIP 11"'!G1855</f>
        <v>3.7742650208967693E-2</v>
      </c>
      <c r="H1852">
        <f t="shared" si="93"/>
        <v>28.108082473642849</v>
      </c>
      <c r="I1852">
        <f t="shared" si="94"/>
        <v>23.734833315884927</v>
      </c>
    </row>
    <row r="1853" spans="1:9" x14ac:dyDescent="0.25">
      <c r="A1853">
        <f>'Pivot MRIP 11"'!A1856</f>
        <v>2014</v>
      </c>
      <c r="B1853" t="str">
        <f>'Pivot MRIP 11"'!B1856</f>
        <v>1741720141024005</v>
      </c>
      <c r="C1853">
        <f>'Pivot MRIP 11"'!C1856</f>
        <v>496.76597042999998</v>
      </c>
      <c r="D1853">
        <f>'Pivot MRIP 11"'!D1856</f>
        <v>496.76597042999998</v>
      </c>
      <c r="E1853">
        <f>'Pivot MRIP 11"'!E1856</f>
        <v>0.84441310922369939</v>
      </c>
      <c r="F1853">
        <f>'Pivot MRIP 11"'!F1856</f>
        <v>4</v>
      </c>
      <c r="G1853">
        <f>'Pivot MRIP 11"'!G1856</f>
        <v>0.10064706722391384</v>
      </c>
      <c r="H1853">
        <f t="shared" si="93"/>
        <v>49.998038020420999</v>
      </c>
      <c r="I1853">
        <f t="shared" si="94"/>
        <v>42.218998739908429</v>
      </c>
    </row>
    <row r="1854" spans="1:9" x14ac:dyDescent="0.25">
      <c r="A1854">
        <f>'Pivot MRIP 11"'!A1857</f>
        <v>2014</v>
      </c>
      <c r="B1854" t="str">
        <f>'Pivot MRIP 11"'!B1857</f>
        <v>1741720141024007</v>
      </c>
      <c r="C1854">
        <f>'Pivot MRIP 11"'!C1857</f>
        <v>496.76597042999998</v>
      </c>
      <c r="D1854">
        <f>'Pivot MRIP 11"'!D1857</f>
        <v>496.76597042999998</v>
      </c>
      <c r="E1854">
        <f>'Pivot MRIP 11"'!E1857</f>
        <v>0.84441310922369928</v>
      </c>
      <c r="F1854">
        <f>'Pivot MRIP 11"'!F1857</f>
        <v>4</v>
      </c>
      <c r="G1854">
        <f>'Pivot MRIP 11"'!G1857</f>
        <v>7.5485300417935386E-2</v>
      </c>
      <c r="H1854">
        <f t="shared" si="93"/>
        <v>37.498528515315755</v>
      </c>
      <c r="I1854">
        <f t="shared" si="94"/>
        <v>31.664249054931325</v>
      </c>
    </row>
    <row r="1855" spans="1:9" x14ac:dyDescent="0.25">
      <c r="A1855">
        <f>'Pivot MRIP 11"'!A1858</f>
        <v>2014</v>
      </c>
      <c r="B1855" t="str">
        <f>'Pivot MRIP 11"'!B1858</f>
        <v>1741720141024009</v>
      </c>
      <c r="C1855">
        <f>'Pivot MRIP 11"'!C1858</f>
        <v>496.76597042999998</v>
      </c>
      <c r="D1855">
        <f>'Pivot MRIP 11"'!D1858</f>
        <v>496.76597042999998</v>
      </c>
      <c r="E1855">
        <f>'Pivot MRIP 11"'!E1858</f>
        <v>0.84441310922369939</v>
      </c>
      <c r="F1855">
        <f>'Pivot MRIP 11"'!F1858</f>
        <v>4</v>
      </c>
      <c r="G1855">
        <f>'Pivot MRIP 11"'!G1858</f>
        <v>0.25161766805978458</v>
      </c>
      <c r="H1855">
        <f t="shared" si="93"/>
        <v>124.9950950510525</v>
      </c>
      <c r="I1855">
        <f t="shared" si="94"/>
        <v>105.54749684977108</v>
      </c>
    </row>
    <row r="1856" spans="1:9" x14ac:dyDescent="0.25">
      <c r="A1856">
        <f>'Pivot MRIP 11"'!A1859</f>
        <v>2014</v>
      </c>
      <c r="B1856" t="str">
        <f>'Pivot MRIP 11"'!B1859</f>
        <v>1741720141026001</v>
      </c>
      <c r="C1856">
        <f>'Pivot MRIP 11"'!C1859</f>
        <v>179.74979037</v>
      </c>
      <c r="D1856">
        <f>'Pivot MRIP 11"'!D1859</f>
        <v>179.74979037</v>
      </c>
      <c r="E1856">
        <f>'Pivot MRIP 11"'!E1859</f>
        <v>0.84441310922369939</v>
      </c>
      <c r="F1856">
        <f>'Pivot MRIP 11"'!F1859</f>
        <v>4</v>
      </c>
      <c r="G1856">
        <f>'Pivot MRIP 11"'!G1859</f>
        <v>1.258088340298923E-2</v>
      </c>
      <c r="H1856">
        <f t="shared" si="93"/>
        <v>2.2614111543567263</v>
      </c>
      <c r="I1856">
        <f t="shared" si="94"/>
        <v>1.9095652240835186</v>
      </c>
    </row>
    <row r="1857" spans="1:9" x14ac:dyDescent="0.25">
      <c r="A1857">
        <f>'Pivot MRIP 11"'!A1860</f>
        <v>2014</v>
      </c>
      <c r="B1857" t="str">
        <f>'Pivot MRIP 11"'!B1860</f>
        <v>1741720141026005</v>
      </c>
      <c r="C1857">
        <f>'Pivot MRIP 11"'!C1860</f>
        <v>62.435000539000001</v>
      </c>
      <c r="D1857">
        <f>'Pivot MRIP 11"'!D1860</f>
        <v>62.435000539000001</v>
      </c>
      <c r="E1857">
        <f>'Pivot MRIP 11"'!E1860</f>
        <v>0.84441310922369939</v>
      </c>
      <c r="F1857">
        <f>'Pivot MRIP 11"'!F1860</f>
        <v>4</v>
      </c>
      <c r="G1857">
        <f>'Pivot MRIP 11"'!G1860</f>
        <v>0.10064706722391384</v>
      </c>
      <c r="H1857">
        <f t="shared" si="93"/>
        <v>6.2838996963738296</v>
      </c>
      <c r="I1857">
        <f t="shared" si="94"/>
        <v>5.3062072806648857</v>
      </c>
    </row>
    <row r="1858" spans="1:9" x14ac:dyDescent="0.25">
      <c r="A1858">
        <f>'Pivot MRIP 11"'!A1861</f>
        <v>2014</v>
      </c>
      <c r="B1858" t="str">
        <f>'Pivot MRIP 11"'!B1861</f>
        <v>1741720141027018</v>
      </c>
      <c r="C1858">
        <f>'Pivot MRIP 11"'!C1861</f>
        <v>2358.0460122</v>
      </c>
      <c r="D1858">
        <f>'Pivot MRIP 11"'!D1861</f>
        <v>2358.0460122</v>
      </c>
      <c r="E1858">
        <f>'Pivot MRIP 11"'!E1861</f>
        <v>0.84441310922369939</v>
      </c>
      <c r="F1858">
        <f>'Pivot MRIP 11"'!F1861</f>
        <v>1</v>
      </c>
      <c r="G1858">
        <f>'Pivot MRIP 11"'!G1861</f>
        <v>1.258088340298923E-2</v>
      </c>
      <c r="H1858">
        <f t="shared" ref="H1858:H1884" si="95">G1858*C1858</f>
        <v>29.66630193837192</v>
      </c>
      <c r="I1858">
        <f t="shared" ref="I1858:I1884" si="96">E1858*H1858</f>
        <v>25.050614258949693</v>
      </c>
    </row>
    <row r="1859" spans="1:9" x14ac:dyDescent="0.25">
      <c r="A1859">
        <f>'Pivot MRIP 11"'!A1862</f>
        <v>2014</v>
      </c>
      <c r="B1859" t="str">
        <f>'Pivot MRIP 11"'!B1862</f>
        <v>1741720141029007</v>
      </c>
      <c r="C1859">
        <f>'Pivot MRIP 11"'!C1862</f>
        <v>857.55918980000001</v>
      </c>
      <c r="D1859">
        <f>'Pivot MRIP 11"'!D1862</f>
        <v>857.55918980000001</v>
      </c>
      <c r="E1859">
        <f>'Pivot MRIP 11"'!E1862</f>
        <v>0.84441310922369939</v>
      </c>
      <c r="F1859">
        <f>'Pivot MRIP 11"'!F1862</f>
        <v>3</v>
      </c>
      <c r="G1859">
        <f>'Pivot MRIP 11"'!G1862</f>
        <v>1.258088340298923E-2</v>
      </c>
      <c r="H1859">
        <f t="shared" si="95"/>
        <v>10.788852178035711</v>
      </c>
      <c r="I1859">
        <f t="shared" si="96"/>
        <v>9.1102482126100153</v>
      </c>
    </row>
    <row r="1860" spans="1:9" x14ac:dyDescent="0.25">
      <c r="A1860">
        <f>'Pivot MRIP 11"'!A1863</f>
        <v>2014</v>
      </c>
      <c r="B1860" t="str">
        <f>'Pivot MRIP 11"'!B1863</f>
        <v>1741720141029010</v>
      </c>
      <c r="C1860">
        <f>'Pivot MRIP 11"'!C1863</f>
        <v>857.55918980000001</v>
      </c>
      <c r="D1860">
        <f>'Pivot MRIP 11"'!D1863</f>
        <v>857.55918980000001</v>
      </c>
      <c r="E1860">
        <f>'Pivot MRIP 11"'!E1863</f>
        <v>0.84441310922369928</v>
      </c>
      <c r="F1860">
        <f>'Pivot MRIP 11"'!F1863</f>
        <v>4</v>
      </c>
      <c r="G1860">
        <f>'Pivot MRIP 11"'!G1863</f>
        <v>7.5485300417935386E-2</v>
      </c>
      <c r="H1860">
        <f t="shared" si="95"/>
        <v>64.733113068214266</v>
      </c>
      <c r="I1860">
        <f t="shared" si="96"/>
        <v>54.661489275660088</v>
      </c>
    </row>
    <row r="1861" spans="1:9" x14ac:dyDescent="0.25">
      <c r="A1861">
        <f>'Pivot MRIP 11"'!A1864</f>
        <v>2014</v>
      </c>
      <c r="B1861" t="str">
        <f>'Pivot MRIP 11"'!B1864</f>
        <v>1741720141108001</v>
      </c>
      <c r="C1861">
        <f>'Pivot MRIP 11"'!C1864</f>
        <v>43.522330214</v>
      </c>
      <c r="D1861">
        <f>'Pivot MRIP 11"'!D1864</f>
        <v>43.522330214</v>
      </c>
      <c r="E1861">
        <f>'Pivot MRIP 11"'!E1864</f>
        <v>0.84441310922369939</v>
      </c>
      <c r="F1861">
        <f>'Pivot MRIP 11"'!F1864</f>
        <v>1</v>
      </c>
      <c r="G1861">
        <f>'Pivot MRIP 11"'!G1864</f>
        <v>0.10064706722391384</v>
      </c>
      <c r="H1861">
        <f t="shared" si="95"/>
        <v>4.3803948947898341</v>
      </c>
      <c r="I1861">
        <f t="shared" si="96"/>
        <v>3.6988628727371036</v>
      </c>
    </row>
    <row r="1862" spans="1:9" x14ac:dyDescent="0.25">
      <c r="A1862">
        <f>'Pivot MRIP 11"'!A1865</f>
        <v>2014</v>
      </c>
      <c r="B1862" t="str">
        <f>'Pivot MRIP 11"'!B1865</f>
        <v>1741720141108005</v>
      </c>
      <c r="C1862">
        <f>'Pivot MRIP 11"'!C1865</f>
        <v>53.54805795</v>
      </c>
      <c r="D1862">
        <f>'Pivot MRIP 11"'!D1865</f>
        <v>53.54805795</v>
      </c>
      <c r="E1862">
        <f>'Pivot MRIP 11"'!E1865</f>
        <v>0.84441310922369939</v>
      </c>
      <c r="F1862">
        <f>'Pivot MRIP 11"'!F1865</f>
        <v>1</v>
      </c>
      <c r="G1862">
        <f>'Pivot MRIP 11"'!G1865</f>
        <v>1.258088340298923E-2</v>
      </c>
      <c r="H1862">
        <f t="shared" si="95"/>
        <v>0.6736818735254605</v>
      </c>
      <c r="I1862">
        <f t="shared" si="96"/>
        <v>0.56886580545128107</v>
      </c>
    </row>
    <row r="1863" spans="1:9" x14ac:dyDescent="0.25">
      <c r="A1863">
        <f>'Pivot MRIP 11"'!A1866</f>
        <v>2014</v>
      </c>
      <c r="B1863" t="str">
        <f>'Pivot MRIP 11"'!B1866</f>
        <v>1741720141108006</v>
      </c>
      <c r="C1863">
        <f>'Pivot MRIP 11"'!C1866</f>
        <v>53.54805795</v>
      </c>
      <c r="D1863">
        <f>'Pivot MRIP 11"'!D1866</f>
        <v>53.54805795</v>
      </c>
      <c r="E1863">
        <f>'Pivot MRIP 11"'!E1866</f>
        <v>0.84441310922369939</v>
      </c>
      <c r="F1863">
        <f>'Pivot MRIP 11"'!F1866</f>
        <v>3</v>
      </c>
      <c r="G1863">
        <f>'Pivot MRIP 11"'!G1866</f>
        <v>1.258088340298923E-2</v>
      </c>
      <c r="H1863">
        <f t="shared" si="95"/>
        <v>0.6736818735254605</v>
      </c>
      <c r="I1863">
        <f t="shared" si="96"/>
        <v>0.56886580545128107</v>
      </c>
    </row>
    <row r="1864" spans="1:9" x14ac:dyDescent="0.25">
      <c r="A1864">
        <f>'Pivot MRIP 11"'!A1867</f>
        <v>2014</v>
      </c>
      <c r="B1864" t="str">
        <f>'Pivot MRIP 11"'!B1867</f>
        <v>1741720141108015</v>
      </c>
      <c r="C1864">
        <f>'Pivot MRIP 11"'!C1867</f>
        <v>53.54805795</v>
      </c>
      <c r="D1864">
        <f>'Pivot MRIP 11"'!D1867</f>
        <v>53.54805795</v>
      </c>
      <c r="E1864">
        <f>'Pivot MRIP 11"'!E1867</f>
        <v>1.3227735731092654</v>
      </c>
      <c r="F1864">
        <f>'Pivot MRIP 11"'!F1867</f>
        <v>2</v>
      </c>
      <c r="G1864">
        <f>'Pivot MRIP 11"'!G1867</f>
        <v>1</v>
      </c>
      <c r="H1864">
        <f t="shared" si="95"/>
        <v>53.54805795</v>
      </c>
      <c r="I1864">
        <f t="shared" si="96"/>
        <v>70.831955947583509</v>
      </c>
    </row>
    <row r="1865" spans="1:9" x14ac:dyDescent="0.25">
      <c r="A1865">
        <f>'Pivot MRIP 11"'!A1868</f>
        <v>2014</v>
      </c>
      <c r="B1865" t="str">
        <f>'Pivot MRIP 11"'!B1868</f>
        <v>1741720141130002</v>
      </c>
      <c r="C1865">
        <f>'Pivot MRIP 11"'!C1868</f>
        <v>1292.9466287</v>
      </c>
      <c r="D1865">
        <f>'Pivot MRIP 11"'!D1868</f>
        <v>1292.9466287</v>
      </c>
      <c r="E1865">
        <f>'Pivot MRIP 11"'!E1868</f>
        <v>0.96605642291815974</v>
      </c>
      <c r="F1865">
        <f>'Pivot MRIP 11"'!F1868</f>
        <v>9</v>
      </c>
      <c r="G1865">
        <f>'Pivot MRIP 11"'!G1868</f>
        <v>6.3774265020896763</v>
      </c>
      <c r="H1865">
        <f t="shared" si="95"/>
        <v>8245.6720956588815</v>
      </c>
      <c r="I1865">
        <f t="shared" si="96"/>
        <v>7965.7844892883049</v>
      </c>
    </row>
    <row r="1866" spans="1:9" x14ac:dyDescent="0.25">
      <c r="A1866">
        <f>'Pivot MRIP 11"'!A1869</f>
        <v>2014</v>
      </c>
      <c r="B1866" t="str">
        <f>'Pivot MRIP 11"'!B1869</f>
        <v>1741720141227001</v>
      </c>
      <c r="C1866">
        <f>'Pivot MRIP 11"'!C1869</f>
        <v>785.90936439999996</v>
      </c>
      <c r="D1866">
        <f>'Pivot MRIP 11"'!D1869</f>
        <v>785.90936439999996</v>
      </c>
      <c r="E1866">
        <f>'Pivot MRIP 11"'!E1869</f>
        <v>1.224791845092505</v>
      </c>
      <c r="F1866">
        <f>'Pivot MRIP 11"'!F1869</f>
        <v>12</v>
      </c>
      <c r="G1866">
        <f>'Pivot MRIP 11"'!G1869</f>
        <v>15.04516621089677</v>
      </c>
      <c r="H1866">
        <f t="shared" si="95"/>
        <v>11824.137014098236</v>
      </c>
      <c r="I1866">
        <f t="shared" si="96"/>
        <v>14482.106590123962</v>
      </c>
    </row>
    <row r="1867" spans="1:9" x14ac:dyDescent="0.25">
      <c r="A1867">
        <f>'Pivot MRIP 11"'!A1870</f>
        <v>2014</v>
      </c>
      <c r="B1867" t="str">
        <f>'Pivot MRIP 11"'!B1870</f>
        <v>1742120140509006</v>
      </c>
      <c r="C1867">
        <f>'Pivot MRIP 11"'!C1870</f>
        <v>776.67962704000001</v>
      </c>
      <c r="D1867">
        <f>'Pivot MRIP 11"'!D1870</f>
        <v>776.67962704000001</v>
      </c>
      <c r="E1867">
        <f>'Pivot MRIP 11"'!E1870</f>
        <v>0.84441310922369928</v>
      </c>
      <c r="F1867">
        <f>'Pivot MRIP 11"'!F1870</f>
        <v>4</v>
      </c>
      <c r="G1867">
        <f>'Pivot MRIP 11"'!G1870</f>
        <v>7.5485300417935386E-2</v>
      </c>
      <c r="H1867">
        <f t="shared" si="95"/>
        <v>58.627894975604413</v>
      </c>
      <c r="I1867">
        <f t="shared" si="96"/>
        <v>49.506163083590621</v>
      </c>
    </row>
    <row r="1868" spans="1:9" x14ac:dyDescent="0.25">
      <c r="A1868">
        <f>'Pivot MRIP 11"'!A1871</f>
        <v>2014</v>
      </c>
      <c r="B1868" t="str">
        <f>'Pivot MRIP 11"'!B1871</f>
        <v>1742120140509013</v>
      </c>
      <c r="C1868">
        <f>'Pivot MRIP 11"'!C1871</f>
        <v>1036.3413625999999</v>
      </c>
      <c r="D1868">
        <f>'Pivot MRIP 11"'!D1871</f>
        <v>1036.3413625999999</v>
      </c>
      <c r="E1868">
        <f>'Pivot MRIP 11"'!E1871</f>
        <v>0.84441310922369939</v>
      </c>
      <c r="F1868">
        <f>'Pivot MRIP 11"'!F1871</f>
        <v>2</v>
      </c>
      <c r="G1868">
        <f>'Pivot MRIP 11"'!G1871</f>
        <v>2.516176680597846E-2</v>
      </c>
      <c r="H1868">
        <f t="shared" si="95"/>
        <v>26.076179697131163</v>
      </c>
      <c r="I1868">
        <f t="shared" si="96"/>
        <v>22.019067974730429</v>
      </c>
    </row>
    <row r="1869" spans="1:9" x14ac:dyDescent="0.25">
      <c r="A1869">
        <f>'Pivot MRIP 11"'!A1872</f>
        <v>2014</v>
      </c>
      <c r="B1869" t="str">
        <f>'Pivot MRIP 11"'!B1872</f>
        <v>1742120140517008</v>
      </c>
      <c r="C1869">
        <f>'Pivot MRIP 11"'!C1872</f>
        <v>335.61955670999998</v>
      </c>
      <c r="D1869">
        <f>'Pivot MRIP 11"'!D1872</f>
        <v>335.61955670999998</v>
      </c>
      <c r="E1869">
        <f>'Pivot MRIP 11"'!E1872</f>
        <v>0.84441310922369939</v>
      </c>
      <c r="F1869">
        <f>'Pivot MRIP 11"'!F1872</f>
        <v>4</v>
      </c>
      <c r="G1869">
        <f>'Pivot MRIP 11"'!G1872</f>
        <v>0.18871325104483844</v>
      </c>
      <c r="H1869">
        <f t="shared" si="95"/>
        <v>63.33585766097162</v>
      </c>
      <c r="I1869">
        <f t="shared" si="96"/>
        <v>53.481628492850703</v>
      </c>
    </row>
    <row r="1870" spans="1:9" x14ac:dyDescent="0.25">
      <c r="A1870">
        <f>'Pivot MRIP 11"'!A1873</f>
        <v>2014</v>
      </c>
      <c r="B1870" t="str">
        <f>'Pivot MRIP 11"'!B1873</f>
        <v>1742120140517012</v>
      </c>
      <c r="C1870">
        <f>'Pivot MRIP 11"'!C1873</f>
        <v>335.61955670999998</v>
      </c>
      <c r="D1870">
        <f>'Pivot MRIP 11"'!D1873</f>
        <v>335.61955670999998</v>
      </c>
      <c r="E1870">
        <f>'Pivot MRIP 11"'!E1873</f>
        <v>0.84441310922369939</v>
      </c>
      <c r="F1870">
        <f>'Pivot MRIP 11"'!F1873</f>
        <v>2</v>
      </c>
      <c r="G1870">
        <f>'Pivot MRIP 11"'!G1873</f>
        <v>0.12580883402989229</v>
      </c>
      <c r="H1870">
        <f t="shared" si="95"/>
        <v>42.223905107314408</v>
      </c>
      <c r="I1870">
        <f t="shared" si="96"/>
        <v>35.654418995233797</v>
      </c>
    </row>
    <row r="1871" spans="1:9" x14ac:dyDescent="0.25">
      <c r="A1871">
        <f>'Pivot MRIP 11"'!A1874</f>
        <v>2014</v>
      </c>
      <c r="B1871" t="str">
        <f>'Pivot MRIP 11"'!B1874</f>
        <v>1742120140517018</v>
      </c>
      <c r="C1871">
        <f>'Pivot MRIP 11"'!C1874</f>
        <v>335.61955670999998</v>
      </c>
      <c r="D1871">
        <f>'Pivot MRIP 11"'!D1874</f>
        <v>335.61955670999998</v>
      </c>
      <c r="E1871">
        <f>'Pivot MRIP 11"'!E1874</f>
        <v>1.1377740362971567</v>
      </c>
      <c r="F1871">
        <f>'Pivot MRIP 11"'!F1874</f>
        <v>16</v>
      </c>
      <c r="G1871">
        <f>'Pivot MRIP 11"'!G1874</f>
        <v>2.0065672120391387</v>
      </c>
      <c r="H1871">
        <f t="shared" si="95"/>
        <v>673.44319821339627</v>
      </c>
      <c r="I1871">
        <f t="shared" si="96"/>
        <v>766.22618584812199</v>
      </c>
    </row>
    <row r="1872" spans="1:9" x14ac:dyDescent="0.25">
      <c r="A1872">
        <f>'Pivot MRIP 11"'!A1875</f>
        <v>2014</v>
      </c>
      <c r="B1872" t="str">
        <f>'Pivot MRIP 11"'!B1875</f>
        <v>1742120140525005</v>
      </c>
      <c r="C1872">
        <f>'Pivot MRIP 11"'!C1875</f>
        <v>610.87121343000001</v>
      </c>
      <c r="D1872">
        <f>'Pivot MRIP 11"'!D1875</f>
        <v>610.87121343000001</v>
      </c>
      <c r="E1872">
        <f>'Pivot MRIP 11"'!E1875</f>
        <v>0.84441310922369939</v>
      </c>
      <c r="F1872">
        <f>'Pivot MRIP 11"'!F1875</f>
        <v>2</v>
      </c>
      <c r="G1872">
        <f>'Pivot MRIP 11"'!G1875</f>
        <v>1.258088340298923E-2</v>
      </c>
      <c r="H1872">
        <f t="shared" si="95"/>
        <v>7.685299510405379</v>
      </c>
      <c r="I1872">
        <f t="shared" si="96"/>
        <v>6.4895676548967804</v>
      </c>
    </row>
    <row r="1873" spans="1:9" x14ac:dyDescent="0.25">
      <c r="A1873">
        <f>'Pivot MRIP 11"'!A1876</f>
        <v>2014</v>
      </c>
      <c r="B1873" t="str">
        <f>'Pivot MRIP 11"'!B1876</f>
        <v>1742120140526009</v>
      </c>
      <c r="C1873">
        <f>'Pivot MRIP 11"'!C1876</f>
        <v>510.71774359</v>
      </c>
      <c r="D1873">
        <f>'Pivot MRIP 11"'!D1876</f>
        <v>510.71774359</v>
      </c>
      <c r="E1873">
        <f>'Pivot MRIP 11"'!E1876</f>
        <v>0.84441310922369939</v>
      </c>
      <c r="F1873">
        <f>'Pivot MRIP 11"'!F1876</f>
        <v>8</v>
      </c>
      <c r="G1873">
        <f>'Pivot MRIP 11"'!G1876</f>
        <v>0.18871325104483844</v>
      </c>
      <c r="H1873">
        <f t="shared" si="95"/>
        <v>96.379205759153095</v>
      </c>
      <c r="I1873">
        <f t="shared" si="96"/>
        <v>81.383864799597134</v>
      </c>
    </row>
    <row r="1874" spans="1:9" x14ac:dyDescent="0.25">
      <c r="A1874">
        <f>'Pivot MRIP 11"'!A1877</f>
        <v>2014</v>
      </c>
      <c r="B1874" t="str">
        <f>'Pivot MRIP 11"'!B1877</f>
        <v>1742120140526013</v>
      </c>
      <c r="C1874">
        <f>'Pivot MRIP 11"'!C1877</f>
        <v>384.62431795999998</v>
      </c>
      <c r="D1874">
        <f>'Pivot MRIP 11"'!D1877</f>
        <v>384.62431795999998</v>
      </c>
      <c r="E1874">
        <f>'Pivot MRIP 11"'!E1877</f>
        <v>0.84441310922369939</v>
      </c>
      <c r="F1874">
        <f>'Pivot MRIP 11"'!F1877</f>
        <v>2</v>
      </c>
      <c r="G1874">
        <f>'Pivot MRIP 11"'!G1877</f>
        <v>1.258088340298923E-2</v>
      </c>
      <c r="H1874">
        <f t="shared" si="95"/>
        <v>4.8389136982090157</v>
      </c>
      <c r="I1874">
        <f t="shared" si="96"/>
        <v>4.086042161169825</v>
      </c>
    </row>
    <row r="1875" spans="1:9" x14ac:dyDescent="0.25">
      <c r="A1875">
        <f>'Pivot MRIP 11"'!A1878</f>
        <v>2014</v>
      </c>
      <c r="B1875" t="str">
        <f>'Pivot MRIP 11"'!B1878</f>
        <v>1742120140610015</v>
      </c>
      <c r="C1875">
        <f>'Pivot MRIP 11"'!C1878</f>
        <v>703.11105731999999</v>
      </c>
      <c r="D1875">
        <f>'Pivot MRIP 11"'!D1878</f>
        <v>703.11105731999999</v>
      </c>
      <c r="E1875">
        <f>'Pivot MRIP 11"'!E1878</f>
        <v>1.0991070363240882</v>
      </c>
      <c r="F1875">
        <f>'Pivot MRIP 11"'!F1878</f>
        <v>2</v>
      </c>
      <c r="G1875">
        <f>'Pivot MRIP 11"'!G1878</f>
        <v>3.0377426502089677</v>
      </c>
      <c r="H1875">
        <f t="shared" si="95"/>
        <v>2135.8704466544864</v>
      </c>
      <c r="I1875">
        <f t="shared" si="96"/>
        <v>2347.550236594619</v>
      </c>
    </row>
    <row r="1876" spans="1:9" x14ac:dyDescent="0.25">
      <c r="A1876">
        <f>'Pivot MRIP 11"'!A1879</f>
        <v>2014</v>
      </c>
      <c r="B1876" t="str">
        <f>'Pivot MRIP 11"'!B1879</f>
        <v>1742120140610017</v>
      </c>
      <c r="C1876">
        <f>'Pivot MRIP 11"'!C1879</f>
        <v>703.11105731999999</v>
      </c>
      <c r="D1876">
        <f>'Pivot MRIP 11"'!D1879</f>
        <v>703.11105731999999</v>
      </c>
      <c r="E1876">
        <f>'Pivot MRIP 11"'!E1879</f>
        <v>0.94264594546704861</v>
      </c>
      <c r="F1876">
        <f>'Pivot MRIP 11"'!F1879</f>
        <v>1</v>
      </c>
      <c r="G1876">
        <f>'Pivot MRIP 11"'!G1879</f>
        <v>1.5032353361195692</v>
      </c>
      <c r="H1876">
        <f t="shared" si="95"/>
        <v>1056.9413865798158</v>
      </c>
      <c r="I1876">
        <f t="shared" si="96"/>
        <v>996.32151265578375</v>
      </c>
    </row>
    <row r="1877" spans="1:9" x14ac:dyDescent="0.25">
      <c r="A1877">
        <f>'Pivot MRIP 11"'!A1880</f>
        <v>2014</v>
      </c>
      <c r="B1877" t="str">
        <f>'Pivot MRIP 11"'!B1880</f>
        <v>1742120140622003</v>
      </c>
      <c r="C1877">
        <f>'Pivot MRIP 11"'!C1880</f>
        <v>296.38713447999999</v>
      </c>
      <c r="D1877">
        <f>'Pivot MRIP 11"'!D1880</f>
        <v>296.38713447999999</v>
      </c>
      <c r="E1877">
        <f>'Pivot MRIP 11"'!E1880</f>
        <v>0.84441310922369928</v>
      </c>
      <c r="F1877">
        <f>'Pivot MRIP 11"'!F1880</f>
        <v>9</v>
      </c>
      <c r="G1877">
        <f>'Pivot MRIP 11"'!G1880</f>
        <v>0.56613975313451537</v>
      </c>
      <c r="H1877">
        <f t="shared" si="95"/>
        <v>167.79653914675359</v>
      </c>
      <c r="I1877">
        <f t="shared" si="96"/>
        <v>141.68959733788637</v>
      </c>
    </row>
    <row r="1878" spans="1:9" x14ac:dyDescent="0.25">
      <c r="A1878">
        <f>'Pivot MRIP 11"'!A1881</f>
        <v>2014</v>
      </c>
      <c r="B1878" t="str">
        <f>'Pivot MRIP 11"'!B1881</f>
        <v>1742120140622006</v>
      </c>
      <c r="C1878">
        <f>'Pivot MRIP 11"'!C1881</f>
        <v>296.38713447999999</v>
      </c>
      <c r="D1878">
        <f>'Pivot MRIP 11"'!D1881</f>
        <v>296.38713447999999</v>
      </c>
      <c r="E1878">
        <f>'Pivot MRIP 11"'!E1881</f>
        <v>0.84441310922369939</v>
      </c>
      <c r="F1878">
        <f>'Pivot MRIP 11"'!F1881</f>
        <v>2</v>
      </c>
      <c r="G1878">
        <f>'Pivot MRIP 11"'!G1881</f>
        <v>1.258088340298923E-2</v>
      </c>
      <c r="H1878">
        <f t="shared" si="95"/>
        <v>3.7288119810389686</v>
      </c>
      <c r="I1878">
        <f t="shared" si="96"/>
        <v>3.1486577186196976</v>
      </c>
    </row>
    <row r="1879" spans="1:9" x14ac:dyDescent="0.25">
      <c r="A1879">
        <f>'Pivot MRIP 11"'!A1882</f>
        <v>2014</v>
      </c>
      <c r="B1879" t="str">
        <f>'Pivot MRIP 11"'!B1882</f>
        <v>1742120140622017</v>
      </c>
      <c r="C1879">
        <f>'Pivot MRIP 11"'!C1882</f>
        <v>296.38713447999999</v>
      </c>
      <c r="D1879">
        <f>'Pivot MRIP 11"'!D1882</f>
        <v>296.38713447999999</v>
      </c>
      <c r="E1879">
        <f>'Pivot MRIP 11"'!E1882</f>
        <v>0.84441310922369939</v>
      </c>
      <c r="F1879">
        <f>'Pivot MRIP 11"'!F1882</f>
        <v>2</v>
      </c>
      <c r="G1879">
        <f>'Pivot MRIP 11"'!G1882</f>
        <v>1.258088340298923E-2</v>
      </c>
      <c r="H1879">
        <f t="shared" si="95"/>
        <v>3.7288119810389686</v>
      </c>
      <c r="I1879">
        <f t="shared" si="96"/>
        <v>3.1486577186196976</v>
      </c>
    </row>
    <row r="1880" spans="1:9" x14ac:dyDescent="0.25">
      <c r="A1880">
        <f>'Pivot MRIP 11"'!A1883</f>
        <v>2014</v>
      </c>
      <c r="B1880" t="str">
        <f>'Pivot MRIP 11"'!B1883</f>
        <v>1742120140712008</v>
      </c>
      <c r="C1880">
        <f>'Pivot MRIP 11"'!C1883</f>
        <v>225.29701881</v>
      </c>
      <c r="D1880">
        <f>'Pivot MRIP 11"'!D1883</f>
        <v>225.29701881</v>
      </c>
      <c r="E1880">
        <f>'Pivot MRIP 11"'!E1883</f>
        <v>0.84441310922369939</v>
      </c>
      <c r="F1880">
        <f>'Pivot MRIP 11"'!F1883</f>
        <v>4</v>
      </c>
      <c r="G1880">
        <f>'Pivot MRIP 11"'!G1883</f>
        <v>0.11322795062690307</v>
      </c>
      <c r="H1880">
        <f t="shared" si="95"/>
        <v>25.50991972220713</v>
      </c>
      <c r="I1880">
        <f t="shared" si="96"/>
        <v>21.540910628675892</v>
      </c>
    </row>
    <row r="1881" spans="1:9" x14ac:dyDescent="0.25">
      <c r="A1881">
        <f>'Pivot MRIP 11"'!A1884</f>
        <v>2014</v>
      </c>
      <c r="B1881" t="str">
        <f>'Pivot MRIP 11"'!B1884</f>
        <v>1742120140712015</v>
      </c>
      <c r="C1881">
        <f>'Pivot MRIP 11"'!C1884</f>
        <v>225.29701881</v>
      </c>
      <c r="D1881">
        <f>'Pivot MRIP 11"'!D1884</f>
        <v>225.29701881</v>
      </c>
      <c r="E1881">
        <f>'Pivot MRIP 11"'!E1884</f>
        <v>1.2121417879857572</v>
      </c>
      <c r="F1881">
        <f>'Pivot MRIP 11"'!F1884</f>
        <v>16</v>
      </c>
      <c r="G1881">
        <f>'Pivot MRIP 11"'!G1884</f>
        <v>2.3019412016717413</v>
      </c>
      <c r="H1881">
        <f t="shared" si="95"/>
        <v>518.62049021255234</v>
      </c>
      <c r="I1881">
        <f t="shared" si="96"/>
        <v>628.64156829229307</v>
      </c>
    </row>
    <row r="1882" spans="1:9" x14ac:dyDescent="0.25">
      <c r="A1882">
        <f>'Pivot MRIP 11"'!A1885</f>
        <v>2014</v>
      </c>
      <c r="B1882" t="str">
        <f>'Pivot MRIP 11"'!B1885</f>
        <v>1742120140720006</v>
      </c>
      <c r="C1882">
        <f>'Pivot MRIP 11"'!C1885</f>
        <v>1089.6313161</v>
      </c>
      <c r="D1882">
        <f>'Pivot MRIP 11"'!D1885</f>
        <v>1089.6313161</v>
      </c>
      <c r="E1882">
        <f>'Pivot MRIP 11"'!E1885</f>
        <v>0.84441310922369939</v>
      </c>
      <c r="F1882">
        <f>'Pivot MRIP 11"'!F1885</f>
        <v>6</v>
      </c>
      <c r="G1882">
        <f>'Pivot MRIP 11"'!G1885</f>
        <v>2.516176680597846E-2</v>
      </c>
      <c r="H1882">
        <f t="shared" si="95"/>
        <v>27.417049080199604</v>
      </c>
      <c r="I1882">
        <f t="shared" si="96"/>
        <v>23.151315659550114</v>
      </c>
    </row>
    <row r="1883" spans="1:9" x14ac:dyDescent="0.25">
      <c r="A1883">
        <f>'Pivot MRIP 11"'!A1886</f>
        <v>2014</v>
      </c>
      <c r="B1883" t="str">
        <f>'Pivot MRIP 11"'!B1886</f>
        <v>1742120140817011</v>
      </c>
      <c r="C1883">
        <f>'Pivot MRIP 11"'!C1886</f>
        <v>497.95292475000002</v>
      </c>
      <c r="D1883">
        <f>'Pivot MRIP 11"'!D1886</f>
        <v>497.95292475000002</v>
      </c>
      <c r="E1883">
        <f>'Pivot MRIP 11"'!E1886</f>
        <v>0.84441310922369928</v>
      </c>
      <c r="F1883">
        <f>'Pivot MRIP 11"'!F1886</f>
        <v>9</v>
      </c>
      <c r="G1883">
        <f>'Pivot MRIP 11"'!G1886</f>
        <v>7.5485300417935386E-2</v>
      </c>
      <c r="H1883">
        <f t="shared" si="95"/>
        <v>37.588126118743325</v>
      </c>
      <c r="I1883">
        <f t="shared" si="96"/>
        <v>31.739906445820591</v>
      </c>
    </row>
    <row r="1884" spans="1:9" x14ac:dyDescent="0.25">
      <c r="A1884">
        <f>'Pivot MRIP 11"'!A1887</f>
        <v>2014</v>
      </c>
      <c r="B1884" t="str">
        <f>'Pivot MRIP 11"'!B1887</f>
        <v>1742120140817016</v>
      </c>
      <c r="C1884">
        <f>'Pivot MRIP 11"'!C1887</f>
        <v>497.95292475000002</v>
      </c>
      <c r="D1884">
        <f>'Pivot MRIP 11"'!D1887</f>
        <v>497.95292475000002</v>
      </c>
      <c r="E1884">
        <f>'Pivot MRIP 11"'!E1887</f>
        <v>0.84441310922369939</v>
      </c>
      <c r="F1884">
        <f>'Pivot MRIP 11"'!F1887</f>
        <v>6</v>
      </c>
      <c r="G1884">
        <f>'Pivot MRIP 11"'!G1887</f>
        <v>2.516176680597846E-2</v>
      </c>
      <c r="H1884">
        <f t="shared" si="95"/>
        <v>12.529375372914441</v>
      </c>
      <c r="I1884">
        <f t="shared" si="96"/>
        <v>10.579968815273531</v>
      </c>
    </row>
    <row r="1885" spans="1:9" x14ac:dyDescent="0.25">
      <c r="A1885">
        <f>'Pivot MRIP 11"'!A1888</f>
        <v>2014</v>
      </c>
      <c r="B1885" t="str">
        <f>'Pivot MRIP 11"'!B1888</f>
        <v>1742120140830006</v>
      </c>
      <c r="C1885">
        <f>'Pivot MRIP 11"'!C1888</f>
        <v>295.20798974000002</v>
      </c>
      <c r="D1885">
        <f>'Pivot MRIP 11"'!D1888</f>
        <v>295.20798974000002</v>
      </c>
      <c r="E1885">
        <f>'Pivot MRIP 11"'!E1888</f>
        <v>0.84441310922369939</v>
      </c>
      <c r="F1885">
        <f>'Pivot MRIP 11"'!F1888</f>
        <v>2</v>
      </c>
      <c r="G1885">
        <f>'Pivot MRIP 11"'!G1888</f>
        <v>2.516176680597846E-2</v>
      </c>
      <c r="H1885">
        <f t="shared" ref="H1885:H1889" si="97">G1885*C1885</f>
        <v>7.4279545970995624</v>
      </c>
      <c r="I1885">
        <f t="shared" ref="I1885:I1889" si="98">E1885*H1885</f>
        <v>6.272262236509313</v>
      </c>
    </row>
    <row r="1886" spans="1:9" x14ac:dyDescent="0.25">
      <c r="A1886">
        <f>'Pivot MRIP 11"'!A1889</f>
        <v>2014</v>
      </c>
      <c r="B1886" t="str">
        <f>'Pivot MRIP 11"'!B1889</f>
        <v>1742120140917001</v>
      </c>
      <c r="C1886">
        <f>'Pivot MRIP 11"'!C1889</f>
        <v>686.04735184000003</v>
      </c>
      <c r="D1886">
        <f>'Pivot MRIP 11"'!D1889</f>
        <v>686.04735184000003</v>
      </c>
      <c r="E1886">
        <f>'Pivot MRIP 11"'!E1889</f>
        <v>0.84441310922369939</v>
      </c>
      <c r="F1886">
        <f>'Pivot MRIP 11"'!F1889</f>
        <v>2</v>
      </c>
      <c r="G1886">
        <f>'Pivot MRIP 11"'!G1889</f>
        <v>1.258088340298923E-2</v>
      </c>
      <c r="H1886">
        <f t="shared" si="97"/>
        <v>8.6310817424285684</v>
      </c>
      <c r="I1886">
        <f t="shared" si="98"/>
        <v>7.2881985700880128</v>
      </c>
    </row>
    <row r="1887" spans="1:9" x14ac:dyDescent="0.25">
      <c r="A1887">
        <f>'Pivot MRIP 11"'!A1890</f>
        <v>2014</v>
      </c>
      <c r="B1887" t="str">
        <f>'Pivot MRIP 11"'!B1890</f>
        <v>1742120140917003</v>
      </c>
      <c r="C1887">
        <f>'Pivot MRIP 11"'!C1890</f>
        <v>121.11738029999999</v>
      </c>
      <c r="D1887">
        <f>'Pivot MRIP 11"'!D1890</f>
        <v>121.11738029999999</v>
      </c>
      <c r="E1887">
        <f>'Pivot MRIP 11"'!E1890</f>
        <v>0.84441310922369928</v>
      </c>
      <c r="F1887">
        <f>'Pivot MRIP 11"'!F1890</f>
        <v>15</v>
      </c>
      <c r="G1887">
        <f>'Pivot MRIP 11"'!G1890</f>
        <v>3.7742650208967693E-2</v>
      </c>
      <c r="H1887">
        <f t="shared" si="97"/>
        <v>4.5712909188894146</v>
      </c>
      <c r="I1887">
        <f t="shared" si="98"/>
        <v>3.860057977985472</v>
      </c>
    </row>
    <row r="1888" spans="1:9" x14ac:dyDescent="0.25">
      <c r="A1888">
        <f>'Pivot MRIP 11"'!A1891</f>
        <v>2014</v>
      </c>
      <c r="B1888" t="str">
        <f>'Pivot MRIP 11"'!B1891</f>
        <v>1742120140927007</v>
      </c>
      <c r="C1888">
        <f>'Pivot MRIP 11"'!C1891</f>
        <v>254.25357794999999</v>
      </c>
      <c r="D1888">
        <f>'Pivot MRIP 11"'!D1891</f>
        <v>254.25357794999999</v>
      </c>
      <c r="E1888">
        <f>'Pivot MRIP 11"'!E1891</f>
        <v>0.84441310922369939</v>
      </c>
      <c r="F1888">
        <f>'Pivot MRIP 11"'!F1891</f>
        <v>2</v>
      </c>
      <c r="G1888">
        <f>'Pivot MRIP 11"'!G1891</f>
        <v>1.258088340298923E-2</v>
      </c>
      <c r="H1888">
        <f t="shared" si="97"/>
        <v>3.1987346189817831</v>
      </c>
      <c r="I1888">
        <f t="shared" si="98"/>
        <v>2.701053445195893</v>
      </c>
    </row>
    <row r="1889" spans="1:9" x14ac:dyDescent="0.25">
      <c r="A1889">
        <f>'Pivot MRIP 11"'!A1892</f>
        <v>2014</v>
      </c>
      <c r="B1889" t="str">
        <f>'Pivot MRIP 11"'!B1892</f>
        <v>1742120141005005</v>
      </c>
      <c r="C1889">
        <f>'Pivot MRIP 11"'!C1892</f>
        <v>275.44543198999997</v>
      </c>
      <c r="D1889">
        <f>'Pivot MRIP 11"'!D1892</f>
        <v>275.44543198999997</v>
      </c>
      <c r="E1889">
        <f>'Pivot MRIP 11"'!E1892</f>
        <v>0.84441310922369939</v>
      </c>
      <c r="F1889">
        <f>'Pivot MRIP 11"'!F1892</f>
        <v>16</v>
      </c>
      <c r="G1889">
        <f>'Pivot MRIP 11"'!G1892</f>
        <v>5.0323533611956919E-2</v>
      </c>
      <c r="H1889">
        <f t="shared" si="97"/>
        <v>13.861387455008757</v>
      </c>
      <c r="I1889">
        <f t="shared" si="98"/>
        <v>11.704737279038326</v>
      </c>
    </row>
    <row r="1890" spans="1:9" x14ac:dyDescent="0.25">
      <c r="A1890">
        <f>'Pivot MRIP 11"'!A1893</f>
        <v>2014</v>
      </c>
      <c r="B1890" t="str">
        <f>'Pivot MRIP 11"'!B1893</f>
        <v>1742120141010007</v>
      </c>
      <c r="C1890">
        <f>'Pivot MRIP 11"'!C1893</f>
        <v>192.92215026</v>
      </c>
      <c r="D1890">
        <f>'Pivot MRIP 11"'!D1893</f>
        <v>192.92215026</v>
      </c>
      <c r="E1890">
        <f>'Pivot MRIP 11"'!E1893</f>
        <v>0.84441310922369928</v>
      </c>
      <c r="F1890">
        <f>'Pivot MRIP 11"'!F1893</f>
        <v>2</v>
      </c>
      <c r="G1890">
        <f>'Pivot MRIP 11"'!G1893</f>
        <v>3.7742650208967693E-2</v>
      </c>
      <c r="H1890">
        <f t="shared" ref="H1890:H1894" si="99">G1890*C1890</f>
        <v>7.2813932348250852</v>
      </c>
      <c r="I1890">
        <f t="shared" ref="I1890:I1894" si="100">E1890*H1890</f>
        <v>6.1485039008990601</v>
      </c>
    </row>
    <row r="1891" spans="1:9" x14ac:dyDescent="0.25">
      <c r="A1891">
        <f>'Pivot MRIP 11"'!A1894</f>
        <v>2014</v>
      </c>
      <c r="B1891" t="str">
        <f>'Pivot MRIP 11"'!B1894</f>
        <v>1742120141031004</v>
      </c>
      <c r="C1891">
        <f>'Pivot MRIP 11"'!C1894</f>
        <v>416.04554416000002</v>
      </c>
      <c r="D1891">
        <f>'Pivot MRIP 11"'!D1894</f>
        <v>416.04554416000002</v>
      </c>
      <c r="E1891">
        <f>'Pivot MRIP 11"'!E1894</f>
        <v>0.84441310922369939</v>
      </c>
      <c r="F1891">
        <f>'Pivot MRIP 11"'!F1894</f>
        <v>4</v>
      </c>
      <c r="G1891">
        <f>'Pivot MRIP 11"'!G1894</f>
        <v>0.11322795062690307</v>
      </c>
      <c r="H1891">
        <f t="shared" si="99"/>
        <v>47.107984332691501</v>
      </c>
      <c r="I1891">
        <f t="shared" si="100"/>
        <v>39.778599519629346</v>
      </c>
    </row>
    <row r="1892" spans="1:9" x14ac:dyDescent="0.25">
      <c r="A1892">
        <f>'Pivot MRIP 11"'!A1895</f>
        <v>2014</v>
      </c>
      <c r="B1892" t="str">
        <f>'Pivot MRIP 11"'!B1895</f>
        <v>1748320141220004</v>
      </c>
      <c r="C1892">
        <f>'Pivot MRIP 11"'!C1895</f>
        <v>624.56311616000005</v>
      </c>
      <c r="D1892">
        <f>'Pivot MRIP 11"'!D1895</f>
        <v>624.56311616000005</v>
      </c>
      <c r="E1892">
        <f>'Pivot MRIP 11"'!E1895</f>
        <v>1.3227735731092654</v>
      </c>
      <c r="F1892">
        <f>'Pivot MRIP 11"'!F1895</f>
        <v>1</v>
      </c>
      <c r="G1892">
        <f>'Pivot MRIP 11"'!G1895</f>
        <v>1</v>
      </c>
      <c r="H1892">
        <f t="shared" si="99"/>
        <v>624.56311616000005</v>
      </c>
      <c r="I1892">
        <f t="shared" si="100"/>
        <v>826.15558479522042</v>
      </c>
    </row>
    <row r="1893" spans="1:9" x14ac:dyDescent="0.25">
      <c r="A1893">
        <f>'Pivot MRIP 11"'!A1896</f>
        <v>2014</v>
      </c>
      <c r="B1893" t="str">
        <f>'Pivot MRIP 11"'!B1896</f>
        <v>1748320141220007</v>
      </c>
      <c r="C1893">
        <f>'Pivot MRIP 11"'!C1896</f>
        <v>624.56311616000005</v>
      </c>
      <c r="D1893">
        <f>'Pivot MRIP 11"'!D1896</f>
        <v>624.56311616000005</v>
      </c>
      <c r="E1893">
        <f>'Pivot MRIP 11"'!E1896</f>
        <v>0.84441310922369928</v>
      </c>
      <c r="F1893">
        <f>'Pivot MRIP 11"'!F1896</f>
        <v>1</v>
      </c>
      <c r="G1893">
        <f>'Pivot MRIP 11"'!G1896</f>
        <v>7.5485300417935386E-2</v>
      </c>
      <c r="H1893">
        <f t="shared" si="99"/>
        <v>47.145334453299476</v>
      </c>
      <c r="I1893">
        <f t="shared" si="100"/>
        <v>39.8101384511018</v>
      </c>
    </row>
    <row r="1894" spans="1:9" x14ac:dyDescent="0.25">
      <c r="A1894">
        <f>'Pivot MRIP 11"'!A1897</f>
        <v>2014</v>
      </c>
      <c r="B1894" t="str">
        <f>'Pivot MRIP 11"'!B1897</f>
        <v>2515620140809002</v>
      </c>
      <c r="C1894">
        <f>'Pivot MRIP 11"'!C1897</f>
        <v>1751.4431910000001</v>
      </c>
      <c r="D1894">
        <f>'Pivot MRIP 11"'!D1897</f>
        <v>1751.4431910000001</v>
      </c>
      <c r="E1894">
        <f>'Pivot MRIP 11"'!E1897</f>
        <v>0.84441310922369939</v>
      </c>
      <c r="F1894">
        <f>'Pivot MRIP 11"'!F1897</f>
        <v>4</v>
      </c>
      <c r="G1894">
        <f>'Pivot MRIP 11"'!G1897</f>
        <v>1.258088340298923E-2</v>
      </c>
      <c r="H1894">
        <f t="shared" si="99"/>
        <v>22.034702572930396</v>
      </c>
      <c r="I1894">
        <f t="shared" si="100"/>
        <v>18.606391710427605</v>
      </c>
    </row>
  </sheetData>
  <mergeCells count="6">
    <mergeCell ref="T27:U27"/>
    <mergeCell ref="K1:K2"/>
    <mergeCell ref="L1:M1"/>
    <mergeCell ref="N1:O1"/>
    <mergeCell ref="K8:P20"/>
    <mergeCell ref="S27:S28"/>
  </mergeCells>
  <pageMargins left="0.7" right="0.7" top="0.75" bottom="0.75" header="0.3" footer="0.3"/>
  <pageSetup orientation="portrait" horizontalDpi="1200" verticalDpi="120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MRIP Trips 13-14</vt:lpstr>
      <vt:lpstr>Pivot MRIP 13"</vt:lpstr>
      <vt:lpstr>Pivot MRIP 12"</vt:lpstr>
      <vt:lpstr>Pivot MRIP 11"</vt:lpstr>
      <vt:lpstr>Prelim Analyses</vt:lpstr>
      <vt:lpstr>MRIP Selectivity</vt:lpstr>
      <vt:lpstr>MRIP 13</vt:lpstr>
      <vt:lpstr>MRIP 12</vt:lpstr>
      <vt:lpstr>MRIP 11</vt:lpstr>
      <vt:lpstr>Bag-Size Lim Analysis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Errigo</dc:creator>
  <cp:lastModifiedBy>Mike Errigo</cp:lastModifiedBy>
  <dcterms:created xsi:type="dcterms:W3CDTF">2015-11-12T16:21:00Z</dcterms:created>
  <dcterms:modified xsi:type="dcterms:W3CDTF">2018-09-28T03:14:50Z</dcterms:modified>
</cp:coreProperties>
</file>